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filterPrivacy="1" codeName="ThisWorkbook"/>
  <xr:revisionPtr revIDLastSave="0" documentId="8_{D3DA545F-3418-4D15-8788-75368A2B628C}" xr6:coauthVersionLast="47" xr6:coauthVersionMax="47" xr10:uidLastSave="{00000000-0000-0000-0000-000000000000}"/>
  <bookViews>
    <workbookView xWindow="-98" yWindow="-98" windowWidth="28996" windowHeight="15675" tabRatio="692" activeTab="1" xr2:uid="{790CE634-E85E-42B8-B5EF-EDAA955CF62A}"/>
  </bookViews>
  <sheets>
    <sheet name="Cover" sheetId="41" r:id="rId1"/>
    <sheet name="Model Inputs &amp; Summary Results" sheetId="42" r:id="rId2"/>
    <sheet name="Build and Cost Engine" sheetId="43" r:id="rId3"/>
    <sheet name="Data --&gt; " sheetId="48" state="hidden" r:id="rId4"/>
    <sheet name="Locations &amp; Fiber - Unserved" sheetId="44" state="hidden" r:id="rId5"/>
    <sheet name="Locations &amp; Fiber - Underserved" sheetId="47" state="hidden" r:id="rId6"/>
    <sheet name="Lookups" sheetId="45" state="hidden" r:id="rId7"/>
  </sheets>
  <definedNames>
    <definedName name="_xlnm._FilterDatabase" localSheetId="5" hidden="1">'Locations &amp; Fiber - Underserved'!$A$1:$L$47071</definedName>
    <definedName name="_xlnm._FilterDatabase" localSheetId="4" hidden="1">'Locations &amp; Fiber - Unserved'!$A$1:$L$47072</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6" i="42" l="1"/>
  <c r="D11" i="42"/>
  <c r="C35" i="42"/>
  <c r="D12" i="42"/>
  <c r="F115" i="42"/>
  <c r="D116" i="42"/>
  <c r="D117" i="42" s="1"/>
  <c r="D118" i="42" s="1"/>
  <c r="D119" i="42" s="1"/>
  <c r="D120" i="42" s="1"/>
  <c r="D121" i="42" s="1"/>
  <c r="D122" i="42" s="1"/>
  <c r="D123" i="42" s="1"/>
  <c r="D124" i="42" s="1"/>
  <c r="D125" i="42" s="1"/>
  <c r="D126" i="42" s="1"/>
  <c r="D127" i="42" s="1"/>
  <c r="D128" i="42" s="1"/>
  <c r="D129" i="42" s="1"/>
  <c r="D130" i="42" s="1"/>
  <c r="D131" i="42" s="1"/>
  <c r="D132" i="42" s="1"/>
  <c r="D133" i="42" s="1"/>
  <c r="D134" i="42" s="1"/>
  <c r="D135" i="42" s="1"/>
  <c r="D136" i="42" s="1"/>
  <c r="D137" i="42" s="1"/>
  <c r="D138" i="42" s="1"/>
  <c r="D139" i="42" s="1"/>
  <c r="D140" i="42" s="1"/>
  <c r="D141" i="42" s="1"/>
  <c r="D142" i="42" s="1"/>
  <c r="D143" i="42" s="1"/>
  <c r="D144" i="42" s="1"/>
  <c r="D145" i="42" s="1"/>
  <c r="D146" i="42" s="1"/>
  <c r="D147" i="42" s="1"/>
  <c r="D148" i="42" s="1"/>
  <c r="D149" i="42" s="1"/>
  <c r="D150" i="42" s="1"/>
  <c r="D151" i="42" s="1"/>
  <c r="D152" i="42" s="1"/>
  <c r="D153" i="42" s="1"/>
  <c r="D154" i="42" s="1"/>
  <c r="D155" i="42" s="1"/>
  <c r="D156" i="42" s="1"/>
  <c r="D157" i="42" s="1"/>
  <c r="D158" i="42" s="1"/>
  <c r="D159" i="42" s="1"/>
  <c r="D160" i="42" s="1"/>
  <c r="D161" i="42" s="1"/>
  <c r="D162" i="42" s="1"/>
  <c r="D163" i="42" s="1"/>
  <c r="D164" i="42" s="1"/>
  <c r="D165" i="42" s="1"/>
  <c r="D166" i="42" s="1"/>
  <c r="D167" i="42" s="1"/>
  <c r="D168" i="42" s="1"/>
  <c r="D169" i="42" s="1"/>
  <c r="D170" i="42" s="1"/>
  <c r="D171" i="42" s="1"/>
  <c r="D172" i="42" s="1"/>
  <c r="D173" i="42" s="1"/>
  <c r="D174" i="42" s="1"/>
  <c r="D175" i="42" s="1"/>
  <c r="D176" i="42" s="1"/>
  <c r="D177" i="42" s="1"/>
  <c r="D178" i="42" s="1"/>
  <c r="D179" i="42" s="1"/>
  <c r="D180" i="42" s="1"/>
  <c r="D181" i="42" s="1"/>
  <c r="D182" i="42" s="1"/>
  <c r="D183" i="42" s="1"/>
  <c r="D184" i="42" s="1"/>
  <c r="D185" i="42" s="1"/>
  <c r="D186" i="42" s="1"/>
  <c r="D187" i="42" s="1"/>
  <c r="D188" i="42" s="1"/>
  <c r="D189" i="42" s="1"/>
  <c r="D190" i="42" s="1"/>
  <c r="D191" i="42" s="1"/>
  <c r="D192" i="42" s="1"/>
  <c r="D193" i="42" s="1"/>
  <c r="D194" i="42" s="1"/>
  <c r="D195" i="42" s="1"/>
  <c r="D196" i="42" s="1"/>
  <c r="D197" i="42" s="1"/>
  <c r="D198" i="42" s="1"/>
  <c r="D199" i="42" s="1"/>
  <c r="D200" i="42" s="1"/>
  <c r="D201" i="42" s="1"/>
  <c r="D202" i="42" s="1"/>
  <c r="D203" i="42" s="1"/>
  <c r="D204" i="42" s="1"/>
  <c r="D205" i="42" s="1"/>
  <c r="D206" i="42" s="1"/>
  <c r="D207" i="42" s="1"/>
  <c r="D208" i="42" s="1"/>
  <c r="D209" i="42" s="1"/>
  <c r="D210" i="42" s="1"/>
  <c r="D211" i="42" s="1"/>
  <c r="D212" i="42" s="1"/>
  <c r="D213" i="42" s="1"/>
  <c r="D214" i="42" s="1"/>
  <c r="F214" i="42" s="1"/>
  <c r="D33" i="42"/>
  <c r="BT17" i="43"/>
  <c r="F120" i="42" l="1"/>
  <c r="F121" i="42"/>
  <c r="F118" i="42"/>
  <c r="F119" i="42"/>
  <c r="F117" i="42"/>
  <c r="F116" i="42"/>
  <c r="F70" i="42"/>
  <c r="B50" i="42"/>
  <c r="A15" i="43" l="1"/>
  <c r="N15" i="43" s="1" a="1"/>
  <c r="N15" i="43" s="1"/>
  <c r="M15" i="43" l="1" a="1"/>
  <c r="M15" i="43" s="1"/>
  <c r="Q15" i="43" a="1"/>
  <c r="Q15" i="43" s="1"/>
  <c r="AY15" i="43" s="1"/>
  <c r="O15" i="43" a="1"/>
  <c r="O15" i="43" s="1"/>
  <c r="R15" i="43" a="1"/>
  <c r="R15" i="43" s="1"/>
  <c r="AZ15" i="43" s="1"/>
  <c r="P15" i="43" a="1"/>
  <c r="P15" i="43" s="1"/>
  <c r="AX15" i="43" s="1"/>
  <c r="A291" i="43"/>
  <c r="F291" i="43" s="1" a="1"/>
  <c r="F291" i="43" s="1"/>
  <c r="A135" i="43"/>
  <c r="A246" i="43"/>
  <c r="C246" i="43" s="1" a="1"/>
  <c r="C246" i="43" s="1"/>
  <c r="A24" i="43"/>
  <c r="F24" i="43" s="1" a="1"/>
  <c r="F24" i="43" s="1"/>
  <c r="A240" i="43"/>
  <c r="A235" i="43"/>
  <c r="A171" i="43"/>
  <c r="A117" i="43"/>
  <c r="A280" i="43"/>
  <c r="H280" i="43" s="1" a="1"/>
  <c r="H280" i="43" s="1"/>
  <c r="A274" i="43"/>
  <c r="A229" i="43"/>
  <c r="F229" i="43" s="1" a="1"/>
  <c r="F229" i="43" s="1"/>
  <c r="A167" i="43"/>
  <c r="J167" i="43" s="1" a="1"/>
  <c r="J167" i="43" s="1"/>
  <c r="A100" i="43"/>
  <c r="A250" i="43"/>
  <c r="F250" i="43" s="1" a="1"/>
  <c r="F250" i="43" s="1"/>
  <c r="A286" i="43"/>
  <c r="H286" i="43" s="1" a="1"/>
  <c r="H286" i="43" s="1"/>
  <c r="A131" i="43"/>
  <c r="A129" i="43"/>
  <c r="A284" i="43"/>
  <c r="A177" i="43"/>
  <c r="F177" i="43" s="1" a="1"/>
  <c r="F177" i="43" s="1"/>
  <c r="A121" i="43"/>
  <c r="A115" i="43"/>
  <c r="A223" i="43"/>
  <c r="A265" i="43"/>
  <c r="A222" i="43"/>
  <c r="A162" i="43"/>
  <c r="A80" i="43"/>
  <c r="A42" i="43"/>
  <c r="A188" i="43"/>
  <c r="A285" i="43"/>
  <c r="A183" i="43"/>
  <c r="A239" i="43"/>
  <c r="A230" i="43"/>
  <c r="A110" i="43"/>
  <c r="A269" i="43"/>
  <c r="A264" i="43"/>
  <c r="A210" i="43"/>
  <c r="E210" i="43" s="1" a="1"/>
  <c r="E210" i="43" s="1"/>
  <c r="A161" i="43"/>
  <c r="C161" i="43" s="1" a="1"/>
  <c r="C161" i="43" s="1"/>
  <c r="A76" i="43"/>
  <c r="A199" i="43"/>
  <c r="H199" i="43" s="1" a="1"/>
  <c r="H199" i="43" s="1"/>
  <c r="A150" i="43"/>
  <c r="A56" i="43"/>
  <c r="A258" i="43"/>
  <c r="A197" i="43"/>
  <c r="E197" i="43" s="1" a="1"/>
  <c r="E197" i="43" s="1"/>
  <c r="A137" i="43"/>
  <c r="A48" i="43"/>
  <c r="A196" i="43"/>
  <c r="K167" i="43" a="1"/>
  <c r="K167" i="43" s="1"/>
  <c r="V167" i="43" s="1"/>
  <c r="A108" i="43"/>
  <c r="A55" i="43"/>
  <c r="A215" i="43"/>
  <c r="A187" i="43"/>
  <c r="A169" i="43"/>
  <c r="A128" i="43"/>
  <c r="A283" i="43"/>
  <c r="K283" i="43" s="1" a="1"/>
  <c r="K283" i="43" s="1"/>
  <c r="A263" i="43"/>
  <c r="J263" i="43" s="1" a="1"/>
  <c r="J263" i="43" s="1"/>
  <c r="A256" i="43"/>
  <c r="E256" i="43" s="1" a="1"/>
  <c r="E256" i="43" s="1"/>
  <c r="A228" i="43"/>
  <c r="C228" i="43" s="1" a="1"/>
  <c r="C228" i="43" s="1"/>
  <c r="A220" i="43"/>
  <c r="A214" i="43"/>
  <c r="A208" i="43"/>
  <c r="A203" i="43"/>
  <c r="A192" i="43"/>
  <c r="J192" i="43" s="1" a="1"/>
  <c r="J192" i="43" s="1"/>
  <c r="A186" i="43"/>
  <c r="A182" i="43"/>
  <c r="A168" i="43"/>
  <c r="C168" i="43" s="1" a="1"/>
  <c r="C168" i="43" s="1"/>
  <c r="A165" i="43"/>
  <c r="A159" i="43"/>
  <c r="A148" i="43"/>
  <c r="A141" i="43"/>
  <c r="A127" i="43"/>
  <c r="A105" i="43"/>
  <c r="A98" i="43"/>
  <c r="A78" i="43"/>
  <c r="A67" i="43"/>
  <c r="A63" i="43"/>
  <c r="C63" i="43" s="1" a="1"/>
  <c r="C63" i="43" s="1"/>
  <c r="A53" i="43"/>
  <c r="A36" i="43"/>
  <c r="A20" i="43"/>
  <c r="A290" i="43"/>
  <c r="E290" i="43" s="1" a="1"/>
  <c r="E290" i="43" s="1"/>
  <c r="A262" i="43"/>
  <c r="A249" i="43"/>
  <c r="G249" i="43" s="1" a="1"/>
  <c r="G249" i="43" s="1"/>
  <c r="A238" i="43"/>
  <c r="A227" i="43"/>
  <c r="A213" i="43"/>
  <c r="A185" i="43"/>
  <c r="A181" i="43"/>
  <c r="A175" i="43"/>
  <c r="A164" i="43"/>
  <c r="A147" i="43"/>
  <c r="A140" i="43"/>
  <c r="A124" i="43"/>
  <c r="A104" i="43"/>
  <c r="A97" i="43"/>
  <c r="A74" i="43"/>
  <c r="A125" i="43"/>
  <c r="A114" i="43"/>
  <c r="A99" i="43"/>
  <c r="A84" i="43"/>
  <c r="A39" i="43"/>
  <c r="A279" i="43"/>
  <c r="I279" i="43" s="1" a="1"/>
  <c r="I279" i="43" s="1"/>
  <c r="A221" i="43"/>
  <c r="H221" i="43" s="1" a="1"/>
  <c r="H221" i="43" s="1"/>
  <c r="A176" i="43"/>
  <c r="A166" i="43"/>
  <c r="A160" i="43"/>
  <c r="A142" i="43"/>
  <c r="A134" i="43"/>
  <c r="A79" i="43"/>
  <c r="A75" i="43"/>
  <c r="A69" i="43"/>
  <c r="H69" i="43" s="1" a="1"/>
  <c r="H69" i="43" s="1"/>
  <c r="A60" i="43"/>
  <c r="A54" i="43"/>
  <c r="A38" i="43"/>
  <c r="A295" i="43"/>
  <c r="A282" i="43"/>
  <c r="A273" i="43"/>
  <c r="A255" i="43"/>
  <c r="A244" i="43"/>
  <c r="A237" i="43"/>
  <c r="A234" i="43"/>
  <c r="F234" i="43" s="1" a="1"/>
  <c r="F234" i="43" s="1"/>
  <c r="A219" i="43"/>
  <c r="A207" i="43"/>
  <c r="A202" i="43"/>
  <c r="E202" i="43" s="1" a="1"/>
  <c r="E202" i="43" s="1"/>
  <c r="A195" i="43"/>
  <c r="A174" i="43"/>
  <c r="A158" i="43"/>
  <c r="A154" i="43"/>
  <c r="A133" i="43"/>
  <c r="A123" i="43"/>
  <c r="F123" i="43" s="1" a="1"/>
  <c r="F123" i="43" s="1"/>
  <c r="A113" i="43"/>
  <c r="A103" i="43"/>
  <c r="A95" i="43"/>
  <c r="A89" i="43"/>
  <c r="A52" i="43"/>
  <c r="D52" i="43" s="1" a="1"/>
  <c r="D52" i="43" s="1"/>
  <c r="A19" i="43"/>
  <c r="A18" i="43"/>
  <c r="A257" i="43"/>
  <c r="A278" i="43"/>
  <c r="D278" i="43" s="1" a="1"/>
  <c r="D278" i="43" s="1"/>
  <c r="A261" i="43"/>
  <c r="D261" i="43" s="1" a="1"/>
  <c r="D261" i="43" s="1"/>
  <c r="A226" i="43"/>
  <c r="A153" i="43"/>
  <c r="A122" i="43"/>
  <c r="A94" i="43"/>
  <c r="C94" i="43" s="1" a="1"/>
  <c r="C94" i="43" s="1"/>
  <c r="A66" i="43"/>
  <c r="A59" i="43"/>
  <c r="A293" i="43"/>
  <c r="A289" i="43"/>
  <c r="A277" i="43"/>
  <c r="A272" i="43"/>
  <c r="A260" i="43"/>
  <c r="A254" i="43"/>
  <c r="A242" i="43"/>
  <c r="J242" i="43" s="1" a="1"/>
  <c r="J242" i="43" s="1"/>
  <c r="A232" i="43"/>
  <c r="A225" i="43"/>
  <c r="A212" i="43"/>
  <c r="A206" i="43"/>
  <c r="A201" i="43"/>
  <c r="A190" i="43"/>
  <c r="C190" i="43" s="1" a="1"/>
  <c r="C190" i="43" s="1"/>
  <c r="A184" i="43"/>
  <c r="A180" i="43"/>
  <c r="A152" i="43"/>
  <c r="A145" i="43"/>
  <c r="A138" i="43"/>
  <c r="A119" i="43"/>
  <c r="A107" i="43"/>
  <c r="A102" i="43"/>
  <c r="A92" i="43"/>
  <c r="A65" i="43"/>
  <c r="E65" i="43" s="1" a="1"/>
  <c r="E65" i="43" s="1"/>
  <c r="A46" i="43"/>
  <c r="A32" i="43"/>
  <c r="K15" i="43" a="1"/>
  <c r="K15" i="43" s="1"/>
  <c r="AC15" i="43" s="1"/>
  <c r="A243" i="43"/>
  <c r="A233" i="43"/>
  <c r="A218" i="43"/>
  <c r="A194" i="43"/>
  <c r="D194" i="43" s="1" a="1"/>
  <c r="D194" i="43" s="1"/>
  <c r="A191" i="43"/>
  <c r="K191" i="43" s="1" a="1"/>
  <c r="K191" i="43" s="1"/>
  <c r="A157" i="43"/>
  <c r="A146" i="43"/>
  <c r="A139" i="43"/>
  <c r="A120" i="43"/>
  <c r="A82" i="43"/>
  <c r="A72" i="43"/>
  <c r="A62" i="43"/>
  <c r="D62" i="43" s="1" a="1"/>
  <c r="D62" i="43" s="1"/>
  <c r="A288" i="43"/>
  <c r="A276" i="43"/>
  <c r="A259" i="43"/>
  <c r="A253" i="43"/>
  <c r="A247" i="43"/>
  <c r="A241" i="43"/>
  <c r="A211" i="43"/>
  <c r="C211" i="43" s="1" a="1"/>
  <c r="C211" i="43" s="1"/>
  <c r="A200" i="43"/>
  <c r="A193" i="43"/>
  <c r="A189" i="43"/>
  <c r="A179" i="43"/>
  <c r="E179" i="43" s="1" a="1"/>
  <c r="E179" i="43" s="1"/>
  <c r="A173" i="43"/>
  <c r="A151" i="43"/>
  <c r="A118" i="43"/>
  <c r="A91" i="43"/>
  <c r="A88" i="43"/>
  <c r="A77" i="43"/>
  <c r="A71" i="43"/>
  <c r="A64" i="43"/>
  <c r="F64" i="43" s="1" a="1"/>
  <c r="F64" i="43" s="1"/>
  <c r="A58" i="43"/>
  <c r="F58" i="43" s="1" a="1"/>
  <c r="F58" i="43" s="1"/>
  <c r="A45" i="43"/>
  <c r="A30" i="43"/>
  <c r="J15" i="43" a="1"/>
  <c r="J15" i="43" s="1"/>
  <c r="U15" i="43" s="1"/>
  <c r="A21" i="43"/>
  <c r="A245" i="43"/>
  <c r="A294" i="43"/>
  <c r="A268" i="43"/>
  <c r="G268" i="43" s="1" a="1"/>
  <c r="G268" i="43" s="1"/>
  <c r="G269" i="43" s="1" a="1"/>
  <c r="G269" i="43" s="1"/>
  <c r="A248" i="43"/>
  <c r="A47" i="43"/>
  <c r="A287" i="43"/>
  <c r="G287" i="43" s="1" a="1"/>
  <c r="G287" i="43" s="1"/>
  <c r="A281" i="43"/>
  <c r="E281" i="43" s="1" a="1"/>
  <c r="E281" i="43" s="1"/>
  <c r="A275" i="43"/>
  <c r="K275" i="43" s="1" a="1"/>
  <c r="K275" i="43" s="1"/>
  <c r="A271" i="43"/>
  <c r="E271" i="43" s="1" a="1"/>
  <c r="E271" i="43" s="1"/>
  <c r="A267" i="43"/>
  <c r="A252" i="43"/>
  <c r="A236" i="43"/>
  <c r="A231" i="43"/>
  <c r="D231" i="43" s="1" a="1"/>
  <c r="D231" i="43" s="1"/>
  <c r="A217" i="43"/>
  <c r="A205" i="43"/>
  <c r="A172" i="43"/>
  <c r="A163" i="43"/>
  <c r="A156" i="43"/>
  <c r="A132" i="43"/>
  <c r="A112" i="43"/>
  <c r="A101" i="43"/>
  <c r="A86" i="43"/>
  <c r="I86" i="43" s="1" a="1"/>
  <c r="I86" i="43" s="1"/>
  <c r="A81" i="43"/>
  <c r="A61" i="43"/>
  <c r="F61" i="43" s="1" a="1"/>
  <c r="F61" i="43" s="1"/>
  <c r="A57" i="43"/>
  <c r="A51" i="43"/>
  <c r="A44" i="43"/>
  <c r="A27" i="43"/>
  <c r="H15" i="43" a="1"/>
  <c r="H15" i="43" s="1"/>
  <c r="G15" i="43" a="1"/>
  <c r="G15" i="43" s="1"/>
  <c r="A50" i="43"/>
  <c r="K50" i="43" s="1" a="1"/>
  <c r="K50" i="43" s="1"/>
  <c r="A26" i="43"/>
  <c r="A292" i="43"/>
  <c r="I292" i="43" s="1" a="1"/>
  <c r="I292" i="43" s="1"/>
  <c r="A270" i="43"/>
  <c r="A266" i="43"/>
  <c r="K266" i="43" s="1" a="1"/>
  <c r="K266" i="43" s="1"/>
  <c r="A251" i="43"/>
  <c r="A224" i="43"/>
  <c r="H224" i="43" s="1" a="1"/>
  <c r="H224" i="43" s="1"/>
  <c r="A216" i="43"/>
  <c r="A209" i="43"/>
  <c r="A204" i="43"/>
  <c r="A198" i="43"/>
  <c r="A178" i="43"/>
  <c r="C178" i="43" s="1" a="1"/>
  <c r="C178" i="43" s="1"/>
  <c r="A170" i="43"/>
  <c r="A155" i="43"/>
  <c r="A149" i="43"/>
  <c r="A143" i="43"/>
  <c r="A136" i="43"/>
  <c r="A130" i="43"/>
  <c r="A126" i="43"/>
  <c r="A116" i="43"/>
  <c r="A109" i="43"/>
  <c r="A106" i="43"/>
  <c r="G106" i="43" s="1" a="1"/>
  <c r="G106" i="43" s="1"/>
  <c r="A90" i="43"/>
  <c r="A85" i="43"/>
  <c r="A70" i="43"/>
  <c r="A49" i="43"/>
  <c r="C49" i="43" s="1" a="1"/>
  <c r="C49" i="43" s="1"/>
  <c r="A43" i="43"/>
  <c r="A25" i="43"/>
  <c r="F15" i="43" a="1"/>
  <c r="F15" i="43" s="1"/>
  <c r="I250" i="43" a="1"/>
  <c r="I250" i="43" s="1"/>
  <c r="AA250" i="43" s="1"/>
  <c r="G250" i="43" a="1"/>
  <c r="G250" i="43" s="1"/>
  <c r="D56" i="43" a="1"/>
  <c r="D56" i="43" s="1"/>
  <c r="E246" i="43" a="1"/>
  <c r="E246" i="43" s="1"/>
  <c r="D246" i="43" a="1"/>
  <c r="D246" i="43" s="1"/>
  <c r="C56" i="43" a="1"/>
  <c r="C56" i="43" s="1"/>
  <c r="J279" i="43" a="1"/>
  <c r="J279" i="43" s="1"/>
  <c r="K246" i="43" a="1"/>
  <c r="K246" i="43" s="1"/>
  <c r="V246" i="43" s="1"/>
  <c r="E263" i="43" a="1"/>
  <c r="E263" i="43" s="1"/>
  <c r="J246" i="43" a="1"/>
  <c r="J246" i="43" s="1"/>
  <c r="H240" i="43" a="1"/>
  <c r="H240" i="43" s="1"/>
  <c r="F240" i="43" a="1"/>
  <c r="F240" i="43" s="1"/>
  <c r="J240" i="43" a="1"/>
  <c r="J240" i="43" s="1"/>
  <c r="U240" i="43" s="1"/>
  <c r="E257" i="43" a="1"/>
  <c r="E257" i="43" s="1"/>
  <c r="J210" i="43" a="1"/>
  <c r="J210" i="43" s="1"/>
  <c r="E286" i="43" a="1"/>
  <c r="E286" i="43" s="1"/>
  <c r="G279" i="43" a="1"/>
  <c r="G279" i="43" s="1"/>
  <c r="D228" i="43" a="1"/>
  <c r="D228" i="43" s="1"/>
  <c r="F246" i="43" a="1"/>
  <c r="F246" i="43" s="1"/>
  <c r="G246" i="43" a="1"/>
  <c r="G246" i="43" s="1"/>
  <c r="C291" i="43" a="1"/>
  <c r="C291" i="43" s="1"/>
  <c r="D272" i="43" a="1"/>
  <c r="D272" i="43" s="1"/>
  <c r="G240" i="43" a="1"/>
  <c r="G240" i="43" s="1"/>
  <c r="G229" i="43" a="1"/>
  <c r="G229" i="43" s="1"/>
  <c r="K229" i="43" a="1"/>
  <c r="K229" i="43" s="1"/>
  <c r="C162" i="43" a="1"/>
  <c r="C162" i="43" s="1"/>
  <c r="I276" i="43" a="1"/>
  <c r="I276" i="43" s="1"/>
  <c r="I199" i="43" a="1"/>
  <c r="I199" i="43" s="1"/>
  <c r="G256" i="43" a="1"/>
  <c r="G256" i="43" s="1"/>
  <c r="F285" i="43" a="1"/>
  <c r="F285" i="43" s="1"/>
  <c r="D285" i="43" a="1"/>
  <c r="D285" i="43" s="1"/>
  <c r="I285" i="43" a="1"/>
  <c r="I285" i="43" s="1"/>
  <c r="T285" i="43" s="1"/>
  <c r="I283" i="43" a="1"/>
  <c r="I283" i="43" s="1"/>
  <c r="I249" i="43" a="1"/>
  <c r="I249" i="43" s="1"/>
  <c r="D240" i="43" a="1"/>
  <c r="D240" i="43" s="1"/>
  <c r="K228" i="43" a="1"/>
  <c r="K228" i="43" s="1"/>
  <c r="F199" i="43" a="1"/>
  <c r="F199" i="43" s="1"/>
  <c r="G174" i="43" a="1"/>
  <c r="G174" i="43" s="1"/>
  <c r="G192" i="43" a="1"/>
  <c r="G192" i="43" s="1"/>
  <c r="F94" i="43" a="1"/>
  <c r="F94" i="43" s="1"/>
  <c r="F161" i="43" a="1"/>
  <c r="F161" i="43" s="1"/>
  <c r="J161" i="43" a="1"/>
  <c r="J161" i="43" s="1"/>
  <c r="D86" i="43" a="1"/>
  <c r="D86" i="43" s="1"/>
  <c r="J86" i="43" a="1"/>
  <c r="J86" i="43" s="1"/>
  <c r="U86" i="43" s="1"/>
  <c r="E86" i="43" a="1"/>
  <c r="E86" i="43" s="1"/>
  <c r="E265" i="43" a="1"/>
  <c r="E265" i="43" s="1"/>
  <c r="E152" i="43" a="1"/>
  <c r="E152" i="43" s="1"/>
  <c r="E153" i="43" s="1" a="1"/>
  <c r="E153" i="43" s="1"/>
  <c r="K107" i="43" a="1"/>
  <c r="K107" i="43" s="1"/>
  <c r="G168" i="43" a="1"/>
  <c r="G168" i="43" s="1"/>
  <c r="K123" i="43" a="1"/>
  <c r="K123" i="43" s="1"/>
  <c r="K106" i="43" a="1"/>
  <c r="K106" i="43" s="1"/>
  <c r="G90" i="43" a="1"/>
  <c r="G90" i="43" s="1"/>
  <c r="C175" i="43" a="1"/>
  <c r="C175" i="43" s="1"/>
  <c r="F175" i="43" a="1"/>
  <c r="F175" i="43" s="1"/>
  <c r="K161" i="43" a="1"/>
  <c r="K161" i="43" s="1"/>
  <c r="K162" i="43" s="1" a="1"/>
  <c r="K162" i="43" s="1"/>
  <c r="I161" i="43" a="1"/>
  <c r="I161" i="43" s="1"/>
  <c r="AA161" i="43" s="1"/>
  <c r="G178" i="43" a="1"/>
  <c r="G178" i="43" s="1"/>
  <c r="F51" i="43" a="1"/>
  <c r="F51" i="43" s="1"/>
  <c r="I51" i="43" a="1"/>
  <c r="I51" i="43" s="1"/>
  <c r="T51" i="43" s="1"/>
  <c r="K51" i="43" a="1"/>
  <c r="K51" i="43" s="1"/>
  <c r="D51" i="43" a="1"/>
  <c r="D51" i="43" s="1"/>
  <c r="E51" i="43" a="1"/>
  <c r="E51" i="43" s="1"/>
  <c r="H51" i="43" a="1"/>
  <c r="H51" i="43" s="1"/>
  <c r="F65" i="43" a="1"/>
  <c r="F65" i="43" s="1"/>
  <c r="G65" i="43" a="1"/>
  <c r="G65" i="43" s="1"/>
  <c r="C53" i="43" a="1"/>
  <c r="C53" i="43" s="1"/>
  <c r="J53" i="43" a="1"/>
  <c r="J53" i="43" s="1"/>
  <c r="F53" i="43" a="1"/>
  <c r="F53" i="43" s="1"/>
  <c r="G53" i="43" a="1"/>
  <c r="G53" i="43" s="1"/>
  <c r="H53" i="43" a="1"/>
  <c r="H53" i="43" s="1"/>
  <c r="I53" i="43" a="1"/>
  <c r="I53" i="43" s="1"/>
  <c r="D53" i="43" a="1"/>
  <c r="D53" i="43" s="1"/>
  <c r="G50" i="43" a="1"/>
  <c r="G50" i="43" s="1"/>
  <c r="K64" i="43" a="1"/>
  <c r="K64" i="43" s="1"/>
  <c r="K76" i="43" a="1"/>
  <c r="K76" i="43" s="1"/>
  <c r="E76" i="43" a="1"/>
  <c r="E76" i="43" s="1"/>
  <c r="E77" i="43" s="1" a="1"/>
  <c r="E77" i="43" s="1"/>
  <c r="E78" i="43" s="1" a="1"/>
  <c r="E78" i="43" s="1"/>
  <c r="E79" i="43" s="1" a="1"/>
  <c r="E79" i="43" s="1"/>
  <c r="C76" i="43" a="1"/>
  <c r="C76" i="43" s="1"/>
  <c r="I67" i="43" a="1"/>
  <c r="I67" i="43" s="1"/>
  <c r="G67" i="43" a="1"/>
  <c r="G67" i="43" s="1"/>
  <c r="G62" i="43" a="1"/>
  <c r="G62" i="43" s="1"/>
  <c r="K58" i="43" a="1"/>
  <c r="K58" i="43" s="1"/>
  <c r="K59" i="43" s="1" a="1"/>
  <c r="K59" i="43" s="1"/>
  <c r="E58" i="43" a="1"/>
  <c r="E58" i="43" s="1"/>
  <c r="C39" i="43" a="1"/>
  <c r="C39" i="43" s="1"/>
  <c r="E39" i="43" a="1"/>
  <c r="E39" i="43" s="1"/>
  <c r="G39" i="43" a="1"/>
  <c r="G39" i="43" s="1"/>
  <c r="I39" i="43" a="1"/>
  <c r="I39" i="43" s="1"/>
  <c r="K39" i="43" a="1"/>
  <c r="K39" i="43" s="1"/>
  <c r="I64" i="43" a="1"/>
  <c r="I64" i="43" s="1"/>
  <c r="T64" i="43" s="1"/>
  <c r="H52" i="43" a="1"/>
  <c r="H52" i="43" s="1"/>
  <c r="I52" i="43" a="1"/>
  <c r="I52" i="43" s="1"/>
  <c r="T52" i="43" s="1"/>
  <c r="J52" i="43" a="1"/>
  <c r="J52" i="43" s="1"/>
  <c r="K52" i="43" a="1"/>
  <c r="K52" i="43" s="1"/>
  <c r="C52" i="43" a="1"/>
  <c r="C52" i="43" s="1"/>
  <c r="E52" i="43" a="1"/>
  <c r="E52" i="43" s="1"/>
  <c r="G52" i="43" a="1"/>
  <c r="G52" i="43" s="1"/>
  <c r="I69" i="43" a="1"/>
  <c r="I69" i="43" s="1"/>
  <c r="AA69" i="43" s="1"/>
  <c r="D69" i="43" a="1"/>
  <c r="D69" i="43" s="1"/>
  <c r="E69" i="43" a="1"/>
  <c r="E69" i="43" s="1"/>
  <c r="G91" i="43" a="1"/>
  <c r="G91" i="43" s="1"/>
  <c r="J76" i="43" a="1"/>
  <c r="J76" i="43" s="1"/>
  <c r="D42" i="43" a="1"/>
  <c r="D42" i="43" s="1"/>
  <c r="H42" i="43" a="1"/>
  <c r="H42" i="43" s="1"/>
  <c r="J56" i="43" a="1"/>
  <c r="J56" i="43" s="1"/>
  <c r="I43" i="43" a="1"/>
  <c r="I43" i="43" s="1"/>
  <c r="G43" i="43" a="1"/>
  <c r="G43" i="43" s="1"/>
  <c r="D24" i="43" a="1"/>
  <c r="D24" i="43" s="1"/>
  <c r="C24" i="43" a="1"/>
  <c r="C24" i="43" s="1"/>
  <c r="I25" i="43" a="1"/>
  <c r="I25" i="43" s="1"/>
  <c r="AA25" i="43" s="1"/>
  <c r="G60" i="43" a="1"/>
  <c r="G60" i="43" s="1"/>
  <c r="C60" i="43" a="1"/>
  <c r="C60" i="43" s="1"/>
  <c r="D57" i="43" a="1"/>
  <c r="D57" i="43" s="1"/>
  <c r="G56" i="43" a="1"/>
  <c r="G56" i="43" s="1"/>
  <c r="E56" i="43" a="1"/>
  <c r="E56" i="43" s="1"/>
  <c r="W56" i="43" s="1"/>
  <c r="I42" i="43" a="1"/>
  <c r="I42" i="43" s="1"/>
  <c r="E25" i="43" a="1"/>
  <c r="E25" i="43" s="1"/>
  <c r="C57" i="43" a="1"/>
  <c r="C57" i="43" s="1"/>
  <c r="G42" i="43" a="1"/>
  <c r="G42" i="43" s="1"/>
  <c r="C25" i="43" a="1"/>
  <c r="C25" i="43" s="1"/>
  <c r="C15" i="43" a="1"/>
  <c r="C15" i="43" s="1"/>
  <c r="D15" i="43" a="1"/>
  <c r="D15" i="43" s="1"/>
  <c r="A31" i="43"/>
  <c r="A33" i="43"/>
  <c r="A37" i="43"/>
  <c r="A68" i="43"/>
  <c r="A73" i="43"/>
  <c r="A83" i="43"/>
  <c r="A87" i="43"/>
  <c r="A93" i="43"/>
  <c r="A96" i="43"/>
  <c r="A111" i="43"/>
  <c r="A144" i="43"/>
  <c r="AA285" i="43"/>
  <c r="AA283" i="43"/>
  <c r="T283" i="43"/>
  <c r="J293" i="43" a="1"/>
  <c r="J293" i="43" s="1"/>
  <c r="G295" i="43" a="1"/>
  <c r="G295" i="43" s="1"/>
  <c r="E295" i="43" a="1"/>
  <c r="E295" i="43" s="1"/>
  <c r="H289" i="43" a="1"/>
  <c r="H289" i="43" s="1"/>
  <c r="H285" i="43" a="1"/>
  <c r="H285" i="43" s="1"/>
  <c r="K284" i="43" a="1"/>
  <c r="K284" i="43" s="1"/>
  <c r="G282" i="43" a="1"/>
  <c r="G282" i="43" s="1"/>
  <c r="I275" i="43" a="1"/>
  <c r="I275" i="43" s="1"/>
  <c r="G275" i="43" a="1"/>
  <c r="G275" i="43" s="1"/>
  <c r="H275" i="43" a="1"/>
  <c r="H275" i="43" s="1"/>
  <c r="E275" i="43" a="1"/>
  <c r="E275" i="43" s="1"/>
  <c r="F275" i="43" a="1"/>
  <c r="F275" i="43" s="1"/>
  <c r="F272" i="43" a="1"/>
  <c r="F272" i="43" s="1"/>
  <c r="E272" i="43" a="1"/>
  <c r="E272" i="43" s="1"/>
  <c r="W272" i="43" s="1"/>
  <c r="K272" i="43" a="1"/>
  <c r="K272" i="43" s="1"/>
  <c r="H272" i="43" a="1"/>
  <c r="H272" i="43" s="1"/>
  <c r="J272" i="43" a="1"/>
  <c r="J272" i="43" s="1"/>
  <c r="K260" i="43" a="1"/>
  <c r="K260" i="43" s="1"/>
  <c r="H294" i="43" a="1"/>
  <c r="H294" i="43" s="1"/>
  <c r="F294" i="43" a="1"/>
  <c r="F294" i="43" s="1"/>
  <c r="C294" i="43" a="1"/>
  <c r="C294" i="43" s="1"/>
  <c r="J294" i="43" a="1"/>
  <c r="J294" i="43" s="1"/>
  <c r="D262" i="43" a="1"/>
  <c r="D262" i="43" s="1"/>
  <c r="I260" i="43" a="1"/>
  <c r="I260" i="43" s="1"/>
  <c r="E294" i="43" a="1"/>
  <c r="E294" i="43" s="1"/>
  <c r="D290" i="43" a="1"/>
  <c r="D290" i="43" s="1"/>
  <c r="I295" i="43" a="1"/>
  <c r="I295" i="43" s="1"/>
  <c r="K292" i="43" a="1"/>
  <c r="K292" i="43" s="1"/>
  <c r="K290" i="43" a="1"/>
  <c r="K290" i="43" s="1"/>
  <c r="K286" i="43" a="1"/>
  <c r="K286" i="43" s="1"/>
  <c r="F282" i="43" a="1"/>
  <c r="F282" i="43" s="1"/>
  <c r="D294" i="43" a="1"/>
  <c r="D294" i="43" s="1"/>
  <c r="D292" i="43" a="1"/>
  <c r="D292" i="43" s="1"/>
  <c r="J292" i="43" a="1"/>
  <c r="J292" i="43" s="1"/>
  <c r="E292" i="43" a="1"/>
  <c r="E292" i="43" s="1"/>
  <c r="F290" i="43" a="1"/>
  <c r="F290" i="43" s="1"/>
  <c r="J290" i="43" a="1"/>
  <c r="J290" i="43" s="1"/>
  <c r="AB240" i="43"/>
  <c r="C287" i="43" a="1"/>
  <c r="C287" i="43" s="1"/>
  <c r="I287" i="43" a="1"/>
  <c r="I287" i="43" s="1"/>
  <c r="H287" i="43" a="1"/>
  <c r="H287" i="43" s="1"/>
  <c r="D286" i="43" a="1"/>
  <c r="D286" i="43" s="1"/>
  <c r="J286" i="43" a="1"/>
  <c r="J286" i="43" s="1"/>
  <c r="F286" i="43" a="1"/>
  <c r="F286" i="43" s="1"/>
  <c r="I277" i="43" a="1"/>
  <c r="I277" i="43" s="1"/>
  <c r="H295" i="43" a="1"/>
  <c r="H295" i="43" s="1"/>
  <c r="K294" i="43" a="1"/>
  <c r="K294" i="43" s="1"/>
  <c r="F287" i="43" a="1"/>
  <c r="F287" i="43" s="1"/>
  <c r="I284" i="43" a="1"/>
  <c r="I284" i="43" s="1"/>
  <c r="G283" i="43" a="1"/>
  <c r="G283" i="43" s="1"/>
  <c r="G284" i="43" s="1" a="1"/>
  <c r="G284" i="43" s="1"/>
  <c r="F283" i="43" a="1"/>
  <c r="F283" i="43" s="1"/>
  <c r="E279" i="43" a="1"/>
  <c r="E279" i="43" s="1"/>
  <c r="K279" i="43" a="1"/>
  <c r="K279" i="43" s="1"/>
  <c r="C279" i="43" a="1"/>
  <c r="C279" i="43" s="1"/>
  <c r="J275" i="43" a="1"/>
  <c r="J275" i="43" s="1"/>
  <c r="E273" i="43" a="1"/>
  <c r="E273" i="43" s="1"/>
  <c r="E274" i="43" s="1" a="1"/>
  <c r="E274" i="43" s="1"/>
  <c r="K273" i="43" a="1"/>
  <c r="K273" i="43" s="1"/>
  <c r="F273" i="43" a="1"/>
  <c r="F273" i="43" s="1"/>
  <c r="G273" i="43" a="1"/>
  <c r="G273" i="43" s="1"/>
  <c r="G274" i="43" s="1" a="1"/>
  <c r="G274" i="43" s="1"/>
  <c r="T250" i="43"/>
  <c r="U246" i="43"/>
  <c r="AB246" i="43"/>
  <c r="H282" i="43" a="1"/>
  <c r="H282" i="43" s="1"/>
  <c r="E282" i="43" a="1"/>
  <c r="E282" i="43" s="1"/>
  <c r="D282" i="43" a="1"/>
  <c r="D282" i="43" s="1"/>
  <c r="G264" i="43" a="1"/>
  <c r="G264" i="43" s="1"/>
  <c r="F260" i="43" a="1"/>
  <c r="F260" i="43" s="1"/>
  <c r="D260" i="43" a="1"/>
  <c r="D260" i="43" s="1"/>
  <c r="E260" i="43" a="1"/>
  <c r="E260" i="43" s="1"/>
  <c r="H260" i="43" a="1"/>
  <c r="H260" i="43" s="1"/>
  <c r="J260" i="43" a="1"/>
  <c r="J260" i="43" s="1"/>
  <c r="C260" i="43" a="1"/>
  <c r="C260" i="43" s="1"/>
  <c r="F264" i="43" a="1"/>
  <c r="F264" i="43" s="1"/>
  <c r="G289" i="43" a="1"/>
  <c r="G289" i="43" s="1"/>
  <c r="C289" i="43" a="1"/>
  <c r="C289" i="43" s="1"/>
  <c r="E289" i="43" a="1"/>
  <c r="E289" i="43" s="1"/>
  <c r="E285" i="43" a="1"/>
  <c r="E285" i="43" s="1"/>
  <c r="K285" i="43" a="1"/>
  <c r="K285" i="43" s="1"/>
  <c r="G285" i="43" a="1"/>
  <c r="G285" i="43" s="1"/>
  <c r="F274" i="43" a="1"/>
  <c r="F274" i="43" s="1"/>
  <c r="F255" i="43" a="1"/>
  <c r="F255" i="43" s="1"/>
  <c r="I294" i="43" a="1"/>
  <c r="I294" i="43" s="1"/>
  <c r="J289" i="43" a="1"/>
  <c r="J289" i="43" s="1"/>
  <c r="K287" i="43" a="1"/>
  <c r="K287" i="43" s="1"/>
  <c r="I282" i="43" a="1"/>
  <c r="I282" i="43" s="1"/>
  <c r="C281" i="43" a="1"/>
  <c r="C281" i="43" s="1"/>
  <c r="I281" i="43" a="1"/>
  <c r="I281" i="43" s="1"/>
  <c r="K281" i="43" a="1"/>
  <c r="K281" i="43" s="1"/>
  <c r="H281" i="43" a="1"/>
  <c r="H281" i="43" s="1"/>
  <c r="G281" i="43" a="1"/>
  <c r="G281" i="43" s="1"/>
  <c r="G265" i="43" a="1"/>
  <c r="G265" i="43" s="1"/>
  <c r="D265" i="43" a="1"/>
  <c r="D265" i="43" s="1"/>
  <c r="F265" i="43" a="1"/>
  <c r="F265" i="43" s="1"/>
  <c r="H265" i="43" a="1"/>
  <c r="H265" i="43" s="1"/>
  <c r="J265" i="43" a="1"/>
  <c r="J265" i="43" s="1"/>
  <c r="C265" i="43" a="1"/>
  <c r="C265" i="43" s="1"/>
  <c r="AD265" i="43" s="1"/>
  <c r="K265" i="43" a="1"/>
  <c r="K265" i="43" s="1"/>
  <c r="I289" i="43" a="1"/>
  <c r="I289" i="43" s="1"/>
  <c r="H264" i="43" a="1"/>
  <c r="H264" i="43" s="1"/>
  <c r="I264" i="43" a="1"/>
  <c r="I264" i="43" s="1"/>
  <c r="J264" i="43" a="1"/>
  <c r="J264" i="43" s="1"/>
  <c r="C264" i="43" a="1"/>
  <c r="C264" i="43" s="1"/>
  <c r="K264" i="43" a="1"/>
  <c r="K264" i="43" s="1"/>
  <c r="D264" i="43" a="1"/>
  <c r="D264" i="43" s="1"/>
  <c r="E255" i="43" a="1"/>
  <c r="E255" i="43" s="1"/>
  <c r="K255" i="43" a="1"/>
  <c r="K255" i="43" s="1"/>
  <c r="J255" i="43" a="1"/>
  <c r="J255" i="43" s="1"/>
  <c r="D255" i="43" a="1"/>
  <c r="D255" i="43" s="1"/>
  <c r="G255" i="43" a="1"/>
  <c r="G255" i="43" s="1"/>
  <c r="I255" i="43" a="1"/>
  <c r="I255" i="43" s="1"/>
  <c r="G294" i="43" a="1"/>
  <c r="G294" i="43" s="1"/>
  <c r="C293" i="43" a="1"/>
  <c r="C293" i="43" s="1"/>
  <c r="I293" i="43" a="1"/>
  <c r="I293" i="43" s="1"/>
  <c r="AC246" i="43"/>
  <c r="I237" i="43" a="1"/>
  <c r="I237" i="43" s="1"/>
  <c r="G237" i="43" a="1"/>
  <c r="G237" i="43" s="1"/>
  <c r="E243" i="43" a="1"/>
  <c r="E243" i="43" s="1"/>
  <c r="K243" i="43" a="1"/>
  <c r="K243" i="43" s="1"/>
  <c r="G243" i="43" a="1"/>
  <c r="G243" i="43" s="1"/>
  <c r="H243" i="43" a="1"/>
  <c r="H243" i="43" s="1"/>
  <c r="I243" i="43" a="1"/>
  <c r="I243" i="43" s="1"/>
  <c r="C243" i="43" a="1"/>
  <c r="C243" i="43" s="1"/>
  <c r="D280" i="43" a="1"/>
  <c r="D280" i="43" s="1"/>
  <c r="J280" i="43" a="1"/>
  <c r="J280" i="43" s="1"/>
  <c r="F280" i="43" a="1"/>
  <c r="F280" i="43" s="1"/>
  <c r="E267" i="43" a="1"/>
  <c r="E267" i="43" s="1"/>
  <c r="K267" i="43" a="1"/>
  <c r="K267" i="43" s="1"/>
  <c r="C267" i="43" a="1"/>
  <c r="C267" i="43" s="1"/>
  <c r="I267" i="43" a="1"/>
  <c r="I267" i="43" s="1"/>
  <c r="H258" i="43" a="1"/>
  <c r="H258" i="43" s="1"/>
  <c r="H259" i="43" s="1" a="1"/>
  <c r="H259" i="43" s="1"/>
  <c r="C258" i="43" a="1"/>
  <c r="C258" i="43" s="1"/>
  <c r="D258" i="43" a="1"/>
  <c r="D258" i="43" s="1"/>
  <c r="D259" i="43" s="1" a="1"/>
  <c r="D259" i="43" s="1"/>
  <c r="G258" i="43" a="1"/>
  <c r="G258" i="43" s="1"/>
  <c r="G259" i="43" s="1" a="1"/>
  <c r="G259" i="43" s="1"/>
  <c r="C257" i="43" a="1"/>
  <c r="C257" i="43" s="1"/>
  <c r="I257" i="43" a="1"/>
  <c r="I257" i="43" s="1"/>
  <c r="J257" i="43" a="1"/>
  <c r="J257" i="43" s="1"/>
  <c r="E237" i="43" a="1"/>
  <c r="E237" i="43" s="1"/>
  <c r="K237" i="43" a="1"/>
  <c r="K237" i="43" s="1"/>
  <c r="C237" i="43" a="1"/>
  <c r="C237" i="43" s="1"/>
  <c r="H237" i="43" a="1"/>
  <c r="H237" i="43" s="1"/>
  <c r="J237" i="43" a="1"/>
  <c r="J237" i="43" s="1"/>
  <c r="F237" i="43" a="1"/>
  <c r="F237" i="43" s="1"/>
  <c r="C263" i="43" a="1"/>
  <c r="C263" i="43" s="1"/>
  <c r="AD263" i="43" s="1"/>
  <c r="I263" i="43" a="1"/>
  <c r="I263" i="43" s="1"/>
  <c r="F263" i="43" a="1"/>
  <c r="F263" i="43" s="1"/>
  <c r="G263" i="43" a="1"/>
  <c r="G263" i="43" s="1"/>
  <c r="H263" i="43" a="1"/>
  <c r="H263" i="43" s="1"/>
  <c r="K258" i="43" a="1"/>
  <c r="K258" i="43" s="1"/>
  <c r="K257" i="43" a="1"/>
  <c r="K257" i="43" s="1"/>
  <c r="E261" i="43" a="1"/>
  <c r="E261" i="43" s="1"/>
  <c r="E262" i="43" s="1" a="1"/>
  <c r="E262" i="43" s="1"/>
  <c r="K261" i="43" a="1"/>
  <c r="K261" i="43" s="1"/>
  <c r="K262" i="43" s="1" a="1"/>
  <c r="K262" i="43" s="1"/>
  <c r="F261" i="43" a="1"/>
  <c r="F261" i="43" s="1"/>
  <c r="G261" i="43" a="1"/>
  <c r="G261" i="43" s="1"/>
  <c r="G262" i="43" s="1" a="1"/>
  <c r="G262" i="43" s="1"/>
  <c r="C233" i="43" a="1"/>
  <c r="C233" i="43" s="1"/>
  <c r="I233" i="43" a="1"/>
  <c r="I233" i="43" s="1"/>
  <c r="D233" i="43" a="1"/>
  <c r="D233" i="43" s="1"/>
  <c r="K233" i="43" a="1"/>
  <c r="K233" i="43" s="1"/>
  <c r="E233" i="43" a="1"/>
  <c r="E233" i="43" s="1"/>
  <c r="F233" i="43" a="1"/>
  <c r="F233" i="43" s="1"/>
  <c r="G233" i="43" a="1"/>
  <c r="G233" i="43" s="1"/>
  <c r="H233" i="43" a="1"/>
  <c r="H233" i="43" s="1"/>
  <c r="J233" i="43" a="1"/>
  <c r="J233" i="43" s="1"/>
  <c r="F230" i="43" a="1"/>
  <c r="F230" i="43" s="1"/>
  <c r="C230" i="43" a="1"/>
  <c r="C230" i="43" s="1"/>
  <c r="J230" i="43" a="1"/>
  <c r="J230" i="43" s="1"/>
  <c r="D230" i="43" a="1"/>
  <c r="D230" i="43" s="1"/>
  <c r="K230" i="43" a="1"/>
  <c r="K230" i="43" s="1"/>
  <c r="E230" i="43" a="1"/>
  <c r="E230" i="43" s="1"/>
  <c r="G230" i="43" a="1"/>
  <c r="G230" i="43" s="1"/>
  <c r="I230" i="43" a="1"/>
  <c r="I230" i="43" s="1"/>
  <c r="D220" i="43" a="1"/>
  <c r="D220" i="43" s="1"/>
  <c r="J220" i="43" a="1"/>
  <c r="J220" i="43" s="1"/>
  <c r="G220" i="43" a="1"/>
  <c r="G220" i="43" s="1"/>
  <c r="H220" i="43" a="1"/>
  <c r="H220" i="43" s="1"/>
  <c r="I220" i="43" a="1"/>
  <c r="I220" i="43" s="1"/>
  <c r="C220" i="43" a="1"/>
  <c r="C220" i="43" s="1"/>
  <c r="K220" i="43" a="1"/>
  <c r="K220" i="43" s="1"/>
  <c r="D232" i="43" a="1"/>
  <c r="D232" i="43" s="1"/>
  <c r="J232" i="43" a="1"/>
  <c r="J232" i="43" s="1"/>
  <c r="H232" i="43" a="1"/>
  <c r="H232" i="43" s="1"/>
  <c r="I232" i="43" a="1"/>
  <c r="I232" i="43" s="1"/>
  <c r="C232" i="43" a="1"/>
  <c r="C232" i="43" s="1"/>
  <c r="K232" i="43" a="1"/>
  <c r="K232" i="43" s="1"/>
  <c r="AC229" i="43"/>
  <c r="V229" i="43"/>
  <c r="D244" i="43" a="1"/>
  <c r="D244" i="43" s="1"/>
  <c r="J244" i="43" a="1"/>
  <c r="J244" i="43" s="1"/>
  <c r="I244" i="43" a="1"/>
  <c r="I244" i="43" s="1"/>
  <c r="I245" i="43" s="1" a="1"/>
  <c r="I245" i="43" s="1"/>
  <c r="C244" i="43" a="1"/>
  <c r="C244" i="43" s="1"/>
  <c r="C245" i="43" s="1" a="1"/>
  <c r="C245" i="43" s="1"/>
  <c r="K244" i="43" a="1"/>
  <c r="K244" i="43" s="1"/>
  <c r="E244" i="43" a="1"/>
  <c r="E244" i="43" s="1"/>
  <c r="E245" i="43" s="1" a="1"/>
  <c r="E245" i="43" s="1"/>
  <c r="F242" i="43" a="1"/>
  <c r="F242" i="43" s="1"/>
  <c r="D242" i="43" a="1"/>
  <c r="D242" i="43" s="1"/>
  <c r="K242" i="43" a="1"/>
  <c r="K242" i="43" s="1"/>
  <c r="E242" i="43" a="1"/>
  <c r="E242" i="43" s="1"/>
  <c r="G242" i="43" a="1"/>
  <c r="G242" i="43" s="1"/>
  <c r="G241" i="43" a="1"/>
  <c r="G241" i="43" s="1"/>
  <c r="J241" i="43" a="1"/>
  <c r="J241" i="43" s="1"/>
  <c r="D241" i="43" a="1"/>
  <c r="D241" i="43" s="1"/>
  <c r="E291" i="43" a="1"/>
  <c r="E291" i="43" s="1"/>
  <c r="AD291" i="43" s="1"/>
  <c r="K291" i="43" a="1"/>
  <c r="K291" i="43" s="1"/>
  <c r="D291" i="43" a="1"/>
  <c r="D291" i="43" s="1"/>
  <c r="G271" i="43" a="1"/>
  <c r="G271" i="43" s="1"/>
  <c r="K271" i="43" a="1"/>
  <c r="K271" i="43" s="1"/>
  <c r="C251" i="43" a="1"/>
  <c r="C251" i="43" s="1"/>
  <c r="I251" i="43" a="1"/>
  <c r="I251" i="43" s="1"/>
  <c r="D251" i="43" a="1"/>
  <c r="D251" i="43" s="1"/>
  <c r="E251" i="43" a="1"/>
  <c r="E251" i="43" s="1"/>
  <c r="E252" i="43" s="1" a="1"/>
  <c r="E252" i="43" s="1"/>
  <c r="E253" i="43" s="1" a="1"/>
  <c r="E253" i="43" s="1"/>
  <c r="F251" i="43" a="1"/>
  <c r="F251" i="43" s="1"/>
  <c r="G244" i="43" a="1"/>
  <c r="G244" i="43" s="1"/>
  <c r="G245" i="43" s="1" a="1"/>
  <c r="G245" i="43" s="1"/>
  <c r="F241" i="43" a="1"/>
  <c r="F241" i="43" s="1"/>
  <c r="G232" i="43" a="1"/>
  <c r="G232" i="43" s="1"/>
  <c r="E232" i="43" a="1"/>
  <c r="E232" i="43" s="1"/>
  <c r="E220" i="43" a="1"/>
  <c r="E220" i="43" s="1"/>
  <c r="AB210" i="43"/>
  <c r="U210" i="43"/>
  <c r="E219" i="43" a="1"/>
  <c r="E219" i="43" s="1"/>
  <c r="K219" i="43" a="1"/>
  <c r="K219" i="43" s="1"/>
  <c r="F206" i="43" a="1"/>
  <c r="F206" i="43" s="1"/>
  <c r="K206" i="43" a="1"/>
  <c r="K206" i="43" s="1"/>
  <c r="G206" i="43" a="1"/>
  <c r="G206" i="43" s="1"/>
  <c r="E198" i="43" a="1"/>
  <c r="E198" i="43" s="1"/>
  <c r="E194" i="43" a="1"/>
  <c r="E194" i="43" s="1"/>
  <c r="H207" i="43" a="1"/>
  <c r="H207" i="43" s="1"/>
  <c r="E231" i="43" a="1"/>
  <c r="E231" i="43" s="1"/>
  <c r="K231" i="43" a="1"/>
  <c r="K231" i="43" s="1"/>
  <c r="G224" i="43" a="1"/>
  <c r="G224" i="43" s="1"/>
  <c r="G225" i="43" s="1" a="1"/>
  <c r="G225" i="43" s="1"/>
  <c r="G226" i="43" s="1" a="1"/>
  <c r="G226" i="43" s="1"/>
  <c r="I200" i="43" a="1"/>
  <c r="I200" i="43" s="1"/>
  <c r="C197" i="43" a="1"/>
  <c r="C197" i="43" s="1"/>
  <c r="I197" i="43" a="1"/>
  <c r="I197" i="43" s="1"/>
  <c r="I198" i="43" s="1" a="1"/>
  <c r="I198" i="43" s="1"/>
  <c r="F197" i="43" a="1"/>
  <c r="F197" i="43" s="1"/>
  <c r="G197" i="43" a="1"/>
  <c r="G197" i="43" s="1"/>
  <c r="G198" i="43" s="1" a="1"/>
  <c r="G198" i="43" s="1"/>
  <c r="K197" i="43" a="1"/>
  <c r="K197" i="43" s="1"/>
  <c r="K198" i="43" s="1" a="1"/>
  <c r="K198" i="43" s="1"/>
  <c r="H197" i="43" a="1"/>
  <c r="H197" i="43" s="1"/>
  <c r="H198" i="43" s="1" a="1"/>
  <c r="H198" i="43" s="1"/>
  <c r="J197" i="43" a="1"/>
  <c r="J197" i="43" s="1"/>
  <c r="J198" i="43" s="1" a="1"/>
  <c r="J198" i="43" s="1"/>
  <c r="J217" i="43" a="1"/>
  <c r="J217" i="43" s="1"/>
  <c r="J218" i="43" s="1" a="1"/>
  <c r="J218" i="43" s="1"/>
  <c r="C217" i="43" a="1"/>
  <c r="C217" i="43" s="1"/>
  <c r="C218" i="43" s="1" a="1"/>
  <c r="C218" i="43" s="1"/>
  <c r="G207" i="43" a="1"/>
  <c r="G207" i="43" s="1"/>
  <c r="G193" i="43" a="1"/>
  <c r="G193" i="43" s="1"/>
  <c r="F209" i="43" a="1"/>
  <c r="F209" i="43" s="1"/>
  <c r="E201" i="43" a="1"/>
  <c r="E201" i="43" s="1"/>
  <c r="K201" i="43" a="1"/>
  <c r="K201" i="43" s="1"/>
  <c r="H201" i="43" a="1"/>
  <c r="H201" i="43" s="1"/>
  <c r="C201" i="43" a="1"/>
  <c r="C201" i="43" s="1"/>
  <c r="J201" i="43" a="1"/>
  <c r="J201" i="43" s="1"/>
  <c r="G201" i="43" a="1"/>
  <c r="G201" i="43" s="1"/>
  <c r="F194" i="43" a="1"/>
  <c r="F194" i="43" s="1"/>
  <c r="J194" i="43" a="1"/>
  <c r="J194" i="43" s="1"/>
  <c r="I194" i="43" a="1"/>
  <c r="I194" i="43" s="1"/>
  <c r="H194" i="43" a="1"/>
  <c r="H194" i="43" s="1"/>
  <c r="K194" i="43" a="1"/>
  <c r="K194" i="43" s="1"/>
  <c r="K259" i="43" a="1"/>
  <c r="K259" i="43" s="1"/>
  <c r="D256" i="43" a="1"/>
  <c r="D256" i="43" s="1"/>
  <c r="J256" i="43" a="1"/>
  <c r="J256" i="43" s="1"/>
  <c r="E249" i="43" a="1"/>
  <c r="E249" i="43" s="1"/>
  <c r="K249" i="43" a="1"/>
  <c r="K249" i="43" s="1"/>
  <c r="H231" i="43" a="1"/>
  <c r="H231" i="43" s="1"/>
  <c r="J229" i="43" a="1"/>
  <c r="J229" i="43" s="1"/>
  <c r="C229" i="43" a="1"/>
  <c r="C229" i="43" s="1"/>
  <c r="E221" i="43" a="1"/>
  <c r="E221" i="43" s="1"/>
  <c r="G219" i="43" a="1"/>
  <c r="G219" i="43" s="1"/>
  <c r="I217" i="43" a="1"/>
  <c r="I217" i="43" s="1"/>
  <c r="I218" i="43" s="1" a="1"/>
  <c r="I218" i="43" s="1"/>
  <c r="F211" i="43" a="1"/>
  <c r="F211" i="43" s="1"/>
  <c r="F207" i="43" a="1"/>
  <c r="F207" i="43" s="1"/>
  <c r="H206" i="43" a="1"/>
  <c r="H206" i="43" s="1"/>
  <c r="D208" i="43" a="1"/>
  <c r="D208" i="43" s="1"/>
  <c r="J208" i="43" a="1"/>
  <c r="J208" i="43" s="1"/>
  <c r="J209" i="43" s="1" a="1"/>
  <c r="J209" i="43" s="1"/>
  <c r="F208" i="43" a="1"/>
  <c r="F208" i="43" s="1"/>
  <c r="K208" i="43" a="1"/>
  <c r="K208" i="43" s="1"/>
  <c r="D268" i="43" a="1"/>
  <c r="D268" i="43" s="1"/>
  <c r="J268" i="43" a="1"/>
  <c r="J268" i="43" s="1"/>
  <c r="J269" i="43" s="1" a="1"/>
  <c r="J269" i="43" s="1"/>
  <c r="H266" i="43" a="1"/>
  <c r="H266" i="43" s="1"/>
  <c r="H256" i="43" a="1"/>
  <c r="H256" i="43" s="1"/>
  <c r="J238" i="43" a="1"/>
  <c r="J238" i="43" s="1"/>
  <c r="J239" i="43" s="1" a="1"/>
  <c r="J239" i="43" s="1"/>
  <c r="G231" i="43" a="1"/>
  <c r="G231" i="43" s="1"/>
  <c r="I229" i="43" a="1"/>
  <c r="I229" i="43" s="1"/>
  <c r="K221" i="43" a="1"/>
  <c r="K221" i="43" s="1"/>
  <c r="F219" i="43" a="1"/>
  <c r="F219" i="43" s="1"/>
  <c r="H217" i="43" a="1"/>
  <c r="H217" i="43" s="1"/>
  <c r="H218" i="43" s="1" a="1"/>
  <c r="H218" i="43" s="1"/>
  <c r="E211" i="43" a="1"/>
  <c r="E211" i="43" s="1"/>
  <c r="D207" i="43" a="1"/>
  <c r="D207" i="43" s="1"/>
  <c r="C221" i="43" a="1"/>
  <c r="C221" i="43" s="1"/>
  <c r="I221" i="43" a="1"/>
  <c r="I221" i="43" s="1"/>
  <c r="D250" i="43" a="1"/>
  <c r="D250" i="43" s="1"/>
  <c r="J250" i="43" a="1"/>
  <c r="J250" i="43" s="1"/>
  <c r="F231" i="43" a="1"/>
  <c r="F231" i="43" s="1"/>
  <c r="H229" i="43" a="1"/>
  <c r="H229" i="43" s="1"/>
  <c r="J221" i="43" a="1"/>
  <c r="J221" i="43" s="1"/>
  <c r="F217" i="43" a="1"/>
  <c r="F217" i="43" s="1"/>
  <c r="I208" i="43" a="1"/>
  <c r="I208" i="43" s="1"/>
  <c r="I209" i="43" s="1" a="1"/>
  <c r="I209" i="43" s="1"/>
  <c r="D206" i="43" a="1"/>
  <c r="D206" i="43" s="1"/>
  <c r="I201" i="43" a="1"/>
  <c r="I201" i="43" s="1"/>
  <c r="F200" i="43" a="1"/>
  <c r="F200" i="43" s="1"/>
  <c r="K200" i="43" a="1"/>
  <c r="K200" i="43" s="1"/>
  <c r="G211" i="43" a="1"/>
  <c r="G211" i="43" s="1"/>
  <c r="G212" i="43" s="1" a="1"/>
  <c r="G212" i="43" s="1"/>
  <c r="G213" i="43" s="1" a="1"/>
  <c r="G213" i="43" s="1"/>
  <c r="G214" i="43" s="1" a="1"/>
  <c r="G214" i="43" s="1"/>
  <c r="G215" i="43" s="1" a="1"/>
  <c r="G215" i="43" s="1"/>
  <c r="G216" i="43" s="1" a="1"/>
  <c r="G216" i="43" s="1"/>
  <c r="H211" i="43" a="1"/>
  <c r="H211" i="43" s="1"/>
  <c r="D211" i="43" a="1"/>
  <c r="D211" i="43" s="1"/>
  <c r="K211" i="43" a="1"/>
  <c r="K211" i="43" s="1"/>
  <c r="E207" i="43" a="1"/>
  <c r="E207" i="43" s="1"/>
  <c r="K207" i="43" a="1"/>
  <c r="K207" i="43" s="1"/>
  <c r="I207" i="43" a="1"/>
  <c r="I207" i="43" s="1"/>
  <c r="E190" i="43" a="1"/>
  <c r="E190" i="43" s="1"/>
  <c r="H210" i="43" a="1"/>
  <c r="H210" i="43" s="1"/>
  <c r="G210" i="43" a="1"/>
  <c r="G210" i="43" s="1"/>
  <c r="D190" i="43" a="1"/>
  <c r="D190" i="43" s="1"/>
  <c r="J190" i="43" a="1"/>
  <c r="J190" i="43" s="1"/>
  <c r="I190" i="43" a="1"/>
  <c r="I190" i="43" s="1"/>
  <c r="F190" i="43" a="1"/>
  <c r="F190" i="43" s="1"/>
  <c r="I210" i="43" a="1"/>
  <c r="I210" i="43" s="1"/>
  <c r="E181" i="43" a="1"/>
  <c r="E181" i="43" s="1"/>
  <c r="E182" i="43" s="1" a="1"/>
  <c r="E182" i="43" s="1"/>
  <c r="E180" i="43" a="1"/>
  <c r="E180" i="43" s="1"/>
  <c r="I180" i="43" a="1"/>
  <c r="I180" i="43" s="1"/>
  <c r="I181" i="43" s="1" a="1"/>
  <c r="I181" i="43" s="1"/>
  <c r="F180" i="43" a="1"/>
  <c r="F180" i="43" s="1"/>
  <c r="F181" i="43" s="1" a="1"/>
  <c r="F181" i="43" s="1"/>
  <c r="H190" i="43" a="1"/>
  <c r="H190" i="43" s="1"/>
  <c r="I168" i="43" a="1"/>
  <c r="I168" i="43" s="1"/>
  <c r="H166" i="43" a="1"/>
  <c r="H166" i="43" s="1"/>
  <c r="I166" i="43" a="1"/>
  <c r="I166" i="43" s="1"/>
  <c r="E166" i="43" a="1"/>
  <c r="E166" i="43" s="1"/>
  <c r="F166" i="43" a="1"/>
  <c r="F166" i="43" s="1"/>
  <c r="J166" i="43" a="1"/>
  <c r="J166" i="43" s="1"/>
  <c r="D166" i="43" a="1"/>
  <c r="D166" i="43" s="1"/>
  <c r="K175" i="43" a="1"/>
  <c r="K175" i="43" s="1"/>
  <c r="C173" i="43" a="1"/>
  <c r="C173" i="43" s="1"/>
  <c r="I173" i="43" a="1"/>
  <c r="I173" i="43" s="1"/>
  <c r="G173" i="43" a="1"/>
  <c r="G173" i="43" s="1"/>
  <c r="D173" i="43" a="1"/>
  <c r="D173" i="43" s="1"/>
  <c r="K173" i="43" a="1"/>
  <c r="K173" i="43" s="1"/>
  <c r="H173" i="43" a="1"/>
  <c r="H173" i="43" s="1"/>
  <c r="T161" i="43"/>
  <c r="D202" i="43" a="1"/>
  <c r="D202" i="43" s="1"/>
  <c r="J202" i="43" a="1"/>
  <c r="J202" i="43" s="1"/>
  <c r="E195" i="43" a="1"/>
  <c r="E195" i="43" s="1"/>
  <c r="K195" i="43" a="1"/>
  <c r="K195" i="43" s="1"/>
  <c r="D195" i="43" a="1"/>
  <c r="D195" i="43" s="1"/>
  <c r="H195" i="43" a="1"/>
  <c r="H195" i="43" s="1"/>
  <c r="C191" i="43" a="1"/>
  <c r="C191" i="43" s="1"/>
  <c r="I191" i="43" a="1"/>
  <c r="I191" i="43" s="1"/>
  <c r="H191" i="43" a="1"/>
  <c r="H191" i="43" s="1"/>
  <c r="H178" i="43" a="1"/>
  <c r="H178" i="43" s="1"/>
  <c r="J175" i="43" a="1"/>
  <c r="J175" i="43" s="1"/>
  <c r="J176" i="43" s="1" a="1"/>
  <c r="J176" i="43" s="1"/>
  <c r="AC167" i="43"/>
  <c r="D164" i="43" a="1"/>
  <c r="D164" i="43" s="1"/>
  <c r="J164" i="43" a="1"/>
  <c r="J164" i="43" s="1"/>
  <c r="G164" i="43" a="1"/>
  <c r="G164" i="43" s="1"/>
  <c r="G165" i="43" s="1" a="1"/>
  <c r="G165" i="43" s="1"/>
  <c r="K164" i="43" a="1"/>
  <c r="K164" i="43" s="1"/>
  <c r="K165" i="43" s="1" a="1"/>
  <c r="K165" i="43" s="1"/>
  <c r="H164" i="43" a="1"/>
  <c r="H164" i="43" s="1"/>
  <c r="H165" i="43" s="1" a="1"/>
  <c r="H165" i="43" s="1"/>
  <c r="C164" i="43" a="1"/>
  <c r="C164" i="43" s="1"/>
  <c r="C165" i="43" s="1" a="1"/>
  <c r="C165" i="43" s="1"/>
  <c r="I164" i="43" a="1"/>
  <c r="I164" i="43" s="1"/>
  <c r="I165" i="43" s="1" a="1"/>
  <c r="I165" i="43" s="1"/>
  <c r="F164" i="43" a="1"/>
  <c r="F164" i="43" s="1"/>
  <c r="H168" i="43" a="1"/>
  <c r="H168" i="43" s="1"/>
  <c r="H169" i="43" s="1" a="1"/>
  <c r="H169" i="43" s="1"/>
  <c r="H170" i="43" s="1" a="1"/>
  <c r="H170" i="43" s="1"/>
  <c r="H171" i="43" s="1" a="1"/>
  <c r="H171" i="43" s="1"/>
  <c r="H172" i="43" s="1" a="1"/>
  <c r="H172" i="43" s="1"/>
  <c r="D168" i="43" a="1"/>
  <c r="D168" i="43" s="1"/>
  <c r="D169" i="43" s="1" a="1"/>
  <c r="D169" i="43" s="1"/>
  <c r="D170" i="43" s="1" a="1"/>
  <c r="D170" i="43" s="1"/>
  <c r="D171" i="43" s="1" a="1"/>
  <c r="D171" i="43" s="1"/>
  <c r="D172" i="43" s="1" a="1"/>
  <c r="D172" i="43" s="1"/>
  <c r="F168" i="43" a="1"/>
  <c r="F168" i="43" s="1"/>
  <c r="K166" i="43" a="1"/>
  <c r="K166" i="43" s="1"/>
  <c r="H174" i="43" a="1"/>
  <c r="H174" i="43" s="1"/>
  <c r="F174" i="43" a="1"/>
  <c r="F174" i="43" s="1"/>
  <c r="I174" i="43" a="1"/>
  <c r="I174" i="43" s="1"/>
  <c r="D174" i="43" a="1"/>
  <c r="D174" i="43" s="1"/>
  <c r="G166" i="43" a="1"/>
  <c r="G166" i="43" s="1"/>
  <c r="D196" i="43" a="1"/>
  <c r="D196" i="43" s="1"/>
  <c r="E196" i="43" a="1"/>
  <c r="E196" i="43" s="1"/>
  <c r="E183" i="43" a="1"/>
  <c r="E183" i="43" s="1"/>
  <c r="E184" i="43" s="1" a="1"/>
  <c r="E184" i="43" s="1"/>
  <c r="E177" i="43" a="1"/>
  <c r="E177" i="43" s="1"/>
  <c r="K177" i="43" a="1"/>
  <c r="K177" i="43" s="1"/>
  <c r="C177" i="43" a="1"/>
  <c r="C177" i="43" s="1"/>
  <c r="D177" i="43" a="1"/>
  <c r="D177" i="43" s="1"/>
  <c r="D175" i="43" a="1"/>
  <c r="D175" i="43" s="1"/>
  <c r="K174" i="43" a="1"/>
  <c r="K174" i="43" s="1"/>
  <c r="K168" i="43" a="1"/>
  <c r="K168" i="43" s="1"/>
  <c r="K169" i="43" s="1" a="1"/>
  <c r="K169" i="43" s="1"/>
  <c r="D178" i="43" a="1"/>
  <c r="D178" i="43" s="1"/>
  <c r="J178" i="43" a="1"/>
  <c r="J178" i="43" s="1"/>
  <c r="F178" i="43" a="1"/>
  <c r="F178" i="43" s="1"/>
  <c r="K178" i="43" a="1"/>
  <c r="K178" i="43" s="1"/>
  <c r="G169" i="43" a="1"/>
  <c r="G169" i="43" s="1"/>
  <c r="G170" i="43" s="1" a="1"/>
  <c r="G170" i="43" s="1"/>
  <c r="G171" i="43" s="1" a="1"/>
  <c r="G171" i="43" s="1"/>
  <c r="G172" i="43" s="1" a="1"/>
  <c r="G172" i="43" s="1"/>
  <c r="C169" i="43" a="1"/>
  <c r="C169" i="43" s="1"/>
  <c r="C170" i="43" s="1" a="1"/>
  <c r="C170" i="43" s="1"/>
  <c r="C171" i="43" s="1" a="1"/>
  <c r="C171" i="43" s="1"/>
  <c r="C172" i="43" s="1" a="1"/>
  <c r="C172" i="43" s="1"/>
  <c r="J168" i="43" a="1"/>
  <c r="J168" i="43" s="1"/>
  <c r="J169" i="43" s="1" a="1"/>
  <c r="J169" i="43" s="1"/>
  <c r="J170" i="43" s="1" a="1"/>
  <c r="J170" i="43" s="1"/>
  <c r="J171" i="43" s="1" a="1"/>
  <c r="J171" i="43" s="1"/>
  <c r="J172" i="43" s="1" a="1"/>
  <c r="J172" i="43" s="1"/>
  <c r="G175" i="43" a="1"/>
  <c r="G175" i="43" s="1"/>
  <c r="I175" i="43" a="1"/>
  <c r="I175" i="43" s="1"/>
  <c r="I176" i="43" s="1" a="1"/>
  <c r="I176" i="43" s="1"/>
  <c r="H175" i="43" a="1"/>
  <c r="H175" i="43" s="1"/>
  <c r="J174" i="43" a="1"/>
  <c r="J174" i="43" s="1"/>
  <c r="D158" i="43" a="1"/>
  <c r="D158" i="43" s="1"/>
  <c r="D159" i="43" s="1" a="1"/>
  <c r="D159" i="43" s="1"/>
  <c r="D160" i="43" s="1" a="1"/>
  <c r="D160" i="43" s="1"/>
  <c r="J158" i="43" a="1"/>
  <c r="J158" i="43" s="1"/>
  <c r="J159" i="43" s="1" a="1"/>
  <c r="J159" i="43" s="1"/>
  <c r="C158" i="43" a="1"/>
  <c r="C158" i="43" s="1"/>
  <c r="C159" i="43" s="1" a="1"/>
  <c r="C159" i="43" s="1"/>
  <c r="C160" i="43" s="1" a="1"/>
  <c r="C160" i="43" s="1"/>
  <c r="K158" i="43" a="1"/>
  <c r="K158" i="43" s="1"/>
  <c r="H158" i="43" a="1"/>
  <c r="H158" i="43" s="1"/>
  <c r="H159" i="43" s="1" a="1"/>
  <c r="H159" i="43" s="1"/>
  <c r="H160" i="43" s="1" a="1"/>
  <c r="H160" i="43" s="1"/>
  <c r="E158" i="43" a="1"/>
  <c r="E158" i="43" s="1"/>
  <c r="E159" i="43" s="1" a="1"/>
  <c r="E159" i="43" s="1"/>
  <c r="G158" i="43" a="1"/>
  <c r="G158" i="43" s="1"/>
  <c r="G159" i="43" s="1" a="1"/>
  <c r="G159" i="43" s="1"/>
  <c r="G160" i="43" s="1" a="1"/>
  <c r="G160" i="43" s="1"/>
  <c r="H155" i="43" a="1"/>
  <c r="H155" i="43" s="1"/>
  <c r="D152" i="43" a="1"/>
  <c r="D152" i="43" s="1"/>
  <c r="W152" i="43" s="1"/>
  <c r="J152" i="43" a="1"/>
  <c r="J152" i="43" s="1"/>
  <c r="F152" i="43" a="1"/>
  <c r="F152" i="43" s="1"/>
  <c r="K152" i="43" a="1"/>
  <c r="K152" i="43" s="1"/>
  <c r="K153" i="43" s="1" a="1"/>
  <c r="K153" i="43" s="1"/>
  <c r="C179" i="43" a="1"/>
  <c r="C179" i="43" s="1"/>
  <c r="C180" i="43" s="1" a="1"/>
  <c r="C180" i="43" s="1"/>
  <c r="C181" i="43" s="1" a="1"/>
  <c r="C181" i="43" s="1"/>
  <c r="I179" i="43" a="1"/>
  <c r="I179" i="43" s="1"/>
  <c r="K179" i="43" a="1"/>
  <c r="K179" i="43" s="1"/>
  <c r="I152" i="43" a="1"/>
  <c r="I152" i="43" s="1"/>
  <c r="I153" i="43" s="1" a="1"/>
  <c r="I153" i="43" s="1"/>
  <c r="F144" i="43" a="1"/>
  <c r="F144" i="43" s="1"/>
  <c r="E144" i="43" a="1"/>
  <c r="E144" i="43" s="1"/>
  <c r="G144" i="43" a="1"/>
  <c r="G144" i="43" s="1"/>
  <c r="J144" i="43" a="1"/>
  <c r="J144" i="43" s="1"/>
  <c r="J145" i="43" s="1" a="1"/>
  <c r="J145" i="43" s="1"/>
  <c r="J146" i="43" s="1" a="1"/>
  <c r="J146" i="43" s="1"/>
  <c r="C144" i="43" a="1"/>
  <c r="C144" i="43" s="1"/>
  <c r="K144" i="43" a="1"/>
  <c r="K144" i="43" s="1"/>
  <c r="D144" i="43" a="1"/>
  <c r="D144" i="43" s="1"/>
  <c r="I144" i="43" a="1"/>
  <c r="I144" i="43" s="1"/>
  <c r="H179" i="43" a="1"/>
  <c r="H179" i="43" s="1"/>
  <c r="H180" i="43" s="1" a="1"/>
  <c r="H180" i="43" s="1"/>
  <c r="H181" i="43" s="1" a="1"/>
  <c r="H181" i="43" s="1"/>
  <c r="H182" i="43" s="1" a="1"/>
  <c r="H182" i="43" s="1"/>
  <c r="H183" i="43" s="1" a="1"/>
  <c r="H183" i="43" s="1"/>
  <c r="G152" i="43" a="1"/>
  <c r="G152" i="43" s="1"/>
  <c r="G153" i="43" s="1" a="1"/>
  <c r="G153" i="43" s="1"/>
  <c r="V123" i="43"/>
  <c r="AC123" i="43"/>
  <c r="G161" i="43" a="1"/>
  <c r="G161" i="43" s="1"/>
  <c r="G162" i="43" s="1" a="1"/>
  <c r="G162" i="43" s="1"/>
  <c r="G163" i="43" s="1" a="1"/>
  <c r="G163" i="43" s="1"/>
  <c r="E161" i="43" a="1"/>
  <c r="E161" i="43" s="1"/>
  <c r="H148" i="43" a="1"/>
  <c r="H148" i="43" s="1"/>
  <c r="H149" i="43" s="1" a="1"/>
  <c r="H149" i="43" s="1"/>
  <c r="H150" i="43" s="1" a="1"/>
  <c r="H150" i="43" s="1"/>
  <c r="K124" i="43" a="1"/>
  <c r="K124" i="43" s="1"/>
  <c r="K125" i="43" s="1" a="1"/>
  <c r="K125" i="43" s="1"/>
  <c r="V106" i="43"/>
  <c r="AC106" i="43"/>
  <c r="H112" i="43" a="1"/>
  <c r="H112" i="43" s="1"/>
  <c r="K112" i="43" a="1"/>
  <c r="K112" i="43" s="1"/>
  <c r="E112" i="43" a="1"/>
  <c r="E112" i="43" s="1"/>
  <c r="F112" i="43" a="1"/>
  <c r="F112" i="43" s="1"/>
  <c r="C112" i="43" a="1"/>
  <c r="C112" i="43" s="1"/>
  <c r="H154" i="43" a="1"/>
  <c r="H154" i="43" s="1"/>
  <c r="G154" i="43" a="1"/>
  <c r="G154" i="43" s="1"/>
  <c r="G155" i="43" s="1" a="1"/>
  <c r="G155" i="43" s="1"/>
  <c r="G156" i="43" s="1" a="1"/>
  <c r="G156" i="43" s="1"/>
  <c r="G157" i="43" s="1" a="1"/>
  <c r="G157" i="43" s="1"/>
  <c r="E145" i="43" a="1"/>
  <c r="E145" i="43" s="1"/>
  <c r="K145" i="43" a="1"/>
  <c r="K145" i="43" s="1"/>
  <c r="C95" i="43" a="1"/>
  <c r="C95" i="43" s="1"/>
  <c r="C123" i="43" a="1"/>
  <c r="C123" i="43" s="1"/>
  <c r="C124" i="43" s="1" a="1"/>
  <c r="C124" i="43" s="1"/>
  <c r="C125" i="43" s="1" a="1"/>
  <c r="C125" i="43" s="1"/>
  <c r="I123" i="43" a="1"/>
  <c r="I123" i="43" s="1"/>
  <c r="I124" i="43" s="1" a="1"/>
  <c r="I124" i="43" s="1"/>
  <c r="G123" i="43" a="1"/>
  <c r="G123" i="43" s="1"/>
  <c r="D106" i="43" a="1"/>
  <c r="D106" i="43" s="1"/>
  <c r="D107" i="43" s="1" a="1"/>
  <c r="D107" i="43" s="1"/>
  <c r="D108" i="43" s="1" a="1"/>
  <c r="D108" i="43" s="1"/>
  <c r="D109" i="43" s="1" a="1"/>
  <c r="D109" i="43" s="1"/>
  <c r="D110" i="43" s="1" a="1"/>
  <c r="D110" i="43" s="1"/>
  <c r="F113" i="43" a="1"/>
  <c r="F113" i="43" s="1"/>
  <c r="F114" i="43" s="1" a="1"/>
  <c r="F114" i="43" s="1"/>
  <c r="H106" i="43" a="1"/>
  <c r="H106" i="43" s="1"/>
  <c r="C106" i="43" a="1"/>
  <c r="C106" i="43" s="1"/>
  <c r="G92" i="43" a="1"/>
  <c r="G92" i="43" s="1"/>
  <c r="F95" i="43" a="1"/>
  <c r="F95" i="43" s="1"/>
  <c r="H94" i="43" a="1"/>
  <c r="H94" i="43" s="1"/>
  <c r="H95" i="43" s="1" a="1"/>
  <c r="H95" i="43" s="1"/>
  <c r="I94" i="43" a="1"/>
  <c r="I94" i="43" s="1"/>
  <c r="I95" i="43" s="1" a="1"/>
  <c r="I95" i="43" s="1"/>
  <c r="G83" i="43" a="1"/>
  <c r="G83" i="43" s="1"/>
  <c r="T67" i="43"/>
  <c r="AA67" i="43"/>
  <c r="H82" i="43" a="1"/>
  <c r="H82" i="43" s="1"/>
  <c r="G82" i="43" a="1"/>
  <c r="G82" i="43" s="1"/>
  <c r="I82" i="43" a="1"/>
  <c r="I82" i="43" s="1"/>
  <c r="I83" i="43" s="1" a="1"/>
  <c r="I83" i="43" s="1"/>
  <c r="E80" i="43" a="1"/>
  <c r="E80" i="43" s="1"/>
  <c r="V64" i="43"/>
  <c r="AC64" i="43"/>
  <c r="H83" i="43" a="1"/>
  <c r="H83" i="43" s="1"/>
  <c r="E90" i="43" a="1"/>
  <c r="E90" i="43" s="1"/>
  <c r="AB86" i="43"/>
  <c r="F96" i="43" a="1"/>
  <c r="F96" i="43" s="1"/>
  <c r="F97" i="43" s="1" a="1"/>
  <c r="F97" i="43" s="1"/>
  <c r="D90" i="43" a="1"/>
  <c r="D90" i="43" s="1"/>
  <c r="D94" i="43" a="1"/>
  <c r="D94" i="43" s="1"/>
  <c r="F86" i="43" a="1"/>
  <c r="F86" i="43" s="1"/>
  <c r="D76" i="43" a="1"/>
  <c r="D76" i="43" s="1"/>
  <c r="F73" i="43" a="1"/>
  <c r="F73" i="43" s="1"/>
  <c r="AA64" i="43"/>
  <c r="J70" i="43" a="1"/>
  <c r="J70" i="43" s="1"/>
  <c r="U52" i="43"/>
  <c r="AB52" i="43"/>
  <c r="I70" i="43" a="1"/>
  <c r="I70" i="43" s="1"/>
  <c r="K67" i="43" a="1"/>
  <c r="K67" i="43" s="1"/>
  <c r="H70" i="43" a="1"/>
  <c r="H70" i="43" s="1"/>
  <c r="H71" i="43" s="1" a="1"/>
  <c r="H71" i="43" s="1"/>
  <c r="H72" i="43" s="1" a="1"/>
  <c r="H72" i="43" s="1"/>
  <c r="I76" i="43" a="1"/>
  <c r="I76" i="43" s="1"/>
  <c r="E66" i="43" a="1"/>
  <c r="E66" i="43" s="1"/>
  <c r="F66" i="43" a="1"/>
  <c r="F66" i="43" s="1"/>
  <c r="U56" i="43"/>
  <c r="AB56" i="43"/>
  <c r="G76" i="43" a="1"/>
  <c r="G76" i="43" s="1"/>
  <c r="T69" i="43"/>
  <c r="D70" i="43" a="1"/>
  <c r="D70" i="43" s="1"/>
  <c r="C64" i="43" a="1"/>
  <c r="C64" i="43" s="1"/>
  <c r="G64" i="43" a="1"/>
  <c r="G64" i="43" s="1"/>
  <c r="H64" i="43" a="1"/>
  <c r="H64" i="43" s="1"/>
  <c r="V58" i="43"/>
  <c r="AC58" i="43"/>
  <c r="F70" i="43" a="1"/>
  <c r="F70" i="43" s="1"/>
  <c r="E70" i="43" a="1"/>
  <c r="E70" i="43" s="1"/>
  <c r="G70" i="43" a="1"/>
  <c r="G70" i="43" s="1"/>
  <c r="E67" i="43" a="1"/>
  <c r="E67" i="43" s="1"/>
  <c r="F67" i="43" a="1"/>
  <c r="F67" i="43" s="1"/>
  <c r="H67" i="43" a="1"/>
  <c r="H67" i="43" s="1"/>
  <c r="C67" i="43" a="1"/>
  <c r="C67" i="43" s="1"/>
  <c r="J67" i="43" a="1"/>
  <c r="J67" i="43" s="1"/>
  <c r="C54" i="43" a="1"/>
  <c r="C54" i="43" s="1"/>
  <c r="C55" i="43" s="1" a="1"/>
  <c r="C55" i="43" s="1"/>
  <c r="F54" i="43" a="1"/>
  <c r="F54" i="43" s="1"/>
  <c r="AB53" i="43"/>
  <c r="U53" i="43"/>
  <c r="J55" i="43" a="1"/>
  <c r="J55" i="43" s="1"/>
  <c r="D55" i="43" a="1"/>
  <c r="D55" i="43" s="1"/>
  <c r="F55" i="43" a="1"/>
  <c r="F55" i="43" s="1"/>
  <c r="H55" i="43" a="1"/>
  <c r="H55" i="43" s="1"/>
  <c r="AD56" i="43"/>
  <c r="AE56" i="43" s="1"/>
  <c r="J54" i="43" a="1"/>
  <c r="J54" i="43" s="1"/>
  <c r="I54" i="43" a="1"/>
  <c r="I54" i="43" s="1"/>
  <c r="J50" i="43" a="1"/>
  <c r="J50" i="43" s="1"/>
  <c r="K68" i="43" a="1"/>
  <c r="K68" i="43" s="1"/>
  <c r="K65" i="43" a="1"/>
  <c r="K65" i="43" s="1"/>
  <c r="D65" i="43" a="1"/>
  <c r="D65" i="43" s="1"/>
  <c r="D66" i="43" s="1" a="1"/>
  <c r="D66" i="43" s="1"/>
  <c r="J61" i="43" a="1"/>
  <c r="J61" i="43" s="1"/>
  <c r="C61" i="43" a="1"/>
  <c r="C61" i="43" s="1"/>
  <c r="H60" i="43" a="1"/>
  <c r="H60" i="43" s="1"/>
  <c r="E59" i="43" a="1"/>
  <c r="E59" i="43" s="1"/>
  <c r="J58" i="43" a="1"/>
  <c r="J58" i="43" s="1"/>
  <c r="C58" i="43" a="1"/>
  <c r="C58" i="43" s="1"/>
  <c r="AD58" i="43" s="1"/>
  <c r="H54" i="43" a="1"/>
  <c r="H54" i="43" s="1"/>
  <c r="AA42" i="43"/>
  <c r="T42" i="43"/>
  <c r="I58" i="43" a="1"/>
  <c r="I58" i="43" s="1"/>
  <c r="I55" i="43" a="1"/>
  <c r="I55" i="43" s="1"/>
  <c r="G54" i="43" a="1"/>
  <c r="G54" i="43" s="1"/>
  <c r="G55" i="43" s="1" a="1"/>
  <c r="G55" i="43" s="1"/>
  <c r="AA51" i="43"/>
  <c r="H50" i="43" a="1"/>
  <c r="H50" i="43" s="1"/>
  <c r="C50" i="43" a="1"/>
  <c r="C50" i="43" s="1"/>
  <c r="D50" i="43" a="1"/>
  <c r="D50" i="43" s="1"/>
  <c r="E50" i="43" a="1"/>
  <c r="E50" i="43" s="1"/>
  <c r="I50" i="43" a="1"/>
  <c r="I50" i="43" s="1"/>
  <c r="G48" i="43" a="1"/>
  <c r="G48" i="43" s="1"/>
  <c r="D48" i="43" a="1"/>
  <c r="D48" i="43" s="1"/>
  <c r="E48" i="43" a="1"/>
  <c r="E48" i="43" s="1"/>
  <c r="F48" i="43" a="1"/>
  <c r="F48" i="43" s="1"/>
  <c r="H48" i="43" a="1"/>
  <c r="H48" i="43" s="1"/>
  <c r="I48" i="43" a="1"/>
  <c r="I48" i="43" s="1"/>
  <c r="J48" i="43" a="1"/>
  <c r="J48" i="43" s="1"/>
  <c r="K48" i="43" a="1"/>
  <c r="K48" i="43" s="1"/>
  <c r="AA43" i="43"/>
  <c r="T43" i="43"/>
  <c r="H65" i="43" a="1"/>
  <c r="H65" i="43" s="1"/>
  <c r="H66" i="43" s="1" a="1"/>
  <c r="H66" i="43" s="1"/>
  <c r="G61" i="43" a="1"/>
  <c r="G61" i="43" s="1"/>
  <c r="G58" i="43" a="1"/>
  <c r="G58" i="43" s="1"/>
  <c r="G59" i="43" s="1" a="1"/>
  <c r="G59" i="43" s="1"/>
  <c r="D54" i="43" a="1"/>
  <c r="D54" i="43" s="1"/>
  <c r="AA52" i="43"/>
  <c r="G49" i="43" a="1"/>
  <c r="G49" i="43" s="1"/>
  <c r="H49" i="43" a="1"/>
  <c r="H49" i="43" s="1"/>
  <c r="J49" i="43" a="1"/>
  <c r="J49" i="43" s="1"/>
  <c r="G44" i="43" a="1"/>
  <c r="G44" i="43" s="1"/>
  <c r="G45" i="43" s="1" a="1"/>
  <c r="G45" i="43" s="1"/>
  <c r="G46" i="43" s="1" a="1"/>
  <c r="G46" i="43" s="1"/>
  <c r="H56" i="43" a="1"/>
  <c r="H56" i="43" s="1"/>
  <c r="I49" i="43" a="1"/>
  <c r="I49" i="43" s="1"/>
  <c r="F49" i="43" a="1"/>
  <c r="F49" i="43" s="1"/>
  <c r="I44" i="43" a="1"/>
  <c r="I44" i="43" s="1"/>
  <c r="V39" i="43"/>
  <c r="AC39" i="43"/>
  <c r="E49" i="43" a="1"/>
  <c r="E49" i="43" s="1"/>
  <c r="D49" i="43" a="1"/>
  <c r="D49" i="43" s="1"/>
  <c r="F42" i="43" a="1"/>
  <c r="F42" i="43" s="1"/>
  <c r="H39" i="43" a="1"/>
  <c r="H39" i="43" s="1"/>
  <c r="J39" i="43" a="1"/>
  <c r="J39" i="43" s="1"/>
  <c r="D39" i="43" a="1"/>
  <c r="D39" i="43" s="1"/>
  <c r="W39" i="43" s="1"/>
  <c r="X39" i="43" s="1"/>
  <c r="K26" i="43" a="1"/>
  <c r="K26" i="43" s="1"/>
  <c r="E26" i="43" a="1"/>
  <c r="E26" i="43" s="1"/>
  <c r="H26" i="43" a="1"/>
  <c r="H26" i="43" s="1"/>
  <c r="I26" i="43" a="1"/>
  <c r="I26" i="43" s="1"/>
  <c r="J26" i="43" a="1"/>
  <c r="J26" i="43" s="1"/>
  <c r="C26" i="43" a="1"/>
  <c r="C26" i="43" s="1"/>
  <c r="D26" i="43" a="1"/>
  <c r="D26" i="43" s="1"/>
  <c r="G26" i="43" a="1"/>
  <c r="G26" i="43" s="1"/>
  <c r="K43" i="43" a="1"/>
  <c r="K43" i="43" s="1"/>
  <c r="K44" i="43" s="1" a="1"/>
  <c r="K44" i="43" s="1"/>
  <c r="H27" i="43" a="1"/>
  <c r="H27" i="43" s="1"/>
  <c r="E43" i="43" a="1"/>
  <c r="E43" i="43" s="1"/>
  <c r="E44" i="43" s="1" a="1"/>
  <c r="E44" i="43" s="1"/>
  <c r="E45" i="43" s="1" a="1"/>
  <c r="E45" i="43" s="1"/>
  <c r="E46" i="43" s="1" a="1"/>
  <c r="E46" i="43" s="1"/>
  <c r="H43" i="43" a="1"/>
  <c r="H43" i="43" s="1"/>
  <c r="H44" i="43" s="1" a="1"/>
  <c r="H44" i="43" s="1"/>
  <c r="H45" i="43" s="1" a="1"/>
  <c r="H45" i="43" s="1"/>
  <c r="H46" i="43" s="1" a="1"/>
  <c r="H46" i="43" s="1"/>
  <c r="T25" i="43"/>
  <c r="E42" i="43" a="1"/>
  <c r="E42" i="43" s="1"/>
  <c r="W42" i="43" s="1"/>
  <c r="X42" i="43" s="1"/>
  <c r="C42" i="43" a="1"/>
  <c r="C42" i="43" s="1"/>
  <c r="J42" i="43" a="1"/>
  <c r="J42" i="43" s="1"/>
  <c r="G30" i="43" a="1"/>
  <c r="G30" i="43" s="1"/>
  <c r="H30" i="43" a="1"/>
  <c r="H30" i="43" s="1"/>
  <c r="C30" i="43" a="1"/>
  <c r="C30" i="43" s="1"/>
  <c r="I30" i="43" a="1"/>
  <c r="I30" i="43" s="1"/>
  <c r="J30" i="43" a="1"/>
  <c r="J30" i="43" s="1"/>
  <c r="K30" i="43" a="1"/>
  <c r="K30" i="43" s="1"/>
  <c r="D30" i="43" a="1"/>
  <c r="D30" i="43" s="1"/>
  <c r="F30" i="43" a="1"/>
  <c r="F30" i="43" s="1"/>
  <c r="I27" i="43" a="1"/>
  <c r="I27" i="43" s="1"/>
  <c r="E27" i="43" a="1"/>
  <c r="E27" i="43" s="1"/>
  <c r="J27" i="43" a="1"/>
  <c r="J27" i="43" s="1"/>
  <c r="K27" i="43" a="1"/>
  <c r="K27" i="43" s="1"/>
  <c r="C27" i="43" a="1"/>
  <c r="C27" i="43" s="1"/>
  <c r="D27" i="43" a="1"/>
  <c r="D27" i="43" s="1"/>
  <c r="G27" i="43" a="1"/>
  <c r="G27" i="43" s="1"/>
  <c r="E32" i="43" a="1"/>
  <c r="E32" i="43" s="1"/>
  <c r="H32" i="43" a="1"/>
  <c r="H32" i="43" s="1"/>
  <c r="G25" i="43" a="1"/>
  <c r="G25" i="43" s="1"/>
  <c r="H24" i="43" a="1"/>
  <c r="H24" i="43" s="1"/>
  <c r="V15" i="43"/>
  <c r="H25" i="43" a="1"/>
  <c r="H25" i="43" s="1"/>
  <c r="K25" i="43" a="1"/>
  <c r="K25" i="43" s="1"/>
  <c r="K24" i="43" a="1"/>
  <c r="K24" i="43" s="1"/>
  <c r="G24" i="43" a="1"/>
  <c r="G24" i="43" s="1"/>
  <c r="C33" i="43" a="1"/>
  <c r="C33" i="43" s="1"/>
  <c r="F32" i="43" a="1"/>
  <c r="F32" i="43" s="1"/>
  <c r="J25" i="43" a="1"/>
  <c r="J25" i="43" s="1"/>
  <c r="J24" i="43" a="1"/>
  <c r="J24" i="43" s="1"/>
  <c r="D32" i="43" a="1"/>
  <c r="D32" i="43" s="1"/>
  <c r="AB15" i="43"/>
  <c r="W15" i="43"/>
  <c r="X15" i="43" s="1"/>
  <c r="A41" i="43"/>
  <c r="A35" i="43"/>
  <c r="A29" i="43"/>
  <c r="A23" i="43"/>
  <c r="A17" i="43"/>
  <c r="A40" i="43"/>
  <c r="A34" i="43"/>
  <c r="A28" i="43"/>
  <c r="A22" i="43"/>
  <c r="A16" i="43"/>
  <c r="N16" i="43" s="1" a="1"/>
  <c r="N16" i="43" s="1"/>
  <c r="I15" i="43" a="1"/>
  <c r="I15" i="43" s="1"/>
  <c r="AA15" i="43" s="1"/>
  <c r="F179" i="43" l="1" a="1"/>
  <c r="F179" i="43" s="1"/>
  <c r="AA279" i="43"/>
  <c r="T279" i="43"/>
  <c r="F266" i="43" a="1"/>
  <c r="F266" i="43" s="1"/>
  <c r="K199" i="43" a="1"/>
  <c r="K199" i="43" s="1"/>
  <c r="AA176" i="43"/>
  <c r="T176" i="43"/>
  <c r="U176" i="43"/>
  <c r="AB176" i="43"/>
  <c r="AC44" i="43"/>
  <c r="V44" i="43"/>
  <c r="K45" i="43" a="1"/>
  <c r="K45" i="43" s="1"/>
  <c r="K46" i="43" s="1" a="1"/>
  <c r="K46" i="43" s="1"/>
  <c r="E47" i="43" a="1"/>
  <c r="E47" i="43" s="1"/>
  <c r="E247" i="43" a="1"/>
  <c r="E247" i="43" s="1"/>
  <c r="E248" i="43" s="1" a="1"/>
  <c r="E248" i="43" s="1"/>
  <c r="C176" i="43" a="1"/>
  <c r="C176" i="43" s="1"/>
  <c r="K209" i="43" a="1"/>
  <c r="K209" i="43" s="1"/>
  <c r="D145" i="43" a="1"/>
  <c r="D145" i="43" s="1"/>
  <c r="D146" i="43" s="1" a="1"/>
  <c r="D146" i="43" s="1"/>
  <c r="I195" i="43" a="1"/>
  <c r="I195" i="43" s="1"/>
  <c r="I222" i="43" a="1"/>
  <c r="I222" i="43" s="1"/>
  <c r="F238" i="43" a="1"/>
  <c r="F238" i="43" s="1"/>
  <c r="F239" i="43" s="1" a="1"/>
  <c r="F239" i="43" s="1"/>
  <c r="I196" i="43" a="1"/>
  <c r="I196" i="43" s="1"/>
  <c r="K274" i="43" a="1"/>
  <c r="K274" i="43" s="1"/>
  <c r="E113" i="43" a="1"/>
  <c r="E113" i="43" s="1"/>
  <c r="G107" i="43" a="1"/>
  <c r="G107" i="43" s="1"/>
  <c r="E203" i="43" a="1"/>
  <c r="E203" i="43" s="1"/>
  <c r="W76" i="43"/>
  <c r="AD76" i="43"/>
  <c r="AD257" i="43"/>
  <c r="W286" i="43"/>
  <c r="F90" i="43" a="1"/>
  <c r="F90" i="43" s="1"/>
  <c r="F91" i="43" s="1" a="1"/>
  <c r="F91" i="43" s="1"/>
  <c r="F92" i="43" s="1" a="1"/>
  <c r="F92" i="43" s="1"/>
  <c r="F145" i="43" a="1"/>
  <c r="F145" i="43" s="1"/>
  <c r="F146" i="43" s="1" a="1"/>
  <c r="F146" i="43" s="1"/>
  <c r="E81" i="43" a="1"/>
  <c r="E81" i="43" s="1"/>
  <c r="G190" i="43" a="1"/>
  <c r="G190" i="43" s="1"/>
  <c r="K94" i="43" a="1"/>
  <c r="K94" i="43" s="1"/>
  <c r="K95" i="43" s="1" a="1"/>
  <c r="K95" i="43" s="1"/>
  <c r="K96" i="43" s="1" a="1"/>
  <c r="K96" i="43" s="1"/>
  <c r="K97" i="43" s="1" a="1"/>
  <c r="K97" i="43" s="1"/>
  <c r="K98" i="43" s="1" a="1"/>
  <c r="K98" i="43" s="1"/>
  <c r="K99" i="43" s="1" a="1"/>
  <c r="K99" i="43" s="1"/>
  <c r="K100" i="43" s="1" a="1"/>
  <c r="K100" i="43" s="1"/>
  <c r="K101" i="43" s="1" a="1"/>
  <c r="K101" i="43" s="1"/>
  <c r="K102" i="43" s="1" a="1"/>
  <c r="K102" i="43" s="1"/>
  <c r="AD190" i="43"/>
  <c r="D64" i="43" a="1"/>
  <c r="D64" i="43" s="1"/>
  <c r="J64" i="43" a="1"/>
  <c r="J64" i="43" s="1"/>
  <c r="C113" i="43" a="1"/>
  <c r="C113" i="43" s="1"/>
  <c r="C114" i="43" s="1" a="1"/>
  <c r="C114" i="43" s="1"/>
  <c r="C115" i="43" s="1" a="1"/>
  <c r="C115" i="43" s="1"/>
  <c r="J249" i="43" a="1"/>
  <c r="J249" i="43" s="1"/>
  <c r="G179" i="43" a="1"/>
  <c r="G179" i="43" s="1"/>
  <c r="G145" i="43" a="1"/>
  <c r="G145" i="43" s="1"/>
  <c r="D179" i="43" a="1"/>
  <c r="D179" i="43" s="1"/>
  <c r="W179" i="43" s="1"/>
  <c r="E280" i="43" a="1"/>
  <c r="E280" i="43" s="1"/>
  <c r="W280" i="43" s="1"/>
  <c r="C62" i="43" a="1"/>
  <c r="C62" i="43" s="1"/>
  <c r="K163" i="43" a="1"/>
  <c r="K163" i="43" s="1"/>
  <c r="G86" i="43" a="1"/>
  <c r="G86" i="43" s="1"/>
  <c r="F224" i="43" a="1"/>
  <c r="F224" i="43" s="1"/>
  <c r="H246" i="43" a="1"/>
  <c r="H246" i="43" s="1"/>
  <c r="J291" i="43" a="1"/>
  <c r="J291" i="43" s="1"/>
  <c r="C250" i="43" a="1"/>
  <c r="C250" i="43" s="1"/>
  <c r="J287" i="43" a="1"/>
  <c r="J287" i="43" s="1"/>
  <c r="C275" i="43" a="1"/>
  <c r="C275" i="43" s="1"/>
  <c r="J62" i="43" a="1"/>
  <c r="J62" i="43" s="1"/>
  <c r="F50" i="43" a="1"/>
  <c r="F50" i="43" s="1"/>
  <c r="H123" i="43" a="1"/>
  <c r="H123" i="43" s="1"/>
  <c r="H124" i="43" s="1" a="1"/>
  <c r="H124" i="43" s="1"/>
  <c r="H125" i="43" s="1" a="1"/>
  <c r="H125" i="43" s="1"/>
  <c r="C242" i="43" a="1"/>
  <c r="C242" i="43" s="1"/>
  <c r="AD242" i="43" s="1"/>
  <c r="AE242" i="43" s="1"/>
  <c r="J123" i="43" a="1"/>
  <c r="J123" i="43" s="1"/>
  <c r="J124" i="43" s="1" a="1"/>
  <c r="J124" i="43" s="1"/>
  <c r="H196" i="43" a="1"/>
  <c r="H196" i="43" s="1"/>
  <c r="I228" i="43" a="1"/>
  <c r="I228" i="43" s="1"/>
  <c r="K196" i="43" a="1"/>
  <c r="K196" i="43" s="1"/>
  <c r="J266" i="43" a="1"/>
  <c r="J266" i="43" s="1"/>
  <c r="AB263" i="43"/>
  <c r="U263" i="43"/>
  <c r="K77" i="43" a="1"/>
  <c r="K77" i="43" s="1"/>
  <c r="J106" i="43" a="1"/>
  <c r="J106" i="43" s="1"/>
  <c r="J107" i="43" s="1" a="1"/>
  <c r="J107" i="43" s="1"/>
  <c r="C107" i="43" a="1"/>
  <c r="C107" i="43" s="1"/>
  <c r="C108" i="43" s="1" a="1"/>
  <c r="C108" i="43" s="1"/>
  <c r="J94" i="43" a="1"/>
  <c r="J94" i="43" s="1"/>
  <c r="J95" i="43" s="1" a="1"/>
  <c r="J95" i="43" s="1"/>
  <c r="J96" i="43" s="1" a="1"/>
  <c r="J96" i="43" s="1"/>
  <c r="J97" i="43" s="1" a="1"/>
  <c r="J97" i="43" s="1"/>
  <c r="J98" i="43" s="1" a="1"/>
  <c r="J98" i="43" s="1"/>
  <c r="H261" i="43" a="1"/>
  <c r="H261" i="43" s="1"/>
  <c r="H262" i="43" s="1" a="1"/>
  <c r="H262" i="43" s="1"/>
  <c r="G286" i="43" a="1"/>
  <c r="G286" i="43" s="1"/>
  <c r="X286" i="43" s="1"/>
  <c r="W52" i="43"/>
  <c r="X52" i="43" s="1"/>
  <c r="BB15" i="43"/>
  <c r="BV17" i="43"/>
  <c r="AD179" i="43"/>
  <c r="I65" i="43" a="1"/>
  <c r="I65" i="43" s="1"/>
  <c r="K49" i="43" a="1"/>
  <c r="K49" i="43" s="1"/>
  <c r="C90" i="43" a="1"/>
  <c r="C90" i="43" s="1"/>
  <c r="AD90" i="43" s="1"/>
  <c r="AE90" i="43" s="1"/>
  <c r="H192" i="43" a="1"/>
  <c r="H192" i="43" s="1"/>
  <c r="H193" i="43" s="1" a="1"/>
  <c r="H193" i="43" s="1"/>
  <c r="H177" i="43" a="1"/>
  <c r="H177" i="43" s="1"/>
  <c r="H284" i="43" a="1"/>
  <c r="H284" i="43" s="1"/>
  <c r="E250" i="43" a="1"/>
  <c r="E250" i="43" s="1"/>
  <c r="W250" i="43" s="1"/>
  <c r="X250" i="43" s="1"/>
  <c r="AG15" i="43"/>
  <c r="F153" i="43" a="1"/>
  <c r="F153" i="43" s="1"/>
  <c r="G194" i="43" a="1"/>
  <c r="G194" i="43" s="1"/>
  <c r="K176" i="43" a="1"/>
  <c r="K176" i="43" s="1"/>
  <c r="J199" i="43" a="1"/>
  <c r="J199" i="43" s="1"/>
  <c r="J200" i="43" s="1" a="1"/>
  <c r="J200" i="43" s="1"/>
  <c r="D247" i="43" a="1"/>
  <c r="D247" i="43" s="1"/>
  <c r="W247" i="43" s="1"/>
  <c r="AC50" i="43"/>
  <c r="V50" i="43"/>
  <c r="H62" i="43" a="1"/>
  <c r="H62" i="43" s="1"/>
  <c r="I90" i="43" a="1"/>
  <c r="I90" i="43" s="1"/>
  <c r="I211" i="43" a="1"/>
  <c r="I211" i="43" s="1"/>
  <c r="E222" i="43" a="1"/>
  <c r="E222" i="43" s="1"/>
  <c r="E223" i="43" s="1" a="1"/>
  <c r="E223" i="43" s="1"/>
  <c r="H184" i="43" a="1"/>
  <c r="H184" i="43" s="1"/>
  <c r="H185" i="43" s="1" a="1"/>
  <c r="H185" i="43" s="1"/>
  <c r="H186" i="43" s="1" a="1"/>
  <c r="H186" i="43" s="1"/>
  <c r="H187" i="43" s="1" a="1"/>
  <c r="H187" i="43" s="1"/>
  <c r="H188" i="43" s="1" a="1"/>
  <c r="H188" i="43" s="1"/>
  <c r="H189" i="43" s="1" a="1"/>
  <c r="H189" i="43" s="1"/>
  <c r="AC266" i="43"/>
  <c r="V266" i="43"/>
  <c r="J295" i="43" a="1"/>
  <c r="J295" i="43" s="1"/>
  <c r="G228" i="43" a="1"/>
  <c r="G228" i="43" s="1"/>
  <c r="F210" i="43" a="1"/>
  <c r="F210" i="43" s="1"/>
  <c r="AC209" i="43"/>
  <c r="V209" i="43"/>
  <c r="H247" i="43" a="1"/>
  <c r="H247" i="43" s="1"/>
  <c r="H248" i="43" s="1" a="1"/>
  <c r="H248" i="43" s="1"/>
  <c r="I286" i="43" a="1"/>
  <c r="I286" i="43" s="1"/>
  <c r="F281" i="43" a="1"/>
  <c r="F281" i="43" s="1"/>
  <c r="D147" i="43" a="1"/>
  <c r="D147" i="43" s="1"/>
  <c r="D148" i="43" s="1" a="1"/>
  <c r="D148" i="43" s="1"/>
  <c r="D149" i="43" s="1" a="1"/>
  <c r="D149" i="43" s="1"/>
  <c r="D150" i="43" s="1" a="1"/>
  <c r="D150" i="43" s="1"/>
  <c r="W65" i="43"/>
  <c r="X65" i="43" s="1"/>
  <c r="H113" i="43" a="1"/>
  <c r="H113" i="43" s="1"/>
  <c r="H114" i="43" s="1" a="1"/>
  <c r="H114" i="43" s="1"/>
  <c r="H115" i="43" s="1" a="1"/>
  <c r="H115" i="43" s="1"/>
  <c r="H202" i="43" a="1"/>
  <c r="H202" i="43" s="1"/>
  <c r="I256" i="43" a="1"/>
  <c r="I256" i="43" s="1"/>
  <c r="G177" i="43" a="1"/>
  <c r="G177" i="43" s="1"/>
  <c r="C290" i="43" a="1"/>
  <c r="C290" i="43" s="1"/>
  <c r="I24" i="43" a="1"/>
  <c r="I24" i="43" s="1"/>
  <c r="G247" i="43" a="1"/>
  <c r="G247" i="43" s="1"/>
  <c r="G248" i="43" s="1" a="1"/>
  <c r="G248" i="43" s="1"/>
  <c r="D176" i="43" a="1"/>
  <c r="D176" i="43" s="1"/>
  <c r="H228" i="43" a="1"/>
  <c r="H228" i="43" s="1"/>
  <c r="G199" i="43" a="1"/>
  <c r="G199" i="43" s="1"/>
  <c r="AD113" i="43"/>
  <c r="W145" i="43"/>
  <c r="W265" i="43"/>
  <c r="H283" i="43" a="1"/>
  <c r="H283" i="43" s="1"/>
  <c r="F176" i="43" a="1"/>
  <c r="F176" i="43" s="1"/>
  <c r="C256" i="43" a="1"/>
  <c r="C256" i="43" s="1"/>
  <c r="AD256" i="43" s="1"/>
  <c r="AE256" i="43" s="1"/>
  <c r="J261" i="43" a="1"/>
  <c r="J261" i="43" s="1"/>
  <c r="J262" i="43" s="1" a="1"/>
  <c r="J262" i="43" s="1"/>
  <c r="AD49" i="43"/>
  <c r="W194" i="43"/>
  <c r="G221" i="43" a="1"/>
  <c r="G221" i="43" s="1"/>
  <c r="G222" i="43" s="1" a="1"/>
  <c r="G222" i="43" s="1"/>
  <c r="G223" i="43" s="1" a="1"/>
  <c r="G223" i="43" s="1"/>
  <c r="F247" i="43" a="1"/>
  <c r="F247" i="43" s="1"/>
  <c r="F248" i="43" s="1" a="1"/>
  <c r="F248" i="43" s="1"/>
  <c r="D221" i="43" a="1"/>
  <c r="D221" i="43" s="1"/>
  <c r="W221" i="43" s="1"/>
  <c r="F295" i="43" a="1"/>
  <c r="F295" i="43" s="1"/>
  <c r="J283" i="43" a="1"/>
  <c r="J283" i="43" s="1"/>
  <c r="J284" i="43" s="1" a="1"/>
  <c r="J284" i="43" s="1"/>
  <c r="K202" i="43" a="1"/>
  <c r="K202" i="43" s="1"/>
  <c r="J211" i="43" a="1"/>
  <c r="J211" i="43" s="1"/>
  <c r="F221" i="43" a="1"/>
  <c r="F221" i="43" s="1"/>
  <c r="F222" i="43" s="1" a="1"/>
  <c r="F222" i="43" s="1"/>
  <c r="J278" i="43" a="1"/>
  <c r="J278" i="43" s="1"/>
  <c r="H225" i="43" a="1"/>
  <c r="H225" i="43" s="1"/>
  <c r="V274" i="43"/>
  <c r="AC274" i="43"/>
  <c r="K210" i="43" a="1"/>
  <c r="K210" i="43" s="1"/>
  <c r="H222" i="43" a="1"/>
  <c r="H222" i="43" s="1"/>
  <c r="H223" i="43" s="1" a="1"/>
  <c r="H223" i="43" s="1"/>
  <c r="F147" i="43" a="1"/>
  <c r="F147" i="43" s="1"/>
  <c r="K280" i="43" a="1"/>
  <c r="K280" i="43" s="1"/>
  <c r="W256" i="43"/>
  <c r="X256" i="43" s="1"/>
  <c r="F225" i="43" a="1"/>
  <c r="F225" i="43" s="1"/>
  <c r="F165" i="43" a="1"/>
  <c r="F165" i="43" s="1"/>
  <c r="F182" i="43" a="1"/>
  <c r="F182" i="43" s="1"/>
  <c r="F59" i="43" a="1"/>
  <c r="F59" i="43" s="1"/>
  <c r="F162" i="43" a="1"/>
  <c r="F162" i="43" s="1"/>
  <c r="F223" i="43" a="1"/>
  <c r="F223" i="43" s="1"/>
  <c r="F218" i="43" a="1"/>
  <c r="F218" i="43" s="1"/>
  <c r="F115" i="43" a="1"/>
  <c r="F115" i="43" s="1"/>
  <c r="F172" i="43" a="1"/>
  <c r="F172" i="43" s="1"/>
  <c r="F198" i="43" a="1"/>
  <c r="F198" i="43" s="1"/>
  <c r="F212" i="43" a="1"/>
  <c r="F212" i="43" s="1"/>
  <c r="F98" i="43" a="1"/>
  <c r="F98" i="43" s="1"/>
  <c r="F99" i="43" s="1" a="1"/>
  <c r="F99" i="43" s="1"/>
  <c r="F100" i="43" s="1" a="1"/>
  <c r="F100" i="43" s="1"/>
  <c r="F101" i="43" s="1" a="1"/>
  <c r="F101" i="43" s="1"/>
  <c r="F102" i="43" s="1" a="1"/>
  <c r="F102" i="43" s="1"/>
  <c r="F103" i="43" s="1" a="1"/>
  <c r="F103" i="43" s="1"/>
  <c r="F104" i="43" s="1" a="1"/>
  <c r="F104" i="43" s="1"/>
  <c r="F105" i="43" s="1" a="1"/>
  <c r="F105" i="43" s="1"/>
  <c r="AC275" i="43"/>
  <c r="V275" i="43"/>
  <c r="K295" i="43" a="1"/>
  <c r="K295" i="43" s="1"/>
  <c r="G202" i="43" a="1"/>
  <c r="G202" i="43" s="1"/>
  <c r="I84" i="43" a="1"/>
  <c r="I84" i="43" s="1"/>
  <c r="I85" i="43" s="1" a="1"/>
  <c r="I85" i="43" s="1"/>
  <c r="E204" i="43" a="1"/>
  <c r="E204" i="43" s="1"/>
  <c r="AB242" i="43"/>
  <c r="U242" i="43"/>
  <c r="AC283" i="43"/>
  <c r="V283" i="43"/>
  <c r="D199" i="43" a="1"/>
  <c r="D199" i="43" s="1"/>
  <c r="D200" i="43" s="1" a="1"/>
  <c r="D200" i="43" s="1"/>
  <c r="J147" i="43" a="1"/>
  <c r="J147" i="43" s="1"/>
  <c r="H84" i="43" a="1"/>
  <c r="H84" i="43" s="1"/>
  <c r="W202" i="43"/>
  <c r="D281" i="43" a="1"/>
  <c r="D281" i="43" s="1"/>
  <c r="G200" i="43" a="1"/>
  <c r="G200" i="43" s="1"/>
  <c r="I177" i="43" a="1"/>
  <c r="I177" i="43" s="1"/>
  <c r="AA177" i="43" s="1"/>
  <c r="H200" i="43" a="1"/>
  <c r="H200" i="43" s="1"/>
  <c r="AD281" i="43"/>
  <c r="C212" i="43" a="1"/>
  <c r="C212" i="43" s="1"/>
  <c r="C213" i="43" s="1" a="1"/>
  <c r="C213" i="43" s="1"/>
  <c r="U192" i="43"/>
  <c r="AB192" i="43"/>
  <c r="J193" i="43" a="1"/>
  <c r="J193" i="43" s="1"/>
  <c r="D271" i="43" a="1"/>
  <c r="D271" i="43" s="1"/>
  <c r="W271" i="43" s="1"/>
  <c r="X271" i="43" s="1"/>
  <c r="D295" i="43" a="1"/>
  <c r="D295" i="43" s="1"/>
  <c r="BW17" i="43" s="1"/>
  <c r="K222" i="43" a="1"/>
  <c r="K222" i="43" s="1"/>
  <c r="G278" i="43" a="1"/>
  <c r="G278" i="43" s="1"/>
  <c r="AD211" i="43"/>
  <c r="W261" i="43"/>
  <c r="I271" i="43" a="1"/>
  <c r="I271" i="43" s="1"/>
  <c r="AA222" i="43"/>
  <c r="T222" i="43"/>
  <c r="AD161" i="43"/>
  <c r="W290" i="43"/>
  <c r="AD197" i="43"/>
  <c r="AD246" i="43"/>
  <c r="AE246" i="43" s="1"/>
  <c r="I246" i="43" a="1"/>
  <c r="I246" i="43" s="1"/>
  <c r="AB167" i="43"/>
  <c r="U167" i="43"/>
  <c r="E206" i="43" a="1"/>
  <c r="E206" i="43" s="1"/>
  <c r="W206" i="43" s="1"/>
  <c r="X206" i="43" s="1"/>
  <c r="N17" i="43" a="1"/>
  <c r="N17" i="43" s="1"/>
  <c r="N18" i="43" s="1" a="1"/>
  <c r="N18" i="43" s="1"/>
  <c r="N19" i="43" s="1" a="1"/>
  <c r="N19" i="43" s="1"/>
  <c r="N20" i="43" s="1" a="1"/>
  <c r="N20" i="43" s="1"/>
  <c r="N21" i="43" s="1" a="1"/>
  <c r="N21" i="43" s="1"/>
  <c r="N22" i="43" s="1" a="1"/>
  <c r="N22" i="43" s="1"/>
  <c r="N23" i="43" s="1" a="1"/>
  <c r="N23" i="43" s="1"/>
  <c r="N24" i="43" s="1" a="1"/>
  <c r="N24" i="43" s="1"/>
  <c r="N25" i="43" s="1" a="1"/>
  <c r="N25" i="43" s="1"/>
  <c r="N26" i="43" s="1" a="1"/>
  <c r="N26" i="43" s="1"/>
  <c r="N27" i="43" s="1" a="1"/>
  <c r="N27" i="43" s="1"/>
  <c r="N28" i="43" s="1" a="1"/>
  <c r="N28" i="43" s="1"/>
  <c r="N29" i="43" s="1" a="1"/>
  <c r="N29" i="43" s="1"/>
  <c r="N30" i="43" s="1" a="1"/>
  <c r="N30" i="43" s="1"/>
  <c r="N31" i="43" s="1" a="1"/>
  <c r="N31" i="43" s="1"/>
  <c r="N32" i="43" s="1" a="1"/>
  <c r="N32" i="43" s="1"/>
  <c r="N33" i="43" s="1" a="1"/>
  <c r="N33" i="43" s="1"/>
  <c r="N34" i="43" s="1" a="1"/>
  <c r="N34" i="43" s="1"/>
  <c r="N35" i="43" s="1" a="1"/>
  <c r="N35" i="43" s="1"/>
  <c r="N36" i="43" s="1" a="1"/>
  <c r="N36" i="43" s="1"/>
  <c r="N37" i="43" s="1" a="1"/>
  <c r="N37" i="43" s="1"/>
  <c r="N38" i="43" s="1" a="1"/>
  <c r="N38" i="43" s="1"/>
  <c r="N39" i="43" s="1" a="1"/>
  <c r="N39" i="43" s="1"/>
  <c r="N40" i="43" s="1" a="1"/>
  <c r="N40" i="43" s="1"/>
  <c r="N41" i="43" s="1" a="1"/>
  <c r="N41" i="43" s="1"/>
  <c r="N42" i="43" s="1" a="1"/>
  <c r="N42" i="43" s="1"/>
  <c r="N43" i="43" s="1" a="1"/>
  <c r="N43" i="43" s="1"/>
  <c r="N44" i="43" s="1" a="1"/>
  <c r="N44" i="43" s="1"/>
  <c r="N45" i="43" s="1" a="1"/>
  <c r="N45" i="43" s="1"/>
  <c r="N46" i="43" s="1" a="1"/>
  <c r="N46" i="43" s="1"/>
  <c r="N47" i="43" s="1" a="1"/>
  <c r="N47" i="43" s="1"/>
  <c r="N48" i="43" s="1" a="1"/>
  <c r="N48" i="43" s="1"/>
  <c r="N49" i="43" s="1" a="1"/>
  <c r="N49" i="43" s="1"/>
  <c r="N50" i="43" s="1" a="1"/>
  <c r="N50" i="43" s="1"/>
  <c r="N51" i="43" s="1" a="1"/>
  <c r="N51" i="43" s="1"/>
  <c r="N52" i="43" s="1" a="1"/>
  <c r="N52" i="43" s="1"/>
  <c r="N53" i="43" s="1" a="1"/>
  <c r="N53" i="43" s="1"/>
  <c r="N54" i="43" s="1" a="1"/>
  <c r="N54" i="43" s="1"/>
  <c r="N55" i="43" s="1" a="1"/>
  <c r="N55" i="43" s="1"/>
  <c r="N56" i="43" s="1" a="1"/>
  <c r="N56" i="43" s="1"/>
  <c r="N57" i="43" s="1" a="1"/>
  <c r="N57" i="43" s="1"/>
  <c r="N58" i="43" s="1" a="1"/>
  <c r="N58" i="43" s="1"/>
  <c r="N59" i="43" s="1" a="1"/>
  <c r="N59" i="43" s="1"/>
  <c r="N60" i="43" s="1" a="1"/>
  <c r="N60" i="43" s="1"/>
  <c r="N61" i="43" s="1" a="1"/>
  <c r="N61" i="43" s="1"/>
  <c r="N62" i="43" s="1" a="1"/>
  <c r="N62" i="43" s="1"/>
  <c r="N63" i="43" s="1" a="1"/>
  <c r="N63" i="43" s="1"/>
  <c r="N64" i="43" s="1" a="1"/>
  <c r="N64" i="43" s="1"/>
  <c r="N65" i="43" s="1" a="1"/>
  <c r="N65" i="43" s="1"/>
  <c r="N66" i="43" s="1" a="1"/>
  <c r="N66" i="43" s="1"/>
  <c r="N67" i="43" s="1" a="1"/>
  <c r="N67" i="43" s="1"/>
  <c r="N68" i="43" s="1" a="1"/>
  <c r="N68" i="43" s="1"/>
  <c r="N69" i="43" s="1" a="1"/>
  <c r="N69" i="43" s="1"/>
  <c r="N70" i="43" s="1" a="1"/>
  <c r="N70" i="43" s="1"/>
  <c r="N71" i="43" s="1" a="1"/>
  <c r="N71" i="43" s="1"/>
  <c r="N72" i="43" s="1" a="1"/>
  <c r="N72" i="43" s="1"/>
  <c r="N73" i="43" s="1" a="1"/>
  <c r="N73" i="43" s="1"/>
  <c r="N74" i="43" s="1" a="1"/>
  <c r="N74" i="43" s="1"/>
  <c r="N75" i="43" s="1" a="1"/>
  <c r="N75" i="43" s="1"/>
  <c r="N76" i="43" s="1" a="1"/>
  <c r="N76" i="43" s="1"/>
  <c r="N77" i="43" s="1" a="1"/>
  <c r="N77" i="43" s="1"/>
  <c r="N78" i="43" s="1" a="1"/>
  <c r="N78" i="43" s="1"/>
  <c r="N79" i="43" s="1" a="1"/>
  <c r="N79" i="43" s="1"/>
  <c r="N80" i="43" s="1" a="1"/>
  <c r="N80" i="43" s="1"/>
  <c r="N81" i="43" s="1" a="1"/>
  <c r="N81" i="43" s="1"/>
  <c r="N82" i="43" s="1" a="1"/>
  <c r="N82" i="43" s="1"/>
  <c r="N83" i="43" s="1" a="1"/>
  <c r="N83" i="43" s="1"/>
  <c r="N84" i="43" s="1" a="1"/>
  <c r="N84" i="43" s="1"/>
  <c r="N85" i="43" s="1" a="1"/>
  <c r="N85" i="43" s="1"/>
  <c r="N86" i="43" s="1" a="1"/>
  <c r="N86" i="43" s="1"/>
  <c r="N87" i="43" s="1" a="1"/>
  <c r="N87" i="43" s="1"/>
  <c r="N88" i="43" s="1" a="1"/>
  <c r="N88" i="43" s="1"/>
  <c r="N89" i="43" s="1" a="1"/>
  <c r="N89" i="43" s="1"/>
  <c r="N90" i="43" s="1" a="1"/>
  <c r="N90" i="43" s="1"/>
  <c r="N91" i="43" s="1" a="1"/>
  <c r="N91" i="43" s="1"/>
  <c r="N92" i="43" s="1" a="1"/>
  <c r="N92" i="43" s="1"/>
  <c r="N93" i="43" s="1" a="1"/>
  <c r="N93" i="43" s="1"/>
  <c r="N94" i="43" s="1" a="1"/>
  <c r="N94" i="43" s="1"/>
  <c r="N95" i="43" s="1" a="1"/>
  <c r="N95" i="43" s="1"/>
  <c r="N96" i="43" s="1" a="1"/>
  <c r="N96" i="43" s="1"/>
  <c r="N97" i="43" s="1" a="1"/>
  <c r="N97" i="43" s="1"/>
  <c r="N98" i="43" s="1" a="1"/>
  <c r="N98" i="43" s="1"/>
  <c r="N99" i="43" s="1" a="1"/>
  <c r="N99" i="43" s="1"/>
  <c r="N100" i="43" s="1" a="1"/>
  <c r="N100" i="43" s="1"/>
  <c r="N101" i="43" s="1" a="1"/>
  <c r="N101" i="43" s="1"/>
  <c r="N102" i="43" s="1" a="1"/>
  <c r="N102" i="43" s="1"/>
  <c r="N103" i="43" s="1" a="1"/>
  <c r="N103" i="43" s="1"/>
  <c r="N104" i="43" s="1" a="1"/>
  <c r="N104" i="43" s="1"/>
  <c r="N105" i="43" s="1" a="1"/>
  <c r="N105" i="43" s="1"/>
  <c r="N106" i="43" s="1" a="1"/>
  <c r="N106" i="43" s="1"/>
  <c r="N107" i="43" s="1" a="1"/>
  <c r="N107" i="43" s="1"/>
  <c r="N108" i="43" s="1" a="1"/>
  <c r="N108" i="43" s="1"/>
  <c r="N109" i="43" s="1" a="1"/>
  <c r="N109" i="43" s="1"/>
  <c r="N110" i="43" s="1" a="1"/>
  <c r="N110" i="43" s="1"/>
  <c r="N111" i="43" s="1" a="1"/>
  <c r="N111" i="43" s="1"/>
  <c r="N112" i="43" s="1" a="1"/>
  <c r="N112" i="43" s="1"/>
  <c r="N113" i="43" s="1" a="1"/>
  <c r="N113" i="43" s="1"/>
  <c r="N114" i="43" s="1" a="1"/>
  <c r="N114" i="43" s="1"/>
  <c r="N115" i="43" s="1" a="1"/>
  <c r="N115" i="43" s="1"/>
  <c r="N116" i="43" s="1" a="1"/>
  <c r="N116" i="43" s="1"/>
  <c r="N117" i="43" s="1" a="1"/>
  <c r="N117" i="43" s="1"/>
  <c r="N118" i="43" s="1" a="1"/>
  <c r="N118" i="43" s="1"/>
  <c r="N119" i="43" s="1" a="1"/>
  <c r="N119" i="43" s="1"/>
  <c r="N120" i="43" s="1" a="1"/>
  <c r="N120" i="43" s="1"/>
  <c r="N121" i="43" s="1" a="1"/>
  <c r="N121" i="43" s="1"/>
  <c r="N122" i="43" s="1" a="1"/>
  <c r="N122" i="43" s="1"/>
  <c r="N123" i="43" s="1" a="1"/>
  <c r="N123" i="43" s="1"/>
  <c r="N124" i="43" s="1" a="1"/>
  <c r="N124" i="43" s="1"/>
  <c r="N125" i="43" s="1" a="1"/>
  <c r="N125" i="43" s="1"/>
  <c r="N126" i="43" s="1" a="1"/>
  <c r="N126" i="43" s="1"/>
  <c r="N127" i="43" s="1" a="1"/>
  <c r="N127" i="43" s="1"/>
  <c r="N128" i="43" s="1" a="1"/>
  <c r="N128" i="43" s="1"/>
  <c r="N129" i="43" s="1" a="1"/>
  <c r="N129" i="43" s="1"/>
  <c r="N130" i="43" s="1" a="1"/>
  <c r="N130" i="43" s="1"/>
  <c r="N131" i="43" s="1" a="1"/>
  <c r="N131" i="43" s="1"/>
  <c r="N132" i="43" s="1" a="1"/>
  <c r="N132" i="43" s="1"/>
  <c r="N133" i="43" s="1" a="1"/>
  <c r="N133" i="43" s="1"/>
  <c r="N134" i="43" s="1" a="1"/>
  <c r="N134" i="43" s="1"/>
  <c r="N135" i="43" s="1" a="1"/>
  <c r="N135" i="43" s="1"/>
  <c r="N136" i="43" s="1" a="1"/>
  <c r="N136" i="43" s="1"/>
  <c r="N137" i="43" s="1" a="1"/>
  <c r="N137" i="43" s="1"/>
  <c r="N138" i="43" s="1" a="1"/>
  <c r="N138" i="43" s="1"/>
  <c r="N139" i="43" s="1" a="1"/>
  <c r="N139" i="43" s="1"/>
  <c r="N140" i="43" s="1" a="1"/>
  <c r="N140" i="43" s="1"/>
  <c r="N141" i="43" s="1" a="1"/>
  <c r="N141" i="43" s="1"/>
  <c r="N142" i="43" s="1" a="1"/>
  <c r="N142" i="43" s="1"/>
  <c r="N143" i="43" s="1" a="1"/>
  <c r="N143" i="43" s="1"/>
  <c r="N144" i="43" s="1" a="1"/>
  <c r="N144" i="43" s="1"/>
  <c r="N145" i="43" s="1" a="1"/>
  <c r="N145" i="43" s="1"/>
  <c r="N146" i="43" s="1" a="1"/>
  <c r="N146" i="43" s="1"/>
  <c r="N147" i="43" s="1" a="1"/>
  <c r="N147" i="43" s="1"/>
  <c r="N148" i="43" s="1" a="1"/>
  <c r="N148" i="43" s="1"/>
  <c r="N149" i="43" s="1" a="1"/>
  <c r="N149" i="43" s="1"/>
  <c r="N150" i="43" s="1" a="1"/>
  <c r="N150" i="43" s="1"/>
  <c r="N151" i="43" s="1" a="1"/>
  <c r="N151" i="43" s="1"/>
  <c r="N152" i="43" s="1" a="1"/>
  <c r="N152" i="43" s="1"/>
  <c r="N153" i="43" s="1" a="1"/>
  <c r="N153" i="43" s="1"/>
  <c r="N154" i="43" s="1" a="1"/>
  <c r="N154" i="43" s="1"/>
  <c r="N155" i="43" s="1" a="1"/>
  <c r="N155" i="43" s="1"/>
  <c r="N156" i="43" s="1" a="1"/>
  <c r="N156" i="43" s="1"/>
  <c r="N157" i="43" s="1" a="1"/>
  <c r="N157" i="43" s="1"/>
  <c r="N158" i="43" s="1" a="1"/>
  <c r="N158" i="43" s="1"/>
  <c r="N159" i="43" s="1" a="1"/>
  <c r="N159" i="43" s="1"/>
  <c r="N160" i="43" s="1" a="1"/>
  <c r="N160" i="43" s="1"/>
  <c r="N161" i="43" s="1" a="1"/>
  <c r="N161" i="43" s="1"/>
  <c r="N162" i="43" s="1" a="1"/>
  <c r="N162" i="43" s="1"/>
  <c r="N163" i="43" s="1" a="1"/>
  <c r="N163" i="43" s="1"/>
  <c r="N164" i="43" s="1" a="1"/>
  <c r="N164" i="43" s="1"/>
  <c r="N165" i="43" s="1" a="1"/>
  <c r="N165" i="43" s="1"/>
  <c r="N166" i="43" s="1" a="1"/>
  <c r="N166" i="43" s="1"/>
  <c r="N167" i="43" s="1" a="1"/>
  <c r="N167" i="43" s="1"/>
  <c r="N168" i="43" s="1" a="1"/>
  <c r="N168" i="43" s="1"/>
  <c r="N169" i="43" s="1" a="1"/>
  <c r="N169" i="43" s="1"/>
  <c r="N170" i="43" s="1" a="1"/>
  <c r="N170" i="43" s="1"/>
  <c r="N171" i="43" s="1" a="1"/>
  <c r="N171" i="43" s="1"/>
  <c r="N172" i="43" s="1" a="1"/>
  <c r="N172" i="43" s="1"/>
  <c r="N173" i="43" s="1" a="1"/>
  <c r="N173" i="43" s="1"/>
  <c r="N174" i="43" s="1" a="1"/>
  <c r="N174" i="43" s="1"/>
  <c r="N175" i="43" s="1" a="1"/>
  <c r="N175" i="43" s="1"/>
  <c r="N176" i="43" s="1" a="1"/>
  <c r="N176" i="43" s="1"/>
  <c r="N177" i="43" s="1" a="1"/>
  <c r="N177" i="43" s="1"/>
  <c r="N178" i="43" s="1" a="1"/>
  <c r="N178" i="43" s="1"/>
  <c r="N179" i="43" s="1" a="1"/>
  <c r="N179" i="43" s="1"/>
  <c r="N180" i="43" s="1" a="1"/>
  <c r="N180" i="43" s="1"/>
  <c r="N181" i="43" s="1" a="1"/>
  <c r="N181" i="43" s="1"/>
  <c r="N182" i="43" s="1" a="1"/>
  <c r="N182" i="43" s="1"/>
  <c r="N183" i="43" s="1" a="1"/>
  <c r="N183" i="43" s="1"/>
  <c r="N184" i="43" s="1" a="1"/>
  <c r="N184" i="43" s="1"/>
  <c r="N185" i="43" s="1" a="1"/>
  <c r="N185" i="43" s="1"/>
  <c r="N186" i="43" s="1" a="1"/>
  <c r="N186" i="43" s="1"/>
  <c r="N187" i="43" s="1" a="1"/>
  <c r="N187" i="43" s="1"/>
  <c r="N188" i="43" s="1" a="1"/>
  <c r="N188" i="43" s="1"/>
  <c r="N189" i="43" s="1" a="1"/>
  <c r="N189" i="43" s="1"/>
  <c r="N190" i="43" s="1" a="1"/>
  <c r="N190" i="43" s="1"/>
  <c r="N191" i="43" s="1" a="1"/>
  <c r="N191" i="43" s="1"/>
  <c r="N192" i="43" s="1" a="1"/>
  <c r="N192" i="43" s="1"/>
  <c r="N193" i="43" s="1" a="1"/>
  <c r="N193" i="43" s="1"/>
  <c r="N194" i="43" s="1" a="1"/>
  <c r="N194" i="43" s="1"/>
  <c r="N195" i="43" s="1" a="1"/>
  <c r="N195" i="43" s="1"/>
  <c r="N196" i="43" s="1" a="1"/>
  <c r="N196" i="43" s="1"/>
  <c r="N197" i="43" s="1" a="1"/>
  <c r="N197" i="43" s="1"/>
  <c r="N198" i="43" s="1" a="1"/>
  <c r="N198" i="43" s="1"/>
  <c r="N199" i="43" s="1" a="1"/>
  <c r="N199" i="43" s="1"/>
  <c r="N200" i="43" s="1" a="1"/>
  <c r="N200" i="43" s="1"/>
  <c r="N201" i="43" s="1" a="1"/>
  <c r="N201" i="43" s="1"/>
  <c r="N202" i="43" s="1" a="1"/>
  <c r="N202" i="43" s="1"/>
  <c r="N203" i="43" s="1" a="1"/>
  <c r="N203" i="43" s="1"/>
  <c r="N204" i="43" s="1" a="1"/>
  <c r="N204" i="43" s="1"/>
  <c r="N205" i="43" s="1" a="1"/>
  <c r="N205" i="43" s="1"/>
  <c r="N206" i="43" s="1" a="1"/>
  <c r="N206" i="43" s="1"/>
  <c r="N207" i="43" s="1" a="1"/>
  <c r="N207" i="43" s="1"/>
  <c r="N208" i="43" s="1" a="1"/>
  <c r="N208" i="43" s="1"/>
  <c r="N209" i="43" s="1" a="1"/>
  <c r="N209" i="43" s="1"/>
  <c r="N210" i="43" s="1" a="1"/>
  <c r="N210" i="43" s="1"/>
  <c r="N211" i="43" s="1" a="1"/>
  <c r="N211" i="43" s="1"/>
  <c r="N212" i="43" s="1" a="1"/>
  <c r="N212" i="43" s="1"/>
  <c r="N213" i="43" s="1" a="1"/>
  <c r="N213" i="43" s="1"/>
  <c r="N214" i="43" s="1" a="1"/>
  <c r="N214" i="43" s="1"/>
  <c r="N215" i="43" s="1" a="1"/>
  <c r="N215" i="43" s="1"/>
  <c r="N216" i="43" s="1" a="1"/>
  <c r="N216" i="43" s="1"/>
  <c r="N217" i="43" s="1" a="1"/>
  <c r="N217" i="43" s="1"/>
  <c r="N218" i="43" s="1" a="1"/>
  <c r="N218" i="43" s="1"/>
  <c r="N219" i="43" s="1" a="1"/>
  <c r="N219" i="43" s="1"/>
  <c r="N220" i="43" s="1" a="1"/>
  <c r="N220" i="43" s="1"/>
  <c r="N221" i="43" s="1" a="1"/>
  <c r="N221" i="43" s="1"/>
  <c r="N222" i="43" s="1" a="1"/>
  <c r="N222" i="43" s="1"/>
  <c r="N223" i="43" s="1" a="1"/>
  <c r="N223" i="43" s="1"/>
  <c r="N224" i="43" s="1" a="1"/>
  <c r="N224" i="43" s="1"/>
  <c r="N225" i="43" s="1" a="1"/>
  <c r="N225" i="43" s="1"/>
  <c r="N226" i="43" s="1" a="1"/>
  <c r="N226" i="43" s="1"/>
  <c r="N227" i="43" s="1" a="1"/>
  <c r="N227" i="43" s="1"/>
  <c r="N228" i="43" s="1" a="1"/>
  <c r="N228" i="43" s="1"/>
  <c r="N229" i="43" s="1" a="1"/>
  <c r="N229" i="43" s="1"/>
  <c r="N230" i="43" s="1" a="1"/>
  <c r="N230" i="43" s="1"/>
  <c r="N231" i="43" s="1" a="1"/>
  <c r="N231" i="43" s="1"/>
  <c r="N232" i="43" s="1" a="1"/>
  <c r="N232" i="43" s="1"/>
  <c r="N233" i="43" s="1" a="1"/>
  <c r="N233" i="43" s="1"/>
  <c r="N234" i="43" s="1" a="1"/>
  <c r="N234" i="43" s="1"/>
  <c r="N235" i="43" s="1" a="1"/>
  <c r="N235" i="43" s="1"/>
  <c r="N236" i="43" s="1" a="1"/>
  <c r="N236" i="43" s="1"/>
  <c r="N237" i="43" s="1" a="1"/>
  <c r="N237" i="43" s="1"/>
  <c r="N238" i="43" s="1" a="1"/>
  <c r="N238" i="43" s="1"/>
  <c r="N239" i="43" s="1" a="1"/>
  <c r="N239" i="43" s="1"/>
  <c r="N240" i="43" s="1" a="1"/>
  <c r="N240" i="43" s="1"/>
  <c r="N241" i="43" s="1" a="1"/>
  <c r="N241" i="43" s="1"/>
  <c r="N242" i="43" s="1" a="1"/>
  <c r="N242" i="43" s="1"/>
  <c r="N243" i="43" s="1" a="1"/>
  <c r="N243" i="43" s="1"/>
  <c r="N244" i="43" s="1" a="1"/>
  <c r="N244" i="43" s="1"/>
  <c r="N245" i="43" s="1" a="1"/>
  <c r="N245" i="43" s="1"/>
  <c r="N246" i="43" s="1" a="1"/>
  <c r="N246" i="43" s="1"/>
  <c r="N247" i="43" s="1" a="1"/>
  <c r="N247" i="43" s="1"/>
  <c r="N248" i="43" s="1" a="1"/>
  <c r="N248" i="43" s="1"/>
  <c r="N249" i="43" s="1" a="1"/>
  <c r="N249" i="43" s="1"/>
  <c r="N250" i="43" s="1" a="1"/>
  <c r="N250" i="43" s="1"/>
  <c r="N251" i="43" s="1" a="1"/>
  <c r="N251" i="43" s="1"/>
  <c r="N252" i="43" s="1" a="1"/>
  <c r="N252" i="43" s="1"/>
  <c r="N253" i="43" s="1" a="1"/>
  <c r="N253" i="43" s="1"/>
  <c r="N254" i="43" s="1" a="1"/>
  <c r="N254" i="43" s="1"/>
  <c r="N255" i="43" s="1" a="1"/>
  <c r="N255" i="43" s="1"/>
  <c r="N256" i="43" s="1" a="1"/>
  <c r="N256" i="43" s="1"/>
  <c r="N257" i="43" s="1" a="1"/>
  <c r="N257" i="43" s="1"/>
  <c r="N258" i="43" s="1" a="1"/>
  <c r="N258" i="43" s="1"/>
  <c r="N259" i="43" s="1" a="1"/>
  <c r="N259" i="43" s="1"/>
  <c r="N260" i="43" s="1" a="1"/>
  <c r="N260" i="43" s="1"/>
  <c r="N261" i="43" s="1" a="1"/>
  <c r="N261" i="43" s="1"/>
  <c r="N262" i="43" s="1" a="1"/>
  <c r="N262" i="43" s="1"/>
  <c r="N263" i="43" s="1" a="1"/>
  <c r="N263" i="43" s="1"/>
  <c r="N264" i="43" s="1" a="1"/>
  <c r="N264" i="43" s="1"/>
  <c r="N265" i="43" s="1" a="1"/>
  <c r="N265" i="43" s="1"/>
  <c r="N266" i="43" s="1" a="1"/>
  <c r="N266" i="43" s="1"/>
  <c r="N267" i="43" s="1" a="1"/>
  <c r="N267" i="43" s="1"/>
  <c r="N268" i="43" s="1" a="1"/>
  <c r="N268" i="43" s="1"/>
  <c r="N269" i="43" s="1" a="1"/>
  <c r="N269" i="43" s="1"/>
  <c r="N270" i="43" s="1" a="1"/>
  <c r="N270" i="43" s="1"/>
  <c r="N271" i="43" s="1" a="1"/>
  <c r="N271" i="43" s="1"/>
  <c r="N272" i="43" s="1" a="1"/>
  <c r="N272" i="43" s="1"/>
  <c r="N273" i="43" s="1" a="1"/>
  <c r="N273" i="43" s="1"/>
  <c r="N274" i="43" s="1" a="1"/>
  <c r="N274" i="43" s="1"/>
  <c r="N275" i="43" s="1" a="1"/>
  <c r="N275" i="43" s="1"/>
  <c r="N276" i="43" s="1" a="1"/>
  <c r="N276" i="43" s="1"/>
  <c r="N277" i="43" s="1" a="1"/>
  <c r="N277" i="43" s="1"/>
  <c r="N278" i="43" s="1" a="1"/>
  <c r="N278" i="43" s="1"/>
  <c r="N279" i="43" s="1" a="1"/>
  <c r="N279" i="43" s="1"/>
  <c r="N280" i="43" s="1" a="1"/>
  <c r="N280" i="43" s="1"/>
  <c r="N281" i="43" s="1" a="1"/>
  <c r="N281" i="43" s="1"/>
  <c r="N282" i="43" s="1" a="1"/>
  <c r="N282" i="43" s="1"/>
  <c r="N283" i="43" s="1" a="1"/>
  <c r="N283" i="43" s="1"/>
  <c r="N284" i="43" s="1" a="1"/>
  <c r="N284" i="43" s="1"/>
  <c r="N285" i="43" s="1" a="1"/>
  <c r="N285" i="43" s="1"/>
  <c r="N286" i="43" s="1" a="1"/>
  <c r="N286" i="43" s="1"/>
  <c r="N287" i="43" s="1" a="1"/>
  <c r="N287" i="43" s="1"/>
  <c r="N288" i="43" s="1" a="1"/>
  <c r="N288" i="43" s="1"/>
  <c r="N289" i="43" s="1" a="1"/>
  <c r="N289" i="43" s="1"/>
  <c r="N290" i="43" s="1" a="1"/>
  <c r="N290" i="43" s="1"/>
  <c r="N291" i="43" s="1" a="1"/>
  <c r="N291" i="43" s="1"/>
  <c r="N292" i="43" s="1" a="1"/>
  <c r="N292" i="43" s="1"/>
  <c r="N293" i="43" s="1" a="1"/>
  <c r="N293" i="43" s="1"/>
  <c r="N294" i="43" s="1" a="1"/>
  <c r="N294" i="43" s="1"/>
  <c r="N295" i="43" s="1" a="1"/>
  <c r="N295" i="43" s="1"/>
  <c r="T292" i="43"/>
  <c r="AA292" i="43"/>
  <c r="I206" i="43" a="1"/>
  <c r="I206" i="43" s="1"/>
  <c r="AC191" i="43"/>
  <c r="V191" i="43"/>
  <c r="BA15" i="43"/>
  <c r="BD15" i="43" s="1"/>
  <c r="BE15" i="43" s="1"/>
  <c r="BH15" i="43" s="1"/>
  <c r="J251" i="43" a="1"/>
  <c r="J251" i="43" s="1"/>
  <c r="J252" i="43" s="1" a="1"/>
  <c r="J252" i="43" s="1"/>
  <c r="J253" i="43" s="1" a="1"/>
  <c r="J253" i="43" s="1"/>
  <c r="J254" i="43" s="1" a="1"/>
  <c r="J254" i="43" s="1"/>
  <c r="E61" i="43" a="1"/>
  <c r="E61" i="43" s="1"/>
  <c r="AD61" i="43" s="1"/>
  <c r="AE61" i="43" s="1"/>
  <c r="F173" i="43" a="1"/>
  <c r="F173" i="43" s="1"/>
  <c r="F62" i="43" a="1"/>
  <c r="F62" i="43" s="1"/>
  <c r="C202" i="43" a="1"/>
  <c r="C202" i="43" s="1"/>
  <c r="C203" i="43" s="1" a="1"/>
  <c r="C203" i="43" s="1"/>
  <c r="AD203" i="43" s="1"/>
  <c r="I60" i="43" a="1"/>
  <c r="I60" i="43" s="1"/>
  <c r="AA60" i="43" s="1"/>
  <c r="F56" i="43" a="1"/>
  <c r="F56" i="43" s="1"/>
  <c r="J285" i="43" a="1"/>
  <c r="J285" i="43" s="1"/>
  <c r="C240" i="43" a="1"/>
  <c r="C240" i="43" s="1"/>
  <c r="C241" i="43" s="1" a="1"/>
  <c r="C241" i="43" s="1"/>
  <c r="E266" i="43" a="1"/>
  <c r="E266" i="43" s="1"/>
  <c r="K32" i="43" a="1"/>
  <c r="K32" i="43" s="1"/>
  <c r="E293" i="43" a="1"/>
  <c r="E293" i="43" s="1"/>
  <c r="AD293" i="43" s="1"/>
  <c r="C69" i="43" a="1"/>
  <c r="C69" i="43" s="1"/>
  <c r="AD69" i="43" s="1"/>
  <c r="J99" i="43" a="1"/>
  <c r="J99" i="43" s="1"/>
  <c r="F25" i="43" a="1"/>
  <c r="F25" i="43" s="1"/>
  <c r="K86" i="43" a="1"/>
  <c r="K86" i="43" s="1"/>
  <c r="V86" i="43" s="1"/>
  <c r="J267" i="43" a="1"/>
  <c r="J267" i="43" s="1"/>
  <c r="J82" i="43" a="1"/>
  <c r="J82" i="43" s="1"/>
  <c r="J83" i="43" s="1" a="1"/>
  <c r="J83" i="43" s="1"/>
  <c r="J84" i="43" s="1" a="1"/>
  <c r="J84" i="43" s="1"/>
  <c r="H219" i="43" a="1"/>
  <c r="H219" i="43" s="1"/>
  <c r="C199" i="43" a="1"/>
  <c r="C199" i="43" s="1"/>
  <c r="C200" i="43" s="1" a="1"/>
  <c r="C200" i="43" s="1"/>
  <c r="F43" i="43" a="1"/>
  <c r="F43" i="43" s="1"/>
  <c r="C292" i="43" a="1"/>
  <c r="C292" i="43" s="1"/>
  <c r="AD292" i="43" s="1"/>
  <c r="F271" i="43" a="1"/>
  <c r="F271" i="43" s="1"/>
  <c r="J65" i="43" a="1"/>
  <c r="J65" i="43" s="1"/>
  <c r="J66" i="43" s="1" a="1"/>
  <c r="J66" i="43" s="1"/>
  <c r="D234" i="43" a="1"/>
  <c r="D234" i="43" s="1"/>
  <c r="D235" i="43" s="1" a="1"/>
  <c r="D235" i="43" s="1"/>
  <c r="D236" i="43" s="1" a="1"/>
  <c r="D236" i="43" s="1"/>
  <c r="H250" i="43" a="1"/>
  <c r="H250" i="43" s="1"/>
  <c r="G94" i="43" a="1"/>
  <c r="G94" i="43" s="1"/>
  <c r="G95" i="43" s="1" a="1"/>
  <c r="G95" i="43" s="1"/>
  <c r="K238" i="43" a="1"/>
  <c r="K238" i="43" s="1"/>
  <c r="K239" i="43" s="1" a="1"/>
  <c r="K239" i="43" s="1"/>
  <c r="D161" i="43" a="1"/>
  <c r="D161" i="43" s="1"/>
  <c r="D162" i="43" s="1" a="1"/>
  <c r="D162" i="43" s="1"/>
  <c r="G291" i="43" a="1"/>
  <c r="G291" i="43" s="1"/>
  <c r="AE291" i="43" s="1"/>
  <c r="D210" i="43" a="1"/>
  <c r="D210" i="43" s="1"/>
  <c r="J222" i="43" a="1"/>
  <c r="J222" i="43" s="1"/>
  <c r="J223" i="43" s="1" a="1"/>
  <c r="J223" i="43" s="1"/>
  <c r="G167" i="43" a="1"/>
  <c r="G167" i="43" s="1"/>
  <c r="E287" i="43" a="1"/>
  <c r="E287" i="43" s="1"/>
  <c r="AD287" i="43" s="1"/>
  <c r="AE287" i="43" s="1"/>
  <c r="E123" i="43" a="1"/>
  <c r="E123" i="43" s="1"/>
  <c r="E124" i="43" s="1" a="1"/>
  <c r="E124" i="43" s="1"/>
  <c r="E125" i="43" s="1" a="1"/>
  <c r="E125" i="43" s="1"/>
  <c r="F256" i="43" a="1"/>
  <c r="F256" i="43" s="1"/>
  <c r="D229" i="43" a="1"/>
  <c r="D229" i="43" s="1"/>
  <c r="K247" i="43" a="1"/>
  <c r="K247" i="43" s="1"/>
  <c r="K248" i="43" s="1" a="1"/>
  <c r="K248" i="43" s="1"/>
  <c r="E191" i="43" a="1"/>
  <c r="E191" i="43" s="1"/>
  <c r="AD191" i="43" s="1"/>
  <c r="I242" i="43" a="1"/>
  <c r="I242" i="43" s="1"/>
  <c r="T242" i="43" s="1"/>
  <c r="K154" i="43" a="1"/>
  <c r="K154" i="43" s="1"/>
  <c r="AC154" i="43" s="1"/>
  <c r="J282" i="43" a="1"/>
  <c r="J282" i="43" s="1"/>
  <c r="AB282" i="43" s="1"/>
  <c r="E283" i="43" a="1"/>
  <c r="E283" i="43" s="1"/>
  <c r="E284" i="43" s="1" a="1"/>
  <c r="E284" i="43" s="1"/>
  <c r="C280" i="43" a="1"/>
  <c r="C280" i="43" s="1"/>
  <c r="F44" i="43" a="1"/>
  <c r="F44" i="43" s="1"/>
  <c r="F45" i="43" s="1" a="1"/>
  <c r="F45" i="43" s="1"/>
  <c r="F46" i="43" s="1" a="1"/>
  <c r="F46" i="43" s="1"/>
  <c r="E268" i="43" a="1"/>
  <c r="E268" i="43" s="1"/>
  <c r="E269" i="43" s="1" a="1"/>
  <c r="E269" i="43" s="1"/>
  <c r="E270" i="43" s="1" a="1"/>
  <c r="E270" i="43" s="1"/>
  <c r="I91" i="43" a="1"/>
  <c r="I91" i="43" s="1"/>
  <c r="C145" i="43" a="1"/>
  <c r="C145" i="43" s="1"/>
  <c r="C146" i="43" s="1" a="1"/>
  <c r="C146" i="43" s="1"/>
  <c r="C147" i="43" s="1" a="1"/>
  <c r="C147" i="43" s="1"/>
  <c r="F278" i="43" a="1"/>
  <c r="F278" i="43" s="1"/>
  <c r="E91" i="43" a="1"/>
  <c r="E91" i="43" s="1"/>
  <c r="H116" i="43" a="1"/>
  <c r="H116" i="43" s="1"/>
  <c r="H117" i="43" s="1" a="1"/>
  <c r="H117" i="43" s="1"/>
  <c r="H118" i="43" s="1" a="1"/>
  <c r="H118" i="43" s="1"/>
  <c r="H119" i="43" s="1" a="1"/>
  <c r="H119" i="43" s="1"/>
  <c r="F276" i="43" a="1"/>
  <c r="F276" i="43" s="1"/>
  <c r="F277" i="43" s="1" a="1"/>
  <c r="F277" i="43" s="1"/>
  <c r="H152" i="43" a="1"/>
  <c r="H152" i="43" s="1"/>
  <c r="H153" i="43" s="1" a="1"/>
  <c r="H153" i="43" s="1"/>
  <c r="C272" i="43" a="1"/>
  <c r="C272" i="43" s="1"/>
  <c r="AD272" i="43" s="1"/>
  <c r="G257" i="43" a="1"/>
  <c r="G257" i="43" s="1"/>
  <c r="AE257" i="43" s="1"/>
  <c r="C174" i="43" a="1"/>
  <c r="C174" i="43" s="1"/>
  <c r="D279" i="43" a="1"/>
  <c r="D279" i="43" s="1"/>
  <c r="W279" i="43" s="1"/>
  <c r="X279" i="43" s="1"/>
  <c r="K53" i="43" a="1"/>
  <c r="K53" i="43" s="1"/>
  <c r="J224" i="43" a="1"/>
  <c r="J224" i="43" s="1"/>
  <c r="J225" i="43" s="1" a="1"/>
  <c r="J225" i="43" s="1"/>
  <c r="J226" i="43" s="1" a="1"/>
  <c r="J226" i="43" s="1"/>
  <c r="J227" i="43" s="1" a="1"/>
  <c r="J227" i="43" s="1"/>
  <c r="AB227" i="43" s="1"/>
  <c r="H57" i="43" a="1"/>
  <c r="H57" i="43" s="1"/>
  <c r="I231" i="43" a="1"/>
  <c r="I231" i="43" s="1"/>
  <c r="T231" i="43" s="1"/>
  <c r="H151" i="43" a="1"/>
  <c r="H151" i="43" s="1"/>
  <c r="F243" i="43" a="1"/>
  <c r="F243" i="43" s="1"/>
  <c r="K180" i="43" a="1"/>
  <c r="K180" i="43" s="1"/>
  <c r="J195" i="43" a="1"/>
  <c r="J195" i="43" s="1"/>
  <c r="J196" i="43" s="1" a="1"/>
  <c r="J196" i="43" s="1"/>
  <c r="G63" i="43" a="1"/>
  <c r="G63" i="43" s="1"/>
  <c r="E212" i="43" a="1"/>
  <c r="E212" i="43" s="1"/>
  <c r="E213" i="43" s="1" a="1"/>
  <c r="E213" i="43" s="1"/>
  <c r="U170" i="43"/>
  <c r="AB170" i="43"/>
  <c r="V98" i="43"/>
  <c r="AC98" i="43"/>
  <c r="AC59" i="43"/>
  <c r="V59" i="43"/>
  <c r="D223" i="43" a="1"/>
  <c r="D223" i="43" s="1"/>
  <c r="C252" i="43" a="1"/>
  <c r="C252" i="43" s="1"/>
  <c r="C253" i="43" s="1" a="1"/>
  <c r="C253" i="43" s="1"/>
  <c r="C254" i="43" s="1" a="1"/>
  <c r="C254" i="43" s="1"/>
  <c r="G203" i="43" a="1"/>
  <c r="G203" i="43" s="1"/>
  <c r="G204" i="43" s="1" a="1"/>
  <c r="G204" i="43" s="1"/>
  <c r="G205" i="43" s="1" a="1"/>
  <c r="G205" i="43" s="1"/>
  <c r="E146" i="43" a="1"/>
  <c r="E146" i="43" s="1"/>
  <c r="E147" i="43" s="1" a="1"/>
  <c r="E147" i="43" s="1"/>
  <c r="D77" i="43" a="1"/>
  <c r="D77" i="43" s="1"/>
  <c r="J270" i="43" a="1"/>
  <c r="J270" i="43" s="1"/>
  <c r="U270" i="43" s="1"/>
  <c r="J108" i="43" a="1"/>
  <c r="J108" i="43" s="1"/>
  <c r="J109" i="43" s="1" a="1"/>
  <c r="J109" i="43" s="1"/>
  <c r="J110" i="43" s="1" a="1"/>
  <c r="J110" i="43" s="1"/>
  <c r="I223" i="43" a="1"/>
  <c r="I223" i="43" s="1"/>
  <c r="K212" i="43" a="1"/>
  <c r="K212" i="43" s="1"/>
  <c r="K213" i="43" s="1" a="1"/>
  <c r="K213" i="43" s="1"/>
  <c r="K214" i="43" s="1" a="1"/>
  <c r="K214" i="43" s="1"/>
  <c r="K215" i="43" s="1" a="1"/>
  <c r="K215" i="43" s="1"/>
  <c r="K216" i="43" s="1" a="1"/>
  <c r="K216" i="43" s="1"/>
  <c r="AC216" i="43" s="1"/>
  <c r="I162" i="43" a="1"/>
  <c r="I162" i="43" s="1"/>
  <c r="D71" i="43" a="1"/>
  <c r="D71" i="43" s="1"/>
  <c r="D72" i="43" s="1" a="1"/>
  <c r="D72" i="43" s="1"/>
  <c r="J153" i="43" a="1"/>
  <c r="J153" i="43" s="1"/>
  <c r="U153" i="43" s="1"/>
  <c r="J160" i="43" a="1"/>
  <c r="J160" i="43" s="1"/>
  <c r="U160" i="43" s="1"/>
  <c r="E162" i="43" a="1"/>
  <c r="E162" i="43" s="1"/>
  <c r="D203" i="43" a="1"/>
  <c r="D203" i="43" s="1"/>
  <c r="W203" i="43" s="1"/>
  <c r="I172" i="43" a="1"/>
  <c r="I172" i="43" s="1"/>
  <c r="T172" i="43" s="1"/>
  <c r="D153" i="43" a="1"/>
  <c r="D153" i="43" s="1"/>
  <c r="W153" i="43" s="1"/>
  <c r="X153" i="43" s="1"/>
  <c r="C59" i="43" a="1"/>
  <c r="C59" i="43" s="1"/>
  <c r="AD59" i="43" s="1"/>
  <c r="AE59" i="43" s="1"/>
  <c r="C148" i="43" a="1"/>
  <c r="C148" i="43" s="1"/>
  <c r="C149" i="43" s="1" a="1"/>
  <c r="C149" i="43" s="1"/>
  <c r="C150" i="43" s="1" a="1"/>
  <c r="C150" i="43" s="1"/>
  <c r="C198" i="43" a="1"/>
  <c r="C198" i="43" s="1"/>
  <c r="J71" i="43" a="1"/>
  <c r="J71" i="43" s="1"/>
  <c r="J72" i="43" s="1" a="1"/>
  <c r="J72" i="43" s="1"/>
  <c r="BF15" i="43"/>
  <c r="D276" i="43" a="1"/>
  <c r="D276" i="43" s="1"/>
  <c r="D277" i="43" s="1" a="1"/>
  <c r="D277" i="43" s="1"/>
  <c r="D293" i="43" a="1"/>
  <c r="D293" i="43" s="1"/>
  <c r="G270" i="43" a="1"/>
  <c r="G270" i="43" s="1"/>
  <c r="H293" i="43" a="1"/>
  <c r="H293" i="43" s="1"/>
  <c r="J57" i="43" a="1"/>
  <c r="J57" i="43" s="1"/>
  <c r="C116" i="43" a="1"/>
  <c r="C116" i="43" s="1"/>
  <c r="C117" i="43" s="1" a="1"/>
  <c r="C117" i="43" s="1"/>
  <c r="C118" i="43" s="1" a="1"/>
  <c r="C118" i="43" s="1"/>
  <c r="C119" i="43" s="1" a="1"/>
  <c r="C119" i="43" s="1"/>
  <c r="G191" i="43" a="1"/>
  <c r="G191" i="43" s="1"/>
  <c r="G276" i="43" a="1"/>
  <c r="G276" i="43" s="1"/>
  <c r="G277" i="43" s="1" a="1"/>
  <c r="G277" i="43" s="1"/>
  <c r="E278" i="43" a="1"/>
  <c r="E278" i="43" s="1"/>
  <c r="W278" i="43" s="1"/>
  <c r="J276" i="43" a="1"/>
  <c r="J276" i="43" s="1"/>
  <c r="D257" i="43" a="1"/>
  <c r="D257" i="43" s="1"/>
  <c r="W257" i="43" s="1"/>
  <c r="I252" i="43" a="1"/>
  <c r="I252" i="43" s="1"/>
  <c r="I253" i="43" s="1" a="1"/>
  <c r="I253" i="43" s="1"/>
  <c r="I254" i="43" s="1" a="1"/>
  <c r="I254" i="43" s="1"/>
  <c r="J271" i="43" a="1"/>
  <c r="J271" i="43" s="1"/>
  <c r="C285" i="43" a="1"/>
  <c r="C285" i="43" s="1"/>
  <c r="AD285" i="43" s="1"/>
  <c r="AE285" i="43" s="1"/>
  <c r="J165" i="43" a="1"/>
  <c r="J165" i="43" s="1"/>
  <c r="J191" i="43" a="1"/>
  <c r="J191" i="43" s="1"/>
  <c r="AB285" i="43"/>
  <c r="U285" i="43"/>
  <c r="AD15" i="43"/>
  <c r="AE15" i="43" s="1"/>
  <c r="AF15" i="43" s="1"/>
  <c r="J183" i="43" a="1"/>
  <c r="J183" i="43" s="1"/>
  <c r="J184" i="43" s="1" a="1"/>
  <c r="J184" i="43" s="1"/>
  <c r="J185" i="43" s="1" a="1"/>
  <c r="J185" i="43" s="1"/>
  <c r="K240" i="43" a="1"/>
  <c r="K240" i="43" s="1"/>
  <c r="K241" i="43" s="1" a="1"/>
  <c r="K241" i="43" s="1"/>
  <c r="K276" i="43" a="1"/>
  <c r="K276" i="43" s="1"/>
  <c r="E240" i="43" a="1"/>
  <c r="E240" i="43" s="1"/>
  <c r="W240" i="43" s="1"/>
  <c r="X240" i="43" s="1"/>
  <c r="I266" i="43" a="1"/>
  <c r="I266" i="43" s="1"/>
  <c r="K108" i="43" a="1"/>
  <c r="K108" i="43" s="1"/>
  <c r="K109" i="43" s="1" a="1"/>
  <c r="K109" i="43" s="1"/>
  <c r="K110" i="43" s="1" a="1"/>
  <c r="K110" i="43" s="1"/>
  <c r="K111" i="43" s="1" a="1"/>
  <c r="K111" i="43" s="1"/>
  <c r="V111" i="43" s="1"/>
  <c r="F116" i="43" a="1"/>
  <c r="F116" i="43" s="1"/>
  <c r="J243" i="43" a="1"/>
  <c r="J243" i="43" s="1"/>
  <c r="K234" i="43" a="1"/>
  <c r="K234" i="43" s="1"/>
  <c r="K235" i="43" s="1" a="1"/>
  <c r="K235" i="43" s="1"/>
  <c r="K236" i="43" s="1" a="1"/>
  <c r="K236" i="43" s="1"/>
  <c r="H86" i="43" a="1"/>
  <c r="H86" i="43" s="1"/>
  <c r="C276" i="43" a="1"/>
  <c r="C276" i="43" s="1"/>
  <c r="C277" i="43" s="1" a="1"/>
  <c r="C277" i="43" s="1"/>
  <c r="F69" i="43" a="1"/>
  <c r="F69" i="43" s="1"/>
  <c r="T177" i="43"/>
  <c r="AC86" i="43"/>
  <c r="G266" i="43" a="1"/>
  <c r="G266" i="43" s="1"/>
  <c r="H276" i="43" a="1"/>
  <c r="H276" i="43" s="1"/>
  <c r="H277" i="43" s="1" a="1"/>
  <c r="H277" i="43" s="1"/>
  <c r="J247" i="43" a="1"/>
  <c r="J247" i="43" s="1"/>
  <c r="J248" i="43" s="1" a="1"/>
  <c r="J248" i="43" s="1"/>
  <c r="E57" i="43" a="1"/>
  <c r="E57" i="43" s="1"/>
  <c r="W57" i="43" s="1"/>
  <c r="F252" i="43" a="1"/>
  <c r="F252" i="43" s="1"/>
  <c r="AC247" i="43"/>
  <c r="V247" i="43"/>
  <c r="H251" i="43" a="1"/>
  <c r="H251" i="43" s="1"/>
  <c r="H252" i="43" s="1" a="1"/>
  <c r="H252" i="43" s="1"/>
  <c r="H253" i="43" s="1" a="1"/>
  <c r="H253" i="43" s="1"/>
  <c r="H254" i="43" s="1" a="1"/>
  <c r="H254" i="43" s="1"/>
  <c r="K61" i="43" a="1"/>
  <c r="K61" i="43" s="1"/>
  <c r="C219" i="43" a="1"/>
  <c r="C219" i="43" s="1"/>
  <c r="AD219" i="43" s="1"/>
  <c r="AE219" i="43" s="1"/>
  <c r="F183" i="43" a="1"/>
  <c r="F183" i="43" s="1"/>
  <c r="AC32" i="43"/>
  <c r="V32" i="43"/>
  <c r="U267" i="43"/>
  <c r="AB267" i="43"/>
  <c r="F293" i="43" a="1"/>
  <c r="F293" i="43" s="1"/>
  <c r="H267" i="43" a="1"/>
  <c r="H267" i="43" s="1"/>
  <c r="D219" i="43" a="1"/>
  <c r="D219" i="43" s="1"/>
  <c r="W219" i="43" s="1"/>
  <c r="X219" i="43" s="1"/>
  <c r="H121" i="43" a="1"/>
  <c r="H121" i="43" s="1"/>
  <c r="H122" i="43" s="1" a="1"/>
  <c r="H122" i="43" s="1"/>
  <c r="H161" i="43" a="1"/>
  <c r="H161" i="43" s="1"/>
  <c r="H162" i="43" s="1" a="1"/>
  <c r="H162" i="43" s="1"/>
  <c r="H163" i="43" s="1" a="1"/>
  <c r="H163" i="43" s="1"/>
  <c r="E229" i="43" a="1"/>
  <c r="E229" i="43" s="1"/>
  <c r="AD229" i="43" s="1"/>
  <c r="AE229" i="43" s="1"/>
  <c r="F57" i="43" a="1"/>
  <c r="F57" i="43" s="1"/>
  <c r="D61" i="43" a="1"/>
  <c r="D61" i="43" s="1"/>
  <c r="G280" i="43" a="1"/>
  <c r="G280" i="43" s="1"/>
  <c r="W210" i="43"/>
  <c r="C210" i="43" a="1"/>
  <c r="C210" i="43" s="1"/>
  <c r="AD210" i="43" s="1"/>
  <c r="AE210" i="43" s="1"/>
  <c r="V238" i="43"/>
  <c r="AC238" i="43"/>
  <c r="G238" i="43" a="1"/>
  <c r="G238" i="43" s="1"/>
  <c r="G239" i="43" s="1" a="1"/>
  <c r="G239" i="43" s="1"/>
  <c r="I238" i="43" a="1"/>
  <c r="I238" i="43" s="1"/>
  <c r="H242" i="43" a="1"/>
  <c r="H242" i="43" s="1"/>
  <c r="C166" i="43" a="1"/>
  <c r="C166" i="43" s="1"/>
  <c r="AD166" i="43" s="1"/>
  <c r="AE166" i="43" s="1"/>
  <c r="K159" i="43" a="1"/>
  <c r="K159" i="43" s="1"/>
  <c r="K160" i="43" s="1" a="1"/>
  <c r="K160" i="43" s="1"/>
  <c r="AC160" i="43" s="1"/>
  <c r="H167" i="43" a="1"/>
  <c r="H167" i="43" s="1"/>
  <c r="I56" i="43" a="1"/>
  <c r="I56" i="43" s="1"/>
  <c r="AA56" i="43" s="1"/>
  <c r="I240" i="43" a="1"/>
  <c r="I240" i="43" s="1"/>
  <c r="I241" i="43" s="1" a="1"/>
  <c r="I241" i="43" s="1"/>
  <c r="F27" i="43" a="1"/>
  <c r="F27" i="43" s="1"/>
  <c r="E172" i="43" a="1"/>
  <c r="E172" i="43" s="1"/>
  <c r="AD172" i="43" s="1"/>
  <c r="AE172" i="43" s="1"/>
  <c r="D248" i="43" a="1"/>
  <c r="D248" i="43" s="1"/>
  <c r="C194" i="43" a="1"/>
  <c r="C194" i="43" s="1"/>
  <c r="AD194" i="43" s="1"/>
  <c r="AE194" i="43" s="1"/>
  <c r="D165" i="43" a="1"/>
  <c r="D165" i="43" s="1"/>
  <c r="I167" i="43" a="1"/>
  <c r="I167" i="43" s="1"/>
  <c r="E24" i="43" a="1"/>
  <c r="E24" i="43" s="1"/>
  <c r="C109" i="43" a="1"/>
  <c r="C109" i="43" s="1"/>
  <c r="C110" i="43" s="1" a="1"/>
  <c r="C110" i="43" s="1"/>
  <c r="C111" i="43" s="1" a="1"/>
  <c r="C111" i="43" s="1"/>
  <c r="D209" i="43" a="1"/>
  <c r="D209" i="43" s="1"/>
  <c r="C268" i="43" a="1"/>
  <c r="C268" i="43" s="1"/>
  <c r="C269" i="43" s="1" a="1"/>
  <c r="C269" i="43" s="1"/>
  <c r="C270" i="43" s="1" a="1"/>
  <c r="C270" i="43" s="1"/>
  <c r="D91" i="43" a="1"/>
  <c r="D91" i="43" s="1"/>
  <c r="D92" i="43" s="1" a="1"/>
  <c r="D92" i="43" s="1"/>
  <c r="C259" i="43" a="1"/>
  <c r="C259" i="43" s="1"/>
  <c r="I145" i="43" a="1"/>
  <c r="I145" i="43" s="1"/>
  <c r="I146" i="43" s="1" a="1"/>
  <c r="I146" i="43" s="1"/>
  <c r="G260" i="43" a="1"/>
  <c r="G260" i="43" s="1"/>
  <c r="C295" i="43" a="1"/>
  <c r="C295" i="43" s="1"/>
  <c r="BX17" i="43" s="1"/>
  <c r="E168" i="43" a="1"/>
  <c r="E168" i="43" s="1"/>
  <c r="W168" i="43" s="1"/>
  <c r="X168" i="43" s="1"/>
  <c r="F167" i="43" a="1"/>
  <c r="F167" i="43" s="1"/>
  <c r="E199" i="43" a="1"/>
  <c r="E199" i="43" s="1"/>
  <c r="E200" i="43" s="1" a="1"/>
  <c r="E200" i="43" s="1"/>
  <c r="W200" i="43" s="1"/>
  <c r="K42" i="43" a="1"/>
  <c r="K42" i="43" s="1"/>
  <c r="C286" i="43" a="1"/>
  <c r="C286" i="43" s="1"/>
  <c r="AD286" i="43" s="1"/>
  <c r="AE286" i="43" s="1"/>
  <c r="K217" i="43" a="1"/>
  <c r="K217" i="43" s="1"/>
  <c r="K218" i="43" s="1" a="1"/>
  <c r="K218" i="43" s="1"/>
  <c r="V218" i="43" s="1"/>
  <c r="E276" i="43" a="1"/>
  <c r="E276" i="43" s="1"/>
  <c r="E277" i="43" s="1" a="1"/>
  <c r="E277" i="43" s="1"/>
  <c r="AD277" i="43" s="1"/>
  <c r="AE277" i="43" s="1"/>
  <c r="C152" i="43" a="1"/>
  <c r="C152" i="43" s="1"/>
  <c r="C153" i="43" s="1" a="1"/>
  <c r="C153" i="43" s="1"/>
  <c r="AD153" i="43" s="1"/>
  <c r="E174" i="43" a="1"/>
  <c r="E174" i="43" s="1"/>
  <c r="AD174" i="43" s="1"/>
  <c r="AE174" i="43" s="1"/>
  <c r="E164" i="43" a="1"/>
  <c r="E164" i="43" s="1"/>
  <c r="W164" i="43" s="1"/>
  <c r="X164" i="43" s="1"/>
  <c r="E53" i="43" a="1"/>
  <c r="E53" i="43" s="1"/>
  <c r="D167" i="43" a="1"/>
  <c r="D167" i="43" s="1"/>
  <c r="H76" i="43" a="1"/>
  <c r="H76" i="43" s="1"/>
  <c r="H77" i="43" s="1" a="1"/>
  <c r="H77" i="43" s="1"/>
  <c r="H78" i="43" s="1" a="1"/>
  <c r="H78" i="43" s="1"/>
  <c r="H79" i="43" s="1" a="1"/>
  <c r="H79" i="43" s="1"/>
  <c r="H80" i="43" s="1" a="1"/>
  <c r="H80" i="43" s="1"/>
  <c r="K250" i="43" a="1"/>
  <c r="K250" i="43" s="1"/>
  <c r="AD202" i="43"/>
  <c r="G57" i="43" a="1"/>
  <c r="G57" i="43" s="1"/>
  <c r="D151" i="43" a="1"/>
  <c r="D151" i="43" s="1"/>
  <c r="D243" i="43" a="1"/>
  <c r="D243" i="43" s="1"/>
  <c r="W243" i="43" s="1"/>
  <c r="X243" i="43" s="1"/>
  <c r="J277" i="43" a="1"/>
  <c r="J277" i="43" s="1"/>
  <c r="E54" i="43" a="1"/>
  <c r="E54" i="43" s="1"/>
  <c r="F39" i="43" a="1"/>
  <c r="F39" i="43" s="1"/>
  <c r="E175" i="43" a="1"/>
  <c r="E175" i="43" s="1"/>
  <c r="AD175" i="43" s="1"/>
  <c r="AE175" i="43" s="1"/>
  <c r="J162" i="43" a="1"/>
  <c r="J162" i="43" s="1"/>
  <c r="J163" i="43" s="1" a="1"/>
  <c r="J163" i="43" s="1"/>
  <c r="D67" i="43" a="1"/>
  <c r="D67" i="43" s="1"/>
  <c r="C222" i="43" a="1"/>
  <c r="C222" i="43" s="1"/>
  <c r="AD222" i="43" s="1"/>
  <c r="H144" i="43" a="1"/>
  <c r="H144" i="43" s="1"/>
  <c r="H145" i="43" s="1" a="1"/>
  <c r="H145" i="43" s="1"/>
  <c r="H146" i="43" s="1" a="1"/>
  <c r="H146" i="43" s="1"/>
  <c r="H147" i="43" s="1" a="1"/>
  <c r="H147" i="43" s="1"/>
  <c r="D252" i="43" a="1"/>
  <c r="D252" i="43" s="1"/>
  <c r="W252" i="43" s="1"/>
  <c r="J179" i="43" a="1"/>
  <c r="J179" i="43" s="1"/>
  <c r="K190" i="43" a="1"/>
  <c r="K190" i="43" s="1"/>
  <c r="G293" i="43" a="1"/>
  <c r="G293" i="43" s="1"/>
  <c r="F52" i="43" a="1"/>
  <c r="F52" i="43" s="1"/>
  <c r="E185" i="43" a="1"/>
  <c r="E185" i="43" s="1"/>
  <c r="K78" i="43" a="1"/>
  <c r="K78" i="43" s="1"/>
  <c r="K79" i="43" s="1" a="1"/>
  <c r="K79" i="43" s="1"/>
  <c r="K80" i="43" s="1" a="1"/>
  <c r="K80" i="43" s="1"/>
  <c r="K81" i="43" s="1" a="1"/>
  <c r="K81" i="43" s="1"/>
  <c r="E264" i="43" a="1"/>
  <c r="E264" i="43" s="1"/>
  <c r="W264" i="43" s="1"/>
  <c r="X264" i="43" s="1"/>
  <c r="I265" i="43" a="1"/>
  <c r="I265" i="43" s="1"/>
  <c r="O16" i="43" a="1"/>
  <c r="O16" i="43" s="1"/>
  <c r="O17" i="43" s="1" a="1"/>
  <c r="O17" i="43" s="1"/>
  <c r="O18" i="43" s="1" a="1"/>
  <c r="O18" i="43" s="1"/>
  <c r="O19" i="43" s="1" a="1"/>
  <c r="O19" i="43" s="1"/>
  <c r="O20" i="43" s="1" a="1"/>
  <c r="O20" i="43" s="1"/>
  <c r="O21" i="43" s="1" a="1"/>
  <c r="O21" i="43" s="1"/>
  <c r="O22" i="43" s="1" a="1"/>
  <c r="O22" i="43" s="1"/>
  <c r="O23" i="43" s="1" a="1"/>
  <c r="O23" i="43" s="1"/>
  <c r="O24" i="43" s="1" a="1"/>
  <c r="O24" i="43" s="1"/>
  <c r="O25" i="43" s="1" a="1"/>
  <c r="O25" i="43" s="1"/>
  <c r="O26" i="43" s="1" a="1"/>
  <c r="O26" i="43" s="1"/>
  <c r="O27" i="43" s="1" a="1"/>
  <c r="O27" i="43" s="1"/>
  <c r="O28" i="43" s="1" a="1"/>
  <c r="O28" i="43" s="1"/>
  <c r="O29" i="43" s="1" a="1"/>
  <c r="O29" i="43" s="1"/>
  <c r="O30" i="43" s="1" a="1"/>
  <c r="O30" i="43" s="1"/>
  <c r="O31" i="43" s="1" a="1"/>
  <c r="O31" i="43" s="1"/>
  <c r="O32" i="43" s="1" a="1"/>
  <c r="O32" i="43" s="1"/>
  <c r="O33" i="43" s="1" a="1"/>
  <c r="O33" i="43" s="1"/>
  <c r="O34" i="43" s="1" a="1"/>
  <c r="O34" i="43" s="1"/>
  <c r="O35" i="43" s="1" a="1"/>
  <c r="O35" i="43" s="1"/>
  <c r="O36" i="43" s="1" a="1"/>
  <c r="O36" i="43" s="1"/>
  <c r="O37" i="43" s="1" a="1"/>
  <c r="O37" i="43" s="1"/>
  <c r="O38" i="43" s="1" a="1"/>
  <c r="O38" i="43" s="1"/>
  <c r="O39" i="43" s="1" a="1"/>
  <c r="O39" i="43" s="1"/>
  <c r="O40" i="43" s="1" a="1"/>
  <c r="O40" i="43" s="1"/>
  <c r="O41" i="43" s="1" a="1"/>
  <c r="O41" i="43" s="1"/>
  <c r="O42" i="43" s="1" a="1"/>
  <c r="O42" i="43" s="1"/>
  <c r="O43" i="43" s="1" a="1"/>
  <c r="O43" i="43" s="1"/>
  <c r="O44" i="43" s="1" a="1"/>
  <c r="O44" i="43" s="1"/>
  <c r="O45" i="43" s="1" a="1"/>
  <c r="O45" i="43" s="1"/>
  <c r="O46" i="43" s="1" a="1"/>
  <c r="O46" i="43" s="1"/>
  <c r="O47" i="43" s="1" a="1"/>
  <c r="O47" i="43" s="1"/>
  <c r="O48" i="43" s="1" a="1"/>
  <c r="O48" i="43" s="1"/>
  <c r="O49" i="43" s="1" a="1"/>
  <c r="O49" i="43" s="1"/>
  <c r="O50" i="43" s="1" a="1"/>
  <c r="O50" i="43" s="1"/>
  <c r="O51" i="43" s="1" a="1"/>
  <c r="O51" i="43" s="1"/>
  <c r="O52" i="43" s="1" a="1"/>
  <c r="O52" i="43" s="1"/>
  <c r="O53" i="43" s="1" a="1"/>
  <c r="O53" i="43" s="1"/>
  <c r="O54" i="43" s="1" a="1"/>
  <c r="O54" i="43" s="1"/>
  <c r="O55" i="43" s="1" a="1"/>
  <c r="O55" i="43" s="1"/>
  <c r="O56" i="43" s="1" a="1"/>
  <c r="O56" i="43" s="1"/>
  <c r="O57" i="43" s="1" a="1"/>
  <c r="O57" i="43" s="1"/>
  <c r="O58" i="43" s="1" a="1"/>
  <c r="O58" i="43" s="1"/>
  <c r="O59" i="43" s="1" a="1"/>
  <c r="O59" i="43" s="1"/>
  <c r="O60" i="43" s="1" a="1"/>
  <c r="O60" i="43" s="1"/>
  <c r="O61" i="43" s="1" a="1"/>
  <c r="O61" i="43" s="1"/>
  <c r="O62" i="43" s="1" a="1"/>
  <c r="O62" i="43" s="1"/>
  <c r="O63" i="43" s="1" a="1"/>
  <c r="O63" i="43" s="1"/>
  <c r="O64" i="43" s="1" a="1"/>
  <c r="O64" i="43" s="1"/>
  <c r="O65" i="43" s="1" a="1"/>
  <c r="O65" i="43" s="1"/>
  <c r="O66" i="43" s="1" a="1"/>
  <c r="O66" i="43" s="1"/>
  <c r="O67" i="43" s="1" a="1"/>
  <c r="O67" i="43" s="1"/>
  <c r="O68" i="43" s="1" a="1"/>
  <c r="O68" i="43" s="1"/>
  <c r="O69" i="43" s="1" a="1"/>
  <c r="O69" i="43" s="1"/>
  <c r="O70" i="43" s="1" a="1"/>
  <c r="O70" i="43" s="1"/>
  <c r="O71" i="43" s="1" a="1"/>
  <c r="O71" i="43" s="1"/>
  <c r="O72" i="43" s="1" a="1"/>
  <c r="O72" i="43" s="1"/>
  <c r="O73" i="43" s="1" a="1"/>
  <c r="O73" i="43" s="1"/>
  <c r="O74" i="43" s="1" a="1"/>
  <c r="O74" i="43" s="1"/>
  <c r="O75" i="43" s="1" a="1"/>
  <c r="O75" i="43" s="1"/>
  <c r="O76" i="43" s="1" a="1"/>
  <c r="O76" i="43" s="1"/>
  <c r="O77" i="43" s="1" a="1"/>
  <c r="O77" i="43" s="1"/>
  <c r="O78" i="43" s="1" a="1"/>
  <c r="O78" i="43" s="1"/>
  <c r="O79" i="43" s="1" a="1"/>
  <c r="O79" i="43" s="1"/>
  <c r="O80" i="43" s="1" a="1"/>
  <c r="O80" i="43" s="1"/>
  <c r="O81" i="43" s="1" a="1"/>
  <c r="O81" i="43" s="1"/>
  <c r="O82" i="43" s="1" a="1"/>
  <c r="O82" i="43" s="1"/>
  <c r="O83" i="43" s="1" a="1"/>
  <c r="O83" i="43" s="1"/>
  <c r="O84" i="43" s="1" a="1"/>
  <c r="O84" i="43" s="1"/>
  <c r="O85" i="43" s="1" a="1"/>
  <c r="O85" i="43" s="1"/>
  <c r="O86" i="43" s="1" a="1"/>
  <c r="O86" i="43" s="1"/>
  <c r="O87" i="43" s="1" a="1"/>
  <c r="O87" i="43" s="1"/>
  <c r="O88" i="43" s="1" a="1"/>
  <c r="O88" i="43" s="1"/>
  <c r="O89" i="43" s="1" a="1"/>
  <c r="O89" i="43" s="1"/>
  <c r="O90" i="43" s="1" a="1"/>
  <c r="O90" i="43" s="1"/>
  <c r="O91" i="43" s="1" a="1"/>
  <c r="O91" i="43" s="1"/>
  <c r="O92" i="43" s="1" a="1"/>
  <c r="O92" i="43" s="1"/>
  <c r="O93" i="43" s="1" a="1"/>
  <c r="O93" i="43" s="1"/>
  <c r="O94" i="43" s="1" a="1"/>
  <c r="O94" i="43" s="1"/>
  <c r="O95" i="43" s="1" a="1"/>
  <c r="O95" i="43" s="1"/>
  <c r="O96" i="43" s="1" a="1"/>
  <c r="O96" i="43" s="1"/>
  <c r="O97" i="43" s="1" a="1"/>
  <c r="O97" i="43" s="1"/>
  <c r="O98" i="43" s="1" a="1"/>
  <c r="O98" i="43" s="1"/>
  <c r="O99" i="43" s="1" a="1"/>
  <c r="O99" i="43" s="1"/>
  <c r="O100" i="43" s="1" a="1"/>
  <c r="O100" i="43" s="1"/>
  <c r="O101" i="43" s="1" a="1"/>
  <c r="O101" i="43" s="1"/>
  <c r="O102" i="43" s="1" a="1"/>
  <c r="O102" i="43" s="1"/>
  <c r="O103" i="43" s="1" a="1"/>
  <c r="O103" i="43" s="1"/>
  <c r="O104" i="43" s="1" a="1"/>
  <c r="O104" i="43" s="1"/>
  <c r="O105" i="43" s="1" a="1"/>
  <c r="O105" i="43" s="1"/>
  <c r="O106" i="43" s="1" a="1"/>
  <c r="O106" i="43" s="1"/>
  <c r="O107" i="43" s="1" a="1"/>
  <c r="O107" i="43" s="1"/>
  <c r="O108" i="43" s="1" a="1"/>
  <c r="O108" i="43" s="1"/>
  <c r="O109" i="43" s="1" a="1"/>
  <c r="O109" i="43" s="1"/>
  <c r="O110" i="43" s="1" a="1"/>
  <c r="O110" i="43" s="1"/>
  <c r="O111" i="43" s="1" a="1"/>
  <c r="O111" i="43" s="1"/>
  <c r="O112" i="43" s="1" a="1"/>
  <c r="O112" i="43" s="1"/>
  <c r="O113" i="43" s="1" a="1"/>
  <c r="O113" i="43" s="1"/>
  <c r="O114" i="43" s="1" a="1"/>
  <c r="O114" i="43" s="1"/>
  <c r="O115" i="43" s="1" a="1"/>
  <c r="O115" i="43" s="1"/>
  <c r="O116" i="43" s="1" a="1"/>
  <c r="O116" i="43" s="1"/>
  <c r="O117" i="43" s="1" a="1"/>
  <c r="O117" i="43" s="1"/>
  <c r="O118" i="43" s="1" a="1"/>
  <c r="O118" i="43" s="1"/>
  <c r="O119" i="43" s="1" a="1"/>
  <c r="O119" i="43" s="1"/>
  <c r="O120" i="43" s="1" a="1"/>
  <c r="O120" i="43" s="1"/>
  <c r="O121" i="43" s="1" a="1"/>
  <c r="O121" i="43" s="1"/>
  <c r="O122" i="43" s="1" a="1"/>
  <c r="O122" i="43" s="1"/>
  <c r="O123" i="43" s="1" a="1"/>
  <c r="O123" i="43" s="1"/>
  <c r="O124" i="43" s="1" a="1"/>
  <c r="O124" i="43" s="1"/>
  <c r="O125" i="43" s="1" a="1"/>
  <c r="O125" i="43" s="1"/>
  <c r="O126" i="43" s="1" a="1"/>
  <c r="O126" i="43" s="1"/>
  <c r="O127" i="43" s="1" a="1"/>
  <c r="O127" i="43" s="1"/>
  <c r="O128" i="43" s="1" a="1"/>
  <c r="O128" i="43" s="1"/>
  <c r="O129" i="43" s="1" a="1"/>
  <c r="O129" i="43" s="1"/>
  <c r="O130" i="43" s="1" a="1"/>
  <c r="O130" i="43" s="1"/>
  <c r="O131" i="43" s="1" a="1"/>
  <c r="O131" i="43" s="1"/>
  <c r="O132" i="43" s="1" a="1"/>
  <c r="O132" i="43" s="1"/>
  <c r="O133" i="43" s="1" a="1"/>
  <c r="O133" i="43" s="1"/>
  <c r="O134" i="43" s="1" a="1"/>
  <c r="O134" i="43" s="1"/>
  <c r="O135" i="43" s="1" a="1"/>
  <c r="O135" i="43" s="1"/>
  <c r="O136" i="43" s="1" a="1"/>
  <c r="O136" i="43" s="1"/>
  <c r="O137" i="43" s="1" a="1"/>
  <c r="O137" i="43" s="1"/>
  <c r="O138" i="43" s="1" a="1"/>
  <c r="O138" i="43" s="1"/>
  <c r="O139" i="43" s="1" a="1"/>
  <c r="O139" i="43" s="1"/>
  <c r="O140" i="43" s="1" a="1"/>
  <c r="O140" i="43" s="1"/>
  <c r="O141" i="43" s="1" a="1"/>
  <c r="O141" i="43" s="1"/>
  <c r="O142" i="43" s="1" a="1"/>
  <c r="O142" i="43" s="1"/>
  <c r="O143" i="43" s="1" a="1"/>
  <c r="O143" i="43" s="1"/>
  <c r="O144" i="43" s="1" a="1"/>
  <c r="O144" i="43" s="1"/>
  <c r="O145" i="43" s="1" a="1"/>
  <c r="O145" i="43" s="1"/>
  <c r="O146" i="43" s="1" a="1"/>
  <c r="O146" i="43" s="1"/>
  <c r="O147" i="43" s="1" a="1"/>
  <c r="O147" i="43" s="1"/>
  <c r="O148" i="43" s="1" a="1"/>
  <c r="O148" i="43" s="1"/>
  <c r="O149" i="43" s="1" a="1"/>
  <c r="O149" i="43" s="1"/>
  <c r="O150" i="43" s="1" a="1"/>
  <c r="O150" i="43" s="1"/>
  <c r="O151" i="43" s="1" a="1"/>
  <c r="O151" i="43" s="1"/>
  <c r="O152" i="43" s="1" a="1"/>
  <c r="O152" i="43" s="1"/>
  <c r="O153" i="43" s="1" a="1"/>
  <c r="O153" i="43" s="1"/>
  <c r="O154" i="43" s="1" a="1"/>
  <c r="O154" i="43" s="1"/>
  <c r="O155" i="43" s="1" a="1"/>
  <c r="O155" i="43" s="1"/>
  <c r="O156" i="43" s="1" a="1"/>
  <c r="O156" i="43" s="1"/>
  <c r="O157" i="43" s="1" a="1"/>
  <c r="O157" i="43" s="1"/>
  <c r="O158" i="43" s="1" a="1"/>
  <c r="O158" i="43" s="1"/>
  <c r="O159" i="43" s="1" a="1"/>
  <c r="O159" i="43" s="1"/>
  <c r="O160" i="43" s="1" a="1"/>
  <c r="O160" i="43" s="1"/>
  <c r="O161" i="43" s="1" a="1"/>
  <c r="O161" i="43" s="1"/>
  <c r="O162" i="43" s="1" a="1"/>
  <c r="O162" i="43" s="1"/>
  <c r="O163" i="43" s="1" a="1"/>
  <c r="O163" i="43" s="1"/>
  <c r="O164" i="43" s="1" a="1"/>
  <c r="O164" i="43" s="1"/>
  <c r="O165" i="43" s="1" a="1"/>
  <c r="O165" i="43" s="1"/>
  <c r="O166" i="43" s="1" a="1"/>
  <c r="O166" i="43" s="1"/>
  <c r="O167" i="43" s="1" a="1"/>
  <c r="O167" i="43" s="1"/>
  <c r="O168" i="43" s="1" a="1"/>
  <c r="O168" i="43" s="1"/>
  <c r="O169" i="43" s="1" a="1"/>
  <c r="O169" i="43" s="1"/>
  <c r="O170" i="43" s="1" a="1"/>
  <c r="O170" i="43" s="1"/>
  <c r="O171" i="43" s="1" a="1"/>
  <c r="O171" i="43" s="1"/>
  <c r="O172" i="43" s="1" a="1"/>
  <c r="O172" i="43" s="1"/>
  <c r="O173" i="43" s="1" a="1"/>
  <c r="O173" i="43" s="1"/>
  <c r="O174" i="43" s="1" a="1"/>
  <c r="O174" i="43" s="1"/>
  <c r="O175" i="43" s="1" a="1"/>
  <c r="O175" i="43" s="1"/>
  <c r="O176" i="43" s="1" a="1"/>
  <c r="O176" i="43" s="1"/>
  <c r="O177" i="43" s="1" a="1"/>
  <c r="O177" i="43" s="1"/>
  <c r="O178" i="43" s="1" a="1"/>
  <c r="O178" i="43" s="1"/>
  <c r="O179" i="43" s="1" a="1"/>
  <c r="O179" i="43" s="1"/>
  <c r="O180" i="43" s="1" a="1"/>
  <c r="O180" i="43" s="1"/>
  <c r="O181" i="43" s="1" a="1"/>
  <c r="O181" i="43" s="1"/>
  <c r="O182" i="43" s="1" a="1"/>
  <c r="O182" i="43" s="1"/>
  <c r="O183" i="43" s="1" a="1"/>
  <c r="O183" i="43" s="1"/>
  <c r="O184" i="43" s="1" a="1"/>
  <c r="O184" i="43" s="1"/>
  <c r="O185" i="43" s="1" a="1"/>
  <c r="O185" i="43" s="1"/>
  <c r="O186" i="43" s="1" a="1"/>
  <c r="O186" i="43" s="1"/>
  <c r="O187" i="43" s="1" a="1"/>
  <c r="O187" i="43" s="1"/>
  <c r="O188" i="43" s="1" a="1"/>
  <c r="O188" i="43" s="1"/>
  <c r="O189" i="43" s="1" a="1"/>
  <c r="O189" i="43" s="1"/>
  <c r="O190" i="43" s="1" a="1"/>
  <c r="O190" i="43" s="1"/>
  <c r="O191" i="43" s="1" a="1"/>
  <c r="O191" i="43" s="1"/>
  <c r="O192" i="43" s="1" a="1"/>
  <c r="O192" i="43" s="1"/>
  <c r="O193" i="43" s="1" a="1"/>
  <c r="O193" i="43" s="1"/>
  <c r="O194" i="43" s="1" a="1"/>
  <c r="O194" i="43" s="1"/>
  <c r="O195" i="43" s="1" a="1"/>
  <c r="O195" i="43" s="1"/>
  <c r="O196" i="43" s="1" a="1"/>
  <c r="O196" i="43" s="1"/>
  <c r="O197" i="43" s="1" a="1"/>
  <c r="O197" i="43" s="1"/>
  <c r="O198" i="43" s="1" a="1"/>
  <c r="O198" i="43" s="1"/>
  <c r="O199" i="43" s="1" a="1"/>
  <c r="O199" i="43" s="1"/>
  <c r="O200" i="43" s="1" a="1"/>
  <c r="O200" i="43" s="1"/>
  <c r="O201" i="43" s="1" a="1"/>
  <c r="O201" i="43" s="1"/>
  <c r="O202" i="43" s="1" a="1"/>
  <c r="O202" i="43" s="1"/>
  <c r="O203" i="43" s="1" a="1"/>
  <c r="O203" i="43" s="1"/>
  <c r="O204" i="43" s="1" a="1"/>
  <c r="O204" i="43" s="1"/>
  <c r="O205" i="43" s="1" a="1"/>
  <c r="O205" i="43" s="1"/>
  <c r="O206" i="43" s="1" a="1"/>
  <c r="O206" i="43" s="1"/>
  <c r="O207" i="43" s="1" a="1"/>
  <c r="O207" i="43" s="1"/>
  <c r="O208" i="43" s="1" a="1"/>
  <c r="O208" i="43" s="1"/>
  <c r="O209" i="43" s="1" a="1"/>
  <c r="O209" i="43" s="1"/>
  <c r="O210" i="43" s="1" a="1"/>
  <c r="O210" i="43" s="1"/>
  <c r="O211" i="43" s="1" a="1"/>
  <c r="O211" i="43" s="1"/>
  <c r="O212" i="43" s="1" a="1"/>
  <c r="O212" i="43" s="1"/>
  <c r="O213" i="43" s="1" a="1"/>
  <c r="O213" i="43" s="1"/>
  <c r="O214" i="43" s="1" a="1"/>
  <c r="O214" i="43" s="1"/>
  <c r="O215" i="43" s="1" a="1"/>
  <c r="O215" i="43" s="1"/>
  <c r="O216" i="43" s="1" a="1"/>
  <c r="O216" i="43" s="1"/>
  <c r="O217" i="43" s="1" a="1"/>
  <c r="O217" i="43" s="1"/>
  <c r="O218" i="43" s="1" a="1"/>
  <c r="O218" i="43" s="1"/>
  <c r="O219" i="43" s="1" a="1"/>
  <c r="O219" i="43" s="1"/>
  <c r="O220" i="43" s="1" a="1"/>
  <c r="O220" i="43" s="1"/>
  <c r="O221" i="43" s="1" a="1"/>
  <c r="O221" i="43" s="1"/>
  <c r="O222" i="43" s="1" a="1"/>
  <c r="O222" i="43" s="1"/>
  <c r="O223" i="43" s="1" a="1"/>
  <c r="O223" i="43" s="1"/>
  <c r="O224" i="43" s="1" a="1"/>
  <c r="O224" i="43" s="1"/>
  <c r="O225" i="43" s="1" a="1"/>
  <c r="O225" i="43" s="1"/>
  <c r="O226" i="43" s="1" a="1"/>
  <c r="O226" i="43" s="1"/>
  <c r="O227" i="43" s="1" a="1"/>
  <c r="O227" i="43" s="1"/>
  <c r="O228" i="43" s="1" a="1"/>
  <c r="O228" i="43" s="1"/>
  <c r="O229" i="43" s="1" a="1"/>
  <c r="O229" i="43" s="1"/>
  <c r="O230" i="43" s="1" a="1"/>
  <c r="O230" i="43" s="1"/>
  <c r="O231" i="43" s="1" a="1"/>
  <c r="O231" i="43" s="1"/>
  <c r="O232" i="43" s="1" a="1"/>
  <c r="O232" i="43" s="1"/>
  <c r="O233" i="43" s="1" a="1"/>
  <c r="O233" i="43" s="1"/>
  <c r="O234" i="43" s="1" a="1"/>
  <c r="O234" i="43" s="1"/>
  <c r="O235" i="43" s="1" a="1"/>
  <c r="O235" i="43" s="1"/>
  <c r="O236" i="43" s="1" a="1"/>
  <c r="O236" i="43" s="1"/>
  <c r="O237" i="43" s="1" a="1"/>
  <c r="O237" i="43" s="1"/>
  <c r="O238" i="43" s="1" a="1"/>
  <c r="O238" i="43" s="1"/>
  <c r="O239" i="43" s="1" a="1"/>
  <c r="O239" i="43" s="1"/>
  <c r="O240" i="43" s="1" a="1"/>
  <c r="O240" i="43" s="1"/>
  <c r="O241" i="43" s="1" a="1"/>
  <c r="O241" i="43" s="1"/>
  <c r="O242" i="43" s="1" a="1"/>
  <c r="O242" i="43" s="1"/>
  <c r="O243" i="43" s="1" a="1"/>
  <c r="O243" i="43" s="1"/>
  <c r="O244" i="43" s="1" a="1"/>
  <c r="O244" i="43" s="1"/>
  <c r="O245" i="43" s="1" a="1"/>
  <c r="O245" i="43" s="1"/>
  <c r="O246" i="43" s="1" a="1"/>
  <c r="O246" i="43" s="1"/>
  <c r="O247" i="43" s="1" a="1"/>
  <c r="O247" i="43" s="1"/>
  <c r="O248" i="43" s="1" a="1"/>
  <c r="O248" i="43" s="1"/>
  <c r="O249" i="43" s="1" a="1"/>
  <c r="O249" i="43" s="1"/>
  <c r="O250" i="43" s="1" a="1"/>
  <c r="O250" i="43" s="1"/>
  <c r="O251" i="43" s="1" a="1"/>
  <c r="O251" i="43" s="1"/>
  <c r="O252" i="43" s="1" a="1"/>
  <c r="O252" i="43" s="1"/>
  <c r="O253" i="43" s="1" a="1"/>
  <c r="O253" i="43" s="1"/>
  <c r="O254" i="43" s="1" a="1"/>
  <c r="O254" i="43" s="1"/>
  <c r="O255" i="43" s="1" a="1"/>
  <c r="O255" i="43" s="1"/>
  <c r="O256" i="43" s="1" a="1"/>
  <c r="O256" i="43" s="1"/>
  <c r="O257" i="43" s="1" a="1"/>
  <c r="O257" i="43" s="1"/>
  <c r="O258" i="43" s="1" a="1"/>
  <c r="O258" i="43" s="1"/>
  <c r="O259" i="43" s="1" a="1"/>
  <c r="O259" i="43" s="1"/>
  <c r="O260" i="43" s="1" a="1"/>
  <c r="O260" i="43" s="1"/>
  <c r="O261" i="43" s="1" a="1"/>
  <c r="O261" i="43" s="1"/>
  <c r="O262" i="43" s="1" a="1"/>
  <c r="O262" i="43" s="1"/>
  <c r="O263" i="43" s="1" a="1"/>
  <c r="O263" i="43" s="1"/>
  <c r="O264" i="43" s="1" a="1"/>
  <c r="O264" i="43" s="1"/>
  <c r="O265" i="43" s="1" a="1"/>
  <c r="O265" i="43" s="1"/>
  <c r="O266" i="43" s="1" a="1"/>
  <c r="O266" i="43" s="1"/>
  <c r="O267" i="43" s="1" a="1"/>
  <c r="O267" i="43" s="1"/>
  <c r="O268" i="43" s="1" a="1"/>
  <c r="O268" i="43" s="1"/>
  <c r="O269" i="43" s="1" a="1"/>
  <c r="O269" i="43" s="1"/>
  <c r="O270" i="43" s="1" a="1"/>
  <c r="O270" i="43" s="1"/>
  <c r="O271" i="43" s="1" a="1"/>
  <c r="O271" i="43" s="1"/>
  <c r="O272" i="43" s="1" a="1"/>
  <c r="O272" i="43" s="1"/>
  <c r="O273" i="43" s="1" a="1"/>
  <c r="O273" i="43" s="1"/>
  <c r="O274" i="43" s="1" a="1"/>
  <c r="O274" i="43" s="1"/>
  <c r="O275" i="43" s="1" a="1"/>
  <c r="O275" i="43" s="1"/>
  <c r="O276" i="43" s="1" a="1"/>
  <c r="O276" i="43" s="1"/>
  <c r="O277" i="43" s="1" a="1"/>
  <c r="O277" i="43" s="1"/>
  <c r="O278" i="43" s="1" a="1"/>
  <c r="O278" i="43" s="1"/>
  <c r="O279" i="43" s="1" a="1"/>
  <c r="O279" i="43" s="1"/>
  <c r="O280" i="43" s="1" a="1"/>
  <c r="O280" i="43" s="1"/>
  <c r="O281" i="43" s="1" a="1"/>
  <c r="O281" i="43" s="1"/>
  <c r="O282" i="43" s="1" a="1"/>
  <c r="O282" i="43" s="1"/>
  <c r="O283" i="43" s="1" a="1"/>
  <c r="O283" i="43" s="1"/>
  <c r="O284" i="43" s="1" a="1"/>
  <c r="O284" i="43" s="1"/>
  <c r="O285" i="43" s="1" a="1"/>
  <c r="O285" i="43" s="1"/>
  <c r="O286" i="43" s="1" a="1"/>
  <c r="O286" i="43" s="1"/>
  <c r="O287" i="43" s="1" a="1"/>
  <c r="O287" i="43" s="1"/>
  <c r="O288" i="43" s="1" a="1"/>
  <c r="O288" i="43" s="1"/>
  <c r="O289" i="43" s="1" a="1"/>
  <c r="O289" i="43" s="1"/>
  <c r="O290" i="43" s="1" a="1"/>
  <c r="O290" i="43" s="1"/>
  <c r="O291" i="43" s="1" a="1"/>
  <c r="O291" i="43" s="1"/>
  <c r="O292" i="43" s="1" a="1"/>
  <c r="O292" i="43" s="1"/>
  <c r="O293" i="43" s="1" a="1"/>
  <c r="O293" i="43" s="1"/>
  <c r="O294" i="43" s="1" a="1"/>
  <c r="O294" i="43" s="1"/>
  <c r="O295" i="43" s="1" a="1"/>
  <c r="O295" i="43" s="1"/>
  <c r="L16" i="43" a="1"/>
  <c r="L16" i="43" s="1"/>
  <c r="P16" i="43" a="1"/>
  <c r="P16" i="43" s="1"/>
  <c r="AX16" i="43" s="1"/>
  <c r="M16" i="43" a="1"/>
  <c r="M16" i="43" s="1"/>
  <c r="R16" i="43" a="1"/>
  <c r="R16" i="43" s="1"/>
  <c r="AZ16" i="43" s="1"/>
  <c r="Q16" i="43" a="1"/>
  <c r="Q16" i="43" s="1"/>
  <c r="AY16" i="43" s="1"/>
  <c r="D25" i="43" a="1"/>
  <c r="D25" i="43" s="1"/>
  <c r="W25" i="43" s="1"/>
  <c r="X25" i="43" s="1"/>
  <c r="C86" i="43" a="1"/>
  <c r="C86" i="43" s="1"/>
  <c r="AD86" i="43" s="1"/>
  <c r="E30" i="43" a="1"/>
  <c r="E30" i="43" s="1"/>
  <c r="W30" i="43" s="1"/>
  <c r="X30" i="43" s="1"/>
  <c r="E114" i="43" a="1"/>
  <c r="E114" i="43" s="1"/>
  <c r="D269" i="43" a="1"/>
  <c r="D269" i="43" s="1"/>
  <c r="J43" i="43" a="1"/>
  <c r="J43" i="43" s="1"/>
  <c r="I45" i="43" a="1"/>
  <c r="I45" i="43" s="1"/>
  <c r="I46" i="43" s="1" a="1"/>
  <c r="I46" i="43" s="1"/>
  <c r="I47" i="43" s="1" a="1"/>
  <c r="I47" i="43" s="1"/>
  <c r="AA47" i="43" s="1"/>
  <c r="C65" i="43" a="1"/>
  <c r="C65" i="43" s="1"/>
  <c r="D95" i="43" a="1"/>
  <c r="D95" i="43" s="1"/>
  <c r="G227" i="43" a="1"/>
  <c r="G227" i="43" s="1"/>
  <c r="C214" i="43" a="1"/>
  <c r="C214" i="43" s="1"/>
  <c r="C48" i="43" a="1"/>
  <c r="C48" i="43" s="1"/>
  <c r="AD48" i="43" s="1"/>
  <c r="AE48" i="43" s="1"/>
  <c r="I280" i="43" a="1"/>
  <c r="I280" i="43" s="1"/>
  <c r="K155" i="43" a="1"/>
  <c r="K155" i="43" s="1"/>
  <c r="K156" i="43" s="1" a="1"/>
  <c r="K156" i="43" s="1"/>
  <c r="K157" i="43" s="1" a="1"/>
  <c r="K157" i="43" s="1"/>
  <c r="AC157" i="43" s="1"/>
  <c r="F26" i="43" a="1"/>
  <c r="F26" i="43" s="1"/>
  <c r="D275" i="43" a="1"/>
  <c r="D275" i="43" s="1"/>
  <c r="W275" i="43" s="1"/>
  <c r="X275" i="43" s="1"/>
  <c r="E94" i="43" a="1"/>
  <c r="E94" i="43" s="1"/>
  <c r="D237" i="43" a="1"/>
  <c r="D237" i="43" s="1"/>
  <c r="F220" i="43" a="1"/>
  <c r="F220" i="43" s="1"/>
  <c r="H230" i="43" a="1"/>
  <c r="H230" i="43" s="1"/>
  <c r="K170" i="43" a="1"/>
  <c r="K170" i="43" s="1"/>
  <c r="K171" i="43" s="1" a="1"/>
  <c r="K171" i="43" s="1"/>
  <c r="K172" i="43" s="1" a="1"/>
  <c r="K172" i="43" s="1"/>
  <c r="V172" i="43" s="1"/>
  <c r="J281" i="43" a="1"/>
  <c r="J281" i="43" s="1"/>
  <c r="U281" i="43" s="1"/>
  <c r="E64" i="43" a="1"/>
  <c r="E64" i="43" s="1"/>
  <c r="AD64" i="43" s="1"/>
  <c r="AE64" i="43" s="1"/>
  <c r="D197" i="43" a="1"/>
  <c r="D197" i="43" s="1"/>
  <c r="W197" i="43" s="1"/>
  <c r="X197" i="43" s="1"/>
  <c r="J177" i="43" a="1"/>
  <c r="J177" i="43" s="1"/>
  <c r="F83" i="43" a="1"/>
  <c r="F83" i="43" s="1"/>
  <c r="F84" i="43" s="1" a="1"/>
  <c r="F84" i="43" s="1"/>
  <c r="F85" i="43" s="1" a="1"/>
  <c r="F85" i="43" s="1"/>
  <c r="G85" i="43" a="1"/>
  <c r="G85" i="43" s="1"/>
  <c r="D287" i="43" a="1"/>
  <c r="D287" i="43" s="1"/>
  <c r="I71" i="43" a="1"/>
  <c r="I71" i="43" s="1"/>
  <c r="H241" i="43" a="1"/>
  <c r="H241" i="43" s="1"/>
  <c r="F232" i="43" a="1"/>
  <c r="F232" i="43" s="1"/>
  <c r="D123" i="43" a="1"/>
  <c r="D123" i="43" s="1"/>
  <c r="E160" i="43" a="1"/>
  <c r="E160" i="43" s="1"/>
  <c r="AD160" i="43" s="1"/>
  <c r="AE160" i="43" s="1"/>
  <c r="F262" i="43" a="1"/>
  <c r="F262" i="43" s="1"/>
  <c r="K256" i="43" a="1"/>
  <c r="K256" i="43" s="1"/>
  <c r="F258" i="43" a="1"/>
  <c r="F258" i="43" s="1"/>
  <c r="F284" i="43" a="1"/>
  <c r="F284" i="43" s="1"/>
  <c r="F235" i="43" a="1"/>
  <c r="F235" i="43" s="1"/>
  <c r="W246" i="43"/>
  <c r="X246" i="43" s="1"/>
  <c r="K56" i="43" a="1"/>
  <c r="K56" i="43" s="1"/>
  <c r="AD180" i="43"/>
  <c r="W293" i="43"/>
  <c r="AD52" i="43"/>
  <c r="AE52" i="43" s="1"/>
  <c r="K293" i="43" a="1"/>
  <c r="K293" i="43" s="1"/>
  <c r="F76" i="43" a="1"/>
  <c r="F76" i="43" s="1"/>
  <c r="E258" i="43" a="1"/>
  <c r="E258" i="43" s="1"/>
  <c r="W295" i="43"/>
  <c r="X295" i="43" s="1"/>
  <c r="E71" i="43" a="1"/>
  <c r="E71" i="43" s="1"/>
  <c r="F71" i="43" a="1"/>
  <c r="F71" i="43" s="1"/>
  <c r="J258" i="43" a="1"/>
  <c r="J258" i="43" s="1"/>
  <c r="J259" i="43" s="1" a="1"/>
  <c r="J259" i="43" s="1"/>
  <c r="U259" i="43" s="1"/>
  <c r="I258" i="43" a="1"/>
  <c r="I258" i="43" s="1"/>
  <c r="I259" i="43" s="1" a="1"/>
  <c r="I259" i="43" s="1"/>
  <c r="T259" i="43" s="1"/>
  <c r="H291" i="43" a="1"/>
  <c r="H291" i="43" s="1"/>
  <c r="I291" i="43" a="1"/>
  <c r="I291" i="43" s="1"/>
  <c r="W49" i="43"/>
  <c r="X49" i="43" s="1"/>
  <c r="E205" i="43" a="1"/>
  <c r="E205" i="43" s="1"/>
  <c r="C167" i="43" a="1"/>
  <c r="C167" i="43" s="1"/>
  <c r="E167" i="43" a="1"/>
  <c r="E167" i="43" s="1"/>
  <c r="C51" i="43" a="1"/>
  <c r="C51" i="43" s="1"/>
  <c r="AD51" i="43" s="1"/>
  <c r="J51" i="43" a="1"/>
  <c r="J51" i="43" s="1"/>
  <c r="G51" i="43" a="1"/>
  <c r="G51" i="43" s="1"/>
  <c r="G217" i="43" a="1"/>
  <c r="G217" i="43" s="1"/>
  <c r="G218" i="43" s="1" a="1"/>
  <c r="G218" i="43" s="1"/>
  <c r="D217" i="43" a="1"/>
  <c r="D217" i="43" s="1"/>
  <c r="D218" i="43" s="1" a="1"/>
  <c r="D218" i="43" s="1"/>
  <c r="E217" i="43" a="1"/>
  <c r="E217" i="43" s="1"/>
  <c r="I272" i="43" a="1"/>
  <c r="I272" i="43" s="1"/>
  <c r="G272" i="43" a="1"/>
  <c r="G272" i="43" s="1"/>
  <c r="X272" i="43" s="1"/>
  <c r="H257" i="43" a="1"/>
  <c r="H257" i="43" s="1"/>
  <c r="F257" i="43" a="1"/>
  <c r="F257" i="43" s="1"/>
  <c r="H279" i="43" a="1"/>
  <c r="H279" i="43" s="1"/>
  <c r="F279" i="43" a="1"/>
  <c r="F279" i="43" s="1"/>
  <c r="K182" i="43" a="1"/>
  <c r="K182" i="43" s="1"/>
  <c r="K183" i="43" s="1" a="1"/>
  <c r="K183" i="43" s="1"/>
  <c r="K184" i="43" s="1" a="1"/>
  <c r="K184" i="43" s="1"/>
  <c r="K185" i="43" s="1" a="1"/>
  <c r="K185" i="43" s="1"/>
  <c r="K186" i="43" s="1" a="1"/>
  <c r="K186" i="43" s="1"/>
  <c r="K187" i="43" s="1" a="1"/>
  <c r="K187" i="43" s="1"/>
  <c r="K188" i="43" s="1" a="1"/>
  <c r="K188" i="43" s="1"/>
  <c r="AC188" i="43" s="1"/>
  <c r="C182" i="43" a="1"/>
  <c r="C182" i="43" s="1"/>
  <c r="G182" i="43" a="1"/>
  <c r="G182" i="43" s="1"/>
  <c r="G183" i="43" s="1" a="1"/>
  <c r="G183" i="43" s="1"/>
  <c r="G184" i="43" s="1" a="1"/>
  <c r="G184" i="43" s="1"/>
  <c r="I182" i="43" a="1"/>
  <c r="I182" i="43" s="1"/>
  <c r="I183" i="43" s="1" a="1"/>
  <c r="I183" i="43" s="1"/>
  <c r="F169" i="43" a="1"/>
  <c r="F169" i="43" s="1"/>
  <c r="I169" i="43" a="1"/>
  <c r="I169" i="43" s="1"/>
  <c r="I170" i="43" s="1" a="1"/>
  <c r="I170" i="43" s="1"/>
  <c r="H126" i="43" a="1"/>
  <c r="H126" i="43" s="1"/>
  <c r="H127" i="43" s="1" a="1"/>
  <c r="H127" i="43" s="1"/>
  <c r="H128" i="43" s="1" a="1"/>
  <c r="H128" i="43" s="1"/>
  <c r="H129" i="43" s="1" a="1"/>
  <c r="H129" i="43" s="1"/>
  <c r="H130" i="43" s="1" a="1"/>
  <c r="H130" i="43" s="1"/>
  <c r="H131" i="43" s="1" a="1"/>
  <c r="H131" i="43" s="1"/>
  <c r="H132" i="43" s="1" a="1"/>
  <c r="H132" i="43" s="1"/>
  <c r="H133" i="43" s="1" a="1"/>
  <c r="H133" i="43" s="1"/>
  <c r="H134" i="43" s="1" a="1"/>
  <c r="H134" i="43" s="1"/>
  <c r="H135" i="43" s="1" a="1"/>
  <c r="H135" i="43" s="1"/>
  <c r="H136" i="43" s="1" a="1"/>
  <c r="H136" i="43" s="1"/>
  <c r="H137" i="43" s="1" a="1"/>
  <c r="H137" i="43" s="1"/>
  <c r="H138" i="43" s="1" a="1"/>
  <c r="H138" i="43" s="1"/>
  <c r="H139" i="43" s="1" a="1"/>
  <c r="H139" i="43" s="1"/>
  <c r="H140" i="43" s="1" a="1"/>
  <c r="H140" i="43" s="1"/>
  <c r="H141" i="43" s="1" a="1"/>
  <c r="H141" i="43" s="1"/>
  <c r="H142" i="43" s="1" a="1"/>
  <c r="H142" i="43" s="1"/>
  <c r="H143" i="43" s="1" a="1"/>
  <c r="H143" i="43" s="1"/>
  <c r="K126" i="43" a="1"/>
  <c r="K126" i="43" s="1"/>
  <c r="K127" i="43" s="1" a="1"/>
  <c r="K127" i="43" s="1"/>
  <c r="K128" i="43" s="1" a="1"/>
  <c r="K128" i="43" s="1"/>
  <c r="K129" i="43" s="1" a="1"/>
  <c r="K129" i="43" s="1"/>
  <c r="K130" i="43" s="1" a="1"/>
  <c r="K130" i="43" s="1"/>
  <c r="K131" i="43" s="1" a="1"/>
  <c r="K131" i="43" s="1"/>
  <c r="C126" i="43" a="1"/>
  <c r="C126" i="43" s="1"/>
  <c r="D224" i="43" a="1"/>
  <c r="D224" i="43" s="1"/>
  <c r="D225" i="43" s="1" a="1"/>
  <c r="D225" i="43" s="1"/>
  <c r="D226" i="43" s="1" a="1"/>
  <c r="D226" i="43" s="1"/>
  <c r="I224" i="43" a="1"/>
  <c r="I224" i="43" s="1"/>
  <c r="I225" i="43" s="1" a="1"/>
  <c r="I225" i="43" s="1"/>
  <c r="I226" i="43" s="1" a="1"/>
  <c r="I226" i="43" s="1"/>
  <c r="I227" i="43" s="1" a="1"/>
  <c r="I227" i="43" s="1"/>
  <c r="AA227" i="43" s="1"/>
  <c r="K224" i="43" a="1"/>
  <c r="K224" i="43" s="1"/>
  <c r="K225" i="43" s="1" a="1"/>
  <c r="K225" i="43" s="1"/>
  <c r="AC225" i="43" s="1"/>
  <c r="E224" i="43" a="1"/>
  <c r="E224" i="43" s="1"/>
  <c r="E225" i="43" s="1" a="1"/>
  <c r="E225" i="43" s="1"/>
  <c r="J231" i="43" a="1"/>
  <c r="J231" i="43" s="1"/>
  <c r="C231" i="43" a="1"/>
  <c r="C231" i="43" s="1"/>
  <c r="AD231" i="43" s="1"/>
  <c r="AE231" i="43" s="1"/>
  <c r="J245" i="43" a="1"/>
  <c r="J245" i="43" s="1"/>
  <c r="K245" i="43" a="1"/>
  <c r="K245" i="43" s="1"/>
  <c r="D245" i="43" a="1"/>
  <c r="D245" i="43" s="1"/>
  <c r="W245" i="43" s="1"/>
  <c r="X245" i="43" s="1"/>
  <c r="H288" i="43" a="1"/>
  <c r="H288" i="43" s="1"/>
  <c r="J288" i="43" a="1"/>
  <c r="J288" i="43" s="1"/>
  <c r="D288" i="43" a="1"/>
  <c r="D288" i="43" s="1"/>
  <c r="C288" i="43" a="1"/>
  <c r="C288" i="43" s="1"/>
  <c r="G288" i="43" a="1"/>
  <c r="G288" i="43" s="1"/>
  <c r="E288" i="43" a="1"/>
  <c r="E288" i="43" s="1"/>
  <c r="F288" i="43" a="1"/>
  <c r="F288" i="43" s="1"/>
  <c r="I288" i="43" a="1"/>
  <c r="I288" i="43" s="1"/>
  <c r="K288" i="43" a="1"/>
  <c r="K288" i="43" s="1"/>
  <c r="D180" i="43" a="1"/>
  <c r="D180" i="43" s="1"/>
  <c r="W180" i="43" s="1"/>
  <c r="G180" i="43" a="1"/>
  <c r="G180" i="43" s="1"/>
  <c r="G181" i="43" s="1" a="1"/>
  <c r="G181" i="43" s="1"/>
  <c r="J180" i="43" a="1"/>
  <c r="J180" i="43" s="1"/>
  <c r="J181" i="43" s="1" a="1"/>
  <c r="J181" i="43" s="1"/>
  <c r="J182" i="43" s="1" a="1"/>
  <c r="J182" i="43" s="1"/>
  <c r="AB182" i="43" s="1"/>
  <c r="C195" i="43" a="1"/>
  <c r="C195" i="43" s="1"/>
  <c r="G195" i="43" a="1"/>
  <c r="G195" i="43" s="1"/>
  <c r="G196" i="43" s="1" a="1"/>
  <c r="G196" i="43" s="1"/>
  <c r="F195" i="43" a="1"/>
  <c r="F195" i="43" s="1"/>
  <c r="F196" i="43" s="1" a="1"/>
  <c r="F196" i="43" s="1"/>
  <c r="F63" i="43" a="1"/>
  <c r="F63" i="43" s="1"/>
  <c r="I63" i="43" a="1"/>
  <c r="I63" i="43" s="1"/>
  <c r="J63" i="43" a="1"/>
  <c r="J63" i="43" s="1"/>
  <c r="K63" i="43" a="1"/>
  <c r="K63" i="43" s="1"/>
  <c r="E63" i="43" a="1"/>
  <c r="E63" i="43" s="1"/>
  <c r="AD63" i="43" s="1"/>
  <c r="D63" i="43" a="1"/>
  <c r="D63" i="43" s="1"/>
  <c r="H63" i="43" a="1"/>
  <c r="H63" i="43" s="1"/>
  <c r="AD250" i="43"/>
  <c r="AE250" i="43" s="1"/>
  <c r="G251" i="43" a="1"/>
  <c r="G251" i="43" s="1"/>
  <c r="G252" i="43" s="1" a="1"/>
  <c r="G252" i="43" s="1"/>
  <c r="G253" i="43" s="1" a="1"/>
  <c r="G253" i="43" s="1"/>
  <c r="G254" i="43" s="1" a="1"/>
  <c r="G254" i="43" s="1"/>
  <c r="K251" i="43" a="1"/>
  <c r="K251" i="43" s="1"/>
  <c r="K252" i="43" s="1" a="1"/>
  <c r="K252" i="43" s="1"/>
  <c r="K253" i="43" s="1" a="1"/>
  <c r="K253" i="43" s="1"/>
  <c r="H61" i="43" a="1"/>
  <c r="H61" i="43" s="1"/>
  <c r="I61" i="43" a="1"/>
  <c r="I61" i="43" s="1"/>
  <c r="J173" i="43" a="1"/>
  <c r="J173" i="43" s="1"/>
  <c r="E173" i="43" a="1"/>
  <c r="E173" i="43" s="1"/>
  <c r="AD173" i="43" s="1"/>
  <c r="AE173" i="43" s="1"/>
  <c r="E62" i="43" a="1"/>
  <c r="E62" i="43" s="1"/>
  <c r="AD62" i="43" s="1"/>
  <c r="AE62" i="43" s="1"/>
  <c r="I62" i="43" a="1"/>
  <c r="I62" i="43" s="1"/>
  <c r="K62" i="43" a="1"/>
  <c r="K62" i="43" s="1"/>
  <c r="F289" i="43" a="1"/>
  <c r="F289" i="43" s="1"/>
  <c r="D289" i="43" a="1"/>
  <c r="D289" i="43" s="1"/>
  <c r="W289" i="43" s="1"/>
  <c r="X289" i="43" s="1"/>
  <c r="K289" i="43" a="1"/>
  <c r="K289" i="43" s="1"/>
  <c r="F202" i="43" a="1"/>
  <c r="F202" i="43" s="1"/>
  <c r="I202" i="43" a="1"/>
  <c r="I202" i="43" s="1"/>
  <c r="I203" i="43" s="1" a="1"/>
  <c r="I203" i="43" s="1"/>
  <c r="I204" i="43" s="1" a="1"/>
  <c r="I204" i="43" s="1"/>
  <c r="I205" i="43" s="1" a="1"/>
  <c r="I205" i="43" s="1"/>
  <c r="AA205" i="43" s="1"/>
  <c r="K60" i="43" a="1"/>
  <c r="K60" i="43" s="1"/>
  <c r="F60" i="43" a="1"/>
  <c r="F60" i="43" s="1"/>
  <c r="J60" i="43" a="1"/>
  <c r="J60" i="43" s="1"/>
  <c r="D60" i="43" a="1"/>
  <c r="D60" i="43" s="1"/>
  <c r="E60" i="43" a="1"/>
  <c r="E60" i="43" s="1"/>
  <c r="AD60" i="43" s="1"/>
  <c r="AE60" i="43" s="1"/>
  <c r="G84" i="43" a="1"/>
  <c r="G84" i="43" s="1"/>
  <c r="D192" i="43" a="1"/>
  <c r="D192" i="43" s="1"/>
  <c r="D193" i="43" s="1" a="1"/>
  <c r="D193" i="43" s="1"/>
  <c r="I192" i="43" a="1"/>
  <c r="I192" i="43" s="1"/>
  <c r="I193" i="43" s="1" a="1"/>
  <c r="I193" i="43" s="1"/>
  <c r="AA193" i="43" s="1"/>
  <c r="K192" i="43" a="1"/>
  <c r="K192" i="43" s="1"/>
  <c r="K193" i="43" s="1" a="1"/>
  <c r="K193" i="43" s="1"/>
  <c r="C192" i="43" a="1"/>
  <c r="C192" i="43" s="1"/>
  <c r="C193" i="43" s="1" a="1"/>
  <c r="C193" i="43" s="1"/>
  <c r="E192" i="43" a="1"/>
  <c r="E192" i="43" s="1"/>
  <c r="E193" i="43" s="1" a="1"/>
  <c r="E193" i="43" s="1"/>
  <c r="F192" i="43" a="1"/>
  <c r="F192" i="43" s="1"/>
  <c r="D266" i="43" a="1"/>
  <c r="D266" i="43" s="1"/>
  <c r="C266" i="43" a="1"/>
  <c r="C266" i="43" s="1"/>
  <c r="H81" i="43" a="1"/>
  <c r="H81" i="43" s="1"/>
  <c r="C32" i="43" a="1"/>
  <c r="C32" i="43" s="1"/>
  <c r="AD32" i="43" s="1"/>
  <c r="G32" i="43" a="1"/>
  <c r="G32" i="43" s="1"/>
  <c r="I32" i="43" a="1"/>
  <c r="I32" i="43" s="1"/>
  <c r="J32" i="43" a="1"/>
  <c r="J32" i="43" s="1"/>
  <c r="C207" i="43" a="1"/>
  <c r="C207" i="43" s="1"/>
  <c r="AD207" i="43" s="1"/>
  <c r="AE207" i="43" s="1"/>
  <c r="J207" i="43" a="1"/>
  <c r="J207" i="43" s="1"/>
  <c r="K69" i="43" a="1"/>
  <c r="K69" i="43" s="1"/>
  <c r="G69" i="43" a="1"/>
  <c r="G69" i="43" s="1"/>
  <c r="J69" i="43" a="1"/>
  <c r="J69" i="43" s="1"/>
  <c r="H203" i="43" a="1"/>
  <c r="H203" i="43" s="1"/>
  <c r="H204" i="43" s="1" a="1"/>
  <c r="H204" i="43" s="1"/>
  <c r="H205" i="43" s="1" a="1"/>
  <c r="H205" i="43" s="1"/>
  <c r="J203" i="43" a="1"/>
  <c r="J203" i="43" s="1"/>
  <c r="J204" i="43" s="1" a="1"/>
  <c r="J204" i="43" s="1"/>
  <c r="U204" i="43" s="1"/>
  <c r="K203" i="43" a="1"/>
  <c r="K203" i="43" s="1"/>
  <c r="K204" i="43" s="1" a="1"/>
  <c r="K204" i="43" s="1"/>
  <c r="K205" i="43" s="1" a="1"/>
  <c r="K205" i="43" s="1"/>
  <c r="AC205" i="43" s="1"/>
  <c r="AD245" i="43"/>
  <c r="AE245" i="43" s="1"/>
  <c r="G267" i="43" a="1"/>
  <c r="G267" i="43" s="1"/>
  <c r="D267" i="43" a="1"/>
  <c r="D267" i="43" s="1"/>
  <c r="W267" i="43" s="1"/>
  <c r="F267" i="43" a="1"/>
  <c r="F267" i="43" s="1"/>
  <c r="D82" i="43" a="1"/>
  <c r="D82" i="43" s="1"/>
  <c r="D83" i="43" s="1" a="1"/>
  <c r="D83" i="43" s="1"/>
  <c r="D84" i="43" s="1" a="1"/>
  <c r="D84" i="43" s="1"/>
  <c r="D85" i="43" s="1" a="1"/>
  <c r="D85" i="43" s="1"/>
  <c r="C82" i="43" a="1"/>
  <c r="C82" i="43" s="1"/>
  <c r="C83" i="43" s="1" a="1"/>
  <c r="C83" i="43" s="1"/>
  <c r="C84" i="43" s="1" a="1"/>
  <c r="C84" i="43" s="1"/>
  <c r="C85" i="43" s="1" a="1"/>
  <c r="C85" i="43" s="1"/>
  <c r="K82" i="43" a="1"/>
  <c r="K82" i="43" s="1"/>
  <c r="K83" i="43" s="1" a="1"/>
  <c r="K83" i="43" s="1"/>
  <c r="K84" i="43" s="1" a="1"/>
  <c r="K84" i="43" s="1"/>
  <c r="K85" i="43" s="1" a="1"/>
  <c r="K85" i="43" s="1"/>
  <c r="V85" i="43" s="1"/>
  <c r="E82" i="43" a="1"/>
  <c r="E82" i="43" s="1"/>
  <c r="E83" i="43" s="1" a="1"/>
  <c r="E83" i="43" s="1"/>
  <c r="E84" i="43" s="1" a="1"/>
  <c r="E84" i="43" s="1"/>
  <c r="E85" i="43" s="1" a="1"/>
  <c r="E85" i="43" s="1"/>
  <c r="F82" i="43" a="1"/>
  <c r="F82" i="43" s="1"/>
  <c r="D201" i="43" a="1"/>
  <c r="D201" i="43" s="1"/>
  <c r="W201" i="43" s="1"/>
  <c r="X201" i="43" s="1"/>
  <c r="F201" i="43" a="1"/>
  <c r="F201" i="43" s="1"/>
  <c r="I59" i="43" a="1"/>
  <c r="I59" i="43" s="1"/>
  <c r="J59" i="43" a="1"/>
  <c r="J59" i="43" s="1"/>
  <c r="J219" i="43" a="1"/>
  <c r="J219" i="43" s="1"/>
  <c r="I219" i="43" a="1"/>
  <c r="I219" i="43" s="1"/>
  <c r="C208" i="43" a="1"/>
  <c r="C208" i="43" s="1"/>
  <c r="C209" i="43" s="1" a="1"/>
  <c r="C209" i="43" s="1"/>
  <c r="E208" i="43" a="1"/>
  <c r="E208" i="43" s="1"/>
  <c r="G208" i="43" a="1"/>
  <c r="G208" i="43" s="1"/>
  <c r="G209" i="43" s="1" a="1"/>
  <c r="G209" i="43" s="1"/>
  <c r="H208" i="43" a="1"/>
  <c r="H208" i="43" s="1"/>
  <c r="H209" i="43" s="1" a="1"/>
  <c r="H209" i="43" s="1"/>
  <c r="G108" i="43" a="1"/>
  <c r="G108" i="43" s="1"/>
  <c r="G109" i="43" s="1" a="1"/>
  <c r="G109" i="43" s="1"/>
  <c r="G110" i="43" s="1" a="1"/>
  <c r="G110" i="43" s="1"/>
  <c r="G111" i="43" s="1" a="1"/>
  <c r="G111" i="43" s="1"/>
  <c r="W146" i="43"/>
  <c r="C224" i="43" a="1"/>
  <c r="C224" i="43" s="1"/>
  <c r="C225" i="43" s="1" a="1"/>
  <c r="C225" i="43" s="1"/>
  <c r="C226" i="43" s="1" a="1"/>
  <c r="C226" i="43" s="1"/>
  <c r="C227" i="43" s="1" a="1"/>
  <c r="C227" i="43" s="1"/>
  <c r="C43" i="43" a="1"/>
  <c r="C43" i="43" s="1"/>
  <c r="D43" i="43" a="1"/>
  <c r="D43" i="43" s="1"/>
  <c r="W43" i="43" s="1"/>
  <c r="X43" i="43" s="1"/>
  <c r="G292" i="43" a="1"/>
  <c r="G292" i="43" s="1"/>
  <c r="H292" i="43" a="1"/>
  <c r="H292" i="43" s="1"/>
  <c r="F292" i="43" a="1"/>
  <c r="F292" i="43" s="1"/>
  <c r="C271" i="43" a="1"/>
  <c r="C271" i="43" s="1"/>
  <c r="AD271" i="43" s="1"/>
  <c r="AE271" i="43" s="1"/>
  <c r="H271" i="43" a="1"/>
  <c r="H271" i="43" s="1"/>
  <c r="H120" i="43" a="1"/>
  <c r="H120" i="43" s="1"/>
  <c r="J206" i="43" a="1"/>
  <c r="J206" i="43" s="1"/>
  <c r="C206" i="43" a="1"/>
  <c r="C206" i="43" s="1"/>
  <c r="AD206" i="43" s="1"/>
  <c r="AE206" i="43" s="1"/>
  <c r="K66" i="43" a="1"/>
  <c r="K66" i="43" s="1"/>
  <c r="G66" i="43" a="1"/>
  <c r="G66" i="43" s="1"/>
  <c r="I66" i="43" a="1"/>
  <c r="I66" i="43" s="1"/>
  <c r="H234" i="43" a="1"/>
  <c r="H234" i="43" s="1"/>
  <c r="H235" i="43" s="1" a="1"/>
  <c r="H235" i="43" s="1"/>
  <c r="H236" i="43" s="1" a="1"/>
  <c r="H236" i="43" s="1"/>
  <c r="J234" i="43" a="1"/>
  <c r="J234" i="43" s="1"/>
  <c r="J235" i="43" s="1" a="1"/>
  <c r="J235" i="43" s="1"/>
  <c r="J236" i="43" s="1" a="1"/>
  <c r="J236" i="43" s="1"/>
  <c r="C234" i="43" a="1"/>
  <c r="C234" i="43" s="1"/>
  <c r="C235" i="43" s="1" a="1"/>
  <c r="C235" i="43" s="1"/>
  <c r="C236" i="43" s="1" a="1"/>
  <c r="C236" i="43" s="1"/>
  <c r="E234" i="43" a="1"/>
  <c r="E234" i="43" s="1"/>
  <c r="G234" i="43" a="1"/>
  <c r="G234" i="43" s="1"/>
  <c r="G235" i="43" s="1" a="1"/>
  <c r="G235" i="43" s="1"/>
  <c r="G236" i="43" s="1" a="1"/>
  <c r="G236" i="43" s="1"/>
  <c r="I234" i="43" a="1"/>
  <c r="I234" i="43" s="1"/>
  <c r="I235" i="43" s="1" a="1"/>
  <c r="I235" i="43" s="1"/>
  <c r="J125" i="43" a="1"/>
  <c r="J125" i="43" s="1"/>
  <c r="J126" i="43" s="1" a="1"/>
  <c r="J126" i="43" s="1"/>
  <c r="J127" i="43" s="1" a="1"/>
  <c r="J127" i="43" s="1"/>
  <c r="I125" i="43" a="1"/>
  <c r="I125" i="43" s="1"/>
  <c r="I126" i="43" s="1" a="1"/>
  <c r="I126" i="43" s="1"/>
  <c r="I127" i="43" s="1" a="1"/>
  <c r="I127" i="43" s="1"/>
  <c r="J112" i="43" a="1"/>
  <c r="J112" i="43" s="1"/>
  <c r="J113" i="43" s="1" a="1"/>
  <c r="J113" i="43" s="1"/>
  <c r="J114" i="43" s="1" a="1"/>
  <c r="J114" i="43" s="1"/>
  <c r="I112" i="43" a="1"/>
  <c r="I112" i="43" s="1"/>
  <c r="D112" i="43" a="1"/>
  <c r="D112" i="43" s="1"/>
  <c r="W112" i="43" s="1"/>
  <c r="G112" i="43" a="1"/>
  <c r="G112" i="43" s="1"/>
  <c r="G113" i="43" s="1" a="1"/>
  <c r="G113" i="43" s="1"/>
  <c r="G114" i="43" s="1" a="1"/>
  <c r="G114" i="43" s="1"/>
  <c r="G115" i="43" s="1" a="1"/>
  <c r="G115" i="43" s="1"/>
  <c r="G116" i="43" s="1" a="1"/>
  <c r="G116" i="43" s="1"/>
  <c r="G117" i="43" s="1" a="1"/>
  <c r="G117" i="43" s="1"/>
  <c r="G118" i="43" s="1" a="1"/>
  <c r="G118" i="43" s="1"/>
  <c r="G119" i="43" s="1" a="1"/>
  <c r="G119" i="43" s="1"/>
  <c r="G120" i="43" s="1" a="1"/>
  <c r="G120" i="43" s="1"/>
  <c r="G121" i="43" s="1" a="1"/>
  <c r="G121" i="43" s="1"/>
  <c r="G122" i="43" s="1" a="1"/>
  <c r="G122" i="43" s="1"/>
  <c r="D58" i="43" a="1"/>
  <c r="D58" i="43" s="1"/>
  <c r="W58" i="43" s="1"/>
  <c r="X58" i="43" s="1"/>
  <c r="H58" i="43" a="1"/>
  <c r="H58" i="43" s="1"/>
  <c r="H59" i="43" s="1" a="1"/>
  <c r="H59" i="43" s="1"/>
  <c r="J212" i="43" a="1"/>
  <c r="J212" i="43" s="1"/>
  <c r="J213" i="43" s="1" a="1"/>
  <c r="J213" i="43" s="1"/>
  <c r="D212" i="43" a="1"/>
  <c r="D212" i="43" s="1"/>
  <c r="H212" i="43" a="1"/>
  <c r="H212" i="43" s="1"/>
  <c r="H213" i="43" s="1" a="1"/>
  <c r="H213" i="43" s="1"/>
  <c r="H214" i="43" s="1" a="1"/>
  <c r="H214" i="43" s="1"/>
  <c r="H215" i="43" s="1" a="1"/>
  <c r="H215" i="43" s="1"/>
  <c r="H216" i="43" s="1" a="1"/>
  <c r="H216" i="43" s="1"/>
  <c r="F74" i="43" a="1"/>
  <c r="F74" i="43" s="1"/>
  <c r="F75" i="43" s="1" a="1"/>
  <c r="F75" i="43" s="1"/>
  <c r="H238" i="43" a="1"/>
  <c r="H238" i="43" s="1"/>
  <c r="H239" i="43" s="1" a="1"/>
  <c r="H239" i="43" s="1"/>
  <c r="E238" i="43" a="1"/>
  <c r="E238" i="43" s="1"/>
  <c r="C238" i="43" a="1"/>
  <c r="C238" i="43" s="1"/>
  <c r="C239" i="43" s="1" a="1"/>
  <c r="C239" i="43" s="1"/>
  <c r="C70" i="43" a="1"/>
  <c r="C70" i="43" s="1"/>
  <c r="K70" i="43" a="1"/>
  <c r="K70" i="43" s="1"/>
  <c r="K71" i="43" s="1" a="1"/>
  <c r="K71" i="43" s="1"/>
  <c r="K72" i="43" s="1" a="1"/>
  <c r="K72" i="43" s="1"/>
  <c r="G146" i="43" a="1"/>
  <c r="G146" i="43" s="1"/>
  <c r="G147" i="43" s="1" a="1"/>
  <c r="G147" i="43" s="1"/>
  <c r="K146" i="43" a="1"/>
  <c r="K146" i="43" s="1"/>
  <c r="K147" i="43" s="1" a="1"/>
  <c r="K147" i="43" s="1"/>
  <c r="I113" i="43" a="1"/>
  <c r="I113" i="43" s="1"/>
  <c r="I114" i="43" s="1" a="1"/>
  <c r="I114" i="43" s="1"/>
  <c r="I115" i="43" s="1" a="1"/>
  <c r="I115" i="43" s="1"/>
  <c r="K113" i="43" a="1"/>
  <c r="K113" i="43" s="1"/>
  <c r="K114" i="43" s="1" a="1"/>
  <c r="K114" i="43" s="1"/>
  <c r="K115" i="43" s="1" a="1"/>
  <c r="K115" i="43" s="1"/>
  <c r="AC115" i="43" s="1"/>
  <c r="H244" i="43" a="1"/>
  <c r="H244" i="43" s="1"/>
  <c r="H245" i="43" s="1" a="1"/>
  <c r="H245" i="43" s="1"/>
  <c r="F244" i="43" a="1"/>
  <c r="F244" i="43" s="1"/>
  <c r="H249" i="43" a="1"/>
  <c r="H249" i="43" s="1"/>
  <c r="D249" i="43" a="1"/>
  <c r="D249" i="43" s="1"/>
  <c r="W249" i="43" s="1"/>
  <c r="X249" i="43" s="1"/>
  <c r="C249" i="43" a="1"/>
  <c r="C249" i="43" s="1"/>
  <c r="AD249" i="43" s="1"/>
  <c r="AE249" i="43" s="1"/>
  <c r="F249" i="43" a="1"/>
  <c r="F249" i="43" s="1"/>
  <c r="J228" i="43" a="1"/>
  <c r="J228" i="43" s="1"/>
  <c r="E228" i="43" a="1"/>
  <c r="E228" i="43" s="1"/>
  <c r="AD228" i="43" s="1"/>
  <c r="AE228" i="43" s="1"/>
  <c r="F228" i="43" a="1"/>
  <c r="F228" i="43" s="1"/>
  <c r="W177" i="43"/>
  <c r="X177" i="43" s="1"/>
  <c r="H85" i="43" a="1"/>
  <c r="H85" i="43" s="1"/>
  <c r="I178" i="43" a="1"/>
  <c r="I178" i="43" s="1"/>
  <c r="E178" i="43" a="1"/>
  <c r="E178" i="43" s="1"/>
  <c r="AD178" i="43" s="1"/>
  <c r="AE178" i="43" s="1"/>
  <c r="D156" i="43" a="1"/>
  <c r="D156" i="43" s="1"/>
  <c r="H156" i="43" a="1"/>
  <c r="H156" i="43" s="1"/>
  <c r="H157" i="43" s="1" a="1"/>
  <c r="H157" i="43" s="1"/>
  <c r="G71" i="43" a="1"/>
  <c r="G71" i="43" s="1"/>
  <c r="G72" i="43" s="1" a="1"/>
  <c r="G72" i="43" s="1"/>
  <c r="H107" i="43" a="1"/>
  <c r="H107" i="43" s="1"/>
  <c r="H108" i="43" s="1" a="1"/>
  <c r="H108" i="43" s="1"/>
  <c r="H109" i="43" s="1" a="1"/>
  <c r="H109" i="43" s="1"/>
  <c r="H110" i="43" s="1" a="1"/>
  <c r="H110" i="43" s="1"/>
  <c r="H111" i="43" s="1" a="1"/>
  <c r="H111" i="43" s="1"/>
  <c r="C255" i="43" a="1"/>
  <c r="C255" i="43" s="1"/>
  <c r="AD255" i="43" s="1"/>
  <c r="AE255" i="43" s="1"/>
  <c r="H255" i="43" a="1"/>
  <c r="H255" i="43" s="1"/>
  <c r="G148" i="43" a="1"/>
  <c r="G148" i="43" s="1"/>
  <c r="G149" i="43" s="1" a="1"/>
  <c r="G149" i="43" s="1"/>
  <c r="G150" i="43" s="1" a="1"/>
  <c r="G150" i="43" s="1"/>
  <c r="G151" i="43" s="1" a="1"/>
  <c r="G151" i="43" s="1"/>
  <c r="E148" i="43" a="1"/>
  <c r="E148" i="43" s="1"/>
  <c r="F148" i="43" a="1"/>
  <c r="F148" i="43" s="1"/>
  <c r="K148" i="43" a="1"/>
  <c r="K148" i="43" s="1"/>
  <c r="K149" i="43" s="1" a="1"/>
  <c r="K149" i="43" s="1"/>
  <c r="AD177" i="43"/>
  <c r="AE177" i="43" s="1"/>
  <c r="W281" i="43"/>
  <c r="X281" i="43" s="1"/>
  <c r="C156" i="43" a="1"/>
  <c r="C156" i="43" s="1"/>
  <c r="J90" i="43" a="1"/>
  <c r="J90" i="43" s="1"/>
  <c r="J91" i="43" s="1" a="1"/>
  <c r="J91" i="43" s="1"/>
  <c r="K90" i="43" a="1"/>
  <c r="K90" i="43" s="1"/>
  <c r="K91" i="43" s="1" a="1"/>
  <c r="K91" i="43" s="1"/>
  <c r="K92" i="43" s="1" a="1"/>
  <c r="K92" i="43" s="1"/>
  <c r="H90" i="43" a="1"/>
  <c r="H90" i="43" s="1"/>
  <c r="H91" i="43" s="1" a="1"/>
  <c r="H91" i="43" s="1"/>
  <c r="H92" i="43" s="1" a="1"/>
  <c r="H92" i="43" s="1"/>
  <c r="I163" i="43" a="1"/>
  <c r="I163" i="43" s="1"/>
  <c r="F163" i="43" a="1"/>
  <c r="F163" i="43" s="1"/>
  <c r="C163" i="43" a="1"/>
  <c r="C163" i="43" s="1"/>
  <c r="D163" i="43" a="1"/>
  <c r="D163" i="43" s="1"/>
  <c r="G47" i="43" a="1"/>
  <c r="G47" i="43" s="1"/>
  <c r="K47" i="43" a="1"/>
  <c r="K47" i="43" s="1"/>
  <c r="F47" i="43" a="1"/>
  <c r="F47" i="43" s="1"/>
  <c r="H47" i="43" a="1"/>
  <c r="H47" i="43" s="1"/>
  <c r="J77" i="43" a="1"/>
  <c r="J77" i="43" s="1"/>
  <c r="J78" i="43" s="1" a="1"/>
  <c r="J78" i="43" s="1"/>
  <c r="J79" i="43" s="1" a="1"/>
  <c r="J79" i="43" s="1"/>
  <c r="J80" i="43" s="1" a="1"/>
  <c r="J80" i="43" s="1"/>
  <c r="J81" i="43" s="1" a="1"/>
  <c r="J81" i="43" s="1"/>
  <c r="C77" i="43" a="1"/>
  <c r="C77" i="43" s="1"/>
  <c r="G77" i="43" a="1"/>
  <c r="G77" i="43" s="1"/>
  <c r="I77" i="43" a="1"/>
  <c r="I77" i="43" s="1"/>
  <c r="I78" i="43" s="1" a="1"/>
  <c r="I78" i="43" s="1"/>
  <c r="I79" i="43" s="1" a="1"/>
  <c r="I79" i="43" s="1"/>
  <c r="C247" i="43" a="1"/>
  <c r="C247" i="43" s="1"/>
  <c r="AD247" i="43" s="1"/>
  <c r="AE247" i="43" s="1"/>
  <c r="I247" i="43" a="1"/>
  <c r="I247" i="43" s="1"/>
  <c r="F191" i="43" a="1"/>
  <c r="F191" i="43" s="1"/>
  <c r="D191" i="43" a="1"/>
  <c r="D191" i="43" s="1"/>
  <c r="W191" i="43" s="1"/>
  <c r="H226" i="43" a="1"/>
  <c r="H226" i="43" s="1"/>
  <c r="H227" i="43" s="1" a="1"/>
  <c r="H227" i="43" s="1"/>
  <c r="I133" i="43" a="1"/>
  <c r="I133" i="43" s="1"/>
  <c r="I134" i="43" s="1" a="1"/>
  <c r="I134" i="43" s="1"/>
  <c r="I135" i="43" s="1" a="1"/>
  <c r="I135" i="43" s="1"/>
  <c r="I136" i="43" s="1" a="1"/>
  <c r="I136" i="43" s="1"/>
  <c r="I137" i="43" s="1" a="1"/>
  <c r="I137" i="43" s="1"/>
  <c r="H273" i="43" a="1"/>
  <c r="H273" i="43" s="1"/>
  <c r="H274" i="43" s="1" a="1"/>
  <c r="H274" i="43" s="1"/>
  <c r="C273" i="43" a="1"/>
  <c r="C273" i="43" s="1"/>
  <c r="AD273" i="43" s="1"/>
  <c r="AE273" i="43" s="1"/>
  <c r="D273" i="43" a="1"/>
  <c r="D273" i="43" s="1"/>
  <c r="I273" i="43" a="1"/>
  <c r="I273" i="43" s="1"/>
  <c r="I274" i="43" s="1" a="1"/>
  <c r="I274" i="43" s="1"/>
  <c r="AA274" i="43" s="1"/>
  <c r="J273" i="43" a="1"/>
  <c r="J273" i="43" s="1"/>
  <c r="J274" i="43" s="1" a="1"/>
  <c r="J274" i="43" s="1"/>
  <c r="AB274" i="43" s="1"/>
  <c r="G124" i="43" a="1"/>
  <c r="G124" i="43" s="1"/>
  <c r="G125" i="43" s="1" a="1"/>
  <c r="G125" i="43" s="1"/>
  <c r="G126" i="43" s="1" a="1"/>
  <c r="G126" i="43" s="1"/>
  <c r="G127" i="43" s="1" a="1"/>
  <c r="G127" i="43" s="1"/>
  <c r="G128" i="43" s="1" a="1"/>
  <c r="G128" i="43" s="1"/>
  <c r="G129" i="43" s="1" a="1"/>
  <c r="G129" i="43" s="1"/>
  <c r="G130" i="43" s="1" a="1"/>
  <c r="G130" i="43" s="1"/>
  <c r="F124" i="43" a="1"/>
  <c r="F124" i="43" s="1"/>
  <c r="G290" i="43" a="1"/>
  <c r="G290" i="43" s="1"/>
  <c r="X290" i="43" s="1"/>
  <c r="I290" i="43" a="1"/>
  <c r="I290" i="43" s="1"/>
  <c r="H290" i="43" a="1"/>
  <c r="H290" i="43" s="1"/>
  <c r="K263" i="43" a="1"/>
  <c r="K263" i="43" s="1"/>
  <c r="D263" i="43" a="1"/>
  <c r="D263" i="43" s="1"/>
  <c r="W263" i="43" s="1"/>
  <c r="X263" i="43" s="1"/>
  <c r="K57" i="43" a="1"/>
  <c r="K57" i="43" s="1"/>
  <c r="F106" i="43" a="1"/>
  <c r="F106" i="43" s="1"/>
  <c r="F107" i="43" s="1" a="1"/>
  <c r="F107" i="43" s="1"/>
  <c r="I106" i="43" a="1"/>
  <c r="I106" i="43" s="1"/>
  <c r="I107" i="43" s="1" a="1"/>
  <c r="I107" i="43" s="1"/>
  <c r="I108" i="43" s="1" a="1"/>
  <c r="I108" i="43" s="1"/>
  <c r="I109" i="43" s="1" a="1"/>
  <c r="I109" i="43" s="1"/>
  <c r="I110" i="43" s="1" a="1"/>
  <c r="I110" i="43" s="1"/>
  <c r="I111" i="43" s="1" a="1"/>
  <c r="I111" i="43" s="1"/>
  <c r="T111" i="43" s="1"/>
  <c r="E106" i="43" a="1"/>
  <c r="E106" i="43" s="1"/>
  <c r="AD106" i="43" s="1"/>
  <c r="AE106" i="43" s="1"/>
  <c r="C204" i="43" a="1"/>
  <c r="C204" i="43" s="1"/>
  <c r="C248" i="43" a="1"/>
  <c r="C248" i="43" s="1"/>
  <c r="AD248" i="43" s="1"/>
  <c r="I248" i="43" a="1"/>
  <c r="I248" i="43" s="1"/>
  <c r="E254" i="43" a="1"/>
  <c r="E254" i="43" s="1"/>
  <c r="C261" i="43" a="1"/>
  <c r="C261" i="43" s="1"/>
  <c r="I261" i="43" a="1"/>
  <c r="I261" i="43" s="1"/>
  <c r="I262" i="43" s="1" a="1"/>
  <c r="I262" i="43" s="1"/>
  <c r="D154" i="43" a="1"/>
  <c r="D154" i="43" s="1"/>
  <c r="D155" i="43" s="1" a="1"/>
  <c r="D155" i="43" s="1"/>
  <c r="C154" i="43" a="1"/>
  <c r="C154" i="43" s="1"/>
  <c r="C155" i="43" s="1" a="1"/>
  <c r="C155" i="43" s="1"/>
  <c r="E154" i="43" a="1"/>
  <c r="E154" i="43" s="1"/>
  <c r="E155" i="43" s="1" a="1"/>
  <c r="E155" i="43" s="1"/>
  <c r="F154" i="43" a="1"/>
  <c r="F154" i="43" s="1"/>
  <c r="F155" i="43" s="1" a="1"/>
  <c r="F155" i="43" s="1"/>
  <c r="I154" i="43" a="1"/>
  <c r="I154" i="43" s="1"/>
  <c r="I155" i="43" s="1" a="1"/>
  <c r="I155" i="43" s="1"/>
  <c r="I156" i="43" s="1" a="1"/>
  <c r="I156" i="43" s="1"/>
  <c r="I157" i="43" s="1" a="1"/>
  <c r="I157" i="43" s="1"/>
  <c r="T157" i="43" s="1"/>
  <c r="J154" i="43" a="1"/>
  <c r="J154" i="43" s="1"/>
  <c r="J155" i="43" s="1" a="1"/>
  <c r="J155" i="43" s="1"/>
  <c r="J156" i="43" s="1" a="1"/>
  <c r="J156" i="43" s="1"/>
  <c r="J157" i="43" s="1" a="1"/>
  <c r="J157" i="43" s="1"/>
  <c r="U157" i="43" s="1"/>
  <c r="C282" i="43" a="1"/>
  <c r="C282" i="43" s="1"/>
  <c r="AD282" i="43" s="1"/>
  <c r="AE282" i="43" s="1"/>
  <c r="K282" i="43" a="1"/>
  <c r="K282" i="43" s="1"/>
  <c r="H176" i="43" a="1"/>
  <c r="H176" i="43" s="1"/>
  <c r="G176" i="43" a="1"/>
  <c r="G176" i="43" s="1"/>
  <c r="D283" i="43" a="1"/>
  <c r="D283" i="43" s="1"/>
  <c r="D284" i="43" s="1" a="1"/>
  <c r="D284" i="43" s="1"/>
  <c r="C283" i="43" a="1"/>
  <c r="C283" i="43" s="1"/>
  <c r="C284" i="43" s="1" a="1"/>
  <c r="C284" i="43" s="1"/>
  <c r="AD284" i="43" s="1"/>
  <c r="AE284" i="43" s="1"/>
  <c r="K268" i="43" a="1"/>
  <c r="K268" i="43" s="1"/>
  <c r="K269" i="43" s="1" a="1"/>
  <c r="K269" i="43" s="1"/>
  <c r="K270" i="43" s="1" a="1"/>
  <c r="K270" i="43" s="1"/>
  <c r="I268" i="43" a="1"/>
  <c r="I268" i="43" s="1"/>
  <c r="I269" i="43" s="1" a="1"/>
  <c r="I269" i="43" s="1"/>
  <c r="I270" i="43" s="1" a="1"/>
  <c r="I270" i="43" s="1"/>
  <c r="F268" i="43" a="1"/>
  <c r="F268" i="43" s="1"/>
  <c r="H268" i="43" a="1"/>
  <c r="H268" i="43" s="1"/>
  <c r="H269" i="43" s="1" a="1"/>
  <c r="H269" i="43" s="1"/>
  <c r="H270" i="43" s="1" a="1"/>
  <c r="H270" i="43" s="1"/>
  <c r="K278" i="43" a="1"/>
  <c r="K278" i="43" s="1"/>
  <c r="C278" i="43" a="1"/>
  <c r="C278" i="43" s="1"/>
  <c r="H278" i="43" a="1"/>
  <c r="H278" i="43" s="1"/>
  <c r="I278" i="43" a="1"/>
  <c r="I278" i="43" s="1"/>
  <c r="I158" i="43" a="1"/>
  <c r="I158" i="43" s="1"/>
  <c r="I159" i="43" s="1" a="1"/>
  <c r="I159" i="43" s="1"/>
  <c r="I160" i="43" s="1" a="1"/>
  <c r="I160" i="43" s="1"/>
  <c r="AA160" i="43" s="1"/>
  <c r="F158" i="43" a="1"/>
  <c r="F158" i="43" s="1"/>
  <c r="T195" i="43"/>
  <c r="AA195" i="43"/>
  <c r="U108" i="43"/>
  <c r="AB108" i="43"/>
  <c r="AD237" i="43"/>
  <c r="AE237" i="43" s="1"/>
  <c r="W282" i="43"/>
  <c r="X282" i="43" s="1"/>
  <c r="W69" i="43"/>
  <c r="AB251" i="43"/>
  <c r="U251" i="43"/>
  <c r="W48" i="43"/>
  <c r="X48" i="43" s="1"/>
  <c r="W32" i="43"/>
  <c r="W144" i="43"/>
  <c r="X144" i="43" s="1"/>
  <c r="AC172" i="43"/>
  <c r="W292" i="43"/>
  <c r="AD275" i="43"/>
  <c r="AE275" i="43" s="1"/>
  <c r="W86" i="43"/>
  <c r="X86" i="43" s="1"/>
  <c r="AB191" i="43"/>
  <c r="U191" i="43"/>
  <c r="AD260" i="43"/>
  <c r="AB195" i="43"/>
  <c r="U195" i="43"/>
  <c r="H31" i="43" a="1"/>
  <c r="H31" i="43" s="1"/>
  <c r="I31" i="43" a="1"/>
  <c r="I31" i="43" s="1"/>
  <c r="J31" i="43" a="1"/>
  <c r="J31" i="43" s="1"/>
  <c r="K31" i="43" a="1"/>
  <c r="K31" i="43" s="1"/>
  <c r="C31" i="43" a="1"/>
  <c r="C31" i="43" s="1"/>
  <c r="D31" i="43" a="1"/>
  <c r="D31" i="43" s="1"/>
  <c r="E31" i="43" a="1"/>
  <c r="E31" i="43" s="1"/>
  <c r="F31" i="43" a="1"/>
  <c r="F31" i="43" s="1"/>
  <c r="G31" i="43" a="1"/>
  <c r="G31" i="43" s="1"/>
  <c r="AA39" i="43"/>
  <c r="T39" i="43"/>
  <c r="AB65" i="43"/>
  <c r="U65" i="43"/>
  <c r="V77" i="43"/>
  <c r="AC77" i="43"/>
  <c r="AC52" i="43"/>
  <c r="V52" i="43"/>
  <c r="AL52" i="43" s="1"/>
  <c r="AC76" i="43"/>
  <c r="V76" i="43"/>
  <c r="AA249" i="43"/>
  <c r="T249" i="43"/>
  <c r="U278" i="43"/>
  <c r="AB278" i="43"/>
  <c r="AD244" i="43"/>
  <c r="AE244" i="43" s="1"/>
  <c r="W233" i="43"/>
  <c r="X233" i="43" s="1"/>
  <c r="W255" i="43"/>
  <c r="X255" i="43" s="1"/>
  <c r="D111" i="43" a="1"/>
  <c r="D111" i="43" s="1"/>
  <c r="J111" i="43" a="1"/>
  <c r="J111" i="43" s="1"/>
  <c r="AD39" i="43"/>
  <c r="AE39" i="43" s="1"/>
  <c r="W51" i="43"/>
  <c r="D96" i="43" a="1"/>
  <c r="D96" i="43" s="1"/>
  <c r="D97" i="43" s="1" a="1"/>
  <c r="D97" i="43" s="1"/>
  <c r="D98" i="43" s="1" a="1"/>
  <c r="D98" i="43" s="1"/>
  <c r="D99" i="43" s="1" a="1"/>
  <c r="D99" i="43" s="1"/>
  <c r="D100" i="43" s="1" a="1"/>
  <c r="D100" i="43" s="1"/>
  <c r="D101" i="43" s="1" a="1"/>
  <c r="D101" i="43" s="1"/>
  <c r="D102" i="43" s="1" a="1"/>
  <c r="D102" i="43" s="1"/>
  <c r="H96" i="43" a="1"/>
  <c r="H96" i="43" s="1"/>
  <c r="H97" i="43" s="1" a="1"/>
  <c r="H97" i="43" s="1"/>
  <c r="H98" i="43" s="1" a="1"/>
  <c r="H98" i="43" s="1"/>
  <c r="H99" i="43" s="1" a="1"/>
  <c r="H99" i="43" s="1"/>
  <c r="H100" i="43" s="1" a="1"/>
  <c r="H100" i="43" s="1"/>
  <c r="H101" i="43" s="1" a="1"/>
  <c r="H101" i="43" s="1"/>
  <c r="H102" i="43" s="1" a="1"/>
  <c r="H102" i="43" s="1"/>
  <c r="H103" i="43" s="1" a="1"/>
  <c r="H103" i="43" s="1"/>
  <c r="H104" i="43" s="1" a="1"/>
  <c r="H104" i="43" s="1"/>
  <c r="H105" i="43" s="1" a="1"/>
  <c r="H105" i="43" s="1"/>
  <c r="I96" i="43" a="1"/>
  <c r="I96" i="43" s="1"/>
  <c r="I97" i="43" s="1" a="1"/>
  <c r="I97" i="43" s="1"/>
  <c r="T97" i="43" s="1"/>
  <c r="C96" i="43" a="1"/>
  <c r="C96" i="43" s="1"/>
  <c r="C97" i="43" s="1" a="1"/>
  <c r="C97" i="43" s="1"/>
  <c r="G96" i="43" a="1"/>
  <c r="G96" i="43" s="1"/>
  <c r="G97" i="43" s="1" a="1"/>
  <c r="G97" i="43" s="1"/>
  <c r="G98" i="43" s="1" a="1"/>
  <c r="G98" i="43" s="1"/>
  <c r="G99" i="43" s="1" a="1"/>
  <c r="G99" i="43" s="1"/>
  <c r="G100" i="43" s="1" a="1"/>
  <c r="G100" i="43" s="1"/>
  <c r="T53" i="43"/>
  <c r="AA53" i="43"/>
  <c r="V51" i="43"/>
  <c r="AC51" i="43"/>
  <c r="AC161" i="43"/>
  <c r="V161" i="43"/>
  <c r="AA199" i="43"/>
  <c r="T199" i="43"/>
  <c r="AA271" i="43"/>
  <c r="T271" i="43"/>
  <c r="D93" i="43" a="1"/>
  <c r="D93" i="43" s="1"/>
  <c r="J93" i="43" a="1"/>
  <c r="J93" i="43" s="1"/>
  <c r="F93" i="43" a="1"/>
  <c r="F93" i="43" s="1"/>
  <c r="G93" i="43" a="1"/>
  <c r="G93" i="43" s="1"/>
  <c r="H93" i="43" a="1"/>
  <c r="H93" i="43" s="1"/>
  <c r="C93" i="43" a="1"/>
  <c r="C93" i="43" s="1"/>
  <c r="E93" i="43" a="1"/>
  <c r="E93" i="43" s="1"/>
  <c r="I93" i="43" a="1"/>
  <c r="I93" i="43" s="1"/>
  <c r="K93" i="43" a="1"/>
  <c r="K93" i="43" s="1"/>
  <c r="U76" i="43"/>
  <c r="AB76" i="43"/>
  <c r="AA196" i="43"/>
  <c r="T196" i="43"/>
  <c r="AD50" i="43"/>
  <c r="AE50" i="43" s="1"/>
  <c r="E87" i="43" a="1"/>
  <c r="E87" i="43" s="1"/>
  <c r="E88" i="43" s="1" a="1"/>
  <c r="E88" i="43" s="1"/>
  <c r="E89" i="43" s="1" a="1"/>
  <c r="E89" i="43" s="1"/>
  <c r="C87" i="43" a="1"/>
  <c r="C87" i="43" s="1"/>
  <c r="C88" i="43" s="1" a="1"/>
  <c r="C88" i="43" s="1"/>
  <c r="C89" i="43" s="1" a="1"/>
  <c r="C89" i="43" s="1"/>
  <c r="D87" i="43" a="1"/>
  <c r="D87" i="43" s="1"/>
  <c r="D88" i="43" s="1" a="1"/>
  <c r="D88" i="43" s="1"/>
  <c r="D89" i="43" s="1" a="1"/>
  <c r="D89" i="43" s="1"/>
  <c r="F87" i="43" a="1"/>
  <c r="F87" i="43" s="1"/>
  <c r="F88" i="43" s="1" a="1"/>
  <c r="F88" i="43" s="1"/>
  <c r="F89" i="43" s="1" a="1"/>
  <c r="F89" i="43" s="1"/>
  <c r="H87" i="43" a="1"/>
  <c r="H87" i="43" s="1"/>
  <c r="H88" i="43" s="1" a="1"/>
  <c r="H88" i="43" s="1"/>
  <c r="H89" i="43" s="1" a="1"/>
  <c r="H89" i="43" s="1"/>
  <c r="J87" i="43" a="1"/>
  <c r="J87" i="43" s="1"/>
  <c r="J88" i="43" s="1" a="1"/>
  <c r="J88" i="43" s="1"/>
  <c r="J89" i="43" s="1" a="1"/>
  <c r="J89" i="43" s="1"/>
  <c r="G87" i="43" a="1"/>
  <c r="G87" i="43" s="1"/>
  <c r="G88" i="43" s="1" a="1"/>
  <c r="G88" i="43" s="1"/>
  <c r="G89" i="43" s="1" a="1"/>
  <c r="G89" i="43" s="1"/>
  <c r="I87" i="43" a="1"/>
  <c r="I87" i="43" s="1"/>
  <c r="I88" i="43" s="1" a="1"/>
  <c r="I88" i="43" s="1"/>
  <c r="K87" i="43" a="1"/>
  <c r="K87" i="43" s="1"/>
  <c r="K88" i="43" s="1" a="1"/>
  <c r="K88" i="43" s="1"/>
  <c r="K89" i="43" s="1" a="1"/>
  <c r="K89" i="43" s="1"/>
  <c r="X56" i="43"/>
  <c r="U295" i="43"/>
  <c r="AB295" i="43"/>
  <c r="V196" i="43"/>
  <c r="AC196" i="43"/>
  <c r="W66" i="43"/>
  <c r="AD221" i="43"/>
  <c r="AD230" i="43"/>
  <c r="AE230" i="43" s="1"/>
  <c r="AD289" i="43"/>
  <c r="AE289" i="43" s="1"/>
  <c r="AD25" i="43"/>
  <c r="AE25" i="43" s="1"/>
  <c r="AC228" i="43"/>
  <c r="V228" i="43"/>
  <c r="U223" i="43"/>
  <c r="AB223" i="43"/>
  <c r="AD144" i="43"/>
  <c r="AE144" i="43" s="1"/>
  <c r="AD146" i="43"/>
  <c r="H73" i="43" a="1"/>
  <c r="H73" i="43" s="1"/>
  <c r="H74" i="43" s="1" a="1"/>
  <c r="H74" i="43" s="1"/>
  <c r="H75" i="43" s="1" a="1"/>
  <c r="H75" i="43" s="1"/>
  <c r="G73" i="43" a="1"/>
  <c r="G73" i="43" s="1"/>
  <c r="G74" i="43" s="1" a="1"/>
  <c r="G74" i="43" s="1"/>
  <c r="G75" i="43" s="1" a="1"/>
  <c r="G75" i="43" s="1"/>
  <c r="J73" i="43" a="1"/>
  <c r="J73" i="43" s="1"/>
  <c r="J74" i="43" s="1" a="1"/>
  <c r="J74" i="43" s="1"/>
  <c r="J75" i="43" s="1" a="1"/>
  <c r="J75" i="43" s="1"/>
  <c r="K73" i="43" a="1"/>
  <c r="K73" i="43" s="1"/>
  <c r="K74" i="43" s="1" a="1"/>
  <c r="K74" i="43" s="1"/>
  <c r="K75" i="43" s="1" a="1"/>
  <c r="K75" i="43" s="1"/>
  <c r="C73" i="43" a="1"/>
  <c r="C73" i="43" s="1"/>
  <c r="C74" i="43" s="1" a="1"/>
  <c r="C74" i="43" s="1"/>
  <c r="C75" i="43" s="1" a="1"/>
  <c r="C75" i="43" s="1"/>
  <c r="E73" i="43" a="1"/>
  <c r="E73" i="43" s="1"/>
  <c r="E74" i="43" s="1" a="1"/>
  <c r="E74" i="43" s="1"/>
  <c r="D73" i="43" a="1"/>
  <c r="D73" i="43" s="1"/>
  <c r="D74" i="43" s="1" a="1"/>
  <c r="D74" i="43" s="1"/>
  <c r="D75" i="43" s="1" a="1"/>
  <c r="D75" i="43" s="1"/>
  <c r="I73" i="43" a="1"/>
  <c r="I73" i="43" s="1"/>
  <c r="I74" i="43" s="1" a="1"/>
  <c r="I74" i="43" s="1"/>
  <c r="I75" i="43" s="1" a="1"/>
  <c r="I75" i="43" s="1"/>
  <c r="AA86" i="43"/>
  <c r="T86" i="43"/>
  <c r="T276" i="43"/>
  <c r="AA276" i="43"/>
  <c r="AC162" i="43"/>
  <c r="V162" i="43"/>
  <c r="W220" i="43"/>
  <c r="X220" i="43" s="1"/>
  <c r="AD243" i="43"/>
  <c r="AE243" i="43" s="1"/>
  <c r="H68" i="43" a="1"/>
  <c r="H68" i="43" s="1"/>
  <c r="G68" i="43" a="1"/>
  <c r="G68" i="43" s="1"/>
  <c r="I68" i="43" a="1"/>
  <c r="I68" i="43" s="1"/>
  <c r="C68" i="43" a="1"/>
  <c r="C68" i="43" s="1"/>
  <c r="J68" i="43" a="1"/>
  <c r="J68" i="43" s="1"/>
  <c r="E68" i="43" a="1"/>
  <c r="E68" i="43" s="1"/>
  <c r="F68" i="43" a="1"/>
  <c r="F68" i="43" s="1"/>
  <c r="AC107" i="43"/>
  <c r="V107" i="43"/>
  <c r="U145" i="43"/>
  <c r="AB145" i="43"/>
  <c r="AC176" i="43"/>
  <c r="V176" i="43"/>
  <c r="AD290" i="43"/>
  <c r="AB279" i="43"/>
  <c r="U279" i="43"/>
  <c r="AD201" i="43"/>
  <c r="AE201" i="43" s="1"/>
  <c r="W232" i="43"/>
  <c r="X232" i="43" s="1"/>
  <c r="U291" i="43"/>
  <c r="AB291" i="43"/>
  <c r="W50" i="43"/>
  <c r="X50" i="43" s="1"/>
  <c r="W242" i="43"/>
  <c r="X242" i="43" s="1"/>
  <c r="E33" i="43" a="1"/>
  <c r="E33" i="43" s="1"/>
  <c r="AD33" i="43" s="1"/>
  <c r="J33" i="43" a="1"/>
  <c r="J33" i="43" s="1"/>
  <c r="K33" i="43" a="1"/>
  <c r="K33" i="43" s="1"/>
  <c r="D33" i="43" a="1"/>
  <c r="D33" i="43" s="1"/>
  <c r="F33" i="43" a="1"/>
  <c r="F33" i="43" s="1"/>
  <c r="G33" i="43" a="1"/>
  <c r="G33" i="43" s="1"/>
  <c r="H33" i="43" a="1"/>
  <c r="H33" i="43" s="1"/>
  <c r="I33" i="43" a="1"/>
  <c r="I33" i="43" s="1"/>
  <c r="AB161" i="43"/>
  <c r="U161" i="43"/>
  <c r="C29" i="43" a="1"/>
  <c r="C29" i="43" s="1"/>
  <c r="F29" i="43" a="1"/>
  <c r="F29" i="43" s="1"/>
  <c r="I29" i="43" a="1"/>
  <c r="I29" i="43" s="1"/>
  <c r="J29" i="43" a="1"/>
  <c r="J29" i="43" s="1"/>
  <c r="AB25" i="43"/>
  <c r="U25" i="43"/>
  <c r="U26" i="43"/>
  <c r="AB26" i="43"/>
  <c r="U95" i="43"/>
  <c r="AB95" i="43"/>
  <c r="AC95" i="43"/>
  <c r="V95" i="43"/>
  <c r="AD112" i="43"/>
  <c r="AD145" i="43"/>
  <c r="AE145" i="43" s="1"/>
  <c r="W159" i="43"/>
  <c r="X159" i="43" s="1"/>
  <c r="U172" i="43"/>
  <c r="AB172" i="43"/>
  <c r="AC174" i="43"/>
  <c r="V174" i="43"/>
  <c r="W196" i="43"/>
  <c r="W166" i="43"/>
  <c r="X166" i="43" s="1"/>
  <c r="W161" i="43"/>
  <c r="X161" i="43" s="1"/>
  <c r="AA180" i="43"/>
  <c r="T180" i="43"/>
  <c r="AA181" i="43"/>
  <c r="T181" i="43"/>
  <c r="V200" i="43"/>
  <c r="AC200" i="43"/>
  <c r="U221" i="43"/>
  <c r="AB221" i="43"/>
  <c r="T221" i="43"/>
  <c r="AA221" i="43"/>
  <c r="V214" i="43"/>
  <c r="AC214" i="43"/>
  <c r="AC259" i="43"/>
  <c r="V259" i="43"/>
  <c r="U233" i="43"/>
  <c r="AB233" i="43"/>
  <c r="AC261" i="43"/>
  <c r="V261" i="43"/>
  <c r="V237" i="43"/>
  <c r="AC237" i="43"/>
  <c r="AD267" i="43"/>
  <c r="W248" i="43"/>
  <c r="AB264" i="43"/>
  <c r="U264" i="43"/>
  <c r="U265" i="43"/>
  <c r="AB265" i="43"/>
  <c r="AA282" i="43"/>
  <c r="T282" i="43"/>
  <c r="AA295" i="43"/>
  <c r="T295" i="43"/>
  <c r="AD294" i="43"/>
  <c r="AE294" i="43" s="1"/>
  <c r="AC272" i="43"/>
  <c r="V272" i="43"/>
  <c r="W285" i="43"/>
  <c r="X285" i="43" s="1"/>
  <c r="V45" i="43"/>
  <c r="AC45" i="43"/>
  <c r="AB72" i="43"/>
  <c r="U72" i="43"/>
  <c r="T76" i="43"/>
  <c r="AA76" i="43"/>
  <c r="W90" i="43"/>
  <c r="X90" i="43" s="1"/>
  <c r="AB110" i="43"/>
  <c r="U110" i="43"/>
  <c r="AA144" i="43"/>
  <c r="T144" i="43"/>
  <c r="AC163" i="43"/>
  <c r="V163" i="43"/>
  <c r="AC165" i="43"/>
  <c r="V165" i="43"/>
  <c r="W195" i="43"/>
  <c r="U166" i="43"/>
  <c r="AB166" i="43"/>
  <c r="V201" i="43"/>
  <c r="AC201" i="43"/>
  <c r="AB197" i="43"/>
  <c r="U197" i="43"/>
  <c r="T198" i="43"/>
  <c r="AA198" i="43"/>
  <c r="AD212" i="43"/>
  <c r="AE212" i="43" s="1"/>
  <c r="AC241" i="43"/>
  <c r="V241" i="43"/>
  <c r="V244" i="43"/>
  <c r="AC244" i="43"/>
  <c r="T263" i="43"/>
  <c r="AA263" i="43"/>
  <c r="V267" i="43"/>
  <c r="AC267" i="43"/>
  <c r="AA264" i="43"/>
  <c r="T264" i="43"/>
  <c r="V287" i="43"/>
  <c r="AC287" i="43"/>
  <c r="U269" i="43"/>
  <c r="AB269" i="43"/>
  <c r="AA284" i="43"/>
  <c r="T284" i="43"/>
  <c r="AA262" i="43"/>
  <c r="T262" i="43"/>
  <c r="AA95" i="43"/>
  <c r="T95" i="43"/>
  <c r="T123" i="43"/>
  <c r="AA123" i="43"/>
  <c r="AB97" i="43"/>
  <c r="U97" i="43"/>
  <c r="AC125" i="43"/>
  <c r="V125" i="43"/>
  <c r="AC129" i="43"/>
  <c r="AB146" i="43"/>
  <c r="U146" i="43"/>
  <c r="AD159" i="43"/>
  <c r="AE159" i="43" s="1"/>
  <c r="AB168" i="43"/>
  <c r="U168" i="43"/>
  <c r="V178" i="43"/>
  <c r="AC178" i="43"/>
  <c r="V195" i="43"/>
  <c r="AC195" i="43"/>
  <c r="AC173" i="43"/>
  <c r="V173" i="43"/>
  <c r="AA207" i="43"/>
  <c r="T207" i="43"/>
  <c r="AB200" i="43"/>
  <c r="U200" i="43"/>
  <c r="U268" i="43"/>
  <c r="AB268" i="43"/>
  <c r="AC194" i="43"/>
  <c r="V194" i="43"/>
  <c r="U225" i="43"/>
  <c r="V239" i="43"/>
  <c r="AC239" i="43"/>
  <c r="T243" i="43"/>
  <c r="AA243" i="43"/>
  <c r="AB255" i="43"/>
  <c r="U255" i="43"/>
  <c r="AB289" i="43"/>
  <c r="U289" i="43"/>
  <c r="U290" i="43"/>
  <c r="AB290" i="43"/>
  <c r="W231" i="43"/>
  <c r="X231" i="43" s="1"/>
  <c r="V262" i="43"/>
  <c r="AC262" i="43"/>
  <c r="AB293" i="43"/>
  <c r="U293" i="43"/>
  <c r="J41" i="43" a="1"/>
  <c r="J41" i="43" s="1"/>
  <c r="I41" i="43" a="1"/>
  <c r="I41" i="43" s="1"/>
  <c r="C41" i="43" a="1"/>
  <c r="C41" i="43" s="1"/>
  <c r="D41" i="43" a="1"/>
  <c r="D41" i="43" s="1"/>
  <c r="E41" i="43" a="1"/>
  <c r="E41" i="43" s="1"/>
  <c r="F41" i="43" a="1"/>
  <c r="F41" i="43" s="1"/>
  <c r="G41" i="43" a="1"/>
  <c r="G41" i="43" s="1"/>
  <c r="H41" i="43" a="1"/>
  <c r="H41" i="43" s="1"/>
  <c r="K41" i="43" a="1"/>
  <c r="K41" i="43" s="1"/>
  <c r="T83" i="43"/>
  <c r="AA83" i="43"/>
  <c r="V80" i="43"/>
  <c r="AC80" i="43"/>
  <c r="AC112" i="43"/>
  <c r="V112" i="43"/>
  <c r="AE161" i="43"/>
  <c r="AC144" i="43"/>
  <c r="V144" i="43"/>
  <c r="AB175" i="43"/>
  <c r="U175" i="43"/>
  <c r="AA190" i="43"/>
  <c r="T190" i="43"/>
  <c r="V207" i="43"/>
  <c r="AC207" i="43"/>
  <c r="U226" i="43"/>
  <c r="AB226" i="43"/>
  <c r="AC197" i="43"/>
  <c r="V197" i="43"/>
  <c r="W251" i="43"/>
  <c r="U241" i="43"/>
  <c r="AB241" i="43"/>
  <c r="AA244" i="43"/>
  <c r="T244" i="43"/>
  <c r="AC257" i="43"/>
  <c r="V257" i="43"/>
  <c r="AC255" i="43"/>
  <c r="V255" i="43"/>
  <c r="AA289" i="43"/>
  <c r="T289" i="43"/>
  <c r="T294" i="43"/>
  <c r="AA294" i="43"/>
  <c r="U260" i="43"/>
  <c r="AB260" i="43"/>
  <c r="V294" i="43"/>
  <c r="AC294" i="43"/>
  <c r="AB49" i="43"/>
  <c r="U49" i="43"/>
  <c r="AE76" i="43"/>
  <c r="X76" i="43"/>
  <c r="AB48" i="43"/>
  <c r="U48" i="43"/>
  <c r="AC101" i="43"/>
  <c r="V101" i="43"/>
  <c r="AC97" i="43"/>
  <c r="V97" i="43"/>
  <c r="T155" i="43"/>
  <c r="T165" i="43"/>
  <c r="AA165" i="43"/>
  <c r="V158" i="43"/>
  <c r="AC158" i="43"/>
  <c r="AB178" i="43"/>
  <c r="U178" i="43"/>
  <c r="V177" i="43"/>
  <c r="AC177" i="43"/>
  <c r="V166" i="43"/>
  <c r="AC166" i="43"/>
  <c r="AA164" i="43"/>
  <c r="T164" i="43"/>
  <c r="AB202" i="43"/>
  <c r="U202" i="43"/>
  <c r="T166" i="43"/>
  <c r="AA166" i="43"/>
  <c r="AB190" i="43"/>
  <c r="U190" i="43"/>
  <c r="AB218" i="43"/>
  <c r="U218" i="43"/>
  <c r="V208" i="43"/>
  <c r="AC208" i="43"/>
  <c r="AC198" i="43"/>
  <c r="V198" i="43"/>
  <c r="AA194" i="43"/>
  <c r="T194" i="43"/>
  <c r="AE197" i="43"/>
  <c r="AC231" i="43"/>
  <c r="V231" i="43"/>
  <c r="AB198" i="43"/>
  <c r="U198" i="43"/>
  <c r="AC219" i="43"/>
  <c r="V219" i="43"/>
  <c r="T251" i="43"/>
  <c r="AA251" i="43"/>
  <c r="U244" i="43"/>
  <c r="AB244" i="43"/>
  <c r="AA230" i="43"/>
  <c r="T230" i="43"/>
  <c r="V258" i="43"/>
  <c r="AC258" i="43"/>
  <c r="U257" i="43"/>
  <c r="AB257" i="43"/>
  <c r="AE265" i="43"/>
  <c r="X265" i="43"/>
  <c r="AC273" i="43"/>
  <c r="V273" i="43"/>
  <c r="AB287" i="43"/>
  <c r="U287" i="43"/>
  <c r="AA27" i="43"/>
  <c r="T27" i="43"/>
  <c r="U50" i="43"/>
  <c r="AB50" i="43"/>
  <c r="AC30" i="43"/>
  <c r="V30" i="43"/>
  <c r="AA54" i="43"/>
  <c r="T54" i="43"/>
  <c r="H16" i="43" a="1"/>
  <c r="H16" i="43" s="1"/>
  <c r="D16" i="43" a="1"/>
  <c r="D16" i="43" s="1"/>
  <c r="K16" i="43" a="1"/>
  <c r="K16" i="43" s="1"/>
  <c r="C16" i="43" a="1"/>
  <c r="C16" i="43" s="1"/>
  <c r="F16" i="43" a="1"/>
  <c r="F16" i="43" s="1"/>
  <c r="G16" i="43" a="1"/>
  <c r="G16" i="43" s="1"/>
  <c r="I16" i="43" a="1"/>
  <c r="I16" i="43" s="1"/>
  <c r="J16" i="43" a="1"/>
  <c r="J16" i="43" s="1"/>
  <c r="W70" i="43"/>
  <c r="X70" i="43" s="1"/>
  <c r="AB144" i="43"/>
  <c r="U144" i="43"/>
  <c r="AD158" i="43"/>
  <c r="AE158" i="43" s="1"/>
  <c r="U174" i="43"/>
  <c r="AB174" i="43"/>
  <c r="U169" i="43"/>
  <c r="AB169" i="43"/>
  <c r="T173" i="43"/>
  <c r="AA173" i="43"/>
  <c r="W190" i="43"/>
  <c r="X190" i="43" s="1"/>
  <c r="AC211" i="43"/>
  <c r="V211" i="43"/>
  <c r="AA201" i="43"/>
  <c r="T201" i="43"/>
  <c r="AB250" i="43"/>
  <c r="U250" i="43"/>
  <c r="AB194" i="43"/>
  <c r="U194" i="43"/>
  <c r="T209" i="43"/>
  <c r="AA209" i="43"/>
  <c r="AD198" i="43"/>
  <c r="AE198" i="43" s="1"/>
  <c r="AD251" i="43"/>
  <c r="AA241" i="43"/>
  <c r="T241" i="43"/>
  <c r="W244" i="43"/>
  <c r="X244" i="43" s="1"/>
  <c r="V220" i="43"/>
  <c r="AC220" i="43"/>
  <c r="AC233" i="43"/>
  <c r="V233" i="43"/>
  <c r="T257" i="43"/>
  <c r="AA257" i="43"/>
  <c r="U280" i="43"/>
  <c r="AB280" i="43"/>
  <c r="V243" i="43"/>
  <c r="AC243" i="43"/>
  <c r="AB292" i="43"/>
  <c r="U292" i="43"/>
  <c r="W262" i="43"/>
  <c r="X262" i="43" s="1"/>
  <c r="J22" i="43" a="1"/>
  <c r="J22" i="43" s="1"/>
  <c r="K22" i="43" a="1"/>
  <c r="K22" i="43" s="1"/>
  <c r="C22" i="43" a="1"/>
  <c r="C22" i="43" s="1"/>
  <c r="D22" i="43" a="1"/>
  <c r="D22" i="43" s="1"/>
  <c r="E22" i="43" a="1"/>
  <c r="E22" i="43" s="1"/>
  <c r="G22" i="43" a="1"/>
  <c r="G22" i="43" s="1"/>
  <c r="H22" i="43" a="1"/>
  <c r="H22" i="43" s="1"/>
  <c r="F22" i="43" a="1"/>
  <c r="F22" i="43" s="1"/>
  <c r="I22" i="43" a="1"/>
  <c r="I22" i="43" s="1"/>
  <c r="AE49" i="43"/>
  <c r="U61" i="43"/>
  <c r="AB61" i="43"/>
  <c r="V96" i="43"/>
  <c r="AC96" i="43"/>
  <c r="U109" i="43"/>
  <c r="AB109" i="43"/>
  <c r="AA152" i="43"/>
  <c r="T152" i="43"/>
  <c r="AB152" i="43"/>
  <c r="U152" i="43"/>
  <c r="U158" i="43"/>
  <c r="AB158" i="43"/>
  <c r="U182" i="43"/>
  <c r="W211" i="43"/>
  <c r="X211" i="43" s="1"/>
  <c r="AC221" i="43"/>
  <c r="V221" i="43"/>
  <c r="AB208" i="43"/>
  <c r="U208" i="43"/>
  <c r="AB229" i="43"/>
  <c r="U229" i="43"/>
  <c r="T197" i="43"/>
  <c r="AA197" i="43"/>
  <c r="AC271" i="43"/>
  <c r="V271" i="43"/>
  <c r="V232" i="43"/>
  <c r="AC232" i="43"/>
  <c r="AD220" i="43"/>
  <c r="AE220" i="43" s="1"/>
  <c r="AB252" i="43"/>
  <c r="U252" i="43"/>
  <c r="T237" i="43"/>
  <c r="AA237" i="43"/>
  <c r="W260" i="43"/>
  <c r="AB275" i="43"/>
  <c r="U275" i="43"/>
  <c r="T277" i="43"/>
  <c r="AA277" i="43"/>
  <c r="AC284" i="43"/>
  <c r="V284" i="43"/>
  <c r="V46" i="43"/>
  <c r="AC46" i="43"/>
  <c r="AA48" i="43"/>
  <c r="T48" i="43"/>
  <c r="AC43" i="43"/>
  <c r="V43" i="43"/>
  <c r="AB55" i="43"/>
  <c r="U55" i="43"/>
  <c r="U67" i="43"/>
  <c r="AB67" i="43"/>
  <c r="AC67" i="43"/>
  <c r="V67" i="43"/>
  <c r="V99" i="43"/>
  <c r="AC99" i="43"/>
  <c r="AA124" i="43"/>
  <c r="T124" i="43"/>
  <c r="V179" i="43"/>
  <c r="AC179" i="43"/>
  <c r="AA156" i="43"/>
  <c r="T156" i="43"/>
  <c r="W158" i="43"/>
  <c r="X158" i="43" s="1"/>
  <c r="T175" i="43"/>
  <c r="AA175" i="43"/>
  <c r="AC169" i="43"/>
  <c r="V169" i="43"/>
  <c r="V164" i="43"/>
  <c r="AC164" i="43"/>
  <c r="AC175" i="43"/>
  <c r="V175" i="43"/>
  <c r="T210" i="43"/>
  <c r="AA210" i="43"/>
  <c r="X210" i="43"/>
  <c r="AB171" i="43"/>
  <c r="U171" i="43"/>
  <c r="AA208" i="43"/>
  <c r="T208" i="43"/>
  <c r="T229" i="43"/>
  <c r="AA229" i="43"/>
  <c r="AD232" i="43"/>
  <c r="AE232" i="43" s="1"/>
  <c r="T220" i="43"/>
  <c r="AA220" i="43"/>
  <c r="AC230" i="43"/>
  <c r="V230" i="43"/>
  <c r="T233" i="43"/>
  <c r="AA233" i="43"/>
  <c r="T293" i="43"/>
  <c r="AA293" i="43"/>
  <c r="AE281" i="43"/>
  <c r="V285" i="43"/>
  <c r="AC285" i="43"/>
  <c r="W294" i="43"/>
  <c r="X294" i="43" s="1"/>
  <c r="U284" i="43"/>
  <c r="AB284" i="43"/>
  <c r="AB58" i="43"/>
  <c r="U58" i="43"/>
  <c r="T15" i="43"/>
  <c r="AL15" i="43" s="1"/>
  <c r="AA30" i="43"/>
  <c r="T30" i="43"/>
  <c r="I28" i="43" a="1"/>
  <c r="I28" i="43" s="1"/>
  <c r="F28" i="43" a="1"/>
  <c r="F28" i="43" s="1"/>
  <c r="J28" i="43" a="1"/>
  <c r="J28" i="43" s="1"/>
  <c r="H28" i="43" a="1"/>
  <c r="H28" i="43" s="1"/>
  <c r="H29" i="43" s="1" a="1"/>
  <c r="H29" i="43" s="1"/>
  <c r="K28" i="43" a="1"/>
  <c r="K28" i="43" s="1"/>
  <c r="K29" i="43" s="1" a="1"/>
  <c r="K29" i="43" s="1"/>
  <c r="D28" i="43" a="1"/>
  <c r="D28" i="43" s="1"/>
  <c r="D29" i="43" s="1" a="1"/>
  <c r="D29" i="43" s="1"/>
  <c r="G28" i="43" a="1"/>
  <c r="G28" i="43" s="1"/>
  <c r="G29" i="43" s="1" a="1"/>
  <c r="G29" i="43" s="1"/>
  <c r="E28" i="43" a="1"/>
  <c r="E28" i="43" s="1"/>
  <c r="E29" i="43" s="1" a="1"/>
  <c r="E29" i="43" s="1"/>
  <c r="C28" i="43" a="1"/>
  <c r="C28" i="43" s="1"/>
  <c r="C34" i="43" a="1"/>
  <c r="C34" i="43" s="1"/>
  <c r="C35" i="43" s="1" a="1"/>
  <c r="C35" i="43" s="1"/>
  <c r="C36" i="43" s="1" a="1"/>
  <c r="C36" i="43" s="1"/>
  <c r="C37" i="43" s="1" a="1"/>
  <c r="C37" i="43" s="1"/>
  <c r="C38" i="43" s="1" a="1"/>
  <c r="C38" i="43" s="1"/>
  <c r="I34" i="43" a="1"/>
  <c r="I34" i="43" s="1"/>
  <c r="K34" i="43" a="1"/>
  <c r="K34" i="43" s="1"/>
  <c r="E34" i="43" a="1"/>
  <c r="E34" i="43" s="1"/>
  <c r="D34" i="43" a="1"/>
  <c r="D34" i="43" s="1"/>
  <c r="F34" i="43" a="1"/>
  <c r="F34" i="43" s="1"/>
  <c r="G34" i="43" a="1"/>
  <c r="G34" i="43" s="1"/>
  <c r="G35" i="43" s="1" a="1"/>
  <c r="G35" i="43" s="1"/>
  <c r="G36" i="43" s="1" a="1"/>
  <c r="G36" i="43" s="1"/>
  <c r="G37" i="43" s="1" a="1"/>
  <c r="G37" i="43" s="1"/>
  <c r="G38" i="43" s="1" a="1"/>
  <c r="G38" i="43" s="1"/>
  <c r="H34" i="43" a="1"/>
  <c r="H34" i="43" s="1"/>
  <c r="H35" i="43" s="1" a="1"/>
  <c r="H35" i="43" s="1"/>
  <c r="H36" i="43" s="1" a="1"/>
  <c r="H36" i="43" s="1"/>
  <c r="H37" i="43" s="1" a="1"/>
  <c r="H37" i="43" s="1"/>
  <c r="H38" i="43" s="1" a="1"/>
  <c r="H38" i="43" s="1"/>
  <c r="J34" i="43" a="1"/>
  <c r="J34" i="43" s="1"/>
  <c r="J35" i="43" s="1" a="1"/>
  <c r="J35" i="43" s="1"/>
  <c r="J36" i="43" s="1" a="1"/>
  <c r="J36" i="43" s="1"/>
  <c r="AC24" i="43"/>
  <c r="V24" i="43"/>
  <c r="W27" i="43"/>
  <c r="X27" i="43" s="1"/>
  <c r="U39" i="43"/>
  <c r="AB39" i="43"/>
  <c r="AE58" i="43"/>
  <c r="T55" i="43"/>
  <c r="AA55" i="43"/>
  <c r="AC65" i="43"/>
  <c r="V65" i="43"/>
  <c r="AD67" i="43"/>
  <c r="AE67" i="43" s="1"/>
  <c r="AA70" i="43"/>
  <c r="T70" i="43"/>
  <c r="U107" i="43"/>
  <c r="AB107" i="43"/>
  <c r="T82" i="43"/>
  <c r="AA82" i="43"/>
  <c r="AC100" i="43"/>
  <c r="V100" i="43"/>
  <c r="V145" i="43"/>
  <c r="AC145" i="43"/>
  <c r="T179" i="43"/>
  <c r="AA179" i="43"/>
  <c r="V152" i="43"/>
  <c r="AC152" i="43"/>
  <c r="AB159" i="43"/>
  <c r="U159" i="43"/>
  <c r="AE211" i="43"/>
  <c r="AB209" i="43"/>
  <c r="U209" i="43"/>
  <c r="V249" i="43"/>
  <c r="AC249" i="43"/>
  <c r="AB193" i="43"/>
  <c r="U193" i="43"/>
  <c r="W291" i="43"/>
  <c r="T232" i="43"/>
  <c r="AA232" i="43"/>
  <c r="W230" i="43"/>
  <c r="X230" i="43" s="1"/>
  <c r="AD233" i="43"/>
  <c r="AE233" i="43" s="1"/>
  <c r="AB253" i="43"/>
  <c r="U253" i="43"/>
  <c r="AD279" i="43"/>
  <c r="AE279" i="43" s="1"/>
  <c r="U286" i="43"/>
  <c r="AB286" i="43"/>
  <c r="V286" i="43"/>
  <c r="AC286" i="43"/>
  <c r="AA260" i="43"/>
  <c r="T260" i="43"/>
  <c r="F35" i="43" a="1"/>
  <c r="F35" i="43" s="1"/>
  <c r="F36" i="43" s="1" a="1"/>
  <c r="F36" i="43" s="1"/>
  <c r="F37" i="43" s="1" a="1"/>
  <c r="F37" i="43" s="1"/>
  <c r="F38" i="43" s="1" a="1"/>
  <c r="F38" i="43" s="1"/>
  <c r="I35" i="43" a="1"/>
  <c r="I35" i="43" s="1"/>
  <c r="I36" i="43" s="1" a="1"/>
  <c r="I36" i="43" s="1"/>
  <c r="I37" i="43" s="1" a="1"/>
  <c r="I37" i="43" s="1"/>
  <c r="I38" i="43" s="1" a="1"/>
  <c r="I38" i="43" s="1"/>
  <c r="AA38" i="43" s="1"/>
  <c r="K35" i="43" a="1"/>
  <c r="K35" i="43" s="1"/>
  <c r="K36" i="43" s="1" a="1"/>
  <c r="K36" i="43" s="1"/>
  <c r="K37" i="43" s="1" a="1"/>
  <c r="K37" i="43" s="1"/>
  <c r="K38" i="43" s="1" a="1"/>
  <c r="K38" i="43" s="1"/>
  <c r="V38" i="43" s="1"/>
  <c r="E35" i="43" a="1"/>
  <c r="E35" i="43" s="1"/>
  <c r="E36" i="43" s="1" a="1"/>
  <c r="E36" i="43" s="1"/>
  <c r="D35" i="43" a="1"/>
  <c r="D35" i="43" s="1"/>
  <c r="D36" i="43" s="1" a="1"/>
  <c r="D36" i="43" s="1"/>
  <c r="D37" i="43" s="1" a="1"/>
  <c r="D37" i="43" s="1"/>
  <c r="D38" i="43" s="1" a="1"/>
  <c r="D38" i="43" s="1"/>
  <c r="U96" i="43"/>
  <c r="AB96" i="43"/>
  <c r="AC48" i="43"/>
  <c r="V48" i="43"/>
  <c r="AB70" i="43"/>
  <c r="U70" i="43"/>
  <c r="AC26" i="43"/>
  <c r="V26" i="43"/>
  <c r="AB30" i="43"/>
  <c r="U30" i="43"/>
  <c r="K40" i="43" a="1"/>
  <c r="K40" i="43" s="1"/>
  <c r="C40" i="43" a="1"/>
  <c r="C40" i="43" s="1"/>
  <c r="D40" i="43" a="1"/>
  <c r="D40" i="43" s="1"/>
  <c r="G40" i="43" a="1"/>
  <c r="G40" i="43" s="1"/>
  <c r="H40" i="43" a="1"/>
  <c r="H40" i="43" s="1"/>
  <c r="I40" i="43" a="1"/>
  <c r="I40" i="43" s="1"/>
  <c r="J40" i="43" a="1"/>
  <c r="J40" i="43" s="1"/>
  <c r="F40" i="43" a="1"/>
  <c r="F40" i="43" s="1"/>
  <c r="E40" i="43" a="1"/>
  <c r="E40" i="43" s="1"/>
  <c r="V25" i="43"/>
  <c r="AC25" i="43"/>
  <c r="AD27" i="43"/>
  <c r="AE27" i="43" s="1"/>
  <c r="T44" i="43"/>
  <c r="AA44" i="43"/>
  <c r="AB66" i="43"/>
  <c r="U66" i="43"/>
  <c r="AC124" i="43"/>
  <c r="V124" i="43"/>
  <c r="AC153" i="43"/>
  <c r="V153" i="43"/>
  <c r="AE153" i="43"/>
  <c r="U164" i="43"/>
  <c r="AB164" i="43"/>
  <c r="AD181" i="43"/>
  <c r="W207" i="43"/>
  <c r="X207" i="43" s="1"/>
  <c r="U238" i="43"/>
  <c r="AB238" i="43"/>
  <c r="AB217" i="43"/>
  <c r="U217" i="43"/>
  <c r="AA200" i="43"/>
  <c r="T200" i="43"/>
  <c r="AC291" i="43"/>
  <c r="V291" i="43"/>
  <c r="AC242" i="43"/>
  <c r="V242" i="43"/>
  <c r="T245" i="43"/>
  <c r="AA245" i="43"/>
  <c r="AB230" i="43"/>
  <c r="U230" i="43"/>
  <c r="AB254" i="43"/>
  <c r="U254" i="43"/>
  <c r="T253" i="43"/>
  <c r="AA253" i="43"/>
  <c r="U237" i="43"/>
  <c r="AB237" i="43"/>
  <c r="AC281" i="43"/>
  <c r="V281" i="43"/>
  <c r="V279" i="43"/>
  <c r="AC279" i="43"/>
  <c r="V290" i="43"/>
  <c r="AC290" i="43"/>
  <c r="V260" i="43"/>
  <c r="AC260" i="43"/>
  <c r="T275" i="43"/>
  <c r="AA275" i="43"/>
  <c r="AB42" i="43"/>
  <c r="U42" i="43"/>
  <c r="W26" i="43"/>
  <c r="X26" i="43" s="1"/>
  <c r="T58" i="43"/>
  <c r="AA58" i="43"/>
  <c r="V68" i="43"/>
  <c r="AC68" i="43"/>
  <c r="U54" i="43"/>
  <c r="AB54" i="43"/>
  <c r="U98" i="43"/>
  <c r="AB98" i="43"/>
  <c r="AE113" i="43"/>
  <c r="AB155" i="43"/>
  <c r="U155" i="43"/>
  <c r="T153" i="43"/>
  <c r="AA153" i="43"/>
  <c r="T191" i="43"/>
  <c r="AA191" i="43"/>
  <c r="T217" i="43"/>
  <c r="AA217" i="43"/>
  <c r="U256" i="43"/>
  <c r="AB256" i="43"/>
  <c r="AB201" i="43"/>
  <c r="U201" i="43"/>
  <c r="AB232" i="43"/>
  <c r="U232" i="43"/>
  <c r="U220" i="43"/>
  <c r="AB220" i="43"/>
  <c r="X261" i="43"/>
  <c r="U239" i="43"/>
  <c r="AB239" i="43"/>
  <c r="AA254" i="43"/>
  <c r="T254" i="43"/>
  <c r="AC264" i="43"/>
  <c r="V264" i="43"/>
  <c r="AC265" i="43"/>
  <c r="V265" i="43"/>
  <c r="T281" i="43"/>
  <c r="AA281" i="43"/>
  <c r="V292" i="43"/>
  <c r="AC292" i="43"/>
  <c r="U272" i="43"/>
  <c r="AB272" i="43"/>
  <c r="AA26" i="43"/>
  <c r="T26" i="43"/>
  <c r="G17" i="43" a="1"/>
  <c r="G17" i="43" s="1"/>
  <c r="G18" i="43" s="1" a="1"/>
  <c r="G18" i="43" s="1"/>
  <c r="G19" i="43" s="1" a="1"/>
  <c r="G19" i="43" s="1"/>
  <c r="G20" i="43" s="1" a="1"/>
  <c r="G20" i="43" s="1"/>
  <c r="I17" i="43" a="1"/>
  <c r="I17" i="43" s="1"/>
  <c r="I18" i="43" s="1" a="1"/>
  <c r="I18" i="43" s="1"/>
  <c r="I19" i="43" s="1" a="1"/>
  <c r="I19" i="43" s="1"/>
  <c r="I20" i="43" s="1" a="1"/>
  <c r="I20" i="43" s="1"/>
  <c r="I21" i="43" s="1" a="1"/>
  <c r="I21" i="43" s="1"/>
  <c r="J17" i="43" a="1"/>
  <c r="J17" i="43" s="1"/>
  <c r="J18" i="43" s="1" a="1"/>
  <c r="J18" i="43" s="1"/>
  <c r="J19" i="43" s="1" a="1"/>
  <c r="J19" i="43" s="1"/>
  <c r="J20" i="43" s="1" a="1"/>
  <c r="J20" i="43" s="1"/>
  <c r="J21" i="43" s="1" a="1"/>
  <c r="J21" i="43" s="1"/>
  <c r="C17" i="43" a="1"/>
  <c r="C17" i="43" s="1"/>
  <c r="C18" i="43" s="1" a="1"/>
  <c r="C18" i="43" s="1"/>
  <c r="C19" i="43" s="1" a="1"/>
  <c r="C19" i="43" s="1"/>
  <c r="C20" i="43" s="1" a="1"/>
  <c r="C20" i="43" s="1"/>
  <c r="K17" i="43" a="1"/>
  <c r="K17" i="43" s="1"/>
  <c r="K18" i="43" s="1" a="1"/>
  <c r="K18" i="43" s="1"/>
  <c r="E17" i="43" a="1"/>
  <c r="E17" i="43" s="1"/>
  <c r="E18" i="43" s="1" a="1"/>
  <c r="E18" i="43" s="1"/>
  <c r="E19" i="43" s="1" a="1"/>
  <c r="E19" i="43" s="1"/>
  <c r="E20" i="43" s="1" a="1"/>
  <c r="E20" i="43" s="1"/>
  <c r="E21" i="43" s="1" a="1"/>
  <c r="E21" i="43" s="1"/>
  <c r="F17" i="43" a="1"/>
  <c r="F17" i="43" s="1"/>
  <c r="H17" i="43" a="1"/>
  <c r="H17" i="43" s="1"/>
  <c r="H18" i="43" s="1" a="1"/>
  <c r="H18" i="43" s="1"/>
  <c r="H19" i="43" s="1" a="1"/>
  <c r="H19" i="43" s="1"/>
  <c r="H20" i="43" s="1" a="1"/>
  <c r="H20" i="43" s="1"/>
  <c r="H21" i="43" s="1" a="1"/>
  <c r="H21" i="43" s="1"/>
  <c r="D17" i="43" a="1"/>
  <c r="D17" i="43" s="1"/>
  <c r="D18" i="43" s="1" a="1"/>
  <c r="D18" i="43" s="1"/>
  <c r="D19" i="43" s="1" a="1"/>
  <c r="D19" i="43" s="1"/>
  <c r="AC27" i="43"/>
  <c r="V27" i="43"/>
  <c r="AA49" i="43"/>
  <c r="T49" i="43"/>
  <c r="J23" i="43" a="1"/>
  <c r="J23" i="43" s="1"/>
  <c r="K23" i="43" a="1"/>
  <c r="K23" i="43" s="1"/>
  <c r="C23" i="43" a="1"/>
  <c r="C23" i="43" s="1"/>
  <c r="D23" i="43" a="1"/>
  <c r="D23" i="43" s="1"/>
  <c r="E23" i="43" a="1"/>
  <c r="E23" i="43" s="1"/>
  <c r="G23" i="43" a="1"/>
  <c r="G23" i="43" s="1"/>
  <c r="H23" i="43" a="1"/>
  <c r="H23" i="43" s="1"/>
  <c r="F23" i="43" a="1"/>
  <c r="F23" i="43" s="1"/>
  <c r="I23" i="43" a="1"/>
  <c r="I23" i="43" s="1"/>
  <c r="AB24" i="43"/>
  <c r="U24" i="43"/>
  <c r="U27" i="43"/>
  <c r="AB27" i="43"/>
  <c r="AD42" i="43"/>
  <c r="AE42" i="43" s="1"/>
  <c r="AD26" i="43"/>
  <c r="AE26" i="43" s="1"/>
  <c r="T50" i="43"/>
  <c r="AA50" i="43"/>
  <c r="AA94" i="43"/>
  <c r="T94" i="43"/>
  <c r="AC128" i="43"/>
  <c r="U124" i="43"/>
  <c r="AB124" i="43"/>
  <c r="X152" i="43"/>
  <c r="AB156" i="43"/>
  <c r="U156" i="43"/>
  <c r="AC168" i="43"/>
  <c r="V168" i="43"/>
  <c r="U196" i="43"/>
  <c r="AB196" i="43"/>
  <c r="AA174" i="43"/>
  <c r="T174" i="43"/>
  <c r="T168" i="43"/>
  <c r="AA168" i="43"/>
  <c r="AA218" i="43"/>
  <c r="T218" i="43"/>
  <c r="AC206" i="43"/>
  <c r="V206" i="43"/>
  <c r="AE263" i="43"/>
  <c r="T267" i="43"/>
  <c r="AA267" i="43"/>
  <c r="T255" i="43"/>
  <c r="AA255" i="43"/>
  <c r="T287" i="43"/>
  <c r="AA287" i="43"/>
  <c r="AB294" i="43"/>
  <c r="U294" i="43"/>
  <c r="AC83" i="43" l="1"/>
  <c r="AE181" i="43"/>
  <c r="T60" i="43"/>
  <c r="W277" i="43"/>
  <c r="X277" i="43" s="1"/>
  <c r="Z176" i="43"/>
  <c r="V171" i="43"/>
  <c r="V128" i="43"/>
  <c r="V129" i="43"/>
  <c r="W287" i="43"/>
  <c r="X287" i="43" s="1"/>
  <c r="V216" i="43"/>
  <c r="V213" i="43"/>
  <c r="AD266" i="43"/>
  <c r="AC130" i="43"/>
  <c r="AC127" i="43"/>
  <c r="AC213" i="43"/>
  <c r="W266" i="43"/>
  <c r="AC171" i="43"/>
  <c r="V160" i="43"/>
  <c r="AC88" i="43"/>
  <c r="AB181" i="43"/>
  <c r="V130" i="43"/>
  <c r="AB80" i="43"/>
  <c r="V127" i="43"/>
  <c r="U181" i="43"/>
  <c r="U80" i="43"/>
  <c r="X291" i="43"/>
  <c r="AB83" i="43"/>
  <c r="AG83" i="43" s="1"/>
  <c r="V88" i="43"/>
  <c r="W155" i="43"/>
  <c r="X155" i="43" s="1"/>
  <c r="AD213" i="43"/>
  <c r="AE213" i="43" s="1"/>
  <c r="AB82" i="43"/>
  <c r="U82" i="43"/>
  <c r="U83" i="43"/>
  <c r="AA74" i="43"/>
  <c r="T74" i="43"/>
  <c r="AA20" i="43"/>
  <c r="AC37" i="43"/>
  <c r="AC199" i="43"/>
  <c r="V199" i="43"/>
  <c r="AC75" i="43"/>
  <c r="V75" i="43"/>
  <c r="G101" i="43" a="1"/>
  <c r="G101" i="43" s="1"/>
  <c r="G102" i="43" s="1" a="1"/>
  <c r="G102" i="43" s="1"/>
  <c r="G103" i="43" s="1" a="1"/>
  <c r="G103" i="43" s="1"/>
  <c r="G104" i="43" s="1" a="1"/>
  <c r="G104" i="43" s="1"/>
  <c r="U75" i="43"/>
  <c r="AB75" i="43"/>
  <c r="AD20" i="43"/>
  <c r="C21" i="43" a="1"/>
  <c r="C21" i="43" s="1"/>
  <c r="AD21" i="43" s="1"/>
  <c r="AD36" i="43"/>
  <c r="AE36" i="43" s="1"/>
  <c r="E37" i="43" a="1"/>
  <c r="E37" i="43" s="1"/>
  <c r="E38" i="43" s="1" a="1"/>
  <c r="E38" i="43" s="1"/>
  <c r="W89" i="43"/>
  <c r="U84" i="43"/>
  <c r="J85" i="43" a="1"/>
  <c r="J85" i="43" s="1"/>
  <c r="AB84" i="43"/>
  <c r="AB262" i="43"/>
  <c r="U262" i="43"/>
  <c r="AL262" i="43" s="1"/>
  <c r="AD89" i="43"/>
  <c r="C120" i="43" a="1"/>
  <c r="C120" i="43" s="1"/>
  <c r="AD147" i="43"/>
  <c r="W147" i="43"/>
  <c r="X147" i="43" s="1"/>
  <c r="T21" i="43"/>
  <c r="AA21" i="43"/>
  <c r="J37" i="43" a="1"/>
  <c r="J37" i="43" s="1"/>
  <c r="U36" i="43"/>
  <c r="AB36" i="43"/>
  <c r="W284" i="43"/>
  <c r="X284" i="43" s="1"/>
  <c r="AC81" i="43"/>
  <c r="V81" i="43"/>
  <c r="V248" i="43"/>
  <c r="AC248" i="43"/>
  <c r="K103" i="43" a="1"/>
  <c r="K103" i="43" s="1"/>
  <c r="V102" i="43"/>
  <c r="AC102" i="43"/>
  <c r="G131" i="43" a="1"/>
  <c r="G131" i="43" s="1"/>
  <c r="AA127" i="43"/>
  <c r="T127" i="43"/>
  <c r="I128" i="43" a="1"/>
  <c r="I128" i="43" s="1"/>
  <c r="I89" i="43" a="1"/>
  <c r="I89" i="43" s="1"/>
  <c r="AA88" i="43"/>
  <c r="T88" i="43"/>
  <c r="V92" i="43"/>
  <c r="AC92" i="43"/>
  <c r="AB127" i="43"/>
  <c r="U127" i="43"/>
  <c r="J128" i="43" a="1"/>
  <c r="J128" i="43" s="1"/>
  <c r="AD85" i="43"/>
  <c r="AE85" i="43" s="1"/>
  <c r="J115" i="43" a="1"/>
  <c r="J115" i="43" s="1"/>
  <c r="AB114" i="43"/>
  <c r="U114" i="43"/>
  <c r="AD74" i="43"/>
  <c r="AE74" i="43" s="1"/>
  <c r="E75" i="43" a="1"/>
  <c r="E75" i="43" s="1"/>
  <c r="W75" i="43" s="1"/>
  <c r="X75" i="43" s="1"/>
  <c r="J92" i="43" a="1"/>
  <c r="J92" i="43" s="1"/>
  <c r="U91" i="43"/>
  <c r="AB91" i="43"/>
  <c r="W85" i="43"/>
  <c r="AC38" i="43"/>
  <c r="U74" i="43"/>
  <c r="AA37" i="43"/>
  <c r="T274" i="43"/>
  <c r="AC84" i="43"/>
  <c r="AD261" i="43"/>
  <c r="AE261" i="43" s="1"/>
  <c r="C262" i="43" a="1"/>
  <c r="C262" i="43" s="1"/>
  <c r="AD262" i="43" s="1"/>
  <c r="AE262" i="43" s="1"/>
  <c r="E107" i="43" a="1"/>
  <c r="E107" i="43" s="1"/>
  <c r="W107" i="43" s="1"/>
  <c r="X107" i="43" s="1"/>
  <c r="AC276" i="43"/>
  <c r="K277" i="43" a="1"/>
  <c r="K277" i="43" s="1"/>
  <c r="AA85" i="43"/>
  <c r="T85" i="43"/>
  <c r="W237" i="43"/>
  <c r="X237" i="43" s="1"/>
  <c r="D238" i="43" a="1"/>
  <c r="D238" i="43" s="1"/>
  <c r="D239" i="43" s="1" a="1"/>
  <c r="D239" i="43" s="1"/>
  <c r="AD125" i="43"/>
  <c r="E126" i="43" a="1"/>
  <c r="E126" i="43" s="1"/>
  <c r="E127" i="43" s="1" a="1"/>
  <c r="E127" i="43" s="1"/>
  <c r="E128" i="43" s="1" a="1"/>
  <c r="E128" i="43" s="1"/>
  <c r="AB43" i="43"/>
  <c r="J44" i="43" a="1"/>
  <c r="J44" i="43" s="1"/>
  <c r="W19" i="43"/>
  <c r="V36" i="43"/>
  <c r="T37" i="43"/>
  <c r="AC85" i="43"/>
  <c r="X248" i="43"/>
  <c r="C127" i="43" a="1"/>
  <c r="C127" i="43" s="1"/>
  <c r="D113" i="43" a="1"/>
  <c r="D113" i="43" s="1"/>
  <c r="U20" i="43"/>
  <c r="AB99" i="43"/>
  <c r="J100" i="43" a="1"/>
  <c r="J100" i="43" s="1"/>
  <c r="D103" i="43" a="1"/>
  <c r="D103" i="43" s="1"/>
  <c r="V83" i="43"/>
  <c r="AL83" i="43" s="1"/>
  <c r="V37" i="43"/>
  <c r="AC36" i="43"/>
  <c r="W83" i="43"/>
  <c r="X83" i="43" s="1"/>
  <c r="I98" i="43" a="1"/>
  <c r="I98" i="43" s="1"/>
  <c r="I99" i="43" s="1" a="1"/>
  <c r="I99" i="43" s="1"/>
  <c r="K132" i="43" a="1"/>
  <c r="K132" i="43" s="1"/>
  <c r="AC131" i="43"/>
  <c r="V131" i="43"/>
  <c r="AB157" i="43"/>
  <c r="AC53" i="43"/>
  <c r="AG53" i="43" s="1"/>
  <c r="K54" i="43" a="1"/>
  <c r="K54" i="43" s="1"/>
  <c r="AA79" i="43"/>
  <c r="I80" i="43" a="1"/>
  <c r="I80" i="43" s="1"/>
  <c r="AB74" i="43"/>
  <c r="U274" i="43"/>
  <c r="X196" i="43"/>
  <c r="V74" i="43"/>
  <c r="AC74" i="43"/>
  <c r="V149" i="43"/>
  <c r="K150" i="43" a="1"/>
  <c r="K150" i="43" s="1"/>
  <c r="AD195" i="43"/>
  <c r="C196" i="43" a="1"/>
  <c r="C196" i="43" s="1"/>
  <c r="AD196" i="43" s="1"/>
  <c r="AE196" i="43" s="1"/>
  <c r="I57" i="43" a="1"/>
  <c r="I57" i="43" s="1"/>
  <c r="AA57" i="43" s="1"/>
  <c r="W54" i="43"/>
  <c r="X54" i="43" s="1"/>
  <c r="E55" i="43" a="1"/>
  <c r="E55" i="43" s="1"/>
  <c r="K116" i="43" a="1"/>
  <c r="K116" i="43" s="1"/>
  <c r="K117" i="43" s="1" a="1"/>
  <c r="K117" i="43" s="1"/>
  <c r="AA157" i="43"/>
  <c r="T91" i="43"/>
  <c r="I92" i="43" a="1"/>
  <c r="I92" i="43" s="1"/>
  <c r="AA36" i="43"/>
  <c r="AA97" i="43"/>
  <c r="AG97" i="43" s="1"/>
  <c r="T238" i="43"/>
  <c r="Z238" i="43" s="1"/>
  <c r="I239" i="43" a="1"/>
  <c r="I239" i="43" s="1"/>
  <c r="AE222" i="43"/>
  <c r="V180" i="43"/>
  <c r="K181" i="43" a="1"/>
  <c r="K181" i="43" s="1"/>
  <c r="T36" i="43"/>
  <c r="Z36" i="43" s="1"/>
  <c r="AA46" i="43"/>
  <c r="AA155" i="43"/>
  <c r="T47" i="43"/>
  <c r="AD43" i="43"/>
  <c r="AE43" i="43" s="1"/>
  <c r="C44" i="43" a="1"/>
  <c r="C44" i="43" s="1"/>
  <c r="T146" i="43"/>
  <c r="I147" i="43" a="1"/>
  <c r="I147" i="43" s="1"/>
  <c r="C151" i="43" a="1"/>
  <c r="C151" i="43" s="1"/>
  <c r="T46" i="43"/>
  <c r="T20" i="43"/>
  <c r="AE248" i="43"/>
  <c r="AD65" i="43"/>
  <c r="AE65" i="43" s="1"/>
  <c r="C66" i="43" a="1"/>
  <c r="C66" i="43" s="1"/>
  <c r="AD66" i="43" s="1"/>
  <c r="C91" i="43" a="1"/>
  <c r="C91" i="43" s="1"/>
  <c r="C92" i="43" s="1" a="1"/>
  <c r="C92" i="43" s="1"/>
  <c r="E176" i="43" a="1"/>
  <c r="E176" i="43" s="1"/>
  <c r="D44" i="43" a="1"/>
  <c r="D44" i="43" s="1"/>
  <c r="W67" i="43"/>
  <c r="X67" i="43" s="1"/>
  <c r="D68" i="43" a="1"/>
  <c r="D68" i="43" s="1"/>
  <c r="W68" i="43" s="1"/>
  <c r="X68" i="43" s="1"/>
  <c r="E241" i="43" a="1"/>
  <c r="E241" i="43" s="1"/>
  <c r="AD241" i="43" s="1"/>
  <c r="AE241" i="43" s="1"/>
  <c r="D222" i="43" a="1"/>
  <c r="D222" i="43" s="1"/>
  <c r="W222" i="43" s="1"/>
  <c r="X222" i="43" s="1"/>
  <c r="AB20" i="43"/>
  <c r="AD83" i="43"/>
  <c r="AE83" i="43" s="1"/>
  <c r="E239" i="43" a="1"/>
  <c r="E239" i="43" s="1"/>
  <c r="AD239" i="43" s="1"/>
  <c r="AE239" i="43" s="1"/>
  <c r="AB113" i="43"/>
  <c r="U113" i="43"/>
  <c r="AA170" i="43"/>
  <c r="I171" i="43" a="1"/>
  <c r="I171" i="43" s="1"/>
  <c r="C274" i="43" a="1"/>
  <c r="C274" i="43" s="1"/>
  <c r="AD274" i="43" s="1"/>
  <c r="AE274" i="43" s="1"/>
  <c r="D181" i="43" a="1"/>
  <c r="D181" i="43" s="1"/>
  <c r="D182" i="43" s="1" a="1"/>
  <c r="D182" i="43" s="1"/>
  <c r="W182" i="43" s="1"/>
  <c r="X182" i="43" s="1"/>
  <c r="W273" i="43"/>
  <c r="X273" i="43" s="1"/>
  <c r="D274" i="43" a="1"/>
  <c r="D274" i="43" s="1"/>
  <c r="W274" i="43" s="1"/>
  <c r="X274" i="43" s="1"/>
  <c r="D20" i="43" a="1"/>
  <c r="D20" i="43" s="1"/>
  <c r="T115" i="43"/>
  <c r="I116" i="43" a="1"/>
  <c r="I116" i="43" s="1"/>
  <c r="V84" i="43"/>
  <c r="V147" i="43"/>
  <c r="AC147" i="43"/>
  <c r="W208" i="43"/>
  <c r="E209" i="43" a="1"/>
  <c r="E209" i="43" s="1"/>
  <c r="AD209" i="43" s="1"/>
  <c r="AE209" i="43" s="1"/>
  <c r="E92" i="43" a="1"/>
  <c r="E92" i="43" s="1"/>
  <c r="W92" i="43" s="1"/>
  <c r="X92" i="43" s="1"/>
  <c r="AL237" i="43"/>
  <c r="AD19" i="43"/>
  <c r="AE19" i="43" s="1"/>
  <c r="AE221" i="43"/>
  <c r="AF221" i="43" s="1"/>
  <c r="AE202" i="43"/>
  <c r="X257" i="43"/>
  <c r="AE266" i="43"/>
  <c r="X200" i="43"/>
  <c r="Y200" i="43" s="1"/>
  <c r="AE86" i="43"/>
  <c r="AF86" i="43" s="1"/>
  <c r="AE179" i="43"/>
  <c r="X145" i="43"/>
  <c r="X19" i="43"/>
  <c r="V18" i="43"/>
  <c r="K19" i="43" a="1"/>
  <c r="K19" i="43" s="1"/>
  <c r="K20" i="43" s="1" a="1"/>
  <c r="K20" i="43" s="1"/>
  <c r="K21" i="43" s="1" a="1"/>
  <c r="K21" i="43" s="1"/>
  <c r="AC21" i="43" s="1"/>
  <c r="AA19" i="43"/>
  <c r="T19" i="43"/>
  <c r="W61" i="43"/>
  <c r="X61" i="43" s="1"/>
  <c r="W223" i="43"/>
  <c r="X223" i="43" s="1"/>
  <c r="AD88" i="43"/>
  <c r="AE88" i="43" s="1"/>
  <c r="W88" i="43"/>
  <c r="X88" i="43" s="1"/>
  <c r="AD270" i="43"/>
  <c r="AE270" i="43" s="1"/>
  <c r="AD280" i="43"/>
  <c r="AC111" i="43"/>
  <c r="V109" i="43"/>
  <c r="AC109" i="43"/>
  <c r="AC110" i="43"/>
  <c r="V110" i="43"/>
  <c r="U99" i="43"/>
  <c r="AC180" i="43"/>
  <c r="AD283" i="43"/>
  <c r="AE283" i="43" s="1"/>
  <c r="W283" i="43"/>
  <c r="X283" i="43" s="1"/>
  <c r="AD124" i="43"/>
  <c r="AE69" i="43"/>
  <c r="D183" i="43" a="1"/>
  <c r="D183" i="43" s="1"/>
  <c r="AD278" i="43"/>
  <c r="AE278" i="43" s="1"/>
  <c r="AD252" i="43"/>
  <c r="AE252" i="43" s="1"/>
  <c r="AC218" i="43"/>
  <c r="AG218" i="43" s="1"/>
  <c r="AB184" i="43"/>
  <c r="AL264" i="43"/>
  <c r="X179" i="43"/>
  <c r="AE190" i="43"/>
  <c r="AB21" i="43"/>
  <c r="U21" i="43"/>
  <c r="X278" i="43"/>
  <c r="AG50" i="43"/>
  <c r="V186" i="43"/>
  <c r="AG287" i="43"/>
  <c r="AC94" i="43"/>
  <c r="V94" i="43"/>
  <c r="V115" i="43"/>
  <c r="AC186" i="43"/>
  <c r="U249" i="43"/>
  <c r="Z249" i="43" s="1"/>
  <c r="AB249" i="43"/>
  <c r="AG249" i="43" s="1"/>
  <c r="AC184" i="43"/>
  <c r="AB64" i="43"/>
  <c r="AG64" i="43" s="1"/>
  <c r="U64" i="43"/>
  <c r="AA115" i="43"/>
  <c r="AG161" i="43"/>
  <c r="F122" i="42"/>
  <c r="AG67" i="43"/>
  <c r="AG241" i="43"/>
  <c r="AB225" i="43"/>
  <c r="X280" i="43"/>
  <c r="AG197" i="43"/>
  <c r="Z50" i="43"/>
  <c r="X194" i="43"/>
  <c r="AG260" i="43"/>
  <c r="AG209" i="43"/>
  <c r="X191" i="43"/>
  <c r="X260" i="43"/>
  <c r="Y260" i="43" s="1"/>
  <c r="AG58" i="43"/>
  <c r="BL15" i="43"/>
  <c r="BM15" i="43" s="1"/>
  <c r="BN15" i="43" s="1"/>
  <c r="BO15" i="43" s="1"/>
  <c r="AB266" i="43"/>
  <c r="U266" i="43"/>
  <c r="AA228" i="43"/>
  <c r="T228" i="43"/>
  <c r="AB123" i="43"/>
  <c r="AG123" i="43" s="1"/>
  <c r="U123" i="43"/>
  <c r="Z123" i="43" s="1"/>
  <c r="U62" i="43"/>
  <c r="AB62" i="43"/>
  <c r="AG194" i="43"/>
  <c r="AG230" i="43"/>
  <c r="AG275" i="43"/>
  <c r="AG208" i="43"/>
  <c r="Z15" i="43"/>
  <c r="AR15" i="43" s="1"/>
  <c r="AG30" i="43"/>
  <c r="AG229" i="43"/>
  <c r="AG294" i="43"/>
  <c r="AG95" i="43"/>
  <c r="M17" i="43" a="1"/>
  <c r="M17" i="43" s="1"/>
  <c r="M18" i="43" s="1" a="1"/>
  <c r="M18" i="43" s="1"/>
  <c r="M19" i="43" s="1" a="1"/>
  <c r="M19" i="43" s="1"/>
  <c r="BB16" i="43"/>
  <c r="AG174" i="43"/>
  <c r="U94" i="43"/>
  <c r="AB94" i="43"/>
  <c r="AG237" i="43"/>
  <c r="AG144" i="43"/>
  <c r="BA16" i="43"/>
  <c r="AB106" i="43"/>
  <c r="U106" i="43"/>
  <c r="AG233" i="43"/>
  <c r="AG175" i="43"/>
  <c r="AG257" i="43"/>
  <c r="AG168" i="43"/>
  <c r="AG200" i="43"/>
  <c r="AG264" i="43"/>
  <c r="AG164" i="43"/>
  <c r="AC49" i="43"/>
  <c r="AG49" i="43" s="1"/>
  <c r="V49" i="43"/>
  <c r="Z49" i="43" s="1"/>
  <c r="T65" i="43"/>
  <c r="Z65" i="43" s="1"/>
  <c r="AA65" i="43"/>
  <c r="AG65" i="43" s="1"/>
  <c r="AG201" i="43"/>
  <c r="AG195" i="43"/>
  <c r="AG25" i="43"/>
  <c r="AG244" i="43"/>
  <c r="AG262" i="43"/>
  <c r="AG220" i="43"/>
  <c r="AG279" i="43"/>
  <c r="W71" i="43"/>
  <c r="AG27" i="43"/>
  <c r="AG43" i="43"/>
  <c r="AG198" i="43"/>
  <c r="AG39" i="43"/>
  <c r="AG221" i="43"/>
  <c r="AG48" i="43"/>
  <c r="AG285" i="43"/>
  <c r="AG26" i="43"/>
  <c r="AG176" i="43"/>
  <c r="AG166" i="43"/>
  <c r="AG267" i="43"/>
  <c r="AG76" i="43"/>
  <c r="AG52" i="43"/>
  <c r="AG191" i="43"/>
  <c r="AG292" i="43"/>
  <c r="AG232" i="43"/>
  <c r="AG152" i="43"/>
  <c r="AG255" i="43"/>
  <c r="AG86" i="43"/>
  <c r="AA238" i="43"/>
  <c r="AG238" i="43" s="1"/>
  <c r="AG284" i="43"/>
  <c r="AG124" i="43"/>
  <c r="V184" i="43"/>
  <c r="AB199" i="43"/>
  <c r="AG199" i="43" s="1"/>
  <c r="U199" i="43"/>
  <c r="AD269" i="43"/>
  <c r="AE269" i="43" s="1"/>
  <c r="I184" i="43" a="1"/>
  <c r="I184" i="43" s="1"/>
  <c r="I185" i="43" s="1" a="1"/>
  <c r="I185" i="43" s="1"/>
  <c r="I186" i="43" s="1" a="1"/>
  <c r="I186" i="43" s="1"/>
  <c r="I187" i="43" s="1" a="1"/>
  <c r="I187" i="43" s="1"/>
  <c r="I188" i="43" s="1" a="1"/>
  <c r="I188" i="43" s="1"/>
  <c r="I189" i="43" s="1" a="1"/>
  <c r="I189" i="43" s="1"/>
  <c r="AA189" i="43" s="1"/>
  <c r="T183" i="43"/>
  <c r="AA183" i="43"/>
  <c r="K189" i="43" a="1"/>
  <c r="K189" i="43" s="1"/>
  <c r="I212" i="43" a="1"/>
  <c r="I212" i="43" s="1"/>
  <c r="AA211" i="43"/>
  <c r="T211" i="43"/>
  <c r="AD182" i="43"/>
  <c r="C183" i="43" a="1"/>
  <c r="C183" i="43" s="1"/>
  <c r="V188" i="43"/>
  <c r="AB248" i="43"/>
  <c r="U248" i="43"/>
  <c r="V114" i="43"/>
  <c r="AC114" i="43"/>
  <c r="AA114" i="43"/>
  <c r="T114" i="43"/>
  <c r="AA90" i="43"/>
  <c r="T90" i="43"/>
  <c r="V183" i="43"/>
  <c r="V185" i="43"/>
  <c r="V187" i="43"/>
  <c r="AC187" i="43"/>
  <c r="AC183" i="43"/>
  <c r="AC185" i="43"/>
  <c r="AD254" i="43"/>
  <c r="AE254" i="43" s="1"/>
  <c r="U183" i="43"/>
  <c r="T286" i="43"/>
  <c r="Z286" i="43" s="1"/>
  <c r="AA286" i="43"/>
  <c r="AG286" i="43" s="1"/>
  <c r="X247" i="43"/>
  <c r="T24" i="43"/>
  <c r="Z24" i="43" s="1"/>
  <c r="AA24" i="43"/>
  <c r="AG24" i="43" s="1"/>
  <c r="AA256" i="43"/>
  <c r="T256" i="43"/>
  <c r="Z86" i="43"/>
  <c r="AE260" i="43"/>
  <c r="AB261" i="43"/>
  <c r="U261" i="43"/>
  <c r="X221" i="43"/>
  <c r="Z294" i="43"/>
  <c r="Z208" i="43"/>
  <c r="X85" i="43"/>
  <c r="T56" i="43"/>
  <c r="Z175" i="43"/>
  <c r="Z221" i="43"/>
  <c r="Z230" i="43"/>
  <c r="Z144" i="43"/>
  <c r="Z260" i="43"/>
  <c r="Z241" i="43"/>
  <c r="Z168" i="43"/>
  <c r="AB211" i="43"/>
  <c r="U211" i="43"/>
  <c r="V202" i="43"/>
  <c r="AC202" i="43"/>
  <c r="U283" i="43"/>
  <c r="AL283" i="43" s="1"/>
  <c r="AB283" i="43"/>
  <c r="AD155" i="43"/>
  <c r="AE155" i="43" s="1"/>
  <c r="E156" i="43" a="1"/>
  <c r="E156" i="43" s="1"/>
  <c r="E157" i="43" s="1" a="1"/>
  <c r="E157" i="43" s="1"/>
  <c r="Z255" i="43"/>
  <c r="Z285" i="43"/>
  <c r="Z166" i="43"/>
  <c r="Z196" i="43"/>
  <c r="Z30" i="43"/>
  <c r="Z152" i="43"/>
  <c r="Z164" i="43"/>
  <c r="Z264" i="43"/>
  <c r="Z229" i="43"/>
  <c r="Z48" i="43"/>
  <c r="Z95" i="43"/>
  <c r="Z281" i="43"/>
  <c r="Z97" i="43"/>
  <c r="Z233" i="43"/>
  <c r="Z174" i="43"/>
  <c r="Z194" i="43"/>
  <c r="W162" i="43"/>
  <c r="X162" i="43" s="1"/>
  <c r="Z242" i="43"/>
  <c r="Z200" i="43"/>
  <c r="Z257" i="43"/>
  <c r="Z267" i="43"/>
  <c r="Z52" i="43"/>
  <c r="Z191" i="43"/>
  <c r="Z292" i="43"/>
  <c r="Z25" i="43"/>
  <c r="Z197" i="43"/>
  <c r="Z76" i="43"/>
  <c r="Z161" i="43"/>
  <c r="V280" i="43"/>
  <c r="AC280" i="43"/>
  <c r="Z220" i="43"/>
  <c r="Z201" i="43"/>
  <c r="Z237" i="43"/>
  <c r="Z172" i="43"/>
  <c r="Z287" i="43"/>
  <c r="Z275" i="43"/>
  <c r="Z153" i="43"/>
  <c r="Z67" i="43"/>
  <c r="Z244" i="43"/>
  <c r="Z195" i="43"/>
  <c r="Z284" i="43"/>
  <c r="Z232" i="43"/>
  <c r="Z218" i="43"/>
  <c r="V210" i="43"/>
  <c r="Z210" i="43" s="1"/>
  <c r="AC210" i="43"/>
  <c r="AG210" i="43" s="1"/>
  <c r="Z26" i="43"/>
  <c r="Z58" i="43"/>
  <c r="F156" i="43" a="1"/>
  <c r="F156" i="43" s="1"/>
  <c r="Z39" i="43"/>
  <c r="W91" i="43"/>
  <c r="X91" i="43" s="1"/>
  <c r="Z209" i="43"/>
  <c r="Z279" i="43"/>
  <c r="Z27" i="43"/>
  <c r="F253" i="43" a="1"/>
  <c r="F253" i="43" s="1"/>
  <c r="F108" i="43" a="1"/>
  <c r="F108" i="43" s="1"/>
  <c r="F117" i="43" a="1"/>
  <c r="F117" i="43" s="1"/>
  <c r="AE147" i="43"/>
  <c r="F269" i="43" a="1"/>
  <c r="F269" i="43" s="1"/>
  <c r="F193" i="43" a="1"/>
  <c r="F193" i="43" s="1"/>
  <c r="F125" i="43" a="1"/>
  <c r="F125" i="43" s="1"/>
  <c r="F126" i="43" s="1" a="1"/>
  <c r="F126" i="43" s="1"/>
  <c r="F127" i="43" s="1" a="1"/>
  <c r="F127" i="43" s="1"/>
  <c r="F128" i="43" s="1" a="1"/>
  <c r="F128" i="43" s="1"/>
  <c r="F129" i="43" s="1" a="1"/>
  <c r="F129" i="43" s="1"/>
  <c r="F130" i="43" s="1" a="1"/>
  <c r="F130" i="43" s="1"/>
  <c r="F131" i="43" s="1" a="1"/>
  <c r="F131" i="43" s="1"/>
  <c r="F132" i="43" s="1" a="1"/>
  <c r="F132" i="43" s="1"/>
  <c r="F149" i="43" a="1"/>
  <c r="F149" i="43" s="1"/>
  <c r="F150" i="43" s="1" a="1"/>
  <c r="F150" i="43" s="1"/>
  <c r="F151" i="43" s="1" a="1"/>
  <c r="F151" i="43" s="1"/>
  <c r="F77" i="43" a="1"/>
  <c r="F77" i="43" s="1"/>
  <c r="F203" i="43" a="1"/>
  <c r="F203" i="43" s="1"/>
  <c r="F170" i="43" a="1"/>
  <c r="F170" i="43" s="1"/>
  <c r="F171" i="43" s="1" a="1"/>
  <c r="F171" i="43" s="1"/>
  <c r="F245" i="43" a="1"/>
  <c r="F245" i="43" s="1"/>
  <c r="F184" i="43" a="1"/>
  <c r="F184" i="43" s="1"/>
  <c r="F18" i="43" a="1"/>
  <c r="F18" i="43" s="1"/>
  <c r="F19" i="43" s="1" a="1"/>
  <c r="F19" i="43" s="1"/>
  <c r="F20" i="43" s="1" a="1"/>
  <c r="F20" i="43" s="1"/>
  <c r="F21" i="43" s="1" a="1"/>
  <c r="F21" i="43" s="1"/>
  <c r="F213" i="43" a="1"/>
  <c r="F213" i="43" s="1"/>
  <c r="F159" i="43" a="1"/>
  <c r="F159" i="43" s="1"/>
  <c r="F236" i="43" a="1"/>
  <c r="F236" i="43" s="1"/>
  <c r="F226" i="43" a="1"/>
  <c r="F226" i="43" s="1"/>
  <c r="F72" i="43" a="1"/>
  <c r="F72" i="43" s="1"/>
  <c r="F259" i="43" a="1"/>
  <c r="F259" i="43" s="1"/>
  <c r="F133" i="43" a="1"/>
  <c r="F133" i="43" s="1"/>
  <c r="X202" i="43"/>
  <c r="AE63" i="43"/>
  <c r="AE292" i="43"/>
  <c r="AF292" i="43" s="1"/>
  <c r="U184" i="43"/>
  <c r="AB183" i="43"/>
  <c r="V295" i="43"/>
  <c r="Z295" i="43" s="1"/>
  <c r="AC295" i="43"/>
  <c r="AG295" i="43" s="1"/>
  <c r="V234" i="43"/>
  <c r="AC234" i="43"/>
  <c r="T84" i="43"/>
  <c r="AA84" i="43"/>
  <c r="J148" i="43" a="1"/>
  <c r="J148" i="43" s="1"/>
  <c r="AB147" i="43"/>
  <c r="U147" i="43"/>
  <c r="AD268" i="43"/>
  <c r="AE268" i="43" s="1"/>
  <c r="C223" i="43" a="1"/>
  <c r="C223" i="43" s="1"/>
  <c r="AD223" i="43" s="1"/>
  <c r="AE223" i="43" s="1"/>
  <c r="E169" i="43" a="1"/>
  <c r="E169" i="43" s="1"/>
  <c r="AD169" i="43" s="1"/>
  <c r="AE169" i="43" s="1"/>
  <c r="X203" i="43"/>
  <c r="W268" i="43"/>
  <c r="X268" i="43" s="1"/>
  <c r="K223" i="43" a="1"/>
  <c r="K223" i="43" s="1"/>
  <c r="AC222" i="43"/>
  <c r="V222" i="43"/>
  <c r="X266" i="43"/>
  <c r="U282" i="43"/>
  <c r="T38" i="43"/>
  <c r="AD164" i="43"/>
  <c r="AE164" i="43" s="1"/>
  <c r="AF164" i="43" s="1"/>
  <c r="AD123" i="43"/>
  <c r="AE123" i="43" s="1"/>
  <c r="W167" i="43"/>
  <c r="X167" i="43" s="1"/>
  <c r="AB222" i="43"/>
  <c r="AE125" i="43"/>
  <c r="AD199" i="43"/>
  <c r="AE199" i="43" s="1"/>
  <c r="W199" i="43"/>
  <c r="X199" i="43" s="1"/>
  <c r="AA246" i="43"/>
  <c r="AG246" i="43" s="1"/>
  <c r="T246" i="43"/>
  <c r="Z246" i="43" s="1"/>
  <c r="K226" i="43" a="1"/>
  <c r="K226" i="43" s="1"/>
  <c r="K227" i="43" s="1" a="1"/>
  <c r="K227" i="43" s="1"/>
  <c r="AC227" i="43" s="1"/>
  <c r="W174" i="43"/>
  <c r="X174" i="43" s="1"/>
  <c r="X195" i="43"/>
  <c r="Y195" i="43" s="1"/>
  <c r="AB259" i="43"/>
  <c r="AL285" i="43"/>
  <c r="AD295" i="43"/>
  <c r="AE295" i="43" s="1"/>
  <c r="AE293" i="43"/>
  <c r="AD38" i="43"/>
  <c r="AE38" i="43" s="1"/>
  <c r="V154" i="43"/>
  <c r="AA231" i="43"/>
  <c r="AD168" i="43"/>
  <c r="AE168" i="43" s="1"/>
  <c r="AF168" i="43" s="1"/>
  <c r="T205" i="43"/>
  <c r="AC212" i="43"/>
  <c r="G21" i="43" a="1"/>
  <c r="G21" i="43" s="1"/>
  <c r="T193" i="43"/>
  <c r="AC252" i="43"/>
  <c r="U224" i="43"/>
  <c r="AB224" i="43"/>
  <c r="X293" i="43"/>
  <c r="V217" i="43"/>
  <c r="Z217" i="43" s="1"/>
  <c r="U222" i="43"/>
  <c r="AA146" i="43"/>
  <c r="AC217" i="43"/>
  <c r="AG217" i="43" s="1"/>
  <c r="AA242" i="43"/>
  <c r="AG242" i="43" s="1"/>
  <c r="V212" i="43"/>
  <c r="T170" i="43"/>
  <c r="V157" i="43"/>
  <c r="AL157" i="43" s="1"/>
  <c r="AC149" i="43"/>
  <c r="W276" i="43"/>
  <c r="X276" i="43" s="1"/>
  <c r="W38" i="43"/>
  <c r="X38" i="43" s="1"/>
  <c r="U78" i="43"/>
  <c r="AA172" i="43"/>
  <c r="AF172" i="43" s="1"/>
  <c r="AB270" i="43"/>
  <c r="W172" i="43"/>
  <c r="X172" i="43" s="1"/>
  <c r="Y172" i="43" s="1"/>
  <c r="V276" i="43"/>
  <c r="V53" i="43"/>
  <c r="AL53" i="43" s="1"/>
  <c r="AB160" i="43"/>
  <c r="AF160" i="43" s="1"/>
  <c r="AA206" i="43"/>
  <c r="T206" i="43"/>
  <c r="AA78" i="43"/>
  <c r="W36" i="43"/>
  <c r="X36" i="43" s="1"/>
  <c r="U227" i="43"/>
  <c r="V225" i="43"/>
  <c r="T135" i="43"/>
  <c r="AD152" i="43"/>
  <c r="AE152" i="43" s="1"/>
  <c r="AF152" i="43" s="1"/>
  <c r="AE203" i="43"/>
  <c r="AA204" i="43"/>
  <c r="T78" i="43"/>
  <c r="AA91" i="43"/>
  <c r="AB153" i="43"/>
  <c r="AF153" i="43" s="1"/>
  <c r="T227" i="43"/>
  <c r="AA135" i="43"/>
  <c r="L17" i="43" a="1"/>
  <c r="L17" i="43" s="1"/>
  <c r="L18" i="43" s="1" a="1"/>
  <c r="L18" i="43" s="1"/>
  <c r="L19" i="43" s="1" a="1"/>
  <c r="L19" i="43" s="1"/>
  <c r="L20" i="43" s="1" a="1"/>
  <c r="L20" i="43" s="1"/>
  <c r="J205" i="43" a="1"/>
  <c r="J205" i="43" s="1"/>
  <c r="U205" i="43" s="1"/>
  <c r="T136" i="43"/>
  <c r="W18" i="43"/>
  <c r="X18" i="43" s="1"/>
  <c r="V252" i="43"/>
  <c r="T225" i="43"/>
  <c r="AA136" i="43"/>
  <c r="AB204" i="43"/>
  <c r="T79" i="43"/>
  <c r="AL242" i="43"/>
  <c r="AL172" i="43"/>
  <c r="AL86" i="43"/>
  <c r="AD193" i="43"/>
  <c r="AE193" i="43" s="1"/>
  <c r="E108" i="43" a="1"/>
  <c r="E108" i="43" s="1"/>
  <c r="W108" i="43" s="1"/>
  <c r="X108" i="43" s="1"/>
  <c r="AC18" i="43"/>
  <c r="E214" i="43" a="1"/>
  <c r="E214" i="43" s="1"/>
  <c r="E215" i="43" s="1" a="1"/>
  <c r="E215" i="43" s="1"/>
  <c r="E216" i="43" s="1" a="1"/>
  <c r="E216" i="43" s="1"/>
  <c r="AA259" i="43"/>
  <c r="AB78" i="43"/>
  <c r="V269" i="43"/>
  <c r="E72" i="43" a="1"/>
  <c r="E72" i="43" s="1"/>
  <c r="W72" i="43" s="1"/>
  <c r="X72" i="43" s="1"/>
  <c r="AD253" i="43"/>
  <c r="AE253" i="43" s="1"/>
  <c r="AA269" i="43"/>
  <c r="AC269" i="43"/>
  <c r="AA159" i="43"/>
  <c r="T269" i="43"/>
  <c r="T159" i="43"/>
  <c r="D59" i="43" a="1"/>
  <c r="D59" i="43" s="1"/>
  <c r="W59" i="43" s="1"/>
  <c r="X59" i="43" s="1"/>
  <c r="W193" i="43"/>
  <c r="X193" i="43" s="1"/>
  <c r="AA111" i="43"/>
  <c r="K254" i="43" a="1"/>
  <c r="K254" i="43" s="1"/>
  <c r="V254" i="43" s="1"/>
  <c r="AL254" i="43" s="1"/>
  <c r="AC253" i="43"/>
  <c r="V253" i="43"/>
  <c r="AL253" i="43" s="1"/>
  <c r="AD217" i="43"/>
  <c r="AE217" i="43" s="1"/>
  <c r="E218" i="43" a="1"/>
  <c r="E218" i="43" s="1"/>
  <c r="T160" i="43"/>
  <c r="AL160" i="43" s="1"/>
  <c r="AA203" i="43"/>
  <c r="T204" i="43"/>
  <c r="T226" i="43"/>
  <c r="AD70" i="43"/>
  <c r="AE70" i="43" s="1"/>
  <c r="C71" i="43" a="1"/>
  <c r="C71" i="43" s="1"/>
  <c r="C72" i="43" s="1" a="1"/>
  <c r="C72" i="43" s="1"/>
  <c r="U163" i="43"/>
  <c r="AB163" i="43"/>
  <c r="T110" i="43"/>
  <c r="AD204" i="43"/>
  <c r="AE204" i="43" s="1"/>
  <c r="C205" i="43" a="1"/>
  <c r="C205" i="43" s="1"/>
  <c r="AD205" i="43" s="1"/>
  <c r="AE205" i="43" s="1"/>
  <c r="AA110" i="43"/>
  <c r="AD18" i="43"/>
  <c r="AE18" i="43" s="1"/>
  <c r="T203" i="43"/>
  <c r="AA225" i="43"/>
  <c r="AA226" i="43"/>
  <c r="V72" i="43"/>
  <c r="AC72" i="43"/>
  <c r="AA109" i="43"/>
  <c r="V205" i="43"/>
  <c r="T109" i="43"/>
  <c r="AD225" i="43"/>
  <c r="AE225" i="43" s="1"/>
  <c r="D198" i="43" a="1"/>
  <c r="D198" i="43" s="1"/>
  <c r="W198" i="43" s="1"/>
  <c r="X198" i="43" s="1"/>
  <c r="Y198" i="43" s="1"/>
  <c r="D253" i="43" a="1"/>
  <c r="D253" i="43" s="1"/>
  <c r="AD200" i="43"/>
  <c r="AE200" i="43" s="1"/>
  <c r="AF200" i="43" s="1"/>
  <c r="E165" i="43" a="1"/>
  <c r="E165" i="43" s="1"/>
  <c r="AD165" i="43" s="1"/>
  <c r="AE165" i="43" s="1"/>
  <c r="X252" i="43"/>
  <c r="D204" i="43" a="1"/>
  <c r="D204" i="43" s="1"/>
  <c r="AA18" i="43"/>
  <c r="T18" i="43"/>
  <c r="G78" i="43" a="1"/>
  <c r="G78" i="43" s="1"/>
  <c r="G79" i="43" s="1" a="1"/>
  <c r="G79" i="43" s="1"/>
  <c r="G80" i="43" s="1" a="1"/>
  <c r="G80" i="43" s="1"/>
  <c r="G81" i="43" s="1" a="1"/>
  <c r="G81" i="43" s="1"/>
  <c r="AD77" i="43"/>
  <c r="AE77" i="43" s="1"/>
  <c r="C78" i="43" a="1"/>
  <c r="C78" i="43" s="1"/>
  <c r="U79" i="43"/>
  <c r="AB79" i="43"/>
  <c r="C157" i="43" a="1"/>
  <c r="C157" i="43" s="1"/>
  <c r="AD148" i="43"/>
  <c r="AE148" i="43" s="1"/>
  <c r="E149" i="43" a="1"/>
  <c r="E149" i="43" s="1"/>
  <c r="D157" i="43" a="1"/>
  <c r="D157" i="43" s="1"/>
  <c r="E133" i="43" a="1"/>
  <c r="E133" i="43" s="1"/>
  <c r="W212" i="43"/>
  <c r="X212" i="43" s="1"/>
  <c r="D213" i="43" a="1"/>
  <c r="D213" i="43" s="1"/>
  <c r="J214" i="43" a="1"/>
  <c r="J214" i="43" s="1"/>
  <c r="AB213" i="43"/>
  <c r="U213" i="43"/>
  <c r="AA235" i="43"/>
  <c r="I236" i="43" a="1"/>
  <c r="I236" i="43" s="1"/>
  <c r="T235" i="43"/>
  <c r="W234" i="43"/>
  <c r="X234" i="43" s="1"/>
  <c r="E235" i="43" a="1"/>
  <c r="E235" i="43" s="1"/>
  <c r="AD235" i="43" s="1"/>
  <c r="AE235" i="43" s="1"/>
  <c r="U235" i="43"/>
  <c r="AB235" i="43"/>
  <c r="G185" i="43" a="1"/>
  <c r="G185" i="43" s="1"/>
  <c r="G186" i="43" s="1" a="1"/>
  <c r="G186" i="43" s="1"/>
  <c r="G187" i="43" s="1" a="1"/>
  <c r="G187" i="43" s="1"/>
  <c r="G188" i="43" s="1" a="1"/>
  <c r="G188" i="43" s="1"/>
  <c r="W225" i="43"/>
  <c r="X225" i="43" s="1"/>
  <c r="E226" i="43" a="1"/>
  <c r="E226" i="43" s="1"/>
  <c r="E227" i="43" s="1" a="1"/>
  <c r="E227" i="43" s="1"/>
  <c r="AD227" i="43" s="1"/>
  <c r="AE227" i="43" s="1"/>
  <c r="D227" i="43" a="1"/>
  <c r="D227" i="43" s="1"/>
  <c r="E170" i="43" a="1"/>
  <c r="E170" i="43" s="1"/>
  <c r="E171" i="43" s="1" a="1"/>
  <c r="E171" i="43" s="1"/>
  <c r="W258" i="43"/>
  <c r="X258" i="43" s="1"/>
  <c r="E259" i="43" a="1"/>
  <c r="E259" i="43" s="1"/>
  <c r="W259" i="43" s="1"/>
  <c r="X259" i="43" s="1"/>
  <c r="Y259" i="43" s="1"/>
  <c r="W123" i="43"/>
  <c r="X123" i="43" s="1"/>
  <c r="D124" i="43" a="1"/>
  <c r="D124" i="43" s="1"/>
  <c r="Z124" i="43" s="1"/>
  <c r="T71" i="43"/>
  <c r="I72" i="43" a="1"/>
  <c r="I72" i="43" s="1"/>
  <c r="C98" i="43" a="1"/>
  <c r="C98" i="43" s="1"/>
  <c r="T137" i="43"/>
  <c r="AA137" i="43"/>
  <c r="I138" i="43" a="1"/>
  <c r="I138" i="43" s="1"/>
  <c r="D104" i="43" a="1"/>
  <c r="D104" i="43" s="1"/>
  <c r="W94" i="43"/>
  <c r="X94" i="43" s="1"/>
  <c r="E95" i="43" a="1"/>
  <c r="E95" i="43" s="1"/>
  <c r="C215" i="43" a="1"/>
  <c r="C215" i="43" s="1"/>
  <c r="C216" i="43" s="1" a="1"/>
  <c r="C216" i="43" s="1"/>
  <c r="W269" i="43"/>
  <c r="X269" i="43" s="1"/>
  <c r="D270" i="43" a="1"/>
  <c r="D270" i="43" s="1"/>
  <c r="W270" i="43" s="1"/>
  <c r="X270" i="43" s="1"/>
  <c r="E115" i="43" a="1"/>
  <c r="E115" i="43" s="1"/>
  <c r="E116" i="43" s="1" a="1"/>
  <c r="E116" i="43" s="1"/>
  <c r="E117" i="43" s="1" a="1"/>
  <c r="E117" i="43" s="1"/>
  <c r="E186" i="43" a="1"/>
  <c r="E186" i="43" s="1"/>
  <c r="E187" i="43" s="1" a="1"/>
  <c r="E187" i="43" s="1"/>
  <c r="E188" i="43" s="1" a="1"/>
  <c r="E188" i="43" s="1"/>
  <c r="W183" i="43"/>
  <c r="X183" i="43" s="1"/>
  <c r="D184" i="43" a="1"/>
  <c r="D184" i="43" s="1"/>
  <c r="AC235" i="43"/>
  <c r="V235" i="43"/>
  <c r="U185" i="43"/>
  <c r="J186" i="43" a="1"/>
  <c r="J186" i="43" s="1"/>
  <c r="AB185" i="43"/>
  <c r="AD162" i="43"/>
  <c r="AE162" i="43" s="1"/>
  <c r="E163" i="43" a="1"/>
  <c r="E163" i="43" s="1"/>
  <c r="AD163" i="43" s="1"/>
  <c r="AE163" i="43" s="1"/>
  <c r="AA162" i="43"/>
  <c r="T162" i="43"/>
  <c r="V215" i="43"/>
  <c r="AC215" i="43"/>
  <c r="T223" i="43"/>
  <c r="AA223" i="43"/>
  <c r="D78" i="43" a="1"/>
  <c r="D78" i="43" s="1"/>
  <c r="W77" i="43"/>
  <c r="X77" i="43" s="1"/>
  <c r="R17" i="43" a="1"/>
  <c r="R17" i="43" s="1"/>
  <c r="Q17" i="43" a="1"/>
  <c r="Q17" i="43" s="1"/>
  <c r="P17" i="43" a="1"/>
  <c r="P17" i="43" s="1"/>
  <c r="AB71" i="43"/>
  <c r="U71" i="43"/>
  <c r="BG15" i="43"/>
  <c r="E61" i="42"/>
  <c r="AD264" i="43"/>
  <c r="AE264" i="43" s="1"/>
  <c r="AF264" i="43" s="1"/>
  <c r="AB281" i="43"/>
  <c r="AF281" i="43" s="1"/>
  <c r="AA71" i="43"/>
  <c r="U43" i="43"/>
  <c r="Y43" i="43" s="1"/>
  <c r="AD54" i="43"/>
  <c r="AE54" i="43" s="1"/>
  <c r="AD30" i="43"/>
  <c r="AE30" i="43" s="1"/>
  <c r="AF30" i="43" s="1"/>
  <c r="AC91" i="43"/>
  <c r="V91" i="43"/>
  <c r="AE191" i="43"/>
  <c r="AF191" i="43" s="1"/>
  <c r="V116" i="43"/>
  <c r="AC116" i="43"/>
  <c r="AB271" i="43"/>
  <c r="AF271" i="43" s="1"/>
  <c r="U271" i="43"/>
  <c r="AL271" i="43" s="1"/>
  <c r="U57" i="43"/>
  <c r="AB57" i="43"/>
  <c r="AA252" i="43"/>
  <c r="T252" i="43"/>
  <c r="U276" i="43"/>
  <c r="AB276" i="43"/>
  <c r="X251" i="43"/>
  <c r="X51" i="43"/>
  <c r="U165" i="43"/>
  <c r="Z165" i="43" s="1"/>
  <c r="AB165" i="43"/>
  <c r="AG165" i="43" s="1"/>
  <c r="AE251" i="43"/>
  <c r="X71" i="43"/>
  <c r="AE272" i="43"/>
  <c r="AD114" i="43"/>
  <c r="AE114" i="43" s="1"/>
  <c r="AC240" i="43"/>
  <c r="V240" i="43"/>
  <c r="AD240" i="43"/>
  <c r="AE240" i="43" s="1"/>
  <c r="AA266" i="43"/>
  <c r="T266" i="43"/>
  <c r="AL176" i="43"/>
  <c r="W62" i="43"/>
  <c r="X62" i="43" s="1"/>
  <c r="V108" i="43"/>
  <c r="AC108" i="43"/>
  <c r="AE267" i="43"/>
  <c r="AF267" i="43" s="1"/>
  <c r="X32" i="43"/>
  <c r="AB243" i="43"/>
  <c r="AF243" i="43" s="1"/>
  <c r="U243" i="43"/>
  <c r="Y243" i="43" s="1"/>
  <c r="AE51" i="43"/>
  <c r="AE182" i="43"/>
  <c r="W175" i="43"/>
  <c r="X175" i="43" s="1"/>
  <c r="Y175" i="43" s="1"/>
  <c r="X57" i="43"/>
  <c r="AD57" i="43"/>
  <c r="AE57" i="43" s="1"/>
  <c r="AB247" i="43"/>
  <c r="U247" i="43"/>
  <c r="X69" i="43"/>
  <c r="AE180" i="43"/>
  <c r="V61" i="43"/>
  <c r="AC61" i="43"/>
  <c r="AE89" i="43"/>
  <c r="W229" i="43"/>
  <c r="X229" i="43" s="1"/>
  <c r="Y229" i="43" s="1"/>
  <c r="AA108" i="43"/>
  <c r="T108" i="43"/>
  <c r="X89" i="43"/>
  <c r="X267" i="43"/>
  <c r="Y267" i="43" s="1"/>
  <c r="AE146" i="43"/>
  <c r="X66" i="43"/>
  <c r="AD224" i="43"/>
  <c r="AE224" i="43" s="1"/>
  <c r="AE280" i="43"/>
  <c r="AF39" i="43"/>
  <c r="X208" i="43"/>
  <c r="Y208" i="43" s="1"/>
  <c r="AE112" i="43"/>
  <c r="AE290" i="43"/>
  <c r="W160" i="43"/>
  <c r="X160" i="43" s="1"/>
  <c r="AB177" i="43"/>
  <c r="AF177" i="43" s="1"/>
  <c r="U177" i="43"/>
  <c r="AL177" i="43" s="1"/>
  <c r="T280" i="43"/>
  <c r="AA280" i="43"/>
  <c r="V78" i="43"/>
  <c r="AC78" i="43"/>
  <c r="V170" i="43"/>
  <c r="AC170" i="43"/>
  <c r="AC155" i="43"/>
  <c r="V155" i="43"/>
  <c r="AL155" i="43" s="1"/>
  <c r="AD94" i="43"/>
  <c r="AE94" i="43" s="1"/>
  <c r="T240" i="43"/>
  <c r="AA240" i="43"/>
  <c r="AC159" i="43"/>
  <c r="V159" i="43"/>
  <c r="AB162" i="43"/>
  <c r="U162" i="43"/>
  <c r="W64" i="43"/>
  <c r="X64" i="43" s="1"/>
  <c r="AD276" i="43"/>
  <c r="AE276" i="43" s="1"/>
  <c r="T167" i="43"/>
  <c r="Z167" i="43" s="1"/>
  <c r="AA167" i="43"/>
  <c r="AG167" i="43" s="1"/>
  <c r="T45" i="43"/>
  <c r="AA45" i="43"/>
  <c r="U179" i="43"/>
  <c r="AB179" i="43"/>
  <c r="AF179" i="43" s="1"/>
  <c r="AA134" i="43"/>
  <c r="T134" i="43"/>
  <c r="W24" i="43"/>
  <c r="X24" i="43" s="1"/>
  <c r="AD24" i="43"/>
  <c r="AE24" i="43" s="1"/>
  <c r="AF24" i="43" s="1"/>
  <c r="BF16" i="43"/>
  <c r="AC42" i="43"/>
  <c r="AF42" i="43" s="1"/>
  <c r="V42" i="43"/>
  <c r="Y42" i="43" s="1"/>
  <c r="X292" i="43"/>
  <c r="Y292" i="43" s="1"/>
  <c r="AD53" i="43"/>
  <c r="AE53" i="43" s="1"/>
  <c r="W53" i="43"/>
  <c r="X53" i="43" s="1"/>
  <c r="T145" i="43"/>
  <c r="Z145" i="43" s="1"/>
  <c r="AA145" i="43"/>
  <c r="AF145" i="43" s="1"/>
  <c r="T265" i="43"/>
  <c r="Z265" i="43" s="1"/>
  <c r="AA265" i="43"/>
  <c r="AG265" i="43" s="1"/>
  <c r="AB277" i="43"/>
  <c r="U277" i="43"/>
  <c r="Y279" i="43"/>
  <c r="V256" i="43"/>
  <c r="AC256" i="43"/>
  <c r="V190" i="43"/>
  <c r="Y190" i="43" s="1"/>
  <c r="AC190" i="43"/>
  <c r="V250" i="43"/>
  <c r="Z250" i="43" s="1"/>
  <c r="AC250" i="43"/>
  <c r="AF250" i="43" s="1"/>
  <c r="AF287" i="43"/>
  <c r="AB18" i="43"/>
  <c r="U18" i="43"/>
  <c r="T57" i="43"/>
  <c r="V56" i="43"/>
  <c r="AC56" i="43"/>
  <c r="AF56" i="43" s="1"/>
  <c r="W217" i="43"/>
  <c r="X217" i="43" s="1"/>
  <c r="AD288" i="43"/>
  <c r="AE288" i="43" s="1"/>
  <c r="AE32" i="43"/>
  <c r="AD75" i="43"/>
  <c r="AE75" i="43" s="1"/>
  <c r="W154" i="43"/>
  <c r="X154" i="43" s="1"/>
  <c r="AF52" i="43"/>
  <c r="AE195" i="43"/>
  <c r="AF195" i="43" s="1"/>
  <c r="V293" i="43"/>
  <c r="AL293" i="43" s="1"/>
  <c r="AC293" i="43"/>
  <c r="AG293" i="43" s="1"/>
  <c r="AD258" i="43"/>
  <c r="AE258" i="43" s="1"/>
  <c r="W63" i="43"/>
  <c r="X63" i="43" s="1"/>
  <c r="Y52" i="43"/>
  <c r="AL161" i="43"/>
  <c r="AE66" i="43"/>
  <c r="X180" i="43"/>
  <c r="AE33" i="43"/>
  <c r="Y25" i="43"/>
  <c r="AF285" i="43"/>
  <c r="AD68" i="43"/>
  <c r="AE68" i="43" s="1"/>
  <c r="AD238" i="43"/>
  <c r="AE238" i="43" s="1"/>
  <c r="AB258" i="43"/>
  <c r="U258" i="43"/>
  <c r="AD167" i="43"/>
  <c r="AE167" i="43" s="1"/>
  <c r="AL67" i="43"/>
  <c r="T291" i="43"/>
  <c r="Z291" i="43" s="1"/>
  <c r="AA291" i="43"/>
  <c r="AG291" i="43" s="1"/>
  <c r="AF50" i="43"/>
  <c r="AD234" i="43"/>
  <c r="AE234" i="43" s="1"/>
  <c r="AD82" i="43"/>
  <c r="AE82" i="43" s="1"/>
  <c r="Y86" i="43"/>
  <c r="W74" i="43"/>
  <c r="X74" i="43" s="1"/>
  <c r="T258" i="43"/>
  <c r="AA258" i="43"/>
  <c r="X112" i="43"/>
  <c r="V268" i="43"/>
  <c r="AC268" i="43"/>
  <c r="V204" i="43"/>
  <c r="AC204" i="43"/>
  <c r="AA77" i="43"/>
  <c r="T77" i="43"/>
  <c r="AC89" i="43"/>
  <c r="V89" i="43"/>
  <c r="W82" i="43"/>
  <c r="X82" i="43" s="1"/>
  <c r="W148" i="43"/>
  <c r="X148" i="43" s="1"/>
  <c r="AB69" i="43"/>
  <c r="U69" i="43"/>
  <c r="AA184" i="43"/>
  <c r="T184" i="43"/>
  <c r="V251" i="43"/>
  <c r="AL251" i="43" s="1"/>
  <c r="AC251" i="43"/>
  <c r="AG251" i="43" s="1"/>
  <c r="AB180" i="43"/>
  <c r="U180" i="43"/>
  <c r="Z180" i="43" s="1"/>
  <c r="U126" i="43"/>
  <c r="AB126" i="43"/>
  <c r="T169" i="43"/>
  <c r="Z169" i="43" s="1"/>
  <c r="AA169" i="43"/>
  <c r="AG169" i="43" s="1"/>
  <c r="AA272" i="43"/>
  <c r="AG272" i="43" s="1"/>
  <c r="T272" i="43"/>
  <c r="Z272" i="43" s="1"/>
  <c r="AF161" i="43"/>
  <c r="AD154" i="43"/>
  <c r="AE154" i="43" s="1"/>
  <c r="AA107" i="43"/>
  <c r="AG107" i="43" s="1"/>
  <c r="T107" i="43"/>
  <c r="Y107" i="43" s="1"/>
  <c r="V146" i="43"/>
  <c r="AC146" i="43"/>
  <c r="AE20" i="43"/>
  <c r="T125" i="43"/>
  <c r="AA125" i="43"/>
  <c r="AA66" i="43"/>
  <c r="T66" i="43"/>
  <c r="V193" i="43"/>
  <c r="AC193" i="43"/>
  <c r="V82" i="43"/>
  <c r="AC82" i="43"/>
  <c r="AG82" i="43" s="1"/>
  <c r="AD107" i="43"/>
  <c r="AE107" i="43" s="1"/>
  <c r="W60" i="43"/>
  <c r="X60" i="43" s="1"/>
  <c r="AB125" i="43"/>
  <c r="U125" i="43"/>
  <c r="AC69" i="43"/>
  <c r="V69" i="43"/>
  <c r="U60" i="43"/>
  <c r="AB60" i="43"/>
  <c r="AC62" i="43"/>
  <c r="V62" i="43"/>
  <c r="AC245" i="43"/>
  <c r="V245" i="43"/>
  <c r="AA126" i="43"/>
  <c r="T126" i="43"/>
  <c r="W173" i="43"/>
  <c r="X173" i="43" s="1"/>
  <c r="V20" i="43"/>
  <c r="AC20" i="43"/>
  <c r="T261" i="43"/>
  <c r="AA261" i="43"/>
  <c r="T106" i="43"/>
  <c r="AA106" i="43"/>
  <c r="AA133" i="43"/>
  <c r="T133" i="43"/>
  <c r="AA163" i="43"/>
  <c r="T163" i="43"/>
  <c r="AB212" i="43"/>
  <c r="U212" i="43"/>
  <c r="AC66" i="43"/>
  <c r="V66" i="43"/>
  <c r="AD208" i="43"/>
  <c r="AE208" i="43" s="1"/>
  <c r="AF208" i="43" s="1"/>
  <c r="U207" i="43"/>
  <c r="AL207" i="43" s="1"/>
  <c r="AB207" i="43"/>
  <c r="AF207" i="43" s="1"/>
  <c r="T62" i="43"/>
  <c r="AA62" i="43"/>
  <c r="W228" i="43"/>
  <c r="X228" i="43" s="1"/>
  <c r="AC288" i="43"/>
  <c r="V288" i="43"/>
  <c r="AB245" i="43"/>
  <c r="U245" i="43"/>
  <c r="AA182" i="43"/>
  <c r="T182" i="43"/>
  <c r="AA158" i="43"/>
  <c r="AF158" i="43" s="1"/>
  <c r="T158" i="43"/>
  <c r="AL158" i="43" s="1"/>
  <c r="V263" i="43"/>
  <c r="Y263" i="43" s="1"/>
  <c r="AC263" i="43"/>
  <c r="AF263" i="43" s="1"/>
  <c r="AB77" i="43"/>
  <c r="U77" i="43"/>
  <c r="W106" i="43"/>
  <c r="X106" i="43" s="1"/>
  <c r="AB89" i="43"/>
  <c r="U89" i="43"/>
  <c r="V60" i="43"/>
  <c r="AC60" i="43"/>
  <c r="AA288" i="43"/>
  <c r="T288" i="43"/>
  <c r="AA278" i="43"/>
  <c r="T278" i="43"/>
  <c r="AC57" i="43"/>
  <c r="V57" i="43"/>
  <c r="AC90" i="43"/>
  <c r="V90" i="43"/>
  <c r="AC71" i="43"/>
  <c r="V71" i="43"/>
  <c r="AC79" i="43"/>
  <c r="V79" i="43"/>
  <c r="AB206" i="43"/>
  <c r="U206" i="43"/>
  <c r="AA98" i="43"/>
  <c r="T98" i="43"/>
  <c r="Z98" i="43" s="1"/>
  <c r="AB59" i="43"/>
  <c r="U59" i="43"/>
  <c r="U32" i="43"/>
  <c r="AB32" i="43"/>
  <c r="T202" i="43"/>
  <c r="AA202" i="43"/>
  <c r="AC63" i="43"/>
  <c r="V63" i="43"/>
  <c r="AB231" i="43"/>
  <c r="U231" i="43"/>
  <c r="AL231" i="43" s="1"/>
  <c r="AB51" i="43"/>
  <c r="AG51" i="43" s="1"/>
  <c r="U51" i="43"/>
  <c r="Z51" i="43" s="1"/>
  <c r="W178" i="43"/>
  <c r="X178" i="43" s="1"/>
  <c r="AA290" i="43"/>
  <c r="AG290" i="43" s="1"/>
  <c r="T290" i="43"/>
  <c r="Z290" i="43" s="1"/>
  <c r="AB90" i="43"/>
  <c r="U90" i="43"/>
  <c r="X146" i="43"/>
  <c r="AA59" i="43"/>
  <c r="T59" i="43"/>
  <c r="V203" i="43"/>
  <c r="AC203" i="43"/>
  <c r="AA32" i="43"/>
  <c r="T32" i="43"/>
  <c r="AD192" i="43"/>
  <c r="AE192" i="43" s="1"/>
  <c r="AB173" i="43"/>
  <c r="AF173" i="43" s="1"/>
  <c r="U173" i="43"/>
  <c r="Z173" i="43" s="1"/>
  <c r="U63" i="43"/>
  <c r="AB63" i="43"/>
  <c r="AC182" i="43"/>
  <c r="V182" i="43"/>
  <c r="AC282" i="43"/>
  <c r="AF282" i="43" s="1"/>
  <c r="V282" i="43"/>
  <c r="V148" i="43"/>
  <c r="AC148" i="43"/>
  <c r="AE124" i="43"/>
  <c r="AF124" i="43" s="1"/>
  <c r="T234" i="43"/>
  <c r="AA234" i="43"/>
  <c r="AA270" i="43"/>
  <c r="T270" i="43"/>
  <c r="AB203" i="43"/>
  <c r="U203" i="43"/>
  <c r="V192" i="43"/>
  <c r="AC192" i="43"/>
  <c r="AB19" i="43"/>
  <c r="U19" i="43"/>
  <c r="V236" i="43"/>
  <c r="AC236" i="43"/>
  <c r="AA63" i="43"/>
  <c r="T63" i="43"/>
  <c r="AC224" i="43"/>
  <c r="V224" i="43"/>
  <c r="AF260" i="43"/>
  <c r="AC278" i="43"/>
  <c r="V278" i="43"/>
  <c r="AA112" i="43"/>
  <c r="T112" i="43"/>
  <c r="T75" i="43"/>
  <c r="AA75" i="43"/>
  <c r="AC270" i="43"/>
  <c r="V270" i="43"/>
  <c r="T192" i="43"/>
  <c r="AA192" i="43"/>
  <c r="AB236" i="43"/>
  <c r="U236" i="43"/>
  <c r="AA224" i="43"/>
  <c r="T224" i="43"/>
  <c r="AF279" i="43"/>
  <c r="AB154" i="43"/>
  <c r="U154" i="43"/>
  <c r="AB88" i="43"/>
  <c r="U88" i="43"/>
  <c r="V47" i="43"/>
  <c r="AC47" i="43"/>
  <c r="AC156" i="43"/>
  <c r="V156" i="43"/>
  <c r="AL156" i="43" s="1"/>
  <c r="AC113" i="43"/>
  <c r="V113" i="43"/>
  <c r="AC70" i="43"/>
  <c r="AG70" i="43" s="1"/>
  <c r="V70" i="43"/>
  <c r="AL70" i="43" s="1"/>
  <c r="AB112" i="43"/>
  <c r="U112" i="43"/>
  <c r="W192" i="43"/>
  <c r="X192" i="43" s="1"/>
  <c r="AC289" i="43"/>
  <c r="AF289" i="43" s="1"/>
  <c r="V289" i="43"/>
  <c r="AL289" i="43" s="1"/>
  <c r="W288" i="43"/>
  <c r="X288" i="43" s="1"/>
  <c r="W224" i="43"/>
  <c r="X224" i="43" s="1"/>
  <c r="AF255" i="43"/>
  <c r="AF229" i="43"/>
  <c r="AA154" i="43"/>
  <c r="T154" i="43"/>
  <c r="AA248" i="43"/>
  <c r="T248" i="43"/>
  <c r="AB273" i="43"/>
  <c r="U273" i="43"/>
  <c r="T247" i="43"/>
  <c r="AA247" i="43"/>
  <c r="AA113" i="43"/>
  <c r="T113" i="43"/>
  <c r="AA219" i="43"/>
  <c r="T219" i="43"/>
  <c r="AA61" i="43"/>
  <c r="T61" i="43"/>
  <c r="AB288" i="43"/>
  <c r="U288" i="43"/>
  <c r="W87" i="43"/>
  <c r="X87" i="43" s="1"/>
  <c r="AA268" i="43"/>
  <c r="T268" i="43"/>
  <c r="T273" i="43"/>
  <c r="AA273" i="43"/>
  <c r="AA178" i="43"/>
  <c r="AG178" i="43" s="1"/>
  <c r="T178" i="43"/>
  <c r="Z178" i="43" s="1"/>
  <c r="U228" i="43"/>
  <c r="AB228" i="43"/>
  <c r="AB234" i="43"/>
  <c r="U234" i="43"/>
  <c r="AB219" i="43"/>
  <c r="U219" i="43"/>
  <c r="U81" i="43"/>
  <c r="AB81" i="43"/>
  <c r="AD84" i="43"/>
  <c r="AE84" i="43" s="1"/>
  <c r="W84" i="43"/>
  <c r="X84" i="43" s="1"/>
  <c r="V126" i="43"/>
  <c r="AC126" i="43"/>
  <c r="AF43" i="43"/>
  <c r="W16" i="43"/>
  <c r="X16" i="43" s="1"/>
  <c r="Y285" i="43"/>
  <c r="AD93" i="43"/>
  <c r="AE93" i="43" s="1"/>
  <c r="Y67" i="43"/>
  <c r="AF274" i="43"/>
  <c r="AD28" i="43"/>
  <c r="AE28" i="43" s="1"/>
  <c r="AF67" i="43"/>
  <c r="W33" i="43"/>
  <c r="X33" i="43" s="1"/>
  <c r="W17" i="43"/>
  <c r="X17" i="43" s="1"/>
  <c r="AF26" i="43"/>
  <c r="Y161" i="43"/>
  <c r="U68" i="43"/>
  <c r="AB68" i="43"/>
  <c r="AC93" i="43"/>
  <c r="V93" i="43"/>
  <c r="AA33" i="43"/>
  <c r="T33" i="43"/>
  <c r="AA68" i="43"/>
  <c r="T68" i="43"/>
  <c r="AC87" i="43"/>
  <c r="V87" i="43"/>
  <c r="T93" i="43"/>
  <c r="AA93" i="43"/>
  <c r="W31" i="43"/>
  <c r="X31" i="43" s="1"/>
  <c r="AA73" i="43"/>
  <c r="T73" i="43"/>
  <c r="T87" i="43"/>
  <c r="AA87" i="43"/>
  <c r="AA96" i="43"/>
  <c r="AG96" i="43" s="1"/>
  <c r="T96" i="43"/>
  <c r="Z96" i="43" s="1"/>
  <c r="AD31" i="43"/>
  <c r="AE31" i="43" s="1"/>
  <c r="AD23" i="43"/>
  <c r="AE23" i="43" s="1"/>
  <c r="W73" i="43"/>
  <c r="X73" i="43" s="1"/>
  <c r="AB111" i="43"/>
  <c r="U111" i="43"/>
  <c r="AL111" i="43" s="1"/>
  <c r="V31" i="43"/>
  <c r="AC31" i="43"/>
  <c r="AD17" i="43"/>
  <c r="AE17" i="43" s="1"/>
  <c r="AF58" i="43"/>
  <c r="AB87" i="43"/>
  <c r="U87" i="43"/>
  <c r="AB31" i="43"/>
  <c r="U31" i="43"/>
  <c r="AD73" i="43"/>
  <c r="AE73" i="43" s="1"/>
  <c r="T31" i="43"/>
  <c r="AA31" i="43"/>
  <c r="AF197" i="43"/>
  <c r="W41" i="43"/>
  <c r="X41" i="43" s="1"/>
  <c r="V33" i="43"/>
  <c r="AC33" i="43"/>
  <c r="V73" i="43"/>
  <c r="AC73" i="43"/>
  <c r="AF174" i="43"/>
  <c r="AD41" i="43"/>
  <c r="AE41" i="43" s="1"/>
  <c r="U33" i="43"/>
  <c r="AB33" i="43"/>
  <c r="W37" i="43"/>
  <c r="X37" i="43" s="1"/>
  <c r="AB73" i="43"/>
  <c r="U73" i="43"/>
  <c r="AB93" i="43"/>
  <c r="U93" i="43"/>
  <c r="AF166" i="43"/>
  <c r="AD29" i="43"/>
  <c r="AE29" i="43" s="1"/>
  <c r="AD37" i="43"/>
  <c r="AE37" i="43" s="1"/>
  <c r="W93" i="43"/>
  <c r="X93" i="43" s="1"/>
  <c r="W28" i="43"/>
  <c r="X28" i="43" s="1"/>
  <c r="AD87" i="43"/>
  <c r="AE87" i="43" s="1"/>
  <c r="AL260" i="43"/>
  <c r="Y168" i="43"/>
  <c r="AL168" i="43"/>
  <c r="AA35" i="43"/>
  <c r="T35" i="43"/>
  <c r="AF232" i="43"/>
  <c r="Y196" i="43"/>
  <c r="AL196" i="43"/>
  <c r="T23" i="43"/>
  <c r="AA23" i="43"/>
  <c r="Y26" i="43"/>
  <c r="AL26" i="43"/>
  <c r="AF275" i="43"/>
  <c r="Y232" i="43"/>
  <c r="AL232" i="43"/>
  <c r="AC34" i="43"/>
  <c r="V34" i="43"/>
  <c r="Y30" i="43"/>
  <c r="AL30" i="43"/>
  <c r="Y220" i="43"/>
  <c r="AL220" i="43"/>
  <c r="AL25" i="43"/>
  <c r="AL209" i="43"/>
  <c r="V16" i="43"/>
  <c r="AC16" i="43"/>
  <c r="Y76" i="43"/>
  <c r="AL76" i="43"/>
  <c r="T29" i="43"/>
  <c r="AA29" i="43"/>
  <c r="Y174" i="43"/>
  <c r="AL174" i="43"/>
  <c r="W40" i="43"/>
  <c r="X40" i="43" s="1"/>
  <c r="T34" i="43"/>
  <c r="AA34" i="43"/>
  <c r="Y27" i="43"/>
  <c r="AL27" i="43"/>
  <c r="AF294" i="43"/>
  <c r="AC41" i="43"/>
  <c r="V41" i="43"/>
  <c r="AL279" i="43"/>
  <c r="AL267" i="43"/>
  <c r="AL287" i="43"/>
  <c r="Y287" i="43"/>
  <c r="AD40" i="43"/>
  <c r="AE40" i="43" s="1"/>
  <c r="Y242" i="43"/>
  <c r="AL39" i="43"/>
  <c r="Y39" i="43"/>
  <c r="AD34" i="43"/>
  <c r="AE34" i="43" s="1"/>
  <c r="AF36" i="43"/>
  <c r="AF27" i="43"/>
  <c r="AL164" i="43"/>
  <c r="Y164" i="43"/>
  <c r="AL294" i="43"/>
  <c r="Y294" i="43"/>
  <c r="AC23" i="43"/>
  <c r="V23" i="43"/>
  <c r="AC40" i="43"/>
  <c r="V40" i="43"/>
  <c r="AL36" i="43"/>
  <c r="AF237" i="43"/>
  <c r="AL152" i="43"/>
  <c r="Y152" i="43"/>
  <c r="T22" i="43"/>
  <c r="AA22" i="43"/>
  <c r="AF257" i="43"/>
  <c r="AL241" i="43"/>
  <c r="AL97" i="43"/>
  <c r="AL259" i="43"/>
  <c r="W35" i="43"/>
  <c r="X35" i="43" s="1"/>
  <c r="Y237" i="43"/>
  <c r="Y257" i="43"/>
  <c r="AL257" i="43"/>
  <c r="AF241" i="43"/>
  <c r="Y194" i="43"/>
  <c r="AL194" i="43"/>
  <c r="Y264" i="43"/>
  <c r="AB17" i="43"/>
  <c r="U17" i="43"/>
  <c r="Y275" i="43"/>
  <c r="AL275" i="43"/>
  <c r="AL200" i="43"/>
  <c r="Y50" i="43"/>
  <c r="AL50" i="43"/>
  <c r="AL255" i="43"/>
  <c r="Y255" i="43"/>
  <c r="W23" i="43"/>
  <c r="X23" i="43" s="1"/>
  <c r="AC17" i="43"/>
  <c r="V17" i="43"/>
  <c r="Y281" i="43"/>
  <c r="AL281" i="43"/>
  <c r="AL191" i="43"/>
  <c r="Y191" i="43"/>
  <c r="AB35" i="43"/>
  <c r="U35" i="43"/>
  <c r="Y15" i="43"/>
  <c r="AI15" i="43" s="1"/>
  <c r="AF210" i="43"/>
  <c r="AF194" i="43"/>
  <c r="AL144" i="43"/>
  <c r="Y144" i="43"/>
  <c r="AF25" i="43"/>
  <c r="U34" i="43"/>
  <c r="AB34" i="43"/>
  <c r="AF144" i="43"/>
  <c r="AL127" i="43"/>
  <c r="AC28" i="43"/>
  <c r="V28" i="43"/>
  <c r="AF233" i="43"/>
  <c r="AF175" i="43"/>
  <c r="Y201" i="43"/>
  <c r="AL201" i="43"/>
  <c r="U16" i="43"/>
  <c r="AB16" i="43"/>
  <c r="AL230" i="43"/>
  <c r="Y230" i="43"/>
  <c r="Y166" i="43"/>
  <c r="AL166" i="43"/>
  <c r="Y221" i="43"/>
  <c r="AL221" i="43"/>
  <c r="T17" i="43"/>
  <c r="AA17" i="43"/>
  <c r="AL153" i="43"/>
  <c r="Y153" i="43"/>
  <c r="AL58" i="43"/>
  <c r="Y58" i="43"/>
  <c r="AL233" i="43"/>
  <c r="Y233" i="43"/>
  <c r="AL175" i="43"/>
  <c r="AL124" i="43"/>
  <c r="W22" i="43"/>
  <c r="X22" i="43" s="1"/>
  <c r="AF201" i="43"/>
  <c r="AA16" i="43"/>
  <c r="T16" i="43"/>
  <c r="AF230" i="43"/>
  <c r="T41" i="43"/>
  <c r="AA41" i="43"/>
  <c r="AL195" i="43"/>
  <c r="Y284" i="43"/>
  <c r="AL284" i="43"/>
  <c r="AF198" i="43"/>
  <c r="U28" i="43"/>
  <c r="AB28" i="43"/>
  <c r="AL229" i="43"/>
  <c r="AL48" i="43"/>
  <c r="Y48" i="43"/>
  <c r="AL197" i="43"/>
  <c r="Y197" i="43"/>
  <c r="AD22" i="43"/>
  <c r="AE22" i="43" s="1"/>
  <c r="AL244" i="43"/>
  <c r="Y244" i="43"/>
  <c r="AB41" i="43"/>
  <c r="U41" i="43"/>
  <c r="AL95" i="43"/>
  <c r="AF284" i="43"/>
  <c r="AL198" i="43"/>
  <c r="W29" i="43"/>
  <c r="X29" i="43" s="1"/>
  <c r="U40" i="43"/>
  <c r="AB40" i="43"/>
  <c r="AA40" i="43"/>
  <c r="T40" i="43"/>
  <c r="AD35" i="43"/>
  <c r="AE35" i="43" s="1"/>
  <c r="W34" i="43"/>
  <c r="X34" i="43" s="1"/>
  <c r="AF48" i="43"/>
  <c r="AC22" i="43"/>
  <c r="V22" i="43"/>
  <c r="AF244" i="43"/>
  <c r="AL292" i="43"/>
  <c r="AC29" i="43"/>
  <c r="V29" i="43"/>
  <c r="AB23" i="43"/>
  <c r="U23" i="43"/>
  <c r="V35" i="43"/>
  <c r="AC35" i="43"/>
  <c r="AL218" i="43"/>
  <c r="AL24" i="43"/>
  <c r="AF196" i="43"/>
  <c r="AA28" i="43"/>
  <c r="T28" i="43"/>
  <c r="AF220" i="43"/>
  <c r="AL208" i="43"/>
  <c r="U22" i="43"/>
  <c r="AB22" i="43"/>
  <c r="AF209" i="43"/>
  <c r="AD16" i="43"/>
  <c r="AE16" i="43" s="1"/>
  <c r="AF76" i="43"/>
  <c r="AB29" i="43"/>
  <c r="U29" i="43"/>
  <c r="V226" i="43" l="1"/>
  <c r="Y210" i="43"/>
  <c r="AC226" i="43"/>
  <c r="W241" i="43"/>
  <c r="X241" i="43" s="1"/>
  <c r="Y241" i="43" s="1"/>
  <c r="Z262" i="43"/>
  <c r="Y211" i="43"/>
  <c r="AD92" i="43"/>
  <c r="AE92" i="43" s="1"/>
  <c r="W238" i="43"/>
  <c r="X238" i="43" s="1"/>
  <c r="AL88" i="43"/>
  <c r="AL295" i="43"/>
  <c r="AF256" i="43"/>
  <c r="AF88" i="43"/>
  <c r="Z84" i="43"/>
  <c r="AF53" i="43"/>
  <c r="Y199" i="43"/>
  <c r="AL199" i="43"/>
  <c r="AR176" i="43"/>
  <c r="AS176" i="43" s="1"/>
  <c r="AT176" i="43" s="1"/>
  <c r="AU176" i="43" s="1"/>
  <c r="AV176" i="43" s="1"/>
  <c r="AL256" i="43"/>
  <c r="AF262" i="43"/>
  <c r="AL74" i="43"/>
  <c r="AF83" i="43"/>
  <c r="W169" i="43"/>
  <c r="X169" i="43" s="1"/>
  <c r="AG36" i="43"/>
  <c r="Y274" i="43"/>
  <c r="AI274" i="43" s="1"/>
  <c r="Z83" i="43"/>
  <c r="AL274" i="43"/>
  <c r="AF74" i="43"/>
  <c r="AL82" i="43"/>
  <c r="Y49" i="43"/>
  <c r="AG75" i="43"/>
  <c r="Y83" i="43"/>
  <c r="AF49" i="43"/>
  <c r="AF249" i="43"/>
  <c r="AL75" i="43"/>
  <c r="AL106" i="43"/>
  <c r="Y36" i="43"/>
  <c r="AI36" i="43" s="1"/>
  <c r="AF211" i="43"/>
  <c r="AF106" i="43"/>
  <c r="AF65" i="43"/>
  <c r="AL238" i="43"/>
  <c r="Z248" i="43"/>
  <c r="AF248" i="43"/>
  <c r="AG225" i="43"/>
  <c r="Y238" i="43"/>
  <c r="Z74" i="43"/>
  <c r="Y74" i="43"/>
  <c r="AG20" i="43"/>
  <c r="AL249" i="43"/>
  <c r="Z266" i="43"/>
  <c r="Y262" i="43"/>
  <c r="AL146" i="43"/>
  <c r="AG276" i="43"/>
  <c r="AL49" i="43"/>
  <c r="AL202" i="43"/>
  <c r="AF94" i="43"/>
  <c r="Y94" i="43"/>
  <c r="AG84" i="43"/>
  <c r="AD216" i="43"/>
  <c r="AE216" i="43" s="1"/>
  <c r="AF202" i="43"/>
  <c r="W181" i="43"/>
  <c r="X181" i="43" s="1"/>
  <c r="V21" i="43"/>
  <c r="AL21" i="43" s="1"/>
  <c r="AG74" i="43"/>
  <c r="AG21" i="43"/>
  <c r="D21" i="43" a="1"/>
  <c r="D21" i="43" s="1"/>
  <c r="W21" i="43" s="1"/>
  <c r="X21" i="43" s="1"/>
  <c r="W20" i="43"/>
  <c r="X20" i="43" s="1"/>
  <c r="Y20" i="43" s="1"/>
  <c r="I100" i="43" a="1"/>
  <c r="I100" i="43" s="1"/>
  <c r="T99" i="43"/>
  <c r="AL99" i="43" s="1"/>
  <c r="AA99" i="43"/>
  <c r="AD126" i="43"/>
  <c r="AE126" i="43" s="1"/>
  <c r="AG274" i="43"/>
  <c r="C99" i="43" a="1"/>
  <c r="C99" i="43" s="1"/>
  <c r="C100" i="43" s="1" a="1"/>
  <c r="C100" i="43" s="1"/>
  <c r="C101" i="43" s="1" a="1"/>
  <c r="C101" i="43" s="1"/>
  <c r="K118" i="43" a="1"/>
  <c r="K118" i="43" s="1"/>
  <c r="AC117" i="43"/>
  <c r="V117" i="43"/>
  <c r="AC277" i="43"/>
  <c r="AG277" i="43" s="1"/>
  <c r="V277" i="43"/>
  <c r="AL277" i="43" s="1"/>
  <c r="AD91" i="43"/>
  <c r="AE91" i="43" s="1"/>
  <c r="AC181" i="43"/>
  <c r="V181" i="43"/>
  <c r="AD55" i="43"/>
  <c r="AE55" i="43" s="1"/>
  <c r="W55" i="43"/>
  <c r="X55" i="43" s="1"/>
  <c r="U92" i="43"/>
  <c r="AB92" i="43"/>
  <c r="K104" i="43" a="1"/>
  <c r="K104" i="43" s="1"/>
  <c r="AC103" i="43"/>
  <c r="V103" i="43"/>
  <c r="AD95" i="43"/>
  <c r="AE95" i="43" s="1"/>
  <c r="AF95" i="43" s="1"/>
  <c r="E96" i="43" a="1"/>
  <c r="E96" i="43" s="1"/>
  <c r="W209" i="43"/>
  <c r="X209" i="43" s="1"/>
  <c r="Y209" i="43" s="1"/>
  <c r="I81" i="43" a="1"/>
  <c r="I81" i="43" s="1"/>
  <c r="AA80" i="43"/>
  <c r="T80" i="43"/>
  <c r="C121" i="43" a="1"/>
  <c r="C121" i="43" s="1"/>
  <c r="W149" i="43"/>
  <c r="X149" i="43" s="1"/>
  <c r="E150" i="43" a="1"/>
  <c r="E150" i="43" s="1"/>
  <c r="AG127" i="43"/>
  <c r="D105" i="43" a="1"/>
  <c r="D105" i="43" s="1"/>
  <c r="AA239" i="43"/>
  <c r="T239" i="43"/>
  <c r="K55" i="43" a="1"/>
  <c r="K55" i="43" s="1"/>
  <c r="AC54" i="43"/>
  <c r="AG54" i="43" s="1"/>
  <c r="V54" i="43"/>
  <c r="U100" i="43"/>
  <c r="AB100" i="43"/>
  <c r="J101" i="43" a="1"/>
  <c r="J101" i="43" s="1"/>
  <c r="J45" i="43" a="1"/>
  <c r="J45" i="43" s="1"/>
  <c r="AB44" i="43"/>
  <c r="U44" i="43"/>
  <c r="AA89" i="43"/>
  <c r="AF89" i="43" s="1"/>
  <c r="T89" i="43"/>
  <c r="AD171" i="43"/>
  <c r="AE171" i="43" s="1"/>
  <c r="W171" i="43"/>
  <c r="X171" i="43" s="1"/>
  <c r="Z274" i="43"/>
  <c r="AG196" i="43"/>
  <c r="AR196" i="43" s="1"/>
  <c r="AS196" i="43" s="1"/>
  <c r="AT196" i="43" s="1"/>
  <c r="AU196" i="43" s="1"/>
  <c r="AV196" i="43" s="1"/>
  <c r="AA171" i="43"/>
  <c r="T171" i="43"/>
  <c r="D45" i="43" a="1"/>
  <c r="D45" i="43" s="1"/>
  <c r="W44" i="43"/>
  <c r="X44" i="43" s="1"/>
  <c r="I148" i="43" a="1"/>
  <c r="I148" i="43" s="1"/>
  <c r="T147" i="43"/>
  <c r="Z147" i="43" s="1"/>
  <c r="AA147" i="43"/>
  <c r="AG147" i="43" s="1"/>
  <c r="I129" i="43" a="1"/>
  <c r="I129" i="43" s="1"/>
  <c r="AA128" i="43"/>
  <c r="T128" i="43"/>
  <c r="AD176" i="43"/>
  <c r="AE176" i="43" s="1"/>
  <c r="AF176" i="43" s="1"/>
  <c r="W176" i="43"/>
  <c r="X176" i="43" s="1"/>
  <c r="Y176" i="43" s="1"/>
  <c r="AI176" i="43" s="1"/>
  <c r="K151" i="43" a="1"/>
  <c r="K151" i="43" s="1"/>
  <c r="V150" i="43"/>
  <c r="AC150" i="43"/>
  <c r="E129" i="43" a="1"/>
  <c r="E129" i="43" s="1"/>
  <c r="E130" i="43" s="1" a="1"/>
  <c r="E130" i="43" s="1"/>
  <c r="E131" i="43" s="1" a="1"/>
  <c r="E131" i="43" s="1"/>
  <c r="E132" i="43" s="1" a="1"/>
  <c r="E132" i="43" s="1"/>
  <c r="C45" i="43" a="1"/>
  <c r="C45" i="43" s="1"/>
  <c r="AD44" i="43"/>
  <c r="AE44" i="43" s="1"/>
  <c r="D114" i="43" a="1"/>
  <c r="D114" i="43" s="1"/>
  <c r="Z114" i="43" s="1"/>
  <c r="W113" i="43"/>
  <c r="X113" i="43" s="1"/>
  <c r="J116" i="43" a="1"/>
  <c r="J116" i="43" s="1"/>
  <c r="U115" i="43"/>
  <c r="AL115" i="43" s="1"/>
  <c r="AB115" i="43"/>
  <c r="AG115" i="43" s="1"/>
  <c r="G105" i="43" a="1"/>
  <c r="G105" i="43" s="1"/>
  <c r="AF54" i="43"/>
  <c r="AD116" i="43"/>
  <c r="AE116" i="43" s="1"/>
  <c r="AA116" i="43"/>
  <c r="I117" i="43" a="1"/>
  <c r="I117" i="43" s="1"/>
  <c r="T116" i="43"/>
  <c r="W239" i="43"/>
  <c r="X239" i="43" s="1"/>
  <c r="AA92" i="43"/>
  <c r="T92" i="43"/>
  <c r="K133" i="43" a="1"/>
  <c r="K133" i="43" s="1"/>
  <c r="AC132" i="43"/>
  <c r="V132" i="43"/>
  <c r="C128" i="43" a="1"/>
  <c r="C128" i="43" s="1"/>
  <c r="C129" i="43" s="1" a="1"/>
  <c r="C129" i="43" s="1"/>
  <c r="AD127" i="43"/>
  <c r="AE127" i="43" s="1"/>
  <c r="AF127" i="43" s="1"/>
  <c r="J129" i="43" a="1"/>
  <c r="J129" i="43" s="1"/>
  <c r="AB128" i="43"/>
  <c r="U128" i="43"/>
  <c r="G132" i="43" a="1"/>
  <c r="G132" i="43" s="1"/>
  <c r="G133" i="43" s="1" a="1"/>
  <c r="G133" i="43" s="1"/>
  <c r="G134" i="43" s="1" a="1"/>
  <c r="G134" i="43" s="1"/>
  <c r="G135" i="43" s="1" a="1"/>
  <c r="G135" i="43" s="1"/>
  <c r="G136" i="43" s="1" a="1"/>
  <c r="G136" i="43" s="1"/>
  <c r="G137" i="43" s="1" a="1"/>
  <c r="G137" i="43" s="1"/>
  <c r="G138" i="43" s="1" a="1"/>
  <c r="G138" i="43" s="1"/>
  <c r="G139" i="43" s="1" a="1"/>
  <c r="G139" i="43" s="1"/>
  <c r="G140" i="43" s="1" a="1"/>
  <c r="G140" i="43" s="1"/>
  <c r="G141" i="43" s="1" a="1"/>
  <c r="G141" i="43" s="1"/>
  <c r="G142" i="43" s="1" a="1"/>
  <c r="G142" i="43" s="1"/>
  <c r="G143" i="43" s="1" a="1"/>
  <c r="G143" i="43" s="1"/>
  <c r="J38" i="43" a="1"/>
  <c r="J38" i="43" s="1"/>
  <c r="AB37" i="43"/>
  <c r="AG37" i="43" s="1"/>
  <c r="U37" i="43"/>
  <c r="Y37" i="43" s="1"/>
  <c r="AB85" i="43"/>
  <c r="U85" i="43"/>
  <c r="AR260" i="43"/>
  <c r="AS260" i="43" s="1"/>
  <c r="AT260" i="43" s="1"/>
  <c r="AU260" i="43" s="1"/>
  <c r="AV260" i="43" s="1"/>
  <c r="AL94" i="43"/>
  <c r="AG192" i="43"/>
  <c r="AL65" i="43"/>
  <c r="AF228" i="43"/>
  <c r="Y65" i="43"/>
  <c r="AL110" i="43"/>
  <c r="Z192" i="43"/>
  <c r="AG180" i="43"/>
  <c r="AR180" i="43" s="1"/>
  <c r="AS180" i="43" s="1"/>
  <c r="AT180" i="43" s="1"/>
  <c r="AU180" i="43" s="1"/>
  <c r="AV180" i="43" s="1"/>
  <c r="AR124" i="43"/>
  <c r="AS124" i="43" s="1"/>
  <c r="AT124" i="43" s="1"/>
  <c r="AU124" i="43" s="1"/>
  <c r="AV124" i="43" s="1"/>
  <c r="Z276" i="43"/>
  <c r="Y249" i="43"/>
  <c r="AF286" i="43"/>
  <c r="AR230" i="43"/>
  <c r="AS230" i="43" s="1"/>
  <c r="AT230" i="43" s="1"/>
  <c r="AU230" i="43" s="1"/>
  <c r="AV230" i="43" s="1"/>
  <c r="Z113" i="43"/>
  <c r="AL183" i="43"/>
  <c r="AG113" i="43"/>
  <c r="AL217" i="43"/>
  <c r="AF261" i="43"/>
  <c r="Y64" i="43"/>
  <c r="AR174" i="43"/>
  <c r="AS174" i="43" s="1"/>
  <c r="AT174" i="43" s="1"/>
  <c r="AU174" i="43" s="1"/>
  <c r="AV174" i="43" s="1"/>
  <c r="Y286" i="43"/>
  <c r="Y123" i="43"/>
  <c r="AL228" i="43"/>
  <c r="Y183" i="43"/>
  <c r="Y24" i="43"/>
  <c r="AI24" i="43" s="1"/>
  <c r="AF199" i="43"/>
  <c r="AI199" i="43" s="1"/>
  <c r="AJ199" i="43" s="1"/>
  <c r="AK199" i="43" s="1"/>
  <c r="AG273" i="43"/>
  <c r="AF123" i="43"/>
  <c r="AL286" i="43"/>
  <c r="Y217" i="43"/>
  <c r="AF114" i="43"/>
  <c r="AL109" i="43"/>
  <c r="AF238" i="43"/>
  <c r="AL123" i="43"/>
  <c r="AL56" i="43"/>
  <c r="AG163" i="43"/>
  <c r="AF84" i="43"/>
  <c r="AR275" i="43"/>
  <c r="AS275" i="43" s="1"/>
  <c r="AT275" i="43" s="1"/>
  <c r="AU275" i="43" s="1"/>
  <c r="AV275" i="43" s="1"/>
  <c r="AF155" i="43"/>
  <c r="AF266" i="43"/>
  <c r="AF190" i="43"/>
  <c r="AI190" i="43" s="1"/>
  <c r="Y179" i="43"/>
  <c r="AI179" i="43" s="1"/>
  <c r="AF231" i="43"/>
  <c r="AR58" i="43"/>
  <c r="AS58" i="43" s="1"/>
  <c r="AT58" i="43" s="1"/>
  <c r="AU58" i="43" s="1"/>
  <c r="AV58" i="43" s="1"/>
  <c r="E109" i="43" a="1"/>
  <c r="E109" i="43" s="1"/>
  <c r="AC19" i="43"/>
  <c r="AF19" i="43" s="1"/>
  <c r="V19" i="43"/>
  <c r="AL19" i="43" s="1"/>
  <c r="AG280" i="43"/>
  <c r="Y84" i="43"/>
  <c r="AR221" i="43"/>
  <c r="AS221" i="43" s="1"/>
  <c r="AT221" i="43" s="1"/>
  <c r="AU221" i="43" s="1"/>
  <c r="AV221" i="43" s="1"/>
  <c r="AR52" i="43"/>
  <c r="AS52" i="43" s="1"/>
  <c r="AT52" i="43" s="1"/>
  <c r="AU52" i="43" s="1"/>
  <c r="AV52" i="43" s="1"/>
  <c r="AR197" i="43"/>
  <c r="AS197" i="43" s="1"/>
  <c r="AT197" i="43" s="1"/>
  <c r="AU197" i="43" s="1"/>
  <c r="AV197" i="43" s="1"/>
  <c r="W156" i="43"/>
  <c r="X156" i="43" s="1"/>
  <c r="AD156" i="43"/>
  <c r="AE156" i="43" s="1"/>
  <c r="AF156" i="43" s="1"/>
  <c r="AD157" i="43"/>
  <c r="AE157" i="43" s="1"/>
  <c r="AF157" i="43" s="1"/>
  <c r="Y91" i="43"/>
  <c r="AF283" i="43"/>
  <c r="AR287" i="43"/>
  <c r="AS287" i="43" s="1"/>
  <c r="AT287" i="43" s="1"/>
  <c r="AU287" i="43" s="1"/>
  <c r="AV287" i="43" s="1"/>
  <c r="AR161" i="43"/>
  <c r="AS161" i="43" s="1"/>
  <c r="AT161" i="43" s="1"/>
  <c r="AU161" i="43" s="1"/>
  <c r="AV161" i="43" s="1"/>
  <c r="AL269" i="43"/>
  <c r="W157" i="43"/>
  <c r="X157" i="43" s="1"/>
  <c r="Y157" i="43" s="1"/>
  <c r="AR285" i="43"/>
  <c r="AS285" i="43" s="1"/>
  <c r="AT285" i="43" s="1"/>
  <c r="AU285" i="43" s="1"/>
  <c r="AV285" i="43" s="1"/>
  <c r="AR209" i="43"/>
  <c r="AS209" i="43" s="1"/>
  <c r="AT209" i="43" s="1"/>
  <c r="AU209" i="43" s="1"/>
  <c r="AV209" i="43" s="1"/>
  <c r="Y295" i="43"/>
  <c r="AY17" i="43"/>
  <c r="Q18" i="43" a="1"/>
  <c r="Q18" i="43" s="1"/>
  <c r="AX17" i="43"/>
  <c r="P18" i="43" a="1"/>
  <c r="P18" i="43" s="1"/>
  <c r="AZ17" i="43"/>
  <c r="R18" i="43" a="1"/>
  <c r="R18" i="43" s="1"/>
  <c r="AR67" i="43"/>
  <c r="AS67" i="43" s="1"/>
  <c r="AT67" i="43" s="1"/>
  <c r="AU67" i="43" s="1"/>
  <c r="AV67" i="43" s="1"/>
  <c r="AF252" i="43"/>
  <c r="Y282" i="43"/>
  <c r="AI282" i="43" s="1"/>
  <c r="AL206" i="43"/>
  <c r="AR50" i="43"/>
  <c r="AS50" i="43" s="1"/>
  <c r="AT50" i="43" s="1"/>
  <c r="AU50" i="43" s="1"/>
  <c r="AV50" i="43" s="1"/>
  <c r="AR164" i="43"/>
  <c r="AS164" i="43" s="1"/>
  <c r="AT164" i="43" s="1"/>
  <c r="AU164" i="43" s="1"/>
  <c r="AV164" i="43" s="1"/>
  <c r="AR83" i="43"/>
  <c r="AS83" i="43" s="1"/>
  <c r="AT83" i="43" s="1"/>
  <c r="AU83" i="43" s="1"/>
  <c r="AV83" i="43" s="1"/>
  <c r="AR194" i="43"/>
  <c r="AS194" i="43" s="1"/>
  <c r="AT194" i="43" s="1"/>
  <c r="AU194" i="43" s="1"/>
  <c r="AV194" i="43" s="1"/>
  <c r="AG94" i="43"/>
  <c r="Z94" i="43"/>
  <c r="AR244" i="43"/>
  <c r="AS244" i="43" s="1"/>
  <c r="AT244" i="43" s="1"/>
  <c r="AU244" i="43" s="1"/>
  <c r="AV244" i="43" s="1"/>
  <c r="AF64" i="43"/>
  <c r="AL64" i="43"/>
  <c r="Z64" i="43"/>
  <c r="AR64" i="43" s="1"/>
  <c r="AS64" i="43" s="1"/>
  <c r="AT64" i="43" s="1"/>
  <c r="AU64" i="43" s="1"/>
  <c r="AV64" i="43" s="1"/>
  <c r="AR267" i="43"/>
  <c r="AS267" i="43" s="1"/>
  <c r="AT267" i="43" s="1"/>
  <c r="AU267" i="43" s="1"/>
  <c r="AV267" i="43" s="1"/>
  <c r="AR97" i="43"/>
  <c r="AR218" i="43"/>
  <c r="AS218" i="43" s="1"/>
  <c r="AT218" i="43" s="1"/>
  <c r="AU218" i="43" s="1"/>
  <c r="AV218" i="43" s="1"/>
  <c r="AR237" i="43"/>
  <c r="AS237" i="43" s="1"/>
  <c r="AT237" i="43" s="1"/>
  <c r="AU237" i="43" s="1"/>
  <c r="AV237" i="43" s="1"/>
  <c r="AR279" i="43"/>
  <c r="AS279" i="43" s="1"/>
  <c r="AT279" i="43" s="1"/>
  <c r="AU279" i="43" s="1"/>
  <c r="AV279" i="43" s="1"/>
  <c r="AR262" i="43"/>
  <c r="AS262" i="43" s="1"/>
  <c r="AT262" i="43" s="1"/>
  <c r="AU262" i="43" s="1"/>
  <c r="AV262" i="43" s="1"/>
  <c r="AR249" i="43"/>
  <c r="AS249" i="43" s="1"/>
  <c r="AT249" i="43" s="1"/>
  <c r="AU249" i="43" s="1"/>
  <c r="AV249" i="43" s="1"/>
  <c r="AR167" i="43"/>
  <c r="AS167" i="43" s="1"/>
  <c r="AT167" i="43" s="1"/>
  <c r="AU167" i="43" s="1"/>
  <c r="AV167" i="43" s="1"/>
  <c r="AR30" i="43"/>
  <c r="AS30" i="43" s="1"/>
  <c r="AT30" i="43" s="1"/>
  <c r="AU30" i="43" s="1"/>
  <c r="AV30" i="43" s="1"/>
  <c r="AR36" i="43"/>
  <c r="AS36" i="43" s="1"/>
  <c r="AT36" i="43" s="1"/>
  <c r="AU36" i="43" s="1"/>
  <c r="AV36" i="43" s="1"/>
  <c r="AR292" i="43"/>
  <c r="AS292" i="43" s="1"/>
  <c r="AT292" i="43" s="1"/>
  <c r="AU292" i="43" s="1"/>
  <c r="AV292" i="43" s="1"/>
  <c r="AL84" i="43"/>
  <c r="AR294" i="43"/>
  <c r="AS294" i="43" s="1"/>
  <c r="AT294" i="43" s="1"/>
  <c r="AU294" i="43" s="1"/>
  <c r="AV294" i="43" s="1"/>
  <c r="F123" i="42"/>
  <c r="AR241" i="43"/>
  <c r="AS241" i="43" s="1"/>
  <c r="AT241" i="43" s="1"/>
  <c r="AU241" i="43" s="1"/>
  <c r="AV241" i="43" s="1"/>
  <c r="Z183" i="43"/>
  <c r="AG35" i="43"/>
  <c r="AG224" i="43"/>
  <c r="AR242" i="43"/>
  <c r="AS242" i="43" s="1"/>
  <c r="AT242" i="43" s="1"/>
  <c r="AU242" i="43" s="1"/>
  <c r="AV242" i="43" s="1"/>
  <c r="AG235" i="43"/>
  <c r="AG222" i="43"/>
  <c r="AR208" i="43"/>
  <c r="AS208" i="43" s="1"/>
  <c r="AT208" i="43" s="1"/>
  <c r="AU208" i="43" s="1"/>
  <c r="AV208" i="43" s="1"/>
  <c r="AR51" i="43"/>
  <c r="AS51" i="43" s="1"/>
  <c r="AT51" i="43" s="1"/>
  <c r="AU51" i="43" s="1"/>
  <c r="AV51" i="43" s="1"/>
  <c r="AR220" i="43"/>
  <c r="AS220" i="43" s="1"/>
  <c r="AT220" i="43" s="1"/>
  <c r="AU220" i="43" s="1"/>
  <c r="AV220" i="43" s="1"/>
  <c r="AR86" i="43"/>
  <c r="AS86" i="43" s="1"/>
  <c r="AT86" i="43" s="1"/>
  <c r="AU86" i="43" s="1"/>
  <c r="AV86" i="43" s="1"/>
  <c r="AG28" i="43"/>
  <c r="AR229" i="43"/>
  <c r="AS229" i="43" s="1"/>
  <c r="AT229" i="43" s="1"/>
  <c r="AU229" i="43" s="1"/>
  <c r="AV229" i="43" s="1"/>
  <c r="AR168" i="43"/>
  <c r="AS168" i="43" s="1"/>
  <c r="AT168" i="43" s="1"/>
  <c r="AU168" i="43" s="1"/>
  <c r="AV168" i="43" s="1"/>
  <c r="AR26" i="43"/>
  <c r="AS26" i="43" s="1"/>
  <c r="AT26" i="43" s="1"/>
  <c r="AU26" i="43" s="1"/>
  <c r="AV26" i="43" s="1"/>
  <c r="AR65" i="43"/>
  <c r="AS65" i="43" s="1"/>
  <c r="AT65" i="43" s="1"/>
  <c r="AU65" i="43" s="1"/>
  <c r="AV65" i="43" s="1"/>
  <c r="AA185" i="43"/>
  <c r="AR255" i="43"/>
  <c r="AS255" i="43" s="1"/>
  <c r="AT255" i="43" s="1"/>
  <c r="AU255" i="43" s="1"/>
  <c r="AV255" i="43" s="1"/>
  <c r="AR123" i="43"/>
  <c r="AS123" i="43" s="1"/>
  <c r="AT123" i="43" s="1"/>
  <c r="AU123" i="43" s="1"/>
  <c r="AV123" i="43" s="1"/>
  <c r="AR246" i="43"/>
  <c r="AS246" i="43" s="1"/>
  <c r="AT246" i="43" s="1"/>
  <c r="AU246" i="43" s="1"/>
  <c r="AV246" i="43" s="1"/>
  <c r="AR232" i="43"/>
  <c r="AS232" i="43" s="1"/>
  <c r="AT232" i="43" s="1"/>
  <c r="AU232" i="43" s="1"/>
  <c r="AV232" i="43" s="1"/>
  <c r="AR144" i="43"/>
  <c r="AS144" i="43" s="1"/>
  <c r="AT144" i="43" s="1"/>
  <c r="AU144" i="43" s="1"/>
  <c r="AV144" i="43" s="1"/>
  <c r="AG114" i="43"/>
  <c r="AR201" i="43"/>
  <c r="AS201" i="43" s="1"/>
  <c r="AT201" i="43" s="1"/>
  <c r="AU201" i="43" s="1"/>
  <c r="AV201" i="43" s="1"/>
  <c r="BL16" i="43"/>
  <c r="AR233" i="43"/>
  <c r="AS233" i="43" s="1"/>
  <c r="AT233" i="43" s="1"/>
  <c r="AU233" i="43" s="1"/>
  <c r="AV233" i="43" s="1"/>
  <c r="M20" i="43" a="1"/>
  <c r="M20" i="43" s="1"/>
  <c r="AG253" i="43"/>
  <c r="AR96" i="43"/>
  <c r="AG32" i="43"/>
  <c r="AR290" i="43"/>
  <c r="AS290" i="43" s="1"/>
  <c r="AT290" i="43" s="1"/>
  <c r="AU290" i="43" s="1"/>
  <c r="AV290" i="43" s="1"/>
  <c r="AG258" i="43"/>
  <c r="AR217" i="43"/>
  <c r="AS217" i="43" s="1"/>
  <c r="AT217" i="43" s="1"/>
  <c r="AU217" i="43" s="1"/>
  <c r="AV217" i="43" s="1"/>
  <c r="AR27" i="43"/>
  <c r="AR284" i="43"/>
  <c r="AS284" i="43" s="1"/>
  <c r="AT284" i="43" s="1"/>
  <c r="AU284" i="43" s="1"/>
  <c r="AV284" i="43" s="1"/>
  <c r="AR257" i="43"/>
  <c r="AS257" i="43" s="1"/>
  <c r="AT257" i="43" s="1"/>
  <c r="AU257" i="43" s="1"/>
  <c r="Z199" i="43"/>
  <c r="AR199" i="43" s="1"/>
  <c r="AS199" i="43" s="1"/>
  <c r="AT199" i="43" s="1"/>
  <c r="AU199" i="43" s="1"/>
  <c r="AV199" i="43" s="1"/>
  <c r="AR200" i="43"/>
  <c r="AS200" i="43" s="1"/>
  <c r="AT200" i="43" s="1"/>
  <c r="AU200" i="43" s="1"/>
  <c r="AV200" i="43" s="1"/>
  <c r="AR95" i="43"/>
  <c r="AS95" i="43" s="1"/>
  <c r="AT95" i="43" s="1"/>
  <c r="AU95" i="43" s="1"/>
  <c r="AV95" i="43" s="1"/>
  <c r="AR175" i="43"/>
  <c r="AS175" i="43" s="1"/>
  <c r="AT175" i="43" s="1"/>
  <c r="AU175" i="43" s="1"/>
  <c r="AR191" i="43"/>
  <c r="AR238" i="43"/>
  <c r="AG288" i="43"/>
  <c r="AR169" i="43"/>
  <c r="AS169" i="43" s="1"/>
  <c r="AT169" i="43" s="1"/>
  <c r="AU169" i="43" s="1"/>
  <c r="AV169" i="43" s="1"/>
  <c r="AG68" i="43"/>
  <c r="AG73" i="43"/>
  <c r="AG154" i="43"/>
  <c r="AG62" i="43"/>
  <c r="AR48" i="43"/>
  <c r="AS48" i="43" s="1"/>
  <c r="AT48" i="43" s="1"/>
  <c r="AU48" i="43" s="1"/>
  <c r="AV48" i="43" s="1"/>
  <c r="AR166" i="43"/>
  <c r="AS166" i="43" s="1"/>
  <c r="AT166" i="43" s="1"/>
  <c r="AU166" i="43" s="1"/>
  <c r="AV166" i="43" s="1"/>
  <c r="AG182" i="43"/>
  <c r="AR265" i="43"/>
  <c r="AS265" i="43" s="1"/>
  <c r="AT265" i="43" s="1"/>
  <c r="AU265" i="43" s="1"/>
  <c r="AV265" i="43" s="1"/>
  <c r="AG40" i="43"/>
  <c r="AG34" i="43"/>
  <c r="AG23" i="43"/>
  <c r="AG33" i="43"/>
  <c r="AG126" i="43"/>
  <c r="AR195" i="43"/>
  <c r="AR152" i="43"/>
  <c r="AS152" i="43" s="1"/>
  <c r="AT152" i="43" s="1"/>
  <c r="AU152" i="43" s="1"/>
  <c r="AV152" i="43" s="1"/>
  <c r="AR49" i="43"/>
  <c r="AS49" i="43" s="1"/>
  <c r="AT49" i="43" s="1"/>
  <c r="AU49" i="43" s="1"/>
  <c r="AV49" i="43" s="1"/>
  <c r="AR286" i="43"/>
  <c r="AS286" i="43" s="1"/>
  <c r="AT286" i="43" s="1"/>
  <c r="AU286" i="43" s="1"/>
  <c r="AG41" i="43"/>
  <c r="AG268" i="43"/>
  <c r="AG219" i="43"/>
  <c r="AG59" i="43"/>
  <c r="AR25" i="43"/>
  <c r="AS25" i="43" s="1"/>
  <c r="AT25" i="43" s="1"/>
  <c r="AU25" i="43" s="1"/>
  <c r="AV25" i="43" s="1"/>
  <c r="AG206" i="43"/>
  <c r="AR39" i="43"/>
  <c r="AS39" i="43" s="1"/>
  <c r="AT39" i="43" s="1"/>
  <c r="AU39" i="43" s="1"/>
  <c r="AV39" i="43" s="1"/>
  <c r="AG31" i="43"/>
  <c r="AG240" i="43"/>
  <c r="AG234" i="43"/>
  <c r="AR165" i="43"/>
  <c r="AS165" i="43" s="1"/>
  <c r="AT165" i="43" s="1"/>
  <c r="AU165" i="43" s="1"/>
  <c r="AG16" i="43"/>
  <c r="AG93" i="43"/>
  <c r="AG63" i="43"/>
  <c r="AG278" i="43"/>
  <c r="AG60" i="43"/>
  <c r="AR272" i="43"/>
  <c r="AR291" i="43"/>
  <c r="AS291" i="43" s="1"/>
  <c r="AT291" i="43" s="1"/>
  <c r="AU291" i="43" s="1"/>
  <c r="AG22" i="43"/>
  <c r="AG69" i="43"/>
  <c r="AG162" i="43"/>
  <c r="AG183" i="43"/>
  <c r="AG17" i="43"/>
  <c r="AG247" i="43"/>
  <c r="AG57" i="43"/>
  <c r="T185" i="43"/>
  <c r="AL185" i="43" s="1"/>
  <c r="AR295" i="43"/>
  <c r="AS295" i="43" s="1"/>
  <c r="AT295" i="43" s="1"/>
  <c r="AU295" i="43" s="1"/>
  <c r="AV295" i="43" s="1"/>
  <c r="AG29" i="43"/>
  <c r="AR178" i="43"/>
  <c r="AG146" i="43"/>
  <c r="AG231" i="43"/>
  <c r="AR210" i="43"/>
  <c r="AS210" i="43" s="1"/>
  <c r="AT210" i="43" s="1"/>
  <c r="AU210" i="43" s="1"/>
  <c r="AV210" i="43" s="1"/>
  <c r="AR76" i="43"/>
  <c r="AS76" i="43" s="1"/>
  <c r="AT76" i="43" s="1"/>
  <c r="AU76" i="43" s="1"/>
  <c r="AV76" i="43" s="1"/>
  <c r="AR264" i="43"/>
  <c r="AR24" i="43"/>
  <c r="AS24" i="43" s="1"/>
  <c r="AT24" i="43" s="1"/>
  <c r="AU24" i="43" s="1"/>
  <c r="AV24" i="43" s="1"/>
  <c r="AG87" i="43"/>
  <c r="AS15" i="43"/>
  <c r="AT15" i="43" s="1"/>
  <c r="AU15" i="43" s="1"/>
  <c r="AG90" i="43"/>
  <c r="AG207" i="43"/>
  <c r="AG158" i="43"/>
  <c r="AG179" i="43"/>
  <c r="AG245" i="43"/>
  <c r="AG177" i="43"/>
  <c r="AG170" i="43"/>
  <c r="AG155" i="43"/>
  <c r="AG145" i="43"/>
  <c r="AR145" i="43" s="1"/>
  <c r="AG56" i="43"/>
  <c r="AG203" i="43"/>
  <c r="AG98" i="43"/>
  <c r="AR98" i="43" s="1"/>
  <c r="AG243" i="43"/>
  <c r="AG91" i="43"/>
  <c r="AG77" i="43"/>
  <c r="AG261" i="43"/>
  <c r="AG271" i="43"/>
  <c r="AG259" i="43"/>
  <c r="AG282" i="43"/>
  <c r="AG125" i="43"/>
  <c r="AG156" i="43"/>
  <c r="AG173" i="43"/>
  <c r="AR173" i="43" s="1"/>
  <c r="AG289" i="43"/>
  <c r="AG112" i="43"/>
  <c r="AG226" i="43"/>
  <c r="AG193" i="43"/>
  <c r="AG248" i="43"/>
  <c r="AG202" i="43"/>
  <c r="AG66" i="43"/>
  <c r="AG269" i="43"/>
  <c r="AG256" i="43"/>
  <c r="AG250" i="43"/>
  <c r="AR250" i="43" s="1"/>
  <c r="AG159" i="43"/>
  <c r="AG228" i="43"/>
  <c r="AG172" i="43"/>
  <c r="AR172" i="43" s="1"/>
  <c r="AG42" i="43"/>
  <c r="AG252" i="43"/>
  <c r="AG266" i="43"/>
  <c r="AG71" i="43"/>
  <c r="AG283" i="43"/>
  <c r="AG263" i="43"/>
  <c r="AG61" i="43"/>
  <c r="AG18" i="43"/>
  <c r="AG108" i="43"/>
  <c r="AG211" i="43"/>
  <c r="AG153" i="43"/>
  <c r="AR153" i="43" s="1"/>
  <c r="AG281" i="43"/>
  <c r="AR281" i="43" s="1"/>
  <c r="AG106" i="43"/>
  <c r="AG88" i="43"/>
  <c r="AG190" i="43"/>
  <c r="T186" i="43"/>
  <c r="AF193" i="43"/>
  <c r="AA186" i="43"/>
  <c r="Z247" i="43"/>
  <c r="T189" i="43"/>
  <c r="AA187" i="43"/>
  <c r="T188" i="43"/>
  <c r="Z211" i="43"/>
  <c r="C184" i="43" a="1"/>
  <c r="C184" i="43" s="1"/>
  <c r="AG184" i="43" s="1"/>
  <c r="AD183" i="43"/>
  <c r="AE183" i="43" s="1"/>
  <c r="AF183" i="43" s="1"/>
  <c r="T187" i="43"/>
  <c r="I213" i="43" a="1"/>
  <c r="I213" i="43" s="1"/>
  <c r="AA212" i="43"/>
  <c r="AG212" i="43" s="1"/>
  <c r="T212" i="43"/>
  <c r="Z212" i="43" s="1"/>
  <c r="AA188" i="43"/>
  <c r="AL114" i="43"/>
  <c r="V189" i="43"/>
  <c r="AC189" i="43"/>
  <c r="AF293" i="43"/>
  <c r="AB205" i="43"/>
  <c r="AF205" i="43" s="1"/>
  <c r="AD108" i="43"/>
  <c r="AE108" i="43" s="1"/>
  <c r="AF108" i="43" s="1"/>
  <c r="AF295" i="43"/>
  <c r="AF70" i="43"/>
  <c r="Z68" i="43"/>
  <c r="AI86" i="43"/>
  <c r="AJ86" i="43" s="1"/>
  <c r="AK86" i="43" s="1"/>
  <c r="AN86" i="43" s="1"/>
  <c r="AO86" i="43" s="1"/>
  <c r="Z258" i="43"/>
  <c r="AL184" i="43"/>
  <c r="Y53" i="43"/>
  <c r="Z222" i="43"/>
  <c r="AL210" i="43"/>
  <c r="Z280" i="43"/>
  <c r="Z261" i="43"/>
  <c r="Z112" i="43"/>
  <c r="Z17" i="43"/>
  <c r="Z93" i="43"/>
  <c r="Z63" i="43"/>
  <c r="AF159" i="43"/>
  <c r="Y222" i="43"/>
  <c r="Z252" i="43"/>
  <c r="AF217" i="43"/>
  <c r="AL211" i="43"/>
  <c r="Z90" i="43"/>
  <c r="Z278" i="43"/>
  <c r="Z69" i="43"/>
  <c r="Z182" i="43"/>
  <c r="Z22" i="43"/>
  <c r="Z163" i="43"/>
  <c r="Z283" i="43"/>
  <c r="Z29" i="43"/>
  <c r="Z224" i="43"/>
  <c r="Z60" i="43"/>
  <c r="Z66" i="43"/>
  <c r="Z234" i="43"/>
  <c r="Z33" i="43"/>
  <c r="Y283" i="43"/>
  <c r="Z219" i="43"/>
  <c r="Z16" i="43"/>
  <c r="Z273" i="43"/>
  <c r="Z268" i="43"/>
  <c r="Z89" i="43"/>
  <c r="Z28" i="43"/>
  <c r="Z154" i="43"/>
  <c r="Z235" i="43"/>
  <c r="Z225" i="43"/>
  <c r="Z41" i="43"/>
  <c r="Z61" i="43"/>
  <c r="Z288" i="43"/>
  <c r="Z40" i="43"/>
  <c r="Z35" i="43"/>
  <c r="Z31" i="43"/>
  <c r="Z282" i="43"/>
  <c r="Z62" i="43"/>
  <c r="Z71" i="43"/>
  <c r="Z34" i="43"/>
  <c r="Z23" i="43"/>
  <c r="Z87" i="43"/>
  <c r="Z57" i="43"/>
  <c r="Z162" i="43"/>
  <c r="AD215" i="43"/>
  <c r="AE215" i="43" s="1"/>
  <c r="Z73" i="43"/>
  <c r="AF291" i="43"/>
  <c r="Z159" i="43"/>
  <c r="Z256" i="43"/>
  <c r="Z243" i="43"/>
  <c r="Z177" i="43"/>
  <c r="AF246" i="43"/>
  <c r="AF222" i="43"/>
  <c r="Z107" i="43"/>
  <c r="AR107" i="43" s="1"/>
  <c r="Z231" i="43"/>
  <c r="Z20" i="43"/>
  <c r="AF242" i="43"/>
  <c r="AI242" i="43" s="1"/>
  <c r="Z18" i="43"/>
  <c r="Z108" i="43"/>
  <c r="Z158" i="43"/>
  <c r="Z43" i="43"/>
  <c r="AR43" i="43" s="1"/>
  <c r="Z56" i="43"/>
  <c r="Z53" i="43"/>
  <c r="AR53" i="43" s="1"/>
  <c r="Z32" i="43"/>
  <c r="AF178" i="43"/>
  <c r="Z240" i="43"/>
  <c r="Z184" i="43"/>
  <c r="Z253" i="43"/>
  <c r="Z293" i="43"/>
  <c r="AR293" i="43" s="1"/>
  <c r="Z245" i="43"/>
  <c r="Z88" i="43"/>
  <c r="Z156" i="43"/>
  <c r="F157" i="43" a="1"/>
  <c r="F157" i="43" s="1"/>
  <c r="AG157" i="43" s="1"/>
  <c r="Z202" i="43"/>
  <c r="Z207" i="43"/>
  <c r="Z170" i="43"/>
  <c r="Z251" i="43"/>
  <c r="AR251" i="43" s="1"/>
  <c r="Z70" i="43"/>
  <c r="AR70" i="43" s="1"/>
  <c r="Z203" i="43"/>
  <c r="Z155" i="43"/>
  <c r="Z263" i="43"/>
  <c r="AF265" i="43"/>
  <c r="Z206" i="43"/>
  <c r="Z77" i="43"/>
  <c r="Z82" i="43"/>
  <c r="AR82" i="43" s="1"/>
  <c r="Z228" i="43"/>
  <c r="Z259" i="43"/>
  <c r="Z91" i="43"/>
  <c r="Z190" i="43"/>
  <c r="Z226" i="43"/>
  <c r="Z193" i="43"/>
  <c r="Z75" i="43"/>
  <c r="Z198" i="43"/>
  <c r="AR198" i="43" s="1"/>
  <c r="Z271" i="43"/>
  <c r="Z59" i="43"/>
  <c r="Z289" i="43"/>
  <c r="Z42" i="43"/>
  <c r="Z269" i="43"/>
  <c r="Z106" i="43"/>
  <c r="Z179" i="43"/>
  <c r="Z146" i="43"/>
  <c r="Y280" i="43"/>
  <c r="F134" i="43" a="1"/>
  <c r="F134" i="43" s="1"/>
  <c r="AL246" i="43"/>
  <c r="F254" i="43" a="1"/>
  <c r="F254" i="43" s="1"/>
  <c r="AL178" i="43"/>
  <c r="Y261" i="43"/>
  <c r="AL290" i="43"/>
  <c r="F204" i="43" a="1"/>
  <c r="F204" i="43" s="1"/>
  <c r="AG204" i="43" s="1"/>
  <c r="F160" i="43" a="1"/>
  <c r="F160" i="43" s="1"/>
  <c r="AG160" i="43" s="1"/>
  <c r="AL96" i="43"/>
  <c r="AL272" i="43"/>
  <c r="Y291" i="43"/>
  <c r="F270" i="43" a="1"/>
  <c r="F270" i="43" s="1"/>
  <c r="AG270" i="43" s="1"/>
  <c r="Y265" i="43"/>
  <c r="F227" i="43" a="1"/>
  <c r="F227" i="43" s="1"/>
  <c r="AG227" i="43" s="1"/>
  <c r="F214" i="43" a="1"/>
  <c r="F214" i="43" s="1"/>
  <c r="Y248" i="43"/>
  <c r="AI248" i="43" s="1"/>
  <c r="F109" i="43" a="1"/>
  <c r="F109" i="43" s="1"/>
  <c r="AG109" i="43" s="1"/>
  <c r="AL266" i="43"/>
  <c r="AL145" i="43"/>
  <c r="F78" i="43" a="1"/>
  <c r="F78" i="43" s="1"/>
  <c r="AG78" i="43" s="1"/>
  <c r="F185" i="43" a="1"/>
  <c r="F185" i="43" s="1"/>
  <c r="F118" i="43" a="1"/>
  <c r="F118" i="43" s="1"/>
  <c r="AL222" i="43"/>
  <c r="J149" i="43" a="1"/>
  <c r="J149" i="43" s="1"/>
  <c r="J150" i="43" s="1" a="1"/>
  <c r="J150" i="43" s="1"/>
  <c r="AB148" i="43"/>
  <c r="U148" i="43"/>
  <c r="V223" i="43"/>
  <c r="AL223" i="43" s="1"/>
  <c r="AC223" i="43"/>
  <c r="AF223" i="43" s="1"/>
  <c r="V227" i="43"/>
  <c r="AL227" i="43" s="1"/>
  <c r="AD71" i="43"/>
  <c r="AE71" i="43" s="1"/>
  <c r="AF71" i="43" s="1"/>
  <c r="Y246" i="43"/>
  <c r="Y225" i="43"/>
  <c r="AL205" i="43"/>
  <c r="AL225" i="43"/>
  <c r="Y193" i="43"/>
  <c r="AF206" i="43"/>
  <c r="AL159" i="43"/>
  <c r="AE21" i="43"/>
  <c r="AF21" i="43" s="1"/>
  <c r="AC254" i="43"/>
  <c r="AF254" i="43" s="1"/>
  <c r="AD214" i="43"/>
  <c r="AE214" i="43" s="1"/>
  <c r="AL163" i="43"/>
  <c r="Y160" i="43"/>
  <c r="AI160" i="43" s="1"/>
  <c r="Y276" i="43"/>
  <c r="Y269" i="43"/>
  <c r="AD72" i="43"/>
  <c r="AE72" i="43" s="1"/>
  <c r="AF253" i="43"/>
  <c r="AL78" i="43"/>
  <c r="AF91" i="43"/>
  <c r="AL252" i="43"/>
  <c r="AF204" i="43"/>
  <c r="AL79" i="43"/>
  <c r="AL91" i="43"/>
  <c r="AF269" i="43"/>
  <c r="AL162" i="43"/>
  <c r="AF235" i="43"/>
  <c r="AF169" i="43"/>
  <c r="L21" i="43" a="1"/>
  <c r="L21" i="43" s="1"/>
  <c r="L22" i="43" s="1" a="1"/>
  <c r="L22" i="43" s="1"/>
  <c r="W227" i="43"/>
  <c r="X227" i="43" s="1"/>
  <c r="AF162" i="43"/>
  <c r="AF165" i="43"/>
  <c r="AF225" i="43"/>
  <c r="AF227" i="43"/>
  <c r="AF18" i="43"/>
  <c r="W226" i="43"/>
  <c r="X226" i="43" s="1"/>
  <c r="Y226" i="43" s="1"/>
  <c r="E118" i="43" a="1"/>
  <c r="E118" i="43" s="1"/>
  <c r="E119" i="43" s="1" a="1"/>
  <c r="E119" i="43" s="1"/>
  <c r="AD117" i="43"/>
  <c r="AE117" i="43" s="1"/>
  <c r="AB186" i="43"/>
  <c r="J187" i="43" a="1"/>
  <c r="J187" i="43" s="1"/>
  <c r="U186" i="43"/>
  <c r="D125" i="43" a="1"/>
  <c r="D125" i="43" s="1"/>
  <c r="W124" i="43"/>
  <c r="X124" i="43" s="1"/>
  <c r="Y124" i="43" s="1"/>
  <c r="AI124" i="43" s="1"/>
  <c r="G189" i="43" a="1"/>
  <c r="G189" i="43" s="1"/>
  <c r="AB214" i="43"/>
  <c r="U214" i="43"/>
  <c r="J215" i="43" a="1"/>
  <c r="J215" i="43" s="1"/>
  <c r="J216" i="43" s="1" a="1"/>
  <c r="J216" i="43" s="1"/>
  <c r="D205" i="43" a="1"/>
  <c r="D205" i="43" s="1"/>
  <c r="W205" i="43" s="1"/>
  <c r="X205" i="43" s="1"/>
  <c r="Y205" i="43" s="1"/>
  <c r="W204" i="43"/>
  <c r="X204" i="43" s="1"/>
  <c r="Y204" i="43" s="1"/>
  <c r="E110" i="43" a="1"/>
  <c r="E110" i="43" s="1"/>
  <c r="W109" i="43"/>
  <c r="X109" i="43" s="1"/>
  <c r="Y109" i="43" s="1"/>
  <c r="AD109" i="43"/>
  <c r="AE109" i="43" s="1"/>
  <c r="AF109" i="43" s="1"/>
  <c r="D214" i="43" a="1"/>
  <c r="D214" i="43" s="1"/>
  <c r="W213" i="43"/>
  <c r="X213" i="43" s="1"/>
  <c r="D254" i="43" a="1"/>
  <c r="D254" i="43" s="1"/>
  <c r="W254" i="43" s="1"/>
  <c r="X254" i="43" s="1"/>
  <c r="Y254" i="43" s="1"/>
  <c r="W253" i="43"/>
  <c r="X253" i="43" s="1"/>
  <c r="Y253" i="43" s="1"/>
  <c r="W218" i="43"/>
  <c r="X218" i="43" s="1"/>
  <c r="Y218" i="43" s="1"/>
  <c r="AD218" i="43"/>
  <c r="AE218" i="43" s="1"/>
  <c r="AF218" i="43" s="1"/>
  <c r="W165" i="43"/>
  <c r="X165" i="43" s="1"/>
  <c r="Y165" i="43" s="1"/>
  <c r="W95" i="43"/>
  <c r="X95" i="43" s="1"/>
  <c r="Y95" i="43" s="1"/>
  <c r="AI95" i="43" s="1"/>
  <c r="AD170" i="43"/>
  <c r="AE170" i="43" s="1"/>
  <c r="AF170" i="43" s="1"/>
  <c r="W170" i="43"/>
  <c r="X170" i="43" s="1"/>
  <c r="Y170" i="43" s="1"/>
  <c r="AD149" i="43"/>
  <c r="AE149" i="43" s="1"/>
  <c r="I139" i="43" a="1"/>
  <c r="I139" i="43" s="1"/>
  <c r="AA138" i="43"/>
  <c r="T138" i="43"/>
  <c r="AD78" i="43"/>
  <c r="AE78" i="43" s="1"/>
  <c r="AF78" i="43" s="1"/>
  <c r="C79" i="43" a="1"/>
  <c r="C79" i="43" s="1"/>
  <c r="W184" i="43"/>
  <c r="X184" i="43" s="1"/>
  <c r="Y184" i="43" s="1"/>
  <c r="D185" i="43" a="1"/>
  <c r="D185" i="43" s="1"/>
  <c r="E236" i="43" a="1"/>
  <c r="E236" i="43" s="1"/>
  <c r="W235" i="43"/>
  <c r="X235" i="43" s="1"/>
  <c r="Y235" i="43" s="1"/>
  <c r="AD115" i="43"/>
  <c r="AE115" i="43" s="1"/>
  <c r="E134" i="43" a="1"/>
  <c r="E134" i="43" s="1"/>
  <c r="W163" i="43"/>
  <c r="X163" i="43" s="1"/>
  <c r="Y163" i="43" s="1"/>
  <c r="AF163" i="43"/>
  <c r="AL235" i="43"/>
  <c r="AD259" i="43"/>
  <c r="AE259" i="43" s="1"/>
  <c r="AF259" i="43" s="1"/>
  <c r="AI259" i="43" s="1"/>
  <c r="AD226" i="43"/>
  <c r="AE226" i="43" s="1"/>
  <c r="AF226" i="43" s="1"/>
  <c r="D79" i="43" a="1"/>
  <c r="D79" i="43" s="1"/>
  <c r="W78" i="43"/>
  <c r="X78" i="43" s="1"/>
  <c r="Y78" i="43" s="1"/>
  <c r="T72" i="43"/>
  <c r="AL72" i="43" s="1"/>
  <c r="AA72" i="43"/>
  <c r="E189" i="43" a="1"/>
  <c r="E189" i="43" s="1"/>
  <c r="AA236" i="43"/>
  <c r="AG236" i="43" s="1"/>
  <c r="T236" i="43"/>
  <c r="AL236" i="43" s="1"/>
  <c r="AJ15" i="43"/>
  <c r="AK15" i="43" s="1"/>
  <c r="Y51" i="43"/>
  <c r="AL43" i="43"/>
  <c r="AL276" i="43"/>
  <c r="Y252" i="43"/>
  <c r="AL165" i="43"/>
  <c r="AF272" i="43"/>
  <c r="Y271" i="43"/>
  <c r="AI271" i="43" s="1"/>
  <c r="AF251" i="43"/>
  <c r="AF276" i="43"/>
  <c r="AL243" i="43"/>
  <c r="AF240" i="43"/>
  <c r="Y162" i="43"/>
  <c r="AF51" i="43"/>
  <c r="AL108" i="43"/>
  <c r="Y266" i="43"/>
  <c r="AI287" i="43"/>
  <c r="AJ287" i="43" s="1"/>
  <c r="AK287" i="43" s="1"/>
  <c r="AN287" i="43" s="1"/>
  <c r="AO287" i="43" s="1"/>
  <c r="AF61" i="43"/>
  <c r="Y177" i="43"/>
  <c r="AI177" i="43" s="1"/>
  <c r="Y108" i="43"/>
  <c r="AL265" i="43"/>
  <c r="BD16" i="43"/>
  <c r="BE16" i="43" s="1"/>
  <c r="BI15" i="43"/>
  <c r="Y61" i="43"/>
  <c r="AF247" i="43"/>
  <c r="AI39" i="43"/>
  <c r="AJ39" i="43" s="1"/>
  <c r="AK39" i="43" s="1"/>
  <c r="AF180" i="43"/>
  <c r="AI285" i="43"/>
  <c r="AJ285" i="43" s="1"/>
  <c r="AK285" i="43" s="1"/>
  <c r="AL190" i="43"/>
  <c r="AF280" i="43"/>
  <c r="Y155" i="43"/>
  <c r="Y169" i="43"/>
  <c r="Y256" i="43"/>
  <c r="AI256" i="43" s="1"/>
  <c r="AL263" i="43"/>
  <c r="AL169" i="43"/>
  <c r="AF146" i="43"/>
  <c r="AF290" i="43"/>
  <c r="AF167" i="43"/>
  <c r="AL280" i="43"/>
  <c r="AL42" i="43"/>
  <c r="AI195" i="43"/>
  <c r="Y277" i="43"/>
  <c r="Y293" i="43"/>
  <c r="AI267" i="43"/>
  <c r="Y206" i="43"/>
  <c r="AI279" i="43"/>
  <c r="AL179" i="43"/>
  <c r="AL170" i="43"/>
  <c r="AI42" i="43"/>
  <c r="AI172" i="43"/>
  <c r="Y167" i="43"/>
  <c r="AL167" i="43"/>
  <c r="AL240" i="43"/>
  <c r="Y240" i="43"/>
  <c r="Y145" i="43"/>
  <c r="AI145" i="43" s="1"/>
  <c r="AF75" i="43"/>
  <c r="Y250" i="43"/>
  <c r="AI250" i="43" s="1"/>
  <c r="AL250" i="43"/>
  <c r="AF57" i="43"/>
  <c r="Y159" i="43"/>
  <c r="AL61" i="43"/>
  <c r="AL193" i="43"/>
  <c r="Y173" i="43"/>
  <c r="AI173" i="43" s="1"/>
  <c r="Y272" i="43"/>
  <c r="AI161" i="43"/>
  <c r="AL51" i="43"/>
  <c r="Y18" i="43"/>
  <c r="AL18" i="43"/>
  <c r="AL204" i="43"/>
  <c r="Y56" i="43"/>
  <c r="AI56" i="43" s="1"/>
  <c r="AI50" i="43"/>
  <c r="AI191" i="43"/>
  <c r="Y245" i="43"/>
  <c r="Y154" i="43"/>
  <c r="Y180" i="43"/>
  <c r="Y268" i="43"/>
  <c r="AF82" i="43"/>
  <c r="AI52" i="43"/>
  <c r="AF66" i="43"/>
  <c r="AF258" i="43"/>
  <c r="Y203" i="43"/>
  <c r="AF203" i="43"/>
  <c r="Y202" i="43"/>
  <c r="AI43" i="43"/>
  <c r="AF32" i="43"/>
  <c r="AI153" i="43"/>
  <c r="AI200" i="43"/>
  <c r="AF245" i="43"/>
  <c r="AL98" i="43"/>
  <c r="AI233" i="43"/>
  <c r="AL282" i="43"/>
  <c r="AL268" i="43"/>
  <c r="AI26" i="43"/>
  <c r="AL173" i="43"/>
  <c r="Y289" i="43"/>
  <c r="AI289" i="43" s="1"/>
  <c r="AL203" i="43"/>
  <c r="AF113" i="43"/>
  <c r="AL224" i="43"/>
  <c r="Y112" i="43"/>
  <c r="AL261" i="43"/>
  <c r="AI67" i="43"/>
  <c r="AI25" i="43"/>
  <c r="AF59" i="43"/>
  <c r="AL219" i="43"/>
  <c r="AF273" i="43"/>
  <c r="Y89" i="43"/>
  <c r="Y182" i="43"/>
  <c r="AL245" i="43"/>
  <c r="AF219" i="43"/>
  <c r="Y66" i="43"/>
  <c r="Y156" i="43"/>
  <c r="Y270" i="43"/>
  <c r="Y251" i="43"/>
  <c r="Y158" i="43"/>
  <c r="AI158" i="43" s="1"/>
  <c r="Y113" i="43"/>
  <c r="AI292" i="43"/>
  <c r="AF278" i="43"/>
  <c r="AF77" i="43"/>
  <c r="Y192" i="43"/>
  <c r="AI229" i="43"/>
  <c r="Y207" i="43"/>
  <c r="AI207" i="43" s="1"/>
  <c r="AL112" i="43"/>
  <c r="AF112" i="43"/>
  <c r="AL59" i="43"/>
  <c r="AI175" i="43"/>
  <c r="AF268" i="43"/>
  <c r="AF288" i="43"/>
  <c r="AF270" i="43"/>
  <c r="AF107" i="43"/>
  <c r="AI107" i="43" s="1"/>
  <c r="AL66" i="43"/>
  <c r="Y219" i="43"/>
  <c r="AL226" i="43"/>
  <c r="AI260" i="43"/>
  <c r="AL154" i="43"/>
  <c r="AL77" i="43"/>
  <c r="AL291" i="43"/>
  <c r="Y224" i="43"/>
  <c r="AL107" i="43"/>
  <c r="Y273" i="43"/>
  <c r="Y288" i="43"/>
  <c r="Y258" i="43"/>
  <c r="AL258" i="43"/>
  <c r="Y231" i="43"/>
  <c r="AF182" i="43"/>
  <c r="Y146" i="43"/>
  <c r="AF125" i="43"/>
  <c r="Y178" i="43"/>
  <c r="AF62" i="43"/>
  <c r="AL180" i="43"/>
  <c r="AL248" i="43"/>
  <c r="AF234" i="43"/>
  <c r="AI83" i="43"/>
  <c r="AL125" i="43"/>
  <c r="AI201" i="43"/>
  <c r="AI257" i="43"/>
  <c r="AL273" i="43"/>
  <c r="Y278" i="43"/>
  <c r="AL278" i="43"/>
  <c r="Y75" i="43"/>
  <c r="AI243" i="43"/>
  <c r="AL270" i="43"/>
  <c r="AL62" i="43"/>
  <c r="Y62" i="43"/>
  <c r="AL126" i="43"/>
  <c r="Y63" i="43"/>
  <c r="AL63" i="43"/>
  <c r="AI208" i="43"/>
  <c r="Y82" i="43"/>
  <c r="AI294" i="43"/>
  <c r="Y70" i="43"/>
  <c r="Y234" i="43"/>
  <c r="AF63" i="43"/>
  <c r="AL234" i="43"/>
  <c r="Y106" i="43"/>
  <c r="AF154" i="43"/>
  <c r="Y247" i="43"/>
  <c r="AL247" i="43"/>
  <c r="Y90" i="43"/>
  <c r="AL90" i="43"/>
  <c r="AL182" i="43"/>
  <c r="Y88" i="43"/>
  <c r="AI88" i="43" s="1"/>
  <c r="AI281" i="43"/>
  <c r="AL89" i="43"/>
  <c r="AF90" i="43"/>
  <c r="Y71" i="43"/>
  <c r="AL71" i="43"/>
  <c r="AL20" i="43"/>
  <c r="AI255" i="43"/>
  <c r="Y290" i="43"/>
  <c r="AF224" i="43"/>
  <c r="AF192" i="43"/>
  <c r="AF60" i="43"/>
  <c r="AL69" i="43"/>
  <c r="Y69" i="43"/>
  <c r="Y32" i="43"/>
  <c r="AL32" i="43"/>
  <c r="AL60" i="43"/>
  <c r="AF69" i="43"/>
  <c r="AF126" i="43"/>
  <c r="AL57" i="43"/>
  <c r="Y57" i="43"/>
  <c r="AL288" i="43"/>
  <c r="AF20" i="43"/>
  <c r="Y59" i="43"/>
  <c r="AL113" i="43"/>
  <c r="AL192" i="43"/>
  <c r="Y228" i="43"/>
  <c r="Y60" i="43"/>
  <c r="Y77" i="43"/>
  <c r="AI197" i="43"/>
  <c r="AI284" i="43"/>
  <c r="AI48" i="43"/>
  <c r="AI166" i="43"/>
  <c r="AL31" i="43"/>
  <c r="Y73" i="43"/>
  <c r="AF28" i="43"/>
  <c r="AI232" i="43"/>
  <c r="AL93" i="43"/>
  <c r="Y87" i="43"/>
  <c r="AI174" i="43"/>
  <c r="AI27" i="43"/>
  <c r="AI168" i="43"/>
  <c r="AF93" i="43"/>
  <c r="AI210" i="43"/>
  <c r="AF87" i="43"/>
  <c r="Y31" i="43"/>
  <c r="AL87" i="43"/>
  <c r="AI263" i="43"/>
  <c r="AI58" i="43"/>
  <c r="AI275" i="43"/>
  <c r="AL73" i="43"/>
  <c r="Y68" i="43"/>
  <c r="AL68" i="43"/>
  <c r="AI144" i="43"/>
  <c r="AI264" i="43"/>
  <c r="AJ264" i="43" s="1"/>
  <c r="AK264" i="43" s="1"/>
  <c r="AF73" i="43"/>
  <c r="AF68" i="43"/>
  <c r="AL33" i="43"/>
  <c r="Y33" i="43"/>
  <c r="Y93" i="43"/>
  <c r="AF31" i="43"/>
  <c r="AF33" i="43"/>
  <c r="AF29" i="43"/>
  <c r="Y29" i="43"/>
  <c r="AL29" i="43"/>
  <c r="AF22" i="43"/>
  <c r="AF23" i="43"/>
  <c r="Y23" i="43"/>
  <c r="AL23" i="43"/>
  <c r="Y28" i="43"/>
  <c r="AL28" i="43"/>
  <c r="AF40" i="43"/>
  <c r="AL16" i="43"/>
  <c r="Y16" i="43"/>
  <c r="AI152" i="43"/>
  <c r="AI164" i="43"/>
  <c r="AF17" i="43"/>
  <c r="AI196" i="43"/>
  <c r="AF16" i="43"/>
  <c r="AI244" i="43"/>
  <c r="Y17" i="43"/>
  <c r="AL17" i="43"/>
  <c r="AI220" i="43"/>
  <c r="AI76" i="43"/>
  <c r="AL35" i="43"/>
  <c r="Y35" i="43"/>
  <c r="AI230" i="43"/>
  <c r="AI194" i="43"/>
  <c r="AF34" i="43"/>
  <c r="AF35" i="43"/>
  <c r="AI221" i="43"/>
  <c r="Y34" i="43"/>
  <c r="AL34" i="43"/>
  <c r="AI30" i="43"/>
  <c r="AI237" i="43"/>
  <c r="AJ237" i="43" s="1"/>
  <c r="Y41" i="43"/>
  <c r="AL41" i="43"/>
  <c r="AL40" i="43"/>
  <c r="Y40" i="43"/>
  <c r="AL22" i="43"/>
  <c r="Y22" i="43"/>
  <c r="AI198" i="43"/>
  <c r="AF41" i="43"/>
  <c r="AI241" i="43"/>
  <c r="AI209" i="43"/>
  <c r="AR75" i="43" l="1"/>
  <c r="AI211" i="43"/>
  <c r="Z277" i="43"/>
  <c r="AI94" i="43"/>
  <c r="AI49" i="43"/>
  <c r="AR84" i="43"/>
  <c r="AS84" i="43" s="1"/>
  <c r="AT84" i="43" s="1"/>
  <c r="AU84" i="43" s="1"/>
  <c r="AV84" i="43" s="1"/>
  <c r="AI53" i="43"/>
  <c r="AI106" i="43"/>
  <c r="AI262" i="43"/>
  <c r="AF277" i="43"/>
  <c r="AI277" i="43" s="1"/>
  <c r="AJ277" i="43" s="1"/>
  <c r="AK277" i="43" s="1"/>
  <c r="AN277" i="43" s="1"/>
  <c r="AO277" i="43" s="1"/>
  <c r="AF147" i="43"/>
  <c r="AI74" i="43"/>
  <c r="AJ74" i="43" s="1"/>
  <c r="AK74" i="43" s="1"/>
  <c r="AN74" i="43" s="1"/>
  <c r="AO74" i="43" s="1"/>
  <c r="AR276" i="43"/>
  <c r="AS276" i="43" s="1"/>
  <c r="AT276" i="43" s="1"/>
  <c r="AU276" i="43" s="1"/>
  <c r="AV276" i="43" s="1"/>
  <c r="AR74" i="43"/>
  <c r="AS74" i="43" s="1"/>
  <c r="AT74" i="43" s="1"/>
  <c r="AU74" i="43" s="1"/>
  <c r="AV74" i="43" s="1"/>
  <c r="AI238" i="43"/>
  <c r="AJ238" i="43" s="1"/>
  <c r="AK238" i="43" s="1"/>
  <c r="AN238" i="43" s="1"/>
  <c r="AO238" i="43" s="1"/>
  <c r="AG89" i="43"/>
  <c r="AI249" i="43"/>
  <c r="Y147" i="43"/>
  <c r="AL147" i="43"/>
  <c r="AR266" i="43"/>
  <c r="AS266" i="43" s="1"/>
  <c r="AT266" i="43" s="1"/>
  <c r="AU266" i="43" s="1"/>
  <c r="AV266" i="43" s="1"/>
  <c r="AR274" i="43"/>
  <c r="AS274" i="43" s="1"/>
  <c r="AT274" i="43" s="1"/>
  <c r="AU274" i="43" s="1"/>
  <c r="AV274" i="43" s="1"/>
  <c r="Y21" i="43"/>
  <c r="AI21" i="43" s="1"/>
  <c r="AJ21" i="43" s="1"/>
  <c r="AK21" i="43" s="1"/>
  <c r="AN21" i="43" s="1"/>
  <c r="AO21" i="43" s="1"/>
  <c r="AI228" i="43"/>
  <c r="AJ228" i="43" s="1"/>
  <c r="AK228" i="43" s="1"/>
  <c r="AI20" i="43"/>
  <c r="AR225" i="43"/>
  <c r="AS225" i="43" s="1"/>
  <c r="AT225" i="43" s="1"/>
  <c r="AU225" i="43" s="1"/>
  <c r="AV225" i="43" s="1"/>
  <c r="AR20" i="43"/>
  <c r="AS20" i="43" s="1"/>
  <c r="AT20" i="43" s="1"/>
  <c r="AU20" i="43" s="1"/>
  <c r="AV20" i="43" s="1"/>
  <c r="Y19" i="43"/>
  <c r="AI19" i="43" s="1"/>
  <c r="AJ19" i="43" s="1"/>
  <c r="AK19" i="43" s="1"/>
  <c r="AN19" i="43" s="1"/>
  <c r="AO19" i="43" s="1"/>
  <c r="Z99" i="43"/>
  <c r="AI202" i="43"/>
  <c r="AJ202" i="43" s="1"/>
  <c r="AK202" i="43" s="1"/>
  <c r="AN202" i="43" s="1"/>
  <c r="AO202" i="43" s="1"/>
  <c r="AR192" i="43"/>
  <c r="AS192" i="43" s="1"/>
  <c r="AT192" i="43" s="1"/>
  <c r="AU192" i="43" s="1"/>
  <c r="AV192" i="43" s="1"/>
  <c r="AI65" i="43"/>
  <c r="AJ65" i="43" s="1"/>
  <c r="AK65" i="43" s="1"/>
  <c r="AN65" i="43" s="1"/>
  <c r="AO65" i="43" s="1"/>
  <c r="AF115" i="43"/>
  <c r="AR248" i="43"/>
  <c r="AS248" i="43" s="1"/>
  <c r="AT248" i="43" s="1"/>
  <c r="AU248" i="43" s="1"/>
  <c r="AV248" i="43" s="1"/>
  <c r="AI266" i="43"/>
  <c r="AJ266" i="43" s="1"/>
  <c r="AK266" i="43" s="1"/>
  <c r="AN266" i="43" s="1"/>
  <c r="AO266" i="43" s="1"/>
  <c r="AI64" i="43"/>
  <c r="AJ64" i="43" s="1"/>
  <c r="AK64" i="43" s="1"/>
  <c r="AN64" i="43" s="1"/>
  <c r="AO64" i="43" s="1"/>
  <c r="AI286" i="43"/>
  <c r="AJ286" i="43" s="1"/>
  <c r="AK286" i="43" s="1"/>
  <c r="AN286" i="43" s="1"/>
  <c r="AO286" i="43" s="1"/>
  <c r="AR147" i="43"/>
  <c r="AS147" i="43" s="1"/>
  <c r="AT147" i="43" s="1"/>
  <c r="AU147" i="43" s="1"/>
  <c r="AV147" i="43" s="1"/>
  <c r="AF171" i="43"/>
  <c r="AG171" i="43"/>
  <c r="E120" i="43" a="1"/>
  <c r="E120" i="43" s="1"/>
  <c r="AD119" i="43"/>
  <c r="AE119" i="43" s="1"/>
  <c r="J117" i="43" a="1"/>
  <c r="J117" i="43" s="1"/>
  <c r="AB116" i="43"/>
  <c r="U116" i="43"/>
  <c r="U216" i="43"/>
  <c r="AB216" i="43"/>
  <c r="U129" i="43"/>
  <c r="J130" i="43" a="1"/>
  <c r="J130" i="43" s="1"/>
  <c r="AB129" i="43"/>
  <c r="E151" i="43" a="1"/>
  <c r="E151" i="43" s="1"/>
  <c r="AD150" i="43"/>
  <c r="AE150" i="43" s="1"/>
  <c r="W150" i="43"/>
  <c r="X150" i="43" s="1"/>
  <c r="K105" i="43" a="1"/>
  <c r="K105" i="43" s="1"/>
  <c r="V104" i="43"/>
  <c r="AC104" i="43"/>
  <c r="F119" i="43" a="1"/>
  <c r="F119" i="43" s="1"/>
  <c r="F120" i="43" s="1" a="1"/>
  <c r="F120" i="43" s="1"/>
  <c r="F121" i="43" s="1" a="1"/>
  <c r="F121" i="43" s="1"/>
  <c r="F122" i="43" s="1" a="1"/>
  <c r="F122" i="43" s="1"/>
  <c r="AD79" i="43"/>
  <c r="AE79" i="43" s="1"/>
  <c r="AF79" i="43" s="1"/>
  <c r="C80" i="43" a="1"/>
  <c r="C80" i="43" s="1"/>
  <c r="I118" i="43" a="1"/>
  <c r="I118" i="43" s="1"/>
  <c r="T117" i="43"/>
  <c r="AA117" i="43"/>
  <c r="Z54" i="43"/>
  <c r="AR54" i="43" s="1"/>
  <c r="AS54" i="43" s="1"/>
  <c r="AT54" i="43" s="1"/>
  <c r="AU54" i="43" s="1"/>
  <c r="AV54" i="43" s="1"/>
  <c r="Y54" i="43"/>
  <c r="AI54" i="43" s="1"/>
  <c r="AJ54" i="43" s="1"/>
  <c r="AK54" i="43" s="1"/>
  <c r="AN54" i="43" s="1"/>
  <c r="AO54" i="43" s="1"/>
  <c r="AL54" i="43"/>
  <c r="D115" i="43" a="1"/>
  <c r="D115" i="43" s="1"/>
  <c r="W114" i="43"/>
  <c r="X114" i="43" s="1"/>
  <c r="Y114" i="43" s="1"/>
  <c r="AI114" i="43" s="1"/>
  <c r="AJ114" i="43" s="1"/>
  <c r="AK114" i="43" s="1"/>
  <c r="AN114" i="43" s="1"/>
  <c r="AO114" i="43" s="1"/>
  <c r="AL128" i="43"/>
  <c r="AD129" i="43"/>
  <c r="AE129" i="43" s="1"/>
  <c r="C130" i="43" a="1"/>
  <c r="C130" i="43" s="1"/>
  <c r="AG128" i="43"/>
  <c r="AC55" i="43"/>
  <c r="V55" i="43"/>
  <c r="C122" i="43" a="1"/>
  <c r="C122" i="43" s="1"/>
  <c r="C46" i="43" a="1"/>
  <c r="C46" i="43" s="1"/>
  <c r="AD45" i="43"/>
  <c r="AE45" i="43" s="1"/>
  <c r="T129" i="43"/>
  <c r="AA129" i="43"/>
  <c r="I130" i="43" a="1"/>
  <c r="I130" i="43" s="1"/>
  <c r="AL239" i="43"/>
  <c r="Z239" i="43"/>
  <c r="Y239" i="43"/>
  <c r="K119" i="43" a="1"/>
  <c r="K119" i="43" s="1"/>
  <c r="V118" i="43"/>
  <c r="AC118" i="43"/>
  <c r="AG99" i="43"/>
  <c r="K134" i="43" a="1"/>
  <c r="K134" i="43" s="1"/>
  <c r="V133" i="43"/>
  <c r="AC133" i="43"/>
  <c r="D46" i="43" a="1"/>
  <c r="D46" i="43" s="1"/>
  <c r="W45" i="43"/>
  <c r="X45" i="43" s="1"/>
  <c r="AL85" i="43"/>
  <c r="Z85" i="43"/>
  <c r="W125" i="43"/>
  <c r="X125" i="43" s="1"/>
  <c r="Y125" i="43" s="1"/>
  <c r="AI125" i="43" s="1"/>
  <c r="D126" i="43" a="1"/>
  <c r="D126" i="43" s="1"/>
  <c r="AS96" i="43"/>
  <c r="AT96" i="43" s="1"/>
  <c r="AU96" i="43" s="1"/>
  <c r="AV96" i="43" s="1"/>
  <c r="AF85" i="43"/>
  <c r="AG85" i="43"/>
  <c r="Y85" i="43"/>
  <c r="AG239" i="43"/>
  <c r="AF239" i="43"/>
  <c r="AL80" i="43"/>
  <c r="Z181" i="43"/>
  <c r="Y181" i="43"/>
  <c r="AL181" i="43"/>
  <c r="Z21" i="43"/>
  <c r="AR21" i="43" s="1"/>
  <c r="AS21" i="43" s="1"/>
  <c r="AT21" i="43" s="1"/>
  <c r="AU21" i="43" s="1"/>
  <c r="AV21" i="43" s="1"/>
  <c r="I101" i="43" a="1"/>
  <c r="I101" i="43" s="1"/>
  <c r="AA100" i="43"/>
  <c r="T100" i="43"/>
  <c r="W79" i="43"/>
  <c r="X79" i="43" s="1"/>
  <c r="Y79" i="43" s="1"/>
  <c r="AI79" i="43" s="1"/>
  <c r="AJ79" i="43" s="1"/>
  <c r="AK79" i="43" s="1"/>
  <c r="AN79" i="43" s="1"/>
  <c r="AO79" i="43" s="1"/>
  <c r="D80" i="43" a="1"/>
  <c r="D80" i="43" s="1"/>
  <c r="AL92" i="43"/>
  <c r="Y92" i="43"/>
  <c r="Z92" i="43"/>
  <c r="AD128" i="43"/>
  <c r="AE128" i="43" s="1"/>
  <c r="AF128" i="43" s="1"/>
  <c r="I149" i="43" a="1"/>
  <c r="I149" i="43" s="1"/>
  <c r="AA148" i="43"/>
  <c r="AG148" i="43" s="1"/>
  <c r="T148" i="43"/>
  <c r="Z148" i="43" s="1"/>
  <c r="Y44" i="43"/>
  <c r="AL44" i="43"/>
  <c r="Z44" i="43"/>
  <c r="AA81" i="43"/>
  <c r="T81" i="43"/>
  <c r="AG181" i="43"/>
  <c r="AF181" i="43"/>
  <c r="J151" i="43" a="1"/>
  <c r="J151" i="43" s="1"/>
  <c r="AB150" i="43"/>
  <c r="U150" i="43"/>
  <c r="U38" i="43"/>
  <c r="AB38" i="43"/>
  <c r="AF92" i="43"/>
  <c r="AG92" i="43"/>
  <c r="AF44" i="43"/>
  <c r="AG44" i="43"/>
  <c r="Z37" i="43"/>
  <c r="AR37" i="43" s="1"/>
  <c r="AS37" i="43" s="1"/>
  <c r="AT37" i="43" s="1"/>
  <c r="AU37" i="43" s="1"/>
  <c r="AV37" i="43" s="1"/>
  <c r="AL37" i="43"/>
  <c r="J46" i="43" a="1"/>
  <c r="J46" i="43" s="1"/>
  <c r="U45" i="43"/>
  <c r="AB45" i="43"/>
  <c r="E97" i="43" a="1"/>
  <c r="E97" i="43" s="1"/>
  <c r="W96" i="43"/>
  <c r="X96" i="43" s="1"/>
  <c r="Y96" i="43" s="1"/>
  <c r="AD96" i="43"/>
  <c r="AE96" i="43" s="1"/>
  <c r="AF96" i="43" s="1"/>
  <c r="C102" i="43" a="1"/>
  <c r="C102" i="43" s="1"/>
  <c r="V151" i="43"/>
  <c r="AC151" i="43"/>
  <c r="AL171" i="43"/>
  <c r="Z171" i="43"/>
  <c r="Y171" i="43"/>
  <c r="J102" i="43" a="1"/>
  <c r="J102" i="43" s="1"/>
  <c r="AB101" i="43"/>
  <c r="U101" i="43"/>
  <c r="AF37" i="43"/>
  <c r="AI37" i="43" s="1"/>
  <c r="AJ37" i="43" s="1"/>
  <c r="AK37" i="43" s="1"/>
  <c r="AN37" i="43" s="1"/>
  <c r="AO37" i="43" s="1"/>
  <c r="AI183" i="43"/>
  <c r="AJ183" i="43" s="1"/>
  <c r="AK183" i="43" s="1"/>
  <c r="AN183" i="43" s="1"/>
  <c r="AO183" i="43" s="1"/>
  <c r="AI84" i="43"/>
  <c r="AJ84" i="43" s="1"/>
  <c r="AK84" i="43" s="1"/>
  <c r="AN84" i="43" s="1"/>
  <c r="AO84" i="43" s="1"/>
  <c r="AI178" i="43"/>
  <c r="AJ178" i="43" s="1"/>
  <c r="AK178" i="43" s="1"/>
  <c r="AN178" i="43" s="1"/>
  <c r="AO178" i="43" s="1"/>
  <c r="AL212" i="43"/>
  <c r="AI217" i="43"/>
  <c r="AJ217" i="43" s="1"/>
  <c r="AK217" i="43" s="1"/>
  <c r="AN217" i="43" s="1"/>
  <c r="AO217" i="43" s="1"/>
  <c r="AI155" i="43"/>
  <c r="AJ155" i="43" s="1"/>
  <c r="AK155" i="43" s="1"/>
  <c r="AN155" i="43" s="1"/>
  <c r="AO155" i="43" s="1"/>
  <c r="AI123" i="43"/>
  <c r="AJ123" i="43" s="1"/>
  <c r="AK123" i="43" s="1"/>
  <c r="AN123" i="43" s="1"/>
  <c r="AO123" i="43" s="1"/>
  <c r="AR113" i="43"/>
  <c r="AS113" i="43" s="1"/>
  <c r="AT113" i="43" s="1"/>
  <c r="AU113" i="43" s="1"/>
  <c r="AV113" i="43" s="1"/>
  <c r="AR163" i="43"/>
  <c r="AS163" i="43" s="1"/>
  <c r="AT163" i="43" s="1"/>
  <c r="AU163" i="43" s="1"/>
  <c r="AV163" i="43" s="1"/>
  <c r="AR273" i="43"/>
  <c r="AS273" i="43" s="1"/>
  <c r="AT273" i="43" s="1"/>
  <c r="AU273" i="43" s="1"/>
  <c r="AV273" i="43" s="1"/>
  <c r="AI261" i="43"/>
  <c r="AJ261" i="43" s="1"/>
  <c r="AK261" i="43" s="1"/>
  <c r="AN261" i="43" s="1"/>
  <c r="AO261" i="43" s="1"/>
  <c r="BF17" i="43"/>
  <c r="AI293" i="43"/>
  <c r="AJ293" i="43" s="1"/>
  <c r="AK293" i="43" s="1"/>
  <c r="AN293" i="43" s="1"/>
  <c r="AO293" i="43" s="1"/>
  <c r="BB17" i="43"/>
  <c r="BL17" i="43" s="1"/>
  <c r="BM17" i="43" s="1"/>
  <c r="BN17" i="43" s="1"/>
  <c r="AR280" i="43"/>
  <c r="AS280" i="43" s="1"/>
  <c r="AT280" i="43" s="1"/>
  <c r="AU280" i="43" s="1"/>
  <c r="AV280" i="43" s="1"/>
  <c r="AR114" i="43"/>
  <c r="AS114" i="43" s="1"/>
  <c r="AT114" i="43" s="1"/>
  <c r="AU114" i="43" s="1"/>
  <c r="AV114" i="43" s="1"/>
  <c r="AI295" i="43"/>
  <c r="AJ295" i="43" s="1"/>
  <c r="AK295" i="43" s="1"/>
  <c r="AN295" i="43" s="1"/>
  <c r="AO295" i="43" s="1"/>
  <c r="Z19" i="43"/>
  <c r="AG19" i="43"/>
  <c r="AI91" i="43"/>
  <c r="AJ91" i="43" s="1"/>
  <c r="AK91" i="43" s="1"/>
  <c r="AN91" i="43" s="1"/>
  <c r="AO91" i="43" s="1"/>
  <c r="AI231" i="43"/>
  <c r="AJ231" i="43" s="1"/>
  <c r="AK231" i="43" s="1"/>
  <c r="AN231" i="43" s="1"/>
  <c r="AO231" i="43" s="1"/>
  <c r="AI283" i="43"/>
  <c r="AJ283" i="43" s="1"/>
  <c r="AK283" i="43" s="1"/>
  <c r="AN283" i="43" s="1"/>
  <c r="AO283" i="43" s="1"/>
  <c r="AR154" i="43"/>
  <c r="AS154" i="43" s="1"/>
  <c r="AT154" i="43" s="1"/>
  <c r="AU154" i="43" s="1"/>
  <c r="AV154" i="43" s="1"/>
  <c r="AR28" i="43"/>
  <c r="AS28" i="43" s="1"/>
  <c r="AT28" i="43" s="1"/>
  <c r="AU28" i="43" s="1"/>
  <c r="AV28" i="43" s="1"/>
  <c r="AR224" i="43"/>
  <c r="AS224" i="43" s="1"/>
  <c r="AT224" i="43" s="1"/>
  <c r="AU224" i="43" s="1"/>
  <c r="AV224" i="43" s="1"/>
  <c r="AI157" i="43"/>
  <c r="AJ157" i="43" s="1"/>
  <c r="AK157" i="43" s="1"/>
  <c r="AN157" i="43" s="1"/>
  <c r="AO157" i="43" s="1"/>
  <c r="AI280" i="43"/>
  <c r="AJ280" i="43" s="1"/>
  <c r="AK280" i="43" s="1"/>
  <c r="AN280" i="43" s="1"/>
  <c r="AO280" i="43" s="1"/>
  <c r="AI252" i="43"/>
  <c r="AJ252" i="43" s="1"/>
  <c r="AK252" i="43" s="1"/>
  <c r="AN252" i="43" s="1"/>
  <c r="AO252" i="43" s="1"/>
  <c r="AI159" i="43"/>
  <c r="AJ159" i="43" s="1"/>
  <c r="AK159" i="43" s="1"/>
  <c r="AN159" i="43" s="1"/>
  <c r="AO159" i="43" s="1"/>
  <c r="BA17" i="43"/>
  <c r="BD17" i="43" s="1"/>
  <c r="BE17" i="43" s="1"/>
  <c r="BH17" i="43" s="1"/>
  <c r="BI17" i="43" s="1"/>
  <c r="AI70" i="43"/>
  <c r="AJ70" i="43" s="1"/>
  <c r="AK70" i="43" s="1"/>
  <c r="AN70" i="43" s="1"/>
  <c r="AO70" i="43" s="1"/>
  <c r="AR253" i="43"/>
  <c r="AS253" i="43" s="1"/>
  <c r="AT253" i="43" s="1"/>
  <c r="AU253" i="43" s="1"/>
  <c r="AV253" i="43" s="1"/>
  <c r="AR252" i="43"/>
  <c r="AS252" i="43" s="1"/>
  <c r="AT252" i="43" s="1"/>
  <c r="AU252" i="43" s="1"/>
  <c r="AV252" i="43" s="1"/>
  <c r="AR207" i="43"/>
  <c r="AS207" i="43" s="1"/>
  <c r="AT207" i="43" s="1"/>
  <c r="AU207" i="43" s="1"/>
  <c r="AV207" i="43" s="1"/>
  <c r="AR183" i="43"/>
  <c r="AS183" i="43" s="1"/>
  <c r="AT183" i="43" s="1"/>
  <c r="AU183" i="43" s="1"/>
  <c r="AV183" i="43" s="1"/>
  <c r="AR146" i="43"/>
  <c r="AS146" i="43" s="1"/>
  <c r="AT146" i="43" s="1"/>
  <c r="AU146" i="43" s="1"/>
  <c r="AV146" i="43" s="1"/>
  <c r="AR193" i="43"/>
  <c r="AS193" i="43" s="1"/>
  <c r="AT193" i="43" s="1"/>
  <c r="AU193" i="43" s="1"/>
  <c r="AV193" i="43" s="1"/>
  <c r="AI254" i="43"/>
  <c r="AJ254" i="43" s="1"/>
  <c r="AK254" i="43" s="1"/>
  <c r="AN254" i="43" s="1"/>
  <c r="AO254" i="43" s="1"/>
  <c r="AZ18" i="43"/>
  <c r="R19" i="43" a="1"/>
  <c r="R19" i="43" s="1"/>
  <c r="AX18" i="43"/>
  <c r="P19" i="43" a="1"/>
  <c r="P19" i="43" s="1"/>
  <c r="AY18" i="43"/>
  <c r="Q19" i="43" a="1"/>
  <c r="Q19" i="43" s="1"/>
  <c r="AR94" i="43"/>
  <c r="AS94" i="43" s="1"/>
  <c r="AT94" i="43" s="1"/>
  <c r="AU94" i="43" s="1"/>
  <c r="AV94" i="43" s="1"/>
  <c r="AI156" i="43"/>
  <c r="AJ156" i="43" s="1"/>
  <c r="AK156" i="43" s="1"/>
  <c r="AN156" i="43" s="1"/>
  <c r="AO156" i="43" s="1"/>
  <c r="AF72" i="43"/>
  <c r="Y212" i="43"/>
  <c r="AI222" i="43"/>
  <c r="AJ222" i="43" s="1"/>
  <c r="AK222" i="43" s="1"/>
  <c r="AN222" i="43" s="1"/>
  <c r="AO222" i="43" s="1"/>
  <c r="AI291" i="43"/>
  <c r="AJ291" i="43" s="1"/>
  <c r="AK291" i="43" s="1"/>
  <c r="AN291" i="43" s="1"/>
  <c r="AO291" i="43" s="1"/>
  <c r="AR35" i="43"/>
  <c r="AS35" i="43" s="1"/>
  <c r="AT35" i="43" s="1"/>
  <c r="AU35" i="43" s="1"/>
  <c r="AV35" i="43" s="1"/>
  <c r="AR18" i="43"/>
  <c r="AS18" i="43" s="1"/>
  <c r="AT18" i="43" s="1"/>
  <c r="AU18" i="43" s="1"/>
  <c r="AV18" i="43" s="1"/>
  <c r="AR243" i="43"/>
  <c r="AS243" i="43" s="1"/>
  <c r="AT243" i="43" s="1"/>
  <c r="AU243" i="43" s="1"/>
  <c r="AV243" i="43" s="1"/>
  <c r="AR77" i="43"/>
  <c r="AS77" i="43" s="1"/>
  <c r="AT77" i="43" s="1"/>
  <c r="AU77" i="43" s="1"/>
  <c r="AV77" i="43" s="1"/>
  <c r="AR162" i="43"/>
  <c r="AS162" i="43" s="1"/>
  <c r="AT162" i="43" s="1"/>
  <c r="AU162" i="43" s="1"/>
  <c r="AV162" i="43" s="1"/>
  <c r="AR89" i="43"/>
  <c r="AS89" i="43" s="1"/>
  <c r="AT89" i="43" s="1"/>
  <c r="AU89" i="43" s="1"/>
  <c r="AV89" i="43" s="1"/>
  <c r="AR206" i="43"/>
  <c r="AS206" i="43" s="1"/>
  <c r="AT206" i="43" s="1"/>
  <c r="AU206" i="43" s="1"/>
  <c r="AV206" i="43" s="1"/>
  <c r="AR87" i="43"/>
  <c r="AS87" i="43" s="1"/>
  <c r="AT87" i="43" s="1"/>
  <c r="AU87" i="43" s="1"/>
  <c r="AV87" i="43" s="1"/>
  <c r="AR16" i="43"/>
  <c r="AS16" i="43" s="1"/>
  <c r="AT16" i="43" s="1"/>
  <c r="AU16" i="43" s="1"/>
  <c r="AV16" i="43" s="1"/>
  <c r="Y227" i="43"/>
  <c r="AI227" i="43" s="1"/>
  <c r="AJ227" i="43" s="1"/>
  <c r="AK227" i="43" s="1"/>
  <c r="AN227" i="43" s="1"/>
  <c r="AO227" i="43" s="1"/>
  <c r="AR256" i="43"/>
  <c r="AS256" i="43" s="1"/>
  <c r="AT256" i="43" s="1"/>
  <c r="AU256" i="43" s="1"/>
  <c r="AV256" i="43" s="1"/>
  <c r="AR59" i="43"/>
  <c r="AS59" i="43" s="1"/>
  <c r="AT59" i="43" s="1"/>
  <c r="AU59" i="43" s="1"/>
  <c r="AV59" i="43" s="1"/>
  <c r="AR93" i="43"/>
  <c r="AS93" i="43" s="1"/>
  <c r="AT93" i="43" s="1"/>
  <c r="AU93" i="43" s="1"/>
  <c r="AV93" i="43" s="1"/>
  <c r="AI193" i="43"/>
  <c r="AJ193" i="43" s="1"/>
  <c r="AK193" i="43" s="1"/>
  <c r="AN193" i="43" s="1"/>
  <c r="AO193" i="43" s="1"/>
  <c r="AR179" i="43"/>
  <c r="AS179" i="43" s="1"/>
  <c r="AT179" i="43" s="1"/>
  <c r="AU179" i="43" s="1"/>
  <c r="AV179" i="43" s="1"/>
  <c r="AR156" i="43"/>
  <c r="AS156" i="43" s="1"/>
  <c r="AT156" i="43" s="1"/>
  <c r="AU156" i="43" s="1"/>
  <c r="AV156" i="43" s="1"/>
  <c r="AR56" i="43"/>
  <c r="AS56" i="43" s="1"/>
  <c r="AT56" i="43" s="1"/>
  <c r="AU56" i="43" s="1"/>
  <c r="AV56" i="43" s="1"/>
  <c r="AR222" i="43"/>
  <c r="AS222" i="43" s="1"/>
  <c r="AT222" i="43" s="1"/>
  <c r="AU222" i="43" s="1"/>
  <c r="AV222" i="43" s="1"/>
  <c r="AR108" i="43"/>
  <c r="AS108" i="43" s="1"/>
  <c r="AT108" i="43" s="1"/>
  <c r="AU108" i="43" s="1"/>
  <c r="AV108" i="43" s="1"/>
  <c r="AR177" i="43"/>
  <c r="AS177" i="43" s="1"/>
  <c r="AT177" i="43" s="1"/>
  <c r="AU177" i="43" s="1"/>
  <c r="AV177" i="43" s="1"/>
  <c r="AR226" i="43"/>
  <c r="AS226" i="43" s="1"/>
  <c r="AT226" i="43" s="1"/>
  <c r="AU226" i="43" s="1"/>
  <c r="AV226" i="43" s="1"/>
  <c r="AR283" i="43"/>
  <c r="AS283" i="43" s="1"/>
  <c r="AT283" i="43" s="1"/>
  <c r="AU283" i="43" s="1"/>
  <c r="AV283" i="43" s="1"/>
  <c r="AR88" i="43"/>
  <c r="AS88" i="43" s="1"/>
  <c r="AT88" i="43" s="1"/>
  <c r="AU88" i="43" s="1"/>
  <c r="AV88" i="43" s="1"/>
  <c r="AR57" i="43"/>
  <c r="AS57" i="43" s="1"/>
  <c r="AT57" i="43" s="1"/>
  <c r="AU57" i="43" s="1"/>
  <c r="AV57" i="43" s="1"/>
  <c r="AR73" i="43"/>
  <c r="AS73" i="43" s="1"/>
  <c r="AT73" i="43" s="1"/>
  <c r="AU73" i="43" s="1"/>
  <c r="AV73" i="43" s="1"/>
  <c r="AR17" i="43"/>
  <c r="AS17" i="43" s="1"/>
  <c r="AT17" i="43" s="1"/>
  <c r="AU17" i="43" s="1"/>
  <c r="AV17" i="43" s="1"/>
  <c r="F124" i="42"/>
  <c r="AR32" i="43"/>
  <c r="AS32" i="43" s="1"/>
  <c r="AT32" i="43" s="1"/>
  <c r="AU32" i="43" s="1"/>
  <c r="AV32" i="43" s="1"/>
  <c r="AR288" i="43"/>
  <c r="AS288" i="43" s="1"/>
  <c r="AT288" i="43" s="1"/>
  <c r="AU288" i="43" s="1"/>
  <c r="AV288" i="43" s="1"/>
  <c r="AF212" i="43"/>
  <c r="AR182" i="43"/>
  <c r="AS182" i="43" s="1"/>
  <c r="AT182" i="43" s="1"/>
  <c r="AU182" i="43" s="1"/>
  <c r="AV182" i="43" s="1"/>
  <c r="AL186" i="43"/>
  <c r="AR235" i="43"/>
  <c r="AS235" i="43" s="1"/>
  <c r="AT235" i="43" s="1"/>
  <c r="AU235" i="43" s="1"/>
  <c r="AV235" i="43" s="1"/>
  <c r="AV175" i="43"/>
  <c r="AR271" i="43"/>
  <c r="AS271" i="43" s="1"/>
  <c r="AT271" i="43" s="1"/>
  <c r="AU271" i="43" s="1"/>
  <c r="AV271" i="43" s="1"/>
  <c r="AV257" i="43"/>
  <c r="AR228" i="43"/>
  <c r="AS228" i="43" s="1"/>
  <c r="AT228" i="43" s="1"/>
  <c r="AU228" i="43" s="1"/>
  <c r="AV228" i="43" s="1"/>
  <c r="AR234" i="43"/>
  <c r="AS234" i="43" s="1"/>
  <c r="AT234" i="43" s="1"/>
  <c r="AU234" i="43" s="1"/>
  <c r="AV234" i="43" s="1"/>
  <c r="AR212" i="43"/>
  <c r="AS212" i="43" s="1"/>
  <c r="AT212" i="43" s="1"/>
  <c r="AU212" i="43" s="1"/>
  <c r="AV212" i="43" s="1"/>
  <c r="AV165" i="43"/>
  <c r="AR170" i="43"/>
  <c r="AS170" i="43" s="1"/>
  <c r="AT170" i="43" s="1"/>
  <c r="AU170" i="43" s="1"/>
  <c r="AV170" i="43" s="1"/>
  <c r="AR60" i="43"/>
  <c r="AS60" i="43" s="1"/>
  <c r="AT60" i="43" s="1"/>
  <c r="AU60" i="43" s="1"/>
  <c r="AV60" i="43" s="1"/>
  <c r="AS238" i="43"/>
  <c r="AT238" i="43" s="1"/>
  <c r="AU238" i="43" s="1"/>
  <c r="AV238" i="43" s="1"/>
  <c r="AS27" i="43"/>
  <c r="AT27" i="43" s="1"/>
  <c r="AU27" i="43" s="1"/>
  <c r="AV27" i="43" s="1"/>
  <c r="BM16" i="43"/>
  <c r="BN16" i="43" s="1"/>
  <c r="BO16" i="43" s="1"/>
  <c r="BH16" i="43"/>
  <c r="BI16" i="43" s="1"/>
  <c r="AR282" i="43"/>
  <c r="AS282" i="43" s="1"/>
  <c r="AT282" i="43" s="1"/>
  <c r="AU282" i="43" s="1"/>
  <c r="AV282" i="43" s="1"/>
  <c r="AR29" i="43"/>
  <c r="AS29" i="43" s="1"/>
  <c r="AT29" i="43" s="1"/>
  <c r="AU29" i="43" s="1"/>
  <c r="AV29" i="43" s="1"/>
  <c r="AR106" i="43"/>
  <c r="AS106" i="43" s="1"/>
  <c r="AT106" i="43" s="1"/>
  <c r="AU106" i="43" s="1"/>
  <c r="AV106" i="43" s="1"/>
  <c r="AR40" i="43"/>
  <c r="AS40" i="43" s="1"/>
  <c r="AT40" i="43" s="1"/>
  <c r="AU40" i="43" s="1"/>
  <c r="AV40" i="43" s="1"/>
  <c r="AR268" i="43"/>
  <c r="AS268" i="43" s="1"/>
  <c r="AT268" i="43" s="1"/>
  <c r="AU268" i="43" s="1"/>
  <c r="AV268" i="43" s="1"/>
  <c r="AR211" i="43"/>
  <c r="AR190" i="43"/>
  <c r="AS190" i="43" s="1"/>
  <c r="AT190" i="43" s="1"/>
  <c r="AU190" i="43" s="1"/>
  <c r="AV190" i="43" s="1"/>
  <c r="AR22" i="43"/>
  <c r="AS22" i="43" s="1"/>
  <c r="AT22" i="43" s="1"/>
  <c r="AU22" i="43" s="1"/>
  <c r="AV22" i="43" s="1"/>
  <c r="AS195" i="43"/>
  <c r="AT195" i="43" s="1"/>
  <c r="AU195" i="43" s="1"/>
  <c r="AV195" i="43" s="1"/>
  <c r="M21" i="43" a="1"/>
  <c r="M21" i="43" s="1"/>
  <c r="AR34" i="43"/>
  <c r="AS34" i="43" s="1"/>
  <c r="AT34" i="43" s="1"/>
  <c r="AU34" i="43" s="1"/>
  <c r="AV34" i="43" s="1"/>
  <c r="AR278" i="43"/>
  <c r="AS278" i="43" s="1"/>
  <c r="AT278" i="43" s="1"/>
  <c r="AU278" i="43" s="1"/>
  <c r="AV278" i="43" s="1"/>
  <c r="AR247" i="43"/>
  <c r="AS247" i="43" s="1"/>
  <c r="AT247" i="43" s="1"/>
  <c r="AU247" i="43" s="1"/>
  <c r="AV247" i="43" s="1"/>
  <c r="AS191" i="43"/>
  <c r="AT191" i="43" s="1"/>
  <c r="AU191" i="43" s="1"/>
  <c r="AV191" i="43" s="1"/>
  <c r="AR289" i="43"/>
  <c r="AS289" i="43" s="1"/>
  <c r="AT289" i="43" s="1"/>
  <c r="AU289" i="43" s="1"/>
  <c r="AV289" i="43" s="1"/>
  <c r="AR259" i="43"/>
  <c r="AS259" i="43" s="1"/>
  <c r="AT259" i="43" s="1"/>
  <c r="AU259" i="43" s="1"/>
  <c r="AV259" i="43" s="1"/>
  <c r="AR159" i="43"/>
  <c r="AR33" i="43"/>
  <c r="AS33" i="43" s="1"/>
  <c r="AT33" i="43" s="1"/>
  <c r="AU33" i="43" s="1"/>
  <c r="AR90" i="43"/>
  <c r="AS90" i="43" s="1"/>
  <c r="AT90" i="43" s="1"/>
  <c r="AU90" i="43" s="1"/>
  <c r="AV90" i="43" s="1"/>
  <c r="AR258" i="43"/>
  <c r="AS258" i="43" s="1"/>
  <c r="AT258" i="43" s="1"/>
  <c r="AU258" i="43" s="1"/>
  <c r="AV258" i="43" s="1"/>
  <c r="AS264" i="43"/>
  <c r="AT264" i="43" s="1"/>
  <c r="AU264" i="43" s="1"/>
  <c r="AV264" i="43" s="1"/>
  <c r="AR240" i="43"/>
  <c r="AS240" i="43" s="1"/>
  <c r="AT240" i="43" s="1"/>
  <c r="AU240" i="43" s="1"/>
  <c r="AR231" i="43"/>
  <c r="AS231" i="43" s="1"/>
  <c r="AT231" i="43" s="1"/>
  <c r="AU231" i="43" s="1"/>
  <c r="AV231" i="43" s="1"/>
  <c r="AR62" i="43"/>
  <c r="AS62" i="43" s="1"/>
  <c r="AT62" i="43" s="1"/>
  <c r="AU62" i="43" s="1"/>
  <c r="AV62" i="43" s="1"/>
  <c r="AR68" i="43"/>
  <c r="AS68" i="43" s="1"/>
  <c r="AT68" i="43" s="1"/>
  <c r="AU68" i="43" s="1"/>
  <c r="AV68" i="43" s="1"/>
  <c r="AS145" i="43"/>
  <c r="AT145" i="43" s="1"/>
  <c r="AU145" i="43" s="1"/>
  <c r="AV145" i="43" s="1"/>
  <c r="AS172" i="43"/>
  <c r="AT172" i="43" s="1"/>
  <c r="AU172" i="43" s="1"/>
  <c r="AV172" i="43" s="1"/>
  <c r="AS153" i="43"/>
  <c r="AT153" i="43" s="1"/>
  <c r="AU153" i="43" s="1"/>
  <c r="AV153" i="43" s="1"/>
  <c r="AS281" i="43"/>
  <c r="AT281" i="43" s="1"/>
  <c r="AU281" i="43" s="1"/>
  <c r="AV281" i="43" s="1"/>
  <c r="AS250" i="43"/>
  <c r="AT250" i="43" s="1"/>
  <c r="AU250" i="43" s="1"/>
  <c r="AV250" i="43" s="1"/>
  <c r="AS173" i="43"/>
  <c r="AT173" i="43" s="1"/>
  <c r="AU173" i="43" s="1"/>
  <c r="AV173" i="43" s="1"/>
  <c r="AV291" i="43"/>
  <c r="AS178" i="43"/>
  <c r="AT178" i="43" s="1"/>
  <c r="AU178" i="43" s="1"/>
  <c r="AV178" i="43" s="1"/>
  <c r="AR184" i="43"/>
  <c r="AS184" i="43" s="1"/>
  <c r="AT184" i="43" s="1"/>
  <c r="AU184" i="43" s="1"/>
  <c r="AV184" i="43" s="1"/>
  <c r="AR71" i="43"/>
  <c r="AR66" i="43"/>
  <c r="AS66" i="43" s="1"/>
  <c r="AT66" i="43" s="1"/>
  <c r="AU66" i="43" s="1"/>
  <c r="AR202" i="43"/>
  <c r="AS202" i="43" s="1"/>
  <c r="AT202" i="43" s="1"/>
  <c r="AU202" i="43" s="1"/>
  <c r="AV202" i="43" s="1"/>
  <c r="AR112" i="43"/>
  <c r="AS112" i="43" s="1"/>
  <c r="AT112" i="43" s="1"/>
  <c r="AU112" i="43" s="1"/>
  <c r="AV112" i="43" s="1"/>
  <c r="AS272" i="43"/>
  <c r="AT272" i="43" s="1"/>
  <c r="AU272" i="43" s="1"/>
  <c r="AV272" i="43" s="1"/>
  <c r="AR31" i="43"/>
  <c r="AR261" i="43"/>
  <c r="AS261" i="43" s="1"/>
  <c r="AT261" i="43" s="1"/>
  <c r="AU261" i="43" s="1"/>
  <c r="AV261" i="43" s="1"/>
  <c r="AR277" i="43"/>
  <c r="AS277" i="43" s="1"/>
  <c r="AT277" i="43" s="1"/>
  <c r="AU277" i="43" s="1"/>
  <c r="AV277" i="43" s="1"/>
  <c r="AV15" i="43"/>
  <c r="AR263" i="43"/>
  <c r="AS263" i="43" s="1"/>
  <c r="AT263" i="43" s="1"/>
  <c r="AU263" i="43" s="1"/>
  <c r="AV263" i="43" s="1"/>
  <c r="AR245" i="43"/>
  <c r="AS245" i="43" s="1"/>
  <c r="AT245" i="43" s="1"/>
  <c r="AU245" i="43" s="1"/>
  <c r="AV245" i="43" s="1"/>
  <c r="AR158" i="43"/>
  <c r="AS158" i="43" s="1"/>
  <c r="AT158" i="43" s="1"/>
  <c r="AU158" i="43" s="1"/>
  <c r="AV158" i="43" s="1"/>
  <c r="AV286" i="43"/>
  <c r="AR269" i="43"/>
  <c r="AR155" i="43"/>
  <c r="AR61" i="43"/>
  <c r="AS61" i="43" s="1"/>
  <c r="AT61" i="43" s="1"/>
  <c r="AU61" i="43" s="1"/>
  <c r="AR42" i="43"/>
  <c r="AS42" i="43" s="1"/>
  <c r="AT42" i="43" s="1"/>
  <c r="AU42" i="43" s="1"/>
  <c r="AV42" i="43" s="1"/>
  <c r="AR91" i="43"/>
  <c r="AS91" i="43" s="1"/>
  <c r="AT91" i="43" s="1"/>
  <c r="AU91" i="43" s="1"/>
  <c r="AR203" i="43"/>
  <c r="AR23" i="43"/>
  <c r="AS23" i="43" s="1"/>
  <c r="AT23" i="43" s="1"/>
  <c r="AU23" i="43" s="1"/>
  <c r="AV23" i="43" s="1"/>
  <c r="AR41" i="43"/>
  <c r="AS41" i="43" s="1"/>
  <c r="AT41" i="43" s="1"/>
  <c r="AU41" i="43" s="1"/>
  <c r="AV41" i="43" s="1"/>
  <c r="AR219" i="43"/>
  <c r="AS219" i="43" s="1"/>
  <c r="AT219" i="43" s="1"/>
  <c r="AU219" i="43" s="1"/>
  <c r="AV219" i="43" s="1"/>
  <c r="AR69" i="43"/>
  <c r="AS69" i="43" s="1"/>
  <c r="AT69" i="43" s="1"/>
  <c r="AU69" i="43" s="1"/>
  <c r="AR63" i="43"/>
  <c r="AS63" i="43" s="1"/>
  <c r="AT63" i="43" s="1"/>
  <c r="AU63" i="43" s="1"/>
  <c r="AV63" i="43" s="1"/>
  <c r="AS198" i="43"/>
  <c r="AT198" i="43" s="1"/>
  <c r="AU198" i="43" s="1"/>
  <c r="AV198" i="43" s="1"/>
  <c r="AS75" i="43"/>
  <c r="AT75" i="43" s="1"/>
  <c r="AU75" i="43" s="1"/>
  <c r="AV75" i="43" s="1"/>
  <c r="AS82" i="43"/>
  <c r="AT82" i="43" s="1"/>
  <c r="AU82" i="43" s="1"/>
  <c r="AV82" i="43" s="1"/>
  <c r="AS70" i="43"/>
  <c r="AT70" i="43" s="1"/>
  <c r="AU70" i="43" s="1"/>
  <c r="AV70" i="43" s="1"/>
  <c r="AS251" i="43"/>
  <c r="AT251" i="43" s="1"/>
  <c r="AU251" i="43" s="1"/>
  <c r="AV251" i="43" s="1"/>
  <c r="AS293" i="43"/>
  <c r="AT293" i="43" s="1"/>
  <c r="AU293" i="43" s="1"/>
  <c r="AV293" i="43" s="1"/>
  <c r="AS53" i="43"/>
  <c r="AT53" i="43" s="1"/>
  <c r="AU53" i="43" s="1"/>
  <c r="AV53" i="43" s="1"/>
  <c r="AS43" i="43"/>
  <c r="AT43" i="43" s="1"/>
  <c r="AU43" i="43" s="1"/>
  <c r="AV43" i="43" s="1"/>
  <c r="AS107" i="43"/>
  <c r="AT107" i="43" s="1"/>
  <c r="AU107" i="43" s="1"/>
  <c r="AV107" i="43" s="1"/>
  <c r="AG254" i="43"/>
  <c r="AG72" i="43"/>
  <c r="AG223" i="43"/>
  <c r="I214" i="43" a="1"/>
  <c r="I214" i="43" s="1"/>
  <c r="AA213" i="43"/>
  <c r="T213" i="43"/>
  <c r="C185" i="43" a="1"/>
  <c r="C185" i="43" s="1"/>
  <c r="AD184" i="43"/>
  <c r="AE184" i="43" s="1"/>
  <c r="AF184" i="43" s="1"/>
  <c r="AI184" i="43" s="1"/>
  <c r="AJ184" i="43" s="1"/>
  <c r="AK184" i="43" s="1"/>
  <c r="AN184" i="43" s="1"/>
  <c r="AO184" i="43" s="1"/>
  <c r="AI225" i="43"/>
  <c r="AJ225" i="43" s="1"/>
  <c r="AK225" i="43" s="1"/>
  <c r="AN225" i="43" s="1"/>
  <c r="AO225" i="43" s="1"/>
  <c r="AI265" i="43"/>
  <c r="AJ265" i="43" s="1"/>
  <c r="AK265" i="43" s="1"/>
  <c r="AN265" i="43" s="1"/>
  <c r="AO265" i="43" s="1"/>
  <c r="Y223" i="43"/>
  <c r="AI223" i="43" s="1"/>
  <c r="AI246" i="43"/>
  <c r="AJ246" i="43" s="1"/>
  <c r="AK246" i="43" s="1"/>
  <c r="AN246" i="43" s="1"/>
  <c r="AO246" i="43" s="1"/>
  <c r="Z227" i="43"/>
  <c r="AR227" i="43" s="1"/>
  <c r="Z125" i="43"/>
  <c r="AR125" i="43" s="1"/>
  <c r="Z270" i="43"/>
  <c r="AR270" i="43" s="1"/>
  <c r="Z254" i="43"/>
  <c r="Z236" i="43"/>
  <c r="AR236" i="43" s="1"/>
  <c r="Z185" i="43"/>
  <c r="Z72" i="43"/>
  <c r="Z78" i="43"/>
  <c r="AR78" i="43" s="1"/>
  <c r="Z157" i="43"/>
  <c r="AR157" i="43" s="1"/>
  <c r="Z160" i="43"/>
  <c r="AR160" i="43" s="1"/>
  <c r="Z204" i="43"/>
  <c r="AR204" i="43" s="1"/>
  <c r="Z109" i="43"/>
  <c r="AR109" i="43" s="1"/>
  <c r="Z223" i="43"/>
  <c r="F205" i="43" a="1"/>
  <c r="F205" i="43" s="1"/>
  <c r="AG205" i="43" s="1"/>
  <c r="F79" i="43" a="1"/>
  <c r="F79" i="43" s="1"/>
  <c r="F110" i="43" a="1"/>
  <c r="F110" i="43" s="1"/>
  <c r="AG110" i="43" s="1"/>
  <c r="F215" i="43" a="1"/>
  <c r="F215" i="43" s="1"/>
  <c r="F216" i="43" s="1" a="1"/>
  <c r="F216" i="43" s="1"/>
  <c r="F135" i="43" a="1"/>
  <c r="F135" i="43" s="1"/>
  <c r="F186" i="43" a="1"/>
  <c r="F186" i="43" s="1"/>
  <c r="AB149" i="43"/>
  <c r="U149" i="43"/>
  <c r="AI18" i="43"/>
  <c r="AJ18" i="43" s="1"/>
  <c r="AK18" i="43" s="1"/>
  <c r="AN18" i="43" s="1"/>
  <c r="AO18" i="43" s="1"/>
  <c r="AI206" i="43"/>
  <c r="AJ206" i="43" s="1"/>
  <c r="AK206" i="43" s="1"/>
  <c r="AN206" i="43" s="1"/>
  <c r="AO206" i="43" s="1"/>
  <c r="L23" i="43" a="1"/>
  <c r="L23" i="43" s="1"/>
  <c r="L24" i="43" s="1" a="1"/>
  <c r="L24" i="43" s="1"/>
  <c r="L25" i="43" s="1" a="1"/>
  <c r="L25" i="43" s="1"/>
  <c r="AI169" i="43"/>
  <c r="AJ169" i="43" s="1"/>
  <c r="AK169" i="43" s="1"/>
  <c r="AN169" i="43" s="1"/>
  <c r="AO169" i="43" s="1"/>
  <c r="AI218" i="43"/>
  <c r="AJ218" i="43" s="1"/>
  <c r="AK218" i="43" s="1"/>
  <c r="AN218" i="43" s="1"/>
  <c r="AO218" i="43" s="1"/>
  <c r="AI253" i="43"/>
  <c r="AJ253" i="43" s="1"/>
  <c r="AK253" i="43" s="1"/>
  <c r="AN253" i="43" s="1"/>
  <c r="AO253" i="43" s="1"/>
  <c r="AI162" i="43"/>
  <c r="AJ162" i="43" s="1"/>
  <c r="AK162" i="43" s="1"/>
  <c r="AN162" i="43" s="1"/>
  <c r="AO162" i="43" s="1"/>
  <c r="AI269" i="43"/>
  <c r="AJ269" i="43" s="1"/>
  <c r="AK269" i="43" s="1"/>
  <c r="AN269" i="43" s="1"/>
  <c r="AO269" i="43" s="1"/>
  <c r="AI276" i="43"/>
  <c r="AJ276" i="43" s="1"/>
  <c r="AK276" i="43" s="1"/>
  <c r="AN276" i="43" s="1"/>
  <c r="AO276" i="43" s="1"/>
  <c r="AI204" i="43"/>
  <c r="AJ204" i="43" s="1"/>
  <c r="AK204" i="43" s="1"/>
  <c r="AN204" i="43" s="1"/>
  <c r="AO204" i="43" s="1"/>
  <c r="AI235" i="43"/>
  <c r="AJ235" i="43" s="1"/>
  <c r="AK235" i="43" s="1"/>
  <c r="AN235" i="43" s="1"/>
  <c r="AO235" i="43" s="1"/>
  <c r="AI165" i="43"/>
  <c r="AJ165" i="43" s="1"/>
  <c r="AK165" i="43" s="1"/>
  <c r="AN165" i="43" s="1"/>
  <c r="AO165" i="43" s="1"/>
  <c r="AI109" i="43"/>
  <c r="AJ109" i="43" s="1"/>
  <c r="AK109" i="43" s="1"/>
  <c r="AI78" i="43"/>
  <c r="AJ78" i="43" s="1"/>
  <c r="AK78" i="43" s="1"/>
  <c r="AN78" i="43" s="1"/>
  <c r="AO78" i="43" s="1"/>
  <c r="AI205" i="43"/>
  <c r="AJ205" i="43" s="1"/>
  <c r="AK205" i="43" s="1"/>
  <c r="AN205" i="43" s="1"/>
  <c r="AO205" i="43" s="1"/>
  <c r="AI163" i="43"/>
  <c r="AJ163" i="43" s="1"/>
  <c r="AK163" i="43" s="1"/>
  <c r="AN163" i="43" s="1"/>
  <c r="AO163" i="43" s="1"/>
  <c r="AI226" i="43"/>
  <c r="AJ226" i="43" s="1"/>
  <c r="AK226" i="43" s="1"/>
  <c r="AN226" i="43" s="1"/>
  <c r="AO226" i="43" s="1"/>
  <c r="AI170" i="43"/>
  <c r="AJ170" i="43" s="1"/>
  <c r="AK170" i="43" s="1"/>
  <c r="AN170" i="43" s="1"/>
  <c r="AO170" i="43" s="1"/>
  <c r="D186" i="43" a="1"/>
  <c r="D186" i="43" s="1"/>
  <c r="W185" i="43"/>
  <c r="X185" i="43" s="1"/>
  <c r="Y185" i="43" s="1"/>
  <c r="W214" i="43"/>
  <c r="X214" i="43" s="1"/>
  <c r="D215" i="43" a="1"/>
  <c r="D215" i="43" s="1"/>
  <c r="Y72" i="43"/>
  <c r="AB215" i="43"/>
  <c r="U215" i="43"/>
  <c r="J188" i="43" a="1"/>
  <c r="J188" i="43" s="1"/>
  <c r="U187" i="43"/>
  <c r="AL187" i="43" s="1"/>
  <c r="AB187" i="43"/>
  <c r="E111" i="43" a="1"/>
  <c r="E111" i="43" s="1"/>
  <c r="W110" i="43"/>
  <c r="X110" i="43" s="1"/>
  <c r="Y110" i="43" s="1"/>
  <c r="AD110" i="43"/>
  <c r="AE110" i="43" s="1"/>
  <c r="AF110" i="43" s="1"/>
  <c r="AD118" i="43"/>
  <c r="AE118" i="43" s="1"/>
  <c r="I140" i="43" a="1"/>
  <c r="I140" i="43" s="1"/>
  <c r="T139" i="43"/>
  <c r="AA139" i="43"/>
  <c r="E135" i="43" a="1"/>
  <c r="E135" i="43" s="1"/>
  <c r="AI51" i="43"/>
  <c r="AJ51" i="43" s="1"/>
  <c r="AK51" i="43" s="1"/>
  <c r="AN51" i="43" s="1"/>
  <c r="AO51" i="43" s="1"/>
  <c r="AD236" i="43"/>
  <c r="AE236" i="43" s="1"/>
  <c r="AF236" i="43" s="1"/>
  <c r="W236" i="43"/>
  <c r="X236" i="43" s="1"/>
  <c r="Y236" i="43" s="1"/>
  <c r="AI251" i="43"/>
  <c r="AJ251" i="43" s="1"/>
  <c r="AK251" i="43" s="1"/>
  <c r="AI272" i="43"/>
  <c r="AJ272" i="43" s="1"/>
  <c r="AK272" i="43" s="1"/>
  <c r="AN272" i="43" s="1"/>
  <c r="AO272" i="43" s="1"/>
  <c r="AI61" i="43"/>
  <c r="AJ61" i="43" s="1"/>
  <c r="AK61" i="43" s="1"/>
  <c r="AN61" i="43" s="1"/>
  <c r="AO61" i="43" s="1"/>
  <c r="AI240" i="43"/>
  <c r="AJ240" i="43" s="1"/>
  <c r="AK240" i="43" s="1"/>
  <c r="AN240" i="43" s="1"/>
  <c r="AO240" i="43" s="1"/>
  <c r="AI108" i="43"/>
  <c r="AJ108" i="43" s="1"/>
  <c r="AK108" i="43" s="1"/>
  <c r="AN108" i="43" s="1"/>
  <c r="AO108" i="43" s="1"/>
  <c r="AN15" i="43"/>
  <c r="AM15" i="43"/>
  <c r="AM86" i="43"/>
  <c r="AP86" i="43" s="1"/>
  <c r="AI180" i="43"/>
  <c r="AJ180" i="43" s="1"/>
  <c r="AK180" i="43" s="1"/>
  <c r="BG16" i="43"/>
  <c r="AI290" i="43"/>
  <c r="AJ290" i="43" s="1"/>
  <c r="AK290" i="43" s="1"/>
  <c r="AN290" i="43" s="1"/>
  <c r="AO290" i="43" s="1"/>
  <c r="AN39" i="43"/>
  <c r="AO39" i="43" s="1"/>
  <c r="AM39" i="43"/>
  <c r="AN285" i="43"/>
  <c r="AO285" i="43" s="1"/>
  <c r="AM285" i="43"/>
  <c r="AI247" i="43"/>
  <c r="AJ247" i="43" s="1"/>
  <c r="AK247" i="43" s="1"/>
  <c r="AN247" i="43" s="1"/>
  <c r="AO247" i="43" s="1"/>
  <c r="AM199" i="43"/>
  <c r="AN199" i="43"/>
  <c r="AI146" i="43"/>
  <c r="AJ146" i="43" s="1"/>
  <c r="AK146" i="43" s="1"/>
  <c r="AN146" i="43" s="1"/>
  <c r="AO146" i="43" s="1"/>
  <c r="AI57" i="43"/>
  <c r="AJ281" i="43"/>
  <c r="AK281" i="43" s="1"/>
  <c r="AN281" i="43" s="1"/>
  <c r="AO281" i="43" s="1"/>
  <c r="AJ160" i="43"/>
  <c r="AK160" i="43" s="1"/>
  <c r="AN160" i="43" s="1"/>
  <c r="AO160" i="43" s="1"/>
  <c r="AJ242" i="43"/>
  <c r="AK242" i="43" s="1"/>
  <c r="AN242" i="43" s="1"/>
  <c r="AO242" i="43" s="1"/>
  <c r="AJ282" i="43"/>
  <c r="AK282" i="43" s="1"/>
  <c r="AN282" i="43" s="1"/>
  <c r="AO282" i="43" s="1"/>
  <c r="AJ124" i="43"/>
  <c r="AK124" i="43" s="1"/>
  <c r="AN124" i="43" s="1"/>
  <c r="AO124" i="43" s="1"/>
  <c r="AJ244" i="43"/>
  <c r="AK244" i="43" s="1"/>
  <c r="AN244" i="43" s="1"/>
  <c r="AO244" i="43" s="1"/>
  <c r="AN264" i="43"/>
  <c r="AO264" i="43" s="1"/>
  <c r="AJ232" i="43"/>
  <c r="AK232" i="43" s="1"/>
  <c r="AN232" i="43" s="1"/>
  <c r="AO232" i="43" s="1"/>
  <c r="AJ153" i="43"/>
  <c r="AK153" i="43" s="1"/>
  <c r="AN153" i="43" s="1"/>
  <c r="AO153" i="43" s="1"/>
  <c r="AJ144" i="43"/>
  <c r="AK144" i="43" s="1"/>
  <c r="AN144" i="43" s="1"/>
  <c r="AO144" i="43" s="1"/>
  <c r="AJ30" i="43"/>
  <c r="AK30" i="43" s="1"/>
  <c r="AN30" i="43" s="1"/>
  <c r="AO30" i="43" s="1"/>
  <c r="AJ229" i="43"/>
  <c r="AK229" i="43" s="1"/>
  <c r="AN229" i="43" s="1"/>
  <c r="AO229" i="43" s="1"/>
  <c r="AJ191" i="43"/>
  <c r="AK191" i="43" s="1"/>
  <c r="AN191" i="43" s="1"/>
  <c r="AO191" i="43" s="1"/>
  <c r="AJ27" i="43"/>
  <c r="AK27" i="43" s="1"/>
  <c r="AN27" i="43" s="1"/>
  <c r="AO27" i="43" s="1"/>
  <c r="AJ24" i="43"/>
  <c r="AK24" i="43" s="1"/>
  <c r="AN24" i="43" s="1"/>
  <c r="AO24" i="43" s="1"/>
  <c r="AJ94" i="43"/>
  <c r="AK94" i="43" s="1"/>
  <c r="AN94" i="43" s="1"/>
  <c r="AO94" i="43" s="1"/>
  <c r="AJ196" i="43"/>
  <c r="AK196" i="43" s="1"/>
  <c r="AN196" i="43" s="1"/>
  <c r="AO196" i="43" s="1"/>
  <c r="AJ255" i="43"/>
  <c r="AK255" i="43" s="1"/>
  <c r="AN255" i="43" s="1"/>
  <c r="AO255" i="43" s="1"/>
  <c r="AJ42" i="43"/>
  <c r="AK42" i="43" s="1"/>
  <c r="AN42" i="43" s="1"/>
  <c r="AO42" i="43" s="1"/>
  <c r="AJ267" i="43"/>
  <c r="AK267" i="43" s="1"/>
  <c r="AN267" i="43" s="1"/>
  <c r="AO267" i="43" s="1"/>
  <c r="AJ289" i="43"/>
  <c r="AK289" i="43" s="1"/>
  <c r="AN289" i="43" s="1"/>
  <c r="AO289" i="43" s="1"/>
  <c r="AJ145" i="43"/>
  <c r="AK145" i="43" s="1"/>
  <c r="AN145" i="43" s="1"/>
  <c r="AO145" i="43" s="1"/>
  <c r="AJ259" i="43"/>
  <c r="AK259" i="43" s="1"/>
  <c r="AN259" i="43" s="1"/>
  <c r="AO259" i="43" s="1"/>
  <c r="AJ43" i="43"/>
  <c r="AK43" i="43" s="1"/>
  <c r="AN43" i="43" s="1"/>
  <c r="AO43" i="43" s="1"/>
  <c r="AJ241" i="43"/>
  <c r="AK241" i="43" s="1"/>
  <c r="AN241" i="43" s="1"/>
  <c r="AO241" i="43" s="1"/>
  <c r="AJ158" i="43"/>
  <c r="AK158" i="43" s="1"/>
  <c r="AN158" i="43" s="1"/>
  <c r="AO158" i="43" s="1"/>
  <c r="AJ67" i="43"/>
  <c r="AK67" i="43" s="1"/>
  <c r="AN67" i="43" s="1"/>
  <c r="AO67" i="43" s="1"/>
  <c r="AJ95" i="43"/>
  <c r="AK95" i="43" s="1"/>
  <c r="AN95" i="43" s="1"/>
  <c r="AO95" i="43" s="1"/>
  <c r="AJ36" i="43"/>
  <c r="AK36" i="43" s="1"/>
  <c r="AN36" i="43" s="1"/>
  <c r="AO36" i="43" s="1"/>
  <c r="AJ195" i="43"/>
  <c r="AK195" i="43" s="1"/>
  <c r="AN195" i="43" s="1"/>
  <c r="AO195" i="43" s="1"/>
  <c r="AJ161" i="43"/>
  <c r="AK161" i="43" s="1"/>
  <c r="AN161" i="43" s="1"/>
  <c r="AO161" i="43" s="1"/>
  <c r="AJ210" i="43"/>
  <c r="AK210" i="43" s="1"/>
  <c r="AN210" i="43" s="1"/>
  <c r="AO210" i="43" s="1"/>
  <c r="AJ88" i="43"/>
  <c r="AK88" i="43" s="1"/>
  <c r="AN88" i="43" s="1"/>
  <c r="AO88" i="43" s="1"/>
  <c r="AJ179" i="43"/>
  <c r="AK179" i="43" s="1"/>
  <c r="AN179" i="43" s="1"/>
  <c r="AO179" i="43" s="1"/>
  <c r="AJ207" i="43"/>
  <c r="AK207" i="43" s="1"/>
  <c r="AN207" i="43" s="1"/>
  <c r="AO207" i="43" s="1"/>
  <c r="AJ243" i="43"/>
  <c r="AK243" i="43" s="1"/>
  <c r="AN243" i="43" s="1"/>
  <c r="AO243" i="43" s="1"/>
  <c r="AJ168" i="43"/>
  <c r="AK168" i="43" s="1"/>
  <c r="AN168" i="43" s="1"/>
  <c r="AO168" i="43" s="1"/>
  <c r="AJ190" i="43"/>
  <c r="AK190" i="43" s="1"/>
  <c r="AN190" i="43" s="1"/>
  <c r="AO190" i="43" s="1"/>
  <c r="AJ275" i="43"/>
  <c r="AK275" i="43" s="1"/>
  <c r="AN275" i="43" s="1"/>
  <c r="AO275" i="43" s="1"/>
  <c r="AJ83" i="43"/>
  <c r="AK83" i="43" s="1"/>
  <c r="AN83" i="43" s="1"/>
  <c r="AO83" i="43" s="1"/>
  <c r="AJ52" i="43"/>
  <c r="AK52" i="43" s="1"/>
  <c r="AN52" i="43" s="1"/>
  <c r="AO52" i="43" s="1"/>
  <c r="AJ49" i="43"/>
  <c r="AK49" i="43" s="1"/>
  <c r="AN49" i="43" s="1"/>
  <c r="AO49" i="43" s="1"/>
  <c r="AJ208" i="43"/>
  <c r="AK208" i="43" s="1"/>
  <c r="AN208" i="43" s="1"/>
  <c r="AO208" i="43" s="1"/>
  <c r="AJ152" i="43"/>
  <c r="AK152" i="43" s="1"/>
  <c r="AN152" i="43" s="1"/>
  <c r="AO152" i="43" s="1"/>
  <c r="AJ271" i="43"/>
  <c r="AK271" i="43" s="1"/>
  <c r="AN271" i="43" s="1"/>
  <c r="AO271" i="43" s="1"/>
  <c r="AJ209" i="43"/>
  <c r="AK209" i="43" s="1"/>
  <c r="AN209" i="43" s="1"/>
  <c r="AO209" i="43" s="1"/>
  <c r="AJ257" i="43"/>
  <c r="AK257" i="43" s="1"/>
  <c r="AN257" i="43" s="1"/>
  <c r="AO257" i="43" s="1"/>
  <c r="AJ260" i="43"/>
  <c r="AK260" i="43" s="1"/>
  <c r="AJ292" i="43"/>
  <c r="AK292" i="43" s="1"/>
  <c r="AN292" i="43" s="1"/>
  <c r="AO292" i="43" s="1"/>
  <c r="AJ249" i="43"/>
  <c r="AK249" i="43" s="1"/>
  <c r="AN249" i="43" s="1"/>
  <c r="AO249" i="43" s="1"/>
  <c r="AJ26" i="43"/>
  <c r="AK26" i="43" s="1"/>
  <c r="AN26" i="43" s="1"/>
  <c r="AO26" i="43" s="1"/>
  <c r="AJ200" i="43"/>
  <c r="AK200" i="43" s="1"/>
  <c r="AN200" i="43" s="1"/>
  <c r="AO200" i="43" s="1"/>
  <c r="AJ197" i="43"/>
  <c r="AK197" i="43" s="1"/>
  <c r="AN197" i="43" s="1"/>
  <c r="AO197" i="43" s="1"/>
  <c r="AJ25" i="43"/>
  <c r="AK25" i="43" s="1"/>
  <c r="AN25" i="43" s="1"/>
  <c r="AO25" i="43" s="1"/>
  <c r="AJ250" i="43"/>
  <c r="AK250" i="43" s="1"/>
  <c r="AN250" i="43" s="1"/>
  <c r="AO250" i="43" s="1"/>
  <c r="AJ230" i="43"/>
  <c r="AK230" i="43" s="1"/>
  <c r="AN230" i="43" s="1"/>
  <c r="AO230" i="43" s="1"/>
  <c r="AJ294" i="43"/>
  <c r="AK294" i="43" s="1"/>
  <c r="AN294" i="43" s="1"/>
  <c r="AO294" i="43" s="1"/>
  <c r="AJ173" i="43"/>
  <c r="AK173" i="43" s="1"/>
  <c r="AN173" i="43" s="1"/>
  <c r="AO173" i="43" s="1"/>
  <c r="AJ53" i="43"/>
  <c r="AK53" i="43" s="1"/>
  <c r="AN53" i="43" s="1"/>
  <c r="AO53" i="43" s="1"/>
  <c r="AJ198" i="43"/>
  <c r="AK198" i="43" s="1"/>
  <c r="AN198" i="43" s="1"/>
  <c r="AO198" i="43" s="1"/>
  <c r="AJ50" i="43"/>
  <c r="AK50" i="43" s="1"/>
  <c r="AN50" i="43" s="1"/>
  <c r="AO50" i="43" s="1"/>
  <c r="AJ58" i="43"/>
  <c r="AK58" i="43" s="1"/>
  <c r="AN58" i="43" s="1"/>
  <c r="AO58" i="43" s="1"/>
  <c r="AJ174" i="43"/>
  <c r="AK174" i="43" s="1"/>
  <c r="AN174" i="43" s="1"/>
  <c r="AO174" i="43" s="1"/>
  <c r="AJ220" i="43"/>
  <c r="AK220" i="43" s="1"/>
  <c r="AN220" i="43" s="1"/>
  <c r="AO220" i="43" s="1"/>
  <c r="AJ48" i="43"/>
  <c r="AK48" i="43" s="1"/>
  <c r="AN48" i="43" s="1"/>
  <c r="AO48" i="43" s="1"/>
  <c r="AJ201" i="43"/>
  <c r="AK201" i="43" s="1"/>
  <c r="AN201" i="43" s="1"/>
  <c r="AO201" i="43" s="1"/>
  <c r="AJ248" i="43"/>
  <c r="AK248" i="43" s="1"/>
  <c r="AN248" i="43" s="1"/>
  <c r="AO248" i="43" s="1"/>
  <c r="AJ177" i="43"/>
  <c r="AK177" i="43" s="1"/>
  <c r="AN177" i="43" s="1"/>
  <c r="AO177" i="43" s="1"/>
  <c r="AJ274" i="43"/>
  <c r="AK274" i="43" s="1"/>
  <c r="AN274" i="43" s="1"/>
  <c r="AO274" i="43" s="1"/>
  <c r="AJ176" i="43"/>
  <c r="AK176" i="43" s="1"/>
  <c r="AJ172" i="43"/>
  <c r="AK172" i="43" s="1"/>
  <c r="AN172" i="43" s="1"/>
  <c r="AO172" i="43" s="1"/>
  <c r="AM287" i="43"/>
  <c r="AP287" i="43" s="1"/>
  <c r="AJ256" i="43"/>
  <c r="AK256" i="43" s="1"/>
  <c r="AN256" i="43" s="1"/>
  <c r="AO256" i="43" s="1"/>
  <c r="AJ211" i="43"/>
  <c r="AK211" i="43" s="1"/>
  <c r="AN211" i="43" s="1"/>
  <c r="AO211" i="43" s="1"/>
  <c r="AJ194" i="43"/>
  <c r="AK194" i="43" s="1"/>
  <c r="AJ107" i="43"/>
  <c r="AK107" i="43" s="1"/>
  <c r="AN107" i="43" s="1"/>
  <c r="AO107" i="43" s="1"/>
  <c r="AJ233" i="43"/>
  <c r="AK233" i="43" s="1"/>
  <c r="AN233" i="43" s="1"/>
  <c r="AO233" i="43" s="1"/>
  <c r="AJ76" i="43"/>
  <c r="AK76" i="43" s="1"/>
  <c r="AN76" i="43" s="1"/>
  <c r="AO76" i="43" s="1"/>
  <c r="AJ56" i="43"/>
  <c r="AK56" i="43" s="1"/>
  <c r="AJ164" i="43"/>
  <c r="AK164" i="43" s="1"/>
  <c r="AN164" i="43" s="1"/>
  <c r="AO164" i="43" s="1"/>
  <c r="AJ166" i="43"/>
  <c r="AK166" i="43" s="1"/>
  <c r="AN166" i="43" s="1"/>
  <c r="AO166" i="43" s="1"/>
  <c r="AJ263" i="43"/>
  <c r="AK263" i="43" s="1"/>
  <c r="AN263" i="43" s="1"/>
  <c r="AO263" i="43" s="1"/>
  <c r="AJ221" i="43"/>
  <c r="AK221" i="43" s="1"/>
  <c r="AN221" i="43" s="1"/>
  <c r="AO221" i="43" s="1"/>
  <c r="AJ262" i="43"/>
  <c r="AK262" i="43" s="1"/>
  <c r="AN262" i="43" s="1"/>
  <c r="AO262" i="43" s="1"/>
  <c r="AJ106" i="43"/>
  <c r="AK106" i="43" s="1"/>
  <c r="AN106" i="43" s="1"/>
  <c r="AO106" i="43" s="1"/>
  <c r="AK237" i="43"/>
  <c r="AN237" i="43" s="1"/>
  <c r="AO237" i="43" s="1"/>
  <c r="AJ284" i="43"/>
  <c r="AK284" i="43" s="1"/>
  <c r="AN284" i="43" s="1"/>
  <c r="AO284" i="43" s="1"/>
  <c r="AJ20" i="43"/>
  <c r="AK20" i="43" s="1"/>
  <c r="AN20" i="43" s="1"/>
  <c r="AO20" i="43" s="1"/>
  <c r="AJ175" i="43"/>
  <c r="AK175" i="43" s="1"/>
  <c r="AN175" i="43" s="1"/>
  <c r="AO175" i="43" s="1"/>
  <c r="AI167" i="43"/>
  <c r="AJ279" i="43"/>
  <c r="AK279" i="43" s="1"/>
  <c r="AN279" i="43" s="1"/>
  <c r="AO279" i="43" s="1"/>
  <c r="AI32" i="43"/>
  <c r="AI75" i="43"/>
  <c r="AI245" i="43"/>
  <c r="AI154" i="43"/>
  <c r="AI258" i="43"/>
  <c r="AI182" i="43"/>
  <c r="AI203" i="43"/>
  <c r="AI268" i="43"/>
  <c r="AI82" i="43"/>
  <c r="AI219" i="43"/>
  <c r="AI66" i="43"/>
  <c r="AI270" i="43"/>
  <c r="AI288" i="43"/>
  <c r="AI192" i="43"/>
  <c r="AI89" i="43"/>
  <c r="AI73" i="43"/>
  <c r="AI234" i="43"/>
  <c r="AI273" i="43"/>
  <c r="AI77" i="43"/>
  <c r="AI59" i="43"/>
  <c r="AI112" i="43"/>
  <c r="AI113" i="43"/>
  <c r="AI60" i="43"/>
  <c r="AI224" i="43"/>
  <c r="AI278" i="43"/>
  <c r="AI93" i="43"/>
  <c r="AI71" i="43"/>
  <c r="AI69" i="43"/>
  <c r="AI22" i="43"/>
  <c r="AI35" i="43"/>
  <c r="AI87" i="43"/>
  <c r="AI62" i="43"/>
  <c r="AI63" i="43"/>
  <c r="AI40" i="43"/>
  <c r="AI34" i="43"/>
  <c r="AI90" i="43"/>
  <c r="AI68" i="43"/>
  <c r="AI29" i="43"/>
  <c r="AI28" i="43"/>
  <c r="AI31" i="43"/>
  <c r="AI33" i="43"/>
  <c r="AI17" i="43"/>
  <c r="AI23" i="43"/>
  <c r="AI16" i="43"/>
  <c r="AI41" i="43"/>
  <c r="AI171" i="43" l="1"/>
  <c r="AJ171" i="43" s="1"/>
  <c r="AK171" i="43" s="1"/>
  <c r="AN171" i="43" s="1"/>
  <c r="AO171" i="43" s="1"/>
  <c r="AI147" i="43"/>
  <c r="AJ147" i="43" s="1"/>
  <c r="AK147" i="43" s="1"/>
  <c r="AN147" i="43" s="1"/>
  <c r="AO147" i="43" s="1"/>
  <c r="AM91" i="43"/>
  <c r="AP91" i="43" s="1"/>
  <c r="AM64" i="43"/>
  <c r="AP64" i="43" s="1"/>
  <c r="AI85" i="43"/>
  <c r="AJ85" i="43" s="1"/>
  <c r="AK85" i="43" s="1"/>
  <c r="AN85" i="43" s="1"/>
  <c r="AO85" i="43" s="1"/>
  <c r="AM266" i="43"/>
  <c r="AP266" i="43" s="1"/>
  <c r="AR171" i="43"/>
  <c r="AS171" i="43" s="1"/>
  <c r="AT171" i="43" s="1"/>
  <c r="AU171" i="43" s="1"/>
  <c r="AV171" i="43" s="1"/>
  <c r="AR99" i="43"/>
  <c r="AR44" i="43"/>
  <c r="AS44" i="43" s="1"/>
  <c r="AT44" i="43" s="1"/>
  <c r="AU44" i="43" s="1"/>
  <c r="AV44" i="43" s="1"/>
  <c r="AM222" i="43"/>
  <c r="AP222" i="43" s="1"/>
  <c r="AI96" i="43"/>
  <c r="AJ96" i="43" s="1"/>
  <c r="AK96" i="43" s="1"/>
  <c r="AN96" i="43" s="1"/>
  <c r="AO96" i="43" s="1"/>
  <c r="AR148" i="43"/>
  <c r="AS148" i="43" s="1"/>
  <c r="AT148" i="43" s="1"/>
  <c r="AU148" i="43" s="1"/>
  <c r="AV148" i="43" s="1"/>
  <c r="AI239" i="43"/>
  <c r="AJ239" i="43" s="1"/>
  <c r="AK239" i="43" s="1"/>
  <c r="AN239" i="43" s="1"/>
  <c r="AO239" i="43" s="1"/>
  <c r="AF148" i="43"/>
  <c r="AI92" i="43"/>
  <c r="AJ92" i="43" s="1"/>
  <c r="AK92" i="43" s="1"/>
  <c r="AN92" i="43" s="1"/>
  <c r="AO92" i="43" s="1"/>
  <c r="W215" i="43"/>
  <c r="X215" i="43" s="1"/>
  <c r="D216" i="43" a="1"/>
  <c r="D216" i="43" s="1"/>
  <c r="W216" i="43" s="1"/>
  <c r="X216" i="43" s="1"/>
  <c r="D47" i="43" a="1"/>
  <c r="D47" i="43" s="1"/>
  <c r="W47" i="43" s="1"/>
  <c r="X47" i="43" s="1"/>
  <c r="W46" i="43"/>
  <c r="X46" i="43" s="1"/>
  <c r="AG129" i="43"/>
  <c r="AF129" i="43"/>
  <c r="AL116" i="43"/>
  <c r="I131" i="43" a="1"/>
  <c r="I131" i="43" s="1"/>
  <c r="AA130" i="43"/>
  <c r="T130" i="43"/>
  <c r="AL148" i="43"/>
  <c r="C103" i="43" a="1"/>
  <c r="C103" i="43" s="1"/>
  <c r="AL100" i="43"/>
  <c r="Z100" i="43"/>
  <c r="Y148" i="43"/>
  <c r="AI44" i="43"/>
  <c r="AJ44" i="43" s="1"/>
  <c r="AK44" i="43" s="1"/>
  <c r="AN44" i="43" s="1"/>
  <c r="AO44" i="43" s="1"/>
  <c r="AG100" i="43"/>
  <c r="AL129" i="43"/>
  <c r="AG116" i="43"/>
  <c r="AF116" i="43"/>
  <c r="AG38" i="43"/>
  <c r="AF38" i="43"/>
  <c r="I102" i="43" a="1"/>
  <c r="I102" i="43" s="1"/>
  <c r="AA101" i="43"/>
  <c r="AG101" i="43" s="1"/>
  <c r="T101" i="43"/>
  <c r="D116" i="43" a="1"/>
  <c r="D116" i="43" s="1"/>
  <c r="W115" i="43"/>
  <c r="X115" i="43" s="1"/>
  <c r="Y115" i="43" s="1"/>
  <c r="AI115" i="43" s="1"/>
  <c r="AJ115" i="43" s="1"/>
  <c r="AK115" i="43" s="1"/>
  <c r="AN115" i="43" s="1"/>
  <c r="AO115" i="43" s="1"/>
  <c r="Z115" i="43"/>
  <c r="AR115" i="43" s="1"/>
  <c r="AS115" i="43" s="1"/>
  <c r="AT115" i="43" s="1"/>
  <c r="AU115" i="43" s="1"/>
  <c r="AV115" i="43" s="1"/>
  <c r="J118" i="43" a="1"/>
  <c r="J118" i="43" s="1"/>
  <c r="U117" i="43"/>
  <c r="AL117" i="43" s="1"/>
  <c r="AB117" i="43"/>
  <c r="AF117" i="43" s="1"/>
  <c r="Z38" i="43"/>
  <c r="AL38" i="43"/>
  <c r="Y38" i="43"/>
  <c r="K135" i="43" a="1"/>
  <c r="K135" i="43" s="1"/>
  <c r="AC134" i="43"/>
  <c r="V134" i="43"/>
  <c r="AD46" i="43"/>
  <c r="AE46" i="43" s="1"/>
  <c r="C47" i="43" a="1"/>
  <c r="C47" i="43" s="1"/>
  <c r="AD47" i="43" s="1"/>
  <c r="AE47" i="43" s="1"/>
  <c r="AC105" i="43"/>
  <c r="V105" i="43"/>
  <c r="I150" i="43" a="1"/>
  <c r="I150" i="43" s="1"/>
  <c r="AA149" i="43"/>
  <c r="AG149" i="43" s="1"/>
  <c r="T149" i="43"/>
  <c r="Z149" i="43" s="1"/>
  <c r="E121" i="43" a="1"/>
  <c r="E121" i="43" s="1"/>
  <c r="AD120" i="43"/>
  <c r="AE120" i="43" s="1"/>
  <c r="E98" i="43" a="1"/>
  <c r="E98" i="43" s="1"/>
  <c r="W97" i="43"/>
  <c r="X97" i="43" s="1"/>
  <c r="Y97" i="43" s="1"/>
  <c r="AD97" i="43"/>
  <c r="AE97" i="43" s="1"/>
  <c r="AF97" i="43" s="1"/>
  <c r="AF45" i="43"/>
  <c r="AG45" i="43"/>
  <c r="AI181" i="43"/>
  <c r="AJ181" i="43" s="1"/>
  <c r="AK181" i="43" s="1"/>
  <c r="AN181" i="43" s="1"/>
  <c r="AO181" i="43" s="1"/>
  <c r="J103" i="43" a="1"/>
  <c r="J103" i="43" s="1"/>
  <c r="AB102" i="43"/>
  <c r="U102" i="43"/>
  <c r="Z45" i="43"/>
  <c r="AL45" i="43"/>
  <c r="Y45" i="43"/>
  <c r="U151" i="43"/>
  <c r="AB151" i="43"/>
  <c r="AR92" i="43"/>
  <c r="AS92" i="43" s="1"/>
  <c r="AT92" i="43" s="1"/>
  <c r="AU92" i="43" s="1"/>
  <c r="AV92" i="43" s="1"/>
  <c r="AR181" i="43"/>
  <c r="AS181" i="43" s="1"/>
  <c r="AT181" i="43" s="1"/>
  <c r="AU181" i="43" s="1"/>
  <c r="AV181" i="43" s="1"/>
  <c r="Z55" i="43"/>
  <c r="AL55" i="43"/>
  <c r="Y55" i="43"/>
  <c r="W151" i="43"/>
  <c r="X151" i="43" s="1"/>
  <c r="AD151" i="43"/>
  <c r="AE151" i="43" s="1"/>
  <c r="U46" i="43"/>
  <c r="AB46" i="43"/>
  <c r="J47" i="43" a="1"/>
  <c r="J47" i="43" s="1"/>
  <c r="W126" i="43"/>
  <c r="X126" i="43" s="1"/>
  <c r="Y126" i="43" s="1"/>
  <c r="AI126" i="43" s="1"/>
  <c r="AJ126" i="43" s="1"/>
  <c r="AK126" i="43" s="1"/>
  <c r="AN126" i="43" s="1"/>
  <c r="AO126" i="43" s="1"/>
  <c r="D127" i="43" a="1"/>
  <c r="D127" i="43" s="1"/>
  <c r="Z126" i="43"/>
  <c r="AR126" i="43" s="1"/>
  <c r="AS126" i="43" s="1"/>
  <c r="AT126" i="43" s="1"/>
  <c r="AU126" i="43" s="1"/>
  <c r="AV126" i="43" s="1"/>
  <c r="AC119" i="43"/>
  <c r="K120" i="43" a="1"/>
  <c r="K120" i="43" s="1"/>
  <c r="V119" i="43"/>
  <c r="AG55" i="43"/>
  <c r="AF55" i="43"/>
  <c r="AG79" i="43"/>
  <c r="F80" i="43" a="1"/>
  <c r="F80" i="43" s="1"/>
  <c r="I119" i="43" a="1"/>
  <c r="I119" i="43" s="1"/>
  <c r="AA118" i="43"/>
  <c r="T118" i="43"/>
  <c r="J131" i="43" a="1"/>
  <c r="J131" i="43" s="1"/>
  <c r="AB130" i="43"/>
  <c r="U130" i="43"/>
  <c r="AS97" i="43"/>
  <c r="AT97" i="43" s="1"/>
  <c r="AU97" i="43" s="1"/>
  <c r="AV97" i="43" s="1"/>
  <c r="AD130" i="43"/>
  <c r="AE130" i="43" s="1"/>
  <c r="C131" i="43" a="1"/>
  <c r="C131" i="43" s="1"/>
  <c r="AD80" i="43"/>
  <c r="AE80" i="43" s="1"/>
  <c r="AF80" i="43" s="1"/>
  <c r="C81" i="43" a="1"/>
  <c r="C81" i="43" s="1"/>
  <c r="AD81" i="43" s="1"/>
  <c r="AE81" i="43" s="1"/>
  <c r="AF81" i="43" s="1"/>
  <c r="AL81" i="43"/>
  <c r="AR85" i="43"/>
  <c r="AS85" i="43" s="1"/>
  <c r="AT85" i="43" s="1"/>
  <c r="AU85" i="43" s="1"/>
  <c r="AV85" i="43" s="1"/>
  <c r="AR239" i="43"/>
  <c r="AS239" i="43" s="1"/>
  <c r="AT239" i="43" s="1"/>
  <c r="AU239" i="43" s="1"/>
  <c r="AV239" i="43" s="1"/>
  <c r="W80" i="43"/>
  <c r="X80" i="43" s="1"/>
  <c r="Y80" i="43" s="1"/>
  <c r="D81" i="43" a="1"/>
  <c r="D81" i="43" s="1"/>
  <c r="W81" i="43" s="1"/>
  <c r="X81" i="43" s="1"/>
  <c r="Y81" i="43" s="1"/>
  <c r="AR19" i="43"/>
  <c r="AS19" i="43" s="1"/>
  <c r="AT19" i="43" s="1"/>
  <c r="AU19" i="43" s="1"/>
  <c r="AV19" i="43" s="1"/>
  <c r="AM114" i="43"/>
  <c r="AP114" i="43" s="1"/>
  <c r="AM283" i="43"/>
  <c r="AP283" i="43" s="1"/>
  <c r="AM157" i="43"/>
  <c r="AP157" i="43" s="1"/>
  <c r="AP285" i="43"/>
  <c r="AI212" i="43"/>
  <c r="AJ212" i="43" s="1"/>
  <c r="AK212" i="43" s="1"/>
  <c r="AN212" i="43" s="1"/>
  <c r="AO212" i="43" s="1"/>
  <c r="AM147" i="43"/>
  <c r="AP147" i="43" s="1"/>
  <c r="AI72" i="43"/>
  <c r="AJ72" i="43" s="1"/>
  <c r="AK72" i="43" s="1"/>
  <c r="AN72" i="43" s="1"/>
  <c r="AO72" i="43" s="1"/>
  <c r="AP39" i="43"/>
  <c r="BG17" i="43"/>
  <c r="AY19" i="43"/>
  <c r="Q20" i="43" a="1"/>
  <c r="Q20" i="43" s="1"/>
  <c r="AX19" i="43"/>
  <c r="P20" i="43" a="1"/>
  <c r="P20" i="43" s="1"/>
  <c r="BF18" i="43"/>
  <c r="BA18" i="43"/>
  <c r="BB18" i="43"/>
  <c r="BL18" i="43" s="1"/>
  <c r="BM18" i="43" s="1"/>
  <c r="BN18" i="43" s="1"/>
  <c r="AZ19" i="43"/>
  <c r="R20" i="43" a="1"/>
  <c r="R20" i="43" s="1"/>
  <c r="AD185" i="43"/>
  <c r="AE185" i="43" s="1"/>
  <c r="AF185" i="43" s="1"/>
  <c r="AI185" i="43" s="1"/>
  <c r="AJ185" i="43" s="1"/>
  <c r="AK185" i="43" s="1"/>
  <c r="C186" i="43" a="1"/>
  <c r="C186" i="43" s="1"/>
  <c r="AR223" i="43"/>
  <c r="AS223" i="43" s="1"/>
  <c r="AT223" i="43" s="1"/>
  <c r="AU223" i="43" s="1"/>
  <c r="AV223" i="43" s="1"/>
  <c r="F125" i="42"/>
  <c r="AV33" i="43"/>
  <c r="AV66" i="43"/>
  <c r="AV240" i="43"/>
  <c r="AS159" i="43"/>
  <c r="AT159" i="43" s="1"/>
  <c r="AU159" i="43" s="1"/>
  <c r="AV159" i="43" s="1"/>
  <c r="BO17" i="43"/>
  <c r="AS31" i="43"/>
  <c r="AT31" i="43" s="1"/>
  <c r="AU31" i="43" s="1"/>
  <c r="AV31" i="43" s="1"/>
  <c r="M22" i="43" a="1"/>
  <c r="M22" i="43" s="1"/>
  <c r="AR72" i="43"/>
  <c r="AS72" i="43" s="1"/>
  <c r="AT72" i="43" s="1"/>
  <c r="AU72" i="43" s="1"/>
  <c r="AV72" i="43" s="1"/>
  <c r="AS211" i="43"/>
  <c r="AT211" i="43" s="1"/>
  <c r="AU211" i="43" s="1"/>
  <c r="AV211" i="43" s="1"/>
  <c r="AS71" i="43"/>
  <c r="AT71" i="43" s="1"/>
  <c r="AU71" i="43" s="1"/>
  <c r="AV71" i="43" s="1"/>
  <c r="AV91" i="43"/>
  <c r="AR254" i="43"/>
  <c r="AS254" i="43" s="1"/>
  <c r="AT254" i="43" s="1"/>
  <c r="AU254" i="43" s="1"/>
  <c r="AV254" i="43" s="1"/>
  <c r="AS203" i="43"/>
  <c r="AT203" i="43" s="1"/>
  <c r="AU203" i="43" s="1"/>
  <c r="AV203" i="43" s="1"/>
  <c r="AS269" i="43"/>
  <c r="AT269" i="43" s="1"/>
  <c r="AU269" i="43" s="1"/>
  <c r="AV269" i="43" s="1"/>
  <c r="AV69" i="43"/>
  <c r="AV61" i="43"/>
  <c r="AS155" i="43"/>
  <c r="AT155" i="43" s="1"/>
  <c r="AU155" i="43" s="1"/>
  <c r="AV155" i="43" s="1"/>
  <c r="AS109" i="43"/>
  <c r="AT109" i="43" s="1"/>
  <c r="AU109" i="43" s="1"/>
  <c r="AV109" i="43" s="1"/>
  <c r="AS204" i="43"/>
  <c r="AT204" i="43" s="1"/>
  <c r="AU204" i="43" s="1"/>
  <c r="AV204" i="43" s="1"/>
  <c r="AS160" i="43"/>
  <c r="AT160" i="43" s="1"/>
  <c r="AU160" i="43" s="1"/>
  <c r="AV160" i="43" s="1"/>
  <c r="AS157" i="43"/>
  <c r="AT157" i="43" s="1"/>
  <c r="AU157" i="43" s="1"/>
  <c r="AV157" i="43" s="1"/>
  <c r="AS78" i="43"/>
  <c r="AT78" i="43" s="1"/>
  <c r="AU78" i="43" s="1"/>
  <c r="AV78" i="43" s="1"/>
  <c r="AS236" i="43"/>
  <c r="AT236" i="43" s="1"/>
  <c r="AU236" i="43" s="1"/>
  <c r="AV236" i="43" s="1"/>
  <c r="AS270" i="43"/>
  <c r="AT270" i="43" s="1"/>
  <c r="AU270" i="43" s="1"/>
  <c r="AV270" i="43" s="1"/>
  <c r="AS125" i="43"/>
  <c r="AT125" i="43" s="1"/>
  <c r="AU125" i="43" s="1"/>
  <c r="AV125" i="43" s="1"/>
  <c r="AS227" i="43"/>
  <c r="AT227" i="43" s="1"/>
  <c r="AU227" i="43" s="1"/>
  <c r="AV227" i="43" s="1"/>
  <c r="AF213" i="43"/>
  <c r="AG213" i="43"/>
  <c r="AG185" i="43"/>
  <c r="AR185" i="43" s="1"/>
  <c r="AS185" i="43" s="1"/>
  <c r="AT185" i="43" s="1"/>
  <c r="AU185" i="43" s="1"/>
  <c r="Z213" i="43"/>
  <c r="AL213" i="43"/>
  <c r="I215" i="43" a="1"/>
  <c r="I215" i="43" s="1"/>
  <c r="I216" i="43" s="1" a="1"/>
  <c r="I216" i="43" s="1"/>
  <c r="T214" i="43"/>
  <c r="AA214" i="43"/>
  <c r="Y213" i="43"/>
  <c r="AJ223" i="43"/>
  <c r="AK223" i="43" s="1"/>
  <c r="AM246" i="43"/>
  <c r="AP246" i="43" s="1"/>
  <c r="Z110" i="43"/>
  <c r="AR110" i="43" s="1"/>
  <c r="Z79" i="43"/>
  <c r="Z205" i="43"/>
  <c r="AR205" i="43" s="1"/>
  <c r="Z186" i="43"/>
  <c r="F136" i="43" a="1"/>
  <c r="F136" i="43" s="1"/>
  <c r="F111" i="43" a="1"/>
  <c r="F111" i="43" s="1"/>
  <c r="AG111" i="43" s="1"/>
  <c r="F187" i="43" a="1"/>
  <c r="F187" i="43" s="1"/>
  <c r="AL149" i="43"/>
  <c r="Y149" i="43"/>
  <c r="AM235" i="43"/>
  <c r="AP235" i="43" s="1"/>
  <c r="AM276" i="43"/>
  <c r="AP276" i="43" s="1"/>
  <c r="AI236" i="43"/>
  <c r="AJ236" i="43" s="1"/>
  <c r="AK236" i="43" s="1"/>
  <c r="AN236" i="43" s="1"/>
  <c r="AO236" i="43" s="1"/>
  <c r="L26" i="43" a="1"/>
  <c r="L26" i="43" s="1"/>
  <c r="I141" i="43" a="1"/>
  <c r="I141" i="43" s="1"/>
  <c r="AA140" i="43"/>
  <c r="T140" i="43"/>
  <c r="E136" i="43" a="1"/>
  <c r="E136" i="43" s="1"/>
  <c r="J189" i="43" a="1"/>
  <c r="J189" i="43" s="1"/>
  <c r="AB188" i="43"/>
  <c r="U188" i="43"/>
  <c r="AL188" i="43" s="1"/>
  <c r="D187" i="43" a="1"/>
  <c r="D187" i="43" s="1"/>
  <c r="W186" i="43"/>
  <c r="X186" i="43" s="1"/>
  <c r="Y186" i="43" s="1"/>
  <c r="AI110" i="43"/>
  <c r="AJ110" i="43" s="1"/>
  <c r="AK110" i="43" s="1"/>
  <c r="AN110" i="43" s="1"/>
  <c r="AO110" i="43" s="1"/>
  <c r="AD111" i="43"/>
  <c r="AE111" i="43" s="1"/>
  <c r="AF111" i="43" s="1"/>
  <c r="W111" i="43"/>
  <c r="X111" i="43" s="1"/>
  <c r="Y111" i="43" s="1"/>
  <c r="AO15" i="43"/>
  <c r="AM52" i="43"/>
  <c r="AP52" i="43" s="1"/>
  <c r="AM244" i="43"/>
  <c r="AP244" i="43" s="1"/>
  <c r="AM36" i="43"/>
  <c r="AP36" i="43" s="1"/>
  <c r="AM249" i="43"/>
  <c r="AP249" i="43" s="1"/>
  <c r="AM61" i="43"/>
  <c r="AP61" i="43" s="1"/>
  <c r="AM197" i="43"/>
  <c r="AP197" i="43" s="1"/>
  <c r="AM293" i="43"/>
  <c r="AP293" i="43" s="1"/>
  <c r="AM238" i="43"/>
  <c r="AP238" i="43" s="1"/>
  <c r="AM27" i="43"/>
  <c r="AP27" i="43" s="1"/>
  <c r="AM88" i="43"/>
  <c r="AP88" i="43" s="1"/>
  <c r="AM269" i="43"/>
  <c r="AP269" i="43" s="1"/>
  <c r="AM262" i="43"/>
  <c r="AP262" i="43" s="1"/>
  <c r="AM21" i="43"/>
  <c r="AP21" i="43" s="1"/>
  <c r="AM277" i="43"/>
  <c r="AP277" i="43" s="1"/>
  <c r="AM198" i="43"/>
  <c r="AP198" i="43" s="1"/>
  <c r="AM183" i="43"/>
  <c r="AP183" i="43" s="1"/>
  <c r="AM252" i="43"/>
  <c r="AP252" i="43" s="1"/>
  <c r="AM179" i="43"/>
  <c r="AP179" i="43" s="1"/>
  <c r="AM76" i="43"/>
  <c r="AP76" i="43" s="1"/>
  <c r="AM145" i="43"/>
  <c r="AP145" i="43" s="1"/>
  <c r="AM286" i="43"/>
  <c r="AP286" i="43" s="1"/>
  <c r="AM204" i="43"/>
  <c r="AP204" i="43" s="1"/>
  <c r="AM19" i="43"/>
  <c r="AP19" i="43" s="1"/>
  <c r="AM232" i="43"/>
  <c r="AP232" i="43" s="1"/>
  <c r="AM178" i="43"/>
  <c r="AP178" i="43" s="1"/>
  <c r="AM168" i="43"/>
  <c r="AP168" i="43" s="1"/>
  <c r="AM281" i="43"/>
  <c r="AP281" i="43" s="1"/>
  <c r="AM144" i="43"/>
  <c r="AP144" i="43" s="1"/>
  <c r="AM210" i="43"/>
  <c r="AP210" i="43" s="1"/>
  <c r="AM164" i="43"/>
  <c r="AP164" i="43" s="1"/>
  <c r="AM265" i="43"/>
  <c r="AP265" i="43" s="1"/>
  <c r="AM261" i="43"/>
  <c r="AP261" i="43" s="1"/>
  <c r="AM160" i="43"/>
  <c r="AP160" i="43" s="1"/>
  <c r="AM42" i="43"/>
  <c r="AP42" i="43" s="1"/>
  <c r="AM95" i="43"/>
  <c r="AP95" i="43" s="1"/>
  <c r="AM30" i="43"/>
  <c r="AP30" i="43" s="1"/>
  <c r="AM74" i="43"/>
  <c r="AP74" i="43" s="1"/>
  <c r="AM177" i="43"/>
  <c r="AP177" i="43" s="1"/>
  <c r="AM264" i="43"/>
  <c r="AP264" i="43" s="1"/>
  <c r="AM109" i="43"/>
  <c r="AN109" i="43"/>
  <c r="AO199" i="43"/>
  <c r="AP199" i="43" s="1"/>
  <c r="AM184" i="43"/>
  <c r="AP184" i="43" s="1"/>
  <c r="AM172" i="43"/>
  <c r="AP172" i="43" s="1"/>
  <c r="AM228" i="43"/>
  <c r="AN228" i="43"/>
  <c r="AM124" i="43"/>
  <c r="AP124" i="43" s="1"/>
  <c r="AM26" i="43"/>
  <c r="AP26" i="43" s="1"/>
  <c r="AM260" i="43"/>
  <c r="AN260" i="43"/>
  <c r="AM180" i="43"/>
  <c r="AN180" i="43"/>
  <c r="AM56" i="43"/>
  <c r="AN56" i="43"/>
  <c r="AJ57" i="43"/>
  <c r="AK57" i="43" s="1"/>
  <c r="AN57" i="43" s="1"/>
  <c r="AO57" i="43" s="1"/>
  <c r="AM170" i="43"/>
  <c r="AP170" i="43" s="1"/>
  <c r="AM241" i="43"/>
  <c r="AP241" i="43" s="1"/>
  <c r="AM230" i="43"/>
  <c r="AP230" i="43" s="1"/>
  <c r="AM250" i="43"/>
  <c r="AP250" i="43" s="1"/>
  <c r="AM194" i="43"/>
  <c r="AN194" i="43"/>
  <c r="AM176" i="43"/>
  <c r="AN176" i="43"/>
  <c r="AM282" i="43"/>
  <c r="AP282" i="43" s="1"/>
  <c r="AM259" i="43"/>
  <c r="AP259" i="43" s="1"/>
  <c r="AM251" i="43"/>
  <c r="AN251" i="43"/>
  <c r="AM53" i="43"/>
  <c r="AP53" i="43" s="1"/>
  <c r="AM206" i="43"/>
  <c r="AP206" i="43" s="1"/>
  <c r="AM51" i="43"/>
  <c r="AP51" i="43" s="1"/>
  <c r="AM242" i="43"/>
  <c r="AP242" i="43" s="1"/>
  <c r="AM257" i="43"/>
  <c r="AP257" i="43" s="1"/>
  <c r="AM108" i="43"/>
  <c r="AP108" i="43" s="1"/>
  <c r="AM237" i="43"/>
  <c r="AP237" i="43" s="1"/>
  <c r="AM163" i="43"/>
  <c r="AP163" i="43" s="1"/>
  <c r="AM159" i="43"/>
  <c r="AP159" i="43" s="1"/>
  <c r="AM272" i="43"/>
  <c r="AP272" i="43" s="1"/>
  <c r="AM233" i="43"/>
  <c r="AP233" i="43" s="1"/>
  <c r="AM94" i="43"/>
  <c r="AP94" i="43" s="1"/>
  <c r="AM290" i="43"/>
  <c r="AP290" i="43" s="1"/>
  <c r="AM171" i="43"/>
  <c r="AP171" i="43" s="1"/>
  <c r="AM202" i="43"/>
  <c r="AP202" i="43" s="1"/>
  <c r="AM25" i="43"/>
  <c r="AP25" i="43" s="1"/>
  <c r="AM274" i="43"/>
  <c r="AP274" i="43" s="1"/>
  <c r="AM240" i="43"/>
  <c r="AP240" i="43" s="1"/>
  <c r="AJ33" i="43"/>
  <c r="AK33" i="43" s="1"/>
  <c r="AN33" i="43" s="1"/>
  <c r="AO33" i="43" s="1"/>
  <c r="AJ22" i="43"/>
  <c r="AK22" i="43" s="1"/>
  <c r="AN22" i="43" s="1"/>
  <c r="AO22" i="43" s="1"/>
  <c r="AJ59" i="43"/>
  <c r="AK59" i="43" s="1"/>
  <c r="AN59" i="43" s="1"/>
  <c r="AO59" i="43" s="1"/>
  <c r="AJ66" i="43"/>
  <c r="AK66" i="43" s="1"/>
  <c r="AN66" i="43" s="1"/>
  <c r="AO66" i="43" s="1"/>
  <c r="AM152" i="43"/>
  <c r="AP152" i="43" s="1"/>
  <c r="AJ167" i="43"/>
  <c r="AK167" i="43" s="1"/>
  <c r="AN167" i="43" s="1"/>
  <c r="AO167" i="43" s="1"/>
  <c r="AM256" i="43"/>
  <c r="AP256" i="43" s="1"/>
  <c r="AM123" i="43"/>
  <c r="AP123" i="43" s="1"/>
  <c r="AM161" i="43"/>
  <c r="AP161" i="43" s="1"/>
  <c r="AM229" i="43"/>
  <c r="AP229" i="43" s="1"/>
  <c r="AJ112" i="43"/>
  <c r="AK112" i="43" s="1"/>
  <c r="AJ77" i="43"/>
  <c r="AK77" i="43" s="1"/>
  <c r="AM207" i="43"/>
  <c r="AP207" i="43" s="1"/>
  <c r="AM195" i="43"/>
  <c r="AP195" i="43" s="1"/>
  <c r="AM165" i="43"/>
  <c r="AP165" i="43" s="1"/>
  <c r="AJ29" i="43"/>
  <c r="AK29" i="43" s="1"/>
  <c r="AN29" i="43" s="1"/>
  <c r="AO29" i="43" s="1"/>
  <c r="AJ93" i="43"/>
  <c r="AK93" i="43" s="1"/>
  <c r="AN93" i="43" s="1"/>
  <c r="AO93" i="43" s="1"/>
  <c r="AJ273" i="43"/>
  <c r="AK273" i="43" s="1"/>
  <c r="AN273" i="43" s="1"/>
  <c r="AO273" i="43" s="1"/>
  <c r="AJ268" i="43"/>
  <c r="AK268" i="43" s="1"/>
  <c r="AN268" i="43" s="1"/>
  <c r="AO268" i="43" s="1"/>
  <c r="AM79" i="43"/>
  <c r="AP79" i="43" s="1"/>
  <c r="AM254" i="43"/>
  <c r="AP254" i="43" s="1"/>
  <c r="AM208" i="43"/>
  <c r="AP208" i="43" s="1"/>
  <c r="AM50" i="43"/>
  <c r="AP50" i="43" s="1"/>
  <c r="AM84" i="43"/>
  <c r="AP84" i="43" s="1"/>
  <c r="AM49" i="43"/>
  <c r="AP49" i="43" s="1"/>
  <c r="AM18" i="43"/>
  <c r="AP18" i="43" s="1"/>
  <c r="AM209" i="43"/>
  <c r="AP209" i="43" s="1"/>
  <c r="AJ68" i="43"/>
  <c r="AK68" i="43" s="1"/>
  <c r="AN68" i="43" s="1"/>
  <c r="AO68" i="43" s="1"/>
  <c r="AM146" i="43"/>
  <c r="AP146" i="43" s="1"/>
  <c r="AM294" i="43"/>
  <c r="AP294" i="43" s="1"/>
  <c r="AM190" i="43"/>
  <c r="AP190" i="43" s="1"/>
  <c r="AJ90" i="43"/>
  <c r="AK90" i="43" s="1"/>
  <c r="AJ73" i="43"/>
  <c r="AK73" i="43" s="1"/>
  <c r="AJ182" i="43"/>
  <c r="AK182" i="43" s="1"/>
  <c r="AM48" i="43"/>
  <c r="AP48" i="43" s="1"/>
  <c r="AM292" i="43"/>
  <c r="AP292" i="43" s="1"/>
  <c r="AM221" i="43"/>
  <c r="AP221" i="43" s="1"/>
  <c r="AM174" i="43"/>
  <c r="AP174" i="43" s="1"/>
  <c r="AJ245" i="43"/>
  <c r="AK245" i="43" s="1"/>
  <c r="AN245" i="43" s="1"/>
  <c r="AO245" i="43" s="1"/>
  <c r="AM200" i="43"/>
  <c r="AP200" i="43" s="1"/>
  <c r="AJ17" i="43"/>
  <c r="AK17" i="43" s="1"/>
  <c r="AJ31" i="43"/>
  <c r="AK31" i="43" s="1"/>
  <c r="AN31" i="43" s="1"/>
  <c r="AO31" i="43" s="1"/>
  <c r="AJ69" i="43"/>
  <c r="AK69" i="43" s="1"/>
  <c r="AN69" i="43" s="1"/>
  <c r="AO69" i="43" s="1"/>
  <c r="AJ32" i="43"/>
  <c r="AK32" i="43" s="1"/>
  <c r="AN32" i="43" s="1"/>
  <c r="AO32" i="43" s="1"/>
  <c r="AJ71" i="43"/>
  <c r="AK71" i="43" s="1"/>
  <c r="AJ234" i="43"/>
  <c r="AK234" i="43" s="1"/>
  <c r="AN234" i="43" s="1"/>
  <c r="AO234" i="43" s="1"/>
  <c r="AM280" i="43"/>
  <c r="AP280" i="43" s="1"/>
  <c r="AJ34" i="43"/>
  <c r="AK34" i="43" s="1"/>
  <c r="AN34" i="43" s="1"/>
  <c r="AO34" i="43" s="1"/>
  <c r="AM218" i="43"/>
  <c r="AP218" i="43" s="1"/>
  <c r="AM267" i="43"/>
  <c r="AP267" i="43" s="1"/>
  <c r="AM85" i="43"/>
  <c r="AP85" i="43" s="1"/>
  <c r="AM78" i="43"/>
  <c r="AP78" i="43" s="1"/>
  <c r="AM153" i="43"/>
  <c r="AP153" i="43" s="1"/>
  <c r="AM226" i="43"/>
  <c r="AP226" i="43" s="1"/>
  <c r="AM220" i="43"/>
  <c r="AP220" i="43" s="1"/>
  <c r="AJ40" i="43"/>
  <c r="AK40" i="43" s="1"/>
  <c r="AN40" i="43" s="1"/>
  <c r="AO40" i="43" s="1"/>
  <c r="AJ224" i="43"/>
  <c r="AK224" i="43" s="1"/>
  <c r="AN224" i="43" s="1"/>
  <c r="AO224" i="43" s="1"/>
  <c r="AJ192" i="43"/>
  <c r="AK192" i="43" s="1"/>
  <c r="AM173" i="43"/>
  <c r="AP173" i="43" s="1"/>
  <c r="AM231" i="43"/>
  <c r="AP231" i="43" s="1"/>
  <c r="AJ270" i="43"/>
  <c r="AK270" i="43" s="1"/>
  <c r="AN270" i="43" s="1"/>
  <c r="AO270" i="43" s="1"/>
  <c r="AJ28" i="43"/>
  <c r="AK28" i="43" s="1"/>
  <c r="AN28" i="43" s="1"/>
  <c r="AO28" i="43" s="1"/>
  <c r="AJ89" i="43"/>
  <c r="AK89" i="43" s="1"/>
  <c r="AN89" i="43" s="1"/>
  <c r="AO89" i="43" s="1"/>
  <c r="AM162" i="43"/>
  <c r="AP162" i="43" s="1"/>
  <c r="AM156" i="43"/>
  <c r="AP156" i="43" s="1"/>
  <c r="AM58" i="43"/>
  <c r="AP58" i="43" s="1"/>
  <c r="AJ60" i="43"/>
  <c r="AK60" i="43" s="1"/>
  <c r="AN60" i="43" s="1"/>
  <c r="AO60" i="43" s="1"/>
  <c r="AM166" i="43"/>
  <c r="AP166" i="43" s="1"/>
  <c r="AM275" i="43"/>
  <c r="AP275" i="43" s="1"/>
  <c r="AM205" i="43"/>
  <c r="AP205" i="43" s="1"/>
  <c r="AM65" i="43"/>
  <c r="AP65" i="43" s="1"/>
  <c r="AJ219" i="43"/>
  <c r="AK219" i="43" s="1"/>
  <c r="AN219" i="43" s="1"/>
  <c r="AO219" i="43" s="1"/>
  <c r="AJ82" i="43"/>
  <c r="AK82" i="43" s="1"/>
  <c r="AN82" i="43" s="1"/>
  <c r="AO82" i="43" s="1"/>
  <c r="AJ278" i="43"/>
  <c r="AK278" i="43" s="1"/>
  <c r="AN278" i="43" s="1"/>
  <c r="AO278" i="43" s="1"/>
  <c r="AJ258" i="43"/>
  <c r="AK258" i="43" s="1"/>
  <c r="AN258" i="43" s="1"/>
  <c r="AO258" i="43" s="1"/>
  <c r="AM169" i="43"/>
  <c r="AP169" i="43" s="1"/>
  <c r="AM284" i="43"/>
  <c r="AP284" i="43" s="1"/>
  <c r="AJ63" i="43"/>
  <c r="AK63" i="43" s="1"/>
  <c r="AN63" i="43" s="1"/>
  <c r="AO63" i="43" s="1"/>
  <c r="AJ154" i="43"/>
  <c r="AK154" i="43" s="1"/>
  <c r="AN154" i="43" s="1"/>
  <c r="AO154" i="43" s="1"/>
  <c r="AM291" i="43"/>
  <c r="AP291" i="43" s="1"/>
  <c r="AJ62" i="43"/>
  <c r="AK62" i="43" s="1"/>
  <c r="AN62" i="43" s="1"/>
  <c r="AO62" i="43" s="1"/>
  <c r="AJ125" i="43"/>
  <c r="AK125" i="43" s="1"/>
  <c r="AN125" i="43" s="1"/>
  <c r="AO125" i="43" s="1"/>
  <c r="AM37" i="43"/>
  <c r="AP37" i="43" s="1"/>
  <c r="AM248" i="43"/>
  <c r="AP248" i="43" s="1"/>
  <c r="AM263" i="43"/>
  <c r="AP263" i="43" s="1"/>
  <c r="AM255" i="43"/>
  <c r="AP255" i="43" s="1"/>
  <c r="AM158" i="43"/>
  <c r="AP158" i="43" s="1"/>
  <c r="AM217" i="43"/>
  <c r="AP217" i="43" s="1"/>
  <c r="AM107" i="43"/>
  <c r="AP107" i="43" s="1"/>
  <c r="AM279" i="43"/>
  <c r="AP279" i="43" s="1"/>
  <c r="AM271" i="43"/>
  <c r="AP271" i="43" s="1"/>
  <c r="AM83" i="43"/>
  <c r="AP83" i="43" s="1"/>
  <c r="AJ35" i="43"/>
  <c r="AK35" i="43" s="1"/>
  <c r="AN35" i="43" s="1"/>
  <c r="AO35" i="43" s="1"/>
  <c r="AJ75" i="43"/>
  <c r="AK75" i="43" s="1"/>
  <c r="AN75" i="43" s="1"/>
  <c r="AO75" i="43" s="1"/>
  <c r="AJ203" i="43"/>
  <c r="AK203" i="43" s="1"/>
  <c r="AN203" i="43" s="1"/>
  <c r="AO203" i="43" s="1"/>
  <c r="AM70" i="43"/>
  <c r="AP70" i="43" s="1"/>
  <c r="AM106" i="43"/>
  <c r="AP106" i="43" s="1"/>
  <c r="AM155" i="43"/>
  <c r="AP155" i="43" s="1"/>
  <c r="AM54" i="43"/>
  <c r="AP54" i="43" s="1"/>
  <c r="AJ41" i="43"/>
  <c r="AK41" i="43" s="1"/>
  <c r="AN41" i="43" s="1"/>
  <c r="AO41" i="43" s="1"/>
  <c r="AJ288" i="43"/>
  <c r="AK288" i="43" s="1"/>
  <c r="AN288" i="43" s="1"/>
  <c r="AO288" i="43" s="1"/>
  <c r="AM225" i="43"/>
  <c r="AP225" i="43" s="1"/>
  <c r="AJ23" i="43"/>
  <c r="AK23" i="43" s="1"/>
  <c r="AN23" i="43" s="1"/>
  <c r="AO23" i="43" s="1"/>
  <c r="AJ87" i="43"/>
  <c r="AK87" i="43" s="1"/>
  <c r="AN87" i="43" s="1"/>
  <c r="AO87" i="43" s="1"/>
  <c r="AJ113" i="43"/>
  <c r="AK113" i="43" s="1"/>
  <c r="AM193" i="43"/>
  <c r="AP193" i="43" s="1"/>
  <c r="AM20" i="43"/>
  <c r="AP20" i="43" s="1"/>
  <c r="AM196" i="43"/>
  <c r="AP196" i="43" s="1"/>
  <c r="AM253" i="43"/>
  <c r="AP253" i="43" s="1"/>
  <c r="AM175" i="43"/>
  <c r="AP175" i="43" s="1"/>
  <c r="AM43" i="43"/>
  <c r="AP43" i="43" s="1"/>
  <c r="AM295" i="43"/>
  <c r="AP295" i="43" s="1"/>
  <c r="AM211" i="43"/>
  <c r="AP211" i="43" s="1"/>
  <c r="AM201" i="43"/>
  <c r="AP201" i="43" s="1"/>
  <c r="AM227" i="43"/>
  <c r="AP227" i="43" s="1"/>
  <c r="AM247" i="43"/>
  <c r="AP247" i="43" s="1"/>
  <c r="AM243" i="43"/>
  <c r="AP243" i="43" s="1"/>
  <c r="AM67" i="43"/>
  <c r="AP67" i="43" s="1"/>
  <c r="AM289" i="43"/>
  <c r="AP289" i="43" s="1"/>
  <c r="AM24" i="43"/>
  <c r="AP24" i="43" s="1"/>
  <c r="AM191" i="43"/>
  <c r="AP191" i="43" s="1"/>
  <c r="AJ16" i="43"/>
  <c r="AR79" i="43" l="1"/>
  <c r="AI38" i="43"/>
  <c r="AJ38" i="43" s="1"/>
  <c r="AK38" i="43" s="1"/>
  <c r="AN38" i="43" s="1"/>
  <c r="AO38" i="43" s="1"/>
  <c r="AI55" i="43"/>
  <c r="AJ55" i="43" s="1"/>
  <c r="AK55" i="43" s="1"/>
  <c r="AN55" i="43" s="1"/>
  <c r="AO55" i="43" s="1"/>
  <c r="AM239" i="43"/>
  <c r="AP239" i="43" s="1"/>
  <c r="AI148" i="43"/>
  <c r="AJ148" i="43" s="1"/>
  <c r="AK148" i="43" s="1"/>
  <c r="AN148" i="43" s="1"/>
  <c r="AM181" i="43"/>
  <c r="AP181" i="43" s="1"/>
  <c r="AR55" i="43"/>
  <c r="AS55" i="43" s="1"/>
  <c r="AT55" i="43" s="1"/>
  <c r="AU55" i="43" s="1"/>
  <c r="AV55" i="43" s="1"/>
  <c r="AR100" i="43"/>
  <c r="AM44" i="43"/>
  <c r="AP44" i="43" s="1"/>
  <c r="AM115" i="43"/>
  <c r="AP115" i="43" s="1"/>
  <c r="AR38" i="43"/>
  <c r="AS38" i="43" s="1"/>
  <c r="AT38" i="43" s="1"/>
  <c r="AU38" i="43" s="1"/>
  <c r="AV38" i="43" s="1"/>
  <c r="AM92" i="43"/>
  <c r="AP92" i="43" s="1"/>
  <c r="AF149" i="43"/>
  <c r="AI149" i="43" s="1"/>
  <c r="AJ149" i="43" s="1"/>
  <c r="AK149" i="43" s="1"/>
  <c r="AR149" i="43"/>
  <c r="AS149" i="43" s="1"/>
  <c r="AT149" i="43" s="1"/>
  <c r="AU149" i="43" s="1"/>
  <c r="AV149" i="43" s="1"/>
  <c r="AP15" i="43"/>
  <c r="I120" i="43" a="1"/>
  <c r="I120" i="43" s="1"/>
  <c r="AA119" i="43"/>
  <c r="T119" i="43"/>
  <c r="F81" i="43" a="1"/>
  <c r="F81" i="43" s="1"/>
  <c r="Z80" i="43"/>
  <c r="AG80" i="43"/>
  <c r="AI80" i="43"/>
  <c r="AJ80" i="43" s="1"/>
  <c r="AK80" i="43" s="1"/>
  <c r="Y46" i="43"/>
  <c r="Z46" i="43"/>
  <c r="AL46" i="43"/>
  <c r="AI45" i="43"/>
  <c r="AJ45" i="43" s="1"/>
  <c r="AK45" i="43" s="1"/>
  <c r="AG130" i="43"/>
  <c r="AF130" i="43"/>
  <c r="AI81" i="43"/>
  <c r="AJ81" i="43" s="1"/>
  <c r="AK81" i="43" s="1"/>
  <c r="D117" i="43" a="1"/>
  <c r="D117" i="43" s="1"/>
  <c r="W116" i="43"/>
  <c r="X116" i="43" s="1"/>
  <c r="Y116" i="43" s="1"/>
  <c r="AI116" i="43" s="1"/>
  <c r="AJ116" i="43" s="1"/>
  <c r="AK116" i="43" s="1"/>
  <c r="I132" i="43" a="1"/>
  <c r="I132" i="43" s="1"/>
  <c r="AA131" i="43"/>
  <c r="T131" i="43"/>
  <c r="AI97" i="43"/>
  <c r="AJ97" i="43" s="1"/>
  <c r="AK97" i="43" s="1"/>
  <c r="AR45" i="43"/>
  <c r="AS45" i="43" s="1"/>
  <c r="AT45" i="43" s="1"/>
  <c r="AU45" i="43" s="1"/>
  <c r="AV45" i="43" s="1"/>
  <c r="E99" i="43" a="1"/>
  <c r="E99" i="43" s="1"/>
  <c r="W98" i="43"/>
  <c r="X98" i="43" s="1"/>
  <c r="Y98" i="43" s="1"/>
  <c r="AD98" i="43"/>
  <c r="AE98" i="43" s="1"/>
  <c r="AF98" i="43" s="1"/>
  <c r="AS98" i="43"/>
  <c r="AT98" i="43" s="1"/>
  <c r="AU98" i="43" s="1"/>
  <c r="AV98" i="43" s="1"/>
  <c r="Z101" i="43"/>
  <c r="AR101" i="43" s="1"/>
  <c r="AL101" i="43"/>
  <c r="AG117" i="43"/>
  <c r="Z116" i="43"/>
  <c r="AR116" i="43" s="1"/>
  <c r="AS116" i="43" s="1"/>
  <c r="AT116" i="43" s="1"/>
  <c r="AU116" i="43" s="1"/>
  <c r="AV116" i="43" s="1"/>
  <c r="E122" i="43" a="1"/>
  <c r="E122" i="43" s="1"/>
  <c r="AD122" i="43" s="1"/>
  <c r="AE122" i="43" s="1"/>
  <c r="AD121" i="43"/>
  <c r="AE121" i="43" s="1"/>
  <c r="K136" i="43" a="1"/>
  <c r="K136" i="43" s="1"/>
  <c r="V135" i="43"/>
  <c r="AC135" i="43"/>
  <c r="T102" i="43"/>
  <c r="I103" i="43" a="1"/>
  <c r="I103" i="43" s="1"/>
  <c r="AA102" i="43"/>
  <c r="AG102" i="43" s="1"/>
  <c r="AB131" i="43"/>
  <c r="U131" i="43"/>
  <c r="J132" i="43" a="1"/>
  <c r="J132" i="43" s="1"/>
  <c r="K121" i="43" a="1"/>
  <c r="K121" i="43" s="1"/>
  <c r="V120" i="43"/>
  <c r="AC120" i="43"/>
  <c r="J104" i="43" a="1"/>
  <c r="J104" i="43" s="1"/>
  <c r="U103" i="43"/>
  <c r="AB103" i="43"/>
  <c r="AA216" i="43"/>
  <c r="T216" i="43"/>
  <c r="D128" i="43" a="1"/>
  <c r="D128" i="43" s="1"/>
  <c r="W127" i="43"/>
  <c r="X127" i="43" s="1"/>
  <c r="Y127" i="43" s="1"/>
  <c r="AI127" i="43" s="1"/>
  <c r="AJ127" i="43" s="1"/>
  <c r="AK127" i="43" s="1"/>
  <c r="Z127" i="43"/>
  <c r="AR127" i="43" s="1"/>
  <c r="AS127" i="43" s="1"/>
  <c r="AT127" i="43" s="1"/>
  <c r="AU127" i="43" s="1"/>
  <c r="AV127" i="43" s="1"/>
  <c r="C104" i="43" a="1"/>
  <c r="C104" i="43" s="1"/>
  <c r="I151" i="43" a="1"/>
  <c r="I151" i="43" s="1"/>
  <c r="T150" i="43"/>
  <c r="AA150" i="43"/>
  <c r="U47" i="43"/>
  <c r="AB47" i="43"/>
  <c r="AB118" i="43"/>
  <c r="AF118" i="43" s="1"/>
  <c r="U118" i="43"/>
  <c r="AL118" i="43" s="1"/>
  <c r="J119" i="43" a="1"/>
  <c r="J119" i="43" s="1"/>
  <c r="AD131" i="43"/>
  <c r="AE131" i="43" s="1"/>
  <c r="C132" i="43" a="1"/>
  <c r="C132" i="43" s="1"/>
  <c r="AG46" i="43"/>
  <c r="AF46" i="43"/>
  <c r="AL130" i="43"/>
  <c r="AM212" i="43"/>
  <c r="AP212" i="43" s="1"/>
  <c r="AM72" i="43"/>
  <c r="AP72" i="43" s="1"/>
  <c r="AZ20" i="43"/>
  <c r="R21" i="43" a="1"/>
  <c r="R21" i="43" s="1"/>
  <c r="BD18" i="43"/>
  <c r="BE18" i="43" s="1"/>
  <c r="BH18" i="43" s="1"/>
  <c r="BI18" i="43" s="1"/>
  <c r="AX20" i="43"/>
  <c r="P21" i="43" a="1"/>
  <c r="P21" i="43" s="1"/>
  <c r="BB19" i="43"/>
  <c r="BL19" i="43" s="1"/>
  <c r="BM19" i="43" s="1"/>
  <c r="BN19" i="43" s="1"/>
  <c r="BF19" i="43"/>
  <c r="BA19" i="43"/>
  <c r="BD19" i="43" s="1"/>
  <c r="BE19" i="43" s="1"/>
  <c r="BH19" i="43" s="1"/>
  <c r="BI19" i="43" s="1"/>
  <c r="AY20" i="43"/>
  <c r="Q21" i="43" a="1"/>
  <c r="Q21" i="43" s="1"/>
  <c r="AN185" i="43"/>
  <c r="AO185" i="43" s="1"/>
  <c r="AM185" i="43"/>
  <c r="C187" i="43" a="1"/>
  <c r="C187" i="43" s="1"/>
  <c r="AD186" i="43"/>
  <c r="AE186" i="43" s="1"/>
  <c r="AF186" i="43" s="1"/>
  <c r="AI186" i="43" s="1"/>
  <c r="AJ186" i="43" s="1"/>
  <c r="AK186" i="43" s="1"/>
  <c r="AG186" i="43"/>
  <c r="AR186" i="43" s="1"/>
  <c r="AS186" i="43" s="1"/>
  <c r="AT186" i="43" s="1"/>
  <c r="AU186" i="43" s="1"/>
  <c r="AV186" i="43" s="1"/>
  <c r="F126" i="42"/>
  <c r="AI213" i="43"/>
  <c r="AJ213" i="43" s="1"/>
  <c r="AK213" i="43" s="1"/>
  <c r="M23" i="43" a="1"/>
  <c r="M23" i="43" s="1"/>
  <c r="AV185" i="43"/>
  <c r="AR213" i="43"/>
  <c r="AS213" i="43" s="1"/>
  <c r="AT213" i="43" s="1"/>
  <c r="AU213" i="43" s="1"/>
  <c r="AS205" i="43"/>
  <c r="AT205" i="43" s="1"/>
  <c r="AU205" i="43" s="1"/>
  <c r="AV205" i="43" s="1"/>
  <c r="AS79" i="43"/>
  <c r="AT79" i="43" s="1"/>
  <c r="AU79" i="43" s="1"/>
  <c r="AV79" i="43" s="1"/>
  <c r="AS110" i="43"/>
  <c r="AT110" i="43" s="1"/>
  <c r="AU110" i="43" s="1"/>
  <c r="AV110" i="43" s="1"/>
  <c r="AF214" i="43"/>
  <c r="AG214" i="43"/>
  <c r="AL214" i="43"/>
  <c r="Z214" i="43"/>
  <c r="AA215" i="43"/>
  <c r="T215" i="43"/>
  <c r="Y214" i="43"/>
  <c r="AN223" i="43"/>
  <c r="AM223" i="43"/>
  <c r="Z187" i="43"/>
  <c r="Z111" i="43"/>
  <c r="AR111" i="43" s="1"/>
  <c r="F188" i="43" a="1"/>
  <c r="F188" i="43" s="1"/>
  <c r="F137" i="43" a="1"/>
  <c r="F137" i="43" s="1"/>
  <c r="L27" i="43" a="1"/>
  <c r="L27" i="43" s="1"/>
  <c r="L28" i="43" s="1" a="1"/>
  <c r="L28" i="43" s="1"/>
  <c r="L29" i="43" s="1" a="1"/>
  <c r="L29" i="43" s="1"/>
  <c r="L30" i="43" s="1" a="1"/>
  <c r="L30" i="43" s="1"/>
  <c r="L31" i="43" s="1" a="1"/>
  <c r="L31" i="43" s="1"/>
  <c r="L32" i="43" s="1" a="1"/>
  <c r="L32" i="43" s="1"/>
  <c r="L33" i="43" s="1" a="1"/>
  <c r="L33" i="43" s="1"/>
  <c r="L34" i="43" s="1" a="1"/>
  <c r="L34" i="43" s="1"/>
  <c r="L35" i="43" s="1" a="1"/>
  <c r="L35" i="43" s="1"/>
  <c r="L36" i="43" s="1" a="1"/>
  <c r="L36" i="43" s="1"/>
  <c r="L37" i="43" s="1" a="1"/>
  <c r="L37" i="43" s="1"/>
  <c r="L38" i="43" s="1" a="1"/>
  <c r="L38" i="43" s="1"/>
  <c r="L39" i="43" s="1" a="1"/>
  <c r="L39" i="43" s="1"/>
  <c r="L40" i="43" s="1" a="1"/>
  <c r="L40" i="43" s="1"/>
  <c r="L41" i="43" s="1" a="1"/>
  <c r="L41" i="43" s="1"/>
  <c r="L42" i="43" s="1" a="1"/>
  <c r="L42" i="43" s="1"/>
  <c r="L43" i="43" s="1" a="1"/>
  <c r="L43" i="43" s="1"/>
  <c r="L44" i="43" s="1" a="1"/>
  <c r="L44" i="43" s="1"/>
  <c r="AI111" i="43"/>
  <c r="D188" i="43" a="1"/>
  <c r="D188" i="43" s="1"/>
  <c r="W187" i="43"/>
  <c r="X187" i="43" s="1"/>
  <c r="Y187" i="43" s="1"/>
  <c r="AB189" i="43"/>
  <c r="U189" i="43"/>
  <c r="AL189" i="43" s="1"/>
  <c r="AM110" i="43"/>
  <c r="AP110" i="43" s="1"/>
  <c r="E137" i="43" a="1"/>
  <c r="E137" i="43" s="1"/>
  <c r="I142" i="43" a="1"/>
  <c r="I142" i="43" s="1"/>
  <c r="I143" i="43" s="1" a="1"/>
  <c r="I143" i="43" s="1"/>
  <c r="T141" i="43"/>
  <c r="AA141" i="43"/>
  <c r="AM57" i="43"/>
  <c r="AP57" i="43" s="1"/>
  <c r="AM29" i="43"/>
  <c r="AP29" i="43" s="1"/>
  <c r="AM273" i="43"/>
  <c r="AP273" i="43" s="1"/>
  <c r="AM93" i="43"/>
  <c r="AP93" i="43" s="1"/>
  <c r="AM68" i="43"/>
  <c r="AP68" i="43" s="1"/>
  <c r="AM90" i="43"/>
  <c r="AN90" i="43"/>
  <c r="AM77" i="43"/>
  <c r="AN77" i="43"/>
  <c r="AO176" i="43"/>
  <c r="AP176" i="43" s="1"/>
  <c r="AO228" i="43"/>
  <c r="AP228" i="43" s="1"/>
  <c r="AM22" i="43"/>
  <c r="AP22" i="43" s="1"/>
  <c r="AM112" i="43"/>
  <c r="AN112" i="43"/>
  <c r="AO56" i="43"/>
  <c r="AP56" i="43" s="1"/>
  <c r="AO260" i="43"/>
  <c r="AP260" i="43" s="1"/>
  <c r="AO194" i="43"/>
  <c r="AP194" i="43" s="1"/>
  <c r="AO109" i="43"/>
  <c r="AP109" i="43" s="1"/>
  <c r="AM192" i="43"/>
  <c r="AN192" i="43"/>
  <c r="AM59" i="43"/>
  <c r="AP59" i="43" s="1"/>
  <c r="AM278" i="43"/>
  <c r="AP278" i="43" s="1"/>
  <c r="AO180" i="43"/>
  <c r="AP180" i="43" s="1"/>
  <c r="AO251" i="43"/>
  <c r="AP251" i="43" s="1"/>
  <c r="AM40" i="43"/>
  <c r="AP40" i="43" s="1"/>
  <c r="AM182" i="43"/>
  <c r="AN182" i="43"/>
  <c r="AM33" i="43"/>
  <c r="AP33" i="43" s="1"/>
  <c r="AM69" i="43"/>
  <c r="AP69" i="43" s="1"/>
  <c r="AM113" i="43"/>
  <c r="AN113" i="43"/>
  <c r="AM71" i="43"/>
  <c r="AN71" i="43"/>
  <c r="AM73" i="43"/>
  <c r="AN73" i="43"/>
  <c r="AM148" i="43"/>
  <c r="AM203" i="43"/>
  <c r="AP203" i="43" s="1"/>
  <c r="AM31" i="43"/>
  <c r="AP31" i="43" s="1"/>
  <c r="AM258" i="43"/>
  <c r="AP258" i="43" s="1"/>
  <c r="AM28" i="43"/>
  <c r="AP28" i="43" s="1"/>
  <c r="AM82" i="43"/>
  <c r="AP82" i="43" s="1"/>
  <c r="AM66" i="43"/>
  <c r="AP66" i="43" s="1"/>
  <c r="AM41" i="43"/>
  <c r="AP41" i="43" s="1"/>
  <c r="AM125" i="43"/>
  <c r="AP125" i="43" s="1"/>
  <c r="AM63" i="43"/>
  <c r="AP63" i="43" s="1"/>
  <c r="AM75" i="43"/>
  <c r="AP75" i="43" s="1"/>
  <c r="AM32" i="43"/>
  <c r="AP32" i="43" s="1"/>
  <c r="AM219" i="43"/>
  <c r="AP219" i="43" s="1"/>
  <c r="AM60" i="43"/>
  <c r="AP60" i="43" s="1"/>
  <c r="AM62" i="43"/>
  <c r="AP62" i="43" s="1"/>
  <c r="AM34" i="43"/>
  <c r="AP34" i="43" s="1"/>
  <c r="AM234" i="43"/>
  <c r="AP234" i="43" s="1"/>
  <c r="AM268" i="43"/>
  <c r="AP268" i="43" s="1"/>
  <c r="AM87" i="43"/>
  <c r="AP87" i="43" s="1"/>
  <c r="AM224" i="43"/>
  <c r="AP224" i="43" s="1"/>
  <c r="AM35" i="43"/>
  <c r="AP35" i="43" s="1"/>
  <c r="AM23" i="43"/>
  <c r="AP23" i="43" s="1"/>
  <c r="AM126" i="43"/>
  <c r="AP126" i="43" s="1"/>
  <c r="AM89" i="43"/>
  <c r="AP89" i="43" s="1"/>
  <c r="AM270" i="43"/>
  <c r="AP270" i="43" s="1"/>
  <c r="AM288" i="43"/>
  <c r="AP288" i="43" s="1"/>
  <c r="AM154" i="43"/>
  <c r="AP154" i="43" s="1"/>
  <c r="AM245" i="43"/>
  <c r="AP245" i="43" s="1"/>
  <c r="AM167" i="43"/>
  <c r="AP167" i="43" s="1"/>
  <c r="AM236" i="43"/>
  <c r="AP236" i="43" s="1"/>
  <c r="AM96" i="43"/>
  <c r="AP96" i="43" s="1"/>
  <c r="AM17" i="43"/>
  <c r="AN17" i="43"/>
  <c r="AK16" i="43"/>
  <c r="AN16" i="43" s="1"/>
  <c r="AM38" i="43" l="1"/>
  <c r="AP38" i="43" s="1"/>
  <c r="AM55" i="43"/>
  <c r="AP55" i="43" s="1"/>
  <c r="AF131" i="43"/>
  <c r="AR80" i="43"/>
  <c r="AS80" i="43" s="1"/>
  <c r="AT80" i="43" s="1"/>
  <c r="AU80" i="43" s="1"/>
  <c r="AV80" i="43" s="1"/>
  <c r="AI98" i="43"/>
  <c r="AJ98" i="43" s="1"/>
  <c r="AK98" i="43" s="1"/>
  <c r="AN98" i="43" s="1"/>
  <c r="AO98" i="43" s="1"/>
  <c r="Z150" i="43"/>
  <c r="AL150" i="43"/>
  <c r="Y150" i="43"/>
  <c r="AN45" i="43"/>
  <c r="AO45" i="43" s="1"/>
  <c r="AM45" i="43"/>
  <c r="AA151" i="43"/>
  <c r="T151" i="43"/>
  <c r="AD99" i="43"/>
  <c r="AE99" i="43" s="1"/>
  <c r="AF99" i="43" s="1"/>
  <c r="E100" i="43" a="1"/>
  <c r="E100" i="43" s="1"/>
  <c r="W99" i="43"/>
  <c r="X99" i="43" s="1"/>
  <c r="Y99" i="43" s="1"/>
  <c r="AS99" i="43"/>
  <c r="AT99" i="43" s="1"/>
  <c r="AU99" i="43" s="1"/>
  <c r="AV99" i="43" s="1"/>
  <c r="J105" i="43" a="1"/>
  <c r="J105" i="43" s="1"/>
  <c r="U104" i="43"/>
  <c r="AB104" i="43"/>
  <c r="K137" i="43" a="1"/>
  <c r="K137" i="43" s="1"/>
  <c r="AC136" i="43"/>
  <c r="V136" i="43"/>
  <c r="AR46" i="43"/>
  <c r="AS46" i="43" s="1"/>
  <c r="AT46" i="43" s="1"/>
  <c r="AU46" i="43" s="1"/>
  <c r="AV46" i="43" s="1"/>
  <c r="C105" i="43" a="1"/>
  <c r="C105" i="43" s="1"/>
  <c r="AN97" i="43"/>
  <c r="AO97" i="43" s="1"/>
  <c r="AM97" i="43"/>
  <c r="AI46" i="43"/>
  <c r="AJ46" i="43" s="1"/>
  <c r="AK46" i="43" s="1"/>
  <c r="AN46" i="43" s="1"/>
  <c r="AO46" i="43" s="1"/>
  <c r="AL131" i="43"/>
  <c r="AN80" i="43"/>
  <c r="AO80" i="43" s="1"/>
  <c r="AM80" i="43"/>
  <c r="J120" i="43" a="1"/>
  <c r="J120" i="43" s="1"/>
  <c r="U119" i="43"/>
  <c r="AL119" i="43" s="1"/>
  <c r="AB119" i="43"/>
  <c r="AF119" i="43" s="1"/>
  <c r="AN127" i="43"/>
  <c r="AO127" i="43" s="1"/>
  <c r="AM127" i="43"/>
  <c r="K122" i="43" a="1"/>
  <c r="K122" i="43" s="1"/>
  <c r="AC121" i="43"/>
  <c r="V121" i="43"/>
  <c r="AG131" i="43"/>
  <c r="AA132" i="43"/>
  <c r="T132" i="43"/>
  <c r="D129" i="43" a="1"/>
  <c r="D129" i="43" s="1"/>
  <c r="W128" i="43"/>
  <c r="X128" i="43" s="1"/>
  <c r="Y128" i="43" s="1"/>
  <c r="AI128" i="43" s="1"/>
  <c r="AJ128" i="43" s="1"/>
  <c r="AK128" i="43" s="1"/>
  <c r="Z128" i="43"/>
  <c r="AR128" i="43" s="1"/>
  <c r="AS128" i="43" s="1"/>
  <c r="AT128" i="43" s="1"/>
  <c r="AU128" i="43" s="1"/>
  <c r="AV128" i="43" s="1"/>
  <c r="Z81" i="43"/>
  <c r="AG81" i="43"/>
  <c r="T143" i="43"/>
  <c r="AA143" i="43"/>
  <c r="D118" i="43" a="1"/>
  <c r="D118" i="43" s="1"/>
  <c r="W117" i="43"/>
  <c r="X117" i="43" s="1"/>
  <c r="Y117" i="43" s="1"/>
  <c r="AI117" i="43" s="1"/>
  <c r="AJ117" i="43" s="1"/>
  <c r="AK117" i="43" s="1"/>
  <c r="Z117" i="43"/>
  <c r="AR117" i="43" s="1"/>
  <c r="AS117" i="43" s="1"/>
  <c r="AT117" i="43" s="1"/>
  <c r="AU117" i="43" s="1"/>
  <c r="AV117" i="43" s="1"/>
  <c r="Z216" i="43"/>
  <c r="Y216" i="43"/>
  <c r="AL216" i="43"/>
  <c r="AG47" i="43"/>
  <c r="AF47" i="43"/>
  <c r="AG216" i="43"/>
  <c r="AF216" i="43"/>
  <c r="AN81" i="43"/>
  <c r="AO81" i="43" s="1"/>
  <c r="AM81" i="43"/>
  <c r="AL47" i="43"/>
  <c r="Y47" i="43"/>
  <c r="Z47" i="43"/>
  <c r="I121" i="43" a="1"/>
  <c r="I121" i="43" s="1"/>
  <c r="T120" i="43"/>
  <c r="AA120" i="43"/>
  <c r="C133" i="43" a="1"/>
  <c r="C133" i="43" s="1"/>
  <c r="AD132" i="43"/>
  <c r="AE132" i="43" s="1"/>
  <c r="J133" i="43" a="1"/>
  <c r="J133" i="43" s="1"/>
  <c r="U132" i="43"/>
  <c r="AB132" i="43"/>
  <c r="AG118" i="43"/>
  <c r="AN116" i="43"/>
  <c r="AO116" i="43" s="1"/>
  <c r="AM116" i="43"/>
  <c r="I104" i="43" a="1"/>
  <c r="I104" i="43" s="1"/>
  <c r="AA103" i="43"/>
  <c r="AG103" i="43" s="1"/>
  <c r="T103" i="43"/>
  <c r="AG150" i="43"/>
  <c r="AF150" i="43"/>
  <c r="AL102" i="43"/>
  <c r="Z102" i="43"/>
  <c r="AR102" i="43" s="1"/>
  <c r="AI214" i="43"/>
  <c r="AJ214" i="43" s="1"/>
  <c r="AK214" i="43" s="1"/>
  <c r="AN214" i="43" s="1"/>
  <c r="AO214" i="43" s="1"/>
  <c r="BO18" i="43"/>
  <c r="BG19" i="43"/>
  <c r="BO19" i="43"/>
  <c r="AY21" i="43"/>
  <c r="Q22" i="43" a="1"/>
  <c r="Q22" i="43" s="1"/>
  <c r="AX21" i="43"/>
  <c r="P22" i="43" a="1"/>
  <c r="P22" i="43" s="1"/>
  <c r="BA20" i="43"/>
  <c r="BD20" i="43" s="1"/>
  <c r="BE20" i="43" s="1"/>
  <c r="BH20" i="43" s="1"/>
  <c r="BI20" i="43" s="1"/>
  <c r="BF20" i="43"/>
  <c r="BB20" i="43"/>
  <c r="BL20" i="43" s="1"/>
  <c r="BM20" i="43" s="1"/>
  <c r="BN20" i="43" s="1"/>
  <c r="BG18" i="43"/>
  <c r="AZ21" i="43"/>
  <c r="R22" i="43" a="1"/>
  <c r="R22" i="43" s="1"/>
  <c r="AP185" i="43"/>
  <c r="AM186" i="43"/>
  <c r="AN186" i="43"/>
  <c r="AO186" i="43" s="1"/>
  <c r="C188" i="43" a="1"/>
  <c r="C188" i="43" s="1"/>
  <c r="AD187" i="43"/>
  <c r="AE187" i="43" s="1"/>
  <c r="AF187" i="43" s="1"/>
  <c r="AI187" i="43" s="1"/>
  <c r="AJ187" i="43" s="1"/>
  <c r="AK187" i="43" s="1"/>
  <c r="AG187" i="43"/>
  <c r="AR187" i="43" s="1"/>
  <c r="AS187" i="43" s="1"/>
  <c r="AT187" i="43" s="1"/>
  <c r="AU187" i="43" s="1"/>
  <c r="AV187" i="43" s="1"/>
  <c r="F127" i="42"/>
  <c r="AN213" i="43"/>
  <c r="AO213" i="43" s="1"/>
  <c r="AM213" i="43"/>
  <c r="M24" i="43" a="1"/>
  <c r="M24" i="43" s="1"/>
  <c r="AR214" i="43"/>
  <c r="AS214" i="43" s="1"/>
  <c r="AT214" i="43" s="1"/>
  <c r="AU214" i="43" s="1"/>
  <c r="AV214" i="43" s="1"/>
  <c r="AV213" i="43"/>
  <c r="AS111" i="43"/>
  <c r="AT111" i="43" s="1"/>
  <c r="AU111" i="43" s="1"/>
  <c r="AV111" i="43" s="1"/>
  <c r="AF215" i="43"/>
  <c r="AG215" i="43"/>
  <c r="Y215" i="43"/>
  <c r="AL215" i="43"/>
  <c r="Z215" i="43"/>
  <c r="AO223" i="43"/>
  <c r="AP223" i="43" s="1"/>
  <c r="Z188" i="43"/>
  <c r="F138" i="43" a="1"/>
  <c r="F138" i="43" s="1"/>
  <c r="F189" i="43" a="1"/>
  <c r="F189" i="43" s="1"/>
  <c r="AN149" i="43"/>
  <c r="AM149" i="43"/>
  <c r="L45" i="43" a="1"/>
  <c r="L45" i="43" s="1"/>
  <c r="AJ111" i="43"/>
  <c r="AK111" i="43" s="1"/>
  <c r="AA142" i="43"/>
  <c r="T142" i="43"/>
  <c r="E138" i="43" a="1"/>
  <c r="E138" i="43" s="1"/>
  <c r="D189" i="43" a="1"/>
  <c r="D189" i="43" s="1"/>
  <c r="W189" i="43" s="1"/>
  <c r="X189" i="43" s="1"/>
  <c r="Y189" i="43" s="1"/>
  <c r="W188" i="43"/>
  <c r="X188" i="43" s="1"/>
  <c r="Y188" i="43" s="1"/>
  <c r="AO182" i="43"/>
  <c r="AP182" i="43" s="1"/>
  <c r="AO71" i="43"/>
  <c r="AP71" i="43" s="1"/>
  <c r="AO73" i="43"/>
  <c r="AP73" i="43" s="1"/>
  <c r="AO113" i="43"/>
  <c r="AP113" i="43" s="1"/>
  <c r="AO77" i="43"/>
  <c r="AP77" i="43" s="1"/>
  <c r="AO192" i="43"/>
  <c r="AP192" i="43" s="1"/>
  <c r="AO112" i="43"/>
  <c r="AP112" i="43" s="1"/>
  <c r="AO90" i="43"/>
  <c r="AP90" i="43" s="1"/>
  <c r="AO148" i="43"/>
  <c r="AP148" i="43" s="1"/>
  <c r="AO16" i="43"/>
  <c r="AO17" i="43"/>
  <c r="AP17" i="43" s="1"/>
  <c r="AM16" i="43"/>
  <c r="AP16" i="43" l="1"/>
  <c r="AP45" i="43"/>
  <c r="AM98" i="43"/>
  <c r="AP98" i="43" s="1"/>
  <c r="AP97" i="43"/>
  <c r="AI216" i="43"/>
  <c r="AJ216" i="43" s="1"/>
  <c r="AK216" i="43" s="1"/>
  <c r="AN216" i="43" s="1"/>
  <c r="AO216" i="43" s="1"/>
  <c r="AF132" i="43"/>
  <c r="AP116" i="43"/>
  <c r="AI47" i="43"/>
  <c r="AJ47" i="43" s="1"/>
  <c r="AK47" i="43" s="1"/>
  <c r="AN47" i="43" s="1"/>
  <c r="AO47" i="43" s="1"/>
  <c r="AL132" i="43"/>
  <c r="AR81" i="43"/>
  <c r="AS81" i="43" s="1"/>
  <c r="AT81" i="43" s="1"/>
  <c r="AU81" i="43" s="1"/>
  <c r="AR216" i="43"/>
  <c r="AS216" i="43" s="1"/>
  <c r="AT216" i="43" s="1"/>
  <c r="AU216" i="43" s="1"/>
  <c r="AV216" i="43" s="1"/>
  <c r="AR47" i="43"/>
  <c r="AS47" i="43" s="1"/>
  <c r="AT47" i="43" s="1"/>
  <c r="AU47" i="43" s="1"/>
  <c r="AV47" i="43" s="1"/>
  <c r="AB133" i="43"/>
  <c r="AG133" i="43" s="1"/>
  <c r="U133" i="43"/>
  <c r="J134" i="43" a="1"/>
  <c r="J134" i="43" s="1"/>
  <c r="AG119" i="43"/>
  <c r="Z151" i="43"/>
  <c r="Y151" i="43"/>
  <c r="AL151" i="43"/>
  <c r="J121" i="43" a="1"/>
  <c r="J121" i="43" s="1"/>
  <c r="U120" i="43"/>
  <c r="AL120" i="43" s="1"/>
  <c r="AB120" i="43"/>
  <c r="AF120" i="43" s="1"/>
  <c r="AG151" i="43"/>
  <c r="AF151" i="43"/>
  <c r="C134" i="43" a="1"/>
  <c r="C134" i="43" s="1"/>
  <c r="AD133" i="43"/>
  <c r="AE133" i="43" s="1"/>
  <c r="AP81" i="43"/>
  <c r="W129" i="43"/>
  <c r="X129" i="43" s="1"/>
  <c r="Y129" i="43" s="1"/>
  <c r="AI129" i="43" s="1"/>
  <c r="AJ129" i="43" s="1"/>
  <c r="AK129" i="43" s="1"/>
  <c r="D130" i="43" a="1"/>
  <c r="D130" i="43" s="1"/>
  <c r="Z129" i="43"/>
  <c r="AR129" i="43" s="1"/>
  <c r="AS129" i="43" s="1"/>
  <c r="AT129" i="43" s="1"/>
  <c r="AU129" i="43" s="1"/>
  <c r="AV129" i="43" s="1"/>
  <c r="AP80" i="43"/>
  <c r="V137" i="43"/>
  <c r="K138" i="43" a="1"/>
  <c r="K138" i="43" s="1"/>
  <c r="AC137" i="43"/>
  <c r="AL103" i="43"/>
  <c r="Z103" i="43"/>
  <c r="AR103" i="43" s="1"/>
  <c r="AG132" i="43"/>
  <c r="T121" i="43"/>
  <c r="I122" i="43" a="1"/>
  <c r="I122" i="43" s="1"/>
  <c r="AA121" i="43"/>
  <c r="AN128" i="43"/>
  <c r="AO128" i="43" s="1"/>
  <c r="AM128" i="43"/>
  <c r="U105" i="43"/>
  <c r="AB105" i="43"/>
  <c r="D119" i="43" a="1"/>
  <c r="D119" i="43" s="1"/>
  <c r="W118" i="43"/>
  <c r="X118" i="43" s="1"/>
  <c r="Y118" i="43" s="1"/>
  <c r="AI118" i="43" s="1"/>
  <c r="AJ118" i="43" s="1"/>
  <c r="AK118" i="43" s="1"/>
  <c r="AM46" i="43"/>
  <c r="AP46" i="43" s="1"/>
  <c r="AI150" i="43"/>
  <c r="AJ150" i="43" s="1"/>
  <c r="AK150" i="43" s="1"/>
  <c r="AN150" i="43" s="1"/>
  <c r="AO150" i="43" s="1"/>
  <c r="I105" i="43" a="1"/>
  <c r="I105" i="43" s="1"/>
  <c r="AA104" i="43"/>
  <c r="T104" i="43"/>
  <c r="Z118" i="43"/>
  <c r="AR118" i="43" s="1"/>
  <c r="AS118" i="43" s="1"/>
  <c r="AT118" i="43" s="1"/>
  <c r="AU118" i="43" s="1"/>
  <c r="AV118" i="43" s="1"/>
  <c r="AN117" i="43"/>
  <c r="AO117" i="43" s="1"/>
  <c r="AM117" i="43"/>
  <c r="AC122" i="43"/>
  <c r="V122" i="43"/>
  <c r="AP127" i="43"/>
  <c r="AI99" i="43"/>
  <c r="AJ99" i="43" s="1"/>
  <c r="AK99" i="43" s="1"/>
  <c r="AR150" i="43"/>
  <c r="AS150" i="43" s="1"/>
  <c r="AT150" i="43" s="1"/>
  <c r="AU150" i="43" s="1"/>
  <c r="AV150" i="43" s="1"/>
  <c r="AD100" i="43"/>
  <c r="AE100" i="43" s="1"/>
  <c r="AF100" i="43" s="1"/>
  <c r="E101" i="43" a="1"/>
  <c r="E101" i="43" s="1"/>
  <c r="W100" i="43"/>
  <c r="X100" i="43" s="1"/>
  <c r="Y100" i="43" s="1"/>
  <c r="AS100" i="43"/>
  <c r="AT100" i="43" s="1"/>
  <c r="AU100" i="43" s="1"/>
  <c r="AV100" i="43" s="1"/>
  <c r="BO20" i="43"/>
  <c r="BG20" i="43"/>
  <c r="AZ22" i="43"/>
  <c r="R23" i="43" a="1"/>
  <c r="R23" i="43" s="1"/>
  <c r="AX22" i="43"/>
  <c r="P23" i="43" a="1"/>
  <c r="P23" i="43" s="1"/>
  <c r="BA21" i="43"/>
  <c r="BD21" i="43" s="1"/>
  <c r="BE21" i="43" s="1"/>
  <c r="BH21" i="43" s="1"/>
  <c r="BI21" i="43" s="1"/>
  <c r="BF21" i="43"/>
  <c r="BB21" i="43"/>
  <c r="BL21" i="43" s="1"/>
  <c r="BM21" i="43" s="1"/>
  <c r="BN21" i="43" s="1"/>
  <c r="AY22" i="43"/>
  <c r="Q23" i="43" a="1"/>
  <c r="Q23" i="43" s="1"/>
  <c r="C189" i="43" a="1"/>
  <c r="C189" i="43" s="1"/>
  <c r="AD189" i="43" s="1"/>
  <c r="AE189" i="43" s="1"/>
  <c r="AF189" i="43" s="1"/>
  <c r="AI189" i="43" s="1"/>
  <c r="AJ189" i="43" s="1"/>
  <c r="AK189" i="43" s="1"/>
  <c r="AD188" i="43"/>
  <c r="AE188" i="43" s="1"/>
  <c r="AF188" i="43" s="1"/>
  <c r="AI188" i="43" s="1"/>
  <c r="AJ188" i="43" s="1"/>
  <c r="AK188" i="43" s="1"/>
  <c r="AG188" i="43"/>
  <c r="AR188" i="43" s="1"/>
  <c r="AS188" i="43" s="1"/>
  <c r="AT188" i="43" s="1"/>
  <c r="AU188" i="43" s="1"/>
  <c r="AV188" i="43" s="1"/>
  <c r="AP213" i="43"/>
  <c r="AP186" i="43"/>
  <c r="F128" i="42"/>
  <c r="AR215" i="43"/>
  <c r="AS215" i="43" s="1"/>
  <c r="AT215" i="43" s="1"/>
  <c r="AU215" i="43" s="1"/>
  <c r="AV215" i="43" s="1"/>
  <c r="M25" i="43" a="1"/>
  <c r="M25" i="43" s="1"/>
  <c r="AI215" i="43"/>
  <c r="AJ215" i="43" s="1"/>
  <c r="AK215" i="43" s="1"/>
  <c r="AN215" i="43" s="1"/>
  <c r="AO215" i="43" s="1"/>
  <c r="AM214" i="43"/>
  <c r="AP214" i="43" s="1"/>
  <c r="Z189" i="43"/>
  <c r="F139" i="43" a="1"/>
  <c r="F139" i="43" s="1"/>
  <c r="AO149" i="43"/>
  <c r="AP149" i="43" s="1"/>
  <c r="L46" i="43" a="1"/>
  <c r="L46" i="43" s="1"/>
  <c r="AN111" i="43"/>
  <c r="AM111" i="43"/>
  <c r="AN187" i="43"/>
  <c r="AM187" i="43"/>
  <c r="E139" i="43" a="1"/>
  <c r="E139" i="43" s="1"/>
  <c r="AM47" i="43" l="1"/>
  <c r="AP47" i="43" s="1"/>
  <c r="AG120" i="43"/>
  <c r="AV81" i="43"/>
  <c r="AR151" i="43"/>
  <c r="AS151" i="43" s="1"/>
  <c r="AT151" i="43" s="1"/>
  <c r="AU151" i="43" s="1"/>
  <c r="AV151" i="43" s="1"/>
  <c r="AM216" i="43"/>
  <c r="AP216" i="43" s="1"/>
  <c r="AM150" i="43"/>
  <c r="AP150" i="43" s="1"/>
  <c r="AI151" i="43"/>
  <c r="AJ151" i="43" s="1"/>
  <c r="AK151" i="43" s="1"/>
  <c r="AN151" i="43" s="1"/>
  <c r="AO151" i="43" s="1"/>
  <c r="K139" i="43" a="1"/>
  <c r="K139" i="43" s="1"/>
  <c r="AC138" i="43"/>
  <c r="V138" i="43"/>
  <c r="AN99" i="43"/>
  <c r="AO99" i="43" s="1"/>
  <c r="AM99" i="43"/>
  <c r="AL104" i="43"/>
  <c r="Z104" i="43"/>
  <c r="AB121" i="43"/>
  <c r="AG121" i="43" s="1"/>
  <c r="U121" i="43"/>
  <c r="AL121" i="43" s="1"/>
  <c r="J122" i="43" a="1"/>
  <c r="J122" i="43" s="1"/>
  <c r="AG104" i="43"/>
  <c r="AA122" i="43"/>
  <c r="T122" i="43"/>
  <c r="T105" i="43"/>
  <c r="Z105" i="43" s="1"/>
  <c r="AA105" i="43"/>
  <c r="AG105" i="43" s="1"/>
  <c r="AP128" i="43"/>
  <c r="D131" i="43" a="1"/>
  <c r="D131" i="43" s="1"/>
  <c r="W130" i="43"/>
  <c r="X130" i="43" s="1"/>
  <c r="Y130" i="43" s="1"/>
  <c r="AI130" i="43" s="1"/>
  <c r="AJ130" i="43" s="1"/>
  <c r="AK130" i="43" s="1"/>
  <c r="Z130" i="43"/>
  <c r="AR130" i="43" s="1"/>
  <c r="AS130" i="43" s="1"/>
  <c r="AT130" i="43" s="1"/>
  <c r="AU130" i="43" s="1"/>
  <c r="AV130" i="43" s="1"/>
  <c r="AN129" i="43"/>
  <c r="AO129" i="43" s="1"/>
  <c r="AM129" i="43"/>
  <c r="U134" i="43"/>
  <c r="AB134" i="43"/>
  <c r="AG134" i="43" s="1"/>
  <c r="J135" i="43" a="1"/>
  <c r="J135" i="43" s="1"/>
  <c r="W119" i="43"/>
  <c r="X119" i="43" s="1"/>
  <c r="Y119" i="43" s="1"/>
  <c r="AI119" i="43" s="1"/>
  <c r="AJ119" i="43" s="1"/>
  <c r="AK119" i="43" s="1"/>
  <c r="D120" i="43" a="1"/>
  <c r="D120" i="43" s="1"/>
  <c r="Z119" i="43"/>
  <c r="AR119" i="43" s="1"/>
  <c r="AS119" i="43" s="1"/>
  <c r="AT119" i="43" s="1"/>
  <c r="AU119" i="43" s="1"/>
  <c r="AV119" i="43" s="1"/>
  <c r="AF133" i="43"/>
  <c r="AL133" i="43"/>
  <c r="C135" i="43" a="1"/>
  <c r="C135" i="43" s="1"/>
  <c r="AD134" i="43"/>
  <c r="AE134" i="43" s="1"/>
  <c r="AN118" i="43"/>
  <c r="AO118" i="43" s="1"/>
  <c r="AM118" i="43"/>
  <c r="AI100" i="43"/>
  <c r="AJ100" i="43" s="1"/>
  <c r="AK100" i="43" s="1"/>
  <c r="E102" i="43" a="1"/>
  <c r="E102" i="43" s="1"/>
  <c r="W101" i="43"/>
  <c r="X101" i="43" s="1"/>
  <c r="Y101" i="43" s="1"/>
  <c r="AD101" i="43"/>
  <c r="AE101" i="43" s="1"/>
  <c r="AF101" i="43" s="1"/>
  <c r="AS101" i="43"/>
  <c r="AT101" i="43" s="1"/>
  <c r="AU101" i="43" s="1"/>
  <c r="AV101" i="43" s="1"/>
  <c r="AP117" i="43"/>
  <c r="BO21" i="43"/>
  <c r="AY23" i="43"/>
  <c r="Q24" i="43" a="1"/>
  <c r="Q24" i="43" s="1"/>
  <c r="BG21" i="43"/>
  <c r="P24" i="43" a="1"/>
  <c r="P24" i="43" s="1"/>
  <c r="AX23" i="43"/>
  <c r="BA22" i="43"/>
  <c r="BD22" i="43" s="1"/>
  <c r="BE22" i="43" s="1"/>
  <c r="BH22" i="43" s="1"/>
  <c r="BI22" i="43" s="1"/>
  <c r="BB22" i="43"/>
  <c r="BL22" i="43" s="1"/>
  <c r="BM22" i="43" s="1"/>
  <c r="BN22" i="43" s="1"/>
  <c r="BF22" i="43"/>
  <c r="AZ23" i="43"/>
  <c r="R24" i="43" a="1"/>
  <c r="R24" i="43" s="1"/>
  <c r="AG189" i="43"/>
  <c r="AR189" i="43" s="1"/>
  <c r="AS189" i="43" s="1"/>
  <c r="AT189" i="43" s="1"/>
  <c r="AU189" i="43" s="1"/>
  <c r="AV189" i="43" s="1"/>
  <c r="F129" i="42"/>
  <c r="M26" i="43" a="1"/>
  <c r="M26" i="43" s="1"/>
  <c r="AM215" i="43"/>
  <c r="AP215" i="43" s="1"/>
  <c r="F140" i="43" a="1"/>
  <c r="F140" i="43" s="1"/>
  <c r="L47" i="43" a="1"/>
  <c r="L47" i="43" s="1"/>
  <c r="AO111" i="43"/>
  <c r="E140" i="43" a="1"/>
  <c r="E140" i="43" s="1"/>
  <c r="AO187" i="43"/>
  <c r="AP187" i="43" s="1"/>
  <c r="AN189" i="43"/>
  <c r="AM189" i="43"/>
  <c r="AN188" i="43"/>
  <c r="AM188" i="43"/>
  <c r="AF134" i="43" l="1"/>
  <c r="AM151" i="43"/>
  <c r="AP151" i="43" s="1"/>
  <c r="AP118" i="43"/>
  <c r="AP99" i="43"/>
  <c r="AN130" i="43"/>
  <c r="AO130" i="43" s="1"/>
  <c r="AM130" i="43"/>
  <c r="E103" i="43" a="1"/>
  <c r="E103" i="43" s="1"/>
  <c r="W102" i="43"/>
  <c r="X102" i="43" s="1"/>
  <c r="Y102" i="43" s="1"/>
  <c r="AD102" i="43"/>
  <c r="AE102" i="43" s="1"/>
  <c r="AF102" i="43" s="1"/>
  <c r="AS102" i="43"/>
  <c r="AT102" i="43" s="1"/>
  <c r="AU102" i="43" s="1"/>
  <c r="AV102" i="43" s="1"/>
  <c r="AI101" i="43"/>
  <c r="AJ101" i="43" s="1"/>
  <c r="AK101" i="43" s="1"/>
  <c r="W120" i="43"/>
  <c r="X120" i="43" s="1"/>
  <c r="Y120" i="43" s="1"/>
  <c r="AI120" i="43" s="1"/>
  <c r="AJ120" i="43" s="1"/>
  <c r="AK120" i="43" s="1"/>
  <c r="D121" i="43" a="1"/>
  <c r="D121" i="43" s="1"/>
  <c r="AR105" i="43"/>
  <c r="AN119" i="43"/>
  <c r="AO119" i="43" s="1"/>
  <c r="AM119" i="43"/>
  <c r="AR104" i="43"/>
  <c r="U135" i="43"/>
  <c r="AB135" i="43"/>
  <c r="AG135" i="43" s="1"/>
  <c r="J136" i="43" a="1"/>
  <c r="J136" i="43" s="1"/>
  <c r="AL134" i="43"/>
  <c r="AN100" i="43"/>
  <c r="AO100" i="43" s="1"/>
  <c r="AM100" i="43"/>
  <c r="AL105" i="43"/>
  <c r="AP129" i="43"/>
  <c r="AF121" i="43"/>
  <c r="AD135" i="43"/>
  <c r="AE135" i="43" s="1"/>
  <c r="C136" i="43" a="1"/>
  <c r="C136" i="43" s="1"/>
  <c r="Z120" i="43"/>
  <c r="AR120" i="43" s="1"/>
  <c r="AS120" i="43" s="1"/>
  <c r="AT120" i="43" s="1"/>
  <c r="AU120" i="43" s="1"/>
  <c r="AV120" i="43" s="1"/>
  <c r="AB122" i="43"/>
  <c r="AF122" i="43" s="1"/>
  <c r="U122" i="43"/>
  <c r="AL122" i="43" s="1"/>
  <c r="K140" i="43" a="1"/>
  <c r="K140" i="43" s="1"/>
  <c r="AC139" i="43"/>
  <c r="V139" i="43"/>
  <c r="W131" i="43"/>
  <c r="X131" i="43" s="1"/>
  <c r="Y131" i="43" s="1"/>
  <c r="AI131" i="43" s="1"/>
  <c r="AJ131" i="43" s="1"/>
  <c r="AK131" i="43" s="1"/>
  <c r="D132" i="43" a="1"/>
  <c r="D132" i="43" s="1"/>
  <c r="Z131" i="43"/>
  <c r="AR131" i="43" s="1"/>
  <c r="AS131" i="43" s="1"/>
  <c r="AT131" i="43" s="1"/>
  <c r="AU131" i="43" s="1"/>
  <c r="AV131" i="43" s="1"/>
  <c r="AP111" i="43"/>
  <c r="BG22" i="43"/>
  <c r="BO22" i="43"/>
  <c r="AZ24" i="43"/>
  <c r="R25" i="43" a="1"/>
  <c r="R25" i="43" s="1"/>
  <c r="BA23" i="43"/>
  <c r="BB23" i="43"/>
  <c r="BL23" i="43" s="1"/>
  <c r="BM23" i="43" s="1"/>
  <c r="BN23" i="43" s="1"/>
  <c r="BF23" i="43"/>
  <c r="AX24" i="43"/>
  <c r="P25" i="43" a="1"/>
  <c r="P25" i="43" s="1"/>
  <c r="Q25" i="43" a="1"/>
  <c r="Q25" i="43" s="1"/>
  <c r="AY24" i="43"/>
  <c r="F130" i="42"/>
  <c r="M27" i="43" a="1"/>
  <c r="M27" i="43" s="1"/>
  <c r="M28" i="43" s="1" a="1"/>
  <c r="M28" i="43" s="1"/>
  <c r="M29" i="43" s="1" a="1"/>
  <c r="M29" i="43" s="1"/>
  <c r="M30" i="43" s="1" a="1"/>
  <c r="M30" i="43" s="1"/>
  <c r="M31" i="43" s="1" a="1"/>
  <c r="M31" i="43" s="1"/>
  <c r="M32" i="43" s="1" a="1"/>
  <c r="M32" i="43" s="1"/>
  <c r="M33" i="43" s="1" a="1"/>
  <c r="M33" i="43" s="1"/>
  <c r="M34" i="43" s="1" a="1"/>
  <c r="M34" i="43" s="1"/>
  <c r="M35" i="43" s="1" a="1"/>
  <c r="M35" i="43" s="1"/>
  <c r="M36" i="43" s="1" a="1"/>
  <c r="M36" i="43" s="1"/>
  <c r="M37" i="43" s="1" a="1"/>
  <c r="M37" i="43" s="1"/>
  <c r="M38" i="43" s="1" a="1"/>
  <c r="M38" i="43" s="1"/>
  <c r="M39" i="43" s="1" a="1"/>
  <c r="M39" i="43" s="1"/>
  <c r="M40" i="43" s="1" a="1"/>
  <c r="M40" i="43" s="1"/>
  <c r="M41" i="43" s="1" a="1"/>
  <c r="M41" i="43" s="1"/>
  <c r="F141" i="43" a="1"/>
  <c r="F141" i="43" s="1"/>
  <c r="L48" i="43" a="1"/>
  <c r="L48" i="43" s="1"/>
  <c r="E141" i="43" a="1"/>
  <c r="E141" i="43" s="1"/>
  <c r="AO188" i="43"/>
  <c r="AP188" i="43" s="1"/>
  <c r="AO189" i="43"/>
  <c r="AP189" i="43" s="1"/>
  <c r="AP100" i="43" l="1"/>
  <c r="AG122" i="43"/>
  <c r="AP130" i="43"/>
  <c r="C137" i="43" a="1"/>
  <c r="C137" i="43" s="1"/>
  <c r="AD136" i="43"/>
  <c r="AE136" i="43" s="1"/>
  <c r="D122" i="43" a="1"/>
  <c r="D122" i="43" s="1"/>
  <c r="W121" i="43"/>
  <c r="X121" i="43" s="1"/>
  <c r="Y121" i="43" s="1"/>
  <c r="AI121" i="43" s="1"/>
  <c r="AJ121" i="43" s="1"/>
  <c r="AK121" i="43" s="1"/>
  <c r="Z121" i="43"/>
  <c r="AR121" i="43" s="1"/>
  <c r="AF135" i="43"/>
  <c r="AN120" i="43"/>
  <c r="AO120" i="43" s="1"/>
  <c r="AM120" i="43"/>
  <c r="AN101" i="43"/>
  <c r="AO101" i="43" s="1"/>
  <c r="AM101" i="43"/>
  <c r="AB136" i="43"/>
  <c r="AG136" i="43" s="1"/>
  <c r="J137" i="43" a="1"/>
  <c r="J137" i="43" s="1"/>
  <c r="U136" i="43"/>
  <c r="D133" i="43" a="1"/>
  <c r="D133" i="43" s="1"/>
  <c r="W132" i="43"/>
  <c r="X132" i="43" s="1"/>
  <c r="Y132" i="43" s="1"/>
  <c r="AI132" i="43" s="1"/>
  <c r="AJ132" i="43" s="1"/>
  <c r="AK132" i="43" s="1"/>
  <c r="Z132" i="43"/>
  <c r="AR132" i="43" s="1"/>
  <c r="AS132" i="43" s="1"/>
  <c r="AT132" i="43" s="1"/>
  <c r="AU132" i="43" s="1"/>
  <c r="AV132" i="43" s="1"/>
  <c r="AN131" i="43"/>
  <c r="AO131" i="43" s="1"/>
  <c r="AM131" i="43"/>
  <c r="AL135" i="43"/>
  <c r="AI102" i="43"/>
  <c r="AJ102" i="43" s="1"/>
  <c r="AK102" i="43" s="1"/>
  <c r="E104" i="43" a="1"/>
  <c r="E104" i="43" s="1"/>
  <c r="W103" i="43"/>
  <c r="X103" i="43" s="1"/>
  <c r="Y103" i="43" s="1"/>
  <c r="AD103" i="43"/>
  <c r="AE103" i="43" s="1"/>
  <c r="AF103" i="43" s="1"/>
  <c r="AS103" i="43"/>
  <c r="AT103" i="43" s="1"/>
  <c r="AU103" i="43" s="1"/>
  <c r="AV103" i="43" s="1"/>
  <c r="K141" i="43" a="1"/>
  <c r="K141" i="43" s="1"/>
  <c r="V140" i="43"/>
  <c r="AC140" i="43"/>
  <c r="AP119" i="43"/>
  <c r="AY25" i="43"/>
  <c r="Q26" i="43" a="1"/>
  <c r="Q26" i="43" s="1"/>
  <c r="AX25" i="43"/>
  <c r="P26" i="43" a="1"/>
  <c r="P26" i="43" s="1"/>
  <c r="BA24" i="43"/>
  <c r="BD24" i="43" s="1"/>
  <c r="BE24" i="43" s="1"/>
  <c r="BH24" i="43" s="1"/>
  <c r="BI24" i="43" s="1"/>
  <c r="BF24" i="43"/>
  <c r="BB24" i="43"/>
  <c r="BL24" i="43" s="1"/>
  <c r="BM24" i="43" s="1"/>
  <c r="BN24" i="43" s="1"/>
  <c r="BD23" i="43"/>
  <c r="BE23" i="43" s="1"/>
  <c r="BH23" i="43" s="1"/>
  <c r="BI23" i="43" s="1"/>
  <c r="R26" i="43" a="1"/>
  <c r="R26" i="43" s="1"/>
  <c r="AZ25" i="43"/>
  <c r="F131" i="42"/>
  <c r="M42" i="43" a="1"/>
  <c r="M42" i="43" s="1"/>
  <c r="F142" i="43" a="1"/>
  <c r="F142" i="43" s="1"/>
  <c r="F143" i="43" s="1" a="1"/>
  <c r="F143" i="43" s="1"/>
  <c r="L49" i="43" a="1"/>
  <c r="L49" i="43" s="1"/>
  <c r="E142" i="43" a="1"/>
  <c r="E142" i="43" s="1"/>
  <c r="AP101" i="43" l="1"/>
  <c r="AN121" i="43"/>
  <c r="AO121" i="43" s="1"/>
  <c r="AM121" i="43"/>
  <c r="E105" i="43" a="1"/>
  <c r="E105" i="43" s="1"/>
  <c r="W104" i="43"/>
  <c r="X104" i="43" s="1"/>
  <c r="Y104" i="43" s="1"/>
  <c r="AD104" i="43"/>
  <c r="AE104" i="43" s="1"/>
  <c r="AF104" i="43" s="1"/>
  <c r="AS104" i="43"/>
  <c r="AT104" i="43" s="1"/>
  <c r="AU104" i="43" s="1"/>
  <c r="AV104" i="43" s="1"/>
  <c r="AP120" i="43"/>
  <c r="E143" i="43" a="1"/>
  <c r="E143" i="43" s="1"/>
  <c r="AP131" i="43"/>
  <c r="K142" i="43" a="1"/>
  <c r="K142" i="43" s="1"/>
  <c r="AC141" i="43"/>
  <c r="V141" i="43"/>
  <c r="AN132" i="43"/>
  <c r="AO132" i="43" s="1"/>
  <c r="AM132" i="43"/>
  <c r="AS121" i="43"/>
  <c r="AT121" i="43" s="1"/>
  <c r="AU121" i="43" s="1"/>
  <c r="AV121" i="43" s="1"/>
  <c r="AL136" i="43"/>
  <c r="D134" i="43" a="1"/>
  <c r="D134" i="43" s="1"/>
  <c r="W133" i="43"/>
  <c r="X133" i="43" s="1"/>
  <c r="Y133" i="43" s="1"/>
  <c r="AI133" i="43" s="1"/>
  <c r="AJ133" i="43" s="1"/>
  <c r="AK133" i="43" s="1"/>
  <c r="Z133" i="43"/>
  <c r="AR133" i="43" s="1"/>
  <c r="AS133" i="43" s="1"/>
  <c r="AT133" i="43" s="1"/>
  <c r="AU133" i="43" s="1"/>
  <c r="AV133" i="43" s="1"/>
  <c r="W122" i="43"/>
  <c r="X122" i="43" s="1"/>
  <c r="Y122" i="43" s="1"/>
  <c r="AI122" i="43" s="1"/>
  <c r="AJ122" i="43" s="1"/>
  <c r="AK122" i="43" s="1"/>
  <c r="Z122" i="43"/>
  <c r="AR122" i="43" s="1"/>
  <c r="AS122" i="43" s="1"/>
  <c r="AT122" i="43" s="1"/>
  <c r="AU122" i="43" s="1"/>
  <c r="AV122" i="43" s="1"/>
  <c r="U137" i="43"/>
  <c r="J138" i="43" a="1"/>
  <c r="J138" i="43" s="1"/>
  <c r="AB137" i="43"/>
  <c r="AF136" i="43"/>
  <c r="AI103" i="43"/>
  <c r="AJ103" i="43" s="1"/>
  <c r="AK103" i="43" s="1"/>
  <c r="AN102" i="43"/>
  <c r="AO102" i="43" s="1"/>
  <c r="AM102" i="43"/>
  <c r="C138" i="43" a="1"/>
  <c r="C138" i="43" s="1"/>
  <c r="AD137" i="43"/>
  <c r="AE137" i="43" s="1"/>
  <c r="BO24" i="43"/>
  <c r="BG23" i="43"/>
  <c r="R27" i="43" a="1"/>
  <c r="R27" i="43" s="1"/>
  <c r="AZ26" i="43"/>
  <c r="BG24" i="43"/>
  <c r="BO23" i="43"/>
  <c r="P27" i="43" a="1"/>
  <c r="P27" i="43" s="1"/>
  <c r="AX26" i="43"/>
  <c r="BB25" i="43"/>
  <c r="BL25" i="43" s="1"/>
  <c r="BM25" i="43" s="1"/>
  <c r="BN25" i="43" s="1"/>
  <c r="BF25" i="43"/>
  <c r="BA25" i="43"/>
  <c r="AY26" i="43"/>
  <c r="Q27" i="43" a="1"/>
  <c r="Q27" i="43" s="1"/>
  <c r="F132" i="42"/>
  <c r="M43" i="43" a="1"/>
  <c r="M43" i="43" s="1"/>
  <c r="L50" i="43" a="1"/>
  <c r="L50" i="43" s="1"/>
  <c r="AP132" i="43" l="1"/>
  <c r="AN122" i="43"/>
  <c r="AO122" i="43" s="1"/>
  <c r="AM122" i="43"/>
  <c r="AF137" i="43"/>
  <c r="AG137" i="43"/>
  <c r="C139" i="43" a="1"/>
  <c r="C139" i="43" s="1"/>
  <c r="AD138" i="43"/>
  <c r="AE138" i="43" s="1"/>
  <c r="K143" i="43" a="1"/>
  <c r="K143" i="43" s="1"/>
  <c r="AC142" i="43"/>
  <c r="V142" i="43"/>
  <c r="AN133" i="43"/>
  <c r="AO133" i="43" s="1"/>
  <c r="AM133" i="43"/>
  <c r="D135" i="43" a="1"/>
  <c r="D135" i="43" s="1"/>
  <c r="W134" i="43"/>
  <c r="X134" i="43" s="1"/>
  <c r="Y134" i="43" s="1"/>
  <c r="AI134" i="43" s="1"/>
  <c r="AJ134" i="43" s="1"/>
  <c r="AK134" i="43" s="1"/>
  <c r="Z134" i="43"/>
  <c r="AR134" i="43" s="1"/>
  <c r="AS134" i="43" s="1"/>
  <c r="AT134" i="43" s="1"/>
  <c r="AU134" i="43" s="1"/>
  <c r="AV134" i="43" s="1"/>
  <c r="AP102" i="43"/>
  <c r="AN103" i="43"/>
  <c r="AO103" i="43" s="1"/>
  <c r="AM103" i="43"/>
  <c r="AI104" i="43"/>
  <c r="AJ104" i="43" s="1"/>
  <c r="AK104" i="43" s="1"/>
  <c r="AD105" i="43"/>
  <c r="AE105" i="43" s="1"/>
  <c r="AF105" i="43" s="1"/>
  <c r="W105" i="43"/>
  <c r="X105" i="43" s="1"/>
  <c r="Y105" i="43" s="1"/>
  <c r="AS105" i="43"/>
  <c r="AT105" i="43" s="1"/>
  <c r="AU105" i="43" s="1"/>
  <c r="AV105" i="43" s="1"/>
  <c r="J139" i="43" a="1"/>
  <c r="J139" i="43" s="1"/>
  <c r="AB138" i="43"/>
  <c r="U138" i="43"/>
  <c r="AP121" i="43"/>
  <c r="AL137" i="43"/>
  <c r="AY27" i="43"/>
  <c r="Q28" i="43" a="1"/>
  <c r="Q28" i="43" s="1"/>
  <c r="BD25" i="43"/>
  <c r="BE25" i="43" s="1"/>
  <c r="BH25" i="43" s="1"/>
  <c r="BI25" i="43" s="1"/>
  <c r="BF26" i="43"/>
  <c r="BB26" i="43"/>
  <c r="BL26" i="43" s="1"/>
  <c r="BM26" i="43" s="1"/>
  <c r="BN26" i="43" s="1"/>
  <c r="BA26" i="43"/>
  <c r="BD26" i="43" s="1"/>
  <c r="BE26" i="43" s="1"/>
  <c r="BH26" i="43" s="1"/>
  <c r="BI26" i="43" s="1"/>
  <c r="AX27" i="43"/>
  <c r="P28" i="43" a="1"/>
  <c r="P28" i="43" s="1"/>
  <c r="AZ27" i="43"/>
  <c r="R28" i="43" a="1"/>
  <c r="R28" i="43" s="1"/>
  <c r="F133" i="42"/>
  <c r="M44" i="43" a="1"/>
  <c r="M44" i="43" s="1"/>
  <c r="L51" i="43" a="1"/>
  <c r="L51" i="43" s="1"/>
  <c r="AP133" i="43" l="1"/>
  <c r="AP103" i="43"/>
  <c r="AP122" i="43"/>
  <c r="AF138" i="43"/>
  <c r="AG138" i="43"/>
  <c r="J140" i="43" a="1"/>
  <c r="J140" i="43" s="1"/>
  <c r="U139" i="43"/>
  <c r="AB139" i="43"/>
  <c r="AG139" i="43" s="1"/>
  <c r="AI105" i="43"/>
  <c r="AJ105" i="43" s="1"/>
  <c r="AK105" i="43" s="1"/>
  <c r="AC143" i="43"/>
  <c r="V143" i="43"/>
  <c r="AN104" i="43"/>
  <c r="AO104" i="43" s="1"/>
  <c r="AM104" i="43"/>
  <c r="C140" i="43" a="1"/>
  <c r="C140" i="43" s="1"/>
  <c r="AD139" i="43"/>
  <c r="AE139" i="43" s="1"/>
  <c r="D136" i="43" a="1"/>
  <c r="D136" i="43" s="1"/>
  <c r="W135" i="43"/>
  <c r="X135" i="43" s="1"/>
  <c r="Y135" i="43" s="1"/>
  <c r="AI135" i="43" s="1"/>
  <c r="AJ135" i="43" s="1"/>
  <c r="AK135" i="43" s="1"/>
  <c r="Z135" i="43"/>
  <c r="AR135" i="43" s="1"/>
  <c r="AS135" i="43" s="1"/>
  <c r="AT135" i="43" s="1"/>
  <c r="AU135" i="43" s="1"/>
  <c r="AV135" i="43" s="1"/>
  <c r="AL138" i="43"/>
  <c r="AN134" i="43"/>
  <c r="AO134" i="43" s="1"/>
  <c r="AM134" i="43"/>
  <c r="BG26" i="43"/>
  <c r="BG25" i="43"/>
  <c r="BO26" i="43"/>
  <c r="AZ28" i="43"/>
  <c r="R29" i="43" a="1"/>
  <c r="R29" i="43" s="1"/>
  <c r="AX28" i="43"/>
  <c r="P29" i="43" a="1"/>
  <c r="P29" i="43" s="1"/>
  <c r="BF27" i="43"/>
  <c r="BA27" i="43"/>
  <c r="BB27" i="43"/>
  <c r="BL27" i="43" s="1"/>
  <c r="BM27" i="43" s="1"/>
  <c r="BN27" i="43" s="1"/>
  <c r="BO25" i="43"/>
  <c r="AY28" i="43"/>
  <c r="Q29" i="43" a="1"/>
  <c r="Q29" i="43" s="1"/>
  <c r="F134" i="42"/>
  <c r="M45" i="43" a="1"/>
  <c r="M45" i="43" s="1"/>
  <c r="L52" i="43" a="1"/>
  <c r="L52" i="43" s="1"/>
  <c r="AP104" i="43" l="1"/>
  <c r="AF139" i="43"/>
  <c r="C141" i="43" a="1"/>
  <c r="C141" i="43" s="1"/>
  <c r="AD140" i="43"/>
  <c r="AE140" i="43" s="1"/>
  <c r="AP134" i="43"/>
  <c r="AN105" i="43"/>
  <c r="AO105" i="43" s="1"/>
  <c r="AM105" i="43"/>
  <c r="AL139" i="43"/>
  <c r="J141" i="43" a="1"/>
  <c r="J141" i="43" s="1"/>
  <c r="AB140" i="43"/>
  <c r="AG140" i="43" s="1"/>
  <c r="U140" i="43"/>
  <c r="AN135" i="43"/>
  <c r="AO135" i="43" s="1"/>
  <c r="AM135" i="43"/>
  <c r="D137" i="43" a="1"/>
  <c r="D137" i="43" s="1"/>
  <c r="W136" i="43"/>
  <c r="X136" i="43" s="1"/>
  <c r="Y136" i="43" s="1"/>
  <c r="AI136" i="43" s="1"/>
  <c r="AJ136" i="43" s="1"/>
  <c r="AK136" i="43" s="1"/>
  <c r="Z136" i="43"/>
  <c r="AR136" i="43" s="1"/>
  <c r="AS136" i="43" s="1"/>
  <c r="AT136" i="43" s="1"/>
  <c r="AU136" i="43" s="1"/>
  <c r="AV136" i="43" s="1"/>
  <c r="AY29" i="43"/>
  <c r="Q30" i="43" a="1"/>
  <c r="Q30" i="43" s="1"/>
  <c r="BD27" i="43"/>
  <c r="BE27" i="43" s="1"/>
  <c r="BH27" i="43" s="1"/>
  <c r="BI27" i="43" s="1"/>
  <c r="AX29" i="43"/>
  <c r="P30" i="43" a="1"/>
  <c r="P30" i="43" s="1"/>
  <c r="BB28" i="43"/>
  <c r="BL28" i="43" s="1"/>
  <c r="BM28" i="43" s="1"/>
  <c r="BN28" i="43" s="1"/>
  <c r="BA28" i="43"/>
  <c r="BF28" i="43"/>
  <c r="AZ29" i="43"/>
  <c r="R30" i="43" a="1"/>
  <c r="R30" i="43" s="1"/>
  <c r="F135" i="42"/>
  <c r="M46" i="43" a="1"/>
  <c r="M46" i="43" s="1"/>
  <c r="L53" i="43" a="1"/>
  <c r="L53" i="43" s="1"/>
  <c r="AB141" i="43" l="1"/>
  <c r="J142" i="43" a="1"/>
  <c r="J142" i="43" s="1"/>
  <c r="U141" i="43"/>
  <c r="AP135" i="43"/>
  <c r="AL140" i="43"/>
  <c r="AP105" i="43"/>
  <c r="AN136" i="43"/>
  <c r="AO136" i="43" s="1"/>
  <c r="AM136" i="43"/>
  <c r="D138" i="43" a="1"/>
  <c r="D138" i="43" s="1"/>
  <c r="W137" i="43"/>
  <c r="X137" i="43" s="1"/>
  <c r="Y137" i="43" s="1"/>
  <c r="AI137" i="43" s="1"/>
  <c r="AJ137" i="43" s="1"/>
  <c r="AK137" i="43" s="1"/>
  <c r="Z137" i="43"/>
  <c r="AR137" i="43" s="1"/>
  <c r="AS137" i="43" s="1"/>
  <c r="AT137" i="43" s="1"/>
  <c r="AU137" i="43" s="1"/>
  <c r="AV137" i="43" s="1"/>
  <c r="AF140" i="43"/>
  <c r="C142" i="43" a="1"/>
  <c r="C142" i="43" s="1"/>
  <c r="AD141" i="43"/>
  <c r="AE141" i="43" s="1"/>
  <c r="BG27" i="43"/>
  <c r="BO27" i="43"/>
  <c r="AZ30" i="43"/>
  <c r="R31" i="43" a="1"/>
  <c r="R31" i="43" s="1"/>
  <c r="BD28" i="43"/>
  <c r="BE28" i="43" s="1"/>
  <c r="BH28" i="43" s="1"/>
  <c r="BI28" i="43" s="1"/>
  <c r="AX30" i="43"/>
  <c r="P31" i="43" a="1"/>
  <c r="P31" i="43" s="1"/>
  <c r="BF29" i="43"/>
  <c r="BB29" i="43"/>
  <c r="BL29" i="43" s="1"/>
  <c r="BM29" i="43" s="1"/>
  <c r="BN29" i="43" s="1"/>
  <c r="BA29" i="43"/>
  <c r="AY30" i="43"/>
  <c r="Q31" i="43" a="1"/>
  <c r="Q31" i="43" s="1"/>
  <c r="F136" i="42"/>
  <c r="M47" i="43" a="1"/>
  <c r="M47" i="43" s="1"/>
  <c r="L54" i="43" a="1"/>
  <c r="L54" i="43" s="1"/>
  <c r="L55" i="43" s="1" a="1"/>
  <c r="L55" i="43" s="1"/>
  <c r="L56" i="43" s="1" a="1"/>
  <c r="L56" i="43" s="1"/>
  <c r="L57" i="43" s="1" a="1"/>
  <c r="L57" i="43" s="1"/>
  <c r="L58" i="43" s="1" a="1"/>
  <c r="L58" i="43" s="1"/>
  <c r="L59" i="43" s="1" a="1"/>
  <c r="L59" i="43" s="1"/>
  <c r="L60" i="43" s="1" a="1"/>
  <c r="L60" i="43" s="1"/>
  <c r="L61" i="43" s="1" a="1"/>
  <c r="L61" i="43" s="1"/>
  <c r="L62" i="43" s="1" a="1"/>
  <c r="L62" i="43" s="1"/>
  <c r="L63" i="43" s="1" a="1"/>
  <c r="L63" i="43" s="1"/>
  <c r="L64" i="43" s="1" a="1"/>
  <c r="L64" i="43" s="1"/>
  <c r="L65" i="43" s="1" a="1"/>
  <c r="L65" i="43" s="1"/>
  <c r="L66" i="43" s="1" a="1"/>
  <c r="L66" i="43" s="1"/>
  <c r="L67" i="43" s="1" a="1"/>
  <c r="L67" i="43" s="1"/>
  <c r="L68" i="43" s="1" a="1"/>
  <c r="L68" i="43" s="1"/>
  <c r="L69" i="43" s="1" a="1"/>
  <c r="L69" i="43" s="1"/>
  <c r="L70" i="43" s="1" a="1"/>
  <c r="L70" i="43" s="1"/>
  <c r="L71" i="43" s="1" a="1"/>
  <c r="L71" i="43" s="1"/>
  <c r="L72" i="43" s="1" a="1"/>
  <c r="L72" i="43" s="1"/>
  <c r="L73" i="43" s="1" a="1"/>
  <c r="L73" i="43" s="1"/>
  <c r="L74" i="43" s="1" a="1"/>
  <c r="L74" i="43" s="1"/>
  <c r="L75" i="43" s="1" a="1"/>
  <c r="L75" i="43" s="1"/>
  <c r="L76" i="43" s="1" a="1"/>
  <c r="L76" i="43" s="1"/>
  <c r="L77" i="43" s="1" a="1"/>
  <c r="L77" i="43" s="1"/>
  <c r="L78" i="43" s="1" a="1"/>
  <c r="L78" i="43" s="1"/>
  <c r="L79" i="43" s="1" a="1"/>
  <c r="L79" i="43" s="1"/>
  <c r="L80" i="43" s="1" a="1"/>
  <c r="L80" i="43" s="1"/>
  <c r="L81" i="43" s="1" a="1"/>
  <c r="L81" i="43" s="1"/>
  <c r="L82" i="43" s="1" a="1"/>
  <c r="L82" i="43" s="1"/>
  <c r="L83" i="43" s="1" a="1"/>
  <c r="L83" i="43" s="1"/>
  <c r="L84" i="43" s="1" a="1"/>
  <c r="L84" i="43" s="1"/>
  <c r="L85" i="43" s="1" a="1"/>
  <c r="L85" i="43" s="1"/>
  <c r="L86" i="43" s="1" a="1"/>
  <c r="L86" i="43" s="1"/>
  <c r="L87" i="43" s="1" a="1"/>
  <c r="L87" i="43" s="1"/>
  <c r="L88" i="43" s="1" a="1"/>
  <c r="L88" i="43" s="1"/>
  <c r="L89" i="43" s="1" a="1"/>
  <c r="L89" i="43" s="1"/>
  <c r="L90" i="43" s="1" a="1"/>
  <c r="L90" i="43" s="1"/>
  <c r="L91" i="43" s="1" a="1"/>
  <c r="L91" i="43" s="1"/>
  <c r="L92" i="43" s="1" a="1"/>
  <c r="L92" i="43" s="1"/>
  <c r="L93" i="43" s="1" a="1"/>
  <c r="L93" i="43" s="1"/>
  <c r="L94" i="43" s="1" a="1"/>
  <c r="L94" i="43" s="1"/>
  <c r="L95" i="43" s="1" a="1"/>
  <c r="L95" i="43" s="1"/>
  <c r="L96" i="43" s="1" a="1"/>
  <c r="L96" i="43" s="1"/>
  <c r="L97" i="43" s="1" a="1"/>
  <c r="L97" i="43" s="1"/>
  <c r="L98" i="43" s="1" a="1"/>
  <c r="L98" i="43" s="1"/>
  <c r="L99" i="43" s="1" a="1"/>
  <c r="L99" i="43" s="1"/>
  <c r="L100" i="43" s="1" a="1"/>
  <c r="L100" i="43" s="1"/>
  <c r="L101" i="43" s="1" a="1"/>
  <c r="L101" i="43" s="1"/>
  <c r="L102" i="43" s="1" a="1"/>
  <c r="L102" i="43" s="1"/>
  <c r="L103" i="43" s="1" a="1"/>
  <c r="L103" i="43" s="1"/>
  <c r="L104" i="43" s="1" a="1"/>
  <c r="L104" i="43" s="1"/>
  <c r="L105" i="43" s="1" a="1"/>
  <c r="L105" i="43" s="1"/>
  <c r="L106" i="43" s="1" a="1"/>
  <c r="L106" i="43" s="1"/>
  <c r="L107" i="43" s="1" a="1"/>
  <c r="L107" i="43" s="1"/>
  <c r="L108" i="43" s="1" a="1"/>
  <c r="L108" i="43" s="1"/>
  <c r="L109" i="43" s="1" a="1"/>
  <c r="L109" i="43" s="1"/>
  <c r="L110" i="43" s="1" a="1"/>
  <c r="L110" i="43" s="1"/>
  <c r="L111" i="43" s="1" a="1"/>
  <c r="L111" i="43" s="1"/>
  <c r="L112" i="43" s="1" a="1"/>
  <c r="L112" i="43" s="1"/>
  <c r="AN137" i="43" l="1"/>
  <c r="AO137" i="43" s="1"/>
  <c r="AM137" i="43"/>
  <c r="D139" i="43" a="1"/>
  <c r="D139" i="43" s="1"/>
  <c r="W138" i="43"/>
  <c r="X138" i="43" s="1"/>
  <c r="Y138" i="43" s="1"/>
  <c r="AI138" i="43" s="1"/>
  <c r="AJ138" i="43" s="1"/>
  <c r="AK138" i="43" s="1"/>
  <c r="Z138" i="43"/>
  <c r="AR138" i="43" s="1"/>
  <c r="AS138" i="43" s="1"/>
  <c r="AT138" i="43" s="1"/>
  <c r="AU138" i="43" s="1"/>
  <c r="AV138" i="43" s="1"/>
  <c r="AP136" i="43"/>
  <c r="J143" i="43" a="1"/>
  <c r="J143" i="43" s="1"/>
  <c r="AB142" i="43"/>
  <c r="AG142" i="43" s="1"/>
  <c r="U142" i="43"/>
  <c r="C143" i="43" a="1"/>
  <c r="C143" i="43" s="1"/>
  <c r="AD143" i="43" s="1"/>
  <c r="AE143" i="43" s="1"/>
  <c r="AD142" i="43"/>
  <c r="AE142" i="43" s="1"/>
  <c r="AL141" i="43"/>
  <c r="AG141" i="43"/>
  <c r="AF141" i="43"/>
  <c r="AY31" i="43"/>
  <c r="Q32" i="43" a="1"/>
  <c r="Q32" i="43" s="1"/>
  <c r="BD29" i="43"/>
  <c r="BE29" i="43" s="1"/>
  <c r="BH29" i="43" s="1"/>
  <c r="BI29" i="43" s="1"/>
  <c r="AX31" i="43"/>
  <c r="P32" i="43" a="1"/>
  <c r="P32" i="43" s="1"/>
  <c r="BF30" i="43"/>
  <c r="BA30" i="43"/>
  <c r="BB30" i="43"/>
  <c r="BL30" i="43" s="1"/>
  <c r="BM30" i="43" s="1"/>
  <c r="BN30" i="43" s="1"/>
  <c r="BO28" i="43"/>
  <c r="BG28" i="43"/>
  <c r="AZ31" i="43"/>
  <c r="R32" i="43" a="1"/>
  <c r="R32" i="43" s="1"/>
  <c r="F137" i="42"/>
  <c r="M48" i="43" a="1"/>
  <c r="M48" i="43" s="1"/>
  <c r="L113" i="43" a="1"/>
  <c r="L113" i="43" s="1"/>
  <c r="AF142" i="43" l="1"/>
  <c r="AL142" i="43"/>
  <c r="AB143" i="43"/>
  <c r="U143" i="43"/>
  <c r="AN138" i="43"/>
  <c r="AO138" i="43" s="1"/>
  <c r="AM138" i="43"/>
  <c r="D140" i="43" a="1"/>
  <c r="D140" i="43" s="1"/>
  <c r="W139" i="43"/>
  <c r="X139" i="43" s="1"/>
  <c r="Y139" i="43" s="1"/>
  <c r="AI139" i="43" s="1"/>
  <c r="AJ139" i="43" s="1"/>
  <c r="AK139" i="43" s="1"/>
  <c r="Z139" i="43"/>
  <c r="AR139" i="43" s="1"/>
  <c r="AS139" i="43" s="1"/>
  <c r="AT139" i="43" s="1"/>
  <c r="AU139" i="43" s="1"/>
  <c r="AV139" i="43" s="1"/>
  <c r="AP137" i="43"/>
  <c r="BG29" i="43"/>
  <c r="BO29" i="43"/>
  <c r="BD30" i="43"/>
  <c r="BE30" i="43" s="1"/>
  <c r="BH30" i="43" s="1"/>
  <c r="BI30" i="43" s="1"/>
  <c r="AX32" i="43"/>
  <c r="P33" i="43" a="1"/>
  <c r="P33" i="43" s="1"/>
  <c r="BA31" i="43"/>
  <c r="BF31" i="43"/>
  <c r="BB31" i="43"/>
  <c r="BL31" i="43" s="1"/>
  <c r="BM31" i="43" s="1"/>
  <c r="BN31" i="43" s="1"/>
  <c r="AZ32" i="43"/>
  <c r="R33" i="43" a="1"/>
  <c r="R33" i="43" s="1"/>
  <c r="AY32" i="43"/>
  <c r="Q33" i="43" a="1"/>
  <c r="Q33" i="43" s="1"/>
  <c r="F138" i="42"/>
  <c r="M49" i="43" a="1"/>
  <c r="M49" i="43" s="1"/>
  <c r="L114" i="43" a="1"/>
  <c r="L114" i="43" s="1"/>
  <c r="D141" i="43" l="1" a="1"/>
  <c r="D141" i="43" s="1"/>
  <c r="W140" i="43"/>
  <c r="X140" i="43" s="1"/>
  <c r="Y140" i="43" s="1"/>
  <c r="AI140" i="43" s="1"/>
  <c r="AJ140" i="43" s="1"/>
  <c r="AK140" i="43" s="1"/>
  <c r="Z140" i="43"/>
  <c r="AR140" i="43" s="1"/>
  <c r="AS140" i="43" s="1"/>
  <c r="AT140" i="43" s="1"/>
  <c r="AU140" i="43" s="1"/>
  <c r="AV140" i="43" s="1"/>
  <c r="AN139" i="43"/>
  <c r="AO139" i="43" s="1"/>
  <c r="AM139" i="43"/>
  <c r="AP138" i="43"/>
  <c r="AL143" i="43"/>
  <c r="AF143" i="43"/>
  <c r="AG143" i="43"/>
  <c r="BG30" i="43"/>
  <c r="BO30" i="43"/>
  <c r="AY33" i="43"/>
  <c r="Q34" i="43" a="1"/>
  <c r="Q34" i="43" s="1"/>
  <c r="AZ33" i="43"/>
  <c r="R34" i="43" a="1"/>
  <c r="R34" i="43" s="1"/>
  <c r="BD31" i="43"/>
  <c r="BE31" i="43" s="1"/>
  <c r="BH31" i="43" s="1"/>
  <c r="BI31" i="43" s="1"/>
  <c r="AX33" i="43"/>
  <c r="P34" i="43" a="1"/>
  <c r="P34" i="43" s="1"/>
  <c r="BB32" i="43"/>
  <c r="BL32" i="43" s="1"/>
  <c r="BM32" i="43" s="1"/>
  <c r="BN32" i="43" s="1"/>
  <c r="BF32" i="43"/>
  <c r="BA32" i="43"/>
  <c r="F139" i="42"/>
  <c r="M50" i="43" a="1"/>
  <c r="M50" i="43" s="1"/>
  <c r="L115" i="43" a="1"/>
  <c r="L115" i="43" s="1"/>
  <c r="AP139" i="43" l="1"/>
  <c r="AN140" i="43"/>
  <c r="AO140" i="43" s="1"/>
  <c r="AM140" i="43"/>
  <c r="D142" i="43" a="1"/>
  <c r="D142" i="43" s="1"/>
  <c r="W141" i="43"/>
  <c r="X141" i="43" s="1"/>
  <c r="Y141" i="43" s="1"/>
  <c r="AI141" i="43" s="1"/>
  <c r="AJ141" i="43" s="1"/>
  <c r="AK141" i="43" s="1"/>
  <c r="Z141" i="43"/>
  <c r="AR141" i="43" s="1"/>
  <c r="AS141" i="43" s="1"/>
  <c r="AT141" i="43" s="1"/>
  <c r="AU141" i="43" s="1"/>
  <c r="AV141" i="43" s="1"/>
  <c r="BD32" i="43"/>
  <c r="BE32" i="43" s="1"/>
  <c r="BH32" i="43" s="1"/>
  <c r="BI32" i="43" s="1"/>
  <c r="P35" i="43" a="1"/>
  <c r="P35" i="43" s="1"/>
  <c r="AX34" i="43"/>
  <c r="BB33" i="43"/>
  <c r="BL33" i="43" s="1"/>
  <c r="BM33" i="43" s="1"/>
  <c r="BN33" i="43" s="1"/>
  <c r="BA33" i="43"/>
  <c r="BF33" i="43"/>
  <c r="BO31" i="43"/>
  <c r="BG31" i="43"/>
  <c r="R35" i="43" a="1"/>
  <c r="R35" i="43" s="1"/>
  <c r="AZ34" i="43"/>
  <c r="AY34" i="43"/>
  <c r="Q35" i="43" a="1"/>
  <c r="Q35" i="43" s="1"/>
  <c r="F140" i="42"/>
  <c r="M51" i="43" a="1"/>
  <c r="M51" i="43" s="1"/>
  <c r="L116" i="43" a="1"/>
  <c r="L116" i="43" s="1"/>
  <c r="AP140" i="43" l="1"/>
  <c r="AN141" i="43"/>
  <c r="AO141" i="43" s="1"/>
  <c r="AM141" i="43"/>
  <c r="D143" i="43" a="1"/>
  <c r="D143" i="43" s="1"/>
  <c r="W142" i="43"/>
  <c r="X142" i="43" s="1"/>
  <c r="Y142" i="43" s="1"/>
  <c r="AI142" i="43" s="1"/>
  <c r="AJ142" i="43" s="1"/>
  <c r="AK142" i="43" s="1"/>
  <c r="Z142" i="43"/>
  <c r="AR142" i="43" s="1"/>
  <c r="BG32" i="43"/>
  <c r="AZ35" i="43"/>
  <c r="R36" i="43" a="1"/>
  <c r="R36" i="43" s="1"/>
  <c r="BD33" i="43"/>
  <c r="BE33" i="43" s="1"/>
  <c r="BH33" i="43" s="1"/>
  <c r="BI33" i="43" s="1"/>
  <c r="BA34" i="43"/>
  <c r="BB34" i="43"/>
  <c r="BL34" i="43" s="1"/>
  <c r="BM34" i="43" s="1"/>
  <c r="BN34" i="43" s="1"/>
  <c r="BF34" i="43"/>
  <c r="P36" i="43" a="1"/>
  <c r="P36" i="43" s="1"/>
  <c r="AX35" i="43"/>
  <c r="Q36" i="43" a="1"/>
  <c r="Q36" i="43" s="1"/>
  <c r="AY35" i="43"/>
  <c r="BO32" i="43"/>
  <c r="F141" i="42"/>
  <c r="M52" i="43" a="1"/>
  <c r="M52" i="43" s="1"/>
  <c r="L117" i="43" a="1"/>
  <c r="L117" i="43" s="1"/>
  <c r="AP141" i="43" l="1"/>
  <c r="W143" i="43"/>
  <c r="X143" i="43" s="1"/>
  <c r="Y143" i="43" s="1"/>
  <c r="AI143" i="43" s="1"/>
  <c r="AJ143" i="43" s="1"/>
  <c r="AK143" i="43" s="1"/>
  <c r="Z143" i="43"/>
  <c r="AR143" i="43" s="1"/>
  <c r="AS143" i="43" s="1"/>
  <c r="AT143" i="43" s="1"/>
  <c r="AU143" i="43" s="1"/>
  <c r="AV143" i="43" s="1"/>
  <c r="AS142" i="43"/>
  <c r="AT142" i="43" s="1"/>
  <c r="AU142" i="43" s="1"/>
  <c r="AV142" i="43" s="1"/>
  <c r="AN142" i="43"/>
  <c r="AO142" i="43" s="1"/>
  <c r="AM142" i="43"/>
  <c r="BO33" i="43"/>
  <c r="AY36" i="43"/>
  <c r="Q37" i="43" a="1"/>
  <c r="Q37" i="43" s="1"/>
  <c r="BB35" i="43"/>
  <c r="BL35" i="43" s="1"/>
  <c r="BM35" i="43" s="1"/>
  <c r="BN35" i="43" s="1"/>
  <c r="BF35" i="43"/>
  <c r="BA35" i="43"/>
  <c r="AX36" i="43"/>
  <c r="P37" i="43" a="1"/>
  <c r="P37" i="43" s="1"/>
  <c r="BD34" i="43"/>
  <c r="BE34" i="43" s="1"/>
  <c r="BH34" i="43" s="1"/>
  <c r="BI34" i="43" s="1"/>
  <c r="BG33" i="43"/>
  <c r="AZ36" i="43"/>
  <c r="R37" i="43" a="1"/>
  <c r="R37" i="43" s="1"/>
  <c r="F142" i="42"/>
  <c r="M53" i="43" a="1"/>
  <c r="M53" i="43" s="1"/>
  <c r="L118" i="43" a="1"/>
  <c r="L118" i="43" s="1"/>
  <c r="AP142" i="43" l="1"/>
  <c r="AN143" i="43"/>
  <c r="AO143" i="43" s="1"/>
  <c r="AM143" i="43"/>
  <c r="BG34" i="43"/>
  <c r="BO34" i="43"/>
  <c r="AX37" i="43"/>
  <c r="P38" i="43" a="1"/>
  <c r="P38" i="43" s="1"/>
  <c r="BF36" i="43"/>
  <c r="BA36" i="43"/>
  <c r="BB36" i="43"/>
  <c r="BL36" i="43" s="1"/>
  <c r="BM36" i="43" s="1"/>
  <c r="BN36" i="43" s="1"/>
  <c r="BD35" i="43"/>
  <c r="BE35" i="43" s="1"/>
  <c r="BH35" i="43" s="1"/>
  <c r="BI35" i="43" s="1"/>
  <c r="AY37" i="43"/>
  <c r="Q38" i="43" a="1"/>
  <c r="Q38" i="43" s="1"/>
  <c r="AZ37" i="43"/>
  <c r="R38" i="43" a="1"/>
  <c r="R38" i="43" s="1"/>
  <c r="F143" i="42"/>
  <c r="M54" i="43" a="1"/>
  <c r="M54" i="43" s="1"/>
  <c r="M55" i="43" s="1" a="1"/>
  <c r="M55" i="43" s="1"/>
  <c r="M56" i="43" s="1" a="1"/>
  <c r="M56" i="43" s="1"/>
  <c r="M57" i="43" s="1" a="1"/>
  <c r="M57" i="43" s="1"/>
  <c r="M58" i="43" s="1" a="1"/>
  <c r="M58" i="43" s="1"/>
  <c r="M59" i="43" s="1" a="1"/>
  <c r="M59" i="43" s="1"/>
  <c r="M60" i="43" s="1" a="1"/>
  <c r="M60" i="43" s="1"/>
  <c r="M61" i="43" s="1" a="1"/>
  <c r="M61" i="43" s="1"/>
  <c r="M62" i="43" s="1" a="1"/>
  <c r="M62" i="43" s="1"/>
  <c r="M63" i="43" s="1" a="1"/>
  <c r="M63" i="43" s="1"/>
  <c r="M64" i="43" s="1" a="1"/>
  <c r="M64" i="43" s="1"/>
  <c r="M65" i="43" s="1" a="1"/>
  <c r="M65" i="43" s="1"/>
  <c r="M66" i="43" s="1" a="1"/>
  <c r="M66" i="43" s="1"/>
  <c r="M67" i="43" s="1" a="1"/>
  <c r="M67" i="43" s="1"/>
  <c r="M68" i="43" s="1" a="1"/>
  <c r="M68" i="43" s="1"/>
  <c r="M69" i="43" s="1" a="1"/>
  <c r="M69" i="43" s="1"/>
  <c r="M70" i="43" s="1" a="1"/>
  <c r="M70" i="43" s="1"/>
  <c r="M71" i="43" s="1" a="1"/>
  <c r="M71" i="43" s="1"/>
  <c r="M72" i="43" s="1" a="1"/>
  <c r="M72" i="43" s="1"/>
  <c r="M73" i="43" s="1" a="1"/>
  <c r="M73" i="43" s="1"/>
  <c r="M74" i="43" s="1" a="1"/>
  <c r="M74" i="43" s="1"/>
  <c r="M75" i="43" s="1" a="1"/>
  <c r="M75" i="43" s="1"/>
  <c r="M76" i="43" s="1" a="1"/>
  <c r="M76" i="43" s="1"/>
  <c r="M77" i="43" s="1" a="1"/>
  <c r="M77" i="43" s="1"/>
  <c r="M78" i="43" s="1" a="1"/>
  <c r="M78" i="43" s="1"/>
  <c r="M79" i="43" s="1" a="1"/>
  <c r="M79" i="43" s="1"/>
  <c r="M80" i="43" s="1" a="1"/>
  <c r="M80" i="43" s="1"/>
  <c r="M81" i="43" s="1" a="1"/>
  <c r="M81" i="43" s="1"/>
  <c r="M82" i="43" s="1" a="1"/>
  <c r="M82" i="43" s="1"/>
  <c r="M83" i="43" s="1" a="1"/>
  <c r="M83" i="43" s="1"/>
  <c r="M84" i="43" s="1" a="1"/>
  <c r="M84" i="43" s="1"/>
  <c r="M85" i="43" s="1" a="1"/>
  <c r="M85" i="43" s="1"/>
  <c r="M86" i="43" s="1" a="1"/>
  <c r="M86" i="43" s="1"/>
  <c r="M87" i="43" s="1" a="1"/>
  <c r="M87" i="43" s="1"/>
  <c r="M88" i="43" s="1" a="1"/>
  <c r="M88" i="43" s="1"/>
  <c r="M89" i="43" s="1" a="1"/>
  <c r="M89" i="43" s="1"/>
  <c r="M90" i="43" s="1" a="1"/>
  <c r="M90" i="43" s="1"/>
  <c r="M91" i="43" s="1" a="1"/>
  <c r="M91" i="43" s="1"/>
  <c r="M92" i="43" s="1" a="1"/>
  <c r="M92" i="43" s="1"/>
  <c r="M93" i="43" s="1" a="1"/>
  <c r="M93" i="43" s="1"/>
  <c r="M94" i="43" s="1" a="1"/>
  <c r="M94" i="43" s="1"/>
  <c r="M95" i="43" s="1" a="1"/>
  <c r="M95" i="43" s="1"/>
  <c r="M96" i="43" s="1" a="1"/>
  <c r="M96" i="43" s="1"/>
  <c r="M97" i="43" s="1" a="1"/>
  <c r="M97" i="43" s="1"/>
  <c r="M98" i="43" s="1" a="1"/>
  <c r="M98" i="43" s="1"/>
  <c r="M99" i="43" s="1" a="1"/>
  <c r="M99" i="43" s="1"/>
  <c r="M100" i="43" s="1" a="1"/>
  <c r="M100" i="43" s="1"/>
  <c r="M101" i="43" s="1" a="1"/>
  <c r="M101" i="43" s="1"/>
  <c r="M102" i="43" s="1" a="1"/>
  <c r="M102" i="43" s="1"/>
  <c r="M103" i="43" s="1" a="1"/>
  <c r="M103" i="43" s="1"/>
  <c r="M104" i="43" s="1" a="1"/>
  <c r="M104" i="43" s="1"/>
  <c r="M105" i="43" s="1" a="1"/>
  <c r="M105" i="43" s="1"/>
  <c r="M106" i="43" s="1" a="1"/>
  <c r="M106" i="43" s="1"/>
  <c r="M107" i="43" s="1" a="1"/>
  <c r="M107" i="43" s="1"/>
  <c r="M108" i="43" s="1" a="1"/>
  <c r="M108" i="43" s="1"/>
  <c r="M109" i="43" s="1" a="1"/>
  <c r="M109" i="43" s="1"/>
  <c r="M110" i="43" s="1" a="1"/>
  <c r="M110" i="43" s="1"/>
  <c r="M111" i="43" s="1" a="1"/>
  <c r="M111" i="43" s="1"/>
  <c r="M112" i="43" s="1" a="1"/>
  <c r="M112" i="43" s="1"/>
  <c r="M113" i="43" s="1" a="1"/>
  <c r="M113" i="43" s="1"/>
  <c r="M114" i="43" s="1" a="1"/>
  <c r="M114" i="43" s="1"/>
  <c r="M115" i="43" s="1" a="1"/>
  <c r="M115" i="43" s="1"/>
  <c r="M116" i="43" s="1" a="1"/>
  <c r="M116" i="43" s="1"/>
  <c r="L119" i="43" a="1"/>
  <c r="L119" i="43" s="1"/>
  <c r="AP143" i="43" l="1"/>
  <c r="BT19" i="43" s="1"/>
  <c r="BT21" i="43" s="1"/>
  <c r="D17" i="42"/>
  <c r="D19" i="42" s="1"/>
  <c r="BU17" i="43"/>
  <c r="BG35" i="43"/>
  <c r="AZ38" i="43"/>
  <c r="R39" i="43" a="1"/>
  <c r="R39" i="43" s="1"/>
  <c r="Q39" i="43" a="1"/>
  <c r="Q39" i="43" s="1"/>
  <c r="AY38" i="43"/>
  <c r="BO35" i="43"/>
  <c r="BD36" i="43"/>
  <c r="BE36" i="43" s="1"/>
  <c r="BH36" i="43" s="1"/>
  <c r="BI36" i="43" s="1"/>
  <c r="AX38" i="43"/>
  <c r="P39" i="43" a="1"/>
  <c r="P39" i="43" s="1"/>
  <c r="BB37" i="43"/>
  <c r="BL37" i="43" s="1"/>
  <c r="BM37" i="43" s="1"/>
  <c r="BN37" i="43" s="1"/>
  <c r="BF37" i="43"/>
  <c r="BA37" i="43"/>
  <c r="F144" i="42"/>
  <c r="M117" i="43" a="1"/>
  <c r="M117" i="43" s="1"/>
  <c r="L120" i="43" a="1"/>
  <c r="L120" i="43" s="1"/>
  <c r="BV19" i="43" l="1"/>
  <c r="BX19" i="43" s="1"/>
  <c r="BX21" i="43" s="1"/>
  <c r="BX27" i="43" s="1"/>
  <c r="BU19" i="43"/>
  <c r="BU21" i="43" s="1"/>
  <c r="BX23" i="43"/>
  <c r="D18" i="42" s="1"/>
  <c r="BT23" i="43"/>
  <c r="BT27" i="43"/>
  <c r="BO36" i="43"/>
  <c r="BG36" i="43"/>
  <c r="AX39" i="43"/>
  <c r="P40" i="43" a="1"/>
  <c r="P40" i="43" s="1"/>
  <c r="BF38" i="43"/>
  <c r="BA38" i="43"/>
  <c r="BB38" i="43"/>
  <c r="BL38" i="43" s="1"/>
  <c r="BM38" i="43" s="1"/>
  <c r="BN38" i="43" s="1"/>
  <c r="Q40" i="43" a="1"/>
  <c r="Q40" i="43" s="1"/>
  <c r="AY39" i="43"/>
  <c r="AZ39" i="43"/>
  <c r="R40" i="43" a="1"/>
  <c r="R40" i="43" s="1"/>
  <c r="BD37" i="43"/>
  <c r="BE37" i="43" s="1"/>
  <c r="BH37" i="43" s="1"/>
  <c r="BI37" i="43" s="1"/>
  <c r="F145" i="42"/>
  <c r="M118" i="43" a="1"/>
  <c r="M118" i="43" s="1"/>
  <c r="L121" i="43" a="1"/>
  <c r="L121" i="43" s="1"/>
  <c r="BJ22" i="43" l="1"/>
  <c r="BJ19" i="43"/>
  <c r="BJ23" i="43"/>
  <c r="BJ34" i="43"/>
  <c r="BJ16" i="43"/>
  <c r="BJ17" i="43"/>
  <c r="BV21" i="43"/>
  <c r="BV27" i="43" s="1"/>
  <c r="BU27" i="43" s="1"/>
  <c r="BV29" i="43" s="1"/>
  <c r="BJ33" i="43"/>
  <c r="BJ18" i="43"/>
  <c r="BJ28" i="43"/>
  <c r="BW19" i="43"/>
  <c r="F78" i="42" s="1"/>
  <c r="BJ32" i="43"/>
  <c r="BJ21" i="43"/>
  <c r="BJ26" i="43"/>
  <c r="BJ30" i="43"/>
  <c r="BJ24" i="43"/>
  <c r="G114" i="42"/>
  <c r="BJ31" i="43"/>
  <c r="BJ25" i="43"/>
  <c r="BJ15" i="43"/>
  <c r="BJ35" i="43"/>
  <c r="BJ29" i="43"/>
  <c r="BJ20" i="43"/>
  <c r="BJ36" i="43"/>
  <c r="BJ27" i="43"/>
  <c r="BO37" i="43"/>
  <c r="AZ40" i="43"/>
  <c r="R41" i="43" a="1"/>
  <c r="R41" i="43" s="1"/>
  <c r="AY40" i="43"/>
  <c r="Q41" i="43" a="1"/>
  <c r="Q41" i="43" s="1"/>
  <c r="BD38" i="43"/>
  <c r="BE38" i="43" s="1"/>
  <c r="BH38" i="43" s="1"/>
  <c r="BI38" i="43" s="1"/>
  <c r="AX40" i="43"/>
  <c r="P41" i="43" a="1"/>
  <c r="P41" i="43" s="1"/>
  <c r="BF39" i="43"/>
  <c r="BB39" i="43"/>
  <c r="BL39" i="43" s="1"/>
  <c r="BM39" i="43" s="1"/>
  <c r="BN39" i="43" s="1"/>
  <c r="BA39" i="43"/>
  <c r="BG37" i="43"/>
  <c r="BJ37" i="43" s="1"/>
  <c r="F146" i="42"/>
  <c r="M119" i="43" a="1"/>
  <c r="M119" i="43" s="1"/>
  <c r="L122" i="43" a="1"/>
  <c r="L122" i="43" s="1"/>
  <c r="E62" i="42" l="1"/>
  <c r="J106" i="42" s="1"/>
  <c r="BW21" i="43"/>
  <c r="BW27" i="43" s="1"/>
  <c r="BW29" i="43" s="1"/>
  <c r="BU29" i="43"/>
  <c r="BT29" i="43" s="1"/>
  <c r="BX29" i="43"/>
  <c r="BD39" i="43"/>
  <c r="BE39" i="43" s="1"/>
  <c r="BH39" i="43" s="1"/>
  <c r="BI39" i="43" s="1"/>
  <c r="AX41" i="43"/>
  <c r="P42" i="43" a="1"/>
  <c r="P42" i="43" s="1"/>
  <c r="BB40" i="43"/>
  <c r="BL40" i="43" s="1"/>
  <c r="BM40" i="43" s="1"/>
  <c r="BN40" i="43" s="1"/>
  <c r="BA40" i="43"/>
  <c r="BF40" i="43"/>
  <c r="BG38" i="43"/>
  <c r="BJ38" i="43" s="1"/>
  <c r="BO38" i="43"/>
  <c r="AY41" i="43"/>
  <c r="Q42" i="43" a="1"/>
  <c r="Q42" i="43" s="1"/>
  <c r="AZ41" i="43"/>
  <c r="R42" i="43" a="1"/>
  <c r="R42" i="43" s="1"/>
  <c r="F147" i="42"/>
  <c r="M120" i="43" a="1"/>
  <c r="M120" i="43" s="1"/>
  <c r="L123" i="43" a="1"/>
  <c r="L123" i="43" s="1"/>
  <c r="E107" i="42" l="1"/>
  <c r="E99" i="42"/>
  <c r="E105" i="42"/>
  <c r="E106" i="42"/>
  <c r="BT31" i="43"/>
  <c r="F80" i="42"/>
  <c r="BG39" i="43"/>
  <c r="BJ39" i="43" s="1"/>
  <c r="AY42" i="43"/>
  <c r="Q43" i="43" a="1"/>
  <c r="Q43" i="43" s="1"/>
  <c r="BD40" i="43"/>
  <c r="BE40" i="43" s="1"/>
  <c r="BH40" i="43" s="1"/>
  <c r="BI40" i="43" s="1"/>
  <c r="AX42" i="43"/>
  <c r="P43" i="43" a="1"/>
  <c r="P43" i="43" s="1"/>
  <c r="BB41" i="43"/>
  <c r="BL41" i="43" s="1"/>
  <c r="BM41" i="43" s="1"/>
  <c r="BN41" i="43" s="1"/>
  <c r="BA41" i="43"/>
  <c r="BF41" i="43"/>
  <c r="AZ42" i="43"/>
  <c r="R43" i="43" a="1"/>
  <c r="R43" i="43" s="1"/>
  <c r="BO39" i="43"/>
  <c r="F148" i="42"/>
  <c r="M121" i="43" a="1"/>
  <c r="M121" i="43" s="1"/>
  <c r="L124" i="43" a="1"/>
  <c r="L124" i="43" s="1"/>
  <c r="AZ43" i="43" l="1"/>
  <c r="R44" i="43" a="1"/>
  <c r="R44" i="43" s="1"/>
  <c r="BD41" i="43"/>
  <c r="BE41" i="43" s="1"/>
  <c r="BH41" i="43" s="1"/>
  <c r="BI41" i="43" s="1"/>
  <c r="P44" i="43" a="1"/>
  <c r="P44" i="43" s="1"/>
  <c r="AX43" i="43"/>
  <c r="BB42" i="43"/>
  <c r="BL42" i="43" s="1"/>
  <c r="BM42" i="43" s="1"/>
  <c r="BN42" i="43" s="1"/>
  <c r="BA42" i="43"/>
  <c r="BF42" i="43"/>
  <c r="BO40" i="43"/>
  <c r="BG40" i="43"/>
  <c r="BJ40" i="43" s="1"/>
  <c r="AY43" i="43"/>
  <c r="Q44" i="43" a="1"/>
  <c r="Q44" i="43" s="1"/>
  <c r="F149" i="42"/>
  <c r="M122" i="43" a="1"/>
  <c r="M122" i="43" s="1"/>
  <c r="L125" i="43" a="1"/>
  <c r="L125" i="43" s="1"/>
  <c r="L126" i="43" s="1" a="1"/>
  <c r="L126" i="43" s="1"/>
  <c r="L127" i="43" s="1" a="1"/>
  <c r="L127" i="43" s="1"/>
  <c r="L128" i="43" s="1" a="1"/>
  <c r="L128" i="43" s="1"/>
  <c r="L129" i="43" s="1" a="1"/>
  <c r="L129" i="43" s="1"/>
  <c r="L130" i="43" s="1" a="1"/>
  <c r="L130" i="43" s="1"/>
  <c r="L131" i="43" s="1" a="1"/>
  <c r="L131" i="43" s="1"/>
  <c r="L132" i="43" s="1" a="1"/>
  <c r="L132" i="43" s="1"/>
  <c r="L133" i="43" s="1" a="1"/>
  <c r="L133" i="43" s="1"/>
  <c r="L134" i="43" s="1" a="1"/>
  <c r="L134" i="43" s="1"/>
  <c r="BG41" i="43" l="1"/>
  <c r="BJ41" i="43" s="1"/>
  <c r="BD42" i="43"/>
  <c r="BE42" i="43" s="1"/>
  <c r="BH42" i="43" s="1"/>
  <c r="BI42" i="43" s="1"/>
  <c r="BF43" i="43"/>
  <c r="BA43" i="43"/>
  <c r="BB43" i="43"/>
  <c r="BL43" i="43" s="1"/>
  <c r="BM43" i="43" s="1"/>
  <c r="BN43" i="43" s="1"/>
  <c r="AX44" i="43"/>
  <c r="P45" i="43" a="1"/>
  <c r="P45" i="43" s="1"/>
  <c r="BO41" i="43"/>
  <c r="Q45" i="43" a="1"/>
  <c r="Q45" i="43" s="1"/>
  <c r="AY44" i="43"/>
  <c r="R45" i="43" a="1"/>
  <c r="R45" i="43" s="1"/>
  <c r="AZ44" i="43"/>
  <c r="F150" i="42"/>
  <c r="M123" i="43" a="1"/>
  <c r="M123" i="43" s="1"/>
  <c r="L135" i="43" a="1"/>
  <c r="L135" i="43" s="1"/>
  <c r="R46" i="43" l="1" a="1"/>
  <c r="R46" i="43" s="1"/>
  <c r="AZ45" i="43"/>
  <c r="AY45" i="43"/>
  <c r="Q46" i="43" a="1"/>
  <c r="Q46" i="43" s="1"/>
  <c r="BD43" i="43"/>
  <c r="BE43" i="43" s="1"/>
  <c r="BH43" i="43" s="1"/>
  <c r="BI43" i="43" s="1"/>
  <c r="BG42" i="43"/>
  <c r="BJ42" i="43" s="1"/>
  <c r="BO42" i="43"/>
  <c r="AX45" i="43"/>
  <c r="P46" i="43" a="1"/>
  <c r="P46" i="43" s="1"/>
  <c r="BF44" i="43"/>
  <c r="BA44" i="43"/>
  <c r="BB44" i="43"/>
  <c r="BL44" i="43" s="1"/>
  <c r="BM44" i="43" s="1"/>
  <c r="BN44" i="43" s="1"/>
  <c r="F151" i="42"/>
  <c r="M124" i="43" a="1"/>
  <c r="M124" i="43" s="1"/>
  <c r="L136" i="43" a="1"/>
  <c r="L136" i="43" s="1"/>
  <c r="BG43" i="43" l="1"/>
  <c r="BJ43" i="43" s="1"/>
  <c r="AX46" i="43"/>
  <c r="P47" i="43" a="1"/>
  <c r="P47" i="43" s="1"/>
  <c r="BD44" i="43"/>
  <c r="BE44" i="43" s="1"/>
  <c r="BH44" i="43" s="1"/>
  <c r="BI44" i="43" s="1"/>
  <c r="BF45" i="43"/>
  <c r="BB45" i="43"/>
  <c r="BL45" i="43" s="1"/>
  <c r="BM45" i="43" s="1"/>
  <c r="BN45" i="43" s="1"/>
  <c r="BA45" i="43"/>
  <c r="BO43" i="43"/>
  <c r="AY46" i="43"/>
  <c r="Q47" i="43" a="1"/>
  <c r="Q47" i="43" s="1"/>
  <c r="R47" i="43" a="1"/>
  <c r="R47" i="43" s="1"/>
  <c r="AZ46" i="43"/>
  <c r="F152" i="42"/>
  <c r="M125" i="43" a="1"/>
  <c r="M125" i="43" s="1"/>
  <c r="L137" i="43" a="1"/>
  <c r="L137" i="43" s="1"/>
  <c r="AY47" i="43" l="1"/>
  <c r="Q48" i="43" a="1"/>
  <c r="Q48" i="43" s="1"/>
  <c r="AZ47" i="43"/>
  <c r="R48" i="43" a="1"/>
  <c r="R48" i="43" s="1"/>
  <c r="BD45" i="43"/>
  <c r="BE45" i="43" s="1"/>
  <c r="BH45" i="43" s="1"/>
  <c r="BI45" i="43" s="1"/>
  <c r="BO44" i="43"/>
  <c r="AX47" i="43"/>
  <c r="P48" i="43" a="1"/>
  <c r="P48" i="43" s="1"/>
  <c r="BF46" i="43"/>
  <c r="BA46" i="43"/>
  <c r="BB46" i="43"/>
  <c r="BL46" i="43" s="1"/>
  <c r="BM46" i="43" s="1"/>
  <c r="BN46" i="43" s="1"/>
  <c r="BG44" i="43"/>
  <c r="BJ44" i="43" s="1"/>
  <c r="F153" i="42"/>
  <c r="M126" i="43" a="1"/>
  <c r="M126" i="43" s="1"/>
  <c r="L138" i="43" a="1"/>
  <c r="L138" i="43" s="1"/>
  <c r="BG45" i="43" l="1"/>
  <c r="BJ45" i="43" s="1"/>
  <c r="BD46" i="43"/>
  <c r="BE46" i="43" s="1"/>
  <c r="BH46" i="43" s="1"/>
  <c r="BI46" i="43" s="1"/>
  <c r="P49" i="43" a="1"/>
  <c r="P49" i="43" s="1"/>
  <c r="AX48" i="43"/>
  <c r="BF47" i="43"/>
  <c r="BA47" i="43"/>
  <c r="BB47" i="43"/>
  <c r="BL47" i="43" s="1"/>
  <c r="BM47" i="43" s="1"/>
  <c r="BN47" i="43" s="1"/>
  <c r="BO45" i="43"/>
  <c r="R49" i="43" a="1"/>
  <c r="R49" i="43" s="1"/>
  <c r="AZ48" i="43"/>
  <c r="Q49" i="43" a="1"/>
  <c r="Q49" i="43" s="1"/>
  <c r="AY48" i="43"/>
  <c r="F154" i="42"/>
  <c r="M127" i="43" a="1"/>
  <c r="M127" i="43" s="1"/>
  <c r="L139" i="43" a="1"/>
  <c r="L139" i="43" s="1"/>
  <c r="BT37" i="43"/>
  <c r="E55" i="42"/>
  <c r="BU31" i="43"/>
  <c r="BV31" i="43"/>
  <c r="BG46" i="43" l="1"/>
  <c r="BJ46" i="43" s="1"/>
  <c r="BO46" i="43"/>
  <c r="AY49" i="43"/>
  <c r="Q50" i="43" a="1"/>
  <c r="Q50" i="43" s="1"/>
  <c r="AZ49" i="43"/>
  <c r="R50" i="43" a="1"/>
  <c r="R50" i="43" s="1"/>
  <c r="BD47" i="43"/>
  <c r="BE47" i="43" s="1"/>
  <c r="BH47" i="43" s="1"/>
  <c r="BI47" i="43" s="1"/>
  <c r="P50" i="43" a="1"/>
  <c r="P50" i="43" s="1"/>
  <c r="AX49" i="43"/>
  <c r="BF48" i="43"/>
  <c r="BA48" i="43"/>
  <c r="BB48" i="43"/>
  <c r="BL48" i="43" s="1"/>
  <c r="BM48" i="43" s="1"/>
  <c r="BN48" i="43" s="1"/>
  <c r="F155" i="42"/>
  <c r="M128" i="43" a="1"/>
  <c r="M128" i="43" s="1"/>
  <c r="L140" i="43" a="1"/>
  <c r="L140" i="43" s="1"/>
  <c r="E63" i="42"/>
  <c r="BX31" i="43"/>
  <c r="BX33" i="43" s="1"/>
  <c r="BT33" i="43"/>
  <c r="BW31" i="43"/>
  <c r="BW33" i="43" s="1"/>
  <c r="BD48" i="43" l="1"/>
  <c r="BE48" i="43" s="1"/>
  <c r="BH48" i="43" s="1"/>
  <c r="BI48" i="43" s="1"/>
  <c r="BB49" i="43"/>
  <c r="BL49" i="43" s="1"/>
  <c r="BM49" i="43" s="1"/>
  <c r="BN49" i="43" s="1"/>
  <c r="BF49" i="43"/>
  <c r="BA49" i="43"/>
  <c r="P51" i="43" a="1"/>
  <c r="P51" i="43" s="1"/>
  <c r="AX50" i="43"/>
  <c r="BG47" i="43"/>
  <c r="BJ47" i="43" s="1"/>
  <c r="BO47" i="43"/>
  <c r="AZ50" i="43"/>
  <c r="R51" i="43" a="1"/>
  <c r="R51" i="43" s="1"/>
  <c r="AY50" i="43"/>
  <c r="Q51" i="43" a="1"/>
  <c r="Q51" i="43" s="1"/>
  <c r="F156" i="42"/>
  <c r="M129" i="43" a="1"/>
  <c r="M129" i="43" s="1"/>
  <c r="L141" i="43" a="1"/>
  <c r="L141" i="43" s="1"/>
  <c r="E64" i="42"/>
  <c r="K106" i="42"/>
  <c r="F105" i="42"/>
  <c r="F106" i="42"/>
  <c r="F107" i="42"/>
  <c r="F99" i="42"/>
  <c r="BG48" i="43" l="1"/>
  <c r="BJ48" i="43" s="1"/>
  <c r="AZ51" i="43"/>
  <c r="R52" i="43" a="1"/>
  <c r="R52" i="43" s="1"/>
  <c r="BB50" i="43"/>
  <c r="BL50" i="43" s="1"/>
  <c r="BM50" i="43" s="1"/>
  <c r="BN50" i="43" s="1"/>
  <c r="BF50" i="43"/>
  <c r="BA50" i="43"/>
  <c r="P52" i="43" a="1"/>
  <c r="P52" i="43" s="1"/>
  <c r="AX51" i="43"/>
  <c r="BD49" i="43"/>
  <c r="BE49" i="43" s="1"/>
  <c r="BH49" i="43" s="1"/>
  <c r="BI49" i="43" s="1"/>
  <c r="AY51" i="43"/>
  <c r="Q52" i="43" a="1"/>
  <c r="Q52" i="43" s="1"/>
  <c r="BO48" i="43"/>
  <c r="F157" i="42"/>
  <c r="M130" i="43" a="1"/>
  <c r="M130" i="43" s="1"/>
  <c r="L142" i="43" a="1"/>
  <c r="L142" i="43" s="1"/>
  <c r="E56" i="42"/>
  <c r="E57" i="42" s="1"/>
  <c r="E65" i="42"/>
  <c r="BG49" i="43" l="1"/>
  <c r="BJ49" i="43" s="1"/>
  <c r="BO49" i="43"/>
  <c r="Q53" i="43" a="1"/>
  <c r="Q53" i="43" s="1"/>
  <c r="AY52" i="43"/>
  <c r="BB51" i="43"/>
  <c r="BL51" i="43" s="1"/>
  <c r="BM51" i="43" s="1"/>
  <c r="BN51" i="43" s="1"/>
  <c r="BF51" i="43"/>
  <c r="BA51" i="43"/>
  <c r="AX52" i="43"/>
  <c r="P53" i="43" a="1"/>
  <c r="P53" i="43" s="1"/>
  <c r="BD50" i="43"/>
  <c r="BE50" i="43" s="1"/>
  <c r="BH50" i="43" s="1"/>
  <c r="BI50" i="43" s="1"/>
  <c r="AZ52" i="43"/>
  <c r="R53" i="43" a="1"/>
  <c r="R53" i="43" s="1"/>
  <c r="F158" i="42"/>
  <c r="M131" i="43" a="1"/>
  <c r="M131" i="43" s="1"/>
  <c r="L143" i="43" a="1"/>
  <c r="L143" i="43" s="1"/>
  <c r="G99" i="42"/>
  <c r="G107" i="42"/>
  <c r="L106" i="42"/>
  <c r="G105" i="42"/>
  <c r="G106" i="42"/>
  <c r="BG50" i="43" l="1"/>
  <c r="BJ50" i="43" s="1"/>
  <c r="AZ53" i="43"/>
  <c r="R54" i="43" a="1"/>
  <c r="R54" i="43" s="1"/>
  <c r="BO50" i="43"/>
  <c r="AX53" i="43"/>
  <c r="P54" i="43" a="1"/>
  <c r="P54" i="43" s="1"/>
  <c r="BB52" i="43"/>
  <c r="BL52" i="43" s="1"/>
  <c r="BM52" i="43" s="1"/>
  <c r="BN52" i="43" s="1"/>
  <c r="BA52" i="43"/>
  <c r="BF52" i="43"/>
  <c r="BD51" i="43"/>
  <c r="BE51" i="43" s="1"/>
  <c r="BH51" i="43" s="1"/>
  <c r="BI51" i="43" s="1"/>
  <c r="AY53" i="43"/>
  <c r="Q54" i="43" a="1"/>
  <c r="Q54" i="43" s="1"/>
  <c r="L144" i="43" a="1"/>
  <c r="L144" i="43" s="1"/>
  <c r="F159" i="42"/>
  <c r="M132" i="43" a="1"/>
  <c r="M132" i="43" s="1"/>
  <c r="BG51" i="43" l="1"/>
  <c r="BJ51" i="43" s="1"/>
  <c r="BO51" i="43"/>
  <c r="AX54" i="43"/>
  <c r="P55" i="43" a="1"/>
  <c r="P55" i="43" s="1"/>
  <c r="BD52" i="43"/>
  <c r="BE52" i="43" s="1"/>
  <c r="BH52" i="43" s="1"/>
  <c r="BI52" i="43" s="1"/>
  <c r="BB53" i="43"/>
  <c r="BL53" i="43" s="1"/>
  <c r="BM53" i="43" s="1"/>
  <c r="BN53" i="43" s="1"/>
  <c r="BF53" i="43"/>
  <c r="BA53" i="43"/>
  <c r="AZ54" i="43"/>
  <c r="R55" i="43" a="1"/>
  <c r="R55" i="43" s="1"/>
  <c r="AY54" i="43"/>
  <c r="Q55" i="43" a="1"/>
  <c r="Q55" i="43" s="1"/>
  <c r="L145" i="43" a="1"/>
  <c r="L145" i="43" s="1"/>
  <c r="F160" i="42"/>
  <c r="M133" i="43" a="1"/>
  <c r="M133" i="43" s="1"/>
  <c r="AZ55" i="43" l="1"/>
  <c r="R56" i="43" a="1"/>
  <c r="R56" i="43" s="1"/>
  <c r="BO52" i="43"/>
  <c r="AX55" i="43"/>
  <c r="P56" i="43" a="1"/>
  <c r="P56" i="43" s="1"/>
  <c r="BD53" i="43"/>
  <c r="BE53" i="43" s="1"/>
  <c r="BH53" i="43" s="1"/>
  <c r="BI53" i="43" s="1"/>
  <c r="BF54" i="43"/>
  <c r="BA54" i="43"/>
  <c r="BB54" i="43"/>
  <c r="BL54" i="43" s="1"/>
  <c r="BM54" i="43" s="1"/>
  <c r="BN54" i="43" s="1"/>
  <c r="BG52" i="43"/>
  <c r="BJ52" i="43" s="1"/>
  <c r="AY55" i="43"/>
  <c r="Q56" i="43" a="1"/>
  <c r="Q56" i="43" s="1"/>
  <c r="L146" i="43" a="1"/>
  <c r="L146" i="43" s="1"/>
  <c r="F161" i="42"/>
  <c r="M134" i="43" a="1"/>
  <c r="M134" i="43" s="1"/>
  <c r="BG53" i="43" l="1"/>
  <c r="BJ53" i="43" s="1"/>
  <c r="BO53" i="43"/>
  <c r="BB55" i="43"/>
  <c r="BL55" i="43" s="1"/>
  <c r="BM55" i="43" s="1"/>
  <c r="BN55" i="43" s="1"/>
  <c r="BF55" i="43"/>
  <c r="BA55" i="43"/>
  <c r="AY56" i="43"/>
  <c r="Q57" i="43" a="1"/>
  <c r="Q57" i="43" s="1"/>
  <c r="BD54" i="43"/>
  <c r="BE54" i="43" s="1"/>
  <c r="BH54" i="43" s="1"/>
  <c r="BI54" i="43" s="1"/>
  <c r="AX56" i="43"/>
  <c r="P57" i="43" a="1"/>
  <c r="P57" i="43" s="1"/>
  <c r="AZ56" i="43"/>
  <c r="R57" i="43" a="1"/>
  <c r="R57" i="43" s="1"/>
  <c r="L147" i="43" a="1"/>
  <c r="L147" i="43" s="1"/>
  <c r="F162" i="42"/>
  <c r="M135" i="43" a="1"/>
  <c r="M135" i="43" s="1"/>
  <c r="AZ57" i="43" l="1"/>
  <c r="R58" i="43" a="1"/>
  <c r="R58" i="43" s="1"/>
  <c r="AX57" i="43"/>
  <c r="P58" i="43" a="1"/>
  <c r="P58" i="43" s="1"/>
  <c r="BB56" i="43"/>
  <c r="BL56" i="43" s="1"/>
  <c r="BM56" i="43" s="1"/>
  <c r="BN56" i="43" s="1"/>
  <c r="BA56" i="43"/>
  <c r="BF56" i="43"/>
  <c r="BG54" i="43"/>
  <c r="BJ54" i="43" s="1"/>
  <c r="BO54" i="43"/>
  <c r="BD55" i="43"/>
  <c r="BE55" i="43" s="1"/>
  <c r="BH55" i="43" s="1"/>
  <c r="BI55" i="43" s="1"/>
  <c r="Q58" i="43" a="1"/>
  <c r="Q58" i="43" s="1"/>
  <c r="AY57" i="43"/>
  <c r="L148" i="43" a="1"/>
  <c r="L148" i="43" s="1"/>
  <c r="F163" i="42"/>
  <c r="M136" i="43" a="1"/>
  <c r="M136" i="43" s="1"/>
  <c r="BO55" i="43" l="1"/>
  <c r="BD56" i="43"/>
  <c r="BE56" i="43" s="1"/>
  <c r="BH56" i="43" s="1"/>
  <c r="BI56" i="43" s="1"/>
  <c r="AX58" i="43"/>
  <c r="P59" i="43" a="1"/>
  <c r="P59" i="43" s="1"/>
  <c r="BA57" i="43"/>
  <c r="BB57" i="43"/>
  <c r="BL57" i="43" s="1"/>
  <c r="BM57" i="43" s="1"/>
  <c r="BN57" i="43" s="1"/>
  <c r="BF57" i="43"/>
  <c r="AZ58" i="43"/>
  <c r="R59" i="43" a="1"/>
  <c r="R59" i="43" s="1"/>
  <c r="AY58" i="43"/>
  <c r="Q59" i="43" a="1"/>
  <c r="Q59" i="43" s="1"/>
  <c r="BG55" i="43"/>
  <c r="BJ55" i="43" s="1"/>
  <c r="L149" i="43" a="1"/>
  <c r="L149" i="43" s="1"/>
  <c r="F164" i="42"/>
  <c r="M137" i="43" a="1"/>
  <c r="M137" i="43" s="1"/>
  <c r="BO56" i="43" l="1"/>
  <c r="R60" i="43" a="1"/>
  <c r="R60" i="43" s="1"/>
  <c r="AZ59" i="43"/>
  <c r="BD57" i="43"/>
  <c r="BE57" i="43" s="1"/>
  <c r="BH57" i="43" s="1"/>
  <c r="BI57" i="43" s="1"/>
  <c r="BB58" i="43"/>
  <c r="BL58" i="43" s="1"/>
  <c r="BM58" i="43" s="1"/>
  <c r="BN58" i="43" s="1"/>
  <c r="BF58" i="43"/>
  <c r="BA58" i="43"/>
  <c r="AX59" i="43"/>
  <c r="P60" i="43" a="1"/>
  <c r="P60" i="43" s="1"/>
  <c r="BG56" i="43"/>
  <c r="BJ56" i="43" s="1"/>
  <c r="AY59" i="43"/>
  <c r="Q60" i="43" a="1"/>
  <c r="Q60" i="43" s="1"/>
  <c r="L150" i="43" a="1"/>
  <c r="L150" i="43" s="1"/>
  <c r="F165" i="42"/>
  <c r="M138" i="43" a="1"/>
  <c r="M138" i="43" s="1"/>
  <c r="BG57" i="43" l="1"/>
  <c r="BJ57" i="43" s="1"/>
  <c r="BO57" i="43"/>
  <c r="AY60" i="43"/>
  <c r="Q61" i="43" a="1"/>
  <c r="Q61" i="43" s="1"/>
  <c r="L151" i="43" a="1"/>
  <c r="L151" i="43" s="1"/>
  <c r="L152" i="43" s="1" a="1"/>
  <c r="L152" i="43" s="1"/>
  <c r="L153" i="43" s="1" a="1"/>
  <c r="L153" i="43" s="1"/>
  <c r="L154" i="43" s="1" a="1"/>
  <c r="L154" i="43" s="1"/>
  <c r="AX60" i="43"/>
  <c r="P61" i="43" a="1"/>
  <c r="P61" i="43" s="1"/>
  <c r="BB59" i="43"/>
  <c r="BL59" i="43" s="1"/>
  <c r="BM59" i="43" s="1"/>
  <c r="BN59" i="43" s="1"/>
  <c r="BF59" i="43"/>
  <c r="BA59" i="43"/>
  <c r="BD58" i="43"/>
  <c r="BE58" i="43" s="1"/>
  <c r="BH58" i="43" s="1"/>
  <c r="BI58" i="43" s="1"/>
  <c r="AZ60" i="43"/>
  <c r="R61" i="43" a="1"/>
  <c r="R61" i="43" s="1"/>
  <c r="F166" i="42"/>
  <c r="M139" i="43" a="1"/>
  <c r="M139" i="43" s="1"/>
  <c r="BO58" i="43" l="1"/>
  <c r="BG58" i="43"/>
  <c r="BJ58" i="43" s="1"/>
  <c r="BD59" i="43"/>
  <c r="BE59" i="43" s="1"/>
  <c r="BH59" i="43" s="1"/>
  <c r="BI59" i="43" s="1"/>
  <c r="L155" i="43" a="1"/>
  <c r="L155" i="43" s="1"/>
  <c r="L156" i="43" s="1" a="1"/>
  <c r="L156" i="43" s="1"/>
  <c r="L157" i="43" s="1" a="1"/>
  <c r="L157" i="43" s="1"/>
  <c r="L158" i="43" s="1" a="1"/>
  <c r="L158" i="43" s="1"/>
  <c r="L159" i="43" s="1" a="1"/>
  <c r="L159" i="43" s="1"/>
  <c r="L160" i="43" s="1" a="1"/>
  <c r="L160" i="43" s="1"/>
  <c r="L161" i="43" s="1" a="1"/>
  <c r="L161" i="43" s="1"/>
  <c r="L162" i="43" s="1" a="1"/>
  <c r="L162" i="43" s="1"/>
  <c r="L163" i="43" s="1" a="1"/>
  <c r="L163" i="43" s="1"/>
  <c r="L164" i="43" s="1" a="1"/>
  <c r="L164" i="43" s="1"/>
  <c r="L165" i="43" s="1" a="1"/>
  <c r="L165" i="43" s="1"/>
  <c r="L166" i="43" s="1" a="1"/>
  <c r="L166" i="43" s="1"/>
  <c r="L167" i="43" s="1" a="1"/>
  <c r="L167" i="43" s="1"/>
  <c r="L168" i="43" s="1" a="1"/>
  <c r="L168" i="43" s="1"/>
  <c r="L169" i="43" s="1" a="1"/>
  <c r="L169" i="43" s="1"/>
  <c r="L170" i="43" s="1" a="1"/>
  <c r="L170" i="43" s="1"/>
  <c r="L171" i="43" s="1" a="1"/>
  <c r="L171" i="43" s="1"/>
  <c r="L172" i="43" s="1" a="1"/>
  <c r="L172" i="43" s="1"/>
  <c r="L173" i="43" s="1" a="1"/>
  <c r="L173" i="43" s="1"/>
  <c r="L174" i="43" s="1" a="1"/>
  <c r="L174" i="43" s="1"/>
  <c r="L175" i="43" s="1" a="1"/>
  <c r="L175" i="43" s="1"/>
  <c r="L176" i="43" s="1" a="1"/>
  <c r="L176" i="43" s="1"/>
  <c r="L177" i="43" s="1" a="1"/>
  <c r="L177" i="43" s="1"/>
  <c r="L178" i="43" s="1" a="1"/>
  <c r="L178" i="43" s="1"/>
  <c r="L179" i="43" s="1" a="1"/>
  <c r="L179" i="43" s="1"/>
  <c r="L180" i="43" s="1" a="1"/>
  <c r="L180" i="43" s="1"/>
  <c r="L181" i="43" s="1" a="1"/>
  <c r="L181" i="43" s="1"/>
  <c r="L182" i="43" s="1" a="1"/>
  <c r="L182" i="43" s="1"/>
  <c r="L183" i="43" s="1" a="1"/>
  <c r="L183" i="43" s="1"/>
  <c r="L184" i="43" s="1" a="1"/>
  <c r="L184" i="43" s="1"/>
  <c r="L185" i="43" s="1" a="1"/>
  <c r="L185" i="43" s="1"/>
  <c r="L186" i="43" s="1" a="1"/>
  <c r="L186" i="43" s="1"/>
  <c r="L187" i="43" s="1" a="1"/>
  <c r="L187" i="43" s="1"/>
  <c r="L188" i="43" s="1" a="1"/>
  <c r="L188" i="43" s="1"/>
  <c r="L189" i="43" s="1" a="1"/>
  <c r="L189" i="43" s="1"/>
  <c r="L190" i="43" s="1" a="1"/>
  <c r="L190" i="43" s="1"/>
  <c r="L191" i="43" s="1" a="1"/>
  <c r="L191" i="43" s="1"/>
  <c r="L192" i="43" s="1" a="1"/>
  <c r="L192" i="43" s="1"/>
  <c r="L193" i="43" s="1" a="1"/>
  <c r="L193" i="43" s="1"/>
  <c r="L194" i="43" s="1" a="1"/>
  <c r="L194" i="43" s="1"/>
  <c r="L195" i="43" s="1" a="1"/>
  <c r="L195" i="43" s="1"/>
  <c r="L196" i="43" s="1" a="1"/>
  <c r="L196" i="43" s="1"/>
  <c r="L197" i="43" s="1" a="1"/>
  <c r="L197" i="43" s="1"/>
  <c r="L198" i="43" s="1" a="1"/>
  <c r="L198" i="43" s="1"/>
  <c r="L199" i="43" s="1" a="1"/>
  <c r="L199" i="43" s="1"/>
  <c r="L200" i="43" s="1" a="1"/>
  <c r="L200" i="43" s="1"/>
  <c r="L201" i="43" s="1" a="1"/>
  <c r="L201" i="43" s="1"/>
  <c r="L202" i="43" s="1" a="1"/>
  <c r="L202" i="43" s="1"/>
  <c r="AX61" i="43"/>
  <c r="P62" i="43" a="1"/>
  <c r="P62" i="43" s="1"/>
  <c r="BF60" i="43"/>
  <c r="BB60" i="43"/>
  <c r="BL60" i="43" s="1"/>
  <c r="BM60" i="43" s="1"/>
  <c r="BN60" i="43" s="1"/>
  <c r="BA60" i="43"/>
  <c r="AY61" i="43"/>
  <c r="Q62" i="43" a="1"/>
  <c r="Q62" i="43" s="1"/>
  <c r="R62" i="43" a="1"/>
  <c r="R62" i="43" s="1"/>
  <c r="AZ61" i="43"/>
  <c r="F167" i="42"/>
  <c r="M140" i="43" a="1"/>
  <c r="M140" i="43" s="1"/>
  <c r="BG59" i="43" l="1"/>
  <c r="BJ59" i="43" s="1"/>
  <c r="AY62" i="43"/>
  <c r="Q63" i="43" a="1"/>
  <c r="Q63" i="43" s="1"/>
  <c r="BD60" i="43"/>
  <c r="BE60" i="43" s="1"/>
  <c r="BH60" i="43" s="1"/>
  <c r="BI60" i="43" s="1"/>
  <c r="AX62" i="43"/>
  <c r="P63" i="43" a="1"/>
  <c r="P63" i="43" s="1"/>
  <c r="BB61" i="43"/>
  <c r="BL61" i="43" s="1"/>
  <c r="BM61" i="43" s="1"/>
  <c r="BN61" i="43" s="1"/>
  <c r="BF61" i="43"/>
  <c r="BA61" i="43"/>
  <c r="L203" i="43" a="1"/>
  <c r="L203" i="43" s="1"/>
  <c r="L204" i="43" s="1" a="1"/>
  <c r="L204" i="43" s="1"/>
  <c r="L205" i="43" s="1" a="1"/>
  <c r="L205" i="43" s="1"/>
  <c r="L206" i="43" s="1" a="1"/>
  <c r="L206" i="43" s="1"/>
  <c r="L207" i="43" s="1" a="1"/>
  <c r="L207" i="43" s="1"/>
  <c r="L208" i="43" s="1" a="1"/>
  <c r="L208" i="43" s="1"/>
  <c r="L209" i="43" s="1" a="1"/>
  <c r="L209" i="43" s="1"/>
  <c r="L210" i="43" s="1" a="1"/>
  <c r="L210" i="43" s="1"/>
  <c r="L211" i="43" s="1" a="1"/>
  <c r="L211" i="43" s="1"/>
  <c r="L212" i="43" s="1" a="1"/>
  <c r="L212" i="43" s="1"/>
  <c r="L213" i="43" s="1" a="1"/>
  <c r="L213" i="43" s="1"/>
  <c r="L214" i="43" s="1" a="1"/>
  <c r="L214" i="43" s="1"/>
  <c r="L215" i="43" s="1" a="1"/>
  <c r="L215" i="43" s="1"/>
  <c r="L216" i="43" s="1" a="1"/>
  <c r="L216" i="43" s="1"/>
  <c r="L217" i="43" s="1" a="1"/>
  <c r="L217" i="43" s="1"/>
  <c r="L218" i="43" s="1" a="1"/>
  <c r="L218" i="43" s="1"/>
  <c r="L219" i="43" s="1" a="1"/>
  <c r="L219" i="43" s="1"/>
  <c r="L220" i="43" s="1" a="1"/>
  <c r="L220" i="43" s="1"/>
  <c r="L221" i="43" s="1" a="1"/>
  <c r="L221" i="43" s="1"/>
  <c r="L222" i="43" s="1" a="1"/>
  <c r="L222" i="43" s="1"/>
  <c r="L223" i="43" s="1" a="1"/>
  <c r="L223" i="43" s="1"/>
  <c r="L224" i="43" s="1" a="1"/>
  <c r="L224" i="43" s="1"/>
  <c r="L225" i="43" s="1" a="1"/>
  <c r="L225" i="43" s="1"/>
  <c r="L226" i="43" s="1" a="1"/>
  <c r="L226" i="43" s="1"/>
  <c r="L227" i="43" s="1" a="1"/>
  <c r="L227" i="43" s="1"/>
  <c r="L228" i="43" s="1" a="1"/>
  <c r="L228" i="43" s="1"/>
  <c r="L229" i="43" s="1" a="1"/>
  <c r="L229" i="43" s="1"/>
  <c r="L230" i="43" s="1" a="1"/>
  <c r="L230" i="43" s="1"/>
  <c r="L231" i="43" s="1" a="1"/>
  <c r="L231" i="43" s="1"/>
  <c r="L232" i="43" s="1" a="1"/>
  <c r="L232" i="43" s="1"/>
  <c r="L233" i="43" s="1" a="1"/>
  <c r="L233" i="43" s="1"/>
  <c r="L234" i="43" s="1" a="1"/>
  <c r="L234" i="43" s="1"/>
  <c r="L235" i="43" s="1" a="1"/>
  <c r="L235" i="43" s="1"/>
  <c r="L236" i="43" s="1" a="1"/>
  <c r="L236" i="43" s="1"/>
  <c r="BO59" i="43"/>
  <c r="R63" i="43" a="1"/>
  <c r="R63" i="43" s="1"/>
  <c r="AZ62" i="43"/>
  <c r="F168" i="42"/>
  <c r="M141" i="43" a="1"/>
  <c r="M141" i="43" s="1"/>
  <c r="BG60" i="43" l="1"/>
  <c r="BJ60" i="43" s="1"/>
  <c r="BO60" i="43"/>
  <c r="L237" i="43" a="1"/>
  <c r="L237" i="43" s="1"/>
  <c r="L238" i="43" s="1" a="1"/>
  <c r="L238" i="43" s="1"/>
  <c r="L239" i="43" s="1" a="1"/>
  <c r="L239" i="43" s="1"/>
  <c r="BD61" i="43"/>
  <c r="BE61" i="43" s="1"/>
  <c r="BH61" i="43" s="1"/>
  <c r="BI61" i="43" s="1"/>
  <c r="P64" i="43" a="1"/>
  <c r="P64" i="43" s="1"/>
  <c r="AX63" i="43"/>
  <c r="BA62" i="43"/>
  <c r="BF62" i="43"/>
  <c r="BB62" i="43"/>
  <c r="BL62" i="43" s="1"/>
  <c r="BM62" i="43" s="1"/>
  <c r="BN62" i="43" s="1"/>
  <c r="Q64" i="43" a="1"/>
  <c r="Q64" i="43" s="1"/>
  <c r="AY63" i="43"/>
  <c r="AZ63" i="43"/>
  <c r="R64" i="43" a="1"/>
  <c r="R64" i="43" s="1"/>
  <c r="F169" i="42"/>
  <c r="M142" i="43" a="1"/>
  <c r="M142" i="43" s="1"/>
  <c r="BG61" i="43" l="1"/>
  <c r="BJ61" i="43" s="1"/>
  <c r="BO61" i="43"/>
  <c r="AY64" i="43"/>
  <c r="Q65" i="43" a="1"/>
  <c r="Q65" i="43" s="1"/>
  <c r="BD62" i="43"/>
  <c r="BE62" i="43" s="1"/>
  <c r="BH62" i="43" s="1"/>
  <c r="BI62" i="43" s="1"/>
  <c r="BF63" i="43"/>
  <c r="BA63" i="43"/>
  <c r="BB63" i="43"/>
  <c r="BL63" i="43" s="1"/>
  <c r="BM63" i="43" s="1"/>
  <c r="BN63" i="43" s="1"/>
  <c r="P65" i="43" a="1"/>
  <c r="P65" i="43" s="1"/>
  <c r="AX64" i="43"/>
  <c r="L240" i="43" a="1"/>
  <c r="L240" i="43" s="1"/>
  <c r="L241" i="43" s="1" a="1"/>
  <c r="L241" i="43" s="1"/>
  <c r="L242" i="43" s="1" a="1"/>
  <c r="L242" i="43" s="1"/>
  <c r="L243" i="43" s="1" a="1"/>
  <c r="L243" i="43" s="1"/>
  <c r="L244" i="43" s="1" a="1"/>
  <c r="L244" i="43" s="1"/>
  <c r="L245" i="43" s="1" a="1"/>
  <c r="L245" i="43" s="1"/>
  <c r="AZ64" i="43"/>
  <c r="R65" i="43" a="1"/>
  <c r="R65" i="43" s="1"/>
  <c r="F170" i="42"/>
  <c r="M143" i="43" a="1"/>
  <c r="M143" i="43" s="1"/>
  <c r="BB64" i="43" l="1"/>
  <c r="BL64" i="43" s="1"/>
  <c r="BM64" i="43" s="1"/>
  <c r="BN64" i="43" s="1"/>
  <c r="BF64" i="43"/>
  <c r="BA64" i="43"/>
  <c r="P66" i="43" a="1"/>
  <c r="P66" i="43" s="1"/>
  <c r="AX65" i="43"/>
  <c r="BD63" i="43"/>
  <c r="BE63" i="43" s="1"/>
  <c r="BH63" i="43" s="1"/>
  <c r="BI63" i="43" s="1"/>
  <c r="BO62" i="43"/>
  <c r="BG62" i="43"/>
  <c r="BJ62" i="43" s="1"/>
  <c r="Q66" i="43" a="1"/>
  <c r="Q66" i="43" s="1"/>
  <c r="AY65" i="43"/>
  <c r="AZ65" i="43"/>
  <c r="R66" i="43" a="1"/>
  <c r="R66" i="43" s="1"/>
  <c r="L246" i="43" a="1"/>
  <c r="L246" i="43" s="1"/>
  <c r="F171" i="42"/>
  <c r="M144" i="43" a="1"/>
  <c r="M144" i="43" s="1"/>
  <c r="BO63" i="43" l="1"/>
  <c r="BG63" i="43"/>
  <c r="BJ63" i="43" s="1"/>
  <c r="AY66" i="43"/>
  <c r="Q67" i="43" a="1"/>
  <c r="Q67" i="43" s="1"/>
  <c r="BB65" i="43"/>
  <c r="BL65" i="43" s="1"/>
  <c r="BM65" i="43" s="1"/>
  <c r="BN65" i="43" s="1"/>
  <c r="BF65" i="43"/>
  <c r="BA65" i="43"/>
  <c r="L247" i="43" a="1"/>
  <c r="L247" i="43" s="1"/>
  <c r="L248" i="43" s="1" a="1"/>
  <c r="L248" i="43" s="1"/>
  <c r="L249" i="43" s="1" a="1"/>
  <c r="L249" i="43" s="1"/>
  <c r="AX66" i="43"/>
  <c r="P67" i="43" a="1"/>
  <c r="P67" i="43" s="1"/>
  <c r="BD64" i="43"/>
  <c r="BE64" i="43" s="1"/>
  <c r="BH64" i="43" s="1"/>
  <c r="BI64" i="43" s="1"/>
  <c r="AZ66" i="43"/>
  <c r="R67" i="43" a="1"/>
  <c r="R67" i="43" s="1"/>
  <c r="F172" i="42"/>
  <c r="M145" i="43" a="1"/>
  <c r="M145" i="43" s="1"/>
  <c r="BO64" i="43" l="1"/>
  <c r="AX67" i="43"/>
  <c r="P68" i="43" a="1"/>
  <c r="P68" i="43" s="1"/>
  <c r="BB66" i="43"/>
  <c r="BL66" i="43" s="1"/>
  <c r="BM66" i="43" s="1"/>
  <c r="BN66" i="43" s="1"/>
  <c r="BA66" i="43"/>
  <c r="BF66" i="43"/>
  <c r="BD65" i="43"/>
  <c r="BE65" i="43" s="1"/>
  <c r="BH65" i="43" s="1"/>
  <c r="BI65" i="43" s="1"/>
  <c r="L250" i="43" a="1"/>
  <c r="L250" i="43" s="1"/>
  <c r="BG64" i="43"/>
  <c r="BJ64" i="43" s="1"/>
  <c r="Q68" i="43" a="1"/>
  <c r="Q68" i="43" s="1"/>
  <c r="AY67" i="43"/>
  <c r="R68" i="43" a="1"/>
  <c r="R68" i="43" s="1"/>
  <c r="AZ67" i="43"/>
  <c r="F173" i="42"/>
  <c r="M146" i="43" a="1"/>
  <c r="M146" i="43" s="1"/>
  <c r="BO65" i="43" l="1"/>
  <c r="BG65" i="43"/>
  <c r="BJ65" i="43" s="1"/>
  <c r="Q69" i="43" a="1"/>
  <c r="Q69" i="43" s="1"/>
  <c r="AY68" i="43"/>
  <c r="L251" i="43" a="1"/>
  <c r="L251" i="43" s="1"/>
  <c r="L252" i="43" s="1" a="1"/>
  <c r="L252" i="43" s="1"/>
  <c r="BD66" i="43"/>
  <c r="BE66" i="43" s="1"/>
  <c r="BH66" i="43" s="1"/>
  <c r="BI66" i="43" s="1"/>
  <c r="P69" i="43" a="1"/>
  <c r="P69" i="43" s="1"/>
  <c r="AX68" i="43"/>
  <c r="AZ68" i="43"/>
  <c r="R69" i="43" a="1"/>
  <c r="R69" i="43" s="1"/>
  <c r="BF67" i="43"/>
  <c r="BA67" i="43"/>
  <c r="BB67" i="43"/>
  <c r="BL67" i="43" s="1"/>
  <c r="BM67" i="43" s="1"/>
  <c r="BN67" i="43" s="1"/>
  <c r="F174" i="42"/>
  <c r="M147" i="43" a="1"/>
  <c r="M147" i="43" s="1"/>
  <c r="BO66" i="43" l="1"/>
  <c r="AZ69" i="43"/>
  <c r="R70" i="43" a="1"/>
  <c r="R70" i="43" s="1"/>
  <c r="AX69" i="43"/>
  <c r="P70" i="43" a="1"/>
  <c r="P70" i="43" s="1"/>
  <c r="BF68" i="43"/>
  <c r="BA68" i="43"/>
  <c r="BB68" i="43"/>
  <c r="BL68" i="43" s="1"/>
  <c r="BM68" i="43" s="1"/>
  <c r="BN68" i="43" s="1"/>
  <c r="BG66" i="43"/>
  <c r="BJ66" i="43" s="1"/>
  <c r="L253" i="43" a="1"/>
  <c r="L253" i="43" s="1"/>
  <c r="L254" i="43" s="1" a="1"/>
  <c r="L254" i="43" s="1"/>
  <c r="L255" i="43" s="1" a="1"/>
  <c r="L255" i="43" s="1"/>
  <c r="L256" i="43" s="1" a="1"/>
  <c r="L256" i="43" s="1"/>
  <c r="L257" i="43" s="1" a="1"/>
  <c r="L257" i="43" s="1"/>
  <c r="L258" i="43" s="1" a="1"/>
  <c r="L258" i="43" s="1"/>
  <c r="L259" i="43" s="1" a="1"/>
  <c r="L259" i="43" s="1"/>
  <c r="L260" i="43" s="1" a="1"/>
  <c r="L260" i="43" s="1"/>
  <c r="L261" i="43" s="1" a="1"/>
  <c r="L261" i="43" s="1"/>
  <c r="L262" i="43" s="1" a="1"/>
  <c r="L262" i="43" s="1"/>
  <c r="L263" i="43" s="1" a="1"/>
  <c r="L263" i="43" s="1"/>
  <c r="L264" i="43" s="1" a="1"/>
  <c r="L264" i="43" s="1"/>
  <c r="L265" i="43" s="1" a="1"/>
  <c r="L265" i="43" s="1"/>
  <c r="L266" i="43" s="1" a="1"/>
  <c r="L266" i="43" s="1"/>
  <c r="L267" i="43" s="1" a="1"/>
  <c r="L267" i="43" s="1"/>
  <c r="L268" i="43" s="1" a="1"/>
  <c r="L268" i="43" s="1"/>
  <c r="L269" i="43" s="1" a="1"/>
  <c r="L269" i="43" s="1"/>
  <c r="L270" i="43" s="1" a="1"/>
  <c r="L270" i="43" s="1"/>
  <c r="L271" i="43" s="1" a="1"/>
  <c r="L271" i="43" s="1"/>
  <c r="L272" i="43" s="1" a="1"/>
  <c r="L272" i="43" s="1"/>
  <c r="L273" i="43" s="1" a="1"/>
  <c r="L273" i="43" s="1"/>
  <c r="L274" i="43" s="1" a="1"/>
  <c r="L274" i="43" s="1"/>
  <c r="L275" i="43" s="1" a="1"/>
  <c r="L275" i="43" s="1"/>
  <c r="L276" i="43" s="1" a="1"/>
  <c r="L276" i="43" s="1"/>
  <c r="L277" i="43" s="1" a="1"/>
  <c r="L277" i="43" s="1"/>
  <c r="L278" i="43" s="1" a="1"/>
  <c r="L278" i="43" s="1"/>
  <c r="L279" i="43" s="1" a="1"/>
  <c r="L279" i="43" s="1"/>
  <c r="L280" i="43" s="1" a="1"/>
  <c r="L280" i="43" s="1"/>
  <c r="L281" i="43" s="1" a="1"/>
  <c r="L281" i="43" s="1"/>
  <c r="L282" i="43" s="1" a="1"/>
  <c r="L282" i="43" s="1"/>
  <c r="L283" i="43" s="1" a="1"/>
  <c r="L283" i="43" s="1"/>
  <c r="L284" i="43" s="1" a="1"/>
  <c r="L284" i="43" s="1"/>
  <c r="L285" i="43" s="1" a="1"/>
  <c r="L285" i="43" s="1"/>
  <c r="L286" i="43" s="1" a="1"/>
  <c r="L286" i="43" s="1"/>
  <c r="L287" i="43" s="1" a="1"/>
  <c r="L287" i="43" s="1"/>
  <c r="L288" i="43" s="1" a="1"/>
  <c r="L288" i="43" s="1"/>
  <c r="L289" i="43" s="1" a="1"/>
  <c r="L289" i="43" s="1"/>
  <c r="L290" i="43" s="1" a="1"/>
  <c r="L290" i="43" s="1"/>
  <c r="L291" i="43" s="1" a="1"/>
  <c r="L291" i="43" s="1"/>
  <c r="L292" i="43" s="1" a="1"/>
  <c r="L292" i="43" s="1"/>
  <c r="L293" i="43" s="1" a="1"/>
  <c r="L293" i="43" s="1"/>
  <c r="L294" i="43" s="1" a="1"/>
  <c r="L294" i="43" s="1"/>
  <c r="L295" i="43" s="1" a="1"/>
  <c r="L295" i="43" s="1"/>
  <c r="BV37" i="43" s="1"/>
  <c r="BD67" i="43"/>
  <c r="BE67" i="43" s="1"/>
  <c r="BH67" i="43" s="1"/>
  <c r="BI67" i="43" s="1"/>
  <c r="AY69" i="43"/>
  <c r="Q70" i="43" a="1"/>
  <c r="Q70" i="43" s="1"/>
  <c r="F175" i="42"/>
  <c r="M148" i="43" a="1"/>
  <c r="M148" i="43" s="1"/>
  <c r="BD68" i="43" l="1"/>
  <c r="BE68" i="43" s="1"/>
  <c r="BH68" i="43" s="1"/>
  <c r="BI68" i="43" s="1"/>
  <c r="BX37" i="43"/>
  <c r="F61" i="42"/>
  <c r="G61" i="42"/>
  <c r="AX70" i="43"/>
  <c r="P71" i="43" a="1"/>
  <c r="P71" i="43" s="1"/>
  <c r="BF69" i="43"/>
  <c r="BA69" i="43"/>
  <c r="BB69" i="43"/>
  <c r="BL69" i="43" s="1"/>
  <c r="BM69" i="43" s="1"/>
  <c r="BN69" i="43" s="1"/>
  <c r="AZ70" i="43"/>
  <c r="R71" i="43" a="1"/>
  <c r="R71" i="43" s="1"/>
  <c r="AY70" i="43"/>
  <c r="Q71" i="43" a="1"/>
  <c r="Q71" i="43" s="1"/>
  <c r="BO67" i="43"/>
  <c r="BG67" i="43"/>
  <c r="BJ67" i="43" s="1"/>
  <c r="F176" i="42"/>
  <c r="M149" i="43" a="1"/>
  <c r="M149" i="43" s="1"/>
  <c r="BG68" i="43" l="1"/>
  <c r="BJ68" i="43" s="1"/>
  <c r="BD69" i="43"/>
  <c r="BE69" i="43" s="1"/>
  <c r="BH69" i="43" s="1"/>
  <c r="BI69" i="43" s="1"/>
  <c r="AX71" i="43"/>
  <c r="P72" i="43" a="1"/>
  <c r="P72" i="43" s="1"/>
  <c r="BF70" i="43"/>
  <c r="BA70" i="43"/>
  <c r="BB70" i="43"/>
  <c r="BL70" i="43" s="1"/>
  <c r="BM70" i="43" s="1"/>
  <c r="BN70" i="43" s="1"/>
  <c r="D99" i="42"/>
  <c r="D100" i="42"/>
  <c r="I110" i="42" s="1"/>
  <c r="AY71" i="43"/>
  <c r="Q72" i="43" a="1"/>
  <c r="Q72" i="43" s="1"/>
  <c r="BO68" i="43"/>
  <c r="AZ71" i="43"/>
  <c r="R72" i="43" a="1"/>
  <c r="R72" i="43" s="1"/>
  <c r="F177" i="42"/>
  <c r="M150" i="43" a="1"/>
  <c r="M150" i="43" s="1"/>
  <c r="I106" i="42" l="1"/>
  <c r="D111" i="42"/>
  <c r="D108" i="42"/>
  <c r="D112" i="42"/>
  <c r="D109" i="42"/>
  <c r="D107" i="42"/>
  <c r="D106" i="42" s="1"/>
  <c r="BD70" i="43"/>
  <c r="BE70" i="43" s="1"/>
  <c r="BH70" i="43" s="1"/>
  <c r="BI70" i="43" s="1"/>
  <c r="AZ72" i="43"/>
  <c r="R73" i="43" a="1"/>
  <c r="R73" i="43" s="1"/>
  <c r="BB71" i="43"/>
  <c r="BL71" i="43" s="1"/>
  <c r="BM71" i="43" s="1"/>
  <c r="BN71" i="43" s="1"/>
  <c r="BF71" i="43"/>
  <c r="BA71" i="43"/>
  <c r="BG69" i="43"/>
  <c r="BJ69" i="43" s="1"/>
  <c r="AX72" i="43"/>
  <c r="P73" i="43" a="1"/>
  <c r="P73" i="43" s="1"/>
  <c r="BO69" i="43"/>
  <c r="AY72" i="43"/>
  <c r="Q73" i="43" a="1"/>
  <c r="Q73" i="43" s="1"/>
  <c r="F178" i="42"/>
  <c r="M151" i="43" a="1"/>
  <c r="M151" i="43" s="1"/>
  <c r="D110" i="42" l="1"/>
  <c r="AX73" i="43"/>
  <c r="P74" i="43" a="1"/>
  <c r="P74" i="43" s="1"/>
  <c r="AZ73" i="43"/>
  <c r="R74" i="43" a="1"/>
  <c r="R74" i="43" s="1"/>
  <c r="BO70" i="43"/>
  <c r="BG70" i="43"/>
  <c r="BJ70" i="43" s="1"/>
  <c r="AY73" i="43"/>
  <c r="Q74" i="43" a="1"/>
  <c r="Q74" i="43" s="1"/>
  <c r="BF72" i="43"/>
  <c r="BA72" i="43"/>
  <c r="BB72" i="43"/>
  <c r="BL72" i="43" s="1"/>
  <c r="BM72" i="43" s="1"/>
  <c r="BN72" i="43" s="1"/>
  <c r="BD71" i="43"/>
  <c r="BE71" i="43" s="1"/>
  <c r="BH71" i="43" s="1"/>
  <c r="BI71" i="43" s="1"/>
  <c r="F179" i="42"/>
  <c r="M152" i="43" a="1"/>
  <c r="M152" i="43" s="1"/>
  <c r="AY74" i="43" l="1"/>
  <c r="Q75" i="43" a="1"/>
  <c r="Q75" i="43" s="1"/>
  <c r="BD72" i="43"/>
  <c r="BE72" i="43" s="1"/>
  <c r="BH72" i="43" s="1"/>
  <c r="BI72" i="43" s="1"/>
  <c r="R75" i="43" a="1"/>
  <c r="R75" i="43" s="1"/>
  <c r="AZ74" i="43"/>
  <c r="AX74" i="43"/>
  <c r="P75" i="43" a="1"/>
  <c r="P75" i="43" s="1"/>
  <c r="BG71" i="43"/>
  <c r="BJ71" i="43" s="1"/>
  <c r="BO71" i="43"/>
  <c r="BB73" i="43"/>
  <c r="BL73" i="43" s="1"/>
  <c r="BM73" i="43" s="1"/>
  <c r="BN73" i="43" s="1"/>
  <c r="BF73" i="43"/>
  <c r="BA73" i="43"/>
  <c r="F180" i="42"/>
  <c r="M153" i="43" a="1"/>
  <c r="M153" i="43" s="1"/>
  <c r="BO72" i="43" l="1"/>
  <c r="BG72" i="43"/>
  <c r="BJ72" i="43" s="1"/>
  <c r="AZ75" i="43"/>
  <c r="R76" i="43" a="1"/>
  <c r="R76" i="43" s="1"/>
  <c r="P76" i="43" a="1"/>
  <c r="P76" i="43" s="1"/>
  <c r="AX75" i="43"/>
  <c r="BA74" i="43"/>
  <c r="BB74" i="43"/>
  <c r="BL74" i="43" s="1"/>
  <c r="BM74" i="43" s="1"/>
  <c r="BN74" i="43" s="1"/>
  <c r="BF74" i="43"/>
  <c r="AY75" i="43"/>
  <c r="Q76" i="43" a="1"/>
  <c r="Q76" i="43" s="1"/>
  <c r="BD73" i="43"/>
  <c r="BE73" i="43" s="1"/>
  <c r="BH73" i="43" s="1"/>
  <c r="BI73" i="43" s="1"/>
  <c r="F181" i="42"/>
  <c r="M154" i="43" a="1"/>
  <c r="M154" i="43" s="1"/>
  <c r="M155" i="43" s="1" a="1"/>
  <c r="M155" i="43" s="1"/>
  <c r="M156" i="43" s="1" a="1"/>
  <c r="M156" i="43" s="1"/>
  <c r="M157" i="43" s="1" a="1"/>
  <c r="M157" i="43" s="1"/>
  <c r="M158" i="43" s="1" a="1"/>
  <c r="M158" i="43" s="1"/>
  <c r="M159" i="43" s="1" a="1"/>
  <c r="M159" i="43" s="1"/>
  <c r="M160" i="43" s="1" a="1"/>
  <c r="M160" i="43" s="1"/>
  <c r="M161" i="43" s="1" a="1"/>
  <c r="M161" i="43" s="1"/>
  <c r="M162" i="43" s="1" a="1"/>
  <c r="M162" i="43" s="1"/>
  <c r="M163" i="43" s="1" a="1"/>
  <c r="M163" i="43" s="1"/>
  <c r="M164" i="43" s="1" a="1"/>
  <c r="M164" i="43" s="1"/>
  <c r="M165" i="43" s="1" a="1"/>
  <c r="M165" i="43" s="1"/>
  <c r="M166" i="43" s="1" a="1"/>
  <c r="M166" i="43" s="1"/>
  <c r="M167" i="43" s="1" a="1"/>
  <c r="M167" i="43" s="1"/>
  <c r="M168" i="43" s="1" a="1"/>
  <c r="M168" i="43" s="1"/>
  <c r="M169" i="43" s="1" a="1"/>
  <c r="M169" i="43" s="1"/>
  <c r="M170" i="43" s="1" a="1"/>
  <c r="M170" i="43" s="1"/>
  <c r="M171" i="43" s="1" a="1"/>
  <c r="M171" i="43" s="1"/>
  <c r="M172" i="43" s="1" a="1"/>
  <c r="M172" i="43" s="1"/>
  <c r="M173" i="43" s="1" a="1"/>
  <c r="M173" i="43" s="1"/>
  <c r="M174" i="43" s="1" a="1"/>
  <c r="M174" i="43" s="1"/>
  <c r="M175" i="43" s="1" a="1"/>
  <c r="M175" i="43" s="1"/>
  <c r="M176" i="43" s="1" a="1"/>
  <c r="M176" i="43" s="1"/>
  <c r="M177" i="43" s="1" a="1"/>
  <c r="M177" i="43" s="1"/>
  <c r="M178" i="43" s="1" a="1"/>
  <c r="M178" i="43" s="1"/>
  <c r="M179" i="43" s="1" a="1"/>
  <c r="M179" i="43" s="1"/>
  <c r="M180" i="43" s="1" a="1"/>
  <c r="M180" i="43" s="1"/>
  <c r="M181" i="43" s="1" a="1"/>
  <c r="M181" i="43" s="1"/>
  <c r="M182" i="43" s="1" a="1"/>
  <c r="M182" i="43" s="1"/>
  <c r="M183" i="43" s="1" a="1"/>
  <c r="M183" i="43" s="1"/>
  <c r="M184" i="43" s="1" a="1"/>
  <c r="M184" i="43" s="1"/>
  <c r="M185" i="43" s="1" a="1"/>
  <c r="M185" i="43" s="1"/>
  <c r="M186" i="43" s="1" a="1"/>
  <c r="M186" i="43" s="1"/>
  <c r="M187" i="43" s="1" a="1"/>
  <c r="M187" i="43" s="1"/>
  <c r="M188" i="43" s="1" a="1"/>
  <c r="M188" i="43" s="1"/>
  <c r="M189" i="43" s="1" a="1"/>
  <c r="M189" i="43" s="1"/>
  <c r="M190" i="43" s="1" a="1"/>
  <c r="M190" i="43" s="1"/>
  <c r="M191" i="43" s="1" a="1"/>
  <c r="M191" i="43" s="1"/>
  <c r="M192" i="43" s="1" a="1"/>
  <c r="M192" i="43" s="1"/>
  <c r="M193" i="43" s="1" a="1"/>
  <c r="M193" i="43" s="1"/>
  <c r="M194" i="43" s="1" a="1"/>
  <c r="M194" i="43" s="1"/>
  <c r="M195" i="43" s="1" a="1"/>
  <c r="M195" i="43" s="1"/>
  <c r="M196" i="43" s="1" a="1"/>
  <c r="M196" i="43" s="1"/>
  <c r="M197" i="43" s="1" a="1"/>
  <c r="M197" i="43" s="1"/>
  <c r="M198" i="43" s="1" a="1"/>
  <c r="M198" i="43" s="1"/>
  <c r="M199" i="43" s="1" a="1"/>
  <c r="M199" i="43" s="1"/>
  <c r="M200" i="43" s="1" a="1"/>
  <c r="M200" i="43" s="1"/>
  <c r="M201" i="43" s="1" a="1"/>
  <c r="M201" i="43" s="1"/>
  <c r="M202" i="43" s="1" a="1"/>
  <c r="M202" i="43" s="1"/>
  <c r="M203" i="43" s="1" a="1"/>
  <c r="M203" i="43" s="1"/>
  <c r="M204" i="43" s="1" a="1"/>
  <c r="M204" i="43" s="1"/>
  <c r="M205" i="43" s="1" a="1"/>
  <c r="M205" i="43" s="1"/>
  <c r="M206" i="43" s="1" a="1"/>
  <c r="M206" i="43" s="1"/>
  <c r="M207" i="43" s="1" a="1"/>
  <c r="M207" i="43" s="1"/>
  <c r="M208" i="43" s="1" a="1"/>
  <c r="M208" i="43" s="1"/>
  <c r="M209" i="43" s="1" a="1"/>
  <c r="M209" i="43" s="1"/>
  <c r="M210" i="43" s="1" a="1"/>
  <c r="M210" i="43" s="1"/>
  <c r="M211" i="43" s="1" a="1"/>
  <c r="M211" i="43" s="1"/>
  <c r="M212" i="43" s="1" a="1"/>
  <c r="M212" i="43" s="1"/>
  <c r="M213" i="43" s="1" a="1"/>
  <c r="M213" i="43" s="1"/>
  <c r="M214" i="43" s="1" a="1"/>
  <c r="M214" i="43" s="1"/>
  <c r="M215" i="43" s="1" a="1"/>
  <c r="M215" i="43" s="1"/>
  <c r="M216" i="43" s="1" a="1"/>
  <c r="M216" i="43" s="1"/>
  <c r="M217" i="43" s="1" a="1"/>
  <c r="M217" i="43" s="1"/>
  <c r="M218" i="43" s="1" a="1"/>
  <c r="M218" i="43" s="1"/>
  <c r="M219" i="43" s="1" a="1"/>
  <c r="M219" i="43" s="1"/>
  <c r="M220" i="43" s="1" a="1"/>
  <c r="M220" i="43" s="1"/>
  <c r="M221" i="43" s="1" a="1"/>
  <c r="M221" i="43" s="1"/>
  <c r="M222" i="43" s="1" a="1"/>
  <c r="M222" i="43" s="1"/>
  <c r="M223" i="43" s="1" a="1"/>
  <c r="M223" i="43" s="1"/>
  <c r="M224" i="43" s="1" a="1"/>
  <c r="M224" i="43" s="1"/>
  <c r="M225" i="43" s="1" a="1"/>
  <c r="M225" i="43" s="1"/>
  <c r="M226" i="43" s="1" a="1"/>
  <c r="M226" i="43" s="1"/>
  <c r="M227" i="43" s="1" a="1"/>
  <c r="M227" i="43" s="1"/>
  <c r="M228" i="43" s="1" a="1"/>
  <c r="M228" i="43" s="1"/>
  <c r="M229" i="43" s="1" a="1"/>
  <c r="M229" i="43" s="1"/>
  <c r="M230" i="43" s="1" a="1"/>
  <c r="M230" i="43" s="1"/>
  <c r="M231" i="43" s="1" a="1"/>
  <c r="M231" i="43" s="1"/>
  <c r="M232" i="43" s="1" a="1"/>
  <c r="M232" i="43" s="1"/>
  <c r="M233" i="43" s="1" a="1"/>
  <c r="M233" i="43" s="1"/>
  <c r="M234" i="43" s="1" a="1"/>
  <c r="M234" i="43" s="1"/>
  <c r="M235" i="43" s="1" a="1"/>
  <c r="M235" i="43" s="1"/>
  <c r="M236" i="43" s="1" a="1"/>
  <c r="M236" i="43" s="1"/>
  <c r="M237" i="43" s="1" a="1"/>
  <c r="M237" i="43" s="1"/>
  <c r="M238" i="43" s="1" a="1"/>
  <c r="M238" i="43" s="1"/>
  <c r="M239" i="43" s="1" a="1"/>
  <c r="M239" i="43" s="1"/>
  <c r="M240" i="43" s="1" a="1"/>
  <c r="M240" i="43" s="1"/>
  <c r="M241" i="43" s="1" a="1"/>
  <c r="M241" i="43" s="1"/>
  <c r="M242" i="43" s="1" a="1"/>
  <c r="M242" i="43" s="1"/>
  <c r="M243" i="43" s="1" a="1"/>
  <c r="M243" i="43" s="1"/>
  <c r="M244" i="43" s="1" a="1"/>
  <c r="M244" i="43" s="1"/>
  <c r="M245" i="43" s="1" a="1"/>
  <c r="M245" i="43" s="1"/>
  <c r="M246" i="43" s="1" a="1"/>
  <c r="M246" i="43" s="1"/>
  <c r="M247" i="43" s="1" a="1"/>
  <c r="M247" i="43" s="1"/>
  <c r="M248" i="43" s="1" a="1"/>
  <c r="M248" i="43" s="1"/>
  <c r="M249" i="43" s="1" a="1"/>
  <c r="M249" i="43" s="1"/>
  <c r="M250" i="43" s="1" a="1"/>
  <c r="M250" i="43" s="1"/>
  <c r="M251" i="43" s="1" a="1"/>
  <c r="M251" i="43" s="1"/>
  <c r="M252" i="43" s="1" a="1"/>
  <c r="M252" i="43" s="1"/>
  <c r="M253" i="43" s="1" a="1"/>
  <c r="M253" i="43" s="1"/>
  <c r="M254" i="43" s="1" a="1"/>
  <c r="M254" i="43" s="1"/>
  <c r="M255" i="43" s="1" a="1"/>
  <c r="M255" i="43" s="1"/>
  <c r="M256" i="43" s="1" a="1"/>
  <c r="M256" i="43" s="1"/>
  <c r="M257" i="43" s="1" a="1"/>
  <c r="M257" i="43" s="1"/>
  <c r="M258" i="43" s="1" a="1"/>
  <c r="M258" i="43" s="1"/>
  <c r="M259" i="43" s="1" a="1"/>
  <c r="M259" i="43" s="1"/>
  <c r="M260" i="43" s="1" a="1"/>
  <c r="M260" i="43" s="1"/>
  <c r="M261" i="43" s="1" a="1"/>
  <c r="M261" i="43" s="1"/>
  <c r="M262" i="43" s="1" a="1"/>
  <c r="M262" i="43" s="1"/>
  <c r="M263" i="43" s="1" a="1"/>
  <c r="M263" i="43" s="1"/>
  <c r="M264" i="43" s="1" a="1"/>
  <c r="M264" i="43" s="1"/>
  <c r="M265" i="43" s="1" a="1"/>
  <c r="M265" i="43" s="1"/>
  <c r="M266" i="43" s="1" a="1"/>
  <c r="M266" i="43" s="1"/>
  <c r="M267" i="43" s="1" a="1"/>
  <c r="M267" i="43" s="1"/>
  <c r="M268" i="43" s="1" a="1"/>
  <c r="M268" i="43" s="1"/>
  <c r="M269" i="43" s="1" a="1"/>
  <c r="M269" i="43" s="1"/>
  <c r="M270" i="43" s="1" a="1"/>
  <c r="M270" i="43" s="1"/>
  <c r="M271" i="43" s="1" a="1"/>
  <c r="M271" i="43" s="1"/>
  <c r="M272" i="43" s="1" a="1"/>
  <c r="M272" i="43" s="1"/>
  <c r="M273" i="43" s="1" a="1"/>
  <c r="M273" i="43" s="1"/>
  <c r="M274" i="43" s="1" a="1"/>
  <c r="M274" i="43" s="1"/>
  <c r="M275" i="43" s="1" a="1"/>
  <c r="M275" i="43" s="1"/>
  <c r="M276" i="43" s="1" a="1"/>
  <c r="M276" i="43" s="1"/>
  <c r="M277" i="43" s="1" a="1"/>
  <c r="M277" i="43" s="1"/>
  <c r="M278" i="43" s="1" a="1"/>
  <c r="M278" i="43" s="1"/>
  <c r="M279" i="43" s="1" a="1"/>
  <c r="M279" i="43" s="1"/>
  <c r="M280" i="43" s="1" a="1"/>
  <c r="M280" i="43" s="1"/>
  <c r="M281" i="43" s="1" a="1"/>
  <c r="M281" i="43" s="1"/>
  <c r="M282" i="43" s="1" a="1"/>
  <c r="M282" i="43" s="1"/>
  <c r="M283" i="43" s="1" a="1"/>
  <c r="M283" i="43" s="1"/>
  <c r="M284" i="43" s="1" a="1"/>
  <c r="M284" i="43" s="1"/>
  <c r="M285" i="43" s="1" a="1"/>
  <c r="M285" i="43" s="1"/>
  <c r="M286" i="43" s="1" a="1"/>
  <c r="M286" i="43" s="1"/>
  <c r="M287" i="43" s="1" a="1"/>
  <c r="M287" i="43" s="1"/>
  <c r="M288" i="43" s="1" a="1"/>
  <c r="M288" i="43" s="1"/>
  <c r="M289" i="43" s="1" a="1"/>
  <c r="M289" i="43" s="1"/>
  <c r="M290" i="43" s="1" a="1"/>
  <c r="M290" i="43" s="1"/>
  <c r="M291" i="43" s="1" a="1"/>
  <c r="M291" i="43" s="1"/>
  <c r="M292" i="43" s="1" a="1"/>
  <c r="M292" i="43" s="1"/>
  <c r="M293" i="43" s="1" a="1"/>
  <c r="M293" i="43" s="1"/>
  <c r="M294" i="43" s="1" a="1"/>
  <c r="M294" i="43" s="1"/>
  <c r="M295" i="43" s="1" a="1"/>
  <c r="M295" i="43" s="1"/>
  <c r="BO73" i="43" l="1"/>
  <c r="BB75" i="43"/>
  <c r="BL75" i="43" s="1"/>
  <c r="BM75" i="43" s="1"/>
  <c r="BN75" i="43" s="1"/>
  <c r="BF75" i="43"/>
  <c r="BA75" i="43"/>
  <c r="BG73" i="43"/>
  <c r="BJ73" i="43" s="1"/>
  <c r="Q77" i="43" a="1"/>
  <c r="Q77" i="43" s="1"/>
  <c r="AY76" i="43"/>
  <c r="BD74" i="43"/>
  <c r="BE74" i="43" s="1"/>
  <c r="BH74" i="43" s="1"/>
  <c r="BI74" i="43" s="1"/>
  <c r="P77" i="43" a="1"/>
  <c r="P77" i="43" s="1"/>
  <c r="AX76" i="43"/>
  <c r="AZ76" i="43"/>
  <c r="R77" i="43" a="1"/>
  <c r="R77" i="43" s="1"/>
  <c r="F182" i="42"/>
  <c r="BO74" i="43" l="1"/>
  <c r="BA76" i="43"/>
  <c r="BB76" i="43"/>
  <c r="BL76" i="43" s="1"/>
  <c r="BM76" i="43" s="1"/>
  <c r="BN76" i="43" s="1"/>
  <c r="BF76" i="43"/>
  <c r="AX77" i="43"/>
  <c r="P78" i="43" a="1"/>
  <c r="P78" i="43" s="1"/>
  <c r="BG74" i="43"/>
  <c r="BJ74" i="43" s="1"/>
  <c r="Q78" i="43" a="1"/>
  <c r="Q78" i="43" s="1"/>
  <c r="AY77" i="43"/>
  <c r="BD75" i="43"/>
  <c r="BE75" i="43" s="1"/>
  <c r="BH75" i="43" s="1"/>
  <c r="BI75" i="43" s="1"/>
  <c r="AZ77" i="43"/>
  <c r="R78" i="43" a="1"/>
  <c r="R78" i="43" s="1"/>
  <c r="F183" i="42"/>
  <c r="BO75" i="43" l="1"/>
  <c r="BG75" i="43"/>
  <c r="BJ75" i="43" s="1"/>
  <c r="Q79" i="43" a="1"/>
  <c r="Q79" i="43" s="1"/>
  <c r="AY78" i="43"/>
  <c r="BA77" i="43"/>
  <c r="BF77" i="43"/>
  <c r="BB77" i="43"/>
  <c r="BL77" i="43" s="1"/>
  <c r="BM77" i="43" s="1"/>
  <c r="BN77" i="43" s="1"/>
  <c r="P79" i="43" a="1"/>
  <c r="P79" i="43" s="1"/>
  <c r="AX78" i="43"/>
  <c r="R79" i="43" a="1"/>
  <c r="R79" i="43" s="1"/>
  <c r="AZ78" i="43"/>
  <c r="BD76" i="43"/>
  <c r="BE76" i="43" s="1"/>
  <c r="BH76" i="43" s="1"/>
  <c r="BI76" i="43" s="1"/>
  <c r="F184" i="42"/>
  <c r="BD77" i="43" l="1"/>
  <c r="BE77" i="43" s="1"/>
  <c r="BH77" i="43" s="1"/>
  <c r="BI77" i="43" s="1"/>
  <c r="AZ79" i="43"/>
  <c r="R80" i="43" a="1"/>
  <c r="R80" i="43" s="1"/>
  <c r="BB78" i="43"/>
  <c r="BL78" i="43" s="1"/>
  <c r="BM78" i="43" s="1"/>
  <c r="BN78" i="43" s="1"/>
  <c r="BA78" i="43"/>
  <c r="BF78" i="43"/>
  <c r="BG76" i="43"/>
  <c r="BJ76" i="43" s="1"/>
  <c r="AY79" i="43"/>
  <c r="Q80" i="43" a="1"/>
  <c r="Q80" i="43" s="1"/>
  <c r="P80" i="43" a="1"/>
  <c r="P80" i="43" s="1"/>
  <c r="AX79" i="43"/>
  <c r="BO76" i="43"/>
  <c r="F185" i="42"/>
  <c r="BG77" i="43" l="1"/>
  <c r="BJ77" i="43" s="1"/>
  <c r="BF79" i="43"/>
  <c r="BA79" i="43"/>
  <c r="BB79" i="43"/>
  <c r="BL79" i="43" s="1"/>
  <c r="BM79" i="43" s="1"/>
  <c r="BN79" i="43" s="1"/>
  <c r="AX80" i="43"/>
  <c r="P81" i="43" a="1"/>
  <c r="P81" i="43" s="1"/>
  <c r="AZ80" i="43"/>
  <c r="R81" i="43" a="1"/>
  <c r="R81" i="43" s="1"/>
  <c r="BO77" i="43"/>
  <c r="AY80" i="43"/>
  <c r="Q81" i="43" a="1"/>
  <c r="Q81" i="43" s="1"/>
  <c r="BD78" i="43"/>
  <c r="BE78" i="43" s="1"/>
  <c r="BH78" i="43" s="1"/>
  <c r="BI78" i="43" s="1"/>
  <c r="F186" i="42"/>
  <c r="BG78" i="43" l="1"/>
  <c r="BJ78" i="43" s="1"/>
  <c r="Q82" i="43" a="1"/>
  <c r="Q82" i="43" s="1"/>
  <c r="AY81" i="43"/>
  <c r="AX81" i="43"/>
  <c r="P82" i="43" a="1"/>
  <c r="P82" i="43" s="1"/>
  <c r="BB80" i="43"/>
  <c r="BL80" i="43" s="1"/>
  <c r="BM80" i="43" s="1"/>
  <c r="BN80" i="43" s="1"/>
  <c r="BF80" i="43"/>
  <c r="BA80" i="43"/>
  <c r="BO78" i="43"/>
  <c r="BD79" i="43"/>
  <c r="BE79" i="43" s="1"/>
  <c r="BH79" i="43" s="1"/>
  <c r="BI79" i="43" s="1"/>
  <c r="AZ81" i="43"/>
  <c r="R82" i="43" a="1"/>
  <c r="R82" i="43" s="1"/>
  <c r="F187" i="42"/>
  <c r="BO79" i="43" l="1"/>
  <c r="BG79" i="43"/>
  <c r="BJ79" i="43" s="1"/>
  <c r="P83" i="43" a="1"/>
  <c r="P83" i="43" s="1"/>
  <c r="AX82" i="43"/>
  <c r="BD80" i="43"/>
  <c r="BE80" i="43" s="1"/>
  <c r="BH80" i="43" s="1"/>
  <c r="BI80" i="43" s="1"/>
  <c r="BA81" i="43"/>
  <c r="BF81" i="43"/>
  <c r="BB81" i="43"/>
  <c r="BL81" i="43" s="1"/>
  <c r="BM81" i="43" s="1"/>
  <c r="BN81" i="43" s="1"/>
  <c r="AY82" i="43"/>
  <c r="Q83" i="43" a="1"/>
  <c r="Q83" i="43" s="1"/>
  <c r="AZ82" i="43"/>
  <c r="R83" i="43" a="1"/>
  <c r="R83" i="43" s="1"/>
  <c r="F188" i="42"/>
  <c r="BG80" i="43" l="1"/>
  <c r="BJ80" i="43" s="1"/>
  <c r="BO80" i="43"/>
  <c r="AZ83" i="43"/>
  <c r="R84" i="43" a="1"/>
  <c r="R84" i="43" s="1"/>
  <c r="AY83" i="43"/>
  <c r="Q84" i="43" a="1"/>
  <c r="Q84" i="43" s="1"/>
  <c r="BD81" i="43"/>
  <c r="BE81" i="43" s="1"/>
  <c r="BH81" i="43" s="1"/>
  <c r="BI81" i="43" s="1"/>
  <c r="BB82" i="43"/>
  <c r="BL82" i="43" s="1"/>
  <c r="BM82" i="43" s="1"/>
  <c r="BN82" i="43" s="1"/>
  <c r="BA82" i="43"/>
  <c r="BF82" i="43"/>
  <c r="AX83" i="43"/>
  <c r="P84" i="43" a="1"/>
  <c r="P84" i="43" s="1"/>
  <c r="F189" i="42"/>
  <c r="BO81" i="43" l="1"/>
  <c r="AX84" i="43"/>
  <c r="P85" i="43" a="1"/>
  <c r="P85" i="43" s="1"/>
  <c r="BB83" i="43"/>
  <c r="BL83" i="43" s="1"/>
  <c r="BM83" i="43" s="1"/>
  <c r="BN83" i="43" s="1"/>
  <c r="BA83" i="43"/>
  <c r="BF83" i="43"/>
  <c r="BG81" i="43"/>
  <c r="BJ81" i="43" s="1"/>
  <c r="BD82" i="43"/>
  <c r="BE82" i="43" s="1"/>
  <c r="BH82" i="43" s="1"/>
  <c r="BI82" i="43" s="1"/>
  <c r="AY84" i="43"/>
  <c r="Q85" i="43" a="1"/>
  <c r="Q85" i="43" s="1"/>
  <c r="AZ84" i="43"/>
  <c r="R85" i="43" a="1"/>
  <c r="R85" i="43" s="1"/>
  <c r="F190" i="42"/>
  <c r="AZ85" i="43" l="1"/>
  <c r="R86" i="43" a="1"/>
  <c r="R86" i="43" s="1"/>
  <c r="BA84" i="43"/>
  <c r="BF84" i="43"/>
  <c r="BB84" i="43"/>
  <c r="BL84" i="43" s="1"/>
  <c r="BM84" i="43" s="1"/>
  <c r="BN84" i="43" s="1"/>
  <c r="BO82" i="43"/>
  <c r="BD83" i="43"/>
  <c r="BE83" i="43" s="1"/>
  <c r="BH83" i="43" s="1"/>
  <c r="BI83" i="43" s="1"/>
  <c r="AY85" i="43"/>
  <c r="Q86" i="43" a="1"/>
  <c r="Q86" i="43" s="1"/>
  <c r="BG82" i="43"/>
  <c r="BJ82" i="43" s="1"/>
  <c r="AX85" i="43"/>
  <c r="P86" i="43" a="1"/>
  <c r="P86" i="43" s="1"/>
  <c r="F191" i="42"/>
  <c r="BO83" i="43" l="1"/>
  <c r="AY86" i="43"/>
  <c r="Q87" i="43" a="1"/>
  <c r="Q87" i="43" s="1"/>
  <c r="BG83" i="43"/>
  <c r="BJ83" i="43" s="1"/>
  <c r="BD84" i="43"/>
  <c r="BE84" i="43" s="1"/>
  <c r="BH84" i="43" s="1"/>
  <c r="BI84" i="43" s="1"/>
  <c r="AZ86" i="43"/>
  <c r="R87" i="43" a="1"/>
  <c r="R87" i="43" s="1"/>
  <c r="AX86" i="43"/>
  <c r="P87" i="43" a="1"/>
  <c r="P87" i="43" s="1"/>
  <c r="BA85" i="43"/>
  <c r="BB85" i="43"/>
  <c r="BL85" i="43" s="1"/>
  <c r="BM85" i="43" s="1"/>
  <c r="BN85" i="43" s="1"/>
  <c r="BF85" i="43"/>
  <c r="F192" i="42"/>
  <c r="BD85" i="43" l="1"/>
  <c r="BE85" i="43" s="1"/>
  <c r="BH85" i="43" s="1"/>
  <c r="BI85" i="43" s="1"/>
  <c r="AX87" i="43"/>
  <c r="P88" i="43" a="1"/>
  <c r="P88" i="43" s="1"/>
  <c r="BF86" i="43"/>
  <c r="BA86" i="43"/>
  <c r="BB86" i="43"/>
  <c r="BL86" i="43" s="1"/>
  <c r="BM86" i="43" s="1"/>
  <c r="BN86" i="43" s="1"/>
  <c r="BG84" i="43"/>
  <c r="BJ84" i="43" s="1"/>
  <c r="AY87" i="43"/>
  <c r="Q88" i="43" a="1"/>
  <c r="Q88" i="43" s="1"/>
  <c r="AZ87" i="43"/>
  <c r="R88" i="43" a="1"/>
  <c r="R88" i="43" s="1"/>
  <c r="BO84" i="43"/>
  <c r="F193" i="42"/>
  <c r="AY88" i="43" l="1"/>
  <c r="Q89" i="43" a="1"/>
  <c r="Q89" i="43" s="1"/>
  <c r="BD86" i="43"/>
  <c r="BE86" i="43" s="1"/>
  <c r="BH86" i="43" s="1"/>
  <c r="BI86" i="43" s="1"/>
  <c r="AZ88" i="43"/>
  <c r="R89" i="43" a="1"/>
  <c r="R89" i="43" s="1"/>
  <c r="AX88" i="43"/>
  <c r="P89" i="43" a="1"/>
  <c r="P89" i="43" s="1"/>
  <c r="BB87" i="43"/>
  <c r="BL87" i="43" s="1"/>
  <c r="BM87" i="43" s="1"/>
  <c r="BN87" i="43" s="1"/>
  <c r="BF87" i="43"/>
  <c r="BA87" i="43"/>
  <c r="BG85" i="43"/>
  <c r="BJ85" i="43" s="1"/>
  <c r="BO85" i="43"/>
  <c r="F194" i="42"/>
  <c r="BG86" i="43" l="1"/>
  <c r="BJ86" i="43" s="1"/>
  <c r="BO86" i="43"/>
  <c r="BD87" i="43"/>
  <c r="BE87" i="43" s="1"/>
  <c r="BH87" i="43" s="1"/>
  <c r="BI87" i="43" s="1"/>
  <c r="AX89" i="43"/>
  <c r="P90" i="43" a="1"/>
  <c r="P90" i="43" s="1"/>
  <c r="BB88" i="43"/>
  <c r="BL88" i="43" s="1"/>
  <c r="BM88" i="43" s="1"/>
  <c r="BN88" i="43" s="1"/>
  <c r="BA88" i="43"/>
  <c r="BF88" i="43"/>
  <c r="AY89" i="43"/>
  <c r="Q90" i="43" a="1"/>
  <c r="Q90" i="43" s="1"/>
  <c r="AZ89" i="43"/>
  <c r="R90" i="43" a="1"/>
  <c r="R90" i="43" s="1"/>
  <c r="F195" i="42"/>
  <c r="AY90" i="43" l="1"/>
  <c r="Q91" i="43" a="1"/>
  <c r="Q91" i="43" s="1"/>
  <c r="BD88" i="43"/>
  <c r="BE88" i="43" s="1"/>
  <c r="BH88" i="43" s="1"/>
  <c r="BI88" i="43" s="1"/>
  <c r="AX90" i="43"/>
  <c r="P91" i="43" a="1"/>
  <c r="P91" i="43" s="1"/>
  <c r="BB89" i="43"/>
  <c r="BL89" i="43" s="1"/>
  <c r="BM89" i="43" s="1"/>
  <c r="BN89" i="43" s="1"/>
  <c r="BA89" i="43"/>
  <c r="BF89" i="43"/>
  <c r="BO87" i="43"/>
  <c r="AZ90" i="43"/>
  <c r="R91" i="43" a="1"/>
  <c r="R91" i="43" s="1"/>
  <c r="BG87" i="43"/>
  <c r="BJ87" i="43" s="1"/>
  <c r="F196" i="42"/>
  <c r="BO88" i="43" l="1"/>
  <c r="BD89" i="43"/>
  <c r="BE89" i="43" s="1"/>
  <c r="BH89" i="43" s="1"/>
  <c r="BI89" i="43" s="1"/>
  <c r="AX91" i="43"/>
  <c r="P92" i="43" a="1"/>
  <c r="P92" i="43" s="1"/>
  <c r="BB90" i="43"/>
  <c r="BL90" i="43" s="1"/>
  <c r="BM90" i="43" s="1"/>
  <c r="BN90" i="43" s="1"/>
  <c r="BA90" i="43"/>
  <c r="BF90" i="43"/>
  <c r="BG88" i="43"/>
  <c r="BJ88" i="43" s="1"/>
  <c r="AY91" i="43"/>
  <c r="Q92" i="43" a="1"/>
  <c r="Q92" i="43" s="1"/>
  <c r="AZ91" i="43"/>
  <c r="R92" i="43" a="1"/>
  <c r="R92" i="43" s="1"/>
  <c r="F197" i="42"/>
  <c r="AY92" i="43" l="1"/>
  <c r="Q93" i="43" a="1"/>
  <c r="Q93" i="43" s="1"/>
  <c r="BD90" i="43"/>
  <c r="BE90" i="43" s="1"/>
  <c r="BH90" i="43" s="1"/>
  <c r="BI90" i="43" s="1"/>
  <c r="AX92" i="43"/>
  <c r="P93" i="43" a="1"/>
  <c r="P93" i="43" s="1"/>
  <c r="BA91" i="43"/>
  <c r="BF91" i="43"/>
  <c r="BB91" i="43"/>
  <c r="BL91" i="43" s="1"/>
  <c r="BM91" i="43" s="1"/>
  <c r="BN91" i="43" s="1"/>
  <c r="BO89" i="43"/>
  <c r="AZ92" i="43"/>
  <c r="R93" i="43" a="1"/>
  <c r="R93" i="43" s="1"/>
  <c r="BG89" i="43"/>
  <c r="BJ89" i="43" s="1"/>
  <c r="F198" i="42"/>
  <c r="BO90" i="43" l="1"/>
  <c r="BD91" i="43"/>
  <c r="BE91" i="43" s="1"/>
  <c r="BH91" i="43" s="1"/>
  <c r="BI91" i="43" s="1"/>
  <c r="AX93" i="43"/>
  <c r="P94" i="43" a="1"/>
  <c r="P94" i="43" s="1"/>
  <c r="BF92" i="43"/>
  <c r="BA92" i="43"/>
  <c r="BB92" i="43"/>
  <c r="BL92" i="43" s="1"/>
  <c r="BM92" i="43" s="1"/>
  <c r="BN92" i="43" s="1"/>
  <c r="BG90" i="43"/>
  <c r="BJ90" i="43" s="1"/>
  <c r="AY93" i="43"/>
  <c r="Q94" i="43" a="1"/>
  <c r="Q94" i="43" s="1"/>
  <c r="AZ93" i="43"/>
  <c r="R94" i="43" a="1"/>
  <c r="R94" i="43" s="1"/>
  <c r="F199" i="42"/>
  <c r="BO91" i="43" l="1"/>
  <c r="BG91" i="43"/>
  <c r="BJ91" i="43" s="1"/>
  <c r="AY94" i="43"/>
  <c r="Q95" i="43" a="1"/>
  <c r="Q95" i="43" s="1"/>
  <c r="BD92" i="43"/>
  <c r="BE92" i="43" s="1"/>
  <c r="BH92" i="43" s="1"/>
  <c r="BI92" i="43" s="1"/>
  <c r="AX94" i="43"/>
  <c r="P95" i="43" a="1"/>
  <c r="P95" i="43" s="1"/>
  <c r="BA93" i="43"/>
  <c r="BF93" i="43"/>
  <c r="BB93" i="43"/>
  <c r="BL93" i="43" s="1"/>
  <c r="BM93" i="43" s="1"/>
  <c r="BN93" i="43" s="1"/>
  <c r="AZ94" i="43"/>
  <c r="R95" i="43" a="1"/>
  <c r="R95" i="43" s="1"/>
  <c r="F200" i="42"/>
  <c r="BG92" i="43" l="1"/>
  <c r="BJ92" i="43" s="1"/>
  <c r="BO92" i="43"/>
  <c r="AX95" i="43"/>
  <c r="P96" i="43" a="1"/>
  <c r="P96" i="43" s="1"/>
  <c r="BB94" i="43"/>
  <c r="BL94" i="43" s="1"/>
  <c r="BM94" i="43" s="1"/>
  <c r="BN94" i="43" s="1"/>
  <c r="BF94" i="43"/>
  <c r="AZ95" i="43"/>
  <c r="R96" i="43" a="1"/>
  <c r="R96" i="43" s="1"/>
  <c r="BD93" i="43"/>
  <c r="BE93" i="43" s="1"/>
  <c r="BH93" i="43" s="1"/>
  <c r="BI93" i="43" s="1"/>
  <c r="AY95" i="43"/>
  <c r="Q96" i="43" a="1"/>
  <c r="Q96" i="43" s="1"/>
  <c r="BA94" i="43"/>
  <c r="F201" i="42"/>
  <c r="BD94" i="43" l="1"/>
  <c r="BE94" i="43" s="1"/>
  <c r="BH94" i="43" s="1"/>
  <c r="BI94" i="43" s="1"/>
  <c r="BG93" i="43"/>
  <c r="BJ93" i="43" s="1"/>
  <c r="AY96" i="43"/>
  <c r="Q97" i="43" a="1"/>
  <c r="Q97" i="43" s="1"/>
  <c r="BO93" i="43"/>
  <c r="AX96" i="43"/>
  <c r="P97" i="43" a="1"/>
  <c r="P97" i="43" s="1"/>
  <c r="AZ96" i="43"/>
  <c r="R97" i="43" a="1"/>
  <c r="R97" i="43" s="1"/>
  <c r="BA95" i="43"/>
  <c r="BB95" i="43"/>
  <c r="BL95" i="43" s="1"/>
  <c r="BM95" i="43" s="1"/>
  <c r="BN95" i="43" s="1"/>
  <c r="BF95" i="43"/>
  <c r="F202" i="42"/>
  <c r="BG94" i="43" l="1"/>
  <c r="BJ94" i="43" s="1"/>
  <c r="BD95" i="43"/>
  <c r="BE95" i="43" s="1"/>
  <c r="BH95" i="43" s="1"/>
  <c r="BI95" i="43" s="1"/>
  <c r="Q98" i="43" a="1"/>
  <c r="Q98" i="43" s="1"/>
  <c r="AY97" i="43"/>
  <c r="AZ97" i="43"/>
  <c r="R98" i="43" a="1"/>
  <c r="R98" i="43" s="1"/>
  <c r="BB96" i="43"/>
  <c r="BL96" i="43" s="1"/>
  <c r="BM96" i="43" s="1"/>
  <c r="BN96" i="43" s="1"/>
  <c r="BA96" i="43"/>
  <c r="BF96" i="43"/>
  <c r="BO94" i="43"/>
  <c r="AX97" i="43"/>
  <c r="P98" i="43" a="1"/>
  <c r="P98" i="43" s="1"/>
  <c r="F203" i="42"/>
  <c r="BG95" i="43" l="1"/>
  <c r="BJ95" i="43" s="1"/>
  <c r="AZ98" i="43"/>
  <c r="R99" i="43" a="1"/>
  <c r="R99" i="43" s="1"/>
  <c r="AY98" i="43"/>
  <c r="Q99" i="43" a="1"/>
  <c r="Q99" i="43" s="1"/>
  <c r="AX98" i="43"/>
  <c r="P99" i="43" a="1"/>
  <c r="P99" i="43" s="1"/>
  <c r="BO95" i="43"/>
  <c r="BD96" i="43"/>
  <c r="BE96" i="43" s="1"/>
  <c r="BH96" i="43" s="1"/>
  <c r="BI96" i="43" s="1"/>
  <c r="BA97" i="43"/>
  <c r="BF97" i="43"/>
  <c r="BB97" i="43"/>
  <c r="BL97" i="43" s="1"/>
  <c r="BM97" i="43" s="1"/>
  <c r="BN97" i="43" s="1"/>
  <c r="F204" i="42"/>
  <c r="BO96" i="43" l="1"/>
  <c r="BD97" i="43"/>
  <c r="BE97" i="43" s="1"/>
  <c r="BH97" i="43" s="1"/>
  <c r="BI97" i="43" s="1"/>
  <c r="BG96" i="43"/>
  <c r="BJ96" i="43" s="1"/>
  <c r="AX99" i="43"/>
  <c r="P100" i="43" a="1"/>
  <c r="P100" i="43" s="1"/>
  <c r="BB98" i="43"/>
  <c r="BL98" i="43" s="1"/>
  <c r="BM98" i="43" s="1"/>
  <c r="BN98" i="43" s="1"/>
  <c r="BF98" i="43"/>
  <c r="BA98" i="43"/>
  <c r="AZ99" i="43"/>
  <c r="R100" i="43" a="1"/>
  <c r="R100" i="43" s="1"/>
  <c r="AY99" i="43"/>
  <c r="Q100" i="43" a="1"/>
  <c r="Q100" i="43" s="1"/>
  <c r="F205" i="42"/>
  <c r="BO97" i="43" l="1"/>
  <c r="P101" i="43" a="1"/>
  <c r="P101" i="43" s="1"/>
  <c r="AX100" i="43"/>
  <c r="BB99" i="43"/>
  <c r="BL99" i="43" s="1"/>
  <c r="BM99" i="43" s="1"/>
  <c r="BN99" i="43" s="1"/>
  <c r="BF99" i="43"/>
  <c r="BA99" i="43"/>
  <c r="AZ100" i="43"/>
  <c r="R101" i="43" a="1"/>
  <c r="R101" i="43" s="1"/>
  <c r="BD98" i="43"/>
  <c r="BE98" i="43" s="1"/>
  <c r="BH98" i="43" s="1"/>
  <c r="BI98" i="43" s="1"/>
  <c r="AY100" i="43"/>
  <c r="Q101" i="43" a="1"/>
  <c r="Q101" i="43" s="1"/>
  <c r="BG97" i="43"/>
  <c r="BJ97" i="43" s="1"/>
  <c r="F206" i="42"/>
  <c r="BG98" i="43" l="1"/>
  <c r="BJ98" i="43" s="1"/>
  <c r="BD99" i="43"/>
  <c r="BE99" i="43" s="1"/>
  <c r="BH99" i="43" s="1"/>
  <c r="BI99" i="43" s="1"/>
  <c r="AY101" i="43"/>
  <c r="Q102" i="43" a="1"/>
  <c r="Q102" i="43" s="1"/>
  <c r="BO98" i="43"/>
  <c r="AZ101" i="43"/>
  <c r="R102" i="43" a="1"/>
  <c r="R102" i="43" s="1"/>
  <c r="BA100" i="43"/>
  <c r="BB100" i="43"/>
  <c r="BL100" i="43" s="1"/>
  <c r="BM100" i="43" s="1"/>
  <c r="BN100" i="43" s="1"/>
  <c r="BF100" i="43"/>
  <c r="P102" i="43" a="1"/>
  <c r="P102" i="43" s="1"/>
  <c r="AX101" i="43"/>
  <c r="F207" i="42"/>
  <c r="BG99" i="43" l="1"/>
  <c r="BJ99" i="43" s="1"/>
  <c r="BD100" i="43"/>
  <c r="BE100" i="43" s="1"/>
  <c r="BH100" i="43" s="1"/>
  <c r="BI100" i="43" s="1"/>
  <c r="R103" i="43" a="1"/>
  <c r="R103" i="43" s="1"/>
  <c r="AZ102" i="43"/>
  <c r="BO99" i="43"/>
  <c r="Q103" i="43" a="1"/>
  <c r="Q103" i="43" s="1"/>
  <c r="AY102" i="43"/>
  <c r="BF101" i="43"/>
  <c r="BA101" i="43"/>
  <c r="BB101" i="43"/>
  <c r="BL101" i="43" s="1"/>
  <c r="BM101" i="43" s="1"/>
  <c r="BN101" i="43" s="1"/>
  <c r="AX102" i="43"/>
  <c r="P103" i="43" a="1"/>
  <c r="P103" i="43" s="1"/>
  <c r="F208" i="42"/>
  <c r="Q104" i="43" l="1" a="1"/>
  <c r="Q104" i="43" s="1"/>
  <c r="AY103" i="43"/>
  <c r="AZ103" i="43"/>
  <c r="R104" i="43" a="1"/>
  <c r="R104" i="43" s="1"/>
  <c r="BO100" i="43"/>
  <c r="BB102" i="43"/>
  <c r="BL102" i="43" s="1"/>
  <c r="BM102" i="43" s="1"/>
  <c r="BN102" i="43" s="1"/>
  <c r="BA102" i="43"/>
  <c r="BF102" i="43"/>
  <c r="BD101" i="43"/>
  <c r="BE101" i="43" s="1"/>
  <c r="BH101" i="43" s="1"/>
  <c r="BI101" i="43" s="1"/>
  <c r="P104" i="43" a="1"/>
  <c r="P104" i="43" s="1"/>
  <c r="AX103" i="43"/>
  <c r="BG100" i="43"/>
  <c r="BJ100" i="43" s="1"/>
  <c r="F209" i="42"/>
  <c r="BG101" i="43" l="1"/>
  <c r="BJ101" i="43" s="1"/>
  <c r="BO101" i="43"/>
  <c r="R105" i="43" a="1"/>
  <c r="R105" i="43" s="1"/>
  <c r="AZ104" i="43"/>
  <c r="P105" i="43" a="1"/>
  <c r="P105" i="43" s="1"/>
  <c r="AX104" i="43"/>
  <c r="BB103" i="43"/>
  <c r="BL103" i="43" s="1"/>
  <c r="BM103" i="43" s="1"/>
  <c r="BN103" i="43" s="1"/>
  <c r="BA103" i="43"/>
  <c r="BF103" i="43"/>
  <c r="BD102" i="43"/>
  <c r="BE102" i="43" s="1"/>
  <c r="BH102" i="43" s="1"/>
  <c r="BI102" i="43" s="1"/>
  <c r="AY104" i="43"/>
  <c r="Q105" i="43" a="1"/>
  <c r="Q105" i="43" s="1"/>
  <c r="F210" i="42"/>
  <c r="BO102" i="43" l="1"/>
  <c r="AX105" i="43"/>
  <c r="P106" i="43" a="1"/>
  <c r="P106" i="43" s="1"/>
  <c r="Q106" i="43" a="1"/>
  <c r="Q106" i="43" s="1"/>
  <c r="AY105" i="43"/>
  <c r="BG102" i="43"/>
  <c r="BJ102" i="43" s="1"/>
  <c r="BD103" i="43"/>
  <c r="BE103" i="43" s="1"/>
  <c r="BH103" i="43" s="1"/>
  <c r="BI103" i="43" s="1"/>
  <c r="BA104" i="43"/>
  <c r="BB104" i="43"/>
  <c r="BL104" i="43" s="1"/>
  <c r="BM104" i="43" s="1"/>
  <c r="BN104" i="43" s="1"/>
  <c r="BF104" i="43"/>
  <c r="AZ105" i="43"/>
  <c r="R106" i="43" a="1"/>
  <c r="R106" i="43" s="1"/>
  <c r="F211" i="42"/>
  <c r="BO103" i="43" l="1"/>
  <c r="BD104" i="43"/>
  <c r="BE104" i="43" s="1"/>
  <c r="BH104" i="43" s="1"/>
  <c r="BI104" i="43" s="1"/>
  <c r="BG103" i="43"/>
  <c r="BJ103" i="43" s="1"/>
  <c r="AY106" i="43"/>
  <c r="Q107" i="43" a="1"/>
  <c r="Q107" i="43" s="1"/>
  <c r="AX106" i="43"/>
  <c r="P107" i="43" a="1"/>
  <c r="P107" i="43" s="1"/>
  <c r="R107" i="43" a="1"/>
  <c r="R107" i="43" s="1"/>
  <c r="AZ106" i="43"/>
  <c r="BA105" i="43"/>
  <c r="BB105" i="43"/>
  <c r="BL105" i="43" s="1"/>
  <c r="BM105" i="43" s="1"/>
  <c r="BN105" i="43" s="1"/>
  <c r="BF105" i="43"/>
  <c r="F212" i="42"/>
  <c r="AY107" i="43" l="1"/>
  <c r="Q108" i="43" a="1"/>
  <c r="Q108" i="43" s="1"/>
  <c r="AZ107" i="43"/>
  <c r="R108" i="43" a="1"/>
  <c r="R108" i="43" s="1"/>
  <c r="BO104" i="43"/>
  <c r="BD105" i="43"/>
  <c r="BE105" i="43" s="1"/>
  <c r="BH105" i="43" s="1"/>
  <c r="BI105" i="43" s="1"/>
  <c r="AX107" i="43"/>
  <c r="P108" i="43" a="1"/>
  <c r="P108" i="43" s="1"/>
  <c r="BB106" i="43"/>
  <c r="BL106" i="43" s="1"/>
  <c r="BM106" i="43" s="1"/>
  <c r="BN106" i="43" s="1"/>
  <c r="BF106" i="43"/>
  <c r="BA106" i="43"/>
  <c r="BG104" i="43"/>
  <c r="BJ104" i="43" s="1"/>
  <c r="F213" i="42"/>
  <c r="BO105" i="43" l="1"/>
  <c r="BD106" i="43"/>
  <c r="BE106" i="43" s="1"/>
  <c r="BH106" i="43" s="1"/>
  <c r="BI106" i="43" s="1"/>
  <c r="P109" i="43" a="1"/>
  <c r="P109" i="43" s="1"/>
  <c r="AX108" i="43"/>
  <c r="BB107" i="43"/>
  <c r="BL107" i="43" s="1"/>
  <c r="BM107" i="43" s="1"/>
  <c r="BN107" i="43" s="1"/>
  <c r="BA107" i="43"/>
  <c r="BF107" i="43"/>
  <c r="AY108" i="43"/>
  <c r="Q109" i="43" a="1"/>
  <c r="Q109" i="43" s="1"/>
  <c r="R109" i="43" a="1"/>
  <c r="R109" i="43" s="1"/>
  <c r="AZ108" i="43"/>
  <c r="BG105" i="43"/>
  <c r="BJ105" i="43" s="1"/>
  <c r="BG106" i="43" l="1"/>
  <c r="BJ106" i="43" s="1"/>
  <c r="BO106" i="43"/>
  <c r="AY109" i="43"/>
  <c r="Q110" i="43" a="1"/>
  <c r="Q110" i="43" s="1"/>
  <c r="BD107" i="43"/>
  <c r="BE107" i="43" s="1"/>
  <c r="BH107" i="43" s="1"/>
  <c r="BI107" i="43" s="1"/>
  <c r="R110" i="43" a="1"/>
  <c r="R110" i="43" s="1"/>
  <c r="AZ109" i="43"/>
  <c r="BF108" i="43"/>
  <c r="BB108" i="43"/>
  <c r="BL108" i="43" s="1"/>
  <c r="BM108" i="43" s="1"/>
  <c r="BN108" i="43" s="1"/>
  <c r="BA108" i="43"/>
  <c r="AX109" i="43"/>
  <c r="P110" i="43" a="1"/>
  <c r="P110" i="43" s="1"/>
  <c r="AZ110" i="43" l="1"/>
  <c r="R111" i="43" a="1"/>
  <c r="R111" i="43" s="1"/>
  <c r="BO107" i="43"/>
  <c r="P111" i="43" a="1"/>
  <c r="P111" i="43" s="1"/>
  <c r="AX110" i="43"/>
  <c r="BF109" i="43"/>
  <c r="BA109" i="43"/>
  <c r="BB109" i="43"/>
  <c r="BL109" i="43" s="1"/>
  <c r="BM109" i="43" s="1"/>
  <c r="BN109" i="43" s="1"/>
  <c r="BD108" i="43"/>
  <c r="BE108" i="43" s="1"/>
  <c r="BH108" i="43" s="1"/>
  <c r="BI108" i="43" s="1"/>
  <c r="BG107" i="43"/>
  <c r="BJ107" i="43" s="1"/>
  <c r="Q111" i="43" a="1"/>
  <c r="Q111" i="43" s="1"/>
  <c r="AY110" i="43"/>
  <c r="BG108" i="43" l="1"/>
  <c r="BJ108" i="43" s="1"/>
  <c r="BO108" i="43"/>
  <c r="BD109" i="43"/>
  <c r="BE109" i="43" s="1"/>
  <c r="BH109" i="43" s="1"/>
  <c r="BI109" i="43" s="1"/>
  <c r="BB110" i="43"/>
  <c r="BL110" i="43" s="1"/>
  <c r="BM110" i="43" s="1"/>
  <c r="BN110" i="43" s="1"/>
  <c r="BF110" i="43"/>
  <c r="BA110" i="43"/>
  <c r="AX111" i="43"/>
  <c r="P112" i="43" a="1"/>
  <c r="P112" i="43" s="1"/>
  <c r="R112" i="43" a="1"/>
  <c r="R112" i="43" s="1"/>
  <c r="AZ111" i="43"/>
  <c r="AY111" i="43"/>
  <c r="Q112" i="43" a="1"/>
  <c r="Q112" i="43" s="1"/>
  <c r="AY112" i="43" l="1"/>
  <c r="Q113" i="43" a="1"/>
  <c r="Q113" i="43" s="1"/>
  <c r="AZ112" i="43"/>
  <c r="R113" i="43" a="1"/>
  <c r="R113" i="43" s="1"/>
  <c r="BF111" i="43"/>
  <c r="BB111" i="43"/>
  <c r="BL111" i="43" s="1"/>
  <c r="BM111" i="43" s="1"/>
  <c r="BN111" i="43" s="1"/>
  <c r="BA111" i="43"/>
  <c r="BG109" i="43"/>
  <c r="BJ109" i="43" s="1"/>
  <c r="BO109" i="43"/>
  <c r="AX112" i="43"/>
  <c r="P113" i="43" a="1"/>
  <c r="P113" i="43" s="1"/>
  <c r="BD110" i="43"/>
  <c r="BE110" i="43" s="1"/>
  <c r="BH110" i="43" s="1"/>
  <c r="BI110" i="43" s="1"/>
  <c r="AZ113" i="43" l="1"/>
  <c r="R114" i="43" a="1"/>
  <c r="R114" i="43" s="1"/>
  <c r="BF112" i="43"/>
  <c r="BA112" i="43"/>
  <c r="BB112" i="43"/>
  <c r="BL112" i="43" s="1"/>
  <c r="BM112" i="43" s="1"/>
  <c r="BN112" i="43" s="1"/>
  <c r="BD111" i="43"/>
  <c r="BE111" i="43" s="1"/>
  <c r="BH111" i="43" s="1"/>
  <c r="BI111" i="43" s="1"/>
  <c r="AY113" i="43"/>
  <c r="Q114" i="43" a="1"/>
  <c r="Q114" i="43" s="1"/>
  <c r="AX113" i="43"/>
  <c r="P114" i="43" a="1"/>
  <c r="P114" i="43" s="1"/>
  <c r="BG110" i="43"/>
  <c r="BJ110" i="43" s="1"/>
  <c r="BO110" i="43"/>
  <c r="AX114" i="43" l="1"/>
  <c r="P115" i="43" a="1"/>
  <c r="P115" i="43" s="1"/>
  <c r="BD112" i="43"/>
  <c r="BE112" i="43" s="1"/>
  <c r="BH112" i="43" s="1"/>
  <c r="BI112" i="43" s="1"/>
  <c r="BF113" i="43"/>
  <c r="BA113" i="43"/>
  <c r="BB113" i="43"/>
  <c r="BL113" i="43" s="1"/>
  <c r="BM113" i="43" s="1"/>
  <c r="BN113" i="43" s="1"/>
  <c r="AZ114" i="43"/>
  <c r="R115" i="43" a="1"/>
  <c r="R115" i="43" s="1"/>
  <c r="Q115" i="43" a="1"/>
  <c r="Q115" i="43" s="1"/>
  <c r="AY114" i="43"/>
  <c r="BG111" i="43"/>
  <c r="BJ111" i="43" s="1"/>
  <c r="BO111" i="43"/>
  <c r="AZ115" i="43" l="1"/>
  <c r="R116" i="43" a="1"/>
  <c r="R116" i="43" s="1"/>
  <c r="BG112" i="43"/>
  <c r="BJ112" i="43" s="1"/>
  <c r="BD113" i="43"/>
  <c r="BE113" i="43" s="1"/>
  <c r="BH113" i="43" s="1"/>
  <c r="BI113" i="43" s="1"/>
  <c r="BO112" i="43"/>
  <c r="AY115" i="43"/>
  <c r="Q116" i="43" a="1"/>
  <c r="Q116" i="43" s="1"/>
  <c r="P116" i="43" a="1"/>
  <c r="P116" i="43" s="1"/>
  <c r="AX115" i="43"/>
  <c r="BF114" i="43"/>
  <c r="BA114" i="43"/>
  <c r="BB114" i="43"/>
  <c r="BL114" i="43" s="1"/>
  <c r="BM114" i="43" s="1"/>
  <c r="BN114" i="43" s="1"/>
  <c r="BG113" i="43" l="1"/>
  <c r="BJ113" i="43" s="1"/>
  <c r="BO113" i="43"/>
  <c r="AY116" i="43"/>
  <c r="Q117" i="43" a="1"/>
  <c r="Q117" i="43" s="1"/>
  <c r="P117" i="43" a="1"/>
  <c r="P117" i="43" s="1"/>
  <c r="AX116" i="43"/>
  <c r="R117" i="43" a="1"/>
  <c r="R117" i="43" s="1"/>
  <c r="AZ116" i="43"/>
  <c r="BF115" i="43"/>
  <c r="BA115" i="43"/>
  <c r="BB115" i="43"/>
  <c r="BL115" i="43" s="1"/>
  <c r="BM115" i="43" s="1"/>
  <c r="BN115" i="43" s="1"/>
  <c r="BD114" i="43"/>
  <c r="BE114" i="43" s="1"/>
  <c r="BH114" i="43" s="1"/>
  <c r="BI114" i="43" s="1"/>
  <c r="AZ117" i="43" l="1"/>
  <c r="R118" i="43" a="1"/>
  <c r="R118" i="43" s="1"/>
  <c r="BF116" i="43"/>
  <c r="BA116" i="43"/>
  <c r="BB116" i="43"/>
  <c r="BL116" i="43" s="1"/>
  <c r="BM116" i="43" s="1"/>
  <c r="BN116" i="43" s="1"/>
  <c r="AX117" i="43"/>
  <c r="P118" i="43" a="1"/>
  <c r="P118" i="43" s="1"/>
  <c r="Q118" i="43" a="1"/>
  <c r="Q118" i="43" s="1"/>
  <c r="AY117" i="43"/>
  <c r="BD115" i="43"/>
  <c r="BE115" i="43" s="1"/>
  <c r="BH115" i="43" s="1"/>
  <c r="BI115" i="43" s="1"/>
  <c r="BG114" i="43"/>
  <c r="BJ114" i="43" s="1"/>
  <c r="BO114" i="43"/>
  <c r="BO115" i="43" l="1"/>
  <c r="P119" i="43" a="1"/>
  <c r="P119" i="43" s="1"/>
  <c r="AX118" i="43"/>
  <c r="BF117" i="43"/>
  <c r="BA117" i="43"/>
  <c r="BB117" i="43"/>
  <c r="BL117" i="43" s="1"/>
  <c r="BM117" i="43" s="1"/>
  <c r="BN117" i="43" s="1"/>
  <c r="BD116" i="43"/>
  <c r="BE116" i="43" s="1"/>
  <c r="BH116" i="43" s="1"/>
  <c r="BI116" i="43" s="1"/>
  <c r="AY118" i="43"/>
  <c r="Q119" i="43" a="1"/>
  <c r="Q119" i="43" s="1"/>
  <c r="AZ118" i="43"/>
  <c r="R119" i="43" a="1"/>
  <c r="R119" i="43" s="1"/>
  <c r="BG115" i="43"/>
  <c r="BJ115" i="43" s="1"/>
  <c r="BG116" i="43" l="1"/>
  <c r="BJ116" i="43" s="1"/>
  <c r="Q120" i="43" a="1"/>
  <c r="Q120" i="43" s="1"/>
  <c r="AY119" i="43"/>
  <c r="BO116" i="43"/>
  <c r="AZ119" i="43"/>
  <c r="R120" i="43" a="1"/>
  <c r="R120" i="43" s="1"/>
  <c r="BD117" i="43"/>
  <c r="BE117" i="43" s="1"/>
  <c r="BH117" i="43" s="1"/>
  <c r="BI117" i="43" s="1"/>
  <c r="BF118" i="43"/>
  <c r="BA118" i="43"/>
  <c r="BB118" i="43"/>
  <c r="BL118" i="43" s="1"/>
  <c r="BM118" i="43" s="1"/>
  <c r="BN118" i="43" s="1"/>
  <c r="AX119" i="43"/>
  <c r="P120" i="43" a="1"/>
  <c r="P120" i="43" s="1"/>
  <c r="BO117" i="43" l="1"/>
  <c r="BG117" i="43"/>
  <c r="BJ117" i="43" s="1"/>
  <c r="R121" i="43" a="1"/>
  <c r="R121" i="43" s="1"/>
  <c r="AZ120" i="43"/>
  <c r="BF119" i="43"/>
  <c r="BA119" i="43"/>
  <c r="BB119" i="43"/>
  <c r="BL119" i="43" s="1"/>
  <c r="BM119" i="43" s="1"/>
  <c r="BN119" i="43" s="1"/>
  <c r="BD118" i="43"/>
  <c r="BE118" i="43" s="1"/>
  <c r="BH118" i="43" s="1"/>
  <c r="BI118" i="43" s="1"/>
  <c r="P121" i="43" a="1"/>
  <c r="P121" i="43" s="1"/>
  <c r="AX120" i="43"/>
  <c r="Q121" i="43" a="1"/>
  <c r="Q121" i="43" s="1"/>
  <c r="AY120" i="43"/>
  <c r="BG118" i="43" l="1"/>
  <c r="BJ118" i="43" s="1"/>
  <c r="BO118" i="43"/>
  <c r="AX121" i="43"/>
  <c r="P122" i="43" a="1"/>
  <c r="P122" i="43" s="1"/>
  <c r="BD119" i="43"/>
  <c r="BE119" i="43" s="1"/>
  <c r="BH119" i="43" s="1"/>
  <c r="BI119" i="43" s="1"/>
  <c r="AY121" i="43"/>
  <c r="Q122" i="43" a="1"/>
  <c r="Q122" i="43" s="1"/>
  <c r="BF120" i="43"/>
  <c r="BA120" i="43"/>
  <c r="BB120" i="43"/>
  <c r="BL120" i="43" s="1"/>
  <c r="BM120" i="43" s="1"/>
  <c r="BN120" i="43" s="1"/>
  <c r="AZ121" i="43"/>
  <c r="R122" i="43" a="1"/>
  <c r="R122" i="43" s="1"/>
  <c r="BG119" i="43" l="1"/>
  <c r="BJ119" i="43" s="1"/>
  <c r="BD120" i="43"/>
  <c r="BE120" i="43" s="1"/>
  <c r="BH120" i="43" s="1"/>
  <c r="BI120" i="43" s="1"/>
  <c r="BO119" i="43"/>
  <c r="AY122" i="43"/>
  <c r="Q123" i="43" a="1"/>
  <c r="Q123" i="43" s="1"/>
  <c r="AX122" i="43"/>
  <c r="P123" i="43" a="1"/>
  <c r="P123" i="43" s="1"/>
  <c r="AZ122" i="43"/>
  <c r="R123" i="43" a="1"/>
  <c r="R123" i="43" s="1"/>
  <c r="BF121" i="43"/>
  <c r="BA121" i="43"/>
  <c r="BB121" i="43"/>
  <c r="BL121" i="43" s="1"/>
  <c r="BM121" i="43" s="1"/>
  <c r="BN121" i="43" s="1"/>
  <c r="BG120" i="43" l="1"/>
  <c r="AZ123" i="43"/>
  <c r="R124" i="43" a="1"/>
  <c r="R124" i="43" s="1"/>
  <c r="P124" i="43" a="1"/>
  <c r="P124" i="43" s="1"/>
  <c r="AX123" i="43"/>
  <c r="BF122" i="43"/>
  <c r="BA122" i="43"/>
  <c r="BB122" i="43"/>
  <c r="BL122" i="43" s="1"/>
  <c r="BM122" i="43" s="1"/>
  <c r="BN122" i="43" s="1"/>
  <c r="BO120" i="43"/>
  <c r="Q124" i="43" a="1"/>
  <c r="Q124" i="43" s="1"/>
  <c r="AY123" i="43"/>
  <c r="BD121" i="43"/>
  <c r="BE121" i="43" s="1"/>
  <c r="BH121" i="43" s="1"/>
  <c r="BI121" i="43" s="1"/>
  <c r="BJ120" i="43"/>
  <c r="AY124" i="43" l="1"/>
  <c r="Q125" i="43" a="1"/>
  <c r="Q125" i="43" s="1"/>
  <c r="BD122" i="43"/>
  <c r="BE122" i="43" s="1"/>
  <c r="BH122" i="43" s="1"/>
  <c r="BI122" i="43" s="1"/>
  <c r="BF123" i="43"/>
  <c r="BA123" i="43"/>
  <c r="BB123" i="43"/>
  <c r="BL123" i="43" s="1"/>
  <c r="BM123" i="43" s="1"/>
  <c r="BN123" i="43" s="1"/>
  <c r="AZ124" i="43"/>
  <c r="R125" i="43" a="1"/>
  <c r="R125" i="43" s="1"/>
  <c r="P125" i="43" a="1"/>
  <c r="P125" i="43" s="1"/>
  <c r="AX124" i="43"/>
  <c r="BO121" i="43"/>
  <c r="BG121" i="43"/>
  <c r="BJ121" i="43" s="1"/>
  <c r="BD123" i="43" l="1"/>
  <c r="BE123" i="43" s="1"/>
  <c r="BH123" i="43" s="1"/>
  <c r="BI123" i="43" s="1"/>
  <c r="BG122" i="43"/>
  <c r="BJ122" i="43" s="1"/>
  <c r="BO122" i="43"/>
  <c r="AZ125" i="43"/>
  <c r="R126" i="43" a="1"/>
  <c r="R126" i="43" s="1"/>
  <c r="AY125" i="43"/>
  <c r="Q126" i="43" a="1"/>
  <c r="Q126" i="43" s="1"/>
  <c r="AX125" i="43"/>
  <c r="P126" i="43" a="1"/>
  <c r="P126" i="43" s="1"/>
  <c r="BF124" i="43"/>
  <c r="BA124" i="43"/>
  <c r="BB124" i="43"/>
  <c r="BL124" i="43" s="1"/>
  <c r="BM124" i="43" s="1"/>
  <c r="BN124" i="43" s="1"/>
  <c r="R127" i="43" l="1" a="1"/>
  <c r="R127" i="43" s="1"/>
  <c r="AZ126" i="43"/>
  <c r="AY126" i="43"/>
  <c r="Q127" i="43" a="1"/>
  <c r="Q127" i="43" s="1"/>
  <c r="BG123" i="43"/>
  <c r="BJ123" i="43" s="1"/>
  <c r="BF125" i="43"/>
  <c r="BA125" i="43"/>
  <c r="BB125" i="43"/>
  <c r="BL125" i="43" s="1"/>
  <c r="BM125" i="43" s="1"/>
  <c r="BN125" i="43" s="1"/>
  <c r="BD124" i="43"/>
  <c r="BE124" i="43" s="1"/>
  <c r="BH124" i="43" s="1"/>
  <c r="BI124" i="43" s="1"/>
  <c r="BO123" i="43"/>
  <c r="AX126" i="43"/>
  <c r="P127" i="43" a="1"/>
  <c r="P127" i="43" s="1"/>
  <c r="AY127" i="43" l="1"/>
  <c r="Q128" i="43" a="1"/>
  <c r="Q128" i="43" s="1"/>
  <c r="AX127" i="43"/>
  <c r="P128" i="43" a="1"/>
  <c r="P128" i="43" s="1"/>
  <c r="BF126" i="43"/>
  <c r="BA126" i="43"/>
  <c r="BB126" i="43"/>
  <c r="BL126" i="43" s="1"/>
  <c r="BM126" i="43" s="1"/>
  <c r="BN126" i="43" s="1"/>
  <c r="BO124" i="43"/>
  <c r="BD125" i="43"/>
  <c r="BE125" i="43" s="1"/>
  <c r="BH125" i="43" s="1"/>
  <c r="BI125" i="43" s="1"/>
  <c r="BG124" i="43"/>
  <c r="BJ124" i="43" s="1"/>
  <c r="AZ127" i="43"/>
  <c r="R128" i="43" a="1"/>
  <c r="R128" i="43" s="1"/>
  <c r="BO125" i="43" l="1"/>
  <c r="BG125" i="43"/>
  <c r="BJ125" i="43" s="1"/>
  <c r="BD126" i="43"/>
  <c r="BE126" i="43" s="1"/>
  <c r="BH126" i="43" s="1"/>
  <c r="BI126" i="43" s="1"/>
  <c r="AZ128" i="43"/>
  <c r="R129" i="43" a="1"/>
  <c r="R129" i="43" s="1"/>
  <c r="AY128" i="43"/>
  <c r="Q129" i="43" a="1"/>
  <c r="Q129" i="43" s="1"/>
  <c r="AX128" i="43"/>
  <c r="P129" i="43" a="1"/>
  <c r="P129" i="43" s="1"/>
  <c r="BF127" i="43"/>
  <c r="BA127" i="43"/>
  <c r="BB127" i="43"/>
  <c r="BL127" i="43" s="1"/>
  <c r="BM127" i="43" s="1"/>
  <c r="BN127" i="43" s="1"/>
  <c r="BG126" i="43" l="1"/>
  <c r="BJ126" i="43" s="1"/>
  <c r="BO126" i="43"/>
  <c r="BD127" i="43"/>
  <c r="BE127" i="43" s="1"/>
  <c r="BH127" i="43" s="1"/>
  <c r="BI127" i="43" s="1"/>
  <c r="P130" i="43" a="1"/>
  <c r="P130" i="43" s="1"/>
  <c r="AX129" i="43"/>
  <c r="BF128" i="43"/>
  <c r="BA128" i="43"/>
  <c r="BB128" i="43"/>
  <c r="BL128" i="43" s="1"/>
  <c r="BM128" i="43" s="1"/>
  <c r="BN128" i="43" s="1"/>
  <c r="Q130" i="43" a="1"/>
  <c r="Q130" i="43" s="1"/>
  <c r="AY129" i="43"/>
  <c r="R130" i="43" a="1"/>
  <c r="R130" i="43" s="1"/>
  <c r="AZ129" i="43"/>
  <c r="AX130" i="43" l="1"/>
  <c r="P131" i="43" a="1"/>
  <c r="P131" i="43" s="1"/>
  <c r="BG127" i="43"/>
  <c r="BJ127" i="43" s="1"/>
  <c r="AY130" i="43"/>
  <c r="Q131" i="43" a="1"/>
  <c r="Q131" i="43" s="1"/>
  <c r="BD128" i="43"/>
  <c r="BE128" i="43" s="1"/>
  <c r="BH128" i="43" s="1"/>
  <c r="BI128" i="43" s="1"/>
  <c r="BA129" i="43"/>
  <c r="BF129" i="43"/>
  <c r="BB129" i="43"/>
  <c r="BL129" i="43" s="1"/>
  <c r="BM129" i="43" s="1"/>
  <c r="BN129" i="43" s="1"/>
  <c r="BO127" i="43"/>
  <c r="AZ130" i="43"/>
  <c r="R131" i="43" a="1"/>
  <c r="R131" i="43" s="1"/>
  <c r="BG128" i="43" l="1"/>
  <c r="BJ128" i="43" s="1"/>
  <c r="BO128" i="43"/>
  <c r="Q132" i="43" a="1"/>
  <c r="Q132" i="43" s="1"/>
  <c r="AY131" i="43"/>
  <c r="AX131" i="43"/>
  <c r="P132" i="43" a="1"/>
  <c r="P132" i="43" s="1"/>
  <c r="BF130" i="43"/>
  <c r="BA130" i="43"/>
  <c r="BB130" i="43"/>
  <c r="BL130" i="43" s="1"/>
  <c r="BM130" i="43" s="1"/>
  <c r="BN130" i="43" s="1"/>
  <c r="BD129" i="43"/>
  <c r="BE129" i="43" s="1"/>
  <c r="BH129" i="43" s="1"/>
  <c r="BI129" i="43" s="1"/>
  <c r="AZ131" i="43"/>
  <c r="R132" i="43" a="1"/>
  <c r="R132" i="43" s="1"/>
  <c r="BG129" i="43" l="1"/>
  <c r="BJ129" i="43" s="1"/>
  <c r="AZ132" i="43"/>
  <c r="R133" i="43" a="1"/>
  <c r="R133" i="43" s="1"/>
  <c r="BO129" i="43"/>
  <c r="BD130" i="43"/>
  <c r="BE130" i="43" s="1"/>
  <c r="BH130" i="43" s="1"/>
  <c r="BI130" i="43" s="1"/>
  <c r="P133" i="43" a="1"/>
  <c r="P133" i="43" s="1"/>
  <c r="AX132" i="43"/>
  <c r="BA131" i="43"/>
  <c r="BF131" i="43"/>
  <c r="BB131" i="43"/>
  <c r="BL131" i="43" s="1"/>
  <c r="BM131" i="43" s="1"/>
  <c r="BN131" i="43" s="1"/>
  <c r="AY132" i="43"/>
  <c r="Q133" i="43" a="1"/>
  <c r="Q133" i="43" s="1"/>
  <c r="BG130" i="43" l="1"/>
  <c r="BJ130" i="43" s="1"/>
  <c r="BO130" i="43"/>
  <c r="AX133" i="43"/>
  <c r="P134" i="43" a="1"/>
  <c r="P134" i="43" s="1"/>
  <c r="AZ133" i="43"/>
  <c r="R134" i="43" a="1"/>
  <c r="R134" i="43" s="1"/>
  <c r="AY133" i="43"/>
  <c r="Q134" i="43" a="1"/>
  <c r="Q134" i="43" s="1"/>
  <c r="BD131" i="43"/>
  <c r="BE131" i="43" s="1"/>
  <c r="BH131" i="43" s="1"/>
  <c r="BI131" i="43" s="1"/>
  <c r="BA132" i="43"/>
  <c r="BF132" i="43"/>
  <c r="BB132" i="43"/>
  <c r="BL132" i="43" s="1"/>
  <c r="BM132" i="43" s="1"/>
  <c r="BN132" i="43" s="1"/>
  <c r="BO131" i="43" l="1"/>
  <c r="BD132" i="43"/>
  <c r="BE132" i="43" s="1"/>
  <c r="BH132" i="43" s="1"/>
  <c r="BI132" i="43" s="1"/>
  <c r="BG131" i="43"/>
  <c r="BJ131" i="43" s="1"/>
  <c r="Q135" i="43" a="1"/>
  <c r="Q135" i="43" s="1"/>
  <c r="AY134" i="43"/>
  <c r="AX134" i="43"/>
  <c r="P135" i="43" a="1"/>
  <c r="P135" i="43" s="1"/>
  <c r="R135" i="43" a="1"/>
  <c r="R135" i="43" s="1"/>
  <c r="AZ134" i="43"/>
  <c r="BA133" i="43"/>
  <c r="BF133" i="43"/>
  <c r="BB133" i="43"/>
  <c r="BL133" i="43" s="1"/>
  <c r="BM133" i="43" s="1"/>
  <c r="BN133" i="43" s="1"/>
  <c r="BD133" i="43" l="1"/>
  <c r="BE133" i="43" s="1"/>
  <c r="BH133" i="43" s="1"/>
  <c r="BI133" i="43" s="1"/>
  <c r="Q136" i="43" a="1"/>
  <c r="Q136" i="43" s="1"/>
  <c r="AY135" i="43"/>
  <c r="BO132" i="43"/>
  <c r="AX135" i="43"/>
  <c r="P136" i="43" a="1"/>
  <c r="P136" i="43" s="1"/>
  <c r="AZ135" i="43"/>
  <c r="R136" i="43" a="1"/>
  <c r="R136" i="43" s="1"/>
  <c r="BF134" i="43"/>
  <c r="BA134" i="43"/>
  <c r="BB134" i="43"/>
  <c r="BL134" i="43" s="1"/>
  <c r="BM134" i="43" s="1"/>
  <c r="BN134" i="43" s="1"/>
  <c r="BG132" i="43"/>
  <c r="BJ132" i="43" s="1"/>
  <c r="BD134" i="43" l="1"/>
  <c r="BE134" i="43" s="1"/>
  <c r="BH134" i="43" s="1"/>
  <c r="BI134" i="43" s="1"/>
  <c r="Q137" i="43" a="1"/>
  <c r="Q137" i="43" s="1"/>
  <c r="AY136" i="43"/>
  <c r="BO133" i="43"/>
  <c r="R137" i="43" a="1"/>
  <c r="R137" i="43" s="1"/>
  <c r="AZ136" i="43"/>
  <c r="P137" i="43" a="1"/>
  <c r="P137" i="43" s="1"/>
  <c r="AX136" i="43"/>
  <c r="BF135" i="43"/>
  <c r="BA135" i="43"/>
  <c r="BB135" i="43"/>
  <c r="BL135" i="43" s="1"/>
  <c r="BM135" i="43" s="1"/>
  <c r="BN135" i="43" s="1"/>
  <c r="BG133" i="43"/>
  <c r="BJ133" i="43" s="1"/>
  <c r="AZ137" i="43" l="1"/>
  <c r="R138" i="43" a="1"/>
  <c r="R138" i="43" s="1"/>
  <c r="AX137" i="43"/>
  <c r="P138" i="43" a="1"/>
  <c r="P138" i="43" s="1"/>
  <c r="Q138" i="43" a="1"/>
  <c r="Q138" i="43" s="1"/>
  <c r="AY137" i="43"/>
  <c r="BG134" i="43"/>
  <c r="BJ134" i="43" s="1"/>
  <c r="BO134" i="43"/>
  <c r="BD135" i="43"/>
  <c r="BE135" i="43" s="1"/>
  <c r="BH135" i="43" s="1"/>
  <c r="BI135" i="43" s="1"/>
  <c r="BF136" i="43"/>
  <c r="BA136" i="43"/>
  <c r="BB136" i="43"/>
  <c r="BL136" i="43" s="1"/>
  <c r="BM136" i="43" s="1"/>
  <c r="BN136" i="43" s="1"/>
  <c r="BG135" i="43" l="1"/>
  <c r="BJ135" i="43" s="1"/>
  <c r="BO135" i="43"/>
  <c r="AY138" i="43"/>
  <c r="Q139" i="43" a="1"/>
  <c r="Q139" i="43" s="1"/>
  <c r="AX138" i="43"/>
  <c r="P139" i="43" a="1"/>
  <c r="P139" i="43" s="1"/>
  <c r="BF137" i="43"/>
  <c r="BA137" i="43"/>
  <c r="BB137" i="43"/>
  <c r="BL137" i="43" s="1"/>
  <c r="BM137" i="43" s="1"/>
  <c r="BN137" i="43" s="1"/>
  <c r="AZ138" i="43"/>
  <c r="R139" i="43" a="1"/>
  <c r="R139" i="43" s="1"/>
  <c r="BD136" i="43"/>
  <c r="BE136" i="43" s="1"/>
  <c r="BH136" i="43" s="1"/>
  <c r="BI136" i="43" s="1"/>
  <c r="BG136" i="43" l="1"/>
  <c r="BJ136" i="43" s="1"/>
  <c r="R140" i="43" a="1"/>
  <c r="R140" i="43" s="1"/>
  <c r="AZ139" i="43"/>
  <c r="BD137" i="43"/>
  <c r="BE137" i="43" s="1"/>
  <c r="BH137" i="43" s="1"/>
  <c r="BI137" i="43" s="1"/>
  <c r="AX139" i="43"/>
  <c r="P140" i="43" a="1"/>
  <c r="P140" i="43" s="1"/>
  <c r="BF138" i="43"/>
  <c r="BA138" i="43"/>
  <c r="BB138" i="43"/>
  <c r="BL138" i="43" s="1"/>
  <c r="BM138" i="43" s="1"/>
  <c r="BN138" i="43" s="1"/>
  <c r="AY139" i="43"/>
  <c r="Q140" i="43" a="1"/>
  <c r="Q140" i="43" s="1"/>
  <c r="BO136" i="43"/>
  <c r="AX140" i="43" l="1"/>
  <c r="P141" i="43" a="1"/>
  <c r="P141" i="43" s="1"/>
  <c r="BF139" i="43"/>
  <c r="BA139" i="43"/>
  <c r="BB139" i="43"/>
  <c r="BL139" i="43" s="1"/>
  <c r="BM139" i="43" s="1"/>
  <c r="BN139" i="43" s="1"/>
  <c r="BG137" i="43"/>
  <c r="BJ137" i="43" s="1"/>
  <c r="BO137" i="43"/>
  <c r="BD138" i="43"/>
  <c r="BE138" i="43" s="1"/>
  <c r="BH138" i="43" s="1"/>
  <c r="BI138" i="43" s="1"/>
  <c r="AZ140" i="43"/>
  <c r="R141" i="43" a="1"/>
  <c r="R141" i="43" s="1"/>
  <c r="AY140" i="43"/>
  <c r="Q141" i="43" a="1"/>
  <c r="Q141" i="43" s="1"/>
  <c r="BO138" i="43" l="1"/>
  <c r="BG138" i="43"/>
  <c r="BJ138" i="43" s="1"/>
  <c r="BD139" i="43"/>
  <c r="BE139" i="43" s="1"/>
  <c r="BH139" i="43" s="1"/>
  <c r="BI139" i="43" s="1"/>
  <c r="AY141" i="43"/>
  <c r="Q142" i="43" a="1"/>
  <c r="Q142" i="43" s="1"/>
  <c r="AX141" i="43"/>
  <c r="P142" i="43" a="1"/>
  <c r="P142" i="43" s="1"/>
  <c r="R142" i="43" a="1"/>
  <c r="R142" i="43" s="1"/>
  <c r="AZ141" i="43"/>
  <c r="BF140" i="43"/>
  <c r="BA140" i="43"/>
  <c r="BB140" i="43"/>
  <c r="BL140" i="43" s="1"/>
  <c r="BM140" i="43" s="1"/>
  <c r="BN140" i="43" s="1"/>
  <c r="BG139" i="43" l="1"/>
  <c r="BJ139" i="43" s="1"/>
  <c r="BO139" i="43"/>
  <c r="AX142" i="43"/>
  <c r="P143" i="43" a="1"/>
  <c r="P143" i="43" s="1"/>
  <c r="BF141" i="43"/>
  <c r="BA141" i="43"/>
  <c r="BB141" i="43"/>
  <c r="BL141" i="43" s="1"/>
  <c r="BM141" i="43" s="1"/>
  <c r="BN141" i="43" s="1"/>
  <c r="AZ142" i="43"/>
  <c r="R143" i="43" a="1"/>
  <c r="R143" i="43" s="1"/>
  <c r="AY142" i="43"/>
  <c r="Q143" i="43" a="1"/>
  <c r="Q143" i="43" s="1"/>
  <c r="BD140" i="43"/>
  <c r="BE140" i="43" s="1"/>
  <c r="BH140" i="43" s="1"/>
  <c r="BI140" i="43" s="1"/>
  <c r="BO140" i="43" l="1"/>
  <c r="AZ143" i="43"/>
  <c r="R144" i="43" a="1"/>
  <c r="R144" i="43" s="1"/>
  <c r="BD141" i="43"/>
  <c r="BE141" i="43" s="1"/>
  <c r="BH141" i="43" s="1"/>
  <c r="BI141" i="43" s="1"/>
  <c r="P144" i="43" a="1"/>
  <c r="P144" i="43" s="1"/>
  <c r="AX143" i="43"/>
  <c r="Q144" i="43" a="1"/>
  <c r="Q144" i="43" s="1"/>
  <c r="AY143" i="43"/>
  <c r="BG140" i="43"/>
  <c r="BJ140" i="43" s="1"/>
  <c r="BF142" i="43"/>
  <c r="BA142" i="43"/>
  <c r="BB142" i="43"/>
  <c r="BL142" i="43" s="1"/>
  <c r="BM142" i="43" s="1"/>
  <c r="BN142" i="43" s="1"/>
  <c r="BG141" i="43" l="1"/>
  <c r="BJ141" i="43" s="1"/>
  <c r="AX144" i="43"/>
  <c r="P145" i="43" a="1"/>
  <c r="P145" i="43" s="1"/>
  <c r="BO141" i="43"/>
  <c r="R145" i="43" a="1"/>
  <c r="R145" i="43" s="1"/>
  <c r="AZ144" i="43"/>
  <c r="AY144" i="43"/>
  <c r="Q145" i="43" a="1"/>
  <c r="Q145" i="43" s="1"/>
  <c r="BF143" i="43"/>
  <c r="BA143" i="43"/>
  <c r="BB143" i="43"/>
  <c r="BL143" i="43" s="1"/>
  <c r="BM143" i="43" s="1"/>
  <c r="BN143" i="43" s="1"/>
  <c r="BD142" i="43"/>
  <c r="BE142" i="43" s="1"/>
  <c r="BH142" i="43" s="1"/>
  <c r="BI142" i="43" s="1"/>
  <c r="BD143" i="43" l="1"/>
  <c r="BE143" i="43" s="1"/>
  <c r="BH143" i="43" s="1"/>
  <c r="BI143" i="43" s="1"/>
  <c r="R146" i="43" a="1"/>
  <c r="R146" i="43" s="1"/>
  <c r="AZ145" i="43"/>
  <c r="P146" i="43" a="1"/>
  <c r="P146" i="43" s="1"/>
  <c r="AX145" i="43"/>
  <c r="AY145" i="43"/>
  <c r="Q146" i="43" a="1"/>
  <c r="Q146" i="43" s="1"/>
  <c r="BG142" i="43"/>
  <c r="BJ142" i="43" s="1"/>
  <c r="BO142" i="43"/>
  <c r="BF144" i="43"/>
  <c r="BA144" i="43"/>
  <c r="BB144" i="43"/>
  <c r="BL144" i="43" s="1"/>
  <c r="BM144" i="43" s="1"/>
  <c r="BN144" i="43" s="1"/>
  <c r="AZ146" i="43" l="1"/>
  <c r="R147" i="43" a="1"/>
  <c r="R147" i="43" s="1"/>
  <c r="BG143" i="43"/>
  <c r="BJ143" i="43" s="1"/>
  <c r="AX146" i="43"/>
  <c r="P147" i="43" a="1"/>
  <c r="P147" i="43" s="1"/>
  <c r="BO143" i="43"/>
  <c r="AY146" i="43"/>
  <c r="Q147" i="43" a="1"/>
  <c r="Q147" i="43" s="1"/>
  <c r="BF145" i="43"/>
  <c r="BA145" i="43"/>
  <c r="BB145" i="43"/>
  <c r="BL145" i="43" s="1"/>
  <c r="BM145" i="43" s="1"/>
  <c r="BN145" i="43" s="1"/>
  <c r="BD144" i="43"/>
  <c r="BE144" i="43" s="1"/>
  <c r="BH144" i="43" s="1"/>
  <c r="BI144" i="43" s="1"/>
  <c r="BO144" i="43" l="1"/>
  <c r="BG144" i="43"/>
  <c r="BJ144" i="43" s="1"/>
  <c r="BD145" i="43"/>
  <c r="BE145" i="43" s="1"/>
  <c r="BH145" i="43" s="1"/>
  <c r="BI145" i="43" s="1"/>
  <c r="AY147" i="43"/>
  <c r="Q148" i="43" a="1"/>
  <c r="Q148" i="43" s="1"/>
  <c r="BF146" i="43"/>
  <c r="BA146" i="43"/>
  <c r="BB146" i="43"/>
  <c r="BL146" i="43" s="1"/>
  <c r="BM146" i="43" s="1"/>
  <c r="BN146" i="43" s="1"/>
  <c r="AZ147" i="43"/>
  <c r="R148" i="43" a="1"/>
  <c r="R148" i="43" s="1"/>
  <c r="P148" i="43" a="1"/>
  <c r="P148" i="43" s="1"/>
  <c r="AX147" i="43"/>
  <c r="BG145" i="43" l="1"/>
  <c r="BJ145" i="43" s="1"/>
  <c r="BO145" i="43"/>
  <c r="BF147" i="43"/>
  <c r="BA147" i="43"/>
  <c r="BB147" i="43"/>
  <c r="BL147" i="43" s="1"/>
  <c r="BM147" i="43" s="1"/>
  <c r="BN147" i="43" s="1"/>
  <c r="AX148" i="43"/>
  <c r="P149" i="43" a="1"/>
  <c r="P149" i="43" s="1"/>
  <c r="BD146" i="43"/>
  <c r="BE146" i="43" s="1"/>
  <c r="BH146" i="43" s="1"/>
  <c r="BI146" i="43" s="1"/>
  <c r="R149" i="43" a="1"/>
  <c r="R149" i="43" s="1"/>
  <c r="AZ148" i="43"/>
  <c r="AY148" i="43"/>
  <c r="Q149" i="43" a="1"/>
  <c r="Q149" i="43" s="1"/>
  <c r="BO146" i="43" l="1"/>
  <c r="BG146" i="43"/>
  <c r="BJ146" i="43" s="1"/>
  <c r="P150" i="43" a="1"/>
  <c r="P150" i="43" s="1"/>
  <c r="AX149" i="43"/>
  <c r="Q150" i="43" a="1"/>
  <c r="Q150" i="43" s="1"/>
  <c r="AY149" i="43"/>
  <c r="AZ149" i="43"/>
  <c r="R150" i="43" a="1"/>
  <c r="R150" i="43" s="1"/>
  <c r="BF148" i="43"/>
  <c r="BA148" i="43"/>
  <c r="BB148" i="43"/>
  <c r="BL148" i="43" s="1"/>
  <c r="BM148" i="43" s="1"/>
  <c r="BN148" i="43" s="1"/>
  <c r="BD147" i="43"/>
  <c r="BE147" i="43" s="1"/>
  <c r="BH147" i="43" s="1"/>
  <c r="BI147" i="43" s="1"/>
  <c r="BG147" i="43" l="1"/>
  <c r="BJ147" i="43" s="1"/>
  <c r="BO147" i="43"/>
  <c r="AZ150" i="43"/>
  <c r="R151" i="43" a="1"/>
  <c r="R151" i="43" s="1"/>
  <c r="AY150" i="43"/>
  <c r="Q151" i="43" a="1"/>
  <c r="Q151" i="43" s="1"/>
  <c r="BD148" i="43"/>
  <c r="BE148" i="43" s="1"/>
  <c r="BH148" i="43" s="1"/>
  <c r="BI148" i="43" s="1"/>
  <c r="BF149" i="43"/>
  <c r="BA149" i="43"/>
  <c r="BB149" i="43"/>
  <c r="BL149" i="43" s="1"/>
  <c r="BM149" i="43" s="1"/>
  <c r="BN149" i="43" s="1"/>
  <c r="AX150" i="43"/>
  <c r="P151" i="43" a="1"/>
  <c r="P151" i="43" s="1"/>
  <c r="AY151" i="43" l="1"/>
  <c r="Q152" i="43" a="1"/>
  <c r="Q152" i="43" s="1"/>
  <c r="BG148" i="43"/>
  <c r="BJ148" i="43" s="1"/>
  <c r="BO148" i="43"/>
  <c r="AX151" i="43"/>
  <c r="P152" i="43" a="1"/>
  <c r="P152" i="43" s="1"/>
  <c r="R152" i="43" a="1"/>
  <c r="R152" i="43" s="1"/>
  <c r="AZ151" i="43"/>
  <c r="BF150" i="43"/>
  <c r="BA150" i="43"/>
  <c r="BB150" i="43"/>
  <c r="BL150" i="43" s="1"/>
  <c r="BM150" i="43" s="1"/>
  <c r="BN150" i="43" s="1"/>
  <c r="BD149" i="43"/>
  <c r="BE149" i="43" s="1"/>
  <c r="BH149" i="43" s="1"/>
  <c r="BI149" i="43" s="1"/>
  <c r="AX152" i="43" l="1"/>
  <c r="P153" i="43" a="1"/>
  <c r="P153" i="43" s="1"/>
  <c r="AZ152" i="43"/>
  <c r="R153" i="43" a="1"/>
  <c r="R153" i="43" s="1"/>
  <c r="BF151" i="43"/>
  <c r="BA151" i="43"/>
  <c r="BB151" i="43"/>
  <c r="BL151" i="43" s="1"/>
  <c r="BM151" i="43" s="1"/>
  <c r="BN151" i="43" s="1"/>
  <c r="BO149" i="43"/>
  <c r="BG149" i="43"/>
  <c r="BJ149" i="43" s="1"/>
  <c r="Q153" i="43" a="1"/>
  <c r="Q153" i="43" s="1"/>
  <c r="AY152" i="43"/>
  <c r="BD150" i="43"/>
  <c r="BE150" i="43" s="1"/>
  <c r="BH150" i="43" s="1"/>
  <c r="BI150" i="43" s="1"/>
  <c r="AZ153" i="43" l="1"/>
  <c r="R154" i="43" a="1"/>
  <c r="R154" i="43" s="1"/>
  <c r="AX153" i="43"/>
  <c r="P154" i="43" a="1"/>
  <c r="P154" i="43" s="1"/>
  <c r="AY153" i="43"/>
  <c r="Q154" i="43" a="1"/>
  <c r="Q154" i="43" s="1"/>
  <c r="BD151" i="43"/>
  <c r="BE151" i="43" s="1"/>
  <c r="BH151" i="43" s="1"/>
  <c r="BI151" i="43" s="1"/>
  <c r="BG150" i="43"/>
  <c r="BJ150" i="43" s="1"/>
  <c r="BO150" i="43"/>
  <c r="BF152" i="43"/>
  <c r="BA152" i="43"/>
  <c r="BB152" i="43"/>
  <c r="BL152" i="43" s="1"/>
  <c r="BM152" i="43" s="1"/>
  <c r="BN152" i="43" s="1"/>
  <c r="BG151" i="43" l="1"/>
  <c r="BJ151" i="43" s="1"/>
  <c r="BO151" i="43"/>
  <c r="AZ154" i="43"/>
  <c r="R155" i="43" a="1"/>
  <c r="R155" i="43" s="1"/>
  <c r="AX154" i="43"/>
  <c r="P155" i="43" a="1"/>
  <c r="P155" i="43" s="1"/>
  <c r="BA153" i="43"/>
  <c r="BF153" i="43"/>
  <c r="BB153" i="43"/>
  <c r="BL153" i="43" s="1"/>
  <c r="BM153" i="43" s="1"/>
  <c r="BN153" i="43" s="1"/>
  <c r="BD152" i="43"/>
  <c r="BE152" i="43" s="1"/>
  <c r="BH152" i="43" s="1"/>
  <c r="BI152" i="43" s="1"/>
  <c r="AY154" i="43"/>
  <c r="Q155" i="43" a="1"/>
  <c r="Q155" i="43" s="1"/>
  <c r="BO152" i="43" l="1"/>
  <c r="BG152" i="43"/>
  <c r="BJ152" i="43" s="1"/>
  <c r="AY155" i="43"/>
  <c r="Q156" i="43" a="1"/>
  <c r="Q156" i="43" s="1"/>
  <c r="BD153" i="43"/>
  <c r="BE153" i="43" s="1"/>
  <c r="BH153" i="43" s="1"/>
  <c r="BI153" i="43" s="1"/>
  <c r="AZ155" i="43"/>
  <c r="R156" i="43" a="1"/>
  <c r="R156" i="43" s="1"/>
  <c r="AX155" i="43"/>
  <c r="P156" i="43" a="1"/>
  <c r="P156" i="43" s="1"/>
  <c r="BF154" i="43"/>
  <c r="BA154" i="43"/>
  <c r="BB154" i="43"/>
  <c r="BL154" i="43" s="1"/>
  <c r="BM154" i="43" s="1"/>
  <c r="BN154" i="43" s="1"/>
  <c r="BO153" i="43" l="1"/>
  <c r="BD154" i="43"/>
  <c r="BE154" i="43" s="1"/>
  <c r="BH154" i="43" s="1"/>
  <c r="BI154" i="43" s="1"/>
  <c r="AZ156" i="43"/>
  <c r="R157" i="43" a="1"/>
  <c r="R157" i="43" s="1"/>
  <c r="BG153" i="43"/>
  <c r="BJ153" i="43" s="1"/>
  <c r="AX156" i="43"/>
  <c r="P157" i="43" a="1"/>
  <c r="P157" i="43" s="1"/>
  <c r="BB155" i="43"/>
  <c r="BL155" i="43" s="1"/>
  <c r="BM155" i="43" s="1"/>
  <c r="BN155" i="43" s="1"/>
  <c r="BA155" i="43"/>
  <c r="BF155" i="43"/>
  <c r="AY156" i="43"/>
  <c r="Q157" i="43" a="1"/>
  <c r="Q157" i="43" s="1"/>
  <c r="BO154" i="43" l="1"/>
  <c r="P158" i="43" a="1"/>
  <c r="P158" i="43" s="1"/>
  <c r="AX157" i="43"/>
  <c r="BF156" i="43"/>
  <c r="BA156" i="43"/>
  <c r="BB156" i="43"/>
  <c r="BL156" i="43" s="1"/>
  <c r="BM156" i="43" s="1"/>
  <c r="BN156" i="43" s="1"/>
  <c r="BD155" i="43"/>
  <c r="BE155" i="43" s="1"/>
  <c r="BH155" i="43" s="1"/>
  <c r="BI155" i="43" s="1"/>
  <c r="AZ157" i="43"/>
  <c r="R158" i="43" a="1"/>
  <c r="R158" i="43" s="1"/>
  <c r="BG154" i="43"/>
  <c r="BJ154" i="43" s="1"/>
  <c r="AY157" i="43"/>
  <c r="Q158" i="43" a="1"/>
  <c r="Q158" i="43" s="1"/>
  <c r="AY158" i="43" l="1"/>
  <c r="Q159" i="43" a="1"/>
  <c r="Q159" i="43" s="1"/>
  <c r="BG155" i="43"/>
  <c r="BJ155" i="43" s="1"/>
  <c r="BF157" i="43"/>
  <c r="BO155" i="43"/>
  <c r="AZ158" i="43"/>
  <c r="R159" i="43" a="1"/>
  <c r="R159" i="43" s="1"/>
  <c r="BD156" i="43"/>
  <c r="BE156" i="43" s="1"/>
  <c r="BH156" i="43" s="1"/>
  <c r="BI156" i="43" s="1"/>
  <c r="BA157" i="43"/>
  <c r="BB157" i="43"/>
  <c r="BL157" i="43" s="1"/>
  <c r="BM157" i="43" s="1"/>
  <c r="BN157" i="43" s="1"/>
  <c r="AX158" i="43"/>
  <c r="P159" i="43" a="1"/>
  <c r="P159" i="43" s="1"/>
  <c r="BA158" i="43" l="1"/>
  <c r="BD158" i="43" s="1"/>
  <c r="BE158" i="43" s="1"/>
  <c r="BH158" i="43" s="1"/>
  <c r="BI158" i="43" s="1"/>
  <c r="BO156" i="43"/>
  <c r="AZ159" i="43"/>
  <c r="R160" i="43" a="1"/>
  <c r="R160" i="43" s="1"/>
  <c r="BD157" i="43"/>
  <c r="BE157" i="43" s="1"/>
  <c r="BH157" i="43" s="1"/>
  <c r="BI157" i="43" s="1"/>
  <c r="BG156" i="43"/>
  <c r="BJ156" i="43" s="1"/>
  <c r="AY159" i="43"/>
  <c r="Q160" i="43" a="1"/>
  <c r="Q160" i="43" s="1"/>
  <c r="AX159" i="43"/>
  <c r="P160" i="43" a="1"/>
  <c r="P160" i="43" s="1"/>
  <c r="BB158" i="43"/>
  <c r="BL158" i="43" s="1"/>
  <c r="BM158" i="43" s="1"/>
  <c r="BN158" i="43" s="1"/>
  <c r="BF158" i="43"/>
  <c r="BO158" i="43" l="1"/>
  <c r="BO157" i="43"/>
  <c r="AY160" i="43"/>
  <c r="Q161" i="43" a="1"/>
  <c r="Q161" i="43" s="1"/>
  <c r="BG157" i="43"/>
  <c r="BJ157" i="43" s="1"/>
  <c r="AZ160" i="43"/>
  <c r="R161" i="43" a="1"/>
  <c r="R161" i="43" s="1"/>
  <c r="AX160" i="43"/>
  <c r="P161" i="43" a="1"/>
  <c r="P161" i="43" s="1"/>
  <c r="BF159" i="43"/>
  <c r="BB159" i="43"/>
  <c r="BL159" i="43" s="1"/>
  <c r="BM159" i="43" s="1"/>
  <c r="BN159" i="43" s="1"/>
  <c r="BA159" i="43"/>
  <c r="BG158" i="43"/>
  <c r="BJ158" i="43" s="1"/>
  <c r="BD159" i="43" l="1"/>
  <c r="BE159" i="43" s="1"/>
  <c r="BH159" i="43" s="1"/>
  <c r="BI159" i="43" s="1"/>
  <c r="Q162" i="43" a="1"/>
  <c r="Q162" i="43" s="1"/>
  <c r="AY161" i="43"/>
  <c r="AX161" i="43"/>
  <c r="P162" i="43" a="1"/>
  <c r="P162" i="43" s="1"/>
  <c r="BB160" i="43"/>
  <c r="BL160" i="43" s="1"/>
  <c r="BM160" i="43" s="1"/>
  <c r="BN160" i="43" s="1"/>
  <c r="BA160" i="43"/>
  <c r="BF160" i="43"/>
  <c r="R162" i="43" a="1"/>
  <c r="R162" i="43" s="1"/>
  <c r="AZ161" i="43"/>
  <c r="AX162" i="43" l="1"/>
  <c r="P163" i="43" a="1"/>
  <c r="P163" i="43" s="1"/>
  <c r="AY162" i="43"/>
  <c r="Q163" i="43" a="1"/>
  <c r="Q163" i="43" s="1"/>
  <c r="BG159" i="43"/>
  <c r="BJ159" i="43" s="1"/>
  <c r="BO159" i="43"/>
  <c r="AZ162" i="43"/>
  <c r="R163" i="43" a="1"/>
  <c r="R163" i="43" s="1"/>
  <c r="BD160" i="43"/>
  <c r="BE160" i="43" s="1"/>
  <c r="BH160" i="43" s="1"/>
  <c r="BI160" i="43" s="1"/>
  <c r="BF161" i="43"/>
  <c r="BB161" i="43"/>
  <c r="BL161" i="43" s="1"/>
  <c r="BM161" i="43" s="1"/>
  <c r="BN161" i="43" s="1"/>
  <c r="BA161" i="43"/>
  <c r="BO160" i="43" l="1"/>
  <c r="R164" i="43" a="1"/>
  <c r="R164" i="43" s="1"/>
  <c r="AZ163" i="43"/>
  <c r="BD161" i="43"/>
  <c r="BE161" i="43" s="1"/>
  <c r="BH161" i="43" s="1"/>
  <c r="BI161" i="43" s="1"/>
  <c r="BG160" i="43"/>
  <c r="BJ160" i="43" s="1"/>
  <c r="AY163" i="43"/>
  <c r="Q164" i="43" a="1"/>
  <c r="Q164" i="43" s="1"/>
  <c r="AX163" i="43"/>
  <c r="P164" i="43" a="1"/>
  <c r="P164" i="43" s="1"/>
  <c r="BA162" i="43"/>
  <c r="BB162" i="43"/>
  <c r="BL162" i="43" s="1"/>
  <c r="BM162" i="43" s="1"/>
  <c r="BN162" i="43" s="1"/>
  <c r="BF162" i="43"/>
  <c r="AX164" i="43" l="1"/>
  <c r="P165" i="43" a="1"/>
  <c r="P165" i="43" s="1"/>
  <c r="BA163" i="43"/>
  <c r="BF163" i="43"/>
  <c r="BB163" i="43"/>
  <c r="BL163" i="43" s="1"/>
  <c r="BM163" i="43" s="1"/>
  <c r="BN163" i="43" s="1"/>
  <c r="AY164" i="43"/>
  <c r="Q165" i="43" a="1"/>
  <c r="Q165" i="43" s="1"/>
  <c r="BG161" i="43"/>
  <c r="BJ161" i="43" s="1"/>
  <c r="BO161" i="43"/>
  <c r="BD162" i="43"/>
  <c r="BE162" i="43" s="1"/>
  <c r="BH162" i="43" s="1"/>
  <c r="BI162" i="43" s="1"/>
  <c r="AZ164" i="43"/>
  <c r="R165" i="43" a="1"/>
  <c r="R165" i="43" s="1"/>
  <c r="BO162" i="43" l="1"/>
  <c r="AY165" i="43"/>
  <c r="Q166" i="43" a="1"/>
  <c r="Q166" i="43" s="1"/>
  <c r="BG162" i="43"/>
  <c r="BJ162" i="43" s="1"/>
  <c r="BD163" i="43"/>
  <c r="BE163" i="43" s="1"/>
  <c r="BH163" i="43" s="1"/>
  <c r="BI163" i="43" s="1"/>
  <c r="AX165" i="43"/>
  <c r="P166" i="43" a="1"/>
  <c r="P166" i="43" s="1"/>
  <c r="AZ165" i="43"/>
  <c r="R166" i="43" a="1"/>
  <c r="R166" i="43" s="1"/>
  <c r="BA164" i="43"/>
  <c r="BB164" i="43"/>
  <c r="BL164" i="43" s="1"/>
  <c r="BM164" i="43" s="1"/>
  <c r="BN164" i="43" s="1"/>
  <c r="BF164" i="43"/>
  <c r="BO163" i="43" l="1"/>
  <c r="AZ166" i="43"/>
  <c r="R167" i="43" a="1"/>
  <c r="R167" i="43" s="1"/>
  <c r="BB165" i="43"/>
  <c r="BL165" i="43" s="1"/>
  <c r="BM165" i="43" s="1"/>
  <c r="BN165" i="43" s="1"/>
  <c r="BA165" i="43"/>
  <c r="BF165" i="43"/>
  <c r="BD164" i="43"/>
  <c r="BE164" i="43" s="1"/>
  <c r="BH164" i="43" s="1"/>
  <c r="BI164" i="43" s="1"/>
  <c r="AX166" i="43"/>
  <c r="P167" i="43" a="1"/>
  <c r="P167" i="43" s="1"/>
  <c r="BG163" i="43"/>
  <c r="BJ163" i="43" s="1"/>
  <c r="AY166" i="43"/>
  <c r="Q167" i="43" a="1"/>
  <c r="Q167" i="43" s="1"/>
  <c r="BD165" i="43" l="1"/>
  <c r="BE165" i="43" s="1"/>
  <c r="BH165" i="43" s="1"/>
  <c r="BI165" i="43" s="1"/>
  <c r="AY167" i="43"/>
  <c r="Q168" i="43" a="1"/>
  <c r="Q168" i="43" s="1"/>
  <c r="AZ167" i="43"/>
  <c r="R168" i="43" a="1"/>
  <c r="R168" i="43" s="1"/>
  <c r="AX167" i="43"/>
  <c r="P168" i="43" a="1"/>
  <c r="P168" i="43" s="1"/>
  <c r="BF166" i="43"/>
  <c r="BA166" i="43"/>
  <c r="BB166" i="43"/>
  <c r="BL166" i="43" s="1"/>
  <c r="BM166" i="43" s="1"/>
  <c r="BN166" i="43" s="1"/>
  <c r="BO164" i="43"/>
  <c r="BG164" i="43"/>
  <c r="BJ164" i="43" s="1"/>
  <c r="BO165" i="43" l="1"/>
  <c r="BG165" i="43"/>
  <c r="BJ165" i="43" s="1"/>
  <c r="P169" i="43" a="1"/>
  <c r="P169" i="43" s="1"/>
  <c r="AX168" i="43"/>
  <c r="BD166" i="43"/>
  <c r="BE166" i="43" s="1"/>
  <c r="BH166" i="43" s="1"/>
  <c r="BI166" i="43" s="1"/>
  <c r="BB167" i="43"/>
  <c r="BL167" i="43" s="1"/>
  <c r="BM167" i="43" s="1"/>
  <c r="BN167" i="43" s="1"/>
  <c r="BA167" i="43"/>
  <c r="BF167" i="43"/>
  <c r="AY168" i="43"/>
  <c r="Q169" i="43" a="1"/>
  <c r="Q169" i="43" s="1"/>
  <c r="AZ168" i="43"/>
  <c r="R169" i="43" a="1"/>
  <c r="R169" i="43" s="1"/>
  <c r="BG166" i="43" l="1"/>
  <c r="BJ166" i="43" s="1"/>
  <c r="BO166" i="43"/>
  <c r="AY169" i="43"/>
  <c r="Q170" i="43" a="1"/>
  <c r="Q170" i="43" s="1"/>
  <c r="BD167" i="43"/>
  <c r="BE167" i="43" s="1"/>
  <c r="BH167" i="43" s="1"/>
  <c r="BI167" i="43" s="1"/>
  <c r="P170" i="43" a="1"/>
  <c r="P170" i="43" s="1"/>
  <c r="AX169" i="43"/>
  <c r="AZ169" i="43"/>
  <c r="R170" i="43" a="1"/>
  <c r="R170" i="43" s="1"/>
  <c r="BB168" i="43"/>
  <c r="BL168" i="43" s="1"/>
  <c r="BM168" i="43" s="1"/>
  <c r="BN168" i="43" s="1"/>
  <c r="BF168" i="43"/>
  <c r="BA168" i="43"/>
  <c r="BG167" i="43" l="1"/>
  <c r="BJ167" i="43" s="1"/>
  <c r="BO167" i="43"/>
  <c r="AZ170" i="43"/>
  <c r="R171" i="43" a="1"/>
  <c r="R171" i="43" s="1"/>
  <c r="BB169" i="43"/>
  <c r="BL169" i="43" s="1"/>
  <c r="BM169" i="43" s="1"/>
  <c r="BN169" i="43" s="1"/>
  <c r="BA169" i="43"/>
  <c r="BF169" i="43"/>
  <c r="BD168" i="43"/>
  <c r="BE168" i="43" s="1"/>
  <c r="BH168" i="43" s="1"/>
  <c r="BI168" i="43" s="1"/>
  <c r="AX170" i="43"/>
  <c r="P171" i="43" a="1"/>
  <c r="P171" i="43" s="1"/>
  <c r="Q171" i="43" a="1"/>
  <c r="Q171" i="43" s="1"/>
  <c r="AY170" i="43"/>
  <c r="BG168" i="43" l="1"/>
  <c r="BJ168" i="43" s="1"/>
  <c r="BO168" i="43"/>
  <c r="AX171" i="43"/>
  <c r="P172" i="43" a="1"/>
  <c r="P172" i="43" s="1"/>
  <c r="BB170" i="43"/>
  <c r="BL170" i="43" s="1"/>
  <c r="BM170" i="43" s="1"/>
  <c r="BN170" i="43" s="1"/>
  <c r="BA170" i="43"/>
  <c r="BF170" i="43"/>
  <c r="BD169" i="43"/>
  <c r="BE169" i="43" s="1"/>
  <c r="BH169" i="43" s="1"/>
  <c r="BI169" i="43" s="1"/>
  <c r="AZ171" i="43"/>
  <c r="R172" i="43" a="1"/>
  <c r="R172" i="43" s="1"/>
  <c r="AY171" i="43"/>
  <c r="Q172" i="43" a="1"/>
  <c r="Q172" i="43" s="1"/>
  <c r="AZ172" i="43" l="1"/>
  <c r="R173" i="43" a="1"/>
  <c r="R173" i="43" s="1"/>
  <c r="BO169" i="43"/>
  <c r="BG169" i="43"/>
  <c r="BJ169" i="43" s="1"/>
  <c r="BD170" i="43"/>
  <c r="BE170" i="43" s="1"/>
  <c r="BH170" i="43" s="1"/>
  <c r="BI170" i="43" s="1"/>
  <c r="AY172" i="43"/>
  <c r="Q173" i="43" a="1"/>
  <c r="Q173" i="43" s="1"/>
  <c r="AX172" i="43"/>
  <c r="P173" i="43" a="1"/>
  <c r="P173" i="43" s="1"/>
  <c r="BA171" i="43"/>
  <c r="BB171" i="43"/>
  <c r="BL171" i="43" s="1"/>
  <c r="BM171" i="43" s="1"/>
  <c r="BN171" i="43" s="1"/>
  <c r="BF171" i="43"/>
  <c r="AX173" i="43" l="1"/>
  <c r="P174" i="43" a="1"/>
  <c r="P174" i="43" s="1"/>
  <c r="AZ173" i="43"/>
  <c r="R174" i="43" a="1"/>
  <c r="R174" i="43" s="1"/>
  <c r="BD171" i="43"/>
  <c r="BE171" i="43" s="1"/>
  <c r="BH171" i="43" s="1"/>
  <c r="BI171" i="43" s="1"/>
  <c r="BB172" i="43"/>
  <c r="BL172" i="43" s="1"/>
  <c r="BM172" i="43" s="1"/>
  <c r="BN172" i="43" s="1"/>
  <c r="BA172" i="43"/>
  <c r="BF172" i="43"/>
  <c r="AY173" i="43"/>
  <c r="Q174" i="43" a="1"/>
  <c r="Q174" i="43" s="1"/>
  <c r="BO170" i="43"/>
  <c r="BG170" i="43"/>
  <c r="BJ170" i="43" s="1"/>
  <c r="AZ174" i="43" l="1"/>
  <c r="R175" i="43" a="1"/>
  <c r="R175" i="43" s="1"/>
  <c r="BB173" i="43"/>
  <c r="BL173" i="43" s="1"/>
  <c r="BM173" i="43" s="1"/>
  <c r="BN173" i="43" s="1"/>
  <c r="P175" i="43" a="1"/>
  <c r="P175" i="43" s="1"/>
  <c r="AX174" i="43"/>
  <c r="AY174" i="43"/>
  <c r="Q175" i="43" a="1"/>
  <c r="Q175" i="43" s="1"/>
  <c r="BD172" i="43"/>
  <c r="BE172" i="43" s="1"/>
  <c r="BH172" i="43" s="1"/>
  <c r="BI172" i="43" s="1"/>
  <c r="BO171" i="43"/>
  <c r="BG171" i="43"/>
  <c r="BJ171" i="43" s="1"/>
  <c r="BF173" i="43"/>
  <c r="BA173" i="43"/>
  <c r="BB174" i="43" l="1"/>
  <c r="BL174" i="43" s="1"/>
  <c r="BM174" i="43" s="1"/>
  <c r="BN174" i="43" s="1"/>
  <c r="BO172" i="43"/>
  <c r="AY175" i="43"/>
  <c r="Q176" i="43" a="1"/>
  <c r="Q176" i="43" s="1"/>
  <c r="BA174" i="43"/>
  <c r="BF174" i="43"/>
  <c r="AZ175" i="43"/>
  <c r="R176" i="43" a="1"/>
  <c r="R176" i="43" s="1"/>
  <c r="AX175" i="43"/>
  <c r="P176" i="43" a="1"/>
  <c r="P176" i="43" s="1"/>
  <c r="BG172" i="43"/>
  <c r="BJ172" i="43" s="1"/>
  <c r="BD173" i="43"/>
  <c r="BE173" i="43" s="1"/>
  <c r="BH173" i="43" s="1"/>
  <c r="BI173" i="43" s="1"/>
  <c r="BO173" i="43" l="1"/>
  <c r="BG173" i="43"/>
  <c r="BJ173" i="43" s="1"/>
  <c r="AZ176" i="43"/>
  <c r="R177" i="43" a="1"/>
  <c r="R177" i="43" s="1"/>
  <c r="AX176" i="43"/>
  <c r="P177" i="43" a="1"/>
  <c r="P177" i="43" s="1"/>
  <c r="BB175" i="43"/>
  <c r="BL175" i="43" s="1"/>
  <c r="BM175" i="43" s="1"/>
  <c r="BN175" i="43" s="1"/>
  <c r="BA175" i="43"/>
  <c r="BF175" i="43"/>
  <c r="BD174" i="43"/>
  <c r="BE174" i="43" s="1"/>
  <c r="BH174" i="43" s="1"/>
  <c r="BI174" i="43" s="1"/>
  <c r="Q177" i="43" a="1"/>
  <c r="Q177" i="43" s="1"/>
  <c r="AY176" i="43"/>
  <c r="AX177" i="43" l="1"/>
  <c r="P178" i="43" a="1"/>
  <c r="P178" i="43" s="1"/>
  <c r="BG174" i="43"/>
  <c r="BJ174" i="43" s="1"/>
  <c r="BD175" i="43"/>
  <c r="BE175" i="43" s="1"/>
  <c r="BH175" i="43" s="1"/>
  <c r="BI175" i="43" s="1"/>
  <c r="BB176" i="43"/>
  <c r="BL176" i="43" s="1"/>
  <c r="BM176" i="43" s="1"/>
  <c r="BN176" i="43" s="1"/>
  <c r="BF176" i="43"/>
  <c r="BA176" i="43"/>
  <c r="AZ177" i="43"/>
  <c r="R178" i="43" a="1"/>
  <c r="R178" i="43" s="1"/>
  <c r="AY177" i="43"/>
  <c r="Q178" i="43" a="1"/>
  <c r="Q178" i="43" s="1"/>
  <c r="BO174" i="43"/>
  <c r="BO175" i="43" l="1"/>
  <c r="BG175" i="43"/>
  <c r="BJ175" i="43" s="1"/>
  <c r="R179" i="43" a="1"/>
  <c r="R179" i="43" s="1"/>
  <c r="AZ178" i="43"/>
  <c r="BD176" i="43"/>
  <c r="BE176" i="43" s="1"/>
  <c r="BH176" i="43" s="1"/>
  <c r="BI176" i="43" s="1"/>
  <c r="AX178" i="43"/>
  <c r="P179" i="43" a="1"/>
  <c r="P179" i="43" s="1"/>
  <c r="AY178" i="43"/>
  <c r="Q179" i="43" a="1"/>
  <c r="Q179" i="43" s="1"/>
  <c r="BB177" i="43"/>
  <c r="BL177" i="43" s="1"/>
  <c r="BM177" i="43" s="1"/>
  <c r="BN177" i="43" s="1"/>
  <c r="BF177" i="43"/>
  <c r="BA177" i="43"/>
  <c r="BG176" i="43" l="1"/>
  <c r="BJ176" i="43" s="1"/>
  <c r="BO176" i="43"/>
  <c r="AX179" i="43"/>
  <c r="P180" i="43" a="1"/>
  <c r="P180" i="43" s="1"/>
  <c r="BB178" i="43"/>
  <c r="BL178" i="43" s="1"/>
  <c r="BM178" i="43" s="1"/>
  <c r="BN178" i="43" s="1"/>
  <c r="BF178" i="43"/>
  <c r="BA178" i="43"/>
  <c r="AY179" i="43"/>
  <c r="Q180" i="43" a="1"/>
  <c r="Q180" i="43" s="1"/>
  <c r="AZ179" i="43"/>
  <c r="R180" i="43" a="1"/>
  <c r="R180" i="43" s="1"/>
  <c r="BD177" i="43"/>
  <c r="BE177" i="43" s="1"/>
  <c r="BH177" i="43" s="1"/>
  <c r="BI177" i="43" s="1"/>
  <c r="BO177" i="43" l="1"/>
  <c r="Q181" i="43" a="1"/>
  <c r="Q181" i="43" s="1"/>
  <c r="AY180" i="43"/>
  <c r="BD178" i="43"/>
  <c r="BE178" i="43" s="1"/>
  <c r="BH178" i="43" s="1"/>
  <c r="BI178" i="43" s="1"/>
  <c r="AX180" i="43"/>
  <c r="P181" i="43" a="1"/>
  <c r="P181" i="43" s="1"/>
  <c r="R181" i="43" a="1"/>
  <c r="R181" i="43" s="1"/>
  <c r="AZ180" i="43"/>
  <c r="BG177" i="43"/>
  <c r="BJ177" i="43" s="1"/>
  <c r="BB179" i="43"/>
  <c r="BL179" i="43" s="1"/>
  <c r="BM179" i="43" s="1"/>
  <c r="BN179" i="43" s="1"/>
  <c r="BF179" i="43"/>
  <c r="BA179" i="43"/>
  <c r="BG178" i="43" l="1"/>
  <c r="BJ178" i="43" s="1"/>
  <c r="BO178" i="43"/>
  <c r="BD179" i="43"/>
  <c r="BE179" i="43" s="1"/>
  <c r="BH179" i="43" s="1"/>
  <c r="BI179" i="43" s="1"/>
  <c r="P182" i="43" a="1"/>
  <c r="P182" i="43" s="1"/>
  <c r="AX181" i="43"/>
  <c r="BB180" i="43"/>
  <c r="BL180" i="43" s="1"/>
  <c r="BM180" i="43" s="1"/>
  <c r="BN180" i="43" s="1"/>
  <c r="BF180" i="43"/>
  <c r="BA180" i="43"/>
  <c r="R182" i="43" a="1"/>
  <c r="R182" i="43" s="1"/>
  <c r="AZ181" i="43"/>
  <c r="AY181" i="43"/>
  <c r="Q182" i="43" a="1"/>
  <c r="Q182" i="43" s="1"/>
  <c r="AY182" i="43" l="1"/>
  <c r="Q183" i="43" a="1"/>
  <c r="Q183" i="43" s="1"/>
  <c r="P183" i="43" a="1"/>
  <c r="P183" i="43" s="1"/>
  <c r="AX182" i="43"/>
  <c r="BG179" i="43"/>
  <c r="BJ179" i="43" s="1"/>
  <c r="BO179" i="43"/>
  <c r="AZ182" i="43"/>
  <c r="R183" i="43" a="1"/>
  <c r="R183" i="43" s="1"/>
  <c r="BD180" i="43"/>
  <c r="BE180" i="43" s="1"/>
  <c r="BH180" i="43" s="1"/>
  <c r="BI180" i="43" s="1"/>
  <c r="BB181" i="43"/>
  <c r="BL181" i="43" s="1"/>
  <c r="BM181" i="43" s="1"/>
  <c r="BN181" i="43" s="1"/>
  <c r="BF181" i="43"/>
  <c r="BA181" i="43"/>
  <c r="BG180" i="43" l="1"/>
  <c r="BJ180" i="43" s="1"/>
  <c r="BO180" i="43"/>
  <c r="AZ183" i="43"/>
  <c r="R184" i="43" a="1"/>
  <c r="R184" i="43" s="1"/>
  <c r="BB182" i="43"/>
  <c r="BL182" i="43" s="1"/>
  <c r="BM182" i="43" s="1"/>
  <c r="BN182" i="43" s="1"/>
  <c r="BF182" i="43"/>
  <c r="BA182" i="43"/>
  <c r="AY183" i="43"/>
  <c r="Q184" i="43" a="1"/>
  <c r="Q184" i="43" s="1"/>
  <c r="AX183" i="43"/>
  <c r="P184" i="43" a="1"/>
  <c r="P184" i="43" s="1"/>
  <c r="BD181" i="43"/>
  <c r="BE181" i="43" s="1"/>
  <c r="BH181" i="43" s="1"/>
  <c r="BI181" i="43" s="1"/>
  <c r="BO181" i="43" l="1"/>
  <c r="BG181" i="43"/>
  <c r="BJ181" i="43" s="1"/>
  <c r="AX184" i="43"/>
  <c r="P185" i="43" a="1"/>
  <c r="P185" i="43" s="1"/>
  <c r="BB183" i="43"/>
  <c r="BL183" i="43" s="1"/>
  <c r="BM183" i="43" s="1"/>
  <c r="BN183" i="43" s="1"/>
  <c r="BF183" i="43"/>
  <c r="BA183" i="43"/>
  <c r="BD182" i="43"/>
  <c r="BE182" i="43" s="1"/>
  <c r="BH182" i="43" s="1"/>
  <c r="BI182" i="43" s="1"/>
  <c r="AY184" i="43"/>
  <c r="Q185" i="43" a="1"/>
  <c r="Q185" i="43" s="1"/>
  <c r="R185" i="43" a="1"/>
  <c r="R185" i="43" s="1"/>
  <c r="AZ184" i="43"/>
  <c r="BG182" i="43" l="1"/>
  <c r="BJ182" i="43" s="1"/>
  <c r="AZ185" i="43"/>
  <c r="R186" i="43" a="1"/>
  <c r="R186" i="43" s="1"/>
  <c r="BD183" i="43"/>
  <c r="BE183" i="43" s="1"/>
  <c r="BH183" i="43" s="1"/>
  <c r="BI183" i="43" s="1"/>
  <c r="AX185" i="43"/>
  <c r="P186" i="43" a="1"/>
  <c r="P186" i="43" s="1"/>
  <c r="AY185" i="43"/>
  <c r="Q186" i="43" a="1"/>
  <c r="Q186" i="43" s="1"/>
  <c r="BO182" i="43"/>
  <c r="BF184" i="43"/>
  <c r="BA184" i="43"/>
  <c r="BB184" i="43"/>
  <c r="BL184" i="43" s="1"/>
  <c r="BM184" i="43" s="1"/>
  <c r="BN184" i="43" s="1"/>
  <c r="BG183" i="43" l="1"/>
  <c r="BJ183" i="43" s="1"/>
  <c r="BO183" i="43"/>
  <c r="AX186" i="43"/>
  <c r="P187" i="43" a="1"/>
  <c r="P187" i="43" s="1"/>
  <c r="BA185" i="43"/>
  <c r="BB185" i="43"/>
  <c r="BL185" i="43" s="1"/>
  <c r="BM185" i="43" s="1"/>
  <c r="BN185" i="43" s="1"/>
  <c r="AY186" i="43"/>
  <c r="Q187" i="43" a="1"/>
  <c r="Q187" i="43" s="1"/>
  <c r="BF185" i="43"/>
  <c r="AZ186" i="43"/>
  <c r="R187" i="43" a="1"/>
  <c r="R187" i="43" s="1"/>
  <c r="BD184" i="43"/>
  <c r="BE184" i="43" s="1"/>
  <c r="BH184" i="43" s="1"/>
  <c r="BI184" i="43" s="1"/>
  <c r="BG184" i="43" l="1"/>
  <c r="BJ184" i="43" s="1"/>
  <c r="BO184" i="43"/>
  <c r="AZ187" i="43"/>
  <c r="R188" i="43" a="1"/>
  <c r="R188" i="43" s="1"/>
  <c r="Q188" i="43" a="1"/>
  <c r="Q188" i="43" s="1"/>
  <c r="AY187" i="43"/>
  <c r="BD185" i="43"/>
  <c r="BE185" i="43" s="1"/>
  <c r="BH185" i="43" s="1"/>
  <c r="BI185" i="43" s="1"/>
  <c r="AX187" i="43"/>
  <c r="P188" i="43" a="1"/>
  <c r="P188" i="43" s="1"/>
  <c r="BF186" i="43"/>
  <c r="BA186" i="43"/>
  <c r="BB186" i="43"/>
  <c r="BL186" i="43" s="1"/>
  <c r="BM186" i="43" s="1"/>
  <c r="BN186" i="43" s="1"/>
  <c r="BO185" i="43" l="1"/>
  <c r="BD186" i="43"/>
  <c r="BE186" i="43" s="1"/>
  <c r="BH186" i="43" s="1"/>
  <c r="BI186" i="43" s="1"/>
  <c r="AX188" i="43"/>
  <c r="P189" i="43" a="1"/>
  <c r="P189" i="43" s="1"/>
  <c r="BF187" i="43"/>
  <c r="BA187" i="43"/>
  <c r="BB187" i="43"/>
  <c r="BL187" i="43" s="1"/>
  <c r="BM187" i="43" s="1"/>
  <c r="BN187" i="43" s="1"/>
  <c r="AY188" i="43"/>
  <c r="Q189" i="43" a="1"/>
  <c r="Q189" i="43" s="1"/>
  <c r="BG185" i="43"/>
  <c r="BJ185" i="43" s="1"/>
  <c r="AZ188" i="43"/>
  <c r="R189" i="43" a="1"/>
  <c r="R189" i="43" s="1"/>
  <c r="BG186" i="43" l="1"/>
  <c r="BJ186" i="43" s="1"/>
  <c r="AY189" i="43"/>
  <c r="Q190" i="43" a="1"/>
  <c r="Q190" i="43" s="1"/>
  <c r="BD187" i="43"/>
  <c r="BE187" i="43" s="1"/>
  <c r="BH187" i="43" s="1"/>
  <c r="BI187" i="43" s="1"/>
  <c r="AZ189" i="43"/>
  <c r="R190" i="43" a="1"/>
  <c r="R190" i="43" s="1"/>
  <c r="BO186" i="43"/>
  <c r="AX189" i="43"/>
  <c r="P190" i="43" a="1"/>
  <c r="P190" i="43" s="1"/>
  <c r="BF188" i="43"/>
  <c r="BA188" i="43"/>
  <c r="BB188" i="43"/>
  <c r="BL188" i="43" s="1"/>
  <c r="BM188" i="43" s="1"/>
  <c r="BN188" i="43" s="1"/>
  <c r="BO187" i="43" l="1"/>
  <c r="BG187" i="43"/>
  <c r="BJ187" i="43" s="1"/>
  <c r="BD188" i="43"/>
  <c r="BE188" i="43" s="1"/>
  <c r="BH188" i="43" s="1"/>
  <c r="BI188" i="43" s="1"/>
  <c r="BF189" i="43"/>
  <c r="BA189" i="43"/>
  <c r="BB189" i="43"/>
  <c r="BL189" i="43" s="1"/>
  <c r="BM189" i="43" s="1"/>
  <c r="BN189" i="43" s="1"/>
  <c r="AX190" i="43"/>
  <c r="P191" i="43" a="1"/>
  <c r="P191" i="43" s="1"/>
  <c r="Q191" i="43" a="1"/>
  <c r="Q191" i="43" s="1"/>
  <c r="AY190" i="43"/>
  <c r="AZ190" i="43"/>
  <c r="R191" i="43" a="1"/>
  <c r="R191" i="43" s="1"/>
  <c r="BG188" i="43" l="1"/>
  <c r="AY191" i="43"/>
  <c r="Q192" i="43" a="1"/>
  <c r="Q192" i="43" s="1"/>
  <c r="P192" i="43" a="1"/>
  <c r="P192" i="43" s="1"/>
  <c r="AX191" i="43"/>
  <c r="BD189" i="43"/>
  <c r="BE189" i="43" s="1"/>
  <c r="BH189" i="43" s="1"/>
  <c r="BI189" i="43" s="1"/>
  <c r="BF190" i="43"/>
  <c r="BA190" i="43"/>
  <c r="BB190" i="43"/>
  <c r="BL190" i="43" s="1"/>
  <c r="BM190" i="43" s="1"/>
  <c r="BN190" i="43" s="1"/>
  <c r="BO188" i="43"/>
  <c r="AZ191" i="43"/>
  <c r="R192" i="43" a="1"/>
  <c r="R192" i="43" s="1"/>
  <c r="BJ188" i="43"/>
  <c r="BO189" i="43" l="1"/>
  <c r="BG189" i="43"/>
  <c r="BJ189" i="43" s="1"/>
  <c r="BD190" i="43"/>
  <c r="BE190" i="43" s="1"/>
  <c r="BH190" i="43" s="1"/>
  <c r="BI190" i="43" s="1"/>
  <c r="BF191" i="43"/>
  <c r="BA191" i="43"/>
  <c r="BB191" i="43"/>
  <c r="BL191" i="43" s="1"/>
  <c r="BM191" i="43" s="1"/>
  <c r="BN191" i="43" s="1"/>
  <c r="AX192" i="43"/>
  <c r="P193" i="43" a="1"/>
  <c r="P193" i="43" s="1"/>
  <c r="AY192" i="43"/>
  <c r="Q193" i="43" a="1"/>
  <c r="Q193" i="43" s="1"/>
  <c r="R193" i="43" a="1"/>
  <c r="R193" i="43" s="1"/>
  <c r="AZ192" i="43"/>
  <c r="P194" i="43" l="1" a="1"/>
  <c r="P194" i="43" s="1"/>
  <c r="AX193" i="43"/>
  <c r="BF192" i="43"/>
  <c r="BA192" i="43"/>
  <c r="BB192" i="43"/>
  <c r="BL192" i="43" s="1"/>
  <c r="BM192" i="43" s="1"/>
  <c r="BN192" i="43" s="1"/>
  <c r="AZ193" i="43"/>
  <c r="R194" i="43" a="1"/>
  <c r="R194" i="43" s="1"/>
  <c r="AY193" i="43"/>
  <c r="Q194" i="43" a="1"/>
  <c r="Q194" i="43" s="1"/>
  <c r="BD191" i="43"/>
  <c r="BE191" i="43" s="1"/>
  <c r="BH191" i="43" s="1"/>
  <c r="BI191" i="43" s="1"/>
  <c r="BG190" i="43"/>
  <c r="BJ190" i="43" s="1"/>
  <c r="BO190" i="43"/>
  <c r="BO191" i="43" l="1"/>
  <c r="BD192" i="43"/>
  <c r="BE192" i="43" s="1"/>
  <c r="BH192" i="43" s="1"/>
  <c r="BI192" i="43" s="1"/>
  <c r="Q195" i="43" a="1"/>
  <c r="Q195" i="43" s="1"/>
  <c r="AY194" i="43"/>
  <c r="AZ194" i="43"/>
  <c r="R195" i="43" a="1"/>
  <c r="R195" i="43" s="1"/>
  <c r="BG191" i="43"/>
  <c r="BJ191" i="43" s="1"/>
  <c r="BF193" i="43"/>
  <c r="BA193" i="43"/>
  <c r="BB193" i="43"/>
  <c r="BL193" i="43" s="1"/>
  <c r="BM193" i="43" s="1"/>
  <c r="BN193" i="43" s="1"/>
  <c r="AX194" i="43"/>
  <c r="P195" i="43" a="1"/>
  <c r="P195" i="43" s="1"/>
  <c r="BG192" i="43" l="1"/>
  <c r="BJ192" i="43" s="1"/>
  <c r="BO192" i="43"/>
  <c r="BD193" i="43"/>
  <c r="BE193" i="43" s="1"/>
  <c r="BH193" i="43" s="1"/>
  <c r="BI193" i="43" s="1"/>
  <c r="R196" i="43" a="1"/>
  <c r="R196" i="43" s="1"/>
  <c r="AZ195" i="43"/>
  <c r="AX195" i="43"/>
  <c r="P196" i="43" a="1"/>
  <c r="P196" i="43" s="1"/>
  <c r="AY195" i="43"/>
  <c r="Q196" i="43" a="1"/>
  <c r="Q196" i="43" s="1"/>
  <c r="BF194" i="43"/>
  <c r="BA194" i="43"/>
  <c r="BB194" i="43"/>
  <c r="BL194" i="43" s="1"/>
  <c r="BM194" i="43" s="1"/>
  <c r="BN194" i="43" s="1"/>
  <c r="AY196" i="43" l="1"/>
  <c r="Q197" i="43" a="1"/>
  <c r="Q197" i="43" s="1"/>
  <c r="BF195" i="43"/>
  <c r="BA195" i="43"/>
  <c r="BB195" i="43"/>
  <c r="BL195" i="43" s="1"/>
  <c r="BM195" i="43" s="1"/>
  <c r="BN195" i="43" s="1"/>
  <c r="P197" i="43" a="1"/>
  <c r="P197" i="43" s="1"/>
  <c r="AX196" i="43"/>
  <c r="BG193" i="43"/>
  <c r="BJ193" i="43" s="1"/>
  <c r="R197" i="43" a="1"/>
  <c r="R197" i="43" s="1"/>
  <c r="AZ196" i="43"/>
  <c r="BO193" i="43"/>
  <c r="BD194" i="43"/>
  <c r="BE194" i="43" s="1"/>
  <c r="BH194" i="43" s="1"/>
  <c r="BI194" i="43" s="1"/>
  <c r="BF196" i="43" l="1"/>
  <c r="BA196" i="43"/>
  <c r="BB196" i="43"/>
  <c r="BL196" i="43" s="1"/>
  <c r="BM196" i="43" s="1"/>
  <c r="BN196" i="43" s="1"/>
  <c r="BD195" i="43"/>
  <c r="BE195" i="43" s="1"/>
  <c r="BH195" i="43" s="1"/>
  <c r="BI195" i="43" s="1"/>
  <c r="R198" i="43" a="1"/>
  <c r="R198" i="43" s="1"/>
  <c r="AZ197" i="43"/>
  <c r="AY197" i="43"/>
  <c r="Q198" i="43" a="1"/>
  <c r="Q198" i="43" s="1"/>
  <c r="AX197" i="43"/>
  <c r="P198" i="43" a="1"/>
  <c r="P198" i="43" s="1"/>
  <c r="BG194" i="43"/>
  <c r="BJ194" i="43" s="1"/>
  <c r="BO194" i="43"/>
  <c r="BG195" i="43" l="1"/>
  <c r="BJ195" i="43" s="1"/>
  <c r="BO195" i="43"/>
  <c r="BF197" i="43"/>
  <c r="BA197" i="43"/>
  <c r="BB197" i="43"/>
  <c r="BL197" i="43" s="1"/>
  <c r="BM197" i="43" s="1"/>
  <c r="BN197" i="43" s="1"/>
  <c r="AY198" i="43"/>
  <c r="Q199" i="43" a="1"/>
  <c r="Q199" i="43" s="1"/>
  <c r="BD196" i="43"/>
  <c r="BE196" i="43" s="1"/>
  <c r="BH196" i="43" s="1"/>
  <c r="BI196" i="43" s="1"/>
  <c r="AZ198" i="43"/>
  <c r="R199" i="43" a="1"/>
  <c r="R199" i="43" s="1"/>
  <c r="AX198" i="43"/>
  <c r="P199" i="43" a="1"/>
  <c r="P199" i="43" s="1"/>
  <c r="BG196" i="43" l="1"/>
  <c r="BJ196" i="43" s="1"/>
  <c r="BO196" i="43"/>
  <c r="BF198" i="43"/>
  <c r="BA198" i="43"/>
  <c r="BB198" i="43"/>
  <c r="BL198" i="43" s="1"/>
  <c r="BM198" i="43" s="1"/>
  <c r="BN198" i="43" s="1"/>
  <c r="Q200" i="43" a="1"/>
  <c r="Q200" i="43" s="1"/>
  <c r="AY199" i="43"/>
  <c r="R200" i="43" a="1"/>
  <c r="R200" i="43" s="1"/>
  <c r="AZ199" i="43"/>
  <c r="BD197" i="43"/>
  <c r="BE197" i="43" s="1"/>
  <c r="BH197" i="43" s="1"/>
  <c r="BI197" i="43" s="1"/>
  <c r="AX199" i="43"/>
  <c r="P200" i="43" a="1"/>
  <c r="P200" i="43" s="1"/>
  <c r="BO197" i="43" l="1"/>
  <c r="P201" i="43" a="1"/>
  <c r="P201" i="43" s="1"/>
  <c r="AX200" i="43"/>
  <c r="BF199" i="43"/>
  <c r="BA199" i="43"/>
  <c r="BB199" i="43"/>
  <c r="BL199" i="43" s="1"/>
  <c r="BM199" i="43" s="1"/>
  <c r="BN199" i="43" s="1"/>
  <c r="AY200" i="43"/>
  <c r="Q201" i="43" a="1"/>
  <c r="Q201" i="43" s="1"/>
  <c r="R201" i="43" a="1"/>
  <c r="R201" i="43" s="1"/>
  <c r="AZ200" i="43"/>
  <c r="BD198" i="43"/>
  <c r="BE198" i="43" s="1"/>
  <c r="BH198" i="43" s="1"/>
  <c r="BI198" i="43" s="1"/>
  <c r="BG197" i="43"/>
  <c r="BJ197" i="43" s="1"/>
  <c r="BO198" i="43" l="1"/>
  <c r="R202" i="43" a="1"/>
  <c r="R202" i="43" s="1"/>
  <c r="AZ201" i="43"/>
  <c r="AY201" i="43"/>
  <c r="Q202" i="43" a="1"/>
  <c r="Q202" i="43" s="1"/>
  <c r="BD199" i="43"/>
  <c r="BE199" i="43" s="1"/>
  <c r="BH199" i="43" s="1"/>
  <c r="BI199" i="43" s="1"/>
  <c r="BG198" i="43"/>
  <c r="BJ198" i="43" s="1"/>
  <c r="BF200" i="43"/>
  <c r="BA200" i="43"/>
  <c r="BB200" i="43"/>
  <c r="BL200" i="43" s="1"/>
  <c r="BM200" i="43" s="1"/>
  <c r="BN200" i="43" s="1"/>
  <c r="P202" i="43" a="1"/>
  <c r="P202" i="43" s="1"/>
  <c r="AX201" i="43"/>
  <c r="BG199" i="43" l="1"/>
  <c r="BJ199" i="43" s="1"/>
  <c r="BO199" i="43"/>
  <c r="BF201" i="43"/>
  <c r="BA201" i="43"/>
  <c r="BB201" i="43"/>
  <c r="BL201" i="43" s="1"/>
  <c r="BM201" i="43" s="1"/>
  <c r="BN201" i="43" s="1"/>
  <c r="BD200" i="43"/>
  <c r="BE200" i="43" s="1"/>
  <c r="BH200" i="43" s="1"/>
  <c r="BI200" i="43" s="1"/>
  <c r="AY202" i="43"/>
  <c r="Q203" i="43" a="1"/>
  <c r="Q203" i="43" s="1"/>
  <c r="AZ202" i="43"/>
  <c r="R203" i="43" a="1"/>
  <c r="R203" i="43" s="1"/>
  <c r="AX202" i="43"/>
  <c r="P203" i="43" a="1"/>
  <c r="P203" i="43" s="1"/>
  <c r="BG200" i="43" l="1"/>
  <c r="BJ200" i="43" s="1"/>
  <c r="BO200" i="43"/>
  <c r="BF202" i="43"/>
  <c r="BB202" i="43"/>
  <c r="BL202" i="43" s="1"/>
  <c r="BM202" i="43" s="1"/>
  <c r="BN202" i="43" s="1"/>
  <c r="BA202" i="43"/>
  <c r="AY203" i="43"/>
  <c r="Q204" i="43" a="1"/>
  <c r="Q204" i="43" s="1"/>
  <c r="AZ203" i="43"/>
  <c r="R204" i="43" a="1"/>
  <c r="R204" i="43" s="1"/>
  <c r="BD201" i="43"/>
  <c r="BE201" i="43" s="1"/>
  <c r="BH201" i="43" s="1"/>
  <c r="BI201" i="43" s="1"/>
  <c r="AX203" i="43"/>
  <c r="P204" i="43" a="1"/>
  <c r="P204" i="43" s="1"/>
  <c r="BO201" i="43" l="1"/>
  <c r="P205" i="43" a="1"/>
  <c r="P205" i="43" s="1"/>
  <c r="AX204" i="43"/>
  <c r="BF203" i="43"/>
  <c r="BA203" i="43"/>
  <c r="BB203" i="43"/>
  <c r="BL203" i="43" s="1"/>
  <c r="BM203" i="43" s="1"/>
  <c r="BN203" i="43" s="1"/>
  <c r="Q205" i="43" a="1"/>
  <c r="Q205" i="43" s="1"/>
  <c r="AY204" i="43"/>
  <c r="BD202" i="43"/>
  <c r="BE202" i="43" s="1"/>
  <c r="BH202" i="43" s="1"/>
  <c r="BI202" i="43" s="1"/>
  <c r="R205" i="43" a="1"/>
  <c r="R205" i="43" s="1"/>
  <c r="AZ204" i="43"/>
  <c r="BG201" i="43"/>
  <c r="BJ201" i="43" s="1"/>
  <c r="AZ205" i="43" l="1"/>
  <c r="R206" i="43" a="1"/>
  <c r="R206" i="43" s="1"/>
  <c r="BO202" i="43"/>
  <c r="AY205" i="43"/>
  <c r="Q206" i="43" a="1"/>
  <c r="Q206" i="43" s="1"/>
  <c r="BD203" i="43"/>
  <c r="BE203" i="43" s="1"/>
  <c r="BH203" i="43" s="1"/>
  <c r="BI203" i="43" s="1"/>
  <c r="BG202" i="43"/>
  <c r="BJ202" i="43" s="1"/>
  <c r="BA204" i="43"/>
  <c r="BF204" i="43"/>
  <c r="BB204" i="43"/>
  <c r="BL204" i="43" s="1"/>
  <c r="BM204" i="43" s="1"/>
  <c r="BN204" i="43" s="1"/>
  <c r="AX205" i="43"/>
  <c r="P206" i="43" a="1"/>
  <c r="P206" i="43" s="1"/>
  <c r="BG203" i="43" l="1"/>
  <c r="BJ203" i="43" s="1"/>
  <c r="BO203" i="43"/>
  <c r="AY206" i="43"/>
  <c r="Q207" i="43" a="1"/>
  <c r="Q207" i="43" s="1"/>
  <c r="AZ206" i="43"/>
  <c r="R207" i="43" a="1"/>
  <c r="R207" i="43" s="1"/>
  <c r="AX206" i="43"/>
  <c r="P207" i="43" a="1"/>
  <c r="P207" i="43" s="1"/>
  <c r="BA205" i="43"/>
  <c r="BF205" i="43"/>
  <c r="BB205" i="43"/>
  <c r="BL205" i="43" s="1"/>
  <c r="BM205" i="43" s="1"/>
  <c r="BN205" i="43" s="1"/>
  <c r="BD204" i="43"/>
  <c r="BE204" i="43" s="1"/>
  <c r="BH204" i="43" s="1"/>
  <c r="BI204" i="43" s="1"/>
  <c r="BO204" i="43" l="1"/>
  <c r="BG204" i="43"/>
  <c r="BJ204" i="43" s="1"/>
  <c r="BD205" i="43"/>
  <c r="BE205" i="43" s="1"/>
  <c r="BH205" i="43" s="1"/>
  <c r="BI205" i="43" s="1"/>
  <c r="P208" i="43" a="1"/>
  <c r="P208" i="43" s="1"/>
  <c r="AX207" i="43"/>
  <c r="BA206" i="43"/>
  <c r="BF206" i="43"/>
  <c r="BB206" i="43"/>
  <c r="BL206" i="43" s="1"/>
  <c r="BM206" i="43" s="1"/>
  <c r="BN206" i="43" s="1"/>
  <c r="Q208" i="43" a="1"/>
  <c r="Q208" i="43" s="1"/>
  <c r="AY207" i="43"/>
  <c r="AZ207" i="43"/>
  <c r="R208" i="43" a="1"/>
  <c r="R208" i="43" s="1"/>
  <c r="BO205" i="43" l="1"/>
  <c r="BG205" i="43"/>
  <c r="BJ205" i="43" s="1"/>
  <c r="P209" i="43" a="1"/>
  <c r="P209" i="43" s="1"/>
  <c r="AX208" i="43"/>
  <c r="AY208" i="43"/>
  <c r="Q209" i="43" a="1"/>
  <c r="Q209" i="43" s="1"/>
  <c r="BF207" i="43"/>
  <c r="BA207" i="43"/>
  <c r="BB207" i="43"/>
  <c r="BL207" i="43" s="1"/>
  <c r="BM207" i="43" s="1"/>
  <c r="BN207" i="43" s="1"/>
  <c r="AZ208" i="43"/>
  <c r="R209" i="43" a="1"/>
  <c r="R209" i="43" s="1"/>
  <c r="BD206" i="43"/>
  <c r="BE206" i="43" s="1"/>
  <c r="BH206" i="43" s="1"/>
  <c r="BI206" i="43" s="1"/>
  <c r="BO206" i="43" l="1"/>
  <c r="R210" i="43" a="1"/>
  <c r="R210" i="43" s="1"/>
  <c r="AZ209" i="43"/>
  <c r="BD207" i="43"/>
  <c r="BE207" i="43" s="1"/>
  <c r="BH207" i="43" s="1"/>
  <c r="BI207" i="43" s="1"/>
  <c r="BG206" i="43"/>
  <c r="BJ206" i="43" s="1"/>
  <c r="BA208" i="43"/>
  <c r="BF208" i="43"/>
  <c r="BB208" i="43"/>
  <c r="BL208" i="43" s="1"/>
  <c r="BM208" i="43" s="1"/>
  <c r="BN208" i="43" s="1"/>
  <c r="AY209" i="43"/>
  <c r="Q210" i="43" a="1"/>
  <c r="Q210" i="43" s="1"/>
  <c r="AX209" i="43"/>
  <c r="P210" i="43" a="1"/>
  <c r="P210" i="43" s="1"/>
  <c r="Q211" i="43" l="1" a="1"/>
  <c r="Q211" i="43" s="1"/>
  <c r="AY210" i="43"/>
  <c r="BD208" i="43"/>
  <c r="BE208" i="43" s="1"/>
  <c r="BH208" i="43" s="1"/>
  <c r="BI208" i="43" s="1"/>
  <c r="R211" i="43" a="1"/>
  <c r="R211" i="43" s="1"/>
  <c r="AZ210" i="43"/>
  <c r="BA209" i="43"/>
  <c r="BF209" i="43"/>
  <c r="BB209" i="43"/>
  <c r="BL209" i="43" s="1"/>
  <c r="BM209" i="43" s="1"/>
  <c r="BN209" i="43" s="1"/>
  <c r="BG207" i="43"/>
  <c r="BJ207" i="43" s="1"/>
  <c r="BO207" i="43"/>
  <c r="P211" i="43" a="1"/>
  <c r="P211" i="43" s="1"/>
  <c r="AX210" i="43"/>
  <c r="BG208" i="43" l="1"/>
  <c r="BJ208" i="43" s="1"/>
  <c r="BO208" i="43"/>
  <c r="AX211" i="43"/>
  <c r="P212" i="43" a="1"/>
  <c r="P212" i="43" s="1"/>
  <c r="BD209" i="43"/>
  <c r="BE209" i="43" s="1"/>
  <c r="BH209" i="43" s="1"/>
  <c r="BI209" i="43" s="1"/>
  <c r="R212" i="43" a="1"/>
  <c r="R212" i="43" s="1"/>
  <c r="AZ211" i="43"/>
  <c r="BF210" i="43"/>
  <c r="BA210" i="43"/>
  <c r="BB210" i="43"/>
  <c r="BL210" i="43" s="1"/>
  <c r="BM210" i="43" s="1"/>
  <c r="BN210" i="43" s="1"/>
  <c r="AY211" i="43"/>
  <c r="Q212" i="43" a="1"/>
  <c r="Q212" i="43" s="1"/>
  <c r="R213" i="43" l="1" a="1"/>
  <c r="R213" i="43" s="1"/>
  <c r="AZ212" i="43"/>
  <c r="BO209" i="43"/>
  <c r="BD210" i="43"/>
  <c r="BE210" i="43" s="1"/>
  <c r="BH210" i="43" s="1"/>
  <c r="BI210" i="43" s="1"/>
  <c r="BG209" i="43"/>
  <c r="BJ209" i="43" s="1"/>
  <c r="AX212" i="43"/>
  <c r="P213" i="43" a="1"/>
  <c r="P213" i="43" s="1"/>
  <c r="AY212" i="43"/>
  <c r="Q213" i="43" a="1"/>
  <c r="Q213" i="43" s="1"/>
  <c r="BA211" i="43"/>
  <c r="BF211" i="43"/>
  <c r="BB211" i="43"/>
  <c r="BL211" i="43" s="1"/>
  <c r="BM211" i="43" s="1"/>
  <c r="BN211" i="43" s="1"/>
  <c r="BG210" i="43" l="1"/>
  <c r="BJ210" i="43" s="1"/>
  <c r="AX213" i="43"/>
  <c r="P214" i="43" a="1"/>
  <c r="P214" i="43" s="1"/>
  <c r="AY213" i="43"/>
  <c r="Q214" i="43" a="1"/>
  <c r="Q214" i="43" s="1"/>
  <c r="BA212" i="43"/>
  <c r="BF212" i="43"/>
  <c r="BB212" i="43"/>
  <c r="BL212" i="43" s="1"/>
  <c r="BM212" i="43" s="1"/>
  <c r="BN212" i="43" s="1"/>
  <c r="BO210" i="43"/>
  <c r="BD211" i="43"/>
  <c r="BE211" i="43" s="1"/>
  <c r="BH211" i="43" s="1"/>
  <c r="BI211" i="43" s="1"/>
  <c r="R214" i="43" a="1"/>
  <c r="R214" i="43" s="1"/>
  <c r="AZ213" i="43"/>
  <c r="BO211" i="43" l="1"/>
  <c r="BG211" i="43"/>
  <c r="BJ211" i="43" s="1"/>
  <c r="BD212" i="43"/>
  <c r="BE212" i="43" s="1"/>
  <c r="BH212" i="43" s="1"/>
  <c r="BI212" i="43" s="1"/>
  <c r="AY214" i="43"/>
  <c r="Q215" i="43" a="1"/>
  <c r="Q215" i="43" s="1"/>
  <c r="AX214" i="43"/>
  <c r="P215" i="43" a="1"/>
  <c r="P215" i="43" s="1"/>
  <c r="R215" i="43" a="1"/>
  <c r="R215" i="43" s="1"/>
  <c r="AZ214" i="43"/>
  <c r="BF213" i="43"/>
  <c r="BA213" i="43"/>
  <c r="BB213" i="43"/>
  <c r="BL213" i="43" s="1"/>
  <c r="BM213" i="43" s="1"/>
  <c r="BN213" i="43" s="1"/>
  <c r="BO212" i="43" l="1"/>
  <c r="BG212" i="43"/>
  <c r="BJ212" i="43" s="1"/>
  <c r="AX215" i="43"/>
  <c r="P216" i="43" a="1"/>
  <c r="P216" i="43" s="1"/>
  <c r="Q216" i="43" a="1"/>
  <c r="Q216" i="43" s="1"/>
  <c r="AY215" i="43"/>
  <c r="BD213" i="43"/>
  <c r="BE213" i="43" s="1"/>
  <c r="BH213" i="43" s="1"/>
  <c r="BI213" i="43" s="1"/>
  <c r="R216" i="43" a="1"/>
  <c r="R216" i="43" s="1"/>
  <c r="AZ215" i="43"/>
  <c r="BA214" i="43"/>
  <c r="BF214" i="43"/>
  <c r="BB214" i="43"/>
  <c r="BL214" i="43" s="1"/>
  <c r="BM214" i="43" s="1"/>
  <c r="BN214" i="43" s="1"/>
  <c r="BG213" i="43" l="1"/>
  <c r="BJ213" i="43" s="1"/>
  <c r="AZ216" i="43"/>
  <c r="R217" i="43" a="1"/>
  <c r="R217" i="43" s="1"/>
  <c r="BO213" i="43"/>
  <c r="AX216" i="43"/>
  <c r="P217" i="43" a="1"/>
  <c r="P217" i="43" s="1"/>
  <c r="BD214" i="43"/>
  <c r="BE214" i="43" s="1"/>
  <c r="BH214" i="43" s="1"/>
  <c r="BI214" i="43" s="1"/>
  <c r="AY216" i="43"/>
  <c r="Q217" i="43" a="1"/>
  <c r="Q217" i="43" s="1"/>
  <c r="BF215" i="43"/>
  <c r="BA215" i="43"/>
  <c r="BB215" i="43"/>
  <c r="BL215" i="43" s="1"/>
  <c r="BM215" i="43" s="1"/>
  <c r="BN215" i="43" s="1"/>
  <c r="BO214" i="43" l="1"/>
  <c r="Q218" i="43" a="1"/>
  <c r="Q218" i="43" s="1"/>
  <c r="AY217" i="43"/>
  <c r="BG214" i="43"/>
  <c r="BJ214" i="43" s="1"/>
  <c r="AX217" i="43"/>
  <c r="P218" i="43" a="1"/>
  <c r="P218" i="43" s="1"/>
  <c r="BF216" i="43"/>
  <c r="BA216" i="43"/>
  <c r="BB216" i="43"/>
  <c r="BL216" i="43" s="1"/>
  <c r="BM216" i="43" s="1"/>
  <c r="BN216" i="43" s="1"/>
  <c r="AZ217" i="43"/>
  <c r="R218" i="43" a="1"/>
  <c r="R218" i="43" s="1"/>
  <c r="BD215" i="43"/>
  <c r="BE215" i="43" s="1"/>
  <c r="BH215" i="43" s="1"/>
  <c r="BI215" i="43" s="1"/>
  <c r="BO215" i="43" l="1"/>
  <c r="AZ218" i="43"/>
  <c r="R219" i="43" a="1"/>
  <c r="R219" i="43" s="1"/>
  <c r="BD216" i="43"/>
  <c r="BE216" i="43" s="1"/>
  <c r="BH216" i="43" s="1"/>
  <c r="BI216" i="43" s="1"/>
  <c r="AX218" i="43"/>
  <c r="P219" i="43" a="1"/>
  <c r="P219" i="43" s="1"/>
  <c r="BF217" i="43"/>
  <c r="BA217" i="43"/>
  <c r="BB217" i="43"/>
  <c r="BL217" i="43" s="1"/>
  <c r="BM217" i="43" s="1"/>
  <c r="BN217" i="43" s="1"/>
  <c r="BG215" i="43"/>
  <c r="BJ215" i="43" s="1"/>
  <c r="AY218" i="43"/>
  <c r="Q219" i="43" a="1"/>
  <c r="Q219" i="43" s="1"/>
  <c r="BG216" i="43" l="1"/>
  <c r="BJ216" i="43" s="1"/>
  <c r="BO216" i="43"/>
  <c r="BD217" i="43"/>
  <c r="BE217" i="43" s="1"/>
  <c r="BH217" i="43" s="1"/>
  <c r="BI217" i="43" s="1"/>
  <c r="AX219" i="43"/>
  <c r="P220" i="43" a="1"/>
  <c r="P220" i="43" s="1"/>
  <c r="BF218" i="43"/>
  <c r="BA218" i="43"/>
  <c r="BB218" i="43"/>
  <c r="BL218" i="43" s="1"/>
  <c r="BM218" i="43" s="1"/>
  <c r="BN218" i="43" s="1"/>
  <c r="AY219" i="43"/>
  <c r="Q220" i="43" a="1"/>
  <c r="Q220" i="43" s="1"/>
  <c r="AZ219" i="43"/>
  <c r="R220" i="43" a="1"/>
  <c r="R220" i="43" s="1"/>
  <c r="BD218" i="43" l="1"/>
  <c r="BE218" i="43" s="1"/>
  <c r="BH218" i="43" s="1"/>
  <c r="BI218" i="43" s="1"/>
  <c r="AX220" i="43"/>
  <c r="P221" i="43" a="1"/>
  <c r="P221" i="43" s="1"/>
  <c r="AY220" i="43"/>
  <c r="Q221" i="43" a="1"/>
  <c r="Q221" i="43" s="1"/>
  <c r="BB219" i="43"/>
  <c r="BL219" i="43" s="1"/>
  <c r="BM219" i="43" s="1"/>
  <c r="BN219" i="43" s="1"/>
  <c r="BF219" i="43"/>
  <c r="BA219" i="43"/>
  <c r="BG217" i="43"/>
  <c r="BJ217" i="43" s="1"/>
  <c r="BO217" i="43"/>
  <c r="AZ220" i="43"/>
  <c r="R221" i="43" a="1"/>
  <c r="R221" i="43" s="1"/>
  <c r="BG218" i="43" l="1"/>
  <c r="Q222" i="43" a="1"/>
  <c r="Q222" i="43" s="1"/>
  <c r="AY221" i="43"/>
  <c r="BA220" i="43"/>
  <c r="AX221" i="43"/>
  <c r="P222" i="43" a="1"/>
  <c r="P222" i="43" s="1"/>
  <c r="BB220" i="43"/>
  <c r="BL220" i="43" s="1"/>
  <c r="BM220" i="43" s="1"/>
  <c r="BN220" i="43" s="1"/>
  <c r="BF220" i="43"/>
  <c r="R222" i="43" a="1"/>
  <c r="R222" i="43" s="1"/>
  <c r="AZ221" i="43"/>
  <c r="BO218" i="43"/>
  <c r="BD219" i="43"/>
  <c r="BE219" i="43" s="1"/>
  <c r="BH219" i="43" s="1"/>
  <c r="BI219" i="43" s="1"/>
  <c r="BJ218" i="43"/>
  <c r="BG219" i="43" l="1"/>
  <c r="BJ219" i="43" s="1"/>
  <c r="BO219" i="43"/>
  <c r="AX222" i="43"/>
  <c r="P223" i="43" a="1"/>
  <c r="P223" i="43" s="1"/>
  <c r="BA221" i="43"/>
  <c r="BB221" i="43"/>
  <c r="BL221" i="43" s="1"/>
  <c r="BM221" i="43" s="1"/>
  <c r="BN221" i="43" s="1"/>
  <c r="BD220" i="43"/>
  <c r="BE220" i="43" s="1"/>
  <c r="BH220" i="43" s="1"/>
  <c r="BI220" i="43" s="1"/>
  <c r="AZ222" i="43"/>
  <c r="R223" i="43" a="1"/>
  <c r="R223" i="43" s="1"/>
  <c r="BF221" i="43"/>
  <c r="AY222" i="43"/>
  <c r="Q223" i="43" a="1"/>
  <c r="Q223" i="43" s="1"/>
  <c r="BG220" i="43" l="1"/>
  <c r="BJ220" i="43" s="1"/>
  <c r="BA222" i="43"/>
  <c r="BD222" i="43" s="1"/>
  <c r="BE222" i="43" s="1"/>
  <c r="BH222" i="43" s="1"/>
  <c r="BI222" i="43" s="1"/>
  <c r="AZ223" i="43"/>
  <c r="R224" i="43" a="1"/>
  <c r="R224" i="43" s="1"/>
  <c r="BO220" i="43"/>
  <c r="BD221" i="43"/>
  <c r="BE221" i="43" s="1"/>
  <c r="BH221" i="43" s="1"/>
  <c r="BI221" i="43" s="1"/>
  <c r="AX223" i="43"/>
  <c r="P224" i="43" a="1"/>
  <c r="P224" i="43" s="1"/>
  <c r="AY223" i="43"/>
  <c r="Q224" i="43" a="1"/>
  <c r="Q224" i="43" s="1"/>
  <c r="BB222" i="43"/>
  <c r="BL222" i="43" s="1"/>
  <c r="BM222" i="43" s="1"/>
  <c r="BN222" i="43" s="1"/>
  <c r="BF222" i="43"/>
  <c r="BA223" i="43" l="1"/>
  <c r="BD223" i="43" s="1"/>
  <c r="BE223" i="43" s="1"/>
  <c r="BH223" i="43" s="1"/>
  <c r="BI223" i="43" s="1"/>
  <c r="AX224" i="43"/>
  <c r="P225" i="43" a="1"/>
  <c r="P225" i="43" s="1"/>
  <c r="BO221" i="43"/>
  <c r="R225" i="43" a="1"/>
  <c r="R225" i="43" s="1"/>
  <c r="AZ224" i="43"/>
  <c r="BG221" i="43"/>
  <c r="BJ221" i="43" s="1"/>
  <c r="Q225" i="43" a="1"/>
  <c r="Q225" i="43" s="1"/>
  <c r="AY224" i="43"/>
  <c r="BB223" i="43"/>
  <c r="BL223" i="43" s="1"/>
  <c r="BM223" i="43" s="1"/>
  <c r="BN223" i="43" s="1"/>
  <c r="BF223" i="43"/>
  <c r="BG222" i="43"/>
  <c r="BJ222" i="43" s="1"/>
  <c r="BO222" i="43"/>
  <c r="BA224" i="43" l="1"/>
  <c r="BD224" i="43" s="1"/>
  <c r="BE224" i="43" s="1"/>
  <c r="BH224" i="43" s="1"/>
  <c r="BI224" i="43" s="1"/>
  <c r="BG223" i="43"/>
  <c r="BJ223" i="43" s="1"/>
  <c r="AY225" i="43"/>
  <c r="Q226" i="43" a="1"/>
  <c r="Q226" i="43" s="1"/>
  <c r="P226" i="43" a="1"/>
  <c r="P226" i="43" s="1"/>
  <c r="AX225" i="43"/>
  <c r="BF224" i="43"/>
  <c r="BB224" i="43"/>
  <c r="BL224" i="43" s="1"/>
  <c r="BM224" i="43" s="1"/>
  <c r="BN224" i="43" s="1"/>
  <c r="BO223" i="43"/>
  <c r="AZ225" i="43"/>
  <c r="R226" i="43" a="1"/>
  <c r="R226" i="43" s="1"/>
  <c r="BG224" i="43" l="1"/>
  <c r="BJ224" i="43" s="1"/>
  <c r="AZ226" i="43"/>
  <c r="R227" i="43" a="1"/>
  <c r="R227" i="43" s="1"/>
  <c r="BB225" i="43"/>
  <c r="BL225" i="43" s="1"/>
  <c r="BM225" i="43" s="1"/>
  <c r="BN225" i="43" s="1"/>
  <c r="BF225" i="43"/>
  <c r="AY226" i="43"/>
  <c r="Q227" i="43" a="1"/>
  <c r="Q227" i="43" s="1"/>
  <c r="BA225" i="43"/>
  <c r="BO224" i="43"/>
  <c r="AX226" i="43"/>
  <c r="P227" i="43" a="1"/>
  <c r="P227" i="43" s="1"/>
  <c r="AY227" i="43" l="1"/>
  <c r="Q228" i="43" a="1"/>
  <c r="Q228" i="43" s="1"/>
  <c r="BF226" i="43"/>
  <c r="AX227" i="43"/>
  <c r="P228" i="43" a="1"/>
  <c r="P228" i="43" s="1"/>
  <c r="BB226" i="43"/>
  <c r="BL226" i="43" s="1"/>
  <c r="BM226" i="43" s="1"/>
  <c r="BN226" i="43" s="1"/>
  <c r="BA226" i="43"/>
  <c r="BD225" i="43"/>
  <c r="BE225" i="43" s="1"/>
  <c r="BH225" i="43" s="1"/>
  <c r="BI225" i="43" s="1"/>
  <c r="AZ227" i="43"/>
  <c r="R228" i="43" a="1"/>
  <c r="R228" i="43" s="1"/>
  <c r="BO225" i="43" l="1"/>
  <c r="BG225" i="43"/>
  <c r="BJ225" i="43" s="1"/>
  <c r="BD226" i="43"/>
  <c r="BE226" i="43" s="1"/>
  <c r="BH226" i="43" s="1"/>
  <c r="BI226" i="43" s="1"/>
  <c r="AZ228" i="43"/>
  <c r="R229" i="43" a="1"/>
  <c r="R229" i="43" s="1"/>
  <c r="AY228" i="43"/>
  <c r="Q229" i="43" a="1"/>
  <c r="Q229" i="43" s="1"/>
  <c r="AX228" i="43"/>
  <c r="P229" i="43" a="1"/>
  <c r="P229" i="43" s="1"/>
  <c r="BB227" i="43"/>
  <c r="BL227" i="43" s="1"/>
  <c r="BM227" i="43" s="1"/>
  <c r="BN227" i="43" s="1"/>
  <c r="BA227" i="43"/>
  <c r="BF227" i="43"/>
  <c r="BG226" i="43" l="1"/>
  <c r="BJ226" i="43" s="1"/>
  <c r="BO226" i="43"/>
  <c r="BD227" i="43"/>
  <c r="BE227" i="43" s="1"/>
  <c r="BH227" i="43" s="1"/>
  <c r="BI227" i="43" s="1"/>
  <c r="AX229" i="43"/>
  <c r="P230" i="43" a="1"/>
  <c r="P230" i="43" s="1"/>
  <c r="BA228" i="43"/>
  <c r="BB228" i="43"/>
  <c r="BL228" i="43" s="1"/>
  <c r="BM228" i="43" s="1"/>
  <c r="BN228" i="43" s="1"/>
  <c r="BF228" i="43"/>
  <c r="AY229" i="43"/>
  <c r="Q230" i="43" a="1"/>
  <c r="Q230" i="43" s="1"/>
  <c r="AZ229" i="43"/>
  <c r="R230" i="43" a="1"/>
  <c r="R230" i="43" s="1"/>
  <c r="BG227" i="43" l="1"/>
  <c r="BJ227" i="43" s="1"/>
  <c r="BO227" i="43"/>
  <c r="R231" i="43" a="1"/>
  <c r="R231" i="43" s="1"/>
  <c r="AZ230" i="43"/>
  <c r="AY230" i="43"/>
  <c r="Q231" i="43" a="1"/>
  <c r="Q231" i="43" s="1"/>
  <c r="BF229" i="43"/>
  <c r="BD228" i="43"/>
  <c r="BE228" i="43" s="1"/>
  <c r="BH228" i="43" s="1"/>
  <c r="BI228" i="43" s="1"/>
  <c r="AX230" i="43"/>
  <c r="P231" i="43" a="1"/>
  <c r="P231" i="43" s="1"/>
  <c r="BA229" i="43"/>
  <c r="BB229" i="43"/>
  <c r="BL229" i="43" s="1"/>
  <c r="BM229" i="43" s="1"/>
  <c r="BN229" i="43" s="1"/>
  <c r="BO228" i="43" l="1"/>
  <c r="AY231" i="43"/>
  <c r="Q232" i="43" a="1"/>
  <c r="Q232" i="43" s="1"/>
  <c r="P232" i="43" a="1"/>
  <c r="P232" i="43" s="1"/>
  <c r="AX231" i="43"/>
  <c r="BF230" i="43"/>
  <c r="BB230" i="43"/>
  <c r="BL230" i="43" s="1"/>
  <c r="BM230" i="43" s="1"/>
  <c r="BN230" i="43" s="1"/>
  <c r="BG228" i="43"/>
  <c r="BJ228" i="43" s="1"/>
  <c r="BA230" i="43"/>
  <c r="BD229" i="43"/>
  <c r="BE229" i="43" s="1"/>
  <c r="BH229" i="43" s="1"/>
  <c r="BI229" i="43" s="1"/>
  <c r="AZ231" i="43"/>
  <c r="R232" i="43" a="1"/>
  <c r="R232" i="43" s="1"/>
  <c r="BO229" i="43" l="1"/>
  <c r="BD230" i="43"/>
  <c r="BE230" i="43" s="1"/>
  <c r="BH230" i="43" s="1"/>
  <c r="BI230" i="43" s="1"/>
  <c r="BG229" i="43"/>
  <c r="BJ229" i="43" s="1"/>
  <c r="BB231" i="43"/>
  <c r="BL231" i="43" s="1"/>
  <c r="BM231" i="43" s="1"/>
  <c r="BN231" i="43" s="1"/>
  <c r="BA231" i="43"/>
  <c r="P233" i="43" a="1"/>
  <c r="P233" i="43" s="1"/>
  <c r="AX232" i="43"/>
  <c r="AY232" i="43"/>
  <c r="Q233" i="43" a="1"/>
  <c r="Q233" i="43" s="1"/>
  <c r="AZ232" i="43"/>
  <c r="R233" i="43" a="1"/>
  <c r="R233" i="43" s="1"/>
  <c r="BF231" i="43"/>
  <c r="AZ233" i="43" l="1"/>
  <c r="R234" i="43" a="1"/>
  <c r="R234" i="43" s="1"/>
  <c r="BF232" i="43"/>
  <c r="BA232" i="43"/>
  <c r="BB232" i="43"/>
  <c r="BL232" i="43" s="1"/>
  <c r="BM232" i="43" s="1"/>
  <c r="BN232" i="43" s="1"/>
  <c r="BD231" i="43"/>
  <c r="BE231" i="43" s="1"/>
  <c r="BH231" i="43" s="1"/>
  <c r="BI231" i="43" s="1"/>
  <c r="AY233" i="43"/>
  <c r="Q234" i="43" a="1"/>
  <c r="Q234" i="43" s="1"/>
  <c r="BG230" i="43"/>
  <c r="BJ230" i="43" s="1"/>
  <c r="P234" i="43" a="1"/>
  <c r="P234" i="43" s="1"/>
  <c r="AX233" i="43"/>
  <c r="BO230" i="43"/>
  <c r="BO231" i="43" l="1"/>
  <c r="BG231" i="43"/>
  <c r="BJ231" i="43" s="1"/>
  <c r="BA233" i="43"/>
  <c r="BB233" i="43"/>
  <c r="BL233" i="43" s="1"/>
  <c r="BM233" i="43" s="1"/>
  <c r="BN233" i="43" s="1"/>
  <c r="AY234" i="43"/>
  <c r="Q235" i="43" a="1"/>
  <c r="Q235" i="43" s="1"/>
  <c r="BF233" i="43"/>
  <c r="BD232" i="43"/>
  <c r="BE232" i="43" s="1"/>
  <c r="BH232" i="43" s="1"/>
  <c r="BI232" i="43" s="1"/>
  <c r="AX234" i="43"/>
  <c r="P235" i="43" a="1"/>
  <c r="P235" i="43" s="1"/>
  <c r="AZ234" i="43"/>
  <c r="R235" i="43" a="1"/>
  <c r="R235" i="43" s="1"/>
  <c r="BG232" i="43" l="1"/>
  <c r="BJ232" i="43" s="1"/>
  <c r="BO232" i="43"/>
  <c r="AX235" i="43"/>
  <c r="P236" i="43" a="1"/>
  <c r="P236" i="43" s="1"/>
  <c r="BF234" i="43"/>
  <c r="BB234" i="43"/>
  <c r="BL234" i="43" s="1"/>
  <c r="BM234" i="43" s="1"/>
  <c r="BN234" i="43" s="1"/>
  <c r="BA234" i="43"/>
  <c r="AY235" i="43"/>
  <c r="Q236" i="43" a="1"/>
  <c r="Q236" i="43" s="1"/>
  <c r="AZ235" i="43"/>
  <c r="R236" i="43" a="1"/>
  <c r="R236" i="43" s="1"/>
  <c r="BD233" i="43"/>
  <c r="BE233" i="43" s="1"/>
  <c r="BH233" i="43" s="1"/>
  <c r="BI233" i="43" s="1"/>
  <c r="BO233" i="43" l="1"/>
  <c r="AZ236" i="43"/>
  <c r="R237" i="43" a="1"/>
  <c r="R237" i="43" s="1"/>
  <c r="AX236" i="43"/>
  <c r="P237" i="43" a="1"/>
  <c r="P237" i="43" s="1"/>
  <c r="AY236" i="43"/>
  <c r="Q237" i="43" a="1"/>
  <c r="Q237" i="43" s="1"/>
  <c r="BD234" i="43"/>
  <c r="BE234" i="43" s="1"/>
  <c r="BH234" i="43" s="1"/>
  <c r="BI234" i="43" s="1"/>
  <c r="BG233" i="43"/>
  <c r="BJ233" i="43" s="1"/>
  <c r="BF235" i="43"/>
  <c r="BB235" i="43"/>
  <c r="BL235" i="43" s="1"/>
  <c r="BM235" i="43" s="1"/>
  <c r="BN235" i="43" s="1"/>
  <c r="BA235" i="43"/>
  <c r="BG234" i="43" l="1"/>
  <c r="BJ234" i="43" s="1"/>
  <c r="BO234" i="43"/>
  <c r="P238" i="43" a="1"/>
  <c r="P238" i="43" s="1"/>
  <c r="AX237" i="43"/>
  <c r="Q238" i="43" a="1"/>
  <c r="Q238" i="43" s="1"/>
  <c r="AY237" i="43"/>
  <c r="BB236" i="43"/>
  <c r="BL236" i="43" s="1"/>
  <c r="BM236" i="43" s="1"/>
  <c r="BN236" i="43" s="1"/>
  <c r="BF236" i="43"/>
  <c r="BA236" i="43"/>
  <c r="R238" i="43" a="1"/>
  <c r="R238" i="43" s="1"/>
  <c r="AZ237" i="43"/>
  <c r="BD235" i="43"/>
  <c r="BE235" i="43" s="1"/>
  <c r="BH235" i="43" s="1"/>
  <c r="BI235" i="43" s="1"/>
  <c r="BO235" i="43" l="1"/>
  <c r="BG235" i="43"/>
  <c r="BJ235" i="43" s="1"/>
  <c r="BD236" i="43"/>
  <c r="BE236" i="43" s="1"/>
  <c r="BH236" i="43" s="1"/>
  <c r="BI236" i="43" s="1"/>
  <c r="Q239" i="43" a="1"/>
  <c r="Q239" i="43" s="1"/>
  <c r="AY238" i="43"/>
  <c r="R239" i="43" a="1"/>
  <c r="R239" i="43" s="1"/>
  <c r="AZ238" i="43"/>
  <c r="BB237" i="43"/>
  <c r="BL237" i="43" s="1"/>
  <c r="BM237" i="43" s="1"/>
  <c r="BN237" i="43" s="1"/>
  <c r="BF237" i="43"/>
  <c r="BA237" i="43"/>
  <c r="AX238" i="43"/>
  <c r="P239" i="43" a="1"/>
  <c r="P239" i="43" s="1"/>
  <c r="BG236" i="43" l="1"/>
  <c r="BJ236" i="43" s="1"/>
  <c r="BO236" i="43"/>
  <c r="R240" i="43" a="1"/>
  <c r="R240" i="43" s="1"/>
  <c r="AZ239" i="43"/>
  <c r="BF238" i="43"/>
  <c r="BB238" i="43"/>
  <c r="BL238" i="43" s="1"/>
  <c r="BM238" i="43" s="1"/>
  <c r="BN238" i="43" s="1"/>
  <c r="BA238" i="43"/>
  <c r="BD237" i="43"/>
  <c r="BE237" i="43" s="1"/>
  <c r="BH237" i="43" s="1"/>
  <c r="BI237" i="43" s="1"/>
  <c r="AY239" i="43"/>
  <c r="Q240" i="43" a="1"/>
  <c r="Q240" i="43" s="1"/>
  <c r="AX239" i="43"/>
  <c r="P240" i="43" a="1"/>
  <c r="P240" i="43" s="1"/>
  <c r="BG237" i="43" l="1"/>
  <c r="BJ237" i="43" s="1"/>
  <c r="BO237" i="43"/>
  <c r="AY240" i="43"/>
  <c r="Q241" i="43" a="1"/>
  <c r="Q241" i="43" s="1"/>
  <c r="BD238" i="43"/>
  <c r="BE238" i="43" s="1"/>
  <c r="BH238" i="43" s="1"/>
  <c r="BI238" i="43" s="1"/>
  <c r="P241" i="43" a="1"/>
  <c r="P241" i="43" s="1"/>
  <c r="AX240" i="43"/>
  <c r="BF239" i="43"/>
  <c r="BB239" i="43"/>
  <c r="BL239" i="43" s="1"/>
  <c r="BM239" i="43" s="1"/>
  <c r="BN239" i="43" s="1"/>
  <c r="BA239" i="43"/>
  <c r="AZ240" i="43"/>
  <c r="R241" i="43" a="1"/>
  <c r="R241" i="43" s="1"/>
  <c r="BG238" i="43" l="1"/>
  <c r="BJ238" i="43" s="1"/>
  <c r="BO238" i="43"/>
  <c r="R242" i="43" a="1"/>
  <c r="R242" i="43" s="1"/>
  <c r="AZ241" i="43"/>
  <c r="BD239" i="43"/>
  <c r="BE239" i="43" s="1"/>
  <c r="BH239" i="43" s="1"/>
  <c r="BI239" i="43" s="1"/>
  <c r="BB240" i="43"/>
  <c r="BL240" i="43" s="1"/>
  <c r="BM240" i="43" s="1"/>
  <c r="BN240" i="43" s="1"/>
  <c r="BF240" i="43"/>
  <c r="BA240" i="43"/>
  <c r="AX241" i="43"/>
  <c r="P242" i="43" a="1"/>
  <c r="P242" i="43" s="1"/>
  <c r="AY241" i="43"/>
  <c r="Q242" i="43" a="1"/>
  <c r="Q242" i="43" s="1"/>
  <c r="BG239" i="43" l="1"/>
  <c r="BJ239" i="43" s="1"/>
  <c r="BO239" i="43"/>
  <c r="AY242" i="43"/>
  <c r="Q243" i="43" a="1"/>
  <c r="Q243" i="43" s="1"/>
  <c r="P243" i="43" a="1"/>
  <c r="P243" i="43" s="1"/>
  <c r="AX242" i="43"/>
  <c r="BF241" i="43"/>
  <c r="BB241" i="43"/>
  <c r="BL241" i="43" s="1"/>
  <c r="BM241" i="43" s="1"/>
  <c r="BN241" i="43" s="1"/>
  <c r="BA241" i="43"/>
  <c r="BD240" i="43"/>
  <c r="BE240" i="43" s="1"/>
  <c r="BH240" i="43" s="1"/>
  <c r="BI240" i="43" s="1"/>
  <c r="AZ242" i="43"/>
  <c r="R243" i="43" a="1"/>
  <c r="R243" i="43" s="1"/>
  <c r="BG240" i="43" l="1"/>
  <c r="BJ240" i="43" s="1"/>
  <c r="BO240" i="43"/>
  <c r="AZ243" i="43"/>
  <c r="R244" i="43" a="1"/>
  <c r="R244" i="43" s="1"/>
  <c r="BD241" i="43"/>
  <c r="BE241" i="43" s="1"/>
  <c r="BH241" i="43" s="1"/>
  <c r="BI241" i="43" s="1"/>
  <c r="BB242" i="43"/>
  <c r="BL242" i="43" s="1"/>
  <c r="BM242" i="43" s="1"/>
  <c r="BN242" i="43" s="1"/>
  <c r="BF242" i="43"/>
  <c r="BA242" i="43"/>
  <c r="AY243" i="43"/>
  <c r="Q244" i="43" a="1"/>
  <c r="Q244" i="43" s="1"/>
  <c r="P244" i="43" a="1"/>
  <c r="P244" i="43" s="1"/>
  <c r="AX243" i="43"/>
  <c r="BG241" i="43" l="1"/>
  <c r="BJ241" i="43" s="1"/>
  <c r="BO241" i="43"/>
  <c r="BB243" i="43"/>
  <c r="BL243" i="43" s="1"/>
  <c r="BM243" i="43" s="1"/>
  <c r="BN243" i="43" s="1"/>
  <c r="BF243" i="43"/>
  <c r="BA243" i="43"/>
  <c r="AX244" i="43"/>
  <c r="P245" i="43" a="1"/>
  <c r="P245" i="43" s="1"/>
  <c r="AZ244" i="43"/>
  <c r="R245" i="43" a="1"/>
  <c r="R245" i="43" s="1"/>
  <c r="AY244" i="43"/>
  <c r="Q245" i="43" a="1"/>
  <c r="Q245" i="43" s="1"/>
  <c r="BD242" i="43"/>
  <c r="BE242" i="43" s="1"/>
  <c r="BH242" i="43" s="1"/>
  <c r="BI242" i="43" s="1"/>
  <c r="BG242" i="43" l="1"/>
  <c r="BJ242" i="43" s="1"/>
  <c r="BO242" i="43"/>
  <c r="Q246" i="43" a="1"/>
  <c r="Q246" i="43" s="1"/>
  <c r="AY245" i="43"/>
  <c r="AX245" i="43"/>
  <c r="P246" i="43" a="1"/>
  <c r="P246" i="43" s="1"/>
  <c r="R246" i="43" a="1"/>
  <c r="R246" i="43" s="1"/>
  <c r="AZ245" i="43"/>
  <c r="BF244" i="43"/>
  <c r="BB244" i="43"/>
  <c r="BL244" i="43" s="1"/>
  <c r="BM244" i="43" s="1"/>
  <c r="BN244" i="43" s="1"/>
  <c r="BA244" i="43"/>
  <c r="BD243" i="43"/>
  <c r="BE243" i="43" s="1"/>
  <c r="BH243" i="43" s="1"/>
  <c r="BI243" i="43" s="1"/>
  <c r="BG243" i="43" l="1"/>
  <c r="BJ243" i="43" s="1"/>
  <c r="BO243" i="43"/>
  <c r="BD244" i="43"/>
  <c r="BE244" i="43" s="1"/>
  <c r="BH244" i="43" s="1"/>
  <c r="BI244" i="43" s="1"/>
  <c r="AZ246" i="43"/>
  <c r="R247" i="43" a="1"/>
  <c r="R247" i="43" s="1"/>
  <c r="BF245" i="43"/>
  <c r="BB245" i="43"/>
  <c r="BL245" i="43" s="1"/>
  <c r="BM245" i="43" s="1"/>
  <c r="BN245" i="43" s="1"/>
  <c r="BA245" i="43"/>
  <c r="AX246" i="43"/>
  <c r="P247" i="43" a="1"/>
  <c r="P247" i="43" s="1"/>
  <c r="AY246" i="43"/>
  <c r="Q247" i="43" a="1"/>
  <c r="Q247" i="43" s="1"/>
  <c r="BB246" i="43" l="1"/>
  <c r="BL246" i="43" s="1"/>
  <c r="BM246" i="43" s="1"/>
  <c r="BN246" i="43" s="1"/>
  <c r="BF246" i="43"/>
  <c r="BA246" i="43"/>
  <c r="BD245" i="43"/>
  <c r="BE245" i="43" s="1"/>
  <c r="BH245" i="43" s="1"/>
  <c r="BI245" i="43" s="1"/>
  <c r="R248" i="43" a="1"/>
  <c r="R248" i="43" s="1"/>
  <c r="AZ247" i="43"/>
  <c r="BG244" i="43"/>
  <c r="BJ244" i="43" s="1"/>
  <c r="BO244" i="43"/>
  <c r="AX247" i="43"/>
  <c r="P248" i="43" a="1"/>
  <c r="P248" i="43" s="1"/>
  <c r="Q248" i="43" a="1"/>
  <c r="Q248" i="43" s="1"/>
  <c r="AY247" i="43"/>
  <c r="BG245" i="43" l="1"/>
  <c r="BJ245" i="43" s="1"/>
  <c r="BO245" i="43"/>
  <c r="P249" i="43" a="1"/>
  <c r="P249" i="43" s="1"/>
  <c r="AX248" i="43"/>
  <c r="BF247" i="43"/>
  <c r="BB247" i="43"/>
  <c r="BL247" i="43" s="1"/>
  <c r="BM247" i="43" s="1"/>
  <c r="BN247" i="43" s="1"/>
  <c r="BA247" i="43"/>
  <c r="BD246" i="43"/>
  <c r="BE246" i="43" s="1"/>
  <c r="BH246" i="43" s="1"/>
  <c r="BI246" i="43" s="1"/>
  <c r="Q249" i="43" a="1"/>
  <c r="Q249" i="43" s="1"/>
  <c r="AY248" i="43"/>
  <c r="AZ248" i="43"/>
  <c r="R249" i="43" a="1"/>
  <c r="R249" i="43" s="1"/>
  <c r="BG246" i="43" l="1"/>
  <c r="BJ246" i="43" s="1"/>
  <c r="BD247" i="43"/>
  <c r="BE247" i="43" s="1"/>
  <c r="BH247" i="43" s="1"/>
  <c r="BI247" i="43" s="1"/>
  <c r="AY249" i="43"/>
  <c r="Q250" i="43" a="1"/>
  <c r="Q250" i="43" s="1"/>
  <c r="BO246" i="43"/>
  <c r="AZ249" i="43"/>
  <c r="R250" i="43" a="1"/>
  <c r="R250" i="43" s="1"/>
  <c r="BF248" i="43"/>
  <c r="BB248" i="43"/>
  <c r="BL248" i="43" s="1"/>
  <c r="BM248" i="43" s="1"/>
  <c r="BN248" i="43" s="1"/>
  <c r="BA248" i="43"/>
  <c r="P250" i="43" a="1"/>
  <c r="P250" i="43" s="1"/>
  <c r="AX249" i="43"/>
  <c r="AZ250" i="43" l="1"/>
  <c r="R251" i="43" a="1"/>
  <c r="R251" i="43" s="1"/>
  <c r="BG247" i="43"/>
  <c r="BJ247" i="43" s="1"/>
  <c r="Q251" i="43" a="1"/>
  <c r="Q251" i="43" s="1"/>
  <c r="AY250" i="43"/>
  <c r="BO247" i="43"/>
  <c r="BD248" i="43"/>
  <c r="BE248" i="43" s="1"/>
  <c r="BH248" i="43" s="1"/>
  <c r="BI248" i="43" s="1"/>
  <c r="BB249" i="43"/>
  <c r="BL249" i="43" s="1"/>
  <c r="BM249" i="43" s="1"/>
  <c r="BN249" i="43" s="1"/>
  <c r="BF249" i="43"/>
  <c r="BA249" i="43"/>
  <c r="AX250" i="43"/>
  <c r="P251" i="43" a="1"/>
  <c r="P251" i="43" s="1"/>
  <c r="BG248" i="43" l="1"/>
  <c r="BJ248" i="43" s="1"/>
  <c r="BO248" i="43"/>
  <c r="AY251" i="43"/>
  <c r="Q252" i="43" a="1"/>
  <c r="Q252" i="43" s="1"/>
  <c r="AX251" i="43"/>
  <c r="P252" i="43" a="1"/>
  <c r="P252" i="43" s="1"/>
  <c r="R252" i="43" a="1"/>
  <c r="R252" i="43" s="1"/>
  <c r="AZ251" i="43"/>
  <c r="BD249" i="43"/>
  <c r="BE249" i="43" s="1"/>
  <c r="BH249" i="43" s="1"/>
  <c r="BI249" i="43" s="1"/>
  <c r="BF250" i="43"/>
  <c r="BB250" i="43"/>
  <c r="BL250" i="43" s="1"/>
  <c r="BM250" i="43" s="1"/>
  <c r="BN250" i="43" s="1"/>
  <c r="BA250" i="43"/>
  <c r="BG249" i="43" l="1"/>
  <c r="BJ249" i="43" s="1"/>
  <c r="BO249" i="43"/>
  <c r="R253" i="43" a="1"/>
  <c r="R253" i="43" s="1"/>
  <c r="AZ252" i="43"/>
  <c r="AX252" i="43"/>
  <c r="P253" i="43" a="1"/>
  <c r="P253" i="43" s="1"/>
  <c r="BF251" i="43"/>
  <c r="BB251" i="43"/>
  <c r="BL251" i="43" s="1"/>
  <c r="BM251" i="43" s="1"/>
  <c r="BN251" i="43" s="1"/>
  <c r="BA251" i="43"/>
  <c r="AY252" i="43"/>
  <c r="Q253" i="43" a="1"/>
  <c r="Q253" i="43" s="1"/>
  <c r="BD250" i="43"/>
  <c r="BE250" i="43" s="1"/>
  <c r="BH250" i="43" s="1"/>
  <c r="BI250" i="43" s="1"/>
  <c r="BO250" i="43" l="1"/>
  <c r="BG250" i="43"/>
  <c r="BJ250" i="43" s="1"/>
  <c r="BD251" i="43"/>
  <c r="BE251" i="43" s="1"/>
  <c r="BH251" i="43" s="1"/>
  <c r="BI251" i="43" s="1"/>
  <c r="AX253" i="43"/>
  <c r="P254" i="43" a="1"/>
  <c r="P254" i="43" s="1"/>
  <c r="BB252" i="43"/>
  <c r="BL252" i="43" s="1"/>
  <c r="BM252" i="43" s="1"/>
  <c r="BN252" i="43" s="1"/>
  <c r="BF252" i="43"/>
  <c r="BA252" i="43"/>
  <c r="Q254" i="43" a="1"/>
  <c r="Q254" i="43" s="1"/>
  <c r="AY253" i="43"/>
  <c r="R254" i="43" a="1"/>
  <c r="R254" i="43" s="1"/>
  <c r="AZ253" i="43"/>
  <c r="BG251" i="43" l="1"/>
  <c r="BJ251" i="43" s="1"/>
  <c r="BO251" i="43"/>
  <c r="AY254" i="43"/>
  <c r="Q255" i="43" a="1"/>
  <c r="Q255" i="43" s="1"/>
  <c r="BD252" i="43"/>
  <c r="BE252" i="43" s="1"/>
  <c r="BH252" i="43" s="1"/>
  <c r="BI252" i="43" s="1"/>
  <c r="AX254" i="43"/>
  <c r="P255" i="43" a="1"/>
  <c r="P255" i="43" s="1"/>
  <c r="BB253" i="43"/>
  <c r="BL253" i="43" s="1"/>
  <c r="BM253" i="43" s="1"/>
  <c r="BN253" i="43" s="1"/>
  <c r="BF253" i="43"/>
  <c r="BA253" i="43"/>
  <c r="AZ254" i="43"/>
  <c r="R255" i="43" a="1"/>
  <c r="R255" i="43" s="1"/>
  <c r="BG252" i="43" l="1"/>
  <c r="BJ252" i="43" s="1"/>
  <c r="BD253" i="43"/>
  <c r="BE253" i="43" s="1"/>
  <c r="BH253" i="43" s="1"/>
  <c r="BI253" i="43" s="1"/>
  <c r="BF254" i="43"/>
  <c r="BB254" i="43"/>
  <c r="BL254" i="43" s="1"/>
  <c r="BM254" i="43" s="1"/>
  <c r="BN254" i="43" s="1"/>
  <c r="BA254" i="43"/>
  <c r="BO252" i="43"/>
  <c r="AX255" i="43"/>
  <c r="P256" i="43" a="1"/>
  <c r="P256" i="43" s="1"/>
  <c r="Q256" i="43" a="1"/>
  <c r="Q256" i="43" s="1"/>
  <c r="AY255" i="43"/>
  <c r="AZ255" i="43"/>
  <c r="R256" i="43" a="1"/>
  <c r="R256" i="43" s="1"/>
  <c r="AY256" i="43" l="1"/>
  <c r="Q257" i="43" a="1"/>
  <c r="Q257" i="43" s="1"/>
  <c r="AX256" i="43"/>
  <c r="P257" i="43" a="1"/>
  <c r="P257" i="43" s="1"/>
  <c r="BG253" i="43"/>
  <c r="BJ253" i="43" s="1"/>
  <c r="AZ256" i="43"/>
  <c r="R257" i="43" a="1"/>
  <c r="R257" i="43" s="1"/>
  <c r="BO253" i="43"/>
  <c r="BF255" i="43"/>
  <c r="BB255" i="43"/>
  <c r="BL255" i="43" s="1"/>
  <c r="BM255" i="43" s="1"/>
  <c r="BN255" i="43" s="1"/>
  <c r="BA255" i="43"/>
  <c r="BD254" i="43"/>
  <c r="BE254" i="43" s="1"/>
  <c r="BH254" i="43" s="1"/>
  <c r="BI254" i="43" s="1"/>
  <c r="BO254" i="43" l="1"/>
  <c r="AX257" i="43"/>
  <c r="P258" i="43" a="1"/>
  <c r="P258" i="43" s="1"/>
  <c r="R258" i="43" a="1"/>
  <c r="R258" i="43" s="1"/>
  <c r="AZ257" i="43"/>
  <c r="BG254" i="43"/>
  <c r="BJ254" i="43" s="1"/>
  <c r="BF256" i="43"/>
  <c r="BB256" i="43"/>
  <c r="BL256" i="43" s="1"/>
  <c r="BM256" i="43" s="1"/>
  <c r="BN256" i="43" s="1"/>
  <c r="BA256" i="43"/>
  <c r="Q258" i="43" a="1"/>
  <c r="Q258" i="43" s="1"/>
  <c r="AY257" i="43"/>
  <c r="BD255" i="43"/>
  <c r="BE255" i="43" s="1"/>
  <c r="BH255" i="43" s="1"/>
  <c r="BI255" i="43" s="1"/>
  <c r="BO255" i="43" l="1"/>
  <c r="AY258" i="43"/>
  <c r="Q259" i="43" a="1"/>
  <c r="Q259" i="43" s="1"/>
  <c r="BD256" i="43"/>
  <c r="BE256" i="43" s="1"/>
  <c r="BH256" i="43" s="1"/>
  <c r="BI256" i="43" s="1"/>
  <c r="AX258" i="43"/>
  <c r="P259" i="43" a="1"/>
  <c r="P259" i="43" s="1"/>
  <c r="AZ258" i="43"/>
  <c r="R259" i="43" a="1"/>
  <c r="R259" i="43" s="1"/>
  <c r="BG255" i="43"/>
  <c r="BJ255" i="43" s="1"/>
  <c r="BF257" i="43"/>
  <c r="BB257" i="43"/>
  <c r="BL257" i="43" s="1"/>
  <c r="BM257" i="43" s="1"/>
  <c r="BN257" i="43" s="1"/>
  <c r="BA257" i="43"/>
  <c r="R260" i="43" l="1" a="1"/>
  <c r="R260" i="43" s="1"/>
  <c r="AZ259" i="43"/>
  <c r="BF258" i="43"/>
  <c r="BB258" i="43"/>
  <c r="BL258" i="43" s="1"/>
  <c r="BM258" i="43" s="1"/>
  <c r="BN258" i="43" s="1"/>
  <c r="BA258" i="43"/>
  <c r="BG256" i="43"/>
  <c r="BJ256" i="43" s="1"/>
  <c r="BO256" i="43"/>
  <c r="Q260" i="43" a="1"/>
  <c r="Q260" i="43" s="1"/>
  <c r="AY259" i="43"/>
  <c r="BD257" i="43"/>
  <c r="BE257" i="43" s="1"/>
  <c r="BH257" i="43" s="1"/>
  <c r="BI257" i="43" s="1"/>
  <c r="AX259" i="43"/>
  <c r="P260" i="43" a="1"/>
  <c r="P260" i="43" s="1"/>
  <c r="BO257" i="43" l="1"/>
  <c r="BG257" i="43"/>
  <c r="BJ257" i="43" s="1"/>
  <c r="AY260" i="43"/>
  <c r="Q261" i="43" a="1"/>
  <c r="Q261" i="43" s="1"/>
  <c r="BD258" i="43"/>
  <c r="BE258" i="43" s="1"/>
  <c r="BH258" i="43" s="1"/>
  <c r="BI258" i="43" s="1"/>
  <c r="AX260" i="43"/>
  <c r="P261" i="43" a="1"/>
  <c r="P261" i="43" s="1"/>
  <c r="BF259" i="43"/>
  <c r="BB259" i="43"/>
  <c r="BL259" i="43" s="1"/>
  <c r="BM259" i="43" s="1"/>
  <c r="BN259" i="43" s="1"/>
  <c r="BA259" i="43"/>
  <c r="R261" i="43" a="1"/>
  <c r="R261" i="43" s="1"/>
  <c r="AZ260" i="43"/>
  <c r="BG258" i="43" l="1"/>
  <c r="BJ258" i="43" s="1"/>
  <c r="BO258" i="43"/>
  <c r="AX261" i="43"/>
  <c r="P262" i="43" a="1"/>
  <c r="P262" i="43" s="1"/>
  <c r="BF260" i="43"/>
  <c r="BB260" i="43"/>
  <c r="BL260" i="43" s="1"/>
  <c r="BM260" i="43" s="1"/>
  <c r="BN260" i="43" s="1"/>
  <c r="BA260" i="43"/>
  <c r="BD259" i="43"/>
  <c r="BE259" i="43" s="1"/>
  <c r="BH259" i="43" s="1"/>
  <c r="BI259" i="43" s="1"/>
  <c r="Q262" i="43" a="1"/>
  <c r="Q262" i="43" s="1"/>
  <c r="AY261" i="43"/>
  <c r="AZ261" i="43"/>
  <c r="R262" i="43" a="1"/>
  <c r="R262" i="43" s="1"/>
  <c r="BG259" i="43" l="1"/>
  <c r="BJ259" i="43" s="1"/>
  <c r="BO259" i="43"/>
  <c r="Q263" i="43" a="1"/>
  <c r="Q263" i="43" s="1"/>
  <c r="AY262" i="43"/>
  <c r="BD260" i="43"/>
  <c r="BE260" i="43" s="1"/>
  <c r="BH260" i="43" s="1"/>
  <c r="BI260" i="43" s="1"/>
  <c r="AX262" i="43"/>
  <c r="P263" i="43" a="1"/>
  <c r="P263" i="43" s="1"/>
  <c r="AZ262" i="43"/>
  <c r="R263" i="43" a="1"/>
  <c r="R263" i="43" s="1"/>
  <c r="BF261" i="43"/>
  <c r="BA261" i="43"/>
  <c r="BB261" i="43"/>
  <c r="BL261" i="43" s="1"/>
  <c r="BM261" i="43" s="1"/>
  <c r="BN261" i="43" s="1"/>
  <c r="BG260" i="43" l="1"/>
  <c r="BJ260" i="43" s="1"/>
  <c r="BO260" i="43"/>
  <c r="AX263" i="43"/>
  <c r="P264" i="43" a="1"/>
  <c r="P264" i="43" s="1"/>
  <c r="BD261" i="43"/>
  <c r="BE261" i="43" s="1"/>
  <c r="BH261" i="43" s="1"/>
  <c r="BI261" i="43" s="1"/>
  <c r="AZ263" i="43"/>
  <c r="R264" i="43" a="1"/>
  <c r="R264" i="43" s="1"/>
  <c r="BF262" i="43"/>
  <c r="BA262" i="43"/>
  <c r="BB262" i="43"/>
  <c r="BL262" i="43" s="1"/>
  <c r="BM262" i="43" s="1"/>
  <c r="BN262" i="43" s="1"/>
  <c r="AY263" i="43"/>
  <c r="Q264" i="43" a="1"/>
  <c r="Q264" i="43" s="1"/>
  <c r="AZ264" i="43" l="1"/>
  <c r="R265" i="43" a="1"/>
  <c r="R265" i="43" s="1"/>
  <c r="BG261" i="43"/>
  <c r="BJ261" i="43" s="1"/>
  <c r="BO261" i="43"/>
  <c r="BD262" i="43"/>
  <c r="BE262" i="43" s="1"/>
  <c r="BH262" i="43" s="1"/>
  <c r="BI262" i="43" s="1"/>
  <c r="AX264" i="43"/>
  <c r="P265" i="43" a="1"/>
  <c r="P265" i="43" s="1"/>
  <c r="AY264" i="43"/>
  <c r="Q265" i="43" a="1"/>
  <c r="Q265" i="43" s="1"/>
  <c r="BA263" i="43"/>
  <c r="BF263" i="43"/>
  <c r="BB263" i="43"/>
  <c r="BL263" i="43" s="1"/>
  <c r="BM263" i="43" s="1"/>
  <c r="BN263" i="43" s="1"/>
  <c r="AY265" i="43" l="1"/>
  <c r="Q266" i="43" a="1"/>
  <c r="Q266" i="43" s="1"/>
  <c r="AX265" i="43"/>
  <c r="P266" i="43" a="1"/>
  <c r="P266" i="43" s="1"/>
  <c r="BF264" i="43"/>
  <c r="BA264" i="43"/>
  <c r="BB264" i="43"/>
  <c r="BL264" i="43" s="1"/>
  <c r="BM264" i="43" s="1"/>
  <c r="BN264" i="43" s="1"/>
  <c r="BG262" i="43"/>
  <c r="BJ262" i="43" s="1"/>
  <c r="BO262" i="43"/>
  <c r="AZ265" i="43"/>
  <c r="R266" i="43" a="1"/>
  <c r="R266" i="43" s="1"/>
  <c r="BD263" i="43"/>
  <c r="BE263" i="43" s="1"/>
  <c r="BH263" i="43" s="1"/>
  <c r="BI263" i="43" s="1"/>
  <c r="BD264" i="43" l="1"/>
  <c r="BE264" i="43" s="1"/>
  <c r="BH264" i="43" s="1"/>
  <c r="BI264" i="43" s="1"/>
  <c r="AX266" i="43"/>
  <c r="P267" i="43" a="1"/>
  <c r="P267" i="43" s="1"/>
  <c r="BB265" i="43"/>
  <c r="BL265" i="43" s="1"/>
  <c r="BM265" i="43" s="1"/>
  <c r="BN265" i="43" s="1"/>
  <c r="BA265" i="43"/>
  <c r="BF265" i="43"/>
  <c r="AY266" i="43"/>
  <c r="Q267" i="43" a="1"/>
  <c r="Q267" i="43" s="1"/>
  <c r="AZ266" i="43"/>
  <c r="R267" i="43" a="1"/>
  <c r="R267" i="43" s="1"/>
  <c r="BG263" i="43"/>
  <c r="BJ263" i="43" s="1"/>
  <c r="BO263" i="43"/>
  <c r="AZ267" i="43" l="1"/>
  <c r="R268" i="43" a="1"/>
  <c r="R268" i="43" s="1"/>
  <c r="AX267" i="43"/>
  <c r="P268" i="43" a="1"/>
  <c r="P268" i="43" s="1"/>
  <c r="BF266" i="43"/>
  <c r="BB266" i="43"/>
  <c r="BL266" i="43" s="1"/>
  <c r="BM266" i="43" s="1"/>
  <c r="BN266" i="43" s="1"/>
  <c r="BA266" i="43"/>
  <c r="BG264" i="43"/>
  <c r="BJ264" i="43" s="1"/>
  <c r="BO264" i="43"/>
  <c r="AY267" i="43"/>
  <c r="Q268" i="43" a="1"/>
  <c r="Q268" i="43" s="1"/>
  <c r="BD265" i="43"/>
  <c r="BE265" i="43" s="1"/>
  <c r="BH265" i="43" s="1"/>
  <c r="BI265" i="43" s="1"/>
  <c r="BG265" i="43" l="1"/>
  <c r="BJ265" i="43" s="1"/>
  <c r="BO265" i="43"/>
  <c r="AY268" i="43"/>
  <c r="Q269" i="43" a="1"/>
  <c r="Q269" i="43" s="1"/>
  <c r="BD266" i="43"/>
  <c r="BE266" i="43" s="1"/>
  <c r="BH266" i="43" s="1"/>
  <c r="BI266" i="43" s="1"/>
  <c r="AX268" i="43"/>
  <c r="P269" i="43" a="1"/>
  <c r="P269" i="43" s="1"/>
  <c r="BA267" i="43"/>
  <c r="BB267" i="43"/>
  <c r="BL267" i="43" s="1"/>
  <c r="BM267" i="43" s="1"/>
  <c r="BN267" i="43" s="1"/>
  <c r="BF267" i="43"/>
  <c r="AZ268" i="43"/>
  <c r="R269" i="43" a="1"/>
  <c r="R269" i="43" s="1"/>
  <c r="BG266" i="43" l="1"/>
  <c r="BJ266" i="43" s="1"/>
  <c r="BO266" i="43"/>
  <c r="R270" i="43" a="1"/>
  <c r="R270" i="43" s="1"/>
  <c r="AZ269" i="43"/>
  <c r="BD267" i="43"/>
  <c r="BE267" i="43" s="1"/>
  <c r="BH267" i="43" s="1"/>
  <c r="BI267" i="43" s="1"/>
  <c r="AY269" i="43"/>
  <c r="Q270" i="43" a="1"/>
  <c r="Q270" i="43" s="1"/>
  <c r="AX269" i="43"/>
  <c r="P270" i="43" a="1"/>
  <c r="P270" i="43" s="1"/>
  <c r="BF268" i="43"/>
  <c r="BA268" i="43"/>
  <c r="BB268" i="43"/>
  <c r="BL268" i="43" s="1"/>
  <c r="BM268" i="43" s="1"/>
  <c r="BN268" i="43" s="1"/>
  <c r="BO267" i="43" l="1"/>
  <c r="AX270" i="43"/>
  <c r="P271" i="43" a="1"/>
  <c r="P271" i="43" s="1"/>
  <c r="BD268" i="43"/>
  <c r="BE268" i="43" s="1"/>
  <c r="BH268" i="43" s="1"/>
  <c r="BI268" i="43" s="1"/>
  <c r="BA269" i="43"/>
  <c r="BB269" i="43"/>
  <c r="BL269" i="43" s="1"/>
  <c r="BM269" i="43" s="1"/>
  <c r="BN269" i="43" s="1"/>
  <c r="BF269" i="43"/>
  <c r="Q271" i="43" a="1"/>
  <c r="Q271" i="43" s="1"/>
  <c r="AY270" i="43"/>
  <c r="BG267" i="43"/>
  <c r="BJ267" i="43" s="1"/>
  <c r="AZ270" i="43"/>
  <c r="R271" i="43" a="1"/>
  <c r="R271" i="43" s="1"/>
  <c r="BG268" i="43" l="1"/>
  <c r="BJ268" i="43" s="1"/>
  <c r="BO268" i="43"/>
  <c r="BD269" i="43"/>
  <c r="BE269" i="43" s="1"/>
  <c r="BH269" i="43" s="1"/>
  <c r="BI269" i="43" s="1"/>
  <c r="AY271" i="43"/>
  <c r="Q272" i="43" a="1"/>
  <c r="Q272" i="43" s="1"/>
  <c r="AX271" i="43"/>
  <c r="P272" i="43" a="1"/>
  <c r="P272" i="43" s="1"/>
  <c r="R272" i="43" a="1"/>
  <c r="R272" i="43" s="1"/>
  <c r="AZ271" i="43"/>
  <c r="BF270" i="43"/>
  <c r="BA270" i="43"/>
  <c r="BB270" i="43"/>
  <c r="BL270" i="43" s="1"/>
  <c r="BM270" i="43" s="1"/>
  <c r="BN270" i="43" s="1"/>
  <c r="AY272" i="43" l="1"/>
  <c r="Q273" i="43" a="1"/>
  <c r="Q273" i="43" s="1"/>
  <c r="AX272" i="43"/>
  <c r="P273" i="43" a="1"/>
  <c r="P273" i="43" s="1"/>
  <c r="BF271" i="43"/>
  <c r="BB271" i="43"/>
  <c r="BL271" i="43" s="1"/>
  <c r="BM271" i="43" s="1"/>
  <c r="BN271" i="43" s="1"/>
  <c r="BA271" i="43"/>
  <c r="BO269" i="43"/>
  <c r="BD270" i="43"/>
  <c r="BE270" i="43" s="1"/>
  <c r="BH270" i="43" s="1"/>
  <c r="BI270" i="43" s="1"/>
  <c r="AZ272" i="43"/>
  <c r="R273" i="43" a="1"/>
  <c r="R273" i="43" s="1"/>
  <c r="BG269" i="43"/>
  <c r="BJ269" i="43" s="1"/>
  <c r="BG270" i="43" l="1"/>
  <c r="BJ270" i="43" s="1"/>
  <c r="BO270" i="43"/>
  <c r="BD271" i="43"/>
  <c r="BE271" i="43" s="1"/>
  <c r="BH271" i="43" s="1"/>
  <c r="BI271" i="43" s="1"/>
  <c r="AX273" i="43"/>
  <c r="P274" i="43" a="1"/>
  <c r="P274" i="43" s="1"/>
  <c r="BB272" i="43"/>
  <c r="BL272" i="43" s="1"/>
  <c r="BM272" i="43" s="1"/>
  <c r="BN272" i="43" s="1"/>
  <c r="BA272" i="43"/>
  <c r="BF272" i="43"/>
  <c r="AY273" i="43"/>
  <c r="Q274" i="43" a="1"/>
  <c r="Q274" i="43" s="1"/>
  <c r="AZ273" i="43"/>
  <c r="R274" i="43" a="1"/>
  <c r="R274" i="43" s="1"/>
  <c r="AZ274" i="43" l="1"/>
  <c r="R275" i="43" a="1"/>
  <c r="R275" i="43" s="1"/>
  <c r="P275" i="43" a="1"/>
  <c r="P275" i="43" s="1"/>
  <c r="AX274" i="43"/>
  <c r="BB273" i="43"/>
  <c r="BL273" i="43" s="1"/>
  <c r="BM273" i="43" s="1"/>
  <c r="BN273" i="43" s="1"/>
  <c r="BA273" i="43"/>
  <c r="BF273" i="43"/>
  <c r="BG271" i="43"/>
  <c r="BJ271" i="43" s="1"/>
  <c r="BO271" i="43"/>
  <c r="AY274" i="43"/>
  <c r="Q275" i="43" a="1"/>
  <c r="Q275" i="43" s="1"/>
  <c r="BD272" i="43"/>
  <c r="BE272" i="43" s="1"/>
  <c r="BH272" i="43" s="1"/>
  <c r="BI272" i="43" s="1"/>
  <c r="BO272" i="43" l="1"/>
  <c r="BG272" i="43"/>
  <c r="BJ272" i="43" s="1"/>
  <c r="BD273" i="43"/>
  <c r="BE273" i="43" s="1"/>
  <c r="BH273" i="43" s="1"/>
  <c r="BI273" i="43" s="1"/>
  <c r="BB274" i="43"/>
  <c r="BL274" i="43" s="1"/>
  <c r="BM274" i="43" s="1"/>
  <c r="BN274" i="43" s="1"/>
  <c r="BF274" i="43"/>
  <c r="BA274" i="43"/>
  <c r="AX275" i="43"/>
  <c r="P276" i="43" a="1"/>
  <c r="P276" i="43" s="1"/>
  <c r="AZ275" i="43"/>
  <c r="R276" i="43" a="1"/>
  <c r="R276" i="43" s="1"/>
  <c r="Q276" i="43" a="1"/>
  <c r="Q276" i="43" s="1"/>
  <c r="AY275" i="43"/>
  <c r="BO273" i="43" l="1"/>
  <c r="BG273" i="43"/>
  <c r="BJ273" i="43" s="1"/>
  <c r="AX276" i="43"/>
  <c r="P277" i="43" a="1"/>
  <c r="P277" i="43" s="1"/>
  <c r="AZ276" i="43"/>
  <c r="R277" i="43" a="1"/>
  <c r="R277" i="43" s="1"/>
  <c r="BA275" i="43"/>
  <c r="BB275" i="43"/>
  <c r="BL275" i="43" s="1"/>
  <c r="BM275" i="43" s="1"/>
  <c r="BN275" i="43" s="1"/>
  <c r="BF275" i="43"/>
  <c r="BD274" i="43"/>
  <c r="BE274" i="43" s="1"/>
  <c r="BH274" i="43" s="1"/>
  <c r="BI274" i="43" s="1"/>
  <c r="AY276" i="43"/>
  <c r="Q277" i="43" a="1"/>
  <c r="Q277" i="43" s="1"/>
  <c r="BO274" i="43" l="1"/>
  <c r="AY277" i="43"/>
  <c r="Q278" i="43" a="1"/>
  <c r="Q278" i="43" s="1"/>
  <c r="BD275" i="43"/>
  <c r="BE275" i="43" s="1"/>
  <c r="BH275" i="43" s="1"/>
  <c r="BI275" i="43" s="1"/>
  <c r="AX277" i="43"/>
  <c r="P278" i="43" a="1"/>
  <c r="P278" i="43" s="1"/>
  <c r="AZ277" i="43"/>
  <c r="R278" i="43" a="1"/>
  <c r="R278" i="43" s="1"/>
  <c r="BG274" i="43"/>
  <c r="BJ274" i="43" s="1"/>
  <c r="BF276" i="43"/>
  <c r="BA276" i="43"/>
  <c r="BB276" i="43"/>
  <c r="BL276" i="43" s="1"/>
  <c r="BM276" i="43" s="1"/>
  <c r="BN276" i="43" s="1"/>
  <c r="BO275" i="43" l="1"/>
  <c r="AX278" i="43"/>
  <c r="P279" i="43" a="1"/>
  <c r="P279" i="43" s="1"/>
  <c r="BA277" i="43"/>
  <c r="BB277" i="43"/>
  <c r="BL277" i="43" s="1"/>
  <c r="BM277" i="43" s="1"/>
  <c r="BN277" i="43" s="1"/>
  <c r="BF277" i="43"/>
  <c r="AZ278" i="43"/>
  <c r="R279" i="43" a="1"/>
  <c r="R279" i="43" s="1"/>
  <c r="AY278" i="43"/>
  <c r="Q279" i="43" a="1"/>
  <c r="Q279" i="43" s="1"/>
  <c r="BD276" i="43"/>
  <c r="BE276" i="43" s="1"/>
  <c r="BH276" i="43" s="1"/>
  <c r="BI276" i="43" s="1"/>
  <c r="BG275" i="43"/>
  <c r="BJ275" i="43" s="1"/>
  <c r="BO276" i="43" l="1"/>
  <c r="BG276" i="43"/>
  <c r="BJ276" i="43" s="1"/>
  <c r="AY279" i="43"/>
  <c r="Q280" i="43" a="1"/>
  <c r="Q280" i="43" s="1"/>
  <c r="AZ279" i="43"/>
  <c r="R280" i="43" a="1"/>
  <c r="R280" i="43" s="1"/>
  <c r="BD277" i="43"/>
  <c r="BE277" i="43" s="1"/>
  <c r="BH277" i="43" s="1"/>
  <c r="BI277" i="43" s="1"/>
  <c r="AX279" i="43"/>
  <c r="P280" i="43" a="1"/>
  <c r="P280" i="43" s="1"/>
  <c r="BB278" i="43"/>
  <c r="BL278" i="43" s="1"/>
  <c r="BM278" i="43" s="1"/>
  <c r="BN278" i="43" s="1"/>
  <c r="BA278" i="43"/>
  <c r="BF278" i="43"/>
  <c r="BO277" i="43" l="1"/>
  <c r="AX280" i="43"/>
  <c r="P281" i="43" a="1"/>
  <c r="P281" i="43" s="1"/>
  <c r="BB279" i="43"/>
  <c r="BL279" i="43" s="1"/>
  <c r="BM279" i="43" s="1"/>
  <c r="BN279" i="43" s="1"/>
  <c r="BF279" i="43"/>
  <c r="BA279" i="43"/>
  <c r="BG277" i="43"/>
  <c r="BJ277" i="43" s="1"/>
  <c r="AZ280" i="43"/>
  <c r="R281" i="43" a="1"/>
  <c r="R281" i="43" s="1"/>
  <c r="Q281" i="43" a="1"/>
  <c r="Q281" i="43" s="1"/>
  <c r="AY280" i="43"/>
  <c r="BD278" i="43"/>
  <c r="BE278" i="43" s="1"/>
  <c r="BH278" i="43" s="1"/>
  <c r="BI278" i="43" s="1"/>
  <c r="BG278" i="43" l="1"/>
  <c r="BJ278" i="43" s="1"/>
  <c r="AZ281" i="43"/>
  <c r="R282" i="43" a="1"/>
  <c r="R282" i="43" s="1"/>
  <c r="AX281" i="43"/>
  <c r="P282" i="43" a="1"/>
  <c r="P282" i="43" s="1"/>
  <c r="AY281" i="43"/>
  <c r="Q282" i="43" a="1"/>
  <c r="Q282" i="43" s="1"/>
  <c r="BD279" i="43"/>
  <c r="BE279" i="43" s="1"/>
  <c r="BH279" i="43" s="1"/>
  <c r="BI279" i="43" s="1"/>
  <c r="BO278" i="43"/>
  <c r="BB280" i="43"/>
  <c r="BL280" i="43" s="1"/>
  <c r="BM280" i="43" s="1"/>
  <c r="BN280" i="43" s="1"/>
  <c r="BF280" i="43"/>
  <c r="BA280" i="43"/>
  <c r="BG279" i="43" l="1"/>
  <c r="BJ279" i="43" s="1"/>
  <c r="BO279" i="43"/>
  <c r="AX282" i="43"/>
  <c r="P283" i="43" a="1"/>
  <c r="P283" i="43" s="1"/>
  <c r="AY282" i="43"/>
  <c r="Q283" i="43" a="1"/>
  <c r="Q283" i="43" s="1"/>
  <c r="BB281" i="43"/>
  <c r="BL281" i="43" s="1"/>
  <c r="BM281" i="43" s="1"/>
  <c r="BN281" i="43" s="1"/>
  <c r="BA281" i="43"/>
  <c r="BF281" i="43"/>
  <c r="AZ282" i="43"/>
  <c r="R283" i="43" a="1"/>
  <c r="R283" i="43" s="1"/>
  <c r="BD280" i="43"/>
  <c r="BE280" i="43" s="1"/>
  <c r="BH280" i="43" s="1"/>
  <c r="BI280" i="43" s="1"/>
  <c r="BG280" i="43" l="1"/>
  <c r="BJ280" i="43" s="1"/>
  <c r="BO280" i="43"/>
  <c r="AZ283" i="43"/>
  <c r="R284" i="43" a="1"/>
  <c r="R284" i="43" s="1"/>
  <c r="BD281" i="43"/>
  <c r="BE281" i="43" s="1"/>
  <c r="BH281" i="43" s="1"/>
  <c r="BI281" i="43" s="1"/>
  <c r="AY283" i="43"/>
  <c r="Q284" i="43" a="1"/>
  <c r="Q284" i="43" s="1"/>
  <c r="P284" i="43" a="1"/>
  <c r="P284" i="43" s="1"/>
  <c r="AX283" i="43"/>
  <c r="BF282" i="43"/>
  <c r="BA282" i="43"/>
  <c r="BB282" i="43"/>
  <c r="BL282" i="43" s="1"/>
  <c r="BM282" i="43" s="1"/>
  <c r="BN282" i="43" s="1"/>
  <c r="AX284" i="43" l="1"/>
  <c r="P285" i="43" a="1"/>
  <c r="P285" i="43" s="1"/>
  <c r="BD282" i="43"/>
  <c r="BE282" i="43" s="1"/>
  <c r="BH282" i="43" s="1"/>
  <c r="BI282" i="43" s="1"/>
  <c r="BF283" i="43"/>
  <c r="BA283" i="43"/>
  <c r="BB283" i="43"/>
  <c r="BL283" i="43" s="1"/>
  <c r="BM283" i="43" s="1"/>
  <c r="BN283" i="43" s="1"/>
  <c r="R285" i="43" a="1"/>
  <c r="R285" i="43" s="1"/>
  <c r="AZ284" i="43"/>
  <c r="AY284" i="43"/>
  <c r="Q285" i="43" a="1"/>
  <c r="Q285" i="43" s="1"/>
  <c r="BO281" i="43"/>
  <c r="BG281" i="43"/>
  <c r="BJ281" i="43" s="1"/>
  <c r="BO282" i="43" l="1"/>
  <c r="BG282" i="43"/>
  <c r="BJ282" i="43" s="1"/>
  <c r="AZ285" i="43"/>
  <c r="R286" i="43" a="1"/>
  <c r="R286" i="43" s="1"/>
  <c r="AX285" i="43"/>
  <c r="P286" i="43" a="1"/>
  <c r="P286" i="43" s="1"/>
  <c r="AY285" i="43"/>
  <c r="Q286" i="43" a="1"/>
  <c r="Q286" i="43" s="1"/>
  <c r="BD283" i="43"/>
  <c r="BE283" i="43" s="1"/>
  <c r="BH283" i="43" s="1"/>
  <c r="BI283" i="43" s="1"/>
  <c r="BA284" i="43"/>
  <c r="BF284" i="43"/>
  <c r="BB284" i="43"/>
  <c r="BL284" i="43" s="1"/>
  <c r="BM284" i="43" s="1"/>
  <c r="BN284" i="43" s="1"/>
  <c r="BO283" i="43" l="1"/>
  <c r="AX286" i="43"/>
  <c r="P287" i="43" a="1"/>
  <c r="P287" i="43" s="1"/>
  <c r="BF285" i="43"/>
  <c r="BA285" i="43"/>
  <c r="BB285" i="43"/>
  <c r="BL285" i="43" s="1"/>
  <c r="BM285" i="43" s="1"/>
  <c r="BN285" i="43" s="1"/>
  <c r="BD284" i="43"/>
  <c r="BE284" i="43" s="1"/>
  <c r="BH284" i="43" s="1"/>
  <c r="BI284" i="43" s="1"/>
  <c r="BG283" i="43"/>
  <c r="BJ283" i="43" s="1"/>
  <c r="AZ286" i="43"/>
  <c r="R287" i="43" a="1"/>
  <c r="R287" i="43" s="1"/>
  <c r="AY286" i="43"/>
  <c r="Q287" i="43" a="1"/>
  <c r="Q287" i="43" s="1"/>
  <c r="BO284" i="43" l="1"/>
  <c r="AZ287" i="43"/>
  <c r="R288" i="43" a="1"/>
  <c r="R288" i="43" s="1"/>
  <c r="BG284" i="43"/>
  <c r="BJ284" i="43" s="1"/>
  <c r="BD285" i="43"/>
  <c r="BE285" i="43" s="1"/>
  <c r="BH285" i="43" s="1"/>
  <c r="BI285" i="43" s="1"/>
  <c r="AX287" i="43"/>
  <c r="P288" i="43" a="1"/>
  <c r="P288" i="43" s="1"/>
  <c r="AY287" i="43"/>
  <c r="Q288" i="43" a="1"/>
  <c r="Q288" i="43" s="1"/>
  <c r="BA286" i="43"/>
  <c r="BF286" i="43"/>
  <c r="BB286" i="43"/>
  <c r="BL286" i="43" s="1"/>
  <c r="BM286" i="43" s="1"/>
  <c r="BN286" i="43" s="1"/>
  <c r="BG285" i="43" l="1"/>
  <c r="BJ285" i="43" s="1"/>
  <c r="BO285" i="43"/>
  <c r="AX288" i="43"/>
  <c r="P289" i="43" a="1"/>
  <c r="P289" i="43" s="1"/>
  <c r="AY288" i="43"/>
  <c r="Q289" i="43" a="1"/>
  <c r="Q289" i="43" s="1"/>
  <c r="BF287" i="43"/>
  <c r="BA287" i="43"/>
  <c r="BB287" i="43"/>
  <c r="BL287" i="43" s="1"/>
  <c r="BM287" i="43" s="1"/>
  <c r="BN287" i="43" s="1"/>
  <c r="AZ288" i="43"/>
  <c r="R289" i="43" a="1"/>
  <c r="R289" i="43" s="1"/>
  <c r="BD286" i="43"/>
  <c r="BE286" i="43" s="1"/>
  <c r="BH286" i="43" s="1"/>
  <c r="BI286" i="43" s="1"/>
  <c r="BO286" i="43" l="1"/>
  <c r="AZ289" i="43"/>
  <c r="R290" i="43" a="1"/>
  <c r="R290" i="43" s="1"/>
  <c r="BD287" i="43"/>
  <c r="BE287" i="43" s="1"/>
  <c r="BH287" i="43" s="1"/>
  <c r="BI287" i="43" s="1"/>
  <c r="AY289" i="43"/>
  <c r="Q290" i="43" a="1"/>
  <c r="Q290" i="43" s="1"/>
  <c r="AX289" i="43"/>
  <c r="P290" i="43" a="1"/>
  <c r="P290" i="43" s="1"/>
  <c r="BG286" i="43"/>
  <c r="BJ286" i="43" s="1"/>
  <c r="BF288" i="43"/>
  <c r="BA288" i="43"/>
  <c r="BB288" i="43"/>
  <c r="BL288" i="43" s="1"/>
  <c r="BM288" i="43" s="1"/>
  <c r="BN288" i="43" s="1"/>
  <c r="AX290" i="43" l="1"/>
  <c r="P291" i="43" a="1"/>
  <c r="P291" i="43" s="1"/>
  <c r="BF289" i="43"/>
  <c r="BA289" i="43"/>
  <c r="BB289" i="43"/>
  <c r="BL289" i="43" s="1"/>
  <c r="BM289" i="43" s="1"/>
  <c r="BN289" i="43" s="1"/>
  <c r="BG287" i="43"/>
  <c r="BJ287" i="43" s="1"/>
  <c r="BO287" i="43"/>
  <c r="AY290" i="43"/>
  <c r="Q291" i="43" a="1"/>
  <c r="Q291" i="43" s="1"/>
  <c r="AZ290" i="43"/>
  <c r="R291" i="43" a="1"/>
  <c r="R291" i="43" s="1"/>
  <c r="BD288" i="43"/>
  <c r="BE288" i="43" s="1"/>
  <c r="BH288" i="43" s="1"/>
  <c r="BI288" i="43" s="1"/>
  <c r="AY291" i="43" l="1"/>
  <c r="Q292" i="43" a="1"/>
  <c r="Q292" i="43" s="1"/>
  <c r="BD289" i="43"/>
  <c r="BE289" i="43" s="1"/>
  <c r="BH289" i="43" s="1"/>
  <c r="BI289" i="43" s="1"/>
  <c r="AZ291" i="43"/>
  <c r="R292" i="43" a="1"/>
  <c r="R292" i="43" s="1"/>
  <c r="AX291" i="43"/>
  <c r="P292" i="43" a="1"/>
  <c r="P292" i="43" s="1"/>
  <c r="BG288" i="43"/>
  <c r="BJ288" i="43" s="1"/>
  <c r="BO288" i="43"/>
  <c r="BF290" i="43"/>
  <c r="BA290" i="43"/>
  <c r="BB290" i="43"/>
  <c r="BL290" i="43" s="1"/>
  <c r="BM290" i="43" s="1"/>
  <c r="BN290" i="43" s="1"/>
  <c r="BG289" i="43" l="1"/>
  <c r="BJ289" i="43" s="1"/>
  <c r="AZ292" i="43"/>
  <c r="R293" i="43" a="1"/>
  <c r="R293" i="43" s="1"/>
  <c r="BO289" i="43"/>
  <c r="AX292" i="43"/>
  <c r="P293" i="43" a="1"/>
  <c r="P293" i="43" s="1"/>
  <c r="BF291" i="43"/>
  <c r="BA291" i="43"/>
  <c r="BB291" i="43"/>
  <c r="BL291" i="43" s="1"/>
  <c r="BM291" i="43" s="1"/>
  <c r="BN291" i="43" s="1"/>
  <c r="AY292" i="43"/>
  <c r="Q293" i="43" a="1"/>
  <c r="Q293" i="43" s="1"/>
  <c r="BD290" i="43"/>
  <c r="BE290" i="43" s="1"/>
  <c r="BH290" i="43" s="1"/>
  <c r="BI290" i="43" s="1"/>
  <c r="AX293" i="43" l="1"/>
  <c r="P294" i="43" a="1"/>
  <c r="P294" i="43" s="1"/>
  <c r="BF292" i="43"/>
  <c r="BA292" i="43"/>
  <c r="BB292" i="43"/>
  <c r="BL292" i="43" s="1"/>
  <c r="BM292" i="43" s="1"/>
  <c r="BN292" i="43" s="1"/>
  <c r="AY293" i="43"/>
  <c r="Q294" i="43" a="1"/>
  <c r="Q294" i="43" s="1"/>
  <c r="AZ293" i="43"/>
  <c r="R294" i="43" a="1"/>
  <c r="R294" i="43" s="1"/>
  <c r="BG290" i="43"/>
  <c r="BJ290" i="43" s="1"/>
  <c r="BD291" i="43"/>
  <c r="BE291" i="43" s="1"/>
  <c r="BH291" i="43" s="1"/>
  <c r="BI291" i="43" s="1"/>
  <c r="BO290" i="43"/>
  <c r="AY294" i="43" l="1"/>
  <c r="Q295" i="43" a="1"/>
  <c r="Q295" i="43" s="1"/>
  <c r="AY295" i="43" s="1"/>
  <c r="AZ294" i="43"/>
  <c r="R295" i="43" a="1"/>
  <c r="R295" i="43" s="1"/>
  <c r="AZ295" i="43" s="1"/>
  <c r="BG291" i="43"/>
  <c r="BJ291" i="43" s="1"/>
  <c r="BD292" i="43"/>
  <c r="BE292" i="43" s="1"/>
  <c r="BH292" i="43" s="1"/>
  <c r="BI292" i="43" s="1"/>
  <c r="AX294" i="43"/>
  <c r="P295" i="43" a="1"/>
  <c r="P295" i="43" s="1"/>
  <c r="AX295" i="43" s="1"/>
  <c r="BO291" i="43"/>
  <c r="BF293" i="43"/>
  <c r="BA293" i="43"/>
  <c r="BB293" i="43"/>
  <c r="BL293" i="43" s="1"/>
  <c r="BM293" i="43" s="1"/>
  <c r="BN293" i="43" s="1"/>
  <c r="BG292" i="43" l="1"/>
  <c r="BJ292" i="43" s="1"/>
  <c r="BO292" i="43"/>
  <c r="BB295" i="43"/>
  <c r="BL295" i="43" s="1"/>
  <c r="BM295" i="43" s="1"/>
  <c r="BN295" i="43" s="1"/>
  <c r="BF295" i="43"/>
  <c r="BA295" i="43"/>
  <c r="BF294" i="43"/>
  <c r="BA294" i="43"/>
  <c r="BB294" i="43"/>
  <c r="BL294" i="43" s="1"/>
  <c r="BM294" i="43" s="1"/>
  <c r="BN294" i="43" s="1"/>
  <c r="BD293" i="43"/>
  <c r="BE293" i="43" s="1"/>
  <c r="BH293" i="43" s="1"/>
  <c r="BI293" i="43" s="1"/>
  <c r="BO293" i="43" l="1"/>
  <c r="BG293" i="43"/>
  <c r="BJ293" i="43" s="1"/>
  <c r="BD294" i="43"/>
  <c r="BE294" i="43" s="1"/>
  <c r="BH294" i="43" s="1"/>
  <c r="BI294" i="43" s="1"/>
  <c r="BD295" i="43"/>
  <c r="BE295" i="43" s="1"/>
  <c r="BH295" i="43" s="1"/>
  <c r="BI295" i="43" s="1"/>
  <c r="BG295" i="43" l="1"/>
  <c r="BJ295" i="43" s="1"/>
  <c r="BO295" i="43"/>
  <c r="BO294" i="43"/>
  <c r="BG294" i="43"/>
  <c r="BJ294" i="43" s="1"/>
  <c r="BT39" i="43" l="1"/>
  <c r="BU37" i="43"/>
  <c r="BT41" i="43" l="1"/>
  <c r="BT47" i="43" s="1"/>
  <c r="BV39" i="43"/>
  <c r="BU39" i="43"/>
  <c r="F82" i="42" l="1"/>
  <c r="BV41" i="43"/>
  <c r="G62" i="42"/>
  <c r="F62" i="42"/>
  <c r="BX39" i="43"/>
  <c r="BT43" i="43"/>
  <c r="BU41" i="43"/>
  <c r="E109" i="42" l="1"/>
  <c r="J110" i="42"/>
  <c r="E100" i="42"/>
  <c r="E110" i="42"/>
  <c r="E111" i="42"/>
  <c r="BX41" i="43"/>
  <c r="BV47" i="43"/>
  <c r="BU47" i="43" l="1"/>
  <c r="BX47" i="43"/>
  <c r="BV49" i="43" l="1"/>
  <c r="BU49" i="43" s="1"/>
  <c r="BT49" i="43" s="1"/>
  <c r="F63" i="42" l="1"/>
  <c r="K110" i="42" s="1"/>
  <c r="G63" i="42"/>
  <c r="G64" i="42" s="1"/>
  <c r="G56" i="42" s="1"/>
  <c r="BV51" i="43"/>
  <c r="BX51" i="43" s="1"/>
  <c r="BX49" i="43"/>
  <c r="BU51" i="43"/>
  <c r="F72" i="42"/>
  <c r="F64" i="42" l="1"/>
  <c r="F65" i="42" s="1"/>
  <c r="F111" i="42"/>
  <c r="F110" i="42"/>
  <c r="F100" i="42"/>
  <c r="F109" i="42"/>
  <c r="G65" i="42"/>
  <c r="E114" i="42" s="1"/>
  <c r="F76" i="42"/>
  <c r="F74" i="42"/>
  <c r="F84" i="42"/>
  <c r="F55" i="42" s="1"/>
  <c r="BT51" i="43"/>
  <c r="BT53" i="43" s="1"/>
  <c r="F56" i="42" l="1"/>
  <c r="F57" i="42" s="1"/>
  <c r="G100" i="42"/>
  <c r="G111" i="42"/>
  <c r="G109" i="42"/>
  <c r="L110" i="42"/>
  <c r="G110" i="42"/>
  <c r="F88" i="42"/>
  <c r="F90" i="42" l="1"/>
  <c r="F86" i="42"/>
  <c r="G55" i="42" s="1"/>
  <c r="G57" i="42"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<sst xmlns="http://schemas.openxmlformats.org/spreadsheetml/2006/main" count="26673" uniqueCount="258">
  <si>
    <t>All information found in these document is summary in nature and provided without warranties of any kind.</t>
  </si>
  <si>
    <t>Model Key</t>
  </si>
  <si>
    <t>Change Log</t>
  </si>
  <si>
    <t>[TBD]</t>
  </si>
  <si>
    <t>Unserved</t>
  </si>
  <si>
    <t>Underserved</t>
  </si>
  <si>
    <t>California</t>
  </si>
  <si>
    <t>State</t>
  </si>
  <si>
    <t>Alaska</t>
  </si>
  <si>
    <t>AK</t>
  </si>
  <si>
    <t>Alabama</t>
  </si>
  <si>
    <t>AL</t>
  </si>
  <si>
    <t>Arkansas</t>
  </si>
  <si>
    <t>AR</t>
  </si>
  <si>
    <t>Arizona</t>
  </si>
  <si>
    <t>AZ</t>
  </si>
  <si>
    <t>CA</t>
  </si>
  <si>
    <t>Colorado</t>
  </si>
  <si>
    <t>CO</t>
  </si>
  <si>
    <t>Connecticut</t>
  </si>
  <si>
    <t>CT</t>
  </si>
  <si>
    <t>DC</t>
  </si>
  <si>
    <t>Delaware</t>
  </si>
  <si>
    <t>DE</t>
  </si>
  <si>
    <t>Florida</t>
  </si>
  <si>
    <t>FL</t>
  </si>
  <si>
    <t>Georgia</t>
  </si>
  <si>
    <t>GA</t>
  </si>
  <si>
    <t>Hawaii</t>
  </si>
  <si>
    <t>HI</t>
  </si>
  <si>
    <t>Iowa</t>
  </si>
  <si>
    <t>IA</t>
  </si>
  <si>
    <t>Idaho</t>
  </si>
  <si>
    <t>ID</t>
  </si>
  <si>
    <t>Illinois</t>
  </si>
  <si>
    <t>IL</t>
  </si>
  <si>
    <t>Indiana</t>
  </si>
  <si>
    <t>IN</t>
  </si>
  <si>
    <t>Kansas</t>
  </si>
  <si>
    <t>KS</t>
  </si>
  <si>
    <t>Kentucky</t>
  </si>
  <si>
    <t>KY</t>
  </si>
  <si>
    <t>Louisiana</t>
  </si>
  <si>
    <t>LA</t>
  </si>
  <si>
    <t>Massachusetts</t>
  </si>
  <si>
    <t>MA</t>
  </si>
  <si>
    <t>Maryland</t>
  </si>
  <si>
    <t>MD</t>
  </si>
  <si>
    <t>Maine</t>
  </si>
  <si>
    <t>ME</t>
  </si>
  <si>
    <t>Michigan</t>
  </si>
  <si>
    <t>MI</t>
  </si>
  <si>
    <t>Minnesota</t>
  </si>
  <si>
    <t>MN</t>
  </si>
  <si>
    <t>Missouri</t>
  </si>
  <si>
    <t>MO</t>
  </si>
  <si>
    <t>Mississippi</t>
  </si>
  <si>
    <t>MS</t>
  </si>
  <si>
    <t>Montana</t>
  </si>
  <si>
    <t>MT</t>
  </si>
  <si>
    <t>North Carolina</t>
  </si>
  <si>
    <t>NC</t>
  </si>
  <si>
    <t>North Dakota</t>
  </si>
  <si>
    <t>ND</t>
  </si>
  <si>
    <t>Nebraska</t>
  </si>
  <si>
    <t>NE</t>
  </si>
  <si>
    <t>New Hampshire</t>
  </si>
  <si>
    <t>NH</t>
  </si>
  <si>
    <t>New Jersey</t>
  </si>
  <si>
    <t>NJ</t>
  </si>
  <si>
    <t>New Mexico</t>
  </si>
  <si>
    <t>NM</t>
  </si>
  <si>
    <t>Nevada</t>
  </si>
  <si>
    <t>NV</t>
  </si>
  <si>
    <t>New York</t>
  </si>
  <si>
    <t>NY</t>
  </si>
  <si>
    <t>Ohio</t>
  </si>
  <si>
    <t>OH</t>
  </si>
  <si>
    <t>Oklahoma</t>
  </si>
  <si>
    <t>OK</t>
  </si>
  <si>
    <t>Oregon</t>
  </si>
  <si>
    <t>OR</t>
  </si>
  <si>
    <t>Pennsylvania</t>
  </si>
  <si>
    <t>PA</t>
  </si>
  <si>
    <t>Rhode Island</t>
  </si>
  <si>
    <t>RI</t>
  </si>
  <si>
    <t>South Carolina</t>
  </si>
  <si>
    <t>SC</t>
  </si>
  <si>
    <t>South Dakota</t>
  </si>
  <si>
    <t>SD</t>
  </si>
  <si>
    <t>Tennessee</t>
  </si>
  <si>
    <t>TN</t>
  </si>
  <si>
    <t>Texas</t>
  </si>
  <si>
    <t>TX</t>
  </si>
  <si>
    <t>Utah</t>
  </si>
  <si>
    <t>UT</t>
  </si>
  <si>
    <t>Virginia</t>
  </si>
  <si>
    <t>VA</t>
  </si>
  <si>
    <t>Vermont</t>
  </si>
  <si>
    <t>VT</t>
  </si>
  <si>
    <t>Washington</t>
  </si>
  <si>
    <t>WA</t>
  </si>
  <si>
    <t>Wisconsin</t>
  </si>
  <si>
    <t>WI</t>
  </si>
  <si>
    <t>West Virginia</t>
  </si>
  <si>
    <t>WV</t>
  </si>
  <si>
    <t>Wyoming</t>
  </si>
  <si>
    <t>WY</t>
  </si>
  <si>
    <t>Unserved Locations</t>
  </si>
  <si>
    <t>Underserved Locations</t>
  </si>
  <si>
    <t>Rural</t>
  </si>
  <si>
    <t>Suburban</t>
  </si>
  <si>
    <t>Urban</t>
  </si>
  <si>
    <t>Cost per Premises</t>
  </si>
  <si>
    <t>Total Construction Cost</t>
  </si>
  <si>
    <t>Average ISP Match Percentage</t>
  </si>
  <si>
    <t>Max ISP Contribution/Location ($)</t>
  </si>
  <si>
    <t>Max ISP Match Percentage</t>
  </si>
  <si>
    <t>Financing</t>
  </si>
  <si>
    <t>INPUTS</t>
  </si>
  <si>
    <t>ISP Contribution</t>
  </si>
  <si>
    <t>ISP Willingness</t>
  </si>
  <si>
    <t>Average CPP</t>
  </si>
  <si>
    <t>Locations</t>
  </si>
  <si>
    <t>Percentile</t>
  </si>
  <si>
    <t>State Coverage Scenarios Lookup</t>
  </si>
  <si>
    <t>urban_cb_percent</t>
  </si>
  <si>
    <t>suburban_cb_percent</t>
  </si>
  <si>
    <t>rural_cb_percent</t>
  </si>
  <si>
    <t>loc_underserved_percent</t>
  </si>
  <si>
    <t>loc_unserved_percent</t>
  </si>
  <si>
    <t>avg_mileage_per_loc</t>
  </si>
  <si>
    <t>max_mileage_per_loc</t>
  </si>
  <si>
    <t>mileage_total</t>
  </si>
  <si>
    <t>loc_total</t>
  </si>
  <si>
    <t>percentile</t>
  </si>
  <si>
    <t>state</t>
  </si>
  <si>
    <t>BEAD Funding</t>
  </si>
  <si>
    <t>Rural Cost</t>
  </si>
  <si>
    <t>Suburban Cost</t>
  </si>
  <si>
    <t>Urban Cost</t>
  </si>
  <si>
    <t>$/mile</t>
  </si>
  <si>
    <t>Fiber (mi)</t>
  </si>
  <si>
    <t>Fiber (mi) per Loc</t>
  </si>
  <si>
    <t>Max Fiber (mi) per Loc</t>
  </si>
  <si>
    <t>Fiber (mi) for Underserved Locations</t>
  </si>
  <si>
    <t>Fiber (Mi) for Unserved Locations</t>
  </si>
  <si>
    <t>Max CPP</t>
  </si>
  <si>
    <t>Total</t>
  </si>
  <si>
    <t>Unserved and Unserved/Underserved Census Blocks</t>
  </si>
  <si>
    <t>Underserved Census Blocks</t>
  </si>
  <si>
    <t xml:space="preserve"> </t>
  </si>
  <si>
    <t>Max Cost Borne by Govt</t>
  </si>
  <si>
    <t>State Contribution</t>
  </si>
  <si>
    <t>BEAD Funding Received</t>
  </si>
  <si>
    <t>Total Cost Borne by State</t>
  </si>
  <si>
    <t>Funding Waterfall</t>
  </si>
  <si>
    <t>Govt</t>
  </si>
  <si>
    <t>Private</t>
  </si>
  <si>
    <t>Spent</t>
  </si>
  <si>
    <t>Available</t>
  </si>
  <si>
    <t>Remaining</t>
  </si>
  <si>
    <t>Result</t>
  </si>
  <si>
    <t>Total Funding</t>
  </si>
  <si>
    <t>Total Spent</t>
  </si>
  <si>
    <t>Model Output - Unserved and Combination CBs</t>
  </si>
  <si>
    <t>Unserved and Unserved/Underserved Census Blocks Cost Calculations</t>
  </si>
  <si>
    <t>Underserved Census Blocks Cost Calculations</t>
  </si>
  <si>
    <t>Model Output - Underserved CBs</t>
  </si>
  <si>
    <t>Source</t>
  </si>
  <si>
    <t>Cartesian</t>
  </si>
  <si>
    <t>Total Eligible Locations</t>
  </si>
  <si>
    <t>Eligible Locations</t>
  </si>
  <si>
    <t>Total Passed</t>
  </si>
  <si>
    <t>Total Not Passed</t>
  </si>
  <si>
    <t xml:space="preserve">Available </t>
  </si>
  <si>
    <t>Underground Costs</t>
  </si>
  <si>
    <t>Blended Aerial/Buried/</t>
  </si>
  <si>
    <t>Abbreviation</t>
  </si>
  <si>
    <t xml:space="preserve">Evaluates the impact of an extremely high cost threshold for a given state to determine the amount </t>
  </si>
  <si>
    <t>of fiber and alternative technology coverage that can be afforded with BEAD and private funding.</t>
  </si>
  <si>
    <t>Copyright &amp; All Rights Reserved - For discussion and general information purposes only.</t>
  </si>
  <si>
    <t>Fiber Locations</t>
  </si>
  <si>
    <t>Alternative Technology Locations</t>
  </si>
  <si>
    <t>EHCT &amp; 25%+ ISP Contribution</t>
  </si>
  <si>
    <t>6) The per-location average ISP willingness to contribute metric is multiplied by the number of locations to establish the ISP's total willingness to contribute. When subtracted from the total cost, the result is the total state contribution for the percentile.</t>
  </si>
  <si>
    <t>9) The per-location average ISP willingness to contribute metric is multiplied by the number of locations to establish the ISP's total willingness to contribute. When subtracted from the total cost, the result is the total state contribution for the percentile.</t>
  </si>
  <si>
    <t>Marimekko Helper Table</t>
  </si>
  <si>
    <t>Regions</t>
  </si>
  <si>
    <t>Share</t>
  </si>
  <si>
    <t>Fiber</t>
  </si>
  <si>
    <t>Not Passed</t>
  </si>
  <si>
    <t>Alternative Technology</t>
  </si>
  <si>
    <t>Helper Table 2</t>
  </si>
  <si>
    <t>Label Marker</t>
  </si>
  <si>
    <t>Group Label</t>
  </si>
  <si>
    <t>Fiber Label</t>
  </si>
  <si>
    <t>Alt Tech Label</t>
  </si>
  <si>
    <t>Not Passed Label</t>
  </si>
  <si>
    <t>This is the maximum amount an ISP would contribute per location and still expect to see a positive return</t>
  </si>
  <si>
    <t>Total Unserved Cost (Actual)</t>
  </si>
  <si>
    <t>ISPs cannot contribute more than a given percentage of the cost; otherwise, they would build without grants</t>
  </si>
  <si>
    <t xml:space="preserve">     Spending on Fiber, Unserved Areas</t>
  </si>
  <si>
    <t xml:space="preserve">     Spending on Alternative Technology, Unserved Areas</t>
  </si>
  <si>
    <t xml:space="preserve">     Spending on Fiber, Underserved-Only Areas</t>
  </si>
  <si>
    <t xml:space="preserve">     Spending on Alternative Technology, Underserved-Only Areas</t>
  </si>
  <si>
    <t xml:space="preserve">     Funding Remaining</t>
  </si>
  <si>
    <t>PROCESS</t>
  </si>
  <si>
    <t>Total Underserved Cost (Actual)</t>
  </si>
  <si>
    <t xml:space="preserve">     ISP Contribution</t>
  </si>
  <si>
    <t xml:space="preserve">     Average ISP Match Percentage</t>
  </si>
  <si>
    <t>Modeled EHCT</t>
  </si>
  <si>
    <t>Alternative Technology Cost per Passing</t>
  </si>
  <si>
    <t>ISP Match Percentage for Alternative Technology</t>
  </si>
  <si>
    <t>Extremely High Cost Threshold</t>
  </si>
  <si>
    <t>Lower costs for underserved locations than unserved locations reflect potentially reusable existing infrastructure</t>
  </si>
  <si>
    <t>Build and Cost Engine</t>
  </si>
  <si>
    <t>Locations Passed</t>
  </si>
  <si>
    <t>ISP Match &amp; Alternative Technology Inputs</t>
  </si>
  <si>
    <t xml:space="preserve">Run the model from this page using F9 or Formulas -&gt; Calculate </t>
  </si>
  <si>
    <t>The default cost assumption of $4,800 is based on Fixed Wireless cost benchmarks in rural areas</t>
  </si>
  <si>
    <t>BEAD Threshold Financial Model</t>
  </si>
  <si>
    <t>Model Inputs &amp; Summary Outputs</t>
  </si>
  <si>
    <t>Location counts and fiber mileage required to reach those locations are combined with build cost and other inputs to evaluate the input Threshold.</t>
  </si>
  <si>
    <t>1) Location count, fiber mileage, and morphology mix data for census blocks with exclusively unserved locations and census blocks with both unserved and underserved locations are loaded for the active state. Fiber miles per location are calculated based on the 25% lowest-density locations at a given threshold of coverage for the purpose of simulating multiple project areas; the average density of one project area will likely be substantially higher than the average of locations across all project areas.</t>
  </si>
  <si>
    <t>2) Similar to 1), location count, fiber mileage, and morphology mix data for census blocks with exclusively underserved locations are loaded for the active state.</t>
  </si>
  <si>
    <t>Total Underserved Cost (EHCT)</t>
  </si>
  <si>
    <t>Total Unserved Cost (EHCT)</t>
  </si>
  <si>
    <t>Rural Cost Component</t>
  </si>
  <si>
    <t>Suburban Cost Component</t>
  </si>
  <si>
    <t>Urban Cost Component</t>
  </si>
  <si>
    <t>4) Like 3), "Total Underserved (EHCT)" and "Total Underserved (EHCT)" are calculated based on the underserved input costs in the "Model Inputs &amp; Summary Results" sheet.</t>
  </si>
  <si>
    <t>3) Calculates the total cumulative cost for the unserved locations up to the given percentile by parsing out the costs for each morphology (based on the unserved input costs in the "Model Inputs &amp; Summary Results" sheet) and multiplying by the Fiber miles per location metric for the purpose of calculating "Total Unserved (EHCT)". For the "Total Unserved (Actual)" column, the actual number of fiber miles are applied.</t>
  </si>
  <si>
    <t>EHCT Calculation - Unserved and Combination CBs</t>
  </si>
  <si>
    <t>Total Cost (EHCT)</t>
  </si>
  <si>
    <t>Average CPP (EHCT)</t>
  </si>
  <si>
    <t>ISP Willingness (EHCT)</t>
  </si>
  <si>
    <t>ISP Contribution (EHCT)</t>
  </si>
  <si>
    <t>Average ISP Match (EHCT)</t>
  </si>
  <si>
    <t>Total Cost (Actual)</t>
  </si>
  <si>
    <t>Average CPP (Actual)</t>
  </si>
  <si>
    <t>5) Costs from (3) and (4) sum to the total cost for census blocks that contain unserved locations. Calculates average cost per location (CPP), average ISP willingness to pay, and max CPP for the highest-cost census block for the purpose of estimating a Threshold. If the max cost borne by government is less than the Threshold on the "Model Inputs &amp; Summary Results" sheet and the overall ISP match is above the mandated 25% threshold, the locations in that percentile will be passed with fiber.</t>
  </si>
  <si>
    <t>ISP Willingness (Actual)</t>
  </si>
  <si>
    <t>ISP Contribution (Actual)</t>
  </si>
  <si>
    <t>State Contribution (Actual)</t>
  </si>
  <si>
    <t>7) Like 4), "Total Underserved (EHCT)" and "Total Underserved (EHCT)" are calculated based on the underserved input costs in the "Model Inputs &amp; Summary Results" sheet. However, the census blocks considered are those with only underserved locations, rather than unserved and underserved locations like in 4)</t>
  </si>
  <si>
    <t>EHCT Calculation - Underserved CBs</t>
  </si>
  <si>
    <t>8) From 7), calculates average cost per location (CPP), average ISP willingness to pay, and max CPP for the highest-cost census block for the purpose of enforcing the Threshold. If the max cost borne by government is less than the Threshold on the "Model Inputs &amp; Summary Results" sheet and the overall ISP match is above the mandated 25% threshold, the locations in that percentile will be passed with fiber.</t>
  </si>
  <si>
    <r>
      <t xml:space="preserve">10) BEAD funding is allocated one step at a time until no funding remains or every unserved or underserved location is passed. The cost of </t>
    </r>
    <r>
      <rPr>
        <b/>
        <sz val="11"/>
        <color theme="1"/>
        <rFont val="Calibri"/>
        <family val="2"/>
        <scheme val="minor"/>
      </rPr>
      <t>unserved locations given fiber</t>
    </r>
    <r>
      <rPr>
        <sz val="11"/>
        <color theme="1"/>
        <rFont val="Calibri"/>
        <family val="2"/>
        <scheme val="minor"/>
      </rPr>
      <t xml:space="preserve"> is subtracted from total public and private funding, and then the cost of providing </t>
    </r>
    <r>
      <rPr>
        <b/>
        <sz val="11"/>
        <color theme="1"/>
        <rFont val="Calibri"/>
        <family val="2"/>
        <scheme val="minor"/>
      </rPr>
      <t>unserved locations alternative technology</t>
    </r>
    <r>
      <rPr>
        <sz val="11"/>
        <color theme="1"/>
        <rFont val="Calibri"/>
        <family val="2"/>
        <scheme val="minor"/>
      </rPr>
      <t xml:space="preserve"> is removed using the model inputs for alternative technologies' cost to satisfy the requirement all unserved locations be served. This process repeats for </t>
    </r>
    <r>
      <rPr>
        <b/>
        <sz val="11"/>
        <color theme="1"/>
        <rFont val="Calibri"/>
        <family val="2"/>
        <scheme val="minor"/>
      </rPr>
      <t>underserved locations</t>
    </r>
    <r>
      <rPr>
        <sz val="11"/>
        <color theme="1"/>
        <rFont val="Calibri"/>
        <family val="2"/>
        <scheme val="minor"/>
      </rPr>
      <t>. Note that underserved locations in the same census blocks as unserved locations are funded as though they were unserved locations.</t>
    </r>
  </si>
  <si>
    <t>1. Is there enough funding for fiber coverage up to the Threshold for areas with unserved locations?</t>
  </si>
  <si>
    <t>2. Is there enough funding for fixed wireless coverage for the locations over the Threshold for areas with unserved locations?</t>
  </si>
  <si>
    <t>3. Is there enough funding for fiber coverage up to the Threshold for areas with only underserved locations?</t>
  </si>
  <si>
    <t>4. Is there enough funding for fixed wireless coverage for the locations over the Threshold for areas with only underserved locations?</t>
  </si>
  <si>
    <t>Actual Threshold</t>
  </si>
  <si>
    <t>Recommended EHCT:</t>
  </si>
  <si>
    <t>Contains model controls, assumptions, and outputs.</t>
  </si>
  <si>
    <t>Output</t>
  </si>
  <si>
    <t>Input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</si>
</sst>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6" formatCode="&quot;$&quot;#,##0_);[Red]\(&quot;$&quot;#,##0\)"/>
    <numFmt numFmtId="44" formatCode="_(&quot;$&quot;* #,##0.00_);_(&quot;$&quot;* \(#,##0.00\);_(&quot;$&quot;* &quot;-&quot;??_);_(@_)"/>
    <numFmt numFmtId="164" formatCode="_-&quot;£&quot;* #,##0_-;\-&quot;£&quot;* #,##0_-;_-&quot;£&quot;* &quot;-&quot;_-;_-@_-"/>
    <numFmt numFmtId="165" formatCode="_-* #,##0_-;\-* #,##0_-;_-* &quot;-&quot;_-;_-@_-"/>
    <numFmt numFmtId="166" formatCode="_-&quot;£&quot;* #,##0.00_-;\-&quot;£&quot;* #,##0.00_-;_-&quot;£&quot;* &quot;-&quot;??_-;_-@_-"/>
    <numFmt numFmtId="167" formatCode="_-* #,##0.00_-;\-* #,##0.00_-;_-* &quot;-&quot;??_-;_-@_-"/>
    <numFmt numFmtId="168" formatCode="0.0%"/>
    <numFmt numFmtId="169" formatCode="0.0"/>
    <numFmt numFmtId="170" formatCode="#,##0;\(#,##0\);\-"/>
    <numFmt numFmtId="171" formatCode="#,##0.0"/>
    <numFmt numFmtId="172" formatCode="_(&quot;$&quot;* #,##0_);_(&quot;$&quot;* \(#,##0\);_(&quot;$&quot;* &quot;-&quot;??_);_(@_)"/>
    <numFmt numFmtId="173" formatCode="&quot;$&quot;#,##0.00"/>
    <numFmt numFmtId="174" formatCode="&quot;$&quot;#,##0"/>
    <numFmt numFmtId="175" formatCode="0&quot;%&quot;"/>
  </numFmts>
  <fonts count="44" x14ac:knownFonts="1">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3"/>
      <color theme="3"/>
      <name val="Calibri"/>
      <family val="2"/>
      <scheme val="minor"/>
    </font>
    <font>
      <b/>
      <sz val="11"/>
      <color theme="3"/>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b/>
      <sz val="15"/>
      <name val="Calibri"/>
      <family val="2"/>
      <scheme val="minor"/>
    </font>
    <font>
      <sz val="10"/>
      <name val="Calibri"/>
      <family val="2"/>
      <scheme val="minor"/>
    </font>
    <font>
      <b/>
      <sz val="10"/>
      <name val="Calibri"/>
      <family val="2"/>
      <scheme val="minor"/>
    </font>
    <font>
      <sz val="10"/>
      <color theme="1"/>
      <name val="Calibri"/>
      <family val="2"/>
      <scheme val="minor"/>
    </font>
    <font>
      <sz val="10"/>
      <name val="Calibri"/>
      <family val="2"/>
    </font>
    <font>
      <sz val="1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8"/>
      <color theme="3"/>
      <name val="Cambria"/>
      <family val="2"/>
      <scheme val="major"/>
    </font>
    <font>
      <b/>
      <sz val="15"/>
      <color theme="3"/>
      <name val="Calibri"/>
      <family val="2"/>
      <scheme val="minor"/>
    </font>
    <font>
      <i/>
      <sz val="11"/>
      <color theme="1"/>
      <name val="Calibri"/>
      <family val="2"/>
      <scheme val="minor"/>
    </font>
    <font>
      <sz val="11"/>
      <color theme="3" tint="0.39994506668294322"/>
      <name val="Calibri"/>
      <family val="2"/>
      <scheme val="minor"/>
    </font>
    <font>
      <sz val="11"/>
      <color rgb="FF0000FF"/>
      <name val="Calibri"/>
      <family val="2"/>
      <scheme val="minor"/>
    </font>
    <font>
      <sz val="9"/>
      <color theme="1"/>
      <name val="Calibri"/>
      <family val="2"/>
      <scheme val="minor"/>
    </font>
    <font>
      <b/>
      <sz val="16"/>
      <color theme="4"/>
      <name val="Calibri"/>
      <family val="2"/>
      <scheme val="minor"/>
    </font>
    <font>
      <b/>
      <sz val="12"/>
      <color theme="1"/>
      <name val="Calibri"/>
      <family val="2"/>
      <scheme val="minor"/>
    </font>
    <font>
      <b/>
      <sz val="11"/>
      <color rgb="FF004370"/>
      <name val="Calibri"/>
      <family val="2"/>
      <scheme val="minor"/>
    </font>
    <font>
      <sz val="11"/>
      <color theme="0" tint="-0.14996795556505021"/>
      <name val="Calibri"/>
      <family val="2"/>
      <scheme val="minor"/>
    </font>
    <font>
      <b/>
      <i/>
      <sz val="11"/>
      <color rgb="FF00B0F0"/>
      <name val="Calibri"/>
      <family val="2"/>
      <scheme val="minor"/>
    </font>
    <font>
      <b/>
      <sz val="14"/>
      <color theme="4" tint="-0.249977111117893"/>
      <name val="Calibri"/>
      <family val="2"/>
      <scheme val="minor"/>
    </font>
    <font>
      <sz val="11"/>
      <color theme="4" tint="-0.249977111117893"/>
      <name val="Calibri"/>
      <family val="2"/>
      <scheme val="minor"/>
    </font>
    <font>
      <b/>
      <u/>
      <sz val="11"/>
      <color theme="1"/>
      <name val="Calibri"/>
      <family val="2"/>
      <scheme val="minor"/>
    </font>
    <font>
      <b/>
      <sz val="11"/>
      <name val="Calibri"/>
      <family val="2"/>
    </font>
    <font>
      <sz val="10"/>
      <name val="Calibri"/>
      <family val="2"/>
    </font>
    <font>
      <sz val="10"/>
      <color theme="0"/>
      <name val="Calibri"/>
      <family val="2"/>
    </font>
    <font>
      <b/>
      <i/>
      <u/>
      <sz val="11"/>
      <color theme="9"/>
      <name val="Calibri"/>
      <family val="2"/>
      <scheme val="minor"/>
    </font>
    <font>
      <b/>
      <sz val="11"/>
      <name val="Calibri"/>
      <family val="2"/>
      <scheme val="minor"/>
    </font>
  </fonts>
  <fills count="51">
    <fill>
      <patternFill patternType="none"/>
    </fill>
    <fill>
      <patternFill patternType="gray125"/>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8" tint="0.79998168889431442"/>
        <bgColor indexed="64"/>
      </patternFill>
    </fill>
    <fill>
      <patternFill patternType="solid">
        <fgColor rgb="FF99CCFF"/>
        <bgColor indexed="64"/>
      </patternFill>
    </fill>
    <fill>
      <patternFill patternType="solid">
        <fgColor rgb="FFFFFF00"/>
        <bgColor indexed="64"/>
      </patternFill>
    </fill>
    <fill>
      <patternFill patternType="solid">
        <fgColor theme="8" tint="0.59996337778862885"/>
        <bgColor indexed="64"/>
      </patternFill>
    </fill>
    <fill>
      <patternFill patternType="solid">
        <fgColor theme="9" tint="0.39994506668294322"/>
        <bgColor indexed="64"/>
      </patternFill>
    </fill>
    <fill>
      <patternFill patternType="solid">
        <fgColor theme="8" tint="0.39994506668294322"/>
        <bgColor indexed="64"/>
      </patternFill>
    </fill>
    <fill>
      <patternFill patternType="solid">
        <fgColor theme="4"/>
        <bgColor indexed="64"/>
      </patternFill>
    </fill>
    <fill>
      <patternFill patternType="solid">
        <fgColor theme="4"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theme="4"/>
      </patternFill>
    </fill>
    <fill>
      <patternFill patternType="solid">
        <fgColor theme="7" tint="0.79998168889431442"/>
        <bgColor indexed="64"/>
      </patternFill>
    </fill>
    <fill>
      <patternFill patternType="solid">
        <fgColor theme="2" tint="0.79998168889431442"/>
        <bgColor indexed="64"/>
      </patternFill>
    </fill>
    <fill>
      <patternFill patternType="solid">
        <fgColor theme="2" tint="0.59996337778862885"/>
        <bgColor indexed="64"/>
      </patternFill>
    </fill>
    <fill>
      <patternFill patternType="solid">
        <fgColor theme="7" tint="0.59996337778862885"/>
        <bgColor indexed="64"/>
      </patternFill>
    </fill>
    <fill>
      <patternFill patternType="solid">
        <fgColor theme="4" tint="-0.249977111117893"/>
        <bgColor indexed="64"/>
      </patternFill>
    </fill>
    <fill>
      <patternFill patternType="solid">
        <fgColor rgb="FFDDE6F0"/>
        <bgColor indexed="64"/>
      </patternFill>
    </fill>
    <fill>
      <patternFill patternType="solid">
        <fgColor rgb="FFCCECFF"/>
        <bgColor indexed="64"/>
      </patternFill>
    </fill>
    <fill>
      <patternFill patternType="solid">
        <fgColor theme="2" tint="-0.249977111117893"/>
        <bgColor indexed="64"/>
      </patternFill>
    </fill>
    <fill>
      <patternFill patternType="solid">
        <fgColor theme="0" tint="-4.9989318521683403E-2"/>
        <bgColor indexed="64"/>
      </patternFill>
    </fill>
  </fills>
  <borders count="29">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dotted">
        <color auto="1"/>
      </left>
      <right style="dotted">
        <color auto="1"/>
      </right>
      <top style="dotted">
        <color auto="1"/>
      </top>
      <bottom style="dotted">
        <color auto="1"/>
      </bottom>
      <diagonal/>
    </border>
    <border>
      <left style="dotted">
        <color rgb="FFC00000"/>
      </left>
      <right style="dotted">
        <color rgb="FFC00000"/>
      </right>
      <top style="dotted">
        <color rgb="FFC00000"/>
      </top>
      <bottom style="dotted">
        <color rgb="FFC00000"/>
      </bottom>
      <diagonal/>
    </border>
    <border>
      <left/>
      <right/>
      <top/>
      <bottom style="medium">
        <color indexed="64"/>
      </bottom>
      <diagonal/>
    </border>
    <border>
      <left/>
      <right/>
      <top style="thin">
        <color indexed="64"/>
      </top>
      <bottom style="thin">
        <color indexed="64"/>
      </bottom>
      <diagonal/>
    </border>
    <border>
      <left style="medium">
        <color theme="4"/>
      </left>
      <right style="medium">
        <color theme="4"/>
      </right>
      <top style="medium">
        <color theme="4"/>
      </top>
      <bottom style="medium">
        <color theme="4"/>
      </bottom>
      <diagonal/>
    </border>
    <border>
      <left style="thin">
        <color theme="5"/>
      </left>
      <right style="thin">
        <color theme="5"/>
      </right>
      <top style="thin">
        <color theme="5"/>
      </top>
      <bottom style="thin">
        <color theme="5"/>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indexed="64"/>
      </left>
      <right/>
      <top style="thin">
        <color theme="0"/>
      </top>
      <bottom style="thin">
        <color theme="0"/>
      </bottom>
      <diagonal/>
    </border>
  </borders>
  <cellStyleXfs count="137">
    <xf numFmtId="0" fontId="0" fillId="0" borderId="0" applyBorder="0"/>
    <xf numFmtId="167" fontId="17" fillId="0" borderId="0" applyFill="0" applyBorder="0" applyAlignment="0" applyProtection="0"/>
    <xf numFmtId="165" fontId="2" fillId="0" borderId="0" applyFont="0" applyFill="0" applyBorder="0" applyAlignment="0" applyProtection="0"/>
    <xf numFmtId="166" fontId="2" fillId="0" borderId="0" applyFont="0" applyFill="0" applyBorder="0" applyAlignment="0" applyProtection="0"/>
    <xf numFmtId="164" fontId="2" fillId="0" borderId="0" applyFont="0" applyFill="0" applyBorder="0" applyAlignment="0" applyProtection="0"/>
    <xf numFmtId="0" fontId="3" fillId="0" borderId="0" applyNumberFormat="0" applyFill="0" applyBorder="0" applyAlignment="0" applyProtection="0"/>
    <xf numFmtId="0" fontId="16" fillId="0" borderId="1" applyNumberFormat="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4" applyNumberFormat="0" applyAlignment="0" applyProtection="0"/>
    <xf numFmtId="0" fontId="7" fillId="3" borderId="5" applyNumberFormat="0" applyAlignment="0" applyProtection="0"/>
    <xf numFmtId="0" fontId="8" fillId="3" borderId="4" applyNumberFormat="0" applyAlignment="0" applyProtection="0"/>
    <xf numFmtId="0" fontId="9" fillId="0" borderId="6" applyNumberFormat="0" applyFill="0" applyAlignment="0" applyProtection="0"/>
    <xf numFmtId="0" fontId="10" fillId="4" borderId="7" applyNumberFormat="0" applyAlignment="0" applyProtection="0"/>
    <xf numFmtId="0" fontId="11" fillId="0" borderId="0" applyNumberFormat="0" applyFill="0" applyBorder="0" applyAlignment="0" applyProtection="0"/>
    <xf numFmtId="0" fontId="2" fillId="5" borderId="8" applyNumberFormat="0" applyFont="0" applyAlignment="0" applyProtection="0"/>
    <xf numFmtId="0" fontId="12" fillId="0" borderId="0" applyNumberFormat="0" applyFill="0" applyBorder="0" applyAlignment="0" applyProtection="0"/>
    <xf numFmtId="0" fontId="13" fillId="0" borderId="9" applyNumberFormat="0" applyFill="0" applyAlignment="0" applyProtection="0"/>
    <xf numFmtId="0" fontId="18" fillId="31"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14" fillId="24" borderId="0" applyNumberFormat="0" applyBorder="0" applyAlignment="0" applyProtection="0"/>
    <xf numFmtId="0" fontId="14"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14" fillId="28" borderId="0" applyNumberFormat="0" applyBorder="0" applyAlignment="0" applyProtection="0"/>
    <xf numFmtId="9" fontId="20" fillId="0" borderId="0" applyFill="0" applyBorder="0" applyAlignment="0" applyProtection="0"/>
    <xf numFmtId="0" fontId="15" fillId="30" borderId="10"/>
    <xf numFmtId="0" fontId="1" fillId="33" borderId="0"/>
    <xf numFmtId="0" fontId="17" fillId="35" borderId="0"/>
    <xf numFmtId="0" fontId="17" fillId="29" borderId="11"/>
    <xf numFmtId="0" fontId="18" fillId="32" borderId="10"/>
    <xf numFmtId="0" fontId="17" fillId="32" borderId="11"/>
    <xf numFmtId="0" fontId="19" fillId="32" borderId="12"/>
    <xf numFmtId="0" fontId="19" fillId="34" borderId="0"/>
    <xf numFmtId="0" fontId="1" fillId="0" borderId="0"/>
    <xf numFmtId="0" fontId="15" fillId="0" borderId="0" applyNumberFormat="0" applyFont="0" applyFill="0" applyBorder="0" applyAlignment="0" applyProtection="0"/>
    <xf numFmtId="9" fontId="1" fillId="0" borderId="0" applyFont="0" applyFill="0" applyBorder="0" applyAlignment="0" applyProtection="0"/>
    <xf numFmtId="0" fontId="22" fillId="38" borderId="0" applyNumberFormat="0" applyBorder="0" applyAlignment="0" applyProtection="0"/>
    <xf numFmtId="0" fontId="23" fillId="39" borderId="0" applyNumberFormat="0" applyBorder="0" applyAlignment="0" applyProtection="0"/>
    <xf numFmtId="0" fontId="24" fillId="40" borderId="0" applyNumberFormat="0" applyBorder="0" applyAlignment="0" applyProtection="0"/>
    <xf numFmtId="167" fontId="17" fillId="0" borderId="0" applyFill="0" applyBorder="0" applyAlignment="0" applyProtection="0"/>
    <xf numFmtId="0" fontId="1" fillId="0" borderId="0"/>
    <xf numFmtId="0" fontId="25" fillId="0" borderId="0" applyNumberFormat="0" applyFill="0" applyBorder="0" applyAlignment="0" applyProtection="0"/>
    <xf numFmtId="0" fontId="26"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4" applyNumberFormat="0" applyAlignment="0" applyProtection="0"/>
    <xf numFmtId="0" fontId="7" fillId="3" borderId="5" applyNumberFormat="0" applyAlignment="0" applyProtection="0"/>
    <xf numFmtId="0" fontId="8" fillId="3" borderId="4" applyNumberFormat="0" applyAlignment="0" applyProtection="0"/>
    <xf numFmtId="0" fontId="9" fillId="0" borderId="6" applyNumberFormat="0" applyFill="0" applyAlignment="0" applyProtection="0"/>
    <xf numFmtId="0" fontId="10" fillId="4" borderId="7" applyNumberFormat="0" applyAlignment="0" applyProtection="0"/>
    <xf numFmtId="0" fontId="11" fillId="0" borderId="0" applyNumberFormat="0" applyFill="0" applyBorder="0" applyAlignment="0" applyProtection="0"/>
    <xf numFmtId="0" fontId="1" fillId="5" borderId="8" applyNumberFormat="0" applyFont="0" applyAlignment="0" applyProtection="0"/>
    <xf numFmtId="0" fontId="12" fillId="0" borderId="0" applyNumberFormat="0" applyFill="0" applyBorder="0" applyAlignment="0" applyProtection="0"/>
    <xf numFmtId="0" fontId="13" fillId="0" borderId="9" applyNumberFormat="0" applyFill="0" applyAlignment="0" applyProtection="0"/>
    <xf numFmtId="0" fontId="14" fillId="41"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4"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4"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4"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4"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0" borderId="0" applyBorder="0"/>
    <xf numFmtId="167" fontId="17" fillId="0" borderId="0" applyFill="0" applyBorder="0" applyAlignment="0" applyProtection="0"/>
    <xf numFmtId="9" fontId="20" fillId="0" borderId="0" applyFill="0" applyBorder="0" applyAlignment="0" applyProtection="0"/>
    <xf numFmtId="0" fontId="1" fillId="0" borderId="0" applyBorder="0"/>
    <xf numFmtId="0" fontId="1" fillId="0" borderId="0"/>
    <xf numFmtId="0" fontId="1" fillId="0" borderId="0"/>
    <xf numFmtId="0" fontId="1" fillId="0" borderId="0"/>
    <xf numFmtId="0" fontId="1" fillId="0" borderId="0"/>
    <xf numFmtId="0" fontId="1" fillId="0" borderId="0"/>
    <xf numFmtId="0" fontId="1" fillId="0" borderId="0"/>
    <xf numFmtId="0" fontId="1" fillId="0" borderId="0" applyBorder="0"/>
    <xf numFmtId="167" fontId="17" fillId="0" borderId="0" applyFill="0" applyBorder="0" applyAlignment="0" applyProtection="0"/>
    <xf numFmtId="0" fontId="18" fillId="31" borderId="0" applyNumberFormat="0" applyBorder="0" applyAlignment="0" applyProtection="0"/>
    <xf numFmtId="9" fontId="20" fillId="0" borderId="0" applyFill="0" applyBorder="0" applyAlignment="0" applyProtection="0"/>
    <xf numFmtId="0" fontId="1" fillId="0" borderId="0" applyBorder="0"/>
    <xf numFmtId="167" fontId="17" fillId="0" borderId="0" applyFill="0" applyBorder="0" applyAlignment="0" applyProtection="0"/>
    <xf numFmtId="0" fontId="1" fillId="0" borderId="0"/>
    <xf numFmtId="0" fontId="1" fillId="0" borderId="0" applyBorder="0"/>
    <xf numFmtId="167" fontId="17" fillId="0" borderId="0" applyFill="0" applyBorder="0" applyAlignment="0" applyProtection="0"/>
    <xf numFmtId="0" fontId="18" fillId="31" borderId="0" applyNumberFormat="0" applyBorder="0" applyAlignment="0" applyProtection="0"/>
    <xf numFmtId="9" fontId="20" fillId="0" borderId="0" applyFill="0" applyBorder="0" applyAlignment="0" applyProtection="0"/>
    <xf numFmtId="167" fontId="17" fillId="0" borderId="0" applyFill="0" applyBorder="0" applyAlignment="0" applyProtection="0"/>
    <xf numFmtId="167" fontId="17" fillId="0" borderId="0" applyFill="0" applyBorder="0" applyAlignment="0" applyProtection="0"/>
    <xf numFmtId="167" fontId="17" fillId="0" borderId="0" applyFill="0" applyBorder="0" applyAlignment="0" applyProtection="0"/>
    <xf numFmtId="0" fontId="1" fillId="0" borderId="0"/>
    <xf numFmtId="0" fontId="1" fillId="0" borderId="0"/>
    <xf numFmtId="0" fontId="1" fillId="0" borderId="0"/>
    <xf numFmtId="0" fontId="1" fillId="0" borderId="0" applyNumberFormat="0" applyAlignment="0"/>
    <xf numFmtId="170" fontId="17" fillId="0" borderId="0" applyFont="0" applyFill="0" applyBorder="0" applyAlignment="0" applyProtection="0"/>
    <xf numFmtId="0" fontId="28" fillId="0" borderId="0" applyNumberFormat="0" applyFill="0" applyBorder="0" applyAlignment="0"/>
    <xf numFmtId="3" fontId="1" fillId="42" borderId="14" applyNumberFormat="0" applyFont="0" applyAlignment="0"/>
    <xf numFmtId="3" fontId="1" fillId="43" borderId="14" applyNumberFormat="0" applyFont="0" applyAlignment="0"/>
    <xf numFmtId="170" fontId="29" fillId="0" borderId="0" applyNumberFormat="0" applyFill="0" applyBorder="0" applyAlignment="0"/>
    <xf numFmtId="0" fontId="33" fillId="33" borderId="15" applyNumberFormat="0">
      <alignment horizontal="center" vertical="center"/>
    </xf>
    <xf numFmtId="0" fontId="21" fillId="30" borderId="11" applyNumberFormat="0">
      <alignment horizontal="center" vertical="center"/>
    </xf>
    <xf numFmtId="170" fontId="17" fillId="44" borderId="16" applyNumberFormat="0" applyAlignment="0"/>
    <xf numFmtId="170" fontId="34" fillId="0" borderId="0" applyNumberFormat="0" applyFill="0" applyBorder="0" applyAlignment="0"/>
    <xf numFmtId="0" fontId="1" fillId="45" borderId="0" applyNumberFormat="0" applyBorder="0" applyAlignment="0"/>
    <xf numFmtId="44" fontId="1" fillId="0" borderId="0" applyFont="0" applyFill="0" applyBorder="0" applyAlignment="0" applyProtection="0"/>
  </cellStyleXfs>
  <cellXfs count="140">
    <xf numFmtId="0" fontId="0" fillId="0" borderId="0" xfId="0"/>
    <xf numFmtId="0" fontId="1" fillId="36" borderId="0" xfId="125" applyFill="1"/>
    <xf numFmtId="0" fontId="1" fillId="0" borderId="0" xfId="125"/>
    <xf numFmtId="0" fontId="13" fillId="0" borderId="0" xfId="125" applyFont="1"/>
    <xf numFmtId="0" fontId="31" fillId="0" borderId="0" xfId="125" applyFont="1" applyAlignment="1">
      <alignment vertical="center"/>
    </xf>
    <xf numFmtId="0" fontId="30" fillId="0" borderId="0" xfId="125" applyFont="1" applyAlignment="1">
      <alignment horizontal="left" vertical="center" indent="2"/>
    </xf>
    <xf numFmtId="0" fontId="1" fillId="0" borderId="0" xfId="125" applyAlignment="1">
      <alignment horizontal="left" vertical="center"/>
    </xf>
    <xf numFmtId="0" fontId="32" fillId="0" borderId="13" xfId="125" applyFont="1" applyBorder="1"/>
    <xf numFmtId="0" fontId="1" fillId="0" borderId="13" xfId="125" applyBorder="1"/>
    <xf numFmtId="0" fontId="33" fillId="33" borderId="15" xfId="131">
      <alignment horizontal="center" vertical="center"/>
    </xf>
    <xf numFmtId="0" fontId="1" fillId="0" borderId="0" xfId="52"/>
    <xf numFmtId="0" fontId="27" fillId="0" borderId="0" xfId="52" applyFont="1"/>
    <xf numFmtId="0" fontId="13" fillId="0" borderId="0" xfId="52" applyFont="1"/>
    <xf numFmtId="0" fontId="1" fillId="0" borderId="0" xfId="52" applyAlignment="1">
      <alignment horizontal="center"/>
    </xf>
    <xf numFmtId="0" fontId="35" fillId="0" borderId="0" xfId="125" applyFont="1" applyAlignment="1">
      <alignment horizontal="left" indent="1"/>
    </xf>
    <xf numFmtId="0" fontId="36" fillId="0" borderId="0" xfId="125" applyFont="1" applyAlignment="1">
      <alignment horizontal="left" vertical="center" indent="1"/>
    </xf>
    <xf numFmtId="0" fontId="37" fillId="46" borderId="0" xfId="125" applyFont="1" applyFill="1"/>
    <xf numFmtId="9" fontId="0" fillId="0" borderId="0" xfId="54" applyFont="1"/>
    <xf numFmtId="174" fontId="1" fillId="0" borderId="0" xfId="52" applyNumberFormat="1"/>
    <xf numFmtId="3" fontId="1" fillId="0" borderId="0" xfId="52" applyNumberFormat="1"/>
    <xf numFmtId="168" fontId="0" fillId="0" borderId="0" xfId="54" applyNumberFormat="1" applyFont="1"/>
    <xf numFmtId="11" fontId="1" fillId="0" borderId="0" xfId="52" applyNumberFormat="1"/>
    <xf numFmtId="169" fontId="1" fillId="0" borderId="0" xfId="52" applyNumberFormat="1"/>
    <xf numFmtId="171" fontId="1" fillId="0" borderId="0" xfId="52" applyNumberFormat="1"/>
    <xf numFmtId="172" fontId="13" fillId="45" borderId="0" xfId="136" applyNumberFormat="1" applyFont="1" applyFill="1"/>
    <xf numFmtId="0" fontId="13" fillId="0" borderId="0" xfId="0" applyFont="1"/>
    <xf numFmtId="0" fontId="0" fillId="0" borderId="0" xfId="52" applyFont="1"/>
    <xf numFmtId="173" fontId="1" fillId="0" borderId="0" xfId="52" applyNumberFormat="1"/>
    <xf numFmtId="0" fontId="38" fillId="0" borderId="0" xfId="52" applyFont="1" applyAlignment="1">
      <alignment horizontal="center"/>
    </xf>
    <xf numFmtId="174" fontId="0" fillId="0" borderId="0" xfId="0" applyNumberFormat="1"/>
    <xf numFmtId="0" fontId="14" fillId="0" borderId="0" xfId="52" applyFont="1"/>
    <xf numFmtId="0" fontId="0" fillId="0" borderId="0" xfId="125" applyFont="1"/>
    <xf numFmtId="6" fontId="1" fillId="0" borderId="0" xfId="52" applyNumberFormat="1"/>
    <xf numFmtId="174" fontId="27" fillId="0" borderId="0" xfId="50" quotePrefix="1" applyNumberFormat="1" applyFont="1" applyFill="1" applyBorder="1" applyAlignment="1">
      <alignment horizontal="center" vertical="center"/>
    </xf>
    <xf numFmtId="0" fontId="10" fillId="0" borderId="0" xfId="52" applyFont="1"/>
    <xf numFmtId="173" fontId="0" fillId="0" borderId="0" xfId="52" applyNumberFormat="1" applyFont="1"/>
    <xf numFmtId="9" fontId="41" fillId="0" borderId="0" xfId="43" applyFont="1"/>
    <xf numFmtId="0" fontId="10" fillId="0" borderId="0" xfId="52" applyFont="1" applyAlignment="1">
      <alignment horizontal="left"/>
    </xf>
    <xf numFmtId="175" fontId="14" fillId="0" borderId="0" xfId="52" applyNumberFormat="1" applyFont="1"/>
    <xf numFmtId="9" fontId="14" fillId="0" borderId="0" xfId="52" applyNumberFormat="1" applyFont="1"/>
    <xf numFmtId="37" fontId="1" fillId="0" borderId="0" xfId="52" applyNumberFormat="1"/>
    <xf numFmtId="6" fontId="14" fillId="0" borderId="0" xfId="52" applyNumberFormat="1" applyFont="1"/>
    <xf numFmtId="0" fontId="14" fillId="0" borderId="0" xfId="125" applyFont="1"/>
    <xf numFmtId="37" fontId="14" fillId="0" borderId="0" xfId="52" applyNumberFormat="1" applyFont="1"/>
    <xf numFmtId="0" fontId="42" fillId="0" borderId="0" xfId="52" applyFont="1"/>
    <xf numFmtId="0" fontId="13" fillId="37" borderId="0" xfId="0" applyFont="1" applyFill="1"/>
    <xf numFmtId="172" fontId="29" fillId="0" borderId="0" xfId="136" applyNumberFormat="1" applyFont="1"/>
    <xf numFmtId="0" fontId="10" fillId="29" borderId="0" xfId="125" applyFont="1" applyFill="1"/>
    <xf numFmtId="0" fontId="1" fillId="29" borderId="0" xfId="125" applyFill="1"/>
    <xf numFmtId="0" fontId="1" fillId="29" borderId="0" xfId="52" applyFill="1"/>
    <xf numFmtId="6" fontId="1" fillId="29" borderId="0" xfId="52" applyNumberFormat="1" applyFill="1"/>
    <xf numFmtId="6" fontId="14" fillId="29" borderId="0" xfId="52" applyNumberFormat="1" applyFont="1" applyFill="1"/>
    <xf numFmtId="37" fontId="1" fillId="29" borderId="0" xfId="52" applyNumberFormat="1" applyFill="1"/>
    <xf numFmtId="174" fontId="0" fillId="29" borderId="0" xfId="50" quotePrefix="1" applyNumberFormat="1" applyFont="1" applyFill="1" applyBorder="1" applyAlignment="1">
      <alignment vertical="center"/>
    </xf>
    <xf numFmtId="0" fontId="14" fillId="29" borderId="0" xfId="52" applyFont="1" applyFill="1"/>
    <xf numFmtId="0" fontId="43" fillId="29" borderId="0" xfId="0" applyFont="1" applyFill="1"/>
    <xf numFmtId="0" fontId="10" fillId="29" borderId="0" xfId="52" applyFont="1" applyFill="1" applyAlignment="1">
      <alignment horizontal="centerContinuous"/>
    </xf>
    <xf numFmtId="0" fontId="13" fillId="29" borderId="0" xfId="52" applyFont="1" applyFill="1" applyAlignment="1">
      <alignment horizontal="centerContinuous"/>
    </xf>
    <xf numFmtId="0" fontId="0" fillId="29" borderId="0" xfId="52" applyFont="1" applyFill="1" applyAlignment="1">
      <alignment horizontal="center" vertical="center" wrapText="1"/>
    </xf>
    <xf numFmtId="0" fontId="13" fillId="47" borderId="0" xfId="52" applyFont="1" applyFill="1"/>
    <xf numFmtId="0" fontId="43" fillId="29" borderId="0" xfId="52" applyFont="1" applyFill="1" applyAlignment="1">
      <alignment horizontal="centerContinuous"/>
    </xf>
    <xf numFmtId="0" fontId="13" fillId="29" borderId="0" xfId="52" applyFont="1" applyFill="1"/>
    <xf numFmtId="168" fontId="0" fillId="29" borderId="0" xfId="54" applyNumberFormat="1" applyFont="1" applyFill="1"/>
    <xf numFmtId="9" fontId="0" fillId="29" borderId="0" xfId="54" quotePrefix="1" applyFont="1" applyFill="1"/>
    <xf numFmtId="3" fontId="1" fillId="29" borderId="0" xfId="52" quotePrefix="1" applyNumberFormat="1" applyFill="1"/>
    <xf numFmtId="171" fontId="1" fillId="29" borderId="0" xfId="52" quotePrefix="1" applyNumberFormat="1" applyFill="1"/>
    <xf numFmtId="174" fontId="0" fillId="29" borderId="0" xfId="136" applyNumberFormat="1" applyFont="1" applyFill="1"/>
    <xf numFmtId="3" fontId="1" fillId="29" borderId="0" xfId="52" applyNumberFormat="1" applyFill="1"/>
    <xf numFmtId="174" fontId="1" fillId="29" borderId="0" xfId="52" applyNumberFormat="1" applyFill="1"/>
    <xf numFmtId="9" fontId="0" fillId="29" borderId="0" xfId="54" applyFont="1" applyFill="1"/>
    <xf numFmtId="9" fontId="20" fillId="29" borderId="0" xfId="43" applyFill="1"/>
    <xf numFmtId="0" fontId="27" fillId="29" borderId="0" xfId="52" applyFont="1" applyFill="1"/>
    <xf numFmtId="171" fontId="1" fillId="29" borderId="0" xfId="52" applyNumberFormat="1" applyFill="1"/>
    <xf numFmtId="0" fontId="0" fillId="29" borderId="0" xfId="52" applyFont="1" applyFill="1"/>
    <xf numFmtId="172" fontId="13" fillId="29" borderId="0" xfId="136" applyNumberFormat="1" applyFont="1" applyFill="1"/>
    <xf numFmtId="9" fontId="40" fillId="29" borderId="0" xfId="43" applyFont="1" applyFill="1"/>
    <xf numFmtId="0" fontId="0" fillId="29" borderId="0" xfId="52" applyFont="1" applyFill="1" applyAlignment="1">
      <alignment wrapText="1"/>
    </xf>
    <xf numFmtId="0" fontId="0" fillId="29" borderId="0" xfId="52" applyFont="1" applyFill="1" applyAlignment="1">
      <alignment vertical="center" wrapText="1"/>
    </xf>
    <xf numFmtId="0" fontId="43" fillId="31" borderId="0" xfId="52" applyFont="1" applyFill="1" applyAlignment="1">
      <alignment horizontal="centerContinuous"/>
    </xf>
    <xf numFmtId="0" fontId="0" fillId="29" borderId="0" xfId="52" applyFont="1" applyFill="1" applyAlignment="1">
      <alignment horizontal="centerContinuous"/>
    </xf>
    <xf numFmtId="0" fontId="13" fillId="29" borderId="0" xfId="52" applyFont="1" applyFill="1" applyAlignment="1">
      <alignment horizontal="left"/>
    </xf>
    <xf numFmtId="0" fontId="43" fillId="31" borderId="17" xfId="52" applyFont="1" applyFill="1" applyBorder="1" applyAlignment="1">
      <alignment horizontal="centerContinuous"/>
    </xf>
    <xf numFmtId="0" fontId="43" fillId="31" borderId="18" xfId="52" applyFont="1" applyFill="1" applyBorder="1" applyAlignment="1">
      <alignment horizontal="centerContinuous"/>
    </xf>
    <xf numFmtId="0" fontId="43" fillId="31" borderId="19" xfId="52" applyFont="1" applyFill="1" applyBorder="1" applyAlignment="1">
      <alignment horizontal="centerContinuous"/>
    </xf>
    <xf numFmtId="0" fontId="21" fillId="48" borderId="20" xfId="52" applyFont="1" applyFill="1" applyBorder="1" applyAlignment="1">
      <alignment horizontal="centerContinuous"/>
    </xf>
    <xf numFmtId="0" fontId="21" fillId="48" borderId="21" xfId="52" applyFont="1" applyFill="1" applyBorder="1" applyAlignment="1">
      <alignment horizontal="centerContinuous"/>
    </xf>
    <xf numFmtId="0" fontId="21" fillId="48" borderId="22" xfId="52" applyFont="1" applyFill="1" applyBorder="1" applyAlignment="1">
      <alignment horizontal="centerContinuous"/>
    </xf>
    <xf numFmtId="0" fontId="21" fillId="48" borderId="0" xfId="52" applyFont="1" applyFill="1" applyAlignment="1">
      <alignment horizontal="centerContinuous"/>
    </xf>
    <xf numFmtId="0" fontId="21" fillId="29" borderId="0" xfId="52" applyFont="1" applyFill="1" applyAlignment="1">
      <alignment horizontal="centerContinuous"/>
    </xf>
    <xf numFmtId="0" fontId="43" fillId="29" borderId="0" xfId="52" applyFont="1" applyFill="1"/>
    <xf numFmtId="0" fontId="21" fillId="29" borderId="0" xfId="52" applyFont="1" applyFill="1"/>
    <xf numFmtId="0" fontId="21" fillId="48" borderId="17" xfId="52" applyFont="1" applyFill="1" applyBorder="1" applyAlignment="1">
      <alignment horizontal="centerContinuous"/>
    </xf>
    <xf numFmtId="0" fontId="21" fillId="48" borderId="18" xfId="52" applyFont="1" applyFill="1" applyBorder="1" applyAlignment="1">
      <alignment horizontal="centerContinuous"/>
    </xf>
    <xf numFmtId="0" fontId="21" fillId="48" borderId="19" xfId="52" applyFont="1" applyFill="1" applyBorder="1" applyAlignment="1">
      <alignment horizontal="centerContinuous"/>
    </xf>
    <xf numFmtId="0" fontId="43" fillId="31" borderId="26" xfId="52" applyFont="1" applyFill="1" applyBorder="1" applyAlignment="1">
      <alignment horizontal="centerContinuous"/>
    </xf>
    <xf numFmtId="0" fontId="43" fillId="31" borderId="27" xfId="52" applyFont="1" applyFill="1" applyBorder="1" applyAlignment="1">
      <alignment horizontal="centerContinuous"/>
    </xf>
    <xf numFmtId="0" fontId="21" fillId="29" borderId="0" xfId="52" applyFont="1" applyFill="1" applyAlignment="1">
      <alignment horizontal="left"/>
    </xf>
    <xf numFmtId="0" fontId="1" fillId="47" borderId="0" xfId="52" applyFill="1"/>
    <xf numFmtId="0" fontId="0" fillId="29" borderId="23" xfId="52" applyFont="1" applyFill="1" applyBorder="1" applyAlignment="1">
      <alignment horizontal="center" vertical="center" wrapText="1"/>
    </xf>
    <xf numFmtId="0" fontId="0" fillId="29" borderId="24" xfId="52" applyFont="1" applyFill="1" applyBorder="1" applyAlignment="1">
      <alignment horizontal="center" vertical="center" wrapText="1"/>
    </xf>
    <xf numFmtId="3" fontId="0" fillId="29" borderId="0" xfId="52" applyNumberFormat="1" applyFont="1" applyFill="1"/>
    <xf numFmtId="0" fontId="0" fillId="47" borderId="0" xfId="0" applyFill="1"/>
    <xf numFmtId="0" fontId="36" fillId="29" borderId="0" xfId="125" applyFont="1" applyFill="1" applyAlignment="1">
      <alignment horizontal="left" vertical="center" indent="1"/>
    </xf>
    <xf numFmtId="0" fontId="0" fillId="29" borderId="25" xfId="52" applyFont="1" applyFill="1" applyBorder="1" applyAlignment="1">
      <alignment horizontal="center" vertical="center" wrapText="1"/>
    </xf>
    <xf numFmtId="0" fontId="0" fillId="29" borderId="26" xfId="52" applyFont="1" applyFill="1" applyBorder="1" applyAlignment="1">
      <alignment horizontal="center" vertical="center" wrapText="1"/>
    </xf>
    <xf numFmtId="0" fontId="0" fillId="29" borderId="27" xfId="52" applyFont="1" applyFill="1" applyBorder="1" applyAlignment="1">
      <alignment horizontal="center" vertical="center" wrapText="1"/>
    </xf>
    <xf numFmtId="0" fontId="13" fillId="29" borderId="0" xfId="52" applyFont="1" applyFill="1" applyAlignment="1">
      <alignment horizontal="center"/>
    </xf>
    <xf numFmtId="0" fontId="21" fillId="29" borderId="0" xfId="52" applyFont="1" applyFill="1" applyAlignment="1">
      <alignment horizontal="center"/>
    </xf>
    <xf numFmtId="0" fontId="10" fillId="29" borderId="0" xfId="52" applyFont="1" applyFill="1" applyAlignment="1">
      <alignment horizontal="center"/>
    </xf>
    <xf numFmtId="0" fontId="0" fillId="29" borderId="0" xfId="52" applyFont="1" applyFill="1" applyAlignment="1">
      <alignment horizontal="centerContinuous" vertical="center" wrapText="1"/>
    </xf>
    <xf numFmtId="0" fontId="0" fillId="29" borderId="0" xfId="52" applyFont="1" applyFill="1" applyAlignment="1">
      <alignment horizontal="centerContinuous" wrapText="1"/>
    </xf>
    <xf numFmtId="174" fontId="14" fillId="0" borderId="0" xfId="52" applyNumberFormat="1" applyFont="1"/>
    <xf numFmtId="44" fontId="1" fillId="29" borderId="0" xfId="52" applyNumberFormat="1" applyFill="1"/>
    <xf numFmtId="172" fontId="0" fillId="29" borderId="0" xfId="52" applyNumberFormat="1" applyFont="1" applyFill="1"/>
    <xf numFmtId="0" fontId="43" fillId="31" borderId="0" xfId="52" applyFont="1" applyFill="1" applyAlignment="1">
      <alignment horizontal="centerContinuous" wrapText="1"/>
    </xf>
    <xf numFmtId="0" fontId="42" fillId="0" borderId="0" xfId="52" quotePrefix="1" applyFont="1"/>
    <xf numFmtId="0" fontId="43" fillId="29" borderId="0" xfId="125" applyFont="1" applyFill="1"/>
    <xf numFmtId="174" fontId="27" fillId="0" borderId="0" xfId="52" applyNumberFormat="1" applyFont="1"/>
    <xf numFmtId="174" fontId="0" fillId="0" borderId="0" xfId="52" applyNumberFormat="1" applyFont="1"/>
    <xf numFmtId="0" fontId="10" fillId="49" borderId="0" xfId="0" applyFont="1" applyFill="1"/>
    <xf numFmtId="37" fontId="7" fillId="3" borderId="5" xfId="136" applyNumberFormat="1" applyFont="1" applyFill="1" applyBorder="1" applyAlignment="1">
      <alignment horizontal="center"/>
    </xf>
    <xf numFmtId="0" fontId="13" fillId="0" borderId="0" xfId="52" applyFont="1" applyAlignment="1">
      <alignment horizontal="center"/>
    </xf>
    <xf numFmtId="174" fontId="7" fillId="3" borderId="5" xfId="136" applyNumberFormat="1" applyFont="1" applyFill="1" applyBorder="1" applyAlignment="1">
      <alignment horizontal="center"/>
    </xf>
    <xf numFmtId="174" fontId="7" fillId="3" borderId="5" xfId="66" applyNumberFormat="1" applyAlignment="1">
      <alignment horizontal="center"/>
    </xf>
    <xf numFmtId="0" fontId="0" fillId="29" borderId="28" xfId="52" applyFont="1" applyFill="1" applyBorder="1" applyAlignment="1">
      <alignment horizontal="centerContinuous" vertical="center" wrapText="1"/>
    </xf>
    <xf numFmtId="0" fontId="0" fillId="29" borderId="18" xfId="52" applyFont="1" applyFill="1" applyBorder="1" applyAlignment="1">
      <alignment horizontal="centerContinuous" vertical="center" wrapText="1"/>
    </xf>
    <xf numFmtId="0" fontId="0" fillId="29" borderId="19" xfId="52" applyFont="1" applyFill="1" applyBorder="1" applyAlignment="1">
      <alignment horizontal="centerContinuous" vertical="center" wrapText="1"/>
    </xf>
    <xf numFmtId="0" fontId="0" fillId="29" borderId="17" xfId="52" applyFont="1" applyFill="1" applyBorder="1" applyAlignment="1">
      <alignment horizontal="centerContinuous" vertical="center" wrapText="1"/>
    </xf>
    <xf numFmtId="0" fontId="0" fillId="29" borderId="23" xfId="52" applyFont="1" applyFill="1" applyBorder="1" applyAlignment="1">
      <alignment horizontal="centerContinuous" vertical="center" wrapText="1"/>
    </xf>
    <xf numFmtId="0" fontId="0" fillId="29" borderId="24" xfId="52" applyFont="1" applyFill="1" applyBorder="1" applyAlignment="1">
      <alignment horizontal="centerContinuous" vertical="center" wrapText="1"/>
    </xf>
    <xf numFmtId="174" fontId="1" fillId="0" borderId="0" xfId="52" applyNumberFormat="1" applyAlignment="1">
      <alignment horizontal="center"/>
    </xf>
    <xf numFmtId="172" fontId="13" fillId="0" borderId="0" xfId="136" applyNumberFormat="1" applyFont="1" applyFill="1"/>
    <xf numFmtId="37" fontId="7" fillId="0" borderId="0" xfId="136" applyNumberFormat="1" applyFont="1" applyFill="1" applyBorder="1"/>
    <xf numFmtId="172" fontId="13" fillId="50" borderId="10" xfId="136" applyNumberFormat="1" applyFont="1" applyFill="1" applyBorder="1"/>
    <xf numFmtId="9" fontId="39" fillId="50" borderId="10" xfId="43" applyFont="1" applyFill="1" applyBorder="1"/>
    <xf numFmtId="172" fontId="13" fillId="50" borderId="10" xfId="136" quotePrefix="1" applyNumberFormat="1" applyFont="1" applyFill="1" applyBorder="1"/>
    <xf numFmtId="0" fontId="33" fillId="33" borderId="10" xfId="131" applyBorder="1">
      <alignment horizontal="center" vertical="center"/>
    </xf>
    <xf numFmtId="0" fontId="43" fillId="50" borderId="10" xfId="131" applyFont="1" applyFill="1" applyBorder="1">
      <alignment horizontal="center" vertical="center"/>
    </xf>
    <xf numFmtId="174" fontId="33" fillId="33" borderId="10" xfId="131" applyNumberFormat="1" applyBorder="1">
      <alignment horizontal="center" vertical="center"/>
    </xf>
    <xf numFmtId="9" fontId="33" fillId="33" borderId="10" xfId="131" applyNumberFormat="1" applyBorder="1">
      <alignment horizontal="center" vertical="center"/>
    </xf>
  </cellXfs>
  <cellStyles count="137">
    <cellStyle name="******************************************" xfId="53" xr:uid="{00000000-0005-0000-0000-000000000000}"/>
    <cellStyle name="20% - Accent1" xfId="20" builtinId="30" hidden="1"/>
    <cellStyle name="20% - Accent1" xfId="75" builtinId="30" customBuiltin="1"/>
    <cellStyle name="20% - Accent2" xfId="24" builtinId="34" hidden="1"/>
    <cellStyle name="20% - Accent2" xfId="79" builtinId="34" customBuiltin="1"/>
    <cellStyle name="20% - Accent3" xfId="28" builtinId="38" hidden="1"/>
    <cellStyle name="20% - Accent3" xfId="83" builtinId="38" customBuiltin="1"/>
    <cellStyle name="20% - Accent4" xfId="32" builtinId="42" hidden="1"/>
    <cellStyle name="20% - Accent4" xfId="87" builtinId="42" customBuiltin="1"/>
    <cellStyle name="20% - Accent5" xfId="36" builtinId="46" hidden="1"/>
    <cellStyle name="20% - Accent5" xfId="91" builtinId="46" customBuiltin="1"/>
    <cellStyle name="20% - Accent6" xfId="40" builtinId="50" hidden="1"/>
    <cellStyle name="20% - Accent6" xfId="95" builtinId="50" customBuiltin="1"/>
    <cellStyle name="40% - Accent1" xfId="21" builtinId="31" hidden="1"/>
    <cellStyle name="40% - Accent1" xfId="76" builtinId="31" customBuiltin="1"/>
    <cellStyle name="40% - Accent2" xfId="25" builtinId="35" hidden="1"/>
    <cellStyle name="40% - Accent2" xfId="80" builtinId="35" customBuiltin="1"/>
    <cellStyle name="40% - Accent3" xfId="29" builtinId="39" hidden="1"/>
    <cellStyle name="40% - Accent3" xfId="84" builtinId="39" customBuiltin="1"/>
    <cellStyle name="40% - Accent4" xfId="33" builtinId="43" hidden="1"/>
    <cellStyle name="40% - Accent4" xfId="88" builtinId="43" customBuiltin="1"/>
    <cellStyle name="40% - Accent5" xfId="37" builtinId="47" hidden="1"/>
    <cellStyle name="40% - Accent5" xfId="92" builtinId="47" customBuiltin="1"/>
    <cellStyle name="40% - Accent6" xfId="41" builtinId="51" hidden="1"/>
    <cellStyle name="40% - Accent6" xfId="96" builtinId="51" customBuiltin="1"/>
    <cellStyle name="60% - Accent1" xfId="22" builtinId="32" hidden="1"/>
    <cellStyle name="60% - Accent1" xfId="77" builtinId="32" customBuiltin="1"/>
    <cellStyle name="60% - Accent2" xfId="26" builtinId="36" hidden="1"/>
    <cellStyle name="60% - Accent2" xfId="81" builtinId="36" customBuiltin="1"/>
    <cellStyle name="60% - Accent3" xfId="30" builtinId="40" hidden="1"/>
    <cellStyle name="60% - Accent3" xfId="85" builtinId="40" customBuiltin="1"/>
    <cellStyle name="60% - Accent4" xfId="34" builtinId="44" hidden="1"/>
    <cellStyle name="60% - Accent4" xfId="89" builtinId="44" customBuiltin="1"/>
    <cellStyle name="60% - Accent5" xfId="38" builtinId="48" hidden="1"/>
    <cellStyle name="60% - Accent5" xfId="93" builtinId="48" customBuiltin="1"/>
    <cellStyle name="60% - Accent6" xfId="42" builtinId="52" hidden="1"/>
    <cellStyle name="60% - Accent6" xfId="97" builtinId="52" customBuiltin="1"/>
    <cellStyle name="Accent1" xfId="19" builtinId="29" customBuiltin="1"/>
    <cellStyle name="Accent1 3" xfId="74" xr:uid="{DB2B96FD-571D-40B9-8A01-1AEE6E8C979D}"/>
    <cellStyle name="Accent1 4" xfId="110" xr:uid="{A7F45C47-58BD-4983-B90C-DA12899003A8}"/>
    <cellStyle name="Accent1 5" xfId="117" xr:uid="{C36834D6-1C3B-43C4-B893-29CFD164E47C}"/>
    <cellStyle name="Accent2" xfId="23" builtinId="33" hidden="1"/>
    <cellStyle name="Accent2" xfId="78" builtinId="33" customBuiltin="1"/>
    <cellStyle name="Accent3" xfId="27" builtinId="37" hidden="1"/>
    <cellStyle name="Accent3" xfId="82" builtinId="37" customBuiltin="1"/>
    <cellStyle name="Accent4" xfId="31" builtinId="41" hidden="1"/>
    <cellStyle name="Accent4" xfId="86" builtinId="41" customBuiltin="1"/>
    <cellStyle name="Accent5" xfId="35" builtinId="45" hidden="1"/>
    <cellStyle name="Accent5" xfId="90" builtinId="45" customBuiltin="1"/>
    <cellStyle name="Accent6" xfId="39" builtinId="49" hidden="1"/>
    <cellStyle name="Accent6" xfId="94" builtinId="49" customBuiltin="1"/>
    <cellStyle name="Bad" xfId="56" builtinId="27" customBuiltin="1"/>
    <cellStyle name="Calculation" xfId="12" builtinId="22" hidden="1"/>
    <cellStyle name="Calculation" xfId="67" builtinId="22" customBuiltin="1"/>
    <cellStyle name="Check Cell" xfId="14" builtinId="23" hidden="1"/>
    <cellStyle name="Check Cell" xfId="69" builtinId="23" customBuiltin="1"/>
    <cellStyle name="Comma" xfId="1" builtinId="3" customBuiltin="1"/>
    <cellStyle name="Comma [0]" xfId="2" builtinId="6" hidden="1"/>
    <cellStyle name="Comma 2" xfId="99" xr:uid="{E2426E83-156F-40CC-B2B1-23C5431986CE}"/>
    <cellStyle name="Comma 2 2" xfId="113" xr:uid="{C31073E8-15D0-4B57-A2BC-474E21D9EF39}"/>
    <cellStyle name="Comma 2 2 2" xfId="121" xr:uid="{EAAE2DE3-A3C7-4D3C-BDC8-ED4E613FB2F7}"/>
    <cellStyle name="Comma 2 3" xfId="119" xr:uid="{6F26F637-4EDD-4227-8AE6-A8BBAEA8A23C}"/>
    <cellStyle name="Comma 3" xfId="109" xr:uid="{B835D0DA-3584-4D60-A069-3A84268C5115}"/>
    <cellStyle name="Comma 3 2" xfId="120" xr:uid="{B0771D7B-97B0-4541-ABD4-3EE63214919D}"/>
    <cellStyle name="Comma 4" xfId="116" xr:uid="{D4BC2C7E-7B44-44F5-B16D-56A7A38036BB}"/>
    <cellStyle name="Comma 5" xfId="58" xr:uid="{30C6C2EE-CC27-4B02-A26E-3B3024F285CA}"/>
    <cellStyle name="Comma 6" xfId="126" xr:uid="{D5FB4B2E-EBCF-42FF-B45D-39F03AA40983}"/>
    <cellStyle name="Currency" xfId="3" builtinId="4" hidden="1"/>
    <cellStyle name="Currency" xfId="136" builtinId="4"/>
    <cellStyle name="Currency [0]" xfId="4" builtinId="7" hidden="1"/>
    <cellStyle name="Explanatory Text" xfId="17" builtinId="53" hidden="1"/>
    <cellStyle name="Explanatory Text" xfId="72" builtinId="53" customBuiltin="1"/>
    <cellStyle name="Good" xfId="55" builtinId="26" customBuiltin="1"/>
    <cellStyle name="Heading 1" xfId="6" builtinId="16" hidden="1" customBuiltin="1"/>
    <cellStyle name="Heading 1" xfId="61" builtinId="16" customBuiltin="1"/>
    <cellStyle name="Heading 2" xfId="7" builtinId="17" hidden="1"/>
    <cellStyle name="Heading 2" xfId="62" builtinId="17" customBuiltin="1"/>
    <cellStyle name="Heading 3" xfId="8" builtinId="18" hidden="1"/>
    <cellStyle name="Heading 3" xfId="63" builtinId="18" customBuiltin="1"/>
    <cellStyle name="Heading 4" xfId="9" builtinId="19" hidden="1"/>
    <cellStyle name="Heading 4" xfId="64" builtinId="19" customBuiltin="1"/>
    <cellStyle name="Input" xfId="10" builtinId="20" hidden="1"/>
    <cellStyle name="Input" xfId="65" builtinId="20" customBuiltin="1"/>
    <cellStyle name="Input Data" xfId="49" xr:uid="{00000000-0005-0000-0000-000026000000}"/>
    <cellStyle name="Input Data 2" xfId="130" xr:uid="{A8F951A6-AA43-402E-BB86-E3FD6ECD8A88}"/>
    <cellStyle name="Input Estimate" xfId="50" xr:uid="{00000000-0005-0000-0000-000027000000}"/>
    <cellStyle name="Input linked" xfId="47" xr:uid="{00000000-0005-0000-0000-000028000000}"/>
    <cellStyle name="Input Paramater" xfId="48" xr:uid="{00000000-0005-0000-0000-000029000000}"/>
    <cellStyle name="Input Paramater 2" xfId="131" xr:uid="{1E25E4A5-CF6C-4959-8D9F-52131C5F1F3E}"/>
    <cellStyle name="Key Output" xfId="46" xr:uid="{00000000-0005-0000-0000-00002A000000}"/>
    <cellStyle name="Linked Cell" xfId="13" builtinId="24" hidden="1"/>
    <cellStyle name="Linked Cell" xfId="68" builtinId="24" customBuiltin="1"/>
    <cellStyle name="Linked to Parameter" xfId="132" xr:uid="{DB946DC7-C055-4F41-A732-48B53B433A7C}"/>
    <cellStyle name="Linked to Sheet" xfId="127" xr:uid="{343A7991-C25C-4D63-A200-0CA58838F1AB}"/>
    <cellStyle name="Logic Helper" xfId="134" xr:uid="{618379B3-50B2-489B-957D-1B5B9BFF1D6E}"/>
    <cellStyle name="Macro Output" xfId="51" xr:uid="{00000000-0005-0000-0000-00002C000000}"/>
    <cellStyle name="Macro Output 2" xfId="133" xr:uid="{3A2C85EB-1FEE-4B47-9306-794780E8356F}"/>
    <cellStyle name="Neutral" xfId="57" builtinId="28" customBuiltin="1"/>
    <cellStyle name="Normal" xfId="0" builtinId="0" customBuiltin="1"/>
    <cellStyle name="Normal 10" xfId="112" xr:uid="{F94D28E9-6950-4F87-9C58-9C52C83DC6F2}"/>
    <cellStyle name="Normal 11" xfId="105" xr:uid="{FBFF9619-10EE-4CE3-9F44-57CE4EDE91D4}"/>
    <cellStyle name="Normal 12" xfId="107" xr:uid="{FA0C790A-B958-4F77-8338-1B698FCFE183}"/>
    <cellStyle name="Normal 13" xfId="104" xr:uid="{6E487FA8-0EB0-4D78-A6B6-6ADF8255847E}"/>
    <cellStyle name="Normal 14" xfId="115" xr:uid="{5AE426E7-11FC-454A-B6CE-44DBA5F971DC}"/>
    <cellStyle name="Normal 15" xfId="114" xr:uid="{C5A8F810-2F5D-42FD-93F3-AC2F80979440}"/>
    <cellStyle name="Normal 16" xfId="122" xr:uid="{0FCA3E69-A2AB-4A6E-A357-A9032783CC25}"/>
    <cellStyle name="Normal 17" xfId="123" xr:uid="{73DF7B65-664A-493C-8B92-BFC50CB9E359}"/>
    <cellStyle name="Normal 18" xfId="124" xr:uid="{0C1F973D-4815-44DA-B58E-38A304955DF6}"/>
    <cellStyle name="Normal 19" xfId="125" xr:uid="{E67B7C76-3B8A-40BA-9C0D-C653BC4968DF}"/>
    <cellStyle name="Normal 2" xfId="52" xr:uid="{00000000-0005-0000-0000-00002E000000}"/>
    <cellStyle name="Normal 3" xfId="98" xr:uid="{A70EDFC0-CD02-420E-8089-22A0C09228DE}"/>
    <cellStyle name="Normal 4" xfId="101" xr:uid="{5A46ABA5-1F72-4A0D-87C1-E79C314ECB83}"/>
    <cellStyle name="Normal 5" xfId="59" xr:uid="{620E636D-2894-4889-9421-D5D675BA6D61}"/>
    <cellStyle name="Normal 6" xfId="102" xr:uid="{0721D015-1431-4E8B-805B-8212E7C5E084}"/>
    <cellStyle name="Normal 7" xfId="103" xr:uid="{006C2856-47C6-4E58-A5DF-36D3D362686D}"/>
    <cellStyle name="Normal 8" xfId="106" xr:uid="{FEAFDF32-9A07-42FE-91EC-73658FE6F07B}"/>
    <cellStyle name="Normal 9" xfId="108" xr:uid="{DDB1C227-3802-495B-A132-69D4CEB502C3}"/>
    <cellStyle name="Note" xfId="16" builtinId="10" hidden="1"/>
    <cellStyle name="Note" xfId="71" builtinId="10" customBuiltin="1"/>
    <cellStyle name="Output" xfId="11" builtinId="21" hidden="1"/>
    <cellStyle name="Output" xfId="44" builtinId="21" hidden="1"/>
    <cellStyle name="Output" xfId="45" builtinId="21" hidden="1" customBuiltin="1"/>
    <cellStyle name="Output" xfId="66" builtinId="21" customBuiltin="1"/>
    <cellStyle name="Output 2" xfId="135" xr:uid="{F0C6B0A1-6C51-4A5C-BA3F-269BD5CBE0FA}"/>
    <cellStyle name="Percent" xfId="43" builtinId="5" customBuiltin="1"/>
    <cellStyle name="Percent 2" xfId="54" xr:uid="{00000000-0005-0000-0000-000034000000}"/>
    <cellStyle name="Percent 3" xfId="100" xr:uid="{8BB46830-F850-4C4B-809F-6CFAE2D6C938}"/>
    <cellStyle name="Percent 4" xfId="111" xr:uid="{C0B6C470-6857-4A9F-8FFE-3FF06E52CCCD}"/>
    <cellStyle name="Percent 5" xfId="118" xr:uid="{FDE134C7-B346-4549-90F6-E77EC95B6A6B}"/>
    <cellStyle name="Title" xfId="5" builtinId="15" hidden="1"/>
    <cellStyle name="Title" xfId="60" builtinId="15" customBuiltin="1"/>
    <cellStyle name="Total" xfId="18" builtinId="25" hidden="1"/>
    <cellStyle name="Total" xfId="73" builtinId="25" customBuiltin="1"/>
    <cellStyle name="Total 1" xfId="128" xr:uid="{AFCDD24D-B194-47B0-847A-6B432DF3AF81}"/>
    <cellStyle name="Total 2" xfId="129" xr:uid="{9CB81351-39F0-4340-AE67-3E27787E967A}"/>
    <cellStyle name="Warning Text" xfId="15" builtinId="11" hidden="1"/>
    <cellStyle name="Warning Text" xfId="70" builtinId="11" customBuiltin="1"/>
  </cellStyles>
  <dxfs count="0"/>
  <tableStyles count="0" defaultTableStyle="TableStyleMedium9" defaultPivotStyle="PivotStyleLight16"/>
  <colors>
    <mruColors>
      <color rgb="FFFF9933"/>
      <color rgb="FF711471"/>
      <color rgb="FF4E84C4"/>
      <color rgb="FF009B7B"/>
      <color rgb="FFCCFFCC"/>
      <color rgb="FF99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400" b="1">
                <a:solidFill>
                  <a:schemeClr val="tx1"/>
                </a:solidFill>
              </a:rPr>
              <a:t>SUMMARY OF MODELED</a:t>
            </a:r>
            <a:r>
              <a:rPr lang="en-GB" sz="1400" b="1" baseline="0">
                <a:solidFill>
                  <a:schemeClr val="tx1"/>
                </a:solidFill>
              </a:rPr>
              <a:t> </a:t>
            </a:r>
            <a:r>
              <a:rPr lang="en-GB" sz="1400" b="1">
                <a:solidFill>
                  <a:schemeClr val="tx1"/>
                </a:solidFill>
              </a:rPr>
              <a:t>COVERAGE </a:t>
            </a:r>
            <a:endParaRPr lang="en-GB" sz="1100" b="1">
              <a:solidFill>
                <a:schemeClr val="tx1"/>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1981481853177683"/>
          <c:y val="0.19739415479633737"/>
          <c:w val="0.85919332726828856"/>
          <c:h val="0.67416922661096912"/>
        </c:manualLayout>
      </c:layout>
      <c:areaChart>
        <c:grouping val="stacked"/>
        <c:varyColors val="0"/>
        <c:ser>
          <c:idx val="0"/>
          <c:order val="0"/>
          <c:tx>
            <c:strRef>
              <c:f>'Model Inputs &amp; Summary Results'!$E$103</c:f>
              <c:strCache>
                <c:ptCount val="1"/>
                <c:pt idx="0">
                  <c:v>Fiber</c:v>
                </c:pt>
              </c:strCache>
            </c:strRef>
          </c:tx>
          <c:spPr>
            <a:solidFill>
              <a:schemeClr val="accent1"/>
            </a:solidFill>
            <a:ln>
              <a:noFill/>
            </a:ln>
            <a:effectLst/>
          </c:spPr>
          <c:dLbls>
            <c:dLbl>
              <c:idx val="0"/>
              <c:tx>
                <c:rich>
                  <a:bodyPr/>
                  <a:lstStyle/>
                  <a:p>
                    <a:fld id="{659775CA-4586-40AE-8825-82833EF86AB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B93-4F33-8130-5B9B7AEFE6AE}"/>
                </c:ext>
              </c:extLst>
            </c:dLbl>
            <c:dLbl>
              <c:idx val="1"/>
              <c:tx>
                <c:rich>
                  <a:bodyPr/>
                  <a:lstStyle/>
                  <a:p>
                    <a:fld id="{CA95C665-6ACA-42D2-897B-CBE4E422DA7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B93-4F33-8130-5B9B7AEFE6AE}"/>
                </c:ext>
              </c:extLst>
            </c:dLbl>
            <c:dLbl>
              <c:idx val="2"/>
              <c:tx>
                <c:rich>
                  <a:bodyPr/>
                  <a:lstStyle/>
                  <a:p>
                    <a:fld id="{90611DC4-13A8-41AC-A20B-3F53404CC7F2}"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B93-4F33-8130-5B9B7AEFE6AE}"/>
                </c:ext>
              </c:extLst>
            </c:dLbl>
            <c:dLbl>
              <c:idx val="3"/>
              <c:tx>
                <c:rich>
                  <a:bodyPr/>
                  <a:lstStyle/>
                  <a:p>
                    <a:fld id="{19A7CD5C-EEAA-4A55-94C8-A7DCDD7DAD4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B93-4F33-8130-5B9B7AEFE6AE}"/>
                </c:ext>
              </c:extLst>
            </c:dLbl>
            <c:dLbl>
              <c:idx val="4"/>
              <c:tx>
                <c:rich>
                  <a:bodyPr/>
                  <a:lstStyle/>
                  <a:p>
                    <a:fld id="{64154881-6D54-4C0E-81C3-2CF96CE880B8}"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B93-4F33-8130-5B9B7AEFE6AE}"/>
                </c:ext>
              </c:extLst>
            </c:dLbl>
            <c:dLbl>
              <c:idx val="5"/>
              <c:tx>
                <c:rich>
                  <a:bodyPr/>
                  <a:lstStyle/>
                  <a:p>
                    <a:fld id="{A655EC11-C8D8-4C87-9352-73E69CC932B1}"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B93-4F33-8130-5B9B7AEFE6AE}"/>
                </c:ext>
              </c:extLst>
            </c:dLbl>
            <c:dLbl>
              <c:idx val="6"/>
              <c:tx>
                <c:rich>
                  <a:bodyPr/>
                  <a:lstStyle/>
                  <a:p>
                    <a:fld id="{28CB337F-A5A3-4AC6-8BC6-2D71C3C8CF3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4-9B93-4F33-8130-5B9B7AEFE6AE}"/>
                </c:ext>
              </c:extLst>
            </c:dLbl>
            <c:dLbl>
              <c:idx val="7"/>
              <c:tx>
                <c:rich>
                  <a:bodyPr/>
                  <a:lstStyle/>
                  <a:p>
                    <a:fld id="{65E5073F-6024-436D-B13D-FB02637218B5}"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5-9B93-4F33-8130-5B9B7AEFE6AE}"/>
                </c:ext>
              </c:extLst>
            </c:dLbl>
            <c:dLbl>
              <c:idx val="8"/>
              <c:tx>
                <c:rich>
                  <a:bodyPr/>
                  <a:lstStyle/>
                  <a:p>
                    <a:fld id="{F623D602-E702-43B4-AD63-E7BF447C913F}"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6-9B93-4F33-8130-5B9B7AEFE6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'Model Inputs &amp; Summary Results'!$D$104:$D$112</c:f>
              <c:numCache>
                <c:formatCode>0"%"</c:formatCode>
                <c:ptCount val="9"/>
                <c:pt idx="0">
                  <c:v>0</c:v>
                </c:pt>
                <c:pt idx="1">
                  <c:v>0</c:v>
                </c:pt>
                <c:pt idx="2">
                  <c:v>31.724389280524402</c:v>
                </c:pt>
                <c:pt idx="3">
                  <c:v>63.448778561048805</c:v>
                </c:pt>
                <c:pt idx="4">
                  <c:v>63.448778561048805</c:v>
                </c:pt>
                <c:pt idx="5">
                  <c:v>63.448778561048805</c:v>
                </c:pt>
                <c:pt idx="6">
                  <c:v>81.724389280524406</c:v>
                </c:pt>
                <c:pt idx="7">
                  <c:v>100</c:v>
                </c:pt>
                <c:pt idx="8">
                  <c:v>100</c:v>
                </c:pt>
              </c:numCache>
            </c:numRef>
          </c:cat>
          <c:val>
            <c:numRef>
              <c:f>'Model Inputs &amp; Summary Results'!$E$104:$E$112</c:f>
              <c:numCache>
                <c:formatCode>0%</c:formatCode>
                <c:ptCount val="9"/>
                <c:pt idx="0">
                  <c:v>0</c:v>
                </c:pt>
                <c:pt idx="1">
                  <c:v>0.8388784782880081</c:v>
                </c:pt>
                <c:pt idx="2">
                  <c:v>0.8388784782880081</c:v>
                </c:pt>
                <c:pt idx="3">
                  <c:v>0.8388784782880081</c:v>
                </c:pt>
                <c:pt idx="4">
                  <c:v>0</c:v>
                </c:pt>
                <c:pt idx="5">
                  <c:v>0.88524422020571003</c:v>
                </c:pt>
                <c:pt idx="6">
                  <c:v>0.88524422020571003</c:v>
                </c:pt>
                <c:pt idx="7">
                  <c:v>0.88524422020571003</c:v>
                </c:pt>
                <c:pt idx="8">
                  <c:v>0</c:v>
                </c:pt>
              </c:numCache>
            </c:numRef>
          </c:val>
          <c:extLst>
            <c:ext xmlns:c15="http://schemas.microsoft.com/office/drawing/2012/chart" uri="{02D57815-91ED-43cb-92C2-25804820EDAC}">
              <c15:datalabelsRange>
                <c15:f>'Model Inputs &amp; Summary Results'!$J$104:$J$112</c15:f>
                <c15:dlblRangeCache>
                  <c:ptCount val="9"/>
                  <c:pt idx="2">
                    <c:v>84%</c:v>
                  </c:pt>
                  <c:pt idx="6">
                    <c:v>89%</c:v>
                  </c:pt>
                </c15:dlblRangeCache>
              </c15:datalabelsRange>
            </c:ext>
            <c:ext xmlns:c16="http://schemas.microsoft.com/office/drawing/2014/chart" uri="{C3380CC4-5D6E-409C-BE32-E72D297353CC}">
              <c16:uniqueId val="{00000000-9B93-4F33-8130-5B9B7AEFE6AE}"/>
            </c:ext>
          </c:extLst>
        </c:ser>
        <c:ser>
          <c:idx val="1"/>
          <c:order val="1"/>
          <c:tx>
            <c:strRef>
              <c:f>'Model Inputs &amp; Summary Results'!$F$103</c:f>
              <c:strCache>
                <c:ptCount val="1"/>
                <c:pt idx="0">
                  <c:v>Alternative Technology</c:v>
                </c:pt>
              </c:strCache>
            </c:strRef>
          </c:tx>
          <c:spPr>
            <a:solidFill>
              <a:schemeClr val="accent2"/>
            </a:solidFill>
            <a:ln w="12700">
              <a:solidFill>
                <a:schemeClr val="bg1"/>
              </a:solidFill>
            </a:ln>
            <a:effectLst/>
          </c:spPr>
          <c:dLbls>
            <c:dLbl>
              <c:idx val="0"/>
              <c:tx>
                <c:rich>
                  <a:bodyPr/>
                  <a:lstStyle/>
                  <a:p>
                    <a:fld id="{05E1F086-D6CD-4C5B-90EB-8EB1FC1994D3}"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B93-4F33-8130-5B9B7AEFE6AE}"/>
                </c:ext>
              </c:extLst>
            </c:dLbl>
            <c:dLbl>
              <c:idx val="1"/>
              <c:tx>
                <c:rich>
                  <a:bodyPr/>
                  <a:lstStyle/>
                  <a:p>
                    <a:fld id="{3B60F1D8-D1B7-4982-9BD2-A737A0B210E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8-9B93-4F33-8130-5B9B7AEFE6AE}"/>
                </c:ext>
              </c:extLst>
            </c:dLbl>
            <c:dLbl>
              <c:idx val="2"/>
              <c:tx>
                <c:rich>
                  <a:bodyPr/>
                  <a:lstStyle/>
                  <a:p>
                    <a:fld id="{B9F4178C-E9B1-4BFB-B590-E8F9930D920C}"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9-9B93-4F33-8130-5B9B7AEFE6AE}"/>
                </c:ext>
              </c:extLst>
            </c:dLbl>
            <c:dLbl>
              <c:idx val="3"/>
              <c:tx>
                <c:rich>
                  <a:bodyPr/>
                  <a:lstStyle/>
                  <a:p>
                    <a:fld id="{E23AAB90-0CA7-4C24-8B61-02D1141320C0}"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A-9B93-4F33-8130-5B9B7AEFE6AE}"/>
                </c:ext>
              </c:extLst>
            </c:dLbl>
            <c:dLbl>
              <c:idx val="4"/>
              <c:tx>
                <c:rich>
                  <a:bodyPr/>
                  <a:lstStyle/>
                  <a:p>
                    <a:fld id="{C8E3D331-7603-4DA1-9736-FD1F37909FF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B-9B93-4F33-8130-5B9B7AEFE6AE}"/>
                </c:ext>
              </c:extLst>
            </c:dLbl>
            <c:dLbl>
              <c:idx val="5"/>
              <c:tx>
                <c:rich>
                  <a:bodyPr/>
                  <a:lstStyle/>
                  <a:p>
                    <a:fld id="{96C14F30-B7A4-4FA0-9862-F63FCA52A3A6}"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C-9B93-4F33-8130-5B9B7AEFE6AE}"/>
                </c:ext>
              </c:extLst>
            </c:dLbl>
            <c:dLbl>
              <c:idx val="6"/>
              <c:tx>
                <c:rich>
                  <a:bodyPr/>
                  <a:lstStyle/>
                  <a:p>
                    <a:fld id="{E6AE4E6A-50F8-4B02-8EB7-17A7624D4DDB}"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D-9B93-4F33-8130-5B9B7AEFE6AE}"/>
                </c:ext>
              </c:extLst>
            </c:dLbl>
            <c:dLbl>
              <c:idx val="7"/>
              <c:tx>
                <c:rich>
                  <a:bodyPr/>
                  <a:lstStyle/>
                  <a:p>
                    <a:fld id="{2DC25C24-DC94-4F02-88AD-225A80693679}"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E-9B93-4F33-8130-5B9B7AEFE6AE}"/>
                </c:ext>
              </c:extLst>
            </c:dLbl>
            <c:dLbl>
              <c:idx val="8"/>
              <c:tx>
                <c:rich>
                  <a:bodyPr/>
                  <a:lstStyle/>
                  <a:p>
                    <a:fld id="{BB049736-FEA2-48F3-900A-F2544A1A1BEE}" type="CELLRANGE">
                      <a:rPr lang="en-US"/>
                      <a:pPr/>
                      <a:t>[CELLRANGE]</a:t>
                    </a:fld>
                    <a:endParaRPr lang="en-US"/>
                  </a:p>
                </c:rich>
              </c:tx>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F-9B93-4F33-8130-5B9B7AEFE6AE}"/>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n-US"/>
              </a:p>
            </c:txPr>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'Model Inputs &amp; Summary Results'!$D$104:$D$112</c:f>
              <c:numCache>
                <c:formatCode>0"%"</c:formatCode>
                <c:ptCount val="9"/>
                <c:pt idx="0">
                  <c:v>0</c:v>
                </c:pt>
                <c:pt idx="1">
                  <c:v>0</c:v>
                </c:pt>
                <c:pt idx="2">
                  <c:v>31.724389280524402</c:v>
                </c:pt>
                <c:pt idx="3">
                  <c:v>63.448778561048805</c:v>
                </c:pt>
                <c:pt idx="4">
                  <c:v>63.448778561048805</c:v>
                </c:pt>
                <c:pt idx="5">
                  <c:v>63.448778561048805</c:v>
                </c:pt>
                <c:pt idx="6">
                  <c:v>81.724389280524406</c:v>
                </c:pt>
                <c:pt idx="7">
                  <c:v>100</c:v>
                </c:pt>
                <c:pt idx="8">
                  <c:v>100</c:v>
                </c:pt>
              </c:numCache>
            </c:numRef>
          </c:cat>
          <c:val>
            <c:numRef>
              <c:f>'Model Inputs &amp; Summary Results'!$F$104:$F$112</c:f>
              <c:numCache>
                <c:formatCode>0%</c:formatCode>
                <c:ptCount val="9"/>
                <c:pt idx="0">
                  <c:v>0</c:v>
                </c:pt>
                <c:pt idx="1">
                  <c:v>0.16112152171199196</c:v>
                </c:pt>
                <c:pt idx="2">
                  <c:v>0.16112152171199196</c:v>
                </c:pt>
                <c:pt idx="3">
                  <c:v>0.16112152171199196</c:v>
                </c:pt>
                <c:pt idx="4">
                  <c:v>0</c:v>
                </c:pt>
                <c:pt idx="5">
                  <c:v>0.11475577979429004</c:v>
                </c:pt>
                <c:pt idx="6">
                  <c:v>0.11475577979429004</c:v>
                </c:pt>
                <c:pt idx="7">
                  <c:v>0.11475577979429004</c:v>
                </c:pt>
                <c:pt idx="8">
                  <c:v>0</c:v>
                </c:pt>
              </c:numCache>
            </c:numRef>
          </c:val>
          <c:extLst>
            <c:ext xmlns:c15="http://schemas.microsoft.com/office/drawing/2012/chart" uri="{02D57815-91ED-43cb-92C2-25804820EDAC}">
              <c15:datalabelsRange>
                <c15:f>'Model Inputs &amp; Summary Results'!$K$104:$K$112</c15:f>
                <c15:dlblRangeCache>
                  <c:ptCount val="9"/>
                  <c:pt idx="2">
                    <c:v>16%</c:v>
                  </c:pt>
                  <c:pt idx="6">
                    <c:v>11%</c:v>
                  </c:pt>
                </c15:dlblRangeCache>
              </c15:datalabelsRange>
            </c:ext>
            <c:ext xmlns:c16="http://schemas.microsoft.com/office/drawing/2014/chart" uri="{C3380CC4-5D6E-409C-BE32-E72D297353CC}">
              <c16:uniqueId val="{00000001-9B93-4F33-8130-5B9B7AEFE6AE}"/>
            </c:ext>
          </c:extLst>
        </c:ser>
        <c:ser>
          <c:idx val="2"/>
          <c:order val="2"/>
          <c:tx>
            <c:strRef>
              <c:f>'Model Inputs &amp; Summary Results'!$G$103</c:f>
              <c:strCache>
                <c:ptCount val="1"/>
                <c:pt idx="0">
                  <c:v>Not Passed</c:v>
                </c:pt>
              </c:strCache>
            </c:strRef>
          </c:tx>
          <c:spPr>
            <a:solidFill>
              <a:schemeClr val="bg1">
                <a:lumMod val="65000"/>
              </a:schemeClr>
            </a:solidFill>
            <a:ln>
              <a:solidFill>
                <a:schemeClr val="bg1"/>
              </a:solidFill>
            </a:ln>
            <a:effectLst/>
          </c:spPr>
          <c:cat>
            <c:numRef>
              <c:f>'Model Inputs &amp; Summary Results'!$D$104:$D$112</c:f>
              <c:numCache>
                <c:formatCode>0"%"</c:formatCode>
                <c:ptCount val="9"/>
                <c:pt idx="0">
                  <c:v>0</c:v>
                </c:pt>
                <c:pt idx="1">
                  <c:v>0</c:v>
                </c:pt>
                <c:pt idx="2">
                  <c:v>31.724389280524402</c:v>
                </c:pt>
                <c:pt idx="3">
                  <c:v>63.448778561048805</c:v>
                </c:pt>
                <c:pt idx="4">
                  <c:v>63.448778561048805</c:v>
                </c:pt>
                <c:pt idx="5">
                  <c:v>63.448778561048805</c:v>
                </c:pt>
                <c:pt idx="6">
                  <c:v>81.724389280524406</c:v>
                </c:pt>
                <c:pt idx="7">
                  <c:v>100</c:v>
                </c:pt>
                <c:pt idx="8">
                  <c:v>100</c:v>
                </c:pt>
              </c:numCache>
            </c:numRef>
          </c:cat>
          <c:val>
            <c:numRef>
              <c:f>'Model Inputs &amp; Summary Results'!$G$104:$G$112</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02-9B93-4F33-8130-5B9B7AEFE6AE}"/>
            </c:ext>
          </c:extLst>
        </c:ser>
        <c:ser>
          <c:idx val="4"/>
          <c:order val="4"/>
          <c:tx>
            <c:strRef>
              <c:f>'Model Inputs &amp; Summary Results'!$I$103</c:f>
              <c:strCache>
                <c:ptCount val="1"/>
                <c:pt idx="0">
                  <c:v>Group Label</c:v>
                </c:pt>
              </c:strCache>
            </c:strRef>
          </c:tx>
          <c:spPr>
            <a:solidFill>
              <a:schemeClr val="accent5"/>
            </a:solidFill>
            <a:ln>
              <a:noFill/>
            </a:ln>
            <a:effectLst/>
          </c:spPr>
          <c:cat>
            <c:numRef>
              <c:f>'Model Inputs &amp; Summary Results'!$D$104:$D$112</c:f>
              <c:numCache>
                <c:formatCode>0"%"</c:formatCode>
                <c:ptCount val="9"/>
                <c:pt idx="0">
                  <c:v>0</c:v>
                </c:pt>
                <c:pt idx="1">
                  <c:v>0</c:v>
                </c:pt>
                <c:pt idx="2">
                  <c:v>31.724389280524402</c:v>
                </c:pt>
                <c:pt idx="3">
                  <c:v>63.448778561048805</c:v>
                </c:pt>
                <c:pt idx="4">
                  <c:v>63.448778561048805</c:v>
                </c:pt>
                <c:pt idx="5">
                  <c:v>63.448778561048805</c:v>
                </c:pt>
                <c:pt idx="6">
                  <c:v>81.724389280524406</c:v>
                </c:pt>
                <c:pt idx="7">
                  <c:v>100</c:v>
                </c:pt>
                <c:pt idx="8">
                  <c:v>100</c:v>
                </c:pt>
              </c:numCache>
            </c:numRef>
          </c:cat>
          <c:val>
            <c:numRef>
              <c:f>'Model Inputs &amp; Summary Results'!$I$104:$I$112</c:f>
              <c:numCache>
                <c:formatCode>General</c:formatCode>
                <c:ptCount val="9"/>
                <c:pt idx="2">
                  <c:v>0</c:v>
                </c:pt>
                <c:pt idx="6">
                  <c:v>0</c:v>
                </c:pt>
              </c:numCache>
            </c:numRef>
          </c:val>
          <c:extLst>
            <c:ext xmlns:c16="http://schemas.microsoft.com/office/drawing/2014/chart" uri="{C3380CC4-5D6E-409C-BE32-E72D297353CC}">
              <c16:uniqueId val="{00000004-9B93-4F33-8130-5B9B7AEFE6AE}"/>
            </c:ext>
          </c:extLst>
        </c:ser>
        <c:dLbls>
          <c:showLegendKey val="0"/>
          <c:showVal val="0"/>
          <c:showCatName val="0"/>
          <c:showSerName val="0"/>
          <c:showPercent val="0"/>
          <c:showBubbleSize val="0"/>
        </c:dLbls>
        <c:axId val="675468592"/>
        <c:axId val="675470032"/>
      </c:areaChart>
      <c:lineChart>
        <c:grouping val="standard"/>
        <c:varyColors val="0"/>
        <c:ser>
          <c:idx val="3"/>
          <c:order val="3"/>
          <c:tx>
            <c:strRef>
              <c:f>'Model Inputs &amp; Summary Results'!$H$103</c:f>
              <c:strCache>
                <c:ptCount val="1"/>
                <c:pt idx="0">
                  <c:v>Label Marker</c:v>
                </c:pt>
              </c:strCache>
            </c:strRef>
          </c:tx>
          <c:spPr>
            <a:ln w="28575" cap="rnd">
              <a:noFill/>
              <a:round/>
            </a:ln>
            <a:effectLst/>
          </c:spPr>
          <c:marker>
            <c:symbol val="none"/>
          </c:marker>
          <c:dLbls>
            <c:dLbl>
              <c:idx val="0"/>
              <c:tx>
                <c:rich>
                  <a:bodyPr/>
                  <a:lstStyle/>
                  <a:p>
                    <a:fld id="{5446D43C-FFF3-44D7-B363-4630004800F7}"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B93-4F33-8130-5B9B7AEFE6AE}"/>
                </c:ext>
              </c:extLst>
            </c:dLbl>
            <c:dLbl>
              <c:idx val="1"/>
              <c:tx>
                <c:rich>
                  <a:bodyPr/>
                  <a:lstStyle/>
                  <a:p>
                    <a:fld id="{E4EA2499-72F6-4EF2-89F4-2C264F5F0A9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B93-4F33-8130-5B9B7AEFE6AE}"/>
                </c:ext>
              </c:extLst>
            </c:dLbl>
            <c:dLbl>
              <c:idx val="2"/>
              <c:tx>
                <c:rich>
                  <a:bodyPr/>
                  <a:lstStyle/>
                  <a:p>
                    <a:fld id="{6A3EB00C-0D72-488F-A2F9-C58E20365168}"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B93-4F33-8130-5B9B7AEFE6AE}"/>
                </c:ext>
              </c:extLst>
            </c:dLbl>
            <c:dLbl>
              <c:idx val="3"/>
              <c:tx>
                <c:rich>
                  <a:bodyPr/>
                  <a:lstStyle/>
                  <a:p>
                    <a:fld id="{AC2183C7-CE9D-4B51-ACB7-73D22C43644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B93-4F33-8130-5B9B7AEFE6AE}"/>
                </c:ext>
              </c:extLst>
            </c:dLbl>
            <c:dLbl>
              <c:idx val="4"/>
              <c:tx>
                <c:rich>
                  <a:bodyPr/>
                  <a:lstStyle/>
                  <a:p>
                    <a:fld id="{DF582091-EDC1-44B0-8314-60C00A5B2151}"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B93-4F33-8130-5B9B7AEFE6AE}"/>
                </c:ext>
              </c:extLst>
            </c:dLbl>
            <c:dLbl>
              <c:idx val="5"/>
              <c:tx>
                <c:rich>
                  <a:bodyPr/>
                  <a:lstStyle/>
                  <a:p>
                    <a:fld id="{7E482155-C87D-42BD-8303-82A621B49432}"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B93-4F33-8130-5B9B7AEFE6AE}"/>
                </c:ext>
              </c:extLst>
            </c:dLbl>
            <c:dLbl>
              <c:idx val="6"/>
              <c:tx>
                <c:rich>
                  <a:bodyPr/>
                  <a:lstStyle/>
                  <a:p>
                    <a:fld id="{E2CACCDF-75AA-41D2-A82E-8B558402F8B4}"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B93-4F33-8130-5B9B7AEFE6AE}"/>
                </c:ext>
              </c:extLst>
            </c:dLbl>
            <c:dLbl>
              <c:idx val="7"/>
              <c:tx>
                <c:rich>
                  <a:bodyPr/>
                  <a:lstStyle/>
                  <a:p>
                    <a:fld id="{7CD00EB8-AF66-4496-9C7B-33A254337756}"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B93-4F33-8130-5B9B7AEFE6AE}"/>
                </c:ext>
              </c:extLst>
            </c:dLbl>
            <c:dLbl>
              <c:idx val="8"/>
              <c:tx>
                <c:rich>
                  <a:bodyPr/>
                  <a:lstStyle/>
                  <a:p>
                    <a:fld id="{3F5A5C75-58CD-492F-90AE-9A0C8604D9D9}" type="CELLRANGE">
                      <a:rPr lang="en-US"/>
                      <a:pPr/>
                      <a:t>[CELLRANGE]</a:t>
                    </a:fld>
                    <a:endParaRPr lang="en-US"/>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B93-4F33-8130-5B9B7AEFE6AE}"/>
                </c:ext>
              </c:extLst>
            </c:dLbl>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ysClr val="windowText" lastClr="000000"/>
                    </a:solidFill>
                    <a:latin typeface="+mn-lt"/>
                    <a:ea typeface="+mn-ea"/>
                    <a:cs typeface="+mn-cs"/>
                  </a:defRPr>
                </a:pPr>
                <a:endParaRPr lang="en-US"/>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'Model Inputs &amp; Summary Results'!$D$104:$D$112</c:f>
              <c:numCache>
                <c:formatCode>0"%"</c:formatCode>
                <c:ptCount val="9"/>
                <c:pt idx="0">
                  <c:v>0</c:v>
                </c:pt>
                <c:pt idx="1">
                  <c:v>0</c:v>
                </c:pt>
                <c:pt idx="2">
                  <c:v>31.724389280524402</c:v>
                </c:pt>
                <c:pt idx="3">
                  <c:v>63.448778561048805</c:v>
                </c:pt>
                <c:pt idx="4">
                  <c:v>63.448778561048805</c:v>
                </c:pt>
                <c:pt idx="5">
                  <c:v>63.448778561048805</c:v>
                </c:pt>
                <c:pt idx="6">
                  <c:v>81.724389280524406</c:v>
                </c:pt>
                <c:pt idx="7">
                  <c:v>100</c:v>
                </c:pt>
                <c:pt idx="8">
                  <c:v>100</c:v>
                </c:pt>
              </c:numCache>
            </c:numRef>
          </c:cat>
          <c:val>
            <c:numRef>
              <c:f>'Model Inputs &amp; Summary Results'!$H$104:$H$112</c:f>
              <c:numCache>
                <c:formatCode>General</c:formatCode>
                <c:ptCount val="9"/>
                <c:pt idx="2" formatCode="0%">
                  <c:v>1</c:v>
                </c:pt>
                <c:pt idx="6" formatCode="0%">
                  <c:v>1</c:v>
                </c:pt>
              </c:numCache>
            </c:numRef>
          </c:val>
          <c:smooth val="0"/>
          <c:extLst>
            <c:ext xmlns:c15="http://schemas.microsoft.com/office/drawing/2012/chart" uri="{02D57815-91ED-43cb-92C2-25804820EDAC}">
              <c15:datalabelsRange>
                <c15:f>'Model Inputs &amp; Summary Results'!$I$104:$I$112</c15:f>
                <c15:dlblRangeCache>
                  <c:ptCount val="9"/>
                  <c:pt idx="2">
                    <c:v>Unserved (63%)</c:v>
                  </c:pt>
                  <c:pt idx="6">
                    <c:v>Underserved (37%)</c:v>
                  </c:pt>
                </c15:dlblRangeCache>
              </c15:datalabelsRange>
            </c:ext>
            <c:ext xmlns:c16="http://schemas.microsoft.com/office/drawing/2014/chart" uri="{C3380CC4-5D6E-409C-BE32-E72D297353CC}">
              <c16:uniqueId val="{00000003-9B93-4F33-8130-5B9B7AEFE6AE}"/>
            </c:ext>
          </c:extLst>
        </c:ser>
        <c:dLbls>
          <c:showLegendKey val="0"/>
          <c:showVal val="0"/>
          <c:showCatName val="0"/>
          <c:showSerName val="0"/>
          <c:showPercent val="0"/>
          <c:showBubbleSize val="0"/>
        </c:dLbls>
        <c:marker val="1"/>
        <c:smooth val="0"/>
        <c:axId val="675468592"/>
        <c:axId val="675470032"/>
      </c:lineChart>
      <c:dateAx>
        <c:axId val="675468592"/>
        <c:scaling>
          <c:orientation val="minMax"/>
        </c:scaling>
        <c:delete val="1"/>
        <c:axPos val="b"/>
        <c:numFmt formatCode="0&quot;%&quot;" sourceLinked="1"/>
        <c:majorTickMark val="out"/>
        <c:minorTickMark val="none"/>
        <c:tickLblPos val="nextTo"/>
        <c:crossAx val="675470032"/>
        <c:crosses val="autoZero"/>
        <c:auto val="0"/>
        <c:lblOffset val="100"/>
        <c:baseTimeUnit val="days"/>
        <c:majorUnit val="10"/>
        <c:majorTimeUnit val="days"/>
        <c:minorUnit val="10"/>
        <c:minorTimeUnit val="days"/>
      </c:dateAx>
      <c:valAx>
        <c:axId val="6754700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ysClr val="windowText" lastClr="000000"/>
                </a:solidFill>
                <a:latin typeface="+mn-lt"/>
                <a:ea typeface="+mn-ea"/>
                <a:cs typeface="+mn-cs"/>
              </a:defRPr>
            </a:pPr>
            <a:endParaRPr lang="en-US"/>
          </a:p>
        </c:txPr>
        <c:crossAx val="675468592"/>
        <c:crosses val="autoZero"/>
        <c:crossBetween val="between"/>
      </c:valAx>
      <c:spPr>
        <a:noFill/>
        <a:ln>
          <a:noFill/>
        </a:ln>
        <a:effectLst/>
      </c:spPr>
    </c:plotArea>
    <c:legend>
      <c:legendPos val="b"/>
      <c:legendEntry>
        <c:idx val="3"/>
        <c:delete val="1"/>
      </c:legendEntry>
      <c:legendEntry>
        <c:idx val="4"/>
        <c:delete val="1"/>
      </c:legendEntry>
      <c:overlay val="0"/>
      <c:spPr>
        <a:noFill/>
        <a:ln>
          <a:noFill/>
        </a:ln>
        <a:effectLst/>
      </c:spPr>
      <c:txPr>
        <a:bodyPr rot="0" spcFirstLastPara="1" vertOverflow="ellipsis" vert="horz" wrap="square" anchor="ctr" anchorCtr="1"/>
        <a:lstStyle/>
        <a:p>
          <a:pPr>
            <a:defRPr sz="1100" b="0" i="0" u="none" strike="noStrike" kern="1200" baseline="0">
              <a:solidFill>
                <a:sysClr val="windowText" lastClr="000000"/>
              </a:solidFill>
              <a:latin typeface="+mn-lt"/>
              <a:ea typeface="+mn-ea"/>
              <a:cs typeface="+mn-cs"/>
            </a:defRPr>
          </a:pPr>
          <a:endParaRPr lang="en-US"/>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9</xdr:row>
      <xdr:rowOff>7621</xdr:rowOff>
    </xdr:from>
    <xdr:to>
      <xdr:col>5</xdr:col>
      <xdr:colOff>1410970</xdr:colOff>
      <xdr:row>10</xdr:row>
      <xdr:rowOff>155462</xdr:rowOff>
    </xdr:to>
    <xdr:pic>
      <xdr:nvPicPr>
        <xdr:cNvPr id="2" name="Picture 1">
          <a:extLst>
            <a:ext uri="{FF2B5EF4-FFF2-40B4-BE49-F238E27FC236}">
              <a16:creationId xmlns:a16="http://schemas.microsoft.com/office/drawing/2014/main" id="{5A070938-9B10-4810-9F4C-714A4E4D976F}"/>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2650" y="1210946"/>
          <a:ext cx="2134870" cy="3459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33337</xdr:colOff>
      <xdr:row>7</xdr:row>
      <xdr:rowOff>100013</xdr:rowOff>
    </xdr:from>
    <xdr:to>
      <xdr:col>8</xdr:col>
      <xdr:colOff>198755</xdr:colOff>
      <xdr:row>11</xdr:row>
      <xdr:rowOff>54610</xdr:rowOff>
    </xdr:to>
    <xdr:pic>
      <xdr:nvPicPr>
        <xdr:cNvPr id="4" name="Graphic 1">
          <a:extLst>
            <a:ext uri="{FF2B5EF4-FFF2-40B4-BE49-F238E27FC236}">
              <a16:creationId xmlns:a16="http://schemas.microsoft.com/office/drawing/2014/main" id="{45E3025E-61DB-B4D5-8DED-819DA8DA87C5}"/>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l="9180" t="22656" r="8985" b="22266"/>
        <a:stretch/>
      </xdr:blipFill>
      <xdr:spPr>
        <a:xfrm>
          <a:off x="3324225" y="1081088"/>
          <a:ext cx="1995488" cy="67151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7</xdr:col>
      <xdr:colOff>215904</xdr:colOff>
      <xdr:row>48</xdr:row>
      <xdr:rowOff>174308</xdr:rowOff>
    </xdr:from>
    <xdr:to>
      <xdr:col>17</xdr:col>
      <xdr:colOff>290514</xdr:colOff>
      <xdr:row>70</xdr:row>
      <xdr:rowOff>83820</xdr:rowOff>
    </xdr:to>
    <xdr:graphicFrame macro="">
      <xdr:nvGraphicFramePr>
        <xdr:cNvPr id="13" name="Chart 12">
          <a:extLst>
            <a:ext uri="{FF2B5EF4-FFF2-40B4-BE49-F238E27FC236}">
              <a16:creationId xmlns:a16="http://schemas.microsoft.com/office/drawing/2014/main" id="{74F2AB7F-8DCE-A98C-D603-71E3C17658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193040</xdr:colOff>
      <xdr:row>2</xdr:row>
      <xdr:rowOff>158545</xdr:rowOff>
    </xdr:to>
    <xdr:pic>
      <xdr:nvPicPr>
        <xdr:cNvPr id="2" name="Picture 1">
          <a:extLst>
            <a:ext uri="{FF2B5EF4-FFF2-40B4-BE49-F238E27FC236}">
              <a16:creationId xmlns:a16="http://schemas.microsoft.com/office/drawing/2014/main" id="{2475F81B-9D0F-4A9D-BC9A-BEDB5E2F0E1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7700" y="180975"/>
          <a:ext cx="2136140" cy="339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271463</xdr:colOff>
      <xdr:row>0</xdr:row>
      <xdr:rowOff>38100</xdr:rowOff>
    </xdr:from>
    <xdr:to>
      <xdr:col>6</xdr:col>
      <xdr:colOff>436994</xdr:colOff>
      <xdr:row>3</xdr:row>
      <xdr:rowOff>7588</xdr:rowOff>
    </xdr:to>
    <xdr:pic>
      <xdr:nvPicPr>
        <xdr:cNvPr id="3" name="Graphic 6">
          <a:extLst>
            <a:ext uri="{FF2B5EF4-FFF2-40B4-BE49-F238E27FC236}">
              <a16:creationId xmlns:a16="http://schemas.microsoft.com/office/drawing/2014/main" id="{C2955931-690A-493D-77DD-5CC7F239A239}"/>
            </a:ext>
          </a:extLst>
        </xdr:cNvPr>
        <xdr:cNvPicPr>
          <a:picLocks noChangeAspect="1"/>
        </xdr:cNvPicPr>
      </xdr:nvPicPr>
      <xdr:blipFill rotWithShape="1">
        <a:blip xmlns:r="http://schemas.openxmlformats.org/officeDocument/2006/relationships" r:embed="rId2">
          <a:extLst>
            <a:ext uri="{96DAC541-7B7A-43D3-8B79-37D633B846F1}">
              <asvg:svgBlip xmlns:asvg="http://schemas.microsoft.com/office/drawing/2016/SVG/main" r:embed="rId3"/>
            </a:ext>
          </a:extLst>
        </a:blip>
        <a:srcRect l="8383" t="21982" r="9432" b="20366"/>
        <a:stretch/>
      </xdr:blipFill>
      <xdr:spPr>
        <a:xfrm>
          <a:off x="2862263" y="38100"/>
          <a:ext cx="1460931" cy="512413"/>
        </a:xfrm>
        <a:prstGeom prst="rect">
          <a:avLst/>
        </a:prstGeom>
      </xdr:spPr>
    </xdr:pic>
    <xdr:clientData/>
  </xdr:twoCellAnchor>
</xdr:wsDr>
</file>

<file path=xl/theme/theme1.xml><?xml version="1.0" encoding="utf-8"?>
<a:theme xmlns:a="http://schemas.openxmlformats.org/drawingml/2006/main" name="Cartesian Excel 2023">
  <a:themeElements>
    <a:clrScheme name="Cartesian Excel 2023">
      <a:dk1>
        <a:srgbClr val="000000"/>
      </a:dk1>
      <a:lt1>
        <a:srgbClr val="FFFFFF"/>
      </a:lt1>
      <a:dk2>
        <a:srgbClr val="711471"/>
      </a:dk2>
      <a:lt2>
        <a:srgbClr val="ABBFD9"/>
      </a:lt2>
      <a:accent1>
        <a:srgbClr val="005288"/>
      </a:accent1>
      <a:accent2>
        <a:srgbClr val="00AFDB"/>
      </a:accent2>
      <a:accent3>
        <a:srgbClr val="009B7B"/>
      </a:accent3>
      <a:accent4>
        <a:srgbClr val="96D2C2"/>
      </a:accent4>
      <a:accent5>
        <a:srgbClr val="FEFF88"/>
      </a:accent5>
      <a:accent6>
        <a:srgbClr val="E31937"/>
      </a:accent6>
      <a:hlink>
        <a:srgbClr val="00AFDB"/>
      </a:hlink>
      <a:folHlink>
        <a:srgbClr val="711471"/>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9E3CD-C89C-4193-ACA3-CA33DAA3DEA6}">
  <sheetPr codeName="Sheet1">
    <tabColor rgb="FF711471"/>
    <pageSetUpPr autoPageBreaks="0"/>
  </sheetPr>
  <dimension ref="D1:Q31"/>
  <sheetViews>
    <sheetView showGridLines="0" zoomScaleNormal="100" zoomScaleSheetLayoutView="100" workbookViewId="0">
      <selection activeCell="F21" sqref="F21"/>
    </sheetView>
  </sheetViews>
  <sheetFormatPr defaultColWidth="9.06640625" defaultRowHeight="14.25" x14ac:dyDescent="0.45"/>
  <cols>
    <col min="1" max="2" width="1.796875" style="2" customWidth="1"/>
    <col min="3" max="3" width="9.33203125" style="2" customWidth="1"/>
    <col min="4" max="4" width="7.33203125" style="2" customWidth="1"/>
    <col min="5" max="5" width="3.33203125" style="2" customWidth="1"/>
    <col min="6" max="6" width="22.06640625" style="2" bestFit="1" customWidth="1"/>
    <col min="7" max="7" width="17.06640625" style="2" customWidth="1"/>
    <col min="8" max="8" width="9.06640625" style="2"/>
    <col min="9" max="9" width="3.33203125" style="2" customWidth="1"/>
    <col min="10" max="16384" width="9.06640625" style="2"/>
  </cols>
  <sheetData>
    <row r="1" spans="4:5" s="1" customFormat="1" ht="5.65" customHeight="1" x14ac:dyDescent="0.45"/>
    <row r="2" spans="4:5" ht="8.5500000000000007" customHeight="1" x14ac:dyDescent="0.45"/>
    <row r="3" spans="4:5" ht="7.5" customHeight="1" x14ac:dyDescent="0.45"/>
    <row r="4" spans="4:5" ht="21" x14ac:dyDescent="0.45">
      <c r="D4" s="4" t="s">
        <v>221</v>
      </c>
      <c r="E4" s="4"/>
    </row>
    <row r="5" spans="4:5" ht="6.75" customHeight="1" x14ac:dyDescent="0.45"/>
    <row r="6" spans="4:5" x14ac:dyDescent="0.45">
      <c r="D6" s="3" t="s">
        <v>179</v>
      </c>
      <c r="E6" s="3"/>
    </row>
    <row r="7" spans="4:5" x14ac:dyDescent="0.45">
      <c r="D7" s="3" t="s">
        <v>180</v>
      </c>
      <c r="E7" s="3"/>
    </row>
    <row r="8" spans="4:5" x14ac:dyDescent="0.45">
      <c r="D8" s="3"/>
      <c r="E8" s="3"/>
    </row>
    <row r="12" spans="4:5" ht="6" customHeight="1" x14ac:dyDescent="0.45"/>
    <row r="13" spans="4:5" s="6" customFormat="1" ht="13.05" customHeight="1" x14ac:dyDescent="0.45">
      <c r="D13" s="5" t="s">
        <v>181</v>
      </c>
      <c r="E13" s="5"/>
    </row>
    <row r="14" spans="4:5" s="6" customFormat="1" ht="13.05" customHeight="1" x14ac:dyDescent="0.45">
      <c r="D14" s="5" t="s">
        <v>0</v>
      </c>
      <c r="E14" s="5"/>
    </row>
    <row r="17" spans="5:17" ht="16.149999999999999" thickBot="1" x14ac:dyDescent="0.55000000000000004">
      <c r="E17" s="7" t="s">
        <v>1</v>
      </c>
      <c r="F17" s="8"/>
      <c r="G17" s="8"/>
      <c r="H17" s="8"/>
      <c r="I17" s="7" t="s">
        <v>2</v>
      </c>
      <c r="J17" s="8"/>
      <c r="K17" s="8"/>
      <c r="L17" s="8"/>
      <c r="M17" s="8"/>
      <c r="N17" s="8"/>
      <c r="O17" s="8"/>
      <c r="P17" s="8"/>
      <c r="Q17" s="8"/>
    </row>
    <row r="18" spans="5:17" ht="9.75" customHeight="1" thickBot="1" x14ac:dyDescent="0.5"/>
    <row r="19" spans="5:17" ht="15" customHeight="1" thickBot="1" x14ac:dyDescent="0.5">
      <c r="F19" s="9" t="s">
        <v>257</v>
      </c>
      <c r="J19" s="2" t="s">
        <v>3</v>
      </c>
    </row>
    <row r="20" spans="5:17" ht="15" customHeight="1" x14ac:dyDescent="0.45"/>
    <row r="21" spans="5:17" ht="15" customHeight="1" x14ac:dyDescent="0.45">
      <c r="F21" s="120" t="s">
        <v>256</v>
      </c>
    </row>
    <row r="22" spans="5:17" ht="15" customHeight="1" x14ac:dyDescent="0.45"/>
    <row r="23" spans="5:17" ht="15" customHeight="1" x14ac:dyDescent="0.45">
      <c r="F23" s="31"/>
    </row>
    <row r="24" spans="5:17" ht="15" customHeight="1" x14ac:dyDescent="0.45"/>
    <row r="25" spans="5:17" ht="15" customHeight="1" x14ac:dyDescent="0.45">
      <c r="F25" s="31"/>
    </row>
    <row r="26" spans="5:17" ht="15" customHeight="1" x14ac:dyDescent="0.45"/>
    <row r="27" spans="5:17" ht="15" customHeight="1" x14ac:dyDescent="0.45"/>
    <row r="28" spans="5:17" ht="15" customHeight="1" x14ac:dyDescent="0.45"/>
    <row r="29" spans="5:17" ht="15" customHeight="1" x14ac:dyDescent="0.45"/>
    <row r="31" spans="5:17" x14ac:dyDescent="0.45">
      <c r="F31" s="31"/>
    </row>
  </sheetData>
  <pageMargins left="0.7" right="0.7" top="0.75" bottom="0.75" header="0.3" footer="0.3"/>
  <pageSetup paperSize="9" scale="5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326D6-AFA3-4AB6-AAF2-9C5249DE586A}">
  <sheetPr>
    <outlinePr summaryBelow="0"/>
  </sheetPr>
  <dimension ref="A1:U292"/>
  <sheetViews>
    <sheetView showGridLines="0" tabSelected="1" workbookViewId="0"/>
  </sheetViews>
  <sheetFormatPr defaultColWidth="9.06640625" defaultRowHeight="14.25" outlineLevelRow="1" x14ac:dyDescent="0.45"/>
  <cols>
    <col min="1" max="1" width="3.59765625" style="10" customWidth="1"/>
    <col min="2" max="2" width="5.796875" style="10" customWidth="1"/>
    <col min="3" max="3" width="3.33203125" style="10" customWidth="1"/>
    <col min="4" max="4" width="38.46484375" style="10" customWidth="1"/>
    <col min="5" max="7" width="16.59765625" style="10" customWidth="1"/>
    <col min="8" max="14" width="9.06640625" style="10" customWidth="1"/>
    <col min="15" max="15" width="9.06640625" style="10"/>
    <col min="16" max="19" width="9.06640625" style="10" customWidth="1"/>
    <col min="20" max="16384" width="9.06640625" style="10"/>
  </cols>
  <sheetData>
    <row r="1" spans="2:21" s="16" customFormat="1" ht="5.55" customHeight="1" x14ac:dyDescent="0.45"/>
    <row r="2" spans="2:21" s="2" customFormat="1" ht="8.5500000000000007" customHeight="1" x14ac:dyDescent="0.45"/>
    <row r="3" spans="2:21" s="2" customFormat="1" ht="18" customHeight="1" x14ac:dyDescent="0.45">
      <c r="B3" s="15" t="s">
        <v>222</v>
      </c>
      <c r="E3" s="31"/>
      <c r="G3" s="136" t="s">
        <v>257</v>
      </c>
      <c r="I3" s="31"/>
    </row>
    <row r="4" spans="2:21" s="2" customFormat="1" ht="18" customHeight="1" x14ac:dyDescent="0.45">
      <c r="B4" s="14" t="s">
        <v>255</v>
      </c>
      <c r="G4" s="137" t="s">
        <v>256</v>
      </c>
    </row>
    <row r="5" spans="2:21" s="2" customFormat="1" ht="18" customHeight="1" x14ac:dyDescent="0.45">
      <c r="G5" s="131"/>
    </row>
    <row r="6" spans="2:21" s="2" customFormat="1" ht="18" customHeight="1" x14ac:dyDescent="0.45">
      <c r="B6" s="15" t="s">
        <v>219</v>
      </c>
      <c r="G6" s="132"/>
      <c r="R6" s="31"/>
      <c r="T6" s="32"/>
      <c r="U6" s="40"/>
    </row>
    <row r="7" spans="2:21" s="2" customFormat="1" x14ac:dyDescent="0.45"/>
    <row r="8" spans="2:21" x14ac:dyDescent="0.45">
      <c r="B8" s="119" t="s">
        <v>119</v>
      </c>
      <c r="C8" s="119"/>
      <c r="D8" s="119"/>
      <c r="E8" s="119"/>
      <c r="F8" s="119"/>
      <c r="G8" s="119"/>
      <c r="S8" s="42"/>
      <c r="T8" s="30"/>
      <c r="U8" s="43"/>
    </row>
    <row r="9" spans="2:21" x14ac:dyDescent="0.45">
      <c r="R9" s="32"/>
      <c r="S9" s="2"/>
      <c r="T9" s="41"/>
      <c r="U9" s="40"/>
    </row>
    <row r="10" spans="2:21" x14ac:dyDescent="0.45">
      <c r="D10" s="12" t="s">
        <v>7</v>
      </c>
      <c r="F10" s="136" t="s">
        <v>92</v>
      </c>
      <c r="R10" s="32"/>
      <c r="S10" s="2"/>
      <c r="T10" s="41"/>
      <c r="U10" s="40"/>
    </row>
    <row r="11" spans="2:21" x14ac:dyDescent="0.45">
      <c r="D11" s="11" t="str">
        <f>_xlfn.CONCAT("Given the current model inputs, an Threshold of ~",DOLLAR(ROUND(_xlfn.MAXIFS($G$115:$G$264,$E$115:$E$264,MIN($E$115:$E$264)),-2),-2)," would maximize locations served with any broadband.")</f>
        <v>Given the current model inputs, an Threshold of ~$16,400 would maximize locations served with any broadband.</v>
      </c>
      <c r="F11" s="13"/>
      <c r="I11" s="26"/>
      <c r="J11" s="26"/>
      <c r="R11" s="32"/>
      <c r="S11" s="2"/>
      <c r="T11" s="41"/>
      <c r="U11" s="40"/>
    </row>
    <row r="12" spans="2:21" x14ac:dyDescent="0.45">
      <c r="D12" s="117" t="str">
        <f>IF(MIN($E$115:$E$264)=0,"Every unserved or underserved location would receive broadband via either fiber or an alternative technology.",_xlfn.CONCAT("All but ",MIN($E$115:$E$264)," locations would receive broadband via either fiber or an alternative technology."))</f>
        <v>Every unserved or underserved location would receive broadband via either fiber or an alternative technology.</v>
      </c>
      <c r="F12" s="13"/>
      <c r="I12" s="26"/>
      <c r="J12" s="26"/>
      <c r="R12" s="32"/>
      <c r="S12" s="2"/>
      <c r="T12" s="41"/>
      <c r="U12" s="40"/>
    </row>
    <row r="13" spans="2:21" x14ac:dyDescent="0.45">
      <c r="F13" s="13"/>
      <c r="I13" s="26"/>
      <c r="J13" s="26"/>
      <c r="R13" s="32"/>
      <c r="S13" s="2"/>
      <c r="T13" s="41"/>
      <c r="U13" s="40"/>
    </row>
    <row r="14" spans="2:21" x14ac:dyDescent="0.45">
      <c r="D14" s="12" t="s">
        <v>214</v>
      </c>
      <c r="F14" s="138">
        <v>16400</v>
      </c>
      <c r="I14" s="18"/>
      <c r="R14" s="32"/>
      <c r="S14" s="2"/>
      <c r="T14" s="41"/>
      <c r="U14" s="40"/>
    </row>
    <row r="15" spans="2:21" x14ac:dyDescent="0.45">
      <c r="D15" s="11" t="s">
        <v>254</v>
      </c>
      <c r="F15" s="13"/>
      <c r="I15" s="118"/>
      <c r="R15" s="32"/>
      <c r="S15" s="2"/>
      <c r="T15" s="41"/>
      <c r="U15" s="40"/>
    </row>
    <row r="16" spans="2:21" x14ac:dyDescent="0.45">
      <c r="D16" s="11" t="str">
        <f>_xlfn.CONCAT("A ",DOLLAR(ROUND(_xlfn.MAXIFS($G$115:$G$264,$E$115:$E$264,MIN($E$115:$E$264)),-2),-2)," Threshold maximizes broadband coverage while meeting the typical ISP business case requirements.")</f>
        <v>A $16,400 Threshold maximizes broadband coverage while meeting the typical ISP business case requirements.</v>
      </c>
      <c r="F16" s="13"/>
      <c r="I16" s="118"/>
      <c r="R16" s="32"/>
      <c r="S16" s="2"/>
      <c r="T16" s="41"/>
      <c r="U16" s="40"/>
    </row>
    <row r="17" spans="3:21" x14ac:dyDescent="0.45">
      <c r="D17" s="44" t="str">
        <f>IF(F14&gt;ROUNDUP(_xlfn.MAXIFS($G$115:$G$264,$E$115:$E$264,MIN($E$115:$E$264)),-2),"This Threshold is sufficiently high that ISPs are unlikely to be willing to contribute at least 25% of the build cost.",IF(F14&lt;ROUNDDOWN(_xlfn.MAXIFS('Build and Cost Engine'!$AM:$AM,'Build and Cost Engine'!$AO:$AO,"&gt;="&amp;0.25),-2),"A higher Threshold could unlock additional ISP funding that would allow for more fiber passings.",""))</f>
        <v/>
      </c>
      <c r="F17" s="13"/>
      <c r="R17" s="32"/>
      <c r="S17" s="2"/>
      <c r="T17" s="41"/>
      <c r="U17" s="40"/>
    </row>
    <row r="18" spans="3:21" x14ac:dyDescent="0.45">
      <c r="D18" s="44" t="str">
        <f>IF(F14&gt;'Build and Cost Engine'!BX23+500,_xlfn.CONCAT("Note: output reflects Threshold of ",DOLLAR('Build and Cost Engine'!BX23,-2),", which is the maximum Threshold that ensures both provider participation and all unserved locations receive broadband, as required by the NOFO."),"")</f>
        <v/>
      </c>
      <c r="F18" s="13"/>
      <c r="R18" s="32"/>
      <c r="S18" s="2"/>
      <c r="T18" s="41"/>
      <c r="U18" s="40"/>
    </row>
    <row r="19" spans="3:21" x14ac:dyDescent="0.45">
      <c r="D19" s="115" t="str">
        <f>IF(AND(ROUND(F14,-2)=ROUND(_xlfn.MAXIFS($G$115:$G$264,$E$115:$E$264,MIN($E$115:$E$264)),-2),NOT(D17="")),_xlfn.CONCAT("However, ",$F$10," likely has insufficient BEAD funding to access maximum ISP funding while covering all locations."),"")</f>
        <v/>
      </c>
      <c r="F19" s="13"/>
      <c r="R19" s="32"/>
      <c r="S19" s="2"/>
      <c r="T19" s="41"/>
      <c r="U19" s="40"/>
    </row>
    <row r="20" spans="3:21" x14ac:dyDescent="0.45">
      <c r="D20" s="115"/>
      <c r="F20" s="13"/>
      <c r="R20" s="32"/>
      <c r="S20" s="2"/>
      <c r="T20" s="41"/>
      <c r="U20" s="40"/>
    </row>
    <row r="21" spans="3:21" x14ac:dyDescent="0.45">
      <c r="C21" s="45" t="s">
        <v>218</v>
      </c>
      <c r="D21" s="45"/>
      <c r="E21" s="45"/>
      <c r="F21" s="45"/>
      <c r="G21" s="45"/>
      <c r="R21" s="32"/>
      <c r="S21" s="2"/>
      <c r="T21" s="41"/>
      <c r="U21" s="40"/>
    </row>
    <row r="22" spans="3:21" outlineLevel="1" x14ac:dyDescent="0.45">
      <c r="F22" s="13"/>
      <c r="R22" s="32"/>
      <c r="S22" s="2"/>
      <c r="T22" s="41"/>
      <c r="U22" s="40"/>
    </row>
    <row r="23" spans="3:21" outlineLevel="1" x14ac:dyDescent="0.45">
      <c r="D23" s="12" t="s">
        <v>116</v>
      </c>
      <c r="F23" s="138">
        <v>3000</v>
      </c>
      <c r="R23" s="32"/>
      <c r="S23" s="2"/>
      <c r="T23" s="41"/>
      <c r="U23" s="40"/>
    </row>
    <row r="24" spans="3:21" outlineLevel="1" x14ac:dyDescent="0.45">
      <c r="D24" s="11" t="s">
        <v>199</v>
      </c>
      <c r="R24" s="32"/>
      <c r="S24" s="2"/>
      <c r="T24" s="41"/>
      <c r="U24" s="40"/>
    </row>
    <row r="25" spans="3:21" outlineLevel="1" x14ac:dyDescent="0.45">
      <c r="R25" s="32"/>
      <c r="S25" s="2"/>
      <c r="T25" s="41"/>
      <c r="U25" s="40"/>
    </row>
    <row r="26" spans="3:21" outlineLevel="1" x14ac:dyDescent="0.45">
      <c r="D26" s="12" t="s">
        <v>117</v>
      </c>
      <c r="F26" s="139">
        <v>0.75</v>
      </c>
      <c r="R26" s="32"/>
      <c r="S26" s="2"/>
      <c r="T26" s="41"/>
      <c r="U26" s="40"/>
    </row>
    <row r="27" spans="3:21" outlineLevel="1" x14ac:dyDescent="0.45">
      <c r="D27" s="11" t="s">
        <v>201</v>
      </c>
      <c r="F27" s="13"/>
      <c r="R27" s="32"/>
      <c r="S27" s="2"/>
      <c r="T27" s="41"/>
      <c r="U27" s="40"/>
    </row>
    <row r="28" spans="3:21" outlineLevel="1" x14ac:dyDescent="0.45">
      <c r="F28" s="13"/>
      <c r="R28" s="32"/>
      <c r="S28" s="2"/>
      <c r="T28" s="41"/>
      <c r="U28" s="40"/>
    </row>
    <row r="29" spans="3:21" outlineLevel="1" x14ac:dyDescent="0.45">
      <c r="D29" s="12" t="s">
        <v>212</v>
      </c>
      <c r="F29" s="138">
        <v>4800</v>
      </c>
      <c r="R29" s="32"/>
      <c r="S29" s="2"/>
      <c r="T29" s="41"/>
      <c r="U29" s="40"/>
    </row>
    <row r="30" spans="3:21" outlineLevel="1" x14ac:dyDescent="0.45">
      <c r="D30" s="11" t="s">
        <v>220</v>
      </c>
      <c r="R30" s="32"/>
      <c r="S30" s="2"/>
      <c r="T30" s="41"/>
      <c r="U30" s="40"/>
    </row>
    <row r="31" spans="3:21" outlineLevel="1" x14ac:dyDescent="0.45">
      <c r="D31" s="26"/>
      <c r="R31" s="32"/>
      <c r="S31" s="2"/>
      <c r="T31" s="41"/>
      <c r="U31" s="40"/>
    </row>
    <row r="32" spans="3:21" outlineLevel="1" x14ac:dyDescent="0.45">
      <c r="D32" s="12" t="s">
        <v>213</v>
      </c>
      <c r="F32" s="139">
        <v>0.4</v>
      </c>
      <c r="R32" s="32"/>
      <c r="S32" s="2"/>
      <c r="T32" s="41"/>
      <c r="U32" s="40"/>
    </row>
    <row r="33" spans="1:21" outlineLevel="1" x14ac:dyDescent="0.45">
      <c r="D33" s="11" t="str">
        <f>_xlfn.CONCAT("ISPs are willing to contribute ",DOLLAR(F32*F29,-2)," per location covered by an alternative technology")</f>
        <v>ISPs are willing to contribute $1,900 per location covered by an alternative technology</v>
      </c>
      <c r="R33" s="32"/>
      <c r="S33" s="2"/>
      <c r="T33" s="41"/>
      <c r="U33" s="40"/>
    </row>
    <row r="34" spans="1:21" x14ac:dyDescent="0.45">
      <c r="R34" s="32"/>
      <c r="S34" s="2"/>
      <c r="T34" s="41"/>
      <c r="U34" s="40"/>
    </row>
    <row r="35" spans="1:21" s="48" customFormat="1" collapsed="1" x14ac:dyDescent="0.45">
      <c r="B35" s="10"/>
      <c r="C35" s="45" t="str">
        <f>_xlfn.CONCAT(UPPER($F$10)," BUILD COST INPUTS")</f>
        <v>TEXAS BUILD COST INPUTS</v>
      </c>
      <c r="D35" s="45"/>
      <c r="E35" s="45"/>
      <c r="F35" s="45"/>
      <c r="G35" s="45"/>
      <c r="H35" s="116"/>
      <c r="R35" s="47"/>
    </row>
    <row r="36" spans="1:21" s="49" customFormat="1" hidden="1" outlineLevel="1" x14ac:dyDescent="0.45">
      <c r="A36" s="10"/>
      <c r="B36" s="10"/>
      <c r="C36" s="10"/>
      <c r="D36" s="10"/>
      <c r="E36" s="10"/>
      <c r="F36" s="10"/>
      <c r="G36" s="10"/>
      <c r="R36" s="50"/>
      <c r="S36" s="48"/>
      <c r="T36" s="51"/>
      <c r="U36" s="52"/>
    </row>
    <row r="37" spans="1:21" s="49" customFormat="1" hidden="1" outlineLevel="1" x14ac:dyDescent="0.45">
      <c r="A37" s="10"/>
      <c r="B37" s="10"/>
      <c r="C37" s="10"/>
      <c r="D37" s="10"/>
      <c r="E37" s="10"/>
      <c r="F37" s="28" t="s">
        <v>177</v>
      </c>
      <c r="G37" s="10"/>
      <c r="R37" s="50"/>
      <c r="S37" s="48"/>
      <c r="T37" s="51"/>
      <c r="U37" s="52"/>
    </row>
    <row r="38" spans="1:21" s="49" customFormat="1" hidden="1" outlineLevel="1" x14ac:dyDescent="0.45">
      <c r="A38" s="10"/>
      <c r="B38" s="10"/>
      <c r="C38" s="10"/>
      <c r="D38" s="10"/>
      <c r="E38" s="10"/>
      <c r="F38" s="28" t="s">
        <v>176</v>
      </c>
      <c r="G38" s="28" t="s">
        <v>169</v>
      </c>
      <c r="R38" s="50"/>
      <c r="S38" s="48"/>
      <c r="T38" s="51"/>
      <c r="U38" s="52"/>
    </row>
    <row r="39" spans="1:21" s="49" customFormat="1" hidden="1" outlineLevel="1" x14ac:dyDescent="0.45">
      <c r="A39" s="10"/>
      <c r="B39" s="10"/>
      <c r="C39" s="12" t="s">
        <v>5</v>
      </c>
      <c r="D39" s="10"/>
      <c r="E39" s="11"/>
      <c r="F39" s="10"/>
      <c r="G39" s="10"/>
      <c r="R39" s="50"/>
      <c r="S39" s="48"/>
      <c r="T39" s="51"/>
      <c r="U39" s="52"/>
    </row>
    <row r="40" spans="1:21" s="49" customFormat="1" hidden="1" outlineLevel="1" x14ac:dyDescent="0.45">
      <c r="A40" s="10"/>
      <c r="B40" s="10"/>
      <c r="C40" s="10"/>
      <c r="D40" s="10" t="s">
        <v>110</v>
      </c>
      <c r="E40" s="11" t="s">
        <v>141</v>
      </c>
      <c r="F40" s="138">
        <v>38250</v>
      </c>
      <c r="G40" s="33" t="s">
        <v>170</v>
      </c>
      <c r="R40" s="50"/>
      <c r="S40" s="48"/>
      <c r="T40" s="51"/>
      <c r="U40" s="52"/>
    </row>
    <row r="41" spans="1:21" s="49" customFormat="1" hidden="1" outlineLevel="1" x14ac:dyDescent="0.45">
      <c r="A41" s="10"/>
      <c r="B41" s="10"/>
      <c r="C41" s="10"/>
      <c r="D41" s="10" t="s">
        <v>111</v>
      </c>
      <c r="E41" s="11" t="s">
        <v>141</v>
      </c>
      <c r="F41" s="138">
        <v>48250</v>
      </c>
      <c r="G41" s="33" t="s">
        <v>170</v>
      </c>
      <c r="H41" s="53"/>
      <c r="R41" s="50"/>
      <c r="S41" s="48"/>
      <c r="T41" s="51"/>
      <c r="U41" s="52"/>
    </row>
    <row r="42" spans="1:21" s="49" customFormat="1" hidden="1" outlineLevel="1" x14ac:dyDescent="0.45">
      <c r="A42" s="10"/>
      <c r="B42" s="10"/>
      <c r="C42" s="10"/>
      <c r="D42" s="10" t="s">
        <v>112</v>
      </c>
      <c r="E42" s="11" t="s">
        <v>141</v>
      </c>
      <c r="F42" s="138">
        <v>51500</v>
      </c>
      <c r="G42" s="33" t="s">
        <v>170</v>
      </c>
      <c r="H42" s="53"/>
      <c r="R42" s="50"/>
      <c r="S42" s="48"/>
      <c r="T42" s="51"/>
      <c r="U42" s="52"/>
    </row>
    <row r="43" spans="1:21" s="49" customFormat="1" hidden="1" outlineLevel="1" x14ac:dyDescent="0.45">
      <c r="A43" s="10"/>
      <c r="B43" s="10"/>
      <c r="C43" s="12" t="s">
        <v>4</v>
      </c>
      <c r="D43" s="10"/>
      <c r="E43" s="11"/>
      <c r="F43" s="130"/>
      <c r="G43" s="10"/>
      <c r="R43" s="50"/>
      <c r="S43" s="48"/>
      <c r="T43" s="51"/>
      <c r="U43" s="52"/>
    </row>
    <row r="44" spans="1:21" s="49" customFormat="1" hidden="1" outlineLevel="1" x14ac:dyDescent="0.45">
      <c r="A44" s="10"/>
      <c r="B44" s="10"/>
      <c r="C44" s="10"/>
      <c r="D44" s="10" t="s">
        <v>110</v>
      </c>
      <c r="E44" s="11" t="s">
        <v>141</v>
      </c>
      <c r="F44" s="138">
        <v>46250</v>
      </c>
      <c r="G44" s="33" t="s">
        <v>170</v>
      </c>
      <c r="H44" s="53"/>
      <c r="R44" s="50"/>
      <c r="S44" s="48"/>
      <c r="T44" s="51"/>
      <c r="U44" s="52"/>
    </row>
    <row r="45" spans="1:21" s="49" customFormat="1" hidden="1" outlineLevel="1" x14ac:dyDescent="0.45">
      <c r="A45" s="10"/>
      <c r="B45" s="10"/>
      <c r="C45" s="10"/>
      <c r="D45" s="10" t="s">
        <v>111</v>
      </c>
      <c r="E45" s="11" t="s">
        <v>141</v>
      </c>
      <c r="F45" s="138">
        <v>60750</v>
      </c>
      <c r="G45" s="33" t="s">
        <v>170</v>
      </c>
      <c r="H45" s="53"/>
      <c r="R45" s="50"/>
      <c r="S45" s="48"/>
      <c r="T45" s="51"/>
      <c r="U45" s="52"/>
    </row>
    <row r="46" spans="1:21" s="49" customFormat="1" hidden="1" outlineLevel="1" x14ac:dyDescent="0.45">
      <c r="A46" s="10"/>
      <c r="B46" s="10"/>
      <c r="C46" s="10"/>
      <c r="D46" s="10" t="s">
        <v>112</v>
      </c>
      <c r="E46" s="11" t="s">
        <v>141</v>
      </c>
      <c r="F46" s="138">
        <v>71000</v>
      </c>
      <c r="G46" s="33" t="s">
        <v>170</v>
      </c>
      <c r="H46" s="53"/>
      <c r="R46" s="50"/>
      <c r="S46" s="48"/>
      <c r="T46" s="51"/>
      <c r="U46" s="52"/>
    </row>
    <row r="47" spans="1:21" s="49" customFormat="1" hidden="1" outlineLevel="1" x14ac:dyDescent="0.45">
      <c r="A47" s="10"/>
      <c r="B47" s="10"/>
      <c r="C47" s="10"/>
      <c r="D47" s="10"/>
      <c r="E47" s="11"/>
      <c r="F47" s="46"/>
      <c r="G47" s="33"/>
      <c r="H47" s="53"/>
      <c r="R47" s="50"/>
      <c r="S47" s="48"/>
      <c r="T47" s="51"/>
      <c r="U47" s="52"/>
    </row>
    <row r="48" spans="1:21" s="49" customFormat="1" hidden="1" outlineLevel="1" x14ac:dyDescent="0.45">
      <c r="A48" s="10"/>
      <c r="B48" s="10"/>
      <c r="C48" s="10"/>
      <c r="D48" s="11" t="s">
        <v>215</v>
      </c>
      <c r="E48" s="11"/>
      <c r="F48" s="46"/>
      <c r="G48" s="33"/>
      <c r="H48" s="53"/>
      <c r="R48" s="50"/>
      <c r="S48" s="48"/>
      <c r="T48" s="51"/>
      <c r="U48" s="52"/>
    </row>
    <row r="49" spans="1:21" s="49" customFormat="1" x14ac:dyDescent="0.45">
      <c r="A49" s="10"/>
      <c r="B49" s="10"/>
      <c r="C49" s="10"/>
      <c r="D49" s="10"/>
      <c r="E49" s="10"/>
      <c r="F49" s="10"/>
      <c r="G49" s="10"/>
      <c r="Q49" s="54"/>
      <c r="R49" s="50"/>
      <c r="S49" s="48"/>
      <c r="T49" s="51"/>
      <c r="U49" s="52"/>
    </row>
    <row r="50" spans="1:21" s="48" customFormat="1" x14ac:dyDescent="0.45">
      <c r="B50" s="119" t="str">
        <f>_xlfn.CONCAT(UPPER($F$10)," OUTPUT")</f>
        <v>TEXAS OUTPUT</v>
      </c>
      <c r="C50" s="119"/>
      <c r="D50" s="119"/>
      <c r="E50" s="119"/>
      <c r="F50" s="119"/>
      <c r="G50" s="119"/>
      <c r="H50" s="47"/>
      <c r="R50" s="47"/>
    </row>
    <row r="51" spans="1:21" x14ac:dyDescent="0.45">
      <c r="B51" s="34"/>
      <c r="C51" s="34"/>
      <c r="D51" s="34"/>
      <c r="E51" s="34"/>
      <c r="F51" s="34"/>
      <c r="G51" s="34"/>
      <c r="R51" s="32"/>
      <c r="S51" s="2"/>
      <c r="T51" s="41"/>
      <c r="U51" s="40"/>
    </row>
    <row r="52" spans="1:21" x14ac:dyDescent="0.45">
      <c r="B52" s="55"/>
      <c r="C52" s="55" t="s">
        <v>217</v>
      </c>
      <c r="D52" s="55"/>
      <c r="E52" s="55"/>
      <c r="F52" s="55"/>
      <c r="G52" s="55"/>
      <c r="R52" s="32"/>
      <c r="S52" s="2"/>
      <c r="T52" s="41"/>
      <c r="U52" s="40"/>
    </row>
    <row r="53" spans="1:21" x14ac:dyDescent="0.45">
      <c r="M53" s="26"/>
      <c r="R53" s="32"/>
      <c r="S53" s="2"/>
      <c r="T53" s="41"/>
      <c r="U53" s="40"/>
    </row>
    <row r="54" spans="1:21" x14ac:dyDescent="0.45">
      <c r="C54" s="12"/>
      <c r="E54" s="121" t="s">
        <v>4</v>
      </c>
      <c r="F54" s="121" t="s">
        <v>5</v>
      </c>
      <c r="G54" s="121" t="s">
        <v>148</v>
      </c>
      <c r="R54" s="32"/>
      <c r="S54" s="2"/>
      <c r="T54" s="41"/>
      <c r="U54" s="40"/>
    </row>
    <row r="55" spans="1:21" x14ac:dyDescent="0.45">
      <c r="D55" s="10" t="s">
        <v>114</v>
      </c>
      <c r="E55" s="122">
        <f>F78+F80</f>
        <v>2385617638.6232524</v>
      </c>
      <c r="F55" s="122">
        <f>F82+F84</f>
        <v>2109033440.9367809</v>
      </c>
      <c r="G55" s="123">
        <f>F86</f>
        <v>4494651079.5600338</v>
      </c>
      <c r="R55" s="32"/>
      <c r="S55" s="2"/>
      <c r="T55" s="41"/>
      <c r="U55" s="40"/>
    </row>
    <row r="56" spans="1:21" x14ac:dyDescent="0.45">
      <c r="D56" s="10" t="s">
        <v>171</v>
      </c>
      <c r="E56" s="120">
        <f>E64</f>
        <v>490940.00001839997</v>
      </c>
      <c r="F56" s="120">
        <f>F64</f>
        <v>282817.99998159998</v>
      </c>
      <c r="G56" s="120">
        <f>G64</f>
        <v>773758</v>
      </c>
      <c r="R56" s="32"/>
      <c r="S56" s="2"/>
      <c r="T56" s="41"/>
      <c r="U56" s="40"/>
    </row>
    <row r="57" spans="1:21" x14ac:dyDescent="0.45">
      <c r="D57" s="10" t="s">
        <v>113</v>
      </c>
      <c r="E57" s="122">
        <f>E55/E56</f>
        <v>4859.2855308873623</v>
      </c>
      <c r="F57" s="122">
        <f>F55/F56</f>
        <v>7457.2107895324689</v>
      </c>
      <c r="G57" s="123">
        <f>G55/G56</f>
        <v>5808.8589449931815</v>
      </c>
      <c r="R57" s="32"/>
      <c r="S57" s="2"/>
      <c r="T57" s="41"/>
      <c r="U57" s="40"/>
    </row>
    <row r="58" spans="1:21" x14ac:dyDescent="0.45">
      <c r="R58" s="32"/>
      <c r="S58" s="2"/>
      <c r="T58" s="41"/>
      <c r="U58" s="40"/>
    </row>
    <row r="59" spans="1:21" x14ac:dyDescent="0.45">
      <c r="R59" s="32"/>
      <c r="S59" s="2"/>
      <c r="T59" s="41"/>
      <c r="U59" s="40"/>
    </row>
    <row r="60" spans="1:21" x14ac:dyDescent="0.45">
      <c r="C60" s="12"/>
      <c r="E60" s="121" t="s">
        <v>4</v>
      </c>
      <c r="F60" s="121" t="s">
        <v>5</v>
      </c>
      <c r="G60" s="121" t="s">
        <v>148</v>
      </c>
      <c r="R60" s="32"/>
      <c r="S60" s="2"/>
      <c r="T60" s="41"/>
      <c r="U60" s="40"/>
    </row>
    <row r="61" spans="1:21" x14ac:dyDescent="0.45">
      <c r="D61" s="27" t="s">
        <v>172</v>
      </c>
      <c r="E61" s="120">
        <f>'Build and Cost Engine'!BW17</f>
        <v>490940.00001839997</v>
      </c>
      <c r="F61" s="120">
        <f>'Build and Cost Engine'!BX17+'Build and Cost Engine'!BV37</f>
        <v>282817.99998159998</v>
      </c>
      <c r="G61" s="120">
        <f>'Build and Cost Engine'!BV37+'Build and Cost Engine'!BV17</f>
        <v>773758</v>
      </c>
      <c r="R61" s="32"/>
      <c r="S61" s="2"/>
      <c r="T61" s="41"/>
      <c r="U61" s="40"/>
    </row>
    <row r="62" spans="1:21" x14ac:dyDescent="0.45">
      <c r="D62" s="35" t="s">
        <v>182</v>
      </c>
      <c r="E62" s="120">
        <f>'Build and Cost Engine'!BW19</f>
        <v>411839.00014615001</v>
      </c>
      <c r="F62" s="120">
        <f>'Build and Cost Engine'!BX19+'Build and Cost Engine'!BV39</f>
        <v>250362.99985384999</v>
      </c>
      <c r="G62" s="120">
        <f>'Build and Cost Engine'!BV19+'Build and Cost Engine'!BV39</f>
        <v>662202</v>
      </c>
      <c r="R62" s="32"/>
      <c r="S62" s="2"/>
      <c r="T62" s="41"/>
      <c r="U62" s="40"/>
    </row>
    <row r="63" spans="1:21" x14ac:dyDescent="0.45">
      <c r="D63" s="35" t="s">
        <v>183</v>
      </c>
      <c r="E63" s="120">
        <f>'Build and Cost Engine'!BW29</f>
        <v>79100.999872249959</v>
      </c>
      <c r="F63" s="120">
        <f>'Build and Cost Engine'!BX29+'Build and Cost Engine'!BV49</f>
        <v>32455.000127750012</v>
      </c>
      <c r="G63" s="120">
        <f>'Build and Cost Engine'!BV29+'Build and Cost Engine'!BV49</f>
        <v>111556</v>
      </c>
      <c r="R63" s="32"/>
      <c r="S63" s="2"/>
      <c r="T63" s="41"/>
      <c r="U63" s="40"/>
    </row>
    <row r="64" spans="1:21" x14ac:dyDescent="0.45">
      <c r="C64" s="12"/>
      <c r="D64" s="10" t="s">
        <v>173</v>
      </c>
      <c r="E64" s="120">
        <f>E62+E63</f>
        <v>490940.00001839997</v>
      </c>
      <c r="F64" s="120">
        <f>F62+F63</f>
        <v>282817.99998159998</v>
      </c>
      <c r="G64" s="120">
        <f>G62+G63</f>
        <v>773758</v>
      </c>
      <c r="R64" s="32"/>
      <c r="S64" s="2"/>
      <c r="T64" s="41"/>
      <c r="U64" s="40"/>
    </row>
    <row r="65" spans="2:21" x14ac:dyDescent="0.45">
      <c r="D65" s="10" t="s">
        <v>174</v>
      </c>
      <c r="E65" s="120">
        <f>E61-E64</f>
        <v>0</v>
      </c>
      <c r="F65" s="120">
        <f>F61-F64</f>
        <v>0</v>
      </c>
      <c r="G65" s="120">
        <f>G61-G64</f>
        <v>0</v>
      </c>
      <c r="R65" s="32"/>
      <c r="S65" s="2"/>
      <c r="T65" s="41"/>
      <c r="U65" s="40"/>
    </row>
    <row r="66" spans="2:21" x14ac:dyDescent="0.45">
      <c r="R66" s="32"/>
      <c r="S66" s="2"/>
      <c r="T66" s="41"/>
      <c r="U66" s="40"/>
    </row>
    <row r="67" spans="2:21" x14ac:dyDescent="0.45">
      <c r="R67" s="32"/>
      <c r="S67" s="2"/>
      <c r="T67" s="41"/>
      <c r="U67" s="40"/>
    </row>
    <row r="68" spans="2:21" x14ac:dyDescent="0.45">
      <c r="B68" s="55"/>
      <c r="C68" s="55" t="s">
        <v>118</v>
      </c>
      <c r="D68" s="55"/>
      <c r="E68" s="55"/>
      <c r="F68" s="55"/>
      <c r="G68" s="55"/>
      <c r="R68" s="32"/>
      <c r="S68" s="2"/>
      <c r="T68" s="41"/>
      <c r="U68" s="40"/>
    </row>
    <row r="69" spans="2:21" x14ac:dyDescent="0.45">
      <c r="R69" s="32"/>
      <c r="S69" s="2"/>
      <c r="T69" s="41"/>
      <c r="U69" s="40"/>
    </row>
    <row r="70" spans="2:21" x14ac:dyDescent="0.45">
      <c r="D70" s="12" t="s">
        <v>154</v>
      </c>
      <c r="F70" s="133">
        <f>INDEX(Lookups!$C:$C,MATCH($F$10,Lookups!$B:$B,0))</f>
        <v>3312616455.4499998</v>
      </c>
      <c r="R70" s="32"/>
      <c r="S70" s="2"/>
      <c r="T70" s="41"/>
      <c r="U70" s="40"/>
    </row>
    <row r="71" spans="2:21" x14ac:dyDescent="0.45">
      <c r="R71" s="32"/>
      <c r="S71" s="2"/>
      <c r="T71" s="41"/>
      <c r="U71" s="40"/>
    </row>
    <row r="72" spans="2:21" outlineLevel="1" x14ac:dyDescent="0.45">
      <c r="D72" s="26" t="s">
        <v>209</v>
      </c>
      <c r="F72" s="133">
        <f>'Build and Cost Engine'!BU19+'Build and Cost Engine'!BU29+'Build and Cost Engine'!BU39+'Build and Cost Engine'!BU49</f>
        <v>2200793520</v>
      </c>
      <c r="R72" s="32"/>
      <c r="S72" s="2"/>
      <c r="T72" s="41"/>
      <c r="U72" s="40"/>
    </row>
    <row r="73" spans="2:21" outlineLevel="1" x14ac:dyDescent="0.45">
      <c r="R73" s="32"/>
      <c r="S73" s="2"/>
      <c r="T73" s="41"/>
      <c r="U73" s="40"/>
    </row>
    <row r="74" spans="2:21" outlineLevel="1" x14ac:dyDescent="0.45">
      <c r="D74" s="26" t="s">
        <v>210</v>
      </c>
      <c r="F74" s="134">
        <f>F72/(F72+'Build and Cost Engine'!BT19+'Build and Cost Engine'!BT29+'Build and Cost Engine'!BT39+'Build and Cost Engine'!BT49)</f>
        <v>0.48964724536869464</v>
      </c>
      <c r="R74" s="32"/>
      <c r="S74" s="2"/>
      <c r="T74" s="41"/>
      <c r="U74" s="40"/>
    </row>
    <row r="75" spans="2:21" outlineLevel="1" x14ac:dyDescent="0.45">
      <c r="R75" s="32"/>
      <c r="S75" s="2"/>
      <c r="T75" s="41"/>
      <c r="U75" s="40"/>
    </row>
    <row r="76" spans="2:21" collapsed="1" x14ac:dyDescent="0.45">
      <c r="D76" s="12" t="s">
        <v>163</v>
      </c>
      <c r="F76" s="133">
        <f>F72+F70</f>
        <v>5513409975.4499998</v>
      </c>
      <c r="R76" s="32"/>
      <c r="S76" s="2"/>
      <c r="T76" s="41"/>
      <c r="U76" s="40"/>
    </row>
    <row r="77" spans="2:21" x14ac:dyDescent="0.45">
      <c r="R77" s="32"/>
      <c r="S77" s="2"/>
      <c r="T77" s="41"/>
      <c r="U77" s="40"/>
    </row>
    <row r="78" spans="2:21" outlineLevel="1" x14ac:dyDescent="0.45">
      <c r="D78" s="26" t="s">
        <v>202</v>
      </c>
      <c r="F78" s="133">
        <f>('Build and Cost Engine'!BT19+'Build and Cost Engine'!BU19)*'Build and Cost Engine'!BW19/'Build and Cost Engine'!BV19</f>
        <v>2005932839.2364526</v>
      </c>
      <c r="R78" s="32"/>
      <c r="S78" s="2"/>
      <c r="T78" s="41"/>
      <c r="U78" s="40"/>
    </row>
    <row r="79" spans="2:21" outlineLevel="1" x14ac:dyDescent="0.45">
      <c r="F79" s="12"/>
      <c r="R79" s="32"/>
      <c r="S79" s="2"/>
      <c r="T79" s="41"/>
      <c r="U79" s="40"/>
    </row>
    <row r="80" spans="2:21" outlineLevel="1" x14ac:dyDescent="0.45">
      <c r="D80" s="26" t="s">
        <v>203</v>
      </c>
      <c r="F80" s="133">
        <f>('Build and Cost Engine'!BT29+'Build and Cost Engine'!BU29)*'Build and Cost Engine'!BW29/'Build and Cost Engine'!BV29</f>
        <v>379684799.38679981</v>
      </c>
      <c r="R80" s="32"/>
      <c r="S80" s="2"/>
      <c r="T80" s="41"/>
      <c r="U80" s="40"/>
    </row>
    <row r="81" spans="2:21" outlineLevel="1" x14ac:dyDescent="0.45">
      <c r="F81" s="12"/>
      <c r="R81" s="32"/>
      <c r="S81" s="2"/>
      <c r="T81" s="41"/>
      <c r="U81" s="40"/>
    </row>
    <row r="82" spans="2:21" outlineLevel="1" x14ac:dyDescent="0.45">
      <c r="D82" s="26" t="s">
        <v>204</v>
      </c>
      <c r="F82" s="133">
        <f>(('Build and Cost Engine'!BT19+'Build and Cost Engine'!BU19)*'Build and Cost Engine'!BX19/'Build and Cost Engine'!BV19)+'Build and Cost Engine'!BT39+'Build and Cost Engine'!BU39</f>
        <v>1953249440.3235807</v>
      </c>
      <c r="R82" s="32"/>
      <c r="S82" s="2"/>
      <c r="T82" s="41"/>
      <c r="U82" s="40"/>
    </row>
    <row r="83" spans="2:21" outlineLevel="1" x14ac:dyDescent="0.45">
      <c r="F83" s="12"/>
      <c r="R83" s="32"/>
      <c r="S83" s="2"/>
      <c r="T83" s="41"/>
      <c r="U83" s="40"/>
    </row>
    <row r="84" spans="2:21" outlineLevel="1" x14ac:dyDescent="0.45">
      <c r="D84" s="26" t="s">
        <v>205</v>
      </c>
      <c r="F84" s="135">
        <f>(('Build and Cost Engine'!BT29+'Build and Cost Engine'!BU29)*'Build and Cost Engine'!BX29/'Build and Cost Engine'!BV29)+'Build and Cost Engine'!BT49+'Build and Cost Engine'!BU49</f>
        <v>155784000.61320007</v>
      </c>
      <c r="R84" s="32"/>
      <c r="S84" s="2"/>
      <c r="T84" s="41"/>
      <c r="U84" s="40"/>
    </row>
    <row r="85" spans="2:21" outlineLevel="1" x14ac:dyDescent="0.45">
      <c r="E85" s="12"/>
      <c r="F85" s="12"/>
      <c r="R85" s="32"/>
      <c r="S85" s="2"/>
      <c r="T85" s="41"/>
      <c r="U85" s="40"/>
    </row>
    <row r="86" spans="2:21" collapsed="1" x14ac:dyDescent="0.45">
      <c r="D86" s="12" t="s">
        <v>164</v>
      </c>
      <c r="F86" s="133">
        <f>F88+F72</f>
        <v>4494651079.5600338</v>
      </c>
      <c r="R86" s="32"/>
      <c r="S86" s="2"/>
      <c r="T86" s="41"/>
      <c r="U86" s="40"/>
    </row>
    <row r="87" spans="2:21" x14ac:dyDescent="0.45">
      <c r="R87" s="32"/>
      <c r="S87" s="2"/>
      <c r="T87" s="41"/>
      <c r="U87" s="40"/>
    </row>
    <row r="88" spans="2:21" x14ac:dyDescent="0.45">
      <c r="D88" s="12" t="s">
        <v>155</v>
      </c>
      <c r="F88" s="133">
        <f>'Build and Cost Engine'!BT17-'Build and Cost Engine'!BT51</f>
        <v>2293857559.5600333</v>
      </c>
      <c r="R88" s="32"/>
      <c r="S88" s="2"/>
      <c r="T88" s="41"/>
      <c r="U88" s="40"/>
    </row>
    <row r="90" spans="2:21" x14ac:dyDescent="0.45">
      <c r="D90" s="26" t="s">
        <v>206</v>
      </c>
      <c r="F90" s="133">
        <f>F70-F88</f>
        <v>1018758895.8899665</v>
      </c>
    </row>
    <row r="96" spans="2:21" x14ac:dyDescent="0.45">
      <c r="B96" s="30" t="s">
        <v>187</v>
      </c>
      <c r="C96" s="30"/>
      <c r="D96" s="30"/>
      <c r="E96" s="30"/>
      <c r="F96" s="30"/>
      <c r="G96" s="30"/>
      <c r="H96" s="30"/>
      <c r="I96" s="30"/>
      <c r="J96" s="30"/>
      <c r="K96" s="30"/>
      <c r="L96" s="30"/>
    </row>
    <row r="97" spans="2:12" x14ac:dyDescent="0.45">
      <c r="B97" s="30"/>
      <c r="C97" s="30"/>
      <c r="D97" s="30"/>
      <c r="E97" s="30"/>
      <c r="F97" s="30"/>
      <c r="G97" s="30"/>
      <c r="H97" s="30"/>
      <c r="I97" s="30"/>
      <c r="J97" s="30"/>
      <c r="K97" s="30"/>
      <c r="L97" s="30"/>
    </row>
    <row r="98" spans="2:12" x14ac:dyDescent="0.45">
      <c r="B98" s="30" t="s">
        <v>188</v>
      </c>
      <c r="C98" s="30"/>
      <c r="D98" s="30" t="s">
        <v>189</v>
      </c>
      <c r="E98" s="30" t="s">
        <v>190</v>
      </c>
      <c r="F98" s="30" t="s">
        <v>192</v>
      </c>
      <c r="G98" s="30" t="s">
        <v>191</v>
      </c>
      <c r="H98" s="30"/>
      <c r="I98" s="30"/>
      <c r="J98" s="30"/>
      <c r="K98" s="30"/>
      <c r="L98" s="30"/>
    </row>
    <row r="99" spans="2:12" x14ac:dyDescent="0.45">
      <c r="B99" s="30" t="s">
        <v>4</v>
      </c>
      <c r="C99" s="30"/>
      <c r="D99" s="36">
        <f>E61/G61</f>
        <v>0.63448778561048802</v>
      </c>
      <c r="E99" s="36">
        <f>$E$62/$E$61</f>
        <v>0.8388784782880081</v>
      </c>
      <c r="F99" s="36">
        <f>$E$63/$E$61</f>
        <v>0.16112152171199196</v>
      </c>
      <c r="G99" s="36">
        <f>$E$65/$E$61</f>
        <v>0</v>
      </c>
      <c r="H99" s="30"/>
      <c r="I99" s="30"/>
      <c r="J99" s="30"/>
      <c r="K99" s="30"/>
      <c r="L99" s="30"/>
    </row>
    <row r="100" spans="2:12" x14ac:dyDescent="0.45">
      <c r="B100" s="30" t="s">
        <v>5</v>
      </c>
      <c r="C100" s="30"/>
      <c r="D100" s="36">
        <f>F61/G61</f>
        <v>0.36551221438951192</v>
      </c>
      <c r="E100" s="36">
        <f>$F$62/$F$61</f>
        <v>0.88524422020571003</v>
      </c>
      <c r="F100" s="36">
        <f>$F$63/$F$61</f>
        <v>0.11475577979429004</v>
      </c>
      <c r="G100" s="36">
        <f>$F$65/$F$61</f>
        <v>0</v>
      </c>
      <c r="H100" s="30"/>
      <c r="I100" s="30"/>
      <c r="J100" s="30"/>
      <c r="K100" s="30"/>
      <c r="L100" s="30"/>
    </row>
    <row r="101" spans="2:12" x14ac:dyDescent="0.45">
      <c r="B101" s="30"/>
      <c r="C101" s="30"/>
      <c r="D101" s="30"/>
      <c r="E101" s="30"/>
      <c r="F101" s="30"/>
      <c r="G101" s="30"/>
      <c r="H101" s="30"/>
      <c r="I101" s="30"/>
      <c r="J101" s="30"/>
      <c r="K101" s="30"/>
      <c r="L101" s="30"/>
    </row>
    <row r="102" spans="2:12" x14ac:dyDescent="0.45">
      <c r="B102" s="30"/>
      <c r="C102" s="30"/>
      <c r="D102" s="30"/>
      <c r="E102" s="30"/>
      <c r="F102" s="30"/>
      <c r="G102" s="30"/>
      <c r="H102" s="30"/>
      <c r="I102" s="30"/>
      <c r="J102" s="30"/>
      <c r="K102" s="30"/>
      <c r="L102" s="30"/>
    </row>
    <row r="103" spans="2:12" x14ac:dyDescent="0.45">
      <c r="B103" s="30" t="s">
        <v>193</v>
      </c>
      <c r="C103" s="30"/>
      <c r="D103" s="30"/>
      <c r="E103" s="37" t="s">
        <v>190</v>
      </c>
      <c r="F103" s="37" t="s">
        <v>192</v>
      </c>
      <c r="G103" s="37" t="s">
        <v>191</v>
      </c>
      <c r="H103" s="30" t="s">
        <v>194</v>
      </c>
      <c r="I103" s="30" t="s">
        <v>195</v>
      </c>
      <c r="J103" s="30" t="s">
        <v>196</v>
      </c>
      <c r="K103" s="30" t="s">
        <v>197</v>
      </c>
      <c r="L103" s="30" t="s">
        <v>198</v>
      </c>
    </row>
    <row r="104" spans="2:12" x14ac:dyDescent="0.45">
      <c r="B104" s="30"/>
      <c r="C104" s="30"/>
      <c r="D104" s="38">
        <v>0</v>
      </c>
      <c r="E104" s="36">
        <v>0</v>
      </c>
      <c r="F104" s="36">
        <v>0</v>
      </c>
      <c r="G104" s="36">
        <v>0</v>
      </c>
      <c r="H104" s="30"/>
      <c r="I104" s="30"/>
      <c r="J104" s="30"/>
      <c r="K104" s="30"/>
      <c r="L104" s="30"/>
    </row>
    <row r="105" spans="2:12" x14ac:dyDescent="0.45">
      <c r="B105" s="30"/>
      <c r="C105" s="30"/>
      <c r="D105" s="38">
        <v>0</v>
      </c>
      <c r="E105" s="36">
        <f t="shared" ref="E105:E107" si="0">$E$62/$E$61</f>
        <v>0.8388784782880081</v>
      </c>
      <c r="F105" s="36">
        <f t="shared" ref="F105:F107" si="1">$E$63/$E$61</f>
        <v>0.16112152171199196</v>
      </c>
      <c r="G105" s="36">
        <f t="shared" ref="G105:G107" si="2">$E$65/$E$61</f>
        <v>0</v>
      </c>
      <c r="H105" s="30"/>
      <c r="I105" s="30"/>
      <c r="J105" s="30"/>
      <c r="K105" s="30"/>
      <c r="L105" s="30"/>
    </row>
    <row r="106" spans="2:12" x14ac:dyDescent="0.45">
      <c r="B106" s="30"/>
      <c r="C106" s="30"/>
      <c r="D106" s="38">
        <f>(D105+D107)/2</f>
        <v>31.724389280524402</v>
      </c>
      <c r="E106" s="36">
        <f t="shared" si="0"/>
        <v>0.8388784782880081</v>
      </c>
      <c r="F106" s="36">
        <f t="shared" si="1"/>
        <v>0.16112152171199196</v>
      </c>
      <c r="G106" s="36">
        <f t="shared" si="2"/>
        <v>0</v>
      </c>
      <c r="H106" s="39">
        <v>1</v>
      </c>
      <c r="I106" s="30" t="str">
        <f>B99&amp;TEXT(D99," (#%)")</f>
        <v>Unserved (63%)</v>
      </c>
      <c r="J106" s="36">
        <f t="shared" ref="J106" si="3">$E$62/$E$61</f>
        <v>0.8388784782880081</v>
      </c>
      <c r="K106" s="36">
        <f t="shared" ref="K106" si="4">$E$63/$E$61</f>
        <v>0.16112152171199196</v>
      </c>
      <c r="L106" s="36">
        <f>$E$65/$E$61</f>
        <v>0</v>
      </c>
    </row>
    <row r="107" spans="2:12" x14ac:dyDescent="0.45">
      <c r="B107" s="30"/>
      <c r="C107" s="30"/>
      <c r="D107" s="38">
        <f>SUM(D99)*100</f>
        <v>63.448778561048805</v>
      </c>
      <c r="E107" s="36">
        <f t="shared" si="0"/>
        <v>0.8388784782880081</v>
      </c>
      <c r="F107" s="36">
        <f t="shared" si="1"/>
        <v>0.16112152171199196</v>
      </c>
      <c r="G107" s="36">
        <f t="shared" si="2"/>
        <v>0</v>
      </c>
      <c r="H107" s="30"/>
      <c r="I107" s="30"/>
      <c r="J107" s="30"/>
      <c r="K107" s="30"/>
      <c r="L107" s="30"/>
    </row>
    <row r="108" spans="2:12" x14ac:dyDescent="0.45">
      <c r="B108" s="30"/>
      <c r="C108" s="30"/>
      <c r="D108" s="38">
        <f>SUM(D99)*100</f>
        <v>63.448778561048805</v>
      </c>
      <c r="E108" s="36">
        <v>0</v>
      </c>
      <c r="F108" s="36">
        <v>0</v>
      </c>
      <c r="G108" s="36">
        <v>0</v>
      </c>
      <c r="H108" s="30"/>
      <c r="I108" s="30"/>
      <c r="J108" s="30"/>
      <c r="K108" s="30"/>
      <c r="L108" s="30"/>
    </row>
    <row r="109" spans="2:12" x14ac:dyDescent="0.45">
      <c r="B109" s="30"/>
      <c r="C109" s="30"/>
      <c r="D109" s="38">
        <f>SUM(D99)*100</f>
        <v>63.448778561048805</v>
      </c>
      <c r="E109" s="36">
        <f t="shared" ref="E109:E111" si="5">$F$62/$F$61</f>
        <v>0.88524422020571003</v>
      </c>
      <c r="F109" s="36">
        <f t="shared" ref="F109:F111" si="6">$F$63/$F$61</f>
        <v>0.11475577979429004</v>
      </c>
      <c r="G109" s="36">
        <f t="shared" ref="G109:G111" si="7">$F$65/$F$61</f>
        <v>0</v>
      </c>
      <c r="H109" s="30"/>
      <c r="I109" s="30"/>
      <c r="J109" s="30"/>
      <c r="K109" s="30"/>
      <c r="L109" s="30"/>
    </row>
    <row r="110" spans="2:12" x14ac:dyDescent="0.45">
      <c r="B110" s="30"/>
      <c r="C110" s="30"/>
      <c r="D110" s="38">
        <f>(D109+D111)/2</f>
        <v>81.724389280524406</v>
      </c>
      <c r="E110" s="36">
        <f t="shared" si="5"/>
        <v>0.88524422020571003</v>
      </c>
      <c r="F110" s="36">
        <f t="shared" si="6"/>
        <v>0.11475577979429004</v>
      </c>
      <c r="G110" s="36">
        <f t="shared" si="7"/>
        <v>0</v>
      </c>
      <c r="H110" s="39">
        <v>1</v>
      </c>
      <c r="I110" s="30" t="str">
        <f>B100&amp;TEXT(D100," (#%)")</f>
        <v>Underserved (37%)</v>
      </c>
      <c r="J110" s="36">
        <f>$F$62/$F$61</f>
        <v>0.88524422020571003</v>
      </c>
      <c r="K110" s="36">
        <f>$F$63/$F$61</f>
        <v>0.11475577979429004</v>
      </c>
      <c r="L110" s="36">
        <f>$F$65/$F$61</f>
        <v>0</v>
      </c>
    </row>
    <row r="111" spans="2:12" x14ac:dyDescent="0.45">
      <c r="B111" s="30"/>
      <c r="C111" s="30"/>
      <c r="D111" s="38">
        <f>SUM(D99:D100)*100</f>
        <v>100</v>
      </c>
      <c r="E111" s="36">
        <f t="shared" si="5"/>
        <v>0.88524422020571003</v>
      </c>
      <c r="F111" s="36">
        <f t="shared" si="6"/>
        <v>0.11475577979429004</v>
      </c>
      <c r="G111" s="36">
        <f t="shared" si="7"/>
        <v>0</v>
      </c>
      <c r="H111" s="30"/>
      <c r="I111" s="30"/>
      <c r="J111" s="30"/>
      <c r="K111" s="30"/>
      <c r="L111" s="30"/>
    </row>
    <row r="112" spans="2:12" x14ac:dyDescent="0.45">
      <c r="B112" s="30"/>
      <c r="C112" s="30"/>
      <c r="D112" s="38">
        <f>SUM(D99:D100)*100</f>
        <v>100</v>
      </c>
      <c r="E112" s="36">
        <v>0</v>
      </c>
      <c r="F112" s="36">
        <v>0</v>
      </c>
      <c r="G112" s="36">
        <v>0</v>
      </c>
      <c r="H112" s="30"/>
      <c r="I112" s="30"/>
      <c r="J112" s="30"/>
      <c r="K112" s="30"/>
      <c r="L112" s="30"/>
    </row>
    <row r="113" spans="4:7" x14ac:dyDescent="0.45">
      <c r="D113" s="30"/>
      <c r="E113" s="30" t="s">
        <v>174</v>
      </c>
      <c r="F113" s="30"/>
      <c r="G113" s="30" t="s">
        <v>211</v>
      </c>
    </row>
    <row r="114" spans="4:7" x14ac:dyDescent="0.45">
      <c r="D114" s="30"/>
      <c r="E114" s="43">
        <f>G65</f>
        <v>0</v>
      </c>
      <c r="F114" s="30"/>
      <c r="G114" s="111">
        <f>'Build and Cost Engine'!BX23</f>
        <v>16317.457435225984</v>
      </c>
    </row>
    <row r="115" spans="4:7" x14ac:dyDescent="0.45">
      <c r="D115" s="41">
        <v>1000</v>
      </c>
      <c r="E115" s="30">
        <f t="dataTable" ref="E115:E214" dt2D="0" dtr="0" r1="F14" ca="1"/>
        <v>0</v>
      </c>
      <c r="F115" s="41">
        <f t="shared" ref="F115:F121" si="8">D115</f>
        <v>1000</v>
      </c>
      <c r="G115" s="111">
        <f t="dataTable" ref="G115:G214" dt2D="0" dtr="0" r1="F14"/>
        <v>984.85599363331539</v>
      </c>
    </row>
    <row r="116" spans="4:7" x14ac:dyDescent="0.45">
      <c r="D116" s="41">
        <f>D115+500</f>
        <v>1500</v>
      </c>
      <c r="E116" s="30">
        <v>0</v>
      </c>
      <c r="F116" s="41">
        <f t="shared" si="8"/>
        <v>1500</v>
      </c>
      <c r="G116" s="111">
        <v>1466.1880488602465</v>
      </c>
    </row>
    <row r="117" spans="4:7" x14ac:dyDescent="0.45">
      <c r="D117" s="41">
        <f t="shared" ref="D117:D180" si="9">D116+500</f>
        <v>2000</v>
      </c>
      <c r="E117" s="30">
        <v>0</v>
      </c>
      <c r="F117" s="41">
        <f t="shared" si="8"/>
        <v>2000</v>
      </c>
      <c r="G117" s="111">
        <v>1923.8994076962736</v>
      </c>
    </row>
    <row r="118" spans="4:7" x14ac:dyDescent="0.45">
      <c r="D118" s="41">
        <f t="shared" si="9"/>
        <v>2500</v>
      </c>
      <c r="E118" s="30">
        <v>0</v>
      </c>
      <c r="F118" s="41">
        <f t="shared" si="8"/>
        <v>2500</v>
      </c>
      <c r="G118" s="111">
        <v>2494.1579450178342</v>
      </c>
    </row>
    <row r="119" spans="4:7" x14ac:dyDescent="0.45">
      <c r="D119" s="41">
        <f t="shared" si="9"/>
        <v>3000</v>
      </c>
      <c r="E119" s="30">
        <v>0</v>
      </c>
      <c r="F119" s="41">
        <f t="shared" si="8"/>
        <v>3000</v>
      </c>
      <c r="G119" s="111">
        <v>2756.1200130520192</v>
      </c>
    </row>
    <row r="120" spans="4:7" x14ac:dyDescent="0.45">
      <c r="D120" s="41">
        <f t="shared" si="9"/>
        <v>3500</v>
      </c>
      <c r="E120" s="30">
        <v>0</v>
      </c>
      <c r="F120" s="41">
        <f t="shared" si="8"/>
        <v>3500</v>
      </c>
      <c r="G120" s="111">
        <v>3238.8285316145875</v>
      </c>
    </row>
    <row r="121" spans="4:7" x14ac:dyDescent="0.45">
      <c r="D121" s="41">
        <f t="shared" si="9"/>
        <v>4000</v>
      </c>
      <c r="E121" s="30">
        <v>0</v>
      </c>
      <c r="F121" s="41">
        <f t="shared" si="8"/>
        <v>4000</v>
      </c>
      <c r="G121" s="111">
        <v>3788.2183695546091</v>
      </c>
    </row>
    <row r="122" spans="4:7" x14ac:dyDescent="0.45">
      <c r="D122" s="41">
        <f t="shared" si="9"/>
        <v>4500</v>
      </c>
      <c r="E122" s="30">
        <v>0</v>
      </c>
      <c r="F122" s="41">
        <f t="shared" ref="F122:F179" si="10">D122</f>
        <v>4500</v>
      </c>
      <c r="G122" s="111">
        <v>4302.9560737840902</v>
      </c>
    </row>
    <row r="123" spans="4:7" x14ac:dyDescent="0.45">
      <c r="D123" s="41">
        <f t="shared" si="9"/>
        <v>5000</v>
      </c>
      <c r="E123" s="30">
        <v>0</v>
      </c>
      <c r="F123" s="41">
        <f t="shared" si="10"/>
        <v>5000</v>
      </c>
      <c r="G123" s="111">
        <v>4794.1237277889641</v>
      </c>
    </row>
    <row r="124" spans="4:7" x14ac:dyDescent="0.45">
      <c r="D124" s="41">
        <f t="shared" si="9"/>
        <v>5500</v>
      </c>
      <c r="E124" s="30">
        <v>0</v>
      </c>
      <c r="F124" s="41">
        <f t="shared" si="10"/>
        <v>5500</v>
      </c>
      <c r="G124" s="111">
        <v>5341.0230020834952</v>
      </c>
    </row>
    <row r="125" spans="4:7" x14ac:dyDescent="0.45">
      <c r="D125" s="41">
        <f t="shared" si="9"/>
        <v>6000</v>
      </c>
      <c r="E125" s="30">
        <v>0</v>
      </c>
      <c r="F125" s="41">
        <f t="shared" si="10"/>
        <v>6000</v>
      </c>
      <c r="G125" s="111">
        <v>5903.4291035791884</v>
      </c>
    </row>
    <row r="126" spans="4:7" x14ac:dyDescent="0.45">
      <c r="D126" s="41">
        <f t="shared" si="9"/>
        <v>6500</v>
      </c>
      <c r="E126" s="30">
        <v>0</v>
      </c>
      <c r="F126" s="41">
        <f t="shared" si="10"/>
        <v>6500</v>
      </c>
      <c r="G126" s="111">
        <v>6258.2134830444702</v>
      </c>
    </row>
    <row r="127" spans="4:7" x14ac:dyDescent="0.45">
      <c r="D127" s="41">
        <f t="shared" si="9"/>
        <v>7000</v>
      </c>
      <c r="E127" s="30">
        <v>0</v>
      </c>
      <c r="F127" s="41">
        <f t="shared" si="10"/>
        <v>7000</v>
      </c>
      <c r="G127" s="111">
        <v>6902.7803733667697</v>
      </c>
    </row>
    <row r="128" spans="4:7" x14ac:dyDescent="0.45">
      <c r="D128" s="41">
        <f t="shared" si="9"/>
        <v>7500</v>
      </c>
      <c r="E128" s="30">
        <v>0</v>
      </c>
      <c r="F128" s="41">
        <f t="shared" si="10"/>
        <v>7500</v>
      </c>
      <c r="G128" s="111">
        <v>7244.4893888418137</v>
      </c>
    </row>
    <row r="129" spans="4:7" x14ac:dyDescent="0.45">
      <c r="D129" s="41">
        <f t="shared" si="9"/>
        <v>8000</v>
      </c>
      <c r="E129" s="30">
        <v>0</v>
      </c>
      <c r="F129" s="41">
        <f t="shared" si="10"/>
        <v>8000</v>
      </c>
      <c r="G129" s="111">
        <v>7960.3715935859727</v>
      </c>
    </row>
    <row r="130" spans="4:7" x14ac:dyDescent="0.45">
      <c r="D130" s="41">
        <f t="shared" si="9"/>
        <v>8500</v>
      </c>
      <c r="E130" s="30">
        <v>0</v>
      </c>
      <c r="F130" s="41">
        <f t="shared" si="10"/>
        <v>8500</v>
      </c>
      <c r="G130" s="111">
        <v>8421.5071480171609</v>
      </c>
    </row>
    <row r="131" spans="4:7" x14ac:dyDescent="0.45">
      <c r="D131" s="41">
        <f t="shared" si="9"/>
        <v>9000</v>
      </c>
      <c r="E131" s="30">
        <v>0</v>
      </c>
      <c r="F131" s="41">
        <f t="shared" si="10"/>
        <v>9000</v>
      </c>
      <c r="G131" s="111">
        <v>8755.8385971870503</v>
      </c>
    </row>
    <row r="132" spans="4:7" x14ac:dyDescent="0.45">
      <c r="D132" s="41">
        <f t="shared" si="9"/>
        <v>9500</v>
      </c>
      <c r="E132" s="30">
        <v>0</v>
      </c>
      <c r="F132" s="41">
        <f t="shared" si="10"/>
        <v>9500</v>
      </c>
      <c r="G132" s="111">
        <v>9230.241963768487</v>
      </c>
    </row>
    <row r="133" spans="4:7" x14ac:dyDescent="0.45">
      <c r="D133" s="41">
        <f t="shared" si="9"/>
        <v>10000</v>
      </c>
      <c r="E133" s="30">
        <v>0</v>
      </c>
      <c r="F133" s="41">
        <f t="shared" si="10"/>
        <v>10000</v>
      </c>
      <c r="G133" s="111">
        <v>9734.5890872612617</v>
      </c>
    </row>
    <row r="134" spans="4:7" x14ac:dyDescent="0.45">
      <c r="D134" s="41">
        <f t="shared" si="9"/>
        <v>10500</v>
      </c>
      <c r="E134" s="30">
        <v>0</v>
      </c>
      <c r="F134" s="41">
        <f t="shared" si="10"/>
        <v>10500</v>
      </c>
      <c r="G134" s="111">
        <v>10201.769315720652</v>
      </c>
    </row>
    <row r="135" spans="4:7" x14ac:dyDescent="0.45">
      <c r="D135" s="41">
        <f t="shared" si="9"/>
        <v>11000</v>
      </c>
      <c r="E135" s="30">
        <v>0</v>
      </c>
      <c r="F135" s="41">
        <f t="shared" si="10"/>
        <v>11000</v>
      </c>
      <c r="G135" s="111">
        <v>10684.820173853215</v>
      </c>
    </row>
    <row r="136" spans="4:7" x14ac:dyDescent="0.45">
      <c r="D136" s="41">
        <f t="shared" si="9"/>
        <v>11500</v>
      </c>
      <c r="E136" s="30">
        <v>0</v>
      </c>
      <c r="F136" s="41">
        <f t="shared" si="10"/>
        <v>11500</v>
      </c>
      <c r="G136" s="111">
        <v>11243.599927078007</v>
      </c>
    </row>
    <row r="137" spans="4:7" x14ac:dyDescent="0.45">
      <c r="D137" s="41">
        <f t="shared" si="9"/>
        <v>12000</v>
      </c>
      <c r="E137" s="30">
        <v>0</v>
      </c>
      <c r="F137" s="41">
        <f t="shared" si="10"/>
        <v>12000</v>
      </c>
      <c r="G137" s="111">
        <v>11858.375460616458</v>
      </c>
    </row>
    <row r="138" spans="4:7" x14ac:dyDescent="0.45">
      <c r="D138" s="41">
        <f t="shared" si="9"/>
        <v>12500</v>
      </c>
      <c r="E138" s="30">
        <v>0</v>
      </c>
      <c r="F138" s="41">
        <f t="shared" si="10"/>
        <v>12500</v>
      </c>
      <c r="G138" s="111">
        <v>12489.313256472073</v>
      </c>
    </row>
    <row r="139" spans="4:7" x14ac:dyDescent="0.45">
      <c r="D139" s="41">
        <f t="shared" si="9"/>
        <v>13000</v>
      </c>
      <c r="E139" s="30">
        <v>0</v>
      </c>
      <c r="F139" s="41">
        <f t="shared" si="10"/>
        <v>13000</v>
      </c>
      <c r="G139" s="111">
        <v>12937.344834968439</v>
      </c>
    </row>
    <row r="140" spans="4:7" x14ac:dyDescent="0.45">
      <c r="D140" s="41">
        <f t="shared" si="9"/>
        <v>13500</v>
      </c>
      <c r="E140" s="30">
        <v>0</v>
      </c>
      <c r="F140" s="41">
        <f t="shared" si="10"/>
        <v>13500</v>
      </c>
      <c r="G140" s="111">
        <v>13455.32647437639</v>
      </c>
    </row>
    <row r="141" spans="4:7" x14ac:dyDescent="0.45">
      <c r="D141" s="41">
        <f t="shared" si="9"/>
        <v>14000</v>
      </c>
      <c r="E141" s="30">
        <v>0</v>
      </c>
      <c r="F141" s="41">
        <f t="shared" si="10"/>
        <v>14000</v>
      </c>
      <c r="G141" s="111">
        <v>13956.591897272734</v>
      </c>
    </row>
    <row r="142" spans="4:7" x14ac:dyDescent="0.45">
      <c r="D142" s="41">
        <f t="shared" si="9"/>
        <v>14500</v>
      </c>
      <c r="E142" s="30">
        <v>0</v>
      </c>
      <c r="F142" s="41">
        <f t="shared" si="10"/>
        <v>14500</v>
      </c>
      <c r="G142" s="111">
        <v>14424.970356761245</v>
      </c>
    </row>
    <row r="143" spans="4:7" x14ac:dyDescent="0.45">
      <c r="D143" s="41">
        <f t="shared" si="9"/>
        <v>15000</v>
      </c>
      <c r="E143" s="30">
        <v>0</v>
      </c>
      <c r="F143" s="41">
        <f t="shared" si="10"/>
        <v>15000</v>
      </c>
      <c r="G143" s="111">
        <v>14983.565222791563</v>
      </c>
    </row>
    <row r="144" spans="4:7" x14ac:dyDescent="0.45">
      <c r="D144" s="41">
        <f t="shared" si="9"/>
        <v>15500</v>
      </c>
      <c r="E144" s="30">
        <v>0</v>
      </c>
      <c r="F144" s="41">
        <f t="shared" si="10"/>
        <v>15500</v>
      </c>
      <c r="G144" s="111">
        <v>15449.003716077983</v>
      </c>
    </row>
    <row r="145" spans="4:7" x14ac:dyDescent="0.45">
      <c r="D145" s="41">
        <f t="shared" si="9"/>
        <v>16000</v>
      </c>
      <c r="E145" s="30">
        <v>0</v>
      </c>
      <c r="F145" s="41">
        <f t="shared" si="10"/>
        <v>16000</v>
      </c>
      <c r="G145" s="111">
        <v>15960.320259258846</v>
      </c>
    </row>
    <row r="146" spans="4:7" x14ac:dyDescent="0.45">
      <c r="D146" s="41">
        <f t="shared" si="9"/>
        <v>16500</v>
      </c>
      <c r="E146" s="30">
        <v>0</v>
      </c>
      <c r="F146" s="41">
        <f t="shared" si="10"/>
        <v>16500</v>
      </c>
      <c r="G146" s="111">
        <v>16416.080861000908</v>
      </c>
    </row>
    <row r="147" spans="4:7" x14ac:dyDescent="0.45">
      <c r="D147" s="41">
        <f t="shared" si="9"/>
        <v>17000</v>
      </c>
      <c r="E147" s="30">
        <v>0</v>
      </c>
      <c r="F147" s="41">
        <f t="shared" si="10"/>
        <v>17000</v>
      </c>
      <c r="G147" s="111">
        <v>16416.080861000908</v>
      </c>
    </row>
    <row r="148" spans="4:7" x14ac:dyDescent="0.45">
      <c r="D148" s="41">
        <f t="shared" si="9"/>
        <v>17500</v>
      </c>
      <c r="E148" s="30">
        <v>0</v>
      </c>
      <c r="F148" s="41">
        <f t="shared" si="10"/>
        <v>17500</v>
      </c>
      <c r="G148" s="111">
        <v>16416.080861000908</v>
      </c>
    </row>
    <row r="149" spans="4:7" x14ac:dyDescent="0.45">
      <c r="D149" s="41">
        <f t="shared" si="9"/>
        <v>18000</v>
      </c>
      <c r="E149" s="30">
        <v>0</v>
      </c>
      <c r="F149" s="41">
        <f t="shared" si="10"/>
        <v>18000</v>
      </c>
      <c r="G149" s="111">
        <v>16416.080861000908</v>
      </c>
    </row>
    <row r="150" spans="4:7" x14ac:dyDescent="0.45">
      <c r="D150" s="41">
        <f t="shared" si="9"/>
        <v>18500</v>
      </c>
      <c r="E150" s="30">
        <v>0</v>
      </c>
      <c r="F150" s="41">
        <f t="shared" si="10"/>
        <v>18500</v>
      </c>
      <c r="G150" s="111">
        <v>16416.080861000908</v>
      </c>
    </row>
    <row r="151" spans="4:7" x14ac:dyDescent="0.45">
      <c r="D151" s="41">
        <f t="shared" si="9"/>
        <v>19000</v>
      </c>
      <c r="E151" s="30">
        <v>0</v>
      </c>
      <c r="F151" s="41">
        <f t="shared" si="10"/>
        <v>19000</v>
      </c>
      <c r="G151" s="111">
        <v>16416.080861000908</v>
      </c>
    </row>
    <row r="152" spans="4:7" x14ac:dyDescent="0.45">
      <c r="D152" s="41">
        <f t="shared" si="9"/>
        <v>19500</v>
      </c>
      <c r="E152" s="30">
        <v>0</v>
      </c>
      <c r="F152" s="41">
        <f t="shared" si="10"/>
        <v>19500</v>
      </c>
      <c r="G152" s="111">
        <v>16416.080861000908</v>
      </c>
    </row>
    <row r="153" spans="4:7" x14ac:dyDescent="0.45">
      <c r="D153" s="41">
        <f t="shared" si="9"/>
        <v>20000</v>
      </c>
      <c r="E153" s="30">
        <v>0</v>
      </c>
      <c r="F153" s="41">
        <f t="shared" si="10"/>
        <v>20000</v>
      </c>
      <c r="G153" s="111">
        <v>16416.080861000908</v>
      </c>
    </row>
    <row r="154" spans="4:7" x14ac:dyDescent="0.45">
      <c r="D154" s="41">
        <f t="shared" si="9"/>
        <v>20500</v>
      </c>
      <c r="E154" s="30">
        <v>0</v>
      </c>
      <c r="F154" s="41">
        <f t="shared" si="10"/>
        <v>20500</v>
      </c>
      <c r="G154" s="111">
        <v>16416.080861000908</v>
      </c>
    </row>
    <row r="155" spans="4:7" x14ac:dyDescent="0.45">
      <c r="D155" s="41">
        <f t="shared" si="9"/>
        <v>21000</v>
      </c>
      <c r="E155" s="30">
        <v>0</v>
      </c>
      <c r="F155" s="41">
        <f t="shared" si="10"/>
        <v>21000</v>
      </c>
      <c r="G155" s="111">
        <v>16416.080861000908</v>
      </c>
    </row>
    <row r="156" spans="4:7" x14ac:dyDescent="0.45">
      <c r="D156" s="41">
        <f t="shared" si="9"/>
        <v>21500</v>
      </c>
      <c r="E156" s="30">
        <v>0</v>
      </c>
      <c r="F156" s="41">
        <f t="shared" si="10"/>
        <v>21500</v>
      </c>
      <c r="G156" s="111">
        <v>16416.080861000908</v>
      </c>
    </row>
    <row r="157" spans="4:7" x14ac:dyDescent="0.45">
      <c r="D157" s="41">
        <f t="shared" si="9"/>
        <v>22000</v>
      </c>
      <c r="E157" s="30">
        <v>0</v>
      </c>
      <c r="F157" s="41">
        <f t="shared" si="10"/>
        <v>22000</v>
      </c>
      <c r="G157" s="111">
        <v>16416.080861000908</v>
      </c>
    </row>
    <row r="158" spans="4:7" x14ac:dyDescent="0.45">
      <c r="D158" s="41">
        <f t="shared" si="9"/>
        <v>22500</v>
      </c>
      <c r="E158" s="30">
        <v>0</v>
      </c>
      <c r="F158" s="41">
        <f t="shared" si="10"/>
        <v>22500</v>
      </c>
      <c r="G158" s="111">
        <v>16416.080861000908</v>
      </c>
    </row>
    <row r="159" spans="4:7" x14ac:dyDescent="0.45">
      <c r="D159" s="41">
        <f t="shared" si="9"/>
        <v>23000</v>
      </c>
      <c r="E159" s="30">
        <v>0</v>
      </c>
      <c r="F159" s="41">
        <f t="shared" si="10"/>
        <v>23000</v>
      </c>
      <c r="G159" s="111">
        <v>16416.080861000908</v>
      </c>
    </row>
    <row r="160" spans="4:7" x14ac:dyDescent="0.45">
      <c r="D160" s="41">
        <f t="shared" si="9"/>
        <v>23500</v>
      </c>
      <c r="E160" s="30">
        <v>0</v>
      </c>
      <c r="F160" s="41">
        <f t="shared" si="10"/>
        <v>23500</v>
      </c>
      <c r="G160" s="111">
        <v>16416.080861000908</v>
      </c>
    </row>
    <row r="161" spans="4:7" x14ac:dyDescent="0.45">
      <c r="D161" s="41">
        <f t="shared" si="9"/>
        <v>24000</v>
      </c>
      <c r="E161" s="30">
        <v>0</v>
      </c>
      <c r="F161" s="41">
        <f t="shared" si="10"/>
        <v>24000</v>
      </c>
      <c r="G161" s="111">
        <v>16416.080861000908</v>
      </c>
    </row>
    <row r="162" spans="4:7" x14ac:dyDescent="0.45">
      <c r="D162" s="41">
        <f t="shared" si="9"/>
        <v>24500</v>
      </c>
      <c r="E162" s="30">
        <v>0</v>
      </c>
      <c r="F162" s="41">
        <f t="shared" si="10"/>
        <v>24500</v>
      </c>
      <c r="G162" s="111">
        <v>16416.080861000908</v>
      </c>
    </row>
    <row r="163" spans="4:7" x14ac:dyDescent="0.45">
      <c r="D163" s="41">
        <f t="shared" si="9"/>
        <v>25000</v>
      </c>
      <c r="E163" s="30">
        <v>0</v>
      </c>
      <c r="F163" s="41">
        <f t="shared" si="10"/>
        <v>25000</v>
      </c>
      <c r="G163" s="111">
        <v>16416.080861000908</v>
      </c>
    </row>
    <row r="164" spans="4:7" x14ac:dyDescent="0.45">
      <c r="D164" s="41">
        <f t="shared" si="9"/>
        <v>25500</v>
      </c>
      <c r="E164" s="30">
        <v>0</v>
      </c>
      <c r="F164" s="41">
        <f t="shared" si="10"/>
        <v>25500</v>
      </c>
      <c r="G164" s="111">
        <v>16416.080861000908</v>
      </c>
    </row>
    <row r="165" spans="4:7" x14ac:dyDescent="0.45">
      <c r="D165" s="41">
        <f t="shared" si="9"/>
        <v>26000</v>
      </c>
      <c r="E165" s="30">
        <v>0</v>
      </c>
      <c r="F165" s="41">
        <f t="shared" si="10"/>
        <v>26000</v>
      </c>
      <c r="G165" s="111">
        <v>16416.080861000908</v>
      </c>
    </row>
    <row r="166" spans="4:7" x14ac:dyDescent="0.45">
      <c r="D166" s="41">
        <f t="shared" si="9"/>
        <v>26500</v>
      </c>
      <c r="E166" s="30">
        <v>0</v>
      </c>
      <c r="F166" s="41">
        <f t="shared" si="10"/>
        <v>26500</v>
      </c>
      <c r="G166" s="111">
        <v>16416.080861000908</v>
      </c>
    </row>
    <row r="167" spans="4:7" x14ac:dyDescent="0.45">
      <c r="D167" s="41">
        <f t="shared" si="9"/>
        <v>27000</v>
      </c>
      <c r="E167" s="30">
        <v>0</v>
      </c>
      <c r="F167" s="41">
        <f t="shared" si="10"/>
        <v>27000</v>
      </c>
      <c r="G167" s="111">
        <v>16416.080861000908</v>
      </c>
    </row>
    <row r="168" spans="4:7" x14ac:dyDescent="0.45">
      <c r="D168" s="41">
        <f t="shared" si="9"/>
        <v>27500</v>
      </c>
      <c r="E168" s="30">
        <v>0</v>
      </c>
      <c r="F168" s="41">
        <f t="shared" si="10"/>
        <v>27500</v>
      </c>
      <c r="G168" s="111">
        <v>16416.080861000908</v>
      </c>
    </row>
    <row r="169" spans="4:7" x14ac:dyDescent="0.45">
      <c r="D169" s="41">
        <f t="shared" si="9"/>
        <v>28000</v>
      </c>
      <c r="E169" s="30">
        <v>0</v>
      </c>
      <c r="F169" s="41">
        <f t="shared" si="10"/>
        <v>28000</v>
      </c>
      <c r="G169" s="111">
        <v>16416.080861000908</v>
      </c>
    </row>
    <row r="170" spans="4:7" x14ac:dyDescent="0.45">
      <c r="D170" s="41">
        <f t="shared" si="9"/>
        <v>28500</v>
      </c>
      <c r="E170" s="30">
        <v>0</v>
      </c>
      <c r="F170" s="41">
        <f t="shared" si="10"/>
        <v>28500</v>
      </c>
      <c r="G170" s="111">
        <v>16416.080861000908</v>
      </c>
    </row>
    <row r="171" spans="4:7" x14ac:dyDescent="0.45">
      <c r="D171" s="41">
        <f t="shared" si="9"/>
        <v>29000</v>
      </c>
      <c r="E171" s="30">
        <v>0</v>
      </c>
      <c r="F171" s="41">
        <f t="shared" si="10"/>
        <v>29000</v>
      </c>
      <c r="G171" s="111">
        <v>16416.080861000908</v>
      </c>
    </row>
    <row r="172" spans="4:7" x14ac:dyDescent="0.45">
      <c r="D172" s="41">
        <f t="shared" si="9"/>
        <v>29500</v>
      </c>
      <c r="E172" s="30">
        <v>0</v>
      </c>
      <c r="F172" s="41">
        <f t="shared" si="10"/>
        <v>29500</v>
      </c>
      <c r="G172" s="111">
        <v>16416.080861000908</v>
      </c>
    </row>
    <row r="173" spans="4:7" x14ac:dyDescent="0.45">
      <c r="D173" s="41">
        <f t="shared" si="9"/>
        <v>30000</v>
      </c>
      <c r="E173" s="30">
        <v>0</v>
      </c>
      <c r="F173" s="41">
        <f t="shared" si="10"/>
        <v>30000</v>
      </c>
      <c r="G173" s="111">
        <v>16416.080861000908</v>
      </c>
    </row>
    <row r="174" spans="4:7" x14ac:dyDescent="0.45">
      <c r="D174" s="41">
        <f t="shared" si="9"/>
        <v>30500</v>
      </c>
      <c r="E174" s="30">
        <v>0</v>
      </c>
      <c r="F174" s="41">
        <f t="shared" si="10"/>
        <v>30500</v>
      </c>
      <c r="G174" s="111">
        <v>16416.080861000908</v>
      </c>
    </row>
    <row r="175" spans="4:7" x14ac:dyDescent="0.45">
      <c r="D175" s="41">
        <f t="shared" si="9"/>
        <v>31000</v>
      </c>
      <c r="E175" s="30">
        <v>0</v>
      </c>
      <c r="F175" s="41">
        <f t="shared" si="10"/>
        <v>31000</v>
      </c>
      <c r="G175" s="111">
        <v>16416.080861000908</v>
      </c>
    </row>
    <row r="176" spans="4:7" x14ac:dyDescent="0.45">
      <c r="D176" s="41">
        <f t="shared" si="9"/>
        <v>31500</v>
      </c>
      <c r="E176" s="30">
        <v>0</v>
      </c>
      <c r="F176" s="41">
        <f t="shared" si="10"/>
        <v>31500</v>
      </c>
      <c r="G176" s="111">
        <v>16416.080861000908</v>
      </c>
    </row>
    <row r="177" spans="4:7" x14ac:dyDescent="0.45">
      <c r="D177" s="41">
        <f t="shared" si="9"/>
        <v>32000</v>
      </c>
      <c r="E177" s="30">
        <v>0</v>
      </c>
      <c r="F177" s="41">
        <f t="shared" si="10"/>
        <v>32000</v>
      </c>
      <c r="G177" s="111">
        <v>16416.080861000908</v>
      </c>
    </row>
    <row r="178" spans="4:7" x14ac:dyDescent="0.45">
      <c r="D178" s="41">
        <f t="shared" si="9"/>
        <v>32500</v>
      </c>
      <c r="E178" s="30">
        <v>0</v>
      </c>
      <c r="F178" s="41">
        <f t="shared" si="10"/>
        <v>32500</v>
      </c>
      <c r="G178" s="111">
        <v>16416.080861000908</v>
      </c>
    </row>
    <row r="179" spans="4:7" x14ac:dyDescent="0.45">
      <c r="D179" s="41">
        <f t="shared" si="9"/>
        <v>33000</v>
      </c>
      <c r="E179" s="30">
        <v>0</v>
      </c>
      <c r="F179" s="41">
        <f t="shared" si="10"/>
        <v>33000</v>
      </c>
      <c r="G179" s="111">
        <v>16416.080861000908</v>
      </c>
    </row>
    <row r="180" spans="4:7" x14ac:dyDescent="0.45">
      <c r="D180" s="41">
        <f t="shared" si="9"/>
        <v>33500</v>
      </c>
      <c r="E180" s="30">
        <v>0</v>
      </c>
      <c r="F180" s="41">
        <f t="shared" ref="F180:F213" si="11">D180</f>
        <v>33500</v>
      </c>
      <c r="G180" s="111">
        <v>16416.080861000908</v>
      </c>
    </row>
    <row r="181" spans="4:7" x14ac:dyDescent="0.45">
      <c r="D181" s="41">
        <f t="shared" ref="D181:D214" si="12">D180+500</f>
        <v>34000</v>
      </c>
      <c r="E181" s="30">
        <v>0</v>
      </c>
      <c r="F181" s="41">
        <f t="shared" si="11"/>
        <v>34000</v>
      </c>
      <c r="G181" s="111">
        <v>16416.080861000908</v>
      </c>
    </row>
    <row r="182" spans="4:7" x14ac:dyDescent="0.45">
      <c r="D182" s="41">
        <f t="shared" si="12"/>
        <v>34500</v>
      </c>
      <c r="E182" s="30">
        <v>0</v>
      </c>
      <c r="F182" s="41">
        <f t="shared" si="11"/>
        <v>34500</v>
      </c>
      <c r="G182" s="111">
        <v>16416.080861000908</v>
      </c>
    </row>
    <row r="183" spans="4:7" x14ac:dyDescent="0.45">
      <c r="D183" s="41">
        <f t="shared" si="12"/>
        <v>35000</v>
      </c>
      <c r="E183" s="30">
        <v>0</v>
      </c>
      <c r="F183" s="41">
        <f t="shared" si="11"/>
        <v>35000</v>
      </c>
      <c r="G183" s="111">
        <v>16416.080861000908</v>
      </c>
    </row>
    <row r="184" spans="4:7" x14ac:dyDescent="0.45">
      <c r="D184" s="41">
        <f t="shared" si="12"/>
        <v>35500</v>
      </c>
      <c r="E184" s="30">
        <v>0</v>
      </c>
      <c r="F184" s="41">
        <f t="shared" si="11"/>
        <v>35500</v>
      </c>
      <c r="G184" s="111">
        <v>16416.080861000908</v>
      </c>
    </row>
    <row r="185" spans="4:7" x14ac:dyDescent="0.45">
      <c r="D185" s="41">
        <f t="shared" si="12"/>
        <v>36000</v>
      </c>
      <c r="E185" s="30">
        <v>0</v>
      </c>
      <c r="F185" s="41">
        <f t="shared" si="11"/>
        <v>36000</v>
      </c>
      <c r="G185" s="111">
        <v>16416.080861000908</v>
      </c>
    </row>
    <row r="186" spans="4:7" x14ac:dyDescent="0.45">
      <c r="D186" s="41">
        <f t="shared" si="12"/>
        <v>36500</v>
      </c>
      <c r="E186" s="30">
        <v>0</v>
      </c>
      <c r="F186" s="41">
        <f t="shared" si="11"/>
        <v>36500</v>
      </c>
      <c r="G186" s="111">
        <v>16416.080861000908</v>
      </c>
    </row>
    <row r="187" spans="4:7" x14ac:dyDescent="0.45">
      <c r="D187" s="41">
        <f t="shared" si="12"/>
        <v>37000</v>
      </c>
      <c r="E187" s="30">
        <v>0</v>
      </c>
      <c r="F187" s="41">
        <f t="shared" si="11"/>
        <v>37000</v>
      </c>
      <c r="G187" s="111">
        <v>16416.080861000908</v>
      </c>
    </row>
    <row r="188" spans="4:7" x14ac:dyDescent="0.45">
      <c r="D188" s="41">
        <f t="shared" si="12"/>
        <v>37500</v>
      </c>
      <c r="E188" s="30">
        <v>0</v>
      </c>
      <c r="F188" s="41">
        <f t="shared" si="11"/>
        <v>37500</v>
      </c>
      <c r="G188" s="111">
        <v>16416.080861000908</v>
      </c>
    </row>
    <row r="189" spans="4:7" x14ac:dyDescent="0.45">
      <c r="D189" s="41">
        <f t="shared" si="12"/>
        <v>38000</v>
      </c>
      <c r="E189" s="30">
        <v>0</v>
      </c>
      <c r="F189" s="41">
        <f t="shared" si="11"/>
        <v>38000</v>
      </c>
      <c r="G189" s="111">
        <v>16416.080861000908</v>
      </c>
    </row>
    <row r="190" spans="4:7" x14ac:dyDescent="0.45">
      <c r="D190" s="41">
        <f t="shared" si="12"/>
        <v>38500</v>
      </c>
      <c r="E190" s="30">
        <v>0</v>
      </c>
      <c r="F190" s="41">
        <f t="shared" si="11"/>
        <v>38500</v>
      </c>
      <c r="G190" s="111">
        <v>16416.080861000908</v>
      </c>
    </row>
    <row r="191" spans="4:7" x14ac:dyDescent="0.45">
      <c r="D191" s="41">
        <f t="shared" si="12"/>
        <v>39000</v>
      </c>
      <c r="E191" s="30">
        <v>0</v>
      </c>
      <c r="F191" s="41">
        <f t="shared" si="11"/>
        <v>39000</v>
      </c>
      <c r="G191" s="111">
        <v>16416.080861000908</v>
      </c>
    </row>
    <row r="192" spans="4:7" x14ac:dyDescent="0.45">
      <c r="D192" s="41">
        <f t="shared" si="12"/>
        <v>39500</v>
      </c>
      <c r="E192" s="30">
        <v>0</v>
      </c>
      <c r="F192" s="41">
        <f t="shared" si="11"/>
        <v>39500</v>
      </c>
      <c r="G192" s="111">
        <v>16416.080861000908</v>
      </c>
    </row>
    <row r="193" spans="4:7" x14ac:dyDescent="0.45">
      <c r="D193" s="41">
        <f t="shared" si="12"/>
        <v>40000</v>
      </c>
      <c r="E193" s="30">
        <v>0</v>
      </c>
      <c r="F193" s="41">
        <f t="shared" si="11"/>
        <v>40000</v>
      </c>
      <c r="G193" s="111">
        <v>16416.080861000908</v>
      </c>
    </row>
    <row r="194" spans="4:7" x14ac:dyDescent="0.45">
      <c r="D194" s="41">
        <f t="shared" si="12"/>
        <v>40500</v>
      </c>
      <c r="E194" s="30">
        <v>0</v>
      </c>
      <c r="F194" s="41">
        <f t="shared" si="11"/>
        <v>40500</v>
      </c>
      <c r="G194" s="111">
        <v>16416.080861000908</v>
      </c>
    </row>
    <row r="195" spans="4:7" x14ac:dyDescent="0.45">
      <c r="D195" s="41">
        <f t="shared" si="12"/>
        <v>41000</v>
      </c>
      <c r="E195" s="30">
        <v>0</v>
      </c>
      <c r="F195" s="41">
        <f t="shared" si="11"/>
        <v>41000</v>
      </c>
      <c r="G195" s="111">
        <v>16416.080861000908</v>
      </c>
    </row>
    <row r="196" spans="4:7" x14ac:dyDescent="0.45">
      <c r="D196" s="41">
        <f t="shared" si="12"/>
        <v>41500</v>
      </c>
      <c r="E196" s="30">
        <v>0</v>
      </c>
      <c r="F196" s="41">
        <f t="shared" si="11"/>
        <v>41500</v>
      </c>
      <c r="G196" s="111">
        <v>16416.080861000908</v>
      </c>
    </row>
    <row r="197" spans="4:7" x14ac:dyDescent="0.45">
      <c r="D197" s="41">
        <f t="shared" si="12"/>
        <v>42000</v>
      </c>
      <c r="E197" s="30">
        <v>0</v>
      </c>
      <c r="F197" s="41">
        <f t="shared" si="11"/>
        <v>42000</v>
      </c>
      <c r="G197" s="111">
        <v>16416.080861000908</v>
      </c>
    </row>
    <row r="198" spans="4:7" x14ac:dyDescent="0.45">
      <c r="D198" s="41">
        <f t="shared" si="12"/>
        <v>42500</v>
      </c>
      <c r="E198" s="30">
        <v>0</v>
      </c>
      <c r="F198" s="41">
        <f t="shared" si="11"/>
        <v>42500</v>
      </c>
      <c r="G198" s="111">
        <v>16416.080861000908</v>
      </c>
    </row>
    <row r="199" spans="4:7" x14ac:dyDescent="0.45">
      <c r="D199" s="41">
        <f t="shared" si="12"/>
        <v>43000</v>
      </c>
      <c r="E199" s="30">
        <v>0</v>
      </c>
      <c r="F199" s="41">
        <f t="shared" si="11"/>
        <v>43000</v>
      </c>
      <c r="G199" s="111">
        <v>16416.080861000908</v>
      </c>
    </row>
    <row r="200" spans="4:7" x14ac:dyDescent="0.45">
      <c r="D200" s="41">
        <f t="shared" si="12"/>
        <v>43500</v>
      </c>
      <c r="E200" s="30">
        <v>0</v>
      </c>
      <c r="F200" s="41">
        <f t="shared" si="11"/>
        <v>43500</v>
      </c>
      <c r="G200" s="111">
        <v>16416.080861000908</v>
      </c>
    </row>
    <row r="201" spans="4:7" x14ac:dyDescent="0.45">
      <c r="D201" s="41">
        <f t="shared" si="12"/>
        <v>44000</v>
      </c>
      <c r="E201" s="30">
        <v>0</v>
      </c>
      <c r="F201" s="41">
        <f t="shared" si="11"/>
        <v>44000</v>
      </c>
      <c r="G201" s="111">
        <v>16416.080861000908</v>
      </c>
    </row>
    <row r="202" spans="4:7" x14ac:dyDescent="0.45">
      <c r="D202" s="41">
        <f t="shared" si="12"/>
        <v>44500</v>
      </c>
      <c r="E202" s="30">
        <v>0</v>
      </c>
      <c r="F202" s="41">
        <f t="shared" si="11"/>
        <v>44500</v>
      </c>
      <c r="G202" s="111">
        <v>16416.080861000908</v>
      </c>
    </row>
    <row r="203" spans="4:7" x14ac:dyDescent="0.45">
      <c r="D203" s="41">
        <f t="shared" si="12"/>
        <v>45000</v>
      </c>
      <c r="E203" s="30">
        <v>0</v>
      </c>
      <c r="F203" s="41">
        <f t="shared" si="11"/>
        <v>45000</v>
      </c>
      <c r="G203" s="111">
        <v>16416.080861000908</v>
      </c>
    </row>
    <row r="204" spans="4:7" x14ac:dyDescent="0.45">
      <c r="D204" s="41">
        <f t="shared" si="12"/>
        <v>45500</v>
      </c>
      <c r="E204" s="30">
        <v>0</v>
      </c>
      <c r="F204" s="41">
        <f t="shared" si="11"/>
        <v>45500</v>
      </c>
      <c r="G204" s="111">
        <v>16416.080861000908</v>
      </c>
    </row>
    <row r="205" spans="4:7" x14ac:dyDescent="0.45">
      <c r="D205" s="41">
        <f t="shared" si="12"/>
        <v>46000</v>
      </c>
      <c r="E205" s="30">
        <v>0</v>
      </c>
      <c r="F205" s="41">
        <f t="shared" si="11"/>
        <v>46000</v>
      </c>
      <c r="G205" s="111">
        <v>16416.080861000908</v>
      </c>
    </row>
    <row r="206" spans="4:7" x14ac:dyDescent="0.45">
      <c r="D206" s="41">
        <f t="shared" si="12"/>
        <v>46500</v>
      </c>
      <c r="E206" s="30">
        <v>0</v>
      </c>
      <c r="F206" s="41">
        <f t="shared" si="11"/>
        <v>46500</v>
      </c>
      <c r="G206" s="111">
        <v>16416.080861000908</v>
      </c>
    </row>
    <row r="207" spans="4:7" x14ac:dyDescent="0.45">
      <c r="D207" s="41">
        <f t="shared" si="12"/>
        <v>47000</v>
      </c>
      <c r="E207" s="30">
        <v>0</v>
      </c>
      <c r="F207" s="41">
        <f t="shared" si="11"/>
        <v>47000</v>
      </c>
      <c r="G207" s="111">
        <v>16416.080861000908</v>
      </c>
    </row>
    <row r="208" spans="4:7" x14ac:dyDescent="0.45">
      <c r="D208" s="41">
        <f t="shared" si="12"/>
        <v>47500</v>
      </c>
      <c r="E208" s="30">
        <v>0</v>
      </c>
      <c r="F208" s="41">
        <f t="shared" si="11"/>
        <v>47500</v>
      </c>
      <c r="G208" s="111">
        <v>16416.080861000908</v>
      </c>
    </row>
    <row r="209" spans="4:7" x14ac:dyDescent="0.45">
      <c r="D209" s="41">
        <f t="shared" si="12"/>
        <v>48000</v>
      </c>
      <c r="E209" s="30">
        <v>0</v>
      </c>
      <c r="F209" s="41">
        <f t="shared" si="11"/>
        <v>48000</v>
      </c>
      <c r="G209" s="111">
        <v>16416.080861000908</v>
      </c>
    </row>
    <row r="210" spans="4:7" x14ac:dyDescent="0.45">
      <c r="D210" s="41">
        <f t="shared" si="12"/>
        <v>48500</v>
      </c>
      <c r="E210" s="30">
        <v>0</v>
      </c>
      <c r="F210" s="41">
        <f t="shared" si="11"/>
        <v>48500</v>
      </c>
      <c r="G210" s="111">
        <v>16416.080861000908</v>
      </c>
    </row>
    <row r="211" spans="4:7" x14ac:dyDescent="0.45">
      <c r="D211" s="41">
        <f t="shared" si="12"/>
        <v>49000</v>
      </c>
      <c r="E211" s="30">
        <v>0</v>
      </c>
      <c r="F211" s="41">
        <f t="shared" si="11"/>
        <v>49000</v>
      </c>
      <c r="G211" s="111">
        <v>16416.080861000908</v>
      </c>
    </row>
    <row r="212" spans="4:7" x14ac:dyDescent="0.45">
      <c r="D212" s="41">
        <f t="shared" si="12"/>
        <v>49500</v>
      </c>
      <c r="E212" s="30">
        <v>0</v>
      </c>
      <c r="F212" s="41">
        <f t="shared" si="11"/>
        <v>49500</v>
      </c>
      <c r="G212" s="111">
        <v>16416.080861000908</v>
      </c>
    </row>
    <row r="213" spans="4:7" x14ac:dyDescent="0.45">
      <c r="D213" s="41">
        <f t="shared" si="12"/>
        <v>50000</v>
      </c>
      <c r="E213" s="30">
        <v>0</v>
      </c>
      <c r="F213" s="41">
        <f t="shared" si="11"/>
        <v>50000</v>
      </c>
      <c r="G213" s="111">
        <v>16416.080861000908</v>
      </c>
    </row>
    <row r="214" spans="4:7" x14ac:dyDescent="0.45">
      <c r="D214" s="41">
        <f t="shared" si="12"/>
        <v>50500</v>
      </c>
      <c r="E214" s="30">
        <v>0</v>
      </c>
      <c r="F214" s="41">
        <f>D214</f>
        <v>50500</v>
      </c>
      <c r="G214" s="111">
        <v>16416.080861000908</v>
      </c>
    </row>
    <row r="215" spans="4:7" x14ac:dyDescent="0.45">
      <c r="D215" s="32"/>
      <c r="F215" s="32"/>
      <c r="G215" s="18"/>
    </row>
    <row r="216" spans="4:7" x14ac:dyDescent="0.45">
      <c r="D216" s="32"/>
      <c r="F216" s="32"/>
      <c r="G216" s="18"/>
    </row>
    <row r="217" spans="4:7" x14ac:dyDescent="0.45">
      <c r="D217" s="32"/>
      <c r="F217" s="32"/>
      <c r="G217" s="18"/>
    </row>
    <row r="218" spans="4:7" x14ac:dyDescent="0.45">
      <c r="D218" s="32"/>
      <c r="F218" s="32"/>
      <c r="G218" s="18"/>
    </row>
    <row r="219" spans="4:7" x14ac:dyDescent="0.45">
      <c r="D219" s="32"/>
      <c r="F219" s="32"/>
      <c r="G219" s="18"/>
    </row>
    <row r="220" spans="4:7" x14ac:dyDescent="0.45">
      <c r="D220" s="32"/>
      <c r="F220" s="32"/>
      <c r="G220" s="18"/>
    </row>
    <row r="221" spans="4:7" x14ac:dyDescent="0.45">
      <c r="D221" s="32"/>
      <c r="F221" s="32"/>
      <c r="G221" s="18"/>
    </row>
    <row r="222" spans="4:7" x14ac:dyDescent="0.45">
      <c r="D222" s="32"/>
      <c r="F222" s="32"/>
      <c r="G222" s="18"/>
    </row>
    <row r="223" spans="4:7" x14ac:dyDescent="0.45">
      <c r="D223" s="32"/>
      <c r="F223" s="32"/>
      <c r="G223" s="18"/>
    </row>
    <row r="224" spans="4:7" x14ac:dyDescent="0.45">
      <c r="D224" s="32"/>
      <c r="F224" s="32"/>
      <c r="G224" s="18"/>
    </row>
    <row r="225" spans="4:7" x14ac:dyDescent="0.45">
      <c r="D225" s="32"/>
      <c r="F225" s="32"/>
      <c r="G225" s="18"/>
    </row>
    <row r="226" spans="4:7" x14ac:dyDescent="0.45">
      <c r="D226" s="32"/>
      <c r="F226" s="32"/>
      <c r="G226" s="18"/>
    </row>
    <row r="227" spans="4:7" x14ac:dyDescent="0.45">
      <c r="D227" s="32"/>
      <c r="F227" s="32"/>
      <c r="G227" s="18"/>
    </row>
    <row r="228" spans="4:7" x14ac:dyDescent="0.45">
      <c r="D228" s="32"/>
      <c r="F228" s="32"/>
      <c r="G228" s="18"/>
    </row>
    <row r="229" spans="4:7" x14ac:dyDescent="0.45">
      <c r="D229" s="32"/>
      <c r="F229" s="32"/>
      <c r="G229" s="18"/>
    </row>
    <row r="230" spans="4:7" x14ac:dyDescent="0.45">
      <c r="D230" s="32"/>
      <c r="F230" s="32"/>
      <c r="G230" s="18"/>
    </row>
    <row r="231" spans="4:7" x14ac:dyDescent="0.45">
      <c r="D231" s="32"/>
      <c r="F231" s="32"/>
      <c r="G231" s="18"/>
    </row>
    <row r="232" spans="4:7" x14ac:dyDescent="0.45">
      <c r="D232" s="32"/>
      <c r="F232" s="32"/>
      <c r="G232" s="18"/>
    </row>
    <row r="233" spans="4:7" x14ac:dyDescent="0.45">
      <c r="D233" s="32"/>
      <c r="F233" s="32"/>
      <c r="G233" s="18"/>
    </row>
    <row r="234" spans="4:7" x14ac:dyDescent="0.45">
      <c r="D234" s="32"/>
      <c r="F234" s="32"/>
      <c r="G234" s="18"/>
    </row>
    <row r="235" spans="4:7" x14ac:dyDescent="0.45">
      <c r="D235" s="32"/>
      <c r="F235" s="32"/>
      <c r="G235" s="18"/>
    </row>
    <row r="236" spans="4:7" x14ac:dyDescent="0.45">
      <c r="D236" s="32"/>
      <c r="F236" s="32"/>
      <c r="G236" s="18"/>
    </row>
    <row r="237" spans="4:7" x14ac:dyDescent="0.45">
      <c r="D237" s="32"/>
      <c r="F237" s="32"/>
      <c r="G237" s="18"/>
    </row>
    <row r="238" spans="4:7" x14ac:dyDescent="0.45">
      <c r="D238" s="32"/>
      <c r="F238" s="32"/>
      <c r="G238" s="18"/>
    </row>
    <row r="239" spans="4:7" x14ac:dyDescent="0.45">
      <c r="D239" s="32"/>
      <c r="F239" s="32"/>
      <c r="G239" s="18"/>
    </row>
    <row r="240" spans="4:7" x14ac:dyDescent="0.45">
      <c r="D240" s="32"/>
      <c r="F240" s="32"/>
      <c r="G240" s="18"/>
    </row>
    <row r="241" spans="4:7" x14ac:dyDescent="0.45">
      <c r="D241" s="32"/>
      <c r="F241" s="32"/>
      <c r="G241" s="18"/>
    </row>
    <row r="242" spans="4:7" x14ac:dyDescent="0.45">
      <c r="D242" s="32"/>
      <c r="F242" s="32"/>
      <c r="G242" s="18"/>
    </row>
    <row r="243" spans="4:7" x14ac:dyDescent="0.45">
      <c r="D243" s="32"/>
      <c r="F243" s="32"/>
      <c r="G243" s="18"/>
    </row>
    <row r="244" spans="4:7" x14ac:dyDescent="0.45">
      <c r="D244" s="32"/>
      <c r="F244" s="32"/>
      <c r="G244" s="18"/>
    </row>
    <row r="245" spans="4:7" x14ac:dyDescent="0.45">
      <c r="D245" s="32"/>
      <c r="F245" s="32"/>
      <c r="G245" s="18"/>
    </row>
    <row r="246" spans="4:7" x14ac:dyDescent="0.45">
      <c r="D246" s="32"/>
      <c r="F246" s="32"/>
      <c r="G246" s="18"/>
    </row>
    <row r="247" spans="4:7" x14ac:dyDescent="0.45">
      <c r="D247" s="32"/>
      <c r="F247" s="32"/>
      <c r="G247" s="18"/>
    </row>
    <row r="248" spans="4:7" x14ac:dyDescent="0.45">
      <c r="D248" s="32"/>
      <c r="F248" s="32"/>
      <c r="G248" s="18"/>
    </row>
    <row r="249" spans="4:7" x14ac:dyDescent="0.45">
      <c r="D249" s="32"/>
      <c r="F249" s="32"/>
      <c r="G249" s="18"/>
    </row>
    <row r="250" spans="4:7" x14ac:dyDescent="0.45">
      <c r="D250" s="32"/>
      <c r="F250" s="32"/>
      <c r="G250" s="18"/>
    </row>
    <row r="251" spans="4:7" x14ac:dyDescent="0.45">
      <c r="D251" s="32"/>
      <c r="F251" s="32"/>
      <c r="G251" s="18"/>
    </row>
    <row r="252" spans="4:7" x14ac:dyDescent="0.45">
      <c r="D252" s="32"/>
      <c r="F252" s="32"/>
      <c r="G252" s="18"/>
    </row>
    <row r="253" spans="4:7" x14ac:dyDescent="0.45">
      <c r="D253" s="32"/>
      <c r="F253" s="32"/>
      <c r="G253" s="18"/>
    </row>
    <row r="254" spans="4:7" x14ac:dyDescent="0.45">
      <c r="D254" s="32"/>
      <c r="F254" s="32"/>
      <c r="G254" s="18"/>
    </row>
    <row r="255" spans="4:7" x14ac:dyDescent="0.45">
      <c r="D255" s="32"/>
      <c r="F255" s="32"/>
      <c r="G255" s="18"/>
    </row>
    <row r="256" spans="4:7" x14ac:dyDescent="0.45">
      <c r="D256" s="32"/>
      <c r="F256" s="32"/>
      <c r="G256" s="18"/>
    </row>
    <row r="257" spans="4:7" x14ac:dyDescent="0.45">
      <c r="D257" s="32"/>
      <c r="F257" s="32"/>
      <c r="G257" s="18"/>
    </row>
    <row r="258" spans="4:7" x14ac:dyDescent="0.45">
      <c r="D258" s="32"/>
      <c r="F258" s="32"/>
      <c r="G258" s="18"/>
    </row>
    <row r="259" spans="4:7" x14ac:dyDescent="0.45">
      <c r="D259" s="32"/>
      <c r="F259" s="32"/>
      <c r="G259" s="18"/>
    </row>
    <row r="260" spans="4:7" x14ac:dyDescent="0.45">
      <c r="D260" s="32"/>
      <c r="F260" s="32"/>
      <c r="G260" s="18"/>
    </row>
    <row r="261" spans="4:7" x14ac:dyDescent="0.45">
      <c r="D261" s="32"/>
      <c r="F261" s="32"/>
      <c r="G261" s="18"/>
    </row>
    <row r="262" spans="4:7" x14ac:dyDescent="0.45">
      <c r="D262" s="32"/>
      <c r="F262" s="32"/>
      <c r="G262" s="18"/>
    </row>
    <row r="263" spans="4:7" x14ac:dyDescent="0.45">
      <c r="D263" s="32"/>
      <c r="F263" s="32"/>
      <c r="G263" s="18"/>
    </row>
    <row r="264" spans="4:7" x14ac:dyDescent="0.45">
      <c r="D264" s="32"/>
      <c r="F264" s="32"/>
      <c r="G264" s="18"/>
    </row>
    <row r="265" spans="4:7" x14ac:dyDescent="0.45">
      <c r="D265" s="32"/>
      <c r="F265" s="32"/>
    </row>
    <row r="266" spans="4:7" x14ac:dyDescent="0.45">
      <c r="D266" s="32"/>
      <c r="F266" s="32"/>
    </row>
    <row r="267" spans="4:7" x14ac:dyDescent="0.45">
      <c r="D267" s="32"/>
      <c r="F267" s="32"/>
    </row>
    <row r="268" spans="4:7" x14ac:dyDescent="0.45">
      <c r="D268" s="32"/>
      <c r="F268" s="32"/>
    </row>
    <row r="269" spans="4:7" x14ac:dyDescent="0.45">
      <c r="D269" s="32"/>
      <c r="F269" s="32"/>
    </row>
    <row r="270" spans="4:7" x14ac:dyDescent="0.45">
      <c r="D270" s="32"/>
      <c r="F270" s="32"/>
    </row>
    <row r="271" spans="4:7" x14ac:dyDescent="0.45">
      <c r="D271" s="32"/>
      <c r="F271" s="32"/>
    </row>
    <row r="272" spans="4:7" x14ac:dyDescent="0.45">
      <c r="D272" s="32"/>
      <c r="F272" s="32"/>
    </row>
    <row r="273" spans="4:6" x14ac:dyDescent="0.45">
      <c r="D273" s="32"/>
      <c r="F273" s="32"/>
    </row>
    <row r="274" spans="4:6" x14ac:dyDescent="0.45">
      <c r="D274" s="32"/>
      <c r="F274" s="32"/>
    </row>
    <row r="275" spans="4:6" x14ac:dyDescent="0.45">
      <c r="D275" s="32"/>
      <c r="F275" s="32"/>
    </row>
    <row r="276" spans="4:6" x14ac:dyDescent="0.45">
      <c r="D276" s="32"/>
      <c r="F276" s="32"/>
    </row>
    <row r="277" spans="4:6" x14ac:dyDescent="0.45">
      <c r="D277" s="32"/>
      <c r="F277" s="32"/>
    </row>
    <row r="278" spans="4:6" x14ac:dyDescent="0.45">
      <c r="D278" s="32"/>
      <c r="F278" s="32"/>
    </row>
    <row r="279" spans="4:6" x14ac:dyDescent="0.45">
      <c r="D279" s="32"/>
      <c r="F279" s="32"/>
    </row>
    <row r="280" spans="4:6" x14ac:dyDescent="0.45">
      <c r="D280" s="32"/>
      <c r="F280" s="32"/>
    </row>
    <row r="281" spans="4:6" x14ac:dyDescent="0.45">
      <c r="D281" s="32"/>
      <c r="F281" s="32"/>
    </row>
    <row r="282" spans="4:6" x14ac:dyDescent="0.45">
      <c r="D282" s="32"/>
      <c r="F282" s="32"/>
    </row>
    <row r="283" spans="4:6" x14ac:dyDescent="0.45">
      <c r="D283" s="32"/>
      <c r="F283" s="32"/>
    </row>
    <row r="284" spans="4:6" x14ac:dyDescent="0.45">
      <c r="D284" s="32"/>
      <c r="F284" s="32"/>
    </row>
    <row r="285" spans="4:6" x14ac:dyDescent="0.45">
      <c r="D285" s="32"/>
      <c r="F285" s="32"/>
    </row>
    <row r="286" spans="4:6" x14ac:dyDescent="0.45">
      <c r="D286" s="32"/>
      <c r="F286" s="32"/>
    </row>
    <row r="287" spans="4:6" x14ac:dyDescent="0.45">
      <c r="D287" s="32"/>
      <c r="F287" s="32"/>
    </row>
    <row r="288" spans="4:6" x14ac:dyDescent="0.45">
      <c r="D288" s="32"/>
      <c r="F288" s="32"/>
    </row>
    <row r="289" spans="4:6" x14ac:dyDescent="0.45">
      <c r="D289" s="32"/>
      <c r="F289" s="32"/>
    </row>
    <row r="290" spans="4:6" x14ac:dyDescent="0.45">
      <c r="D290" s="32"/>
      <c r="F290" s="32"/>
    </row>
    <row r="291" spans="4:6" x14ac:dyDescent="0.45">
      <c r="D291" s="32"/>
      <c r="F291" s="32"/>
    </row>
    <row r="292" spans="4:6" x14ac:dyDescent="0.45">
      <c r="D292" s="32"/>
      <c r="F292" s="32"/>
    </row>
  </sheetData>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5723930-08D1-47D9-A32A-9139DD02FEEA}">
          <x14:formula1>
            <xm:f>Lookups!$B$2:$B$51</xm:f>
          </x14:formula1>
          <xm:sqref>F10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640A6-DC4A-4E4E-A25F-B7BFC3FBCA5B}">
  <dimension ref="A1:CA295"/>
  <sheetViews>
    <sheetView topLeftCell="BA1" zoomScaleNormal="100" workbookViewId="0">
      <pane ySplit="14" topLeftCell="A15" activePane="bottomLeft" state="frozen"/>
      <selection pane="bottomLeft" activeCell="BY20" sqref="BY20"/>
    </sheetView>
  </sheetViews>
  <sheetFormatPr defaultColWidth="9.06640625" defaultRowHeight="14.25" x14ac:dyDescent="0.45"/>
  <cols>
    <col min="1" max="2" width="9.06640625" style="49"/>
    <col min="3" max="3" width="10.796875" style="10" bestFit="1" customWidth="1"/>
    <col min="4" max="4" width="8.06640625" style="10" bestFit="1" customWidth="1"/>
    <col min="5" max="5" width="8.59765625" style="10" bestFit="1" customWidth="1"/>
    <col min="6" max="6" width="10.59765625" style="10" bestFit="1" customWidth="1"/>
    <col min="7" max="7" width="14.06640625" style="10" bestFit="1" customWidth="1"/>
    <col min="8" max="8" width="18.06640625" style="10" bestFit="1" customWidth="1"/>
    <col min="9" max="18" width="9.06640625" style="10"/>
    <col min="19" max="19" width="1.796875" style="49" customWidth="1"/>
    <col min="20" max="23" width="9.06640625" style="10"/>
    <col min="24" max="24" width="10.59765625" style="10" bestFit="1" customWidth="1"/>
    <col min="25" max="25" width="14.19921875" style="10" bestFit="1" customWidth="1"/>
    <col min="26" max="26" width="13.19921875" style="10" customWidth="1"/>
    <col min="27" max="30" width="9.06640625" style="10"/>
    <col min="31" max="31" width="10.59765625" style="10" bestFit="1" customWidth="1"/>
    <col min="32" max="32" width="13.19921875" style="10" bestFit="1" customWidth="1"/>
    <col min="33" max="33" width="13.19921875" style="10" customWidth="1"/>
    <col min="34" max="34" width="1.796875" style="49" customWidth="1"/>
    <col min="35" max="35" width="14.19921875" style="10" bestFit="1" customWidth="1"/>
    <col min="36" max="36" width="10.59765625" style="10" customWidth="1"/>
    <col min="37" max="37" width="9.59765625" style="10" bestFit="1" customWidth="1"/>
    <col min="38" max="39" width="10.6640625" style="10" bestFit="1" customWidth="1"/>
    <col min="40" max="41" width="13.19921875" style="10" bestFit="1" customWidth="1"/>
    <col min="42" max="42" width="9.59765625" style="10" customWidth="1"/>
    <col min="43" max="43" width="1.796875" style="49" customWidth="1"/>
    <col min="44" max="48" width="15.796875" style="10" customWidth="1"/>
    <col min="49" max="49" width="1.796875" style="49" customWidth="1"/>
    <col min="50" max="52" width="9.06640625" style="10"/>
    <col min="53" max="53" width="13.19921875" style="10" bestFit="1" customWidth="1"/>
    <col min="54" max="54" width="13.19921875" style="10" customWidth="1"/>
    <col min="55" max="55" width="1.796875" style="49" customWidth="1"/>
    <col min="56" max="56" width="9.796875" style="10" customWidth="1"/>
    <col min="57" max="57" width="9.59765625" style="10" customWidth="1"/>
    <col min="58" max="59" width="9.6640625" style="10" bestFit="1" customWidth="1"/>
    <col min="60" max="60" width="12.796875" style="10" customWidth="1"/>
    <col min="61" max="61" width="9.06640625" style="10"/>
    <col min="62" max="62" width="9.796875" style="10" customWidth="1"/>
    <col min="63" max="63" width="1.796875" style="49" customWidth="1"/>
    <col min="64" max="66" width="12" style="49" customWidth="1"/>
    <col min="67" max="67" width="13.19921875" style="10" bestFit="1" customWidth="1"/>
    <col min="68" max="70" width="1.796875" style="49" customWidth="1"/>
    <col min="71" max="71" width="19.33203125" style="10" bestFit="1" customWidth="1"/>
    <col min="72" max="72" width="14.796875" style="10" bestFit="1" customWidth="1"/>
    <col min="73" max="73" width="14.3984375" style="10" bestFit="1" customWidth="1"/>
    <col min="74" max="74" width="9.33203125" style="10" bestFit="1" customWidth="1"/>
    <col min="75" max="75" width="9.19921875" style="10" bestFit="1" customWidth="1"/>
    <col min="76" max="76" width="10.796875" style="10" bestFit="1" customWidth="1"/>
    <col min="77" max="16384" width="9.06640625" style="49"/>
  </cols>
  <sheetData>
    <row r="1" spans="1:76" s="16" customFormat="1" ht="5.65" customHeight="1" x14ac:dyDescent="0.45"/>
    <row r="2" spans="1:76" x14ac:dyDescent="0.45">
      <c r="C2" s="49"/>
      <c r="D2" s="49"/>
      <c r="E2" s="49"/>
      <c r="F2" s="49"/>
      <c r="G2" s="49"/>
      <c r="H2" s="49"/>
      <c r="I2" s="49"/>
      <c r="J2" s="49"/>
      <c r="K2" s="49"/>
      <c r="L2" s="49"/>
      <c r="M2" s="49"/>
      <c r="N2" s="49"/>
      <c r="O2" s="49"/>
      <c r="P2" s="49"/>
      <c r="Q2" s="49"/>
      <c r="R2" s="49"/>
      <c r="T2" s="49"/>
      <c r="U2" s="49"/>
      <c r="V2" s="49"/>
      <c r="W2" s="49"/>
      <c r="X2" s="49"/>
      <c r="Y2" s="49"/>
      <c r="Z2" s="49"/>
      <c r="AA2" s="49"/>
      <c r="AB2" s="49"/>
      <c r="AC2" s="49"/>
      <c r="AD2" s="49"/>
      <c r="AE2" s="49"/>
      <c r="AF2" s="49"/>
      <c r="AG2" s="49"/>
      <c r="AI2" s="49"/>
      <c r="AJ2" s="49"/>
      <c r="AK2" s="49"/>
      <c r="AL2" s="49"/>
      <c r="AM2" s="49"/>
      <c r="AN2" s="49"/>
      <c r="AO2" s="49"/>
      <c r="AP2" s="49"/>
      <c r="AR2" s="49"/>
      <c r="AS2" s="49"/>
      <c r="AT2" s="49"/>
      <c r="AU2" s="49"/>
      <c r="AV2" s="49"/>
      <c r="AX2" s="49"/>
      <c r="AY2" s="49"/>
      <c r="AZ2" s="49"/>
      <c r="BA2" s="49"/>
      <c r="BB2" s="49"/>
      <c r="BD2" s="49"/>
      <c r="BE2" s="49"/>
      <c r="BF2" s="49"/>
      <c r="BG2" s="49"/>
      <c r="BH2" s="49"/>
      <c r="BI2" s="49"/>
      <c r="BJ2" s="49"/>
      <c r="BO2" s="49"/>
      <c r="BS2" s="49"/>
      <c r="BT2" s="49"/>
      <c r="BU2" s="49"/>
      <c r="BV2" s="49"/>
      <c r="BW2" s="49"/>
      <c r="BX2" s="49"/>
    </row>
    <row r="3" spans="1:76" ht="18" x14ac:dyDescent="0.45">
      <c r="B3" s="102" t="s">
        <v>216</v>
      </c>
      <c r="C3" s="49"/>
      <c r="D3" s="49"/>
      <c r="E3" s="49"/>
      <c r="F3" s="49"/>
      <c r="G3" s="49"/>
      <c r="H3" s="49"/>
      <c r="I3" s="49"/>
      <c r="J3" s="49"/>
      <c r="K3" s="49"/>
      <c r="L3" s="49"/>
      <c r="M3" s="49"/>
      <c r="N3" s="49"/>
      <c r="O3" s="49"/>
      <c r="P3" s="49"/>
      <c r="Q3" s="49"/>
      <c r="R3" s="49"/>
      <c r="T3" s="49"/>
      <c r="U3" s="49"/>
      <c r="V3" s="49"/>
      <c r="W3" s="49"/>
      <c r="X3" s="49"/>
      <c r="Y3" s="49"/>
      <c r="Z3" s="49"/>
      <c r="AA3" s="49"/>
      <c r="AB3" s="49"/>
      <c r="AC3" s="49"/>
      <c r="AD3" s="49"/>
      <c r="AE3" s="49"/>
      <c r="AF3" s="49"/>
      <c r="AG3" s="49"/>
      <c r="AI3" s="49"/>
      <c r="AJ3" s="49"/>
      <c r="AK3" s="49"/>
      <c r="AL3" s="49"/>
      <c r="AM3" s="49"/>
      <c r="AN3" s="49"/>
      <c r="AO3" s="49"/>
      <c r="AP3" s="49"/>
      <c r="AR3" s="49"/>
      <c r="AS3" s="49"/>
      <c r="AT3" s="49"/>
      <c r="AU3" s="49"/>
      <c r="AV3" s="49"/>
      <c r="AX3" s="49"/>
      <c r="AY3" s="49"/>
      <c r="AZ3" s="49"/>
      <c r="BA3" s="49"/>
      <c r="BB3" s="49"/>
      <c r="BD3" s="49"/>
      <c r="BE3" s="49"/>
      <c r="BF3" s="49"/>
      <c r="BG3" s="49"/>
      <c r="BH3" s="49"/>
      <c r="BI3" s="49"/>
      <c r="BJ3" s="49"/>
      <c r="BO3" s="49"/>
      <c r="BS3" s="49"/>
      <c r="BT3" s="49"/>
      <c r="BU3" s="49"/>
      <c r="BV3" s="49"/>
      <c r="BW3" s="49"/>
      <c r="BX3" s="49"/>
    </row>
    <row r="4" spans="1:76" x14ac:dyDescent="0.45">
      <c r="B4" s="14" t="s">
        <v>223</v>
      </c>
      <c r="C4" s="49"/>
      <c r="D4" s="49"/>
      <c r="E4" s="49"/>
      <c r="F4" s="49"/>
      <c r="G4" s="49"/>
      <c r="H4" s="49"/>
      <c r="I4" s="49"/>
      <c r="J4" s="49"/>
      <c r="K4" s="49"/>
      <c r="L4" s="49"/>
      <c r="M4" s="49"/>
      <c r="N4" s="49"/>
      <c r="O4" s="49"/>
      <c r="P4" s="49"/>
      <c r="Q4" s="49"/>
      <c r="R4" s="49"/>
      <c r="T4" s="49"/>
      <c r="U4" s="49"/>
      <c r="V4" s="49"/>
      <c r="W4" s="49"/>
      <c r="X4" s="49"/>
      <c r="Y4" s="49"/>
      <c r="Z4" s="49"/>
      <c r="AA4" s="49"/>
      <c r="AB4" s="49"/>
      <c r="AC4" s="49"/>
      <c r="AD4" s="49"/>
      <c r="AE4" s="49"/>
      <c r="AF4" s="49"/>
      <c r="AG4" s="49"/>
      <c r="AI4" s="49"/>
      <c r="AJ4" s="49"/>
      <c r="AK4" s="49"/>
      <c r="AL4" s="49"/>
      <c r="AM4" s="49"/>
      <c r="AN4" s="49"/>
      <c r="AO4" s="49"/>
      <c r="AP4" s="49"/>
      <c r="AR4" s="49"/>
      <c r="AS4" s="49"/>
      <c r="AT4" s="49"/>
      <c r="AU4" s="49"/>
      <c r="AV4" s="49"/>
      <c r="AX4" s="49"/>
      <c r="AY4" s="49"/>
      <c r="AZ4" s="49"/>
      <c r="BA4" s="49"/>
      <c r="BB4" s="49"/>
      <c r="BD4" s="49"/>
      <c r="BE4" s="49"/>
      <c r="BF4" s="49"/>
      <c r="BG4" s="49"/>
      <c r="BH4" s="49"/>
      <c r="BI4" s="49"/>
      <c r="BJ4" s="49"/>
      <c r="BO4" s="49"/>
      <c r="BS4" s="49"/>
      <c r="BT4" s="49"/>
      <c r="BU4" s="49"/>
      <c r="BV4" s="49"/>
      <c r="BW4" s="49"/>
      <c r="BX4" s="49"/>
    </row>
    <row r="5" spans="1:76" ht="18" x14ac:dyDescent="0.45">
      <c r="B5" s="102"/>
      <c r="C5" s="49"/>
      <c r="D5" s="49"/>
      <c r="E5" s="49"/>
      <c r="F5" s="49"/>
      <c r="G5" s="49"/>
      <c r="H5" s="49"/>
      <c r="I5" s="49"/>
      <c r="J5" s="49"/>
      <c r="K5" s="49"/>
      <c r="L5" s="49"/>
      <c r="M5" s="49"/>
      <c r="N5" s="49"/>
      <c r="O5" s="49"/>
      <c r="P5" s="49"/>
      <c r="Q5" s="49"/>
      <c r="R5" s="49"/>
      <c r="T5" s="49"/>
      <c r="U5" s="49"/>
      <c r="V5" s="49"/>
      <c r="W5" s="49"/>
      <c r="X5" s="49"/>
      <c r="Y5" s="49"/>
      <c r="Z5" s="49"/>
      <c r="AA5" s="49"/>
      <c r="AB5" s="49"/>
      <c r="AC5" s="49"/>
      <c r="AD5" s="49"/>
      <c r="AE5" s="49"/>
      <c r="AF5" s="49"/>
      <c r="AG5" s="49"/>
      <c r="AI5" s="49"/>
      <c r="AJ5" s="49"/>
      <c r="AK5" s="49"/>
      <c r="AL5" s="49"/>
      <c r="AM5" s="49"/>
      <c r="AN5" s="49"/>
      <c r="AO5" s="49"/>
      <c r="AP5" s="49"/>
      <c r="AR5" s="49"/>
      <c r="AS5" s="49"/>
      <c r="AT5" s="49"/>
      <c r="AU5" s="49"/>
      <c r="AV5" s="49"/>
      <c r="AX5" s="49"/>
      <c r="AY5" s="49"/>
      <c r="AZ5" s="49"/>
      <c r="BA5" s="49"/>
      <c r="BB5" s="49"/>
      <c r="BD5" s="49"/>
      <c r="BE5" s="49"/>
      <c r="BF5" s="49"/>
      <c r="BG5" s="49"/>
      <c r="BH5" s="49"/>
      <c r="BI5" s="49"/>
      <c r="BJ5" s="49"/>
      <c r="BO5" s="49"/>
      <c r="BS5" s="49"/>
      <c r="BT5" s="49"/>
      <c r="BU5" s="49"/>
      <c r="BV5" s="49"/>
      <c r="BW5" s="49"/>
      <c r="BX5" s="49"/>
    </row>
    <row r="6" spans="1:76" x14ac:dyDescent="0.45">
      <c r="C6" s="49"/>
      <c r="D6" s="49"/>
      <c r="E6" s="49"/>
      <c r="F6" s="49"/>
      <c r="G6" s="49"/>
      <c r="H6" s="49"/>
      <c r="I6" s="49"/>
      <c r="J6" s="49"/>
      <c r="K6" s="49"/>
      <c r="L6" s="49"/>
      <c r="M6" s="49"/>
      <c r="N6" s="49"/>
      <c r="O6" s="49"/>
      <c r="P6" s="49"/>
      <c r="Q6" s="49"/>
      <c r="R6" s="49"/>
      <c r="T6" s="49"/>
      <c r="U6" s="49"/>
      <c r="V6" s="49"/>
      <c r="W6" s="49"/>
      <c r="X6" s="49"/>
      <c r="Y6" s="49"/>
      <c r="Z6" s="49"/>
      <c r="AA6" s="49"/>
      <c r="AB6" s="49"/>
      <c r="AC6" s="49"/>
      <c r="AD6" s="49"/>
      <c r="AE6" s="49"/>
      <c r="AF6" s="49"/>
      <c r="AG6" s="49"/>
      <c r="AI6" s="49"/>
      <c r="AJ6" s="49"/>
      <c r="AK6" s="49"/>
      <c r="AL6" s="49"/>
      <c r="AM6" s="49"/>
      <c r="AN6" s="49"/>
      <c r="AO6" s="49"/>
      <c r="AP6" s="49"/>
      <c r="AR6" s="49"/>
      <c r="AS6" s="49"/>
      <c r="AT6" s="49"/>
      <c r="AU6" s="49"/>
      <c r="AV6" s="49"/>
      <c r="AX6" s="49"/>
      <c r="AY6" s="49"/>
      <c r="AZ6" s="49"/>
      <c r="BA6" s="49"/>
      <c r="BB6" s="49"/>
      <c r="BD6" s="49"/>
      <c r="BE6" s="49"/>
      <c r="BF6" s="49"/>
      <c r="BG6" s="49"/>
      <c r="BH6" s="49"/>
      <c r="BI6" s="49"/>
      <c r="BJ6" s="49"/>
      <c r="BO6" s="49"/>
      <c r="BS6" s="49"/>
      <c r="BT6" s="49"/>
      <c r="BU6" s="49"/>
      <c r="BV6" s="49"/>
      <c r="BW6" s="49"/>
      <c r="BX6" s="49"/>
    </row>
    <row r="7" spans="1:76" x14ac:dyDescent="0.45">
      <c r="C7" s="49"/>
      <c r="D7" s="49"/>
      <c r="E7" s="49"/>
      <c r="F7" s="49"/>
      <c r="G7" s="49"/>
      <c r="H7" s="49"/>
      <c r="I7" s="49"/>
      <c r="J7" s="49"/>
      <c r="K7" s="49"/>
      <c r="L7" s="49"/>
      <c r="M7" s="49"/>
      <c r="N7" s="49"/>
      <c r="O7" s="49"/>
      <c r="P7" s="49"/>
      <c r="Q7" s="49"/>
      <c r="R7" s="49"/>
      <c r="T7" s="49"/>
      <c r="U7" s="49"/>
      <c r="V7" s="49"/>
      <c r="W7" s="49"/>
      <c r="X7" s="49"/>
      <c r="Y7" s="49"/>
      <c r="Z7" s="49"/>
      <c r="AA7" s="49"/>
      <c r="AB7" s="49"/>
      <c r="AC7" s="49"/>
      <c r="AD7" s="49"/>
      <c r="AE7" s="49"/>
      <c r="AF7" s="49"/>
      <c r="AG7" s="49"/>
      <c r="AI7" s="49"/>
      <c r="AJ7" s="49"/>
      <c r="AK7" s="49"/>
      <c r="AL7" s="49"/>
      <c r="AM7" s="49"/>
      <c r="AN7" s="49"/>
      <c r="AO7" s="49"/>
      <c r="AP7" s="49"/>
      <c r="AR7" s="49"/>
      <c r="AS7" s="49"/>
      <c r="AT7" s="49"/>
      <c r="AU7" s="49"/>
      <c r="AV7" s="49"/>
      <c r="AX7" s="49"/>
      <c r="AY7" s="49"/>
      <c r="AZ7" s="49"/>
      <c r="BA7" s="49"/>
      <c r="BB7" s="49"/>
      <c r="BD7" s="49"/>
      <c r="BE7" s="49"/>
      <c r="BF7" s="49"/>
      <c r="BG7" s="49"/>
      <c r="BH7" s="49"/>
      <c r="BI7" s="49"/>
      <c r="BJ7" s="49"/>
      <c r="BO7" s="49"/>
      <c r="BS7" s="49"/>
      <c r="BT7" s="49"/>
      <c r="BU7" s="49"/>
      <c r="BV7" s="49"/>
      <c r="BW7" s="49"/>
      <c r="BX7" s="49"/>
    </row>
    <row r="8" spans="1:76" s="97" customFormat="1" x14ac:dyDescent="0.45">
      <c r="B8" s="59" t="s">
        <v>207</v>
      </c>
    </row>
    <row r="9" spans="1:76" s="76" customFormat="1" ht="113.55" customHeight="1" x14ac:dyDescent="0.45">
      <c r="A9" s="77"/>
      <c r="B9" s="77"/>
      <c r="C9" s="128" t="s">
        <v>224</v>
      </c>
      <c r="D9" s="129"/>
      <c r="E9" s="129"/>
      <c r="F9" s="129"/>
      <c r="G9" s="129"/>
      <c r="H9" s="129"/>
      <c r="I9" s="129"/>
      <c r="J9" s="129"/>
      <c r="K9" s="129"/>
      <c r="L9" s="124" t="s">
        <v>225</v>
      </c>
      <c r="M9" s="125"/>
      <c r="N9" s="125"/>
      <c r="O9" s="125"/>
      <c r="P9" s="125"/>
      <c r="Q9" s="125"/>
      <c r="R9" s="126"/>
      <c r="S9" s="77"/>
      <c r="T9" s="127" t="s">
        <v>232</v>
      </c>
      <c r="U9" s="125"/>
      <c r="V9" s="125"/>
      <c r="W9" s="125"/>
      <c r="X9" s="125"/>
      <c r="Y9" s="125"/>
      <c r="Z9" s="125"/>
      <c r="AA9" s="124" t="s">
        <v>231</v>
      </c>
      <c r="AB9" s="125"/>
      <c r="AC9" s="125"/>
      <c r="AD9" s="125"/>
      <c r="AE9" s="125"/>
      <c r="AF9" s="126"/>
      <c r="AG9" s="109"/>
      <c r="AH9" s="77"/>
      <c r="AI9" s="109" t="s">
        <v>241</v>
      </c>
      <c r="AJ9" s="109"/>
      <c r="AK9" s="109"/>
      <c r="AL9" s="109"/>
      <c r="AM9" s="109"/>
      <c r="AN9" s="110"/>
      <c r="AO9" s="109"/>
      <c r="AP9" s="109"/>
      <c r="AQ9" s="77"/>
      <c r="AR9" s="109" t="s">
        <v>185</v>
      </c>
      <c r="AS9" s="109"/>
      <c r="AT9" s="109"/>
      <c r="AU9" s="109"/>
      <c r="AV9" s="110"/>
      <c r="AW9" s="77"/>
      <c r="AX9" s="109" t="s">
        <v>245</v>
      </c>
      <c r="AY9" s="109"/>
      <c r="AZ9" s="109"/>
      <c r="BA9" s="109"/>
      <c r="BB9" s="109"/>
      <c r="BC9" s="77"/>
      <c r="BD9" s="109" t="s">
        <v>247</v>
      </c>
      <c r="BE9" s="109"/>
      <c r="BF9" s="109"/>
      <c r="BG9" s="109"/>
      <c r="BH9" s="110"/>
      <c r="BI9" s="109"/>
      <c r="BJ9" s="109"/>
      <c r="BK9" s="77"/>
      <c r="BL9" s="109" t="s">
        <v>186</v>
      </c>
      <c r="BM9" s="109"/>
      <c r="BN9" s="109"/>
      <c r="BO9" s="110"/>
      <c r="BP9" s="77"/>
      <c r="BQ9" s="77"/>
      <c r="BR9" s="77"/>
      <c r="BS9" s="109" t="s">
        <v>248</v>
      </c>
      <c r="BT9" s="109"/>
      <c r="BU9" s="109"/>
      <c r="BV9" s="109"/>
      <c r="BW9" s="109"/>
      <c r="BX9" s="109"/>
    </row>
    <row r="10" spans="1:76" s="76" customFormat="1" x14ac:dyDescent="0.45">
      <c r="A10" s="77"/>
      <c r="B10" s="77"/>
      <c r="C10" s="98"/>
      <c r="D10" s="99"/>
      <c r="E10" s="99"/>
      <c r="F10" s="99"/>
      <c r="G10" s="99"/>
      <c r="H10" s="99"/>
      <c r="I10" s="99"/>
      <c r="J10" s="99"/>
      <c r="K10" s="99"/>
      <c r="L10" s="99"/>
      <c r="M10" s="99"/>
      <c r="N10" s="99"/>
      <c r="O10" s="99"/>
      <c r="P10" s="99"/>
      <c r="Q10" s="99"/>
      <c r="R10" s="103"/>
      <c r="S10" s="77"/>
      <c r="T10" s="104"/>
      <c r="U10" s="58"/>
      <c r="V10" s="58"/>
      <c r="W10" s="58"/>
      <c r="X10" s="58"/>
      <c r="Y10" s="58"/>
      <c r="Z10" s="58"/>
      <c r="AA10" s="58"/>
      <c r="AB10" s="58"/>
      <c r="AC10" s="58"/>
      <c r="AD10" s="58"/>
      <c r="AE10" s="58"/>
      <c r="AF10" s="105"/>
      <c r="AG10" s="58"/>
      <c r="AH10" s="77"/>
      <c r="AI10" s="58"/>
      <c r="AJ10" s="58"/>
      <c r="AK10" s="58"/>
      <c r="AL10" s="58"/>
      <c r="AM10" s="58"/>
      <c r="AN10" s="58"/>
      <c r="AO10" s="58"/>
      <c r="AP10" s="58"/>
      <c r="AQ10" s="77"/>
      <c r="AR10" s="58"/>
      <c r="AS10" s="58"/>
      <c r="AT10" s="58"/>
      <c r="AU10" s="58"/>
      <c r="AW10" s="77"/>
      <c r="AX10" s="58"/>
      <c r="AY10" s="58"/>
      <c r="AZ10" s="58"/>
      <c r="BA10" s="58"/>
      <c r="BB10" s="58"/>
      <c r="BC10" s="77"/>
      <c r="BD10" s="58"/>
      <c r="BE10" s="58"/>
      <c r="BF10" s="58"/>
      <c r="BG10" s="58"/>
      <c r="BH10" s="58"/>
      <c r="BI10" s="58"/>
      <c r="BJ10" s="58"/>
      <c r="BK10" s="77"/>
      <c r="BL10" s="58"/>
      <c r="BM10" s="77"/>
      <c r="BN10" s="77"/>
      <c r="BP10" s="77"/>
      <c r="BQ10" s="77"/>
      <c r="BR10" s="77"/>
      <c r="BS10" s="58"/>
      <c r="BT10" s="58"/>
      <c r="BU10" s="58"/>
      <c r="BV10" s="58"/>
      <c r="BW10" s="58"/>
      <c r="BX10" s="58"/>
    </row>
    <row r="11" spans="1:76" s="89" customFormat="1" ht="14.55" customHeight="1" x14ac:dyDescent="0.45">
      <c r="A11" s="60" t="s">
        <v>125</v>
      </c>
      <c r="B11" s="60"/>
      <c r="C11" s="81"/>
      <c r="D11" s="82"/>
      <c r="E11" s="82"/>
      <c r="F11" s="82"/>
      <c r="G11" s="82"/>
      <c r="H11" s="82"/>
      <c r="I11" s="82"/>
      <c r="J11" s="82"/>
      <c r="K11" s="82"/>
      <c r="L11" s="82"/>
      <c r="M11" s="82"/>
      <c r="N11" s="82"/>
      <c r="O11" s="82"/>
      <c r="P11" s="82"/>
      <c r="Q11" s="82"/>
      <c r="R11" s="83"/>
      <c r="T11" s="94" t="s">
        <v>166</v>
      </c>
      <c r="U11" s="78"/>
      <c r="V11" s="78"/>
      <c r="W11" s="78"/>
      <c r="X11" s="78"/>
      <c r="Y11" s="78"/>
      <c r="Z11" s="78"/>
      <c r="AA11" s="78"/>
      <c r="AB11" s="78"/>
      <c r="AC11" s="78"/>
      <c r="AD11" s="78"/>
      <c r="AE11" s="78"/>
      <c r="AF11" s="95"/>
      <c r="AG11" s="78"/>
      <c r="AH11" s="60" t="s">
        <v>151</v>
      </c>
      <c r="AI11" s="78" t="s">
        <v>233</v>
      </c>
      <c r="AJ11" s="78"/>
      <c r="AK11" s="78"/>
      <c r="AL11" s="78"/>
      <c r="AM11" s="78"/>
      <c r="AN11" s="78"/>
      <c r="AO11" s="78"/>
      <c r="AP11" s="78"/>
      <c r="AR11" s="78" t="s">
        <v>165</v>
      </c>
      <c r="AS11" s="78"/>
      <c r="AT11" s="78"/>
      <c r="AU11" s="78"/>
      <c r="AV11" s="78"/>
      <c r="AX11" s="78" t="s">
        <v>167</v>
      </c>
      <c r="AY11" s="78"/>
      <c r="AZ11" s="78"/>
      <c r="BA11" s="78"/>
      <c r="BB11" s="78"/>
      <c r="BD11" s="114" t="s">
        <v>246</v>
      </c>
      <c r="BE11" s="114"/>
      <c r="BF11" s="114"/>
      <c r="BG11" s="114"/>
      <c r="BH11" s="114"/>
      <c r="BI11" s="114"/>
      <c r="BJ11" s="114"/>
      <c r="BL11" s="114" t="s">
        <v>168</v>
      </c>
      <c r="BM11" s="114"/>
      <c r="BN11" s="114"/>
      <c r="BO11" s="114"/>
      <c r="BS11" s="78" t="s">
        <v>156</v>
      </c>
      <c r="BT11" s="78"/>
      <c r="BU11" s="78"/>
      <c r="BV11" s="78"/>
      <c r="BW11" s="78"/>
      <c r="BX11" s="78"/>
    </row>
    <row r="12" spans="1:76" s="90" customFormat="1" x14ac:dyDescent="0.45">
      <c r="A12" s="88"/>
      <c r="B12" s="88"/>
      <c r="C12" s="84" t="s">
        <v>149</v>
      </c>
      <c r="D12" s="85"/>
      <c r="E12" s="85"/>
      <c r="F12" s="85"/>
      <c r="G12" s="85"/>
      <c r="H12" s="85"/>
      <c r="I12" s="85"/>
      <c r="J12" s="85"/>
      <c r="K12" s="85"/>
      <c r="L12" s="84" t="s">
        <v>150</v>
      </c>
      <c r="M12" s="85"/>
      <c r="N12" s="85"/>
      <c r="O12" s="85"/>
      <c r="P12" s="85"/>
      <c r="Q12" s="85"/>
      <c r="R12" s="86"/>
      <c r="T12" s="91" t="s">
        <v>4</v>
      </c>
      <c r="U12" s="92"/>
      <c r="V12" s="92"/>
      <c r="W12" s="92"/>
      <c r="X12" s="92"/>
      <c r="Y12" s="92"/>
      <c r="Z12" s="93"/>
      <c r="AA12" s="91" t="s">
        <v>5</v>
      </c>
      <c r="AB12" s="92"/>
      <c r="AC12" s="92"/>
      <c r="AD12" s="92"/>
      <c r="AE12" s="92"/>
      <c r="AF12" s="93"/>
      <c r="AG12" s="87"/>
      <c r="AI12" s="107"/>
      <c r="AJ12" s="107"/>
      <c r="AK12" s="107"/>
      <c r="AL12" s="107"/>
      <c r="AM12" s="107"/>
      <c r="AN12" s="88"/>
      <c r="AO12" s="88"/>
      <c r="AP12" s="107"/>
      <c r="AR12" s="88"/>
      <c r="AS12" s="88"/>
      <c r="AT12" s="88"/>
      <c r="AU12" s="88"/>
      <c r="AV12" s="88"/>
      <c r="AX12" s="87" t="s">
        <v>5</v>
      </c>
      <c r="AY12" s="87"/>
      <c r="AZ12" s="87"/>
      <c r="BA12" s="87"/>
      <c r="BB12" s="87"/>
      <c r="BD12" s="88"/>
      <c r="BE12" s="88"/>
      <c r="BF12" s="88"/>
      <c r="BG12" s="88"/>
      <c r="BH12" s="88"/>
      <c r="BI12" s="88"/>
      <c r="BJ12" s="88"/>
      <c r="BO12" s="88"/>
      <c r="BS12" s="96"/>
      <c r="BT12" s="96"/>
      <c r="BU12" s="96"/>
      <c r="BV12" s="96"/>
      <c r="BW12" s="96"/>
      <c r="BX12" s="96"/>
    </row>
    <row r="13" spans="1:76" s="61" customFormat="1" x14ac:dyDescent="0.45">
      <c r="A13" s="56"/>
      <c r="B13" s="57"/>
      <c r="C13" s="79"/>
      <c r="D13" s="79"/>
      <c r="E13" s="79"/>
      <c r="F13" s="79"/>
      <c r="G13" s="79"/>
      <c r="H13" s="79"/>
      <c r="I13" s="79"/>
      <c r="J13" s="79"/>
      <c r="K13" s="79"/>
      <c r="L13" s="57"/>
      <c r="M13" s="57"/>
      <c r="N13" s="57"/>
      <c r="O13" s="57"/>
      <c r="P13" s="57"/>
      <c r="Q13" s="57"/>
      <c r="R13" s="57"/>
      <c r="T13" s="56"/>
      <c r="U13" s="57"/>
      <c r="V13" s="57"/>
      <c r="W13" s="57"/>
      <c r="X13" s="57"/>
      <c r="Y13" s="57"/>
      <c r="Z13" s="57"/>
      <c r="AA13" s="57"/>
      <c r="AB13" s="57"/>
      <c r="AC13" s="57"/>
      <c r="AD13" s="57"/>
      <c r="AE13" s="57"/>
      <c r="AF13" s="80"/>
      <c r="AG13" s="57"/>
      <c r="AI13" s="108"/>
      <c r="AJ13" s="106"/>
      <c r="AK13" s="106"/>
      <c r="AL13" s="106"/>
      <c r="AM13" s="106"/>
      <c r="AN13" s="80"/>
      <c r="AO13" s="80"/>
      <c r="AP13" s="106"/>
      <c r="AR13" s="80"/>
      <c r="AS13" s="80"/>
      <c r="AT13" s="57"/>
      <c r="AU13" s="57"/>
      <c r="AX13" s="57"/>
      <c r="AY13" s="57"/>
      <c r="AZ13" s="57"/>
      <c r="BA13" s="57"/>
      <c r="BB13" s="57"/>
      <c r="BD13" s="56"/>
      <c r="BE13" s="57"/>
      <c r="BF13" s="57"/>
      <c r="BG13" s="57"/>
      <c r="BH13" s="57"/>
      <c r="BI13" s="57"/>
      <c r="BJ13" s="57"/>
      <c r="BO13" s="57"/>
      <c r="BS13" s="80"/>
      <c r="BT13" s="80"/>
      <c r="BU13" s="80"/>
      <c r="BV13" s="80"/>
      <c r="BW13" s="80"/>
      <c r="BX13" s="80"/>
    </row>
    <row r="14" spans="1:76" s="61" customFormat="1" x14ac:dyDescent="0.45">
      <c r="A14" s="61" t="s">
        <v>7</v>
      </c>
      <c r="B14" s="61" t="s">
        <v>124</v>
      </c>
      <c r="C14" s="61" t="s">
        <v>5</v>
      </c>
      <c r="D14" s="61" t="s">
        <v>4</v>
      </c>
      <c r="E14" s="61" t="s">
        <v>123</v>
      </c>
      <c r="F14" s="61" t="s">
        <v>142</v>
      </c>
      <c r="G14" s="61" t="s">
        <v>143</v>
      </c>
      <c r="H14" s="61" t="s">
        <v>144</v>
      </c>
      <c r="I14" s="61" t="s">
        <v>110</v>
      </c>
      <c r="J14" s="61" t="s">
        <v>111</v>
      </c>
      <c r="K14" s="61" t="s">
        <v>112</v>
      </c>
      <c r="L14" s="61" t="s">
        <v>123</v>
      </c>
      <c r="M14" s="61" t="s">
        <v>142</v>
      </c>
      <c r="N14" s="61" t="s">
        <v>143</v>
      </c>
      <c r="O14" s="61" t="s">
        <v>144</v>
      </c>
      <c r="P14" s="61" t="s">
        <v>110</v>
      </c>
      <c r="Q14" s="61" t="s">
        <v>111</v>
      </c>
      <c r="R14" s="61" t="s">
        <v>112</v>
      </c>
      <c r="T14" s="61" t="s">
        <v>228</v>
      </c>
      <c r="U14" s="61" t="s">
        <v>229</v>
      </c>
      <c r="V14" s="61" t="s">
        <v>230</v>
      </c>
      <c r="W14" s="61" t="s">
        <v>108</v>
      </c>
      <c r="X14" s="61" t="s">
        <v>146</v>
      </c>
      <c r="Y14" s="61" t="s">
        <v>227</v>
      </c>
      <c r="Z14" s="61" t="s">
        <v>200</v>
      </c>
      <c r="AA14" s="61" t="s">
        <v>228</v>
      </c>
      <c r="AB14" s="61" t="s">
        <v>229</v>
      </c>
      <c r="AC14" s="61" t="s">
        <v>230</v>
      </c>
      <c r="AD14" s="61" t="s">
        <v>109</v>
      </c>
      <c r="AE14" s="61" t="s">
        <v>145</v>
      </c>
      <c r="AF14" s="61" t="s">
        <v>226</v>
      </c>
      <c r="AG14" s="61" t="s">
        <v>208</v>
      </c>
      <c r="AI14" s="61" t="s">
        <v>234</v>
      </c>
      <c r="AJ14" s="61" t="s">
        <v>235</v>
      </c>
      <c r="AK14" s="61" t="s">
        <v>236</v>
      </c>
      <c r="AL14" s="61" t="s">
        <v>147</v>
      </c>
      <c r="AM14" s="61" t="s">
        <v>152</v>
      </c>
      <c r="AN14" s="61" t="s">
        <v>237</v>
      </c>
      <c r="AO14" s="61" t="s">
        <v>238</v>
      </c>
      <c r="AP14" s="61" t="s">
        <v>184</v>
      </c>
      <c r="AR14" s="61" t="s">
        <v>239</v>
      </c>
      <c r="AS14" s="61" t="s">
        <v>240</v>
      </c>
      <c r="AT14" s="61" t="s">
        <v>242</v>
      </c>
      <c r="AU14" s="61" t="s">
        <v>243</v>
      </c>
      <c r="AV14" s="61" t="s">
        <v>244</v>
      </c>
      <c r="AX14" s="61" t="s">
        <v>138</v>
      </c>
      <c r="AY14" s="61" t="s">
        <v>139</v>
      </c>
      <c r="AZ14" s="61" t="s">
        <v>140</v>
      </c>
      <c r="BA14" s="61" t="s">
        <v>226</v>
      </c>
      <c r="BB14" s="61" t="s">
        <v>208</v>
      </c>
      <c r="BD14" s="61" t="s">
        <v>122</v>
      </c>
      <c r="BE14" s="61" t="s">
        <v>121</v>
      </c>
      <c r="BF14" s="61" t="s">
        <v>147</v>
      </c>
      <c r="BG14" s="61" t="s">
        <v>152</v>
      </c>
      <c r="BH14" s="61" t="s">
        <v>120</v>
      </c>
      <c r="BI14" s="61" t="s">
        <v>115</v>
      </c>
      <c r="BJ14" s="61" t="s">
        <v>184</v>
      </c>
      <c r="BL14" s="61" t="s">
        <v>122</v>
      </c>
      <c r="BM14" s="61" t="s">
        <v>121</v>
      </c>
      <c r="BN14" s="61" t="s">
        <v>120</v>
      </c>
      <c r="BO14" s="61" t="s">
        <v>153</v>
      </c>
      <c r="BT14" s="61" t="s">
        <v>157</v>
      </c>
      <c r="BU14" s="61" t="s">
        <v>158</v>
      </c>
      <c r="BV14" s="61" t="s">
        <v>123</v>
      </c>
      <c r="BW14" s="61" t="s">
        <v>4</v>
      </c>
      <c r="BX14" s="61" t="s">
        <v>5</v>
      </c>
    </row>
    <row r="15" spans="1:76" x14ac:dyDescent="0.45">
      <c r="A15" s="49" t="str">
        <f>INDEX(Lookups!$A:$A,MATCH('Model Inputs &amp; Summary Results'!$F$10,Lookups!$B:$B,0))</f>
        <v>TX</v>
      </c>
      <c r="B15" s="62">
        <v>0</v>
      </c>
      <c r="C15" s="63" cm="1">
        <f t="array" ref="C15">_xlfn.IFNA(INDEX('Locations &amp; Fiber - Unserved'!$H:$H,MATCH(1,($A15='Locations &amp; Fiber - Unserved'!$A:$A)*($B15='Locations &amp; Fiber - Unserved'!$B:$B),0)),0)</f>
        <v>0.14272417000000001</v>
      </c>
      <c r="D15" s="63" cm="1">
        <f t="array" ref="D15">_xlfn.IFNA(INDEX('Locations &amp; Fiber - Unserved'!$G:$G,MATCH(1,($A15='Locations &amp; Fiber - Unserved'!$A:$A)*($B15='Locations &amp; Fiber - Unserved'!$B:$B),0)),0)</f>
        <v>0.85727582999999996</v>
      </c>
      <c r="E15" s="64">
        <v>1</v>
      </c>
      <c r="F15" s="64" cm="1">
        <f t="array" ref="F15">_xlfn.IFNA(INDEX('Locations &amp; Fiber - Unserved'!$D:$D,MATCH(1,($A15='Locations &amp; Fiber - Unserved'!$A:$A)*($B15='Locations &amp; Fiber - Unserved'!$B:$B),0)),0)</f>
        <v>3.1235779809999999</v>
      </c>
      <c r="G15" s="65" cm="1">
        <f t="array" ref="G15">_xlfn.IFNA(INDEX('Locations &amp; Fiber - Unserved'!$F:$F,MATCH(1,($A15='Locations &amp; Fiber - Unserved'!$A:$A)*($B15='Locations &amp; Fiber - Unserved'!$B:$B),0)),0)</f>
        <v>1.3500000000000001E-3</v>
      </c>
      <c r="H15" s="65" cm="1">
        <f t="array" ref="H15">_xlfn.IFNA(INDEX('Locations &amp; Fiber - Unserved'!$E:$E,MATCH(1,($A15='Locations &amp; Fiber - Unserved'!$A:$A)*($B15='Locations &amp; Fiber - Unserved'!$B:$B),0)),0)</f>
        <v>1.8699999999999999E-3</v>
      </c>
      <c r="I15" s="63" cm="1">
        <f t="array" ref="I15">_xlfn.IFNA(INDEX('Locations &amp; Fiber - Unserved'!$I:$I,MATCH(1,($A15='Locations &amp; Fiber - Unserved'!$A:$A)*($B15='Locations &amp; Fiber - Unserved'!$B:$B),0)),0)</f>
        <v>0.619111941</v>
      </c>
      <c r="J15" s="63" cm="1">
        <f t="array" ref="J15">_xlfn.IFNA(INDEX('Locations &amp; Fiber - Unserved'!$J:$J,MATCH(1,($A15='Locations &amp; Fiber - Unserved'!$A:$A)*($B15='Locations &amp; Fiber - Unserved'!$B:$B),0)),0)</f>
        <v>0.37020503399999999</v>
      </c>
      <c r="K15" s="63" cm="1">
        <f t="array" ref="K15">_xlfn.IFNA(INDEX('Locations &amp; Fiber - Unserved'!$K:$K,MATCH(1,($A15='Locations &amp; Fiber - Unserved'!$A:$A)*($B15='Locations &amp; Fiber - Unserved'!$B:$B),0)),0)</f>
        <v>1.0699999999999999E-2</v>
      </c>
      <c r="L15" s="64">
        <v>1</v>
      </c>
      <c r="M15" s="64" cm="1">
        <f t="array" ref="M15">_xlfn.IFNA(INDEX('Locations &amp; Fiber - Underserved'!$D:$D,MATCH(1,($A15='Locations &amp; Fiber - Underserved'!$A:$A)*($B15='Locations &amp; Fiber - Underserved'!$B:$B),0)),0)</f>
        <v>0.35801320399999997</v>
      </c>
      <c r="N15" s="65" cm="1">
        <f t="array" ref="N15">_xlfn.IFNA(INDEX('Locations &amp; Fiber - Underserved'!$F:$F,MATCH(1,($A15='Locations &amp; Fiber - Underserved'!$A:$A)*($B15='Locations &amp; Fiber - Underserved'!$B:$B),0)),0)</f>
        <v>7.5799999999999999E-4</v>
      </c>
      <c r="O15" s="65" cm="1">
        <f t="array" ref="O15">_xlfn.IFNA(INDEX('Locations &amp; Fiber - Underserved'!$E:$E,MATCH(1,($A15='Locations &amp; Fiber - Underserved'!$A:$A)*($B15='Locations &amp; Fiber - Underserved'!$B:$B),0)),0)</f>
        <v>1.1100000000000001E-3</v>
      </c>
      <c r="P15" s="63" cm="1">
        <f t="array" ref="P15">_xlfn.IFNA(INDEX('Locations &amp; Fiber - Underserved'!$I:$I,MATCH(1,($A15='Locations &amp; Fiber - Underserved'!$A:$A)*($B15='Locations &amp; Fiber - Underserved'!$B:$B),0)),0)</f>
        <v>0.45950634800000001</v>
      </c>
      <c r="Q15" s="63" cm="1">
        <f t="array" ref="Q15">_xlfn.IFNA(INDEX('Locations &amp; Fiber - Underserved'!$J:$J,MATCH(1,($A15='Locations &amp; Fiber - Underserved'!$A:$A)*($B15='Locations &amp; Fiber - Underserved'!$B:$B),0)),0)</f>
        <v>0.54049365199999999</v>
      </c>
      <c r="R15" s="63" cm="1">
        <f t="array" ref="R15">_xlfn.IFNA(INDEX('Locations &amp; Fiber - Underserved'!$K:$K,MATCH(1,($A15='Locations &amp; Fiber - Underserved'!$A:$A)*($B15='Locations &amp; Fiber - Underserved'!$B:$B),0)),0)</f>
        <v>0</v>
      </c>
      <c r="T15" s="66">
        <f>'Model Inputs &amp; Summary Results'!$F$44*I15</f>
        <v>28633.927271249999</v>
      </c>
      <c r="U15" s="66">
        <f>'Model Inputs &amp; Summary Results'!$F$45*J15</f>
        <v>22489.955815499998</v>
      </c>
      <c r="V15" s="66">
        <f>'Model Inputs &amp; Summary Results'!$F$46*K15</f>
        <v>759.69999999999993</v>
      </c>
      <c r="W15" s="67">
        <f t="shared" ref="W15:W78" si="0">D15*E15</f>
        <v>0.85727582999999996</v>
      </c>
      <c r="X15" s="67">
        <f t="shared" ref="X15:X78" si="1">G15*W15</f>
        <v>1.1573223704999999E-3</v>
      </c>
      <c r="Y15" s="68">
        <f t="shared" ref="Y15:Y78" si="2">SUM(T15:V15)*X15</f>
        <v>60.046031367991205</v>
      </c>
      <c r="Z15" s="68">
        <f t="shared" ref="Z15:Z78" si="3">SUM(T15:V15)*F15*D15</f>
        <v>138932.19364999456</v>
      </c>
      <c r="AA15" s="66">
        <f>'Model Inputs &amp; Summary Results'!$F$40*I15</f>
        <v>23681.031743250001</v>
      </c>
      <c r="AB15" s="66">
        <f>'Model Inputs &amp; Summary Results'!$F$41*J15</f>
        <v>17862.392890499999</v>
      </c>
      <c r="AC15" s="66">
        <f>'Model Inputs &amp; Summary Results'!$F$42*K15</f>
        <v>551.04999999999995</v>
      </c>
      <c r="AD15" s="67">
        <f t="shared" ref="AD15:AD78" si="4">C15*E15</f>
        <v>0.14272417000000001</v>
      </c>
      <c r="AE15" s="67">
        <f t="shared" ref="AE15:AE78" si="5">G15*AD15</f>
        <v>1.9267762950000002E-4</v>
      </c>
      <c r="AF15" s="68">
        <f>SUM(AA15:AC15)*AE15</f>
        <v>8.1106635874788324</v>
      </c>
      <c r="AG15" s="68">
        <f>SUM(AA15:AC15)*F15*C15</f>
        <v>18766.140883812848</v>
      </c>
      <c r="AI15" s="68">
        <f t="shared" ref="AI15:AI78" si="6">Y15+AF15</f>
        <v>68.156694955470044</v>
      </c>
      <c r="AJ15" s="68">
        <f t="shared" ref="AJ15:AJ78" si="7">AI15/E15</f>
        <v>68.156694955470044</v>
      </c>
      <c r="AK15" s="68">
        <f>MIN($AJ15*'Model Inputs &amp; Summary Results'!$F$26,'Model Inputs &amp; Summary Results'!$F$23)</f>
        <v>51.117521216602533</v>
      </c>
      <c r="AL15" s="68">
        <f t="shared" ref="AL15:AL78" si="8">SUM(T15:V15)*H15</f>
        <v>97.022300372222475</v>
      </c>
      <c r="AM15" s="68">
        <f>AL15-AK15</f>
        <v>45.904779155619941</v>
      </c>
      <c r="AN15" s="68">
        <f t="shared" ref="AN15:AN78" si="9">$AK15*E15</f>
        <v>51.117521216602533</v>
      </c>
      <c r="AO15" s="69">
        <f t="shared" ref="AO15:AO78" si="10">AN15/AI15</f>
        <v>0.75</v>
      </c>
      <c r="AP15" s="49" t="b">
        <f>AND(AM15&lt;'Model Inputs &amp; Summary Results'!$F$14,AO15&gt;=0.25)</f>
        <v>1</v>
      </c>
      <c r="AR15" s="68">
        <f t="shared" ref="AR15:AR46" si="11">Z15+AG15</f>
        <v>157698.33453380741</v>
      </c>
      <c r="AS15" s="68">
        <f t="shared" ref="AS15:AS24" si="12">AR15/E15</f>
        <v>157698.33453380741</v>
      </c>
      <c r="AT15" s="68">
        <f>MIN($AS15*'Model Inputs &amp; Summary Results'!$F$26,'Model Inputs &amp; Summary Results'!$F$23)</f>
        <v>3000</v>
      </c>
      <c r="AU15" s="68">
        <f t="shared" ref="AU15:AU21" si="13">$AT15*E15</f>
        <v>3000</v>
      </c>
      <c r="AV15" s="68">
        <f t="shared" ref="AV15:AV21" si="14">AR15-AU15</f>
        <v>154698.33453380741</v>
      </c>
      <c r="AX15" s="66">
        <f>'Model Inputs &amp; Summary Results'!$F$40*P15</f>
        <v>17576.117811</v>
      </c>
      <c r="AY15" s="66">
        <f>'Model Inputs &amp; Summary Results'!$F$41*Q15</f>
        <v>26078.818708999999</v>
      </c>
      <c r="AZ15" s="66">
        <f>'Model Inputs &amp; Summary Results'!$F$42*R15</f>
        <v>0</v>
      </c>
      <c r="BA15" s="68">
        <f t="shared" ref="BA15:BA78" si="15">SUM(AX15:AZ15)*L15*N15</f>
        <v>33.09044188216</v>
      </c>
      <c r="BB15" s="68">
        <f t="shared" ref="BB15:BB21" si="16">SUM(AX15:AZ15)*M15</f>
        <v>15629.04369394181</v>
      </c>
      <c r="BD15" s="68">
        <f t="shared" ref="BD15:BD78" si="17">BA15/L15</f>
        <v>33.09044188216</v>
      </c>
      <c r="BE15" s="68">
        <f>MIN($BD15*'Model Inputs &amp; Summary Results'!$F$26,'Model Inputs &amp; Summary Results'!$F$23)</f>
        <v>24.817831411619999</v>
      </c>
      <c r="BF15" s="68">
        <f t="shared" ref="BF15:BF78" si="18">SUM(AX15:AZ15)*O15</f>
        <v>48.456979537200006</v>
      </c>
      <c r="BG15" s="68">
        <f>BF15-BE15</f>
        <v>23.639148125580007</v>
      </c>
      <c r="BH15" s="68">
        <f t="shared" ref="BH15:BH78" si="19">$BE15*L15</f>
        <v>24.817831411619999</v>
      </c>
      <c r="BI15" s="70">
        <f t="shared" ref="BI15:BI78" si="20">BH15/BA15</f>
        <v>0.75</v>
      </c>
      <c r="BJ15" s="49" t="b">
        <f>AND(BG15&lt;'Model Inputs &amp; Summary Results'!$F$14,BG15&lt;$BX$23,BI15&gt;=0.25)</f>
        <v>1</v>
      </c>
      <c r="BL15" s="68">
        <f>BB15/L15</f>
        <v>15629.04369394181</v>
      </c>
      <c r="BM15" s="68">
        <f>MIN($BL15*'Model Inputs &amp; Summary Results'!$F$26,'Model Inputs &amp; Summary Results'!$F$23)</f>
        <v>3000</v>
      </c>
      <c r="BN15" s="49">
        <f t="shared" ref="BN15:BN22" si="21">BM15*L15</f>
        <v>3000</v>
      </c>
      <c r="BO15" s="68">
        <f>BB15-BN15</f>
        <v>12629.04369394181</v>
      </c>
      <c r="BS15" s="71" t="s">
        <v>249</v>
      </c>
      <c r="BT15" s="49"/>
      <c r="BU15" s="49"/>
      <c r="BV15" s="49"/>
      <c r="BW15" s="49"/>
      <c r="BX15" s="49"/>
    </row>
    <row r="16" spans="1:76" x14ac:dyDescent="0.45">
      <c r="A16" s="49" t="str">
        <f t="shared" ref="A16:A79" si="22">$A$15</f>
        <v>TX</v>
      </c>
      <c r="B16" s="62">
        <v>0.01</v>
      </c>
      <c r="C16" s="63" cm="1">
        <f t="array" ref="C16">_xlfn.IFNA(INDEX('Locations &amp; Fiber - Unserved'!$H:$H,MATCH(1,($A16='Locations &amp; Fiber - Unserved'!$A:$A)*($B16='Locations &amp; Fiber - Unserved'!$B:$B),0)),C15)</f>
        <v>0.18022955199999999</v>
      </c>
      <c r="D16" s="63" cm="1">
        <f t="array" ref="D16">_xlfn.IFNA(INDEX('Locations &amp; Fiber - Unserved'!$G:$G,MATCH(1,($A16='Locations &amp; Fiber - Unserved'!$A:$A)*($B16='Locations &amp; Fiber - Unserved'!$B:$B),0)),D15)</f>
        <v>0.81977044799999998</v>
      </c>
      <c r="E16" s="64">
        <v>1</v>
      </c>
      <c r="F16" s="64" cm="1">
        <f t="array" ref="F16">_xlfn.IFNA(INDEX('Locations &amp; Fiber - Unserved'!$D:$D,MATCH(1,($A16='Locations &amp; Fiber - Unserved'!$A:$A)*($B16='Locations &amp; Fiber - Unserved'!$B:$B),0)),F15)</f>
        <v>22.248274949999999</v>
      </c>
      <c r="G16" s="65" cm="1">
        <f t="array" ref="G16">_xlfn.IFNA(INDEX('Locations &amp; Fiber - Unserved'!$F:$F,MATCH(1,($A16='Locations &amp; Fiber - Unserved'!$A:$A)*($B16='Locations &amp; Fiber - Unserved'!$B:$B),0)),G15)</f>
        <v>3.3899999999999998E-3</v>
      </c>
      <c r="H16" s="72" cm="1">
        <f t="array" ref="H16">_xlfn.IFNA(INDEX('Locations &amp; Fiber - Unserved'!$E:$E,MATCH(1,($A16='Locations &amp; Fiber - Unserved'!$A:$A)*($B16='Locations &amp; Fiber - Unserved'!$B:$B),0)),H15)</f>
        <v>4.0099999999999997E-3</v>
      </c>
      <c r="I16" s="63" cm="1">
        <f t="array" ref="I16">_xlfn.IFNA(INDEX('Locations &amp; Fiber - Unserved'!$I:$I,MATCH(1,($A16='Locations &amp; Fiber - Unserved'!$A:$A)*($B16='Locations &amp; Fiber - Unserved'!$B:$B),0)),I15)</f>
        <v>0.64851209600000004</v>
      </c>
      <c r="J16" s="63" cm="1">
        <f t="array" ref="J16">_xlfn.IFNA(INDEX('Locations &amp; Fiber - Unserved'!$J:$J,MATCH(1,($A16='Locations &amp; Fiber - Unserved'!$A:$A)*($B16='Locations &amp; Fiber - Unserved'!$B:$B),0)),J15)</f>
        <v>0.346571658</v>
      </c>
      <c r="K16" s="63" cm="1">
        <f t="array" ref="K16">_xlfn.IFNA(INDEX('Locations &amp; Fiber - Unserved'!$K:$K,MATCH(1,($A16='Locations &amp; Fiber - Unserved'!$A:$A)*($B16='Locations &amp; Fiber - Unserved'!$B:$B),0)),K15)</f>
        <v>4.9199999999999999E-3</v>
      </c>
      <c r="L16" s="64" cm="1">
        <f t="array" ref="L16">_xlfn.IFNA(INDEX('Locations &amp; Fiber - Underserved'!$C:$C,MATCH(1,($A16='Locations &amp; Fiber - Underserved'!$A:$A)*($B16='Locations &amp; Fiber - Underserved'!$B:$B),0)),L15)</f>
        <v>1934</v>
      </c>
      <c r="M16" s="64" cm="1">
        <f t="array" ref="M16">_xlfn.IFNA(INDEX('Locations &amp; Fiber - Underserved'!$D:$D,MATCH(1,($A16='Locations &amp; Fiber - Underserved'!$A:$A)*($B16='Locations &amp; Fiber - Underserved'!$B:$B),0)),M15)</f>
        <v>3.3161558709999999</v>
      </c>
      <c r="N16" s="65" cm="1">
        <f t="array" ref="N16">_xlfn.IFNA(INDEX('Locations &amp; Fiber - Underserved'!$F:$F,MATCH(1,($A16='Locations &amp; Fiber - Underserved'!$A:$A)*($B16='Locations &amp; Fiber - Underserved'!$B:$B),0)),N15)</f>
        <v>2.7899999999999999E-3</v>
      </c>
      <c r="O16" s="72" cm="1">
        <f t="array" ref="O16">_xlfn.IFNA(INDEX('Locations &amp; Fiber - Underserved'!$E:$E,MATCH(1,($A16='Locations &amp; Fiber - Underserved'!$A:$A)*($B16='Locations &amp; Fiber - Underserved'!$B:$B),0)),O15)</f>
        <v>3.2000000000000002E-3</v>
      </c>
      <c r="P16" s="63" cm="1">
        <f t="array" ref="P16">_xlfn.IFNA(INDEX('Locations &amp; Fiber - Underserved'!$I:$I,MATCH(1,($A16='Locations &amp; Fiber - Underserved'!$A:$A)*($B16='Locations &amp; Fiber - Underserved'!$B:$B),0)),P15)</f>
        <v>0.43274253600000001</v>
      </c>
      <c r="Q16" s="63" cm="1">
        <f t="array" ref="Q16">_xlfn.IFNA(INDEX('Locations &amp; Fiber - Underserved'!$J:$J,MATCH(1,($A16='Locations &amp; Fiber - Underserved'!$A:$A)*($B16='Locations &amp; Fiber - Underserved'!$B:$B),0)),Q15)</f>
        <v>0.56725746399999999</v>
      </c>
      <c r="R16" s="63" cm="1">
        <f t="array" ref="R16">_xlfn.IFNA(INDEX('Locations &amp; Fiber - Underserved'!$K:$K,MATCH(1,($A16='Locations &amp; Fiber - Underserved'!$A:$A)*($B16='Locations &amp; Fiber - Underserved'!$B:$B),0)),R15)</f>
        <v>0</v>
      </c>
      <c r="T16" s="66">
        <f>'Model Inputs &amp; Summary Results'!$F$44*I16</f>
        <v>29993.684440000001</v>
      </c>
      <c r="U16" s="66">
        <f>'Model Inputs &amp; Summary Results'!$F$45*J16</f>
        <v>21054.228223500002</v>
      </c>
      <c r="V16" s="66">
        <f>'Model Inputs &amp; Summary Results'!$F$46*K16</f>
        <v>349.32</v>
      </c>
      <c r="W16" s="67">
        <f t="shared" si="0"/>
        <v>0.81977044799999998</v>
      </c>
      <c r="X16" s="67">
        <f t="shared" si="1"/>
        <v>2.7790218187199998E-3</v>
      </c>
      <c r="Y16" s="68">
        <f t="shared" si="2"/>
        <v>142.83403099369474</v>
      </c>
      <c r="Z16" s="68">
        <f t="shared" si="3"/>
        <v>937407.31379485037</v>
      </c>
      <c r="AA16" s="66">
        <f>'Model Inputs &amp; Summary Results'!$F$40*I16</f>
        <v>24805.587672000001</v>
      </c>
      <c r="AB16" s="66">
        <f>'Model Inputs &amp; Summary Results'!$F$41*J16</f>
        <v>16722.0824985</v>
      </c>
      <c r="AC16" s="66">
        <f>'Model Inputs &amp; Summary Results'!$F$42*K16</f>
        <v>253.38</v>
      </c>
      <c r="AD16" s="67">
        <f t="shared" si="4"/>
        <v>0.18022955199999999</v>
      </c>
      <c r="AE16" s="67">
        <f t="shared" si="5"/>
        <v>6.1097818127999989E-4</v>
      </c>
      <c r="AF16" s="68">
        <f t="shared" ref="AF16:AF78" si="23">SUM(AA16:AC16)*AE16</f>
        <v>25.527310045140517</v>
      </c>
      <c r="AG16" s="68">
        <f t="shared" ref="AG16:AG79" si="24">SUM(AA16:AC16)*F16*C16</f>
        <v>167533.5140466617</v>
      </c>
      <c r="AI16" s="68">
        <f t="shared" si="6"/>
        <v>168.36134103883526</v>
      </c>
      <c r="AJ16" s="68">
        <f t="shared" si="7"/>
        <v>168.36134103883526</v>
      </c>
      <c r="AK16" s="68">
        <f>MIN($AJ16*'Model Inputs &amp; Summary Results'!$F$26,'Model Inputs &amp; Summary Results'!$F$23)</f>
        <v>126.27100577912645</v>
      </c>
      <c r="AL16" s="68">
        <f t="shared" si="8"/>
        <v>206.10290298063498</v>
      </c>
      <c r="AM16" s="68">
        <f t="shared" ref="AM16:AM22" si="25">AL16-AK16</f>
        <v>79.831897201508525</v>
      </c>
      <c r="AN16" s="68">
        <f t="shared" si="9"/>
        <v>126.27100577912645</v>
      </c>
      <c r="AO16" s="69">
        <f t="shared" si="10"/>
        <v>0.75</v>
      </c>
      <c r="AP16" s="49" t="b">
        <f>AND(AM16&lt;'Model Inputs &amp; Summary Results'!$F$14,AO16&gt;=0.25)</f>
        <v>1</v>
      </c>
      <c r="AR16" s="68">
        <f t="shared" si="11"/>
        <v>1104940.8278415122</v>
      </c>
      <c r="AS16" s="68">
        <f t="shared" si="12"/>
        <v>1104940.8278415122</v>
      </c>
      <c r="AT16" s="68">
        <f>MIN($AS16*'Model Inputs &amp; Summary Results'!$F$26,'Model Inputs &amp; Summary Results'!$F$23)</f>
        <v>3000</v>
      </c>
      <c r="AU16" s="68">
        <f t="shared" si="13"/>
        <v>3000</v>
      </c>
      <c r="AV16" s="68">
        <f t="shared" si="14"/>
        <v>1101940.8278415122</v>
      </c>
      <c r="AX16" s="66">
        <f>'Model Inputs &amp; Summary Results'!$F$40*P16</f>
        <v>16552.402001999999</v>
      </c>
      <c r="AY16" s="66">
        <f>'Model Inputs &amp; Summary Results'!$F$41*Q16</f>
        <v>27370.172638</v>
      </c>
      <c r="AZ16" s="66">
        <f>'Model Inputs &amp; Summary Results'!$F$42*R16</f>
        <v>0</v>
      </c>
      <c r="BA16" s="68">
        <f t="shared" si="15"/>
        <v>237000.0635969904</v>
      </c>
      <c r="BB16" s="68">
        <f t="shared" si="16"/>
        <v>145654.10376187169</v>
      </c>
      <c r="BD16" s="68">
        <f t="shared" si="17"/>
        <v>122.5439832456</v>
      </c>
      <c r="BE16" s="68">
        <f>MIN($BD16*'Model Inputs &amp; Summary Results'!$F$26,'Model Inputs &amp; Summary Results'!$F$23)</f>
        <v>91.90798743420001</v>
      </c>
      <c r="BF16" s="68">
        <f t="shared" si="18"/>
        <v>140.552238848</v>
      </c>
      <c r="BG16" s="68">
        <f>BF16-BE16</f>
        <v>48.644251413799992</v>
      </c>
      <c r="BH16" s="68">
        <f t="shared" si="19"/>
        <v>177750.04769774282</v>
      </c>
      <c r="BI16" s="70">
        <f t="shared" si="20"/>
        <v>0.75000000000000011</v>
      </c>
      <c r="BJ16" s="49" t="b">
        <f>AND(BG16&lt;'Model Inputs &amp; Summary Results'!$F$14,BG16&lt;$BX$23,BI16&gt;=0.25)</f>
        <v>1</v>
      </c>
      <c r="BL16" s="68">
        <f>BB16/L16</f>
        <v>75.31235975277751</v>
      </c>
      <c r="BM16" s="68">
        <f>MIN($BL16*'Model Inputs &amp; Summary Results'!$F$26,'Model Inputs &amp; Summary Results'!$F$23)</f>
        <v>56.484269814583129</v>
      </c>
      <c r="BN16" s="68">
        <f t="shared" si="21"/>
        <v>109240.57782140377</v>
      </c>
      <c r="BO16" s="68">
        <f>BB16-BN16</f>
        <v>36413.525940467924</v>
      </c>
      <c r="BS16" s="49"/>
      <c r="BT16" s="49"/>
      <c r="BU16" s="49"/>
      <c r="BV16" s="49"/>
      <c r="BW16" s="49"/>
      <c r="BX16" s="49"/>
    </row>
    <row r="17" spans="1:78" x14ac:dyDescent="0.45">
      <c r="A17" s="49" t="str">
        <f t="shared" si="22"/>
        <v>TX</v>
      </c>
      <c r="B17" s="62">
        <v>0.02</v>
      </c>
      <c r="C17" s="63" cm="1">
        <f t="array" ref="C17">_xlfn.IFNA(INDEX('Locations &amp; Fiber - Unserved'!$H:$H,MATCH(1,($A17='Locations &amp; Fiber - Unserved'!$A:$A)*($B17='Locations &amp; Fiber - Unserved'!$B:$B),0)),C16)</f>
        <v>0.21254420199999999</v>
      </c>
      <c r="D17" s="63" cm="1">
        <f t="array" ref="D17">_xlfn.IFNA(INDEX('Locations &amp; Fiber - Unserved'!$G:$G,MATCH(1,($A17='Locations &amp; Fiber - Unserved'!$A:$A)*($B17='Locations &amp; Fiber - Unserved'!$B:$B),0)),D16)</f>
        <v>0.78745579799999998</v>
      </c>
      <c r="E17" s="64" cm="1">
        <f t="array" ref="E17">_xlfn.IFNA(INDEX('Locations &amp; Fiber - Unserved'!$C:$C,MATCH(1,($A17='Locations &amp; Fiber - Unserved'!$A:$A)*($B17='Locations &amp; Fiber - Unserved'!$B:$B),0)),E16)</f>
        <v>16119</v>
      </c>
      <c r="F17" s="64" cm="1">
        <f t="array" ref="F17">_xlfn.IFNA(INDEX('Locations &amp; Fiber - Unserved'!$D:$D,MATCH(1,($A17='Locations &amp; Fiber - Unserved'!$A:$A)*($B17='Locations &amp; Fiber - Unserved'!$B:$B),0)),F16)</f>
        <v>52.760002190000002</v>
      </c>
      <c r="G17" s="65" cm="1">
        <f t="array" ref="G17">_xlfn.IFNA(INDEX('Locations &amp; Fiber - Unserved'!$F:$F,MATCH(1,($A17='Locations &amp; Fiber - Unserved'!$A:$A)*($B17='Locations &amp; Fiber - Unserved'!$B:$B),0)),G16)</f>
        <v>4.8700000000000002E-3</v>
      </c>
      <c r="H17" s="65" cm="1">
        <f t="array" ref="H17">_xlfn.IFNA(INDEX('Locations &amp; Fiber - Unserved'!$E:$E,MATCH(1,($A17='Locations &amp; Fiber - Unserved'!$A:$A)*($B17='Locations &amp; Fiber - Unserved'!$B:$B),0)),H16)</f>
        <v>5.4000000000000003E-3</v>
      </c>
      <c r="I17" s="63" cm="1">
        <f t="array" ref="I17">_xlfn.IFNA(INDEX('Locations &amp; Fiber - Unserved'!$I:$I,MATCH(1,($A17='Locations &amp; Fiber - Unserved'!$A:$A)*($B17='Locations &amp; Fiber - Unserved'!$B:$B),0)),I16)</f>
        <v>0.67179791499999997</v>
      </c>
      <c r="J17" s="63" cm="1">
        <f t="array" ref="J17">_xlfn.IFNA(INDEX('Locations &amp; Fiber - Unserved'!$J:$J,MATCH(1,($A17='Locations &amp; Fiber - Unserved'!$A:$A)*($B17='Locations &amp; Fiber - Unserved'!$B:$B),0)),J16)</f>
        <v>0.32301092999999997</v>
      </c>
      <c r="K17" s="63" cm="1">
        <f t="array" ref="K17">_xlfn.IFNA(INDEX('Locations &amp; Fiber - Unserved'!$K:$K,MATCH(1,($A17='Locations &amp; Fiber - Unserved'!$A:$A)*($B17='Locations &amp; Fiber - Unserved'!$B:$B),0)),K16)</f>
        <v>5.1900000000000002E-3</v>
      </c>
      <c r="L17" s="64" cm="1">
        <f t="array" ref="L17">_xlfn.IFNA(INDEX('Locations &amp; Fiber - Underserved'!$C:$C,MATCH(1,($A17='Locations &amp; Fiber - Underserved'!$A:$A)*($B17='Locations &amp; Fiber - Underserved'!$B:$B),0)),L16)</f>
        <v>3159</v>
      </c>
      <c r="M17" s="64" cm="1">
        <f t="array" ref="M17">_xlfn.IFNA(INDEX('Locations &amp; Fiber - Underserved'!$D:$D,MATCH(1,($A17='Locations &amp; Fiber - Underserved'!$A:$A)*($B17='Locations &amp; Fiber - Underserved'!$B:$B),0)),M16)</f>
        <v>8.3269264449999998</v>
      </c>
      <c r="N17" s="65" cm="1">
        <f t="array" ref="N17">_xlfn.IFNA(INDEX('Locations &amp; Fiber - Underserved'!$F:$F,MATCH(1,($A17='Locations &amp; Fiber - Underserved'!$A:$A)*($B17='Locations &amp; Fiber - Underserved'!$B:$B),0)),N16)</f>
        <v>4.2900000000000004E-3</v>
      </c>
      <c r="O17" s="72" cm="1">
        <f t="array" ref="O17">_xlfn.IFNA(INDEX('Locations &amp; Fiber - Underserved'!$E:$E,MATCH(1,($A17='Locations &amp; Fiber - Underserved'!$A:$A)*($B17='Locations &amp; Fiber - Underserved'!$B:$B),0)),O16)</f>
        <v>5.0200000000000002E-3</v>
      </c>
      <c r="P17" s="63" cm="1">
        <f t="array" ref="P17">_xlfn.IFNA(INDEX('Locations &amp; Fiber - Underserved'!$I:$I,MATCH(1,($A17='Locations &amp; Fiber - Underserved'!$A:$A)*($B17='Locations &amp; Fiber - Underserved'!$B:$B),0)),P16)</f>
        <v>0.47866325700000001</v>
      </c>
      <c r="Q17" s="63" cm="1">
        <f t="array" ref="Q17">_xlfn.IFNA(INDEX('Locations &amp; Fiber - Underserved'!$J:$J,MATCH(1,($A17='Locations &amp; Fiber - Underserved'!$A:$A)*($B17='Locations &amp; Fiber - Underserved'!$B:$B),0)),Q16)</f>
        <v>0.51373907200000002</v>
      </c>
      <c r="R17" s="63" cm="1">
        <f t="array" ref="R17">_xlfn.IFNA(INDEX('Locations &amp; Fiber - Underserved'!$K:$K,MATCH(1,($A17='Locations &amp; Fiber - Underserved'!$A:$A)*($B17='Locations &amp; Fiber - Underserved'!$B:$B),0)),R16)</f>
        <v>7.6E-3</v>
      </c>
      <c r="T17" s="66">
        <f>'Model Inputs &amp; Summary Results'!$F$44*I17</f>
        <v>31070.65356875</v>
      </c>
      <c r="U17" s="66">
        <f>'Model Inputs &amp; Summary Results'!$F$45*J17</f>
        <v>19622.9139975</v>
      </c>
      <c r="V17" s="66">
        <f>'Model Inputs &amp; Summary Results'!$F$46*K17</f>
        <v>368.49</v>
      </c>
      <c r="W17" s="67">
        <f t="shared" si="0"/>
        <v>12693.000007962</v>
      </c>
      <c r="X17" s="67">
        <f t="shared" si="1"/>
        <v>61.814910038774947</v>
      </c>
      <c r="Y17" s="68">
        <f t="shared" si="2"/>
        <v>3156396.4948524912</v>
      </c>
      <c r="Z17" s="68">
        <f t="shared" si="3"/>
        <v>2121432.9051514799</v>
      </c>
      <c r="AA17" s="66">
        <f>'Model Inputs &amp; Summary Results'!$F$40*I17</f>
        <v>25696.270248749999</v>
      </c>
      <c r="AB17" s="66">
        <f>'Model Inputs &amp; Summary Results'!$F$41*J17</f>
        <v>15585.277372499999</v>
      </c>
      <c r="AC17" s="66">
        <f>'Model Inputs &amp; Summary Results'!$F$42*K17</f>
        <v>267.28500000000003</v>
      </c>
      <c r="AD17" s="67">
        <f t="shared" si="4"/>
        <v>3425.9999920379996</v>
      </c>
      <c r="AE17" s="67">
        <f t="shared" si="5"/>
        <v>16.68461996122506</v>
      </c>
      <c r="AF17" s="68">
        <f t="shared" si="23"/>
        <v>693226.4821181068</v>
      </c>
      <c r="AG17" s="68">
        <f t="shared" si="24"/>
        <v>465921.6522024693</v>
      </c>
      <c r="AI17" s="68">
        <f t="shared" si="6"/>
        <v>3849622.9769705981</v>
      </c>
      <c r="AJ17" s="68">
        <f t="shared" si="7"/>
        <v>238.82517383029952</v>
      </c>
      <c r="AK17" s="68">
        <f>MIN($AJ17*'Model Inputs &amp; Summary Results'!$F$26,'Model Inputs &amp; Summary Results'!$F$23)</f>
        <v>179.11888037272465</v>
      </c>
      <c r="AL17" s="68">
        <f t="shared" si="8"/>
        <v>275.73511085774999</v>
      </c>
      <c r="AM17" s="68">
        <f t="shared" si="25"/>
        <v>96.616230485025341</v>
      </c>
      <c r="AN17" s="68">
        <f t="shared" si="9"/>
        <v>2887217.2327279486</v>
      </c>
      <c r="AO17" s="69">
        <f t="shared" si="10"/>
        <v>0.75</v>
      </c>
      <c r="AP17" s="49" t="b">
        <f>AND(AM17&lt;'Model Inputs &amp; Summary Results'!$F$14,AO17&gt;=0.25)</f>
        <v>1</v>
      </c>
      <c r="AR17" s="68">
        <f t="shared" si="11"/>
        <v>2587354.5573539492</v>
      </c>
      <c r="AS17" s="68">
        <f t="shared" si="12"/>
        <v>160.51582339809846</v>
      </c>
      <c r="AT17" s="68">
        <f>MIN($AS17*'Model Inputs &amp; Summary Results'!$F$26,'Model Inputs &amp; Summary Results'!$F$23)</f>
        <v>120.38686754857385</v>
      </c>
      <c r="AU17" s="68">
        <f t="shared" si="13"/>
        <v>1940515.9180154619</v>
      </c>
      <c r="AV17" s="68">
        <f t="shared" si="14"/>
        <v>646838.63933848729</v>
      </c>
      <c r="AX17" s="66">
        <f>'Model Inputs &amp; Summary Results'!$F$40*P17</f>
        <v>18308.869580250001</v>
      </c>
      <c r="AY17" s="66">
        <f>'Model Inputs &amp; Summary Results'!$F$41*Q17</f>
        <v>24787.910223999999</v>
      </c>
      <c r="AZ17" s="66">
        <f>'Model Inputs &amp; Summary Results'!$F$42*R17</f>
        <v>391.4</v>
      </c>
      <c r="BA17" s="68">
        <f t="shared" si="15"/>
        <v>589356.59640697448</v>
      </c>
      <c r="BB17" s="68">
        <f t="shared" si="16"/>
        <v>362122.87445692427</v>
      </c>
      <c r="BD17" s="68">
        <f t="shared" si="17"/>
        <v>186.56429136023252</v>
      </c>
      <c r="BE17" s="68">
        <f>MIN($BD17*'Model Inputs &amp; Summary Results'!$F$26,'Model Inputs &amp; Summary Results'!$F$23)</f>
        <v>139.92321852017437</v>
      </c>
      <c r="BF17" s="68">
        <f t="shared" si="18"/>
        <v>218.31066261733503</v>
      </c>
      <c r="BG17" s="68">
        <f t="shared" ref="BG17:BG80" si="26">BF17-BE17</f>
        <v>78.387444097160653</v>
      </c>
      <c r="BH17" s="68">
        <f t="shared" si="19"/>
        <v>442017.44730523083</v>
      </c>
      <c r="BI17" s="70">
        <f t="shared" si="20"/>
        <v>0.75</v>
      </c>
      <c r="BJ17" s="49" t="b">
        <f>AND(BG17&lt;'Model Inputs &amp; Summary Results'!$F$14,BG17&lt;$BX$23,BI17&gt;=0.25)</f>
        <v>1</v>
      </c>
      <c r="BL17" s="68">
        <f>BB17/L17</f>
        <v>114.63212233520869</v>
      </c>
      <c r="BM17" s="68">
        <f>MIN($BL17*'Model Inputs &amp; Summary Results'!$F$26,'Model Inputs &amp; Summary Results'!$F$23)</f>
        <v>85.974091751406519</v>
      </c>
      <c r="BN17" s="68">
        <f t="shared" si="21"/>
        <v>271592.15584269317</v>
      </c>
      <c r="BO17" s="68">
        <f t="shared" ref="BO17:BO80" si="27">BA17-BH17</f>
        <v>147339.14910174365</v>
      </c>
      <c r="BS17" s="73" t="s">
        <v>175</v>
      </c>
      <c r="BT17" s="24">
        <f>INDEX(Lookups!$C:$C,MATCH('Model Inputs &amp; Summary Results'!$F$10,Lookups!$B:$B,0))</f>
        <v>3312616455.4499998</v>
      </c>
      <c r="BU17" s="24">
        <f>_xlfn.MAXIFS($AU:$AU,$AP:$AP,TRUE)</f>
        <v>1642233000</v>
      </c>
      <c r="BV17" s="100">
        <f>E295</f>
        <v>644775</v>
      </c>
      <c r="BW17" s="100">
        <f>$E$295*$D$295</f>
        <v>490940.00001839997</v>
      </c>
      <c r="BX17" s="100">
        <f>$E$295*$C$295</f>
        <v>153834.99998160001</v>
      </c>
    </row>
    <row r="18" spans="1:78" x14ac:dyDescent="0.45">
      <c r="A18" s="49" t="str">
        <f t="shared" si="22"/>
        <v>TX</v>
      </c>
      <c r="B18" s="62">
        <v>0.03</v>
      </c>
      <c r="C18" s="63" cm="1">
        <f t="array" ref="C18">_xlfn.IFNA(INDEX('Locations &amp; Fiber - Unserved'!$H:$H,MATCH(1,($A18='Locations &amp; Fiber - Unserved'!$A:$A)*($B18='Locations &amp; Fiber - Unserved'!$B:$B),0)),C17)</f>
        <v>0.21451879700000001</v>
      </c>
      <c r="D18" s="63" cm="1">
        <f t="array" ref="D18">_xlfn.IFNA(INDEX('Locations &amp; Fiber - Unserved'!$G:$G,MATCH(1,($A18='Locations &amp; Fiber - Unserved'!$A:$A)*($B18='Locations &amp; Fiber - Unserved'!$B:$B),0)),D17)</f>
        <v>0.78548120300000002</v>
      </c>
      <c r="E18" s="64" cm="1">
        <f t="array" ref="E18">_xlfn.IFNA(INDEX('Locations &amp; Fiber - Unserved'!$C:$C,MATCH(1,($A18='Locations &amp; Fiber - Unserved'!$A:$A)*($B18='Locations &amp; Fiber - Unserved'!$B:$B),0)),E17)</f>
        <v>22371</v>
      </c>
      <c r="F18" s="64" cm="1">
        <f t="array" ref="F18">_xlfn.IFNA(INDEX('Locations &amp; Fiber - Unserved'!$D:$D,MATCH(1,($A18='Locations &amp; Fiber - Unserved'!$A:$A)*($B18='Locations &amp; Fiber - Unserved'!$B:$B),0)),F17)</f>
        <v>90.215939680000005</v>
      </c>
      <c r="G18" s="65" cm="1">
        <f t="array" ref="G18">_xlfn.IFNA(INDEX('Locations &amp; Fiber - Unserved'!$F:$F,MATCH(1,($A18='Locations &amp; Fiber - Unserved'!$A:$A)*($B18='Locations &amp; Fiber - Unserved'!$B:$B),0)),G17)</f>
        <v>5.9800000000000001E-3</v>
      </c>
      <c r="H18" s="65" cm="1">
        <f t="array" ref="H18">_xlfn.IFNA(INDEX('Locations &amp; Fiber - Unserved'!$E:$E,MATCH(1,($A18='Locations &amp; Fiber - Unserved'!$A:$A)*($B18='Locations &amp; Fiber - Unserved'!$B:$B),0)),H17)</f>
        <v>6.5599999999999999E-3</v>
      </c>
      <c r="I18" s="63" cm="1">
        <f t="array" ref="I18">_xlfn.IFNA(INDEX('Locations &amp; Fiber - Unserved'!$I:$I,MATCH(1,($A18='Locations &amp; Fiber - Unserved'!$A:$A)*($B18='Locations &amp; Fiber - Unserved'!$B:$B),0)),I17)</f>
        <v>0.69622748000000001</v>
      </c>
      <c r="J18" s="63" cm="1">
        <f t="array" ref="J18">_xlfn.IFNA(INDEX('Locations &amp; Fiber - Unserved'!$J:$J,MATCH(1,($A18='Locations &amp; Fiber - Unserved'!$A:$A)*($B18='Locations &amp; Fiber - Unserved'!$B:$B),0)),J17)</f>
        <v>0.30018936000000002</v>
      </c>
      <c r="K18" s="63" cm="1">
        <f t="array" ref="K18">_xlfn.IFNA(INDEX('Locations &amp; Fiber - Unserved'!$K:$K,MATCH(1,($A18='Locations &amp; Fiber - Unserved'!$A:$A)*($B18='Locations &amp; Fiber - Unserved'!$B:$B),0)),K17)</f>
        <v>3.5799999999999998E-3</v>
      </c>
      <c r="L18" s="64" cm="1">
        <f t="array" ref="L18">_xlfn.IFNA(INDEX('Locations &amp; Fiber - Underserved'!$C:$C,MATCH(1,($A18='Locations &amp; Fiber - Underserved'!$A:$A)*($B18='Locations &amp; Fiber - Underserved'!$B:$B),0)),L17)</f>
        <v>4513</v>
      </c>
      <c r="M18" s="64" cm="1">
        <f t="array" ref="M18">_xlfn.IFNA(INDEX('Locations &amp; Fiber - Underserved'!$D:$D,MATCH(1,($A18='Locations &amp; Fiber - Underserved'!$A:$A)*($B18='Locations &amp; Fiber - Underserved'!$B:$B),0)),M17)</f>
        <v>16.031512540000001</v>
      </c>
      <c r="N18" s="65" cm="1">
        <f t="array" ref="N18">_xlfn.IFNA(INDEX('Locations &amp; Fiber - Underserved'!$F:$F,MATCH(1,($A18='Locations &amp; Fiber - Underserved'!$A:$A)*($B18='Locations &amp; Fiber - Underserved'!$B:$B),0)),N17)</f>
        <v>5.6699999999999997E-3</v>
      </c>
      <c r="O18" s="72" cm="1">
        <f t="array" ref="O18">_xlfn.IFNA(INDEX('Locations &amp; Fiber - Underserved'!$E:$E,MATCH(1,($A18='Locations &amp; Fiber - Underserved'!$A:$A)*($B18='Locations &amp; Fiber - Underserved'!$B:$B),0)),O17)</f>
        <v>6.4400000000000004E-3</v>
      </c>
      <c r="P18" s="63" cm="1">
        <f t="array" ref="P18">_xlfn.IFNA(INDEX('Locations &amp; Fiber - Underserved'!$I:$I,MATCH(1,($A18='Locations &amp; Fiber - Underserved'!$A:$A)*($B18='Locations &amp; Fiber - Underserved'!$B:$B),0)),P17)</f>
        <v>0.44429528299999999</v>
      </c>
      <c r="Q18" s="63" cm="1">
        <f t="array" ref="Q18">_xlfn.IFNA(INDEX('Locations &amp; Fiber - Underserved'!$J:$J,MATCH(1,($A18='Locations &amp; Fiber - Underserved'!$A:$A)*($B18='Locations &amp; Fiber - Underserved'!$B:$B),0)),Q17)</f>
        <v>0.54483536899999996</v>
      </c>
      <c r="R18" s="63" cm="1">
        <f t="array" ref="R18">_xlfn.IFNA(INDEX('Locations &amp; Fiber - Underserved'!$K:$K,MATCH(1,($A18='Locations &amp; Fiber - Underserved'!$A:$A)*($B18='Locations &amp; Fiber - Underserved'!$B:$B),0)),R17)</f>
        <v>1.09E-2</v>
      </c>
      <c r="T18" s="66">
        <f>'Model Inputs &amp; Summary Results'!$F$44*I18</f>
        <v>32200.520950000002</v>
      </c>
      <c r="U18" s="66">
        <f>'Model Inputs &amp; Summary Results'!$F$45*J18</f>
        <v>18236.50362</v>
      </c>
      <c r="V18" s="66">
        <f>'Model Inputs &amp; Summary Results'!$F$46*K18</f>
        <v>254.17999999999998</v>
      </c>
      <c r="W18" s="67">
        <f t="shared" si="0"/>
        <v>17571.999992313002</v>
      </c>
      <c r="X18" s="67">
        <f t="shared" si="1"/>
        <v>105.08055995403176</v>
      </c>
      <c r="Y18" s="68">
        <f t="shared" si="2"/>
        <v>5326660.1609599739</v>
      </c>
      <c r="Z18" s="68">
        <f t="shared" si="3"/>
        <v>3592127.0189668932</v>
      </c>
      <c r="AA18" s="66">
        <f>'Model Inputs &amp; Summary Results'!$F$40*I18</f>
        <v>26630.701110000002</v>
      </c>
      <c r="AB18" s="66">
        <f>'Model Inputs &amp; Summary Results'!$F$41*J18</f>
        <v>14484.136620000001</v>
      </c>
      <c r="AC18" s="66">
        <f>'Model Inputs &amp; Summary Results'!$F$42*K18</f>
        <v>184.37</v>
      </c>
      <c r="AD18" s="67">
        <f t="shared" si="4"/>
        <v>4799.0000076870001</v>
      </c>
      <c r="AE18" s="67">
        <f t="shared" si="5"/>
        <v>28.69802004596826</v>
      </c>
      <c r="AF18" s="68">
        <f t="shared" si="23"/>
        <v>1185205.4913181474</v>
      </c>
      <c r="AG18" s="68">
        <f t="shared" si="24"/>
        <v>799264.1805075428</v>
      </c>
      <c r="AI18" s="68">
        <f t="shared" si="6"/>
        <v>6511865.6522781216</v>
      </c>
      <c r="AJ18" s="68">
        <f t="shared" si="7"/>
        <v>291.08513934460336</v>
      </c>
      <c r="AK18" s="68">
        <f>MIN($AJ18*'Model Inputs &amp; Summary Results'!$F$26,'Model Inputs &amp; Summary Results'!$F$23)</f>
        <v>218.31385450845252</v>
      </c>
      <c r="AL18" s="68">
        <f t="shared" si="8"/>
        <v>332.5343019792</v>
      </c>
      <c r="AM18" s="68">
        <f t="shared" si="25"/>
        <v>114.22044747074747</v>
      </c>
      <c r="AN18" s="68">
        <f t="shared" si="9"/>
        <v>4883899.2392085912</v>
      </c>
      <c r="AO18" s="69">
        <f t="shared" si="10"/>
        <v>0.75</v>
      </c>
      <c r="AP18" s="49" t="b">
        <f>AND(AM18&lt;'Model Inputs &amp; Summary Results'!$F$14,AO18&gt;=0.25)</f>
        <v>1</v>
      </c>
      <c r="AR18" s="68">
        <f t="shared" si="11"/>
        <v>4391391.1994744362</v>
      </c>
      <c r="AS18" s="68">
        <f t="shared" si="12"/>
        <v>196.29838628020366</v>
      </c>
      <c r="AT18" s="68">
        <f>MIN($AS18*'Model Inputs &amp; Summary Results'!$F$26,'Model Inputs &amp; Summary Results'!$F$23)</f>
        <v>147.22378971015274</v>
      </c>
      <c r="AU18" s="68">
        <f t="shared" si="13"/>
        <v>3293543.3996058269</v>
      </c>
      <c r="AV18" s="68">
        <f t="shared" si="14"/>
        <v>1097847.7998686093</v>
      </c>
      <c r="AX18" s="66">
        <f>'Model Inputs &amp; Summary Results'!$F$40*P18</f>
        <v>16994.294574749998</v>
      </c>
      <c r="AY18" s="66">
        <f>'Model Inputs &amp; Summary Results'!$F$41*Q18</f>
        <v>26288.306554249997</v>
      </c>
      <c r="AZ18" s="66">
        <f>'Model Inputs &amp; Summary Results'!$F$42*R18</f>
        <v>561.35</v>
      </c>
      <c r="BA18" s="68">
        <f t="shared" si="15"/>
        <v>1121910.1506941533</v>
      </c>
      <c r="BB18" s="68">
        <f t="shared" si="16"/>
        <v>702884.8523277106</v>
      </c>
      <c r="BD18" s="68">
        <f t="shared" si="17"/>
        <v>248.59520290142993</v>
      </c>
      <c r="BE18" s="68">
        <f>MIN($BD18*'Model Inputs &amp; Summary Results'!$F$26,'Model Inputs &amp; Summary Results'!$F$23)</f>
        <v>186.44640217607244</v>
      </c>
      <c r="BF18" s="68">
        <f t="shared" si="18"/>
        <v>282.35504527076</v>
      </c>
      <c r="BG18" s="68">
        <f t="shared" si="26"/>
        <v>95.908643094687562</v>
      </c>
      <c r="BH18" s="68">
        <f t="shared" si="19"/>
        <v>841432.61302061495</v>
      </c>
      <c r="BI18" s="70">
        <f t="shared" si="20"/>
        <v>0.75</v>
      </c>
      <c r="BJ18" s="49" t="b">
        <f>AND(BG18&lt;'Model Inputs &amp; Summary Results'!$F$14,BG18&lt;$BX$23,BI18&gt;=0.25)</f>
        <v>1</v>
      </c>
      <c r="BL18" s="68">
        <f>BB18/L18</f>
        <v>155.74669894254612</v>
      </c>
      <c r="BM18" s="68">
        <f>MIN($BL18*'Model Inputs &amp; Summary Results'!$F$26,'Model Inputs &amp; Summary Results'!$F$23)</f>
        <v>116.81002420690959</v>
      </c>
      <c r="BN18" s="68">
        <f t="shared" si="21"/>
        <v>527163.63924578298</v>
      </c>
      <c r="BO18" s="68">
        <f t="shared" si="27"/>
        <v>280477.53767353832</v>
      </c>
      <c r="BS18" s="49"/>
      <c r="BT18" s="49"/>
      <c r="BU18" s="49"/>
      <c r="BV18" s="49"/>
      <c r="BW18" s="67"/>
      <c r="BX18" s="67"/>
    </row>
    <row r="19" spans="1:78" x14ac:dyDescent="0.45">
      <c r="A19" s="49" t="str">
        <f t="shared" si="22"/>
        <v>TX</v>
      </c>
      <c r="B19" s="62">
        <v>0.04</v>
      </c>
      <c r="C19" s="63" cm="1">
        <f t="array" ref="C19">_xlfn.IFNA(INDEX('Locations &amp; Fiber - Unserved'!$H:$H,MATCH(1,($A19='Locations &amp; Fiber - Unserved'!$A:$A)*($B19='Locations &amp; Fiber - Unserved'!$B:$B),0)),C18)</f>
        <v>0.220268873</v>
      </c>
      <c r="D19" s="63" cm="1">
        <f t="array" ref="D19">_xlfn.IFNA(INDEX('Locations &amp; Fiber - Unserved'!$G:$G,MATCH(1,($A19='Locations &amp; Fiber - Unserved'!$A:$A)*($B19='Locations &amp; Fiber - Unserved'!$B:$B),0)),D18)</f>
        <v>0.77973112700000002</v>
      </c>
      <c r="E19" s="64" cm="1">
        <f t="array" ref="E19">_xlfn.IFNA(INDEX('Locations &amp; Fiber - Unserved'!$C:$C,MATCH(1,($A19='Locations &amp; Fiber - Unserved'!$A:$A)*($B19='Locations &amp; Fiber - Unserved'!$B:$B),0)),E18)</f>
        <v>29010</v>
      </c>
      <c r="F19" s="64" cm="1">
        <f t="array" ref="F19">_xlfn.IFNA(INDEX('Locations &amp; Fiber - Unserved'!$D:$D,MATCH(1,($A19='Locations &amp; Fiber - Unserved'!$A:$A)*($B19='Locations &amp; Fiber - Unserved'!$B:$B),0)),F18)</f>
        <v>136.8868387</v>
      </c>
      <c r="G19" s="65" cm="1">
        <f t="array" ref="G19">_xlfn.IFNA(INDEX('Locations &amp; Fiber - Unserved'!$F:$F,MATCH(1,($A19='Locations &amp; Fiber - Unserved'!$A:$A)*($B19='Locations &amp; Fiber - Unserved'!$B:$B),0)),G18)</f>
        <v>6.8999999999999999E-3</v>
      </c>
      <c r="H19" s="65" cm="1">
        <f t="array" ref="H19">_xlfn.IFNA(INDEX('Locations &amp; Fiber - Unserved'!$E:$E,MATCH(1,($A19='Locations &amp; Fiber - Unserved'!$A:$A)*($B19='Locations &amp; Fiber - Unserved'!$B:$B),0)),H18)</f>
        <v>7.4900000000000001E-3</v>
      </c>
      <c r="I19" s="63" cm="1">
        <f t="array" ref="I19">_xlfn.IFNA(INDEX('Locations &amp; Fiber - Unserved'!$I:$I,MATCH(1,($A19='Locations &amp; Fiber - Unserved'!$A:$A)*($B19='Locations &amp; Fiber - Unserved'!$B:$B),0)),I18)</f>
        <v>0.72520751699999997</v>
      </c>
      <c r="J19" s="63" cm="1">
        <f t="array" ref="J19">_xlfn.IFNA(INDEX('Locations &amp; Fiber - Unserved'!$J:$J,MATCH(1,($A19='Locations &amp; Fiber - Unserved'!$A:$A)*($B19='Locations &amp; Fiber - Unserved'!$B:$B),0)),J18)</f>
        <v>0.27081560999999998</v>
      </c>
      <c r="K19" s="63" cm="1">
        <f t="array" ref="K19">_xlfn.IFNA(INDEX('Locations &amp; Fiber - Unserved'!$K:$K,MATCH(1,($A19='Locations &amp; Fiber - Unserved'!$A:$A)*($B19='Locations &amp; Fiber - Unserved'!$B:$B),0)),K18)</f>
        <v>3.98E-3</v>
      </c>
      <c r="L19" s="64" cm="1">
        <f t="array" ref="L19">_xlfn.IFNA(INDEX('Locations &amp; Fiber - Underserved'!$C:$C,MATCH(1,($A19='Locations &amp; Fiber - Underserved'!$A:$A)*($B19='Locations &amp; Fiber - Underserved'!$B:$B),0)),L18)</f>
        <v>5802</v>
      </c>
      <c r="M19" s="64" cm="1">
        <f t="array" ref="M19">_xlfn.IFNA(INDEX('Locations &amp; Fiber - Underserved'!$D:$D,MATCH(1,($A19='Locations &amp; Fiber - Underserved'!$A:$A)*($B19='Locations &amp; Fiber - Underserved'!$B:$B),0)),M18)</f>
        <v>25.42913626</v>
      </c>
      <c r="N19" s="65" cm="1">
        <f t="array" ref="N19">_xlfn.IFNA(INDEX('Locations &amp; Fiber - Underserved'!$F:$F,MATCH(1,($A19='Locations &amp; Fiber - Underserved'!$A:$A)*($B19='Locations &amp; Fiber - Underserved'!$B:$B),0)),N18)</f>
        <v>7.0499999999999998E-3</v>
      </c>
      <c r="O19" s="72" cm="1">
        <f t="array" ref="O19">_xlfn.IFNA(INDEX('Locations &amp; Fiber - Underserved'!$E:$E,MATCH(1,($A19='Locations &amp; Fiber - Underserved'!$A:$A)*($B19='Locations &amp; Fiber - Underserved'!$B:$B),0)),O18)</f>
        <v>8.0099999999999998E-3</v>
      </c>
      <c r="P19" s="63" cm="1">
        <f t="array" ref="P19">_xlfn.IFNA(INDEX('Locations &amp; Fiber - Underserved'!$I:$I,MATCH(1,($A19='Locations &amp; Fiber - Underserved'!$A:$A)*($B19='Locations &amp; Fiber - Underserved'!$B:$B),0)),P18)</f>
        <v>0.46130276799999997</v>
      </c>
      <c r="Q19" s="63" cm="1">
        <f t="array" ref="Q19">_xlfn.IFNA(INDEX('Locations &amp; Fiber - Underserved'!$J:$J,MATCH(1,($A19='Locations &amp; Fiber - Underserved'!$A:$A)*($B19='Locations &amp; Fiber - Underserved'!$B:$B),0)),Q18)</f>
        <v>0.53179798199999995</v>
      </c>
      <c r="R19" s="63" cm="1">
        <f t="array" ref="R19">_xlfn.IFNA(INDEX('Locations &amp; Fiber - Underserved'!$K:$K,MATCH(1,($A19='Locations &amp; Fiber - Underserved'!$A:$A)*($B19='Locations &amp; Fiber - Underserved'!$B:$B),0)),R18)</f>
        <v>6.8999999999999999E-3</v>
      </c>
      <c r="T19" s="66">
        <f>'Model Inputs &amp; Summary Results'!$F$44*I19</f>
        <v>33540.847661250002</v>
      </c>
      <c r="U19" s="66">
        <f>'Model Inputs &amp; Summary Results'!$F$45*J19</f>
        <v>16452.048307499997</v>
      </c>
      <c r="V19" s="66">
        <f>'Model Inputs &amp; Summary Results'!$F$46*K19</f>
        <v>282.58</v>
      </c>
      <c r="W19" s="67">
        <f t="shared" si="0"/>
        <v>22619.999994270001</v>
      </c>
      <c r="X19" s="67">
        <f t="shared" si="1"/>
        <v>156.07799996046302</v>
      </c>
      <c r="Y19" s="68">
        <f t="shared" si="2"/>
        <v>7846895.7362628225</v>
      </c>
      <c r="Z19" s="68">
        <f t="shared" si="3"/>
        <v>5366149.3585196845</v>
      </c>
      <c r="AA19" s="66">
        <f>'Model Inputs &amp; Summary Results'!$F$40*I19</f>
        <v>27739.187525249999</v>
      </c>
      <c r="AB19" s="66">
        <f>'Model Inputs &amp; Summary Results'!$F$41*J19</f>
        <v>13066.853182499999</v>
      </c>
      <c r="AC19" s="66">
        <f>'Model Inputs &amp; Summary Results'!$F$42*K19</f>
        <v>204.97</v>
      </c>
      <c r="AD19" s="67">
        <f t="shared" si="4"/>
        <v>6390.0000057300003</v>
      </c>
      <c r="AE19" s="67">
        <f t="shared" si="5"/>
        <v>44.091000039537001</v>
      </c>
      <c r="AF19" s="68">
        <f t="shared" si="23"/>
        <v>1808216.4747368577</v>
      </c>
      <c r="AG19" s="68">
        <f t="shared" si="24"/>
        <v>1236560.2911139429</v>
      </c>
      <c r="AI19" s="68">
        <f t="shared" si="6"/>
        <v>9655112.2109996807</v>
      </c>
      <c r="AJ19" s="68">
        <f t="shared" si="7"/>
        <v>332.82013826265705</v>
      </c>
      <c r="AK19" s="68">
        <f>MIN($AJ19*'Model Inputs &amp; Summary Results'!$F$26,'Model Inputs &amp; Summary Results'!$F$23)</f>
        <v>249.61510369699278</v>
      </c>
      <c r="AL19" s="68">
        <f t="shared" si="8"/>
        <v>376.56331500593757</v>
      </c>
      <c r="AM19" s="68">
        <f t="shared" si="25"/>
        <v>126.94821130894479</v>
      </c>
      <c r="AN19" s="68">
        <f t="shared" si="9"/>
        <v>7241334.15824976</v>
      </c>
      <c r="AO19" s="69">
        <f t="shared" si="10"/>
        <v>0.75</v>
      </c>
      <c r="AP19" s="49" t="b">
        <f>AND(AM19&lt;'Model Inputs &amp; Summary Results'!$F$14,AO19&gt;=0.25)</f>
        <v>1</v>
      </c>
      <c r="AR19" s="68">
        <f t="shared" si="11"/>
        <v>6602709.6496336274</v>
      </c>
      <c r="AS19" s="68">
        <f t="shared" si="12"/>
        <v>227.60115993221743</v>
      </c>
      <c r="AT19" s="68">
        <f>MIN($AS19*'Model Inputs &amp; Summary Results'!$F$26,'Model Inputs &amp; Summary Results'!$F$23)</f>
        <v>170.70086994916306</v>
      </c>
      <c r="AU19" s="68">
        <f t="shared" si="13"/>
        <v>4952032.2372252205</v>
      </c>
      <c r="AV19" s="68">
        <f t="shared" si="14"/>
        <v>1650677.4124084068</v>
      </c>
      <c r="AX19" s="66">
        <f>'Model Inputs &amp; Summary Results'!$F$40*P19</f>
        <v>17644.830876</v>
      </c>
      <c r="AY19" s="66">
        <f>'Model Inputs &amp; Summary Results'!$F$41*Q19</f>
        <v>25659.252631499996</v>
      </c>
      <c r="AZ19" s="66">
        <f>'Model Inputs &amp; Summary Results'!$F$42*R19</f>
        <v>355.34999999999997</v>
      </c>
      <c r="BA19" s="68">
        <f t="shared" si="15"/>
        <v>1785849.8341341303</v>
      </c>
      <c r="BB19" s="68">
        <f t="shared" si="16"/>
        <v>1110221.6836966269</v>
      </c>
      <c r="BD19" s="68">
        <f t="shared" si="17"/>
        <v>307.79900622787494</v>
      </c>
      <c r="BE19" s="68">
        <f>MIN($BD19*'Model Inputs &amp; Summary Results'!$F$26,'Model Inputs &amp; Summary Results'!$F$23)</f>
        <v>230.84925467090619</v>
      </c>
      <c r="BF19" s="68">
        <f t="shared" si="18"/>
        <v>349.71206239507489</v>
      </c>
      <c r="BG19" s="68">
        <f t="shared" si="26"/>
        <v>118.8628077241687</v>
      </c>
      <c r="BH19" s="68">
        <f t="shared" si="19"/>
        <v>1339387.3756005978</v>
      </c>
      <c r="BI19" s="70">
        <f t="shared" si="20"/>
        <v>0.75000000000000011</v>
      </c>
      <c r="BJ19" s="49" t="b">
        <f>AND(BG19&lt;'Model Inputs &amp; Summary Results'!$F$14,BG19&lt;$BX$23,BI19&gt;=0.25)</f>
        <v>1</v>
      </c>
      <c r="BL19" s="68">
        <f>BB19/L19</f>
        <v>191.35154837928764</v>
      </c>
      <c r="BM19" s="68">
        <f>MIN($BL19*'Model Inputs &amp; Summary Results'!$F$26,'Model Inputs &amp; Summary Results'!$F$23)</f>
        <v>143.51366128446574</v>
      </c>
      <c r="BN19" s="68">
        <f t="shared" si="21"/>
        <v>832666.26277247025</v>
      </c>
      <c r="BO19" s="68">
        <f t="shared" si="27"/>
        <v>446462.45853353245</v>
      </c>
      <c r="BS19" s="73" t="s">
        <v>159</v>
      </c>
      <c r="BT19" s="24">
        <f>MIN(_xlfn.MAXIFS($AV:$AV,$AP:$AP,TRUE),BT17)</f>
        <v>1024026633.1809077</v>
      </c>
      <c r="BU19" s="24">
        <f>_xlfn.MAXIFS($AU:$AU,$AV:$AV,"&lt;="&amp;$BT$19)</f>
        <v>1642233000</v>
      </c>
      <c r="BV19" s="100">
        <f>_xlfn.MAXIFS($E:$E,$AV:$AV,"&lt;="&amp;$BT$19)</f>
        <v>547411</v>
      </c>
      <c r="BW19" s="100">
        <f>$BV$19*INDEX($D:$D,MATCH($BV$19,$E:$E,0))</f>
        <v>411839.00014615001</v>
      </c>
      <c r="BX19" s="100">
        <f>$BV$19*INDEX($C:$C,MATCH($BV$19,$E:$E,0))</f>
        <v>135571.99985384999</v>
      </c>
    </row>
    <row r="20" spans="1:78" x14ac:dyDescent="0.45">
      <c r="A20" s="49" t="str">
        <f t="shared" si="22"/>
        <v>TX</v>
      </c>
      <c r="B20" s="62">
        <v>0.05</v>
      </c>
      <c r="C20" s="63" cm="1">
        <f t="array" ref="C20">_xlfn.IFNA(INDEX('Locations &amp; Fiber - Unserved'!$H:$H,MATCH(1,($A20='Locations &amp; Fiber - Unserved'!$A:$A)*($B20='Locations &amp; Fiber - Unserved'!$B:$B),0)),C19)</f>
        <v>0.22356862399999999</v>
      </c>
      <c r="D20" s="63" cm="1">
        <f t="array" ref="D20">_xlfn.IFNA(INDEX('Locations &amp; Fiber - Unserved'!$G:$G,MATCH(1,($A20='Locations &amp; Fiber - Unserved'!$A:$A)*($B20='Locations &amp; Fiber - Unserved'!$B:$B),0)),D19)</f>
        <v>0.77643137600000001</v>
      </c>
      <c r="E20" s="64" cm="1">
        <f t="array" ref="E20">_xlfn.IFNA(INDEX('Locations &amp; Fiber - Unserved'!$C:$C,MATCH(1,($A20='Locations &amp; Fiber - Unserved'!$A:$A)*($B20='Locations &amp; Fiber - Unserved'!$B:$B),0)),E19)</f>
        <v>35403</v>
      </c>
      <c r="F20" s="64" cm="1">
        <f t="array" ref="F20">_xlfn.IFNA(INDEX('Locations &amp; Fiber - Unserved'!$D:$D,MATCH(1,($A20='Locations &amp; Fiber - Unserved'!$A:$A)*($B20='Locations &amp; Fiber - Unserved'!$B:$B),0)),F19)</f>
        <v>187.13443000000001</v>
      </c>
      <c r="G20" s="65" cm="1">
        <f t="array" ref="G20">_xlfn.IFNA(INDEX('Locations &amp; Fiber - Unserved'!$F:$F,MATCH(1,($A20='Locations &amp; Fiber - Unserved'!$A:$A)*($B20='Locations &amp; Fiber - Unserved'!$B:$B),0)),G19)</f>
        <v>7.6499999999999997E-3</v>
      </c>
      <c r="H20" s="65" cm="1">
        <f t="array" ref="H20">_xlfn.IFNA(INDEX('Locations &amp; Fiber - Unserved'!$E:$E,MATCH(1,($A20='Locations &amp; Fiber - Unserved'!$A:$A)*($B20='Locations &amp; Fiber - Unserved'!$B:$B),0)),H19)</f>
        <v>8.2199999999999999E-3</v>
      </c>
      <c r="I20" s="63" cm="1">
        <f t="array" ref="I20">_xlfn.IFNA(INDEX('Locations &amp; Fiber - Unserved'!$I:$I,MATCH(1,($A20='Locations &amp; Fiber - Unserved'!$A:$A)*($B20='Locations &amp; Fiber - Unserved'!$B:$B),0)),I19)</f>
        <v>0.74301633099999997</v>
      </c>
      <c r="J20" s="63" cm="1">
        <f t="array" ref="J20">_xlfn.IFNA(INDEX('Locations &amp; Fiber - Unserved'!$J:$J,MATCH(1,($A20='Locations &amp; Fiber - Unserved'!$A:$A)*($B20='Locations &amp; Fiber - Unserved'!$B:$B),0)),J19)</f>
        <v>0.25408751099999999</v>
      </c>
      <c r="K20" s="63" cm="1">
        <f t="array" ref="K20">_xlfn.IFNA(INDEX('Locations &amp; Fiber - Unserved'!$K:$K,MATCH(1,($A20='Locations &amp; Fiber - Unserved'!$A:$A)*($B20='Locations &amp; Fiber - Unserved'!$B:$B),0)),K19)</f>
        <v>2.8999999999999998E-3</v>
      </c>
      <c r="L20" s="64" cm="1">
        <f t="array" ref="L20">_xlfn.IFNA(INDEX('Locations &amp; Fiber - Underserved'!$C:$C,MATCH(1,($A20='Locations &amp; Fiber - Underserved'!$A:$A)*($B20='Locations &amp; Fiber - Underserved'!$B:$B),0)),L19)</f>
        <v>7081</v>
      </c>
      <c r="M20" s="64" cm="1">
        <f t="array" ref="M20">_xlfn.IFNA(INDEX('Locations &amp; Fiber - Underserved'!$D:$D,MATCH(1,($A20='Locations &amp; Fiber - Underserved'!$A:$A)*($B20='Locations &amp; Fiber - Underserved'!$B:$B),0)),M19)</f>
        <v>36.176125730000003</v>
      </c>
      <c r="N20" s="65" cm="1">
        <f t="array" ref="N20">_xlfn.IFNA(INDEX('Locations &amp; Fiber - Underserved'!$F:$F,MATCH(1,($A20='Locations &amp; Fiber - Underserved'!$A:$A)*($B20='Locations &amp; Fiber - Underserved'!$B:$B),0)),N19)</f>
        <v>8.1099999999999992E-3</v>
      </c>
      <c r="O20" s="72" cm="1">
        <f t="array" ref="O20">_xlfn.IFNA(INDEX('Locations &amp; Fiber - Underserved'!$E:$E,MATCH(1,($A20='Locations &amp; Fiber - Underserved'!$A:$A)*($B20='Locations &amp; Fiber - Underserved'!$B:$B),0)),O19)</f>
        <v>8.6899999999999998E-3</v>
      </c>
      <c r="P20" s="63" cm="1">
        <f t="array" ref="P20">_xlfn.IFNA(INDEX('Locations &amp; Fiber - Underserved'!$I:$I,MATCH(1,($A20='Locations &amp; Fiber - Underserved'!$A:$A)*($B20='Locations &amp; Fiber - Underserved'!$B:$B),0)),P19)</f>
        <v>0.514995337</v>
      </c>
      <c r="Q20" s="63" cm="1">
        <f t="array" ref="Q20">_xlfn.IFNA(INDEX('Locations &amp; Fiber - Underserved'!$J:$J,MATCH(1,($A20='Locations &amp; Fiber - Underserved'!$A:$A)*($B20='Locations &amp; Fiber - Underserved'!$B:$B),0)),Q19)</f>
        <v>0.47752541300000001</v>
      </c>
      <c r="R20" s="63" cm="1">
        <f t="array" ref="R20">_xlfn.IFNA(INDEX('Locations &amp; Fiber - Underserved'!$K:$K,MATCH(1,($A20='Locations &amp; Fiber - Underserved'!$A:$A)*($B20='Locations &amp; Fiber - Underserved'!$B:$B),0)),R19)</f>
        <v>7.4799999999999997E-3</v>
      </c>
      <c r="T20" s="66">
        <f>'Model Inputs &amp; Summary Results'!$F$44*I20</f>
        <v>34364.505308749998</v>
      </c>
      <c r="U20" s="66">
        <f>'Model Inputs &amp; Summary Results'!$F$45*J20</f>
        <v>15435.81629325</v>
      </c>
      <c r="V20" s="66">
        <f>'Model Inputs &amp; Summary Results'!$F$46*K20</f>
        <v>205.89999999999998</v>
      </c>
      <c r="W20" s="67">
        <f t="shared" si="0"/>
        <v>27488.000004527999</v>
      </c>
      <c r="X20" s="67">
        <f t="shared" si="1"/>
        <v>210.28320003463918</v>
      </c>
      <c r="Y20" s="68">
        <f t="shared" si="2"/>
        <v>10515468.30010986</v>
      </c>
      <c r="Z20" s="68">
        <f t="shared" si="3"/>
        <v>7265756.1294669947</v>
      </c>
      <c r="AA20" s="66">
        <f>'Model Inputs &amp; Summary Results'!$F$40*I20</f>
        <v>28420.37466075</v>
      </c>
      <c r="AB20" s="66">
        <f>'Model Inputs &amp; Summary Results'!$F$41*J20</f>
        <v>12259.722405749999</v>
      </c>
      <c r="AC20" s="66">
        <f>'Model Inputs &amp; Summary Results'!$F$42*K20</f>
        <v>149.35</v>
      </c>
      <c r="AD20" s="67">
        <f t="shared" si="4"/>
        <v>7914.9999954719997</v>
      </c>
      <c r="AE20" s="67">
        <f t="shared" si="5"/>
        <v>60.549749965360796</v>
      </c>
      <c r="AF20" s="68">
        <f t="shared" si="23"/>
        <v>2472212.8111005086</v>
      </c>
      <c r="AG20" s="68">
        <f t="shared" si="24"/>
        <v>1708197.378657181</v>
      </c>
      <c r="AI20" s="68">
        <f t="shared" si="6"/>
        <v>12987681.111210369</v>
      </c>
      <c r="AJ20" s="68">
        <f t="shared" si="7"/>
        <v>366.85255800950114</v>
      </c>
      <c r="AK20" s="68">
        <f>MIN($AJ20*'Model Inputs &amp; Summary Results'!$F$26,'Model Inputs &amp; Summary Results'!$F$23)</f>
        <v>275.13941850712587</v>
      </c>
      <c r="AL20" s="68">
        <f t="shared" si="8"/>
        <v>411.05114156843996</v>
      </c>
      <c r="AM20" s="68">
        <f t="shared" si="25"/>
        <v>135.91172306131409</v>
      </c>
      <c r="AN20" s="68">
        <f t="shared" si="9"/>
        <v>9740760.8334077764</v>
      </c>
      <c r="AO20" s="69">
        <f t="shared" si="10"/>
        <v>0.75</v>
      </c>
      <c r="AP20" s="49" t="b">
        <f>AND(AM20&lt;'Model Inputs &amp; Summary Results'!$F$14,AO20&gt;=0.25)</f>
        <v>1</v>
      </c>
      <c r="AR20" s="68">
        <f t="shared" si="11"/>
        <v>8973953.5081241764</v>
      </c>
      <c r="AS20" s="68">
        <f t="shared" si="12"/>
        <v>253.48003017044252</v>
      </c>
      <c r="AT20" s="68">
        <f>MIN($AS20*'Model Inputs &amp; Summary Results'!$F$26,'Model Inputs &amp; Summary Results'!$F$23)</f>
        <v>190.11002262783188</v>
      </c>
      <c r="AU20" s="68">
        <f t="shared" si="13"/>
        <v>6730465.1310931323</v>
      </c>
      <c r="AV20" s="68">
        <f t="shared" si="14"/>
        <v>2243488.3770310441</v>
      </c>
      <c r="AX20" s="66">
        <f>'Model Inputs &amp; Summary Results'!$F$40*P20</f>
        <v>19698.57164025</v>
      </c>
      <c r="AY20" s="66">
        <f>'Model Inputs &amp; Summary Results'!$F$41*Q20</f>
        <v>23040.601177249999</v>
      </c>
      <c r="AZ20" s="66">
        <f>'Model Inputs &amp; Summary Results'!$F$42*R20</f>
        <v>385.21999999999997</v>
      </c>
      <c r="BA20" s="68">
        <f t="shared" si="15"/>
        <v>2476500.6251352192</v>
      </c>
      <c r="BB20" s="68">
        <f t="shared" si="16"/>
        <v>1560073.4565957892</v>
      </c>
      <c r="BD20" s="68">
        <f t="shared" si="17"/>
        <v>349.73882574992501</v>
      </c>
      <c r="BE20" s="68">
        <f>MIN($BD20*'Model Inputs &amp; Summary Results'!$F$26,'Model Inputs &amp; Summary Results'!$F$23)</f>
        <v>262.30411931244373</v>
      </c>
      <c r="BF20" s="68">
        <f t="shared" si="18"/>
        <v>374.75097358407504</v>
      </c>
      <c r="BG20" s="68">
        <f t="shared" si="26"/>
        <v>112.44685427163131</v>
      </c>
      <c r="BH20" s="68">
        <f t="shared" si="19"/>
        <v>1857375.468851414</v>
      </c>
      <c r="BI20" s="70">
        <f t="shared" si="20"/>
        <v>0.74999999999999989</v>
      </c>
      <c r="BJ20" s="49" t="b">
        <f>AND(BG20&lt;'Model Inputs &amp; Summary Results'!$F$14,BG20&lt;$BX$23,BI20&gt;=0.25)</f>
        <v>1</v>
      </c>
      <c r="BL20" s="68">
        <f t="shared" ref="BL20:BL79" si="28">BB20/L20</f>
        <v>220.31823988077801</v>
      </c>
      <c r="BM20" s="68">
        <f>MIN($BL20*'Model Inputs &amp; Summary Results'!$F$26,'Model Inputs &amp; Summary Results'!$F$23)</f>
        <v>165.2386799105835</v>
      </c>
      <c r="BN20" s="68">
        <f t="shared" si="21"/>
        <v>1170055.0924468418</v>
      </c>
      <c r="BO20" s="68">
        <f t="shared" si="27"/>
        <v>619125.15628380515</v>
      </c>
      <c r="BS20" s="49"/>
      <c r="BT20" s="49"/>
      <c r="BU20" s="49"/>
      <c r="BV20" s="49"/>
      <c r="BW20" s="49"/>
      <c r="BX20" s="49"/>
    </row>
    <row r="21" spans="1:78" x14ac:dyDescent="0.45">
      <c r="A21" s="49" t="str">
        <f t="shared" si="22"/>
        <v>TX</v>
      </c>
      <c r="B21" s="62">
        <v>0.06</v>
      </c>
      <c r="C21" s="63" cm="1">
        <f t="array" ref="C21">_xlfn.IFNA(INDEX('Locations &amp; Fiber - Unserved'!$H:$H,MATCH(1,($A21='Locations &amp; Fiber - Unserved'!$A:$A)*($B21='Locations &amp; Fiber - Unserved'!$B:$B),0)),C20)</f>
        <v>0.232646925</v>
      </c>
      <c r="D21" s="63" cm="1">
        <f t="array" ref="D21">_xlfn.IFNA(INDEX('Locations &amp; Fiber - Unserved'!$G:$G,MATCH(1,($A21='Locations &amp; Fiber - Unserved'!$A:$A)*($B21='Locations &amp; Fiber - Unserved'!$B:$B),0)),D20)</f>
        <v>0.76735307500000005</v>
      </c>
      <c r="E21" s="64" cm="1">
        <f t="array" ref="E21">_xlfn.IFNA(INDEX('Locations &amp; Fiber - Unserved'!$C:$C,MATCH(1,($A21='Locations &amp; Fiber - Unserved'!$A:$A)*($B21='Locations &amp; Fiber - Unserved'!$B:$B),0)),E20)</f>
        <v>41909</v>
      </c>
      <c r="F21" s="64" cm="1">
        <f t="array" ref="F21">_xlfn.IFNA(INDEX('Locations &amp; Fiber - Unserved'!$D:$D,MATCH(1,($A21='Locations &amp; Fiber - Unserved'!$A:$A)*($B21='Locations &amp; Fiber - Unserved'!$B:$B),0)),F20)</f>
        <v>243.1495094</v>
      </c>
      <c r="G21" s="65" cm="1">
        <f t="array" ref="G21">_xlfn.IFNA(INDEX('Locations &amp; Fiber - Unserved'!$F:$F,MATCH(1,($A21='Locations &amp; Fiber - Unserved'!$A:$A)*($B21='Locations &amp; Fiber - Unserved'!$B:$B),0)),G20)</f>
        <v>8.3099999999999997E-3</v>
      </c>
      <c r="H21" s="65" cm="1">
        <f t="array" ref="H21">_xlfn.IFNA(INDEX('Locations &amp; Fiber - Unserved'!$E:$E,MATCH(1,($A21='Locations &amp; Fiber - Unserved'!$A:$A)*($B21='Locations &amp; Fiber - Unserved'!$B:$B),0)),H20)</f>
        <v>8.9800000000000001E-3</v>
      </c>
      <c r="I21" s="63" cm="1">
        <f t="array" ref="I21">_xlfn.IFNA(INDEX('Locations &amp; Fiber - Unserved'!$I:$I,MATCH(1,($A21='Locations &amp; Fiber - Unserved'!$A:$A)*($B21='Locations &amp; Fiber - Unserved'!$B:$B),0)),I20)</f>
        <v>0.73075077799999999</v>
      </c>
      <c r="J21" s="63" cm="1">
        <f t="array" ref="J21">_xlfn.IFNA(INDEX('Locations &amp; Fiber - Unserved'!$J:$J,MATCH(1,($A21='Locations &amp; Fiber - Unserved'!$A:$A)*($B21='Locations &amp; Fiber - Unserved'!$B:$B),0)),J20)</f>
        <v>0.26620318599999998</v>
      </c>
      <c r="K21" s="63" cm="1">
        <f t="array" ref="K21">_xlfn.IFNA(INDEX('Locations &amp; Fiber - Unserved'!$K:$K,MATCH(1,($A21='Locations &amp; Fiber - Unserved'!$A:$A)*($B21='Locations &amp; Fiber - Unserved'!$B:$B),0)),K20)</f>
        <v>3.0500000000000002E-3</v>
      </c>
      <c r="L21" s="64" cm="1">
        <f t="array" ref="L21">_xlfn.IFNA(INDEX('Locations &amp; Fiber - Underserved'!$C:$C,MATCH(1,($A21='Locations &amp; Fiber - Underserved'!$A:$A)*($B21='Locations &amp; Fiber - Underserved'!$B:$B),0)),L20)</f>
        <v>8371</v>
      </c>
      <c r="M21" s="64" cm="1">
        <f t="array" ref="M21">_xlfn.IFNA(INDEX('Locations &amp; Fiber - Underserved'!$D:$D,MATCH(1,($A21='Locations &amp; Fiber - Underserved'!$A:$A)*($B21='Locations &amp; Fiber - Underserved'!$B:$B),0)),M20)</f>
        <v>48.077790579999998</v>
      </c>
      <c r="N21" s="65" cm="1">
        <f t="array" ref="N21">_xlfn.IFNA(INDEX('Locations &amp; Fiber - Underserved'!$F:$F,MATCH(1,($A21='Locations &amp; Fiber - Underserved'!$A:$A)*($B21='Locations &amp; Fiber - Underserved'!$B:$B),0)),N20)</f>
        <v>8.8800000000000007E-3</v>
      </c>
      <c r="O21" s="72" cm="1">
        <f t="array" ref="O21">_xlfn.IFNA(INDEX('Locations &amp; Fiber - Underserved'!$E:$E,MATCH(1,($A21='Locations &amp; Fiber - Underserved'!$A:$A)*($B21='Locations &amp; Fiber - Underserved'!$B:$B),0)),O20)</f>
        <v>9.7000000000000003E-3</v>
      </c>
      <c r="P21" s="63" cm="1">
        <f t="array" ref="P21">_xlfn.IFNA(INDEX('Locations &amp; Fiber - Underserved'!$I:$I,MATCH(1,($A21='Locations &amp; Fiber - Underserved'!$A:$A)*($B21='Locations &amp; Fiber - Underserved'!$B:$B),0)),P20)</f>
        <v>0.55036231000000002</v>
      </c>
      <c r="Q21" s="63" cm="1">
        <f t="array" ref="Q21">_xlfn.IFNA(INDEX('Locations &amp; Fiber - Underserved'!$J:$J,MATCH(1,($A21='Locations &amp; Fiber - Underserved'!$A:$A)*($B21='Locations &amp; Fiber - Underserved'!$B:$B),0)),Q20)</f>
        <v>0.44273274200000001</v>
      </c>
      <c r="R21" s="63" cm="1">
        <f t="array" ref="R21">_xlfn.IFNA(INDEX('Locations &amp; Fiber - Underserved'!$K:$K,MATCH(1,($A21='Locations &amp; Fiber - Underserved'!$A:$A)*($B21='Locations &amp; Fiber - Underserved'!$B:$B),0)),R20)</f>
        <v>6.8999999999999999E-3</v>
      </c>
      <c r="T21" s="66">
        <f>'Model Inputs &amp; Summary Results'!$F$44*I21</f>
        <v>33797.223482499998</v>
      </c>
      <c r="U21" s="66">
        <f>'Model Inputs &amp; Summary Results'!$F$45*J21</f>
        <v>16171.843549499999</v>
      </c>
      <c r="V21" s="66">
        <f>'Model Inputs &amp; Summary Results'!$F$46*K21</f>
        <v>216.55</v>
      </c>
      <c r="W21" s="67">
        <f t="shared" si="0"/>
        <v>32159.000020175001</v>
      </c>
      <c r="X21" s="67">
        <f t="shared" si="1"/>
        <v>267.24129016765426</v>
      </c>
      <c r="Y21" s="68">
        <f t="shared" si="2"/>
        <v>13411669.043491485</v>
      </c>
      <c r="Z21" s="68">
        <f t="shared" si="3"/>
        <v>9363708.8948010411</v>
      </c>
      <c r="AA21" s="66">
        <f>'Model Inputs &amp; Summary Results'!$F$40*I21</f>
        <v>27951.217258500001</v>
      </c>
      <c r="AB21" s="66">
        <f>'Model Inputs &amp; Summary Results'!$F$41*J21</f>
        <v>12844.3037245</v>
      </c>
      <c r="AC21" s="66">
        <f>'Model Inputs &amp; Summary Results'!$F$42*K21</f>
        <v>157.07500000000002</v>
      </c>
      <c r="AD21" s="67">
        <f t="shared" si="4"/>
        <v>9749.999979825001</v>
      </c>
      <c r="AE21" s="67">
        <f t="shared" si="5"/>
        <v>81.022499832345758</v>
      </c>
      <c r="AF21" s="68">
        <f t="shared" si="23"/>
        <v>3318081.7011667411</v>
      </c>
      <c r="AG21" s="68">
        <f t="shared" si="24"/>
        <v>2316605.8630092158</v>
      </c>
      <c r="AI21" s="68">
        <f t="shared" si="6"/>
        <v>16729750.744658226</v>
      </c>
      <c r="AJ21" s="68">
        <f t="shared" si="7"/>
        <v>399.19231536563092</v>
      </c>
      <c r="AK21" s="68">
        <f>MIN($AJ21*'Model Inputs &amp; Summary Results'!$F$26,'Model Inputs &amp; Summary Results'!$F$23)</f>
        <v>299.39423652422317</v>
      </c>
      <c r="AL21" s="68">
        <f t="shared" si="8"/>
        <v>450.66684094736001</v>
      </c>
      <c r="AM21" s="68">
        <f t="shared" si="25"/>
        <v>151.27260442313684</v>
      </c>
      <c r="AN21" s="68">
        <f t="shared" si="9"/>
        <v>12547313.058493668</v>
      </c>
      <c r="AO21" s="69">
        <f t="shared" si="10"/>
        <v>0.74999999999999989</v>
      </c>
      <c r="AP21" s="49" t="b">
        <f>AND(AM21&lt;'Model Inputs &amp; Summary Results'!$F$14,AO21&gt;=0.25)</f>
        <v>1</v>
      </c>
      <c r="AR21" s="68">
        <f t="shared" si="11"/>
        <v>11680314.757810257</v>
      </c>
      <c r="AS21" s="68">
        <f t="shared" si="12"/>
        <v>278.70659662149558</v>
      </c>
      <c r="AT21" s="68">
        <f>MIN($AS21*'Model Inputs &amp; Summary Results'!$F$26,'Model Inputs &amp; Summary Results'!$F$23)</f>
        <v>209.02994746612168</v>
      </c>
      <c r="AU21" s="68">
        <f t="shared" si="13"/>
        <v>8760236.068357693</v>
      </c>
      <c r="AV21" s="68">
        <f t="shared" si="14"/>
        <v>2920078.6894525643</v>
      </c>
      <c r="AX21" s="66">
        <f>'Model Inputs &amp; Summary Results'!$F$40*P21</f>
        <v>21051.358357500001</v>
      </c>
      <c r="AY21" s="66">
        <f>'Model Inputs &amp; Summary Results'!$F$41*Q21</f>
        <v>21361.854801500001</v>
      </c>
      <c r="AZ21" s="66">
        <f>'Model Inputs &amp; Summary Results'!$F$42*R21</f>
        <v>355.34999999999997</v>
      </c>
      <c r="BA21" s="68">
        <f t="shared" si="15"/>
        <v>3179178.9027714226</v>
      </c>
      <c r="BB21" s="68">
        <f t="shared" si="16"/>
        <v>2056218.0229659055</v>
      </c>
      <c r="BD21" s="68">
        <f t="shared" si="17"/>
        <v>379.78484085192002</v>
      </c>
      <c r="BE21" s="68">
        <f>MIN($BD21*'Model Inputs &amp; Summary Results'!$F$26,'Model Inputs &amp; Summary Results'!$F$23)</f>
        <v>284.83863063894</v>
      </c>
      <c r="BF21" s="68">
        <f t="shared" si="18"/>
        <v>414.85506264230008</v>
      </c>
      <c r="BG21" s="68">
        <f t="shared" si="26"/>
        <v>130.01643200336008</v>
      </c>
      <c r="BH21" s="68">
        <f t="shared" si="19"/>
        <v>2384384.177078567</v>
      </c>
      <c r="BI21" s="70">
        <f t="shared" si="20"/>
        <v>0.75</v>
      </c>
      <c r="BJ21" s="49" t="b">
        <f>AND(BG21&lt;'Model Inputs &amp; Summary Results'!$F$14,BG21&lt;$BX$23,BI21&gt;=0.25)</f>
        <v>1</v>
      </c>
      <c r="BL21" s="68">
        <f t="shared" si="28"/>
        <v>245.63588853970919</v>
      </c>
      <c r="BM21" s="68">
        <f>MIN($BL21*'Model Inputs &amp; Summary Results'!$F$26,'Model Inputs &amp; Summary Results'!$F$23)</f>
        <v>184.22691640478189</v>
      </c>
      <c r="BN21" s="68">
        <f t="shared" si="21"/>
        <v>1542163.5172244292</v>
      </c>
      <c r="BO21" s="68">
        <f t="shared" si="27"/>
        <v>794794.72569285566</v>
      </c>
      <c r="BS21" s="73" t="s">
        <v>161</v>
      </c>
      <c r="BT21" s="24">
        <f>MAX(BT17-BT19,0)</f>
        <v>2288589822.2690921</v>
      </c>
      <c r="BU21" s="24">
        <f>MAX(BU17-BU19,0)</f>
        <v>0</v>
      </c>
      <c r="BV21" s="67">
        <f>MAX(BV17-BV19,0)</f>
        <v>97364</v>
      </c>
      <c r="BW21" s="67">
        <f>MAX(BW17-BW19,0)</f>
        <v>79100.999872249959</v>
      </c>
      <c r="BX21" s="67">
        <f>MAX(BX17-BX19,0)</f>
        <v>18263.000127750012</v>
      </c>
    </row>
    <row r="22" spans="1:78" x14ac:dyDescent="0.45">
      <c r="A22" s="49" t="str">
        <f t="shared" si="22"/>
        <v>TX</v>
      </c>
      <c r="B22" s="62">
        <v>7.0000000000000007E-2</v>
      </c>
      <c r="C22" s="63" cm="1">
        <f t="array" ref="C22">_xlfn.IFNA(INDEX('Locations &amp; Fiber - Unserved'!$H:$H,MATCH(1,($A22='Locations &amp; Fiber - Unserved'!$A:$A)*($B22='Locations &amp; Fiber - Unserved'!$B:$B),0)),C21)</f>
        <v>0.24404885100000001</v>
      </c>
      <c r="D22" s="63" cm="1">
        <f t="array" ref="D22">_xlfn.IFNA(INDEX('Locations &amp; Fiber - Unserved'!$G:$G,MATCH(1,($A22='Locations &amp; Fiber - Unserved'!$A:$A)*($B22='Locations &amp; Fiber - Unserved'!$B:$B),0)),D21)</f>
        <v>0.75595114900000004</v>
      </c>
      <c r="E22" s="64" cm="1">
        <f t="array" ref="E22">_xlfn.IFNA(INDEX('Locations &amp; Fiber - Unserved'!$C:$C,MATCH(1,($A22='Locations &amp; Fiber - Unserved'!$A:$A)*($B22='Locations &amp; Fiber - Unserved'!$B:$B),0)),E21)</f>
        <v>48310</v>
      </c>
      <c r="F22" s="64" cm="1">
        <f t="array" ref="F22">_xlfn.IFNA(INDEX('Locations &amp; Fiber - Unserved'!$D:$D,MATCH(1,($A22='Locations &amp; Fiber - Unserved'!$A:$A)*($B22='Locations &amp; Fiber - Unserved'!$B:$B),0)),F21)</f>
        <v>302.2010525</v>
      </c>
      <c r="G22" s="65" cm="1">
        <f t="array" ref="G22">_xlfn.IFNA(INDEX('Locations &amp; Fiber - Unserved'!$F:$F,MATCH(1,($A22='Locations &amp; Fiber - Unserved'!$A:$A)*($B22='Locations &amp; Fiber - Unserved'!$B:$B),0)),G21)</f>
        <v>8.9099999999999995E-3</v>
      </c>
      <c r="H22" s="65" cm="1">
        <f t="array" ref="H22">_xlfn.IFNA(INDEX('Locations &amp; Fiber - Unserved'!$E:$E,MATCH(1,($A22='Locations &amp; Fiber - Unserved'!$A:$A)*($B22='Locations &amp; Fiber - Unserved'!$B:$B),0)),H21)</f>
        <v>9.4900000000000002E-3</v>
      </c>
      <c r="I22" s="63" cm="1">
        <f t="array" ref="I22">_xlfn.IFNA(INDEX('Locations &amp; Fiber - Unserved'!$I:$I,MATCH(1,($A22='Locations &amp; Fiber - Unserved'!$A:$A)*($B22='Locations &amp; Fiber - Unserved'!$B:$B),0)),I21)</f>
        <v>0.75504058100000004</v>
      </c>
      <c r="J22" s="63" cm="1">
        <f t="array" ref="J22">_xlfn.IFNA(INDEX('Locations &amp; Fiber - Unserved'!$J:$J,MATCH(1,($A22='Locations &amp; Fiber - Unserved'!$A:$A)*($B22='Locations &amp; Fiber - Unserved'!$B:$B),0)),J21)</f>
        <v>0.24249483199999999</v>
      </c>
      <c r="K22" s="63" cm="1">
        <f t="array" ref="K22">_xlfn.IFNA(INDEX('Locations &amp; Fiber - Unserved'!$K:$K,MATCH(1,($A22='Locations &amp; Fiber - Unserved'!$A:$A)*($B22='Locations &amp; Fiber - Unserved'!$B:$B),0)),K21)</f>
        <v>2.4599999999999999E-3</v>
      </c>
      <c r="L22" s="64" cm="1">
        <f t="array" ref="L22">_xlfn.IFNA(INDEX('Locations &amp; Fiber - Underserved'!$C:$C,MATCH(1,($A22='Locations &amp; Fiber - Underserved'!$A:$A)*($B22='Locations &amp; Fiber - Underserved'!$B:$B),0)),L21)</f>
        <v>9457</v>
      </c>
      <c r="M22" s="64" cm="1">
        <f t="array" ref="M22">_xlfn.IFNA(INDEX('Locations &amp; Fiber - Underserved'!$D:$D,MATCH(1,($A22='Locations &amp; Fiber - Underserved'!$A:$A)*($B22='Locations &amp; Fiber - Underserved'!$B:$B),0)),M21)</f>
        <v>59.116685740000001</v>
      </c>
      <c r="N22" s="65" cm="1">
        <f t="array" ref="N22">_xlfn.IFNA(INDEX('Locations &amp; Fiber - Underserved'!$F:$F,MATCH(1,($A22='Locations &amp; Fiber - Underserved'!$A:$A)*($B22='Locations &amp; Fiber - Underserved'!$B:$B),0)),N21)</f>
        <v>9.6200000000000001E-3</v>
      </c>
      <c r="O22" s="72" cm="1">
        <f t="array" ref="O22">_xlfn.IFNA(INDEX('Locations &amp; Fiber - Underserved'!$E:$E,MATCH(1,($A22='Locations &amp; Fiber - Underserved'!$A:$A)*($B22='Locations &amp; Fiber - Underserved'!$B:$B),0)),O21)</f>
        <v>1.0500000000000001E-2</v>
      </c>
      <c r="P22" s="63" cm="1">
        <f t="array" ref="P22">_xlfn.IFNA(INDEX('Locations &amp; Fiber - Underserved'!$I:$I,MATCH(1,($A22='Locations &amp; Fiber - Underserved'!$A:$A)*($B22='Locations &amp; Fiber - Underserved'!$B:$B),0)),P21)</f>
        <v>0.572420759</v>
      </c>
      <c r="Q22" s="63" cm="1">
        <f t="array" ref="Q22">_xlfn.IFNA(INDEX('Locations &amp; Fiber - Underserved'!$J:$J,MATCH(1,($A22='Locations &amp; Fiber - Underserved'!$A:$A)*($B22='Locations &amp; Fiber - Underserved'!$B:$B),0)),Q21)</f>
        <v>0.42197275299999998</v>
      </c>
      <c r="R22" s="63" cm="1">
        <f t="array" ref="R22">_xlfn.IFNA(INDEX('Locations &amp; Fiber - Underserved'!$K:$K,MATCH(1,($A22='Locations &amp; Fiber - Underserved'!$A:$A)*($B22='Locations &amp; Fiber - Underserved'!$B:$B),0)),R21)</f>
        <v>5.6100000000000004E-3</v>
      </c>
      <c r="T22" s="66">
        <f>'Model Inputs &amp; Summary Results'!$F$44*I22</f>
        <v>34920.626871250002</v>
      </c>
      <c r="U22" s="66">
        <f>'Model Inputs &amp; Summary Results'!$F$45*J22</f>
        <v>14731.561044</v>
      </c>
      <c r="V22" s="66">
        <f>'Model Inputs &amp; Summary Results'!$F$46*K22</f>
        <v>174.66</v>
      </c>
      <c r="W22" s="67">
        <f t="shared" si="0"/>
        <v>36520.00000819</v>
      </c>
      <c r="X22" s="67">
        <f t="shared" si="1"/>
        <v>325.39320007297289</v>
      </c>
      <c r="Y22" s="68">
        <f t="shared" si="2"/>
        <v>16213317.492692538</v>
      </c>
      <c r="Z22" s="68">
        <f t="shared" si="3"/>
        <v>11382905.182388866</v>
      </c>
      <c r="AA22" s="66">
        <f>'Model Inputs &amp; Summary Results'!$F$40*I22</f>
        <v>28880.302223250001</v>
      </c>
      <c r="AB22" s="66">
        <f>'Model Inputs &amp; Summary Results'!$F$41*J22</f>
        <v>11700.375644</v>
      </c>
      <c r="AC22" s="66">
        <f>'Model Inputs &amp; Summary Results'!$F$42*K22</f>
        <v>126.69</v>
      </c>
      <c r="AD22" s="67">
        <f t="shared" si="4"/>
        <v>11789.99999181</v>
      </c>
      <c r="AE22" s="67">
        <f t="shared" si="5"/>
        <v>105.04889992702709</v>
      </c>
      <c r="AF22" s="68">
        <f t="shared" si="23"/>
        <v>4276264.2133794241</v>
      </c>
      <c r="AG22" s="68">
        <f t="shared" si="24"/>
        <v>3002242.4527046648</v>
      </c>
      <c r="AI22" s="68">
        <f t="shared" si="6"/>
        <v>20489581.706071962</v>
      </c>
      <c r="AJ22" s="68">
        <f t="shared" si="7"/>
        <v>424.12713115445996</v>
      </c>
      <c r="AK22" s="68">
        <f>MIN($AJ22*'Model Inputs &amp; Summary Results'!$F$26,'Model Inputs &amp; Summary Results'!$F$23)</f>
        <v>318.09534836584498</v>
      </c>
      <c r="AL22" s="68">
        <f t="shared" si="8"/>
        <v>472.85678671572259</v>
      </c>
      <c r="AM22" s="68">
        <f t="shared" si="25"/>
        <v>154.76143834987761</v>
      </c>
      <c r="AN22" s="68">
        <f t="shared" si="9"/>
        <v>15367186.27955397</v>
      </c>
      <c r="AO22" s="69">
        <f t="shared" si="10"/>
        <v>0.75</v>
      </c>
      <c r="AP22" s="49" t="b">
        <f>AND(AM22&lt;'Model Inputs &amp; Summary Results'!$F$14,AO22&gt;=0.25)</f>
        <v>1</v>
      </c>
      <c r="AR22" s="68">
        <f t="shared" si="11"/>
        <v>14385147.635093531</v>
      </c>
      <c r="AS22" s="68">
        <f t="shared" si="12"/>
        <v>297.76749399903809</v>
      </c>
      <c r="AT22" s="68">
        <f>MIN($AS22*'Model Inputs &amp; Summary Results'!$F$26,'Model Inputs &amp; Summary Results'!$F$23)</f>
        <v>223.32562049927856</v>
      </c>
      <c r="AU22" s="68">
        <f t="shared" ref="AU22:AU79" si="29">$AT22*E22</f>
        <v>10788860.726320148</v>
      </c>
      <c r="AV22" s="68">
        <f t="shared" ref="AV22:AV79" si="30">AR22-AU22</f>
        <v>3596286.9087733831</v>
      </c>
      <c r="AX22" s="66">
        <f>'Model Inputs &amp; Summary Results'!$F$40*P22</f>
        <v>21895.094031749999</v>
      </c>
      <c r="AY22" s="66">
        <f>'Model Inputs &amp; Summary Results'!$F$41*Q22</f>
        <v>20360.185332249999</v>
      </c>
      <c r="AZ22" s="66">
        <f>'Model Inputs &amp; Summary Results'!$F$42*R22</f>
        <v>288.91500000000002</v>
      </c>
      <c r="BA22" s="68">
        <f t="shared" si="15"/>
        <v>3870515.0914853476</v>
      </c>
      <c r="BB22" s="68">
        <f t="shared" ref="BB22:BB79" si="31">SUM(AX22:AZ22)*M22</f>
        <v>2515071.7682780675</v>
      </c>
      <c r="BD22" s="68">
        <f t="shared" si="17"/>
        <v>409.27514978168</v>
      </c>
      <c r="BE22" s="68">
        <f>MIN($BD22*'Model Inputs &amp; Summary Results'!$F$26,'Model Inputs &amp; Summary Results'!$F$23)</f>
        <v>306.95636233625999</v>
      </c>
      <c r="BF22" s="68">
        <f t="shared" si="18"/>
        <v>446.71404082200007</v>
      </c>
      <c r="BG22" s="68">
        <f t="shared" si="26"/>
        <v>139.75767848574009</v>
      </c>
      <c r="BH22" s="68">
        <f t="shared" si="19"/>
        <v>2902886.3186140107</v>
      </c>
      <c r="BI22" s="70">
        <f t="shared" si="20"/>
        <v>0.75</v>
      </c>
      <c r="BJ22" s="49" t="b">
        <f>AND(BG22&lt;'Model Inputs &amp; Summary Results'!$F$14,BG22&lt;$BX$23,BI22&gt;=0.25)</f>
        <v>1</v>
      </c>
      <c r="BL22" s="68">
        <f t="shared" si="28"/>
        <v>265.94816202580813</v>
      </c>
      <c r="BM22" s="68">
        <f>MIN($BL22*'Model Inputs &amp; Summary Results'!$F$26,'Model Inputs &amp; Summary Results'!$F$23)</f>
        <v>199.46112151935608</v>
      </c>
      <c r="BN22" s="68">
        <f t="shared" si="21"/>
        <v>1886303.8262085505</v>
      </c>
      <c r="BO22" s="68">
        <f t="shared" si="27"/>
        <v>967628.7728713369</v>
      </c>
      <c r="BS22" s="49"/>
      <c r="BT22" s="49"/>
      <c r="BU22" s="49"/>
      <c r="BV22" s="49"/>
      <c r="BW22" s="49"/>
      <c r="BX22" s="49"/>
    </row>
    <row r="23" spans="1:78" x14ac:dyDescent="0.45">
      <c r="A23" s="49" t="str">
        <f t="shared" si="22"/>
        <v>TX</v>
      </c>
      <c r="B23" s="62">
        <v>0.08</v>
      </c>
      <c r="C23" s="63" cm="1">
        <f t="array" ref="C23">_xlfn.IFNA(INDEX('Locations &amp; Fiber - Unserved'!$H:$H,MATCH(1,($A23='Locations &amp; Fiber - Unserved'!$A:$A)*($B23='Locations &amp; Fiber - Unserved'!$B:$B),0)),C22)</f>
        <v>0.24939657700000001</v>
      </c>
      <c r="D23" s="63" cm="1">
        <f t="array" ref="D23">_xlfn.IFNA(INDEX('Locations &amp; Fiber - Unserved'!$G:$G,MATCH(1,($A23='Locations &amp; Fiber - Unserved'!$A:$A)*($B23='Locations &amp; Fiber - Unserved'!$B:$B),0)),D22)</f>
        <v>0.75060342300000005</v>
      </c>
      <c r="E23" s="64" cm="1">
        <f t="array" ref="E23">_xlfn.IFNA(INDEX('Locations &amp; Fiber - Unserved'!$C:$C,MATCH(1,($A23='Locations &amp; Fiber - Unserved'!$A:$A)*($B23='Locations &amp; Fiber - Unserved'!$B:$B),0)),E22)</f>
        <v>54688</v>
      </c>
      <c r="F23" s="64" cm="1">
        <f t="array" ref="F23">_xlfn.IFNA(INDEX('Locations &amp; Fiber - Unserved'!$D:$D,MATCH(1,($A23='Locations &amp; Fiber - Unserved'!$A:$A)*($B23='Locations &amp; Fiber - Unserved'!$B:$B),0)),F22)</f>
        <v>364.35773599999999</v>
      </c>
      <c r="G23" s="65" cm="1">
        <f t="array" ref="G23">_xlfn.IFNA(INDEX('Locations &amp; Fiber - Unserved'!$F:$F,MATCH(1,($A23='Locations &amp; Fiber - Unserved'!$A:$A)*($B23='Locations &amp; Fiber - Unserved'!$B:$B),0)),G22)</f>
        <v>9.41E-3</v>
      </c>
      <c r="H23" s="65" cm="1">
        <f t="array" ref="H23">_xlfn.IFNA(INDEX('Locations &amp; Fiber - Unserved'!$E:$E,MATCH(1,($A23='Locations &amp; Fiber - Unserved'!$A:$A)*($B23='Locations &amp; Fiber - Unserved'!$B:$B),0)),H22)</f>
        <v>0.01</v>
      </c>
      <c r="I23" s="63" cm="1">
        <f t="array" ref="I23">_xlfn.IFNA(INDEX('Locations &amp; Fiber - Unserved'!$I:$I,MATCH(1,($A23='Locations &amp; Fiber - Unserved'!$A:$A)*($B23='Locations &amp; Fiber - Unserved'!$B:$B),0)),I22)</f>
        <v>0.76646255100000005</v>
      </c>
      <c r="J23" s="63" cm="1">
        <f t="array" ref="J23">_xlfn.IFNA(INDEX('Locations &amp; Fiber - Unserved'!$J:$J,MATCH(1,($A23='Locations &amp; Fiber - Unserved'!$A:$A)*($B23='Locations &amp; Fiber - Unserved'!$B:$B),0)),J22)</f>
        <v>0.231500978</v>
      </c>
      <c r="K23" s="63" cm="1">
        <f t="array" ref="K23">_xlfn.IFNA(INDEX('Locations &amp; Fiber - Unserved'!$K:$K,MATCH(1,($A23='Locations &amp; Fiber - Unserved'!$A:$A)*($B23='Locations &amp; Fiber - Unserved'!$B:$B),0)),K22)</f>
        <v>2.0400000000000001E-3</v>
      </c>
      <c r="L23" s="64" cm="1">
        <f t="array" ref="L23">_xlfn.IFNA(INDEX('Locations &amp; Fiber - Underserved'!$C:$C,MATCH(1,($A23='Locations &amp; Fiber - Underserved'!$A:$A)*($B23='Locations &amp; Fiber - Underserved'!$B:$B),0)),L22)</f>
        <v>10963</v>
      </c>
      <c r="M23" s="64" cm="1">
        <f t="array" ref="M23">_xlfn.IFNA(INDEX('Locations &amp; Fiber - Underserved'!$D:$D,MATCH(1,($A23='Locations &amp; Fiber - Underserved'!$A:$A)*($B23='Locations &amp; Fiber - Underserved'!$B:$B),0)),M22)</f>
        <v>75.399986670000004</v>
      </c>
      <c r="N23" s="65" cm="1">
        <f t="array" ref="N23">_xlfn.IFNA(INDEX('Locations &amp; Fiber - Underserved'!$F:$F,MATCH(1,($A23='Locations &amp; Fiber - Underserved'!$A:$A)*($B23='Locations &amp; Fiber - Underserved'!$B:$B),0)),N22)</f>
        <v>1.04E-2</v>
      </c>
      <c r="O23" s="72" cm="1">
        <f t="array" ref="O23">_xlfn.IFNA(INDEX('Locations &amp; Fiber - Underserved'!$E:$E,MATCH(1,($A23='Locations &amp; Fiber - Underserved'!$A:$A)*($B23='Locations &amp; Fiber - Underserved'!$B:$B),0)),O22)</f>
        <v>1.1299999999999999E-2</v>
      </c>
      <c r="P23" s="63" cm="1">
        <f t="array" ref="P23">_xlfn.IFNA(INDEX('Locations &amp; Fiber - Underserved'!$I:$I,MATCH(1,($A23='Locations &amp; Fiber - Underserved'!$A:$A)*($B23='Locations &amp; Fiber - Underserved'!$B:$B),0)),P22)</f>
        <v>0.56204168499999996</v>
      </c>
      <c r="Q23" s="63" cm="1">
        <f t="array" ref="Q23">_xlfn.IFNA(INDEX('Locations &amp; Fiber - Underserved'!$J:$J,MATCH(1,($A23='Locations &amp; Fiber - Underserved'!$A:$A)*($B23='Locations &amp; Fiber - Underserved'!$B:$B),0)),Q22)</f>
        <v>0.43358859900000002</v>
      </c>
      <c r="R23" s="63" cm="1">
        <f t="array" ref="R23">_xlfn.IFNA(INDEX('Locations &amp; Fiber - Underserved'!$K:$K,MATCH(1,($A23='Locations &amp; Fiber - Underserved'!$A:$A)*($B23='Locations &amp; Fiber - Underserved'!$B:$B),0)),R22)</f>
        <v>4.3699999999999998E-3</v>
      </c>
      <c r="T23" s="66">
        <f>'Model Inputs &amp; Summary Results'!$F$44*I23</f>
        <v>35448.892983750004</v>
      </c>
      <c r="U23" s="66">
        <f>'Model Inputs &amp; Summary Results'!$F$45*J23</f>
        <v>14063.684413499999</v>
      </c>
      <c r="V23" s="66">
        <f>'Model Inputs &amp; Summary Results'!$F$46*K23</f>
        <v>144.84</v>
      </c>
      <c r="W23" s="67">
        <f t="shared" si="0"/>
        <v>41048.999997024002</v>
      </c>
      <c r="X23" s="67">
        <f t="shared" si="1"/>
        <v>386.27108997199588</v>
      </c>
      <c r="Y23" s="68">
        <f t="shared" si="2"/>
        <v>19181224.743230108</v>
      </c>
      <c r="Z23" s="68">
        <f t="shared" si="3"/>
        <v>13580715.904917531</v>
      </c>
      <c r="AA23" s="66">
        <f>'Model Inputs &amp; Summary Results'!$F$40*I23</f>
        <v>29317.192575750003</v>
      </c>
      <c r="AB23" s="66">
        <f>'Model Inputs &amp; Summary Results'!$F$41*J23</f>
        <v>11169.922188500001</v>
      </c>
      <c r="AC23" s="66">
        <f>'Model Inputs &amp; Summary Results'!$F$42*K23</f>
        <v>105.06</v>
      </c>
      <c r="AD23" s="67">
        <f t="shared" si="4"/>
        <v>13639.000002976001</v>
      </c>
      <c r="AE23" s="67">
        <f t="shared" si="5"/>
        <v>128.34299002800418</v>
      </c>
      <c r="AF23" s="68">
        <f t="shared" si="23"/>
        <v>5209721.0809831405</v>
      </c>
      <c r="AG23" s="68">
        <f t="shared" si="24"/>
        <v>3688593.5539472401</v>
      </c>
      <c r="AI23" s="68">
        <f t="shared" si="6"/>
        <v>24390945.824213248</v>
      </c>
      <c r="AJ23" s="68">
        <f t="shared" si="7"/>
        <v>446.00178876925924</v>
      </c>
      <c r="AK23" s="68">
        <f>MIN($AJ23*'Model Inputs &amp; Summary Results'!$F$26,'Model Inputs &amp; Summary Results'!$F$23)</f>
        <v>334.50134157694441</v>
      </c>
      <c r="AL23" s="68">
        <f t="shared" si="8"/>
        <v>496.57417397249998</v>
      </c>
      <c r="AM23" s="68">
        <f t="shared" ref="AM23:AM79" si="32">AL23-AK23</f>
        <v>162.07283239555557</v>
      </c>
      <c r="AN23" s="68">
        <f t="shared" si="9"/>
        <v>18293209.368159935</v>
      </c>
      <c r="AO23" s="69">
        <f t="shared" si="10"/>
        <v>0.75</v>
      </c>
      <c r="AP23" s="49" t="b">
        <f>AND(AM23&lt;'Model Inputs &amp; Summary Results'!$F$14,AO23&gt;=0.25)</f>
        <v>1</v>
      </c>
      <c r="AR23" s="68">
        <f t="shared" si="11"/>
        <v>17269309.458864771</v>
      </c>
      <c r="AS23" s="68">
        <f t="shared" si="12"/>
        <v>315.77877155618728</v>
      </c>
      <c r="AT23" s="68">
        <f>MIN($AS23*'Model Inputs &amp; Summary Results'!$F$26,'Model Inputs &amp; Summary Results'!$F$23)</f>
        <v>236.83407866714046</v>
      </c>
      <c r="AU23" s="68">
        <f t="shared" si="29"/>
        <v>12951982.094148578</v>
      </c>
      <c r="AV23" s="68">
        <f t="shared" si="30"/>
        <v>4317327.3647161927</v>
      </c>
      <c r="AX23" s="66">
        <f>'Model Inputs &amp; Summary Results'!$F$40*P23</f>
        <v>21498.094451249999</v>
      </c>
      <c r="AY23" s="66">
        <f>'Model Inputs &amp; Summary Results'!$F$41*Q23</f>
        <v>20920.649901749999</v>
      </c>
      <c r="AZ23" s="66">
        <f>'Model Inputs &amp; Summary Results'!$F$42*R23</f>
        <v>225.05499999999998</v>
      </c>
      <c r="BA23" s="68">
        <f t="shared" si="15"/>
        <v>4862041.3119921656</v>
      </c>
      <c r="BB23" s="68">
        <f t="shared" si="31"/>
        <v>3215341.9027743549</v>
      </c>
      <c r="BD23" s="68">
        <f t="shared" si="17"/>
        <v>443.49551327120002</v>
      </c>
      <c r="BE23" s="68">
        <f>MIN($BD23*'Model Inputs &amp; Summary Results'!$F$26,'Model Inputs &amp; Summary Results'!$F$23)</f>
        <v>332.62163495340002</v>
      </c>
      <c r="BF23" s="68">
        <f t="shared" si="18"/>
        <v>481.8749326889</v>
      </c>
      <c r="BG23" s="68">
        <f t="shared" si="26"/>
        <v>149.25329773549998</v>
      </c>
      <c r="BH23" s="68">
        <f t="shared" si="19"/>
        <v>3646530.9839941245</v>
      </c>
      <c r="BI23" s="70">
        <f t="shared" si="20"/>
        <v>0.75</v>
      </c>
      <c r="BJ23" s="49" t="b">
        <f>AND(BG23&lt;'Model Inputs &amp; Summary Results'!$F$14,BG23&lt;$BX$23,BI23&gt;=0.25)</f>
        <v>1</v>
      </c>
      <c r="BL23" s="68">
        <f t="shared" si="28"/>
        <v>293.29033136681153</v>
      </c>
      <c r="BM23" s="68">
        <f>MIN($BL23*'Model Inputs &amp; Summary Results'!$F$26,'Model Inputs &amp; Summary Results'!$F$23)</f>
        <v>219.96774852510865</v>
      </c>
      <c r="BN23" s="68">
        <f t="shared" ref="BN23:BN79" si="33">BM23*L23</f>
        <v>2411506.4270807663</v>
      </c>
      <c r="BO23" s="68">
        <f t="shared" si="27"/>
        <v>1215510.3279980412</v>
      </c>
      <c r="BS23" s="73" t="s">
        <v>162</v>
      </c>
      <c r="BT23" s="74" t="b">
        <f>BT21&gt;0</f>
        <v>1</v>
      </c>
      <c r="BU23" s="49"/>
      <c r="BV23" s="73" t="s">
        <v>253</v>
      </c>
      <c r="BW23" s="49"/>
      <c r="BX23" s="24">
        <f>_xlfn.MAXIFS($AM:$AM,$AP:$AP,TRUE)</f>
        <v>16317.457435225984</v>
      </c>
    </row>
    <row r="24" spans="1:78" x14ac:dyDescent="0.45">
      <c r="A24" s="49" t="str">
        <f t="shared" si="22"/>
        <v>TX</v>
      </c>
      <c r="B24" s="62">
        <v>0.09</v>
      </c>
      <c r="C24" s="63" cm="1">
        <f t="array" ref="C24">_xlfn.IFNA(INDEX('Locations &amp; Fiber - Unserved'!$H:$H,MATCH(1,($A24='Locations &amp; Fiber - Unserved'!$A:$A)*($B24='Locations &amp; Fiber - Unserved'!$B:$B),0)),C23)</f>
        <v>0.25458554500000002</v>
      </c>
      <c r="D24" s="63" cm="1">
        <f t="array" ref="D24">_xlfn.IFNA(INDEX('Locations &amp; Fiber - Unserved'!$G:$G,MATCH(1,($A24='Locations &amp; Fiber - Unserved'!$A:$A)*($B24='Locations &amp; Fiber - Unserved'!$B:$B),0)),D23)</f>
        <v>0.74541445500000003</v>
      </c>
      <c r="E24" s="64" cm="1">
        <f t="array" ref="E24">_xlfn.IFNA(INDEX('Locations &amp; Fiber - Unserved'!$C:$C,MATCH(1,($A24='Locations &amp; Fiber - Unserved'!$A:$A)*($B24='Locations &amp; Fiber - Unserved'!$B:$B),0)),E23)</f>
        <v>61225</v>
      </c>
      <c r="F24" s="64" cm="1">
        <f t="array" ref="F24">_xlfn.IFNA(INDEX('Locations &amp; Fiber - Unserved'!$D:$D,MATCH(1,($A24='Locations &amp; Fiber - Unserved'!$A:$A)*($B24='Locations &amp; Fiber - Unserved'!$B:$B),0)),F23)</f>
        <v>431.9201387</v>
      </c>
      <c r="G24" s="65" cm="1">
        <f t="array" ref="G24">_xlfn.IFNA(INDEX('Locations &amp; Fiber - Unserved'!$F:$F,MATCH(1,($A24='Locations &amp; Fiber - Unserved'!$A:$A)*($B24='Locations &amp; Fiber - Unserved'!$B:$B),0)),G23)</f>
        <v>9.8899999999999995E-3</v>
      </c>
      <c r="H24" s="65" cm="1">
        <f t="array" ref="H24">_xlfn.IFNA(INDEX('Locations &amp; Fiber - Unserved'!$E:$E,MATCH(1,($A24='Locations &amp; Fiber - Unserved'!$A:$A)*($B24='Locations &amp; Fiber - Unserved'!$B:$B),0)),H23)</f>
        <v>1.06E-2</v>
      </c>
      <c r="I24" s="63" cm="1">
        <f t="array" ref="I24">_xlfn.IFNA(INDEX('Locations &amp; Fiber - Unserved'!$I:$I,MATCH(1,($A24='Locations &amp; Fiber - Unserved'!$A:$A)*($B24='Locations &amp; Fiber - Unserved'!$B:$B),0)),I23)</f>
        <v>0.76910250000000002</v>
      </c>
      <c r="J24" s="63" cm="1">
        <f t="array" ref="J24">_xlfn.IFNA(INDEX('Locations &amp; Fiber - Unserved'!$J:$J,MATCH(1,($A24='Locations &amp; Fiber - Unserved'!$A:$A)*($B24='Locations &amp; Fiber - Unserved'!$B:$B),0)),J23)</f>
        <v>0.22918034800000001</v>
      </c>
      <c r="K24" s="63" cm="1">
        <f t="array" ref="K24">_xlfn.IFNA(INDEX('Locations &amp; Fiber - Unserved'!$K:$K,MATCH(1,($A24='Locations &amp; Fiber - Unserved'!$A:$A)*($B24='Locations &amp; Fiber - Unserved'!$B:$B),0)),K23)</f>
        <v>1.72E-3</v>
      </c>
      <c r="L24" s="64" cm="1">
        <f t="array" ref="L24">_xlfn.IFNA(INDEX('Locations &amp; Fiber - Underserved'!$C:$C,MATCH(1,($A24='Locations &amp; Fiber - Underserved'!$A:$A)*($B24='Locations &amp; Fiber - Underserved'!$B:$B),0)),L23)</f>
        <v>12253</v>
      </c>
      <c r="M24" s="64" cm="1">
        <f t="array" ref="M24">_xlfn.IFNA(INDEX('Locations &amp; Fiber - Underserved'!$D:$D,MATCH(1,($A24='Locations &amp; Fiber - Underserved'!$A:$A)*($B24='Locations &amp; Fiber - Underserved'!$B:$B),0)),M23)</f>
        <v>90.588819619999995</v>
      </c>
      <c r="N24" s="65" cm="1">
        <f t="array" ref="N24">_xlfn.IFNA(INDEX('Locations &amp; Fiber - Underserved'!$F:$F,MATCH(1,($A24='Locations &amp; Fiber - Underserved'!$A:$A)*($B24='Locations &amp; Fiber - Underserved'!$B:$B),0)),N23)</f>
        <v>1.11E-2</v>
      </c>
      <c r="O24" s="72" cm="1">
        <f t="array" ref="O24">_xlfn.IFNA(INDEX('Locations &amp; Fiber - Underserved'!$E:$E,MATCH(1,($A24='Locations &amp; Fiber - Underserved'!$A:$A)*($B24='Locations &amp; Fiber - Underserved'!$B:$B),0)),O23)</f>
        <v>1.23E-2</v>
      </c>
      <c r="P24" s="63" cm="1">
        <f t="array" ref="P24">_xlfn.IFNA(INDEX('Locations &amp; Fiber - Underserved'!$I:$I,MATCH(1,($A24='Locations &amp; Fiber - Underserved'!$A:$A)*($B24='Locations &amp; Fiber - Underserved'!$B:$B),0)),P23)</f>
        <v>0.57631074400000004</v>
      </c>
      <c r="Q24" s="63" cm="1">
        <f t="array" ref="Q24">_xlfn.IFNA(INDEX('Locations &amp; Fiber - Underserved'!$J:$J,MATCH(1,($A24='Locations &amp; Fiber - Underserved'!$A:$A)*($B24='Locations &amp; Fiber - Underserved'!$B:$B),0)),Q23)</f>
        <v>0.41918092800000001</v>
      </c>
      <c r="R24" s="63" cm="1">
        <f t="array" ref="R24">_xlfn.IFNA(INDEX('Locations &amp; Fiber - Underserved'!$K:$K,MATCH(1,($A24='Locations &amp; Fiber - Underserved'!$A:$A)*($B24='Locations &amp; Fiber - Underserved'!$B:$B),0)),R23)</f>
        <v>4.5100000000000001E-3</v>
      </c>
      <c r="T24" s="66">
        <f>'Model Inputs &amp; Summary Results'!$F$44*I24</f>
        <v>35570.990624999999</v>
      </c>
      <c r="U24" s="66">
        <f>'Model Inputs &amp; Summary Results'!$F$45*J24</f>
        <v>13922.706141000001</v>
      </c>
      <c r="V24" s="66">
        <f>'Model Inputs &amp; Summary Results'!$F$46*K24</f>
        <v>122.11999999999999</v>
      </c>
      <c r="W24" s="67">
        <f t="shared" si="0"/>
        <v>45638.000007375005</v>
      </c>
      <c r="X24" s="67">
        <f t="shared" si="1"/>
        <v>451.35982007293876</v>
      </c>
      <c r="Y24" s="68">
        <f t="shared" si="2"/>
        <v>22394586.128273658</v>
      </c>
      <c r="Z24" s="68">
        <f t="shared" si="3"/>
        <v>15974284.29201916</v>
      </c>
      <c r="AA24" s="66">
        <f>'Model Inputs &amp; Summary Results'!$F$40*I24</f>
        <v>29418.170625000002</v>
      </c>
      <c r="AB24" s="66">
        <f>'Model Inputs &amp; Summary Results'!$F$41*J24</f>
        <v>11057.951791</v>
      </c>
      <c r="AC24" s="66">
        <f>'Model Inputs &amp; Summary Results'!$F$42*K24</f>
        <v>88.58</v>
      </c>
      <c r="AD24" s="67">
        <f t="shared" si="4"/>
        <v>15586.999992625002</v>
      </c>
      <c r="AE24" s="67">
        <f t="shared" si="5"/>
        <v>154.15542992706125</v>
      </c>
      <c r="AF24" s="68">
        <f t="shared" si="23"/>
        <v>6253269.1408017799</v>
      </c>
      <c r="AG24" s="68">
        <f t="shared" si="24"/>
        <v>4460519.9862819891</v>
      </c>
      <c r="AI24" s="68">
        <f t="shared" si="6"/>
        <v>28647855.269075438</v>
      </c>
      <c r="AJ24" s="68">
        <f t="shared" si="7"/>
        <v>467.91107013598105</v>
      </c>
      <c r="AK24" s="68">
        <f>MIN($AJ24*'Model Inputs &amp; Summary Results'!$F$26,'Model Inputs &amp; Summary Results'!$F$23)</f>
        <v>350.93330260198582</v>
      </c>
      <c r="AL24" s="68">
        <f t="shared" si="8"/>
        <v>525.92765771960001</v>
      </c>
      <c r="AM24" s="68">
        <f t="shared" si="32"/>
        <v>174.99435511761419</v>
      </c>
      <c r="AN24" s="68">
        <f t="shared" si="9"/>
        <v>21485891.451806583</v>
      </c>
      <c r="AO24" s="69">
        <f t="shared" si="10"/>
        <v>0.75000000000000011</v>
      </c>
      <c r="AP24" s="49" t="b">
        <f>AND(AM24&lt;'Model Inputs &amp; Summary Results'!$F$14,AO24&gt;=0.25)</f>
        <v>1</v>
      </c>
      <c r="AR24" s="68">
        <f t="shared" si="11"/>
        <v>20434804.27830115</v>
      </c>
      <c r="AS24" s="68">
        <f t="shared" si="12"/>
        <v>333.76568849818131</v>
      </c>
      <c r="AT24" s="68">
        <f>MIN($AS24*'Model Inputs &amp; Summary Results'!$F$26,'Model Inputs &amp; Summary Results'!$F$23)</f>
        <v>250.32426637363596</v>
      </c>
      <c r="AU24" s="68">
        <f t="shared" si="29"/>
        <v>15326103.208725862</v>
      </c>
      <c r="AV24" s="68">
        <f t="shared" si="30"/>
        <v>5108701.0695752874</v>
      </c>
      <c r="AX24" s="66">
        <f>'Model Inputs &amp; Summary Results'!$F$40*P24</f>
        <v>22043.885958000003</v>
      </c>
      <c r="AY24" s="66">
        <f>'Model Inputs &amp; Summary Results'!$F$41*Q24</f>
        <v>20225.479776</v>
      </c>
      <c r="AZ24" s="66">
        <f>'Model Inputs &amp; Summary Results'!$F$42*R24</f>
        <v>232.26500000000001</v>
      </c>
      <c r="BA24" s="68">
        <f t="shared" si="15"/>
        <v>5780574.5433590934</v>
      </c>
      <c r="BB24" s="68">
        <f t="shared" si="31"/>
        <v>3850172.5601181746</v>
      </c>
      <c r="BD24" s="68">
        <f t="shared" si="17"/>
        <v>471.7681011474001</v>
      </c>
      <c r="BE24" s="68">
        <f>MIN($BD24*'Model Inputs &amp; Summary Results'!$F$26,'Model Inputs &amp; Summary Results'!$F$23)</f>
        <v>353.82607586055008</v>
      </c>
      <c r="BF24" s="68">
        <f t="shared" si="18"/>
        <v>522.77005802820008</v>
      </c>
      <c r="BG24" s="68">
        <f t="shared" si="26"/>
        <v>168.94398216765001</v>
      </c>
      <c r="BH24" s="68">
        <f t="shared" si="19"/>
        <v>4335430.90751932</v>
      </c>
      <c r="BI24" s="70">
        <f t="shared" si="20"/>
        <v>0.75</v>
      </c>
      <c r="BJ24" s="49" t="b">
        <f>AND(BG24&lt;'Model Inputs &amp; Summary Results'!$F$14,BG24&lt;$BX$23,BI24&gt;=0.25)</f>
        <v>1</v>
      </c>
      <c r="BL24" s="68">
        <f t="shared" si="28"/>
        <v>314.22284829169791</v>
      </c>
      <c r="BM24" s="68">
        <f>MIN($BL24*'Model Inputs &amp; Summary Results'!$F$26,'Model Inputs &amp; Summary Results'!$F$23)</f>
        <v>235.66713621877344</v>
      </c>
      <c r="BN24" s="68">
        <f t="shared" si="33"/>
        <v>2887629.4200886311</v>
      </c>
      <c r="BO24" s="68">
        <f t="shared" si="27"/>
        <v>1445143.6358397733</v>
      </c>
      <c r="BS24" s="49"/>
      <c r="BT24" s="49"/>
      <c r="BU24" s="49"/>
      <c r="BV24" s="49"/>
      <c r="BW24" s="49"/>
      <c r="BX24" s="49"/>
    </row>
    <row r="25" spans="1:78" x14ac:dyDescent="0.45">
      <c r="A25" s="49" t="str">
        <f t="shared" si="22"/>
        <v>TX</v>
      </c>
      <c r="B25" s="62">
        <v>0.1</v>
      </c>
      <c r="C25" s="63" cm="1">
        <f t="array" ref="C25">_xlfn.IFNA(INDEX('Locations &amp; Fiber - Unserved'!$H:$H,MATCH(1,($A25='Locations &amp; Fiber - Unserved'!$A:$A)*($B25='Locations &amp; Fiber - Unserved'!$B:$B),0)),C24)</f>
        <v>0.257050004</v>
      </c>
      <c r="D25" s="63" cm="1">
        <f t="array" ref="D25">_xlfn.IFNA(INDEX('Locations &amp; Fiber - Unserved'!$G:$G,MATCH(1,($A25='Locations &amp; Fiber - Unserved'!$A:$A)*($B25='Locations &amp; Fiber - Unserved'!$B:$B),0)),D24)</f>
        <v>0.742949996</v>
      </c>
      <c r="E25" s="64" cm="1">
        <f t="array" ref="E25">_xlfn.IFNA(INDEX('Locations &amp; Fiber - Unserved'!$C:$C,MATCH(1,($A25='Locations &amp; Fiber - Unserved'!$A:$A)*($B25='Locations &amp; Fiber - Unserved'!$B:$B),0)),E24)</f>
        <v>67695</v>
      </c>
      <c r="F25" s="64" cm="1">
        <f t="array" ref="F25">_xlfn.IFNA(INDEX('Locations &amp; Fiber - Unserved'!$D:$D,MATCH(1,($A25='Locations &amp; Fiber - Unserved'!$A:$A)*($B25='Locations &amp; Fiber - Unserved'!$B:$B),0)),F24)</f>
        <v>502.77933289999999</v>
      </c>
      <c r="G25" s="65" cm="1">
        <f t="array" ref="G25">_xlfn.IFNA(INDEX('Locations &amp; Fiber - Unserved'!$F:$F,MATCH(1,($A25='Locations &amp; Fiber - Unserved'!$A:$A)*($B25='Locations &amp; Fiber - Unserved'!$B:$B),0)),G24)</f>
        <v>1.04E-2</v>
      </c>
      <c r="H25" s="65" cm="1">
        <f t="array" ref="H25">_xlfn.IFNA(INDEX('Locations &amp; Fiber - Unserved'!$E:$E,MATCH(1,($A25='Locations &amp; Fiber - Unserved'!$A:$A)*($B25='Locations &amp; Fiber - Unserved'!$B:$B),0)),H24)</f>
        <v>1.12E-2</v>
      </c>
      <c r="I25" s="63" cm="1">
        <f t="array" ref="I25">_xlfn.IFNA(INDEX('Locations &amp; Fiber - Unserved'!$I:$I,MATCH(1,($A25='Locations &amp; Fiber - Unserved'!$A:$A)*($B25='Locations &amp; Fiber - Unserved'!$B:$B),0)),I24)</f>
        <v>0.781688049</v>
      </c>
      <c r="J25" s="63" cm="1">
        <f t="array" ref="J25">_xlfn.IFNA(INDEX('Locations &amp; Fiber - Unserved'!$J:$J,MATCH(1,($A25='Locations &amp; Fiber - Unserved'!$A:$A)*($B25='Locations &amp; Fiber - Unserved'!$B:$B),0)),J24)</f>
        <v>0.216834794</v>
      </c>
      <c r="K25" s="63" cm="1">
        <f t="array" ref="K25">_xlfn.IFNA(INDEX('Locations &amp; Fiber - Unserved'!$K:$K,MATCH(1,($A25='Locations &amp; Fiber - Unserved'!$A:$A)*($B25='Locations &amp; Fiber - Unserved'!$B:$B),0)),K24)</f>
        <v>1.48E-3</v>
      </c>
      <c r="L25" s="64" cm="1">
        <f t="array" ref="L25">_xlfn.IFNA(INDEX('Locations &amp; Fiber - Underserved'!$C:$C,MATCH(1,($A25='Locations &amp; Fiber - Underserved'!$A:$A)*($B25='Locations &amp; Fiber - Underserved'!$B:$B),0)),L24)</f>
        <v>13541</v>
      </c>
      <c r="M25" s="64" cm="1">
        <f t="array" ref="M25">_xlfn.IFNA(INDEX('Locations &amp; Fiber - Underserved'!$D:$D,MATCH(1,($A25='Locations &amp; Fiber - Underserved'!$A:$A)*($B25='Locations &amp; Fiber - Underserved'!$B:$B),0)),M24)</f>
        <v>106.9235048</v>
      </c>
      <c r="N25" s="65" cm="1">
        <f t="array" ref="N25">_xlfn.IFNA(INDEX('Locations &amp; Fiber - Underserved'!$F:$F,MATCH(1,($A25='Locations &amp; Fiber - Underserved'!$A:$A)*($B25='Locations &amp; Fiber - Underserved'!$B:$B),0)),N24)</f>
        <v>1.1900000000000001E-2</v>
      </c>
      <c r="O25" s="72" cm="1">
        <f t="array" ref="O25">_xlfn.IFNA(INDEX('Locations &amp; Fiber - Underserved'!$E:$E,MATCH(1,($A25='Locations &amp; Fiber - Underserved'!$A:$A)*($B25='Locations &amp; Fiber - Underserved'!$B:$B),0)),O24)</f>
        <v>1.32E-2</v>
      </c>
      <c r="P25" s="63" cm="1">
        <f t="array" ref="P25">_xlfn.IFNA(INDEX('Locations &amp; Fiber - Underserved'!$I:$I,MATCH(1,($A25='Locations &amp; Fiber - Underserved'!$A:$A)*($B25='Locations &amp; Fiber - Underserved'!$B:$B),0)),P24)</f>
        <v>0.57360564599999997</v>
      </c>
      <c r="Q25" s="63" cm="1">
        <f t="array" ref="Q25">_xlfn.IFNA(INDEX('Locations &amp; Fiber - Underserved'!$J:$J,MATCH(1,($A25='Locations &amp; Fiber - Underserved'!$A:$A)*($B25='Locations &amp; Fiber - Underserved'!$B:$B),0)),Q24)</f>
        <v>0.42259219100000001</v>
      </c>
      <c r="R25" s="63" cm="1">
        <f t="array" ref="R25">_xlfn.IFNA(INDEX('Locations &amp; Fiber - Underserved'!$K:$K,MATCH(1,($A25='Locations &amp; Fiber - Underserved'!$A:$A)*($B25='Locations &amp; Fiber - Underserved'!$B:$B),0)),R24)</f>
        <v>3.8E-3</v>
      </c>
      <c r="T25" s="66">
        <f>'Model Inputs &amp; Summary Results'!$F$44*I25</f>
        <v>36153.072266249997</v>
      </c>
      <c r="U25" s="66">
        <f>'Model Inputs &amp; Summary Results'!$F$45*J25</f>
        <v>13172.7137355</v>
      </c>
      <c r="V25" s="66">
        <f>'Model Inputs &amp; Summary Results'!$F$46*K25</f>
        <v>105.08</v>
      </c>
      <c r="W25" s="67">
        <f t="shared" si="0"/>
        <v>50293.999979220003</v>
      </c>
      <c r="X25" s="67">
        <f t="shared" si="1"/>
        <v>523.05759978388801</v>
      </c>
      <c r="Y25" s="68">
        <f t="shared" si="2"/>
        <v>25855190.12611435</v>
      </c>
      <c r="Z25" s="68">
        <f t="shared" si="3"/>
        <v>18464400.909637738</v>
      </c>
      <c r="AA25" s="66">
        <f>'Model Inputs &amp; Summary Results'!$F$40*I25</f>
        <v>29899.567874249999</v>
      </c>
      <c r="AB25" s="66">
        <f>'Model Inputs &amp; Summary Results'!$F$41*J25</f>
        <v>10462.2788105</v>
      </c>
      <c r="AC25" s="66">
        <f>'Model Inputs &amp; Summary Results'!$F$42*K25</f>
        <v>76.22</v>
      </c>
      <c r="AD25" s="67">
        <f t="shared" si="4"/>
        <v>17401.00002078</v>
      </c>
      <c r="AE25" s="67">
        <f t="shared" si="5"/>
        <v>180.97040021611198</v>
      </c>
      <c r="AF25" s="68">
        <f t="shared" si="23"/>
        <v>7318093.1119050318</v>
      </c>
      <c r="AG25" s="68">
        <f t="shared" si="24"/>
        <v>5226192.6697570225</v>
      </c>
      <c r="AI25" s="68">
        <f t="shared" si="6"/>
        <v>33173283.238019381</v>
      </c>
      <c r="AJ25" s="68">
        <f t="shared" si="7"/>
        <v>490.04037577397713</v>
      </c>
      <c r="AK25" s="68">
        <f>MIN($AJ25*'Model Inputs &amp; Summary Results'!$F$26,'Model Inputs &amp; Summary Results'!$F$23)</f>
        <v>367.53028183048286</v>
      </c>
      <c r="AL25" s="68">
        <f t="shared" si="8"/>
        <v>553.62569921960005</v>
      </c>
      <c r="AM25" s="68">
        <f t="shared" si="32"/>
        <v>186.09541738911719</v>
      </c>
      <c r="AN25" s="68">
        <f t="shared" si="9"/>
        <v>24879962.428514536</v>
      </c>
      <c r="AO25" s="69">
        <f t="shared" si="10"/>
        <v>0.75</v>
      </c>
      <c r="AP25" s="49" t="b">
        <f>AND(AM25&lt;'Model Inputs &amp; Summary Results'!$F$14,AO25&gt;=0.25)</f>
        <v>1</v>
      </c>
      <c r="AR25" s="68">
        <f t="shared" si="11"/>
        <v>23690593.579394761</v>
      </c>
      <c r="AS25" s="68">
        <f t="shared" ref="AS25:AS79" si="34">AR25/E25</f>
        <v>349.96075898359942</v>
      </c>
      <c r="AT25" s="68">
        <f>MIN($AS25*'Model Inputs &amp; Summary Results'!$F$26,'Model Inputs &amp; Summary Results'!$F$23)</f>
        <v>262.47056923769958</v>
      </c>
      <c r="AU25" s="68">
        <f t="shared" si="29"/>
        <v>17767945.184546072</v>
      </c>
      <c r="AV25" s="68">
        <f t="shared" si="30"/>
        <v>5922648.3948486894</v>
      </c>
      <c r="AX25" s="66">
        <f>'Model Inputs &amp; Summary Results'!$F$40*P25</f>
        <v>21940.415959499998</v>
      </c>
      <c r="AY25" s="66">
        <f>'Model Inputs &amp; Summary Results'!$F$41*Q25</f>
        <v>20390.073215749999</v>
      </c>
      <c r="AZ25" s="66">
        <f>'Model Inputs &amp; Summary Results'!$F$42*R25</f>
        <v>195.7</v>
      </c>
      <c r="BA25" s="68">
        <f t="shared" si="15"/>
        <v>6852580.8187025171</v>
      </c>
      <c r="BB25" s="68">
        <f t="shared" si="31"/>
        <v>4547049.1924055507</v>
      </c>
      <c r="BD25" s="68">
        <f t="shared" si="17"/>
        <v>506.061651185475</v>
      </c>
      <c r="BE25" s="68">
        <f>MIN($BD25*'Model Inputs &amp; Summary Results'!$F$26,'Model Inputs &amp; Summary Results'!$F$23)</f>
        <v>379.54623838910624</v>
      </c>
      <c r="BF25" s="68">
        <f t="shared" si="18"/>
        <v>561.34569711329993</v>
      </c>
      <c r="BG25" s="68">
        <f t="shared" si="26"/>
        <v>181.7994587241937</v>
      </c>
      <c r="BH25" s="68">
        <f t="shared" si="19"/>
        <v>5139435.6140268873</v>
      </c>
      <c r="BI25" s="70">
        <f t="shared" si="20"/>
        <v>0.74999999999999989</v>
      </c>
      <c r="BJ25" s="49" t="b">
        <f>AND(BG25&lt;'Model Inputs &amp; Summary Results'!$F$14,BG25&lt;$BX$23,BI25&gt;=0.25)</f>
        <v>1</v>
      </c>
      <c r="BL25" s="68">
        <f t="shared" si="28"/>
        <v>335.7986258330663</v>
      </c>
      <c r="BM25" s="68">
        <f>MIN($BL25*'Model Inputs &amp; Summary Results'!$F$26,'Model Inputs &amp; Summary Results'!$F$23)</f>
        <v>251.84896937479971</v>
      </c>
      <c r="BN25" s="68">
        <f t="shared" si="33"/>
        <v>3410286.8943041628</v>
      </c>
      <c r="BO25" s="68">
        <f t="shared" si="27"/>
        <v>1713145.2046756297</v>
      </c>
      <c r="BS25" s="71" t="s">
        <v>250</v>
      </c>
      <c r="BT25" s="49"/>
      <c r="BU25" s="49"/>
      <c r="BV25" s="49"/>
      <c r="BW25" s="49"/>
      <c r="BX25" s="49"/>
    </row>
    <row r="26" spans="1:78" x14ac:dyDescent="0.45">
      <c r="A26" s="49" t="str">
        <f t="shared" si="22"/>
        <v>TX</v>
      </c>
      <c r="B26" s="62">
        <v>0.11</v>
      </c>
      <c r="C26" s="63" cm="1">
        <f t="array" ref="C26">_xlfn.IFNA(INDEX('Locations &amp; Fiber - Unserved'!$H:$H,MATCH(1,($A26='Locations &amp; Fiber - Unserved'!$A:$A)*($B26='Locations &amp; Fiber - Unserved'!$B:$B),0)),C25)</f>
        <v>0.25157470199999998</v>
      </c>
      <c r="D26" s="63" cm="1">
        <f t="array" ref="D26">_xlfn.IFNA(INDEX('Locations &amp; Fiber - Unserved'!$G:$G,MATCH(1,($A26='Locations &amp; Fiber - Unserved'!$A:$A)*($B26='Locations &amp; Fiber - Unserved'!$B:$B),0)),D25)</f>
        <v>0.74842529800000002</v>
      </c>
      <c r="E26" s="64" cm="1">
        <f t="array" ref="E26">_xlfn.IFNA(INDEX('Locations &amp; Fiber - Unserved'!$C:$C,MATCH(1,($A26='Locations &amp; Fiber - Unserved'!$A:$A)*($B26='Locations &amp; Fiber - Unserved'!$B:$B),0)),E25)</f>
        <v>74141</v>
      </c>
      <c r="F26" s="64" cm="1">
        <f t="array" ref="F26">_xlfn.IFNA(INDEX('Locations &amp; Fiber - Unserved'!$D:$D,MATCH(1,($A26='Locations &amp; Fiber - Unserved'!$A:$A)*($B26='Locations &amp; Fiber - Unserved'!$B:$B),0)),F25)</f>
        <v>577.01446250000004</v>
      </c>
      <c r="G26" s="65" cm="1">
        <f t="array" ref="G26">_xlfn.IFNA(INDEX('Locations &amp; Fiber - Unserved'!$F:$F,MATCH(1,($A26='Locations &amp; Fiber - Unserved'!$A:$A)*($B26='Locations &amp; Fiber - Unserved'!$B:$B),0)),G25)</f>
        <v>1.09E-2</v>
      </c>
      <c r="H26" s="65" cm="1">
        <f t="array" ref="H26">_xlfn.IFNA(INDEX('Locations &amp; Fiber - Unserved'!$E:$E,MATCH(1,($A26='Locations &amp; Fiber - Unserved'!$A:$A)*($B26='Locations &amp; Fiber - Unserved'!$B:$B),0)),H25)</f>
        <v>1.18E-2</v>
      </c>
      <c r="I26" s="63" cm="1">
        <f t="array" ref="I26">_xlfn.IFNA(INDEX('Locations &amp; Fiber - Unserved'!$I:$I,MATCH(1,($A26='Locations &amp; Fiber - Unserved'!$A:$A)*($B26='Locations &amp; Fiber - Unserved'!$B:$B),0)),I25)</f>
        <v>0.78598122000000004</v>
      </c>
      <c r="J26" s="63" cm="1">
        <f t="array" ref="J26">_xlfn.IFNA(INDEX('Locations &amp; Fiber - Unserved'!$J:$J,MATCH(1,($A26='Locations &amp; Fiber - Unserved'!$A:$A)*($B26='Locations &amp; Fiber - Unserved'!$B:$B),0)),J25)</f>
        <v>0.212728947</v>
      </c>
      <c r="K26" s="63" cm="1">
        <f t="array" ref="K26">_xlfn.IFNA(INDEX('Locations &amp; Fiber - Unserved'!$K:$K,MATCH(1,($A26='Locations &amp; Fiber - Unserved'!$A:$A)*($B26='Locations &amp; Fiber - Unserved'!$B:$B),0)),K25)</f>
        <v>1.2899999999999999E-3</v>
      </c>
      <c r="L26" s="64" cm="1">
        <f t="array" ref="L26">_xlfn.IFNA(INDEX('Locations &amp; Fiber - Underserved'!$C:$C,MATCH(1,($A26='Locations &amp; Fiber - Underserved'!$A:$A)*($B26='Locations &amp; Fiber - Underserved'!$B:$B),0)),L25)</f>
        <v>14829</v>
      </c>
      <c r="M26" s="64" cm="1">
        <f t="array" ref="M26">_xlfn.IFNA(INDEX('Locations &amp; Fiber - Underserved'!$D:$D,MATCH(1,($A26='Locations &amp; Fiber - Underserved'!$A:$A)*($B26='Locations &amp; Fiber - Underserved'!$B:$B),0)),M25)</f>
        <v>124.3521008</v>
      </c>
      <c r="N26" s="65" cm="1">
        <f t="array" ref="N26">_xlfn.IFNA(INDEX('Locations &amp; Fiber - Underserved'!$F:$F,MATCH(1,($A26='Locations &amp; Fiber - Underserved'!$A:$A)*($B26='Locations &amp; Fiber - Underserved'!$B:$B),0)),N25)</f>
        <v>1.26E-2</v>
      </c>
      <c r="O26" s="72" cm="1">
        <f t="array" ref="O26">_xlfn.IFNA(INDEX('Locations &amp; Fiber - Underserved'!$E:$E,MATCH(1,($A26='Locations &amp; Fiber - Underserved'!$A:$A)*($B26='Locations &amp; Fiber - Underserved'!$B:$B),0)),O25)</f>
        <v>1.3899999999999999E-2</v>
      </c>
      <c r="P26" s="63" cm="1">
        <f t="array" ref="P26">_xlfn.IFNA(INDEX('Locations &amp; Fiber - Underserved'!$I:$I,MATCH(1,($A26='Locations &amp; Fiber - Underserved'!$A:$A)*($B26='Locations &amp; Fiber - Underserved'!$B:$B),0)),P25)</f>
        <v>0.58532889300000002</v>
      </c>
      <c r="Q26" s="63" cm="1">
        <f t="array" ref="Q26">_xlfn.IFNA(INDEX('Locations &amp; Fiber - Underserved'!$J:$J,MATCH(1,($A26='Locations &amp; Fiber - Underserved'!$A:$A)*($B26='Locations &amp; Fiber - Underserved'!$B:$B),0)),Q25)</f>
        <v>0.411389063</v>
      </c>
      <c r="R26" s="63" cm="1">
        <f t="array" ref="R26">_xlfn.IFNA(INDEX('Locations &amp; Fiber - Underserved'!$K:$K,MATCH(1,($A26='Locations &amp; Fiber - Underserved'!$A:$A)*($B26='Locations &amp; Fiber - Underserved'!$B:$B),0)),R25)</f>
        <v>3.2799999999999999E-3</v>
      </c>
      <c r="T26" s="66">
        <f>'Model Inputs &amp; Summary Results'!$F$44*I26</f>
        <v>36351.631425</v>
      </c>
      <c r="U26" s="66">
        <f>'Model Inputs &amp; Summary Results'!$F$45*J26</f>
        <v>12923.283530250001</v>
      </c>
      <c r="V26" s="66">
        <f>'Model Inputs &amp; Summary Results'!$F$46*K26</f>
        <v>91.589999999999989</v>
      </c>
      <c r="W26" s="67">
        <f t="shared" si="0"/>
        <v>55489.000019018</v>
      </c>
      <c r="X26" s="67">
        <f t="shared" si="1"/>
        <v>604.83010020729614</v>
      </c>
      <c r="Y26" s="68">
        <f t="shared" si="2"/>
        <v>29858348.138967838</v>
      </c>
      <c r="Z26" s="68">
        <f t="shared" si="3"/>
        <v>21319034.81024614</v>
      </c>
      <c r="AA26" s="66">
        <f>'Model Inputs &amp; Summary Results'!$F$40*I26</f>
        <v>30063.781665000002</v>
      </c>
      <c r="AB26" s="66">
        <f>'Model Inputs &amp; Summary Results'!$F$41*J26</f>
        <v>10264.17169275</v>
      </c>
      <c r="AC26" s="66">
        <f>'Model Inputs &amp; Summary Results'!$F$42*K26</f>
        <v>66.435000000000002</v>
      </c>
      <c r="AD26" s="67">
        <f t="shared" si="4"/>
        <v>18651.999980982</v>
      </c>
      <c r="AE26" s="67">
        <f t="shared" si="5"/>
        <v>203.3067997927038</v>
      </c>
      <c r="AF26" s="68">
        <f t="shared" si="23"/>
        <v>8212453.8265978051</v>
      </c>
      <c r="AG26" s="68">
        <f t="shared" si="24"/>
        <v>5863739.9561391156</v>
      </c>
      <c r="AI26" s="68">
        <f t="shared" si="6"/>
        <v>38070801.965565644</v>
      </c>
      <c r="AJ26" s="68">
        <f t="shared" si="7"/>
        <v>513.49188661557901</v>
      </c>
      <c r="AK26" s="68">
        <f>MIN($AJ26*'Model Inputs &amp; Summary Results'!$F$26,'Model Inputs &amp; Summary Results'!$F$23)</f>
        <v>385.11891496168425</v>
      </c>
      <c r="AL26" s="68">
        <f t="shared" si="8"/>
        <v>582.52475847195001</v>
      </c>
      <c r="AM26" s="68">
        <f t="shared" si="32"/>
        <v>197.40584351026575</v>
      </c>
      <c r="AN26" s="68">
        <f t="shared" si="9"/>
        <v>28553101.474174231</v>
      </c>
      <c r="AO26" s="69">
        <f t="shared" si="10"/>
        <v>0.75</v>
      </c>
      <c r="AP26" s="49" t="b">
        <f>AND(AM26&lt;'Model Inputs &amp; Summary Results'!$F$14,AO26&gt;=0.25)</f>
        <v>1</v>
      </c>
      <c r="AR26" s="68">
        <f t="shared" si="11"/>
        <v>27182774.766385257</v>
      </c>
      <c r="AS26" s="68">
        <f t="shared" si="34"/>
        <v>366.63620353630591</v>
      </c>
      <c r="AT26" s="68">
        <f>MIN($AS26*'Model Inputs &amp; Summary Results'!$F$26,'Model Inputs &amp; Summary Results'!$F$23)</f>
        <v>274.97715265222945</v>
      </c>
      <c r="AU26" s="68">
        <f t="shared" si="29"/>
        <v>20387081.074788943</v>
      </c>
      <c r="AV26" s="68">
        <f t="shared" si="30"/>
        <v>6795693.6915963143</v>
      </c>
      <c r="AX26" s="66">
        <f>'Model Inputs &amp; Summary Results'!$F$40*P26</f>
        <v>22388.830157250002</v>
      </c>
      <c r="AY26" s="66">
        <f>'Model Inputs &amp; Summary Results'!$F$41*Q26</f>
        <v>19849.522289749999</v>
      </c>
      <c r="AZ26" s="66">
        <f>'Model Inputs &amp; Summary Results'!$F$42*R26</f>
        <v>168.92</v>
      </c>
      <c r="BA26" s="68">
        <f t="shared" si="15"/>
        <v>7923603.7832686938</v>
      </c>
      <c r="BB26" s="68">
        <f t="shared" si="31"/>
        <v>5273433.417982406</v>
      </c>
      <c r="BD26" s="68">
        <f t="shared" si="17"/>
        <v>534.33163283220006</v>
      </c>
      <c r="BE26" s="68">
        <f>MIN($BD26*'Model Inputs &amp; Summary Results'!$F$26,'Model Inputs &amp; Summary Results'!$F$23)</f>
        <v>400.74872462415004</v>
      </c>
      <c r="BF26" s="68">
        <f t="shared" si="18"/>
        <v>589.4610870132999</v>
      </c>
      <c r="BG26" s="68">
        <f t="shared" si="26"/>
        <v>188.71236238914986</v>
      </c>
      <c r="BH26" s="68">
        <f t="shared" si="19"/>
        <v>5942702.8374515213</v>
      </c>
      <c r="BI26" s="70">
        <f t="shared" si="20"/>
        <v>0.75000000000000011</v>
      </c>
      <c r="BJ26" s="49" t="b">
        <f>AND(BG26&lt;'Model Inputs &amp; Summary Results'!$F$14,BG26&lt;$BX$23,BI26&gt;=0.25)</f>
        <v>1</v>
      </c>
      <c r="BL26" s="68">
        <f t="shared" si="28"/>
        <v>355.61625315141993</v>
      </c>
      <c r="BM26" s="68">
        <f>MIN($BL26*'Model Inputs &amp; Summary Results'!$F$26,'Model Inputs &amp; Summary Results'!$F$23)</f>
        <v>266.71218986356496</v>
      </c>
      <c r="BN26" s="68">
        <f t="shared" si="33"/>
        <v>3955075.0634868047</v>
      </c>
      <c r="BO26" s="68">
        <f t="shared" si="27"/>
        <v>1980900.9458171725</v>
      </c>
      <c r="BS26" s="49"/>
      <c r="BT26" s="49"/>
      <c r="BU26" s="49"/>
      <c r="BV26" s="49"/>
      <c r="BW26" s="49"/>
      <c r="BX26" s="49"/>
    </row>
    <row r="27" spans="1:78" x14ac:dyDescent="0.45">
      <c r="A27" s="49" t="str">
        <f t="shared" si="22"/>
        <v>TX</v>
      </c>
      <c r="B27" s="62">
        <v>0.12</v>
      </c>
      <c r="C27" s="63" cm="1">
        <f t="array" ref="C27">_xlfn.IFNA(INDEX('Locations &amp; Fiber - Unserved'!$H:$H,MATCH(1,($A27='Locations &amp; Fiber - Unserved'!$A:$A)*($B27='Locations &amp; Fiber - Unserved'!$B:$B),0)),C26)</f>
        <v>0.25135561000000001</v>
      </c>
      <c r="D27" s="63" cm="1">
        <f t="array" ref="D27">_xlfn.IFNA(INDEX('Locations &amp; Fiber - Unserved'!$G:$G,MATCH(1,($A27='Locations &amp; Fiber - Unserved'!$A:$A)*($B27='Locations &amp; Fiber - Unserved'!$B:$B),0)),D26)</f>
        <v>0.74864439000000005</v>
      </c>
      <c r="E27" s="64" cm="1">
        <f t="array" ref="E27">_xlfn.IFNA(INDEX('Locations &amp; Fiber - Unserved'!$C:$C,MATCH(1,($A27='Locations &amp; Fiber - Unserved'!$A:$A)*($B27='Locations &amp; Fiber - Unserved'!$B:$B),0)),E26)</f>
        <v>80591</v>
      </c>
      <c r="F27" s="64" cm="1">
        <f t="array" ref="F27">_xlfn.IFNA(INDEX('Locations &amp; Fiber - Unserved'!$D:$D,MATCH(1,($A27='Locations &amp; Fiber - Unserved'!$A:$A)*($B27='Locations &amp; Fiber - Unserved'!$B:$B),0)),F26)</f>
        <v>655.35185590000003</v>
      </c>
      <c r="G27" s="65" cm="1">
        <f t="array" ref="G27">_xlfn.IFNA(INDEX('Locations &amp; Fiber - Unserved'!$F:$F,MATCH(1,($A27='Locations &amp; Fiber - Unserved'!$A:$A)*($B27='Locations &amp; Fiber - Unserved'!$B:$B),0)),G26)</f>
        <v>1.14E-2</v>
      </c>
      <c r="H27" s="65" cm="1">
        <f t="array" ref="H27">_xlfn.IFNA(INDEX('Locations &amp; Fiber - Unserved'!$E:$E,MATCH(1,($A27='Locations &amp; Fiber - Unserved'!$A:$A)*($B27='Locations &amp; Fiber - Unserved'!$B:$B),0)),H26)</f>
        <v>1.2500000000000001E-2</v>
      </c>
      <c r="I27" s="63" cm="1">
        <f t="array" ref="I27">_xlfn.IFNA(INDEX('Locations &amp; Fiber - Unserved'!$I:$I,MATCH(1,($A27='Locations &amp; Fiber - Unserved'!$A:$A)*($B27='Locations &amp; Fiber - Unserved'!$B:$B),0)),I26)</f>
        <v>0.79864148599999996</v>
      </c>
      <c r="J27" s="63" cm="1">
        <f t="array" ref="J27">_xlfn.IFNA(INDEX('Locations &amp; Fiber - Unserved'!$J:$J,MATCH(1,($A27='Locations &amp; Fiber - Unserved'!$A:$A)*($B27='Locations &amp; Fiber - Unserved'!$B:$B),0)),J26)</f>
        <v>0.20021939899999999</v>
      </c>
      <c r="K27" s="63" cm="1">
        <f t="array" ref="K27">_xlfn.IFNA(INDEX('Locations &amp; Fiber - Unserved'!$K:$K,MATCH(1,($A27='Locations &amp; Fiber - Unserved'!$A:$A)*($B27='Locations &amp; Fiber - Unserved'!$B:$B),0)),K26)</f>
        <v>1.14E-3</v>
      </c>
      <c r="L27" s="64" cm="1">
        <f t="array" ref="L27">_xlfn.IFNA(INDEX('Locations &amp; Fiber - Underserved'!$C:$C,MATCH(1,($A27='Locations &amp; Fiber - Underserved'!$A:$A)*($B27='Locations &amp; Fiber - Underserved'!$B:$B),0)),L26)</f>
        <v>16113</v>
      </c>
      <c r="M27" s="64" cm="1">
        <f t="array" ref="M27">_xlfn.IFNA(INDEX('Locations &amp; Fiber - Underserved'!$D:$D,MATCH(1,($A27='Locations &amp; Fiber - Underserved'!$A:$A)*($B27='Locations &amp; Fiber - Underserved'!$B:$B),0)),M26)</f>
        <v>142.7501245</v>
      </c>
      <c r="N27" s="65" cm="1">
        <f t="array" ref="N27">_xlfn.IFNA(INDEX('Locations &amp; Fiber - Underserved'!$F:$F,MATCH(1,($A27='Locations &amp; Fiber - Underserved'!$A:$A)*($B27='Locations &amp; Fiber - Underserved'!$B:$B),0)),N26)</f>
        <v>1.34E-2</v>
      </c>
      <c r="O27" s="72" cm="1">
        <f t="array" ref="O27">_xlfn.IFNA(INDEX('Locations &amp; Fiber - Underserved'!$E:$E,MATCH(1,($A27='Locations &amp; Fiber - Underserved'!$A:$A)*($B27='Locations &amp; Fiber - Underserved'!$B:$B),0)),O26)</f>
        <v>1.46E-2</v>
      </c>
      <c r="P27" s="63" cm="1">
        <f t="array" ref="P27">_xlfn.IFNA(INDEX('Locations &amp; Fiber - Underserved'!$I:$I,MATCH(1,($A27='Locations &amp; Fiber - Underserved'!$A:$A)*($B27='Locations &amp; Fiber - Underserved'!$B:$B),0)),P26)</f>
        <v>0.61083780799999998</v>
      </c>
      <c r="Q27" s="63" cm="1">
        <f t="array" ref="Q27">_xlfn.IFNA(INDEX('Locations &amp; Fiber - Underserved'!$J:$J,MATCH(1,($A27='Locations &amp; Fiber - Underserved'!$A:$A)*($B27='Locations &amp; Fiber - Underserved'!$B:$B),0)),Q26)</f>
        <v>0.386290311</v>
      </c>
      <c r="R27" s="63" cm="1">
        <f t="array" ref="R27">_xlfn.IFNA(INDEX('Locations &amp; Fiber - Underserved'!$K:$K,MATCH(1,($A27='Locations &amp; Fiber - Underserved'!$A:$A)*($B27='Locations &amp; Fiber - Underserved'!$B:$B),0)),R26)</f>
        <v>2.8700000000000002E-3</v>
      </c>
      <c r="T27" s="66">
        <f>'Model Inputs &amp; Summary Results'!$F$44*I27</f>
        <v>36937.1687275</v>
      </c>
      <c r="U27" s="66">
        <f>'Model Inputs &amp; Summary Results'!$F$45*J27</f>
        <v>12163.32848925</v>
      </c>
      <c r="V27" s="66">
        <f>'Model Inputs &amp; Summary Results'!$F$46*K27</f>
        <v>80.94</v>
      </c>
      <c r="W27" s="67">
        <f t="shared" si="0"/>
        <v>60334.000034490004</v>
      </c>
      <c r="X27" s="67">
        <f t="shared" si="1"/>
        <v>687.80760039318602</v>
      </c>
      <c r="Y27" s="68">
        <f t="shared" si="2"/>
        <v>33827366.315940954</v>
      </c>
      <c r="Z27" s="68">
        <f t="shared" si="3"/>
        <v>24129666.752829537</v>
      </c>
      <c r="AA27" s="66">
        <f>'Model Inputs &amp; Summary Results'!$F$40*I27</f>
        <v>30548.036839499997</v>
      </c>
      <c r="AB27" s="66">
        <f>'Model Inputs &amp; Summary Results'!$F$41*J27</f>
        <v>9660.5860017499999</v>
      </c>
      <c r="AC27" s="66">
        <f>'Model Inputs &amp; Summary Results'!$F$42*K27</f>
        <v>58.71</v>
      </c>
      <c r="AD27" s="67">
        <f t="shared" si="4"/>
        <v>20256.99996551</v>
      </c>
      <c r="AE27" s="67">
        <f t="shared" si="5"/>
        <v>230.92979960681402</v>
      </c>
      <c r="AF27" s="68">
        <f t="shared" si="23"/>
        <v>9298927.1037307419</v>
      </c>
      <c r="AG27" s="68">
        <f t="shared" si="24"/>
        <v>6633091.3874941347</v>
      </c>
      <c r="AI27" s="68">
        <f t="shared" si="6"/>
        <v>43126293.419671699</v>
      </c>
      <c r="AJ27" s="68">
        <f t="shared" si="7"/>
        <v>535.12542864180489</v>
      </c>
      <c r="AK27" s="68">
        <f>MIN($AJ27*'Model Inputs &amp; Summary Results'!$F$26,'Model Inputs &amp; Summary Results'!$F$23)</f>
        <v>401.34407148135369</v>
      </c>
      <c r="AL27" s="68">
        <f t="shared" si="8"/>
        <v>614.76796520937512</v>
      </c>
      <c r="AM27" s="68">
        <f t="shared" si="32"/>
        <v>213.42389372802143</v>
      </c>
      <c r="AN27" s="68">
        <f t="shared" si="9"/>
        <v>32344720.064753775</v>
      </c>
      <c r="AO27" s="69">
        <f t="shared" si="10"/>
        <v>0.75</v>
      </c>
      <c r="AP27" s="49" t="b">
        <f>AND(AM27&lt;'Model Inputs &amp; Summary Results'!$F$14,AO27&gt;=0.25)</f>
        <v>1</v>
      </c>
      <c r="AR27" s="68">
        <f t="shared" si="11"/>
        <v>30762758.140323672</v>
      </c>
      <c r="AS27" s="68">
        <f t="shared" si="34"/>
        <v>381.71456043880426</v>
      </c>
      <c r="AT27" s="68">
        <f>MIN($AS27*'Model Inputs &amp; Summary Results'!$F$26,'Model Inputs &amp; Summary Results'!$F$23)</f>
        <v>286.28592032910319</v>
      </c>
      <c r="AU27" s="68">
        <f t="shared" si="29"/>
        <v>23072068.605242755</v>
      </c>
      <c r="AV27" s="68">
        <f t="shared" si="30"/>
        <v>7690689.5350809172</v>
      </c>
      <c r="AX27" s="66">
        <f>'Model Inputs &amp; Summary Results'!$F$40*P27</f>
        <v>23364.546156</v>
      </c>
      <c r="AY27" s="66">
        <f>'Model Inputs &amp; Summary Results'!$F$41*Q27</f>
        <v>18638.50750575</v>
      </c>
      <c r="AZ27" s="66">
        <f>'Model Inputs &amp; Summary Results'!$F$42*R27</f>
        <v>147.80500000000001</v>
      </c>
      <c r="BA27" s="68">
        <f t="shared" si="15"/>
        <v>9100968.9272648226</v>
      </c>
      <c r="BB27" s="68">
        <f t="shared" si="31"/>
        <v>6017040.3217467163</v>
      </c>
      <c r="BD27" s="68">
        <f t="shared" si="17"/>
        <v>564.82150606745006</v>
      </c>
      <c r="BE27" s="68">
        <f>MIN($BD27*'Model Inputs &amp; Summary Results'!$F$26,'Model Inputs &amp; Summary Results'!$F$23)</f>
        <v>423.61612955058752</v>
      </c>
      <c r="BF27" s="68">
        <f t="shared" si="18"/>
        <v>615.40253646155008</v>
      </c>
      <c r="BG27" s="68">
        <f t="shared" si="26"/>
        <v>191.78640691096257</v>
      </c>
      <c r="BH27" s="68">
        <f t="shared" si="19"/>
        <v>6825726.6954486165</v>
      </c>
      <c r="BI27" s="70">
        <f t="shared" si="20"/>
        <v>0.75</v>
      </c>
      <c r="BJ27" s="49" t="b">
        <f>AND(BG27&lt;'Model Inputs &amp; Summary Results'!$F$14,BG27&lt;$BX$23,BI27&gt;=0.25)</f>
        <v>1</v>
      </c>
      <c r="BL27" s="68">
        <f t="shared" si="28"/>
        <v>373.42768706924323</v>
      </c>
      <c r="BM27" s="68">
        <f>MIN($BL27*'Model Inputs &amp; Summary Results'!$F$26,'Model Inputs &amp; Summary Results'!$F$23)</f>
        <v>280.0707653019324</v>
      </c>
      <c r="BN27" s="68">
        <f t="shared" si="33"/>
        <v>4512780.2413100367</v>
      </c>
      <c r="BO27" s="68">
        <f t="shared" si="27"/>
        <v>2275242.2318162061</v>
      </c>
      <c r="BS27" s="73" t="s">
        <v>160</v>
      </c>
      <c r="BT27" s="24">
        <f>BT21</f>
        <v>2288589822.2690921</v>
      </c>
      <c r="BU27" s="24">
        <f>'Model Inputs &amp; Summary Results'!$F$29*'Model Inputs &amp; Summary Results'!$F$32*'Build and Cost Engine'!$BV27</f>
        <v>186938880</v>
      </c>
      <c r="BV27" s="67">
        <f>BV21</f>
        <v>97364</v>
      </c>
      <c r="BW27" s="67">
        <f>BW21</f>
        <v>79100.999872249959</v>
      </c>
      <c r="BX27" s="67">
        <f>BX21</f>
        <v>18263.000127750012</v>
      </c>
    </row>
    <row r="28" spans="1:78" x14ac:dyDescent="0.45">
      <c r="A28" s="49" t="str">
        <f t="shared" si="22"/>
        <v>TX</v>
      </c>
      <c r="B28" s="62">
        <v>0.13</v>
      </c>
      <c r="C28" s="63" cm="1">
        <f t="array" ref="C28">_xlfn.IFNA(INDEX('Locations &amp; Fiber - Unserved'!$H:$H,MATCH(1,($A28='Locations &amp; Fiber - Unserved'!$A:$A)*($B28='Locations &amp; Fiber - Unserved'!$B:$B),0)),C27)</f>
        <v>0.25185006399999998</v>
      </c>
      <c r="D28" s="63" cm="1">
        <f t="array" ref="D28">_xlfn.IFNA(INDEX('Locations &amp; Fiber - Unserved'!$G:$G,MATCH(1,($A28='Locations &amp; Fiber - Unserved'!$A:$A)*($B28='Locations &amp; Fiber - Unserved'!$B:$B),0)),D27)</f>
        <v>0.74814993600000002</v>
      </c>
      <c r="E28" s="64" cm="1">
        <f t="array" ref="E28">_xlfn.IFNA(INDEX('Locations &amp; Fiber - Unserved'!$C:$C,MATCH(1,($A28='Locations &amp; Fiber - Unserved'!$A:$A)*($B28='Locations &amp; Fiber - Unserved'!$B:$B),0)),E27)</f>
        <v>87024</v>
      </c>
      <c r="F28" s="64" cm="1">
        <f t="array" ref="F28">_xlfn.IFNA(INDEX('Locations &amp; Fiber - Unserved'!$D:$D,MATCH(1,($A28='Locations &amp; Fiber - Unserved'!$A:$A)*($B28='Locations &amp; Fiber - Unserved'!$B:$B),0)),F27)</f>
        <v>737.42561039999998</v>
      </c>
      <c r="G28" s="65" cm="1">
        <f t="array" ref="G28">_xlfn.IFNA(INDEX('Locations &amp; Fiber - Unserved'!$F:$F,MATCH(1,($A28='Locations &amp; Fiber - Unserved'!$A:$A)*($B28='Locations &amp; Fiber - Unserved'!$B:$B),0)),G27)</f>
        <v>1.2E-2</v>
      </c>
      <c r="H28" s="65" cm="1">
        <f t="array" ref="H28">_xlfn.IFNA(INDEX('Locations &amp; Fiber - Unserved'!$E:$E,MATCH(1,($A28='Locations &amp; Fiber - Unserved'!$A:$A)*($B28='Locations &amp; Fiber - Unserved'!$B:$B),0)),H27)</f>
        <v>1.3100000000000001E-2</v>
      </c>
      <c r="I28" s="63" cm="1">
        <f t="array" ref="I28">_xlfn.IFNA(INDEX('Locations &amp; Fiber - Unserved'!$I:$I,MATCH(1,($A28='Locations &amp; Fiber - Unserved'!$A:$A)*($B28='Locations &amp; Fiber - Unserved'!$B:$B),0)),I27)</f>
        <v>0.80150558900000002</v>
      </c>
      <c r="J28" s="63" cm="1">
        <f t="array" ref="J28">_xlfn.IFNA(INDEX('Locations &amp; Fiber - Unserved'!$J:$J,MATCH(1,($A28='Locations &amp; Fiber - Unserved'!$A:$A)*($B28='Locations &amp; Fiber - Unserved'!$B:$B),0)),J27)</f>
        <v>0.19715692600000001</v>
      </c>
      <c r="K28" s="63" cm="1">
        <f t="array" ref="K28">_xlfn.IFNA(INDEX('Locations &amp; Fiber - Unserved'!$K:$K,MATCH(1,($A28='Locations &amp; Fiber - Unserved'!$A:$A)*($B28='Locations &amp; Fiber - Unserved'!$B:$B),0)),K27)</f>
        <v>1.34E-3</v>
      </c>
      <c r="L28" s="64" cm="1">
        <f t="array" ref="L28">_xlfn.IFNA(INDEX('Locations &amp; Fiber - Underserved'!$C:$C,MATCH(1,($A28='Locations &amp; Fiber - Underserved'!$A:$A)*($B28='Locations &amp; Fiber - Underserved'!$B:$B),0)),L27)</f>
        <v>17395</v>
      </c>
      <c r="M28" s="64" cm="1">
        <f t="array" ref="M28">_xlfn.IFNA(INDEX('Locations &amp; Fiber - Underserved'!$D:$D,MATCH(1,($A28='Locations &amp; Fiber - Underserved'!$A:$A)*($B28='Locations &amp; Fiber - Underserved'!$B:$B),0)),M27)</f>
        <v>162.06716130000001</v>
      </c>
      <c r="N28" s="65" cm="1">
        <f t="array" ref="N28">_xlfn.IFNA(INDEX('Locations &amp; Fiber - Underserved'!$F:$F,MATCH(1,($A28='Locations &amp; Fiber - Underserved'!$A:$A)*($B28='Locations &amp; Fiber - Underserved'!$B:$B),0)),N27)</f>
        <v>1.41E-2</v>
      </c>
      <c r="O28" s="72" cm="1">
        <f t="array" ref="O28">_xlfn.IFNA(INDEX('Locations &amp; Fiber - Underserved'!$E:$E,MATCH(1,($A28='Locations &amp; Fiber - Underserved'!$A:$A)*($B28='Locations &amp; Fiber - Underserved'!$B:$B),0)),O27)</f>
        <v>1.5599999999999999E-2</v>
      </c>
      <c r="P28" s="63" cm="1">
        <f t="array" ref="P28">_xlfn.IFNA(INDEX('Locations &amp; Fiber - Underserved'!$I:$I,MATCH(1,($A28='Locations &amp; Fiber - Underserved'!$A:$A)*($B28='Locations &amp; Fiber - Underserved'!$B:$B),0)),P27)</f>
        <v>0.61599316999999998</v>
      </c>
      <c r="Q28" s="63" cm="1">
        <f t="array" ref="Q28">_xlfn.IFNA(INDEX('Locations &amp; Fiber - Underserved'!$J:$J,MATCH(1,($A28='Locations &amp; Fiber - Underserved'!$A:$A)*($B28='Locations &amp; Fiber - Underserved'!$B:$B),0)),Q27)</f>
        <v>0.38147335199999999</v>
      </c>
      <c r="R28" s="63" cm="1">
        <f t="array" ref="R28">_xlfn.IFNA(INDEX('Locations &amp; Fiber - Underserved'!$K:$K,MATCH(1,($A28='Locations &amp; Fiber - Underserved'!$A:$A)*($B28='Locations &amp; Fiber - Underserved'!$B:$B),0)),R27)</f>
        <v>2.5300000000000001E-3</v>
      </c>
      <c r="T28" s="66">
        <f>'Model Inputs &amp; Summary Results'!$F$44*I28</f>
        <v>37069.633491250002</v>
      </c>
      <c r="U28" s="66">
        <f>'Model Inputs &amp; Summary Results'!$F$45*J28</f>
        <v>11977.2832545</v>
      </c>
      <c r="V28" s="66">
        <f>'Model Inputs &amp; Summary Results'!$F$46*K28</f>
        <v>95.14</v>
      </c>
      <c r="W28" s="67">
        <f t="shared" si="0"/>
        <v>65107.000030463998</v>
      </c>
      <c r="X28" s="67">
        <f t="shared" si="1"/>
        <v>781.28400036556798</v>
      </c>
      <c r="Y28" s="68">
        <f t="shared" si="2"/>
        <v>38393902.680511303</v>
      </c>
      <c r="Z28" s="68">
        <f t="shared" si="3"/>
        <v>27111914.644058194</v>
      </c>
      <c r="AA28" s="66">
        <f>'Model Inputs &amp; Summary Results'!$F$40*I28</f>
        <v>30657.58877925</v>
      </c>
      <c r="AB28" s="66">
        <f>'Model Inputs &amp; Summary Results'!$F$41*J28</f>
        <v>9512.8216795000008</v>
      </c>
      <c r="AC28" s="66">
        <f>'Model Inputs &amp; Summary Results'!$F$42*K28</f>
        <v>69.010000000000005</v>
      </c>
      <c r="AD28" s="67">
        <f t="shared" si="4"/>
        <v>21916.999969535998</v>
      </c>
      <c r="AE28" s="67">
        <f t="shared" si="5"/>
        <v>263.00399963443198</v>
      </c>
      <c r="AF28" s="68">
        <f t="shared" si="23"/>
        <v>10583128.523622841</v>
      </c>
      <c r="AG28" s="68">
        <f t="shared" si="24"/>
        <v>7473292.8191018421</v>
      </c>
      <c r="AI28" s="68">
        <f t="shared" si="6"/>
        <v>48977031.204134144</v>
      </c>
      <c r="AJ28" s="68">
        <f t="shared" si="7"/>
        <v>562.79912672520391</v>
      </c>
      <c r="AK28" s="68">
        <f>MIN($AJ28*'Model Inputs &amp; Summary Results'!$F$26,'Model Inputs &amp; Summary Results'!$F$23)</f>
        <v>422.09934504390293</v>
      </c>
      <c r="AL28" s="68">
        <f t="shared" si="8"/>
        <v>643.76094336932499</v>
      </c>
      <c r="AM28" s="68">
        <f t="shared" si="32"/>
        <v>221.66159832542206</v>
      </c>
      <c r="AN28" s="68">
        <f t="shared" si="9"/>
        <v>36732773.40310061</v>
      </c>
      <c r="AO28" s="69">
        <f t="shared" si="10"/>
        <v>0.75</v>
      </c>
      <c r="AP28" s="49" t="b">
        <f>AND(AM28&lt;'Model Inputs &amp; Summary Results'!$F$14,AO28&gt;=0.25)</f>
        <v>1</v>
      </c>
      <c r="AR28" s="68">
        <f t="shared" si="11"/>
        <v>34585207.463160038</v>
      </c>
      <c r="AS28" s="68">
        <f t="shared" si="34"/>
        <v>397.42148675262041</v>
      </c>
      <c r="AT28" s="68">
        <f>MIN($AS28*'Model Inputs &amp; Summary Results'!$F$26,'Model Inputs &amp; Summary Results'!$F$23)</f>
        <v>298.06611506446529</v>
      </c>
      <c r="AU28" s="68">
        <f t="shared" si="29"/>
        <v>25938905.597370028</v>
      </c>
      <c r="AV28" s="68">
        <f t="shared" si="30"/>
        <v>8646301.8657900095</v>
      </c>
      <c r="AX28" s="66">
        <f>'Model Inputs &amp; Summary Results'!$F$40*P28</f>
        <v>23561.738752499998</v>
      </c>
      <c r="AY28" s="66">
        <f>'Model Inputs &amp; Summary Results'!$F$41*Q28</f>
        <v>18406.089233999999</v>
      </c>
      <c r="AZ28" s="66">
        <f>'Model Inputs &amp; Summary Results'!$F$42*R28</f>
        <v>130.29500000000002</v>
      </c>
      <c r="BA28" s="68">
        <f t="shared" si="15"/>
        <v>10325385.575837361</v>
      </c>
      <c r="BB28" s="68">
        <f t="shared" si="31"/>
        <v>6822723.2884803321</v>
      </c>
      <c r="BD28" s="68">
        <f t="shared" si="17"/>
        <v>593.58353410964992</v>
      </c>
      <c r="BE28" s="68">
        <f>MIN($BD28*'Model Inputs &amp; Summary Results'!$F$26,'Model Inputs &amp; Summary Results'!$F$23)</f>
        <v>445.18765058223744</v>
      </c>
      <c r="BF28" s="68">
        <f t="shared" si="18"/>
        <v>656.73071858939988</v>
      </c>
      <c r="BG28" s="68">
        <f t="shared" si="26"/>
        <v>211.54306800716245</v>
      </c>
      <c r="BH28" s="68">
        <f t="shared" si="19"/>
        <v>7744039.1818780201</v>
      </c>
      <c r="BI28" s="70">
        <f t="shared" si="20"/>
        <v>0.75</v>
      </c>
      <c r="BJ28" s="49" t="b">
        <f>AND(BG28&lt;'Model Inputs &amp; Summary Results'!$F$14,BG28&lt;$BX$23,BI28&gt;=0.25)</f>
        <v>1</v>
      </c>
      <c r="BL28" s="68">
        <f t="shared" si="28"/>
        <v>392.22324164876875</v>
      </c>
      <c r="BM28" s="68">
        <f>MIN($BL28*'Model Inputs &amp; Summary Results'!$F$26,'Model Inputs &amp; Summary Results'!$F$23)</f>
        <v>294.16743123657659</v>
      </c>
      <c r="BN28" s="68">
        <f t="shared" si="33"/>
        <v>5117042.4663602496</v>
      </c>
      <c r="BO28" s="68">
        <f t="shared" si="27"/>
        <v>2581346.3939593406</v>
      </c>
      <c r="BS28" s="49"/>
      <c r="BT28" s="49"/>
      <c r="BU28" s="49"/>
      <c r="BV28" s="49"/>
      <c r="BW28" s="67"/>
      <c r="BX28" s="67"/>
    </row>
    <row r="29" spans="1:78" x14ac:dyDescent="0.45">
      <c r="A29" s="49" t="str">
        <f t="shared" si="22"/>
        <v>TX</v>
      </c>
      <c r="B29" s="62">
        <v>0.14000000000000001</v>
      </c>
      <c r="C29" s="63" cm="1">
        <f t="array" ref="C29">_xlfn.IFNA(INDEX('Locations &amp; Fiber - Unserved'!$H:$H,MATCH(1,($A29='Locations &amp; Fiber - Unserved'!$A:$A)*($B29='Locations &amp; Fiber - Unserved'!$B:$B),0)),C28)</f>
        <v>0.25145540300000002</v>
      </c>
      <c r="D29" s="63" cm="1">
        <f t="array" ref="D29">_xlfn.IFNA(INDEX('Locations &amp; Fiber - Unserved'!$G:$G,MATCH(1,($A29='Locations &amp; Fiber - Unserved'!$A:$A)*($B29='Locations &amp; Fiber - Unserved'!$B:$B),0)),D28)</f>
        <v>0.74854459699999998</v>
      </c>
      <c r="E29" s="64" cm="1">
        <f t="array" ref="E29">_xlfn.IFNA(INDEX('Locations &amp; Fiber - Unserved'!$C:$C,MATCH(1,($A29='Locations &amp; Fiber - Unserved'!$A:$A)*($B29='Locations &amp; Fiber - Unserved'!$B:$B),0)),E28)</f>
        <v>94132</v>
      </c>
      <c r="F29" s="64" cm="1">
        <f t="array" ref="F29">_xlfn.IFNA(INDEX('Locations &amp; Fiber - Unserved'!$D:$D,MATCH(1,($A29='Locations &amp; Fiber - Unserved'!$A:$A)*($B29='Locations &amp; Fiber - Unserved'!$B:$B),0)),F28)</f>
        <v>833.03748870000004</v>
      </c>
      <c r="G29" s="65" cm="1">
        <f t="array" ref="G29">_xlfn.IFNA(INDEX('Locations &amp; Fiber - Unserved'!$F:$F,MATCH(1,($A29='Locations &amp; Fiber - Unserved'!$A:$A)*($B29='Locations &amp; Fiber - Unserved'!$B:$B),0)),G28)</f>
        <v>1.26E-2</v>
      </c>
      <c r="H29" s="65" cm="1">
        <f t="array" ref="H29">_xlfn.IFNA(INDEX('Locations &amp; Fiber - Unserved'!$E:$E,MATCH(1,($A29='Locations &amp; Fiber - Unserved'!$A:$A)*($B29='Locations &amp; Fiber - Unserved'!$B:$B),0)),H28)</f>
        <v>1.38E-2</v>
      </c>
      <c r="I29" s="63" cm="1">
        <f t="array" ref="I29">_xlfn.IFNA(INDEX('Locations &amp; Fiber - Unserved'!$I:$I,MATCH(1,($A29='Locations &amp; Fiber - Unserved'!$A:$A)*($B29='Locations &amp; Fiber - Unserved'!$B:$B),0)),I28)</f>
        <v>0.80762873700000004</v>
      </c>
      <c r="J29" s="63" cm="1">
        <f t="array" ref="J29">_xlfn.IFNA(INDEX('Locations &amp; Fiber - Unserved'!$J:$J,MATCH(1,($A29='Locations &amp; Fiber - Unserved'!$A:$A)*($B29='Locations &amp; Fiber - Unserved'!$B:$B),0)),J28)</f>
        <v>0.19108969100000001</v>
      </c>
      <c r="K29" s="63" cm="1">
        <f t="array" ref="K29">_xlfn.IFNA(INDEX('Locations &amp; Fiber - Unserved'!$K:$K,MATCH(1,($A29='Locations &amp; Fiber - Unserved'!$A:$A)*($B29='Locations &amp; Fiber - Unserved'!$B:$B),0)),K28)</f>
        <v>1.2800000000000001E-3</v>
      </c>
      <c r="L29" s="64" cm="1">
        <f t="array" ref="L29">_xlfn.IFNA(INDEX('Locations &amp; Fiber - Underserved'!$C:$C,MATCH(1,($A29='Locations &amp; Fiber - Underserved'!$A:$A)*($B29='Locations &amp; Fiber - Underserved'!$B:$B),0)),L28)</f>
        <v>18831</v>
      </c>
      <c r="M29" s="64" cm="1">
        <f t="array" ref="M29">_xlfn.IFNA(INDEX('Locations &amp; Fiber - Underserved'!$D:$D,MATCH(1,($A29='Locations &amp; Fiber - Underserved'!$A:$A)*($B29='Locations &amp; Fiber - Underserved'!$B:$B),0)),M28)</f>
        <v>185.23756549999999</v>
      </c>
      <c r="N29" s="65" cm="1">
        <f t="array" ref="N29">_xlfn.IFNA(INDEX('Locations &amp; Fiber - Underserved'!$F:$F,MATCH(1,($A29='Locations &amp; Fiber - Underserved'!$A:$A)*($B29='Locations &amp; Fiber - Underserved'!$B:$B),0)),N28)</f>
        <v>1.49E-2</v>
      </c>
      <c r="O29" s="72" cm="1">
        <f t="array" ref="O29">_xlfn.IFNA(INDEX('Locations &amp; Fiber - Underserved'!$E:$E,MATCH(1,($A29='Locations &amp; Fiber - Underserved'!$A:$A)*($B29='Locations &amp; Fiber - Underserved'!$B:$B),0)),O28)</f>
        <v>1.66E-2</v>
      </c>
      <c r="P29" s="63" cm="1">
        <f t="array" ref="P29">_xlfn.IFNA(INDEX('Locations &amp; Fiber - Underserved'!$I:$I,MATCH(1,($A29='Locations &amp; Fiber - Underserved'!$A:$A)*($B29='Locations &amp; Fiber - Underserved'!$B:$B),0)),P28)</f>
        <v>0.625369061</v>
      </c>
      <c r="Q29" s="63" cm="1">
        <f t="array" ref="Q29">_xlfn.IFNA(INDEX('Locations &amp; Fiber - Underserved'!$J:$J,MATCH(1,($A29='Locations &amp; Fiber - Underserved'!$A:$A)*($B29='Locations &amp; Fiber - Underserved'!$B:$B),0)),Q28)</f>
        <v>0.37238428800000001</v>
      </c>
      <c r="R29" s="63" cm="1">
        <f t="array" ref="R29">_xlfn.IFNA(INDEX('Locations &amp; Fiber - Underserved'!$K:$K,MATCH(1,($A29='Locations &amp; Fiber - Underserved'!$A:$A)*($B29='Locations &amp; Fiber - Underserved'!$B:$B),0)),R28)</f>
        <v>2.2499999999999998E-3</v>
      </c>
      <c r="T29" s="66">
        <f>'Model Inputs &amp; Summary Results'!$F$44*I29</f>
        <v>37352.82908625</v>
      </c>
      <c r="U29" s="66">
        <f>'Model Inputs &amp; Summary Results'!$F$45*J29</f>
        <v>11608.698728249999</v>
      </c>
      <c r="V29" s="66">
        <f>'Model Inputs &amp; Summary Results'!$F$46*K29</f>
        <v>90.88000000000001</v>
      </c>
      <c r="W29" s="67">
        <f t="shared" si="0"/>
        <v>70462.000004803995</v>
      </c>
      <c r="X29" s="67">
        <f t="shared" si="1"/>
        <v>887.82120006053037</v>
      </c>
      <c r="Y29" s="68">
        <f t="shared" si="2"/>
        <v>43549767.571727924</v>
      </c>
      <c r="Z29" s="68">
        <f t="shared" si="3"/>
        <v>30587399.568101369</v>
      </c>
      <c r="AA29" s="66">
        <f>'Model Inputs &amp; Summary Results'!$F$40*I29</f>
        <v>30891.79919025</v>
      </c>
      <c r="AB29" s="66">
        <f>'Model Inputs &amp; Summary Results'!$F$41*J29</f>
        <v>9220.077590750001</v>
      </c>
      <c r="AC29" s="66">
        <f>'Model Inputs &amp; Summary Results'!$F$42*K29</f>
        <v>65.92</v>
      </c>
      <c r="AD29" s="67">
        <f t="shared" si="4"/>
        <v>23669.999995196002</v>
      </c>
      <c r="AE29" s="67">
        <f t="shared" si="5"/>
        <v>298.24199993946962</v>
      </c>
      <c r="AF29" s="68">
        <f t="shared" si="23"/>
        <v>11982706.465127025</v>
      </c>
      <c r="AG29" s="68">
        <f t="shared" si="24"/>
        <v>8416114.5051449798</v>
      </c>
      <c r="AI29" s="68">
        <f t="shared" si="6"/>
        <v>55532474.036854953</v>
      </c>
      <c r="AJ29" s="68">
        <f t="shared" si="7"/>
        <v>589.94257039959791</v>
      </c>
      <c r="AK29" s="68">
        <f>MIN($AJ29*'Model Inputs &amp; Summary Results'!$F$26,'Model Inputs &amp; Summary Results'!$F$23)</f>
        <v>442.45692779969841</v>
      </c>
      <c r="AL29" s="68">
        <f t="shared" si="8"/>
        <v>676.92322784009991</v>
      </c>
      <c r="AM29" s="68">
        <f t="shared" si="32"/>
        <v>234.46630004040151</v>
      </c>
      <c r="AN29" s="68">
        <f t="shared" si="9"/>
        <v>41649355.527641207</v>
      </c>
      <c r="AO29" s="69">
        <f t="shared" si="10"/>
        <v>0.74999999999999989</v>
      </c>
      <c r="AP29" s="49" t="b">
        <f>AND(AM29&lt;'Model Inputs &amp; Summary Results'!$F$14,AO29&gt;=0.25)</f>
        <v>1</v>
      </c>
      <c r="AR29" s="68">
        <f t="shared" si="11"/>
        <v>39003514.073246345</v>
      </c>
      <c r="AS29" s="68">
        <f t="shared" si="34"/>
        <v>414.34914878305301</v>
      </c>
      <c r="AT29" s="68">
        <f>MIN($AS29*'Model Inputs &amp; Summary Results'!$F$26,'Model Inputs &amp; Summary Results'!$F$23)</f>
        <v>310.76186158728979</v>
      </c>
      <c r="AU29" s="68">
        <f t="shared" si="29"/>
        <v>29252635.554934762</v>
      </c>
      <c r="AV29" s="68">
        <f t="shared" si="30"/>
        <v>9750878.5183115825</v>
      </c>
      <c r="AX29" s="66">
        <f>'Model Inputs &amp; Summary Results'!$F$40*P29</f>
        <v>23920.366583250001</v>
      </c>
      <c r="AY29" s="66">
        <f>'Model Inputs &amp; Summary Results'!$F$41*Q29</f>
        <v>17967.541895999999</v>
      </c>
      <c r="AZ29" s="66">
        <f>'Model Inputs &amp; Summary Results'!$F$42*R29</f>
        <v>115.87499999999999</v>
      </c>
      <c r="BA29" s="68">
        <f t="shared" si="15"/>
        <v>11785501.375796575</v>
      </c>
      <c r="BB29" s="68">
        <f t="shared" si="31"/>
        <v>7780678.5934853889</v>
      </c>
      <c r="BD29" s="68">
        <f t="shared" si="17"/>
        <v>625.85637384082497</v>
      </c>
      <c r="BE29" s="68">
        <f>MIN($BD29*'Model Inputs &amp; Summary Results'!$F$26,'Model Inputs &amp; Summary Results'!$F$23)</f>
        <v>469.39228038061873</v>
      </c>
      <c r="BF29" s="68">
        <f t="shared" si="18"/>
        <v>697.26280575554995</v>
      </c>
      <c r="BG29" s="68">
        <f t="shared" si="26"/>
        <v>227.87052537493122</v>
      </c>
      <c r="BH29" s="68">
        <f t="shared" si="19"/>
        <v>8839126.0318474304</v>
      </c>
      <c r="BI29" s="70">
        <f t="shared" si="20"/>
        <v>0.74999999999999989</v>
      </c>
      <c r="BJ29" s="49" t="b">
        <f>AND(BG29&lt;'Model Inputs &amp; Summary Results'!$F$14,BG29&lt;$BX$23,BI29&gt;=0.25)</f>
        <v>1</v>
      </c>
      <c r="BL29" s="68">
        <f t="shared" si="28"/>
        <v>413.18456765362373</v>
      </c>
      <c r="BM29" s="68">
        <f>MIN($BL29*'Model Inputs &amp; Summary Results'!$F$26,'Model Inputs &amp; Summary Results'!$F$23)</f>
        <v>309.88842574021783</v>
      </c>
      <c r="BN29" s="68">
        <f t="shared" si="33"/>
        <v>5835508.9451140417</v>
      </c>
      <c r="BO29" s="68">
        <f t="shared" si="27"/>
        <v>2946375.3439491447</v>
      </c>
      <c r="BS29" s="73" t="s">
        <v>159</v>
      </c>
      <c r="BT29" s="24">
        <f>MIN(BV27*'Model Inputs &amp; Summary Results'!$F$29-BU29,BT27)</f>
        <v>280408320</v>
      </c>
      <c r="BU29" s="24">
        <f>'Model Inputs &amp; Summary Results'!$F$29*'Model Inputs &amp; Summary Results'!$F$32*'Build and Cost Engine'!$BV29</f>
        <v>186938880</v>
      </c>
      <c r="BV29" s="67">
        <f>MIN((BT27+BU27)/'Model Inputs &amp; Summary Results'!$F$29,BV27)</f>
        <v>97364</v>
      </c>
      <c r="BW29" s="67">
        <f>BW27*BV29/BV27</f>
        <v>79100.999872249959</v>
      </c>
      <c r="BX29" s="67">
        <f>BX27*BV29/BV27</f>
        <v>18263.000127750012</v>
      </c>
      <c r="BZ29" s="113"/>
    </row>
    <row r="30" spans="1:78" x14ac:dyDescent="0.45">
      <c r="A30" s="49" t="str">
        <f t="shared" si="22"/>
        <v>TX</v>
      </c>
      <c r="B30" s="62">
        <v>0.15</v>
      </c>
      <c r="C30" s="63" cm="1">
        <f t="array" ref="C30">_xlfn.IFNA(INDEX('Locations &amp; Fiber - Unserved'!$H:$H,MATCH(1,($A30='Locations &amp; Fiber - Unserved'!$A:$A)*($B30='Locations &amp; Fiber - Unserved'!$B:$B),0)),C29)</f>
        <v>0.252522725</v>
      </c>
      <c r="D30" s="63" cm="1">
        <f t="array" ref="D30">_xlfn.IFNA(INDEX('Locations &amp; Fiber - Unserved'!$G:$G,MATCH(1,($A30='Locations &amp; Fiber - Unserved'!$A:$A)*($B30='Locations &amp; Fiber - Unserved'!$B:$B),0)),D29)</f>
        <v>0.74747727500000005</v>
      </c>
      <c r="E30" s="64" cm="1">
        <f t="array" ref="E30">_xlfn.IFNA(INDEX('Locations &amp; Fiber - Unserved'!$C:$C,MATCH(1,($A30='Locations &amp; Fiber - Unserved'!$A:$A)*($B30='Locations &amp; Fiber - Unserved'!$B:$B),0)),E29)</f>
        <v>99892</v>
      </c>
      <c r="F30" s="64" cm="1">
        <f t="array" ref="F30">_xlfn.IFNA(INDEX('Locations &amp; Fiber - Unserved'!$D:$D,MATCH(1,($A30='Locations &amp; Fiber - Unserved'!$A:$A)*($B30='Locations &amp; Fiber - Unserved'!$B:$B),0)),F29)</f>
        <v>913.84299269999997</v>
      </c>
      <c r="G30" s="65" cm="1">
        <f t="array" ref="G30">_xlfn.IFNA(INDEX('Locations &amp; Fiber - Unserved'!$F:$F,MATCH(1,($A30='Locations &amp; Fiber - Unserved'!$A:$A)*($B30='Locations &amp; Fiber - Unserved'!$B:$B),0)),G29)</f>
        <v>1.3100000000000001E-2</v>
      </c>
      <c r="H30" s="65" cm="1">
        <f t="array" ref="H30">_xlfn.IFNA(INDEX('Locations &amp; Fiber - Unserved'!$E:$E,MATCH(1,($A30='Locations &amp; Fiber - Unserved'!$A:$A)*($B30='Locations &amp; Fiber - Unserved'!$B:$B),0)),H29)</f>
        <v>1.43E-2</v>
      </c>
      <c r="I30" s="63" cm="1">
        <f t="array" ref="I30">_xlfn.IFNA(INDEX('Locations &amp; Fiber - Unserved'!$I:$I,MATCH(1,($A30='Locations &amp; Fiber - Unserved'!$A:$A)*($B30='Locations &amp; Fiber - Unserved'!$B:$B),0)),I29)</f>
        <v>0.80769732800000005</v>
      </c>
      <c r="J30" s="63" cm="1">
        <f t="array" ref="J30">_xlfn.IFNA(INDEX('Locations &amp; Fiber - Unserved'!$J:$J,MATCH(1,($A30='Locations &amp; Fiber - Unserved'!$A:$A)*($B30='Locations &amp; Fiber - Unserved'!$B:$B),0)),J29)</f>
        <v>0.19113119200000001</v>
      </c>
      <c r="K30" s="63" cm="1">
        <f t="array" ref="K30">_xlfn.IFNA(INDEX('Locations &amp; Fiber - Unserved'!$K:$K,MATCH(1,($A30='Locations &amp; Fiber - Unserved'!$A:$A)*($B30='Locations &amp; Fiber - Unserved'!$B:$B),0)),K29)</f>
        <v>1.17E-3</v>
      </c>
      <c r="L30" s="64" cm="1">
        <f t="array" ref="L30">_xlfn.IFNA(INDEX('Locations &amp; Fiber - Underserved'!$C:$C,MATCH(1,($A30='Locations &amp; Fiber - Underserved'!$A:$A)*($B30='Locations &amp; Fiber - Underserved'!$B:$B),0)),L29)</f>
        <v>19991</v>
      </c>
      <c r="M30" s="64" cm="1">
        <f t="array" ref="M30">_xlfn.IFNA(INDEX('Locations &amp; Fiber - Underserved'!$D:$D,MATCH(1,($A30='Locations &amp; Fiber - Underserved'!$A:$A)*($B30='Locations &amp; Fiber - Underserved'!$B:$B),0)),M29)</f>
        <v>205.06166970000001</v>
      </c>
      <c r="N30" s="65" cm="1">
        <f t="array" ref="N30">_xlfn.IFNA(INDEX('Locations &amp; Fiber - Underserved'!$F:$F,MATCH(1,($A30='Locations &amp; Fiber - Underserved'!$A:$A)*($B30='Locations &amp; Fiber - Underserved'!$B:$B),0)),N29)</f>
        <v>1.5599999999999999E-2</v>
      </c>
      <c r="O30" s="72" cm="1">
        <f t="array" ref="O30">_xlfn.IFNA(INDEX('Locations &amp; Fiber - Underserved'!$E:$E,MATCH(1,($A30='Locations &amp; Fiber - Underserved'!$A:$A)*($B30='Locations &amp; Fiber - Underserved'!$B:$B),0)),O29)</f>
        <v>1.7500000000000002E-2</v>
      </c>
      <c r="P30" s="63" cm="1">
        <f t="array" ref="P30">_xlfn.IFNA(INDEX('Locations &amp; Fiber - Underserved'!$I:$I,MATCH(1,($A30='Locations &amp; Fiber - Underserved'!$A:$A)*($B30='Locations &amp; Fiber - Underserved'!$B:$B),0)),P29)</f>
        <v>0.63343043700000001</v>
      </c>
      <c r="Q30" s="63" cm="1">
        <f t="array" ref="Q30">_xlfn.IFNA(INDEX('Locations &amp; Fiber - Underserved'!$J:$J,MATCH(1,($A30='Locations &amp; Fiber - Underserved'!$A:$A)*($B30='Locations &amp; Fiber - Underserved'!$B:$B),0)),Q29)</f>
        <v>0.36406567299999998</v>
      </c>
      <c r="R30" s="63" cm="1">
        <f t="array" ref="R30">_xlfn.IFNA(INDEX('Locations &amp; Fiber - Underserved'!$K:$K,MATCH(1,($A30='Locations &amp; Fiber - Underserved'!$A:$A)*($B30='Locations &amp; Fiber - Underserved'!$B:$B),0)),R29)</f>
        <v>2.5000000000000001E-3</v>
      </c>
      <c r="T30" s="66">
        <f>'Model Inputs &amp; Summary Results'!$F$44*I30</f>
        <v>37356.001420000001</v>
      </c>
      <c r="U30" s="66">
        <f>'Model Inputs &amp; Summary Results'!$F$45*J30</f>
        <v>11611.219914000001</v>
      </c>
      <c r="V30" s="66">
        <f>'Model Inputs &amp; Summary Results'!$F$46*K30</f>
        <v>83.070000000000007</v>
      </c>
      <c r="W30" s="67">
        <f t="shared" si="0"/>
        <v>74666.999954300001</v>
      </c>
      <c r="X30" s="67">
        <f t="shared" si="1"/>
        <v>978.13769940133011</v>
      </c>
      <c r="Y30" s="68">
        <f t="shared" si="2"/>
        <v>47977939.120403759</v>
      </c>
      <c r="Z30" s="68">
        <f t="shared" si="3"/>
        <v>33505119.475115702</v>
      </c>
      <c r="AA30" s="66">
        <f>'Model Inputs &amp; Summary Results'!$F$40*I30</f>
        <v>30894.422796000003</v>
      </c>
      <c r="AB30" s="66">
        <f>'Model Inputs &amp; Summary Results'!$F$41*J30</f>
        <v>9222.080014000001</v>
      </c>
      <c r="AC30" s="66">
        <f>'Model Inputs &amp; Summary Results'!$F$42*K30</f>
        <v>60.255000000000003</v>
      </c>
      <c r="AD30" s="67">
        <f t="shared" si="4"/>
        <v>25225.000045699999</v>
      </c>
      <c r="AE30" s="67">
        <f t="shared" si="5"/>
        <v>330.44750059866999</v>
      </c>
      <c r="AF30" s="68">
        <f t="shared" si="23"/>
        <v>13276309.200472595</v>
      </c>
      <c r="AG30" s="68">
        <f t="shared" si="24"/>
        <v>9271434.6240278576</v>
      </c>
      <c r="AI30" s="68">
        <f t="shared" si="6"/>
        <v>61254248.320876352</v>
      </c>
      <c r="AJ30" s="68">
        <f t="shared" si="7"/>
        <v>613.2047443326428</v>
      </c>
      <c r="AK30" s="68">
        <f>MIN($AJ30*'Model Inputs &amp; Summary Results'!$F$26,'Model Inputs &amp; Summary Results'!$F$23)</f>
        <v>459.9035582494821</v>
      </c>
      <c r="AL30" s="68">
        <f t="shared" si="8"/>
        <v>701.41916607619999</v>
      </c>
      <c r="AM30" s="68">
        <f t="shared" si="32"/>
        <v>241.51560782671788</v>
      </c>
      <c r="AN30" s="68">
        <f t="shared" si="9"/>
        <v>45940686.240657263</v>
      </c>
      <c r="AO30" s="69">
        <f t="shared" si="10"/>
        <v>0.75</v>
      </c>
      <c r="AP30" s="49" t="b">
        <f>AND(AM30&lt;'Model Inputs &amp; Summary Results'!$F$14,AO30&gt;=0.25)</f>
        <v>1</v>
      </c>
      <c r="AR30" s="68">
        <f t="shared" si="11"/>
        <v>42776554.099143557</v>
      </c>
      <c r="AS30" s="68">
        <f t="shared" si="34"/>
        <v>428.2280272608773</v>
      </c>
      <c r="AT30" s="68">
        <f>MIN($AS30*'Model Inputs &amp; Summary Results'!$F$26,'Model Inputs &amp; Summary Results'!$F$23)</f>
        <v>321.17102044565797</v>
      </c>
      <c r="AU30" s="68">
        <f t="shared" si="29"/>
        <v>32082415.574357666</v>
      </c>
      <c r="AV30" s="68">
        <f t="shared" si="30"/>
        <v>10694138.524785891</v>
      </c>
      <c r="AX30" s="66">
        <f>'Model Inputs &amp; Summary Results'!$F$40*P30</f>
        <v>24228.714215250002</v>
      </c>
      <c r="AY30" s="66">
        <f>'Model Inputs &amp; Summary Results'!$F$41*Q30</f>
        <v>17566.16872225</v>
      </c>
      <c r="AZ30" s="66">
        <f>'Model Inputs &amp; Summary Results'!$F$42*R30</f>
        <v>128.75</v>
      </c>
      <c r="BA30" s="68">
        <f t="shared" si="15"/>
        <v>13074287.398435576</v>
      </c>
      <c r="BB30" s="68">
        <f t="shared" si="31"/>
        <v>8596930.1700536665</v>
      </c>
      <c r="BD30" s="68">
        <f t="shared" si="17"/>
        <v>654.00867382500007</v>
      </c>
      <c r="BE30" s="68">
        <f>MIN($BD30*'Model Inputs &amp; Summary Results'!$F$26,'Model Inputs &amp; Summary Results'!$F$23)</f>
        <v>490.50650536875003</v>
      </c>
      <c r="BF30" s="68">
        <f t="shared" si="18"/>
        <v>733.66357640625017</v>
      </c>
      <c r="BG30" s="68">
        <f t="shared" si="26"/>
        <v>243.15707103750015</v>
      </c>
      <c r="BH30" s="68">
        <f t="shared" si="19"/>
        <v>9805715.5488266815</v>
      </c>
      <c r="BI30" s="70">
        <f t="shared" si="20"/>
        <v>0.75</v>
      </c>
      <c r="BJ30" s="49" t="b">
        <f>AND(BG30&lt;'Model Inputs &amp; Summary Results'!$F$14,BG30&lt;$BX$23,BI30&gt;=0.25)</f>
        <v>1</v>
      </c>
      <c r="BL30" s="68">
        <f t="shared" si="28"/>
        <v>430.04002651461491</v>
      </c>
      <c r="BM30" s="68">
        <f>MIN($BL30*'Model Inputs &amp; Summary Results'!$F$26,'Model Inputs &amp; Summary Results'!$F$23)</f>
        <v>322.53001988596117</v>
      </c>
      <c r="BN30" s="68">
        <f t="shared" si="33"/>
        <v>6447697.6275402494</v>
      </c>
      <c r="BO30" s="68">
        <f t="shared" si="27"/>
        <v>3268571.8496088944</v>
      </c>
      <c r="BS30" s="49"/>
      <c r="BT30" s="49"/>
      <c r="BU30" s="49"/>
      <c r="BV30" s="49"/>
      <c r="BW30" s="49"/>
      <c r="BX30" s="49"/>
    </row>
    <row r="31" spans="1:78" x14ac:dyDescent="0.45">
      <c r="A31" s="49" t="str">
        <f t="shared" si="22"/>
        <v>TX</v>
      </c>
      <c r="B31" s="62">
        <v>0.16</v>
      </c>
      <c r="C31" s="63" cm="1">
        <f t="array" ref="C31">_xlfn.IFNA(INDEX('Locations &amp; Fiber - Unserved'!$H:$H,MATCH(1,($A31='Locations &amp; Fiber - Unserved'!$A:$A)*($B31='Locations &amp; Fiber - Unserved'!$B:$B),0)),C30)</f>
        <v>0.24867918899999999</v>
      </c>
      <c r="D31" s="63" cm="1">
        <f t="array" ref="D31">_xlfn.IFNA(INDEX('Locations &amp; Fiber - Unserved'!$G:$G,MATCH(1,($A31='Locations &amp; Fiber - Unserved'!$A:$A)*($B31='Locations &amp; Fiber - Unserved'!$B:$B),0)),D30)</f>
        <v>0.75132081100000003</v>
      </c>
      <c r="E31" s="64" cm="1">
        <f t="array" ref="E31">_xlfn.IFNA(INDEX('Locations &amp; Fiber - Unserved'!$C:$C,MATCH(1,($A31='Locations &amp; Fiber - Unserved'!$A:$A)*($B31='Locations &amp; Fiber - Unserved'!$B:$B),0)),E30)</f>
        <v>106374</v>
      </c>
      <c r="F31" s="64" cm="1">
        <f t="array" ref="F31">_xlfn.IFNA(INDEX('Locations &amp; Fiber - Unserved'!$D:$D,MATCH(1,($A31='Locations &amp; Fiber - Unserved'!$A:$A)*($B31='Locations &amp; Fiber - Unserved'!$B:$B),0)),F30)</f>
        <v>1008.530535</v>
      </c>
      <c r="G31" s="65" cm="1">
        <f t="array" ref="G31">_xlfn.IFNA(INDEX('Locations &amp; Fiber - Unserved'!$F:$F,MATCH(1,($A31='Locations &amp; Fiber - Unserved'!$A:$A)*($B31='Locations &amp; Fiber - Unserved'!$B:$B),0)),G30)</f>
        <v>1.3599999999999999E-2</v>
      </c>
      <c r="H31" s="65" cm="1">
        <f t="array" ref="H31">_xlfn.IFNA(INDEX('Locations &amp; Fiber - Unserved'!$E:$E,MATCH(1,($A31='Locations &amp; Fiber - Unserved'!$A:$A)*($B31='Locations &amp; Fiber - Unserved'!$B:$B),0)),H30)</f>
        <v>1.4999999999999999E-2</v>
      </c>
      <c r="I31" s="63" cm="1">
        <f t="array" ref="I31">_xlfn.IFNA(INDEX('Locations &amp; Fiber - Unserved'!$I:$I,MATCH(1,($A31='Locations &amp; Fiber - Unserved'!$A:$A)*($B31='Locations &amp; Fiber - Unserved'!$B:$B),0)),I30)</f>
        <v>0.80278193900000006</v>
      </c>
      <c r="J31" s="63" cm="1">
        <f t="array" ref="J31">_xlfn.IFNA(INDEX('Locations &amp; Fiber - Unserved'!$J:$J,MATCH(1,($A31='Locations &amp; Fiber - Unserved'!$A:$A)*($B31='Locations &amp; Fiber - Unserved'!$B:$B),0)),J30)</f>
        <v>0.19612117900000001</v>
      </c>
      <c r="K31" s="63" cm="1">
        <f t="array" ref="K31">_xlfn.IFNA(INDEX('Locations &amp; Fiber - Unserved'!$K:$K,MATCH(1,($A31='Locations &amp; Fiber - Unserved'!$A:$A)*($B31='Locations &amp; Fiber - Unserved'!$B:$B),0)),K30)</f>
        <v>1.1000000000000001E-3</v>
      </c>
      <c r="L31" s="64" cm="1">
        <f t="array" ref="L31">_xlfn.IFNA(INDEX('Locations &amp; Fiber - Underserved'!$C:$C,MATCH(1,($A31='Locations &amp; Fiber - Underserved'!$A:$A)*($B31='Locations &amp; Fiber - Underserved'!$B:$B),0)),L30)</f>
        <v>21279</v>
      </c>
      <c r="M31" s="64" cm="1">
        <f t="array" ref="M31">_xlfn.IFNA(INDEX('Locations &amp; Fiber - Underserved'!$D:$D,MATCH(1,($A31='Locations &amp; Fiber - Underserved'!$A:$A)*($B31='Locations &amp; Fiber - Underserved'!$B:$B),0)),M30)</f>
        <v>228.21490299999999</v>
      </c>
      <c r="N31" s="65" cm="1">
        <f t="array" ref="N31">_xlfn.IFNA(INDEX('Locations &amp; Fiber - Underserved'!$F:$F,MATCH(1,($A31='Locations &amp; Fiber - Underserved'!$A:$A)*($B31='Locations &amp; Fiber - Underserved'!$B:$B),0)),N30)</f>
        <v>1.6400000000000001E-2</v>
      </c>
      <c r="O31" s="72" cm="1">
        <f t="array" ref="O31">_xlfn.IFNA(INDEX('Locations &amp; Fiber - Underserved'!$E:$E,MATCH(1,($A31='Locations &amp; Fiber - Underserved'!$A:$A)*($B31='Locations &amp; Fiber - Underserved'!$B:$B),0)),O30)</f>
        <v>1.8499999999999999E-2</v>
      </c>
      <c r="P31" s="63" cm="1">
        <f t="array" ref="P31">_xlfn.IFNA(INDEX('Locations &amp; Fiber - Underserved'!$I:$I,MATCH(1,($A31='Locations &amp; Fiber - Underserved'!$A:$A)*($B31='Locations &amp; Fiber - Underserved'!$B:$B),0)),P30)</f>
        <v>0.62800025400000004</v>
      </c>
      <c r="Q31" s="63" cm="1">
        <f t="array" ref="Q31">_xlfn.IFNA(INDEX('Locations &amp; Fiber - Underserved'!$J:$J,MATCH(1,($A31='Locations &amp; Fiber - Underserved'!$A:$A)*($B31='Locations &amp; Fiber - Underserved'!$B:$B),0)),Q30)</f>
        <v>0.36972676399999999</v>
      </c>
      <c r="R31" s="63" cm="1">
        <f t="array" ref="R31">_xlfn.IFNA(INDEX('Locations &amp; Fiber - Underserved'!$K:$K,MATCH(1,($A31='Locations &amp; Fiber - Underserved'!$A:$A)*($B31='Locations &amp; Fiber - Underserved'!$B:$B),0)),R30)</f>
        <v>2.2699999999999999E-3</v>
      </c>
      <c r="T31" s="66">
        <f>'Model Inputs &amp; Summary Results'!$F$44*I31</f>
        <v>37128.664678749999</v>
      </c>
      <c r="U31" s="66">
        <f>'Model Inputs &amp; Summary Results'!$F$45*J31</f>
        <v>11914.361624250001</v>
      </c>
      <c r="V31" s="66">
        <f>'Model Inputs &amp; Summary Results'!$F$46*K31</f>
        <v>78.100000000000009</v>
      </c>
      <c r="W31" s="67">
        <f t="shared" si="0"/>
        <v>79920.999949314006</v>
      </c>
      <c r="X31" s="67">
        <f t="shared" si="1"/>
        <v>1086.9255993106703</v>
      </c>
      <c r="Y31" s="68">
        <f t="shared" si="2"/>
        <v>53391009.645703405</v>
      </c>
      <c r="Z31" s="68">
        <f t="shared" si="3"/>
        <v>37220550.025334738</v>
      </c>
      <c r="AA31" s="66">
        <f>'Model Inputs &amp; Summary Results'!$F$40*I31</f>
        <v>30706.409166750003</v>
      </c>
      <c r="AB31" s="66">
        <f>'Model Inputs &amp; Summary Results'!$F$41*J31</f>
        <v>9462.8468867499996</v>
      </c>
      <c r="AC31" s="66">
        <f>'Model Inputs &amp; Summary Results'!$F$42*K31</f>
        <v>56.650000000000006</v>
      </c>
      <c r="AD31" s="67">
        <f t="shared" si="4"/>
        <v>26453.000050685998</v>
      </c>
      <c r="AE31" s="67">
        <f t="shared" si="5"/>
        <v>359.76080068932953</v>
      </c>
      <c r="AF31" s="68">
        <f t="shared" si="23"/>
        <v>14471704.170260908</v>
      </c>
      <c r="AG31" s="68">
        <f t="shared" si="24"/>
        <v>10088679.584735828</v>
      </c>
      <c r="AI31" s="68">
        <f t="shared" si="6"/>
        <v>67862713.815964311</v>
      </c>
      <c r="AJ31" s="68">
        <f t="shared" si="7"/>
        <v>637.96335397714017</v>
      </c>
      <c r="AK31" s="68">
        <f>MIN($AJ31*'Model Inputs &amp; Summary Results'!$F$26,'Model Inputs &amp; Summary Results'!$F$23)</f>
        <v>478.4725154828551</v>
      </c>
      <c r="AL31" s="68">
        <f t="shared" si="8"/>
        <v>736.81689454499997</v>
      </c>
      <c r="AM31" s="68">
        <f t="shared" si="32"/>
        <v>258.34437906214487</v>
      </c>
      <c r="AN31" s="68">
        <f t="shared" si="9"/>
        <v>50897035.361973226</v>
      </c>
      <c r="AO31" s="69">
        <f t="shared" si="10"/>
        <v>0.74999999999999989</v>
      </c>
      <c r="AP31" s="49" t="b">
        <f>AND(AM31&lt;'Model Inputs &amp; Summary Results'!$F$14,AO31&gt;=0.25)</f>
        <v>1</v>
      </c>
      <c r="AR31" s="68">
        <f t="shared" si="11"/>
        <v>47309229.610070564</v>
      </c>
      <c r="AS31" s="68">
        <f t="shared" si="34"/>
        <v>444.74429475314048</v>
      </c>
      <c r="AT31" s="68">
        <f>MIN($AS31*'Model Inputs &amp; Summary Results'!$F$26,'Model Inputs &amp; Summary Results'!$F$23)</f>
        <v>333.55822106485539</v>
      </c>
      <c r="AU31" s="68">
        <f t="shared" si="29"/>
        <v>35481922.207552925</v>
      </c>
      <c r="AV31" s="68">
        <f t="shared" si="30"/>
        <v>11827307.402517639</v>
      </c>
      <c r="AX31" s="66">
        <f>'Model Inputs &amp; Summary Results'!$F$40*P31</f>
        <v>24021.0097155</v>
      </c>
      <c r="AY31" s="66">
        <f>'Model Inputs &amp; Summary Results'!$F$41*Q31</f>
        <v>17839.316362999998</v>
      </c>
      <c r="AZ31" s="66">
        <f>'Model Inputs &amp; Summary Results'!$F$42*R31</f>
        <v>116.90499999999999</v>
      </c>
      <c r="BA31" s="68">
        <f t="shared" si="15"/>
        <v>14649029.401958186</v>
      </c>
      <c r="BB31" s="68">
        <f t="shared" si="31"/>
        <v>9579829.7187884636</v>
      </c>
      <c r="BD31" s="68">
        <f t="shared" si="17"/>
        <v>688.42658968740011</v>
      </c>
      <c r="BE31" s="68">
        <f>MIN($BD31*'Model Inputs &amp; Summary Results'!$F$26,'Model Inputs &amp; Summary Results'!$F$23)</f>
        <v>516.31994226555003</v>
      </c>
      <c r="BF31" s="68">
        <f t="shared" si="18"/>
        <v>776.57877495225</v>
      </c>
      <c r="BG31" s="68">
        <f t="shared" si="26"/>
        <v>260.25883268669998</v>
      </c>
      <c r="BH31" s="68">
        <f t="shared" si="19"/>
        <v>10986772.051468639</v>
      </c>
      <c r="BI31" s="70">
        <f t="shared" si="20"/>
        <v>0.74999999999999989</v>
      </c>
      <c r="BJ31" s="49" t="b">
        <f>AND(BG31&lt;'Model Inputs &amp; Summary Results'!$F$14,BG31&lt;$BX$23,BI31&gt;=0.25)</f>
        <v>1</v>
      </c>
      <c r="BL31" s="68">
        <f t="shared" si="28"/>
        <v>450.20112405603948</v>
      </c>
      <c r="BM31" s="68">
        <f>MIN($BL31*'Model Inputs &amp; Summary Results'!$F$26,'Model Inputs &amp; Summary Results'!$F$23)</f>
        <v>337.65084304202958</v>
      </c>
      <c r="BN31" s="68">
        <f t="shared" si="33"/>
        <v>7184872.2890913477</v>
      </c>
      <c r="BO31" s="68">
        <f t="shared" si="27"/>
        <v>3662257.3504895475</v>
      </c>
      <c r="BS31" s="73" t="s">
        <v>161</v>
      </c>
      <c r="BT31" s="24">
        <f>MAX(BT27-BT29,0)</f>
        <v>2008181502.2690921</v>
      </c>
      <c r="BU31" s="24">
        <f>MAX(BU27-BU29,0)</f>
        <v>0</v>
      </c>
      <c r="BV31" s="67">
        <f>MAX(BV27-BV29,0)</f>
        <v>0</v>
      </c>
      <c r="BW31" s="67">
        <f>ROUND(MAX(BW27-BW29,0),1)</f>
        <v>0</v>
      </c>
      <c r="BX31" s="67">
        <f>ROUND(MAX(BX27-BX29,0),1)</f>
        <v>0</v>
      </c>
    </row>
    <row r="32" spans="1:78" x14ac:dyDescent="0.45">
      <c r="A32" s="49" t="str">
        <f t="shared" si="22"/>
        <v>TX</v>
      </c>
      <c r="B32" s="62">
        <v>0.17</v>
      </c>
      <c r="C32" s="63" cm="1">
        <f t="array" ref="C32">_xlfn.IFNA(INDEX('Locations &amp; Fiber - Unserved'!$H:$H,MATCH(1,($A32='Locations &amp; Fiber - Unserved'!$A:$A)*($B32='Locations &amp; Fiber - Unserved'!$B:$B),0)),C31)</f>
        <v>0.24488328100000001</v>
      </c>
      <c r="D32" s="63" cm="1">
        <f t="array" ref="D32">_xlfn.IFNA(INDEX('Locations &amp; Fiber - Unserved'!$G:$G,MATCH(1,($A32='Locations &amp; Fiber - Unserved'!$A:$A)*($B32='Locations &amp; Fiber - Unserved'!$B:$B),0)),D31)</f>
        <v>0.75511671899999999</v>
      </c>
      <c r="E32" s="64" cm="1">
        <f t="array" ref="E32">_xlfn.IFNA(INDEX('Locations &amp; Fiber - Unserved'!$C:$C,MATCH(1,($A32='Locations &amp; Fiber - Unserved'!$A:$A)*($B32='Locations &amp; Fiber - Unserved'!$B:$B),0)),E31)</f>
        <v>112621</v>
      </c>
      <c r="F32" s="64" cm="1">
        <f t="array" ref="F32">_xlfn.IFNA(INDEX('Locations &amp; Fiber - Unserved'!$D:$D,MATCH(1,($A32='Locations &amp; Fiber - Unserved'!$A:$A)*($B32='Locations &amp; Fiber - Unserved'!$B:$B),0)),F31)</f>
        <v>1104.7659430000001</v>
      </c>
      <c r="G32" s="65" cm="1">
        <f t="array" ref="G32">_xlfn.IFNA(INDEX('Locations &amp; Fiber - Unserved'!$F:$F,MATCH(1,($A32='Locations &amp; Fiber - Unserved'!$A:$A)*($B32='Locations &amp; Fiber - Unserved'!$B:$B),0)),G31)</f>
        <v>1.4200000000000001E-2</v>
      </c>
      <c r="H32" s="65" cm="1">
        <f t="array" ref="H32">_xlfn.IFNA(INDEX('Locations &amp; Fiber - Unserved'!$E:$E,MATCH(1,($A32='Locations &amp; Fiber - Unserved'!$A:$A)*($B32='Locations &amp; Fiber - Unserved'!$B:$B),0)),H31)</f>
        <v>1.5800000000000002E-2</v>
      </c>
      <c r="I32" s="63" cm="1">
        <f t="array" ref="I32">_xlfn.IFNA(INDEX('Locations &amp; Fiber - Unserved'!$I:$I,MATCH(1,($A32='Locations &amp; Fiber - Unserved'!$A:$A)*($B32='Locations &amp; Fiber - Unserved'!$B:$B),0)),I31)</f>
        <v>0.80596922599999998</v>
      </c>
      <c r="J32" s="63" cm="1">
        <f t="array" ref="J32">_xlfn.IFNA(INDEX('Locations &amp; Fiber - Unserved'!$J:$J,MATCH(1,($A32='Locations &amp; Fiber - Unserved'!$A:$A)*($B32='Locations &amp; Fiber - Unserved'!$B:$B),0)),J31)</f>
        <v>0.19302360399999999</v>
      </c>
      <c r="K32" s="63" cm="1">
        <f t="array" ref="K32">_xlfn.IFNA(INDEX('Locations &amp; Fiber - Unserved'!$K:$K,MATCH(1,($A32='Locations &amp; Fiber - Unserved'!$A:$A)*($B32='Locations &amp; Fiber - Unserved'!$B:$B),0)),K31)</f>
        <v>1.01E-3</v>
      </c>
      <c r="L32" s="64" cm="1">
        <f t="array" ref="L32">_xlfn.IFNA(INDEX('Locations &amp; Fiber - Underserved'!$C:$C,MATCH(1,($A32='Locations &amp; Fiber - Underserved'!$A:$A)*($B32='Locations &amp; Fiber - Underserved'!$B:$B),0)),L31)</f>
        <v>22565</v>
      </c>
      <c r="M32" s="64" cm="1">
        <f t="array" ref="M32">_xlfn.IFNA(INDEX('Locations &amp; Fiber - Underserved'!$D:$D,MATCH(1,($A32='Locations &amp; Fiber - Underserved'!$A:$A)*($B32='Locations &amp; Fiber - Underserved'!$B:$B),0)),M31)</f>
        <v>252.75268969999999</v>
      </c>
      <c r="N32" s="65" cm="1">
        <f t="array" ref="N32">_xlfn.IFNA(INDEX('Locations &amp; Fiber - Underserved'!$F:$F,MATCH(1,($A32='Locations &amp; Fiber - Underserved'!$A:$A)*($B32='Locations &amp; Fiber - Underserved'!$B:$B),0)),N31)</f>
        <v>1.7299999999999999E-2</v>
      </c>
      <c r="O32" s="72" cm="1">
        <f t="array" ref="O32">_xlfn.IFNA(INDEX('Locations &amp; Fiber - Underserved'!$E:$E,MATCH(1,($A32='Locations &amp; Fiber - Underserved'!$A:$A)*($B32='Locations &amp; Fiber - Underserved'!$B:$B),0)),O31)</f>
        <v>1.9599999999999999E-2</v>
      </c>
      <c r="P32" s="63" cm="1">
        <f t="array" ref="P32">_xlfn.IFNA(INDEX('Locations &amp; Fiber - Underserved'!$I:$I,MATCH(1,($A32='Locations &amp; Fiber - Underserved'!$A:$A)*($B32='Locations &amp; Fiber - Underserved'!$B:$B),0)),P31)</f>
        <v>0.63205233900000002</v>
      </c>
      <c r="Q32" s="63" cm="1">
        <f t="array" ref="Q32">_xlfn.IFNA(INDEX('Locations &amp; Fiber - Underserved'!$J:$J,MATCH(1,($A32='Locations &amp; Fiber - Underserved'!$A:$A)*($B32='Locations &amp; Fiber - Underserved'!$B:$B),0)),Q31)</f>
        <v>0.36588019900000002</v>
      </c>
      <c r="R32" s="63" cm="1">
        <f t="array" ref="R32">_xlfn.IFNA(INDEX('Locations &amp; Fiber - Underserved'!$K:$K,MATCH(1,($A32='Locations &amp; Fiber - Underserved'!$A:$A)*($B32='Locations &amp; Fiber - Underserved'!$B:$B),0)),R31)</f>
        <v>2.0699999999999998E-3</v>
      </c>
      <c r="T32" s="66">
        <f>'Model Inputs &amp; Summary Results'!$F$44*I32</f>
        <v>37276.076702500002</v>
      </c>
      <c r="U32" s="66">
        <f>'Model Inputs &amp; Summary Results'!$F$45*J32</f>
        <v>11726.183943</v>
      </c>
      <c r="V32" s="66">
        <f>'Model Inputs &amp; Summary Results'!$F$46*K32</f>
        <v>71.710000000000008</v>
      </c>
      <c r="W32" s="67">
        <f t="shared" si="0"/>
        <v>85042.000010499003</v>
      </c>
      <c r="X32" s="67">
        <f t="shared" si="1"/>
        <v>1207.5964001490859</v>
      </c>
      <c r="Y32" s="68">
        <f t="shared" si="2"/>
        <v>59261550.29252772</v>
      </c>
      <c r="Z32" s="68">
        <f t="shared" si="3"/>
        <v>40938842.799917057</v>
      </c>
      <c r="AA32" s="66">
        <f>'Model Inputs &amp; Summary Results'!$F$40*I32</f>
        <v>30828.322894500001</v>
      </c>
      <c r="AB32" s="66">
        <f>'Model Inputs &amp; Summary Results'!$F$41*J32</f>
        <v>9313.3888929999994</v>
      </c>
      <c r="AC32" s="66">
        <f>'Model Inputs &amp; Summary Results'!$F$42*K32</f>
        <v>52.015000000000001</v>
      </c>
      <c r="AD32" s="67">
        <f t="shared" si="4"/>
        <v>27578.999989501001</v>
      </c>
      <c r="AE32" s="67">
        <f t="shared" si="5"/>
        <v>391.62179985091421</v>
      </c>
      <c r="AF32" s="68">
        <f t="shared" si="23"/>
        <v>15740739.627236653</v>
      </c>
      <c r="AG32" s="68">
        <f t="shared" si="24"/>
        <v>10873958.949317591</v>
      </c>
      <c r="AI32" s="68">
        <f t="shared" si="6"/>
        <v>75002289.91976437</v>
      </c>
      <c r="AJ32" s="68">
        <f t="shared" si="7"/>
        <v>665.9707329873147</v>
      </c>
      <c r="AK32" s="68">
        <f>MIN($AJ32*'Model Inputs &amp; Summary Results'!$F$26,'Model Inputs &amp; Summary Results'!$F$23)</f>
        <v>499.47804974048603</v>
      </c>
      <c r="AL32" s="68">
        <f t="shared" si="8"/>
        <v>775.36873619890014</v>
      </c>
      <c r="AM32" s="68">
        <f t="shared" si="32"/>
        <v>275.89068645841411</v>
      </c>
      <c r="AN32" s="68">
        <f t="shared" si="9"/>
        <v>56251717.439823277</v>
      </c>
      <c r="AO32" s="69">
        <f t="shared" si="10"/>
        <v>0.75</v>
      </c>
      <c r="AP32" s="49" t="b">
        <f>AND(AM32&lt;'Model Inputs &amp; Summary Results'!$F$14,AO32&gt;=0.25)</f>
        <v>1</v>
      </c>
      <c r="AR32" s="68">
        <f t="shared" si="11"/>
        <v>51812801.749234647</v>
      </c>
      <c r="AS32" s="68">
        <f t="shared" si="34"/>
        <v>460.06341401012821</v>
      </c>
      <c r="AT32" s="68">
        <f>MIN($AS32*'Model Inputs &amp; Summary Results'!$F$26,'Model Inputs &amp; Summary Results'!$F$23)</f>
        <v>345.04756050759613</v>
      </c>
      <c r="AU32" s="68">
        <f t="shared" si="29"/>
        <v>38859601.311925985</v>
      </c>
      <c r="AV32" s="68">
        <f t="shared" si="30"/>
        <v>12953200.437308662</v>
      </c>
      <c r="AX32" s="66">
        <f>'Model Inputs &amp; Summary Results'!$F$40*P32</f>
        <v>24176.001966750002</v>
      </c>
      <c r="AY32" s="66">
        <f>'Model Inputs &amp; Summary Results'!$F$41*Q32</f>
        <v>17653.719601749999</v>
      </c>
      <c r="AZ32" s="66">
        <f>'Model Inputs &amp; Summary Results'!$F$42*R32</f>
        <v>106.60499999999999</v>
      </c>
      <c r="BA32" s="68">
        <f t="shared" si="15"/>
        <v>16370872.516014904</v>
      </c>
      <c r="BB32" s="68">
        <f t="shared" si="31"/>
        <v>10599519.336325945</v>
      </c>
      <c r="BD32" s="68">
        <f t="shared" si="17"/>
        <v>725.49844963505006</v>
      </c>
      <c r="BE32" s="68">
        <f>MIN($BD32*'Model Inputs &amp; Summary Results'!$F$26,'Model Inputs &amp; Summary Results'!$F$23)</f>
        <v>544.12383722628761</v>
      </c>
      <c r="BF32" s="68">
        <f t="shared" si="18"/>
        <v>821.95200074260003</v>
      </c>
      <c r="BG32" s="68">
        <f t="shared" si="26"/>
        <v>277.82816351631243</v>
      </c>
      <c r="BH32" s="68">
        <f t="shared" si="19"/>
        <v>12278154.38701118</v>
      </c>
      <c r="BI32" s="70">
        <f t="shared" si="20"/>
        <v>0.75000000000000011</v>
      </c>
      <c r="BJ32" s="49" t="b">
        <f>AND(BG32&lt;'Model Inputs &amp; Summary Results'!$F$14,BG32&lt;$BX$23,BI32&gt;=0.25)</f>
        <v>1</v>
      </c>
      <c r="BL32" s="68">
        <f t="shared" si="28"/>
        <v>469.73274258036543</v>
      </c>
      <c r="BM32" s="68">
        <f>MIN($BL32*'Model Inputs &amp; Summary Results'!$F$26,'Model Inputs &amp; Summary Results'!$F$23)</f>
        <v>352.29955693527404</v>
      </c>
      <c r="BN32" s="68">
        <f t="shared" si="33"/>
        <v>7949639.5022444585</v>
      </c>
      <c r="BO32" s="68">
        <f t="shared" si="27"/>
        <v>4092718.1290037241</v>
      </c>
      <c r="BS32" s="49"/>
      <c r="BT32" s="49"/>
      <c r="BU32" s="49"/>
      <c r="BV32" s="49"/>
      <c r="BW32" s="49"/>
      <c r="BX32" s="49"/>
    </row>
    <row r="33" spans="1:76" x14ac:dyDescent="0.45">
      <c r="A33" s="49" t="str">
        <f t="shared" si="22"/>
        <v>TX</v>
      </c>
      <c r="B33" s="62">
        <v>0.18</v>
      </c>
      <c r="C33" s="63" cm="1">
        <f t="array" ref="C33">_xlfn.IFNA(INDEX('Locations &amp; Fiber - Unserved'!$H:$H,MATCH(1,($A33='Locations &amp; Fiber - Unserved'!$A:$A)*($B33='Locations &amp; Fiber - Unserved'!$B:$B),0)),C32)</f>
        <v>0.24371920499999999</v>
      </c>
      <c r="D33" s="63" cm="1">
        <f t="array" ref="D33">_xlfn.IFNA(INDEX('Locations &amp; Fiber - Unserved'!$G:$G,MATCH(1,($A33='Locations &amp; Fiber - Unserved'!$A:$A)*($B33='Locations &amp; Fiber - Unserved'!$B:$B),0)),D32)</f>
        <v>0.75628079500000001</v>
      </c>
      <c r="E33" s="64" cm="1">
        <f t="array" ref="E33">_xlfn.IFNA(INDEX('Locations &amp; Fiber - Unserved'!$C:$C,MATCH(1,($A33='Locations &amp; Fiber - Unserved'!$A:$A)*($B33='Locations &amp; Fiber - Unserved'!$B:$B),0)),E32)</f>
        <v>119133</v>
      </c>
      <c r="F33" s="64" cm="1">
        <f t="array" ref="F33">_xlfn.IFNA(INDEX('Locations &amp; Fiber - Unserved'!$D:$D,MATCH(1,($A33='Locations &amp; Fiber - Unserved'!$A:$A)*($B33='Locations &amp; Fiber - Unserved'!$B:$B),0)),F32)</f>
        <v>1209.7929300000001</v>
      </c>
      <c r="G33" s="65" cm="1">
        <f t="array" ref="G33">_xlfn.IFNA(INDEX('Locations &amp; Fiber - Unserved'!$F:$F,MATCH(1,($A33='Locations &amp; Fiber - Unserved'!$A:$A)*($B33='Locations &amp; Fiber - Unserved'!$B:$B),0)),G32)</f>
        <v>1.4800000000000001E-2</v>
      </c>
      <c r="H33" s="65" cm="1">
        <f t="array" ref="H33">_xlfn.IFNA(INDEX('Locations &amp; Fiber - Unserved'!$E:$E,MATCH(1,($A33='Locations &amp; Fiber - Unserved'!$A:$A)*($B33='Locations &amp; Fiber - Unserved'!$B:$B),0)),H32)</f>
        <v>1.6500000000000001E-2</v>
      </c>
      <c r="I33" s="63" cm="1">
        <f t="array" ref="I33">_xlfn.IFNA(INDEX('Locations &amp; Fiber - Unserved'!$I:$I,MATCH(1,($A33='Locations &amp; Fiber - Unserved'!$A:$A)*($B33='Locations &amp; Fiber - Unserved'!$B:$B),0)),I32)</f>
        <v>0.80681050399999998</v>
      </c>
      <c r="J33" s="63" cm="1">
        <f t="array" ref="J33">_xlfn.IFNA(INDEX('Locations &amp; Fiber - Unserved'!$J:$J,MATCH(1,($A33='Locations &amp; Fiber - Unserved'!$A:$A)*($B33='Locations &amp; Fiber - Unserved'!$B:$B),0)),J32)</f>
        <v>0.19218655600000001</v>
      </c>
      <c r="K33" s="63" cm="1">
        <f t="array" ref="K33">_xlfn.IFNA(INDEX('Locations &amp; Fiber - Unserved'!$K:$K,MATCH(1,($A33='Locations &amp; Fiber - Unserved'!$A:$A)*($B33='Locations &amp; Fiber - Unserved'!$B:$B),0)),K32)</f>
        <v>1E-3</v>
      </c>
      <c r="L33" s="64" cm="1">
        <f t="array" ref="L33">_xlfn.IFNA(INDEX('Locations &amp; Fiber - Underserved'!$C:$C,MATCH(1,($A33='Locations &amp; Fiber - Underserved'!$A:$A)*($B33='Locations &amp; Fiber - Underserved'!$B:$B),0)),L32)</f>
        <v>23848</v>
      </c>
      <c r="M33" s="64" cm="1">
        <f t="array" ref="M33">_xlfn.IFNA(INDEX('Locations &amp; Fiber - Underserved'!$D:$D,MATCH(1,($A33='Locations &amp; Fiber - Underserved'!$A:$A)*($B33='Locations &amp; Fiber - Underserved'!$B:$B),0)),M32)</f>
        <v>278.48623959999998</v>
      </c>
      <c r="N33" s="65" cm="1">
        <f t="array" ref="N33">_xlfn.IFNA(INDEX('Locations &amp; Fiber - Underserved'!$F:$F,MATCH(1,($A33='Locations &amp; Fiber - Underserved'!$A:$A)*($B33='Locations &amp; Fiber - Underserved'!$B:$B),0)),N32)</f>
        <v>1.8100000000000002E-2</v>
      </c>
      <c r="O33" s="72" cm="1">
        <f t="array" ref="O33">_xlfn.IFNA(INDEX('Locations &amp; Fiber - Underserved'!$E:$E,MATCH(1,($A33='Locations &amp; Fiber - Underserved'!$A:$A)*($B33='Locations &amp; Fiber - Underserved'!$B:$B),0)),O32)</f>
        <v>2.07E-2</v>
      </c>
      <c r="P33" s="63" cm="1">
        <f t="array" ref="P33">_xlfn.IFNA(INDEX('Locations &amp; Fiber - Underserved'!$I:$I,MATCH(1,($A33='Locations &amp; Fiber - Underserved'!$A:$A)*($B33='Locations &amp; Fiber - Underserved'!$B:$B),0)),P32)</f>
        <v>0.62923415199999999</v>
      </c>
      <c r="Q33" s="63" cm="1">
        <f t="array" ref="Q33">_xlfn.IFNA(INDEX('Locations &amp; Fiber - Underserved'!$J:$J,MATCH(1,($A33='Locations &amp; Fiber - Underserved'!$A:$A)*($B33='Locations &amp; Fiber - Underserved'!$B:$B),0)),Q32)</f>
        <v>0.368877028</v>
      </c>
      <c r="R33" s="63" cm="1">
        <f t="array" ref="R33">_xlfn.IFNA(INDEX('Locations &amp; Fiber - Underserved'!$K:$K,MATCH(1,($A33='Locations &amp; Fiber - Underserved'!$A:$A)*($B33='Locations &amp; Fiber - Underserved'!$B:$B),0)),R32)</f>
        <v>1.89E-3</v>
      </c>
      <c r="T33" s="66">
        <f>'Model Inputs &amp; Summary Results'!$F$44*I33</f>
        <v>37314.985809999998</v>
      </c>
      <c r="U33" s="66">
        <f>'Model Inputs &amp; Summary Results'!$F$45*J33</f>
        <v>11675.333277</v>
      </c>
      <c r="V33" s="66">
        <f>'Model Inputs &amp; Summary Results'!$F$46*K33</f>
        <v>71</v>
      </c>
      <c r="W33" s="67">
        <f t="shared" si="0"/>
        <v>90097.999950735</v>
      </c>
      <c r="X33" s="67">
        <f t="shared" si="1"/>
        <v>1333.4503992708781</v>
      </c>
      <c r="Y33" s="68">
        <f t="shared" si="2"/>
        <v>65420835.525316097</v>
      </c>
      <c r="Z33" s="68">
        <f t="shared" si="3"/>
        <v>44888318.264562957</v>
      </c>
      <c r="AA33" s="66">
        <f>'Model Inputs &amp; Summary Results'!$F$40*I33</f>
        <v>30860.501777999998</v>
      </c>
      <c r="AB33" s="66">
        <f>'Model Inputs &amp; Summary Results'!$F$41*J33</f>
        <v>9273.0013269999999</v>
      </c>
      <c r="AC33" s="66">
        <f>'Model Inputs &amp; Summary Results'!$F$42*K33</f>
        <v>51.5</v>
      </c>
      <c r="AD33" s="67">
        <f t="shared" si="4"/>
        <v>29035.000049265</v>
      </c>
      <c r="AE33" s="67">
        <f t="shared" si="5"/>
        <v>429.71800072912202</v>
      </c>
      <c r="AF33" s="68">
        <f t="shared" si="23"/>
        <v>17268219.19357416</v>
      </c>
      <c r="AG33" s="68">
        <f t="shared" si="24"/>
        <v>11848538.967733495</v>
      </c>
      <c r="AI33" s="68">
        <f t="shared" si="6"/>
        <v>82689054.71889025</v>
      </c>
      <c r="AJ33" s="68">
        <f t="shared" si="7"/>
        <v>694.09025810556477</v>
      </c>
      <c r="AK33" s="68">
        <f>MIN($AJ33*'Model Inputs &amp; Summary Results'!$F$26,'Model Inputs &amp; Summary Results'!$F$23)</f>
        <v>520.56769357917358</v>
      </c>
      <c r="AL33" s="68">
        <f t="shared" si="8"/>
        <v>809.51176493549997</v>
      </c>
      <c r="AM33" s="68">
        <f t="shared" si="32"/>
        <v>288.94407135632639</v>
      </c>
      <c r="AN33" s="68">
        <f t="shared" si="9"/>
        <v>62016791.039167687</v>
      </c>
      <c r="AO33" s="69">
        <f t="shared" si="10"/>
        <v>0.75</v>
      </c>
      <c r="AP33" s="49" t="b">
        <f>AND(AM33&lt;'Model Inputs &amp; Summary Results'!$F$14,AO33&gt;=0.25)</f>
        <v>1</v>
      </c>
      <c r="AR33" s="68">
        <f t="shared" si="11"/>
        <v>56736857.232296452</v>
      </c>
      <c r="AS33" s="68">
        <f t="shared" si="34"/>
        <v>476.24803566011474</v>
      </c>
      <c r="AT33" s="68">
        <f>MIN($AS33*'Model Inputs &amp; Summary Results'!$F$26,'Model Inputs &amp; Summary Results'!$F$23)</f>
        <v>357.18602674508605</v>
      </c>
      <c r="AU33" s="68">
        <f t="shared" si="29"/>
        <v>42552642.924222335</v>
      </c>
      <c r="AV33" s="68">
        <f t="shared" si="30"/>
        <v>14184214.308074117</v>
      </c>
      <c r="AX33" s="66">
        <f>'Model Inputs &amp; Summary Results'!$F$40*P33</f>
        <v>24068.206313999999</v>
      </c>
      <c r="AY33" s="66">
        <f>'Model Inputs &amp; Summary Results'!$F$41*Q33</f>
        <v>17798.316600999999</v>
      </c>
      <c r="AZ33" s="66">
        <f>'Model Inputs &amp; Summary Results'!$F$42*R33</f>
        <v>97.334999999999994</v>
      </c>
      <c r="BA33" s="68">
        <f t="shared" si="15"/>
        <v>18113648.912380248</v>
      </c>
      <c r="BB33" s="68">
        <f t="shared" si="31"/>
        <v>11686356.989857044</v>
      </c>
      <c r="BD33" s="68">
        <f t="shared" si="17"/>
        <v>759.54582826149988</v>
      </c>
      <c r="BE33" s="68">
        <f>MIN($BD33*'Model Inputs &amp; Summary Results'!$F$26,'Model Inputs &amp; Summary Results'!$F$23)</f>
        <v>569.65937119612488</v>
      </c>
      <c r="BF33" s="68">
        <f t="shared" si="18"/>
        <v>868.65185884049981</v>
      </c>
      <c r="BG33" s="68">
        <f t="shared" si="26"/>
        <v>298.99248764437493</v>
      </c>
      <c r="BH33" s="68">
        <f t="shared" si="19"/>
        <v>13585236.684285186</v>
      </c>
      <c r="BI33" s="70">
        <f t="shared" si="20"/>
        <v>0.75</v>
      </c>
      <c r="BJ33" s="49" t="b">
        <f>AND(BG33&lt;'Model Inputs &amp; Summary Results'!$F$14,BG33&lt;$BX$23,BI33&gt;=0.25)</f>
        <v>1</v>
      </c>
      <c r="BL33" s="68">
        <f t="shared" si="28"/>
        <v>490.03509685747417</v>
      </c>
      <c r="BM33" s="68">
        <f>MIN($BL33*'Model Inputs &amp; Summary Results'!$F$26,'Model Inputs &amp; Summary Results'!$F$23)</f>
        <v>367.52632264310563</v>
      </c>
      <c r="BN33" s="68">
        <f t="shared" si="33"/>
        <v>8764767.742392784</v>
      </c>
      <c r="BO33" s="68">
        <f t="shared" si="27"/>
        <v>4528412.2280950621</v>
      </c>
      <c r="BS33" s="73" t="s">
        <v>162</v>
      </c>
      <c r="BT33" s="74" t="b">
        <f>BT31&gt;0</f>
        <v>1</v>
      </c>
      <c r="BU33" s="49"/>
      <c r="BV33" s="49"/>
      <c r="BW33" s="49" t="b">
        <f>BW31=0</f>
        <v>1</v>
      </c>
      <c r="BX33" s="49" t="b">
        <f>BX31=0</f>
        <v>1</v>
      </c>
    </row>
    <row r="34" spans="1:76" x14ac:dyDescent="0.45">
      <c r="A34" s="49" t="str">
        <f t="shared" si="22"/>
        <v>TX</v>
      </c>
      <c r="B34" s="62">
        <v>0.19</v>
      </c>
      <c r="C34" s="63" cm="1">
        <f t="array" ref="C34">_xlfn.IFNA(INDEX('Locations &amp; Fiber - Unserved'!$H:$H,MATCH(1,($A34='Locations &amp; Fiber - Unserved'!$A:$A)*($B34='Locations &amp; Fiber - Unserved'!$B:$B),0)),C33)</f>
        <v>0.244616792</v>
      </c>
      <c r="D34" s="63" cm="1">
        <f t="array" ref="D34">_xlfn.IFNA(INDEX('Locations &amp; Fiber - Unserved'!$G:$G,MATCH(1,($A34='Locations &amp; Fiber - Unserved'!$A:$A)*($B34='Locations &amp; Fiber - Unserved'!$B:$B),0)),D33)</f>
        <v>0.75538320800000003</v>
      </c>
      <c r="E34" s="64" cm="1">
        <f t="array" ref="E34">_xlfn.IFNA(INDEX('Locations &amp; Fiber - Unserved'!$C:$C,MATCH(1,($A34='Locations &amp; Fiber - Unserved'!$A:$A)*($B34='Locations &amp; Fiber - Unserved'!$B:$B),0)),E33)</f>
        <v>125715</v>
      </c>
      <c r="F34" s="64" cm="1">
        <f t="array" ref="F34">_xlfn.IFNA(INDEX('Locations &amp; Fiber - Unserved'!$D:$D,MATCH(1,($A34='Locations &amp; Fiber - Unserved'!$A:$A)*($B34='Locations &amp; Fiber - Unserved'!$B:$B),0)),F33)</f>
        <v>1321.273555</v>
      </c>
      <c r="G34" s="65" cm="1">
        <f t="array" ref="G34">_xlfn.IFNA(INDEX('Locations &amp; Fiber - Unserved'!$F:$F,MATCH(1,($A34='Locations &amp; Fiber - Unserved'!$A:$A)*($B34='Locations &amp; Fiber - Unserved'!$B:$B),0)),G33)</f>
        <v>1.54E-2</v>
      </c>
      <c r="H34" s="65" cm="1">
        <f t="array" ref="H34">_xlfn.IFNA(INDEX('Locations &amp; Fiber - Unserved'!$E:$E,MATCH(1,($A34='Locations &amp; Fiber - Unserved'!$A:$A)*($B34='Locations &amp; Fiber - Unserved'!$B:$B),0)),H33)</f>
        <v>1.7399999999999999E-2</v>
      </c>
      <c r="I34" s="63" cm="1">
        <f t="array" ref="I34">_xlfn.IFNA(INDEX('Locations &amp; Fiber - Unserved'!$I:$I,MATCH(1,($A34='Locations &amp; Fiber - Unserved'!$A:$A)*($B34='Locations &amp; Fiber - Unserved'!$B:$B),0)),I33)</f>
        <v>0.806911084</v>
      </c>
      <c r="J34" s="63" cm="1">
        <f t="array" ref="J34">_xlfn.IFNA(INDEX('Locations &amp; Fiber - Unserved'!$J:$J,MATCH(1,($A34='Locations &amp; Fiber - Unserved'!$A:$A)*($B34='Locations &amp; Fiber - Unserved'!$B:$B),0)),J33)</f>
        <v>0.19201158300000001</v>
      </c>
      <c r="K34" s="63" cm="1">
        <f t="array" ref="K34">_xlfn.IFNA(INDEX('Locations &amp; Fiber - Unserved'!$K:$K,MATCH(1,($A34='Locations &amp; Fiber - Unserved'!$A:$A)*($B34='Locations &amp; Fiber - Unserved'!$B:$B),0)),K33)</f>
        <v>1.08E-3</v>
      </c>
      <c r="L34" s="64" cm="1">
        <f t="array" ref="L34">_xlfn.IFNA(INDEX('Locations &amp; Fiber - Underserved'!$C:$C,MATCH(1,($A34='Locations &amp; Fiber - Underserved'!$A:$A)*($B34='Locations &amp; Fiber - Underserved'!$B:$B),0)),L33)</f>
        <v>25151</v>
      </c>
      <c r="M34" s="64" cm="1">
        <f t="array" ref="M34">_xlfn.IFNA(INDEX('Locations &amp; Fiber - Underserved'!$D:$D,MATCH(1,($A34='Locations &amp; Fiber - Underserved'!$A:$A)*($B34='Locations &amp; Fiber - Underserved'!$B:$B),0)),M33)</f>
        <v>306.19685179999999</v>
      </c>
      <c r="N34" s="65" cm="1">
        <f t="array" ref="N34">_xlfn.IFNA(INDEX('Locations &amp; Fiber - Underserved'!$F:$F,MATCH(1,($A34='Locations &amp; Fiber - Underserved'!$A:$A)*($B34='Locations &amp; Fiber - Underserved'!$B:$B),0)),N33)</f>
        <v>1.9099999999999999E-2</v>
      </c>
      <c r="O34" s="72" cm="1">
        <f t="array" ref="O34">_xlfn.IFNA(INDEX('Locations &amp; Fiber - Underserved'!$E:$E,MATCH(1,($A34='Locations &amp; Fiber - Underserved'!$A:$A)*($B34='Locations &amp; Fiber - Underserved'!$B:$B),0)),O33)</f>
        <v>2.1899999999999999E-2</v>
      </c>
      <c r="P34" s="63" cm="1">
        <f t="array" ref="P34">_xlfn.IFNA(INDEX('Locations &amp; Fiber - Underserved'!$I:$I,MATCH(1,($A34='Locations &amp; Fiber - Underserved'!$A:$A)*($B34='Locations &amp; Fiber - Underserved'!$B:$B),0)),P33)</f>
        <v>0.61549917600000004</v>
      </c>
      <c r="Q34" s="63" cm="1">
        <f t="array" ref="Q34">_xlfn.IFNA(INDEX('Locations &amp; Fiber - Underserved'!$J:$J,MATCH(1,($A34='Locations &amp; Fiber - Underserved'!$A:$A)*($B34='Locations &amp; Fiber - Underserved'!$B:$B),0)),Q33)</f>
        <v>0.38249221</v>
      </c>
      <c r="R34" s="63" cm="1">
        <f t="array" ref="R34">_xlfn.IFNA(INDEX('Locations &amp; Fiber - Underserved'!$K:$K,MATCH(1,($A34='Locations &amp; Fiber - Underserved'!$A:$A)*($B34='Locations &amp; Fiber - Underserved'!$B:$B),0)),R33)</f>
        <v>2.0100000000000001E-3</v>
      </c>
      <c r="T34" s="66">
        <f>'Model Inputs &amp; Summary Results'!$F$44*I34</f>
        <v>37319.637634999999</v>
      </c>
      <c r="U34" s="66">
        <f>'Model Inputs &amp; Summary Results'!$F$45*J34</f>
        <v>11664.703667250002</v>
      </c>
      <c r="V34" s="66">
        <f>'Model Inputs &amp; Summary Results'!$F$46*K34</f>
        <v>76.680000000000007</v>
      </c>
      <c r="W34" s="67">
        <f t="shared" si="0"/>
        <v>94962.999993720005</v>
      </c>
      <c r="X34" s="67">
        <f t="shared" si="1"/>
        <v>1462.4301999032882</v>
      </c>
      <c r="Y34" s="68">
        <f t="shared" si="2"/>
        <v>71748319.190508947</v>
      </c>
      <c r="Z34" s="68">
        <f t="shared" si="3"/>
        <v>48966228.374796674</v>
      </c>
      <c r="AA34" s="66">
        <f>'Model Inputs &amp; Summary Results'!$F$40*I34</f>
        <v>30864.348963</v>
      </c>
      <c r="AB34" s="66">
        <f>'Model Inputs &amp; Summary Results'!$F$41*J34</f>
        <v>9264.5588797500004</v>
      </c>
      <c r="AC34" s="66">
        <f>'Model Inputs &amp; Summary Results'!$F$42*K34</f>
        <v>55.62</v>
      </c>
      <c r="AD34" s="67">
        <f t="shared" si="4"/>
        <v>30752.000006279999</v>
      </c>
      <c r="AE34" s="67">
        <f t="shared" si="5"/>
        <v>473.58080009671198</v>
      </c>
      <c r="AF34" s="68">
        <f t="shared" si="23"/>
        <v>19030620.847278144</v>
      </c>
      <c r="AG34" s="68">
        <f t="shared" si="24"/>
        <v>12987868.385427723</v>
      </c>
      <c r="AI34" s="68">
        <f t="shared" si="6"/>
        <v>90778940.037787095</v>
      </c>
      <c r="AJ34" s="68">
        <f t="shared" si="7"/>
        <v>722.10110199886321</v>
      </c>
      <c r="AK34" s="68">
        <f>MIN($AJ34*'Model Inputs &amp; Summary Results'!$F$26,'Model Inputs &amp; Summary Results'!$F$23)</f>
        <v>541.57582649914741</v>
      </c>
      <c r="AL34" s="68">
        <f t="shared" si="8"/>
        <v>853.66177065914997</v>
      </c>
      <c r="AM34" s="68">
        <f t="shared" si="32"/>
        <v>312.08594416000255</v>
      </c>
      <c r="AN34" s="68">
        <f t="shared" si="9"/>
        <v>68084205.02834031</v>
      </c>
      <c r="AO34" s="69">
        <f t="shared" si="10"/>
        <v>0.74999999999999989</v>
      </c>
      <c r="AP34" s="49" t="b">
        <f>AND(AM34&lt;'Model Inputs &amp; Summary Results'!$F$14,AO34&gt;=0.25)</f>
        <v>1</v>
      </c>
      <c r="AR34" s="68">
        <f t="shared" si="11"/>
        <v>61954096.760224395</v>
      </c>
      <c r="AS34" s="68">
        <f t="shared" si="34"/>
        <v>492.813878695656</v>
      </c>
      <c r="AT34" s="68">
        <f>MIN($AS34*'Model Inputs &amp; Summary Results'!$F$26,'Model Inputs &amp; Summary Results'!$F$23)</f>
        <v>369.61040902174199</v>
      </c>
      <c r="AU34" s="68">
        <f t="shared" si="29"/>
        <v>46465572.570168294</v>
      </c>
      <c r="AV34" s="68">
        <f t="shared" si="30"/>
        <v>15488524.1900561</v>
      </c>
      <c r="AX34" s="66">
        <f>'Model Inputs &amp; Summary Results'!$F$40*P34</f>
        <v>23542.843482</v>
      </c>
      <c r="AY34" s="66">
        <f>'Model Inputs &amp; Summary Results'!$F$41*Q34</f>
        <v>18455.249132500001</v>
      </c>
      <c r="AZ34" s="66">
        <f>'Model Inputs &amp; Summary Results'!$F$42*R34</f>
        <v>103.515</v>
      </c>
      <c r="BA34" s="68">
        <f t="shared" si="15"/>
        <v>20224942.882444728</v>
      </c>
      <c r="BB34" s="68">
        <f t="shared" si="31"/>
        <v>12891379.707278807</v>
      </c>
      <c r="BD34" s="68">
        <f t="shared" si="17"/>
        <v>804.14070543694993</v>
      </c>
      <c r="BE34" s="68">
        <f>MIN($BD34*'Model Inputs &amp; Summary Results'!$F$26,'Model Inputs &amp; Summary Results'!$F$23)</f>
        <v>603.10552907771239</v>
      </c>
      <c r="BF34" s="68">
        <f t="shared" si="18"/>
        <v>922.02520675754988</v>
      </c>
      <c r="BG34" s="68">
        <f t="shared" si="26"/>
        <v>318.91967767983749</v>
      </c>
      <c r="BH34" s="68">
        <f t="shared" si="19"/>
        <v>15168707.161833545</v>
      </c>
      <c r="BI34" s="70">
        <f t="shared" si="20"/>
        <v>0.75</v>
      </c>
      <c r="BJ34" s="49" t="b">
        <f>AND(BG34&lt;'Model Inputs &amp; Summary Results'!$F$14,BG34&lt;$BX$23,BI34&gt;=0.25)</f>
        <v>1</v>
      </c>
      <c r="BL34" s="68">
        <f t="shared" si="28"/>
        <v>512.55932993832482</v>
      </c>
      <c r="BM34" s="68">
        <f>MIN($BL34*'Model Inputs &amp; Summary Results'!$F$26,'Model Inputs &amp; Summary Results'!$F$23)</f>
        <v>384.41949745374359</v>
      </c>
      <c r="BN34" s="68">
        <f t="shared" si="33"/>
        <v>9668534.7804591041</v>
      </c>
      <c r="BO34" s="68">
        <f t="shared" si="27"/>
        <v>5056235.720611183</v>
      </c>
      <c r="BS34" s="49"/>
      <c r="BT34" s="49"/>
      <c r="BU34" s="49"/>
      <c r="BV34" s="49"/>
      <c r="BW34" s="49"/>
      <c r="BX34" s="49"/>
    </row>
    <row r="35" spans="1:76" x14ac:dyDescent="0.45">
      <c r="A35" s="49" t="str">
        <f t="shared" si="22"/>
        <v>TX</v>
      </c>
      <c r="B35" s="62">
        <v>0.2</v>
      </c>
      <c r="C35" s="63" cm="1">
        <f t="array" ref="C35">_xlfn.IFNA(INDEX('Locations &amp; Fiber - Unserved'!$H:$H,MATCH(1,($A35='Locations &amp; Fiber - Unserved'!$A:$A)*($B35='Locations &amp; Fiber - Unserved'!$B:$B),0)),C34)</f>
        <v>0.243807405</v>
      </c>
      <c r="D35" s="63" cm="1">
        <f t="array" ref="D35">_xlfn.IFNA(INDEX('Locations &amp; Fiber - Unserved'!$G:$G,MATCH(1,($A35='Locations &amp; Fiber - Unserved'!$A:$A)*($B35='Locations &amp; Fiber - Unserved'!$B:$B),0)),D34)</f>
        <v>0.75619259500000002</v>
      </c>
      <c r="E35" s="64" cm="1">
        <f t="array" ref="E35">_xlfn.IFNA(INDEX('Locations &amp; Fiber - Unserved'!$C:$C,MATCH(1,($A35='Locations &amp; Fiber - Unserved'!$A:$A)*($B35='Locations &amp; Fiber - Unserved'!$B:$B),0)),E34)</f>
        <v>132174</v>
      </c>
      <c r="F35" s="64" cm="1">
        <f t="array" ref="F35">_xlfn.IFNA(INDEX('Locations &amp; Fiber - Unserved'!$D:$D,MATCH(1,($A35='Locations &amp; Fiber - Unserved'!$A:$A)*($B35='Locations &amp; Fiber - Unserved'!$B:$B),0)),F34)</f>
        <v>1437.102404</v>
      </c>
      <c r="G35" s="65" cm="1">
        <f t="array" ref="G35">_xlfn.IFNA(INDEX('Locations &amp; Fiber - Unserved'!$F:$F,MATCH(1,($A35='Locations &amp; Fiber - Unserved'!$A:$A)*($B35='Locations &amp; Fiber - Unserved'!$B:$B),0)),G34)</f>
        <v>1.61E-2</v>
      </c>
      <c r="H35" s="65" cm="1">
        <f t="array" ref="H35">_xlfn.IFNA(INDEX('Locations &amp; Fiber - Unserved'!$E:$E,MATCH(1,($A35='Locations &amp; Fiber - Unserved'!$A:$A)*($B35='Locations &amp; Fiber - Unserved'!$B:$B),0)),H34)</f>
        <v>1.84E-2</v>
      </c>
      <c r="I35" s="63" cm="1">
        <f t="array" ref="I35">_xlfn.IFNA(INDEX('Locations &amp; Fiber - Unserved'!$I:$I,MATCH(1,($A35='Locations &amp; Fiber - Unserved'!$A:$A)*($B35='Locations &amp; Fiber - Unserved'!$B:$B),0)),I34)</f>
        <v>0.80638640500000003</v>
      </c>
      <c r="J35" s="63" cm="1">
        <f t="array" ref="J35">_xlfn.IFNA(INDEX('Locations &amp; Fiber - Unserved'!$J:$J,MATCH(1,($A35='Locations &amp; Fiber - Unserved'!$A:$A)*($B35='Locations &amp; Fiber - Unserved'!$B:$B),0)),J34)</f>
        <v>0.19196270900000001</v>
      </c>
      <c r="K35" s="63" cm="1">
        <f t="array" ref="K35">_xlfn.IFNA(INDEX('Locations &amp; Fiber - Unserved'!$K:$K,MATCH(1,($A35='Locations &amp; Fiber - Unserved'!$A:$A)*($B35='Locations &amp; Fiber - Unserved'!$B:$B),0)),K34)</f>
        <v>1.65E-3</v>
      </c>
      <c r="L35" s="64" cm="1">
        <f t="array" ref="L35">_xlfn.IFNA(INDEX('Locations &amp; Fiber - Underserved'!$C:$C,MATCH(1,($A35='Locations &amp; Fiber - Underserved'!$A:$A)*($B35='Locations &amp; Fiber - Underserved'!$B:$B),0)),L34)</f>
        <v>26440</v>
      </c>
      <c r="M35" s="64" cm="1">
        <f t="array" ref="M35">_xlfn.IFNA(INDEX('Locations &amp; Fiber - Underserved'!$D:$D,MATCH(1,($A35='Locations &amp; Fiber - Underserved'!$A:$A)*($B35='Locations &amp; Fiber - Underserved'!$B:$B),0)),M34)</f>
        <v>335.06785939999997</v>
      </c>
      <c r="N35" s="65" cm="1">
        <f t="array" ref="N35">_xlfn.IFNA(INDEX('Locations &amp; Fiber - Underserved'!$F:$F,MATCH(1,($A35='Locations &amp; Fiber - Underserved'!$A:$A)*($B35='Locations &amp; Fiber - Underserved'!$B:$B),0)),N34)</f>
        <v>0.02</v>
      </c>
      <c r="O35" s="72" cm="1">
        <f t="array" ref="O35">_xlfn.IFNA(INDEX('Locations &amp; Fiber - Underserved'!$E:$E,MATCH(1,($A35='Locations &amp; Fiber - Underserved'!$A:$A)*($B35='Locations &amp; Fiber - Underserved'!$B:$B),0)),O34)</f>
        <v>2.3E-2</v>
      </c>
      <c r="P35" s="63" cm="1">
        <f t="array" ref="P35">_xlfn.IFNA(INDEX('Locations &amp; Fiber - Underserved'!$I:$I,MATCH(1,($A35='Locations &amp; Fiber - Underserved'!$A:$A)*($B35='Locations &amp; Fiber - Underserved'!$B:$B),0)),P34)</f>
        <v>0.60505718100000005</v>
      </c>
      <c r="Q35" s="63" cm="1">
        <f t="array" ref="Q35">_xlfn.IFNA(INDEX('Locations &amp; Fiber - Underserved'!$J:$J,MATCH(1,($A35='Locations &amp; Fiber - Underserved'!$A:$A)*($B35='Locations &amp; Fiber - Underserved'!$B:$B),0)),Q34)</f>
        <v>0.39311398199999997</v>
      </c>
      <c r="R35" s="63" cm="1">
        <f t="array" ref="R35">_xlfn.IFNA(INDEX('Locations &amp; Fiber - Underserved'!$K:$K,MATCH(1,($A35='Locations &amp; Fiber - Underserved'!$A:$A)*($B35='Locations &amp; Fiber - Underserved'!$B:$B),0)),R34)</f>
        <v>1.83E-3</v>
      </c>
      <c r="T35" s="66">
        <f>'Model Inputs &amp; Summary Results'!$F$44*I35</f>
        <v>37295.371231249999</v>
      </c>
      <c r="U35" s="66">
        <f>'Model Inputs &amp; Summary Results'!$F$45*J35</f>
        <v>11661.734571750001</v>
      </c>
      <c r="V35" s="66">
        <f>'Model Inputs &amp; Summary Results'!$F$46*K35</f>
        <v>117.15</v>
      </c>
      <c r="W35" s="67">
        <f t="shared" si="0"/>
        <v>99949.000051530005</v>
      </c>
      <c r="X35" s="67">
        <f t="shared" si="1"/>
        <v>1609.178900829633</v>
      </c>
      <c r="Y35" s="68">
        <f t="shared" si="2"/>
        <v>78969257.012103781</v>
      </c>
      <c r="Z35" s="68">
        <f t="shared" si="3"/>
        <v>53330279.338250525</v>
      </c>
      <c r="AA35" s="66">
        <f>'Model Inputs &amp; Summary Results'!$F$40*I35</f>
        <v>30844.279991250001</v>
      </c>
      <c r="AB35" s="66">
        <f>'Model Inputs &amp; Summary Results'!$F$41*J35</f>
        <v>9262.2007092500007</v>
      </c>
      <c r="AC35" s="66">
        <f>'Model Inputs &amp; Summary Results'!$F$42*K35</f>
        <v>84.974999999999994</v>
      </c>
      <c r="AD35" s="67">
        <f t="shared" si="4"/>
        <v>32224.999948470002</v>
      </c>
      <c r="AE35" s="67">
        <f t="shared" si="5"/>
        <v>518.822499170367</v>
      </c>
      <c r="AF35" s="68">
        <f t="shared" si="23"/>
        <v>20852231.491828505</v>
      </c>
      <c r="AG35" s="68">
        <f t="shared" si="24"/>
        <v>14082129.835850319</v>
      </c>
      <c r="AI35" s="68">
        <f t="shared" si="6"/>
        <v>99821488.503932282</v>
      </c>
      <c r="AJ35" s="68">
        <f t="shared" si="7"/>
        <v>755.22787011009939</v>
      </c>
      <c r="AK35" s="68">
        <f>MIN($AJ35*'Model Inputs &amp; Summary Results'!$F$26,'Model Inputs &amp; Summary Results'!$F$23)</f>
        <v>566.42090258257451</v>
      </c>
      <c r="AL35" s="68">
        <f t="shared" si="8"/>
        <v>902.9663067752</v>
      </c>
      <c r="AM35" s="68">
        <f t="shared" si="32"/>
        <v>336.54540419262548</v>
      </c>
      <c r="AN35" s="68">
        <f t="shared" si="9"/>
        <v>74866116.377949208</v>
      </c>
      <c r="AO35" s="69">
        <f t="shared" si="10"/>
        <v>0.75</v>
      </c>
      <c r="AP35" s="49" t="b">
        <f>AND(AM35&lt;'Model Inputs &amp; Summary Results'!$F$14,AO35&gt;=0.25)</f>
        <v>1</v>
      </c>
      <c r="AR35" s="68">
        <f t="shared" si="11"/>
        <v>67412409.174100846</v>
      </c>
      <c r="AS35" s="68">
        <f t="shared" si="34"/>
        <v>510.027760180526</v>
      </c>
      <c r="AT35" s="68">
        <f>MIN($AS35*'Model Inputs &amp; Summary Results'!$F$26,'Model Inputs &amp; Summary Results'!$F$23)</f>
        <v>382.5208201353945</v>
      </c>
      <c r="AU35" s="68">
        <f t="shared" si="29"/>
        <v>50559306.880575635</v>
      </c>
      <c r="AV35" s="68">
        <f t="shared" si="30"/>
        <v>16853102.293525212</v>
      </c>
      <c r="AX35" s="66">
        <f>'Model Inputs &amp; Summary Results'!$F$40*P35</f>
        <v>23143.43717325</v>
      </c>
      <c r="AY35" s="66">
        <f>'Model Inputs &amp; Summary Results'!$F$41*Q35</f>
        <v>18967.749631499999</v>
      </c>
      <c r="AZ35" s="66">
        <f>'Model Inputs &amp; Summary Results'!$F$42*R35</f>
        <v>94.245000000000005</v>
      </c>
      <c r="BA35" s="68">
        <f t="shared" si="15"/>
        <v>22318232.338351805</v>
      </c>
      <c r="BB35" s="68">
        <f t="shared" si="31"/>
        <v>14141683.689870263</v>
      </c>
      <c r="BD35" s="68">
        <f t="shared" si="17"/>
        <v>844.10863609500018</v>
      </c>
      <c r="BE35" s="68">
        <f>MIN($BD35*'Model Inputs &amp; Summary Results'!$F$26,'Model Inputs &amp; Summary Results'!$F$23)</f>
        <v>633.08147707125011</v>
      </c>
      <c r="BF35" s="68">
        <f t="shared" si="18"/>
        <v>970.72493150925015</v>
      </c>
      <c r="BG35" s="68">
        <f t="shared" si="26"/>
        <v>337.64345443800005</v>
      </c>
      <c r="BH35" s="68">
        <f t="shared" si="19"/>
        <v>16738674.253763853</v>
      </c>
      <c r="BI35" s="70">
        <f t="shared" si="20"/>
        <v>0.75</v>
      </c>
      <c r="BJ35" s="49" t="b">
        <f>AND(BG35&lt;'Model Inputs &amp; Summary Results'!$F$14,BG35&lt;$BX$23,BI35&gt;=0.25)</f>
        <v>1</v>
      </c>
      <c r="BL35" s="68">
        <f t="shared" si="28"/>
        <v>534.85944364108411</v>
      </c>
      <c r="BM35" s="68">
        <f>MIN($BL35*'Model Inputs &amp; Summary Results'!$F$26,'Model Inputs &amp; Summary Results'!$F$23)</f>
        <v>401.14458273081311</v>
      </c>
      <c r="BN35" s="68">
        <f t="shared" si="33"/>
        <v>10606262.767402699</v>
      </c>
      <c r="BO35" s="68">
        <f t="shared" si="27"/>
        <v>5579558.0845879521</v>
      </c>
      <c r="BS35" s="71" t="s">
        <v>251</v>
      </c>
      <c r="BT35" s="49"/>
      <c r="BU35" s="49"/>
      <c r="BV35" s="49"/>
      <c r="BW35" s="49"/>
      <c r="BX35" s="49"/>
    </row>
    <row r="36" spans="1:76" x14ac:dyDescent="0.45">
      <c r="A36" s="49" t="str">
        <f t="shared" si="22"/>
        <v>TX</v>
      </c>
      <c r="B36" s="62">
        <v>0.21</v>
      </c>
      <c r="C36" s="63" cm="1">
        <f t="array" ref="C36">_xlfn.IFNA(INDEX('Locations &amp; Fiber - Unserved'!$H:$H,MATCH(1,($A36='Locations &amp; Fiber - Unserved'!$A:$A)*($B36='Locations &amp; Fiber - Unserved'!$B:$B),0)),C35)</f>
        <v>0.243303298</v>
      </c>
      <c r="D36" s="63" cm="1">
        <f t="array" ref="D36">_xlfn.IFNA(INDEX('Locations &amp; Fiber - Unserved'!$G:$G,MATCH(1,($A36='Locations &amp; Fiber - Unserved'!$A:$A)*($B36='Locations &amp; Fiber - Unserved'!$B:$B),0)),D35)</f>
        <v>0.75669670200000005</v>
      </c>
      <c r="E36" s="64" cm="1">
        <f t="array" ref="E36">_xlfn.IFNA(INDEX('Locations &amp; Fiber - Unserved'!$C:$C,MATCH(1,($A36='Locations &amp; Fiber - Unserved'!$A:$A)*($B36='Locations &amp; Fiber - Unserved'!$B:$B),0)),E35)</f>
        <v>138613</v>
      </c>
      <c r="F36" s="64" cm="1">
        <f t="array" ref="F36">_xlfn.IFNA(INDEX('Locations &amp; Fiber - Unserved'!$D:$D,MATCH(1,($A36='Locations &amp; Fiber - Unserved'!$A:$A)*($B36='Locations &amp; Fiber - Unserved'!$B:$B),0)),F35)</f>
        <v>1559.043629</v>
      </c>
      <c r="G36" s="65" cm="1">
        <f t="array" ref="G36">_xlfn.IFNA(INDEX('Locations &amp; Fiber - Unserved'!$F:$F,MATCH(1,($A36='Locations &amp; Fiber - Unserved'!$A:$A)*($B36='Locations &amp; Fiber - Unserved'!$B:$B),0)),G35)</f>
        <v>1.6799999999999999E-2</v>
      </c>
      <c r="H36" s="65" cm="1">
        <f t="array" ref="H36">_xlfn.IFNA(INDEX('Locations &amp; Fiber - Unserved'!$E:$E,MATCH(1,($A36='Locations &amp; Fiber - Unserved'!$A:$A)*($B36='Locations &amp; Fiber - Unserved'!$B:$B),0)),H35)</f>
        <v>1.95E-2</v>
      </c>
      <c r="I36" s="63" cm="1">
        <f t="array" ref="I36">_xlfn.IFNA(INDEX('Locations &amp; Fiber - Unserved'!$I:$I,MATCH(1,($A36='Locations &amp; Fiber - Unserved'!$A:$A)*($B36='Locations &amp; Fiber - Unserved'!$B:$B),0)),I35)</f>
        <v>0.80454597000000005</v>
      </c>
      <c r="J36" s="63" cm="1">
        <f t="array" ref="J36">_xlfn.IFNA(INDEX('Locations &amp; Fiber - Unserved'!$J:$J,MATCH(1,($A36='Locations &amp; Fiber - Unserved'!$A:$A)*($B36='Locations &amp; Fiber - Unserved'!$B:$B),0)),J35)</f>
        <v>0.19373691200000001</v>
      </c>
      <c r="K36" s="63" cm="1">
        <f t="array" ref="K36">_xlfn.IFNA(INDEX('Locations &amp; Fiber - Unserved'!$K:$K,MATCH(1,($A36='Locations &amp; Fiber - Unserved'!$A:$A)*($B36='Locations &amp; Fiber - Unserved'!$B:$B),0)),K35)</f>
        <v>1.72E-3</v>
      </c>
      <c r="L36" s="64" cm="1">
        <f t="array" ref="L36">_xlfn.IFNA(INDEX('Locations &amp; Fiber - Underserved'!$C:$C,MATCH(1,($A36='Locations &amp; Fiber - Underserved'!$A:$A)*($B36='Locations &amp; Fiber - Underserved'!$B:$B),0)),L35)</f>
        <v>27731</v>
      </c>
      <c r="M36" s="64" cm="1">
        <f t="array" ref="M36">_xlfn.IFNA(INDEX('Locations &amp; Fiber - Underserved'!$D:$D,MATCH(1,($A36='Locations &amp; Fiber - Underserved'!$A:$A)*($B36='Locations &amp; Fiber - Underserved'!$B:$B),0)),M35)</f>
        <v>365.82927410000002</v>
      </c>
      <c r="N36" s="65" cm="1">
        <f t="array" ref="N36">_xlfn.IFNA(INDEX('Locations &amp; Fiber - Underserved'!$F:$F,MATCH(1,($A36='Locations &amp; Fiber - Underserved'!$A:$A)*($B36='Locations &amp; Fiber - Underserved'!$B:$B),0)),N35)</f>
        <v>2.1000000000000001E-2</v>
      </c>
      <c r="O36" s="72" cm="1">
        <f t="array" ref="O36">_xlfn.IFNA(INDEX('Locations &amp; Fiber - Underserved'!$E:$E,MATCH(1,($A36='Locations &amp; Fiber - Underserved'!$A:$A)*($B36='Locations &amp; Fiber - Underserved'!$B:$B),0)),O35)</f>
        <v>2.46E-2</v>
      </c>
      <c r="P36" s="63" cm="1">
        <f t="array" ref="P36">_xlfn.IFNA(INDEX('Locations &amp; Fiber - Underserved'!$I:$I,MATCH(1,($A36='Locations &amp; Fiber - Underserved'!$A:$A)*($B36='Locations &amp; Fiber - Underserved'!$B:$B),0)),P35)</f>
        <v>0.59388481900000001</v>
      </c>
      <c r="Q36" s="63" cm="1">
        <f t="array" ref="Q36">_xlfn.IFNA(INDEX('Locations &amp; Fiber - Underserved'!$J:$J,MATCH(1,($A36='Locations &amp; Fiber - Underserved'!$A:$A)*($B36='Locations &amp; Fiber - Underserved'!$B:$B),0)),Q35)</f>
        <v>0.40444235000000001</v>
      </c>
      <c r="R36" s="63" cm="1">
        <f t="array" ref="R36">_xlfn.IFNA(INDEX('Locations &amp; Fiber - Underserved'!$K:$K,MATCH(1,($A36='Locations &amp; Fiber - Underserved'!$A:$A)*($B36='Locations &amp; Fiber - Underserved'!$B:$B),0)),R35)</f>
        <v>1.67E-3</v>
      </c>
      <c r="T36" s="66">
        <f>'Model Inputs &amp; Summary Results'!$F$44*I36</f>
        <v>37210.251112500002</v>
      </c>
      <c r="U36" s="66">
        <f>'Model Inputs &amp; Summary Results'!$F$45*J36</f>
        <v>11769.517404</v>
      </c>
      <c r="V36" s="66">
        <f>'Model Inputs &amp; Summary Results'!$F$46*K36</f>
        <v>122.11999999999999</v>
      </c>
      <c r="W36" s="67">
        <f t="shared" si="0"/>
        <v>104887.99995432601</v>
      </c>
      <c r="X36" s="67">
        <f t="shared" si="1"/>
        <v>1762.1183992326769</v>
      </c>
      <c r="Y36" s="68">
        <f t="shared" si="2"/>
        <v>86523341.191996351</v>
      </c>
      <c r="Z36" s="68">
        <f t="shared" si="3"/>
        <v>57926635.68849241</v>
      </c>
      <c r="AA36" s="66">
        <f>'Model Inputs &amp; Summary Results'!$F$40*I36</f>
        <v>30773.883352500001</v>
      </c>
      <c r="AB36" s="66">
        <f>'Model Inputs &amp; Summary Results'!$F$41*J36</f>
        <v>9347.806004</v>
      </c>
      <c r="AC36" s="66">
        <f>'Model Inputs &amp; Summary Results'!$F$42*K36</f>
        <v>88.58</v>
      </c>
      <c r="AD36" s="67">
        <f t="shared" si="4"/>
        <v>33725.000045674002</v>
      </c>
      <c r="AE36" s="67">
        <f t="shared" si="5"/>
        <v>566.58000076732321</v>
      </c>
      <c r="AF36" s="68">
        <f t="shared" si="23"/>
        <v>22782334.442860045</v>
      </c>
      <c r="AG36" s="68">
        <f t="shared" si="24"/>
        <v>15252577.734793058</v>
      </c>
      <c r="AI36" s="68">
        <f t="shared" si="6"/>
        <v>109305675.6348564</v>
      </c>
      <c r="AJ36" s="68">
        <f t="shared" si="7"/>
        <v>788.56727460524201</v>
      </c>
      <c r="AK36" s="68">
        <f>MIN($AJ36*'Model Inputs &amp; Summary Results'!$F$26,'Model Inputs &amp; Summary Results'!$F$23)</f>
        <v>591.42545595393153</v>
      </c>
      <c r="AL36" s="68">
        <f t="shared" si="8"/>
        <v>957.4868260717501</v>
      </c>
      <c r="AM36" s="68">
        <f t="shared" si="32"/>
        <v>366.06137011781857</v>
      </c>
      <c r="AN36" s="68">
        <f t="shared" si="9"/>
        <v>81979256.726142317</v>
      </c>
      <c r="AO36" s="69">
        <f t="shared" si="10"/>
        <v>0.75000000000000011</v>
      </c>
      <c r="AP36" s="49" t="b">
        <f>AND(AM36&lt;'Model Inputs &amp; Summary Results'!$F$14,AO36&gt;=0.25)</f>
        <v>1</v>
      </c>
      <c r="AR36" s="68">
        <f t="shared" si="11"/>
        <v>73179213.423285469</v>
      </c>
      <c r="AS36" s="68">
        <f t="shared" si="34"/>
        <v>527.93903474627541</v>
      </c>
      <c r="AT36" s="68">
        <f>MIN($AS36*'Model Inputs &amp; Summary Results'!$F$26,'Model Inputs &amp; Summary Results'!$F$23)</f>
        <v>395.95427605970656</v>
      </c>
      <c r="AU36" s="68">
        <f t="shared" si="29"/>
        <v>54884410.067464106</v>
      </c>
      <c r="AV36" s="68">
        <f t="shared" si="30"/>
        <v>18294803.355821364</v>
      </c>
      <c r="AX36" s="66">
        <f>'Model Inputs &amp; Summary Results'!$F$40*P36</f>
        <v>22716.094326750001</v>
      </c>
      <c r="AY36" s="66">
        <f>'Model Inputs &amp; Summary Results'!$F$41*Q36</f>
        <v>19514.343387500001</v>
      </c>
      <c r="AZ36" s="66">
        <f>'Model Inputs &amp; Summary Results'!$F$42*R36</f>
        <v>86.004999999999995</v>
      </c>
      <c r="BA36" s="68">
        <f t="shared" si="15"/>
        <v>24643022.731086202</v>
      </c>
      <c r="BB36" s="68">
        <f t="shared" si="31"/>
        <v>15480593.520648312</v>
      </c>
      <c r="BD36" s="68">
        <f t="shared" si="17"/>
        <v>888.64529699925004</v>
      </c>
      <c r="BE36" s="68">
        <f>MIN($BD36*'Model Inputs &amp; Summary Results'!$F$26,'Model Inputs &amp; Summary Results'!$F$23)</f>
        <v>666.4839727494375</v>
      </c>
      <c r="BF36" s="68">
        <f t="shared" si="18"/>
        <v>1040.9844907705499</v>
      </c>
      <c r="BG36" s="68">
        <f t="shared" si="26"/>
        <v>374.50051802111238</v>
      </c>
      <c r="BH36" s="68">
        <f t="shared" si="19"/>
        <v>18482267.04831465</v>
      </c>
      <c r="BI36" s="70">
        <f t="shared" si="20"/>
        <v>0.74999999999999989</v>
      </c>
      <c r="BJ36" s="49" t="b">
        <f>AND(BG36&lt;'Model Inputs &amp; Summary Results'!$F$14,BG36&lt;$BX$23,BI36&gt;=0.25)</f>
        <v>1</v>
      </c>
      <c r="BL36" s="68">
        <f t="shared" si="28"/>
        <v>558.24144533728725</v>
      </c>
      <c r="BM36" s="68">
        <f>MIN($BL36*'Model Inputs &amp; Summary Results'!$F$26,'Model Inputs &amp; Summary Results'!$F$23)</f>
        <v>418.68108400296546</v>
      </c>
      <c r="BN36" s="68">
        <f t="shared" si="33"/>
        <v>11610445.140486235</v>
      </c>
      <c r="BO36" s="68">
        <f t="shared" si="27"/>
        <v>6160755.6827715524</v>
      </c>
      <c r="BS36" s="49"/>
      <c r="BT36" s="49"/>
      <c r="BU36" s="49"/>
      <c r="BV36" s="49"/>
      <c r="BW36" s="49"/>
      <c r="BX36" s="49"/>
    </row>
    <row r="37" spans="1:76" x14ac:dyDescent="0.45">
      <c r="A37" s="49" t="str">
        <f t="shared" si="22"/>
        <v>TX</v>
      </c>
      <c r="B37" s="62">
        <v>0.22</v>
      </c>
      <c r="C37" s="63" cm="1">
        <f t="array" ref="C37">_xlfn.IFNA(INDEX('Locations &amp; Fiber - Unserved'!$H:$H,MATCH(1,($A37='Locations &amp; Fiber - Unserved'!$A:$A)*($B37='Locations &amp; Fiber - Unserved'!$B:$B),0)),C36)</f>
        <v>0.24200532299999999</v>
      </c>
      <c r="D37" s="63" cm="1">
        <f t="array" ref="D37">_xlfn.IFNA(INDEX('Locations &amp; Fiber - Unserved'!$G:$G,MATCH(1,($A37='Locations &amp; Fiber - Unserved'!$A:$A)*($B37='Locations &amp; Fiber - Unserved'!$B:$B),0)),D36)</f>
        <v>0.75799467700000001</v>
      </c>
      <c r="E37" s="64" cm="1">
        <f t="array" ref="E37">_xlfn.IFNA(INDEX('Locations &amp; Fiber - Unserved'!$C:$C,MATCH(1,($A37='Locations &amp; Fiber - Unserved'!$A:$A)*($B37='Locations &amp; Fiber - Unserved'!$B:$B),0)),E36)</f>
        <v>145034</v>
      </c>
      <c r="F37" s="64" cm="1">
        <f t="array" ref="F37">_xlfn.IFNA(INDEX('Locations &amp; Fiber - Unserved'!$D:$D,MATCH(1,($A37='Locations &amp; Fiber - Unserved'!$A:$A)*($B37='Locations &amp; Fiber - Unserved'!$B:$B),0)),F36)</f>
        <v>1686.998951</v>
      </c>
      <c r="G37" s="65" cm="1">
        <f t="array" ref="G37">_xlfn.IFNA(INDEX('Locations &amp; Fiber - Unserved'!$F:$F,MATCH(1,($A37='Locations &amp; Fiber - Unserved'!$A:$A)*($B37='Locations &amp; Fiber - Unserved'!$B:$B),0)),G36)</f>
        <v>1.7600000000000001E-2</v>
      </c>
      <c r="H37" s="65" cm="1">
        <f t="array" ref="H37">_xlfn.IFNA(INDEX('Locations &amp; Fiber - Unserved'!$E:$E,MATCH(1,($A37='Locations &amp; Fiber - Unserved'!$A:$A)*($B37='Locations &amp; Fiber - Unserved'!$B:$B),0)),H36)</f>
        <v>2.0400000000000001E-2</v>
      </c>
      <c r="I37" s="63" cm="1">
        <f t="array" ref="I37">_xlfn.IFNA(INDEX('Locations &amp; Fiber - Unserved'!$I:$I,MATCH(1,($A37='Locations &amp; Fiber - Unserved'!$A:$A)*($B37='Locations &amp; Fiber - Unserved'!$B:$B),0)),I36)</f>
        <v>0.80683309199999997</v>
      </c>
      <c r="J37" s="63" cm="1">
        <f t="array" ref="J37">_xlfn.IFNA(INDEX('Locations &amp; Fiber - Unserved'!$J:$J,MATCH(1,($A37='Locations &amp; Fiber - Unserved'!$A:$A)*($B37='Locations &amp; Fiber - Unserved'!$B:$B),0)),J36)</f>
        <v>0.19130359499999999</v>
      </c>
      <c r="K37" s="63" cm="1">
        <f t="array" ref="K37">_xlfn.IFNA(INDEX('Locations &amp; Fiber - Unserved'!$K:$K,MATCH(1,($A37='Locations &amp; Fiber - Unserved'!$A:$A)*($B37='Locations &amp; Fiber - Unserved'!$B:$B),0)),K36)</f>
        <v>1.8600000000000001E-3</v>
      </c>
      <c r="L37" s="64" cm="1">
        <f t="array" ref="L37">_xlfn.IFNA(INDEX('Locations &amp; Fiber - Underserved'!$C:$C,MATCH(1,($A37='Locations &amp; Fiber - Underserved'!$A:$A)*($B37='Locations &amp; Fiber - Underserved'!$B:$B),0)),L36)</f>
        <v>29019</v>
      </c>
      <c r="M37" s="64" cm="1">
        <f t="array" ref="M37">_xlfn.IFNA(INDEX('Locations &amp; Fiber - Underserved'!$D:$D,MATCH(1,($A37='Locations &amp; Fiber - Underserved'!$A:$A)*($B37='Locations &amp; Fiber - Underserved'!$B:$B),0)),M36)</f>
        <v>398.35544729999998</v>
      </c>
      <c r="N37" s="65" cm="1">
        <f t="array" ref="N37">_xlfn.IFNA(INDEX('Locations &amp; Fiber - Underserved'!$F:$F,MATCH(1,($A37='Locations &amp; Fiber - Underserved'!$A:$A)*($B37='Locations &amp; Fiber - Underserved'!$B:$B),0)),N36)</f>
        <v>2.2100000000000002E-2</v>
      </c>
      <c r="O37" s="72" cm="1">
        <f t="array" ref="O37">_xlfn.IFNA(INDEX('Locations &amp; Fiber - Underserved'!$E:$E,MATCH(1,($A37='Locations &amp; Fiber - Underserved'!$A:$A)*($B37='Locations &amp; Fiber - Underserved'!$B:$B),0)),O36)</f>
        <v>2.5899999999999999E-2</v>
      </c>
      <c r="P37" s="63" cm="1">
        <f t="array" ref="P37">_xlfn.IFNA(INDEX('Locations &amp; Fiber - Underserved'!$I:$I,MATCH(1,($A37='Locations &amp; Fiber - Underserved'!$A:$A)*($B37='Locations &amp; Fiber - Underserved'!$B:$B),0)),P36)</f>
        <v>0.57726383400000003</v>
      </c>
      <c r="Q37" s="63" cm="1">
        <f t="array" ref="Q37">_xlfn.IFNA(INDEX('Locations &amp; Fiber - Underserved'!$J:$J,MATCH(1,($A37='Locations &amp; Fiber - Underserved'!$A:$A)*($B37='Locations &amp; Fiber - Underserved'!$B:$B),0)),Q36)</f>
        <v>0.41728722000000001</v>
      </c>
      <c r="R37" s="63" cm="1">
        <f t="array" ref="R37">_xlfn.IFNA(INDEX('Locations &amp; Fiber - Underserved'!$K:$K,MATCH(1,($A37='Locations &amp; Fiber - Underserved'!$A:$A)*($B37='Locations &amp; Fiber - Underserved'!$B:$B),0)),R36)</f>
        <v>5.45E-3</v>
      </c>
      <c r="T37" s="66">
        <f>'Model Inputs &amp; Summary Results'!$F$44*I37</f>
        <v>37316.030504999995</v>
      </c>
      <c r="U37" s="66">
        <f>'Model Inputs &amp; Summary Results'!$F$45*J37</f>
        <v>11621.693396249999</v>
      </c>
      <c r="V37" s="66">
        <f>'Model Inputs &amp; Summary Results'!$F$46*K37</f>
        <v>132.06</v>
      </c>
      <c r="W37" s="67">
        <f t="shared" si="0"/>
        <v>109934.999984018</v>
      </c>
      <c r="X37" s="67">
        <f t="shared" si="1"/>
        <v>1934.8559997187169</v>
      </c>
      <c r="Y37" s="68">
        <f t="shared" si="2"/>
        <v>94942965.786234453</v>
      </c>
      <c r="Z37" s="68">
        <f t="shared" si="3"/>
        <v>62747310.225614183</v>
      </c>
      <c r="AA37" s="66">
        <f>'Model Inputs &amp; Summary Results'!$F$40*I37</f>
        <v>30861.365769</v>
      </c>
      <c r="AB37" s="66">
        <f>'Model Inputs &amp; Summary Results'!$F$41*J37</f>
        <v>9230.3984587499999</v>
      </c>
      <c r="AC37" s="66">
        <f>'Model Inputs &amp; Summary Results'!$F$42*K37</f>
        <v>95.79</v>
      </c>
      <c r="AD37" s="67">
        <f t="shared" si="4"/>
        <v>35099.000015981997</v>
      </c>
      <c r="AE37" s="67">
        <f t="shared" si="5"/>
        <v>617.74240028128315</v>
      </c>
      <c r="AF37" s="68">
        <f t="shared" si="23"/>
        <v>24825556.210084513</v>
      </c>
      <c r="AG37" s="68">
        <f t="shared" si="24"/>
        <v>16407080.441797704</v>
      </c>
      <c r="AI37" s="68">
        <f t="shared" si="6"/>
        <v>119768521.99631897</v>
      </c>
      <c r="AJ37" s="68">
        <f t="shared" si="7"/>
        <v>825.7961719067182</v>
      </c>
      <c r="AK37" s="68">
        <f>MIN($AJ37*'Model Inputs &amp; Summary Results'!$F$26,'Model Inputs &amp; Summary Results'!$F$23)</f>
        <v>619.34712893003871</v>
      </c>
      <c r="AL37" s="68">
        <f t="shared" si="8"/>
        <v>1001.0235915854998</v>
      </c>
      <c r="AM37" s="68">
        <f t="shared" si="32"/>
        <v>381.67646265546114</v>
      </c>
      <c r="AN37" s="68">
        <f t="shared" si="9"/>
        <v>89826391.497239232</v>
      </c>
      <c r="AO37" s="69">
        <f t="shared" si="10"/>
        <v>0.75000000000000011</v>
      </c>
      <c r="AP37" s="49" t="b">
        <f>AND(AM37&lt;'Model Inputs &amp; Summary Results'!$F$14,AO37&gt;=0.25)</f>
        <v>1</v>
      </c>
      <c r="AR37" s="68">
        <f t="shared" si="11"/>
        <v>79154390.667411894</v>
      </c>
      <c r="AS37" s="68">
        <f t="shared" si="34"/>
        <v>545.76437709372897</v>
      </c>
      <c r="AT37" s="68">
        <f>MIN($AS37*'Model Inputs &amp; Summary Results'!$F$26,'Model Inputs &amp; Summary Results'!$F$23)</f>
        <v>409.32328282029675</v>
      </c>
      <c r="AU37" s="68">
        <f t="shared" si="29"/>
        <v>59365793.00055892</v>
      </c>
      <c r="AV37" s="68">
        <f t="shared" si="30"/>
        <v>19788597.666852973</v>
      </c>
      <c r="AX37" s="66">
        <f>'Model Inputs &amp; Summary Results'!$F$40*P37</f>
        <v>22080.341650500002</v>
      </c>
      <c r="AY37" s="66">
        <f>'Model Inputs &amp; Summary Results'!$F$41*Q37</f>
        <v>20134.108365</v>
      </c>
      <c r="AZ37" s="66">
        <f>'Model Inputs &amp; Summary Results'!$F$42*R37</f>
        <v>280.67500000000001</v>
      </c>
      <c r="BA37" s="68">
        <f t="shared" si="15"/>
        <v>27252969.325427961</v>
      </c>
      <c r="BB37" s="68">
        <f t="shared" si="31"/>
        <v>16928164.533618923</v>
      </c>
      <c r="BD37" s="68">
        <f t="shared" si="17"/>
        <v>939.14226284255005</v>
      </c>
      <c r="BE37" s="68">
        <f>MIN($BD37*'Model Inputs &amp; Summary Results'!$F$26,'Model Inputs &amp; Summary Results'!$F$23)</f>
        <v>704.3566971319126</v>
      </c>
      <c r="BF37" s="68">
        <f t="shared" si="18"/>
        <v>1100.6237379014501</v>
      </c>
      <c r="BG37" s="68">
        <f t="shared" si="26"/>
        <v>396.26704076953752</v>
      </c>
      <c r="BH37" s="68">
        <f t="shared" si="19"/>
        <v>20439726.994070973</v>
      </c>
      <c r="BI37" s="70">
        <f t="shared" si="20"/>
        <v>0.75000000000000011</v>
      </c>
      <c r="BJ37" s="49" t="b">
        <f>AND(BG37&lt;'Model Inputs &amp; Summary Results'!$F$14,BG37&lt;$BX$23,BI37&gt;=0.25)</f>
        <v>1</v>
      </c>
      <c r="BL37" s="68">
        <f t="shared" si="28"/>
        <v>583.34761823698</v>
      </c>
      <c r="BM37" s="68">
        <f>MIN($BL37*'Model Inputs &amp; Summary Results'!$F$26,'Model Inputs &amp; Summary Results'!$F$23)</f>
        <v>437.510713677735</v>
      </c>
      <c r="BN37" s="68">
        <f t="shared" si="33"/>
        <v>12696123.400214192</v>
      </c>
      <c r="BO37" s="68">
        <f t="shared" si="27"/>
        <v>6813242.3313569874</v>
      </c>
      <c r="BS37" s="73" t="s">
        <v>160</v>
      </c>
      <c r="BT37" s="24">
        <f>BT31</f>
        <v>2008181502.2690921</v>
      </c>
      <c r="BU37" s="24">
        <f>_xlfn.MAXIFS($BN:$BN,$BJ:$BJ,TRUE)</f>
        <v>344373000</v>
      </c>
      <c r="BV37" s="67">
        <f>$L$295</f>
        <v>128983</v>
      </c>
      <c r="BW37" s="49"/>
      <c r="BX37" s="67">
        <f>BV37</f>
        <v>128983</v>
      </c>
    </row>
    <row r="38" spans="1:76" x14ac:dyDescent="0.45">
      <c r="A38" s="49" t="str">
        <f t="shared" si="22"/>
        <v>TX</v>
      </c>
      <c r="B38" s="62">
        <v>0.23</v>
      </c>
      <c r="C38" s="63" cm="1">
        <f t="array" ref="C38">_xlfn.IFNA(INDEX('Locations &amp; Fiber - Unserved'!$H:$H,MATCH(1,($A38='Locations &amp; Fiber - Unserved'!$A:$A)*($B38='Locations &amp; Fiber - Unserved'!$B:$B),0)),C37)</f>
        <v>0.24144979</v>
      </c>
      <c r="D38" s="63" cm="1">
        <f t="array" ref="D38">_xlfn.IFNA(INDEX('Locations &amp; Fiber - Unserved'!$G:$G,MATCH(1,($A38='Locations &amp; Fiber - Unserved'!$A:$A)*($B38='Locations &amp; Fiber - Unserved'!$B:$B),0)),D37)</f>
        <v>0.75855021</v>
      </c>
      <c r="E38" s="64" cm="1">
        <f t="array" ref="E38">_xlfn.IFNA(INDEX('Locations &amp; Fiber - Unserved'!$C:$C,MATCH(1,($A38='Locations &amp; Fiber - Unserved'!$A:$A)*($B38='Locations &amp; Fiber - Unserved'!$B:$B),0)),E37)</f>
        <v>152160</v>
      </c>
      <c r="F38" s="64" cm="1">
        <f t="array" ref="F38">_xlfn.IFNA(INDEX('Locations &amp; Fiber - Unserved'!$D:$D,MATCH(1,($A38='Locations &amp; Fiber - Unserved'!$A:$A)*($B38='Locations &amp; Fiber - Unserved'!$B:$B),0)),F37)</f>
        <v>1837.7008960000001</v>
      </c>
      <c r="G38" s="65" cm="1">
        <f t="array" ref="G38">_xlfn.IFNA(INDEX('Locations &amp; Fiber - Unserved'!$F:$F,MATCH(1,($A38='Locations &amp; Fiber - Unserved'!$A:$A)*($B38='Locations &amp; Fiber - Unserved'!$B:$B),0)),G37)</f>
        <v>1.8499999999999999E-2</v>
      </c>
      <c r="H38" s="65" cm="1">
        <f t="array" ref="H38">_xlfn.IFNA(INDEX('Locations &amp; Fiber - Unserved'!$E:$E,MATCH(1,($A38='Locations &amp; Fiber - Unserved'!$A:$A)*($B38='Locations &amp; Fiber - Unserved'!$B:$B),0)),H37)</f>
        <v>2.1899999999999999E-2</v>
      </c>
      <c r="I38" s="63" cm="1">
        <f t="array" ref="I38">_xlfn.IFNA(INDEX('Locations &amp; Fiber - Unserved'!$I:$I,MATCH(1,($A38='Locations &amp; Fiber - Unserved'!$A:$A)*($B38='Locations &amp; Fiber - Unserved'!$B:$B),0)),I37)</f>
        <v>0.80075343300000001</v>
      </c>
      <c r="J38" s="63" cm="1">
        <f t="array" ref="J38">_xlfn.IFNA(INDEX('Locations &amp; Fiber - Unserved'!$J:$J,MATCH(1,($A38='Locations &amp; Fiber - Unserved'!$A:$A)*($B38='Locations &amp; Fiber - Unserved'!$B:$B),0)),J37)</f>
        <v>0.19694782799999999</v>
      </c>
      <c r="K38" s="63" cm="1">
        <f t="array" ref="K38">_xlfn.IFNA(INDEX('Locations &amp; Fiber - Unserved'!$K:$K,MATCH(1,($A38='Locations &amp; Fiber - Unserved'!$A:$A)*($B38='Locations &amp; Fiber - Unserved'!$B:$B),0)),K37)</f>
        <v>2.3E-3</v>
      </c>
      <c r="L38" s="64" cm="1">
        <f t="array" ref="L38">_xlfn.IFNA(INDEX('Locations &amp; Fiber - Underserved'!$C:$C,MATCH(1,($A38='Locations &amp; Fiber - Underserved'!$A:$A)*($B38='Locations &amp; Fiber - Underserved'!$B:$B),0)),L37)</f>
        <v>30437</v>
      </c>
      <c r="M38" s="64" cm="1">
        <f t="array" ref="M38">_xlfn.IFNA(INDEX('Locations &amp; Fiber - Underserved'!$D:$D,MATCH(1,($A38='Locations &amp; Fiber - Underserved'!$A:$A)*($B38='Locations &amp; Fiber - Underserved'!$B:$B),0)),M37)</f>
        <v>436.13430290000002</v>
      </c>
      <c r="N38" s="65" cm="1">
        <f t="array" ref="N38">_xlfn.IFNA(INDEX('Locations &amp; Fiber - Underserved'!$F:$F,MATCH(1,($A38='Locations &amp; Fiber - Underserved'!$A:$A)*($B38='Locations &amp; Fiber - Underserved'!$B:$B),0)),N37)</f>
        <v>2.3300000000000001E-2</v>
      </c>
      <c r="O38" s="72" cm="1">
        <f t="array" ref="O38">_xlfn.IFNA(INDEX('Locations &amp; Fiber - Underserved'!$E:$E,MATCH(1,($A38='Locations &amp; Fiber - Underserved'!$A:$A)*($B38='Locations &amp; Fiber - Underserved'!$B:$B),0)),O37)</f>
        <v>2.7400000000000001E-2</v>
      </c>
      <c r="P38" s="63" cm="1">
        <f t="array" ref="P38">_xlfn.IFNA(INDEX('Locations &amp; Fiber - Underserved'!$I:$I,MATCH(1,($A38='Locations &amp; Fiber - Underserved'!$A:$A)*($B38='Locations &amp; Fiber - Underserved'!$B:$B),0)),P37)</f>
        <v>0.55981597000000005</v>
      </c>
      <c r="Q38" s="63" cm="1">
        <f t="array" ref="Q38">_xlfn.IFNA(INDEX('Locations &amp; Fiber - Underserved'!$J:$J,MATCH(1,($A38='Locations &amp; Fiber - Underserved'!$A:$A)*($B38='Locations &amp; Fiber - Underserved'!$B:$B),0)),Q37)</f>
        <v>0.43518795799999999</v>
      </c>
      <c r="R38" s="63" cm="1">
        <f t="array" ref="R38">_xlfn.IFNA(INDEX('Locations &amp; Fiber - Underserved'!$K:$K,MATCH(1,($A38='Locations &amp; Fiber - Underserved'!$A:$A)*($B38='Locations &amp; Fiber - Underserved'!$B:$B),0)),R37)</f>
        <v>5.0000000000000001E-3</v>
      </c>
      <c r="T38" s="66">
        <f>'Model Inputs &amp; Summary Results'!$F$44*I38</f>
        <v>37034.846276249998</v>
      </c>
      <c r="U38" s="66">
        <f>'Model Inputs &amp; Summary Results'!$F$45*J38</f>
        <v>11964.580550999999</v>
      </c>
      <c r="V38" s="66">
        <f>'Model Inputs &amp; Summary Results'!$F$46*K38</f>
        <v>163.30000000000001</v>
      </c>
      <c r="W38" s="67">
        <f t="shared" si="0"/>
        <v>115420.9999536</v>
      </c>
      <c r="X38" s="67">
        <f t="shared" si="1"/>
        <v>2135.2884991415999</v>
      </c>
      <c r="Y38" s="68">
        <f t="shared" si="2"/>
        <v>104976605.18066712</v>
      </c>
      <c r="Z38" s="68">
        <f t="shared" si="3"/>
        <v>68532270.937970787</v>
      </c>
      <c r="AA38" s="66">
        <f>'Model Inputs &amp; Summary Results'!$F$40*I38</f>
        <v>30628.81881225</v>
      </c>
      <c r="AB38" s="66">
        <f>'Model Inputs &amp; Summary Results'!$F$41*J38</f>
        <v>9502.732700999999</v>
      </c>
      <c r="AC38" s="66">
        <f>'Model Inputs &amp; Summary Results'!$F$42*K38</f>
        <v>118.45</v>
      </c>
      <c r="AD38" s="67">
        <f t="shared" si="4"/>
        <v>36739.000046399997</v>
      </c>
      <c r="AE38" s="67">
        <f t="shared" si="5"/>
        <v>679.6715008583999</v>
      </c>
      <c r="AF38" s="68">
        <f t="shared" si="23"/>
        <v>27356778.938063491</v>
      </c>
      <c r="AG38" s="68">
        <f t="shared" si="24"/>
        <v>17859428.61218391</v>
      </c>
      <c r="AI38" s="68">
        <f t="shared" si="6"/>
        <v>132333384.1187306</v>
      </c>
      <c r="AJ38" s="68">
        <f t="shared" si="7"/>
        <v>869.69889667935468</v>
      </c>
      <c r="AK38" s="68">
        <f>MIN($AJ38*'Model Inputs &amp; Summary Results'!$F$26,'Model Inputs &amp; Summary Results'!$F$23)</f>
        <v>652.27417250951601</v>
      </c>
      <c r="AL38" s="68">
        <f t="shared" si="8"/>
        <v>1076.663717516775</v>
      </c>
      <c r="AM38" s="68">
        <f t="shared" si="32"/>
        <v>424.38954500725902</v>
      </c>
      <c r="AN38" s="68">
        <f t="shared" si="9"/>
        <v>99250038.089047953</v>
      </c>
      <c r="AO38" s="69">
        <f t="shared" si="10"/>
        <v>0.75</v>
      </c>
      <c r="AP38" s="49" t="b">
        <f>AND(AM38&lt;'Model Inputs &amp; Summary Results'!$F$14,AO38&gt;=0.25)</f>
        <v>1</v>
      </c>
      <c r="AR38" s="68">
        <f t="shared" si="11"/>
        <v>86391699.550154701</v>
      </c>
      <c r="AS38" s="68">
        <f t="shared" si="34"/>
        <v>567.7687930478096</v>
      </c>
      <c r="AT38" s="68">
        <f>MIN($AS38*'Model Inputs &amp; Summary Results'!$F$26,'Model Inputs &amp; Summary Results'!$F$23)</f>
        <v>425.8265947858572</v>
      </c>
      <c r="AU38" s="68">
        <f t="shared" si="29"/>
        <v>64793774.662616029</v>
      </c>
      <c r="AV38" s="68">
        <f t="shared" si="30"/>
        <v>21597924.887538671</v>
      </c>
      <c r="AX38" s="66">
        <f>'Model Inputs &amp; Summary Results'!$F$40*P38</f>
        <v>21412.9608525</v>
      </c>
      <c r="AY38" s="66">
        <f>'Model Inputs &amp; Summary Results'!$F$41*Q38</f>
        <v>20997.818973499998</v>
      </c>
      <c r="AZ38" s="66">
        <f>'Model Inputs &amp; Summary Results'!$F$42*R38</f>
        <v>257.5</v>
      </c>
      <c r="BA38" s="68">
        <f t="shared" si="15"/>
        <v>30259580.290390316</v>
      </c>
      <c r="BB38" s="68">
        <f t="shared" si="31"/>
        <v>18609100.477854643</v>
      </c>
      <c r="BD38" s="68">
        <f t="shared" si="17"/>
        <v>994.17091994580005</v>
      </c>
      <c r="BE38" s="68">
        <f>MIN($BD38*'Model Inputs &amp; Summary Results'!$F$26,'Model Inputs &amp; Summary Results'!$F$23)</f>
        <v>745.62818995935004</v>
      </c>
      <c r="BF38" s="68">
        <f t="shared" si="18"/>
        <v>1169.1108672323999</v>
      </c>
      <c r="BG38" s="68">
        <f t="shared" si="26"/>
        <v>423.48267727304983</v>
      </c>
      <c r="BH38" s="68">
        <f t="shared" si="19"/>
        <v>22694685.217792738</v>
      </c>
      <c r="BI38" s="70">
        <f t="shared" si="20"/>
        <v>0.75</v>
      </c>
      <c r="BJ38" s="49" t="b">
        <f>AND(BG38&lt;'Model Inputs &amp; Summary Results'!$F$14,BG38&lt;$BX$23,BI38&gt;=0.25)</f>
        <v>1</v>
      </c>
      <c r="BL38" s="68">
        <f t="shared" si="28"/>
        <v>611.39732818131358</v>
      </c>
      <c r="BM38" s="68">
        <f>MIN($BL38*'Model Inputs &amp; Summary Results'!$F$26,'Model Inputs &amp; Summary Results'!$F$23)</f>
        <v>458.54799613598516</v>
      </c>
      <c r="BN38" s="68">
        <f t="shared" si="33"/>
        <v>13956825.358390979</v>
      </c>
      <c r="BO38" s="68">
        <f t="shared" si="27"/>
        <v>7564895.0725975782</v>
      </c>
      <c r="BS38" s="49"/>
      <c r="BT38" s="49"/>
      <c r="BU38" s="49"/>
      <c r="BV38" s="49"/>
      <c r="BW38" s="49"/>
      <c r="BX38" s="49"/>
    </row>
    <row r="39" spans="1:76" x14ac:dyDescent="0.45">
      <c r="A39" s="49" t="str">
        <f t="shared" si="22"/>
        <v>TX</v>
      </c>
      <c r="B39" s="62">
        <v>0.24</v>
      </c>
      <c r="C39" s="63" cm="1">
        <f t="array" ref="C39">_xlfn.IFNA(INDEX('Locations &amp; Fiber - Unserved'!$H:$H,MATCH(1,($A39='Locations &amp; Fiber - Unserved'!$A:$A)*($B39='Locations &amp; Fiber - Unserved'!$B:$B),0)),C38)</f>
        <v>0.241420785</v>
      </c>
      <c r="D39" s="63" cm="1">
        <f t="array" ref="D39">_xlfn.IFNA(INDEX('Locations &amp; Fiber - Unserved'!$G:$G,MATCH(1,($A39='Locations &amp; Fiber - Unserved'!$A:$A)*($B39='Locations &amp; Fiber - Unserved'!$B:$B),0)),D38)</f>
        <v>0.75857921500000003</v>
      </c>
      <c r="E39" s="64" cm="1">
        <f t="array" ref="E39">_xlfn.IFNA(INDEX('Locations &amp; Fiber - Unserved'!$C:$C,MATCH(1,($A39='Locations &amp; Fiber - Unserved'!$A:$A)*($B39='Locations &amp; Fiber - Unserved'!$B:$B),0)),E38)</f>
        <v>157969</v>
      </c>
      <c r="F39" s="64" cm="1">
        <f t="array" ref="F39">_xlfn.IFNA(INDEX('Locations &amp; Fiber - Unserved'!$D:$D,MATCH(1,($A39='Locations &amp; Fiber - Unserved'!$A:$A)*($B39='Locations &amp; Fiber - Unserved'!$B:$B),0)),F38)</f>
        <v>1969.0700629999999</v>
      </c>
      <c r="G39" s="65" cm="1">
        <f t="array" ref="G39">_xlfn.IFNA(INDEX('Locations &amp; Fiber - Unserved'!$F:$F,MATCH(1,($A39='Locations &amp; Fiber - Unserved'!$A:$A)*($B39='Locations &amp; Fiber - Unserved'!$B:$B),0)),G38)</f>
        <v>1.9400000000000001E-2</v>
      </c>
      <c r="H39" s="65" cm="1">
        <f t="array" ref="H39">_xlfn.IFNA(INDEX('Locations &amp; Fiber - Unserved'!$E:$E,MATCH(1,($A39='Locations &amp; Fiber - Unserved'!$A:$A)*($B39='Locations &amp; Fiber - Unserved'!$B:$B),0)),H38)</f>
        <v>2.3300000000000001E-2</v>
      </c>
      <c r="I39" s="63" cm="1">
        <f t="array" ref="I39">_xlfn.IFNA(INDEX('Locations &amp; Fiber - Unserved'!$I:$I,MATCH(1,($A39='Locations &amp; Fiber - Unserved'!$A:$A)*($B39='Locations &amp; Fiber - Unserved'!$B:$B),0)),I38)</f>
        <v>0.79211464799999998</v>
      </c>
      <c r="J39" s="63" cm="1">
        <f t="array" ref="J39">_xlfn.IFNA(INDEX('Locations &amp; Fiber - Unserved'!$J:$J,MATCH(1,($A39='Locations &amp; Fiber - Unserved'!$A:$A)*($B39='Locations &amp; Fiber - Unserved'!$B:$B),0)),J38)</f>
        <v>0.20542273599999999</v>
      </c>
      <c r="K39" s="63" cm="1">
        <f t="array" ref="K39">_xlfn.IFNA(INDEX('Locations &amp; Fiber - Unserved'!$K:$K,MATCH(1,($A39='Locations &amp; Fiber - Unserved'!$A:$A)*($B39='Locations &amp; Fiber - Unserved'!$B:$B),0)),K38)</f>
        <v>2.4599999999999999E-3</v>
      </c>
      <c r="L39" s="64" cm="1">
        <f t="array" ref="L39">_xlfn.IFNA(INDEX('Locations &amp; Fiber - Underserved'!$C:$C,MATCH(1,($A39='Locations &amp; Fiber - Underserved'!$A:$A)*($B39='Locations &amp; Fiber - Underserved'!$B:$B),0)),L38)</f>
        <v>31596</v>
      </c>
      <c r="M39" s="64" cm="1">
        <f t="array" ref="M39">_xlfn.IFNA(INDEX('Locations &amp; Fiber - Underserved'!$D:$D,MATCH(1,($A39='Locations &amp; Fiber - Underserved'!$A:$A)*($B39='Locations &amp; Fiber - Underserved'!$B:$B),0)),M38)</f>
        <v>468.57789969999999</v>
      </c>
      <c r="N39" s="65" cm="1">
        <f t="array" ref="N39">_xlfn.IFNA(INDEX('Locations &amp; Fiber - Underserved'!$F:$F,MATCH(1,($A39='Locations &amp; Fiber - Underserved'!$A:$A)*($B39='Locations &amp; Fiber - Underserved'!$B:$B),0)),N38)</f>
        <v>2.4299999999999999E-2</v>
      </c>
      <c r="O39" s="72" cm="1">
        <f t="array" ref="O39">_xlfn.IFNA(INDEX('Locations &amp; Fiber - Underserved'!$E:$E,MATCH(1,($A39='Locations &amp; Fiber - Underserved'!$A:$A)*($B39='Locations &amp; Fiber - Underserved'!$B:$B),0)),O38)</f>
        <v>2.86E-2</v>
      </c>
      <c r="P39" s="63" cm="1">
        <f t="array" ref="P39">_xlfn.IFNA(INDEX('Locations &amp; Fiber - Underserved'!$I:$I,MATCH(1,($A39='Locations &amp; Fiber - Underserved'!$A:$A)*($B39='Locations &amp; Fiber - Underserved'!$B:$B),0)),P38)</f>
        <v>0.54527048</v>
      </c>
      <c r="Q39" s="63" cm="1">
        <f t="array" ref="Q39">_xlfn.IFNA(INDEX('Locations &amp; Fiber - Underserved'!$J:$J,MATCH(1,($A39='Locations &amp; Fiber - Underserved'!$A:$A)*($B39='Locations &amp; Fiber - Underserved'!$B:$B),0)),Q38)</f>
        <v>0.44923366999999997</v>
      </c>
      <c r="R39" s="63" cm="1">
        <f t="array" ref="R39">_xlfn.IFNA(INDEX('Locations &amp; Fiber - Underserved'!$K:$K,MATCH(1,($A39='Locations &amp; Fiber - Underserved'!$A:$A)*($B39='Locations &amp; Fiber - Underserved'!$B:$B),0)),R38)</f>
        <v>5.4999999999999997E-3</v>
      </c>
      <c r="T39" s="66">
        <f>'Model Inputs &amp; Summary Results'!$F$44*I39</f>
        <v>36635.302470000002</v>
      </c>
      <c r="U39" s="66">
        <f>'Model Inputs &amp; Summary Results'!$F$45*J39</f>
        <v>12479.431212</v>
      </c>
      <c r="V39" s="66">
        <f>'Model Inputs &amp; Summary Results'!$F$46*K39</f>
        <v>174.66</v>
      </c>
      <c r="W39" s="67">
        <f t="shared" si="0"/>
        <v>119832.000014335</v>
      </c>
      <c r="X39" s="67">
        <f t="shared" si="1"/>
        <v>2324.740800278099</v>
      </c>
      <c r="Y39" s="68">
        <f t="shared" si="2"/>
        <v>114585064.51351498</v>
      </c>
      <c r="Z39" s="68">
        <f t="shared" si="3"/>
        <v>73623351.586888418</v>
      </c>
      <c r="AA39" s="66">
        <f>'Model Inputs &amp; Summary Results'!$F$40*I39</f>
        <v>30298.385286000001</v>
      </c>
      <c r="AB39" s="66">
        <f>'Model Inputs &amp; Summary Results'!$F$41*J39</f>
        <v>9911.6470119999994</v>
      </c>
      <c r="AC39" s="66">
        <f>'Model Inputs &amp; Summary Results'!$F$42*K39</f>
        <v>126.69</v>
      </c>
      <c r="AD39" s="67">
        <f t="shared" si="4"/>
        <v>38136.999985665003</v>
      </c>
      <c r="AE39" s="67">
        <f t="shared" si="5"/>
        <v>739.85779972190107</v>
      </c>
      <c r="AF39" s="68">
        <f t="shared" si="23"/>
        <v>29843438.607391626</v>
      </c>
      <c r="AG39" s="68">
        <f t="shared" si="24"/>
        <v>19175046.787136577</v>
      </c>
      <c r="AI39" s="68">
        <f t="shared" si="6"/>
        <v>144428503.12090659</v>
      </c>
      <c r="AJ39" s="68">
        <f t="shared" si="7"/>
        <v>914.28383493537717</v>
      </c>
      <c r="AK39" s="68">
        <f>MIN($AJ39*'Model Inputs &amp; Summary Results'!$F$26,'Model Inputs &amp; Summary Results'!$F$23)</f>
        <v>685.71287620153294</v>
      </c>
      <c r="AL39" s="68">
        <f t="shared" si="8"/>
        <v>1148.4428727906002</v>
      </c>
      <c r="AM39" s="68">
        <f t="shared" si="32"/>
        <v>462.72999658906724</v>
      </c>
      <c r="AN39" s="68">
        <f t="shared" si="9"/>
        <v>108321377.34067996</v>
      </c>
      <c r="AO39" s="69">
        <f t="shared" si="10"/>
        <v>0.75000000000000011</v>
      </c>
      <c r="AP39" s="49" t="b">
        <f>AND(AM39&lt;'Model Inputs &amp; Summary Results'!$F$14,AO39&gt;=0.25)</f>
        <v>1</v>
      </c>
      <c r="AR39" s="68">
        <f t="shared" si="11"/>
        <v>92798398.374024987</v>
      </c>
      <c r="AS39" s="68">
        <f t="shared" si="34"/>
        <v>587.44689384641913</v>
      </c>
      <c r="AT39" s="68">
        <f>MIN($AS39*'Model Inputs &amp; Summary Results'!$F$26,'Model Inputs &amp; Summary Results'!$F$23)</f>
        <v>440.58517038481432</v>
      </c>
      <c r="AU39" s="68">
        <f t="shared" si="29"/>
        <v>69598798.78051874</v>
      </c>
      <c r="AV39" s="68">
        <f t="shared" si="30"/>
        <v>23199599.593506247</v>
      </c>
      <c r="AX39" s="66">
        <f>'Model Inputs &amp; Summary Results'!$F$40*P39</f>
        <v>20856.595860000001</v>
      </c>
      <c r="AY39" s="66">
        <f>'Model Inputs &amp; Summary Results'!$F$41*Q39</f>
        <v>21675.5245775</v>
      </c>
      <c r="AZ39" s="66">
        <f>'Model Inputs &amp; Summary Results'!$F$42*R39</f>
        <v>283.25</v>
      </c>
      <c r="BA39" s="68">
        <f t="shared" si="15"/>
        <v>32872904.997540973</v>
      </c>
      <c r="BB39" s="68">
        <f t="shared" si="31"/>
        <v>20062336.35448122</v>
      </c>
      <c r="BD39" s="68">
        <f t="shared" si="17"/>
        <v>1040.41350163125</v>
      </c>
      <c r="BE39" s="68">
        <f>MIN($BD39*'Model Inputs &amp; Summary Results'!$F$26,'Model Inputs &amp; Summary Results'!$F$23)</f>
        <v>780.31012622343746</v>
      </c>
      <c r="BF39" s="68">
        <f t="shared" si="18"/>
        <v>1224.5195945125001</v>
      </c>
      <c r="BG39" s="68">
        <f t="shared" si="26"/>
        <v>444.20946828906267</v>
      </c>
      <c r="BH39" s="68">
        <f t="shared" si="19"/>
        <v>24654678.748155732</v>
      </c>
      <c r="BI39" s="70">
        <f t="shared" si="20"/>
        <v>0.75000000000000011</v>
      </c>
      <c r="BJ39" s="49" t="b">
        <f>AND(BG39&lt;'Model Inputs &amp; Summary Results'!$F$14,BG39&lt;$BX$23,BI39&gt;=0.25)</f>
        <v>1</v>
      </c>
      <c r="BL39" s="68">
        <f t="shared" si="28"/>
        <v>634.96443709587356</v>
      </c>
      <c r="BM39" s="68">
        <f>MIN($BL39*'Model Inputs &amp; Summary Results'!$F$26,'Model Inputs &amp; Summary Results'!$F$23)</f>
        <v>476.22332782190517</v>
      </c>
      <c r="BN39" s="68">
        <f t="shared" si="33"/>
        <v>15046752.265860915</v>
      </c>
      <c r="BO39" s="68">
        <f t="shared" si="27"/>
        <v>8218226.2493852414</v>
      </c>
      <c r="BS39" s="73" t="s">
        <v>159</v>
      </c>
      <c r="BT39" s="24">
        <f>MIN(_xlfn.MAXIFS($BO:$BO,$BJ:$BJ,TRUE),BT37)</f>
        <v>948549646.3791256</v>
      </c>
      <c r="BU39" s="24">
        <f>_xlfn.MAXIFS($BN:$BN,$BO:$BO,"&lt;="&amp;$BT$39)</f>
        <v>344373000</v>
      </c>
      <c r="BV39" s="67">
        <f>_xlfn.MAXIFS($L:$L,$BO:$BO,"&lt;="&amp;$BT$39)</f>
        <v>114791</v>
      </c>
      <c r="BW39" s="49"/>
      <c r="BX39" s="67">
        <f>BV39</f>
        <v>114791</v>
      </c>
    </row>
    <row r="40" spans="1:76" x14ac:dyDescent="0.45">
      <c r="A40" s="49" t="str">
        <f t="shared" si="22"/>
        <v>TX</v>
      </c>
      <c r="B40" s="62">
        <v>0.25</v>
      </c>
      <c r="C40" s="63" cm="1">
        <f t="array" ref="C40">_xlfn.IFNA(INDEX('Locations &amp; Fiber - Unserved'!$H:$H,MATCH(1,($A40='Locations &amp; Fiber - Unserved'!$A:$A)*($B40='Locations &amp; Fiber - Unserved'!$B:$B),0)),C39)</f>
        <v>0.242731851</v>
      </c>
      <c r="D40" s="63" cm="1">
        <f t="array" ref="D40">_xlfn.IFNA(INDEX('Locations &amp; Fiber - Unserved'!$G:$G,MATCH(1,($A40='Locations &amp; Fiber - Unserved'!$A:$A)*($B40='Locations &amp; Fiber - Unserved'!$B:$B),0)),D39)</f>
        <v>0.75726814899999995</v>
      </c>
      <c r="E40" s="64" cm="1">
        <f t="array" ref="E40">_xlfn.IFNA(INDEX('Locations &amp; Fiber - Unserved'!$C:$C,MATCH(1,($A40='Locations &amp; Fiber - Unserved'!$A:$A)*($B40='Locations &amp; Fiber - Unserved'!$B:$B),0)),E39)</f>
        <v>164416</v>
      </c>
      <c r="F40" s="64" cm="1">
        <f t="array" ref="F40">_xlfn.IFNA(INDEX('Locations &amp; Fiber - Unserved'!$D:$D,MATCH(1,($A40='Locations &amp; Fiber - Unserved'!$A:$A)*($B40='Locations &amp; Fiber - Unserved'!$B:$B),0)),F39)</f>
        <v>2123.3325730000001</v>
      </c>
      <c r="G40" s="65" cm="1">
        <f t="array" ref="G40">_xlfn.IFNA(INDEX('Locations &amp; Fiber - Unserved'!$F:$F,MATCH(1,($A40='Locations &amp; Fiber - Unserved'!$A:$A)*($B40='Locations &amp; Fiber - Unserved'!$B:$B),0)),G39)</f>
        <v>2.0400000000000001E-2</v>
      </c>
      <c r="H40" s="65" cm="1">
        <f t="array" ref="H40">_xlfn.IFNA(INDEX('Locations &amp; Fiber - Unserved'!$E:$E,MATCH(1,($A40='Locations &amp; Fiber - Unserved'!$A:$A)*($B40='Locations &amp; Fiber - Unserved'!$B:$B),0)),H39)</f>
        <v>2.46E-2</v>
      </c>
      <c r="I40" s="63" cm="1">
        <f t="array" ref="I40">_xlfn.IFNA(INDEX('Locations &amp; Fiber - Unserved'!$I:$I,MATCH(1,($A40='Locations &amp; Fiber - Unserved'!$A:$A)*($B40='Locations &amp; Fiber - Unserved'!$B:$B),0)),I39)</f>
        <v>0.78632005100000002</v>
      </c>
      <c r="J40" s="63" cm="1">
        <f t="array" ref="J40">_xlfn.IFNA(INDEX('Locations &amp; Fiber - Unserved'!$J:$J,MATCH(1,($A40='Locations &amp; Fiber - Unserved'!$A:$A)*($B40='Locations &amp; Fiber - Unserved'!$B:$B),0)),J39)</f>
        <v>0.21138306000000001</v>
      </c>
      <c r="K40" s="63" cm="1">
        <f t="array" ref="K40">_xlfn.IFNA(INDEX('Locations &amp; Fiber - Unserved'!$K:$K,MATCH(1,($A40='Locations &amp; Fiber - Unserved'!$A:$A)*($B40='Locations &amp; Fiber - Unserved'!$B:$B),0)),K39)</f>
        <v>2.3E-3</v>
      </c>
      <c r="L40" s="64" cm="1">
        <f t="array" ref="L40">_xlfn.IFNA(INDEX('Locations &amp; Fiber - Underserved'!$C:$C,MATCH(1,($A40='Locations &amp; Fiber - Underserved'!$A:$A)*($B40='Locations &amp; Fiber - Underserved'!$B:$B),0)),L39)</f>
        <v>32817</v>
      </c>
      <c r="M40" s="64" cm="1">
        <f t="array" ref="M40">_xlfn.IFNA(INDEX('Locations &amp; Fiber - Underserved'!$D:$D,MATCH(1,($A40='Locations &amp; Fiber - Underserved'!$A:$A)*($B40='Locations &amp; Fiber - Underserved'!$B:$B),0)),M39)</f>
        <v>504.42716689999997</v>
      </c>
      <c r="N40" s="65" cm="1">
        <f t="array" ref="N40">_xlfn.IFNA(INDEX('Locations &amp; Fiber - Underserved'!$F:$F,MATCH(1,($A40='Locations &amp; Fiber - Underserved'!$A:$A)*($B40='Locations &amp; Fiber - Underserved'!$B:$B),0)),N39)</f>
        <v>2.5499999999999998E-2</v>
      </c>
      <c r="O40" s="72" cm="1">
        <f t="array" ref="O40">_xlfn.IFNA(INDEX('Locations &amp; Fiber - Underserved'!$E:$E,MATCH(1,($A40='Locations &amp; Fiber - Underserved'!$A:$A)*($B40='Locations &amp; Fiber - Underserved'!$B:$B),0)),O39)</f>
        <v>0.03</v>
      </c>
      <c r="P40" s="63" cm="1">
        <f t="array" ref="P40">_xlfn.IFNA(INDEX('Locations &amp; Fiber - Underserved'!$I:$I,MATCH(1,($A40='Locations &amp; Fiber - Underserved'!$A:$A)*($B40='Locations &amp; Fiber - Underserved'!$B:$B),0)),P39)</f>
        <v>0.538715371</v>
      </c>
      <c r="Q40" s="63" cm="1">
        <f t="array" ref="Q40">_xlfn.IFNA(INDEX('Locations &amp; Fiber - Underserved'!$J:$J,MATCH(1,($A40='Locations &amp; Fiber - Underserved'!$A:$A)*($B40='Locations &amp; Fiber - Underserved'!$B:$B),0)),Q39)</f>
        <v>0.45615010099999997</v>
      </c>
      <c r="R40" s="63" cm="1">
        <f t="array" ref="R40">_xlfn.IFNA(INDEX('Locations &amp; Fiber - Underserved'!$K:$K,MATCH(1,($A40='Locations &amp; Fiber - Underserved'!$A:$A)*($B40='Locations &amp; Fiber - Underserved'!$B:$B),0)),R39)</f>
        <v>5.13E-3</v>
      </c>
      <c r="T40" s="66">
        <f>'Model Inputs &amp; Summary Results'!$F$44*I40</f>
        <v>36367.302358749999</v>
      </c>
      <c r="U40" s="66">
        <f>'Model Inputs &amp; Summary Results'!$F$45*J40</f>
        <v>12841.520895000001</v>
      </c>
      <c r="V40" s="66">
        <f>'Model Inputs &amp; Summary Results'!$F$46*K40</f>
        <v>163.30000000000001</v>
      </c>
      <c r="W40" s="67">
        <f t="shared" si="0"/>
        <v>124506.99998598399</v>
      </c>
      <c r="X40" s="67">
        <f t="shared" si="1"/>
        <v>2539.9427997140733</v>
      </c>
      <c r="Y40" s="68">
        <f t="shared" si="2"/>
        <v>125402368.96495809</v>
      </c>
      <c r="Z40" s="68">
        <f t="shared" si="3"/>
        <v>79387023.171096548</v>
      </c>
      <c r="AA40" s="66">
        <f>'Model Inputs &amp; Summary Results'!$F$40*I40</f>
        <v>30076.741950750002</v>
      </c>
      <c r="AB40" s="66">
        <f>'Model Inputs &amp; Summary Results'!$F$41*J40</f>
        <v>10199.232645</v>
      </c>
      <c r="AC40" s="66">
        <f>'Model Inputs &amp; Summary Results'!$F$42*K40</f>
        <v>118.45</v>
      </c>
      <c r="AD40" s="67">
        <f t="shared" si="4"/>
        <v>39909.000014015997</v>
      </c>
      <c r="AE40" s="67">
        <f t="shared" si="5"/>
        <v>814.14360028592637</v>
      </c>
      <c r="AF40" s="68">
        <f t="shared" si="23"/>
        <v>32886862.271862276</v>
      </c>
      <c r="AG40" s="68">
        <f t="shared" si="24"/>
        <v>20819304.441772867</v>
      </c>
      <c r="AI40" s="68">
        <f t="shared" si="6"/>
        <v>158289231.23682037</v>
      </c>
      <c r="AJ40" s="68">
        <f t="shared" si="7"/>
        <v>962.7361767517782</v>
      </c>
      <c r="AK40" s="68">
        <f>MIN($AJ40*'Model Inputs &amp; Summary Results'!$F$26,'Model Inputs &amp; Summary Results'!$F$23)</f>
        <v>722.05213256383365</v>
      </c>
      <c r="AL40" s="68">
        <f t="shared" si="8"/>
        <v>1214.5542320422501</v>
      </c>
      <c r="AM40" s="68">
        <f t="shared" si="32"/>
        <v>492.50209947841643</v>
      </c>
      <c r="AN40" s="68">
        <f t="shared" si="9"/>
        <v>118716923.42761527</v>
      </c>
      <c r="AO40" s="69">
        <f t="shared" si="10"/>
        <v>0.75</v>
      </c>
      <c r="AP40" s="49" t="b">
        <f>AND(AM40&lt;'Model Inputs &amp; Summary Results'!$F$14,AO40&gt;=0.25)</f>
        <v>1</v>
      </c>
      <c r="AR40" s="68">
        <f t="shared" si="11"/>
        <v>100206327.61286941</v>
      </c>
      <c r="AS40" s="68">
        <f t="shared" si="34"/>
        <v>609.46822458197141</v>
      </c>
      <c r="AT40" s="68">
        <f>MIN($AS40*'Model Inputs &amp; Summary Results'!$F$26,'Model Inputs &amp; Summary Results'!$F$23)</f>
        <v>457.10116843647859</v>
      </c>
      <c r="AU40" s="68">
        <f t="shared" si="29"/>
        <v>75154745.709652066</v>
      </c>
      <c r="AV40" s="68">
        <f t="shared" si="30"/>
        <v>25051581.903217345</v>
      </c>
      <c r="AX40" s="66">
        <f>'Model Inputs &amp; Summary Results'!$F$40*P40</f>
        <v>20605.862940750001</v>
      </c>
      <c r="AY40" s="66">
        <f>'Model Inputs &amp; Summary Results'!$F$41*Q40</f>
        <v>22009.242373249999</v>
      </c>
      <c r="AZ40" s="66">
        <f>'Model Inputs &amp; Summary Results'!$F$42*R40</f>
        <v>264.19499999999999</v>
      </c>
      <c r="BA40" s="68">
        <f t="shared" si="15"/>
        <v>35882834.959315717</v>
      </c>
      <c r="BB40" s="68">
        <f t="shared" si="31"/>
        <v>21629483.976045299</v>
      </c>
      <c r="BD40" s="68">
        <f t="shared" si="17"/>
        <v>1093.422158007</v>
      </c>
      <c r="BE40" s="68">
        <f>MIN($BD40*'Model Inputs &amp; Summary Results'!$F$26,'Model Inputs &amp; Summary Results'!$F$23)</f>
        <v>820.06661850525006</v>
      </c>
      <c r="BF40" s="68">
        <f t="shared" si="18"/>
        <v>1286.3790094199999</v>
      </c>
      <c r="BG40" s="68">
        <f t="shared" si="26"/>
        <v>466.31239091474981</v>
      </c>
      <c r="BH40" s="68">
        <f t="shared" si="19"/>
        <v>26912126.219486792</v>
      </c>
      <c r="BI40" s="70">
        <f t="shared" si="20"/>
        <v>0.75000000000000011</v>
      </c>
      <c r="BJ40" s="49" t="b">
        <f>AND(BG40&lt;'Model Inputs &amp; Summary Results'!$F$14,BG40&lt;$BX$23,BI40&gt;=0.25)</f>
        <v>1</v>
      </c>
      <c r="BL40" s="68">
        <f t="shared" si="28"/>
        <v>659.09388353735255</v>
      </c>
      <c r="BM40" s="68">
        <f>MIN($BL40*'Model Inputs &amp; Summary Results'!$F$26,'Model Inputs &amp; Summary Results'!$F$23)</f>
        <v>494.32041265301439</v>
      </c>
      <c r="BN40" s="68">
        <f t="shared" si="33"/>
        <v>16222112.982033974</v>
      </c>
      <c r="BO40" s="68">
        <f t="shared" si="27"/>
        <v>8970708.7398289256</v>
      </c>
      <c r="BS40" s="49"/>
      <c r="BT40" s="49"/>
      <c r="BU40" s="49"/>
      <c r="BV40" s="49"/>
      <c r="BW40" s="49"/>
      <c r="BX40" s="49"/>
    </row>
    <row r="41" spans="1:76" x14ac:dyDescent="0.45">
      <c r="A41" s="49" t="str">
        <f t="shared" si="22"/>
        <v>TX</v>
      </c>
      <c r="B41" s="62">
        <v>0.26</v>
      </c>
      <c r="C41" s="63" cm="1">
        <f t="array" ref="C41">_xlfn.IFNA(INDEX('Locations &amp; Fiber - Unserved'!$H:$H,MATCH(1,($A41='Locations &amp; Fiber - Unserved'!$A:$A)*($B41='Locations &amp; Fiber - Unserved'!$B:$B),0)),C40)</f>
        <v>0.244306842</v>
      </c>
      <c r="D41" s="63" cm="1">
        <f t="array" ref="D41">_xlfn.IFNA(INDEX('Locations &amp; Fiber - Unserved'!$G:$G,MATCH(1,($A41='Locations &amp; Fiber - Unserved'!$A:$A)*($B41='Locations &amp; Fiber - Unserved'!$B:$B),0)),D40)</f>
        <v>0.75569315800000003</v>
      </c>
      <c r="E41" s="64" cm="1">
        <f t="array" ref="E41">_xlfn.IFNA(INDEX('Locations &amp; Fiber - Unserved'!$C:$C,MATCH(1,($A41='Locations &amp; Fiber - Unserved'!$A:$A)*($B41='Locations &amp; Fiber - Unserved'!$B:$B),0)),E40)</f>
        <v>170863</v>
      </c>
      <c r="F41" s="64" cm="1">
        <f t="array" ref="F41">_xlfn.IFNA(INDEX('Locations &amp; Fiber - Unserved'!$D:$D,MATCH(1,($A41='Locations &amp; Fiber - Unserved'!$A:$A)*($B41='Locations &amp; Fiber - Unserved'!$B:$B),0)),F40)</f>
        <v>2287.4101449999998</v>
      </c>
      <c r="G41" s="65" cm="1">
        <f t="array" ref="G41">_xlfn.IFNA(INDEX('Locations &amp; Fiber - Unserved'!$F:$F,MATCH(1,($A41='Locations &amp; Fiber - Unserved'!$A:$A)*($B41='Locations &amp; Fiber - Unserved'!$B:$B),0)),G40)</f>
        <v>2.1499999999999998E-2</v>
      </c>
      <c r="H41" s="65" cm="1">
        <f t="array" ref="H41">_xlfn.IFNA(INDEX('Locations &amp; Fiber - Unserved'!$E:$E,MATCH(1,($A41='Locations &amp; Fiber - Unserved'!$A:$A)*($B41='Locations &amp; Fiber - Unserved'!$B:$B),0)),H40)</f>
        <v>2.63E-2</v>
      </c>
      <c r="I41" s="63" cm="1">
        <f t="array" ref="I41">_xlfn.IFNA(INDEX('Locations &amp; Fiber - Unserved'!$I:$I,MATCH(1,($A41='Locations &amp; Fiber - Unserved'!$A:$A)*($B41='Locations &amp; Fiber - Unserved'!$B:$B),0)),I40)</f>
        <v>0.77864851499999999</v>
      </c>
      <c r="J41" s="63" cm="1">
        <f t="array" ref="J41">_xlfn.IFNA(INDEX('Locations &amp; Fiber - Unserved'!$J:$J,MATCH(1,($A41='Locations &amp; Fiber - Unserved'!$A:$A)*($B41='Locations &amp; Fiber - Unserved'!$B:$B),0)),J40)</f>
        <v>0.219201653</v>
      </c>
      <c r="K41" s="63" cm="1">
        <f t="array" ref="K41">_xlfn.IFNA(INDEX('Locations &amp; Fiber - Unserved'!$K:$K,MATCH(1,($A41='Locations &amp; Fiber - Unserved'!$A:$A)*($B41='Locations &amp; Fiber - Unserved'!$B:$B),0)),K40)</f>
        <v>2.15E-3</v>
      </c>
      <c r="L41" s="64" cm="1">
        <f t="array" ref="L41">_xlfn.IFNA(INDEX('Locations &amp; Fiber - Underserved'!$C:$C,MATCH(1,($A41='Locations &amp; Fiber - Underserved'!$A:$A)*($B41='Locations &amp; Fiber - Underserved'!$B:$B),0)),L40)</f>
        <v>34180</v>
      </c>
      <c r="M41" s="64" cm="1">
        <f t="array" ref="M41">_xlfn.IFNA(INDEX('Locations &amp; Fiber - Underserved'!$D:$D,MATCH(1,($A41='Locations &amp; Fiber - Underserved'!$A:$A)*($B41='Locations &amp; Fiber - Underserved'!$B:$B),0)),M40)</f>
        <v>546.23938139999996</v>
      </c>
      <c r="N41" s="65" cm="1">
        <f t="array" ref="N41">_xlfn.IFNA(INDEX('Locations &amp; Fiber - Underserved'!$F:$F,MATCH(1,($A41='Locations &amp; Fiber - Underserved'!$A:$A)*($B41='Locations &amp; Fiber - Underserved'!$B:$B),0)),N40)</f>
        <v>2.6700000000000002E-2</v>
      </c>
      <c r="O41" s="72" cm="1">
        <f t="array" ref="O41">_xlfn.IFNA(INDEX('Locations &amp; Fiber - Underserved'!$E:$E,MATCH(1,($A41='Locations &amp; Fiber - Underserved'!$A:$A)*($B41='Locations &amp; Fiber - Underserved'!$B:$B),0)),O40)</f>
        <v>3.1399999999999997E-2</v>
      </c>
      <c r="P41" s="63" cm="1">
        <f t="array" ref="P41">_xlfn.IFNA(INDEX('Locations &amp; Fiber - Underserved'!$I:$I,MATCH(1,($A41='Locations &amp; Fiber - Underserved'!$A:$A)*($B41='Locations &amp; Fiber - Underserved'!$B:$B),0)),P40)</f>
        <v>0.51748139500000001</v>
      </c>
      <c r="Q41" s="63" cm="1">
        <f t="array" ref="Q41">_xlfn.IFNA(INDEX('Locations &amp; Fiber - Underserved'!$J:$J,MATCH(1,($A41='Locations &amp; Fiber - Underserved'!$A:$A)*($B41='Locations &amp; Fiber - Underserved'!$B:$B),0)),Q40)</f>
        <v>0.47735074</v>
      </c>
      <c r="R41" s="63" cm="1">
        <f t="array" ref="R41">_xlfn.IFNA(INDEX('Locations &amp; Fiber - Underserved'!$K:$K,MATCH(1,($A41='Locations &amp; Fiber - Underserved'!$A:$A)*($B41='Locations &amp; Fiber - Underserved'!$B:$B),0)),R40)</f>
        <v>5.1700000000000001E-3</v>
      </c>
      <c r="T41" s="66">
        <f>'Model Inputs &amp; Summary Results'!$F$44*I41</f>
        <v>36012.493818750001</v>
      </c>
      <c r="U41" s="66">
        <f>'Model Inputs &amp; Summary Results'!$F$45*J41</f>
        <v>13316.50041975</v>
      </c>
      <c r="V41" s="66">
        <f>'Model Inputs &amp; Summary Results'!$F$46*K41</f>
        <v>152.65</v>
      </c>
      <c r="W41" s="67">
        <f t="shared" si="0"/>
        <v>129120.000055354</v>
      </c>
      <c r="X41" s="67">
        <f t="shared" si="1"/>
        <v>2776.0800011901106</v>
      </c>
      <c r="Y41" s="68">
        <f t="shared" si="2"/>
        <v>137365002.99650371</v>
      </c>
      <c r="Z41" s="68">
        <f t="shared" si="3"/>
        <v>85532990.301942721</v>
      </c>
      <c r="AA41" s="66">
        <f>'Model Inputs &amp; Summary Results'!$F$40*I41</f>
        <v>29783.305698749999</v>
      </c>
      <c r="AB41" s="66">
        <f>'Model Inputs &amp; Summary Results'!$F$41*J41</f>
        <v>10576.479757249999</v>
      </c>
      <c r="AC41" s="66">
        <f>'Model Inputs &amp; Summary Results'!$F$42*K41</f>
        <v>110.72499999999999</v>
      </c>
      <c r="AD41" s="67">
        <f t="shared" si="4"/>
        <v>41742.999944645999</v>
      </c>
      <c r="AE41" s="67">
        <f t="shared" si="5"/>
        <v>897.47449880988893</v>
      </c>
      <c r="AF41" s="68">
        <f t="shared" si="23"/>
        <v>36321251.088078968</v>
      </c>
      <c r="AG41" s="68">
        <f t="shared" si="24"/>
        <v>22616133.289424211</v>
      </c>
      <c r="AI41" s="68">
        <f t="shared" si="6"/>
        <v>173686254.08458269</v>
      </c>
      <c r="AJ41" s="68">
        <f t="shared" si="7"/>
        <v>1016.523495927045</v>
      </c>
      <c r="AK41" s="68">
        <f>MIN($AJ41*'Model Inputs &amp; Summary Results'!$F$26,'Model Inputs &amp; Summary Results'!$F$23)</f>
        <v>762.39262194528374</v>
      </c>
      <c r="AL41" s="68">
        <f t="shared" si="8"/>
        <v>1301.3672434725502</v>
      </c>
      <c r="AM41" s="68">
        <f t="shared" si="32"/>
        <v>538.97462152726644</v>
      </c>
      <c r="AN41" s="68">
        <f t="shared" si="9"/>
        <v>130264690.56343701</v>
      </c>
      <c r="AO41" s="69">
        <f t="shared" si="10"/>
        <v>0.75</v>
      </c>
      <c r="AP41" s="49" t="b">
        <f>AND(AM41&lt;'Model Inputs &amp; Summary Results'!$F$14,AO41&gt;=0.25)</f>
        <v>1</v>
      </c>
      <c r="AR41" s="68">
        <f t="shared" si="11"/>
        <v>108149123.59136693</v>
      </c>
      <c r="AS41" s="68">
        <f t="shared" si="34"/>
        <v>632.95812195365249</v>
      </c>
      <c r="AT41" s="68">
        <f>MIN($AS41*'Model Inputs &amp; Summary Results'!$F$26,'Model Inputs &amp; Summary Results'!$F$23)</f>
        <v>474.71859146523934</v>
      </c>
      <c r="AU41" s="68">
        <f t="shared" si="29"/>
        <v>81111842.693525195</v>
      </c>
      <c r="AV41" s="68">
        <f t="shared" si="30"/>
        <v>27037280.897841737</v>
      </c>
      <c r="AX41" s="66">
        <f>'Model Inputs &amp; Summary Results'!$F$40*P41</f>
        <v>19793.66335875</v>
      </c>
      <c r="AY41" s="66">
        <f>'Model Inputs &amp; Summary Results'!$F$41*Q41</f>
        <v>23032.173204999999</v>
      </c>
      <c r="AZ41" s="66">
        <f>'Model Inputs &amp; Summary Results'!$F$42*R41</f>
        <v>266.255</v>
      </c>
      <c r="BA41" s="68">
        <f t="shared" si="15"/>
        <v>39326101.313627623</v>
      </c>
      <c r="BB41" s="68">
        <f t="shared" si="31"/>
        <v>23538597.439014953</v>
      </c>
      <c r="BD41" s="68">
        <f t="shared" si="17"/>
        <v>1150.5588447521247</v>
      </c>
      <c r="BE41" s="68">
        <f>MIN($BD41*'Model Inputs &amp; Summary Results'!$F$26,'Model Inputs &amp; Summary Results'!$F$23)</f>
        <v>862.9191335640935</v>
      </c>
      <c r="BF41" s="68">
        <f t="shared" si="18"/>
        <v>1353.0916751017496</v>
      </c>
      <c r="BG41" s="68">
        <f t="shared" si="26"/>
        <v>490.17254153765612</v>
      </c>
      <c r="BH41" s="68">
        <f t="shared" si="19"/>
        <v>29494575.985220715</v>
      </c>
      <c r="BI41" s="70">
        <f t="shared" si="20"/>
        <v>0.75</v>
      </c>
      <c r="BJ41" s="49" t="b">
        <f>AND(BG41&lt;'Model Inputs &amp; Summary Results'!$F$14,BG41&lt;$BX$23,BI41&gt;=0.25)</f>
        <v>1</v>
      </c>
      <c r="BL41" s="68">
        <f t="shared" si="28"/>
        <v>688.66581155690324</v>
      </c>
      <c r="BM41" s="68">
        <f>MIN($BL41*'Model Inputs &amp; Summary Results'!$F$26,'Model Inputs &amp; Summary Results'!$F$23)</f>
        <v>516.49935866767737</v>
      </c>
      <c r="BN41" s="68">
        <f t="shared" si="33"/>
        <v>17653948.079261214</v>
      </c>
      <c r="BO41" s="68">
        <f t="shared" si="27"/>
        <v>9831525.3284069076</v>
      </c>
      <c r="BS41" s="73" t="s">
        <v>161</v>
      </c>
      <c r="BT41" s="24">
        <f>MAX(BT37-BT39,0)</f>
        <v>1059631855.8899665</v>
      </c>
      <c r="BU41" s="24">
        <f>MAX(BU37-BU39,0)</f>
        <v>0</v>
      </c>
      <c r="BV41" s="67">
        <f>MAX(BV37-BV39,0)</f>
        <v>14192</v>
      </c>
      <c r="BW41" s="49"/>
      <c r="BX41" s="67">
        <f>BV41</f>
        <v>14192</v>
      </c>
    </row>
    <row r="42" spans="1:76" x14ac:dyDescent="0.45">
      <c r="A42" s="49" t="str">
        <f t="shared" si="22"/>
        <v>TX</v>
      </c>
      <c r="B42" s="62">
        <v>0.27</v>
      </c>
      <c r="C42" s="63" cm="1">
        <f t="array" ref="C42">_xlfn.IFNA(INDEX('Locations &amp; Fiber - Unserved'!$H:$H,MATCH(1,($A42='Locations &amp; Fiber - Unserved'!$A:$A)*($B42='Locations &amp; Fiber - Unserved'!$B:$B),0)),C41)</f>
        <v>0.24579975300000001</v>
      </c>
      <c r="D42" s="63" cm="1">
        <f t="array" ref="D42">_xlfn.IFNA(INDEX('Locations &amp; Fiber - Unserved'!$G:$G,MATCH(1,($A42='Locations &amp; Fiber - Unserved'!$A:$A)*($B42='Locations &amp; Fiber - Unserved'!$B:$B),0)),D41)</f>
        <v>0.75420024699999999</v>
      </c>
      <c r="E42" s="64" cm="1">
        <f t="array" ref="E42">_xlfn.IFNA(INDEX('Locations &amp; Fiber - Unserved'!$C:$C,MATCH(1,($A42='Locations &amp; Fiber - Unserved'!$A:$A)*($B42='Locations &amp; Fiber - Unserved'!$B:$B),0)),E41)</f>
        <v>177311</v>
      </c>
      <c r="F42" s="64" cm="1">
        <f t="array" ref="F42">_xlfn.IFNA(INDEX('Locations &amp; Fiber - Unserved'!$D:$D,MATCH(1,($A42='Locations &amp; Fiber - Unserved'!$A:$A)*($B42='Locations &amp; Fiber - Unserved'!$B:$B),0)),F41)</f>
        <v>2462.030366</v>
      </c>
      <c r="G42" s="65" cm="1">
        <f t="array" ref="G42">_xlfn.IFNA(INDEX('Locations &amp; Fiber - Unserved'!$F:$F,MATCH(1,($A42='Locations &amp; Fiber - Unserved'!$A:$A)*($B42='Locations &amp; Fiber - Unserved'!$B:$B),0)),G41)</f>
        <v>2.2700000000000001E-2</v>
      </c>
      <c r="H42" s="65" cm="1">
        <f t="array" ref="H42">_xlfn.IFNA(INDEX('Locations &amp; Fiber - Unserved'!$E:$E,MATCH(1,($A42='Locations &amp; Fiber - Unserved'!$A:$A)*($B42='Locations &amp; Fiber - Unserved'!$B:$B),0)),H41)</f>
        <v>2.7900000000000001E-2</v>
      </c>
      <c r="I42" s="63" cm="1">
        <f t="array" ref="I42">_xlfn.IFNA(INDEX('Locations &amp; Fiber - Unserved'!$I:$I,MATCH(1,($A42='Locations &amp; Fiber - Unserved'!$A:$A)*($B42='Locations &amp; Fiber - Unserved'!$B:$B),0)),I41)</f>
        <v>0.77095977500000001</v>
      </c>
      <c r="J42" s="63" cm="1">
        <f t="array" ref="J42">_xlfn.IFNA(INDEX('Locations &amp; Fiber - Unserved'!$J:$J,MATCH(1,($A42='Locations &amp; Fiber - Unserved'!$A:$A)*($B42='Locations &amp; Fiber - Unserved'!$B:$B),0)),J41)</f>
        <v>0.226853268</v>
      </c>
      <c r="K42" s="63" cm="1">
        <f t="array" ref="K42">_xlfn.IFNA(INDEX('Locations &amp; Fiber - Unserved'!$K:$K,MATCH(1,($A42='Locations &amp; Fiber - Unserved'!$A:$A)*($B42='Locations &amp; Fiber - Unserved'!$B:$B),0)),K41)</f>
        <v>2.1900000000000001E-3</v>
      </c>
      <c r="L42" s="64" cm="1">
        <f t="array" ref="L42">_xlfn.IFNA(INDEX('Locations &amp; Fiber - Underserved'!$C:$C,MATCH(1,($A42='Locations &amp; Fiber - Underserved'!$A:$A)*($B42='Locations &amp; Fiber - Underserved'!$B:$B),0)),L41)</f>
        <v>35453</v>
      </c>
      <c r="M42" s="64" cm="1">
        <f t="array" ref="M42">_xlfn.IFNA(INDEX('Locations &amp; Fiber - Underserved'!$D:$D,MATCH(1,($A42='Locations &amp; Fiber - Underserved'!$A:$A)*($B42='Locations &amp; Fiber - Underserved'!$B:$B),0)),M41)</f>
        <v>587.35225479999997</v>
      </c>
      <c r="N42" s="65" cm="1">
        <f t="array" ref="N42">_xlfn.IFNA(INDEX('Locations &amp; Fiber - Underserved'!$F:$F,MATCH(1,($A42='Locations &amp; Fiber - Underserved'!$A:$A)*($B42='Locations &amp; Fiber - Underserved'!$B:$B),0)),N41)</f>
        <v>2.8000000000000001E-2</v>
      </c>
      <c r="O42" s="72" cm="1">
        <f t="array" ref="O42">_xlfn.IFNA(INDEX('Locations &amp; Fiber - Underserved'!$E:$E,MATCH(1,($A42='Locations &amp; Fiber - Underserved'!$A:$A)*($B42='Locations &amp; Fiber - Underserved'!$B:$B),0)),O41)</f>
        <v>3.3099999999999997E-2</v>
      </c>
      <c r="P42" s="63" cm="1">
        <f t="array" ref="P42">_xlfn.IFNA(INDEX('Locations &amp; Fiber - Underserved'!$I:$I,MATCH(1,($A42='Locations &amp; Fiber - Underserved'!$A:$A)*($B42='Locations &amp; Fiber - Underserved'!$B:$B),0)),P41)</f>
        <v>0.51061771600000005</v>
      </c>
      <c r="Q42" s="63" cm="1">
        <f t="array" ref="Q42">_xlfn.IFNA(INDEX('Locations &amp; Fiber - Underserved'!$J:$J,MATCH(1,($A42='Locations &amp; Fiber - Underserved'!$A:$A)*($B42='Locations &amp; Fiber - Underserved'!$B:$B),0)),Q41)</f>
        <v>0.48449803499999999</v>
      </c>
      <c r="R42" s="63" cm="1">
        <f t="array" ref="R42">_xlfn.IFNA(INDEX('Locations &amp; Fiber - Underserved'!$K:$K,MATCH(1,($A42='Locations &amp; Fiber - Underserved'!$A:$A)*($B42='Locations &amp; Fiber - Underserved'!$B:$B),0)),R41)</f>
        <v>4.8799999999999998E-3</v>
      </c>
      <c r="T42" s="66">
        <f>'Model Inputs &amp; Summary Results'!$F$44*I42</f>
        <v>35656.889593749998</v>
      </c>
      <c r="U42" s="66">
        <f>'Model Inputs &amp; Summary Results'!$F$45*J42</f>
        <v>13781.336030999999</v>
      </c>
      <c r="V42" s="66">
        <f>'Model Inputs &amp; Summary Results'!$F$46*K42</f>
        <v>155.49</v>
      </c>
      <c r="W42" s="67">
        <f t="shared" si="0"/>
        <v>133727.99999581699</v>
      </c>
      <c r="X42" s="67">
        <f t="shared" si="1"/>
        <v>3035.6255999050459</v>
      </c>
      <c r="Y42" s="68">
        <f t="shared" si="2"/>
        <v>150547952.74490196</v>
      </c>
      <c r="Z42" s="68">
        <f t="shared" si="3"/>
        <v>92088780.714271903</v>
      </c>
      <c r="AA42" s="66">
        <f>'Model Inputs &amp; Summary Results'!$F$40*I42</f>
        <v>29489.21139375</v>
      </c>
      <c r="AB42" s="66">
        <f>'Model Inputs &amp; Summary Results'!$F$41*J42</f>
        <v>10945.670181</v>
      </c>
      <c r="AC42" s="66">
        <f>'Model Inputs &amp; Summary Results'!$F$42*K42</f>
        <v>112.78500000000001</v>
      </c>
      <c r="AD42" s="67">
        <f t="shared" si="4"/>
        <v>43583.000004182999</v>
      </c>
      <c r="AE42" s="67">
        <f t="shared" si="5"/>
        <v>989.33410009495412</v>
      </c>
      <c r="AF42" s="68">
        <f t="shared" si="23"/>
        <v>40115189.221680544</v>
      </c>
      <c r="AG42" s="68">
        <f t="shared" si="24"/>
        <v>24538087.673676185</v>
      </c>
      <c r="AI42" s="68">
        <f t="shared" si="6"/>
        <v>190663141.96658251</v>
      </c>
      <c r="AJ42" s="68">
        <f t="shared" si="7"/>
        <v>1075.3035173597943</v>
      </c>
      <c r="AK42" s="68">
        <f>MIN($AJ42*'Model Inputs &amp; Summary Results'!$F$26,'Model Inputs &amp; Summary Results'!$F$23)</f>
        <v>806.4776380198457</v>
      </c>
      <c r="AL42" s="68">
        <f t="shared" si="8"/>
        <v>1383.664665930525</v>
      </c>
      <c r="AM42" s="68">
        <f t="shared" si="32"/>
        <v>577.18702791067926</v>
      </c>
      <c r="AN42" s="68">
        <f t="shared" si="9"/>
        <v>142997356.47493687</v>
      </c>
      <c r="AO42" s="69">
        <f t="shared" si="10"/>
        <v>0.75</v>
      </c>
      <c r="AP42" s="49" t="b">
        <f>AND(AM42&lt;'Model Inputs &amp; Summary Results'!$F$14,AO42&gt;=0.25)</f>
        <v>1</v>
      </c>
      <c r="AR42" s="68">
        <f t="shared" si="11"/>
        <v>116626868.3879481</v>
      </c>
      <c r="AS42" s="68">
        <f t="shared" si="34"/>
        <v>657.75314779087648</v>
      </c>
      <c r="AT42" s="68">
        <f>MIN($AS42*'Model Inputs &amp; Summary Results'!$F$26,'Model Inputs &amp; Summary Results'!$F$23)</f>
        <v>493.31486084315736</v>
      </c>
      <c r="AU42" s="68">
        <f t="shared" si="29"/>
        <v>87470151.290961072</v>
      </c>
      <c r="AV42" s="68">
        <f t="shared" si="30"/>
        <v>29156717.096987024</v>
      </c>
      <c r="AX42" s="66">
        <f>'Model Inputs &amp; Summary Results'!$F$40*P42</f>
        <v>19531.127637000001</v>
      </c>
      <c r="AY42" s="66">
        <f>'Model Inputs &amp; Summary Results'!$F$41*Q42</f>
        <v>23377.030188749999</v>
      </c>
      <c r="AZ42" s="66">
        <f>'Model Inputs &amp; Summary Results'!$F$42*R42</f>
        <v>251.32</v>
      </c>
      <c r="BA42" s="68">
        <f t="shared" si="15"/>
        <v>42843723.085976809</v>
      </c>
      <c r="BB42" s="68">
        <f t="shared" si="31"/>
        <v>25349816.616944864</v>
      </c>
      <c r="BD42" s="68">
        <f t="shared" si="17"/>
        <v>1208.4653791209998</v>
      </c>
      <c r="BE42" s="68">
        <f>MIN($BD42*'Model Inputs &amp; Summary Results'!$F$26,'Model Inputs &amp; Summary Results'!$F$23)</f>
        <v>906.34903434074988</v>
      </c>
      <c r="BF42" s="68">
        <f t="shared" si="18"/>
        <v>1428.5787160323248</v>
      </c>
      <c r="BG42" s="68">
        <f t="shared" si="26"/>
        <v>522.22968169157491</v>
      </c>
      <c r="BH42" s="68">
        <f t="shared" si="19"/>
        <v>32132792.314482607</v>
      </c>
      <c r="BI42" s="70">
        <f t="shared" si="20"/>
        <v>0.75</v>
      </c>
      <c r="BJ42" s="49" t="b">
        <f>AND(BG42&lt;'Model Inputs &amp; Summary Results'!$F$14,BG42&lt;$BX$23,BI42&gt;=0.25)</f>
        <v>1</v>
      </c>
      <c r="BL42" s="68">
        <f t="shared" si="28"/>
        <v>715.02599545722126</v>
      </c>
      <c r="BM42" s="68">
        <f>MIN($BL42*'Model Inputs &amp; Summary Results'!$F$26,'Model Inputs &amp; Summary Results'!$F$23)</f>
        <v>536.26949659291597</v>
      </c>
      <c r="BN42" s="68">
        <f t="shared" si="33"/>
        <v>19012362.462708648</v>
      </c>
      <c r="BO42" s="68">
        <f t="shared" si="27"/>
        <v>10710930.771494202</v>
      </c>
      <c r="BS42" s="49"/>
      <c r="BT42" s="49"/>
      <c r="BU42" s="49"/>
      <c r="BV42" s="49"/>
      <c r="BW42" s="49"/>
      <c r="BX42" s="49"/>
    </row>
    <row r="43" spans="1:76" x14ac:dyDescent="0.45">
      <c r="A43" s="49" t="str">
        <f t="shared" si="22"/>
        <v>TX</v>
      </c>
      <c r="B43" s="62">
        <v>0.28000000000000003</v>
      </c>
      <c r="C43" s="63" cm="1">
        <f t="array" ref="C43">_xlfn.IFNA(INDEX('Locations &amp; Fiber - Unserved'!$H:$H,MATCH(1,($A43='Locations &amp; Fiber - Unserved'!$A:$A)*($B43='Locations &amp; Fiber - Unserved'!$B:$B),0)),C42)</f>
        <v>0.24898457199999999</v>
      </c>
      <c r="D43" s="63" cm="1">
        <f t="array" ref="D43">_xlfn.IFNA(INDEX('Locations &amp; Fiber - Unserved'!$G:$G,MATCH(1,($A43='Locations &amp; Fiber - Unserved'!$A:$A)*($B43='Locations &amp; Fiber - Unserved'!$B:$B),0)),D42)</f>
        <v>0.75101542799999998</v>
      </c>
      <c r="E43" s="64" cm="1">
        <f t="array" ref="E43">_xlfn.IFNA(INDEX('Locations &amp; Fiber - Unserved'!$C:$C,MATCH(1,($A43='Locations &amp; Fiber - Unserved'!$A:$A)*($B43='Locations &amp; Fiber - Unserved'!$B:$B),0)),E42)</f>
        <v>184405</v>
      </c>
      <c r="F43" s="64" cm="1">
        <f t="array" ref="F43">_xlfn.IFNA(INDEX('Locations &amp; Fiber - Unserved'!$D:$D,MATCH(1,($A43='Locations &amp; Fiber - Unserved'!$A:$A)*($B43='Locations &amp; Fiber - Unserved'!$B:$B),0)),F42)</f>
        <v>2667.0750910000002</v>
      </c>
      <c r="G43" s="65" cm="1">
        <f t="array" ref="G43">_xlfn.IFNA(INDEX('Locations &amp; Fiber - Unserved'!$F:$F,MATCH(1,($A43='Locations &amp; Fiber - Unserved'!$A:$A)*($B43='Locations &amp; Fiber - Unserved'!$B:$B),0)),G42)</f>
        <v>2.4E-2</v>
      </c>
      <c r="H43" s="65" cm="1">
        <f t="array" ref="H43">_xlfn.IFNA(INDEX('Locations &amp; Fiber - Unserved'!$E:$E,MATCH(1,($A43='Locations &amp; Fiber - Unserved'!$A:$A)*($B43='Locations &amp; Fiber - Unserved'!$B:$B),0)),H42)</f>
        <v>2.9899999999999999E-2</v>
      </c>
      <c r="I43" s="63" cm="1">
        <f t="array" ref="I43">_xlfn.IFNA(INDEX('Locations &amp; Fiber - Unserved'!$I:$I,MATCH(1,($A43='Locations &amp; Fiber - Unserved'!$A:$A)*($B43='Locations &amp; Fiber - Unserved'!$B:$B),0)),I42)</f>
        <v>0.75562010000000002</v>
      </c>
      <c r="J43" s="63" cm="1">
        <f t="array" ref="J43">_xlfn.IFNA(INDEX('Locations &amp; Fiber - Unserved'!$J:$J,MATCH(1,($A43='Locations &amp; Fiber - Unserved'!$A:$A)*($B43='Locations &amp; Fiber - Unserved'!$B:$B),0)),J42)</f>
        <v>0.24199221600000001</v>
      </c>
      <c r="K43" s="63" cm="1">
        <f t="array" ref="K43">_xlfn.IFNA(INDEX('Locations &amp; Fiber - Unserved'!$K:$K,MATCH(1,($A43='Locations &amp; Fiber - Unserved'!$A:$A)*($B43='Locations &amp; Fiber - Unserved'!$B:$B),0)),K42)</f>
        <v>2.3900000000000002E-3</v>
      </c>
      <c r="L43" s="64" cm="1">
        <f t="array" ref="L43">_xlfn.IFNA(INDEX('Locations &amp; Fiber - Underserved'!$C:$C,MATCH(1,($A43='Locations &amp; Fiber - Underserved'!$A:$A)*($B43='Locations &amp; Fiber - Underserved'!$B:$B),0)),L42)</f>
        <v>36884</v>
      </c>
      <c r="M43" s="64" cm="1">
        <f t="array" ref="M43">_xlfn.IFNA(INDEX('Locations &amp; Fiber - Underserved'!$D:$D,MATCH(1,($A43='Locations &amp; Fiber - Underserved'!$A:$A)*($B43='Locations &amp; Fiber - Underserved'!$B:$B),0)),M42)</f>
        <v>636.10419100000001</v>
      </c>
      <c r="N43" s="65" cm="1">
        <f t="array" ref="N43">_xlfn.IFNA(INDEX('Locations &amp; Fiber - Underserved'!$F:$F,MATCH(1,($A43='Locations &amp; Fiber - Underserved'!$A:$A)*($B43='Locations &amp; Fiber - Underserved'!$B:$B),0)),N42)</f>
        <v>2.9399999999999999E-2</v>
      </c>
      <c r="O43" s="72" cm="1">
        <f t="array" ref="O43">_xlfn.IFNA(INDEX('Locations &amp; Fiber - Underserved'!$E:$E,MATCH(1,($A43='Locations &amp; Fiber - Underserved'!$A:$A)*($B43='Locations &amp; Fiber - Underserved'!$B:$B),0)),O42)</f>
        <v>3.5200000000000002E-2</v>
      </c>
      <c r="P43" s="63" cm="1">
        <f t="array" ref="P43">_xlfn.IFNA(INDEX('Locations &amp; Fiber - Underserved'!$I:$I,MATCH(1,($A43='Locations &amp; Fiber - Underserved'!$A:$A)*($B43='Locations &amp; Fiber - Underserved'!$B:$B),0)),P42)</f>
        <v>0.50849638900000005</v>
      </c>
      <c r="Q43" s="63" cm="1">
        <f t="array" ref="Q43">_xlfn.IFNA(INDEX('Locations &amp; Fiber - Underserved'!$J:$J,MATCH(1,($A43='Locations &amp; Fiber - Underserved'!$A:$A)*($B43='Locations &amp; Fiber - Underserved'!$B:$B),0)),Q42)</f>
        <v>0.48698923199999999</v>
      </c>
      <c r="R43" s="63" cm="1">
        <f t="array" ref="R43">_xlfn.IFNA(INDEX('Locations &amp; Fiber - Underserved'!$K:$K,MATCH(1,($A43='Locations &amp; Fiber - Underserved'!$A:$A)*($B43='Locations &amp; Fiber - Underserved'!$B:$B),0)),R42)</f>
        <v>4.5100000000000001E-3</v>
      </c>
      <c r="T43" s="66">
        <f>'Model Inputs &amp; Summary Results'!$F$44*I43</f>
        <v>34947.429625000004</v>
      </c>
      <c r="U43" s="66">
        <f>'Model Inputs &amp; Summary Results'!$F$45*J43</f>
        <v>14701.027122000001</v>
      </c>
      <c r="V43" s="66">
        <f>'Model Inputs &amp; Summary Results'!$F$46*K43</f>
        <v>169.69000000000003</v>
      </c>
      <c r="W43" s="67">
        <f t="shared" si="0"/>
        <v>138491.00000033999</v>
      </c>
      <c r="X43" s="67">
        <f t="shared" si="1"/>
        <v>3323.7840000081596</v>
      </c>
      <c r="Y43" s="68">
        <f t="shared" si="2"/>
        <v>165584759.06773716</v>
      </c>
      <c r="Z43" s="68">
        <f t="shared" si="3"/>
        <v>99786472.338692516</v>
      </c>
      <c r="AA43" s="66">
        <f>'Model Inputs &amp; Summary Results'!$F$40*I43</f>
        <v>28902.468825</v>
      </c>
      <c r="AB43" s="66">
        <f>'Model Inputs &amp; Summary Results'!$F$41*J43</f>
        <v>11676.124422000001</v>
      </c>
      <c r="AC43" s="66">
        <f>'Model Inputs &amp; Summary Results'!$F$42*K43</f>
        <v>123.08500000000001</v>
      </c>
      <c r="AD43" s="67">
        <f t="shared" si="4"/>
        <v>45913.999999659995</v>
      </c>
      <c r="AE43" s="67">
        <f t="shared" si="5"/>
        <v>1101.9359999918399</v>
      </c>
      <c r="AF43" s="68">
        <f t="shared" si="23"/>
        <v>44850644.520454057</v>
      </c>
      <c r="AG43" s="68">
        <f t="shared" si="24"/>
        <v>27028378.843622882</v>
      </c>
      <c r="AI43" s="68">
        <f t="shared" si="6"/>
        <v>210435403.58819121</v>
      </c>
      <c r="AJ43" s="68">
        <f t="shared" si="7"/>
        <v>1141.1588817450242</v>
      </c>
      <c r="AK43" s="68">
        <f>MIN($AJ43*'Model Inputs &amp; Summary Results'!$F$26,'Model Inputs &amp; Summary Results'!$F$23)</f>
        <v>855.86916130876818</v>
      </c>
      <c r="AL43" s="68">
        <f t="shared" si="8"/>
        <v>1489.5625877353002</v>
      </c>
      <c r="AM43" s="68">
        <f t="shared" si="32"/>
        <v>633.69342642653203</v>
      </c>
      <c r="AN43" s="68">
        <f t="shared" si="9"/>
        <v>157826552.69114339</v>
      </c>
      <c r="AO43" s="69">
        <f t="shared" si="10"/>
        <v>0.74999999999999989</v>
      </c>
      <c r="AP43" s="49" t="b">
        <f>AND(AM43&lt;'Model Inputs &amp; Summary Results'!$F$14,AO43&gt;=0.25)</f>
        <v>1</v>
      </c>
      <c r="AR43" s="68">
        <f t="shared" si="11"/>
        <v>126814851.18231539</v>
      </c>
      <c r="AS43" s="68">
        <f t="shared" si="34"/>
        <v>687.69746580795209</v>
      </c>
      <c r="AT43" s="68">
        <f>MIN($AS43*'Model Inputs &amp; Summary Results'!$F$26,'Model Inputs &amp; Summary Results'!$F$23)</f>
        <v>515.77309935596406</v>
      </c>
      <c r="AU43" s="68">
        <f t="shared" si="29"/>
        <v>95111138.386736557</v>
      </c>
      <c r="AV43" s="68">
        <f t="shared" si="30"/>
        <v>31703712.795578837</v>
      </c>
      <c r="AX43" s="66">
        <f>'Model Inputs &amp; Summary Results'!$F$40*P43</f>
        <v>19449.986879250002</v>
      </c>
      <c r="AY43" s="66">
        <f>'Model Inputs &amp; Summary Results'!$F$41*Q43</f>
        <v>23497.230444000001</v>
      </c>
      <c r="AZ43" s="66">
        <f>'Model Inputs &amp; Summary Results'!$F$42*R43</f>
        <v>232.26500000000001</v>
      </c>
      <c r="BA43" s="68">
        <f t="shared" si="15"/>
        <v>46823381.564716138</v>
      </c>
      <c r="BB43" s="68">
        <f t="shared" si="31"/>
        <v>27466649.671029747</v>
      </c>
      <c r="BD43" s="68">
        <f t="shared" si="17"/>
        <v>1269.47678030355</v>
      </c>
      <c r="BE43" s="68">
        <f>MIN($BD43*'Model Inputs &amp; Summary Results'!$F$26,'Model Inputs &amp; Summary Results'!$F$23)</f>
        <v>952.10758522766241</v>
      </c>
      <c r="BF43" s="68">
        <f t="shared" si="18"/>
        <v>1519.9177777784003</v>
      </c>
      <c r="BG43" s="68">
        <f t="shared" si="26"/>
        <v>567.81019255073784</v>
      </c>
      <c r="BH43" s="68">
        <f t="shared" si="19"/>
        <v>35117536.173537098</v>
      </c>
      <c r="BI43" s="70">
        <f t="shared" si="20"/>
        <v>0.74999999999999989</v>
      </c>
      <c r="BJ43" s="49" t="b">
        <f>AND(BG43&lt;'Model Inputs &amp; Summary Results'!$F$14,BG43&lt;$BX$23,BI43&gt;=0.25)</f>
        <v>1</v>
      </c>
      <c r="BL43" s="68">
        <f t="shared" si="28"/>
        <v>744.67654460009078</v>
      </c>
      <c r="BM43" s="68">
        <f>MIN($BL43*'Model Inputs &amp; Summary Results'!$F$26,'Model Inputs &amp; Summary Results'!$F$23)</f>
        <v>558.50740845006806</v>
      </c>
      <c r="BN43" s="68">
        <f t="shared" si="33"/>
        <v>20599987.25327231</v>
      </c>
      <c r="BO43" s="68">
        <f t="shared" si="27"/>
        <v>11705845.39117904</v>
      </c>
      <c r="BS43" s="73" t="s">
        <v>162</v>
      </c>
      <c r="BT43" s="74" t="b">
        <f>BT41&gt;0</f>
        <v>1</v>
      </c>
      <c r="BU43" s="49"/>
      <c r="BV43" s="49"/>
      <c r="BW43" s="49"/>
      <c r="BX43" s="49"/>
    </row>
    <row r="44" spans="1:76" x14ac:dyDescent="0.45">
      <c r="A44" s="49" t="str">
        <f t="shared" si="22"/>
        <v>TX</v>
      </c>
      <c r="B44" s="62">
        <v>0.28999999999999998</v>
      </c>
      <c r="C44" s="63" cm="1">
        <f t="array" ref="C44">_xlfn.IFNA(INDEX('Locations &amp; Fiber - Unserved'!$H:$H,MATCH(1,($A44='Locations &amp; Fiber - Unserved'!$A:$A)*($B44='Locations &amp; Fiber - Unserved'!$B:$B),0)),C43)</f>
        <v>0.249005748</v>
      </c>
      <c r="D44" s="63" cm="1">
        <f t="array" ref="D44">_xlfn.IFNA(INDEX('Locations &amp; Fiber - Unserved'!$G:$G,MATCH(1,($A44='Locations &amp; Fiber - Unserved'!$A:$A)*($B44='Locations &amp; Fiber - Unserved'!$B:$B),0)),D43)</f>
        <v>0.75099425200000003</v>
      </c>
      <c r="E44" s="64" cm="1">
        <f t="array" ref="E44">_xlfn.IFNA(INDEX('Locations &amp; Fiber - Unserved'!$C:$C,MATCH(1,($A44='Locations &amp; Fiber - Unserved'!$A:$A)*($B44='Locations &amp; Fiber - Unserved'!$B:$B),0)),E43)</f>
        <v>190847</v>
      </c>
      <c r="F44" s="64" cm="1">
        <f t="array" ref="F44">_xlfn.IFNA(INDEX('Locations &amp; Fiber - Unserved'!$D:$D,MATCH(1,($A44='Locations &amp; Fiber - Unserved'!$A:$A)*($B44='Locations &amp; Fiber - Unserved'!$B:$B),0)),F43)</f>
        <v>2865.785813</v>
      </c>
      <c r="G44" s="65" cm="1">
        <f t="array" ref="G44">_xlfn.IFNA(INDEX('Locations &amp; Fiber - Unserved'!$F:$F,MATCH(1,($A44='Locations &amp; Fiber - Unserved'!$A:$A)*($B44='Locations &amp; Fiber - Unserved'!$B:$B),0)),G43)</f>
        <v>2.5399999999999999E-2</v>
      </c>
      <c r="H44" s="65" cm="1">
        <f t="array" ref="H44">_xlfn.IFNA(INDEX('Locations &amp; Fiber - Unserved'!$E:$E,MATCH(1,($A44='Locations &amp; Fiber - Unserved'!$A:$A)*($B44='Locations &amp; Fiber - Unserved'!$B:$B),0)),H43)</f>
        <v>3.1899999999999998E-2</v>
      </c>
      <c r="I44" s="63" cm="1">
        <f t="array" ref="I44">_xlfn.IFNA(INDEX('Locations &amp; Fiber - Unserved'!$I:$I,MATCH(1,($A44='Locations &amp; Fiber - Unserved'!$A:$A)*($B44='Locations &amp; Fiber - Unserved'!$B:$B),0)),I43)</f>
        <v>0.74398285900000005</v>
      </c>
      <c r="J44" s="63" cm="1">
        <f t="array" ref="J44">_xlfn.IFNA(INDEX('Locations &amp; Fiber - Unserved'!$J:$J,MATCH(1,($A44='Locations &amp; Fiber - Unserved'!$A:$A)*($B44='Locations &amp; Fiber - Unserved'!$B:$B),0)),J43)</f>
        <v>0.25366366499999998</v>
      </c>
      <c r="K44" s="63" cm="1">
        <f t="array" ref="K44">_xlfn.IFNA(INDEX('Locations &amp; Fiber - Unserved'!$K:$K,MATCH(1,($A44='Locations &amp; Fiber - Unserved'!$A:$A)*($B44='Locations &amp; Fiber - Unserved'!$B:$B),0)),K43)</f>
        <v>2.3500000000000001E-3</v>
      </c>
      <c r="L44" s="64" cm="1">
        <f t="array" ref="L44">_xlfn.IFNA(INDEX('Locations &amp; Fiber - Underserved'!$C:$C,MATCH(1,($A44='Locations &amp; Fiber - Underserved'!$A:$A)*($B44='Locations &amp; Fiber - Underserved'!$B:$B),0)),L43)</f>
        <v>38171</v>
      </c>
      <c r="M44" s="64" cm="1">
        <f t="array" ref="M44">_xlfn.IFNA(INDEX('Locations &amp; Fiber - Underserved'!$D:$D,MATCH(1,($A44='Locations &amp; Fiber - Underserved'!$A:$A)*($B44='Locations &amp; Fiber - Underserved'!$B:$B),0)),M43)</f>
        <v>682.26598890000002</v>
      </c>
      <c r="N44" s="65" cm="1">
        <f t="array" ref="N44">_xlfn.IFNA(INDEX('Locations &amp; Fiber - Underserved'!$F:$F,MATCH(1,($A44='Locations &amp; Fiber - Underserved'!$A:$A)*($B44='Locations &amp; Fiber - Underserved'!$B:$B),0)),N43)</f>
        <v>3.0599999999999999E-2</v>
      </c>
      <c r="O44" s="72" cm="1">
        <f t="array" ref="O44">_xlfn.IFNA(INDEX('Locations &amp; Fiber - Underserved'!$E:$E,MATCH(1,($A44='Locations &amp; Fiber - Underserved'!$A:$A)*($B44='Locations &amp; Fiber - Underserved'!$B:$B),0)),O43)</f>
        <v>3.6499999999999998E-2</v>
      </c>
      <c r="P44" s="63" cm="1">
        <f t="array" ref="P44">_xlfn.IFNA(INDEX('Locations &amp; Fiber - Underserved'!$I:$I,MATCH(1,($A44='Locations &amp; Fiber - Underserved'!$A:$A)*($B44='Locations &amp; Fiber - Underserved'!$B:$B),0)),P43)</f>
        <v>0.51127245700000001</v>
      </c>
      <c r="Q44" s="63" cm="1">
        <f t="array" ref="Q44">_xlfn.IFNA(INDEX('Locations &amp; Fiber - Underserved'!$J:$J,MATCH(1,($A44='Locations &amp; Fiber - Underserved'!$A:$A)*($B44='Locations &amp; Fiber - Underserved'!$B:$B),0)),Q43)</f>
        <v>0.48451512899999999</v>
      </c>
      <c r="R44" s="63" cm="1">
        <f t="array" ref="R44">_xlfn.IFNA(INDEX('Locations &amp; Fiber - Underserved'!$K:$K,MATCH(1,($A44='Locations &amp; Fiber - Underserved'!$A:$A)*($B44='Locations &amp; Fiber - Underserved'!$B:$B),0)),R43)</f>
        <v>4.2100000000000002E-3</v>
      </c>
      <c r="T44" s="66">
        <f>'Model Inputs &amp; Summary Results'!$F$44*I44</f>
        <v>34409.207228750005</v>
      </c>
      <c r="U44" s="66">
        <f>'Model Inputs &amp; Summary Results'!$F$45*J44</f>
        <v>15410.067648749999</v>
      </c>
      <c r="V44" s="66">
        <f>'Model Inputs &amp; Summary Results'!$F$46*K44</f>
        <v>166.85</v>
      </c>
      <c r="W44" s="67">
        <f t="shared" si="0"/>
        <v>143325.000011444</v>
      </c>
      <c r="X44" s="67">
        <f t="shared" si="1"/>
        <v>3640.4550002906776</v>
      </c>
      <c r="Y44" s="68">
        <f t="shared" si="2"/>
        <v>181972238.25544915</v>
      </c>
      <c r="Z44" s="68">
        <f t="shared" si="3"/>
        <v>107579571.76982599</v>
      </c>
      <c r="AA44" s="66">
        <f>'Model Inputs &amp; Summary Results'!$F$40*I44</f>
        <v>28457.344356750003</v>
      </c>
      <c r="AB44" s="66">
        <f>'Model Inputs &amp; Summary Results'!$F$41*J44</f>
        <v>12239.27183625</v>
      </c>
      <c r="AC44" s="66">
        <f>'Model Inputs &amp; Summary Results'!$F$42*K44</f>
        <v>121.02500000000001</v>
      </c>
      <c r="AD44" s="67">
        <f t="shared" si="4"/>
        <v>47521.999988556003</v>
      </c>
      <c r="AE44" s="67">
        <f t="shared" si="5"/>
        <v>1207.0587997093223</v>
      </c>
      <c r="AF44" s="68">
        <f t="shared" si="23"/>
        <v>49269292.985388376</v>
      </c>
      <c r="AG44" s="68">
        <f t="shared" si="24"/>
        <v>29127352.015803736</v>
      </c>
      <c r="AI44" s="68">
        <f t="shared" si="6"/>
        <v>231241531.24083751</v>
      </c>
      <c r="AJ44" s="68">
        <f t="shared" si="7"/>
        <v>1211.6592413862284</v>
      </c>
      <c r="AK44" s="68">
        <f>MIN($AJ44*'Model Inputs &amp; Summary Results'!$F$26,'Model Inputs &amp; Summary Results'!$F$23)</f>
        <v>908.74443103967133</v>
      </c>
      <c r="AL44" s="68">
        <f t="shared" si="8"/>
        <v>1594.5573835922501</v>
      </c>
      <c r="AM44" s="68">
        <f t="shared" si="32"/>
        <v>685.81295255257874</v>
      </c>
      <c r="AN44" s="68">
        <f t="shared" si="9"/>
        <v>173431148.43062815</v>
      </c>
      <c r="AO44" s="69">
        <f t="shared" si="10"/>
        <v>0.75000000000000011</v>
      </c>
      <c r="AP44" s="49" t="b">
        <f>AND(AM44&lt;'Model Inputs &amp; Summary Results'!$F$14,AO44&gt;=0.25)</f>
        <v>1</v>
      </c>
      <c r="AR44" s="68">
        <f t="shared" si="11"/>
        <v>136706923.78562972</v>
      </c>
      <c r="AS44" s="68">
        <f t="shared" si="34"/>
        <v>716.31686002729793</v>
      </c>
      <c r="AT44" s="68">
        <f>MIN($AS44*'Model Inputs &amp; Summary Results'!$F$26,'Model Inputs &amp; Summary Results'!$F$23)</f>
        <v>537.23764502047345</v>
      </c>
      <c r="AU44" s="68">
        <f t="shared" si="29"/>
        <v>102530192.8392223</v>
      </c>
      <c r="AV44" s="68">
        <f t="shared" si="30"/>
        <v>34176730.946407422</v>
      </c>
      <c r="AX44" s="66">
        <f>'Model Inputs &amp; Summary Results'!$F$40*P44</f>
        <v>19556.171480249999</v>
      </c>
      <c r="AY44" s="66">
        <f>'Model Inputs &amp; Summary Results'!$F$41*Q44</f>
        <v>23377.85497425</v>
      </c>
      <c r="AZ44" s="66">
        <f>'Model Inputs &amp; Summary Results'!$F$42*R44</f>
        <v>216.815</v>
      </c>
      <c r="BA44" s="68">
        <f t="shared" si="15"/>
        <v>50401589.536287412</v>
      </c>
      <c r="BB44" s="68">
        <f t="shared" si="31"/>
        <v>29440351.516821556</v>
      </c>
      <c r="BD44" s="68">
        <f t="shared" si="17"/>
        <v>1320.4157485076998</v>
      </c>
      <c r="BE44" s="68">
        <f>MIN($BD44*'Model Inputs &amp; Summary Results'!$F$26,'Model Inputs &amp; Summary Results'!$F$23)</f>
        <v>990.31181138077488</v>
      </c>
      <c r="BF44" s="68">
        <f t="shared" si="18"/>
        <v>1575.0057130892499</v>
      </c>
      <c r="BG44" s="68">
        <f t="shared" si="26"/>
        <v>584.69390170847498</v>
      </c>
      <c r="BH44" s="68">
        <f t="shared" si="19"/>
        <v>37801192.152215555</v>
      </c>
      <c r="BI44" s="70">
        <f t="shared" si="20"/>
        <v>0.74999999999999989</v>
      </c>
      <c r="BJ44" s="49" t="b">
        <f>AND(BG44&lt;'Model Inputs &amp; Summary Results'!$F$14,BG44&lt;$BX$23,BI44&gt;=0.25)</f>
        <v>1</v>
      </c>
      <c r="BL44" s="68">
        <f t="shared" si="28"/>
        <v>771.27535345737749</v>
      </c>
      <c r="BM44" s="68">
        <f>MIN($BL44*'Model Inputs &amp; Summary Results'!$F$26,'Model Inputs &amp; Summary Results'!$F$23)</f>
        <v>578.45651509303309</v>
      </c>
      <c r="BN44" s="68">
        <f t="shared" si="33"/>
        <v>22080263.637616165</v>
      </c>
      <c r="BO44" s="68">
        <f t="shared" si="27"/>
        <v>12600397.384071857</v>
      </c>
      <c r="BS44" s="49"/>
      <c r="BT44" s="49"/>
      <c r="BU44" s="49"/>
      <c r="BV44" s="49"/>
      <c r="BW44" s="49"/>
      <c r="BX44" s="49"/>
    </row>
    <row r="45" spans="1:76" x14ac:dyDescent="0.45">
      <c r="A45" s="49" t="str">
        <f t="shared" si="22"/>
        <v>TX</v>
      </c>
      <c r="B45" s="62">
        <v>0.3</v>
      </c>
      <c r="C45" s="63" cm="1">
        <f t="array" ref="C45">_xlfn.IFNA(INDEX('Locations &amp; Fiber - Unserved'!$H:$H,MATCH(1,($A45='Locations &amp; Fiber - Unserved'!$A:$A)*($B45='Locations &amp; Fiber - Unserved'!$B:$B),0)),C44)</f>
        <v>0.24956519999999999</v>
      </c>
      <c r="D45" s="63" cm="1">
        <f t="array" ref="D45">_xlfn.IFNA(INDEX('Locations &amp; Fiber - Unserved'!$G:$G,MATCH(1,($A45='Locations &amp; Fiber - Unserved'!$A:$A)*($B45='Locations &amp; Fiber - Unserved'!$B:$B),0)),D44)</f>
        <v>0.75043479999999996</v>
      </c>
      <c r="E45" s="64" cm="1">
        <f t="array" ref="E45">_xlfn.IFNA(INDEX('Locations &amp; Fiber - Unserved'!$C:$C,MATCH(1,($A45='Locations &amp; Fiber - Unserved'!$A:$A)*($B45='Locations &amp; Fiber - Unserved'!$B:$B),0)),E44)</f>
        <v>196642</v>
      </c>
      <c r="F45" s="64" cm="1">
        <f t="array" ref="F45">_xlfn.IFNA(INDEX('Locations &amp; Fiber - Unserved'!$D:$D,MATCH(1,($A45='Locations &amp; Fiber - Unserved'!$A:$A)*($B45='Locations &amp; Fiber - Unserved'!$B:$B),0)),F44)</f>
        <v>3054.9429479999999</v>
      </c>
      <c r="G45" s="65" cm="1">
        <f t="array" ref="G45">_xlfn.IFNA(INDEX('Locations &amp; Fiber - Unserved'!$F:$F,MATCH(1,($A45='Locations &amp; Fiber - Unserved'!$A:$A)*($B45='Locations &amp; Fiber - Unserved'!$B:$B),0)),G44)</f>
        <v>2.6700000000000002E-2</v>
      </c>
      <c r="H45" s="65" cm="1">
        <f t="array" ref="H45">_xlfn.IFNA(INDEX('Locations &amp; Fiber - Unserved'!$E:$E,MATCH(1,($A45='Locations &amp; Fiber - Unserved'!$A:$A)*($B45='Locations &amp; Fiber - Unserved'!$B:$B),0)),H44)</f>
        <v>3.3599999999999998E-2</v>
      </c>
      <c r="I45" s="63" cm="1">
        <f t="array" ref="I45">_xlfn.IFNA(INDEX('Locations &amp; Fiber - Unserved'!$I:$I,MATCH(1,($A45='Locations &amp; Fiber - Unserved'!$A:$A)*($B45='Locations &amp; Fiber - Unserved'!$B:$B),0)),I44)</f>
        <v>0.730749282</v>
      </c>
      <c r="J45" s="63" cm="1">
        <f t="array" ref="J45">_xlfn.IFNA(INDEX('Locations &amp; Fiber - Unserved'!$J:$J,MATCH(1,($A45='Locations &amp; Fiber - Unserved'!$A:$A)*($B45='Locations &amp; Fiber - Unserved'!$B:$B),0)),J44)</f>
        <v>0.26650836</v>
      </c>
      <c r="K45" s="63" cm="1">
        <f t="array" ref="K45">_xlfn.IFNA(INDEX('Locations &amp; Fiber - Unserved'!$K:$K,MATCH(1,($A45='Locations &amp; Fiber - Unserved'!$A:$A)*($B45='Locations &amp; Fiber - Unserved'!$B:$B),0)),K44)</f>
        <v>2.7399999999999998E-3</v>
      </c>
      <c r="L45" s="64" cm="1">
        <f t="array" ref="L45">_xlfn.IFNA(INDEX('Locations &amp; Fiber - Underserved'!$C:$C,MATCH(1,($A45='Locations &amp; Fiber - Underserved'!$A:$A)*($B45='Locations &amp; Fiber - Underserved'!$B:$B),0)),L44)</f>
        <v>39339</v>
      </c>
      <c r="M45" s="64" cm="1">
        <f t="array" ref="M45">_xlfn.IFNA(INDEX('Locations &amp; Fiber - Underserved'!$D:$D,MATCH(1,($A45='Locations &amp; Fiber - Underserved'!$A:$A)*($B45='Locations &amp; Fiber - Underserved'!$B:$B),0)),M44)</f>
        <v>725.97553349999998</v>
      </c>
      <c r="N45" s="65" cm="1">
        <f t="array" ref="N45">_xlfn.IFNA(INDEX('Locations &amp; Fiber - Underserved'!$F:$F,MATCH(1,($A45='Locations &amp; Fiber - Underserved'!$A:$A)*($B45='Locations &amp; Fiber - Underserved'!$B:$B),0)),N44)</f>
        <v>3.1800000000000002E-2</v>
      </c>
      <c r="O45" s="72" cm="1">
        <f t="array" ref="O45">_xlfn.IFNA(INDEX('Locations &amp; Fiber - Underserved'!$E:$E,MATCH(1,($A45='Locations &amp; Fiber - Underserved'!$A:$A)*($B45='Locations &amp; Fiber - Underserved'!$B:$B),0)),O44)</f>
        <v>3.8300000000000001E-2</v>
      </c>
      <c r="P45" s="63" cm="1">
        <f t="array" ref="P45">_xlfn.IFNA(INDEX('Locations &amp; Fiber - Underserved'!$I:$I,MATCH(1,($A45='Locations &amp; Fiber - Underserved'!$A:$A)*($B45='Locations &amp; Fiber - Underserved'!$B:$B),0)),P44)</f>
        <v>0.50210037600000001</v>
      </c>
      <c r="Q45" s="63" cm="1">
        <f t="array" ref="Q45">_xlfn.IFNA(INDEX('Locations &amp; Fiber - Underserved'!$J:$J,MATCH(1,($A45='Locations &amp; Fiber - Underserved'!$A:$A)*($B45='Locations &amp; Fiber - Underserved'!$B:$B),0)),Q44)</f>
        <v>0.49379380299999998</v>
      </c>
      <c r="R45" s="63" cm="1">
        <f t="array" ref="R45">_xlfn.IFNA(INDEX('Locations &amp; Fiber - Underserved'!$K:$K,MATCH(1,($A45='Locations &amp; Fiber - Underserved'!$A:$A)*($B45='Locations &amp; Fiber - Underserved'!$B:$B),0)),R44)</f>
        <v>4.1099999999999999E-3</v>
      </c>
      <c r="T45" s="66">
        <f>'Model Inputs &amp; Summary Results'!$F$44*I45</f>
        <v>33797.154292500003</v>
      </c>
      <c r="U45" s="66">
        <f>'Model Inputs &amp; Summary Results'!$F$45*J45</f>
        <v>16190.382869999999</v>
      </c>
      <c r="V45" s="66">
        <f>'Model Inputs &amp; Summary Results'!$F$46*K45</f>
        <v>194.54</v>
      </c>
      <c r="W45" s="67">
        <f t="shared" si="0"/>
        <v>147566.99994159999</v>
      </c>
      <c r="X45" s="67">
        <f t="shared" si="1"/>
        <v>3940.03889844072</v>
      </c>
      <c r="Y45" s="68">
        <f t="shared" si="2"/>
        <v>197719336.02480373</v>
      </c>
      <c r="Z45" s="68">
        <f t="shared" si="3"/>
        <v>115044193.36849532</v>
      </c>
      <c r="AA45" s="66">
        <f>'Model Inputs &amp; Summary Results'!$F$40*I45</f>
        <v>27951.160036500001</v>
      </c>
      <c r="AB45" s="66">
        <f>'Model Inputs &amp; Summary Results'!$F$41*J45</f>
        <v>12859.02837</v>
      </c>
      <c r="AC45" s="66">
        <f>'Model Inputs &amp; Summary Results'!$F$42*K45</f>
        <v>141.10999999999999</v>
      </c>
      <c r="AD45" s="67">
        <f t="shared" si="4"/>
        <v>49075.000058400001</v>
      </c>
      <c r="AE45" s="67">
        <f t="shared" si="5"/>
        <v>1310.30250155928</v>
      </c>
      <c r="AF45" s="68">
        <f t="shared" si="23"/>
        <v>53658588.744137518</v>
      </c>
      <c r="AG45" s="68">
        <f t="shared" si="24"/>
        <v>31221574.902450167</v>
      </c>
      <c r="AI45" s="68">
        <f t="shared" si="6"/>
        <v>251377924.76894125</v>
      </c>
      <c r="AJ45" s="68">
        <f t="shared" si="7"/>
        <v>1278.3531736299533</v>
      </c>
      <c r="AK45" s="68">
        <f>MIN($AJ45*'Model Inputs &amp; Summary Results'!$F$26,'Model Inputs &amp; Summary Results'!$F$23)</f>
        <v>958.76488022246497</v>
      </c>
      <c r="AL45" s="68">
        <f t="shared" si="8"/>
        <v>1686.1177926600001</v>
      </c>
      <c r="AM45" s="68">
        <f t="shared" si="32"/>
        <v>727.35291243753511</v>
      </c>
      <c r="AN45" s="68">
        <f t="shared" si="9"/>
        <v>188533443.57670596</v>
      </c>
      <c r="AO45" s="69">
        <f t="shared" si="10"/>
        <v>0.75000000000000011</v>
      </c>
      <c r="AP45" s="49" t="b">
        <f>AND(AM45&lt;'Model Inputs &amp; Summary Results'!$F$14,AO45&gt;=0.25)</f>
        <v>1</v>
      </c>
      <c r="AR45" s="68">
        <f t="shared" si="11"/>
        <v>146265768.27094549</v>
      </c>
      <c r="AS45" s="68">
        <f t="shared" si="34"/>
        <v>743.81753781463522</v>
      </c>
      <c r="AT45" s="68">
        <f>MIN($AS45*'Model Inputs &amp; Summary Results'!$F$26,'Model Inputs &amp; Summary Results'!$F$23)</f>
        <v>557.86315336097641</v>
      </c>
      <c r="AU45" s="68">
        <f t="shared" si="29"/>
        <v>109699326.20320912</v>
      </c>
      <c r="AV45" s="68">
        <f t="shared" si="30"/>
        <v>36566442.067736372</v>
      </c>
      <c r="AX45" s="66">
        <f>'Model Inputs &amp; Summary Results'!$F$40*P45</f>
        <v>19205.339382000002</v>
      </c>
      <c r="AY45" s="66">
        <f>'Model Inputs &amp; Summary Results'!$F$41*Q45</f>
        <v>23825.55099475</v>
      </c>
      <c r="AZ45" s="66">
        <f>'Model Inputs &amp; Summary Results'!$F$42*R45</f>
        <v>211.66499999999999</v>
      </c>
      <c r="BA45" s="68">
        <f t="shared" si="15"/>
        <v>54095580.573717795</v>
      </c>
      <c r="BB45" s="68">
        <f t="shared" si="31"/>
        <v>31393037.209539376</v>
      </c>
      <c r="BD45" s="68">
        <f t="shared" si="17"/>
        <v>1375.1132609806502</v>
      </c>
      <c r="BE45" s="68">
        <f>MIN($BD45*'Model Inputs &amp; Summary Results'!$F$26,'Model Inputs &amp; Summary Results'!$F$23)</f>
        <v>1031.3349457354877</v>
      </c>
      <c r="BF45" s="68">
        <f t="shared" si="18"/>
        <v>1656.1898709295251</v>
      </c>
      <c r="BG45" s="68">
        <f t="shared" si="26"/>
        <v>624.85492519403738</v>
      </c>
      <c r="BH45" s="68">
        <f t="shared" si="19"/>
        <v>40571685.430288352</v>
      </c>
      <c r="BI45" s="70">
        <f t="shared" si="20"/>
        <v>0.75000000000000011</v>
      </c>
      <c r="BJ45" s="49" t="b">
        <f>AND(BG45&lt;'Model Inputs &amp; Summary Results'!$F$14,BG45&lt;$BX$23,BI45&gt;=0.25)</f>
        <v>1</v>
      </c>
      <c r="BL45" s="68">
        <f t="shared" si="28"/>
        <v>798.01309666080419</v>
      </c>
      <c r="BM45" s="68">
        <f>MIN($BL45*'Model Inputs &amp; Summary Results'!$F$26,'Model Inputs &amp; Summary Results'!$F$23)</f>
        <v>598.5098224956032</v>
      </c>
      <c r="BN45" s="68">
        <f t="shared" si="33"/>
        <v>23544777.907154534</v>
      </c>
      <c r="BO45" s="68">
        <f t="shared" si="27"/>
        <v>13523895.143429443</v>
      </c>
      <c r="BS45" s="71" t="s">
        <v>252</v>
      </c>
      <c r="BT45" s="49"/>
      <c r="BU45" s="49"/>
      <c r="BV45" s="49"/>
      <c r="BW45" s="49"/>
      <c r="BX45" s="49"/>
    </row>
    <row r="46" spans="1:76" x14ac:dyDescent="0.45">
      <c r="A46" s="49" t="str">
        <f t="shared" si="22"/>
        <v>TX</v>
      </c>
      <c r="B46" s="62">
        <v>0.31</v>
      </c>
      <c r="C46" s="63" cm="1">
        <f t="array" ref="C46">_xlfn.IFNA(INDEX('Locations &amp; Fiber - Unserved'!$H:$H,MATCH(1,($A46='Locations &amp; Fiber - Unserved'!$A:$A)*($B46='Locations &amp; Fiber - Unserved'!$B:$B),0)),C45)</f>
        <v>0.25095519399999999</v>
      </c>
      <c r="D46" s="63" cm="1">
        <f t="array" ref="D46">_xlfn.IFNA(INDEX('Locations &amp; Fiber - Unserved'!$G:$G,MATCH(1,($A46='Locations &amp; Fiber - Unserved'!$A:$A)*($B46='Locations &amp; Fiber - Unserved'!$B:$B),0)),D45)</f>
        <v>0.74904480600000001</v>
      </c>
      <c r="E46" s="64" cm="1">
        <f t="array" ref="E46">_xlfn.IFNA(INDEX('Locations &amp; Fiber - Unserved'!$C:$C,MATCH(1,($A46='Locations &amp; Fiber - Unserved'!$A:$A)*($B46='Locations &amp; Fiber - Unserved'!$B:$B),0)),E45)</f>
        <v>203100</v>
      </c>
      <c r="F46" s="64" cm="1">
        <f t="array" ref="F46">_xlfn.IFNA(INDEX('Locations &amp; Fiber - Unserved'!$D:$D,MATCH(1,($A46='Locations &amp; Fiber - Unserved'!$A:$A)*($B46='Locations &amp; Fiber - Unserved'!$B:$B),0)),F45)</f>
        <v>3278.0258429999999</v>
      </c>
      <c r="G46" s="65" cm="1">
        <f t="array" ref="G46">_xlfn.IFNA(INDEX('Locations &amp; Fiber - Unserved'!$F:$F,MATCH(1,($A46='Locations &amp; Fiber - Unserved'!$A:$A)*($B46='Locations &amp; Fiber - Unserved'!$B:$B),0)),G45)</f>
        <v>2.81E-2</v>
      </c>
      <c r="H46" s="65" cm="1">
        <f t="array" ref="H46">_xlfn.IFNA(INDEX('Locations &amp; Fiber - Unserved'!$E:$E,MATCH(1,($A46='Locations &amp; Fiber - Unserved'!$A:$A)*($B46='Locations &amp; Fiber - Unserved'!$B:$B),0)),H45)</f>
        <v>3.56E-2</v>
      </c>
      <c r="I46" s="63" cm="1">
        <f t="array" ref="I46">_xlfn.IFNA(INDEX('Locations &amp; Fiber - Unserved'!$I:$I,MATCH(1,($A46='Locations &amp; Fiber - Unserved'!$A:$A)*($B46='Locations &amp; Fiber - Unserved'!$B:$B),0)),I45)</f>
        <v>0.71991934800000001</v>
      </c>
      <c r="J46" s="63" cm="1">
        <f t="array" ref="J46">_xlfn.IFNA(INDEX('Locations &amp; Fiber - Unserved'!$J:$J,MATCH(1,($A46='Locations &amp; Fiber - Unserved'!$A:$A)*($B46='Locations &amp; Fiber - Unserved'!$B:$B),0)),J45)</f>
        <v>0.27742683000000001</v>
      </c>
      <c r="K46" s="63" cm="1">
        <f t="array" ref="K46">_xlfn.IFNA(INDEX('Locations &amp; Fiber - Unserved'!$K:$K,MATCH(1,($A46='Locations &amp; Fiber - Unserved'!$A:$A)*($B46='Locations &amp; Fiber - Unserved'!$B:$B),0)),K45)</f>
        <v>2.65E-3</v>
      </c>
      <c r="L46" s="64" cm="1">
        <f t="array" ref="L46">_xlfn.IFNA(INDEX('Locations &amp; Fiber - Underserved'!$C:$C,MATCH(1,($A46='Locations &amp; Fiber - Underserved'!$A:$A)*($B46='Locations &amp; Fiber - Underserved'!$B:$B),0)),L45)</f>
        <v>40598</v>
      </c>
      <c r="M46" s="64" cm="1">
        <f t="array" ref="M46">_xlfn.IFNA(INDEX('Locations &amp; Fiber - Underserved'!$D:$D,MATCH(1,($A46='Locations &amp; Fiber - Underserved'!$A:$A)*($B46='Locations &amp; Fiber - Underserved'!$B:$B),0)),M45)</f>
        <v>775.3047871</v>
      </c>
      <c r="N46" s="65" cm="1">
        <f t="array" ref="N46">_xlfn.IFNA(INDEX('Locations &amp; Fiber - Underserved'!$F:$F,MATCH(1,($A46='Locations &amp; Fiber - Underserved'!$A:$A)*($B46='Locations &amp; Fiber - Underserved'!$B:$B),0)),N45)</f>
        <v>3.3300000000000003E-2</v>
      </c>
      <c r="O46" s="72" cm="1">
        <f t="array" ref="O46">_xlfn.IFNA(INDEX('Locations &amp; Fiber - Underserved'!$E:$E,MATCH(1,($A46='Locations &amp; Fiber - Underserved'!$A:$A)*($B46='Locations &amp; Fiber - Underserved'!$B:$B),0)),O45)</f>
        <v>4.0099999999999997E-2</v>
      </c>
      <c r="P46" s="63" cm="1">
        <f t="array" ref="P46">_xlfn.IFNA(INDEX('Locations &amp; Fiber - Underserved'!$I:$I,MATCH(1,($A46='Locations &amp; Fiber - Underserved'!$A:$A)*($B46='Locations &amp; Fiber - Underserved'!$B:$B),0)),P45)</f>
        <v>0.49573328300000002</v>
      </c>
      <c r="Q46" s="63" cm="1">
        <f t="array" ref="Q46">_xlfn.IFNA(INDEX('Locations &amp; Fiber - Underserved'!$J:$J,MATCH(1,($A46='Locations &amp; Fiber - Underserved'!$A:$A)*($B46='Locations &amp; Fiber - Underserved'!$B:$B),0)),Q45)</f>
        <v>0.49961430200000001</v>
      </c>
      <c r="R46" s="63" cm="1">
        <f t="array" ref="R46">_xlfn.IFNA(INDEX('Locations &amp; Fiber - Underserved'!$K:$K,MATCH(1,($A46='Locations &amp; Fiber - Underserved'!$A:$A)*($B46='Locations &amp; Fiber - Underserved'!$B:$B),0)),R45)</f>
        <v>4.6499999999999996E-3</v>
      </c>
      <c r="T46" s="66">
        <f>'Model Inputs &amp; Summary Results'!$F$44*I46</f>
        <v>33296.269845000003</v>
      </c>
      <c r="U46" s="66">
        <f>'Model Inputs &amp; Summary Results'!$F$45*J46</f>
        <v>16853.6799225</v>
      </c>
      <c r="V46" s="66">
        <f>'Model Inputs &amp; Summary Results'!$F$46*K46</f>
        <v>188.15</v>
      </c>
      <c r="W46" s="67">
        <f t="shared" si="0"/>
        <v>152131.00009859999</v>
      </c>
      <c r="X46" s="67">
        <f t="shared" si="1"/>
        <v>4274.8811027706597</v>
      </c>
      <c r="Y46" s="68">
        <f t="shared" si="2"/>
        <v>215189391.44546992</v>
      </c>
      <c r="Z46" s="68">
        <f t="shared" si="3"/>
        <v>123599577.77188341</v>
      </c>
      <c r="AA46" s="66">
        <f>'Model Inputs &amp; Summary Results'!$F$40*I46</f>
        <v>27536.915061</v>
      </c>
      <c r="AB46" s="66">
        <f>'Model Inputs &amp; Summary Results'!$F$41*J46</f>
        <v>13385.844547500001</v>
      </c>
      <c r="AC46" s="66">
        <f>'Model Inputs &amp; Summary Results'!$F$42*K46</f>
        <v>136.47499999999999</v>
      </c>
      <c r="AD46" s="67">
        <f t="shared" si="4"/>
        <v>50968.999901399999</v>
      </c>
      <c r="AE46" s="67">
        <f t="shared" si="5"/>
        <v>1432.22889722934</v>
      </c>
      <c r="AF46" s="68">
        <f t="shared" si="23"/>
        <v>58806222.3044127</v>
      </c>
      <c r="AG46" s="68">
        <f t="shared" si="24"/>
        <v>33776870.68289692</v>
      </c>
      <c r="AI46" s="68">
        <f t="shared" si="6"/>
        <v>273995613.74988264</v>
      </c>
      <c r="AJ46" s="68">
        <f t="shared" si="7"/>
        <v>1349.0675221559952</v>
      </c>
      <c r="AK46" s="68">
        <f>MIN($AJ46*'Model Inputs &amp; Summary Results'!$F$26,'Model Inputs &amp; Summary Results'!$F$23)</f>
        <v>1011.8006416169965</v>
      </c>
      <c r="AL46" s="68">
        <f t="shared" si="8"/>
        <v>1792.0363517230001</v>
      </c>
      <c r="AM46" s="68">
        <f t="shared" si="32"/>
        <v>780.23571010600358</v>
      </c>
      <c r="AN46" s="68">
        <f t="shared" si="9"/>
        <v>205496710.31241199</v>
      </c>
      <c r="AO46" s="69">
        <f t="shared" si="10"/>
        <v>0.75</v>
      </c>
      <c r="AP46" s="49" t="b">
        <f>AND(AM46&lt;'Model Inputs &amp; Summary Results'!$F$14,AO46&gt;=0.25)</f>
        <v>1</v>
      </c>
      <c r="AR46" s="68">
        <f t="shared" si="11"/>
        <v>157376448.45478034</v>
      </c>
      <c r="AS46" s="68">
        <f t="shared" si="34"/>
        <v>774.87173045189729</v>
      </c>
      <c r="AT46" s="68">
        <f>MIN($AS46*'Model Inputs &amp; Summary Results'!$F$26,'Model Inputs &amp; Summary Results'!$F$23)</f>
        <v>581.15379783892297</v>
      </c>
      <c r="AU46" s="68">
        <f t="shared" si="29"/>
        <v>118032336.34108526</v>
      </c>
      <c r="AV46" s="68">
        <f t="shared" si="30"/>
        <v>39344112.113695085</v>
      </c>
      <c r="AX46" s="66">
        <f>'Model Inputs &amp; Summary Results'!$F$40*P46</f>
        <v>18961.798074750001</v>
      </c>
      <c r="AY46" s="66">
        <f>'Model Inputs &amp; Summary Results'!$F$41*Q46</f>
        <v>24106.390071500002</v>
      </c>
      <c r="AZ46" s="66">
        <f>'Model Inputs &amp; Summary Results'!$F$42*R46</f>
        <v>239.47499999999999</v>
      </c>
      <c r="BA46" s="68">
        <f t="shared" si="15"/>
        <v>58548210.130101539</v>
      </c>
      <c r="BB46" s="68">
        <f t="shared" si="31"/>
        <v>33576638.555401877</v>
      </c>
      <c r="BD46" s="68">
        <f t="shared" si="17"/>
        <v>1442.1451827701251</v>
      </c>
      <c r="BE46" s="68">
        <f>MIN($BD46*'Model Inputs &amp; Summary Results'!$F$26,'Model Inputs &amp; Summary Results'!$F$23)</f>
        <v>1081.6088870775939</v>
      </c>
      <c r="BF46" s="68">
        <f t="shared" si="18"/>
        <v>1736.6372921646248</v>
      </c>
      <c r="BG46" s="68">
        <f t="shared" si="26"/>
        <v>655.02840508703093</v>
      </c>
      <c r="BH46" s="68">
        <f t="shared" si="19"/>
        <v>43911157.597576156</v>
      </c>
      <c r="BI46" s="70">
        <f t="shared" si="20"/>
        <v>0.75</v>
      </c>
      <c r="BJ46" s="49" t="b">
        <f>AND(BG46&lt;'Model Inputs &amp; Summary Results'!$F$14,BG46&lt;$BX$23,BI46&gt;=0.25)</f>
        <v>1</v>
      </c>
      <c r="BL46" s="68">
        <f t="shared" si="28"/>
        <v>827.0515433125247</v>
      </c>
      <c r="BM46" s="68">
        <f>MIN($BL46*'Model Inputs &amp; Summary Results'!$F$26,'Model Inputs &amp; Summary Results'!$F$23)</f>
        <v>620.28865748439353</v>
      </c>
      <c r="BN46" s="68">
        <f t="shared" si="33"/>
        <v>25182478.916551407</v>
      </c>
      <c r="BO46" s="68">
        <f t="shared" si="27"/>
        <v>14637052.532525383</v>
      </c>
      <c r="BS46" s="49"/>
      <c r="BT46" s="49"/>
      <c r="BU46" s="49"/>
      <c r="BV46" s="49"/>
      <c r="BW46" s="49"/>
      <c r="BX46" s="49"/>
    </row>
    <row r="47" spans="1:76" x14ac:dyDescent="0.45">
      <c r="A47" s="49" t="str">
        <f t="shared" si="22"/>
        <v>TX</v>
      </c>
      <c r="B47" s="62">
        <v>0.32</v>
      </c>
      <c r="C47" s="63" cm="1">
        <f t="array" ref="C47">_xlfn.IFNA(INDEX('Locations &amp; Fiber - Unserved'!$H:$H,MATCH(1,($A47='Locations &amp; Fiber - Unserved'!$A:$A)*($B47='Locations &amp; Fiber - Unserved'!$B:$B),0)),C46)</f>
        <v>0.25232284599999999</v>
      </c>
      <c r="D47" s="63" cm="1">
        <f t="array" ref="D47">_xlfn.IFNA(INDEX('Locations &amp; Fiber - Unserved'!$G:$G,MATCH(1,($A47='Locations &amp; Fiber - Unserved'!$A:$A)*($B47='Locations &amp; Fiber - Unserved'!$B:$B),0)),D46)</f>
        <v>0.74767715400000001</v>
      </c>
      <c r="E47" s="64" cm="1">
        <f t="array" ref="E47">_xlfn.IFNA(INDEX('Locations &amp; Fiber - Unserved'!$C:$C,MATCH(1,($A47='Locations &amp; Fiber - Unserved'!$A:$A)*($B47='Locations &amp; Fiber - Unserved'!$B:$B),0)),E46)</f>
        <v>209549</v>
      </c>
      <c r="F47" s="64" cm="1">
        <f t="array" ref="F47">_xlfn.IFNA(INDEX('Locations &amp; Fiber - Unserved'!$D:$D,MATCH(1,($A47='Locations &amp; Fiber - Unserved'!$A:$A)*($B47='Locations &amp; Fiber - Unserved'!$B:$B),0)),F46)</f>
        <v>3514.9378190000002</v>
      </c>
      <c r="G47" s="65" cm="1">
        <f t="array" ref="G47">_xlfn.IFNA(INDEX('Locations &amp; Fiber - Unserved'!$F:$F,MATCH(1,($A47='Locations &amp; Fiber - Unserved'!$A:$A)*($B47='Locations &amp; Fiber - Unserved'!$B:$B),0)),G46)</f>
        <v>2.9700000000000001E-2</v>
      </c>
      <c r="H47" s="65" cm="1">
        <f t="array" ref="H47">_xlfn.IFNA(INDEX('Locations &amp; Fiber - Unserved'!$E:$E,MATCH(1,($A47='Locations &amp; Fiber - Unserved'!$A:$A)*($B47='Locations &amp; Fiber - Unserved'!$B:$B),0)),H46)</f>
        <v>3.7999999999999999E-2</v>
      </c>
      <c r="I47" s="63" cm="1">
        <f t="array" ref="I47">_xlfn.IFNA(INDEX('Locations &amp; Fiber - Unserved'!$I:$I,MATCH(1,($A47='Locations &amp; Fiber - Unserved'!$A:$A)*($B47='Locations &amp; Fiber - Unserved'!$B:$B),0)),I46)</f>
        <v>0.70175442099999996</v>
      </c>
      <c r="J47" s="63" cm="1">
        <f t="array" ref="J47">_xlfn.IFNA(INDEX('Locations &amp; Fiber - Unserved'!$J:$J,MATCH(1,($A47='Locations &amp; Fiber - Unserved'!$A:$A)*($B47='Locations &amp; Fiber - Unserved'!$B:$B),0)),J46)</f>
        <v>0.29575415199999999</v>
      </c>
      <c r="K47" s="63" cm="1">
        <f t="array" ref="K47">_xlfn.IFNA(INDEX('Locations &amp; Fiber - Unserved'!$K:$K,MATCH(1,($A47='Locations &amp; Fiber - Unserved'!$A:$A)*($B47='Locations &amp; Fiber - Unserved'!$B:$B),0)),K46)</f>
        <v>2.49E-3</v>
      </c>
      <c r="L47" s="64" cm="1">
        <f t="array" ref="L47">_xlfn.IFNA(INDEX('Locations &amp; Fiber - Underserved'!$C:$C,MATCH(1,($A47='Locations &amp; Fiber - Underserved'!$A:$A)*($B47='Locations &amp; Fiber - Underserved'!$B:$B),0)),L46)</f>
        <v>41917</v>
      </c>
      <c r="M47" s="64" cm="1">
        <f t="array" ref="M47">_xlfn.IFNA(INDEX('Locations &amp; Fiber - Underserved'!$D:$D,MATCH(1,($A47='Locations &amp; Fiber - Underserved'!$A:$A)*($B47='Locations &amp; Fiber - Underserved'!$B:$B),0)),M46)</f>
        <v>829.62512960000004</v>
      </c>
      <c r="N47" s="65" cm="1">
        <f t="array" ref="N47">_xlfn.IFNA(INDEX('Locations &amp; Fiber - Underserved'!$F:$F,MATCH(1,($A47='Locations &amp; Fiber - Underserved'!$A:$A)*($B47='Locations &amp; Fiber - Underserved'!$B:$B),0)),N46)</f>
        <v>3.4700000000000002E-2</v>
      </c>
      <c r="O47" s="72" cm="1">
        <f t="array" ref="O47">_xlfn.IFNA(INDEX('Locations &amp; Fiber - Underserved'!$E:$E,MATCH(1,($A47='Locations &amp; Fiber - Underserved'!$A:$A)*($B47='Locations &amp; Fiber - Underserved'!$B:$B),0)),O46)</f>
        <v>4.2099999999999999E-2</v>
      </c>
      <c r="P47" s="63" cm="1">
        <f t="array" ref="P47">_xlfn.IFNA(INDEX('Locations &amp; Fiber - Underserved'!$I:$I,MATCH(1,($A47='Locations &amp; Fiber - Underserved'!$A:$A)*($B47='Locations &amp; Fiber - Underserved'!$B:$B),0)),P46)</f>
        <v>0.48158057199999998</v>
      </c>
      <c r="Q47" s="63" cm="1">
        <f t="array" ref="Q47">_xlfn.IFNA(INDEX('Locations &amp; Fiber - Underserved'!$J:$J,MATCH(1,($A47='Locations &amp; Fiber - Underserved'!$A:$A)*($B47='Locations &amp; Fiber - Underserved'!$B:$B),0)),Q46)</f>
        <v>0.513447396</v>
      </c>
      <c r="R47" s="63" cm="1">
        <f t="array" ref="R47">_xlfn.IFNA(INDEX('Locations &amp; Fiber - Underserved'!$K:$K,MATCH(1,($A47='Locations &amp; Fiber - Underserved'!$A:$A)*($B47='Locations &amp; Fiber - Underserved'!$B:$B),0)),R46)</f>
        <v>4.9699999999999996E-3</v>
      </c>
      <c r="T47" s="66">
        <f>'Model Inputs &amp; Summary Results'!$F$44*I47</f>
        <v>32456.141971249999</v>
      </c>
      <c r="U47" s="66">
        <f>'Model Inputs &amp; Summary Results'!$F$45*J47</f>
        <v>17967.064734</v>
      </c>
      <c r="V47" s="66">
        <f>'Model Inputs &amp; Summary Results'!$F$46*K47</f>
        <v>176.79</v>
      </c>
      <c r="W47" s="67">
        <f t="shared" si="0"/>
        <v>156674.99994354599</v>
      </c>
      <c r="X47" s="67">
        <f t="shared" si="1"/>
        <v>4653.247498323316</v>
      </c>
      <c r="Y47" s="68">
        <f t="shared" si="2"/>
        <v>235454308.08387259</v>
      </c>
      <c r="Z47" s="68">
        <f t="shared" si="3"/>
        <v>132978749.81411196</v>
      </c>
      <c r="AA47" s="66">
        <f>'Model Inputs &amp; Summary Results'!$F$40*I47</f>
        <v>26842.106603249998</v>
      </c>
      <c r="AB47" s="66">
        <f>'Model Inputs &amp; Summary Results'!$F$41*J47</f>
        <v>14270.137833999999</v>
      </c>
      <c r="AC47" s="66">
        <f>'Model Inputs &amp; Summary Results'!$F$42*K47</f>
        <v>128.23500000000001</v>
      </c>
      <c r="AD47" s="67">
        <f t="shared" si="4"/>
        <v>52874.000056453995</v>
      </c>
      <c r="AE47" s="67">
        <f t="shared" si="5"/>
        <v>1570.3578016766837</v>
      </c>
      <c r="AF47" s="68">
        <f t="shared" si="23"/>
        <v>64762308.629172385</v>
      </c>
      <c r="AG47" s="68">
        <f t="shared" si="24"/>
        <v>36576144.673960619</v>
      </c>
      <c r="AI47" s="68">
        <f t="shared" si="6"/>
        <v>300216616.713045</v>
      </c>
      <c r="AJ47" s="68">
        <f t="shared" si="7"/>
        <v>1432.6797871287622</v>
      </c>
      <c r="AK47" s="68">
        <f>MIN($AJ47*'Model Inputs &amp; Summary Results'!$F$26,'Model Inputs &amp; Summary Results'!$F$23)</f>
        <v>1074.5098403465718</v>
      </c>
      <c r="AL47" s="68">
        <f t="shared" si="8"/>
        <v>1922.7998747995</v>
      </c>
      <c r="AM47" s="68">
        <f t="shared" si="32"/>
        <v>848.29003445292824</v>
      </c>
      <c r="AN47" s="68">
        <f t="shared" si="9"/>
        <v>225162462.53478378</v>
      </c>
      <c r="AO47" s="69">
        <f t="shared" si="10"/>
        <v>0.75000000000000011</v>
      </c>
      <c r="AP47" s="49" t="b">
        <f>AND(AM47&lt;'Model Inputs &amp; Summary Results'!$F$14,AO47&gt;=0.25)</f>
        <v>1</v>
      </c>
      <c r="AR47" s="68">
        <f t="shared" ref="AR47:AR79" si="35">Z47+AG47</f>
        <v>169554894.48807257</v>
      </c>
      <c r="AS47" s="68">
        <f t="shared" si="34"/>
        <v>809.14198821312709</v>
      </c>
      <c r="AT47" s="68">
        <f>MIN($AS47*'Model Inputs &amp; Summary Results'!$F$26,'Model Inputs &amp; Summary Results'!$F$23)</f>
        <v>606.85649115984529</v>
      </c>
      <c r="AU47" s="68">
        <f t="shared" si="29"/>
        <v>127166170.86605442</v>
      </c>
      <c r="AV47" s="68">
        <f t="shared" si="30"/>
        <v>42388723.622018158</v>
      </c>
      <c r="AX47" s="66">
        <f>'Model Inputs &amp; Summary Results'!$F$40*P47</f>
        <v>18420.456879000001</v>
      </c>
      <c r="AY47" s="66">
        <f>'Model Inputs &amp; Summary Results'!$F$41*Q47</f>
        <v>24773.836856999998</v>
      </c>
      <c r="AZ47" s="66">
        <f>'Model Inputs &amp; Summary Results'!$F$42*R47</f>
        <v>255.95499999999998</v>
      </c>
      <c r="BA47" s="68">
        <f t="shared" si="15"/>
        <v>63199251.446461849</v>
      </c>
      <c r="BB47" s="68">
        <f t="shared" si="31"/>
        <v>36047418.238756239</v>
      </c>
      <c r="BD47" s="68">
        <f t="shared" si="17"/>
        <v>1507.7236311392001</v>
      </c>
      <c r="BE47" s="68">
        <f>MIN($BD47*'Model Inputs &amp; Summary Results'!$F$26,'Model Inputs &amp; Summary Results'!$F$23)</f>
        <v>1130.7927233544001</v>
      </c>
      <c r="BF47" s="68">
        <f t="shared" si="18"/>
        <v>1829.2554717856001</v>
      </c>
      <c r="BG47" s="68">
        <f t="shared" si="26"/>
        <v>698.4627484312</v>
      </c>
      <c r="BH47" s="68">
        <f t="shared" si="19"/>
        <v>47399438.584846392</v>
      </c>
      <c r="BI47" s="70">
        <f t="shared" si="20"/>
        <v>0.75000000000000011</v>
      </c>
      <c r="BJ47" s="49" t="b">
        <f>AND(BG47&lt;'Model Inputs &amp; Summary Results'!$F$14,BG47&lt;$BX$23,BI47&gt;=0.25)</f>
        <v>1</v>
      </c>
      <c r="BL47" s="68">
        <f t="shared" si="28"/>
        <v>859.97132997963206</v>
      </c>
      <c r="BM47" s="68">
        <f>MIN($BL47*'Model Inputs &amp; Summary Results'!$F$26,'Model Inputs &amp; Summary Results'!$F$23)</f>
        <v>644.97849748472402</v>
      </c>
      <c r="BN47" s="68">
        <f t="shared" si="33"/>
        <v>27035563.679067176</v>
      </c>
      <c r="BO47" s="68">
        <f t="shared" si="27"/>
        <v>15799812.861615457</v>
      </c>
      <c r="BS47" s="73" t="s">
        <v>160</v>
      </c>
      <c r="BT47" s="24">
        <f>BT41</f>
        <v>1059631855.8899665</v>
      </c>
      <c r="BU47" s="24">
        <f>'Model Inputs &amp; Summary Results'!$F$29*'Model Inputs &amp; Summary Results'!$F$32*'Build and Cost Engine'!$BV47</f>
        <v>27248640</v>
      </c>
      <c r="BV47" s="67">
        <f>BV41</f>
        <v>14192</v>
      </c>
      <c r="BW47" s="49"/>
      <c r="BX47" s="67">
        <f>BV47</f>
        <v>14192</v>
      </c>
    </row>
    <row r="48" spans="1:76" x14ac:dyDescent="0.45">
      <c r="A48" s="49" t="str">
        <f t="shared" si="22"/>
        <v>TX</v>
      </c>
      <c r="B48" s="62">
        <v>0.33</v>
      </c>
      <c r="C48" s="63" cm="1">
        <f t="array" ref="C48">_xlfn.IFNA(INDEX('Locations &amp; Fiber - Unserved'!$H:$H,MATCH(1,($A48='Locations &amp; Fiber - Unserved'!$A:$A)*($B48='Locations &amp; Fiber - Unserved'!$B:$B),0)),C47)</f>
        <v>0.25250004599999998</v>
      </c>
      <c r="D48" s="63" cm="1">
        <f t="array" ref="D48">_xlfn.IFNA(INDEX('Locations &amp; Fiber - Unserved'!$G:$G,MATCH(1,($A48='Locations &amp; Fiber - Unserved'!$A:$A)*($B48='Locations &amp; Fiber - Unserved'!$B:$B),0)),D47)</f>
        <v>0.74749995400000002</v>
      </c>
      <c r="E48" s="64" cm="1">
        <f t="array" ref="E48">_xlfn.IFNA(INDEX('Locations &amp; Fiber - Unserved'!$C:$C,MATCH(1,($A48='Locations &amp; Fiber - Unserved'!$A:$A)*($B48='Locations &amp; Fiber - Unserved'!$B:$B),0)),E47)</f>
        <v>215996</v>
      </c>
      <c r="F48" s="64" cm="1">
        <f t="array" ref="F48">_xlfn.IFNA(INDEX('Locations &amp; Fiber - Unserved'!$D:$D,MATCH(1,($A48='Locations &amp; Fiber - Unserved'!$A:$A)*($B48='Locations &amp; Fiber - Unserved'!$B:$B),0)),F47)</f>
        <v>3768.0175359999998</v>
      </c>
      <c r="G48" s="65" cm="1">
        <f t="array" ref="G48">_xlfn.IFNA(INDEX('Locations &amp; Fiber - Unserved'!$F:$F,MATCH(1,($A48='Locations &amp; Fiber - Unserved'!$A:$A)*($B48='Locations &amp; Fiber - Unserved'!$B:$B),0)),G47)</f>
        <v>3.1399999999999997E-2</v>
      </c>
      <c r="H48" s="65" cm="1">
        <f t="array" ref="H48">_xlfn.IFNA(INDEX('Locations &amp; Fiber - Unserved'!$E:$E,MATCH(1,($A48='Locations &amp; Fiber - Unserved'!$A:$A)*($B48='Locations &amp; Fiber - Unserved'!$B:$B),0)),H47)</f>
        <v>4.0500000000000001E-2</v>
      </c>
      <c r="I48" s="63" cm="1">
        <f t="array" ref="I48">_xlfn.IFNA(INDEX('Locations &amp; Fiber - Unserved'!$I:$I,MATCH(1,($A48='Locations &amp; Fiber - Unserved'!$A:$A)*($B48='Locations &amp; Fiber - Unserved'!$B:$B),0)),I47)</f>
        <v>0.69303422400000003</v>
      </c>
      <c r="J48" s="63" cm="1">
        <f t="array" ref="J48">_xlfn.IFNA(INDEX('Locations &amp; Fiber - Unserved'!$J:$J,MATCH(1,($A48='Locations &amp; Fiber - Unserved'!$A:$A)*($B48='Locations &amp; Fiber - Unserved'!$B:$B),0)),J47)</f>
        <v>0.30446853899999998</v>
      </c>
      <c r="K48" s="63" cm="1">
        <f t="array" ref="K48">_xlfn.IFNA(INDEX('Locations &amp; Fiber - Unserved'!$K:$K,MATCH(1,($A48='Locations &amp; Fiber - Unserved'!$A:$A)*($B48='Locations &amp; Fiber - Unserved'!$B:$B),0)),K47)</f>
        <v>2.5000000000000001E-3</v>
      </c>
      <c r="L48" s="64" cm="1">
        <f t="array" ref="L48">_xlfn.IFNA(INDEX('Locations &amp; Fiber - Underserved'!$C:$C,MATCH(1,($A48='Locations &amp; Fiber - Underserved'!$A:$A)*($B48='Locations &amp; Fiber - Underserved'!$B:$B),0)),L47)</f>
        <v>43208</v>
      </c>
      <c r="M48" s="64" cm="1">
        <f t="array" ref="M48">_xlfn.IFNA(INDEX('Locations &amp; Fiber - Underserved'!$D:$D,MATCH(1,($A48='Locations &amp; Fiber - Underserved'!$A:$A)*($B48='Locations &amp; Fiber - Underserved'!$B:$B),0)),M47)</f>
        <v>885.00128170000005</v>
      </c>
      <c r="N48" s="65" cm="1">
        <f t="array" ref="N48">_xlfn.IFNA(INDEX('Locations &amp; Fiber - Underserved'!$F:$F,MATCH(1,($A48='Locations &amp; Fiber - Underserved'!$A:$A)*($B48='Locations &amp; Fiber - Underserved'!$B:$B),0)),N47)</f>
        <v>3.6200000000000003E-2</v>
      </c>
      <c r="O48" s="72" cm="1">
        <f t="array" ref="O48">_xlfn.IFNA(INDEX('Locations &amp; Fiber - Underserved'!$E:$E,MATCH(1,($A48='Locations &amp; Fiber - Underserved'!$A:$A)*($B48='Locations &amp; Fiber - Underserved'!$B:$B),0)),O47)</f>
        <v>4.3700000000000003E-2</v>
      </c>
      <c r="P48" s="63" cm="1">
        <f t="array" ref="P48">_xlfn.IFNA(INDEX('Locations &amp; Fiber - Underserved'!$I:$I,MATCH(1,($A48='Locations &amp; Fiber - Underserved'!$A:$A)*($B48='Locations &amp; Fiber - Underserved'!$B:$B),0)),P47)</f>
        <v>0.474864605</v>
      </c>
      <c r="Q48" s="63" cm="1">
        <f t="array" ref="Q48">_xlfn.IFNA(INDEX('Locations &amp; Fiber - Underserved'!$J:$J,MATCH(1,($A48='Locations &amp; Fiber - Underserved'!$A:$A)*($B48='Locations &amp; Fiber - Underserved'!$B:$B),0)),Q47)</f>
        <v>0.52014080900000004</v>
      </c>
      <c r="R48" s="63" cm="1">
        <f t="array" ref="R48">_xlfn.IFNA(INDEX('Locations &amp; Fiber - Underserved'!$K:$K,MATCH(1,($A48='Locations &amp; Fiber - Underserved'!$A:$A)*($B48='Locations &amp; Fiber - Underserved'!$B:$B),0)),R47)</f>
        <v>4.9899999999999996E-3</v>
      </c>
      <c r="T48" s="66">
        <f>'Model Inputs &amp; Summary Results'!$F$44*I48</f>
        <v>32052.832860000002</v>
      </c>
      <c r="U48" s="66">
        <f>'Model Inputs &amp; Summary Results'!$F$45*J48</f>
        <v>18496.463744249999</v>
      </c>
      <c r="V48" s="66">
        <f>'Model Inputs &amp; Summary Results'!$F$46*K48</f>
        <v>177.5</v>
      </c>
      <c r="W48" s="67">
        <f t="shared" si="0"/>
        <v>161457.00006418402</v>
      </c>
      <c r="X48" s="67">
        <f t="shared" si="1"/>
        <v>5069.749802015378</v>
      </c>
      <c r="Y48" s="68">
        <f t="shared" si="2"/>
        <v>257172167.04127082</v>
      </c>
      <c r="Z48" s="68">
        <f t="shared" si="3"/>
        <v>142876736.92214954</v>
      </c>
      <c r="AA48" s="66">
        <f>'Model Inputs &amp; Summary Results'!$F$40*I48</f>
        <v>26508.559068000002</v>
      </c>
      <c r="AB48" s="66">
        <f>'Model Inputs &amp; Summary Results'!$F$41*J48</f>
        <v>14690.607006749999</v>
      </c>
      <c r="AC48" s="66">
        <f>'Model Inputs &amp; Summary Results'!$F$42*K48</f>
        <v>128.75</v>
      </c>
      <c r="AD48" s="67">
        <f t="shared" si="4"/>
        <v>54538.999935815998</v>
      </c>
      <c r="AE48" s="67">
        <f t="shared" si="5"/>
        <v>1712.5245979846222</v>
      </c>
      <c r="AF48" s="68">
        <f t="shared" si="23"/>
        <v>70775072.861453444</v>
      </c>
      <c r="AG48" s="68">
        <f t="shared" si="24"/>
        <v>39320396.068556927</v>
      </c>
      <c r="AI48" s="68">
        <f t="shared" si="6"/>
        <v>327947239.90272427</v>
      </c>
      <c r="AJ48" s="68">
        <f t="shared" si="7"/>
        <v>1518.3023755195663</v>
      </c>
      <c r="AK48" s="68">
        <f>MIN($AJ48*'Model Inputs &amp; Summary Results'!$F$26,'Model Inputs &amp; Summary Results'!$F$23)</f>
        <v>1138.7267816396748</v>
      </c>
      <c r="AL48" s="68">
        <f t="shared" si="8"/>
        <v>2054.435262472125</v>
      </c>
      <c r="AM48" s="68">
        <f t="shared" si="32"/>
        <v>915.70848083245028</v>
      </c>
      <c r="AN48" s="68">
        <f t="shared" si="9"/>
        <v>245960429.9270432</v>
      </c>
      <c r="AO48" s="69">
        <f t="shared" si="10"/>
        <v>0.75</v>
      </c>
      <c r="AP48" s="49" t="b">
        <f>AND(AM48&lt;'Model Inputs &amp; Summary Results'!$F$14,AO48&gt;=0.25)</f>
        <v>1</v>
      </c>
      <c r="AR48" s="68">
        <f t="shared" si="35"/>
        <v>182197132.99070647</v>
      </c>
      <c r="AS48" s="68">
        <f t="shared" si="34"/>
        <v>843.52086608412412</v>
      </c>
      <c r="AT48" s="68">
        <f>MIN($AS48*'Model Inputs &amp; Summary Results'!$F$26,'Model Inputs &amp; Summary Results'!$F$23)</f>
        <v>632.64064956309312</v>
      </c>
      <c r="AU48" s="68">
        <f t="shared" si="29"/>
        <v>136647849.74302986</v>
      </c>
      <c r="AV48" s="68">
        <f t="shared" si="30"/>
        <v>45549283.247676611</v>
      </c>
      <c r="AX48" s="66">
        <f>'Model Inputs &amp; Summary Results'!$F$40*P48</f>
        <v>18163.571141249999</v>
      </c>
      <c r="AY48" s="66">
        <f>'Model Inputs &amp; Summary Results'!$F$41*Q48</f>
        <v>25096.794034250001</v>
      </c>
      <c r="AZ48" s="66">
        <f>'Model Inputs &amp; Summary Results'!$F$42*R48</f>
        <v>256.98499999999996</v>
      </c>
      <c r="BA48" s="68">
        <f t="shared" si="15"/>
        <v>68066775.523064762</v>
      </c>
      <c r="BB48" s="68">
        <f t="shared" si="31"/>
        <v>38512910.681505226</v>
      </c>
      <c r="BD48" s="68">
        <f t="shared" si="17"/>
        <v>1575.3280763531004</v>
      </c>
      <c r="BE48" s="68">
        <f>MIN($BD48*'Model Inputs &amp; Summary Results'!$F$26,'Model Inputs &amp; Summary Results'!$F$23)</f>
        <v>1181.4960572648254</v>
      </c>
      <c r="BF48" s="68">
        <f t="shared" si="18"/>
        <v>1901.7082026693502</v>
      </c>
      <c r="BG48" s="68">
        <f t="shared" si="26"/>
        <v>720.21214540452479</v>
      </c>
      <c r="BH48" s="68">
        <f t="shared" si="19"/>
        <v>51050081.642298572</v>
      </c>
      <c r="BI48" s="70">
        <f t="shared" si="20"/>
        <v>0.75</v>
      </c>
      <c r="BJ48" s="49" t="b">
        <f>AND(BG48&lt;'Model Inputs &amp; Summary Results'!$F$14,BG48&lt;$BX$23,BI48&gt;=0.25)</f>
        <v>1</v>
      </c>
      <c r="BL48" s="68">
        <f t="shared" si="28"/>
        <v>891.33749957195948</v>
      </c>
      <c r="BM48" s="68">
        <f>MIN($BL48*'Model Inputs &amp; Summary Results'!$F$26,'Model Inputs &amp; Summary Results'!$F$23)</f>
        <v>668.50312467896958</v>
      </c>
      <c r="BN48" s="68">
        <f t="shared" si="33"/>
        <v>28884683.011128917</v>
      </c>
      <c r="BO48" s="68">
        <f t="shared" si="27"/>
        <v>17016693.880766191</v>
      </c>
      <c r="BS48" s="49"/>
      <c r="BT48" s="49"/>
      <c r="BU48" s="49"/>
      <c r="BV48" s="49"/>
      <c r="BW48" s="49"/>
      <c r="BX48" s="49"/>
    </row>
    <row r="49" spans="1:79" x14ac:dyDescent="0.45">
      <c r="A49" s="49" t="str">
        <f t="shared" si="22"/>
        <v>TX</v>
      </c>
      <c r="B49" s="62">
        <v>0.34</v>
      </c>
      <c r="C49" s="63" cm="1">
        <f t="array" ref="C49">_xlfn.IFNA(INDEX('Locations &amp; Fiber - Unserved'!$H:$H,MATCH(1,($A49='Locations &amp; Fiber - Unserved'!$A:$A)*($B49='Locations &amp; Fiber - Unserved'!$B:$B),0)),C48)</f>
        <v>0.251852152</v>
      </c>
      <c r="D49" s="63" cm="1">
        <f t="array" ref="D49">_xlfn.IFNA(INDEX('Locations &amp; Fiber - Unserved'!$G:$G,MATCH(1,($A49='Locations &amp; Fiber - Unserved'!$A:$A)*($B49='Locations &amp; Fiber - Unserved'!$B:$B),0)),D48)</f>
        <v>0.748147848</v>
      </c>
      <c r="E49" s="64" cm="1">
        <f t="array" ref="E49">_xlfn.IFNA(INDEX('Locations &amp; Fiber - Unserved'!$C:$C,MATCH(1,($A49='Locations &amp; Fiber - Unserved'!$A:$A)*($B49='Locations &amp; Fiber - Unserved'!$B:$B),0)),E48)</f>
        <v>222444</v>
      </c>
      <c r="F49" s="64" cm="1">
        <f t="array" ref="F49">_xlfn.IFNA(INDEX('Locations &amp; Fiber - Unserved'!$D:$D,MATCH(1,($A49='Locations &amp; Fiber - Unserved'!$A:$A)*($B49='Locations &amp; Fiber - Unserved'!$B:$B),0)),F48)</f>
        <v>4037.9341009999998</v>
      </c>
      <c r="G49" s="65" cm="1">
        <f t="array" ref="G49">_xlfn.IFNA(INDEX('Locations &amp; Fiber - Unserved'!$F:$F,MATCH(1,($A49='Locations &amp; Fiber - Unserved'!$A:$A)*($B49='Locations &amp; Fiber - Unserved'!$B:$B),0)),G48)</f>
        <v>3.32E-2</v>
      </c>
      <c r="H49" s="65" cm="1">
        <f t="array" ref="H49">_xlfn.IFNA(INDEX('Locations &amp; Fiber - Unserved'!$E:$E,MATCH(1,($A49='Locations &amp; Fiber - Unserved'!$A:$A)*($B49='Locations &amp; Fiber - Unserved'!$B:$B),0)),H48)</f>
        <v>4.3099999999999999E-2</v>
      </c>
      <c r="I49" s="63" cm="1">
        <f t="array" ref="I49">_xlfn.IFNA(INDEX('Locations &amp; Fiber - Unserved'!$I:$I,MATCH(1,($A49='Locations &amp; Fiber - Unserved'!$A:$A)*($B49='Locations &amp; Fiber - Unserved'!$B:$B),0)),I48)</f>
        <v>0.68377374499999999</v>
      </c>
      <c r="J49" s="63" cm="1">
        <f t="array" ref="J49">_xlfn.IFNA(INDEX('Locations &amp; Fiber - Unserved'!$J:$J,MATCH(1,($A49='Locations &amp; Fiber - Unserved'!$A:$A)*($B49='Locations &amp; Fiber - Unserved'!$B:$B),0)),J48)</f>
        <v>0.31379712700000001</v>
      </c>
      <c r="K49" s="63" cm="1">
        <f t="array" ref="K49">_xlfn.IFNA(INDEX('Locations &amp; Fiber - Unserved'!$K:$K,MATCH(1,($A49='Locations &amp; Fiber - Unserved'!$A:$A)*($B49='Locations &amp; Fiber - Unserved'!$B:$B),0)),K48)</f>
        <v>2.4299999999999999E-3</v>
      </c>
      <c r="L49" s="64" cm="1">
        <f t="array" ref="L49">_xlfn.IFNA(INDEX('Locations &amp; Fiber - Underserved'!$C:$C,MATCH(1,($A49='Locations &amp; Fiber - Underserved'!$A:$A)*($B49='Locations &amp; Fiber - Underserved'!$B:$B),0)),L48)</f>
        <v>44497</v>
      </c>
      <c r="M49" s="64" cm="1">
        <f t="array" ref="M49">_xlfn.IFNA(INDEX('Locations &amp; Fiber - Underserved'!$D:$D,MATCH(1,($A49='Locations &amp; Fiber - Underserved'!$A:$A)*($B49='Locations &amp; Fiber - Underserved'!$B:$B),0)),M48)</f>
        <v>942.59206329999995</v>
      </c>
      <c r="N49" s="65" cm="1">
        <f t="array" ref="N49">_xlfn.IFNA(INDEX('Locations &amp; Fiber - Underserved'!$F:$F,MATCH(1,($A49='Locations &amp; Fiber - Underserved'!$A:$A)*($B49='Locations &amp; Fiber - Underserved'!$B:$B),0)),N48)</f>
        <v>3.7699999999999997E-2</v>
      </c>
      <c r="O49" s="72" cm="1">
        <f t="array" ref="O49">_xlfn.IFNA(INDEX('Locations &amp; Fiber - Underserved'!$E:$E,MATCH(1,($A49='Locations &amp; Fiber - Underserved'!$A:$A)*($B49='Locations &amp; Fiber - Underserved'!$B:$B),0)),O48)</f>
        <v>4.5600000000000002E-2</v>
      </c>
      <c r="P49" s="63" cm="1">
        <f t="array" ref="P49">_xlfn.IFNA(INDEX('Locations &amp; Fiber - Underserved'!$I:$I,MATCH(1,($A49='Locations &amp; Fiber - Underserved'!$A:$A)*($B49='Locations &amp; Fiber - Underserved'!$B:$B),0)),P48)</f>
        <v>0.47560351499999998</v>
      </c>
      <c r="Q49" s="63" cm="1">
        <f t="array" ref="Q49">_xlfn.IFNA(INDEX('Locations &amp; Fiber - Underserved'!$J:$J,MATCH(1,($A49='Locations &amp; Fiber - Underserved'!$A:$A)*($B49='Locations &amp; Fiber - Underserved'!$B:$B),0)),Q48)</f>
        <v>0.51969573300000005</v>
      </c>
      <c r="R49" s="63" cm="1">
        <f t="array" ref="R49">_xlfn.IFNA(INDEX('Locations &amp; Fiber - Underserved'!$K:$K,MATCH(1,($A49='Locations &amp; Fiber - Underserved'!$A:$A)*($B49='Locations &amp; Fiber - Underserved'!$B:$B),0)),R48)</f>
        <v>4.7000000000000002E-3</v>
      </c>
      <c r="T49" s="66">
        <f>'Model Inputs &amp; Summary Results'!$F$44*I49</f>
        <v>31624.535706250001</v>
      </c>
      <c r="U49" s="66">
        <f>'Model Inputs &amp; Summary Results'!$F$45*J49</f>
        <v>19063.175465250002</v>
      </c>
      <c r="V49" s="66">
        <f>'Model Inputs &amp; Summary Results'!$F$46*K49</f>
        <v>172.53</v>
      </c>
      <c r="W49" s="67">
        <f t="shared" si="0"/>
        <v>166420.99990051199</v>
      </c>
      <c r="X49" s="67">
        <f t="shared" si="1"/>
        <v>5525.1771966969982</v>
      </c>
      <c r="Y49" s="68">
        <f t="shared" si="2"/>
        <v>281011844.73928165</v>
      </c>
      <c r="Z49" s="68">
        <f t="shared" si="3"/>
        <v>153647349.64263144</v>
      </c>
      <c r="AA49" s="66">
        <f>'Model Inputs &amp; Summary Results'!$F$40*I49</f>
        <v>26154.345746250001</v>
      </c>
      <c r="AB49" s="66">
        <f>'Model Inputs &amp; Summary Results'!$F$41*J49</f>
        <v>15140.71137775</v>
      </c>
      <c r="AC49" s="66">
        <f>'Model Inputs &amp; Summary Results'!$F$42*K49</f>
        <v>125.145</v>
      </c>
      <c r="AD49" s="67">
        <f t="shared" si="4"/>
        <v>56023.000099487996</v>
      </c>
      <c r="AE49" s="67">
        <f t="shared" si="5"/>
        <v>1859.9636033030015</v>
      </c>
      <c r="AF49" s="68">
        <f t="shared" si="23"/>
        <v>77040068.392093673</v>
      </c>
      <c r="AG49" s="68">
        <f t="shared" si="24"/>
        <v>42122787.869366996</v>
      </c>
      <c r="AI49" s="68">
        <f t="shared" si="6"/>
        <v>358051913.13137531</v>
      </c>
      <c r="AJ49" s="68">
        <f t="shared" si="7"/>
        <v>1609.6272011444466</v>
      </c>
      <c r="AK49" s="68">
        <f>MIN($AJ49*'Model Inputs &amp; Summary Results'!$F$26,'Model Inputs &amp; Summary Results'!$F$23)</f>
        <v>1207.2204008583349</v>
      </c>
      <c r="AL49" s="68">
        <f t="shared" si="8"/>
        <v>2192.0763944916503</v>
      </c>
      <c r="AM49" s="68">
        <f t="shared" si="32"/>
        <v>984.85599363331539</v>
      </c>
      <c r="AN49" s="68">
        <f t="shared" si="9"/>
        <v>268538934.84853142</v>
      </c>
      <c r="AO49" s="69">
        <f t="shared" si="10"/>
        <v>0.74999999999999989</v>
      </c>
      <c r="AP49" s="49" t="b">
        <f>AND(AM49&lt;'Model Inputs &amp; Summary Results'!$F$14,AO49&gt;=0.25)</f>
        <v>1</v>
      </c>
      <c r="AR49" s="68">
        <f t="shared" si="35"/>
        <v>195770137.51199844</v>
      </c>
      <c r="AS49" s="68">
        <f t="shared" si="34"/>
        <v>880.08729168688944</v>
      </c>
      <c r="AT49" s="68">
        <f>MIN($AS49*'Model Inputs &amp; Summary Results'!$F$26,'Model Inputs &amp; Summary Results'!$F$23)</f>
        <v>660.06546876516711</v>
      </c>
      <c r="AU49" s="68">
        <f t="shared" si="29"/>
        <v>146827603.13399884</v>
      </c>
      <c r="AV49" s="68">
        <f t="shared" si="30"/>
        <v>48942534.377999604</v>
      </c>
      <c r="AX49" s="66">
        <f>'Model Inputs &amp; Summary Results'!$F$40*P49</f>
        <v>18191.83444875</v>
      </c>
      <c r="AY49" s="66">
        <f>'Model Inputs &amp; Summary Results'!$F$41*Q49</f>
        <v>25075.319117250001</v>
      </c>
      <c r="AZ49" s="66">
        <f>'Model Inputs &amp; Summary Results'!$F$42*R49</f>
        <v>242.05</v>
      </c>
      <c r="BA49" s="68">
        <f t="shared" si="15"/>
        <v>72988294.471576586</v>
      </c>
      <c r="BB49" s="68">
        <f t="shared" si="31"/>
        <v>41011429.961815663</v>
      </c>
      <c r="BD49" s="68">
        <f t="shared" si="17"/>
        <v>1640.2969744382001</v>
      </c>
      <c r="BE49" s="68">
        <f>MIN($BD49*'Model Inputs &amp; Summary Results'!$F$26,'Model Inputs &amp; Summary Results'!$F$23)</f>
        <v>1230.2227308286501</v>
      </c>
      <c r="BF49" s="68">
        <f t="shared" si="18"/>
        <v>1984.0196826096003</v>
      </c>
      <c r="BG49" s="68">
        <f t="shared" si="26"/>
        <v>753.79695178095017</v>
      </c>
      <c r="BH49" s="68">
        <f t="shared" si="19"/>
        <v>54741220.853682443</v>
      </c>
      <c r="BI49" s="70">
        <f t="shared" si="20"/>
        <v>0.75</v>
      </c>
      <c r="BJ49" s="49" t="b">
        <f>AND(BG49&lt;'Model Inputs &amp; Summary Results'!$F$14,BG49&lt;$BX$23,BI49&gt;=0.25)</f>
        <v>1</v>
      </c>
      <c r="BL49" s="68">
        <f t="shared" si="28"/>
        <v>921.66730255558048</v>
      </c>
      <c r="BM49" s="68">
        <f>MIN($BL49*'Model Inputs &amp; Summary Results'!$F$26,'Model Inputs &amp; Summary Results'!$F$23)</f>
        <v>691.25047691668533</v>
      </c>
      <c r="BN49" s="68">
        <f t="shared" si="33"/>
        <v>30758572.471361749</v>
      </c>
      <c r="BO49" s="68">
        <f t="shared" si="27"/>
        <v>18247073.617894143</v>
      </c>
      <c r="BS49" s="73" t="s">
        <v>159</v>
      </c>
      <c r="BT49" s="24">
        <f>MIN(BV47*'Model Inputs &amp; Summary Results'!$F$29-BU49,BT47)</f>
        <v>40872960</v>
      </c>
      <c r="BU49" s="24">
        <f>'Model Inputs &amp; Summary Results'!$F$29*'Model Inputs &amp; Summary Results'!$F$32*'Build and Cost Engine'!$BV49</f>
        <v>27248640</v>
      </c>
      <c r="BV49" s="67">
        <f>MIN((BT47+BU47)/'Model Inputs &amp; Summary Results'!$F$29,BV47)</f>
        <v>14192</v>
      </c>
      <c r="BW49" s="49"/>
      <c r="BX49" s="67">
        <f>BV49</f>
        <v>14192</v>
      </c>
    </row>
    <row r="50" spans="1:79" x14ac:dyDescent="0.45">
      <c r="A50" s="49" t="str">
        <f t="shared" si="22"/>
        <v>TX</v>
      </c>
      <c r="B50" s="62">
        <v>0.35</v>
      </c>
      <c r="C50" s="63" cm="1">
        <f t="array" ref="C50">_xlfn.IFNA(INDEX('Locations &amp; Fiber - Unserved'!$H:$H,MATCH(1,($A50='Locations &amp; Fiber - Unserved'!$A:$A)*($B50='Locations &amp; Fiber - Unserved'!$B:$B),0)),C49)</f>
        <v>0.25186784000000001</v>
      </c>
      <c r="D50" s="63" cm="1">
        <f t="array" ref="D50">_xlfn.IFNA(INDEX('Locations &amp; Fiber - Unserved'!$G:$G,MATCH(1,($A50='Locations &amp; Fiber - Unserved'!$A:$A)*($B50='Locations &amp; Fiber - Unserved'!$B:$B),0)),D49)</f>
        <v>0.74813216000000005</v>
      </c>
      <c r="E50" s="64" cm="1">
        <f t="array" ref="E50">_xlfn.IFNA(INDEX('Locations &amp; Fiber - Unserved'!$C:$C,MATCH(1,($A50='Locations &amp; Fiber - Unserved'!$A:$A)*($B50='Locations &amp; Fiber - Unserved'!$B:$B),0)),E49)</f>
        <v>228874</v>
      </c>
      <c r="F50" s="64" cm="1">
        <f t="array" ref="F50">_xlfn.IFNA(INDEX('Locations &amp; Fiber - Unserved'!$D:$D,MATCH(1,($A50='Locations &amp; Fiber - Unserved'!$A:$A)*($B50='Locations &amp; Fiber - Unserved'!$B:$B),0)),F49)</f>
        <v>4322.8108570000004</v>
      </c>
      <c r="G50" s="65" cm="1">
        <f t="array" ref="G50">_xlfn.IFNA(INDEX('Locations &amp; Fiber - Unserved'!$F:$F,MATCH(1,($A50='Locations &amp; Fiber - Unserved'!$A:$A)*($B50='Locations &amp; Fiber - Unserved'!$B:$B),0)),G49)</f>
        <v>3.5000000000000003E-2</v>
      </c>
      <c r="H50" s="65" cm="1">
        <f t="array" ref="H50">_xlfn.IFNA(INDEX('Locations &amp; Fiber - Unserved'!$E:$E,MATCH(1,($A50='Locations &amp; Fiber - Unserved'!$A:$A)*($B50='Locations &amp; Fiber - Unserved'!$B:$B),0)),H49)</f>
        <v>4.5600000000000002E-2</v>
      </c>
      <c r="I50" s="63" cm="1">
        <f t="array" ref="I50">_xlfn.IFNA(INDEX('Locations &amp; Fiber - Unserved'!$I:$I,MATCH(1,($A50='Locations &amp; Fiber - Unserved'!$A:$A)*($B50='Locations &amp; Fiber - Unserved'!$B:$B),0)),I49)</f>
        <v>0.67070750899999998</v>
      </c>
      <c r="J50" s="63" cm="1">
        <f t="array" ref="J50">_xlfn.IFNA(INDEX('Locations &amp; Fiber - Unserved'!$J:$J,MATCH(1,($A50='Locations &amp; Fiber - Unserved'!$A:$A)*($B50='Locations &amp; Fiber - Unserved'!$B:$B),0)),J49)</f>
        <v>0.32700531999999999</v>
      </c>
      <c r="K50" s="63" cm="1">
        <f t="array" ref="K50">_xlfn.IFNA(INDEX('Locations &amp; Fiber - Unserved'!$K:$K,MATCH(1,($A50='Locations &amp; Fiber - Unserved'!$A:$A)*($B50='Locations &amp; Fiber - Unserved'!$B:$B),0)),K49)</f>
        <v>2.2899999999999999E-3</v>
      </c>
      <c r="L50" s="64" cm="1">
        <f t="array" ref="L50">_xlfn.IFNA(INDEX('Locations &amp; Fiber - Underserved'!$C:$C,MATCH(1,($A50='Locations &amp; Fiber - Underserved'!$A:$A)*($B50='Locations &amp; Fiber - Underserved'!$B:$B),0)),L49)</f>
        <v>45784</v>
      </c>
      <c r="M50" s="64" cm="1">
        <f t="array" ref="M50">_xlfn.IFNA(INDEX('Locations &amp; Fiber - Underserved'!$D:$D,MATCH(1,($A50='Locations &amp; Fiber - Underserved'!$A:$A)*($B50='Locations &amp; Fiber - Underserved'!$B:$B),0)),M49)</f>
        <v>1002.677356</v>
      </c>
      <c r="N50" s="65" cm="1">
        <f t="array" ref="N50">_xlfn.IFNA(INDEX('Locations &amp; Fiber - Underserved'!$F:$F,MATCH(1,($A50='Locations &amp; Fiber - Underserved'!$A:$A)*($B50='Locations &amp; Fiber - Underserved'!$B:$B),0)),N49)</f>
        <v>3.9300000000000002E-2</v>
      </c>
      <c r="O50" s="72" cm="1">
        <f t="array" ref="O50">_xlfn.IFNA(INDEX('Locations &amp; Fiber - Underserved'!$E:$E,MATCH(1,($A50='Locations &amp; Fiber - Underserved'!$A:$A)*($B50='Locations &amp; Fiber - Underserved'!$B:$B),0)),O49)</f>
        <v>4.7800000000000002E-2</v>
      </c>
      <c r="P50" s="63" cm="1">
        <f t="array" ref="P50">_xlfn.IFNA(INDEX('Locations &amp; Fiber - Underserved'!$I:$I,MATCH(1,($A50='Locations &amp; Fiber - Underserved'!$A:$A)*($B50='Locations &amp; Fiber - Underserved'!$B:$B),0)),P49)</f>
        <v>0.46974924600000001</v>
      </c>
      <c r="Q50" s="63" cm="1">
        <f t="array" ref="Q50">_xlfn.IFNA(INDEX('Locations &amp; Fiber - Underserved'!$J:$J,MATCH(1,($A50='Locations &amp; Fiber - Underserved'!$A:$A)*($B50='Locations &amp; Fiber - Underserved'!$B:$B),0)),Q49)</f>
        <v>0.52578569799999997</v>
      </c>
      <c r="R50" s="63" cm="1">
        <f t="array" ref="R50">_xlfn.IFNA(INDEX('Locations &amp; Fiber - Underserved'!$K:$K,MATCH(1,($A50='Locations &amp; Fiber - Underserved'!$A:$A)*($B50='Locations &amp; Fiber - Underserved'!$B:$B),0)),R49)</f>
        <v>4.47E-3</v>
      </c>
      <c r="T50" s="66">
        <f>'Model Inputs &amp; Summary Results'!$F$44*I50</f>
        <v>31020.22229125</v>
      </c>
      <c r="U50" s="66">
        <f>'Model Inputs &amp; Summary Results'!$F$45*J50</f>
        <v>19865.573189999999</v>
      </c>
      <c r="V50" s="66">
        <f>'Model Inputs &amp; Summary Results'!$F$46*K50</f>
        <v>162.59</v>
      </c>
      <c r="W50" s="67">
        <f t="shared" si="0"/>
        <v>171227.99998784001</v>
      </c>
      <c r="X50" s="67">
        <f t="shared" si="1"/>
        <v>5992.9799995744006</v>
      </c>
      <c r="Y50" s="68">
        <f t="shared" si="2"/>
        <v>305931953.19969541</v>
      </c>
      <c r="Z50" s="68">
        <f t="shared" si="3"/>
        <v>165092205.29260132</v>
      </c>
      <c r="AA50" s="66">
        <f>'Model Inputs &amp; Summary Results'!$F$40*I50</f>
        <v>25654.562219249998</v>
      </c>
      <c r="AB50" s="66">
        <f>'Model Inputs &amp; Summary Results'!$F$41*J50</f>
        <v>15778.00669</v>
      </c>
      <c r="AC50" s="66">
        <f>'Model Inputs &amp; Summary Results'!$F$42*K50</f>
        <v>117.935</v>
      </c>
      <c r="AD50" s="67">
        <f t="shared" si="4"/>
        <v>57646.000012160002</v>
      </c>
      <c r="AE50" s="67">
        <f t="shared" si="5"/>
        <v>2017.6100004256002</v>
      </c>
      <c r="AF50" s="68">
        <f t="shared" si="23"/>
        <v>83832712.210025787</v>
      </c>
      <c r="AG50" s="68">
        <f t="shared" si="24"/>
        <v>45239234.377649575</v>
      </c>
      <c r="AI50" s="68">
        <f t="shared" si="6"/>
        <v>389764665.4097212</v>
      </c>
      <c r="AJ50" s="68">
        <f t="shared" si="7"/>
        <v>1702.9661097797093</v>
      </c>
      <c r="AK50" s="68">
        <f>MIN($AJ50*'Model Inputs &amp; Summary Results'!$F$26,'Model Inputs &amp; Summary Results'!$F$23)</f>
        <v>1277.2245823347821</v>
      </c>
      <c r="AL50" s="68">
        <f t="shared" si="8"/>
        <v>2327.8063779449999</v>
      </c>
      <c r="AM50" s="68">
        <f t="shared" si="32"/>
        <v>1050.5817956102178</v>
      </c>
      <c r="AN50" s="68">
        <f t="shared" si="9"/>
        <v>292323499.05729091</v>
      </c>
      <c r="AO50" s="69">
        <f t="shared" si="10"/>
        <v>0.75</v>
      </c>
      <c r="AP50" s="49" t="b">
        <f>AND(AM50&lt;'Model Inputs &amp; Summary Results'!$F$14,AO50&gt;=0.25)</f>
        <v>1</v>
      </c>
      <c r="AR50" s="68">
        <f t="shared" si="35"/>
        <v>210331439.67025089</v>
      </c>
      <c r="AS50" s="68">
        <f t="shared" si="34"/>
        <v>918.98354409085744</v>
      </c>
      <c r="AT50" s="68">
        <f>MIN($AS50*'Model Inputs &amp; Summary Results'!$F$26,'Model Inputs &amp; Summary Results'!$F$23)</f>
        <v>689.23765806814311</v>
      </c>
      <c r="AU50" s="68">
        <f t="shared" si="29"/>
        <v>157748579.7526882</v>
      </c>
      <c r="AV50" s="68">
        <f t="shared" si="30"/>
        <v>52582859.917562693</v>
      </c>
      <c r="AX50" s="66">
        <f>'Model Inputs &amp; Summary Results'!$F$40*P50</f>
        <v>17967.908659500001</v>
      </c>
      <c r="AY50" s="66">
        <f>'Model Inputs &amp; Summary Results'!$F$41*Q50</f>
        <v>25369.159928499997</v>
      </c>
      <c r="AZ50" s="66">
        <f>'Model Inputs &amp; Summary Results'!$F$42*R50</f>
        <v>230.20500000000001</v>
      </c>
      <c r="BA50" s="68">
        <f t="shared" si="15"/>
        <v>78391083.320352584</v>
      </c>
      <c r="BB50" s="68">
        <f t="shared" si="31"/>
        <v>43683918.689344473</v>
      </c>
      <c r="BD50" s="68">
        <f t="shared" si="17"/>
        <v>1712.1938520084</v>
      </c>
      <c r="BE50" s="68">
        <f>MIN($BD50*'Model Inputs &amp; Summary Results'!$F$26,'Model Inputs &amp; Summary Results'!$F$23)</f>
        <v>1284.1453890062999</v>
      </c>
      <c r="BF50" s="68">
        <f t="shared" si="18"/>
        <v>2082.5156775063997</v>
      </c>
      <c r="BG50" s="68">
        <f t="shared" si="26"/>
        <v>798.37028850009983</v>
      </c>
      <c r="BH50" s="68">
        <f t="shared" si="19"/>
        <v>58793312.490264431</v>
      </c>
      <c r="BI50" s="70">
        <f t="shared" si="20"/>
        <v>0.74999999999999989</v>
      </c>
      <c r="BJ50" s="49" t="b">
        <f>AND(BG50&lt;'Model Inputs &amp; Summary Results'!$F$14,BG50&lt;$BX$23,BI50&gt;=0.25)</f>
        <v>1</v>
      </c>
      <c r="BL50" s="68">
        <f t="shared" si="28"/>
        <v>954.13067205452717</v>
      </c>
      <c r="BM50" s="68">
        <f>MIN($BL50*'Model Inputs &amp; Summary Results'!$F$26,'Model Inputs &amp; Summary Results'!$F$23)</f>
        <v>715.59800404089538</v>
      </c>
      <c r="BN50" s="68">
        <f t="shared" si="33"/>
        <v>32762939.017008353</v>
      </c>
      <c r="BO50" s="68">
        <f t="shared" si="27"/>
        <v>19597770.830088153</v>
      </c>
      <c r="BS50" s="49"/>
      <c r="BT50" s="49"/>
      <c r="BU50" s="49"/>
      <c r="BV50" s="49"/>
      <c r="BW50" s="49"/>
      <c r="BX50" s="49"/>
    </row>
    <row r="51" spans="1:79" x14ac:dyDescent="0.45">
      <c r="A51" s="49" t="str">
        <f t="shared" si="22"/>
        <v>TX</v>
      </c>
      <c r="B51" s="62">
        <v>0.36</v>
      </c>
      <c r="C51" s="63" cm="1">
        <f t="array" ref="C51">_xlfn.IFNA(INDEX('Locations &amp; Fiber - Unserved'!$H:$H,MATCH(1,($A51='Locations &amp; Fiber - Unserved'!$A:$A)*($B51='Locations &amp; Fiber - Unserved'!$B:$B),0)),C50)</f>
        <v>0.25258371600000001</v>
      </c>
      <c r="D51" s="63" cm="1">
        <f t="array" ref="D51">_xlfn.IFNA(INDEX('Locations &amp; Fiber - Unserved'!$G:$G,MATCH(1,($A51='Locations &amp; Fiber - Unserved'!$A:$A)*($B51='Locations &amp; Fiber - Unserved'!$B:$B),0)),D50)</f>
        <v>0.74741628400000004</v>
      </c>
      <c r="E51" s="64" cm="1">
        <f t="array" ref="E51">_xlfn.IFNA(INDEX('Locations &amp; Fiber - Unserved'!$C:$C,MATCH(1,($A51='Locations &amp; Fiber - Unserved'!$A:$A)*($B51='Locations &amp; Fiber - Unserved'!$B:$B),0)),E50)</f>
        <v>235320</v>
      </c>
      <c r="F51" s="64" cm="1">
        <f t="array" ref="F51">_xlfn.IFNA(INDEX('Locations &amp; Fiber - Unserved'!$D:$D,MATCH(1,($A51='Locations &amp; Fiber - Unserved'!$A:$A)*($B51='Locations &amp; Fiber - Unserved'!$B:$B),0)),F50)</f>
        <v>4625.3970730000001</v>
      </c>
      <c r="G51" s="65" cm="1">
        <f t="array" ref="G51">_xlfn.IFNA(INDEX('Locations &amp; Fiber - Unserved'!$F:$F,MATCH(1,($A51='Locations &amp; Fiber - Unserved'!$A:$A)*($B51='Locations &amp; Fiber - Unserved'!$B:$B),0)),G50)</f>
        <v>3.6999999999999998E-2</v>
      </c>
      <c r="H51" s="65" cm="1">
        <f t="array" ref="H51">_xlfn.IFNA(INDEX('Locations &amp; Fiber - Unserved'!$E:$E,MATCH(1,($A51='Locations &amp; Fiber - Unserved'!$A:$A)*($B51='Locations &amp; Fiber - Unserved'!$B:$B),0)),H50)</f>
        <v>4.8399999999999999E-2</v>
      </c>
      <c r="I51" s="63" cm="1">
        <f t="array" ref="I51">_xlfn.IFNA(INDEX('Locations &amp; Fiber - Unserved'!$I:$I,MATCH(1,($A51='Locations &amp; Fiber - Unserved'!$A:$A)*($B51='Locations &amp; Fiber - Unserved'!$B:$B),0)),I50)</f>
        <v>0.66376644100000004</v>
      </c>
      <c r="J51" s="63" cm="1">
        <f t="array" ref="J51">_xlfn.IFNA(INDEX('Locations &amp; Fiber - Unserved'!$J:$J,MATCH(1,($A51='Locations &amp; Fiber - Unserved'!$A:$A)*($B51='Locations &amp; Fiber - Unserved'!$B:$B),0)),J50)</f>
        <v>0.333848955</v>
      </c>
      <c r="K51" s="63" cm="1">
        <f t="array" ref="K51">_xlfn.IFNA(INDEX('Locations &amp; Fiber - Unserved'!$K:$K,MATCH(1,($A51='Locations &amp; Fiber - Unserved'!$A:$A)*($B51='Locations &amp; Fiber - Unserved'!$B:$B),0)),K50)</f>
        <v>2.3800000000000002E-3</v>
      </c>
      <c r="L51" s="64" cm="1">
        <f t="array" ref="L51">_xlfn.IFNA(INDEX('Locations &amp; Fiber - Underserved'!$C:$C,MATCH(1,($A51='Locations &amp; Fiber - Underserved'!$A:$A)*($B51='Locations &amp; Fiber - Underserved'!$B:$B),0)),L50)</f>
        <v>47073</v>
      </c>
      <c r="M51" s="64" cm="1">
        <f t="array" ref="M51">_xlfn.IFNA(INDEX('Locations &amp; Fiber - Underserved'!$D:$D,MATCH(1,($A51='Locations &amp; Fiber - Underserved'!$A:$A)*($B51='Locations &amp; Fiber - Underserved'!$B:$B),0)),M50)</f>
        <v>1065.960041</v>
      </c>
      <c r="N51" s="65" cm="1">
        <f t="array" ref="N51">_xlfn.IFNA(INDEX('Locations &amp; Fiber - Underserved'!$F:$F,MATCH(1,($A51='Locations &amp; Fiber - Underserved'!$A:$A)*($B51='Locations &amp; Fiber - Underserved'!$B:$B),0)),N50)</f>
        <v>4.0899999999999999E-2</v>
      </c>
      <c r="O51" s="72" cm="1">
        <f t="array" ref="O51">_xlfn.IFNA(INDEX('Locations &amp; Fiber - Underserved'!$E:$E,MATCH(1,($A51='Locations &amp; Fiber - Underserved'!$A:$A)*($B51='Locations &amp; Fiber - Underserved'!$B:$B),0)),O50)</f>
        <v>5.0299999999999997E-2</v>
      </c>
      <c r="P51" s="63" cm="1">
        <f t="array" ref="P51">_xlfn.IFNA(INDEX('Locations &amp; Fiber - Underserved'!$I:$I,MATCH(1,($A51='Locations &amp; Fiber - Underserved'!$A:$A)*($B51='Locations &amp; Fiber - Underserved'!$B:$B),0)),P50)</f>
        <v>0.46493400099999999</v>
      </c>
      <c r="Q51" s="63" cm="1">
        <f t="array" ref="Q51">_xlfn.IFNA(INDEX('Locations &amp; Fiber - Underserved'!$J:$J,MATCH(1,($A51='Locations &amp; Fiber - Underserved'!$A:$A)*($B51='Locations &amp; Fiber - Underserved'!$B:$B),0)),Q50)</f>
        <v>0.53070834099999997</v>
      </c>
      <c r="R51" s="63" cm="1">
        <f t="array" ref="R51">_xlfn.IFNA(INDEX('Locations &amp; Fiber - Underserved'!$K:$K,MATCH(1,($A51='Locations &amp; Fiber - Underserved'!$A:$A)*($B51='Locations &amp; Fiber - Underserved'!$B:$B),0)),R50)</f>
        <v>4.3600000000000002E-3</v>
      </c>
      <c r="T51" s="66">
        <f>'Model Inputs &amp; Summary Results'!$F$44*I51</f>
        <v>30699.197896250003</v>
      </c>
      <c r="U51" s="66">
        <f>'Model Inputs &amp; Summary Results'!$F$45*J51</f>
        <v>20281.324016250001</v>
      </c>
      <c r="V51" s="66">
        <f>'Model Inputs &amp; Summary Results'!$F$46*K51</f>
        <v>168.98000000000002</v>
      </c>
      <c r="W51" s="67">
        <f t="shared" si="0"/>
        <v>175881.99995088001</v>
      </c>
      <c r="X51" s="67">
        <f t="shared" si="1"/>
        <v>6507.6339981825604</v>
      </c>
      <c r="Y51" s="68">
        <f t="shared" si="2"/>
        <v>332862237.63588893</v>
      </c>
      <c r="Z51" s="68">
        <f t="shared" si="3"/>
        <v>176828794.33563393</v>
      </c>
      <c r="AA51" s="66">
        <f>'Model Inputs &amp; Summary Results'!$F$40*I51</f>
        <v>25389.066368250002</v>
      </c>
      <c r="AB51" s="66">
        <f>'Model Inputs &amp; Summary Results'!$F$41*J51</f>
        <v>16108.212078750001</v>
      </c>
      <c r="AC51" s="66">
        <f>'Model Inputs &amp; Summary Results'!$F$42*K51</f>
        <v>122.57000000000001</v>
      </c>
      <c r="AD51" s="67">
        <f t="shared" si="4"/>
        <v>59438.000049120004</v>
      </c>
      <c r="AE51" s="67">
        <f t="shared" si="5"/>
        <v>2199.2060018174402</v>
      </c>
      <c r="AF51" s="68">
        <f t="shared" si="23"/>
        <v>91530620.499374673</v>
      </c>
      <c r="AG51" s="68">
        <f t="shared" si="24"/>
        <v>48624468.136279225</v>
      </c>
      <c r="AI51" s="68">
        <f t="shared" si="6"/>
        <v>424392858.13526362</v>
      </c>
      <c r="AJ51" s="68">
        <f t="shared" si="7"/>
        <v>1803.4712652356945</v>
      </c>
      <c r="AK51" s="68">
        <f>MIN($AJ51*'Model Inputs &amp; Summary Results'!$F$26,'Model Inputs &amp; Summary Results'!$F$23)</f>
        <v>1352.6034489267709</v>
      </c>
      <c r="AL51" s="68">
        <f t="shared" si="8"/>
        <v>2475.6358925650002</v>
      </c>
      <c r="AM51" s="68">
        <f t="shared" si="32"/>
        <v>1123.0324436382293</v>
      </c>
      <c r="AN51" s="68">
        <f t="shared" si="9"/>
        <v>318294643.6014477</v>
      </c>
      <c r="AO51" s="69">
        <f t="shared" si="10"/>
        <v>0.75</v>
      </c>
      <c r="AP51" s="49" t="b">
        <f>AND(AM51&lt;'Model Inputs &amp; Summary Results'!$F$14,AO51&gt;=0.25)</f>
        <v>1</v>
      </c>
      <c r="AR51" s="68">
        <f t="shared" si="35"/>
        <v>225453262.47191316</v>
      </c>
      <c r="AS51" s="68">
        <f t="shared" si="34"/>
        <v>958.07097769808411</v>
      </c>
      <c r="AT51" s="68">
        <f>MIN($AS51*'Model Inputs &amp; Summary Results'!$F$26,'Model Inputs &amp; Summary Results'!$F$23)</f>
        <v>718.55323327356314</v>
      </c>
      <c r="AU51" s="68">
        <f t="shared" si="29"/>
        <v>169089946.85393488</v>
      </c>
      <c r="AV51" s="68">
        <f t="shared" si="30"/>
        <v>56363315.617978275</v>
      </c>
      <c r="AX51" s="66">
        <f>'Model Inputs &amp; Summary Results'!$F$40*P51</f>
        <v>17783.725538250001</v>
      </c>
      <c r="AY51" s="66">
        <f>'Model Inputs &amp; Summary Results'!$F$41*Q51</f>
        <v>25606.677453249999</v>
      </c>
      <c r="AZ51" s="66">
        <f>'Model Inputs &amp; Summary Results'!$F$42*R51</f>
        <v>224.54000000000002</v>
      </c>
      <c r="BA51" s="68">
        <f t="shared" si="15"/>
        <v>83971226.047850162</v>
      </c>
      <c r="BB51" s="68">
        <f t="shared" si="31"/>
        <v>46491786.419432007</v>
      </c>
      <c r="BD51" s="68">
        <f t="shared" si="17"/>
        <v>1783.8511683523498</v>
      </c>
      <c r="BE51" s="68">
        <f>MIN($BD51*'Model Inputs &amp; Summary Results'!$F$26,'Model Inputs &amp; Summary Results'!$F$23)</f>
        <v>1337.8883762642622</v>
      </c>
      <c r="BF51" s="68">
        <f t="shared" si="18"/>
        <v>2193.8316324724501</v>
      </c>
      <c r="BG51" s="68">
        <f t="shared" si="26"/>
        <v>855.9432562081879</v>
      </c>
      <c r="BH51" s="68">
        <f t="shared" si="19"/>
        <v>62978419.535887614</v>
      </c>
      <c r="BI51" s="70">
        <f t="shared" si="20"/>
        <v>0.74999999999999989</v>
      </c>
      <c r="BJ51" s="49" t="b">
        <f>AND(BG51&lt;'Model Inputs &amp; Summary Results'!$F$14,BG51&lt;$BX$23,BI51&gt;=0.25)</f>
        <v>1</v>
      </c>
      <c r="BL51" s="68">
        <f t="shared" si="28"/>
        <v>987.65293096747621</v>
      </c>
      <c r="BM51" s="68">
        <f>MIN($BL51*'Model Inputs &amp; Summary Results'!$F$26,'Model Inputs &amp; Summary Results'!$F$23)</f>
        <v>740.73969822560719</v>
      </c>
      <c r="BN51" s="68">
        <f t="shared" si="33"/>
        <v>34868839.814574011</v>
      </c>
      <c r="BO51" s="68">
        <f t="shared" si="27"/>
        <v>20992806.511962548</v>
      </c>
      <c r="BS51" s="73" t="s">
        <v>161</v>
      </c>
      <c r="BT51" s="24">
        <f>MAX(BT47-BT49,0)</f>
        <v>1018758895.8899665</v>
      </c>
      <c r="BU51" s="24">
        <f>MAX(BU47-BU49,0)</f>
        <v>0</v>
      </c>
      <c r="BV51" s="67">
        <f>MAX(BV47-BV49,0)</f>
        <v>0</v>
      </c>
      <c r="BW51" s="49"/>
      <c r="BX51" s="67">
        <f>BV51</f>
        <v>0</v>
      </c>
    </row>
    <row r="52" spans="1:79" x14ac:dyDescent="0.45">
      <c r="A52" s="49" t="str">
        <f t="shared" si="22"/>
        <v>TX</v>
      </c>
      <c r="B52" s="62">
        <v>0.37</v>
      </c>
      <c r="C52" s="63" cm="1">
        <f t="array" ref="C52">_xlfn.IFNA(INDEX('Locations &amp; Fiber - Unserved'!$H:$H,MATCH(1,($A52='Locations &amp; Fiber - Unserved'!$A:$A)*($B52='Locations &amp; Fiber - Unserved'!$B:$B),0)),C51)</f>
        <v>0.25304194600000002</v>
      </c>
      <c r="D52" s="63" cm="1">
        <f t="array" ref="D52">_xlfn.IFNA(INDEX('Locations &amp; Fiber - Unserved'!$G:$G,MATCH(1,($A52='Locations &amp; Fiber - Unserved'!$A:$A)*($B52='Locations &amp; Fiber - Unserved'!$B:$B),0)),D51)</f>
        <v>0.74695805400000004</v>
      </c>
      <c r="E52" s="64" cm="1">
        <f t="array" ref="E52">_xlfn.IFNA(INDEX('Locations &amp; Fiber - Unserved'!$C:$C,MATCH(1,($A52='Locations &amp; Fiber - Unserved'!$A:$A)*($B52='Locations &amp; Fiber - Unserved'!$B:$B),0)),E51)</f>
        <v>241786</v>
      </c>
      <c r="F52" s="64" cm="1">
        <f t="array" ref="F52">_xlfn.IFNA(INDEX('Locations &amp; Fiber - Unserved'!$D:$D,MATCH(1,($A52='Locations &amp; Fiber - Unserved'!$A:$A)*($B52='Locations &amp; Fiber - Unserved'!$B:$B),0)),F51)</f>
        <v>4948.7616749999997</v>
      </c>
      <c r="G52" s="65" cm="1">
        <f t="array" ref="G52">_xlfn.IFNA(INDEX('Locations &amp; Fiber - Unserved'!$F:$F,MATCH(1,($A52='Locations &amp; Fiber - Unserved'!$A:$A)*($B52='Locations &amp; Fiber - Unserved'!$B:$B),0)),G51)</f>
        <v>3.9E-2</v>
      </c>
      <c r="H52" s="65" cm="1">
        <f t="array" ref="H52">_xlfn.IFNA(INDEX('Locations &amp; Fiber - Unserved'!$E:$E,MATCH(1,($A52='Locations &amp; Fiber - Unserved'!$A:$A)*($B52='Locations &amp; Fiber - Unserved'!$B:$B),0)),H51)</f>
        <v>5.16E-2</v>
      </c>
      <c r="I52" s="63" cm="1">
        <f t="array" ref="I52">_xlfn.IFNA(INDEX('Locations &amp; Fiber - Unserved'!$I:$I,MATCH(1,($A52='Locations &amp; Fiber - Unserved'!$A:$A)*($B52='Locations &amp; Fiber - Unserved'!$B:$B),0)),I51)</f>
        <v>0.65585229</v>
      </c>
      <c r="J52" s="63" cm="1">
        <f t="array" ref="J52">_xlfn.IFNA(INDEX('Locations &amp; Fiber - Unserved'!$J:$J,MATCH(1,($A52='Locations &amp; Fiber - Unserved'!$A:$A)*($B52='Locations &amp; Fiber - Unserved'!$B:$B),0)),J51)</f>
        <v>0.34180963199999997</v>
      </c>
      <c r="K52" s="63" cm="1">
        <f t="array" ref="K52">_xlfn.IFNA(INDEX('Locations &amp; Fiber - Unserved'!$K:$K,MATCH(1,($A52='Locations &amp; Fiber - Unserved'!$A:$A)*($B52='Locations &amp; Fiber - Unserved'!$B:$B),0)),K51)</f>
        <v>2.3400000000000001E-3</v>
      </c>
      <c r="L52" s="64" cm="1">
        <f t="array" ref="L52">_xlfn.IFNA(INDEX('Locations &amp; Fiber - Underserved'!$C:$C,MATCH(1,($A52='Locations &amp; Fiber - Underserved'!$A:$A)*($B52='Locations &amp; Fiber - Underserved'!$B:$B),0)),L51)</f>
        <v>48366</v>
      </c>
      <c r="M52" s="64" cm="1">
        <f t="array" ref="M52">_xlfn.IFNA(INDEX('Locations &amp; Fiber - Underserved'!$D:$D,MATCH(1,($A52='Locations &amp; Fiber - Underserved'!$A:$A)*($B52='Locations &amp; Fiber - Underserved'!$B:$B),0)),M51)</f>
        <v>1132.7022790000001</v>
      </c>
      <c r="N52" s="65" cm="1">
        <f t="array" ref="N52">_xlfn.IFNA(INDEX('Locations &amp; Fiber - Underserved'!$F:$F,MATCH(1,($A52='Locations &amp; Fiber - Underserved'!$A:$A)*($B52='Locations &amp; Fiber - Underserved'!$B:$B),0)),N51)</f>
        <v>4.2599999999999999E-2</v>
      </c>
      <c r="O52" s="72" cm="1">
        <f t="array" ref="O52">_xlfn.IFNA(INDEX('Locations &amp; Fiber - Underserved'!$E:$E,MATCH(1,($A52='Locations &amp; Fiber - Underserved'!$A:$A)*($B52='Locations &amp; Fiber - Underserved'!$B:$B),0)),O51)</f>
        <v>5.2600000000000001E-2</v>
      </c>
      <c r="P52" s="63" cm="1">
        <f t="array" ref="P52">_xlfn.IFNA(INDEX('Locations &amp; Fiber - Underserved'!$I:$I,MATCH(1,($A52='Locations &amp; Fiber - Underserved'!$A:$A)*($B52='Locations &amp; Fiber - Underserved'!$B:$B),0)),P51)</f>
        <v>0.45814927</v>
      </c>
      <c r="Q52" s="63" cm="1">
        <f t="array" ref="Q52">_xlfn.IFNA(INDEX('Locations &amp; Fiber - Underserved'!$J:$J,MATCH(1,($A52='Locations &amp; Fiber - Underserved'!$A:$A)*($B52='Locations &amp; Fiber - Underserved'!$B:$B),0)),Q51)</f>
        <v>0.53773931500000005</v>
      </c>
      <c r="R52" s="63" cm="1">
        <f t="array" ref="R52">_xlfn.IFNA(INDEX('Locations &amp; Fiber - Underserved'!$K:$K,MATCH(1,($A52='Locations &amp; Fiber - Underserved'!$A:$A)*($B52='Locations &amp; Fiber - Underserved'!$B:$B),0)),R51)</f>
        <v>4.1099999999999999E-3</v>
      </c>
      <c r="T52" s="66">
        <f>'Model Inputs &amp; Summary Results'!$F$44*I52</f>
        <v>30333.168412499999</v>
      </c>
      <c r="U52" s="66">
        <f>'Model Inputs &amp; Summary Results'!$F$45*J52</f>
        <v>20764.935143999999</v>
      </c>
      <c r="V52" s="66">
        <f>'Model Inputs &amp; Summary Results'!$F$46*K52</f>
        <v>166.14000000000001</v>
      </c>
      <c r="W52" s="67">
        <f t="shared" si="0"/>
        <v>180604.00004444402</v>
      </c>
      <c r="X52" s="67">
        <f t="shared" si="1"/>
        <v>7043.5560017333173</v>
      </c>
      <c r="Y52" s="68">
        <f t="shared" si="2"/>
        <v>361082570.3767041</v>
      </c>
      <c r="Z52" s="68">
        <f t="shared" si="3"/>
        <v>189499167.81577811</v>
      </c>
      <c r="AA52" s="66">
        <f>'Model Inputs &amp; Summary Results'!$F$40*I52</f>
        <v>25086.350092500001</v>
      </c>
      <c r="AB52" s="66">
        <f>'Model Inputs &amp; Summary Results'!$F$41*J52</f>
        <v>16492.314743999999</v>
      </c>
      <c r="AC52" s="66">
        <f>'Model Inputs &amp; Summary Results'!$F$42*K52</f>
        <v>120.51</v>
      </c>
      <c r="AD52" s="67">
        <f t="shared" si="4"/>
        <v>61181.999955556006</v>
      </c>
      <c r="AE52" s="67">
        <f t="shared" si="5"/>
        <v>2386.097998266684</v>
      </c>
      <c r="AF52" s="68">
        <f t="shared" si="23"/>
        <v>99498317.606745139</v>
      </c>
      <c r="AG52" s="68">
        <f t="shared" si="24"/>
        <v>52217553.358716883</v>
      </c>
      <c r="AI52" s="68">
        <f t="shared" si="6"/>
        <v>460580887.98344922</v>
      </c>
      <c r="AJ52" s="68">
        <f t="shared" si="7"/>
        <v>1904.9113182047315</v>
      </c>
      <c r="AK52" s="68">
        <f>MIN($AJ52*'Model Inputs &amp; Summary Results'!$F$26,'Model Inputs &amp; Summary Results'!$F$23)</f>
        <v>1428.6834886535487</v>
      </c>
      <c r="AL52" s="68">
        <f t="shared" si="8"/>
        <v>2645.2349675154001</v>
      </c>
      <c r="AM52" s="68">
        <f t="shared" si="32"/>
        <v>1216.5514788618514</v>
      </c>
      <c r="AN52" s="68">
        <f t="shared" si="9"/>
        <v>345435665.98758692</v>
      </c>
      <c r="AO52" s="69">
        <f t="shared" si="10"/>
        <v>0.75</v>
      </c>
      <c r="AP52" s="49" t="b">
        <f>AND(AM52&lt;'Model Inputs &amp; Summary Results'!$F$14,AO52&gt;=0.25)</f>
        <v>1</v>
      </c>
      <c r="AR52" s="68">
        <f t="shared" si="35"/>
        <v>241716721.17449498</v>
      </c>
      <c r="AS52" s="68">
        <f t="shared" si="34"/>
        <v>999.7134704842091</v>
      </c>
      <c r="AT52" s="68">
        <f>MIN($AS52*'Model Inputs &amp; Summary Results'!$F$26,'Model Inputs &amp; Summary Results'!$F$23)</f>
        <v>749.78510286315679</v>
      </c>
      <c r="AU52" s="68">
        <f t="shared" si="29"/>
        <v>181287540.88087124</v>
      </c>
      <c r="AV52" s="68">
        <f t="shared" si="30"/>
        <v>60429180.293623745</v>
      </c>
      <c r="AX52" s="66">
        <f>'Model Inputs &amp; Summary Results'!$F$40*P52</f>
        <v>17524.209577500002</v>
      </c>
      <c r="AY52" s="66">
        <f>'Model Inputs &amp; Summary Results'!$F$41*Q52</f>
        <v>25945.921948750001</v>
      </c>
      <c r="AZ52" s="66">
        <f>'Model Inputs &amp; Summary Results'!$F$42*R52</f>
        <v>211.66499999999999</v>
      </c>
      <c r="BA52" s="68">
        <f t="shared" si="15"/>
        <v>90001606.635594681</v>
      </c>
      <c r="BB52" s="68">
        <f t="shared" si="31"/>
        <v>49478470.476097666</v>
      </c>
      <c r="BD52" s="68">
        <f t="shared" si="17"/>
        <v>1860.84453201825</v>
      </c>
      <c r="BE52" s="68">
        <f>MIN($BD52*'Model Inputs &amp; Summary Results'!$F$26,'Model Inputs &amp; Summary Results'!$F$23)</f>
        <v>1395.6333990136875</v>
      </c>
      <c r="BF52" s="68">
        <f t="shared" si="18"/>
        <v>2297.6624972807499</v>
      </c>
      <c r="BG52" s="68">
        <f t="shared" si="26"/>
        <v>902.02909826706241</v>
      </c>
      <c r="BH52" s="68">
        <f t="shared" si="19"/>
        <v>67501204.976696014</v>
      </c>
      <c r="BI52" s="70">
        <f t="shared" si="20"/>
        <v>0.75</v>
      </c>
      <c r="BJ52" s="49" t="b">
        <f>AND(BG52&lt;'Model Inputs &amp; Summary Results'!$F$14,BG52&lt;$BX$23,BI52&gt;=0.25)</f>
        <v>1</v>
      </c>
      <c r="BL52" s="68">
        <f t="shared" si="28"/>
        <v>1023.0010849790693</v>
      </c>
      <c r="BM52" s="68">
        <f>MIN($BL52*'Model Inputs &amp; Summary Results'!$F$26,'Model Inputs &amp; Summary Results'!$F$23)</f>
        <v>767.25081373430203</v>
      </c>
      <c r="BN52" s="68">
        <f t="shared" si="33"/>
        <v>37108852.857073255</v>
      </c>
      <c r="BO52" s="68">
        <f t="shared" si="27"/>
        <v>22500401.658898667</v>
      </c>
      <c r="BS52" s="49"/>
      <c r="BT52" s="49"/>
      <c r="BU52" s="49"/>
      <c r="BV52" s="49"/>
      <c r="BW52" s="49"/>
      <c r="BX52" s="49"/>
    </row>
    <row r="53" spans="1:79" x14ac:dyDescent="0.45">
      <c r="A53" s="49" t="str">
        <f t="shared" si="22"/>
        <v>TX</v>
      </c>
      <c r="B53" s="62">
        <v>0.38</v>
      </c>
      <c r="C53" s="63" cm="1">
        <f t="array" ref="C53">_xlfn.IFNA(INDEX('Locations &amp; Fiber - Unserved'!$H:$H,MATCH(1,($A53='Locations &amp; Fiber - Unserved'!$A:$A)*($B53='Locations &amp; Fiber - Unserved'!$B:$B),0)),C52)</f>
        <v>0.25258925900000001</v>
      </c>
      <c r="D53" s="63" cm="1">
        <f t="array" ref="D53">_xlfn.IFNA(INDEX('Locations &amp; Fiber - Unserved'!$G:$G,MATCH(1,($A53='Locations &amp; Fiber - Unserved'!$A:$A)*($B53='Locations &amp; Fiber - Unserved'!$B:$B),0)),D52)</f>
        <v>0.74741074100000005</v>
      </c>
      <c r="E53" s="64" cm="1">
        <f t="array" ref="E53">_xlfn.IFNA(INDEX('Locations &amp; Fiber - Unserved'!$C:$C,MATCH(1,($A53='Locations &amp; Fiber - Unserved'!$A:$A)*($B53='Locations &amp; Fiber - Unserved'!$B:$B),0)),E52)</f>
        <v>248237</v>
      </c>
      <c r="F53" s="64" cm="1">
        <f t="array" ref="F53">_xlfn.IFNA(INDEX('Locations &amp; Fiber - Unserved'!$D:$D,MATCH(1,($A53='Locations &amp; Fiber - Unserved'!$A:$A)*($B53='Locations &amp; Fiber - Unserved'!$B:$B),0)),F52)</f>
        <v>5292.4085590000004</v>
      </c>
      <c r="G53" s="65" cm="1">
        <f t="array" ref="G53">_xlfn.IFNA(INDEX('Locations &amp; Fiber - Unserved'!$F:$F,MATCH(1,($A53='Locations &amp; Fiber - Unserved'!$A:$A)*($B53='Locations &amp; Fiber - Unserved'!$B:$B),0)),G52)</f>
        <v>4.1200000000000001E-2</v>
      </c>
      <c r="H53" s="65" cm="1">
        <f t="array" ref="H53">_xlfn.IFNA(INDEX('Locations &amp; Fiber - Unserved'!$E:$E,MATCH(1,($A53='Locations &amp; Fiber - Unserved'!$A:$A)*($B53='Locations &amp; Fiber - Unserved'!$B:$B),0)),H52)</f>
        <v>5.4800000000000001E-2</v>
      </c>
      <c r="I53" s="63" cm="1">
        <f t="array" ref="I53">_xlfn.IFNA(INDEX('Locations &amp; Fiber - Unserved'!$I:$I,MATCH(1,($A53='Locations &amp; Fiber - Unserved'!$A:$A)*($B53='Locations &amp; Fiber - Unserved'!$B:$B),0)),I52)</f>
        <v>0.64894590699999999</v>
      </c>
      <c r="J53" s="63" cm="1">
        <f t="array" ref="J53">_xlfn.IFNA(INDEX('Locations &amp; Fiber - Unserved'!$J:$J,MATCH(1,($A53='Locations &amp; Fiber - Unserved'!$A:$A)*($B53='Locations &amp; Fiber - Unserved'!$B:$B),0)),J52)</f>
        <v>0.34872834400000002</v>
      </c>
      <c r="K53" s="63" cm="1">
        <f t="array" ref="K53">_xlfn.IFNA(INDEX('Locations &amp; Fiber - Unserved'!$K:$K,MATCH(1,($A53='Locations &amp; Fiber - Unserved'!$A:$A)*($B53='Locations &amp; Fiber - Unserved'!$B:$B),0)),K52)</f>
        <v>2.33E-3</v>
      </c>
      <c r="L53" s="64" cm="1">
        <f t="array" ref="L53">_xlfn.IFNA(INDEX('Locations &amp; Fiber - Underserved'!$C:$C,MATCH(1,($A53='Locations &amp; Fiber - Underserved'!$A:$A)*($B53='Locations &amp; Fiber - Underserved'!$B:$B),0)),L52)</f>
        <v>49649</v>
      </c>
      <c r="M53" s="64" cm="1">
        <f t="array" ref="M53">_xlfn.IFNA(INDEX('Locations &amp; Fiber - Underserved'!$D:$D,MATCH(1,($A53='Locations &amp; Fiber - Underserved'!$A:$A)*($B53='Locations &amp; Fiber - Underserved'!$B:$B),0)),M52)</f>
        <v>1201.2664380000001</v>
      </c>
      <c r="N53" s="65" cm="1">
        <f t="array" ref="N53">_xlfn.IFNA(INDEX('Locations &amp; Fiber - Underserved'!$F:$F,MATCH(1,($A53='Locations &amp; Fiber - Underserved'!$A:$A)*($B53='Locations &amp; Fiber - Underserved'!$B:$B),0)),N52)</f>
        <v>4.4400000000000002E-2</v>
      </c>
      <c r="O53" s="72" cm="1">
        <f t="array" ref="O53">_xlfn.IFNA(INDEX('Locations &amp; Fiber - Underserved'!$E:$E,MATCH(1,($A53='Locations &amp; Fiber - Underserved'!$A:$A)*($B53='Locations &amp; Fiber - Underserved'!$B:$B),0)),O52)</f>
        <v>5.4600000000000003E-2</v>
      </c>
      <c r="P53" s="63" cm="1">
        <f t="array" ref="P53">_xlfn.IFNA(INDEX('Locations &amp; Fiber - Underserved'!$I:$I,MATCH(1,($A53='Locations &amp; Fiber - Underserved'!$A:$A)*($B53='Locations &amp; Fiber - Underserved'!$B:$B),0)),P52)</f>
        <v>0.46825166400000001</v>
      </c>
      <c r="Q53" s="63" cm="1">
        <f t="array" ref="Q53">_xlfn.IFNA(INDEX('Locations &amp; Fiber - Underserved'!$J:$J,MATCH(1,($A53='Locations &amp; Fiber - Underserved'!$A:$A)*($B53='Locations &amp; Fiber - Underserved'!$B:$B),0)),Q52)</f>
        <v>0.52786863900000003</v>
      </c>
      <c r="R53" s="63" cm="1">
        <f t="array" ref="R53">_xlfn.IFNA(INDEX('Locations &amp; Fiber - Underserved'!$K:$K,MATCH(1,($A53='Locations &amp; Fiber - Underserved'!$A:$A)*($B53='Locations &amp; Fiber - Underserved'!$B:$B),0)),R52)</f>
        <v>3.8800000000000002E-3</v>
      </c>
      <c r="T53" s="66">
        <f>'Model Inputs &amp; Summary Results'!$F$44*I53</f>
        <v>30013.74819875</v>
      </c>
      <c r="U53" s="66">
        <f>'Model Inputs &amp; Summary Results'!$F$45*J53</f>
        <v>21185.246898000001</v>
      </c>
      <c r="V53" s="66">
        <f>'Model Inputs &amp; Summary Results'!$F$46*K53</f>
        <v>165.43</v>
      </c>
      <c r="W53" s="67">
        <f t="shared" si="0"/>
        <v>185535.00011361702</v>
      </c>
      <c r="X53" s="67">
        <f t="shared" si="1"/>
        <v>7644.0420046810214</v>
      </c>
      <c r="Y53" s="68">
        <f t="shared" si="2"/>
        <v>392631822.98584908</v>
      </c>
      <c r="Z53" s="68">
        <f t="shared" si="3"/>
        <v>203177274.14758787</v>
      </c>
      <c r="AA53" s="66">
        <f>'Model Inputs &amp; Summary Results'!$F$40*I53</f>
        <v>24822.180942750001</v>
      </c>
      <c r="AB53" s="66">
        <f>'Model Inputs &amp; Summary Results'!$F$41*J53</f>
        <v>16826.142598000002</v>
      </c>
      <c r="AC53" s="66">
        <f>'Model Inputs &amp; Summary Results'!$F$42*K53</f>
        <v>119.995</v>
      </c>
      <c r="AD53" s="67">
        <f t="shared" si="4"/>
        <v>62701.999886383004</v>
      </c>
      <c r="AE53" s="67">
        <f t="shared" si="5"/>
        <v>2583.3223953189799</v>
      </c>
      <c r="AF53" s="68">
        <f t="shared" si="23"/>
        <v>107901032.70113647</v>
      </c>
      <c r="AG53" s="68">
        <f t="shared" si="24"/>
        <v>55836120.300204955</v>
      </c>
      <c r="AI53" s="68">
        <f t="shared" si="6"/>
        <v>500532855.68698555</v>
      </c>
      <c r="AJ53" s="68">
        <f t="shared" si="7"/>
        <v>2016.3507280823792</v>
      </c>
      <c r="AK53" s="68">
        <f>MIN($AJ53*'Model Inputs &amp; Summary Results'!$F$26,'Model Inputs &amp; Summary Results'!$F$23)</f>
        <v>1512.2630460617843</v>
      </c>
      <c r="AL53" s="68">
        <f t="shared" si="8"/>
        <v>2814.7704953019002</v>
      </c>
      <c r="AM53" s="68">
        <f t="shared" si="32"/>
        <v>1302.5074492401159</v>
      </c>
      <c r="AN53" s="68">
        <f t="shared" si="9"/>
        <v>375399641.76523912</v>
      </c>
      <c r="AO53" s="69">
        <f t="shared" si="10"/>
        <v>0.74999999999999989</v>
      </c>
      <c r="AP53" s="49" t="b">
        <f>AND(AM53&lt;'Model Inputs &amp; Summary Results'!$F$14,AO53&gt;=0.25)</f>
        <v>1</v>
      </c>
      <c r="AR53" s="68">
        <f t="shared" si="35"/>
        <v>259013394.44779283</v>
      </c>
      <c r="AS53" s="68">
        <f t="shared" si="34"/>
        <v>1043.411717221014</v>
      </c>
      <c r="AT53" s="68">
        <f>MIN($AS53*'Model Inputs &amp; Summary Results'!$F$26,'Model Inputs &amp; Summary Results'!$F$23)</f>
        <v>782.55878791576049</v>
      </c>
      <c r="AU53" s="68">
        <f t="shared" si="29"/>
        <v>194260045.83584464</v>
      </c>
      <c r="AV53" s="68">
        <f t="shared" si="30"/>
        <v>64753348.611948192</v>
      </c>
      <c r="AX53" s="66">
        <f>'Model Inputs &amp; Summary Results'!$F$40*P53</f>
        <v>17910.626147999999</v>
      </c>
      <c r="AY53" s="66">
        <f>'Model Inputs &amp; Summary Results'!$F$41*Q53</f>
        <v>25469.66183175</v>
      </c>
      <c r="AZ53" s="66">
        <f>'Model Inputs &amp; Summary Results'!$F$42*R53</f>
        <v>199.82000000000002</v>
      </c>
      <c r="BA53" s="68">
        <f t="shared" si="15"/>
        <v>96068669.880245373</v>
      </c>
      <c r="BB53" s="68">
        <f t="shared" si="31"/>
        <v>52351321.080489665</v>
      </c>
      <c r="BD53" s="68">
        <f t="shared" si="17"/>
        <v>1934.9567943008997</v>
      </c>
      <c r="BE53" s="68">
        <f>MIN($BD53*'Model Inputs &amp; Summary Results'!$F$26,'Model Inputs &amp; Summary Results'!$F$23)</f>
        <v>1451.2175957256748</v>
      </c>
      <c r="BF53" s="68">
        <f t="shared" si="18"/>
        <v>2379.4738956943502</v>
      </c>
      <c r="BG53" s="68">
        <f t="shared" si="26"/>
        <v>928.25629996867542</v>
      </c>
      <c r="BH53" s="68">
        <f t="shared" si="19"/>
        <v>72051502.410184026</v>
      </c>
      <c r="BI53" s="70">
        <f t="shared" si="20"/>
        <v>0.75</v>
      </c>
      <c r="BJ53" s="49" t="b">
        <f>AND(BG53&lt;'Model Inputs &amp; Summary Results'!$F$14,BG53&lt;$BX$23,BI53&gt;=0.25)</f>
        <v>1</v>
      </c>
      <c r="BL53" s="68">
        <f t="shared" si="28"/>
        <v>1054.4285097482259</v>
      </c>
      <c r="BM53" s="68">
        <f>MIN($BL53*'Model Inputs &amp; Summary Results'!$F$26,'Model Inputs &amp; Summary Results'!$F$23)</f>
        <v>790.82138231116937</v>
      </c>
      <c r="BN53" s="68">
        <f t="shared" si="33"/>
        <v>39263490.810367249</v>
      </c>
      <c r="BO53" s="68">
        <f t="shared" si="27"/>
        <v>24017167.470061347</v>
      </c>
      <c r="BS53" s="73" t="s">
        <v>162</v>
      </c>
      <c r="BT53" s="74" t="b">
        <f>BT51&gt;0</f>
        <v>1</v>
      </c>
      <c r="BU53" s="49"/>
      <c r="BV53" s="49"/>
      <c r="BW53" s="49"/>
      <c r="BX53" s="49"/>
    </row>
    <row r="54" spans="1:79" x14ac:dyDescent="0.45">
      <c r="A54" s="49" t="str">
        <f t="shared" si="22"/>
        <v>TX</v>
      </c>
      <c r="B54" s="62">
        <v>0.39</v>
      </c>
      <c r="C54" s="63" cm="1">
        <f t="array" ref="C54">_xlfn.IFNA(INDEX('Locations &amp; Fiber - Unserved'!$H:$H,MATCH(1,($A54='Locations &amp; Fiber - Unserved'!$A:$A)*($B54='Locations &amp; Fiber - Unserved'!$B:$B),0)),C53)</f>
        <v>0.25311763799999998</v>
      </c>
      <c r="D54" s="63" cm="1">
        <f t="array" ref="D54">_xlfn.IFNA(INDEX('Locations &amp; Fiber - Unserved'!$G:$G,MATCH(1,($A54='Locations &amp; Fiber - Unserved'!$A:$A)*($B54='Locations &amp; Fiber - Unserved'!$B:$B),0)),D53)</f>
        <v>0.74688236200000002</v>
      </c>
      <c r="E54" s="64" cm="1">
        <f t="array" ref="E54">_xlfn.IFNA(INDEX('Locations &amp; Fiber - Unserved'!$C:$C,MATCH(1,($A54='Locations &amp; Fiber - Unserved'!$A:$A)*($B54='Locations &amp; Fiber - Unserved'!$B:$B),0)),E53)</f>
        <v>254680</v>
      </c>
      <c r="F54" s="64" cm="1">
        <f t="array" ref="F54">_xlfn.IFNA(INDEX('Locations &amp; Fiber - Unserved'!$D:$D,MATCH(1,($A54='Locations &amp; Fiber - Unserved'!$A:$A)*($B54='Locations &amp; Fiber - Unserved'!$B:$B),0)),F53)</f>
        <v>5656.5634330000003</v>
      </c>
      <c r="G54" s="65" cm="1">
        <f t="array" ref="G54">_xlfn.IFNA(INDEX('Locations &amp; Fiber - Unserved'!$F:$F,MATCH(1,($A54='Locations &amp; Fiber - Unserved'!$A:$A)*($B54='Locations &amp; Fiber - Unserved'!$B:$B),0)),G53)</f>
        <v>4.3499999999999997E-2</v>
      </c>
      <c r="H54" s="65" cm="1">
        <f t="array" ref="H54">_xlfn.IFNA(INDEX('Locations &amp; Fiber - Unserved'!$E:$E,MATCH(1,($A54='Locations &amp; Fiber - Unserved'!$A:$A)*($B54='Locations &amp; Fiber - Unserved'!$B:$B),0)),H53)</f>
        <v>5.8200000000000002E-2</v>
      </c>
      <c r="I54" s="63" cm="1">
        <f t="array" ref="I54">_xlfn.IFNA(INDEX('Locations &amp; Fiber - Unserved'!$I:$I,MATCH(1,($A54='Locations &amp; Fiber - Unserved'!$A:$A)*($B54='Locations &amp; Fiber - Unserved'!$B:$B),0)),I53)</f>
        <v>0.64439706399999996</v>
      </c>
      <c r="J54" s="63" cm="1">
        <f t="array" ref="J54">_xlfn.IFNA(INDEX('Locations &amp; Fiber - Unserved'!$J:$J,MATCH(1,($A54='Locations &amp; Fiber - Unserved'!$A:$A)*($B54='Locations &amp; Fiber - Unserved'!$B:$B),0)),J53)</f>
        <v>0.353388068</v>
      </c>
      <c r="K54" s="63" cm="1">
        <f t="array" ref="K54">_xlfn.IFNA(INDEX('Locations &amp; Fiber - Unserved'!$K:$K,MATCH(1,($A54='Locations &amp; Fiber - Unserved'!$A:$A)*($B54='Locations &amp; Fiber - Unserved'!$B:$B),0)),K53)</f>
        <v>2.2100000000000002E-3</v>
      </c>
      <c r="L54" s="64" cm="1">
        <f t="array" ref="L54">_xlfn.IFNA(INDEX('Locations &amp; Fiber - Underserved'!$C:$C,MATCH(1,($A54='Locations &amp; Fiber - Underserved'!$A:$A)*($B54='Locations &amp; Fiber - Underserved'!$B:$B),0)),L53)</f>
        <v>50942</v>
      </c>
      <c r="M54" s="64" cm="1">
        <f t="array" ref="M54">_xlfn.IFNA(INDEX('Locations &amp; Fiber - Underserved'!$D:$D,MATCH(1,($A54='Locations &amp; Fiber - Underserved'!$A:$A)*($B54='Locations &amp; Fiber - Underserved'!$B:$B),0)),M53)</f>
        <v>1273.658944</v>
      </c>
      <c r="N54" s="65" cm="1">
        <f t="array" ref="N54">_xlfn.IFNA(INDEX('Locations &amp; Fiber - Underserved'!$F:$F,MATCH(1,($A54='Locations &amp; Fiber - Underserved'!$A:$A)*($B54='Locations &amp; Fiber - Underserved'!$B:$B),0)),N53)</f>
        <v>4.6100000000000002E-2</v>
      </c>
      <c r="O54" s="72" cm="1">
        <f t="array" ref="O54">_xlfn.IFNA(INDEX('Locations &amp; Fiber - Underserved'!$E:$E,MATCH(1,($A54='Locations &amp; Fiber - Underserved'!$A:$A)*($B54='Locations &amp; Fiber - Underserved'!$B:$B),0)),O53)</f>
        <v>5.7200000000000001E-2</v>
      </c>
      <c r="P54" s="63" cm="1">
        <f t="array" ref="P54">_xlfn.IFNA(INDEX('Locations &amp; Fiber - Underserved'!$I:$I,MATCH(1,($A54='Locations &amp; Fiber - Underserved'!$A:$A)*($B54='Locations &amp; Fiber - Underserved'!$B:$B),0)),P53)</f>
        <v>0.46089086400000001</v>
      </c>
      <c r="Q54" s="63" cm="1">
        <f t="array" ref="Q54">_xlfn.IFNA(INDEX('Locations &amp; Fiber - Underserved'!$J:$J,MATCH(1,($A54='Locations &amp; Fiber - Underserved'!$A:$A)*($B54='Locations &amp; Fiber - Underserved'!$B:$B),0)),Q53)</f>
        <v>0.53544603899999998</v>
      </c>
      <c r="R54" s="63" cm="1">
        <f t="array" ref="R54">_xlfn.IFNA(INDEX('Locations &amp; Fiber - Underserved'!$K:$K,MATCH(1,($A54='Locations &amp; Fiber - Underserved'!$A:$A)*($B54='Locations &amp; Fiber - Underserved'!$B:$B),0)),R53)</f>
        <v>3.6600000000000001E-3</v>
      </c>
      <c r="T54" s="66">
        <f>'Model Inputs &amp; Summary Results'!$F$44*I54</f>
        <v>29803.36421</v>
      </c>
      <c r="U54" s="66">
        <f>'Model Inputs &amp; Summary Results'!$F$45*J54</f>
        <v>21468.325131000001</v>
      </c>
      <c r="V54" s="66">
        <f>'Model Inputs &amp; Summary Results'!$F$46*K54</f>
        <v>156.91000000000003</v>
      </c>
      <c r="W54" s="67">
        <f t="shared" si="0"/>
        <v>190215.99995416001</v>
      </c>
      <c r="X54" s="67">
        <f t="shared" si="1"/>
        <v>8274.3959980059608</v>
      </c>
      <c r="Y54" s="68">
        <f t="shared" si="2"/>
        <v>425540596.57022244</v>
      </c>
      <c r="Z54" s="68">
        <f t="shared" si="3"/>
        <v>217274901.45994571</v>
      </c>
      <c r="AA54" s="66">
        <f>'Model Inputs &amp; Summary Results'!$F$40*I54</f>
        <v>24648.187697999998</v>
      </c>
      <c r="AB54" s="66">
        <f>'Model Inputs &amp; Summary Results'!$F$41*J54</f>
        <v>17050.974280999999</v>
      </c>
      <c r="AC54" s="66">
        <f>'Model Inputs &amp; Summary Results'!$F$42*K54</f>
        <v>113.81500000000001</v>
      </c>
      <c r="AD54" s="67">
        <f t="shared" si="4"/>
        <v>64464.000045839995</v>
      </c>
      <c r="AE54" s="67">
        <f t="shared" si="5"/>
        <v>2804.1840019940396</v>
      </c>
      <c r="AF54" s="68">
        <f t="shared" si="23"/>
        <v>117251281.12025687</v>
      </c>
      <c r="AG54" s="68">
        <f t="shared" si="24"/>
        <v>59866815.896734804</v>
      </c>
      <c r="AI54" s="68">
        <f t="shared" si="6"/>
        <v>542791877.69047928</v>
      </c>
      <c r="AJ54" s="68">
        <f t="shared" si="7"/>
        <v>2131.2701338561305</v>
      </c>
      <c r="AK54" s="68">
        <f>MIN($AJ54*'Model Inputs &amp; Summary Results'!$F$26,'Model Inputs &amp; Summary Results'!$F$23)</f>
        <v>1598.4526003920978</v>
      </c>
      <c r="AL54" s="68">
        <f t="shared" si="8"/>
        <v>2993.1444816462003</v>
      </c>
      <c r="AM54" s="68">
        <f t="shared" si="32"/>
        <v>1394.6918812541026</v>
      </c>
      <c r="AN54" s="68">
        <f t="shared" si="9"/>
        <v>407093908.26785946</v>
      </c>
      <c r="AO54" s="69">
        <f t="shared" si="10"/>
        <v>0.75</v>
      </c>
      <c r="AP54" s="49" t="b">
        <f>AND(AM54&lt;'Model Inputs &amp; Summary Results'!$F$14,AO54&gt;=0.25)</f>
        <v>1</v>
      </c>
      <c r="AR54" s="68">
        <f t="shared" si="35"/>
        <v>277141717.35668051</v>
      </c>
      <c r="AS54" s="68">
        <f t="shared" si="34"/>
        <v>1088.1958432412459</v>
      </c>
      <c r="AT54" s="68">
        <f>MIN($AS54*'Model Inputs &amp; Summary Results'!$F$26,'Model Inputs &amp; Summary Results'!$F$23)</f>
        <v>816.14688243093451</v>
      </c>
      <c r="AU54" s="68">
        <f t="shared" si="29"/>
        <v>207856288.01751041</v>
      </c>
      <c r="AV54" s="68">
        <f t="shared" si="30"/>
        <v>69285429.339170098</v>
      </c>
      <c r="AX54" s="66">
        <f>'Model Inputs &amp; Summary Results'!$F$40*P54</f>
        <v>17629.075548000001</v>
      </c>
      <c r="AY54" s="66">
        <f>'Model Inputs &amp; Summary Results'!$F$41*Q54</f>
        <v>25835.271381750001</v>
      </c>
      <c r="AZ54" s="66">
        <f>'Model Inputs &amp; Summary Results'!$F$42*R54</f>
        <v>188.49</v>
      </c>
      <c r="BA54" s="68">
        <f t="shared" si="15"/>
        <v>102515465.95015246</v>
      </c>
      <c r="BB54" s="68">
        <f t="shared" si="31"/>
        <v>55598826.186549582</v>
      </c>
      <c r="BD54" s="68">
        <f t="shared" si="17"/>
        <v>2012.3957824614749</v>
      </c>
      <c r="BE54" s="68">
        <f>MIN($BD54*'Model Inputs &amp; Summary Results'!$F$26,'Model Inputs &amp; Summary Results'!$F$23)</f>
        <v>1509.2968368461061</v>
      </c>
      <c r="BF54" s="68">
        <f t="shared" si="18"/>
        <v>2496.9422723816997</v>
      </c>
      <c r="BG54" s="68">
        <f t="shared" si="26"/>
        <v>987.64543553559361</v>
      </c>
      <c r="BH54" s="68">
        <f t="shared" si="19"/>
        <v>76886599.462614343</v>
      </c>
      <c r="BI54" s="70">
        <f t="shared" si="20"/>
        <v>0.75</v>
      </c>
      <c r="BJ54" s="49" t="b">
        <f>AND(BG54&lt;'Model Inputs &amp; Summary Results'!$F$14,BG54&lt;$BX$23,BI54&gt;=0.25)</f>
        <v>1</v>
      </c>
      <c r="BL54" s="68">
        <f t="shared" si="28"/>
        <v>1091.4142787199085</v>
      </c>
      <c r="BM54" s="68">
        <f>MIN($BL54*'Model Inputs &amp; Summary Results'!$F$26,'Model Inputs &amp; Summary Results'!$F$23)</f>
        <v>818.56070903993134</v>
      </c>
      <c r="BN54" s="68">
        <f t="shared" si="33"/>
        <v>41699119.639912181</v>
      </c>
      <c r="BO54" s="68">
        <f t="shared" si="27"/>
        <v>25628866.487538114</v>
      </c>
      <c r="BS54" s="49"/>
      <c r="BT54" s="49"/>
      <c r="BU54" s="112"/>
      <c r="BV54" s="49"/>
      <c r="BW54" s="49"/>
      <c r="BX54" s="49"/>
      <c r="CA54" s="70"/>
    </row>
    <row r="55" spans="1:79" x14ac:dyDescent="0.45">
      <c r="A55" s="49" t="str">
        <f t="shared" si="22"/>
        <v>TX</v>
      </c>
      <c r="B55" s="62">
        <v>0.4</v>
      </c>
      <c r="C55" s="63" cm="1">
        <f t="array" ref="C55">_xlfn.IFNA(INDEX('Locations &amp; Fiber - Unserved'!$H:$H,MATCH(1,($A55='Locations &amp; Fiber - Unserved'!$A:$A)*($B55='Locations &amp; Fiber - Unserved'!$B:$B),0)),C54)</f>
        <v>0.25364799999999998</v>
      </c>
      <c r="D55" s="63" cm="1">
        <f t="array" ref="D55">_xlfn.IFNA(INDEX('Locations &amp; Fiber - Unserved'!$G:$G,MATCH(1,($A55='Locations &amp; Fiber - Unserved'!$A:$A)*($B55='Locations &amp; Fiber - Unserved'!$B:$B),0)),D54)</f>
        <v>0.74635200000000002</v>
      </c>
      <c r="E55" s="64" cm="1">
        <f t="array" ref="E55">_xlfn.IFNA(INDEX('Locations &amp; Fiber - Unserved'!$C:$C,MATCH(1,($A55='Locations &amp; Fiber - Unserved'!$A:$A)*($B55='Locations &amp; Fiber - Unserved'!$B:$B),0)),E54)</f>
        <v>261102</v>
      </c>
      <c r="F55" s="64" cm="1">
        <f t="array" ref="F55">_xlfn.IFNA(INDEX('Locations &amp; Fiber - Unserved'!$D:$D,MATCH(1,($A55='Locations &amp; Fiber - Unserved'!$A:$A)*($B55='Locations &amp; Fiber - Unserved'!$B:$B),0)),F54)</f>
        <v>6040.1003000000001</v>
      </c>
      <c r="G55" s="65" cm="1">
        <f t="array" ref="G55">_xlfn.IFNA(INDEX('Locations &amp; Fiber - Unserved'!$F:$F,MATCH(1,($A55='Locations &amp; Fiber - Unserved'!$A:$A)*($B55='Locations &amp; Fiber - Unserved'!$B:$B),0)),G54)</f>
        <v>4.5900000000000003E-2</v>
      </c>
      <c r="H55" s="65" cm="1">
        <f t="array" ref="H55">_xlfn.IFNA(INDEX('Locations &amp; Fiber - Unserved'!$E:$E,MATCH(1,($A55='Locations &amp; Fiber - Unserved'!$A:$A)*($B55='Locations &amp; Fiber - Unserved'!$B:$B),0)),H54)</f>
        <v>6.13E-2</v>
      </c>
      <c r="I55" s="63" cm="1">
        <f t="array" ref="I55">_xlfn.IFNA(INDEX('Locations &amp; Fiber - Unserved'!$I:$I,MATCH(1,($A55='Locations &amp; Fiber - Unserved'!$A:$A)*($B55='Locations &amp; Fiber - Unserved'!$B:$B),0)),I54)</f>
        <v>0.64411615600000005</v>
      </c>
      <c r="J55" s="63" cm="1">
        <f t="array" ref="J55">_xlfn.IFNA(INDEX('Locations &amp; Fiber - Unserved'!$J:$J,MATCH(1,($A55='Locations &amp; Fiber - Unserved'!$A:$A)*($B55='Locations &amp; Fiber - Unserved'!$B:$B),0)),J54)</f>
        <v>0.35381417599999998</v>
      </c>
      <c r="K55" s="63" cm="1">
        <f t="array" ref="K55">_xlfn.IFNA(INDEX('Locations &amp; Fiber - Unserved'!$K:$K,MATCH(1,($A55='Locations &amp; Fiber - Unserved'!$A:$A)*($B55='Locations &amp; Fiber - Unserved'!$B:$B),0)),K54)</f>
        <v>2.0699999999999998E-3</v>
      </c>
      <c r="L55" s="64" cm="1">
        <f t="array" ref="L55">_xlfn.IFNA(INDEX('Locations &amp; Fiber - Underserved'!$C:$C,MATCH(1,($A55='Locations &amp; Fiber - Underserved'!$A:$A)*($B55='Locations &amp; Fiber - Underserved'!$B:$B),0)),L54)</f>
        <v>52238</v>
      </c>
      <c r="M55" s="64" cm="1">
        <f t="array" ref="M55">_xlfn.IFNA(INDEX('Locations &amp; Fiber - Underserved'!$D:$D,MATCH(1,($A55='Locations &amp; Fiber - Underserved'!$A:$A)*($B55='Locations &amp; Fiber - Underserved'!$B:$B),0)),M54)</f>
        <v>1349.5302469999999</v>
      </c>
      <c r="N55" s="65" cm="1">
        <f t="array" ref="N55">_xlfn.IFNA(INDEX('Locations &amp; Fiber - Underserved'!$F:$F,MATCH(1,($A55='Locations &amp; Fiber - Underserved'!$A:$A)*($B55='Locations &amp; Fiber - Underserved'!$B:$B),0)),N54)</f>
        <v>4.8000000000000001E-2</v>
      </c>
      <c r="O55" s="72" cm="1">
        <f t="array" ref="O55">_xlfn.IFNA(INDEX('Locations &amp; Fiber - Underserved'!$E:$E,MATCH(1,($A55='Locations &amp; Fiber - Underserved'!$A:$A)*($B55='Locations &amp; Fiber - Underserved'!$B:$B),0)),O54)</f>
        <v>0.06</v>
      </c>
      <c r="P55" s="63" cm="1">
        <f t="array" ref="P55">_xlfn.IFNA(INDEX('Locations &amp; Fiber - Underserved'!$I:$I,MATCH(1,($A55='Locations &amp; Fiber - Underserved'!$A:$A)*($B55='Locations &amp; Fiber - Underserved'!$B:$B),0)),P54)</f>
        <v>0.465430644</v>
      </c>
      <c r="Q55" s="63" cm="1">
        <f t="array" ref="Q55">_xlfn.IFNA(INDEX('Locations &amp; Fiber - Underserved'!$J:$J,MATCH(1,($A55='Locations &amp; Fiber - Underserved'!$A:$A)*($B55='Locations &amp; Fiber - Underserved'!$B:$B),0)),Q54)</f>
        <v>0.53110589900000005</v>
      </c>
      <c r="R55" s="63" cm="1">
        <f t="array" ref="R55">_xlfn.IFNA(INDEX('Locations &amp; Fiber - Underserved'!$K:$K,MATCH(1,($A55='Locations &amp; Fiber - Underserved'!$A:$A)*($B55='Locations &amp; Fiber - Underserved'!$B:$B),0)),R54)</f>
        <v>3.46E-3</v>
      </c>
      <c r="T55" s="66">
        <f>'Model Inputs &amp; Summary Results'!$F$44*I55</f>
        <v>29790.372215000003</v>
      </c>
      <c r="U55" s="66">
        <f>'Model Inputs &amp; Summary Results'!$F$45*J55</f>
        <v>21494.211191999999</v>
      </c>
      <c r="V55" s="66">
        <f>'Model Inputs &amp; Summary Results'!$F$46*K55</f>
        <v>146.97</v>
      </c>
      <c r="W55" s="67">
        <f t="shared" si="0"/>
        <v>194873.999904</v>
      </c>
      <c r="X55" s="67">
        <f t="shared" si="1"/>
        <v>8944.7165955935998</v>
      </c>
      <c r="Y55" s="68">
        <f t="shared" si="2"/>
        <v>460040669.29675144</v>
      </c>
      <c r="Z55" s="68">
        <f t="shared" si="3"/>
        <v>231855548.32055211</v>
      </c>
      <c r="AA55" s="66">
        <f>'Model Inputs &amp; Summary Results'!$F$40*I55</f>
        <v>24637.442967000003</v>
      </c>
      <c r="AB55" s="66">
        <f>'Model Inputs &amp; Summary Results'!$F$41*J55</f>
        <v>17071.533992000001</v>
      </c>
      <c r="AC55" s="66">
        <f>'Model Inputs &amp; Summary Results'!$F$42*K55</f>
        <v>106.60499999999999</v>
      </c>
      <c r="AD55" s="67">
        <f t="shared" si="4"/>
        <v>66228.000095999989</v>
      </c>
      <c r="AE55" s="67">
        <f t="shared" si="5"/>
        <v>3039.8652044063997</v>
      </c>
      <c r="AF55" s="68">
        <f t="shared" si="23"/>
        <v>127113732.59916812</v>
      </c>
      <c r="AG55" s="68">
        <f t="shared" si="24"/>
        <v>64063953.771532953</v>
      </c>
      <c r="AI55" s="68">
        <f t="shared" si="6"/>
        <v>587154401.89591956</v>
      </c>
      <c r="AJ55" s="68">
        <f t="shared" si="7"/>
        <v>2248.7548999851383</v>
      </c>
      <c r="AK55" s="68">
        <f>MIN($AJ55*'Model Inputs &amp; Summary Results'!$F$26,'Model Inputs &amp; Summary Results'!$F$23)</f>
        <v>1686.5661749888536</v>
      </c>
      <c r="AL55" s="68">
        <f t="shared" si="8"/>
        <v>3152.7542238491001</v>
      </c>
      <c r="AM55" s="68">
        <f t="shared" si="32"/>
        <v>1466.1880488602465</v>
      </c>
      <c r="AN55" s="68">
        <f t="shared" si="9"/>
        <v>440365801.42193967</v>
      </c>
      <c r="AO55" s="69">
        <f t="shared" si="10"/>
        <v>0.75</v>
      </c>
      <c r="AP55" s="49" t="b">
        <f>AND(AM55&lt;'Model Inputs &amp; Summary Results'!$F$14,AO55&gt;=0.25)</f>
        <v>1</v>
      </c>
      <c r="AR55" s="68">
        <f t="shared" si="35"/>
        <v>295919502.09208506</v>
      </c>
      <c r="AS55" s="68">
        <f t="shared" si="34"/>
        <v>1133.3482780372615</v>
      </c>
      <c r="AT55" s="68">
        <f>MIN($AS55*'Model Inputs &amp; Summary Results'!$F$26,'Model Inputs &amp; Summary Results'!$F$23)</f>
        <v>850.01120852794611</v>
      </c>
      <c r="AU55" s="68">
        <f t="shared" si="29"/>
        <v>221939626.56906378</v>
      </c>
      <c r="AV55" s="68">
        <f t="shared" si="30"/>
        <v>73979875.523021281</v>
      </c>
      <c r="AX55" s="66">
        <f>'Model Inputs &amp; Summary Results'!$F$40*P55</f>
        <v>17802.722132999999</v>
      </c>
      <c r="AY55" s="66">
        <f>'Model Inputs &amp; Summary Results'!$F$41*Q55</f>
        <v>25625.859626750003</v>
      </c>
      <c r="AZ55" s="66">
        <f>'Model Inputs &amp; Summary Results'!$F$42*R55</f>
        <v>178.19</v>
      </c>
      <c r="BA55" s="68">
        <f t="shared" si="15"/>
        <v>109340666.07291938</v>
      </c>
      <c r="BB55" s="68">
        <f t="shared" si="31"/>
        <v>58848657.463808037</v>
      </c>
      <c r="BD55" s="68">
        <f t="shared" si="17"/>
        <v>2093.1250444679999</v>
      </c>
      <c r="BE55" s="68">
        <f>MIN($BD55*'Model Inputs &amp; Summary Results'!$F$26,'Model Inputs &amp; Summary Results'!$F$23)</f>
        <v>1569.843783351</v>
      </c>
      <c r="BF55" s="68">
        <f t="shared" si="18"/>
        <v>2616.4063055850002</v>
      </c>
      <c r="BG55" s="68">
        <f t="shared" si="26"/>
        <v>1046.5625222340002</v>
      </c>
      <c r="BH55" s="68">
        <f t="shared" si="19"/>
        <v>82005499.554689541</v>
      </c>
      <c r="BI55" s="70">
        <f t="shared" si="20"/>
        <v>0.75</v>
      </c>
      <c r="BJ55" s="49" t="b">
        <f>AND(BG55&lt;'Model Inputs &amp; Summary Results'!$F$14,BG55&lt;$BX$23,BI55&gt;=0.25)</f>
        <v>1</v>
      </c>
      <c r="BL55" s="68">
        <f t="shared" si="28"/>
        <v>1126.5488239176086</v>
      </c>
      <c r="BM55" s="68">
        <f>MIN($BL55*'Model Inputs &amp; Summary Results'!$F$26,'Model Inputs &amp; Summary Results'!$F$23)</f>
        <v>844.91161793820652</v>
      </c>
      <c r="BN55" s="68">
        <f t="shared" si="33"/>
        <v>44136493.09785603</v>
      </c>
      <c r="BO55" s="68">
        <f t="shared" si="27"/>
        <v>27335166.518229842</v>
      </c>
      <c r="BS55" s="49"/>
      <c r="BT55" s="49"/>
      <c r="BU55" s="49"/>
      <c r="BV55" s="49"/>
      <c r="BW55" s="49"/>
      <c r="BX55" s="49"/>
      <c r="CA55" s="75"/>
    </row>
    <row r="56" spans="1:79" x14ac:dyDescent="0.45">
      <c r="A56" s="49" t="str">
        <f t="shared" si="22"/>
        <v>TX</v>
      </c>
      <c r="B56" s="62">
        <v>0.41</v>
      </c>
      <c r="C56" s="63" cm="1">
        <f t="array" ref="C56">_xlfn.IFNA(INDEX('Locations &amp; Fiber - Unserved'!$H:$H,MATCH(1,($A56='Locations &amp; Fiber - Unserved'!$A:$A)*($B56='Locations &amp; Fiber - Unserved'!$B:$B),0)),C55)</f>
        <v>0.253415852</v>
      </c>
      <c r="D56" s="63" cm="1">
        <f t="array" ref="D56">_xlfn.IFNA(INDEX('Locations &amp; Fiber - Unserved'!$G:$G,MATCH(1,($A56='Locations &amp; Fiber - Unserved'!$A:$A)*($B56='Locations &amp; Fiber - Unserved'!$B:$B),0)),D55)</f>
        <v>0.74658414799999995</v>
      </c>
      <c r="E56" s="64" cm="1">
        <f t="array" ref="E56">_xlfn.IFNA(INDEX('Locations &amp; Fiber - Unserved'!$C:$C,MATCH(1,($A56='Locations &amp; Fiber - Unserved'!$A:$A)*($B56='Locations &amp; Fiber - Unserved'!$B:$B),0)),E55)</f>
        <v>267576</v>
      </c>
      <c r="F56" s="64" cm="1">
        <f t="array" ref="F56">_xlfn.IFNA(INDEX('Locations &amp; Fiber - Unserved'!$D:$D,MATCH(1,($A56='Locations &amp; Fiber - Unserved'!$A:$A)*($B56='Locations &amp; Fiber - Unserved'!$B:$B),0)),F55)</f>
        <v>6449.1013400000002</v>
      </c>
      <c r="G56" s="65" cm="1">
        <f t="array" ref="G56">_xlfn.IFNA(INDEX('Locations &amp; Fiber - Unserved'!$F:$F,MATCH(1,($A56='Locations &amp; Fiber - Unserved'!$A:$A)*($B56='Locations &amp; Fiber - Unserved'!$B:$B),0)),G55)</f>
        <v>4.8399999999999999E-2</v>
      </c>
      <c r="H56" s="65" cm="1">
        <f t="array" ref="H56">_xlfn.IFNA(INDEX('Locations &amp; Fiber - Unserved'!$E:$E,MATCH(1,($A56='Locations &amp; Fiber - Unserved'!$A:$A)*($B56='Locations &amp; Fiber - Unserved'!$B:$B),0)),H55)</f>
        <v>6.5100000000000005E-2</v>
      </c>
      <c r="I56" s="63" cm="1">
        <f t="array" ref="I56">_xlfn.IFNA(INDEX('Locations &amp; Fiber - Unserved'!$I:$I,MATCH(1,($A56='Locations &amp; Fiber - Unserved'!$A:$A)*($B56='Locations &amp; Fiber - Unserved'!$B:$B),0)),I55)</f>
        <v>0.63930282900000002</v>
      </c>
      <c r="J56" s="63" cm="1">
        <f t="array" ref="J56">_xlfn.IFNA(INDEX('Locations &amp; Fiber - Unserved'!$J:$J,MATCH(1,($A56='Locations &amp; Fiber - Unserved'!$A:$A)*($B56='Locations &amp; Fiber - Unserved'!$B:$B),0)),J55)</f>
        <v>0.35869379299999998</v>
      </c>
      <c r="K56" s="63" cm="1">
        <f t="array" ref="K56">_xlfn.IFNA(INDEX('Locations &amp; Fiber - Unserved'!$K:$K,MATCH(1,($A56='Locations &amp; Fiber - Unserved'!$A:$A)*($B56='Locations &amp; Fiber - Unserved'!$B:$B),0)),K55)</f>
        <v>2E-3</v>
      </c>
      <c r="L56" s="64" cm="1">
        <f t="array" ref="L56">_xlfn.IFNA(INDEX('Locations &amp; Fiber - Underserved'!$C:$C,MATCH(1,($A56='Locations &amp; Fiber - Underserved'!$A:$A)*($B56='Locations &amp; Fiber - Underserved'!$B:$B),0)),L55)</f>
        <v>53526</v>
      </c>
      <c r="M56" s="64" cm="1">
        <f t="array" ref="M56">_xlfn.IFNA(INDEX('Locations &amp; Fiber - Underserved'!$D:$D,MATCH(1,($A56='Locations &amp; Fiber - Underserved'!$A:$A)*($B56='Locations &amp; Fiber - Underserved'!$B:$B),0)),M55)</f>
        <v>1428.2157810000001</v>
      </c>
      <c r="N56" s="65" cm="1">
        <f t="array" ref="N56">_xlfn.IFNA(INDEX('Locations &amp; Fiber - Underserved'!$F:$F,MATCH(1,($A56='Locations &amp; Fiber - Underserved'!$A:$A)*($B56='Locations &amp; Fiber - Underserved'!$B:$B),0)),N55)</f>
        <v>4.99E-2</v>
      </c>
      <c r="O56" s="72" cm="1">
        <f t="array" ref="O56">_xlfn.IFNA(INDEX('Locations &amp; Fiber - Underserved'!$E:$E,MATCH(1,($A56='Locations &amp; Fiber - Underserved'!$A:$A)*($B56='Locations &amp; Fiber - Underserved'!$B:$B),0)),O55)</f>
        <v>6.2300000000000001E-2</v>
      </c>
      <c r="P56" s="63" cm="1">
        <f t="array" ref="P56">_xlfn.IFNA(INDEX('Locations &amp; Fiber - Underserved'!$I:$I,MATCH(1,($A56='Locations &amp; Fiber - Underserved'!$A:$A)*($B56='Locations &amp; Fiber - Underserved'!$B:$B),0)),P55)</f>
        <v>0.46927049999999998</v>
      </c>
      <c r="Q56" s="63" cm="1">
        <f t="array" ref="Q56">_xlfn.IFNA(INDEX('Locations &amp; Fiber - Underserved'!$J:$J,MATCH(1,($A56='Locations &amp; Fiber - Underserved'!$A:$A)*($B56='Locations &amp; Fiber - Underserved'!$B:$B),0)),Q55)</f>
        <v>0.52731924299999999</v>
      </c>
      <c r="R56" s="63" cm="1">
        <f t="array" ref="R56">_xlfn.IFNA(INDEX('Locations &amp; Fiber - Underserved'!$K:$K,MATCH(1,($A56='Locations &amp; Fiber - Underserved'!$A:$A)*($B56='Locations &amp; Fiber - Underserved'!$B:$B),0)),R55)</f>
        <v>3.4099999999999998E-3</v>
      </c>
      <c r="T56" s="66">
        <f>'Model Inputs &amp; Summary Results'!$F$44*I56</f>
        <v>29567.75584125</v>
      </c>
      <c r="U56" s="66">
        <f>'Model Inputs &amp; Summary Results'!$F$45*J56</f>
        <v>21790.647924749999</v>
      </c>
      <c r="V56" s="66">
        <f>'Model Inputs &amp; Summary Results'!$F$46*K56</f>
        <v>142</v>
      </c>
      <c r="W56" s="67">
        <f t="shared" si="0"/>
        <v>199767.999985248</v>
      </c>
      <c r="X56" s="67">
        <f t="shared" si="1"/>
        <v>9668.7711992860022</v>
      </c>
      <c r="Y56" s="68">
        <f t="shared" si="2"/>
        <v>497945620.6843012</v>
      </c>
      <c r="Z56" s="68">
        <f t="shared" si="3"/>
        <v>247963980.75966883</v>
      </c>
      <c r="AA56" s="66">
        <f>'Model Inputs &amp; Summary Results'!$F$40*I56</f>
        <v>24453.333209250002</v>
      </c>
      <c r="AB56" s="66">
        <f>'Model Inputs &amp; Summary Results'!$F$41*J56</f>
        <v>17306.975512249999</v>
      </c>
      <c r="AC56" s="66">
        <f>'Model Inputs &amp; Summary Results'!$F$42*K56</f>
        <v>103</v>
      </c>
      <c r="AD56" s="67">
        <f t="shared" si="4"/>
        <v>67808.000014752004</v>
      </c>
      <c r="AE56" s="67">
        <f t="shared" si="5"/>
        <v>3281.9072007139971</v>
      </c>
      <c r="AF56" s="68">
        <f t="shared" si="23"/>
        <v>137391494.33880392</v>
      </c>
      <c r="AG56" s="68">
        <f t="shared" si="24"/>
        <v>68417394.276811212</v>
      </c>
      <c r="AI56" s="68">
        <f t="shared" si="6"/>
        <v>635337115.02310514</v>
      </c>
      <c r="AJ56" s="68">
        <f t="shared" si="7"/>
        <v>2374.417417941464</v>
      </c>
      <c r="AK56" s="68">
        <f>MIN($AJ56*'Model Inputs &amp; Summary Results'!$F$26,'Model Inputs &amp; Summary Results'!$F$23)</f>
        <v>1780.813063456098</v>
      </c>
      <c r="AL56" s="68">
        <f t="shared" si="8"/>
        <v>3352.6762851666003</v>
      </c>
      <c r="AM56" s="68">
        <f t="shared" si="32"/>
        <v>1571.8632217105023</v>
      </c>
      <c r="AN56" s="68">
        <f t="shared" si="9"/>
        <v>476502836.26732886</v>
      </c>
      <c r="AO56" s="69">
        <f t="shared" si="10"/>
        <v>0.75</v>
      </c>
      <c r="AP56" s="49" t="b">
        <f>AND(AM56&lt;'Model Inputs &amp; Summary Results'!$F$14,AO56&gt;=0.25)</f>
        <v>1</v>
      </c>
      <c r="AR56" s="68">
        <f t="shared" si="35"/>
        <v>316381375.03648007</v>
      </c>
      <c r="AS56" s="68">
        <f t="shared" si="34"/>
        <v>1182.3981785977819</v>
      </c>
      <c r="AT56" s="68">
        <f>MIN($AS56*'Model Inputs &amp; Summary Results'!$F$26,'Model Inputs &amp; Summary Results'!$F$23)</f>
        <v>886.79863394833637</v>
      </c>
      <c r="AU56" s="68">
        <f t="shared" si="29"/>
        <v>237286031.27736005</v>
      </c>
      <c r="AV56" s="68">
        <f t="shared" si="30"/>
        <v>79095343.759120017</v>
      </c>
      <c r="AX56" s="66">
        <f>'Model Inputs &amp; Summary Results'!$F$40*P56</f>
        <v>17949.596624999998</v>
      </c>
      <c r="AY56" s="66">
        <f>'Model Inputs &amp; Summary Results'!$F$41*Q56</f>
        <v>25443.153474750001</v>
      </c>
      <c r="AZ56" s="66">
        <f>'Model Inputs &amp; Summary Results'!$F$42*R56</f>
        <v>175.61499999999998</v>
      </c>
      <c r="BA56" s="68">
        <f t="shared" si="15"/>
        <v>116368811.48542799</v>
      </c>
      <c r="BB56" s="68">
        <f t="shared" si="31"/>
        <v>62225026.587832592</v>
      </c>
      <c r="BD56" s="68">
        <f t="shared" si="17"/>
        <v>2174.061418477525</v>
      </c>
      <c r="BE56" s="68">
        <f>MIN($BD56*'Model Inputs &amp; Summary Results'!$F$26,'Model Inputs &amp; Summary Results'!$F$23)</f>
        <v>1630.5460638581437</v>
      </c>
      <c r="BF56" s="68">
        <f t="shared" si="18"/>
        <v>2714.3091457144251</v>
      </c>
      <c r="BG56" s="68">
        <f t="shared" si="26"/>
        <v>1083.7630818562814</v>
      </c>
      <c r="BH56" s="68">
        <f t="shared" si="19"/>
        <v>87276608.614070997</v>
      </c>
      <c r="BI56" s="70">
        <f t="shared" si="20"/>
        <v>0.75</v>
      </c>
      <c r="BJ56" s="49" t="b">
        <f>AND(BG56&lt;'Model Inputs &amp; Summary Results'!$F$14,BG56&lt;$BX$23,BI56&gt;=0.25)</f>
        <v>1</v>
      </c>
      <c r="BL56" s="68">
        <f t="shared" si="28"/>
        <v>1162.5196462996039</v>
      </c>
      <c r="BM56" s="68">
        <f>MIN($BL56*'Model Inputs &amp; Summary Results'!$F$26,'Model Inputs &amp; Summary Results'!$F$23)</f>
        <v>871.88973472470298</v>
      </c>
      <c r="BN56" s="68">
        <f t="shared" si="33"/>
        <v>46668769.94087445</v>
      </c>
      <c r="BO56" s="68">
        <f t="shared" si="27"/>
        <v>29092202.871356994</v>
      </c>
      <c r="BS56" s="49"/>
      <c r="BT56" s="49"/>
      <c r="BU56" s="49"/>
      <c r="BV56" s="49"/>
      <c r="BW56" s="49"/>
      <c r="BX56" s="49"/>
      <c r="CA56" s="75"/>
    </row>
    <row r="57" spans="1:79" x14ac:dyDescent="0.45">
      <c r="A57" s="49" t="str">
        <f t="shared" si="22"/>
        <v>TX</v>
      </c>
      <c r="B57" s="62">
        <v>0.42</v>
      </c>
      <c r="C57" s="63" cm="1">
        <f t="array" ref="C57">_xlfn.IFNA(INDEX('Locations &amp; Fiber - Unserved'!$H:$H,MATCH(1,($A57='Locations &amp; Fiber - Unserved'!$A:$A)*($B57='Locations &amp; Fiber - Unserved'!$B:$B),0)),C56)</f>
        <v>0.25440465899999998</v>
      </c>
      <c r="D57" s="63" cm="1">
        <f t="array" ref="D57">_xlfn.IFNA(INDEX('Locations &amp; Fiber - Unserved'!$G:$G,MATCH(1,($A57='Locations &amp; Fiber - Unserved'!$A:$A)*($B57='Locations &amp; Fiber - Unserved'!$B:$B),0)),D56)</f>
        <v>0.74559534100000002</v>
      </c>
      <c r="E57" s="64" cm="1">
        <f t="array" ref="E57">_xlfn.IFNA(INDEX('Locations &amp; Fiber - Unserved'!$C:$C,MATCH(1,($A57='Locations &amp; Fiber - Unserved'!$A:$A)*($B57='Locations &amp; Fiber - Unserved'!$B:$B),0)),E56)</f>
        <v>274028</v>
      </c>
      <c r="F57" s="64" cm="1">
        <f t="array" ref="F57">_xlfn.IFNA(INDEX('Locations &amp; Fiber - Unserved'!$D:$D,MATCH(1,($A57='Locations &amp; Fiber - Unserved'!$A:$A)*($B57='Locations &amp; Fiber - Unserved'!$B:$B),0)),F56)</f>
        <v>6879.2307559999999</v>
      </c>
      <c r="G57" s="65" cm="1">
        <f t="array" ref="G57">_xlfn.IFNA(INDEX('Locations &amp; Fiber - Unserved'!$F:$F,MATCH(1,($A57='Locations &amp; Fiber - Unserved'!$A:$A)*($B57='Locations &amp; Fiber - Unserved'!$B:$B),0)),G56)</f>
        <v>5.0999999999999997E-2</v>
      </c>
      <c r="H57" s="65" cm="1">
        <f t="array" ref="H57">_xlfn.IFNA(INDEX('Locations &amp; Fiber - Unserved'!$E:$E,MATCH(1,($A57='Locations &amp; Fiber - Unserved'!$A:$A)*($B57='Locations &amp; Fiber - Unserved'!$B:$B),0)),H56)</f>
        <v>6.8400000000000002E-2</v>
      </c>
      <c r="I57" s="63" cm="1">
        <f t="array" ref="I57">_xlfn.IFNA(INDEX('Locations &amp; Fiber - Unserved'!$I:$I,MATCH(1,($A57='Locations &amp; Fiber - Unserved'!$A:$A)*($B57='Locations &amp; Fiber - Unserved'!$B:$B),0)),I56)</f>
        <v>0.64685840999999999</v>
      </c>
      <c r="J57" s="63" cm="1">
        <f t="array" ref="J57">_xlfn.IFNA(INDEX('Locations &amp; Fiber - Unserved'!$J:$J,MATCH(1,($A57='Locations &amp; Fiber - Unserved'!$A:$A)*($B57='Locations &amp; Fiber - Unserved'!$B:$B),0)),J56)</f>
        <v>0.35124921399999998</v>
      </c>
      <c r="K57" s="63" cm="1">
        <f t="array" ref="K57">_xlfn.IFNA(INDEX('Locations &amp; Fiber - Unserved'!$K:$K,MATCH(1,($A57='Locations &amp; Fiber - Unserved'!$A:$A)*($B57='Locations &amp; Fiber - Unserved'!$B:$B),0)),K56)</f>
        <v>1.89E-3</v>
      </c>
      <c r="L57" s="64" cm="1">
        <f t="array" ref="L57">_xlfn.IFNA(INDEX('Locations &amp; Fiber - Underserved'!$C:$C,MATCH(1,($A57='Locations &amp; Fiber - Underserved'!$A:$A)*($B57='Locations &amp; Fiber - Underserved'!$B:$B),0)),L56)</f>
        <v>54812</v>
      </c>
      <c r="M57" s="64" cm="1">
        <f t="array" ref="M57">_xlfn.IFNA(INDEX('Locations &amp; Fiber - Underserved'!$D:$D,MATCH(1,($A57='Locations &amp; Fiber - Underserved'!$A:$A)*($B57='Locations &amp; Fiber - Underserved'!$B:$B),0)),M56)</f>
        <v>1509.6010269999999</v>
      </c>
      <c r="N57" s="65" cm="1">
        <f t="array" ref="N57">_xlfn.IFNA(INDEX('Locations &amp; Fiber - Underserved'!$F:$F,MATCH(1,($A57='Locations &amp; Fiber - Underserved'!$A:$A)*($B57='Locations &amp; Fiber - Underserved'!$B:$B),0)),N56)</f>
        <v>5.1900000000000002E-2</v>
      </c>
      <c r="O57" s="72" cm="1">
        <f t="array" ref="O57">_xlfn.IFNA(INDEX('Locations &amp; Fiber - Underserved'!$E:$E,MATCH(1,($A57='Locations &amp; Fiber - Underserved'!$A:$A)*($B57='Locations &amp; Fiber - Underserved'!$B:$B),0)),O56)</f>
        <v>6.4399999999999999E-2</v>
      </c>
      <c r="P57" s="63" cm="1">
        <f t="array" ref="P57">_xlfn.IFNA(INDEX('Locations &amp; Fiber - Underserved'!$I:$I,MATCH(1,($A57='Locations &amp; Fiber - Underserved'!$A:$A)*($B57='Locations &amp; Fiber - Underserved'!$B:$B),0)),P56)</f>
        <v>0.472817186</v>
      </c>
      <c r="Q57" s="63" cm="1">
        <f t="array" ref="Q57">_xlfn.IFNA(INDEX('Locations &amp; Fiber - Underserved'!$J:$J,MATCH(1,($A57='Locations &amp; Fiber - Underserved'!$A:$A)*($B57='Locations &amp; Fiber - Underserved'!$B:$B),0)),Q56)</f>
        <v>0.52395910800000001</v>
      </c>
      <c r="R57" s="63" cm="1">
        <f t="array" ref="R57">_xlfn.IFNA(INDEX('Locations &amp; Fiber - Underserved'!$K:$K,MATCH(1,($A57='Locations &amp; Fiber - Underserved'!$A:$A)*($B57='Locations &amp; Fiber - Underserved'!$B:$B),0)),R56)</f>
        <v>3.2200000000000002E-3</v>
      </c>
      <c r="T57" s="66">
        <f>'Model Inputs &amp; Summary Results'!$F$44*I57</f>
        <v>29917.201462500001</v>
      </c>
      <c r="U57" s="66">
        <f>'Model Inputs &amp; Summary Results'!$F$45*J57</f>
        <v>21338.389750499999</v>
      </c>
      <c r="V57" s="66">
        <f>'Model Inputs &amp; Summary Results'!$F$46*K57</f>
        <v>134.19</v>
      </c>
      <c r="W57" s="67">
        <f t="shared" si="0"/>
        <v>204314.00010354799</v>
      </c>
      <c r="X57" s="67">
        <f t="shared" si="1"/>
        <v>10420.014005280947</v>
      </c>
      <c r="Y57" s="68">
        <f t="shared" si="2"/>
        <v>535482239.96778375</v>
      </c>
      <c r="Z57" s="68">
        <f t="shared" si="3"/>
        <v>263584478.01943171</v>
      </c>
      <c r="AA57" s="66">
        <f>'Model Inputs &amp; Summary Results'!$F$40*I57</f>
        <v>24742.334182499999</v>
      </c>
      <c r="AB57" s="66">
        <f>'Model Inputs &amp; Summary Results'!$F$41*J57</f>
        <v>16947.7745755</v>
      </c>
      <c r="AC57" s="66">
        <f>'Model Inputs &amp; Summary Results'!$F$42*K57</f>
        <v>97.334999999999994</v>
      </c>
      <c r="AD57" s="67">
        <f t="shared" si="4"/>
        <v>69713.999896451991</v>
      </c>
      <c r="AE57" s="67">
        <f t="shared" si="5"/>
        <v>3555.4139947190515</v>
      </c>
      <c r="AF57" s="68">
        <f t="shared" si="23"/>
        <v>148571662.34072849</v>
      </c>
      <c r="AG57" s="68">
        <f t="shared" si="24"/>
        <v>73132554.440864801</v>
      </c>
      <c r="AI57" s="68">
        <f t="shared" si="6"/>
        <v>684053902.30851221</v>
      </c>
      <c r="AJ57" s="68">
        <f t="shared" si="7"/>
        <v>2496.2919931850474</v>
      </c>
      <c r="AK57" s="68">
        <f>MIN($AJ57*'Model Inputs &amp; Summary Results'!$F$26,'Model Inputs &amp; Summary Results'!$F$23)</f>
        <v>1872.2189948887856</v>
      </c>
      <c r="AL57" s="68">
        <f t="shared" si="8"/>
        <v>3515.0610349692001</v>
      </c>
      <c r="AM57" s="68">
        <f t="shared" si="32"/>
        <v>1642.8420400804146</v>
      </c>
      <c r="AN57" s="68">
        <f t="shared" si="9"/>
        <v>513040426.73138416</v>
      </c>
      <c r="AO57" s="69">
        <f t="shared" si="10"/>
        <v>0.75</v>
      </c>
      <c r="AP57" s="49" t="b">
        <f>AND(AM57&lt;'Model Inputs &amp; Summary Results'!$F$14,AO57&gt;=0.25)</f>
        <v>1</v>
      </c>
      <c r="AR57" s="68">
        <f t="shared" si="35"/>
        <v>336717032.46029651</v>
      </c>
      <c r="AS57" s="68">
        <f t="shared" si="34"/>
        <v>1228.7687114466278</v>
      </c>
      <c r="AT57" s="68">
        <f>MIN($AS57*'Model Inputs &amp; Summary Results'!$F$26,'Model Inputs &amp; Summary Results'!$F$23)</f>
        <v>921.57653358497078</v>
      </c>
      <c r="AU57" s="68">
        <f t="shared" si="29"/>
        <v>252537774.34522238</v>
      </c>
      <c r="AV57" s="68">
        <f t="shared" si="30"/>
        <v>84179258.115074128</v>
      </c>
      <c r="AX57" s="66">
        <f>'Model Inputs &amp; Summary Results'!$F$40*P57</f>
        <v>18085.257364500001</v>
      </c>
      <c r="AY57" s="66">
        <f>'Model Inputs &amp; Summary Results'!$F$41*Q57</f>
        <v>25281.026961</v>
      </c>
      <c r="AZ57" s="66">
        <f>'Model Inputs &amp; Summary Results'!$F$42*R57</f>
        <v>165.83</v>
      </c>
      <c r="BA57" s="68">
        <f t="shared" si="15"/>
        <v>123837668.79624301</v>
      </c>
      <c r="BB57" s="68">
        <f t="shared" si="31"/>
        <v>65716124.493256219</v>
      </c>
      <c r="BD57" s="68">
        <f t="shared" si="17"/>
        <v>2259.3167334934506</v>
      </c>
      <c r="BE57" s="68">
        <f>MIN($BD57*'Model Inputs &amp; Summary Results'!$F$26,'Model Inputs &amp; Summary Results'!$F$23)</f>
        <v>1694.4875501200879</v>
      </c>
      <c r="BF57" s="68">
        <f t="shared" si="18"/>
        <v>2803.4681625622002</v>
      </c>
      <c r="BG57" s="68">
        <f t="shared" si="26"/>
        <v>1108.9806124421123</v>
      </c>
      <c r="BH57" s="68">
        <f t="shared" si="19"/>
        <v>92878251.597182259</v>
      </c>
      <c r="BI57" s="70">
        <f t="shared" si="20"/>
        <v>0.75</v>
      </c>
      <c r="BJ57" s="49" t="b">
        <f>AND(BG57&lt;'Model Inputs &amp; Summary Results'!$F$14,BG57&lt;$BX$23,BI57&gt;=0.25)</f>
        <v>1</v>
      </c>
      <c r="BL57" s="68">
        <f t="shared" si="28"/>
        <v>1198.9368111591662</v>
      </c>
      <c r="BM57" s="68">
        <f>MIN($BL57*'Model Inputs &amp; Summary Results'!$F$26,'Model Inputs &amp; Summary Results'!$F$23)</f>
        <v>899.20260836937462</v>
      </c>
      <c r="BN57" s="68">
        <f t="shared" si="33"/>
        <v>49287093.369942158</v>
      </c>
      <c r="BO57" s="68">
        <f t="shared" si="27"/>
        <v>30959417.199060753</v>
      </c>
      <c r="BS57" s="49"/>
      <c r="BT57" s="49"/>
      <c r="BU57" s="49"/>
      <c r="BV57" s="49"/>
      <c r="BW57" s="49"/>
      <c r="BX57" s="49"/>
      <c r="CA57" s="75"/>
    </row>
    <row r="58" spans="1:79" x14ac:dyDescent="0.45">
      <c r="A58" s="49" t="str">
        <f t="shared" si="22"/>
        <v>TX</v>
      </c>
      <c r="B58" s="62">
        <v>0.43</v>
      </c>
      <c r="C58" s="63" cm="1">
        <f t="array" ref="C58">_xlfn.IFNA(INDEX('Locations &amp; Fiber - Unserved'!$H:$H,MATCH(1,($A58='Locations &amp; Fiber - Unserved'!$A:$A)*($B58='Locations &amp; Fiber - Unserved'!$B:$B),0)),C57)</f>
        <v>0.25456989299999999</v>
      </c>
      <c r="D58" s="63" cm="1">
        <f t="array" ref="D58">_xlfn.IFNA(INDEX('Locations &amp; Fiber - Unserved'!$G:$G,MATCH(1,($A58='Locations &amp; Fiber - Unserved'!$A:$A)*($B58='Locations &amp; Fiber - Unserved'!$B:$B),0)),D57)</f>
        <v>0.74543010700000001</v>
      </c>
      <c r="E58" s="64" cm="1">
        <f t="array" ref="E58">_xlfn.IFNA(INDEX('Locations &amp; Fiber - Unserved'!$C:$C,MATCH(1,($A58='Locations &amp; Fiber - Unserved'!$A:$A)*($B58='Locations &amp; Fiber - Unserved'!$B:$B),0)),E57)</f>
        <v>280477</v>
      </c>
      <c r="F58" s="64" cm="1">
        <f t="array" ref="F58">_xlfn.IFNA(INDEX('Locations &amp; Fiber - Unserved'!$D:$D,MATCH(1,($A58='Locations &amp; Fiber - Unserved'!$A:$A)*($B58='Locations &amp; Fiber - Unserved'!$B:$B),0)),F57)</f>
        <v>7331.6491589999996</v>
      </c>
      <c r="G58" s="65" cm="1">
        <f t="array" ref="G58">_xlfn.IFNA(INDEX('Locations &amp; Fiber - Unserved'!$F:$F,MATCH(1,($A58='Locations &amp; Fiber - Unserved'!$A:$A)*($B58='Locations &amp; Fiber - Unserved'!$B:$B),0)),G57)</f>
        <v>5.3699999999999998E-2</v>
      </c>
      <c r="H58" s="65" cm="1">
        <f t="array" ref="H58">_xlfn.IFNA(INDEX('Locations &amp; Fiber - Unserved'!$E:$E,MATCH(1,($A58='Locations &amp; Fiber - Unserved'!$A:$A)*($B58='Locations &amp; Fiber - Unserved'!$B:$B),0)),H57)</f>
        <v>7.1999999999999995E-2</v>
      </c>
      <c r="I58" s="63" cm="1">
        <f t="array" ref="I58">_xlfn.IFNA(INDEX('Locations &amp; Fiber - Unserved'!$I:$I,MATCH(1,($A58='Locations &amp; Fiber - Unserved'!$A:$A)*($B58='Locations &amp; Fiber - Unserved'!$B:$B),0)),I57)</f>
        <v>0.65192314100000004</v>
      </c>
      <c r="J58" s="63" cm="1">
        <f t="array" ref="J58">_xlfn.IFNA(INDEX('Locations &amp; Fiber - Unserved'!$J:$J,MATCH(1,($A58='Locations &amp; Fiber - Unserved'!$A:$A)*($B58='Locations &amp; Fiber - Unserved'!$B:$B),0)),J57)</f>
        <v>0.346279583</v>
      </c>
      <c r="K58" s="63" cm="1">
        <f t="array" ref="K58">_xlfn.IFNA(INDEX('Locations &amp; Fiber - Unserved'!$K:$K,MATCH(1,($A58='Locations &amp; Fiber - Unserved'!$A:$A)*($B58='Locations &amp; Fiber - Unserved'!$B:$B),0)),K57)</f>
        <v>1.8E-3</v>
      </c>
      <c r="L58" s="64" cm="1">
        <f t="array" ref="L58">_xlfn.IFNA(INDEX('Locations &amp; Fiber - Underserved'!$C:$C,MATCH(1,($A58='Locations &amp; Fiber - Underserved'!$A:$A)*($B58='Locations &amp; Fiber - Underserved'!$B:$B),0)),L57)</f>
        <v>56106</v>
      </c>
      <c r="M58" s="64" cm="1">
        <f t="array" ref="M58">_xlfn.IFNA(INDEX('Locations &amp; Fiber - Underserved'!$D:$D,MATCH(1,($A58='Locations &amp; Fiber - Underserved'!$A:$A)*($B58='Locations &amp; Fiber - Underserved'!$B:$B),0)),M57)</f>
        <v>1594.8977030000001</v>
      </c>
      <c r="N58" s="65" cm="1">
        <f t="array" ref="N58">_xlfn.IFNA(INDEX('Locations &amp; Fiber - Underserved'!$F:$F,MATCH(1,($A58='Locations &amp; Fiber - Underserved'!$A:$A)*($B58='Locations &amp; Fiber - Underserved'!$B:$B),0)),N57)</f>
        <v>5.3800000000000001E-2</v>
      </c>
      <c r="O58" s="72" cm="1">
        <f t="array" ref="O58">_xlfn.IFNA(INDEX('Locations &amp; Fiber - Underserved'!$E:$E,MATCH(1,($A58='Locations &amp; Fiber - Underserved'!$A:$A)*($B58='Locations &amp; Fiber - Underserved'!$B:$B),0)),O57)</f>
        <v>6.7400000000000002E-2</v>
      </c>
      <c r="P58" s="63" cm="1">
        <f t="array" ref="P58">_xlfn.IFNA(INDEX('Locations &amp; Fiber - Underserved'!$I:$I,MATCH(1,($A58='Locations &amp; Fiber - Underserved'!$A:$A)*($B58='Locations &amp; Fiber - Underserved'!$B:$B),0)),P57)</f>
        <v>0.478170661</v>
      </c>
      <c r="Q58" s="63" cm="1">
        <f t="array" ref="Q58">_xlfn.IFNA(INDEX('Locations &amp; Fiber - Underserved'!$J:$J,MATCH(1,($A58='Locations &amp; Fiber - Underserved'!$A:$A)*($B58='Locations &amp; Fiber - Underserved'!$B:$B),0)),Q57)</f>
        <v>0.51876491199999997</v>
      </c>
      <c r="R58" s="63" cm="1">
        <f t="array" ref="R58">_xlfn.IFNA(INDEX('Locations &amp; Fiber - Underserved'!$K:$K,MATCH(1,($A58='Locations &amp; Fiber - Underserved'!$A:$A)*($B58='Locations &amp; Fiber - Underserved'!$B:$B),0)),R57)</f>
        <v>3.0599999999999998E-3</v>
      </c>
      <c r="T58" s="66">
        <f>'Model Inputs &amp; Summary Results'!$F$44*I58</f>
        <v>30151.445271250002</v>
      </c>
      <c r="U58" s="66">
        <f>'Model Inputs &amp; Summary Results'!$F$45*J58</f>
        <v>21036.484667249999</v>
      </c>
      <c r="V58" s="66">
        <f>'Model Inputs &amp; Summary Results'!$F$46*K58</f>
        <v>127.8</v>
      </c>
      <c r="W58" s="67">
        <f t="shared" si="0"/>
        <v>209076.00012103899</v>
      </c>
      <c r="X58" s="67">
        <f t="shared" si="1"/>
        <v>11227.381206499793</v>
      </c>
      <c r="Y58" s="68">
        <f t="shared" si="2"/>
        <v>576141261.90933371</v>
      </c>
      <c r="Z58" s="68">
        <f t="shared" si="3"/>
        <v>280452370.23971218</v>
      </c>
      <c r="AA58" s="66">
        <f>'Model Inputs &amp; Summary Results'!$F$40*I58</f>
        <v>24936.060143250001</v>
      </c>
      <c r="AB58" s="66">
        <f>'Model Inputs &amp; Summary Results'!$F$41*J58</f>
        <v>16707.989879749999</v>
      </c>
      <c r="AC58" s="66">
        <f>'Model Inputs &amp; Summary Results'!$F$42*K58</f>
        <v>92.7</v>
      </c>
      <c r="AD58" s="67">
        <f t="shared" si="4"/>
        <v>71400.999878960996</v>
      </c>
      <c r="AE58" s="67">
        <f t="shared" si="5"/>
        <v>3834.2336935002054</v>
      </c>
      <c r="AF58" s="68">
        <f t="shared" si="23"/>
        <v>160028453.19538209</v>
      </c>
      <c r="AG58" s="68">
        <f t="shared" si="24"/>
        <v>77898185.690964237</v>
      </c>
      <c r="AI58" s="68">
        <f t="shared" si="6"/>
        <v>736169715.10471582</v>
      </c>
      <c r="AJ58" s="68">
        <f t="shared" si="7"/>
        <v>2624.7061794896404</v>
      </c>
      <c r="AK58" s="68">
        <f>MIN($AJ58*'Model Inputs &amp; Summary Results'!$F$26,'Model Inputs &amp; Summary Results'!$F$23)</f>
        <v>1968.5296346172304</v>
      </c>
      <c r="AL58" s="68">
        <f t="shared" si="8"/>
        <v>3694.7325555720004</v>
      </c>
      <c r="AM58" s="68">
        <f t="shared" si="32"/>
        <v>1726.20292095477</v>
      </c>
      <c r="AN58" s="68">
        <f t="shared" si="9"/>
        <v>552127286.32853687</v>
      </c>
      <c r="AO58" s="69">
        <f t="shared" si="10"/>
        <v>0.75</v>
      </c>
      <c r="AP58" s="49" t="b">
        <f>AND(AM58&lt;'Model Inputs &amp; Summary Results'!$F$14,AO58&gt;=0.25)</f>
        <v>1</v>
      </c>
      <c r="AR58" s="68">
        <f t="shared" si="35"/>
        <v>358350555.9306764</v>
      </c>
      <c r="AS58" s="68">
        <f t="shared" si="34"/>
        <v>1277.6468513663381</v>
      </c>
      <c r="AT58" s="68">
        <f>MIN($AS58*'Model Inputs &amp; Summary Results'!$F$26,'Model Inputs &amp; Summary Results'!$F$23)</f>
        <v>958.23513852475355</v>
      </c>
      <c r="AU58" s="68">
        <f t="shared" si="29"/>
        <v>268762916.94800729</v>
      </c>
      <c r="AV58" s="68">
        <f t="shared" si="30"/>
        <v>89587638.982669115</v>
      </c>
      <c r="AX58" s="66">
        <f>'Model Inputs &amp; Summary Results'!$F$40*P58</f>
        <v>18290.02778325</v>
      </c>
      <c r="AY58" s="66">
        <f>'Model Inputs &amp; Summary Results'!$F$41*Q58</f>
        <v>25030.407003999997</v>
      </c>
      <c r="AZ58" s="66">
        <f>'Model Inputs &amp; Summary Results'!$F$42*R58</f>
        <v>157.58999999999997</v>
      </c>
      <c r="BA58" s="68">
        <f t="shared" si="15"/>
        <v>131238539.5587835</v>
      </c>
      <c r="BB58" s="68">
        <f t="shared" si="31"/>
        <v>69343001.864162073</v>
      </c>
      <c r="BD58" s="68">
        <f t="shared" si="17"/>
        <v>2339.1177335540497</v>
      </c>
      <c r="BE58" s="68">
        <f>MIN($BD58*'Model Inputs &amp; Summary Results'!$F$26,'Model Inputs &amp; Summary Results'!$F$23)</f>
        <v>1754.3383001655372</v>
      </c>
      <c r="BF58" s="68">
        <f t="shared" si="18"/>
        <v>2930.4188706606492</v>
      </c>
      <c r="BG58" s="68">
        <f t="shared" si="26"/>
        <v>1176.0805704951119</v>
      </c>
      <c r="BH58" s="68">
        <f t="shared" si="19"/>
        <v>98428904.669087633</v>
      </c>
      <c r="BI58" s="70">
        <f t="shared" si="20"/>
        <v>0.75000000000000011</v>
      </c>
      <c r="BJ58" s="49" t="b">
        <f>AND(BG58&lt;'Model Inputs &amp; Summary Results'!$F$14,BG58&lt;$BX$23,BI58&gt;=0.25)</f>
        <v>1</v>
      </c>
      <c r="BL58" s="68">
        <f t="shared" si="28"/>
        <v>1235.9284544284403</v>
      </c>
      <c r="BM58" s="68">
        <f>MIN($BL58*'Model Inputs &amp; Summary Results'!$F$26,'Model Inputs &amp; Summary Results'!$F$23)</f>
        <v>926.9463408213303</v>
      </c>
      <c r="BN58" s="68">
        <f t="shared" si="33"/>
        <v>52007251.398121558</v>
      </c>
      <c r="BO58" s="68">
        <f t="shared" si="27"/>
        <v>32809634.889695868</v>
      </c>
      <c r="BS58" s="49"/>
      <c r="BT58" s="49"/>
      <c r="BU58" s="49"/>
      <c r="BV58" s="49"/>
      <c r="BW58" s="49"/>
      <c r="BX58" s="49"/>
      <c r="CA58" s="75"/>
    </row>
    <row r="59" spans="1:79" x14ac:dyDescent="0.45">
      <c r="A59" s="49" t="str">
        <f t="shared" si="22"/>
        <v>TX</v>
      </c>
      <c r="B59" s="62">
        <v>0.44</v>
      </c>
      <c r="C59" s="63" cm="1">
        <f t="array" ref="C59">_xlfn.IFNA(INDEX('Locations &amp; Fiber - Unserved'!$H:$H,MATCH(1,($A59='Locations &amp; Fiber - Unserved'!$A:$A)*($B59='Locations &amp; Fiber - Unserved'!$B:$B),0)),C58)</f>
        <v>0.25405090800000002</v>
      </c>
      <c r="D59" s="63" cm="1">
        <f t="array" ref="D59">_xlfn.IFNA(INDEX('Locations &amp; Fiber - Unserved'!$G:$G,MATCH(1,($A59='Locations &amp; Fiber - Unserved'!$A:$A)*($B59='Locations &amp; Fiber - Unserved'!$B:$B),0)),D58)</f>
        <v>0.74594909200000004</v>
      </c>
      <c r="E59" s="64" cm="1">
        <f t="array" ref="E59">_xlfn.IFNA(INDEX('Locations &amp; Fiber - Unserved'!$C:$C,MATCH(1,($A59='Locations &amp; Fiber - Unserved'!$A:$A)*($B59='Locations &amp; Fiber - Unserved'!$B:$B),0)),E58)</f>
        <v>286911</v>
      </c>
      <c r="F59" s="64" cm="1">
        <f t="array" ref="F59">_xlfn.IFNA(INDEX('Locations &amp; Fiber - Unserved'!$D:$D,MATCH(1,($A59='Locations &amp; Fiber - Unserved'!$A:$A)*($B59='Locations &amp; Fiber - Unserved'!$B:$B),0)),F58)</f>
        <v>7807.1602489999996</v>
      </c>
      <c r="G59" s="65" cm="1">
        <f t="array" ref="G59">_xlfn.IFNA(INDEX('Locations &amp; Fiber - Unserved'!$F:$F,MATCH(1,($A59='Locations &amp; Fiber - Unserved'!$A:$A)*($B59='Locations &amp; Fiber - Unserved'!$B:$B),0)),G58)</f>
        <v>5.6500000000000002E-2</v>
      </c>
      <c r="H59" s="65" cm="1">
        <f t="array" ref="H59">_xlfn.IFNA(INDEX('Locations &amp; Fiber - Unserved'!$E:$E,MATCH(1,($A59='Locations &amp; Fiber - Unserved'!$A:$A)*($B59='Locations &amp; Fiber - Unserved'!$B:$B),0)),H58)</f>
        <v>7.5899999999999995E-2</v>
      </c>
      <c r="I59" s="63" cm="1">
        <f t="array" ref="I59">_xlfn.IFNA(INDEX('Locations &amp; Fiber - Unserved'!$I:$I,MATCH(1,($A59='Locations &amp; Fiber - Unserved'!$A:$A)*($B59='Locations &amp; Fiber - Unserved'!$B:$B),0)),I58)</f>
        <v>0.66060962000000001</v>
      </c>
      <c r="J59" s="63" cm="1">
        <f t="array" ref="J59">_xlfn.IFNA(INDEX('Locations &amp; Fiber - Unserved'!$J:$J,MATCH(1,($A59='Locations &amp; Fiber - Unserved'!$A:$A)*($B59='Locations &amp; Fiber - Unserved'!$B:$B),0)),J58)</f>
        <v>0.33768710299999999</v>
      </c>
      <c r="K59" s="63" cm="1">
        <f t="array" ref="K59">_xlfn.IFNA(INDEX('Locations &amp; Fiber - Unserved'!$K:$K,MATCH(1,($A59='Locations &amp; Fiber - Unserved'!$A:$A)*($B59='Locations &amp; Fiber - Unserved'!$B:$B),0)),K58)</f>
        <v>1.6999999999999999E-3</v>
      </c>
      <c r="L59" s="64" cm="1">
        <f t="array" ref="L59">_xlfn.IFNA(INDEX('Locations &amp; Fiber - Underserved'!$C:$C,MATCH(1,($A59='Locations &amp; Fiber - Underserved'!$A:$A)*($B59='Locations &amp; Fiber - Underserved'!$B:$B),0)),L58)</f>
        <v>57368</v>
      </c>
      <c r="M59" s="64" cm="1">
        <f t="array" ref="M59">_xlfn.IFNA(INDEX('Locations &amp; Fiber - Underserved'!$D:$D,MATCH(1,($A59='Locations &amp; Fiber - Underserved'!$A:$A)*($B59='Locations &amp; Fiber - Underserved'!$B:$B),0)),M58)</f>
        <v>1682.0649089999999</v>
      </c>
      <c r="N59" s="65" cm="1">
        <f t="array" ref="N59">_xlfn.IFNA(INDEX('Locations &amp; Fiber - Underserved'!$F:$F,MATCH(1,($A59='Locations &amp; Fiber - Underserved'!$A:$A)*($B59='Locations &amp; Fiber - Underserved'!$B:$B),0)),N58)</f>
        <v>5.6000000000000001E-2</v>
      </c>
      <c r="O59" s="72" cm="1">
        <f t="array" ref="O59">_xlfn.IFNA(INDEX('Locations &amp; Fiber - Underserved'!$E:$E,MATCH(1,($A59='Locations &amp; Fiber - Underserved'!$A:$A)*($B59='Locations &amp; Fiber - Underserved'!$B:$B),0)),O58)</f>
        <v>7.0400000000000004E-2</v>
      </c>
      <c r="P59" s="63" cm="1">
        <f t="array" ref="P59">_xlfn.IFNA(INDEX('Locations &amp; Fiber - Underserved'!$I:$I,MATCH(1,($A59='Locations &amp; Fiber - Underserved'!$A:$A)*($B59='Locations &amp; Fiber - Underserved'!$B:$B),0)),P58)</f>
        <v>0.48447367200000002</v>
      </c>
      <c r="Q59" s="63" cm="1">
        <f t="array" ref="Q59">_xlfn.IFNA(INDEX('Locations &amp; Fiber - Underserved'!$J:$J,MATCH(1,($A59='Locations &amp; Fiber - Underserved'!$A:$A)*($B59='Locations &amp; Fiber - Underserved'!$B:$B),0)),Q58)</f>
        <v>0.51261262699999999</v>
      </c>
      <c r="R59" s="63" cm="1">
        <f t="array" ref="R59">_xlfn.IFNA(INDEX('Locations &amp; Fiber - Underserved'!$K:$K,MATCH(1,($A59='Locations &amp; Fiber - Underserved'!$A:$A)*($B59='Locations &amp; Fiber - Underserved'!$B:$B),0)),R58)</f>
        <v>2.9099999999999998E-3</v>
      </c>
      <c r="T59" s="66">
        <f>'Model Inputs &amp; Summary Results'!$F$44*I59</f>
        <v>30553.194925</v>
      </c>
      <c r="U59" s="66">
        <f>'Model Inputs &amp; Summary Results'!$F$45*J59</f>
        <v>20514.491507250001</v>
      </c>
      <c r="V59" s="66">
        <f>'Model Inputs &amp; Summary Results'!$F$46*K59</f>
        <v>120.69999999999999</v>
      </c>
      <c r="W59" s="67">
        <f t="shared" si="0"/>
        <v>214020.99993481202</v>
      </c>
      <c r="X59" s="67">
        <f t="shared" si="1"/>
        <v>12092.186496316879</v>
      </c>
      <c r="Y59" s="68">
        <f t="shared" si="2"/>
        <v>618979515.18430364</v>
      </c>
      <c r="Z59" s="68">
        <f t="shared" si="3"/>
        <v>298108063.41395968</v>
      </c>
      <c r="AA59" s="66">
        <f>'Model Inputs &amp; Summary Results'!$F$40*I59</f>
        <v>25268.317965000002</v>
      </c>
      <c r="AB59" s="66">
        <f>'Model Inputs &amp; Summary Results'!$F$41*J59</f>
        <v>16293.40271975</v>
      </c>
      <c r="AC59" s="66">
        <f>'Model Inputs &amp; Summary Results'!$F$42*K59</f>
        <v>87.55</v>
      </c>
      <c r="AD59" s="67">
        <f t="shared" si="4"/>
        <v>72890.000065188011</v>
      </c>
      <c r="AE59" s="67">
        <f t="shared" si="5"/>
        <v>4118.2850036831223</v>
      </c>
      <c r="AF59" s="68">
        <f t="shared" si="23"/>
        <v>171523566.87534505</v>
      </c>
      <c r="AG59" s="68">
        <f t="shared" si="24"/>
        <v>82607836.118516788</v>
      </c>
      <c r="AI59" s="68">
        <f t="shared" si="6"/>
        <v>790503082.05964875</v>
      </c>
      <c r="AJ59" s="68">
        <f t="shared" si="7"/>
        <v>2755.2205459520505</v>
      </c>
      <c r="AK59" s="68">
        <f>MIN($AJ59*'Model Inputs &amp; Summary Results'!$F$26,'Model Inputs &amp; Summary Results'!$F$23)</f>
        <v>2066.415409464038</v>
      </c>
      <c r="AL59" s="68">
        <f t="shared" si="8"/>
        <v>3885.1985302077746</v>
      </c>
      <c r="AM59" s="68">
        <f t="shared" si="32"/>
        <v>1818.7831207437366</v>
      </c>
      <c r="AN59" s="68">
        <f t="shared" si="9"/>
        <v>592877311.54473662</v>
      </c>
      <c r="AO59" s="69">
        <f t="shared" si="10"/>
        <v>0.75000000000000011</v>
      </c>
      <c r="AP59" s="49" t="b">
        <f>AND(AM59&lt;'Model Inputs &amp; Summary Results'!$F$14,AO59&gt;=0.25)</f>
        <v>1</v>
      </c>
      <c r="AR59" s="68">
        <f t="shared" si="35"/>
        <v>380715899.53247648</v>
      </c>
      <c r="AS59" s="68">
        <f t="shared" si="34"/>
        <v>1326.9477278057534</v>
      </c>
      <c r="AT59" s="68">
        <f>MIN($AS59*'Model Inputs &amp; Summary Results'!$F$26,'Model Inputs &amp; Summary Results'!$F$23)</f>
        <v>995.21079585431505</v>
      </c>
      <c r="AU59" s="68">
        <f t="shared" si="29"/>
        <v>285536924.64935738</v>
      </c>
      <c r="AV59" s="68">
        <f t="shared" si="30"/>
        <v>95178974.883119106</v>
      </c>
      <c r="AX59" s="66">
        <f>'Model Inputs &amp; Summary Results'!$F$40*P59</f>
        <v>18531.117954000001</v>
      </c>
      <c r="AY59" s="66">
        <f>'Model Inputs &amp; Summary Results'!$F$41*Q59</f>
        <v>24733.559252750001</v>
      </c>
      <c r="AZ59" s="66">
        <f>'Model Inputs &amp; Summary Results'!$F$42*R59</f>
        <v>149.86499999999998</v>
      </c>
      <c r="BA59" s="68">
        <f t="shared" si="15"/>
        <v>139473905.6097427</v>
      </c>
      <c r="BB59" s="68">
        <f t="shared" si="31"/>
        <v>73026077.986273587</v>
      </c>
      <c r="BD59" s="68">
        <f t="shared" si="17"/>
        <v>2431.2143635779998</v>
      </c>
      <c r="BE59" s="68">
        <f>MIN($BD59*'Model Inputs &amp; Summary Results'!$F$26,'Model Inputs &amp; Summary Results'!$F$23)</f>
        <v>1823.4107726835</v>
      </c>
      <c r="BF59" s="68">
        <f t="shared" si="18"/>
        <v>3056.3837713551998</v>
      </c>
      <c r="BG59" s="68">
        <f t="shared" si="26"/>
        <v>1232.9729986716998</v>
      </c>
      <c r="BH59" s="68">
        <f t="shared" si="19"/>
        <v>104605429.20730703</v>
      </c>
      <c r="BI59" s="70">
        <f t="shared" si="20"/>
        <v>0.75</v>
      </c>
      <c r="BJ59" s="49" t="b">
        <f>AND(BG59&lt;'Model Inputs &amp; Summary Results'!$F$14,BG59&lt;$BX$23,BI59&gt;=0.25)</f>
        <v>1</v>
      </c>
      <c r="BL59" s="68">
        <f t="shared" si="28"/>
        <v>1272.9409773091895</v>
      </c>
      <c r="BM59" s="68">
        <f>MIN($BL59*'Model Inputs &amp; Summary Results'!$F$26,'Model Inputs &amp; Summary Results'!$F$23)</f>
        <v>954.7057329818922</v>
      </c>
      <c r="BN59" s="68">
        <f t="shared" si="33"/>
        <v>54769558.48970519</v>
      </c>
      <c r="BO59" s="68">
        <f t="shared" si="27"/>
        <v>34868476.402435675</v>
      </c>
      <c r="BS59" s="49"/>
      <c r="BT59" s="49"/>
      <c r="BU59" s="49"/>
      <c r="BV59" s="49"/>
      <c r="BW59" s="49"/>
      <c r="BX59" s="49"/>
      <c r="CA59" s="75"/>
    </row>
    <row r="60" spans="1:79" x14ac:dyDescent="0.45">
      <c r="A60" s="49" t="str">
        <f t="shared" si="22"/>
        <v>TX</v>
      </c>
      <c r="B60" s="62">
        <v>0.45</v>
      </c>
      <c r="C60" s="63" cm="1">
        <f t="array" ref="C60">_xlfn.IFNA(INDEX('Locations &amp; Fiber - Unserved'!$H:$H,MATCH(1,($A60='Locations &amp; Fiber - Unserved'!$A:$A)*($B60='Locations &amp; Fiber - Unserved'!$B:$B),0)),C59)</f>
        <v>0.25368911599999999</v>
      </c>
      <c r="D60" s="63" cm="1">
        <f t="array" ref="D60">_xlfn.IFNA(INDEX('Locations &amp; Fiber - Unserved'!$G:$G,MATCH(1,($A60='Locations &amp; Fiber - Unserved'!$A:$A)*($B60='Locations &amp; Fiber - Unserved'!$B:$B),0)),D59)</f>
        <v>0.74631088400000001</v>
      </c>
      <c r="E60" s="64" cm="1">
        <f t="array" ref="E60">_xlfn.IFNA(INDEX('Locations &amp; Fiber - Unserved'!$C:$C,MATCH(1,($A60='Locations &amp; Fiber - Unserved'!$A:$A)*($B60='Locations &amp; Fiber - Unserved'!$B:$B),0)),E59)</f>
        <v>293363</v>
      </c>
      <c r="F60" s="64" cm="1">
        <f t="array" ref="F60">_xlfn.IFNA(INDEX('Locations &amp; Fiber - Unserved'!$D:$D,MATCH(1,($A60='Locations &amp; Fiber - Unserved'!$A:$A)*($B60='Locations &amp; Fiber - Unserved'!$B:$B),0)),F59)</f>
        <v>8309.9244460000009</v>
      </c>
      <c r="G60" s="65" cm="1">
        <f t="array" ref="G60">_xlfn.IFNA(INDEX('Locations &amp; Fiber - Unserved'!$F:$F,MATCH(1,($A60='Locations &amp; Fiber - Unserved'!$A:$A)*($B60='Locations &amp; Fiber - Unserved'!$B:$B),0)),G59)</f>
        <v>5.9400000000000001E-2</v>
      </c>
      <c r="H60" s="65" cm="1">
        <f t="array" ref="H60">_xlfn.IFNA(INDEX('Locations &amp; Fiber - Unserved'!$E:$E,MATCH(1,($A60='Locations &amp; Fiber - Unserved'!$A:$A)*($B60='Locations &amp; Fiber - Unserved'!$B:$B),0)),H59)</f>
        <v>8.0100000000000005E-2</v>
      </c>
      <c r="I60" s="63" cm="1">
        <f t="array" ref="I60">_xlfn.IFNA(INDEX('Locations &amp; Fiber - Unserved'!$I:$I,MATCH(1,($A60='Locations &amp; Fiber - Unserved'!$A:$A)*($B60='Locations &amp; Fiber - Unserved'!$B:$B),0)),I59)</f>
        <v>0.66703849999999998</v>
      </c>
      <c r="J60" s="63" cm="1">
        <f t="array" ref="J60">_xlfn.IFNA(INDEX('Locations &amp; Fiber - Unserved'!$J:$J,MATCH(1,($A60='Locations &amp; Fiber - Unserved'!$A:$A)*($B60='Locations &amp; Fiber - Unserved'!$B:$B),0)),J59)</f>
        <v>0.33132261800000001</v>
      </c>
      <c r="K60" s="63" cm="1">
        <f t="array" ref="K60">_xlfn.IFNA(INDEX('Locations &amp; Fiber - Unserved'!$K:$K,MATCH(1,($A60='Locations &amp; Fiber - Unserved'!$A:$A)*($B60='Locations &amp; Fiber - Unserved'!$B:$B),0)),K59)</f>
        <v>1.64E-3</v>
      </c>
      <c r="L60" s="64" cm="1">
        <f t="array" ref="L60">_xlfn.IFNA(INDEX('Locations &amp; Fiber - Underserved'!$C:$C,MATCH(1,($A60='Locations &amp; Fiber - Underserved'!$A:$A)*($B60='Locations &amp; Fiber - Underserved'!$B:$B),0)),L59)</f>
        <v>58687</v>
      </c>
      <c r="M60" s="64" cm="1">
        <f t="array" ref="M60">_xlfn.IFNA(INDEX('Locations &amp; Fiber - Underserved'!$D:$D,MATCH(1,($A60='Locations &amp; Fiber - Underserved'!$A:$A)*($B60='Locations &amp; Fiber - Underserved'!$B:$B),0)),M59)</f>
        <v>1776.706381</v>
      </c>
      <c r="N60" s="65" cm="1">
        <f t="array" ref="N60">_xlfn.IFNA(INDEX('Locations &amp; Fiber - Underserved'!$F:$F,MATCH(1,($A60='Locations &amp; Fiber - Underserved'!$A:$A)*($B60='Locations &amp; Fiber - Underserved'!$B:$B),0)),N59)</f>
        <v>5.8099999999999999E-2</v>
      </c>
      <c r="O60" s="72" cm="1">
        <f t="array" ref="O60">_xlfn.IFNA(INDEX('Locations &amp; Fiber - Underserved'!$E:$E,MATCH(1,($A60='Locations &amp; Fiber - Underserved'!$A:$A)*($B60='Locations &amp; Fiber - Underserved'!$B:$B),0)),O59)</f>
        <v>7.3300000000000004E-2</v>
      </c>
      <c r="P60" s="63" cm="1">
        <f t="array" ref="P60">_xlfn.IFNA(INDEX('Locations &amp; Fiber - Underserved'!$I:$I,MATCH(1,($A60='Locations &amp; Fiber - Underserved'!$A:$A)*($B60='Locations &amp; Fiber - Underserved'!$B:$B),0)),P59)</f>
        <v>0.48460447299999998</v>
      </c>
      <c r="Q60" s="63" cm="1">
        <f t="array" ref="Q60">_xlfn.IFNA(INDEX('Locations &amp; Fiber - Underserved'!$J:$J,MATCH(1,($A60='Locations &amp; Fiber - Underserved'!$A:$A)*($B60='Locations &amp; Fiber - Underserved'!$B:$B),0)),Q59)</f>
        <v>0.51262694799999997</v>
      </c>
      <c r="R60" s="63" cm="1">
        <f t="array" ref="R60">_xlfn.IFNA(INDEX('Locations &amp; Fiber - Underserved'!$K:$K,MATCH(1,($A60='Locations &amp; Fiber - Underserved'!$A:$A)*($B60='Locations &amp; Fiber - Underserved'!$B:$B),0)),R59)</f>
        <v>2.7699999999999999E-3</v>
      </c>
      <c r="T60" s="66">
        <f>'Model Inputs &amp; Summary Results'!$F$44*I60</f>
        <v>30850.530624999999</v>
      </c>
      <c r="U60" s="66">
        <f>'Model Inputs &amp; Summary Results'!$F$45*J60</f>
        <v>20127.849043500002</v>
      </c>
      <c r="V60" s="66">
        <f>'Model Inputs &amp; Summary Results'!$F$46*K60</f>
        <v>116.44</v>
      </c>
      <c r="W60" s="67">
        <f t="shared" si="0"/>
        <v>218939.999862892</v>
      </c>
      <c r="X60" s="67">
        <f t="shared" si="1"/>
        <v>13005.035991855784</v>
      </c>
      <c r="Y60" s="68">
        <f t="shared" si="2"/>
        <v>664489968.78622329</v>
      </c>
      <c r="Z60" s="68">
        <f t="shared" si="3"/>
        <v>316879191.4157083</v>
      </c>
      <c r="AA60" s="66">
        <f>'Model Inputs &amp; Summary Results'!$F$40*I60</f>
        <v>25514.222624999999</v>
      </c>
      <c r="AB60" s="66">
        <f>'Model Inputs &amp; Summary Results'!$F$41*J60</f>
        <v>15986.316318500001</v>
      </c>
      <c r="AC60" s="66">
        <f>'Model Inputs &amp; Summary Results'!$F$42*K60</f>
        <v>84.46</v>
      </c>
      <c r="AD60" s="67">
        <f t="shared" si="4"/>
        <v>74423.000137108</v>
      </c>
      <c r="AE60" s="67">
        <f t="shared" si="5"/>
        <v>4420.726208144215</v>
      </c>
      <c r="AF60" s="68">
        <f t="shared" si="23"/>
        <v>183835894.69517991</v>
      </c>
      <c r="AG60" s="68">
        <f t="shared" si="24"/>
        <v>87666891.000025094</v>
      </c>
      <c r="AI60" s="68">
        <f t="shared" si="6"/>
        <v>848325863.48140323</v>
      </c>
      <c r="AJ60" s="68">
        <f t="shared" si="7"/>
        <v>2891.7275303341021</v>
      </c>
      <c r="AK60" s="68">
        <f>MIN($AJ60*'Model Inputs &amp; Summary Results'!$F$26,'Model Inputs &amp; Summary Results'!$F$23)</f>
        <v>2168.7956477505768</v>
      </c>
      <c r="AL60" s="68">
        <f t="shared" si="8"/>
        <v>4092.6950554468503</v>
      </c>
      <c r="AM60" s="68">
        <f t="shared" si="32"/>
        <v>1923.8994076962736</v>
      </c>
      <c r="AN60" s="68">
        <f t="shared" si="9"/>
        <v>636244397.61105251</v>
      </c>
      <c r="AO60" s="69">
        <f t="shared" si="10"/>
        <v>0.75000000000000011</v>
      </c>
      <c r="AP60" s="49" t="b">
        <f>AND(AM60&lt;'Model Inputs &amp; Summary Results'!$F$14,AO60&gt;=0.25)</f>
        <v>1</v>
      </c>
      <c r="AR60" s="68">
        <f t="shared" si="35"/>
        <v>404546082.4157334</v>
      </c>
      <c r="AS60" s="68">
        <f t="shared" si="34"/>
        <v>1378.9949053416192</v>
      </c>
      <c r="AT60" s="68">
        <f>MIN($AS60*'Model Inputs &amp; Summary Results'!$F$26,'Model Inputs &amp; Summary Results'!$F$23)</f>
        <v>1034.2461790062143</v>
      </c>
      <c r="AU60" s="68">
        <f t="shared" si="29"/>
        <v>303409561.81180006</v>
      </c>
      <c r="AV60" s="68">
        <f t="shared" si="30"/>
        <v>101136520.60393333</v>
      </c>
      <c r="AX60" s="66">
        <f>'Model Inputs &amp; Summary Results'!$F$40*P60</f>
        <v>18536.121092249999</v>
      </c>
      <c r="AY60" s="66">
        <f>'Model Inputs &amp; Summary Results'!$F$41*Q60</f>
        <v>24734.250240999998</v>
      </c>
      <c r="AZ60" s="66">
        <f>'Model Inputs &amp; Summary Results'!$F$42*R60</f>
        <v>142.655</v>
      </c>
      <c r="BA60" s="68">
        <f t="shared" si="15"/>
        <v>148026034.0599696</v>
      </c>
      <c r="BB60" s="68">
        <f t="shared" si="31"/>
        <v>77132200.904806301</v>
      </c>
      <c r="BD60" s="68">
        <f t="shared" si="17"/>
        <v>2522.2968299618246</v>
      </c>
      <c r="BE60" s="68">
        <f>MIN($BD60*'Model Inputs &amp; Summary Results'!$F$26,'Model Inputs &amp; Summary Results'!$F$23)</f>
        <v>1891.7226224713686</v>
      </c>
      <c r="BF60" s="68">
        <f t="shared" si="18"/>
        <v>3182.1748302272249</v>
      </c>
      <c r="BG60" s="68">
        <f t="shared" si="26"/>
        <v>1290.4522077558563</v>
      </c>
      <c r="BH60" s="68">
        <f t="shared" si="19"/>
        <v>111019525.5449772</v>
      </c>
      <c r="BI60" s="70">
        <f t="shared" si="20"/>
        <v>0.75</v>
      </c>
      <c r="BJ60" s="49" t="b">
        <f>AND(BG60&lt;'Model Inputs &amp; Summary Results'!$F$14,BG60&lt;$BX$23,BI60&gt;=0.25)</f>
        <v>1</v>
      </c>
      <c r="BL60" s="68">
        <f t="shared" si="28"/>
        <v>1314.297900809486</v>
      </c>
      <c r="BM60" s="68">
        <f>MIN($BL60*'Model Inputs &amp; Summary Results'!$F$26,'Model Inputs &amp; Summary Results'!$F$23)</f>
        <v>985.72342560711445</v>
      </c>
      <c r="BN60" s="68">
        <f t="shared" si="33"/>
        <v>57849150.678604722</v>
      </c>
      <c r="BO60" s="68">
        <f t="shared" si="27"/>
        <v>37006508.514992401</v>
      </c>
      <c r="BS60" s="49"/>
      <c r="BT60" s="49"/>
      <c r="BU60" s="49"/>
      <c r="BV60" s="49"/>
      <c r="BW60" s="49"/>
      <c r="BX60" s="49"/>
      <c r="CA60" s="75"/>
    </row>
    <row r="61" spans="1:79" x14ac:dyDescent="0.45">
      <c r="A61" s="49" t="str">
        <f t="shared" si="22"/>
        <v>TX</v>
      </c>
      <c r="B61" s="62">
        <v>0.46</v>
      </c>
      <c r="C61" s="63" cm="1">
        <f t="array" ref="C61">_xlfn.IFNA(INDEX('Locations &amp; Fiber - Unserved'!$H:$H,MATCH(1,($A61='Locations &amp; Fiber - Unserved'!$A:$A)*($B61='Locations &amp; Fiber - Unserved'!$B:$B),0)),C60)</f>
        <v>0.25433589600000001</v>
      </c>
      <c r="D61" s="63" cm="1">
        <f t="array" ref="D61">_xlfn.IFNA(INDEX('Locations &amp; Fiber - Unserved'!$G:$G,MATCH(1,($A61='Locations &amp; Fiber - Unserved'!$A:$A)*($B61='Locations &amp; Fiber - Unserved'!$B:$B),0)),D60)</f>
        <v>0.74566410400000005</v>
      </c>
      <c r="E61" s="64" cm="1">
        <f t="array" ref="E61">_xlfn.IFNA(INDEX('Locations &amp; Fiber - Unserved'!$C:$C,MATCH(1,($A61='Locations &amp; Fiber - Unserved'!$A:$A)*($B61='Locations &amp; Fiber - Unserved'!$B:$B),0)),E60)</f>
        <v>299765</v>
      </c>
      <c r="F61" s="64" cm="1">
        <f t="array" ref="F61">_xlfn.IFNA(INDEX('Locations &amp; Fiber - Unserved'!$D:$D,MATCH(1,($A61='Locations &amp; Fiber - Unserved'!$A:$A)*($B61='Locations &amp; Fiber - Unserved'!$B:$B),0)),F60)</f>
        <v>8835.4237549999998</v>
      </c>
      <c r="G61" s="65" cm="1">
        <f t="array" ref="G61">_xlfn.IFNA(INDEX('Locations &amp; Fiber - Unserved'!$F:$F,MATCH(1,($A61='Locations &amp; Fiber - Unserved'!$A:$A)*($B61='Locations &amp; Fiber - Unserved'!$B:$B),0)),G60)</f>
        <v>6.2300000000000001E-2</v>
      </c>
      <c r="H61" s="65" cm="1">
        <f t="array" ref="H61">_xlfn.IFNA(INDEX('Locations &amp; Fiber - Unserved'!$E:$E,MATCH(1,($A61='Locations &amp; Fiber - Unserved'!$A:$A)*($B61='Locations &amp; Fiber - Unserved'!$B:$B),0)),H60)</f>
        <v>8.43E-2</v>
      </c>
      <c r="I61" s="63" cm="1">
        <f t="array" ref="I61">_xlfn.IFNA(INDEX('Locations &amp; Fiber - Unserved'!$I:$I,MATCH(1,($A61='Locations &amp; Fiber - Unserved'!$A:$A)*($B61='Locations &amp; Fiber - Unserved'!$B:$B),0)),I60)</f>
        <v>0.67644839099999998</v>
      </c>
      <c r="J61" s="63" cm="1">
        <f t="array" ref="J61">_xlfn.IFNA(INDEX('Locations &amp; Fiber - Unserved'!$J:$J,MATCH(1,($A61='Locations &amp; Fiber - Unserved'!$A:$A)*($B61='Locations &amp; Fiber - Unserved'!$B:$B),0)),J60)</f>
        <v>0.32194087700000001</v>
      </c>
      <c r="K61" s="63" cm="1">
        <f t="array" ref="K61">_xlfn.IFNA(INDEX('Locations &amp; Fiber - Unserved'!$K:$K,MATCH(1,($A61='Locations &amp; Fiber - Unserved'!$A:$A)*($B61='Locations &amp; Fiber - Unserved'!$B:$B),0)),K60)</f>
        <v>1.6100000000000001E-3</v>
      </c>
      <c r="L61" s="64" cm="1">
        <f t="array" ref="L61">_xlfn.IFNA(INDEX('Locations &amp; Fiber - Underserved'!$C:$C,MATCH(1,($A61='Locations &amp; Fiber - Underserved'!$A:$A)*($B61='Locations &amp; Fiber - Underserved'!$B:$B),0)),L60)</f>
        <v>59945</v>
      </c>
      <c r="M61" s="64" cm="1">
        <f t="array" ref="M61">_xlfn.IFNA(INDEX('Locations &amp; Fiber - Underserved'!$D:$D,MATCH(1,($A61='Locations &amp; Fiber - Underserved'!$A:$A)*($B61='Locations &amp; Fiber - Underserved'!$B:$B),0)),M60)</f>
        <v>1870.326814</v>
      </c>
      <c r="N61" s="65" cm="1">
        <f t="array" ref="N61">_xlfn.IFNA(INDEX('Locations &amp; Fiber - Underserved'!$F:$F,MATCH(1,($A61='Locations &amp; Fiber - Underserved'!$A:$A)*($B61='Locations &amp; Fiber - Underserved'!$B:$B),0)),N60)</f>
        <v>6.0299999999999999E-2</v>
      </c>
      <c r="O61" s="72" cm="1">
        <f t="array" ref="O61">_xlfn.IFNA(INDEX('Locations &amp; Fiber - Underserved'!$E:$E,MATCH(1,($A61='Locations &amp; Fiber - Underserved'!$A:$A)*($B61='Locations &amp; Fiber - Underserved'!$B:$B),0)),O60)</f>
        <v>7.5800000000000006E-2</v>
      </c>
      <c r="P61" s="63" cm="1">
        <f t="array" ref="P61">_xlfn.IFNA(INDEX('Locations &amp; Fiber - Underserved'!$I:$I,MATCH(1,($A61='Locations &amp; Fiber - Underserved'!$A:$A)*($B61='Locations &amp; Fiber - Underserved'!$B:$B),0)),P60)</f>
        <v>0.49113965700000001</v>
      </c>
      <c r="Q61" s="63" cm="1">
        <f t="array" ref="Q61">_xlfn.IFNA(INDEX('Locations &amp; Fiber - Underserved'!$J:$J,MATCH(1,($A61='Locations &amp; Fiber - Underserved'!$A:$A)*($B61='Locations &amp; Fiber - Underserved'!$B:$B),0)),Q60)</f>
        <v>0.50621318100000001</v>
      </c>
      <c r="R61" s="63" cm="1">
        <f t="array" ref="R61">_xlfn.IFNA(INDEX('Locations &amp; Fiber - Underserved'!$K:$K,MATCH(1,($A61='Locations &amp; Fiber - Underserved'!$A:$A)*($B61='Locations &amp; Fiber - Underserved'!$B:$B),0)),R60)</f>
        <v>2.65E-3</v>
      </c>
      <c r="T61" s="66">
        <f>'Model Inputs &amp; Summary Results'!$F$44*I61</f>
        <v>31285.738083749999</v>
      </c>
      <c r="U61" s="66">
        <f>'Model Inputs &amp; Summary Results'!$F$45*J61</f>
        <v>19557.908277750001</v>
      </c>
      <c r="V61" s="66">
        <f>'Model Inputs &amp; Summary Results'!$F$46*K61</f>
        <v>114.31</v>
      </c>
      <c r="W61" s="67">
        <f t="shared" si="0"/>
        <v>223524.00013556003</v>
      </c>
      <c r="X61" s="67">
        <f t="shared" si="1"/>
        <v>13925.54520844539</v>
      </c>
      <c r="Y61" s="68">
        <f t="shared" si="2"/>
        <v>709617325.04205549</v>
      </c>
      <c r="Z61" s="68">
        <f t="shared" si="3"/>
        <v>335724180.87245566</v>
      </c>
      <c r="AA61" s="66">
        <f>'Model Inputs &amp; Summary Results'!$F$40*I61</f>
        <v>25874.150955749999</v>
      </c>
      <c r="AB61" s="66">
        <f>'Model Inputs &amp; Summary Results'!$F$41*J61</f>
        <v>15533.64731525</v>
      </c>
      <c r="AC61" s="66">
        <f>'Model Inputs &amp; Summary Results'!$F$42*K61</f>
        <v>82.915000000000006</v>
      </c>
      <c r="AD61" s="67">
        <f t="shared" si="4"/>
        <v>76240.999864440004</v>
      </c>
      <c r="AE61" s="67">
        <f t="shared" si="5"/>
        <v>4749.8142915546123</v>
      </c>
      <c r="AF61" s="68">
        <f t="shared" si="23"/>
        <v>197073182.86139041</v>
      </c>
      <c r="AG61" s="68">
        <f t="shared" si="24"/>
        <v>93236496.000357464</v>
      </c>
      <c r="AI61" s="68">
        <f t="shared" si="6"/>
        <v>906690507.90344596</v>
      </c>
      <c r="AJ61" s="68">
        <f t="shared" si="7"/>
        <v>3024.6710186427567</v>
      </c>
      <c r="AK61" s="68">
        <f>MIN($AJ61*'Model Inputs &amp; Summary Results'!$F$26,'Model Inputs &amp; Summary Results'!$F$23)</f>
        <v>2268.5032639820674</v>
      </c>
      <c r="AL61" s="68">
        <f t="shared" si="8"/>
        <v>4295.7557212744496</v>
      </c>
      <c r="AM61" s="68">
        <f t="shared" si="32"/>
        <v>2027.2524572923821</v>
      </c>
      <c r="AN61" s="68">
        <f t="shared" si="9"/>
        <v>680017880.92758441</v>
      </c>
      <c r="AO61" s="69">
        <f t="shared" si="10"/>
        <v>0.74999999999999989</v>
      </c>
      <c r="AP61" s="49" t="b">
        <f>AND(AM61&lt;'Model Inputs &amp; Summary Results'!$F$14,AO61&gt;=0.25)</f>
        <v>1</v>
      </c>
      <c r="AR61" s="68">
        <f t="shared" si="35"/>
        <v>428960676.87281311</v>
      </c>
      <c r="AS61" s="68">
        <f t="shared" si="34"/>
        <v>1430.9898649702704</v>
      </c>
      <c r="AT61" s="68">
        <f>MIN($AS61*'Model Inputs &amp; Summary Results'!$F$26,'Model Inputs &amp; Summary Results'!$F$23)</f>
        <v>1073.2423987277029</v>
      </c>
      <c r="AU61" s="68">
        <f t="shared" si="29"/>
        <v>321720507.65460986</v>
      </c>
      <c r="AV61" s="68">
        <f t="shared" si="30"/>
        <v>107240169.21820325</v>
      </c>
      <c r="AX61" s="66">
        <f>'Model Inputs &amp; Summary Results'!$F$40*P61</f>
        <v>18786.091880250002</v>
      </c>
      <c r="AY61" s="66">
        <f>'Model Inputs &amp; Summary Results'!$F$41*Q61</f>
        <v>24424.78598325</v>
      </c>
      <c r="AZ61" s="66">
        <f>'Model Inputs &amp; Summary Results'!$F$42*R61</f>
        <v>136.47499999999999</v>
      </c>
      <c r="BA61" s="68">
        <f t="shared" si="15"/>
        <v>156686961.16437122</v>
      </c>
      <c r="BB61" s="68">
        <f t="shared" si="31"/>
        <v>81073716.376523733</v>
      </c>
      <c r="BD61" s="68">
        <f t="shared" si="17"/>
        <v>2613.8453776690503</v>
      </c>
      <c r="BE61" s="68">
        <f>MIN($BD61*'Model Inputs &amp; Summary Results'!$F$26,'Model Inputs &amp; Summary Results'!$F$23)</f>
        <v>1960.3840332517877</v>
      </c>
      <c r="BF61" s="68">
        <f t="shared" si="18"/>
        <v>3285.7293470533004</v>
      </c>
      <c r="BG61" s="68">
        <f t="shared" si="26"/>
        <v>1325.3453138015127</v>
      </c>
      <c r="BH61" s="68">
        <f t="shared" si="19"/>
        <v>117515220.87327841</v>
      </c>
      <c r="BI61" s="70">
        <f t="shared" si="20"/>
        <v>0.75</v>
      </c>
      <c r="BJ61" s="49" t="b">
        <f>AND(BG61&lt;'Model Inputs &amp; Summary Results'!$F$14,BG61&lt;$BX$23,BI61&gt;=0.25)</f>
        <v>1</v>
      </c>
      <c r="BL61" s="68">
        <f t="shared" si="28"/>
        <v>1352.4683689469302</v>
      </c>
      <c r="BM61" s="68">
        <f>MIN($BL61*'Model Inputs &amp; Summary Results'!$F$26,'Model Inputs &amp; Summary Results'!$F$23)</f>
        <v>1014.3512767101977</v>
      </c>
      <c r="BN61" s="68">
        <f t="shared" si="33"/>
        <v>60805287.2823928</v>
      </c>
      <c r="BO61" s="68">
        <f t="shared" si="27"/>
        <v>39171740.291092813</v>
      </c>
      <c r="BS61" s="49"/>
      <c r="BT61" s="49"/>
      <c r="BU61" s="49"/>
      <c r="BV61" s="49"/>
      <c r="BW61" s="49"/>
      <c r="BX61" s="49"/>
      <c r="CA61" s="75"/>
    </row>
    <row r="62" spans="1:79" x14ac:dyDescent="0.45">
      <c r="A62" s="49" t="str">
        <f t="shared" si="22"/>
        <v>TX</v>
      </c>
      <c r="B62" s="62">
        <v>0.47</v>
      </c>
      <c r="C62" s="63" cm="1">
        <f t="array" ref="C62">_xlfn.IFNA(INDEX('Locations &amp; Fiber - Unserved'!$H:$H,MATCH(1,($A62='Locations &amp; Fiber - Unserved'!$A:$A)*($B62='Locations &amp; Fiber - Unserved'!$B:$B),0)),C61)</f>
        <v>0.25452224200000001</v>
      </c>
      <c r="D62" s="63" cm="1">
        <f t="array" ref="D62">_xlfn.IFNA(INDEX('Locations &amp; Fiber - Unserved'!$G:$G,MATCH(1,($A62='Locations &amp; Fiber - Unserved'!$A:$A)*($B62='Locations &amp; Fiber - Unserved'!$B:$B),0)),D61)</f>
        <v>0.74547775800000005</v>
      </c>
      <c r="E62" s="64" cm="1">
        <f t="array" ref="E62">_xlfn.IFNA(INDEX('Locations &amp; Fiber - Unserved'!$C:$C,MATCH(1,($A62='Locations &amp; Fiber - Unserved'!$A:$A)*($B62='Locations &amp; Fiber - Unserved'!$B:$B),0)),E61)</f>
        <v>306264</v>
      </c>
      <c r="F62" s="64" cm="1">
        <f t="array" ref="F62">_xlfn.IFNA(INDEX('Locations &amp; Fiber - Unserved'!$D:$D,MATCH(1,($A62='Locations &amp; Fiber - Unserved'!$A:$A)*($B62='Locations &amp; Fiber - Unserved'!$B:$B),0)),F61)</f>
        <v>9397.3125409999993</v>
      </c>
      <c r="G62" s="65" cm="1">
        <f t="array" ref="G62">_xlfn.IFNA(INDEX('Locations &amp; Fiber - Unserved'!$F:$F,MATCH(1,($A62='Locations &amp; Fiber - Unserved'!$A:$A)*($B62='Locations &amp; Fiber - Unserved'!$B:$B),0)),G61)</f>
        <v>6.5500000000000003E-2</v>
      </c>
      <c r="H62" s="65" cm="1">
        <f t="array" ref="H62">_xlfn.IFNA(INDEX('Locations &amp; Fiber - Unserved'!$E:$E,MATCH(1,($A62='Locations &amp; Fiber - Unserved'!$A:$A)*($B62='Locations &amp; Fiber - Unserved'!$B:$B),0)),H61)</f>
        <v>8.8400000000000006E-2</v>
      </c>
      <c r="I62" s="63" cm="1">
        <f t="array" ref="I62">_xlfn.IFNA(INDEX('Locations &amp; Fiber - Unserved'!$I:$I,MATCH(1,($A62='Locations &amp; Fiber - Unserved'!$A:$A)*($B62='Locations &amp; Fiber - Unserved'!$B:$B),0)),I61)</f>
        <v>0.68523144499999999</v>
      </c>
      <c r="J62" s="63" cm="1">
        <f t="array" ref="J62">_xlfn.IFNA(INDEX('Locations &amp; Fiber - Unserved'!$J:$J,MATCH(1,($A62='Locations &amp; Fiber - Unserved'!$A:$A)*($B62='Locations &amp; Fiber - Unserved'!$B:$B),0)),J61)</f>
        <v>0.313259236</v>
      </c>
      <c r="K62" s="63" cm="1">
        <f t="array" ref="K62">_xlfn.IFNA(INDEX('Locations &amp; Fiber - Unserved'!$K:$K,MATCH(1,($A62='Locations &amp; Fiber - Unserved'!$A:$A)*($B62='Locations &amp; Fiber - Unserved'!$B:$B),0)),K61)</f>
        <v>1.5100000000000001E-3</v>
      </c>
      <c r="L62" s="64" cm="1">
        <f t="array" ref="L62">_xlfn.IFNA(INDEX('Locations &amp; Fiber - Underserved'!$C:$C,MATCH(1,($A62='Locations &amp; Fiber - Underserved'!$A:$A)*($B62='Locations &amp; Fiber - Underserved'!$B:$B),0)),L61)</f>
        <v>61262</v>
      </c>
      <c r="M62" s="64" cm="1">
        <f t="array" ref="M62">_xlfn.IFNA(INDEX('Locations &amp; Fiber - Underserved'!$D:$D,MATCH(1,($A62='Locations &amp; Fiber - Underserved'!$A:$A)*($B62='Locations &amp; Fiber - Underserved'!$B:$B),0)),M61)</f>
        <v>1971.7196019999999</v>
      </c>
      <c r="N62" s="65" cm="1">
        <f t="array" ref="N62">_xlfn.IFNA(INDEX('Locations &amp; Fiber - Underserved'!$F:$F,MATCH(1,($A62='Locations &amp; Fiber - Underserved'!$A:$A)*($B62='Locations &amp; Fiber - Underserved'!$B:$B),0)),N61)</f>
        <v>6.25E-2</v>
      </c>
      <c r="O62" s="72" cm="1">
        <f t="array" ref="O62">_xlfn.IFNA(INDEX('Locations &amp; Fiber - Underserved'!$E:$E,MATCH(1,($A62='Locations &amp; Fiber - Underserved'!$A:$A)*($B62='Locations &amp; Fiber - Underserved'!$B:$B),0)),O61)</f>
        <v>7.8299999999999995E-2</v>
      </c>
      <c r="P62" s="63" cm="1">
        <f t="array" ref="P62">_xlfn.IFNA(INDEX('Locations &amp; Fiber - Underserved'!$I:$I,MATCH(1,($A62='Locations &amp; Fiber - Underserved'!$A:$A)*($B62='Locations &amp; Fiber - Underserved'!$B:$B),0)),P61)</f>
        <v>0.49563077</v>
      </c>
      <c r="Q62" s="63" cm="1">
        <f t="array" ref="Q62">_xlfn.IFNA(INDEX('Locations &amp; Fiber - Underserved'!$J:$J,MATCH(1,($A62='Locations &amp; Fiber - Underserved'!$A:$A)*($B62='Locations &amp; Fiber - Underserved'!$B:$B),0)),Q61)</f>
        <v>0.50151983700000002</v>
      </c>
      <c r="R62" s="63" cm="1">
        <f t="array" ref="R62">_xlfn.IFNA(INDEX('Locations &amp; Fiber - Underserved'!$K:$K,MATCH(1,($A62='Locations &amp; Fiber - Underserved'!$A:$A)*($B62='Locations &amp; Fiber - Underserved'!$B:$B),0)),R61)</f>
        <v>2.8500000000000001E-3</v>
      </c>
      <c r="T62" s="66">
        <f>'Model Inputs &amp; Summary Results'!$F$44*I62</f>
        <v>31691.954331249999</v>
      </c>
      <c r="U62" s="66">
        <f>'Model Inputs &amp; Summary Results'!$F$45*J62</f>
        <v>19030.498586999998</v>
      </c>
      <c r="V62" s="66">
        <f>'Model Inputs &amp; Summary Results'!$F$46*K62</f>
        <v>107.21000000000001</v>
      </c>
      <c r="W62" s="67">
        <f t="shared" si="0"/>
        <v>228313.00007611202</v>
      </c>
      <c r="X62" s="67">
        <f t="shared" si="1"/>
        <v>14954.501504985337</v>
      </c>
      <c r="Y62" s="68">
        <f t="shared" si="2"/>
        <v>760132270.60886693</v>
      </c>
      <c r="Z62" s="68">
        <f t="shared" si="3"/>
        <v>356086567.40447801</v>
      </c>
      <c r="AA62" s="66">
        <f>'Model Inputs &amp; Summary Results'!$F$40*I62</f>
        <v>26210.10277125</v>
      </c>
      <c r="AB62" s="66">
        <f>'Model Inputs &amp; Summary Results'!$F$41*J62</f>
        <v>15114.758137000001</v>
      </c>
      <c r="AC62" s="66">
        <f>'Model Inputs &amp; Summary Results'!$F$42*K62</f>
        <v>77.765000000000001</v>
      </c>
      <c r="AD62" s="67">
        <f t="shared" si="4"/>
        <v>77950.999923887997</v>
      </c>
      <c r="AE62" s="67">
        <f t="shared" si="5"/>
        <v>5105.790495014664</v>
      </c>
      <c r="AF62" s="68">
        <f t="shared" si="23"/>
        <v>211393133.83099073</v>
      </c>
      <c r="AG62" s="68">
        <f t="shared" si="24"/>
        <v>99027838.060944498</v>
      </c>
      <c r="AI62" s="68">
        <f t="shared" si="6"/>
        <v>971525404.43985772</v>
      </c>
      <c r="AJ62" s="68">
        <f t="shared" si="7"/>
        <v>3172.1828371596325</v>
      </c>
      <c r="AK62" s="68">
        <f>MIN($AJ62*'Model Inputs &amp; Summary Results'!$F$26,'Model Inputs &amp; Summary Results'!$F$23)</f>
        <v>2379.1371278697243</v>
      </c>
      <c r="AL62" s="68">
        <f t="shared" si="8"/>
        <v>4493.3422019732998</v>
      </c>
      <c r="AM62" s="68">
        <f t="shared" si="32"/>
        <v>2114.2050741035755</v>
      </c>
      <c r="AN62" s="68">
        <f t="shared" si="9"/>
        <v>728644053.32989323</v>
      </c>
      <c r="AO62" s="69">
        <f t="shared" si="10"/>
        <v>0.74999999999999989</v>
      </c>
      <c r="AP62" s="49" t="b">
        <f>AND(AM62&lt;'Model Inputs &amp; Summary Results'!$F$14,AO62&gt;=0.25)</f>
        <v>1</v>
      </c>
      <c r="AR62" s="68">
        <f t="shared" si="35"/>
        <v>455114405.46542251</v>
      </c>
      <c r="AS62" s="68">
        <f t="shared" si="34"/>
        <v>1486.0199222416691</v>
      </c>
      <c r="AT62" s="68">
        <f>MIN($AS62*'Model Inputs &amp; Summary Results'!$F$26,'Model Inputs &amp; Summary Results'!$F$23)</f>
        <v>1114.5149416812519</v>
      </c>
      <c r="AU62" s="68">
        <f t="shared" si="29"/>
        <v>341335804.09906691</v>
      </c>
      <c r="AV62" s="68">
        <f t="shared" si="30"/>
        <v>113778601.3663556</v>
      </c>
      <c r="AX62" s="66">
        <f>'Model Inputs &amp; Summary Results'!$F$40*P62</f>
        <v>18957.876952499999</v>
      </c>
      <c r="AY62" s="66">
        <f>'Model Inputs &amp; Summary Results'!$F$41*Q62</f>
        <v>24198.332135250002</v>
      </c>
      <c r="AZ62" s="66">
        <f>'Model Inputs &amp; Summary Results'!$F$42*R62</f>
        <v>146.77500000000001</v>
      </c>
      <c r="BA62" s="68">
        <f t="shared" si="15"/>
        <v>165801713.19898379</v>
      </c>
      <c r="BB62" s="68">
        <f t="shared" si="31"/>
        <v>85381342.550910771</v>
      </c>
      <c r="BD62" s="68">
        <f t="shared" si="17"/>
        <v>2706.4365054843752</v>
      </c>
      <c r="BE62" s="68">
        <f>MIN($BD62*'Model Inputs &amp; Summary Results'!$F$26,'Model Inputs &amp; Summary Results'!$F$23)</f>
        <v>2029.8273791132815</v>
      </c>
      <c r="BF62" s="68">
        <f t="shared" si="18"/>
        <v>3390.6236540708251</v>
      </c>
      <c r="BG62" s="68">
        <f t="shared" si="26"/>
        <v>1360.7962749575436</v>
      </c>
      <c r="BH62" s="68">
        <f t="shared" si="19"/>
        <v>124351284.89923786</v>
      </c>
      <c r="BI62" s="70">
        <f t="shared" si="20"/>
        <v>0.75000000000000011</v>
      </c>
      <c r="BJ62" s="49" t="b">
        <f>AND(BG62&lt;'Model Inputs &amp; Summary Results'!$F$14,BG62&lt;$BX$23,BI62&gt;=0.25)</f>
        <v>1</v>
      </c>
      <c r="BL62" s="68">
        <f t="shared" si="28"/>
        <v>1393.7080498663245</v>
      </c>
      <c r="BM62" s="68">
        <f>MIN($BL62*'Model Inputs &amp; Summary Results'!$F$26,'Model Inputs &amp; Summary Results'!$F$23)</f>
        <v>1045.2810373997434</v>
      </c>
      <c r="BN62" s="68">
        <f t="shared" si="33"/>
        <v>64036006.913183078</v>
      </c>
      <c r="BO62" s="68">
        <f t="shared" si="27"/>
        <v>41450428.299745932</v>
      </c>
      <c r="BS62" s="49"/>
      <c r="BT62" s="49"/>
      <c r="BU62" s="49"/>
      <c r="BV62" s="49"/>
      <c r="BW62" s="49"/>
      <c r="BX62" s="49"/>
      <c r="CA62" s="75"/>
    </row>
    <row r="63" spans="1:79" x14ac:dyDescent="0.45">
      <c r="A63" s="49" t="str">
        <f t="shared" si="22"/>
        <v>TX</v>
      </c>
      <c r="B63" s="62">
        <v>0.48</v>
      </c>
      <c r="C63" s="63" cm="1">
        <f t="array" ref="C63">_xlfn.IFNA(INDEX('Locations &amp; Fiber - Unserved'!$H:$H,MATCH(1,($A63='Locations &amp; Fiber - Unserved'!$A:$A)*($B63='Locations &amp; Fiber - Unserved'!$B:$B),0)),C62)</f>
        <v>0.25485762899999997</v>
      </c>
      <c r="D63" s="63" cm="1">
        <f t="array" ref="D63">_xlfn.IFNA(INDEX('Locations &amp; Fiber - Unserved'!$G:$G,MATCH(1,($A63='Locations &amp; Fiber - Unserved'!$A:$A)*($B63='Locations &amp; Fiber - Unserved'!$B:$B),0)),D62)</f>
        <v>0.74514237100000003</v>
      </c>
      <c r="E63" s="64" cm="1">
        <f t="array" ref="E63">_xlfn.IFNA(INDEX('Locations &amp; Fiber - Unserved'!$C:$C,MATCH(1,($A63='Locations &amp; Fiber - Unserved'!$A:$A)*($B63='Locations &amp; Fiber - Unserved'!$B:$B),0)),E62)</f>
        <v>312704</v>
      </c>
      <c r="F63" s="64" cm="1">
        <f t="array" ref="F63">_xlfn.IFNA(INDEX('Locations &amp; Fiber - Unserved'!$D:$D,MATCH(1,($A63='Locations &amp; Fiber - Unserved'!$A:$A)*($B63='Locations &amp; Fiber - Unserved'!$B:$B),0)),F62)</f>
        <v>9979.3336020000006</v>
      </c>
      <c r="G63" s="65" cm="1">
        <f t="array" ref="G63">_xlfn.IFNA(INDEX('Locations &amp; Fiber - Unserved'!$F:$F,MATCH(1,($A63='Locations &amp; Fiber - Unserved'!$A:$A)*($B63='Locations &amp; Fiber - Unserved'!$B:$B),0)),G62)</f>
        <v>6.8699999999999997E-2</v>
      </c>
      <c r="H63" s="65" cm="1">
        <f t="array" ref="H63">_xlfn.IFNA(INDEX('Locations &amp; Fiber - Unserved'!$E:$E,MATCH(1,($A63='Locations &amp; Fiber - Unserved'!$A:$A)*($B63='Locations &amp; Fiber - Unserved'!$B:$B),0)),H62)</f>
        <v>9.2299999999999993E-2</v>
      </c>
      <c r="I63" s="63" cm="1">
        <f t="array" ref="I63">_xlfn.IFNA(INDEX('Locations &amp; Fiber - Unserved'!$I:$I,MATCH(1,($A63='Locations &amp; Fiber - Unserved'!$A:$A)*($B63='Locations &amp; Fiber - Unserved'!$B:$B),0)),I62)</f>
        <v>0.69583161699999996</v>
      </c>
      <c r="J63" s="63" cm="1">
        <f t="array" ref="J63">_xlfn.IFNA(INDEX('Locations &amp; Fiber - Unserved'!$J:$J,MATCH(1,($A63='Locations &amp; Fiber - Unserved'!$A:$A)*($B63='Locations &amp; Fiber - Unserved'!$B:$B),0)),J62)</f>
        <v>0.30273017499999999</v>
      </c>
      <c r="K63" s="63" cm="1">
        <f t="array" ref="K63">_xlfn.IFNA(INDEX('Locations &amp; Fiber - Unserved'!$K:$K,MATCH(1,($A63='Locations &amp; Fiber - Unserved'!$A:$A)*($B63='Locations &amp; Fiber - Unserved'!$B:$B),0)),K62)</f>
        <v>1.4400000000000001E-3</v>
      </c>
      <c r="L63" s="64" cm="1">
        <f t="array" ref="L63">_xlfn.IFNA(INDEX('Locations &amp; Fiber - Underserved'!$C:$C,MATCH(1,($A63='Locations &amp; Fiber - Underserved'!$A:$A)*($B63='Locations &amp; Fiber - Underserved'!$B:$B),0)),L62)</f>
        <v>62556</v>
      </c>
      <c r="M63" s="64" cm="1">
        <f t="array" ref="M63">_xlfn.IFNA(INDEX('Locations &amp; Fiber - Underserved'!$D:$D,MATCH(1,($A63='Locations &amp; Fiber - Underserved'!$A:$A)*($B63='Locations &amp; Fiber - Underserved'!$B:$B),0)),M62)</f>
        <v>2075.6532419999999</v>
      </c>
      <c r="N63" s="65" cm="1">
        <f t="array" ref="N63">_xlfn.IFNA(INDEX('Locations &amp; Fiber - Underserved'!$F:$F,MATCH(1,($A63='Locations &amp; Fiber - Underserved'!$A:$A)*($B63='Locations &amp; Fiber - Underserved'!$B:$B),0)),N62)</f>
        <v>6.4799999999999996E-2</v>
      </c>
      <c r="O63" s="72" cm="1">
        <f t="array" ref="O63">_xlfn.IFNA(INDEX('Locations &amp; Fiber - Underserved'!$E:$E,MATCH(1,($A63='Locations &amp; Fiber - Underserved'!$A:$A)*($B63='Locations &amp; Fiber - Underserved'!$B:$B),0)),O62)</f>
        <v>8.2299999999999998E-2</v>
      </c>
      <c r="P63" s="63" cm="1">
        <f t="array" ref="P63">_xlfn.IFNA(INDEX('Locations &amp; Fiber - Underserved'!$I:$I,MATCH(1,($A63='Locations &amp; Fiber - Underserved'!$A:$A)*($B63='Locations &amp; Fiber - Underserved'!$B:$B),0)),P62)</f>
        <v>0.50155683799999995</v>
      </c>
      <c r="Q63" s="63" cm="1">
        <f t="array" ref="Q63">_xlfn.IFNA(INDEX('Locations &amp; Fiber - Underserved'!$J:$J,MATCH(1,($A63='Locations &amp; Fiber - Underserved'!$A:$A)*($B63='Locations &amp; Fiber - Underserved'!$B:$B),0)),Q62)</f>
        <v>0.49561303699999998</v>
      </c>
      <c r="R63" s="63" cm="1">
        <f t="array" ref="R63">_xlfn.IFNA(INDEX('Locations &amp; Fiber - Underserved'!$K:$K,MATCH(1,($A63='Locations &amp; Fiber - Underserved'!$A:$A)*($B63='Locations &amp; Fiber - Underserved'!$B:$B),0)),R62)</f>
        <v>2.8300000000000001E-3</v>
      </c>
      <c r="T63" s="66">
        <f>'Model Inputs &amp; Summary Results'!$F$44*I63</f>
        <v>32182.212286249996</v>
      </c>
      <c r="U63" s="66">
        <f>'Model Inputs &amp; Summary Results'!$F$45*J63</f>
        <v>18390.858131249999</v>
      </c>
      <c r="V63" s="66">
        <f>'Model Inputs &amp; Summary Results'!$F$46*K63</f>
        <v>102.24000000000001</v>
      </c>
      <c r="W63" s="67">
        <f t="shared" si="0"/>
        <v>233008.999981184</v>
      </c>
      <c r="X63" s="67">
        <f t="shared" si="1"/>
        <v>16007.718298707339</v>
      </c>
      <c r="Y63" s="68">
        <f t="shared" si="2"/>
        <v>811196093.86288941</v>
      </c>
      <c r="Z63" s="68">
        <f t="shared" si="3"/>
        <v>376822839.73509216</v>
      </c>
      <c r="AA63" s="66">
        <f>'Model Inputs &amp; Summary Results'!$F$40*I63</f>
        <v>26615.559350249998</v>
      </c>
      <c r="AB63" s="66">
        <f>'Model Inputs &amp; Summary Results'!$F$41*J63</f>
        <v>14606.730943749999</v>
      </c>
      <c r="AC63" s="66">
        <f>'Model Inputs &amp; Summary Results'!$F$42*K63</f>
        <v>74.160000000000011</v>
      </c>
      <c r="AD63" s="67">
        <f t="shared" si="4"/>
        <v>79695.00001881599</v>
      </c>
      <c r="AE63" s="67">
        <f t="shared" si="5"/>
        <v>5475.0465012926579</v>
      </c>
      <c r="AF63" s="68">
        <f t="shared" si="23"/>
        <v>226099985.69797087</v>
      </c>
      <c r="AG63" s="68">
        <f t="shared" si="24"/>
        <v>105029646.12299253</v>
      </c>
      <c r="AI63" s="68">
        <f t="shared" si="6"/>
        <v>1037296079.5608603</v>
      </c>
      <c r="AJ63" s="68">
        <f t="shared" si="7"/>
        <v>3317.1819981863368</v>
      </c>
      <c r="AK63" s="68">
        <f>MIN($AJ63*'Model Inputs &amp; Summary Results'!$F$26,'Model Inputs &amp; Summary Results'!$F$23)</f>
        <v>2487.8864986397525</v>
      </c>
      <c r="AL63" s="68">
        <f t="shared" si="8"/>
        <v>4677.3311515352498</v>
      </c>
      <c r="AM63" s="68">
        <f t="shared" si="32"/>
        <v>2189.4446528954973</v>
      </c>
      <c r="AN63" s="68">
        <f t="shared" si="9"/>
        <v>777972059.67064512</v>
      </c>
      <c r="AO63" s="69">
        <f t="shared" si="10"/>
        <v>0.74999999999999989</v>
      </c>
      <c r="AP63" s="49" t="b">
        <f>AND(AM63&lt;'Model Inputs &amp; Summary Results'!$F$14,AO63&gt;=0.25)</f>
        <v>1</v>
      </c>
      <c r="AR63" s="68">
        <f t="shared" si="35"/>
        <v>481852485.85808468</v>
      </c>
      <c r="AS63" s="68">
        <f t="shared" si="34"/>
        <v>1540.9220408376123</v>
      </c>
      <c r="AT63" s="68">
        <f>MIN($AS63*'Model Inputs &amp; Summary Results'!$F$26,'Model Inputs &amp; Summary Results'!$F$23)</f>
        <v>1155.6915306282092</v>
      </c>
      <c r="AU63" s="68">
        <f t="shared" si="29"/>
        <v>361389364.39356351</v>
      </c>
      <c r="AV63" s="68">
        <f t="shared" si="30"/>
        <v>120463121.46452117</v>
      </c>
      <c r="AX63" s="66">
        <f>'Model Inputs &amp; Summary Results'!$F$40*P63</f>
        <v>19184.549053499999</v>
      </c>
      <c r="AY63" s="66">
        <f>'Model Inputs &amp; Summary Results'!$F$41*Q63</f>
        <v>23913.329035250001</v>
      </c>
      <c r="AZ63" s="66">
        <f>'Model Inputs &amp; Summary Results'!$F$42*R63</f>
        <v>145.745</v>
      </c>
      <c r="BA63" s="68">
        <f t="shared" si="15"/>
        <v>175293595.96890199</v>
      </c>
      <c r="BB63" s="68">
        <f t="shared" si="31"/>
        <v>89758766.459989995</v>
      </c>
      <c r="BD63" s="68">
        <f t="shared" si="17"/>
        <v>2802.1867761510007</v>
      </c>
      <c r="BE63" s="68">
        <f>MIN($BD63*'Model Inputs &amp; Summary Results'!$F$26,'Model Inputs &amp; Summary Results'!$F$23)</f>
        <v>2101.6400821132506</v>
      </c>
      <c r="BF63" s="68">
        <f t="shared" si="18"/>
        <v>3558.9501802041254</v>
      </c>
      <c r="BG63" s="68">
        <f t="shared" si="26"/>
        <v>1457.3100980908748</v>
      </c>
      <c r="BH63" s="68">
        <f t="shared" si="19"/>
        <v>131470196.97667651</v>
      </c>
      <c r="BI63" s="70">
        <f t="shared" si="20"/>
        <v>0.75000000000000011</v>
      </c>
      <c r="BJ63" s="49" t="b">
        <f>AND(BG63&lt;'Model Inputs &amp; Summary Results'!$F$14,BG63&lt;$BX$23,BI63&gt;=0.25)</f>
        <v>1</v>
      </c>
      <c r="BL63" s="68">
        <f t="shared" si="28"/>
        <v>1434.854633608127</v>
      </c>
      <c r="BM63" s="68">
        <f>MIN($BL63*'Model Inputs &amp; Summary Results'!$F$26,'Model Inputs &amp; Summary Results'!$F$23)</f>
        <v>1076.1409752060952</v>
      </c>
      <c r="BN63" s="68">
        <f t="shared" si="33"/>
        <v>67319074.844992489</v>
      </c>
      <c r="BO63" s="68">
        <f t="shared" si="27"/>
        <v>43823398.992225483</v>
      </c>
      <c r="BS63" s="49"/>
      <c r="BT63" s="49"/>
      <c r="BU63" s="49"/>
      <c r="BV63" s="49"/>
      <c r="BW63" s="49"/>
      <c r="BX63" s="49"/>
      <c r="CA63" s="75"/>
    </row>
    <row r="64" spans="1:79" x14ac:dyDescent="0.45">
      <c r="A64" s="49" t="str">
        <f t="shared" si="22"/>
        <v>TX</v>
      </c>
      <c r="B64" s="62">
        <v>0.49</v>
      </c>
      <c r="C64" s="63" cm="1">
        <f t="array" ref="C64">_xlfn.IFNA(INDEX('Locations &amp; Fiber - Unserved'!$H:$H,MATCH(1,($A64='Locations &amp; Fiber - Unserved'!$A:$A)*($B64='Locations &amp; Fiber - Unserved'!$B:$B),0)),C63)</f>
        <v>0.25535628100000002</v>
      </c>
      <c r="D64" s="63" cm="1">
        <f t="array" ref="D64">_xlfn.IFNA(INDEX('Locations &amp; Fiber - Unserved'!$G:$G,MATCH(1,($A64='Locations &amp; Fiber - Unserved'!$A:$A)*($B64='Locations &amp; Fiber - Unserved'!$B:$B),0)),D63)</f>
        <v>0.74464371900000004</v>
      </c>
      <c r="E64" s="64" cm="1">
        <f t="array" ref="E64">_xlfn.IFNA(INDEX('Locations &amp; Fiber - Unserved'!$C:$C,MATCH(1,($A64='Locations &amp; Fiber - Unserved'!$A:$A)*($B64='Locations &amp; Fiber - Unserved'!$B:$B),0)),E63)</f>
        <v>319158</v>
      </c>
      <c r="F64" s="64" cm="1">
        <f t="array" ref="F64">_xlfn.IFNA(INDEX('Locations &amp; Fiber - Unserved'!$D:$D,MATCH(1,($A64='Locations &amp; Fiber - Unserved'!$A:$A)*($B64='Locations &amp; Fiber - Unserved'!$B:$B),0)),F63)</f>
        <v>10589.81782</v>
      </c>
      <c r="G64" s="65" cm="1">
        <f t="array" ref="G64">_xlfn.IFNA(INDEX('Locations &amp; Fiber - Unserved'!$F:$F,MATCH(1,($A64='Locations &amp; Fiber - Unserved'!$A:$A)*($B64='Locations &amp; Fiber - Unserved'!$B:$B),0)),G63)</f>
        <v>7.1900000000000006E-2</v>
      </c>
      <c r="H64" s="65" cm="1">
        <f t="array" ref="H64">_xlfn.IFNA(INDEX('Locations &amp; Fiber - Unserved'!$E:$E,MATCH(1,($A64='Locations &amp; Fiber - Unserved'!$A:$A)*($B64='Locations &amp; Fiber - Unserved'!$B:$B),0)),H63)</f>
        <v>9.7000000000000003E-2</v>
      </c>
      <c r="I64" s="63" cm="1">
        <f t="array" ref="I64">_xlfn.IFNA(INDEX('Locations &amp; Fiber - Unserved'!$I:$I,MATCH(1,($A64='Locations &amp; Fiber - Unserved'!$A:$A)*($B64='Locations &amp; Fiber - Unserved'!$B:$B),0)),I63)</f>
        <v>0.70265414999999998</v>
      </c>
      <c r="J64" s="63" cm="1">
        <f t="array" ref="J64">_xlfn.IFNA(INDEX('Locations &amp; Fiber - Unserved'!$J:$J,MATCH(1,($A64='Locations &amp; Fiber - Unserved'!$A:$A)*($B64='Locations &amp; Fiber - Unserved'!$B:$B),0)),J63)</f>
        <v>0.295967117</v>
      </c>
      <c r="K64" s="63" cm="1">
        <f t="array" ref="K64">_xlfn.IFNA(INDEX('Locations &amp; Fiber - Unserved'!$K:$K,MATCH(1,($A64='Locations &amp; Fiber - Unserved'!$A:$A)*($B64='Locations &amp; Fiber - Unserved'!$B:$B),0)),K63)</f>
        <v>1.3799999999999999E-3</v>
      </c>
      <c r="L64" s="64" cm="1">
        <f t="array" ref="L64">_xlfn.IFNA(INDEX('Locations &amp; Fiber - Underserved'!$C:$C,MATCH(1,($A64='Locations &amp; Fiber - Underserved'!$A:$A)*($B64='Locations &amp; Fiber - Underserved'!$B:$B),0)),L63)</f>
        <v>63846</v>
      </c>
      <c r="M64" s="64" cm="1">
        <f t="array" ref="M64">_xlfn.IFNA(INDEX('Locations &amp; Fiber - Underserved'!$D:$D,MATCH(1,($A64='Locations &amp; Fiber - Underserved'!$A:$A)*($B64='Locations &amp; Fiber - Underserved'!$B:$B),0)),M63)</f>
        <v>2183.1734729999998</v>
      </c>
      <c r="N64" s="65" cm="1">
        <f t="array" ref="N64">_xlfn.IFNA(INDEX('Locations &amp; Fiber - Underserved'!$F:$F,MATCH(1,($A64='Locations &amp; Fiber - Underserved'!$A:$A)*($B64='Locations &amp; Fiber - Underserved'!$B:$B),0)),N63)</f>
        <v>6.7100000000000007E-2</v>
      </c>
      <c r="O64" s="72" cm="1">
        <f t="array" ref="O64">_xlfn.IFNA(INDEX('Locations &amp; Fiber - Underserved'!$E:$E,MATCH(1,($A64='Locations &amp; Fiber - Underserved'!$A:$A)*($B64='Locations &amp; Fiber - Underserved'!$B:$B),0)),O63)</f>
        <v>8.4599999999999995E-2</v>
      </c>
      <c r="P64" s="63" cm="1">
        <f t="array" ref="P64">_xlfn.IFNA(INDEX('Locations &amp; Fiber - Underserved'!$I:$I,MATCH(1,($A64='Locations &amp; Fiber - Underserved'!$A:$A)*($B64='Locations &amp; Fiber - Underserved'!$B:$B),0)),P63)</f>
        <v>0.51695407000000004</v>
      </c>
      <c r="Q64" s="63" cm="1">
        <f t="array" ref="Q64">_xlfn.IFNA(INDEX('Locations &amp; Fiber - Underserved'!$J:$J,MATCH(1,($A64='Locations &amp; Fiber - Underserved'!$A:$A)*($B64='Locations &amp; Fiber - Underserved'!$B:$B),0)),Q63)</f>
        <v>0.48036567299999999</v>
      </c>
      <c r="R64" s="63" cm="1">
        <f t="array" ref="R64">_xlfn.IFNA(INDEX('Locations &amp; Fiber - Underserved'!$K:$K,MATCH(1,($A64='Locations &amp; Fiber - Underserved'!$A:$A)*($B64='Locations &amp; Fiber - Underserved'!$B:$B),0)),R63)</f>
        <v>2.6800000000000001E-3</v>
      </c>
      <c r="T64" s="66">
        <f>'Model Inputs &amp; Summary Results'!$F$44*I64</f>
        <v>32497.7544375</v>
      </c>
      <c r="U64" s="66">
        <f>'Model Inputs &amp; Summary Results'!$F$45*J64</f>
        <v>17980.00235775</v>
      </c>
      <c r="V64" s="66">
        <f>'Model Inputs &amp; Summary Results'!$F$46*K64</f>
        <v>97.97999999999999</v>
      </c>
      <c r="W64" s="67">
        <f t="shared" si="0"/>
        <v>237659.00006860201</v>
      </c>
      <c r="X64" s="67">
        <f t="shared" si="1"/>
        <v>17087.682104932486</v>
      </c>
      <c r="Y64" s="68">
        <f t="shared" si="2"/>
        <v>864222112.57996893</v>
      </c>
      <c r="Z64" s="68">
        <f t="shared" si="3"/>
        <v>398822120.11582005</v>
      </c>
      <c r="AA64" s="66">
        <f>'Model Inputs &amp; Summary Results'!$F$40*I64</f>
        <v>26876.521237499997</v>
      </c>
      <c r="AB64" s="66">
        <f>'Model Inputs &amp; Summary Results'!$F$41*J64</f>
        <v>14280.41339525</v>
      </c>
      <c r="AC64" s="66">
        <f>'Model Inputs &amp; Summary Results'!$F$42*K64</f>
        <v>71.069999999999993</v>
      </c>
      <c r="AD64" s="67">
        <f t="shared" si="4"/>
        <v>81498.999931398008</v>
      </c>
      <c r="AE64" s="67">
        <f t="shared" si="5"/>
        <v>5859.7780950675169</v>
      </c>
      <c r="AF64" s="68">
        <f t="shared" si="23"/>
        <v>241586958.45033053</v>
      </c>
      <c r="AG64" s="68">
        <f t="shared" si="24"/>
        <v>111487801.06292154</v>
      </c>
      <c r="AI64" s="68">
        <f t="shared" si="6"/>
        <v>1105809071.0302994</v>
      </c>
      <c r="AJ64" s="68">
        <f t="shared" si="7"/>
        <v>3464.770023092949</v>
      </c>
      <c r="AK64" s="68">
        <f>MIN($AJ64*'Model Inputs &amp; Summary Results'!$F$26,'Model Inputs &amp; Summary Results'!$F$23)</f>
        <v>2598.5775173197117</v>
      </c>
      <c r="AL64" s="68">
        <f t="shared" si="8"/>
        <v>4905.8464691392501</v>
      </c>
      <c r="AM64" s="68">
        <f t="shared" si="32"/>
        <v>2307.2689518195384</v>
      </c>
      <c r="AN64" s="68">
        <f t="shared" si="9"/>
        <v>829356803.27272451</v>
      </c>
      <c r="AO64" s="69">
        <f t="shared" si="10"/>
        <v>0.75</v>
      </c>
      <c r="AP64" s="49" t="b">
        <f>AND(AM64&lt;'Model Inputs &amp; Summary Results'!$F$14,AO64&gt;=0.25)</f>
        <v>1</v>
      </c>
      <c r="AR64" s="68">
        <f t="shared" si="35"/>
        <v>510309921.17874157</v>
      </c>
      <c r="AS64" s="68">
        <f t="shared" si="34"/>
        <v>1598.9256768708337</v>
      </c>
      <c r="AT64" s="68">
        <f>MIN($AS64*'Model Inputs &amp; Summary Results'!$F$26,'Model Inputs &amp; Summary Results'!$F$23)</f>
        <v>1199.1942576531253</v>
      </c>
      <c r="AU64" s="68">
        <f t="shared" si="29"/>
        <v>382732440.88405615</v>
      </c>
      <c r="AV64" s="68">
        <f t="shared" si="30"/>
        <v>127577480.29468542</v>
      </c>
      <c r="AX64" s="66">
        <f>'Model Inputs &amp; Summary Results'!$F$40*P64</f>
        <v>19773.4931775</v>
      </c>
      <c r="AY64" s="66">
        <f>'Model Inputs &amp; Summary Results'!$F$41*Q64</f>
        <v>23177.643722249999</v>
      </c>
      <c r="AZ64" s="66">
        <f>'Model Inputs &amp; Summary Results'!$F$42*R64</f>
        <v>138.02000000000001</v>
      </c>
      <c r="BA64" s="68">
        <f t="shared" si="15"/>
        <v>184596817.89637852</v>
      </c>
      <c r="BB64" s="68">
        <f t="shared" si="31"/>
        <v>94071104.31746909</v>
      </c>
      <c r="BD64" s="68">
        <f t="shared" si="17"/>
        <v>2891.2824279732249</v>
      </c>
      <c r="BE64" s="68">
        <f>MIN($BD64*'Model Inputs &amp; Summary Results'!$F$26,'Model Inputs &amp; Summary Results'!$F$23)</f>
        <v>2168.4618209799187</v>
      </c>
      <c r="BF64" s="68">
        <f t="shared" si="18"/>
        <v>3645.3426737188493</v>
      </c>
      <c r="BG64" s="68">
        <f t="shared" si="26"/>
        <v>1476.8808527389306</v>
      </c>
      <c r="BH64" s="68">
        <f t="shared" si="19"/>
        <v>138447613.42228389</v>
      </c>
      <c r="BI64" s="70">
        <f t="shared" si="20"/>
        <v>0.75</v>
      </c>
      <c r="BJ64" s="49" t="b">
        <f>AND(BG64&lt;'Model Inputs &amp; Summary Results'!$F$14,BG64&lt;$BX$23,BI64&gt;=0.25)</f>
        <v>1</v>
      </c>
      <c r="BL64" s="68">
        <f t="shared" si="28"/>
        <v>1473.4063890841883</v>
      </c>
      <c r="BM64" s="68">
        <f>MIN($BL64*'Model Inputs &amp; Summary Results'!$F$26,'Model Inputs &amp; Summary Results'!$F$23)</f>
        <v>1105.0547918131413</v>
      </c>
      <c r="BN64" s="68">
        <f t="shared" si="33"/>
        <v>70553328.23810181</v>
      </c>
      <c r="BO64" s="68">
        <f t="shared" si="27"/>
        <v>46149204.474094629</v>
      </c>
      <c r="BS64" s="49"/>
      <c r="BT64" s="49"/>
      <c r="BU64" s="49"/>
      <c r="BV64" s="49"/>
      <c r="BW64" s="49"/>
      <c r="BX64" s="49"/>
      <c r="CA64" s="75"/>
    </row>
    <row r="65" spans="1:79" x14ac:dyDescent="0.45">
      <c r="A65" s="49" t="str">
        <f t="shared" si="22"/>
        <v>TX</v>
      </c>
      <c r="B65" s="62">
        <v>0.5</v>
      </c>
      <c r="C65" s="63" cm="1">
        <f t="array" ref="C65">_xlfn.IFNA(INDEX('Locations &amp; Fiber - Unserved'!$H:$H,MATCH(1,($A65='Locations &amp; Fiber - Unserved'!$A:$A)*($B65='Locations &amp; Fiber - Unserved'!$B:$B),0)),C64)</f>
        <v>0.25489087999999999</v>
      </c>
      <c r="D65" s="63" cm="1">
        <f t="array" ref="D65">_xlfn.IFNA(INDEX('Locations &amp; Fiber - Unserved'!$G:$G,MATCH(1,($A65='Locations &amp; Fiber - Unserved'!$A:$A)*($B65='Locations &amp; Fiber - Unserved'!$B:$B),0)),D64)</f>
        <v>0.74510911999999996</v>
      </c>
      <c r="E65" s="64" cm="1">
        <f t="array" ref="E65">_xlfn.IFNA(INDEX('Locations &amp; Fiber - Unserved'!$C:$C,MATCH(1,($A65='Locations &amp; Fiber - Unserved'!$A:$A)*($B65='Locations &amp; Fiber - Unserved'!$B:$B),0)),E64)</f>
        <v>325606</v>
      </c>
      <c r="F65" s="64" cm="1">
        <f t="array" ref="F65">_xlfn.IFNA(INDEX('Locations &amp; Fiber - Unserved'!$D:$D,MATCH(1,($A65='Locations &amp; Fiber - Unserved'!$A:$A)*($B65='Locations &amp; Fiber - Unserved'!$B:$B),0)),F64)</f>
        <v>11228.94094</v>
      </c>
      <c r="G65" s="65" cm="1">
        <f t="array" ref="G65">_xlfn.IFNA(INDEX('Locations &amp; Fiber - Unserved'!$F:$F,MATCH(1,($A65='Locations &amp; Fiber - Unserved'!$A:$A)*($B65='Locations &amp; Fiber - Unserved'!$B:$B),0)),G64)</f>
        <v>7.5200000000000003E-2</v>
      </c>
      <c r="H65" s="65" cm="1">
        <f t="array" ref="H65">_xlfn.IFNA(INDEX('Locations &amp; Fiber - Unserved'!$E:$E,MATCH(1,($A65='Locations &amp; Fiber - Unserved'!$A:$A)*($B65='Locations &amp; Fiber - Unserved'!$B:$B),0)),H64)</f>
        <v>0.101217135</v>
      </c>
      <c r="I65" s="63" cm="1">
        <f t="array" ref="I65">_xlfn.IFNA(INDEX('Locations &amp; Fiber - Unserved'!$I:$I,MATCH(1,($A65='Locations &amp; Fiber - Unserved'!$A:$A)*($B65='Locations &amp; Fiber - Unserved'!$B:$B),0)),I64)</f>
        <v>0.71418978399999999</v>
      </c>
      <c r="J65" s="63" cm="1">
        <f t="array" ref="J65">_xlfn.IFNA(INDEX('Locations &amp; Fiber - Unserved'!$J:$J,MATCH(1,($A65='Locations &amp; Fiber - Unserved'!$A:$A)*($B65='Locations &amp; Fiber - Unserved'!$B:$B),0)),J64)</f>
        <v>0.28445373299999999</v>
      </c>
      <c r="K65" s="63" cm="1">
        <f t="array" ref="K65">_xlfn.IFNA(INDEX('Locations &amp; Fiber - Unserved'!$K:$K,MATCH(1,($A65='Locations &amp; Fiber - Unserved'!$A:$A)*($B65='Locations &amp; Fiber - Unserved'!$B:$B),0)),K64)</f>
        <v>1.3600000000000001E-3</v>
      </c>
      <c r="L65" s="64" cm="1">
        <f t="array" ref="L65">_xlfn.IFNA(INDEX('Locations &amp; Fiber - Underserved'!$C:$C,MATCH(1,($A65='Locations &amp; Fiber - Underserved'!$A:$A)*($B65='Locations &amp; Fiber - Underserved'!$B:$B),0)),L64)</f>
        <v>65136</v>
      </c>
      <c r="M65" s="64" cm="1">
        <f t="array" ref="M65">_xlfn.IFNA(INDEX('Locations &amp; Fiber - Underserved'!$D:$D,MATCH(1,($A65='Locations &amp; Fiber - Underserved'!$A:$A)*($B65='Locations &amp; Fiber - Underserved'!$B:$B),0)),M64)</f>
        <v>2294.6285929999999</v>
      </c>
      <c r="N65" s="65" cm="1">
        <f t="array" ref="N65">_xlfn.IFNA(INDEX('Locations &amp; Fiber - Underserved'!$F:$F,MATCH(1,($A65='Locations &amp; Fiber - Underserved'!$A:$A)*($B65='Locations &amp; Fiber - Underserved'!$B:$B),0)),N64)</f>
        <v>6.9500000000000006E-2</v>
      </c>
      <c r="O65" s="72" cm="1">
        <f t="array" ref="O65">_xlfn.IFNA(INDEX('Locations &amp; Fiber - Underserved'!$E:$E,MATCH(1,($A65='Locations &amp; Fiber - Underserved'!$A:$A)*($B65='Locations &amp; Fiber - Underserved'!$B:$B),0)),O64)</f>
        <v>8.8099999999999998E-2</v>
      </c>
      <c r="P65" s="63" cm="1">
        <f t="array" ref="P65">_xlfn.IFNA(INDEX('Locations &amp; Fiber - Underserved'!$I:$I,MATCH(1,($A65='Locations &amp; Fiber - Underserved'!$A:$A)*($B65='Locations &amp; Fiber - Underserved'!$B:$B),0)),P64)</f>
        <v>0.52334340599999996</v>
      </c>
      <c r="Q65" s="63" cm="1">
        <f t="array" ref="Q65">_xlfn.IFNA(INDEX('Locations &amp; Fiber - Underserved'!$J:$J,MATCH(1,($A65='Locations &amp; Fiber - Underserved'!$A:$A)*($B65='Locations &amp; Fiber - Underserved'!$B:$B),0)),Q64)</f>
        <v>0.474096295</v>
      </c>
      <c r="R65" s="63" cm="1">
        <f t="array" ref="R65">_xlfn.IFNA(INDEX('Locations &amp; Fiber - Underserved'!$K:$K,MATCH(1,($A65='Locations &amp; Fiber - Underserved'!$A:$A)*($B65='Locations &amp; Fiber - Underserved'!$B:$B),0)),R64)</f>
        <v>2.5600000000000002E-3</v>
      </c>
      <c r="T65" s="66">
        <f>'Model Inputs &amp; Summary Results'!$F$44*I65</f>
        <v>33031.27751</v>
      </c>
      <c r="U65" s="66">
        <f>'Model Inputs &amp; Summary Results'!$F$45*J65</f>
        <v>17280.56427975</v>
      </c>
      <c r="V65" s="66">
        <f>'Model Inputs &amp; Summary Results'!$F$46*K65</f>
        <v>96.56</v>
      </c>
      <c r="W65" s="67">
        <f t="shared" si="0"/>
        <v>242612.00012672</v>
      </c>
      <c r="X65" s="67">
        <f t="shared" si="1"/>
        <v>18244.422409529343</v>
      </c>
      <c r="Y65" s="68">
        <f t="shared" si="2"/>
        <v>919672175.24147391</v>
      </c>
      <c r="Z65" s="68">
        <f t="shared" si="3"/>
        <v>421756325.61709821</v>
      </c>
      <c r="AA65" s="66">
        <f>'Model Inputs &amp; Summary Results'!$F$40*I65</f>
        <v>27317.759237999999</v>
      </c>
      <c r="AB65" s="66">
        <f>'Model Inputs &amp; Summary Results'!$F$41*J65</f>
        <v>13724.89261725</v>
      </c>
      <c r="AC65" s="66">
        <f>'Model Inputs &amp; Summary Results'!$F$42*K65</f>
        <v>70.040000000000006</v>
      </c>
      <c r="AD65" s="67">
        <f t="shared" si="4"/>
        <v>82993.999873280001</v>
      </c>
      <c r="AE65" s="67">
        <f t="shared" si="5"/>
        <v>6241.1487904706564</v>
      </c>
      <c r="AF65" s="68">
        <f t="shared" si="23"/>
        <v>256590427.04538634</v>
      </c>
      <c r="AG65" s="68">
        <f t="shared" si="24"/>
        <v>117670881.66038053</v>
      </c>
      <c r="AI65" s="68">
        <f t="shared" si="6"/>
        <v>1176262602.2868602</v>
      </c>
      <c r="AJ65" s="68">
        <f t="shared" si="7"/>
        <v>3612.5335598449051</v>
      </c>
      <c r="AK65" s="68">
        <f>MIN($AJ65*'Model Inputs &amp; Summary Results'!$F$26,'Model Inputs &amp; Summary Results'!$F$23)</f>
        <v>2709.4001698836787</v>
      </c>
      <c r="AL65" s="68">
        <f t="shared" si="8"/>
        <v>5102.1940090873677</v>
      </c>
      <c r="AM65" s="68">
        <f t="shared" si="32"/>
        <v>2392.793839203689</v>
      </c>
      <c r="AN65" s="68">
        <f t="shared" si="9"/>
        <v>882196951.71514511</v>
      </c>
      <c r="AO65" s="69">
        <f t="shared" si="10"/>
        <v>0.75</v>
      </c>
      <c r="AP65" s="49" t="b">
        <f>AND(AM65&lt;'Model Inputs &amp; Summary Results'!$F$14,AO65&gt;=0.25)</f>
        <v>1</v>
      </c>
      <c r="AR65" s="68">
        <f t="shared" si="35"/>
        <v>539427207.27747869</v>
      </c>
      <c r="AS65" s="68">
        <f t="shared" si="34"/>
        <v>1656.6869384393367</v>
      </c>
      <c r="AT65" s="68">
        <f>MIN($AS65*'Model Inputs &amp; Summary Results'!$F$26,'Model Inputs &amp; Summary Results'!$F$23)</f>
        <v>1242.5152038295025</v>
      </c>
      <c r="AU65" s="68">
        <f t="shared" si="29"/>
        <v>404570405.45810902</v>
      </c>
      <c r="AV65" s="68">
        <f t="shared" si="30"/>
        <v>134856801.81936967</v>
      </c>
      <c r="AX65" s="66">
        <f>'Model Inputs &amp; Summary Results'!$F$40*P65</f>
        <v>20017.885279499998</v>
      </c>
      <c r="AY65" s="66">
        <f>'Model Inputs &amp; Summary Results'!$F$41*Q65</f>
        <v>22875.146233750002</v>
      </c>
      <c r="AZ65" s="66">
        <f>'Model Inputs &amp; Summary Results'!$F$42*R65</f>
        <v>131.84</v>
      </c>
      <c r="BA65" s="68">
        <f t="shared" si="15"/>
        <v>194771528.14665011</v>
      </c>
      <c r="BB65" s="68">
        <f t="shared" si="31"/>
        <v>98726100.384454608</v>
      </c>
      <c r="BD65" s="68">
        <f t="shared" si="17"/>
        <v>2990.2285701708747</v>
      </c>
      <c r="BE65" s="68">
        <f>MIN($BD65*'Model Inputs &amp; Summary Results'!$F$26,'Model Inputs &amp; Summary Results'!$F$23)</f>
        <v>2242.6714276281559</v>
      </c>
      <c r="BF65" s="68">
        <f t="shared" si="18"/>
        <v>3790.4911803173241</v>
      </c>
      <c r="BG65" s="68">
        <f t="shared" si="26"/>
        <v>1547.8197526891681</v>
      </c>
      <c r="BH65" s="68">
        <f t="shared" si="19"/>
        <v>146078646.10998756</v>
      </c>
      <c r="BI65" s="70">
        <f t="shared" si="20"/>
        <v>0.74999999999999989</v>
      </c>
      <c r="BJ65" s="49" t="b">
        <f>AND(BG65&lt;'Model Inputs &amp; Summary Results'!$F$14,BG65&lt;$BX$23,BI65&gt;=0.25)</f>
        <v>1</v>
      </c>
      <c r="BL65" s="68">
        <f t="shared" si="28"/>
        <v>1515.6917892479521</v>
      </c>
      <c r="BM65" s="68">
        <f>MIN($BL65*'Model Inputs &amp; Summary Results'!$F$26,'Model Inputs &amp; Summary Results'!$F$23)</f>
        <v>1136.768841935964</v>
      </c>
      <c r="BN65" s="68">
        <f t="shared" si="33"/>
        <v>74044575.288340956</v>
      </c>
      <c r="BO65" s="68">
        <f t="shared" si="27"/>
        <v>48692882.036662549</v>
      </c>
      <c r="BS65" s="49"/>
      <c r="BT65" s="49"/>
      <c r="BU65" s="49"/>
      <c r="BV65" s="49"/>
      <c r="BW65" s="49"/>
      <c r="BX65" s="49"/>
      <c r="CA65" s="75"/>
    </row>
    <row r="66" spans="1:79" x14ac:dyDescent="0.45">
      <c r="A66" s="49" t="str">
        <f t="shared" si="22"/>
        <v>TX</v>
      </c>
      <c r="B66" s="62">
        <v>0.51</v>
      </c>
      <c r="C66" s="63" cm="1">
        <f t="array" ref="C66">_xlfn.IFNA(INDEX('Locations &amp; Fiber - Unserved'!$H:$H,MATCH(1,($A66='Locations &amp; Fiber - Unserved'!$A:$A)*($B66='Locations &amp; Fiber - Unserved'!$B:$B),0)),C65)</f>
        <v>0.254658198</v>
      </c>
      <c r="D66" s="63" cm="1">
        <f t="array" ref="D66">_xlfn.IFNA(INDEX('Locations &amp; Fiber - Unserved'!$G:$G,MATCH(1,($A66='Locations &amp; Fiber - Unserved'!$A:$A)*($B66='Locations &amp; Fiber - Unserved'!$B:$B),0)),D65)</f>
        <v>0.745341802</v>
      </c>
      <c r="E66" s="64" cm="1">
        <f t="array" ref="E66">_xlfn.IFNA(INDEX('Locations &amp; Fiber - Unserved'!$C:$C,MATCH(1,($A66='Locations &amp; Fiber - Unserved'!$A:$A)*($B66='Locations &amp; Fiber - Unserved'!$B:$B),0)),E65)</f>
        <v>332049</v>
      </c>
      <c r="F66" s="64" cm="1">
        <f t="array" ref="F66">_xlfn.IFNA(INDEX('Locations &amp; Fiber - Unserved'!$D:$D,MATCH(1,($A66='Locations &amp; Fiber - Unserved'!$A:$A)*($B66='Locations &amp; Fiber - Unserved'!$B:$B),0)),F65)</f>
        <v>11896.260329999999</v>
      </c>
      <c r="G66" s="65" cm="1">
        <f t="array" ref="G66">_xlfn.IFNA(INDEX('Locations &amp; Fiber - Unserved'!$F:$F,MATCH(1,($A66='Locations &amp; Fiber - Unserved'!$A:$A)*($B66='Locations &amp; Fiber - Unserved'!$B:$B),0)),G65)</f>
        <v>7.8700000000000006E-2</v>
      </c>
      <c r="H66" s="65" cm="1">
        <f t="array" ref="H66">_xlfn.IFNA(INDEX('Locations &amp; Fiber - Unserved'!$E:$E,MATCH(1,($A66='Locations &amp; Fiber - Unserved'!$A:$A)*($B66='Locations &amp; Fiber - Unserved'!$B:$B),0)),H65)</f>
        <v>0.105845568</v>
      </c>
      <c r="I66" s="63" cm="1">
        <f t="array" ref="I66">_xlfn.IFNA(INDEX('Locations &amp; Fiber - Unserved'!$I:$I,MATCH(1,($A66='Locations &amp; Fiber - Unserved'!$A:$A)*($B66='Locations &amp; Fiber - Unserved'!$B:$B),0)),I65)</f>
        <v>0.72184263699999995</v>
      </c>
      <c r="J66" s="63" cm="1">
        <f t="array" ref="J66">_xlfn.IFNA(INDEX('Locations &amp; Fiber - Unserved'!$J:$J,MATCH(1,($A66='Locations &amp; Fiber - Unserved'!$A:$A)*($B66='Locations &amp; Fiber - Unserved'!$B:$B),0)),J65)</f>
        <v>0.27679936799999999</v>
      </c>
      <c r="K66" s="63" cm="1">
        <f t="array" ref="K66">_xlfn.IFNA(INDEX('Locations &amp; Fiber - Unserved'!$K:$K,MATCH(1,($A66='Locations &amp; Fiber - Unserved'!$A:$A)*($B66='Locations &amp; Fiber - Unserved'!$B:$B),0)),K65)</f>
        <v>1.3600000000000001E-3</v>
      </c>
      <c r="L66" s="64" cm="1">
        <f t="array" ref="L66">_xlfn.IFNA(INDEX('Locations &amp; Fiber - Underserved'!$C:$C,MATCH(1,($A66='Locations &amp; Fiber - Underserved'!$A:$A)*($B66='Locations &amp; Fiber - Underserved'!$B:$B),0)),L65)</f>
        <v>66397</v>
      </c>
      <c r="M66" s="64" cm="1">
        <f t="array" ref="M66">_xlfn.IFNA(INDEX('Locations &amp; Fiber - Underserved'!$D:$D,MATCH(1,($A66='Locations &amp; Fiber - Underserved'!$A:$A)*($B66='Locations &amp; Fiber - Underserved'!$B:$B),0)),M65)</f>
        <v>2408.0944180000001</v>
      </c>
      <c r="N66" s="65" cm="1">
        <f t="array" ref="N66">_xlfn.IFNA(INDEX('Locations &amp; Fiber - Underserved'!$F:$F,MATCH(1,($A66='Locations &amp; Fiber - Underserved'!$A:$A)*($B66='Locations &amp; Fiber - Underserved'!$B:$B),0)),N65)</f>
        <v>7.1999999999999995E-2</v>
      </c>
      <c r="O66" s="72" cm="1">
        <f t="array" ref="O66">_xlfn.IFNA(INDEX('Locations &amp; Fiber - Underserved'!$E:$E,MATCH(1,($A66='Locations &amp; Fiber - Underserved'!$A:$A)*($B66='Locations &amp; Fiber - Underserved'!$B:$B),0)),O65)</f>
        <v>9.1899999999999996E-2</v>
      </c>
      <c r="P66" s="63" cm="1">
        <f t="array" ref="P66">_xlfn.IFNA(INDEX('Locations &amp; Fiber - Underserved'!$I:$I,MATCH(1,($A66='Locations &amp; Fiber - Underserved'!$A:$A)*($B66='Locations &amp; Fiber - Underserved'!$B:$B),0)),P65)</f>
        <v>0.53347565600000002</v>
      </c>
      <c r="Q66" s="63" cm="1">
        <f t="array" ref="Q66">_xlfn.IFNA(INDEX('Locations &amp; Fiber - Underserved'!$J:$J,MATCH(1,($A66='Locations &amp; Fiber - Underserved'!$A:$A)*($B66='Locations &amp; Fiber - Underserved'!$B:$B),0)),Q65)</f>
        <v>0.46408275900000001</v>
      </c>
      <c r="R66" s="63" cm="1">
        <f t="array" ref="R66">_xlfn.IFNA(INDEX('Locations &amp; Fiber - Underserved'!$K:$K,MATCH(1,($A66='Locations &amp; Fiber - Underserved'!$A:$A)*($B66='Locations &amp; Fiber - Underserved'!$B:$B),0)),R65)</f>
        <v>2.4399999999999999E-3</v>
      </c>
      <c r="T66" s="66">
        <f>'Model Inputs &amp; Summary Results'!$F$44*I66</f>
        <v>33385.221961249998</v>
      </c>
      <c r="U66" s="66">
        <f>'Model Inputs &amp; Summary Results'!$F$45*J66</f>
        <v>16815.561605999999</v>
      </c>
      <c r="V66" s="66">
        <f>'Model Inputs &amp; Summary Results'!$F$46*K66</f>
        <v>96.56</v>
      </c>
      <c r="W66" s="67">
        <f t="shared" si="0"/>
        <v>247490.000012298</v>
      </c>
      <c r="X66" s="67">
        <f t="shared" si="1"/>
        <v>19477.463000967855</v>
      </c>
      <c r="Y66" s="68">
        <f t="shared" si="2"/>
        <v>979664648.37808025</v>
      </c>
      <c r="Z66" s="68">
        <f t="shared" si="3"/>
        <v>445975485.59951758</v>
      </c>
      <c r="AA66" s="66">
        <f>'Model Inputs &amp; Summary Results'!$F$40*I66</f>
        <v>27610.48086525</v>
      </c>
      <c r="AB66" s="66">
        <f>'Model Inputs &amp; Summary Results'!$F$41*J66</f>
        <v>13355.569506</v>
      </c>
      <c r="AC66" s="66">
        <f>'Model Inputs &amp; Summary Results'!$F$42*K66</f>
        <v>70.040000000000006</v>
      </c>
      <c r="AD66" s="67">
        <f t="shared" si="4"/>
        <v>84558.999987702002</v>
      </c>
      <c r="AE66" s="67">
        <f t="shared" si="5"/>
        <v>6654.7932990321478</v>
      </c>
      <c r="AF66" s="68">
        <f t="shared" si="23"/>
        <v>273086699.22107214</v>
      </c>
      <c r="AG66" s="68">
        <f t="shared" si="24"/>
        <v>124318024.02742706</v>
      </c>
      <c r="AI66" s="68">
        <f t="shared" si="6"/>
        <v>1252751347.5991523</v>
      </c>
      <c r="AJ66" s="68">
        <f t="shared" si="7"/>
        <v>3772.7906049985163</v>
      </c>
      <c r="AK66" s="68">
        <f>MIN($AJ66*'Model Inputs &amp; Summary Results'!$F$26,'Model Inputs &amp; Summary Results'!$F$23)</f>
        <v>2829.5929537488873</v>
      </c>
      <c r="AL66" s="68">
        <f t="shared" si="8"/>
        <v>5323.7508987667215</v>
      </c>
      <c r="AM66" s="68">
        <f t="shared" si="32"/>
        <v>2494.1579450178342</v>
      </c>
      <c r="AN66" s="68">
        <f t="shared" si="9"/>
        <v>939563510.6993643</v>
      </c>
      <c r="AO66" s="69">
        <f t="shared" si="10"/>
        <v>0.75</v>
      </c>
      <c r="AP66" s="49" t="b">
        <f>AND(AM66&lt;'Model Inputs &amp; Summary Results'!$F$14,AO66&gt;=0.25)</f>
        <v>1</v>
      </c>
      <c r="AR66" s="68">
        <f t="shared" si="35"/>
        <v>570293509.62694466</v>
      </c>
      <c r="AS66" s="68">
        <f t="shared" si="34"/>
        <v>1717.4980488631036</v>
      </c>
      <c r="AT66" s="68">
        <f>MIN($AS66*'Model Inputs &amp; Summary Results'!$F$26,'Model Inputs &amp; Summary Results'!$F$23)</f>
        <v>1288.1235366473277</v>
      </c>
      <c r="AU66" s="68">
        <f t="shared" si="29"/>
        <v>427720132.22020853</v>
      </c>
      <c r="AV66" s="68">
        <f t="shared" si="30"/>
        <v>142573377.40673614</v>
      </c>
      <c r="AX66" s="66">
        <f>'Model Inputs &amp; Summary Results'!$F$40*P66</f>
        <v>20405.443842000001</v>
      </c>
      <c r="AY66" s="66">
        <f>'Model Inputs &amp; Summary Results'!$F$41*Q66</f>
        <v>22391.993121750002</v>
      </c>
      <c r="AZ66" s="66">
        <f>'Model Inputs &amp; Summary Results'!$F$42*R66</f>
        <v>125.66</v>
      </c>
      <c r="BA66" s="68">
        <f t="shared" si="15"/>
        <v>205197470.57535186</v>
      </c>
      <c r="BB66" s="68">
        <f t="shared" si="31"/>
        <v>103362870.20167916</v>
      </c>
      <c r="BD66" s="68">
        <f t="shared" si="17"/>
        <v>3090.4629813900006</v>
      </c>
      <c r="BE66" s="68">
        <f>MIN($BD66*'Model Inputs &amp; Summary Results'!$F$26,'Model Inputs &amp; Summary Results'!$F$23)</f>
        <v>2317.8472360425003</v>
      </c>
      <c r="BF66" s="68">
        <f t="shared" si="18"/>
        <v>3944.6326109686256</v>
      </c>
      <c r="BG66" s="68">
        <f t="shared" si="26"/>
        <v>1626.7853749261253</v>
      </c>
      <c r="BH66" s="68">
        <f t="shared" si="19"/>
        <v>153898102.93151391</v>
      </c>
      <c r="BI66" s="70">
        <f t="shared" si="20"/>
        <v>0.75</v>
      </c>
      <c r="BJ66" s="49" t="b">
        <f>AND(BG66&lt;'Model Inputs &amp; Summary Results'!$F$14,BG66&lt;$BX$23,BI66&gt;=0.25)</f>
        <v>1</v>
      </c>
      <c r="BL66" s="68">
        <f t="shared" si="28"/>
        <v>1556.7400665945622</v>
      </c>
      <c r="BM66" s="68">
        <f>MIN($BL66*'Model Inputs &amp; Summary Results'!$F$26,'Model Inputs &amp; Summary Results'!$F$23)</f>
        <v>1167.5550499459216</v>
      </c>
      <c r="BN66" s="68">
        <f t="shared" si="33"/>
        <v>77522152.651259363</v>
      </c>
      <c r="BO66" s="68">
        <f t="shared" si="27"/>
        <v>51299367.643837959</v>
      </c>
      <c r="BS66" s="49"/>
      <c r="BT66" s="49"/>
      <c r="BU66" s="49"/>
      <c r="BV66" s="49"/>
      <c r="BW66" s="49"/>
      <c r="BX66" s="49"/>
      <c r="CA66" s="75"/>
    </row>
    <row r="67" spans="1:79" x14ac:dyDescent="0.45">
      <c r="A67" s="49" t="str">
        <f t="shared" si="22"/>
        <v>TX</v>
      </c>
      <c r="B67" s="62">
        <v>0.52</v>
      </c>
      <c r="C67" s="63" cm="1">
        <f t="array" ref="C67">_xlfn.IFNA(INDEX('Locations &amp; Fiber - Unserved'!$H:$H,MATCH(1,($A67='Locations &amp; Fiber - Unserved'!$A:$A)*($B67='Locations &amp; Fiber - Unserved'!$B:$B),0)),C66)</f>
        <v>0.25409322699999998</v>
      </c>
      <c r="D67" s="63" cm="1">
        <f t="array" ref="D67">_xlfn.IFNA(INDEX('Locations &amp; Fiber - Unserved'!$G:$G,MATCH(1,($A67='Locations &amp; Fiber - Unserved'!$A:$A)*($B67='Locations &amp; Fiber - Unserved'!$B:$B),0)),D66)</f>
        <v>0.74590677299999997</v>
      </c>
      <c r="E67" s="64" cm="1">
        <f t="array" ref="E67">_xlfn.IFNA(INDEX('Locations &amp; Fiber - Unserved'!$C:$C,MATCH(1,($A67='Locations &amp; Fiber - Unserved'!$A:$A)*($B67='Locations &amp; Fiber - Unserved'!$B:$B),0)),E66)</f>
        <v>338486</v>
      </c>
      <c r="F67" s="64" cm="1">
        <f t="array" ref="F67">_xlfn.IFNA(INDEX('Locations &amp; Fiber - Unserved'!$D:$D,MATCH(1,($A67='Locations &amp; Fiber - Unserved'!$A:$A)*($B67='Locations &amp; Fiber - Unserved'!$B:$B),0)),F66)</f>
        <v>12593.00452</v>
      </c>
      <c r="G67" s="65" cm="1">
        <f t="array" ref="G67">_xlfn.IFNA(INDEX('Locations &amp; Fiber - Unserved'!$F:$F,MATCH(1,($A67='Locations &amp; Fiber - Unserved'!$A:$A)*($B67='Locations &amp; Fiber - Unserved'!$B:$B),0)),G66)</f>
        <v>8.2199999999999995E-2</v>
      </c>
      <c r="H67" s="65" cm="1">
        <f t="array" ref="H67">_xlfn.IFNA(INDEX('Locations &amp; Fiber - Unserved'!$E:$E,MATCH(1,($A67='Locations &amp; Fiber - Unserved'!$A:$A)*($B67='Locations &amp; Fiber - Unserved'!$B:$B),0)),H66)</f>
        <v>0.110834975</v>
      </c>
      <c r="I67" s="63" cm="1">
        <f t="array" ref="I67">_xlfn.IFNA(INDEX('Locations &amp; Fiber - Unserved'!$I:$I,MATCH(1,($A67='Locations &amp; Fiber - Unserved'!$A:$A)*($B67='Locations &amp; Fiber - Unserved'!$B:$B),0)),I66)</f>
        <v>0.73328827600000002</v>
      </c>
      <c r="J67" s="63" cm="1">
        <f t="array" ref="J67">_xlfn.IFNA(INDEX('Locations &amp; Fiber - Unserved'!$J:$J,MATCH(1,($A67='Locations &amp; Fiber - Unserved'!$A:$A)*($B67='Locations &amp; Fiber - Unserved'!$B:$B),0)),J66)</f>
        <v>0.26541227499999998</v>
      </c>
      <c r="K67" s="63" cm="1">
        <f t="array" ref="K67">_xlfn.IFNA(INDEX('Locations &amp; Fiber - Unserved'!$K:$K,MATCH(1,($A67='Locations &amp; Fiber - Unserved'!$A:$A)*($B67='Locations &amp; Fiber - Unserved'!$B:$B),0)),K66)</f>
        <v>1.2999999999999999E-3</v>
      </c>
      <c r="L67" s="64" cm="1">
        <f t="array" ref="L67">_xlfn.IFNA(INDEX('Locations &amp; Fiber - Underserved'!$C:$C,MATCH(1,($A67='Locations &amp; Fiber - Underserved'!$A:$A)*($B67='Locations &amp; Fiber - Underserved'!$B:$B),0)),L66)</f>
        <v>67713</v>
      </c>
      <c r="M67" s="64" cm="1">
        <f t="array" ref="M67">_xlfn.IFNA(INDEX('Locations &amp; Fiber - Underserved'!$D:$D,MATCH(1,($A67='Locations &amp; Fiber - Underserved'!$A:$A)*($B67='Locations &amp; Fiber - Underserved'!$B:$B),0)),M66)</f>
        <v>2531.5095179999998</v>
      </c>
      <c r="N67" s="65" cm="1">
        <f t="array" ref="N67">_xlfn.IFNA(INDEX('Locations &amp; Fiber - Underserved'!$F:$F,MATCH(1,($A67='Locations &amp; Fiber - Underserved'!$A:$A)*($B67='Locations &amp; Fiber - Underserved'!$B:$B),0)),N66)</f>
        <v>7.46E-2</v>
      </c>
      <c r="O67" s="72" cm="1">
        <f t="array" ref="O67">_xlfn.IFNA(INDEX('Locations &amp; Fiber - Underserved'!$E:$E,MATCH(1,($A67='Locations &amp; Fiber - Underserved'!$A:$A)*($B67='Locations &amp; Fiber - Underserved'!$B:$B),0)),O66)</f>
        <v>9.6000000000000002E-2</v>
      </c>
      <c r="P67" s="63" cm="1">
        <f t="array" ref="P67">_xlfn.IFNA(INDEX('Locations &amp; Fiber - Underserved'!$I:$I,MATCH(1,($A67='Locations &amp; Fiber - Underserved'!$A:$A)*($B67='Locations &amp; Fiber - Underserved'!$B:$B),0)),P66)</f>
        <v>0.54393237299999997</v>
      </c>
      <c r="Q67" s="63" cm="1">
        <f t="array" ref="Q67">_xlfn.IFNA(INDEX('Locations &amp; Fiber - Underserved'!$J:$J,MATCH(1,($A67='Locations &amp; Fiber - Underserved'!$A:$A)*($B67='Locations &amp; Fiber - Underserved'!$B:$B),0)),Q66)</f>
        <v>0.45370972500000001</v>
      </c>
      <c r="R67" s="63" cm="1">
        <f t="array" ref="R67">_xlfn.IFNA(INDEX('Locations &amp; Fiber - Underserved'!$K:$K,MATCH(1,($A67='Locations &amp; Fiber - Underserved'!$A:$A)*($B67='Locations &amp; Fiber - Underserved'!$B:$B),0)),R66)</f>
        <v>2.3600000000000001E-3</v>
      </c>
      <c r="T67" s="66">
        <f>'Model Inputs &amp; Summary Results'!$F$44*I67</f>
        <v>33914.582764999999</v>
      </c>
      <c r="U67" s="66">
        <f>'Model Inputs &amp; Summary Results'!$F$45*J67</f>
        <v>16123.795706249999</v>
      </c>
      <c r="V67" s="66">
        <f>'Model Inputs &amp; Summary Results'!$F$46*K67</f>
        <v>92.3</v>
      </c>
      <c r="W67" s="67">
        <f t="shared" si="0"/>
        <v>252478.999965678</v>
      </c>
      <c r="X67" s="67">
        <f t="shared" si="1"/>
        <v>20753.773797178732</v>
      </c>
      <c r="Y67" s="68">
        <f t="shared" si="2"/>
        <v>1040400761.2914202</v>
      </c>
      <c r="Z67" s="68">
        <f t="shared" si="3"/>
        <v>470887858.17282778</v>
      </c>
      <c r="AA67" s="66">
        <f>'Model Inputs &amp; Summary Results'!$F$40*I67</f>
        <v>28048.276557000001</v>
      </c>
      <c r="AB67" s="66">
        <f>'Model Inputs &amp; Summary Results'!$F$41*J67</f>
        <v>12806.142268749998</v>
      </c>
      <c r="AC67" s="66">
        <f>'Model Inputs &amp; Summary Results'!$F$42*K67</f>
        <v>66.95</v>
      </c>
      <c r="AD67" s="67">
        <f t="shared" si="4"/>
        <v>86007.000034321987</v>
      </c>
      <c r="AE67" s="67">
        <f t="shared" si="5"/>
        <v>7069.7754028212667</v>
      </c>
      <c r="AF67" s="68">
        <f t="shared" si="23"/>
        <v>289304886.7740643</v>
      </c>
      <c r="AG67" s="68">
        <f t="shared" si="24"/>
        <v>130940079.59286088</v>
      </c>
      <c r="AI67" s="68">
        <f t="shared" si="6"/>
        <v>1329705648.0654845</v>
      </c>
      <c r="AJ67" s="68">
        <f t="shared" si="7"/>
        <v>3928.391862781576</v>
      </c>
      <c r="AK67" s="68">
        <f>MIN($AJ67*'Model Inputs &amp; Summary Results'!$F$26,'Model Inputs &amp; Summary Results'!$F$23)</f>
        <v>2946.2938970861819</v>
      </c>
      <c r="AL67" s="68">
        <f t="shared" si="8"/>
        <v>5556.2324950940319</v>
      </c>
      <c r="AM67" s="68">
        <f t="shared" si="32"/>
        <v>2609.93859800785</v>
      </c>
      <c r="AN67" s="68">
        <f t="shared" si="9"/>
        <v>997279236.04911339</v>
      </c>
      <c r="AO67" s="69">
        <f t="shared" si="10"/>
        <v>0.75</v>
      </c>
      <c r="AP67" s="49" t="b">
        <f>AND(AM67&lt;'Model Inputs &amp; Summary Results'!$F$14,AO67&gt;=0.25)</f>
        <v>1</v>
      </c>
      <c r="AR67" s="68">
        <f t="shared" si="35"/>
        <v>601827937.76568866</v>
      </c>
      <c r="AS67" s="68">
        <f t="shared" si="34"/>
        <v>1777.9994970713371</v>
      </c>
      <c r="AT67" s="68">
        <f>MIN($AS67*'Model Inputs &amp; Summary Results'!$F$26,'Model Inputs &amp; Summary Results'!$F$23)</f>
        <v>1333.4996228035029</v>
      </c>
      <c r="AU67" s="68">
        <f t="shared" si="29"/>
        <v>451370953.32426649</v>
      </c>
      <c r="AV67" s="68">
        <f t="shared" si="30"/>
        <v>150456984.44142216</v>
      </c>
      <c r="AX67" s="66">
        <f>'Model Inputs &amp; Summary Results'!$F$40*P67</f>
        <v>20805.413267249998</v>
      </c>
      <c r="AY67" s="66">
        <f>'Model Inputs &amp; Summary Results'!$F$41*Q67</f>
        <v>21891.494231249999</v>
      </c>
      <c r="AZ67" s="66">
        <f>'Model Inputs &amp; Summary Results'!$F$42*R67</f>
        <v>121.54</v>
      </c>
      <c r="BA67" s="68">
        <f t="shared" si="15"/>
        <v>216292668.9457584</v>
      </c>
      <c r="BB67" s="68">
        <f t="shared" si="31"/>
        <v>108395307.38843603</v>
      </c>
      <c r="BD67" s="68">
        <f t="shared" si="17"/>
        <v>3194.2561833881</v>
      </c>
      <c r="BE67" s="68">
        <f>MIN($BD67*'Model Inputs &amp; Summary Results'!$F$26,'Model Inputs &amp; Summary Results'!$F$23)</f>
        <v>2395.6921375410748</v>
      </c>
      <c r="BF67" s="68">
        <f t="shared" si="18"/>
        <v>4110.5709598559997</v>
      </c>
      <c r="BG67" s="68">
        <f t="shared" si="26"/>
        <v>1714.8788223149249</v>
      </c>
      <c r="BH67" s="68">
        <f t="shared" si="19"/>
        <v>162219501.70931879</v>
      </c>
      <c r="BI67" s="70">
        <f t="shared" si="20"/>
        <v>0.74999999999999989</v>
      </c>
      <c r="BJ67" s="49" t="b">
        <f>AND(BG67&lt;'Model Inputs &amp; Summary Results'!$F$14,BG67&lt;$BX$23,BI67&gt;=0.25)</f>
        <v>1</v>
      </c>
      <c r="BL67" s="68">
        <f t="shared" si="28"/>
        <v>1600.8049767169678</v>
      </c>
      <c r="BM67" s="68">
        <f>MIN($BL67*'Model Inputs &amp; Summary Results'!$F$26,'Model Inputs &amp; Summary Results'!$F$23)</f>
        <v>1200.6037325377258</v>
      </c>
      <c r="BN67" s="68">
        <f t="shared" si="33"/>
        <v>81296480.541327029</v>
      </c>
      <c r="BO67" s="68">
        <f t="shared" si="27"/>
        <v>54073167.236439615</v>
      </c>
      <c r="BS67" s="49"/>
      <c r="BT67" s="49"/>
      <c r="BU67" s="49"/>
      <c r="BV67" s="49"/>
      <c r="BW67" s="49"/>
      <c r="BX67" s="49"/>
      <c r="CA67" s="75"/>
    </row>
    <row r="68" spans="1:79" x14ac:dyDescent="0.45">
      <c r="A68" s="49" t="str">
        <f t="shared" si="22"/>
        <v>TX</v>
      </c>
      <c r="B68" s="62">
        <v>0.53</v>
      </c>
      <c r="C68" s="63" cm="1">
        <f t="array" ref="C68">_xlfn.IFNA(INDEX('Locations &amp; Fiber - Unserved'!$H:$H,MATCH(1,($A68='Locations &amp; Fiber - Unserved'!$A:$A)*($B68='Locations &amp; Fiber - Unserved'!$B:$B),0)),C67)</f>
        <v>0.25325563899999998</v>
      </c>
      <c r="D68" s="63" cm="1">
        <f t="array" ref="D68">_xlfn.IFNA(INDEX('Locations &amp; Fiber - Unserved'!$G:$G,MATCH(1,($A68='Locations &amp; Fiber - Unserved'!$A:$A)*($B68='Locations &amp; Fiber - Unserved'!$B:$B),0)),D67)</f>
        <v>0.74674436099999997</v>
      </c>
      <c r="E68" s="64" cm="1">
        <f t="array" ref="E68">_xlfn.IFNA(INDEX('Locations &amp; Fiber - Unserved'!$C:$C,MATCH(1,($A68='Locations &amp; Fiber - Unserved'!$A:$A)*($B68='Locations &amp; Fiber - Unserved'!$B:$B),0)),E67)</f>
        <v>344940</v>
      </c>
      <c r="F68" s="64" cm="1">
        <f t="array" ref="F68">_xlfn.IFNA(INDEX('Locations &amp; Fiber - Unserved'!$D:$D,MATCH(1,($A68='Locations &amp; Fiber - Unserved'!$A:$A)*($B68='Locations &amp; Fiber - Unserved'!$B:$B),0)),F67)</f>
        <v>13322.428819999999</v>
      </c>
      <c r="G68" s="65" cm="1">
        <f t="array" ref="G68">_xlfn.IFNA(INDEX('Locations &amp; Fiber - Unserved'!$F:$F,MATCH(1,($A68='Locations &amp; Fiber - Unserved'!$A:$A)*($B68='Locations &amp; Fiber - Unserved'!$B:$B),0)),G67)</f>
        <v>8.5800000000000001E-2</v>
      </c>
      <c r="H68" s="65" cm="1">
        <f t="array" ref="H68">_xlfn.IFNA(INDEX('Locations &amp; Fiber - Unserved'!$E:$E,MATCH(1,($A68='Locations &amp; Fiber - Unserved'!$A:$A)*($B68='Locations &amp; Fiber - Unserved'!$B:$B),0)),H67)</f>
        <v>0.11521050300000001</v>
      </c>
      <c r="I68" s="63" cm="1">
        <f t="array" ref="I68">_xlfn.IFNA(INDEX('Locations &amp; Fiber - Unserved'!$I:$I,MATCH(1,($A68='Locations &amp; Fiber - Unserved'!$A:$A)*($B68='Locations &amp; Fiber - Unserved'!$B:$B),0)),I67)</f>
        <v>0.74486287200000001</v>
      </c>
      <c r="J68" s="63" cm="1">
        <f t="array" ref="J68">_xlfn.IFNA(INDEX('Locations &amp; Fiber - Unserved'!$J:$J,MATCH(1,($A68='Locations &amp; Fiber - Unserved'!$A:$A)*($B68='Locations &amp; Fiber - Unserved'!$B:$B),0)),J67)</f>
        <v>0.25391335999999998</v>
      </c>
      <c r="K68" s="63" cm="1">
        <f t="array" ref="K68">_xlfn.IFNA(INDEX('Locations &amp; Fiber - Unserved'!$K:$K,MATCH(1,($A68='Locations &amp; Fiber - Unserved'!$A:$A)*($B68='Locations &amp; Fiber - Unserved'!$B:$B),0)),K67)</f>
        <v>1.2199999999999999E-3</v>
      </c>
      <c r="L68" s="64" cm="1">
        <f t="array" ref="L68">_xlfn.IFNA(INDEX('Locations &amp; Fiber - Underserved'!$C:$C,MATCH(1,($A68='Locations &amp; Fiber - Underserved'!$A:$A)*($B68='Locations &amp; Fiber - Underserved'!$B:$B),0)),L67)</f>
        <v>69002</v>
      </c>
      <c r="M68" s="64" cm="1">
        <f t="array" ref="M68">_xlfn.IFNA(INDEX('Locations &amp; Fiber - Underserved'!$D:$D,MATCH(1,($A68='Locations &amp; Fiber - Underserved'!$A:$A)*($B68='Locations &amp; Fiber - Underserved'!$B:$B),0)),M67)</f>
        <v>2658.269585</v>
      </c>
      <c r="N68" s="65" cm="1">
        <f t="array" ref="N68">_xlfn.IFNA(INDEX('Locations &amp; Fiber - Underserved'!$F:$F,MATCH(1,($A68='Locations &amp; Fiber - Underserved'!$A:$A)*($B68='Locations &amp; Fiber - Underserved'!$B:$B),0)),N67)</f>
        <v>7.7299999999999994E-2</v>
      </c>
      <c r="O68" s="72" cm="1">
        <f t="array" ref="O68">_xlfn.IFNA(INDEX('Locations &amp; Fiber - Underserved'!$E:$E,MATCH(1,($A68='Locations &amp; Fiber - Underserved'!$A:$A)*($B68='Locations &amp; Fiber - Underserved'!$B:$B),0)),O67)</f>
        <v>0.100383688</v>
      </c>
      <c r="P68" s="63" cm="1">
        <f t="array" ref="P68">_xlfn.IFNA(INDEX('Locations &amp; Fiber - Underserved'!$I:$I,MATCH(1,($A68='Locations &amp; Fiber - Underserved'!$A:$A)*($B68='Locations &amp; Fiber - Underserved'!$B:$B),0)),P67)</f>
        <v>0.55311305200000005</v>
      </c>
      <c r="Q68" s="63" cm="1">
        <f t="array" ref="Q68">_xlfn.IFNA(INDEX('Locations &amp; Fiber - Underserved'!$J:$J,MATCH(1,($A68='Locations &amp; Fiber - Underserved'!$A:$A)*($B68='Locations &amp; Fiber - Underserved'!$B:$B),0)),Q67)</f>
        <v>0.44456382900000002</v>
      </c>
      <c r="R68" s="63" cm="1">
        <f t="array" ref="R68">_xlfn.IFNA(INDEX('Locations &amp; Fiber - Underserved'!$K:$K,MATCH(1,($A68='Locations &amp; Fiber - Underserved'!$A:$A)*($B68='Locations &amp; Fiber - Underserved'!$B:$B),0)),R67)</f>
        <v>2.32E-3</v>
      </c>
      <c r="T68" s="66">
        <f>'Model Inputs &amp; Summary Results'!$F$44*I68</f>
        <v>34449.907830000004</v>
      </c>
      <c r="U68" s="66">
        <f>'Model Inputs &amp; Summary Results'!$F$45*J68</f>
        <v>15425.236619999998</v>
      </c>
      <c r="V68" s="66">
        <f>'Model Inputs &amp; Summary Results'!$F$46*K68</f>
        <v>86.61999999999999</v>
      </c>
      <c r="W68" s="67">
        <f t="shared" si="0"/>
        <v>257581.99988334</v>
      </c>
      <c r="X68" s="67">
        <f t="shared" si="1"/>
        <v>22100.535589990573</v>
      </c>
      <c r="Y68" s="68">
        <f t="shared" si="2"/>
        <v>1104181753.3659508</v>
      </c>
      <c r="Z68" s="68">
        <f t="shared" si="3"/>
        <v>497042045.40422326</v>
      </c>
      <c r="AA68" s="66">
        <f>'Model Inputs &amp; Summary Results'!$F$40*I68</f>
        <v>28491.004853999999</v>
      </c>
      <c r="AB68" s="66">
        <f>'Model Inputs &amp; Summary Results'!$F$41*J68</f>
        <v>12251.319619999998</v>
      </c>
      <c r="AC68" s="66">
        <f>'Model Inputs &amp; Summary Results'!$F$42*K68</f>
        <v>62.83</v>
      </c>
      <c r="AD68" s="67">
        <f t="shared" si="4"/>
        <v>87358.000116659998</v>
      </c>
      <c r="AE68" s="67">
        <f t="shared" si="5"/>
        <v>7495.3164100094282</v>
      </c>
      <c r="AF68" s="68">
        <f t="shared" si="23"/>
        <v>305847543.9419418</v>
      </c>
      <c r="AG68" s="68">
        <f t="shared" si="24"/>
        <v>137675784.2260578</v>
      </c>
      <c r="AI68" s="68">
        <f t="shared" si="6"/>
        <v>1410029297.3078926</v>
      </c>
      <c r="AJ68" s="68">
        <f t="shared" si="7"/>
        <v>4087.7523549251828</v>
      </c>
      <c r="AK68" s="68">
        <f>MIN($AJ68*'Model Inputs &amp; Summary Results'!$F$26,'Model Inputs &amp; Summary Results'!$F$23)</f>
        <v>3000</v>
      </c>
      <c r="AL68" s="68">
        <f t="shared" si="8"/>
        <v>5756.1200130520192</v>
      </c>
      <c r="AM68" s="68">
        <f t="shared" si="32"/>
        <v>2756.1200130520192</v>
      </c>
      <c r="AN68" s="68">
        <f t="shared" si="9"/>
        <v>1034820000</v>
      </c>
      <c r="AO68" s="69">
        <f t="shared" si="10"/>
        <v>0.73389964447954148</v>
      </c>
      <c r="AP68" s="49" t="b">
        <f>AND(AM68&lt;'Model Inputs &amp; Summary Results'!$F$14,AO68&gt;=0.25)</f>
        <v>1</v>
      </c>
      <c r="AR68" s="68">
        <f t="shared" si="35"/>
        <v>634717829.63028109</v>
      </c>
      <c r="AS68" s="68">
        <f t="shared" si="34"/>
        <v>1840.0818392482201</v>
      </c>
      <c r="AT68" s="68">
        <f>MIN($AS68*'Model Inputs &amp; Summary Results'!$F$26,'Model Inputs &amp; Summary Results'!$F$23)</f>
        <v>1380.0613794361652</v>
      </c>
      <c r="AU68" s="68">
        <f t="shared" si="29"/>
        <v>476038372.22271085</v>
      </c>
      <c r="AV68" s="68">
        <f t="shared" si="30"/>
        <v>158679457.40757024</v>
      </c>
      <c r="AX68" s="66">
        <f>'Model Inputs &amp; Summary Results'!$F$40*P68</f>
        <v>21156.574239000001</v>
      </c>
      <c r="AY68" s="66">
        <f>'Model Inputs &amp; Summary Results'!$F$41*Q68</f>
        <v>21450.204749250002</v>
      </c>
      <c r="AZ68" s="66">
        <f>'Model Inputs &amp; Summary Results'!$F$42*R68</f>
        <v>119.48</v>
      </c>
      <c r="BA68" s="68">
        <f t="shared" si="15"/>
        <v>227895653.04526865</v>
      </c>
      <c r="BB68" s="68">
        <f t="shared" si="31"/>
        <v>113577914.74929787</v>
      </c>
      <c r="BD68" s="68">
        <f t="shared" si="17"/>
        <v>3302.7398197917255</v>
      </c>
      <c r="BE68" s="68">
        <f>MIN($BD68*'Model Inputs &amp; Summary Results'!$F$26,'Model Inputs &amp; Summary Results'!$F$23)</f>
        <v>2477.0548648437943</v>
      </c>
      <c r="BF68" s="68">
        <f t="shared" si="18"/>
        <v>4289.0194516836846</v>
      </c>
      <c r="BG68" s="68">
        <f t="shared" si="26"/>
        <v>1811.9645868398902</v>
      </c>
      <c r="BH68" s="68">
        <f t="shared" si="19"/>
        <v>170921739.78395149</v>
      </c>
      <c r="BI68" s="70">
        <f t="shared" si="20"/>
        <v>0.75</v>
      </c>
      <c r="BJ68" s="49" t="b">
        <f>AND(BG68&lt;'Model Inputs &amp; Summary Results'!$F$14,BG68&lt;$BX$23,BI68&gt;=0.25)</f>
        <v>1</v>
      </c>
      <c r="BL68" s="68">
        <f t="shared" si="28"/>
        <v>1646.0090250905462</v>
      </c>
      <c r="BM68" s="68">
        <f>MIN($BL68*'Model Inputs &amp; Summary Results'!$F$26,'Model Inputs &amp; Summary Results'!$F$23)</f>
        <v>1234.5067688179097</v>
      </c>
      <c r="BN68" s="68">
        <f t="shared" si="33"/>
        <v>85183436.061973408</v>
      </c>
      <c r="BO68" s="68">
        <f t="shared" si="27"/>
        <v>56973913.261317164</v>
      </c>
      <c r="BS68" s="49"/>
      <c r="BT68" s="49"/>
      <c r="BU68" s="49"/>
      <c r="BV68" s="49"/>
      <c r="BW68" s="49"/>
      <c r="BX68" s="49"/>
      <c r="CA68" s="75"/>
    </row>
    <row r="69" spans="1:79" x14ac:dyDescent="0.45">
      <c r="A69" s="49" t="str">
        <f t="shared" si="22"/>
        <v>TX</v>
      </c>
      <c r="B69" s="62">
        <v>0.54</v>
      </c>
      <c r="C69" s="63" cm="1">
        <f t="array" ref="C69">_xlfn.IFNA(INDEX('Locations &amp; Fiber - Unserved'!$H:$H,MATCH(1,($A69='Locations &amp; Fiber - Unserved'!$A:$A)*($B69='Locations &amp; Fiber - Unserved'!$B:$B),0)),C68)</f>
        <v>0.252295092</v>
      </c>
      <c r="D69" s="63" cm="1">
        <f t="array" ref="D69">_xlfn.IFNA(INDEX('Locations &amp; Fiber - Unserved'!$G:$G,MATCH(1,($A69='Locations &amp; Fiber - Unserved'!$A:$A)*($B69='Locations &amp; Fiber - Unserved'!$B:$B),0)),D68)</f>
        <v>0.747704908</v>
      </c>
      <c r="E69" s="64" cm="1">
        <f t="array" ref="E69">_xlfn.IFNA(INDEX('Locations &amp; Fiber - Unserved'!$C:$C,MATCH(1,($A69='Locations &amp; Fiber - Unserved'!$A:$A)*($B69='Locations &amp; Fiber - Unserved'!$B:$B),0)),E68)</f>
        <v>351402</v>
      </c>
      <c r="F69" s="64" cm="1">
        <f t="array" ref="F69">_xlfn.IFNA(INDEX('Locations &amp; Fiber - Unserved'!$D:$D,MATCH(1,($A69='Locations &amp; Fiber - Unserved'!$A:$A)*($B69='Locations &amp; Fiber - Unserved'!$B:$B),0)),F68)</f>
        <v>14086.562690000001</v>
      </c>
      <c r="G69" s="65" cm="1">
        <f t="array" ref="G69">_xlfn.IFNA(INDEX('Locations &amp; Fiber - Unserved'!$F:$F,MATCH(1,($A69='Locations &amp; Fiber - Unserved'!$A:$A)*($B69='Locations &amp; Fiber - Unserved'!$B:$B),0)),G68)</f>
        <v>8.9499999999999996E-2</v>
      </c>
      <c r="H69" s="65" cm="1">
        <f t="array" ref="H69">_xlfn.IFNA(INDEX('Locations &amp; Fiber - Unserved'!$E:$E,MATCH(1,($A69='Locations &amp; Fiber - Unserved'!$A:$A)*($B69='Locations &amp; Fiber - Unserved'!$B:$B),0)),H68)</f>
        <v>0.12098458199999999</v>
      </c>
      <c r="I69" s="63" cm="1">
        <f t="array" ref="I69">_xlfn.IFNA(INDEX('Locations &amp; Fiber - Unserved'!$I:$I,MATCH(1,($A69='Locations &amp; Fiber - Unserved'!$A:$A)*($B69='Locations &amp; Fiber - Unserved'!$B:$B),0)),I68)</f>
        <v>0.75508496199999997</v>
      </c>
      <c r="J69" s="63" cm="1">
        <f t="array" ref="J69">_xlfn.IFNA(INDEX('Locations &amp; Fiber - Unserved'!$J:$J,MATCH(1,($A69='Locations &amp; Fiber - Unserved'!$A:$A)*($B69='Locations &amp; Fiber - Unserved'!$B:$B),0)),J68)</f>
        <v>0.24375821</v>
      </c>
      <c r="K69" s="63" cm="1">
        <f t="array" ref="K69">_xlfn.IFNA(INDEX('Locations &amp; Fiber - Unserved'!$K:$K,MATCH(1,($A69='Locations &amp; Fiber - Unserved'!$A:$A)*($B69='Locations &amp; Fiber - Unserved'!$B:$B),0)),K68)</f>
        <v>1.16E-3</v>
      </c>
      <c r="L69" s="64" cm="1">
        <f t="array" ref="L69">_xlfn.IFNA(INDEX('Locations &amp; Fiber - Underserved'!$C:$C,MATCH(1,($A69='Locations &amp; Fiber - Underserved'!$A:$A)*($B69='Locations &amp; Fiber - Underserved'!$B:$B),0)),L68)</f>
        <v>70286</v>
      </c>
      <c r="M69" s="64" cm="1">
        <f t="array" ref="M69">_xlfn.IFNA(INDEX('Locations &amp; Fiber - Underserved'!$D:$D,MATCH(1,($A69='Locations &amp; Fiber - Underserved'!$A:$A)*($B69='Locations &amp; Fiber - Underserved'!$B:$B),0)),M68)</f>
        <v>2789.6315020000002</v>
      </c>
      <c r="N69" s="65" cm="1">
        <f t="array" ref="N69">_xlfn.IFNA(INDEX('Locations &amp; Fiber - Underserved'!$F:$F,MATCH(1,($A69='Locations &amp; Fiber - Underserved'!$A:$A)*($B69='Locations &amp; Fiber - Underserved'!$B:$B),0)),N68)</f>
        <v>0.08</v>
      </c>
      <c r="O69" s="72" cm="1">
        <f t="array" ref="O69">_xlfn.IFNA(INDEX('Locations &amp; Fiber - Underserved'!$E:$E,MATCH(1,($A69='Locations &amp; Fiber - Underserved'!$A:$A)*($B69='Locations &amp; Fiber - Underserved'!$B:$B),0)),O68)</f>
        <v>0.104129626</v>
      </c>
      <c r="P69" s="63" cm="1">
        <f t="array" ref="P69">_xlfn.IFNA(INDEX('Locations &amp; Fiber - Underserved'!$I:$I,MATCH(1,($A69='Locations &amp; Fiber - Underserved'!$A:$A)*($B69='Locations &amp; Fiber - Underserved'!$B:$B),0)),P68)</f>
        <v>0.564944534</v>
      </c>
      <c r="Q69" s="63" cm="1">
        <f t="array" ref="Q69">_xlfn.IFNA(INDEX('Locations &amp; Fiber - Underserved'!$J:$J,MATCH(1,($A69='Locations &amp; Fiber - Underserved'!$A:$A)*($B69='Locations &amp; Fiber - Underserved'!$B:$B),0)),Q68)</f>
        <v>0.43283616400000002</v>
      </c>
      <c r="R69" s="63" cm="1">
        <f t="array" ref="R69">_xlfn.IFNA(INDEX('Locations &amp; Fiber - Underserved'!$K:$K,MATCH(1,($A69='Locations &amp; Fiber - Underserved'!$A:$A)*($B69='Locations &amp; Fiber - Underserved'!$B:$B),0)),R68)</f>
        <v>2.2200000000000002E-3</v>
      </c>
      <c r="T69" s="66">
        <f>'Model Inputs &amp; Summary Results'!$F$44*I69</f>
        <v>34922.679492499999</v>
      </c>
      <c r="U69" s="66">
        <f>'Model Inputs &amp; Summary Results'!$F$45*J69</f>
        <v>14808.3112575</v>
      </c>
      <c r="V69" s="66">
        <f>'Model Inputs &amp; Summary Results'!$F$46*K69</f>
        <v>82.36</v>
      </c>
      <c r="W69" s="67">
        <f t="shared" si="0"/>
        <v>262745.00008101598</v>
      </c>
      <c r="X69" s="67">
        <f t="shared" si="1"/>
        <v>23515.67750725093</v>
      </c>
      <c r="Y69" s="68">
        <f t="shared" si="2"/>
        <v>1171394691.7925761</v>
      </c>
      <c r="Z69" s="68">
        <f t="shared" si="3"/>
        <v>524663702.59954882</v>
      </c>
      <c r="AA69" s="66">
        <f>'Model Inputs &amp; Summary Results'!$F$40*I69</f>
        <v>28881.9997965</v>
      </c>
      <c r="AB69" s="66">
        <f>'Model Inputs &amp; Summary Results'!$F$41*J69</f>
        <v>11761.3336325</v>
      </c>
      <c r="AC69" s="66">
        <f>'Model Inputs &amp; Summary Results'!$F$42*K69</f>
        <v>59.74</v>
      </c>
      <c r="AD69" s="67">
        <f t="shared" si="4"/>
        <v>88656.999918984002</v>
      </c>
      <c r="AE69" s="67">
        <f t="shared" si="5"/>
        <v>7934.8014927490676</v>
      </c>
      <c r="AF69" s="68">
        <f t="shared" si="23"/>
        <v>322970807.80390406</v>
      </c>
      <c r="AG69" s="68">
        <f t="shared" si="24"/>
        <v>144657527.51077768</v>
      </c>
      <c r="AI69" s="68">
        <f t="shared" si="6"/>
        <v>1494365499.5964801</v>
      </c>
      <c r="AJ69" s="68">
        <f t="shared" si="7"/>
        <v>4252.5810883161739</v>
      </c>
      <c r="AK69" s="68">
        <f>MIN($AJ69*'Model Inputs &amp; Summary Results'!$F$26,'Model Inputs &amp; Summary Results'!$F$23)</f>
        <v>3000</v>
      </c>
      <c r="AL69" s="68">
        <f t="shared" si="8"/>
        <v>6026.6474185081361</v>
      </c>
      <c r="AM69" s="68">
        <f t="shared" si="32"/>
        <v>3026.6474185081361</v>
      </c>
      <c r="AN69" s="68">
        <f t="shared" si="9"/>
        <v>1054206000</v>
      </c>
      <c r="AO69" s="69">
        <f t="shared" si="10"/>
        <v>0.70545392026560083</v>
      </c>
      <c r="AP69" s="49" t="b">
        <f>AND(AM69&lt;'Model Inputs &amp; Summary Results'!$F$14,AO69&gt;=0.25)</f>
        <v>1</v>
      </c>
      <c r="AR69" s="68">
        <f t="shared" si="35"/>
        <v>669321230.11032653</v>
      </c>
      <c r="AS69" s="68">
        <f t="shared" si="34"/>
        <v>1904.7166211641554</v>
      </c>
      <c r="AT69" s="68">
        <f>MIN($AS69*'Model Inputs &amp; Summary Results'!$F$26,'Model Inputs &amp; Summary Results'!$F$23)</f>
        <v>1428.5374658731166</v>
      </c>
      <c r="AU69" s="68">
        <f t="shared" si="29"/>
        <v>501990922.5827449</v>
      </c>
      <c r="AV69" s="68">
        <f t="shared" si="30"/>
        <v>167330307.52758163</v>
      </c>
      <c r="AX69" s="66">
        <f>'Model Inputs &amp; Summary Results'!$F$40*P69</f>
        <v>21609.128425499999</v>
      </c>
      <c r="AY69" s="66">
        <f>'Model Inputs &amp; Summary Results'!$F$41*Q69</f>
        <v>20884.344913000001</v>
      </c>
      <c r="AZ69" s="66">
        <f>'Model Inputs &amp; Summary Results'!$F$42*R69</f>
        <v>114.33000000000001</v>
      </c>
      <c r="BA69" s="68">
        <f t="shared" si="15"/>
        <v>239578565.23598489</v>
      </c>
      <c r="BB69" s="68">
        <f t="shared" si="31"/>
        <v>118860070.42410038</v>
      </c>
      <c r="BD69" s="68">
        <f t="shared" si="17"/>
        <v>3408.6242670800002</v>
      </c>
      <c r="BE69" s="68">
        <f>MIN($BD69*'Model Inputs &amp; Summary Results'!$F$26,'Model Inputs &amp; Summary Results'!$F$23)</f>
        <v>2556.4682003100002</v>
      </c>
      <c r="BF69" s="68">
        <f t="shared" si="18"/>
        <v>4436.7346263195568</v>
      </c>
      <c r="BG69" s="68">
        <f t="shared" si="26"/>
        <v>1880.2664260095567</v>
      </c>
      <c r="BH69" s="68">
        <f t="shared" si="19"/>
        <v>179683923.92698866</v>
      </c>
      <c r="BI69" s="70">
        <f t="shared" si="20"/>
        <v>0.75</v>
      </c>
      <c r="BJ69" s="49" t="b">
        <f>AND(BG69&lt;'Model Inputs &amp; Summary Results'!$F$14,BG69&lt;$BX$23,BI69&gt;=0.25)</f>
        <v>1</v>
      </c>
      <c r="BL69" s="68">
        <f t="shared" si="28"/>
        <v>1691.0916885880599</v>
      </c>
      <c r="BM69" s="68">
        <f>MIN($BL69*'Model Inputs &amp; Summary Results'!$F$26,'Model Inputs &amp; Summary Results'!$F$23)</f>
        <v>1268.318766441045</v>
      </c>
      <c r="BN69" s="68">
        <f t="shared" si="33"/>
        <v>89145052.818075284</v>
      </c>
      <c r="BO69" s="68">
        <f t="shared" si="27"/>
        <v>59894641.30899623</v>
      </c>
      <c r="BS69" s="49"/>
      <c r="BT69" s="49"/>
      <c r="BU69" s="49"/>
      <c r="BV69" s="49"/>
      <c r="BW69" s="49"/>
      <c r="BX69" s="49"/>
      <c r="CA69" s="75"/>
    </row>
    <row r="70" spans="1:79" x14ac:dyDescent="0.45">
      <c r="A70" s="49" t="str">
        <f t="shared" si="22"/>
        <v>TX</v>
      </c>
      <c r="B70" s="62">
        <v>0.55000000000000004</v>
      </c>
      <c r="C70" s="63" cm="1">
        <f t="array" ref="C70">_xlfn.IFNA(INDEX('Locations &amp; Fiber - Unserved'!$H:$H,MATCH(1,($A70='Locations &amp; Fiber - Unserved'!$A:$A)*($B70='Locations &amp; Fiber - Unserved'!$B:$B),0)),C69)</f>
        <v>0.25234337000000001</v>
      </c>
      <c r="D70" s="63" cm="1">
        <f t="array" ref="D70">_xlfn.IFNA(INDEX('Locations &amp; Fiber - Unserved'!$G:$G,MATCH(1,($A70='Locations &amp; Fiber - Unserved'!$A:$A)*($B70='Locations &amp; Fiber - Unserved'!$B:$B),0)),D69)</f>
        <v>0.74765663000000004</v>
      </c>
      <c r="E70" s="64" cm="1">
        <f t="array" ref="E70">_xlfn.IFNA(INDEX('Locations &amp; Fiber - Unserved'!$C:$C,MATCH(1,($A70='Locations &amp; Fiber - Unserved'!$A:$A)*($B70='Locations &amp; Fiber - Unserved'!$B:$B),0)),E69)</f>
        <v>357818</v>
      </c>
      <c r="F70" s="64" cm="1">
        <f t="array" ref="F70">_xlfn.IFNA(INDEX('Locations &amp; Fiber - Unserved'!$D:$D,MATCH(1,($A70='Locations &amp; Fiber - Unserved'!$A:$A)*($B70='Locations &amp; Fiber - Unserved'!$B:$B),0)),F69)</f>
        <v>14876.9267</v>
      </c>
      <c r="G70" s="65" cm="1">
        <f t="array" ref="G70">_xlfn.IFNA(INDEX('Locations &amp; Fiber - Unserved'!$F:$F,MATCH(1,($A70='Locations &amp; Fiber - Unserved'!$A:$A)*($B70='Locations &amp; Fiber - Unserved'!$B:$B),0)),G69)</f>
        <v>9.3299999999999994E-2</v>
      </c>
      <c r="H70" s="65" cm="1">
        <f t="array" ref="H70">_xlfn.IFNA(INDEX('Locations &amp; Fiber - Unserved'!$E:$E,MATCH(1,($A70='Locations &amp; Fiber - Unserved'!$A:$A)*($B70='Locations &amp; Fiber - Unserved'!$B:$B),0)),H69)</f>
        <v>0.12564861299999999</v>
      </c>
      <c r="I70" s="63" cm="1">
        <f t="array" ref="I70">_xlfn.IFNA(INDEX('Locations &amp; Fiber - Unserved'!$I:$I,MATCH(1,($A70='Locations &amp; Fiber - Unserved'!$A:$A)*($B70='Locations &amp; Fiber - Unserved'!$B:$B),0)),I69)</f>
        <v>0.76607158099999995</v>
      </c>
      <c r="J70" s="63" cm="1">
        <f t="array" ref="J70">_xlfn.IFNA(INDEX('Locations &amp; Fiber - Unserved'!$J:$J,MATCH(1,($A70='Locations &amp; Fiber - Unserved'!$A:$A)*($B70='Locations &amp; Fiber - Unserved'!$B:$B),0)),J69)</f>
        <v>0.23282424800000001</v>
      </c>
      <c r="K70" s="63" cm="1">
        <f t="array" ref="K70">_xlfn.IFNA(INDEX('Locations &amp; Fiber - Unserved'!$K:$K,MATCH(1,($A70='Locations &amp; Fiber - Unserved'!$A:$A)*($B70='Locations &amp; Fiber - Unserved'!$B:$B),0)),K69)</f>
        <v>1.1000000000000001E-3</v>
      </c>
      <c r="L70" s="64" cm="1">
        <f t="array" ref="L70">_xlfn.IFNA(INDEX('Locations &amp; Fiber - Underserved'!$C:$C,MATCH(1,($A70='Locations &amp; Fiber - Underserved'!$A:$A)*($B70='Locations &amp; Fiber - Underserved'!$B:$B),0)),L69)</f>
        <v>71584</v>
      </c>
      <c r="M70" s="64" cm="1">
        <f t="array" ref="M70">_xlfn.IFNA(INDEX('Locations &amp; Fiber - Underserved'!$D:$D,MATCH(1,($A70='Locations &amp; Fiber - Underserved'!$A:$A)*($B70='Locations &amp; Fiber - Underserved'!$B:$B),0)),M69)</f>
        <v>2927.0397090000001</v>
      </c>
      <c r="N70" s="65" cm="1">
        <f t="array" ref="N70">_xlfn.IFNA(INDEX('Locations &amp; Fiber - Underserved'!$F:$F,MATCH(1,($A70='Locations &amp; Fiber - Underserved'!$A:$A)*($B70='Locations &amp; Fiber - Underserved'!$B:$B),0)),N69)</f>
        <v>8.2900000000000001E-2</v>
      </c>
      <c r="O70" s="72" cm="1">
        <f t="array" ref="O70">_xlfn.IFNA(INDEX('Locations &amp; Fiber - Underserved'!$E:$E,MATCH(1,($A70='Locations &amp; Fiber - Underserved'!$A:$A)*($B70='Locations &amp; Fiber - Underserved'!$B:$B),0)),O69)</f>
        <v>0.10789207000000001</v>
      </c>
      <c r="P70" s="63" cm="1">
        <f t="array" ref="P70">_xlfn.IFNA(INDEX('Locations &amp; Fiber - Underserved'!$I:$I,MATCH(1,($A70='Locations &amp; Fiber - Underserved'!$A:$A)*($B70='Locations &amp; Fiber - Underserved'!$B:$B),0)),P69)</f>
        <v>0.57340053899999999</v>
      </c>
      <c r="Q70" s="63" cm="1">
        <f t="array" ref="Q70">_xlfn.IFNA(INDEX('Locations &amp; Fiber - Underserved'!$J:$J,MATCH(1,($A70='Locations &amp; Fiber - Underserved'!$A:$A)*($B70='Locations &amp; Fiber - Underserved'!$B:$B),0)),Q69)</f>
        <v>0.42447923799999998</v>
      </c>
      <c r="R70" s="63" cm="1">
        <f t="array" ref="R70">_xlfn.IFNA(INDEX('Locations &amp; Fiber - Underserved'!$K:$K,MATCH(1,($A70='Locations &amp; Fiber - Underserved'!$A:$A)*($B70='Locations &amp; Fiber - Underserved'!$B:$B),0)),R69)</f>
        <v>2.1199999999999999E-3</v>
      </c>
      <c r="T70" s="66">
        <f>'Model Inputs &amp; Summary Results'!$F$44*I70</f>
        <v>35430.810621249999</v>
      </c>
      <c r="U70" s="66">
        <f>'Model Inputs &amp; Summary Results'!$F$45*J70</f>
        <v>14144.073066000001</v>
      </c>
      <c r="V70" s="66">
        <f>'Model Inputs &amp; Summary Results'!$F$46*K70</f>
        <v>78.100000000000009</v>
      </c>
      <c r="W70" s="67">
        <f t="shared" si="0"/>
        <v>267525.00003334001</v>
      </c>
      <c r="X70" s="67">
        <f t="shared" si="1"/>
        <v>24960.082503110621</v>
      </c>
      <c r="Y70" s="68">
        <f t="shared" si="2"/>
        <v>1239342569.3593657</v>
      </c>
      <c r="Z70" s="68">
        <f t="shared" si="3"/>
        <v>552281839.61015511</v>
      </c>
      <c r="AA70" s="66">
        <f>'Model Inputs &amp; Summary Results'!$F$40*I70</f>
        <v>29302.237973249998</v>
      </c>
      <c r="AB70" s="66">
        <f>'Model Inputs &amp; Summary Results'!$F$41*J70</f>
        <v>11233.769966</v>
      </c>
      <c r="AC70" s="66">
        <f>'Model Inputs &amp; Summary Results'!$F$42*K70</f>
        <v>56.650000000000006</v>
      </c>
      <c r="AD70" s="67">
        <f t="shared" si="4"/>
        <v>90292.999966660005</v>
      </c>
      <c r="AE70" s="67">
        <f t="shared" si="5"/>
        <v>8424.3368968893774</v>
      </c>
      <c r="AF70" s="68">
        <f t="shared" si="23"/>
        <v>341966226.02043331</v>
      </c>
      <c r="AG70" s="68">
        <f t="shared" si="24"/>
        <v>152388646.2551935</v>
      </c>
      <c r="AI70" s="68">
        <f t="shared" si="6"/>
        <v>1581308795.3797989</v>
      </c>
      <c r="AJ70" s="68">
        <f t="shared" si="7"/>
        <v>4419.3103627536875</v>
      </c>
      <c r="AK70" s="68">
        <f>MIN($AJ70*'Model Inputs &amp; Summary Results'!$F$26,'Model Inputs &amp; Summary Results'!$F$23)</f>
        <v>3000</v>
      </c>
      <c r="AL70" s="68">
        <f t="shared" si="8"/>
        <v>6238.8285316145875</v>
      </c>
      <c r="AM70" s="68">
        <f t="shared" si="32"/>
        <v>3238.8285316145875</v>
      </c>
      <c r="AN70" s="68">
        <f t="shared" si="9"/>
        <v>1073454000</v>
      </c>
      <c r="AO70" s="69">
        <f t="shared" si="10"/>
        <v>0.67883894855727889</v>
      </c>
      <c r="AP70" s="49" t="b">
        <f>AND(AM70&lt;'Model Inputs &amp; Summary Results'!$F$14,AO70&gt;=0.25)</f>
        <v>1</v>
      </c>
      <c r="AR70" s="68">
        <f t="shared" si="35"/>
        <v>704670485.86534858</v>
      </c>
      <c r="AS70" s="68">
        <f t="shared" si="34"/>
        <v>1969.3544926899949</v>
      </c>
      <c r="AT70" s="68">
        <f>MIN($AS70*'Model Inputs &amp; Summary Results'!$F$26,'Model Inputs &amp; Summary Results'!$F$23)</f>
        <v>1477.0158695174962</v>
      </c>
      <c r="AU70" s="68">
        <f t="shared" si="29"/>
        <v>528502864.39901143</v>
      </c>
      <c r="AV70" s="68">
        <f t="shared" si="30"/>
        <v>176167621.46633714</v>
      </c>
      <c r="AX70" s="66">
        <f>'Model Inputs &amp; Summary Results'!$F$40*P70</f>
        <v>21932.570616749999</v>
      </c>
      <c r="AY70" s="66">
        <f>'Model Inputs &amp; Summary Results'!$F$41*Q70</f>
        <v>20481.123233499999</v>
      </c>
      <c r="AZ70" s="66">
        <f>'Model Inputs &amp; Summary Results'!$F$42*R70</f>
        <v>109.17999999999999</v>
      </c>
      <c r="BA70" s="68">
        <f t="shared" si="15"/>
        <v>252344068.60062292</v>
      </c>
      <c r="BB70" s="68">
        <f t="shared" si="31"/>
        <v>124466140.30047947</v>
      </c>
      <c r="BD70" s="68">
        <f t="shared" si="17"/>
        <v>3525.146242185725</v>
      </c>
      <c r="BE70" s="68">
        <f>MIN($BD70*'Model Inputs &amp; Summary Results'!$F$26,'Model Inputs &amp; Summary Results'!$F$23)</f>
        <v>2643.8596816392937</v>
      </c>
      <c r="BF70" s="68">
        <f t="shared" si="18"/>
        <v>4587.8808820523427</v>
      </c>
      <c r="BG70" s="68">
        <f t="shared" si="26"/>
        <v>1944.021200413049</v>
      </c>
      <c r="BH70" s="68">
        <f t="shared" si="19"/>
        <v>189258051.4504672</v>
      </c>
      <c r="BI70" s="70">
        <f t="shared" si="20"/>
        <v>0.75</v>
      </c>
      <c r="BJ70" s="49" t="b">
        <f>AND(BG70&lt;'Model Inputs &amp; Summary Results'!$F$14,BG70&lt;$BX$23,BI70&gt;=0.25)</f>
        <v>1</v>
      </c>
      <c r="BL70" s="68">
        <f t="shared" si="28"/>
        <v>1738.74246061242</v>
      </c>
      <c r="BM70" s="68">
        <f>MIN($BL70*'Model Inputs &amp; Summary Results'!$F$26,'Model Inputs &amp; Summary Results'!$F$23)</f>
        <v>1304.0568454593149</v>
      </c>
      <c r="BN70" s="68">
        <f t="shared" si="33"/>
        <v>93349605.225359604</v>
      </c>
      <c r="BO70" s="68">
        <f t="shared" si="27"/>
        <v>63086017.150155723</v>
      </c>
      <c r="BS70" s="49"/>
      <c r="BT70" s="49"/>
      <c r="BU70" s="49"/>
      <c r="BV70" s="49"/>
      <c r="BW70" s="49"/>
      <c r="BX70" s="49"/>
      <c r="CA70" s="75"/>
    </row>
    <row r="71" spans="1:79" x14ac:dyDescent="0.45">
      <c r="A71" s="49" t="str">
        <f t="shared" si="22"/>
        <v>TX</v>
      </c>
      <c r="B71" s="62">
        <v>0.56000000000000005</v>
      </c>
      <c r="C71" s="63" cm="1">
        <f t="array" ref="C71">_xlfn.IFNA(INDEX('Locations &amp; Fiber - Unserved'!$H:$H,MATCH(1,($A71='Locations &amp; Fiber - Unserved'!$A:$A)*($B71='Locations &amp; Fiber - Unserved'!$B:$B),0)),C70)</f>
        <v>0.25342702299999997</v>
      </c>
      <c r="D71" s="63" cm="1">
        <f t="array" ref="D71">_xlfn.IFNA(INDEX('Locations &amp; Fiber - Unserved'!$G:$G,MATCH(1,($A71='Locations &amp; Fiber - Unserved'!$A:$A)*($B71='Locations &amp; Fiber - Unserved'!$B:$B),0)),D70)</f>
        <v>0.74657297700000003</v>
      </c>
      <c r="E71" s="64" cm="1">
        <f t="array" ref="E71">_xlfn.IFNA(INDEX('Locations &amp; Fiber - Unserved'!$C:$C,MATCH(1,($A71='Locations &amp; Fiber - Unserved'!$A:$A)*($B71='Locations &amp; Fiber - Unserved'!$B:$B),0)),E70)</f>
        <v>364894</v>
      </c>
      <c r="F71" s="64" cm="1">
        <f t="array" ref="F71">_xlfn.IFNA(INDEX('Locations &amp; Fiber - Unserved'!$D:$D,MATCH(1,($A71='Locations &amp; Fiber - Unserved'!$A:$A)*($B71='Locations &amp; Fiber - Unserved'!$B:$B),0)),F70)</f>
        <v>15789.714980000001</v>
      </c>
      <c r="G71" s="65" cm="1">
        <f t="array" ref="G71">_xlfn.IFNA(INDEX('Locations &amp; Fiber - Unserved'!$F:$F,MATCH(1,($A71='Locations &amp; Fiber - Unserved'!$A:$A)*($B71='Locations &amp; Fiber - Unserved'!$B:$B),0)),G70)</f>
        <v>9.7600000000000006E-2</v>
      </c>
      <c r="H71" s="65" cm="1">
        <f t="array" ref="H71">_xlfn.IFNA(INDEX('Locations &amp; Fiber - Unserved'!$E:$E,MATCH(1,($A71='Locations &amp; Fiber - Unserved'!$A:$A)*($B71='Locations &amp; Fiber - Unserved'!$B:$B),0)),H70)</f>
        <v>0.13213749299999999</v>
      </c>
      <c r="I71" s="63" cm="1">
        <f t="array" ref="I71">_xlfn.IFNA(INDEX('Locations &amp; Fiber - Unserved'!$I:$I,MATCH(1,($A71='Locations &amp; Fiber - Unserved'!$A:$A)*($B71='Locations &amp; Fiber - Unserved'!$B:$B),0)),I70)</f>
        <v>0.77621502600000003</v>
      </c>
      <c r="J71" s="63" cm="1">
        <f t="array" ref="J71">_xlfn.IFNA(INDEX('Locations &amp; Fiber - Unserved'!$J:$J,MATCH(1,($A71='Locations &amp; Fiber - Unserved'!$A:$A)*($B71='Locations &amp; Fiber - Unserved'!$B:$B),0)),J70)</f>
        <v>0.22274006499999999</v>
      </c>
      <c r="K71" s="63" cm="1">
        <f t="array" ref="K71">_xlfn.IFNA(INDEX('Locations &amp; Fiber - Unserved'!$K:$K,MATCH(1,($A71='Locations &amp; Fiber - Unserved'!$A:$A)*($B71='Locations &amp; Fiber - Unserved'!$B:$B),0)),K70)</f>
        <v>1.0399999999999999E-3</v>
      </c>
      <c r="L71" s="64" cm="1">
        <f t="array" ref="L71">_xlfn.IFNA(INDEX('Locations &amp; Fiber - Underserved'!$C:$C,MATCH(1,($A71='Locations &amp; Fiber - Underserved'!$A:$A)*($B71='Locations &amp; Fiber - Underserved'!$B:$B),0)),L70)</f>
        <v>72998</v>
      </c>
      <c r="M71" s="64" cm="1">
        <f t="array" ref="M71">_xlfn.IFNA(INDEX('Locations &amp; Fiber - Underserved'!$D:$D,MATCH(1,($A71='Locations &amp; Fiber - Underserved'!$A:$A)*($B71='Locations &amp; Fiber - Underserved'!$B:$B),0)),M70)</f>
        <v>3083.7408220000002</v>
      </c>
      <c r="N71" s="65" cm="1">
        <f t="array" ref="N71">_xlfn.IFNA(INDEX('Locations &amp; Fiber - Underserved'!$F:$F,MATCH(1,($A71='Locations &amp; Fiber - Underserved'!$A:$A)*($B71='Locations &amp; Fiber - Underserved'!$B:$B),0)),N70)</f>
        <v>8.6099999999999996E-2</v>
      </c>
      <c r="O71" s="72" cm="1">
        <f t="array" ref="O71">_xlfn.IFNA(INDEX('Locations &amp; Fiber - Underserved'!$E:$E,MATCH(1,($A71='Locations &amp; Fiber - Underserved'!$A:$A)*($B71='Locations &amp; Fiber - Underserved'!$B:$B),0)),O70)</f>
        <v>0.11334081999999999</v>
      </c>
      <c r="P71" s="63" cm="1">
        <f t="array" ref="P71">_xlfn.IFNA(INDEX('Locations &amp; Fiber - Underserved'!$I:$I,MATCH(1,($A71='Locations &amp; Fiber - Underserved'!$A:$A)*($B71='Locations &amp; Fiber - Underserved'!$B:$B),0)),P70)</f>
        <v>0.58276812499999997</v>
      </c>
      <c r="Q71" s="63" cm="1">
        <f t="array" ref="Q71">_xlfn.IFNA(INDEX('Locations &amp; Fiber - Underserved'!$J:$J,MATCH(1,($A71='Locations &amp; Fiber - Underserved'!$A:$A)*($B71='Locations &amp; Fiber - Underserved'!$B:$B),0)),Q70)</f>
        <v>0.41516628700000002</v>
      </c>
      <c r="R71" s="63" cm="1">
        <f t="array" ref="R71">_xlfn.IFNA(INDEX('Locations &amp; Fiber - Underserved'!$K:$K,MATCH(1,($A71='Locations &amp; Fiber - Underserved'!$A:$A)*($B71='Locations &amp; Fiber - Underserved'!$B:$B),0)),R70)</f>
        <v>2.0699999999999998E-3</v>
      </c>
      <c r="T71" s="66">
        <f>'Model Inputs &amp; Summary Results'!$F$44*I71</f>
        <v>35899.944952500002</v>
      </c>
      <c r="U71" s="66">
        <f>'Model Inputs &amp; Summary Results'!$F$45*J71</f>
        <v>13531.45894875</v>
      </c>
      <c r="V71" s="66">
        <f>'Model Inputs &amp; Summary Results'!$F$46*K71</f>
        <v>73.839999999999989</v>
      </c>
      <c r="W71" s="67">
        <f t="shared" si="0"/>
        <v>272419.999869438</v>
      </c>
      <c r="X71" s="67">
        <f t="shared" si="1"/>
        <v>26588.191987257153</v>
      </c>
      <c r="Y71" s="68">
        <f t="shared" si="2"/>
        <v>1316254929.2224262</v>
      </c>
      <c r="Z71" s="68">
        <f t="shared" si="3"/>
        <v>583576454.69379807</v>
      </c>
      <c r="AA71" s="66">
        <f>'Model Inputs &amp; Summary Results'!$F$40*I71</f>
        <v>29690.224744499999</v>
      </c>
      <c r="AB71" s="66">
        <f>'Model Inputs &amp; Summary Results'!$F$41*J71</f>
        <v>10747.208136249999</v>
      </c>
      <c r="AC71" s="66">
        <f>'Model Inputs &amp; Summary Results'!$F$42*K71</f>
        <v>53.559999999999995</v>
      </c>
      <c r="AD71" s="67">
        <f t="shared" si="4"/>
        <v>92474.000130561995</v>
      </c>
      <c r="AE71" s="67">
        <f t="shared" si="5"/>
        <v>9025.4624127428506</v>
      </c>
      <c r="AF71" s="68">
        <f t="shared" si="23"/>
        <v>365449934.29984742</v>
      </c>
      <c r="AG71" s="68">
        <f t="shared" si="24"/>
        <v>162026346.33457658</v>
      </c>
      <c r="AI71" s="68">
        <f t="shared" si="6"/>
        <v>1681704863.5222735</v>
      </c>
      <c r="AJ71" s="68">
        <f t="shared" si="7"/>
        <v>4608.7490162136774</v>
      </c>
      <c r="AK71" s="68">
        <f>MIN($AJ71*'Model Inputs &amp; Summary Results'!$F$26,'Model Inputs &amp; Summary Results'!$F$23)</f>
        <v>3000</v>
      </c>
      <c r="AL71" s="68">
        <f t="shared" si="8"/>
        <v>6541.498819464714</v>
      </c>
      <c r="AM71" s="68">
        <f t="shared" si="32"/>
        <v>3541.498819464714</v>
      </c>
      <c r="AN71" s="68">
        <f t="shared" si="9"/>
        <v>1094682000</v>
      </c>
      <c r="AO71" s="69">
        <f t="shared" si="10"/>
        <v>0.65093585904676865</v>
      </c>
      <c r="AP71" s="49" t="b">
        <f>AND(AM71&lt;'Model Inputs &amp; Summary Results'!$F$14,AO71&gt;=0.25)</f>
        <v>1</v>
      </c>
      <c r="AR71" s="68">
        <f t="shared" si="35"/>
        <v>745602801.02837467</v>
      </c>
      <c r="AS71" s="68">
        <f t="shared" si="34"/>
        <v>2043.3408086413442</v>
      </c>
      <c r="AT71" s="68">
        <f>MIN($AS71*'Model Inputs &amp; Summary Results'!$F$26,'Model Inputs &amp; Summary Results'!$F$23)</f>
        <v>1532.5056064810083</v>
      </c>
      <c r="AU71" s="68">
        <f t="shared" si="29"/>
        <v>559202100.771281</v>
      </c>
      <c r="AV71" s="68">
        <f t="shared" si="30"/>
        <v>186400700.25709367</v>
      </c>
      <c r="AX71" s="66">
        <f>'Model Inputs &amp; Summary Results'!$F$40*P71</f>
        <v>22290.880781249998</v>
      </c>
      <c r="AY71" s="66">
        <f>'Model Inputs &amp; Summary Results'!$F$41*Q71</f>
        <v>20031.773347750001</v>
      </c>
      <c r="AZ71" s="66">
        <f>'Model Inputs &amp; Summary Results'!$F$42*R71</f>
        <v>106.60499999999999</v>
      </c>
      <c r="BA71" s="68">
        <f t="shared" si="15"/>
        <v>266673316.0850817</v>
      </c>
      <c r="BB71" s="68">
        <f t="shared" si="31"/>
        <v>130840838.42331348</v>
      </c>
      <c r="BD71" s="68">
        <f t="shared" si="17"/>
        <v>3653.1592110069</v>
      </c>
      <c r="BE71" s="68">
        <f>MIN($BD71*'Model Inputs &amp; Summary Results'!$F$26,'Model Inputs &amp; Summary Results'!$F$23)</f>
        <v>2739.8694082551751</v>
      </c>
      <c r="BF71" s="68">
        <f t="shared" si="18"/>
        <v>4808.9670216733466</v>
      </c>
      <c r="BG71" s="68">
        <f t="shared" si="26"/>
        <v>2069.0976134181715</v>
      </c>
      <c r="BH71" s="68">
        <f t="shared" si="19"/>
        <v>200004987.06381127</v>
      </c>
      <c r="BI71" s="70">
        <f t="shared" si="20"/>
        <v>0.75</v>
      </c>
      <c r="BJ71" s="49" t="b">
        <f>AND(BG71&lt;'Model Inputs &amp; Summary Results'!$F$14,BG71&lt;$BX$23,BI71&gt;=0.25)</f>
        <v>1</v>
      </c>
      <c r="BL71" s="68">
        <f t="shared" si="28"/>
        <v>1792.3893589319362</v>
      </c>
      <c r="BM71" s="68">
        <f>MIN($BL71*'Model Inputs &amp; Summary Results'!$F$26,'Model Inputs &amp; Summary Results'!$F$23)</f>
        <v>1344.2920191989522</v>
      </c>
      <c r="BN71" s="68">
        <f t="shared" si="33"/>
        <v>98130628.817485109</v>
      </c>
      <c r="BO71" s="68">
        <f t="shared" si="27"/>
        <v>66668329.021270424</v>
      </c>
      <c r="BS71" s="49"/>
      <c r="BT71" s="49"/>
      <c r="BU71" s="49"/>
      <c r="BV71" s="49"/>
      <c r="BW71" s="49"/>
      <c r="BX71" s="49"/>
      <c r="CA71" s="75"/>
    </row>
    <row r="72" spans="1:79" x14ac:dyDescent="0.45">
      <c r="A72" s="49" t="str">
        <f t="shared" si="22"/>
        <v>TX</v>
      </c>
      <c r="B72" s="62">
        <v>0.56999999999999995</v>
      </c>
      <c r="C72" s="63" cm="1">
        <f t="array" ref="C72">_xlfn.IFNA(INDEX('Locations &amp; Fiber - Unserved'!$H:$H,MATCH(1,($A72='Locations &amp; Fiber - Unserved'!$A:$A)*($B72='Locations &amp; Fiber - Unserved'!$B:$B),0)),C71)</f>
        <v>0.25261451600000001</v>
      </c>
      <c r="D72" s="63" cm="1">
        <f t="array" ref="D72">_xlfn.IFNA(INDEX('Locations &amp; Fiber - Unserved'!$G:$G,MATCH(1,($A72='Locations &amp; Fiber - Unserved'!$A:$A)*($B72='Locations &amp; Fiber - Unserved'!$B:$B),0)),D71)</f>
        <v>0.74738548400000004</v>
      </c>
      <c r="E72" s="64" cm="1">
        <f t="array" ref="E72">_xlfn.IFNA(INDEX('Locations &amp; Fiber - Unserved'!$C:$C,MATCH(1,($A72='Locations &amp; Fiber - Unserved'!$A:$A)*($B72='Locations &amp; Fiber - Unserved'!$B:$B),0)),E71)</f>
        <v>371388</v>
      </c>
      <c r="F72" s="64" cm="1">
        <f t="array" ref="F72">_xlfn.IFNA(INDEX('Locations &amp; Fiber - Unserved'!$D:$D,MATCH(1,($A72='Locations &amp; Fiber - Unserved'!$A:$A)*($B72='Locations &amp; Fiber - Unserved'!$B:$B),0)),F71)</f>
        <v>16664.484899999999</v>
      </c>
      <c r="G72" s="65" cm="1">
        <f t="array" ref="G72">_xlfn.IFNA(INDEX('Locations &amp; Fiber - Unserved'!$F:$F,MATCH(1,($A72='Locations &amp; Fiber - Unserved'!$A:$A)*($B72='Locations &amp; Fiber - Unserved'!$B:$B),0)),G71)</f>
        <v>0.10159821600000001</v>
      </c>
      <c r="H72" s="65" cm="1">
        <f t="array" ref="H72">_xlfn.IFNA(INDEX('Locations &amp; Fiber - Unserved'!$E:$E,MATCH(1,($A72='Locations &amp; Fiber - Unserved'!$A:$A)*($B72='Locations &amp; Fiber - Unserved'!$B:$B),0)),H71)</f>
        <v>0.13746571599999999</v>
      </c>
      <c r="I72" s="63" cm="1">
        <f t="array" ref="I72">_xlfn.IFNA(INDEX('Locations &amp; Fiber - Unserved'!$I:$I,MATCH(1,($A72='Locations &amp; Fiber - Unserved'!$A:$A)*($B72='Locations &amp; Fiber - Unserved'!$B:$B),0)),I71)</f>
        <v>0.78476278799999999</v>
      </c>
      <c r="J72" s="63" cm="1">
        <f t="array" ref="J72">_xlfn.IFNA(INDEX('Locations &amp; Fiber - Unserved'!$J:$J,MATCH(1,($A72='Locations &amp; Fiber - Unserved'!$A:$A)*($B72='Locations &amp; Fiber - Unserved'!$B:$B),0)),J71)</f>
        <v>0.21424162199999999</v>
      </c>
      <c r="K72" s="63" cm="1">
        <f t="array" ref="K72">_xlfn.IFNA(INDEX('Locations &amp; Fiber - Unserved'!$K:$K,MATCH(1,($A72='Locations &amp; Fiber - Unserved'!$A:$A)*($B72='Locations &amp; Fiber - Unserved'!$B:$B),0)),K71)</f>
        <v>9.9599999999999992E-4</v>
      </c>
      <c r="L72" s="64" cm="1">
        <f t="array" ref="L72">_xlfn.IFNA(INDEX('Locations &amp; Fiber - Underserved'!$C:$C,MATCH(1,($A72='Locations &amp; Fiber - Underserved'!$A:$A)*($B72='Locations &amp; Fiber - Underserved'!$B:$B),0)),L71)</f>
        <v>74291</v>
      </c>
      <c r="M72" s="64" cm="1">
        <f t="array" ref="M72">_xlfn.IFNA(INDEX('Locations &amp; Fiber - Underserved'!$D:$D,MATCH(1,($A72='Locations &amp; Fiber - Underserved'!$A:$A)*($B72='Locations &amp; Fiber - Underserved'!$B:$B),0)),M71)</f>
        <v>3234.0330520000002</v>
      </c>
      <c r="N72" s="65" cm="1">
        <f t="array" ref="N72">_xlfn.IFNA(INDEX('Locations &amp; Fiber - Underserved'!$F:$F,MATCH(1,($A72='Locations &amp; Fiber - Underserved'!$A:$A)*($B72='Locations &amp; Fiber - Underserved'!$B:$B),0)),N71)</f>
        <v>8.9300000000000004E-2</v>
      </c>
      <c r="O72" s="72" cm="1">
        <f t="array" ref="O72">_xlfn.IFNA(INDEX('Locations &amp; Fiber - Underserved'!$E:$E,MATCH(1,($A72='Locations &amp; Fiber - Underserved'!$A:$A)*($B72='Locations &amp; Fiber - Underserved'!$B:$B),0)),O71)</f>
        <v>0.118795127</v>
      </c>
      <c r="P72" s="63" cm="1">
        <f t="array" ref="P72">_xlfn.IFNA(INDEX('Locations &amp; Fiber - Underserved'!$I:$I,MATCH(1,($A72='Locations &amp; Fiber - Underserved'!$A:$A)*($B72='Locations &amp; Fiber - Underserved'!$B:$B),0)),P71)</f>
        <v>0.59373699199999996</v>
      </c>
      <c r="Q72" s="63" cm="1">
        <f t="array" ref="Q72">_xlfn.IFNA(INDEX('Locations &amp; Fiber - Underserved'!$J:$J,MATCH(1,($A72='Locations &amp; Fiber - Underserved'!$A:$A)*($B72='Locations &amp; Fiber - Underserved'!$B:$B),0)),Q71)</f>
        <v>0.404278209</v>
      </c>
      <c r="R72" s="63" cm="1">
        <f t="array" ref="R72">_xlfn.IFNA(INDEX('Locations &amp; Fiber - Underserved'!$K:$K,MATCH(1,($A72='Locations &amp; Fiber - Underserved'!$A:$A)*($B72='Locations &amp; Fiber - Underserved'!$B:$B),0)),R71)</f>
        <v>1.98E-3</v>
      </c>
      <c r="T72" s="66">
        <f>'Model Inputs &amp; Summary Results'!$F$44*I72</f>
        <v>36295.278944999998</v>
      </c>
      <c r="U72" s="66">
        <f>'Model Inputs &amp; Summary Results'!$F$45*J72</f>
        <v>13015.1785365</v>
      </c>
      <c r="V72" s="66">
        <f>'Model Inputs &amp; Summary Results'!$F$46*K72</f>
        <v>70.715999999999994</v>
      </c>
      <c r="W72" s="67">
        <f t="shared" si="0"/>
        <v>277570.00013179204</v>
      </c>
      <c r="X72" s="67">
        <f t="shared" si="1"/>
        <v>28200.616828509839</v>
      </c>
      <c r="Y72" s="68">
        <f t="shared" si="2"/>
        <v>1392579551.8939526</v>
      </c>
      <c r="Z72" s="68">
        <f t="shared" si="3"/>
        <v>615032348.75052667</v>
      </c>
      <c r="AA72" s="66">
        <f>'Model Inputs &amp; Summary Results'!$F$40*I72</f>
        <v>30017.176640999998</v>
      </c>
      <c r="AB72" s="66">
        <f>'Model Inputs &amp; Summary Results'!$F$41*J72</f>
        <v>10337.158261499999</v>
      </c>
      <c r="AC72" s="66">
        <f>'Model Inputs &amp; Summary Results'!$F$42*K72</f>
        <v>51.293999999999997</v>
      </c>
      <c r="AD72" s="67">
        <f t="shared" si="4"/>
        <v>93817.999868208004</v>
      </c>
      <c r="AE72" s="67">
        <f t="shared" si="5"/>
        <v>9531.7414152981692</v>
      </c>
      <c r="AF72" s="68">
        <f t="shared" si="23"/>
        <v>385136006.42112797</v>
      </c>
      <c r="AG72" s="68">
        <f t="shared" si="24"/>
        <v>170095203.7500709</v>
      </c>
      <c r="AI72" s="68">
        <f t="shared" si="6"/>
        <v>1777715558.3150806</v>
      </c>
      <c r="AJ72" s="68">
        <f t="shared" si="7"/>
        <v>4786.6801251388861</v>
      </c>
      <c r="AK72" s="68">
        <f>MIN($AJ72*'Model Inputs &amp; Summary Results'!$F$26,'Model Inputs &amp; Summary Results'!$F$23)</f>
        <v>3000</v>
      </c>
      <c r="AL72" s="68">
        <f t="shared" si="8"/>
        <v>6788.2183695546091</v>
      </c>
      <c r="AM72" s="68">
        <f t="shared" si="32"/>
        <v>3788.2183695546091</v>
      </c>
      <c r="AN72" s="68">
        <f t="shared" si="9"/>
        <v>1114164000</v>
      </c>
      <c r="AO72" s="69">
        <f t="shared" si="10"/>
        <v>0.62673918489862634</v>
      </c>
      <c r="AP72" s="49" t="b">
        <f>AND(AM72&lt;'Model Inputs &amp; Summary Results'!$F$14,AO72&gt;=0.25)</f>
        <v>1</v>
      </c>
      <c r="AR72" s="68">
        <f t="shared" si="35"/>
        <v>785127552.5005976</v>
      </c>
      <c r="AS72" s="68">
        <f t="shared" si="34"/>
        <v>2114.035866803983</v>
      </c>
      <c r="AT72" s="68">
        <f>MIN($AS72*'Model Inputs &amp; Summary Results'!$F$26,'Model Inputs &amp; Summary Results'!$F$23)</f>
        <v>1585.5269001029874</v>
      </c>
      <c r="AU72" s="68">
        <f t="shared" si="29"/>
        <v>588845664.37544823</v>
      </c>
      <c r="AV72" s="68">
        <f t="shared" si="30"/>
        <v>196281888.12514937</v>
      </c>
      <c r="AX72" s="66">
        <f>'Model Inputs &amp; Summary Results'!$F$40*P72</f>
        <v>22710.439943999998</v>
      </c>
      <c r="AY72" s="66">
        <f>'Model Inputs &amp; Summary Results'!$F$41*Q72</f>
        <v>19506.423584249998</v>
      </c>
      <c r="AZ72" s="66">
        <f>'Model Inputs &amp; Summary Results'!$F$42*R72</f>
        <v>101.97</v>
      </c>
      <c r="BA72" s="68">
        <f t="shared" si="15"/>
        <v>280751025.6250968</v>
      </c>
      <c r="BB72" s="68">
        <f t="shared" si="31"/>
        <v>136860506.35244629</v>
      </c>
      <c r="BD72" s="68">
        <f t="shared" si="17"/>
        <v>3779.0718340727249</v>
      </c>
      <c r="BE72" s="68">
        <f>MIN($BD72*'Model Inputs &amp; Summary Results'!$F$26,'Model Inputs &amp; Summary Results'!$F$23)</f>
        <v>2834.3038755545435</v>
      </c>
      <c r="BF72" s="68">
        <f t="shared" si="18"/>
        <v>5027.2712034803162</v>
      </c>
      <c r="BG72" s="68">
        <f t="shared" si="26"/>
        <v>2192.9673279257727</v>
      </c>
      <c r="BH72" s="68">
        <f t="shared" si="19"/>
        <v>210563269.2188226</v>
      </c>
      <c r="BI72" s="70">
        <f t="shared" si="20"/>
        <v>0.75</v>
      </c>
      <c r="BJ72" s="49" t="b">
        <f>AND(BG72&lt;'Model Inputs &amp; Summary Results'!$F$14,BG72&lt;$BX$23,BI72&gt;=0.25)</f>
        <v>1</v>
      </c>
      <c r="BL72" s="68">
        <f t="shared" si="28"/>
        <v>1842.2218889562166</v>
      </c>
      <c r="BM72" s="68">
        <f>MIN($BL72*'Model Inputs &amp; Summary Results'!$F$26,'Model Inputs &amp; Summary Results'!$F$23)</f>
        <v>1381.6664167171625</v>
      </c>
      <c r="BN72" s="68">
        <f t="shared" si="33"/>
        <v>102645379.76433472</v>
      </c>
      <c r="BO72" s="68">
        <f t="shared" si="27"/>
        <v>70187756.406274199</v>
      </c>
      <c r="BS72" s="49"/>
      <c r="BT72" s="49"/>
      <c r="BU72" s="49"/>
      <c r="BV72" s="49"/>
      <c r="BW72" s="49"/>
      <c r="BX72" s="49"/>
      <c r="CA72" s="75"/>
    </row>
    <row r="73" spans="1:79" x14ac:dyDescent="0.45">
      <c r="A73" s="49" t="str">
        <f t="shared" si="22"/>
        <v>TX</v>
      </c>
      <c r="B73" s="62">
        <v>0.57999999999999996</v>
      </c>
      <c r="C73" s="63" cm="1">
        <f t="array" ref="C73">_xlfn.IFNA(INDEX('Locations &amp; Fiber - Unserved'!$H:$H,MATCH(1,($A73='Locations &amp; Fiber - Unserved'!$A:$A)*($B73='Locations &amp; Fiber - Unserved'!$B:$B),0)),C72)</f>
        <v>0.25287322899999998</v>
      </c>
      <c r="D73" s="63" cm="1">
        <f t="array" ref="D73">_xlfn.IFNA(INDEX('Locations &amp; Fiber - Unserved'!$G:$G,MATCH(1,($A73='Locations &amp; Fiber - Unserved'!$A:$A)*($B73='Locations &amp; Fiber - Unserved'!$B:$B),0)),D72)</f>
        <v>0.74712677100000002</v>
      </c>
      <c r="E73" s="64" cm="1">
        <f t="array" ref="E73">_xlfn.IFNA(INDEX('Locations &amp; Fiber - Unserved'!$C:$C,MATCH(1,($A73='Locations &amp; Fiber - Unserved'!$A:$A)*($B73='Locations &amp; Fiber - Unserved'!$B:$B),0)),E72)</f>
        <v>377798</v>
      </c>
      <c r="F73" s="64" cm="1">
        <f t="array" ref="F73">_xlfn.IFNA(INDEX('Locations &amp; Fiber - Unserved'!$D:$D,MATCH(1,($A73='Locations &amp; Fiber - Unserved'!$A:$A)*($B73='Locations &amp; Fiber - Unserved'!$B:$B),0)),F72)</f>
        <v>17565.115040000001</v>
      </c>
      <c r="G73" s="65" cm="1">
        <f t="array" ref="G73">_xlfn.IFNA(INDEX('Locations &amp; Fiber - Unserved'!$F:$F,MATCH(1,($A73='Locations &amp; Fiber - Unserved'!$A:$A)*($B73='Locations &amp; Fiber - Unserved'!$B:$B),0)),G72)</f>
        <v>0.105722332</v>
      </c>
      <c r="H73" s="65" cm="1">
        <f t="array" ref="H73">_xlfn.IFNA(INDEX('Locations &amp; Fiber - Unserved'!$E:$E,MATCH(1,($A73='Locations &amp; Fiber - Unserved'!$A:$A)*($B73='Locations &amp; Fiber - Unserved'!$B:$B),0)),H72)</f>
        <v>0.14295781599999999</v>
      </c>
      <c r="I73" s="63" cm="1">
        <f t="array" ref="I73">_xlfn.IFNA(INDEX('Locations &amp; Fiber - Unserved'!$I:$I,MATCH(1,($A73='Locations &amp; Fiber - Unserved'!$A:$A)*($B73='Locations &amp; Fiber - Unserved'!$B:$B),0)),I72)</f>
        <v>0.79391798899999999</v>
      </c>
      <c r="J73" s="63" cm="1">
        <f t="array" ref="J73">_xlfn.IFNA(INDEX('Locations &amp; Fiber - Unserved'!$J:$J,MATCH(1,($A73='Locations &amp; Fiber - Unserved'!$A:$A)*($B73='Locations &amp; Fiber - Unserved'!$B:$B),0)),J72)</f>
        <v>0.20513658100000001</v>
      </c>
      <c r="K73" s="63" cm="1">
        <f t="array" ref="K73">_xlfn.IFNA(INDEX('Locations &amp; Fiber - Unserved'!$K:$K,MATCH(1,($A73='Locations &amp; Fiber - Unserved'!$A:$A)*($B73='Locations &amp; Fiber - Unserved'!$B:$B),0)),K72)</f>
        <v>9.4499999999999998E-4</v>
      </c>
      <c r="L73" s="64" cm="1">
        <f t="array" ref="L73">_xlfn.IFNA(INDEX('Locations &amp; Fiber - Underserved'!$C:$C,MATCH(1,($A73='Locations &amp; Fiber - Underserved'!$A:$A)*($B73='Locations &amp; Fiber - Underserved'!$B:$B),0)),L72)</f>
        <v>75574</v>
      </c>
      <c r="M73" s="64" cm="1">
        <f t="array" ref="M73">_xlfn.IFNA(INDEX('Locations &amp; Fiber - Underserved'!$D:$D,MATCH(1,($A73='Locations &amp; Fiber - Underserved'!$A:$A)*($B73='Locations &amp; Fiber - Underserved'!$B:$B),0)),M72)</f>
        <v>3389.7696860000001</v>
      </c>
      <c r="N73" s="65" cm="1">
        <f t="array" ref="N73">_xlfn.IFNA(INDEX('Locations &amp; Fiber - Underserved'!$F:$F,MATCH(1,($A73='Locations &amp; Fiber - Underserved'!$A:$A)*($B73='Locations &amp; Fiber - Underserved'!$B:$B),0)),N72)</f>
        <v>9.2600000000000002E-2</v>
      </c>
      <c r="O73" s="72" cm="1">
        <f t="array" ref="O73">_xlfn.IFNA(INDEX('Locations &amp; Fiber - Underserved'!$E:$E,MATCH(1,($A73='Locations &amp; Fiber - Underserved'!$A:$A)*($B73='Locations &amp; Fiber - Underserved'!$B:$B),0)),O72)</f>
        <v>0.12422190399999999</v>
      </c>
      <c r="P73" s="63" cm="1">
        <f t="array" ref="P73">_xlfn.IFNA(INDEX('Locations &amp; Fiber - Underserved'!$I:$I,MATCH(1,($A73='Locations &amp; Fiber - Underserved'!$A:$A)*($B73='Locations &amp; Fiber - Underserved'!$B:$B),0)),P72)</f>
        <v>0.60523972199999998</v>
      </c>
      <c r="Q73" s="63" cm="1">
        <f t="array" ref="Q73">_xlfn.IFNA(INDEX('Locations &amp; Fiber - Underserved'!$J:$J,MATCH(1,($A73='Locations &amp; Fiber - Underserved'!$A:$A)*($B73='Locations &amp; Fiber - Underserved'!$B:$B),0)),Q72)</f>
        <v>0.39279689299999998</v>
      </c>
      <c r="R73" s="63" cm="1">
        <f t="array" ref="R73">_xlfn.IFNA(INDEX('Locations &amp; Fiber - Underserved'!$K:$K,MATCH(1,($A73='Locations &amp; Fiber - Underserved'!$A:$A)*($B73='Locations &amp; Fiber - Underserved'!$B:$B),0)),R72)</f>
        <v>1.9599999999999999E-3</v>
      </c>
      <c r="T73" s="66">
        <f>'Model Inputs &amp; Summary Results'!$F$44*I73</f>
        <v>36718.706991250001</v>
      </c>
      <c r="U73" s="66">
        <f>'Model Inputs &amp; Summary Results'!$F$45*J73</f>
        <v>12462.047295750001</v>
      </c>
      <c r="V73" s="66">
        <f>'Model Inputs &amp; Summary Results'!$F$46*K73</f>
        <v>67.094999999999999</v>
      </c>
      <c r="W73" s="67">
        <f t="shared" si="0"/>
        <v>282262.99983025802</v>
      </c>
      <c r="X73" s="67">
        <f t="shared" si="1"/>
        <v>29841.502579370484</v>
      </c>
      <c r="Y73" s="68">
        <f t="shared" si="2"/>
        <v>1469629821.5264595</v>
      </c>
      <c r="Z73" s="68">
        <f t="shared" si="3"/>
        <v>646297633.74490023</v>
      </c>
      <c r="AA73" s="66">
        <f>'Model Inputs &amp; Summary Results'!$F$40*I73</f>
        <v>30367.363079250001</v>
      </c>
      <c r="AB73" s="66">
        <f>'Model Inputs &amp; Summary Results'!$F$41*J73</f>
        <v>9897.8400332500005</v>
      </c>
      <c r="AC73" s="66">
        <f>'Model Inputs &amp; Summary Results'!$F$42*K73</f>
        <v>48.667499999999997</v>
      </c>
      <c r="AD73" s="67">
        <f t="shared" si="4"/>
        <v>95535.000169741994</v>
      </c>
      <c r="AE73" s="67">
        <f t="shared" si="5"/>
        <v>10100.183005565519</v>
      </c>
      <c r="AF73" s="68">
        <f t="shared" si="23"/>
        <v>407177470.84893972</v>
      </c>
      <c r="AG73" s="68">
        <f t="shared" si="24"/>
        <v>179064028.28065157</v>
      </c>
      <c r="AI73" s="68">
        <f t="shared" si="6"/>
        <v>1876807292.3753991</v>
      </c>
      <c r="AJ73" s="68">
        <f t="shared" si="7"/>
        <v>4967.7533824302909</v>
      </c>
      <c r="AK73" s="68">
        <f>MIN($AJ73*'Model Inputs &amp; Summary Results'!$F$26,'Model Inputs &amp; Summary Results'!$F$23)</f>
        <v>3000</v>
      </c>
      <c r="AL73" s="68">
        <f t="shared" si="8"/>
        <v>7040.3649767666775</v>
      </c>
      <c r="AM73" s="68">
        <f t="shared" si="32"/>
        <v>4040.3649767666775</v>
      </c>
      <c r="AN73" s="68">
        <f t="shared" si="9"/>
        <v>1133394000</v>
      </c>
      <c r="AO73" s="69">
        <f t="shared" si="10"/>
        <v>0.60389471236842274</v>
      </c>
      <c r="AP73" s="49" t="b">
        <f>AND(AM73&lt;'Model Inputs &amp; Summary Results'!$F$14,AO73&gt;=0.25)</f>
        <v>1</v>
      </c>
      <c r="AR73" s="68">
        <f t="shared" si="35"/>
        <v>825361662.0255518</v>
      </c>
      <c r="AS73" s="68">
        <f t="shared" si="34"/>
        <v>2184.6639262927592</v>
      </c>
      <c r="AT73" s="68">
        <f>MIN($AS73*'Model Inputs &amp; Summary Results'!$F$26,'Model Inputs &amp; Summary Results'!$F$23)</f>
        <v>1638.4979447195694</v>
      </c>
      <c r="AU73" s="68">
        <f t="shared" si="29"/>
        <v>619021246.51916385</v>
      </c>
      <c r="AV73" s="68">
        <f t="shared" si="30"/>
        <v>206340415.50638795</v>
      </c>
      <c r="AX73" s="66">
        <f>'Model Inputs &amp; Summary Results'!$F$40*P73</f>
        <v>23150.419366499998</v>
      </c>
      <c r="AY73" s="66">
        <f>'Model Inputs &amp; Summary Results'!$F$41*Q73</f>
        <v>18952.450087249999</v>
      </c>
      <c r="AZ73" s="66">
        <f>'Model Inputs &amp; Summary Results'!$F$42*R73</f>
        <v>100.94</v>
      </c>
      <c r="BA73" s="68">
        <f t="shared" si="15"/>
        <v>295348690.41790324</v>
      </c>
      <c r="BB73" s="68">
        <f t="shared" si="31"/>
        <v>143061193.92004198</v>
      </c>
      <c r="BD73" s="68">
        <f t="shared" si="17"/>
        <v>3908.0727554172499</v>
      </c>
      <c r="BE73" s="68">
        <f>MIN($BD73*'Model Inputs &amp; Summary Results'!$F$26,'Model Inputs &amp; Summary Results'!$F$23)</f>
        <v>2931.0545665629375</v>
      </c>
      <c r="BF73" s="68">
        <f t="shared" si="18"/>
        <v>5242.6375663980243</v>
      </c>
      <c r="BG73" s="68">
        <f t="shared" si="26"/>
        <v>2311.5829998350869</v>
      </c>
      <c r="BH73" s="68">
        <f t="shared" si="19"/>
        <v>221511517.81342745</v>
      </c>
      <c r="BI73" s="70">
        <f t="shared" si="20"/>
        <v>0.75</v>
      </c>
      <c r="BJ73" s="49" t="b">
        <f>AND(BG73&lt;'Model Inputs &amp; Summary Results'!$F$14,BG73&lt;$BX$23,BI73&gt;=0.25)</f>
        <v>1</v>
      </c>
      <c r="BL73" s="68">
        <f t="shared" si="28"/>
        <v>1892.9948649011826</v>
      </c>
      <c r="BM73" s="68">
        <f>MIN($BL73*'Model Inputs &amp; Summary Results'!$F$26,'Model Inputs &amp; Summary Results'!$F$23)</f>
        <v>1419.7461486758871</v>
      </c>
      <c r="BN73" s="68">
        <f t="shared" si="33"/>
        <v>107295895.44003148</v>
      </c>
      <c r="BO73" s="68">
        <f t="shared" si="27"/>
        <v>73837172.604475796</v>
      </c>
      <c r="BS73" s="49"/>
      <c r="BT73" s="49"/>
      <c r="BU73" s="49"/>
      <c r="BV73" s="49"/>
      <c r="BW73" s="49"/>
      <c r="BX73" s="49"/>
      <c r="CA73" s="75"/>
    </row>
    <row r="74" spans="1:79" x14ac:dyDescent="0.45">
      <c r="A74" s="49" t="str">
        <f t="shared" si="22"/>
        <v>TX</v>
      </c>
      <c r="B74" s="62">
        <v>0.59</v>
      </c>
      <c r="C74" s="63" cm="1">
        <f t="array" ref="C74">_xlfn.IFNA(INDEX('Locations &amp; Fiber - Unserved'!$H:$H,MATCH(1,($A74='Locations &amp; Fiber - Unserved'!$A:$A)*($B74='Locations &amp; Fiber - Unserved'!$B:$B),0)),C73)</f>
        <v>0.25317216599999998</v>
      </c>
      <c r="D74" s="63" cm="1">
        <f t="array" ref="D74">_xlfn.IFNA(INDEX('Locations &amp; Fiber - Unserved'!$G:$G,MATCH(1,($A74='Locations &amp; Fiber - Unserved'!$A:$A)*($B74='Locations &amp; Fiber - Unserved'!$B:$B),0)),D73)</f>
        <v>0.74682783399999997</v>
      </c>
      <c r="E74" s="64" cm="1">
        <f t="array" ref="E74">_xlfn.IFNA(INDEX('Locations &amp; Fiber - Unserved'!$C:$C,MATCH(1,($A74='Locations &amp; Fiber - Unserved'!$A:$A)*($B74='Locations &amp; Fiber - Unserved'!$B:$B),0)),E73)</f>
        <v>384280</v>
      </c>
      <c r="F74" s="64" cm="1">
        <f t="array" ref="F74">_xlfn.IFNA(INDEX('Locations &amp; Fiber - Unserved'!$D:$D,MATCH(1,($A74='Locations &amp; Fiber - Unserved'!$A:$A)*($B74='Locations &amp; Fiber - Unserved'!$B:$B),0)),F73)</f>
        <v>18510.792730000001</v>
      </c>
      <c r="G74" s="65" cm="1">
        <f t="array" ref="G74">_xlfn.IFNA(INDEX('Locations &amp; Fiber - Unserved'!$F:$F,MATCH(1,($A74='Locations &amp; Fiber - Unserved'!$A:$A)*($B74='Locations &amp; Fiber - Unserved'!$B:$B),0)),G73)</f>
        <v>0.109955028</v>
      </c>
      <c r="H74" s="65" cm="1">
        <f t="array" ref="H74">_xlfn.IFNA(INDEX('Locations &amp; Fiber - Unserved'!$E:$E,MATCH(1,($A74='Locations &amp; Fiber - Unserved'!$A:$A)*($B74='Locations &amp; Fiber - Unserved'!$B:$B),0)),H73)</f>
        <v>0.148653746</v>
      </c>
      <c r="I74" s="63" cm="1">
        <f t="array" ref="I74">_xlfn.IFNA(INDEX('Locations &amp; Fiber - Unserved'!$I:$I,MATCH(1,($A74='Locations &amp; Fiber - Unserved'!$A:$A)*($B74='Locations &amp; Fiber - Unserved'!$B:$B),0)),I73)</f>
        <v>0.80223549800000005</v>
      </c>
      <c r="J74" s="63" cm="1">
        <f t="array" ref="J74">_xlfn.IFNA(INDEX('Locations &amp; Fiber - Unserved'!$J:$J,MATCH(1,($A74='Locations &amp; Fiber - Unserved'!$A:$A)*($B74='Locations &amp; Fiber - Unserved'!$B:$B),0)),J73)</f>
        <v>0.19681400499999999</v>
      </c>
      <c r="K74" s="63" cm="1">
        <f t="array" ref="K74">_xlfn.IFNA(INDEX('Locations &amp; Fiber - Unserved'!$K:$K,MATCH(1,($A74='Locations &amp; Fiber - Unserved'!$A:$A)*($B74='Locations &amp; Fiber - Unserved'!$B:$B),0)),K73)</f>
        <v>9.5E-4</v>
      </c>
      <c r="L74" s="64" cm="1">
        <f t="array" ref="L74">_xlfn.IFNA(INDEX('Locations &amp; Fiber - Underserved'!$C:$C,MATCH(1,($A74='Locations &amp; Fiber - Underserved'!$A:$A)*($B74='Locations &amp; Fiber - Underserved'!$B:$B),0)),L73)</f>
        <v>76872</v>
      </c>
      <c r="M74" s="64" cm="1">
        <f t="array" ref="M74">_xlfn.IFNA(INDEX('Locations &amp; Fiber - Underserved'!$D:$D,MATCH(1,($A74='Locations &amp; Fiber - Underserved'!$A:$A)*($B74='Locations &amp; Fiber - Underserved'!$B:$B),0)),M73)</f>
        <v>3554.6591680000001</v>
      </c>
      <c r="N74" s="65" cm="1">
        <f t="array" ref="N74">_xlfn.IFNA(INDEX('Locations &amp; Fiber - Underserved'!$F:$F,MATCH(1,($A74='Locations &amp; Fiber - Underserved'!$A:$A)*($B74='Locations &amp; Fiber - Underserved'!$B:$B),0)),N73)</f>
        <v>9.6000000000000002E-2</v>
      </c>
      <c r="O74" s="72" cm="1">
        <f t="array" ref="O74">_xlfn.IFNA(INDEX('Locations &amp; Fiber - Underserved'!$E:$E,MATCH(1,($A74='Locations &amp; Fiber - Underserved'!$A:$A)*($B74='Locations &amp; Fiber - Underserved'!$B:$B),0)),O73)</f>
        <v>0.12955182300000001</v>
      </c>
      <c r="P74" s="63" cm="1">
        <f t="array" ref="P74">_xlfn.IFNA(INDEX('Locations &amp; Fiber - Underserved'!$I:$I,MATCH(1,($A74='Locations &amp; Fiber - Underserved'!$A:$A)*($B74='Locations &amp; Fiber - Underserved'!$B:$B),0)),P73)</f>
        <v>0.61843200799999998</v>
      </c>
      <c r="Q74" s="63" cm="1">
        <f t="array" ref="Q74">_xlfn.IFNA(INDEX('Locations &amp; Fiber - Underserved'!$J:$J,MATCH(1,($A74='Locations &amp; Fiber - Underserved'!$A:$A)*($B74='Locations &amp; Fiber - Underserved'!$B:$B),0)),Q73)</f>
        <v>0.37969488899999998</v>
      </c>
      <c r="R74" s="63" cm="1">
        <f t="array" ref="R74">_xlfn.IFNA(INDEX('Locations &amp; Fiber - Underserved'!$K:$K,MATCH(1,($A74='Locations &amp; Fiber - Underserved'!$A:$A)*($B74='Locations &amp; Fiber - Underserved'!$B:$B),0)),R73)</f>
        <v>1.8699999999999999E-3</v>
      </c>
      <c r="T74" s="66">
        <f>'Model Inputs &amp; Summary Results'!$F$44*I74</f>
        <v>37103.391782500003</v>
      </c>
      <c r="U74" s="66">
        <f>'Model Inputs &amp; Summary Results'!$F$45*J74</f>
        <v>11956.45080375</v>
      </c>
      <c r="V74" s="66">
        <f>'Model Inputs &amp; Summary Results'!$F$46*K74</f>
        <v>67.45</v>
      </c>
      <c r="W74" s="67">
        <f t="shared" si="0"/>
        <v>286991.00004951999</v>
      </c>
      <c r="X74" s="67">
        <f t="shared" si="1"/>
        <v>31556.10344619297</v>
      </c>
      <c r="Y74" s="68">
        <f t="shared" si="2"/>
        <v>1550265926.8830938</v>
      </c>
      <c r="Z74" s="68">
        <f t="shared" si="3"/>
        <v>679154127.24588501</v>
      </c>
      <c r="AA74" s="66">
        <f>'Model Inputs &amp; Summary Results'!$F$40*I74</f>
        <v>30685.507798500003</v>
      </c>
      <c r="AB74" s="66">
        <f>'Model Inputs &amp; Summary Results'!$F$41*J74</f>
        <v>9496.2757412499996</v>
      </c>
      <c r="AC74" s="66">
        <f>'Model Inputs &amp; Summary Results'!$F$42*K74</f>
        <v>48.924999999999997</v>
      </c>
      <c r="AD74" s="67">
        <f t="shared" si="4"/>
        <v>97288.999950479993</v>
      </c>
      <c r="AE74" s="67">
        <f t="shared" si="5"/>
        <v>10697.414713647026</v>
      </c>
      <c r="AF74" s="68">
        <f t="shared" si="23"/>
        <v>430364573.47356677</v>
      </c>
      <c r="AG74" s="68">
        <f t="shared" si="24"/>
        <v>188537896.12898394</v>
      </c>
      <c r="AI74" s="68">
        <f t="shared" si="6"/>
        <v>1980630500.3566606</v>
      </c>
      <c r="AJ74" s="68">
        <f t="shared" si="7"/>
        <v>5154.1337055185295</v>
      </c>
      <c r="AK74" s="68">
        <f>MIN($AJ74*'Model Inputs &amp; Summary Results'!$F$26,'Model Inputs &amp; Summary Results'!$F$23)</f>
        <v>3000</v>
      </c>
      <c r="AL74" s="68">
        <f t="shared" si="8"/>
        <v>7302.9560737840902</v>
      </c>
      <c r="AM74" s="68">
        <f t="shared" si="32"/>
        <v>4302.9560737840902</v>
      </c>
      <c r="AN74" s="68">
        <f t="shared" si="9"/>
        <v>1152840000</v>
      </c>
      <c r="AO74" s="69">
        <f t="shared" si="10"/>
        <v>0.58205707717436606</v>
      </c>
      <c r="AP74" s="49" t="b">
        <f>AND(AM74&lt;'Model Inputs &amp; Summary Results'!$F$14,AO74&gt;=0.25)</f>
        <v>1</v>
      </c>
      <c r="AR74" s="68">
        <f t="shared" si="35"/>
        <v>867692023.37486899</v>
      </c>
      <c r="AS74" s="68">
        <f t="shared" si="34"/>
        <v>2257.9682090529536</v>
      </c>
      <c r="AT74" s="68">
        <f>MIN($AS74*'Model Inputs &amp; Summary Results'!$F$26,'Model Inputs &amp; Summary Results'!$F$23)</f>
        <v>1693.4761567897153</v>
      </c>
      <c r="AU74" s="68">
        <f t="shared" si="29"/>
        <v>650769017.53115177</v>
      </c>
      <c r="AV74" s="68">
        <f t="shared" si="30"/>
        <v>216923005.84371722</v>
      </c>
      <c r="AX74" s="66">
        <f>'Model Inputs &amp; Summary Results'!$F$40*P74</f>
        <v>23655.024305999999</v>
      </c>
      <c r="AY74" s="66">
        <f>'Model Inputs &amp; Summary Results'!$F$41*Q74</f>
        <v>18320.278394249999</v>
      </c>
      <c r="AZ74" s="66">
        <f>'Model Inputs &amp; Summary Results'!$F$42*R74</f>
        <v>96.304999999999993</v>
      </c>
      <c r="BA74" s="68">
        <f t="shared" si="15"/>
        <v>310476348.20482737</v>
      </c>
      <c r="BB74" s="68">
        <f t="shared" si="31"/>
        <v>149550226.02419308</v>
      </c>
      <c r="BD74" s="68">
        <f t="shared" si="17"/>
        <v>4038.8743392240003</v>
      </c>
      <c r="BE74" s="68">
        <f>MIN($BD74*'Model Inputs &amp; Summary Results'!$F$26,'Model Inputs &amp; Summary Results'!$F$23)</f>
        <v>3000</v>
      </c>
      <c r="BF74" s="68">
        <f t="shared" si="18"/>
        <v>5450.4534741082261</v>
      </c>
      <c r="BG74" s="68">
        <f t="shared" si="26"/>
        <v>2450.4534741082261</v>
      </c>
      <c r="BH74" s="68">
        <f t="shared" si="19"/>
        <v>230616000</v>
      </c>
      <c r="BI74" s="70">
        <f t="shared" si="20"/>
        <v>0.74278121774306005</v>
      </c>
      <c r="BJ74" s="49" t="b">
        <f>AND(BG74&lt;'Model Inputs &amp; Summary Results'!$F$14,BG74&lt;$BX$23,BI74&gt;=0.25)</f>
        <v>1</v>
      </c>
      <c r="BL74" s="68">
        <f t="shared" si="28"/>
        <v>1945.4447136043434</v>
      </c>
      <c r="BM74" s="68">
        <f>MIN($BL74*'Model Inputs &amp; Summary Results'!$F$26,'Model Inputs &amp; Summary Results'!$F$23)</f>
        <v>1459.0835352032575</v>
      </c>
      <c r="BN74" s="68">
        <f t="shared" si="33"/>
        <v>112162669.51814482</v>
      </c>
      <c r="BO74" s="68">
        <f t="shared" si="27"/>
        <v>79860348.204827368</v>
      </c>
      <c r="BS74" s="49"/>
      <c r="BT74" s="49"/>
      <c r="BU74" s="49"/>
      <c r="BV74" s="49"/>
      <c r="BW74" s="49"/>
      <c r="BX74" s="49"/>
      <c r="CA74" s="75"/>
    </row>
    <row r="75" spans="1:79" x14ac:dyDescent="0.45">
      <c r="A75" s="49" t="str">
        <f t="shared" si="22"/>
        <v>TX</v>
      </c>
      <c r="B75" s="62">
        <v>0.6</v>
      </c>
      <c r="C75" s="63" cm="1">
        <f t="array" ref="C75">_xlfn.IFNA(INDEX('Locations &amp; Fiber - Unserved'!$H:$H,MATCH(1,($A75='Locations &amp; Fiber - Unserved'!$A:$A)*($B75='Locations &amp; Fiber - Unserved'!$B:$B),0)),C74)</f>
        <v>0.25299493699999998</v>
      </c>
      <c r="D75" s="63" cm="1">
        <f t="array" ref="D75">_xlfn.IFNA(INDEX('Locations &amp; Fiber - Unserved'!$G:$G,MATCH(1,($A75='Locations &amp; Fiber - Unserved'!$A:$A)*($B75='Locations &amp; Fiber - Unserved'!$B:$B),0)),D74)</f>
        <v>0.74700506300000002</v>
      </c>
      <c r="E75" s="64" cm="1">
        <f t="array" ref="E75">_xlfn.IFNA(INDEX('Locations &amp; Fiber - Unserved'!$C:$C,MATCH(1,($A75='Locations &amp; Fiber - Unserved'!$A:$A)*($B75='Locations &amp; Fiber - Unserved'!$B:$B),0)),E74)</f>
        <v>390075</v>
      </c>
      <c r="F75" s="64" cm="1">
        <f t="array" ref="F75">_xlfn.IFNA(INDEX('Locations &amp; Fiber - Unserved'!$D:$D,MATCH(1,($A75='Locations &amp; Fiber - Unserved'!$A:$A)*($B75='Locations &amp; Fiber - Unserved'!$B:$B),0)),F74)</f>
        <v>19386.251899999999</v>
      </c>
      <c r="G75" s="65" cm="1">
        <f t="array" ref="G75">_xlfn.IFNA(INDEX('Locations &amp; Fiber - Unserved'!$F:$F,MATCH(1,($A75='Locations &amp; Fiber - Unserved'!$A:$A)*($B75='Locations &amp; Fiber - Unserved'!$B:$B),0)),G74)</f>
        <v>0.113808071</v>
      </c>
      <c r="H75" s="65" cm="1">
        <f t="array" ref="H75">_xlfn.IFNA(INDEX('Locations &amp; Fiber - Unserved'!$E:$E,MATCH(1,($A75='Locations &amp; Fiber - Unserved'!$A:$A)*($B75='Locations &amp; Fiber - Unserved'!$B:$B),0)),H74)</f>
        <v>0.153809536</v>
      </c>
      <c r="I75" s="63" cm="1">
        <f t="array" ref="I75">_xlfn.IFNA(INDEX('Locations &amp; Fiber - Unserved'!$I:$I,MATCH(1,($A75='Locations &amp; Fiber - Unserved'!$A:$A)*($B75='Locations &amp; Fiber - Unserved'!$B:$B),0)),I74)</f>
        <v>0.81073086100000002</v>
      </c>
      <c r="J75" s="63" cm="1">
        <f t="array" ref="J75">_xlfn.IFNA(INDEX('Locations &amp; Fiber - Unserved'!$J:$J,MATCH(1,($A75='Locations &amp; Fiber - Unserved'!$A:$A)*($B75='Locations &amp; Fiber - Unserved'!$B:$B),0)),J74)</f>
        <v>0.18835774599999999</v>
      </c>
      <c r="K75" s="63" cm="1">
        <f t="array" ref="K75">_xlfn.IFNA(INDEX('Locations &amp; Fiber - Unserved'!$K:$K,MATCH(1,($A75='Locations &amp; Fiber - Unserved'!$A:$A)*($B75='Locations &amp; Fiber - Unserved'!$B:$B),0)),K74)</f>
        <v>9.1100000000000003E-4</v>
      </c>
      <c r="L75" s="64" cm="1">
        <f t="array" ref="L75">_xlfn.IFNA(INDEX('Locations &amp; Fiber - Underserved'!$C:$C,MATCH(1,($A75='Locations &amp; Fiber - Underserved'!$A:$A)*($B75='Locations &amp; Fiber - Underserved'!$B:$B),0)),L74)</f>
        <v>78032</v>
      </c>
      <c r="M75" s="64" cm="1">
        <f t="array" ref="M75">_xlfn.IFNA(INDEX('Locations &amp; Fiber - Underserved'!$D:$D,MATCH(1,($A75='Locations &amp; Fiber - Underserved'!$A:$A)*($B75='Locations &amp; Fiber - Underserved'!$B:$B),0)),M74)</f>
        <v>3708.1140110000001</v>
      </c>
      <c r="N75" s="65" cm="1">
        <f t="array" ref="N75">_xlfn.IFNA(INDEX('Locations &amp; Fiber - Underserved'!$F:$F,MATCH(1,($A75='Locations &amp; Fiber - Underserved'!$A:$A)*($B75='Locations &amp; Fiber - Underserved'!$B:$B),0)),N74)</f>
        <v>9.9199999999999997E-2</v>
      </c>
      <c r="O75" s="72" cm="1">
        <f t="array" ref="O75">_xlfn.IFNA(INDEX('Locations &amp; Fiber - Underserved'!$E:$E,MATCH(1,($A75='Locations &amp; Fiber - Underserved'!$A:$A)*($B75='Locations &amp; Fiber - Underserved'!$B:$B),0)),O74)</f>
        <v>0.13490788200000001</v>
      </c>
      <c r="P75" s="63" cm="1">
        <f t="array" ref="P75">_xlfn.IFNA(INDEX('Locations &amp; Fiber - Underserved'!$I:$I,MATCH(1,($A75='Locations &amp; Fiber - Underserved'!$A:$A)*($B75='Locations &amp; Fiber - Underserved'!$B:$B),0)),P74)</f>
        <v>0.62873920599999999</v>
      </c>
      <c r="Q75" s="63" cm="1">
        <f t="array" ref="Q75">_xlfn.IFNA(INDEX('Locations &amp; Fiber - Underserved'!$J:$J,MATCH(1,($A75='Locations &amp; Fiber - Underserved'!$A:$A)*($B75='Locations &amp; Fiber - Underserved'!$B:$B),0)),Q74)</f>
        <v>0.36946126099999999</v>
      </c>
      <c r="R75" s="63" cm="1">
        <f t="array" ref="R75">_xlfn.IFNA(INDEX('Locations &amp; Fiber - Underserved'!$K:$K,MATCH(1,($A75='Locations &amp; Fiber - Underserved'!$A:$A)*($B75='Locations &amp; Fiber - Underserved'!$B:$B),0)),R74)</f>
        <v>1.8E-3</v>
      </c>
      <c r="T75" s="66">
        <f>'Model Inputs &amp; Summary Results'!$F$44*I75</f>
        <v>37496.302321250005</v>
      </c>
      <c r="U75" s="66">
        <f>'Model Inputs &amp; Summary Results'!$F$45*J75</f>
        <v>11442.7330695</v>
      </c>
      <c r="V75" s="66">
        <f>'Model Inputs &amp; Summary Results'!$F$46*K75</f>
        <v>64.680999999999997</v>
      </c>
      <c r="W75" s="67">
        <f t="shared" si="0"/>
        <v>291387.999949725</v>
      </c>
      <c r="X75" s="67">
        <f t="shared" si="1"/>
        <v>33162.306186826296</v>
      </c>
      <c r="Y75" s="68">
        <f t="shared" si="2"/>
        <v>1625076247.2424498</v>
      </c>
      <c r="Z75" s="68">
        <f t="shared" si="3"/>
        <v>709653607.16231549</v>
      </c>
      <c r="AA75" s="66">
        <f>'Model Inputs &amp; Summary Results'!$F$40*I75</f>
        <v>31010.455433250001</v>
      </c>
      <c r="AB75" s="66">
        <f>'Model Inputs &amp; Summary Results'!$F$41*J75</f>
        <v>9088.2612444999995</v>
      </c>
      <c r="AC75" s="66">
        <f>'Model Inputs &amp; Summary Results'!$F$42*K75</f>
        <v>46.916499999999999</v>
      </c>
      <c r="AD75" s="67">
        <f t="shared" si="4"/>
        <v>98687.00005027499</v>
      </c>
      <c r="AE75" s="67">
        <f t="shared" si="5"/>
        <v>11231.3771084987</v>
      </c>
      <c r="AF75" s="68">
        <f t="shared" si="23"/>
        <v>450890745.47876728</v>
      </c>
      <c r="AG75" s="68">
        <f t="shared" si="24"/>
        <v>196899219.04161245</v>
      </c>
      <c r="AI75" s="68">
        <f t="shared" si="6"/>
        <v>2075966992.7212172</v>
      </c>
      <c r="AJ75" s="68">
        <f t="shared" si="7"/>
        <v>5321.9688334838611</v>
      </c>
      <c r="AK75" s="68">
        <f>MIN($AJ75*'Model Inputs &amp; Summary Results'!$F$26,'Model Inputs &amp; Summary Results'!$F$23)</f>
        <v>3000</v>
      </c>
      <c r="AL75" s="68">
        <f t="shared" si="8"/>
        <v>7537.2388803368522</v>
      </c>
      <c r="AM75" s="68">
        <f t="shared" si="32"/>
        <v>4537.2388803368522</v>
      </c>
      <c r="AN75" s="68">
        <f t="shared" si="9"/>
        <v>1170225000</v>
      </c>
      <c r="AO75" s="69">
        <f t="shared" si="10"/>
        <v>0.56370115907577445</v>
      </c>
      <c r="AP75" s="49" t="b">
        <f>AND(AM75&lt;'Model Inputs &amp; Summary Results'!$F$14,AO75&gt;=0.25)</f>
        <v>1</v>
      </c>
      <c r="AR75" s="68">
        <f t="shared" si="35"/>
        <v>906552826.20392799</v>
      </c>
      <c r="AS75" s="68">
        <f t="shared" si="34"/>
        <v>2324.0474939535425</v>
      </c>
      <c r="AT75" s="68">
        <f>MIN($AS75*'Model Inputs &amp; Summary Results'!$F$26,'Model Inputs &amp; Summary Results'!$F$23)</f>
        <v>1743.0356204651569</v>
      </c>
      <c r="AU75" s="68">
        <f t="shared" si="29"/>
        <v>679914619.65294611</v>
      </c>
      <c r="AV75" s="68">
        <f t="shared" si="30"/>
        <v>226638206.55098188</v>
      </c>
      <c r="AX75" s="66">
        <f>'Model Inputs &amp; Summary Results'!$F$40*P75</f>
        <v>24049.2746295</v>
      </c>
      <c r="AY75" s="66">
        <f>'Model Inputs &amp; Summary Results'!$F$41*Q75</f>
        <v>17826.505843250001</v>
      </c>
      <c r="AZ75" s="66">
        <f>'Model Inputs &amp; Summary Results'!$F$42*R75</f>
        <v>92.7</v>
      </c>
      <c r="BA75" s="68">
        <f t="shared" si="15"/>
        <v>324868539.25036311</v>
      </c>
      <c r="BB75" s="68">
        <f t="shared" si="31"/>
        <v>155623910.46138418</v>
      </c>
      <c r="BD75" s="68">
        <f t="shared" si="17"/>
        <v>4163.2732628968006</v>
      </c>
      <c r="BE75" s="68">
        <f>MIN($BD75*'Model Inputs &amp; Summary Results'!$F$26,'Model Inputs &amp; Summary Results'!$F$23)</f>
        <v>3000</v>
      </c>
      <c r="BF75" s="68">
        <f t="shared" si="18"/>
        <v>5661.878811337062</v>
      </c>
      <c r="BG75" s="68">
        <f t="shared" si="26"/>
        <v>2661.878811337062</v>
      </c>
      <c r="BH75" s="68">
        <f t="shared" si="19"/>
        <v>234096000</v>
      </c>
      <c r="BI75" s="70">
        <f t="shared" si="20"/>
        <v>0.72058685811860546</v>
      </c>
      <c r="BJ75" s="49" t="b">
        <f>AND(BG75&lt;'Model Inputs &amp; Summary Results'!$F$14,BG75&lt;$BX$23,BI75&gt;=0.25)</f>
        <v>1</v>
      </c>
      <c r="BL75" s="68">
        <f t="shared" si="28"/>
        <v>1994.3601402166314</v>
      </c>
      <c r="BM75" s="68">
        <f>MIN($BL75*'Model Inputs &amp; Summary Results'!$F$26,'Model Inputs &amp; Summary Results'!$F$23)</f>
        <v>1495.7701051624736</v>
      </c>
      <c r="BN75" s="68">
        <f t="shared" si="33"/>
        <v>116717932.84603813</v>
      </c>
      <c r="BO75" s="68">
        <f t="shared" si="27"/>
        <v>90772539.250363111</v>
      </c>
      <c r="BS75" s="49"/>
      <c r="BT75" s="49"/>
      <c r="BU75" s="49"/>
      <c r="BV75" s="49"/>
      <c r="BW75" s="49"/>
      <c r="BX75" s="49"/>
      <c r="CA75" s="75"/>
    </row>
    <row r="76" spans="1:79" x14ac:dyDescent="0.45">
      <c r="A76" s="49" t="str">
        <f t="shared" si="22"/>
        <v>TX</v>
      </c>
      <c r="B76" s="62">
        <v>0.61</v>
      </c>
      <c r="C76" s="63" cm="1">
        <f t="array" ref="C76">_xlfn.IFNA(INDEX('Locations &amp; Fiber - Unserved'!$H:$H,MATCH(1,($A76='Locations &amp; Fiber - Unserved'!$A:$A)*($B76='Locations &amp; Fiber - Unserved'!$B:$B),0)),C75)</f>
        <v>0.25245966199999997</v>
      </c>
      <c r="D76" s="63" cm="1">
        <f t="array" ref="D76">_xlfn.IFNA(INDEX('Locations &amp; Fiber - Unserved'!$G:$G,MATCH(1,($A76='Locations &amp; Fiber - Unserved'!$A:$A)*($B76='Locations &amp; Fiber - Unserved'!$B:$B),0)),D75)</f>
        <v>0.74754033799999997</v>
      </c>
      <c r="E76" s="64" cm="1">
        <f t="array" ref="E76">_xlfn.IFNA(INDEX('Locations &amp; Fiber - Unserved'!$C:$C,MATCH(1,($A76='Locations &amp; Fiber - Unserved'!$A:$A)*($B76='Locations &amp; Fiber - Unserved'!$B:$B),0)),E75)</f>
        <v>396396</v>
      </c>
      <c r="F76" s="64" cm="1">
        <f t="array" ref="F76">_xlfn.IFNA(INDEX('Locations &amp; Fiber - Unserved'!$D:$D,MATCH(1,($A76='Locations &amp; Fiber - Unserved'!$A:$A)*($B76='Locations &amp; Fiber - Unserved'!$B:$B),0)),F75)</f>
        <v>20377.50143</v>
      </c>
      <c r="G76" s="65" cm="1">
        <f t="array" ref="G76">_xlfn.IFNA(INDEX('Locations &amp; Fiber - Unserved'!$F:$F,MATCH(1,($A76='Locations &amp; Fiber - Unserved'!$A:$A)*($B76='Locations &amp; Fiber - Unserved'!$B:$B),0)),G75)</f>
        <v>0.11819254799999999</v>
      </c>
      <c r="H76" s="65" cm="1">
        <f t="array" ref="H76">_xlfn.IFNA(INDEX('Locations &amp; Fiber - Unserved'!$E:$E,MATCH(1,($A76='Locations &amp; Fiber - Unserved'!$A:$A)*($B76='Locations &amp; Fiber - Unserved'!$B:$B),0)),H75)</f>
        <v>0.15941683200000001</v>
      </c>
      <c r="I76" s="63" cm="1">
        <f t="array" ref="I76">_xlfn.IFNA(INDEX('Locations &amp; Fiber - Unserved'!$I:$I,MATCH(1,($A76='Locations &amp; Fiber - Unserved'!$A:$A)*($B76='Locations &amp; Fiber - Unserved'!$B:$B),0)),I75)</f>
        <v>0.81844434700000002</v>
      </c>
      <c r="J76" s="63" cm="1">
        <f t="array" ref="J76">_xlfn.IFNA(INDEX('Locations &amp; Fiber - Unserved'!$J:$J,MATCH(1,($A76='Locations &amp; Fiber - Unserved'!$A:$A)*($B76='Locations &amp; Fiber - Unserved'!$B:$B),0)),J75)</f>
        <v>0.180689134</v>
      </c>
      <c r="K76" s="63" cm="1">
        <f t="array" ref="K76">_xlfn.IFNA(INDEX('Locations &amp; Fiber - Unserved'!$K:$K,MATCH(1,($A76='Locations &amp; Fiber - Unserved'!$A:$A)*($B76='Locations &amp; Fiber - Unserved'!$B:$B),0)),K75)</f>
        <v>8.6700000000000004E-4</v>
      </c>
      <c r="L76" s="64" cm="1">
        <f t="array" ref="L76">_xlfn.IFNA(INDEX('Locations &amp; Fiber - Underserved'!$C:$C,MATCH(1,($A76='Locations &amp; Fiber - Underserved'!$A:$A)*($B76='Locations &amp; Fiber - Underserved'!$B:$B),0)),L75)</f>
        <v>79323</v>
      </c>
      <c r="M76" s="64" cm="1">
        <f t="array" ref="M76">_xlfn.IFNA(INDEX('Locations &amp; Fiber - Underserved'!$D:$D,MATCH(1,($A76='Locations &amp; Fiber - Underserved'!$A:$A)*($B76='Locations &amp; Fiber - Underserved'!$B:$B),0)),M75)</f>
        <v>3885.265202</v>
      </c>
      <c r="N76" s="65" cm="1">
        <f t="array" ref="N76">_xlfn.IFNA(INDEX('Locations &amp; Fiber - Underserved'!$F:$F,MATCH(1,($A76='Locations &amp; Fiber - Underserved'!$A:$A)*($B76='Locations &amp; Fiber - Underserved'!$B:$B),0)),N75)</f>
        <v>0.102880838</v>
      </c>
      <c r="O76" s="72" cm="1">
        <f t="array" ref="O76">_xlfn.IFNA(INDEX('Locations &amp; Fiber - Underserved'!$E:$E,MATCH(1,($A76='Locations &amp; Fiber - Underserved'!$A:$A)*($B76='Locations &amp; Fiber - Underserved'!$B:$B),0)),O75)</f>
        <v>0.139746222</v>
      </c>
      <c r="P76" s="63" cm="1">
        <f t="array" ref="P76">_xlfn.IFNA(INDEX('Locations &amp; Fiber - Underserved'!$I:$I,MATCH(1,($A76='Locations &amp; Fiber - Underserved'!$A:$A)*($B76='Locations &amp; Fiber - Underserved'!$B:$B),0)),P75)</f>
        <v>0.64103570700000001</v>
      </c>
      <c r="Q76" s="63" cm="1">
        <f t="array" ref="Q76">_xlfn.IFNA(INDEX('Locations &amp; Fiber - Underserved'!$J:$J,MATCH(1,($A76='Locations &amp; Fiber - Underserved'!$A:$A)*($B76='Locations &amp; Fiber - Underserved'!$B:$B),0)),Q75)</f>
        <v>0.35724056900000001</v>
      </c>
      <c r="R76" s="63" cm="1">
        <f t="array" ref="R76">_xlfn.IFNA(INDEX('Locations &amp; Fiber - Underserved'!$K:$K,MATCH(1,($A76='Locations &amp; Fiber - Underserved'!$A:$A)*($B76='Locations &amp; Fiber - Underserved'!$B:$B),0)),R75)</f>
        <v>1.72E-3</v>
      </c>
      <c r="T76" s="66">
        <f>'Model Inputs &amp; Summary Results'!$F$44*I76</f>
        <v>37853.05104875</v>
      </c>
      <c r="U76" s="66">
        <f>'Model Inputs &amp; Summary Results'!$F$45*J76</f>
        <v>10976.864890500001</v>
      </c>
      <c r="V76" s="66">
        <f>'Model Inputs &amp; Summary Results'!$F$46*K76</f>
        <v>61.557000000000002</v>
      </c>
      <c r="W76" s="67">
        <f t="shared" si="0"/>
        <v>296321.999821848</v>
      </c>
      <c r="X76" s="67">
        <f t="shared" si="1"/>
        <v>35023.052187399757</v>
      </c>
      <c r="Y76" s="68">
        <f t="shared" si="2"/>
        <v>1712328608.2701957</v>
      </c>
      <c r="Z76" s="68">
        <f t="shared" si="3"/>
        <v>744764017.83852148</v>
      </c>
      <c r="AA76" s="66">
        <f>'Model Inputs &amp; Summary Results'!$F$40*I76</f>
        <v>31305.496272750002</v>
      </c>
      <c r="AB76" s="66">
        <f>'Model Inputs &amp; Summary Results'!$F$41*J76</f>
        <v>8718.2507155000003</v>
      </c>
      <c r="AC76" s="66">
        <f>'Model Inputs &amp; Summary Results'!$F$42*K76</f>
        <v>44.650500000000001</v>
      </c>
      <c r="AD76" s="67">
        <f t="shared" si="4"/>
        <v>100074.000178152</v>
      </c>
      <c r="AE76" s="67">
        <f t="shared" si="5"/>
        <v>11828.001069608237</v>
      </c>
      <c r="AF76" s="68">
        <f t="shared" si="23"/>
        <v>473929048.34850907</v>
      </c>
      <c r="AG76" s="68">
        <f t="shared" si="24"/>
        <v>206131755.61844409</v>
      </c>
      <c r="AI76" s="68">
        <f t="shared" si="6"/>
        <v>2186257656.6187048</v>
      </c>
      <c r="AJ76" s="68">
        <f t="shared" si="7"/>
        <v>5515.3373308981545</v>
      </c>
      <c r="AK76" s="68">
        <f>MIN($AJ76*'Model Inputs &amp; Summary Results'!$F$26,'Model Inputs &amp; Summary Results'!$F$23)</f>
        <v>3000</v>
      </c>
      <c r="AL76" s="68">
        <f t="shared" si="8"/>
        <v>7794.1237277889641</v>
      </c>
      <c r="AM76" s="68">
        <f t="shared" si="32"/>
        <v>4794.1237277889641</v>
      </c>
      <c r="AN76" s="68">
        <f t="shared" si="9"/>
        <v>1189188000</v>
      </c>
      <c r="AO76" s="69">
        <f t="shared" si="10"/>
        <v>0.54393771767926657</v>
      </c>
      <c r="AP76" s="49" t="b">
        <f>AND(AM76&lt;'Model Inputs &amp; Summary Results'!$F$14,AO76&gt;=0.25)</f>
        <v>1</v>
      </c>
      <c r="AR76" s="68">
        <f t="shared" si="35"/>
        <v>950895773.45696557</v>
      </c>
      <c r="AS76" s="68">
        <f t="shared" si="34"/>
        <v>2398.8531000740813</v>
      </c>
      <c r="AT76" s="68">
        <f>MIN($AS76*'Model Inputs &amp; Summary Results'!$F$26,'Model Inputs &amp; Summary Results'!$F$23)</f>
        <v>1799.139825055561</v>
      </c>
      <c r="AU76" s="68">
        <f t="shared" si="29"/>
        <v>713171830.0927242</v>
      </c>
      <c r="AV76" s="68">
        <f t="shared" si="30"/>
        <v>237723943.36424136</v>
      </c>
      <c r="AX76" s="66">
        <f>'Model Inputs &amp; Summary Results'!$F$40*P76</f>
        <v>24519.615792749999</v>
      </c>
      <c r="AY76" s="66">
        <f>'Model Inputs &amp; Summary Results'!$F$41*Q76</f>
        <v>17236.857454249999</v>
      </c>
      <c r="AZ76" s="66">
        <f>'Model Inputs &amp; Summary Results'!$F$42*R76</f>
        <v>88.58</v>
      </c>
      <c r="BA76" s="68">
        <f t="shared" si="15"/>
        <v>341489809.88085109</v>
      </c>
      <c r="BB76" s="68">
        <f t="shared" si="31"/>
        <v>162579129.25640622</v>
      </c>
      <c r="BD76" s="68">
        <f t="shared" si="17"/>
        <v>4305.0541442059821</v>
      </c>
      <c r="BE76" s="68">
        <f>MIN($BD76*'Model Inputs &amp; Summary Results'!$F$26,'Model Inputs &amp; Summary Results'!$F$23)</f>
        <v>3000</v>
      </c>
      <c r="BF76" s="68">
        <f t="shared" si="18"/>
        <v>5847.6881006570839</v>
      </c>
      <c r="BG76" s="68">
        <f t="shared" si="26"/>
        <v>2847.6881006570839</v>
      </c>
      <c r="BH76" s="68">
        <f t="shared" si="19"/>
        <v>237969000</v>
      </c>
      <c r="BI76" s="70">
        <f t="shared" si="20"/>
        <v>0.69685534711278663</v>
      </c>
      <c r="BJ76" s="49" t="b">
        <f>AND(BG76&lt;'Model Inputs &amp; Summary Results'!$F$14,BG76&lt;$BX$23,BI76&gt;=0.25)</f>
        <v>1</v>
      </c>
      <c r="BL76" s="68">
        <f t="shared" si="28"/>
        <v>2049.5837179179584</v>
      </c>
      <c r="BM76" s="68">
        <f>MIN($BL76*'Model Inputs &amp; Summary Results'!$F$26,'Model Inputs &amp; Summary Results'!$F$23)</f>
        <v>1537.1877884384689</v>
      </c>
      <c r="BN76" s="68">
        <f t="shared" si="33"/>
        <v>121934346.94230467</v>
      </c>
      <c r="BO76" s="68">
        <f t="shared" si="27"/>
        <v>103520809.88085109</v>
      </c>
      <c r="BS76" s="49"/>
      <c r="BT76" s="49"/>
      <c r="BU76" s="49"/>
      <c r="BV76" s="49"/>
      <c r="BW76" s="49"/>
      <c r="BX76" s="49"/>
      <c r="CA76" s="75"/>
    </row>
    <row r="77" spans="1:79" x14ac:dyDescent="0.45">
      <c r="A77" s="49" t="str">
        <f t="shared" si="22"/>
        <v>TX</v>
      </c>
      <c r="B77" s="62">
        <v>0.62</v>
      </c>
      <c r="C77" s="63" cm="1">
        <f t="array" ref="C77">_xlfn.IFNA(INDEX('Locations &amp; Fiber - Unserved'!$H:$H,MATCH(1,($A77='Locations &amp; Fiber - Unserved'!$A:$A)*($B77='Locations &amp; Fiber - Unserved'!$B:$B),0)),C76)</f>
        <v>0.25260060000000001</v>
      </c>
      <c r="D77" s="63" cm="1">
        <f t="array" ref="D77">_xlfn.IFNA(INDEX('Locations &amp; Fiber - Unserved'!$G:$G,MATCH(1,($A77='Locations &amp; Fiber - Unserved'!$A:$A)*($B77='Locations &amp; Fiber - Unserved'!$B:$B),0)),D76)</f>
        <v>0.74739940000000005</v>
      </c>
      <c r="E77" s="64" cm="1">
        <f t="array" ref="E77">_xlfn.IFNA(INDEX('Locations &amp; Fiber - Unserved'!$C:$C,MATCH(1,($A77='Locations &amp; Fiber - Unserved'!$A:$A)*($B77='Locations &amp; Fiber - Unserved'!$B:$B),0)),E76)</f>
        <v>402984</v>
      </c>
      <c r="F77" s="64" cm="1">
        <f t="array" ref="F77">_xlfn.IFNA(INDEX('Locations &amp; Fiber - Unserved'!$D:$D,MATCH(1,($A77='Locations &amp; Fiber - Unserved'!$A:$A)*($B77='Locations &amp; Fiber - Unserved'!$B:$B),0)),F76)</f>
        <v>21446.65854</v>
      </c>
      <c r="G77" s="65" cm="1">
        <f t="array" ref="G77">_xlfn.IFNA(INDEX('Locations &amp; Fiber - Unserved'!$F:$F,MATCH(1,($A77='Locations &amp; Fiber - Unserved'!$A:$A)*($B77='Locations &amp; Fiber - Unserved'!$B:$B),0)),G76)</f>
        <v>0.122639003</v>
      </c>
      <c r="H77" s="65" cm="1">
        <f t="array" ref="H77">_xlfn.IFNA(INDEX('Locations &amp; Fiber - Unserved'!$E:$E,MATCH(1,($A77='Locations &amp; Fiber - Unserved'!$A:$A)*($B77='Locations &amp; Fiber - Unserved'!$B:$B),0)),H76)</f>
        <v>0.16518807199999999</v>
      </c>
      <c r="I77" s="63" cm="1">
        <f t="array" ref="I77">_xlfn.IFNA(INDEX('Locations &amp; Fiber - Unserved'!$I:$I,MATCH(1,($A77='Locations &amp; Fiber - Unserved'!$A:$A)*($B77='Locations &amp; Fiber - Unserved'!$B:$B),0)),I76)</f>
        <v>0.82629594900000003</v>
      </c>
      <c r="J77" s="63" cm="1">
        <f t="array" ref="J77">_xlfn.IFNA(INDEX('Locations &amp; Fiber - Unserved'!$J:$J,MATCH(1,($A77='Locations &amp; Fiber - Unserved'!$A:$A)*($B77='Locations &amp; Fiber - Unserved'!$B:$B),0)),J76)</f>
        <v>0.17288113299999999</v>
      </c>
      <c r="K77" s="63" cm="1">
        <f t="array" ref="K77">_xlfn.IFNA(INDEX('Locations &amp; Fiber - Unserved'!$K:$K,MATCH(1,($A77='Locations &amp; Fiber - Unserved'!$A:$A)*($B77='Locations &amp; Fiber - Unserved'!$B:$B),0)),K76)</f>
        <v>8.2299999999999995E-4</v>
      </c>
      <c r="L77" s="64" cm="1">
        <f t="array" ref="L77">_xlfn.IFNA(INDEX('Locations &amp; Fiber - Underserved'!$C:$C,MATCH(1,($A77='Locations &amp; Fiber - Underserved'!$A:$A)*($B77='Locations &amp; Fiber - Underserved'!$B:$B),0)),L76)</f>
        <v>80570</v>
      </c>
      <c r="M77" s="64" cm="1">
        <f t="array" ref="M77">_xlfn.IFNA(INDEX('Locations &amp; Fiber - Underserved'!$D:$D,MATCH(1,($A77='Locations &amp; Fiber - Underserved'!$A:$A)*($B77='Locations &amp; Fiber - Underserved'!$B:$B),0)),M76)</f>
        <v>4062.4272550000001</v>
      </c>
      <c r="N77" s="65" cm="1">
        <f t="array" ref="N77">_xlfn.IFNA(INDEX('Locations &amp; Fiber - Underserved'!$F:$F,MATCH(1,($A77='Locations &amp; Fiber - Underserved'!$A:$A)*($B77='Locations &amp; Fiber - Underserved'!$B:$B),0)),N76)</f>
        <v>0.106659789</v>
      </c>
      <c r="O77" s="72" cm="1">
        <f t="array" ref="O77">_xlfn.IFNA(INDEX('Locations &amp; Fiber - Underserved'!$E:$E,MATCH(1,($A77='Locations &amp; Fiber - Underserved'!$A:$A)*($B77='Locations &amp; Fiber - Underserved'!$B:$B),0)),O76)</f>
        <v>0.14437264599999999</v>
      </c>
      <c r="P77" s="63" cm="1">
        <f t="array" ref="P77">_xlfn.IFNA(INDEX('Locations &amp; Fiber - Underserved'!$I:$I,MATCH(1,($A77='Locations &amp; Fiber - Underserved'!$A:$A)*($B77='Locations &amp; Fiber - Underserved'!$B:$B),0)),P76)</f>
        <v>0.65090875000000004</v>
      </c>
      <c r="Q77" s="63" cm="1">
        <f t="array" ref="Q77">_xlfn.IFNA(INDEX('Locations &amp; Fiber - Underserved'!$J:$J,MATCH(1,($A77='Locations &amp; Fiber - Underserved'!$A:$A)*($B77='Locations &amp; Fiber - Underserved'!$B:$B),0)),Q76)</f>
        <v>0.347430772</v>
      </c>
      <c r="R77" s="63" cm="1">
        <f t="array" ref="R77">_xlfn.IFNA(INDEX('Locations &amp; Fiber - Underserved'!$K:$K,MATCH(1,($A77='Locations &amp; Fiber - Underserved'!$A:$A)*($B77='Locations &amp; Fiber - Underserved'!$B:$B),0)),R76)</f>
        <v>1.66E-3</v>
      </c>
      <c r="T77" s="66">
        <f>'Model Inputs &amp; Summary Results'!$F$44*I77</f>
        <v>38216.187641249999</v>
      </c>
      <c r="U77" s="66">
        <f>'Model Inputs &amp; Summary Results'!$F$45*J77</f>
        <v>10502.528829749999</v>
      </c>
      <c r="V77" s="66">
        <f>'Model Inputs &amp; Summary Results'!$F$46*K77</f>
        <v>58.432999999999993</v>
      </c>
      <c r="W77" s="67">
        <f t="shared" si="0"/>
        <v>301189.99980960001</v>
      </c>
      <c r="X77" s="67">
        <f t="shared" si="1"/>
        <v>36937.641290219537</v>
      </c>
      <c r="Y77" s="68">
        <f t="shared" si="2"/>
        <v>1801712850.3192196</v>
      </c>
      <c r="Z77" s="68">
        <f t="shared" si="3"/>
        <v>781859646.4201138</v>
      </c>
      <c r="AA77" s="66">
        <f>'Model Inputs &amp; Summary Results'!$F$40*I77</f>
        <v>31605.82004925</v>
      </c>
      <c r="AB77" s="66">
        <f>'Model Inputs &amp; Summary Results'!$F$41*J77</f>
        <v>8341.5146672499995</v>
      </c>
      <c r="AC77" s="66">
        <f>'Model Inputs &amp; Summary Results'!$F$42*K77</f>
        <v>42.384499999999996</v>
      </c>
      <c r="AD77" s="67">
        <f t="shared" si="4"/>
        <v>101794.00019040001</v>
      </c>
      <c r="AE77" s="67">
        <f t="shared" si="5"/>
        <v>12483.914694732466</v>
      </c>
      <c r="AF77" s="68">
        <f t="shared" si="23"/>
        <v>499228243.36508965</v>
      </c>
      <c r="AG77" s="68">
        <f t="shared" si="24"/>
        <v>216641857.09238142</v>
      </c>
      <c r="AI77" s="68">
        <f t="shared" si="6"/>
        <v>2300941093.684309</v>
      </c>
      <c r="AJ77" s="68">
        <f t="shared" si="7"/>
        <v>5709.7579399785327</v>
      </c>
      <c r="AK77" s="68">
        <f>MIN($AJ77*'Model Inputs &amp; Summary Results'!$F$26,'Model Inputs &amp; Summary Results'!$F$23)</f>
        <v>3000</v>
      </c>
      <c r="AL77" s="68">
        <f t="shared" si="8"/>
        <v>8057.403278770309</v>
      </c>
      <c r="AM77" s="68">
        <f t="shared" si="32"/>
        <v>5057.403278770309</v>
      </c>
      <c r="AN77" s="68">
        <f t="shared" si="9"/>
        <v>1208952000</v>
      </c>
      <c r="AO77" s="69">
        <f t="shared" si="10"/>
        <v>0.5254163191393153</v>
      </c>
      <c r="AP77" s="49" t="b">
        <f>AND(AM77&lt;'Model Inputs &amp; Summary Results'!$F$14,AO77&gt;=0.25)</f>
        <v>1</v>
      </c>
      <c r="AR77" s="68">
        <f t="shared" si="35"/>
        <v>998501503.51249528</v>
      </c>
      <c r="AS77" s="68">
        <f t="shared" si="34"/>
        <v>2477.7695975832671</v>
      </c>
      <c r="AT77" s="68">
        <f>MIN($AS77*'Model Inputs &amp; Summary Results'!$F$26,'Model Inputs &amp; Summary Results'!$F$23)</f>
        <v>1858.3271981874504</v>
      </c>
      <c r="AU77" s="68">
        <f t="shared" si="29"/>
        <v>748876127.63437152</v>
      </c>
      <c r="AV77" s="68">
        <f t="shared" si="30"/>
        <v>249625375.87812376</v>
      </c>
      <c r="AX77" s="66">
        <f>'Model Inputs &amp; Summary Results'!$F$40*P77</f>
        <v>24897.259687500002</v>
      </c>
      <c r="AY77" s="66">
        <f>'Model Inputs &amp; Summary Results'!$F$41*Q77</f>
        <v>16763.534748999999</v>
      </c>
      <c r="AZ77" s="66">
        <f>'Model Inputs &amp; Summary Results'!$F$42*R77</f>
        <v>85.49</v>
      </c>
      <c r="BA77" s="68">
        <f t="shared" si="15"/>
        <v>358750001.5995186</v>
      </c>
      <c r="BB77" s="68">
        <f t="shared" si="31"/>
        <v>169591243.6898199</v>
      </c>
      <c r="BD77" s="68">
        <f t="shared" si="17"/>
        <v>4452.6498895310733</v>
      </c>
      <c r="BE77" s="68">
        <f>MIN($BD77*'Model Inputs &amp; Summary Results'!$F$26,'Model Inputs &amp; Summary Results'!$F$23)</f>
        <v>3000</v>
      </c>
      <c r="BF77" s="68">
        <f t="shared" si="18"/>
        <v>6027.021544766123</v>
      </c>
      <c r="BG77" s="68">
        <f t="shared" si="26"/>
        <v>3027.021544766123</v>
      </c>
      <c r="BH77" s="68">
        <f t="shared" si="19"/>
        <v>241710000</v>
      </c>
      <c r="BI77" s="70">
        <f t="shared" si="20"/>
        <v>0.67375609455697449</v>
      </c>
      <c r="BJ77" s="49" t="b">
        <f>AND(BG77&lt;'Model Inputs &amp; Summary Results'!$F$14,BG77&lt;$BX$23,BI77&gt;=0.25)</f>
        <v>1</v>
      </c>
      <c r="BL77" s="68">
        <f t="shared" si="28"/>
        <v>2104.8931821995766</v>
      </c>
      <c r="BM77" s="68">
        <f>MIN($BL77*'Model Inputs &amp; Summary Results'!$F$26,'Model Inputs &amp; Summary Results'!$F$23)</f>
        <v>1578.6698866496824</v>
      </c>
      <c r="BN77" s="68">
        <f t="shared" si="33"/>
        <v>127193432.76736492</v>
      </c>
      <c r="BO77" s="68">
        <f t="shared" si="27"/>
        <v>117040001.5995186</v>
      </c>
      <c r="BS77" s="49"/>
      <c r="BT77" s="49"/>
      <c r="BU77" s="49"/>
      <c r="BV77" s="49"/>
      <c r="BW77" s="49"/>
      <c r="BX77" s="49"/>
      <c r="CA77" s="75"/>
    </row>
    <row r="78" spans="1:79" x14ac:dyDescent="0.45">
      <c r="A78" s="49" t="str">
        <f t="shared" si="22"/>
        <v>TX</v>
      </c>
      <c r="B78" s="62">
        <v>0.63</v>
      </c>
      <c r="C78" s="63" cm="1">
        <f t="array" ref="C78">_xlfn.IFNA(INDEX('Locations &amp; Fiber - Unserved'!$H:$H,MATCH(1,($A78='Locations &amp; Fiber - Unserved'!$A:$A)*($B78='Locations &amp; Fiber - Unserved'!$B:$B),0)),C77)</f>
        <v>0.25293892099999998</v>
      </c>
      <c r="D78" s="63" cm="1">
        <f t="array" ref="D78">_xlfn.IFNA(INDEX('Locations &amp; Fiber - Unserved'!$G:$G,MATCH(1,($A78='Locations &amp; Fiber - Unserved'!$A:$A)*($B78='Locations &amp; Fiber - Unserved'!$B:$B),0)),D77)</f>
        <v>0.74706107899999996</v>
      </c>
      <c r="E78" s="64" cm="1">
        <f t="array" ref="E78">_xlfn.IFNA(INDEX('Locations &amp; Fiber - Unserved'!$C:$C,MATCH(1,($A78='Locations &amp; Fiber - Unserved'!$A:$A)*($B78='Locations &amp; Fiber - Unserved'!$B:$B),0)),E77)</f>
        <v>409419</v>
      </c>
      <c r="F78" s="64" cm="1">
        <f t="array" ref="F78">_xlfn.IFNA(INDEX('Locations &amp; Fiber - Unserved'!$D:$D,MATCH(1,($A78='Locations &amp; Fiber - Unserved'!$A:$A)*($B78='Locations &amp; Fiber - Unserved'!$B:$B),0)),F77)</f>
        <v>22530.95793</v>
      </c>
      <c r="G78" s="65" cm="1">
        <f t="array" ref="G78">_xlfn.IFNA(INDEX('Locations &amp; Fiber - Unserved'!$F:$F,MATCH(1,($A78='Locations &amp; Fiber - Unserved'!$A:$A)*($B78='Locations &amp; Fiber - Unserved'!$B:$B),0)),G77)</f>
        <v>0.12708760099999999</v>
      </c>
      <c r="H78" s="65" cm="1">
        <f t="array" ref="H78">_xlfn.IFNA(INDEX('Locations &amp; Fiber - Unserved'!$E:$E,MATCH(1,($A78='Locations &amp; Fiber - Unserved'!$A:$A)*($B78='Locations &amp; Fiber - Unserved'!$B:$B),0)),H77)</f>
        <v>0.17135774000000001</v>
      </c>
      <c r="I78" s="63" cm="1">
        <f t="array" ref="I78">_xlfn.IFNA(INDEX('Locations &amp; Fiber - Unserved'!$I:$I,MATCH(1,($A78='Locations &amp; Fiber - Unserved'!$A:$A)*($B78='Locations &amp; Fiber - Unserved'!$B:$B),0)),I77)</f>
        <v>0.83324294200000004</v>
      </c>
      <c r="J78" s="63" cm="1">
        <f t="array" ref="J78">_xlfn.IFNA(INDEX('Locations &amp; Fiber - Unserved'!$J:$J,MATCH(1,($A78='Locations &amp; Fiber - Unserved'!$A:$A)*($B78='Locations &amp; Fiber - Unserved'!$B:$B),0)),J77)</f>
        <v>0.16596830600000001</v>
      </c>
      <c r="K78" s="63" cm="1">
        <f t="array" ref="K78">_xlfn.IFNA(INDEX('Locations &amp; Fiber - Unserved'!$K:$K,MATCH(1,($A78='Locations &amp; Fiber - Unserved'!$A:$A)*($B78='Locations &amp; Fiber - Unserved'!$B:$B),0)),K77)</f>
        <v>7.8899999999999999E-4</v>
      </c>
      <c r="L78" s="64" cm="1">
        <f t="array" ref="L78">_xlfn.IFNA(INDEX('Locations &amp; Fiber - Underserved'!$C:$C,MATCH(1,($A78='Locations &amp; Fiber - Underserved'!$A:$A)*($B78='Locations &amp; Fiber - Underserved'!$B:$B),0)),L77)</f>
        <v>81901</v>
      </c>
      <c r="M78" s="64" cm="1">
        <f t="array" ref="M78">_xlfn.IFNA(INDEX('Locations &amp; Fiber - Underserved'!$D:$D,MATCH(1,($A78='Locations &amp; Fiber - Underserved'!$A:$A)*($B78='Locations &amp; Fiber - Underserved'!$B:$B),0)),M77)</f>
        <v>4258.6232639999998</v>
      </c>
      <c r="N78" s="65" cm="1">
        <f t="array" ref="N78">_xlfn.IFNA(INDEX('Locations &amp; Fiber - Underserved'!$F:$F,MATCH(1,($A78='Locations &amp; Fiber - Underserved'!$A:$A)*($B78='Locations &amp; Fiber - Underserved'!$B:$B),0)),N77)</f>
        <v>0.110671586</v>
      </c>
      <c r="O78" s="72" cm="1">
        <f t="array" ref="O78">_xlfn.IFNA(INDEX('Locations &amp; Fiber - Underserved'!$E:$E,MATCH(1,($A78='Locations &amp; Fiber - Underserved'!$A:$A)*($B78='Locations &amp; Fiber - Underserved'!$B:$B),0)),O77)</f>
        <v>0.15010172699999999</v>
      </c>
      <c r="P78" s="63" cm="1">
        <f t="array" ref="P78">_xlfn.IFNA(INDEX('Locations &amp; Fiber - Underserved'!$I:$I,MATCH(1,($A78='Locations &amp; Fiber - Underserved'!$A:$A)*($B78='Locations &amp; Fiber - Underserved'!$B:$B),0)),P77)</f>
        <v>0.66249924699999996</v>
      </c>
      <c r="Q78" s="63" cm="1">
        <f t="array" ref="Q78">_xlfn.IFNA(INDEX('Locations &amp; Fiber - Underserved'!$J:$J,MATCH(1,($A78='Locations &amp; Fiber - Underserved'!$A:$A)*($B78='Locations &amp; Fiber - Underserved'!$B:$B),0)),Q77)</f>
        <v>0.33582237300000001</v>
      </c>
      <c r="R78" s="63" cm="1">
        <f t="array" ref="R78">_xlfn.IFNA(INDEX('Locations &amp; Fiber - Underserved'!$K:$K,MATCH(1,($A78='Locations &amp; Fiber - Underserved'!$A:$A)*($B78='Locations &amp; Fiber - Underserved'!$B:$B),0)),R77)</f>
        <v>1.6800000000000001E-3</v>
      </c>
      <c r="T78" s="66">
        <f>'Model Inputs &amp; Summary Results'!$F$44*I78</f>
        <v>38537.486067500002</v>
      </c>
      <c r="U78" s="66">
        <f>'Model Inputs &amp; Summary Results'!$F$45*J78</f>
        <v>10082.5745895</v>
      </c>
      <c r="V78" s="66">
        <f>'Model Inputs &amp; Summary Results'!$F$46*K78</f>
        <v>56.018999999999998</v>
      </c>
      <c r="W78" s="67">
        <f t="shared" si="0"/>
        <v>305860.99990310101</v>
      </c>
      <c r="X78" s="67">
        <f t="shared" si="1"/>
        <v>38871.140717146336</v>
      </c>
      <c r="Y78" s="68">
        <f t="shared" si="2"/>
        <v>1892094741.9062712</v>
      </c>
      <c r="Z78" s="68">
        <f t="shared" si="3"/>
        <v>819315857.58470666</v>
      </c>
      <c r="AA78" s="66">
        <f>'Model Inputs &amp; Summary Results'!$F$40*I78</f>
        <v>31871.542531500003</v>
      </c>
      <c r="AB78" s="66">
        <f>'Model Inputs &amp; Summary Results'!$F$41*J78</f>
        <v>8007.9707645000008</v>
      </c>
      <c r="AC78" s="66">
        <f>'Model Inputs &amp; Summary Results'!$F$42*K78</f>
        <v>40.633499999999998</v>
      </c>
      <c r="AD78" s="67">
        <f t="shared" si="4"/>
        <v>103558.00009689899</v>
      </c>
      <c r="AE78" s="67">
        <f t="shared" si="5"/>
        <v>13160.937796672661</v>
      </c>
      <c r="AF78" s="68">
        <f t="shared" si="23"/>
        <v>525386568.81619751</v>
      </c>
      <c r="AG78" s="68">
        <f t="shared" si="24"/>
        <v>227503167.60536349</v>
      </c>
      <c r="AI78" s="68">
        <f t="shared" si="6"/>
        <v>2417481310.7224689</v>
      </c>
      <c r="AJ78" s="68">
        <f t="shared" si="7"/>
        <v>5904.6632196416604</v>
      </c>
      <c r="AK78" s="68">
        <f>MIN($AJ78*'Model Inputs &amp; Summary Results'!$F$26,'Model Inputs &amp; Summary Results'!$F$23)</f>
        <v>3000</v>
      </c>
      <c r="AL78" s="68">
        <f t="shared" si="8"/>
        <v>8341.0230020834952</v>
      </c>
      <c r="AM78" s="68">
        <f t="shared" si="32"/>
        <v>5341.0230020834952</v>
      </c>
      <c r="AN78" s="68">
        <f t="shared" si="9"/>
        <v>1228257000</v>
      </c>
      <c r="AO78" s="69">
        <f t="shared" si="10"/>
        <v>0.50807300745292339</v>
      </c>
      <c r="AP78" s="49" t="b">
        <f>AND(AM78&lt;'Model Inputs &amp; Summary Results'!$F$14,AO78&gt;=0.25)</f>
        <v>1</v>
      </c>
      <c r="AR78" s="68">
        <f t="shared" si="35"/>
        <v>1046819025.1900702</v>
      </c>
      <c r="AS78" s="68">
        <f t="shared" si="34"/>
        <v>2556.8403644922932</v>
      </c>
      <c r="AT78" s="68">
        <f>MIN($AS78*'Model Inputs &amp; Summary Results'!$F$26,'Model Inputs &amp; Summary Results'!$F$23)</f>
        <v>1917.63027336922</v>
      </c>
      <c r="AU78" s="68">
        <f t="shared" si="29"/>
        <v>785114268.89255273</v>
      </c>
      <c r="AV78" s="68">
        <f t="shared" si="30"/>
        <v>261704756.29751742</v>
      </c>
      <c r="AX78" s="66">
        <f>'Model Inputs &amp; Summary Results'!$F$40*P78</f>
        <v>25340.596197749997</v>
      </c>
      <c r="AY78" s="66">
        <f>'Model Inputs &amp; Summary Results'!$F$41*Q78</f>
        <v>16203.429497250001</v>
      </c>
      <c r="AZ78" s="66">
        <f>'Model Inputs &amp; Summary Results'!$F$42*R78</f>
        <v>86.52000000000001</v>
      </c>
      <c r="BA78" s="68">
        <f t="shared" si="15"/>
        <v>377343993.951819</v>
      </c>
      <c r="BB78" s="68">
        <f t="shared" si="31"/>
        <v>177288810.38974202</v>
      </c>
      <c r="BD78" s="68">
        <f t="shared" si="17"/>
        <v>4607.3185181111221</v>
      </c>
      <c r="BE78" s="68">
        <f>MIN($BD78*'Model Inputs &amp; Summary Results'!$F$26,'Model Inputs &amp; Summary Results'!$F$23)</f>
        <v>3000</v>
      </c>
      <c r="BF78" s="68">
        <f t="shared" si="18"/>
        <v>6248.8168047719137</v>
      </c>
      <c r="BG78" s="68">
        <f t="shared" si="26"/>
        <v>3248.8168047719137</v>
      </c>
      <c r="BH78" s="68">
        <f t="shared" si="19"/>
        <v>245703000</v>
      </c>
      <c r="BI78" s="70">
        <f t="shared" si="20"/>
        <v>0.65113796413405345</v>
      </c>
      <c r="BJ78" s="49" t="b">
        <f>AND(BG78&lt;'Model Inputs &amp; Summary Results'!$F$14,BG78&lt;$BX$23,BI78&gt;=0.25)</f>
        <v>1</v>
      </c>
      <c r="BL78" s="68">
        <f t="shared" si="28"/>
        <v>2164.6721088844092</v>
      </c>
      <c r="BM78" s="68">
        <f>MIN($BL78*'Model Inputs &amp; Summary Results'!$F$26,'Model Inputs &amp; Summary Results'!$F$23)</f>
        <v>1623.5040816633068</v>
      </c>
      <c r="BN78" s="68">
        <f t="shared" si="33"/>
        <v>132966607.7923065</v>
      </c>
      <c r="BO78" s="68">
        <f t="shared" si="27"/>
        <v>131640993.951819</v>
      </c>
      <c r="BS78" s="49"/>
      <c r="BT78" s="49"/>
      <c r="BU78" s="49"/>
      <c r="BV78" s="49"/>
      <c r="BW78" s="49"/>
      <c r="BX78" s="49"/>
      <c r="CA78" s="75"/>
    </row>
    <row r="79" spans="1:79" x14ac:dyDescent="0.45">
      <c r="A79" s="49" t="str">
        <f t="shared" si="22"/>
        <v>TX</v>
      </c>
      <c r="B79" s="62">
        <v>0.64</v>
      </c>
      <c r="C79" s="63" cm="1">
        <f t="array" ref="C79">_xlfn.IFNA(INDEX('Locations &amp; Fiber - Unserved'!$H:$H,MATCH(1,($A79='Locations &amp; Fiber - Unserved'!$A:$A)*($B79='Locations &amp; Fiber - Unserved'!$B:$B),0)),C78)</f>
        <v>0.25248160400000003</v>
      </c>
      <c r="D79" s="63" cm="1">
        <f t="array" ref="D79">_xlfn.IFNA(INDEX('Locations &amp; Fiber - Unserved'!$G:$G,MATCH(1,($A79='Locations &amp; Fiber - Unserved'!$A:$A)*($B79='Locations &amp; Fiber - Unserved'!$B:$B),0)),D78)</f>
        <v>0.74751839600000003</v>
      </c>
      <c r="E79" s="64" cm="1">
        <f t="array" ref="E79">_xlfn.IFNA(INDEX('Locations &amp; Fiber - Unserved'!$C:$C,MATCH(1,($A79='Locations &amp; Fiber - Unserved'!$A:$A)*($B79='Locations &amp; Fiber - Unserved'!$B:$B),0)),E78)</f>
        <v>415860</v>
      </c>
      <c r="F79" s="64" cm="1">
        <f t="array" ref="F79">_xlfn.IFNA(INDEX('Locations &amp; Fiber - Unserved'!$D:$D,MATCH(1,($A79='Locations &amp; Fiber - Unserved'!$A:$A)*($B79='Locations &amp; Fiber - Unserved'!$B:$B),0)),F78)</f>
        <v>23654.130529999999</v>
      </c>
      <c r="G79" s="65" cm="1">
        <f t="array" ref="G79">_xlfn.IFNA(INDEX('Locations &amp; Fiber - Unserved'!$F:$F,MATCH(1,($A79='Locations &amp; Fiber - Unserved'!$A:$A)*($B79='Locations &amp; Fiber - Unserved'!$B:$B),0)),G78)</f>
        <v>0.131699289</v>
      </c>
      <c r="H79" s="65" cm="1">
        <f t="array" ref="H79">_xlfn.IFNA(INDEX('Locations &amp; Fiber - Unserved'!$E:$E,MATCH(1,($A79='Locations &amp; Fiber - Unserved'!$A:$A)*($B79='Locations &amp; Fiber - Unserved'!$B:$B),0)),H78)</f>
        <v>0.17757146700000001</v>
      </c>
      <c r="I79" s="63" cm="1">
        <f t="array" ref="I79">_xlfn.IFNA(INDEX('Locations &amp; Fiber - Unserved'!$I:$I,MATCH(1,($A79='Locations &amp; Fiber - Unserved'!$A:$A)*($B79='Locations &amp; Fiber - Unserved'!$B:$B),0)),I78)</f>
        <v>0.840829037</v>
      </c>
      <c r="J79" s="63" cm="1">
        <f t="array" ref="J79">_xlfn.IFNA(INDEX('Locations &amp; Fiber - Unserved'!$J:$J,MATCH(1,($A79='Locations &amp; Fiber - Unserved'!$A:$A)*($B79='Locations &amp; Fiber - Unserved'!$B:$B),0)),J78)</f>
        <v>0.158421914</v>
      </c>
      <c r="K79" s="63" cm="1">
        <f t="array" ref="K79">_xlfn.IFNA(INDEX('Locations &amp; Fiber - Unserved'!$K:$K,MATCH(1,($A79='Locations &amp; Fiber - Unserved'!$A:$A)*($B79='Locations &amp; Fiber - Unserved'!$B:$B),0)),K78)</f>
        <v>7.4899999999999999E-4</v>
      </c>
      <c r="L79" s="64" cm="1">
        <f t="array" ref="L79">_xlfn.IFNA(INDEX('Locations &amp; Fiber - Underserved'!$C:$C,MATCH(1,($A79='Locations &amp; Fiber - Underserved'!$A:$A)*($B79='Locations &amp; Fiber - Underserved'!$B:$B),0)),L78)</f>
        <v>83174</v>
      </c>
      <c r="M79" s="64" cm="1">
        <f t="array" ref="M79">_xlfn.IFNA(INDEX('Locations &amp; Fiber - Underserved'!$D:$D,MATCH(1,($A79='Locations &amp; Fiber - Underserved'!$A:$A)*($B79='Locations &amp; Fiber - Underserved'!$B:$B),0)),M78)</f>
        <v>4453.2823790000002</v>
      </c>
      <c r="N79" s="65" cm="1">
        <f t="array" ref="N79">_xlfn.IFNA(INDEX('Locations &amp; Fiber - Underserved'!$F:$F,MATCH(1,($A79='Locations &amp; Fiber - Underserved'!$A:$A)*($B79='Locations &amp; Fiber - Underserved'!$B:$B),0)),N78)</f>
        <v>0.114685932</v>
      </c>
      <c r="O79" s="72" cm="1">
        <f t="array" ref="O79">_xlfn.IFNA(INDEX('Locations &amp; Fiber - Underserved'!$E:$E,MATCH(1,($A79='Locations &amp; Fiber - Underserved'!$A:$A)*($B79='Locations &amp; Fiber - Underserved'!$B:$B),0)),O78)</f>
        <v>0.155762288</v>
      </c>
      <c r="P79" s="63" cm="1">
        <f t="array" ref="P79">_xlfn.IFNA(INDEX('Locations &amp; Fiber - Underserved'!$I:$I,MATCH(1,($A79='Locations &amp; Fiber - Underserved'!$A:$A)*($B79='Locations &amp; Fiber - Underserved'!$B:$B),0)),P78)</f>
        <v>0.671729201</v>
      </c>
      <c r="Q79" s="63" cm="1">
        <f t="array" ref="Q79">_xlfn.IFNA(INDEX('Locations &amp; Fiber - Underserved'!$J:$J,MATCH(1,($A79='Locations &amp; Fiber - Underserved'!$A:$A)*($B79='Locations &amp; Fiber - Underserved'!$B:$B),0)),Q78)</f>
        <v>0.326604744</v>
      </c>
      <c r="R79" s="63" cm="1">
        <f t="array" ref="R79">_xlfn.IFNA(INDEX('Locations &amp; Fiber - Underserved'!$K:$K,MATCH(1,($A79='Locations &amp; Fiber - Underserved'!$A:$A)*($B79='Locations &amp; Fiber - Underserved'!$B:$B),0)),R78)</f>
        <v>1.67E-3</v>
      </c>
      <c r="T79" s="66">
        <f>'Model Inputs &amp; Summary Results'!$F$44*I79</f>
        <v>38888.342961249997</v>
      </c>
      <c r="U79" s="66">
        <f>'Model Inputs &amp; Summary Results'!$F$45*J79</f>
        <v>9624.1312754999999</v>
      </c>
      <c r="V79" s="66">
        <f>'Model Inputs &amp; Summary Results'!$F$46*K79</f>
        <v>53.179000000000002</v>
      </c>
      <c r="W79" s="67">
        <f t="shared" ref="W79:W142" si="36">D79*E79</f>
        <v>310863.00016056001</v>
      </c>
      <c r="X79" s="67">
        <f t="shared" ref="X79:X142" si="37">G79*W79</f>
        <v>40940.436097552636</v>
      </c>
      <c r="Y79" s="68">
        <f t="shared" ref="Y79:Y142" si="38">SUM(T79:V79)*X79</f>
        <v>1988299022.8750637</v>
      </c>
      <c r="Z79" s="68">
        <f t="shared" ref="Z79:Z142" si="39">SUM(T79:V79)*F79*D79</f>
        <v>858732912.8758831</v>
      </c>
      <c r="AA79" s="66">
        <f>'Model Inputs &amp; Summary Results'!$F$40*I79</f>
        <v>32161.710665250001</v>
      </c>
      <c r="AB79" s="66">
        <f>'Model Inputs &amp; Summary Results'!$F$41*J79</f>
        <v>7643.8573504999995</v>
      </c>
      <c r="AC79" s="66">
        <f>'Model Inputs &amp; Summary Results'!$F$42*K79</f>
        <v>38.573500000000003</v>
      </c>
      <c r="AD79" s="67">
        <f t="shared" ref="AD79:AD142" si="40">C79*E79</f>
        <v>104996.99983944002</v>
      </c>
      <c r="AE79" s="67">
        <f t="shared" ref="AE79:AE142" si="41">G79*AD79</f>
        <v>13828.030225987364</v>
      </c>
      <c r="AF79" s="68">
        <f t="shared" ref="AF79:AF142" si="42">SUM(AA79:AC79)*AE79</f>
        <v>550965993.20830905</v>
      </c>
      <c r="AG79" s="68">
        <f t="shared" si="24"/>
        <v>237958489.54307655</v>
      </c>
      <c r="AI79" s="68">
        <f t="shared" ref="AI79:AI142" si="43">Y79+AF79</f>
        <v>2539265016.0833726</v>
      </c>
      <c r="AJ79" s="68">
        <f t="shared" ref="AJ79:AJ142" si="44">AI79/E79</f>
        <v>6106.0573656600118</v>
      </c>
      <c r="AK79" s="68">
        <f>MIN($AJ79*'Model Inputs &amp; Summary Results'!$F$26,'Model Inputs &amp; Summary Results'!$F$23)</f>
        <v>3000</v>
      </c>
      <c r="AL79" s="68">
        <f t="shared" ref="AL79:AL142" si="45">SUM(T79:V79)*H79</f>
        <v>8623.8742910629953</v>
      </c>
      <c r="AM79" s="68">
        <f t="shared" si="32"/>
        <v>5623.8742910629953</v>
      </c>
      <c r="AN79" s="68">
        <f t="shared" ref="AN79:AN142" si="46">$AK79*E79</f>
        <v>1247580000</v>
      </c>
      <c r="AO79" s="69">
        <f t="shared" ref="AO79:AO142" si="47">AN79/AI79</f>
        <v>0.4913153972106068</v>
      </c>
      <c r="AP79" s="49" t="b">
        <f>AND(AM79&lt;'Model Inputs &amp; Summary Results'!$F$14,AO79&gt;=0.25)</f>
        <v>1</v>
      </c>
      <c r="AR79" s="68">
        <f t="shared" si="35"/>
        <v>1096691402.4189596</v>
      </c>
      <c r="AS79" s="68">
        <f t="shared" si="34"/>
        <v>2637.1649170849796</v>
      </c>
      <c r="AT79" s="68">
        <f>MIN($AS79*'Model Inputs &amp; Summary Results'!$F$26,'Model Inputs &amp; Summary Results'!$F$23)</f>
        <v>1977.8736878137347</v>
      </c>
      <c r="AU79" s="68">
        <f t="shared" si="29"/>
        <v>822518551.81421971</v>
      </c>
      <c r="AV79" s="68">
        <f t="shared" si="30"/>
        <v>274172850.6047399</v>
      </c>
      <c r="AX79" s="66">
        <f>'Model Inputs &amp; Summary Results'!$F$40*P79</f>
        <v>25693.641938249999</v>
      </c>
      <c r="AY79" s="66">
        <f>'Model Inputs &amp; Summary Results'!$F$41*Q79</f>
        <v>15758.678898</v>
      </c>
      <c r="AZ79" s="66">
        <f>'Model Inputs &amp; Summary Results'!$F$42*R79</f>
        <v>86.004999999999995</v>
      </c>
      <c r="BA79" s="68">
        <f t="shared" ref="BA79:BA142" si="48">SUM(AX79:AZ79)*L79*N79</f>
        <v>396229425.7372824</v>
      </c>
      <c r="BB79" s="68">
        <f t="shared" si="31"/>
        <v>184981894.49973255</v>
      </c>
      <c r="BD79" s="68">
        <f t="shared" ref="BD79:BD142" si="49">BA79/L79</f>
        <v>4763.8616122500107</v>
      </c>
      <c r="BE79" s="68">
        <f>MIN($BD79*'Model Inputs &amp; Summary Results'!$F$26,'Model Inputs &amp; Summary Results'!$F$23)</f>
        <v>3000</v>
      </c>
      <c r="BF79" s="68">
        <f t="shared" ref="BF79:BF142" si="50">SUM(AX79:AZ79)*O79</f>
        <v>6470.1046719438127</v>
      </c>
      <c r="BG79" s="68">
        <f t="shared" si="26"/>
        <v>3470.1046719438127</v>
      </c>
      <c r="BH79" s="68">
        <f t="shared" ref="BH79:BH142" si="51">$BE79*L79</f>
        <v>249522000</v>
      </c>
      <c r="BI79" s="70">
        <f t="shared" ref="BI79:BI142" si="52">BH79/BA79</f>
        <v>0.62974121504404401</v>
      </c>
      <c r="BJ79" s="49" t="b">
        <f>AND(BG79&lt;'Model Inputs &amp; Summary Results'!$F$14,BG79&lt;$BX$23,BI79&gt;=0.25)</f>
        <v>1</v>
      </c>
      <c r="BL79" s="68">
        <f t="shared" si="28"/>
        <v>2224.035089087125</v>
      </c>
      <c r="BM79" s="68">
        <f>MIN($BL79*'Model Inputs &amp; Summary Results'!$F$26,'Model Inputs &amp; Summary Results'!$F$23)</f>
        <v>1668.0263168153438</v>
      </c>
      <c r="BN79" s="68">
        <f t="shared" si="33"/>
        <v>138736420.8747994</v>
      </c>
      <c r="BO79" s="68">
        <f t="shared" si="27"/>
        <v>146707425.7372824</v>
      </c>
      <c r="BS79" s="49"/>
      <c r="BT79" s="49"/>
      <c r="BU79" s="49"/>
      <c r="BV79" s="49"/>
      <c r="BW79" s="49"/>
      <c r="BX79" s="49"/>
      <c r="CA79" s="75"/>
    </row>
    <row r="80" spans="1:79" x14ac:dyDescent="0.45">
      <c r="A80" s="49" t="str">
        <f t="shared" ref="A80:A143" si="53">$A$15</f>
        <v>TX</v>
      </c>
      <c r="B80" s="62">
        <v>0.65</v>
      </c>
      <c r="C80" s="63" cm="1">
        <f t="array" ref="C80">_xlfn.IFNA(INDEX('Locations &amp; Fiber - Unserved'!$H:$H,MATCH(1,($A80='Locations &amp; Fiber - Unserved'!$A:$A)*($B80='Locations &amp; Fiber - Unserved'!$B:$B),0)),C79)</f>
        <v>0.25224713199999999</v>
      </c>
      <c r="D80" s="63" cm="1">
        <f t="array" ref="D80">_xlfn.IFNA(INDEX('Locations &amp; Fiber - Unserved'!$G:$G,MATCH(1,($A80='Locations &amp; Fiber - Unserved'!$A:$A)*($B80='Locations &amp; Fiber - Unserved'!$B:$B),0)),D79)</f>
        <v>0.74775286799999996</v>
      </c>
      <c r="E80" s="64" cm="1">
        <f t="array" ref="E80">_xlfn.IFNA(INDEX('Locations &amp; Fiber - Unserved'!$C:$C,MATCH(1,($A80='Locations &amp; Fiber - Unserved'!$A:$A)*($B80='Locations &amp; Fiber - Unserved'!$B:$B),0)),E79)</f>
        <v>422316</v>
      </c>
      <c r="F80" s="64" cm="1">
        <f t="array" ref="F80">_xlfn.IFNA(INDEX('Locations &amp; Fiber - Unserved'!$D:$D,MATCH(1,($A80='Locations &amp; Fiber - Unserved'!$A:$A)*($B80='Locations &amp; Fiber - Unserved'!$B:$B),0)),F79)</f>
        <v>24819.582900000001</v>
      </c>
      <c r="G80" s="65" cm="1">
        <f t="array" ref="G80">_xlfn.IFNA(INDEX('Locations &amp; Fiber - Unserved'!$F:$F,MATCH(1,($A80='Locations &amp; Fiber - Unserved'!$A:$A)*($B80='Locations &amp; Fiber - Unserved'!$B:$B),0)),G79)</f>
        <v>0.13650973199999999</v>
      </c>
      <c r="H80" s="65" cm="1">
        <f t="array" ref="H80">_xlfn.IFNA(INDEX('Locations &amp; Fiber - Unserved'!$E:$E,MATCH(1,($A80='Locations &amp; Fiber - Unserved'!$A:$A)*($B80='Locations &amp; Fiber - Unserved'!$B:$B),0)),H79)</f>
        <v>0.18369270400000001</v>
      </c>
      <c r="I80" s="63" cm="1">
        <f t="array" ref="I80">_xlfn.IFNA(INDEX('Locations &amp; Fiber - Unserved'!$I:$I,MATCH(1,($A80='Locations &amp; Fiber - Unserved'!$A:$A)*($B80='Locations &amp; Fiber - Unserved'!$B:$B),0)),I79)</f>
        <v>0.84745870700000003</v>
      </c>
      <c r="J80" s="63" cm="1">
        <f t="array" ref="J80">_xlfn.IFNA(INDEX('Locations &amp; Fiber - Unserved'!$J:$J,MATCH(1,($A80='Locations &amp; Fiber - Unserved'!$A:$A)*($B80='Locations &amp; Fiber - Unserved'!$B:$B),0)),J79)</f>
        <v>0.15182816700000001</v>
      </c>
      <c r="K80" s="63" cm="1">
        <f t="array" ref="K80">_xlfn.IFNA(INDEX('Locations &amp; Fiber - Unserved'!$K:$K,MATCH(1,($A80='Locations &amp; Fiber - Unserved'!$A:$A)*($B80='Locations &amp; Fiber - Unserved'!$B:$B),0)),K79)</f>
        <v>7.1299999999999998E-4</v>
      </c>
      <c r="L80" s="64" cm="1">
        <f t="array" ref="L80">_xlfn.IFNA(INDEX('Locations &amp; Fiber - Underserved'!$C:$C,MATCH(1,($A80='Locations &amp; Fiber - Underserved'!$A:$A)*($B80='Locations &amp; Fiber - Underserved'!$B:$B),0)),L79)</f>
        <v>84465</v>
      </c>
      <c r="M80" s="64" cm="1">
        <f t="array" ref="M80">_xlfn.IFNA(INDEX('Locations &amp; Fiber - Underserved'!$D:$D,MATCH(1,($A80='Locations &amp; Fiber - Underserved'!$A:$A)*($B80='Locations &amp; Fiber - Underserved'!$B:$B),0)),M79)</f>
        <v>4657.6600939999998</v>
      </c>
      <c r="N80" s="65" cm="1">
        <f t="array" ref="N80">_xlfn.IFNA(INDEX('Locations &amp; Fiber - Underserved'!$F:$F,MATCH(1,($A80='Locations &amp; Fiber - Underserved'!$A:$A)*($B80='Locations &amp; Fiber - Underserved'!$B:$B),0)),N79)</f>
        <v>0.118757935</v>
      </c>
      <c r="O80" s="72" cm="1">
        <f t="array" ref="O80">_xlfn.IFNA(INDEX('Locations &amp; Fiber - Underserved'!$E:$E,MATCH(1,($A80='Locations &amp; Fiber - Underserved'!$A:$A)*($B80='Locations &amp; Fiber - Underserved'!$B:$B),0)),O79)</f>
        <v>0.16027876599999999</v>
      </c>
      <c r="P80" s="63" cm="1">
        <f t="array" ref="P80">_xlfn.IFNA(INDEX('Locations &amp; Fiber - Underserved'!$I:$I,MATCH(1,($A80='Locations &amp; Fiber - Underserved'!$A:$A)*($B80='Locations &amp; Fiber - Underserved'!$B:$B),0)),P79)</f>
        <v>0.68362179300000003</v>
      </c>
      <c r="Q80" s="63" cm="1">
        <f t="array" ref="Q80">_xlfn.IFNA(INDEX('Locations &amp; Fiber - Underserved'!$J:$J,MATCH(1,($A80='Locations &amp; Fiber - Underserved'!$A:$A)*($B80='Locations &amp; Fiber - Underserved'!$B:$B),0)),Q79)</f>
        <v>0.31478516699999998</v>
      </c>
      <c r="R80" s="63" cm="1">
        <f t="array" ref="R80">_xlfn.IFNA(INDEX('Locations &amp; Fiber - Underserved'!$K:$K,MATCH(1,($A80='Locations &amp; Fiber - Underserved'!$A:$A)*($B80='Locations &amp; Fiber - Underserved'!$B:$B),0)),R79)</f>
        <v>1.5900000000000001E-3</v>
      </c>
      <c r="T80" s="66">
        <f>'Model Inputs &amp; Summary Results'!$F$44*I80</f>
        <v>39194.965198750004</v>
      </c>
      <c r="U80" s="66">
        <f>'Model Inputs &amp; Summary Results'!$F$45*J80</f>
        <v>9223.5611452500016</v>
      </c>
      <c r="V80" s="66">
        <f>'Model Inputs &amp; Summary Results'!$F$46*K80</f>
        <v>50.622999999999998</v>
      </c>
      <c r="W80" s="67">
        <f t="shared" si="36"/>
        <v>315788.00020228798</v>
      </c>
      <c r="X80" s="67">
        <f t="shared" si="37"/>
        <v>43108.135276430279</v>
      </c>
      <c r="Y80" s="68">
        <f t="shared" si="38"/>
        <v>2089414646.654654</v>
      </c>
      <c r="Z80" s="68">
        <f t="shared" si="39"/>
        <v>899534788.67719913</v>
      </c>
      <c r="AA80" s="66">
        <f>'Model Inputs &amp; Summary Results'!$F$40*I80</f>
        <v>32415.295542750002</v>
      </c>
      <c r="AB80" s="66">
        <f>'Model Inputs &amp; Summary Results'!$F$41*J80</f>
        <v>7325.7090577500003</v>
      </c>
      <c r="AC80" s="66">
        <f>'Model Inputs &amp; Summary Results'!$F$42*K80</f>
        <v>36.719499999999996</v>
      </c>
      <c r="AD80" s="67">
        <f t="shared" si="40"/>
        <v>106527.99979771199</v>
      </c>
      <c r="AE80" s="67">
        <f t="shared" si="41"/>
        <v>14542.108702881718</v>
      </c>
      <c r="AF80" s="68">
        <f t="shared" si="42"/>
        <v>578451987.82270896</v>
      </c>
      <c r="AG80" s="68">
        <f t="shared" ref="AG80:AG143" si="54">SUM(AA80:AC80)*F80*C80</f>
        <v>249035148.41303283</v>
      </c>
      <c r="AI80" s="68">
        <f t="shared" si="43"/>
        <v>2667866634.4773631</v>
      </c>
      <c r="AJ80" s="68">
        <f t="shared" si="44"/>
        <v>6317.2284130304397</v>
      </c>
      <c r="AK80" s="68">
        <f>MIN($AJ80*'Model Inputs &amp; Summary Results'!$F$26,'Model Inputs &amp; Summary Results'!$F$23)</f>
        <v>3000</v>
      </c>
      <c r="AL80" s="68">
        <f t="shared" si="45"/>
        <v>8903.4291035791884</v>
      </c>
      <c r="AM80" s="68">
        <f t="shared" ref="AM80:AM143" si="55">AL80-AK80</f>
        <v>5903.4291035791884</v>
      </c>
      <c r="AN80" s="68">
        <f t="shared" si="46"/>
        <v>1266948000</v>
      </c>
      <c r="AO80" s="69">
        <f t="shared" si="47"/>
        <v>0.4748918044204245</v>
      </c>
      <c r="AP80" s="49" t="b">
        <f>AND(AM80&lt;'Model Inputs &amp; Summary Results'!$F$14,AO80&gt;=0.25)</f>
        <v>1</v>
      </c>
      <c r="AR80" s="68">
        <f t="shared" ref="AR80:AR143" si="56">Z80+AG80</f>
        <v>1148569937.0902319</v>
      </c>
      <c r="AS80" s="68">
        <f t="shared" ref="AS80:AS143" si="57">AR80/E80</f>
        <v>2719.6931612589433</v>
      </c>
      <c r="AT80" s="68">
        <f>MIN($AS80*'Model Inputs &amp; Summary Results'!$F$26,'Model Inputs &amp; Summary Results'!$F$23)</f>
        <v>2039.7698709442075</v>
      </c>
      <c r="AU80" s="68">
        <f t="shared" ref="AU80:AU143" si="58">$AT80*E80</f>
        <v>861427452.81767392</v>
      </c>
      <c r="AV80" s="68">
        <f t="shared" ref="AV80:AV143" si="59">AR80-AU80</f>
        <v>287142484.27255797</v>
      </c>
      <c r="AX80" s="66">
        <f>'Model Inputs &amp; Summary Results'!$F$40*P80</f>
        <v>26148.533582250002</v>
      </c>
      <c r="AY80" s="66">
        <f>'Model Inputs &amp; Summary Results'!$F$41*Q80</f>
        <v>15188.384307749999</v>
      </c>
      <c r="AZ80" s="66">
        <f>'Model Inputs &amp; Summary Results'!$F$42*R80</f>
        <v>81.885000000000005</v>
      </c>
      <c r="BA80" s="68">
        <f t="shared" si="48"/>
        <v>415467413.46477389</v>
      </c>
      <c r="BB80" s="68">
        <f t="shared" ref="BB80:BB143" si="60">SUM(AX80:AZ80)*M80</f>
        <v>192914705.36200485</v>
      </c>
      <c r="BD80" s="68">
        <f t="shared" si="49"/>
        <v>4918.8115013884317</v>
      </c>
      <c r="BE80" s="68">
        <f>MIN($BD80*'Model Inputs &amp; Summary Results'!$F$26,'Model Inputs &amp; Summary Results'!$F$23)</f>
        <v>3000</v>
      </c>
      <c r="BF80" s="68">
        <f t="shared" si="50"/>
        <v>6638.5546164064335</v>
      </c>
      <c r="BG80" s="68">
        <f t="shared" si="26"/>
        <v>3638.5546164064335</v>
      </c>
      <c r="BH80" s="68">
        <f t="shared" si="51"/>
        <v>253395000</v>
      </c>
      <c r="BI80" s="70">
        <f t="shared" si="52"/>
        <v>0.60990342873541514</v>
      </c>
      <c r="BJ80" s="49" t="b">
        <f>AND(BG80&lt;'Model Inputs &amp; Summary Results'!$F$14,BG80&lt;$BX$23,BI80&gt;=0.25)</f>
        <v>1</v>
      </c>
      <c r="BL80" s="68">
        <f t="shared" ref="BL80:BL143" si="61">BB80/L80</f>
        <v>2283.9602836915274</v>
      </c>
      <c r="BM80" s="68">
        <f>MIN($BL80*'Model Inputs &amp; Summary Results'!$F$26,'Model Inputs &amp; Summary Results'!$F$23)</f>
        <v>1712.9702127686455</v>
      </c>
      <c r="BN80" s="68">
        <f t="shared" ref="BN80:BN143" si="62">BM80*L80</f>
        <v>144686029.02150366</v>
      </c>
      <c r="BO80" s="68">
        <f t="shared" si="27"/>
        <v>162072413.46477389</v>
      </c>
      <c r="BS80" s="49"/>
      <c r="BT80" s="49"/>
      <c r="BU80" s="49"/>
      <c r="BV80" s="49"/>
      <c r="BW80" s="49"/>
      <c r="BX80" s="49"/>
      <c r="CA80" s="75"/>
    </row>
    <row r="81" spans="1:79" x14ac:dyDescent="0.45">
      <c r="A81" s="49" t="str">
        <f t="shared" si="53"/>
        <v>TX</v>
      </c>
      <c r="B81" s="62">
        <v>0.66</v>
      </c>
      <c r="C81" s="63" cm="1">
        <f t="array" ref="C81">_xlfn.IFNA(INDEX('Locations &amp; Fiber - Unserved'!$H:$H,MATCH(1,($A81='Locations &amp; Fiber - Unserved'!$A:$A)*($B81='Locations &amp; Fiber - Unserved'!$B:$B),0)),C80)</f>
        <v>0.25199406699999999</v>
      </c>
      <c r="D81" s="63" cm="1">
        <f t="array" ref="D81">_xlfn.IFNA(INDEX('Locations &amp; Fiber - Unserved'!$G:$G,MATCH(1,($A81='Locations &amp; Fiber - Unserved'!$A:$A)*($B81='Locations &amp; Fiber - Unserved'!$B:$B),0)),D80)</f>
        <v>0.74800593299999996</v>
      </c>
      <c r="E81" s="64" cm="1">
        <f t="array" ref="E81">_xlfn.IFNA(INDEX('Locations &amp; Fiber - Unserved'!$C:$C,MATCH(1,($A81='Locations &amp; Fiber - Unserved'!$A:$A)*($B81='Locations &amp; Fiber - Unserved'!$B:$B),0)),E80)</f>
        <v>428772</v>
      </c>
      <c r="F81" s="64" cm="1">
        <f t="array" ref="F81">_xlfn.IFNA(INDEX('Locations &amp; Fiber - Unserved'!$D:$D,MATCH(1,($A81='Locations &amp; Fiber - Unserved'!$A:$A)*($B81='Locations &amp; Fiber - Unserved'!$B:$B),0)),F80)</f>
        <v>26032.029879999998</v>
      </c>
      <c r="G81" s="65" cm="1">
        <f t="array" ref="G81">_xlfn.IFNA(INDEX('Locations &amp; Fiber - Unserved'!$F:$F,MATCH(1,($A81='Locations &amp; Fiber - Unserved'!$A:$A)*($B81='Locations &amp; Fiber - Unserved'!$B:$B),0)),G80)</f>
        <v>0.14135268100000001</v>
      </c>
      <c r="H81" s="65" cm="1">
        <f t="array" ref="H81">_xlfn.IFNA(INDEX('Locations &amp; Fiber - Unserved'!$E:$E,MATCH(1,($A81='Locations &amp; Fiber - Unserved'!$A:$A)*($B81='Locations &amp; Fiber - Unserved'!$B:$B),0)),H80)</f>
        <v>0.19137158900000001</v>
      </c>
      <c r="I81" s="63" cm="1">
        <f t="array" ref="I81">_xlfn.IFNA(INDEX('Locations &amp; Fiber - Unserved'!$I:$I,MATCH(1,($A81='Locations &amp; Fiber - Unserved'!$A:$A)*($B81='Locations &amp; Fiber - Unserved'!$B:$B),0)),I80)</f>
        <v>0.85371250300000001</v>
      </c>
      <c r="J81" s="63" cm="1">
        <f t="array" ref="J81">_xlfn.IFNA(INDEX('Locations &amp; Fiber - Unserved'!$J:$J,MATCH(1,($A81='Locations &amp; Fiber - Unserved'!$A:$A)*($B81='Locations &amp; Fiber - Unserved'!$B:$B),0)),J80)</f>
        <v>0.145603872</v>
      </c>
      <c r="K81" s="63" cm="1">
        <f t="array" ref="K81">_xlfn.IFNA(INDEX('Locations &amp; Fiber - Unserved'!$K:$K,MATCH(1,($A81='Locations &amp; Fiber - Unserved'!$A:$A)*($B81='Locations &amp; Fiber - Unserved'!$B:$B),0)),K80)</f>
        <v>6.8400000000000004E-4</v>
      </c>
      <c r="L81" s="64" cm="1">
        <f t="array" ref="L81">_xlfn.IFNA(INDEX('Locations &amp; Fiber - Underserved'!$C:$C,MATCH(1,($A81='Locations &amp; Fiber - Underserved'!$A:$A)*($B81='Locations &amp; Fiber - Underserved'!$B:$B),0)),L80)</f>
        <v>85764</v>
      </c>
      <c r="M81" s="64" cm="1">
        <f t="array" ref="M81">_xlfn.IFNA(INDEX('Locations &amp; Fiber - Underserved'!$D:$D,MATCH(1,($A81='Locations &amp; Fiber - Underserved'!$A:$A)*($B81='Locations &amp; Fiber - Underserved'!$B:$B),0)),M80)</f>
        <v>4870.4454859999996</v>
      </c>
      <c r="N81" s="65" cm="1">
        <f t="array" ref="N81">_xlfn.IFNA(INDEX('Locations &amp; Fiber - Underserved'!$F:$F,MATCH(1,($A81='Locations &amp; Fiber - Underserved'!$A:$A)*($B81='Locations &amp; Fiber - Underserved'!$B:$B),0)),N80)</f>
        <v>0.123023205</v>
      </c>
      <c r="O81" s="72" cm="1">
        <f t="array" ref="O81">_xlfn.IFNA(INDEX('Locations &amp; Fiber - Underserved'!$E:$E,MATCH(1,($A81='Locations &amp; Fiber - Underserved'!$A:$A)*($B81='Locations &amp; Fiber - Underserved'!$B:$B),0)),O80)</f>
        <v>0.16723607400000001</v>
      </c>
      <c r="P81" s="63" cm="1">
        <f t="array" ref="P81">_xlfn.IFNA(INDEX('Locations &amp; Fiber - Underserved'!$I:$I,MATCH(1,($A81='Locations &amp; Fiber - Underserved'!$A:$A)*($B81='Locations &amp; Fiber - Underserved'!$B:$B),0)),P80)</f>
        <v>0.69403823200000003</v>
      </c>
      <c r="Q81" s="63" cm="1">
        <f t="array" ref="Q81">_xlfn.IFNA(INDEX('Locations &amp; Fiber - Underserved'!$J:$J,MATCH(1,($A81='Locations &amp; Fiber - Underserved'!$A:$A)*($B81='Locations &amp; Fiber - Underserved'!$B:$B),0)),Q80)</f>
        <v>0.304440088</v>
      </c>
      <c r="R81" s="63" cm="1">
        <f t="array" ref="R81">_xlfn.IFNA(INDEX('Locations &amp; Fiber - Underserved'!$K:$K,MATCH(1,($A81='Locations &amp; Fiber - Underserved'!$A:$A)*($B81='Locations &amp; Fiber - Underserved'!$B:$B),0)),R80)</f>
        <v>1.5200000000000001E-3</v>
      </c>
      <c r="T81" s="66">
        <f>'Model Inputs &amp; Summary Results'!$F$44*I81</f>
        <v>39484.203263750001</v>
      </c>
      <c r="U81" s="66">
        <f>'Model Inputs &amp; Summary Results'!$F$45*J81</f>
        <v>8845.4352239999989</v>
      </c>
      <c r="V81" s="66">
        <f>'Model Inputs &amp; Summary Results'!$F$46*K81</f>
        <v>48.564</v>
      </c>
      <c r="W81" s="67">
        <f t="shared" si="36"/>
        <v>320723.99990427599</v>
      </c>
      <c r="X81" s="67">
        <f t="shared" si="37"/>
        <v>45335.197247513155</v>
      </c>
      <c r="Y81" s="68">
        <f t="shared" si="38"/>
        <v>2193235352.2622781</v>
      </c>
      <c r="Z81" s="68">
        <f t="shared" si="39"/>
        <v>942025815.81917274</v>
      </c>
      <c r="AA81" s="66">
        <f>'Model Inputs &amp; Summary Results'!$F$40*I81</f>
        <v>32654.50323975</v>
      </c>
      <c r="AB81" s="66">
        <f>'Model Inputs &amp; Summary Results'!$F$41*J81</f>
        <v>7025.3868240000002</v>
      </c>
      <c r="AC81" s="66">
        <f>'Model Inputs &amp; Summary Results'!$F$42*K81</f>
        <v>35.225999999999999</v>
      </c>
      <c r="AD81" s="67">
        <f t="shared" si="40"/>
        <v>108048.000095724</v>
      </c>
      <c r="AE81" s="67">
        <f t="shared" si="41"/>
        <v>15272.874490218845</v>
      </c>
      <c r="AF81" s="68">
        <f t="shared" si="42"/>
        <v>606563983.00612807</v>
      </c>
      <c r="AG81" s="68">
        <f t="shared" si="54"/>
        <v>260527868.26935291</v>
      </c>
      <c r="AI81" s="68">
        <f t="shared" si="43"/>
        <v>2799799335.2684059</v>
      </c>
      <c r="AJ81" s="68">
        <f t="shared" si="44"/>
        <v>6529.8091649370899</v>
      </c>
      <c r="AK81" s="68">
        <f>MIN($AJ81*'Model Inputs &amp; Summary Results'!$F$26,'Model Inputs &amp; Summary Results'!$F$23)</f>
        <v>3000</v>
      </c>
      <c r="AL81" s="68">
        <f t="shared" si="45"/>
        <v>9258.2134830444702</v>
      </c>
      <c r="AM81" s="68">
        <f t="shared" si="55"/>
        <v>6258.2134830444702</v>
      </c>
      <c r="AN81" s="68">
        <f t="shared" si="46"/>
        <v>1286316000</v>
      </c>
      <c r="AO81" s="69">
        <f t="shared" si="47"/>
        <v>0.45943149703501374</v>
      </c>
      <c r="AP81" s="49" t="b">
        <f>AND(AM81&lt;'Model Inputs &amp; Summary Results'!$F$14,AO81&gt;=0.25)</f>
        <v>1</v>
      </c>
      <c r="AR81" s="68">
        <f t="shared" si="56"/>
        <v>1202553684.0885258</v>
      </c>
      <c r="AS81" s="68">
        <f t="shared" si="57"/>
        <v>2804.6460218683255</v>
      </c>
      <c r="AT81" s="68">
        <f>MIN($AS81*'Model Inputs &amp; Summary Results'!$F$26,'Model Inputs &amp; Summary Results'!$F$23)</f>
        <v>2103.484516401244</v>
      </c>
      <c r="AU81" s="68">
        <f t="shared" si="58"/>
        <v>901915263.06639421</v>
      </c>
      <c r="AV81" s="68">
        <f t="shared" si="59"/>
        <v>300638421.02213156</v>
      </c>
      <c r="AX81" s="66">
        <f>'Model Inputs &amp; Summary Results'!$F$40*P81</f>
        <v>26546.962374000002</v>
      </c>
      <c r="AY81" s="66">
        <f>'Model Inputs &amp; Summary Results'!$F$41*Q81</f>
        <v>14689.234246</v>
      </c>
      <c r="AZ81" s="66">
        <f>'Model Inputs &amp; Summary Results'!$F$42*R81</f>
        <v>78.28</v>
      </c>
      <c r="BA81" s="68">
        <f t="shared" si="48"/>
        <v>435907479.21423835</v>
      </c>
      <c r="BB81" s="68">
        <f t="shared" si="60"/>
        <v>201219906.16033152</v>
      </c>
      <c r="BD81" s="68">
        <f t="shared" si="49"/>
        <v>5082.6393266899668</v>
      </c>
      <c r="BE81" s="68">
        <f>MIN($BD81*'Model Inputs &amp; Summary Results'!$F$26,'Model Inputs &amp; Summary Results'!$F$23)</f>
        <v>3000</v>
      </c>
      <c r="BF81" s="68">
        <f t="shared" si="50"/>
        <v>6909.2708692935903</v>
      </c>
      <c r="BG81" s="68">
        <f t="shared" ref="BG81:BG144" si="63">BF81-BE81</f>
        <v>3909.2708692935903</v>
      </c>
      <c r="BH81" s="68">
        <f t="shared" si="51"/>
        <v>257292000</v>
      </c>
      <c r="BI81" s="70">
        <f t="shared" si="52"/>
        <v>0.59024451808854372</v>
      </c>
      <c r="BJ81" s="49" t="b">
        <f>AND(BG81&lt;'Model Inputs &amp; Summary Results'!$F$14,BG81&lt;$BX$23,BI81&gt;=0.25)</f>
        <v>1</v>
      </c>
      <c r="BL81" s="68">
        <f t="shared" si="61"/>
        <v>2346.2047731021353</v>
      </c>
      <c r="BM81" s="68">
        <f>MIN($BL81*'Model Inputs &amp; Summary Results'!$F$26,'Model Inputs &amp; Summary Results'!$F$23)</f>
        <v>1759.6535798266013</v>
      </c>
      <c r="BN81" s="68">
        <f t="shared" si="62"/>
        <v>150914929.62024865</v>
      </c>
      <c r="BO81" s="68">
        <f t="shared" ref="BO81:BO144" si="64">BA81-BH81</f>
        <v>178615479.21423835</v>
      </c>
      <c r="BS81" s="49"/>
      <c r="BT81" s="49"/>
      <c r="BU81" s="49"/>
      <c r="BV81" s="49"/>
      <c r="BW81" s="49"/>
      <c r="BX81" s="49"/>
      <c r="CA81" s="75"/>
    </row>
    <row r="82" spans="1:79" x14ac:dyDescent="0.45">
      <c r="A82" s="49" t="str">
        <f t="shared" si="53"/>
        <v>TX</v>
      </c>
      <c r="B82" s="62">
        <v>0.67</v>
      </c>
      <c r="C82" s="63" cm="1">
        <f t="array" ref="C82">_xlfn.IFNA(INDEX('Locations &amp; Fiber - Unserved'!$H:$H,MATCH(1,($A82='Locations &amp; Fiber - Unserved'!$A:$A)*($B82='Locations &amp; Fiber - Unserved'!$B:$B),0)),C81)</f>
        <v>0.25104087200000003</v>
      </c>
      <c r="D82" s="63" cm="1">
        <f t="array" ref="D82">_xlfn.IFNA(INDEX('Locations &amp; Fiber - Unserved'!$G:$G,MATCH(1,($A82='Locations &amp; Fiber - Unserved'!$A:$A)*($B82='Locations &amp; Fiber - Unserved'!$B:$B),0)),D81)</f>
        <v>0.74895912799999997</v>
      </c>
      <c r="E82" s="64" cm="1">
        <f t="array" ref="E82">_xlfn.IFNA(INDEX('Locations &amp; Fiber - Unserved'!$C:$C,MATCH(1,($A82='Locations &amp; Fiber - Unserved'!$A:$A)*($B82='Locations &amp; Fiber - Unserved'!$B:$B),0)),E81)</f>
        <v>435212</v>
      </c>
      <c r="F82" s="64" cm="1">
        <f t="array" ref="F82">_xlfn.IFNA(INDEX('Locations &amp; Fiber - Unserved'!$D:$D,MATCH(1,($A82='Locations &amp; Fiber - Unserved'!$A:$A)*($B82='Locations &amp; Fiber - Unserved'!$B:$B),0)),F81)</f>
        <v>27287.198970000001</v>
      </c>
      <c r="G82" s="65" cm="1">
        <f t="array" ref="G82">_xlfn.IFNA(INDEX('Locations &amp; Fiber - Unserved'!$F:$F,MATCH(1,($A82='Locations &amp; Fiber - Unserved'!$A:$A)*($B82='Locations &amp; Fiber - Unserved'!$B:$B),0)),G81)</f>
        <v>0.146314956</v>
      </c>
      <c r="H82" s="65" cm="1">
        <f t="array" ref="H82">_xlfn.IFNA(INDEX('Locations &amp; Fiber - Unserved'!$E:$E,MATCH(1,($A82='Locations &amp; Fiber - Unserved'!$A:$A)*($B82='Locations &amp; Fiber - Unserved'!$B:$B),0)),H81)</f>
        <v>0.1984928</v>
      </c>
      <c r="I82" s="63" cm="1">
        <f t="array" ref="I82">_xlfn.IFNA(INDEX('Locations &amp; Fiber - Unserved'!$I:$I,MATCH(1,($A82='Locations &amp; Fiber - Unserved'!$A:$A)*($B82='Locations &amp; Fiber - Unserved'!$B:$B),0)),I81)</f>
        <v>0.86025882399999998</v>
      </c>
      <c r="J82" s="63" cm="1">
        <f t="array" ref="J82">_xlfn.IFNA(INDEX('Locations &amp; Fiber - Unserved'!$J:$J,MATCH(1,($A82='Locations &amp; Fiber - Unserved'!$A:$A)*($B82='Locations &amp; Fiber - Unserved'!$B:$B),0)),J81)</f>
        <v>0.13907919299999999</v>
      </c>
      <c r="K82" s="63" cm="1">
        <f t="array" ref="K82">_xlfn.IFNA(INDEX('Locations &amp; Fiber - Unserved'!$K:$K,MATCH(1,($A82='Locations &amp; Fiber - Unserved'!$A:$A)*($B82='Locations &amp; Fiber - Unserved'!$B:$B),0)),K81)</f>
        <v>6.6200000000000005E-4</v>
      </c>
      <c r="L82" s="64" cm="1">
        <f t="array" ref="L82">_xlfn.IFNA(INDEX('Locations &amp; Fiber - Underserved'!$C:$C,MATCH(1,($A82='Locations &amp; Fiber - Underserved'!$A:$A)*($B82='Locations &amp; Fiber - Underserved'!$B:$B),0)),L81)</f>
        <v>87059</v>
      </c>
      <c r="M82" s="64" cm="1">
        <f t="array" ref="M82">_xlfn.IFNA(INDEX('Locations &amp; Fiber - Underserved'!$D:$D,MATCH(1,($A82='Locations &amp; Fiber - Underserved'!$A:$A)*($B82='Locations &amp; Fiber - Underserved'!$B:$B),0)),M81)</f>
        <v>5089.2843849999999</v>
      </c>
      <c r="N82" s="65" cm="1">
        <f t="array" ref="N82">_xlfn.IFNA(INDEX('Locations &amp; Fiber - Underserved'!$F:$F,MATCH(1,($A82='Locations &amp; Fiber - Underserved'!$A:$A)*($B82='Locations &amp; Fiber - Underserved'!$B:$B),0)),N81)</f>
        <v>0.12725545299999999</v>
      </c>
      <c r="O82" s="72" cm="1">
        <f t="array" ref="O82">_xlfn.IFNA(INDEX('Locations &amp; Fiber - Underserved'!$E:$E,MATCH(1,($A82='Locations &amp; Fiber - Underserved'!$A:$A)*($B82='Locations &amp; Fiber - Underserved'!$B:$B),0)),O81)</f>
        <v>0.17244441599999999</v>
      </c>
      <c r="P82" s="63" cm="1">
        <f t="array" ref="P82">_xlfn.IFNA(INDEX('Locations &amp; Fiber - Underserved'!$I:$I,MATCH(1,($A82='Locations &amp; Fiber - Underserved'!$A:$A)*($B82='Locations &amp; Fiber - Underserved'!$B:$B),0)),P81)</f>
        <v>0.70577617299999995</v>
      </c>
      <c r="Q82" s="63" cm="1">
        <f t="array" ref="Q82">_xlfn.IFNA(INDEX('Locations &amp; Fiber - Underserved'!$J:$J,MATCH(1,($A82='Locations &amp; Fiber - Underserved'!$A:$A)*($B82='Locations &amp; Fiber - Underserved'!$B:$B),0)),Q81)</f>
        <v>0.29276055299999998</v>
      </c>
      <c r="R82" s="63" cm="1">
        <f t="array" ref="R82">_xlfn.IFNA(INDEX('Locations &amp; Fiber - Underserved'!$K:$K,MATCH(1,($A82='Locations &amp; Fiber - Underserved'!$A:$A)*($B82='Locations &amp; Fiber - Underserved'!$B:$B),0)),R81)</f>
        <v>1.4599999999999999E-3</v>
      </c>
      <c r="T82" s="66">
        <f>'Model Inputs &amp; Summary Results'!$F$44*I82</f>
        <v>39786.970609999997</v>
      </c>
      <c r="U82" s="66">
        <f>'Model Inputs &amp; Summary Results'!$F$45*J82</f>
        <v>8449.0609747500002</v>
      </c>
      <c r="V82" s="66">
        <f>'Model Inputs &amp; Summary Results'!$F$46*K82</f>
        <v>47.002000000000002</v>
      </c>
      <c r="W82" s="67">
        <f t="shared" si="36"/>
        <v>325956.00001513597</v>
      </c>
      <c r="X82" s="67">
        <f t="shared" si="37"/>
        <v>47692.237800150615</v>
      </c>
      <c r="Y82" s="68">
        <f t="shared" si="38"/>
        <v>2302725919.4365554</v>
      </c>
      <c r="Z82" s="68">
        <f t="shared" si="39"/>
        <v>986760200.26499987</v>
      </c>
      <c r="AA82" s="66">
        <f>'Model Inputs &amp; Summary Results'!$F$40*I82</f>
        <v>32904.900018</v>
      </c>
      <c r="AB82" s="66">
        <f>'Model Inputs &amp; Summary Results'!$F$41*J82</f>
        <v>6710.5710622499992</v>
      </c>
      <c r="AC82" s="66">
        <f>'Model Inputs &amp; Summary Results'!$F$42*K82</f>
        <v>34.093000000000004</v>
      </c>
      <c r="AD82" s="67">
        <f t="shared" si="40"/>
        <v>109255.99998486401</v>
      </c>
      <c r="AE82" s="67">
        <f t="shared" si="41"/>
        <v>15985.786830521378</v>
      </c>
      <c r="AF82" s="68">
        <f t="shared" si="42"/>
        <v>633829479.30997384</v>
      </c>
      <c r="AG82" s="68">
        <f t="shared" si="54"/>
        <v>271607532.03785801</v>
      </c>
      <c r="AI82" s="68">
        <f t="shared" si="43"/>
        <v>2936555398.7465291</v>
      </c>
      <c r="AJ82" s="68">
        <f t="shared" si="44"/>
        <v>6747.4136713751668</v>
      </c>
      <c r="AK82" s="68">
        <f>MIN($AJ82*'Model Inputs &amp; Summary Results'!$F$26,'Model Inputs &amp; Summary Results'!$F$23)</f>
        <v>3000</v>
      </c>
      <c r="AL82" s="68">
        <f t="shared" si="45"/>
        <v>9583.834528731064</v>
      </c>
      <c r="AM82" s="68">
        <f t="shared" si="55"/>
        <v>6583.834528731064</v>
      </c>
      <c r="AN82" s="68">
        <f t="shared" si="46"/>
        <v>1305636000</v>
      </c>
      <c r="AO82" s="69">
        <f t="shared" si="47"/>
        <v>0.44461480296176659</v>
      </c>
      <c r="AP82" s="49" t="b">
        <f>AND(AM82&lt;'Model Inputs &amp; Summary Results'!$F$14,AO82&gt;=0.25)</f>
        <v>1</v>
      </c>
      <c r="AR82" s="68">
        <f t="shared" si="56"/>
        <v>1258367732.3028579</v>
      </c>
      <c r="AS82" s="68">
        <f t="shared" si="57"/>
        <v>2891.390247288351</v>
      </c>
      <c r="AT82" s="68">
        <f>MIN($AS82*'Model Inputs &amp; Summary Results'!$F$26,'Model Inputs &amp; Summary Results'!$F$23)</f>
        <v>2168.5426854662633</v>
      </c>
      <c r="AU82" s="68">
        <f t="shared" si="58"/>
        <v>943775799.22714341</v>
      </c>
      <c r="AV82" s="68">
        <f t="shared" si="59"/>
        <v>314591933.07571447</v>
      </c>
      <c r="AX82" s="66">
        <f>'Model Inputs &amp; Summary Results'!$F$40*P82</f>
        <v>26995.938617249998</v>
      </c>
      <c r="AY82" s="66">
        <f>'Model Inputs &amp; Summary Results'!$F$41*Q82</f>
        <v>14125.69668225</v>
      </c>
      <c r="AZ82" s="66">
        <f>'Model Inputs &amp; Summary Results'!$F$42*R82</f>
        <v>75.19</v>
      </c>
      <c r="BA82" s="68">
        <f t="shared" si="48"/>
        <v>456408606.63080007</v>
      </c>
      <c r="BB82" s="68">
        <f t="shared" si="60"/>
        <v>209662359.70831829</v>
      </c>
      <c r="BD82" s="68">
        <f t="shared" si="49"/>
        <v>5242.520665649733</v>
      </c>
      <c r="BE82" s="68">
        <f>MIN($BD82*'Model Inputs &amp; Summary Results'!$F$26,'Model Inputs &amp; Summary Results'!$F$23)</f>
        <v>3000</v>
      </c>
      <c r="BF82" s="68">
        <f t="shared" si="50"/>
        <v>7104.1624798263019</v>
      </c>
      <c r="BG82" s="68">
        <f t="shared" si="63"/>
        <v>4104.1624798263019</v>
      </c>
      <c r="BH82" s="68">
        <f t="shared" si="51"/>
        <v>261177000</v>
      </c>
      <c r="BI82" s="70">
        <f t="shared" si="52"/>
        <v>0.57224381005433667</v>
      </c>
      <c r="BJ82" s="49" t="b">
        <f>AND(BG82&lt;'Model Inputs &amp; Summary Results'!$F$14,BG82&lt;$BX$23,BI82&gt;=0.25)</f>
        <v>1</v>
      </c>
      <c r="BL82" s="68">
        <f t="shared" si="61"/>
        <v>2408.2789798678859</v>
      </c>
      <c r="BM82" s="68">
        <f>MIN($BL82*'Model Inputs &amp; Summary Results'!$F$26,'Model Inputs &amp; Summary Results'!$F$23)</f>
        <v>1806.2092349009145</v>
      </c>
      <c r="BN82" s="68">
        <f t="shared" si="62"/>
        <v>157246769.7812387</v>
      </c>
      <c r="BO82" s="68">
        <f t="shared" si="64"/>
        <v>195231606.63080007</v>
      </c>
      <c r="BS82" s="49"/>
      <c r="BT82" s="49"/>
      <c r="BU82" s="49"/>
      <c r="BV82" s="49"/>
      <c r="BW82" s="49"/>
      <c r="BX82" s="49"/>
      <c r="CA82" s="75"/>
    </row>
    <row r="83" spans="1:79" x14ac:dyDescent="0.45">
      <c r="A83" s="49" t="str">
        <f t="shared" si="53"/>
        <v>TX</v>
      </c>
      <c r="B83" s="62">
        <v>0.68</v>
      </c>
      <c r="C83" s="63" cm="1">
        <f t="array" ref="C83">_xlfn.IFNA(INDEX('Locations &amp; Fiber - Unserved'!$H:$H,MATCH(1,($A83='Locations &amp; Fiber - Unserved'!$A:$A)*($B83='Locations &amp; Fiber - Unserved'!$B:$B),0)),C82)</f>
        <v>0.25093227600000001</v>
      </c>
      <c r="D83" s="63" cm="1">
        <f t="array" ref="D83">_xlfn.IFNA(INDEX('Locations &amp; Fiber - Unserved'!$G:$G,MATCH(1,($A83='Locations &amp; Fiber - Unserved'!$A:$A)*($B83='Locations &amp; Fiber - Unserved'!$B:$B),0)),D82)</f>
        <v>0.74906772399999999</v>
      </c>
      <c r="E83" s="64" cm="1">
        <f t="array" ref="E83">_xlfn.IFNA(INDEX('Locations &amp; Fiber - Unserved'!$C:$C,MATCH(1,($A83='Locations &amp; Fiber - Unserved'!$A:$A)*($B83='Locations &amp; Fiber - Unserved'!$B:$B),0)),E82)</f>
        <v>441661</v>
      </c>
      <c r="F83" s="64" cm="1">
        <f t="array" ref="F83">_xlfn.IFNA(INDEX('Locations &amp; Fiber - Unserved'!$D:$D,MATCH(1,($A83='Locations &amp; Fiber - Unserved'!$A:$A)*($B83='Locations &amp; Fiber - Unserved'!$B:$B),0)),F82)</f>
        <v>28588.81552</v>
      </c>
      <c r="G83" s="65" cm="1">
        <f t="array" ref="G83">_xlfn.IFNA(INDEX('Locations &amp; Fiber - Unserved'!$F:$F,MATCH(1,($A83='Locations &amp; Fiber - Unserved'!$A:$A)*($B83='Locations &amp; Fiber - Unserved'!$B:$B),0)),G82)</f>
        <v>0.151429391</v>
      </c>
      <c r="H83" s="65" cm="1">
        <f t="array" ref="H83">_xlfn.IFNA(INDEX('Locations &amp; Fiber - Unserved'!$E:$E,MATCH(1,($A83='Locations &amp; Fiber - Unserved'!$A:$A)*($B83='Locations &amp; Fiber - Unserved'!$B:$B),0)),H82)</f>
        <v>0.205436374</v>
      </c>
      <c r="I83" s="63" cm="1">
        <f t="array" ref="I83">_xlfn.IFNA(INDEX('Locations &amp; Fiber - Unserved'!$I:$I,MATCH(1,($A83='Locations &amp; Fiber - Unserved'!$A:$A)*($B83='Locations &amp; Fiber - Unserved'!$B:$B),0)),I82)</f>
        <v>0.86571515200000004</v>
      </c>
      <c r="J83" s="63" cm="1">
        <f t="array" ref="J83">_xlfn.IFNA(INDEX('Locations &amp; Fiber - Unserved'!$J:$J,MATCH(1,($A83='Locations &amp; Fiber - Unserved'!$A:$A)*($B83='Locations &amp; Fiber - Unserved'!$B:$B),0)),J82)</f>
        <v>0.133650981</v>
      </c>
      <c r="K83" s="63" cm="1">
        <f t="array" ref="K83">_xlfn.IFNA(INDEX('Locations &amp; Fiber - Unserved'!$K:$K,MATCH(1,($A83='Locations &amp; Fiber - Unserved'!$A:$A)*($B83='Locations &amp; Fiber - Unserved'!$B:$B),0)),K82)</f>
        <v>6.3400000000000001E-4</v>
      </c>
      <c r="L83" s="64" cm="1">
        <f t="array" ref="L83">_xlfn.IFNA(INDEX('Locations &amp; Fiber - Underserved'!$C:$C,MATCH(1,($A83='Locations &amp; Fiber - Underserved'!$A:$A)*($B83='Locations &amp; Fiber - Underserved'!$B:$B),0)),L82)</f>
        <v>88313</v>
      </c>
      <c r="M83" s="64" cm="1">
        <f t="array" ref="M83">_xlfn.IFNA(INDEX('Locations &amp; Fiber - Underserved'!$D:$D,MATCH(1,($A83='Locations &amp; Fiber - Underserved'!$A:$A)*($B83='Locations &amp; Fiber - Underserved'!$B:$B),0)),M82)</f>
        <v>5309.895235</v>
      </c>
      <c r="N83" s="65" cm="1">
        <f t="array" ref="N83">_xlfn.IFNA(INDEX('Locations &amp; Fiber - Underserved'!$F:$F,MATCH(1,($A83='Locations &amp; Fiber - Underserved'!$A:$A)*($B83='Locations &amp; Fiber - Underserved'!$B:$B),0)),N82)</f>
        <v>0.13176215099999999</v>
      </c>
      <c r="O83" s="72" cm="1">
        <f t="array" ref="O83">_xlfn.IFNA(INDEX('Locations &amp; Fiber - Underserved'!$E:$E,MATCH(1,($A83='Locations &amp; Fiber - Underserved'!$A:$A)*($B83='Locations &amp; Fiber - Underserved'!$B:$B),0)),O82)</f>
        <v>0.17955193</v>
      </c>
      <c r="P83" s="63" cm="1">
        <f t="array" ref="P83">_xlfn.IFNA(INDEX('Locations &amp; Fiber - Underserved'!$I:$I,MATCH(1,($A83='Locations &amp; Fiber - Underserved'!$A:$A)*($B83='Locations &amp; Fiber - Underserved'!$B:$B),0)),P82)</f>
        <v>0.71651235000000002</v>
      </c>
      <c r="Q83" s="63" cm="1">
        <f t="array" ref="Q83">_xlfn.IFNA(INDEX('Locations &amp; Fiber - Underserved'!$J:$J,MATCH(1,($A83='Locations &amp; Fiber - Underserved'!$A:$A)*($B83='Locations &amp; Fiber - Underserved'!$B:$B),0)),Q82)</f>
        <v>0.28207267800000002</v>
      </c>
      <c r="R83" s="63" cm="1">
        <f t="array" ref="R83">_xlfn.IFNA(INDEX('Locations &amp; Fiber - Underserved'!$K:$K,MATCH(1,($A83='Locations &amp; Fiber - Underserved'!$A:$A)*($B83='Locations &amp; Fiber - Underserved'!$B:$B),0)),R82)</f>
        <v>1.41E-3</v>
      </c>
      <c r="T83" s="66">
        <f>'Model Inputs &amp; Summary Results'!$F$44*I83</f>
        <v>40039.325779999999</v>
      </c>
      <c r="U83" s="66">
        <f>'Model Inputs &amp; Summary Results'!$F$45*J83</f>
        <v>8119.2970957500002</v>
      </c>
      <c r="V83" s="66">
        <f>'Model Inputs &amp; Summary Results'!$F$46*K83</f>
        <v>45.014000000000003</v>
      </c>
      <c r="W83" s="67">
        <f t="shared" si="36"/>
        <v>330834.000049564</v>
      </c>
      <c r="X83" s="67">
        <f t="shared" si="37"/>
        <v>50097.991149599446</v>
      </c>
      <c r="Y83" s="68">
        <f t="shared" si="38"/>
        <v>2414905373.5798292</v>
      </c>
      <c r="Z83" s="68">
        <f t="shared" si="39"/>
        <v>1032278906.0639315</v>
      </c>
      <c r="AA83" s="66">
        <f>'Model Inputs &amp; Summary Results'!$F$40*I83</f>
        <v>33113.604564000001</v>
      </c>
      <c r="AB83" s="66">
        <f>'Model Inputs &amp; Summary Results'!$F$41*J83</f>
        <v>6448.6598332499998</v>
      </c>
      <c r="AC83" s="66">
        <f>'Model Inputs &amp; Summary Results'!$F$42*K83</f>
        <v>32.651000000000003</v>
      </c>
      <c r="AD83" s="67">
        <f t="shared" si="40"/>
        <v>110826.999950436</v>
      </c>
      <c r="AE83" s="67">
        <f t="shared" si="41"/>
        <v>16782.465108851553</v>
      </c>
      <c r="AF83" s="68">
        <f t="shared" si="42"/>
        <v>664500286.14227724</v>
      </c>
      <c r="AG83" s="68">
        <f t="shared" si="54"/>
        <v>284048243.03375298</v>
      </c>
      <c r="AI83" s="68">
        <f t="shared" si="43"/>
        <v>3079405659.7221065</v>
      </c>
      <c r="AJ83" s="68">
        <f t="shared" si="44"/>
        <v>6972.3286858520596</v>
      </c>
      <c r="AK83" s="68">
        <f>MIN($AJ83*'Model Inputs &amp; Summary Results'!$F$26,'Model Inputs &amp; Summary Results'!$F$23)</f>
        <v>3000</v>
      </c>
      <c r="AL83" s="68">
        <f t="shared" si="45"/>
        <v>9902.7803733667697</v>
      </c>
      <c r="AM83" s="68">
        <f t="shared" si="55"/>
        <v>6902.7803733667697</v>
      </c>
      <c r="AN83" s="68">
        <f t="shared" si="46"/>
        <v>1324983000</v>
      </c>
      <c r="AO83" s="69">
        <f t="shared" si="47"/>
        <v>0.43027231433989438</v>
      </c>
      <c r="AP83" s="49" t="b">
        <f>AND(AM83&lt;'Model Inputs &amp; Summary Results'!$F$14,AO83&gt;=0.25)</f>
        <v>1</v>
      </c>
      <c r="AR83" s="68">
        <f t="shared" si="56"/>
        <v>1316327149.0976844</v>
      </c>
      <c r="AS83" s="68">
        <f t="shared" si="57"/>
        <v>2980.4015955623981</v>
      </c>
      <c r="AT83" s="68">
        <f>MIN($AS83*'Model Inputs &amp; Summary Results'!$F$26,'Model Inputs &amp; Summary Results'!$F$23)</f>
        <v>2235.3011966717986</v>
      </c>
      <c r="AU83" s="68">
        <f t="shared" si="58"/>
        <v>987245361.82326329</v>
      </c>
      <c r="AV83" s="68">
        <f t="shared" si="59"/>
        <v>329081787.2744211</v>
      </c>
      <c r="AX83" s="66">
        <f>'Model Inputs &amp; Summary Results'!$F$40*P83</f>
        <v>27406.597387500002</v>
      </c>
      <c r="AY83" s="66">
        <f>'Model Inputs &amp; Summary Results'!$F$41*Q83</f>
        <v>13610.006713500001</v>
      </c>
      <c r="AZ83" s="66">
        <f>'Model Inputs &amp; Summary Results'!$F$42*R83</f>
        <v>72.614999999999995</v>
      </c>
      <c r="BA83" s="68">
        <f t="shared" si="48"/>
        <v>478126925.68399704</v>
      </c>
      <c r="BB83" s="68">
        <f t="shared" si="60"/>
        <v>218179448.71427089</v>
      </c>
      <c r="BD83" s="68">
        <f t="shared" si="49"/>
        <v>5414.0038916580461</v>
      </c>
      <c r="BE83" s="68">
        <f>MIN($BD83*'Model Inputs &amp; Summary Results'!$F$26,'Model Inputs &amp; Summary Results'!$F$23)</f>
        <v>3000</v>
      </c>
      <c r="BF83" s="68">
        <f t="shared" si="50"/>
        <v>7377.6485917774153</v>
      </c>
      <c r="BG83" s="68">
        <f t="shared" si="63"/>
        <v>4377.6485917774153</v>
      </c>
      <c r="BH83" s="68">
        <f t="shared" si="51"/>
        <v>264939000</v>
      </c>
      <c r="BI83" s="70">
        <f t="shared" si="52"/>
        <v>0.55411855256004361</v>
      </c>
      <c r="BJ83" s="49" t="b">
        <f>AND(BG83&lt;'Model Inputs &amp; Summary Results'!$F$14,BG83&lt;$BX$23,BI83&gt;=0.25)</f>
        <v>1</v>
      </c>
      <c r="BL83" s="68">
        <f t="shared" si="61"/>
        <v>2470.5247100004631</v>
      </c>
      <c r="BM83" s="68">
        <f>MIN($BL83*'Model Inputs &amp; Summary Results'!$F$26,'Model Inputs &amp; Summary Results'!$F$23)</f>
        <v>1852.8935325003472</v>
      </c>
      <c r="BN83" s="68">
        <f t="shared" si="62"/>
        <v>163634586.53570315</v>
      </c>
      <c r="BO83" s="68">
        <f t="shared" si="64"/>
        <v>213187925.68399704</v>
      </c>
      <c r="BS83" s="49"/>
      <c r="BT83" s="49"/>
      <c r="BU83" s="49"/>
      <c r="BV83" s="49"/>
      <c r="BW83" s="49"/>
      <c r="BX83" s="49"/>
      <c r="CA83" s="75"/>
    </row>
    <row r="84" spans="1:79" x14ac:dyDescent="0.45">
      <c r="A84" s="49" t="str">
        <f t="shared" si="53"/>
        <v>TX</v>
      </c>
      <c r="B84" s="62">
        <v>0.69</v>
      </c>
      <c r="C84" s="63" cm="1">
        <f t="array" ref="C84">_xlfn.IFNA(INDEX('Locations &amp; Fiber - Unserved'!$H:$H,MATCH(1,($A84='Locations &amp; Fiber - Unserved'!$A:$A)*($B84='Locations &amp; Fiber - Unserved'!$B:$B),0)),C83)</f>
        <v>0.25072525899999998</v>
      </c>
      <c r="D84" s="63" cm="1">
        <f t="array" ref="D84">_xlfn.IFNA(INDEX('Locations &amp; Fiber - Unserved'!$G:$G,MATCH(1,($A84='Locations &amp; Fiber - Unserved'!$A:$A)*($B84='Locations &amp; Fiber - Unserved'!$B:$B),0)),D83)</f>
        <v>0.74927474100000002</v>
      </c>
      <c r="E84" s="64" cm="1">
        <f t="array" ref="E84">_xlfn.IFNA(INDEX('Locations &amp; Fiber - Unserved'!$C:$C,MATCH(1,($A84='Locations &amp; Fiber - Unserved'!$A:$A)*($B84='Locations &amp; Fiber - Unserved'!$B:$B),0)),E83)</f>
        <v>448116</v>
      </c>
      <c r="F84" s="64" cm="1">
        <f t="array" ref="F84">_xlfn.IFNA(INDEX('Locations &amp; Fiber - Unserved'!$D:$D,MATCH(1,($A84='Locations &amp; Fiber - Unserved'!$A:$A)*($B84='Locations &amp; Fiber - Unserved'!$B:$B),0)),F83)</f>
        <v>29938.067579999999</v>
      </c>
      <c r="G84" s="65" cm="1">
        <f t="array" ref="G84">_xlfn.IFNA(INDEX('Locations &amp; Fiber - Unserved'!$F:$F,MATCH(1,($A84='Locations &amp; Fiber - Unserved'!$A:$A)*($B84='Locations &amp; Fiber - Unserved'!$B:$B),0)),G83)</f>
        <v>0.15664615000000001</v>
      </c>
      <c r="H84" s="65" cm="1">
        <f t="array" ref="H84">_xlfn.IFNA(INDEX('Locations &amp; Fiber - Unserved'!$E:$E,MATCH(1,($A84='Locations &amp; Fiber - Unserved'!$A:$A)*($B84='Locations &amp; Fiber - Unserved'!$B:$B),0)),H83)</f>
        <v>0.21285093099999999</v>
      </c>
      <c r="I84" s="63" cm="1">
        <f t="array" ref="I84">_xlfn.IFNA(INDEX('Locations &amp; Fiber - Unserved'!$I:$I,MATCH(1,($A84='Locations &amp; Fiber - Unserved'!$A:$A)*($B84='Locations &amp; Fiber - Unserved'!$B:$B),0)),I83)</f>
        <v>0.87078328299999996</v>
      </c>
      <c r="J84" s="63" cm="1">
        <f t="array" ref="J84">_xlfn.IFNA(INDEX('Locations &amp; Fiber - Unserved'!$J:$J,MATCH(1,($A84='Locations &amp; Fiber - Unserved'!$A:$A)*($B84='Locations &amp; Fiber - Unserved'!$B:$B),0)),J83)</f>
        <v>0.12860878000000001</v>
      </c>
      <c r="K84" s="63" cm="1">
        <f t="array" ref="K84">_xlfn.IFNA(INDEX('Locations &amp; Fiber - Unserved'!$K:$K,MATCH(1,($A84='Locations &amp; Fiber - Unserved'!$A:$A)*($B84='Locations &amp; Fiber - Unserved'!$B:$B),0)),K83)</f>
        <v>6.0800000000000003E-4</v>
      </c>
      <c r="L84" s="64" cm="1">
        <f t="array" ref="L84">_xlfn.IFNA(INDEX('Locations &amp; Fiber - Underserved'!$C:$C,MATCH(1,($A84='Locations &amp; Fiber - Underserved'!$A:$A)*($B84='Locations &amp; Fiber - Underserved'!$B:$B),0)),L83)</f>
        <v>89643</v>
      </c>
      <c r="M84" s="64" cm="1">
        <f t="array" ref="M84">_xlfn.IFNA(INDEX('Locations &amp; Fiber - Underserved'!$D:$D,MATCH(1,($A84='Locations &amp; Fiber - Underserved'!$A:$A)*($B84='Locations &amp; Fiber - Underserved'!$B:$B),0)),M83)</f>
        <v>5552.5668589999996</v>
      </c>
      <c r="N84" s="65" cm="1">
        <f t="array" ref="N84">_xlfn.IFNA(INDEX('Locations &amp; Fiber - Underserved'!$F:$F,MATCH(1,($A84='Locations &amp; Fiber - Underserved'!$A:$A)*($B84='Locations &amp; Fiber - Underserved'!$B:$B),0)),N83)</f>
        <v>0.13635145600000001</v>
      </c>
      <c r="O84" s="72" cm="1">
        <f t="array" ref="O84">_xlfn.IFNA(INDEX('Locations &amp; Fiber - Underserved'!$E:$E,MATCH(1,($A84='Locations &amp; Fiber - Underserved'!$A:$A)*($B84='Locations &amp; Fiber - Underserved'!$B:$B),0)),O83)</f>
        <v>0.18641153399999999</v>
      </c>
      <c r="P84" s="63" cm="1">
        <f t="array" ref="P84">_xlfn.IFNA(INDEX('Locations &amp; Fiber - Underserved'!$I:$I,MATCH(1,($A84='Locations &amp; Fiber - Underserved'!$A:$A)*($B84='Locations &amp; Fiber - Underserved'!$B:$B),0)),P83)</f>
        <v>0.726057128</v>
      </c>
      <c r="Q84" s="63" cm="1">
        <f t="array" ref="Q84">_xlfn.IFNA(INDEX('Locations &amp; Fiber - Underserved'!$J:$J,MATCH(1,($A84='Locations &amp; Fiber - Underserved'!$A:$A)*($B84='Locations &amp; Fiber - Underserved'!$B:$B),0)),Q83)</f>
        <v>0.27257675100000001</v>
      </c>
      <c r="R84" s="63" cm="1">
        <f t="array" ref="R84">_xlfn.IFNA(INDEX('Locations &amp; Fiber - Underserved'!$K:$K,MATCH(1,($A84='Locations &amp; Fiber - Underserved'!$A:$A)*($B84='Locations &amp; Fiber - Underserved'!$B:$B),0)),R83)</f>
        <v>1.3699999999999999E-3</v>
      </c>
      <c r="T84" s="66">
        <f>'Model Inputs &amp; Summary Results'!$F$44*I84</f>
        <v>40273.726838750001</v>
      </c>
      <c r="U84" s="66">
        <f>'Model Inputs &amp; Summary Results'!$F$45*J84</f>
        <v>7812.9833850000005</v>
      </c>
      <c r="V84" s="66">
        <f>'Model Inputs &amp; Summary Results'!$F$46*K84</f>
        <v>43.167999999999999</v>
      </c>
      <c r="W84" s="67">
        <f t="shared" si="36"/>
        <v>335761.99983795598</v>
      </c>
      <c r="X84" s="67">
        <f t="shared" si="37"/>
        <v>52595.824590916432</v>
      </c>
      <c r="Y84" s="68">
        <f t="shared" si="38"/>
        <v>2531430632.6385236</v>
      </c>
      <c r="Z84" s="68">
        <f t="shared" si="39"/>
        <v>1079641623.1912339</v>
      </c>
      <c r="AA84" s="66">
        <f>'Model Inputs &amp; Summary Results'!$F$40*I84</f>
        <v>33307.460574749995</v>
      </c>
      <c r="AB84" s="66">
        <f>'Model Inputs &amp; Summary Results'!$F$41*J84</f>
        <v>6205.3736349999999</v>
      </c>
      <c r="AC84" s="66">
        <f>'Model Inputs &amp; Summary Results'!$F$42*K84</f>
        <v>31.312000000000001</v>
      </c>
      <c r="AD84" s="67">
        <f t="shared" si="40"/>
        <v>112354.00016204399</v>
      </c>
      <c r="AE84" s="67">
        <f t="shared" si="41"/>
        <v>17599.821562483568</v>
      </c>
      <c r="AF84" s="68">
        <f t="shared" si="42"/>
        <v>695969917.13236082</v>
      </c>
      <c r="AG84" s="68">
        <f t="shared" si="54"/>
        <v>296827446.63710749</v>
      </c>
      <c r="AI84" s="68">
        <f t="shared" si="43"/>
        <v>3227400549.7708845</v>
      </c>
      <c r="AJ84" s="68">
        <f t="shared" si="44"/>
        <v>7202.154240801231</v>
      </c>
      <c r="AK84" s="68">
        <f>MIN($AJ84*'Model Inputs &amp; Summary Results'!$F$26,'Model Inputs &amp; Summary Results'!$F$23)</f>
        <v>3000</v>
      </c>
      <c r="AL84" s="68">
        <f t="shared" si="45"/>
        <v>10244.489388841814</v>
      </c>
      <c r="AM84" s="68">
        <f t="shared" si="55"/>
        <v>7244.4893888418137</v>
      </c>
      <c r="AN84" s="68">
        <f t="shared" si="46"/>
        <v>1344348000</v>
      </c>
      <c r="AO84" s="69">
        <f t="shared" si="47"/>
        <v>0.41654203724276995</v>
      </c>
      <c r="AP84" s="49" t="b">
        <f>AND(AM84&lt;'Model Inputs &amp; Summary Results'!$F$14,AO84&gt;=0.25)</f>
        <v>1</v>
      </c>
      <c r="AR84" s="68">
        <f t="shared" si="56"/>
        <v>1376469069.8283415</v>
      </c>
      <c r="AS84" s="68">
        <f t="shared" si="57"/>
        <v>3071.6802565147004</v>
      </c>
      <c r="AT84" s="68">
        <f>MIN($AS84*'Model Inputs &amp; Summary Results'!$F$26,'Model Inputs &amp; Summary Results'!$F$23)</f>
        <v>2303.7601923860252</v>
      </c>
      <c r="AU84" s="68">
        <f t="shared" si="58"/>
        <v>1032351802.3712561</v>
      </c>
      <c r="AV84" s="68">
        <f t="shared" si="59"/>
        <v>344117267.45708537</v>
      </c>
      <c r="AX84" s="66">
        <f>'Model Inputs &amp; Summary Results'!$F$40*P84</f>
        <v>27771.685146</v>
      </c>
      <c r="AY84" s="66">
        <f>'Model Inputs &amp; Summary Results'!$F$41*Q84</f>
        <v>13151.828235750001</v>
      </c>
      <c r="AZ84" s="66">
        <f>'Model Inputs &amp; Summary Results'!$F$42*R84</f>
        <v>70.554999999999993</v>
      </c>
      <c r="BA84" s="68">
        <f t="shared" si="48"/>
        <v>501068594.48406214</v>
      </c>
      <c r="BB84" s="68">
        <f t="shared" si="60"/>
        <v>227622305.51208481</v>
      </c>
      <c r="BD84" s="68">
        <f t="shared" si="49"/>
        <v>5589.6009112151769</v>
      </c>
      <c r="BE84" s="68">
        <f>MIN($BD84*'Model Inputs &amp; Summary Results'!$F$26,'Model Inputs &amp; Summary Results'!$F$23)</f>
        <v>3000</v>
      </c>
      <c r="BF84" s="68">
        <f t="shared" si="50"/>
        <v>7641.7671719429154</v>
      </c>
      <c r="BG84" s="68">
        <f t="shared" si="63"/>
        <v>4641.7671719429154</v>
      </c>
      <c r="BH84" s="68">
        <f t="shared" si="51"/>
        <v>268929000</v>
      </c>
      <c r="BI84" s="70">
        <f t="shared" si="52"/>
        <v>0.53671094728439228</v>
      </c>
      <c r="BJ84" s="49" t="b">
        <f>AND(BG84&lt;'Model Inputs &amp; Summary Results'!$F$14,BG84&lt;$BX$23,BI84&gt;=0.25)</f>
        <v>1</v>
      </c>
      <c r="BL84" s="68">
        <f t="shared" si="61"/>
        <v>2539.2089233078414</v>
      </c>
      <c r="BM84" s="68">
        <f>MIN($BL84*'Model Inputs &amp; Summary Results'!$F$26,'Model Inputs &amp; Summary Results'!$F$23)</f>
        <v>1904.406692480881</v>
      </c>
      <c r="BN84" s="68">
        <f t="shared" si="62"/>
        <v>170716729.13406363</v>
      </c>
      <c r="BO84" s="68">
        <f t="shared" si="64"/>
        <v>232139594.48406214</v>
      </c>
      <c r="BS84" s="49"/>
      <c r="BT84" s="49"/>
      <c r="BU84" s="49"/>
      <c r="BV84" s="49"/>
      <c r="BW84" s="49"/>
      <c r="BX84" s="49"/>
      <c r="CA84" s="75"/>
    </row>
    <row r="85" spans="1:79" x14ac:dyDescent="0.45">
      <c r="A85" s="49" t="str">
        <f t="shared" si="53"/>
        <v>TX</v>
      </c>
      <c r="B85" s="62">
        <v>0.7</v>
      </c>
      <c r="C85" s="63" cm="1">
        <f t="array" ref="C85">_xlfn.IFNA(INDEX('Locations &amp; Fiber - Unserved'!$H:$H,MATCH(1,($A85='Locations &amp; Fiber - Unserved'!$A:$A)*($B85='Locations &amp; Fiber - Unserved'!$B:$B),0)),C84)</f>
        <v>0.25031294900000001</v>
      </c>
      <c r="D85" s="63" cm="1">
        <f t="array" ref="D85">_xlfn.IFNA(INDEX('Locations &amp; Fiber - Unserved'!$G:$G,MATCH(1,($A85='Locations &amp; Fiber - Unserved'!$A:$A)*($B85='Locations &amp; Fiber - Unserved'!$B:$B),0)),D84)</f>
        <v>0.74968705099999999</v>
      </c>
      <c r="E85" s="64" cm="1">
        <f t="array" ref="E85">_xlfn.IFNA(INDEX('Locations &amp; Fiber - Unserved'!$C:$C,MATCH(1,($A85='Locations &amp; Fiber - Unserved'!$A:$A)*($B85='Locations &amp; Fiber - Unserved'!$B:$B),0)),E84)</f>
        <v>454547</v>
      </c>
      <c r="F85" s="64" cm="1">
        <f t="array" ref="F85">_xlfn.IFNA(INDEX('Locations &amp; Fiber - Unserved'!$D:$D,MATCH(1,($A85='Locations &amp; Fiber - Unserved'!$A:$A)*($B85='Locations &amp; Fiber - Unserved'!$B:$B),0)),F84)</f>
        <v>31329.910520000001</v>
      </c>
      <c r="G85" s="65" cm="1">
        <f t="array" ref="G85">_xlfn.IFNA(INDEX('Locations &amp; Fiber - Unserved'!$F:$F,MATCH(1,($A85='Locations &amp; Fiber - Unserved'!$A:$A)*($B85='Locations &amp; Fiber - Unserved'!$B:$B),0)),G84)</f>
        <v>0.161974111</v>
      </c>
      <c r="H85" s="65" cm="1">
        <f t="array" ref="H85">_xlfn.IFNA(INDEX('Locations &amp; Fiber - Unserved'!$E:$E,MATCH(1,($A85='Locations &amp; Fiber - Unserved'!$A:$A)*($B85='Locations &amp; Fiber - Unserved'!$B:$B),0)),H84)</f>
        <v>0.220538189</v>
      </c>
      <c r="I85" s="63" cm="1">
        <f t="array" ref="I85">_xlfn.IFNA(INDEX('Locations &amp; Fiber - Unserved'!$I:$I,MATCH(1,($A85='Locations &amp; Fiber - Unserved'!$A:$A)*($B85='Locations &amp; Fiber - Unserved'!$B:$B),0)),I84)</f>
        <v>0.87612599700000005</v>
      </c>
      <c r="J85" s="63" cm="1">
        <f t="array" ref="J85">_xlfn.IFNA(INDEX('Locations &amp; Fiber - Unserved'!$J:$J,MATCH(1,($A85='Locations &amp; Fiber - Unserved'!$A:$A)*($B85='Locations &amp; Fiber - Unserved'!$B:$B),0)),J84)</f>
        <v>0.123288413</v>
      </c>
      <c r="K85" s="63" cm="1">
        <f t="array" ref="K85">_xlfn.IFNA(INDEX('Locations &amp; Fiber - Unserved'!$K:$K,MATCH(1,($A85='Locations &amp; Fiber - Unserved'!$A:$A)*($B85='Locations &amp; Fiber - Unserved'!$B:$B),0)),K84)</f>
        <v>5.8600000000000004E-4</v>
      </c>
      <c r="L85" s="64" cm="1">
        <f t="array" ref="L85">_xlfn.IFNA(INDEX('Locations &amp; Fiber - Underserved'!$C:$C,MATCH(1,($A85='Locations &amp; Fiber - Underserved'!$A:$A)*($B85='Locations &amp; Fiber - Underserved'!$B:$B),0)),L84)</f>
        <v>90916</v>
      </c>
      <c r="M85" s="64" cm="1">
        <f t="array" ref="M85">_xlfn.IFNA(INDEX('Locations &amp; Fiber - Underserved'!$D:$D,MATCH(1,($A85='Locations &amp; Fiber - Underserved'!$A:$A)*($B85='Locations &amp; Fiber - Underserved'!$B:$B),0)),M84)</f>
        <v>5794.774026</v>
      </c>
      <c r="N85" s="65" cm="1">
        <f t="array" ref="N85">_xlfn.IFNA(INDEX('Locations &amp; Fiber - Underserved'!$F:$F,MATCH(1,($A85='Locations &amp; Fiber - Underserved'!$A:$A)*($B85='Locations &amp; Fiber - Underserved'!$B:$B),0)),N84)</f>
        <v>0.14098987800000001</v>
      </c>
      <c r="O85" s="72" cm="1">
        <f t="array" ref="O85">_xlfn.IFNA(INDEX('Locations &amp; Fiber - Underserved'!$E:$E,MATCH(1,($A85='Locations &amp; Fiber - Underserved'!$A:$A)*($B85='Locations &amp; Fiber - Underserved'!$B:$B),0)),O84)</f>
        <v>0.194217695</v>
      </c>
      <c r="P85" s="63" cm="1">
        <f t="array" ref="P85">_xlfn.IFNA(INDEX('Locations &amp; Fiber - Underserved'!$I:$I,MATCH(1,($A85='Locations &amp; Fiber - Underserved'!$A:$A)*($B85='Locations &amp; Fiber - Underserved'!$B:$B),0)),P84)</f>
        <v>0.73521378500000001</v>
      </c>
      <c r="Q85" s="63" cm="1">
        <f t="array" ref="Q85">_xlfn.IFNA(INDEX('Locations &amp; Fiber - Underserved'!$J:$J,MATCH(1,($A85='Locations &amp; Fiber - Underserved'!$A:$A)*($B85='Locations &amp; Fiber - Underserved'!$B:$B),0)),Q84)</f>
        <v>0.26337052900000002</v>
      </c>
      <c r="R85" s="63" cm="1">
        <f t="array" ref="R85">_xlfn.IFNA(INDEX('Locations &amp; Fiber - Underserved'!$K:$K,MATCH(1,($A85='Locations &amp; Fiber - Underserved'!$A:$A)*($B85='Locations &amp; Fiber - Underserved'!$B:$B),0)),R84)</f>
        <v>1.42E-3</v>
      </c>
      <c r="T85" s="66">
        <f>'Model Inputs &amp; Summary Results'!$F$44*I85</f>
        <v>40520.827361250005</v>
      </c>
      <c r="U85" s="66">
        <f>'Model Inputs &amp; Summary Results'!$F$45*J85</f>
        <v>7489.7710897500001</v>
      </c>
      <c r="V85" s="66">
        <f>'Model Inputs &amp; Summary Results'!$F$46*K85</f>
        <v>41.606000000000002</v>
      </c>
      <c r="W85" s="67">
        <f t="shared" si="36"/>
        <v>340767.99997089698</v>
      </c>
      <c r="X85" s="67">
        <f t="shared" si="37"/>
        <v>55195.593852534068</v>
      </c>
      <c r="Y85" s="68">
        <f t="shared" si="38"/>
        <v>2652269960.5963259</v>
      </c>
      <c r="Z85" s="68">
        <f t="shared" si="39"/>
        <v>1128632313.5767903</v>
      </c>
      <c r="AA85" s="66">
        <f>'Model Inputs &amp; Summary Results'!$F$40*I85</f>
        <v>33511.819385250004</v>
      </c>
      <c r="AB85" s="66">
        <f>'Model Inputs &amp; Summary Results'!$F$41*J85</f>
        <v>5948.6659272500001</v>
      </c>
      <c r="AC85" s="66">
        <f>'Model Inputs &amp; Summary Results'!$F$42*K85</f>
        <v>30.179000000000002</v>
      </c>
      <c r="AD85" s="67">
        <f t="shared" si="40"/>
        <v>113779.000029103</v>
      </c>
      <c r="AE85" s="67">
        <f t="shared" si="41"/>
        <v>18429.252380182934</v>
      </c>
      <c r="AF85" s="68">
        <f t="shared" si="42"/>
        <v>727783419.27614594</v>
      </c>
      <c r="AG85" s="68">
        <f t="shared" si="54"/>
        <v>309696937.52282423</v>
      </c>
      <c r="AI85" s="68">
        <f t="shared" si="43"/>
        <v>3380053379.8724718</v>
      </c>
      <c r="AJ85" s="68">
        <f t="shared" si="44"/>
        <v>7436.0921530061178</v>
      </c>
      <c r="AK85" s="68">
        <f>MIN($AJ85*'Model Inputs &amp; Summary Results'!$F$26,'Model Inputs &amp; Summary Results'!$F$23)</f>
        <v>3000</v>
      </c>
      <c r="AL85" s="68">
        <f t="shared" si="45"/>
        <v>10597.34614708128</v>
      </c>
      <c r="AM85" s="68">
        <f t="shared" si="55"/>
        <v>7597.3461470812799</v>
      </c>
      <c r="AN85" s="68">
        <f t="shared" si="46"/>
        <v>1363641000</v>
      </c>
      <c r="AO85" s="69">
        <f t="shared" si="47"/>
        <v>0.40343771140426476</v>
      </c>
      <c r="AP85" s="49" t="b">
        <f>AND(AM85&lt;'Model Inputs &amp; Summary Results'!$F$14,AO85&gt;=0.25)</f>
        <v>1</v>
      </c>
      <c r="AR85" s="68">
        <f t="shared" si="56"/>
        <v>1438329251.0996146</v>
      </c>
      <c r="AS85" s="68">
        <f t="shared" si="57"/>
        <v>3164.3135937529332</v>
      </c>
      <c r="AT85" s="68">
        <f>MIN($AS85*'Model Inputs &amp; Summary Results'!$F$26,'Model Inputs &amp; Summary Results'!$F$23)</f>
        <v>2373.2351953146999</v>
      </c>
      <c r="AU85" s="68">
        <f t="shared" si="58"/>
        <v>1078746938.3247108</v>
      </c>
      <c r="AV85" s="68">
        <f t="shared" si="59"/>
        <v>359582312.77490377</v>
      </c>
      <c r="AX85" s="66">
        <f>'Model Inputs &amp; Summary Results'!$F$40*P85</f>
        <v>28121.92727625</v>
      </c>
      <c r="AY85" s="66">
        <f>'Model Inputs &amp; Summary Results'!$F$41*Q85</f>
        <v>12707.628024250002</v>
      </c>
      <c r="AZ85" s="66">
        <f>'Model Inputs &amp; Summary Results'!$F$42*R85</f>
        <v>73.13</v>
      </c>
      <c r="BA85" s="68">
        <f t="shared" si="48"/>
        <v>524300262.91820717</v>
      </c>
      <c r="BB85" s="68">
        <f t="shared" si="60"/>
        <v>237021818.37298942</v>
      </c>
      <c r="BD85" s="68">
        <f t="shared" si="49"/>
        <v>5766.8646103898891</v>
      </c>
      <c r="BE85" s="68">
        <f>MIN($BD85*'Model Inputs &amp; Summary Results'!$F$26,'Model Inputs &amp; Summary Results'!$F$23)</f>
        <v>3000</v>
      </c>
      <c r="BF85" s="68">
        <f t="shared" si="50"/>
        <v>7944.0252583734928</v>
      </c>
      <c r="BG85" s="68">
        <f t="shared" si="63"/>
        <v>4944.0252583734928</v>
      </c>
      <c r="BH85" s="68">
        <f t="shared" si="51"/>
        <v>272748000</v>
      </c>
      <c r="BI85" s="70">
        <f t="shared" si="52"/>
        <v>0.52021335728864537</v>
      </c>
      <c r="BJ85" s="49" t="b">
        <f>AND(BG85&lt;'Model Inputs &amp; Summary Results'!$F$14,BG85&lt;$BX$23,BI85&gt;=0.25)</f>
        <v>1</v>
      </c>
      <c r="BL85" s="68">
        <f t="shared" si="61"/>
        <v>2607.0418669209976</v>
      </c>
      <c r="BM85" s="68">
        <f>MIN($BL85*'Model Inputs &amp; Summary Results'!$F$26,'Model Inputs &amp; Summary Results'!$F$23)</f>
        <v>1955.2814001907482</v>
      </c>
      <c r="BN85" s="68">
        <f t="shared" si="62"/>
        <v>177766363.77974206</v>
      </c>
      <c r="BO85" s="68">
        <f t="shared" si="64"/>
        <v>251552262.91820717</v>
      </c>
      <c r="BS85" s="49"/>
      <c r="BT85" s="49"/>
      <c r="BU85" s="49"/>
      <c r="BV85" s="49"/>
      <c r="BW85" s="49"/>
      <c r="BX85" s="49"/>
      <c r="CA85" s="75"/>
    </row>
    <row r="86" spans="1:79" x14ac:dyDescent="0.45">
      <c r="A86" s="49" t="str">
        <f t="shared" si="53"/>
        <v>TX</v>
      </c>
      <c r="B86" s="62">
        <v>0.71</v>
      </c>
      <c r="C86" s="63" cm="1">
        <f t="array" ref="C86">_xlfn.IFNA(INDEX('Locations &amp; Fiber - Unserved'!$H:$H,MATCH(1,($A86='Locations &amp; Fiber - Unserved'!$A:$A)*($B86='Locations &amp; Fiber - Unserved'!$B:$B),0)),C85)</f>
        <v>0.25057265299999998</v>
      </c>
      <c r="D86" s="63" cm="1">
        <f t="array" ref="D86">_xlfn.IFNA(INDEX('Locations &amp; Fiber - Unserved'!$G:$G,MATCH(1,($A86='Locations &amp; Fiber - Unserved'!$A:$A)*($B86='Locations &amp; Fiber - Unserved'!$B:$B),0)),D85)</f>
        <v>0.74942734700000002</v>
      </c>
      <c r="E86" s="64" cm="1">
        <f t="array" ref="E86">_xlfn.IFNA(INDEX('Locations &amp; Fiber - Unserved'!$C:$C,MATCH(1,($A86='Locations &amp; Fiber - Unserved'!$A:$A)*($B86='Locations &amp; Fiber - Unserved'!$B:$B),0)),E85)</f>
        <v>461012</v>
      </c>
      <c r="F86" s="64" cm="1">
        <f t="array" ref="F86">_xlfn.IFNA(INDEX('Locations &amp; Fiber - Unserved'!$D:$D,MATCH(1,($A86='Locations &amp; Fiber - Unserved'!$A:$A)*($B86='Locations &amp; Fiber - Unserved'!$B:$B),0)),F85)</f>
        <v>32781.392209999998</v>
      </c>
      <c r="G86" s="65" cm="1">
        <f t="array" ref="G86">_xlfn.IFNA(INDEX('Locations &amp; Fiber - Unserved'!$F:$F,MATCH(1,($A86='Locations &amp; Fiber - Unserved'!$A:$A)*($B86='Locations &amp; Fiber - Unserved'!$B:$B),0)),G85)</f>
        <v>0.16742532800000001</v>
      </c>
      <c r="H86" s="65" cm="1">
        <f t="array" ref="H86">_xlfn.IFNA(INDEX('Locations &amp; Fiber - Unserved'!$E:$E,MATCH(1,($A86='Locations &amp; Fiber - Unserved'!$A:$A)*($B86='Locations &amp; Fiber - Unserved'!$B:$B),0)),H85)</f>
        <v>0.22844884200000001</v>
      </c>
      <c r="I86" s="63" cm="1">
        <f t="array" ref="I86">_xlfn.IFNA(INDEX('Locations &amp; Fiber - Unserved'!$I:$I,MATCH(1,($A86='Locations &amp; Fiber - Unserved'!$A:$A)*($B86='Locations &amp; Fiber - Unserved'!$B:$B),0)),I85)</f>
        <v>0.88126693300000003</v>
      </c>
      <c r="J86" s="63" cm="1">
        <f t="array" ref="J86">_xlfn.IFNA(INDEX('Locations &amp; Fiber - Unserved'!$J:$J,MATCH(1,($A86='Locations &amp; Fiber - Unserved'!$A:$A)*($B86='Locations &amp; Fiber - Unserved'!$B:$B),0)),J85)</f>
        <v>0.118171689</v>
      </c>
      <c r="K86" s="63" cm="1">
        <f t="array" ref="K86">_xlfn.IFNA(INDEX('Locations &amp; Fiber - Unserved'!$K:$K,MATCH(1,($A86='Locations &amp; Fiber - Unserved'!$A:$A)*($B86='Locations &amp; Fiber - Unserved'!$B:$B),0)),K85)</f>
        <v>5.6099999999999998E-4</v>
      </c>
      <c r="L86" s="64" cm="1">
        <f t="array" ref="L86">_xlfn.IFNA(INDEX('Locations &amp; Fiber - Underserved'!$C:$C,MATCH(1,($A86='Locations &amp; Fiber - Underserved'!$A:$A)*($B86='Locations &amp; Fiber - Underserved'!$B:$B),0)),L85)</f>
        <v>92218</v>
      </c>
      <c r="M86" s="64" cm="1">
        <f t="array" ref="M86">_xlfn.IFNA(INDEX('Locations &amp; Fiber - Underserved'!$D:$D,MATCH(1,($A86='Locations &amp; Fiber - Underserved'!$A:$A)*($B86='Locations &amp; Fiber - Underserved'!$B:$B),0)),M85)</f>
        <v>6052.5622949999997</v>
      </c>
      <c r="N86" s="65" cm="1">
        <f t="array" ref="N86">_xlfn.IFNA(INDEX('Locations &amp; Fiber - Underserved'!$F:$F,MATCH(1,($A86='Locations &amp; Fiber - Underserved'!$A:$A)*($B86='Locations &amp; Fiber - Underserved'!$B:$B),0)),N85)</f>
        <v>0.145967544</v>
      </c>
      <c r="O86" s="72" cm="1">
        <f t="array" ref="O86">_xlfn.IFNA(INDEX('Locations &amp; Fiber - Underserved'!$E:$E,MATCH(1,($A86='Locations &amp; Fiber - Underserved'!$A:$A)*($B86='Locations &amp; Fiber - Underserved'!$B:$B),0)),O85)</f>
        <v>0.201560139</v>
      </c>
      <c r="P86" s="63" cm="1">
        <f t="array" ref="P86">_xlfn.IFNA(INDEX('Locations &amp; Fiber - Underserved'!$I:$I,MATCH(1,($A86='Locations &amp; Fiber - Underserved'!$A:$A)*($B86='Locations &amp; Fiber - Underserved'!$B:$B),0)),P85)</f>
        <v>0.74373979599999995</v>
      </c>
      <c r="Q86" s="63" cm="1">
        <f t="array" ref="Q86">_xlfn.IFNA(INDEX('Locations &amp; Fiber - Underserved'!$J:$J,MATCH(1,($A86='Locations &amp; Fiber - Underserved'!$A:$A)*($B86='Locations &amp; Fiber - Underserved'!$B:$B),0)),Q85)</f>
        <v>0.25490284099999999</v>
      </c>
      <c r="R86" s="63" cm="1">
        <f t="array" ref="R86">_xlfn.IFNA(INDEX('Locations &amp; Fiber - Underserved'!$K:$K,MATCH(1,($A86='Locations &amp; Fiber - Underserved'!$A:$A)*($B86='Locations &amp; Fiber - Underserved'!$B:$B),0)),R85)</f>
        <v>1.3600000000000001E-3</v>
      </c>
      <c r="T86" s="66">
        <f>'Model Inputs &amp; Summary Results'!$F$44*I86</f>
        <v>40758.595651249998</v>
      </c>
      <c r="U86" s="66">
        <f>'Model Inputs &amp; Summary Results'!$F$45*J86</f>
        <v>7178.93010675</v>
      </c>
      <c r="V86" s="66">
        <f>'Model Inputs &amp; Summary Results'!$F$46*K86</f>
        <v>39.830999999999996</v>
      </c>
      <c r="W86" s="67">
        <f t="shared" si="36"/>
        <v>345495.000095164</v>
      </c>
      <c r="X86" s="67">
        <f t="shared" si="37"/>
        <v>57844.613713292871</v>
      </c>
      <c r="Y86" s="68">
        <f t="shared" si="38"/>
        <v>2775231668.651351</v>
      </c>
      <c r="Z86" s="68">
        <f t="shared" si="39"/>
        <v>1178672763.4749928</v>
      </c>
      <c r="AA86" s="66">
        <f>'Model Inputs &amp; Summary Results'!$F$40*I86</f>
        <v>33708.460187249999</v>
      </c>
      <c r="AB86" s="66">
        <f>'Model Inputs &amp; Summary Results'!$F$41*J86</f>
        <v>5701.7839942499995</v>
      </c>
      <c r="AC86" s="66">
        <f>'Model Inputs &amp; Summary Results'!$F$42*K86</f>
        <v>28.891499999999997</v>
      </c>
      <c r="AD86" s="67">
        <f t="shared" si="40"/>
        <v>115516.99990483599</v>
      </c>
      <c r="AE86" s="67">
        <f t="shared" si="41"/>
        <v>19340.471598643137</v>
      </c>
      <c r="AF86" s="68">
        <f t="shared" si="42"/>
        <v>762771483.52308381</v>
      </c>
      <c r="AG86" s="68">
        <f t="shared" si="54"/>
        <v>323957809.55504107</v>
      </c>
      <c r="AI86" s="68">
        <f t="shared" si="43"/>
        <v>3538003152.1744347</v>
      </c>
      <c r="AJ86" s="68">
        <f t="shared" si="44"/>
        <v>7674.4274599672781</v>
      </c>
      <c r="AK86" s="68">
        <f>MIN($AJ86*'Model Inputs &amp; Summary Results'!$F$26,'Model Inputs &amp; Summary Results'!$F$23)</f>
        <v>3000</v>
      </c>
      <c r="AL86" s="68">
        <f t="shared" si="45"/>
        <v>10960.371593585973</v>
      </c>
      <c r="AM86" s="68">
        <f t="shared" si="55"/>
        <v>7960.3715935859727</v>
      </c>
      <c r="AN86" s="68">
        <f t="shared" si="46"/>
        <v>1383036000</v>
      </c>
      <c r="AO86" s="69">
        <f t="shared" si="47"/>
        <v>0.39090863984957014</v>
      </c>
      <c r="AP86" s="49" t="b">
        <f>AND(AM86&lt;'Model Inputs &amp; Summary Results'!$F$14,AO86&gt;=0.25)</f>
        <v>1</v>
      </c>
      <c r="AR86" s="68">
        <f t="shared" si="56"/>
        <v>1502630573.0300338</v>
      </c>
      <c r="AS86" s="68">
        <f t="shared" si="57"/>
        <v>3259.4174837748992</v>
      </c>
      <c r="AT86" s="68">
        <f>MIN($AS86*'Model Inputs &amp; Summary Results'!$F$26,'Model Inputs &amp; Summary Results'!$F$23)</f>
        <v>2444.5631128311743</v>
      </c>
      <c r="AU86" s="68">
        <f t="shared" si="58"/>
        <v>1126972929.7725253</v>
      </c>
      <c r="AV86" s="68">
        <f t="shared" si="59"/>
        <v>375657643.25750852</v>
      </c>
      <c r="AX86" s="66">
        <f>'Model Inputs &amp; Summary Results'!$F$40*P86</f>
        <v>28448.047197</v>
      </c>
      <c r="AY86" s="66">
        <f>'Model Inputs &amp; Summary Results'!$F$41*Q86</f>
        <v>12299.062078249999</v>
      </c>
      <c r="AZ86" s="66">
        <f>'Model Inputs &amp; Summary Results'!$F$42*R86</f>
        <v>70.040000000000006</v>
      </c>
      <c r="BA86" s="68">
        <f t="shared" si="48"/>
        <v>549432910.44579339</v>
      </c>
      <c r="BB86" s="68">
        <f t="shared" si="60"/>
        <v>247048338.6927647</v>
      </c>
      <c r="BD86" s="68">
        <f t="shared" si="49"/>
        <v>5957.9790327896226</v>
      </c>
      <c r="BE86" s="68">
        <f>MIN($BD86*'Model Inputs &amp; Summary Results'!$F$26,'Model Inputs &amp; Summary Results'!$F$23)</f>
        <v>3000</v>
      </c>
      <c r="BF86" s="68">
        <f t="shared" si="50"/>
        <v>8227.110281503139</v>
      </c>
      <c r="BG86" s="68">
        <f t="shared" si="63"/>
        <v>5227.110281503139</v>
      </c>
      <c r="BH86" s="68">
        <f t="shared" si="51"/>
        <v>276654000</v>
      </c>
      <c r="BI86" s="70">
        <f t="shared" si="52"/>
        <v>0.5035264447037423</v>
      </c>
      <c r="BJ86" s="49" t="b">
        <f>AND(BG86&lt;'Model Inputs &amp; Summary Results'!$F$14,BG86&lt;$BX$23,BI86&gt;=0.25)</f>
        <v>1</v>
      </c>
      <c r="BL86" s="68">
        <f t="shared" si="61"/>
        <v>2678.9600586953165</v>
      </c>
      <c r="BM86" s="68">
        <f>MIN($BL86*'Model Inputs &amp; Summary Results'!$F$26,'Model Inputs &amp; Summary Results'!$F$23)</f>
        <v>2009.2200440214874</v>
      </c>
      <c r="BN86" s="68">
        <f t="shared" si="62"/>
        <v>185286254.01957354</v>
      </c>
      <c r="BO86" s="68">
        <f t="shared" si="64"/>
        <v>272778910.44579339</v>
      </c>
      <c r="BS86" s="49"/>
      <c r="BT86" s="49"/>
      <c r="BU86" s="49"/>
      <c r="BV86" s="49"/>
      <c r="BW86" s="49"/>
      <c r="BX86" s="49"/>
      <c r="CA86" s="75"/>
    </row>
    <row r="87" spans="1:79" x14ac:dyDescent="0.45">
      <c r="A87" s="49" t="str">
        <f t="shared" si="53"/>
        <v>TX</v>
      </c>
      <c r="B87" s="62">
        <v>0.72</v>
      </c>
      <c r="C87" s="63" cm="1">
        <f t="array" ref="C87">_xlfn.IFNA(INDEX('Locations &amp; Fiber - Unserved'!$H:$H,MATCH(1,($A87='Locations &amp; Fiber - Unserved'!$A:$A)*($B87='Locations &amp; Fiber - Unserved'!$B:$B),0)),C86)</f>
        <v>0.249811744</v>
      </c>
      <c r="D87" s="63" cm="1">
        <f t="array" ref="D87">_xlfn.IFNA(INDEX('Locations &amp; Fiber - Unserved'!$G:$G,MATCH(1,($A87='Locations &amp; Fiber - Unserved'!$A:$A)*($B87='Locations &amp; Fiber - Unserved'!$B:$B),0)),D86)</f>
        <v>0.75018825600000005</v>
      </c>
      <c r="E87" s="64" cm="1">
        <f t="array" ref="E87">_xlfn.IFNA(INDEX('Locations &amp; Fiber - Unserved'!$C:$C,MATCH(1,($A87='Locations &amp; Fiber - Unserved'!$A:$A)*($B87='Locations &amp; Fiber - Unserved'!$B:$B),0)),E86)</f>
        <v>467448</v>
      </c>
      <c r="F87" s="64" cm="1">
        <f t="array" ref="F87">_xlfn.IFNA(INDEX('Locations &amp; Fiber - Unserved'!$D:$D,MATCH(1,($A87='Locations &amp; Fiber - Unserved'!$A:$A)*($B87='Locations &amp; Fiber - Unserved'!$B:$B),0)),F86)</f>
        <v>34282.862630000003</v>
      </c>
      <c r="G87" s="65" cm="1">
        <f t="array" ref="G87">_xlfn.IFNA(INDEX('Locations &amp; Fiber - Unserved'!$F:$F,MATCH(1,($A87='Locations &amp; Fiber - Unserved'!$A:$A)*($B87='Locations &amp; Fiber - Unserved'!$B:$B),0)),G86)</f>
        <v>0.173084772</v>
      </c>
      <c r="H87" s="65" cm="1">
        <f t="array" ref="H87">_xlfn.IFNA(INDEX('Locations &amp; Fiber - Unserved'!$E:$E,MATCH(1,($A87='Locations &amp; Fiber - Unserved'!$A:$A)*($B87='Locations &amp; Fiber - Unserved'!$B:$B),0)),H86)</f>
        <v>0.23839885899999999</v>
      </c>
      <c r="I87" s="63" cm="1">
        <f t="array" ref="I87">_xlfn.IFNA(INDEX('Locations &amp; Fiber - Unserved'!$I:$I,MATCH(1,($A87='Locations &amp; Fiber - Unserved'!$A:$A)*($B87='Locations &amp; Fiber - Unserved'!$B:$B),0)),I86)</f>
        <v>0.88599968600000001</v>
      </c>
      <c r="J87" s="63" cm="1">
        <f t="array" ref="J87">_xlfn.IFNA(INDEX('Locations &amp; Fiber - Unserved'!$J:$J,MATCH(1,($A87='Locations &amp; Fiber - Unserved'!$A:$A)*($B87='Locations &amp; Fiber - Unserved'!$B:$B),0)),J86)</f>
        <v>0.113389964</v>
      </c>
      <c r="K87" s="63" cm="1">
        <f t="array" ref="K87">_xlfn.IFNA(INDEX('Locations &amp; Fiber - Unserved'!$K:$K,MATCH(1,($A87='Locations &amp; Fiber - Unserved'!$A:$A)*($B87='Locations &amp; Fiber - Unserved'!$B:$B),0)),K86)</f>
        <v>6.0999999999999997E-4</v>
      </c>
      <c r="L87" s="64" cm="1">
        <f t="array" ref="L87">_xlfn.IFNA(INDEX('Locations &amp; Fiber - Underserved'!$C:$C,MATCH(1,($A87='Locations &amp; Fiber - Underserved'!$A:$A)*($B87='Locations &amp; Fiber - Underserved'!$B:$B),0)),L86)</f>
        <v>93498</v>
      </c>
      <c r="M87" s="64" cm="1">
        <f t="array" ref="M87">_xlfn.IFNA(INDEX('Locations &amp; Fiber - Underserved'!$D:$D,MATCH(1,($A87='Locations &amp; Fiber - Underserved'!$A:$A)*($B87='Locations &amp; Fiber - Underserved'!$B:$B),0)),M86)</f>
        <v>6316.5092059999997</v>
      </c>
      <c r="N87" s="65" cm="1">
        <f t="array" ref="N87">_xlfn.IFNA(INDEX('Locations &amp; Fiber - Underserved'!$F:$F,MATCH(1,($A87='Locations &amp; Fiber - Underserved'!$A:$A)*($B87='Locations &amp; Fiber - Underserved'!$B:$B),0)),N86)</f>
        <v>0.15113697100000001</v>
      </c>
      <c r="O87" s="72" cm="1">
        <f t="array" ref="O87">_xlfn.IFNA(INDEX('Locations &amp; Fiber - Underserved'!$E:$E,MATCH(1,($A87='Locations &amp; Fiber - Underserved'!$A:$A)*($B87='Locations &amp; Fiber - Underserved'!$B:$B),0)),O86)</f>
        <v>0.21013378699999999</v>
      </c>
      <c r="P87" s="63" cm="1">
        <f t="array" ref="P87">_xlfn.IFNA(INDEX('Locations &amp; Fiber - Underserved'!$I:$I,MATCH(1,($A87='Locations &amp; Fiber - Underserved'!$A:$A)*($B87='Locations &amp; Fiber - Underserved'!$B:$B),0)),P86)</f>
        <v>0.752033175</v>
      </c>
      <c r="Q87" s="63" cm="1">
        <f t="array" ref="Q87">_xlfn.IFNA(INDEX('Locations &amp; Fiber - Underserved'!$J:$J,MATCH(1,($A87='Locations &amp; Fiber - Underserved'!$A:$A)*($B87='Locations &amp; Fiber - Underserved'!$B:$B),0)),Q86)</f>
        <v>0.24666109999999999</v>
      </c>
      <c r="R87" s="63" cm="1">
        <f t="array" ref="R87">_xlfn.IFNA(INDEX('Locations &amp; Fiber - Underserved'!$K:$K,MATCH(1,($A87='Locations &amp; Fiber - Underserved'!$A:$A)*($B87='Locations &amp; Fiber - Underserved'!$B:$B),0)),R86)</f>
        <v>1.31E-3</v>
      </c>
      <c r="T87" s="66">
        <f>'Model Inputs &amp; Summary Results'!$F$44*I87</f>
        <v>40977.485477499999</v>
      </c>
      <c r="U87" s="66">
        <f>'Model Inputs &amp; Summary Results'!$F$45*J87</f>
        <v>6888.4403130000001</v>
      </c>
      <c r="V87" s="66">
        <f>'Model Inputs &amp; Summary Results'!$F$46*K87</f>
        <v>43.309999999999995</v>
      </c>
      <c r="W87" s="67">
        <f t="shared" si="36"/>
        <v>350673.99989068805</v>
      </c>
      <c r="X87" s="67">
        <f t="shared" si="37"/>
        <v>60696.329317407763</v>
      </c>
      <c r="Y87" s="68">
        <f t="shared" si="38"/>
        <v>2907914752.8855262</v>
      </c>
      <c r="Z87" s="68">
        <f t="shared" si="39"/>
        <v>1232158516.0175962</v>
      </c>
      <c r="AA87" s="66">
        <f>'Model Inputs &amp; Summary Results'!$F$40*I87</f>
        <v>33889.487989499998</v>
      </c>
      <c r="AB87" s="66">
        <f>'Model Inputs &amp; Summary Results'!$F$41*J87</f>
        <v>5471.0657629999996</v>
      </c>
      <c r="AC87" s="66">
        <f>'Model Inputs &amp; Summary Results'!$F$42*K87</f>
        <v>31.414999999999999</v>
      </c>
      <c r="AD87" s="67">
        <f t="shared" si="40"/>
        <v>116774.00010931201</v>
      </c>
      <c r="AE87" s="67">
        <f t="shared" si="41"/>
        <v>20211.801184448243</v>
      </c>
      <c r="AF87" s="68">
        <f t="shared" si="42"/>
        <v>796182640.68952763</v>
      </c>
      <c r="AG87" s="68">
        <f t="shared" si="54"/>
        <v>337363129.38937062</v>
      </c>
      <c r="AI87" s="68">
        <f t="shared" si="43"/>
        <v>3704097393.5750537</v>
      </c>
      <c r="AJ87" s="68">
        <f t="shared" si="44"/>
        <v>7924.0843763906441</v>
      </c>
      <c r="AK87" s="68">
        <f>MIN($AJ87*'Model Inputs &amp; Summary Results'!$F$26,'Model Inputs &amp; Summary Results'!$F$23)</f>
        <v>3000</v>
      </c>
      <c r="AL87" s="68">
        <f t="shared" si="45"/>
        <v>11421.507148017161</v>
      </c>
      <c r="AM87" s="68">
        <f t="shared" si="55"/>
        <v>8421.5071480171609</v>
      </c>
      <c r="AN87" s="68">
        <f t="shared" si="46"/>
        <v>1402344000</v>
      </c>
      <c r="AO87" s="69">
        <f t="shared" si="47"/>
        <v>0.37859263701662849</v>
      </c>
      <c r="AP87" s="49" t="b">
        <f>AND(AM87&lt;'Model Inputs &amp; Summary Results'!$F$14,AO87&gt;=0.25)</f>
        <v>1</v>
      </c>
      <c r="AR87" s="68">
        <f t="shared" si="56"/>
        <v>1569521645.4069669</v>
      </c>
      <c r="AS87" s="68">
        <f t="shared" si="57"/>
        <v>3357.6390216814852</v>
      </c>
      <c r="AT87" s="68">
        <f>MIN($AS87*'Model Inputs &amp; Summary Results'!$F$26,'Model Inputs &amp; Summary Results'!$F$23)</f>
        <v>2518.2292662611139</v>
      </c>
      <c r="AU87" s="68">
        <f t="shared" si="58"/>
        <v>1177141234.0552251</v>
      </c>
      <c r="AV87" s="68">
        <f t="shared" si="59"/>
        <v>392380411.35174179</v>
      </c>
      <c r="AX87" s="66">
        <f>'Model Inputs &amp; Summary Results'!$F$40*P87</f>
        <v>28765.268943750001</v>
      </c>
      <c r="AY87" s="66">
        <f>'Model Inputs &amp; Summary Results'!$F$41*Q87</f>
        <v>11901.398074999999</v>
      </c>
      <c r="AZ87" s="66">
        <f>'Model Inputs &amp; Summary Results'!$F$42*R87</f>
        <v>67.465000000000003</v>
      </c>
      <c r="BA87" s="68">
        <f t="shared" si="48"/>
        <v>575614203.45355785</v>
      </c>
      <c r="BB87" s="68">
        <f t="shared" si="60"/>
        <v>257297519.89485371</v>
      </c>
      <c r="BD87" s="68">
        <f t="shared" si="49"/>
        <v>6156.4333296279901</v>
      </c>
      <c r="BE87" s="68">
        <f>MIN($BD87*'Model Inputs &amp; Summary Results'!$F$26,'Model Inputs &amp; Summary Results'!$F$23)</f>
        <v>3000</v>
      </c>
      <c r="BF87" s="68">
        <f t="shared" si="50"/>
        <v>8559.6174212578917</v>
      </c>
      <c r="BG87" s="68">
        <f t="shared" si="63"/>
        <v>5559.6174212578917</v>
      </c>
      <c r="BH87" s="68">
        <f t="shared" si="51"/>
        <v>280494000</v>
      </c>
      <c r="BI87" s="70">
        <f t="shared" si="52"/>
        <v>0.48729513329778534</v>
      </c>
      <c r="BJ87" s="49" t="b">
        <f>AND(BG87&lt;'Model Inputs &amp; Summary Results'!$F$14,BG87&lt;$BX$23,BI87&gt;=0.25)</f>
        <v>1</v>
      </c>
      <c r="BL87" s="68">
        <f t="shared" si="61"/>
        <v>2751.9039968218967</v>
      </c>
      <c r="BM87" s="68">
        <f>MIN($BL87*'Model Inputs &amp; Summary Results'!$F$26,'Model Inputs &amp; Summary Results'!$F$23)</f>
        <v>2063.9279976164225</v>
      </c>
      <c r="BN87" s="68">
        <f t="shared" si="62"/>
        <v>192973139.92114028</v>
      </c>
      <c r="BO87" s="68">
        <f t="shared" si="64"/>
        <v>295120203.45355785</v>
      </c>
      <c r="BS87" s="49"/>
      <c r="BT87" s="49"/>
      <c r="BU87" s="49"/>
      <c r="BV87" s="49"/>
      <c r="BW87" s="49"/>
      <c r="BX87" s="49"/>
      <c r="CA87" s="75"/>
    </row>
    <row r="88" spans="1:79" x14ac:dyDescent="0.45">
      <c r="A88" s="49" t="str">
        <f t="shared" si="53"/>
        <v>TX</v>
      </c>
      <c r="B88" s="62">
        <v>0.73</v>
      </c>
      <c r="C88" s="63" cm="1">
        <f t="array" ref="C88">_xlfn.IFNA(INDEX('Locations &amp; Fiber - Unserved'!$H:$H,MATCH(1,($A88='Locations &amp; Fiber - Unserved'!$A:$A)*($B88='Locations &amp; Fiber - Unserved'!$B:$B),0)),C87)</f>
        <v>0.24956160399999999</v>
      </c>
      <c r="D88" s="63" cm="1">
        <f t="array" ref="D88">_xlfn.IFNA(INDEX('Locations &amp; Fiber - Unserved'!$G:$G,MATCH(1,($A88='Locations &amp; Fiber - Unserved'!$A:$A)*($B88='Locations &amp; Fiber - Unserved'!$B:$B),0)),D87)</f>
        <v>0.75043839599999995</v>
      </c>
      <c r="E88" s="64" cm="1">
        <f t="array" ref="E88">_xlfn.IFNA(INDEX('Locations &amp; Fiber - Unserved'!$C:$C,MATCH(1,($A88='Locations &amp; Fiber - Unserved'!$A:$A)*($B88='Locations &amp; Fiber - Unserved'!$B:$B),0)),E87)</f>
        <v>473887</v>
      </c>
      <c r="F88" s="64" cm="1">
        <f t="array" ref="F88">_xlfn.IFNA(INDEX('Locations &amp; Fiber - Unserved'!$D:$D,MATCH(1,($A88='Locations &amp; Fiber - Unserved'!$A:$A)*($B88='Locations &amp; Fiber - Unserved'!$B:$B),0)),F87)</f>
        <v>35838.320460000003</v>
      </c>
      <c r="G88" s="65" cm="1">
        <f t="array" ref="G88">_xlfn.IFNA(INDEX('Locations &amp; Fiber - Unserved'!$F:$F,MATCH(1,($A88='Locations &amp; Fiber - Unserved'!$A:$A)*($B88='Locations &amp; Fiber - Unserved'!$B:$B),0)),G87)</f>
        <v>0.17886890599999999</v>
      </c>
      <c r="H88" s="65" cm="1">
        <f t="array" ref="H88">_xlfn.IFNA(INDEX('Locations &amp; Fiber - Unserved'!$E:$E,MATCH(1,($A88='Locations &amp; Fiber - Unserved'!$A:$A)*($B88='Locations &amp; Fiber - Unserved'!$B:$B),0)),H87)</f>
        <v>0.24569509</v>
      </c>
      <c r="I88" s="63" cm="1">
        <f t="array" ref="I88">_xlfn.IFNA(INDEX('Locations &amp; Fiber - Unserved'!$I:$I,MATCH(1,($A88='Locations &amp; Fiber - Unserved'!$A:$A)*($B88='Locations &amp; Fiber - Unserved'!$B:$B),0)),I87)</f>
        <v>0.89025772299999995</v>
      </c>
      <c r="J88" s="63" cm="1">
        <f t="array" ref="J88">_xlfn.IFNA(INDEX('Locations &amp; Fiber - Unserved'!$J:$J,MATCH(1,($A88='Locations &amp; Fiber - Unserved'!$A:$A)*($B88='Locations &amp; Fiber - Unserved'!$B:$B),0)),J87)</f>
        <v>0.109157406</v>
      </c>
      <c r="K88" s="63" cm="1">
        <f t="array" ref="K88">_xlfn.IFNA(INDEX('Locations &amp; Fiber - Unserved'!$K:$K,MATCH(1,($A88='Locations &amp; Fiber - Unserved'!$A:$A)*($B88='Locations &amp; Fiber - Unserved'!$B:$B),0)),K87)</f>
        <v>5.8500000000000002E-4</v>
      </c>
      <c r="L88" s="64" cm="1">
        <f t="array" ref="L88">_xlfn.IFNA(INDEX('Locations &amp; Fiber - Underserved'!$C:$C,MATCH(1,($A88='Locations &amp; Fiber - Underserved'!$A:$A)*($B88='Locations &amp; Fiber - Underserved'!$B:$B),0)),L87)</f>
        <v>94801</v>
      </c>
      <c r="M88" s="64" cm="1">
        <f t="array" ref="M88">_xlfn.IFNA(INDEX('Locations &amp; Fiber - Underserved'!$D:$D,MATCH(1,($A88='Locations &amp; Fiber - Underserved'!$A:$A)*($B88='Locations &amp; Fiber - Underserved'!$B:$B),0)),M87)</f>
        <v>6595.061385</v>
      </c>
      <c r="N88" s="65" cm="1">
        <f t="array" ref="N88">_xlfn.IFNA(INDEX('Locations &amp; Fiber - Underserved'!$F:$F,MATCH(1,($A88='Locations &amp; Fiber - Underserved'!$A:$A)*($B88='Locations &amp; Fiber - Underserved'!$B:$B),0)),N87)</f>
        <v>0.15640337800000001</v>
      </c>
      <c r="O88" s="72" cm="1">
        <f t="array" ref="O88">_xlfn.IFNA(INDEX('Locations &amp; Fiber - Underserved'!$E:$E,MATCH(1,($A88='Locations &amp; Fiber - Underserved'!$A:$A)*($B88='Locations &amp; Fiber - Underserved'!$B:$B),0)),O87)</f>
        <v>0.21924289</v>
      </c>
      <c r="P88" s="63" cm="1">
        <f t="array" ref="P88">_xlfn.IFNA(INDEX('Locations &amp; Fiber - Underserved'!$I:$I,MATCH(1,($A88='Locations &amp; Fiber - Underserved'!$A:$A)*($B88='Locations &amp; Fiber - Underserved'!$B:$B),0)),P87)</f>
        <v>0.76080849299999997</v>
      </c>
      <c r="Q88" s="63" cm="1">
        <f t="array" ref="Q88">_xlfn.IFNA(INDEX('Locations &amp; Fiber - Underserved'!$J:$J,MATCH(1,($A88='Locations &amp; Fiber - Underserved'!$A:$A)*($B88='Locations &amp; Fiber - Underserved'!$B:$B),0)),Q87)</f>
        <v>0.23791099299999999</v>
      </c>
      <c r="R88" s="63" cm="1">
        <f t="array" ref="R88">_xlfn.IFNA(INDEX('Locations &amp; Fiber - Underserved'!$K:$K,MATCH(1,($A88='Locations &amp; Fiber - Underserved'!$A:$A)*($B88='Locations &amp; Fiber - Underserved'!$B:$B),0)),R87)</f>
        <v>1.2800000000000001E-3</v>
      </c>
      <c r="T88" s="66">
        <f>'Model Inputs &amp; Summary Results'!$F$44*I88</f>
        <v>41174.41968875</v>
      </c>
      <c r="U88" s="66">
        <f>'Model Inputs &amp; Summary Results'!$F$45*J88</f>
        <v>6631.3124145000002</v>
      </c>
      <c r="V88" s="66">
        <f>'Model Inputs &amp; Summary Results'!$F$46*K88</f>
        <v>41.535000000000004</v>
      </c>
      <c r="W88" s="67">
        <f t="shared" si="36"/>
        <v>355623.00016525196</v>
      </c>
      <c r="X88" s="67">
        <f t="shared" si="37"/>
        <v>63609.896987996435</v>
      </c>
      <c r="Y88" s="68">
        <f t="shared" si="38"/>
        <v>3043559731.5948834</v>
      </c>
      <c r="Z88" s="68">
        <f t="shared" si="39"/>
        <v>1286826015.1062438</v>
      </c>
      <c r="AA88" s="66">
        <f>'Model Inputs &amp; Summary Results'!$F$40*I88</f>
        <v>34052.357904749995</v>
      </c>
      <c r="AB88" s="66">
        <f>'Model Inputs &amp; Summary Results'!$F$41*J88</f>
        <v>5266.8448394999996</v>
      </c>
      <c r="AC88" s="66">
        <f>'Model Inputs &amp; Summary Results'!$F$42*K88</f>
        <v>30.127500000000001</v>
      </c>
      <c r="AD88" s="67">
        <f t="shared" si="40"/>
        <v>118263.999834748</v>
      </c>
      <c r="AE88" s="67">
        <f t="shared" si="41"/>
        <v>21153.752269625555</v>
      </c>
      <c r="AF88" s="68">
        <f t="shared" si="42"/>
        <v>832385983.96254885</v>
      </c>
      <c r="AG88" s="68">
        <f t="shared" si="54"/>
        <v>351935244.65889841</v>
      </c>
      <c r="AI88" s="68">
        <f t="shared" si="43"/>
        <v>3875945715.5574322</v>
      </c>
      <c r="AJ88" s="68">
        <f t="shared" si="44"/>
        <v>8179.0505237692369</v>
      </c>
      <c r="AK88" s="68">
        <f>MIN($AJ88*'Model Inputs &amp; Summary Results'!$F$26,'Model Inputs &amp; Summary Results'!$F$23)</f>
        <v>3000</v>
      </c>
      <c r="AL88" s="68">
        <f t="shared" si="45"/>
        <v>11755.83859718705</v>
      </c>
      <c r="AM88" s="68">
        <f t="shared" si="55"/>
        <v>8755.8385971870503</v>
      </c>
      <c r="AN88" s="68">
        <f t="shared" si="46"/>
        <v>1421661000</v>
      </c>
      <c r="AO88" s="69">
        <f t="shared" si="47"/>
        <v>0.36679074072004619</v>
      </c>
      <c r="AP88" s="49" t="b">
        <f>AND(AM88&lt;'Model Inputs &amp; Summary Results'!$F$14,AO88&gt;=0.25)</f>
        <v>1</v>
      </c>
      <c r="AR88" s="68">
        <f t="shared" si="56"/>
        <v>1638761259.7651422</v>
      </c>
      <c r="AS88" s="68">
        <f t="shared" si="57"/>
        <v>3458.1266415097739</v>
      </c>
      <c r="AT88" s="68">
        <f>MIN($AS88*'Model Inputs &amp; Summary Results'!$F$26,'Model Inputs &amp; Summary Results'!$F$23)</f>
        <v>2593.5949811323303</v>
      </c>
      <c r="AU88" s="68">
        <f t="shared" si="58"/>
        <v>1229070944.8238566</v>
      </c>
      <c r="AV88" s="68">
        <f t="shared" si="59"/>
        <v>409690314.94128561</v>
      </c>
      <c r="AX88" s="66">
        <f>'Model Inputs &amp; Summary Results'!$F$40*P88</f>
        <v>29100.92485725</v>
      </c>
      <c r="AY88" s="66">
        <f>'Model Inputs &amp; Summary Results'!$F$41*Q88</f>
        <v>11479.205412249999</v>
      </c>
      <c r="AZ88" s="66">
        <f>'Model Inputs &amp; Summary Results'!$F$42*R88</f>
        <v>65.92</v>
      </c>
      <c r="BA88" s="68">
        <f t="shared" si="48"/>
        <v>602666979.89488602</v>
      </c>
      <c r="BB88" s="68">
        <f t="shared" si="60"/>
        <v>268063196.58514827</v>
      </c>
      <c r="BD88" s="68">
        <f t="shared" si="49"/>
        <v>6357.1795645076108</v>
      </c>
      <c r="BE88" s="68">
        <f>MIN($BD88*'Model Inputs &amp; Summary Results'!$F$26,'Model Inputs &amp; Summary Results'!$F$23)</f>
        <v>3000</v>
      </c>
      <c r="BF88" s="68">
        <f t="shared" si="50"/>
        <v>8911.357528170458</v>
      </c>
      <c r="BG88" s="68">
        <f t="shared" si="63"/>
        <v>5911.357528170458</v>
      </c>
      <c r="BH88" s="68">
        <f t="shared" si="51"/>
        <v>284403000</v>
      </c>
      <c r="BI88" s="70">
        <f t="shared" si="52"/>
        <v>0.47190738747559069</v>
      </c>
      <c r="BJ88" s="49" t="b">
        <f>AND(BG88&lt;'Model Inputs &amp; Summary Results'!$F$14,BG88&lt;$BX$23,BI88&gt;=0.25)</f>
        <v>1</v>
      </c>
      <c r="BL88" s="68">
        <f t="shared" si="61"/>
        <v>2827.6410226173593</v>
      </c>
      <c r="BM88" s="68">
        <f>MIN($BL88*'Model Inputs &amp; Summary Results'!$F$26,'Model Inputs &amp; Summary Results'!$F$23)</f>
        <v>2120.7307669630195</v>
      </c>
      <c r="BN88" s="68">
        <f t="shared" si="62"/>
        <v>201047397.43886122</v>
      </c>
      <c r="BO88" s="68">
        <f t="shared" si="64"/>
        <v>318263979.89488602</v>
      </c>
      <c r="BS88" s="49"/>
      <c r="BT88" s="49"/>
      <c r="BU88" s="49"/>
      <c r="BV88" s="49"/>
      <c r="BW88" s="49"/>
      <c r="BX88" s="49"/>
      <c r="CA88" s="75"/>
    </row>
    <row r="89" spans="1:79" x14ac:dyDescent="0.45">
      <c r="A89" s="49" t="str">
        <f t="shared" si="53"/>
        <v>TX</v>
      </c>
      <c r="B89" s="62">
        <v>0.74</v>
      </c>
      <c r="C89" s="63" cm="1">
        <f t="array" ref="C89">_xlfn.IFNA(INDEX('Locations &amp; Fiber - Unserved'!$H:$H,MATCH(1,($A89='Locations &amp; Fiber - Unserved'!$A:$A)*($B89='Locations &amp; Fiber - Unserved'!$B:$B),0)),C88)</f>
        <v>0.24972884300000001</v>
      </c>
      <c r="D89" s="63" cm="1">
        <f t="array" ref="D89">_xlfn.IFNA(INDEX('Locations &amp; Fiber - Unserved'!$G:$G,MATCH(1,($A89='Locations &amp; Fiber - Unserved'!$A:$A)*($B89='Locations &amp; Fiber - Unserved'!$B:$B),0)),D88)</f>
        <v>0.75027115700000002</v>
      </c>
      <c r="E89" s="64" cm="1">
        <f t="array" ref="E89">_xlfn.IFNA(INDEX('Locations &amp; Fiber - Unserved'!$C:$C,MATCH(1,($A89='Locations &amp; Fiber - Unserved'!$A:$A)*($B89='Locations &amp; Fiber - Unserved'!$B:$B),0)),E88)</f>
        <v>480349</v>
      </c>
      <c r="F89" s="64" cm="1">
        <f t="array" ref="F89">_xlfn.IFNA(INDEX('Locations &amp; Fiber - Unserved'!$D:$D,MATCH(1,($A89='Locations &amp; Fiber - Unserved'!$A:$A)*($B89='Locations &amp; Fiber - Unserved'!$B:$B),0)),F88)</f>
        <v>37458.252240000002</v>
      </c>
      <c r="G89" s="65" cm="1">
        <f t="array" ref="G89">_xlfn.IFNA(INDEX('Locations &amp; Fiber - Unserved'!$F:$F,MATCH(1,($A89='Locations &amp; Fiber - Unserved'!$A:$A)*($B89='Locations &amp; Fiber - Unserved'!$B:$B),0)),G88)</f>
        <v>0.18484451199999999</v>
      </c>
      <c r="H89" s="65" cm="1">
        <f t="array" ref="H89">_xlfn.IFNA(INDEX('Locations &amp; Fiber - Unserved'!$E:$E,MATCH(1,($A89='Locations &amp; Fiber - Unserved'!$A:$A)*($B89='Locations &amp; Fiber - Unserved'!$B:$B),0)),H88)</f>
        <v>0.25594528</v>
      </c>
      <c r="I89" s="63" cm="1">
        <f t="array" ref="I89">_xlfn.IFNA(INDEX('Locations &amp; Fiber - Unserved'!$I:$I,MATCH(1,($A89='Locations &amp; Fiber - Unserved'!$A:$A)*($B89='Locations &amp; Fiber - Unserved'!$B:$B),0)),I88)</f>
        <v>0.89456671700000001</v>
      </c>
      <c r="J89" s="63" cm="1">
        <f t="array" ref="J89">_xlfn.IFNA(INDEX('Locations &amp; Fiber - Unserved'!$J:$J,MATCH(1,($A89='Locations &amp; Fiber - Unserved'!$A:$A)*($B89='Locations &amp; Fiber - Unserved'!$B:$B),0)),J88)</f>
        <v>0.10486398299999999</v>
      </c>
      <c r="K89" s="63" cm="1">
        <f t="array" ref="K89">_xlfn.IFNA(INDEX('Locations &amp; Fiber - Unserved'!$K:$K,MATCH(1,($A89='Locations &amp; Fiber - Unserved'!$A:$A)*($B89='Locations &amp; Fiber - Unserved'!$B:$B),0)),K88)</f>
        <v>5.6899999999999995E-4</v>
      </c>
      <c r="L89" s="64" cm="1">
        <f t="array" ref="L89">_xlfn.IFNA(INDEX('Locations &amp; Fiber - Underserved'!$C:$C,MATCH(1,($A89='Locations &amp; Fiber - Underserved'!$A:$A)*($B89='Locations &amp; Fiber - Underserved'!$B:$B),0)),L88)</f>
        <v>96057</v>
      </c>
      <c r="M89" s="64" cm="1">
        <f t="array" ref="M89">_xlfn.IFNA(INDEX('Locations &amp; Fiber - Underserved'!$D:$D,MATCH(1,($A89='Locations &amp; Fiber - Underserved'!$A:$A)*($B89='Locations &amp; Fiber - Underserved'!$B:$B),0)),M88)</f>
        <v>6877.0045749999999</v>
      </c>
      <c r="N89" s="65" cm="1">
        <f t="array" ref="N89">_xlfn.IFNA(INDEX('Locations &amp; Fiber - Underserved'!$F:$F,MATCH(1,($A89='Locations &amp; Fiber - Underserved'!$A:$A)*($B89='Locations &amp; Fiber - Underserved'!$B:$B),0)),N88)</f>
        <v>0.16192910299999999</v>
      </c>
      <c r="O89" s="72" cm="1">
        <f t="array" ref="O89">_xlfn.IFNA(INDEX('Locations &amp; Fiber - Underserved'!$E:$E,MATCH(1,($A89='Locations &amp; Fiber - Underserved'!$A:$A)*($B89='Locations &amp; Fiber - Underserved'!$B:$B),0)),O88)</f>
        <v>0.22919478700000001</v>
      </c>
      <c r="P89" s="63" cm="1">
        <f t="array" ref="P89">_xlfn.IFNA(INDEX('Locations &amp; Fiber - Underserved'!$I:$I,MATCH(1,($A89='Locations &amp; Fiber - Underserved'!$A:$A)*($B89='Locations &amp; Fiber - Underserved'!$B:$B),0)),P88)</f>
        <v>0.76882648399999998</v>
      </c>
      <c r="Q89" s="63" cm="1">
        <f t="array" ref="Q89">_xlfn.IFNA(INDEX('Locations &amp; Fiber - Underserved'!$J:$J,MATCH(1,($A89='Locations &amp; Fiber - Underserved'!$A:$A)*($B89='Locations &amp; Fiber - Underserved'!$B:$B),0)),Q88)</f>
        <v>0.22990529300000001</v>
      </c>
      <c r="R89" s="63" cm="1">
        <f t="array" ref="R89">_xlfn.IFNA(INDEX('Locations &amp; Fiber - Underserved'!$K:$K,MATCH(1,($A89='Locations &amp; Fiber - Underserved'!$A:$A)*($B89='Locations &amp; Fiber - Underserved'!$B:$B),0)),R88)</f>
        <v>1.2700000000000001E-3</v>
      </c>
      <c r="T89" s="66">
        <f>'Model Inputs &amp; Summary Results'!$F$44*I89</f>
        <v>41373.710661249999</v>
      </c>
      <c r="U89" s="66">
        <f>'Model Inputs &amp; Summary Results'!$F$45*J89</f>
        <v>6370.4869672499999</v>
      </c>
      <c r="V89" s="66">
        <f>'Model Inputs &amp; Summary Results'!$F$46*K89</f>
        <v>40.398999999999994</v>
      </c>
      <c r="W89" s="67">
        <f t="shared" si="36"/>
        <v>360391.99999379303</v>
      </c>
      <c r="X89" s="67">
        <f t="shared" si="37"/>
        <v>66616.483367556677</v>
      </c>
      <c r="Y89" s="68">
        <f t="shared" si="38"/>
        <v>3183241786.5278749</v>
      </c>
      <c r="Z89" s="68">
        <f t="shared" si="39"/>
        <v>1342930956.6367402</v>
      </c>
      <c r="AA89" s="66">
        <f>'Model Inputs &amp; Summary Results'!$F$40*I89</f>
        <v>34217.176925250002</v>
      </c>
      <c r="AB89" s="66">
        <f>'Model Inputs &amp; Summary Results'!$F$41*J89</f>
        <v>5059.6871797499998</v>
      </c>
      <c r="AC89" s="66">
        <f>'Model Inputs &amp; Summary Results'!$F$42*K89</f>
        <v>29.303499999999996</v>
      </c>
      <c r="AD89" s="67">
        <f t="shared" si="40"/>
        <v>119957.000006207</v>
      </c>
      <c r="AE89" s="67">
        <f t="shared" si="41"/>
        <v>22173.39312713133</v>
      </c>
      <c r="AF89" s="68">
        <f t="shared" si="42"/>
        <v>871551106.62657917</v>
      </c>
      <c r="AG89" s="68">
        <f t="shared" si="54"/>
        <v>367685849.79417884</v>
      </c>
      <c r="AI89" s="68">
        <f t="shared" si="43"/>
        <v>4054792893.1544542</v>
      </c>
      <c r="AJ89" s="68">
        <f t="shared" si="44"/>
        <v>8441.3476308984809</v>
      </c>
      <c r="AK89" s="68">
        <f>MIN($AJ89*'Model Inputs &amp; Summary Results'!$F$26,'Model Inputs &amp; Summary Results'!$F$23)</f>
        <v>3000</v>
      </c>
      <c r="AL89" s="68">
        <f t="shared" si="45"/>
        <v>12230.241963768487</v>
      </c>
      <c r="AM89" s="68">
        <f t="shared" si="55"/>
        <v>9230.241963768487</v>
      </c>
      <c r="AN89" s="68">
        <f t="shared" si="46"/>
        <v>1441047000</v>
      </c>
      <c r="AO89" s="69">
        <f t="shared" si="47"/>
        <v>0.35539349061030034</v>
      </c>
      <c r="AP89" s="49" t="b">
        <f>AND(AM89&lt;'Model Inputs &amp; Summary Results'!$F$14,AO89&gt;=0.25)</f>
        <v>1</v>
      </c>
      <c r="AR89" s="68">
        <f t="shared" si="56"/>
        <v>1710616806.4309192</v>
      </c>
      <c r="AS89" s="68">
        <f t="shared" si="57"/>
        <v>3561.1957273376634</v>
      </c>
      <c r="AT89" s="68">
        <f>MIN($AS89*'Model Inputs &amp; Summary Results'!$F$26,'Model Inputs &amp; Summary Results'!$F$23)</f>
        <v>2670.8967955032476</v>
      </c>
      <c r="AU89" s="68">
        <f t="shared" si="58"/>
        <v>1282962604.8231895</v>
      </c>
      <c r="AV89" s="68">
        <f t="shared" si="59"/>
        <v>427654201.60772967</v>
      </c>
      <c r="AX89" s="66">
        <f>'Model Inputs &amp; Summary Results'!$F$40*P89</f>
        <v>29407.613012999998</v>
      </c>
      <c r="AY89" s="66">
        <f>'Model Inputs &amp; Summary Results'!$F$41*Q89</f>
        <v>11092.93038725</v>
      </c>
      <c r="AZ89" s="66">
        <f>'Model Inputs &amp; Summary Results'!$F$42*R89</f>
        <v>65.405000000000001</v>
      </c>
      <c r="BA89" s="68">
        <f t="shared" si="48"/>
        <v>630979955.16778696</v>
      </c>
      <c r="BB89" s="68">
        <f t="shared" si="60"/>
        <v>278972212.73773313</v>
      </c>
      <c r="BD89" s="68">
        <f t="shared" si="49"/>
        <v>6568.807636796766</v>
      </c>
      <c r="BE89" s="68">
        <f>MIN($BD89*'Model Inputs &amp; Summary Results'!$F$26,'Model Inputs &amp; Summary Results'!$F$23)</f>
        <v>3000</v>
      </c>
      <c r="BF89" s="68">
        <f t="shared" si="50"/>
        <v>9297.5039030482894</v>
      </c>
      <c r="BG89" s="68">
        <f t="shared" si="63"/>
        <v>6297.5039030482894</v>
      </c>
      <c r="BH89" s="68">
        <f t="shared" si="51"/>
        <v>288171000</v>
      </c>
      <c r="BI89" s="70">
        <f t="shared" si="52"/>
        <v>0.45670388994111716</v>
      </c>
      <c r="BJ89" s="49" t="b">
        <f>AND(BG89&lt;'Model Inputs &amp; Summary Results'!$F$14,BG89&lt;$BX$23,BI89&gt;=0.25)</f>
        <v>1</v>
      </c>
      <c r="BL89" s="68">
        <f t="shared" si="61"/>
        <v>2904.2361591319022</v>
      </c>
      <c r="BM89" s="68">
        <f>MIN($BL89*'Model Inputs &amp; Summary Results'!$F$26,'Model Inputs &amp; Summary Results'!$F$23)</f>
        <v>2178.1771193489267</v>
      </c>
      <c r="BN89" s="68">
        <f t="shared" si="62"/>
        <v>209229159.55329984</v>
      </c>
      <c r="BO89" s="68">
        <f t="shared" si="64"/>
        <v>342808955.16778696</v>
      </c>
      <c r="BS89" s="49"/>
      <c r="BT89" s="49"/>
      <c r="BU89" s="49"/>
      <c r="BV89" s="49"/>
      <c r="BW89" s="49"/>
      <c r="BX89" s="49"/>
      <c r="CA89" s="75"/>
    </row>
    <row r="90" spans="1:79" x14ac:dyDescent="0.45">
      <c r="A90" s="49" t="str">
        <f t="shared" si="53"/>
        <v>TX</v>
      </c>
      <c r="B90" s="62">
        <v>0.75</v>
      </c>
      <c r="C90" s="63" cm="1">
        <f t="array" ref="C90">_xlfn.IFNA(INDEX('Locations &amp; Fiber - Unserved'!$H:$H,MATCH(1,($A90='Locations &amp; Fiber - Unserved'!$A:$A)*($B90='Locations &amp; Fiber - Unserved'!$B:$B),0)),C89)</f>
        <v>0.249301038</v>
      </c>
      <c r="D90" s="63" cm="1">
        <f t="array" ref="D90">_xlfn.IFNA(INDEX('Locations &amp; Fiber - Unserved'!$G:$G,MATCH(1,($A90='Locations &amp; Fiber - Unserved'!$A:$A)*($B90='Locations &amp; Fiber - Unserved'!$B:$B),0)),D89)</f>
        <v>0.75069896199999997</v>
      </c>
      <c r="E90" s="64" cm="1">
        <f t="array" ref="E90">_xlfn.IFNA(INDEX('Locations &amp; Fiber - Unserved'!$C:$C,MATCH(1,($A90='Locations &amp; Fiber - Unserved'!$A:$A)*($B90='Locations &amp; Fiber - Unserved'!$B:$B),0)),E89)</f>
        <v>486793</v>
      </c>
      <c r="F90" s="64" cm="1">
        <f t="array" ref="F90">_xlfn.IFNA(INDEX('Locations &amp; Fiber - Unserved'!$D:$D,MATCH(1,($A90='Locations &amp; Fiber - Unserved'!$A:$A)*($B90='Locations &amp; Fiber - Unserved'!$B:$B),0)),F89)</f>
        <v>39143.5147</v>
      </c>
      <c r="G90" s="65" cm="1">
        <f t="array" ref="G90">_xlfn.IFNA(INDEX('Locations &amp; Fiber - Unserved'!$F:$F,MATCH(1,($A90='Locations &amp; Fiber - Unserved'!$A:$A)*($B90='Locations &amp; Fiber - Unserved'!$B:$B),0)),G89)</f>
        <v>0.19105949</v>
      </c>
      <c r="H90" s="65" cm="1">
        <f t="array" ref="H90">_xlfn.IFNA(INDEX('Locations &amp; Fiber - Unserved'!$E:$E,MATCH(1,($A90='Locations &amp; Fiber - Unserved'!$A:$A)*($B90='Locations &amp; Fiber - Unserved'!$B:$B),0)),H89)</f>
        <v>0.26683349000000001</v>
      </c>
      <c r="I90" s="63" cm="1">
        <f t="array" ref="I90">_xlfn.IFNA(INDEX('Locations &amp; Fiber - Unserved'!$I:$I,MATCH(1,($A90='Locations &amp; Fiber - Unserved'!$A:$A)*($B90='Locations &amp; Fiber - Unserved'!$B:$B),0)),I89)</f>
        <v>0.89866972899999997</v>
      </c>
      <c r="J90" s="63" cm="1">
        <f t="array" ref="J90">_xlfn.IFNA(INDEX('Locations &amp; Fiber - Unserved'!$J:$J,MATCH(1,($A90='Locations &amp; Fiber - Unserved'!$A:$A)*($B90='Locations &amp; Fiber - Unserved'!$B:$B),0)),J89)</f>
        <v>0.10078490599999999</v>
      </c>
      <c r="K90" s="63" cm="1">
        <f t="array" ref="K90">_xlfn.IFNA(INDEX('Locations &amp; Fiber - Unserved'!$K:$K,MATCH(1,($A90='Locations &amp; Fiber - Unserved'!$A:$A)*($B90='Locations &amp; Fiber - Unserved'!$B:$B),0)),K89)</f>
        <v>5.4500000000000002E-4</v>
      </c>
      <c r="L90" s="64" cm="1">
        <f t="array" ref="L90">_xlfn.IFNA(INDEX('Locations &amp; Fiber - Underserved'!$C:$C,MATCH(1,($A90='Locations &amp; Fiber - Underserved'!$A:$A)*($B90='Locations &amp; Fiber - Underserved'!$B:$B),0)),L89)</f>
        <v>97381</v>
      </c>
      <c r="M90" s="64" cm="1">
        <f t="array" ref="M90">_xlfn.IFNA(INDEX('Locations &amp; Fiber - Underserved'!$D:$D,MATCH(1,($A90='Locations &amp; Fiber - Underserved'!$A:$A)*($B90='Locations &amp; Fiber - Underserved'!$B:$B),0)),M89)</f>
        <v>7187.4111599999997</v>
      </c>
      <c r="N90" s="65" cm="1">
        <f t="array" ref="N90">_xlfn.IFNA(INDEX('Locations &amp; Fiber - Underserved'!$F:$F,MATCH(1,($A90='Locations &amp; Fiber - Underserved'!$A:$A)*($B90='Locations &amp; Fiber - Underserved'!$B:$B),0)),N89)</f>
        <v>0.16772845</v>
      </c>
      <c r="O90" s="72" cm="1">
        <f t="array" ref="O90">_xlfn.IFNA(INDEX('Locations &amp; Fiber - Underserved'!$E:$E,MATCH(1,($A90='Locations &amp; Fiber - Underserved'!$A:$A)*($B90='Locations &amp; Fiber - Underserved'!$B:$B),0)),O89)</f>
        <v>0.239263473</v>
      </c>
      <c r="P90" s="63" cm="1">
        <f t="array" ref="P90">_xlfn.IFNA(INDEX('Locations &amp; Fiber - Underserved'!$I:$I,MATCH(1,($A90='Locations &amp; Fiber - Underserved'!$A:$A)*($B90='Locations &amp; Fiber - Underserved'!$B:$B),0)),P89)</f>
        <v>0.776995612</v>
      </c>
      <c r="Q90" s="63" cm="1">
        <f t="array" ref="Q90">_xlfn.IFNA(INDEX('Locations &amp; Fiber - Underserved'!$J:$J,MATCH(1,($A90='Locations &amp; Fiber - Underserved'!$A:$A)*($B90='Locations &amp; Fiber - Underserved'!$B:$B),0)),Q89)</f>
        <v>0.22178879000000001</v>
      </c>
      <c r="R90" s="63" cm="1">
        <f t="array" ref="R90">_xlfn.IFNA(INDEX('Locations &amp; Fiber - Underserved'!$K:$K,MATCH(1,($A90='Locations &amp; Fiber - Underserved'!$A:$A)*($B90='Locations &amp; Fiber - Underserved'!$B:$B),0)),R89)</f>
        <v>1.2199999999999999E-3</v>
      </c>
      <c r="T90" s="66">
        <f>'Model Inputs &amp; Summary Results'!$F$44*I90</f>
        <v>41563.474966249996</v>
      </c>
      <c r="U90" s="66">
        <f>'Model Inputs &amp; Summary Results'!$F$45*J90</f>
        <v>6122.6830394999997</v>
      </c>
      <c r="V90" s="66">
        <f>'Model Inputs &amp; Summary Results'!$F$46*K90</f>
        <v>38.695</v>
      </c>
      <c r="W90" s="67">
        <f t="shared" si="36"/>
        <v>365434.99980886601</v>
      </c>
      <c r="X90" s="67">
        <f t="shared" si="37"/>
        <v>69819.824691632035</v>
      </c>
      <c r="Y90" s="68">
        <f t="shared" si="38"/>
        <v>3332140870.295373</v>
      </c>
      <c r="Z90" s="68">
        <f t="shared" si="39"/>
        <v>1402394607.7220781</v>
      </c>
      <c r="AA90" s="66">
        <f>'Model Inputs &amp; Summary Results'!$F$40*I90</f>
        <v>34374.117134250002</v>
      </c>
      <c r="AB90" s="66">
        <f>'Model Inputs &amp; Summary Results'!$F$41*J90</f>
        <v>4862.8717145000001</v>
      </c>
      <c r="AC90" s="66">
        <f>'Model Inputs &amp; Summary Results'!$F$42*K90</f>
        <v>28.067500000000003</v>
      </c>
      <c r="AD90" s="67">
        <f t="shared" si="40"/>
        <v>121358.00019113401</v>
      </c>
      <c r="AE90" s="67">
        <f t="shared" si="41"/>
        <v>23186.597623937967</v>
      </c>
      <c r="AF90" s="68">
        <f t="shared" si="42"/>
        <v>910423062.23971701</v>
      </c>
      <c r="AG90" s="68">
        <f t="shared" si="54"/>
        <v>383168792.35589558</v>
      </c>
      <c r="AI90" s="68">
        <f t="shared" si="43"/>
        <v>4242563932.53509</v>
      </c>
      <c r="AJ90" s="68">
        <f t="shared" si="44"/>
        <v>8715.3347162656191</v>
      </c>
      <c r="AK90" s="68">
        <f>MIN($AJ90*'Model Inputs &amp; Summary Results'!$F$26,'Model Inputs &amp; Summary Results'!$F$23)</f>
        <v>3000</v>
      </c>
      <c r="AL90" s="68">
        <f t="shared" si="45"/>
        <v>12734.589087261262</v>
      </c>
      <c r="AM90" s="68">
        <f t="shared" si="55"/>
        <v>9734.5890872612617</v>
      </c>
      <c r="AN90" s="68">
        <f t="shared" si="46"/>
        <v>1460379000</v>
      </c>
      <c r="AO90" s="69">
        <f t="shared" si="47"/>
        <v>0.34422085871252134</v>
      </c>
      <c r="AP90" s="49" t="b">
        <f>AND(AM90&lt;'Model Inputs &amp; Summary Results'!$F$14,AO90&gt;=0.25)</f>
        <v>1</v>
      </c>
      <c r="AR90" s="68">
        <f t="shared" si="56"/>
        <v>1785563400.0779736</v>
      </c>
      <c r="AS90" s="68">
        <f t="shared" si="57"/>
        <v>3668.0137144083287</v>
      </c>
      <c r="AT90" s="68">
        <f>MIN($AS90*'Model Inputs &amp; Summary Results'!$F$26,'Model Inputs &amp; Summary Results'!$F$23)</f>
        <v>2751.0102858062464</v>
      </c>
      <c r="AU90" s="68">
        <f t="shared" si="58"/>
        <v>1339172550.05848</v>
      </c>
      <c r="AV90" s="68">
        <f t="shared" si="59"/>
        <v>446390850.01949358</v>
      </c>
      <c r="AX90" s="66">
        <f>'Model Inputs &amp; Summary Results'!$F$40*P90</f>
        <v>29720.082159000001</v>
      </c>
      <c r="AY90" s="66">
        <f>'Model Inputs &amp; Summary Results'!$F$41*Q90</f>
        <v>10701.309117500001</v>
      </c>
      <c r="AZ90" s="66">
        <f>'Model Inputs &amp; Summary Results'!$F$42*R90</f>
        <v>62.83</v>
      </c>
      <c r="BA90" s="68">
        <f t="shared" si="48"/>
        <v>661251626.87961018</v>
      </c>
      <c r="BB90" s="68">
        <f t="shared" si="60"/>
        <v>290976743.80662555</v>
      </c>
      <c r="BD90" s="68">
        <f t="shared" si="49"/>
        <v>6790.3556841643667</v>
      </c>
      <c r="BE90" s="68">
        <f>MIN($BD90*'Model Inputs &amp; Summary Results'!$F$26,'Model Inputs &amp; Summary Results'!$F$23)</f>
        <v>3000</v>
      </c>
      <c r="BF90" s="68">
        <f t="shared" si="50"/>
        <v>9686.3953843158833</v>
      </c>
      <c r="BG90" s="68">
        <f t="shared" si="63"/>
        <v>6686.3953843158833</v>
      </c>
      <c r="BH90" s="68">
        <f t="shared" si="51"/>
        <v>292143000</v>
      </c>
      <c r="BI90" s="70">
        <f t="shared" si="52"/>
        <v>0.44180307181790662</v>
      </c>
      <c r="BJ90" s="49" t="b">
        <f>AND(BG90&lt;'Model Inputs &amp; Summary Results'!$F$14,BG90&lt;$BX$23,BI90&gt;=0.25)</f>
        <v>1</v>
      </c>
      <c r="BL90" s="68">
        <f t="shared" si="61"/>
        <v>2988.0237808877046</v>
      </c>
      <c r="BM90" s="68">
        <f>MIN($BL90*'Model Inputs &amp; Summary Results'!$F$26,'Model Inputs &amp; Summary Results'!$F$23)</f>
        <v>2241.0178356657784</v>
      </c>
      <c r="BN90" s="68">
        <f t="shared" si="62"/>
        <v>218232557.85496917</v>
      </c>
      <c r="BO90" s="68">
        <f t="shared" si="64"/>
        <v>369108626.87961018</v>
      </c>
      <c r="BS90" s="49"/>
      <c r="BT90" s="49"/>
      <c r="BU90" s="49"/>
      <c r="BV90" s="49"/>
      <c r="BW90" s="49"/>
      <c r="BX90" s="49"/>
      <c r="CA90" s="75"/>
    </row>
    <row r="91" spans="1:79" x14ac:dyDescent="0.45">
      <c r="A91" s="49" t="str">
        <f t="shared" si="53"/>
        <v>TX</v>
      </c>
      <c r="B91" s="62">
        <v>0.76</v>
      </c>
      <c r="C91" s="63" cm="1">
        <f t="array" ref="C91">_xlfn.IFNA(INDEX('Locations &amp; Fiber - Unserved'!$H:$H,MATCH(1,($A91='Locations &amp; Fiber - Unserved'!$A:$A)*($B91='Locations &amp; Fiber - Unserved'!$B:$B),0)),C90)</f>
        <v>0.248914159</v>
      </c>
      <c r="D91" s="63" cm="1">
        <f t="array" ref="D91">_xlfn.IFNA(INDEX('Locations &amp; Fiber - Unserved'!$G:$G,MATCH(1,($A91='Locations &amp; Fiber - Unserved'!$A:$A)*($B91='Locations &amp; Fiber - Unserved'!$B:$B),0)),D90)</f>
        <v>0.75108584099999998</v>
      </c>
      <c r="E91" s="64" cm="1">
        <f t="array" ref="E91">_xlfn.IFNA(INDEX('Locations &amp; Fiber - Unserved'!$C:$C,MATCH(1,($A91='Locations &amp; Fiber - Unserved'!$A:$A)*($B91='Locations &amp; Fiber - Unserved'!$B:$B),0)),E90)</f>
        <v>493166</v>
      </c>
      <c r="F91" s="64" cm="1">
        <f t="array" ref="F91">_xlfn.IFNA(INDEX('Locations &amp; Fiber - Unserved'!$D:$D,MATCH(1,($A91='Locations &amp; Fiber - Unserved'!$A:$A)*($B91='Locations &amp; Fiber - Unserved'!$B:$B),0)),F90)</f>
        <v>40878.000740000003</v>
      </c>
      <c r="G91" s="65" cm="1">
        <f t="array" ref="G91">_xlfn.IFNA(INDEX('Locations &amp; Fiber - Unserved'!$F:$F,MATCH(1,($A91='Locations &amp; Fiber - Unserved'!$A:$A)*($B91='Locations &amp; Fiber - Unserved'!$B:$B),0)),G90)</f>
        <v>0.197495321</v>
      </c>
      <c r="H91" s="65" cm="1">
        <f t="array" ref="H91">_xlfn.IFNA(INDEX('Locations &amp; Fiber - Unserved'!$E:$E,MATCH(1,($A91='Locations &amp; Fiber - Unserved'!$A:$A)*($B91='Locations &amp; Fiber - Unserved'!$B:$B),0)),H90)</f>
        <v>0.27696500299999999</v>
      </c>
      <c r="I91" s="63" cm="1">
        <f t="array" ref="I91">_xlfn.IFNA(INDEX('Locations &amp; Fiber - Unserved'!$I:$I,MATCH(1,($A91='Locations &amp; Fiber - Unserved'!$A:$A)*($B91='Locations &amp; Fiber - Unserved'!$B:$B),0)),I90)</f>
        <v>0.90266022199999996</v>
      </c>
      <c r="J91" s="63" cm="1">
        <f t="array" ref="J91">_xlfn.IFNA(INDEX('Locations &amp; Fiber - Unserved'!$J:$J,MATCH(1,($A91='Locations &amp; Fiber - Unserved'!$A:$A)*($B91='Locations &amp; Fiber - Unserved'!$B:$B),0)),J90)</f>
        <v>9.6799999999999997E-2</v>
      </c>
      <c r="K91" s="63" cm="1">
        <f t="array" ref="K91">_xlfn.IFNA(INDEX('Locations &amp; Fiber - Unserved'!$K:$K,MATCH(1,($A91='Locations &amp; Fiber - Unserved'!$A:$A)*($B91='Locations &amp; Fiber - Unserved'!$B:$B),0)),K90)</f>
        <v>5.2400000000000005E-4</v>
      </c>
      <c r="L91" s="64" cm="1">
        <f t="array" ref="L91">_xlfn.IFNA(INDEX('Locations &amp; Fiber - Underserved'!$C:$C,MATCH(1,($A91='Locations &amp; Fiber - Underserved'!$A:$A)*($B91='Locations &amp; Fiber - Underserved'!$B:$B),0)),L90)</f>
        <v>98664</v>
      </c>
      <c r="M91" s="64" cm="1">
        <f t="array" ref="M91">_xlfn.IFNA(INDEX('Locations &amp; Fiber - Underserved'!$D:$D,MATCH(1,($A91='Locations &amp; Fiber - Underserved'!$A:$A)*($B91='Locations &amp; Fiber - Underserved'!$B:$B),0)),M90)</f>
        <v>7502.198171</v>
      </c>
      <c r="N91" s="65" cm="1">
        <f t="array" ref="N91">_xlfn.IFNA(INDEX('Locations &amp; Fiber - Underserved'!$F:$F,MATCH(1,($A91='Locations &amp; Fiber - Underserved'!$A:$A)*($B91='Locations &amp; Fiber - Underserved'!$B:$B),0)),N90)</f>
        <v>0.17382610400000001</v>
      </c>
      <c r="O91" s="72" cm="1">
        <f t="array" ref="O91">_xlfn.IFNA(INDEX('Locations &amp; Fiber - Underserved'!$E:$E,MATCH(1,($A91='Locations &amp; Fiber - Underserved'!$A:$A)*($B91='Locations &amp; Fiber - Underserved'!$B:$B),0)),O90)</f>
        <v>0.25001783399999999</v>
      </c>
      <c r="P91" s="63" cm="1">
        <f t="array" ref="P91">_xlfn.IFNA(INDEX('Locations &amp; Fiber - Underserved'!$I:$I,MATCH(1,($A91='Locations &amp; Fiber - Underserved'!$A:$A)*($B91='Locations &amp; Fiber - Underserved'!$B:$B),0)),P90)</f>
        <v>0.785424652</v>
      </c>
      <c r="Q91" s="63" cm="1">
        <f t="array" ref="Q91">_xlfn.IFNA(INDEX('Locations &amp; Fiber - Underserved'!$J:$J,MATCH(1,($A91='Locations &amp; Fiber - Underserved'!$A:$A)*($B91='Locations &amp; Fiber - Underserved'!$B:$B),0)),Q90)</f>
        <v>0.213412664</v>
      </c>
      <c r="R91" s="63" cm="1">
        <f t="array" ref="R91">_xlfn.IFNA(INDEX('Locations &amp; Fiber - Underserved'!$K:$K,MATCH(1,($A91='Locations &amp; Fiber - Underserved'!$A:$A)*($B91='Locations &amp; Fiber - Underserved'!$B:$B),0)),R90)</f>
        <v>1.16E-3</v>
      </c>
      <c r="T91" s="66">
        <f>'Model Inputs &amp; Summary Results'!$F$44*I91</f>
        <v>41748.035267499996</v>
      </c>
      <c r="U91" s="66">
        <f>'Model Inputs &amp; Summary Results'!$F$45*J91</f>
        <v>5880.5999999999995</v>
      </c>
      <c r="V91" s="66">
        <f>'Model Inputs &amp; Summary Results'!$F$46*K91</f>
        <v>37.204000000000001</v>
      </c>
      <c r="W91" s="67">
        <f t="shared" si="36"/>
        <v>370409.999862606</v>
      </c>
      <c r="X91" s="67">
        <f t="shared" si="37"/>
        <v>73154.241824475321</v>
      </c>
      <c r="Y91" s="68">
        <f t="shared" si="38"/>
        <v>3486958332.541266</v>
      </c>
      <c r="Z91" s="68">
        <f t="shared" si="39"/>
        <v>1463478903.6833544</v>
      </c>
      <c r="AA91" s="66">
        <f>'Model Inputs &amp; Summary Results'!$F$40*I91</f>
        <v>34526.7534915</v>
      </c>
      <c r="AB91" s="66">
        <f>'Model Inputs &amp; Summary Results'!$F$41*J91</f>
        <v>4670.5999999999995</v>
      </c>
      <c r="AC91" s="66">
        <f>'Model Inputs &amp; Summary Results'!$F$42*K91</f>
        <v>26.986000000000004</v>
      </c>
      <c r="AD91" s="67">
        <f t="shared" si="40"/>
        <v>122756.000137394</v>
      </c>
      <c r="AE91" s="67">
        <f t="shared" si="41"/>
        <v>24243.735651810672</v>
      </c>
      <c r="AF91" s="68">
        <f t="shared" si="42"/>
        <v>950944517.74880373</v>
      </c>
      <c r="AG91" s="68">
        <f t="shared" si="54"/>
        <v>399112093.57195419</v>
      </c>
      <c r="AI91" s="68">
        <f t="shared" si="43"/>
        <v>4437902850.2900696</v>
      </c>
      <c r="AJ91" s="68">
        <f t="shared" si="44"/>
        <v>8998.8013169806309</v>
      </c>
      <c r="AK91" s="68">
        <f>MIN($AJ91*'Model Inputs &amp; Summary Results'!$F$26,'Model Inputs &amp; Summary Results'!$F$23)</f>
        <v>3000</v>
      </c>
      <c r="AL91" s="68">
        <f t="shared" si="45"/>
        <v>13201.769315720652</v>
      </c>
      <c r="AM91" s="68">
        <f t="shared" si="55"/>
        <v>10201.769315720652</v>
      </c>
      <c r="AN91" s="68">
        <f t="shared" si="46"/>
        <v>1479498000</v>
      </c>
      <c r="AO91" s="69">
        <f t="shared" si="47"/>
        <v>0.33337773491443085</v>
      </c>
      <c r="AP91" s="49" t="b">
        <f>AND(AM91&lt;'Model Inputs &amp; Summary Results'!$F$14,AO91&gt;=0.25)</f>
        <v>1</v>
      </c>
      <c r="AR91" s="68">
        <f t="shared" si="56"/>
        <v>1862590997.2553086</v>
      </c>
      <c r="AS91" s="68">
        <f t="shared" si="57"/>
        <v>3776.8033425972362</v>
      </c>
      <c r="AT91" s="68">
        <f>MIN($AS91*'Model Inputs &amp; Summary Results'!$F$26,'Model Inputs &amp; Summary Results'!$F$23)</f>
        <v>2832.6025069479274</v>
      </c>
      <c r="AU91" s="68">
        <f t="shared" si="58"/>
        <v>1396943247.9414816</v>
      </c>
      <c r="AV91" s="68">
        <f t="shared" si="59"/>
        <v>465647749.31382704</v>
      </c>
      <c r="AX91" s="66">
        <f>'Model Inputs &amp; Summary Results'!$F$40*P91</f>
        <v>30042.492939</v>
      </c>
      <c r="AY91" s="66">
        <f>'Model Inputs &amp; Summary Results'!$F$41*Q91</f>
        <v>10297.161038</v>
      </c>
      <c r="AZ91" s="66">
        <f>'Model Inputs &amp; Summary Results'!$F$42*R91</f>
        <v>59.74</v>
      </c>
      <c r="BA91" s="68">
        <f t="shared" si="48"/>
        <v>692864906.96829629</v>
      </c>
      <c r="BB91" s="68">
        <f t="shared" si="60"/>
        <v>303084259.6037578</v>
      </c>
      <c r="BD91" s="68">
        <f t="shared" si="49"/>
        <v>7022.4692589829756</v>
      </c>
      <c r="BE91" s="68">
        <f>MIN($BD91*'Model Inputs &amp; Summary Results'!$F$26,'Model Inputs &amp; Summary Results'!$F$23)</f>
        <v>3000</v>
      </c>
      <c r="BF91" s="68">
        <f t="shared" si="50"/>
        <v>10100.568977042185</v>
      </c>
      <c r="BG91" s="68">
        <f t="shared" si="63"/>
        <v>7100.568977042185</v>
      </c>
      <c r="BH91" s="68">
        <f t="shared" si="51"/>
        <v>295992000</v>
      </c>
      <c r="BI91" s="70">
        <f t="shared" si="52"/>
        <v>0.42720016127695704</v>
      </c>
      <c r="BJ91" s="49" t="b">
        <f>AND(BG91&lt;'Model Inputs &amp; Summary Results'!$F$14,BG91&lt;$BX$23,BI91&gt;=0.25)</f>
        <v>1</v>
      </c>
      <c r="BL91" s="68">
        <f t="shared" si="61"/>
        <v>3071.8829522800393</v>
      </c>
      <c r="BM91" s="68">
        <f>MIN($BL91*'Model Inputs &amp; Summary Results'!$F$26,'Model Inputs &amp; Summary Results'!$F$23)</f>
        <v>2303.9122142100296</v>
      </c>
      <c r="BN91" s="68">
        <f t="shared" si="62"/>
        <v>227313194.70281836</v>
      </c>
      <c r="BO91" s="68">
        <f t="shared" si="64"/>
        <v>396872906.96829629</v>
      </c>
      <c r="BS91" s="49"/>
      <c r="BT91" s="49"/>
      <c r="BU91" s="49"/>
      <c r="BV91" s="49"/>
      <c r="BW91" s="49"/>
      <c r="BX91" s="49"/>
      <c r="CA91" s="75"/>
    </row>
    <row r="92" spans="1:79" x14ac:dyDescent="0.45">
      <c r="A92" s="49" t="str">
        <f t="shared" si="53"/>
        <v>TX</v>
      </c>
      <c r="B92" s="62">
        <v>0.77</v>
      </c>
      <c r="C92" s="63" cm="1">
        <f t="array" ref="C92">_xlfn.IFNA(INDEX('Locations &amp; Fiber - Unserved'!$H:$H,MATCH(1,($A92='Locations &amp; Fiber - Unserved'!$A:$A)*($B92='Locations &amp; Fiber - Unserved'!$B:$B),0)),C91)</f>
        <v>0.24856914099999999</v>
      </c>
      <c r="D92" s="63" cm="1">
        <f t="array" ref="D92">_xlfn.IFNA(INDEX('Locations &amp; Fiber - Unserved'!$G:$G,MATCH(1,($A92='Locations &amp; Fiber - Unserved'!$A:$A)*($B92='Locations &amp; Fiber - Unserved'!$B:$B),0)),D91)</f>
        <v>0.75143085899999995</v>
      </c>
      <c r="E92" s="64" cm="1">
        <f t="array" ref="E92">_xlfn.IFNA(INDEX('Locations &amp; Fiber - Unserved'!$C:$C,MATCH(1,($A92='Locations &amp; Fiber - Unserved'!$A:$A)*($B92='Locations &amp; Fiber - Unserved'!$B:$B),0)),E91)</f>
        <v>499700</v>
      </c>
      <c r="F92" s="64" cm="1">
        <f t="array" ref="F92">_xlfn.IFNA(INDEX('Locations &amp; Fiber - Unserved'!$D:$D,MATCH(1,($A92='Locations &amp; Fiber - Unserved'!$A:$A)*($B92='Locations &amp; Fiber - Unserved'!$B:$B),0)),F91)</f>
        <v>42717.867429999998</v>
      </c>
      <c r="G92" s="65" cm="1">
        <f t="array" ref="G92">_xlfn.IFNA(INDEX('Locations &amp; Fiber - Unserved'!$F:$F,MATCH(1,($A92='Locations &amp; Fiber - Unserved'!$A:$A)*($B92='Locations &amp; Fiber - Unserved'!$B:$B),0)),G91)</f>
        <v>0.20409970499999999</v>
      </c>
      <c r="H92" s="65" cm="1">
        <f t="array" ref="H92">_xlfn.IFNA(INDEX('Locations &amp; Fiber - Unserved'!$E:$E,MATCH(1,($A92='Locations &amp; Fiber - Unserved'!$A:$A)*($B92='Locations &amp; Fiber - Unserved'!$B:$B),0)),H91)</f>
        <v>0.287398502</v>
      </c>
      <c r="I92" s="63" cm="1">
        <f t="array" ref="I92">_xlfn.IFNA(INDEX('Locations &amp; Fiber - Unserved'!$I:$I,MATCH(1,($A92='Locations &amp; Fiber - Unserved'!$A:$A)*($B92='Locations &amp; Fiber - Unserved'!$B:$B),0)),I91)</f>
        <v>0.90594576800000004</v>
      </c>
      <c r="J92" s="63" cm="1">
        <f t="array" ref="J92">_xlfn.IFNA(INDEX('Locations &amp; Fiber - Unserved'!$J:$J,MATCH(1,($A92='Locations &amp; Fiber - Unserved'!$A:$A)*($B92='Locations &amp; Fiber - Unserved'!$B:$B),0)),J91)</f>
        <v>9.35E-2</v>
      </c>
      <c r="K92" s="63" cm="1">
        <f t="array" ref="K92">_xlfn.IFNA(INDEX('Locations &amp; Fiber - Unserved'!$K:$K,MATCH(1,($A92='Locations &amp; Fiber - Unserved'!$A:$A)*($B92='Locations &amp; Fiber - Unserved'!$B:$B),0)),K91)</f>
        <v>5.0799999999999999E-4</v>
      </c>
      <c r="L92" s="64" cm="1">
        <f t="array" ref="L92">_xlfn.IFNA(INDEX('Locations &amp; Fiber - Underserved'!$C:$C,MATCH(1,($A92='Locations &amp; Fiber - Underserved'!$A:$A)*($B92='Locations &amp; Fiber - Underserved'!$B:$B),0)),L91)</f>
        <v>99961</v>
      </c>
      <c r="M92" s="64" cm="1">
        <f t="array" ref="M92">_xlfn.IFNA(INDEX('Locations &amp; Fiber - Underserved'!$D:$D,MATCH(1,($A92='Locations &amp; Fiber - Underserved'!$A:$A)*($B92='Locations &amp; Fiber - Underserved'!$B:$B),0)),M91)</f>
        <v>7834.5221659999997</v>
      </c>
      <c r="N92" s="65" cm="1">
        <f t="array" ref="N92">_xlfn.IFNA(INDEX('Locations &amp; Fiber - Underserved'!$F:$F,MATCH(1,($A92='Locations &amp; Fiber - Underserved'!$A:$A)*($B92='Locations &amp; Fiber - Underserved'!$B:$B),0)),N91)</f>
        <v>0.18007695700000001</v>
      </c>
      <c r="O92" s="72" cm="1">
        <f t="array" ref="O92">_xlfn.IFNA(INDEX('Locations &amp; Fiber - Underserved'!$E:$E,MATCH(1,($A92='Locations &amp; Fiber - Underserved'!$A:$A)*($B92='Locations &amp; Fiber - Underserved'!$B:$B),0)),O91)</f>
        <v>0.26205479300000001</v>
      </c>
      <c r="P92" s="63" cm="1">
        <f t="array" ref="P92">_xlfn.IFNA(INDEX('Locations &amp; Fiber - Underserved'!$I:$I,MATCH(1,($A92='Locations &amp; Fiber - Underserved'!$A:$A)*($B92='Locations &amp; Fiber - Underserved'!$B:$B),0)),P91)</f>
        <v>0.793329324</v>
      </c>
      <c r="Q92" s="63" cm="1">
        <f t="array" ref="Q92">_xlfn.IFNA(INDEX('Locations &amp; Fiber - Underserved'!$J:$J,MATCH(1,($A92='Locations &amp; Fiber - Underserved'!$A:$A)*($B92='Locations &amp; Fiber - Underserved'!$B:$B),0)),Q91)</f>
        <v>0.20555743100000001</v>
      </c>
      <c r="R92" s="63" cm="1">
        <f t="array" ref="R92">_xlfn.IFNA(INDEX('Locations &amp; Fiber - Underserved'!$K:$K,MATCH(1,($A92='Locations &amp; Fiber - Underserved'!$A:$A)*($B92='Locations &amp; Fiber - Underserved'!$B:$B),0)),R91)</f>
        <v>1.1100000000000001E-3</v>
      </c>
      <c r="T92" s="66">
        <f>'Model Inputs &amp; Summary Results'!$F$44*I92</f>
        <v>41899.991770000001</v>
      </c>
      <c r="U92" s="66">
        <f>'Model Inputs &amp; Summary Results'!$F$45*J92</f>
        <v>5680.125</v>
      </c>
      <c r="V92" s="66">
        <f>'Model Inputs &amp; Summary Results'!$F$46*K92</f>
        <v>36.067999999999998</v>
      </c>
      <c r="W92" s="67">
        <f t="shared" si="36"/>
        <v>375490.00024229998</v>
      </c>
      <c r="X92" s="67">
        <f t="shared" si="37"/>
        <v>76637.398279903355</v>
      </c>
      <c r="Y92" s="68">
        <f t="shared" si="38"/>
        <v>3649180516.7879581</v>
      </c>
      <c r="Z92" s="68">
        <f t="shared" si="39"/>
        <v>1528456857.1265726</v>
      </c>
      <c r="AA92" s="66">
        <f>'Model Inputs &amp; Summary Results'!$F$40*I92</f>
        <v>34652.425626000004</v>
      </c>
      <c r="AB92" s="66">
        <f>'Model Inputs &amp; Summary Results'!$F$41*J92</f>
        <v>4511.375</v>
      </c>
      <c r="AC92" s="66">
        <f>'Model Inputs &amp; Summary Results'!$F$42*K92</f>
        <v>26.161999999999999</v>
      </c>
      <c r="AD92" s="67">
        <f t="shared" si="40"/>
        <v>124209.9997577</v>
      </c>
      <c r="AE92" s="67">
        <f t="shared" si="41"/>
        <v>25351.22430859664</v>
      </c>
      <c r="AF92" s="68">
        <f t="shared" si="42"/>
        <v>993513533.17724502</v>
      </c>
      <c r="AG92" s="68">
        <f t="shared" si="54"/>
        <v>416132489.32103908</v>
      </c>
      <c r="AI92" s="68">
        <f t="shared" si="43"/>
        <v>4642694049.9652033</v>
      </c>
      <c r="AJ92" s="68">
        <f t="shared" si="44"/>
        <v>9290.9626775369288</v>
      </c>
      <c r="AK92" s="68">
        <f>MIN($AJ92*'Model Inputs &amp; Summary Results'!$F$26,'Model Inputs &amp; Summary Results'!$F$23)</f>
        <v>3000</v>
      </c>
      <c r="AL92" s="68">
        <f t="shared" si="45"/>
        <v>13684.820173853215</v>
      </c>
      <c r="AM92" s="68">
        <f t="shared" si="55"/>
        <v>10684.820173853215</v>
      </c>
      <c r="AN92" s="68">
        <f t="shared" si="46"/>
        <v>1499100000</v>
      </c>
      <c r="AO92" s="69">
        <f t="shared" si="47"/>
        <v>0.32289441946131164</v>
      </c>
      <c r="AP92" s="49" t="b">
        <f>AND(AM92&lt;'Model Inputs &amp; Summary Results'!$F$14,AO92&gt;=0.25)</f>
        <v>1</v>
      </c>
      <c r="AR92" s="68">
        <f t="shared" si="56"/>
        <v>1944589346.4476118</v>
      </c>
      <c r="AS92" s="68">
        <f t="shared" si="57"/>
        <v>3891.5136010558572</v>
      </c>
      <c r="AT92" s="68">
        <f>MIN($AS92*'Model Inputs &amp; Summary Results'!$F$26,'Model Inputs &amp; Summary Results'!$F$23)</f>
        <v>2918.6352007918931</v>
      </c>
      <c r="AU92" s="68">
        <f t="shared" si="58"/>
        <v>1458442009.8357091</v>
      </c>
      <c r="AV92" s="68">
        <f t="shared" si="59"/>
        <v>486147336.61190271</v>
      </c>
      <c r="AX92" s="66">
        <f>'Model Inputs &amp; Summary Results'!$F$40*P92</f>
        <v>30344.846643000001</v>
      </c>
      <c r="AY92" s="66">
        <f>'Model Inputs &amp; Summary Results'!$F$41*Q92</f>
        <v>9918.1460457499998</v>
      </c>
      <c r="AZ92" s="66">
        <f>'Model Inputs &amp; Summary Results'!$F$42*R92</f>
        <v>57.165000000000006</v>
      </c>
      <c r="BA92" s="68">
        <f t="shared" si="48"/>
        <v>725789961.71423376</v>
      </c>
      <c r="BB92" s="68">
        <f t="shared" si="60"/>
        <v>315889169.14912724</v>
      </c>
      <c r="BD92" s="68">
        <f t="shared" si="49"/>
        <v>7260.7313023502538</v>
      </c>
      <c r="BE92" s="68">
        <f>MIN($BD92*'Model Inputs &amp; Summary Results'!$F$26,'Model Inputs &amp; Summary Results'!$F$23)</f>
        <v>3000</v>
      </c>
      <c r="BF92" s="68">
        <f t="shared" si="50"/>
        <v>10566.090576852741</v>
      </c>
      <c r="BG92" s="68">
        <f t="shared" si="63"/>
        <v>7566.0905768527409</v>
      </c>
      <c r="BH92" s="68">
        <f t="shared" si="51"/>
        <v>299883000</v>
      </c>
      <c r="BI92" s="70">
        <f t="shared" si="52"/>
        <v>0.41318152057615992</v>
      </c>
      <c r="BJ92" s="49" t="b">
        <f>AND(BG92&lt;'Model Inputs &amp; Summary Results'!$F$14,BG92&lt;$BX$23,BI92&gt;=0.25)</f>
        <v>1</v>
      </c>
      <c r="BL92" s="68">
        <f t="shared" si="61"/>
        <v>3160.1241399058358</v>
      </c>
      <c r="BM92" s="68">
        <f>MIN($BL92*'Model Inputs &amp; Summary Results'!$F$26,'Model Inputs &amp; Summary Results'!$F$23)</f>
        <v>2370.0931049293768</v>
      </c>
      <c r="BN92" s="68">
        <f t="shared" si="62"/>
        <v>236916876.86184543</v>
      </c>
      <c r="BO92" s="68">
        <f t="shared" si="64"/>
        <v>425906961.71423376</v>
      </c>
      <c r="BS92" s="49"/>
      <c r="BT92" s="49"/>
      <c r="BU92" s="49"/>
      <c r="BV92" s="49"/>
      <c r="BW92" s="49"/>
      <c r="BX92" s="49"/>
      <c r="CA92" s="75"/>
    </row>
    <row r="93" spans="1:79" x14ac:dyDescent="0.45">
      <c r="A93" s="49" t="str">
        <f t="shared" si="53"/>
        <v>TX</v>
      </c>
      <c r="B93" s="62">
        <v>0.78</v>
      </c>
      <c r="C93" s="63" cm="1">
        <f t="array" ref="C93">_xlfn.IFNA(INDEX('Locations &amp; Fiber - Unserved'!$H:$H,MATCH(1,($A93='Locations &amp; Fiber - Unserved'!$A:$A)*($B93='Locations &amp; Fiber - Unserved'!$B:$B),0)),C92)</f>
        <v>0.24834435799999999</v>
      </c>
      <c r="D93" s="63" cm="1">
        <f t="array" ref="D93">_xlfn.IFNA(INDEX('Locations &amp; Fiber - Unserved'!$G:$G,MATCH(1,($A93='Locations &amp; Fiber - Unserved'!$A:$A)*($B93='Locations &amp; Fiber - Unserved'!$B:$B),0)),D92)</f>
        <v>0.75165564200000001</v>
      </c>
      <c r="E93" s="64" cm="1">
        <f t="array" ref="E93">_xlfn.IFNA(INDEX('Locations &amp; Fiber - Unserved'!$C:$C,MATCH(1,($A93='Locations &amp; Fiber - Unserved'!$A:$A)*($B93='Locations &amp; Fiber - Unserved'!$B:$B),0)),E92)</f>
        <v>506148</v>
      </c>
      <c r="F93" s="64" cm="1">
        <f t="array" ref="F93">_xlfn.IFNA(INDEX('Locations &amp; Fiber - Unserved'!$D:$D,MATCH(1,($A93='Locations &amp; Fiber - Unserved'!$A:$A)*($B93='Locations &amp; Fiber - Unserved'!$B:$B),0)),F92)</f>
        <v>44607.27592</v>
      </c>
      <c r="G93" s="65" cm="1">
        <f t="array" ref="G93">_xlfn.IFNA(INDEX('Locations &amp; Fiber - Unserved'!$F:$F,MATCH(1,($A93='Locations &amp; Fiber - Unserved'!$A:$A)*($B93='Locations &amp; Fiber - Unserved'!$B:$B),0)),G92)</f>
        <v>0.21085516700000001</v>
      </c>
      <c r="H93" s="65" cm="1">
        <f t="array" ref="H93">_xlfn.IFNA(INDEX('Locations &amp; Fiber - Unserved'!$E:$E,MATCH(1,($A93='Locations &amp; Fiber - Unserved'!$A:$A)*($B93='Locations &amp; Fiber - Unserved'!$B:$B),0)),H92)</f>
        <v>0.29945857799999998</v>
      </c>
      <c r="I93" s="63" cm="1">
        <f t="array" ref="I93">_xlfn.IFNA(INDEX('Locations &amp; Fiber - Unserved'!$I:$I,MATCH(1,($A93='Locations &amp; Fiber - Unserved'!$A:$A)*($B93='Locations &amp; Fiber - Unserved'!$B:$B),0)),I92)</f>
        <v>0.90954633500000004</v>
      </c>
      <c r="J93" s="63" cm="1">
        <f t="array" ref="J93">_xlfn.IFNA(INDEX('Locations &amp; Fiber - Unserved'!$J:$J,MATCH(1,($A93='Locations &amp; Fiber - Unserved'!$A:$A)*($B93='Locations &amp; Fiber - Unserved'!$B:$B),0)),J92)</f>
        <v>8.9899999999999994E-2</v>
      </c>
      <c r="K93" s="63" cm="1">
        <f t="array" ref="K93">_xlfn.IFNA(INDEX('Locations &amp; Fiber - Unserved'!$K:$K,MATCH(1,($A93='Locations &amp; Fiber - Unserved'!$A:$A)*($B93='Locations &amp; Fiber - Unserved'!$B:$B),0)),K92)</f>
        <v>5.1500000000000005E-4</v>
      </c>
      <c r="L93" s="64" cm="1">
        <f t="array" ref="L93">_xlfn.IFNA(INDEX('Locations &amp; Fiber - Underserved'!$C:$C,MATCH(1,($A93='Locations &amp; Fiber - Underserved'!$A:$A)*($B93='Locations &amp; Fiber - Underserved'!$B:$B),0)),L92)</f>
        <v>101250</v>
      </c>
      <c r="M93" s="64" cm="1">
        <f t="array" ref="M93">_xlfn.IFNA(INDEX('Locations &amp; Fiber - Underserved'!$D:$D,MATCH(1,($A93='Locations &amp; Fiber - Underserved'!$A:$A)*($B93='Locations &amp; Fiber - Underserved'!$B:$B),0)),M92)</f>
        <v>8180.5606790000002</v>
      </c>
      <c r="N93" s="65" cm="1">
        <f t="array" ref="N93">_xlfn.IFNA(INDEX('Locations &amp; Fiber - Underserved'!$F:$F,MATCH(1,($A93='Locations &amp; Fiber - Underserved'!$A:$A)*($B93='Locations &amp; Fiber - Underserved'!$B:$B),0)),N92)</f>
        <v>0.18676454200000001</v>
      </c>
      <c r="O93" s="72" cm="1">
        <f t="array" ref="O93">_xlfn.IFNA(INDEX('Locations &amp; Fiber - Underserved'!$E:$E,MATCH(1,($A93='Locations &amp; Fiber - Underserved'!$A:$A)*($B93='Locations &amp; Fiber - Underserved'!$B:$B),0)),O92)</f>
        <v>0.276109671</v>
      </c>
      <c r="P93" s="63" cm="1">
        <f t="array" ref="P93">_xlfn.IFNA(INDEX('Locations &amp; Fiber - Underserved'!$I:$I,MATCH(1,($A93='Locations &amp; Fiber - Underserved'!$A:$A)*($B93='Locations &amp; Fiber - Underserved'!$B:$B),0)),P92)</f>
        <v>0.80054811599999998</v>
      </c>
      <c r="Q93" s="63" cm="1">
        <f t="array" ref="Q93">_xlfn.IFNA(INDEX('Locations &amp; Fiber - Underserved'!$J:$J,MATCH(1,($A93='Locations &amp; Fiber - Underserved'!$A:$A)*($B93='Locations &amp; Fiber - Underserved'!$B:$B),0)),Q92)</f>
        <v>0.19836895900000001</v>
      </c>
      <c r="R93" s="63" cm="1">
        <f t="array" ref="R93">_xlfn.IFNA(INDEX('Locations &amp; Fiber - Underserved'!$K:$K,MATCH(1,($A93='Locations &amp; Fiber - Underserved'!$A:$A)*($B93='Locations &amp; Fiber - Underserved'!$B:$B),0)),R92)</f>
        <v>1.08E-3</v>
      </c>
      <c r="T93" s="66">
        <f>'Model Inputs &amp; Summary Results'!$F$44*I93</f>
        <v>42066.51799375</v>
      </c>
      <c r="U93" s="66">
        <f>'Model Inputs &amp; Summary Results'!$F$45*J93</f>
        <v>5461.4249999999993</v>
      </c>
      <c r="V93" s="66">
        <f>'Model Inputs &amp; Summary Results'!$F$46*K93</f>
        <v>36.565000000000005</v>
      </c>
      <c r="W93" s="67">
        <f t="shared" si="36"/>
        <v>380448.99988701602</v>
      </c>
      <c r="X93" s="67">
        <f t="shared" si="37"/>
        <v>80219.637406159745</v>
      </c>
      <c r="Y93" s="68">
        <f t="shared" si="38"/>
        <v>3815607584.6610117</v>
      </c>
      <c r="Z93" s="68">
        <f t="shared" si="39"/>
        <v>1594805162.9870257</v>
      </c>
      <c r="AA93" s="66">
        <f>'Model Inputs &amp; Summary Results'!$F$40*I93</f>
        <v>34790.14731375</v>
      </c>
      <c r="AB93" s="66">
        <f>'Model Inputs &amp; Summary Results'!$F$41*J93</f>
        <v>4337.6749999999993</v>
      </c>
      <c r="AC93" s="66">
        <f>'Model Inputs &amp; Summary Results'!$F$42*K93</f>
        <v>26.522500000000001</v>
      </c>
      <c r="AD93" s="67">
        <f t="shared" si="40"/>
        <v>125699.00011298399</v>
      </c>
      <c r="AE93" s="67">
        <f t="shared" si="41"/>
        <v>26504.283660556259</v>
      </c>
      <c r="AF93" s="68">
        <f t="shared" si="42"/>
        <v>1037757861.4868599</v>
      </c>
      <c r="AG93" s="68">
        <f t="shared" si="54"/>
        <v>433750473.2098009</v>
      </c>
      <c r="AI93" s="68">
        <f t="shared" si="43"/>
        <v>4853365446.147872</v>
      </c>
      <c r="AJ93" s="68">
        <f t="shared" si="44"/>
        <v>9588.8266794452848</v>
      </c>
      <c r="AK93" s="68">
        <f>MIN($AJ93*'Model Inputs &amp; Summary Results'!$F$26,'Model Inputs &amp; Summary Results'!$F$23)</f>
        <v>3000</v>
      </c>
      <c r="AL93" s="68">
        <f t="shared" si="45"/>
        <v>14243.599927078007</v>
      </c>
      <c r="AM93" s="68">
        <f t="shared" si="55"/>
        <v>11243.599927078007</v>
      </c>
      <c r="AN93" s="68">
        <f t="shared" si="46"/>
        <v>1518444000</v>
      </c>
      <c r="AO93" s="69">
        <f t="shared" si="47"/>
        <v>0.31286413867828411</v>
      </c>
      <c r="AP93" s="49" t="b">
        <f>AND(AM93&lt;'Model Inputs &amp; Summary Results'!$F$14,AO93&gt;=0.25)</f>
        <v>1</v>
      </c>
      <c r="AR93" s="68">
        <f t="shared" si="56"/>
        <v>2028555636.1968267</v>
      </c>
      <c r="AS93" s="68">
        <f t="shared" si="57"/>
        <v>4007.8309826312197</v>
      </c>
      <c r="AT93" s="68">
        <f>MIN($AS93*'Model Inputs &amp; Summary Results'!$F$26,'Model Inputs &amp; Summary Results'!$F$23)</f>
        <v>3000</v>
      </c>
      <c r="AU93" s="68">
        <f t="shared" si="58"/>
        <v>1518444000</v>
      </c>
      <c r="AV93" s="68">
        <f t="shared" si="59"/>
        <v>510111636.1968267</v>
      </c>
      <c r="AX93" s="66">
        <f>'Model Inputs &amp; Summary Results'!$F$40*P93</f>
        <v>30620.965436999999</v>
      </c>
      <c r="AY93" s="66">
        <f>'Model Inputs &amp; Summary Results'!$F$41*Q93</f>
        <v>9571.3022717500007</v>
      </c>
      <c r="AZ93" s="66">
        <f>'Model Inputs &amp; Summary Results'!$F$42*R93</f>
        <v>55.62</v>
      </c>
      <c r="BA93" s="68">
        <f t="shared" si="48"/>
        <v>761083929.33220255</v>
      </c>
      <c r="BB93" s="68">
        <f t="shared" si="60"/>
        <v>329250287.60300767</v>
      </c>
      <c r="BD93" s="68">
        <f t="shared" si="49"/>
        <v>7516.8783143921237</v>
      </c>
      <c r="BE93" s="68">
        <f>MIN($BD93*'Model Inputs &amp; Summary Results'!$F$26,'Model Inputs &amp; Summary Results'!$F$23)</f>
        <v>3000</v>
      </c>
      <c r="BF93" s="68">
        <f t="shared" si="50"/>
        <v>11112.831033707906</v>
      </c>
      <c r="BG93" s="68">
        <f t="shared" si="63"/>
        <v>8112.8310337079056</v>
      </c>
      <c r="BH93" s="68">
        <f t="shared" si="51"/>
        <v>303750000</v>
      </c>
      <c r="BI93" s="70">
        <f t="shared" si="52"/>
        <v>0.39910184447925368</v>
      </c>
      <c r="BJ93" s="49" t="b">
        <f>AND(BG93&lt;'Model Inputs &amp; Summary Results'!$F$14,BG93&lt;$BX$23,BI93&gt;=0.25)</f>
        <v>1</v>
      </c>
      <c r="BL93" s="68">
        <f t="shared" si="61"/>
        <v>3251.8546923753843</v>
      </c>
      <c r="BM93" s="68">
        <f>MIN($BL93*'Model Inputs &amp; Summary Results'!$F$26,'Model Inputs &amp; Summary Results'!$F$23)</f>
        <v>2438.8910192815383</v>
      </c>
      <c r="BN93" s="68">
        <f t="shared" si="62"/>
        <v>246937715.70225576</v>
      </c>
      <c r="BO93" s="68">
        <f t="shared" si="64"/>
        <v>457333929.33220255</v>
      </c>
      <c r="BS93" s="49"/>
      <c r="BT93" s="49"/>
      <c r="BU93" s="49"/>
      <c r="BV93" s="49"/>
      <c r="BW93" s="49"/>
      <c r="BX93" s="49"/>
    </row>
    <row r="94" spans="1:79" x14ac:dyDescent="0.45">
      <c r="A94" s="49" t="str">
        <f t="shared" si="53"/>
        <v>TX</v>
      </c>
      <c r="B94" s="62">
        <v>0.79</v>
      </c>
      <c r="C94" s="63" cm="1">
        <f t="array" ref="C94">_xlfn.IFNA(INDEX('Locations &amp; Fiber - Unserved'!$H:$H,MATCH(1,($A94='Locations &amp; Fiber - Unserved'!$A:$A)*($B94='Locations &amp; Fiber - Unserved'!$B:$B),0)),C93)</f>
        <v>0.2482096</v>
      </c>
      <c r="D94" s="63" cm="1">
        <f t="array" ref="D94">_xlfn.IFNA(INDEX('Locations &amp; Fiber - Unserved'!$G:$G,MATCH(1,($A94='Locations &amp; Fiber - Unserved'!$A:$A)*($B94='Locations &amp; Fiber - Unserved'!$B:$B),0)),D93)</f>
        <v>0.75179039999999997</v>
      </c>
      <c r="E94" s="64" cm="1">
        <f t="array" ref="E94">_xlfn.IFNA(INDEX('Locations &amp; Fiber - Unserved'!$C:$C,MATCH(1,($A94='Locations &amp; Fiber - Unserved'!$A:$A)*($B94='Locations &amp; Fiber - Unserved'!$B:$B),0)),E93)</f>
        <v>512595</v>
      </c>
      <c r="F94" s="64" cm="1">
        <f t="array" ref="F94">_xlfn.IFNA(INDEX('Locations &amp; Fiber - Unserved'!$D:$D,MATCH(1,($A94='Locations &amp; Fiber - Unserved'!$A:$A)*($B94='Locations &amp; Fiber - Unserved'!$B:$B),0)),F93)</f>
        <v>46579.369299999998</v>
      </c>
      <c r="G94" s="65" cm="1">
        <f t="array" ref="G94">_xlfn.IFNA(INDEX('Locations &amp; Fiber - Unserved'!$F:$F,MATCH(1,($A94='Locations &amp; Fiber - Unserved'!$A:$A)*($B94='Locations &amp; Fiber - Unserved'!$B:$B),0)),G93)</f>
        <v>0.21809762599999999</v>
      </c>
      <c r="H94" s="65" cm="1">
        <f t="array" ref="H94">_xlfn.IFNA(INDEX('Locations &amp; Fiber - Unserved'!$E:$E,MATCH(1,($A94='Locations &amp; Fiber - Unserved'!$A:$A)*($B94='Locations &amp; Fiber - Unserved'!$B:$B),0)),H93)</f>
        <v>0.31269290900000002</v>
      </c>
      <c r="I94" s="63" cm="1">
        <f t="array" ref="I94">_xlfn.IFNA(INDEX('Locations &amp; Fiber - Unserved'!$I:$I,MATCH(1,($A94='Locations &amp; Fiber - Unserved'!$A:$A)*($B94='Locations &amp; Fiber - Unserved'!$B:$B),0)),I93)</f>
        <v>0.91302591399999999</v>
      </c>
      <c r="J94" s="63" cm="1">
        <f t="array" ref="J94">_xlfn.IFNA(INDEX('Locations &amp; Fiber - Unserved'!$J:$J,MATCH(1,($A94='Locations &amp; Fiber - Unserved'!$A:$A)*($B94='Locations &amp; Fiber - Unserved'!$B:$B),0)),J93)</f>
        <v>8.6499999999999994E-2</v>
      </c>
      <c r="K94" s="63" cm="1">
        <f t="array" ref="K94">_xlfn.IFNA(INDEX('Locations &amp; Fiber - Unserved'!$K:$K,MATCH(1,($A94='Locations &amp; Fiber - Unserved'!$A:$A)*($B94='Locations &amp; Fiber - Unserved'!$B:$B),0)),K93)</f>
        <v>4.95E-4</v>
      </c>
      <c r="L94" s="64" cm="1">
        <f t="array" ref="L94">_xlfn.IFNA(INDEX('Locations &amp; Fiber - Underserved'!$C:$C,MATCH(1,($A94='Locations &amp; Fiber - Underserved'!$A:$A)*($B94='Locations &amp; Fiber - Underserved'!$B:$B),0)),L93)</f>
        <v>102541</v>
      </c>
      <c r="M94" s="64" cm="1">
        <f t="array" ref="M94">_xlfn.IFNA(INDEX('Locations &amp; Fiber - Underserved'!$D:$D,MATCH(1,($A94='Locations &amp; Fiber - Underserved'!$A:$A)*($B94='Locations &amp; Fiber - Underserved'!$B:$B),0)),M93)</f>
        <v>8545.2513159999999</v>
      </c>
      <c r="N94" s="65" cm="1">
        <f t="array" ref="N94">_xlfn.IFNA(INDEX('Locations &amp; Fiber - Underserved'!$F:$F,MATCH(1,($A94='Locations &amp; Fiber - Underserved'!$A:$A)*($B94='Locations &amp; Fiber - Underserved'!$B:$B),0)),N93)</f>
        <v>0.19377196899999999</v>
      </c>
      <c r="O94" s="72" cm="1">
        <f t="array" ref="O94">_xlfn.IFNA(INDEX('Locations &amp; Fiber - Underserved'!$E:$E,MATCH(1,($A94='Locations &amp; Fiber - Underserved'!$A:$A)*($B94='Locations &amp; Fiber - Underserved'!$B:$B),0)),O93)</f>
        <v>0.28854629700000001</v>
      </c>
      <c r="P94" s="63" cm="1">
        <f t="array" ref="P94">_xlfn.IFNA(INDEX('Locations &amp; Fiber - Underserved'!$I:$I,MATCH(1,($A94='Locations &amp; Fiber - Underserved'!$A:$A)*($B94='Locations &amp; Fiber - Underserved'!$B:$B),0)),P93)</f>
        <v>0.80842879099999998</v>
      </c>
      <c r="Q94" s="63" cm="1">
        <f t="array" ref="Q94">_xlfn.IFNA(INDEX('Locations &amp; Fiber - Underserved'!$J:$J,MATCH(1,($A94='Locations &amp; Fiber - Underserved'!$A:$A)*($B94='Locations &amp; Fiber - Underserved'!$B:$B),0)),Q93)</f>
        <v>0.19053110400000001</v>
      </c>
      <c r="R94" s="63" cm="1">
        <f t="array" ref="R94">_xlfn.IFNA(INDEX('Locations &amp; Fiber - Underserved'!$K:$K,MATCH(1,($A94='Locations &amp; Fiber - Underserved'!$A:$A)*($B94='Locations &amp; Fiber - Underserved'!$B:$B),0)),R93)</f>
        <v>1.0399999999999999E-3</v>
      </c>
      <c r="T94" s="66">
        <f>'Model Inputs &amp; Summary Results'!$F$44*I94</f>
        <v>42227.448522500003</v>
      </c>
      <c r="U94" s="66">
        <f>'Model Inputs &amp; Summary Results'!$F$45*J94</f>
        <v>5254.875</v>
      </c>
      <c r="V94" s="66">
        <f>'Model Inputs &amp; Summary Results'!$F$46*K94</f>
        <v>35.145000000000003</v>
      </c>
      <c r="W94" s="67">
        <f t="shared" si="36"/>
        <v>385364.00008799997</v>
      </c>
      <c r="X94" s="67">
        <f t="shared" si="37"/>
        <v>84046.973565056585</v>
      </c>
      <c r="Y94" s="68">
        <f t="shared" si="38"/>
        <v>3993699420.7889657</v>
      </c>
      <c r="Z94" s="68">
        <f t="shared" si="39"/>
        <v>1663963038.5654492</v>
      </c>
      <c r="AA94" s="66">
        <f>'Model Inputs &amp; Summary Results'!$F$40*I94</f>
        <v>34923.241210499997</v>
      </c>
      <c r="AB94" s="66">
        <f>'Model Inputs &amp; Summary Results'!$F$41*J94</f>
        <v>4173.625</v>
      </c>
      <c r="AC94" s="66">
        <f>'Model Inputs &amp; Summary Results'!$F$42*K94</f>
        <v>25.4925</v>
      </c>
      <c r="AD94" s="67">
        <f t="shared" si="40"/>
        <v>127230.999912</v>
      </c>
      <c r="AE94" s="67">
        <f t="shared" si="41"/>
        <v>27748.779034413408</v>
      </c>
      <c r="AF94" s="68">
        <f t="shared" si="42"/>
        <v>1085597687.1627231</v>
      </c>
      <c r="AG94" s="68">
        <f t="shared" si="54"/>
        <v>452311061.96621352</v>
      </c>
      <c r="AI94" s="68">
        <f t="shared" si="43"/>
        <v>5079297107.9516888</v>
      </c>
      <c r="AJ94" s="68">
        <f t="shared" si="44"/>
        <v>9908.9868374675698</v>
      </c>
      <c r="AK94" s="68">
        <f>MIN($AJ94*'Model Inputs &amp; Summary Results'!$F$26,'Model Inputs &amp; Summary Results'!$F$23)</f>
        <v>3000</v>
      </c>
      <c r="AL94" s="68">
        <f t="shared" si="45"/>
        <v>14858.375460616458</v>
      </c>
      <c r="AM94" s="68">
        <f t="shared" si="55"/>
        <v>11858.375460616458</v>
      </c>
      <c r="AN94" s="68">
        <f t="shared" si="46"/>
        <v>1537785000</v>
      </c>
      <c r="AO94" s="69">
        <f t="shared" si="47"/>
        <v>0.30275547330999453</v>
      </c>
      <c r="AP94" s="49" t="b">
        <f>AND(AM94&lt;'Model Inputs &amp; Summary Results'!$F$14,AO94&gt;=0.25)</f>
        <v>1</v>
      </c>
      <c r="AR94" s="68">
        <f t="shared" si="56"/>
        <v>2116274100.5316627</v>
      </c>
      <c r="AS94" s="68">
        <f t="shared" si="57"/>
        <v>4128.5500259106366</v>
      </c>
      <c r="AT94" s="68">
        <f>MIN($AS94*'Model Inputs &amp; Summary Results'!$F$26,'Model Inputs &amp; Summary Results'!$F$23)</f>
        <v>3000</v>
      </c>
      <c r="AU94" s="68">
        <f t="shared" si="58"/>
        <v>1537785000</v>
      </c>
      <c r="AV94" s="68">
        <f t="shared" si="59"/>
        <v>578489100.5316627</v>
      </c>
      <c r="AX94" s="66">
        <f>'Model Inputs &amp; Summary Results'!$F$40*P94</f>
        <v>30922.401255749999</v>
      </c>
      <c r="AY94" s="66">
        <f>'Model Inputs &amp; Summary Results'!$F$41*Q94</f>
        <v>9193.1257679999999</v>
      </c>
      <c r="AZ94" s="66">
        <f>'Model Inputs &amp; Summary Results'!$F$42*R94</f>
        <v>53.559999999999995</v>
      </c>
      <c r="BA94" s="68">
        <f t="shared" si="48"/>
        <v>798142545.63275611</v>
      </c>
      <c r="BB94" s="68">
        <f t="shared" si="60"/>
        <v>343254943.75221819</v>
      </c>
      <c r="BD94" s="68">
        <f t="shared" si="49"/>
        <v>7783.6430855243862</v>
      </c>
      <c r="BE94" s="68">
        <f>MIN($BD94*'Model Inputs &amp; Summary Results'!$F$26,'Model Inputs &amp; Summary Results'!$F$23)</f>
        <v>3000</v>
      </c>
      <c r="BF94" s="68">
        <f t="shared" si="50"/>
        <v>11590.641314573813</v>
      </c>
      <c r="BG94" s="68">
        <f t="shared" si="63"/>
        <v>8590.6413145738134</v>
      </c>
      <c r="BH94" s="68">
        <f t="shared" si="51"/>
        <v>307623000</v>
      </c>
      <c r="BI94" s="70">
        <f t="shared" si="52"/>
        <v>0.38542363351413728</v>
      </c>
      <c r="BJ94" s="49" t="b">
        <f>AND(BG94&lt;'Model Inputs &amp; Summary Results'!$F$14,BG94&lt;$BX$23,BI94&gt;=0.25)</f>
        <v>1</v>
      </c>
      <c r="BL94" s="68">
        <f t="shared" si="61"/>
        <v>3347.489723644378</v>
      </c>
      <c r="BM94" s="68">
        <f>MIN($BL94*'Model Inputs &amp; Summary Results'!$F$26,'Model Inputs &amp; Summary Results'!$F$23)</f>
        <v>2510.6172927332836</v>
      </c>
      <c r="BN94" s="68">
        <f t="shared" si="62"/>
        <v>257441207.81416363</v>
      </c>
      <c r="BO94" s="68">
        <f t="shared" si="64"/>
        <v>490519545.63275611</v>
      </c>
      <c r="BS94" s="49"/>
      <c r="BT94" s="49"/>
      <c r="BU94" s="49"/>
      <c r="BV94" s="49"/>
      <c r="BW94" s="49"/>
      <c r="BX94" s="49"/>
    </row>
    <row r="95" spans="1:79" x14ac:dyDescent="0.45">
      <c r="A95" s="49" t="str">
        <f t="shared" si="53"/>
        <v>TX</v>
      </c>
      <c r="B95" s="62">
        <v>0.8</v>
      </c>
      <c r="C95" s="63" cm="1">
        <f t="array" ref="C95">_xlfn.IFNA(INDEX('Locations &amp; Fiber - Unserved'!$H:$H,MATCH(1,($A95='Locations &amp; Fiber - Unserved'!$A:$A)*($B95='Locations &amp; Fiber - Unserved'!$B:$B),0)),C94)</f>
        <v>0.24818910399999999</v>
      </c>
      <c r="D95" s="63" cm="1">
        <f t="array" ref="D95">_xlfn.IFNA(INDEX('Locations &amp; Fiber - Unserved'!$G:$G,MATCH(1,($A95='Locations &amp; Fiber - Unserved'!$A:$A)*($B95='Locations &amp; Fiber - Unserved'!$B:$B),0)),D94)</f>
        <v>0.75181089599999995</v>
      </c>
      <c r="E95" s="64" cm="1">
        <f t="array" ref="E95">_xlfn.IFNA(INDEX('Locations &amp; Fiber - Unserved'!$C:$C,MATCH(1,($A95='Locations &amp; Fiber - Unserved'!$A:$A)*($B95='Locations &amp; Fiber - Unserved'!$B:$B),0)),E94)</f>
        <v>516457</v>
      </c>
      <c r="F95" s="64" cm="1">
        <f t="array" ref="F95">_xlfn.IFNA(INDEX('Locations &amp; Fiber - Unserved'!$D:$D,MATCH(1,($A95='Locations &amp; Fiber - Unserved'!$A:$A)*($B95='Locations &amp; Fiber - Unserved'!$B:$B),0)),F94)</f>
        <v>47801.848429999998</v>
      </c>
      <c r="G95" s="65" cm="1">
        <f t="array" ref="G95">_xlfn.IFNA(INDEX('Locations &amp; Fiber - Unserved'!$F:$F,MATCH(1,($A95='Locations &amp; Fiber - Unserved'!$A:$A)*($B95='Locations &amp; Fiber - Unserved'!$B:$B),0)),G94)</f>
        <v>0.222524314</v>
      </c>
      <c r="H95" s="65" cm="1">
        <f t="array" ref="H95">_xlfn.IFNA(INDEX('Locations &amp; Fiber - Unserved'!$E:$E,MATCH(1,($A95='Locations &amp; Fiber - Unserved'!$A:$A)*($B95='Locations &amp; Fiber - Unserved'!$B:$B),0)),H94)</f>
        <v>0.320911736</v>
      </c>
      <c r="I95" s="63" cm="1">
        <f t="array" ref="I95">_xlfn.IFNA(INDEX('Locations &amp; Fiber - Unserved'!$I:$I,MATCH(1,($A95='Locations &amp; Fiber - Unserved'!$A:$A)*($B95='Locations &amp; Fiber - Unserved'!$B:$B),0)),I94)</f>
        <v>0.91494059900000002</v>
      </c>
      <c r="J95" s="63" cm="1">
        <f t="array" ref="J95">_xlfn.IFNA(INDEX('Locations &amp; Fiber - Unserved'!$J:$J,MATCH(1,($A95='Locations &amp; Fiber - Unserved'!$A:$A)*($B95='Locations &amp; Fiber - Unserved'!$B:$B),0)),J94)</f>
        <v>8.4599999999999995E-2</v>
      </c>
      <c r="K95" s="63" cm="1">
        <f t="array" ref="K95">_xlfn.IFNA(INDEX('Locations &amp; Fiber - Unserved'!$K:$K,MATCH(1,($A95='Locations &amp; Fiber - Unserved'!$A:$A)*($B95='Locations &amp; Fiber - Unserved'!$B:$B),0)),K94)</f>
        <v>4.8299999999999998E-4</v>
      </c>
      <c r="L95" s="64" cm="1">
        <f t="array" ref="L95">_xlfn.IFNA(INDEX('Locations &amp; Fiber - Underserved'!$C:$C,MATCH(1,($A95='Locations &amp; Fiber - Underserved'!$A:$A)*($B95='Locations &amp; Fiber - Underserved'!$B:$B),0)),L94)</f>
        <v>103312</v>
      </c>
      <c r="M95" s="64" cm="1">
        <f t="array" ref="M95">_xlfn.IFNA(INDEX('Locations &amp; Fiber - Underserved'!$D:$D,MATCH(1,($A95='Locations &amp; Fiber - Underserved'!$A:$A)*($B95='Locations &amp; Fiber - Underserved'!$B:$B),0)),M94)</f>
        <v>8771.2675980000004</v>
      </c>
      <c r="N95" s="65" cm="1">
        <f t="array" ref="N95">_xlfn.IFNA(INDEX('Locations &amp; Fiber - Underserved'!$F:$F,MATCH(1,($A95='Locations &amp; Fiber - Underserved'!$A:$A)*($B95='Locations &amp; Fiber - Underserved'!$B:$B),0)),N94)</f>
        <v>0.198078543</v>
      </c>
      <c r="O95" s="72" cm="1">
        <f t="array" ref="O95">_xlfn.IFNA(INDEX('Locations &amp; Fiber - Underserved'!$E:$E,MATCH(1,($A95='Locations &amp; Fiber - Underserved'!$A:$A)*($B95='Locations &amp; Fiber - Underserved'!$B:$B),0)),O94)</f>
        <v>0.297784086</v>
      </c>
      <c r="P95" s="63" cm="1">
        <f t="array" ref="P95">_xlfn.IFNA(INDEX('Locations &amp; Fiber - Underserved'!$I:$I,MATCH(1,($A95='Locations &amp; Fiber - Underserved'!$A:$A)*($B95='Locations &amp; Fiber - Underserved'!$B:$B),0)),P94)</f>
        <v>0.81232475999999998</v>
      </c>
      <c r="Q95" s="63" cm="1">
        <f t="array" ref="Q95">_xlfn.IFNA(INDEX('Locations &amp; Fiber - Underserved'!$J:$J,MATCH(1,($A95='Locations &amp; Fiber - Underserved'!$A:$A)*($B95='Locations &amp; Fiber - Underserved'!$B:$B),0)),Q94)</f>
        <v>0.186657039</v>
      </c>
      <c r="R95" s="63" cm="1">
        <f t="array" ref="R95">_xlfn.IFNA(INDEX('Locations &amp; Fiber - Underserved'!$K:$K,MATCH(1,($A95='Locations &amp; Fiber - Underserved'!$A:$A)*($B95='Locations &amp; Fiber - Underserved'!$B:$B),0)),R94)</f>
        <v>1.0200000000000001E-3</v>
      </c>
      <c r="T95" s="66">
        <f>'Model Inputs &amp; Summary Results'!$F$44*I95</f>
        <v>42316.002703750004</v>
      </c>
      <c r="U95" s="66">
        <f>'Model Inputs &amp; Summary Results'!$F$45*J95</f>
        <v>5139.45</v>
      </c>
      <c r="V95" s="66">
        <f>'Model Inputs &amp; Summary Results'!$F$46*K95</f>
        <v>34.292999999999999</v>
      </c>
      <c r="W95" s="67">
        <f t="shared" si="36"/>
        <v>388277.999915472</v>
      </c>
      <c r="X95" s="67">
        <f t="shared" si="37"/>
        <v>86401.295572482471</v>
      </c>
      <c r="Y95" s="68">
        <f t="shared" si="38"/>
        <v>4103175555.2117333</v>
      </c>
      <c r="Z95" s="68">
        <f t="shared" si="39"/>
        <v>1706684130.2931576</v>
      </c>
      <c r="AA95" s="66">
        <f>'Model Inputs &amp; Summary Results'!$F$40*I95</f>
        <v>34996.47791175</v>
      </c>
      <c r="AB95" s="66">
        <f>'Model Inputs &amp; Summary Results'!$F$41*J95</f>
        <v>4081.95</v>
      </c>
      <c r="AC95" s="66">
        <f>'Model Inputs &amp; Summary Results'!$F$42*K95</f>
        <v>24.874499999999998</v>
      </c>
      <c r="AD95" s="67">
        <f t="shared" si="40"/>
        <v>128179.000084528</v>
      </c>
      <c r="AE95" s="67">
        <f t="shared" si="41"/>
        <v>28522.944063015537</v>
      </c>
      <c r="AF95" s="68">
        <f t="shared" si="42"/>
        <v>1115341307.3695257</v>
      </c>
      <c r="AG95" s="68">
        <f t="shared" si="54"/>
        <v>463917588.59310263</v>
      </c>
      <c r="AI95" s="68">
        <f t="shared" si="43"/>
        <v>5218516862.5812588</v>
      </c>
      <c r="AJ95" s="68">
        <f t="shared" si="44"/>
        <v>10104.45567120062</v>
      </c>
      <c r="AK95" s="68">
        <f>MIN($AJ95*'Model Inputs &amp; Summary Results'!$F$26,'Model Inputs &amp; Summary Results'!$F$23)</f>
        <v>3000</v>
      </c>
      <c r="AL95" s="68">
        <f t="shared" si="45"/>
        <v>15240.016735988955</v>
      </c>
      <c r="AM95" s="68">
        <f t="shared" si="55"/>
        <v>12240.016735988955</v>
      </c>
      <c r="AN95" s="68">
        <f t="shared" si="46"/>
        <v>1549371000</v>
      </c>
      <c r="AO95" s="69">
        <f t="shared" si="47"/>
        <v>0.29689872444593912</v>
      </c>
      <c r="AP95" s="49" t="b">
        <f>AND(AM95&lt;'Model Inputs &amp; Summary Results'!$F$14,AO95&gt;=0.25)</f>
        <v>1</v>
      </c>
      <c r="AR95" s="68">
        <f t="shared" si="56"/>
        <v>2170601718.88626</v>
      </c>
      <c r="AS95" s="68">
        <f t="shared" si="57"/>
        <v>4202.8701690290964</v>
      </c>
      <c r="AT95" s="68">
        <f>MIN($AS95*'Model Inputs &amp; Summary Results'!$F$26,'Model Inputs &amp; Summary Results'!$F$23)</f>
        <v>3000</v>
      </c>
      <c r="AU95" s="68">
        <f t="shared" si="58"/>
        <v>1549371000</v>
      </c>
      <c r="AV95" s="68">
        <f t="shared" si="59"/>
        <v>621230718.88626003</v>
      </c>
      <c r="AX95" s="66">
        <f>'Model Inputs &amp; Summary Results'!$F$40*P95</f>
        <v>31071.422070000001</v>
      </c>
      <c r="AY95" s="66">
        <f>'Model Inputs &amp; Summary Results'!$F$41*Q95</f>
        <v>9006.2021317500003</v>
      </c>
      <c r="AZ95" s="66">
        <f>'Model Inputs &amp; Summary Results'!$F$42*R95</f>
        <v>52.53</v>
      </c>
      <c r="BA95" s="68">
        <f t="shared" si="48"/>
        <v>821219078.70083094</v>
      </c>
      <c r="BB95" s="68">
        <f t="shared" si="60"/>
        <v>351992321.25255334</v>
      </c>
      <c r="BD95" s="68">
        <f t="shared" si="49"/>
        <v>7948.9224746479686</v>
      </c>
      <c r="BE95" s="68">
        <f>MIN($BD95*'Model Inputs &amp; Summary Results'!$F$26,'Model Inputs &amp; Summary Results'!$F$23)</f>
        <v>3000</v>
      </c>
      <c r="BF95" s="68">
        <f t="shared" si="50"/>
        <v>11950.121290007184</v>
      </c>
      <c r="BG95" s="68">
        <f t="shared" si="63"/>
        <v>8950.1212900071841</v>
      </c>
      <c r="BH95" s="68">
        <f t="shared" si="51"/>
        <v>309936000</v>
      </c>
      <c r="BI95" s="70">
        <f t="shared" si="52"/>
        <v>0.37740964383136222</v>
      </c>
      <c r="BJ95" s="49" t="b">
        <f>AND(BG95&lt;'Model Inputs &amp; Summary Results'!$F$14,BG95&lt;$BX$23,BI95&gt;=0.25)</f>
        <v>1</v>
      </c>
      <c r="BL95" s="68">
        <f t="shared" si="61"/>
        <v>3407.0806997498194</v>
      </c>
      <c r="BM95" s="68">
        <f>MIN($BL95*'Model Inputs &amp; Summary Results'!$F$26,'Model Inputs &amp; Summary Results'!$F$23)</f>
        <v>2555.3105248123647</v>
      </c>
      <c r="BN95" s="68">
        <f t="shared" si="62"/>
        <v>263994240.93941504</v>
      </c>
      <c r="BO95" s="68">
        <f t="shared" si="64"/>
        <v>511283078.70083094</v>
      </c>
      <c r="BS95" s="49"/>
      <c r="BT95" s="49"/>
      <c r="BU95" s="49"/>
      <c r="BV95" s="49"/>
      <c r="BW95" s="49"/>
      <c r="BX95" s="49"/>
    </row>
    <row r="96" spans="1:79" x14ac:dyDescent="0.45">
      <c r="A96" s="49" t="str">
        <f t="shared" si="53"/>
        <v>TX</v>
      </c>
      <c r="B96" s="62">
        <v>0.80100000000000005</v>
      </c>
      <c r="C96" s="63" cm="1">
        <f t="array" ref="C96">_xlfn.IFNA(INDEX('Locations &amp; Fiber - Unserved'!$H:$H,MATCH(1,($A96='Locations &amp; Fiber - Unserved'!$A:$A)*($B96='Locations &amp; Fiber - Unserved'!$B:$B),0)),C95)</f>
        <v>0.24822762200000001</v>
      </c>
      <c r="D96" s="63" cm="1">
        <f t="array" ref="D96">_xlfn.IFNA(INDEX('Locations &amp; Fiber - Unserved'!$G:$G,MATCH(1,($A96='Locations &amp; Fiber - Unserved'!$A:$A)*($B96='Locations &amp; Fiber - Unserved'!$B:$B),0)),D95)</f>
        <v>0.75177237799999996</v>
      </c>
      <c r="E96" s="64" cm="1">
        <f t="array" ref="E96">_xlfn.IFNA(INDEX('Locations &amp; Fiber - Unserved'!$C:$C,MATCH(1,($A96='Locations &amp; Fiber - Unserved'!$A:$A)*($B96='Locations &amp; Fiber - Unserved'!$B:$B),0)),E95)</f>
        <v>517102</v>
      </c>
      <c r="F96" s="64" cm="1">
        <f t="array" ref="F96">_xlfn.IFNA(INDEX('Locations &amp; Fiber - Unserved'!$D:$D,MATCH(1,($A96='Locations &amp; Fiber - Unserved'!$A:$A)*($B96='Locations &amp; Fiber - Unserved'!$B:$B),0)),F95)</f>
        <v>48009.139349999998</v>
      </c>
      <c r="G96" s="65" cm="1">
        <f t="array" ref="G96">_xlfn.IFNA(INDEX('Locations &amp; Fiber - Unserved'!$F:$F,MATCH(1,($A96='Locations &amp; Fiber - Unserved'!$A:$A)*($B96='Locations &amp; Fiber - Unserved'!$B:$B),0)),G95)</f>
        <v>0.22329899</v>
      </c>
      <c r="H96" s="65" cm="1">
        <f t="array" ref="H96">_xlfn.IFNA(INDEX('Locations &amp; Fiber - Unserved'!$E:$E,MATCH(1,($A96='Locations &amp; Fiber - Unserved'!$A:$A)*($B96='Locations &amp; Fiber - Unserved'!$B:$B),0)),H95)</f>
        <v>0.32204484900000002</v>
      </c>
      <c r="I96" s="63" cm="1">
        <f t="array" ref="I96">_xlfn.IFNA(INDEX('Locations &amp; Fiber - Unserved'!$I:$I,MATCH(1,($A96='Locations &amp; Fiber - Unserved'!$A:$A)*($B96='Locations &amp; Fiber - Unserved'!$B:$B),0)),I95)</f>
        <v>0.91530069700000005</v>
      </c>
      <c r="J96" s="63" cm="1">
        <f t="array" ref="J96">_xlfn.IFNA(INDEX('Locations &amp; Fiber - Unserved'!$J:$J,MATCH(1,($A96='Locations &amp; Fiber - Unserved'!$A:$A)*($B96='Locations &amp; Fiber - Unserved'!$B:$B),0)),J95)</f>
        <v>8.4199999999999997E-2</v>
      </c>
      <c r="K96" s="63" cm="1">
        <f t="array" ref="K96">_xlfn.IFNA(INDEX('Locations &amp; Fiber - Unserved'!$K:$K,MATCH(1,($A96='Locations &amp; Fiber - Unserved'!$A:$A)*($B96='Locations &amp; Fiber - Unserved'!$B:$B),0)),K95)</f>
        <v>4.8700000000000002E-4</v>
      </c>
      <c r="L96" s="64" cm="1">
        <f t="array" ref="L96">_xlfn.IFNA(INDEX('Locations &amp; Fiber - Underserved'!$C:$C,MATCH(1,($A96='Locations &amp; Fiber - Underserved'!$A:$A)*($B96='Locations &amp; Fiber - Underserved'!$B:$B),0)),L95)</f>
        <v>103438</v>
      </c>
      <c r="M96" s="64" cm="1">
        <f t="array" ref="M96">_xlfn.IFNA(INDEX('Locations &amp; Fiber - Underserved'!$D:$D,MATCH(1,($A96='Locations &amp; Fiber - Underserved'!$A:$A)*($B96='Locations &amp; Fiber - Underserved'!$B:$B),0)),M95)</f>
        <v>8808.8403139999991</v>
      </c>
      <c r="N96" s="65" cm="1">
        <f t="array" ref="N96">_xlfn.IFNA(INDEX('Locations &amp; Fiber - Underserved'!$F:$F,MATCH(1,($A96='Locations &amp; Fiber - Underserved'!$A:$A)*($B96='Locations &amp; Fiber - Underserved'!$B:$B),0)),N95)</f>
        <v>0.198869566</v>
      </c>
      <c r="O96" s="72" cm="1">
        <f t="array" ref="O96">_xlfn.IFNA(INDEX('Locations &amp; Fiber - Underserved'!$E:$E,MATCH(1,($A96='Locations &amp; Fiber - Underserved'!$A:$A)*($B96='Locations &amp; Fiber - Underserved'!$B:$B),0)),O95)</f>
        <v>0.29928596299999999</v>
      </c>
      <c r="P96" s="63" cm="1">
        <f t="array" ref="P96">_xlfn.IFNA(INDEX('Locations &amp; Fiber - Underserved'!$I:$I,MATCH(1,($A96='Locations &amp; Fiber - Underserved'!$A:$A)*($B96='Locations &amp; Fiber - Underserved'!$B:$B),0)),P95)</f>
        <v>0.81290410400000002</v>
      </c>
      <c r="Q96" s="63" cm="1">
        <f t="array" ref="Q96">_xlfn.IFNA(INDEX('Locations &amp; Fiber - Underserved'!$J:$J,MATCH(1,($A96='Locations &amp; Fiber - Underserved'!$A:$A)*($B96='Locations &amp; Fiber - Underserved'!$B:$B),0)),Q95)</f>
        <v>0.186081896</v>
      </c>
      <c r="R96" s="63" cm="1">
        <f t="array" ref="R96">_xlfn.IFNA(INDEX('Locations &amp; Fiber - Underserved'!$K:$K,MATCH(1,($A96='Locations &amp; Fiber - Underserved'!$A:$A)*($B96='Locations &amp; Fiber - Underserved'!$B:$B),0)),R95)</f>
        <v>1.01E-3</v>
      </c>
      <c r="T96" s="66">
        <f>'Model Inputs &amp; Summary Results'!$F$44*I96</f>
        <v>42332.657236250001</v>
      </c>
      <c r="U96" s="66">
        <f>'Model Inputs &amp; Summary Results'!$F$45*J96</f>
        <v>5115.1499999999996</v>
      </c>
      <c r="V96" s="66">
        <f>'Model Inputs &amp; Summary Results'!$F$46*K96</f>
        <v>34.576999999999998</v>
      </c>
      <c r="W96" s="67">
        <f t="shared" si="36"/>
        <v>388743.00020855595</v>
      </c>
      <c r="X96" s="67">
        <f t="shared" si="37"/>
        <v>86805.919316140338</v>
      </c>
      <c r="Y96" s="68">
        <f t="shared" si="38"/>
        <v>4121752014.9498916</v>
      </c>
      <c r="Z96" s="68">
        <f t="shared" si="39"/>
        <v>1713731593.4330947</v>
      </c>
      <c r="AA96" s="66">
        <f>'Model Inputs &amp; Summary Results'!$F$40*I96</f>
        <v>35010.251660250004</v>
      </c>
      <c r="AB96" s="66">
        <f>'Model Inputs &amp; Summary Results'!$F$41*J96</f>
        <v>4062.6499999999996</v>
      </c>
      <c r="AC96" s="66">
        <f>'Model Inputs &amp; Summary Results'!$F$42*K96</f>
        <v>25.080500000000001</v>
      </c>
      <c r="AD96" s="67">
        <f t="shared" si="40"/>
        <v>128358.999791444</v>
      </c>
      <c r="AE96" s="67">
        <f t="shared" si="41"/>
        <v>28662.435010839657</v>
      </c>
      <c r="AF96" s="68">
        <f t="shared" si="42"/>
        <v>1120643372.723134</v>
      </c>
      <c r="AG96" s="68">
        <f t="shared" si="54"/>
        <v>465938257.77031893</v>
      </c>
      <c r="AI96" s="68">
        <f t="shared" si="43"/>
        <v>5242395387.6730251</v>
      </c>
      <c r="AJ96" s="68">
        <f t="shared" si="44"/>
        <v>10138.029610546904</v>
      </c>
      <c r="AK96" s="68">
        <f>MIN($AJ96*'Model Inputs &amp; Summary Results'!$F$26,'Model Inputs &amp; Summary Results'!$F$23)</f>
        <v>3000</v>
      </c>
      <c r="AL96" s="68">
        <f t="shared" si="45"/>
        <v>15291.457261523112</v>
      </c>
      <c r="AM96" s="68">
        <f t="shared" si="55"/>
        <v>12291.457261523112</v>
      </c>
      <c r="AN96" s="68">
        <f t="shared" si="46"/>
        <v>1551306000</v>
      </c>
      <c r="AO96" s="69">
        <f t="shared" si="47"/>
        <v>0.29591549001583184</v>
      </c>
      <c r="AP96" s="49" t="b">
        <f>AND(AM96&lt;'Model Inputs &amp; Summary Results'!$F$14,AO96&gt;=0.25)</f>
        <v>1</v>
      </c>
      <c r="AR96" s="68">
        <f t="shared" si="56"/>
        <v>2179669851.2034135</v>
      </c>
      <c r="AS96" s="68">
        <f t="shared" si="57"/>
        <v>4215.1642252464962</v>
      </c>
      <c r="AT96" s="68">
        <f>MIN($AS96*'Model Inputs &amp; Summary Results'!$F$26,'Model Inputs &amp; Summary Results'!$F$23)</f>
        <v>3000</v>
      </c>
      <c r="AU96" s="68">
        <f t="shared" si="58"/>
        <v>1551306000</v>
      </c>
      <c r="AV96" s="68">
        <f t="shared" si="59"/>
        <v>628363851.20341349</v>
      </c>
      <c r="AX96" s="66">
        <f>'Model Inputs &amp; Summary Results'!$F$40*P96</f>
        <v>31093.581978000002</v>
      </c>
      <c r="AY96" s="66">
        <f>'Model Inputs &amp; Summary Results'!$F$41*Q96</f>
        <v>8978.4514820000004</v>
      </c>
      <c r="AZ96" s="66">
        <f>'Model Inputs &amp; Summary Results'!$F$42*R96</f>
        <v>52.015000000000001</v>
      </c>
      <c r="BA96" s="68">
        <f t="shared" si="48"/>
        <v>825378566.67181706</v>
      </c>
      <c r="BB96" s="68">
        <f t="shared" si="60"/>
        <v>353446335.63533765</v>
      </c>
      <c r="BD96" s="68">
        <f t="shared" si="49"/>
        <v>7979.4521034031695</v>
      </c>
      <c r="BE96" s="68">
        <f>MIN($BD96*'Model Inputs &amp; Summary Results'!$F$26,'Model Inputs &amp; Summary Results'!$F$23)</f>
        <v>3000</v>
      </c>
      <c r="BF96" s="68">
        <f t="shared" si="50"/>
        <v>12008.564482809768</v>
      </c>
      <c r="BG96" s="68">
        <f t="shared" si="63"/>
        <v>9008.5644828097684</v>
      </c>
      <c r="BH96" s="68">
        <f t="shared" si="51"/>
        <v>310314000</v>
      </c>
      <c r="BI96" s="70">
        <f t="shared" si="52"/>
        <v>0.37596566294577105</v>
      </c>
      <c r="BJ96" s="49" t="b">
        <f>AND(BG96&lt;'Model Inputs &amp; Summary Results'!$F$14,BG96&lt;$BX$23,BI96&gt;=0.25)</f>
        <v>1</v>
      </c>
      <c r="BL96" s="68">
        <f t="shared" si="61"/>
        <v>3416.987331883231</v>
      </c>
      <c r="BM96" s="68">
        <f>MIN($BL96*'Model Inputs &amp; Summary Results'!$F$26,'Model Inputs &amp; Summary Results'!$F$23)</f>
        <v>2562.7404989124234</v>
      </c>
      <c r="BN96" s="68">
        <f t="shared" si="62"/>
        <v>265084751.72650325</v>
      </c>
      <c r="BO96" s="68">
        <f t="shared" si="64"/>
        <v>515064566.67181706</v>
      </c>
      <c r="BS96" s="49"/>
      <c r="BT96" s="49"/>
      <c r="BU96" s="49"/>
      <c r="BV96" s="49"/>
      <c r="BW96" s="49"/>
      <c r="BX96" s="49"/>
    </row>
    <row r="97" spans="1:76" x14ac:dyDescent="0.45">
      <c r="A97" s="49" t="str">
        <f t="shared" si="53"/>
        <v>TX</v>
      </c>
      <c r="B97" s="62">
        <v>0.80200000000000005</v>
      </c>
      <c r="C97" s="63" cm="1">
        <f t="array" ref="C97">_xlfn.IFNA(INDEX('Locations &amp; Fiber - Unserved'!$H:$H,MATCH(1,($A97='Locations &amp; Fiber - Unserved'!$A:$A)*($B97='Locations &amp; Fiber - Unserved'!$B:$B),0)),C96)</f>
        <v>0.24827133300000001</v>
      </c>
      <c r="D97" s="63" cm="1">
        <f t="array" ref="D97">_xlfn.IFNA(INDEX('Locations &amp; Fiber - Unserved'!$G:$G,MATCH(1,($A97='Locations &amp; Fiber - Unserved'!$A:$A)*($B97='Locations &amp; Fiber - Unserved'!$B:$B),0)),D96)</f>
        <v>0.75172866699999996</v>
      </c>
      <c r="E97" s="64" cm="1">
        <f t="array" ref="E97">_xlfn.IFNA(INDEX('Locations &amp; Fiber - Unserved'!$C:$C,MATCH(1,($A97='Locations &amp; Fiber - Unserved'!$A:$A)*($B97='Locations &amp; Fiber - Unserved'!$B:$B),0)),E96)</f>
        <v>517740</v>
      </c>
      <c r="F97" s="64" cm="1">
        <f t="array" ref="F97">_xlfn.IFNA(INDEX('Locations &amp; Fiber - Unserved'!$D:$D,MATCH(1,($A97='Locations &amp; Fiber - Unserved'!$A:$A)*($B97='Locations &amp; Fiber - Unserved'!$B:$B),0)),F96)</f>
        <v>48215.068570000003</v>
      </c>
      <c r="G97" s="65" cm="1">
        <f t="array" ref="G97">_xlfn.IFNA(INDEX('Locations &amp; Fiber - Unserved'!$F:$F,MATCH(1,($A97='Locations &amp; Fiber - Unserved'!$A:$A)*($B97='Locations &amp; Fiber - Unserved'!$B:$B),0)),G96)</f>
        <v>0.224054857</v>
      </c>
      <c r="H97" s="65" cm="1">
        <f t="array" ref="H97">_xlfn.IFNA(INDEX('Locations &amp; Fiber - Unserved'!$E:$E,MATCH(1,($A97='Locations &amp; Fiber - Unserved'!$A:$A)*($B97='Locations &amp; Fiber - Unserved'!$B:$B),0)),H96)</f>
        <v>0.323422549</v>
      </c>
      <c r="I97" s="63" cm="1">
        <f t="array" ref="I97">_xlfn.IFNA(INDEX('Locations &amp; Fiber - Unserved'!$I:$I,MATCH(1,($A97='Locations &amp; Fiber - Unserved'!$A:$A)*($B97='Locations &amp; Fiber - Unserved'!$B:$B),0)),I96)</f>
        <v>0.915639808</v>
      </c>
      <c r="J97" s="63" cm="1">
        <f t="array" ref="J97">_xlfn.IFNA(INDEX('Locations &amp; Fiber - Unserved'!$J:$J,MATCH(1,($A97='Locations &amp; Fiber - Unserved'!$A:$A)*($B97='Locations &amp; Fiber - Unserved'!$B:$B),0)),J96)</f>
        <v>8.3900000000000002E-2</v>
      </c>
      <c r="K97" s="63" cm="1">
        <f t="array" ref="K97">_xlfn.IFNA(INDEX('Locations &amp; Fiber - Unserved'!$K:$K,MATCH(1,($A97='Locations &amp; Fiber - Unserved'!$A:$A)*($B97='Locations &amp; Fiber - Unserved'!$B:$B),0)),K96)</f>
        <v>4.8500000000000003E-4</v>
      </c>
      <c r="L97" s="64" cm="1">
        <f t="array" ref="L97">_xlfn.IFNA(INDEX('Locations &amp; Fiber - Underserved'!$C:$C,MATCH(1,($A97='Locations &amp; Fiber - Underserved'!$A:$A)*($B97='Locations &amp; Fiber - Underserved'!$B:$B),0)),L96)</f>
        <v>103568</v>
      </c>
      <c r="M97" s="64" cm="1">
        <f t="array" ref="M97">_xlfn.IFNA(INDEX('Locations &amp; Fiber - Underserved'!$D:$D,MATCH(1,($A97='Locations &amp; Fiber - Underserved'!$A:$A)*($B97='Locations &amp; Fiber - Underserved'!$B:$B),0)),M96)</f>
        <v>8847.8293670000003</v>
      </c>
      <c r="N97" s="65" cm="1">
        <f t="array" ref="N97">_xlfn.IFNA(INDEX('Locations &amp; Fiber - Underserved'!$F:$F,MATCH(1,($A97='Locations &amp; Fiber - Underserved'!$A:$A)*($B97='Locations &amp; Fiber - Underserved'!$B:$B),0)),N96)</f>
        <v>0.199606651</v>
      </c>
      <c r="O97" s="72" cm="1">
        <f t="array" ref="O97">_xlfn.IFNA(INDEX('Locations &amp; Fiber - Underserved'!$E:$E,MATCH(1,($A97='Locations &amp; Fiber - Underserved'!$A:$A)*($B97='Locations &amp; Fiber - Underserved'!$B:$B),0)),O96)</f>
        <v>0.30038629900000002</v>
      </c>
      <c r="P97" s="63" cm="1">
        <f t="array" ref="P97">_xlfn.IFNA(INDEX('Locations &amp; Fiber - Underserved'!$I:$I,MATCH(1,($A97='Locations &amp; Fiber - Underserved'!$A:$A)*($B97='Locations &amp; Fiber - Underserved'!$B:$B),0)),P96)</f>
        <v>0.81350328500000002</v>
      </c>
      <c r="Q97" s="63" cm="1">
        <f t="array" ref="Q97">_xlfn.IFNA(INDEX('Locations &amp; Fiber - Underserved'!$J:$J,MATCH(1,($A97='Locations &amp; Fiber - Underserved'!$A:$A)*($B97='Locations &amp; Fiber - Underserved'!$B:$B),0)),Q96)</f>
        <v>0.18548712000000001</v>
      </c>
      <c r="R97" s="63" cm="1">
        <f t="array" ref="R97">_xlfn.IFNA(INDEX('Locations &amp; Fiber - Underserved'!$K:$K,MATCH(1,($A97='Locations &amp; Fiber - Underserved'!$A:$A)*($B97='Locations &amp; Fiber - Underserved'!$B:$B),0)),R96)</f>
        <v>1.01E-3</v>
      </c>
      <c r="T97" s="66">
        <f>'Model Inputs &amp; Summary Results'!$F$44*I97</f>
        <v>42348.341119999997</v>
      </c>
      <c r="U97" s="66">
        <f>'Model Inputs &amp; Summary Results'!$F$45*J97</f>
        <v>5096.9250000000002</v>
      </c>
      <c r="V97" s="66">
        <f>'Model Inputs &amp; Summary Results'!$F$46*K97</f>
        <v>34.435000000000002</v>
      </c>
      <c r="W97" s="67">
        <f t="shared" si="36"/>
        <v>389200.00005257997</v>
      </c>
      <c r="X97" s="67">
        <f t="shared" si="37"/>
        <v>87202.150356180791</v>
      </c>
      <c r="Y97" s="68">
        <f t="shared" si="38"/>
        <v>4140332035.9327655</v>
      </c>
      <c r="Z97" s="68">
        <f t="shared" si="39"/>
        <v>1720885112.4231164</v>
      </c>
      <c r="AA97" s="66">
        <f>'Model Inputs &amp; Summary Results'!$F$40*I97</f>
        <v>35023.222655999998</v>
      </c>
      <c r="AB97" s="66">
        <f>'Model Inputs &amp; Summary Results'!$F$41*J97</f>
        <v>4048.1750000000002</v>
      </c>
      <c r="AC97" s="66">
        <f>'Model Inputs &amp; Summary Results'!$F$42*K97</f>
        <v>24.977500000000003</v>
      </c>
      <c r="AD97" s="67">
        <f t="shared" si="40"/>
        <v>128539.99994742</v>
      </c>
      <c r="AE97" s="67">
        <f t="shared" si="41"/>
        <v>28800.011306999197</v>
      </c>
      <c r="AF97" s="68">
        <f t="shared" si="42"/>
        <v>1125976046.5554826</v>
      </c>
      <c r="AG97" s="68">
        <f t="shared" si="54"/>
        <v>468000005.46956933</v>
      </c>
      <c r="AI97" s="68">
        <f t="shared" si="43"/>
        <v>5266308082.4882479</v>
      </c>
      <c r="AJ97" s="68">
        <f t="shared" si="44"/>
        <v>10171.723418102229</v>
      </c>
      <c r="AK97" s="68">
        <f>MIN($AJ97*'Model Inputs &amp; Summary Results'!$F$26,'Model Inputs &amp; Summary Results'!$F$23)</f>
        <v>3000</v>
      </c>
      <c r="AL97" s="68">
        <f t="shared" si="45"/>
        <v>15356.005961988554</v>
      </c>
      <c r="AM97" s="68">
        <f t="shared" si="55"/>
        <v>12356.005961988554</v>
      </c>
      <c r="AN97" s="68">
        <f t="shared" si="46"/>
        <v>1553220000</v>
      </c>
      <c r="AO97" s="69">
        <f t="shared" si="47"/>
        <v>0.29493527071931724</v>
      </c>
      <c r="AP97" s="49" t="b">
        <f>AND(AM97&lt;'Model Inputs &amp; Summary Results'!$F$14,AO97&gt;=0.25)</f>
        <v>1</v>
      </c>
      <c r="AR97" s="68">
        <f t="shared" si="56"/>
        <v>2188885117.8926859</v>
      </c>
      <c r="AS97" s="68">
        <f t="shared" si="57"/>
        <v>4227.7689919509521</v>
      </c>
      <c r="AT97" s="68">
        <f>MIN($AS97*'Model Inputs &amp; Summary Results'!$F$26,'Model Inputs &amp; Summary Results'!$F$23)</f>
        <v>3000</v>
      </c>
      <c r="AU97" s="68">
        <f t="shared" si="58"/>
        <v>1553220000</v>
      </c>
      <c r="AV97" s="68">
        <f t="shared" si="59"/>
        <v>635665117.89268589</v>
      </c>
      <c r="AX97" s="66">
        <f>'Model Inputs &amp; Summary Results'!$F$40*P97</f>
        <v>31116.50065125</v>
      </c>
      <c r="AY97" s="66">
        <f>'Model Inputs &amp; Summary Results'!$F$41*Q97</f>
        <v>8949.7535399999997</v>
      </c>
      <c r="AZ97" s="66">
        <f>'Model Inputs &amp; Summary Results'!$F$42*R97</f>
        <v>52.015000000000001</v>
      </c>
      <c r="BA97" s="68">
        <f t="shared" si="48"/>
        <v>829359427.85661411</v>
      </c>
      <c r="BB97" s="68">
        <f t="shared" si="60"/>
        <v>354959600.3035531</v>
      </c>
      <c r="BD97" s="68">
        <f t="shared" si="49"/>
        <v>8007.8733571818912</v>
      </c>
      <c r="BE97" s="68">
        <f>MIN($BD97*'Model Inputs &amp; Summary Results'!$F$26,'Model Inputs &amp; Summary Results'!$F$23)</f>
        <v>3000</v>
      </c>
      <c r="BF97" s="68">
        <f t="shared" si="50"/>
        <v>12050.978404645311</v>
      </c>
      <c r="BG97" s="68">
        <f t="shared" si="63"/>
        <v>9050.9784046453115</v>
      </c>
      <c r="BH97" s="68">
        <f t="shared" si="51"/>
        <v>310704000</v>
      </c>
      <c r="BI97" s="70">
        <f t="shared" si="52"/>
        <v>0.37463129924618982</v>
      </c>
      <c r="BJ97" s="49" t="b">
        <f>AND(BG97&lt;'Model Inputs &amp; Summary Results'!$F$14,BG97&lt;$BX$23,BI97&gt;=0.25)</f>
        <v>1</v>
      </c>
      <c r="BL97" s="68">
        <f t="shared" si="61"/>
        <v>3427.3095966278493</v>
      </c>
      <c r="BM97" s="68">
        <f>MIN($BL97*'Model Inputs &amp; Summary Results'!$F$26,'Model Inputs &amp; Summary Results'!$F$23)</f>
        <v>2570.4821974708871</v>
      </c>
      <c r="BN97" s="68">
        <f t="shared" si="62"/>
        <v>266219700.22766483</v>
      </c>
      <c r="BO97" s="68">
        <f t="shared" si="64"/>
        <v>518655427.85661411</v>
      </c>
      <c r="BS97" s="49"/>
      <c r="BT97" s="49"/>
      <c r="BU97" s="49"/>
      <c r="BV97" s="49"/>
      <c r="BW97" s="49"/>
      <c r="BX97" s="49"/>
    </row>
    <row r="98" spans="1:76" x14ac:dyDescent="0.45">
      <c r="A98" s="49" t="str">
        <f t="shared" si="53"/>
        <v>TX</v>
      </c>
      <c r="B98" s="62">
        <v>0.80300000000000005</v>
      </c>
      <c r="C98" s="63" cm="1">
        <f t="array" ref="C98">_xlfn.IFNA(INDEX('Locations &amp; Fiber - Unserved'!$H:$H,MATCH(1,($A98='Locations &amp; Fiber - Unserved'!$A:$A)*($B98='Locations &amp; Fiber - Unserved'!$B:$B),0)),C97)</f>
        <v>0.24820984900000001</v>
      </c>
      <c r="D98" s="63" cm="1">
        <f t="array" ref="D98">_xlfn.IFNA(INDEX('Locations &amp; Fiber - Unserved'!$G:$G,MATCH(1,($A98='Locations &amp; Fiber - Unserved'!$A:$A)*($B98='Locations &amp; Fiber - Unserved'!$B:$B),0)),D97)</f>
        <v>0.75179015100000002</v>
      </c>
      <c r="E98" s="64" cm="1">
        <f t="array" ref="E98">_xlfn.IFNA(INDEX('Locations &amp; Fiber - Unserved'!$C:$C,MATCH(1,($A98='Locations &amp; Fiber - Unserved'!$A:$A)*($B98='Locations &amp; Fiber - Unserved'!$B:$B),0)),E97)</f>
        <v>518392</v>
      </c>
      <c r="F98" s="64" cm="1">
        <f t="array" ref="F98">_xlfn.IFNA(INDEX('Locations &amp; Fiber - Unserved'!$D:$D,MATCH(1,($A98='Locations &amp; Fiber - Unserved'!$A:$A)*($B98='Locations &amp; Fiber - Unserved'!$B:$B),0)),F97)</f>
        <v>48426.4493</v>
      </c>
      <c r="G98" s="65" cm="1">
        <f t="array" ref="G98">_xlfn.IFNA(INDEX('Locations &amp; Fiber - Unserved'!$F:$F,MATCH(1,($A98='Locations &amp; Fiber - Unserved'!$A:$A)*($B98='Locations &amp; Fiber - Unserved'!$B:$B),0)),G97)</f>
        <v>0.22482443599999999</v>
      </c>
      <c r="H98" s="65" cm="1">
        <f t="array" ref="H98">_xlfn.IFNA(INDEX('Locations &amp; Fiber - Unserved'!$E:$E,MATCH(1,($A98='Locations &amp; Fiber - Unserved'!$A:$A)*($B98='Locations &amp; Fiber - Unserved'!$B:$B),0)),H97)</f>
        <v>0.32478653200000002</v>
      </c>
      <c r="I98" s="63" cm="1">
        <f t="array" ref="I98">_xlfn.IFNA(INDEX('Locations &amp; Fiber - Unserved'!$I:$I,MATCH(1,($A98='Locations &amp; Fiber - Unserved'!$A:$A)*($B98='Locations &amp; Fiber - Unserved'!$B:$B),0)),I97)</f>
        <v>0.91599952699999998</v>
      </c>
      <c r="J98" s="63" cm="1">
        <f t="array" ref="J98">_xlfn.IFNA(INDEX('Locations &amp; Fiber - Unserved'!$J:$J,MATCH(1,($A98='Locations &amp; Fiber - Unserved'!$A:$A)*($B98='Locations &amp; Fiber - Unserved'!$B:$B),0)),J97)</f>
        <v>8.3500000000000005E-2</v>
      </c>
      <c r="K98" s="63" cm="1">
        <f t="array" ref="K98">_xlfn.IFNA(INDEX('Locations &amp; Fiber - Unserved'!$K:$K,MATCH(1,($A98='Locations &amp; Fiber - Unserved'!$A:$A)*($B98='Locations &amp; Fiber - Unserved'!$B:$B),0)),K97)</f>
        <v>4.8299999999999998E-4</v>
      </c>
      <c r="L98" s="64" cm="1">
        <f t="array" ref="L98">_xlfn.IFNA(INDEX('Locations &amp; Fiber - Underserved'!$C:$C,MATCH(1,($A98='Locations &amp; Fiber - Underserved'!$A:$A)*($B98='Locations &amp; Fiber - Underserved'!$B:$B),0)),L97)</f>
        <v>103701</v>
      </c>
      <c r="M98" s="64" cm="1">
        <f t="array" ref="M98">_xlfn.IFNA(INDEX('Locations &amp; Fiber - Underserved'!$D:$D,MATCH(1,($A98='Locations &amp; Fiber - Underserved'!$A:$A)*($B98='Locations &amp; Fiber - Underserved'!$B:$B),0)),M97)</f>
        <v>8887.8226450000002</v>
      </c>
      <c r="N98" s="65" cm="1">
        <f t="array" ref="N98">_xlfn.IFNA(INDEX('Locations &amp; Fiber - Underserved'!$F:$F,MATCH(1,($A98='Locations &amp; Fiber - Underserved'!$A:$A)*($B98='Locations &amp; Fiber - Underserved'!$B:$B),0)),N97)</f>
        <v>0.20035739599999999</v>
      </c>
      <c r="O98" s="72" cm="1">
        <f t="array" ref="O98">_xlfn.IFNA(INDEX('Locations &amp; Fiber - Underserved'!$E:$E,MATCH(1,($A98='Locations &amp; Fiber - Underserved'!$A:$A)*($B98='Locations &amp; Fiber - Underserved'!$B:$B),0)),O97)</f>
        <v>0.30116632900000001</v>
      </c>
      <c r="P98" s="63" cm="1">
        <f t="array" ref="P98">_xlfn.IFNA(INDEX('Locations &amp; Fiber - Underserved'!$I:$I,MATCH(1,($A98='Locations &amp; Fiber - Underserved'!$A:$A)*($B98='Locations &amp; Fiber - Underserved'!$B:$B),0)),P97)</f>
        <v>0.814267254</v>
      </c>
      <c r="Q98" s="63" cm="1">
        <f t="array" ref="Q98">_xlfn.IFNA(INDEX('Locations &amp; Fiber - Underserved'!$J:$J,MATCH(1,($A98='Locations &amp; Fiber - Underserved'!$A:$A)*($B98='Locations &amp; Fiber - Underserved'!$B:$B),0)),Q97)</f>
        <v>0.184727847</v>
      </c>
      <c r="R98" s="63" cm="1">
        <f t="array" ref="R98">_xlfn.IFNA(INDEX('Locations &amp; Fiber - Underserved'!$K:$K,MATCH(1,($A98='Locations &amp; Fiber - Underserved'!$A:$A)*($B98='Locations &amp; Fiber - Underserved'!$B:$B),0)),R97)</f>
        <v>1E-3</v>
      </c>
      <c r="T98" s="66">
        <f>'Model Inputs &amp; Summary Results'!$F$44*I98</f>
        <v>42364.978123749999</v>
      </c>
      <c r="U98" s="66">
        <f>'Model Inputs &amp; Summary Results'!$F$45*J98</f>
        <v>5072.625</v>
      </c>
      <c r="V98" s="66">
        <f>'Model Inputs &amp; Summary Results'!$F$46*K98</f>
        <v>34.292999999999999</v>
      </c>
      <c r="W98" s="67">
        <f t="shared" si="36"/>
        <v>389721.99995719199</v>
      </c>
      <c r="X98" s="67">
        <f t="shared" si="37"/>
        <v>87619.028837167716</v>
      </c>
      <c r="Y98" s="68">
        <f t="shared" si="38"/>
        <v>4159441435.4218812</v>
      </c>
      <c r="Z98" s="68">
        <f t="shared" si="39"/>
        <v>1728286897.9556885</v>
      </c>
      <c r="AA98" s="66">
        <f>'Model Inputs &amp; Summary Results'!$F$40*I98</f>
        <v>35036.98190775</v>
      </c>
      <c r="AB98" s="66">
        <f>'Model Inputs &amp; Summary Results'!$F$41*J98</f>
        <v>4028.8750000000005</v>
      </c>
      <c r="AC98" s="66">
        <f>'Model Inputs &amp; Summary Results'!$F$42*K98</f>
        <v>24.874499999999998</v>
      </c>
      <c r="AD98" s="67">
        <f t="shared" si="40"/>
        <v>128670.00004280801</v>
      </c>
      <c r="AE98" s="67">
        <f t="shared" si="41"/>
        <v>28928.160189744285</v>
      </c>
      <c r="AF98" s="68">
        <f t="shared" si="42"/>
        <v>1130822940.0976601</v>
      </c>
      <c r="AG98" s="68">
        <f t="shared" si="54"/>
        <v>469867529.48002201</v>
      </c>
      <c r="AI98" s="68">
        <f t="shared" si="43"/>
        <v>5290264375.5195408</v>
      </c>
      <c r="AJ98" s="68">
        <f t="shared" si="44"/>
        <v>10205.142779054346</v>
      </c>
      <c r="AK98" s="68">
        <f>MIN($AJ98*'Model Inputs &amp; Summary Results'!$F$26,'Model Inputs &amp; Summary Results'!$F$23)</f>
        <v>3000</v>
      </c>
      <c r="AL98" s="68">
        <f t="shared" si="45"/>
        <v>15418.232509497006</v>
      </c>
      <c r="AM98" s="68">
        <f t="shared" si="55"/>
        <v>12418.232509497006</v>
      </c>
      <c r="AN98" s="68">
        <f t="shared" si="46"/>
        <v>1555176000</v>
      </c>
      <c r="AO98" s="69">
        <f t="shared" si="47"/>
        <v>0.29396942942899162</v>
      </c>
      <c r="AP98" s="49" t="b">
        <f>AND(AM98&lt;'Model Inputs &amp; Summary Results'!$F$14,AO98&gt;=0.25)</f>
        <v>1</v>
      </c>
      <c r="AR98" s="68">
        <f t="shared" si="56"/>
        <v>2198154427.4357104</v>
      </c>
      <c r="AS98" s="68">
        <f t="shared" si="57"/>
        <v>4240.3324654618718</v>
      </c>
      <c r="AT98" s="68">
        <f>MIN($AS98*'Model Inputs &amp; Summary Results'!$F$26,'Model Inputs &amp; Summary Results'!$F$23)</f>
        <v>3000</v>
      </c>
      <c r="AU98" s="68">
        <f t="shared" si="58"/>
        <v>1555176000</v>
      </c>
      <c r="AV98" s="68">
        <f t="shared" si="59"/>
        <v>642978427.43571043</v>
      </c>
      <c r="AX98" s="66">
        <f>'Model Inputs &amp; Summary Results'!$F$40*P98</f>
        <v>31145.722465499999</v>
      </c>
      <c r="AY98" s="66">
        <f>'Model Inputs &amp; Summary Results'!$F$41*Q98</f>
        <v>8913.1186177500003</v>
      </c>
      <c r="AZ98" s="66">
        <f>'Model Inputs &amp; Summary Results'!$F$42*R98</f>
        <v>51.5</v>
      </c>
      <c r="BA98" s="68">
        <f t="shared" si="48"/>
        <v>833383078.53548467</v>
      </c>
      <c r="BB98" s="68">
        <f t="shared" si="60"/>
        <v>356493597.7783832</v>
      </c>
      <c r="BD98" s="68">
        <f t="shared" si="49"/>
        <v>8036.4034921117891</v>
      </c>
      <c r="BE98" s="68">
        <f>MIN($BD98*'Model Inputs &amp; Summary Results'!$F$26,'Model Inputs &amp; Summary Results'!$F$23)</f>
        <v>3000</v>
      </c>
      <c r="BF98" s="68">
        <f t="shared" si="50"/>
        <v>12079.884178980286</v>
      </c>
      <c r="BG98" s="68">
        <f t="shared" si="63"/>
        <v>9079.8841789802864</v>
      </c>
      <c r="BH98" s="68">
        <f t="shared" si="51"/>
        <v>311103000</v>
      </c>
      <c r="BI98" s="70">
        <f t="shared" si="52"/>
        <v>0.37330131606068306</v>
      </c>
      <c r="BJ98" s="49" t="b">
        <f>AND(BG98&lt;'Model Inputs &amp; Summary Results'!$F$14,BG98&lt;$BX$23,BI98&gt;=0.25)</f>
        <v>1</v>
      </c>
      <c r="BL98" s="68">
        <f t="shared" si="61"/>
        <v>3437.7064616385878</v>
      </c>
      <c r="BM98" s="68">
        <f>MIN($BL98*'Model Inputs &amp; Summary Results'!$F$26,'Model Inputs &amp; Summary Results'!$F$23)</f>
        <v>2578.2798462289411</v>
      </c>
      <c r="BN98" s="68">
        <f t="shared" si="62"/>
        <v>267370198.33378741</v>
      </c>
      <c r="BO98" s="68">
        <f t="shared" si="64"/>
        <v>522280078.53548467</v>
      </c>
      <c r="BS98" s="49"/>
      <c r="BT98" s="49"/>
      <c r="BU98" s="49"/>
      <c r="BV98" s="49"/>
      <c r="BW98" s="49"/>
      <c r="BX98" s="49"/>
    </row>
    <row r="99" spans="1:76" x14ac:dyDescent="0.45">
      <c r="A99" s="49" t="str">
        <f t="shared" si="53"/>
        <v>TX</v>
      </c>
      <c r="B99" s="62">
        <v>0.80400000000000005</v>
      </c>
      <c r="C99" s="63" cm="1">
        <f t="array" ref="C99">_xlfn.IFNA(INDEX('Locations &amp; Fiber - Unserved'!$H:$H,MATCH(1,($A99='Locations &amp; Fiber - Unserved'!$A:$A)*($B99='Locations &amp; Fiber - Unserved'!$B:$B),0)),C98)</f>
        <v>0.24825639599999999</v>
      </c>
      <c r="D99" s="63" cm="1">
        <f t="array" ref="D99">_xlfn.IFNA(INDEX('Locations &amp; Fiber - Unserved'!$G:$G,MATCH(1,($A99='Locations &amp; Fiber - Unserved'!$A:$A)*($B99='Locations &amp; Fiber - Unserved'!$B:$B),0)),D98)</f>
        <v>0.75174360399999995</v>
      </c>
      <c r="E99" s="64" cm="1">
        <f t="array" ref="E99">_xlfn.IFNA(INDEX('Locations &amp; Fiber - Unserved'!$C:$C,MATCH(1,($A99='Locations &amp; Fiber - Unserved'!$A:$A)*($B99='Locations &amp; Fiber - Unserved'!$B:$B),0)),E98)</f>
        <v>519040</v>
      </c>
      <c r="F99" s="64" cm="1">
        <f t="array" ref="F99">_xlfn.IFNA(INDEX('Locations &amp; Fiber - Unserved'!$D:$D,MATCH(1,($A99='Locations &amp; Fiber - Unserved'!$A:$A)*($B99='Locations &amp; Fiber - Unserved'!$B:$B),0)),F98)</f>
        <v>48637.383199999997</v>
      </c>
      <c r="G99" s="65" cm="1">
        <f t="array" ref="G99">_xlfn.IFNA(INDEX('Locations &amp; Fiber - Unserved'!$F:$F,MATCH(1,($A99='Locations &amp; Fiber - Unserved'!$A:$A)*($B99='Locations &amp; Fiber - Unserved'!$B:$B),0)),G98)</f>
        <v>0.22559177499999999</v>
      </c>
      <c r="H99" s="65" cm="1">
        <f t="array" ref="H99">_xlfn.IFNA(INDEX('Locations &amp; Fiber - Unserved'!$E:$E,MATCH(1,($A99='Locations &amp; Fiber - Unserved'!$A:$A)*($B99='Locations &amp; Fiber - Unserved'!$B:$B),0)),H98)</f>
        <v>0.32630539200000003</v>
      </c>
      <c r="I99" s="63" cm="1">
        <f t="array" ref="I99">_xlfn.IFNA(INDEX('Locations &amp; Fiber - Unserved'!$I:$I,MATCH(1,($A99='Locations &amp; Fiber - Unserved'!$A:$A)*($B99='Locations &amp; Fiber - Unserved'!$B:$B),0)),I98)</f>
        <v>0.916328904</v>
      </c>
      <c r="J99" s="63" cm="1">
        <f t="array" ref="J99">_xlfn.IFNA(INDEX('Locations &amp; Fiber - Unserved'!$J:$J,MATCH(1,($A99='Locations &amp; Fiber - Unserved'!$A:$A)*($B99='Locations &amp; Fiber - Unserved'!$B:$B),0)),J98)</f>
        <v>8.3199999999999996E-2</v>
      </c>
      <c r="K99" s="63" cm="1">
        <f t="array" ref="K99">_xlfn.IFNA(INDEX('Locations &amp; Fiber - Unserved'!$K:$K,MATCH(1,($A99='Locations &amp; Fiber - Unserved'!$A:$A)*($B99='Locations &amp; Fiber - Unserved'!$B:$B),0)),K98)</f>
        <v>4.8099999999999998E-4</v>
      </c>
      <c r="L99" s="64" cm="1">
        <f t="array" ref="L99">_xlfn.IFNA(INDEX('Locations &amp; Fiber - Underserved'!$C:$C,MATCH(1,($A99='Locations &amp; Fiber - Underserved'!$A:$A)*($B99='Locations &amp; Fiber - Underserved'!$B:$B),0)),L98)</f>
        <v>103828</v>
      </c>
      <c r="M99" s="64" cm="1">
        <f t="array" ref="M99">_xlfn.IFNA(INDEX('Locations &amp; Fiber - Underserved'!$D:$D,MATCH(1,($A99='Locations &amp; Fiber - Underserved'!$A:$A)*($B99='Locations &amp; Fiber - Underserved'!$B:$B),0)),M98)</f>
        <v>8926.2313489999997</v>
      </c>
      <c r="N99" s="65" cm="1">
        <f t="array" ref="N99">_xlfn.IFNA(INDEX('Locations &amp; Fiber - Underserved'!$F:$F,MATCH(1,($A99='Locations &amp; Fiber - Underserved'!$A:$A)*($B99='Locations &amp; Fiber - Underserved'!$B:$B),0)),N98)</f>
        <v>0.20109089699999999</v>
      </c>
      <c r="O99" s="72" cm="1">
        <f t="array" ref="O99">_xlfn.IFNA(INDEX('Locations &amp; Fiber - Underserved'!$E:$E,MATCH(1,($A99='Locations &amp; Fiber - Underserved'!$A:$A)*($B99='Locations &amp; Fiber - Underserved'!$B:$B),0)),O98)</f>
        <v>0.30375620199999998</v>
      </c>
      <c r="P99" s="63" cm="1">
        <f t="array" ref="P99">_xlfn.IFNA(INDEX('Locations &amp; Fiber - Underserved'!$I:$I,MATCH(1,($A99='Locations &amp; Fiber - Underserved'!$A:$A)*($B99='Locations &amp; Fiber - Underserved'!$B:$B),0)),P98)</f>
        <v>0.81508764499999997</v>
      </c>
      <c r="Q99" s="63" cm="1">
        <f t="array" ref="Q99">_xlfn.IFNA(INDEX('Locations &amp; Fiber - Underserved'!$J:$J,MATCH(1,($A99='Locations &amp; Fiber - Underserved'!$A:$A)*($B99='Locations &amp; Fiber - Underserved'!$B:$B),0)),Q98)</f>
        <v>0.183912152</v>
      </c>
      <c r="R99" s="63" cm="1">
        <f t="array" ref="R99">_xlfn.IFNA(INDEX('Locations &amp; Fiber - Underserved'!$K:$K,MATCH(1,($A99='Locations &amp; Fiber - Underserved'!$A:$A)*($B99='Locations &amp; Fiber - Underserved'!$B:$B),0)),R98)</f>
        <v>1E-3</v>
      </c>
      <c r="T99" s="66">
        <f>'Model Inputs &amp; Summary Results'!$F$44*I99</f>
        <v>42380.211810000001</v>
      </c>
      <c r="U99" s="66">
        <f>'Model Inputs &amp; Summary Results'!$F$45*J99</f>
        <v>5054.3999999999996</v>
      </c>
      <c r="V99" s="66">
        <f>'Model Inputs &amp; Summary Results'!$F$46*K99</f>
        <v>34.150999999999996</v>
      </c>
      <c r="W99" s="67">
        <f t="shared" si="36"/>
        <v>390185.00022016</v>
      </c>
      <c r="X99" s="67">
        <f t="shared" si="37"/>
        <v>88022.526778041283</v>
      </c>
      <c r="Y99" s="68">
        <f t="shared" si="38"/>
        <v>4178320445.563715</v>
      </c>
      <c r="Z99" s="68">
        <f t="shared" si="39"/>
        <v>1735592862.0208657</v>
      </c>
      <c r="AA99" s="66">
        <f>'Model Inputs &amp; Summary Results'!$F$40*I99</f>
        <v>35049.580578000001</v>
      </c>
      <c r="AB99" s="66">
        <f>'Model Inputs &amp; Summary Results'!$F$41*J99</f>
        <v>4014.3999999999996</v>
      </c>
      <c r="AC99" s="66">
        <f>'Model Inputs &amp; Summary Results'!$F$42*K99</f>
        <v>24.7715</v>
      </c>
      <c r="AD99" s="67">
        <f t="shared" si="40"/>
        <v>128854.99977984</v>
      </c>
      <c r="AE99" s="67">
        <f t="shared" si="41"/>
        <v>29068.628117958713</v>
      </c>
      <c r="AF99" s="68">
        <f t="shared" si="42"/>
        <v>1136256397.750468</v>
      </c>
      <c r="AG99" s="68">
        <f t="shared" si="54"/>
        <v>471978757.74585128</v>
      </c>
      <c r="AI99" s="68">
        <f t="shared" si="43"/>
        <v>5314576843.3141832</v>
      </c>
      <c r="AJ99" s="68">
        <f t="shared" si="44"/>
        <v>10239.243301699644</v>
      </c>
      <c r="AK99" s="68">
        <f>MIN($AJ99*'Model Inputs &amp; Summary Results'!$F$26,'Model Inputs &amp; Summary Results'!$F$23)</f>
        <v>3000</v>
      </c>
      <c r="AL99" s="68">
        <f t="shared" si="45"/>
        <v>15489.313256472073</v>
      </c>
      <c r="AM99" s="68">
        <f t="shared" si="55"/>
        <v>12489.313256472073</v>
      </c>
      <c r="AN99" s="68">
        <f t="shared" si="46"/>
        <v>1557120000</v>
      </c>
      <c r="AO99" s="69">
        <f t="shared" si="47"/>
        <v>0.29299040091195222</v>
      </c>
      <c r="AP99" s="49" t="b">
        <f>AND(AM99&lt;'Model Inputs &amp; Summary Results'!$F$14,AO99&gt;=0.25)</f>
        <v>1</v>
      </c>
      <c r="AR99" s="68">
        <f t="shared" si="56"/>
        <v>2207571619.766717</v>
      </c>
      <c r="AS99" s="68">
        <f t="shared" si="57"/>
        <v>4253.1820664432744</v>
      </c>
      <c r="AT99" s="68">
        <f>MIN($AS99*'Model Inputs &amp; Summary Results'!$F$26,'Model Inputs &amp; Summary Results'!$F$23)</f>
        <v>3000</v>
      </c>
      <c r="AU99" s="68">
        <f t="shared" si="58"/>
        <v>1557120000</v>
      </c>
      <c r="AV99" s="68">
        <f t="shared" si="59"/>
        <v>650451619.76671696</v>
      </c>
      <c r="AX99" s="66">
        <f>'Model Inputs &amp; Summary Results'!$F$40*P99</f>
        <v>31177.102421249998</v>
      </c>
      <c r="AY99" s="66">
        <f>'Model Inputs &amp; Summary Results'!$F$41*Q99</f>
        <v>8873.7613339999989</v>
      </c>
      <c r="AZ99" s="66">
        <f>'Model Inputs &amp; Summary Results'!$F$42*R99</f>
        <v>51.5</v>
      </c>
      <c r="BA99" s="68">
        <f t="shared" si="48"/>
        <v>837291865.24231458</v>
      </c>
      <c r="BB99" s="68">
        <f t="shared" si="60"/>
        <v>357962976.52111393</v>
      </c>
      <c r="BD99" s="68">
        <f t="shared" si="49"/>
        <v>8064.220299363511</v>
      </c>
      <c r="BE99" s="68">
        <f>MIN($BD99*'Model Inputs &amp; Summary Results'!$F$26,'Model Inputs &amp; Summary Results'!$F$23)</f>
        <v>3000</v>
      </c>
      <c r="BF99" s="68">
        <f t="shared" si="50"/>
        <v>12181.341705517196</v>
      </c>
      <c r="BG99" s="68">
        <f t="shared" si="63"/>
        <v>9181.3417055171958</v>
      </c>
      <c r="BH99" s="68">
        <f t="shared" si="51"/>
        <v>311484000</v>
      </c>
      <c r="BI99" s="70">
        <f t="shared" si="52"/>
        <v>0.37201364653155405</v>
      </c>
      <c r="BJ99" s="49" t="b">
        <f>AND(BG99&lt;'Model Inputs &amp; Summary Results'!$F$14,BG99&lt;$BX$23,BI99&gt;=0.25)</f>
        <v>1</v>
      </c>
      <c r="BL99" s="68">
        <f t="shared" si="61"/>
        <v>3447.6535859413061</v>
      </c>
      <c r="BM99" s="68">
        <f>MIN($BL99*'Model Inputs &amp; Summary Results'!$F$26,'Model Inputs &amp; Summary Results'!$F$23)</f>
        <v>2585.7401894559798</v>
      </c>
      <c r="BN99" s="68">
        <f t="shared" si="62"/>
        <v>268472232.39083546</v>
      </c>
      <c r="BO99" s="68">
        <f t="shared" si="64"/>
        <v>525807865.24231458</v>
      </c>
      <c r="BS99" s="49"/>
      <c r="BT99" s="49"/>
      <c r="BU99" s="49"/>
      <c r="BV99" s="49"/>
      <c r="BW99" s="49"/>
      <c r="BX99" s="49"/>
    </row>
    <row r="100" spans="1:76" x14ac:dyDescent="0.45">
      <c r="A100" s="49" t="str">
        <f t="shared" si="53"/>
        <v>TX</v>
      </c>
      <c r="B100" s="62">
        <v>0.80500000000000005</v>
      </c>
      <c r="C100" s="63" cm="1">
        <f t="array" ref="C100">_xlfn.IFNA(INDEX('Locations &amp; Fiber - Unserved'!$H:$H,MATCH(1,($A100='Locations &amp; Fiber - Unserved'!$A:$A)*($B100='Locations &amp; Fiber - Unserved'!$B:$B),0)),C99)</f>
        <v>0.248278264</v>
      </c>
      <c r="D100" s="63" cm="1">
        <f t="array" ref="D100">_xlfn.IFNA(INDEX('Locations &amp; Fiber - Unserved'!$G:$G,MATCH(1,($A100='Locations &amp; Fiber - Unserved'!$A:$A)*($B100='Locations &amp; Fiber - Unserved'!$B:$B),0)),D99)</f>
        <v>0.75172173600000003</v>
      </c>
      <c r="E100" s="64" cm="1">
        <f t="array" ref="E100">_xlfn.IFNA(INDEX('Locations &amp; Fiber - Unserved'!$C:$C,MATCH(1,($A100='Locations &amp; Fiber - Unserved'!$A:$A)*($B100='Locations &amp; Fiber - Unserved'!$B:$B),0)),E99)</f>
        <v>519679</v>
      </c>
      <c r="F100" s="64" cm="1">
        <f t="array" ref="F100">_xlfn.IFNA(INDEX('Locations &amp; Fiber - Unserved'!$D:$D,MATCH(1,($A100='Locations &amp; Fiber - Unserved'!$A:$A)*($B100='Locations &amp; Fiber - Unserved'!$B:$B),0)),F99)</f>
        <v>48846.3024</v>
      </c>
      <c r="G100" s="65" cm="1">
        <f t="array" ref="G100">_xlfn.IFNA(INDEX('Locations &amp; Fiber - Unserved'!$F:$F,MATCH(1,($A100='Locations &amp; Fiber - Unserved'!$A:$A)*($B100='Locations &amp; Fiber - Unserved'!$B:$B),0)),G99)</f>
        <v>0.22633705500000001</v>
      </c>
      <c r="H100" s="65" cm="1">
        <f t="array" ref="H100">_xlfn.IFNA(INDEX('Locations &amp; Fiber - Unserved'!$E:$E,MATCH(1,($A100='Locations &amp; Fiber - Unserved'!$A:$A)*($B100='Locations &amp; Fiber - Unserved'!$B:$B),0)),H99)</f>
        <v>0.32749647500000001</v>
      </c>
      <c r="I100" s="63" cm="1">
        <f t="array" ref="I100">_xlfn.IFNA(INDEX('Locations &amp; Fiber - Unserved'!$I:$I,MATCH(1,($A100='Locations &amp; Fiber - Unserved'!$A:$A)*($B100='Locations &amp; Fiber - Unserved'!$B:$B),0)),I99)</f>
        <v>0.91667396499999998</v>
      </c>
      <c r="J100" s="63" cm="1">
        <f t="array" ref="J100">_xlfn.IFNA(INDEX('Locations &amp; Fiber - Unserved'!$J:$J,MATCH(1,($A100='Locations &amp; Fiber - Unserved'!$A:$A)*($B100='Locations &amp; Fiber - Unserved'!$B:$B),0)),J99)</f>
        <v>8.2799999999999999E-2</v>
      </c>
      <c r="K100" s="63" cm="1">
        <f t="array" ref="K100">_xlfn.IFNA(INDEX('Locations &amp; Fiber - Unserved'!$K:$K,MATCH(1,($A100='Locations &amp; Fiber - Unserved'!$A:$A)*($B100='Locations &amp; Fiber - Unserved'!$B:$B),0)),K99)</f>
        <v>4.7899999999999999E-4</v>
      </c>
      <c r="L100" s="64" cm="1">
        <f t="array" ref="L100">_xlfn.IFNA(INDEX('Locations &amp; Fiber - Underserved'!$C:$C,MATCH(1,($A100='Locations &amp; Fiber - Underserved'!$A:$A)*($B100='Locations &amp; Fiber - Underserved'!$B:$B),0)),L99)</f>
        <v>103828</v>
      </c>
      <c r="M100" s="64" cm="1">
        <f t="array" ref="M100">_xlfn.IFNA(INDEX('Locations &amp; Fiber - Underserved'!$D:$D,MATCH(1,($A100='Locations &amp; Fiber - Underserved'!$A:$A)*($B100='Locations &amp; Fiber - Underserved'!$B:$B),0)),M99)</f>
        <v>8926.2313489999997</v>
      </c>
      <c r="N100" s="65" cm="1">
        <f t="array" ref="N100">_xlfn.IFNA(INDEX('Locations &amp; Fiber - Underserved'!$F:$F,MATCH(1,($A100='Locations &amp; Fiber - Underserved'!$A:$A)*($B100='Locations &amp; Fiber - Underserved'!$B:$B),0)),N99)</f>
        <v>0.20109089699999999</v>
      </c>
      <c r="O100" s="72" cm="1">
        <f t="array" ref="O100">_xlfn.IFNA(INDEX('Locations &amp; Fiber - Underserved'!$E:$E,MATCH(1,($A100='Locations &amp; Fiber - Underserved'!$A:$A)*($B100='Locations &amp; Fiber - Underserved'!$B:$B),0)),O99)</f>
        <v>0.30375620199999998</v>
      </c>
      <c r="P100" s="63" cm="1">
        <f t="array" ref="P100">_xlfn.IFNA(INDEX('Locations &amp; Fiber - Underserved'!$I:$I,MATCH(1,($A100='Locations &amp; Fiber - Underserved'!$A:$A)*($B100='Locations &amp; Fiber - Underserved'!$B:$B),0)),P99)</f>
        <v>0.81508764499999997</v>
      </c>
      <c r="Q100" s="63" cm="1">
        <f t="array" ref="Q100">_xlfn.IFNA(INDEX('Locations &amp; Fiber - Underserved'!$J:$J,MATCH(1,($A100='Locations &amp; Fiber - Underserved'!$A:$A)*($B100='Locations &amp; Fiber - Underserved'!$B:$B),0)),Q99)</f>
        <v>0.183912152</v>
      </c>
      <c r="R100" s="63" cm="1">
        <f t="array" ref="R100">_xlfn.IFNA(INDEX('Locations &amp; Fiber - Underserved'!$K:$K,MATCH(1,($A100='Locations &amp; Fiber - Underserved'!$A:$A)*($B100='Locations &amp; Fiber - Underserved'!$B:$B),0)),R99)</f>
        <v>1E-3</v>
      </c>
      <c r="T100" s="66">
        <f>'Model Inputs &amp; Summary Results'!$F$44*I100</f>
        <v>42396.17088125</v>
      </c>
      <c r="U100" s="66">
        <f>'Model Inputs &amp; Summary Results'!$F$45*J100</f>
        <v>5030.1000000000004</v>
      </c>
      <c r="V100" s="66">
        <f>'Model Inputs &amp; Summary Results'!$F$46*K100</f>
        <v>34.009</v>
      </c>
      <c r="W100" s="67">
        <f t="shared" si="36"/>
        <v>390654.00004274404</v>
      </c>
      <c r="X100" s="67">
        <f t="shared" si="37"/>
        <v>88419.475893644558</v>
      </c>
      <c r="Y100" s="68">
        <f t="shared" si="38"/>
        <v>4196413072.865808</v>
      </c>
      <c r="Z100" s="68">
        <f t="shared" si="39"/>
        <v>1742685817.5939491</v>
      </c>
      <c r="AA100" s="66">
        <f>'Model Inputs &amp; Summary Results'!$F$40*I100</f>
        <v>35062.77916125</v>
      </c>
      <c r="AB100" s="66">
        <f>'Model Inputs &amp; Summary Results'!$F$41*J100</f>
        <v>3995.1</v>
      </c>
      <c r="AC100" s="66">
        <f>'Model Inputs &amp; Summary Results'!$F$42*K100</f>
        <v>24.668499999999998</v>
      </c>
      <c r="AD100" s="67">
        <f t="shared" si="40"/>
        <v>129024.999957256</v>
      </c>
      <c r="AE100" s="67">
        <f t="shared" si="41"/>
        <v>29203.13851170045</v>
      </c>
      <c r="AF100" s="68">
        <f t="shared" si="42"/>
        <v>1141333052.7416182</v>
      </c>
      <c r="AG100" s="68">
        <f t="shared" si="54"/>
        <v>473972626.05649793</v>
      </c>
      <c r="AI100" s="68">
        <f t="shared" si="43"/>
        <v>5337746125.6074257</v>
      </c>
      <c r="AJ100" s="68">
        <f t="shared" si="44"/>
        <v>10271.236908952307</v>
      </c>
      <c r="AK100" s="68">
        <f>MIN($AJ100*'Model Inputs &amp; Summary Results'!$F$26,'Model Inputs &amp; Summary Results'!$F$23)</f>
        <v>3000</v>
      </c>
      <c r="AL100" s="68">
        <f t="shared" si="45"/>
        <v>15543.074363622793</v>
      </c>
      <c r="AM100" s="68">
        <f t="shared" si="55"/>
        <v>12543.074363622793</v>
      </c>
      <c r="AN100" s="68">
        <f t="shared" si="46"/>
        <v>1559037000</v>
      </c>
      <c r="AO100" s="69">
        <f t="shared" si="47"/>
        <v>0.29207777277391295</v>
      </c>
      <c r="AP100" s="49" t="b">
        <f>AND(AM100&lt;'Model Inputs &amp; Summary Results'!$F$14,AO100&gt;=0.25)</f>
        <v>1</v>
      </c>
      <c r="AR100" s="68">
        <f t="shared" si="56"/>
        <v>2216658443.6504469</v>
      </c>
      <c r="AS100" s="68">
        <f t="shared" si="57"/>
        <v>4265.4377868846859</v>
      </c>
      <c r="AT100" s="68">
        <f>MIN($AS100*'Model Inputs &amp; Summary Results'!$F$26,'Model Inputs &amp; Summary Results'!$F$23)</f>
        <v>3000</v>
      </c>
      <c r="AU100" s="68">
        <f t="shared" si="58"/>
        <v>1559037000</v>
      </c>
      <c r="AV100" s="68">
        <f t="shared" si="59"/>
        <v>657621443.65044689</v>
      </c>
      <c r="AX100" s="66">
        <f>'Model Inputs &amp; Summary Results'!$F$40*P100</f>
        <v>31177.102421249998</v>
      </c>
      <c r="AY100" s="66">
        <f>'Model Inputs &amp; Summary Results'!$F$41*Q100</f>
        <v>8873.7613339999989</v>
      </c>
      <c r="AZ100" s="66">
        <f>'Model Inputs &amp; Summary Results'!$F$42*R100</f>
        <v>51.5</v>
      </c>
      <c r="BA100" s="68">
        <f t="shared" si="48"/>
        <v>837291865.24231458</v>
      </c>
      <c r="BB100" s="68">
        <f t="shared" si="60"/>
        <v>357962976.52111393</v>
      </c>
      <c r="BD100" s="68">
        <f t="shared" si="49"/>
        <v>8064.220299363511</v>
      </c>
      <c r="BE100" s="68">
        <f>MIN($BD100*'Model Inputs &amp; Summary Results'!$F$26,'Model Inputs &amp; Summary Results'!$F$23)</f>
        <v>3000</v>
      </c>
      <c r="BF100" s="68">
        <f t="shared" si="50"/>
        <v>12181.341705517196</v>
      </c>
      <c r="BG100" s="68">
        <f t="shared" si="63"/>
        <v>9181.3417055171958</v>
      </c>
      <c r="BH100" s="68">
        <f t="shared" si="51"/>
        <v>311484000</v>
      </c>
      <c r="BI100" s="70">
        <f t="shared" si="52"/>
        <v>0.37201364653155405</v>
      </c>
      <c r="BJ100" s="49" t="b">
        <f>AND(BG100&lt;'Model Inputs &amp; Summary Results'!$F$14,BG100&lt;$BX$23,BI100&gt;=0.25)</f>
        <v>1</v>
      </c>
      <c r="BL100" s="68">
        <f t="shared" si="61"/>
        <v>3447.6535859413061</v>
      </c>
      <c r="BM100" s="68">
        <f>MIN($BL100*'Model Inputs &amp; Summary Results'!$F$26,'Model Inputs &amp; Summary Results'!$F$23)</f>
        <v>2585.7401894559798</v>
      </c>
      <c r="BN100" s="68">
        <f t="shared" si="62"/>
        <v>268472232.39083546</v>
      </c>
      <c r="BO100" s="68">
        <f t="shared" si="64"/>
        <v>525807865.24231458</v>
      </c>
      <c r="BS100" s="49"/>
      <c r="BT100" s="49"/>
      <c r="BU100" s="49"/>
      <c r="BV100" s="49"/>
      <c r="BW100" s="49"/>
      <c r="BX100" s="49"/>
    </row>
    <row r="101" spans="1:76" x14ac:dyDescent="0.45">
      <c r="A101" s="49" t="str">
        <f t="shared" si="53"/>
        <v>TX</v>
      </c>
      <c r="B101" s="62">
        <v>0.80600000000000005</v>
      </c>
      <c r="C101" s="63" cm="1">
        <f t="array" ref="C101">_xlfn.IFNA(INDEX('Locations &amp; Fiber - Unserved'!$H:$H,MATCH(1,($A101='Locations &amp; Fiber - Unserved'!$A:$A)*($B101='Locations &amp; Fiber - Unserved'!$B:$B),0)),C100)</f>
        <v>0.248277996</v>
      </c>
      <c r="D101" s="63" cm="1">
        <f t="array" ref="D101">_xlfn.IFNA(INDEX('Locations &amp; Fiber - Unserved'!$G:$G,MATCH(1,($A101='Locations &amp; Fiber - Unserved'!$A:$A)*($B101='Locations &amp; Fiber - Unserved'!$B:$B),0)),D100)</f>
        <v>0.751722004</v>
      </c>
      <c r="E101" s="64" cm="1">
        <f t="array" ref="E101">_xlfn.IFNA(INDEX('Locations &amp; Fiber - Unserved'!$C:$C,MATCH(1,($A101='Locations &amp; Fiber - Unserved'!$A:$A)*($B101='Locations &amp; Fiber - Unserved'!$B:$B),0)),E100)</f>
        <v>520324</v>
      </c>
      <c r="F101" s="64" cm="1">
        <f t="array" ref="F101">_xlfn.IFNA(INDEX('Locations &amp; Fiber - Unserved'!$D:$D,MATCH(1,($A101='Locations &amp; Fiber - Unserved'!$A:$A)*($B101='Locations &amp; Fiber - Unserved'!$B:$B),0)),F100)</f>
        <v>49058.175170000002</v>
      </c>
      <c r="G101" s="65" cm="1">
        <f t="array" ref="G101">_xlfn.IFNA(INDEX('Locations &amp; Fiber - Unserved'!$F:$F,MATCH(1,($A101='Locations &amp; Fiber - Unserved'!$A:$A)*($B101='Locations &amp; Fiber - Unserved'!$B:$B),0)),G100)</f>
        <v>0.22712385900000001</v>
      </c>
      <c r="H101" s="65" cm="1">
        <f t="array" ref="H101">_xlfn.IFNA(INDEX('Locations &amp; Fiber - Unserved'!$E:$E,MATCH(1,($A101='Locations &amp; Fiber - Unserved'!$A:$A)*($B101='Locations &amp; Fiber - Unserved'!$B:$B),0)),H100)</f>
        <v>0.32940108000000001</v>
      </c>
      <c r="I101" s="63" cm="1">
        <f t="array" ref="I101">_xlfn.IFNA(INDEX('Locations &amp; Fiber - Unserved'!$I:$I,MATCH(1,($A101='Locations &amp; Fiber - Unserved'!$A:$A)*($B101='Locations &amp; Fiber - Unserved'!$B:$B),0)),I100)</f>
        <v>0.91699083000000003</v>
      </c>
      <c r="J101" s="63" cm="1">
        <f t="array" ref="J101">_xlfn.IFNA(INDEX('Locations &amp; Fiber - Unserved'!$J:$J,MATCH(1,($A101='Locations &amp; Fiber - Unserved'!$A:$A)*($B101='Locations &amp; Fiber - Unserved'!$B:$B),0)),J100)</f>
        <v>8.2500000000000004E-2</v>
      </c>
      <c r="K101" s="63" cm="1">
        <f t="array" ref="K101">_xlfn.IFNA(INDEX('Locations &amp; Fiber - Unserved'!$K:$K,MATCH(1,($A101='Locations &amp; Fiber - Unserved'!$A:$A)*($B101='Locations &amp; Fiber - Unserved'!$B:$B),0)),K100)</f>
        <v>4.7699999999999999E-4</v>
      </c>
      <c r="L101" s="64" cm="1">
        <f t="array" ref="L101">_xlfn.IFNA(INDEX('Locations &amp; Fiber - Underserved'!$C:$C,MATCH(1,($A101='Locations &amp; Fiber - Underserved'!$A:$A)*($B101='Locations &amp; Fiber - Underserved'!$B:$B),0)),L100)</f>
        <v>104084</v>
      </c>
      <c r="M101" s="64" cm="1">
        <f t="array" ref="M101">_xlfn.IFNA(INDEX('Locations &amp; Fiber - Underserved'!$D:$D,MATCH(1,($A101='Locations &amp; Fiber - Underserved'!$A:$A)*($B101='Locations &amp; Fiber - Underserved'!$B:$B),0)),M100)</f>
        <v>9004.0583289999995</v>
      </c>
      <c r="N101" s="65" cm="1">
        <f t="array" ref="N101">_xlfn.IFNA(INDEX('Locations &amp; Fiber - Underserved'!$F:$F,MATCH(1,($A101='Locations &amp; Fiber - Underserved'!$A:$A)*($B101='Locations &amp; Fiber - Underserved'!$B:$B),0)),N100)</f>
        <v>0.20209881699999999</v>
      </c>
      <c r="O101" s="72" cm="1">
        <f t="array" ref="O101">_xlfn.IFNA(INDEX('Locations &amp; Fiber - Underserved'!$E:$E,MATCH(1,($A101='Locations &amp; Fiber - Underserved'!$A:$A)*($B101='Locations &amp; Fiber - Underserved'!$B:$B),0)),O100)</f>
        <v>0.305599915</v>
      </c>
      <c r="P101" s="63" cm="1">
        <f t="array" ref="P101">_xlfn.IFNA(INDEX('Locations &amp; Fiber - Underserved'!$I:$I,MATCH(1,($A101='Locations &amp; Fiber - Underserved'!$A:$A)*($B101='Locations &amp; Fiber - Underserved'!$B:$B),0)),P100)</f>
        <v>0.81622576199999997</v>
      </c>
      <c r="Q101" s="63" cm="1">
        <f t="array" ref="Q101">_xlfn.IFNA(INDEX('Locations &amp; Fiber - Underserved'!$J:$J,MATCH(1,($A101='Locations &amp; Fiber - Underserved'!$A:$A)*($B101='Locations &amp; Fiber - Underserved'!$B:$B),0)),Q100)</f>
        <v>0.18278056100000001</v>
      </c>
      <c r="R101" s="63" cm="1">
        <f t="array" ref="R101">_xlfn.IFNA(INDEX('Locations &amp; Fiber - Underserved'!$K:$K,MATCH(1,($A101='Locations &amp; Fiber - Underserved'!$A:$A)*($B101='Locations &amp; Fiber - Underserved'!$B:$B),0)),R100)</f>
        <v>9.9400000000000009E-4</v>
      </c>
      <c r="T101" s="66">
        <f>'Model Inputs &amp; Summary Results'!$F$44*I101</f>
        <v>42410.825887500003</v>
      </c>
      <c r="U101" s="66">
        <f>'Model Inputs &amp; Summary Results'!$F$45*J101</f>
        <v>5011.875</v>
      </c>
      <c r="V101" s="66">
        <f>'Model Inputs &amp; Summary Results'!$F$46*K101</f>
        <v>33.866999999999997</v>
      </c>
      <c r="W101" s="67">
        <f t="shared" si="36"/>
        <v>391139.000009296</v>
      </c>
      <c r="X101" s="67">
        <f t="shared" si="37"/>
        <v>88836.999087512348</v>
      </c>
      <c r="Y101" s="68">
        <f t="shared" si="38"/>
        <v>4215899078.1183052</v>
      </c>
      <c r="Z101" s="68">
        <f t="shared" si="39"/>
        <v>1750108518.9788246</v>
      </c>
      <c r="AA101" s="66">
        <f>'Model Inputs &amp; Summary Results'!$F$40*I101</f>
        <v>35074.899247499998</v>
      </c>
      <c r="AB101" s="66">
        <f>'Model Inputs &amp; Summary Results'!$F$41*J101</f>
        <v>3980.625</v>
      </c>
      <c r="AC101" s="66">
        <f>'Model Inputs &amp; Summary Results'!$F$42*K101</f>
        <v>24.5655</v>
      </c>
      <c r="AD101" s="67">
        <f t="shared" si="40"/>
        <v>129184.999990704</v>
      </c>
      <c r="AE101" s="67">
        <f t="shared" si="41"/>
        <v>29340.995722803658</v>
      </c>
      <c r="AF101" s="68">
        <f t="shared" si="42"/>
        <v>1146648746.1281805</v>
      </c>
      <c r="AG101" s="68">
        <f t="shared" si="54"/>
        <v>475998049.69026887</v>
      </c>
      <c r="AI101" s="68">
        <f t="shared" si="43"/>
        <v>5362547824.2464857</v>
      </c>
      <c r="AJ101" s="68">
        <f t="shared" si="44"/>
        <v>10306.17043274284</v>
      </c>
      <c r="AK101" s="68">
        <f>MIN($AJ101*'Model Inputs &amp; Summary Results'!$F$26,'Model Inputs &amp; Summary Results'!$F$23)</f>
        <v>3000</v>
      </c>
      <c r="AL101" s="68">
        <f t="shared" si="45"/>
        <v>15632.24471523582</v>
      </c>
      <c r="AM101" s="68">
        <f t="shared" si="55"/>
        <v>12632.24471523582</v>
      </c>
      <c r="AN101" s="68">
        <f t="shared" si="46"/>
        <v>1560972000</v>
      </c>
      <c r="AO101" s="69">
        <f t="shared" si="47"/>
        <v>0.29108775364988726</v>
      </c>
      <c r="AP101" s="49" t="b">
        <f>AND(AM101&lt;'Model Inputs &amp; Summary Results'!$F$14,AO101&gt;=0.25)</f>
        <v>1</v>
      </c>
      <c r="AR101" s="68">
        <f t="shared" si="56"/>
        <v>2226106568.6690936</v>
      </c>
      <c r="AS101" s="68">
        <f t="shared" si="57"/>
        <v>4278.3084552492173</v>
      </c>
      <c r="AT101" s="68">
        <f>MIN($AS101*'Model Inputs &amp; Summary Results'!$F$26,'Model Inputs &amp; Summary Results'!$F$23)</f>
        <v>3000</v>
      </c>
      <c r="AU101" s="68">
        <f t="shared" si="58"/>
        <v>1560972000</v>
      </c>
      <c r="AV101" s="68">
        <f t="shared" si="59"/>
        <v>665134568.66909361</v>
      </c>
      <c r="AX101" s="66">
        <f>'Model Inputs &amp; Summary Results'!$F$40*P101</f>
        <v>31220.635396499998</v>
      </c>
      <c r="AY101" s="66">
        <f>'Model Inputs &amp; Summary Results'!$F$41*Q101</f>
        <v>8819.1620682499997</v>
      </c>
      <c r="AZ101" s="66">
        <f>'Model Inputs &amp; Summary Results'!$F$42*R101</f>
        <v>51.191000000000003</v>
      </c>
      <c r="BA101" s="68">
        <f t="shared" si="48"/>
        <v>843324096.14565969</v>
      </c>
      <c r="BB101" s="68">
        <f t="shared" si="60"/>
        <v>360981598.6038751</v>
      </c>
      <c r="BD101" s="68">
        <f t="shared" si="49"/>
        <v>8102.3413410866197</v>
      </c>
      <c r="BE101" s="68">
        <f>MIN($BD101*'Model Inputs &amp; Summary Results'!$F$26,'Model Inputs &amp; Summary Results'!$F$23)</f>
        <v>3000</v>
      </c>
      <c r="BF101" s="68">
        <f t="shared" si="50"/>
        <v>12251.802667093578</v>
      </c>
      <c r="BG101" s="68">
        <f t="shared" si="63"/>
        <v>9251.8026670935778</v>
      </c>
      <c r="BH101" s="68">
        <f t="shared" si="51"/>
        <v>312252000</v>
      </c>
      <c r="BI101" s="70">
        <f t="shared" si="52"/>
        <v>0.37026334410118356</v>
      </c>
      <c r="BJ101" s="49" t="b">
        <f>AND(BG101&lt;'Model Inputs &amp; Summary Results'!$F$14,BG101&lt;$BX$23,BI101&gt;=0.25)</f>
        <v>1</v>
      </c>
      <c r="BL101" s="68">
        <f t="shared" si="61"/>
        <v>3468.1756908254401</v>
      </c>
      <c r="BM101" s="68">
        <f>MIN($BL101*'Model Inputs &amp; Summary Results'!$F$26,'Model Inputs &amp; Summary Results'!$F$23)</f>
        <v>2601.1317681190803</v>
      </c>
      <c r="BN101" s="68">
        <f t="shared" si="62"/>
        <v>270736198.95290637</v>
      </c>
      <c r="BO101" s="68">
        <f t="shared" si="64"/>
        <v>531072096.14565969</v>
      </c>
      <c r="BS101" s="49"/>
      <c r="BT101" s="49"/>
      <c r="BU101" s="49"/>
      <c r="BV101" s="49"/>
      <c r="BW101" s="49"/>
      <c r="BX101" s="49"/>
    </row>
    <row r="102" spans="1:76" x14ac:dyDescent="0.45">
      <c r="A102" s="49" t="str">
        <f t="shared" si="53"/>
        <v>TX</v>
      </c>
      <c r="B102" s="62">
        <v>0.80700000000000005</v>
      </c>
      <c r="C102" s="63" cm="1">
        <f t="array" ref="C102">_xlfn.IFNA(INDEX('Locations &amp; Fiber - Unserved'!$H:$H,MATCH(1,($A102='Locations &amp; Fiber - Unserved'!$A:$A)*($B102='Locations &amp; Fiber - Unserved'!$B:$B),0)),C101)</f>
        <v>0.24823878099999999</v>
      </c>
      <c r="D102" s="63" cm="1">
        <f t="array" ref="D102">_xlfn.IFNA(INDEX('Locations &amp; Fiber - Unserved'!$G:$G,MATCH(1,($A102='Locations &amp; Fiber - Unserved'!$A:$A)*($B102='Locations &amp; Fiber - Unserved'!$B:$B),0)),D101)</f>
        <v>0.75176121900000004</v>
      </c>
      <c r="E102" s="64" cm="1">
        <f t="array" ref="E102">_xlfn.IFNA(INDEX('Locations &amp; Fiber - Unserved'!$C:$C,MATCH(1,($A102='Locations &amp; Fiber - Unserved'!$A:$A)*($B102='Locations &amp; Fiber - Unserved'!$B:$B),0)),E101)</f>
        <v>520946</v>
      </c>
      <c r="F102" s="64" cm="1">
        <f t="array" ref="F102">_xlfn.IFNA(INDEX('Locations &amp; Fiber - Unserved'!$D:$D,MATCH(1,($A102='Locations &amp; Fiber - Unserved'!$A:$A)*($B102='Locations &amp; Fiber - Unserved'!$B:$B),0)),F101)</f>
        <v>49263.686350000004</v>
      </c>
      <c r="G102" s="65" cm="1">
        <f t="array" ref="G102">_xlfn.IFNA(INDEX('Locations &amp; Fiber - Unserved'!$F:$F,MATCH(1,($A102='Locations &amp; Fiber - Unserved'!$A:$A)*($B102='Locations &amp; Fiber - Unserved'!$B:$B),0)),G101)</f>
        <v>0.22789843300000001</v>
      </c>
      <c r="H102" s="65" cm="1">
        <f t="array" ref="H102">_xlfn.IFNA(INDEX('Locations &amp; Fiber - Unserved'!$E:$E,MATCH(1,($A102='Locations &amp; Fiber - Unserved'!$A:$A)*($B102='Locations &amp; Fiber - Unserved'!$B:$B),0)),H101)</f>
        <v>0.33118778599999998</v>
      </c>
      <c r="I102" s="63" cm="1">
        <f t="array" ref="I102">_xlfn.IFNA(INDEX('Locations &amp; Fiber - Unserved'!$I:$I,MATCH(1,($A102='Locations &amp; Fiber - Unserved'!$A:$A)*($B102='Locations &amp; Fiber - Unserved'!$B:$B),0)),I101)</f>
        <v>0.917315926</v>
      </c>
      <c r="J102" s="63" cm="1">
        <f t="array" ref="J102">_xlfn.IFNA(INDEX('Locations &amp; Fiber - Unserved'!$J:$J,MATCH(1,($A102='Locations &amp; Fiber - Unserved'!$A:$A)*($B102='Locations &amp; Fiber - Unserved'!$B:$B),0)),J101)</f>
        <v>8.2199999999999995E-2</v>
      </c>
      <c r="K102" s="63" cm="1">
        <f t="array" ref="K102">_xlfn.IFNA(INDEX('Locations &amp; Fiber - Unserved'!$K:$K,MATCH(1,($A102='Locations &amp; Fiber - Unserved'!$A:$A)*($B102='Locations &amp; Fiber - Unserved'!$B:$B),0)),K101)</f>
        <v>4.75E-4</v>
      </c>
      <c r="L102" s="64" cm="1">
        <f t="array" ref="L102">_xlfn.IFNA(INDEX('Locations &amp; Fiber - Underserved'!$C:$C,MATCH(1,($A102='Locations &amp; Fiber - Underserved'!$A:$A)*($B102='Locations &amp; Fiber - Underserved'!$B:$B),0)),L101)</f>
        <v>104177</v>
      </c>
      <c r="M102" s="64" cm="1">
        <f t="array" ref="M102">_xlfn.IFNA(INDEX('Locations &amp; Fiber - Underserved'!$D:$D,MATCH(1,($A102='Locations &amp; Fiber - Underserved'!$A:$A)*($B102='Locations &amp; Fiber - Underserved'!$B:$B),0)),M101)</f>
        <v>9032.5416079999995</v>
      </c>
      <c r="N102" s="65" cm="1">
        <f t="array" ref="N102">_xlfn.IFNA(INDEX('Locations &amp; Fiber - Underserved'!$F:$F,MATCH(1,($A102='Locations &amp; Fiber - Underserved'!$A:$A)*($B102='Locations &amp; Fiber - Underserved'!$B:$B),0)),N101)</f>
        <v>0.20336763699999999</v>
      </c>
      <c r="O102" s="72" cm="1">
        <f t="array" ref="O102">_xlfn.IFNA(INDEX('Locations &amp; Fiber - Underserved'!$E:$E,MATCH(1,($A102='Locations &amp; Fiber - Underserved'!$A:$A)*($B102='Locations &amp; Fiber - Underserved'!$B:$B),0)),O101)</f>
        <v>0.30712509599999999</v>
      </c>
      <c r="P102" s="63" cm="1">
        <f t="array" ref="P102">_xlfn.IFNA(INDEX('Locations &amp; Fiber - Underserved'!$I:$I,MATCH(1,($A102='Locations &amp; Fiber - Underserved'!$A:$A)*($B102='Locations &amp; Fiber - Underserved'!$B:$B),0)),P101)</f>
        <v>0.81680945599999999</v>
      </c>
      <c r="Q102" s="63" cm="1">
        <f t="array" ref="Q102">_xlfn.IFNA(INDEX('Locations &amp; Fiber - Underserved'!$J:$J,MATCH(1,($A102='Locations &amp; Fiber - Underserved'!$A:$A)*($B102='Locations &amp; Fiber - Underserved'!$B:$B),0)),Q101)</f>
        <v>0.182150117</v>
      </c>
      <c r="R102" s="63" cm="1">
        <f t="array" ref="R102">_xlfn.IFNA(INDEX('Locations &amp; Fiber - Underserved'!$K:$K,MATCH(1,($A102='Locations &amp; Fiber - Underserved'!$A:$A)*($B102='Locations &amp; Fiber - Underserved'!$B:$B),0)),R101)</f>
        <v>1.0399999999999999E-3</v>
      </c>
      <c r="T102" s="66">
        <f>'Model Inputs &amp; Summary Results'!$F$44*I102</f>
        <v>42425.8615775</v>
      </c>
      <c r="U102" s="66">
        <f>'Model Inputs &amp; Summary Results'!$F$45*J102</f>
        <v>4993.6499999999996</v>
      </c>
      <c r="V102" s="66">
        <f>'Model Inputs &amp; Summary Results'!$F$46*K102</f>
        <v>33.725000000000001</v>
      </c>
      <c r="W102" s="67">
        <f t="shared" si="36"/>
        <v>391626.99999317405</v>
      </c>
      <c r="X102" s="67">
        <f t="shared" si="37"/>
        <v>89251.179618935377</v>
      </c>
      <c r="Y102" s="68">
        <f t="shared" si="38"/>
        <v>4235257341.2782869</v>
      </c>
      <c r="Z102" s="68">
        <f t="shared" si="39"/>
        <v>1757408261.5660338</v>
      </c>
      <c r="AA102" s="66">
        <f>'Model Inputs &amp; Summary Results'!$F$40*I102</f>
        <v>35087.334169499998</v>
      </c>
      <c r="AB102" s="66">
        <f>'Model Inputs &amp; Summary Results'!$F$41*J102</f>
        <v>3966.1499999999996</v>
      </c>
      <c r="AC102" s="66">
        <f>'Model Inputs &amp; Summary Results'!$F$42*K102</f>
        <v>24.462499999999999</v>
      </c>
      <c r="AD102" s="67">
        <f t="shared" si="40"/>
        <v>129319.000006826</v>
      </c>
      <c r="AE102" s="67">
        <f t="shared" si="41"/>
        <v>29471.597458682634</v>
      </c>
      <c r="AF102" s="68">
        <f t="shared" si="42"/>
        <v>1151689513.7553718</v>
      </c>
      <c r="AG102" s="68">
        <f t="shared" si="54"/>
        <v>477890362.5303151</v>
      </c>
      <c r="AI102" s="68">
        <f t="shared" si="43"/>
        <v>5386946855.033659</v>
      </c>
      <c r="AJ102" s="68">
        <f t="shared" si="44"/>
        <v>10340.701061211064</v>
      </c>
      <c r="AK102" s="68">
        <f>MIN($AJ102*'Model Inputs &amp; Summary Results'!$F$26,'Model Inputs &amp; Summary Results'!$F$23)</f>
        <v>3000</v>
      </c>
      <c r="AL102" s="68">
        <f t="shared" si="45"/>
        <v>15715.932360636441</v>
      </c>
      <c r="AM102" s="68">
        <f t="shared" si="55"/>
        <v>12715.932360636441</v>
      </c>
      <c r="AN102" s="68">
        <f t="shared" si="46"/>
        <v>1562838000</v>
      </c>
      <c r="AO102" s="69">
        <f t="shared" si="47"/>
        <v>0.29011572641368394</v>
      </c>
      <c r="AP102" s="49" t="b">
        <f>AND(AM102&lt;'Model Inputs &amp; Summary Results'!$F$14,AO102&gt;=0.25)</f>
        <v>1</v>
      </c>
      <c r="AR102" s="68">
        <f t="shared" si="56"/>
        <v>2235298624.0963488</v>
      </c>
      <c r="AS102" s="68">
        <f t="shared" si="57"/>
        <v>4290.8451626394071</v>
      </c>
      <c r="AT102" s="68">
        <f>MIN($AS102*'Model Inputs &amp; Summary Results'!$F$26,'Model Inputs &amp; Summary Results'!$F$23)</f>
        <v>3000</v>
      </c>
      <c r="AU102" s="68">
        <f t="shared" si="58"/>
        <v>1562838000</v>
      </c>
      <c r="AV102" s="68">
        <f t="shared" si="59"/>
        <v>672460624.09634876</v>
      </c>
      <c r="AX102" s="66">
        <f>'Model Inputs &amp; Summary Results'!$F$40*P102</f>
        <v>31242.961692000001</v>
      </c>
      <c r="AY102" s="66">
        <f>'Model Inputs &amp; Summary Results'!$F$41*Q102</f>
        <v>8788.7431452500005</v>
      </c>
      <c r="AZ102" s="66">
        <f>'Model Inputs &amp; Summary Results'!$F$42*R102</f>
        <v>53.559999999999995</v>
      </c>
      <c r="BA102" s="68">
        <f t="shared" si="48"/>
        <v>849255653.2701143</v>
      </c>
      <c r="BB102" s="68">
        <f t="shared" si="60"/>
        <v>362071822.51015991</v>
      </c>
      <c r="BD102" s="68">
        <f t="shared" si="49"/>
        <v>8152.0455884707208</v>
      </c>
      <c r="BE102" s="68">
        <f>MIN($BD102*'Model Inputs &amp; Summary Results'!$F$26,'Model Inputs &amp; Summary Results'!$F$23)</f>
        <v>3000</v>
      </c>
      <c r="BF102" s="68">
        <f t="shared" si="50"/>
        <v>12311.190811325829</v>
      </c>
      <c r="BG102" s="68">
        <f t="shared" si="63"/>
        <v>9311.1908113258287</v>
      </c>
      <c r="BH102" s="68">
        <f t="shared" si="51"/>
        <v>312531000</v>
      </c>
      <c r="BI102" s="70">
        <f t="shared" si="52"/>
        <v>0.36800579283349955</v>
      </c>
      <c r="BJ102" s="49" t="b">
        <f>AND(BG102&lt;'Model Inputs &amp; Summary Results'!$F$14,BG102&lt;$BX$23,BI102&gt;=0.25)</f>
        <v>1</v>
      </c>
      <c r="BL102" s="68">
        <f t="shared" si="61"/>
        <v>3475.5447220611068</v>
      </c>
      <c r="BM102" s="68">
        <f>MIN($BL102*'Model Inputs &amp; Summary Results'!$F$26,'Model Inputs &amp; Summary Results'!$F$23)</f>
        <v>2606.6585415458303</v>
      </c>
      <c r="BN102" s="68">
        <f t="shared" si="62"/>
        <v>271553866.88261998</v>
      </c>
      <c r="BO102" s="68">
        <f t="shared" si="64"/>
        <v>536724653.2701143</v>
      </c>
      <c r="BS102" s="49"/>
      <c r="BT102" s="49"/>
      <c r="BU102" s="49"/>
      <c r="BV102" s="49"/>
      <c r="BW102" s="49"/>
      <c r="BX102" s="49"/>
    </row>
    <row r="103" spans="1:76" x14ac:dyDescent="0.45">
      <c r="A103" s="49" t="str">
        <f t="shared" si="53"/>
        <v>TX</v>
      </c>
      <c r="B103" s="62">
        <v>0.80800000000000005</v>
      </c>
      <c r="C103" s="63" cm="1">
        <f t="array" ref="C103">_xlfn.IFNA(INDEX('Locations &amp; Fiber - Unserved'!$H:$H,MATCH(1,($A103='Locations &amp; Fiber - Unserved'!$A:$A)*($B103='Locations &amp; Fiber - Unserved'!$B:$B),0)),C102)</f>
        <v>0.248288026</v>
      </c>
      <c r="D103" s="63" cm="1">
        <f t="array" ref="D103">_xlfn.IFNA(INDEX('Locations &amp; Fiber - Unserved'!$G:$G,MATCH(1,($A103='Locations &amp; Fiber - Unserved'!$A:$A)*($B103='Locations &amp; Fiber - Unserved'!$B:$B),0)),D102)</f>
        <v>0.751711974</v>
      </c>
      <c r="E103" s="64" cm="1">
        <f t="array" ref="E103">_xlfn.IFNA(INDEX('Locations &amp; Fiber - Unserved'!$C:$C,MATCH(1,($A103='Locations &amp; Fiber - Unserved'!$A:$A)*($B103='Locations &amp; Fiber - Unserved'!$B:$B),0)),E102)</f>
        <v>521620</v>
      </c>
      <c r="F103" s="64" cm="1">
        <f t="array" ref="F103">_xlfn.IFNA(INDEX('Locations &amp; Fiber - Unserved'!$D:$D,MATCH(1,($A103='Locations &amp; Fiber - Unserved'!$A:$A)*($B103='Locations &amp; Fiber - Unserved'!$B:$B),0)),F102)</f>
        <v>49487.405859999999</v>
      </c>
      <c r="G103" s="65" cm="1">
        <f t="array" ref="G103">_xlfn.IFNA(INDEX('Locations &amp; Fiber - Unserved'!$F:$F,MATCH(1,($A103='Locations &amp; Fiber - Unserved'!$A:$A)*($B103='Locations &amp; Fiber - Unserved'!$B:$B),0)),G102)</f>
        <v>0.228670596</v>
      </c>
      <c r="H103" s="65" cm="1">
        <f t="array" ref="H103">_xlfn.IFNA(INDEX('Locations &amp; Fiber - Unserved'!$E:$E,MATCH(1,($A103='Locations &amp; Fiber - Unserved'!$A:$A)*($B103='Locations &amp; Fiber - Unserved'!$B:$B),0)),H102)</f>
        <v>0.33267401099999999</v>
      </c>
      <c r="I103" s="63" cm="1">
        <f t="array" ref="I103">_xlfn.IFNA(INDEX('Locations &amp; Fiber - Unserved'!$I:$I,MATCH(1,($A103='Locations &amp; Fiber - Unserved'!$A:$A)*($B103='Locations &amp; Fiber - Unserved'!$B:$B),0)),I102)</f>
        <v>0.91765841500000001</v>
      </c>
      <c r="J103" s="63" cm="1">
        <f t="array" ref="J103">_xlfn.IFNA(INDEX('Locations &amp; Fiber - Unserved'!$J:$J,MATCH(1,($A103='Locations &amp; Fiber - Unserved'!$A:$A)*($B103='Locations &amp; Fiber - Unserved'!$B:$B),0)),J102)</f>
        <v>8.1900000000000001E-2</v>
      </c>
      <c r="K103" s="63" cm="1">
        <f t="array" ref="K103">_xlfn.IFNA(INDEX('Locations &amp; Fiber - Unserved'!$K:$K,MATCH(1,($A103='Locations &amp; Fiber - Unserved'!$A:$A)*($B103='Locations &amp; Fiber - Unserved'!$B:$B),0)),K102)</f>
        <v>4.73E-4</v>
      </c>
      <c r="L103" s="64" cm="1">
        <f t="array" ref="L103">_xlfn.IFNA(INDEX('Locations &amp; Fiber - Underserved'!$C:$C,MATCH(1,($A103='Locations &amp; Fiber - Underserved'!$A:$A)*($B103='Locations &amp; Fiber - Underserved'!$B:$B),0)),L102)</f>
        <v>104347</v>
      </c>
      <c r="M103" s="64" cm="1">
        <f t="array" ref="M103">_xlfn.IFNA(INDEX('Locations &amp; Fiber - Underserved'!$D:$D,MATCH(1,($A103='Locations &amp; Fiber - Underserved'!$A:$A)*($B103='Locations &amp; Fiber - Underserved'!$B:$B),0)),M102)</f>
        <v>9084.8812359999993</v>
      </c>
      <c r="N103" s="65" cm="1">
        <f t="array" ref="N103">_xlfn.IFNA(INDEX('Locations &amp; Fiber - Underserved'!$F:$F,MATCH(1,($A103='Locations &amp; Fiber - Underserved'!$A:$A)*($B103='Locations &amp; Fiber - Underserved'!$B:$B),0)),N102)</f>
        <v>0.20399468800000001</v>
      </c>
      <c r="O103" s="72" cm="1">
        <f t="array" ref="O103">_xlfn.IFNA(INDEX('Locations &amp; Fiber - Underserved'!$E:$E,MATCH(1,($A103='Locations &amp; Fiber - Underserved'!$A:$A)*($B103='Locations &amp; Fiber - Underserved'!$B:$B),0)),O102)</f>
        <v>0.30883287599999998</v>
      </c>
      <c r="P103" s="63" cm="1">
        <f t="array" ref="P103">_xlfn.IFNA(INDEX('Locations &amp; Fiber - Underserved'!$I:$I,MATCH(1,($A103='Locations &amp; Fiber - Underserved'!$A:$A)*($B103='Locations &amp; Fiber - Underserved'!$B:$B),0)),P102)</f>
        <v>0.81761755000000003</v>
      </c>
      <c r="Q103" s="63" cm="1">
        <f t="array" ref="Q103">_xlfn.IFNA(INDEX('Locations &amp; Fiber - Underserved'!$J:$J,MATCH(1,($A103='Locations &amp; Fiber - Underserved'!$A:$A)*($B103='Locations &amp; Fiber - Underserved'!$B:$B),0)),Q102)</f>
        <v>0.18134682499999999</v>
      </c>
      <c r="R103" s="63" cm="1">
        <f t="array" ref="R103">_xlfn.IFNA(INDEX('Locations &amp; Fiber - Underserved'!$K:$K,MATCH(1,($A103='Locations &amp; Fiber - Underserved'!$A:$A)*($B103='Locations &amp; Fiber - Underserved'!$B:$B),0)),R102)</f>
        <v>1.0399999999999999E-3</v>
      </c>
      <c r="T103" s="66">
        <f>'Model Inputs &amp; Summary Results'!$F$44*I103</f>
        <v>42441.701693750001</v>
      </c>
      <c r="U103" s="66">
        <f>'Model Inputs &amp; Summary Results'!$F$45*J103</f>
        <v>4975.4250000000002</v>
      </c>
      <c r="V103" s="66">
        <f>'Model Inputs &amp; Summary Results'!$F$46*K103</f>
        <v>33.582999999999998</v>
      </c>
      <c r="W103" s="67">
        <f t="shared" si="36"/>
        <v>392107.99987787998</v>
      </c>
      <c r="X103" s="67">
        <f t="shared" si="37"/>
        <v>89663.570028442744</v>
      </c>
      <c r="Y103" s="68">
        <f t="shared" si="38"/>
        <v>4254600031.5248604</v>
      </c>
      <c r="Z103" s="68">
        <f t="shared" si="39"/>
        <v>1765179475.515785</v>
      </c>
      <c r="AA103" s="66">
        <f>'Model Inputs &amp; Summary Results'!$F$40*I103</f>
        <v>35100.434373750002</v>
      </c>
      <c r="AB103" s="66">
        <f>'Model Inputs &amp; Summary Results'!$F$41*J103</f>
        <v>3951.6750000000002</v>
      </c>
      <c r="AC103" s="66">
        <f>'Model Inputs &amp; Summary Results'!$F$42*K103</f>
        <v>24.359500000000001</v>
      </c>
      <c r="AD103" s="67">
        <f t="shared" si="40"/>
        <v>129512.00012211999</v>
      </c>
      <c r="AE103" s="67">
        <f t="shared" si="41"/>
        <v>29615.586257077252</v>
      </c>
      <c r="AF103" s="68">
        <f t="shared" si="42"/>
        <v>1157272534.5525377</v>
      </c>
      <c r="AG103" s="68">
        <f t="shared" si="54"/>
        <v>480137665.21741146</v>
      </c>
      <c r="AI103" s="68">
        <f t="shared" si="43"/>
        <v>5411872566.0773983</v>
      </c>
      <c r="AJ103" s="68">
        <f t="shared" si="44"/>
        <v>10375.12473846363</v>
      </c>
      <c r="AK103" s="68">
        <f>MIN($AJ103*'Model Inputs &amp; Summary Results'!$F$26,'Model Inputs &amp; Summary Results'!$F$23)</f>
        <v>3000</v>
      </c>
      <c r="AL103" s="68">
        <f t="shared" si="45"/>
        <v>15785.617918616395</v>
      </c>
      <c r="AM103" s="68">
        <f t="shared" si="55"/>
        <v>12785.617918616395</v>
      </c>
      <c r="AN103" s="68">
        <f t="shared" si="46"/>
        <v>1564860000</v>
      </c>
      <c r="AO103" s="69">
        <f t="shared" si="47"/>
        <v>0.28915315002219882</v>
      </c>
      <c r="AP103" s="49" t="b">
        <f>AND(AM103&lt;'Model Inputs &amp; Summary Results'!$F$14,AO103&gt;=0.25)</f>
        <v>1</v>
      </c>
      <c r="AR103" s="68">
        <f t="shared" si="56"/>
        <v>2245317140.7331963</v>
      </c>
      <c r="AS103" s="68">
        <f t="shared" si="57"/>
        <v>4304.507382257575</v>
      </c>
      <c r="AT103" s="68">
        <f>MIN($AS103*'Model Inputs &amp; Summary Results'!$F$26,'Model Inputs &amp; Summary Results'!$F$23)</f>
        <v>3000</v>
      </c>
      <c r="AU103" s="68">
        <f t="shared" si="58"/>
        <v>1564860000</v>
      </c>
      <c r="AV103" s="68">
        <f t="shared" si="59"/>
        <v>680457140.73319626</v>
      </c>
      <c r="AX103" s="66">
        <f>'Model Inputs &amp; Summary Results'!$F$40*P103</f>
        <v>31273.871287500002</v>
      </c>
      <c r="AY103" s="66">
        <f>'Model Inputs &amp; Summary Results'!$F$41*Q103</f>
        <v>8749.9843062500004</v>
      </c>
      <c r="AZ103" s="66">
        <f>'Model Inputs &amp; Summary Results'!$F$42*R103</f>
        <v>53.559999999999995</v>
      </c>
      <c r="BA103" s="68">
        <f t="shared" si="48"/>
        <v>853097234.77070308</v>
      </c>
      <c r="BB103" s="68">
        <f t="shared" si="60"/>
        <v>364098560.91503316</v>
      </c>
      <c r="BD103" s="68">
        <f t="shared" si="49"/>
        <v>8175.5798898933663</v>
      </c>
      <c r="BE103" s="68">
        <f>MIN($BD103*'Model Inputs &amp; Summary Results'!$F$26,'Model Inputs &amp; Summary Results'!$F$23)</f>
        <v>3000</v>
      </c>
      <c r="BF103" s="68">
        <f t="shared" si="50"/>
        <v>12377.223520465061</v>
      </c>
      <c r="BG103" s="68">
        <f t="shared" si="63"/>
        <v>9377.2235204650606</v>
      </c>
      <c r="BH103" s="68">
        <f t="shared" si="51"/>
        <v>313041000</v>
      </c>
      <c r="BI103" s="70">
        <f t="shared" si="52"/>
        <v>0.36694644788543912</v>
      </c>
      <c r="BJ103" s="49" t="b">
        <f>AND(BG103&lt;'Model Inputs &amp; Summary Results'!$F$14,BG103&lt;$BX$23,BI103&gt;=0.25)</f>
        <v>1</v>
      </c>
      <c r="BL103" s="68">
        <f t="shared" si="61"/>
        <v>3489.3054991042691</v>
      </c>
      <c r="BM103" s="68">
        <f>MIN($BL103*'Model Inputs &amp; Summary Results'!$F$26,'Model Inputs &amp; Summary Results'!$F$23)</f>
        <v>2616.9791243282016</v>
      </c>
      <c r="BN103" s="68">
        <f t="shared" si="62"/>
        <v>273073920.68627483</v>
      </c>
      <c r="BO103" s="68">
        <f t="shared" si="64"/>
        <v>540056234.77070308</v>
      </c>
      <c r="BS103" s="49"/>
      <c r="BT103" s="49"/>
      <c r="BU103" s="49"/>
      <c r="BV103" s="49"/>
      <c r="BW103" s="49"/>
      <c r="BX103" s="49"/>
    </row>
    <row r="104" spans="1:76" x14ac:dyDescent="0.45">
      <c r="A104" s="49" t="str">
        <f t="shared" si="53"/>
        <v>TX</v>
      </c>
      <c r="B104" s="62">
        <v>0.80900000000000005</v>
      </c>
      <c r="C104" s="63" cm="1">
        <f t="array" ref="C104">_xlfn.IFNA(INDEX('Locations &amp; Fiber - Unserved'!$H:$H,MATCH(1,($A104='Locations &amp; Fiber - Unserved'!$A:$A)*($B104='Locations &amp; Fiber - Unserved'!$B:$B),0)),C103)</f>
        <v>0.248269986</v>
      </c>
      <c r="D104" s="63" cm="1">
        <f t="array" ref="D104">_xlfn.IFNA(INDEX('Locations &amp; Fiber - Unserved'!$G:$G,MATCH(1,($A104='Locations &amp; Fiber - Unserved'!$A:$A)*($B104='Locations &amp; Fiber - Unserved'!$B:$B),0)),D103)</f>
        <v>0.75173001399999995</v>
      </c>
      <c r="E104" s="64" cm="1">
        <f t="array" ref="E104">_xlfn.IFNA(INDEX('Locations &amp; Fiber - Unserved'!$C:$C,MATCH(1,($A104='Locations &amp; Fiber - Unserved'!$A:$A)*($B104='Locations &amp; Fiber - Unserved'!$B:$B),0)),E103)</f>
        <v>522250</v>
      </c>
      <c r="F104" s="64" cm="1">
        <f t="array" ref="F104">_xlfn.IFNA(INDEX('Locations &amp; Fiber - Unserved'!$D:$D,MATCH(1,($A104='Locations &amp; Fiber - Unserved'!$A:$A)*($B104='Locations &amp; Fiber - Unserved'!$B:$B),0)),F103)</f>
        <v>49697.473850000002</v>
      </c>
      <c r="G104" s="65" cm="1">
        <f t="array" ref="G104">_xlfn.IFNA(INDEX('Locations &amp; Fiber - Unserved'!$F:$F,MATCH(1,($A104='Locations &amp; Fiber - Unserved'!$A:$A)*($B104='Locations &amp; Fiber - Unserved'!$B:$B),0)),G103)</f>
        <v>0.22946838899999999</v>
      </c>
      <c r="H104" s="65" cm="1">
        <f t="array" ref="H104">_xlfn.IFNA(INDEX('Locations &amp; Fiber - Unserved'!$E:$E,MATCH(1,($A104='Locations &amp; Fiber - Unserved'!$A:$A)*($B104='Locations &amp; Fiber - Unserved'!$B:$B),0)),H103)</f>
        <v>0.334066211</v>
      </c>
      <c r="I104" s="63" cm="1">
        <f t="array" ref="I104">_xlfn.IFNA(INDEX('Locations &amp; Fiber - Unserved'!$I:$I,MATCH(1,($A104='Locations &amp; Fiber - Unserved'!$A:$A)*($B104='Locations &amp; Fiber - Unserved'!$B:$B),0)),I103)</f>
        <v>0.91796590199999994</v>
      </c>
      <c r="J104" s="63" cm="1">
        <f t="array" ref="J104">_xlfn.IFNA(INDEX('Locations &amp; Fiber - Unserved'!$J:$J,MATCH(1,($A104='Locations &amp; Fiber - Unserved'!$A:$A)*($B104='Locations &amp; Fiber - Unserved'!$B:$B),0)),J103)</f>
        <v>8.1600000000000006E-2</v>
      </c>
      <c r="K104" s="63" cm="1">
        <f t="array" ref="K104">_xlfn.IFNA(INDEX('Locations &amp; Fiber - Unserved'!$K:$K,MATCH(1,($A104='Locations &amp; Fiber - Unserved'!$A:$A)*($B104='Locations &amp; Fiber - Unserved'!$B:$B),0)),K103)</f>
        <v>4.7100000000000001E-4</v>
      </c>
      <c r="L104" s="64" cm="1">
        <f t="array" ref="L104">_xlfn.IFNA(INDEX('Locations &amp; Fiber - Underserved'!$C:$C,MATCH(1,($A104='Locations &amp; Fiber - Underserved'!$A:$A)*($B104='Locations &amp; Fiber - Underserved'!$B:$B),0)),L103)</f>
        <v>104457</v>
      </c>
      <c r="M104" s="64" cm="1">
        <f t="array" ref="M104">_xlfn.IFNA(INDEX('Locations &amp; Fiber - Underserved'!$D:$D,MATCH(1,($A104='Locations &amp; Fiber - Underserved'!$A:$A)*($B104='Locations &amp; Fiber - Underserved'!$B:$B),0)),M103)</f>
        <v>9118.9426280000007</v>
      </c>
      <c r="N104" s="65" cm="1">
        <f t="array" ref="N104">_xlfn.IFNA(INDEX('Locations &amp; Fiber - Underserved'!$F:$F,MATCH(1,($A104='Locations &amp; Fiber - Underserved'!$A:$A)*($B104='Locations &amp; Fiber - Underserved'!$B:$B),0)),N103)</f>
        <v>0.20486706800000001</v>
      </c>
      <c r="O104" s="72" cm="1">
        <f t="array" ref="O104">_xlfn.IFNA(INDEX('Locations &amp; Fiber - Underserved'!$E:$E,MATCH(1,($A104='Locations &amp; Fiber - Underserved'!$A:$A)*($B104='Locations &amp; Fiber - Underserved'!$B:$B),0)),O103)</f>
        <v>0.310416264</v>
      </c>
      <c r="P104" s="63" cm="1">
        <f t="array" ref="P104">_xlfn.IFNA(INDEX('Locations &amp; Fiber - Underserved'!$I:$I,MATCH(1,($A104='Locations &amp; Fiber - Underserved'!$A:$A)*($B104='Locations &amp; Fiber - Underserved'!$B:$B),0)),P103)</f>
        <v>0.81830703000000005</v>
      </c>
      <c r="Q104" s="63" cm="1">
        <f t="array" ref="Q104">_xlfn.IFNA(INDEX('Locations &amp; Fiber - Underserved'!$J:$J,MATCH(1,($A104='Locations &amp; Fiber - Underserved'!$A:$A)*($B104='Locations &amp; Fiber - Underserved'!$B:$B),0)),Q103)</f>
        <v>0.18066147199999999</v>
      </c>
      <c r="R104" s="63" cm="1">
        <f t="array" ref="R104">_xlfn.IFNA(INDEX('Locations &amp; Fiber - Underserved'!$K:$K,MATCH(1,($A104='Locations &amp; Fiber - Underserved'!$A:$A)*($B104='Locations &amp; Fiber - Underserved'!$B:$B),0)),R103)</f>
        <v>1.0300000000000001E-3</v>
      </c>
      <c r="T104" s="66">
        <f>'Model Inputs &amp; Summary Results'!$F$44*I104</f>
        <v>42455.922967499995</v>
      </c>
      <c r="U104" s="66">
        <f>'Model Inputs &amp; Summary Results'!$F$45*J104</f>
        <v>4957.2000000000007</v>
      </c>
      <c r="V104" s="66">
        <f>'Model Inputs &amp; Summary Results'!$F$46*K104</f>
        <v>33.441000000000003</v>
      </c>
      <c r="W104" s="67">
        <f t="shared" si="36"/>
        <v>392590.99981149996</v>
      </c>
      <c r="X104" s="67">
        <f t="shared" si="37"/>
        <v>90087.224262644202</v>
      </c>
      <c r="Y104" s="68">
        <f t="shared" si="38"/>
        <v>4274329248.6320653</v>
      </c>
      <c r="Z104" s="68">
        <f t="shared" si="39"/>
        <v>1772560107.71067</v>
      </c>
      <c r="AA104" s="66">
        <f>'Model Inputs &amp; Summary Results'!$F$40*I104</f>
        <v>35112.195751499996</v>
      </c>
      <c r="AB104" s="66">
        <f>'Model Inputs &amp; Summary Results'!$F$41*J104</f>
        <v>3937.2000000000003</v>
      </c>
      <c r="AC104" s="66">
        <f>'Model Inputs &amp; Summary Results'!$F$42*K104</f>
        <v>24.256499999999999</v>
      </c>
      <c r="AD104" s="67">
        <f t="shared" si="40"/>
        <v>129659.00018849999</v>
      </c>
      <c r="AE104" s="67">
        <f t="shared" si="41"/>
        <v>29752.641892605789</v>
      </c>
      <c r="AF104" s="68">
        <f t="shared" si="42"/>
        <v>1162544382.8750892</v>
      </c>
      <c r="AG104" s="68">
        <f t="shared" si="54"/>
        <v>482106004.62914556</v>
      </c>
      <c r="AI104" s="68">
        <f t="shared" si="43"/>
        <v>5436873631.5071545</v>
      </c>
      <c r="AJ104" s="68">
        <f t="shared" si="44"/>
        <v>10410.480864542182</v>
      </c>
      <c r="AK104" s="68">
        <f>MIN($AJ104*'Model Inputs &amp; Summary Results'!$F$26,'Model Inputs &amp; Summary Results'!$F$23)</f>
        <v>3000</v>
      </c>
      <c r="AL104" s="68">
        <f t="shared" si="45"/>
        <v>15850.29384959185</v>
      </c>
      <c r="AM104" s="68">
        <f t="shared" si="55"/>
        <v>12850.29384959185</v>
      </c>
      <c r="AN104" s="68">
        <f t="shared" si="46"/>
        <v>1566750000</v>
      </c>
      <c r="AO104" s="69">
        <f t="shared" si="47"/>
        <v>0.28817112667849182</v>
      </c>
      <c r="AP104" s="49" t="b">
        <f>AND(AM104&lt;'Model Inputs &amp; Summary Results'!$F$14,AO104&gt;=0.25)</f>
        <v>1</v>
      </c>
      <c r="AR104" s="68">
        <f t="shared" si="56"/>
        <v>2254666112.3398156</v>
      </c>
      <c r="AS104" s="68">
        <f t="shared" si="57"/>
        <v>4317.216107879015</v>
      </c>
      <c r="AT104" s="68">
        <f>MIN($AS104*'Model Inputs &amp; Summary Results'!$F$26,'Model Inputs &amp; Summary Results'!$F$23)</f>
        <v>3000</v>
      </c>
      <c r="AU104" s="68">
        <f t="shared" si="58"/>
        <v>1566750000</v>
      </c>
      <c r="AV104" s="68">
        <f t="shared" si="59"/>
        <v>687916112.33981562</v>
      </c>
      <c r="AX104" s="66">
        <f>'Model Inputs &amp; Summary Results'!$F$40*P104</f>
        <v>31300.2438975</v>
      </c>
      <c r="AY104" s="66">
        <f>'Model Inputs &amp; Summary Results'!$F$41*Q104</f>
        <v>8716.9160240000001</v>
      </c>
      <c r="AZ104" s="66">
        <f>'Model Inputs &amp; Summary Results'!$F$42*R104</f>
        <v>53.045000000000002</v>
      </c>
      <c r="BA104" s="68">
        <f t="shared" si="48"/>
        <v>857494344.11456215</v>
      </c>
      <c r="BB104" s="68">
        <f t="shared" si="60"/>
        <v>365397899.77136177</v>
      </c>
      <c r="BD104" s="68">
        <f t="shared" si="49"/>
        <v>8209.0653964268749</v>
      </c>
      <c r="BE104" s="68">
        <f>MIN($BD104*'Model Inputs &amp; Summary Results'!$F$26,'Model Inputs &amp; Summary Results'!$F$23)</f>
        <v>3000</v>
      </c>
      <c r="BF104" s="68">
        <f t="shared" si="50"/>
        <v>12438.443309446444</v>
      </c>
      <c r="BG104" s="68">
        <f t="shared" si="63"/>
        <v>9438.4433094464439</v>
      </c>
      <c r="BH104" s="68">
        <f t="shared" si="51"/>
        <v>313371000</v>
      </c>
      <c r="BI104" s="70">
        <f t="shared" si="52"/>
        <v>0.36544964074787334</v>
      </c>
      <c r="BJ104" s="49" t="b">
        <f>AND(BG104&lt;'Model Inputs &amp; Summary Results'!$F$14,BG104&lt;$BX$23,BI104&gt;=0.25)</f>
        <v>1</v>
      </c>
      <c r="BL104" s="68">
        <f t="shared" si="61"/>
        <v>3498.0700170535415</v>
      </c>
      <c r="BM104" s="68">
        <f>MIN($BL104*'Model Inputs &amp; Summary Results'!$F$26,'Model Inputs &amp; Summary Results'!$F$23)</f>
        <v>2623.552512790156</v>
      </c>
      <c r="BN104" s="68">
        <f t="shared" si="62"/>
        <v>274048424.82852131</v>
      </c>
      <c r="BO104" s="68">
        <f t="shared" si="64"/>
        <v>544123344.11456215</v>
      </c>
      <c r="BS104" s="49"/>
      <c r="BT104" s="49"/>
      <c r="BU104" s="49"/>
      <c r="BV104" s="49"/>
      <c r="BW104" s="49"/>
      <c r="BX104" s="49"/>
    </row>
    <row r="105" spans="1:76" x14ac:dyDescent="0.45">
      <c r="A105" s="49" t="str">
        <f t="shared" si="53"/>
        <v>TX</v>
      </c>
      <c r="B105" s="62">
        <v>0.81</v>
      </c>
      <c r="C105" s="63" cm="1">
        <f t="array" ref="C105">_xlfn.IFNA(INDEX('Locations &amp; Fiber - Unserved'!$H:$H,MATCH(1,($A105='Locations &amp; Fiber - Unserved'!$A:$A)*($B105='Locations &amp; Fiber - Unserved'!$B:$B),0)),C104)</f>
        <v>0.248271193</v>
      </c>
      <c r="D105" s="63" cm="1">
        <f t="array" ref="D105">_xlfn.IFNA(INDEX('Locations &amp; Fiber - Unserved'!$G:$G,MATCH(1,($A105='Locations &amp; Fiber - Unserved'!$A:$A)*($B105='Locations &amp; Fiber - Unserved'!$B:$B),0)),D104)</f>
        <v>0.751728807</v>
      </c>
      <c r="E105" s="64" cm="1">
        <f t="array" ref="E105">_xlfn.IFNA(INDEX('Locations &amp; Fiber - Unserved'!$C:$C,MATCH(1,($A105='Locations &amp; Fiber - Unserved'!$A:$A)*($B105='Locations &amp; Fiber - Unserved'!$B:$B),0)),E104)</f>
        <v>522904</v>
      </c>
      <c r="F105" s="64" cm="1">
        <f t="array" ref="F105">_xlfn.IFNA(INDEX('Locations &amp; Fiber - Unserved'!$D:$D,MATCH(1,($A105='Locations &amp; Fiber - Unserved'!$A:$A)*($B105='Locations &amp; Fiber - Unserved'!$B:$B),0)),F104)</f>
        <v>49916.580119999999</v>
      </c>
      <c r="G105" s="65" cm="1">
        <f t="array" ref="G105">_xlfn.IFNA(INDEX('Locations &amp; Fiber - Unserved'!$F:$F,MATCH(1,($A105='Locations &amp; Fiber - Unserved'!$A:$A)*($B105='Locations &amp; Fiber - Unserved'!$B:$B),0)),G104)</f>
        <v>0.230255602</v>
      </c>
      <c r="H105" s="65" cm="1">
        <f t="array" ref="H105">_xlfn.IFNA(INDEX('Locations &amp; Fiber - Unserved'!$E:$E,MATCH(1,($A105='Locations &amp; Fiber - Unserved'!$A:$A)*($B105='Locations &amp; Fiber - Unserved'!$B:$B),0)),H104)</f>
        <v>0.33593492000000003</v>
      </c>
      <c r="I105" s="63" cm="1">
        <f t="array" ref="I105">_xlfn.IFNA(INDEX('Locations &amp; Fiber - Unserved'!$I:$I,MATCH(1,($A105='Locations &amp; Fiber - Unserved'!$A:$A)*($B105='Locations &amp; Fiber - Unserved'!$B:$B),0)),I104)</f>
        <v>0.91825768500000005</v>
      </c>
      <c r="J105" s="63" cm="1">
        <f t="array" ref="J105">_xlfn.IFNA(INDEX('Locations &amp; Fiber - Unserved'!$J:$J,MATCH(1,($A105='Locations &amp; Fiber - Unserved'!$A:$A)*($B105='Locations &amp; Fiber - Unserved'!$B:$B),0)),J104)</f>
        <v>8.1299999999999997E-2</v>
      </c>
      <c r="K105" s="63" cm="1">
        <f t="array" ref="K105">_xlfn.IFNA(INDEX('Locations &amp; Fiber - Unserved'!$K:$K,MATCH(1,($A105='Locations &amp; Fiber - Unserved'!$A:$A)*($B105='Locations &amp; Fiber - Unserved'!$B:$B),0)),K104)</f>
        <v>4.6999999999999999E-4</v>
      </c>
      <c r="L105" s="64" cm="1">
        <f t="array" ref="L105">_xlfn.IFNA(INDEX('Locations &amp; Fiber - Underserved'!$C:$C,MATCH(1,($A105='Locations &amp; Fiber - Underserved'!$A:$A)*($B105='Locations &amp; Fiber - Underserved'!$B:$B),0)),L104)</f>
        <v>104604</v>
      </c>
      <c r="M105" s="64" cm="1">
        <f t="array" ref="M105">_xlfn.IFNA(INDEX('Locations &amp; Fiber - Underserved'!$D:$D,MATCH(1,($A105='Locations &amp; Fiber - Underserved'!$A:$A)*($B105='Locations &amp; Fiber - Underserved'!$B:$B),0)),M104)</f>
        <v>9164.7291740000001</v>
      </c>
      <c r="N105" s="65" cm="1">
        <f t="array" ref="N105">_xlfn.IFNA(INDEX('Locations &amp; Fiber - Underserved'!$F:$F,MATCH(1,($A105='Locations &amp; Fiber - Underserved'!$A:$A)*($B105='Locations &amp; Fiber - Underserved'!$B:$B),0)),N104)</f>
        <v>0.20562223800000001</v>
      </c>
      <c r="O105" s="72" cm="1">
        <f t="array" ref="O105">_xlfn.IFNA(INDEX('Locations &amp; Fiber - Underserved'!$E:$E,MATCH(1,($A105='Locations &amp; Fiber - Underserved'!$A:$A)*($B105='Locations &amp; Fiber - Underserved'!$B:$B),0)),O104)</f>
        <v>0.31240274899999998</v>
      </c>
      <c r="P105" s="63" cm="1">
        <f t="array" ref="P105">_xlfn.IFNA(INDEX('Locations &amp; Fiber - Underserved'!$I:$I,MATCH(1,($A105='Locations &amp; Fiber - Underserved'!$A:$A)*($B105='Locations &amp; Fiber - Underserved'!$B:$B),0)),P104)</f>
        <v>0.81906224999999999</v>
      </c>
      <c r="Q105" s="63" cm="1">
        <f t="array" ref="Q105">_xlfn.IFNA(INDEX('Locations &amp; Fiber - Underserved'!$J:$J,MATCH(1,($A105='Locations &amp; Fiber - Underserved'!$A:$A)*($B105='Locations &amp; Fiber - Underserved'!$B:$B),0)),Q104)</f>
        <v>0.17991128100000001</v>
      </c>
      <c r="R105" s="63" cm="1">
        <f t="array" ref="R105">_xlfn.IFNA(INDEX('Locations &amp; Fiber - Underserved'!$K:$K,MATCH(1,($A105='Locations &amp; Fiber - Underserved'!$A:$A)*($B105='Locations &amp; Fiber - Underserved'!$B:$B),0)),R104)</f>
        <v>1.0300000000000001E-3</v>
      </c>
      <c r="T105" s="66">
        <f>'Model Inputs &amp; Summary Results'!$F$44*I105</f>
        <v>42469.417931250005</v>
      </c>
      <c r="U105" s="66">
        <f>'Model Inputs &amp; Summary Results'!$F$45*J105</f>
        <v>4938.9749999999995</v>
      </c>
      <c r="V105" s="66">
        <f>'Model Inputs &amp; Summary Results'!$F$46*K105</f>
        <v>33.369999999999997</v>
      </c>
      <c r="W105" s="67">
        <f t="shared" si="36"/>
        <v>393082.00009552803</v>
      </c>
      <c r="X105" s="67">
        <f t="shared" si="37"/>
        <v>90509.332567359859</v>
      </c>
      <c r="Y105" s="68">
        <f t="shared" si="38"/>
        <v>4293922298.7263517</v>
      </c>
      <c r="Z105" s="68">
        <f t="shared" si="39"/>
        <v>1780191960.9835596</v>
      </c>
      <c r="AA105" s="66">
        <f>'Model Inputs &amp; Summary Results'!$F$40*I105</f>
        <v>35123.356451250002</v>
      </c>
      <c r="AB105" s="66">
        <f>'Model Inputs &amp; Summary Results'!$F$41*J105</f>
        <v>3922.7249999999999</v>
      </c>
      <c r="AC105" s="66">
        <f>'Model Inputs &amp; Summary Results'!$F$42*K105</f>
        <v>24.204999999999998</v>
      </c>
      <c r="AD105" s="67">
        <f t="shared" si="40"/>
        <v>129821.999904472</v>
      </c>
      <c r="AE105" s="67">
        <f t="shared" si="41"/>
        <v>29892.242740848145</v>
      </c>
      <c r="AF105" s="68">
        <f t="shared" si="42"/>
        <v>1167898486.5552356</v>
      </c>
      <c r="AG105" s="68">
        <f t="shared" si="54"/>
        <v>484192156.34786546</v>
      </c>
      <c r="AI105" s="68">
        <f t="shared" si="43"/>
        <v>5461820785.2815876</v>
      </c>
      <c r="AJ105" s="68">
        <f t="shared" si="44"/>
        <v>10445.169257228072</v>
      </c>
      <c r="AK105" s="68">
        <f>MIN($AJ105*'Model Inputs &amp; Summary Results'!$F$26,'Model Inputs &amp; Summary Results'!$F$23)</f>
        <v>3000</v>
      </c>
      <c r="AL105" s="68">
        <f t="shared" si="45"/>
        <v>15937.344834968439</v>
      </c>
      <c r="AM105" s="68">
        <f t="shared" si="55"/>
        <v>12937.344834968439</v>
      </c>
      <c r="AN105" s="68">
        <f t="shared" si="46"/>
        <v>1568712000</v>
      </c>
      <c r="AO105" s="69">
        <f t="shared" si="47"/>
        <v>0.28721411076455233</v>
      </c>
      <c r="AP105" s="49" t="b">
        <f>AND(AM105&lt;'Model Inputs &amp; Summary Results'!$F$14,AO105&gt;=0.25)</f>
        <v>1</v>
      </c>
      <c r="AR105" s="68">
        <f t="shared" si="56"/>
        <v>2264384117.3314252</v>
      </c>
      <c r="AS105" s="68">
        <f t="shared" si="57"/>
        <v>4330.4012157708203</v>
      </c>
      <c r="AT105" s="68">
        <f>MIN($AS105*'Model Inputs &amp; Summary Results'!$F$26,'Model Inputs &amp; Summary Results'!$F$23)</f>
        <v>3000</v>
      </c>
      <c r="AU105" s="68">
        <f t="shared" si="58"/>
        <v>1568712000</v>
      </c>
      <c r="AV105" s="68">
        <f t="shared" si="59"/>
        <v>695672117.33142519</v>
      </c>
      <c r="AX105" s="66">
        <f>'Model Inputs &amp; Summary Results'!$F$40*P105</f>
        <v>31329.131062500001</v>
      </c>
      <c r="AY105" s="66">
        <f>'Model Inputs &amp; Summary Results'!$F$41*Q105</f>
        <v>8680.7193082499998</v>
      </c>
      <c r="AZ105" s="66">
        <f>'Model Inputs &amp; Summary Results'!$F$42*R105</f>
        <v>53.045000000000002</v>
      </c>
      <c r="BA105" s="68">
        <f t="shared" si="48"/>
        <v>861709154.12988293</v>
      </c>
      <c r="BB105" s="68">
        <f t="shared" si="60"/>
        <v>367165585.99922204</v>
      </c>
      <c r="BD105" s="68">
        <f t="shared" si="49"/>
        <v>8237.8222068934538</v>
      </c>
      <c r="BE105" s="68">
        <f>MIN($BD105*'Model Inputs &amp; Summary Results'!$F$26,'Model Inputs &amp; Summary Results'!$F$23)</f>
        <v>3000</v>
      </c>
      <c r="BF105" s="68">
        <f t="shared" si="50"/>
        <v>12515.758646721672</v>
      </c>
      <c r="BG105" s="68">
        <f t="shared" si="63"/>
        <v>9515.7586467216715</v>
      </c>
      <c r="BH105" s="68">
        <f t="shared" si="51"/>
        <v>313812000</v>
      </c>
      <c r="BI105" s="70">
        <f t="shared" si="52"/>
        <v>0.36417391935086724</v>
      </c>
      <c r="BJ105" s="49" t="b">
        <f>AND(BG105&lt;'Model Inputs &amp; Summary Results'!$F$14,BG105&lt;$BX$23,BI105&gt;=0.25)</f>
        <v>1</v>
      </c>
      <c r="BL105" s="68">
        <f t="shared" si="61"/>
        <v>3510.0530189975721</v>
      </c>
      <c r="BM105" s="68">
        <f>MIN($BL105*'Model Inputs &amp; Summary Results'!$F$26,'Model Inputs &amp; Summary Results'!$F$23)</f>
        <v>2632.5397642481789</v>
      </c>
      <c r="BN105" s="68">
        <f t="shared" si="62"/>
        <v>275374189.49941653</v>
      </c>
      <c r="BO105" s="68">
        <f t="shared" si="64"/>
        <v>547897154.12988293</v>
      </c>
      <c r="BS105" s="49"/>
      <c r="BT105" s="49"/>
      <c r="BU105" s="49"/>
      <c r="BV105" s="49"/>
      <c r="BW105" s="49"/>
      <c r="BX105" s="49"/>
    </row>
    <row r="106" spans="1:76" x14ac:dyDescent="0.45">
      <c r="A106" s="49" t="str">
        <f t="shared" si="53"/>
        <v>TX</v>
      </c>
      <c r="B106" s="62">
        <v>0.81100000000000005</v>
      </c>
      <c r="C106" s="63" cm="1">
        <f t="array" ref="C106">_xlfn.IFNA(INDEX('Locations &amp; Fiber - Unserved'!$H:$H,MATCH(1,($A106='Locations &amp; Fiber - Unserved'!$A:$A)*($B106='Locations &amp; Fiber - Unserved'!$B:$B),0)),C105)</f>
        <v>0.24818975200000001</v>
      </c>
      <c r="D106" s="63" cm="1">
        <f t="array" ref="D106">_xlfn.IFNA(INDEX('Locations &amp; Fiber - Unserved'!$G:$G,MATCH(1,($A106='Locations &amp; Fiber - Unserved'!$A:$A)*($B106='Locations &amp; Fiber - Unserved'!$B:$B),0)),D105)</f>
        <v>0.75181024799999996</v>
      </c>
      <c r="E106" s="64" cm="1">
        <f t="array" ref="E106">_xlfn.IFNA(INDEX('Locations &amp; Fiber - Unserved'!$C:$C,MATCH(1,($A106='Locations &amp; Fiber - Unserved'!$A:$A)*($B106='Locations &amp; Fiber - Unserved'!$B:$B),0)),E105)</f>
        <v>523547</v>
      </c>
      <c r="F106" s="64" cm="1">
        <f t="array" ref="F106">_xlfn.IFNA(INDEX('Locations &amp; Fiber - Unserved'!$D:$D,MATCH(1,($A106='Locations &amp; Fiber - Unserved'!$A:$A)*($B106='Locations &amp; Fiber - Unserved'!$B:$B),0)),F105)</f>
        <v>50133.109600000003</v>
      </c>
      <c r="G106" s="65" cm="1">
        <f t="array" ref="G106">_xlfn.IFNA(INDEX('Locations &amp; Fiber - Unserved'!$F:$F,MATCH(1,($A106='Locations &amp; Fiber - Unserved'!$A:$A)*($B106='Locations &amp; Fiber - Unserved'!$B:$B),0)),G105)</f>
        <v>0.231057609</v>
      </c>
      <c r="H106" s="65" cm="1">
        <f t="array" ref="H106">_xlfn.IFNA(INDEX('Locations &amp; Fiber - Unserved'!$E:$E,MATCH(1,($A106='Locations &amp; Fiber - Unserved'!$A:$A)*($B106='Locations &amp; Fiber - Unserved'!$B:$B),0)),H105)</f>
        <v>0.337849126</v>
      </c>
      <c r="I106" s="63" cm="1">
        <f t="array" ref="I106">_xlfn.IFNA(INDEX('Locations &amp; Fiber - Unserved'!$I:$I,MATCH(1,($A106='Locations &amp; Fiber - Unserved'!$A:$A)*($B106='Locations &amp; Fiber - Unserved'!$B:$B),0)),I105)</f>
        <v>0.918614492</v>
      </c>
      <c r="J106" s="63" cm="1">
        <f t="array" ref="J106">_xlfn.IFNA(INDEX('Locations &amp; Fiber - Unserved'!$J:$J,MATCH(1,($A106='Locations &amp; Fiber - Unserved'!$A:$A)*($B106='Locations &amp; Fiber - Unserved'!$B:$B),0)),J105)</f>
        <v>8.09E-2</v>
      </c>
      <c r="K106" s="63" cm="1">
        <f t="array" ref="K106">_xlfn.IFNA(INDEX('Locations &amp; Fiber - Unserved'!$K:$K,MATCH(1,($A106='Locations &amp; Fiber - Unserved'!$A:$A)*($B106='Locations &amp; Fiber - Unserved'!$B:$B),0)),K105)</f>
        <v>4.6799999999999999E-4</v>
      </c>
      <c r="L106" s="64" cm="1">
        <f t="array" ref="L106">_xlfn.IFNA(INDEX('Locations &amp; Fiber - Underserved'!$C:$C,MATCH(1,($A106='Locations &amp; Fiber - Underserved'!$A:$A)*($B106='Locations &amp; Fiber - Underserved'!$B:$B),0)),L105)</f>
        <v>104734</v>
      </c>
      <c r="M106" s="64" cm="1">
        <f t="array" ref="M106">_xlfn.IFNA(INDEX('Locations &amp; Fiber - Underserved'!$D:$D,MATCH(1,($A106='Locations &amp; Fiber - Underserved'!$A:$A)*($B106='Locations &amp; Fiber - Underserved'!$B:$B),0)),M105)</f>
        <v>9205.4620620000005</v>
      </c>
      <c r="N106" s="65" cm="1">
        <f t="array" ref="N106">_xlfn.IFNA(INDEX('Locations &amp; Fiber - Underserved'!$F:$F,MATCH(1,($A106='Locations &amp; Fiber - Underserved'!$A:$A)*($B106='Locations &amp; Fiber - Underserved'!$B:$B),0)),N105)</f>
        <v>0.20638785500000001</v>
      </c>
      <c r="O106" s="72" cm="1">
        <f t="array" ref="O106">_xlfn.IFNA(INDEX('Locations &amp; Fiber - Underserved'!$E:$E,MATCH(1,($A106='Locations &amp; Fiber - Underserved'!$A:$A)*($B106='Locations &amp; Fiber - Underserved'!$B:$B),0)),O105)</f>
        <v>0.31381773400000001</v>
      </c>
      <c r="P106" s="63" cm="1">
        <f t="array" ref="P106">_xlfn.IFNA(INDEX('Locations &amp; Fiber - Underserved'!$I:$I,MATCH(1,($A106='Locations &amp; Fiber - Underserved'!$A:$A)*($B106='Locations &amp; Fiber - Underserved'!$B:$B),0)),P105)</f>
        <v>0.81974981400000002</v>
      </c>
      <c r="Q106" s="63" cm="1">
        <f t="array" ref="Q106">_xlfn.IFNA(INDEX('Locations &amp; Fiber - Underserved'!$J:$J,MATCH(1,($A106='Locations &amp; Fiber - Underserved'!$A:$A)*($B106='Locations &amp; Fiber - Underserved'!$B:$B),0)),Q105)</f>
        <v>0.179226513</v>
      </c>
      <c r="R106" s="63" cm="1">
        <f t="array" ref="R106">_xlfn.IFNA(INDEX('Locations &amp; Fiber - Underserved'!$K:$K,MATCH(1,($A106='Locations &amp; Fiber - Underserved'!$A:$A)*($B106='Locations &amp; Fiber - Underserved'!$B:$B),0)),R105)</f>
        <v>1.0200000000000001E-3</v>
      </c>
      <c r="T106" s="66">
        <f>'Model Inputs &amp; Summary Results'!$F$44*I106</f>
        <v>42485.920254999997</v>
      </c>
      <c r="U106" s="66">
        <f>'Model Inputs &amp; Summary Results'!$F$45*J106</f>
        <v>4914.6750000000002</v>
      </c>
      <c r="V106" s="66">
        <f>'Model Inputs &amp; Summary Results'!$F$46*K106</f>
        <v>33.228000000000002</v>
      </c>
      <c r="W106" s="67">
        <f t="shared" si="36"/>
        <v>393607.99990965601</v>
      </c>
      <c r="X106" s="67">
        <f t="shared" si="37"/>
        <v>90946.123342397332</v>
      </c>
      <c r="Y106" s="68">
        <f t="shared" si="38"/>
        <v>4313922340.3507051</v>
      </c>
      <c r="Z106" s="68">
        <f t="shared" si="39"/>
        <v>1787808573.8962946</v>
      </c>
      <c r="AA106" s="66">
        <f>'Model Inputs &amp; Summary Results'!$F$40*I106</f>
        <v>35137.004319</v>
      </c>
      <c r="AB106" s="66">
        <f>'Model Inputs &amp; Summary Results'!$F$41*J106</f>
        <v>3903.4250000000002</v>
      </c>
      <c r="AC106" s="66">
        <f>'Model Inputs &amp; Summary Results'!$F$42*K106</f>
        <v>24.102</v>
      </c>
      <c r="AD106" s="67">
        <f t="shared" si="40"/>
        <v>129939.00009034401</v>
      </c>
      <c r="AE106" s="67">
        <f t="shared" si="41"/>
        <v>30023.394676725671</v>
      </c>
      <c r="AF106" s="68">
        <f t="shared" si="42"/>
        <v>1172849841.6516478</v>
      </c>
      <c r="AG106" s="68">
        <f t="shared" si="54"/>
        <v>486061369.99380088</v>
      </c>
      <c r="AI106" s="68">
        <f t="shared" si="43"/>
        <v>5486772182.0023527</v>
      </c>
      <c r="AJ106" s="68">
        <f t="shared" si="44"/>
        <v>10479.999278006278</v>
      </c>
      <c r="AK106" s="68">
        <f>MIN($AJ106*'Model Inputs &amp; Summary Results'!$F$26,'Model Inputs &amp; Summary Results'!$F$23)</f>
        <v>3000</v>
      </c>
      <c r="AL106" s="68">
        <f t="shared" si="45"/>
        <v>16025.475729540227</v>
      </c>
      <c r="AM106" s="68">
        <f t="shared" si="55"/>
        <v>13025.475729540227</v>
      </c>
      <c r="AN106" s="68">
        <f t="shared" si="46"/>
        <v>1570641000</v>
      </c>
      <c r="AO106" s="69">
        <f t="shared" si="47"/>
        <v>0.28625956170587846</v>
      </c>
      <c r="AP106" s="49" t="b">
        <f>AND(AM106&lt;'Model Inputs &amp; Summary Results'!$F$14,AO106&gt;=0.25)</f>
        <v>1</v>
      </c>
      <c r="AR106" s="68">
        <f t="shared" si="56"/>
        <v>2273869943.8900957</v>
      </c>
      <c r="AS106" s="68">
        <f t="shared" si="57"/>
        <v>4343.2011717956475</v>
      </c>
      <c r="AT106" s="68">
        <f>MIN($AS106*'Model Inputs &amp; Summary Results'!$F$26,'Model Inputs &amp; Summary Results'!$F$23)</f>
        <v>3000</v>
      </c>
      <c r="AU106" s="68">
        <f t="shared" si="58"/>
        <v>1570641000</v>
      </c>
      <c r="AV106" s="68">
        <f t="shared" si="59"/>
        <v>703228943.89009571</v>
      </c>
      <c r="AX106" s="66">
        <f>'Model Inputs &amp; Summary Results'!$F$40*P106</f>
        <v>31355.4303855</v>
      </c>
      <c r="AY106" s="66">
        <f>'Model Inputs &amp; Summary Results'!$F$41*Q106</f>
        <v>8647.67925225</v>
      </c>
      <c r="AZ106" s="66">
        <f>'Model Inputs &amp; Summary Results'!$F$42*R106</f>
        <v>52.53</v>
      </c>
      <c r="BA106" s="68">
        <f t="shared" si="48"/>
        <v>865835720.92916107</v>
      </c>
      <c r="BB106" s="68">
        <f t="shared" si="60"/>
        <v>368730671.05445105</v>
      </c>
      <c r="BD106" s="68">
        <f t="shared" si="49"/>
        <v>8266.9975454881987</v>
      </c>
      <c r="BE106" s="68">
        <f>MIN($BD106*'Model Inputs &amp; Summary Results'!$F$26,'Model Inputs &amp; Summary Results'!$F$23)</f>
        <v>3000</v>
      </c>
      <c r="BF106" s="68">
        <f t="shared" si="50"/>
        <v>12570.170065039287</v>
      </c>
      <c r="BG106" s="68">
        <f t="shared" si="63"/>
        <v>9570.1700650392868</v>
      </c>
      <c r="BH106" s="68">
        <f t="shared" si="51"/>
        <v>314202000</v>
      </c>
      <c r="BI106" s="70">
        <f t="shared" si="52"/>
        <v>0.36288870094527625</v>
      </c>
      <c r="BJ106" s="49" t="b">
        <f>AND(BG106&lt;'Model Inputs &amp; Summary Results'!$F$14,BG106&lt;$BX$23,BI106&gt;=0.25)</f>
        <v>1</v>
      </c>
      <c r="BL106" s="68">
        <f t="shared" si="61"/>
        <v>3520.6396304395043</v>
      </c>
      <c r="BM106" s="68">
        <f>MIN($BL106*'Model Inputs &amp; Summary Results'!$F$26,'Model Inputs &amp; Summary Results'!$F$23)</f>
        <v>2640.4797228296284</v>
      </c>
      <c r="BN106" s="68">
        <f t="shared" si="62"/>
        <v>276548003.2908383</v>
      </c>
      <c r="BO106" s="68">
        <f t="shared" si="64"/>
        <v>551633720.92916107</v>
      </c>
      <c r="BS106" s="49"/>
      <c r="BT106" s="49"/>
      <c r="BU106" s="49"/>
      <c r="BV106" s="49"/>
      <c r="BW106" s="49"/>
      <c r="BX106" s="49"/>
    </row>
    <row r="107" spans="1:76" x14ac:dyDescent="0.45">
      <c r="A107" s="49" t="str">
        <f t="shared" si="53"/>
        <v>TX</v>
      </c>
      <c r="B107" s="62">
        <v>0.81200000000000006</v>
      </c>
      <c r="C107" s="63" cm="1">
        <f t="array" ref="C107">_xlfn.IFNA(INDEX('Locations &amp; Fiber - Unserved'!$H:$H,MATCH(1,($A107='Locations &amp; Fiber - Unserved'!$A:$A)*($B107='Locations &amp; Fiber - Unserved'!$B:$B),0)),C106)</f>
        <v>0.24812246700000001</v>
      </c>
      <c r="D107" s="63" cm="1">
        <f t="array" ref="D107">_xlfn.IFNA(INDEX('Locations &amp; Fiber - Unserved'!$G:$G,MATCH(1,($A107='Locations &amp; Fiber - Unserved'!$A:$A)*($B107='Locations &amp; Fiber - Unserved'!$B:$B),0)),D106)</f>
        <v>0.75187753300000004</v>
      </c>
      <c r="E107" s="64" cm="1">
        <f t="array" ref="E107">_xlfn.IFNA(INDEX('Locations &amp; Fiber - Unserved'!$C:$C,MATCH(1,($A107='Locations &amp; Fiber - Unserved'!$A:$A)*($B107='Locations &amp; Fiber - Unserved'!$B:$B),0)),E106)</f>
        <v>524092</v>
      </c>
      <c r="F107" s="64" cm="1">
        <f t="array" ref="F107">_xlfn.IFNA(INDEX('Locations &amp; Fiber - Unserved'!$D:$D,MATCH(1,($A107='Locations &amp; Fiber - Unserved'!$A:$A)*($B107='Locations &amp; Fiber - Unserved'!$B:$B),0)),F106)</f>
        <v>50317.644749999999</v>
      </c>
      <c r="G107" s="65" cm="1">
        <f t="array" ref="G107">_xlfn.IFNA(INDEX('Locations &amp; Fiber - Unserved'!$F:$F,MATCH(1,($A107='Locations &amp; Fiber - Unserved'!$A:$A)*($B107='Locations &amp; Fiber - Unserved'!$B:$B),0)),G106)</f>
        <v>0.23183205100000001</v>
      </c>
      <c r="H107" s="65" cm="1">
        <f t="array" ref="H107">_xlfn.IFNA(INDEX('Locations &amp; Fiber - Unserved'!$E:$E,MATCH(1,($A107='Locations &amp; Fiber - Unserved'!$A:$A)*($B107='Locations &amp; Fiber - Unserved'!$B:$B),0)),H106)</f>
        <v>0.33918693100000002</v>
      </c>
      <c r="I107" s="63" cm="1">
        <f t="array" ref="I107">_xlfn.IFNA(INDEX('Locations &amp; Fiber - Unserved'!$I:$I,MATCH(1,($A107='Locations &amp; Fiber - Unserved'!$A:$A)*($B107='Locations &amp; Fiber - Unserved'!$B:$B),0)),I106)</f>
        <v>0.91889669299999999</v>
      </c>
      <c r="J107" s="63" cm="1">
        <f t="array" ref="J107">_xlfn.IFNA(INDEX('Locations &amp; Fiber - Unserved'!$J:$J,MATCH(1,($A107='Locations &amp; Fiber - Unserved'!$A:$A)*($B107='Locations &amp; Fiber - Unserved'!$B:$B),0)),J106)</f>
        <v>8.0600000000000005E-2</v>
      </c>
      <c r="K107" s="63" cm="1">
        <f t="array" ref="K107">_xlfn.IFNA(INDEX('Locations &amp; Fiber - Unserved'!$K:$K,MATCH(1,($A107='Locations &amp; Fiber - Unserved'!$A:$A)*($B107='Locations &amp; Fiber - Unserved'!$B:$B),0)),K106)</f>
        <v>4.66E-4</v>
      </c>
      <c r="L107" s="64" cm="1">
        <f t="array" ref="L107">_xlfn.IFNA(INDEX('Locations &amp; Fiber - Underserved'!$C:$C,MATCH(1,($A107='Locations &amp; Fiber - Underserved'!$A:$A)*($B107='Locations &amp; Fiber - Underserved'!$B:$B),0)),L106)</f>
        <v>104853</v>
      </c>
      <c r="M107" s="64" cm="1">
        <f t="array" ref="M107">_xlfn.IFNA(INDEX('Locations &amp; Fiber - Underserved'!$D:$D,MATCH(1,($A107='Locations &amp; Fiber - Underserved'!$A:$A)*($B107='Locations &amp; Fiber - Underserved'!$B:$B),0)),M106)</f>
        <v>9242.9149280000001</v>
      </c>
      <c r="N107" s="65" cm="1">
        <f t="array" ref="N107">_xlfn.IFNA(INDEX('Locations &amp; Fiber - Underserved'!$F:$F,MATCH(1,($A107='Locations &amp; Fiber - Underserved'!$A:$A)*($B107='Locations &amp; Fiber - Underserved'!$B:$B),0)),N106)</f>
        <v>0.20691622500000001</v>
      </c>
      <c r="O107" s="72" cm="1">
        <f t="array" ref="O107">_xlfn.IFNA(INDEX('Locations &amp; Fiber - Underserved'!$E:$E,MATCH(1,($A107='Locations &amp; Fiber - Underserved'!$A:$A)*($B107='Locations &amp; Fiber - Underserved'!$B:$B),0)),O106)</f>
        <v>0.31558066499999998</v>
      </c>
      <c r="P107" s="63" cm="1">
        <f t="array" ref="P107">_xlfn.IFNA(INDEX('Locations &amp; Fiber - Underserved'!$I:$I,MATCH(1,($A107='Locations &amp; Fiber - Underserved'!$A:$A)*($B107='Locations &amp; Fiber - Underserved'!$B:$B),0)),P106)</f>
        <v>0.82044827200000003</v>
      </c>
      <c r="Q107" s="63" cm="1">
        <f t="array" ref="Q107">_xlfn.IFNA(INDEX('Locations &amp; Fiber - Underserved'!$J:$J,MATCH(1,($A107='Locations &amp; Fiber - Underserved'!$A:$A)*($B107='Locations &amp; Fiber - Underserved'!$B:$B),0)),Q106)</f>
        <v>0.17853202200000001</v>
      </c>
      <c r="R107" s="63" cm="1">
        <f t="array" ref="R107">_xlfn.IFNA(INDEX('Locations &amp; Fiber - Underserved'!$K:$K,MATCH(1,($A107='Locations &amp; Fiber - Underserved'!$A:$A)*($B107='Locations &amp; Fiber - Underserved'!$B:$B),0)),R106)</f>
        <v>1.0200000000000001E-3</v>
      </c>
      <c r="T107" s="66">
        <f>'Model Inputs &amp; Summary Results'!$F$44*I107</f>
        <v>42498.972051249999</v>
      </c>
      <c r="U107" s="66">
        <f>'Model Inputs &amp; Summary Results'!$F$45*J107</f>
        <v>4896.4500000000007</v>
      </c>
      <c r="V107" s="66">
        <f>'Model Inputs &amp; Summary Results'!$F$46*K107</f>
        <v>33.085999999999999</v>
      </c>
      <c r="W107" s="67">
        <f t="shared" si="36"/>
        <v>394053.00002503605</v>
      </c>
      <c r="X107" s="67">
        <f t="shared" si="37"/>
        <v>91354.115198507163</v>
      </c>
      <c r="Y107" s="68">
        <f t="shared" si="38"/>
        <v>4332789388.2072172</v>
      </c>
      <c r="Z107" s="68">
        <f t="shared" si="39"/>
        <v>1794348829.626127</v>
      </c>
      <c r="AA107" s="66">
        <f>'Model Inputs &amp; Summary Results'!$F$40*I107</f>
        <v>35147.798507250001</v>
      </c>
      <c r="AB107" s="66">
        <f>'Model Inputs &amp; Summary Results'!$F$41*J107</f>
        <v>3888.9500000000003</v>
      </c>
      <c r="AC107" s="66">
        <f>'Model Inputs &amp; Summary Results'!$F$42*K107</f>
        <v>23.998999999999999</v>
      </c>
      <c r="AD107" s="67">
        <f t="shared" si="40"/>
        <v>130038.99997496401</v>
      </c>
      <c r="AE107" s="67">
        <f t="shared" si="41"/>
        <v>30147.208074184859</v>
      </c>
      <c r="AF107" s="68">
        <f t="shared" si="42"/>
        <v>1177572482.6342633</v>
      </c>
      <c r="AG107" s="68">
        <f t="shared" si="54"/>
        <v>487671016.68170649</v>
      </c>
      <c r="AI107" s="68">
        <f t="shared" si="43"/>
        <v>5510361870.8414803</v>
      </c>
      <c r="AJ107" s="68">
        <f t="shared" si="44"/>
        <v>10514.11177969036</v>
      </c>
      <c r="AK107" s="68">
        <f>MIN($AJ107*'Model Inputs &amp; Summary Results'!$F$26,'Model Inputs &amp; Summary Results'!$F$23)</f>
        <v>3000</v>
      </c>
      <c r="AL107" s="68">
        <f t="shared" si="45"/>
        <v>16087.130087812282</v>
      </c>
      <c r="AM107" s="68">
        <f t="shared" si="55"/>
        <v>13087.130087812282</v>
      </c>
      <c r="AN107" s="68">
        <f t="shared" si="46"/>
        <v>1572276000</v>
      </c>
      <c r="AO107" s="69">
        <f t="shared" si="47"/>
        <v>0.2853308070963223</v>
      </c>
      <c r="AP107" s="49" t="b">
        <f>AND(AM107&lt;'Model Inputs &amp; Summary Results'!$F$14,AO107&gt;=0.25)</f>
        <v>1</v>
      </c>
      <c r="AR107" s="68">
        <f t="shared" si="56"/>
        <v>2282019846.3078337</v>
      </c>
      <c r="AS107" s="68">
        <f t="shared" si="57"/>
        <v>4354.235222647615</v>
      </c>
      <c r="AT107" s="68">
        <f>MIN($AS107*'Model Inputs &amp; Summary Results'!$F$26,'Model Inputs &amp; Summary Results'!$F$23)</f>
        <v>3000</v>
      </c>
      <c r="AU107" s="68">
        <f t="shared" si="58"/>
        <v>1572276000</v>
      </c>
      <c r="AV107" s="68">
        <f t="shared" si="59"/>
        <v>709743846.30783367</v>
      </c>
      <c r="AX107" s="66">
        <f>'Model Inputs &amp; Summary Results'!$F$40*P107</f>
        <v>31382.146404000003</v>
      </c>
      <c r="AY107" s="66">
        <f>'Model Inputs &amp; Summary Results'!$F$41*Q107</f>
        <v>8614.1700615000009</v>
      </c>
      <c r="AZ107" s="66">
        <f>'Model Inputs &amp; Summary Results'!$F$42*R107</f>
        <v>52.53</v>
      </c>
      <c r="BA107" s="68">
        <f t="shared" si="48"/>
        <v>868891240.10525644</v>
      </c>
      <c r="BB107" s="68">
        <f t="shared" si="60"/>
        <v>370168080.84514999</v>
      </c>
      <c r="BD107" s="68">
        <f t="shared" si="49"/>
        <v>8286.756126245853</v>
      </c>
      <c r="BE107" s="68">
        <f>MIN($BD107*'Model Inputs &amp; Summary Results'!$F$26,'Model Inputs &amp; Summary Results'!$F$23)</f>
        <v>3000</v>
      </c>
      <c r="BF107" s="68">
        <f t="shared" si="50"/>
        <v>12638.641600065388</v>
      </c>
      <c r="BG107" s="68">
        <f t="shared" si="63"/>
        <v>9638.641600065388</v>
      </c>
      <c r="BH107" s="68">
        <f t="shared" si="51"/>
        <v>314559000</v>
      </c>
      <c r="BI107" s="70">
        <f t="shared" si="52"/>
        <v>0.36202344491572352</v>
      </c>
      <c r="BJ107" s="49" t="b">
        <f>AND(BG107&lt;'Model Inputs &amp; Summary Results'!$F$14,BG107&lt;$BX$23,BI107&gt;=0.25)</f>
        <v>1</v>
      </c>
      <c r="BL107" s="68">
        <f t="shared" si="61"/>
        <v>3530.352787666066</v>
      </c>
      <c r="BM107" s="68">
        <f>MIN($BL107*'Model Inputs &amp; Summary Results'!$F$26,'Model Inputs &amp; Summary Results'!$F$23)</f>
        <v>2647.7645907495494</v>
      </c>
      <c r="BN107" s="68">
        <f t="shared" si="62"/>
        <v>277626060.6338625</v>
      </c>
      <c r="BO107" s="68">
        <f t="shared" si="64"/>
        <v>554332240.10525644</v>
      </c>
      <c r="BS107" s="49"/>
      <c r="BT107" s="49"/>
      <c r="BU107" s="49"/>
      <c r="BV107" s="49"/>
      <c r="BW107" s="49"/>
      <c r="BX107" s="49"/>
    </row>
    <row r="108" spans="1:76" x14ac:dyDescent="0.45">
      <c r="A108" s="49" t="str">
        <f t="shared" si="53"/>
        <v>TX</v>
      </c>
      <c r="B108" s="62">
        <v>0.81299999999999994</v>
      </c>
      <c r="C108" s="63" cm="1">
        <f t="array" ref="C108">_xlfn.IFNA(INDEX('Locations &amp; Fiber - Unserved'!$H:$H,MATCH(1,($A108='Locations &amp; Fiber - Unserved'!$A:$A)*($B108='Locations &amp; Fiber - Unserved'!$B:$B),0)),C107)</f>
        <v>0.248016081</v>
      </c>
      <c r="D108" s="63" cm="1">
        <f t="array" ref="D108">_xlfn.IFNA(INDEX('Locations &amp; Fiber - Unserved'!$G:$G,MATCH(1,($A108='Locations &amp; Fiber - Unserved'!$A:$A)*($B108='Locations &amp; Fiber - Unserved'!$B:$B),0)),D107)</f>
        <v>0.75198391899999995</v>
      </c>
      <c r="E108" s="64" cm="1">
        <f t="array" ref="E108">_xlfn.IFNA(INDEX('Locations &amp; Fiber - Unserved'!$C:$C,MATCH(1,($A108='Locations &amp; Fiber - Unserved'!$A:$A)*($B108='Locations &amp; Fiber - Unserved'!$B:$B),0)),E107)</f>
        <v>524845</v>
      </c>
      <c r="F108" s="64" cm="1">
        <f t="array" ref="F108">_xlfn.IFNA(INDEX('Locations &amp; Fiber - Unserved'!$D:$D,MATCH(1,($A108='Locations &amp; Fiber - Unserved'!$A:$A)*($B108='Locations &amp; Fiber - Unserved'!$B:$B),0)),F107)</f>
        <v>50573.462699999996</v>
      </c>
      <c r="G108" s="65" cm="1">
        <f t="array" ref="G108">_xlfn.IFNA(INDEX('Locations &amp; Fiber - Unserved'!$F:$F,MATCH(1,($A108='Locations &amp; Fiber - Unserved'!$A:$A)*($B108='Locations &amp; Fiber - Unserved'!$B:$B),0)),G107)</f>
        <v>0.23251432</v>
      </c>
      <c r="H108" s="65" cm="1">
        <f t="array" ref="H108">_xlfn.IFNA(INDEX('Locations &amp; Fiber - Unserved'!$E:$E,MATCH(1,($A108='Locations &amp; Fiber - Unserved'!$A:$A)*($B108='Locations &amp; Fiber - Unserved'!$B:$B),0)),H107)</f>
        <v>0.34081856599999999</v>
      </c>
      <c r="I108" s="63" cm="1">
        <f t="array" ref="I108">_xlfn.IFNA(INDEX('Locations &amp; Fiber - Unserved'!$I:$I,MATCH(1,($A108='Locations &amp; Fiber - Unserved'!$A:$A)*($B108='Locations &amp; Fiber - Unserved'!$B:$B),0)),I107)</f>
        <v>0.91920787000000004</v>
      </c>
      <c r="J108" s="63" cm="1">
        <f t="array" ref="J108">_xlfn.IFNA(INDEX('Locations &amp; Fiber - Unserved'!$J:$J,MATCH(1,($A108='Locations &amp; Fiber - Unserved'!$A:$A)*($B108='Locations &amp; Fiber - Unserved'!$B:$B),0)),J107)</f>
        <v>8.0299999999999996E-2</v>
      </c>
      <c r="K108" s="63" cm="1">
        <f t="array" ref="K108">_xlfn.IFNA(INDEX('Locations &amp; Fiber - Unserved'!$K:$K,MATCH(1,($A108='Locations &amp; Fiber - Unserved'!$A:$A)*($B108='Locations &amp; Fiber - Unserved'!$B:$B),0)),K107)</f>
        <v>4.64E-4</v>
      </c>
      <c r="L108" s="64" cm="1">
        <f t="array" ref="L108">_xlfn.IFNA(INDEX('Locations &amp; Fiber - Underserved'!$C:$C,MATCH(1,($A108='Locations &amp; Fiber - Underserved'!$A:$A)*($B108='Locations &amp; Fiber - Underserved'!$B:$B),0)),L107)</f>
        <v>104982</v>
      </c>
      <c r="M108" s="64" cm="1">
        <f t="array" ref="M108">_xlfn.IFNA(INDEX('Locations &amp; Fiber - Underserved'!$D:$D,MATCH(1,($A108='Locations &amp; Fiber - Underserved'!$A:$A)*($B108='Locations &amp; Fiber - Underserved'!$B:$B),0)),M107)</f>
        <v>9283.7273530000002</v>
      </c>
      <c r="N108" s="65" cm="1">
        <f t="array" ref="N108">_xlfn.IFNA(INDEX('Locations &amp; Fiber - Underserved'!$F:$F,MATCH(1,($A108='Locations &amp; Fiber - Underserved'!$A:$A)*($B108='Locations &amp; Fiber - Underserved'!$B:$B),0)),N107)</f>
        <v>0.207401634</v>
      </c>
      <c r="O108" s="72" cm="1">
        <f t="array" ref="O108">_xlfn.IFNA(INDEX('Locations &amp; Fiber - Underserved'!$E:$E,MATCH(1,($A108='Locations &amp; Fiber - Underserved'!$A:$A)*($B108='Locations &amp; Fiber - Underserved'!$B:$B),0)),O107)</f>
        <v>0.31681369100000001</v>
      </c>
      <c r="P108" s="63" cm="1">
        <f t="array" ref="P108">_xlfn.IFNA(INDEX('Locations &amp; Fiber - Underserved'!$I:$I,MATCH(1,($A108='Locations &amp; Fiber - Underserved'!$A:$A)*($B108='Locations &amp; Fiber - Underserved'!$B:$B),0)),P107)</f>
        <v>0.82093626799999997</v>
      </c>
      <c r="Q108" s="63" cm="1">
        <f t="array" ref="Q108">_xlfn.IFNA(INDEX('Locations &amp; Fiber - Underserved'!$J:$J,MATCH(1,($A108='Locations &amp; Fiber - Underserved'!$A:$A)*($B108='Locations &amp; Fiber - Underserved'!$B:$B),0)),Q107)</f>
        <v>0.17804816700000001</v>
      </c>
      <c r="R108" s="63" cm="1">
        <f t="array" ref="R108">_xlfn.IFNA(INDEX('Locations &amp; Fiber - Underserved'!$K:$K,MATCH(1,($A108='Locations &amp; Fiber - Underserved'!$A:$A)*($B108='Locations &amp; Fiber - Underserved'!$B:$B),0)),R107)</f>
        <v>1.0200000000000001E-3</v>
      </c>
      <c r="T108" s="66">
        <f>'Model Inputs &amp; Summary Results'!$F$44*I108</f>
        <v>42513.363987500001</v>
      </c>
      <c r="U108" s="66">
        <f>'Model Inputs &amp; Summary Results'!$F$45*J108</f>
        <v>4878.2249999999995</v>
      </c>
      <c r="V108" s="66">
        <f>'Model Inputs &amp; Summary Results'!$F$46*K108</f>
        <v>32.944000000000003</v>
      </c>
      <c r="W108" s="67">
        <f t="shared" si="36"/>
        <v>394674.99996755499</v>
      </c>
      <c r="X108" s="67">
        <f t="shared" si="37"/>
        <v>91767.589238456072</v>
      </c>
      <c r="Y108" s="68">
        <f t="shared" si="38"/>
        <v>4352035063.0225105</v>
      </c>
      <c r="Z108" s="68">
        <f t="shared" si="39"/>
        <v>1803575414.2435517</v>
      </c>
      <c r="AA108" s="66">
        <f>'Model Inputs &amp; Summary Results'!$F$40*I108</f>
        <v>35159.701027499999</v>
      </c>
      <c r="AB108" s="66">
        <f>'Model Inputs &amp; Summary Results'!$F$41*J108</f>
        <v>3874.4749999999999</v>
      </c>
      <c r="AC108" s="66">
        <f>'Model Inputs &amp; Summary Results'!$F$42*K108</f>
        <v>23.896000000000001</v>
      </c>
      <c r="AD108" s="67">
        <f t="shared" si="40"/>
        <v>130170.00003244499</v>
      </c>
      <c r="AE108" s="67">
        <f t="shared" si="41"/>
        <v>30266.389041943927</v>
      </c>
      <c r="AF108" s="68">
        <f t="shared" si="42"/>
        <v>1182146803.2125826</v>
      </c>
      <c r="AG108" s="68">
        <f t="shared" si="54"/>
        <v>489906648.13717669</v>
      </c>
      <c r="AI108" s="68">
        <f t="shared" si="43"/>
        <v>5534181866.2350931</v>
      </c>
      <c r="AJ108" s="68">
        <f t="shared" si="44"/>
        <v>10544.411904914961</v>
      </c>
      <c r="AK108" s="68">
        <f>MIN($AJ108*'Model Inputs &amp; Summary Results'!$F$26,'Model Inputs &amp; Summary Results'!$F$23)</f>
        <v>3000</v>
      </c>
      <c r="AL108" s="68">
        <f t="shared" si="45"/>
        <v>16163.161326019446</v>
      </c>
      <c r="AM108" s="68">
        <f t="shared" si="55"/>
        <v>13163.161326019446</v>
      </c>
      <c r="AN108" s="68">
        <f t="shared" si="46"/>
        <v>1574535000</v>
      </c>
      <c r="AO108" s="69">
        <f t="shared" si="47"/>
        <v>0.28451088852111706</v>
      </c>
      <c r="AP108" s="49" t="b">
        <f>AND(AM108&lt;'Model Inputs &amp; Summary Results'!$F$14,AO108&gt;=0.25)</f>
        <v>1</v>
      </c>
      <c r="AR108" s="68">
        <f t="shared" si="56"/>
        <v>2293482062.3807282</v>
      </c>
      <c r="AS108" s="68">
        <f t="shared" si="57"/>
        <v>4369.8274011960257</v>
      </c>
      <c r="AT108" s="68">
        <f>MIN($AS108*'Model Inputs &amp; Summary Results'!$F$26,'Model Inputs &amp; Summary Results'!$F$23)</f>
        <v>3000</v>
      </c>
      <c r="AU108" s="68">
        <f t="shared" si="58"/>
        <v>1574535000</v>
      </c>
      <c r="AV108" s="68">
        <f t="shared" si="59"/>
        <v>718947062.38072824</v>
      </c>
      <c r="AX108" s="66">
        <f>'Model Inputs &amp; Summary Results'!$F$40*P108</f>
        <v>31400.812250999999</v>
      </c>
      <c r="AY108" s="66">
        <f>'Model Inputs &amp; Summary Results'!$F$41*Q108</f>
        <v>8590.8240577500001</v>
      </c>
      <c r="AZ108" s="66">
        <f>'Model Inputs &amp; Summary Results'!$F$42*R108</f>
        <v>52.53</v>
      </c>
      <c r="BA108" s="68">
        <f t="shared" si="48"/>
        <v>871899186.02381945</v>
      </c>
      <c r="BB108" s="68">
        <f t="shared" si="60"/>
        <v>371759122.0886234</v>
      </c>
      <c r="BD108" s="68">
        <f t="shared" si="49"/>
        <v>8305.2255246024979</v>
      </c>
      <c r="BE108" s="68">
        <f>MIN($BD108*'Model Inputs &amp; Summary Results'!$F$26,'Model Inputs &amp; Summary Results'!$F$23)</f>
        <v>3000</v>
      </c>
      <c r="BF108" s="68">
        <f t="shared" si="50"/>
        <v>12686.540131292933</v>
      </c>
      <c r="BG108" s="68">
        <f t="shared" si="63"/>
        <v>9686.5401312929334</v>
      </c>
      <c r="BH108" s="68">
        <f t="shared" si="51"/>
        <v>314946000</v>
      </c>
      <c r="BI108" s="70">
        <f t="shared" si="52"/>
        <v>0.36121836681172903</v>
      </c>
      <c r="BJ108" s="49" t="b">
        <f>AND(BG108&lt;'Model Inputs &amp; Summary Results'!$F$14,BG108&lt;$BX$23,BI108&gt;=0.25)</f>
        <v>1</v>
      </c>
      <c r="BL108" s="68">
        <f t="shared" si="61"/>
        <v>3541.1701252464554</v>
      </c>
      <c r="BM108" s="68">
        <f>MIN($BL108*'Model Inputs &amp; Summary Results'!$F$26,'Model Inputs &amp; Summary Results'!$F$23)</f>
        <v>2655.8775939348416</v>
      </c>
      <c r="BN108" s="68">
        <f t="shared" si="62"/>
        <v>278819341.56646752</v>
      </c>
      <c r="BO108" s="68">
        <f t="shared" si="64"/>
        <v>556953186.02381945</v>
      </c>
      <c r="BS108" s="49"/>
      <c r="BT108" s="49"/>
      <c r="BU108" s="49"/>
      <c r="BV108" s="49"/>
      <c r="BW108" s="49"/>
      <c r="BX108" s="49"/>
    </row>
    <row r="109" spans="1:76" x14ac:dyDescent="0.45">
      <c r="A109" s="49" t="str">
        <f t="shared" si="53"/>
        <v>TX</v>
      </c>
      <c r="B109" s="62">
        <v>0.81399999999999995</v>
      </c>
      <c r="C109" s="63" cm="1">
        <f t="array" ref="C109">_xlfn.IFNA(INDEX('Locations &amp; Fiber - Unserved'!$H:$H,MATCH(1,($A109='Locations &amp; Fiber - Unserved'!$A:$A)*($B109='Locations &amp; Fiber - Unserved'!$B:$B),0)),C108)</f>
        <v>0.24795667299999999</v>
      </c>
      <c r="D109" s="63" cm="1">
        <f t="array" ref="D109">_xlfn.IFNA(INDEX('Locations &amp; Fiber - Unserved'!$G:$G,MATCH(1,($A109='Locations &amp; Fiber - Unserved'!$A:$A)*($B109='Locations &amp; Fiber - Unserved'!$B:$B),0)),D108)</f>
        <v>0.75204332699999998</v>
      </c>
      <c r="E109" s="64" cm="1">
        <f t="array" ref="E109">_xlfn.IFNA(INDEX('Locations &amp; Fiber - Unserved'!$C:$C,MATCH(1,($A109='Locations &amp; Fiber - Unserved'!$A:$A)*($B109='Locations &amp; Fiber - Unserved'!$B:$B),0)),E108)</f>
        <v>525491</v>
      </c>
      <c r="F109" s="64" cm="1">
        <f t="array" ref="F109">_xlfn.IFNA(INDEX('Locations &amp; Fiber - Unserved'!$D:$D,MATCH(1,($A109='Locations &amp; Fiber - Unserved'!$A:$A)*($B109='Locations &amp; Fiber - Unserved'!$B:$B),0)),F108)</f>
        <v>50794.243540000003</v>
      </c>
      <c r="G109" s="65" cm="1">
        <f t="array" ref="G109">_xlfn.IFNA(INDEX('Locations &amp; Fiber - Unserved'!$F:$F,MATCH(1,($A109='Locations &amp; Fiber - Unserved'!$A:$A)*($B109='Locations &amp; Fiber - Unserved'!$B:$B),0)),G108)</f>
        <v>0.23342375700000001</v>
      </c>
      <c r="H109" s="65" cm="1">
        <f t="array" ref="H109">_xlfn.IFNA(INDEX('Locations &amp; Fiber - Unserved'!$E:$E,MATCH(1,($A109='Locations &amp; Fiber - Unserved'!$A:$A)*($B109='Locations &amp; Fiber - Unserved'!$B:$B),0)),H108)</f>
        <v>0.34258467799999998</v>
      </c>
      <c r="I109" s="63" cm="1">
        <f t="array" ref="I109">_xlfn.IFNA(INDEX('Locations &amp; Fiber - Unserved'!$I:$I,MATCH(1,($A109='Locations &amp; Fiber - Unserved'!$A:$A)*($B109='Locations &amp; Fiber - Unserved'!$B:$B),0)),I108)</f>
        <v>0.91940090799999996</v>
      </c>
      <c r="J109" s="63" cm="1">
        <f t="array" ref="J109">_xlfn.IFNA(INDEX('Locations &amp; Fiber - Unserved'!$J:$J,MATCH(1,($A109='Locations &amp; Fiber - Unserved'!$A:$A)*($B109='Locations &amp; Fiber - Unserved'!$B:$B),0)),J108)</f>
        <v>8.0100000000000005E-2</v>
      </c>
      <c r="K109" s="63" cm="1">
        <f t="array" ref="K109">_xlfn.IFNA(INDEX('Locations &amp; Fiber - Unserved'!$K:$K,MATCH(1,($A109='Locations &amp; Fiber - Unserved'!$A:$A)*($B109='Locations &amp; Fiber - Unserved'!$B:$B),0)),K108)</f>
        <v>4.6500000000000003E-4</v>
      </c>
      <c r="L109" s="64" cm="1">
        <f t="array" ref="L109">_xlfn.IFNA(INDEX('Locations &amp; Fiber - Underserved'!$C:$C,MATCH(1,($A109='Locations &amp; Fiber - Underserved'!$A:$A)*($B109='Locations &amp; Fiber - Underserved'!$B:$B),0)),L108)</f>
        <v>105109</v>
      </c>
      <c r="M109" s="64" cm="1">
        <f t="array" ref="M109">_xlfn.IFNA(INDEX('Locations &amp; Fiber - Underserved'!$D:$D,MATCH(1,($A109='Locations &amp; Fiber - Underserved'!$A:$A)*($B109='Locations &amp; Fiber - Underserved'!$B:$B),0)),M108)</f>
        <v>9324.0413809999991</v>
      </c>
      <c r="N109" s="65" cm="1">
        <f t="array" ref="N109">_xlfn.IFNA(INDEX('Locations &amp; Fiber - Underserved'!$F:$F,MATCH(1,($A109='Locations &amp; Fiber - Underserved'!$A:$A)*($B109='Locations &amp; Fiber - Underserved'!$B:$B),0)),N108)</f>
        <v>0.208795168</v>
      </c>
      <c r="O109" s="72" cm="1">
        <f t="array" ref="O109">_xlfn.IFNA(INDEX('Locations &amp; Fiber - Underserved'!$E:$E,MATCH(1,($A109='Locations &amp; Fiber - Underserved'!$A:$A)*($B109='Locations &amp; Fiber - Underserved'!$B:$B),0)),O108)</f>
        <v>0.31856970299999998</v>
      </c>
      <c r="P109" s="63" cm="1">
        <f t="array" ref="P109">_xlfn.IFNA(INDEX('Locations &amp; Fiber - Underserved'!$I:$I,MATCH(1,($A109='Locations &amp; Fiber - Underserved'!$A:$A)*($B109='Locations &amp; Fiber - Underserved'!$B:$B),0)),P108)</f>
        <v>0.82161599500000004</v>
      </c>
      <c r="Q109" s="63" cm="1">
        <f t="array" ref="Q109">_xlfn.IFNA(INDEX('Locations &amp; Fiber - Underserved'!$J:$J,MATCH(1,($A109='Locations &amp; Fiber - Underserved'!$A:$A)*($B109='Locations &amp; Fiber - Underserved'!$B:$B),0)),Q108)</f>
        <v>0.177372588</v>
      </c>
      <c r="R109" s="63" cm="1">
        <f t="array" ref="R109">_xlfn.IFNA(INDEX('Locations &amp; Fiber - Underserved'!$K:$K,MATCH(1,($A109='Locations &amp; Fiber - Underserved'!$A:$A)*($B109='Locations &amp; Fiber - Underserved'!$B:$B),0)),R108)</f>
        <v>1.01E-3</v>
      </c>
      <c r="T109" s="66">
        <f>'Model Inputs &amp; Summary Results'!$F$44*I109</f>
        <v>42522.291995</v>
      </c>
      <c r="U109" s="66">
        <f>'Model Inputs &amp; Summary Results'!$F$45*J109</f>
        <v>4866.0750000000007</v>
      </c>
      <c r="V109" s="66">
        <f>'Model Inputs &amp; Summary Results'!$F$46*K109</f>
        <v>33.015000000000001</v>
      </c>
      <c r="W109" s="67">
        <f t="shared" si="36"/>
        <v>395191.999948557</v>
      </c>
      <c r="X109" s="67">
        <f t="shared" si="37"/>
        <v>92247.201364335982</v>
      </c>
      <c r="Y109" s="68">
        <f t="shared" si="38"/>
        <v>4374489773.8678617</v>
      </c>
      <c r="Z109" s="68">
        <f t="shared" si="39"/>
        <v>1811471749.179651</v>
      </c>
      <c r="AA109" s="66">
        <f>'Model Inputs &amp; Summary Results'!$F$40*I109</f>
        <v>35167.084730999995</v>
      </c>
      <c r="AB109" s="66">
        <f>'Model Inputs &amp; Summary Results'!$F$41*J109</f>
        <v>3864.8250000000003</v>
      </c>
      <c r="AC109" s="66">
        <f>'Model Inputs &amp; Summary Results'!$F$42*K109</f>
        <v>23.947500000000002</v>
      </c>
      <c r="AD109" s="67">
        <f t="shared" si="40"/>
        <v>130299.000051443</v>
      </c>
      <c r="AE109" s="67">
        <f t="shared" si="41"/>
        <v>30414.882125351018</v>
      </c>
      <c r="AF109" s="68">
        <f t="shared" si="42"/>
        <v>1187879293.9854031</v>
      </c>
      <c r="AG109" s="68">
        <f t="shared" si="54"/>
        <v>491899602.86212474</v>
      </c>
      <c r="AI109" s="68">
        <f t="shared" si="43"/>
        <v>5562369067.8532648</v>
      </c>
      <c r="AJ109" s="68">
        <f t="shared" si="44"/>
        <v>10585.089122084422</v>
      </c>
      <c r="AK109" s="68">
        <f>MIN($AJ109*'Model Inputs &amp; Summary Results'!$F$26,'Model Inputs &amp; Summary Results'!$F$23)</f>
        <v>3000</v>
      </c>
      <c r="AL109" s="68">
        <f t="shared" si="45"/>
        <v>16245.838881072073</v>
      </c>
      <c r="AM109" s="68">
        <f t="shared" si="55"/>
        <v>13245.838881072073</v>
      </c>
      <c r="AN109" s="68">
        <f t="shared" si="46"/>
        <v>1576473000</v>
      </c>
      <c r="AO109" s="69">
        <f t="shared" si="47"/>
        <v>0.28341754758973992</v>
      </c>
      <c r="AP109" s="49" t="b">
        <f>AND(AM109&lt;'Model Inputs &amp; Summary Results'!$F$14,AO109&gt;=0.25)</f>
        <v>1</v>
      </c>
      <c r="AR109" s="68">
        <f t="shared" si="56"/>
        <v>2303371352.0417757</v>
      </c>
      <c r="AS109" s="68">
        <f t="shared" si="57"/>
        <v>4383.2745985026877</v>
      </c>
      <c r="AT109" s="68">
        <f>MIN($AS109*'Model Inputs &amp; Summary Results'!$F$26,'Model Inputs &amp; Summary Results'!$F$23)</f>
        <v>3000</v>
      </c>
      <c r="AU109" s="68">
        <f t="shared" si="58"/>
        <v>1576473000</v>
      </c>
      <c r="AV109" s="68">
        <f t="shared" si="59"/>
        <v>726898352.0417757</v>
      </c>
      <c r="AX109" s="66">
        <f>'Model Inputs &amp; Summary Results'!$F$40*P109</f>
        <v>31426.811808750001</v>
      </c>
      <c r="AY109" s="66">
        <f>'Model Inputs &amp; Summary Results'!$F$41*Q109</f>
        <v>8558.227370999999</v>
      </c>
      <c r="AZ109" s="66">
        <f>'Model Inputs &amp; Summary Results'!$F$42*R109</f>
        <v>52.015000000000001</v>
      </c>
      <c r="BA109" s="68">
        <f t="shared" si="48"/>
        <v>878663252.87348211</v>
      </c>
      <c r="BB109" s="68">
        <f t="shared" si="60"/>
        <v>373307149.94532794</v>
      </c>
      <c r="BD109" s="68">
        <f t="shared" si="49"/>
        <v>8359.543453686003</v>
      </c>
      <c r="BE109" s="68">
        <f>MIN($BD109*'Model Inputs &amp; Summary Results'!$F$26,'Model Inputs &amp; Summary Results'!$F$23)</f>
        <v>3000</v>
      </c>
      <c r="BF109" s="68">
        <f t="shared" si="50"/>
        <v>12754.592459037865</v>
      </c>
      <c r="BG109" s="68">
        <f t="shared" si="63"/>
        <v>9754.5924590378654</v>
      </c>
      <c r="BH109" s="68">
        <f t="shared" si="51"/>
        <v>315327000</v>
      </c>
      <c r="BI109" s="70">
        <f t="shared" si="52"/>
        <v>0.35887127288957382</v>
      </c>
      <c r="BJ109" s="49" t="b">
        <f>AND(BG109&lt;'Model Inputs &amp; Summary Results'!$F$14,BG109&lt;$BX$23,BI109&gt;=0.25)</f>
        <v>1</v>
      </c>
      <c r="BL109" s="68">
        <f t="shared" si="61"/>
        <v>3551.6192709028528</v>
      </c>
      <c r="BM109" s="68">
        <f>MIN($BL109*'Model Inputs &amp; Summary Results'!$F$26,'Model Inputs &amp; Summary Results'!$F$23)</f>
        <v>2663.7144531771396</v>
      </c>
      <c r="BN109" s="68">
        <f t="shared" si="62"/>
        <v>279980362.45899594</v>
      </c>
      <c r="BO109" s="68">
        <f t="shared" si="64"/>
        <v>563336252.87348211</v>
      </c>
      <c r="BS109" s="49"/>
      <c r="BT109" s="49"/>
      <c r="BU109" s="49"/>
      <c r="BV109" s="49"/>
      <c r="BW109" s="49"/>
      <c r="BX109" s="49"/>
    </row>
    <row r="110" spans="1:76" x14ac:dyDescent="0.45">
      <c r="A110" s="49" t="str">
        <f t="shared" si="53"/>
        <v>TX</v>
      </c>
      <c r="B110" s="62">
        <v>0.81499999999999995</v>
      </c>
      <c r="C110" s="63" cm="1">
        <f t="array" ref="C110">_xlfn.IFNA(INDEX('Locations &amp; Fiber - Unserved'!$H:$H,MATCH(1,($A110='Locations &amp; Fiber - Unserved'!$A:$A)*($B110='Locations &amp; Fiber - Unserved'!$B:$B),0)),C109)</f>
        <v>0.24785886200000001</v>
      </c>
      <c r="D110" s="63" cm="1">
        <f t="array" ref="D110">_xlfn.IFNA(INDEX('Locations &amp; Fiber - Unserved'!$G:$G,MATCH(1,($A110='Locations &amp; Fiber - Unserved'!$A:$A)*($B110='Locations &amp; Fiber - Unserved'!$B:$B),0)),D109)</f>
        <v>0.75214113800000004</v>
      </c>
      <c r="E110" s="64" cm="1">
        <f t="array" ref="E110">_xlfn.IFNA(INDEX('Locations &amp; Fiber - Unserved'!$C:$C,MATCH(1,($A110='Locations &amp; Fiber - Unserved'!$A:$A)*($B110='Locations &amp; Fiber - Unserved'!$B:$B),0)),E109)</f>
        <v>526122</v>
      </c>
      <c r="F110" s="64" cm="1">
        <f t="array" ref="F110">_xlfn.IFNA(INDEX('Locations &amp; Fiber - Unserved'!$D:$D,MATCH(1,($A110='Locations &amp; Fiber - Unserved'!$A:$A)*($B110='Locations &amp; Fiber - Unserved'!$B:$B),0)),F109)</f>
        <v>51011.04969</v>
      </c>
      <c r="G110" s="65" cm="1">
        <f t="array" ref="G110">_xlfn.IFNA(INDEX('Locations &amp; Fiber - Unserved'!$F:$F,MATCH(1,($A110='Locations &amp; Fiber - Unserved'!$A:$A)*($B110='Locations &amp; Fiber - Unserved'!$B:$B),0)),G109)</f>
        <v>0.234278398</v>
      </c>
      <c r="H110" s="65" cm="1">
        <f t="array" ref="H110">_xlfn.IFNA(INDEX('Locations &amp; Fiber - Unserved'!$E:$E,MATCH(1,($A110='Locations &amp; Fiber - Unserved'!$A:$A)*($B110='Locations &amp; Fiber - Unserved'!$B:$B),0)),H109)</f>
        <v>0.344319504</v>
      </c>
      <c r="I110" s="63" cm="1">
        <f t="array" ref="I110">_xlfn.IFNA(INDEX('Locations &amp; Fiber - Unserved'!$I:$I,MATCH(1,($A110='Locations &amp; Fiber - Unserved'!$A:$A)*($B110='Locations &amp; Fiber - Unserved'!$B:$B),0)),I109)</f>
        <v>0.91973407799999995</v>
      </c>
      <c r="J110" s="63" cm="1">
        <f t="array" ref="J110">_xlfn.IFNA(INDEX('Locations &amp; Fiber - Unserved'!$J:$J,MATCH(1,($A110='Locations &amp; Fiber - Unserved'!$A:$A)*($B110='Locations &amp; Fiber - Unserved'!$B:$B),0)),J109)</f>
        <v>7.9799999999999996E-2</v>
      </c>
      <c r="K110" s="63" cm="1">
        <f t="array" ref="K110">_xlfn.IFNA(INDEX('Locations &amp; Fiber - Unserved'!$K:$K,MATCH(1,($A110='Locations &amp; Fiber - Unserved'!$A:$A)*($B110='Locations &amp; Fiber - Unserved'!$B:$B),0)),K109)</f>
        <v>4.64E-4</v>
      </c>
      <c r="L110" s="64" cm="1">
        <f t="array" ref="L110">_xlfn.IFNA(INDEX('Locations &amp; Fiber - Underserved'!$C:$C,MATCH(1,($A110='Locations &amp; Fiber - Underserved'!$A:$A)*($B110='Locations &amp; Fiber - Underserved'!$B:$B),0)),L109)</f>
        <v>105234</v>
      </c>
      <c r="M110" s="64" cm="1">
        <f t="array" ref="M110">_xlfn.IFNA(INDEX('Locations &amp; Fiber - Underserved'!$D:$D,MATCH(1,($A110='Locations &amp; Fiber - Underserved'!$A:$A)*($B110='Locations &amp; Fiber - Underserved'!$B:$B),0)),M109)</f>
        <v>9363.9691729999995</v>
      </c>
      <c r="N110" s="65" cm="1">
        <f t="array" ref="N110">_xlfn.IFNA(INDEX('Locations &amp; Fiber - Underserved'!$F:$F,MATCH(1,($A110='Locations &amp; Fiber - Underserved'!$A:$A)*($B110='Locations &amp; Fiber - Underserved'!$B:$B),0)),N109)</f>
        <v>0.20957386</v>
      </c>
      <c r="O110" s="72" cm="1">
        <f t="array" ref="O110">_xlfn.IFNA(INDEX('Locations &amp; Fiber - Underserved'!$E:$E,MATCH(1,($A110='Locations &amp; Fiber - Underserved'!$A:$A)*($B110='Locations &amp; Fiber - Underserved'!$B:$B),0)),O109)</f>
        <v>0.32013718099999999</v>
      </c>
      <c r="P110" s="63" cm="1">
        <f t="array" ref="P110">_xlfn.IFNA(INDEX('Locations &amp; Fiber - Underserved'!$I:$I,MATCH(1,($A110='Locations &amp; Fiber - Underserved'!$A:$A)*($B110='Locations &amp; Fiber - Underserved'!$B:$B),0)),P109)</f>
        <v>0.822376671</v>
      </c>
      <c r="Q110" s="63" cm="1">
        <f t="array" ref="Q110">_xlfn.IFNA(INDEX('Locations &amp; Fiber - Underserved'!$J:$J,MATCH(1,($A110='Locations &amp; Fiber - Underserved'!$A:$A)*($B110='Locations &amp; Fiber - Underserved'!$B:$B),0)),Q109)</f>
        <v>0.17661639500000001</v>
      </c>
      <c r="R110" s="63" cm="1">
        <f t="array" ref="R110">_xlfn.IFNA(INDEX('Locations &amp; Fiber - Underserved'!$K:$K,MATCH(1,($A110='Locations &amp; Fiber - Underserved'!$A:$A)*($B110='Locations &amp; Fiber - Underserved'!$B:$B),0)),R109)</f>
        <v>1.01E-3</v>
      </c>
      <c r="T110" s="66">
        <f>'Model Inputs &amp; Summary Results'!$F$44*I110</f>
        <v>42537.701107499997</v>
      </c>
      <c r="U110" s="66">
        <f>'Model Inputs &amp; Summary Results'!$F$45*J110</f>
        <v>4847.8499999999995</v>
      </c>
      <c r="V110" s="66">
        <f>'Model Inputs &amp; Summary Results'!$F$46*K110</f>
        <v>32.944000000000003</v>
      </c>
      <c r="W110" s="67">
        <f t="shared" si="36"/>
        <v>395717.99980683601</v>
      </c>
      <c r="X110" s="67">
        <f t="shared" si="37"/>
        <v>92708.179054509848</v>
      </c>
      <c r="Y110" s="68">
        <f t="shared" si="38"/>
        <v>4396082334.9215088</v>
      </c>
      <c r="Z110" s="68">
        <f t="shared" si="39"/>
        <v>1819329536.1158924</v>
      </c>
      <c r="AA110" s="66">
        <f>'Model Inputs &amp; Summary Results'!$F$40*I110</f>
        <v>35179.828483500001</v>
      </c>
      <c r="AB110" s="66">
        <f>'Model Inputs &amp; Summary Results'!$F$41*J110</f>
        <v>3850.35</v>
      </c>
      <c r="AC110" s="66">
        <f>'Model Inputs &amp; Summary Results'!$F$42*K110</f>
        <v>23.896000000000001</v>
      </c>
      <c r="AD110" s="67">
        <f t="shared" si="40"/>
        <v>130404.000193164</v>
      </c>
      <c r="AE110" s="67">
        <f t="shared" si="41"/>
        <v>30550.840258046152</v>
      </c>
      <c r="AF110" s="68">
        <f t="shared" si="42"/>
        <v>1193134790.9712448</v>
      </c>
      <c r="AG110" s="68">
        <f t="shared" si="54"/>
        <v>493781781.23231268</v>
      </c>
      <c r="AI110" s="68">
        <f t="shared" si="43"/>
        <v>5589217125.8927536</v>
      </c>
      <c r="AJ110" s="68">
        <f t="shared" si="44"/>
        <v>10623.424083943941</v>
      </c>
      <c r="AK110" s="68">
        <f>MIN($AJ110*'Model Inputs &amp; Summary Results'!$F$26,'Model Inputs &amp; Summary Results'!$F$23)</f>
        <v>3000</v>
      </c>
      <c r="AL110" s="68">
        <f t="shared" si="45"/>
        <v>16327.112715840827</v>
      </c>
      <c r="AM110" s="68">
        <f t="shared" si="55"/>
        <v>13327.112715840827</v>
      </c>
      <c r="AN110" s="68">
        <f t="shared" si="46"/>
        <v>1578366000</v>
      </c>
      <c r="AO110" s="69">
        <f t="shared" si="47"/>
        <v>0.28239482640386615</v>
      </c>
      <c r="AP110" s="49" t="b">
        <f>AND(AM110&lt;'Model Inputs &amp; Summary Results'!$F$14,AO110&gt;=0.25)</f>
        <v>1</v>
      </c>
      <c r="AR110" s="68">
        <f t="shared" si="56"/>
        <v>2313111317.3482051</v>
      </c>
      <c r="AS110" s="68">
        <f t="shared" si="57"/>
        <v>4396.5303054200449</v>
      </c>
      <c r="AT110" s="68">
        <f>MIN($AS110*'Model Inputs &amp; Summary Results'!$F$26,'Model Inputs &amp; Summary Results'!$F$23)</f>
        <v>3000</v>
      </c>
      <c r="AU110" s="68">
        <f t="shared" si="58"/>
        <v>1578366000</v>
      </c>
      <c r="AV110" s="68">
        <f t="shared" si="59"/>
        <v>734745317.34820509</v>
      </c>
      <c r="AX110" s="66">
        <f>'Model Inputs &amp; Summary Results'!$F$40*P110</f>
        <v>31455.907665750001</v>
      </c>
      <c r="AY110" s="66">
        <f>'Model Inputs &amp; Summary Results'!$F$41*Q110</f>
        <v>8521.7410587499999</v>
      </c>
      <c r="AZ110" s="66">
        <f>'Model Inputs &amp; Summary Results'!$F$42*R110</f>
        <v>52.015000000000001</v>
      </c>
      <c r="BA110" s="68">
        <f t="shared" si="48"/>
        <v>882826035.87782288</v>
      </c>
      <c r="BB110" s="68">
        <f t="shared" si="60"/>
        <v>374836537.12177438</v>
      </c>
      <c r="BD110" s="68">
        <f t="shared" si="49"/>
        <v>8389.1711412454424</v>
      </c>
      <c r="BE110" s="68">
        <f>MIN($BD110*'Model Inputs &amp; Summary Results'!$F$26,'Model Inputs &amp; Summary Results'!$F$23)</f>
        <v>3000</v>
      </c>
      <c r="BF110" s="68">
        <f t="shared" si="50"/>
        <v>12814.98370113939</v>
      </c>
      <c r="BG110" s="68">
        <f t="shared" si="63"/>
        <v>9814.9837011393902</v>
      </c>
      <c r="BH110" s="68">
        <f t="shared" si="51"/>
        <v>315702000</v>
      </c>
      <c r="BI110" s="70">
        <f t="shared" si="52"/>
        <v>0.35760386210867373</v>
      </c>
      <c r="BJ110" s="49" t="b">
        <f>AND(BG110&lt;'Model Inputs &amp; Summary Results'!$F$14,BG110&lt;$BX$23,BI110&gt;=0.25)</f>
        <v>1</v>
      </c>
      <c r="BL110" s="68">
        <f t="shared" si="61"/>
        <v>3561.9337583079077</v>
      </c>
      <c r="BM110" s="68">
        <f>MIN($BL110*'Model Inputs &amp; Summary Results'!$F$26,'Model Inputs &amp; Summary Results'!$F$23)</f>
        <v>2671.450318730931</v>
      </c>
      <c r="BN110" s="68">
        <f t="shared" si="62"/>
        <v>281127402.84133077</v>
      </c>
      <c r="BO110" s="68">
        <f t="shared" si="64"/>
        <v>567124035.87782288</v>
      </c>
      <c r="BS110" s="49"/>
      <c r="BT110" s="49"/>
      <c r="BU110" s="49"/>
      <c r="BV110" s="49"/>
      <c r="BW110" s="49"/>
      <c r="BX110" s="49"/>
    </row>
    <row r="111" spans="1:76" x14ac:dyDescent="0.45">
      <c r="A111" s="49" t="str">
        <f t="shared" si="53"/>
        <v>TX</v>
      </c>
      <c r="B111" s="62">
        <v>0.81599999999999995</v>
      </c>
      <c r="C111" s="63" cm="1">
        <f t="array" ref="C111">_xlfn.IFNA(INDEX('Locations &amp; Fiber - Unserved'!$H:$H,MATCH(1,($A111='Locations &amp; Fiber - Unserved'!$A:$A)*($B111='Locations &amp; Fiber - Unserved'!$B:$B),0)),C110)</f>
        <v>0.24790416900000001</v>
      </c>
      <c r="D111" s="63" cm="1">
        <f t="array" ref="D111">_xlfn.IFNA(INDEX('Locations &amp; Fiber - Unserved'!$G:$G,MATCH(1,($A111='Locations &amp; Fiber - Unserved'!$A:$A)*($B111='Locations &amp; Fiber - Unserved'!$B:$B),0)),D110)</f>
        <v>0.75209583099999999</v>
      </c>
      <c r="E111" s="64" cm="1">
        <f t="array" ref="E111">_xlfn.IFNA(INDEX('Locations &amp; Fiber - Unserved'!$C:$C,MATCH(1,($A111='Locations &amp; Fiber - Unserved'!$A:$A)*($B111='Locations &amp; Fiber - Unserved'!$B:$B),0)),E110)</f>
        <v>526760</v>
      </c>
      <c r="F111" s="64" cm="1">
        <f t="array" ref="F111">_xlfn.IFNA(INDEX('Locations &amp; Fiber - Unserved'!$D:$D,MATCH(1,($A111='Locations &amp; Fiber - Unserved'!$A:$A)*($B111='Locations &amp; Fiber - Unserved'!$B:$B),0)),F110)</f>
        <v>51231.119339999997</v>
      </c>
      <c r="G111" s="65" cm="1">
        <f t="array" ref="G111">_xlfn.IFNA(INDEX('Locations &amp; Fiber - Unserved'!$F:$F,MATCH(1,($A111='Locations &amp; Fiber - Unserved'!$A:$A)*($B111='Locations &amp; Fiber - Unserved'!$B:$B),0)),G110)</f>
        <v>0.23508432600000001</v>
      </c>
      <c r="H111" s="65" cm="1">
        <f t="array" ref="H111">_xlfn.IFNA(INDEX('Locations &amp; Fiber - Unserved'!$E:$E,MATCH(1,($A111='Locations &amp; Fiber - Unserved'!$A:$A)*($B111='Locations &amp; Fiber - Unserved'!$B:$B),0)),H110)</f>
        <v>0.34551625400000002</v>
      </c>
      <c r="I111" s="63" cm="1">
        <f t="array" ref="I111">_xlfn.IFNA(INDEX('Locations &amp; Fiber - Unserved'!$I:$I,MATCH(1,($A111='Locations &amp; Fiber - Unserved'!$A:$A)*($B111='Locations &amp; Fiber - Unserved'!$B:$B),0)),I110)</f>
        <v>0.91996245499999996</v>
      </c>
      <c r="J111" s="63" cm="1">
        <f t="array" ref="J111">_xlfn.IFNA(INDEX('Locations &amp; Fiber - Unserved'!$J:$J,MATCH(1,($A111='Locations &amp; Fiber - Unserved'!$A:$A)*($B111='Locations &amp; Fiber - Unserved'!$B:$B),0)),J110)</f>
        <v>7.9600000000000004E-2</v>
      </c>
      <c r="K111" s="63" cm="1">
        <f t="array" ref="K111">_xlfn.IFNA(INDEX('Locations &amp; Fiber - Unserved'!$K:$K,MATCH(1,($A111='Locations &amp; Fiber - Unserved'!$A:$A)*($B111='Locations &amp; Fiber - Unserved'!$B:$B),0)),K110)</f>
        <v>4.6299999999999998E-4</v>
      </c>
      <c r="L111" s="64" cm="1">
        <f t="array" ref="L111">_xlfn.IFNA(INDEX('Locations &amp; Fiber - Underserved'!$C:$C,MATCH(1,($A111='Locations &amp; Fiber - Underserved'!$A:$A)*($B111='Locations &amp; Fiber - Underserved'!$B:$B),0)),L110)</f>
        <v>105359</v>
      </c>
      <c r="M111" s="64" cm="1">
        <f t="array" ref="M111">_xlfn.IFNA(INDEX('Locations &amp; Fiber - Underserved'!$D:$D,MATCH(1,($A111='Locations &amp; Fiber - Underserved'!$A:$A)*($B111='Locations &amp; Fiber - Underserved'!$B:$B),0)),M110)</f>
        <v>9404.0429879999992</v>
      </c>
      <c r="N111" s="65" cm="1">
        <f t="array" ref="N111">_xlfn.IFNA(INDEX('Locations &amp; Fiber - Underserved'!$F:$F,MATCH(1,($A111='Locations &amp; Fiber - Underserved'!$A:$A)*($B111='Locations &amp; Fiber - Underserved'!$B:$B),0)),N110)</f>
        <v>0.21025909800000001</v>
      </c>
      <c r="O111" s="72" cm="1">
        <f t="array" ref="O111">_xlfn.IFNA(INDEX('Locations &amp; Fiber - Underserved'!$E:$E,MATCH(1,($A111='Locations &amp; Fiber - Underserved'!$A:$A)*($B111='Locations &amp; Fiber - Underserved'!$B:$B),0)),O110)</f>
        <v>0.32158673700000001</v>
      </c>
      <c r="P111" s="63" cm="1">
        <f t="array" ref="P111">_xlfn.IFNA(INDEX('Locations &amp; Fiber - Underserved'!$I:$I,MATCH(1,($A111='Locations &amp; Fiber - Underserved'!$A:$A)*($B111='Locations &amp; Fiber - Underserved'!$B:$B),0)),P110)</f>
        <v>0.82295969400000002</v>
      </c>
      <c r="Q111" s="63" cm="1">
        <f t="array" ref="Q111">_xlfn.IFNA(INDEX('Locations &amp; Fiber - Underserved'!$J:$J,MATCH(1,($A111='Locations &amp; Fiber - Underserved'!$A:$A)*($B111='Locations &amp; Fiber - Underserved'!$B:$B),0)),Q110)</f>
        <v>0.17603739800000001</v>
      </c>
      <c r="R111" s="63" cm="1">
        <f t="array" ref="R111">_xlfn.IFNA(INDEX('Locations &amp; Fiber - Underserved'!$K:$K,MATCH(1,($A111='Locations &amp; Fiber - Underserved'!$A:$A)*($B111='Locations &amp; Fiber - Underserved'!$B:$B),0)),R110)</f>
        <v>1E-3</v>
      </c>
      <c r="T111" s="66">
        <f>'Model Inputs &amp; Summary Results'!$F$44*I111</f>
        <v>42548.263543749999</v>
      </c>
      <c r="U111" s="66">
        <f>'Model Inputs &amp; Summary Results'!$F$45*J111</f>
        <v>4835.7</v>
      </c>
      <c r="V111" s="66">
        <f>'Model Inputs &amp; Summary Results'!$F$46*K111</f>
        <v>32.872999999999998</v>
      </c>
      <c r="W111" s="67">
        <f t="shared" si="36"/>
        <v>396173.99993756</v>
      </c>
      <c r="X111" s="67">
        <f t="shared" si="37"/>
        <v>93134.297754045343</v>
      </c>
      <c r="Y111" s="68">
        <f t="shared" si="38"/>
        <v>4416133773.2205105</v>
      </c>
      <c r="Z111" s="68">
        <f t="shared" si="39"/>
        <v>1827004438.3499398</v>
      </c>
      <c r="AA111" s="66">
        <f>'Model Inputs &amp; Summary Results'!$F$40*I111</f>
        <v>35188.56390375</v>
      </c>
      <c r="AB111" s="66">
        <f>'Model Inputs &amp; Summary Results'!$F$41*J111</f>
        <v>3840.7000000000003</v>
      </c>
      <c r="AC111" s="66">
        <f>'Model Inputs &amp; Summary Results'!$F$42*K111</f>
        <v>23.8445</v>
      </c>
      <c r="AD111" s="67">
        <f t="shared" si="40"/>
        <v>130586.00006244</v>
      </c>
      <c r="AE111" s="67">
        <f t="shared" si="41"/>
        <v>30698.721809714665</v>
      </c>
      <c r="AF111" s="68">
        <f t="shared" si="42"/>
        <v>1198880510.6913512</v>
      </c>
      <c r="AG111" s="68">
        <f t="shared" si="54"/>
        <v>495990413.00938642</v>
      </c>
      <c r="AI111" s="68">
        <f t="shared" si="43"/>
        <v>5615014283.9118614</v>
      </c>
      <c r="AJ111" s="68">
        <f t="shared" si="44"/>
        <v>10659.530495694171</v>
      </c>
      <c r="AK111" s="68">
        <f>MIN($AJ111*'Model Inputs &amp; Summary Results'!$F$26,'Model Inputs &amp; Summary Results'!$F$23)</f>
        <v>3000</v>
      </c>
      <c r="AL111" s="68">
        <f t="shared" si="45"/>
        <v>16383.287739126807</v>
      </c>
      <c r="AM111" s="68">
        <f t="shared" si="55"/>
        <v>13383.287739126807</v>
      </c>
      <c r="AN111" s="68">
        <f t="shared" si="46"/>
        <v>1580280000</v>
      </c>
      <c r="AO111" s="69">
        <f t="shared" si="47"/>
        <v>0.28143828672490079</v>
      </c>
      <c r="AP111" s="49" t="b">
        <f>AND(AM111&lt;'Model Inputs &amp; Summary Results'!$F$14,AO111&gt;=0.25)</f>
        <v>1</v>
      </c>
      <c r="AR111" s="68">
        <f t="shared" si="56"/>
        <v>2322994851.3593264</v>
      </c>
      <c r="AS111" s="68">
        <f t="shared" si="57"/>
        <v>4409.9682044181909</v>
      </c>
      <c r="AT111" s="68">
        <f>MIN($AS111*'Model Inputs &amp; Summary Results'!$F$26,'Model Inputs &amp; Summary Results'!$F$23)</f>
        <v>3000</v>
      </c>
      <c r="AU111" s="68">
        <f t="shared" si="58"/>
        <v>1580280000</v>
      </c>
      <c r="AV111" s="68">
        <f t="shared" si="59"/>
        <v>742714851.35932636</v>
      </c>
      <c r="AX111" s="66">
        <f>'Model Inputs &amp; Summary Results'!$F$40*P111</f>
        <v>31478.208295500001</v>
      </c>
      <c r="AY111" s="66">
        <f>'Model Inputs &amp; Summary Results'!$F$41*Q111</f>
        <v>8493.8044535000008</v>
      </c>
      <c r="AZ111" s="66">
        <f>'Model Inputs &amp; Summary Results'!$F$42*R111</f>
        <v>51.5</v>
      </c>
      <c r="BA111" s="68">
        <f t="shared" si="48"/>
        <v>886628402.84709847</v>
      </c>
      <c r="BB111" s="68">
        <f t="shared" si="60"/>
        <v>376382834.42236203</v>
      </c>
      <c r="BD111" s="68">
        <f t="shared" si="49"/>
        <v>8415.3076893962407</v>
      </c>
      <c r="BE111" s="68">
        <f>MIN($BD111*'Model Inputs &amp; Summary Results'!$F$26,'Model Inputs &amp; Summary Results'!$F$23)</f>
        <v>3000</v>
      </c>
      <c r="BF111" s="68">
        <f t="shared" si="50"/>
        <v>12871.030868228811</v>
      </c>
      <c r="BG111" s="68">
        <f t="shared" si="63"/>
        <v>9871.0308682288105</v>
      </c>
      <c r="BH111" s="68">
        <f t="shared" si="51"/>
        <v>316077000</v>
      </c>
      <c r="BI111" s="70">
        <f t="shared" si="52"/>
        <v>0.35649320390033606</v>
      </c>
      <c r="BJ111" s="49" t="b">
        <f>AND(BG111&lt;'Model Inputs &amp; Summary Results'!$F$14,BG111&lt;$BX$23,BI111&gt;=0.25)</f>
        <v>1</v>
      </c>
      <c r="BL111" s="68">
        <f t="shared" si="61"/>
        <v>3572.3842711335724</v>
      </c>
      <c r="BM111" s="68">
        <f>MIN($BL111*'Model Inputs &amp; Summary Results'!$F$26,'Model Inputs &amp; Summary Results'!$F$23)</f>
        <v>2679.2882033501792</v>
      </c>
      <c r="BN111" s="68">
        <f t="shared" si="62"/>
        <v>282287125.81677151</v>
      </c>
      <c r="BO111" s="68">
        <f t="shared" si="64"/>
        <v>570551402.84709847</v>
      </c>
      <c r="BS111" s="49"/>
      <c r="BT111" s="49"/>
      <c r="BU111" s="49"/>
      <c r="BV111" s="49"/>
      <c r="BW111" s="49"/>
      <c r="BX111" s="49"/>
    </row>
    <row r="112" spans="1:76" x14ac:dyDescent="0.45">
      <c r="A112" s="49" t="str">
        <f t="shared" si="53"/>
        <v>TX</v>
      </c>
      <c r="B112" s="62">
        <v>0.81699999999999995</v>
      </c>
      <c r="C112" s="63" cm="1">
        <f t="array" ref="C112">_xlfn.IFNA(INDEX('Locations &amp; Fiber - Unserved'!$H:$H,MATCH(1,($A112='Locations &amp; Fiber - Unserved'!$A:$A)*($B112='Locations &amp; Fiber - Unserved'!$B:$B),0)),C111)</f>
        <v>0.247854659</v>
      </c>
      <c r="D112" s="63" cm="1">
        <f t="array" ref="D112">_xlfn.IFNA(INDEX('Locations &amp; Fiber - Unserved'!$G:$G,MATCH(1,($A112='Locations &amp; Fiber - Unserved'!$A:$A)*($B112='Locations &amp; Fiber - Unserved'!$B:$B),0)),D111)</f>
        <v>0.75214534099999997</v>
      </c>
      <c r="E112" s="64" cm="1">
        <f t="array" ref="E112">_xlfn.IFNA(INDEX('Locations &amp; Fiber - Unserved'!$C:$C,MATCH(1,($A112='Locations &amp; Fiber - Unserved'!$A:$A)*($B112='Locations &amp; Fiber - Unserved'!$B:$B),0)),E111)</f>
        <v>527422</v>
      </c>
      <c r="F112" s="64" cm="1">
        <f t="array" ref="F112">_xlfn.IFNA(INDEX('Locations &amp; Fiber - Unserved'!$D:$D,MATCH(1,($A112='Locations &amp; Fiber - Unserved'!$A:$A)*($B112='Locations &amp; Fiber - Unserved'!$B:$B),0)),F111)</f>
        <v>51460.19328</v>
      </c>
      <c r="G112" s="65" cm="1">
        <f t="array" ref="G112">_xlfn.IFNA(INDEX('Locations &amp; Fiber - Unserved'!$F:$F,MATCH(1,($A112='Locations &amp; Fiber - Unserved'!$A:$A)*($B112='Locations &amp; Fiber - Unserved'!$B:$B),0)),G111)</f>
        <v>0.23585192899999999</v>
      </c>
      <c r="H112" s="65" cm="1">
        <f t="array" ref="H112">_xlfn.IFNA(INDEX('Locations &amp; Fiber - Unserved'!$E:$E,MATCH(1,($A112='Locations &amp; Fiber - Unserved'!$A:$A)*($B112='Locations &amp; Fiber - Unserved'!$B:$B),0)),H111)</f>
        <v>0.34706433800000003</v>
      </c>
      <c r="I112" s="63" cm="1">
        <f t="array" ref="I112">_xlfn.IFNA(INDEX('Locations &amp; Fiber - Unserved'!$I:$I,MATCH(1,($A112='Locations &amp; Fiber - Unserved'!$A:$A)*($B112='Locations &amp; Fiber - Unserved'!$B:$B),0)),I111)</f>
        <v>0.920256026</v>
      </c>
      <c r="J112" s="63" cm="1">
        <f t="array" ref="J112">_xlfn.IFNA(INDEX('Locations &amp; Fiber - Unserved'!$J:$J,MATCH(1,($A112='Locations &amp; Fiber - Unserved'!$A:$A)*($B112='Locations &amp; Fiber - Unserved'!$B:$B),0)),J111)</f>
        <v>7.9299999999999995E-2</v>
      </c>
      <c r="K112" s="63" cm="1">
        <f t="array" ref="K112">_xlfn.IFNA(INDEX('Locations &amp; Fiber - Unserved'!$K:$K,MATCH(1,($A112='Locations &amp; Fiber - Unserved'!$A:$A)*($B112='Locations &amp; Fiber - Unserved'!$B:$B),0)),K111)</f>
        <v>4.73E-4</v>
      </c>
      <c r="L112" s="64" cm="1">
        <f t="array" ref="L112">_xlfn.IFNA(INDEX('Locations &amp; Fiber - Underserved'!$C:$C,MATCH(1,($A112='Locations &amp; Fiber - Underserved'!$A:$A)*($B112='Locations &amp; Fiber - Underserved'!$B:$B),0)),L111)</f>
        <v>105508</v>
      </c>
      <c r="M112" s="64" cm="1">
        <f t="array" ref="M112">_xlfn.IFNA(INDEX('Locations &amp; Fiber - Underserved'!$D:$D,MATCH(1,($A112='Locations &amp; Fiber - Underserved'!$A:$A)*($B112='Locations &amp; Fiber - Underserved'!$B:$B),0)),M111)</f>
        <v>9452.0187449999994</v>
      </c>
      <c r="N112" s="65" cm="1">
        <f t="array" ref="N112">_xlfn.IFNA(INDEX('Locations &amp; Fiber - Underserved'!$F:$F,MATCH(1,($A112='Locations &amp; Fiber - Underserved'!$A:$A)*($B112='Locations &amp; Fiber - Underserved'!$B:$B),0)),N111)</f>
        <v>0.21104033</v>
      </c>
      <c r="O112" s="72" cm="1">
        <f t="array" ref="O112">_xlfn.IFNA(INDEX('Locations &amp; Fiber - Underserved'!$E:$E,MATCH(1,($A112='Locations &amp; Fiber - Underserved'!$A:$A)*($B112='Locations &amp; Fiber - Underserved'!$B:$B),0)),O111)</f>
        <v>0.32295289900000002</v>
      </c>
      <c r="P112" s="63" cm="1">
        <f t="array" ref="P112">_xlfn.IFNA(INDEX('Locations &amp; Fiber - Underserved'!$I:$I,MATCH(1,($A112='Locations &amp; Fiber - Underserved'!$A:$A)*($B112='Locations &amp; Fiber - Underserved'!$B:$B),0)),P111)</f>
        <v>0.82357619599999998</v>
      </c>
      <c r="Q112" s="63" cm="1">
        <f t="array" ref="Q112">_xlfn.IFNA(INDEX('Locations &amp; Fiber - Underserved'!$J:$J,MATCH(1,($A112='Locations &amp; Fiber - Underserved'!$A:$A)*($B112='Locations &amp; Fiber - Underserved'!$B:$B),0)),Q111)</f>
        <v>0.17542286800000001</v>
      </c>
      <c r="R112" s="63" cm="1">
        <f t="array" ref="R112">_xlfn.IFNA(INDEX('Locations &amp; Fiber - Underserved'!$K:$K,MATCH(1,($A112='Locations &amp; Fiber - Underserved'!$A:$A)*($B112='Locations &amp; Fiber - Underserved'!$B:$B),0)),R111)</f>
        <v>1E-3</v>
      </c>
      <c r="T112" s="66">
        <f>'Model Inputs &amp; Summary Results'!$F$44*I112</f>
        <v>42561.8412025</v>
      </c>
      <c r="U112" s="66">
        <f>'Model Inputs &amp; Summary Results'!$F$45*J112</f>
        <v>4817.4749999999995</v>
      </c>
      <c r="V112" s="66">
        <f>'Model Inputs &amp; Summary Results'!$F$46*K112</f>
        <v>33.582999999999998</v>
      </c>
      <c r="W112" s="67">
        <f t="shared" si="36"/>
        <v>396698.000040902</v>
      </c>
      <c r="X112" s="67">
        <f t="shared" si="37"/>
        <v>93561.988540088816</v>
      </c>
      <c r="Y112" s="68">
        <f t="shared" si="38"/>
        <v>4436045131.8366909</v>
      </c>
      <c r="Z112" s="68">
        <f t="shared" si="39"/>
        <v>1835142085.7650037</v>
      </c>
      <c r="AA112" s="66">
        <f>'Model Inputs &amp; Summary Results'!$F$40*I112</f>
        <v>35199.7929945</v>
      </c>
      <c r="AB112" s="66">
        <f>'Model Inputs &amp; Summary Results'!$F$41*J112</f>
        <v>3826.2249999999999</v>
      </c>
      <c r="AC112" s="66">
        <f>'Model Inputs &amp; Summary Results'!$F$42*K112</f>
        <v>24.359500000000001</v>
      </c>
      <c r="AD112" s="67">
        <f t="shared" si="40"/>
        <v>130723.999959098</v>
      </c>
      <c r="AE112" s="67">
        <f t="shared" si="41"/>
        <v>30831.507556949182</v>
      </c>
      <c r="AF112" s="68">
        <f t="shared" si="42"/>
        <v>1203982008.823395</v>
      </c>
      <c r="AG112" s="68">
        <f t="shared" si="54"/>
        <v>498073844.8846432</v>
      </c>
      <c r="AI112" s="68">
        <f t="shared" si="43"/>
        <v>5640027140.6600857</v>
      </c>
      <c r="AJ112" s="68">
        <f t="shared" si="44"/>
        <v>10693.575809617509</v>
      </c>
      <c r="AK112" s="68">
        <f>MIN($AJ112*'Model Inputs &amp; Summary Results'!$F$26,'Model Inputs &amp; Summary Results'!$F$23)</f>
        <v>3000</v>
      </c>
      <c r="AL112" s="68">
        <f t="shared" si="45"/>
        <v>16455.32647437639</v>
      </c>
      <c r="AM112" s="68">
        <f t="shared" si="55"/>
        <v>13455.32647437639</v>
      </c>
      <c r="AN112" s="68">
        <f t="shared" si="46"/>
        <v>1582266000</v>
      </c>
      <c r="AO112" s="69">
        <f t="shared" si="47"/>
        <v>0.28054226700313684</v>
      </c>
      <c r="AP112" s="49" t="b">
        <f>AND(AM112&lt;'Model Inputs &amp; Summary Results'!$F$14,AO112&gt;=0.25)</f>
        <v>1</v>
      </c>
      <c r="AR112" s="68">
        <f t="shared" si="56"/>
        <v>2333215930.6496468</v>
      </c>
      <c r="AS112" s="68">
        <f t="shared" si="57"/>
        <v>4423.8122995431495</v>
      </c>
      <c r="AT112" s="68">
        <f>MIN($AS112*'Model Inputs &amp; Summary Results'!$F$26,'Model Inputs &amp; Summary Results'!$F$23)</f>
        <v>3000</v>
      </c>
      <c r="AU112" s="68">
        <f t="shared" si="58"/>
        <v>1582266000</v>
      </c>
      <c r="AV112" s="68">
        <f t="shared" si="59"/>
        <v>750949930.64964676</v>
      </c>
      <c r="AX112" s="66">
        <f>'Model Inputs &amp; Summary Results'!$F$40*P112</f>
        <v>31501.789496999998</v>
      </c>
      <c r="AY112" s="66">
        <f>'Model Inputs &amp; Summary Results'!$F$41*Q112</f>
        <v>8464.1533810000001</v>
      </c>
      <c r="AZ112" s="66">
        <f>'Model Inputs &amp; Summary Results'!$F$42*R112</f>
        <v>51.5</v>
      </c>
      <c r="BA112" s="68">
        <f t="shared" si="48"/>
        <v>891046116.35674381</v>
      </c>
      <c r="BB112" s="68">
        <f t="shared" si="60"/>
        <v>378245620.20982271</v>
      </c>
      <c r="BD112" s="68">
        <f t="shared" si="49"/>
        <v>8445.2943507292694</v>
      </c>
      <c r="BE112" s="68">
        <f>MIN($BD112*'Model Inputs &amp; Summary Results'!$F$26,'Model Inputs &amp; Summary Results'!$F$23)</f>
        <v>3000</v>
      </c>
      <c r="BF112" s="68">
        <f t="shared" si="50"/>
        <v>12923.749188017004</v>
      </c>
      <c r="BG112" s="68">
        <f t="shared" si="63"/>
        <v>9923.7491880170037</v>
      </c>
      <c r="BH112" s="68">
        <f t="shared" si="51"/>
        <v>316524000</v>
      </c>
      <c r="BI112" s="70">
        <f t="shared" si="52"/>
        <v>0.35522740539421738</v>
      </c>
      <c r="BJ112" s="49" t="b">
        <f>AND(BG112&lt;'Model Inputs &amp; Summary Results'!$F$14,BG112&lt;$BX$23,BI112&gt;=0.25)</f>
        <v>1</v>
      </c>
      <c r="BL112" s="68">
        <f t="shared" si="61"/>
        <v>3584.9946943342943</v>
      </c>
      <c r="BM112" s="68">
        <f>MIN($BL112*'Model Inputs &amp; Summary Results'!$F$26,'Model Inputs &amp; Summary Results'!$F$23)</f>
        <v>2688.7460207507206</v>
      </c>
      <c r="BN112" s="68">
        <f t="shared" si="62"/>
        <v>283684215.15736705</v>
      </c>
      <c r="BO112" s="68">
        <f t="shared" si="64"/>
        <v>574522116.35674381</v>
      </c>
      <c r="BS112" s="49"/>
      <c r="BT112" s="49"/>
      <c r="BU112" s="49"/>
      <c r="BV112" s="49"/>
      <c r="BW112" s="49"/>
      <c r="BX112" s="49"/>
    </row>
    <row r="113" spans="1:76" x14ac:dyDescent="0.45">
      <c r="A113" s="49" t="str">
        <f t="shared" si="53"/>
        <v>TX</v>
      </c>
      <c r="B113" s="62">
        <v>0.81799999999999995</v>
      </c>
      <c r="C113" s="63" cm="1">
        <f t="array" ref="C113">_xlfn.IFNA(INDEX('Locations &amp; Fiber - Unserved'!$H:$H,MATCH(1,($A113='Locations &amp; Fiber - Unserved'!$A:$A)*($B113='Locations &amp; Fiber - Unserved'!$B:$B),0)),C112)</f>
        <v>0.24798509299999999</v>
      </c>
      <c r="D113" s="63" cm="1">
        <f t="array" ref="D113">_xlfn.IFNA(INDEX('Locations &amp; Fiber - Unserved'!$G:$G,MATCH(1,($A113='Locations &amp; Fiber - Unserved'!$A:$A)*($B113='Locations &amp; Fiber - Unserved'!$B:$B),0)),D112)</f>
        <v>0.75201490699999995</v>
      </c>
      <c r="E113" s="64" cm="1">
        <f t="array" ref="E113">_xlfn.IFNA(INDEX('Locations &amp; Fiber - Unserved'!$C:$C,MATCH(1,($A113='Locations &amp; Fiber - Unserved'!$A:$A)*($B113='Locations &amp; Fiber - Unserved'!$B:$B),0)),E112)</f>
        <v>528064</v>
      </c>
      <c r="F113" s="64" cm="1">
        <f t="array" ref="F113">_xlfn.IFNA(INDEX('Locations &amp; Fiber - Unserved'!$D:$D,MATCH(1,($A113='Locations &amp; Fiber - Unserved'!$A:$A)*($B113='Locations &amp; Fiber - Unserved'!$B:$B),0)),F112)</f>
        <v>51683.591</v>
      </c>
      <c r="G113" s="65" cm="1">
        <f t="array" ref="G113">_xlfn.IFNA(INDEX('Locations &amp; Fiber - Unserved'!$F:$F,MATCH(1,($A113='Locations &amp; Fiber - Unserved'!$A:$A)*($B113='Locations &amp; Fiber - Unserved'!$B:$B),0)),G112)</f>
        <v>0.236691981</v>
      </c>
      <c r="H113" s="65" cm="1">
        <f t="array" ref="H113">_xlfn.IFNA(INDEX('Locations &amp; Fiber - Unserved'!$E:$E,MATCH(1,($A113='Locations &amp; Fiber - Unserved'!$A:$A)*($B113='Locations &amp; Fiber - Unserved'!$B:$B),0)),H112)</f>
        <v>0.34832706200000002</v>
      </c>
      <c r="I113" s="63" cm="1">
        <f t="array" ref="I113">_xlfn.IFNA(INDEX('Locations &amp; Fiber - Unserved'!$I:$I,MATCH(1,($A113='Locations &amp; Fiber - Unserved'!$A:$A)*($B113='Locations &amp; Fiber - Unserved'!$B:$B),0)),I112)</f>
        <v>0.92053844299999998</v>
      </c>
      <c r="J113" s="63" cm="1">
        <f t="array" ref="J113">_xlfn.IFNA(INDEX('Locations &amp; Fiber - Unserved'!$J:$J,MATCH(1,($A113='Locations &amp; Fiber - Unserved'!$A:$A)*($B113='Locations &amp; Fiber - Unserved'!$B:$B),0)),J112)</f>
        <v>7.9000000000000001E-2</v>
      </c>
      <c r="K113" s="63" cm="1">
        <f t="array" ref="K113">_xlfn.IFNA(INDEX('Locations &amp; Fiber - Unserved'!$K:$K,MATCH(1,($A113='Locations &amp; Fiber - Unserved'!$A:$A)*($B113='Locations &amp; Fiber - Unserved'!$B:$B),0)),K112)</f>
        <v>4.7100000000000001E-4</v>
      </c>
      <c r="L113" s="64" cm="1">
        <f t="array" ref="L113">_xlfn.IFNA(INDEX('Locations &amp; Fiber - Underserved'!$C:$C,MATCH(1,($A113='Locations &amp; Fiber - Underserved'!$A:$A)*($B113='Locations &amp; Fiber - Underserved'!$B:$B),0)),L112)</f>
        <v>105637</v>
      </c>
      <c r="M113" s="64" cm="1">
        <f t="array" ref="M113">_xlfn.IFNA(INDEX('Locations &amp; Fiber - Underserved'!$D:$D,MATCH(1,($A113='Locations &amp; Fiber - Underserved'!$A:$A)*($B113='Locations &amp; Fiber - Underserved'!$B:$B),0)),M112)</f>
        <v>9493.7695000000003</v>
      </c>
      <c r="N113" s="65" cm="1">
        <f t="array" ref="N113">_xlfn.IFNA(INDEX('Locations &amp; Fiber - Underserved'!$F:$F,MATCH(1,($A113='Locations &amp; Fiber - Underserved'!$A:$A)*($B113='Locations &amp; Fiber - Underserved'!$B:$B),0)),N112)</f>
        <v>0.21203502199999999</v>
      </c>
      <c r="O113" s="72" cm="1">
        <f t="array" ref="O113">_xlfn.IFNA(INDEX('Locations &amp; Fiber - Underserved'!$E:$E,MATCH(1,($A113='Locations &amp; Fiber - Underserved'!$A:$A)*($B113='Locations &amp; Fiber - Underserved'!$B:$B),0)),O112)</f>
        <v>0.324194119</v>
      </c>
      <c r="P113" s="63" cm="1">
        <f t="array" ref="P113">_xlfn.IFNA(INDEX('Locations &amp; Fiber - Underserved'!$I:$I,MATCH(1,($A113='Locations &amp; Fiber - Underserved'!$A:$A)*($B113='Locations &amp; Fiber - Underserved'!$B:$B),0)),P112)</f>
        <v>0.82398701500000004</v>
      </c>
      <c r="Q113" s="63" cm="1">
        <f t="array" ref="Q113">_xlfn.IFNA(INDEX('Locations &amp; Fiber - Underserved'!$J:$J,MATCH(1,($A113='Locations &amp; Fiber - Underserved'!$A:$A)*($B113='Locations &amp; Fiber - Underserved'!$B:$B),0)),Q112)</f>
        <v>0.17501531000000001</v>
      </c>
      <c r="R113" s="63" cm="1">
        <f t="array" ref="R113">_xlfn.IFNA(INDEX('Locations &amp; Fiber - Underserved'!$K:$K,MATCH(1,($A113='Locations &amp; Fiber - Underserved'!$A:$A)*($B113='Locations &amp; Fiber - Underserved'!$B:$B),0)),R112)</f>
        <v>9.9799999999999997E-4</v>
      </c>
      <c r="T113" s="66">
        <f>'Model Inputs &amp; Summary Results'!$F$44*I113</f>
        <v>42574.90298875</v>
      </c>
      <c r="U113" s="66">
        <f>'Model Inputs &amp; Summary Results'!$F$45*J113</f>
        <v>4799.25</v>
      </c>
      <c r="V113" s="66">
        <f>'Model Inputs &amp; Summary Results'!$F$46*K113</f>
        <v>33.441000000000003</v>
      </c>
      <c r="W113" s="67">
        <f t="shared" si="36"/>
        <v>397111.99985004799</v>
      </c>
      <c r="X113" s="67">
        <f t="shared" si="37"/>
        <v>93993.225923379563</v>
      </c>
      <c r="Y113" s="68">
        <f t="shared" si="38"/>
        <v>4455992692.2684298</v>
      </c>
      <c r="Z113" s="68">
        <f t="shared" si="39"/>
        <v>1842582937.9548404</v>
      </c>
      <c r="AA113" s="66">
        <f>'Model Inputs &amp; Summary Results'!$F$40*I113</f>
        <v>35210.595444749997</v>
      </c>
      <c r="AB113" s="66">
        <f>'Model Inputs &amp; Summary Results'!$F$41*J113</f>
        <v>3811.75</v>
      </c>
      <c r="AC113" s="66">
        <f>'Model Inputs &amp; Summary Results'!$F$42*K113</f>
        <v>24.256499999999999</v>
      </c>
      <c r="AD113" s="67">
        <f t="shared" si="40"/>
        <v>130952.000149952</v>
      </c>
      <c r="AE113" s="67">
        <f t="shared" si="41"/>
        <v>30995.288331404434</v>
      </c>
      <c r="AF113" s="68">
        <f t="shared" si="42"/>
        <v>1210260685.6391034</v>
      </c>
      <c r="AG113" s="68">
        <f t="shared" si="54"/>
        <v>500450930.65466887</v>
      </c>
      <c r="AI113" s="68">
        <f t="shared" si="43"/>
        <v>5666253377.9075336</v>
      </c>
      <c r="AJ113" s="68">
        <f t="shared" si="44"/>
        <v>10730.239853327501</v>
      </c>
      <c r="AK113" s="68">
        <f>MIN($AJ113*'Model Inputs &amp; Summary Results'!$F$26,'Model Inputs &amp; Summary Results'!$F$23)</f>
        <v>3000</v>
      </c>
      <c r="AL113" s="68">
        <f t="shared" si="45"/>
        <v>16513.347930590149</v>
      </c>
      <c r="AM113" s="68">
        <f t="shared" si="55"/>
        <v>13513.347930590149</v>
      </c>
      <c r="AN113" s="68">
        <f t="shared" si="46"/>
        <v>1584192000</v>
      </c>
      <c r="AO113" s="69">
        <f t="shared" si="47"/>
        <v>0.27958368508134374</v>
      </c>
      <c r="AP113" s="49" t="b">
        <f>AND(AM113&lt;'Model Inputs &amp; Summary Results'!$F$14,AO113&gt;=0.25)</f>
        <v>1</v>
      </c>
      <c r="AR113" s="68">
        <f t="shared" si="56"/>
        <v>2343033868.6095095</v>
      </c>
      <c r="AS113" s="68">
        <f t="shared" si="57"/>
        <v>4437.0263237211957</v>
      </c>
      <c r="AT113" s="68">
        <f>MIN($AS113*'Model Inputs &amp; Summary Results'!$F$26,'Model Inputs &amp; Summary Results'!$F$23)</f>
        <v>3000</v>
      </c>
      <c r="AU113" s="68">
        <f t="shared" si="58"/>
        <v>1584192000</v>
      </c>
      <c r="AV113" s="68">
        <f t="shared" si="59"/>
        <v>758841868.60950947</v>
      </c>
      <c r="AX113" s="66">
        <f>'Model Inputs &amp; Summary Results'!$F$40*P113</f>
        <v>31517.503323750003</v>
      </c>
      <c r="AY113" s="66">
        <f>'Model Inputs &amp; Summary Results'!$F$41*Q113</f>
        <v>8444.4887075000006</v>
      </c>
      <c r="AZ113" s="66">
        <f>'Model Inputs &amp; Summary Results'!$F$42*R113</f>
        <v>51.396999999999998</v>
      </c>
      <c r="BA113" s="68">
        <f t="shared" si="48"/>
        <v>896249642.23883569</v>
      </c>
      <c r="BB113" s="68">
        <f t="shared" si="60"/>
        <v>379877892.37651581</v>
      </c>
      <c r="BD113" s="68">
        <f t="shared" si="49"/>
        <v>8484.2398235356522</v>
      </c>
      <c r="BE113" s="68">
        <f>MIN($BD113*'Model Inputs &amp; Summary Results'!$F$26,'Model Inputs &amp; Summary Results'!$F$23)</f>
        <v>3000</v>
      </c>
      <c r="BF113" s="68">
        <f t="shared" si="50"/>
        <v>12972.105405190357</v>
      </c>
      <c r="BG113" s="68">
        <f t="shared" si="63"/>
        <v>9972.1054051903575</v>
      </c>
      <c r="BH113" s="68">
        <f t="shared" si="51"/>
        <v>316911000</v>
      </c>
      <c r="BI113" s="70">
        <f t="shared" si="52"/>
        <v>0.35359679386689058</v>
      </c>
      <c r="BJ113" s="49" t="b">
        <f>AND(BG113&lt;'Model Inputs &amp; Summary Results'!$F$14,BG113&lt;$BX$23,BI113&gt;=0.25)</f>
        <v>1</v>
      </c>
      <c r="BL113" s="68">
        <f t="shared" si="61"/>
        <v>3596.0685401565343</v>
      </c>
      <c r="BM113" s="68">
        <f>MIN($BL113*'Model Inputs &amp; Summary Results'!$F$26,'Model Inputs &amp; Summary Results'!$F$23)</f>
        <v>2697.0514051174005</v>
      </c>
      <c r="BN113" s="68">
        <f t="shared" si="62"/>
        <v>284908419.28238684</v>
      </c>
      <c r="BO113" s="68">
        <f t="shared" si="64"/>
        <v>579338642.23883569</v>
      </c>
      <c r="BS113" s="49"/>
      <c r="BT113" s="49"/>
      <c r="BU113" s="49"/>
      <c r="BV113" s="49"/>
      <c r="BW113" s="49"/>
      <c r="BX113" s="49"/>
    </row>
    <row r="114" spans="1:76" x14ac:dyDescent="0.45">
      <c r="A114" s="49" t="str">
        <f t="shared" si="53"/>
        <v>TX</v>
      </c>
      <c r="B114" s="62">
        <v>0.81899999999999995</v>
      </c>
      <c r="C114" s="63" cm="1">
        <f t="array" ref="C114">_xlfn.IFNA(INDEX('Locations &amp; Fiber - Unserved'!$H:$H,MATCH(1,($A114='Locations &amp; Fiber - Unserved'!$A:$A)*($B114='Locations &amp; Fiber - Unserved'!$B:$B),0)),C113)</f>
        <v>0.248007898</v>
      </c>
      <c r="D114" s="63" cm="1">
        <f t="array" ref="D114">_xlfn.IFNA(INDEX('Locations &amp; Fiber - Unserved'!$G:$G,MATCH(1,($A114='Locations &amp; Fiber - Unserved'!$A:$A)*($B114='Locations &amp; Fiber - Unserved'!$B:$B),0)),D113)</f>
        <v>0.751992102</v>
      </c>
      <c r="E114" s="64" cm="1">
        <f t="array" ref="E114">_xlfn.IFNA(INDEX('Locations &amp; Fiber - Unserved'!$C:$C,MATCH(1,($A114='Locations &amp; Fiber - Unserved'!$A:$A)*($B114='Locations &amp; Fiber - Unserved'!$B:$B),0)),E113)</f>
        <v>528713</v>
      </c>
      <c r="F114" s="64" cm="1">
        <f t="array" ref="F114">_xlfn.IFNA(INDEX('Locations &amp; Fiber - Unserved'!$D:$D,MATCH(1,($A114='Locations &amp; Fiber - Unserved'!$A:$A)*($B114='Locations &amp; Fiber - Unserved'!$B:$B),0)),F113)</f>
        <v>51910.189350000001</v>
      </c>
      <c r="G114" s="65" cm="1">
        <f t="array" ref="G114">_xlfn.IFNA(INDEX('Locations &amp; Fiber - Unserved'!$F:$F,MATCH(1,($A114='Locations &amp; Fiber - Unserved'!$A:$A)*($B114='Locations &amp; Fiber - Unserved'!$B:$B),0)),G113)</f>
        <v>0.23748831100000001</v>
      </c>
      <c r="H114" s="65" cm="1">
        <f t="array" ref="H114">_xlfn.IFNA(INDEX('Locations &amp; Fiber - Unserved'!$E:$E,MATCH(1,($A114='Locations &amp; Fiber - Unserved'!$A:$A)*($B114='Locations &amp; Fiber - Unserved'!$B:$B),0)),H113)</f>
        <v>0.349963523</v>
      </c>
      <c r="I114" s="63" cm="1">
        <f t="array" ref="I114">_xlfn.IFNA(INDEX('Locations &amp; Fiber - Unserved'!$I:$I,MATCH(1,($A114='Locations &amp; Fiber - Unserved'!$A:$A)*($B114='Locations &amp; Fiber - Unserved'!$B:$B),0)),I113)</f>
        <v>0.92081505399999997</v>
      </c>
      <c r="J114" s="63" cm="1">
        <f t="array" ref="J114">_xlfn.IFNA(INDEX('Locations &amp; Fiber - Unserved'!$J:$J,MATCH(1,($A114='Locations &amp; Fiber - Unserved'!$A:$A)*($B114='Locations &amp; Fiber - Unserved'!$B:$B),0)),J113)</f>
        <v>7.8700000000000006E-2</v>
      </c>
      <c r="K114" s="63" cm="1">
        <f t="array" ref="K114">_xlfn.IFNA(INDEX('Locations &amp; Fiber - Unserved'!$K:$K,MATCH(1,($A114='Locations &amp; Fiber - Unserved'!$A:$A)*($B114='Locations &amp; Fiber - Unserved'!$B:$B),0)),K113)</f>
        <v>4.6900000000000002E-4</v>
      </c>
      <c r="L114" s="64" cm="1">
        <f t="array" ref="L114">_xlfn.IFNA(INDEX('Locations &amp; Fiber - Underserved'!$C:$C,MATCH(1,($A114='Locations &amp; Fiber - Underserved'!$A:$A)*($B114='Locations &amp; Fiber - Underserved'!$B:$B),0)),L113)</f>
        <v>105763</v>
      </c>
      <c r="M114" s="64" cm="1">
        <f t="array" ref="M114">_xlfn.IFNA(INDEX('Locations &amp; Fiber - Underserved'!$D:$D,MATCH(1,($A114='Locations &amp; Fiber - Underserved'!$A:$A)*($B114='Locations &amp; Fiber - Underserved'!$B:$B),0)),M113)</f>
        <v>9534.7270430000008</v>
      </c>
      <c r="N114" s="65" cm="1">
        <f t="array" ref="N114">_xlfn.IFNA(INDEX('Locations &amp; Fiber - Underserved'!$F:$F,MATCH(1,($A114='Locations &amp; Fiber - Underserved'!$A:$A)*($B114='Locations &amp; Fiber - Underserved'!$B:$B),0)),N113)</f>
        <v>0.21286998900000001</v>
      </c>
      <c r="O114" s="72" cm="1">
        <f t="array" ref="O114">_xlfn.IFNA(INDEX('Locations &amp; Fiber - Underserved'!$E:$E,MATCH(1,($A114='Locations &amp; Fiber - Underserved'!$A:$A)*($B114='Locations &amp; Fiber - Underserved'!$B:$B),0)),O113)</f>
        <v>0.32635197100000002</v>
      </c>
      <c r="P114" s="63" cm="1">
        <f t="array" ref="P114">_xlfn.IFNA(INDEX('Locations &amp; Fiber - Underserved'!$I:$I,MATCH(1,($A114='Locations &amp; Fiber - Underserved'!$A:$A)*($B114='Locations &amp; Fiber - Underserved'!$B:$B),0)),P113)</f>
        <v>0.82476297300000001</v>
      </c>
      <c r="Q114" s="63" cm="1">
        <f t="array" ref="Q114">_xlfn.IFNA(INDEX('Locations &amp; Fiber - Underserved'!$J:$J,MATCH(1,($A114='Locations &amp; Fiber - Underserved'!$A:$A)*($B114='Locations &amp; Fiber - Underserved'!$B:$B),0)),Q113)</f>
        <v>0.17424403099999999</v>
      </c>
      <c r="R114" s="63" cm="1">
        <f t="array" ref="R114">_xlfn.IFNA(INDEX('Locations &amp; Fiber - Underserved'!$K:$K,MATCH(1,($A114='Locations &amp; Fiber - Underserved'!$A:$A)*($B114='Locations &amp; Fiber - Underserved'!$B:$B),0)),R113)</f>
        <v>9.9299999999999996E-4</v>
      </c>
      <c r="T114" s="66">
        <f>'Model Inputs &amp; Summary Results'!$F$44*I114</f>
        <v>42587.696247499996</v>
      </c>
      <c r="U114" s="66">
        <f>'Model Inputs &amp; Summary Results'!$F$45*J114</f>
        <v>4781.0250000000005</v>
      </c>
      <c r="V114" s="66">
        <f>'Model Inputs &amp; Summary Results'!$F$46*K114</f>
        <v>33.298999999999999</v>
      </c>
      <c r="W114" s="67">
        <f t="shared" si="36"/>
        <v>397588.00022472598</v>
      </c>
      <c r="X114" s="67">
        <f t="shared" si="37"/>
        <v>94422.502647237794</v>
      </c>
      <c r="Y114" s="68">
        <f t="shared" si="38"/>
        <v>4475817382.3039875</v>
      </c>
      <c r="Z114" s="68">
        <f t="shared" si="39"/>
        <v>1850387746.4617419</v>
      </c>
      <c r="AA114" s="66">
        <f>'Model Inputs &amp; Summary Results'!$F$40*I114</f>
        <v>35221.175815499999</v>
      </c>
      <c r="AB114" s="66">
        <f>'Model Inputs &amp; Summary Results'!$F$41*J114</f>
        <v>3797.2750000000001</v>
      </c>
      <c r="AC114" s="66">
        <f>'Model Inputs &amp; Summary Results'!$F$42*K114</f>
        <v>24.153500000000001</v>
      </c>
      <c r="AD114" s="67">
        <f t="shared" si="40"/>
        <v>131124.99977527402</v>
      </c>
      <c r="AE114" s="67">
        <f t="shared" si="41"/>
        <v>31140.654726505207</v>
      </c>
      <c r="AF114" s="68">
        <f t="shared" si="42"/>
        <v>1215812260.6125476</v>
      </c>
      <c r="AG114" s="68">
        <f t="shared" si="54"/>
        <v>502639834.66575921</v>
      </c>
      <c r="AI114" s="68">
        <f t="shared" si="43"/>
        <v>5691629642.9165354</v>
      </c>
      <c r="AJ114" s="68">
        <f t="shared" si="44"/>
        <v>10765.064681436877</v>
      </c>
      <c r="AK114" s="68">
        <f>MIN($AJ114*'Model Inputs &amp; Summary Results'!$F$26,'Model Inputs &amp; Summary Results'!$F$23)</f>
        <v>3000</v>
      </c>
      <c r="AL114" s="68">
        <f t="shared" si="45"/>
        <v>16588.97800313243</v>
      </c>
      <c r="AM114" s="68">
        <f t="shared" si="55"/>
        <v>13588.97800313243</v>
      </c>
      <c r="AN114" s="68">
        <f t="shared" si="46"/>
        <v>1586139000</v>
      </c>
      <c r="AO114" s="69">
        <f t="shared" si="47"/>
        <v>0.27867923591515031</v>
      </c>
      <c r="AP114" s="49" t="b">
        <f>AND(AM114&lt;'Model Inputs &amp; Summary Results'!$F$14,AO114&gt;=0.25)</f>
        <v>1</v>
      </c>
      <c r="AR114" s="68">
        <f t="shared" si="56"/>
        <v>2353027581.127501</v>
      </c>
      <c r="AS114" s="68">
        <f t="shared" si="57"/>
        <v>4450.4817947118781</v>
      </c>
      <c r="AT114" s="68">
        <f>MIN($AS114*'Model Inputs &amp; Summary Results'!$F$26,'Model Inputs &amp; Summary Results'!$F$23)</f>
        <v>3000</v>
      </c>
      <c r="AU114" s="68">
        <f t="shared" si="58"/>
        <v>1586139000</v>
      </c>
      <c r="AV114" s="68">
        <f t="shared" si="59"/>
        <v>766888581.12750101</v>
      </c>
      <c r="AX114" s="66">
        <f>'Model Inputs &amp; Summary Results'!$F$40*P114</f>
        <v>31547.183717250002</v>
      </c>
      <c r="AY114" s="66">
        <f>'Model Inputs &amp; Summary Results'!$F$41*Q114</f>
        <v>8407.2744957499999</v>
      </c>
      <c r="AZ114" s="66">
        <f>'Model Inputs &amp; Summary Results'!$F$42*R114</f>
        <v>51.139499999999998</v>
      </c>
      <c r="BA114" s="68">
        <f t="shared" si="48"/>
        <v>900676771.47971213</v>
      </c>
      <c r="BB114" s="68">
        <f t="shared" si="60"/>
        <v>381442454.3855201</v>
      </c>
      <c r="BD114" s="68">
        <f t="shared" si="49"/>
        <v>8515.9911451047356</v>
      </c>
      <c r="BE114" s="68">
        <f>MIN($BD114*'Model Inputs &amp; Summary Results'!$F$26,'Model Inputs &amp; Summary Results'!$F$23)</f>
        <v>3000</v>
      </c>
      <c r="BF114" s="68">
        <f t="shared" si="50"/>
        <v>13055.905664670643</v>
      </c>
      <c r="BG114" s="68">
        <f t="shared" si="63"/>
        <v>10055.905664670643</v>
      </c>
      <c r="BH114" s="68">
        <f t="shared" si="51"/>
        <v>317289000</v>
      </c>
      <c r="BI114" s="70">
        <f t="shared" si="52"/>
        <v>0.35227843111655843</v>
      </c>
      <c r="BJ114" s="49" t="b">
        <f>AND(BG114&lt;'Model Inputs &amp; Summary Results'!$F$14,BG114&lt;$BX$23,BI114&gt;=0.25)</f>
        <v>1</v>
      </c>
      <c r="BL114" s="68">
        <f t="shared" si="61"/>
        <v>3606.5774834821259</v>
      </c>
      <c r="BM114" s="68">
        <f>MIN($BL114*'Model Inputs &amp; Summary Results'!$F$26,'Model Inputs &amp; Summary Results'!$F$23)</f>
        <v>2704.9331126115944</v>
      </c>
      <c r="BN114" s="68">
        <f t="shared" si="62"/>
        <v>286081840.78914005</v>
      </c>
      <c r="BO114" s="68">
        <f t="shared" si="64"/>
        <v>583387771.47971213</v>
      </c>
      <c r="BS114" s="49"/>
      <c r="BT114" s="49"/>
      <c r="BU114" s="49"/>
      <c r="BV114" s="49"/>
      <c r="BW114" s="49"/>
      <c r="BX114" s="49"/>
    </row>
    <row r="115" spans="1:76" x14ac:dyDescent="0.45">
      <c r="A115" s="49" t="str">
        <f t="shared" si="53"/>
        <v>TX</v>
      </c>
      <c r="B115" s="62">
        <v>0.82</v>
      </c>
      <c r="C115" s="63" cm="1">
        <f t="array" ref="C115">_xlfn.IFNA(INDEX('Locations &amp; Fiber - Unserved'!$H:$H,MATCH(1,($A115='Locations &amp; Fiber - Unserved'!$A:$A)*($B115='Locations &amp; Fiber - Unserved'!$B:$B),0)),C114)</f>
        <v>0.24797863000000001</v>
      </c>
      <c r="D115" s="63" cm="1">
        <f t="array" ref="D115">_xlfn.IFNA(INDEX('Locations &amp; Fiber - Unserved'!$G:$G,MATCH(1,($A115='Locations &amp; Fiber - Unserved'!$A:$A)*($B115='Locations &amp; Fiber - Unserved'!$B:$B),0)),D114)</f>
        <v>0.75202137000000002</v>
      </c>
      <c r="E115" s="64" cm="1">
        <f t="array" ref="E115">_xlfn.IFNA(INDEX('Locations &amp; Fiber - Unserved'!$C:$C,MATCH(1,($A115='Locations &amp; Fiber - Unserved'!$A:$A)*($B115='Locations &amp; Fiber - Unserved'!$B:$B),0)),E114)</f>
        <v>529344</v>
      </c>
      <c r="F115" s="64" cm="1">
        <f t="array" ref="F115">_xlfn.IFNA(INDEX('Locations &amp; Fiber - Unserved'!$D:$D,MATCH(1,($A115='Locations &amp; Fiber - Unserved'!$A:$A)*($B115='Locations &amp; Fiber - Unserved'!$B:$B),0)),F114)</f>
        <v>52131.675750000002</v>
      </c>
      <c r="G115" s="65" cm="1">
        <f t="array" ref="G115">_xlfn.IFNA(INDEX('Locations &amp; Fiber - Unserved'!$F:$F,MATCH(1,($A115='Locations &amp; Fiber - Unserved'!$A:$A)*($B115='Locations &amp; Fiber - Unserved'!$B:$B),0)),G114)</f>
        <v>0.23831168999999999</v>
      </c>
      <c r="H115" s="65" cm="1">
        <f t="array" ref="H115">_xlfn.IFNA(INDEX('Locations &amp; Fiber - Unserved'!$E:$E,MATCH(1,($A115='Locations &amp; Fiber - Unserved'!$A:$A)*($B115='Locations &amp; Fiber - Unserved'!$B:$B),0)),H114)</f>
        <v>0.351832649</v>
      </c>
      <c r="I115" s="63" cm="1">
        <f t="array" ref="I115">_xlfn.IFNA(INDEX('Locations &amp; Fiber - Unserved'!$I:$I,MATCH(1,($A115='Locations &amp; Fiber - Unserved'!$A:$A)*($B115='Locations &amp; Fiber - Unserved'!$B:$B),0)),I114)</f>
        <v>0.92113403999999999</v>
      </c>
      <c r="J115" s="63" cm="1">
        <f t="array" ref="J115">_xlfn.IFNA(INDEX('Locations &amp; Fiber - Unserved'!$J:$J,MATCH(1,($A115='Locations &amp; Fiber - Unserved'!$A:$A)*($B115='Locations &amp; Fiber - Unserved'!$B:$B),0)),J114)</f>
        <v>7.8399999999999997E-2</v>
      </c>
      <c r="K115" s="63" cm="1">
        <f t="array" ref="K115">_xlfn.IFNA(INDEX('Locations &amp; Fiber - Unserved'!$K:$K,MATCH(1,($A115='Locations &amp; Fiber - Unserved'!$A:$A)*($B115='Locations &amp; Fiber - Unserved'!$B:$B),0)),K114)</f>
        <v>4.6700000000000002E-4</v>
      </c>
      <c r="L115" s="64" cm="1">
        <f t="array" ref="L115">_xlfn.IFNA(INDEX('Locations &amp; Fiber - Underserved'!$C:$C,MATCH(1,($A115='Locations &amp; Fiber - Underserved'!$A:$A)*($B115='Locations &amp; Fiber - Underserved'!$B:$B),0)),L114)</f>
        <v>105895</v>
      </c>
      <c r="M115" s="64" cm="1">
        <f t="array" ref="M115">_xlfn.IFNA(INDEX('Locations &amp; Fiber - Underserved'!$D:$D,MATCH(1,($A115='Locations &amp; Fiber - Underserved'!$A:$A)*($B115='Locations &amp; Fiber - Underserved'!$B:$B),0)),M114)</f>
        <v>9577.9629280000008</v>
      </c>
      <c r="N115" s="65" cm="1">
        <f t="array" ref="N115">_xlfn.IFNA(INDEX('Locations &amp; Fiber - Underserved'!$F:$F,MATCH(1,($A115='Locations &amp; Fiber - Underserved'!$A:$A)*($B115='Locations &amp; Fiber - Underserved'!$B:$B),0)),N114)</f>
        <v>0.21367102299999999</v>
      </c>
      <c r="O115" s="72" cm="1">
        <f t="array" ref="O115">_xlfn.IFNA(INDEX('Locations &amp; Fiber - Underserved'!$E:$E,MATCH(1,($A115='Locations &amp; Fiber - Underserved'!$A:$A)*($B115='Locations &amp; Fiber - Underserved'!$B:$B),0)),O114)</f>
        <v>0.328390185</v>
      </c>
      <c r="P115" s="63" cm="1">
        <f t="array" ref="P115">_xlfn.IFNA(INDEX('Locations &amp; Fiber - Underserved'!$I:$I,MATCH(1,($A115='Locations &amp; Fiber - Underserved'!$A:$A)*($B115='Locations &amp; Fiber - Underserved'!$B:$B),0)),P114)</f>
        <v>0.82534236100000002</v>
      </c>
      <c r="Q115" s="63" cm="1">
        <f t="array" ref="Q115">_xlfn.IFNA(INDEX('Locations &amp; Fiber - Underserved'!$J:$J,MATCH(1,($A115='Locations &amp; Fiber - Underserved'!$A:$A)*($B115='Locations &amp; Fiber - Underserved'!$B:$B),0)),Q114)</f>
        <v>0.17366830799999999</v>
      </c>
      <c r="R115" s="63" cm="1">
        <f t="array" ref="R115">_xlfn.IFNA(INDEX('Locations &amp; Fiber - Underserved'!$K:$K,MATCH(1,($A115='Locations &amp; Fiber - Underserved'!$A:$A)*($B115='Locations &amp; Fiber - Underserved'!$B:$B),0)),R114)</f>
        <v>9.8900000000000008E-4</v>
      </c>
      <c r="T115" s="66">
        <f>'Model Inputs &amp; Summary Results'!$F$44*I115</f>
        <v>42602.449350000003</v>
      </c>
      <c r="U115" s="66">
        <f>'Model Inputs &amp; Summary Results'!$F$45*J115</f>
        <v>4762.8</v>
      </c>
      <c r="V115" s="66">
        <f>'Model Inputs &amp; Summary Results'!$F$46*K115</f>
        <v>33.157000000000004</v>
      </c>
      <c r="W115" s="67">
        <f t="shared" si="36"/>
        <v>398078.00008128001</v>
      </c>
      <c r="X115" s="67">
        <f t="shared" si="37"/>
        <v>94866.640951189969</v>
      </c>
      <c r="Y115" s="68">
        <f t="shared" si="38"/>
        <v>4496527596.8640528</v>
      </c>
      <c r="Z115" s="68">
        <f t="shared" si="39"/>
        <v>1858213484.2604749</v>
      </c>
      <c r="AA115" s="66">
        <f>'Model Inputs &amp; Summary Results'!$F$40*I115</f>
        <v>35233.377029999996</v>
      </c>
      <c r="AB115" s="66">
        <f>'Model Inputs &amp; Summary Results'!$F$41*J115</f>
        <v>3782.7999999999997</v>
      </c>
      <c r="AC115" s="66">
        <f>'Model Inputs &amp; Summary Results'!$F$42*K115</f>
        <v>24.0505</v>
      </c>
      <c r="AD115" s="67">
        <f t="shared" si="40"/>
        <v>131265.99991872002</v>
      </c>
      <c r="AE115" s="67">
        <f t="shared" si="41"/>
        <v>31282.22228017003</v>
      </c>
      <c r="AF115" s="68">
        <f t="shared" si="42"/>
        <v>1221265075.4618733</v>
      </c>
      <c r="AG115" s="68">
        <f t="shared" si="54"/>
        <v>504694162.81628805</v>
      </c>
      <c r="AI115" s="68">
        <f t="shared" si="43"/>
        <v>5717792672.3259258</v>
      </c>
      <c r="AJ115" s="68">
        <f t="shared" si="44"/>
        <v>10801.657659907218</v>
      </c>
      <c r="AK115" s="68">
        <f>MIN($AJ115*'Model Inputs &amp; Summary Results'!$F$26,'Model Inputs &amp; Summary Results'!$F$23)</f>
        <v>3000</v>
      </c>
      <c r="AL115" s="68">
        <f t="shared" si="45"/>
        <v>16676.306864498922</v>
      </c>
      <c r="AM115" s="68">
        <f t="shared" si="55"/>
        <v>13676.306864498922</v>
      </c>
      <c r="AN115" s="68">
        <f t="shared" si="46"/>
        <v>1588032000</v>
      </c>
      <c r="AO115" s="69">
        <f t="shared" si="47"/>
        <v>0.27773514903505736</v>
      </c>
      <c r="AP115" s="49" t="b">
        <f>AND(AM115&lt;'Model Inputs &amp; Summary Results'!$F$14,AO115&gt;=0.25)</f>
        <v>1</v>
      </c>
      <c r="AR115" s="68">
        <f t="shared" si="56"/>
        <v>2362907647.0767632</v>
      </c>
      <c r="AS115" s="68">
        <f t="shared" si="57"/>
        <v>4463.841371729467</v>
      </c>
      <c r="AT115" s="68">
        <f>MIN($AS115*'Model Inputs &amp; Summary Results'!$F$26,'Model Inputs &amp; Summary Results'!$F$23)</f>
        <v>3000</v>
      </c>
      <c r="AU115" s="68">
        <f t="shared" si="58"/>
        <v>1588032000</v>
      </c>
      <c r="AV115" s="68">
        <f t="shared" si="59"/>
        <v>774875647.07676315</v>
      </c>
      <c r="AX115" s="66">
        <f>'Model Inputs &amp; Summary Results'!$F$40*P115</f>
        <v>31569.345308250002</v>
      </c>
      <c r="AY115" s="66">
        <f>'Model Inputs &amp; Summary Results'!$F$41*Q115</f>
        <v>8379.4958609999994</v>
      </c>
      <c r="AZ115" s="66">
        <f>'Model Inputs &amp; Summary Results'!$F$42*R115</f>
        <v>50.933500000000002</v>
      </c>
      <c r="BA115" s="68">
        <f t="shared" si="48"/>
        <v>905062620.73370063</v>
      </c>
      <c r="BB115" s="68">
        <f t="shared" si="60"/>
        <v>383116358.91043001</v>
      </c>
      <c r="BD115" s="68">
        <f t="shared" si="49"/>
        <v>8546.7927733481338</v>
      </c>
      <c r="BE115" s="68">
        <f>MIN($BD115*'Model Inputs &amp; Summary Results'!$F$26,'Model Inputs &amp; Summary Results'!$F$23)</f>
        <v>3000</v>
      </c>
      <c r="BF115" s="68">
        <f t="shared" si="50"/>
        <v>13135.533403593321</v>
      </c>
      <c r="BG115" s="68">
        <f t="shared" si="63"/>
        <v>10135.533403593321</v>
      </c>
      <c r="BH115" s="68">
        <f t="shared" si="51"/>
        <v>317685000</v>
      </c>
      <c r="BI115" s="70">
        <f t="shared" si="52"/>
        <v>0.35100886140062282</v>
      </c>
      <c r="BJ115" s="49" t="b">
        <f>AND(BG115&lt;'Model Inputs &amp; Summary Results'!$F$14,BG115&lt;$BX$23,BI115&gt;=0.25)</f>
        <v>1</v>
      </c>
      <c r="BL115" s="68">
        <f t="shared" si="61"/>
        <v>3617.8890307420561</v>
      </c>
      <c r="BM115" s="68">
        <f>MIN($BL115*'Model Inputs &amp; Summary Results'!$F$26,'Model Inputs &amp; Summary Results'!$F$23)</f>
        <v>2713.4167730565423</v>
      </c>
      <c r="BN115" s="68">
        <f t="shared" si="62"/>
        <v>287337269.18282253</v>
      </c>
      <c r="BO115" s="68">
        <f t="shared" si="64"/>
        <v>587377620.73370063</v>
      </c>
      <c r="BS115" s="49"/>
      <c r="BT115" s="49"/>
      <c r="BU115" s="49"/>
      <c r="BV115" s="49"/>
      <c r="BW115" s="49"/>
      <c r="BX115" s="49"/>
    </row>
    <row r="116" spans="1:76" x14ac:dyDescent="0.45">
      <c r="A116" s="49" t="str">
        <f t="shared" si="53"/>
        <v>TX</v>
      </c>
      <c r="B116" s="62">
        <v>0.82099999999999995</v>
      </c>
      <c r="C116" s="63" cm="1">
        <f t="array" ref="C116">_xlfn.IFNA(INDEX('Locations &amp; Fiber - Unserved'!$H:$H,MATCH(1,($A116='Locations &amp; Fiber - Unserved'!$A:$A)*($B116='Locations &amp; Fiber - Unserved'!$B:$B),0)),C115)</f>
        <v>0.247929237</v>
      </c>
      <c r="D116" s="63" cm="1">
        <f t="array" ref="D116">_xlfn.IFNA(INDEX('Locations &amp; Fiber - Unserved'!$G:$G,MATCH(1,($A116='Locations &amp; Fiber - Unserved'!$A:$A)*($B116='Locations &amp; Fiber - Unserved'!$B:$B),0)),D115)</f>
        <v>0.75207076299999998</v>
      </c>
      <c r="E116" s="64" cm="1">
        <f t="array" ref="E116">_xlfn.IFNA(INDEX('Locations &amp; Fiber - Unserved'!$C:$C,MATCH(1,($A116='Locations &amp; Fiber - Unserved'!$A:$A)*($B116='Locations &amp; Fiber - Unserved'!$B:$B),0)),E115)</f>
        <v>529998</v>
      </c>
      <c r="F116" s="64" cm="1">
        <f t="array" ref="F116">_xlfn.IFNA(INDEX('Locations &amp; Fiber - Unserved'!$D:$D,MATCH(1,($A116='Locations &amp; Fiber - Unserved'!$A:$A)*($B116='Locations &amp; Fiber - Unserved'!$B:$B),0)),F115)</f>
        <v>52362.115180000001</v>
      </c>
      <c r="G116" s="65" cm="1">
        <f t="array" ref="G116">_xlfn.IFNA(INDEX('Locations &amp; Fiber - Unserved'!$F:$F,MATCH(1,($A116='Locations &amp; Fiber - Unserved'!$A:$A)*($B116='Locations &amp; Fiber - Unserved'!$B:$B),0)),G115)</f>
        <v>0.23921895300000001</v>
      </c>
      <c r="H116" s="65" cm="1">
        <f t="array" ref="H116">_xlfn.IFNA(INDEX('Locations &amp; Fiber - Unserved'!$E:$E,MATCH(1,($A116='Locations &amp; Fiber - Unserved'!$A:$A)*($B116='Locations &amp; Fiber - Unserved'!$B:$B),0)),H115)</f>
        <v>0.35288590600000003</v>
      </c>
      <c r="I116" s="63" cm="1">
        <f t="array" ref="I116">_xlfn.IFNA(INDEX('Locations &amp; Fiber - Unserved'!$I:$I,MATCH(1,($A116='Locations &amp; Fiber - Unserved'!$A:$A)*($B116='Locations &amp; Fiber - Unserved'!$B:$B),0)),I115)</f>
        <v>0.92145114699999997</v>
      </c>
      <c r="J116" s="63" cm="1">
        <f t="array" ref="J116">_xlfn.IFNA(INDEX('Locations &amp; Fiber - Unserved'!$J:$J,MATCH(1,($A116='Locations &amp; Fiber - Unserved'!$A:$A)*($B116='Locations &amp; Fiber - Unserved'!$B:$B),0)),J115)</f>
        <v>7.8100000000000003E-2</v>
      </c>
      <c r="K116" s="63" cm="1">
        <f t="array" ref="K116">_xlfn.IFNA(INDEX('Locations &amp; Fiber - Unserved'!$K:$K,MATCH(1,($A116='Locations &amp; Fiber - Unserved'!$A:$A)*($B116='Locations &amp; Fiber - Unserved'!$B:$B),0)),K115)</f>
        <v>4.6500000000000003E-4</v>
      </c>
      <c r="L116" s="64" cm="1">
        <f t="array" ref="L116">_xlfn.IFNA(INDEX('Locations &amp; Fiber - Underserved'!$C:$C,MATCH(1,($A116='Locations &amp; Fiber - Underserved'!$A:$A)*($B116='Locations &amp; Fiber - Underserved'!$B:$B),0)),L115)</f>
        <v>106024</v>
      </c>
      <c r="M116" s="64" cm="1">
        <f t="array" ref="M116">_xlfn.IFNA(INDEX('Locations &amp; Fiber - Underserved'!$D:$D,MATCH(1,($A116='Locations &amp; Fiber - Underserved'!$A:$A)*($B116='Locations &amp; Fiber - Underserved'!$B:$B),0)),M115)</f>
        <v>9620.4908919999998</v>
      </c>
      <c r="N116" s="65" cm="1">
        <f t="array" ref="N116">_xlfn.IFNA(INDEX('Locations &amp; Fiber - Underserved'!$F:$F,MATCH(1,($A116='Locations &amp; Fiber - Underserved'!$A:$A)*($B116='Locations &amp; Fiber - Underserved'!$B:$B),0)),N115)</f>
        <v>0.214385138</v>
      </c>
      <c r="O116" s="72" cm="1">
        <f t="array" ref="O116">_xlfn.IFNA(INDEX('Locations &amp; Fiber - Underserved'!$E:$E,MATCH(1,($A116='Locations &amp; Fiber - Underserved'!$A:$A)*($B116='Locations &amp; Fiber - Underserved'!$B:$B),0)),O115)</f>
        <v>0.33027889100000002</v>
      </c>
      <c r="P116" s="63" cm="1">
        <f t="array" ref="P116">_xlfn.IFNA(INDEX('Locations &amp; Fiber - Underserved'!$I:$I,MATCH(1,($A116='Locations &amp; Fiber - Underserved'!$A:$A)*($B116='Locations &amp; Fiber - Underserved'!$B:$B),0)),P115)</f>
        <v>0.82588286099999997</v>
      </c>
      <c r="Q116" s="63" cm="1">
        <f t="array" ref="Q116">_xlfn.IFNA(INDEX('Locations &amp; Fiber - Underserved'!$J:$J,MATCH(1,($A116='Locations &amp; Fiber - Underserved'!$A:$A)*($B116='Locations &amp; Fiber - Underserved'!$B:$B),0)),Q115)</f>
        <v>0.17313178100000001</v>
      </c>
      <c r="R116" s="63" cm="1">
        <f t="array" ref="R116">_xlfn.IFNA(INDEX('Locations &amp; Fiber - Underserved'!$K:$K,MATCH(1,($A116='Locations &amp; Fiber - Underserved'!$A:$A)*($B116='Locations &amp; Fiber - Underserved'!$B:$B),0)),R115)</f>
        <v>9.8499999999999998E-4</v>
      </c>
      <c r="T116" s="66">
        <f>'Model Inputs &amp; Summary Results'!$F$44*I116</f>
        <v>42617.11554875</v>
      </c>
      <c r="U116" s="66">
        <f>'Model Inputs &amp; Summary Results'!$F$45*J116</f>
        <v>4744.5749999999998</v>
      </c>
      <c r="V116" s="66">
        <f>'Model Inputs &amp; Summary Results'!$F$46*K116</f>
        <v>33.015000000000001</v>
      </c>
      <c r="W116" s="67">
        <f t="shared" si="36"/>
        <v>398596.00024847401</v>
      </c>
      <c r="X116" s="67">
        <f t="shared" si="37"/>
        <v>95351.717849427703</v>
      </c>
      <c r="Y116" s="68">
        <f t="shared" si="38"/>
        <v>4519166591.0411148</v>
      </c>
      <c r="Z116" s="68">
        <f t="shared" si="39"/>
        <v>1866404258.830471</v>
      </c>
      <c r="AA116" s="66">
        <f>'Model Inputs &amp; Summary Results'!$F$40*I116</f>
        <v>35245.506372750002</v>
      </c>
      <c r="AB116" s="66">
        <f>'Model Inputs &amp; Summary Results'!$F$41*J116</f>
        <v>3768.3250000000003</v>
      </c>
      <c r="AC116" s="66">
        <f>'Model Inputs &amp; Summary Results'!$F$42*K116</f>
        <v>23.947500000000002</v>
      </c>
      <c r="AD116" s="67">
        <f t="shared" si="40"/>
        <v>131401.99975152599</v>
      </c>
      <c r="AE116" s="67">
        <f t="shared" si="41"/>
        <v>31433.848802666307</v>
      </c>
      <c r="AF116" s="68">
        <f t="shared" si="42"/>
        <v>1227107638.6779447</v>
      </c>
      <c r="AG116" s="68">
        <f t="shared" si="54"/>
        <v>506792320.38319045</v>
      </c>
      <c r="AI116" s="68">
        <f t="shared" si="43"/>
        <v>5746274229.719059</v>
      </c>
      <c r="AJ116" s="68">
        <f t="shared" si="44"/>
        <v>10842.06776198978</v>
      </c>
      <c r="AK116" s="68">
        <f>MIN($AJ116*'Model Inputs &amp; Summary Results'!$F$26,'Model Inputs &amp; Summary Results'!$F$23)</f>
        <v>3000</v>
      </c>
      <c r="AL116" s="68">
        <f t="shared" si="45"/>
        <v>16724.923607173871</v>
      </c>
      <c r="AM116" s="68">
        <f t="shared" si="55"/>
        <v>13724.923607173871</v>
      </c>
      <c r="AN116" s="68">
        <f t="shared" si="46"/>
        <v>1589994000</v>
      </c>
      <c r="AO116" s="69">
        <f t="shared" si="47"/>
        <v>0.27669998618874414</v>
      </c>
      <c r="AP116" s="49" t="b">
        <f>AND(AM116&lt;'Model Inputs &amp; Summary Results'!$F$14,AO116&gt;=0.25)</f>
        <v>1</v>
      </c>
      <c r="AR116" s="68">
        <f t="shared" si="56"/>
        <v>2373196579.2136617</v>
      </c>
      <c r="AS116" s="68">
        <f t="shared" si="57"/>
        <v>4477.7462918985766</v>
      </c>
      <c r="AT116" s="68">
        <f>MIN($AS116*'Model Inputs &amp; Summary Results'!$F$26,'Model Inputs &amp; Summary Results'!$F$23)</f>
        <v>3000</v>
      </c>
      <c r="AU116" s="68">
        <f t="shared" si="58"/>
        <v>1589994000</v>
      </c>
      <c r="AV116" s="68">
        <f t="shared" si="59"/>
        <v>783202579.21366167</v>
      </c>
      <c r="AX116" s="66">
        <f>'Model Inputs &amp; Summary Results'!$F$40*P116</f>
        <v>31590.01943325</v>
      </c>
      <c r="AY116" s="66">
        <f>'Model Inputs &amp; Summary Results'!$F$41*Q116</f>
        <v>8353.6084332500013</v>
      </c>
      <c r="AZ116" s="66">
        <f>'Model Inputs &amp; Summary Results'!$F$42*R116</f>
        <v>50.727499999999999</v>
      </c>
      <c r="BA116" s="68">
        <f t="shared" si="48"/>
        <v>909070492.5030905</v>
      </c>
      <c r="BB116" s="68">
        <f t="shared" si="60"/>
        <v>384765331.53482455</v>
      </c>
      <c r="BD116" s="68">
        <f t="shared" si="49"/>
        <v>8574.1953944681445</v>
      </c>
      <c r="BE116" s="68">
        <f>MIN($BD116*'Model Inputs &amp; Summary Results'!$F$26,'Model Inputs &amp; Summary Results'!$F$23)</f>
        <v>3000</v>
      </c>
      <c r="BF116" s="68">
        <f t="shared" si="50"/>
        <v>13209.29133670752</v>
      </c>
      <c r="BG116" s="68">
        <f t="shared" si="63"/>
        <v>10209.29133670752</v>
      </c>
      <c r="BH116" s="68">
        <f t="shared" si="51"/>
        <v>318072000</v>
      </c>
      <c r="BI116" s="70">
        <f t="shared" si="52"/>
        <v>0.34988705784982749</v>
      </c>
      <c r="BJ116" s="49" t="b">
        <f>AND(BG116&lt;'Model Inputs &amp; Summary Results'!$F$14,BG116&lt;$BX$23,BI116&gt;=0.25)</f>
        <v>1</v>
      </c>
      <c r="BL116" s="68">
        <f t="shared" si="61"/>
        <v>3629.0399488306853</v>
      </c>
      <c r="BM116" s="68">
        <f>MIN($BL116*'Model Inputs &amp; Summary Results'!$F$26,'Model Inputs &amp; Summary Results'!$F$23)</f>
        <v>2721.7799616230141</v>
      </c>
      <c r="BN116" s="68">
        <f t="shared" si="62"/>
        <v>288573998.65111846</v>
      </c>
      <c r="BO116" s="68">
        <f t="shared" si="64"/>
        <v>590998492.5030905</v>
      </c>
      <c r="BS116" s="49"/>
      <c r="BT116" s="49"/>
      <c r="BU116" s="49"/>
      <c r="BV116" s="49"/>
      <c r="BW116" s="49"/>
      <c r="BX116" s="49"/>
    </row>
    <row r="117" spans="1:76" x14ac:dyDescent="0.45">
      <c r="A117" s="49" t="str">
        <f t="shared" si="53"/>
        <v>TX</v>
      </c>
      <c r="B117" s="62">
        <v>0.82199999999999995</v>
      </c>
      <c r="C117" s="63" cm="1">
        <f t="array" ref="C117">_xlfn.IFNA(INDEX('Locations &amp; Fiber - Unserved'!$H:$H,MATCH(1,($A117='Locations &amp; Fiber - Unserved'!$A:$A)*($B117='Locations &amp; Fiber - Unserved'!$B:$B),0)),C116)</f>
        <v>0.24791904200000001</v>
      </c>
      <c r="D117" s="63" cm="1">
        <f t="array" ref="D117">_xlfn.IFNA(INDEX('Locations &amp; Fiber - Unserved'!$G:$G,MATCH(1,($A117='Locations &amp; Fiber - Unserved'!$A:$A)*($B117='Locations &amp; Fiber - Unserved'!$B:$B),0)),D116)</f>
        <v>0.75208095799999997</v>
      </c>
      <c r="E117" s="64" cm="1">
        <f t="array" ref="E117">_xlfn.IFNA(INDEX('Locations &amp; Fiber - Unserved'!$C:$C,MATCH(1,($A117='Locations &amp; Fiber - Unserved'!$A:$A)*($B117='Locations &amp; Fiber - Unserved'!$B:$B),0)),E116)</f>
        <v>530645</v>
      </c>
      <c r="F117" s="64" cm="1">
        <f t="array" ref="F117">_xlfn.IFNA(INDEX('Locations &amp; Fiber - Unserved'!$D:$D,MATCH(1,($A117='Locations &amp; Fiber - Unserved'!$A:$A)*($B117='Locations &amp; Fiber - Unserved'!$B:$B),0)),F116)</f>
        <v>52590.852290000003</v>
      </c>
      <c r="G117" s="65" cm="1">
        <f t="array" ref="G117">_xlfn.IFNA(INDEX('Locations &amp; Fiber - Unserved'!$F:$F,MATCH(1,($A117='Locations &amp; Fiber - Unserved'!$A:$A)*($B117='Locations &amp; Fiber - Unserved'!$B:$B),0)),G116)</f>
        <v>0.240030729</v>
      </c>
      <c r="H117" s="65" cm="1">
        <f t="array" ref="H117">_xlfn.IFNA(INDEX('Locations &amp; Fiber - Unserved'!$E:$E,MATCH(1,($A117='Locations &amp; Fiber - Unserved'!$A:$A)*($B117='Locations &amp; Fiber - Unserved'!$B:$B),0)),H116)</f>
        <v>0.35458874899999998</v>
      </c>
      <c r="I117" s="63" cm="1">
        <f t="array" ref="I117">_xlfn.IFNA(INDEX('Locations &amp; Fiber - Unserved'!$I:$I,MATCH(1,($A117='Locations &amp; Fiber - Unserved'!$A:$A)*($B117='Locations &amp; Fiber - Unserved'!$B:$B),0)),I116)</f>
        <v>0.921698358</v>
      </c>
      <c r="J117" s="63" cm="1">
        <f t="array" ref="J117">_xlfn.IFNA(INDEX('Locations &amp; Fiber - Unserved'!$J:$J,MATCH(1,($A117='Locations &amp; Fiber - Unserved'!$A:$A)*($B117='Locations &amp; Fiber - Unserved'!$B:$B),0)),J116)</f>
        <v>7.7799999999999994E-2</v>
      </c>
      <c r="K117" s="63" cm="1">
        <f t="array" ref="K117">_xlfn.IFNA(INDEX('Locations &amp; Fiber - Unserved'!$K:$K,MATCH(1,($A117='Locations &amp; Fiber - Unserved'!$A:$A)*($B117='Locations &amp; Fiber - Unserved'!$B:$B),0)),K116)</f>
        <v>4.64E-4</v>
      </c>
      <c r="L117" s="64" cm="1">
        <f t="array" ref="L117">_xlfn.IFNA(INDEX('Locations &amp; Fiber - Underserved'!$C:$C,MATCH(1,($A117='Locations &amp; Fiber - Underserved'!$A:$A)*($B117='Locations &amp; Fiber - Underserved'!$B:$B),0)),L116)</f>
        <v>106152</v>
      </c>
      <c r="M117" s="64" cm="1">
        <f t="array" ref="M117">_xlfn.IFNA(INDEX('Locations &amp; Fiber - Underserved'!$D:$D,MATCH(1,($A117='Locations &amp; Fiber - Underserved'!$A:$A)*($B117='Locations &amp; Fiber - Underserved'!$B:$B),0)),M116)</f>
        <v>9662.9452889999993</v>
      </c>
      <c r="N117" s="65" cm="1">
        <f t="array" ref="N117">_xlfn.IFNA(INDEX('Locations &amp; Fiber - Underserved'!$F:$F,MATCH(1,($A117='Locations &amp; Fiber - Underserved'!$A:$A)*($B117='Locations &amp; Fiber - Underserved'!$B:$B),0)),N116)</f>
        <v>0.215338264</v>
      </c>
      <c r="O117" s="72" cm="1">
        <f t="array" ref="O117">_xlfn.IFNA(INDEX('Locations &amp; Fiber - Underserved'!$E:$E,MATCH(1,($A117='Locations &amp; Fiber - Underserved'!$A:$A)*($B117='Locations &amp; Fiber - Underserved'!$B:$B),0)),O116)</f>
        <v>0.332497457</v>
      </c>
      <c r="P117" s="63" cm="1">
        <f t="array" ref="P117">_xlfn.IFNA(INDEX('Locations &amp; Fiber - Underserved'!$I:$I,MATCH(1,($A117='Locations &amp; Fiber - Underserved'!$A:$A)*($B117='Locations &amp; Fiber - Underserved'!$B:$B),0)),P116)</f>
        <v>0.82664852</v>
      </c>
      <c r="Q117" s="63" cm="1">
        <f t="array" ref="Q117">_xlfn.IFNA(INDEX('Locations &amp; Fiber - Underserved'!$J:$J,MATCH(1,($A117='Locations &amp; Fiber - Underserved'!$A:$A)*($B117='Locations &amp; Fiber - Underserved'!$B:$B),0)),Q116)</f>
        <v>0.17236647899999999</v>
      </c>
      <c r="R117" s="63" cm="1">
        <f t="array" ref="R117">_xlfn.IFNA(INDEX('Locations &amp; Fiber - Underserved'!$K:$K,MATCH(1,($A117='Locations &amp; Fiber - Underserved'!$A:$A)*($B117='Locations &amp; Fiber - Underserved'!$B:$B),0)),R116)</f>
        <v>9.8499999999999998E-4</v>
      </c>
      <c r="T117" s="66">
        <f>'Model Inputs &amp; Summary Results'!$F$44*I117</f>
        <v>42628.5490575</v>
      </c>
      <c r="U117" s="66">
        <f>'Model Inputs &amp; Summary Results'!$F$45*J117</f>
        <v>4726.3499999999995</v>
      </c>
      <c r="V117" s="66">
        <f>'Model Inputs &amp; Summary Results'!$F$46*K117</f>
        <v>32.944000000000003</v>
      </c>
      <c r="W117" s="67">
        <f t="shared" si="36"/>
        <v>399087.99995790998</v>
      </c>
      <c r="X117" s="67">
        <f t="shared" si="37"/>
        <v>95793.383565049095</v>
      </c>
      <c r="Y117" s="68">
        <f t="shared" si="38"/>
        <v>4539441826.3274469</v>
      </c>
      <c r="Z117" s="68">
        <f t="shared" si="39"/>
        <v>1874311385.9035754</v>
      </c>
      <c r="AA117" s="66">
        <f>'Model Inputs &amp; Summary Results'!$F$40*I117</f>
        <v>35254.962193500003</v>
      </c>
      <c r="AB117" s="66">
        <f>'Model Inputs &amp; Summary Results'!$F$41*J117</f>
        <v>3753.85</v>
      </c>
      <c r="AC117" s="66">
        <f>'Model Inputs &amp; Summary Results'!$F$42*K117</f>
        <v>23.896000000000001</v>
      </c>
      <c r="AD117" s="67">
        <f t="shared" si="40"/>
        <v>131557.00004208999</v>
      </c>
      <c r="AE117" s="67">
        <f t="shared" si="41"/>
        <v>31577.72262515589</v>
      </c>
      <c r="AF117" s="68">
        <f t="shared" si="42"/>
        <v>1232564032.6429927</v>
      </c>
      <c r="AG117" s="68">
        <f t="shared" si="54"/>
        <v>508919133.36997652</v>
      </c>
      <c r="AI117" s="68">
        <f t="shared" si="43"/>
        <v>5772005858.9704399</v>
      </c>
      <c r="AJ117" s="68">
        <f t="shared" si="44"/>
        <v>10877.339575366657</v>
      </c>
      <c r="AK117" s="68">
        <f>MIN($AJ117*'Model Inputs &amp; Summary Results'!$F$26,'Model Inputs &amp; Summary Results'!$F$23)</f>
        <v>3000</v>
      </c>
      <c r="AL117" s="68">
        <f t="shared" si="45"/>
        <v>16803.195987567258</v>
      </c>
      <c r="AM117" s="68">
        <f t="shared" si="55"/>
        <v>13803.195987567258</v>
      </c>
      <c r="AN117" s="68">
        <f t="shared" si="46"/>
        <v>1591935000</v>
      </c>
      <c r="AO117" s="69">
        <f t="shared" si="47"/>
        <v>0.2758027345945826</v>
      </c>
      <c r="AP117" s="49" t="b">
        <f>AND(AM117&lt;'Model Inputs &amp; Summary Results'!$F$14,AO117&gt;=0.25)</f>
        <v>1</v>
      </c>
      <c r="AR117" s="68">
        <f t="shared" si="56"/>
        <v>2383230519.2735519</v>
      </c>
      <c r="AS117" s="68">
        <f t="shared" si="57"/>
        <v>4491.1956567451907</v>
      </c>
      <c r="AT117" s="68">
        <f>MIN($AS117*'Model Inputs &amp; Summary Results'!$F$26,'Model Inputs &amp; Summary Results'!$F$23)</f>
        <v>3000</v>
      </c>
      <c r="AU117" s="68">
        <f t="shared" si="58"/>
        <v>1591935000</v>
      </c>
      <c r="AV117" s="68">
        <f t="shared" si="59"/>
        <v>791295519.27355194</v>
      </c>
      <c r="AX117" s="66">
        <f>'Model Inputs &amp; Summary Results'!$F$40*P117</f>
        <v>31619.30589</v>
      </c>
      <c r="AY117" s="66">
        <f>'Model Inputs &amp; Summary Results'!$F$41*Q117</f>
        <v>8316.6826117499986</v>
      </c>
      <c r="AZ117" s="66">
        <f>'Model Inputs &amp; Summary Results'!$F$42*R117</f>
        <v>50.727499999999999</v>
      </c>
      <c r="BA117" s="68">
        <f t="shared" si="48"/>
        <v>914039842.57009923</v>
      </c>
      <c r="BB117" s="68">
        <f t="shared" si="60"/>
        <v>386389449.01169103</v>
      </c>
      <c r="BD117" s="68">
        <f t="shared" si="49"/>
        <v>8610.6700068778664</v>
      </c>
      <c r="BE117" s="68">
        <f>MIN($BD117*'Model Inputs &amp; Summary Results'!$F$26,'Model Inputs &amp; Summary Results'!$F$23)</f>
        <v>3000</v>
      </c>
      <c r="BF117" s="68">
        <f t="shared" si="50"/>
        <v>13295.481384363082</v>
      </c>
      <c r="BG117" s="68">
        <f t="shared" si="63"/>
        <v>10295.481384363082</v>
      </c>
      <c r="BH117" s="68">
        <f t="shared" si="51"/>
        <v>318456000</v>
      </c>
      <c r="BI117" s="70">
        <f t="shared" si="52"/>
        <v>0.34840494382013448</v>
      </c>
      <c r="BJ117" s="49" t="b">
        <f>AND(BG117&lt;'Model Inputs &amp; Summary Results'!$F$14,BG117&lt;$BX$23,BI117&gt;=0.25)</f>
        <v>1</v>
      </c>
      <c r="BL117" s="68">
        <f t="shared" si="61"/>
        <v>3639.9639103520522</v>
      </c>
      <c r="BM117" s="68">
        <f>MIN($BL117*'Model Inputs &amp; Summary Results'!$F$26,'Model Inputs &amp; Summary Results'!$F$23)</f>
        <v>2729.9729327640389</v>
      </c>
      <c r="BN117" s="68">
        <f t="shared" si="62"/>
        <v>289792086.75876826</v>
      </c>
      <c r="BO117" s="68">
        <f t="shared" si="64"/>
        <v>595583842.57009923</v>
      </c>
      <c r="BS117" s="49"/>
      <c r="BT117" s="49"/>
      <c r="BU117" s="49"/>
      <c r="BV117" s="49"/>
      <c r="BW117" s="49"/>
      <c r="BX117" s="49"/>
    </row>
    <row r="118" spans="1:76" x14ac:dyDescent="0.45">
      <c r="A118" s="49" t="str">
        <f t="shared" si="53"/>
        <v>TX</v>
      </c>
      <c r="B118" s="62">
        <v>0.82299999999999995</v>
      </c>
      <c r="C118" s="63" cm="1">
        <f t="array" ref="C118">_xlfn.IFNA(INDEX('Locations &amp; Fiber - Unserved'!$H:$H,MATCH(1,($A118='Locations &amp; Fiber - Unserved'!$A:$A)*($B118='Locations &amp; Fiber - Unserved'!$B:$B),0)),C117)</f>
        <v>0.24807443300000001</v>
      </c>
      <c r="D118" s="63" cm="1">
        <f t="array" ref="D118">_xlfn.IFNA(INDEX('Locations &amp; Fiber - Unserved'!$G:$G,MATCH(1,($A118='Locations &amp; Fiber - Unserved'!$A:$A)*($B118='Locations &amp; Fiber - Unserved'!$B:$B),0)),D117)</f>
        <v>0.75192556700000002</v>
      </c>
      <c r="E118" s="64" cm="1">
        <f t="array" ref="E118">_xlfn.IFNA(INDEX('Locations &amp; Fiber - Unserved'!$C:$C,MATCH(1,($A118='Locations &amp; Fiber - Unserved'!$A:$A)*($B118='Locations &amp; Fiber - Unserved'!$B:$B),0)),E117)</f>
        <v>531272</v>
      </c>
      <c r="F118" s="64" cm="1">
        <f t="array" ref="F118">_xlfn.IFNA(INDEX('Locations &amp; Fiber - Unserved'!$D:$D,MATCH(1,($A118='Locations &amp; Fiber - Unserved'!$A:$A)*($B118='Locations &amp; Fiber - Unserved'!$B:$B),0)),F117)</f>
        <v>52813.5772</v>
      </c>
      <c r="G118" s="65" cm="1">
        <f t="array" ref="G118">_xlfn.IFNA(INDEX('Locations &amp; Fiber - Unserved'!$F:$F,MATCH(1,($A118='Locations &amp; Fiber - Unserved'!$A:$A)*($B118='Locations &amp; Fiber - Unserved'!$B:$B),0)),G117)</f>
        <v>0.24088728100000001</v>
      </c>
      <c r="H118" s="65" cm="1">
        <f t="array" ref="H118">_xlfn.IFNA(INDEX('Locations &amp; Fiber - Unserved'!$E:$E,MATCH(1,($A118='Locations &amp; Fiber - Unserved'!$A:$A)*($B118='Locations &amp; Fiber - Unserved'!$B:$B),0)),H117)</f>
        <v>0.356242226</v>
      </c>
      <c r="I118" s="63" cm="1">
        <f t="array" ref="I118">_xlfn.IFNA(INDEX('Locations &amp; Fiber - Unserved'!$I:$I,MATCH(1,($A118='Locations &amp; Fiber - Unserved'!$A:$A)*($B118='Locations &amp; Fiber - Unserved'!$B:$B),0)),I117)</f>
        <v>0.92200059000000001</v>
      </c>
      <c r="J118" s="63" cm="1">
        <f t="array" ref="J118">_xlfn.IFNA(INDEX('Locations &amp; Fiber - Unserved'!$J:$J,MATCH(1,($A118='Locations &amp; Fiber - Unserved'!$A:$A)*($B118='Locations &amp; Fiber - Unserved'!$B:$B),0)),J117)</f>
        <v>7.7499999999999999E-2</v>
      </c>
      <c r="K118" s="63" cm="1">
        <f t="array" ref="K118">_xlfn.IFNA(INDEX('Locations &amp; Fiber - Unserved'!$K:$K,MATCH(1,($A118='Locations &amp; Fiber - Unserved'!$A:$A)*($B118='Locations &amp; Fiber - Unserved'!$B:$B),0)),K117)</f>
        <v>4.6200000000000001E-4</v>
      </c>
      <c r="L118" s="64" cm="1">
        <f t="array" ref="L118">_xlfn.IFNA(INDEX('Locations &amp; Fiber - Underserved'!$C:$C,MATCH(1,($A118='Locations &amp; Fiber - Underserved'!$A:$A)*($B118='Locations &amp; Fiber - Underserved'!$B:$B),0)),L117)</f>
        <v>106274</v>
      </c>
      <c r="M118" s="64" cm="1">
        <f t="array" ref="M118">_xlfn.IFNA(INDEX('Locations &amp; Fiber - Underserved'!$D:$D,MATCH(1,($A118='Locations &amp; Fiber - Underserved'!$A:$A)*($B118='Locations &amp; Fiber - Underserved'!$B:$B),0)),M117)</f>
        <v>9703.6121980000007</v>
      </c>
      <c r="N118" s="65" cm="1">
        <f t="array" ref="N118">_xlfn.IFNA(INDEX('Locations &amp; Fiber - Underserved'!$F:$F,MATCH(1,($A118='Locations &amp; Fiber - Underserved'!$A:$A)*($B118='Locations &amp; Fiber - Underserved'!$B:$B),0)),N117)</f>
        <v>0.21603630600000001</v>
      </c>
      <c r="O118" s="72" cm="1">
        <f t="array" ref="O118">_xlfn.IFNA(INDEX('Locations &amp; Fiber - Underserved'!$E:$E,MATCH(1,($A118='Locations &amp; Fiber - Underserved'!$A:$A)*($B118='Locations &amp; Fiber - Underserved'!$B:$B),0)),O117)</f>
        <v>0.33398468599999998</v>
      </c>
      <c r="P118" s="63" cm="1">
        <f t="array" ref="P118">_xlfn.IFNA(INDEX('Locations &amp; Fiber - Underserved'!$I:$I,MATCH(1,($A118='Locations &amp; Fiber - Underserved'!$A:$A)*($B118='Locations &amp; Fiber - Underserved'!$B:$B),0)),P117)</f>
        <v>0.82747215799999996</v>
      </c>
      <c r="Q118" s="63" cm="1">
        <f t="array" ref="Q118">_xlfn.IFNA(INDEX('Locations &amp; Fiber - Underserved'!$J:$J,MATCH(1,($A118='Locations &amp; Fiber - Underserved'!$A:$A)*($B118='Locations &amp; Fiber - Underserved'!$B:$B),0)),Q117)</f>
        <v>0.17154782199999999</v>
      </c>
      <c r="R118" s="63" cm="1">
        <f t="array" ref="R118">_xlfn.IFNA(INDEX('Locations &amp; Fiber - Underserved'!$K:$K,MATCH(1,($A118='Locations &amp; Fiber - Underserved'!$A:$A)*($B118='Locations &amp; Fiber - Underserved'!$B:$B),0)),R117)</f>
        <v>9.7999999999999997E-4</v>
      </c>
      <c r="T118" s="66">
        <f>'Model Inputs &amp; Summary Results'!$F$44*I118</f>
        <v>42642.527287500001</v>
      </c>
      <c r="U118" s="66">
        <f>'Model Inputs &amp; Summary Results'!$F$45*J118</f>
        <v>4708.125</v>
      </c>
      <c r="V118" s="66">
        <f>'Model Inputs &amp; Summary Results'!$F$46*K118</f>
        <v>32.802</v>
      </c>
      <c r="W118" s="67">
        <f t="shared" si="36"/>
        <v>399476.99983122404</v>
      </c>
      <c r="X118" s="67">
        <f t="shared" si="37"/>
        <v>96228.928311381023</v>
      </c>
      <c r="Y118" s="68">
        <f t="shared" si="38"/>
        <v>4559659025.7774382</v>
      </c>
      <c r="Z118" s="68">
        <f t="shared" si="39"/>
        <v>1881686002.3862913</v>
      </c>
      <c r="AA118" s="66">
        <f>'Model Inputs &amp; Summary Results'!$F$40*I118</f>
        <v>35266.522567500004</v>
      </c>
      <c r="AB118" s="66">
        <f>'Model Inputs &amp; Summary Results'!$F$41*J118</f>
        <v>3739.375</v>
      </c>
      <c r="AC118" s="66">
        <f>'Model Inputs &amp; Summary Results'!$F$42*K118</f>
        <v>23.792999999999999</v>
      </c>
      <c r="AD118" s="67">
        <f t="shared" si="40"/>
        <v>131795.00016877599</v>
      </c>
      <c r="AE118" s="67">
        <f t="shared" si="41"/>
        <v>31747.739240050993</v>
      </c>
      <c r="AF118" s="68">
        <f t="shared" si="42"/>
        <v>1239104438.7568679</v>
      </c>
      <c r="AG118" s="68">
        <f t="shared" si="54"/>
        <v>511355227.38040113</v>
      </c>
      <c r="AI118" s="68">
        <f t="shared" si="43"/>
        <v>5798763464.5343056</v>
      </c>
      <c r="AJ118" s="68">
        <f t="shared" si="44"/>
        <v>10914.867458729814</v>
      </c>
      <c r="AK118" s="68">
        <f>MIN($AJ118*'Model Inputs &amp; Summary Results'!$F$26,'Model Inputs &amp; Summary Results'!$F$23)</f>
        <v>3000</v>
      </c>
      <c r="AL118" s="68">
        <f t="shared" si="45"/>
        <v>16879.987230948245</v>
      </c>
      <c r="AM118" s="68">
        <f t="shared" si="55"/>
        <v>13879.987230948245</v>
      </c>
      <c r="AN118" s="68">
        <f t="shared" si="46"/>
        <v>1593816000</v>
      </c>
      <c r="AO118" s="69">
        <f t="shared" si="47"/>
        <v>0.2748544598771625</v>
      </c>
      <c r="AP118" s="49" t="b">
        <f>AND(AM118&lt;'Model Inputs &amp; Summary Results'!$F$14,AO118&gt;=0.25)</f>
        <v>1</v>
      </c>
      <c r="AR118" s="68">
        <f t="shared" si="56"/>
        <v>2393041229.7666922</v>
      </c>
      <c r="AS118" s="68">
        <f t="shared" si="57"/>
        <v>4504.3616636425259</v>
      </c>
      <c r="AT118" s="68">
        <f>MIN($AS118*'Model Inputs &amp; Summary Results'!$F$26,'Model Inputs &amp; Summary Results'!$F$23)</f>
        <v>3000</v>
      </c>
      <c r="AU118" s="68">
        <f t="shared" si="58"/>
        <v>1593816000</v>
      </c>
      <c r="AV118" s="68">
        <f t="shared" si="59"/>
        <v>799225229.76669216</v>
      </c>
      <c r="AX118" s="66">
        <f>'Model Inputs &amp; Summary Results'!$F$40*P118</f>
        <v>31650.810043499998</v>
      </c>
      <c r="AY118" s="66">
        <f>'Model Inputs &amp; Summary Results'!$F$41*Q118</f>
        <v>8277.1824114999999</v>
      </c>
      <c r="AZ118" s="66">
        <f>'Model Inputs &amp; Summary Results'!$F$42*R118</f>
        <v>50.47</v>
      </c>
      <c r="BA118" s="68">
        <f t="shared" si="48"/>
        <v>917867213.94526112</v>
      </c>
      <c r="BB118" s="68">
        <f t="shared" si="60"/>
        <v>387935495.93562305</v>
      </c>
      <c r="BD118" s="68">
        <f t="shared" si="49"/>
        <v>8636.7993483378923</v>
      </c>
      <c r="BE118" s="68">
        <f>MIN($BD118*'Model Inputs &amp; Summary Results'!$F$26,'Model Inputs &amp; Summary Results'!$F$23)</f>
        <v>3000</v>
      </c>
      <c r="BF118" s="68">
        <f t="shared" si="50"/>
        <v>13352.194229795963</v>
      </c>
      <c r="BG118" s="68">
        <f t="shared" si="63"/>
        <v>10352.194229795963</v>
      </c>
      <c r="BH118" s="68">
        <f t="shared" si="51"/>
        <v>318822000</v>
      </c>
      <c r="BI118" s="70">
        <f t="shared" si="52"/>
        <v>0.34735089690109966</v>
      </c>
      <c r="BJ118" s="49" t="b">
        <f>AND(BG118&lt;'Model Inputs &amp; Summary Results'!$F$14,BG118&lt;$BX$23,BI118&gt;=0.25)</f>
        <v>1</v>
      </c>
      <c r="BL118" s="68">
        <f t="shared" si="61"/>
        <v>3650.3330629845782</v>
      </c>
      <c r="BM118" s="68">
        <f>MIN($BL118*'Model Inputs &amp; Summary Results'!$F$26,'Model Inputs &amp; Summary Results'!$F$23)</f>
        <v>2737.7497972384335</v>
      </c>
      <c r="BN118" s="68">
        <f t="shared" si="62"/>
        <v>290951621.95171726</v>
      </c>
      <c r="BO118" s="68">
        <f t="shared" si="64"/>
        <v>599045213.94526112</v>
      </c>
      <c r="BS118" s="49"/>
      <c r="BT118" s="49"/>
      <c r="BU118" s="49"/>
      <c r="BV118" s="49"/>
      <c r="BW118" s="49"/>
      <c r="BX118" s="49"/>
    </row>
    <row r="119" spans="1:76" x14ac:dyDescent="0.45">
      <c r="A119" s="49" t="str">
        <f t="shared" si="53"/>
        <v>TX</v>
      </c>
      <c r="B119" s="62">
        <v>0.82399999999999995</v>
      </c>
      <c r="C119" s="63" cm="1">
        <f t="array" ref="C119">_xlfn.IFNA(INDEX('Locations &amp; Fiber - Unserved'!$H:$H,MATCH(1,($A119='Locations &amp; Fiber - Unserved'!$A:$A)*($B119='Locations &amp; Fiber - Unserved'!$B:$B),0)),C118)</f>
        <v>0.24808859699999999</v>
      </c>
      <c r="D119" s="63" cm="1">
        <f t="array" ref="D119">_xlfn.IFNA(INDEX('Locations &amp; Fiber - Unserved'!$G:$G,MATCH(1,($A119='Locations &amp; Fiber - Unserved'!$A:$A)*($B119='Locations &amp; Fiber - Unserved'!$B:$B),0)),D118)</f>
        <v>0.75191140300000003</v>
      </c>
      <c r="E119" s="64" cm="1">
        <f t="array" ref="E119">_xlfn.IFNA(INDEX('Locations &amp; Fiber - Unserved'!$C:$C,MATCH(1,($A119='Locations &amp; Fiber - Unserved'!$A:$A)*($B119='Locations &amp; Fiber - Unserved'!$B:$B),0)),E118)</f>
        <v>531939</v>
      </c>
      <c r="F119" s="64" cm="1">
        <f t="array" ref="F119">_xlfn.IFNA(INDEX('Locations &amp; Fiber - Unserved'!$D:$D,MATCH(1,($A119='Locations &amp; Fiber - Unserved'!$A:$A)*($B119='Locations &amp; Fiber - Unserved'!$B:$B),0)),F118)</f>
        <v>53051.72395</v>
      </c>
      <c r="G119" s="65" cm="1">
        <f t="array" ref="G119">_xlfn.IFNA(INDEX('Locations &amp; Fiber - Unserved'!$F:$F,MATCH(1,($A119='Locations &amp; Fiber - Unserved'!$A:$A)*($B119='Locations &amp; Fiber - Unserved'!$B:$B),0)),G118)</f>
        <v>0.24173523899999999</v>
      </c>
      <c r="H119" s="65" cm="1">
        <f t="array" ref="H119">_xlfn.IFNA(INDEX('Locations &amp; Fiber - Unserved'!$E:$E,MATCH(1,($A119='Locations &amp; Fiber - Unserved'!$A:$A)*($B119='Locations &amp; Fiber - Unserved'!$B:$B),0)),H118)</f>
        <v>0.35789610900000002</v>
      </c>
      <c r="I119" s="63" cm="1">
        <f t="array" ref="I119">_xlfn.IFNA(INDEX('Locations &amp; Fiber - Unserved'!$I:$I,MATCH(1,($A119='Locations &amp; Fiber - Unserved'!$A:$A)*($B119='Locations &amp; Fiber - Unserved'!$B:$B),0)),I118)</f>
        <v>0.92229126500000003</v>
      </c>
      <c r="J119" s="63" cm="1">
        <f t="array" ref="J119">_xlfn.IFNA(INDEX('Locations &amp; Fiber - Unserved'!$J:$J,MATCH(1,($A119='Locations &amp; Fiber - Unserved'!$A:$A)*($B119='Locations &amp; Fiber - Unserved'!$B:$B),0)),J118)</f>
        <v>7.7200000000000005E-2</v>
      </c>
      <c r="K119" s="63" cm="1">
        <f t="array" ref="K119">_xlfn.IFNA(INDEX('Locations &amp; Fiber - Unserved'!$K:$K,MATCH(1,($A119='Locations &amp; Fiber - Unserved'!$A:$A)*($B119='Locations &amp; Fiber - Unserved'!$B:$B),0)),K118)</f>
        <v>4.6000000000000001E-4</v>
      </c>
      <c r="L119" s="64" cm="1">
        <f t="array" ref="L119">_xlfn.IFNA(INDEX('Locations &amp; Fiber - Underserved'!$C:$C,MATCH(1,($A119='Locations &amp; Fiber - Underserved'!$A:$A)*($B119='Locations &amp; Fiber - Underserved'!$B:$B),0)),L118)</f>
        <v>106403</v>
      </c>
      <c r="M119" s="64" cm="1">
        <f t="array" ref="M119">_xlfn.IFNA(INDEX('Locations &amp; Fiber - Underserved'!$D:$D,MATCH(1,($A119='Locations &amp; Fiber - Underserved'!$A:$A)*($B119='Locations &amp; Fiber - Underserved'!$B:$B),0)),M118)</f>
        <v>9746.7790069999992</v>
      </c>
      <c r="N119" s="65" cm="1">
        <f t="array" ref="N119">_xlfn.IFNA(INDEX('Locations &amp; Fiber - Underserved'!$F:$F,MATCH(1,($A119='Locations &amp; Fiber - Underserved'!$A:$A)*($B119='Locations &amp; Fiber - Underserved'!$B:$B),0)),N118)</f>
        <v>0.216931346</v>
      </c>
      <c r="O119" s="72" cm="1">
        <f t="array" ref="O119">_xlfn.IFNA(INDEX('Locations &amp; Fiber - Underserved'!$E:$E,MATCH(1,($A119='Locations &amp; Fiber - Underserved'!$A:$A)*($B119='Locations &amp; Fiber - Underserved'!$B:$B),0)),O118)</f>
        <v>0.33518635000000002</v>
      </c>
      <c r="P119" s="63" cm="1">
        <f t="array" ref="P119">_xlfn.IFNA(INDEX('Locations &amp; Fiber - Underserved'!$I:$I,MATCH(1,($A119='Locations &amp; Fiber - Underserved'!$A:$A)*($B119='Locations &amp; Fiber - Underserved'!$B:$B),0)),P118)</f>
        <v>0.82830102800000005</v>
      </c>
      <c r="Q119" s="63" cm="1">
        <f t="array" ref="Q119">_xlfn.IFNA(INDEX('Locations &amp; Fiber - Underserved'!$J:$J,MATCH(1,($A119='Locations &amp; Fiber - Underserved'!$A:$A)*($B119='Locations &amp; Fiber - Underserved'!$B:$B),0)),Q118)</f>
        <v>0.17072376</v>
      </c>
      <c r="R119" s="63" cm="1">
        <f t="array" ref="R119">_xlfn.IFNA(INDEX('Locations &amp; Fiber - Underserved'!$K:$K,MATCH(1,($A119='Locations &amp; Fiber - Underserved'!$A:$A)*($B119='Locations &amp; Fiber - Underserved'!$B:$B),0)),R118)</f>
        <v>9.7499999999999996E-4</v>
      </c>
      <c r="T119" s="66">
        <f>'Model Inputs &amp; Summary Results'!$F$44*I119</f>
        <v>42655.971006250002</v>
      </c>
      <c r="U119" s="66">
        <f>'Model Inputs &amp; Summary Results'!$F$45*J119</f>
        <v>4689.9000000000005</v>
      </c>
      <c r="V119" s="66">
        <f>'Model Inputs &amp; Summary Results'!$F$46*K119</f>
        <v>32.660000000000004</v>
      </c>
      <c r="W119" s="67">
        <f t="shared" si="36"/>
        <v>399970.99980041699</v>
      </c>
      <c r="X119" s="67">
        <f t="shared" si="37"/>
        <v>96687.085229822755</v>
      </c>
      <c r="Y119" s="68">
        <f t="shared" si="38"/>
        <v>4580892065.4650946</v>
      </c>
      <c r="Z119" s="68">
        <f t="shared" si="39"/>
        <v>1889938896.8823252</v>
      </c>
      <c r="AA119" s="66">
        <f>'Model Inputs &amp; Summary Results'!$F$40*I119</f>
        <v>35277.640886250003</v>
      </c>
      <c r="AB119" s="66">
        <f>'Model Inputs &amp; Summary Results'!$F$41*J119</f>
        <v>3724.9</v>
      </c>
      <c r="AC119" s="66">
        <f>'Model Inputs &amp; Summary Results'!$F$42*K119</f>
        <v>23.69</v>
      </c>
      <c r="AD119" s="67">
        <f t="shared" si="40"/>
        <v>131968.00019958301</v>
      </c>
      <c r="AE119" s="67">
        <f t="shared" si="41"/>
        <v>31901.316068598244</v>
      </c>
      <c r="AF119" s="68">
        <f t="shared" si="42"/>
        <v>1244988126.4683523</v>
      </c>
      <c r="AG119" s="68">
        <f t="shared" si="54"/>
        <v>513644821.30191755</v>
      </c>
      <c r="AI119" s="68">
        <f t="shared" si="43"/>
        <v>5825880191.9334469</v>
      </c>
      <c r="AJ119" s="68">
        <f t="shared" si="44"/>
        <v>10952.158409015783</v>
      </c>
      <c r="AK119" s="68">
        <f>MIN($AJ119*'Model Inputs &amp; Summary Results'!$F$26,'Model Inputs &amp; Summary Results'!$F$23)</f>
        <v>3000</v>
      </c>
      <c r="AL119" s="68">
        <f t="shared" si="45"/>
        <v>16956.591897272734</v>
      </c>
      <c r="AM119" s="68">
        <f t="shared" si="55"/>
        <v>13956.591897272734</v>
      </c>
      <c r="AN119" s="68">
        <f t="shared" si="46"/>
        <v>1595817000</v>
      </c>
      <c r="AO119" s="69">
        <f t="shared" si="47"/>
        <v>0.27391860927891704</v>
      </c>
      <c r="AP119" s="49" t="b">
        <f>AND(AM119&lt;'Model Inputs &amp; Summary Results'!$F$14,AO119&gt;=0.25)</f>
        <v>1</v>
      </c>
      <c r="AR119" s="68">
        <f t="shared" si="56"/>
        <v>2403583718.1842427</v>
      </c>
      <c r="AS119" s="68">
        <f t="shared" si="57"/>
        <v>4518.5326102884783</v>
      </c>
      <c r="AT119" s="68">
        <f>MIN($AS119*'Model Inputs &amp; Summary Results'!$F$26,'Model Inputs &amp; Summary Results'!$F$23)</f>
        <v>3000</v>
      </c>
      <c r="AU119" s="68">
        <f t="shared" si="58"/>
        <v>1595817000</v>
      </c>
      <c r="AV119" s="68">
        <f t="shared" si="59"/>
        <v>807766718.18424273</v>
      </c>
      <c r="AX119" s="66">
        <f>'Model Inputs &amp; Summary Results'!$F$40*P119</f>
        <v>31682.514321000002</v>
      </c>
      <c r="AY119" s="66">
        <f>'Model Inputs &amp; Summary Results'!$F$41*Q119</f>
        <v>8237.4214200000006</v>
      </c>
      <c r="AZ119" s="66">
        <f>'Model Inputs &amp; Summary Results'!$F$42*R119</f>
        <v>50.212499999999999</v>
      </c>
      <c r="BA119" s="68">
        <f t="shared" si="48"/>
        <v>922596797.67767334</v>
      </c>
      <c r="BB119" s="68">
        <f t="shared" si="60"/>
        <v>389580201.78205675</v>
      </c>
      <c r="BD119" s="68">
        <f t="shared" si="49"/>
        <v>8670.7780577396625</v>
      </c>
      <c r="BE119" s="68">
        <f>MIN($BD119*'Model Inputs &amp; Summary Results'!$F$26,'Model Inputs &amp; Summary Results'!$F$23)</f>
        <v>3000</v>
      </c>
      <c r="BF119" s="68">
        <f t="shared" si="50"/>
        <v>13397.448097859711</v>
      </c>
      <c r="BG119" s="68">
        <f t="shared" si="63"/>
        <v>10397.448097859711</v>
      </c>
      <c r="BH119" s="68">
        <f t="shared" si="51"/>
        <v>319209000</v>
      </c>
      <c r="BI119" s="70">
        <f t="shared" si="52"/>
        <v>0.34598971165248038</v>
      </c>
      <c r="BJ119" s="49" t="b">
        <f>AND(BG119&lt;'Model Inputs &amp; Summary Results'!$F$14,BG119&lt;$BX$23,BI119&gt;=0.25)</f>
        <v>1</v>
      </c>
      <c r="BL119" s="68">
        <f t="shared" si="61"/>
        <v>3661.3648278907244</v>
      </c>
      <c r="BM119" s="68">
        <f>MIN($BL119*'Model Inputs &amp; Summary Results'!$F$26,'Model Inputs &amp; Summary Results'!$F$23)</f>
        <v>2746.0236209180434</v>
      </c>
      <c r="BN119" s="68">
        <f t="shared" si="62"/>
        <v>292185151.33654255</v>
      </c>
      <c r="BO119" s="68">
        <f t="shared" si="64"/>
        <v>603387797.67767334</v>
      </c>
      <c r="BS119" s="49"/>
      <c r="BT119" s="49"/>
      <c r="BU119" s="49"/>
      <c r="BV119" s="49"/>
      <c r="BW119" s="49"/>
      <c r="BX119" s="49"/>
    </row>
    <row r="120" spans="1:76" x14ac:dyDescent="0.45">
      <c r="A120" s="49" t="str">
        <f t="shared" si="53"/>
        <v>TX</v>
      </c>
      <c r="B120" s="62">
        <v>0.82499999999999996</v>
      </c>
      <c r="C120" s="63" cm="1">
        <f t="array" ref="C120">_xlfn.IFNA(INDEX('Locations &amp; Fiber - Unserved'!$H:$H,MATCH(1,($A120='Locations &amp; Fiber - Unserved'!$A:$A)*($B120='Locations &amp; Fiber - Unserved'!$B:$B),0)),C119)</f>
        <v>0.248006384</v>
      </c>
      <c r="D120" s="63" cm="1">
        <f t="array" ref="D120">_xlfn.IFNA(INDEX('Locations &amp; Fiber - Unserved'!$G:$G,MATCH(1,($A120='Locations &amp; Fiber - Unserved'!$A:$A)*($B120='Locations &amp; Fiber - Unserved'!$B:$B),0)),D119)</f>
        <v>0.75199361600000003</v>
      </c>
      <c r="E120" s="64" cm="1">
        <f t="array" ref="E120">_xlfn.IFNA(INDEX('Locations &amp; Fiber - Unserved'!$C:$C,MATCH(1,($A120='Locations &amp; Fiber - Unserved'!$A:$A)*($B120='Locations &amp; Fiber - Unserved'!$B:$B),0)),E119)</f>
        <v>532575</v>
      </c>
      <c r="F120" s="64" cm="1">
        <f t="array" ref="F120">_xlfn.IFNA(INDEX('Locations &amp; Fiber - Unserved'!$D:$D,MATCH(1,($A120='Locations &amp; Fiber - Unserved'!$A:$A)*($B120='Locations &amp; Fiber - Unserved'!$B:$B),0)),F119)</f>
        <v>53280.09693</v>
      </c>
      <c r="G120" s="65" cm="1">
        <f t="array" ref="G120">_xlfn.IFNA(INDEX('Locations &amp; Fiber - Unserved'!$F:$F,MATCH(1,($A120='Locations &amp; Fiber - Unserved'!$A:$A)*($B120='Locations &amp; Fiber - Unserved'!$B:$B),0)),G119)</f>
        <v>0.24260890800000001</v>
      </c>
      <c r="H120" s="65" cm="1">
        <f t="array" ref="H120">_xlfn.IFNA(INDEX('Locations &amp; Fiber - Unserved'!$E:$E,MATCH(1,($A120='Locations &amp; Fiber - Unserved'!$A:$A)*($B120='Locations &amp; Fiber - Unserved'!$B:$B),0)),H119)</f>
        <v>0.36034853999999999</v>
      </c>
      <c r="I120" s="63" cm="1">
        <f t="array" ref="I120">_xlfn.IFNA(INDEX('Locations &amp; Fiber - Unserved'!$I:$I,MATCH(1,($A120='Locations &amp; Fiber - Unserved'!$A:$A)*($B120='Locations &amp; Fiber - Unserved'!$B:$B),0)),I119)</f>
        <v>0.92257511699999994</v>
      </c>
      <c r="J120" s="63" cm="1">
        <f t="array" ref="J120">_xlfn.IFNA(INDEX('Locations &amp; Fiber - Unserved'!$J:$J,MATCH(1,($A120='Locations &amp; Fiber - Unserved'!$A:$A)*($B120='Locations &amp; Fiber - Unserved'!$B:$B),0)),J119)</f>
        <v>7.6999999999999999E-2</v>
      </c>
      <c r="K120" s="63" cm="1">
        <f t="array" ref="K120">_xlfn.IFNA(INDEX('Locations &amp; Fiber - Unserved'!$K:$K,MATCH(1,($A120='Locations &amp; Fiber - Unserved'!$A:$A)*($B120='Locations &amp; Fiber - Unserved'!$B:$B),0)),K119)</f>
        <v>4.5800000000000002E-4</v>
      </c>
      <c r="L120" s="64" cm="1">
        <f t="array" ref="L120">_xlfn.IFNA(INDEX('Locations &amp; Fiber - Underserved'!$C:$C,MATCH(1,($A120='Locations &amp; Fiber - Underserved'!$A:$A)*($B120='Locations &amp; Fiber - Underserved'!$B:$B),0)),L119)</f>
        <v>106521</v>
      </c>
      <c r="M120" s="64" cm="1">
        <f t="array" ref="M120">_xlfn.IFNA(INDEX('Locations &amp; Fiber - Underserved'!$D:$D,MATCH(1,($A120='Locations &amp; Fiber - Underserved'!$A:$A)*($B120='Locations &amp; Fiber - Underserved'!$B:$B),0)),M119)</f>
        <v>9786.430402</v>
      </c>
      <c r="N120" s="65" cm="1">
        <f t="array" ref="N120">_xlfn.IFNA(INDEX('Locations &amp; Fiber - Underserved'!$F:$F,MATCH(1,($A120='Locations &amp; Fiber - Underserved'!$A:$A)*($B120='Locations &amp; Fiber - Underserved'!$B:$B),0)),N119)</f>
        <v>0.217829839</v>
      </c>
      <c r="O120" s="72" cm="1">
        <f t="array" ref="O120">_xlfn.IFNA(INDEX('Locations &amp; Fiber - Underserved'!$E:$E,MATCH(1,($A120='Locations &amp; Fiber - Underserved'!$A:$A)*($B120='Locations &amp; Fiber - Underserved'!$B:$B),0)),O119)</f>
        <v>0.33692629099999999</v>
      </c>
      <c r="P120" s="63" cm="1">
        <f t="array" ref="P120">_xlfn.IFNA(INDEX('Locations &amp; Fiber - Underserved'!$I:$I,MATCH(1,($A120='Locations &amp; Fiber - Underserved'!$A:$A)*($B120='Locations &amp; Fiber - Underserved'!$B:$B),0)),P119)</f>
        <v>0.82895779199999997</v>
      </c>
      <c r="Q120" s="63" cm="1">
        <f t="array" ref="Q120">_xlfn.IFNA(INDEX('Locations &amp; Fiber - Underserved'!$J:$J,MATCH(1,($A120='Locations &amp; Fiber - Underserved'!$A:$A)*($B120='Locations &amp; Fiber - Underserved'!$B:$B),0)),Q119)</f>
        <v>0.170065366</v>
      </c>
      <c r="R120" s="63" cm="1">
        <f t="array" ref="R120">_xlfn.IFNA(INDEX('Locations &amp; Fiber - Underserved'!$K:$K,MATCH(1,($A120='Locations &amp; Fiber - Underserved'!$A:$A)*($B120='Locations &amp; Fiber - Underserved'!$B:$B),0)),R119)</f>
        <v>9.77E-4</v>
      </c>
      <c r="T120" s="66">
        <f>'Model Inputs &amp; Summary Results'!$F$44*I120</f>
        <v>42669.09916125</v>
      </c>
      <c r="U120" s="66">
        <f>'Model Inputs &amp; Summary Results'!$F$45*J120</f>
        <v>4677.75</v>
      </c>
      <c r="V120" s="66">
        <f>'Model Inputs &amp; Summary Results'!$F$46*K120</f>
        <v>32.518000000000001</v>
      </c>
      <c r="W120" s="67">
        <f t="shared" si="36"/>
        <v>400493.00004120002</v>
      </c>
      <c r="X120" s="67">
        <f t="shared" si="37"/>
        <v>97163.16940163949</v>
      </c>
      <c r="Y120" s="68">
        <f t="shared" si="38"/>
        <v>4603529477.6310081</v>
      </c>
      <c r="Z120" s="68">
        <f t="shared" si="39"/>
        <v>1898315595.0502386</v>
      </c>
      <c r="AA120" s="66">
        <f>'Model Inputs &amp; Summary Results'!$F$40*I120</f>
        <v>35288.498225249998</v>
      </c>
      <c r="AB120" s="66">
        <f>'Model Inputs &amp; Summary Results'!$F$41*J120</f>
        <v>3715.25</v>
      </c>
      <c r="AC120" s="66">
        <f>'Model Inputs &amp; Summary Results'!$F$42*K120</f>
        <v>23.587</v>
      </c>
      <c r="AD120" s="67">
        <f t="shared" si="40"/>
        <v>132081.99995880001</v>
      </c>
      <c r="AE120" s="67">
        <f t="shared" si="41"/>
        <v>32044.269776460515</v>
      </c>
      <c r="AF120" s="68">
        <f t="shared" si="42"/>
        <v>1250602458.6142714</v>
      </c>
      <c r="AG120" s="68">
        <f t="shared" si="54"/>
        <v>515699565.28600949</v>
      </c>
      <c r="AI120" s="68">
        <f t="shared" si="43"/>
        <v>5854131936.2452793</v>
      </c>
      <c r="AJ120" s="68">
        <f t="shared" si="44"/>
        <v>10992.126810768961</v>
      </c>
      <c r="AK120" s="68">
        <f>MIN($AJ120*'Model Inputs &amp; Summary Results'!$F$26,'Model Inputs &amp; Summary Results'!$F$23)</f>
        <v>3000</v>
      </c>
      <c r="AL120" s="68">
        <f t="shared" si="45"/>
        <v>17073.08578268038</v>
      </c>
      <c r="AM120" s="68">
        <f t="shared" si="55"/>
        <v>14073.08578268038</v>
      </c>
      <c r="AN120" s="68">
        <f t="shared" si="46"/>
        <v>1597725000</v>
      </c>
      <c r="AO120" s="69">
        <f t="shared" si="47"/>
        <v>0.27292261558162767</v>
      </c>
      <c r="AP120" s="49" t="b">
        <f>AND(AM120&lt;'Model Inputs &amp; Summary Results'!$F$14,AO120&gt;=0.25)</f>
        <v>1</v>
      </c>
      <c r="AR120" s="68">
        <f t="shared" si="56"/>
        <v>2414015160.3362479</v>
      </c>
      <c r="AS120" s="68">
        <f t="shared" si="57"/>
        <v>4532.7233917030426</v>
      </c>
      <c r="AT120" s="68">
        <f>MIN($AS120*'Model Inputs &amp; Summary Results'!$F$26,'Model Inputs &amp; Summary Results'!$F$23)</f>
        <v>3000</v>
      </c>
      <c r="AU120" s="68">
        <f t="shared" si="58"/>
        <v>1597725000</v>
      </c>
      <c r="AV120" s="68">
        <f t="shared" si="59"/>
        <v>816290160.33624792</v>
      </c>
      <c r="AX120" s="66">
        <f>'Model Inputs &amp; Summary Results'!$F$40*P120</f>
        <v>31707.635544000001</v>
      </c>
      <c r="AY120" s="66">
        <f>'Model Inputs &amp; Summary Results'!$F$41*Q120</f>
        <v>8205.6539094999989</v>
      </c>
      <c r="AZ120" s="66">
        <f>'Model Inputs &amp; Summary Results'!$F$42*R120</f>
        <v>50.3155</v>
      </c>
      <c r="BA120" s="68">
        <f t="shared" si="48"/>
        <v>927293600.48006451</v>
      </c>
      <c r="BB120" s="68">
        <f t="shared" si="60"/>
        <v>391101038.4904502</v>
      </c>
      <c r="BD120" s="68">
        <f t="shared" si="49"/>
        <v>8705.2656328805078</v>
      </c>
      <c r="BE120" s="68">
        <f>MIN($BD120*'Model Inputs &amp; Summary Results'!$F$26,'Model Inputs &amp; Summary Results'!$F$23)</f>
        <v>3000</v>
      </c>
      <c r="BF120" s="68">
        <f t="shared" si="50"/>
        <v>13464.789191971982</v>
      </c>
      <c r="BG120" s="68">
        <f t="shared" si="63"/>
        <v>10464.789191971982</v>
      </c>
      <c r="BH120" s="68">
        <f t="shared" si="51"/>
        <v>319563000</v>
      </c>
      <c r="BI120" s="70">
        <f t="shared" si="52"/>
        <v>0.34461900722118716</v>
      </c>
      <c r="BJ120" s="49" t="b">
        <f>AND(BG120&lt;'Model Inputs &amp; Summary Results'!$F$14,BG120&lt;$BX$23,BI120&gt;=0.25)</f>
        <v>1</v>
      </c>
      <c r="BL120" s="68">
        <f t="shared" si="61"/>
        <v>3671.5862458149118</v>
      </c>
      <c r="BM120" s="68">
        <f>MIN($BL120*'Model Inputs &amp; Summary Results'!$F$26,'Model Inputs &amp; Summary Results'!$F$23)</f>
        <v>2753.6896843611839</v>
      </c>
      <c r="BN120" s="68">
        <f t="shared" si="62"/>
        <v>293325778.86783767</v>
      </c>
      <c r="BO120" s="68">
        <f t="shared" si="64"/>
        <v>607730600.48006451</v>
      </c>
      <c r="BS120" s="49"/>
      <c r="BT120" s="49"/>
      <c r="BU120" s="49"/>
      <c r="BV120" s="49"/>
      <c r="BW120" s="49"/>
      <c r="BX120" s="49"/>
    </row>
    <row r="121" spans="1:76" x14ac:dyDescent="0.45">
      <c r="A121" s="49" t="str">
        <f t="shared" si="53"/>
        <v>TX</v>
      </c>
      <c r="B121" s="62">
        <v>0.82599999999999996</v>
      </c>
      <c r="C121" s="63" cm="1">
        <f t="array" ref="C121">_xlfn.IFNA(INDEX('Locations &amp; Fiber - Unserved'!$H:$H,MATCH(1,($A121='Locations &amp; Fiber - Unserved'!$A:$A)*($B121='Locations &amp; Fiber - Unserved'!$B:$B),0)),C120)</f>
        <v>0.24804398899999999</v>
      </c>
      <c r="D121" s="63" cm="1">
        <f t="array" ref="D121">_xlfn.IFNA(INDEX('Locations &amp; Fiber - Unserved'!$G:$G,MATCH(1,($A121='Locations &amp; Fiber - Unserved'!$A:$A)*($B121='Locations &amp; Fiber - Unserved'!$B:$B),0)),D120)</f>
        <v>0.75195601099999998</v>
      </c>
      <c r="E121" s="64" cm="1">
        <f t="array" ref="E121">_xlfn.IFNA(INDEX('Locations &amp; Fiber - Unserved'!$C:$C,MATCH(1,($A121='Locations &amp; Fiber - Unserved'!$A:$A)*($B121='Locations &amp; Fiber - Unserved'!$B:$B),0)),E120)</f>
        <v>533228</v>
      </c>
      <c r="F121" s="64" cm="1">
        <f t="array" ref="F121">_xlfn.IFNA(INDEX('Locations &amp; Fiber - Unserved'!$D:$D,MATCH(1,($A121='Locations &amp; Fiber - Unserved'!$A:$A)*($B121='Locations &amp; Fiber - Unserved'!$B:$B),0)),F120)</f>
        <v>53515.8318</v>
      </c>
      <c r="G121" s="65" cm="1">
        <f t="array" ref="G121">_xlfn.IFNA(INDEX('Locations &amp; Fiber - Unserved'!$F:$F,MATCH(1,($A121='Locations &amp; Fiber - Unserved'!$A:$A)*($B121='Locations &amp; Fiber - Unserved'!$B:$B),0)),G120)</f>
        <v>0.24343151199999999</v>
      </c>
      <c r="H121" s="65" cm="1">
        <f t="array" ref="H121">_xlfn.IFNA(INDEX('Locations &amp; Fiber - Unserved'!$E:$E,MATCH(1,($A121='Locations &amp; Fiber - Unserved'!$A:$A)*($B121='Locations &amp; Fiber - Unserved'!$B:$B),0)),H120)</f>
        <v>0.36182362000000001</v>
      </c>
      <c r="I121" s="63" cm="1">
        <f t="array" ref="I121">_xlfn.IFNA(INDEX('Locations &amp; Fiber - Unserved'!$I:$I,MATCH(1,($A121='Locations &amp; Fiber - Unserved'!$A:$A)*($B121='Locations &amp; Fiber - Unserved'!$B:$B),0)),I120)</f>
        <v>0.92286994499999997</v>
      </c>
      <c r="J121" s="63" cm="1">
        <f t="array" ref="J121">_xlfn.IFNA(INDEX('Locations &amp; Fiber - Unserved'!$J:$J,MATCH(1,($A121='Locations &amp; Fiber - Unserved'!$A:$A)*($B121='Locations &amp; Fiber - Unserved'!$B:$B),0)),J120)</f>
        <v>7.6700000000000004E-2</v>
      </c>
      <c r="K121" s="63" cm="1">
        <f t="array" ref="K121">_xlfn.IFNA(INDEX('Locations &amp; Fiber - Unserved'!$K:$K,MATCH(1,($A121='Locations &amp; Fiber - Unserved'!$A:$A)*($B121='Locations &amp; Fiber - Unserved'!$B:$B),0)),K120)</f>
        <v>4.5600000000000003E-4</v>
      </c>
      <c r="L121" s="64" cm="1">
        <f t="array" ref="L121">_xlfn.IFNA(INDEX('Locations &amp; Fiber - Underserved'!$C:$C,MATCH(1,($A121='Locations &amp; Fiber - Underserved'!$A:$A)*($B121='Locations &amp; Fiber - Underserved'!$B:$B),0)),L120)</f>
        <v>106659</v>
      </c>
      <c r="M121" s="64" cm="1">
        <f t="array" ref="M121">_xlfn.IFNA(INDEX('Locations &amp; Fiber - Underserved'!$D:$D,MATCH(1,($A121='Locations &amp; Fiber - Underserved'!$A:$A)*($B121='Locations &amp; Fiber - Underserved'!$B:$B),0)),M120)</f>
        <v>9833.0256800000006</v>
      </c>
      <c r="N121" s="65" cm="1">
        <f t="array" ref="N121">_xlfn.IFNA(INDEX('Locations &amp; Fiber - Underserved'!$F:$F,MATCH(1,($A121='Locations &amp; Fiber - Underserved'!$A:$A)*($B121='Locations &amp; Fiber - Underserved'!$B:$B),0)),N120)</f>
        <v>0.21855672200000001</v>
      </c>
      <c r="O121" s="72" cm="1">
        <f t="array" ref="O121">_xlfn.IFNA(INDEX('Locations &amp; Fiber - Underserved'!$E:$E,MATCH(1,($A121='Locations &amp; Fiber - Underserved'!$A:$A)*($B121='Locations &amp; Fiber - Underserved'!$B:$B),0)),O120)</f>
        <v>0.33850044699999998</v>
      </c>
      <c r="P121" s="63" cm="1">
        <f t="array" ref="P121">_xlfn.IFNA(INDEX('Locations &amp; Fiber - Underserved'!$I:$I,MATCH(1,($A121='Locations &amp; Fiber - Underserved'!$A:$A)*($B121='Locations &amp; Fiber - Underserved'!$B:$B),0)),P120)</f>
        <v>0.82974418299999997</v>
      </c>
      <c r="Q121" s="63" cm="1">
        <f t="array" ref="Q121">_xlfn.IFNA(INDEX('Locations &amp; Fiber - Underserved'!$J:$J,MATCH(1,($A121='Locations &amp; Fiber - Underserved'!$A:$A)*($B121='Locations &amp; Fiber - Underserved'!$B:$B),0)),Q120)</f>
        <v>0.16928373099999999</v>
      </c>
      <c r="R121" s="63" cm="1">
        <f t="array" ref="R121">_xlfn.IFNA(INDEX('Locations &amp; Fiber - Underserved'!$K:$K,MATCH(1,($A121='Locations &amp; Fiber - Underserved'!$A:$A)*($B121='Locations &amp; Fiber - Underserved'!$B:$B),0)),R120)</f>
        <v>9.7199999999999999E-4</v>
      </c>
      <c r="T121" s="66">
        <f>'Model Inputs &amp; Summary Results'!$F$44*I121</f>
        <v>42682.734956250002</v>
      </c>
      <c r="U121" s="66">
        <f>'Model Inputs &amp; Summary Results'!$F$45*J121</f>
        <v>4659.5250000000005</v>
      </c>
      <c r="V121" s="66">
        <f>'Model Inputs &amp; Summary Results'!$F$46*K121</f>
        <v>32.376000000000005</v>
      </c>
      <c r="W121" s="67">
        <f t="shared" si="36"/>
        <v>400963.99983350799</v>
      </c>
      <c r="X121" s="67">
        <f t="shared" si="37"/>
        <v>97607.272737038598</v>
      </c>
      <c r="Y121" s="68">
        <f t="shared" si="38"/>
        <v>4624109012.5996094</v>
      </c>
      <c r="Z121" s="68">
        <f t="shared" si="39"/>
        <v>1906428848.158571</v>
      </c>
      <c r="AA121" s="66">
        <f>'Model Inputs &amp; Summary Results'!$F$40*I121</f>
        <v>35299.775396249999</v>
      </c>
      <c r="AB121" s="66">
        <f>'Model Inputs &amp; Summary Results'!$F$41*J121</f>
        <v>3700.7750000000001</v>
      </c>
      <c r="AC121" s="66">
        <f>'Model Inputs &amp; Summary Results'!$F$42*K121</f>
        <v>23.484000000000002</v>
      </c>
      <c r="AD121" s="67">
        <f t="shared" si="40"/>
        <v>132264.00016649198</v>
      </c>
      <c r="AE121" s="67">
        <f t="shared" si="41"/>
        <v>32197.225543697394</v>
      </c>
      <c r="AF121" s="68">
        <f t="shared" si="42"/>
        <v>1256465637.0810661</v>
      </c>
      <c r="AG121" s="68">
        <f t="shared" si="54"/>
        <v>518015974.69360775</v>
      </c>
      <c r="AI121" s="68">
        <f t="shared" si="43"/>
        <v>5880574649.6806755</v>
      </c>
      <c r="AJ121" s="68">
        <f t="shared" si="44"/>
        <v>11028.255548622119</v>
      </c>
      <c r="AK121" s="68">
        <f>MIN($AJ121*'Model Inputs &amp; Summary Results'!$F$26,'Model Inputs &amp; Summary Results'!$F$23)</f>
        <v>3000</v>
      </c>
      <c r="AL121" s="68">
        <f t="shared" si="45"/>
        <v>17141.262277872538</v>
      </c>
      <c r="AM121" s="68">
        <f t="shared" si="55"/>
        <v>14141.262277872538</v>
      </c>
      <c r="AN121" s="68">
        <f t="shared" si="46"/>
        <v>1599684000</v>
      </c>
      <c r="AO121" s="69">
        <f t="shared" si="47"/>
        <v>0.27202851681967261</v>
      </c>
      <c r="AP121" s="49" t="b">
        <f>AND(AM121&lt;'Model Inputs &amp; Summary Results'!$F$14,AO121&gt;=0.25)</f>
        <v>1</v>
      </c>
      <c r="AR121" s="68">
        <f t="shared" si="56"/>
        <v>2424444822.8521786</v>
      </c>
      <c r="AS121" s="68">
        <f t="shared" si="57"/>
        <v>4546.7320224222631</v>
      </c>
      <c r="AT121" s="68">
        <f>MIN($AS121*'Model Inputs &amp; Summary Results'!$F$26,'Model Inputs &amp; Summary Results'!$F$23)</f>
        <v>3000</v>
      </c>
      <c r="AU121" s="68">
        <f t="shared" si="58"/>
        <v>1599684000</v>
      </c>
      <c r="AV121" s="68">
        <f t="shared" si="59"/>
        <v>824760822.85217857</v>
      </c>
      <c r="AX121" s="66">
        <f>'Model Inputs &amp; Summary Results'!$F$40*P121</f>
        <v>31737.714999749998</v>
      </c>
      <c r="AY121" s="66">
        <f>'Model Inputs &amp; Summary Results'!$F$41*Q121</f>
        <v>8167.9400207499993</v>
      </c>
      <c r="AZ121" s="66">
        <f>'Model Inputs &amp; Summary Results'!$F$42*R121</f>
        <v>50.058</v>
      </c>
      <c r="BA121" s="68">
        <f t="shared" si="48"/>
        <v>931409280.85879195</v>
      </c>
      <c r="BB121" s="68">
        <f t="shared" si="60"/>
        <v>392885552.19328684</v>
      </c>
      <c r="BD121" s="68">
        <f t="shared" si="49"/>
        <v>8732.5896629331983</v>
      </c>
      <c r="BE121" s="68">
        <f>MIN($BD121*'Model Inputs &amp; Summary Results'!$F$26,'Model Inputs &amp; Summary Results'!$F$23)</f>
        <v>3000</v>
      </c>
      <c r="BF121" s="68">
        <f t="shared" si="50"/>
        <v>13525.026717642966</v>
      </c>
      <c r="BG121" s="68">
        <f t="shared" si="63"/>
        <v>10525.026717642966</v>
      </c>
      <c r="BH121" s="68">
        <f t="shared" si="51"/>
        <v>319977000</v>
      </c>
      <c r="BI121" s="70">
        <f t="shared" si="52"/>
        <v>0.34354070393733893</v>
      </c>
      <c r="BJ121" s="49" t="b">
        <f>AND(BG121&lt;'Model Inputs &amp; Summary Results'!$F$14,BG121&lt;$BX$23,BI121&gt;=0.25)</f>
        <v>1</v>
      </c>
      <c r="BL121" s="68">
        <f t="shared" si="61"/>
        <v>3683.566808176402</v>
      </c>
      <c r="BM121" s="68">
        <f>MIN($BL121*'Model Inputs &amp; Summary Results'!$F$26,'Model Inputs &amp; Summary Results'!$F$23)</f>
        <v>2762.6751061323016</v>
      </c>
      <c r="BN121" s="68">
        <f t="shared" si="62"/>
        <v>294664164.14496517</v>
      </c>
      <c r="BO121" s="68">
        <f t="shared" si="64"/>
        <v>611432280.85879195</v>
      </c>
      <c r="BS121" s="49"/>
      <c r="BT121" s="49"/>
      <c r="BU121" s="49"/>
      <c r="BV121" s="49"/>
      <c r="BW121" s="49"/>
      <c r="BX121" s="49"/>
    </row>
    <row r="122" spans="1:76" x14ac:dyDescent="0.45">
      <c r="A122" s="49" t="str">
        <f t="shared" si="53"/>
        <v>TX</v>
      </c>
      <c r="B122" s="62">
        <v>0.82699999999999996</v>
      </c>
      <c r="C122" s="63" cm="1">
        <f t="array" ref="C122">_xlfn.IFNA(INDEX('Locations &amp; Fiber - Unserved'!$H:$H,MATCH(1,($A122='Locations &amp; Fiber - Unserved'!$A:$A)*($B122='Locations &amp; Fiber - Unserved'!$B:$B),0)),C121)</f>
        <v>0.247971409</v>
      </c>
      <c r="D122" s="63" cm="1">
        <f t="array" ref="D122">_xlfn.IFNA(INDEX('Locations &amp; Fiber - Unserved'!$G:$G,MATCH(1,($A122='Locations &amp; Fiber - Unserved'!$A:$A)*($B122='Locations &amp; Fiber - Unserved'!$B:$B),0)),D121)</f>
        <v>0.75202859099999997</v>
      </c>
      <c r="E122" s="64" cm="1">
        <f t="array" ref="E122">_xlfn.IFNA(INDEX('Locations &amp; Fiber - Unserved'!$C:$C,MATCH(1,($A122='Locations &amp; Fiber - Unserved'!$A:$A)*($B122='Locations &amp; Fiber - Unserved'!$B:$B),0)),E121)</f>
        <v>533868</v>
      </c>
      <c r="F122" s="64" cm="1">
        <f t="array" ref="F122">_xlfn.IFNA(INDEX('Locations &amp; Fiber - Unserved'!$D:$D,MATCH(1,($A122='Locations &amp; Fiber - Unserved'!$A:$A)*($B122='Locations &amp; Fiber - Unserved'!$B:$B),0)),F121)</f>
        <v>53747.985789999999</v>
      </c>
      <c r="G122" s="65" cm="1">
        <f t="array" ref="G122">_xlfn.IFNA(INDEX('Locations &amp; Fiber - Unserved'!$F:$F,MATCH(1,($A122='Locations &amp; Fiber - Unserved'!$A:$A)*($B122='Locations &amp; Fiber - Unserved'!$B:$B),0)),G121)</f>
        <v>0.24427662</v>
      </c>
      <c r="H122" s="65" cm="1">
        <f t="array" ref="H122">_xlfn.IFNA(INDEX('Locations &amp; Fiber - Unserved'!$E:$E,MATCH(1,($A122='Locations &amp; Fiber - Unserved'!$A:$A)*($B122='Locations &amp; Fiber - Unserved'!$B:$B),0)),H121)</f>
        <v>0.36364585799999999</v>
      </c>
      <c r="I122" s="63" cm="1">
        <f t="array" ref="I122">_xlfn.IFNA(INDEX('Locations &amp; Fiber - Unserved'!$I:$I,MATCH(1,($A122='Locations &amp; Fiber - Unserved'!$A:$A)*($B122='Locations &amp; Fiber - Unserved'!$B:$B),0)),I121)</f>
        <v>0.92320839300000002</v>
      </c>
      <c r="J122" s="63" cm="1">
        <f t="array" ref="J122">_xlfn.IFNA(INDEX('Locations &amp; Fiber - Unserved'!$J:$J,MATCH(1,($A122='Locations &amp; Fiber - Unserved'!$A:$A)*($B122='Locations &amp; Fiber - Unserved'!$B:$B),0)),J121)</f>
        <v>7.6300000000000007E-2</v>
      </c>
      <c r="K122" s="63" cm="1">
        <f t="array" ref="K122">_xlfn.IFNA(INDEX('Locations &amp; Fiber - Unserved'!$K:$K,MATCH(1,($A122='Locations &amp; Fiber - Unserved'!$A:$A)*($B122='Locations &amp; Fiber - Unserved'!$B:$B),0)),K121)</f>
        <v>4.5399999999999998E-4</v>
      </c>
      <c r="L122" s="64" cm="1">
        <f t="array" ref="L122">_xlfn.IFNA(INDEX('Locations &amp; Fiber - Underserved'!$C:$C,MATCH(1,($A122='Locations &amp; Fiber - Underserved'!$A:$A)*($B122='Locations &amp; Fiber - Underserved'!$B:$B),0)),L121)</f>
        <v>106793</v>
      </c>
      <c r="M122" s="64" cm="1">
        <f t="array" ref="M122">_xlfn.IFNA(INDEX('Locations &amp; Fiber - Underserved'!$D:$D,MATCH(1,($A122='Locations &amp; Fiber - Underserved'!$A:$A)*($B122='Locations &amp; Fiber - Underserved'!$B:$B),0)),M121)</f>
        <v>9878.533711</v>
      </c>
      <c r="N122" s="65" cm="1">
        <f t="array" ref="N122">_xlfn.IFNA(INDEX('Locations &amp; Fiber - Underserved'!$F:$F,MATCH(1,($A122='Locations &amp; Fiber - Underserved'!$A:$A)*($B122='Locations &amp; Fiber - Underserved'!$B:$B),0)),N121)</f>
        <v>0.21952109</v>
      </c>
      <c r="O122" s="72" cm="1">
        <f t="array" ref="O122">_xlfn.IFNA(INDEX('Locations &amp; Fiber - Underserved'!$E:$E,MATCH(1,($A122='Locations &amp; Fiber - Underserved'!$A:$A)*($B122='Locations &amp; Fiber - Underserved'!$B:$B),0)),O121)</f>
        <v>0.34140816499999999</v>
      </c>
      <c r="P122" s="63" cm="1">
        <f t="array" ref="P122">_xlfn.IFNA(INDEX('Locations &amp; Fiber - Underserved'!$I:$I,MATCH(1,($A122='Locations &amp; Fiber - Underserved'!$A:$A)*($B122='Locations &amp; Fiber - Underserved'!$B:$B),0)),P121)</f>
        <v>0.83029556400000004</v>
      </c>
      <c r="Q122" s="63" cm="1">
        <f t="array" ref="Q122">_xlfn.IFNA(INDEX('Locations &amp; Fiber - Underserved'!$J:$J,MATCH(1,($A122='Locations &amp; Fiber - Underserved'!$A:$A)*($B122='Locations &amp; Fiber - Underserved'!$B:$B),0)),Q121)</f>
        <v>0.168736837</v>
      </c>
      <c r="R122" s="63" cm="1">
        <f t="array" ref="R122">_xlfn.IFNA(INDEX('Locations &amp; Fiber - Underserved'!$K:$K,MATCH(1,($A122='Locations &amp; Fiber - Underserved'!$A:$A)*($B122='Locations &amp; Fiber - Underserved'!$B:$B),0)),R121)</f>
        <v>9.68E-4</v>
      </c>
      <c r="T122" s="66">
        <f>'Model Inputs &amp; Summary Results'!$F$44*I122</f>
        <v>42698.388176250002</v>
      </c>
      <c r="U122" s="66">
        <f>'Model Inputs &amp; Summary Results'!$F$45*J122</f>
        <v>4635.2250000000004</v>
      </c>
      <c r="V122" s="66">
        <f>'Model Inputs &amp; Summary Results'!$F$46*K122</f>
        <v>32.234000000000002</v>
      </c>
      <c r="W122" s="67">
        <f t="shared" si="36"/>
        <v>401483.99981998798</v>
      </c>
      <c r="X122" s="67">
        <f t="shared" si="37"/>
        <v>98073.154460107267</v>
      </c>
      <c r="Y122" s="68">
        <f t="shared" si="38"/>
        <v>4645318046.2502012</v>
      </c>
      <c r="Z122" s="68">
        <f t="shared" si="39"/>
        <v>1914528585.9898434</v>
      </c>
      <c r="AA122" s="66">
        <f>'Model Inputs &amp; Summary Results'!$F$40*I122</f>
        <v>35312.721032250003</v>
      </c>
      <c r="AB122" s="66">
        <f>'Model Inputs &amp; Summary Results'!$F$41*J122</f>
        <v>3681.4750000000004</v>
      </c>
      <c r="AC122" s="66">
        <f>'Model Inputs &amp; Summary Results'!$F$42*K122</f>
        <v>23.381</v>
      </c>
      <c r="AD122" s="67">
        <f t="shared" si="40"/>
        <v>132384.00018001199</v>
      </c>
      <c r="AE122" s="67">
        <f t="shared" si="41"/>
        <v>32338.31610605272</v>
      </c>
      <c r="AF122" s="68">
        <f t="shared" si="42"/>
        <v>1261762739.761163</v>
      </c>
      <c r="AG122" s="68">
        <f t="shared" si="54"/>
        <v>520024852.97203678</v>
      </c>
      <c r="AI122" s="68">
        <f t="shared" si="43"/>
        <v>5907080786.011364</v>
      </c>
      <c r="AJ122" s="68">
        <f t="shared" si="44"/>
        <v>11064.684127933055</v>
      </c>
      <c r="AK122" s="68">
        <f>MIN($AJ122*'Model Inputs &amp; Summary Results'!$F$26,'Model Inputs &amp; Summary Results'!$F$23)</f>
        <v>3000</v>
      </c>
      <c r="AL122" s="68">
        <f t="shared" si="45"/>
        <v>17224.394136304309</v>
      </c>
      <c r="AM122" s="68">
        <f t="shared" si="55"/>
        <v>14224.394136304309</v>
      </c>
      <c r="AN122" s="68">
        <f t="shared" si="46"/>
        <v>1601604000</v>
      </c>
      <c r="AO122" s="69">
        <f t="shared" si="47"/>
        <v>0.27113290947243851</v>
      </c>
      <c r="AP122" s="49" t="b">
        <f>AND(AM122&lt;'Model Inputs &amp; Summary Results'!$F$14,AO122&gt;=0.25)</f>
        <v>1</v>
      </c>
      <c r="AR122" s="68">
        <f t="shared" si="56"/>
        <v>2434553438.9618802</v>
      </c>
      <c r="AS122" s="68">
        <f t="shared" si="57"/>
        <v>4560.2160814318895</v>
      </c>
      <c r="AT122" s="68">
        <f>MIN($AS122*'Model Inputs &amp; Summary Results'!$F$26,'Model Inputs &amp; Summary Results'!$F$23)</f>
        <v>3000</v>
      </c>
      <c r="AU122" s="68">
        <f t="shared" si="58"/>
        <v>1601604000</v>
      </c>
      <c r="AV122" s="68">
        <f t="shared" si="59"/>
        <v>832949438.96188021</v>
      </c>
      <c r="AX122" s="66">
        <f>'Model Inputs &amp; Summary Results'!$F$40*P122</f>
        <v>31758.805323</v>
      </c>
      <c r="AY122" s="66">
        <f>'Model Inputs &amp; Summary Results'!$F$41*Q122</f>
        <v>8141.55238525</v>
      </c>
      <c r="AZ122" s="66">
        <f>'Model Inputs &amp; Summary Results'!$F$42*R122</f>
        <v>49.851999999999997</v>
      </c>
      <c r="BA122" s="68">
        <f t="shared" si="48"/>
        <v>936565381.04330456</v>
      </c>
      <c r="BB122" s="68">
        <f t="shared" si="60"/>
        <v>394649493.36446708</v>
      </c>
      <c r="BD122" s="68">
        <f t="shared" si="49"/>
        <v>8769.9135808836218</v>
      </c>
      <c r="BE122" s="68">
        <f>MIN($BD122*'Model Inputs &amp; Summary Results'!$F$26,'Model Inputs &amp; Summary Results'!$F$23)</f>
        <v>3000</v>
      </c>
      <c r="BF122" s="68">
        <f t="shared" si="50"/>
        <v>13639.327787858816</v>
      </c>
      <c r="BG122" s="68">
        <f t="shared" si="63"/>
        <v>10639.327787858816</v>
      </c>
      <c r="BH122" s="68">
        <f t="shared" si="51"/>
        <v>320379000</v>
      </c>
      <c r="BI122" s="70">
        <f t="shared" si="52"/>
        <v>0.34207862738115286</v>
      </c>
      <c r="BJ122" s="49" t="b">
        <f>AND(BG122&lt;'Model Inputs &amp; Summary Results'!$F$14,BG122&lt;$BX$23,BI122&gt;=0.25)</f>
        <v>1</v>
      </c>
      <c r="BL122" s="68">
        <f t="shared" si="61"/>
        <v>3695.4621872638381</v>
      </c>
      <c r="BM122" s="68">
        <f>MIN($BL122*'Model Inputs &amp; Summary Results'!$F$26,'Model Inputs &amp; Summary Results'!$F$23)</f>
        <v>2771.5966404478786</v>
      </c>
      <c r="BN122" s="68">
        <f t="shared" si="62"/>
        <v>295987120.0233503</v>
      </c>
      <c r="BO122" s="68">
        <f t="shared" si="64"/>
        <v>616186381.04330456</v>
      </c>
      <c r="BS122" s="49"/>
      <c r="BT122" s="49"/>
      <c r="BU122" s="49"/>
      <c r="BV122" s="49"/>
      <c r="BW122" s="49"/>
      <c r="BX122" s="49"/>
    </row>
    <row r="123" spans="1:76" x14ac:dyDescent="0.45">
      <c r="A123" s="49" t="str">
        <f t="shared" si="53"/>
        <v>TX</v>
      </c>
      <c r="B123" s="62">
        <v>0.82799999999999996</v>
      </c>
      <c r="C123" s="63" cm="1">
        <f t="array" ref="C123">_xlfn.IFNA(INDEX('Locations &amp; Fiber - Unserved'!$H:$H,MATCH(1,($A123='Locations &amp; Fiber - Unserved'!$A:$A)*($B123='Locations &amp; Fiber - Unserved'!$B:$B),0)),C122)</f>
        <v>0.24793407000000001</v>
      </c>
      <c r="D123" s="63" cm="1">
        <f t="array" ref="D123">_xlfn.IFNA(INDEX('Locations &amp; Fiber - Unserved'!$G:$G,MATCH(1,($A123='Locations &amp; Fiber - Unserved'!$A:$A)*($B123='Locations &amp; Fiber - Unserved'!$B:$B),0)),D122)</f>
        <v>0.75206592999999999</v>
      </c>
      <c r="E123" s="64" cm="1">
        <f t="array" ref="E123">_xlfn.IFNA(INDEX('Locations &amp; Fiber - Unserved'!$C:$C,MATCH(1,($A123='Locations &amp; Fiber - Unserved'!$A:$A)*($B123='Locations &amp; Fiber - Unserved'!$B:$B),0)),E122)</f>
        <v>534505</v>
      </c>
      <c r="F123" s="64" cm="1">
        <f t="array" ref="F123">_xlfn.IFNA(INDEX('Locations &amp; Fiber - Unserved'!$D:$D,MATCH(1,($A123='Locations &amp; Fiber - Unserved'!$A:$A)*($B123='Locations &amp; Fiber - Unserved'!$B:$B),0)),F122)</f>
        <v>53980.204879999998</v>
      </c>
      <c r="G123" s="65" cm="1">
        <f t="array" ref="G123">_xlfn.IFNA(INDEX('Locations &amp; Fiber - Unserved'!$F:$F,MATCH(1,($A123='Locations &amp; Fiber - Unserved'!$A:$A)*($B123='Locations &amp; Fiber - Unserved'!$B:$B),0)),G122)</f>
        <v>0.24518282899999999</v>
      </c>
      <c r="H123" s="65" cm="1">
        <f t="array" ref="H123">_xlfn.IFNA(INDEX('Locations &amp; Fiber - Unserved'!$E:$E,MATCH(1,($A123='Locations &amp; Fiber - Unserved'!$A:$A)*($B123='Locations &amp; Fiber - Unserved'!$B:$B),0)),H122)</f>
        <v>0.36569657300000002</v>
      </c>
      <c r="I123" s="63" cm="1">
        <f t="array" ref="I123">_xlfn.IFNA(INDEX('Locations &amp; Fiber - Unserved'!$I:$I,MATCH(1,($A123='Locations &amp; Fiber - Unserved'!$A:$A)*($B123='Locations &amp; Fiber - Unserved'!$B:$B),0)),I122)</f>
        <v>0.92345507299999996</v>
      </c>
      <c r="J123" s="63" cm="1">
        <f t="array" ref="J123">_xlfn.IFNA(INDEX('Locations &amp; Fiber - Unserved'!$J:$J,MATCH(1,($A123='Locations &amp; Fiber - Unserved'!$A:$A)*($B123='Locations &amp; Fiber - Unserved'!$B:$B),0)),J122)</f>
        <v>7.6100000000000001E-2</v>
      </c>
      <c r="K123" s="63" cm="1">
        <f t="array" ref="K123">_xlfn.IFNA(INDEX('Locations &amp; Fiber - Unserved'!$K:$K,MATCH(1,($A123='Locations &amp; Fiber - Unserved'!$A:$A)*($B123='Locations &amp; Fiber - Unserved'!$B:$B),0)),K122)</f>
        <v>4.5300000000000001E-4</v>
      </c>
      <c r="L123" s="64" cm="1">
        <f t="array" ref="L123">_xlfn.IFNA(INDEX('Locations &amp; Fiber - Underserved'!$C:$C,MATCH(1,($A123='Locations &amp; Fiber - Underserved'!$A:$A)*($B123='Locations &amp; Fiber - Underserved'!$B:$B),0)),L122)</f>
        <v>106926</v>
      </c>
      <c r="M123" s="64" cm="1">
        <f t="array" ref="M123">_xlfn.IFNA(INDEX('Locations &amp; Fiber - Underserved'!$D:$D,MATCH(1,($A123='Locations &amp; Fiber - Underserved'!$A:$A)*($B123='Locations &amp; Fiber - Underserved'!$B:$B),0)),M122)</f>
        <v>9924.0092100000002</v>
      </c>
      <c r="N123" s="65" cm="1">
        <f t="array" ref="N123">_xlfn.IFNA(INDEX('Locations &amp; Fiber - Underserved'!$F:$F,MATCH(1,($A123='Locations &amp; Fiber - Underserved'!$A:$A)*($B123='Locations &amp; Fiber - Underserved'!$B:$B),0)),N122)</f>
        <v>0.220374616</v>
      </c>
      <c r="O123" s="72" cm="1">
        <f t="array" ref="O123">_xlfn.IFNA(INDEX('Locations &amp; Fiber - Underserved'!$E:$E,MATCH(1,($A123='Locations &amp; Fiber - Underserved'!$A:$A)*($B123='Locations &amp; Fiber - Underserved'!$B:$B),0)),O122)</f>
        <v>0.34251644999999997</v>
      </c>
      <c r="P123" s="63" cm="1">
        <f t="array" ref="P123">_xlfn.IFNA(INDEX('Locations &amp; Fiber - Underserved'!$I:$I,MATCH(1,($A123='Locations &amp; Fiber - Underserved'!$A:$A)*($B123='Locations &amp; Fiber - Underserved'!$B:$B),0)),P122)</f>
        <v>0.83120321399999997</v>
      </c>
      <c r="Q123" s="63" cm="1">
        <f t="array" ref="Q123">_xlfn.IFNA(INDEX('Locations &amp; Fiber - Underserved'!$J:$J,MATCH(1,($A123='Locations &amp; Fiber - Underserved'!$A:$A)*($B123='Locations &amp; Fiber - Underserved'!$B:$B),0)),Q122)</f>
        <v>0.167834434</v>
      </c>
      <c r="R123" s="63" cm="1">
        <f t="array" ref="R123">_xlfn.IFNA(INDEX('Locations &amp; Fiber - Underserved'!$K:$K,MATCH(1,($A123='Locations &amp; Fiber - Underserved'!$A:$A)*($B123='Locations &amp; Fiber - Underserved'!$B:$B),0)),R122)</f>
        <v>9.6199999999999996E-4</v>
      </c>
      <c r="T123" s="66">
        <f>'Model Inputs &amp; Summary Results'!$F$44*I123</f>
        <v>42709.79712625</v>
      </c>
      <c r="U123" s="66">
        <f>'Model Inputs &amp; Summary Results'!$F$45*J123</f>
        <v>4623.0749999999998</v>
      </c>
      <c r="V123" s="66">
        <f>'Model Inputs &amp; Summary Results'!$F$46*K123</f>
        <v>32.163000000000004</v>
      </c>
      <c r="W123" s="67">
        <f t="shared" si="36"/>
        <v>401982.99991464999</v>
      </c>
      <c r="X123" s="67">
        <f t="shared" si="37"/>
        <v>98559.329128980637</v>
      </c>
      <c r="Y123" s="68">
        <f t="shared" si="38"/>
        <v>4668266086.2138023</v>
      </c>
      <c r="Z123" s="68">
        <f t="shared" si="39"/>
        <v>1922862841.9276717</v>
      </c>
      <c r="AA123" s="66">
        <f>'Model Inputs &amp; Summary Results'!$F$40*I123</f>
        <v>35322.156542249999</v>
      </c>
      <c r="AB123" s="66">
        <f>'Model Inputs &amp; Summary Results'!$F$41*J123</f>
        <v>3671.8250000000003</v>
      </c>
      <c r="AC123" s="66">
        <f>'Model Inputs &amp; Summary Results'!$F$42*K123</f>
        <v>23.329499999999999</v>
      </c>
      <c r="AD123" s="67">
        <f t="shared" si="40"/>
        <v>132522.00008535001</v>
      </c>
      <c r="AE123" s="67">
        <f t="shared" si="41"/>
        <v>32492.118885664357</v>
      </c>
      <c r="AF123" s="68">
        <f t="shared" si="42"/>
        <v>1267755108.9837315</v>
      </c>
      <c r="AG123" s="68">
        <f t="shared" si="54"/>
        <v>522189426.80405247</v>
      </c>
      <c r="AI123" s="68">
        <f t="shared" si="43"/>
        <v>5936021195.1975336</v>
      </c>
      <c r="AJ123" s="68">
        <f t="shared" si="44"/>
        <v>11105.642033652695</v>
      </c>
      <c r="AK123" s="68">
        <f>MIN($AJ123*'Model Inputs &amp; Summary Results'!$F$26,'Model Inputs &amp; Summary Results'!$F$23)</f>
        <v>3000</v>
      </c>
      <c r="AL123" s="68">
        <f t="shared" si="45"/>
        <v>17321.231025694247</v>
      </c>
      <c r="AM123" s="68">
        <f t="shared" si="55"/>
        <v>14321.231025694247</v>
      </c>
      <c r="AN123" s="68">
        <f t="shared" si="46"/>
        <v>1603515000</v>
      </c>
      <c r="AO123" s="69">
        <f t="shared" si="47"/>
        <v>0.27013296402939135</v>
      </c>
      <c r="AP123" s="49" t="b">
        <f>AND(AM123&lt;'Model Inputs &amp; Summary Results'!$F$14,AO123&gt;=0.25)</f>
        <v>1</v>
      </c>
      <c r="AR123" s="68">
        <f t="shared" si="56"/>
        <v>2445052268.7317243</v>
      </c>
      <c r="AS123" s="68">
        <f t="shared" si="57"/>
        <v>4574.4235670980142</v>
      </c>
      <c r="AT123" s="68">
        <f>MIN($AS123*'Model Inputs &amp; Summary Results'!$F$26,'Model Inputs &amp; Summary Results'!$F$23)</f>
        <v>3000</v>
      </c>
      <c r="AU123" s="68">
        <f t="shared" si="58"/>
        <v>1603515000</v>
      </c>
      <c r="AV123" s="68">
        <f t="shared" si="59"/>
        <v>841537268.73172426</v>
      </c>
      <c r="AX123" s="66">
        <f>'Model Inputs &amp; Summary Results'!$F$40*P123</f>
        <v>31793.522935499997</v>
      </c>
      <c r="AY123" s="66">
        <f>'Model Inputs &amp; Summary Results'!$F$41*Q123</f>
        <v>8098.0114405000004</v>
      </c>
      <c r="AZ123" s="66">
        <f>'Model Inputs &amp; Summary Results'!$F$42*R123</f>
        <v>49.542999999999999</v>
      </c>
      <c r="BA123" s="68">
        <f t="shared" si="48"/>
        <v>941162608.09215188</v>
      </c>
      <c r="BB123" s="68">
        <f t="shared" si="60"/>
        <v>396375619.73674655</v>
      </c>
      <c r="BD123" s="68">
        <f t="shared" si="49"/>
        <v>8801.9995893622872</v>
      </c>
      <c r="BE123" s="68">
        <f>MIN($BD123*'Model Inputs &amp; Summary Results'!$F$26,'Model Inputs &amp; Summary Results'!$F$23)</f>
        <v>3000</v>
      </c>
      <c r="BF123" s="68">
        <f t="shared" si="50"/>
        <v>13680.476032002833</v>
      </c>
      <c r="BG123" s="68">
        <f t="shared" si="63"/>
        <v>10680.476032002833</v>
      </c>
      <c r="BH123" s="68">
        <f t="shared" si="51"/>
        <v>320778000</v>
      </c>
      <c r="BI123" s="70">
        <f t="shared" si="52"/>
        <v>0.340831645075929</v>
      </c>
      <c r="BJ123" s="49" t="b">
        <f>AND(BG123&lt;'Model Inputs &amp; Summary Results'!$F$14,BG123&lt;$BX$23,BI123&gt;=0.25)</f>
        <v>1</v>
      </c>
      <c r="BL123" s="68">
        <f t="shared" si="61"/>
        <v>3707.0087699600335</v>
      </c>
      <c r="BM123" s="68">
        <f>MIN($BL123*'Model Inputs &amp; Summary Results'!$F$26,'Model Inputs &amp; Summary Results'!$F$23)</f>
        <v>2780.2565774700251</v>
      </c>
      <c r="BN123" s="68">
        <f t="shared" si="62"/>
        <v>297281714.80255991</v>
      </c>
      <c r="BO123" s="68">
        <f t="shared" si="64"/>
        <v>620384608.09215188</v>
      </c>
      <c r="BS123" s="49"/>
      <c r="BT123" s="49"/>
      <c r="BU123" s="49"/>
      <c r="BV123" s="49"/>
      <c r="BW123" s="49"/>
      <c r="BX123" s="49"/>
    </row>
    <row r="124" spans="1:76" x14ac:dyDescent="0.45">
      <c r="A124" s="49" t="str">
        <f t="shared" si="53"/>
        <v>TX</v>
      </c>
      <c r="B124" s="62">
        <v>0.82899999999999996</v>
      </c>
      <c r="C124" s="63" cm="1">
        <f t="array" ref="C124">_xlfn.IFNA(INDEX('Locations &amp; Fiber - Unserved'!$H:$H,MATCH(1,($A124='Locations &amp; Fiber - Unserved'!$A:$A)*($B124='Locations &amp; Fiber - Unserved'!$B:$B),0)),C123)</f>
        <v>0.24799173299999999</v>
      </c>
      <c r="D124" s="63" cm="1">
        <f t="array" ref="D124">_xlfn.IFNA(INDEX('Locations &amp; Fiber - Unserved'!$G:$G,MATCH(1,($A124='Locations &amp; Fiber - Unserved'!$A:$A)*($B124='Locations &amp; Fiber - Unserved'!$B:$B),0)),D123)</f>
        <v>0.75200826700000001</v>
      </c>
      <c r="E124" s="64" cm="1">
        <f t="array" ref="E124">_xlfn.IFNA(INDEX('Locations &amp; Fiber - Unserved'!$C:$C,MATCH(1,($A124='Locations &amp; Fiber - Unserved'!$A:$A)*($B124='Locations &amp; Fiber - Unserved'!$B:$B),0)),E123)</f>
        <v>535163</v>
      </c>
      <c r="F124" s="64" cm="1">
        <f t="array" ref="F124">_xlfn.IFNA(INDEX('Locations &amp; Fiber - Unserved'!$D:$D,MATCH(1,($A124='Locations &amp; Fiber - Unserved'!$A:$A)*($B124='Locations &amp; Fiber - Unserved'!$B:$B),0)),F123)</f>
        <v>54221.464209999998</v>
      </c>
      <c r="G124" s="65" cm="1">
        <f t="array" ref="G124">_xlfn.IFNA(INDEX('Locations &amp; Fiber - Unserved'!$F:$F,MATCH(1,($A124='Locations &amp; Fiber - Unserved'!$A:$A)*($B124='Locations &amp; Fiber - Unserved'!$B:$B),0)),G123)</f>
        <v>0.24605480900000001</v>
      </c>
      <c r="H124" s="65" cm="1">
        <f t="array" ref="H124">_xlfn.IFNA(INDEX('Locations &amp; Fiber - Unserved'!$E:$E,MATCH(1,($A124='Locations &amp; Fiber - Unserved'!$A:$A)*($B124='Locations &amp; Fiber - Unserved'!$B:$B),0)),H123)</f>
        <v>0.36791247300000002</v>
      </c>
      <c r="I124" s="63" cm="1">
        <f t="array" ref="I124">_xlfn.IFNA(INDEX('Locations &amp; Fiber - Unserved'!$I:$I,MATCH(1,($A124='Locations &amp; Fiber - Unserved'!$A:$A)*($B124='Locations &amp; Fiber - Unserved'!$B:$B),0)),I123)</f>
        <v>0.92378068499999999</v>
      </c>
      <c r="J124" s="63" cm="1">
        <f t="array" ref="J124">_xlfn.IFNA(INDEX('Locations &amp; Fiber - Unserved'!$J:$J,MATCH(1,($A124='Locations &amp; Fiber - Unserved'!$A:$A)*($B124='Locations &amp; Fiber - Unserved'!$B:$B),0)),J123)</f>
        <v>7.5800000000000006E-2</v>
      </c>
      <c r="K124" s="63" cm="1">
        <f t="array" ref="K124">_xlfn.IFNA(INDEX('Locations &amp; Fiber - Unserved'!$K:$K,MATCH(1,($A124='Locations &amp; Fiber - Unserved'!$A:$A)*($B124='Locations &amp; Fiber - Unserved'!$B:$B),0)),K123)</f>
        <v>4.5100000000000001E-4</v>
      </c>
      <c r="L124" s="64" cm="1">
        <f t="array" ref="L124">_xlfn.IFNA(INDEX('Locations &amp; Fiber - Underserved'!$C:$C,MATCH(1,($A124='Locations &amp; Fiber - Underserved'!$A:$A)*($B124='Locations &amp; Fiber - Underserved'!$B:$B),0)),L123)</f>
        <v>107043</v>
      </c>
      <c r="M124" s="64" cm="1">
        <f t="array" ref="M124">_xlfn.IFNA(INDEX('Locations &amp; Fiber - Underserved'!$D:$D,MATCH(1,($A124='Locations &amp; Fiber - Underserved'!$A:$A)*($B124='Locations &amp; Fiber - Underserved'!$B:$B),0)),M123)</f>
        <v>9964.2075970000005</v>
      </c>
      <c r="N124" s="65" cm="1">
        <f t="array" ref="N124">_xlfn.IFNA(INDEX('Locations &amp; Fiber - Underserved'!$F:$F,MATCH(1,($A124='Locations &amp; Fiber - Underserved'!$A:$A)*($B124='Locations &amp; Fiber - Underserved'!$B:$B),0)),N123)</f>
        <v>0.221289773</v>
      </c>
      <c r="O124" s="72" cm="1">
        <f t="array" ref="O124">_xlfn.IFNA(INDEX('Locations &amp; Fiber - Underserved'!$E:$E,MATCH(1,($A124='Locations &amp; Fiber - Underserved'!$A:$A)*($B124='Locations &amp; Fiber - Underserved'!$B:$B),0)),O123)</f>
        <v>0.344707282</v>
      </c>
      <c r="P124" s="63" cm="1">
        <f t="array" ref="P124">_xlfn.IFNA(INDEX('Locations &amp; Fiber - Underserved'!$I:$I,MATCH(1,($A124='Locations &amp; Fiber - Underserved'!$A:$A)*($B124='Locations &amp; Fiber - Underserved'!$B:$B),0)),P123)</f>
        <v>0.83147025100000005</v>
      </c>
      <c r="Q124" s="63" cm="1">
        <f t="array" ref="Q124">_xlfn.IFNA(INDEX('Locations &amp; Fiber - Underserved'!$J:$J,MATCH(1,($A124='Locations &amp; Fiber - Underserved'!$A:$A)*($B124='Locations &amp; Fiber - Underserved'!$B:$B),0)),Q123)</f>
        <v>0.16756989799999999</v>
      </c>
      <c r="R124" s="63" cm="1">
        <f t="array" ref="R124">_xlfn.IFNA(INDEX('Locations &amp; Fiber - Underserved'!$K:$K,MATCH(1,($A124='Locations &amp; Fiber - Underserved'!$A:$A)*($B124='Locations &amp; Fiber - Underserved'!$B:$B),0)),R123)</f>
        <v>9.6000000000000002E-4</v>
      </c>
      <c r="T124" s="66">
        <f>'Model Inputs &amp; Summary Results'!$F$44*I124</f>
        <v>42724.856681249999</v>
      </c>
      <c r="U124" s="66">
        <f>'Model Inputs &amp; Summary Results'!$F$45*J124</f>
        <v>4604.8500000000004</v>
      </c>
      <c r="V124" s="66">
        <f>'Model Inputs &amp; Summary Results'!$F$46*K124</f>
        <v>32.021000000000001</v>
      </c>
      <c r="W124" s="67">
        <f t="shared" si="36"/>
        <v>402447.00019252102</v>
      </c>
      <c r="X124" s="67">
        <f t="shared" si="37"/>
        <v>99024.019764993733</v>
      </c>
      <c r="Y124" s="68">
        <f t="shared" si="38"/>
        <v>4689948658.012351</v>
      </c>
      <c r="Z124" s="68">
        <f t="shared" si="39"/>
        <v>1931173941.0789952</v>
      </c>
      <c r="AA124" s="66">
        <f>'Model Inputs &amp; Summary Results'!$F$40*I124</f>
        <v>35334.611201250002</v>
      </c>
      <c r="AB124" s="66">
        <f>'Model Inputs &amp; Summary Results'!$F$41*J124</f>
        <v>3657.3500000000004</v>
      </c>
      <c r="AC124" s="66">
        <f>'Model Inputs &amp; Summary Results'!$F$42*K124</f>
        <v>23.226500000000001</v>
      </c>
      <c r="AD124" s="67">
        <f t="shared" si="40"/>
        <v>132715.99980747901</v>
      </c>
      <c r="AE124" s="67">
        <f t="shared" si="41"/>
        <v>32655.409983873284</v>
      </c>
      <c r="AF124" s="68">
        <f t="shared" si="42"/>
        <v>1274056949.9820893</v>
      </c>
      <c r="AG124" s="68">
        <f t="shared" si="54"/>
        <v>524616741.1774503</v>
      </c>
      <c r="AI124" s="68">
        <f t="shared" si="43"/>
        <v>5964005607.9944401</v>
      </c>
      <c r="AJ124" s="68">
        <f t="shared" si="44"/>
        <v>11144.278673963709</v>
      </c>
      <c r="AK124" s="68">
        <f>MIN($AJ124*'Model Inputs &amp; Summary Results'!$F$26,'Model Inputs &amp; Summary Results'!$F$23)</f>
        <v>3000</v>
      </c>
      <c r="AL124" s="68">
        <f t="shared" si="45"/>
        <v>17424.970356761245</v>
      </c>
      <c r="AM124" s="68">
        <f t="shared" si="55"/>
        <v>14424.970356761245</v>
      </c>
      <c r="AN124" s="68">
        <f t="shared" si="46"/>
        <v>1605489000</v>
      </c>
      <c r="AO124" s="69">
        <f t="shared" si="47"/>
        <v>0.26919642695304064</v>
      </c>
      <c r="AP124" s="49" t="b">
        <f>AND(AM124&lt;'Model Inputs &amp; Summary Results'!$F$14,AO124&gt;=0.25)</f>
        <v>1</v>
      </c>
      <c r="AR124" s="68">
        <f t="shared" si="56"/>
        <v>2455790682.2564454</v>
      </c>
      <c r="AS124" s="68">
        <f t="shared" si="57"/>
        <v>4588.8648547385474</v>
      </c>
      <c r="AT124" s="68">
        <f>MIN($AS124*'Model Inputs &amp; Summary Results'!$F$26,'Model Inputs &amp; Summary Results'!$F$23)</f>
        <v>3000</v>
      </c>
      <c r="AU124" s="68">
        <f t="shared" si="58"/>
        <v>1605489000</v>
      </c>
      <c r="AV124" s="68">
        <f t="shared" si="59"/>
        <v>850301682.25644541</v>
      </c>
      <c r="AX124" s="66">
        <f>'Model Inputs &amp; Summary Results'!$F$40*P124</f>
        <v>31803.737100750001</v>
      </c>
      <c r="AY124" s="66">
        <f>'Model Inputs &amp; Summary Results'!$F$41*Q124</f>
        <v>8085.2475784999997</v>
      </c>
      <c r="AZ124" s="66">
        <f>'Model Inputs &amp; Summary Results'!$F$42*R124</f>
        <v>49.44</v>
      </c>
      <c r="BA124" s="68">
        <f t="shared" si="48"/>
        <v>946042280.13566864</v>
      </c>
      <c r="BB124" s="68">
        <f t="shared" si="60"/>
        <v>397954754.60119522</v>
      </c>
      <c r="BD124" s="68">
        <f t="shared" si="49"/>
        <v>8837.9649312488309</v>
      </c>
      <c r="BE124" s="68">
        <f>MIN($BD124*'Model Inputs &amp; Summary Results'!$F$26,'Model Inputs &amp; Summary Results'!$F$23)</f>
        <v>3000</v>
      </c>
      <c r="BF124" s="68">
        <f t="shared" si="50"/>
        <v>13767.065818545991</v>
      </c>
      <c r="BG124" s="68">
        <f t="shared" si="63"/>
        <v>10767.065818545991</v>
      </c>
      <c r="BH124" s="68">
        <f t="shared" si="51"/>
        <v>321129000</v>
      </c>
      <c r="BI124" s="70">
        <f t="shared" si="52"/>
        <v>0.339444659866521</v>
      </c>
      <c r="BJ124" s="49" t="b">
        <f>AND(BG124&lt;'Model Inputs &amp; Summary Results'!$F$14,BG124&lt;$BX$23,BI124&gt;=0.25)</f>
        <v>1</v>
      </c>
      <c r="BL124" s="68">
        <f t="shared" si="61"/>
        <v>3717.7092813280196</v>
      </c>
      <c r="BM124" s="68">
        <f>MIN($BL124*'Model Inputs &amp; Summary Results'!$F$26,'Model Inputs &amp; Summary Results'!$F$23)</f>
        <v>2788.2819609960147</v>
      </c>
      <c r="BN124" s="68">
        <f t="shared" si="62"/>
        <v>298466065.95089638</v>
      </c>
      <c r="BO124" s="68">
        <f t="shared" si="64"/>
        <v>624913280.13566864</v>
      </c>
      <c r="BS124" s="49"/>
      <c r="BT124" s="49"/>
      <c r="BU124" s="49"/>
      <c r="BV124" s="49"/>
      <c r="BW124" s="49"/>
      <c r="BX124" s="49"/>
    </row>
    <row r="125" spans="1:76" x14ac:dyDescent="0.45">
      <c r="A125" s="49" t="str">
        <f t="shared" si="53"/>
        <v>TX</v>
      </c>
      <c r="B125" s="62">
        <v>0.83</v>
      </c>
      <c r="C125" s="63" cm="1">
        <f t="array" ref="C125">_xlfn.IFNA(INDEX('Locations &amp; Fiber - Unserved'!$H:$H,MATCH(1,($A125='Locations &amp; Fiber - Unserved'!$A:$A)*($B125='Locations &amp; Fiber - Unserved'!$B:$B),0)),C124)</f>
        <v>0.24793254200000001</v>
      </c>
      <c r="D125" s="63" cm="1">
        <f t="array" ref="D125">_xlfn.IFNA(INDEX('Locations &amp; Fiber - Unserved'!$G:$G,MATCH(1,($A125='Locations &amp; Fiber - Unserved'!$A:$A)*($B125='Locations &amp; Fiber - Unserved'!$B:$B),0)),D124)</f>
        <v>0.75206745799999997</v>
      </c>
      <c r="E125" s="64" cm="1">
        <f t="array" ref="E125">_xlfn.IFNA(INDEX('Locations &amp; Fiber - Unserved'!$C:$C,MATCH(1,($A125='Locations &amp; Fiber - Unserved'!$A:$A)*($B125='Locations &amp; Fiber - Unserved'!$B:$B),0)),E124)</f>
        <v>535803</v>
      </c>
      <c r="F125" s="64" cm="1">
        <f t="array" ref="F125">_xlfn.IFNA(INDEX('Locations &amp; Fiber - Unserved'!$D:$D,MATCH(1,($A125='Locations &amp; Fiber - Unserved'!$A:$A)*($B125='Locations &amp; Fiber - Unserved'!$B:$B),0)),F124)</f>
        <v>54457.576719999997</v>
      </c>
      <c r="G125" s="65" cm="1">
        <f t="array" ref="G125">_xlfn.IFNA(INDEX('Locations &amp; Fiber - Unserved'!$F:$F,MATCH(1,($A125='Locations &amp; Fiber - Unserved'!$A:$A)*($B125='Locations &amp; Fiber - Unserved'!$B:$B),0)),G124)</f>
        <v>0.24693674199999999</v>
      </c>
      <c r="H125" s="65" cm="1">
        <f t="array" ref="H125">_xlfn.IFNA(INDEX('Locations &amp; Fiber - Unserved'!$E:$E,MATCH(1,($A125='Locations &amp; Fiber - Unserved'!$A:$A)*($B125='Locations &amp; Fiber - Unserved'!$B:$B),0)),H124)</f>
        <v>0.36995048200000002</v>
      </c>
      <c r="I125" s="63" cm="1">
        <f t="array" ref="I125">_xlfn.IFNA(INDEX('Locations &amp; Fiber - Unserved'!$I:$I,MATCH(1,($A125='Locations &amp; Fiber - Unserved'!$A:$A)*($B125='Locations &amp; Fiber - Unserved'!$B:$B),0)),I124)</f>
        <v>0.92408436400000005</v>
      </c>
      <c r="J125" s="63" cm="1">
        <f t="array" ref="J125">_xlfn.IFNA(INDEX('Locations &amp; Fiber - Unserved'!$J:$J,MATCH(1,($A125='Locations &amp; Fiber - Unserved'!$A:$A)*($B125='Locations &amp; Fiber - Unserved'!$B:$B),0)),J124)</f>
        <v>7.5499999999999998E-2</v>
      </c>
      <c r="K125" s="63" cm="1">
        <f t="array" ref="K125">_xlfn.IFNA(INDEX('Locations &amp; Fiber - Unserved'!$K:$K,MATCH(1,($A125='Locations &amp; Fiber - Unserved'!$A:$A)*($B125='Locations &amp; Fiber - Unserved'!$B:$B),0)),K124)</f>
        <v>4.4900000000000002E-4</v>
      </c>
      <c r="L125" s="64" cm="1">
        <f t="array" ref="L125">_xlfn.IFNA(INDEX('Locations &amp; Fiber - Underserved'!$C:$C,MATCH(1,($A125='Locations &amp; Fiber - Underserved'!$A:$A)*($B125='Locations &amp; Fiber - Underserved'!$B:$B),0)),L124)</f>
        <v>107177</v>
      </c>
      <c r="M125" s="64" cm="1">
        <f t="array" ref="M125">_xlfn.IFNA(INDEX('Locations &amp; Fiber - Underserved'!$D:$D,MATCH(1,($A125='Locations &amp; Fiber - Underserved'!$A:$A)*($B125='Locations &amp; Fiber - Underserved'!$B:$B),0)),M124)</f>
        <v>10010.46673</v>
      </c>
      <c r="N125" s="65" cm="1">
        <f t="array" ref="N125">_xlfn.IFNA(INDEX('Locations &amp; Fiber - Underserved'!$F:$F,MATCH(1,($A125='Locations &amp; Fiber - Underserved'!$A:$A)*($B125='Locations &amp; Fiber - Underserved'!$B:$B),0)),N124)</f>
        <v>0.22205426</v>
      </c>
      <c r="O125" s="72" cm="1">
        <f t="array" ref="O125">_xlfn.IFNA(INDEX('Locations &amp; Fiber - Underserved'!$E:$E,MATCH(1,($A125='Locations &amp; Fiber - Underserved'!$A:$A)*($B125='Locations &amp; Fiber - Underserved'!$B:$B),0)),O124)</f>
        <v>0.346192165</v>
      </c>
      <c r="P125" s="63" cm="1">
        <f t="array" ref="P125">_xlfn.IFNA(INDEX('Locations &amp; Fiber - Underserved'!$I:$I,MATCH(1,($A125='Locations &amp; Fiber - Underserved'!$A:$A)*($B125='Locations &amp; Fiber - Underserved'!$B:$B),0)),P124)</f>
        <v>0.83230160099999995</v>
      </c>
      <c r="Q125" s="63" cm="1">
        <f t="array" ref="Q125">_xlfn.IFNA(INDEX('Locations &amp; Fiber - Underserved'!$J:$J,MATCH(1,($A125='Locations &amp; Fiber - Underserved'!$A:$A)*($B125='Locations &amp; Fiber - Underserved'!$B:$B),0)),Q124)</f>
        <v>0.166743313</v>
      </c>
      <c r="R125" s="63" cm="1">
        <f t="array" ref="R125">_xlfn.IFNA(INDEX('Locations &amp; Fiber - Underserved'!$K:$K,MATCH(1,($A125='Locations &amp; Fiber - Underserved'!$A:$A)*($B125='Locations &amp; Fiber - Underserved'!$B:$B),0)),R124)</f>
        <v>9.5500000000000001E-4</v>
      </c>
      <c r="T125" s="66">
        <f>'Model Inputs &amp; Summary Results'!$F$44*I125</f>
        <v>42738.901835000004</v>
      </c>
      <c r="U125" s="66">
        <f>'Model Inputs &amp; Summary Results'!$F$45*J125</f>
        <v>4586.625</v>
      </c>
      <c r="V125" s="66">
        <f>'Model Inputs &amp; Summary Results'!$F$46*K125</f>
        <v>31.879000000000001</v>
      </c>
      <c r="W125" s="67">
        <f t="shared" si="36"/>
        <v>402960.00019877398</v>
      </c>
      <c r="X125" s="67">
        <f t="shared" si="37"/>
        <v>99505.629605404596</v>
      </c>
      <c r="Y125" s="68">
        <f t="shared" si="38"/>
        <v>4712328484.0903368</v>
      </c>
      <c r="Z125" s="68">
        <f t="shared" si="39"/>
        <v>1939559082.3914864</v>
      </c>
      <c r="AA125" s="66">
        <f>'Model Inputs &amp; Summary Results'!$F$40*I125</f>
        <v>35346.226923000002</v>
      </c>
      <c r="AB125" s="66">
        <f>'Model Inputs &amp; Summary Results'!$F$41*J125</f>
        <v>3642.875</v>
      </c>
      <c r="AC125" s="66">
        <f>'Model Inputs &amp; Summary Results'!$F$42*K125</f>
        <v>23.1235</v>
      </c>
      <c r="AD125" s="67">
        <f t="shared" si="40"/>
        <v>132842.99980122599</v>
      </c>
      <c r="AE125" s="67">
        <f t="shared" si="41"/>
        <v>32803.817568421393</v>
      </c>
      <c r="AF125" s="68">
        <f t="shared" si="42"/>
        <v>1279749925.7142231</v>
      </c>
      <c r="AG125" s="68">
        <f t="shared" si="54"/>
        <v>526735476.94924831</v>
      </c>
      <c r="AI125" s="68">
        <f t="shared" si="43"/>
        <v>5992078409.8045597</v>
      </c>
      <c r="AJ125" s="68">
        <f t="shared" si="44"/>
        <v>11183.361067042475</v>
      </c>
      <c r="AK125" s="68">
        <f>MIN($AJ125*'Model Inputs &amp; Summary Results'!$F$26,'Model Inputs &amp; Summary Results'!$F$23)</f>
        <v>3000</v>
      </c>
      <c r="AL125" s="68">
        <f t="shared" si="45"/>
        <v>17519.895114927866</v>
      </c>
      <c r="AM125" s="68">
        <f t="shared" si="55"/>
        <v>14519.895114927866</v>
      </c>
      <c r="AN125" s="68">
        <f t="shared" si="46"/>
        <v>1607409000</v>
      </c>
      <c r="AO125" s="69">
        <f t="shared" si="47"/>
        <v>0.26825566857901445</v>
      </c>
      <c r="AP125" s="49" t="b">
        <f>AND(AM125&lt;'Model Inputs &amp; Summary Results'!$F$14,AO125&gt;=0.25)</f>
        <v>1</v>
      </c>
      <c r="AR125" s="68">
        <f t="shared" si="56"/>
        <v>2466294559.3407345</v>
      </c>
      <c r="AS125" s="68">
        <f t="shared" si="57"/>
        <v>4602.9875893579065</v>
      </c>
      <c r="AT125" s="68">
        <f>MIN($AS125*'Model Inputs &amp; Summary Results'!$F$26,'Model Inputs &amp; Summary Results'!$F$23)</f>
        <v>3000</v>
      </c>
      <c r="AU125" s="68">
        <f t="shared" si="58"/>
        <v>1607409000</v>
      </c>
      <c r="AV125" s="68">
        <f t="shared" si="59"/>
        <v>858885559.34073448</v>
      </c>
      <c r="AX125" s="66">
        <f>'Model Inputs &amp; Summary Results'!$F$40*P125</f>
        <v>31835.536238249999</v>
      </c>
      <c r="AY125" s="66">
        <f>'Model Inputs &amp; Summary Results'!$F$41*Q125</f>
        <v>8045.3648522499998</v>
      </c>
      <c r="AZ125" s="66">
        <f>'Model Inputs &amp; Summary Results'!$F$42*R125</f>
        <v>49.182499999999997</v>
      </c>
      <c r="BA125" s="68">
        <f t="shared" si="48"/>
        <v>950300428.68057489</v>
      </c>
      <c r="BB125" s="68">
        <f t="shared" si="60"/>
        <v>399718773.30881917</v>
      </c>
      <c r="BD125" s="68">
        <f t="shared" si="49"/>
        <v>8866.6451634266195</v>
      </c>
      <c r="BE125" s="68">
        <f>MIN($BD125*'Model Inputs &amp; Summary Results'!$F$26,'Model Inputs &amp; Summary Results'!$F$23)</f>
        <v>3000</v>
      </c>
      <c r="BF125" s="68">
        <f t="shared" si="50"/>
        <v>13823.482086826169</v>
      </c>
      <c r="BG125" s="68">
        <f t="shared" si="63"/>
        <v>10823.482086826169</v>
      </c>
      <c r="BH125" s="68">
        <f t="shared" si="51"/>
        <v>321531000</v>
      </c>
      <c r="BI125" s="70">
        <f t="shared" si="52"/>
        <v>0.33834668521240502</v>
      </c>
      <c r="BJ125" s="49" t="b">
        <f>AND(BG125&lt;'Model Inputs &amp; Summary Results'!$F$14,BG125&lt;$BX$23,BI125&gt;=0.25)</f>
        <v>1</v>
      </c>
      <c r="BL125" s="68">
        <f t="shared" si="61"/>
        <v>3729.5200771510604</v>
      </c>
      <c r="BM125" s="68">
        <f>MIN($BL125*'Model Inputs &amp; Summary Results'!$F$26,'Model Inputs &amp; Summary Results'!$F$23)</f>
        <v>2797.1400578632952</v>
      </c>
      <c r="BN125" s="68">
        <f t="shared" si="62"/>
        <v>299789079.98161441</v>
      </c>
      <c r="BO125" s="68">
        <f t="shared" si="64"/>
        <v>628769428.68057489</v>
      </c>
      <c r="BS125" s="49"/>
      <c r="BT125" s="49"/>
      <c r="BU125" s="49"/>
      <c r="BV125" s="49"/>
      <c r="BW125" s="49"/>
      <c r="BX125" s="49"/>
    </row>
    <row r="126" spans="1:76" x14ac:dyDescent="0.45">
      <c r="A126" s="49" t="str">
        <f t="shared" si="53"/>
        <v>TX</v>
      </c>
      <c r="B126" s="62">
        <v>0.83099999999999996</v>
      </c>
      <c r="C126" s="63" cm="1">
        <f t="array" ref="C126">_xlfn.IFNA(INDEX('Locations &amp; Fiber - Unserved'!$H:$H,MATCH(1,($A126='Locations &amp; Fiber - Unserved'!$A:$A)*($B126='Locations &amp; Fiber - Unserved'!$B:$B),0)),C125)</f>
        <v>0.24796482</v>
      </c>
      <c r="D126" s="63" cm="1">
        <f t="array" ref="D126">_xlfn.IFNA(INDEX('Locations &amp; Fiber - Unserved'!$G:$G,MATCH(1,($A126='Locations &amp; Fiber - Unserved'!$A:$A)*($B126='Locations &amp; Fiber - Unserved'!$B:$B),0)),D125)</f>
        <v>0.75203518000000003</v>
      </c>
      <c r="E126" s="64" cm="1">
        <f t="array" ref="E126">_xlfn.IFNA(INDEX('Locations &amp; Fiber - Unserved'!$C:$C,MATCH(1,($A126='Locations &amp; Fiber - Unserved'!$A:$A)*($B126='Locations &amp; Fiber - Unserved'!$B:$B),0)),E125)</f>
        <v>536439</v>
      </c>
      <c r="F126" s="64" cm="1">
        <f t="array" ref="F126">_xlfn.IFNA(INDEX('Locations &amp; Fiber - Unserved'!$D:$D,MATCH(1,($A126='Locations &amp; Fiber - Unserved'!$A:$A)*($B126='Locations &amp; Fiber - Unserved'!$B:$B),0)),F125)</f>
        <v>54693.622779999998</v>
      </c>
      <c r="G126" s="65" cm="1">
        <f t="array" ref="G126">_xlfn.IFNA(INDEX('Locations &amp; Fiber - Unserved'!$F:$F,MATCH(1,($A126='Locations &amp; Fiber - Unserved'!$A:$A)*($B126='Locations &amp; Fiber - Unserved'!$B:$B),0)),G125)</f>
        <v>0.24783345400000001</v>
      </c>
      <c r="H126" s="65" cm="1">
        <f t="array" ref="H126">_xlfn.IFNA(INDEX('Locations &amp; Fiber - Unserved'!$E:$E,MATCH(1,($A126='Locations &amp; Fiber - Unserved'!$A:$A)*($B126='Locations &amp; Fiber - Unserved'!$B:$B),0)),H125)</f>
        <v>0.37223305299999998</v>
      </c>
      <c r="I126" s="63" cm="1">
        <f t="array" ref="I126">_xlfn.IFNA(INDEX('Locations &amp; Fiber - Unserved'!$I:$I,MATCH(1,($A126='Locations &amp; Fiber - Unserved'!$A:$A)*($B126='Locations &amp; Fiber - Unserved'!$B:$B),0)),I125)</f>
        <v>0.92439607199999996</v>
      </c>
      <c r="J126" s="63" cm="1">
        <f t="array" ref="J126">_xlfn.IFNA(INDEX('Locations &amp; Fiber - Unserved'!$J:$J,MATCH(1,($A126='Locations &amp; Fiber - Unserved'!$A:$A)*($B126='Locations &amp; Fiber - Unserved'!$B:$B),0)),J125)</f>
        <v>7.5200000000000003E-2</v>
      </c>
      <c r="K126" s="63" cm="1">
        <f t="array" ref="K126">_xlfn.IFNA(INDEX('Locations &amp; Fiber - Unserved'!$K:$K,MATCH(1,($A126='Locations &amp; Fiber - Unserved'!$A:$A)*($B126='Locations &amp; Fiber - Unserved'!$B:$B),0)),K125)</f>
        <v>4.4999999999999999E-4</v>
      </c>
      <c r="L126" s="64" cm="1">
        <f t="array" ref="L126">_xlfn.IFNA(INDEX('Locations &amp; Fiber - Underserved'!$C:$C,MATCH(1,($A126='Locations &amp; Fiber - Underserved'!$A:$A)*($B126='Locations &amp; Fiber - Underserved'!$B:$B),0)),L125)</f>
        <v>107279</v>
      </c>
      <c r="M126" s="64" cm="1">
        <f t="array" ref="M126">_xlfn.IFNA(INDEX('Locations &amp; Fiber - Underserved'!$D:$D,MATCH(1,($A126='Locations &amp; Fiber - Underserved'!$A:$A)*($B126='Locations &amp; Fiber - Underserved'!$B:$B),0)),M125)</f>
        <v>10045.85368</v>
      </c>
      <c r="N126" s="65" cm="1">
        <f t="array" ref="N126">_xlfn.IFNA(INDEX('Locations &amp; Fiber - Underserved'!$F:$F,MATCH(1,($A126='Locations &amp; Fiber - Underserved'!$A:$A)*($B126='Locations &amp; Fiber - Underserved'!$B:$B),0)),N125)</f>
        <v>0.22299740700000001</v>
      </c>
      <c r="O126" s="72" cm="1">
        <f t="array" ref="O126">_xlfn.IFNA(INDEX('Locations &amp; Fiber - Underserved'!$E:$E,MATCH(1,($A126='Locations &amp; Fiber - Underserved'!$A:$A)*($B126='Locations &amp; Fiber - Underserved'!$B:$B),0)),O125)</f>
        <v>0.347533227</v>
      </c>
      <c r="P126" s="63" cm="1">
        <f t="array" ref="P126">_xlfn.IFNA(INDEX('Locations &amp; Fiber - Underserved'!$I:$I,MATCH(1,($A126='Locations &amp; Fiber - Underserved'!$A:$A)*($B126='Locations &amp; Fiber - Underserved'!$B:$B),0)),P125)</f>
        <v>0.83264776600000001</v>
      </c>
      <c r="Q126" s="63" cm="1">
        <f t="array" ref="Q126">_xlfn.IFNA(INDEX('Locations &amp; Fiber - Underserved'!$J:$J,MATCH(1,($A126='Locations &amp; Fiber - Underserved'!$A:$A)*($B126='Locations &amp; Fiber - Underserved'!$B:$B),0)),Q125)</f>
        <v>0.166399357</v>
      </c>
      <c r="R126" s="63" cm="1">
        <f t="array" ref="R126">_xlfn.IFNA(INDEX('Locations &amp; Fiber - Underserved'!$K:$K,MATCH(1,($A126='Locations &amp; Fiber - Underserved'!$A:$A)*($B126='Locations &amp; Fiber - Underserved'!$B:$B),0)),R125)</f>
        <v>9.5299999999999996E-4</v>
      </c>
      <c r="T126" s="66">
        <f>'Model Inputs &amp; Summary Results'!$F$44*I126</f>
        <v>42753.318329999995</v>
      </c>
      <c r="U126" s="66">
        <f>'Model Inputs &amp; Summary Results'!$F$45*J126</f>
        <v>4568.4000000000005</v>
      </c>
      <c r="V126" s="66">
        <f>'Model Inputs &amp; Summary Results'!$F$46*K126</f>
        <v>31.95</v>
      </c>
      <c r="W126" s="67">
        <f t="shared" si="36"/>
        <v>403420.99992402003</v>
      </c>
      <c r="X126" s="67">
        <f t="shared" si="37"/>
        <v>99981.219827303619</v>
      </c>
      <c r="Y126" s="68">
        <f t="shared" si="38"/>
        <v>4734477522.9309549</v>
      </c>
      <c r="Z126" s="68">
        <f t="shared" si="39"/>
        <v>1947728756.2318819</v>
      </c>
      <c r="AA126" s="66">
        <f>'Model Inputs &amp; Summary Results'!$F$40*I126</f>
        <v>35358.149753999998</v>
      </c>
      <c r="AB126" s="66">
        <f>'Model Inputs &amp; Summary Results'!$F$41*J126</f>
        <v>3628.4</v>
      </c>
      <c r="AC126" s="66">
        <f>'Model Inputs &amp; Summary Results'!$F$42*K126</f>
        <v>23.175000000000001</v>
      </c>
      <c r="AD126" s="67">
        <f t="shared" si="40"/>
        <v>133018.00007598</v>
      </c>
      <c r="AE126" s="67">
        <f t="shared" si="41"/>
        <v>32966.31040300239</v>
      </c>
      <c r="AF126" s="68">
        <f t="shared" si="42"/>
        <v>1286006694.9760501</v>
      </c>
      <c r="AG126" s="68">
        <f t="shared" si="54"/>
        <v>529053566.81489599</v>
      </c>
      <c r="AI126" s="68">
        <f t="shared" si="43"/>
        <v>6020484217.9070053</v>
      </c>
      <c r="AJ126" s="68">
        <f t="shared" si="44"/>
        <v>11223.054658417836</v>
      </c>
      <c r="AK126" s="68">
        <f>MIN($AJ126*'Model Inputs &amp; Summary Results'!$F$26,'Model Inputs &amp; Summary Results'!$F$23)</f>
        <v>3000</v>
      </c>
      <c r="AL126" s="68">
        <f t="shared" si="45"/>
        <v>17626.600533225308</v>
      </c>
      <c r="AM126" s="68">
        <f t="shared" si="55"/>
        <v>14626.600533225308</v>
      </c>
      <c r="AN126" s="68">
        <f t="shared" si="46"/>
        <v>1609317000</v>
      </c>
      <c r="AO126" s="69">
        <f t="shared" si="47"/>
        <v>0.26730690451996103</v>
      </c>
      <c r="AP126" s="49" t="b">
        <f>AND(AM126&lt;'Model Inputs &amp; Summary Results'!$F$14,AO126&gt;=0.25)</f>
        <v>1</v>
      </c>
      <c r="AR126" s="68">
        <f t="shared" si="56"/>
        <v>2476782323.0467777</v>
      </c>
      <c r="AS126" s="68">
        <f t="shared" si="57"/>
        <v>4617.0810158224467</v>
      </c>
      <c r="AT126" s="68">
        <f>MIN($AS126*'Model Inputs &amp; Summary Results'!$F$26,'Model Inputs &amp; Summary Results'!$F$23)</f>
        <v>3000</v>
      </c>
      <c r="AU126" s="68">
        <f t="shared" si="58"/>
        <v>1609317000</v>
      </c>
      <c r="AV126" s="68">
        <f t="shared" si="59"/>
        <v>867465323.04677773</v>
      </c>
      <c r="AX126" s="66">
        <f>'Model Inputs &amp; Summary Results'!$F$40*P126</f>
        <v>31848.7770495</v>
      </c>
      <c r="AY126" s="66">
        <f>'Model Inputs &amp; Summary Results'!$F$41*Q126</f>
        <v>8028.76897525</v>
      </c>
      <c r="AZ126" s="66">
        <f>'Model Inputs &amp; Summary Results'!$F$42*R126</f>
        <v>49.079499999999996</v>
      </c>
      <c r="BA126" s="68">
        <f t="shared" si="48"/>
        <v>955162219.93935728</v>
      </c>
      <c r="BB126" s="68">
        <f t="shared" si="60"/>
        <v>401097037.95779175</v>
      </c>
      <c r="BD126" s="68">
        <f t="shared" si="49"/>
        <v>8903.5339622792653</v>
      </c>
      <c r="BE126" s="68">
        <f>MIN($BD126*'Model Inputs &amp; Summary Results'!$F$26,'Model Inputs &amp; Summary Results'!$F$23)</f>
        <v>3000</v>
      </c>
      <c r="BF126" s="68">
        <f t="shared" si="50"/>
        <v>13875.829011836937</v>
      </c>
      <c r="BG126" s="68">
        <f t="shared" si="63"/>
        <v>10875.829011836937</v>
      </c>
      <c r="BH126" s="68">
        <f t="shared" si="51"/>
        <v>321837000</v>
      </c>
      <c r="BI126" s="70">
        <f t="shared" si="52"/>
        <v>0.33694485950295777</v>
      </c>
      <c r="BJ126" s="49" t="b">
        <f>AND(BG126&lt;'Model Inputs &amp; Summary Results'!$F$14,BG126&lt;$BX$23,BI126&gt;=0.25)</f>
        <v>1</v>
      </c>
      <c r="BL126" s="68">
        <f t="shared" si="61"/>
        <v>3738.8215583459182</v>
      </c>
      <c r="BM126" s="68">
        <f>MIN($BL126*'Model Inputs &amp; Summary Results'!$F$26,'Model Inputs &amp; Summary Results'!$F$23)</f>
        <v>2804.1161687594386</v>
      </c>
      <c r="BN126" s="68">
        <f t="shared" si="62"/>
        <v>300822778.46834379</v>
      </c>
      <c r="BO126" s="68">
        <f t="shared" si="64"/>
        <v>633325219.93935728</v>
      </c>
      <c r="BS126" s="49"/>
      <c r="BT126" s="49"/>
      <c r="BU126" s="49"/>
      <c r="BV126" s="49"/>
      <c r="BW126" s="49"/>
      <c r="BX126" s="49"/>
    </row>
    <row r="127" spans="1:76" x14ac:dyDescent="0.45">
      <c r="A127" s="49" t="str">
        <f t="shared" si="53"/>
        <v>TX</v>
      </c>
      <c r="B127" s="62">
        <v>0.83199999999999996</v>
      </c>
      <c r="C127" s="63" cm="1">
        <f t="array" ref="C127">_xlfn.IFNA(INDEX('Locations &amp; Fiber - Unserved'!$H:$H,MATCH(1,($A127='Locations &amp; Fiber - Unserved'!$A:$A)*($B127='Locations &amp; Fiber - Unserved'!$B:$B),0)),C126)</f>
        <v>0.24793517700000001</v>
      </c>
      <c r="D127" s="63" cm="1">
        <f t="array" ref="D127">_xlfn.IFNA(INDEX('Locations &amp; Fiber - Unserved'!$G:$G,MATCH(1,($A127='Locations &amp; Fiber - Unserved'!$A:$A)*($B127='Locations &amp; Fiber - Unserved'!$B:$B),0)),D126)</f>
        <v>0.75206482299999999</v>
      </c>
      <c r="E127" s="64" cm="1">
        <f t="array" ref="E127">_xlfn.IFNA(INDEX('Locations &amp; Fiber - Unserved'!$C:$C,MATCH(1,($A127='Locations &amp; Fiber - Unserved'!$A:$A)*($B127='Locations &amp; Fiber - Unserved'!$B:$B),0)),E126)</f>
        <v>537092</v>
      </c>
      <c r="F127" s="64" cm="1">
        <f t="array" ref="F127">_xlfn.IFNA(INDEX('Locations &amp; Fiber - Unserved'!$D:$D,MATCH(1,($A127='Locations &amp; Fiber - Unserved'!$A:$A)*($B127='Locations &amp; Fiber - Unserved'!$B:$B),0)),F126)</f>
        <v>54937.28744</v>
      </c>
      <c r="G127" s="65" cm="1">
        <f t="array" ref="G127">_xlfn.IFNA(INDEX('Locations &amp; Fiber - Unserved'!$F:$F,MATCH(1,($A127='Locations &amp; Fiber - Unserved'!$A:$A)*($B127='Locations &amp; Fiber - Unserved'!$B:$B),0)),G126)</f>
        <v>0.248712448</v>
      </c>
      <c r="H127" s="65" cm="1">
        <f t="array" ref="H127">_xlfn.IFNA(INDEX('Locations &amp; Fiber - Unserved'!$E:$E,MATCH(1,($A127='Locations &amp; Fiber - Unserved'!$A:$A)*($B127='Locations &amp; Fiber - Unserved'!$B:$B),0)),H126)</f>
        <v>0.37429807199999998</v>
      </c>
      <c r="I127" s="63" cm="1">
        <f t="array" ref="I127">_xlfn.IFNA(INDEX('Locations &amp; Fiber - Unserved'!$I:$I,MATCH(1,($A127='Locations &amp; Fiber - Unserved'!$A:$A)*($B127='Locations &amp; Fiber - Unserved'!$B:$B),0)),I126)</f>
        <v>0.92469868799999999</v>
      </c>
      <c r="J127" s="63" cm="1">
        <f t="array" ref="J127">_xlfn.IFNA(INDEX('Locations &amp; Fiber - Unserved'!$J:$J,MATCH(1,($A127='Locations &amp; Fiber - Unserved'!$A:$A)*($B127='Locations &amp; Fiber - Unserved'!$B:$B),0)),J126)</f>
        <v>7.4899999999999994E-2</v>
      </c>
      <c r="K127" s="63" cm="1">
        <f t="array" ref="K127">_xlfn.IFNA(INDEX('Locations &amp; Fiber - Unserved'!$K:$K,MATCH(1,($A127='Locations &amp; Fiber - Unserved'!$A:$A)*($B127='Locations &amp; Fiber - Unserved'!$B:$B),0)),K126)</f>
        <v>4.4900000000000002E-4</v>
      </c>
      <c r="L127" s="64" cm="1">
        <f t="array" ref="L127">_xlfn.IFNA(INDEX('Locations &amp; Fiber - Underserved'!$C:$C,MATCH(1,($A127='Locations &amp; Fiber - Underserved'!$A:$A)*($B127='Locations &amp; Fiber - Underserved'!$B:$B),0)),L126)</f>
        <v>107406</v>
      </c>
      <c r="M127" s="64" cm="1">
        <f t="array" ref="M127">_xlfn.IFNA(INDEX('Locations &amp; Fiber - Underserved'!$D:$D,MATCH(1,($A127='Locations &amp; Fiber - Underserved'!$A:$A)*($B127='Locations &amp; Fiber - Underserved'!$B:$B),0)),M126)</f>
        <v>10090.05982</v>
      </c>
      <c r="N127" s="65" cm="1">
        <f t="array" ref="N127">_xlfn.IFNA(INDEX('Locations &amp; Fiber - Underserved'!$F:$F,MATCH(1,($A127='Locations &amp; Fiber - Underserved'!$A:$A)*($B127='Locations &amp; Fiber - Underserved'!$B:$B),0)),N126)</f>
        <v>0.22362727600000001</v>
      </c>
      <c r="O127" s="72" cm="1">
        <f t="array" ref="O127">_xlfn.IFNA(INDEX('Locations &amp; Fiber - Underserved'!$E:$E,MATCH(1,($A127='Locations &amp; Fiber - Underserved'!$A:$A)*($B127='Locations &amp; Fiber - Underserved'!$B:$B),0)),O126)</f>
        <v>0.34884862300000002</v>
      </c>
      <c r="P127" s="63" cm="1">
        <f t="array" ref="P127">_xlfn.IFNA(INDEX('Locations &amp; Fiber - Underserved'!$I:$I,MATCH(1,($A127='Locations &amp; Fiber - Underserved'!$A:$A)*($B127='Locations &amp; Fiber - Underserved'!$B:$B),0)),P126)</f>
        <v>0.83336960900000001</v>
      </c>
      <c r="Q127" s="63" cm="1">
        <f t="array" ref="Q127">_xlfn.IFNA(INDEX('Locations &amp; Fiber - Underserved'!$J:$J,MATCH(1,($A127='Locations &amp; Fiber - Underserved'!$A:$A)*($B127='Locations &amp; Fiber - Underserved'!$B:$B),0)),Q126)</f>
        <v>0.16568170500000001</v>
      </c>
      <c r="R127" s="63" cm="1">
        <f t="array" ref="R127">_xlfn.IFNA(INDEX('Locations &amp; Fiber - Underserved'!$K:$K,MATCH(1,($A127='Locations &amp; Fiber - Underserved'!$A:$A)*($B127='Locations &amp; Fiber - Underserved'!$B:$B),0)),R126)</f>
        <v>9.4899999999999997E-4</v>
      </c>
      <c r="T127" s="66">
        <f>'Model Inputs &amp; Summary Results'!$F$44*I127</f>
        <v>42767.314319999998</v>
      </c>
      <c r="U127" s="66">
        <f>'Model Inputs &amp; Summary Results'!$F$45*J127</f>
        <v>4550.1749999999993</v>
      </c>
      <c r="V127" s="66">
        <f>'Model Inputs &amp; Summary Results'!$F$46*K127</f>
        <v>31.879000000000001</v>
      </c>
      <c r="W127" s="67">
        <f t="shared" si="36"/>
        <v>403927.999914716</v>
      </c>
      <c r="X127" s="67">
        <f t="shared" si="37"/>
        <v>100461.9216745328</v>
      </c>
      <c r="Y127" s="68">
        <f t="shared" si="38"/>
        <v>4756808531.5024443</v>
      </c>
      <c r="Z127" s="68">
        <f t="shared" si="39"/>
        <v>1956305505.3989193</v>
      </c>
      <c r="AA127" s="66">
        <f>'Model Inputs &amp; Summary Results'!$F$40*I127</f>
        <v>35369.724816000002</v>
      </c>
      <c r="AB127" s="66">
        <f>'Model Inputs &amp; Summary Results'!$F$41*J127</f>
        <v>3613.9249999999997</v>
      </c>
      <c r="AC127" s="66">
        <f>'Model Inputs &amp; Summary Results'!$F$42*K127</f>
        <v>23.1235</v>
      </c>
      <c r="AD127" s="67">
        <f t="shared" si="40"/>
        <v>133164.000085284</v>
      </c>
      <c r="AE127" s="67">
        <f t="shared" si="41"/>
        <v>33119.54444668319</v>
      </c>
      <c r="AF127" s="68">
        <f t="shared" si="42"/>
        <v>1291886562.5609581</v>
      </c>
      <c r="AG127" s="68">
        <f t="shared" si="54"/>
        <v>531306815.89377087</v>
      </c>
      <c r="AI127" s="68">
        <f t="shared" si="43"/>
        <v>6048695094.0634022</v>
      </c>
      <c r="AJ127" s="68">
        <f t="shared" si="44"/>
        <v>11261.934815754847</v>
      </c>
      <c r="AK127" s="68">
        <f>MIN($AJ127*'Model Inputs &amp; Summary Results'!$F$26,'Model Inputs &amp; Summary Results'!$F$23)</f>
        <v>3000</v>
      </c>
      <c r="AL127" s="68">
        <f t="shared" si="45"/>
        <v>17722.777272593878</v>
      </c>
      <c r="AM127" s="68">
        <f t="shared" si="55"/>
        <v>14722.777272593878</v>
      </c>
      <c r="AN127" s="68">
        <f t="shared" si="46"/>
        <v>1611276000</v>
      </c>
      <c r="AO127" s="69">
        <f t="shared" si="47"/>
        <v>0.26638406713233326</v>
      </c>
      <c r="AP127" s="49" t="b">
        <f>AND(AM127&lt;'Model Inputs &amp; Summary Results'!$F$14,AO127&gt;=0.25)</f>
        <v>1</v>
      </c>
      <c r="AR127" s="68">
        <f t="shared" si="56"/>
        <v>2487612321.2926903</v>
      </c>
      <c r="AS127" s="68">
        <f t="shared" si="57"/>
        <v>4631.6316781718779</v>
      </c>
      <c r="AT127" s="68">
        <f>MIN($AS127*'Model Inputs &amp; Summary Results'!$F$26,'Model Inputs &amp; Summary Results'!$F$23)</f>
        <v>3000</v>
      </c>
      <c r="AU127" s="68">
        <f t="shared" si="58"/>
        <v>1611276000</v>
      </c>
      <c r="AV127" s="68">
        <f t="shared" si="59"/>
        <v>876336321.29269028</v>
      </c>
      <c r="AX127" s="66">
        <f>'Model Inputs &amp; Summary Results'!$F$40*P127</f>
        <v>31876.387544249999</v>
      </c>
      <c r="AY127" s="66">
        <f>'Model Inputs &amp; Summary Results'!$F$41*Q127</f>
        <v>7994.1422662500008</v>
      </c>
      <c r="AZ127" s="66">
        <f>'Model Inputs &amp; Summary Results'!$F$42*R127</f>
        <v>48.8735</v>
      </c>
      <c r="BA127" s="68">
        <f t="shared" si="48"/>
        <v>958820603.51363742</v>
      </c>
      <c r="BB127" s="68">
        <f t="shared" si="60"/>
        <v>402789167.38165104</v>
      </c>
      <c r="BD127" s="68">
        <f t="shared" si="49"/>
        <v>8927.0674218724962</v>
      </c>
      <c r="BE127" s="68">
        <f>MIN($BD127*'Model Inputs &amp; Summary Results'!$F$26,'Model Inputs &amp; Summary Results'!$F$23)</f>
        <v>3000</v>
      </c>
      <c r="BF127" s="68">
        <f t="shared" si="50"/>
        <v>13925.828875849567</v>
      </c>
      <c r="BG127" s="68">
        <f t="shared" si="63"/>
        <v>10925.828875849567</v>
      </c>
      <c r="BH127" s="68">
        <f t="shared" si="51"/>
        <v>322218000</v>
      </c>
      <c r="BI127" s="70">
        <f t="shared" si="52"/>
        <v>0.33605660831569423</v>
      </c>
      <c r="BJ127" s="49" t="b">
        <f>AND(BG127&lt;'Model Inputs &amp; Summary Results'!$F$14,BG127&lt;$BX$23,BI127&gt;=0.25)</f>
        <v>1</v>
      </c>
      <c r="BL127" s="68">
        <f t="shared" si="61"/>
        <v>3750.1551811039517</v>
      </c>
      <c r="BM127" s="68">
        <f>MIN($BL127*'Model Inputs &amp; Summary Results'!$F$26,'Model Inputs &amp; Summary Results'!$F$23)</f>
        <v>2812.6163858279638</v>
      </c>
      <c r="BN127" s="68">
        <f t="shared" si="62"/>
        <v>302091875.53623825</v>
      </c>
      <c r="BO127" s="68">
        <f t="shared" si="64"/>
        <v>636602603.51363742</v>
      </c>
      <c r="BS127" s="49"/>
      <c r="BT127" s="49"/>
      <c r="BU127" s="49"/>
      <c r="BV127" s="49"/>
      <c r="BW127" s="49"/>
      <c r="BX127" s="49"/>
    </row>
    <row r="128" spans="1:76" x14ac:dyDescent="0.45">
      <c r="A128" s="49" t="str">
        <f t="shared" si="53"/>
        <v>TX</v>
      </c>
      <c r="B128" s="62">
        <v>0.83299999999999996</v>
      </c>
      <c r="C128" s="63" cm="1">
        <f t="array" ref="C128">_xlfn.IFNA(INDEX('Locations &amp; Fiber - Unserved'!$H:$H,MATCH(1,($A128='Locations &amp; Fiber - Unserved'!$A:$A)*($B128='Locations &amp; Fiber - Unserved'!$B:$B),0)),C127)</f>
        <v>0.24791938999999999</v>
      </c>
      <c r="D128" s="63" cm="1">
        <f t="array" ref="D128">_xlfn.IFNA(INDEX('Locations &amp; Fiber - Unserved'!$G:$G,MATCH(1,($A128='Locations &amp; Fiber - Unserved'!$A:$A)*($B128='Locations &amp; Fiber - Unserved'!$B:$B),0)),D127)</f>
        <v>0.75208061000000004</v>
      </c>
      <c r="E128" s="64" cm="1">
        <f t="array" ref="E128">_xlfn.IFNA(INDEX('Locations &amp; Fiber - Unserved'!$C:$C,MATCH(1,($A128='Locations &amp; Fiber - Unserved'!$A:$A)*($B128='Locations &amp; Fiber - Unserved'!$B:$B),0)),E127)</f>
        <v>537703</v>
      </c>
      <c r="F128" s="64" cm="1">
        <f t="array" ref="F128">_xlfn.IFNA(INDEX('Locations &amp; Fiber - Unserved'!$D:$D,MATCH(1,($A128='Locations &amp; Fiber - Unserved'!$A:$A)*($B128='Locations &amp; Fiber - Unserved'!$B:$B),0)),F127)</f>
        <v>55166.48661</v>
      </c>
      <c r="G128" s="65" cm="1">
        <f t="array" ref="G128">_xlfn.IFNA(INDEX('Locations &amp; Fiber - Unserved'!$F:$F,MATCH(1,($A128='Locations &amp; Fiber - Unserved'!$A:$A)*($B128='Locations &amp; Fiber - Unserved'!$B:$B),0)),G127)</f>
        <v>0.249604626</v>
      </c>
      <c r="H128" s="65" cm="1">
        <f t="array" ref="H128">_xlfn.IFNA(INDEX('Locations &amp; Fiber - Unserved'!$E:$E,MATCH(1,($A128='Locations &amp; Fiber - Unserved'!$A:$A)*($B128='Locations &amp; Fiber - Unserved'!$B:$B),0)),H127)</f>
        <v>0.37580038199999999</v>
      </c>
      <c r="I128" s="63" cm="1">
        <f t="array" ref="I128">_xlfn.IFNA(INDEX('Locations &amp; Fiber - Unserved'!$I:$I,MATCH(1,($A128='Locations &amp; Fiber - Unserved'!$A:$A)*($B128='Locations &amp; Fiber - Unserved'!$B:$B),0)),I127)</f>
        <v>0.92498761699999998</v>
      </c>
      <c r="J128" s="63" cm="1">
        <f t="array" ref="J128">_xlfn.IFNA(INDEX('Locations &amp; Fiber - Unserved'!$J:$J,MATCH(1,($A128='Locations &amp; Fiber - Unserved'!$A:$A)*($B128='Locations &amp; Fiber - Unserved'!$B:$B),0)),J127)</f>
        <v>7.46E-2</v>
      </c>
      <c r="K128" s="63" cm="1">
        <f t="array" ref="K128">_xlfn.IFNA(INDEX('Locations &amp; Fiber - Unserved'!$K:$K,MATCH(1,($A128='Locations &amp; Fiber - Unserved'!$A:$A)*($B128='Locations &amp; Fiber - Unserved'!$B:$B),0)),K127)</f>
        <v>4.4700000000000002E-4</v>
      </c>
      <c r="L128" s="64" cm="1">
        <f t="array" ref="L128">_xlfn.IFNA(INDEX('Locations &amp; Fiber - Underserved'!$C:$C,MATCH(1,($A128='Locations &amp; Fiber - Underserved'!$A:$A)*($B128='Locations &amp; Fiber - Underserved'!$B:$B),0)),L127)</f>
        <v>107564</v>
      </c>
      <c r="M128" s="64" cm="1">
        <f t="array" ref="M128">_xlfn.IFNA(INDEX('Locations &amp; Fiber - Underserved'!$D:$D,MATCH(1,($A128='Locations &amp; Fiber - Underserved'!$A:$A)*($B128='Locations &amp; Fiber - Underserved'!$B:$B),0)),M127)</f>
        <v>10145.331910000001</v>
      </c>
      <c r="N128" s="65" cm="1">
        <f t="array" ref="N128">_xlfn.IFNA(INDEX('Locations &amp; Fiber - Underserved'!$F:$F,MATCH(1,($A128='Locations &amp; Fiber - Underserved'!$A:$A)*($B128='Locations &amp; Fiber - Underserved'!$B:$B),0)),N127)</f>
        <v>0.224609948</v>
      </c>
      <c r="O128" s="72" cm="1">
        <f t="array" ref="O128">_xlfn.IFNA(INDEX('Locations &amp; Fiber - Underserved'!$E:$E,MATCH(1,($A128='Locations &amp; Fiber - Underserved'!$A:$A)*($B128='Locations &amp; Fiber - Underserved'!$B:$B),0)),O127)</f>
        <v>0.35095916700000002</v>
      </c>
      <c r="P128" s="63" cm="1">
        <f t="array" ref="P128">_xlfn.IFNA(INDEX('Locations &amp; Fiber - Underserved'!$I:$I,MATCH(1,($A128='Locations &amp; Fiber - Underserved'!$A:$A)*($B128='Locations &amp; Fiber - Underserved'!$B:$B),0)),P127)</f>
        <v>0.83417408000000004</v>
      </c>
      <c r="Q128" s="63" cm="1">
        <f t="array" ref="Q128">_xlfn.IFNA(INDEX('Locations &amp; Fiber - Underserved'!$J:$J,MATCH(1,($A128='Locations &amp; Fiber - Underserved'!$A:$A)*($B128='Locations &amp; Fiber - Underserved'!$B:$B),0)),Q127)</f>
        <v>0.16488235000000001</v>
      </c>
      <c r="R128" s="63" cm="1">
        <f t="array" ref="R128">_xlfn.IFNA(INDEX('Locations &amp; Fiber - Underserved'!$K:$K,MATCH(1,($A128='Locations &amp; Fiber - Underserved'!$A:$A)*($B128='Locations &amp; Fiber - Underserved'!$B:$B),0)),R127)</f>
        <v>9.4399999999999996E-4</v>
      </c>
      <c r="T128" s="66">
        <f>'Model Inputs &amp; Summary Results'!$F$44*I128</f>
        <v>42780.67728625</v>
      </c>
      <c r="U128" s="66">
        <f>'Model Inputs &amp; Summary Results'!$F$45*J128</f>
        <v>4531.95</v>
      </c>
      <c r="V128" s="66">
        <f>'Model Inputs &amp; Summary Results'!$F$46*K128</f>
        <v>31.737000000000002</v>
      </c>
      <c r="W128" s="67">
        <f t="shared" si="36"/>
        <v>404396.00023883005</v>
      </c>
      <c r="X128" s="67">
        <f t="shared" si="37"/>
        <v>100939.11239550909</v>
      </c>
      <c r="Y128" s="68">
        <f t="shared" si="38"/>
        <v>4778898107.9837151</v>
      </c>
      <c r="Z128" s="68">
        <f t="shared" si="39"/>
        <v>1964300862.3098345</v>
      </c>
      <c r="AA128" s="66">
        <f>'Model Inputs &amp; Summary Results'!$F$40*I128</f>
        <v>35380.776350250002</v>
      </c>
      <c r="AB128" s="66">
        <f>'Model Inputs &amp; Summary Results'!$F$41*J128</f>
        <v>3599.45</v>
      </c>
      <c r="AC128" s="66">
        <f>'Model Inputs &amp; Summary Results'!$F$42*K128</f>
        <v>23.020500000000002</v>
      </c>
      <c r="AD128" s="67">
        <f t="shared" si="40"/>
        <v>133306.99976116998</v>
      </c>
      <c r="AE128" s="67">
        <f t="shared" si="41"/>
        <v>33274.04381856892</v>
      </c>
      <c r="AF128" s="68">
        <f t="shared" si="42"/>
        <v>1297795744.7616787</v>
      </c>
      <c r="AG128" s="68">
        <f t="shared" si="54"/>
        <v>533441233.29990172</v>
      </c>
      <c r="AI128" s="68">
        <f t="shared" si="43"/>
        <v>6076693852.7453938</v>
      </c>
      <c r="AJ128" s="68">
        <f t="shared" si="44"/>
        <v>11301.2087578931</v>
      </c>
      <c r="AK128" s="68">
        <f>MIN($AJ128*'Model Inputs &amp; Summary Results'!$F$26,'Model Inputs &amp; Summary Results'!$F$23)</f>
        <v>3000</v>
      </c>
      <c r="AL128" s="68">
        <f t="shared" si="45"/>
        <v>17792.030184319905</v>
      </c>
      <c r="AM128" s="68">
        <f t="shared" si="55"/>
        <v>14792.030184319905</v>
      </c>
      <c r="AN128" s="68">
        <f t="shared" si="46"/>
        <v>1613109000</v>
      </c>
      <c r="AO128" s="69">
        <f t="shared" si="47"/>
        <v>0.26545832965918009</v>
      </c>
      <c r="AP128" s="49" t="b">
        <f>AND(AM128&lt;'Model Inputs &amp; Summary Results'!$F$14,AO128&gt;=0.25)</f>
        <v>1</v>
      </c>
      <c r="AR128" s="68">
        <f t="shared" si="56"/>
        <v>2497742095.6097364</v>
      </c>
      <c r="AS128" s="68">
        <f t="shared" si="57"/>
        <v>4645.2076622405611</v>
      </c>
      <c r="AT128" s="68">
        <f>MIN($AS128*'Model Inputs &amp; Summary Results'!$F$26,'Model Inputs &amp; Summary Results'!$F$23)</f>
        <v>3000</v>
      </c>
      <c r="AU128" s="68">
        <f t="shared" si="58"/>
        <v>1613109000</v>
      </c>
      <c r="AV128" s="68">
        <f t="shared" si="59"/>
        <v>884633095.60973644</v>
      </c>
      <c r="AX128" s="66">
        <f>'Model Inputs &amp; Summary Results'!$F$40*P128</f>
        <v>31907.15856</v>
      </c>
      <c r="AY128" s="66">
        <f>'Model Inputs &amp; Summary Results'!$F$41*Q128</f>
        <v>7955.5733875000005</v>
      </c>
      <c r="AZ128" s="66">
        <f>'Model Inputs &amp; Summary Results'!$F$42*R128</f>
        <v>48.616</v>
      </c>
      <c r="BA128" s="68">
        <f t="shared" si="48"/>
        <v>964255949.20339656</v>
      </c>
      <c r="BB128" s="68">
        <f t="shared" si="60"/>
        <v>404913871.90288478</v>
      </c>
      <c r="BD128" s="68">
        <f t="shared" si="49"/>
        <v>8964.4857870978813</v>
      </c>
      <c r="BE128" s="68">
        <f>MIN($BD128*'Model Inputs &amp; Summary Results'!$F$26,'Model Inputs &amp; Summary Results'!$F$23)</f>
        <v>3000</v>
      </c>
      <c r="BF128" s="68">
        <f t="shared" si="50"/>
        <v>14007.253429501759</v>
      </c>
      <c r="BG128" s="68">
        <f t="shared" si="63"/>
        <v>11007.253429501759</v>
      </c>
      <c r="BH128" s="68">
        <f t="shared" si="51"/>
        <v>322692000</v>
      </c>
      <c r="BI128" s="70">
        <f t="shared" si="52"/>
        <v>0.33465388548194747</v>
      </c>
      <c r="BJ128" s="49" t="b">
        <f>AND(BG128&lt;'Model Inputs &amp; Summary Results'!$F$14,BG128&lt;$BX$23,BI128&gt;=0.25)</f>
        <v>1</v>
      </c>
      <c r="BL128" s="68">
        <f t="shared" si="61"/>
        <v>3764.3995379763192</v>
      </c>
      <c r="BM128" s="68">
        <f>MIN($BL128*'Model Inputs &amp; Summary Results'!$F$26,'Model Inputs &amp; Summary Results'!$F$23)</f>
        <v>2823.2996534822396</v>
      </c>
      <c r="BN128" s="68">
        <f t="shared" si="62"/>
        <v>303685403.9271636</v>
      </c>
      <c r="BO128" s="68">
        <f t="shared" si="64"/>
        <v>641563949.20339656</v>
      </c>
      <c r="BS128" s="49"/>
      <c r="BT128" s="49"/>
      <c r="BU128" s="49"/>
      <c r="BV128" s="49"/>
      <c r="BW128" s="49"/>
      <c r="BX128" s="49"/>
    </row>
    <row r="129" spans="1:76" x14ac:dyDescent="0.45">
      <c r="A129" s="49" t="str">
        <f t="shared" si="53"/>
        <v>TX</v>
      </c>
      <c r="B129" s="62">
        <v>0.83399999999999996</v>
      </c>
      <c r="C129" s="63" cm="1">
        <f t="array" ref="C129">_xlfn.IFNA(INDEX('Locations &amp; Fiber - Unserved'!$H:$H,MATCH(1,($A129='Locations &amp; Fiber - Unserved'!$A:$A)*($B129='Locations &amp; Fiber - Unserved'!$B:$B),0)),C128)</f>
        <v>0.247948943</v>
      </c>
      <c r="D129" s="63" cm="1">
        <f t="array" ref="D129">_xlfn.IFNA(INDEX('Locations &amp; Fiber - Unserved'!$G:$G,MATCH(1,($A129='Locations &amp; Fiber - Unserved'!$A:$A)*($B129='Locations &amp; Fiber - Unserved'!$B:$B),0)),D128)</f>
        <v>0.75205105699999997</v>
      </c>
      <c r="E129" s="64" cm="1">
        <f t="array" ref="E129">_xlfn.IFNA(INDEX('Locations &amp; Fiber - Unserved'!$C:$C,MATCH(1,($A129='Locations &amp; Fiber - Unserved'!$A:$A)*($B129='Locations &amp; Fiber - Unserved'!$B:$B),0)),E128)</f>
        <v>538381</v>
      </c>
      <c r="F129" s="64" cm="1">
        <f t="array" ref="F129">_xlfn.IFNA(INDEX('Locations &amp; Fiber - Unserved'!$D:$D,MATCH(1,($A129='Locations &amp; Fiber - Unserved'!$A:$A)*($B129='Locations &amp; Fiber - Unserved'!$B:$B),0)),F128)</f>
        <v>55421.932139999997</v>
      </c>
      <c r="G129" s="65" cm="1">
        <f t="array" ref="G129">_xlfn.IFNA(INDEX('Locations &amp; Fiber - Unserved'!$F:$F,MATCH(1,($A129='Locations &amp; Fiber - Unserved'!$A:$A)*($B129='Locations &amp; Fiber - Unserved'!$B:$B),0)),G128)</f>
        <v>0.25048493300000002</v>
      </c>
      <c r="H129" s="65" cm="1">
        <f t="array" ref="H129">_xlfn.IFNA(INDEX('Locations &amp; Fiber - Unserved'!$E:$E,MATCH(1,($A129='Locations &amp; Fiber - Unserved'!$A:$A)*($B129='Locations &amp; Fiber - Unserved'!$B:$B),0)),H128)</f>
        <v>0.377671584</v>
      </c>
      <c r="I129" s="63" cm="1">
        <f t="array" ref="I129">_xlfn.IFNA(INDEX('Locations &amp; Fiber - Unserved'!$I:$I,MATCH(1,($A129='Locations &amp; Fiber - Unserved'!$A:$A)*($B129='Locations &amp; Fiber - Unserved'!$B:$B),0)),I128)</f>
        <v>0.92518062400000001</v>
      </c>
      <c r="J129" s="63" cm="1">
        <f t="array" ref="J129">_xlfn.IFNA(INDEX('Locations &amp; Fiber - Unserved'!$J:$J,MATCH(1,($A129='Locations &amp; Fiber - Unserved'!$A:$A)*($B129='Locations &amp; Fiber - Unserved'!$B:$B),0)),J128)</f>
        <v>7.4399999999999994E-2</v>
      </c>
      <c r="K129" s="63" cm="1">
        <f t="array" ref="K129">_xlfn.IFNA(INDEX('Locations &amp; Fiber - Unserved'!$K:$K,MATCH(1,($A129='Locations &amp; Fiber - Unserved'!$A:$A)*($B129='Locations &amp; Fiber - Unserved'!$B:$B),0)),K128)</f>
        <v>4.46E-4</v>
      </c>
      <c r="L129" s="64" cm="1">
        <f t="array" ref="L129">_xlfn.IFNA(INDEX('Locations &amp; Fiber - Underserved'!$C:$C,MATCH(1,($A129='Locations &amp; Fiber - Underserved'!$A:$A)*($B129='Locations &amp; Fiber - Underserved'!$B:$B),0)),L128)</f>
        <v>107691</v>
      </c>
      <c r="M129" s="64" cm="1">
        <f t="array" ref="M129">_xlfn.IFNA(INDEX('Locations &amp; Fiber - Underserved'!$D:$D,MATCH(1,($A129='Locations &amp; Fiber - Underserved'!$A:$A)*($B129='Locations &amp; Fiber - Underserved'!$B:$B),0)),M128)</f>
        <v>10190.094010000001</v>
      </c>
      <c r="N129" s="65" cm="1">
        <f t="array" ref="N129">_xlfn.IFNA(INDEX('Locations &amp; Fiber - Underserved'!$F:$F,MATCH(1,($A129='Locations &amp; Fiber - Underserved'!$A:$A)*($B129='Locations &amp; Fiber - Underserved'!$B:$B),0)),N128)</f>
        <v>0.225655298</v>
      </c>
      <c r="O129" s="72" cm="1">
        <f t="array" ref="O129">_xlfn.IFNA(INDEX('Locations &amp; Fiber - Underserved'!$E:$E,MATCH(1,($A129='Locations &amp; Fiber - Underserved'!$A:$A)*($B129='Locations &amp; Fiber - Underserved'!$B:$B),0)),O128)</f>
        <v>0.353582332</v>
      </c>
      <c r="P129" s="63" cm="1">
        <f t="array" ref="P129">_xlfn.IFNA(INDEX('Locations &amp; Fiber - Underserved'!$I:$I,MATCH(1,($A129='Locations &amp; Fiber - Underserved'!$A:$A)*($B129='Locations &amp; Fiber - Underserved'!$B:$B),0)),P128)</f>
        <v>0.83485315000000004</v>
      </c>
      <c r="Q129" s="63" cm="1">
        <f t="array" ref="Q129">_xlfn.IFNA(INDEX('Locations &amp; Fiber - Underserved'!$J:$J,MATCH(1,($A129='Locations &amp; Fiber - Underserved'!$A:$A)*($B129='Locations &amp; Fiber - Underserved'!$B:$B),0)),Q128)</f>
        <v>0.164207305</v>
      </c>
      <c r="R129" s="63" cm="1">
        <f t="array" ref="R129">_xlfn.IFNA(INDEX('Locations &amp; Fiber - Underserved'!$K:$K,MATCH(1,($A129='Locations &amp; Fiber - Underserved'!$A:$A)*($B129='Locations &amp; Fiber - Underserved'!$B:$B),0)),R128)</f>
        <v>9.3999999999999997E-4</v>
      </c>
      <c r="T129" s="66">
        <f>'Model Inputs &amp; Summary Results'!$F$44*I129</f>
        <v>42789.603860000003</v>
      </c>
      <c r="U129" s="66">
        <f>'Model Inputs &amp; Summary Results'!$F$45*J129</f>
        <v>4519.7999999999993</v>
      </c>
      <c r="V129" s="66">
        <f>'Model Inputs &amp; Summary Results'!$F$46*K129</f>
        <v>31.666</v>
      </c>
      <c r="W129" s="67">
        <f t="shared" si="36"/>
        <v>404890.00011871697</v>
      </c>
      <c r="X129" s="67">
        <f t="shared" si="37"/>
        <v>101418.84455210682</v>
      </c>
      <c r="Y129" s="68">
        <f t="shared" si="38"/>
        <v>4801276605.0617695</v>
      </c>
      <c r="Z129" s="68">
        <f t="shared" si="39"/>
        <v>1973181597.9988065</v>
      </c>
      <c r="AA129" s="66">
        <f>'Model Inputs &amp; Summary Results'!$F$40*I129</f>
        <v>35388.158867999999</v>
      </c>
      <c r="AB129" s="66">
        <f>'Model Inputs &amp; Summary Results'!$F$41*J129</f>
        <v>3589.7999999999997</v>
      </c>
      <c r="AC129" s="66">
        <f>'Model Inputs &amp; Summary Results'!$F$42*K129</f>
        <v>22.969000000000001</v>
      </c>
      <c r="AD129" s="67">
        <f t="shared" si="40"/>
        <v>133490.999881283</v>
      </c>
      <c r="AE129" s="67">
        <f t="shared" si="41"/>
        <v>33437.484161366185</v>
      </c>
      <c r="AF129" s="68">
        <f t="shared" si="42"/>
        <v>1304092907.864835</v>
      </c>
      <c r="AG129" s="68">
        <f t="shared" si="54"/>
        <v>535943320.81738907</v>
      </c>
      <c r="AI129" s="68">
        <f t="shared" si="43"/>
        <v>6105369512.9266043</v>
      </c>
      <c r="AJ129" s="68">
        <f t="shared" si="44"/>
        <v>11340.239556980288</v>
      </c>
      <c r="AK129" s="68">
        <f>MIN($AJ129*'Model Inputs &amp; Summary Results'!$F$26,'Model Inputs &amp; Summary Results'!$F$23)</f>
        <v>3000</v>
      </c>
      <c r="AL129" s="68">
        <f t="shared" si="45"/>
        <v>17879.376842280861</v>
      </c>
      <c r="AM129" s="68">
        <f t="shared" si="55"/>
        <v>14879.376842280861</v>
      </c>
      <c r="AN129" s="68">
        <f t="shared" si="46"/>
        <v>1615143000</v>
      </c>
      <c r="AO129" s="69">
        <f t="shared" si="47"/>
        <v>0.26454467605610693</v>
      </c>
      <c r="AP129" s="49" t="b">
        <f>AND(AM129&lt;'Model Inputs &amp; Summary Results'!$F$14,AO129&gt;=0.25)</f>
        <v>1</v>
      </c>
      <c r="AR129" s="68">
        <f t="shared" si="56"/>
        <v>2509124918.8161955</v>
      </c>
      <c r="AS129" s="68">
        <f t="shared" si="57"/>
        <v>4660.5004983760491</v>
      </c>
      <c r="AT129" s="68">
        <f>MIN($AS129*'Model Inputs &amp; Summary Results'!$F$26,'Model Inputs &amp; Summary Results'!$F$23)</f>
        <v>3000</v>
      </c>
      <c r="AU129" s="68">
        <f t="shared" si="58"/>
        <v>1615143000</v>
      </c>
      <c r="AV129" s="68">
        <f t="shared" si="59"/>
        <v>893981918.81619549</v>
      </c>
      <c r="AX129" s="66">
        <f>'Model Inputs &amp; Summary Results'!$F$40*P129</f>
        <v>31933.132987500001</v>
      </c>
      <c r="AY129" s="66">
        <f>'Model Inputs &amp; Summary Results'!$F$41*Q129</f>
        <v>7923.00246625</v>
      </c>
      <c r="AZ129" s="66">
        <f>'Model Inputs &amp; Summary Results'!$F$42*R129</f>
        <v>48.41</v>
      </c>
      <c r="BA129" s="68">
        <f t="shared" si="48"/>
        <v>969722142.68177497</v>
      </c>
      <c r="BB129" s="68">
        <f t="shared" si="60"/>
        <v>406631069.60003066</v>
      </c>
      <c r="BD129" s="68">
        <f t="shared" si="49"/>
        <v>9004.6720959205031</v>
      </c>
      <c r="BE129" s="68">
        <f>MIN($BD129*'Model Inputs &amp; Summary Results'!$F$26,'Model Inputs &amp; Summary Results'!$F$23)</f>
        <v>3000</v>
      </c>
      <c r="BF129" s="68">
        <f t="shared" si="50"/>
        <v>14109.542238936925</v>
      </c>
      <c r="BG129" s="68">
        <f t="shared" si="63"/>
        <v>11109.542238936925</v>
      </c>
      <c r="BH129" s="68">
        <f t="shared" si="51"/>
        <v>323073000</v>
      </c>
      <c r="BI129" s="70">
        <f t="shared" si="52"/>
        <v>0.33316038252621399</v>
      </c>
      <c r="BJ129" s="49" t="b">
        <f>AND(BG129&lt;'Model Inputs &amp; Summary Results'!$F$14,BG129&lt;$BX$23,BI129&gt;=0.25)</f>
        <v>1</v>
      </c>
      <c r="BL129" s="68">
        <f t="shared" si="61"/>
        <v>3775.905782284784</v>
      </c>
      <c r="BM129" s="68">
        <f>MIN($BL129*'Model Inputs &amp; Summary Results'!$F$26,'Model Inputs &amp; Summary Results'!$F$23)</f>
        <v>2831.9293367135879</v>
      </c>
      <c r="BN129" s="68">
        <f t="shared" si="62"/>
        <v>304973302.200023</v>
      </c>
      <c r="BO129" s="68">
        <f t="shared" si="64"/>
        <v>646649142.68177497</v>
      </c>
      <c r="BS129" s="49"/>
      <c r="BT129" s="49"/>
      <c r="BU129" s="49"/>
      <c r="BV129" s="49"/>
      <c r="BW129" s="49"/>
      <c r="BX129" s="49"/>
    </row>
    <row r="130" spans="1:76" x14ac:dyDescent="0.45">
      <c r="A130" s="49" t="str">
        <f t="shared" si="53"/>
        <v>TX</v>
      </c>
      <c r="B130" s="62">
        <v>0.83499999999999996</v>
      </c>
      <c r="C130" s="63" cm="1">
        <f t="array" ref="C130">_xlfn.IFNA(INDEX('Locations &amp; Fiber - Unserved'!$H:$H,MATCH(1,($A130='Locations &amp; Fiber - Unserved'!$A:$A)*($B130='Locations &amp; Fiber - Unserved'!$B:$B),0)),C129)</f>
        <v>0.24797460599999999</v>
      </c>
      <c r="D130" s="63" cm="1">
        <f t="array" ref="D130">_xlfn.IFNA(INDEX('Locations &amp; Fiber - Unserved'!$G:$G,MATCH(1,($A130='Locations &amp; Fiber - Unserved'!$A:$A)*($B130='Locations &amp; Fiber - Unserved'!$B:$B),0)),D129)</f>
        <v>0.75202539400000001</v>
      </c>
      <c r="E130" s="64" cm="1">
        <f t="array" ref="E130">_xlfn.IFNA(INDEX('Locations &amp; Fiber - Unserved'!$C:$C,MATCH(1,($A130='Locations &amp; Fiber - Unserved'!$A:$A)*($B130='Locations &amp; Fiber - Unserved'!$B:$B),0)),E129)</f>
        <v>539031</v>
      </c>
      <c r="F130" s="64" cm="1">
        <f t="array" ref="F130">_xlfn.IFNA(INDEX('Locations &amp; Fiber - Unserved'!$D:$D,MATCH(1,($A130='Locations &amp; Fiber - Unserved'!$A:$A)*($B130='Locations &amp; Fiber - Unserved'!$B:$B),0)),F129)</f>
        <v>55668.147819999998</v>
      </c>
      <c r="G130" s="65" cm="1">
        <f t="array" ref="G130">_xlfn.IFNA(INDEX('Locations &amp; Fiber - Unserved'!$F:$F,MATCH(1,($A130='Locations &amp; Fiber - Unserved'!$A:$A)*($B130='Locations &amp; Fiber - Unserved'!$B:$B),0)),G129)</f>
        <v>0.25143433300000001</v>
      </c>
      <c r="H130" s="65" cm="1">
        <f t="array" ref="H130">_xlfn.IFNA(INDEX('Locations &amp; Fiber - Unserved'!$E:$E,MATCH(1,($A130='Locations &amp; Fiber - Unserved'!$A:$A)*($B130='Locations &amp; Fiber - Unserved'!$B:$B),0)),H129)</f>
        <v>0.37992157199999999</v>
      </c>
      <c r="I130" s="63" cm="1">
        <f t="array" ref="I130">_xlfn.IFNA(INDEX('Locations &amp; Fiber - Unserved'!$I:$I,MATCH(1,($A130='Locations &amp; Fiber - Unserved'!$A:$A)*($B130='Locations &amp; Fiber - Unserved'!$B:$B),0)),I129)</f>
        <v>0.92544523400000001</v>
      </c>
      <c r="J130" s="63" cm="1">
        <f t="array" ref="J130">_xlfn.IFNA(INDEX('Locations &amp; Fiber - Unserved'!$J:$J,MATCH(1,($A130='Locations &amp; Fiber - Unserved'!$A:$A)*($B130='Locations &amp; Fiber - Unserved'!$B:$B),0)),J129)</f>
        <v>7.4099999999999999E-2</v>
      </c>
      <c r="K130" s="63" cm="1">
        <f t="array" ref="K130">_xlfn.IFNA(INDEX('Locations &amp; Fiber - Unserved'!$K:$K,MATCH(1,($A130='Locations &amp; Fiber - Unserved'!$A:$A)*($B130='Locations &amp; Fiber - Unserved'!$B:$B),0)),K129)</f>
        <v>4.44E-4</v>
      </c>
      <c r="L130" s="64" cm="1">
        <f t="array" ref="L130">_xlfn.IFNA(INDEX('Locations &amp; Fiber - Underserved'!$C:$C,MATCH(1,($A130='Locations &amp; Fiber - Underserved'!$A:$A)*($B130='Locations &amp; Fiber - Underserved'!$B:$B),0)),L129)</f>
        <v>107826</v>
      </c>
      <c r="M130" s="64" cm="1">
        <f t="array" ref="M130">_xlfn.IFNA(INDEX('Locations &amp; Fiber - Underserved'!$D:$D,MATCH(1,($A130='Locations &amp; Fiber - Underserved'!$A:$A)*($B130='Locations &amp; Fiber - Underserved'!$B:$B),0)),M129)</f>
        <v>10237.895409999999</v>
      </c>
      <c r="N130" s="65" cm="1">
        <f t="array" ref="N130">_xlfn.IFNA(INDEX('Locations &amp; Fiber - Underserved'!$F:$F,MATCH(1,($A130='Locations &amp; Fiber - Underserved'!$A:$A)*($B130='Locations &amp; Fiber - Underserved'!$B:$B),0)),N129)</f>
        <v>0.22655302499999999</v>
      </c>
      <c r="O130" s="72" cm="1">
        <f t="array" ref="O130">_xlfn.IFNA(INDEX('Locations &amp; Fiber - Underserved'!$E:$E,MATCH(1,($A130='Locations &amp; Fiber - Underserved'!$A:$A)*($B130='Locations &amp; Fiber - Underserved'!$B:$B),0)),O129)</f>
        <v>0.35449204499999998</v>
      </c>
      <c r="P130" s="63" cm="1">
        <f t="array" ref="P130">_xlfn.IFNA(INDEX('Locations &amp; Fiber - Underserved'!$I:$I,MATCH(1,($A130='Locations &amp; Fiber - Underserved'!$A:$A)*($B130='Locations &amp; Fiber - Underserved'!$B:$B),0)),P129)</f>
        <v>0.83559826500000001</v>
      </c>
      <c r="Q130" s="63" cm="1">
        <f t="array" ref="Q130">_xlfn.IFNA(INDEX('Locations &amp; Fiber - Underserved'!$J:$J,MATCH(1,($A130='Locations &amp; Fiber - Underserved'!$A:$A)*($B130='Locations &amp; Fiber - Underserved'!$B:$B),0)),Q129)</f>
        <v>0.16346686699999999</v>
      </c>
      <c r="R130" s="63" cm="1">
        <f t="array" ref="R130">_xlfn.IFNA(INDEX('Locations &amp; Fiber - Underserved'!$K:$K,MATCH(1,($A130='Locations &amp; Fiber - Underserved'!$A:$A)*($B130='Locations &amp; Fiber - Underserved'!$B:$B),0)),R129)</f>
        <v>9.3499999999999996E-4</v>
      </c>
      <c r="T130" s="66">
        <f>'Model Inputs &amp; Summary Results'!$F$44*I130</f>
        <v>42801.842072500003</v>
      </c>
      <c r="U130" s="66">
        <f>'Model Inputs &amp; Summary Results'!$F$45*J130</f>
        <v>4501.5749999999998</v>
      </c>
      <c r="V130" s="66">
        <f>'Model Inputs &amp; Summary Results'!$F$46*K130</f>
        <v>31.524000000000001</v>
      </c>
      <c r="W130" s="67">
        <f t="shared" si="36"/>
        <v>405365.00015321403</v>
      </c>
      <c r="X130" s="67">
        <f t="shared" si="37"/>
        <v>101922.67843506827</v>
      </c>
      <c r="Y130" s="68">
        <f t="shared" si="38"/>
        <v>4824503977.6753225</v>
      </c>
      <c r="Z130" s="68">
        <f t="shared" si="39"/>
        <v>1981623383.9210639</v>
      </c>
      <c r="AA130" s="66">
        <f>'Model Inputs &amp; Summary Results'!$F$40*I130</f>
        <v>35398.280200499998</v>
      </c>
      <c r="AB130" s="66">
        <f>'Model Inputs &amp; Summary Results'!$F$41*J130</f>
        <v>3575.3249999999998</v>
      </c>
      <c r="AC130" s="66">
        <f>'Model Inputs &amp; Summary Results'!$F$42*K130</f>
        <v>22.866</v>
      </c>
      <c r="AD130" s="67">
        <f t="shared" si="40"/>
        <v>133665.999846786</v>
      </c>
      <c r="AE130" s="67">
        <f t="shared" si="41"/>
        <v>33608.221516254744</v>
      </c>
      <c r="AF130" s="68">
        <f t="shared" si="42"/>
        <v>1310602042.4586525</v>
      </c>
      <c r="AG130" s="68">
        <f t="shared" si="54"/>
        <v>538318481.31301343</v>
      </c>
      <c r="AI130" s="68">
        <f t="shared" si="43"/>
        <v>6135106020.133975</v>
      </c>
      <c r="AJ130" s="68">
        <f t="shared" si="44"/>
        <v>11381.731329244469</v>
      </c>
      <c r="AK130" s="68">
        <f>MIN($AJ130*'Model Inputs &amp; Summary Results'!$F$26,'Model Inputs &amp; Summary Results'!$F$23)</f>
        <v>3000</v>
      </c>
      <c r="AL130" s="68">
        <f t="shared" si="45"/>
        <v>17983.565222791563</v>
      </c>
      <c r="AM130" s="68">
        <f t="shared" si="55"/>
        <v>14983.565222791563</v>
      </c>
      <c r="AN130" s="68">
        <f t="shared" si="46"/>
        <v>1617093000</v>
      </c>
      <c r="AO130" s="69">
        <f t="shared" si="47"/>
        <v>0.26358028609335865</v>
      </c>
      <c r="AP130" s="49" t="b">
        <f>AND(AM130&lt;'Model Inputs &amp; Summary Results'!$F$14,AO130&gt;=0.25)</f>
        <v>1</v>
      </c>
      <c r="AR130" s="68">
        <f t="shared" si="56"/>
        <v>2519941865.2340775</v>
      </c>
      <c r="AS130" s="68">
        <f t="shared" si="57"/>
        <v>4674.9479440590194</v>
      </c>
      <c r="AT130" s="68">
        <f>MIN($AS130*'Model Inputs &amp; Summary Results'!$F$26,'Model Inputs &amp; Summary Results'!$F$23)</f>
        <v>3000</v>
      </c>
      <c r="AU130" s="68">
        <f t="shared" si="58"/>
        <v>1617093000</v>
      </c>
      <c r="AV130" s="68">
        <f t="shared" si="59"/>
        <v>902848865.23407745</v>
      </c>
      <c r="AX130" s="66">
        <f>'Model Inputs &amp; Summary Results'!$F$40*P130</f>
        <v>31961.633636250001</v>
      </c>
      <c r="AY130" s="66">
        <f>'Model Inputs &amp; Summary Results'!$F$41*Q130</f>
        <v>7887.2763327499997</v>
      </c>
      <c r="AZ130" s="66">
        <f>'Model Inputs &amp; Summary Results'!$F$42*R130</f>
        <v>48.152499999999996</v>
      </c>
      <c r="BA130" s="68">
        <f t="shared" si="48"/>
        <v>974617669.39109099</v>
      </c>
      <c r="BB130" s="68">
        <f t="shared" si="60"/>
        <v>408461952.7238583</v>
      </c>
      <c r="BD130" s="68">
        <f t="shared" si="49"/>
        <v>9038.8001909659179</v>
      </c>
      <c r="BE130" s="68">
        <f>MIN($BD130*'Model Inputs &amp; Summary Results'!$F$26,'Model Inputs &amp; Summary Results'!$F$23)</f>
        <v>3000</v>
      </c>
      <c r="BF130" s="68">
        <f t="shared" si="50"/>
        <v>14143.191264128556</v>
      </c>
      <c r="BG130" s="68">
        <f t="shared" si="63"/>
        <v>11143.191264128556</v>
      </c>
      <c r="BH130" s="68">
        <f t="shared" si="51"/>
        <v>323478000</v>
      </c>
      <c r="BI130" s="70">
        <f t="shared" si="52"/>
        <v>0.33190245791675255</v>
      </c>
      <c r="BJ130" s="49" t="b">
        <f>AND(BG130&lt;'Model Inputs &amp; Summary Results'!$F$14,BG130&lt;$BX$23,BI130&gt;=0.25)</f>
        <v>1</v>
      </c>
      <c r="BL130" s="68">
        <f t="shared" si="61"/>
        <v>3788.1582616795422</v>
      </c>
      <c r="BM130" s="68">
        <f>MIN($BL130*'Model Inputs &amp; Summary Results'!$F$26,'Model Inputs &amp; Summary Results'!$F$23)</f>
        <v>2841.1186962596566</v>
      </c>
      <c r="BN130" s="68">
        <f t="shared" si="62"/>
        <v>306346464.54289371</v>
      </c>
      <c r="BO130" s="68">
        <f t="shared" si="64"/>
        <v>651139669.39109099</v>
      </c>
      <c r="BS130" s="49"/>
      <c r="BT130" s="49"/>
      <c r="BU130" s="49"/>
      <c r="BV130" s="49"/>
      <c r="BW130" s="49"/>
      <c r="BX130" s="49"/>
    </row>
    <row r="131" spans="1:76" x14ac:dyDescent="0.45">
      <c r="A131" s="49" t="str">
        <f t="shared" si="53"/>
        <v>TX</v>
      </c>
      <c r="B131" s="62">
        <v>0.83599999999999997</v>
      </c>
      <c r="C131" s="63" cm="1">
        <f t="array" ref="C131">_xlfn.IFNA(INDEX('Locations &amp; Fiber - Unserved'!$H:$H,MATCH(1,($A131='Locations &amp; Fiber - Unserved'!$A:$A)*($B131='Locations &amp; Fiber - Unserved'!$B:$B),0)),C130)</f>
        <v>0.24786445200000001</v>
      </c>
      <c r="D131" s="63" cm="1">
        <f t="array" ref="D131">_xlfn.IFNA(INDEX('Locations &amp; Fiber - Unserved'!$G:$G,MATCH(1,($A131='Locations &amp; Fiber - Unserved'!$A:$A)*($B131='Locations &amp; Fiber - Unserved'!$B:$B),0)),D130)</f>
        <v>0.75213554800000004</v>
      </c>
      <c r="E131" s="64" cm="1">
        <f t="array" ref="E131">_xlfn.IFNA(INDEX('Locations &amp; Fiber - Unserved'!$C:$C,MATCH(1,($A131='Locations &amp; Fiber - Unserved'!$A:$A)*($B131='Locations &amp; Fiber - Unserved'!$B:$B),0)),E130)</f>
        <v>539674</v>
      </c>
      <c r="F131" s="64" cm="1">
        <f t="array" ref="F131">_xlfn.IFNA(INDEX('Locations &amp; Fiber - Unserved'!$D:$D,MATCH(1,($A131='Locations &amp; Fiber - Unserved'!$A:$A)*($B131='Locations &amp; Fiber - Unserved'!$B:$B),0)),F130)</f>
        <v>55913.04378</v>
      </c>
      <c r="G131" s="65" cm="1">
        <f t="array" ref="G131">_xlfn.IFNA(INDEX('Locations &amp; Fiber - Unserved'!$F:$F,MATCH(1,($A131='Locations &amp; Fiber - Unserved'!$A:$A)*($B131='Locations &amp; Fiber - Unserved'!$B:$B),0)),G130)</f>
        <v>0.25235581600000001</v>
      </c>
      <c r="H131" s="65" cm="1">
        <f t="array" ref="H131">_xlfn.IFNA(INDEX('Locations &amp; Fiber - Unserved'!$E:$E,MATCH(1,($A131='Locations &amp; Fiber - Unserved'!$A:$A)*($B131='Locations &amp; Fiber - Unserved'!$B:$B),0)),H130)</f>
        <v>0.38168502599999998</v>
      </c>
      <c r="I131" s="63" cm="1">
        <f t="array" ref="I131">_xlfn.IFNA(INDEX('Locations &amp; Fiber - Unserved'!$I:$I,MATCH(1,($A131='Locations &amp; Fiber - Unserved'!$A:$A)*($B131='Locations &amp; Fiber - Unserved'!$B:$B),0)),I130)</f>
        <v>0.92576983499999999</v>
      </c>
      <c r="J131" s="63" cm="1">
        <f t="array" ref="J131">_xlfn.IFNA(INDEX('Locations &amp; Fiber - Unserved'!$J:$J,MATCH(1,($A131='Locations &amp; Fiber - Unserved'!$A:$A)*($B131='Locations &amp; Fiber - Unserved'!$B:$B),0)),J130)</f>
        <v>7.3800000000000004E-2</v>
      </c>
      <c r="K131" s="63" cm="1">
        <f t="array" ref="K131">_xlfn.IFNA(INDEX('Locations &amp; Fiber - Unserved'!$K:$K,MATCH(1,($A131='Locations &amp; Fiber - Unserved'!$A:$A)*($B131='Locations &amp; Fiber - Unserved'!$B:$B),0)),K130)</f>
        <v>4.4200000000000001E-4</v>
      </c>
      <c r="L131" s="64" cm="1">
        <f t="array" ref="L131">_xlfn.IFNA(INDEX('Locations &amp; Fiber - Underserved'!$C:$C,MATCH(1,($A131='Locations &amp; Fiber - Underserved'!$A:$A)*($B131='Locations &amp; Fiber - Underserved'!$B:$B),0)),L130)</f>
        <v>107954</v>
      </c>
      <c r="M131" s="64" cm="1">
        <f t="array" ref="M131">_xlfn.IFNA(INDEX('Locations &amp; Fiber - Underserved'!$D:$D,MATCH(1,($A131='Locations &amp; Fiber - Underserved'!$A:$A)*($B131='Locations &amp; Fiber - Underserved'!$B:$B),0)),M130)</f>
        <v>10283.39668</v>
      </c>
      <c r="N131" s="65" cm="1">
        <f t="array" ref="N131">_xlfn.IFNA(INDEX('Locations &amp; Fiber - Underserved'!$F:$F,MATCH(1,($A131='Locations &amp; Fiber - Underserved'!$A:$A)*($B131='Locations &amp; Fiber - Underserved'!$B:$B),0)),N130)</f>
        <v>0.22727132999999999</v>
      </c>
      <c r="O131" s="72" cm="1">
        <f t="array" ref="O131">_xlfn.IFNA(INDEX('Locations &amp; Fiber - Underserved'!$E:$E,MATCH(1,($A131='Locations &amp; Fiber - Underserved'!$A:$A)*($B131='Locations &amp; Fiber - Underserved'!$B:$B),0)),O130)</f>
        <v>0.35674853499999998</v>
      </c>
      <c r="P131" s="63" cm="1">
        <f t="array" ref="P131">_xlfn.IFNA(INDEX('Locations &amp; Fiber - Underserved'!$I:$I,MATCH(1,($A131='Locations &amp; Fiber - Underserved'!$A:$A)*($B131='Locations &amp; Fiber - Underserved'!$B:$B),0)),P130)</f>
        <v>0.83613908100000001</v>
      </c>
      <c r="Q131" s="63" cm="1">
        <f t="array" ref="Q131">_xlfn.IFNA(INDEX('Locations &amp; Fiber - Underserved'!$J:$J,MATCH(1,($A131='Locations &amp; Fiber - Underserved'!$A:$A)*($B131='Locations &amp; Fiber - Underserved'!$B:$B),0)),Q130)</f>
        <v>0.16292957799999999</v>
      </c>
      <c r="R131" s="63" cm="1">
        <f t="array" ref="R131">_xlfn.IFNA(INDEX('Locations &amp; Fiber - Underserved'!$K:$K,MATCH(1,($A131='Locations &amp; Fiber - Underserved'!$A:$A)*($B131='Locations &amp; Fiber - Underserved'!$B:$B),0)),R130)</f>
        <v>9.3099999999999997E-4</v>
      </c>
      <c r="T131" s="66">
        <f>'Model Inputs &amp; Summary Results'!$F$44*I131</f>
        <v>42816.854868750001</v>
      </c>
      <c r="U131" s="66">
        <f>'Model Inputs &amp; Summary Results'!$F$45*J131</f>
        <v>4483.3500000000004</v>
      </c>
      <c r="V131" s="66">
        <f>'Model Inputs &amp; Summary Results'!$F$46*K131</f>
        <v>31.382000000000001</v>
      </c>
      <c r="W131" s="67">
        <f t="shared" si="36"/>
        <v>405907.99973135203</v>
      </c>
      <c r="X131" s="67">
        <f t="shared" si="37"/>
        <v>102433.24449313313</v>
      </c>
      <c r="Y131" s="68">
        <f t="shared" si="38"/>
        <v>4848328009.974638</v>
      </c>
      <c r="Z131" s="68">
        <f t="shared" si="39"/>
        <v>1990491444.1777842</v>
      </c>
      <c r="AA131" s="66">
        <f>'Model Inputs &amp; Summary Results'!$F$40*I131</f>
        <v>35410.69618875</v>
      </c>
      <c r="AB131" s="66">
        <f>'Model Inputs &amp; Summary Results'!$F$41*J131</f>
        <v>3560.8500000000004</v>
      </c>
      <c r="AC131" s="66">
        <f>'Model Inputs &amp; Summary Results'!$F$42*K131</f>
        <v>22.763000000000002</v>
      </c>
      <c r="AD131" s="67">
        <f t="shared" si="40"/>
        <v>133766.000268648</v>
      </c>
      <c r="AE131" s="67">
        <f t="shared" si="41"/>
        <v>33756.628150850884</v>
      </c>
      <c r="AF131" s="68">
        <f t="shared" si="42"/>
        <v>1316316395.2839415</v>
      </c>
      <c r="AG131" s="68">
        <f t="shared" si="54"/>
        <v>540416514.15769911</v>
      </c>
      <c r="AI131" s="68">
        <f t="shared" si="43"/>
        <v>6164644405.2585793</v>
      </c>
      <c r="AJ131" s="68">
        <f t="shared" si="44"/>
        <v>11422.904207463356</v>
      </c>
      <c r="AK131" s="68">
        <f>MIN($AJ131*'Model Inputs &amp; Summary Results'!$F$26,'Model Inputs &amp; Summary Results'!$F$23)</f>
        <v>3000</v>
      </c>
      <c r="AL131" s="68">
        <f t="shared" si="45"/>
        <v>18065.757964620101</v>
      </c>
      <c r="AM131" s="68">
        <f t="shared" si="55"/>
        <v>15065.757964620101</v>
      </c>
      <c r="AN131" s="68">
        <f t="shared" si="46"/>
        <v>1619022000</v>
      </c>
      <c r="AO131" s="69">
        <f t="shared" si="47"/>
        <v>0.26263023356528692</v>
      </c>
      <c r="AP131" s="49" t="b">
        <f>AND(AM131&lt;'Model Inputs &amp; Summary Results'!$F$14,AO131&gt;=0.25)</f>
        <v>1</v>
      </c>
      <c r="AR131" s="68">
        <f t="shared" si="56"/>
        <v>2530907958.3354836</v>
      </c>
      <c r="AS131" s="68">
        <f t="shared" si="57"/>
        <v>4689.6977774276393</v>
      </c>
      <c r="AT131" s="68">
        <f>MIN($AS131*'Model Inputs &amp; Summary Results'!$F$26,'Model Inputs &amp; Summary Results'!$F$23)</f>
        <v>3000</v>
      </c>
      <c r="AU131" s="68">
        <f t="shared" si="58"/>
        <v>1619022000</v>
      </c>
      <c r="AV131" s="68">
        <f t="shared" si="59"/>
        <v>911885958.33548355</v>
      </c>
      <c r="AX131" s="66">
        <f>'Model Inputs &amp; Summary Results'!$F$40*P131</f>
        <v>31982.319848250001</v>
      </c>
      <c r="AY131" s="66">
        <f>'Model Inputs &amp; Summary Results'!$F$41*Q131</f>
        <v>7861.3521384999995</v>
      </c>
      <c r="AZ131" s="66">
        <f>'Model Inputs &amp; Summary Results'!$F$42*R131</f>
        <v>47.9465</v>
      </c>
      <c r="BA131" s="68">
        <f t="shared" si="48"/>
        <v>978734842.27360654</v>
      </c>
      <c r="BB131" s="68">
        <f t="shared" si="60"/>
        <v>410221337.10647154</v>
      </c>
      <c r="BD131" s="68">
        <f t="shared" si="49"/>
        <v>9066.2211893362601</v>
      </c>
      <c r="BE131" s="68">
        <f>MIN($BD131*'Model Inputs &amp; Summary Results'!$F$26,'Model Inputs &amp; Summary Results'!$F$23)</f>
        <v>3000</v>
      </c>
      <c r="BF131" s="68">
        <f t="shared" si="50"/>
        <v>14231.276453926977</v>
      </c>
      <c r="BG131" s="68">
        <f t="shared" si="63"/>
        <v>11231.276453926977</v>
      </c>
      <c r="BH131" s="68">
        <f t="shared" si="51"/>
        <v>323862000</v>
      </c>
      <c r="BI131" s="70">
        <f t="shared" si="52"/>
        <v>0.3308986111577133</v>
      </c>
      <c r="BJ131" s="49" t="b">
        <f>AND(BG131&lt;'Model Inputs &amp; Summary Results'!$F$14,BG131&lt;$BX$23,BI131&gt;=0.25)</f>
        <v>1</v>
      </c>
      <c r="BL131" s="68">
        <f t="shared" si="61"/>
        <v>3799.964217226518</v>
      </c>
      <c r="BM131" s="68">
        <f>MIN($BL131*'Model Inputs &amp; Summary Results'!$F$26,'Model Inputs &amp; Summary Results'!$F$23)</f>
        <v>2849.9731629198886</v>
      </c>
      <c r="BN131" s="68">
        <f t="shared" si="62"/>
        <v>307666002.82985365</v>
      </c>
      <c r="BO131" s="68">
        <f t="shared" si="64"/>
        <v>654872842.27360654</v>
      </c>
      <c r="BS131" s="49"/>
      <c r="BT131" s="49"/>
      <c r="BU131" s="49"/>
      <c r="BV131" s="49"/>
      <c r="BW131" s="49"/>
      <c r="BX131" s="49"/>
    </row>
    <row r="132" spans="1:76" x14ac:dyDescent="0.45">
      <c r="A132" s="49" t="str">
        <f t="shared" si="53"/>
        <v>TX</v>
      </c>
      <c r="B132" s="62">
        <v>0.83699999999999997</v>
      </c>
      <c r="C132" s="63" cm="1">
        <f t="array" ref="C132">_xlfn.IFNA(INDEX('Locations &amp; Fiber - Unserved'!$H:$H,MATCH(1,($A132='Locations &amp; Fiber - Unserved'!$A:$A)*($B132='Locations &amp; Fiber - Unserved'!$B:$B),0)),C131)</f>
        <v>0.24787762699999999</v>
      </c>
      <c r="D132" s="63" cm="1">
        <f t="array" ref="D132">_xlfn.IFNA(INDEX('Locations &amp; Fiber - Unserved'!$G:$G,MATCH(1,($A132='Locations &amp; Fiber - Unserved'!$A:$A)*($B132='Locations &amp; Fiber - Unserved'!$B:$B),0)),D131)</f>
        <v>0.75212237299999996</v>
      </c>
      <c r="E132" s="64" cm="1">
        <f t="array" ref="E132">_xlfn.IFNA(INDEX('Locations &amp; Fiber - Unserved'!$C:$C,MATCH(1,($A132='Locations &amp; Fiber - Unserved'!$A:$A)*($B132='Locations &amp; Fiber - Unserved'!$B:$B),0)),E131)</f>
        <v>540315</v>
      </c>
      <c r="F132" s="64" cm="1">
        <f t="array" ref="F132">_xlfn.IFNA(INDEX('Locations &amp; Fiber - Unserved'!$D:$D,MATCH(1,($A132='Locations &amp; Fiber - Unserved'!$A:$A)*($B132='Locations &amp; Fiber - Unserved'!$B:$B),0)),F131)</f>
        <v>56158.408560000003</v>
      </c>
      <c r="G132" s="65" cm="1">
        <f t="array" ref="G132">_xlfn.IFNA(INDEX('Locations &amp; Fiber - Unserved'!$F:$F,MATCH(1,($A132='Locations &amp; Fiber - Unserved'!$A:$A)*($B132='Locations &amp; Fiber - Unserved'!$B:$B),0)),G131)</f>
        <v>0.25326596000000001</v>
      </c>
      <c r="H132" s="65" cm="1">
        <f t="array" ref="H132">_xlfn.IFNA(INDEX('Locations &amp; Fiber - Unserved'!$E:$E,MATCH(1,($A132='Locations &amp; Fiber - Unserved'!$A:$A)*($B132='Locations &amp; Fiber - Unserved'!$B:$B),0)),H131)</f>
        <v>0.38357627399999999</v>
      </c>
      <c r="I132" s="63" cm="1">
        <f t="array" ref="I132">_xlfn.IFNA(INDEX('Locations &amp; Fiber - Unserved'!$I:$I,MATCH(1,($A132='Locations &amp; Fiber - Unserved'!$A:$A)*($B132='Locations &amp; Fiber - Unserved'!$B:$B),0)),I131)</f>
        <v>0.92607941400000005</v>
      </c>
      <c r="J132" s="63" cm="1">
        <f t="array" ref="J132">_xlfn.IFNA(INDEX('Locations &amp; Fiber - Unserved'!$J:$J,MATCH(1,($A132='Locations &amp; Fiber - Unserved'!$A:$A)*($B132='Locations &amp; Fiber - Unserved'!$B:$B),0)),J131)</f>
        <v>7.3499999999999996E-2</v>
      </c>
      <c r="K132" s="63" cm="1">
        <f t="array" ref="K132">_xlfn.IFNA(INDEX('Locations &amp; Fiber - Unserved'!$K:$K,MATCH(1,($A132='Locations &amp; Fiber - Unserved'!$A:$A)*($B132='Locations &amp; Fiber - Unserved'!$B:$B),0)),K131)</f>
        <v>4.4099999999999999E-4</v>
      </c>
      <c r="L132" s="64" cm="1">
        <f t="array" ref="L132">_xlfn.IFNA(INDEX('Locations &amp; Fiber - Underserved'!$C:$C,MATCH(1,($A132='Locations &amp; Fiber - Underserved'!$A:$A)*($B132='Locations &amp; Fiber - Underserved'!$B:$B),0)),L131)</f>
        <v>108080</v>
      </c>
      <c r="M132" s="64" cm="1">
        <f t="array" ref="M132">_xlfn.IFNA(INDEX('Locations &amp; Fiber - Underserved'!$D:$D,MATCH(1,($A132='Locations &amp; Fiber - Underserved'!$A:$A)*($B132='Locations &amp; Fiber - Underserved'!$B:$B),0)),M131)</f>
        <v>10328.499229999999</v>
      </c>
      <c r="N132" s="65" cm="1">
        <f t="array" ref="N132">_xlfn.IFNA(INDEX('Locations &amp; Fiber - Underserved'!$F:$F,MATCH(1,($A132='Locations &amp; Fiber - Underserved'!$A:$A)*($B132='Locations &amp; Fiber - Underserved'!$B:$B),0)),N131)</f>
        <v>0.22837952</v>
      </c>
      <c r="O132" s="72" cm="1">
        <f t="array" ref="O132">_xlfn.IFNA(INDEX('Locations &amp; Fiber - Underserved'!$E:$E,MATCH(1,($A132='Locations &amp; Fiber - Underserved'!$A:$A)*($B132='Locations &amp; Fiber - Underserved'!$B:$B),0)),O131)</f>
        <v>0.35890074100000002</v>
      </c>
      <c r="P132" s="63" cm="1">
        <f t="array" ref="P132">_xlfn.IFNA(INDEX('Locations &amp; Fiber - Underserved'!$I:$I,MATCH(1,($A132='Locations &amp; Fiber - Underserved'!$A:$A)*($B132='Locations &amp; Fiber - Underserved'!$B:$B),0)),P131)</f>
        <v>0.83677370399999995</v>
      </c>
      <c r="Q132" s="63" cm="1">
        <f t="array" ref="Q132">_xlfn.IFNA(INDEX('Locations &amp; Fiber - Underserved'!$J:$J,MATCH(1,($A132='Locations &amp; Fiber - Underserved'!$A:$A)*($B132='Locations &amp; Fiber - Underserved'!$B:$B),0)),Q131)</f>
        <v>0.16229864299999999</v>
      </c>
      <c r="R132" s="63" cm="1">
        <f t="array" ref="R132">_xlfn.IFNA(INDEX('Locations &amp; Fiber - Underserved'!$K:$K,MATCH(1,($A132='Locations &amp; Fiber - Underserved'!$A:$A)*($B132='Locations &amp; Fiber - Underserved'!$B:$B),0)),R131)</f>
        <v>9.2800000000000001E-4</v>
      </c>
      <c r="T132" s="66">
        <f>'Model Inputs &amp; Summary Results'!$F$44*I132</f>
        <v>42831.172897500001</v>
      </c>
      <c r="U132" s="66">
        <f>'Model Inputs &amp; Summary Results'!$F$45*J132</f>
        <v>4465.125</v>
      </c>
      <c r="V132" s="66">
        <f>'Model Inputs &amp; Summary Results'!$F$46*K132</f>
        <v>31.311</v>
      </c>
      <c r="W132" s="67">
        <f t="shared" si="36"/>
        <v>406382.99996749498</v>
      </c>
      <c r="X132" s="67">
        <f t="shared" si="37"/>
        <v>102922.98061444759</v>
      </c>
      <c r="Y132" s="68">
        <f t="shared" si="38"/>
        <v>4871098573.0855503</v>
      </c>
      <c r="Z132" s="68">
        <f t="shared" si="39"/>
        <v>1999023332.1140413</v>
      </c>
      <c r="AA132" s="66">
        <f>'Model Inputs &amp; Summary Results'!$F$40*I132</f>
        <v>35422.537585500002</v>
      </c>
      <c r="AB132" s="66">
        <f>'Model Inputs &amp; Summary Results'!$F$41*J132</f>
        <v>3546.375</v>
      </c>
      <c r="AC132" s="66">
        <f>'Model Inputs &amp; Summary Results'!$F$42*K132</f>
        <v>22.711500000000001</v>
      </c>
      <c r="AD132" s="67">
        <f t="shared" si="40"/>
        <v>133932.00003250499</v>
      </c>
      <c r="AE132" s="67">
        <f t="shared" si="41"/>
        <v>33920.416562952407</v>
      </c>
      <c r="AF132" s="68">
        <f t="shared" si="42"/>
        <v>1322612131.4462082</v>
      </c>
      <c r="AG132" s="68">
        <f t="shared" si="54"/>
        <v>542779512.75851119</v>
      </c>
      <c r="AI132" s="68">
        <f t="shared" si="43"/>
        <v>6193710704.5317583</v>
      </c>
      <c r="AJ132" s="68">
        <f t="shared" si="44"/>
        <v>11463.147801804056</v>
      </c>
      <c r="AK132" s="68">
        <f>MIN($AJ132*'Model Inputs &amp; Summary Results'!$F$26,'Model Inputs &amp; Summary Results'!$F$23)</f>
        <v>3000</v>
      </c>
      <c r="AL132" s="68">
        <f t="shared" si="45"/>
        <v>18153.747878232298</v>
      </c>
      <c r="AM132" s="68">
        <f t="shared" si="55"/>
        <v>15153.747878232298</v>
      </c>
      <c r="AN132" s="68">
        <f t="shared" si="46"/>
        <v>1620945000</v>
      </c>
      <c r="AO132" s="69">
        <f t="shared" si="47"/>
        <v>0.2617082194061795</v>
      </c>
      <c r="AP132" s="49" t="b">
        <f>AND(AM132&lt;'Model Inputs &amp; Summary Results'!$F$14,AO132&gt;=0.25)</f>
        <v>1</v>
      </c>
      <c r="AR132" s="68">
        <f t="shared" si="56"/>
        <v>2541802844.8725524</v>
      </c>
      <c r="AS132" s="68">
        <f t="shared" si="57"/>
        <v>4704.2981314095523</v>
      </c>
      <c r="AT132" s="68">
        <f>MIN($AS132*'Model Inputs &amp; Summary Results'!$F$26,'Model Inputs &amp; Summary Results'!$F$23)</f>
        <v>3000</v>
      </c>
      <c r="AU132" s="68">
        <f t="shared" si="58"/>
        <v>1620945000</v>
      </c>
      <c r="AV132" s="68">
        <f t="shared" si="59"/>
        <v>920857844.87255239</v>
      </c>
      <c r="AX132" s="66">
        <f>'Model Inputs &amp; Summary Results'!$F$40*P132</f>
        <v>32006.594177999999</v>
      </c>
      <c r="AY132" s="66">
        <f>'Model Inputs &amp; Summary Results'!$F$41*Q132</f>
        <v>7830.9095247499999</v>
      </c>
      <c r="AZ132" s="66">
        <f>'Model Inputs &amp; Summary Results'!$F$42*R132</f>
        <v>47.792000000000002</v>
      </c>
      <c r="BA132" s="68">
        <f t="shared" si="48"/>
        <v>984499065.04143977</v>
      </c>
      <c r="BB132" s="68">
        <f t="shared" si="60"/>
        <v>411955245.95417565</v>
      </c>
      <c r="BD132" s="68">
        <f t="shared" si="49"/>
        <v>9108.9846876521078</v>
      </c>
      <c r="BE132" s="68">
        <f>MIN($BD132*'Model Inputs &amp; Summary Results'!$F$26,'Model Inputs &amp; Summary Results'!$F$23)</f>
        <v>3000</v>
      </c>
      <c r="BF132" s="68">
        <f t="shared" si="50"/>
        <v>14314.862182721092</v>
      </c>
      <c r="BG132" s="68">
        <f t="shared" si="63"/>
        <v>11314.862182721092</v>
      </c>
      <c r="BH132" s="68">
        <f t="shared" si="51"/>
        <v>324240000</v>
      </c>
      <c r="BI132" s="70">
        <f t="shared" si="52"/>
        <v>0.32934515787107632</v>
      </c>
      <c r="BJ132" s="49" t="b">
        <f>AND(BG132&lt;'Model Inputs &amp; Summary Results'!$F$14,BG132&lt;$BX$23,BI132&gt;=0.25)</f>
        <v>1</v>
      </c>
      <c r="BL132" s="68">
        <f t="shared" si="61"/>
        <v>3811.577035105252</v>
      </c>
      <c r="BM132" s="68">
        <f>MIN($BL132*'Model Inputs &amp; Summary Results'!$F$26,'Model Inputs &amp; Summary Results'!$F$23)</f>
        <v>2858.6827763289389</v>
      </c>
      <c r="BN132" s="68">
        <f t="shared" si="62"/>
        <v>308966434.46563172</v>
      </c>
      <c r="BO132" s="68">
        <f t="shared" si="64"/>
        <v>660259065.04143977</v>
      </c>
      <c r="BS132" s="49"/>
      <c r="BT132" s="49"/>
      <c r="BU132" s="49"/>
      <c r="BV132" s="49"/>
      <c r="BW132" s="49"/>
      <c r="BX132" s="49"/>
    </row>
    <row r="133" spans="1:76" x14ac:dyDescent="0.45">
      <c r="A133" s="49" t="str">
        <f t="shared" si="53"/>
        <v>TX</v>
      </c>
      <c r="B133" s="62">
        <v>0.83799999999999997</v>
      </c>
      <c r="C133" s="63" cm="1">
        <f t="array" ref="C133">_xlfn.IFNA(INDEX('Locations &amp; Fiber - Unserved'!$H:$H,MATCH(1,($A133='Locations &amp; Fiber - Unserved'!$A:$A)*($B133='Locations &amp; Fiber - Unserved'!$B:$B),0)),C132)</f>
        <v>0.24797629400000001</v>
      </c>
      <c r="D133" s="63" cm="1">
        <f t="array" ref="D133">_xlfn.IFNA(INDEX('Locations &amp; Fiber - Unserved'!$G:$G,MATCH(1,($A133='Locations &amp; Fiber - Unserved'!$A:$A)*($B133='Locations &amp; Fiber - Unserved'!$B:$B),0)),D132)</f>
        <v>0.75202370600000001</v>
      </c>
      <c r="E133" s="64" cm="1">
        <f t="array" ref="E133">_xlfn.IFNA(INDEX('Locations &amp; Fiber - Unserved'!$C:$C,MATCH(1,($A133='Locations &amp; Fiber - Unserved'!$A:$A)*($B133='Locations &amp; Fiber - Unserved'!$B:$B),0)),E132)</f>
        <v>540963</v>
      </c>
      <c r="F133" s="64" cm="1">
        <f t="array" ref="F133">_xlfn.IFNA(INDEX('Locations &amp; Fiber - Unserved'!$D:$D,MATCH(1,($A133='Locations &amp; Fiber - Unserved'!$A:$A)*($B133='Locations &amp; Fiber - Unserved'!$B:$B),0)),F132)</f>
        <v>56407.736770000003</v>
      </c>
      <c r="G133" s="65" cm="1">
        <f t="array" ref="G133">_xlfn.IFNA(INDEX('Locations &amp; Fiber - Unserved'!$F:$F,MATCH(1,($A133='Locations &amp; Fiber - Unserved'!$A:$A)*($B133='Locations &amp; Fiber - Unserved'!$B:$B),0)),G132)</f>
        <v>0.25415206499999998</v>
      </c>
      <c r="H133" s="65" cm="1">
        <f t="array" ref="H133">_xlfn.IFNA(INDEX('Locations &amp; Fiber - Unserved'!$E:$E,MATCH(1,($A133='Locations &amp; Fiber - Unserved'!$A:$A)*($B133='Locations &amp; Fiber - Unserved'!$B:$B),0)),H132)</f>
        <v>0.38564627600000001</v>
      </c>
      <c r="I133" s="63" cm="1">
        <f t="array" ref="I133">_xlfn.IFNA(INDEX('Locations &amp; Fiber - Unserved'!$I:$I,MATCH(1,($A133='Locations &amp; Fiber - Unserved'!$A:$A)*($B133='Locations &amp; Fiber - Unserved'!$B:$B),0)),I132)</f>
        <v>0.92630813899999997</v>
      </c>
      <c r="J133" s="63" cm="1">
        <f t="array" ref="J133">_xlfn.IFNA(INDEX('Locations &amp; Fiber - Unserved'!$J:$J,MATCH(1,($A133='Locations &amp; Fiber - Unserved'!$A:$A)*($B133='Locations &amp; Fiber - Unserved'!$B:$B),0)),J132)</f>
        <v>7.3300000000000004E-2</v>
      </c>
      <c r="K133" s="63" cm="1">
        <f t="array" ref="K133">_xlfn.IFNA(INDEX('Locations &amp; Fiber - Unserved'!$K:$K,MATCH(1,($A133='Locations &amp; Fiber - Unserved'!$A:$A)*($B133='Locations &amp; Fiber - Unserved'!$B:$B),0)),K132)</f>
        <v>4.3899999999999999E-4</v>
      </c>
      <c r="L133" s="64" cm="1">
        <f t="array" ref="L133">_xlfn.IFNA(INDEX('Locations &amp; Fiber - Underserved'!$C:$C,MATCH(1,($A133='Locations &amp; Fiber - Underserved'!$A:$A)*($B133='Locations &amp; Fiber - Underserved'!$B:$B),0)),L132)</f>
        <v>108199</v>
      </c>
      <c r="M133" s="64" cm="1">
        <f t="array" ref="M133">_xlfn.IFNA(INDEX('Locations &amp; Fiber - Underserved'!$D:$D,MATCH(1,($A133='Locations &amp; Fiber - Underserved'!$A:$A)*($B133='Locations &amp; Fiber - Underserved'!$B:$B),0)),M132)</f>
        <v>10371.30429</v>
      </c>
      <c r="N133" s="65" cm="1">
        <f t="array" ref="N133">_xlfn.IFNA(INDEX('Locations &amp; Fiber - Underserved'!$F:$F,MATCH(1,($A133='Locations &amp; Fiber - Underserved'!$A:$A)*($B133='Locations &amp; Fiber - Underserved'!$B:$B),0)),N132)</f>
        <v>0.22912574199999999</v>
      </c>
      <c r="O133" s="72" cm="1">
        <f t="array" ref="O133">_xlfn.IFNA(INDEX('Locations &amp; Fiber - Underserved'!$E:$E,MATCH(1,($A133='Locations &amp; Fiber - Underserved'!$A:$A)*($B133='Locations &amp; Fiber - Underserved'!$B:$B),0)),O132)</f>
        <v>0.36064256300000003</v>
      </c>
      <c r="P133" s="63" cm="1">
        <f t="array" ref="P133">_xlfn.IFNA(INDEX('Locations &amp; Fiber - Underserved'!$I:$I,MATCH(1,($A133='Locations &amp; Fiber - Underserved'!$A:$A)*($B133='Locations &amp; Fiber - Underserved'!$B:$B),0)),P132)</f>
        <v>0.83681808099999999</v>
      </c>
      <c r="Q133" s="63" cm="1">
        <f t="array" ref="Q133">_xlfn.IFNA(INDEX('Locations &amp; Fiber - Underserved'!$J:$J,MATCH(1,($A133='Locations &amp; Fiber - Underserved'!$A:$A)*($B133='Locations &amp; Fiber - Underserved'!$B:$B),0)),Q132)</f>
        <v>0.162250796</v>
      </c>
      <c r="R133" s="63" cm="1">
        <f t="array" ref="R133">_xlfn.IFNA(INDEX('Locations &amp; Fiber - Underserved'!$K:$K,MATCH(1,($A133='Locations &amp; Fiber - Underserved'!$A:$A)*($B133='Locations &amp; Fiber - Underserved'!$B:$B),0)),R132)</f>
        <v>9.3099999999999997E-4</v>
      </c>
      <c r="T133" s="66">
        <f>'Model Inputs &amp; Summary Results'!$F$44*I133</f>
        <v>42841.751428750002</v>
      </c>
      <c r="U133" s="66">
        <f>'Model Inputs &amp; Summary Results'!$F$45*J133</f>
        <v>4452.9750000000004</v>
      </c>
      <c r="V133" s="66">
        <f>'Model Inputs &amp; Summary Results'!$F$46*K133</f>
        <v>31.169</v>
      </c>
      <c r="W133" s="67">
        <f t="shared" si="36"/>
        <v>406817.000068878</v>
      </c>
      <c r="X133" s="67">
        <f t="shared" si="37"/>
        <v>103393.38064461047</v>
      </c>
      <c r="Y133" s="68">
        <f t="shared" si="38"/>
        <v>4893184320.4117794</v>
      </c>
      <c r="Z133" s="68">
        <f t="shared" si="39"/>
        <v>2007562366.3885326</v>
      </c>
      <c r="AA133" s="66">
        <f>'Model Inputs &amp; Summary Results'!$F$40*I133</f>
        <v>35431.286316749996</v>
      </c>
      <c r="AB133" s="66">
        <f>'Model Inputs &amp; Summary Results'!$F$41*J133</f>
        <v>3536.7250000000004</v>
      </c>
      <c r="AC133" s="66">
        <f>'Model Inputs &amp; Summary Results'!$F$42*K133</f>
        <v>22.608499999999999</v>
      </c>
      <c r="AD133" s="67">
        <f t="shared" si="40"/>
        <v>134145.999931122</v>
      </c>
      <c r="AE133" s="67">
        <f t="shared" si="41"/>
        <v>34093.48289398451</v>
      </c>
      <c r="AF133" s="68">
        <f t="shared" si="42"/>
        <v>1329326029.7482195</v>
      </c>
      <c r="AG133" s="68">
        <f t="shared" si="54"/>
        <v>545392271.21504128</v>
      </c>
      <c r="AI133" s="68">
        <f t="shared" si="43"/>
        <v>6222510350.1599989</v>
      </c>
      <c r="AJ133" s="68">
        <f t="shared" si="44"/>
        <v>11502.654248368186</v>
      </c>
      <c r="AK133" s="68">
        <f>MIN($AJ133*'Model Inputs &amp; Summary Results'!$F$26,'Model Inputs &amp; Summary Results'!$F$23)</f>
        <v>3000</v>
      </c>
      <c r="AL133" s="68">
        <f t="shared" si="45"/>
        <v>18251.055330462863</v>
      </c>
      <c r="AM133" s="68">
        <f t="shared" si="55"/>
        <v>15251.055330462863</v>
      </c>
      <c r="AN133" s="68">
        <f t="shared" si="46"/>
        <v>1622889000</v>
      </c>
      <c r="AO133" s="69">
        <f t="shared" si="47"/>
        <v>0.26080936931800697</v>
      </c>
      <c r="AP133" s="49" t="b">
        <f>AND(AM133&lt;'Model Inputs &amp; Summary Results'!$F$14,AO133&gt;=0.25)</f>
        <v>1</v>
      </c>
      <c r="AR133" s="68">
        <f t="shared" si="56"/>
        <v>2552954637.6035738</v>
      </c>
      <c r="AS133" s="68">
        <f t="shared" si="57"/>
        <v>4719.2777280582477</v>
      </c>
      <c r="AT133" s="68">
        <f>MIN($AS133*'Model Inputs &amp; Summary Results'!$F$26,'Model Inputs &amp; Summary Results'!$F$23)</f>
        <v>3000</v>
      </c>
      <c r="AU133" s="68">
        <f t="shared" si="58"/>
        <v>1622889000</v>
      </c>
      <c r="AV133" s="68">
        <f t="shared" si="59"/>
        <v>930065637.6035738</v>
      </c>
      <c r="AX133" s="66">
        <f>'Model Inputs &amp; Summary Results'!$F$40*P133</f>
        <v>32008.291598249998</v>
      </c>
      <c r="AY133" s="66">
        <f>'Model Inputs &amp; Summary Results'!$F$41*Q133</f>
        <v>7828.600907</v>
      </c>
      <c r="AZ133" s="66">
        <f>'Model Inputs &amp; Summary Results'!$F$42*R133</f>
        <v>47.9465</v>
      </c>
      <c r="BA133" s="68">
        <f t="shared" si="48"/>
        <v>988792069.83886635</v>
      </c>
      <c r="BB133" s="68">
        <f t="shared" si="60"/>
        <v>413657801.88110864</v>
      </c>
      <c r="BD133" s="68">
        <f t="shared" si="49"/>
        <v>9138.6433316284474</v>
      </c>
      <c r="BE133" s="68">
        <f>MIN($BD133*'Model Inputs &amp; Summary Results'!$F$26,'Model Inputs &amp; Summary Results'!$F$23)</f>
        <v>3000</v>
      </c>
      <c r="BF133" s="68">
        <f t="shared" si="50"/>
        <v>14384.17056369573</v>
      </c>
      <c r="BG133" s="68">
        <f t="shared" si="63"/>
        <v>11384.17056369573</v>
      </c>
      <c r="BH133" s="68">
        <f t="shared" si="51"/>
        <v>324597000</v>
      </c>
      <c r="BI133" s="70">
        <f t="shared" si="52"/>
        <v>0.32827629781951667</v>
      </c>
      <c r="BJ133" s="49" t="b">
        <f>AND(BG133&lt;'Model Inputs &amp; Summary Results'!$F$14,BG133&lt;$BX$23,BI133&gt;=0.25)</f>
        <v>1</v>
      </c>
      <c r="BL133" s="68">
        <f t="shared" si="61"/>
        <v>3823.1203789416595</v>
      </c>
      <c r="BM133" s="68">
        <f>MIN($BL133*'Model Inputs &amp; Summary Results'!$F$26,'Model Inputs &amp; Summary Results'!$F$23)</f>
        <v>2867.3402842062446</v>
      </c>
      <c r="BN133" s="68">
        <f t="shared" si="62"/>
        <v>310243351.41083145</v>
      </c>
      <c r="BO133" s="68">
        <f t="shared" si="64"/>
        <v>664195069.83886635</v>
      </c>
      <c r="BS133" s="49"/>
      <c r="BT133" s="49"/>
      <c r="BU133" s="49"/>
      <c r="BV133" s="49"/>
      <c r="BW133" s="49"/>
      <c r="BX133" s="49"/>
    </row>
    <row r="134" spans="1:76" x14ac:dyDescent="0.45">
      <c r="A134" s="49" t="str">
        <f t="shared" si="53"/>
        <v>TX</v>
      </c>
      <c r="B134" s="62">
        <v>0.83899999999999997</v>
      </c>
      <c r="C134" s="63" cm="1">
        <f t="array" ref="C134">_xlfn.IFNA(INDEX('Locations &amp; Fiber - Unserved'!$H:$H,MATCH(1,($A134='Locations &amp; Fiber - Unserved'!$A:$A)*($B134='Locations &amp; Fiber - Unserved'!$B:$B),0)),C133)</f>
        <v>0.24792700200000001</v>
      </c>
      <c r="D134" s="63" cm="1">
        <f t="array" ref="D134">_xlfn.IFNA(INDEX('Locations &amp; Fiber - Unserved'!$G:$G,MATCH(1,($A134='Locations &amp; Fiber - Unserved'!$A:$A)*($B134='Locations &amp; Fiber - Unserved'!$B:$B),0)),D133)</f>
        <v>0.75207299800000005</v>
      </c>
      <c r="E134" s="64" cm="1">
        <f t="array" ref="E134">_xlfn.IFNA(INDEX('Locations &amp; Fiber - Unserved'!$C:$C,MATCH(1,($A134='Locations &amp; Fiber - Unserved'!$A:$A)*($B134='Locations &amp; Fiber - Unserved'!$B:$B),0)),E133)</f>
        <v>541607</v>
      </c>
      <c r="F134" s="64" cm="1">
        <f t="array" ref="F134">_xlfn.IFNA(INDEX('Locations &amp; Fiber - Unserved'!$D:$D,MATCH(1,($A134='Locations &amp; Fiber - Unserved'!$A:$A)*($B134='Locations &amp; Fiber - Unserved'!$B:$B),0)),F133)</f>
        <v>56656.818720000003</v>
      </c>
      <c r="G134" s="65" cm="1">
        <f t="array" ref="G134">_xlfn.IFNA(INDEX('Locations &amp; Fiber - Unserved'!$F:$F,MATCH(1,($A134='Locations &amp; Fiber - Unserved'!$A:$A)*($B134='Locations &amp; Fiber - Unserved'!$B:$B),0)),G133)</f>
        <v>0.25513010699999999</v>
      </c>
      <c r="H134" s="65" cm="1">
        <f t="array" ref="H134">_xlfn.IFNA(INDEX('Locations &amp; Fiber - Unserved'!$E:$E,MATCH(1,($A134='Locations &amp; Fiber - Unserved'!$A:$A)*($B134='Locations &amp; Fiber - Unserved'!$B:$B),0)),H133)</f>
        <v>0.38798891000000002</v>
      </c>
      <c r="I134" s="63" cm="1">
        <f t="array" ref="I134">_xlfn.IFNA(INDEX('Locations &amp; Fiber - Unserved'!$I:$I,MATCH(1,($A134='Locations &amp; Fiber - Unserved'!$A:$A)*($B134='Locations &amp; Fiber - Unserved'!$B:$B),0)),I133)</f>
        <v>0.92656028899999998</v>
      </c>
      <c r="J134" s="63" cm="1">
        <f t="array" ref="J134">_xlfn.IFNA(INDEX('Locations &amp; Fiber - Unserved'!$J:$J,MATCH(1,($A134='Locations &amp; Fiber - Unserved'!$A:$A)*($B134='Locations &amp; Fiber - Unserved'!$B:$B),0)),J133)</f>
        <v>7.2999999999999995E-2</v>
      </c>
      <c r="K134" s="63" cm="1">
        <f t="array" ref="K134">_xlfn.IFNA(INDEX('Locations &amp; Fiber - Unserved'!$K:$K,MATCH(1,($A134='Locations &amp; Fiber - Unserved'!$A:$A)*($B134='Locations &amp; Fiber - Unserved'!$B:$B),0)),K133)</f>
        <v>4.37E-4</v>
      </c>
      <c r="L134" s="64" cm="1">
        <f t="array" ref="L134">_xlfn.IFNA(INDEX('Locations &amp; Fiber - Underserved'!$C:$C,MATCH(1,($A134='Locations &amp; Fiber - Underserved'!$A:$A)*($B134='Locations &amp; Fiber - Underserved'!$B:$B),0)),L133)</f>
        <v>108345</v>
      </c>
      <c r="M134" s="64" cm="1">
        <f t="array" ref="M134">_xlfn.IFNA(INDEX('Locations &amp; Fiber - Underserved'!$D:$D,MATCH(1,($A134='Locations &amp; Fiber - Underserved'!$A:$A)*($B134='Locations &amp; Fiber - Underserved'!$B:$B),0)),M133)</f>
        <v>10424.086370000001</v>
      </c>
      <c r="N134" s="65" cm="1">
        <f t="array" ref="N134">_xlfn.IFNA(INDEX('Locations &amp; Fiber - Underserved'!$F:$F,MATCH(1,($A134='Locations &amp; Fiber - Underserved'!$A:$A)*($B134='Locations &amp; Fiber - Underserved'!$B:$B),0)),N133)</f>
        <v>0.230153254</v>
      </c>
      <c r="O134" s="72" cm="1">
        <f t="array" ref="O134">_xlfn.IFNA(INDEX('Locations &amp; Fiber - Underserved'!$E:$E,MATCH(1,($A134='Locations &amp; Fiber - Underserved'!$A:$A)*($B134='Locations &amp; Fiber - Underserved'!$B:$B),0)),O133)</f>
        <v>0.36282994400000002</v>
      </c>
      <c r="P134" s="63" cm="1">
        <f t="array" ref="P134">_xlfn.IFNA(INDEX('Locations &amp; Fiber - Underserved'!$I:$I,MATCH(1,($A134='Locations &amp; Fiber - Underserved'!$A:$A)*($B134='Locations &amp; Fiber - Underserved'!$B:$B),0)),P133)</f>
        <v>0.83749005099999996</v>
      </c>
      <c r="Q134" s="63" cm="1">
        <f t="array" ref="Q134">_xlfn.IFNA(INDEX('Locations &amp; Fiber - Underserved'!$J:$J,MATCH(1,($A134='Locations &amp; Fiber - Underserved'!$A:$A)*($B134='Locations &amp; Fiber - Underserved'!$B:$B),0)),Q133)</f>
        <v>0.161583792</v>
      </c>
      <c r="R134" s="63" cm="1">
        <f t="array" ref="R134">_xlfn.IFNA(INDEX('Locations &amp; Fiber - Underserved'!$K:$K,MATCH(1,($A134='Locations &amp; Fiber - Underserved'!$A:$A)*($B134='Locations &amp; Fiber - Underserved'!$B:$B),0)),R133)</f>
        <v>9.2599999999999996E-4</v>
      </c>
      <c r="T134" s="66">
        <f>'Model Inputs &amp; Summary Results'!$F$44*I134</f>
        <v>42853.413366250003</v>
      </c>
      <c r="U134" s="66">
        <f>'Model Inputs &amp; Summary Results'!$F$45*J134</f>
        <v>4434.75</v>
      </c>
      <c r="V134" s="66">
        <f>'Model Inputs &amp; Summary Results'!$F$46*K134</f>
        <v>31.027000000000001</v>
      </c>
      <c r="W134" s="67">
        <f t="shared" si="36"/>
        <v>407328.00022778602</v>
      </c>
      <c r="X134" s="67">
        <f t="shared" si="37"/>
        <v>103921.63628221107</v>
      </c>
      <c r="Y134" s="68">
        <f t="shared" si="38"/>
        <v>4917487690.4101391</v>
      </c>
      <c r="Z134" s="68">
        <f t="shared" si="39"/>
        <v>2016273706.8372645</v>
      </c>
      <c r="AA134" s="66">
        <f>'Model Inputs &amp; Summary Results'!$F$40*I134</f>
        <v>35440.931054250002</v>
      </c>
      <c r="AB134" s="66">
        <f>'Model Inputs &amp; Summary Results'!$F$41*J134</f>
        <v>3522.25</v>
      </c>
      <c r="AC134" s="66">
        <f>'Model Inputs &amp; Summary Results'!$F$42*K134</f>
        <v>22.505500000000001</v>
      </c>
      <c r="AD134" s="67">
        <f t="shared" si="40"/>
        <v>134278.99977221401</v>
      </c>
      <c r="AE134" s="67">
        <f t="shared" si="41"/>
        <v>34258.615579737932</v>
      </c>
      <c r="AF134" s="68">
        <f t="shared" si="42"/>
        <v>1335595648.7742088</v>
      </c>
      <c r="AG134" s="68">
        <f t="shared" si="54"/>
        <v>547622395.64754128</v>
      </c>
      <c r="AI134" s="68">
        <f t="shared" si="43"/>
        <v>6253083339.1843481</v>
      </c>
      <c r="AJ134" s="68">
        <f t="shared" si="44"/>
        <v>11545.425629994346</v>
      </c>
      <c r="AK134" s="68">
        <f>MIN($AJ134*'Model Inputs &amp; Summary Results'!$F$26,'Model Inputs &amp; Summary Results'!$F$23)</f>
        <v>3000</v>
      </c>
      <c r="AL134" s="68">
        <f t="shared" si="45"/>
        <v>18359.321092283841</v>
      </c>
      <c r="AM134" s="68">
        <f t="shared" si="55"/>
        <v>15359.321092283841</v>
      </c>
      <c r="AN134" s="68">
        <f t="shared" si="46"/>
        <v>1624821000</v>
      </c>
      <c r="AO134" s="69">
        <f t="shared" si="47"/>
        <v>0.25984317045931798</v>
      </c>
      <c r="AP134" s="49" t="b">
        <f>AND(AM134&lt;'Model Inputs &amp; Summary Results'!$F$14,AO134&gt;=0.25)</f>
        <v>1</v>
      </c>
      <c r="AR134" s="68">
        <f t="shared" si="56"/>
        <v>2563896102.4848061</v>
      </c>
      <c r="AS134" s="68">
        <f t="shared" si="57"/>
        <v>4733.8681045200783</v>
      </c>
      <c r="AT134" s="68">
        <f>MIN($AS134*'Model Inputs &amp; Summary Results'!$F$26,'Model Inputs &amp; Summary Results'!$F$23)</f>
        <v>3000</v>
      </c>
      <c r="AU134" s="68">
        <f t="shared" si="58"/>
        <v>1624821000</v>
      </c>
      <c r="AV134" s="68">
        <f t="shared" si="59"/>
        <v>939075102.48480606</v>
      </c>
      <c r="AX134" s="66">
        <f>'Model Inputs &amp; Summary Results'!$F$40*P134</f>
        <v>32033.994450749997</v>
      </c>
      <c r="AY134" s="66">
        <f>'Model Inputs &amp; Summary Results'!$F$41*Q134</f>
        <v>7796.4179640000002</v>
      </c>
      <c r="AZ134" s="66">
        <f>'Model Inputs &amp; Summary Results'!$F$42*R134</f>
        <v>47.689</v>
      </c>
      <c r="BA134" s="68">
        <f t="shared" si="48"/>
        <v>994398514.63360679</v>
      </c>
      <c r="BB134" s="68">
        <f t="shared" si="60"/>
        <v>415692773.41897321</v>
      </c>
      <c r="BD134" s="68">
        <f t="shared" si="49"/>
        <v>9178.0748039467144</v>
      </c>
      <c r="BE134" s="68">
        <f>MIN($BD134*'Model Inputs &amp; Summary Results'!$F$26,'Model Inputs &amp; Summary Results'!$F$23)</f>
        <v>3000</v>
      </c>
      <c r="BF134" s="68">
        <f t="shared" si="50"/>
        <v>14468.969303140062</v>
      </c>
      <c r="BG134" s="68">
        <f t="shared" si="63"/>
        <v>11468.969303140062</v>
      </c>
      <c r="BH134" s="68">
        <f t="shared" si="51"/>
        <v>325035000</v>
      </c>
      <c r="BI134" s="70">
        <f t="shared" si="52"/>
        <v>0.32686593475027609</v>
      </c>
      <c r="BJ134" s="49" t="b">
        <f>AND(BG134&lt;'Model Inputs &amp; Summary Results'!$F$14,BG134&lt;$BX$23,BI134&gt;=0.25)</f>
        <v>1</v>
      </c>
      <c r="BL134" s="68">
        <f t="shared" si="61"/>
        <v>3836.7508737733465</v>
      </c>
      <c r="BM134" s="68">
        <f>MIN($BL134*'Model Inputs &amp; Summary Results'!$F$26,'Model Inputs &amp; Summary Results'!$F$23)</f>
        <v>2877.56315533001</v>
      </c>
      <c r="BN134" s="68">
        <f t="shared" si="62"/>
        <v>311769580.06422991</v>
      </c>
      <c r="BO134" s="68">
        <f t="shared" si="64"/>
        <v>669363514.63360679</v>
      </c>
      <c r="BS134" s="49"/>
      <c r="BT134" s="49"/>
      <c r="BU134" s="49"/>
      <c r="BV134" s="49"/>
      <c r="BW134" s="49"/>
      <c r="BX134" s="49"/>
    </row>
    <row r="135" spans="1:76" x14ac:dyDescent="0.45">
      <c r="A135" s="49" t="str">
        <f t="shared" si="53"/>
        <v>TX</v>
      </c>
      <c r="B135" s="62">
        <v>0.84</v>
      </c>
      <c r="C135" s="63" cm="1">
        <f t="array" ref="C135">_xlfn.IFNA(INDEX('Locations &amp; Fiber - Unserved'!$H:$H,MATCH(1,($A135='Locations &amp; Fiber - Unserved'!$A:$A)*($B135='Locations &amp; Fiber - Unserved'!$B:$B),0)),C134)</f>
        <v>0.248097283</v>
      </c>
      <c r="D135" s="63" cm="1">
        <f t="array" ref="D135">_xlfn.IFNA(INDEX('Locations &amp; Fiber - Unserved'!$G:$G,MATCH(1,($A135='Locations &amp; Fiber - Unserved'!$A:$A)*($B135='Locations &amp; Fiber - Unserved'!$B:$B),0)),D134)</f>
        <v>0.751902717</v>
      </c>
      <c r="E135" s="64" cm="1">
        <f t="array" ref="E135">_xlfn.IFNA(INDEX('Locations &amp; Fiber - Unserved'!$C:$C,MATCH(1,($A135='Locations &amp; Fiber - Unserved'!$A:$A)*($B135='Locations &amp; Fiber - Unserved'!$B:$B),0)),E134)</f>
        <v>542251</v>
      </c>
      <c r="F135" s="64" cm="1">
        <f t="array" ref="F135">_xlfn.IFNA(INDEX('Locations &amp; Fiber - Unserved'!$D:$D,MATCH(1,($A135='Locations &amp; Fiber - Unserved'!$A:$A)*($B135='Locations &amp; Fiber - Unserved'!$B:$B),0)),F134)</f>
        <v>56907.200519999999</v>
      </c>
      <c r="G135" s="65" cm="1">
        <f t="array" ref="G135">_xlfn.IFNA(INDEX('Locations &amp; Fiber - Unserved'!$F:$F,MATCH(1,($A135='Locations &amp; Fiber - Unserved'!$A:$A)*($B135='Locations &amp; Fiber - Unserved'!$B:$B),0)),G134)</f>
        <v>0.25607014099999997</v>
      </c>
      <c r="H135" s="65" cm="1">
        <f t="array" ref="H135">_xlfn.IFNA(INDEX('Locations &amp; Fiber - Unserved'!$E:$E,MATCH(1,($A135='Locations &amp; Fiber - Unserved'!$A:$A)*($B135='Locations &amp; Fiber - Unserved'!$B:$B),0)),H134)</f>
        <v>0.38991720899999999</v>
      </c>
      <c r="I135" s="63" cm="1">
        <f t="array" ref="I135">_xlfn.IFNA(INDEX('Locations &amp; Fiber - Unserved'!$I:$I,MATCH(1,($A135='Locations &amp; Fiber - Unserved'!$A:$A)*($B135='Locations &amp; Fiber - Unserved'!$B:$B),0)),I134)</f>
        <v>0.92673939500000002</v>
      </c>
      <c r="J135" s="63" cm="1">
        <f t="array" ref="J135">_xlfn.IFNA(INDEX('Locations &amp; Fiber - Unserved'!$J:$J,MATCH(1,($A135='Locations &amp; Fiber - Unserved'!$A:$A)*($B135='Locations &amp; Fiber - Unserved'!$B:$B),0)),J134)</f>
        <v>7.2800000000000004E-2</v>
      </c>
      <c r="K135" s="63" cm="1">
        <f t="array" ref="K135">_xlfn.IFNA(INDEX('Locations &amp; Fiber - Unserved'!$K:$K,MATCH(1,($A135='Locations &amp; Fiber - Unserved'!$A:$A)*($B135='Locations &amp; Fiber - Unserved'!$B:$B),0)),K134)</f>
        <v>4.35E-4</v>
      </c>
      <c r="L135" s="64" cm="1">
        <f t="array" ref="L135">_xlfn.IFNA(INDEX('Locations &amp; Fiber - Underserved'!$C:$C,MATCH(1,($A135='Locations &amp; Fiber - Underserved'!$A:$A)*($B135='Locations &amp; Fiber - Underserved'!$B:$B),0)),L134)</f>
        <v>108473</v>
      </c>
      <c r="M135" s="64" cm="1">
        <f t="array" ref="M135">_xlfn.IFNA(INDEX('Locations &amp; Fiber - Underserved'!$D:$D,MATCH(1,($A135='Locations &amp; Fiber - Underserved'!$A:$A)*($B135='Locations &amp; Fiber - Underserved'!$B:$B),0)),M134)</f>
        <v>10470.63473</v>
      </c>
      <c r="N135" s="65" cm="1">
        <f t="array" ref="N135">_xlfn.IFNA(INDEX('Locations &amp; Fiber - Underserved'!$F:$F,MATCH(1,($A135='Locations &amp; Fiber - Underserved'!$A:$A)*($B135='Locations &amp; Fiber - Underserved'!$B:$B),0)),N134)</f>
        <v>0.23112677600000001</v>
      </c>
      <c r="O135" s="72" cm="1">
        <f t="array" ref="O135">_xlfn.IFNA(INDEX('Locations &amp; Fiber - Underserved'!$E:$E,MATCH(1,($A135='Locations &amp; Fiber - Underserved'!$A:$A)*($B135='Locations &amp; Fiber - Underserved'!$B:$B),0)),O134)</f>
        <v>0.36454522</v>
      </c>
      <c r="P135" s="63" cm="1">
        <f t="array" ref="P135">_xlfn.IFNA(INDEX('Locations &amp; Fiber - Underserved'!$I:$I,MATCH(1,($A135='Locations &amp; Fiber - Underserved'!$A:$A)*($B135='Locations &amp; Fiber - Underserved'!$B:$B),0)),P134)</f>
        <v>0.83813714500000003</v>
      </c>
      <c r="Q135" s="63" cm="1">
        <f t="array" ref="Q135">_xlfn.IFNA(INDEX('Locations &amp; Fiber - Underserved'!$J:$J,MATCH(1,($A135='Locations &amp; Fiber - Underserved'!$A:$A)*($B135='Locations &amp; Fiber - Underserved'!$B:$B),0)),Q134)</f>
        <v>0.160940584</v>
      </c>
      <c r="R135" s="63" cm="1">
        <f t="array" ref="R135">_xlfn.IFNA(INDEX('Locations &amp; Fiber - Underserved'!$K:$K,MATCH(1,($A135='Locations &amp; Fiber - Underserved'!$A:$A)*($B135='Locations &amp; Fiber - Underserved'!$B:$B),0)),R134)</f>
        <v>9.2199999999999997E-4</v>
      </c>
      <c r="T135" s="66">
        <f>'Model Inputs &amp; Summary Results'!$F$44*I135</f>
        <v>42861.697018749997</v>
      </c>
      <c r="U135" s="66">
        <f>'Model Inputs &amp; Summary Results'!$F$45*J135</f>
        <v>4422.6000000000004</v>
      </c>
      <c r="V135" s="66">
        <f>'Model Inputs &amp; Summary Results'!$F$46*K135</f>
        <v>30.885000000000002</v>
      </c>
      <c r="W135" s="67">
        <f t="shared" si="36"/>
        <v>407720.00019596698</v>
      </c>
      <c r="X135" s="67">
        <f t="shared" si="37"/>
        <v>104404.91793870128</v>
      </c>
      <c r="Y135" s="68">
        <f t="shared" si="38"/>
        <v>4939937695.922308</v>
      </c>
      <c r="Z135" s="68">
        <f t="shared" si="39"/>
        <v>2024554120.4575171</v>
      </c>
      <c r="AA135" s="66">
        <f>'Model Inputs &amp; Summary Results'!$F$40*I135</f>
        <v>35447.781858750001</v>
      </c>
      <c r="AB135" s="66">
        <f>'Model Inputs &amp; Summary Results'!$F$41*J135</f>
        <v>3512.6000000000004</v>
      </c>
      <c r="AC135" s="66">
        <f>'Model Inputs &amp; Summary Results'!$F$42*K135</f>
        <v>22.4025</v>
      </c>
      <c r="AD135" s="67">
        <f t="shared" si="40"/>
        <v>134530.999804033</v>
      </c>
      <c r="AE135" s="67">
        <f t="shared" si="41"/>
        <v>34449.372088689699</v>
      </c>
      <c r="AF135" s="68">
        <f t="shared" si="42"/>
        <v>1342932443.4277315</v>
      </c>
      <c r="AG135" s="68">
        <f t="shared" si="54"/>
        <v>550379292.04693663</v>
      </c>
      <c r="AI135" s="68">
        <f t="shared" si="43"/>
        <v>6282870139.3500395</v>
      </c>
      <c r="AJ135" s="68">
        <f t="shared" si="44"/>
        <v>11586.645555932657</v>
      </c>
      <c r="AK135" s="68">
        <f>MIN($AJ135*'Model Inputs &amp; Summary Results'!$F$26,'Model Inputs &amp; Summary Results'!$F$23)</f>
        <v>3000</v>
      </c>
      <c r="AL135" s="68">
        <f t="shared" si="45"/>
        <v>18449.003716077983</v>
      </c>
      <c r="AM135" s="68">
        <f t="shared" si="55"/>
        <v>15449.003716077983</v>
      </c>
      <c r="AN135" s="68">
        <f t="shared" si="46"/>
        <v>1626753000</v>
      </c>
      <c r="AO135" s="69">
        <f t="shared" si="47"/>
        <v>0.25891876863911867</v>
      </c>
      <c r="AP135" s="49" t="b">
        <f>AND(AM135&lt;'Model Inputs &amp; Summary Results'!$F$14,AO135&gt;=0.25)</f>
        <v>1</v>
      </c>
      <c r="AR135" s="68">
        <f t="shared" si="56"/>
        <v>2574933412.5044537</v>
      </c>
      <c r="AS135" s="68">
        <f t="shared" si="57"/>
        <v>4748.6005788914244</v>
      </c>
      <c r="AT135" s="68">
        <f>MIN($AS135*'Model Inputs &amp; Summary Results'!$F$26,'Model Inputs &amp; Summary Results'!$F$23)</f>
        <v>3000</v>
      </c>
      <c r="AU135" s="68">
        <f t="shared" si="58"/>
        <v>1626753000</v>
      </c>
      <c r="AV135" s="68">
        <f t="shared" si="59"/>
        <v>948180412.50445366</v>
      </c>
      <c r="AX135" s="66">
        <f>'Model Inputs &amp; Summary Results'!$F$40*P135</f>
        <v>32058.745796250001</v>
      </c>
      <c r="AY135" s="66">
        <f>'Model Inputs &amp; Summary Results'!$F$41*Q135</f>
        <v>7765.383178</v>
      </c>
      <c r="AZ135" s="66">
        <f>'Model Inputs &amp; Summary Results'!$F$42*R135</f>
        <v>47.482999999999997</v>
      </c>
      <c r="BA135" s="68">
        <f t="shared" si="48"/>
        <v>999621772.83165932</v>
      </c>
      <c r="BB135" s="68">
        <f t="shared" si="60"/>
        <v>417481085.07866591</v>
      </c>
      <c r="BD135" s="68">
        <f t="shared" si="49"/>
        <v>9215.3971295313986</v>
      </c>
      <c r="BE135" s="68">
        <f>MIN($BD135*'Model Inputs &amp; Summary Results'!$F$26,'Model Inputs &amp; Summary Results'!$F$23)</f>
        <v>3000</v>
      </c>
      <c r="BF135" s="68">
        <f t="shared" si="50"/>
        <v>14535.005558907602</v>
      </c>
      <c r="BG135" s="68">
        <f t="shared" si="63"/>
        <v>11535.005558907602</v>
      </c>
      <c r="BH135" s="68">
        <f t="shared" si="51"/>
        <v>325419000</v>
      </c>
      <c r="BI135" s="70">
        <f t="shared" si="52"/>
        <v>0.32554212887758094</v>
      </c>
      <c r="BJ135" s="49" t="b">
        <f>AND(BG135&lt;'Model Inputs &amp; Summary Results'!$F$14,BG135&lt;$BX$23,BI135&gt;=0.25)</f>
        <v>1</v>
      </c>
      <c r="BL135" s="68">
        <f t="shared" si="61"/>
        <v>3848.7096796314836</v>
      </c>
      <c r="BM135" s="68">
        <f>MIN($BL135*'Model Inputs &amp; Summary Results'!$F$26,'Model Inputs &amp; Summary Results'!$F$23)</f>
        <v>2886.5322597236127</v>
      </c>
      <c r="BN135" s="68">
        <f t="shared" si="62"/>
        <v>313110813.80899942</v>
      </c>
      <c r="BO135" s="68">
        <f t="shared" si="64"/>
        <v>674202772.83165932</v>
      </c>
      <c r="BS135" s="49"/>
      <c r="BT135" s="49"/>
      <c r="BU135" s="49"/>
      <c r="BV135" s="49"/>
      <c r="BW135" s="49"/>
      <c r="BX135" s="49"/>
    </row>
    <row r="136" spans="1:76" x14ac:dyDescent="0.45">
      <c r="A136" s="49" t="str">
        <f t="shared" si="53"/>
        <v>TX</v>
      </c>
      <c r="B136" s="62">
        <v>0.84099999999999997</v>
      </c>
      <c r="C136" s="63" cm="1">
        <f t="array" ref="C136">_xlfn.IFNA(INDEX('Locations &amp; Fiber - Unserved'!$H:$H,MATCH(1,($A136='Locations &amp; Fiber - Unserved'!$A:$A)*($B136='Locations &amp; Fiber - Unserved'!$B:$B),0)),C135)</f>
        <v>0.248184245</v>
      </c>
      <c r="D136" s="63" cm="1">
        <f t="array" ref="D136">_xlfn.IFNA(INDEX('Locations &amp; Fiber - Unserved'!$G:$G,MATCH(1,($A136='Locations &amp; Fiber - Unserved'!$A:$A)*($B136='Locations &amp; Fiber - Unserved'!$B:$B),0)),D135)</f>
        <v>0.75181575499999997</v>
      </c>
      <c r="E136" s="64" cm="1">
        <f t="array" ref="E136">_xlfn.IFNA(INDEX('Locations &amp; Fiber - Unserved'!$C:$C,MATCH(1,($A136='Locations &amp; Fiber - Unserved'!$A:$A)*($B136='Locations &amp; Fiber - Unserved'!$B:$B),0)),E135)</f>
        <v>542887</v>
      </c>
      <c r="F136" s="64" cm="1">
        <f t="array" ref="F136">_xlfn.IFNA(INDEX('Locations &amp; Fiber - Unserved'!$D:$D,MATCH(1,($A136='Locations &amp; Fiber - Unserved'!$A:$A)*($B136='Locations &amp; Fiber - Unserved'!$B:$B),0)),F135)</f>
        <v>57155.652710000002</v>
      </c>
      <c r="G136" s="65" cm="1">
        <f t="array" ref="G136">_xlfn.IFNA(INDEX('Locations &amp; Fiber - Unserved'!$F:$F,MATCH(1,($A136='Locations &amp; Fiber - Unserved'!$A:$A)*($B136='Locations &amp; Fiber - Unserved'!$B:$B),0)),G135)</f>
        <v>0.25697926599999998</v>
      </c>
      <c r="H136" s="65" cm="1">
        <f t="array" ref="H136">_xlfn.IFNA(INDEX('Locations &amp; Fiber - Unserved'!$E:$E,MATCH(1,($A136='Locations &amp; Fiber - Unserved'!$A:$A)*($B136='Locations &amp; Fiber - Unserved'!$B:$B),0)),H135)</f>
        <v>0.39143295900000002</v>
      </c>
      <c r="I136" s="63" cm="1">
        <f t="array" ref="I136">_xlfn.IFNA(INDEX('Locations &amp; Fiber - Unserved'!$I:$I,MATCH(1,($A136='Locations &amp; Fiber - Unserved'!$A:$A)*($B136='Locations &amp; Fiber - Unserved'!$B:$B),0)),I135)</f>
        <v>0.92703624399999995</v>
      </c>
      <c r="J136" s="63" cm="1">
        <f t="array" ref="J136">_xlfn.IFNA(INDEX('Locations &amp; Fiber - Unserved'!$J:$J,MATCH(1,($A136='Locations &amp; Fiber - Unserved'!$A:$A)*($B136='Locations &amp; Fiber - Unserved'!$B:$B),0)),J135)</f>
        <v>7.2499999999999995E-2</v>
      </c>
      <c r="K136" s="63" cm="1">
        <f t="array" ref="K136">_xlfn.IFNA(INDEX('Locations &amp; Fiber - Unserved'!$K:$K,MATCH(1,($A136='Locations &amp; Fiber - Unserved'!$A:$A)*($B136='Locations &amp; Fiber - Unserved'!$B:$B),0)),K135)</f>
        <v>4.3399999999999998E-4</v>
      </c>
      <c r="L136" s="64" cm="1">
        <f t="array" ref="L136">_xlfn.IFNA(INDEX('Locations &amp; Fiber - Underserved'!$C:$C,MATCH(1,($A136='Locations &amp; Fiber - Underserved'!$A:$A)*($B136='Locations &amp; Fiber - Underserved'!$B:$B),0)),L135)</f>
        <v>108591</v>
      </c>
      <c r="M136" s="64" cm="1">
        <f t="array" ref="M136">_xlfn.IFNA(INDEX('Locations &amp; Fiber - Underserved'!$D:$D,MATCH(1,($A136='Locations &amp; Fiber - Underserved'!$A:$A)*($B136='Locations &amp; Fiber - Underserved'!$B:$B),0)),M135)</f>
        <v>10513.83589</v>
      </c>
      <c r="N136" s="65" cm="1">
        <f t="array" ref="N136">_xlfn.IFNA(INDEX('Locations &amp; Fiber - Underserved'!$F:$F,MATCH(1,($A136='Locations &amp; Fiber - Underserved'!$A:$A)*($B136='Locations &amp; Fiber - Underserved'!$B:$B),0)),N135)</f>
        <v>0.232067515</v>
      </c>
      <c r="O136" s="72" cm="1">
        <f t="array" ref="O136">_xlfn.IFNA(INDEX('Locations &amp; Fiber - Underserved'!$E:$E,MATCH(1,($A136='Locations &amp; Fiber - Underserved'!$A:$A)*($B136='Locations &amp; Fiber - Underserved'!$B:$B),0)),O135)</f>
        <v>0.36765171800000002</v>
      </c>
      <c r="P136" s="63" cm="1">
        <f t="array" ref="P136">_xlfn.IFNA(INDEX('Locations &amp; Fiber - Underserved'!$I:$I,MATCH(1,($A136='Locations &amp; Fiber - Underserved'!$A:$A)*($B136='Locations &amp; Fiber - Underserved'!$B:$B),0)),P135)</f>
        <v>0.83865092500000005</v>
      </c>
      <c r="Q136" s="63" cm="1">
        <f t="array" ref="Q136">_xlfn.IFNA(INDEX('Locations &amp; Fiber - Underserved'!$J:$J,MATCH(1,($A136='Locations &amp; Fiber - Underserved'!$A:$A)*($B136='Locations &amp; Fiber - Underserved'!$B:$B),0)),Q135)</f>
        <v>0.16043031299999999</v>
      </c>
      <c r="R136" s="63" cm="1">
        <f t="array" ref="R136">_xlfn.IFNA(INDEX('Locations &amp; Fiber - Underserved'!$K:$K,MATCH(1,($A136='Locations &amp; Fiber - Underserved'!$A:$A)*($B136='Locations &amp; Fiber - Underserved'!$B:$B),0)),R135)</f>
        <v>9.19E-4</v>
      </c>
      <c r="T136" s="66">
        <f>'Model Inputs &amp; Summary Results'!$F$44*I136</f>
        <v>42875.426285000001</v>
      </c>
      <c r="U136" s="66">
        <f>'Model Inputs &amp; Summary Results'!$F$45*J136</f>
        <v>4404.375</v>
      </c>
      <c r="V136" s="66">
        <f>'Model Inputs &amp; Summary Results'!$F$46*K136</f>
        <v>30.814</v>
      </c>
      <c r="W136" s="67">
        <f t="shared" si="36"/>
        <v>408150.99978468497</v>
      </c>
      <c r="X136" s="67">
        <f t="shared" si="37"/>
        <v>104886.3443418345</v>
      </c>
      <c r="Y136" s="68">
        <f t="shared" si="38"/>
        <v>4962237485.8065681</v>
      </c>
      <c r="Z136" s="68">
        <f t="shared" si="39"/>
        <v>2032961749.5271337</v>
      </c>
      <c r="AA136" s="66">
        <f>'Model Inputs &amp; Summary Results'!$F$40*I136</f>
        <v>35459.136332999995</v>
      </c>
      <c r="AB136" s="66">
        <f>'Model Inputs &amp; Summary Results'!$F$41*J136</f>
        <v>3498.1249999999995</v>
      </c>
      <c r="AC136" s="66">
        <f>'Model Inputs &amp; Summary Results'!$F$42*K136</f>
        <v>22.350999999999999</v>
      </c>
      <c r="AD136" s="67">
        <f t="shared" si="40"/>
        <v>134736.000215315</v>
      </c>
      <c r="AE136" s="67">
        <f t="shared" si="41"/>
        <v>34624.358439107491</v>
      </c>
      <c r="AF136" s="68">
        <f t="shared" si="42"/>
        <v>1349644069.2352469</v>
      </c>
      <c r="AG136" s="68">
        <f t="shared" si="54"/>
        <v>552930966.33915544</v>
      </c>
      <c r="AI136" s="68">
        <f t="shared" si="43"/>
        <v>6311881555.0418148</v>
      </c>
      <c r="AJ136" s="68">
        <f t="shared" si="44"/>
        <v>11626.510774879145</v>
      </c>
      <c r="AK136" s="68">
        <f>MIN($AJ136*'Model Inputs &amp; Summary Results'!$F$26,'Model Inputs &amp; Summary Results'!$F$23)</f>
        <v>3000</v>
      </c>
      <c r="AL136" s="68">
        <f t="shared" si="45"/>
        <v>18518.934133118179</v>
      </c>
      <c r="AM136" s="68">
        <f t="shared" si="55"/>
        <v>15518.934133118179</v>
      </c>
      <c r="AN136" s="68">
        <f t="shared" si="46"/>
        <v>1628661000</v>
      </c>
      <c r="AO136" s="69">
        <f t="shared" si="47"/>
        <v>0.25803098264717206</v>
      </c>
      <c r="AP136" s="49" t="b">
        <f>AND(AM136&lt;'Model Inputs &amp; Summary Results'!$F$14,AO136&gt;=0.25)</f>
        <v>1</v>
      </c>
      <c r="AR136" s="68">
        <f t="shared" si="56"/>
        <v>2585892715.8662891</v>
      </c>
      <c r="AS136" s="68">
        <f t="shared" si="57"/>
        <v>4763.2246045057054</v>
      </c>
      <c r="AT136" s="68">
        <f>MIN($AS136*'Model Inputs &amp; Summary Results'!$F$26,'Model Inputs &amp; Summary Results'!$F$23)</f>
        <v>3000</v>
      </c>
      <c r="AU136" s="68">
        <f t="shared" si="58"/>
        <v>1628661000</v>
      </c>
      <c r="AV136" s="68">
        <f t="shared" si="59"/>
        <v>957231715.86628914</v>
      </c>
      <c r="AX136" s="66">
        <f>'Model Inputs &amp; Summary Results'!$F$40*P136</f>
        <v>32078.397881250003</v>
      </c>
      <c r="AY136" s="66">
        <f>'Model Inputs &amp; Summary Results'!$F$41*Q136</f>
        <v>7740.7626022499999</v>
      </c>
      <c r="AZ136" s="66">
        <f>'Model Inputs &amp; Summary Results'!$F$42*R136</f>
        <v>47.328499999999998</v>
      </c>
      <c r="BA136" s="68">
        <f t="shared" si="48"/>
        <v>1004653204.0238119</v>
      </c>
      <c r="BB136" s="68">
        <f t="shared" si="60"/>
        <v>419149722.68301201</v>
      </c>
      <c r="BD136" s="68">
        <f t="shared" si="49"/>
        <v>9251.7170301757233</v>
      </c>
      <c r="BE136" s="68">
        <f>MIN($BD136*'Model Inputs &amp; Summary Results'!$F$26,'Model Inputs &amp; Summary Results'!$F$23)</f>
        <v>3000</v>
      </c>
      <c r="BF136" s="68">
        <f t="shared" si="50"/>
        <v>14656.983165411852</v>
      </c>
      <c r="BG136" s="68">
        <f t="shared" si="63"/>
        <v>11656.983165411852</v>
      </c>
      <c r="BH136" s="68">
        <f t="shared" si="51"/>
        <v>325773000</v>
      </c>
      <c r="BI136" s="70">
        <f t="shared" si="52"/>
        <v>0.32426413283232675</v>
      </c>
      <c r="BJ136" s="49" t="b">
        <f>AND(BG136&lt;'Model Inputs &amp; Summary Results'!$F$14,BG136&lt;$BX$23,BI136&gt;=0.25)</f>
        <v>1</v>
      </c>
      <c r="BL136" s="68">
        <f t="shared" si="61"/>
        <v>3859.8937543904376</v>
      </c>
      <c r="BM136" s="68">
        <f>MIN($BL136*'Model Inputs &amp; Summary Results'!$F$26,'Model Inputs &amp; Summary Results'!$F$23)</f>
        <v>2894.9203157928282</v>
      </c>
      <c r="BN136" s="68">
        <f t="shared" si="62"/>
        <v>314362292.01225901</v>
      </c>
      <c r="BO136" s="68">
        <f t="shared" si="64"/>
        <v>678880204.02381194</v>
      </c>
      <c r="BS136" s="49"/>
      <c r="BT136" s="49"/>
      <c r="BU136" s="49"/>
      <c r="BV136" s="49"/>
      <c r="BW136" s="49"/>
      <c r="BX136" s="49"/>
    </row>
    <row r="137" spans="1:76" x14ac:dyDescent="0.45">
      <c r="A137" s="49" t="str">
        <f t="shared" si="53"/>
        <v>TX</v>
      </c>
      <c r="B137" s="62">
        <v>0.84199999999999997</v>
      </c>
      <c r="C137" s="63" cm="1">
        <f t="array" ref="C137">_xlfn.IFNA(INDEX('Locations &amp; Fiber - Unserved'!$H:$H,MATCH(1,($A137='Locations &amp; Fiber - Unserved'!$A:$A)*($B137='Locations &amp; Fiber - Unserved'!$B:$B),0)),C136)</f>
        <v>0.24800750599999999</v>
      </c>
      <c r="D137" s="63" cm="1">
        <f t="array" ref="D137">_xlfn.IFNA(INDEX('Locations &amp; Fiber - Unserved'!$G:$G,MATCH(1,($A137='Locations &amp; Fiber - Unserved'!$A:$A)*($B137='Locations &amp; Fiber - Unserved'!$B:$B),0)),D136)</f>
        <v>0.75199249400000001</v>
      </c>
      <c r="E137" s="64" cm="1">
        <f t="array" ref="E137">_xlfn.IFNA(INDEX('Locations &amp; Fiber - Unserved'!$C:$C,MATCH(1,($A137='Locations &amp; Fiber - Unserved'!$A:$A)*($B137='Locations &amp; Fiber - Unserved'!$B:$B),0)),E136)</f>
        <v>543540</v>
      </c>
      <c r="F137" s="64" cm="1">
        <f t="array" ref="F137">_xlfn.IFNA(INDEX('Locations &amp; Fiber - Unserved'!$D:$D,MATCH(1,($A137='Locations &amp; Fiber - Unserved'!$A:$A)*($B137='Locations &amp; Fiber - Unserved'!$B:$B),0)),F136)</f>
        <v>57412.025690000002</v>
      </c>
      <c r="G137" s="65" cm="1">
        <f t="array" ref="G137">_xlfn.IFNA(INDEX('Locations &amp; Fiber - Unserved'!$F:$F,MATCH(1,($A137='Locations &amp; Fiber - Unserved'!$A:$A)*($B137='Locations &amp; Fiber - Unserved'!$B:$B),0)),G136)</f>
        <v>0.257914596</v>
      </c>
      <c r="H137" s="65" cm="1">
        <f t="array" ref="H137">_xlfn.IFNA(INDEX('Locations &amp; Fiber - Unserved'!$E:$E,MATCH(1,($A137='Locations &amp; Fiber - Unserved'!$A:$A)*($B137='Locations &amp; Fiber - Unserved'!$B:$B),0)),H136)</f>
        <v>0.39395535500000001</v>
      </c>
      <c r="I137" s="63" cm="1">
        <f t="array" ref="I137">_xlfn.IFNA(INDEX('Locations &amp; Fiber - Unserved'!$I:$I,MATCH(1,($A137='Locations &amp; Fiber - Unserved'!$A:$A)*($B137='Locations &amp; Fiber - Unserved'!$B:$B),0)),I136)</f>
        <v>0.92734982899999996</v>
      </c>
      <c r="J137" s="63" cm="1">
        <f t="array" ref="J137">_xlfn.IFNA(INDEX('Locations &amp; Fiber - Unserved'!$J:$J,MATCH(1,($A137='Locations &amp; Fiber - Unserved'!$A:$A)*($B137='Locations &amp; Fiber - Unserved'!$B:$B),0)),J136)</f>
        <v>7.22E-2</v>
      </c>
      <c r="K137" s="63" cm="1">
        <f t="array" ref="K137">_xlfn.IFNA(INDEX('Locations &amp; Fiber - Unserved'!$K:$K,MATCH(1,($A137='Locations &amp; Fiber - Unserved'!$A:$A)*($B137='Locations &amp; Fiber - Unserved'!$B:$B),0)),K136)</f>
        <v>4.3199999999999998E-4</v>
      </c>
      <c r="L137" s="64" cm="1">
        <f t="array" ref="L137">_xlfn.IFNA(INDEX('Locations &amp; Fiber - Underserved'!$C:$C,MATCH(1,($A137='Locations &amp; Fiber - Underserved'!$A:$A)*($B137='Locations &amp; Fiber - Underserved'!$B:$B),0)),L136)</f>
        <v>108718</v>
      </c>
      <c r="M137" s="64" cm="1">
        <f t="array" ref="M137">_xlfn.IFNA(INDEX('Locations &amp; Fiber - Underserved'!$D:$D,MATCH(1,($A137='Locations &amp; Fiber - Underserved'!$A:$A)*($B137='Locations &amp; Fiber - Underserved'!$B:$B),0)),M136)</f>
        <v>10560.72985</v>
      </c>
      <c r="N137" s="65" cm="1">
        <f t="array" ref="N137">_xlfn.IFNA(INDEX('Locations &amp; Fiber - Underserved'!$F:$F,MATCH(1,($A137='Locations &amp; Fiber - Underserved'!$A:$A)*($B137='Locations &amp; Fiber - Underserved'!$B:$B),0)),N136)</f>
        <v>0.232910646</v>
      </c>
      <c r="O137" s="72" cm="1">
        <f t="array" ref="O137">_xlfn.IFNA(INDEX('Locations &amp; Fiber - Underserved'!$E:$E,MATCH(1,($A137='Locations &amp; Fiber - Underserved'!$A:$A)*($B137='Locations &amp; Fiber - Underserved'!$B:$B),0)),O136)</f>
        <v>0.37127804599999997</v>
      </c>
      <c r="P137" s="63" cm="1">
        <f t="array" ref="P137">_xlfn.IFNA(INDEX('Locations &amp; Fiber - Underserved'!$I:$I,MATCH(1,($A137='Locations &amp; Fiber - Underserved'!$A:$A)*($B137='Locations &amp; Fiber - Underserved'!$B:$B),0)),P136)</f>
        <v>0.83923373800000001</v>
      </c>
      <c r="Q137" s="63" cm="1">
        <f t="array" ref="Q137">_xlfn.IFNA(INDEX('Locations &amp; Fiber - Underserved'!$J:$J,MATCH(1,($A137='Locations &amp; Fiber - Underserved'!$A:$A)*($B137='Locations &amp; Fiber - Underserved'!$B:$B),0)),Q136)</f>
        <v>0.15985100799999999</v>
      </c>
      <c r="R137" s="63" cm="1">
        <f t="array" ref="R137">_xlfn.IFNA(INDEX('Locations &amp; Fiber - Underserved'!$K:$K,MATCH(1,($A137='Locations &amp; Fiber - Underserved'!$A:$A)*($B137='Locations &amp; Fiber - Underserved'!$B:$B),0)),R136)</f>
        <v>9.1500000000000001E-4</v>
      </c>
      <c r="T137" s="66">
        <f>'Model Inputs &amp; Summary Results'!$F$44*I137</f>
        <v>42889.929591249995</v>
      </c>
      <c r="U137" s="66">
        <f>'Model Inputs &amp; Summary Results'!$F$45*J137</f>
        <v>4386.1499999999996</v>
      </c>
      <c r="V137" s="66">
        <f>'Model Inputs &amp; Summary Results'!$F$46*K137</f>
        <v>30.672000000000001</v>
      </c>
      <c r="W137" s="67">
        <f t="shared" si="36"/>
        <v>408738.00018875999</v>
      </c>
      <c r="X137" s="67">
        <f t="shared" si="37"/>
        <v>105419.49618853195</v>
      </c>
      <c r="Y137" s="68">
        <f t="shared" si="38"/>
        <v>4987053919.0656061</v>
      </c>
      <c r="Z137" s="68">
        <f t="shared" si="39"/>
        <v>2042393895.0066633</v>
      </c>
      <c r="AA137" s="66">
        <f>'Model Inputs &amp; Summary Results'!$F$40*I137</f>
        <v>35471.130959249997</v>
      </c>
      <c r="AB137" s="66">
        <f>'Model Inputs &amp; Summary Results'!$F$41*J137</f>
        <v>3483.65</v>
      </c>
      <c r="AC137" s="66">
        <f>'Model Inputs &amp; Summary Results'!$F$42*K137</f>
        <v>22.247999999999998</v>
      </c>
      <c r="AD137" s="67">
        <f t="shared" si="40"/>
        <v>134801.99981124001</v>
      </c>
      <c r="AE137" s="67">
        <f t="shared" si="41"/>
        <v>34767.40332130804</v>
      </c>
      <c r="AF137" s="68">
        <f t="shared" si="42"/>
        <v>1355130086.0925481</v>
      </c>
      <c r="AG137" s="68">
        <f t="shared" si="54"/>
        <v>554978843.15913761</v>
      </c>
      <c r="AI137" s="68">
        <f t="shared" si="43"/>
        <v>6342184005.1581545</v>
      </c>
      <c r="AJ137" s="68">
        <f t="shared" si="44"/>
        <v>11668.293051400366</v>
      </c>
      <c r="AK137" s="68">
        <f>MIN($AJ137*'Model Inputs &amp; Summary Results'!$F$26,'Model Inputs &amp; Summary Results'!$F$23)</f>
        <v>3000</v>
      </c>
      <c r="AL137" s="68">
        <f t="shared" si="45"/>
        <v>18636.748117027706</v>
      </c>
      <c r="AM137" s="68">
        <f t="shared" si="55"/>
        <v>15636.748117027706</v>
      </c>
      <c r="AN137" s="68">
        <f t="shared" si="46"/>
        <v>1630620000</v>
      </c>
      <c r="AO137" s="69">
        <f t="shared" si="47"/>
        <v>0.25710701529217733</v>
      </c>
      <c r="AP137" s="49" t="b">
        <f>AND(AM137&lt;'Model Inputs &amp; Summary Results'!$F$14,AO137&gt;=0.25)</f>
        <v>1</v>
      </c>
      <c r="AR137" s="68">
        <f t="shared" si="56"/>
        <v>2597372738.165801</v>
      </c>
      <c r="AS137" s="68">
        <f t="shared" si="57"/>
        <v>4778.6229866537897</v>
      </c>
      <c r="AT137" s="68">
        <f>MIN($AS137*'Model Inputs &amp; Summary Results'!$F$26,'Model Inputs &amp; Summary Results'!$F$23)</f>
        <v>3000</v>
      </c>
      <c r="AU137" s="68">
        <f t="shared" si="58"/>
        <v>1630620000</v>
      </c>
      <c r="AV137" s="68">
        <f t="shared" si="59"/>
        <v>966752738.16580105</v>
      </c>
      <c r="AX137" s="66">
        <f>'Model Inputs &amp; Summary Results'!$F$40*P137</f>
        <v>32100.690478500001</v>
      </c>
      <c r="AY137" s="66">
        <f>'Model Inputs &amp; Summary Results'!$F$41*Q137</f>
        <v>7712.8111359999994</v>
      </c>
      <c r="AZ137" s="66">
        <f>'Model Inputs &amp; Summary Results'!$F$42*R137</f>
        <v>47.122500000000002</v>
      </c>
      <c r="BA137" s="68">
        <f t="shared" si="48"/>
        <v>1009333966.8924626</v>
      </c>
      <c r="BB137" s="68">
        <f t="shared" si="60"/>
        <v>420957282.92562991</v>
      </c>
      <c r="BD137" s="68">
        <f t="shared" si="49"/>
        <v>9283.9637124713718</v>
      </c>
      <c r="BE137" s="68">
        <f>MIN($BD137*'Model Inputs &amp; Summary Results'!$F$26,'Model Inputs &amp; Summary Results'!$F$23)</f>
        <v>3000</v>
      </c>
      <c r="BF137" s="68">
        <f t="shared" si="50"/>
        <v>14799.374633572037</v>
      </c>
      <c r="BG137" s="68">
        <f t="shared" si="63"/>
        <v>11799.374633572037</v>
      </c>
      <c r="BH137" s="68">
        <f t="shared" si="51"/>
        <v>326154000</v>
      </c>
      <c r="BI137" s="70">
        <f t="shared" si="52"/>
        <v>0.32313784208032048</v>
      </c>
      <c r="BJ137" s="49" t="b">
        <f>AND(BG137&lt;'Model Inputs &amp; Summary Results'!$F$14,BG137&lt;$BX$23,BI137&gt;=0.25)</f>
        <v>1</v>
      </c>
      <c r="BL137" s="68">
        <f t="shared" si="61"/>
        <v>3872.0109174711633</v>
      </c>
      <c r="BM137" s="68">
        <f>MIN($BL137*'Model Inputs &amp; Summary Results'!$F$26,'Model Inputs &amp; Summary Results'!$F$23)</f>
        <v>2904.0081881033725</v>
      </c>
      <c r="BN137" s="68">
        <f t="shared" si="62"/>
        <v>315717962.19422245</v>
      </c>
      <c r="BO137" s="68">
        <f t="shared" si="64"/>
        <v>683179966.89246261</v>
      </c>
      <c r="BS137" s="49"/>
      <c r="BT137" s="49"/>
      <c r="BU137" s="49"/>
      <c r="BV137" s="49"/>
      <c r="BW137" s="49"/>
      <c r="BX137" s="49"/>
    </row>
    <row r="138" spans="1:76" x14ac:dyDescent="0.45">
      <c r="A138" s="49" t="str">
        <f t="shared" si="53"/>
        <v>TX</v>
      </c>
      <c r="B138" s="62">
        <v>0.84299999999999997</v>
      </c>
      <c r="C138" s="63" cm="1">
        <f t="array" ref="C138">_xlfn.IFNA(INDEX('Locations &amp; Fiber - Unserved'!$H:$H,MATCH(1,($A138='Locations &amp; Fiber - Unserved'!$A:$A)*($B138='Locations &amp; Fiber - Unserved'!$B:$B),0)),C137)</f>
        <v>0.24797265600000001</v>
      </c>
      <c r="D138" s="63" cm="1">
        <f t="array" ref="D138">_xlfn.IFNA(INDEX('Locations &amp; Fiber - Unserved'!$G:$G,MATCH(1,($A138='Locations &amp; Fiber - Unserved'!$A:$A)*($B138='Locations &amp; Fiber - Unserved'!$B:$B),0)),D137)</f>
        <v>0.75202734400000004</v>
      </c>
      <c r="E138" s="64" cm="1">
        <f t="array" ref="E138">_xlfn.IFNA(INDEX('Locations &amp; Fiber - Unserved'!$C:$C,MATCH(1,($A138='Locations &amp; Fiber - Unserved'!$A:$A)*($B138='Locations &amp; Fiber - Unserved'!$B:$B),0)),E137)</f>
        <v>544185</v>
      </c>
      <c r="F138" s="64" cm="1">
        <f t="array" ref="F138">_xlfn.IFNA(INDEX('Locations &amp; Fiber - Unserved'!$D:$D,MATCH(1,($A138='Locations &amp; Fiber - Unserved'!$A:$A)*($B138='Locations &amp; Fiber - Unserved'!$B:$B),0)),F137)</f>
        <v>57666.822410000001</v>
      </c>
      <c r="G138" s="65" cm="1">
        <f t="array" ref="G138">_xlfn.IFNA(INDEX('Locations &amp; Fiber - Unserved'!$F:$F,MATCH(1,($A138='Locations &amp; Fiber - Unserved'!$A:$A)*($B138='Locations &amp; Fiber - Unserved'!$B:$B),0)),G137)</f>
        <v>0.25882081899999998</v>
      </c>
      <c r="H138" s="65" cm="1">
        <f t="array" ref="H138">_xlfn.IFNA(INDEX('Locations &amp; Fiber - Unserved'!$E:$E,MATCH(1,($A138='Locations &amp; Fiber - Unserved'!$A:$A)*($B138='Locations &amp; Fiber - Unserved'!$B:$B),0)),H137)</f>
        <v>0.39588884099999999</v>
      </c>
      <c r="I138" s="63" cm="1">
        <f t="array" ref="I138">_xlfn.IFNA(INDEX('Locations &amp; Fiber - Unserved'!$I:$I,MATCH(1,($A138='Locations &amp; Fiber - Unserved'!$A:$A)*($B138='Locations &amp; Fiber - Unserved'!$B:$B),0)),I137)</f>
        <v>0.92767431499999997</v>
      </c>
      <c r="J138" s="63" cm="1">
        <f t="array" ref="J138">_xlfn.IFNA(INDEX('Locations &amp; Fiber - Unserved'!$J:$J,MATCH(1,($A138='Locations &amp; Fiber - Unserved'!$A:$A)*($B138='Locations &amp; Fiber - Unserved'!$B:$B),0)),J137)</f>
        <v>7.1900000000000006E-2</v>
      </c>
      <c r="K138" s="63" cm="1">
        <f t="array" ref="K138">_xlfn.IFNA(INDEX('Locations &amp; Fiber - Unserved'!$K:$K,MATCH(1,($A138='Locations &amp; Fiber - Unserved'!$A:$A)*($B138='Locations &amp; Fiber - Unserved'!$B:$B),0)),K137)</f>
        <v>4.2999999999999999E-4</v>
      </c>
      <c r="L138" s="64" cm="1">
        <f t="array" ref="L138">_xlfn.IFNA(INDEX('Locations &amp; Fiber - Underserved'!$C:$C,MATCH(1,($A138='Locations &amp; Fiber - Underserved'!$A:$A)*($B138='Locations &amp; Fiber - Underserved'!$B:$B),0)),L137)</f>
        <v>108858</v>
      </c>
      <c r="M138" s="64" cm="1">
        <f t="array" ref="M138">_xlfn.IFNA(INDEX('Locations &amp; Fiber - Underserved'!$D:$D,MATCH(1,($A138='Locations &amp; Fiber - Underserved'!$A:$A)*($B138='Locations &amp; Fiber - Underserved'!$B:$B),0)),M137)</f>
        <v>10612.817849999999</v>
      </c>
      <c r="N138" s="65" cm="1">
        <f t="array" ref="N138">_xlfn.IFNA(INDEX('Locations &amp; Fiber - Underserved'!$F:$F,MATCH(1,($A138='Locations &amp; Fiber - Underserved'!$A:$A)*($B138='Locations &amp; Fiber - Underserved'!$B:$B),0)),N137)</f>
        <v>0.233856435</v>
      </c>
      <c r="O138" s="72" cm="1">
        <f t="array" ref="O138">_xlfn.IFNA(INDEX('Locations &amp; Fiber - Underserved'!$E:$E,MATCH(1,($A138='Locations &amp; Fiber - Underserved'!$A:$A)*($B138='Locations &amp; Fiber - Underserved'!$B:$B),0)),O137)</f>
        <v>0.37333385299999999</v>
      </c>
      <c r="P138" s="63" cm="1">
        <f t="array" ref="P138">_xlfn.IFNA(INDEX('Locations &amp; Fiber - Underserved'!$I:$I,MATCH(1,($A138='Locations &amp; Fiber - Underserved'!$A:$A)*($B138='Locations &amp; Fiber - Underserved'!$B:$B),0)),P137)</f>
        <v>0.840053999</v>
      </c>
      <c r="Q138" s="63" cm="1">
        <f t="array" ref="Q138">_xlfn.IFNA(INDEX('Locations &amp; Fiber - Underserved'!$J:$J,MATCH(1,($A138='Locations &amp; Fiber - Underserved'!$A:$A)*($B138='Locations &amp; Fiber - Underserved'!$B:$B),0)),Q137)</f>
        <v>0.159029051</v>
      </c>
      <c r="R138" s="63" cm="1">
        <f t="array" ref="R138">_xlfn.IFNA(INDEX('Locations &amp; Fiber - Underserved'!$K:$K,MATCH(1,($A138='Locations &amp; Fiber - Underserved'!$A:$A)*($B138='Locations &amp; Fiber - Underserved'!$B:$B),0)),R137)</f>
        <v>9.1699999999999995E-4</v>
      </c>
      <c r="T138" s="66">
        <f>'Model Inputs &amp; Summary Results'!$F$44*I138</f>
        <v>42904.937068749998</v>
      </c>
      <c r="U138" s="66">
        <f>'Model Inputs &amp; Summary Results'!$F$45*J138</f>
        <v>4367.9250000000002</v>
      </c>
      <c r="V138" s="66">
        <f>'Model Inputs &amp; Summary Results'!$F$46*K138</f>
        <v>30.529999999999998</v>
      </c>
      <c r="W138" s="67">
        <f t="shared" si="36"/>
        <v>409242.00019464002</v>
      </c>
      <c r="X138" s="67">
        <f t="shared" si="37"/>
        <v>105920.34965957487</v>
      </c>
      <c r="Y138" s="68">
        <f t="shared" si="38"/>
        <v>5010391828.0059605</v>
      </c>
      <c r="Z138" s="68">
        <f t="shared" si="39"/>
        <v>2051407494.9401007</v>
      </c>
      <c r="AA138" s="66">
        <f>'Model Inputs &amp; Summary Results'!$F$40*I138</f>
        <v>35483.542548749996</v>
      </c>
      <c r="AB138" s="66">
        <f>'Model Inputs &amp; Summary Results'!$F$41*J138</f>
        <v>3469.1750000000002</v>
      </c>
      <c r="AC138" s="66">
        <f>'Model Inputs &amp; Summary Results'!$F$42*K138</f>
        <v>22.145</v>
      </c>
      <c r="AD138" s="67">
        <f t="shared" si="40"/>
        <v>134942.99980536001</v>
      </c>
      <c r="AE138" s="67">
        <f t="shared" si="41"/>
        <v>34926.057727940119</v>
      </c>
      <c r="AF138" s="68">
        <f t="shared" si="42"/>
        <v>1361238299.3161738</v>
      </c>
      <c r="AG138" s="68">
        <f t="shared" si="54"/>
        <v>557332549.12481713</v>
      </c>
      <c r="AI138" s="68">
        <f t="shared" si="43"/>
        <v>6371630127.322134</v>
      </c>
      <c r="AJ138" s="68">
        <f t="shared" si="44"/>
        <v>11708.573605156582</v>
      </c>
      <c r="AK138" s="68">
        <f>MIN($AJ138*'Model Inputs &amp; Summary Results'!$F$26,'Model Inputs &amp; Summary Results'!$F$23)</f>
        <v>3000</v>
      </c>
      <c r="AL138" s="68">
        <f t="shared" si="45"/>
        <v>18726.88506146603</v>
      </c>
      <c r="AM138" s="68">
        <f t="shared" si="55"/>
        <v>15726.88506146603</v>
      </c>
      <c r="AN138" s="68">
        <f t="shared" si="46"/>
        <v>1632555000</v>
      </c>
      <c r="AO138" s="69">
        <f t="shared" si="47"/>
        <v>0.25622249995326229</v>
      </c>
      <c r="AP138" s="49" t="b">
        <f>AND(AM138&lt;'Model Inputs &amp; Summary Results'!$F$14,AO138&gt;=0.25)</f>
        <v>1</v>
      </c>
      <c r="AR138" s="68">
        <f t="shared" si="56"/>
        <v>2608740044.0649176</v>
      </c>
      <c r="AS138" s="68">
        <f t="shared" si="57"/>
        <v>4793.8477614504582</v>
      </c>
      <c r="AT138" s="68">
        <f>MIN($AS138*'Model Inputs &amp; Summary Results'!$F$26,'Model Inputs &amp; Summary Results'!$F$23)</f>
        <v>3000</v>
      </c>
      <c r="AU138" s="68">
        <f t="shared" si="58"/>
        <v>1632555000</v>
      </c>
      <c r="AV138" s="68">
        <f t="shared" si="59"/>
        <v>976185044.06491756</v>
      </c>
      <c r="AX138" s="66">
        <f>'Model Inputs &amp; Summary Results'!$F$40*P138</f>
        <v>32132.06546175</v>
      </c>
      <c r="AY138" s="66">
        <f>'Model Inputs &amp; Summary Results'!$F$41*Q138</f>
        <v>7673.1517107500003</v>
      </c>
      <c r="AZ138" s="66">
        <f>'Model Inputs &amp; Summary Results'!$F$42*R138</f>
        <v>47.225499999999997</v>
      </c>
      <c r="BA138" s="68">
        <f t="shared" si="48"/>
        <v>1014529363.9441074</v>
      </c>
      <c r="BB138" s="68">
        <f t="shared" si="60"/>
        <v>422946714.96080971</v>
      </c>
      <c r="BD138" s="68">
        <f t="shared" si="49"/>
        <v>9319.7501694327239</v>
      </c>
      <c r="BE138" s="68">
        <f>MIN($BD138*'Model Inputs &amp; Summary Results'!$F$26,'Model Inputs &amp; Summary Results'!$F$23)</f>
        <v>3000</v>
      </c>
      <c r="BF138" s="68">
        <f t="shared" si="50"/>
        <v>14878.265974386042</v>
      </c>
      <c r="BG138" s="68">
        <f t="shared" si="63"/>
        <v>11878.265974386042</v>
      </c>
      <c r="BH138" s="68">
        <f t="shared" si="51"/>
        <v>326574000</v>
      </c>
      <c r="BI138" s="70">
        <f t="shared" si="52"/>
        <v>0.32189704074252073</v>
      </c>
      <c r="BJ138" s="49" t="b">
        <f>AND(BG138&lt;'Model Inputs &amp; Summary Results'!$F$14,BG138&lt;$BX$23,BI138&gt;=0.25)</f>
        <v>1</v>
      </c>
      <c r="BL138" s="68">
        <f t="shared" si="61"/>
        <v>3885.3066835768591</v>
      </c>
      <c r="BM138" s="68">
        <f>MIN($BL138*'Model Inputs &amp; Summary Results'!$F$26,'Model Inputs &amp; Summary Results'!$F$23)</f>
        <v>2913.9800126826444</v>
      </c>
      <c r="BN138" s="68">
        <f t="shared" si="62"/>
        <v>317210036.22060728</v>
      </c>
      <c r="BO138" s="68">
        <f t="shared" si="64"/>
        <v>687955363.94410741</v>
      </c>
      <c r="BS138" s="49"/>
      <c r="BT138" s="49"/>
      <c r="BU138" s="49"/>
      <c r="BV138" s="49"/>
      <c r="BW138" s="49"/>
      <c r="BX138" s="49"/>
    </row>
    <row r="139" spans="1:76" x14ac:dyDescent="0.45">
      <c r="A139" s="49" t="str">
        <f t="shared" si="53"/>
        <v>TX</v>
      </c>
      <c r="B139" s="62">
        <v>0.84399999999999997</v>
      </c>
      <c r="C139" s="63" cm="1">
        <f t="array" ref="C139">_xlfn.IFNA(INDEX('Locations &amp; Fiber - Unserved'!$H:$H,MATCH(1,($A139='Locations &amp; Fiber - Unserved'!$A:$A)*($B139='Locations &amp; Fiber - Unserved'!$B:$B),0)),C138)</f>
        <v>0.247988826</v>
      </c>
      <c r="D139" s="63" cm="1">
        <f t="array" ref="D139">_xlfn.IFNA(INDEX('Locations &amp; Fiber - Unserved'!$G:$G,MATCH(1,($A139='Locations &amp; Fiber - Unserved'!$A:$A)*($B139='Locations &amp; Fiber - Unserved'!$B:$B),0)),D138)</f>
        <v>0.75201117399999995</v>
      </c>
      <c r="E139" s="64" cm="1">
        <f t="array" ref="E139">_xlfn.IFNA(INDEX('Locations &amp; Fiber - Unserved'!$C:$C,MATCH(1,($A139='Locations &amp; Fiber - Unserved'!$A:$A)*($B139='Locations &amp; Fiber - Unserved'!$B:$B),0)),E138)</f>
        <v>544831</v>
      </c>
      <c r="F139" s="64" cm="1">
        <f t="array" ref="F139">_xlfn.IFNA(INDEX('Locations &amp; Fiber - Unserved'!$D:$D,MATCH(1,($A139='Locations &amp; Fiber - Unserved'!$A:$A)*($B139='Locations &amp; Fiber - Unserved'!$B:$B),0)),F138)</f>
        <v>57923.260710000002</v>
      </c>
      <c r="G139" s="65" cm="1">
        <f t="array" ref="G139">_xlfn.IFNA(INDEX('Locations &amp; Fiber - Unserved'!$F:$F,MATCH(1,($A139='Locations &amp; Fiber - Unserved'!$A:$A)*($B139='Locations &amp; Fiber - Unserved'!$B:$B),0)),G138)</f>
        <v>0.25987272300000003</v>
      </c>
      <c r="H139" s="65" cm="1">
        <f t="array" ref="H139">_xlfn.IFNA(INDEX('Locations &amp; Fiber - Unserved'!$E:$E,MATCH(1,($A139='Locations &amp; Fiber - Unserved'!$A:$A)*($B139='Locations &amp; Fiber - Unserved'!$B:$B),0)),H138)</f>
        <v>0.39814076700000001</v>
      </c>
      <c r="I139" s="63" cm="1">
        <f t="array" ref="I139">_xlfn.IFNA(INDEX('Locations &amp; Fiber - Unserved'!$I:$I,MATCH(1,($A139='Locations &amp; Fiber - Unserved'!$A:$A)*($B139='Locations &amp; Fiber - Unserved'!$B:$B),0)),I138)</f>
        <v>0.92797657899999997</v>
      </c>
      <c r="J139" s="63" cm="1">
        <f t="array" ref="J139">_xlfn.IFNA(INDEX('Locations &amp; Fiber - Unserved'!$J:$J,MATCH(1,($A139='Locations &amp; Fiber - Unserved'!$A:$A)*($B139='Locations &amp; Fiber - Unserved'!$B:$B),0)),J138)</f>
        <v>7.1599999999999997E-2</v>
      </c>
      <c r="K139" s="63" cm="1">
        <f t="array" ref="K139">_xlfn.IFNA(INDEX('Locations &amp; Fiber - Unserved'!$K:$K,MATCH(1,($A139='Locations &amp; Fiber - Unserved'!$A:$A)*($B139='Locations &amp; Fiber - Unserved'!$B:$B),0)),K138)</f>
        <v>4.2999999999999999E-4</v>
      </c>
      <c r="L139" s="64" cm="1">
        <f t="array" ref="L139">_xlfn.IFNA(INDEX('Locations &amp; Fiber - Underserved'!$C:$C,MATCH(1,($A139='Locations &amp; Fiber - Underserved'!$A:$A)*($B139='Locations &amp; Fiber - Underserved'!$B:$B),0)),L138)</f>
        <v>108980</v>
      </c>
      <c r="M139" s="64" cm="1">
        <f t="array" ref="M139">_xlfn.IFNA(INDEX('Locations &amp; Fiber - Underserved'!$D:$D,MATCH(1,($A139='Locations &amp; Fiber - Underserved'!$A:$A)*($B139='Locations &amp; Fiber - Underserved'!$B:$B),0)),M138)</f>
        <v>10658.533020000001</v>
      </c>
      <c r="N139" s="65" cm="1">
        <f t="array" ref="N139">_xlfn.IFNA(INDEX('Locations &amp; Fiber - Underserved'!$F:$F,MATCH(1,($A139='Locations &amp; Fiber - Underserved'!$A:$A)*($B139='Locations &amp; Fiber - Underserved'!$B:$B),0)),N138)</f>
        <v>0.23483704899999999</v>
      </c>
      <c r="O139" s="72" cm="1">
        <f t="array" ref="O139">_xlfn.IFNA(INDEX('Locations &amp; Fiber - Underserved'!$E:$E,MATCH(1,($A139='Locations &amp; Fiber - Underserved'!$A:$A)*($B139='Locations &amp; Fiber - Underserved'!$B:$B),0)),O138)</f>
        <v>0.37576023200000003</v>
      </c>
      <c r="P139" s="63" cm="1">
        <f t="array" ref="P139">_xlfn.IFNA(INDEX('Locations &amp; Fiber - Underserved'!$I:$I,MATCH(1,($A139='Locations &amp; Fiber - Underserved'!$A:$A)*($B139='Locations &amp; Fiber - Underserved'!$B:$B),0)),P138)</f>
        <v>0.84052825499999995</v>
      </c>
      <c r="Q139" s="63" cm="1">
        <f t="array" ref="Q139">_xlfn.IFNA(INDEX('Locations &amp; Fiber - Underserved'!$J:$J,MATCH(1,($A139='Locations &amp; Fiber - Underserved'!$A:$A)*($B139='Locations &amp; Fiber - Underserved'!$B:$B),0)),Q138)</f>
        <v>0.15855777200000001</v>
      </c>
      <c r="R139" s="63" cm="1">
        <f t="array" ref="R139">_xlfn.IFNA(INDEX('Locations &amp; Fiber - Underserved'!$K:$K,MATCH(1,($A139='Locations &amp; Fiber - Underserved'!$A:$A)*($B139='Locations &amp; Fiber - Underserved'!$B:$B),0)),R138)</f>
        <v>9.1399999999999999E-4</v>
      </c>
      <c r="T139" s="66">
        <f>'Model Inputs &amp; Summary Results'!$F$44*I139</f>
        <v>42918.916778749997</v>
      </c>
      <c r="U139" s="66">
        <f>'Model Inputs &amp; Summary Results'!$F$45*J139</f>
        <v>4349.7</v>
      </c>
      <c r="V139" s="66">
        <f>'Model Inputs &amp; Summary Results'!$F$46*K139</f>
        <v>30.529999999999998</v>
      </c>
      <c r="W139" s="67">
        <f t="shared" si="36"/>
        <v>409718.99994159397</v>
      </c>
      <c r="X139" s="67">
        <f t="shared" si="37"/>
        <v>106474.79217965888</v>
      </c>
      <c r="Y139" s="68">
        <f t="shared" si="38"/>
        <v>5036166823.5425873</v>
      </c>
      <c r="Z139" s="68">
        <f t="shared" si="39"/>
        <v>2060300662.9303551</v>
      </c>
      <c r="AA139" s="66">
        <f>'Model Inputs &amp; Summary Results'!$F$40*I139</f>
        <v>35495.104146749996</v>
      </c>
      <c r="AB139" s="66">
        <f>'Model Inputs &amp; Summary Results'!$F$41*J139</f>
        <v>3454.7</v>
      </c>
      <c r="AC139" s="66">
        <f>'Model Inputs &amp; Summary Results'!$F$42*K139</f>
        <v>22.145</v>
      </c>
      <c r="AD139" s="67">
        <f t="shared" si="40"/>
        <v>135112.000058406</v>
      </c>
      <c r="AE139" s="67">
        <f t="shared" si="41"/>
        <v>35111.923365154129</v>
      </c>
      <c r="AF139" s="68">
        <f t="shared" si="42"/>
        <v>1368380091.8313694</v>
      </c>
      <c r="AG139" s="68">
        <f t="shared" si="54"/>
        <v>559805603.96879601</v>
      </c>
      <c r="AI139" s="68">
        <f t="shared" si="43"/>
        <v>6404546915.3739567</v>
      </c>
      <c r="AJ139" s="68">
        <f t="shared" si="44"/>
        <v>11755.10739178563</v>
      </c>
      <c r="AK139" s="68">
        <f>MIN($AJ139*'Model Inputs &amp; Summary Results'!$F$26,'Model Inputs &amp; Summary Results'!$F$23)</f>
        <v>3000</v>
      </c>
      <c r="AL139" s="68">
        <f t="shared" si="45"/>
        <v>18831.718576937103</v>
      </c>
      <c r="AM139" s="68">
        <f t="shared" si="55"/>
        <v>15831.718576937103</v>
      </c>
      <c r="AN139" s="68">
        <f t="shared" si="46"/>
        <v>1634493000</v>
      </c>
      <c r="AO139" s="69">
        <f t="shared" si="47"/>
        <v>0.25520821716153563</v>
      </c>
      <c r="AP139" s="49" t="b">
        <f>AND(AM139&lt;'Model Inputs &amp; Summary Results'!$F$14,AO139&gt;=0.25)</f>
        <v>1</v>
      </c>
      <c r="AR139" s="68">
        <f t="shared" si="56"/>
        <v>2620106266.8991508</v>
      </c>
      <c r="AS139" s="68">
        <f t="shared" si="57"/>
        <v>4809.0256738312446</v>
      </c>
      <c r="AT139" s="68">
        <f>MIN($AS139*'Model Inputs &amp; Summary Results'!$F$26,'Model Inputs &amp; Summary Results'!$F$23)</f>
        <v>3000</v>
      </c>
      <c r="AU139" s="68">
        <f t="shared" si="58"/>
        <v>1634493000</v>
      </c>
      <c r="AV139" s="68">
        <f t="shared" si="59"/>
        <v>985613266.89915085</v>
      </c>
      <c r="AX139" s="66">
        <f>'Model Inputs &amp; Summary Results'!$F$40*P139</f>
        <v>32150.205753749997</v>
      </c>
      <c r="AY139" s="66">
        <f>'Model Inputs &amp; Summary Results'!$F$41*Q139</f>
        <v>7650.4124990000009</v>
      </c>
      <c r="AZ139" s="66">
        <f>'Model Inputs &amp; Summary Results'!$F$42*R139</f>
        <v>47.070999999999998</v>
      </c>
      <c r="BA139" s="68">
        <f t="shared" si="48"/>
        <v>1019803644.8656743</v>
      </c>
      <c r="BB139" s="68">
        <f t="shared" si="60"/>
        <v>424717911.67113507</v>
      </c>
      <c r="BD139" s="68">
        <f t="shared" si="49"/>
        <v>9357.7137535848251</v>
      </c>
      <c r="BE139" s="68">
        <f>MIN($BD139*'Model Inputs &amp; Summary Results'!$F$26,'Model Inputs &amp; Summary Results'!$F$23)</f>
        <v>3000</v>
      </c>
      <c r="BF139" s="68">
        <f t="shared" si="50"/>
        <v>14973.176958277249</v>
      </c>
      <c r="BG139" s="68">
        <f t="shared" si="63"/>
        <v>11973.176958277249</v>
      </c>
      <c r="BH139" s="68">
        <f t="shared" si="51"/>
        <v>326940000</v>
      </c>
      <c r="BI139" s="70">
        <f t="shared" si="52"/>
        <v>0.32059112717043059</v>
      </c>
      <c r="BJ139" s="49" t="b">
        <f>AND(BG139&lt;'Model Inputs &amp; Summary Results'!$F$14,BG139&lt;$BX$23,BI139&gt;=0.25)</f>
        <v>1</v>
      </c>
      <c r="BL139" s="68">
        <f t="shared" si="61"/>
        <v>3897.2096868336857</v>
      </c>
      <c r="BM139" s="68">
        <f>MIN($BL139*'Model Inputs &amp; Summary Results'!$F$26,'Model Inputs &amp; Summary Results'!$F$23)</f>
        <v>2922.9072651252645</v>
      </c>
      <c r="BN139" s="68">
        <f t="shared" si="62"/>
        <v>318538433.75335133</v>
      </c>
      <c r="BO139" s="68">
        <f t="shared" si="64"/>
        <v>692863644.86567426</v>
      </c>
      <c r="BS139" s="49"/>
      <c r="BT139" s="49"/>
      <c r="BU139" s="49"/>
      <c r="BV139" s="49"/>
      <c r="BW139" s="49"/>
      <c r="BX139" s="49"/>
    </row>
    <row r="140" spans="1:76" x14ac:dyDescent="0.45">
      <c r="A140" s="49" t="str">
        <f t="shared" si="53"/>
        <v>TX</v>
      </c>
      <c r="B140" s="62">
        <v>0.84499999999999997</v>
      </c>
      <c r="C140" s="63" cm="1">
        <f t="array" ref="C140">_xlfn.IFNA(INDEX('Locations &amp; Fiber - Unserved'!$H:$H,MATCH(1,($A140='Locations &amp; Fiber - Unserved'!$A:$A)*($B140='Locations &amp; Fiber - Unserved'!$B:$B),0)),C139)</f>
        <v>0.24789355199999999</v>
      </c>
      <c r="D140" s="63" cm="1">
        <f t="array" ref="D140">_xlfn.IFNA(INDEX('Locations &amp; Fiber - Unserved'!$G:$G,MATCH(1,($A140='Locations &amp; Fiber - Unserved'!$A:$A)*($B140='Locations &amp; Fiber - Unserved'!$B:$B),0)),D139)</f>
        <v>0.75210644800000004</v>
      </c>
      <c r="E140" s="64" cm="1">
        <f t="array" ref="E140">_xlfn.IFNA(INDEX('Locations &amp; Fiber - Unserved'!$C:$C,MATCH(1,($A140='Locations &amp; Fiber - Unserved'!$A:$A)*($B140='Locations &amp; Fiber - Unserved'!$B:$B),0)),E139)</f>
        <v>545468</v>
      </c>
      <c r="F140" s="64" cm="1">
        <f t="array" ref="F140">_xlfn.IFNA(INDEX('Locations &amp; Fiber - Unserved'!$D:$D,MATCH(1,($A140='Locations &amp; Fiber - Unserved'!$A:$A)*($B140='Locations &amp; Fiber - Unserved'!$B:$B),0)),F139)</f>
        <v>58177.866370000003</v>
      </c>
      <c r="G140" s="65" cm="1">
        <f t="array" ref="G140">_xlfn.IFNA(INDEX('Locations &amp; Fiber - Unserved'!$F:$F,MATCH(1,($A140='Locations &amp; Fiber - Unserved'!$A:$A)*($B140='Locations &amp; Fiber - Unserved'!$B:$B),0)),G139)</f>
        <v>0.26082659800000002</v>
      </c>
      <c r="H140" s="65" cm="1">
        <f t="array" ref="H140">_xlfn.IFNA(INDEX('Locations &amp; Fiber - Unserved'!$E:$E,MATCH(1,($A140='Locations &amp; Fiber - Unserved'!$A:$A)*($B140='Locations &amp; Fiber - Unserved'!$B:$B),0)),H139)</f>
        <v>0.400913248</v>
      </c>
      <c r="I140" s="63" cm="1">
        <f t="array" ref="I140">_xlfn.IFNA(INDEX('Locations &amp; Fiber - Unserved'!$I:$I,MATCH(1,($A140='Locations &amp; Fiber - Unserved'!$A:$A)*($B140='Locations &amp; Fiber - Unserved'!$B:$B),0)),I139)</f>
        <v>0.92823702600000002</v>
      </c>
      <c r="J140" s="63" cm="1">
        <f t="array" ref="J140">_xlfn.IFNA(INDEX('Locations &amp; Fiber - Unserved'!$J:$J,MATCH(1,($A140='Locations &amp; Fiber - Unserved'!$A:$A)*($B140='Locations &amp; Fiber - Unserved'!$B:$B),0)),J139)</f>
        <v>7.1300000000000002E-2</v>
      </c>
      <c r="K140" s="63" cm="1">
        <f t="array" ref="K140">_xlfn.IFNA(INDEX('Locations &amp; Fiber - Unserved'!$K:$K,MATCH(1,($A140='Locations &amp; Fiber - Unserved'!$A:$A)*($B140='Locations &amp; Fiber - Unserved'!$B:$B),0)),K139)</f>
        <v>4.28E-4</v>
      </c>
      <c r="L140" s="64" cm="1">
        <f t="array" ref="L140">_xlfn.IFNA(INDEX('Locations &amp; Fiber - Underserved'!$C:$C,MATCH(1,($A140='Locations &amp; Fiber - Underserved'!$A:$A)*($B140='Locations &amp; Fiber - Underserved'!$B:$B),0)),L139)</f>
        <v>109100</v>
      </c>
      <c r="M140" s="64" cm="1">
        <f t="array" ref="M140">_xlfn.IFNA(INDEX('Locations &amp; Fiber - Underserved'!$D:$D,MATCH(1,($A140='Locations &amp; Fiber - Underserved'!$A:$A)*($B140='Locations &amp; Fiber - Underserved'!$B:$B),0)),M139)</f>
        <v>10703.75959</v>
      </c>
      <c r="N140" s="65" cm="1">
        <f t="array" ref="N140">_xlfn.IFNA(INDEX('Locations &amp; Fiber - Underserved'!$F:$F,MATCH(1,($A140='Locations &amp; Fiber - Underserved'!$A:$A)*($B140='Locations &amp; Fiber - Underserved'!$B:$B),0)),N139)</f>
        <v>0.235732161</v>
      </c>
      <c r="O140" s="72" cm="1">
        <f t="array" ref="O140">_xlfn.IFNA(INDEX('Locations &amp; Fiber - Underserved'!$E:$E,MATCH(1,($A140='Locations &amp; Fiber - Underserved'!$A:$A)*($B140='Locations &amp; Fiber - Underserved'!$B:$B),0)),O139)</f>
        <v>0.37763251599999997</v>
      </c>
      <c r="P140" s="63" cm="1">
        <f t="array" ref="P140">_xlfn.IFNA(INDEX('Locations &amp; Fiber - Underserved'!$I:$I,MATCH(1,($A140='Locations &amp; Fiber - Underserved'!$A:$A)*($B140='Locations &amp; Fiber - Underserved'!$B:$B),0)),P139)</f>
        <v>0.84116207499999995</v>
      </c>
      <c r="Q140" s="63" cm="1">
        <f t="array" ref="Q140">_xlfn.IFNA(INDEX('Locations &amp; Fiber - Underserved'!$J:$J,MATCH(1,($A140='Locations &amp; Fiber - Underserved'!$A:$A)*($B140='Locations &amp; Fiber - Underserved'!$B:$B),0)),Q139)</f>
        <v>0.15792766</v>
      </c>
      <c r="R140" s="63" cm="1">
        <f t="array" ref="R140">_xlfn.IFNA(INDEX('Locations &amp; Fiber - Underserved'!$K:$K,MATCH(1,($A140='Locations &amp; Fiber - Underserved'!$A:$A)*($B140='Locations &amp; Fiber - Underserved'!$B:$B),0)),R139)</f>
        <v>9.1E-4</v>
      </c>
      <c r="T140" s="66">
        <f>'Model Inputs &amp; Summary Results'!$F$44*I140</f>
        <v>42930.962452500004</v>
      </c>
      <c r="U140" s="66">
        <f>'Model Inputs &amp; Summary Results'!$F$45*J140</f>
        <v>4331.4750000000004</v>
      </c>
      <c r="V140" s="66">
        <f>'Model Inputs &amp; Summary Results'!$F$46*K140</f>
        <v>30.387999999999998</v>
      </c>
      <c r="W140" s="67">
        <f t="shared" si="36"/>
        <v>410249.99997766403</v>
      </c>
      <c r="X140" s="67">
        <f t="shared" si="37"/>
        <v>107004.11182367419</v>
      </c>
      <c r="Y140" s="68">
        <f t="shared" si="38"/>
        <v>5060526783.176815</v>
      </c>
      <c r="Z140" s="68">
        <f t="shared" si="39"/>
        <v>2069342431.502615</v>
      </c>
      <c r="AA140" s="66">
        <f>'Model Inputs &amp; Summary Results'!$F$40*I140</f>
        <v>35505.066244499998</v>
      </c>
      <c r="AB140" s="66">
        <f>'Model Inputs &amp; Summary Results'!$F$41*J140</f>
        <v>3440.2249999999999</v>
      </c>
      <c r="AC140" s="66">
        <f>'Model Inputs &amp; Summary Results'!$F$42*K140</f>
        <v>22.041999999999998</v>
      </c>
      <c r="AD140" s="67">
        <f t="shared" si="40"/>
        <v>135218.000022336</v>
      </c>
      <c r="AE140" s="67">
        <f t="shared" si="41"/>
        <v>35268.450934189823</v>
      </c>
      <c r="AF140" s="68">
        <f t="shared" si="42"/>
        <v>1374317480.5698721</v>
      </c>
      <c r="AG140" s="68">
        <f t="shared" si="54"/>
        <v>561983682.48012495</v>
      </c>
      <c r="AI140" s="68">
        <f t="shared" si="43"/>
        <v>6434844263.7466869</v>
      </c>
      <c r="AJ140" s="68">
        <f t="shared" si="44"/>
        <v>11796.923492756105</v>
      </c>
      <c r="AK140" s="68">
        <f>MIN($AJ140*'Model Inputs &amp; Summary Results'!$F$26,'Model Inputs &amp; Summary Results'!$F$23)</f>
        <v>3000</v>
      </c>
      <c r="AL140" s="68">
        <f t="shared" si="45"/>
        <v>18960.320259258846</v>
      </c>
      <c r="AM140" s="68">
        <f t="shared" si="55"/>
        <v>15960.320259258846</v>
      </c>
      <c r="AN140" s="68">
        <f t="shared" si="46"/>
        <v>1636404000</v>
      </c>
      <c r="AO140" s="69">
        <f t="shared" si="47"/>
        <v>0.25430359041000383</v>
      </c>
      <c r="AP140" s="49" t="b">
        <f>AND(AM140&lt;'Model Inputs &amp; Summary Results'!$F$14,AO140&gt;=0.25)</f>
        <v>1</v>
      </c>
      <c r="AR140" s="68">
        <f t="shared" si="56"/>
        <v>2631326113.9827399</v>
      </c>
      <c r="AS140" s="68">
        <f t="shared" si="57"/>
        <v>4823.9788841558811</v>
      </c>
      <c r="AT140" s="68">
        <f>MIN($AS140*'Model Inputs &amp; Summary Results'!$F$26,'Model Inputs &amp; Summary Results'!$F$23)</f>
        <v>3000</v>
      </c>
      <c r="AU140" s="68">
        <f t="shared" si="58"/>
        <v>1636404000</v>
      </c>
      <c r="AV140" s="68">
        <f t="shared" si="59"/>
        <v>994922113.98273993</v>
      </c>
      <c r="AX140" s="66">
        <f>'Model Inputs &amp; Summary Results'!$F$40*P140</f>
        <v>32174.44936875</v>
      </c>
      <c r="AY140" s="66">
        <f>'Model Inputs &amp; Summary Results'!$F$41*Q140</f>
        <v>7620.0095949999995</v>
      </c>
      <c r="AZ140" s="66">
        <f>'Model Inputs &amp; Summary Results'!$F$42*R140</f>
        <v>46.865000000000002</v>
      </c>
      <c r="BA140" s="68">
        <f t="shared" si="48"/>
        <v>1024654260.2027779</v>
      </c>
      <c r="BB140" s="68">
        <f t="shared" si="60"/>
        <v>426451953.45528585</v>
      </c>
      <c r="BD140" s="68">
        <f t="shared" si="49"/>
        <v>9391.881395075874</v>
      </c>
      <c r="BE140" s="68">
        <f>MIN($BD140*'Model Inputs &amp; Summary Results'!$F$26,'Model Inputs &amp; Summary Results'!$F$23)</f>
        <v>3000</v>
      </c>
      <c r="BF140" s="68">
        <f t="shared" si="50"/>
        <v>15045.379409202005</v>
      </c>
      <c r="BG140" s="68">
        <f t="shared" si="63"/>
        <v>12045.379409202005</v>
      </c>
      <c r="BH140" s="68">
        <f t="shared" si="51"/>
        <v>327300000</v>
      </c>
      <c r="BI140" s="70">
        <f t="shared" si="52"/>
        <v>0.31942481743571505</v>
      </c>
      <c r="BJ140" s="49" t="b">
        <f>AND(BG140&lt;'Model Inputs &amp; Summary Results'!$F$14,BG140&lt;$BX$23,BI140&gt;=0.25)</f>
        <v>1</v>
      </c>
      <c r="BL140" s="68">
        <f t="shared" si="61"/>
        <v>3908.8171719091279</v>
      </c>
      <c r="BM140" s="68">
        <f>MIN($BL140*'Model Inputs &amp; Summary Results'!$F$26,'Model Inputs &amp; Summary Results'!$F$23)</f>
        <v>2931.6128789318459</v>
      </c>
      <c r="BN140" s="68">
        <f t="shared" si="62"/>
        <v>319838965.0914644</v>
      </c>
      <c r="BO140" s="68">
        <f t="shared" si="64"/>
        <v>697354260.20277786</v>
      </c>
      <c r="BS140" s="49"/>
      <c r="BT140" s="49"/>
      <c r="BU140" s="49"/>
      <c r="BV140" s="49"/>
      <c r="BW140" s="49"/>
      <c r="BX140" s="49"/>
    </row>
    <row r="141" spans="1:76" x14ac:dyDescent="0.45">
      <c r="A141" s="49" t="str">
        <f t="shared" si="53"/>
        <v>TX</v>
      </c>
      <c r="B141" s="62">
        <v>0.84599999999999997</v>
      </c>
      <c r="C141" s="63" cm="1">
        <f t="array" ref="C141">_xlfn.IFNA(INDEX('Locations &amp; Fiber - Unserved'!$H:$H,MATCH(1,($A141='Locations &amp; Fiber - Unserved'!$A:$A)*($B141='Locations &amp; Fiber - Unserved'!$B:$B),0)),C140)</f>
        <v>0.247821915</v>
      </c>
      <c r="D141" s="63" cm="1">
        <f t="array" ref="D141">_xlfn.IFNA(INDEX('Locations &amp; Fiber - Unserved'!$G:$G,MATCH(1,($A141='Locations &amp; Fiber - Unserved'!$A:$A)*($B141='Locations &amp; Fiber - Unserved'!$B:$B),0)),D140)</f>
        <v>0.75217808500000005</v>
      </c>
      <c r="E141" s="64" cm="1">
        <f t="array" ref="E141">_xlfn.IFNA(INDEX('Locations &amp; Fiber - Unserved'!$C:$C,MATCH(1,($A141='Locations &amp; Fiber - Unserved'!$A:$A)*($B141='Locations &amp; Fiber - Unserved'!$B:$B),0)),E140)</f>
        <v>546122</v>
      </c>
      <c r="F141" s="64" cm="1">
        <f t="array" ref="F141">_xlfn.IFNA(INDEX('Locations &amp; Fiber - Unserved'!$D:$D,MATCH(1,($A141='Locations &amp; Fiber - Unserved'!$A:$A)*($B141='Locations &amp; Fiber - Unserved'!$B:$B),0)),F140)</f>
        <v>58440.848819999999</v>
      </c>
      <c r="G141" s="65" cm="1">
        <f t="array" ref="G141">_xlfn.IFNA(INDEX('Locations &amp; Fiber - Unserved'!$F:$F,MATCH(1,($A141='Locations &amp; Fiber - Unserved'!$A:$A)*($B141='Locations &amp; Fiber - Unserved'!$B:$B),0)),G140)</f>
        <v>0.26179872399999998</v>
      </c>
      <c r="H141" s="65" cm="1">
        <f t="array" ref="H141">_xlfn.IFNA(INDEX('Locations &amp; Fiber - Unserved'!$E:$E,MATCH(1,($A141='Locations &amp; Fiber - Unserved'!$A:$A)*($B141='Locations &amp; Fiber - Unserved'!$B:$B),0)),H140)</f>
        <v>0.403388464</v>
      </c>
      <c r="I141" s="63" cm="1">
        <f t="array" ref="I141">_xlfn.IFNA(INDEX('Locations &amp; Fiber - Unserved'!$I:$I,MATCH(1,($A141='Locations &amp; Fiber - Unserved'!$A:$A)*($B141='Locations &amp; Fiber - Unserved'!$B:$B),0)),I140)</f>
        <v>0.92854525499999996</v>
      </c>
      <c r="J141" s="63" cm="1">
        <f t="array" ref="J141">_xlfn.IFNA(INDEX('Locations &amp; Fiber - Unserved'!$J:$J,MATCH(1,($A141='Locations &amp; Fiber - Unserved'!$A:$A)*($B141='Locations &amp; Fiber - Unserved'!$B:$B),0)),J140)</f>
        <v>7.0999999999999994E-2</v>
      </c>
      <c r="K141" s="63" cm="1">
        <f t="array" ref="K141">_xlfn.IFNA(INDEX('Locations &amp; Fiber - Unserved'!$K:$K,MATCH(1,($A141='Locations &amp; Fiber - Unserved'!$A:$A)*($B141='Locations &amp; Fiber - Unserved'!$B:$B),0)),K140)</f>
        <v>4.2999999999999999E-4</v>
      </c>
      <c r="L141" s="64" cm="1">
        <f t="array" ref="L141">_xlfn.IFNA(INDEX('Locations &amp; Fiber - Underserved'!$C:$C,MATCH(1,($A141='Locations &amp; Fiber - Underserved'!$A:$A)*($B141='Locations &amp; Fiber - Underserved'!$B:$B),0)),L140)</f>
        <v>109239</v>
      </c>
      <c r="M141" s="64" cm="1">
        <f t="array" ref="M141">_xlfn.IFNA(INDEX('Locations &amp; Fiber - Underserved'!$D:$D,MATCH(1,($A141='Locations &amp; Fiber - Underserved'!$A:$A)*($B141='Locations &amp; Fiber - Underserved'!$B:$B),0)),M140)</f>
        <v>10756.30071</v>
      </c>
      <c r="N141" s="65" cm="1">
        <f t="array" ref="N141">_xlfn.IFNA(INDEX('Locations &amp; Fiber - Underserved'!$F:$F,MATCH(1,($A141='Locations &amp; Fiber - Underserved'!$A:$A)*($B141='Locations &amp; Fiber - Underserved'!$B:$B),0)),N140)</f>
        <v>0.23675484499999999</v>
      </c>
      <c r="O141" s="72" cm="1">
        <f t="array" ref="O141">_xlfn.IFNA(INDEX('Locations &amp; Fiber - Underserved'!$E:$E,MATCH(1,($A141='Locations &amp; Fiber - Underserved'!$A:$A)*($B141='Locations &amp; Fiber - Underserved'!$B:$B),0)),O140)</f>
        <v>0.37877764600000002</v>
      </c>
      <c r="P141" s="63" cm="1">
        <f t="array" ref="P141">_xlfn.IFNA(INDEX('Locations &amp; Fiber - Underserved'!$I:$I,MATCH(1,($A141='Locations &amp; Fiber - Underserved'!$A:$A)*($B141='Locations &amp; Fiber - Underserved'!$B:$B),0)),P140)</f>
        <v>0.84179921800000002</v>
      </c>
      <c r="Q141" s="63" cm="1">
        <f t="array" ref="Q141">_xlfn.IFNA(INDEX('Locations &amp; Fiber - Underserved'!$J:$J,MATCH(1,($A141='Locations &amp; Fiber - Underserved'!$A:$A)*($B141='Locations &amp; Fiber - Underserved'!$B:$B),0)),Q140)</f>
        <v>0.15729416900000001</v>
      </c>
      <c r="R141" s="63" cm="1">
        <f t="array" ref="R141">_xlfn.IFNA(INDEX('Locations &amp; Fiber - Underserved'!$K:$K,MATCH(1,($A141='Locations &amp; Fiber - Underserved'!$A:$A)*($B141='Locations &amp; Fiber - Underserved'!$B:$B),0)),R140)</f>
        <v>9.0700000000000004E-4</v>
      </c>
      <c r="T141" s="66">
        <f>'Model Inputs &amp; Summary Results'!$F$44*I141</f>
        <v>42945.218043749999</v>
      </c>
      <c r="U141" s="66">
        <f>'Model Inputs &amp; Summary Results'!$F$45*J141</f>
        <v>4313.25</v>
      </c>
      <c r="V141" s="66">
        <f>'Model Inputs &amp; Summary Results'!$F$46*K141</f>
        <v>30.529999999999998</v>
      </c>
      <c r="W141" s="67">
        <f t="shared" si="36"/>
        <v>410781.00013637001</v>
      </c>
      <c r="X141" s="67">
        <f t="shared" si="37"/>
        <v>107541.94167914549</v>
      </c>
      <c r="Y141" s="68">
        <f t="shared" si="38"/>
        <v>5085550669.6861868</v>
      </c>
      <c r="Z141" s="68">
        <f t="shared" si="39"/>
        <v>2078726264.8559043</v>
      </c>
      <c r="AA141" s="66">
        <f>'Model Inputs &amp; Summary Results'!$F$40*I141</f>
        <v>35516.856003749999</v>
      </c>
      <c r="AB141" s="66">
        <f>'Model Inputs &amp; Summary Results'!$F$41*J141</f>
        <v>3425.7499999999995</v>
      </c>
      <c r="AC141" s="66">
        <f>'Model Inputs &amp; Summary Results'!$F$42*K141</f>
        <v>22.145</v>
      </c>
      <c r="AD141" s="67">
        <f t="shared" si="40"/>
        <v>135340.99986363002</v>
      </c>
      <c r="AE141" s="67">
        <f t="shared" si="41"/>
        <v>35432.101069182507</v>
      </c>
      <c r="AF141" s="68">
        <f t="shared" si="42"/>
        <v>1380602995.7004004</v>
      </c>
      <c r="AG141" s="68">
        <f t="shared" si="54"/>
        <v>564323491.18217659</v>
      </c>
      <c r="AI141" s="68">
        <f t="shared" si="43"/>
        <v>6466153665.3865871</v>
      </c>
      <c r="AJ141" s="68">
        <f t="shared" si="44"/>
        <v>11840.126684855375</v>
      </c>
      <c r="AK141" s="68">
        <f>MIN($AJ141*'Model Inputs &amp; Summary Results'!$F$26,'Model Inputs &amp; Summary Results'!$F$23)</f>
        <v>3000</v>
      </c>
      <c r="AL141" s="68">
        <f t="shared" si="45"/>
        <v>19075.836284967318</v>
      </c>
      <c r="AM141" s="68">
        <f t="shared" si="55"/>
        <v>16075.836284967318</v>
      </c>
      <c r="AN141" s="68">
        <f t="shared" si="46"/>
        <v>1638366000</v>
      </c>
      <c r="AO141" s="69">
        <f t="shared" si="47"/>
        <v>0.25337566732603289</v>
      </c>
      <c r="AP141" s="49" t="b">
        <f>AND(AM141&lt;'Model Inputs &amp; Summary Results'!$F$14,AO141&gt;=0.25)</f>
        <v>1</v>
      </c>
      <c r="AR141" s="68">
        <f t="shared" si="56"/>
        <v>2643049756.0380812</v>
      </c>
      <c r="AS141" s="68">
        <f t="shared" si="57"/>
        <v>4839.6690776751002</v>
      </c>
      <c r="AT141" s="68">
        <f>MIN($AS141*'Model Inputs &amp; Summary Results'!$F$26,'Model Inputs &amp; Summary Results'!$F$23)</f>
        <v>3000</v>
      </c>
      <c r="AU141" s="68">
        <f t="shared" si="58"/>
        <v>1638366000</v>
      </c>
      <c r="AV141" s="68">
        <f t="shared" si="59"/>
        <v>1004683756.0380812</v>
      </c>
      <c r="AX141" s="66">
        <f>'Model Inputs &amp; Summary Results'!$F$40*P141</f>
        <v>32198.820088500001</v>
      </c>
      <c r="AY141" s="66">
        <f>'Model Inputs &amp; Summary Results'!$F$41*Q141</f>
        <v>7589.4436542500007</v>
      </c>
      <c r="AZ141" s="66">
        <f>'Model Inputs &amp; Summary Results'!$F$42*R141</f>
        <v>46.710500000000003</v>
      </c>
      <c r="BA141" s="68">
        <f t="shared" si="48"/>
        <v>1030246462.0473469</v>
      </c>
      <c r="BB141" s="68">
        <f t="shared" si="60"/>
        <v>428476961.73012352</v>
      </c>
      <c r="BD141" s="68">
        <f t="shared" si="49"/>
        <v>9431.123152421269</v>
      </c>
      <c r="BE141" s="68">
        <f>MIN($BD141*'Model Inputs &amp; Summary Results'!$F$26,'Model Inputs &amp; Summary Results'!$F$23)</f>
        <v>3000</v>
      </c>
      <c r="BF141" s="68">
        <f t="shared" si="50"/>
        <v>15088.597772139479</v>
      </c>
      <c r="BG141" s="68">
        <f t="shared" si="63"/>
        <v>12088.597772139479</v>
      </c>
      <c r="BH141" s="68">
        <f t="shared" si="51"/>
        <v>327717000</v>
      </c>
      <c r="BI141" s="70">
        <f t="shared" si="52"/>
        <v>0.31809572958760535</v>
      </c>
      <c r="BJ141" s="49" t="b">
        <f>AND(BG141&lt;'Model Inputs &amp; Summary Results'!$F$14,BG141&lt;$BX$23,BI141&gt;=0.25)</f>
        <v>1</v>
      </c>
      <c r="BL141" s="68">
        <f t="shared" si="61"/>
        <v>3922.3808505215493</v>
      </c>
      <c r="BM141" s="68">
        <f>MIN($BL141*'Model Inputs &amp; Summary Results'!$F$26,'Model Inputs &amp; Summary Results'!$F$23)</f>
        <v>2941.785637891162</v>
      </c>
      <c r="BN141" s="68">
        <f t="shared" si="62"/>
        <v>321357721.29759264</v>
      </c>
      <c r="BO141" s="68">
        <f t="shared" si="64"/>
        <v>702529462.04734695</v>
      </c>
      <c r="BS141" s="49"/>
      <c r="BT141" s="49"/>
      <c r="BU141" s="49"/>
      <c r="BV141" s="49"/>
      <c r="BW141" s="49"/>
      <c r="BX141" s="49"/>
    </row>
    <row r="142" spans="1:76" x14ac:dyDescent="0.45">
      <c r="A142" s="49" t="str">
        <f t="shared" si="53"/>
        <v>TX</v>
      </c>
      <c r="B142" s="62">
        <v>0.84699999999999998</v>
      </c>
      <c r="C142" s="63" cm="1">
        <f t="array" ref="C142">_xlfn.IFNA(INDEX('Locations &amp; Fiber - Unserved'!$H:$H,MATCH(1,($A142='Locations &amp; Fiber - Unserved'!$A:$A)*($B142='Locations &amp; Fiber - Unserved'!$B:$B),0)),C141)</f>
        <v>0.247758169</v>
      </c>
      <c r="D142" s="63" cm="1">
        <f t="array" ref="D142">_xlfn.IFNA(INDEX('Locations &amp; Fiber - Unserved'!$G:$G,MATCH(1,($A142='Locations &amp; Fiber - Unserved'!$A:$A)*($B142='Locations &amp; Fiber - Unserved'!$B:$B),0)),D141)</f>
        <v>0.75224183099999997</v>
      </c>
      <c r="E142" s="64" cm="1">
        <f t="array" ref="E142">_xlfn.IFNA(INDEX('Locations &amp; Fiber - Unserved'!$C:$C,MATCH(1,($A142='Locations &amp; Fiber - Unserved'!$A:$A)*($B142='Locations &amp; Fiber - Unserved'!$B:$B),0)),E141)</f>
        <v>546763</v>
      </c>
      <c r="F142" s="64" cm="1">
        <f t="array" ref="F142">_xlfn.IFNA(INDEX('Locations &amp; Fiber - Unserved'!$D:$D,MATCH(1,($A142='Locations &amp; Fiber - Unserved'!$A:$A)*($B142='Locations &amp; Fiber - Unserved'!$B:$B),0)),F141)</f>
        <v>58700.245629999998</v>
      </c>
      <c r="G142" s="65" cm="1">
        <f t="array" ref="G142">_xlfn.IFNA(INDEX('Locations &amp; Fiber - Unserved'!$F:$F,MATCH(1,($A142='Locations &amp; Fiber - Unserved'!$A:$A)*($B142='Locations &amp; Fiber - Unserved'!$B:$B),0)),G141)</f>
        <v>0.26277768099999999</v>
      </c>
      <c r="H142" s="65" cm="1">
        <f t="array" ref="H142">_xlfn.IFNA(INDEX('Locations &amp; Fiber - Unserved'!$E:$E,MATCH(1,($A142='Locations &amp; Fiber - Unserved'!$A:$A)*($B142='Locations &amp; Fiber - Unserved'!$B:$B),0)),H141)</f>
        <v>0.40585184899999999</v>
      </c>
      <c r="I142" s="63" cm="1">
        <f t="array" ref="I142">_xlfn.IFNA(INDEX('Locations &amp; Fiber - Unserved'!$I:$I,MATCH(1,($A142='Locations &amp; Fiber - Unserved'!$A:$A)*($B142='Locations &amp; Fiber - Unserved'!$B:$B),0)),I141)</f>
        <v>0.92883973600000003</v>
      </c>
      <c r="J142" s="63" cm="1">
        <f t="array" ref="J142">_xlfn.IFNA(INDEX('Locations &amp; Fiber - Unserved'!$J:$J,MATCH(1,($A142='Locations &amp; Fiber - Unserved'!$A:$A)*($B142='Locations &amp; Fiber - Unserved'!$B:$B),0)),J141)</f>
        <v>7.0699999999999999E-2</v>
      </c>
      <c r="K142" s="63" cm="1">
        <f t="array" ref="K142">_xlfn.IFNA(INDEX('Locations &amp; Fiber - Unserved'!$K:$K,MATCH(1,($A142='Locations &amp; Fiber - Unserved'!$A:$A)*($B142='Locations &amp; Fiber - Unserved'!$B:$B),0)),K141)</f>
        <v>4.28E-4</v>
      </c>
      <c r="L142" s="64" cm="1">
        <f t="array" ref="L142">_xlfn.IFNA(INDEX('Locations &amp; Fiber - Underserved'!$C:$C,MATCH(1,($A142='Locations &amp; Fiber - Underserved'!$A:$A)*($B142='Locations &amp; Fiber - Underserved'!$B:$B),0)),L141)</f>
        <v>109373</v>
      </c>
      <c r="M142" s="64" cm="1">
        <f t="array" ref="M142">_xlfn.IFNA(INDEX('Locations &amp; Fiber - Underserved'!$D:$D,MATCH(1,($A142='Locations &amp; Fiber - Underserved'!$A:$A)*($B142='Locations &amp; Fiber - Underserved'!$B:$B),0)),M141)</f>
        <v>10807.20796</v>
      </c>
      <c r="N142" s="65" cm="1">
        <f t="array" ref="N142">_xlfn.IFNA(INDEX('Locations &amp; Fiber - Underserved'!$F:$F,MATCH(1,($A142='Locations &amp; Fiber - Underserved'!$A:$A)*($B142='Locations &amp; Fiber - Underserved'!$B:$B),0)),N141)</f>
        <v>0.23778180199999999</v>
      </c>
      <c r="O142" s="72" cm="1">
        <f t="array" ref="O142">_xlfn.IFNA(INDEX('Locations &amp; Fiber - Underserved'!$E:$E,MATCH(1,($A142='Locations &amp; Fiber - Underserved'!$A:$A)*($B142='Locations &amp; Fiber - Underserved'!$B:$B),0)),O141)</f>
        <v>0.38113597700000001</v>
      </c>
      <c r="P142" s="63" cm="1">
        <f t="array" ref="P142">_xlfn.IFNA(INDEX('Locations &amp; Fiber - Underserved'!$I:$I,MATCH(1,($A142='Locations &amp; Fiber - Underserved'!$A:$A)*($B142='Locations &amp; Fiber - Underserved'!$B:$B),0)),P141)</f>
        <v>0.84254138700000003</v>
      </c>
      <c r="Q142" s="63" cm="1">
        <f t="array" ref="Q142">_xlfn.IFNA(INDEX('Locations &amp; Fiber - Underserved'!$J:$J,MATCH(1,($A142='Locations &amp; Fiber - Underserved'!$A:$A)*($B142='Locations &amp; Fiber - Underserved'!$B:$B),0)),Q141)</f>
        <v>0.15655625200000001</v>
      </c>
      <c r="R142" s="63" cm="1">
        <f t="array" ref="R142">_xlfn.IFNA(INDEX('Locations &amp; Fiber - Underserved'!$K:$K,MATCH(1,($A142='Locations &amp; Fiber - Underserved'!$A:$A)*($B142='Locations &amp; Fiber - Underserved'!$B:$B),0)),R141)</f>
        <v>9.0200000000000002E-4</v>
      </c>
      <c r="T142" s="66">
        <f>'Model Inputs &amp; Summary Results'!$F$44*I142</f>
        <v>42958.837789999998</v>
      </c>
      <c r="U142" s="66">
        <f>'Model Inputs &amp; Summary Results'!$F$45*J142</f>
        <v>4295.0249999999996</v>
      </c>
      <c r="V142" s="66">
        <f>'Model Inputs &amp; Summary Results'!$F$46*K142</f>
        <v>30.387999999999998</v>
      </c>
      <c r="W142" s="67">
        <f t="shared" si="36"/>
        <v>411298.00024305296</v>
      </c>
      <c r="X142" s="67">
        <f t="shared" si="37"/>
        <v>108079.93470380688</v>
      </c>
      <c r="Y142" s="68">
        <f t="shared" si="38"/>
        <v>5110478737.9016285</v>
      </c>
      <c r="Z142" s="68">
        <f t="shared" si="39"/>
        <v>2087920271.5551963</v>
      </c>
      <c r="AA142" s="66">
        <f>'Model Inputs &amp; Summary Results'!$F$40*I142</f>
        <v>35528.119901999999</v>
      </c>
      <c r="AB142" s="66">
        <f>'Model Inputs &amp; Summary Results'!$F$41*J142</f>
        <v>3411.2750000000001</v>
      </c>
      <c r="AC142" s="66">
        <f>'Model Inputs &amp; Summary Results'!$F$42*K142</f>
        <v>22.041999999999998</v>
      </c>
      <c r="AD142" s="67">
        <f t="shared" si="40"/>
        <v>135464.99975694701</v>
      </c>
      <c r="AE142" s="67">
        <f t="shared" si="41"/>
        <v>35597.178492796098</v>
      </c>
      <c r="AF142" s="68">
        <f t="shared" si="42"/>
        <v>1386917223.7363067</v>
      </c>
      <c r="AG142" s="68">
        <f t="shared" si="54"/>
        <v>566634308.62782478</v>
      </c>
      <c r="AI142" s="68">
        <f t="shared" si="43"/>
        <v>6497395961.6379356</v>
      </c>
      <c r="AJ142" s="68">
        <f t="shared" si="44"/>
        <v>11883.386333087527</v>
      </c>
      <c r="AK142" s="68">
        <f>MIN($AJ142*'Model Inputs &amp; Summary Results'!$F$26,'Model Inputs &amp; Summary Results'!$F$23)</f>
        <v>3000</v>
      </c>
      <c r="AL142" s="68">
        <f t="shared" si="45"/>
        <v>19190.40061170121</v>
      </c>
      <c r="AM142" s="68">
        <f t="shared" si="55"/>
        <v>16190.40061170121</v>
      </c>
      <c r="AN142" s="68">
        <f t="shared" si="46"/>
        <v>1640289000</v>
      </c>
      <c r="AO142" s="69">
        <f t="shared" si="47"/>
        <v>0.25245329200877237</v>
      </c>
      <c r="AP142" s="49" t="b">
        <f>AND(AM142&lt;'Model Inputs &amp; Summary Results'!$F$14,AO142&gt;=0.25)</f>
        <v>1</v>
      </c>
      <c r="AR142" s="68">
        <f t="shared" si="56"/>
        <v>2654554580.1830211</v>
      </c>
      <c r="AS142" s="68">
        <f t="shared" si="57"/>
        <v>4855.0369724780594</v>
      </c>
      <c r="AT142" s="68">
        <f>MIN($AS142*'Model Inputs &amp; Summary Results'!$F$26,'Model Inputs &amp; Summary Results'!$F$23)</f>
        <v>3000</v>
      </c>
      <c r="AU142" s="68">
        <f t="shared" si="58"/>
        <v>1640289000</v>
      </c>
      <c r="AV142" s="68">
        <f t="shared" si="59"/>
        <v>1014265580.1830211</v>
      </c>
      <c r="AX142" s="66">
        <f>'Model Inputs &amp; Summary Results'!$F$40*P142</f>
        <v>32227.20805275</v>
      </c>
      <c r="AY142" s="66">
        <f>'Model Inputs &amp; Summary Results'!$F$41*Q142</f>
        <v>7553.8391590000001</v>
      </c>
      <c r="AZ142" s="66">
        <f>'Model Inputs &amp; Summary Results'!$F$42*R142</f>
        <v>46.453000000000003</v>
      </c>
      <c r="BA142" s="68">
        <f t="shared" si="48"/>
        <v>1035790174.9051027</v>
      </c>
      <c r="BB142" s="68">
        <f t="shared" si="60"/>
        <v>430424077.31532633</v>
      </c>
      <c r="BD142" s="68">
        <f t="shared" si="49"/>
        <v>9470.2547695052963</v>
      </c>
      <c r="BE142" s="68">
        <f>MIN($BD142*'Model Inputs &amp; Summary Results'!$F$26,'Model Inputs &amp; Summary Results'!$F$23)</f>
        <v>3000</v>
      </c>
      <c r="BF142" s="68">
        <f t="shared" si="50"/>
        <v>15179.693204673045</v>
      </c>
      <c r="BG142" s="68">
        <f t="shared" si="63"/>
        <v>12179.693204673045</v>
      </c>
      <c r="BH142" s="68">
        <f t="shared" si="51"/>
        <v>328119000</v>
      </c>
      <c r="BI142" s="70">
        <f t="shared" si="52"/>
        <v>0.31678134041970585</v>
      </c>
      <c r="BJ142" s="49" t="b">
        <f>AND(BG142&lt;'Model Inputs &amp; Summary Results'!$F$14,BG142&lt;$BX$23,BI142&gt;=0.25)</f>
        <v>1</v>
      </c>
      <c r="BL142" s="68">
        <f t="shared" si="61"/>
        <v>3935.3778109343834</v>
      </c>
      <c r="BM142" s="68">
        <f>MIN($BL142*'Model Inputs &amp; Summary Results'!$F$26,'Model Inputs &amp; Summary Results'!$F$23)</f>
        <v>2951.5333582007875</v>
      </c>
      <c r="BN142" s="68">
        <f t="shared" si="62"/>
        <v>322818057.98649472</v>
      </c>
      <c r="BO142" s="68">
        <f t="shared" si="64"/>
        <v>707671174.90510273</v>
      </c>
      <c r="BS142" s="49"/>
      <c r="BT142" s="49"/>
      <c r="BU142" s="49"/>
      <c r="BV142" s="49"/>
      <c r="BW142" s="49"/>
      <c r="BX142" s="49"/>
    </row>
    <row r="143" spans="1:76" x14ac:dyDescent="0.45">
      <c r="A143" s="49" t="str">
        <f t="shared" si="53"/>
        <v>TX</v>
      </c>
      <c r="B143" s="62">
        <v>0.84799999999999998</v>
      </c>
      <c r="C143" s="63" cm="1">
        <f t="array" ref="C143">_xlfn.IFNA(INDEX('Locations &amp; Fiber - Unserved'!$H:$H,MATCH(1,($A143='Locations &amp; Fiber - Unserved'!$A:$A)*($B143='Locations &amp; Fiber - Unserved'!$B:$B),0)),C142)</f>
        <v>0.24766035</v>
      </c>
      <c r="D143" s="63" cm="1">
        <f t="array" ref="D143">_xlfn.IFNA(INDEX('Locations &amp; Fiber - Unserved'!$G:$G,MATCH(1,($A143='Locations &amp; Fiber - Unserved'!$A:$A)*($B143='Locations &amp; Fiber - Unserved'!$B:$B),0)),D142)</f>
        <v>0.75233965000000003</v>
      </c>
      <c r="E143" s="64" cm="1">
        <f t="array" ref="E143">_xlfn.IFNA(INDEX('Locations &amp; Fiber - Unserved'!$C:$C,MATCH(1,($A143='Locations &amp; Fiber - Unserved'!$A:$A)*($B143='Locations &amp; Fiber - Unserved'!$B:$B),0)),E142)</f>
        <v>547411</v>
      </c>
      <c r="F143" s="64" cm="1">
        <f t="array" ref="F143">_xlfn.IFNA(INDEX('Locations &amp; Fiber - Unserved'!$D:$D,MATCH(1,($A143='Locations &amp; Fiber - Unserved'!$A:$A)*($B143='Locations &amp; Fiber - Unserved'!$B:$B),0)),F142)</f>
        <v>58964.136120000003</v>
      </c>
      <c r="G143" s="65" cm="1">
        <f t="array" ref="G143">_xlfn.IFNA(INDEX('Locations &amp; Fiber - Unserved'!$F:$F,MATCH(1,($A143='Locations &amp; Fiber - Unserved'!$A:$A)*($B143='Locations &amp; Fiber - Unserved'!$B:$B),0)),G142)</f>
        <v>0.263786411</v>
      </c>
      <c r="H143" s="65" cm="1">
        <f t="array" ref="H143">_xlfn.IFNA(INDEX('Locations &amp; Fiber - Unserved'!$E:$E,MATCH(1,($A143='Locations &amp; Fiber - Unserved'!$A:$A)*($B143='Locations &amp; Fiber - Unserved'!$B:$B),0)),H142)</f>
        <v>0.40858264500000002</v>
      </c>
      <c r="I143" s="63" cm="1">
        <f t="array" ref="I143">_xlfn.IFNA(INDEX('Locations &amp; Fiber - Unserved'!$I:$I,MATCH(1,($A143='Locations &amp; Fiber - Unserved'!$A:$A)*($B143='Locations &amp; Fiber - Unserved'!$B:$B),0)),I142)</f>
        <v>0.92912595200000003</v>
      </c>
      <c r="J143" s="63" cm="1">
        <f t="array" ref="J143">_xlfn.IFNA(INDEX('Locations &amp; Fiber - Unserved'!$J:$J,MATCH(1,($A143='Locations &amp; Fiber - Unserved'!$A:$A)*($B143='Locations &amp; Fiber - Unserved'!$B:$B),0)),J142)</f>
        <v>7.0400000000000004E-2</v>
      </c>
      <c r="K143" s="63" cm="1">
        <f t="array" ref="K143">_xlfn.IFNA(INDEX('Locations &amp; Fiber - Unserved'!$K:$K,MATCH(1,($A143='Locations &amp; Fiber - Unserved'!$A:$A)*($B143='Locations &amp; Fiber - Unserved'!$B:$B),0)),K142)</f>
        <v>4.2700000000000002E-4</v>
      </c>
      <c r="L143" s="64" cm="1">
        <f t="array" ref="L143">_xlfn.IFNA(INDEX('Locations &amp; Fiber - Underserved'!$C:$C,MATCH(1,($A143='Locations &amp; Fiber - Underserved'!$A:$A)*($B143='Locations &amp; Fiber - Underserved'!$B:$B),0)),L142)</f>
        <v>109505</v>
      </c>
      <c r="M143" s="64" cm="1">
        <f t="array" ref="M143">_xlfn.IFNA(INDEX('Locations &amp; Fiber - Underserved'!$D:$D,MATCH(1,($A143='Locations &amp; Fiber - Underserved'!$A:$A)*($B143='Locations &amp; Fiber - Underserved'!$B:$B),0)),M142)</f>
        <v>10857.696840000001</v>
      </c>
      <c r="N143" s="65" cm="1">
        <f t="array" ref="N143">_xlfn.IFNA(INDEX('Locations &amp; Fiber - Underserved'!$F:$F,MATCH(1,($A143='Locations &amp; Fiber - Underserved'!$A:$A)*($B143='Locations &amp; Fiber - Underserved'!$B:$B),0)),N142)</f>
        <v>0.23858479299999999</v>
      </c>
      <c r="O143" s="72" cm="1">
        <f t="array" ref="O143">_xlfn.IFNA(INDEX('Locations &amp; Fiber - Underserved'!$E:$E,MATCH(1,($A143='Locations &amp; Fiber - Underserved'!$A:$A)*($B143='Locations &amp; Fiber - Underserved'!$B:$B),0)),O142)</f>
        <v>0.38295590400000001</v>
      </c>
      <c r="P143" s="63" cm="1">
        <f t="array" ref="P143">_xlfn.IFNA(INDEX('Locations &amp; Fiber - Underserved'!$I:$I,MATCH(1,($A143='Locations &amp; Fiber - Underserved'!$A:$A)*($B143='Locations &amp; Fiber - Underserved'!$B:$B),0)),P142)</f>
        <v>0.84334646800000002</v>
      </c>
      <c r="Q143" s="63" cm="1">
        <f t="array" ref="Q143">_xlfn.IFNA(INDEX('Locations &amp; Fiber - Underserved'!$J:$J,MATCH(1,($A143='Locations &amp; Fiber - Underserved'!$A:$A)*($B143='Locations &amp; Fiber - Underserved'!$B:$B),0)),Q142)</f>
        <v>0.15575583100000001</v>
      </c>
      <c r="R143" s="63" cm="1">
        <f t="array" ref="R143">_xlfn.IFNA(INDEX('Locations &amp; Fiber - Underserved'!$K:$K,MATCH(1,($A143='Locations &amp; Fiber - Underserved'!$A:$A)*($B143='Locations &amp; Fiber - Underserved'!$B:$B),0)),R142)</f>
        <v>8.9800000000000004E-4</v>
      </c>
      <c r="T143" s="66">
        <f>'Model Inputs &amp; Summary Results'!$F$44*I143</f>
        <v>42972.075280000005</v>
      </c>
      <c r="U143" s="66">
        <f>'Model Inputs &amp; Summary Results'!$F$45*J143</f>
        <v>4276.8</v>
      </c>
      <c r="V143" s="66">
        <f>'Model Inputs &amp; Summary Results'!$F$46*K143</f>
        <v>30.317</v>
      </c>
      <c r="W143" s="67">
        <f t="shared" ref="W143:W206" si="65">D143*E143</f>
        <v>411839.00014615001</v>
      </c>
      <c r="X143" s="67">
        <f t="shared" ref="X143:X206" si="66">G143*W143</f>
        <v>108637.53175838139</v>
      </c>
      <c r="Y143" s="68">
        <f t="shared" ref="Y143:Y206" si="67">SUM(T143:V143)*X143</f>
        <v>5136294752.8291216</v>
      </c>
      <c r="Z143" s="68">
        <f t="shared" ref="Z143:Z206" si="68">SUM(T143:V143)*F143*D143</f>
        <v>2097354968.7557504</v>
      </c>
      <c r="AA143" s="66">
        <f>'Model Inputs &amp; Summary Results'!$F$40*I143</f>
        <v>35539.067664000002</v>
      </c>
      <c r="AB143" s="66">
        <f>'Model Inputs &amp; Summary Results'!$F$41*J143</f>
        <v>3396.8</v>
      </c>
      <c r="AC143" s="66">
        <f>'Model Inputs &amp; Summary Results'!$F$42*K143</f>
        <v>21.990500000000001</v>
      </c>
      <c r="AD143" s="67">
        <f t="shared" ref="AD143:AD206" si="69">C143*E143</f>
        <v>135571.99985384999</v>
      </c>
      <c r="AE143" s="67">
        <f t="shared" ref="AE143:AE206" si="70">G143*AD143</f>
        <v>35762.051273539611</v>
      </c>
      <c r="AF143" s="68">
        <f t="shared" ref="AF143:AF206" si="71">SUM(AA143:AC143)*AE143</f>
        <v>1393212921.168252</v>
      </c>
      <c r="AG143" s="68">
        <f t="shared" si="54"/>
        <v>568904664.42515719</v>
      </c>
      <c r="AI143" s="68">
        <f t="shared" ref="AI143:AI206" si="72">Y143+AF143</f>
        <v>6529507673.9973736</v>
      </c>
      <c r="AJ143" s="68">
        <f t="shared" ref="AJ143:AJ206" si="73">AI143/E143</f>
        <v>11927.980391328223</v>
      </c>
      <c r="AK143" s="68">
        <f>MIN($AJ143*'Model Inputs &amp; Summary Results'!$F$26,'Model Inputs &amp; Summary Results'!$F$23)</f>
        <v>3000</v>
      </c>
      <c r="AL143" s="68">
        <f t="shared" ref="AL143:AL206" si="74">SUM(T143:V143)*H143</f>
        <v>19317.457435225984</v>
      </c>
      <c r="AM143" s="68">
        <f t="shared" si="55"/>
        <v>16317.457435225984</v>
      </c>
      <c r="AN143" s="68">
        <f t="shared" ref="AN143:AN206" si="75">$AK143*E143</f>
        <v>1642233000</v>
      </c>
      <c r="AO143" s="69">
        <f t="shared" ref="AO143:AO206" si="76">AN143/AI143</f>
        <v>0.2515094677872739</v>
      </c>
      <c r="AP143" s="49" t="b">
        <f>AND(AM143&lt;'Model Inputs &amp; Summary Results'!$F$14,AO143&gt;=0.25)</f>
        <v>1</v>
      </c>
      <c r="AR143" s="68">
        <f t="shared" si="56"/>
        <v>2666259633.1809077</v>
      </c>
      <c r="AS143" s="68">
        <f t="shared" si="57"/>
        <v>4870.6723708162745</v>
      </c>
      <c r="AT143" s="68">
        <f>MIN($AS143*'Model Inputs &amp; Summary Results'!$F$26,'Model Inputs &amp; Summary Results'!$F$23)</f>
        <v>3000</v>
      </c>
      <c r="AU143" s="68">
        <f t="shared" si="58"/>
        <v>1642233000</v>
      </c>
      <c r="AV143" s="68">
        <f t="shared" si="59"/>
        <v>1024026633.1809077</v>
      </c>
      <c r="AX143" s="66">
        <f>'Model Inputs &amp; Summary Results'!$F$40*P143</f>
        <v>32258.002401000002</v>
      </c>
      <c r="AY143" s="66">
        <f>'Model Inputs &amp; Summary Results'!$F$41*Q143</f>
        <v>7515.2188457500006</v>
      </c>
      <c r="AZ143" s="66">
        <f>'Model Inputs &amp; Summary Results'!$F$42*R143</f>
        <v>46.247</v>
      </c>
      <c r="BA143" s="68">
        <f t="shared" ref="BA143:BA206" si="77">SUM(AX143:AZ143)*L143*N143</f>
        <v>1040332496.5957361</v>
      </c>
      <c r="BB143" s="68">
        <f t="shared" si="60"/>
        <v>432347714.55321789</v>
      </c>
      <c r="BD143" s="68">
        <f t="shared" ref="BD143:BD206" si="78">BA143/L143</f>
        <v>9500.3195890209226</v>
      </c>
      <c r="BE143" s="68">
        <f>MIN($BD143*'Model Inputs &amp; Summary Results'!$F$26,'Model Inputs &amp; Summary Results'!$F$23)</f>
        <v>3000</v>
      </c>
      <c r="BF143" s="68">
        <f t="shared" ref="BF143:BF206" si="79">SUM(AX143:AZ143)*O143</f>
        <v>15249.100459233443</v>
      </c>
      <c r="BG143" s="68">
        <f t="shared" si="63"/>
        <v>12249.100459233443</v>
      </c>
      <c r="BH143" s="68">
        <f t="shared" ref="BH143:BH206" si="80">$BE143*L143</f>
        <v>328515000</v>
      </c>
      <c r="BI143" s="70">
        <f t="shared" ref="BI143:BI206" si="81">BH143/BA143</f>
        <v>0.31577885058382249</v>
      </c>
      <c r="BJ143" s="49" t="b">
        <f>AND(BG143&lt;'Model Inputs &amp; Summary Results'!$F$14,BG143&lt;$BX$23,BI143&gt;=0.25)</f>
        <v>1</v>
      </c>
      <c r="BL143" s="68">
        <f t="shared" si="61"/>
        <v>3948.2006716882142</v>
      </c>
      <c r="BM143" s="68">
        <f>MIN($BL143*'Model Inputs &amp; Summary Results'!$F$26,'Model Inputs &amp; Summary Results'!$F$23)</f>
        <v>2961.1505037661609</v>
      </c>
      <c r="BN143" s="68">
        <f t="shared" si="62"/>
        <v>324260785.91491348</v>
      </c>
      <c r="BO143" s="68">
        <f t="shared" si="64"/>
        <v>711817496.59573615</v>
      </c>
      <c r="BS143" s="49"/>
      <c r="BT143" s="49"/>
      <c r="BU143" s="49"/>
      <c r="BV143" s="49"/>
      <c r="BW143" s="49"/>
      <c r="BX143" s="49"/>
    </row>
    <row r="144" spans="1:76" x14ac:dyDescent="0.45">
      <c r="A144" s="49" t="str">
        <f t="shared" ref="A144:A207" si="82">$A$15</f>
        <v>TX</v>
      </c>
      <c r="B144" s="62">
        <v>0.84899999999999998</v>
      </c>
      <c r="C144" s="63" cm="1">
        <f t="array" ref="C144">_xlfn.IFNA(INDEX('Locations &amp; Fiber - Unserved'!$H:$H,MATCH(1,($A144='Locations &amp; Fiber - Unserved'!$A:$A)*($B144='Locations &amp; Fiber - Unserved'!$B:$B),0)),C143)</f>
        <v>0.247763923</v>
      </c>
      <c r="D144" s="63" cm="1">
        <f t="array" ref="D144">_xlfn.IFNA(INDEX('Locations &amp; Fiber - Unserved'!$G:$G,MATCH(1,($A144='Locations &amp; Fiber - Unserved'!$A:$A)*($B144='Locations &amp; Fiber - Unserved'!$B:$B),0)),D143)</f>
        <v>0.75223607699999995</v>
      </c>
      <c r="E144" s="64" cm="1">
        <f t="array" ref="E144">_xlfn.IFNA(INDEX('Locations &amp; Fiber - Unserved'!$C:$C,MATCH(1,($A144='Locations &amp; Fiber - Unserved'!$A:$A)*($B144='Locations &amp; Fiber - Unserved'!$B:$B),0)),E143)</f>
        <v>548058</v>
      </c>
      <c r="F144" s="64" cm="1">
        <f t="array" ref="F144">_xlfn.IFNA(INDEX('Locations &amp; Fiber - Unserved'!$D:$D,MATCH(1,($A144='Locations &amp; Fiber - Unserved'!$A:$A)*($B144='Locations &amp; Fiber - Unserved'!$B:$B),0)),F143)</f>
        <v>59229.233540000001</v>
      </c>
      <c r="G144" s="65" cm="1">
        <f t="array" ref="G144">_xlfn.IFNA(INDEX('Locations &amp; Fiber - Unserved'!$F:$F,MATCH(1,($A144='Locations &amp; Fiber - Unserved'!$A:$A)*($B144='Locations &amp; Fiber - Unserved'!$B:$B),0)),G143)</f>
        <v>0.264785771</v>
      </c>
      <c r="H144" s="65" cm="1">
        <f t="array" ref="H144">_xlfn.IFNA(INDEX('Locations &amp; Fiber - Unserved'!$E:$E,MATCH(1,($A144='Locations &amp; Fiber - Unserved'!$A:$A)*($B144='Locations &amp; Fiber - Unserved'!$B:$B),0)),H143)</f>
        <v>0.410657051</v>
      </c>
      <c r="I144" s="63" cm="1">
        <f t="array" ref="I144">_xlfn.IFNA(INDEX('Locations &amp; Fiber - Unserved'!$I:$I,MATCH(1,($A144='Locations &amp; Fiber - Unserved'!$A:$A)*($B144='Locations &amp; Fiber - Unserved'!$B:$B),0)),I143)</f>
        <v>0.92942053499999999</v>
      </c>
      <c r="J144" s="63" cm="1">
        <f t="array" ref="J144">_xlfn.IFNA(INDEX('Locations &amp; Fiber - Unserved'!$J:$J,MATCH(1,($A144='Locations &amp; Fiber - Unserved'!$A:$A)*($B144='Locations &amp; Fiber - Unserved'!$B:$B),0)),J143)</f>
        <v>7.0199999999999999E-2</v>
      </c>
      <c r="K144" s="63" cm="1">
        <f t="array" ref="K144">_xlfn.IFNA(INDEX('Locations &amp; Fiber - Unserved'!$K:$K,MATCH(1,($A144='Locations &amp; Fiber - Unserved'!$A:$A)*($B144='Locations &amp; Fiber - Unserved'!$B:$B),0)),K143)</f>
        <v>4.2499999999999998E-4</v>
      </c>
      <c r="L144" s="64" cm="1">
        <f t="array" ref="L144">_xlfn.IFNA(INDEX('Locations &amp; Fiber - Underserved'!$C:$C,MATCH(1,($A144='Locations &amp; Fiber - Underserved'!$A:$A)*($B144='Locations &amp; Fiber - Underserved'!$B:$B),0)),L143)</f>
        <v>109631</v>
      </c>
      <c r="M144" s="64" cm="1">
        <f t="array" ref="M144">_xlfn.IFNA(INDEX('Locations &amp; Fiber - Underserved'!$D:$D,MATCH(1,($A144='Locations &amp; Fiber - Underserved'!$A:$A)*($B144='Locations &amp; Fiber - Underserved'!$B:$B),0)),M143)</f>
        <v>10906.029759999999</v>
      </c>
      <c r="N144" s="65" cm="1">
        <f t="array" ref="N144">_xlfn.IFNA(INDEX('Locations &amp; Fiber - Underserved'!$F:$F,MATCH(1,($A144='Locations &amp; Fiber - Underserved'!$A:$A)*($B144='Locations &amp; Fiber - Underserved'!$B:$B),0)),N143)</f>
        <v>0.23976832200000001</v>
      </c>
      <c r="O144" s="72" cm="1">
        <f t="array" ref="O144">_xlfn.IFNA(INDEX('Locations &amp; Fiber - Underserved'!$E:$E,MATCH(1,($A144='Locations &amp; Fiber - Underserved'!$A:$A)*($B144='Locations &amp; Fiber - Underserved'!$B:$B),0)),O143)</f>
        <v>0.384359913</v>
      </c>
      <c r="P144" s="63" cm="1">
        <f t="array" ref="P144">_xlfn.IFNA(INDEX('Locations &amp; Fiber - Underserved'!$I:$I,MATCH(1,($A144='Locations &amp; Fiber - Underserved'!$A:$A)*($B144='Locations &amp; Fiber - Underserved'!$B:$B),0)),P143)</f>
        <v>0.84396285900000001</v>
      </c>
      <c r="Q144" s="63" cm="1">
        <f t="array" ref="Q144">_xlfn.IFNA(INDEX('Locations &amp; Fiber - Underserved'!$J:$J,MATCH(1,($A144='Locations &amp; Fiber - Underserved'!$A:$A)*($B144='Locations &amp; Fiber - Underserved'!$B:$B),0)),Q143)</f>
        <v>0.15514378600000001</v>
      </c>
      <c r="R144" s="63" cm="1">
        <f t="array" ref="R144">_xlfn.IFNA(INDEX('Locations &amp; Fiber - Underserved'!$K:$K,MATCH(1,($A144='Locations &amp; Fiber - Underserved'!$A:$A)*($B144='Locations &amp; Fiber - Underserved'!$B:$B),0)),R143)</f>
        <v>8.9300000000000002E-4</v>
      </c>
      <c r="T144" s="66">
        <f>'Model Inputs &amp; Summary Results'!$F$44*I144</f>
        <v>42985.699743750003</v>
      </c>
      <c r="U144" s="66">
        <f>'Model Inputs &amp; Summary Results'!$F$45*J144</f>
        <v>4264.6499999999996</v>
      </c>
      <c r="V144" s="66">
        <f>'Model Inputs &amp; Summary Results'!$F$46*K144</f>
        <v>30.174999999999997</v>
      </c>
      <c r="W144" s="67">
        <f t="shared" si="65"/>
        <v>412268.99988846597</v>
      </c>
      <c r="X144" s="67">
        <f t="shared" si="66"/>
        <v>109162.96499486637</v>
      </c>
      <c r="Y144" s="68">
        <f t="shared" si="67"/>
        <v>5161282267.5408955</v>
      </c>
      <c r="Z144" s="68">
        <f t="shared" si="68"/>
        <v>2106553817.4309409</v>
      </c>
      <c r="AA144" s="66">
        <f>'Model Inputs &amp; Summary Results'!$F$40*I144</f>
        <v>35550.335463750002</v>
      </c>
      <c r="AB144" s="66">
        <f>'Model Inputs &amp; Summary Results'!$F$41*J144</f>
        <v>3387.15</v>
      </c>
      <c r="AC144" s="66">
        <f>'Model Inputs &amp; Summary Results'!$F$42*K144</f>
        <v>21.887499999999999</v>
      </c>
      <c r="AD144" s="67">
        <f t="shared" si="69"/>
        <v>135789.000111534</v>
      </c>
      <c r="AE144" s="67">
        <f t="shared" si="70"/>
        <v>35954.995087851617</v>
      </c>
      <c r="AF144" s="68">
        <f t="shared" si="71"/>
        <v>1400784063.5374103</v>
      </c>
      <c r="AG144" s="68">
        <f t="shared" ref="AG144:AG207" si="83">SUM(AA144:AC144)*F144*C144</f>
        <v>571723626.70392859</v>
      </c>
      <c r="AI144" s="68">
        <f t="shared" si="72"/>
        <v>6562066331.0783062</v>
      </c>
      <c r="AJ144" s="68">
        <f t="shared" si="73"/>
        <v>11973.306349105946</v>
      </c>
      <c r="AK144" s="68">
        <f>MIN($AJ144*'Model Inputs &amp; Summary Results'!$F$26,'Model Inputs &amp; Summary Results'!$F$23)</f>
        <v>3000</v>
      </c>
      <c r="AL144" s="68">
        <f t="shared" si="74"/>
        <v>19416.080861000908</v>
      </c>
      <c r="AM144" s="68">
        <f t="shared" ref="AM144:AM207" si="84">AL144-AK144</f>
        <v>16416.080861000908</v>
      </c>
      <c r="AN144" s="68">
        <f t="shared" si="75"/>
        <v>1644174000</v>
      </c>
      <c r="AO144" s="69">
        <f t="shared" si="76"/>
        <v>0.25055735755262054</v>
      </c>
      <c r="AP144" s="49" t="b">
        <f>AND(AM144&lt;'Model Inputs &amp; Summary Results'!$F$14,AO144&gt;=0.25)</f>
        <v>0</v>
      </c>
      <c r="AR144" s="68">
        <f t="shared" ref="AR144:AR207" si="85">Z144+AG144</f>
        <v>2678277444.1348696</v>
      </c>
      <c r="AS144" s="68">
        <f t="shared" ref="AS144:AS207" si="86">AR144/E144</f>
        <v>4886.8503773959501</v>
      </c>
      <c r="AT144" s="68">
        <f>MIN($AS144*'Model Inputs &amp; Summary Results'!$F$26,'Model Inputs &amp; Summary Results'!$F$23)</f>
        <v>3000</v>
      </c>
      <c r="AU144" s="68">
        <f t="shared" ref="AU144:AU207" si="87">$AT144*E144</f>
        <v>1644174000</v>
      </c>
      <c r="AV144" s="68">
        <f t="shared" ref="AV144:AV207" si="88">AR144-AU144</f>
        <v>1034103444.1348696</v>
      </c>
      <c r="AX144" s="66">
        <f>'Model Inputs &amp; Summary Results'!$F$40*P144</f>
        <v>32281.57935675</v>
      </c>
      <c r="AY144" s="66">
        <f>'Model Inputs &amp; Summary Results'!$F$41*Q144</f>
        <v>7485.6876745</v>
      </c>
      <c r="AZ144" s="66">
        <f>'Model Inputs &amp; Summary Results'!$F$42*R144</f>
        <v>45.9895</v>
      </c>
      <c r="BA144" s="68">
        <f t="shared" si="77"/>
        <v>1046532889.9081949</v>
      </c>
      <c r="BB144" s="68">
        <f t="shared" ref="BB144:BB207" si="89">SUM(AX144:AZ144)*M144</f>
        <v>434204560.57232684</v>
      </c>
      <c r="BD144" s="68">
        <f t="shared" si="78"/>
        <v>9545.9577118533525</v>
      </c>
      <c r="BE144" s="68">
        <f>MIN($BD144*'Model Inputs &amp; Summary Results'!$F$26,'Model Inputs &amp; Summary Results'!$F$23)</f>
        <v>3000</v>
      </c>
      <c r="BF144" s="68">
        <f t="shared" si="79"/>
        <v>15302.619816597931</v>
      </c>
      <c r="BG144" s="68">
        <f t="shared" si="63"/>
        <v>12302.619816597931</v>
      </c>
      <c r="BH144" s="68">
        <f t="shared" si="80"/>
        <v>328893000</v>
      </c>
      <c r="BI144" s="70">
        <f t="shared" si="81"/>
        <v>0.31426914831969732</v>
      </c>
      <c r="BJ144" s="49" t="b">
        <f>AND(BG144&lt;'Model Inputs &amp; Summary Results'!$F$14,BG144&lt;$BX$23,BI144&gt;=0.25)</f>
        <v>1</v>
      </c>
      <c r="BL144" s="68">
        <f t="shared" ref="BL144:BL207" si="90">BB144/L144</f>
        <v>3960.6002004207462</v>
      </c>
      <c r="BM144" s="68">
        <f>MIN($BL144*'Model Inputs &amp; Summary Results'!$F$26,'Model Inputs &amp; Summary Results'!$F$23)</f>
        <v>2970.4501503155598</v>
      </c>
      <c r="BN144" s="68">
        <f t="shared" ref="BN144:BN207" si="91">BM144*L144</f>
        <v>325653420.42924511</v>
      </c>
      <c r="BO144" s="68">
        <f t="shared" si="64"/>
        <v>717639889.9081949</v>
      </c>
      <c r="BS144" s="49"/>
      <c r="BT144" s="49"/>
      <c r="BU144" s="49"/>
      <c r="BV144" s="49"/>
      <c r="BW144" s="49"/>
      <c r="BX144" s="49"/>
    </row>
    <row r="145" spans="1:76" x14ac:dyDescent="0.45">
      <c r="A145" s="49" t="str">
        <f t="shared" si="82"/>
        <v>TX</v>
      </c>
      <c r="B145" s="62">
        <v>0.85</v>
      </c>
      <c r="C145" s="63" cm="1">
        <f t="array" ref="C145">_xlfn.IFNA(INDEX('Locations &amp; Fiber - Unserved'!$H:$H,MATCH(1,($A145='Locations &amp; Fiber - Unserved'!$A:$A)*($B145='Locations &amp; Fiber - Unserved'!$B:$B),0)),C144)</f>
        <v>0.24776653100000001</v>
      </c>
      <c r="D145" s="63" cm="1">
        <f t="array" ref="D145">_xlfn.IFNA(INDEX('Locations &amp; Fiber - Unserved'!$G:$G,MATCH(1,($A145='Locations &amp; Fiber - Unserved'!$A:$A)*($B145='Locations &amp; Fiber - Unserved'!$B:$B),0)),D144)</f>
        <v>0.75223346899999999</v>
      </c>
      <c r="E145" s="64" cm="1">
        <f t="array" ref="E145">_xlfn.IFNA(INDEX('Locations &amp; Fiber - Unserved'!$C:$C,MATCH(1,($A145='Locations &amp; Fiber - Unserved'!$A:$A)*($B145='Locations &amp; Fiber - Unserved'!$B:$B),0)),E144)</f>
        <v>548698</v>
      </c>
      <c r="F145" s="64" cm="1">
        <f t="array" ref="F145">_xlfn.IFNA(INDEX('Locations &amp; Fiber - Unserved'!$D:$D,MATCH(1,($A145='Locations &amp; Fiber - Unserved'!$A:$A)*($B145='Locations &amp; Fiber - Unserved'!$B:$B),0)),F144)</f>
        <v>59492.947160000003</v>
      </c>
      <c r="G145" s="65" cm="1">
        <f t="array" ref="G145">_xlfn.IFNA(INDEX('Locations &amp; Fiber - Unserved'!$F:$F,MATCH(1,($A145='Locations &amp; Fiber - Unserved'!$A:$A)*($B145='Locations &amp; Fiber - Unserved'!$B:$B),0)),G144)</f>
        <v>0.26580192699999999</v>
      </c>
      <c r="H145" s="65" cm="1">
        <f t="array" ref="H145">_xlfn.IFNA(INDEX('Locations &amp; Fiber - Unserved'!$E:$E,MATCH(1,($A145='Locations &amp; Fiber - Unserved'!$A:$A)*($B145='Locations &amp; Fiber - Unserved'!$B:$B),0)),H144)</f>
        <v>0.41329158599999999</v>
      </c>
      <c r="I145" s="63" cm="1">
        <f t="array" ref="I145">_xlfn.IFNA(INDEX('Locations &amp; Fiber - Unserved'!$I:$I,MATCH(1,($A145='Locations &amp; Fiber - Unserved'!$A:$A)*($B145='Locations &amp; Fiber - Unserved'!$B:$B),0)),I144)</f>
        <v>0.92964268000000005</v>
      </c>
      <c r="J145" s="63" cm="1">
        <f t="array" ref="J145">_xlfn.IFNA(INDEX('Locations &amp; Fiber - Unserved'!$J:$J,MATCH(1,($A145='Locations &amp; Fiber - Unserved'!$A:$A)*($B145='Locations &amp; Fiber - Unserved'!$B:$B),0)),J144)</f>
        <v>6.9900000000000004E-2</v>
      </c>
      <c r="K145" s="63" cm="1">
        <f t="array" ref="K145">_xlfn.IFNA(INDEX('Locations &amp; Fiber - Unserved'!$K:$K,MATCH(1,($A145='Locations &amp; Fiber - Unserved'!$A:$A)*($B145='Locations &amp; Fiber - Unserved'!$B:$B),0)),K144)</f>
        <v>4.2400000000000001E-4</v>
      </c>
      <c r="L145" s="64" cm="1">
        <f t="array" ref="L145">_xlfn.IFNA(INDEX('Locations &amp; Fiber - Underserved'!$C:$C,MATCH(1,($A145='Locations &amp; Fiber - Underserved'!$A:$A)*($B145='Locations &amp; Fiber - Underserved'!$B:$B),0)),L144)</f>
        <v>109762</v>
      </c>
      <c r="M145" s="64" cm="1">
        <f t="array" ref="M145">_xlfn.IFNA(INDEX('Locations &amp; Fiber - Underserved'!$D:$D,MATCH(1,($A145='Locations &amp; Fiber - Underserved'!$A:$A)*($B145='Locations &amp; Fiber - Underserved'!$B:$B),0)),M144)</f>
        <v>10956.47106</v>
      </c>
      <c r="N145" s="65" cm="1">
        <f t="array" ref="N145">_xlfn.IFNA(INDEX('Locations &amp; Fiber - Underserved'!$F:$F,MATCH(1,($A145='Locations &amp; Fiber - Underserved'!$A:$A)*($B145='Locations &amp; Fiber - Underserved'!$B:$B),0)),N144)</f>
        <v>0.24075928399999999</v>
      </c>
      <c r="O145" s="72" cm="1">
        <f t="array" ref="O145">_xlfn.IFNA(INDEX('Locations &amp; Fiber - Underserved'!$E:$E,MATCH(1,($A145='Locations &amp; Fiber - Underserved'!$A:$A)*($B145='Locations &amp; Fiber - Underserved'!$B:$B),0)),O144)</f>
        <v>0.386535617</v>
      </c>
      <c r="P145" s="63" cm="1">
        <f t="array" ref="P145">_xlfn.IFNA(INDEX('Locations &amp; Fiber - Underserved'!$I:$I,MATCH(1,($A145='Locations &amp; Fiber - Underserved'!$A:$A)*($B145='Locations &amp; Fiber - Underserved'!$B:$B),0)),P144)</f>
        <v>0.84461708999999996</v>
      </c>
      <c r="Q145" s="63" cm="1">
        <f t="array" ref="Q145">_xlfn.IFNA(INDEX('Locations &amp; Fiber - Underserved'!$J:$J,MATCH(1,($A145='Locations &amp; Fiber - Underserved'!$A:$A)*($B145='Locations &amp; Fiber - Underserved'!$B:$B),0)),Q144)</f>
        <v>0.15449343500000001</v>
      </c>
      <c r="R145" s="63" cm="1">
        <f t="array" ref="R145">_xlfn.IFNA(INDEX('Locations &amp; Fiber - Underserved'!$K:$K,MATCH(1,($A145='Locations &amp; Fiber - Underserved'!$A:$A)*($B145='Locations &amp; Fiber - Underserved'!$B:$B),0)),R144)</f>
        <v>8.8900000000000003E-4</v>
      </c>
      <c r="T145" s="66">
        <f>'Model Inputs &amp; Summary Results'!$F$44*I145</f>
        <v>42995.97395</v>
      </c>
      <c r="U145" s="66">
        <f>'Model Inputs &amp; Summary Results'!$F$45*J145</f>
        <v>4246.4250000000002</v>
      </c>
      <c r="V145" s="66">
        <f>'Model Inputs &amp; Summary Results'!$F$46*K145</f>
        <v>30.103999999999999</v>
      </c>
      <c r="W145" s="67">
        <f t="shared" si="65"/>
        <v>412748.99997336202</v>
      </c>
      <c r="X145" s="67">
        <f t="shared" si="66"/>
        <v>109709.47956024257</v>
      </c>
      <c r="Y145" s="68">
        <f t="shared" si="67"/>
        <v>5186241696.1545315</v>
      </c>
      <c r="Z145" s="68">
        <f t="shared" si="68"/>
        <v>2115566754.8018744</v>
      </c>
      <c r="AA145" s="66">
        <f>'Model Inputs &amp; Summary Results'!$F$40*I145</f>
        <v>35558.83251</v>
      </c>
      <c r="AB145" s="66">
        <f>'Model Inputs &amp; Summary Results'!$F$41*J145</f>
        <v>3372.6750000000002</v>
      </c>
      <c r="AC145" s="66">
        <f>'Model Inputs &amp; Summary Results'!$F$42*K145</f>
        <v>21.836000000000002</v>
      </c>
      <c r="AD145" s="67">
        <f t="shared" si="69"/>
        <v>135949.00002663801</v>
      </c>
      <c r="AE145" s="67">
        <f t="shared" si="70"/>
        <v>36135.50618080343</v>
      </c>
      <c r="AF145" s="68">
        <f t="shared" si="71"/>
        <v>1407598785.1685643</v>
      </c>
      <c r="AG145" s="68">
        <f t="shared" si="83"/>
        <v>574186350.82320523</v>
      </c>
      <c r="AI145" s="68">
        <f t="shared" si="72"/>
        <v>6593840481.3230953</v>
      </c>
      <c r="AJ145" s="68">
        <f t="shared" si="73"/>
        <v>12017.248980902237</v>
      </c>
      <c r="AK145" s="68">
        <f>MIN($AJ145*'Model Inputs &amp; Summary Results'!$F$26,'Model Inputs &amp; Summary Results'!$F$23)</f>
        <v>3000</v>
      </c>
      <c r="AL145" s="68">
        <f t="shared" si="74"/>
        <v>19537.32771839518</v>
      </c>
      <c r="AM145" s="68">
        <f t="shared" si="84"/>
        <v>16537.32771839518</v>
      </c>
      <c r="AN145" s="68">
        <f t="shared" si="75"/>
        <v>1646094000</v>
      </c>
      <c r="AO145" s="69">
        <f t="shared" si="76"/>
        <v>0.24964116203031059</v>
      </c>
      <c r="AP145" s="49" t="b">
        <f>AND(AM145&lt;'Model Inputs &amp; Summary Results'!$F$14,AO145&gt;=0.25)</f>
        <v>0</v>
      </c>
      <c r="AR145" s="68">
        <f t="shared" si="85"/>
        <v>2689753105.6250796</v>
      </c>
      <c r="AS145" s="68">
        <f t="shared" si="86"/>
        <v>4902.0647161554798</v>
      </c>
      <c r="AT145" s="68">
        <f>MIN($AS145*'Model Inputs &amp; Summary Results'!$F$26,'Model Inputs &amp; Summary Results'!$F$23)</f>
        <v>3000</v>
      </c>
      <c r="AU145" s="68">
        <f t="shared" si="87"/>
        <v>1646094000</v>
      </c>
      <c r="AV145" s="68">
        <f t="shared" si="88"/>
        <v>1043659105.6250796</v>
      </c>
      <c r="AX145" s="66">
        <f>'Model Inputs &amp; Summary Results'!$F$40*P145</f>
        <v>32306.603692499997</v>
      </c>
      <c r="AY145" s="66">
        <f>'Model Inputs &amp; Summary Results'!$F$41*Q145</f>
        <v>7454.3082387500008</v>
      </c>
      <c r="AZ145" s="66">
        <f>'Model Inputs &amp; Summary Results'!$F$42*R145</f>
        <v>45.783500000000004</v>
      </c>
      <c r="BA145" s="68">
        <f t="shared" si="77"/>
        <v>1051940512.0529969</v>
      </c>
      <c r="BB145" s="68">
        <f t="shared" si="89"/>
        <v>436140906.48672479</v>
      </c>
      <c r="BD145" s="68">
        <f t="shared" si="78"/>
        <v>9583.8314904338185</v>
      </c>
      <c r="BE145" s="68">
        <f>MIN($BD145*'Model Inputs &amp; Summary Results'!$F$26,'Model Inputs &amp; Summary Results'!$F$23)</f>
        <v>3000</v>
      </c>
      <c r="BF145" s="68">
        <f t="shared" si="79"/>
        <v>15386.705579249297</v>
      </c>
      <c r="BG145" s="68">
        <f t="shared" ref="BG145:BG208" si="92">BF145-BE145</f>
        <v>12386.705579249297</v>
      </c>
      <c r="BH145" s="68">
        <f t="shared" si="80"/>
        <v>329286000</v>
      </c>
      <c r="BI145" s="70">
        <f t="shared" si="81"/>
        <v>0.31302720660254457</v>
      </c>
      <c r="BJ145" s="49" t="b">
        <f>AND(BG145&lt;'Model Inputs &amp; Summary Results'!$F$14,BG145&lt;$BX$23,BI145&gt;=0.25)</f>
        <v>1</v>
      </c>
      <c r="BL145" s="68">
        <f t="shared" si="90"/>
        <v>3973.5145723176033</v>
      </c>
      <c r="BM145" s="68">
        <f>MIN($BL145*'Model Inputs &amp; Summary Results'!$F$26,'Model Inputs &amp; Summary Results'!$F$23)</f>
        <v>2980.1359292382026</v>
      </c>
      <c r="BN145" s="68">
        <f t="shared" si="91"/>
        <v>327105679.86504358</v>
      </c>
      <c r="BO145" s="68">
        <f t="shared" ref="BO145:BO208" si="93">BA145-BH145</f>
        <v>722654512.05299687</v>
      </c>
      <c r="BS145" s="49"/>
      <c r="BT145" s="49"/>
      <c r="BU145" s="49"/>
      <c r="BV145" s="49"/>
      <c r="BW145" s="49"/>
      <c r="BX145" s="49"/>
    </row>
    <row r="146" spans="1:76" x14ac:dyDescent="0.45">
      <c r="A146" s="49" t="str">
        <f t="shared" si="82"/>
        <v>TX</v>
      </c>
      <c r="B146" s="62">
        <v>0.85099999999999998</v>
      </c>
      <c r="C146" s="63" cm="1">
        <f t="array" ref="C146">_xlfn.IFNA(INDEX('Locations &amp; Fiber - Unserved'!$H:$H,MATCH(1,($A146='Locations &amp; Fiber - Unserved'!$A:$A)*($B146='Locations &amp; Fiber - Unserved'!$B:$B),0)),C145)</f>
        <v>0.24777598000000001</v>
      </c>
      <c r="D146" s="63" cm="1">
        <f t="array" ref="D146">_xlfn.IFNA(INDEX('Locations &amp; Fiber - Unserved'!$G:$G,MATCH(1,($A146='Locations &amp; Fiber - Unserved'!$A:$A)*($B146='Locations &amp; Fiber - Unserved'!$B:$B),0)),D145)</f>
        <v>0.75222401999999999</v>
      </c>
      <c r="E146" s="64" cm="1">
        <f t="array" ref="E146">_xlfn.IFNA(INDEX('Locations &amp; Fiber - Unserved'!$C:$C,MATCH(1,($A146='Locations &amp; Fiber - Unserved'!$A:$A)*($B146='Locations &amp; Fiber - Unserved'!$B:$B),0)),E145)</f>
        <v>549343</v>
      </c>
      <c r="F146" s="64" cm="1">
        <f t="array" ref="F146">_xlfn.IFNA(INDEX('Locations &amp; Fiber - Unserved'!$D:$D,MATCH(1,($A146='Locations &amp; Fiber - Unserved'!$A:$A)*($B146='Locations &amp; Fiber - Unserved'!$B:$B),0)),F145)</f>
        <v>59760.565640000001</v>
      </c>
      <c r="G146" s="65" cm="1">
        <f t="array" ref="G146">_xlfn.IFNA(INDEX('Locations &amp; Fiber - Unserved'!$F:$F,MATCH(1,($A146='Locations &amp; Fiber - Unserved'!$A:$A)*($B146='Locations &amp; Fiber - Unserved'!$B:$B),0)),G145)</f>
        <v>0.26675605000000002</v>
      </c>
      <c r="H146" s="65" cm="1">
        <f t="array" ref="H146">_xlfn.IFNA(INDEX('Locations &amp; Fiber - Unserved'!$E:$E,MATCH(1,($A146='Locations &amp; Fiber - Unserved'!$A:$A)*($B146='Locations &amp; Fiber - Unserved'!$B:$B),0)),H145)</f>
        <v>0.41664398899999999</v>
      </c>
      <c r="I146" s="63" cm="1">
        <f t="array" ref="I146">_xlfn.IFNA(INDEX('Locations &amp; Fiber - Unserved'!$I:$I,MATCH(1,($A146='Locations &amp; Fiber - Unserved'!$A:$A)*($B146='Locations &amp; Fiber - Unserved'!$B:$B),0)),I145)</f>
        <v>0.92990178700000004</v>
      </c>
      <c r="J146" s="63" cm="1">
        <f t="array" ref="J146">_xlfn.IFNA(INDEX('Locations &amp; Fiber - Unserved'!$J:$J,MATCH(1,($A146='Locations &amp; Fiber - Unserved'!$A:$A)*($B146='Locations &amp; Fiber - Unserved'!$B:$B),0)),J145)</f>
        <v>6.9699999999999998E-2</v>
      </c>
      <c r="K146" s="63" cm="1">
        <f t="array" ref="K146">_xlfn.IFNA(INDEX('Locations &amp; Fiber - Unserved'!$K:$K,MATCH(1,($A146='Locations &amp; Fiber - Unserved'!$A:$A)*($B146='Locations &amp; Fiber - Unserved'!$B:$B),0)),K145)</f>
        <v>4.2200000000000001E-4</v>
      </c>
      <c r="L146" s="64" cm="1">
        <f t="array" ref="L146">_xlfn.IFNA(INDEX('Locations &amp; Fiber - Underserved'!$C:$C,MATCH(1,($A146='Locations &amp; Fiber - Underserved'!$A:$A)*($B146='Locations &amp; Fiber - Underserved'!$B:$B),0)),L145)</f>
        <v>109880</v>
      </c>
      <c r="M146" s="64" cm="1">
        <f t="array" ref="M146">_xlfn.IFNA(INDEX('Locations &amp; Fiber - Underserved'!$D:$D,MATCH(1,($A146='Locations &amp; Fiber - Underserved'!$A:$A)*($B146='Locations &amp; Fiber - Underserved'!$B:$B),0)),M145)</f>
        <v>11002.149740000001</v>
      </c>
      <c r="N146" s="65" cm="1">
        <f t="array" ref="N146">_xlfn.IFNA(INDEX('Locations &amp; Fiber - Underserved'!$F:$F,MATCH(1,($A146='Locations &amp; Fiber - Underserved'!$A:$A)*($B146='Locations &amp; Fiber - Underserved'!$B:$B),0)),N145)</f>
        <v>0.24176650199999999</v>
      </c>
      <c r="O146" s="72" cm="1">
        <f t="array" ref="O146">_xlfn.IFNA(INDEX('Locations &amp; Fiber - Underserved'!$E:$E,MATCH(1,($A146='Locations &amp; Fiber - Underserved'!$A:$A)*($B146='Locations &amp; Fiber - Underserved'!$B:$B),0)),O145)</f>
        <v>0.38779364599999999</v>
      </c>
      <c r="P146" s="63" cm="1">
        <f t="array" ref="P146">_xlfn.IFNA(INDEX('Locations &amp; Fiber - Underserved'!$I:$I,MATCH(1,($A146='Locations &amp; Fiber - Underserved'!$A:$A)*($B146='Locations &amp; Fiber - Underserved'!$B:$B),0)),P145)</f>
        <v>0.84495956699999997</v>
      </c>
      <c r="Q146" s="63" cm="1">
        <f t="array" ref="Q146">_xlfn.IFNA(INDEX('Locations &amp; Fiber - Underserved'!$J:$J,MATCH(1,($A146='Locations &amp; Fiber - Underserved'!$A:$A)*($B146='Locations &amp; Fiber - Underserved'!$B:$B),0)),Q145)</f>
        <v>0.15381723899999999</v>
      </c>
      <c r="R146" s="63" cm="1">
        <f t="array" ref="R146">_xlfn.IFNA(INDEX('Locations &amp; Fiber - Underserved'!$K:$K,MATCH(1,($A146='Locations &amp; Fiber - Underserved'!$A:$A)*($B146='Locations &amp; Fiber - Underserved'!$B:$B),0)),R145)</f>
        <v>1.2199999999999999E-3</v>
      </c>
      <c r="T146" s="66">
        <f>'Model Inputs &amp; Summary Results'!$F$44*I146</f>
        <v>43007.957648750002</v>
      </c>
      <c r="U146" s="66">
        <f>'Model Inputs &amp; Summary Results'!$F$45*J146</f>
        <v>4234.2749999999996</v>
      </c>
      <c r="V146" s="66">
        <f>'Model Inputs &amp; Summary Results'!$F$46*K146</f>
        <v>29.962</v>
      </c>
      <c r="W146" s="67">
        <f t="shared" si="65"/>
        <v>413228.99981885997</v>
      </c>
      <c r="X146" s="67">
        <f t="shared" si="66"/>
        <v>110231.3357371298</v>
      </c>
      <c r="Y146" s="68">
        <f t="shared" si="67"/>
        <v>5210877159.3573122</v>
      </c>
      <c r="Z146" s="68">
        <f t="shared" si="68"/>
        <v>2125042704.0553205</v>
      </c>
      <c r="AA146" s="66">
        <f>'Model Inputs &amp; Summary Results'!$F$40*I146</f>
        <v>35568.743352750003</v>
      </c>
      <c r="AB146" s="66">
        <f>'Model Inputs &amp; Summary Results'!$F$41*J146</f>
        <v>3363.0250000000001</v>
      </c>
      <c r="AC146" s="66">
        <f>'Model Inputs &amp; Summary Results'!$F$42*K146</f>
        <v>21.733000000000001</v>
      </c>
      <c r="AD146" s="67">
        <f t="shared" si="69"/>
        <v>136114.00018114</v>
      </c>
      <c r="AE146" s="67">
        <f t="shared" si="70"/>
        <v>36309.233038020197</v>
      </c>
      <c r="AF146" s="68">
        <f t="shared" si="71"/>
        <v>1414371758.263835</v>
      </c>
      <c r="AG146" s="68">
        <f t="shared" si="83"/>
        <v>576793559.66456044</v>
      </c>
      <c r="AI146" s="68">
        <f t="shared" si="72"/>
        <v>6625248917.6211472</v>
      </c>
      <c r="AJ146" s="68">
        <f t="shared" si="73"/>
        <v>12060.313715877233</v>
      </c>
      <c r="AK146" s="68">
        <f>MIN($AJ146*'Model Inputs &amp; Summary Results'!$F$26,'Model Inputs &amp; Summary Results'!$F$23)</f>
        <v>3000</v>
      </c>
      <c r="AL146" s="68">
        <f t="shared" si="74"/>
        <v>19695.675747239653</v>
      </c>
      <c r="AM146" s="68">
        <f t="shared" si="84"/>
        <v>16695.675747239653</v>
      </c>
      <c r="AN146" s="68">
        <f t="shared" si="75"/>
        <v>1648029000</v>
      </c>
      <c r="AO146" s="69">
        <f t="shared" si="76"/>
        <v>0.24874974819689327</v>
      </c>
      <c r="AP146" s="49" t="b">
        <f>AND(AM146&lt;'Model Inputs &amp; Summary Results'!$F$14,AO146&gt;=0.25)</f>
        <v>0</v>
      </c>
      <c r="AR146" s="68">
        <f t="shared" si="85"/>
        <v>2701836263.7198811</v>
      </c>
      <c r="AS146" s="68">
        <f t="shared" si="86"/>
        <v>4918.3047089339107</v>
      </c>
      <c r="AT146" s="68">
        <f>MIN($AS146*'Model Inputs &amp; Summary Results'!$F$26,'Model Inputs &amp; Summary Results'!$F$23)</f>
        <v>3000</v>
      </c>
      <c r="AU146" s="68">
        <f t="shared" si="87"/>
        <v>1648029000</v>
      </c>
      <c r="AV146" s="68">
        <f t="shared" si="88"/>
        <v>1053807263.7198811</v>
      </c>
      <c r="AX146" s="66">
        <f>'Model Inputs &amp; Summary Results'!$F$40*P146</f>
        <v>32319.703437749999</v>
      </c>
      <c r="AY146" s="66">
        <f>'Model Inputs &amp; Summary Results'!$F$41*Q146</f>
        <v>7421.6817817499996</v>
      </c>
      <c r="AZ146" s="66">
        <f>'Model Inputs &amp; Summary Results'!$F$42*R146</f>
        <v>62.83</v>
      </c>
      <c r="BA146" s="68">
        <f t="shared" si="77"/>
        <v>1057411047.5266876</v>
      </c>
      <c r="BB146" s="68">
        <f t="shared" si="89"/>
        <v>437931936.12812603</v>
      </c>
      <c r="BD146" s="68">
        <f t="shared" si="78"/>
        <v>9623.3258784736772</v>
      </c>
      <c r="BE146" s="68">
        <f>MIN($BD146*'Model Inputs &amp; Summary Results'!$F$26,'Model Inputs &amp; Summary Results'!$F$23)</f>
        <v>3000</v>
      </c>
      <c r="BF146" s="68">
        <f t="shared" si="79"/>
        <v>15435.821746138596</v>
      </c>
      <c r="BG146" s="68">
        <f t="shared" si="92"/>
        <v>12435.821746138596</v>
      </c>
      <c r="BH146" s="68">
        <f t="shared" si="80"/>
        <v>329640000</v>
      </c>
      <c r="BI146" s="70">
        <f t="shared" si="81"/>
        <v>0.31174253453379047</v>
      </c>
      <c r="BJ146" s="49" t="b">
        <f>AND(BG146&lt;'Model Inputs &amp; Summary Results'!$F$14,BG146&lt;$BX$23,BI146&gt;=0.25)</f>
        <v>1</v>
      </c>
      <c r="BL146" s="68">
        <f t="shared" si="90"/>
        <v>3985.5472891165455</v>
      </c>
      <c r="BM146" s="68">
        <f>MIN($BL146*'Model Inputs &amp; Summary Results'!$F$26,'Model Inputs &amp; Summary Results'!$F$23)</f>
        <v>2989.1604668374093</v>
      </c>
      <c r="BN146" s="68">
        <f t="shared" si="91"/>
        <v>328448952.09609455</v>
      </c>
      <c r="BO146" s="68">
        <f t="shared" si="93"/>
        <v>727771047.52668762</v>
      </c>
      <c r="BS146" s="49"/>
      <c r="BT146" s="49"/>
      <c r="BU146" s="49"/>
      <c r="BV146" s="49"/>
      <c r="BW146" s="49"/>
      <c r="BX146" s="49"/>
    </row>
    <row r="147" spans="1:76" x14ac:dyDescent="0.45">
      <c r="A147" s="49" t="str">
        <f t="shared" si="82"/>
        <v>TX</v>
      </c>
      <c r="B147" s="62">
        <v>0.85199999999999998</v>
      </c>
      <c r="C147" s="63" cm="1">
        <f t="array" ref="C147">_xlfn.IFNA(INDEX('Locations &amp; Fiber - Unserved'!$H:$H,MATCH(1,($A147='Locations &amp; Fiber - Unserved'!$A:$A)*($B147='Locations &amp; Fiber - Unserved'!$B:$B),0)),C146)</f>
        <v>0.24771718100000001</v>
      </c>
      <c r="D147" s="63" cm="1">
        <f t="array" ref="D147">_xlfn.IFNA(INDEX('Locations &amp; Fiber - Unserved'!$G:$G,MATCH(1,($A147='Locations &amp; Fiber - Unserved'!$A:$A)*($B147='Locations &amp; Fiber - Unserved'!$B:$B),0)),D146)</f>
        <v>0.75228281900000005</v>
      </c>
      <c r="E147" s="64" cm="1">
        <f t="array" ref="E147">_xlfn.IFNA(INDEX('Locations &amp; Fiber - Unserved'!$C:$C,MATCH(1,($A147='Locations &amp; Fiber - Unserved'!$A:$A)*($B147='Locations &amp; Fiber - Unserved'!$B:$B),0)),E146)</f>
        <v>549978</v>
      </c>
      <c r="F147" s="64" cm="1">
        <f t="array" ref="F147">_xlfn.IFNA(INDEX('Locations &amp; Fiber - Unserved'!$D:$D,MATCH(1,($A147='Locations &amp; Fiber - Unserved'!$A:$A)*($B147='Locations &amp; Fiber - Unserved'!$B:$B),0)),F146)</f>
        <v>60025.583879999998</v>
      </c>
      <c r="G147" s="65" cm="1">
        <f t="array" ref="G147">_xlfn.IFNA(INDEX('Locations &amp; Fiber - Unserved'!$F:$F,MATCH(1,($A147='Locations &amp; Fiber - Unserved'!$A:$A)*($B147='Locations &amp; Fiber - Unserved'!$B:$B),0)),G146)</f>
        <v>0.26780548999999998</v>
      </c>
      <c r="H147" s="65" cm="1">
        <f t="array" ref="H147">_xlfn.IFNA(INDEX('Locations &amp; Fiber - Unserved'!$E:$E,MATCH(1,($A147='Locations &amp; Fiber - Unserved'!$A:$A)*($B147='Locations &amp; Fiber - Unserved'!$B:$B),0)),H146)</f>
        <v>0.41804190800000002</v>
      </c>
      <c r="I147" s="63" cm="1">
        <f t="array" ref="I147">_xlfn.IFNA(INDEX('Locations &amp; Fiber - Unserved'!$I:$I,MATCH(1,($A147='Locations &amp; Fiber - Unserved'!$A:$A)*($B147='Locations &amp; Fiber - Unserved'!$B:$B),0)),I146)</f>
        <v>0.93020717600000002</v>
      </c>
      <c r="J147" s="63" cm="1">
        <f t="array" ref="J147">_xlfn.IFNA(INDEX('Locations &amp; Fiber - Unserved'!$J:$J,MATCH(1,($A147='Locations &amp; Fiber - Unserved'!$A:$A)*($B147='Locations &amp; Fiber - Unserved'!$B:$B),0)),J146)</f>
        <v>6.9400000000000003E-2</v>
      </c>
      <c r="K147" s="63" cm="1">
        <f t="array" ref="K147">_xlfn.IFNA(INDEX('Locations &amp; Fiber - Unserved'!$K:$K,MATCH(1,($A147='Locations &amp; Fiber - Unserved'!$A:$A)*($B147='Locations &amp; Fiber - Unserved'!$B:$B),0)),K146)</f>
        <v>4.2000000000000002E-4</v>
      </c>
      <c r="L147" s="64" cm="1">
        <f t="array" ref="L147">_xlfn.IFNA(INDEX('Locations &amp; Fiber - Underserved'!$C:$C,MATCH(1,($A147='Locations &amp; Fiber - Underserved'!$A:$A)*($B147='Locations &amp; Fiber - Underserved'!$B:$B),0)),L146)</f>
        <v>110007</v>
      </c>
      <c r="M147" s="64" cm="1">
        <f t="array" ref="M147">_xlfn.IFNA(INDEX('Locations &amp; Fiber - Underserved'!$D:$D,MATCH(1,($A147='Locations &amp; Fiber - Underserved'!$A:$A)*($B147='Locations &amp; Fiber - Underserved'!$B:$B),0)),M146)</f>
        <v>11051.47877</v>
      </c>
      <c r="N147" s="65" cm="1">
        <f t="array" ref="N147">_xlfn.IFNA(INDEX('Locations &amp; Fiber - Underserved'!$F:$F,MATCH(1,($A147='Locations &amp; Fiber - Underserved'!$A:$A)*($B147='Locations &amp; Fiber - Underserved'!$B:$B),0)),N146)</f>
        <v>0.24271711400000001</v>
      </c>
      <c r="O147" s="72" cm="1">
        <f t="array" ref="O147">_xlfn.IFNA(INDEX('Locations &amp; Fiber - Underserved'!$E:$E,MATCH(1,($A147='Locations &amp; Fiber - Underserved'!$A:$A)*($B147='Locations &amp; Fiber - Underserved'!$B:$B),0)),O146)</f>
        <v>0.38917645899999997</v>
      </c>
      <c r="P147" s="63" cm="1">
        <f t="array" ref="P147">_xlfn.IFNA(INDEX('Locations &amp; Fiber - Underserved'!$I:$I,MATCH(1,($A147='Locations &amp; Fiber - Underserved'!$A:$A)*($B147='Locations &amp; Fiber - Underserved'!$B:$B),0)),P146)</f>
        <v>0.84557423399999998</v>
      </c>
      <c r="Q147" s="63" cm="1">
        <f t="array" ref="Q147">_xlfn.IFNA(INDEX('Locations &amp; Fiber - Underserved'!$J:$J,MATCH(1,($A147='Locations &amp; Fiber - Underserved'!$A:$A)*($B147='Locations &amp; Fiber - Underserved'!$B:$B),0)),Q146)</f>
        <v>0.153207653</v>
      </c>
      <c r="R147" s="63" cm="1">
        <f t="array" ref="R147">_xlfn.IFNA(INDEX('Locations &amp; Fiber - Underserved'!$K:$K,MATCH(1,($A147='Locations &amp; Fiber - Underserved'!$A:$A)*($B147='Locations &amp; Fiber - Underserved'!$B:$B),0)),R146)</f>
        <v>1.2199999999999999E-3</v>
      </c>
      <c r="T147" s="66">
        <f>'Model Inputs &amp; Summary Results'!$F$44*I147</f>
        <v>43022.081890000001</v>
      </c>
      <c r="U147" s="66">
        <f>'Model Inputs &amp; Summary Results'!$F$45*J147</f>
        <v>4216.05</v>
      </c>
      <c r="V147" s="66">
        <f>'Model Inputs &amp; Summary Results'!$F$46*K147</f>
        <v>29.82</v>
      </c>
      <c r="W147" s="67">
        <f t="shared" si="65"/>
        <v>413739.000227982</v>
      </c>
      <c r="X147" s="67">
        <f t="shared" si="66"/>
        <v>110801.57568816483</v>
      </c>
      <c r="Y147" s="68">
        <f t="shared" si="67"/>
        <v>5237363548.9643688</v>
      </c>
      <c r="Z147" s="68">
        <f t="shared" si="68"/>
        <v>2134441819.5842431</v>
      </c>
      <c r="AA147" s="66">
        <f>'Model Inputs &amp; Summary Results'!$F$40*I147</f>
        <v>35580.424482000002</v>
      </c>
      <c r="AB147" s="66">
        <f>'Model Inputs &amp; Summary Results'!$F$41*J147</f>
        <v>3348.55</v>
      </c>
      <c r="AC147" s="66">
        <f>'Model Inputs &amp; Summary Results'!$F$42*K147</f>
        <v>21.630000000000003</v>
      </c>
      <c r="AD147" s="67">
        <f t="shared" si="69"/>
        <v>136238.999772018</v>
      </c>
      <c r="AE147" s="67">
        <f t="shared" si="70"/>
        <v>36485.552091055164</v>
      </c>
      <c r="AF147" s="68">
        <f t="shared" si="71"/>
        <v>1421134308.8060977</v>
      </c>
      <c r="AG147" s="68">
        <f t="shared" si="83"/>
        <v>579170888.4829067</v>
      </c>
      <c r="AI147" s="68">
        <f t="shared" si="72"/>
        <v>6658497857.7704668</v>
      </c>
      <c r="AJ147" s="68">
        <f t="shared" si="73"/>
        <v>12106.844015161456</v>
      </c>
      <c r="AK147" s="68">
        <f>MIN($AJ147*'Model Inputs &amp; Summary Results'!$F$26,'Model Inputs &amp; Summary Results'!$F$23)</f>
        <v>3000</v>
      </c>
      <c r="AL147" s="68">
        <f t="shared" si="74"/>
        <v>19759.984795347809</v>
      </c>
      <c r="AM147" s="68">
        <f t="shared" si="84"/>
        <v>16759.984795347809</v>
      </c>
      <c r="AN147" s="68">
        <f t="shared" si="75"/>
        <v>1649934000</v>
      </c>
      <c r="AO147" s="69">
        <f t="shared" si="76"/>
        <v>0.24779372694015769</v>
      </c>
      <c r="AP147" s="49" t="b">
        <f>AND(AM147&lt;'Model Inputs &amp; Summary Results'!$F$14,AO147&gt;=0.25)</f>
        <v>0</v>
      </c>
      <c r="AR147" s="68">
        <f t="shared" si="85"/>
        <v>2713612708.0671496</v>
      </c>
      <c r="AS147" s="68">
        <f t="shared" si="86"/>
        <v>4934.0386489407756</v>
      </c>
      <c r="AT147" s="68">
        <f>MIN($AS147*'Model Inputs &amp; Summary Results'!$F$26,'Model Inputs &amp; Summary Results'!$F$23)</f>
        <v>3000</v>
      </c>
      <c r="AU147" s="68">
        <f t="shared" si="87"/>
        <v>1649934000</v>
      </c>
      <c r="AV147" s="68">
        <f t="shared" si="88"/>
        <v>1063678708.0671496</v>
      </c>
      <c r="AX147" s="66">
        <f>'Model Inputs &amp; Summary Results'!$F$40*P147</f>
        <v>32343.2144505</v>
      </c>
      <c r="AY147" s="66">
        <f>'Model Inputs &amp; Summary Results'!$F$41*Q147</f>
        <v>7392.26925725</v>
      </c>
      <c r="AZ147" s="66">
        <f>'Model Inputs &amp; Summary Results'!$F$42*R147</f>
        <v>62.83</v>
      </c>
      <c r="BA147" s="68">
        <f t="shared" si="77"/>
        <v>1062638121.0962057</v>
      </c>
      <c r="BB147" s="68">
        <f t="shared" si="89"/>
        <v>439830219.02299911</v>
      </c>
      <c r="BD147" s="68">
        <f t="shared" si="78"/>
        <v>9659.7318452117197</v>
      </c>
      <c r="BE147" s="68">
        <f>MIN($BD147*'Model Inputs &amp; Summary Results'!$F$26,'Model Inputs &amp; Summary Results'!$F$23)</f>
        <v>3000</v>
      </c>
      <c r="BF147" s="68">
        <f t="shared" si="79"/>
        <v>15488.566802953304</v>
      </c>
      <c r="BG147" s="68">
        <f t="shared" si="92"/>
        <v>12488.566802953304</v>
      </c>
      <c r="BH147" s="68">
        <f t="shared" si="80"/>
        <v>330021000</v>
      </c>
      <c r="BI147" s="70">
        <f t="shared" si="81"/>
        <v>0.31056762734951948</v>
      </c>
      <c r="BJ147" s="49" t="b">
        <f>AND(BG147&lt;'Model Inputs &amp; Summary Results'!$F$14,BG147&lt;$BX$23,BI147&gt;=0.25)</f>
        <v>1</v>
      </c>
      <c r="BL147" s="68">
        <f t="shared" si="90"/>
        <v>3998.20210552964</v>
      </c>
      <c r="BM147" s="68">
        <f>MIN($BL147*'Model Inputs &amp; Summary Results'!$F$26,'Model Inputs &amp; Summary Results'!$F$23)</f>
        <v>2998.6515791472302</v>
      </c>
      <c r="BN147" s="68">
        <f t="shared" si="91"/>
        <v>329872664.26724935</v>
      </c>
      <c r="BO147" s="68">
        <f t="shared" si="93"/>
        <v>732617121.09620571</v>
      </c>
      <c r="BS147" s="49"/>
      <c r="BT147" s="49"/>
      <c r="BU147" s="49"/>
      <c r="BV147" s="49"/>
      <c r="BW147" s="49"/>
      <c r="BX147" s="49"/>
    </row>
    <row r="148" spans="1:76" x14ac:dyDescent="0.45">
      <c r="A148" s="49" t="str">
        <f t="shared" si="82"/>
        <v>TX</v>
      </c>
      <c r="B148" s="62">
        <v>0.85299999999999998</v>
      </c>
      <c r="C148" s="63" cm="1">
        <f t="array" ref="C148">_xlfn.IFNA(INDEX('Locations &amp; Fiber - Unserved'!$H:$H,MATCH(1,($A148='Locations &amp; Fiber - Unserved'!$A:$A)*($B148='Locations &amp; Fiber - Unserved'!$B:$B),0)),C147)</f>
        <v>0.24777660100000001</v>
      </c>
      <c r="D148" s="63" cm="1">
        <f t="array" ref="D148">_xlfn.IFNA(INDEX('Locations &amp; Fiber - Unserved'!$G:$G,MATCH(1,($A148='Locations &amp; Fiber - Unserved'!$A:$A)*($B148='Locations &amp; Fiber - Unserved'!$B:$B),0)),D147)</f>
        <v>0.75222339900000001</v>
      </c>
      <c r="E148" s="64" cm="1">
        <f t="array" ref="E148">_xlfn.IFNA(INDEX('Locations &amp; Fiber - Unserved'!$C:$C,MATCH(1,($A148='Locations &amp; Fiber - Unserved'!$A:$A)*($B148='Locations &amp; Fiber - Unserved'!$B:$B),0)),E147)</f>
        <v>550621</v>
      </c>
      <c r="F148" s="64" cm="1">
        <f t="array" ref="F148">_xlfn.IFNA(INDEX('Locations &amp; Fiber - Unserved'!$D:$D,MATCH(1,($A148='Locations &amp; Fiber - Unserved'!$A:$A)*($B148='Locations &amp; Fiber - Unserved'!$B:$B),0)),F147)</f>
        <v>60294.964529999997</v>
      </c>
      <c r="G148" s="65" cm="1">
        <f t="array" ref="G148">_xlfn.IFNA(INDEX('Locations &amp; Fiber - Unserved'!$F:$F,MATCH(1,($A148='Locations &amp; Fiber - Unserved'!$A:$A)*($B148='Locations &amp; Fiber - Unserved'!$B:$B),0)),G147)</f>
        <v>0.26885323500000002</v>
      </c>
      <c r="H148" s="65" cm="1">
        <f t="array" ref="H148">_xlfn.IFNA(INDEX('Locations &amp; Fiber - Unserved'!$E:$E,MATCH(1,($A148='Locations &amp; Fiber - Unserved'!$A:$A)*($B148='Locations &amp; Fiber - Unserved'!$B:$B),0)),H147)</f>
        <v>0.420055913</v>
      </c>
      <c r="I148" s="63" cm="1">
        <f t="array" ref="I148">_xlfn.IFNA(INDEX('Locations &amp; Fiber - Unserved'!$I:$I,MATCH(1,($A148='Locations &amp; Fiber - Unserved'!$A:$A)*($B148='Locations &amp; Fiber - Unserved'!$B:$B),0)),I147)</f>
        <v>0.93048583699999998</v>
      </c>
      <c r="J148" s="63" cm="1">
        <f t="array" ref="J148">_xlfn.IFNA(INDEX('Locations &amp; Fiber - Unserved'!$J:$J,MATCH(1,($A148='Locations &amp; Fiber - Unserved'!$A:$A)*($B148='Locations &amp; Fiber - Unserved'!$B:$B),0)),J147)</f>
        <v>6.9099999999999995E-2</v>
      </c>
      <c r="K148" s="63" cm="1">
        <f t="array" ref="K148">_xlfn.IFNA(INDEX('Locations &amp; Fiber - Unserved'!$K:$K,MATCH(1,($A148='Locations &amp; Fiber - Unserved'!$A:$A)*($B148='Locations &amp; Fiber - Unserved'!$B:$B),0)),K147)</f>
        <v>4.1899999999999999E-4</v>
      </c>
      <c r="L148" s="64" cm="1">
        <f t="array" ref="L148">_xlfn.IFNA(INDEX('Locations &amp; Fiber - Underserved'!$C:$C,MATCH(1,($A148='Locations &amp; Fiber - Underserved'!$A:$A)*($B148='Locations &amp; Fiber - Underserved'!$B:$B),0)),L147)</f>
        <v>110139</v>
      </c>
      <c r="M148" s="64" cm="1">
        <f t="array" ref="M148">_xlfn.IFNA(INDEX('Locations &amp; Fiber - Underserved'!$D:$D,MATCH(1,($A148='Locations &amp; Fiber - Underserved'!$A:$A)*($B148='Locations &amp; Fiber - Underserved'!$B:$B),0)),M147)</f>
        <v>11102.998890000001</v>
      </c>
      <c r="N148" s="65" cm="1">
        <f t="array" ref="N148">_xlfn.IFNA(INDEX('Locations &amp; Fiber - Underserved'!$F:$F,MATCH(1,($A148='Locations &amp; Fiber - Underserved'!$A:$A)*($B148='Locations &amp; Fiber - Underserved'!$B:$B),0)),N147)</f>
        <v>0.243658021</v>
      </c>
      <c r="O148" s="72" cm="1">
        <f t="array" ref="O148">_xlfn.IFNA(INDEX('Locations &amp; Fiber - Underserved'!$E:$E,MATCH(1,($A148='Locations &amp; Fiber - Underserved'!$A:$A)*($B148='Locations &amp; Fiber - Underserved'!$B:$B),0)),O147)</f>
        <v>0.3910149</v>
      </c>
      <c r="P148" s="63" cm="1">
        <f t="array" ref="P148">_xlfn.IFNA(INDEX('Locations &amp; Fiber - Underserved'!$I:$I,MATCH(1,($A148='Locations &amp; Fiber - Underserved'!$A:$A)*($B148='Locations &amp; Fiber - Underserved'!$B:$B),0)),P147)</f>
        <v>0.84638127100000005</v>
      </c>
      <c r="Q148" s="63" cm="1">
        <f t="array" ref="Q148">_xlfn.IFNA(INDEX('Locations &amp; Fiber - Underserved'!$J:$J,MATCH(1,($A148='Locations &amp; Fiber - Underserved'!$A:$A)*($B148='Locations &amp; Fiber - Underserved'!$B:$B),0)),Q147)</f>
        <v>0.15240705800000001</v>
      </c>
      <c r="R148" s="63" cm="1">
        <f t="array" ref="R148">_xlfn.IFNA(INDEX('Locations &amp; Fiber - Underserved'!$K:$K,MATCH(1,($A148='Locations &amp; Fiber - Underserved'!$A:$A)*($B148='Locations &amp; Fiber - Underserved'!$B:$B),0)),R147)</f>
        <v>1.2099999999999999E-3</v>
      </c>
      <c r="T148" s="66">
        <f>'Model Inputs &amp; Summary Results'!$F$44*I148</f>
        <v>43034.969961249997</v>
      </c>
      <c r="U148" s="66">
        <f>'Model Inputs &amp; Summary Results'!$F$45*J148</f>
        <v>4197.8249999999998</v>
      </c>
      <c r="V148" s="66">
        <f>'Model Inputs &amp; Summary Results'!$F$46*K148</f>
        <v>29.748999999999999</v>
      </c>
      <c r="W148" s="67">
        <f t="shared" si="65"/>
        <v>414190.00018077902</v>
      </c>
      <c r="X148" s="67">
        <f t="shared" si="66"/>
        <v>111356.32145325304</v>
      </c>
      <c r="Y148" s="68">
        <f t="shared" si="67"/>
        <v>5262983038.0474577</v>
      </c>
      <c r="Z148" s="68">
        <f t="shared" si="68"/>
        <v>2143606064.2878225</v>
      </c>
      <c r="AA148" s="66">
        <f>'Model Inputs &amp; Summary Results'!$F$40*I148</f>
        <v>35591.083265249996</v>
      </c>
      <c r="AB148" s="66">
        <f>'Model Inputs &amp; Summary Results'!$F$41*J148</f>
        <v>3334.0749999999998</v>
      </c>
      <c r="AC148" s="66">
        <f>'Model Inputs &amp; Summary Results'!$F$42*K148</f>
        <v>21.578499999999998</v>
      </c>
      <c r="AD148" s="67">
        <f t="shared" si="69"/>
        <v>136430.999819221</v>
      </c>
      <c r="AE148" s="67">
        <f t="shared" si="70"/>
        <v>36679.915655681987</v>
      </c>
      <c r="AF148" s="68">
        <f t="shared" si="71"/>
        <v>1428563019.6134186</v>
      </c>
      <c r="AG148" s="68">
        <f t="shared" si="83"/>
        <v>581851837.6218704</v>
      </c>
      <c r="AI148" s="68">
        <f t="shared" si="72"/>
        <v>6691546057.6608763</v>
      </c>
      <c r="AJ148" s="68">
        <f t="shared" si="73"/>
        <v>12152.725845292636</v>
      </c>
      <c r="AK148" s="68">
        <f>MIN($AJ148*'Model Inputs &amp; Summary Results'!$F$26,'Model Inputs &amp; Summary Results'!$F$23)</f>
        <v>3000</v>
      </c>
      <c r="AL148" s="68">
        <f t="shared" si="74"/>
        <v>19852.911054345506</v>
      </c>
      <c r="AM148" s="68">
        <f t="shared" si="84"/>
        <v>16852.911054345506</v>
      </c>
      <c r="AN148" s="68">
        <f t="shared" si="75"/>
        <v>1651863000</v>
      </c>
      <c r="AO148" s="69">
        <f t="shared" si="76"/>
        <v>0.24685819775668283</v>
      </c>
      <c r="AP148" s="49" t="b">
        <f>AND(AM148&lt;'Model Inputs &amp; Summary Results'!$F$14,AO148&gt;=0.25)</f>
        <v>0</v>
      </c>
      <c r="AR148" s="68">
        <f t="shared" si="85"/>
        <v>2725457901.9096928</v>
      </c>
      <c r="AS148" s="68">
        <f t="shared" si="86"/>
        <v>4949.7892414377457</v>
      </c>
      <c r="AT148" s="68">
        <f>MIN($AS148*'Model Inputs &amp; Summary Results'!$F$26,'Model Inputs &amp; Summary Results'!$F$23)</f>
        <v>3000</v>
      </c>
      <c r="AU148" s="68">
        <f t="shared" si="87"/>
        <v>1651863000</v>
      </c>
      <c r="AV148" s="68">
        <f t="shared" si="88"/>
        <v>1073594901.9096928</v>
      </c>
      <c r="AX148" s="66">
        <f>'Model Inputs &amp; Summary Results'!$F$40*P148</f>
        <v>32374.083615750002</v>
      </c>
      <c r="AY148" s="66">
        <f>'Model Inputs &amp; Summary Results'!$F$41*Q148</f>
        <v>7353.6405485000005</v>
      </c>
      <c r="AZ148" s="66">
        <f>'Model Inputs &amp; Summary Results'!$F$42*R148</f>
        <v>62.314999999999998</v>
      </c>
      <c r="BA148" s="68">
        <f t="shared" si="77"/>
        <v>1067815469.3556616</v>
      </c>
      <c r="BB148" s="68">
        <f t="shared" si="89"/>
        <v>441788760.67372435</v>
      </c>
      <c r="BD148" s="68">
        <f t="shared" si="78"/>
        <v>9695.1621982736506</v>
      </c>
      <c r="BE148" s="68">
        <f>MIN($BD148*'Model Inputs &amp; Summary Results'!$F$26,'Model Inputs &amp; Summary Results'!$F$23)</f>
        <v>3000</v>
      </c>
      <c r="BF148" s="68">
        <f t="shared" si="79"/>
        <v>15558.498184805299</v>
      </c>
      <c r="BG148" s="68">
        <f t="shared" si="92"/>
        <v>12558.498184805299</v>
      </c>
      <c r="BH148" s="68">
        <f t="shared" si="80"/>
        <v>330417000</v>
      </c>
      <c r="BI148" s="70">
        <f t="shared" si="81"/>
        <v>0.30943267772603006</v>
      </c>
      <c r="BJ148" s="49" t="b">
        <f>AND(BG148&lt;'Model Inputs &amp; Summary Results'!$F$14,BG148&lt;$BX$23,BI148&gt;=0.25)</f>
        <v>1</v>
      </c>
      <c r="BL148" s="68">
        <f t="shared" si="90"/>
        <v>4011.1927716224441</v>
      </c>
      <c r="BM148" s="68">
        <f>MIN($BL148*'Model Inputs &amp; Summary Results'!$F$26,'Model Inputs &amp; Summary Results'!$F$23)</f>
        <v>3000</v>
      </c>
      <c r="BN148" s="68">
        <f t="shared" si="91"/>
        <v>330417000</v>
      </c>
      <c r="BO148" s="68">
        <f t="shared" si="93"/>
        <v>737398469.35566163</v>
      </c>
      <c r="BS148" s="49"/>
      <c r="BT148" s="49"/>
      <c r="BU148" s="49"/>
      <c r="BV148" s="49"/>
      <c r="BW148" s="49"/>
      <c r="BX148" s="49"/>
    </row>
    <row r="149" spans="1:76" x14ac:dyDescent="0.45">
      <c r="A149" s="49" t="str">
        <f t="shared" si="82"/>
        <v>TX</v>
      </c>
      <c r="B149" s="62">
        <v>0.85399999999999998</v>
      </c>
      <c r="C149" s="63" cm="1">
        <f t="array" ref="C149">_xlfn.IFNA(INDEX('Locations &amp; Fiber - Unserved'!$H:$H,MATCH(1,($A149='Locations &amp; Fiber - Unserved'!$A:$A)*($B149='Locations &amp; Fiber - Unserved'!$B:$B),0)),C148)</f>
        <v>0.24776382</v>
      </c>
      <c r="D149" s="63" cm="1">
        <f t="array" ref="D149">_xlfn.IFNA(INDEX('Locations &amp; Fiber - Unserved'!$G:$G,MATCH(1,($A149='Locations &amp; Fiber - Unserved'!$A:$A)*($B149='Locations &amp; Fiber - Unserved'!$B:$B),0)),D148)</f>
        <v>0.75223618000000003</v>
      </c>
      <c r="E149" s="64" cm="1">
        <f t="array" ref="E149">_xlfn.IFNA(INDEX('Locations &amp; Fiber - Unserved'!$C:$C,MATCH(1,($A149='Locations &amp; Fiber - Unserved'!$A:$A)*($B149='Locations &amp; Fiber - Unserved'!$B:$B),0)),E148)</f>
        <v>551275</v>
      </c>
      <c r="F149" s="64" cm="1">
        <f t="array" ref="F149">_xlfn.IFNA(INDEX('Locations &amp; Fiber - Unserved'!$D:$D,MATCH(1,($A149='Locations &amp; Fiber - Unserved'!$A:$A)*($B149='Locations &amp; Fiber - Unserved'!$B:$B),0)),F148)</f>
        <v>60570.38205</v>
      </c>
      <c r="G149" s="65" cm="1">
        <f t="array" ref="G149">_xlfn.IFNA(INDEX('Locations &amp; Fiber - Unserved'!$F:$F,MATCH(1,($A149='Locations &amp; Fiber - Unserved'!$A:$A)*($B149='Locations &amp; Fiber - Unserved'!$B:$B),0)),G148)</f>
        <v>0.269873317</v>
      </c>
      <c r="H149" s="65" cm="1">
        <f t="array" ref="H149">_xlfn.IFNA(INDEX('Locations &amp; Fiber - Unserved'!$E:$E,MATCH(1,($A149='Locations &amp; Fiber - Unserved'!$A:$A)*($B149='Locations &amp; Fiber - Unserved'!$B:$B),0)),H148)</f>
        <v>0.42244709699999999</v>
      </c>
      <c r="I149" s="63" cm="1">
        <f t="array" ref="I149">_xlfn.IFNA(INDEX('Locations &amp; Fiber - Unserved'!$I:$I,MATCH(1,($A149='Locations &amp; Fiber - Unserved'!$A:$A)*($B149='Locations &amp; Fiber - Unserved'!$B:$B),0)),I148)</f>
        <v>0.93080093600000002</v>
      </c>
      <c r="J149" s="63" cm="1">
        <f t="array" ref="J149">_xlfn.IFNA(INDEX('Locations &amp; Fiber - Unserved'!$J:$J,MATCH(1,($A149='Locations &amp; Fiber - Unserved'!$A:$A)*($B149='Locations &amp; Fiber - Unserved'!$B:$B),0)),J148)</f>
        <v>6.88E-2</v>
      </c>
      <c r="K149" s="63" cm="1">
        <f t="array" ref="K149">_xlfn.IFNA(INDEX('Locations &amp; Fiber - Unserved'!$K:$K,MATCH(1,($A149='Locations &amp; Fiber - Unserved'!$A:$A)*($B149='Locations &amp; Fiber - Unserved'!$B:$B),0)),K148)</f>
        <v>4.17E-4</v>
      </c>
      <c r="L149" s="64" cm="1">
        <f t="array" ref="L149">_xlfn.IFNA(INDEX('Locations &amp; Fiber - Underserved'!$C:$C,MATCH(1,($A149='Locations &amp; Fiber - Underserved'!$A:$A)*($B149='Locations &amp; Fiber - Underserved'!$B:$B),0)),L148)</f>
        <v>110265</v>
      </c>
      <c r="M149" s="64" cm="1">
        <f t="array" ref="M149">_xlfn.IFNA(INDEX('Locations &amp; Fiber - Underserved'!$D:$D,MATCH(1,($A149='Locations &amp; Fiber - Underserved'!$A:$A)*($B149='Locations &amp; Fiber - Underserved'!$B:$B),0)),M148)</f>
        <v>11152.42829</v>
      </c>
      <c r="N149" s="65" cm="1">
        <f t="array" ref="N149">_xlfn.IFNA(INDEX('Locations &amp; Fiber - Underserved'!$F:$F,MATCH(1,($A149='Locations &amp; Fiber - Underserved'!$A:$A)*($B149='Locations &amp; Fiber - Underserved'!$B:$B),0)),N148)</f>
        <v>0.244650225</v>
      </c>
      <c r="O149" s="72" cm="1">
        <f t="array" ref="O149">_xlfn.IFNA(INDEX('Locations &amp; Fiber - Underserved'!$E:$E,MATCH(1,($A149='Locations &amp; Fiber - Underserved'!$A:$A)*($B149='Locations &amp; Fiber - Underserved'!$B:$B),0)),O148)</f>
        <v>0.39391591799999998</v>
      </c>
      <c r="P149" s="63" cm="1">
        <f t="array" ref="P149">_xlfn.IFNA(INDEX('Locations &amp; Fiber - Underserved'!$I:$I,MATCH(1,($A149='Locations &amp; Fiber - Underserved'!$A:$A)*($B149='Locations &amp; Fiber - Underserved'!$B:$B),0)),P148)</f>
        <v>0.84705451499999995</v>
      </c>
      <c r="Q149" s="63" cm="1">
        <f t="array" ref="Q149">_xlfn.IFNA(INDEX('Locations &amp; Fiber - Underserved'!$J:$J,MATCH(1,($A149='Locations &amp; Fiber - Underserved'!$A:$A)*($B149='Locations &amp; Fiber - Underserved'!$B:$B),0)),Q148)</f>
        <v>0.151739719</v>
      </c>
      <c r="R149" s="63" cm="1">
        <f t="array" ref="R149">_xlfn.IFNA(INDEX('Locations &amp; Fiber - Underserved'!$K:$K,MATCH(1,($A149='Locations &amp; Fiber - Underserved'!$A:$A)*($B149='Locations &amp; Fiber - Underserved'!$B:$B),0)),R148)</f>
        <v>1.2099999999999999E-3</v>
      </c>
      <c r="T149" s="66">
        <f>'Model Inputs &amp; Summary Results'!$F$44*I149</f>
        <v>43049.543290000001</v>
      </c>
      <c r="U149" s="66">
        <f>'Model Inputs &amp; Summary Results'!$F$45*J149</f>
        <v>4179.6000000000004</v>
      </c>
      <c r="V149" s="66">
        <f>'Model Inputs &amp; Summary Results'!$F$46*K149</f>
        <v>29.606999999999999</v>
      </c>
      <c r="W149" s="67">
        <f t="shared" si="65"/>
        <v>414689.0001295</v>
      </c>
      <c r="X149" s="67">
        <f t="shared" si="66"/>
        <v>111913.4959883616</v>
      </c>
      <c r="Y149" s="68">
        <f t="shared" si="67"/>
        <v>5288891960.9948978</v>
      </c>
      <c r="Z149" s="68">
        <f t="shared" si="68"/>
        <v>2153261441.9824033</v>
      </c>
      <c r="AA149" s="66">
        <f>'Model Inputs &amp; Summary Results'!$F$40*I149</f>
        <v>35603.135802000004</v>
      </c>
      <c r="AB149" s="66">
        <f>'Model Inputs &amp; Summary Results'!$F$41*J149</f>
        <v>3319.6</v>
      </c>
      <c r="AC149" s="66">
        <f>'Model Inputs &amp; Summary Results'!$F$42*K149</f>
        <v>21.4755</v>
      </c>
      <c r="AD149" s="67">
        <f t="shared" si="69"/>
        <v>136585.9998705</v>
      </c>
      <c r="AE149" s="67">
        <f t="shared" si="70"/>
        <v>36860.916840813406</v>
      </c>
      <c r="AF149" s="68">
        <f t="shared" si="71"/>
        <v>1435519334.2340877</v>
      </c>
      <c r="AG149" s="68">
        <f t="shared" si="83"/>
        <v>584441590.8705858</v>
      </c>
      <c r="AI149" s="68">
        <f t="shared" si="72"/>
        <v>6724411295.2289858</v>
      </c>
      <c r="AJ149" s="68">
        <f t="shared" si="73"/>
        <v>12197.925346204682</v>
      </c>
      <c r="AK149" s="68">
        <f>MIN($AJ149*'Model Inputs &amp; Summary Results'!$F$26,'Model Inputs &amp; Summary Results'!$F$23)</f>
        <v>3000</v>
      </c>
      <c r="AL149" s="68">
        <f t="shared" si="74"/>
        <v>19964.321867858409</v>
      </c>
      <c r="AM149" s="68">
        <f t="shared" si="84"/>
        <v>16964.321867858409</v>
      </c>
      <c r="AN149" s="68">
        <f t="shared" si="75"/>
        <v>1653825000</v>
      </c>
      <c r="AO149" s="69">
        <f t="shared" si="76"/>
        <v>0.24594346291301364</v>
      </c>
      <c r="AP149" s="49" t="b">
        <f>AND(AM149&lt;'Model Inputs &amp; Summary Results'!$F$14,AO149&gt;=0.25)</f>
        <v>0</v>
      </c>
      <c r="AR149" s="68">
        <f t="shared" si="85"/>
        <v>2737703032.8529892</v>
      </c>
      <c r="AS149" s="68">
        <f t="shared" si="86"/>
        <v>4966.1294868314162</v>
      </c>
      <c r="AT149" s="68">
        <f>MIN($AS149*'Model Inputs &amp; Summary Results'!$F$26,'Model Inputs &amp; Summary Results'!$F$23)</f>
        <v>3000</v>
      </c>
      <c r="AU149" s="68">
        <f t="shared" si="87"/>
        <v>1653825000</v>
      </c>
      <c r="AV149" s="68">
        <f t="shared" si="88"/>
        <v>1083878032.8529892</v>
      </c>
      <c r="AX149" s="66">
        <f>'Model Inputs &amp; Summary Results'!$F$40*P149</f>
        <v>32399.835198749999</v>
      </c>
      <c r="AY149" s="66">
        <f>'Model Inputs &amp; Summary Results'!$F$41*Q149</f>
        <v>7321.4414417500002</v>
      </c>
      <c r="AZ149" s="66">
        <f>'Model Inputs &amp; Summary Results'!$F$42*R149</f>
        <v>62.314999999999998</v>
      </c>
      <c r="BA149" s="68">
        <f t="shared" si="77"/>
        <v>1073216373.2084404</v>
      </c>
      <c r="BB149" s="68">
        <f t="shared" si="89"/>
        <v>443683652.88931972</v>
      </c>
      <c r="BD149" s="68">
        <f t="shared" si="78"/>
        <v>9733.0646461564447</v>
      </c>
      <c r="BE149" s="68">
        <f>MIN($BD149*'Model Inputs &amp; Summary Results'!$F$26,'Model Inputs &amp; Summary Results'!$F$23)</f>
        <v>3000</v>
      </c>
      <c r="BF149" s="68">
        <f t="shared" si="79"/>
        <v>15671.390022404683</v>
      </c>
      <c r="BG149" s="68">
        <f t="shared" si="92"/>
        <v>12671.390022404683</v>
      </c>
      <c r="BH149" s="68">
        <f t="shared" si="80"/>
        <v>330795000</v>
      </c>
      <c r="BI149" s="70">
        <f t="shared" si="81"/>
        <v>0.30822768666030487</v>
      </c>
      <c r="BJ149" s="49" t="b">
        <f>AND(BG149&lt;'Model Inputs &amp; Summary Results'!$F$14,BG149&lt;$BX$23,BI149&gt;=0.25)</f>
        <v>1</v>
      </c>
      <c r="BL149" s="68">
        <f t="shared" si="90"/>
        <v>4023.7940678304062</v>
      </c>
      <c r="BM149" s="68">
        <f>MIN($BL149*'Model Inputs &amp; Summary Results'!$F$26,'Model Inputs &amp; Summary Results'!$F$23)</f>
        <v>3000</v>
      </c>
      <c r="BN149" s="68">
        <f t="shared" si="91"/>
        <v>330795000</v>
      </c>
      <c r="BO149" s="68">
        <f t="shared" si="93"/>
        <v>742421373.20844042</v>
      </c>
      <c r="BS149" s="49"/>
      <c r="BT149" s="49"/>
      <c r="BU149" s="49"/>
      <c r="BV149" s="49"/>
      <c r="BW149" s="49"/>
      <c r="BX149" s="49"/>
    </row>
    <row r="150" spans="1:76" x14ac:dyDescent="0.45">
      <c r="A150" s="49" t="str">
        <f t="shared" si="82"/>
        <v>TX</v>
      </c>
      <c r="B150" s="62">
        <v>0.85499999999999998</v>
      </c>
      <c r="C150" s="63" cm="1">
        <f t="array" ref="C150">_xlfn.IFNA(INDEX('Locations &amp; Fiber - Unserved'!$H:$H,MATCH(1,($A150='Locations &amp; Fiber - Unserved'!$A:$A)*($B150='Locations &amp; Fiber - Unserved'!$B:$B),0)),C149)</f>
        <v>0.247776371</v>
      </c>
      <c r="D150" s="63" cm="1">
        <f t="array" ref="D150">_xlfn.IFNA(INDEX('Locations &amp; Fiber - Unserved'!$G:$G,MATCH(1,($A150='Locations &amp; Fiber - Unserved'!$A:$A)*($B150='Locations &amp; Fiber - Unserved'!$B:$B),0)),D149)</f>
        <v>0.75222362899999995</v>
      </c>
      <c r="E150" s="64" cm="1">
        <f t="array" ref="E150">_xlfn.IFNA(INDEX('Locations &amp; Fiber - Unserved'!$C:$C,MATCH(1,($A150='Locations &amp; Fiber - Unserved'!$A:$A)*($B150='Locations &amp; Fiber - Unserved'!$B:$B),0)),E149)</f>
        <v>551913</v>
      </c>
      <c r="F150" s="64" cm="1">
        <f t="array" ref="F150">_xlfn.IFNA(INDEX('Locations &amp; Fiber - Unserved'!$D:$D,MATCH(1,($A150='Locations &amp; Fiber - Unserved'!$A:$A)*($B150='Locations &amp; Fiber - Unserved'!$B:$B),0)),F149)</f>
        <v>60840.571329999999</v>
      </c>
      <c r="G150" s="65" cm="1">
        <f t="array" ref="G150">_xlfn.IFNA(INDEX('Locations &amp; Fiber - Unserved'!$F:$F,MATCH(1,($A150='Locations &amp; Fiber - Unserved'!$A:$A)*($B150='Locations &amp; Fiber - Unserved'!$B:$B),0)),G149)</f>
        <v>0.27093131999999998</v>
      </c>
      <c r="H150" s="65" cm="1">
        <f t="array" ref="H150">_xlfn.IFNA(INDEX('Locations &amp; Fiber - Unserved'!$E:$E,MATCH(1,($A150='Locations &amp; Fiber - Unserved'!$A:$A)*($B150='Locations &amp; Fiber - Unserved'!$B:$B),0)),H149)</f>
        <v>0.42463295400000001</v>
      </c>
      <c r="I150" s="63" cm="1">
        <f t="array" ref="I150">_xlfn.IFNA(INDEX('Locations &amp; Fiber - Unserved'!$I:$I,MATCH(1,($A150='Locations &amp; Fiber - Unserved'!$A:$A)*($B150='Locations &amp; Fiber - Unserved'!$B:$B),0)),I149)</f>
        <v>0.93108372500000003</v>
      </c>
      <c r="J150" s="63" cm="1">
        <f t="array" ref="J150">_xlfn.IFNA(INDEX('Locations &amp; Fiber - Unserved'!$J:$J,MATCH(1,($A150='Locations &amp; Fiber - Unserved'!$A:$A)*($B150='Locations &amp; Fiber - Unserved'!$B:$B),0)),J149)</f>
        <v>6.8500000000000005E-2</v>
      </c>
      <c r="K150" s="63" cm="1">
        <f t="array" ref="K150">_xlfn.IFNA(INDEX('Locations &amp; Fiber - Unserved'!$K:$K,MATCH(1,($A150='Locations &amp; Fiber - Unserved'!$A:$A)*($B150='Locations &amp; Fiber - Unserved'!$B:$B),0)),K149)</f>
        <v>4.15E-4</v>
      </c>
      <c r="L150" s="64" cm="1">
        <f t="array" ref="L150">_xlfn.IFNA(INDEX('Locations &amp; Fiber - Underserved'!$C:$C,MATCH(1,($A150='Locations &amp; Fiber - Underserved'!$A:$A)*($B150='Locations &amp; Fiber - Underserved'!$B:$B),0)),L149)</f>
        <v>110407</v>
      </c>
      <c r="M150" s="64" cm="1">
        <f t="array" ref="M150">_xlfn.IFNA(INDEX('Locations &amp; Fiber - Underserved'!$D:$D,MATCH(1,($A150='Locations &amp; Fiber - Underserved'!$A:$A)*($B150='Locations &amp; Fiber - Underserved'!$B:$B),0)),M149)</f>
        <v>11208.52549</v>
      </c>
      <c r="N150" s="65" cm="1">
        <f t="array" ref="N150">_xlfn.IFNA(INDEX('Locations &amp; Fiber - Underserved'!$F:$F,MATCH(1,($A150='Locations &amp; Fiber - Underserved'!$A:$A)*($B150='Locations &amp; Fiber - Underserved'!$B:$B),0)),N149)</f>
        <v>0.245722621</v>
      </c>
      <c r="O150" s="72" cm="1">
        <f t="array" ref="O150">_xlfn.IFNA(INDEX('Locations &amp; Fiber - Underserved'!$E:$E,MATCH(1,($A150='Locations &amp; Fiber - Underserved'!$A:$A)*($B150='Locations &amp; Fiber - Underserved'!$B:$B),0)),O149)</f>
        <v>0.395684182</v>
      </c>
      <c r="P150" s="63" cm="1">
        <f t="array" ref="P150">_xlfn.IFNA(INDEX('Locations &amp; Fiber - Underserved'!$I:$I,MATCH(1,($A150='Locations &amp; Fiber - Underserved'!$A:$A)*($B150='Locations &amp; Fiber - Underserved'!$B:$B),0)),P149)</f>
        <v>0.84774234999999998</v>
      </c>
      <c r="Q150" s="63" cm="1">
        <f t="array" ref="Q150">_xlfn.IFNA(INDEX('Locations &amp; Fiber - Underserved'!$J:$J,MATCH(1,($A150='Locations &amp; Fiber - Underserved'!$A:$A)*($B150='Locations &amp; Fiber - Underserved'!$B:$B),0)),Q149)</f>
        <v>0.15105194499999999</v>
      </c>
      <c r="R150" s="63" cm="1">
        <f t="array" ref="R150">_xlfn.IFNA(INDEX('Locations &amp; Fiber - Underserved'!$K:$K,MATCH(1,($A150='Locations &amp; Fiber - Underserved'!$A:$A)*($B150='Locations &amp; Fiber - Underserved'!$B:$B),0)),R149)</f>
        <v>1.2099999999999999E-3</v>
      </c>
      <c r="T150" s="66">
        <f>'Model Inputs &amp; Summary Results'!$F$44*I150</f>
        <v>43062.622281249998</v>
      </c>
      <c r="U150" s="66">
        <f>'Model Inputs &amp; Summary Results'!$F$45*J150</f>
        <v>4161.375</v>
      </c>
      <c r="V150" s="66">
        <f>'Model Inputs &amp; Summary Results'!$F$46*K150</f>
        <v>29.465</v>
      </c>
      <c r="W150" s="67">
        <f t="shared" si="65"/>
        <v>415161.99975227698</v>
      </c>
      <c r="X150" s="67">
        <f t="shared" si="66"/>
        <v>112480.38860672407</v>
      </c>
      <c r="Y150" s="68">
        <f t="shared" si="67"/>
        <v>5315087800.4081774</v>
      </c>
      <c r="Z150" s="68">
        <f t="shared" si="68"/>
        <v>2162588504.3626819</v>
      </c>
      <c r="AA150" s="66">
        <f>'Model Inputs &amp; Summary Results'!$F$40*I150</f>
        <v>35613.952481250002</v>
      </c>
      <c r="AB150" s="66">
        <f>'Model Inputs &amp; Summary Results'!$F$41*J150</f>
        <v>3305.1250000000005</v>
      </c>
      <c r="AC150" s="66">
        <f>'Model Inputs &amp; Summary Results'!$F$42*K150</f>
        <v>21.372499999999999</v>
      </c>
      <c r="AD150" s="67">
        <f t="shared" si="69"/>
        <v>136751.00024772299</v>
      </c>
      <c r="AE150" s="67">
        <f t="shared" si="70"/>
        <v>37050.129008435913</v>
      </c>
      <c r="AF150" s="68">
        <f t="shared" si="71"/>
        <v>1442748695.4518583</v>
      </c>
      <c r="AG150" s="68">
        <f t="shared" si="83"/>
        <v>587021675.0189594</v>
      </c>
      <c r="AI150" s="68">
        <f t="shared" si="72"/>
        <v>6757836495.8600359</v>
      </c>
      <c r="AJ150" s="68">
        <f t="shared" si="73"/>
        <v>12244.387241938559</v>
      </c>
      <c r="AK150" s="68">
        <f>MIN($AJ150*'Model Inputs &amp; Summary Results'!$F$26,'Model Inputs &amp; Summary Results'!$F$23)</f>
        <v>3000</v>
      </c>
      <c r="AL150" s="68">
        <f t="shared" si="74"/>
        <v>20065.377275214763</v>
      </c>
      <c r="AM150" s="68">
        <f t="shared" si="84"/>
        <v>17065.377275214763</v>
      </c>
      <c r="AN150" s="68">
        <f t="shared" si="75"/>
        <v>1655739000</v>
      </c>
      <c r="AO150" s="69">
        <f t="shared" si="76"/>
        <v>0.24501021902710038</v>
      </c>
      <c r="AP150" s="49" t="b">
        <f>AND(AM150&lt;'Model Inputs &amp; Summary Results'!$F$14,AO150&gt;=0.25)</f>
        <v>0</v>
      </c>
      <c r="AR150" s="68">
        <f t="shared" si="85"/>
        <v>2749610179.3816414</v>
      </c>
      <c r="AS150" s="68">
        <f t="shared" si="86"/>
        <v>4981.9630618985984</v>
      </c>
      <c r="AT150" s="68">
        <f>MIN($AS150*'Model Inputs &amp; Summary Results'!$F$26,'Model Inputs &amp; Summary Results'!$F$23)</f>
        <v>3000</v>
      </c>
      <c r="AU150" s="68">
        <f t="shared" si="87"/>
        <v>1655739000</v>
      </c>
      <c r="AV150" s="68">
        <f t="shared" si="88"/>
        <v>1093871179.3816414</v>
      </c>
      <c r="AX150" s="66">
        <f>'Model Inputs &amp; Summary Results'!$F$40*P150</f>
        <v>32426.144887499999</v>
      </c>
      <c r="AY150" s="66">
        <f>'Model Inputs &amp; Summary Results'!$F$41*Q150</f>
        <v>7288.2563462499993</v>
      </c>
      <c r="AZ150" s="66">
        <f>'Model Inputs &amp; Summary Results'!$F$42*R150</f>
        <v>62.314999999999998</v>
      </c>
      <c r="BA150" s="68">
        <f t="shared" si="77"/>
        <v>1079122320.310199</v>
      </c>
      <c r="BB150" s="68">
        <f t="shared" si="89"/>
        <v>445838337.81448364</v>
      </c>
      <c r="BD150" s="68">
        <f t="shared" si="78"/>
        <v>9774.0389677302974</v>
      </c>
      <c r="BE150" s="68">
        <f>MIN($BD150*'Model Inputs &amp; Summary Results'!$F$26,'Model Inputs &amp; Summary Results'!$F$23)</f>
        <v>3000</v>
      </c>
      <c r="BF150" s="68">
        <f t="shared" si="79"/>
        <v>15739.017425597489</v>
      </c>
      <c r="BG150" s="68">
        <f t="shared" si="92"/>
        <v>12739.017425597489</v>
      </c>
      <c r="BH150" s="68">
        <f t="shared" si="80"/>
        <v>331221000</v>
      </c>
      <c r="BI150" s="70">
        <f t="shared" si="81"/>
        <v>0.30693554731106748</v>
      </c>
      <c r="BJ150" s="49" t="b">
        <f>AND(BG150&lt;'Model Inputs &amp; Summary Results'!$F$14,BG150&lt;$BX$23,BI150&gt;=0.25)</f>
        <v>1</v>
      </c>
      <c r="BL150" s="68">
        <f t="shared" si="90"/>
        <v>4038.1346999237699</v>
      </c>
      <c r="BM150" s="68">
        <f>MIN($BL150*'Model Inputs &amp; Summary Results'!$F$26,'Model Inputs &amp; Summary Results'!$F$23)</f>
        <v>3000</v>
      </c>
      <c r="BN150" s="68">
        <f t="shared" si="91"/>
        <v>331221000</v>
      </c>
      <c r="BO150" s="68">
        <f t="shared" si="93"/>
        <v>747901320.31019902</v>
      </c>
      <c r="BS150" s="49"/>
      <c r="BT150" s="49"/>
      <c r="BU150" s="49"/>
      <c r="BV150" s="49"/>
      <c r="BW150" s="49"/>
      <c r="BX150" s="49"/>
    </row>
    <row r="151" spans="1:76" x14ac:dyDescent="0.45">
      <c r="A151" s="49" t="str">
        <f t="shared" si="82"/>
        <v>TX</v>
      </c>
      <c r="B151" s="62">
        <v>0.85599999999999998</v>
      </c>
      <c r="C151" s="63" cm="1">
        <f t="array" ref="C151">_xlfn.IFNA(INDEX('Locations &amp; Fiber - Unserved'!$H:$H,MATCH(1,($A151='Locations &amp; Fiber - Unserved'!$A:$A)*($B151='Locations &amp; Fiber - Unserved'!$B:$B),0)),C150)</f>
        <v>0.24766717099999999</v>
      </c>
      <c r="D151" s="63" cm="1">
        <f t="array" ref="D151">_xlfn.IFNA(INDEX('Locations &amp; Fiber - Unserved'!$G:$G,MATCH(1,($A151='Locations &amp; Fiber - Unserved'!$A:$A)*($B151='Locations &amp; Fiber - Unserved'!$B:$B),0)),D150)</f>
        <v>0.75233282899999998</v>
      </c>
      <c r="E151" s="64" cm="1">
        <f t="array" ref="E151">_xlfn.IFNA(INDEX('Locations &amp; Fiber - Unserved'!$C:$C,MATCH(1,($A151='Locations &amp; Fiber - Unserved'!$A:$A)*($B151='Locations &amp; Fiber - Unserved'!$B:$B),0)),E150)</f>
        <v>552548</v>
      </c>
      <c r="F151" s="64" cm="1">
        <f t="array" ref="F151">_xlfn.IFNA(INDEX('Locations &amp; Fiber - Unserved'!$D:$D,MATCH(1,($A151='Locations &amp; Fiber - Unserved'!$A:$A)*($B151='Locations &amp; Fiber - Unserved'!$B:$B),0)),F150)</f>
        <v>61111.018609999999</v>
      </c>
      <c r="G151" s="65" cm="1">
        <f t="array" ref="G151">_xlfn.IFNA(INDEX('Locations &amp; Fiber - Unserved'!$F:$F,MATCH(1,($A151='Locations &amp; Fiber - Unserved'!$A:$A)*($B151='Locations &amp; Fiber - Unserved'!$B:$B),0)),G150)</f>
        <v>0.27198072299999998</v>
      </c>
      <c r="H151" s="65" cm="1">
        <f t="array" ref="H151">_xlfn.IFNA(INDEX('Locations &amp; Fiber - Unserved'!$E:$E,MATCH(1,($A151='Locations &amp; Fiber - Unserved'!$A:$A)*($B151='Locations &amp; Fiber - Unserved'!$B:$B),0)),H150)</f>
        <v>0.42686040400000003</v>
      </c>
      <c r="I151" s="63" cm="1">
        <f t="array" ref="I151">_xlfn.IFNA(INDEX('Locations &amp; Fiber - Unserved'!$I:$I,MATCH(1,($A151='Locations &amp; Fiber - Unserved'!$A:$A)*($B151='Locations &amp; Fiber - Unserved'!$B:$B),0)),I150)</f>
        <v>0.93124124799999997</v>
      </c>
      <c r="J151" s="63" cm="1">
        <f t="array" ref="J151">_xlfn.IFNA(INDEX('Locations &amp; Fiber - Unserved'!$J:$J,MATCH(1,($A151='Locations &amp; Fiber - Unserved'!$A:$A)*($B151='Locations &amp; Fiber - Unserved'!$B:$B),0)),J150)</f>
        <v>6.83E-2</v>
      </c>
      <c r="K151" s="63" cm="1">
        <f t="array" ref="K151">_xlfn.IFNA(INDEX('Locations &amp; Fiber - Unserved'!$K:$K,MATCH(1,($A151='Locations &amp; Fiber - Unserved'!$A:$A)*($B151='Locations &amp; Fiber - Unserved'!$B:$B),0)),K150)</f>
        <v>4.1300000000000001E-4</v>
      </c>
      <c r="L151" s="64" cm="1">
        <f t="array" ref="L151">_xlfn.IFNA(INDEX('Locations &amp; Fiber - Underserved'!$C:$C,MATCH(1,($A151='Locations &amp; Fiber - Underserved'!$A:$A)*($B151='Locations &amp; Fiber - Underserved'!$B:$B),0)),L150)</f>
        <v>110536</v>
      </c>
      <c r="M151" s="64" cm="1">
        <f t="array" ref="M151">_xlfn.IFNA(INDEX('Locations &amp; Fiber - Underserved'!$D:$D,MATCH(1,($A151='Locations &amp; Fiber - Underserved'!$A:$A)*($B151='Locations &amp; Fiber - Underserved'!$B:$B),0)),M150)</f>
        <v>11259.818090000001</v>
      </c>
      <c r="N151" s="65" cm="1">
        <f t="array" ref="N151">_xlfn.IFNA(INDEX('Locations &amp; Fiber - Underserved'!$F:$F,MATCH(1,($A151='Locations &amp; Fiber - Underserved'!$A:$A)*($B151='Locations &amp; Fiber - Underserved'!$B:$B),0)),N150)</f>
        <v>0.24681056500000001</v>
      </c>
      <c r="O151" s="72" cm="1">
        <f t="array" ref="O151">_xlfn.IFNA(INDEX('Locations &amp; Fiber - Underserved'!$E:$E,MATCH(1,($A151='Locations &amp; Fiber - Underserved'!$A:$A)*($B151='Locations &amp; Fiber - Underserved'!$B:$B),0)),O150)</f>
        <v>0.39919318999999998</v>
      </c>
      <c r="P151" s="63" cm="1">
        <f t="array" ref="P151">_xlfn.IFNA(INDEX('Locations &amp; Fiber - Underserved'!$I:$I,MATCH(1,($A151='Locations &amp; Fiber - Underserved'!$A:$A)*($B151='Locations &amp; Fiber - Underserved'!$B:$B),0)),P150)</f>
        <v>0.84819581700000002</v>
      </c>
      <c r="Q151" s="63" cm="1">
        <f t="array" ref="Q151">_xlfn.IFNA(INDEX('Locations &amp; Fiber - Underserved'!$J:$J,MATCH(1,($A151='Locations &amp; Fiber - Underserved'!$A:$A)*($B151='Locations &amp; Fiber - Underserved'!$B:$B),0)),Q150)</f>
        <v>0.15060247500000001</v>
      </c>
      <c r="R151" s="63" cm="1">
        <f t="array" ref="R151">_xlfn.IFNA(INDEX('Locations &amp; Fiber - Underserved'!$K:$K,MATCH(1,($A151='Locations &amp; Fiber - Underserved'!$A:$A)*($B151='Locations &amp; Fiber - Underserved'!$B:$B),0)),R150)</f>
        <v>1.1999999999999999E-3</v>
      </c>
      <c r="T151" s="66">
        <f>'Model Inputs &amp; Summary Results'!$F$44*I151</f>
        <v>43069.907719999996</v>
      </c>
      <c r="U151" s="66">
        <f>'Model Inputs &amp; Summary Results'!$F$45*J151</f>
        <v>4149.2250000000004</v>
      </c>
      <c r="V151" s="66">
        <f>'Model Inputs &amp; Summary Results'!$F$46*K151</f>
        <v>29.323</v>
      </c>
      <c r="W151" s="67">
        <f t="shared" si="65"/>
        <v>415699.99999829201</v>
      </c>
      <c r="X151" s="67">
        <f t="shared" si="66"/>
        <v>113062.38655063545</v>
      </c>
      <c r="Y151" s="68">
        <f t="shared" si="67"/>
        <v>5342023164.5352211</v>
      </c>
      <c r="Z151" s="68">
        <f t="shared" si="68"/>
        <v>2172286755.9855065</v>
      </c>
      <c r="AA151" s="66">
        <f>'Model Inputs &amp; Summary Results'!$F$40*I151</f>
        <v>35619.977736000001</v>
      </c>
      <c r="AB151" s="66">
        <f>'Model Inputs &amp; Summary Results'!$F$41*J151</f>
        <v>3295.4749999999999</v>
      </c>
      <c r="AC151" s="66">
        <f>'Model Inputs &amp; Summary Results'!$F$42*K151</f>
        <v>21.269500000000001</v>
      </c>
      <c r="AD151" s="67">
        <f t="shared" si="69"/>
        <v>136848.00000170799</v>
      </c>
      <c r="AE151" s="67">
        <f t="shared" si="70"/>
        <v>37220.017981568533</v>
      </c>
      <c r="AF151" s="68">
        <f t="shared" si="71"/>
        <v>1449225501.7672594</v>
      </c>
      <c r="AG151" s="68">
        <f t="shared" si="83"/>
        <v>589314809.56978762</v>
      </c>
      <c r="AI151" s="68">
        <f t="shared" si="72"/>
        <v>6791248666.3024807</v>
      </c>
      <c r="AJ151" s="68">
        <f t="shared" si="73"/>
        <v>12290.784992982475</v>
      </c>
      <c r="AK151" s="68">
        <f>MIN($AJ151*'Model Inputs &amp; Summary Results'!$F$26,'Model Inputs &amp; Summary Results'!$F$23)</f>
        <v>3000</v>
      </c>
      <c r="AL151" s="68">
        <f t="shared" si="74"/>
        <v>20168.494897015309</v>
      </c>
      <c r="AM151" s="68">
        <f t="shared" si="84"/>
        <v>17168.494897015309</v>
      </c>
      <c r="AN151" s="68">
        <f t="shared" si="75"/>
        <v>1657644000</v>
      </c>
      <c r="AO151" s="69">
        <f t="shared" si="76"/>
        <v>0.24408530469883533</v>
      </c>
      <c r="AP151" s="49" t="b">
        <f>AND(AM151&lt;'Model Inputs &amp; Summary Results'!$F$14,AO151&gt;=0.25)</f>
        <v>0</v>
      </c>
      <c r="AR151" s="68">
        <f t="shared" si="85"/>
        <v>2761601565.555294</v>
      </c>
      <c r="AS151" s="68">
        <f t="shared" si="86"/>
        <v>4997.9396641654557</v>
      </c>
      <c r="AT151" s="68">
        <f>MIN($AS151*'Model Inputs &amp; Summary Results'!$F$26,'Model Inputs &amp; Summary Results'!$F$23)</f>
        <v>3000</v>
      </c>
      <c r="AU151" s="68">
        <f t="shared" si="87"/>
        <v>1657644000</v>
      </c>
      <c r="AV151" s="68">
        <f t="shared" si="88"/>
        <v>1103957565.555294</v>
      </c>
      <c r="AX151" s="66">
        <f>'Model Inputs &amp; Summary Results'!$F$40*P151</f>
        <v>32443.49000025</v>
      </c>
      <c r="AY151" s="66">
        <f>'Model Inputs &amp; Summary Results'!$F$41*Q151</f>
        <v>7266.5694187500003</v>
      </c>
      <c r="AZ151" s="66">
        <f>'Model Inputs &amp; Summary Results'!$F$42*R151</f>
        <v>61.8</v>
      </c>
      <c r="BA151" s="68">
        <f t="shared" si="77"/>
        <v>1085034098.0639827</v>
      </c>
      <c r="BB151" s="68">
        <f t="shared" si="89"/>
        <v>447823902.15899312</v>
      </c>
      <c r="BD151" s="68">
        <f t="shared" si="78"/>
        <v>9816.1150943039611</v>
      </c>
      <c r="BE151" s="68">
        <f>MIN($BD151*'Model Inputs &amp; Summary Results'!$F$26,'Model Inputs &amp; Summary Results'!$F$23)</f>
        <v>3000</v>
      </c>
      <c r="BF151" s="68">
        <f t="shared" si="79"/>
        <v>15876.655433702155</v>
      </c>
      <c r="BG151" s="68">
        <f t="shared" si="92"/>
        <v>12876.655433702155</v>
      </c>
      <c r="BH151" s="68">
        <f t="shared" si="80"/>
        <v>331608000</v>
      </c>
      <c r="BI151" s="70">
        <f t="shared" si="81"/>
        <v>0.30561988843639604</v>
      </c>
      <c r="BJ151" s="49" t="b">
        <f>AND(BG151&lt;'Model Inputs &amp; Summary Results'!$F$14,BG151&lt;$BX$23,BI151&gt;=0.25)</f>
        <v>1</v>
      </c>
      <c r="BL151" s="68">
        <f t="shared" si="90"/>
        <v>4051.3850886497894</v>
      </c>
      <c r="BM151" s="68">
        <f>MIN($BL151*'Model Inputs &amp; Summary Results'!$F$26,'Model Inputs &amp; Summary Results'!$F$23)</f>
        <v>3000</v>
      </c>
      <c r="BN151" s="68">
        <f t="shared" si="91"/>
        <v>331608000</v>
      </c>
      <c r="BO151" s="68">
        <f t="shared" si="93"/>
        <v>753426098.06398273</v>
      </c>
      <c r="BS151" s="49"/>
      <c r="BT151" s="49"/>
      <c r="BU151" s="49"/>
      <c r="BV151" s="49"/>
      <c r="BW151" s="49"/>
      <c r="BX151" s="49"/>
    </row>
    <row r="152" spans="1:76" x14ac:dyDescent="0.45">
      <c r="A152" s="49" t="str">
        <f t="shared" si="82"/>
        <v>TX</v>
      </c>
      <c r="B152" s="62">
        <v>0.85699999999999998</v>
      </c>
      <c r="C152" s="63" cm="1">
        <f t="array" ref="C152">_xlfn.IFNA(INDEX('Locations &amp; Fiber - Unserved'!$H:$H,MATCH(1,($A152='Locations &amp; Fiber - Unserved'!$A:$A)*($B152='Locations &amp; Fiber - Unserved'!$B:$B),0)),C151)</f>
        <v>0.24773279000000001</v>
      </c>
      <c r="D152" s="63" cm="1">
        <f t="array" ref="D152">_xlfn.IFNA(INDEX('Locations &amp; Fiber - Unserved'!$G:$G,MATCH(1,($A152='Locations &amp; Fiber - Unserved'!$A:$A)*($B152='Locations &amp; Fiber - Unserved'!$B:$B),0)),D151)</f>
        <v>0.75226720999999996</v>
      </c>
      <c r="E152" s="64" cm="1">
        <f t="array" ref="E152">_xlfn.IFNA(INDEX('Locations &amp; Fiber - Unserved'!$C:$C,MATCH(1,($A152='Locations &amp; Fiber - Unserved'!$A:$A)*($B152='Locations &amp; Fiber - Unserved'!$B:$B),0)),E151)</f>
        <v>553213</v>
      </c>
      <c r="F152" s="64" cm="1">
        <f t="array" ref="F152">_xlfn.IFNA(INDEX('Locations &amp; Fiber - Unserved'!$D:$D,MATCH(1,($A152='Locations &amp; Fiber - Unserved'!$A:$A)*($B152='Locations &amp; Fiber - Unserved'!$B:$B),0)),F151)</f>
        <v>61395.727650000001</v>
      </c>
      <c r="G152" s="65" cm="1">
        <f t="array" ref="G152">_xlfn.IFNA(INDEX('Locations &amp; Fiber - Unserved'!$F:$F,MATCH(1,($A152='Locations &amp; Fiber - Unserved'!$A:$A)*($B152='Locations &amp; Fiber - Unserved'!$B:$B),0)),G151)</f>
        <v>0.27302195600000001</v>
      </c>
      <c r="H152" s="65" cm="1">
        <f t="array" ref="H152">_xlfn.IFNA(INDEX('Locations &amp; Fiber - Unserved'!$E:$E,MATCH(1,($A152='Locations &amp; Fiber - Unserved'!$A:$A)*($B152='Locations &amp; Fiber - Unserved'!$B:$B),0)),H151)</f>
        <v>0.42929513499999999</v>
      </c>
      <c r="I152" s="63" cm="1">
        <f t="array" ref="I152">_xlfn.IFNA(INDEX('Locations &amp; Fiber - Unserved'!$I:$I,MATCH(1,($A152='Locations &amp; Fiber - Unserved'!$A:$A)*($B152='Locations &amp; Fiber - Unserved'!$B:$B),0)),I151)</f>
        <v>0.931521971</v>
      </c>
      <c r="J152" s="63" cm="1">
        <f t="array" ref="J152">_xlfn.IFNA(INDEX('Locations &amp; Fiber - Unserved'!$J:$J,MATCH(1,($A152='Locations &amp; Fiber - Unserved'!$A:$A)*($B152='Locations &amp; Fiber - Unserved'!$B:$B),0)),J151)</f>
        <v>6.8099999999999994E-2</v>
      </c>
      <c r="K152" s="63" cm="1">
        <f t="array" ref="K152">_xlfn.IFNA(INDEX('Locations &amp; Fiber - Unserved'!$K:$K,MATCH(1,($A152='Locations &amp; Fiber - Unserved'!$A:$A)*($B152='Locations &amp; Fiber - Unserved'!$B:$B),0)),K151)</f>
        <v>4.1100000000000002E-4</v>
      </c>
      <c r="L152" s="64" cm="1">
        <f t="array" ref="L152">_xlfn.IFNA(INDEX('Locations &amp; Fiber - Underserved'!$C:$C,MATCH(1,($A152='Locations &amp; Fiber - Underserved'!$A:$A)*($B152='Locations &amp; Fiber - Underserved'!$B:$B),0)),L151)</f>
        <v>110664</v>
      </c>
      <c r="M152" s="64" cm="1">
        <f t="array" ref="M152">_xlfn.IFNA(INDEX('Locations &amp; Fiber - Underserved'!$D:$D,MATCH(1,($A152='Locations &amp; Fiber - Underserved'!$A:$A)*($B152='Locations &amp; Fiber - Underserved'!$B:$B),0)),M151)</f>
        <v>11311.02844</v>
      </c>
      <c r="N152" s="65" cm="1">
        <f t="array" ref="N152">_xlfn.IFNA(INDEX('Locations &amp; Fiber - Underserved'!$F:$F,MATCH(1,($A152='Locations &amp; Fiber - Underserved'!$A:$A)*($B152='Locations &amp; Fiber - Underserved'!$B:$B),0)),N151)</f>
        <v>0.247829669</v>
      </c>
      <c r="O152" s="72" cm="1">
        <f t="array" ref="O152">_xlfn.IFNA(INDEX('Locations &amp; Fiber - Underserved'!$E:$E,MATCH(1,($A152='Locations &amp; Fiber - Underserved'!$A:$A)*($B152='Locations &amp; Fiber - Underserved'!$B:$B),0)),O151)</f>
        <v>0.40090883799999999</v>
      </c>
      <c r="P152" s="63" cm="1">
        <f t="array" ref="P152">_xlfn.IFNA(INDEX('Locations &amp; Fiber - Underserved'!$I:$I,MATCH(1,($A152='Locations &amp; Fiber - Underserved'!$A:$A)*($B152='Locations &amp; Fiber - Underserved'!$B:$B),0)),P151)</f>
        <v>0.84898911600000004</v>
      </c>
      <c r="Q152" s="63" cm="1">
        <f t="array" ref="Q152">_xlfn.IFNA(INDEX('Locations &amp; Fiber - Underserved'!$J:$J,MATCH(1,($A152='Locations &amp; Fiber - Underserved'!$A:$A)*($B152='Locations &amp; Fiber - Underserved'!$B:$B),0)),Q151)</f>
        <v>0.149815476</v>
      </c>
      <c r="R152" s="63" cm="1">
        <f t="array" ref="R152">_xlfn.IFNA(INDEX('Locations &amp; Fiber - Underserved'!$K:$K,MATCH(1,($A152='Locations &amp; Fiber - Underserved'!$A:$A)*($B152='Locations &amp; Fiber - Underserved'!$B:$B),0)),R151)</f>
        <v>1.1999999999999999E-3</v>
      </c>
      <c r="T152" s="66">
        <f>'Model Inputs &amp; Summary Results'!$F$44*I152</f>
        <v>43082.891158749997</v>
      </c>
      <c r="U152" s="66">
        <f>'Model Inputs &amp; Summary Results'!$F$45*J152</f>
        <v>4137.0749999999998</v>
      </c>
      <c r="V152" s="66">
        <f>'Model Inputs &amp; Summary Results'!$F$46*K152</f>
        <v>29.181000000000001</v>
      </c>
      <c r="W152" s="67">
        <f t="shared" si="65"/>
        <v>416164.00004572998</v>
      </c>
      <c r="X152" s="67">
        <f t="shared" si="66"/>
        <v>113621.90930926929</v>
      </c>
      <c r="Y152" s="68">
        <f t="shared" si="67"/>
        <v>5368538313.4118099</v>
      </c>
      <c r="Z152" s="68">
        <f t="shared" si="68"/>
        <v>2182248767.8902221</v>
      </c>
      <c r="AA152" s="66">
        <f>'Model Inputs &amp; Summary Results'!$F$40*I152</f>
        <v>35630.715390750003</v>
      </c>
      <c r="AB152" s="66">
        <f>'Model Inputs &amp; Summary Results'!$F$41*J152</f>
        <v>3285.8249999999998</v>
      </c>
      <c r="AC152" s="66">
        <f>'Model Inputs &amp; Summary Results'!$F$42*K152</f>
        <v>21.166499999999999</v>
      </c>
      <c r="AD152" s="67">
        <f t="shared" si="69"/>
        <v>137048.99995427</v>
      </c>
      <c r="AE152" s="67">
        <f t="shared" si="70"/>
        <v>37417.386035358708</v>
      </c>
      <c r="AF152" s="68">
        <f t="shared" si="71"/>
        <v>1456947210.0628395</v>
      </c>
      <c r="AG152" s="68">
        <f t="shared" si="83"/>
        <v>592232199.60968196</v>
      </c>
      <c r="AI152" s="68">
        <f t="shared" si="72"/>
        <v>6825485523.4746494</v>
      </c>
      <c r="AJ152" s="68">
        <f t="shared" si="73"/>
        <v>12337.897922634951</v>
      </c>
      <c r="AK152" s="68">
        <f>MIN($AJ152*'Model Inputs &amp; Summary Results'!$F$26,'Model Inputs &amp; Summary Results'!$F$23)</f>
        <v>3000</v>
      </c>
      <c r="AL152" s="68">
        <f t="shared" si="74"/>
        <v>20283.829008150442</v>
      </c>
      <c r="AM152" s="68">
        <f t="shared" si="84"/>
        <v>17283.829008150442</v>
      </c>
      <c r="AN152" s="68">
        <f t="shared" si="75"/>
        <v>1659639000</v>
      </c>
      <c r="AO152" s="69">
        <f t="shared" si="76"/>
        <v>0.24315325177850905</v>
      </c>
      <c r="AP152" s="49" t="b">
        <f>AND(AM152&lt;'Model Inputs &amp; Summary Results'!$F$14,AO152&gt;=0.25)</f>
        <v>0</v>
      </c>
      <c r="AR152" s="68">
        <f t="shared" si="85"/>
        <v>2774480967.4999042</v>
      </c>
      <c r="AS152" s="68">
        <f t="shared" si="86"/>
        <v>5015.2128881640601</v>
      </c>
      <c r="AT152" s="68">
        <f>MIN($AS152*'Model Inputs &amp; Summary Results'!$F$26,'Model Inputs &amp; Summary Results'!$F$23)</f>
        <v>3000</v>
      </c>
      <c r="AU152" s="68">
        <f t="shared" si="87"/>
        <v>1659639000</v>
      </c>
      <c r="AV152" s="68">
        <f t="shared" si="88"/>
        <v>1114841967.4999042</v>
      </c>
      <c r="AX152" s="66">
        <f>'Model Inputs &amp; Summary Results'!$F$40*P152</f>
        <v>32473.833687000002</v>
      </c>
      <c r="AY152" s="66">
        <f>'Model Inputs &amp; Summary Results'!$F$41*Q152</f>
        <v>7228.5967170000004</v>
      </c>
      <c r="AZ152" s="66">
        <f>'Model Inputs &amp; Summary Results'!$F$42*R152</f>
        <v>61.8</v>
      </c>
      <c r="BA152" s="68">
        <f t="shared" si="77"/>
        <v>1090566724.520154</v>
      </c>
      <c r="BB152" s="68">
        <f t="shared" si="89"/>
        <v>449774340.99435669</v>
      </c>
      <c r="BD152" s="68">
        <f t="shared" si="78"/>
        <v>9854.7560590630565</v>
      </c>
      <c r="BE152" s="68">
        <f>MIN($BD152*'Model Inputs &amp; Summary Results'!$F$26,'Model Inputs &amp; Summary Results'!$F$23)</f>
        <v>3000</v>
      </c>
      <c r="BF152" s="68">
        <f t="shared" si="79"/>
        <v>15941.831405231911</v>
      </c>
      <c r="BG152" s="68">
        <f t="shared" si="92"/>
        <v>12941.831405231911</v>
      </c>
      <c r="BH152" s="68">
        <f t="shared" si="80"/>
        <v>331992000</v>
      </c>
      <c r="BI152" s="70">
        <f t="shared" si="81"/>
        <v>0.30442153839424679</v>
      </c>
      <c r="BJ152" s="49" t="b">
        <f>AND(BG152&lt;'Model Inputs &amp; Summary Results'!$F$14,BG152&lt;$BX$23,BI152&gt;=0.25)</f>
        <v>1</v>
      </c>
      <c r="BL152" s="68">
        <f t="shared" si="90"/>
        <v>4064.3239083564367</v>
      </c>
      <c r="BM152" s="68">
        <f>MIN($BL152*'Model Inputs &amp; Summary Results'!$F$26,'Model Inputs &amp; Summary Results'!$F$23)</f>
        <v>3000</v>
      </c>
      <c r="BN152" s="68">
        <f t="shared" si="91"/>
        <v>331992000</v>
      </c>
      <c r="BO152" s="68">
        <f t="shared" si="93"/>
        <v>758574724.520154</v>
      </c>
      <c r="BS152" s="49"/>
      <c r="BT152" s="49"/>
      <c r="BU152" s="49"/>
      <c r="BV152" s="49"/>
      <c r="BW152" s="49"/>
      <c r="BX152" s="49"/>
    </row>
    <row r="153" spans="1:76" x14ac:dyDescent="0.45">
      <c r="A153" s="49" t="str">
        <f t="shared" si="82"/>
        <v>TX</v>
      </c>
      <c r="B153" s="62">
        <v>0.85799999999999998</v>
      </c>
      <c r="C153" s="63" cm="1">
        <f t="array" ref="C153">_xlfn.IFNA(INDEX('Locations &amp; Fiber - Unserved'!$H:$H,MATCH(1,($A153='Locations &amp; Fiber - Unserved'!$A:$A)*($B153='Locations &amp; Fiber - Unserved'!$B:$B),0)),C152)</f>
        <v>0.24772683000000001</v>
      </c>
      <c r="D153" s="63" cm="1">
        <f t="array" ref="D153">_xlfn.IFNA(INDEX('Locations &amp; Fiber - Unserved'!$G:$G,MATCH(1,($A153='Locations &amp; Fiber - Unserved'!$A:$A)*($B153='Locations &amp; Fiber - Unserved'!$B:$B),0)),D152)</f>
        <v>0.75227317000000005</v>
      </c>
      <c r="E153" s="64" cm="1">
        <f t="array" ref="E153">_xlfn.IFNA(INDEX('Locations &amp; Fiber - Unserved'!$C:$C,MATCH(1,($A153='Locations &amp; Fiber - Unserved'!$A:$A)*($B153='Locations &amp; Fiber - Unserved'!$B:$B),0)),E152)</f>
        <v>553852</v>
      </c>
      <c r="F153" s="64" cm="1">
        <f t="array" ref="F153">_xlfn.IFNA(INDEX('Locations &amp; Fiber - Unserved'!$D:$D,MATCH(1,($A153='Locations &amp; Fiber - Unserved'!$A:$A)*($B153='Locations &amp; Fiber - Unserved'!$B:$B),0)),F152)</f>
        <v>61670.662830000001</v>
      </c>
      <c r="G153" s="65" cm="1">
        <f t="array" ref="G153">_xlfn.IFNA(INDEX('Locations &amp; Fiber - Unserved'!$F:$F,MATCH(1,($A153='Locations &amp; Fiber - Unserved'!$A:$A)*($B153='Locations &amp; Fiber - Unserved'!$B:$B),0)),G152)</f>
        <v>0.27410928099999998</v>
      </c>
      <c r="H153" s="65" cm="1">
        <f t="array" ref="H153">_xlfn.IFNA(INDEX('Locations &amp; Fiber - Unserved'!$E:$E,MATCH(1,($A153='Locations &amp; Fiber - Unserved'!$A:$A)*($B153='Locations &amp; Fiber - Unserved'!$B:$B),0)),H152)</f>
        <v>0.43165834199999997</v>
      </c>
      <c r="I153" s="63" cm="1">
        <f t="array" ref="I153">_xlfn.IFNA(INDEX('Locations &amp; Fiber - Unserved'!$I:$I,MATCH(1,($A153='Locations &amp; Fiber - Unserved'!$A:$A)*($B153='Locations &amp; Fiber - Unserved'!$B:$B),0)),I152)</f>
        <v>0.93174154899999995</v>
      </c>
      <c r="J153" s="63" cm="1">
        <f t="array" ref="J153">_xlfn.IFNA(INDEX('Locations &amp; Fiber - Unserved'!$J:$J,MATCH(1,($A153='Locations &amp; Fiber - Unserved'!$A:$A)*($B153='Locations &amp; Fiber - Unserved'!$B:$B),0)),J152)</f>
        <v>6.7799999999999999E-2</v>
      </c>
      <c r="K153" s="63" cm="1">
        <f t="array" ref="K153">_xlfn.IFNA(INDEX('Locations &amp; Fiber - Unserved'!$K:$K,MATCH(1,($A153='Locations &amp; Fiber - Unserved'!$A:$A)*($B153='Locations &amp; Fiber - Unserved'!$B:$B),0)),K152)</f>
        <v>4.0999999999999999E-4</v>
      </c>
      <c r="L153" s="64" cm="1">
        <f t="array" ref="L153">_xlfn.IFNA(INDEX('Locations &amp; Fiber - Underserved'!$C:$C,MATCH(1,($A153='Locations &amp; Fiber - Underserved'!$A:$A)*($B153='Locations &amp; Fiber - Underserved'!$B:$B),0)),L152)</f>
        <v>110776</v>
      </c>
      <c r="M153" s="64" cm="1">
        <f t="array" ref="M153">_xlfn.IFNA(INDEX('Locations &amp; Fiber - Underserved'!$D:$D,MATCH(1,($A153='Locations &amp; Fiber - Underserved'!$A:$A)*($B153='Locations &amp; Fiber - Underserved'!$B:$B),0)),M152)</f>
        <v>11355.99116</v>
      </c>
      <c r="N153" s="65" cm="1">
        <f t="array" ref="N153">_xlfn.IFNA(INDEX('Locations &amp; Fiber - Underserved'!$F:$F,MATCH(1,($A153='Locations &amp; Fiber - Underserved'!$A:$A)*($B153='Locations &amp; Fiber - Underserved'!$B:$B),0)),N152)</f>
        <v>0.24887116300000001</v>
      </c>
      <c r="O153" s="72" cm="1">
        <f t="array" ref="O153">_xlfn.IFNA(INDEX('Locations &amp; Fiber - Underserved'!$E:$E,MATCH(1,($A153='Locations &amp; Fiber - Underserved'!$A:$A)*($B153='Locations &amp; Fiber - Underserved'!$B:$B),0)),O152)</f>
        <v>0.40268168599999998</v>
      </c>
      <c r="P153" s="63" cm="1">
        <f t="array" ref="P153">_xlfn.IFNA(INDEX('Locations &amp; Fiber - Underserved'!$I:$I,MATCH(1,($A153='Locations &amp; Fiber - Underserved'!$A:$A)*($B153='Locations &amp; Fiber - Underserved'!$B:$B),0)),P152)</f>
        <v>0.84968452299999997</v>
      </c>
      <c r="Q153" s="63" cm="1">
        <f t="array" ref="Q153">_xlfn.IFNA(INDEX('Locations &amp; Fiber - Underserved'!$J:$J,MATCH(1,($A153='Locations &amp; Fiber - Underserved'!$A:$A)*($B153='Locations &amp; Fiber - Underserved'!$B:$B),0)),Q152)</f>
        <v>0.149125708</v>
      </c>
      <c r="R153" s="63" cm="1">
        <f t="array" ref="R153">_xlfn.IFNA(INDEX('Locations &amp; Fiber - Underserved'!$K:$K,MATCH(1,($A153='Locations &amp; Fiber - Underserved'!$A:$A)*($B153='Locations &amp; Fiber - Underserved'!$B:$B),0)),R152)</f>
        <v>1.1900000000000001E-3</v>
      </c>
      <c r="T153" s="66">
        <f>'Model Inputs &amp; Summary Results'!$F$44*I153</f>
        <v>43093.046641249995</v>
      </c>
      <c r="U153" s="66">
        <f>'Model Inputs &amp; Summary Results'!$F$45*J153</f>
        <v>4118.8500000000004</v>
      </c>
      <c r="V153" s="66">
        <f>'Model Inputs &amp; Summary Results'!$F$46*K153</f>
        <v>29.11</v>
      </c>
      <c r="W153" s="67">
        <f t="shared" si="65"/>
        <v>416647.99975084001</v>
      </c>
      <c r="X153" s="67">
        <f t="shared" si="66"/>
        <v>114207.08364179093</v>
      </c>
      <c r="Y153" s="68">
        <f t="shared" si="67"/>
        <v>5395257596.7996387</v>
      </c>
      <c r="Z153" s="68">
        <f t="shared" si="68"/>
        <v>2191660761.7862005</v>
      </c>
      <c r="AA153" s="66">
        <f>'Model Inputs &amp; Summary Results'!$F$40*I153</f>
        <v>35639.11424925</v>
      </c>
      <c r="AB153" s="66">
        <f>'Model Inputs &amp; Summary Results'!$F$41*J153</f>
        <v>3271.35</v>
      </c>
      <c r="AC153" s="66">
        <f>'Model Inputs &amp; Summary Results'!$F$42*K153</f>
        <v>21.114999999999998</v>
      </c>
      <c r="AD153" s="67">
        <f t="shared" si="69"/>
        <v>137204.00024916002</v>
      </c>
      <c r="AE153" s="67">
        <f t="shared" si="70"/>
        <v>37608.889858621071</v>
      </c>
      <c r="AF153" s="68">
        <f t="shared" si="71"/>
        <v>1464173476.0072207</v>
      </c>
      <c r="AG153" s="68">
        <f t="shared" si="83"/>
        <v>594776337.96700156</v>
      </c>
      <c r="AI153" s="68">
        <f t="shared" si="72"/>
        <v>6859431072.80686</v>
      </c>
      <c r="AJ153" s="68">
        <f t="shared" si="73"/>
        <v>12384.953151395788</v>
      </c>
      <c r="AK153" s="68">
        <f>MIN($AJ153*'Model Inputs &amp; Summary Results'!$F$26,'Model Inputs &amp; Summary Results'!$F$23)</f>
        <v>3000</v>
      </c>
      <c r="AL153" s="68">
        <f t="shared" si="74"/>
        <v>20391.974601172959</v>
      </c>
      <c r="AM153" s="68">
        <f t="shared" si="84"/>
        <v>17391.974601172959</v>
      </c>
      <c r="AN153" s="68">
        <f t="shared" si="75"/>
        <v>1661556000</v>
      </c>
      <c r="AO153" s="69">
        <f t="shared" si="76"/>
        <v>0.24222941849900329</v>
      </c>
      <c r="AP153" s="49" t="b">
        <f>AND(AM153&lt;'Model Inputs &amp; Summary Results'!$F$14,AO153&gt;=0.25)</f>
        <v>0</v>
      </c>
      <c r="AR153" s="68">
        <f t="shared" si="85"/>
        <v>2786437099.753202</v>
      </c>
      <c r="AS153" s="68">
        <f t="shared" si="86"/>
        <v>5031.0138805189872</v>
      </c>
      <c r="AT153" s="68">
        <f>MIN($AS153*'Model Inputs &amp; Summary Results'!$F$26,'Model Inputs &amp; Summary Results'!$F$23)</f>
        <v>3000</v>
      </c>
      <c r="AU153" s="68">
        <f t="shared" si="87"/>
        <v>1661556000</v>
      </c>
      <c r="AV153" s="68">
        <f t="shared" si="88"/>
        <v>1124881099.753202</v>
      </c>
      <c r="AX153" s="66">
        <f>'Model Inputs &amp; Summary Results'!$F$40*P153</f>
        <v>32500.433004749997</v>
      </c>
      <c r="AY153" s="66">
        <f>'Model Inputs &amp; Summary Results'!$F$41*Q153</f>
        <v>7195.3154109999996</v>
      </c>
      <c r="AZ153" s="66">
        <f>'Model Inputs &amp; Summary Results'!$F$42*R153</f>
        <v>61.285000000000004</v>
      </c>
      <c r="BA153" s="68">
        <f t="shared" si="77"/>
        <v>1096059744.0122716</v>
      </c>
      <c r="BB153" s="68">
        <f t="shared" si="89"/>
        <v>451480520.01708162</v>
      </c>
      <c r="BD153" s="68">
        <f t="shared" si="78"/>
        <v>9894.3791436075644</v>
      </c>
      <c r="BE153" s="68">
        <f>MIN($BD153*'Model Inputs &amp; Summary Results'!$F$26,'Model Inputs &amp; Summary Results'!$F$23)</f>
        <v>3000</v>
      </c>
      <c r="BF153" s="68">
        <f t="shared" si="79"/>
        <v>16009.42924621255</v>
      </c>
      <c r="BG153" s="68">
        <f t="shared" si="92"/>
        <v>13009.42924621255</v>
      </c>
      <c r="BH153" s="68">
        <f t="shared" si="80"/>
        <v>332328000</v>
      </c>
      <c r="BI153" s="70">
        <f t="shared" si="81"/>
        <v>0.30320245024552167</v>
      </c>
      <c r="BJ153" s="49" t="b">
        <f>AND(BG153&lt;'Model Inputs &amp; Summary Results'!$F$14,BG153&lt;$BX$23,BI153&gt;=0.25)</f>
        <v>1</v>
      </c>
      <c r="BL153" s="68">
        <f t="shared" si="90"/>
        <v>4075.6167402423052</v>
      </c>
      <c r="BM153" s="68">
        <f>MIN($BL153*'Model Inputs &amp; Summary Results'!$F$26,'Model Inputs &amp; Summary Results'!$F$23)</f>
        <v>3000</v>
      </c>
      <c r="BN153" s="68">
        <f t="shared" si="91"/>
        <v>332328000</v>
      </c>
      <c r="BO153" s="68">
        <f t="shared" si="93"/>
        <v>763731744.01227164</v>
      </c>
      <c r="BS153" s="49"/>
      <c r="BT153" s="49"/>
      <c r="BU153" s="49"/>
      <c r="BV153" s="49"/>
      <c r="BW153" s="49"/>
      <c r="BX153" s="49"/>
    </row>
    <row r="154" spans="1:76" x14ac:dyDescent="0.45">
      <c r="A154" s="49" t="str">
        <f t="shared" si="82"/>
        <v>TX</v>
      </c>
      <c r="B154" s="62">
        <v>0.85899999999999999</v>
      </c>
      <c r="C154" s="63" cm="1">
        <f t="array" ref="C154">_xlfn.IFNA(INDEX('Locations &amp; Fiber - Unserved'!$H:$H,MATCH(1,($A154='Locations &amp; Fiber - Unserved'!$A:$A)*($B154='Locations &amp; Fiber - Unserved'!$B:$B),0)),C153)</f>
        <v>0.24766818600000001</v>
      </c>
      <c r="D154" s="63" cm="1">
        <f t="array" ref="D154">_xlfn.IFNA(INDEX('Locations &amp; Fiber - Unserved'!$G:$G,MATCH(1,($A154='Locations &amp; Fiber - Unserved'!$A:$A)*($B154='Locations &amp; Fiber - Unserved'!$B:$B),0)),D153)</f>
        <v>0.75233181400000004</v>
      </c>
      <c r="E154" s="64" cm="1">
        <f t="array" ref="E154">_xlfn.IFNA(INDEX('Locations &amp; Fiber - Unserved'!$C:$C,MATCH(1,($A154='Locations &amp; Fiber - Unserved'!$A:$A)*($B154='Locations &amp; Fiber - Unserved'!$B:$B),0)),E153)</f>
        <v>554504</v>
      </c>
      <c r="F154" s="64" cm="1">
        <f t="array" ref="F154">_xlfn.IFNA(INDEX('Locations &amp; Fiber - Unserved'!$D:$D,MATCH(1,($A154='Locations &amp; Fiber - Unserved'!$A:$A)*($B154='Locations &amp; Fiber - Unserved'!$B:$B),0)),F153)</f>
        <v>61952.990870000001</v>
      </c>
      <c r="G154" s="65" cm="1">
        <f t="array" ref="G154">_xlfn.IFNA(INDEX('Locations &amp; Fiber - Unserved'!$F:$F,MATCH(1,($A154='Locations &amp; Fiber - Unserved'!$A:$A)*($B154='Locations &amp; Fiber - Unserved'!$B:$B),0)),G153)</f>
        <v>0.27516429999999997</v>
      </c>
      <c r="H154" s="65" cm="1">
        <f t="array" ref="H154">_xlfn.IFNA(INDEX('Locations &amp; Fiber - Unserved'!$E:$E,MATCH(1,($A154='Locations &amp; Fiber - Unserved'!$A:$A)*($B154='Locations &amp; Fiber - Unserved'!$B:$B),0)),H153)</f>
        <v>0.43412464699999997</v>
      </c>
      <c r="I154" s="63" cm="1">
        <f t="array" ref="I154">_xlfn.IFNA(INDEX('Locations &amp; Fiber - Unserved'!$I:$I,MATCH(1,($A154='Locations &amp; Fiber - Unserved'!$A:$A)*($B154='Locations &amp; Fiber - Unserved'!$B:$B),0)),I153)</f>
        <v>0.93200143199999996</v>
      </c>
      <c r="J154" s="63" cm="1">
        <f t="array" ref="J154">_xlfn.IFNA(INDEX('Locations &amp; Fiber - Unserved'!$J:$J,MATCH(1,($A154='Locations &amp; Fiber - Unserved'!$A:$A)*($B154='Locations &amp; Fiber - Unserved'!$B:$B),0)),J153)</f>
        <v>6.7599999999999993E-2</v>
      </c>
      <c r="K154" s="63" cm="1">
        <f t="array" ref="K154">_xlfn.IFNA(INDEX('Locations &amp; Fiber - Unserved'!$K:$K,MATCH(1,($A154='Locations &amp; Fiber - Unserved'!$A:$A)*($B154='Locations &amp; Fiber - Unserved'!$B:$B),0)),K153)</f>
        <v>4.08E-4</v>
      </c>
      <c r="L154" s="64" cm="1">
        <f t="array" ref="L154">_xlfn.IFNA(INDEX('Locations &amp; Fiber - Underserved'!$C:$C,MATCH(1,($A154='Locations &amp; Fiber - Underserved'!$A:$A)*($B154='Locations &amp; Fiber - Underserved'!$B:$B),0)),L153)</f>
        <v>110925</v>
      </c>
      <c r="M154" s="64" cm="1">
        <f t="array" ref="M154">_xlfn.IFNA(INDEX('Locations &amp; Fiber - Underserved'!$D:$D,MATCH(1,($A154='Locations &amp; Fiber - Underserved'!$A:$A)*($B154='Locations &amp; Fiber - Underserved'!$B:$B),0)),M153)</f>
        <v>11416.11548</v>
      </c>
      <c r="N154" s="65" cm="1">
        <f t="array" ref="N154">_xlfn.IFNA(INDEX('Locations &amp; Fiber - Underserved'!$F:$F,MATCH(1,($A154='Locations &amp; Fiber - Underserved'!$A:$A)*($B154='Locations &amp; Fiber - Underserved'!$B:$B),0)),N153)</f>
        <v>0.24981352200000001</v>
      </c>
      <c r="O154" s="72" cm="1">
        <f t="array" ref="O154">_xlfn.IFNA(INDEX('Locations &amp; Fiber - Underserved'!$E:$E,MATCH(1,($A154='Locations &amp; Fiber - Underserved'!$A:$A)*($B154='Locations &amp; Fiber - Underserved'!$B:$B),0)),O153)</f>
        <v>0.40549105299999999</v>
      </c>
      <c r="P154" s="63" cm="1">
        <f t="array" ref="P154">_xlfn.IFNA(INDEX('Locations &amp; Fiber - Underserved'!$I:$I,MATCH(1,($A154='Locations &amp; Fiber - Underserved'!$A:$A)*($B154='Locations &amp; Fiber - Underserved'!$B:$B),0)),P153)</f>
        <v>0.85033420100000001</v>
      </c>
      <c r="Q154" s="63" cm="1">
        <f t="array" ref="Q154">_xlfn.IFNA(INDEX('Locations &amp; Fiber - Underserved'!$J:$J,MATCH(1,($A154='Locations &amp; Fiber - Underserved'!$A:$A)*($B154='Locations &amp; Fiber - Underserved'!$B:$B),0)),Q153)</f>
        <v>0.14848161200000001</v>
      </c>
      <c r="R154" s="63" cm="1">
        <f t="array" ref="R154">_xlfn.IFNA(INDEX('Locations &amp; Fiber - Underserved'!$K:$K,MATCH(1,($A154='Locations &amp; Fiber - Underserved'!$A:$A)*($B154='Locations &amp; Fiber - Underserved'!$B:$B),0)),R153)</f>
        <v>1.1800000000000001E-3</v>
      </c>
      <c r="T154" s="66">
        <f>'Model Inputs &amp; Summary Results'!$F$44*I154</f>
        <v>43105.066229999997</v>
      </c>
      <c r="U154" s="66">
        <f>'Model Inputs &amp; Summary Results'!$F$45*J154</f>
        <v>4106.7</v>
      </c>
      <c r="V154" s="66">
        <f>'Model Inputs &amp; Summary Results'!$F$46*K154</f>
        <v>28.968</v>
      </c>
      <c r="W154" s="67">
        <f t="shared" si="65"/>
        <v>417171.00019025605</v>
      </c>
      <c r="X154" s="67">
        <f t="shared" si="66"/>
        <v>114790.56624765166</v>
      </c>
      <c r="Y154" s="68">
        <f t="shared" si="67"/>
        <v>5422790632.2165194</v>
      </c>
      <c r="Z154" s="68">
        <f t="shared" si="68"/>
        <v>2201853113.5040421</v>
      </c>
      <c r="AA154" s="66">
        <f>'Model Inputs &amp; Summary Results'!$F$40*I154</f>
        <v>35649.054773999997</v>
      </c>
      <c r="AB154" s="66">
        <f>'Model Inputs &amp; Summary Results'!$F$41*J154</f>
        <v>3261.7</v>
      </c>
      <c r="AC154" s="66">
        <f>'Model Inputs &amp; Summary Results'!$F$42*K154</f>
        <v>21.012</v>
      </c>
      <c r="AD154" s="67">
        <f t="shared" si="69"/>
        <v>137332.99980974401</v>
      </c>
      <c r="AE154" s="67">
        <f t="shared" si="70"/>
        <v>37789.138759548339</v>
      </c>
      <c r="AF154" s="68">
        <f t="shared" si="71"/>
        <v>1471197936.7770596</v>
      </c>
      <c r="AG154" s="68">
        <f t="shared" si="83"/>
        <v>597360653.83539057</v>
      </c>
      <c r="AI154" s="68">
        <f t="shared" si="72"/>
        <v>6893988568.9935789</v>
      </c>
      <c r="AJ154" s="68">
        <f t="shared" si="73"/>
        <v>12432.712061578599</v>
      </c>
      <c r="AK154" s="68">
        <f>MIN($AJ154*'Model Inputs &amp; Summary Results'!$F$26,'Model Inputs &amp; Summary Results'!$F$23)</f>
        <v>3000</v>
      </c>
      <c r="AL154" s="68">
        <f t="shared" si="74"/>
        <v>20508.367071619563</v>
      </c>
      <c r="AM154" s="68">
        <f t="shared" si="84"/>
        <v>17508.367071619563</v>
      </c>
      <c r="AN154" s="68">
        <f t="shared" si="75"/>
        <v>1663512000</v>
      </c>
      <c r="AO154" s="69">
        <f t="shared" si="76"/>
        <v>0.24129892055258345</v>
      </c>
      <c r="AP154" s="49" t="b">
        <f>AND(AM154&lt;'Model Inputs &amp; Summary Results'!$F$14,AO154&gt;=0.25)</f>
        <v>0</v>
      </c>
      <c r="AR154" s="68">
        <f t="shared" si="85"/>
        <v>2799213767.3394327</v>
      </c>
      <c r="AS154" s="68">
        <f t="shared" si="86"/>
        <v>5048.1399004144832</v>
      </c>
      <c r="AT154" s="68">
        <f>MIN($AS154*'Model Inputs &amp; Summary Results'!$F$26,'Model Inputs &amp; Summary Results'!$F$23)</f>
        <v>3000</v>
      </c>
      <c r="AU154" s="68">
        <f t="shared" si="87"/>
        <v>1663512000</v>
      </c>
      <c r="AV154" s="68">
        <f t="shared" si="88"/>
        <v>1135701767.3394327</v>
      </c>
      <c r="AX154" s="66">
        <f>'Model Inputs &amp; Summary Results'!$F$40*P154</f>
        <v>32525.28318825</v>
      </c>
      <c r="AY154" s="66">
        <f>'Model Inputs &amp; Summary Results'!$F$41*Q154</f>
        <v>7164.237779000001</v>
      </c>
      <c r="AZ154" s="66">
        <f>'Model Inputs &amp; Summary Results'!$F$42*R154</f>
        <v>60.77</v>
      </c>
      <c r="BA154" s="68">
        <f t="shared" si="77"/>
        <v>1101503018.7489104</v>
      </c>
      <c r="BB154" s="68">
        <f t="shared" si="89"/>
        <v>453793912.04572684</v>
      </c>
      <c r="BD154" s="68">
        <f t="shared" si="78"/>
        <v>9930.1601870535087</v>
      </c>
      <c r="BE154" s="68">
        <f>MIN($BD154*'Model Inputs &amp; Summary Results'!$F$26,'Model Inputs &amp; Summary Results'!$F$23)</f>
        <v>3000</v>
      </c>
      <c r="BF154" s="68">
        <f t="shared" si="79"/>
        <v>16118.38734136659</v>
      </c>
      <c r="BG154" s="68">
        <f t="shared" si="92"/>
        <v>13118.38734136659</v>
      </c>
      <c r="BH154" s="68">
        <f t="shared" si="80"/>
        <v>332775000</v>
      </c>
      <c r="BI154" s="70">
        <f t="shared" si="81"/>
        <v>0.30210993010075143</v>
      </c>
      <c r="BJ154" s="49" t="b">
        <f>AND(BG154&lt;'Model Inputs &amp; Summary Results'!$F$14,BG154&lt;$BX$23,BI154&gt;=0.25)</f>
        <v>1</v>
      </c>
      <c r="BL154" s="68">
        <f t="shared" si="90"/>
        <v>4090.9976294408548</v>
      </c>
      <c r="BM154" s="68">
        <f>MIN($BL154*'Model Inputs &amp; Summary Results'!$F$26,'Model Inputs &amp; Summary Results'!$F$23)</f>
        <v>3000</v>
      </c>
      <c r="BN154" s="68">
        <f t="shared" si="91"/>
        <v>332775000</v>
      </c>
      <c r="BO154" s="68">
        <f t="shared" si="93"/>
        <v>768728018.74891043</v>
      </c>
      <c r="BS154" s="49"/>
      <c r="BT154" s="49"/>
      <c r="BU154" s="49"/>
      <c r="BV154" s="49"/>
      <c r="BW154" s="49"/>
      <c r="BX154" s="49"/>
    </row>
    <row r="155" spans="1:76" x14ac:dyDescent="0.45">
      <c r="A155" s="49" t="str">
        <f t="shared" si="82"/>
        <v>TX</v>
      </c>
      <c r="B155" s="62">
        <v>0.86</v>
      </c>
      <c r="C155" s="63" cm="1">
        <f t="array" ref="C155">_xlfn.IFNA(INDEX('Locations &amp; Fiber - Unserved'!$H:$H,MATCH(1,($A155='Locations &amp; Fiber - Unserved'!$A:$A)*($B155='Locations &amp; Fiber - Unserved'!$B:$B),0)),C154)</f>
        <v>0.24761546200000001</v>
      </c>
      <c r="D155" s="63" cm="1">
        <f t="array" ref="D155">_xlfn.IFNA(INDEX('Locations &amp; Fiber - Unserved'!$G:$G,MATCH(1,($A155='Locations &amp; Fiber - Unserved'!$A:$A)*($B155='Locations &amp; Fiber - Unserved'!$B:$B),0)),D154)</f>
        <v>0.75238453800000005</v>
      </c>
      <c r="E155" s="64" cm="1">
        <f t="array" ref="E155">_xlfn.IFNA(INDEX('Locations &amp; Fiber - Unserved'!$C:$C,MATCH(1,($A155='Locations &amp; Fiber - Unserved'!$A:$A)*($B155='Locations &amp; Fiber - Unserved'!$B:$B),0)),E154)</f>
        <v>555139</v>
      </c>
      <c r="F155" s="64" cm="1">
        <f t="array" ref="F155">_xlfn.IFNA(INDEX('Locations &amp; Fiber - Unserved'!$D:$D,MATCH(1,($A155='Locations &amp; Fiber - Unserved'!$A:$A)*($B155='Locations &amp; Fiber - Unserved'!$B:$B),0)),F154)</f>
        <v>62229.859129999997</v>
      </c>
      <c r="G155" s="65" cm="1">
        <f t="array" ref="G155">_xlfn.IFNA(INDEX('Locations &amp; Fiber - Unserved'!$F:$F,MATCH(1,($A155='Locations &amp; Fiber - Unserved'!$A:$A)*($B155='Locations &amp; Fiber - Unserved'!$B:$B),0)),G154)</f>
        <v>0.276238859</v>
      </c>
      <c r="H155" s="65" cm="1">
        <f t="array" ref="H155">_xlfn.IFNA(INDEX('Locations &amp; Fiber - Unserved'!$E:$E,MATCH(1,($A155='Locations &amp; Fiber - Unserved'!$A:$A)*($B155='Locations &amp; Fiber - Unserved'!$B:$B),0)),H154)</f>
        <v>0.43791570800000001</v>
      </c>
      <c r="I155" s="63" cm="1">
        <f t="array" ref="I155">_xlfn.IFNA(INDEX('Locations &amp; Fiber - Unserved'!$I:$I,MATCH(1,($A155='Locations &amp; Fiber - Unserved'!$A:$A)*($B155='Locations &amp; Fiber - Unserved'!$B:$B),0)),I154)</f>
        <v>0.932235657</v>
      </c>
      <c r="J155" s="63" cm="1">
        <f t="array" ref="J155">_xlfn.IFNA(INDEX('Locations &amp; Fiber - Unserved'!$J:$J,MATCH(1,($A155='Locations &amp; Fiber - Unserved'!$A:$A)*($B155='Locations &amp; Fiber - Unserved'!$B:$B),0)),J154)</f>
        <v>6.7400000000000002E-2</v>
      </c>
      <c r="K155" s="63" cm="1">
        <f t="array" ref="K155">_xlfn.IFNA(INDEX('Locations &amp; Fiber - Unserved'!$K:$K,MATCH(1,($A155='Locations &amp; Fiber - Unserved'!$A:$A)*($B155='Locations &amp; Fiber - Unserved'!$B:$B),0)),K154)</f>
        <v>4.1199999999999999E-4</v>
      </c>
      <c r="L155" s="64" cm="1">
        <f t="array" ref="L155">_xlfn.IFNA(INDEX('Locations &amp; Fiber - Underserved'!$C:$C,MATCH(1,($A155='Locations &amp; Fiber - Underserved'!$A:$A)*($B155='Locations &amp; Fiber - Underserved'!$B:$B),0)),L154)</f>
        <v>111047</v>
      </c>
      <c r="M155" s="64" cm="1">
        <f t="array" ref="M155">_xlfn.IFNA(INDEX('Locations &amp; Fiber - Underserved'!$D:$D,MATCH(1,($A155='Locations &amp; Fiber - Underserved'!$A:$A)*($B155='Locations &amp; Fiber - Underserved'!$B:$B),0)),M154)</f>
        <v>11465.71904</v>
      </c>
      <c r="N155" s="65" cm="1">
        <f t="array" ref="N155">_xlfn.IFNA(INDEX('Locations &amp; Fiber - Underserved'!$F:$F,MATCH(1,($A155='Locations &amp; Fiber - Underserved'!$A:$A)*($B155='Locations &amp; Fiber - Underserved'!$B:$B),0)),N154)</f>
        <v>0.250903863</v>
      </c>
      <c r="O155" s="72" cm="1">
        <f t="array" ref="O155">_xlfn.IFNA(INDEX('Locations &amp; Fiber - Underserved'!$E:$E,MATCH(1,($A155='Locations &amp; Fiber - Underserved'!$A:$A)*($B155='Locations &amp; Fiber - Underserved'!$B:$B),0)),O154)</f>
        <v>0.40810930899999998</v>
      </c>
      <c r="P155" s="63" cm="1">
        <f t="array" ref="P155">_xlfn.IFNA(INDEX('Locations &amp; Fiber - Underserved'!$I:$I,MATCH(1,($A155='Locations &amp; Fiber - Underserved'!$A:$A)*($B155='Locations &amp; Fiber - Underserved'!$B:$B),0)),P154)</f>
        <v>0.85081963599999999</v>
      </c>
      <c r="Q155" s="63" cm="1">
        <f t="array" ref="Q155">_xlfn.IFNA(INDEX('Locations &amp; Fiber - Underserved'!$J:$J,MATCH(1,($A155='Locations &amp; Fiber - Underserved'!$A:$A)*($B155='Locations &amp; Fiber - Underserved'!$B:$B),0)),Q154)</f>
        <v>0.147969973</v>
      </c>
      <c r="R155" s="63" cm="1">
        <f t="array" ref="R155">_xlfn.IFNA(INDEX('Locations &amp; Fiber - Underserved'!$K:$K,MATCH(1,($A155='Locations &amp; Fiber - Underserved'!$A:$A)*($B155='Locations &amp; Fiber - Underserved'!$B:$B),0)),R154)</f>
        <v>1.2099999999999999E-3</v>
      </c>
      <c r="T155" s="66">
        <f>'Model Inputs &amp; Summary Results'!$F$44*I155</f>
        <v>43115.899136250002</v>
      </c>
      <c r="U155" s="66">
        <f>'Model Inputs &amp; Summary Results'!$F$45*J155</f>
        <v>4094.55</v>
      </c>
      <c r="V155" s="66">
        <f>'Model Inputs &amp; Summary Results'!$F$46*K155</f>
        <v>29.251999999999999</v>
      </c>
      <c r="W155" s="67">
        <f t="shared" si="65"/>
        <v>417678.00004078203</v>
      </c>
      <c r="X155" s="67">
        <f t="shared" si="66"/>
        <v>115378.89416066758</v>
      </c>
      <c r="Y155" s="68">
        <f t="shared" si="67"/>
        <v>5450464477.5809574</v>
      </c>
      <c r="Z155" s="68">
        <f t="shared" si="68"/>
        <v>2211799834.2122083</v>
      </c>
      <c r="AA155" s="66">
        <f>'Model Inputs &amp; Summary Results'!$F$40*I155</f>
        <v>35658.013880250001</v>
      </c>
      <c r="AB155" s="66">
        <f>'Model Inputs &amp; Summary Results'!$F$41*J155</f>
        <v>3252.05</v>
      </c>
      <c r="AC155" s="66">
        <f>'Model Inputs &amp; Summary Results'!$F$42*K155</f>
        <v>21.218</v>
      </c>
      <c r="AD155" s="67">
        <f t="shared" si="69"/>
        <v>137460.999959218</v>
      </c>
      <c r="AE155" s="67">
        <f t="shared" si="70"/>
        <v>37972.069785733423</v>
      </c>
      <c r="AF155" s="68">
        <f t="shared" si="71"/>
        <v>1478301352.4049122</v>
      </c>
      <c r="AG155" s="68">
        <f t="shared" si="83"/>
        <v>599895054.74513972</v>
      </c>
      <c r="AI155" s="68">
        <f t="shared" si="72"/>
        <v>6928765829.9858694</v>
      </c>
      <c r="AJ155" s="68">
        <f t="shared" si="73"/>
        <v>12481.136850384984</v>
      </c>
      <c r="AK155" s="68">
        <f>MIN($AJ155*'Model Inputs &amp; Summary Results'!$F$26,'Model Inputs &amp; Summary Results'!$F$23)</f>
        <v>3000</v>
      </c>
      <c r="AL155" s="68">
        <f t="shared" si="74"/>
        <v>20687.007168789325</v>
      </c>
      <c r="AM155" s="68">
        <f t="shared" si="84"/>
        <v>17687.007168789325</v>
      </c>
      <c r="AN155" s="68">
        <f t="shared" si="75"/>
        <v>1665417000</v>
      </c>
      <c r="AO155" s="69">
        <f t="shared" si="76"/>
        <v>0.24036271983569063</v>
      </c>
      <c r="AP155" s="49" t="b">
        <f>AND(AM155&lt;'Model Inputs &amp; Summary Results'!$F$14,AO155&gt;=0.25)</f>
        <v>0</v>
      </c>
      <c r="AR155" s="68">
        <f t="shared" si="85"/>
        <v>2811694888.9573479</v>
      </c>
      <c r="AS155" s="68">
        <f t="shared" si="86"/>
        <v>5064.848423471145</v>
      </c>
      <c r="AT155" s="68">
        <f>MIN($AS155*'Model Inputs &amp; Summary Results'!$F$26,'Model Inputs &amp; Summary Results'!$F$23)</f>
        <v>3000</v>
      </c>
      <c r="AU155" s="68">
        <f t="shared" si="87"/>
        <v>1665417000</v>
      </c>
      <c r="AV155" s="68">
        <f t="shared" si="88"/>
        <v>1146277888.9573479</v>
      </c>
      <c r="AX155" s="66">
        <f>'Model Inputs &amp; Summary Results'!$F$40*P155</f>
        <v>32543.851076999999</v>
      </c>
      <c r="AY155" s="66">
        <f>'Model Inputs &amp; Summary Results'!$F$41*Q155</f>
        <v>7139.5511972499999</v>
      </c>
      <c r="AZ155" s="66">
        <f>'Model Inputs &amp; Summary Results'!$F$42*R155</f>
        <v>62.314999999999998</v>
      </c>
      <c r="BA155" s="68">
        <f t="shared" si="77"/>
        <v>1107399994.8395677</v>
      </c>
      <c r="BB155" s="68">
        <f t="shared" si="89"/>
        <v>455713227.30982518</v>
      </c>
      <c r="BD155" s="68">
        <f t="shared" si="78"/>
        <v>9972.3540018151562</v>
      </c>
      <c r="BE155" s="68">
        <f>MIN($BD155*'Model Inputs &amp; Summary Results'!$F$26,'Model Inputs &amp; Summary Results'!$F$23)</f>
        <v>3000</v>
      </c>
      <c r="BF155" s="68">
        <f t="shared" si="79"/>
        <v>16220.597212503531</v>
      </c>
      <c r="BG155" s="68">
        <f t="shared" si="92"/>
        <v>13220.597212503531</v>
      </c>
      <c r="BH155" s="68">
        <f t="shared" si="80"/>
        <v>333141000</v>
      </c>
      <c r="BI155" s="70">
        <f t="shared" si="81"/>
        <v>0.30083167920572651</v>
      </c>
      <c r="BJ155" s="49" t="b">
        <f>AND(BG155&lt;'Model Inputs &amp; Summary Results'!$F$14,BG155&lt;$BX$23,BI155&gt;=0.25)</f>
        <v>1</v>
      </c>
      <c r="BL155" s="68">
        <f t="shared" si="90"/>
        <v>4103.7869308475256</v>
      </c>
      <c r="BM155" s="68">
        <f>MIN($BL155*'Model Inputs &amp; Summary Results'!$F$26,'Model Inputs &amp; Summary Results'!$F$23)</f>
        <v>3000</v>
      </c>
      <c r="BN155" s="68">
        <f t="shared" si="91"/>
        <v>333141000</v>
      </c>
      <c r="BO155" s="68">
        <f t="shared" si="93"/>
        <v>774258994.83956766</v>
      </c>
      <c r="BS155" s="49"/>
      <c r="BT155" s="49"/>
      <c r="BU155" s="49"/>
      <c r="BV155" s="49"/>
      <c r="BW155" s="49"/>
      <c r="BX155" s="49"/>
    </row>
    <row r="156" spans="1:76" x14ac:dyDescent="0.45">
      <c r="A156" s="49" t="str">
        <f t="shared" si="82"/>
        <v>TX</v>
      </c>
      <c r="B156" s="62">
        <v>0.86099999999999999</v>
      </c>
      <c r="C156" s="63" cm="1">
        <f t="array" ref="C156">_xlfn.IFNA(INDEX('Locations &amp; Fiber - Unserved'!$H:$H,MATCH(1,($A156='Locations &amp; Fiber - Unserved'!$A:$A)*($B156='Locations &amp; Fiber - Unserved'!$B:$B),0)),C155)</f>
        <v>0.24758986499999999</v>
      </c>
      <c r="D156" s="63" cm="1">
        <f t="array" ref="D156">_xlfn.IFNA(INDEX('Locations &amp; Fiber - Unserved'!$G:$G,MATCH(1,($A156='Locations &amp; Fiber - Unserved'!$A:$A)*($B156='Locations &amp; Fiber - Unserved'!$B:$B),0)),D155)</f>
        <v>0.75241013499999998</v>
      </c>
      <c r="E156" s="64" cm="1">
        <f t="array" ref="E156">_xlfn.IFNA(INDEX('Locations &amp; Fiber - Unserved'!$C:$C,MATCH(1,($A156='Locations &amp; Fiber - Unserved'!$A:$A)*($B156='Locations &amp; Fiber - Unserved'!$B:$B),0)),E155)</f>
        <v>555778</v>
      </c>
      <c r="F156" s="64" cm="1">
        <f t="array" ref="F156">_xlfn.IFNA(INDEX('Locations &amp; Fiber - Unserved'!$D:$D,MATCH(1,($A156='Locations &amp; Fiber - Unserved'!$A:$A)*($B156='Locations &amp; Fiber - Unserved'!$B:$B),0)),F155)</f>
        <v>62510.617989999999</v>
      </c>
      <c r="G156" s="65" cm="1">
        <f t="array" ref="G156">_xlfn.IFNA(INDEX('Locations &amp; Fiber - Unserved'!$F:$F,MATCH(1,($A156='Locations &amp; Fiber - Unserved'!$A:$A)*($B156='Locations &amp; Fiber - Unserved'!$B:$B),0)),G155)</f>
        <v>0.27729964699999998</v>
      </c>
      <c r="H156" s="65" cm="1">
        <f t="array" ref="H156">_xlfn.IFNA(INDEX('Locations &amp; Fiber - Unserved'!$E:$E,MATCH(1,($A156='Locations &amp; Fiber - Unserved'!$A:$A)*($B156='Locations &amp; Fiber - Unserved'!$B:$B),0)),H155)</f>
        <v>0.44090337099999999</v>
      </c>
      <c r="I156" s="63" cm="1">
        <f t="array" ref="I156">_xlfn.IFNA(INDEX('Locations &amp; Fiber - Unserved'!$I:$I,MATCH(1,($A156='Locations &amp; Fiber - Unserved'!$A:$A)*($B156='Locations &amp; Fiber - Unserved'!$B:$B),0)),I155)</f>
        <v>0.93249839300000004</v>
      </c>
      <c r="J156" s="63" cm="1">
        <f t="array" ref="J156">_xlfn.IFNA(INDEX('Locations &amp; Fiber - Unserved'!$J:$J,MATCH(1,($A156='Locations &amp; Fiber - Unserved'!$A:$A)*($B156='Locations &amp; Fiber - Unserved'!$B:$B),0)),J155)</f>
        <v>6.7100000000000007E-2</v>
      </c>
      <c r="K156" s="63" cm="1">
        <f t="array" ref="K156">_xlfn.IFNA(INDEX('Locations &amp; Fiber - Unserved'!$K:$K,MATCH(1,($A156='Locations &amp; Fiber - Unserved'!$A:$A)*($B156='Locations &amp; Fiber - Unserved'!$B:$B),0)),K155)</f>
        <v>4.1100000000000002E-4</v>
      </c>
      <c r="L156" s="64" cm="1">
        <f t="array" ref="L156">_xlfn.IFNA(INDEX('Locations &amp; Fiber - Underserved'!$C:$C,MATCH(1,($A156='Locations &amp; Fiber - Underserved'!$A:$A)*($B156='Locations &amp; Fiber - Underserved'!$B:$B),0)),L155)</f>
        <v>111180</v>
      </c>
      <c r="M156" s="64" cm="1">
        <f t="array" ref="M156">_xlfn.IFNA(INDEX('Locations &amp; Fiber - Underserved'!$D:$D,MATCH(1,($A156='Locations &amp; Fiber - Underserved'!$A:$A)*($B156='Locations &amp; Fiber - Underserved'!$B:$B),0)),M155)</f>
        <v>11520.109570000001</v>
      </c>
      <c r="N156" s="65" cm="1">
        <f t="array" ref="N156">_xlfn.IFNA(INDEX('Locations &amp; Fiber - Underserved'!$F:$F,MATCH(1,($A156='Locations &amp; Fiber - Underserved'!$A:$A)*($B156='Locations &amp; Fiber - Underserved'!$B:$B),0)),N155)</f>
        <v>0.25198131800000001</v>
      </c>
      <c r="O156" s="72" cm="1">
        <f t="array" ref="O156">_xlfn.IFNA(INDEX('Locations &amp; Fiber - Underserved'!$E:$E,MATCH(1,($A156='Locations &amp; Fiber - Underserved'!$A:$A)*($B156='Locations &amp; Fiber - Underserved'!$B:$B),0)),O155)</f>
        <v>0.40972699400000001</v>
      </c>
      <c r="P156" s="63" cm="1">
        <f t="array" ref="P156">_xlfn.IFNA(INDEX('Locations &amp; Fiber - Underserved'!$I:$I,MATCH(1,($A156='Locations &amp; Fiber - Underserved'!$A:$A)*($B156='Locations &amp; Fiber - Underserved'!$B:$B),0)),P155)</f>
        <v>0.85157157100000003</v>
      </c>
      <c r="Q156" s="63" cm="1">
        <f t="array" ref="Q156">_xlfn.IFNA(INDEX('Locations &amp; Fiber - Underserved'!$J:$J,MATCH(1,($A156='Locations &amp; Fiber - Underserved'!$A:$A)*($B156='Locations &amp; Fiber - Underserved'!$B:$B),0)),Q155)</f>
        <v>0.147224199</v>
      </c>
      <c r="R156" s="63" cm="1">
        <f t="array" ref="R156">_xlfn.IFNA(INDEX('Locations &amp; Fiber - Underserved'!$K:$K,MATCH(1,($A156='Locations &amp; Fiber - Underserved'!$A:$A)*($B156='Locations &amp; Fiber - Underserved'!$B:$B),0)),R155)</f>
        <v>1.1999999999999999E-3</v>
      </c>
      <c r="T156" s="66">
        <f>'Model Inputs &amp; Summary Results'!$F$44*I156</f>
        <v>43128.050676250001</v>
      </c>
      <c r="U156" s="66">
        <f>'Model Inputs &amp; Summary Results'!$F$45*J156</f>
        <v>4076.3250000000003</v>
      </c>
      <c r="V156" s="66">
        <f>'Model Inputs &amp; Summary Results'!$F$46*K156</f>
        <v>29.181000000000001</v>
      </c>
      <c r="W156" s="67">
        <f t="shared" si="65"/>
        <v>418173.00001002999</v>
      </c>
      <c r="X156" s="67">
        <f t="shared" si="66"/>
        <v>115959.22528771231</v>
      </c>
      <c r="Y156" s="68">
        <f t="shared" si="67"/>
        <v>5477166639.7612009</v>
      </c>
      <c r="Z156" s="68">
        <f t="shared" si="68"/>
        <v>2221565275.0250511</v>
      </c>
      <c r="AA156" s="66">
        <f>'Model Inputs &amp; Summary Results'!$F$40*I156</f>
        <v>35668.063532250002</v>
      </c>
      <c r="AB156" s="66">
        <f>'Model Inputs &amp; Summary Results'!$F$41*J156</f>
        <v>3237.5750000000003</v>
      </c>
      <c r="AC156" s="66">
        <f>'Model Inputs &amp; Summary Results'!$F$42*K156</f>
        <v>21.166499999999999</v>
      </c>
      <c r="AD156" s="67">
        <f t="shared" si="69"/>
        <v>137604.99998997001</v>
      </c>
      <c r="AE156" s="67">
        <f t="shared" si="70"/>
        <v>38157.817922653681</v>
      </c>
      <c r="AF156" s="68">
        <f t="shared" si="71"/>
        <v>1485361938.7312346</v>
      </c>
      <c r="AG156" s="68">
        <f t="shared" si="83"/>
        <v>602469985.11498034</v>
      </c>
      <c r="AI156" s="68">
        <f t="shared" si="72"/>
        <v>6962528578.4924355</v>
      </c>
      <c r="AJ156" s="68">
        <f t="shared" si="73"/>
        <v>12527.535416105775</v>
      </c>
      <c r="AK156" s="68">
        <f>MIN($AJ156*'Model Inputs &amp; Summary Results'!$F$26,'Model Inputs &amp; Summary Results'!$F$23)</f>
        <v>3000</v>
      </c>
      <c r="AL156" s="68">
        <f t="shared" si="74"/>
        <v>20825.434362878179</v>
      </c>
      <c r="AM156" s="68">
        <f t="shared" si="84"/>
        <v>17825.434362878179</v>
      </c>
      <c r="AN156" s="68">
        <f t="shared" si="75"/>
        <v>1667334000</v>
      </c>
      <c r="AO156" s="69">
        <f t="shared" si="76"/>
        <v>0.23947248204488092</v>
      </c>
      <c r="AP156" s="49" t="b">
        <f>AND(AM156&lt;'Model Inputs &amp; Summary Results'!$F$14,AO156&gt;=0.25)</f>
        <v>0</v>
      </c>
      <c r="AR156" s="68">
        <f t="shared" si="85"/>
        <v>2824035260.1400313</v>
      </c>
      <c r="AS156" s="68">
        <f t="shared" si="86"/>
        <v>5081.2289441828052</v>
      </c>
      <c r="AT156" s="68">
        <f>MIN($AS156*'Model Inputs &amp; Summary Results'!$F$26,'Model Inputs &amp; Summary Results'!$F$23)</f>
        <v>3000</v>
      </c>
      <c r="AU156" s="68">
        <f t="shared" si="87"/>
        <v>1667334000</v>
      </c>
      <c r="AV156" s="68">
        <f t="shared" si="88"/>
        <v>1156701260.1400313</v>
      </c>
      <c r="AX156" s="66">
        <f>'Model Inputs &amp; Summary Results'!$F$40*P156</f>
        <v>32572.612590750003</v>
      </c>
      <c r="AY156" s="66">
        <f>'Model Inputs &amp; Summary Results'!$F$41*Q156</f>
        <v>7103.56760175</v>
      </c>
      <c r="AZ156" s="66">
        <f>'Model Inputs &amp; Summary Results'!$F$42*R156</f>
        <v>61.8</v>
      </c>
      <c r="BA156" s="68">
        <f t="shared" si="77"/>
        <v>1113270758.3678505</v>
      </c>
      <c r="BB156" s="68">
        <f t="shared" si="89"/>
        <v>457785885.90808982</v>
      </c>
      <c r="BD156" s="68">
        <f t="shared" si="78"/>
        <v>10013.228623564046</v>
      </c>
      <c r="BE156" s="68">
        <f>MIN($BD156*'Model Inputs &amp; Summary Results'!$F$26,'Model Inputs &amp; Summary Results'!$F$23)</f>
        <v>3000</v>
      </c>
      <c r="BF156" s="68">
        <f t="shared" si="79"/>
        <v>16281.72317190457</v>
      </c>
      <c r="BG156" s="68">
        <f t="shared" si="92"/>
        <v>13281.72317190457</v>
      </c>
      <c r="BH156" s="68">
        <f t="shared" si="80"/>
        <v>333540000</v>
      </c>
      <c r="BI156" s="70">
        <f t="shared" si="81"/>
        <v>0.29960366558895157</v>
      </c>
      <c r="BJ156" s="49" t="b">
        <f>AND(BG156&lt;'Model Inputs &amp; Summary Results'!$F$14,BG156&lt;$BX$23,BI156&gt;=0.25)</f>
        <v>1</v>
      </c>
      <c r="BL156" s="68">
        <f t="shared" si="90"/>
        <v>4117.5201107041721</v>
      </c>
      <c r="BM156" s="68">
        <f>MIN($BL156*'Model Inputs &amp; Summary Results'!$F$26,'Model Inputs &amp; Summary Results'!$F$23)</f>
        <v>3000</v>
      </c>
      <c r="BN156" s="68">
        <f t="shared" si="91"/>
        <v>333540000</v>
      </c>
      <c r="BO156" s="68">
        <f t="shared" si="93"/>
        <v>779730758.36785054</v>
      </c>
      <c r="BS156" s="49"/>
      <c r="BT156" s="49"/>
      <c r="BU156" s="49"/>
      <c r="BV156" s="49"/>
      <c r="BW156" s="49"/>
      <c r="BX156" s="49"/>
    </row>
    <row r="157" spans="1:76" x14ac:dyDescent="0.45">
      <c r="A157" s="49" t="str">
        <f t="shared" si="82"/>
        <v>TX</v>
      </c>
      <c r="B157" s="62">
        <v>0.86199999999999999</v>
      </c>
      <c r="C157" s="63" cm="1">
        <f t="array" ref="C157">_xlfn.IFNA(INDEX('Locations &amp; Fiber - Unserved'!$H:$H,MATCH(1,($A157='Locations &amp; Fiber - Unserved'!$A:$A)*($B157='Locations &amp; Fiber - Unserved'!$B:$B),0)),C156)</f>
        <v>0.24750952100000001</v>
      </c>
      <c r="D157" s="63" cm="1">
        <f t="array" ref="D157">_xlfn.IFNA(INDEX('Locations &amp; Fiber - Unserved'!$G:$G,MATCH(1,($A157='Locations &amp; Fiber - Unserved'!$A:$A)*($B157='Locations &amp; Fiber - Unserved'!$B:$B),0)),D156)</f>
        <v>0.75249047899999999</v>
      </c>
      <c r="E157" s="64" cm="1">
        <f t="array" ref="E157">_xlfn.IFNA(INDEX('Locations &amp; Fiber - Unserved'!$C:$C,MATCH(1,($A157='Locations &amp; Fiber - Unserved'!$A:$A)*($B157='Locations &amp; Fiber - Unserved'!$B:$B),0)),E156)</f>
        <v>556419</v>
      </c>
      <c r="F157" s="64" cm="1">
        <f t="array" ref="F157">_xlfn.IFNA(INDEX('Locations &amp; Fiber - Unserved'!$D:$D,MATCH(1,($A157='Locations &amp; Fiber - Unserved'!$A:$A)*($B157='Locations &amp; Fiber - Unserved'!$B:$B),0)),F156)</f>
        <v>62793.95837</v>
      </c>
      <c r="G157" s="65" cm="1">
        <f t="array" ref="G157">_xlfn.IFNA(INDEX('Locations &amp; Fiber - Unserved'!$F:$F,MATCH(1,($A157='Locations &amp; Fiber - Unserved'!$A:$A)*($B157='Locations &amp; Fiber - Unserved'!$B:$B),0)),G156)</f>
        <v>0.27838559899999998</v>
      </c>
      <c r="H157" s="65" cm="1">
        <f t="array" ref="H157">_xlfn.IFNA(INDEX('Locations &amp; Fiber - Unserved'!$E:$E,MATCH(1,($A157='Locations &amp; Fiber - Unserved'!$A:$A)*($B157='Locations &amp; Fiber - Unserved'!$B:$B),0)),H156)</f>
        <v>0.44321893499999998</v>
      </c>
      <c r="I157" s="63" cm="1">
        <f t="array" ref="I157">_xlfn.IFNA(INDEX('Locations &amp; Fiber - Unserved'!$I:$I,MATCH(1,($A157='Locations &amp; Fiber - Unserved'!$A:$A)*($B157='Locations &amp; Fiber - Unserved'!$B:$B),0)),I156)</f>
        <v>0.93271853299999996</v>
      </c>
      <c r="J157" s="63" cm="1">
        <f t="array" ref="J157">_xlfn.IFNA(INDEX('Locations &amp; Fiber - Unserved'!$J:$J,MATCH(1,($A157='Locations &amp; Fiber - Unserved'!$A:$A)*($B157='Locations &amp; Fiber - Unserved'!$B:$B),0)),J156)</f>
        <v>6.6900000000000001E-2</v>
      </c>
      <c r="K157" s="63" cm="1">
        <f t="array" ref="K157">_xlfn.IFNA(INDEX('Locations &amp; Fiber - Unserved'!$K:$K,MATCH(1,($A157='Locations &amp; Fiber - Unserved'!$A:$A)*($B157='Locations &amp; Fiber - Unserved'!$B:$B),0)),K156)</f>
        <v>4.0900000000000002E-4</v>
      </c>
      <c r="L157" s="64" cm="1">
        <f t="array" ref="L157">_xlfn.IFNA(INDEX('Locations &amp; Fiber - Underserved'!$C:$C,MATCH(1,($A157='Locations &amp; Fiber - Underserved'!$A:$A)*($B157='Locations &amp; Fiber - Underserved'!$B:$B),0)),L156)</f>
        <v>111311</v>
      </c>
      <c r="M157" s="64" cm="1">
        <f t="array" ref="M157">_xlfn.IFNA(INDEX('Locations &amp; Fiber - Underserved'!$D:$D,MATCH(1,($A157='Locations &amp; Fiber - Underserved'!$A:$A)*($B157='Locations &amp; Fiber - Underserved'!$B:$B),0)),M156)</f>
        <v>11573.894609999999</v>
      </c>
      <c r="N157" s="65" cm="1">
        <f t="array" ref="N157">_xlfn.IFNA(INDEX('Locations &amp; Fiber - Underserved'!$F:$F,MATCH(1,($A157='Locations &amp; Fiber - Underserved'!$A:$A)*($B157='Locations &amp; Fiber - Underserved'!$B:$B),0)),N156)</f>
        <v>0.25304174000000001</v>
      </c>
      <c r="O157" s="72" cm="1">
        <f t="array" ref="O157">_xlfn.IFNA(INDEX('Locations &amp; Fiber - Underserved'!$E:$E,MATCH(1,($A157='Locations &amp; Fiber - Underserved'!$A:$A)*($B157='Locations &amp; Fiber - Underserved'!$B:$B),0)),O156)</f>
        <v>0.412292612</v>
      </c>
      <c r="P157" s="63" cm="1">
        <f t="array" ref="P157">_xlfn.IFNA(INDEX('Locations &amp; Fiber - Underserved'!$I:$I,MATCH(1,($A157='Locations &amp; Fiber - Underserved'!$A:$A)*($B157='Locations &amp; Fiber - Underserved'!$B:$B),0)),P156)</f>
        <v>0.85212953999999996</v>
      </c>
      <c r="Q157" s="63" cm="1">
        <f t="array" ref="Q157">_xlfn.IFNA(INDEX('Locations &amp; Fiber - Underserved'!$J:$J,MATCH(1,($A157='Locations &amp; Fiber - Underserved'!$A:$A)*($B157='Locations &amp; Fiber - Underserved'!$B:$B),0)),Q156)</f>
        <v>0.14667138699999999</v>
      </c>
      <c r="R157" s="63" cm="1">
        <f t="array" ref="R157">_xlfn.IFNA(INDEX('Locations &amp; Fiber - Underserved'!$K:$K,MATCH(1,($A157='Locations &amp; Fiber - Underserved'!$A:$A)*($B157='Locations &amp; Fiber - Underserved'!$B:$B),0)),R156)</f>
        <v>1.1999999999999999E-3</v>
      </c>
      <c r="T157" s="66">
        <f>'Model Inputs &amp; Summary Results'!$F$44*I157</f>
        <v>43138.232151249998</v>
      </c>
      <c r="U157" s="66">
        <f>'Model Inputs &amp; Summary Results'!$F$45*J157</f>
        <v>4064.1750000000002</v>
      </c>
      <c r="V157" s="66">
        <f>'Model Inputs &amp; Summary Results'!$F$46*K157</f>
        <v>29.039000000000001</v>
      </c>
      <c r="W157" s="67">
        <f t="shared" si="65"/>
        <v>418699.99983470101</v>
      </c>
      <c r="X157" s="67">
        <f t="shared" si="66"/>
        <v>116560.05025528313</v>
      </c>
      <c r="Y157" s="68">
        <f t="shared" si="67"/>
        <v>5505299737.0193987</v>
      </c>
      <c r="Z157" s="68">
        <f t="shared" si="68"/>
        <v>2231773483.3380671</v>
      </c>
      <c r="AA157" s="66">
        <f>'Model Inputs &amp; Summary Results'!$F$40*I157</f>
        <v>35676.483887249997</v>
      </c>
      <c r="AB157" s="66">
        <f>'Model Inputs &amp; Summary Results'!$F$41*J157</f>
        <v>3227.9250000000002</v>
      </c>
      <c r="AC157" s="66">
        <f>'Model Inputs &amp; Summary Results'!$F$42*K157</f>
        <v>21.063500000000001</v>
      </c>
      <c r="AD157" s="67">
        <f t="shared" si="69"/>
        <v>137719.00016529902</v>
      </c>
      <c r="AE157" s="67">
        <f t="shared" si="70"/>
        <v>38338.986354697867</v>
      </c>
      <c r="AF157" s="68">
        <f t="shared" si="71"/>
        <v>1492363154.7049463</v>
      </c>
      <c r="AG157" s="68">
        <f t="shared" si="83"/>
        <v>604983683.9555006</v>
      </c>
      <c r="AI157" s="68">
        <f t="shared" si="72"/>
        <v>6997662891.7243452</v>
      </c>
      <c r="AJ157" s="68">
        <f t="shared" si="73"/>
        <v>12576.247201702934</v>
      </c>
      <c r="AK157" s="68">
        <f>MIN($AJ157*'Model Inputs &amp; Summary Results'!$F$26,'Model Inputs &amp; Summary Results'!$F$23)</f>
        <v>3000</v>
      </c>
      <c r="AL157" s="68">
        <f t="shared" si="74"/>
        <v>20933.871261666871</v>
      </c>
      <c r="AM157" s="68">
        <f t="shared" si="84"/>
        <v>17933.871261666871</v>
      </c>
      <c r="AN157" s="68">
        <f t="shared" si="75"/>
        <v>1669257000</v>
      </c>
      <c r="AO157" s="69">
        <f t="shared" si="76"/>
        <v>0.23854492933263696</v>
      </c>
      <c r="AP157" s="49" t="b">
        <f>AND(AM157&lt;'Model Inputs &amp; Summary Results'!$F$14,AO157&gt;=0.25)</f>
        <v>0</v>
      </c>
      <c r="AR157" s="68">
        <f t="shared" si="85"/>
        <v>2836757167.2935677</v>
      </c>
      <c r="AS157" s="68">
        <f t="shared" si="86"/>
        <v>5098.2392177362162</v>
      </c>
      <c r="AT157" s="68">
        <f>MIN($AS157*'Model Inputs &amp; Summary Results'!$F$26,'Model Inputs &amp; Summary Results'!$F$23)</f>
        <v>3000</v>
      </c>
      <c r="AU157" s="68">
        <f t="shared" si="87"/>
        <v>1669257000</v>
      </c>
      <c r="AV157" s="68">
        <f t="shared" si="88"/>
        <v>1167500167.2935677</v>
      </c>
      <c r="AX157" s="66">
        <f>'Model Inputs &amp; Summary Results'!$F$40*P157</f>
        <v>32593.954904999999</v>
      </c>
      <c r="AY157" s="66">
        <f>'Model Inputs &amp; Summary Results'!$F$41*Q157</f>
        <v>7076.8944227499996</v>
      </c>
      <c r="AZ157" s="66">
        <f>'Model Inputs &amp; Summary Results'!$F$42*R157</f>
        <v>61.8</v>
      </c>
      <c r="BA157" s="68">
        <f t="shared" si="77"/>
        <v>1119122877.8202486</v>
      </c>
      <c r="BB157" s="68">
        <f t="shared" si="89"/>
        <v>459861495.89546579</v>
      </c>
      <c r="BD157" s="68">
        <f t="shared" si="78"/>
        <v>10054.018720703691</v>
      </c>
      <c r="BE157" s="68">
        <f>MIN($BD157*'Model Inputs &amp; Summary Results'!$F$26,'Model Inputs &amp; Summary Results'!$F$23)</f>
        <v>3000</v>
      </c>
      <c r="BF157" s="68">
        <f t="shared" si="79"/>
        <v>16381.47777301809</v>
      </c>
      <c r="BG157" s="68">
        <f t="shared" si="92"/>
        <v>13381.47777301809</v>
      </c>
      <c r="BH157" s="68">
        <f t="shared" si="80"/>
        <v>333933000</v>
      </c>
      <c r="BI157" s="70">
        <f t="shared" si="81"/>
        <v>0.29838814541117414</v>
      </c>
      <c r="BJ157" s="49" t="b">
        <f>AND(BG157&lt;'Model Inputs &amp; Summary Results'!$F$14,BG157&lt;$BX$23,BI157&gt;=0.25)</f>
        <v>1</v>
      </c>
      <c r="BL157" s="68">
        <f t="shared" si="90"/>
        <v>4131.3212161912643</v>
      </c>
      <c r="BM157" s="68">
        <f>MIN($BL157*'Model Inputs &amp; Summary Results'!$F$26,'Model Inputs &amp; Summary Results'!$F$23)</f>
        <v>3000</v>
      </c>
      <c r="BN157" s="68">
        <f t="shared" si="91"/>
        <v>333933000</v>
      </c>
      <c r="BO157" s="68">
        <f t="shared" si="93"/>
        <v>785189877.8202486</v>
      </c>
      <c r="BS157" s="49"/>
      <c r="BT157" s="49"/>
      <c r="BU157" s="49"/>
      <c r="BV157" s="49"/>
      <c r="BW157" s="49"/>
      <c r="BX157" s="49"/>
    </row>
    <row r="158" spans="1:76" x14ac:dyDescent="0.45">
      <c r="A158" s="49" t="str">
        <f t="shared" si="82"/>
        <v>TX</v>
      </c>
      <c r="B158" s="62">
        <v>0.86299999999999999</v>
      </c>
      <c r="C158" s="63" cm="1">
        <f t="array" ref="C158">_xlfn.IFNA(INDEX('Locations &amp; Fiber - Unserved'!$H:$H,MATCH(1,($A158='Locations &amp; Fiber - Unserved'!$A:$A)*($B158='Locations &amp; Fiber - Unserved'!$B:$B),0)),C157)</f>
        <v>0.24747608900000001</v>
      </c>
      <c r="D158" s="63" cm="1">
        <f t="array" ref="D158">_xlfn.IFNA(INDEX('Locations &amp; Fiber - Unserved'!$G:$G,MATCH(1,($A158='Locations &amp; Fiber - Unserved'!$A:$A)*($B158='Locations &amp; Fiber - Unserved'!$B:$B),0)),D157)</f>
        <v>0.75252391100000005</v>
      </c>
      <c r="E158" s="64" cm="1">
        <f t="array" ref="E158">_xlfn.IFNA(INDEX('Locations &amp; Fiber - Unserved'!$C:$C,MATCH(1,($A158='Locations &amp; Fiber - Unserved'!$A:$A)*($B158='Locations &amp; Fiber - Unserved'!$B:$B),0)),E157)</f>
        <v>557072</v>
      </c>
      <c r="F158" s="64" cm="1">
        <f t="array" ref="F158">_xlfn.IFNA(INDEX('Locations &amp; Fiber - Unserved'!$D:$D,MATCH(1,($A158='Locations &amp; Fiber - Unserved'!$A:$A)*($B158='Locations &amp; Fiber - Unserved'!$B:$B),0)),F157)</f>
        <v>63084.29535</v>
      </c>
      <c r="G158" s="65" cm="1">
        <f t="array" ref="G158">_xlfn.IFNA(INDEX('Locations &amp; Fiber - Unserved'!$F:$F,MATCH(1,($A158='Locations &amp; Fiber - Unserved'!$A:$A)*($B158='Locations &amp; Fiber - Unserved'!$B:$B),0)),G157)</f>
        <v>0.279509958</v>
      </c>
      <c r="H158" s="65" cm="1">
        <f t="array" ref="H158">_xlfn.IFNA(INDEX('Locations &amp; Fiber - Unserved'!$E:$E,MATCH(1,($A158='Locations &amp; Fiber - Unserved'!$A:$A)*($B158='Locations &amp; Fiber - Unserved'!$B:$B),0)),H157)</f>
        <v>0.44612857299999997</v>
      </c>
      <c r="I158" s="63" cm="1">
        <f t="array" ref="I158">_xlfn.IFNA(INDEX('Locations &amp; Fiber - Unserved'!$I:$I,MATCH(1,($A158='Locations &amp; Fiber - Unserved'!$A:$A)*($B158='Locations &amp; Fiber - Unserved'!$B:$B),0)),I157)</f>
        <v>0.93292715999999998</v>
      </c>
      <c r="J158" s="63" cm="1">
        <f t="array" ref="J158">_xlfn.IFNA(INDEX('Locations &amp; Fiber - Unserved'!$J:$J,MATCH(1,($A158='Locations &amp; Fiber - Unserved'!$A:$A)*($B158='Locations &amp; Fiber - Unserved'!$B:$B),0)),J157)</f>
        <v>6.6699999999999995E-2</v>
      </c>
      <c r="K158" s="63" cm="1">
        <f t="array" ref="K158">_xlfn.IFNA(INDEX('Locations &amp; Fiber - Unserved'!$K:$K,MATCH(1,($A158='Locations &amp; Fiber - Unserved'!$A:$A)*($B158='Locations &amp; Fiber - Unserved'!$B:$B),0)),K157)</f>
        <v>4.08E-4</v>
      </c>
      <c r="L158" s="64" cm="1">
        <f t="array" ref="L158">_xlfn.IFNA(INDEX('Locations &amp; Fiber - Underserved'!$C:$C,MATCH(1,($A158='Locations &amp; Fiber - Underserved'!$A:$A)*($B158='Locations &amp; Fiber - Underserved'!$B:$B),0)),L157)</f>
        <v>111418</v>
      </c>
      <c r="M158" s="64" cm="1">
        <f t="array" ref="M158">_xlfn.IFNA(INDEX('Locations &amp; Fiber - Underserved'!$D:$D,MATCH(1,($A158='Locations &amp; Fiber - Underserved'!$A:$A)*($B158='Locations &amp; Fiber - Underserved'!$B:$B),0)),M157)</f>
        <v>11618.13773</v>
      </c>
      <c r="N158" s="65" cm="1">
        <f t="array" ref="N158">_xlfn.IFNA(INDEX('Locations &amp; Fiber - Underserved'!$F:$F,MATCH(1,($A158='Locations &amp; Fiber - Underserved'!$A:$A)*($B158='Locations &amp; Fiber - Underserved'!$B:$B),0)),N157)</f>
        <v>0.25413916800000003</v>
      </c>
      <c r="O158" s="72" cm="1">
        <f t="array" ref="O158">_xlfn.IFNA(INDEX('Locations &amp; Fiber - Underserved'!$E:$E,MATCH(1,($A158='Locations &amp; Fiber - Underserved'!$A:$A)*($B158='Locations &amp; Fiber - Underserved'!$B:$B),0)),O157)</f>
        <v>0.41473023399999998</v>
      </c>
      <c r="P158" s="63" cm="1">
        <f t="array" ref="P158">_xlfn.IFNA(INDEX('Locations &amp; Fiber - Underserved'!$I:$I,MATCH(1,($A158='Locations &amp; Fiber - Underserved'!$A:$A)*($B158='Locations &amp; Fiber - Underserved'!$B:$B),0)),P157)</f>
        <v>0.85250109699999999</v>
      </c>
      <c r="Q158" s="63" cm="1">
        <f t="array" ref="Q158">_xlfn.IFNA(INDEX('Locations &amp; Fiber - Underserved'!$J:$J,MATCH(1,($A158='Locations &amp; Fiber - Underserved'!$A:$A)*($B158='Locations &amp; Fiber - Underserved'!$B:$B),0)),Q157)</f>
        <v>0.146303392</v>
      </c>
      <c r="R158" s="63" cm="1">
        <f t="array" ref="R158">_xlfn.IFNA(INDEX('Locations &amp; Fiber - Underserved'!$K:$K,MATCH(1,($A158='Locations &amp; Fiber - Underserved'!$A:$A)*($B158='Locations &amp; Fiber - Underserved'!$B:$B),0)),R157)</f>
        <v>1.1999999999999999E-3</v>
      </c>
      <c r="T158" s="66">
        <f>'Model Inputs &amp; Summary Results'!$F$44*I158</f>
        <v>43147.881150000001</v>
      </c>
      <c r="U158" s="66">
        <f>'Model Inputs &amp; Summary Results'!$F$45*J158</f>
        <v>4052.0249999999996</v>
      </c>
      <c r="V158" s="66">
        <f>'Model Inputs &amp; Summary Results'!$F$46*K158</f>
        <v>28.968</v>
      </c>
      <c r="W158" s="67">
        <f t="shared" si="65"/>
        <v>419210.00014859205</v>
      </c>
      <c r="X158" s="67">
        <f t="shared" si="66"/>
        <v>117173.36953471295</v>
      </c>
      <c r="Y158" s="68">
        <f t="shared" si="67"/>
        <v>5533966323.4864025</v>
      </c>
      <c r="Z158" s="68">
        <f t="shared" si="68"/>
        <v>2242069925.499032</v>
      </c>
      <c r="AA158" s="66">
        <f>'Model Inputs &amp; Summary Results'!$F$40*I158</f>
        <v>35684.46387</v>
      </c>
      <c r="AB158" s="66">
        <f>'Model Inputs &amp; Summary Results'!$F$41*J158</f>
        <v>3218.2749999999996</v>
      </c>
      <c r="AC158" s="66">
        <f>'Model Inputs &amp; Summary Results'!$F$42*K158</f>
        <v>21.012</v>
      </c>
      <c r="AD158" s="67">
        <f t="shared" si="69"/>
        <v>137861.99985140801</v>
      </c>
      <c r="AE158" s="67">
        <f t="shared" si="70"/>
        <v>38533.801788263059</v>
      </c>
      <c r="AF158" s="68">
        <f t="shared" si="71"/>
        <v>1499880100.880312</v>
      </c>
      <c r="AG158" s="68">
        <f t="shared" si="83"/>
        <v>607671942.59317672</v>
      </c>
      <c r="AI158" s="68">
        <f t="shared" si="72"/>
        <v>7033846424.3667145</v>
      </c>
      <c r="AJ158" s="68">
        <f t="shared" si="73"/>
        <v>12626.458383057692</v>
      </c>
      <c r="AK158" s="68">
        <f>MIN($AJ158*'Model Inputs &amp; Summary Results'!$F$26,'Model Inputs &amp; Summary Results'!$F$23)</f>
        <v>3000</v>
      </c>
      <c r="AL158" s="68">
        <f t="shared" si="74"/>
        <v>21070.150228936087</v>
      </c>
      <c r="AM158" s="68">
        <f t="shared" si="84"/>
        <v>18070.150228936087</v>
      </c>
      <c r="AN158" s="68">
        <f t="shared" si="75"/>
        <v>1671216000</v>
      </c>
      <c r="AO158" s="69">
        <f t="shared" si="76"/>
        <v>0.23759631632140252</v>
      </c>
      <c r="AP158" s="49" t="b">
        <f>AND(AM158&lt;'Model Inputs &amp; Summary Results'!$F$14,AO158&gt;=0.25)</f>
        <v>0</v>
      </c>
      <c r="AR158" s="68">
        <f t="shared" si="85"/>
        <v>2849741868.0922089</v>
      </c>
      <c r="AS158" s="68">
        <f t="shared" si="86"/>
        <v>5115.5718975145201</v>
      </c>
      <c r="AT158" s="68">
        <f>MIN($AS158*'Model Inputs &amp; Summary Results'!$F$26,'Model Inputs &amp; Summary Results'!$F$23)</f>
        <v>3000</v>
      </c>
      <c r="AU158" s="68">
        <f t="shared" si="87"/>
        <v>1671216000</v>
      </c>
      <c r="AV158" s="68">
        <f t="shared" si="88"/>
        <v>1178525868.0922089</v>
      </c>
      <c r="AX158" s="66">
        <f>'Model Inputs &amp; Summary Results'!$F$40*P158</f>
        <v>32608.166960250001</v>
      </c>
      <c r="AY158" s="66">
        <f>'Model Inputs &amp; Summary Results'!$F$41*Q158</f>
        <v>7059.1386640000001</v>
      </c>
      <c r="AZ158" s="66">
        <f>'Model Inputs &amp; Summary Results'!$F$42*R158</f>
        <v>61.8</v>
      </c>
      <c r="BA158" s="68">
        <f t="shared" si="77"/>
        <v>1124956554.9419127</v>
      </c>
      <c r="BB158" s="68">
        <f t="shared" si="89"/>
        <v>461578221.03225422</v>
      </c>
      <c r="BD158" s="68">
        <f t="shared" si="78"/>
        <v>10096.721848731018</v>
      </c>
      <c r="BE158" s="68">
        <f>MIN($BD158*'Model Inputs &amp; Summary Results'!$F$26,'Model Inputs &amp; Summary Results'!$F$23)</f>
        <v>3000</v>
      </c>
      <c r="BF158" s="68">
        <f t="shared" si="79"/>
        <v>16476.861272155918</v>
      </c>
      <c r="BG158" s="68">
        <f t="shared" si="92"/>
        <v>13476.861272155918</v>
      </c>
      <c r="BH158" s="68">
        <f t="shared" si="80"/>
        <v>334254000</v>
      </c>
      <c r="BI158" s="70">
        <f t="shared" si="81"/>
        <v>0.29712614103329466</v>
      </c>
      <c r="BJ158" s="49" t="b">
        <f>AND(BG158&lt;'Model Inputs &amp; Summary Results'!$F$14,BG158&lt;$BX$23,BI158&gt;=0.25)</f>
        <v>1</v>
      </c>
      <c r="BL158" s="68">
        <f t="shared" si="90"/>
        <v>4142.7616815259134</v>
      </c>
      <c r="BM158" s="68">
        <f>MIN($BL158*'Model Inputs &amp; Summary Results'!$F$26,'Model Inputs &amp; Summary Results'!$F$23)</f>
        <v>3000</v>
      </c>
      <c r="BN158" s="68">
        <f t="shared" si="91"/>
        <v>334254000</v>
      </c>
      <c r="BO158" s="68">
        <f t="shared" si="93"/>
        <v>790702554.94191265</v>
      </c>
      <c r="BS158" s="49"/>
      <c r="BT158" s="49"/>
      <c r="BU158" s="49"/>
      <c r="BV158" s="49"/>
      <c r="BW158" s="49"/>
      <c r="BX158" s="49"/>
    </row>
    <row r="159" spans="1:76" x14ac:dyDescent="0.45">
      <c r="A159" s="49" t="str">
        <f t="shared" si="82"/>
        <v>TX</v>
      </c>
      <c r="B159" s="62">
        <v>0.86399999999999999</v>
      </c>
      <c r="C159" s="63" cm="1">
        <f t="array" ref="C159">_xlfn.IFNA(INDEX('Locations &amp; Fiber - Unserved'!$H:$H,MATCH(1,($A159='Locations &amp; Fiber - Unserved'!$A:$A)*($B159='Locations &amp; Fiber - Unserved'!$B:$B),0)),C158)</f>
        <v>0.24742212599999999</v>
      </c>
      <c r="D159" s="63" cm="1">
        <f t="array" ref="D159">_xlfn.IFNA(INDEX('Locations &amp; Fiber - Unserved'!$G:$G,MATCH(1,($A159='Locations &amp; Fiber - Unserved'!$A:$A)*($B159='Locations &amp; Fiber - Unserved'!$B:$B),0)),D158)</f>
        <v>0.75257787399999998</v>
      </c>
      <c r="E159" s="64" cm="1">
        <f t="array" ref="E159">_xlfn.IFNA(INDEX('Locations &amp; Fiber - Unserved'!$C:$C,MATCH(1,($A159='Locations &amp; Fiber - Unserved'!$A:$A)*($B159='Locations &amp; Fiber - Unserved'!$B:$B),0)),E158)</f>
        <v>557727</v>
      </c>
      <c r="F159" s="64" cm="1">
        <f t="array" ref="F159">_xlfn.IFNA(INDEX('Locations &amp; Fiber - Unserved'!$D:$D,MATCH(1,($A159='Locations &amp; Fiber - Unserved'!$A:$A)*($B159='Locations &amp; Fiber - Unserved'!$B:$B),0)),F158)</f>
        <v>63377.205170000001</v>
      </c>
      <c r="G159" s="65" cm="1">
        <f t="array" ref="G159">_xlfn.IFNA(INDEX('Locations &amp; Fiber - Unserved'!$F:$F,MATCH(1,($A159='Locations &amp; Fiber - Unserved'!$A:$A)*($B159='Locations &amp; Fiber - Unserved'!$B:$B),0)),G158)</f>
        <v>0.28064167499999998</v>
      </c>
      <c r="H159" s="65" cm="1">
        <f t="array" ref="H159">_xlfn.IFNA(INDEX('Locations &amp; Fiber - Unserved'!$E:$E,MATCH(1,($A159='Locations &amp; Fiber - Unserved'!$A:$A)*($B159='Locations &amp; Fiber - Unserved'!$B:$B),0)),H158)</f>
        <v>0.44872854499999998</v>
      </c>
      <c r="I159" s="63" cm="1">
        <f t="array" ref="I159">_xlfn.IFNA(INDEX('Locations &amp; Fiber - Unserved'!$I:$I,MATCH(1,($A159='Locations &amp; Fiber - Unserved'!$A:$A)*($B159='Locations &amp; Fiber - Unserved'!$B:$B),0)),I158)</f>
        <v>0.93322383799999997</v>
      </c>
      <c r="J159" s="63" cm="1">
        <f t="array" ref="J159">_xlfn.IFNA(INDEX('Locations &amp; Fiber - Unserved'!$J:$J,MATCH(1,($A159='Locations &amp; Fiber - Unserved'!$A:$A)*($B159='Locations &amp; Fiber - Unserved'!$B:$B),0)),J158)</f>
        <v>6.6400000000000001E-2</v>
      </c>
      <c r="K159" s="63" cm="1">
        <f t="array" ref="K159">_xlfn.IFNA(INDEX('Locations &amp; Fiber - Unserved'!$K:$K,MATCH(1,($A159='Locations &amp; Fiber - Unserved'!$A:$A)*($B159='Locations &amp; Fiber - Unserved'!$B:$B),0)),K158)</f>
        <v>4.0700000000000003E-4</v>
      </c>
      <c r="L159" s="64" cm="1">
        <f t="array" ref="L159">_xlfn.IFNA(INDEX('Locations &amp; Fiber - Underserved'!$C:$C,MATCH(1,($A159='Locations &amp; Fiber - Underserved'!$A:$A)*($B159='Locations &amp; Fiber - Underserved'!$B:$B),0)),L158)</f>
        <v>111570</v>
      </c>
      <c r="M159" s="64" cm="1">
        <f t="array" ref="M159">_xlfn.IFNA(INDEX('Locations &amp; Fiber - Underserved'!$D:$D,MATCH(1,($A159='Locations &amp; Fiber - Underserved'!$A:$A)*($B159='Locations &amp; Fiber - Underserved'!$B:$B),0)),M158)</f>
        <v>11681.26748</v>
      </c>
      <c r="N159" s="65" cm="1">
        <f t="array" ref="N159">_xlfn.IFNA(INDEX('Locations &amp; Fiber - Underserved'!$F:$F,MATCH(1,($A159='Locations &amp; Fiber - Underserved'!$A:$A)*($B159='Locations &amp; Fiber - Underserved'!$B:$B),0)),N158)</f>
        <v>0.25507842200000003</v>
      </c>
      <c r="O159" s="72" cm="1">
        <f t="array" ref="O159">_xlfn.IFNA(INDEX('Locations &amp; Fiber - Underserved'!$E:$E,MATCH(1,($A159='Locations &amp; Fiber - Underserved'!$A:$A)*($B159='Locations &amp; Fiber - Underserved'!$B:$B),0)),O158)</f>
        <v>0.415973074</v>
      </c>
      <c r="P159" s="63" cm="1">
        <f t="array" ref="P159">_xlfn.IFNA(INDEX('Locations &amp; Fiber - Underserved'!$I:$I,MATCH(1,($A159='Locations &amp; Fiber - Underserved'!$A:$A)*($B159='Locations &amp; Fiber - Underserved'!$B:$B),0)),P158)</f>
        <v>0.85347473200000001</v>
      </c>
      <c r="Q159" s="63" cm="1">
        <f t="array" ref="Q159">_xlfn.IFNA(INDEX('Locations &amp; Fiber - Underserved'!$J:$J,MATCH(1,($A159='Locations &amp; Fiber - Underserved'!$A:$A)*($B159='Locations &amp; Fiber - Underserved'!$B:$B),0)),Q158)</f>
        <v>0.14533764800000001</v>
      </c>
      <c r="R159" s="63" cm="1">
        <f t="array" ref="R159">_xlfn.IFNA(INDEX('Locations &amp; Fiber - Underserved'!$K:$K,MATCH(1,($A159='Locations &amp; Fiber - Underserved'!$A:$A)*($B159='Locations &amp; Fiber - Underserved'!$B:$B),0)),R158)</f>
        <v>1.1900000000000001E-3</v>
      </c>
      <c r="T159" s="66">
        <f>'Model Inputs &amp; Summary Results'!$F$44*I159</f>
        <v>43161.6025075</v>
      </c>
      <c r="U159" s="66">
        <f>'Model Inputs &amp; Summary Results'!$F$45*J159</f>
        <v>4033.8</v>
      </c>
      <c r="V159" s="66">
        <f>'Model Inputs &amp; Summary Results'!$F$46*K159</f>
        <v>28.897000000000002</v>
      </c>
      <c r="W159" s="67">
        <f t="shared" si="65"/>
        <v>419732.99993239797</v>
      </c>
      <c r="X159" s="67">
        <f t="shared" si="66"/>
        <v>117794.57215380305</v>
      </c>
      <c r="Y159" s="68">
        <f t="shared" si="67"/>
        <v>5562766155.7490149</v>
      </c>
      <c r="Z159" s="68">
        <f t="shared" si="68"/>
        <v>2252423521.999824</v>
      </c>
      <c r="AA159" s="66">
        <f>'Model Inputs &amp; Summary Results'!$F$40*I159</f>
        <v>35695.811803500001</v>
      </c>
      <c r="AB159" s="66">
        <f>'Model Inputs &amp; Summary Results'!$F$41*J159</f>
        <v>3203.8</v>
      </c>
      <c r="AC159" s="66">
        <f>'Model Inputs &amp; Summary Results'!$F$42*K159</f>
        <v>20.9605</v>
      </c>
      <c r="AD159" s="67">
        <f t="shared" si="69"/>
        <v>137994.000067602</v>
      </c>
      <c r="AE159" s="67">
        <f t="shared" si="70"/>
        <v>38726.867318921933</v>
      </c>
      <c r="AF159" s="68">
        <f t="shared" si="71"/>
        <v>1507271839.5741525</v>
      </c>
      <c r="AG159" s="68">
        <f t="shared" si="83"/>
        <v>610310491.30046248</v>
      </c>
      <c r="AI159" s="68">
        <f t="shared" si="72"/>
        <v>7070037995.3231678</v>
      </c>
      <c r="AJ159" s="68">
        <f t="shared" si="73"/>
        <v>12676.520941828472</v>
      </c>
      <c r="AK159" s="68">
        <f>MIN($AJ159*'Model Inputs &amp; Summary Results'!$F$26,'Model Inputs &amp; Summary Results'!$F$23)</f>
        <v>3000</v>
      </c>
      <c r="AL159" s="68">
        <f t="shared" si="74"/>
        <v>21190.89120664469</v>
      </c>
      <c r="AM159" s="68">
        <f t="shared" si="84"/>
        <v>18190.89120664469</v>
      </c>
      <c r="AN159" s="68">
        <f t="shared" si="75"/>
        <v>1673181000</v>
      </c>
      <c r="AO159" s="69">
        <f t="shared" si="76"/>
        <v>0.23665799265955992</v>
      </c>
      <c r="AP159" s="49" t="b">
        <f>AND(AM159&lt;'Model Inputs &amp; Summary Results'!$F$14,AO159&gt;=0.25)</f>
        <v>0</v>
      </c>
      <c r="AR159" s="68">
        <f t="shared" si="85"/>
        <v>2862734013.3002863</v>
      </c>
      <c r="AS159" s="68">
        <f t="shared" si="86"/>
        <v>5132.8589315207728</v>
      </c>
      <c r="AT159" s="68">
        <f>MIN($AS159*'Model Inputs &amp; Summary Results'!$F$26,'Model Inputs &amp; Summary Results'!$F$23)</f>
        <v>3000</v>
      </c>
      <c r="AU159" s="68">
        <f t="shared" si="87"/>
        <v>1673181000</v>
      </c>
      <c r="AV159" s="68">
        <f t="shared" si="88"/>
        <v>1189553013.3002863</v>
      </c>
      <c r="AX159" s="66">
        <f>'Model Inputs &amp; Summary Results'!$F$40*P159</f>
        <v>32645.408499000001</v>
      </c>
      <c r="AY159" s="66">
        <f>'Model Inputs &amp; Summary Results'!$F$41*Q159</f>
        <v>7012.5415160000002</v>
      </c>
      <c r="AZ159" s="66">
        <f>'Model Inputs &amp; Summary Results'!$F$42*R159</f>
        <v>61.285000000000004</v>
      </c>
      <c r="BA159" s="68">
        <f t="shared" si="77"/>
        <v>1130373663.0454254</v>
      </c>
      <c r="BB159" s="68">
        <f t="shared" si="89"/>
        <v>463971008.31119692</v>
      </c>
      <c r="BD159" s="68">
        <f t="shared" si="78"/>
        <v>10131.519790673348</v>
      </c>
      <c r="BE159" s="68">
        <f>MIN($BD159*'Model Inputs &amp; Summary Results'!$F$26,'Model Inputs &amp; Summary Results'!$F$23)</f>
        <v>3000</v>
      </c>
      <c r="BF159" s="68">
        <f t="shared" si="79"/>
        <v>16522.132286117987</v>
      </c>
      <c r="BG159" s="68">
        <f t="shared" si="92"/>
        <v>13522.132286117987</v>
      </c>
      <c r="BH159" s="68">
        <f t="shared" si="80"/>
        <v>334710000</v>
      </c>
      <c r="BI159" s="70">
        <f t="shared" si="81"/>
        <v>0.29610562501804261</v>
      </c>
      <c r="BJ159" s="49" t="b">
        <f>AND(BG159&lt;'Model Inputs &amp; Summary Results'!$F$14,BG159&lt;$BX$23,BI159&gt;=0.25)</f>
        <v>1</v>
      </c>
      <c r="BL159" s="68">
        <f t="shared" si="90"/>
        <v>4158.564204635627</v>
      </c>
      <c r="BM159" s="68">
        <f>MIN($BL159*'Model Inputs &amp; Summary Results'!$F$26,'Model Inputs &amp; Summary Results'!$F$23)</f>
        <v>3000</v>
      </c>
      <c r="BN159" s="68">
        <f t="shared" si="91"/>
        <v>334710000</v>
      </c>
      <c r="BO159" s="68">
        <f t="shared" si="93"/>
        <v>795663663.04542542</v>
      </c>
      <c r="BS159" s="49"/>
      <c r="BT159" s="49"/>
      <c r="BU159" s="49"/>
      <c r="BV159" s="49"/>
      <c r="BW159" s="49"/>
      <c r="BX159" s="49"/>
    </row>
    <row r="160" spans="1:76" x14ac:dyDescent="0.45">
      <c r="A160" s="49" t="str">
        <f t="shared" si="82"/>
        <v>TX</v>
      </c>
      <c r="B160" s="62">
        <v>0.86499999999999999</v>
      </c>
      <c r="C160" s="63" cm="1">
        <f t="array" ref="C160">_xlfn.IFNA(INDEX('Locations &amp; Fiber - Unserved'!$H:$H,MATCH(1,($A160='Locations &amp; Fiber - Unserved'!$A:$A)*($B160='Locations &amp; Fiber - Unserved'!$B:$B),0)),C159)</f>
        <v>0.247358354</v>
      </c>
      <c r="D160" s="63" cm="1">
        <f t="array" ref="D160">_xlfn.IFNA(INDEX('Locations &amp; Fiber - Unserved'!$G:$G,MATCH(1,($A160='Locations &amp; Fiber - Unserved'!$A:$A)*($B160='Locations &amp; Fiber - Unserved'!$B:$B),0)),D159)</f>
        <v>0.75264164600000005</v>
      </c>
      <c r="E160" s="64" cm="1">
        <f t="array" ref="E160">_xlfn.IFNA(INDEX('Locations &amp; Fiber - Unserved'!$C:$C,MATCH(1,($A160='Locations &amp; Fiber - Unserved'!$A:$A)*($B160='Locations &amp; Fiber - Unserved'!$B:$B),0)),E159)</f>
        <v>558364</v>
      </c>
      <c r="F160" s="64" cm="1">
        <f t="array" ref="F160">_xlfn.IFNA(INDEX('Locations &amp; Fiber - Unserved'!$D:$D,MATCH(1,($A160='Locations &amp; Fiber - Unserved'!$A:$A)*($B160='Locations &amp; Fiber - Unserved'!$B:$B),0)),F159)</f>
        <v>63663.928050000002</v>
      </c>
      <c r="G160" s="65" cm="1">
        <f t="array" ref="G160">_xlfn.IFNA(INDEX('Locations &amp; Fiber - Unserved'!$F:$F,MATCH(1,($A160='Locations &amp; Fiber - Unserved'!$A:$A)*($B160='Locations &amp; Fiber - Unserved'!$B:$B),0)),G159)</f>
        <v>0.28173396499999998</v>
      </c>
      <c r="H160" s="65" cm="1">
        <f t="array" ref="H160">_xlfn.IFNA(INDEX('Locations &amp; Fiber - Unserved'!$E:$E,MATCH(1,($A160='Locations &amp; Fiber - Unserved'!$A:$A)*($B160='Locations &amp; Fiber - Unserved'!$B:$B),0)),H159)</f>
        <v>0.45166703800000002</v>
      </c>
      <c r="I160" s="63" cm="1">
        <f t="array" ref="I160">_xlfn.IFNA(INDEX('Locations &amp; Fiber - Unserved'!$I:$I,MATCH(1,($A160='Locations &amp; Fiber - Unserved'!$A:$A)*($B160='Locations &amp; Fiber - Unserved'!$B:$B),0)),I159)</f>
        <v>0.93344975299999999</v>
      </c>
      <c r="J160" s="63" cm="1">
        <f t="array" ref="J160">_xlfn.IFNA(INDEX('Locations &amp; Fiber - Unserved'!$J:$J,MATCH(1,($A160='Locations &amp; Fiber - Unserved'!$A:$A)*($B160='Locations &amp; Fiber - Unserved'!$B:$B),0)),J159)</f>
        <v>6.6100000000000006E-2</v>
      </c>
      <c r="K160" s="63" cm="1">
        <f t="array" ref="K160">_xlfn.IFNA(INDEX('Locations &amp; Fiber - Unserved'!$K:$K,MATCH(1,($A160='Locations &amp; Fiber - Unserved'!$A:$A)*($B160='Locations &amp; Fiber - Unserved'!$B:$B),0)),K159)</f>
        <v>4.5100000000000001E-4</v>
      </c>
      <c r="L160" s="64" cm="1">
        <f t="array" ref="L160">_xlfn.IFNA(INDEX('Locations &amp; Fiber - Underserved'!$C:$C,MATCH(1,($A160='Locations &amp; Fiber - Underserved'!$A:$A)*($B160='Locations &amp; Fiber - Underserved'!$B:$B),0)),L159)</f>
        <v>111690</v>
      </c>
      <c r="M160" s="64" cm="1">
        <f t="array" ref="M160">_xlfn.IFNA(INDEX('Locations &amp; Fiber - Underserved'!$D:$D,MATCH(1,($A160='Locations &amp; Fiber - Underserved'!$A:$A)*($B160='Locations &amp; Fiber - Underserved'!$B:$B),0)),M159)</f>
        <v>11731.30141</v>
      </c>
      <c r="N160" s="65" cm="1">
        <f t="array" ref="N160">_xlfn.IFNA(INDEX('Locations &amp; Fiber - Underserved'!$F:$F,MATCH(1,($A160='Locations &amp; Fiber - Underserved'!$A:$A)*($B160='Locations &amp; Fiber - Underserved'!$B:$B),0)),N159)</f>
        <v>0.25625803600000002</v>
      </c>
      <c r="O160" s="72" cm="1">
        <f t="array" ref="O160">_xlfn.IFNA(INDEX('Locations &amp; Fiber - Underserved'!$E:$E,MATCH(1,($A160='Locations &amp; Fiber - Underserved'!$A:$A)*($B160='Locations &amp; Fiber - Underserved'!$B:$B),0)),O159)</f>
        <v>0.41840665700000002</v>
      </c>
      <c r="P160" s="63" cm="1">
        <f t="array" ref="P160">_xlfn.IFNA(INDEX('Locations &amp; Fiber - Underserved'!$I:$I,MATCH(1,($A160='Locations &amp; Fiber - Underserved'!$A:$A)*($B160='Locations &amp; Fiber - Underserved'!$B:$B),0)),P159)</f>
        <v>0.85389470000000001</v>
      </c>
      <c r="Q160" s="63" cm="1">
        <f t="array" ref="Q160">_xlfn.IFNA(INDEX('Locations &amp; Fiber - Underserved'!$J:$J,MATCH(1,($A160='Locations &amp; Fiber - Underserved'!$A:$A)*($B160='Locations &amp; Fiber - Underserved'!$B:$B),0)),Q159)</f>
        <v>0.144922097</v>
      </c>
      <c r="R160" s="63" cm="1">
        <f t="array" ref="R160">_xlfn.IFNA(INDEX('Locations &amp; Fiber - Underserved'!$K:$K,MATCH(1,($A160='Locations &amp; Fiber - Underserved'!$A:$A)*($B160='Locations &amp; Fiber - Underserved'!$B:$B),0)),R159)</f>
        <v>1.1800000000000001E-3</v>
      </c>
      <c r="T160" s="66">
        <f>'Model Inputs &amp; Summary Results'!$F$44*I160</f>
        <v>43172.051076249998</v>
      </c>
      <c r="U160" s="66">
        <f>'Model Inputs &amp; Summary Results'!$F$45*J160</f>
        <v>4015.5750000000003</v>
      </c>
      <c r="V160" s="66">
        <f>'Model Inputs &amp; Summary Results'!$F$46*K160</f>
        <v>32.021000000000001</v>
      </c>
      <c r="W160" s="67">
        <f t="shared" si="65"/>
        <v>420248.00002714404</v>
      </c>
      <c r="X160" s="67">
        <f t="shared" si="66"/>
        <v>118398.13533096739</v>
      </c>
      <c r="Y160" s="68">
        <f t="shared" si="67"/>
        <v>5590718164.8143654</v>
      </c>
      <c r="Z160" s="68">
        <f t="shared" si="68"/>
        <v>2262582445.577363</v>
      </c>
      <c r="AA160" s="66">
        <f>'Model Inputs &amp; Summary Results'!$F$40*I160</f>
        <v>35704.453052249999</v>
      </c>
      <c r="AB160" s="66">
        <f>'Model Inputs &amp; Summary Results'!$F$41*J160</f>
        <v>3189.3250000000003</v>
      </c>
      <c r="AC160" s="66">
        <f>'Model Inputs &amp; Summary Results'!$F$42*K160</f>
        <v>23.226500000000001</v>
      </c>
      <c r="AD160" s="67">
        <f t="shared" si="69"/>
        <v>138115.99997285599</v>
      </c>
      <c r="AE160" s="67">
        <f t="shared" si="70"/>
        <v>38911.968302292611</v>
      </c>
      <c r="AF160" s="68">
        <f t="shared" si="71"/>
        <v>1514337247.5573289</v>
      </c>
      <c r="AG160" s="68">
        <f t="shared" si="83"/>
        <v>612857377.5317328</v>
      </c>
      <c r="AI160" s="68">
        <f t="shared" si="72"/>
        <v>7105055412.3716946</v>
      </c>
      <c r="AJ160" s="68">
        <f t="shared" si="73"/>
        <v>12724.773467436466</v>
      </c>
      <c r="AK160" s="68">
        <f>MIN($AJ160*'Model Inputs &amp; Summary Results'!$F$26,'Model Inputs &amp; Summary Results'!$F$23)</f>
        <v>3000</v>
      </c>
      <c r="AL160" s="68">
        <f t="shared" si="74"/>
        <v>21327.558130335197</v>
      </c>
      <c r="AM160" s="68">
        <f t="shared" si="84"/>
        <v>18327.558130335197</v>
      </c>
      <c r="AN160" s="68">
        <f t="shared" si="75"/>
        <v>1675092000</v>
      </c>
      <c r="AO160" s="69">
        <f t="shared" si="76"/>
        <v>0.23576058211780335</v>
      </c>
      <c r="AP160" s="49" t="b">
        <f>AND(AM160&lt;'Model Inputs &amp; Summary Results'!$F$14,AO160&gt;=0.25)</f>
        <v>0</v>
      </c>
      <c r="AR160" s="68">
        <f t="shared" si="85"/>
        <v>2875439823.1090956</v>
      </c>
      <c r="AS160" s="68">
        <f t="shared" si="86"/>
        <v>5149.7586218113911</v>
      </c>
      <c r="AT160" s="68">
        <f>MIN($AS160*'Model Inputs &amp; Summary Results'!$F$26,'Model Inputs &amp; Summary Results'!$F$23)</f>
        <v>3000</v>
      </c>
      <c r="AU160" s="68">
        <f t="shared" si="87"/>
        <v>1675092000</v>
      </c>
      <c r="AV160" s="68">
        <f t="shared" si="88"/>
        <v>1200347823.1090956</v>
      </c>
      <c r="AX160" s="66">
        <f>'Model Inputs &amp; Summary Results'!$F$40*P160</f>
        <v>32661.472275</v>
      </c>
      <c r="AY160" s="66">
        <f>'Model Inputs &amp; Summary Results'!$F$41*Q160</f>
        <v>6992.4911802500001</v>
      </c>
      <c r="AZ160" s="66">
        <f>'Model Inputs &amp; Summary Results'!$F$42*R160</f>
        <v>60.77</v>
      </c>
      <c r="BA160" s="68">
        <f t="shared" si="77"/>
        <v>1136693656.6220493</v>
      </c>
      <c r="BB160" s="68">
        <f t="shared" si="89"/>
        <v>465905508.58134848</v>
      </c>
      <c r="BD160" s="68">
        <f t="shared" si="78"/>
        <v>10177.219595505858</v>
      </c>
      <c r="BE160" s="68">
        <f>MIN($BD160*'Model Inputs &amp; Summary Results'!$F$26,'Model Inputs &amp; Summary Results'!$F$23)</f>
        <v>3000</v>
      </c>
      <c r="BF160" s="68">
        <f t="shared" si="79"/>
        <v>16616.908858657211</v>
      </c>
      <c r="BG160" s="68">
        <f t="shared" si="92"/>
        <v>13616.908858657211</v>
      </c>
      <c r="BH160" s="68">
        <f t="shared" si="80"/>
        <v>335070000</v>
      </c>
      <c r="BI160" s="70">
        <f t="shared" si="81"/>
        <v>0.29477599179689168</v>
      </c>
      <c r="BJ160" s="49" t="b">
        <f>AND(BG160&lt;'Model Inputs &amp; Summary Results'!$F$14,BG160&lt;$BX$23,BI160&gt;=0.25)</f>
        <v>1</v>
      </c>
      <c r="BL160" s="68">
        <f t="shared" si="90"/>
        <v>4171.4164972813005</v>
      </c>
      <c r="BM160" s="68">
        <f>MIN($BL160*'Model Inputs &amp; Summary Results'!$F$26,'Model Inputs &amp; Summary Results'!$F$23)</f>
        <v>3000</v>
      </c>
      <c r="BN160" s="68">
        <f t="shared" si="91"/>
        <v>335070000</v>
      </c>
      <c r="BO160" s="68">
        <f t="shared" si="93"/>
        <v>801623656.62204933</v>
      </c>
      <c r="BS160" s="49"/>
      <c r="BT160" s="49"/>
      <c r="BU160" s="49"/>
      <c r="BV160" s="49"/>
      <c r="BW160" s="49"/>
      <c r="BX160" s="49"/>
    </row>
    <row r="161" spans="1:76" x14ac:dyDescent="0.45">
      <c r="A161" s="49" t="str">
        <f t="shared" si="82"/>
        <v>TX</v>
      </c>
      <c r="B161" s="62">
        <v>0.86599999999999999</v>
      </c>
      <c r="C161" s="63" cm="1">
        <f t="array" ref="C161">_xlfn.IFNA(INDEX('Locations &amp; Fiber - Unserved'!$H:$H,MATCH(1,($A161='Locations &amp; Fiber - Unserved'!$A:$A)*($B161='Locations &amp; Fiber - Unserved'!$B:$B),0)),C160)</f>
        <v>0.24733498700000001</v>
      </c>
      <c r="D161" s="63" cm="1">
        <f t="array" ref="D161">_xlfn.IFNA(INDEX('Locations &amp; Fiber - Unserved'!$G:$G,MATCH(1,($A161='Locations &amp; Fiber - Unserved'!$A:$A)*($B161='Locations &amp; Fiber - Unserved'!$B:$B),0)),D160)</f>
        <v>0.75266501299999999</v>
      </c>
      <c r="E161" s="64" cm="1">
        <f t="array" ref="E161">_xlfn.IFNA(INDEX('Locations &amp; Fiber - Unserved'!$C:$C,MATCH(1,($A161='Locations &amp; Fiber - Unserved'!$A:$A)*($B161='Locations &amp; Fiber - Unserved'!$B:$B),0)),E160)</f>
        <v>559003</v>
      </c>
      <c r="F161" s="64" cm="1">
        <f t="array" ref="F161">_xlfn.IFNA(INDEX('Locations &amp; Fiber - Unserved'!$D:$D,MATCH(1,($A161='Locations &amp; Fiber - Unserved'!$A:$A)*($B161='Locations &amp; Fiber - Unserved'!$B:$B),0)),F160)</f>
        <v>63953.480219999998</v>
      </c>
      <c r="G161" s="65" cm="1">
        <f t="array" ref="G161">_xlfn.IFNA(INDEX('Locations &amp; Fiber - Unserved'!$F:$F,MATCH(1,($A161='Locations &amp; Fiber - Unserved'!$A:$A)*($B161='Locations &amp; Fiber - Unserved'!$B:$B),0)),G160)</f>
        <v>0.28289550699999999</v>
      </c>
      <c r="H161" s="65" cm="1">
        <f t="array" ref="H161">_xlfn.IFNA(INDEX('Locations &amp; Fiber - Unserved'!$E:$E,MATCH(1,($A161='Locations &amp; Fiber - Unserved'!$A:$A)*($B161='Locations &amp; Fiber - Unserved'!$B:$B),0)),H160)</f>
        <v>0.45470496599999999</v>
      </c>
      <c r="I161" s="63" cm="1">
        <f t="array" ref="I161">_xlfn.IFNA(INDEX('Locations &amp; Fiber - Unserved'!$I:$I,MATCH(1,($A161='Locations &amp; Fiber - Unserved'!$A:$A)*($B161='Locations &amp; Fiber - Unserved'!$B:$B),0)),I160)</f>
        <v>0.93361201100000002</v>
      </c>
      <c r="J161" s="63" cm="1">
        <f t="array" ref="J161">_xlfn.IFNA(INDEX('Locations &amp; Fiber - Unserved'!$J:$J,MATCH(1,($A161='Locations &amp; Fiber - Unserved'!$A:$A)*($B161='Locations &amp; Fiber - Unserved'!$B:$B),0)),J160)</f>
        <v>6.59E-2</v>
      </c>
      <c r="K161" s="63" cm="1">
        <f t="array" ref="K161">_xlfn.IFNA(INDEX('Locations &amp; Fiber - Unserved'!$K:$K,MATCH(1,($A161='Locations &amp; Fiber - Unserved'!$A:$A)*($B161='Locations &amp; Fiber - Unserved'!$B:$B),0)),K160)</f>
        <v>4.5199999999999998E-4</v>
      </c>
      <c r="L161" s="64" cm="1">
        <f t="array" ref="L161">_xlfn.IFNA(INDEX('Locations &amp; Fiber - Underserved'!$C:$C,MATCH(1,($A161='Locations &amp; Fiber - Underserved'!$A:$A)*($B161='Locations &amp; Fiber - Underserved'!$B:$B),0)),L160)</f>
        <v>111827</v>
      </c>
      <c r="M161" s="64" cm="1">
        <f t="array" ref="M161">_xlfn.IFNA(INDEX('Locations &amp; Fiber - Underserved'!$D:$D,MATCH(1,($A161='Locations &amp; Fiber - Underserved'!$A:$A)*($B161='Locations &amp; Fiber - Underserved'!$B:$B),0)),M160)</f>
        <v>11788.830679999999</v>
      </c>
      <c r="N161" s="65" cm="1">
        <f t="array" ref="N161">_xlfn.IFNA(INDEX('Locations &amp; Fiber - Underserved'!$F:$F,MATCH(1,($A161='Locations &amp; Fiber - Underserved'!$A:$A)*($B161='Locations &amp; Fiber - Underserved'!$B:$B),0)),N160)</f>
        <v>0.25732891499999999</v>
      </c>
      <c r="O161" s="72" cm="1">
        <f t="array" ref="O161">_xlfn.IFNA(INDEX('Locations &amp; Fiber - Underserved'!$E:$E,MATCH(1,($A161='Locations &amp; Fiber - Underserved'!$A:$A)*($B161='Locations &amp; Fiber - Underserved'!$B:$B),0)),O160)</f>
        <v>0.42100934899999998</v>
      </c>
      <c r="P161" s="63" cm="1">
        <f t="array" ref="P161">_xlfn.IFNA(INDEX('Locations &amp; Fiber - Underserved'!$I:$I,MATCH(1,($A161='Locations &amp; Fiber - Underserved'!$A:$A)*($B161='Locations &amp; Fiber - Underserved'!$B:$B),0)),P160)</f>
        <v>0.85451873599999995</v>
      </c>
      <c r="Q161" s="63" cm="1">
        <f t="array" ref="Q161">_xlfn.IFNA(INDEX('Locations &amp; Fiber - Underserved'!$J:$J,MATCH(1,($A161='Locations &amp; Fiber - Underserved'!$A:$A)*($B161='Locations &amp; Fiber - Underserved'!$B:$B),0)),Q160)</f>
        <v>0.14430398999999999</v>
      </c>
      <c r="R161" s="63" cm="1">
        <f t="array" ref="R161">_xlfn.IFNA(INDEX('Locations &amp; Fiber - Underserved'!$K:$K,MATCH(1,($A161='Locations &amp; Fiber - Underserved'!$A:$A)*($B161='Locations &amp; Fiber - Underserved'!$B:$B),0)),R160)</f>
        <v>1.1800000000000001E-3</v>
      </c>
      <c r="T161" s="66">
        <f>'Model Inputs &amp; Summary Results'!$F$44*I161</f>
        <v>43179.555508750003</v>
      </c>
      <c r="U161" s="66">
        <f>'Model Inputs &amp; Summary Results'!$F$45*J161</f>
        <v>4003.4250000000002</v>
      </c>
      <c r="V161" s="66">
        <f>'Model Inputs &amp; Summary Results'!$F$46*K161</f>
        <v>32.091999999999999</v>
      </c>
      <c r="W161" s="67">
        <f t="shared" si="65"/>
        <v>420742.00026203902</v>
      </c>
      <c r="X161" s="67">
        <f t="shared" si="66"/>
        <v>119026.02148032366</v>
      </c>
      <c r="Y161" s="68">
        <f t="shared" si="67"/>
        <v>5619822234.6215172</v>
      </c>
      <c r="Z161" s="68">
        <f t="shared" si="68"/>
        <v>2272723342.8534317</v>
      </c>
      <c r="AA161" s="66">
        <f>'Model Inputs &amp; Summary Results'!$F$40*I161</f>
        <v>35710.659420750002</v>
      </c>
      <c r="AB161" s="66">
        <f>'Model Inputs &amp; Summary Results'!$F$41*J161</f>
        <v>3179.6750000000002</v>
      </c>
      <c r="AC161" s="66">
        <f>'Model Inputs &amp; Summary Results'!$F$42*K161</f>
        <v>23.277999999999999</v>
      </c>
      <c r="AD161" s="67">
        <f t="shared" si="69"/>
        <v>138260.99973796101</v>
      </c>
      <c r="AE161" s="67">
        <f t="shared" si="70"/>
        <v>39113.415619197345</v>
      </c>
      <c r="AF161" s="68">
        <f t="shared" si="71"/>
        <v>1522044295.8571551</v>
      </c>
      <c r="AG161" s="68">
        <f t="shared" si="83"/>
        <v>615532921.79613578</v>
      </c>
      <c r="AI161" s="68">
        <f t="shared" si="72"/>
        <v>7141866530.478672</v>
      </c>
      <c r="AJ161" s="68">
        <f t="shared" si="73"/>
        <v>12776.079073777193</v>
      </c>
      <c r="AK161" s="68">
        <f>MIN($AJ161*'Model Inputs &amp; Summary Results'!$F$26,'Model Inputs &amp; Summary Results'!$F$23)</f>
        <v>3000</v>
      </c>
      <c r="AL161" s="68">
        <f t="shared" si="74"/>
        <v>21468.927939778703</v>
      </c>
      <c r="AM161" s="68">
        <f t="shared" si="84"/>
        <v>18468.927939778703</v>
      </c>
      <c r="AN161" s="68">
        <f t="shared" si="75"/>
        <v>1677009000</v>
      </c>
      <c r="AO161" s="69">
        <f t="shared" si="76"/>
        <v>0.23481382532748077</v>
      </c>
      <c r="AP161" s="49" t="b">
        <f>AND(AM161&lt;'Model Inputs &amp; Summary Results'!$F$14,AO161&gt;=0.25)</f>
        <v>0</v>
      </c>
      <c r="AR161" s="68">
        <f t="shared" si="85"/>
        <v>2888256264.6495676</v>
      </c>
      <c r="AS161" s="68">
        <f t="shared" si="86"/>
        <v>5166.7992204864149</v>
      </c>
      <c r="AT161" s="68">
        <f>MIN($AS161*'Model Inputs &amp; Summary Results'!$F$26,'Model Inputs &amp; Summary Results'!$F$23)</f>
        <v>3000</v>
      </c>
      <c r="AU161" s="68">
        <f t="shared" si="87"/>
        <v>1677009000</v>
      </c>
      <c r="AV161" s="68">
        <f t="shared" si="88"/>
        <v>1211247264.6495676</v>
      </c>
      <c r="AX161" s="66">
        <f>'Model Inputs &amp; Summary Results'!$F$40*P161</f>
        <v>32685.341651999999</v>
      </c>
      <c r="AY161" s="66">
        <f>'Model Inputs &amp; Summary Results'!$F$41*Q161</f>
        <v>6962.6675175</v>
      </c>
      <c r="AZ161" s="66">
        <f>'Model Inputs &amp; Summary Results'!$F$42*R161</f>
        <v>60.77</v>
      </c>
      <c r="BA161" s="68">
        <f t="shared" si="77"/>
        <v>1142672559.1308265</v>
      </c>
      <c r="BB161" s="68">
        <f t="shared" si="89"/>
        <v>468120074.13874644</v>
      </c>
      <c r="BD161" s="68">
        <f t="shared" si="78"/>
        <v>10218.217059662036</v>
      </c>
      <c r="BE161" s="68">
        <f>MIN($BD161*'Model Inputs &amp; Summary Results'!$F$26,'Model Inputs &amp; Summary Results'!$F$23)</f>
        <v>3000</v>
      </c>
      <c r="BF161" s="68">
        <f t="shared" si="79"/>
        <v>16717.767267735955</v>
      </c>
      <c r="BG161" s="68">
        <f t="shared" si="92"/>
        <v>13717.767267735955</v>
      </c>
      <c r="BH161" s="68">
        <f t="shared" si="80"/>
        <v>335481000</v>
      </c>
      <c r="BI161" s="70">
        <f t="shared" si="81"/>
        <v>0.2935932934761149</v>
      </c>
      <c r="BJ161" s="49" t="b">
        <f>AND(BG161&lt;'Model Inputs &amp; Summary Results'!$F$14,BG161&lt;$BX$23,BI161&gt;=0.25)</f>
        <v>1</v>
      </c>
      <c r="BL161" s="68">
        <f t="shared" si="90"/>
        <v>4186.1095633321684</v>
      </c>
      <c r="BM161" s="68">
        <f>MIN($BL161*'Model Inputs &amp; Summary Results'!$F$26,'Model Inputs &amp; Summary Results'!$F$23)</f>
        <v>3000</v>
      </c>
      <c r="BN161" s="68">
        <f t="shared" si="91"/>
        <v>335481000</v>
      </c>
      <c r="BO161" s="68">
        <f t="shared" si="93"/>
        <v>807191559.13082647</v>
      </c>
      <c r="BS161" s="49"/>
      <c r="BT161" s="49"/>
      <c r="BU161" s="49"/>
      <c r="BV161" s="49"/>
      <c r="BW161" s="49"/>
      <c r="BX161" s="49"/>
    </row>
    <row r="162" spans="1:76" x14ac:dyDescent="0.45">
      <c r="A162" s="49" t="str">
        <f t="shared" si="82"/>
        <v>TX</v>
      </c>
      <c r="B162" s="62">
        <v>0.86699999999999999</v>
      </c>
      <c r="C162" s="63" cm="1">
        <f t="array" ref="C162">_xlfn.IFNA(INDEX('Locations &amp; Fiber - Unserved'!$H:$H,MATCH(1,($A162='Locations &amp; Fiber - Unserved'!$A:$A)*($B162='Locations &amp; Fiber - Unserved'!$B:$B),0)),C161)</f>
        <v>0.247336576</v>
      </c>
      <c r="D162" s="63" cm="1">
        <f t="array" ref="D162">_xlfn.IFNA(INDEX('Locations &amp; Fiber - Unserved'!$G:$G,MATCH(1,($A162='Locations &amp; Fiber - Unserved'!$A:$A)*($B162='Locations &amp; Fiber - Unserved'!$B:$B),0)),D161)</f>
        <v>0.75266342399999997</v>
      </c>
      <c r="E162" s="64" cm="1">
        <f t="array" ref="E162">_xlfn.IFNA(INDEX('Locations &amp; Fiber - Unserved'!$C:$C,MATCH(1,($A162='Locations &amp; Fiber - Unserved'!$A:$A)*($B162='Locations &amp; Fiber - Unserved'!$B:$B),0)),E161)</f>
        <v>559618</v>
      </c>
      <c r="F162" s="64" cm="1">
        <f t="array" ref="F162">_xlfn.IFNA(INDEX('Locations &amp; Fiber - Unserved'!$D:$D,MATCH(1,($A162='Locations &amp; Fiber - Unserved'!$A:$A)*($B162='Locations &amp; Fiber - Unserved'!$B:$B),0)),F161)</f>
        <v>64233.865740000001</v>
      </c>
      <c r="G162" s="65" cm="1">
        <f t="array" ref="G162">_xlfn.IFNA(INDEX('Locations &amp; Fiber - Unserved'!$F:$F,MATCH(1,($A162='Locations &amp; Fiber - Unserved'!$A:$A)*($B162='Locations &amp; Fiber - Unserved'!$B:$B),0)),G161)</f>
        <v>0.284019825</v>
      </c>
      <c r="H162" s="65" cm="1">
        <f t="array" ref="H162">_xlfn.IFNA(INDEX('Locations &amp; Fiber - Unserved'!$E:$E,MATCH(1,($A162='Locations &amp; Fiber - Unserved'!$A:$A)*($B162='Locations &amp; Fiber - Unserved'!$B:$B),0)),H161)</f>
        <v>0.45702927700000001</v>
      </c>
      <c r="I162" s="63" cm="1">
        <f t="array" ref="I162">_xlfn.IFNA(INDEX('Locations &amp; Fiber - Unserved'!$I:$I,MATCH(1,($A162='Locations &amp; Fiber - Unserved'!$A:$A)*($B162='Locations &amp; Fiber - Unserved'!$B:$B),0)),I161)</f>
        <v>0.93389544400000002</v>
      </c>
      <c r="J162" s="63" cm="1">
        <f t="array" ref="J162">_xlfn.IFNA(INDEX('Locations &amp; Fiber - Unserved'!$J:$J,MATCH(1,($A162='Locations &amp; Fiber - Unserved'!$A:$A)*($B162='Locations &amp; Fiber - Unserved'!$B:$B),0)),J161)</f>
        <v>6.5699999999999995E-2</v>
      </c>
      <c r="K162" s="63" cm="1">
        <f t="array" ref="K162">_xlfn.IFNA(INDEX('Locations &amp; Fiber - Unserved'!$K:$K,MATCH(1,($A162='Locations &amp; Fiber - Unserved'!$A:$A)*($B162='Locations &amp; Fiber - Unserved'!$B:$B),0)),K161)</f>
        <v>4.4999999999999999E-4</v>
      </c>
      <c r="L162" s="64" cm="1">
        <f t="array" ref="L162">_xlfn.IFNA(INDEX('Locations &amp; Fiber - Underserved'!$C:$C,MATCH(1,($A162='Locations &amp; Fiber - Underserved'!$A:$A)*($B162='Locations &amp; Fiber - Underserved'!$B:$B),0)),L161)</f>
        <v>111950</v>
      </c>
      <c r="M162" s="64" cm="1">
        <f t="array" ref="M162">_xlfn.IFNA(INDEX('Locations &amp; Fiber - Underserved'!$D:$D,MATCH(1,($A162='Locations &amp; Fiber - Underserved'!$A:$A)*($B162='Locations &amp; Fiber - Underserved'!$B:$B),0)),M161)</f>
        <v>11840.70765</v>
      </c>
      <c r="N162" s="65" cm="1">
        <f t="array" ref="N162">_xlfn.IFNA(INDEX('Locations &amp; Fiber - Underserved'!$F:$F,MATCH(1,($A162='Locations &amp; Fiber - Underserved'!$A:$A)*($B162='Locations &amp; Fiber - Underserved'!$B:$B),0)),N161)</f>
        <v>0.25844040400000001</v>
      </c>
      <c r="O162" s="72" cm="1">
        <f t="array" ref="O162">_xlfn.IFNA(INDEX('Locations &amp; Fiber - Underserved'!$E:$E,MATCH(1,($A162='Locations &amp; Fiber - Underserved'!$A:$A)*($B162='Locations &amp; Fiber - Underserved'!$B:$B),0)),O161)</f>
        <v>0.42266162299999999</v>
      </c>
      <c r="P162" s="63" cm="1">
        <f t="array" ref="P162">_xlfn.IFNA(INDEX('Locations &amp; Fiber - Underserved'!$I:$I,MATCH(1,($A162='Locations &amp; Fiber - Underserved'!$A:$A)*($B162='Locations &amp; Fiber - Underserved'!$B:$B),0)),P161)</f>
        <v>0.85512165900000003</v>
      </c>
      <c r="Q162" s="63" cm="1">
        <f t="array" ref="Q162">_xlfn.IFNA(INDEX('Locations &amp; Fiber - Underserved'!$J:$J,MATCH(1,($A162='Locations &amp; Fiber - Underserved'!$A:$A)*($B162='Locations &amp; Fiber - Underserved'!$B:$B),0)),Q161)</f>
        <v>0.14370597099999999</v>
      </c>
      <c r="R162" s="63" cm="1">
        <f t="array" ref="R162">_xlfn.IFNA(INDEX('Locations &amp; Fiber - Underserved'!$K:$K,MATCH(1,($A162='Locations &amp; Fiber - Underserved'!$A:$A)*($B162='Locations &amp; Fiber - Underserved'!$B:$B),0)),R161)</f>
        <v>1.17E-3</v>
      </c>
      <c r="T162" s="66">
        <f>'Model Inputs &amp; Summary Results'!$F$44*I162</f>
        <v>43192.664284999999</v>
      </c>
      <c r="U162" s="66">
        <f>'Model Inputs &amp; Summary Results'!$F$45*J162</f>
        <v>3991.2749999999996</v>
      </c>
      <c r="V162" s="66">
        <f>'Model Inputs &amp; Summary Results'!$F$46*K162</f>
        <v>31.95</v>
      </c>
      <c r="W162" s="67">
        <f t="shared" si="65"/>
        <v>421204.00001203199</v>
      </c>
      <c r="X162" s="67">
        <f t="shared" si="66"/>
        <v>119630.28637271732</v>
      </c>
      <c r="Y162" s="68">
        <f t="shared" si="67"/>
        <v>5648450356.5070648</v>
      </c>
      <c r="Z162" s="68">
        <f t="shared" si="68"/>
        <v>2282722109.5427995</v>
      </c>
      <c r="AA162" s="66">
        <f>'Model Inputs &amp; Summary Results'!$F$40*I162</f>
        <v>35721.500733000001</v>
      </c>
      <c r="AB162" s="66">
        <f>'Model Inputs &amp; Summary Results'!$F$41*J162</f>
        <v>3170.0249999999996</v>
      </c>
      <c r="AC162" s="66">
        <f>'Model Inputs &amp; Summary Results'!$F$42*K162</f>
        <v>23.175000000000001</v>
      </c>
      <c r="AD162" s="67">
        <f t="shared" si="69"/>
        <v>138413.99998796801</v>
      </c>
      <c r="AE162" s="67">
        <f t="shared" si="70"/>
        <v>39312.320054132681</v>
      </c>
      <c r="AF162" s="68">
        <f t="shared" si="71"/>
        <v>1529827170.0264878</v>
      </c>
      <c r="AG162" s="68">
        <f t="shared" si="83"/>
        <v>618252809.95445824</v>
      </c>
      <c r="AI162" s="68">
        <f t="shared" si="72"/>
        <v>7178277526.5335522</v>
      </c>
      <c r="AJ162" s="68">
        <f t="shared" si="73"/>
        <v>12827.102642398122</v>
      </c>
      <c r="AK162" s="68">
        <f>MIN($AJ162*'Model Inputs &amp; Summary Results'!$F$26,'Model Inputs &amp; Summary Results'!$F$23)</f>
        <v>3000</v>
      </c>
      <c r="AL162" s="68">
        <f t="shared" si="74"/>
        <v>21579.043742835598</v>
      </c>
      <c r="AM162" s="68">
        <f t="shared" si="84"/>
        <v>18579.043742835598</v>
      </c>
      <c r="AN162" s="68">
        <f t="shared" si="75"/>
        <v>1678854000</v>
      </c>
      <c r="AO162" s="69">
        <f t="shared" si="76"/>
        <v>0.2338797843625213</v>
      </c>
      <c r="AP162" s="49" t="b">
        <f>AND(AM162&lt;'Model Inputs &amp; Summary Results'!$F$14,AO162&gt;=0.25)</f>
        <v>0</v>
      </c>
      <c r="AR162" s="68">
        <f t="shared" si="85"/>
        <v>2900974919.4972577</v>
      </c>
      <c r="AS162" s="68">
        <f t="shared" si="86"/>
        <v>5183.8484814592412</v>
      </c>
      <c r="AT162" s="68">
        <f>MIN($AS162*'Model Inputs &amp; Summary Results'!$F$26,'Model Inputs &amp; Summary Results'!$F$23)</f>
        <v>3000</v>
      </c>
      <c r="AU162" s="68">
        <f t="shared" si="87"/>
        <v>1678854000</v>
      </c>
      <c r="AV162" s="68">
        <f t="shared" si="88"/>
        <v>1222120919.4972577</v>
      </c>
      <c r="AX162" s="66">
        <f>'Model Inputs &amp; Summary Results'!$F$40*P162</f>
        <v>32708.403456750002</v>
      </c>
      <c r="AY162" s="66">
        <f>'Model Inputs &amp; Summary Results'!$F$41*Q162</f>
        <v>6933.8131007499996</v>
      </c>
      <c r="AZ162" s="66">
        <f>'Model Inputs &amp; Summary Results'!$F$42*R162</f>
        <v>60.255000000000003</v>
      </c>
      <c r="BA162" s="68">
        <f t="shared" si="77"/>
        <v>1148687916.2418509</v>
      </c>
      <c r="BB162" s="68">
        <f t="shared" si="89"/>
        <v>470105358.69479769</v>
      </c>
      <c r="BD162" s="68">
        <f t="shared" si="78"/>
        <v>10260.72278911881</v>
      </c>
      <c r="BE162" s="68">
        <f>MIN($BD162*'Model Inputs &amp; Summary Results'!$F$26,'Model Inputs &amp; Summary Results'!$F$23)</f>
        <v>3000</v>
      </c>
      <c r="BF162" s="68">
        <f t="shared" si="79"/>
        <v>16780.711065604286</v>
      </c>
      <c r="BG162" s="68">
        <f t="shared" si="92"/>
        <v>13780.711065604286</v>
      </c>
      <c r="BH162" s="68">
        <f t="shared" si="80"/>
        <v>335850000</v>
      </c>
      <c r="BI162" s="70">
        <f t="shared" si="81"/>
        <v>0.29237706364910376</v>
      </c>
      <c r="BJ162" s="49" t="b">
        <f>AND(BG162&lt;'Model Inputs &amp; Summary Results'!$F$14,BG162&lt;$BX$23,BI162&gt;=0.25)</f>
        <v>1</v>
      </c>
      <c r="BL162" s="68">
        <f t="shared" si="90"/>
        <v>4199.2439365323598</v>
      </c>
      <c r="BM162" s="68">
        <f>MIN($BL162*'Model Inputs &amp; Summary Results'!$F$26,'Model Inputs &amp; Summary Results'!$F$23)</f>
        <v>3000</v>
      </c>
      <c r="BN162" s="68">
        <f t="shared" si="91"/>
        <v>335850000</v>
      </c>
      <c r="BO162" s="68">
        <f t="shared" si="93"/>
        <v>812837916.24185085</v>
      </c>
      <c r="BS162" s="49"/>
      <c r="BT162" s="49"/>
      <c r="BU162" s="49"/>
      <c r="BV162" s="49"/>
      <c r="BW162" s="49"/>
      <c r="BX162" s="49"/>
    </row>
    <row r="163" spans="1:76" x14ac:dyDescent="0.45">
      <c r="A163" s="49" t="str">
        <f t="shared" si="82"/>
        <v>TX</v>
      </c>
      <c r="B163" s="62">
        <v>0.86799999999999999</v>
      </c>
      <c r="C163" s="63" cm="1">
        <f t="array" ref="C163">_xlfn.IFNA(INDEX('Locations &amp; Fiber - Unserved'!$H:$H,MATCH(1,($A163='Locations &amp; Fiber - Unserved'!$A:$A)*($B163='Locations &amp; Fiber - Unserved'!$B:$B),0)),C162)</f>
        <v>0.247307203</v>
      </c>
      <c r="D163" s="63" cm="1">
        <f t="array" ref="D163">_xlfn.IFNA(INDEX('Locations &amp; Fiber - Unserved'!$G:$G,MATCH(1,($A163='Locations &amp; Fiber - Unserved'!$A:$A)*($B163='Locations &amp; Fiber - Unserved'!$B:$B),0)),D162)</f>
        <v>0.75269279700000002</v>
      </c>
      <c r="E163" s="64" cm="1">
        <f t="array" ref="E163">_xlfn.IFNA(INDEX('Locations &amp; Fiber - Unserved'!$C:$C,MATCH(1,($A163='Locations &amp; Fiber - Unserved'!$A:$A)*($B163='Locations &amp; Fiber - Unserved'!$B:$B),0)),E162)</f>
        <v>560291</v>
      </c>
      <c r="F163" s="64" cm="1">
        <f t="array" ref="F163">_xlfn.IFNA(INDEX('Locations &amp; Fiber - Unserved'!$D:$D,MATCH(1,($A163='Locations &amp; Fiber - Unserved'!$A:$A)*($B163='Locations &amp; Fiber - Unserved'!$B:$B),0)),F162)</f>
        <v>64542.207450000002</v>
      </c>
      <c r="G163" s="65" cm="1">
        <f t="array" ref="G163">_xlfn.IFNA(INDEX('Locations &amp; Fiber - Unserved'!$F:$F,MATCH(1,($A163='Locations &amp; Fiber - Unserved'!$A:$A)*($B163='Locations &amp; Fiber - Unserved'!$B:$B),0)),G162)</f>
        <v>0.28512584600000002</v>
      </c>
      <c r="H163" s="65" cm="1">
        <f t="array" ref="H163">_xlfn.IFNA(INDEX('Locations &amp; Fiber - Unserved'!$E:$E,MATCH(1,($A163='Locations &amp; Fiber - Unserved'!$A:$A)*($B163='Locations &amp; Fiber - Unserved'!$B:$B),0)),H162)</f>
        <v>0.45918719400000002</v>
      </c>
      <c r="I163" s="63" cm="1">
        <f t="array" ref="I163">_xlfn.IFNA(INDEX('Locations &amp; Fiber - Unserved'!$I:$I,MATCH(1,($A163='Locations &amp; Fiber - Unserved'!$A:$A)*($B163='Locations &amp; Fiber - Unserved'!$B:$B),0)),I162)</f>
        <v>0.93422922500000005</v>
      </c>
      <c r="J163" s="63" cm="1">
        <f t="array" ref="J163">_xlfn.IFNA(INDEX('Locations &amp; Fiber - Unserved'!$J:$J,MATCH(1,($A163='Locations &amp; Fiber - Unserved'!$A:$A)*($B163='Locations &amp; Fiber - Unserved'!$B:$B),0)),J162)</f>
        <v>6.5299999999999997E-2</v>
      </c>
      <c r="K163" s="63" cm="1">
        <f t="array" ref="K163">_xlfn.IFNA(INDEX('Locations &amp; Fiber - Unserved'!$K:$K,MATCH(1,($A163='Locations &amp; Fiber - Unserved'!$A:$A)*($B163='Locations &amp; Fiber - Unserved'!$B:$B),0)),K162)</f>
        <v>4.4799999999999999E-4</v>
      </c>
      <c r="L163" s="64" cm="1">
        <f t="array" ref="L163">_xlfn.IFNA(INDEX('Locations &amp; Fiber - Underserved'!$C:$C,MATCH(1,($A163='Locations &amp; Fiber - Underserved'!$A:$A)*($B163='Locations &amp; Fiber - Underserved'!$B:$B),0)),L162)</f>
        <v>112069</v>
      </c>
      <c r="M163" s="64" cm="1">
        <f t="array" ref="M163">_xlfn.IFNA(INDEX('Locations &amp; Fiber - Underserved'!$D:$D,MATCH(1,($A163='Locations &amp; Fiber - Underserved'!$A:$A)*($B163='Locations &amp; Fiber - Underserved'!$B:$B),0)),M162)</f>
        <v>11891.04897</v>
      </c>
      <c r="N163" s="65" cm="1">
        <f t="array" ref="N163">_xlfn.IFNA(INDEX('Locations &amp; Fiber - Underserved'!$F:$F,MATCH(1,($A163='Locations &amp; Fiber - Underserved'!$A:$A)*($B163='Locations &amp; Fiber - Underserved'!$B:$B),0)),N162)</f>
        <v>0.25953208900000002</v>
      </c>
      <c r="O163" s="72" cm="1">
        <f t="array" ref="O163">_xlfn.IFNA(INDEX('Locations &amp; Fiber - Underserved'!$E:$E,MATCH(1,($A163='Locations &amp; Fiber - Underserved'!$A:$A)*($B163='Locations &amp; Fiber - Underserved'!$B:$B),0)),O162)</f>
        <v>0.42404493500000001</v>
      </c>
      <c r="P163" s="63" cm="1">
        <f t="array" ref="P163">_xlfn.IFNA(INDEX('Locations &amp; Fiber - Underserved'!$I:$I,MATCH(1,($A163='Locations &amp; Fiber - Underserved'!$A:$A)*($B163='Locations &amp; Fiber - Underserved'!$B:$B),0)),P162)</f>
        <v>0.85571639200000005</v>
      </c>
      <c r="Q163" s="63" cm="1">
        <f t="array" ref="Q163">_xlfn.IFNA(INDEX('Locations &amp; Fiber - Underserved'!$J:$J,MATCH(1,($A163='Locations &amp; Fiber - Underserved'!$A:$A)*($B163='Locations &amp; Fiber - Underserved'!$B:$B),0)),Q162)</f>
        <v>0.143116353</v>
      </c>
      <c r="R163" s="63" cm="1">
        <f t="array" ref="R163">_xlfn.IFNA(INDEX('Locations &amp; Fiber - Underserved'!$K:$K,MATCH(1,($A163='Locations &amp; Fiber - Underserved'!$A:$A)*($B163='Locations &amp; Fiber - Underserved'!$B:$B),0)),R162)</f>
        <v>1.17E-3</v>
      </c>
      <c r="T163" s="66">
        <f>'Model Inputs &amp; Summary Results'!$F$44*I163</f>
        <v>43208.101656250001</v>
      </c>
      <c r="U163" s="66">
        <f>'Model Inputs &amp; Summary Results'!$F$45*J163</f>
        <v>3966.9749999999999</v>
      </c>
      <c r="V163" s="66">
        <f>'Model Inputs &amp; Summary Results'!$F$46*K163</f>
        <v>31.808</v>
      </c>
      <c r="W163" s="67">
        <f t="shared" si="65"/>
        <v>421726.99992392701</v>
      </c>
      <c r="X163" s="67">
        <f t="shared" si="66"/>
        <v>120245.26763435164</v>
      </c>
      <c r="Y163" s="68">
        <f t="shared" si="67"/>
        <v>5676404479.6747484</v>
      </c>
      <c r="Z163" s="68">
        <f t="shared" si="68"/>
        <v>2293331919.2152061</v>
      </c>
      <c r="AA163" s="66">
        <f>'Model Inputs &amp; Summary Results'!$F$40*I163</f>
        <v>35734.26785625</v>
      </c>
      <c r="AB163" s="66">
        <f>'Model Inputs &amp; Summary Results'!$F$41*J163</f>
        <v>3150.7249999999999</v>
      </c>
      <c r="AC163" s="66">
        <f>'Model Inputs &amp; Summary Results'!$F$42*K163</f>
        <v>23.071999999999999</v>
      </c>
      <c r="AD163" s="67">
        <f t="shared" si="69"/>
        <v>138564.00007607299</v>
      </c>
      <c r="AE163" s="67">
        <f t="shared" si="70"/>
        <v>39508.177746834379</v>
      </c>
      <c r="AF163" s="68">
        <f t="shared" si="71"/>
        <v>1537186742.126085</v>
      </c>
      <c r="AG163" s="68">
        <f t="shared" si="83"/>
        <v>621040913.158144</v>
      </c>
      <c r="AI163" s="68">
        <f t="shared" si="72"/>
        <v>7213591221.8008337</v>
      </c>
      <c r="AJ163" s="68">
        <f t="shared" si="73"/>
        <v>12874.72263841617</v>
      </c>
      <c r="AK163" s="68">
        <f>MIN($AJ163*'Model Inputs &amp; Summary Results'!$F$26,'Model Inputs &amp; Summary Results'!$F$23)</f>
        <v>3000</v>
      </c>
      <c r="AL163" s="68">
        <f t="shared" si="74"/>
        <v>21676.796902785092</v>
      </c>
      <c r="AM163" s="68">
        <f t="shared" si="84"/>
        <v>18676.796902785092</v>
      </c>
      <c r="AN163" s="68">
        <f t="shared" si="75"/>
        <v>1680873000</v>
      </c>
      <c r="AO163" s="69">
        <f t="shared" si="76"/>
        <v>0.23301472849197286</v>
      </c>
      <c r="AP163" s="49" t="b">
        <f>AND(AM163&lt;'Model Inputs &amp; Summary Results'!$F$14,AO163&gt;=0.25)</f>
        <v>0</v>
      </c>
      <c r="AR163" s="68">
        <f t="shared" si="85"/>
        <v>2914372832.3733501</v>
      </c>
      <c r="AS163" s="68">
        <f t="shared" si="86"/>
        <v>5201.5342605420219</v>
      </c>
      <c r="AT163" s="68">
        <f>MIN($AS163*'Model Inputs &amp; Summary Results'!$F$26,'Model Inputs &amp; Summary Results'!$F$23)</f>
        <v>3000</v>
      </c>
      <c r="AU163" s="68">
        <f t="shared" si="87"/>
        <v>1680873000</v>
      </c>
      <c r="AV163" s="68">
        <f t="shared" si="88"/>
        <v>1233499832.3733501</v>
      </c>
      <c r="AX163" s="66">
        <f>'Model Inputs &amp; Summary Results'!$F$40*P163</f>
        <v>32731.151994000003</v>
      </c>
      <c r="AY163" s="66">
        <f>'Model Inputs &amp; Summary Results'!$F$41*Q163</f>
        <v>6905.3640322500005</v>
      </c>
      <c r="AZ163" s="66">
        <f>'Model Inputs &amp; Summary Results'!$F$42*R163</f>
        <v>60.255000000000003</v>
      </c>
      <c r="BA163" s="68">
        <f t="shared" si="77"/>
        <v>1154600500.4595609</v>
      </c>
      <c r="BB163" s="68">
        <f t="shared" si="89"/>
        <v>472036248.22401595</v>
      </c>
      <c r="BD163" s="68">
        <f t="shared" si="78"/>
        <v>10302.585910997339</v>
      </c>
      <c r="BE163" s="68">
        <f>MIN($BD163*'Model Inputs &amp; Summary Results'!$F$26,'Model Inputs &amp; Summary Results'!$F$23)</f>
        <v>3000</v>
      </c>
      <c r="BF163" s="68">
        <f t="shared" si="79"/>
        <v>16833.214689536067</v>
      </c>
      <c r="BG163" s="68">
        <f t="shared" si="92"/>
        <v>13833.214689536067</v>
      </c>
      <c r="BH163" s="68">
        <f t="shared" si="80"/>
        <v>336207000</v>
      </c>
      <c r="BI163" s="70">
        <f t="shared" si="81"/>
        <v>0.29118903020237813</v>
      </c>
      <c r="BJ163" s="49" t="b">
        <f>AND(BG163&lt;'Model Inputs &amp; Summary Results'!$F$14,BG163&lt;$BX$23,BI163&gt;=0.25)</f>
        <v>1</v>
      </c>
      <c r="BL163" s="68">
        <f t="shared" si="90"/>
        <v>4212.0144573790785</v>
      </c>
      <c r="BM163" s="68">
        <f>MIN($BL163*'Model Inputs &amp; Summary Results'!$F$26,'Model Inputs &amp; Summary Results'!$F$23)</f>
        <v>3000</v>
      </c>
      <c r="BN163" s="68">
        <f t="shared" si="91"/>
        <v>336207000</v>
      </c>
      <c r="BO163" s="68">
        <f t="shared" si="93"/>
        <v>818393500.45956087</v>
      </c>
      <c r="BS163" s="49"/>
      <c r="BT163" s="49"/>
      <c r="BU163" s="49"/>
      <c r="BV163" s="49"/>
      <c r="BW163" s="49"/>
      <c r="BX163" s="49"/>
    </row>
    <row r="164" spans="1:76" x14ac:dyDescent="0.45">
      <c r="A164" s="49" t="str">
        <f t="shared" si="82"/>
        <v>TX</v>
      </c>
      <c r="B164" s="62">
        <v>0.86899999999999999</v>
      </c>
      <c r="C164" s="63" cm="1">
        <f t="array" ref="C164">_xlfn.IFNA(INDEX('Locations &amp; Fiber - Unserved'!$H:$H,MATCH(1,($A164='Locations &amp; Fiber - Unserved'!$A:$A)*($B164='Locations &amp; Fiber - Unserved'!$B:$B),0)),C163)</f>
        <v>0.247206916</v>
      </c>
      <c r="D164" s="63" cm="1">
        <f t="array" ref="D164">_xlfn.IFNA(INDEX('Locations &amp; Fiber - Unserved'!$G:$G,MATCH(1,($A164='Locations &amp; Fiber - Unserved'!$A:$A)*($B164='Locations &amp; Fiber - Unserved'!$B:$B),0)),D163)</f>
        <v>0.752793084</v>
      </c>
      <c r="E164" s="64" cm="1">
        <f t="array" ref="E164">_xlfn.IFNA(INDEX('Locations &amp; Fiber - Unserved'!$C:$C,MATCH(1,($A164='Locations &amp; Fiber - Unserved'!$A:$A)*($B164='Locations &amp; Fiber - Unserved'!$B:$B),0)),E163)</f>
        <v>560939</v>
      </c>
      <c r="F164" s="64" cm="1">
        <f t="array" ref="F164">_xlfn.IFNA(INDEX('Locations &amp; Fiber - Unserved'!$D:$D,MATCH(1,($A164='Locations &amp; Fiber - Unserved'!$A:$A)*($B164='Locations &amp; Fiber - Unserved'!$B:$B),0)),F163)</f>
        <v>64840.657579999999</v>
      </c>
      <c r="G164" s="65" cm="1">
        <f t="array" ref="G164">_xlfn.IFNA(INDEX('Locations &amp; Fiber - Unserved'!$F:$F,MATCH(1,($A164='Locations &amp; Fiber - Unserved'!$A:$A)*($B164='Locations &amp; Fiber - Unserved'!$B:$B),0)),G163)</f>
        <v>0.28632954399999999</v>
      </c>
      <c r="H164" s="65" cm="1">
        <f t="array" ref="H164">_xlfn.IFNA(INDEX('Locations &amp; Fiber - Unserved'!$E:$E,MATCH(1,($A164='Locations &amp; Fiber - Unserved'!$A:$A)*($B164='Locations &amp; Fiber - Unserved'!$B:$B),0)),H163)</f>
        <v>0.46205244000000001</v>
      </c>
      <c r="I164" s="63" cm="1">
        <f t="array" ref="I164">_xlfn.IFNA(INDEX('Locations &amp; Fiber - Unserved'!$I:$I,MATCH(1,($A164='Locations &amp; Fiber - Unserved'!$A:$A)*($B164='Locations &amp; Fiber - Unserved'!$B:$B),0)),I163)</f>
        <v>0.934461553</v>
      </c>
      <c r="J164" s="63" cm="1">
        <f t="array" ref="J164">_xlfn.IFNA(INDEX('Locations &amp; Fiber - Unserved'!$J:$J,MATCH(1,($A164='Locations &amp; Fiber - Unserved'!$A:$A)*($B164='Locations &amp; Fiber - Unserved'!$B:$B),0)),J163)</f>
        <v>6.5100000000000005E-2</v>
      </c>
      <c r="K164" s="63" cm="1">
        <f t="array" ref="K164">_xlfn.IFNA(INDEX('Locations &amp; Fiber - Unserved'!$K:$K,MATCH(1,($A164='Locations &amp; Fiber - Unserved'!$A:$A)*($B164='Locations &amp; Fiber - Unserved'!$B:$B),0)),K163)</f>
        <v>4.46E-4</v>
      </c>
      <c r="L164" s="64" cm="1">
        <f t="array" ref="L164">_xlfn.IFNA(INDEX('Locations &amp; Fiber - Underserved'!$C:$C,MATCH(1,($A164='Locations &amp; Fiber - Underserved'!$A:$A)*($B164='Locations &amp; Fiber - Underserved'!$B:$B),0)),L163)</f>
        <v>112215</v>
      </c>
      <c r="M164" s="64" cm="1">
        <f t="array" ref="M164">_xlfn.IFNA(INDEX('Locations &amp; Fiber - Underserved'!$D:$D,MATCH(1,($A164='Locations &amp; Fiber - Underserved'!$A:$A)*($B164='Locations &amp; Fiber - Underserved'!$B:$B),0)),M163)</f>
        <v>11953.21524</v>
      </c>
      <c r="N164" s="65" cm="1">
        <f t="array" ref="N164">_xlfn.IFNA(INDEX('Locations &amp; Fiber - Underserved'!$F:$F,MATCH(1,($A164='Locations &amp; Fiber - Underserved'!$A:$A)*($B164='Locations &amp; Fiber - Underserved'!$B:$B),0)),N163)</f>
        <v>0.26054153299999999</v>
      </c>
      <c r="O164" s="72" cm="1">
        <f t="array" ref="O164">_xlfn.IFNA(INDEX('Locations &amp; Fiber - Underserved'!$E:$E,MATCH(1,($A164='Locations &amp; Fiber - Underserved'!$A:$A)*($B164='Locations &amp; Fiber - Underserved'!$B:$B),0)),O163)</f>
        <v>0.42841154199999998</v>
      </c>
      <c r="P164" s="63" cm="1">
        <f t="array" ref="P164">_xlfn.IFNA(INDEX('Locations &amp; Fiber - Underserved'!$I:$I,MATCH(1,($A164='Locations &amp; Fiber - Underserved'!$A:$A)*($B164='Locations &amp; Fiber - Underserved'!$B:$B),0)),P163)</f>
        <v>0.85641546400000002</v>
      </c>
      <c r="Q164" s="63" cm="1">
        <f t="array" ref="Q164">_xlfn.IFNA(INDEX('Locations &amp; Fiber - Underserved'!$J:$J,MATCH(1,($A164='Locations &amp; Fiber - Underserved'!$A:$A)*($B164='Locations &amp; Fiber - Underserved'!$B:$B),0)),Q163)</f>
        <v>0.142423085</v>
      </c>
      <c r="R164" s="63" cm="1">
        <f t="array" ref="R164">_xlfn.IFNA(INDEX('Locations &amp; Fiber - Underserved'!$K:$K,MATCH(1,($A164='Locations &amp; Fiber - Underserved'!$A:$A)*($B164='Locations &amp; Fiber - Underserved'!$B:$B),0)),R163)</f>
        <v>1.16E-3</v>
      </c>
      <c r="T164" s="66">
        <f>'Model Inputs &amp; Summary Results'!$F$44*I164</f>
        <v>43218.846826250003</v>
      </c>
      <c r="U164" s="66">
        <f>'Model Inputs &amp; Summary Results'!$F$45*J164</f>
        <v>3954.8250000000003</v>
      </c>
      <c r="V164" s="66">
        <f>'Model Inputs &amp; Summary Results'!$F$46*K164</f>
        <v>31.666</v>
      </c>
      <c r="W164" s="67">
        <f t="shared" si="65"/>
        <v>422270.999745876</v>
      </c>
      <c r="X164" s="67">
        <f t="shared" si="66"/>
        <v>120908.66280166079</v>
      </c>
      <c r="Y164" s="68">
        <f t="shared" si="67"/>
        <v>5707534273.6725435</v>
      </c>
      <c r="Z164" s="68">
        <f t="shared" si="68"/>
        <v>2304168001.1969962</v>
      </c>
      <c r="AA164" s="66">
        <f>'Model Inputs &amp; Summary Results'!$F$40*I164</f>
        <v>35743.154402250002</v>
      </c>
      <c r="AB164" s="66">
        <f>'Model Inputs &amp; Summary Results'!$F$41*J164</f>
        <v>3141.0750000000003</v>
      </c>
      <c r="AC164" s="66">
        <f>'Model Inputs &amp; Summary Results'!$F$42*K164</f>
        <v>22.969000000000001</v>
      </c>
      <c r="AD164" s="67">
        <f t="shared" si="69"/>
        <v>138668.000254124</v>
      </c>
      <c r="AE164" s="67">
        <f t="shared" si="70"/>
        <v>39704.745280155206</v>
      </c>
      <c r="AF164" s="68">
        <f t="shared" si="71"/>
        <v>1544800402.1257977</v>
      </c>
      <c r="AG164" s="68">
        <f t="shared" si="83"/>
        <v>623645778.39392436</v>
      </c>
      <c r="AI164" s="68">
        <f t="shared" si="72"/>
        <v>7252334675.7983418</v>
      </c>
      <c r="AJ164" s="68">
        <f t="shared" si="73"/>
        <v>12928.918609328895</v>
      </c>
      <c r="AK164" s="68">
        <f>MIN($AJ164*'Model Inputs &amp; Summary Results'!$F$26,'Model Inputs &amp; Summary Results'!$F$23)</f>
        <v>3000</v>
      </c>
      <c r="AL164" s="68">
        <f t="shared" si="74"/>
        <v>21811.341523643106</v>
      </c>
      <c r="AM164" s="68">
        <f t="shared" si="84"/>
        <v>18811.341523643106</v>
      </c>
      <c r="AN164" s="68">
        <f t="shared" si="75"/>
        <v>1682817000</v>
      </c>
      <c r="AO164" s="69">
        <f t="shared" si="76"/>
        <v>0.23203796780307223</v>
      </c>
      <c r="AP164" s="49" t="b">
        <f>AND(AM164&lt;'Model Inputs &amp; Summary Results'!$F$14,AO164&gt;=0.25)</f>
        <v>0</v>
      </c>
      <c r="AR164" s="68">
        <f t="shared" si="85"/>
        <v>2927813779.5909204</v>
      </c>
      <c r="AS164" s="68">
        <f t="shared" si="86"/>
        <v>5219.4869310048334</v>
      </c>
      <c r="AT164" s="68">
        <f>MIN($AS164*'Model Inputs &amp; Summary Results'!$F$26,'Model Inputs &amp; Summary Results'!$F$23)</f>
        <v>3000</v>
      </c>
      <c r="AU164" s="68">
        <f t="shared" si="87"/>
        <v>1682817000</v>
      </c>
      <c r="AV164" s="68">
        <f t="shared" si="88"/>
        <v>1244996779.5909204</v>
      </c>
      <c r="AX164" s="66">
        <f>'Model Inputs &amp; Summary Results'!$F$40*P164</f>
        <v>32757.891498000001</v>
      </c>
      <c r="AY164" s="66">
        <f>'Model Inputs &amp; Summary Results'!$F$41*Q164</f>
        <v>6871.9138512500003</v>
      </c>
      <c r="AZ164" s="66">
        <f>'Model Inputs &amp; Summary Results'!$F$42*R164</f>
        <v>59.74</v>
      </c>
      <c r="BA164" s="68">
        <f t="shared" si="77"/>
        <v>1160390065.4317749</v>
      </c>
      <c r="BB164" s="68">
        <f t="shared" si="89"/>
        <v>474417678.33732623</v>
      </c>
      <c r="BD164" s="68">
        <f t="shared" si="78"/>
        <v>10340.774989366617</v>
      </c>
      <c r="BE164" s="68">
        <f>MIN($BD164*'Model Inputs &amp; Summary Results'!$F$26,'Model Inputs &amp; Summary Results'!$F$23)</f>
        <v>3000</v>
      </c>
      <c r="BF164" s="68">
        <f t="shared" si="79"/>
        <v>17003.459324351123</v>
      </c>
      <c r="BG164" s="68">
        <f t="shared" si="92"/>
        <v>14003.459324351123</v>
      </c>
      <c r="BH164" s="68">
        <f t="shared" si="80"/>
        <v>336645000</v>
      </c>
      <c r="BI164" s="70">
        <f t="shared" si="81"/>
        <v>0.29011365232150294</v>
      </c>
      <c r="BJ164" s="49" t="b">
        <f>AND(BG164&lt;'Model Inputs &amp; Summary Results'!$F$14,BG164&lt;$BX$23,BI164&gt;=0.25)</f>
        <v>1</v>
      </c>
      <c r="BL164" s="68">
        <f t="shared" si="90"/>
        <v>4227.7563457409997</v>
      </c>
      <c r="BM164" s="68">
        <f>MIN($BL164*'Model Inputs &amp; Summary Results'!$F$26,'Model Inputs &amp; Summary Results'!$F$23)</f>
        <v>3000</v>
      </c>
      <c r="BN164" s="68">
        <f t="shared" si="91"/>
        <v>336645000</v>
      </c>
      <c r="BO164" s="68">
        <f t="shared" si="93"/>
        <v>823745065.43177485</v>
      </c>
      <c r="BS164" s="49"/>
      <c r="BT164" s="49"/>
      <c r="BU164" s="49"/>
      <c r="BV164" s="49"/>
      <c r="BW164" s="49"/>
      <c r="BX164" s="49"/>
    </row>
    <row r="165" spans="1:76" x14ac:dyDescent="0.45">
      <c r="A165" s="49" t="str">
        <f t="shared" si="82"/>
        <v>TX</v>
      </c>
      <c r="B165" s="62">
        <v>0.87</v>
      </c>
      <c r="C165" s="63" cm="1">
        <f t="array" ref="C165">_xlfn.IFNA(INDEX('Locations &amp; Fiber - Unserved'!$H:$H,MATCH(1,($A165='Locations &amp; Fiber - Unserved'!$A:$A)*($B165='Locations &amp; Fiber - Unserved'!$B:$B),0)),C164)</f>
        <v>0.247142432</v>
      </c>
      <c r="D165" s="63" cm="1">
        <f t="array" ref="D165">_xlfn.IFNA(INDEX('Locations &amp; Fiber - Unserved'!$G:$G,MATCH(1,($A165='Locations &amp; Fiber - Unserved'!$A:$A)*($B165='Locations &amp; Fiber - Unserved'!$B:$B),0)),D164)</f>
        <v>0.75285756800000003</v>
      </c>
      <c r="E165" s="64" cm="1">
        <f t="array" ref="E165">_xlfn.IFNA(INDEX('Locations &amp; Fiber - Unserved'!$C:$C,MATCH(1,($A165='Locations &amp; Fiber - Unserved'!$A:$A)*($B165='Locations &amp; Fiber - Unserved'!$B:$B),0)),E164)</f>
        <v>561579</v>
      </c>
      <c r="F165" s="64" cm="1">
        <f t="array" ref="F165">_xlfn.IFNA(INDEX('Locations &amp; Fiber - Unserved'!$D:$D,MATCH(1,($A165='Locations &amp; Fiber - Unserved'!$A:$A)*($B165='Locations &amp; Fiber - Unserved'!$B:$B),0)),F164)</f>
        <v>65137.250330000003</v>
      </c>
      <c r="G165" s="65" cm="1">
        <f t="array" ref="G165">_xlfn.IFNA(INDEX('Locations &amp; Fiber - Unserved'!$F:$F,MATCH(1,($A165='Locations &amp; Fiber - Unserved'!$A:$A)*($B165='Locations &amp; Fiber - Unserved'!$B:$B),0)),G164)</f>
        <v>0.28749182099999998</v>
      </c>
      <c r="H165" s="65" cm="1">
        <f t="array" ref="H165">_xlfn.IFNA(INDEX('Locations &amp; Fiber - Unserved'!$E:$E,MATCH(1,($A165='Locations &amp; Fiber - Unserved'!$A:$A)*($B165='Locations &amp; Fiber - Unserved'!$B:$B),0)),H164)</f>
        <v>0.46466272400000003</v>
      </c>
      <c r="I165" s="63" cm="1">
        <f t="array" ref="I165">_xlfn.IFNA(INDEX('Locations &amp; Fiber - Unserved'!$I:$I,MATCH(1,($A165='Locations &amp; Fiber - Unserved'!$A:$A)*($B165='Locations &amp; Fiber - Unserved'!$B:$B),0)),I164)</f>
        <v>0.93476805200000002</v>
      </c>
      <c r="J165" s="63" cm="1">
        <f t="array" ref="J165">_xlfn.IFNA(INDEX('Locations &amp; Fiber - Unserved'!$J:$J,MATCH(1,($A165='Locations &amp; Fiber - Unserved'!$A:$A)*($B165='Locations &amp; Fiber - Unserved'!$B:$B),0)),J164)</f>
        <v>6.4799999999999996E-2</v>
      </c>
      <c r="K165" s="63" cm="1">
        <f t="array" ref="K165">_xlfn.IFNA(INDEX('Locations &amp; Fiber - Unserved'!$K:$K,MATCH(1,($A165='Locations &amp; Fiber - Unserved'!$A:$A)*($B165='Locations &amp; Fiber - Unserved'!$B:$B),0)),K164)</f>
        <v>4.44E-4</v>
      </c>
      <c r="L165" s="64" cm="1">
        <f t="array" ref="L165">_xlfn.IFNA(INDEX('Locations &amp; Fiber - Underserved'!$C:$C,MATCH(1,($A165='Locations &amp; Fiber - Underserved'!$A:$A)*($B165='Locations &amp; Fiber - Underserved'!$B:$B),0)),L164)</f>
        <v>112338</v>
      </c>
      <c r="M165" s="64" cm="1">
        <f t="array" ref="M165">_xlfn.IFNA(INDEX('Locations &amp; Fiber - Underserved'!$D:$D,MATCH(1,($A165='Locations &amp; Fiber - Underserved'!$A:$A)*($B165='Locations &amp; Fiber - Underserved'!$B:$B),0)),M164)</f>
        <v>12006.11233</v>
      </c>
      <c r="N165" s="65" cm="1">
        <f t="array" ref="N165">_xlfn.IFNA(INDEX('Locations &amp; Fiber - Underserved'!$F:$F,MATCH(1,($A165='Locations &amp; Fiber - Underserved'!$A:$A)*($B165='Locations &amp; Fiber - Underserved'!$B:$B),0)),N164)</f>
        <v>0.26156496499999998</v>
      </c>
      <c r="O165" s="72" cm="1">
        <f t="array" ref="O165">_xlfn.IFNA(INDEX('Locations &amp; Fiber - Underserved'!$E:$E,MATCH(1,($A165='Locations &amp; Fiber - Underserved'!$A:$A)*($B165='Locations &amp; Fiber - Underserved'!$B:$B),0)),O164)</f>
        <v>0.43075881900000002</v>
      </c>
      <c r="P165" s="63" cm="1">
        <f t="array" ref="P165">_xlfn.IFNA(INDEX('Locations &amp; Fiber - Underserved'!$I:$I,MATCH(1,($A165='Locations &amp; Fiber - Underserved'!$A:$A)*($B165='Locations &amp; Fiber - Underserved'!$B:$B),0)),P164)</f>
        <v>0.85699963899999998</v>
      </c>
      <c r="Q165" s="63" cm="1">
        <f t="array" ref="Q165">_xlfn.IFNA(INDEX('Locations &amp; Fiber - Underserved'!$J:$J,MATCH(1,($A165='Locations &amp; Fiber - Underserved'!$A:$A)*($B165='Locations &amp; Fiber - Underserved'!$B:$B),0)),Q164)</f>
        <v>0.141843841</v>
      </c>
      <c r="R165" s="63" cm="1">
        <f t="array" ref="R165">_xlfn.IFNA(INDEX('Locations &amp; Fiber - Underserved'!$K:$K,MATCH(1,($A165='Locations &amp; Fiber - Underserved'!$A:$A)*($B165='Locations &amp; Fiber - Underserved'!$B:$B),0)),R164)</f>
        <v>1.16E-3</v>
      </c>
      <c r="T165" s="66">
        <f>'Model Inputs &amp; Summary Results'!$F$44*I165</f>
        <v>43233.022405000003</v>
      </c>
      <c r="U165" s="66">
        <f>'Model Inputs &amp; Summary Results'!$F$45*J165</f>
        <v>3936.6</v>
      </c>
      <c r="V165" s="66">
        <f>'Model Inputs &amp; Summary Results'!$F$46*K165</f>
        <v>31.524000000000001</v>
      </c>
      <c r="W165" s="67">
        <f t="shared" si="65"/>
        <v>422789.00017987203</v>
      </c>
      <c r="X165" s="67">
        <f t="shared" si="66"/>
        <v>121548.37956048072</v>
      </c>
      <c r="Y165" s="68">
        <f t="shared" si="67"/>
        <v>5737222858.9247599</v>
      </c>
      <c r="Z165" s="68">
        <f t="shared" si="68"/>
        <v>2314700410.8847141</v>
      </c>
      <c r="AA165" s="66">
        <f>'Model Inputs &amp; Summary Results'!$F$40*I165</f>
        <v>35754.877989000001</v>
      </c>
      <c r="AB165" s="66">
        <f>'Model Inputs &amp; Summary Results'!$F$41*J165</f>
        <v>3126.6</v>
      </c>
      <c r="AC165" s="66">
        <f>'Model Inputs &amp; Summary Results'!$F$42*K165</f>
        <v>22.866</v>
      </c>
      <c r="AD165" s="67">
        <f t="shared" si="69"/>
        <v>138789.999820128</v>
      </c>
      <c r="AE165" s="67">
        <f t="shared" si="70"/>
        <v>39900.989784878264</v>
      </c>
      <c r="AF165" s="68">
        <f t="shared" si="71"/>
        <v>1552321832.0924792</v>
      </c>
      <c r="AG165" s="68">
        <f t="shared" si="83"/>
        <v>626289072.41772807</v>
      </c>
      <c r="AI165" s="68">
        <f t="shared" si="72"/>
        <v>7289544691.0172386</v>
      </c>
      <c r="AJ165" s="68">
        <f t="shared" si="73"/>
        <v>12980.443875246829</v>
      </c>
      <c r="AK165" s="68">
        <f>MIN($AJ165*'Model Inputs &amp; Summary Results'!$F$26,'Model Inputs &amp; Summary Results'!$F$23)</f>
        <v>3000</v>
      </c>
      <c r="AL165" s="68">
        <f t="shared" si="74"/>
        <v>21932.613264470107</v>
      </c>
      <c r="AM165" s="68">
        <f t="shared" si="84"/>
        <v>18932.613264470107</v>
      </c>
      <c r="AN165" s="68">
        <f t="shared" si="75"/>
        <v>1684737000</v>
      </c>
      <c r="AO165" s="69">
        <f t="shared" si="76"/>
        <v>0.231116903923515</v>
      </c>
      <c r="AP165" s="49" t="b">
        <f>AND(AM165&lt;'Model Inputs &amp; Summary Results'!$F$14,AO165&gt;=0.25)</f>
        <v>0</v>
      </c>
      <c r="AR165" s="68">
        <f t="shared" si="85"/>
        <v>2940989483.3024421</v>
      </c>
      <c r="AS165" s="68">
        <f t="shared" si="86"/>
        <v>5237.0004635188316</v>
      </c>
      <c r="AT165" s="68">
        <f>MIN($AS165*'Model Inputs &amp; Summary Results'!$F$26,'Model Inputs &amp; Summary Results'!$F$23)</f>
        <v>3000</v>
      </c>
      <c r="AU165" s="68">
        <f t="shared" si="87"/>
        <v>1684737000</v>
      </c>
      <c r="AV165" s="68">
        <f t="shared" si="88"/>
        <v>1256252483.3024421</v>
      </c>
      <c r="AX165" s="66">
        <f>'Model Inputs &amp; Summary Results'!$F$40*P165</f>
        <v>32780.236191750002</v>
      </c>
      <c r="AY165" s="66">
        <f>'Model Inputs &amp; Summary Results'!$F$41*Q165</f>
        <v>6843.9653282500003</v>
      </c>
      <c r="AZ165" s="66">
        <f>'Model Inputs &amp; Summary Results'!$F$42*R165</f>
        <v>59.74</v>
      </c>
      <c r="BA165" s="68">
        <f t="shared" si="77"/>
        <v>1166060438.6968372</v>
      </c>
      <c r="BB165" s="68">
        <f t="shared" si="89"/>
        <v>476449859.58627093</v>
      </c>
      <c r="BD165" s="68">
        <f t="shared" si="78"/>
        <v>10379.928774740847</v>
      </c>
      <c r="BE165" s="68">
        <f>MIN($BD165*'Model Inputs &amp; Summary Results'!$F$26,'Model Inputs &amp; Summary Results'!$F$23)</f>
        <v>3000</v>
      </c>
      <c r="BF165" s="68">
        <f t="shared" si="79"/>
        <v>17094.207782420264</v>
      </c>
      <c r="BG165" s="68">
        <f t="shared" si="92"/>
        <v>14094.207782420264</v>
      </c>
      <c r="BH165" s="68">
        <f t="shared" si="80"/>
        <v>337014000</v>
      </c>
      <c r="BI165" s="70">
        <f t="shared" si="81"/>
        <v>0.28901932422700083</v>
      </c>
      <c r="BJ165" s="49" t="b">
        <f>AND(BG165&lt;'Model Inputs &amp; Summary Results'!$F$14,BG165&lt;$BX$23,BI165&gt;=0.25)</f>
        <v>1</v>
      </c>
      <c r="BL165" s="68">
        <f t="shared" si="90"/>
        <v>4241.2172157797977</v>
      </c>
      <c r="BM165" s="68">
        <f>MIN($BL165*'Model Inputs &amp; Summary Results'!$F$26,'Model Inputs &amp; Summary Results'!$F$23)</f>
        <v>3000</v>
      </c>
      <c r="BN165" s="68">
        <f t="shared" si="91"/>
        <v>337014000</v>
      </c>
      <c r="BO165" s="68">
        <f t="shared" si="93"/>
        <v>829046438.69683719</v>
      </c>
      <c r="BS165" s="49"/>
      <c r="BT165" s="49"/>
      <c r="BU165" s="49"/>
      <c r="BV165" s="49"/>
      <c r="BW165" s="49"/>
      <c r="BX165" s="49"/>
    </row>
    <row r="166" spans="1:76" x14ac:dyDescent="0.45">
      <c r="A166" s="49" t="str">
        <f t="shared" si="82"/>
        <v>TX</v>
      </c>
      <c r="B166" s="62">
        <v>0.871</v>
      </c>
      <c r="C166" s="63" cm="1">
        <f t="array" ref="C166">_xlfn.IFNA(INDEX('Locations &amp; Fiber - Unserved'!$H:$H,MATCH(1,($A166='Locations &amp; Fiber - Unserved'!$A:$A)*($B166='Locations &amp; Fiber - Unserved'!$B:$B),0)),C165)</f>
        <v>0.247041749</v>
      </c>
      <c r="D166" s="63" cm="1">
        <f t="array" ref="D166">_xlfn.IFNA(INDEX('Locations &amp; Fiber - Unserved'!$G:$G,MATCH(1,($A166='Locations &amp; Fiber - Unserved'!$A:$A)*($B166='Locations &amp; Fiber - Unserved'!$B:$B),0)),D165)</f>
        <v>0.75295825100000002</v>
      </c>
      <c r="E166" s="64" cm="1">
        <f t="array" ref="E166">_xlfn.IFNA(INDEX('Locations &amp; Fiber - Unserved'!$C:$C,MATCH(1,($A166='Locations &amp; Fiber - Unserved'!$A:$A)*($B166='Locations &amp; Fiber - Unserved'!$B:$B),0)),E165)</f>
        <v>562241</v>
      </c>
      <c r="F166" s="64" cm="1">
        <f t="array" ref="F166">_xlfn.IFNA(INDEX('Locations &amp; Fiber - Unserved'!$D:$D,MATCH(1,($A166='Locations &amp; Fiber - Unserved'!$A:$A)*($B166='Locations &amp; Fiber - Unserved'!$B:$B),0)),F165)</f>
        <v>65446.389459999999</v>
      </c>
      <c r="G166" s="65" cm="1">
        <f t="array" ref="G166">_xlfn.IFNA(INDEX('Locations &amp; Fiber - Unserved'!$F:$F,MATCH(1,($A166='Locations &amp; Fiber - Unserved'!$A:$A)*($B166='Locations &amp; Fiber - Unserved'!$B:$B),0)),G165)</f>
        <v>0.288651618</v>
      </c>
      <c r="H166" s="65" cm="1">
        <f t="array" ref="H166">_xlfn.IFNA(INDEX('Locations &amp; Fiber - Unserved'!$E:$E,MATCH(1,($A166='Locations &amp; Fiber - Unserved'!$A:$A)*($B166='Locations &amp; Fiber - Unserved'!$B:$B),0)),H165)</f>
        <v>0.46885901600000002</v>
      </c>
      <c r="I166" s="63" cm="1">
        <f t="array" ref="I166">_xlfn.IFNA(INDEX('Locations &amp; Fiber - Unserved'!$I:$I,MATCH(1,($A166='Locations &amp; Fiber - Unserved'!$A:$A)*($B166='Locations &amp; Fiber - Unserved'!$B:$B),0)),I165)</f>
        <v>0.93496239299999995</v>
      </c>
      <c r="J166" s="63" cm="1">
        <f t="array" ref="J166">_xlfn.IFNA(INDEX('Locations &amp; Fiber - Unserved'!$J:$J,MATCH(1,($A166='Locations &amp; Fiber - Unserved'!$A:$A)*($B166='Locations &amp; Fiber - Unserved'!$B:$B),0)),J165)</f>
        <v>6.4600000000000005E-2</v>
      </c>
      <c r="K166" s="63" cm="1">
        <f t="array" ref="K166">_xlfn.IFNA(INDEX('Locations &amp; Fiber - Unserved'!$K:$K,MATCH(1,($A166='Locations &amp; Fiber - Unserved'!$A:$A)*($B166='Locations &amp; Fiber - Unserved'!$B:$B),0)),K165)</f>
        <v>4.4200000000000001E-4</v>
      </c>
      <c r="L166" s="64" cm="1">
        <f t="array" ref="L166">_xlfn.IFNA(INDEX('Locations &amp; Fiber - Underserved'!$C:$C,MATCH(1,($A166='Locations &amp; Fiber - Underserved'!$A:$A)*($B166='Locations &amp; Fiber - Underserved'!$B:$B),0)),L165)</f>
        <v>112473</v>
      </c>
      <c r="M166" s="64" cm="1">
        <f t="array" ref="M166">_xlfn.IFNA(INDEX('Locations &amp; Fiber - Underserved'!$D:$D,MATCH(1,($A166='Locations &amp; Fiber - Underserved'!$A:$A)*($B166='Locations &amp; Fiber - Underserved'!$B:$B),0)),M165)</f>
        <v>12064.46531</v>
      </c>
      <c r="N166" s="65" cm="1">
        <f t="array" ref="N166">_xlfn.IFNA(INDEX('Locations &amp; Fiber - Underserved'!$F:$F,MATCH(1,($A166='Locations &amp; Fiber - Underserved'!$A:$A)*($B166='Locations &amp; Fiber - Underserved'!$B:$B),0)),N165)</f>
        <v>0.26286574699999998</v>
      </c>
      <c r="O166" s="72" cm="1">
        <f t="array" ref="O166">_xlfn.IFNA(INDEX('Locations &amp; Fiber - Underserved'!$E:$E,MATCH(1,($A166='Locations &amp; Fiber - Underserved'!$A:$A)*($B166='Locations &amp; Fiber - Underserved'!$B:$B),0)),O165)</f>
        <v>0.43328966699999999</v>
      </c>
      <c r="P166" s="63" cm="1">
        <f t="array" ref="P166">_xlfn.IFNA(INDEX('Locations &amp; Fiber - Underserved'!$I:$I,MATCH(1,($A166='Locations &amp; Fiber - Underserved'!$A:$A)*($B166='Locations &amp; Fiber - Underserved'!$B:$B),0)),P165)</f>
        <v>0.857758032</v>
      </c>
      <c r="Q166" s="63" cm="1">
        <f t="array" ref="Q166">_xlfn.IFNA(INDEX('Locations &amp; Fiber - Underserved'!$J:$J,MATCH(1,($A166='Locations &amp; Fiber - Underserved'!$A:$A)*($B166='Locations &amp; Fiber - Underserved'!$B:$B),0)),Q165)</f>
        <v>0.14109164299999999</v>
      </c>
      <c r="R166" s="63" cm="1">
        <f t="array" ref="R166">_xlfn.IFNA(INDEX('Locations &amp; Fiber - Underserved'!$K:$K,MATCH(1,($A166='Locations &amp; Fiber - Underserved'!$A:$A)*($B166='Locations &amp; Fiber - Underserved'!$B:$B),0)),R165)</f>
        <v>1.15E-3</v>
      </c>
      <c r="T166" s="66">
        <f>'Model Inputs &amp; Summary Results'!$F$44*I166</f>
        <v>43242.01067625</v>
      </c>
      <c r="U166" s="66">
        <f>'Model Inputs &amp; Summary Results'!$F$45*J166</f>
        <v>3924.4500000000003</v>
      </c>
      <c r="V166" s="66">
        <f>'Model Inputs &amp; Summary Results'!$F$46*K166</f>
        <v>31.382000000000001</v>
      </c>
      <c r="W166" s="67">
        <f t="shared" si="65"/>
        <v>423344.00000049104</v>
      </c>
      <c r="X166" s="67">
        <f t="shared" si="66"/>
        <v>122198.93057073373</v>
      </c>
      <c r="Y166" s="68">
        <f t="shared" si="67"/>
        <v>5767525900.2834864</v>
      </c>
      <c r="Z166" s="68">
        <f t="shared" si="68"/>
        <v>2325834120.6051354</v>
      </c>
      <c r="AA166" s="66">
        <f>'Model Inputs &amp; Summary Results'!$F$40*I166</f>
        <v>35762.311532249994</v>
      </c>
      <c r="AB166" s="66">
        <f>'Model Inputs &amp; Summary Results'!$F$41*J166</f>
        <v>3116.9500000000003</v>
      </c>
      <c r="AC166" s="66">
        <f>'Model Inputs &amp; Summary Results'!$F$42*K166</f>
        <v>22.763000000000002</v>
      </c>
      <c r="AD166" s="67">
        <f t="shared" si="69"/>
        <v>138896.99999950899</v>
      </c>
      <c r="AE166" s="67">
        <f t="shared" si="70"/>
        <v>40092.84378520427</v>
      </c>
      <c r="AF166" s="68">
        <f t="shared" si="71"/>
        <v>1559692792.4996831</v>
      </c>
      <c r="AG166" s="68">
        <f t="shared" si="83"/>
        <v>628967563.76583672</v>
      </c>
      <c r="AI166" s="68">
        <f t="shared" si="72"/>
        <v>7327218692.7831697</v>
      </c>
      <c r="AJ166" s="68">
        <f t="shared" si="73"/>
        <v>13032.167153912947</v>
      </c>
      <c r="AK166" s="68">
        <f>MIN($AJ166*'Model Inputs &amp; Summary Results'!$F$26,'Model Inputs &amp; Summary Results'!$F$23)</f>
        <v>3000</v>
      </c>
      <c r="AL166" s="68">
        <f t="shared" si="74"/>
        <v>22129.13407450938</v>
      </c>
      <c r="AM166" s="68">
        <f t="shared" si="84"/>
        <v>19129.13407450938</v>
      </c>
      <c r="AN166" s="68">
        <f t="shared" si="75"/>
        <v>1686723000</v>
      </c>
      <c r="AO166" s="69">
        <f t="shared" si="76"/>
        <v>0.2301996256316618</v>
      </c>
      <c r="AP166" s="49" t="b">
        <f>AND(AM166&lt;'Model Inputs &amp; Summary Results'!$F$14,AO166&gt;=0.25)</f>
        <v>0</v>
      </c>
      <c r="AR166" s="68">
        <f t="shared" si="85"/>
        <v>2954801684.3709722</v>
      </c>
      <c r="AS166" s="68">
        <f t="shared" si="86"/>
        <v>5255.4005922210799</v>
      </c>
      <c r="AT166" s="68">
        <f>MIN($AS166*'Model Inputs &amp; Summary Results'!$F$26,'Model Inputs &amp; Summary Results'!$F$23)</f>
        <v>3000</v>
      </c>
      <c r="AU166" s="68">
        <f t="shared" si="87"/>
        <v>1686723000</v>
      </c>
      <c r="AV166" s="68">
        <f t="shared" si="88"/>
        <v>1268078684.3709722</v>
      </c>
      <c r="AX166" s="66">
        <f>'Model Inputs &amp; Summary Results'!$F$40*P166</f>
        <v>32809.244724000004</v>
      </c>
      <c r="AY166" s="66">
        <f>'Model Inputs &amp; Summary Results'!$F$41*Q166</f>
        <v>6807.6717747499997</v>
      </c>
      <c r="AZ166" s="66">
        <f>'Model Inputs &amp; Summary Results'!$F$42*R166</f>
        <v>59.225000000000001</v>
      </c>
      <c r="BA166" s="68">
        <f t="shared" si="77"/>
        <v>1173036993.0175195</v>
      </c>
      <c r="BB166" s="68">
        <f t="shared" si="89"/>
        <v>478671432.74632078</v>
      </c>
      <c r="BD166" s="68">
        <f t="shared" si="78"/>
        <v>10429.498573146617</v>
      </c>
      <c r="BE166" s="68">
        <f>MIN($BD166*'Model Inputs &amp; Summary Results'!$F$26,'Model Inputs &amp; Summary Results'!$F$23)</f>
        <v>3000</v>
      </c>
      <c r="BF166" s="68">
        <f t="shared" si="79"/>
        <v>17191.262137838268</v>
      </c>
      <c r="BG166" s="68">
        <f t="shared" si="92"/>
        <v>14191.262137838268</v>
      </c>
      <c r="BH166" s="68">
        <f t="shared" si="80"/>
        <v>337419000</v>
      </c>
      <c r="BI166" s="70">
        <f t="shared" si="81"/>
        <v>0.28764565994804958</v>
      </c>
      <c r="BJ166" s="49" t="b">
        <f>AND(BG166&lt;'Model Inputs &amp; Summary Results'!$F$14,BG166&lt;$BX$23,BI166&gt;=0.25)</f>
        <v>1</v>
      </c>
      <c r="BL166" s="68">
        <f t="shared" si="90"/>
        <v>4255.8785908290947</v>
      </c>
      <c r="BM166" s="68">
        <f>MIN($BL166*'Model Inputs &amp; Summary Results'!$F$26,'Model Inputs &amp; Summary Results'!$F$23)</f>
        <v>3000</v>
      </c>
      <c r="BN166" s="68">
        <f t="shared" si="91"/>
        <v>337419000</v>
      </c>
      <c r="BO166" s="68">
        <f t="shared" si="93"/>
        <v>835617993.01751947</v>
      </c>
      <c r="BS166" s="49"/>
      <c r="BT166" s="49"/>
      <c r="BU166" s="49"/>
      <c r="BV166" s="49"/>
      <c r="BW166" s="49"/>
      <c r="BX166" s="49"/>
    </row>
    <row r="167" spans="1:76" x14ac:dyDescent="0.45">
      <c r="A167" s="49" t="str">
        <f t="shared" si="82"/>
        <v>TX</v>
      </c>
      <c r="B167" s="62">
        <v>0.872</v>
      </c>
      <c r="C167" s="63" cm="1">
        <f t="array" ref="C167">_xlfn.IFNA(INDEX('Locations &amp; Fiber - Unserved'!$H:$H,MATCH(1,($A167='Locations &amp; Fiber - Unserved'!$A:$A)*($B167='Locations &amp; Fiber - Unserved'!$B:$B),0)),C166)</f>
        <v>0.24714945099999999</v>
      </c>
      <c r="D167" s="63" cm="1">
        <f t="array" ref="D167">_xlfn.IFNA(INDEX('Locations &amp; Fiber - Unserved'!$G:$G,MATCH(1,($A167='Locations &amp; Fiber - Unserved'!$A:$A)*($B167='Locations &amp; Fiber - Unserved'!$B:$B),0)),D166)</f>
        <v>0.75285054900000004</v>
      </c>
      <c r="E167" s="64" cm="1">
        <f t="array" ref="E167">_xlfn.IFNA(INDEX('Locations &amp; Fiber - Unserved'!$C:$C,MATCH(1,($A167='Locations &amp; Fiber - Unserved'!$A:$A)*($B167='Locations &amp; Fiber - Unserved'!$B:$B),0)),E166)</f>
        <v>562874</v>
      </c>
      <c r="F167" s="64" cm="1">
        <f t="array" ref="F167">_xlfn.IFNA(INDEX('Locations &amp; Fiber - Unserved'!$D:$D,MATCH(1,($A167='Locations &amp; Fiber - Unserved'!$A:$A)*($B167='Locations &amp; Fiber - Unserved'!$B:$B),0)),F166)</f>
        <v>65744.113029999993</v>
      </c>
      <c r="G167" s="65" cm="1">
        <f t="array" ref="G167">_xlfn.IFNA(INDEX('Locations &amp; Fiber - Unserved'!$F:$F,MATCH(1,($A167='Locations &amp; Fiber - Unserved'!$A:$A)*($B167='Locations &amp; Fiber - Unserved'!$B:$B),0)),G166)</f>
        <v>0.289853468</v>
      </c>
      <c r="H167" s="65" cm="1">
        <f t="array" ref="H167">_xlfn.IFNA(INDEX('Locations &amp; Fiber - Unserved'!$E:$E,MATCH(1,($A167='Locations &amp; Fiber - Unserved'!$A:$A)*($B167='Locations &amp; Fiber - Unserved'!$B:$B),0)),H166)</f>
        <v>0.47175288599999998</v>
      </c>
      <c r="I167" s="63" cm="1">
        <f t="array" ref="I167">_xlfn.IFNA(INDEX('Locations &amp; Fiber - Unserved'!$I:$I,MATCH(1,($A167='Locations &amp; Fiber - Unserved'!$A:$A)*($B167='Locations &amp; Fiber - Unserved'!$B:$B),0)),I166)</f>
        <v>0.93521190200000004</v>
      </c>
      <c r="J167" s="63" cm="1">
        <f t="array" ref="J167">_xlfn.IFNA(INDEX('Locations &amp; Fiber - Unserved'!$J:$J,MATCH(1,($A167='Locations &amp; Fiber - Unserved'!$A:$A)*($B167='Locations &amp; Fiber - Unserved'!$B:$B),0)),J166)</f>
        <v>6.4299999999999996E-2</v>
      </c>
      <c r="K167" s="63" cm="1">
        <f t="array" ref="K167">_xlfn.IFNA(INDEX('Locations &amp; Fiber - Unserved'!$K:$K,MATCH(1,($A167='Locations &amp; Fiber - Unserved'!$A:$A)*($B167='Locations &amp; Fiber - Unserved'!$B:$B),0)),K166)</f>
        <v>4.4099999999999999E-4</v>
      </c>
      <c r="L167" s="64" cm="1">
        <f t="array" ref="L167">_xlfn.IFNA(INDEX('Locations &amp; Fiber - Underserved'!$C:$C,MATCH(1,($A167='Locations &amp; Fiber - Underserved'!$A:$A)*($B167='Locations &amp; Fiber - Underserved'!$B:$B),0)),L166)</f>
        <v>112592</v>
      </c>
      <c r="M167" s="64" cm="1">
        <f t="array" ref="M167">_xlfn.IFNA(INDEX('Locations &amp; Fiber - Underserved'!$D:$D,MATCH(1,($A167='Locations &amp; Fiber - Underserved'!$A:$A)*($B167='Locations &amp; Fiber - Underserved'!$B:$B),0)),M166)</f>
        <v>12116.18147</v>
      </c>
      <c r="N167" s="65" cm="1">
        <f t="array" ref="N167">_xlfn.IFNA(INDEX('Locations &amp; Fiber - Underserved'!$F:$F,MATCH(1,($A167='Locations &amp; Fiber - Underserved'!$A:$A)*($B167='Locations &amp; Fiber - Underserved'!$B:$B),0)),N166)</f>
        <v>0.26397139200000003</v>
      </c>
      <c r="O167" s="72" cm="1">
        <f t="array" ref="O167">_xlfn.IFNA(INDEX('Locations &amp; Fiber - Underserved'!$E:$E,MATCH(1,($A167='Locations &amp; Fiber - Underserved'!$A:$A)*($B167='Locations &amp; Fiber - Underserved'!$B:$B),0)),O166)</f>
        <v>0.43596120100000002</v>
      </c>
      <c r="P167" s="63" cm="1">
        <f t="array" ref="P167">_xlfn.IFNA(INDEX('Locations &amp; Fiber - Underserved'!$I:$I,MATCH(1,($A167='Locations &amp; Fiber - Underserved'!$A:$A)*($B167='Locations &amp; Fiber - Underserved'!$B:$B),0)),P166)</f>
        <v>0.85822716300000002</v>
      </c>
      <c r="Q167" s="63" cm="1">
        <f t="array" ref="Q167">_xlfn.IFNA(INDEX('Locations &amp; Fiber - Underserved'!$J:$J,MATCH(1,($A167='Locations &amp; Fiber - Underserved'!$A:$A)*($B167='Locations &amp; Fiber - Underserved'!$B:$B),0)),Q166)</f>
        <v>0.14062676499999999</v>
      </c>
      <c r="R167" s="63" cm="1">
        <f t="array" ref="R167">_xlfn.IFNA(INDEX('Locations &amp; Fiber - Underserved'!$K:$K,MATCH(1,($A167='Locations &amp; Fiber - Underserved'!$A:$A)*($B167='Locations &amp; Fiber - Underserved'!$B:$B),0)),R166)</f>
        <v>1.15E-3</v>
      </c>
      <c r="T167" s="66">
        <f>'Model Inputs &amp; Summary Results'!$F$44*I167</f>
        <v>43253.550467500005</v>
      </c>
      <c r="U167" s="66">
        <f>'Model Inputs &amp; Summary Results'!$F$45*J167</f>
        <v>3906.2249999999999</v>
      </c>
      <c r="V167" s="66">
        <f>'Model Inputs &amp; Summary Results'!$F$46*K167</f>
        <v>31.311</v>
      </c>
      <c r="W167" s="67">
        <f t="shared" si="65"/>
        <v>423759.99991782603</v>
      </c>
      <c r="X167" s="67">
        <f t="shared" si="66"/>
        <v>122828.3055758616</v>
      </c>
      <c r="Y167" s="68">
        <f t="shared" si="67"/>
        <v>5796401189.086998</v>
      </c>
      <c r="Z167" s="68">
        <f t="shared" si="68"/>
        <v>2335746023.2879734</v>
      </c>
      <c r="AA167" s="66">
        <f>'Model Inputs &amp; Summary Results'!$F$40*I167</f>
        <v>35771.855251500005</v>
      </c>
      <c r="AB167" s="66">
        <f>'Model Inputs &amp; Summary Results'!$F$41*J167</f>
        <v>3102.4749999999999</v>
      </c>
      <c r="AC167" s="66">
        <f>'Model Inputs &amp; Summary Results'!$F$42*K167</f>
        <v>22.711500000000001</v>
      </c>
      <c r="AD167" s="67">
        <f t="shared" si="69"/>
        <v>139114.000082174</v>
      </c>
      <c r="AE167" s="67">
        <f t="shared" si="70"/>
        <v>40322.675371170415</v>
      </c>
      <c r="AF167" s="68">
        <f t="shared" si="71"/>
        <v>1568432787.4445965</v>
      </c>
      <c r="AG167" s="68">
        <f t="shared" si="83"/>
        <v>632023306.6278193</v>
      </c>
      <c r="AI167" s="68">
        <f t="shared" si="72"/>
        <v>7364833976.5315943</v>
      </c>
      <c r="AJ167" s="68">
        <f t="shared" si="73"/>
        <v>13084.3385491808</v>
      </c>
      <c r="AK167" s="68">
        <f>MIN($AJ167*'Model Inputs &amp; Summary Results'!$F$26,'Model Inputs &amp; Summary Results'!$F$23)</f>
        <v>3000</v>
      </c>
      <c r="AL167" s="68">
        <f t="shared" si="74"/>
        <v>22262.531234518672</v>
      </c>
      <c r="AM167" s="68">
        <f t="shared" si="84"/>
        <v>19262.531234518672</v>
      </c>
      <c r="AN167" s="68">
        <f t="shared" si="75"/>
        <v>1688622000</v>
      </c>
      <c r="AO167" s="69">
        <f t="shared" si="76"/>
        <v>0.22928174693155026</v>
      </c>
      <c r="AP167" s="49" t="b">
        <f>AND(AM167&lt;'Model Inputs &amp; Summary Results'!$F$14,AO167&gt;=0.25)</f>
        <v>0</v>
      </c>
      <c r="AR167" s="68">
        <f t="shared" si="85"/>
        <v>2967769329.9157925</v>
      </c>
      <c r="AS167" s="68">
        <f t="shared" si="86"/>
        <v>5272.5287185334419</v>
      </c>
      <c r="AT167" s="68">
        <f>MIN($AS167*'Model Inputs &amp; Summary Results'!$F$26,'Model Inputs &amp; Summary Results'!$F$23)</f>
        <v>3000</v>
      </c>
      <c r="AU167" s="68">
        <f t="shared" si="87"/>
        <v>1688622000</v>
      </c>
      <c r="AV167" s="68">
        <f t="shared" si="88"/>
        <v>1279147329.9157925</v>
      </c>
      <c r="AX167" s="66">
        <f>'Model Inputs &amp; Summary Results'!$F$40*P167</f>
        <v>32827.188984749999</v>
      </c>
      <c r="AY167" s="66">
        <f>'Model Inputs &amp; Summary Results'!$F$41*Q167</f>
        <v>6785.2414112499991</v>
      </c>
      <c r="AZ167" s="66">
        <f>'Model Inputs &amp; Summary Results'!$F$42*R167</f>
        <v>59.225000000000001</v>
      </c>
      <c r="BA167" s="68">
        <f t="shared" si="77"/>
        <v>1179083926.7584736</v>
      </c>
      <c r="BB167" s="68">
        <f t="shared" si="89"/>
        <v>480668975.99324065</v>
      </c>
      <c r="BD167" s="68">
        <f t="shared" si="78"/>
        <v>10472.182097826431</v>
      </c>
      <c r="BE167" s="68">
        <f>MIN($BD167*'Model Inputs &amp; Summary Results'!$F$26,'Model Inputs &amp; Summary Results'!$F$23)</f>
        <v>3000</v>
      </c>
      <c r="BF167" s="68">
        <f t="shared" si="79"/>
        <v>17295.302532098289</v>
      </c>
      <c r="BG167" s="68">
        <f t="shared" si="92"/>
        <v>14295.302532098289</v>
      </c>
      <c r="BH167" s="68">
        <f t="shared" si="80"/>
        <v>337776000</v>
      </c>
      <c r="BI167" s="70">
        <f t="shared" si="81"/>
        <v>0.28647324616544523</v>
      </c>
      <c r="BJ167" s="49" t="b">
        <f>AND(BG167&lt;'Model Inputs &amp; Summary Results'!$F$14,BG167&lt;$BX$23,BI167&gt;=0.25)</f>
        <v>1</v>
      </c>
      <c r="BL167" s="68">
        <f t="shared" si="90"/>
        <v>4269.1219268974764</v>
      </c>
      <c r="BM167" s="68">
        <f>MIN($BL167*'Model Inputs &amp; Summary Results'!$F$26,'Model Inputs &amp; Summary Results'!$F$23)</f>
        <v>3000</v>
      </c>
      <c r="BN167" s="68">
        <f t="shared" si="91"/>
        <v>337776000</v>
      </c>
      <c r="BO167" s="68">
        <f t="shared" si="93"/>
        <v>841307926.75847363</v>
      </c>
      <c r="BS167" s="49"/>
      <c r="BT167" s="49"/>
      <c r="BU167" s="49"/>
      <c r="BV167" s="49"/>
      <c r="BW167" s="49"/>
      <c r="BX167" s="49"/>
    </row>
    <row r="168" spans="1:76" x14ac:dyDescent="0.45">
      <c r="A168" s="49" t="str">
        <f t="shared" si="82"/>
        <v>TX</v>
      </c>
      <c r="B168" s="62">
        <v>0.873</v>
      </c>
      <c r="C168" s="63" cm="1">
        <f t="array" ref="C168">_xlfn.IFNA(INDEX('Locations &amp; Fiber - Unserved'!$H:$H,MATCH(1,($A168='Locations &amp; Fiber - Unserved'!$A:$A)*($B168='Locations &amp; Fiber - Unserved'!$B:$B),0)),C167)</f>
        <v>0.24713855300000001</v>
      </c>
      <c r="D168" s="63" cm="1">
        <f t="array" ref="D168">_xlfn.IFNA(INDEX('Locations &amp; Fiber - Unserved'!$G:$G,MATCH(1,($A168='Locations &amp; Fiber - Unserved'!$A:$A)*($B168='Locations &amp; Fiber - Unserved'!$B:$B),0)),D167)</f>
        <v>0.75286144700000002</v>
      </c>
      <c r="E168" s="64" cm="1">
        <f t="array" ref="E168">_xlfn.IFNA(INDEX('Locations &amp; Fiber - Unserved'!$C:$C,MATCH(1,($A168='Locations &amp; Fiber - Unserved'!$A:$A)*($B168='Locations &amp; Fiber - Unserved'!$B:$B),0)),E167)</f>
        <v>563526</v>
      </c>
      <c r="F168" s="64" cm="1">
        <f t="array" ref="F168">_xlfn.IFNA(INDEX('Locations &amp; Fiber - Unserved'!$D:$D,MATCH(1,($A168='Locations &amp; Fiber - Unserved'!$A:$A)*($B168='Locations &amp; Fiber - Unserved'!$B:$B),0)),F167)</f>
        <v>66052.632840000006</v>
      </c>
      <c r="G168" s="65" cm="1">
        <f t="array" ref="G168">_xlfn.IFNA(INDEX('Locations &amp; Fiber - Unserved'!$F:$F,MATCH(1,($A168='Locations &amp; Fiber - Unserved'!$A:$A)*($B168='Locations &amp; Fiber - Unserved'!$B:$B),0)),G167)</f>
        <v>0.29103307899999997</v>
      </c>
      <c r="H168" s="65" cm="1">
        <f t="array" ref="H168">_xlfn.IFNA(INDEX('Locations &amp; Fiber - Unserved'!$E:$E,MATCH(1,($A168='Locations &amp; Fiber - Unserved'!$A:$A)*($B168='Locations &amp; Fiber - Unserved'!$B:$B),0)),H167)</f>
        <v>0.47423343099999998</v>
      </c>
      <c r="I168" s="63" cm="1">
        <f t="array" ref="I168">_xlfn.IFNA(INDEX('Locations &amp; Fiber - Unserved'!$I:$I,MATCH(1,($A168='Locations &amp; Fiber - Unserved'!$A:$A)*($B168='Locations &amp; Fiber - Unserved'!$B:$B),0)),I167)</f>
        <v>0.93546534100000001</v>
      </c>
      <c r="J168" s="63" cm="1">
        <f t="array" ref="J168">_xlfn.IFNA(INDEX('Locations &amp; Fiber - Unserved'!$J:$J,MATCH(1,($A168='Locations &amp; Fiber - Unserved'!$A:$A)*($B168='Locations &amp; Fiber - Unserved'!$B:$B),0)),J167)</f>
        <v>6.4100000000000004E-2</v>
      </c>
      <c r="K168" s="63" cm="1">
        <f t="array" ref="K168">_xlfn.IFNA(INDEX('Locations &amp; Fiber - Unserved'!$K:$K,MATCH(1,($A168='Locations &amp; Fiber - Unserved'!$A:$A)*($B168='Locations &amp; Fiber - Unserved'!$B:$B),0)),K167)</f>
        <v>4.3899999999999999E-4</v>
      </c>
      <c r="L168" s="64" cm="1">
        <f t="array" ref="L168">_xlfn.IFNA(INDEX('Locations &amp; Fiber - Underserved'!$C:$C,MATCH(1,($A168='Locations &amp; Fiber - Underserved'!$A:$A)*($B168='Locations &amp; Fiber - Underserved'!$B:$B),0)),L167)</f>
        <v>112729</v>
      </c>
      <c r="M168" s="64" cm="1">
        <f t="array" ref="M168">_xlfn.IFNA(INDEX('Locations &amp; Fiber - Underserved'!$D:$D,MATCH(1,($A168='Locations &amp; Fiber - Underserved'!$A:$A)*($B168='Locations &amp; Fiber - Underserved'!$B:$B),0)),M167)</f>
        <v>12176.15688</v>
      </c>
      <c r="N168" s="65" cm="1">
        <f t="array" ref="N168">_xlfn.IFNA(INDEX('Locations &amp; Fiber - Underserved'!$F:$F,MATCH(1,($A168='Locations &amp; Fiber - Underserved'!$A:$A)*($B168='Locations &amp; Fiber - Underserved'!$B:$B),0)),N167)</f>
        <v>0.26510964999999997</v>
      </c>
      <c r="O168" s="72" cm="1">
        <f t="array" ref="O168">_xlfn.IFNA(INDEX('Locations &amp; Fiber - Underserved'!$E:$E,MATCH(1,($A168='Locations &amp; Fiber - Underserved'!$A:$A)*($B168='Locations &amp; Fiber - Underserved'!$B:$B),0)),O167)</f>
        <v>0.43995558000000001</v>
      </c>
      <c r="P168" s="63" cm="1">
        <f t="array" ref="P168">_xlfn.IFNA(INDEX('Locations &amp; Fiber - Underserved'!$I:$I,MATCH(1,($A168='Locations &amp; Fiber - Underserved'!$A:$A)*($B168='Locations &amp; Fiber - Underserved'!$B:$B),0)),P167)</f>
        <v>0.85879022800000004</v>
      </c>
      <c r="Q168" s="63" cm="1">
        <f t="array" ref="Q168">_xlfn.IFNA(INDEX('Locations &amp; Fiber - Underserved'!$J:$J,MATCH(1,($A168='Locations &amp; Fiber - Underserved'!$A:$A)*($B168='Locations &amp; Fiber - Underserved'!$B:$B),0)),Q167)</f>
        <v>0.14006858699999999</v>
      </c>
      <c r="R168" s="63" cm="1">
        <f t="array" ref="R168">_xlfn.IFNA(INDEX('Locations &amp; Fiber - Underserved'!$K:$K,MATCH(1,($A168='Locations &amp; Fiber - Underserved'!$A:$A)*($B168='Locations &amp; Fiber - Underserved'!$B:$B),0)),R167)</f>
        <v>1.14E-3</v>
      </c>
      <c r="T168" s="66">
        <f>'Model Inputs &amp; Summary Results'!$F$44*I168</f>
        <v>43265.272021249999</v>
      </c>
      <c r="U168" s="66">
        <f>'Model Inputs &amp; Summary Results'!$F$45*J168</f>
        <v>3894.0750000000003</v>
      </c>
      <c r="V168" s="66">
        <f>'Model Inputs &amp; Summary Results'!$F$46*K168</f>
        <v>31.169</v>
      </c>
      <c r="W168" s="67">
        <f t="shared" si="65"/>
        <v>424256.99978212203</v>
      </c>
      <c r="X168" s="67">
        <f t="shared" si="66"/>
        <v>123472.82093389329</v>
      </c>
      <c r="Y168" s="68">
        <f t="shared" si="67"/>
        <v>5826746134.4698238</v>
      </c>
      <c r="Z168" s="68">
        <f t="shared" si="68"/>
        <v>2346712666.9828863</v>
      </c>
      <c r="AA168" s="66">
        <f>'Model Inputs &amp; Summary Results'!$F$40*I168</f>
        <v>35781.549293249998</v>
      </c>
      <c r="AB168" s="66">
        <f>'Model Inputs &amp; Summary Results'!$F$41*J168</f>
        <v>3092.8250000000003</v>
      </c>
      <c r="AC168" s="66">
        <f>'Model Inputs &amp; Summary Results'!$F$42*K168</f>
        <v>22.608499999999999</v>
      </c>
      <c r="AD168" s="67">
        <f t="shared" si="69"/>
        <v>139269.000217878</v>
      </c>
      <c r="AE168" s="67">
        <f t="shared" si="70"/>
        <v>40531.885942660701</v>
      </c>
      <c r="AF168" s="68">
        <f t="shared" si="71"/>
        <v>1576568070.0896447</v>
      </c>
      <c r="AG168" s="68">
        <f t="shared" si="83"/>
        <v>634960263.42269564</v>
      </c>
      <c r="AI168" s="68">
        <f t="shared" si="72"/>
        <v>7403314204.5594683</v>
      </c>
      <c r="AJ168" s="68">
        <f t="shared" si="73"/>
        <v>13137.48470267471</v>
      </c>
      <c r="AK168" s="68">
        <f>MIN($AJ168*'Model Inputs &amp; Summary Results'!$F$26,'Model Inputs &amp; Summary Results'!$F$23)</f>
        <v>3000</v>
      </c>
      <c r="AL168" s="68">
        <f t="shared" si="74"/>
        <v>22379.320323417855</v>
      </c>
      <c r="AM168" s="68">
        <f t="shared" si="84"/>
        <v>19379.320323417855</v>
      </c>
      <c r="AN168" s="68">
        <f t="shared" si="75"/>
        <v>1690578000</v>
      </c>
      <c r="AO168" s="69">
        <f t="shared" si="76"/>
        <v>0.22835421451636162</v>
      </c>
      <c r="AP168" s="49" t="b">
        <f>AND(AM168&lt;'Model Inputs &amp; Summary Results'!$F$14,AO168&gt;=0.25)</f>
        <v>0</v>
      </c>
      <c r="AR168" s="68">
        <f t="shared" si="85"/>
        <v>2981672930.405582</v>
      </c>
      <c r="AS168" s="68">
        <f t="shared" si="86"/>
        <v>5291.1009082199971</v>
      </c>
      <c r="AT168" s="68">
        <f>MIN($AS168*'Model Inputs &amp; Summary Results'!$F$26,'Model Inputs &amp; Summary Results'!$F$23)</f>
        <v>3000</v>
      </c>
      <c r="AU168" s="68">
        <f t="shared" si="87"/>
        <v>1690578000</v>
      </c>
      <c r="AV168" s="68">
        <f t="shared" si="88"/>
        <v>1291094930.405582</v>
      </c>
      <c r="AX168" s="66">
        <f>'Model Inputs &amp; Summary Results'!$F$40*P168</f>
        <v>32848.726221000004</v>
      </c>
      <c r="AY168" s="66">
        <f>'Model Inputs &amp; Summary Results'!$F$41*Q168</f>
        <v>6758.3093227499994</v>
      </c>
      <c r="AZ168" s="66">
        <f>'Model Inputs &amp; Summary Results'!$F$42*R168</f>
        <v>58.71</v>
      </c>
      <c r="BA168" s="68">
        <f t="shared" si="77"/>
        <v>1185432452.5546632</v>
      </c>
      <c r="BB168" s="68">
        <f t="shared" si="89"/>
        <v>482976340.50286096</v>
      </c>
      <c r="BD168" s="68">
        <f t="shared" si="78"/>
        <v>10515.771918092621</v>
      </c>
      <c r="BE168" s="68">
        <f>MIN($BD168*'Model Inputs &amp; Summary Results'!$F$26,'Model Inputs &amp; Summary Results'!$F$23)</f>
        <v>3000</v>
      </c>
      <c r="BF168" s="68">
        <f t="shared" si="79"/>
        <v>17451.166086832949</v>
      </c>
      <c r="BG168" s="68">
        <f t="shared" si="92"/>
        <v>14451.166086832949</v>
      </c>
      <c r="BH168" s="68">
        <f t="shared" si="80"/>
        <v>338187000</v>
      </c>
      <c r="BI168" s="70">
        <f t="shared" si="81"/>
        <v>0.28528576155578578</v>
      </c>
      <c r="BJ168" s="49" t="b">
        <f>AND(BG168&lt;'Model Inputs &amp; Summary Results'!$F$14,BG168&lt;$BX$23,BI168&gt;=0.25)</f>
        <v>1</v>
      </c>
      <c r="BL168" s="68">
        <f t="shared" si="90"/>
        <v>4284.4018886254735</v>
      </c>
      <c r="BM168" s="68">
        <f>MIN($BL168*'Model Inputs &amp; Summary Results'!$F$26,'Model Inputs &amp; Summary Results'!$F$23)</f>
        <v>3000</v>
      </c>
      <c r="BN168" s="68">
        <f t="shared" si="91"/>
        <v>338187000</v>
      </c>
      <c r="BO168" s="68">
        <f t="shared" si="93"/>
        <v>847245452.55466318</v>
      </c>
      <c r="BS168" s="49"/>
      <c r="BT168" s="49"/>
      <c r="BU168" s="49"/>
      <c r="BV168" s="49"/>
      <c r="BW168" s="49"/>
      <c r="BX168" s="49"/>
    </row>
    <row r="169" spans="1:76" x14ac:dyDescent="0.45">
      <c r="A169" s="49" t="str">
        <f t="shared" si="82"/>
        <v>TX</v>
      </c>
      <c r="B169" s="62">
        <v>0.874</v>
      </c>
      <c r="C169" s="63" cm="1">
        <f t="array" ref="C169">_xlfn.IFNA(INDEX('Locations &amp; Fiber - Unserved'!$H:$H,MATCH(1,($A169='Locations &amp; Fiber - Unserved'!$A:$A)*($B169='Locations &amp; Fiber - Unserved'!$B:$B),0)),C168)</f>
        <v>0.247072191</v>
      </c>
      <c r="D169" s="63" cm="1">
        <f t="array" ref="D169">_xlfn.IFNA(INDEX('Locations &amp; Fiber - Unserved'!$G:$G,MATCH(1,($A169='Locations &amp; Fiber - Unserved'!$A:$A)*($B169='Locations &amp; Fiber - Unserved'!$B:$B),0)),D168)</f>
        <v>0.752927809</v>
      </c>
      <c r="E169" s="64" cm="1">
        <f t="array" ref="E169">_xlfn.IFNA(INDEX('Locations &amp; Fiber - Unserved'!$C:$C,MATCH(1,($A169='Locations &amp; Fiber - Unserved'!$A:$A)*($B169='Locations &amp; Fiber - Unserved'!$B:$B),0)),E168)</f>
        <v>564159</v>
      </c>
      <c r="F169" s="64" cm="1">
        <f t="array" ref="F169">_xlfn.IFNA(INDEX('Locations &amp; Fiber - Unserved'!$D:$D,MATCH(1,($A169='Locations &amp; Fiber - Unserved'!$A:$A)*($B169='Locations &amp; Fiber - Unserved'!$B:$B),0)),F168)</f>
        <v>66353.857669999998</v>
      </c>
      <c r="G169" s="65" cm="1">
        <f t="array" ref="G169">_xlfn.IFNA(INDEX('Locations &amp; Fiber - Unserved'!$F:$F,MATCH(1,($A169='Locations &amp; Fiber - Unserved'!$A:$A)*($B169='Locations &amp; Fiber - Unserved'!$B:$B),0)),G168)</f>
        <v>0.29225428799999997</v>
      </c>
      <c r="H169" s="65" cm="1">
        <f t="array" ref="H169">_xlfn.IFNA(INDEX('Locations &amp; Fiber - Unserved'!$E:$E,MATCH(1,($A169='Locations &amp; Fiber - Unserved'!$A:$A)*($B169='Locations &amp; Fiber - Unserved'!$B:$B),0)),H168)</f>
        <v>0.47764190400000001</v>
      </c>
      <c r="I169" s="63" cm="1">
        <f t="array" ref="I169">_xlfn.IFNA(INDEX('Locations &amp; Fiber - Unserved'!$I:$I,MATCH(1,($A169='Locations &amp; Fiber - Unserved'!$A:$A)*($B169='Locations &amp; Fiber - Unserved'!$B:$B),0)),I168)</f>
        <v>0.93571914199999995</v>
      </c>
      <c r="J169" s="63" cm="1">
        <f t="array" ref="J169">_xlfn.IFNA(INDEX('Locations &amp; Fiber - Unserved'!$J:$J,MATCH(1,($A169='Locations &amp; Fiber - Unserved'!$A:$A)*($B169='Locations &amp; Fiber - Unserved'!$B:$B),0)),J168)</f>
        <v>6.3799999999999996E-2</v>
      </c>
      <c r="K169" s="63" cm="1">
        <f t="array" ref="K169">_xlfn.IFNA(INDEX('Locations &amp; Fiber - Unserved'!$K:$K,MATCH(1,($A169='Locations &amp; Fiber - Unserved'!$A:$A)*($B169='Locations &amp; Fiber - Unserved'!$B:$B),0)),K168)</f>
        <v>4.37E-4</v>
      </c>
      <c r="L169" s="64" cm="1">
        <f t="array" ref="L169">_xlfn.IFNA(INDEX('Locations &amp; Fiber - Underserved'!$C:$C,MATCH(1,($A169='Locations &amp; Fiber - Underserved'!$A:$A)*($B169='Locations &amp; Fiber - Underserved'!$B:$B),0)),L168)</f>
        <v>112860</v>
      </c>
      <c r="M169" s="64" cm="1">
        <f t="array" ref="M169">_xlfn.IFNA(INDEX('Locations &amp; Fiber - Underserved'!$D:$D,MATCH(1,($A169='Locations &amp; Fiber - Underserved'!$A:$A)*($B169='Locations &amp; Fiber - Underserved'!$B:$B),0)),M168)</f>
        <v>12233.90043</v>
      </c>
      <c r="N169" s="65" cm="1">
        <f t="array" ref="N169">_xlfn.IFNA(INDEX('Locations &amp; Fiber - Underserved'!$F:$F,MATCH(1,($A169='Locations &amp; Fiber - Underserved'!$A:$A)*($B169='Locations &amp; Fiber - Underserved'!$B:$B),0)),N168)</f>
        <v>0.26625293799999999</v>
      </c>
      <c r="O169" s="72" cm="1">
        <f t="array" ref="O169">_xlfn.IFNA(INDEX('Locations &amp; Fiber - Underserved'!$E:$E,MATCH(1,($A169='Locations &amp; Fiber - Underserved'!$A:$A)*($B169='Locations &amp; Fiber - Underserved'!$B:$B),0)),O168)</f>
        <v>0.44121229000000001</v>
      </c>
      <c r="P169" s="63" cm="1">
        <f t="array" ref="P169">_xlfn.IFNA(INDEX('Locations &amp; Fiber - Underserved'!$I:$I,MATCH(1,($A169='Locations &amp; Fiber - Underserved'!$A:$A)*($B169='Locations &amp; Fiber - Underserved'!$B:$B),0)),P168)</f>
        <v>0.85955452200000004</v>
      </c>
      <c r="Q169" s="63" cm="1">
        <f t="array" ref="Q169">_xlfn.IFNA(INDEX('Locations &amp; Fiber - Underserved'!$J:$J,MATCH(1,($A169='Locations &amp; Fiber - Underserved'!$A:$A)*($B169='Locations &amp; Fiber - Underserved'!$B:$B),0)),Q168)</f>
        <v>0.13931049600000001</v>
      </c>
      <c r="R169" s="63" cm="1">
        <f t="array" ref="R169">_xlfn.IFNA(INDEX('Locations &amp; Fiber - Underserved'!$K:$K,MATCH(1,($A169='Locations &amp; Fiber - Underserved'!$A:$A)*($B169='Locations &amp; Fiber - Underserved'!$B:$B),0)),R168)</f>
        <v>1.1299999999999999E-3</v>
      </c>
      <c r="T169" s="66">
        <f>'Model Inputs &amp; Summary Results'!$F$44*I169</f>
        <v>43277.010317499997</v>
      </c>
      <c r="U169" s="66">
        <f>'Model Inputs &amp; Summary Results'!$F$45*J169</f>
        <v>3875.85</v>
      </c>
      <c r="V169" s="66">
        <f>'Model Inputs &amp; Summary Results'!$F$46*K169</f>
        <v>31.027000000000001</v>
      </c>
      <c r="W169" s="67">
        <f t="shared" si="65"/>
        <v>424770.999797631</v>
      </c>
      <c r="X169" s="67">
        <f t="shared" si="66"/>
        <v>124141.14610890478</v>
      </c>
      <c r="Y169" s="68">
        <f t="shared" si="67"/>
        <v>5857461849.4678659</v>
      </c>
      <c r="Z169" s="68">
        <f t="shared" si="68"/>
        <v>2357291188.406167</v>
      </c>
      <c r="AA169" s="66">
        <f>'Model Inputs &amp; Summary Results'!$F$40*I169</f>
        <v>35791.257181499997</v>
      </c>
      <c r="AB169" s="66">
        <f>'Model Inputs &amp; Summary Results'!$F$41*J169</f>
        <v>3078.35</v>
      </c>
      <c r="AC169" s="66">
        <f>'Model Inputs &amp; Summary Results'!$F$42*K169</f>
        <v>22.505500000000001</v>
      </c>
      <c r="AD169" s="67">
        <f t="shared" si="69"/>
        <v>139388.000202369</v>
      </c>
      <c r="AE169" s="67">
        <f t="shared" si="70"/>
        <v>40736.740754887207</v>
      </c>
      <c r="AF169" s="68">
        <f t="shared" si="71"/>
        <v>1584337911.7161264</v>
      </c>
      <c r="AG169" s="68">
        <f t="shared" si="83"/>
        <v>637604801.31604159</v>
      </c>
      <c r="AI169" s="68">
        <f t="shared" si="72"/>
        <v>7441799761.1839924</v>
      </c>
      <c r="AJ169" s="68">
        <f t="shared" si="73"/>
        <v>13190.961699067093</v>
      </c>
      <c r="AK169" s="68">
        <f>MIN($AJ169*'Model Inputs &amp; Summary Results'!$F$26,'Model Inputs &amp; Summary Results'!$F$23)</f>
        <v>3000</v>
      </c>
      <c r="AL169" s="68">
        <f t="shared" si="74"/>
        <v>22537.001776452151</v>
      </c>
      <c r="AM169" s="68">
        <f t="shared" si="84"/>
        <v>19537.001776452151</v>
      </c>
      <c r="AN169" s="68">
        <f t="shared" si="75"/>
        <v>1692477000</v>
      </c>
      <c r="AO169" s="69">
        <f t="shared" si="76"/>
        <v>0.22742845202955669</v>
      </c>
      <c r="AP169" s="49" t="b">
        <f>AND(AM169&lt;'Model Inputs &amp; Summary Results'!$F$14,AO169&gt;=0.25)</f>
        <v>0</v>
      </c>
      <c r="AR169" s="68">
        <f t="shared" si="85"/>
        <v>2994895989.7222085</v>
      </c>
      <c r="AS169" s="68">
        <f t="shared" si="86"/>
        <v>5308.6026983921347</v>
      </c>
      <c r="AT169" s="68">
        <f>MIN($AS169*'Model Inputs &amp; Summary Results'!$F$26,'Model Inputs &amp; Summary Results'!$F$23)</f>
        <v>3000</v>
      </c>
      <c r="AU169" s="68">
        <f t="shared" si="87"/>
        <v>1692477000</v>
      </c>
      <c r="AV169" s="68">
        <f t="shared" si="88"/>
        <v>1302418989.7222085</v>
      </c>
      <c r="AX169" s="66">
        <f>'Model Inputs &amp; Summary Results'!$F$40*P169</f>
        <v>32877.960466500001</v>
      </c>
      <c r="AY169" s="66">
        <f>'Model Inputs &amp; Summary Results'!$F$41*Q169</f>
        <v>6721.7314320000005</v>
      </c>
      <c r="AZ169" s="66">
        <f>'Model Inputs &amp; Summary Results'!$F$42*R169</f>
        <v>58.194999999999993</v>
      </c>
      <c r="BA169" s="68">
        <f t="shared" si="77"/>
        <v>1191692001.834275</v>
      </c>
      <c r="BB169" s="68">
        <f t="shared" si="89"/>
        <v>485170639.58045053</v>
      </c>
      <c r="BD169" s="68">
        <f t="shared" si="78"/>
        <v>10559.028901597332</v>
      </c>
      <c r="BE169" s="68">
        <f>MIN($BD169*'Model Inputs &amp; Summary Results'!$F$26,'Model Inputs &amp; Summary Results'!$F$23)</f>
        <v>3000</v>
      </c>
      <c r="BF169" s="68">
        <f t="shared" si="79"/>
        <v>17497.547095048183</v>
      </c>
      <c r="BG169" s="68">
        <f t="shared" si="92"/>
        <v>14497.547095048183</v>
      </c>
      <c r="BH169" s="68">
        <f t="shared" si="80"/>
        <v>338580000</v>
      </c>
      <c r="BI169" s="70">
        <f t="shared" si="81"/>
        <v>0.28411703651518277</v>
      </c>
      <c r="BJ169" s="49" t="b">
        <f>AND(BG169&lt;'Model Inputs &amp; Summary Results'!$F$14,BG169&lt;$BX$23,BI169&gt;=0.25)</f>
        <v>1</v>
      </c>
      <c r="BL169" s="68">
        <f t="shared" si="90"/>
        <v>4298.8715185225101</v>
      </c>
      <c r="BM169" s="68">
        <f>MIN($BL169*'Model Inputs &amp; Summary Results'!$F$26,'Model Inputs &amp; Summary Results'!$F$23)</f>
        <v>3000</v>
      </c>
      <c r="BN169" s="68">
        <f t="shared" si="91"/>
        <v>338580000</v>
      </c>
      <c r="BO169" s="68">
        <f t="shared" si="93"/>
        <v>853112001.83427501</v>
      </c>
      <c r="BS169" s="49"/>
      <c r="BT169" s="49"/>
      <c r="BU169" s="49"/>
      <c r="BV169" s="49"/>
      <c r="BW169" s="49"/>
      <c r="BX169" s="49"/>
    </row>
    <row r="170" spans="1:76" x14ac:dyDescent="0.45">
      <c r="A170" s="49" t="str">
        <f t="shared" si="82"/>
        <v>TX</v>
      </c>
      <c r="B170" s="62">
        <v>0.875</v>
      </c>
      <c r="C170" s="63" cm="1">
        <f t="array" ref="C170">_xlfn.IFNA(INDEX('Locations &amp; Fiber - Unserved'!$H:$H,MATCH(1,($A170='Locations &amp; Fiber - Unserved'!$A:$A)*($B170='Locations &amp; Fiber - Unserved'!$B:$B),0)),C169)</f>
        <v>0.24708048599999999</v>
      </c>
      <c r="D170" s="63" cm="1">
        <f t="array" ref="D170">_xlfn.IFNA(INDEX('Locations &amp; Fiber - Unserved'!$G:$G,MATCH(1,($A170='Locations &amp; Fiber - Unserved'!$A:$A)*($B170='Locations &amp; Fiber - Unserved'!$B:$B),0)),D169)</f>
        <v>0.75291951400000001</v>
      </c>
      <c r="E170" s="64" cm="1">
        <f t="array" ref="E170">_xlfn.IFNA(INDEX('Locations &amp; Fiber - Unserved'!$C:$C,MATCH(1,($A170='Locations &amp; Fiber - Unserved'!$A:$A)*($B170='Locations &amp; Fiber - Unserved'!$B:$B),0)),E169)</f>
        <v>564820</v>
      </c>
      <c r="F170" s="64" cm="1">
        <f t="array" ref="F170">_xlfn.IFNA(INDEX('Locations &amp; Fiber - Unserved'!$D:$D,MATCH(1,($A170='Locations &amp; Fiber - Unserved'!$A:$A)*($B170='Locations &amp; Fiber - Unserved'!$B:$B),0)),F169)</f>
        <v>66670.272570000001</v>
      </c>
      <c r="G170" s="65" cm="1">
        <f t="array" ref="G170">_xlfn.IFNA(INDEX('Locations &amp; Fiber - Unserved'!$F:$F,MATCH(1,($A170='Locations &amp; Fiber - Unserved'!$A:$A)*($B170='Locations &amp; Fiber - Unserved'!$B:$B),0)),G169)</f>
        <v>0.293417608</v>
      </c>
      <c r="H170" s="65" cm="1">
        <f t="array" ref="H170">_xlfn.IFNA(INDEX('Locations &amp; Fiber - Unserved'!$E:$E,MATCH(1,($A170='Locations &amp; Fiber - Unserved'!$A:$A)*($B170='Locations &amp; Fiber - Unserved'!$B:$B),0)),H169)</f>
        <v>0.47972997000000001</v>
      </c>
      <c r="I170" s="63" cm="1">
        <f t="array" ref="I170">_xlfn.IFNA(INDEX('Locations &amp; Fiber - Unserved'!$I:$I,MATCH(1,($A170='Locations &amp; Fiber - Unserved'!$A:$A)*($B170='Locations &amp; Fiber - Unserved'!$B:$B),0)),I169)</f>
        <v>0.93603531900000003</v>
      </c>
      <c r="J170" s="63" cm="1">
        <f t="array" ref="J170">_xlfn.IFNA(INDEX('Locations &amp; Fiber - Unserved'!$J:$J,MATCH(1,($A170='Locations &amp; Fiber - Unserved'!$A:$A)*($B170='Locations &amp; Fiber - Unserved'!$B:$B),0)),J169)</f>
        <v>6.3500000000000001E-2</v>
      </c>
      <c r="K170" s="63" cm="1">
        <f t="array" ref="K170">_xlfn.IFNA(INDEX('Locations &amp; Fiber - Unserved'!$K:$K,MATCH(1,($A170='Locations &amp; Fiber - Unserved'!$A:$A)*($B170='Locations &amp; Fiber - Unserved'!$B:$B),0)),K169)</f>
        <v>4.35E-4</v>
      </c>
      <c r="L170" s="64" cm="1">
        <f t="array" ref="L170">_xlfn.IFNA(INDEX('Locations &amp; Fiber - Underserved'!$C:$C,MATCH(1,($A170='Locations &amp; Fiber - Underserved'!$A:$A)*($B170='Locations &amp; Fiber - Underserved'!$B:$B),0)),L169)</f>
        <v>112981</v>
      </c>
      <c r="M170" s="64" cm="1">
        <f t="array" ref="M170">_xlfn.IFNA(INDEX('Locations &amp; Fiber - Underserved'!$D:$D,MATCH(1,($A170='Locations &amp; Fiber - Underserved'!$A:$A)*($B170='Locations &amp; Fiber - Underserved'!$B:$B),0)),M169)</f>
        <v>12287.563630000001</v>
      </c>
      <c r="N170" s="65" cm="1">
        <f t="array" ref="N170">_xlfn.IFNA(INDEX('Locations &amp; Fiber - Underserved'!$F:$F,MATCH(1,($A170='Locations &amp; Fiber - Underserved'!$A:$A)*($B170='Locations &amp; Fiber - Underserved'!$B:$B),0)),N169)</f>
        <v>0.26748941999999998</v>
      </c>
      <c r="O170" s="72" cm="1">
        <f t="array" ref="O170">_xlfn.IFNA(INDEX('Locations &amp; Fiber - Underserved'!$E:$E,MATCH(1,($A170='Locations &amp; Fiber - Underserved'!$A:$A)*($B170='Locations &amp; Fiber - Underserved'!$B:$B),0)),O169)</f>
        <v>0.44496264200000002</v>
      </c>
      <c r="P170" s="63" cm="1">
        <f t="array" ref="P170">_xlfn.IFNA(INDEX('Locations &amp; Fiber - Underserved'!$I:$I,MATCH(1,($A170='Locations &amp; Fiber - Underserved'!$A:$A)*($B170='Locations &amp; Fiber - Underserved'!$B:$B),0)),P169)</f>
        <v>0.85998028599999998</v>
      </c>
      <c r="Q170" s="63" cm="1">
        <f t="array" ref="Q170">_xlfn.IFNA(INDEX('Locations &amp; Fiber - Underserved'!$J:$J,MATCH(1,($A170='Locations &amp; Fiber - Underserved'!$A:$A)*($B170='Locations &amp; Fiber - Underserved'!$B:$B),0)),Q169)</f>
        <v>0.13888864000000001</v>
      </c>
      <c r="R170" s="63" cm="1">
        <f t="array" ref="R170">_xlfn.IFNA(INDEX('Locations &amp; Fiber - Underserved'!$K:$K,MATCH(1,($A170='Locations &amp; Fiber - Underserved'!$A:$A)*($B170='Locations &amp; Fiber - Underserved'!$B:$B),0)),R169)</f>
        <v>1.1299999999999999E-3</v>
      </c>
      <c r="T170" s="66">
        <f>'Model Inputs &amp; Summary Results'!$F$44*I170</f>
        <v>43291.633503750003</v>
      </c>
      <c r="U170" s="66">
        <f>'Model Inputs &amp; Summary Results'!$F$45*J170</f>
        <v>3857.625</v>
      </c>
      <c r="V170" s="66">
        <f>'Model Inputs &amp; Summary Results'!$F$46*K170</f>
        <v>30.885000000000002</v>
      </c>
      <c r="W170" s="67">
        <f t="shared" si="65"/>
        <v>425263.99989748001</v>
      </c>
      <c r="X170" s="67">
        <f t="shared" si="66"/>
        <v>124779.94561843082</v>
      </c>
      <c r="Y170" s="68">
        <f t="shared" si="67"/>
        <v>5887135740.6676874</v>
      </c>
      <c r="Z170" s="68">
        <f t="shared" si="68"/>
        <v>2368318139.7853918</v>
      </c>
      <c r="AA170" s="66">
        <f>'Model Inputs &amp; Summary Results'!$F$40*I170</f>
        <v>35803.350951749999</v>
      </c>
      <c r="AB170" s="66">
        <f>'Model Inputs &amp; Summary Results'!$F$41*J170</f>
        <v>3063.875</v>
      </c>
      <c r="AC170" s="66">
        <f>'Model Inputs &amp; Summary Results'!$F$42*K170</f>
        <v>22.4025</v>
      </c>
      <c r="AD170" s="67">
        <f t="shared" si="69"/>
        <v>139556.00010251999</v>
      </c>
      <c r="AE170" s="67">
        <f t="shared" si="70"/>
        <v>40948.187732129169</v>
      </c>
      <c r="AF170" s="68">
        <f t="shared" si="71"/>
        <v>1592459806.6750107</v>
      </c>
      <c r="AG170" s="68">
        <f t="shared" si="83"/>
        <v>640625868.53141391</v>
      </c>
      <c r="AI170" s="68">
        <f t="shared" si="72"/>
        <v>7479595547.3426981</v>
      </c>
      <c r="AJ170" s="68">
        <f t="shared" si="73"/>
        <v>13242.441038459507</v>
      </c>
      <c r="AK170" s="68">
        <f>MIN($AJ170*'Model Inputs &amp; Summary Results'!$F$26,'Model Inputs &amp; Summary Results'!$F$23)</f>
        <v>3000</v>
      </c>
      <c r="AL170" s="68">
        <f t="shared" si="74"/>
        <v>22633.728827649684</v>
      </c>
      <c r="AM170" s="68">
        <f t="shared" si="84"/>
        <v>19633.728827649684</v>
      </c>
      <c r="AN170" s="68">
        <f t="shared" si="75"/>
        <v>1694460000</v>
      </c>
      <c r="AO170" s="69">
        <f t="shared" si="76"/>
        <v>0.22654433508801111</v>
      </c>
      <c r="AP170" s="49" t="b">
        <f>AND(AM170&lt;'Model Inputs &amp; Summary Results'!$F$14,AO170&gt;=0.25)</f>
        <v>0</v>
      </c>
      <c r="AR170" s="68">
        <f t="shared" si="85"/>
        <v>3008944008.3168058</v>
      </c>
      <c r="AS170" s="68">
        <f t="shared" si="86"/>
        <v>5327.2617972394846</v>
      </c>
      <c r="AT170" s="68">
        <f>MIN($AS170*'Model Inputs &amp; Summary Results'!$F$26,'Model Inputs &amp; Summary Results'!$F$23)</f>
        <v>3000</v>
      </c>
      <c r="AU170" s="68">
        <f t="shared" si="87"/>
        <v>1694460000</v>
      </c>
      <c r="AV170" s="68">
        <f t="shared" si="88"/>
        <v>1314484008.3168058</v>
      </c>
      <c r="AX170" s="66">
        <f>'Model Inputs &amp; Summary Results'!$F$40*P170</f>
        <v>32894.245939499997</v>
      </c>
      <c r="AY170" s="66">
        <f>'Model Inputs &amp; Summary Results'!$F$41*Q170</f>
        <v>6701.3768800000007</v>
      </c>
      <c r="AZ170" s="66">
        <f>'Model Inputs &amp; Summary Results'!$F$42*R170</f>
        <v>58.194999999999993</v>
      </c>
      <c r="BA170" s="68">
        <f t="shared" si="77"/>
        <v>1198386837.8557231</v>
      </c>
      <c r="BB170" s="68">
        <f t="shared" si="89"/>
        <v>487248809.62953413</v>
      </c>
      <c r="BD170" s="68">
        <f t="shared" si="78"/>
        <v>10606.97672932372</v>
      </c>
      <c r="BE170" s="68">
        <f>MIN($BD170*'Model Inputs &amp; Summary Results'!$F$26,'Model Inputs &amp; Summary Results'!$F$23)</f>
        <v>3000</v>
      </c>
      <c r="BF170" s="68">
        <f t="shared" si="79"/>
        <v>17644.467542351398</v>
      </c>
      <c r="BG170" s="68">
        <f t="shared" si="92"/>
        <v>14644.467542351398</v>
      </c>
      <c r="BH170" s="68">
        <f t="shared" si="80"/>
        <v>338943000</v>
      </c>
      <c r="BI170" s="70">
        <f t="shared" si="81"/>
        <v>0.28283271252083481</v>
      </c>
      <c r="BJ170" s="49" t="b">
        <f>AND(BG170&lt;'Model Inputs &amp; Summary Results'!$F$14,BG170&lt;$BX$23,BI170&gt;=0.25)</f>
        <v>1</v>
      </c>
      <c r="BL170" s="68">
        <f t="shared" si="90"/>
        <v>4312.6615061783323</v>
      </c>
      <c r="BM170" s="68">
        <f>MIN($BL170*'Model Inputs &amp; Summary Results'!$F$26,'Model Inputs &amp; Summary Results'!$F$23)</f>
        <v>3000</v>
      </c>
      <c r="BN170" s="68">
        <f t="shared" si="91"/>
        <v>338943000</v>
      </c>
      <c r="BO170" s="68">
        <f t="shared" si="93"/>
        <v>859443837.85572314</v>
      </c>
      <c r="BS170" s="49"/>
      <c r="BT170" s="49"/>
      <c r="BU170" s="49"/>
      <c r="BV170" s="49"/>
      <c r="BW170" s="49"/>
      <c r="BX170" s="49"/>
    </row>
    <row r="171" spans="1:76" x14ac:dyDescent="0.45">
      <c r="A171" s="49" t="str">
        <f t="shared" si="82"/>
        <v>TX</v>
      </c>
      <c r="B171" s="62">
        <v>0.876</v>
      </c>
      <c r="C171" s="63" cm="1">
        <f t="array" ref="C171">_xlfn.IFNA(INDEX('Locations &amp; Fiber - Unserved'!$H:$H,MATCH(1,($A171='Locations &amp; Fiber - Unserved'!$A:$A)*($B171='Locations &amp; Fiber - Unserved'!$B:$B),0)),C170)</f>
        <v>0.247162517</v>
      </c>
      <c r="D171" s="63" cm="1">
        <f t="array" ref="D171">_xlfn.IFNA(INDEX('Locations &amp; Fiber - Unserved'!$G:$G,MATCH(1,($A171='Locations &amp; Fiber - Unserved'!$A:$A)*($B171='Locations &amp; Fiber - Unserved'!$B:$B),0)),D170)</f>
        <v>0.75283748299999997</v>
      </c>
      <c r="E171" s="64" cm="1">
        <f t="array" ref="E171">_xlfn.IFNA(INDEX('Locations &amp; Fiber - Unserved'!$C:$C,MATCH(1,($A171='Locations &amp; Fiber - Unserved'!$A:$A)*($B171='Locations &amp; Fiber - Unserved'!$B:$B),0)),E170)</f>
        <v>565466</v>
      </c>
      <c r="F171" s="64" cm="1">
        <f t="array" ref="F171">_xlfn.IFNA(INDEX('Locations &amp; Fiber - Unserved'!$D:$D,MATCH(1,($A171='Locations &amp; Fiber - Unserved'!$A:$A)*($B171='Locations &amp; Fiber - Unserved'!$B:$B),0)),F170)</f>
        <v>66981.065900000001</v>
      </c>
      <c r="G171" s="65" cm="1">
        <f t="array" ref="G171">_xlfn.IFNA(INDEX('Locations &amp; Fiber - Unserved'!$F:$F,MATCH(1,($A171='Locations &amp; Fiber - Unserved'!$A:$A)*($B171='Locations &amp; Fiber - Unserved'!$B:$B),0)),G170)</f>
        <v>0.29467387</v>
      </c>
      <c r="H171" s="65" cm="1">
        <f t="array" ref="H171">_xlfn.IFNA(INDEX('Locations &amp; Fiber - Unserved'!$E:$E,MATCH(1,($A171='Locations &amp; Fiber - Unserved'!$A:$A)*($B171='Locations &amp; Fiber - Unserved'!$B:$B),0)),H170)</f>
        <v>0.48195538900000001</v>
      </c>
      <c r="I171" s="63" cm="1">
        <f t="array" ref="I171">_xlfn.IFNA(INDEX('Locations &amp; Fiber - Unserved'!$I:$I,MATCH(1,($A171='Locations &amp; Fiber - Unserved'!$A:$A)*($B171='Locations &amp; Fiber - Unserved'!$B:$B),0)),I170)</f>
        <v>0.93617493699999998</v>
      </c>
      <c r="J171" s="63" cm="1">
        <f t="array" ref="J171">_xlfn.IFNA(INDEX('Locations &amp; Fiber - Unserved'!$J:$J,MATCH(1,($A171='Locations &amp; Fiber - Unserved'!$A:$A)*($B171='Locations &amp; Fiber - Unserved'!$B:$B),0)),J170)</f>
        <v>6.3399999999999998E-2</v>
      </c>
      <c r="K171" s="63" cm="1">
        <f t="array" ref="K171">_xlfn.IFNA(INDEX('Locations &amp; Fiber - Unserved'!$K:$K,MATCH(1,($A171='Locations &amp; Fiber - Unserved'!$A:$A)*($B171='Locations &amp; Fiber - Unserved'!$B:$B),0)),K170)</f>
        <v>4.3300000000000001E-4</v>
      </c>
      <c r="L171" s="64" cm="1">
        <f t="array" ref="L171">_xlfn.IFNA(INDEX('Locations &amp; Fiber - Underserved'!$C:$C,MATCH(1,($A171='Locations &amp; Fiber - Underserved'!$A:$A)*($B171='Locations &amp; Fiber - Underserved'!$B:$B),0)),L170)</f>
        <v>113115</v>
      </c>
      <c r="M171" s="64" cm="1">
        <f t="array" ref="M171">_xlfn.IFNA(INDEX('Locations &amp; Fiber - Underserved'!$D:$D,MATCH(1,($A171='Locations &amp; Fiber - Underserved'!$A:$A)*($B171='Locations &amp; Fiber - Underserved'!$B:$B),0)),M170)</f>
        <v>12347.3699</v>
      </c>
      <c r="N171" s="65" cm="1">
        <f t="array" ref="N171">_xlfn.IFNA(INDEX('Locations &amp; Fiber - Underserved'!$F:$F,MATCH(1,($A171='Locations &amp; Fiber - Underserved'!$A:$A)*($B171='Locations &amp; Fiber - Underserved'!$B:$B),0)),N170)</f>
        <v>0.26858204099999999</v>
      </c>
      <c r="O171" s="72" cm="1">
        <f t="array" ref="O171">_xlfn.IFNA(INDEX('Locations &amp; Fiber - Underserved'!$E:$E,MATCH(1,($A171='Locations &amp; Fiber - Underserved'!$A:$A)*($B171='Locations &amp; Fiber - Underserved'!$B:$B),0)),O170)</f>
        <v>0.44765239400000001</v>
      </c>
      <c r="P171" s="63" cm="1">
        <f t="array" ref="P171">_xlfn.IFNA(INDEX('Locations &amp; Fiber - Underserved'!$I:$I,MATCH(1,($A171='Locations &amp; Fiber - Underserved'!$A:$A)*($B171='Locations &amp; Fiber - Underserved'!$B:$B),0)),P170)</f>
        <v>0.86040449200000002</v>
      </c>
      <c r="Q171" s="63" cm="1">
        <f t="array" ref="Q171">_xlfn.IFNA(INDEX('Locations &amp; Fiber - Underserved'!$J:$J,MATCH(1,($A171='Locations &amp; Fiber - Underserved'!$A:$A)*($B171='Locations &amp; Fiber - Underserved'!$B:$B),0)),Q170)</f>
        <v>0.138468849</v>
      </c>
      <c r="R171" s="63" cm="1">
        <f t="array" ref="R171">_xlfn.IFNA(INDEX('Locations &amp; Fiber - Underserved'!$K:$K,MATCH(1,($A171='Locations &amp; Fiber - Underserved'!$A:$A)*($B171='Locations &amp; Fiber - Underserved'!$B:$B),0)),R170)</f>
        <v>1.1299999999999999E-3</v>
      </c>
      <c r="T171" s="66">
        <f>'Model Inputs &amp; Summary Results'!$F$44*I171</f>
        <v>43298.090836249998</v>
      </c>
      <c r="U171" s="66">
        <f>'Model Inputs &amp; Summary Results'!$F$45*J171</f>
        <v>3851.5499999999997</v>
      </c>
      <c r="V171" s="66">
        <f>'Model Inputs &amp; Summary Results'!$F$46*K171</f>
        <v>30.743000000000002</v>
      </c>
      <c r="W171" s="67">
        <f t="shared" si="65"/>
        <v>425704.00016207801</v>
      </c>
      <c r="X171" s="67">
        <f t="shared" si="66"/>
        <v>125443.84520224016</v>
      </c>
      <c r="Y171" s="68">
        <f t="shared" si="67"/>
        <v>5918488766.5368195</v>
      </c>
      <c r="Z171" s="68">
        <f t="shared" si="68"/>
        <v>2379111291.4010406</v>
      </c>
      <c r="AA171" s="66">
        <f>'Model Inputs &amp; Summary Results'!$F$40*I171</f>
        <v>35808.691340249999</v>
      </c>
      <c r="AB171" s="66">
        <f>'Model Inputs &amp; Summary Results'!$F$41*J171</f>
        <v>3059.0499999999997</v>
      </c>
      <c r="AC171" s="66">
        <f>'Model Inputs &amp; Summary Results'!$F$42*K171</f>
        <v>22.299500000000002</v>
      </c>
      <c r="AD171" s="67">
        <f t="shared" si="69"/>
        <v>139761.99983792199</v>
      </c>
      <c r="AE171" s="67">
        <f t="shared" si="70"/>
        <v>41184.209371179844</v>
      </c>
      <c r="AF171" s="68">
        <f t="shared" si="71"/>
        <v>1601655584.418591</v>
      </c>
      <c r="AG171" s="68">
        <f t="shared" si="83"/>
        <v>643832747.87484527</v>
      </c>
      <c r="AI171" s="68">
        <f t="shared" si="72"/>
        <v>7520144350.95541</v>
      </c>
      <c r="AJ171" s="68">
        <f t="shared" si="73"/>
        <v>13299.021251419908</v>
      </c>
      <c r="AK171" s="68">
        <f>MIN($AJ171*'Model Inputs &amp; Summary Results'!$F$26,'Model Inputs &amp; Summary Results'!$F$23)</f>
        <v>3000</v>
      </c>
      <c r="AL171" s="68">
        <f t="shared" si="74"/>
        <v>22738.840244969182</v>
      </c>
      <c r="AM171" s="68">
        <f t="shared" si="84"/>
        <v>19738.840244969182</v>
      </c>
      <c r="AN171" s="68">
        <f t="shared" si="75"/>
        <v>1696398000</v>
      </c>
      <c r="AO171" s="69">
        <f t="shared" si="76"/>
        <v>0.22558051027098677</v>
      </c>
      <c r="AP171" s="49" t="b">
        <f>AND(AM171&lt;'Model Inputs &amp; Summary Results'!$F$14,AO171&gt;=0.25)</f>
        <v>0</v>
      </c>
      <c r="AR171" s="68">
        <f t="shared" si="85"/>
        <v>3022944039.2758856</v>
      </c>
      <c r="AS171" s="68">
        <f t="shared" si="86"/>
        <v>5345.9342193445509</v>
      </c>
      <c r="AT171" s="68">
        <f>MIN($AS171*'Model Inputs &amp; Summary Results'!$F$26,'Model Inputs &amp; Summary Results'!$F$23)</f>
        <v>3000</v>
      </c>
      <c r="AU171" s="68">
        <f t="shared" si="87"/>
        <v>1696398000</v>
      </c>
      <c r="AV171" s="68">
        <f t="shared" si="88"/>
        <v>1326546039.2758856</v>
      </c>
      <c r="AX171" s="66">
        <f>'Model Inputs &amp; Summary Results'!$F$40*P171</f>
        <v>32910.471818999999</v>
      </c>
      <c r="AY171" s="66">
        <f>'Model Inputs &amp; Summary Results'!$F$41*Q171</f>
        <v>6681.12196425</v>
      </c>
      <c r="AZ171" s="66">
        <f>'Model Inputs &amp; Summary Results'!$F$42*R171</f>
        <v>58.194999999999993</v>
      </c>
      <c r="BA171" s="68">
        <f t="shared" si="77"/>
        <v>1204586655.6561453</v>
      </c>
      <c r="BB171" s="68">
        <f t="shared" si="89"/>
        <v>489570608.56365865</v>
      </c>
      <c r="BD171" s="68">
        <f t="shared" si="78"/>
        <v>10649.22119662419</v>
      </c>
      <c r="BE171" s="68">
        <f>MIN($BD171*'Model Inputs &amp; Summary Results'!$F$26,'Model Inputs &amp; Summary Results'!$F$23)</f>
        <v>3000</v>
      </c>
      <c r="BF171" s="68">
        <f t="shared" si="79"/>
        <v>17749.32287041621</v>
      </c>
      <c r="BG171" s="68">
        <f t="shared" si="92"/>
        <v>14749.32287041621</v>
      </c>
      <c r="BH171" s="68">
        <f t="shared" si="80"/>
        <v>339345000</v>
      </c>
      <c r="BI171" s="70">
        <f t="shared" si="81"/>
        <v>0.28171074152831022</v>
      </c>
      <c r="BJ171" s="49" t="b">
        <f>AND(BG171&lt;'Model Inputs &amp; Summary Results'!$F$14,BG171&lt;$BX$23,BI171&gt;=0.25)</f>
        <v>1</v>
      </c>
      <c r="BL171" s="68">
        <f t="shared" si="90"/>
        <v>4328.0785798847073</v>
      </c>
      <c r="BM171" s="68">
        <f>MIN($BL171*'Model Inputs &amp; Summary Results'!$F$26,'Model Inputs &amp; Summary Results'!$F$23)</f>
        <v>3000</v>
      </c>
      <c r="BN171" s="68">
        <f t="shared" si="91"/>
        <v>339345000</v>
      </c>
      <c r="BO171" s="68">
        <f t="shared" si="93"/>
        <v>865241655.65614533</v>
      </c>
      <c r="BS171" s="49"/>
      <c r="BT171" s="49"/>
      <c r="BU171" s="49"/>
      <c r="BV171" s="49"/>
      <c r="BW171" s="49"/>
      <c r="BX171" s="49"/>
    </row>
    <row r="172" spans="1:76" x14ac:dyDescent="0.45">
      <c r="A172" s="49" t="str">
        <f t="shared" si="82"/>
        <v>TX</v>
      </c>
      <c r="B172" s="62">
        <v>0.877</v>
      </c>
      <c r="C172" s="63" cm="1">
        <f t="array" ref="C172">_xlfn.IFNA(INDEX('Locations &amp; Fiber - Unserved'!$H:$H,MATCH(1,($A172='Locations &amp; Fiber - Unserved'!$A:$A)*($B172='Locations &amp; Fiber - Unserved'!$B:$B),0)),C171)</f>
        <v>0.24725361100000001</v>
      </c>
      <c r="D172" s="63" cm="1">
        <f t="array" ref="D172">_xlfn.IFNA(INDEX('Locations &amp; Fiber - Unserved'!$G:$G,MATCH(1,($A172='Locations &amp; Fiber - Unserved'!$A:$A)*($B172='Locations &amp; Fiber - Unserved'!$B:$B),0)),D171)</f>
        <v>0.75274638900000002</v>
      </c>
      <c r="E172" s="64" cm="1">
        <f t="array" ref="E172">_xlfn.IFNA(INDEX('Locations &amp; Fiber - Unserved'!$C:$C,MATCH(1,($A172='Locations &amp; Fiber - Unserved'!$A:$A)*($B172='Locations &amp; Fiber - Unserved'!$B:$B),0)),E171)</f>
        <v>566107</v>
      </c>
      <c r="F172" s="64" cm="1">
        <f t="array" ref="F172">_xlfn.IFNA(INDEX('Locations &amp; Fiber - Unserved'!$D:$D,MATCH(1,($A172='Locations &amp; Fiber - Unserved'!$A:$A)*($B172='Locations &amp; Fiber - Unserved'!$B:$B),0)),F171)</f>
        <v>67290.915540000002</v>
      </c>
      <c r="G172" s="65" cm="1">
        <f t="array" ref="G172">_xlfn.IFNA(INDEX('Locations &amp; Fiber - Unserved'!$F:$F,MATCH(1,($A172='Locations &amp; Fiber - Unserved'!$A:$A)*($B172='Locations &amp; Fiber - Unserved'!$B:$B),0)),G171)</f>
        <v>0.29586794700000002</v>
      </c>
      <c r="H172" s="65" cm="1">
        <f t="array" ref="H172">_xlfn.IFNA(INDEX('Locations &amp; Fiber - Unserved'!$E:$E,MATCH(1,($A172='Locations &amp; Fiber - Unserved'!$A:$A)*($B172='Locations &amp; Fiber - Unserved'!$B:$B),0)),H171)</f>
        <v>0.48467101800000001</v>
      </c>
      <c r="I172" s="63" cm="1">
        <f t="array" ref="I172">_xlfn.IFNA(INDEX('Locations &amp; Fiber - Unserved'!$I:$I,MATCH(1,($A172='Locations &amp; Fiber - Unserved'!$A:$A)*($B172='Locations &amp; Fiber - Unserved'!$B:$B),0)),I171)</f>
        <v>0.93641980300000005</v>
      </c>
      <c r="J172" s="63" cm="1">
        <f t="array" ref="J172">_xlfn.IFNA(INDEX('Locations &amp; Fiber - Unserved'!$J:$J,MATCH(1,($A172='Locations &amp; Fiber - Unserved'!$A:$A)*($B172='Locations &amp; Fiber - Unserved'!$B:$B),0)),J171)</f>
        <v>6.3100000000000003E-2</v>
      </c>
      <c r="K172" s="63" cm="1">
        <f t="array" ref="K172">_xlfn.IFNA(INDEX('Locations &amp; Fiber - Unserved'!$K:$K,MATCH(1,($A172='Locations &amp; Fiber - Unserved'!$A:$A)*($B172='Locations &amp; Fiber - Unserved'!$B:$B),0)),K171)</f>
        <v>4.3100000000000001E-4</v>
      </c>
      <c r="L172" s="64" cm="1">
        <f t="array" ref="L172">_xlfn.IFNA(INDEX('Locations &amp; Fiber - Underserved'!$C:$C,MATCH(1,($A172='Locations &amp; Fiber - Underserved'!$A:$A)*($B172='Locations &amp; Fiber - Underserved'!$B:$B),0)),L171)</f>
        <v>113236</v>
      </c>
      <c r="M172" s="64" cm="1">
        <f t="array" ref="M172">_xlfn.IFNA(INDEX('Locations &amp; Fiber - Underserved'!$D:$D,MATCH(1,($A172='Locations &amp; Fiber - Underserved'!$A:$A)*($B172='Locations &amp; Fiber - Underserved'!$B:$B),0)),M171)</f>
        <v>12401.82958</v>
      </c>
      <c r="N172" s="65" cm="1">
        <f t="array" ref="N172">_xlfn.IFNA(INDEX('Locations &amp; Fiber - Underserved'!$F:$F,MATCH(1,($A172='Locations &amp; Fiber - Underserved'!$A:$A)*($B172='Locations &amp; Fiber - Underserved'!$B:$B),0)),N171)</f>
        <v>0.26980891699999998</v>
      </c>
      <c r="O172" s="72" cm="1">
        <f t="array" ref="O172">_xlfn.IFNA(INDEX('Locations &amp; Fiber - Underserved'!$E:$E,MATCH(1,($A172='Locations &amp; Fiber - Underserved'!$A:$A)*($B172='Locations &amp; Fiber - Underserved'!$B:$B),0)),O171)</f>
        <v>0.45245266099999998</v>
      </c>
      <c r="P172" s="63" cm="1">
        <f t="array" ref="P172">_xlfn.IFNA(INDEX('Locations &amp; Fiber - Underserved'!$I:$I,MATCH(1,($A172='Locations &amp; Fiber - Underserved'!$A:$A)*($B172='Locations &amp; Fiber - Underserved'!$B:$B),0)),P171)</f>
        <v>0.86077725900000002</v>
      </c>
      <c r="Q172" s="63" cm="1">
        <f t="array" ref="Q172">_xlfn.IFNA(INDEX('Locations &amp; Fiber - Underserved'!$J:$J,MATCH(1,($A172='Locations &amp; Fiber - Underserved'!$A:$A)*($B172='Locations &amp; Fiber - Underserved'!$B:$B),0)),Q171)</f>
        <v>0.13809647899999999</v>
      </c>
      <c r="R172" s="63" cm="1">
        <f t="array" ref="R172">_xlfn.IFNA(INDEX('Locations &amp; Fiber - Underserved'!$K:$K,MATCH(1,($A172='Locations &amp; Fiber - Underserved'!$A:$A)*($B172='Locations &amp; Fiber - Underserved'!$B:$B),0)),R171)</f>
        <v>1.1299999999999999E-3</v>
      </c>
      <c r="T172" s="66">
        <f>'Model Inputs &amp; Summary Results'!$F$44*I172</f>
        <v>43309.415888750002</v>
      </c>
      <c r="U172" s="66">
        <f>'Model Inputs &amp; Summary Results'!$F$45*J172</f>
        <v>3833.3250000000003</v>
      </c>
      <c r="V172" s="66">
        <f>'Model Inputs &amp; Summary Results'!$F$46*K172</f>
        <v>30.601000000000003</v>
      </c>
      <c r="W172" s="67">
        <f t="shared" si="65"/>
        <v>426135.00003762299</v>
      </c>
      <c r="X172" s="67">
        <f t="shared" si="66"/>
        <v>126079.68760597645</v>
      </c>
      <c r="Y172" s="68">
        <f t="shared" si="67"/>
        <v>5947600208.6635227</v>
      </c>
      <c r="Z172" s="68">
        <f t="shared" si="68"/>
        <v>2389470988.8024735</v>
      </c>
      <c r="AA172" s="66">
        <f>'Model Inputs &amp; Summary Results'!$F$40*I172</f>
        <v>35818.057464750003</v>
      </c>
      <c r="AB172" s="66">
        <f>'Model Inputs &amp; Summary Results'!$F$41*J172</f>
        <v>3044.5750000000003</v>
      </c>
      <c r="AC172" s="66">
        <f>'Model Inputs &amp; Summary Results'!$F$42*K172</f>
        <v>22.1965</v>
      </c>
      <c r="AD172" s="67">
        <f t="shared" si="69"/>
        <v>139971.99996237701</v>
      </c>
      <c r="AE172" s="67">
        <f t="shared" si="70"/>
        <v>41413.228266352569</v>
      </c>
      <c r="AF172" s="68">
        <f t="shared" si="71"/>
        <v>1610346298.0152698</v>
      </c>
      <c r="AG172" s="68">
        <f t="shared" si="83"/>
        <v>646962745.65125823</v>
      </c>
      <c r="AI172" s="68">
        <f t="shared" si="72"/>
        <v>7557946506.678793</v>
      </c>
      <c r="AJ172" s="68">
        <f t="shared" si="73"/>
        <v>13350.738476434301</v>
      </c>
      <c r="AK172" s="68">
        <f>MIN($AJ172*'Model Inputs &amp; Summary Results'!$F$26,'Model Inputs &amp; Summary Results'!$F$23)</f>
        <v>3000</v>
      </c>
      <c r="AL172" s="68">
        <f t="shared" si="74"/>
        <v>22863.551635682506</v>
      </c>
      <c r="AM172" s="68">
        <f t="shared" si="84"/>
        <v>19863.551635682506</v>
      </c>
      <c r="AN172" s="68">
        <f t="shared" si="75"/>
        <v>1698321000</v>
      </c>
      <c r="AO172" s="69">
        <f t="shared" si="76"/>
        <v>0.22470667111750933</v>
      </c>
      <c r="AP172" s="49" t="b">
        <f>AND(AM172&lt;'Model Inputs &amp; Summary Results'!$F$14,AO172&gt;=0.25)</f>
        <v>0</v>
      </c>
      <c r="AR172" s="68">
        <f t="shared" si="85"/>
        <v>3036433734.4537315</v>
      </c>
      <c r="AS172" s="68">
        <f t="shared" si="86"/>
        <v>5363.7099248971163</v>
      </c>
      <c r="AT172" s="68">
        <f>MIN($AS172*'Model Inputs &amp; Summary Results'!$F$26,'Model Inputs &amp; Summary Results'!$F$23)</f>
        <v>3000</v>
      </c>
      <c r="AU172" s="68">
        <f t="shared" si="87"/>
        <v>1698321000</v>
      </c>
      <c r="AV172" s="68">
        <f t="shared" si="88"/>
        <v>1338112734.4537315</v>
      </c>
      <c r="AX172" s="66">
        <f>'Model Inputs &amp; Summary Results'!$F$40*P172</f>
        <v>32924.730156750004</v>
      </c>
      <c r="AY172" s="66">
        <f>'Model Inputs &amp; Summary Results'!$F$41*Q172</f>
        <v>6663.1551117499994</v>
      </c>
      <c r="AZ172" s="66">
        <f>'Model Inputs &amp; Summary Results'!$F$42*R172</f>
        <v>58.194999999999993</v>
      </c>
      <c r="BA172" s="68">
        <f t="shared" si="77"/>
        <v>1211270316.1723201</v>
      </c>
      <c r="BB172" s="68">
        <f t="shared" si="89"/>
        <v>491683931.00493765</v>
      </c>
      <c r="BD172" s="68">
        <f t="shared" si="78"/>
        <v>10696.865980539053</v>
      </c>
      <c r="BE172" s="68">
        <f>MIN($BD172*'Model Inputs &amp; Summary Results'!$F$26,'Model Inputs &amp; Summary Results'!$F$23)</f>
        <v>3000</v>
      </c>
      <c r="BF172" s="68">
        <f t="shared" si="79"/>
        <v>17937.974515702419</v>
      </c>
      <c r="BG172" s="68">
        <f t="shared" si="92"/>
        <v>14937.974515702419</v>
      </c>
      <c r="BH172" s="68">
        <f t="shared" si="80"/>
        <v>339708000</v>
      </c>
      <c r="BI172" s="70">
        <f t="shared" si="81"/>
        <v>0.28045597705514297</v>
      </c>
      <c r="BJ172" s="49" t="b">
        <f>AND(BG172&lt;'Model Inputs &amp; Summary Results'!$F$14,BG172&lt;$BX$23,BI172&gt;=0.25)</f>
        <v>1</v>
      </c>
      <c r="BL172" s="68">
        <f t="shared" si="90"/>
        <v>4342.1167385366634</v>
      </c>
      <c r="BM172" s="68">
        <f>MIN($BL172*'Model Inputs &amp; Summary Results'!$F$26,'Model Inputs &amp; Summary Results'!$F$23)</f>
        <v>3000</v>
      </c>
      <c r="BN172" s="68">
        <f t="shared" si="91"/>
        <v>339708000</v>
      </c>
      <c r="BO172" s="68">
        <f t="shared" si="93"/>
        <v>871562316.17232013</v>
      </c>
      <c r="BS172" s="49"/>
      <c r="BT172" s="49"/>
      <c r="BU172" s="49"/>
      <c r="BV172" s="49"/>
      <c r="BW172" s="49"/>
      <c r="BX172" s="49"/>
    </row>
    <row r="173" spans="1:76" x14ac:dyDescent="0.45">
      <c r="A173" s="49" t="str">
        <f t="shared" si="82"/>
        <v>TX</v>
      </c>
      <c r="B173" s="62">
        <v>0.878</v>
      </c>
      <c r="C173" s="63" cm="1">
        <f t="array" ref="C173">_xlfn.IFNA(INDEX('Locations &amp; Fiber - Unserved'!$H:$H,MATCH(1,($A173='Locations &amp; Fiber - Unserved'!$A:$A)*($B173='Locations &amp; Fiber - Unserved'!$B:$B),0)),C172)</f>
        <v>0.24722846200000001</v>
      </c>
      <c r="D173" s="63" cm="1">
        <f t="array" ref="D173">_xlfn.IFNA(INDEX('Locations &amp; Fiber - Unserved'!$G:$G,MATCH(1,($A173='Locations &amp; Fiber - Unserved'!$A:$A)*($B173='Locations &amp; Fiber - Unserved'!$B:$B),0)),D172)</f>
        <v>0.75277153799999996</v>
      </c>
      <c r="E173" s="64" cm="1">
        <f t="array" ref="E173">_xlfn.IFNA(INDEX('Locations &amp; Fiber - Unserved'!$C:$C,MATCH(1,($A173='Locations &amp; Fiber - Unserved'!$A:$A)*($B173='Locations &amp; Fiber - Unserved'!$B:$B),0)),E172)</f>
        <v>566743</v>
      </c>
      <c r="F173" s="64" cm="1">
        <f t="array" ref="F173">_xlfn.IFNA(INDEX('Locations &amp; Fiber - Unserved'!$D:$D,MATCH(1,($A173='Locations &amp; Fiber - Unserved'!$A:$A)*($B173='Locations &amp; Fiber - Unserved'!$B:$B),0)),F172)</f>
        <v>67600.100210000004</v>
      </c>
      <c r="G173" s="65" cm="1">
        <f t="array" ref="G173">_xlfn.IFNA(INDEX('Locations &amp; Fiber - Unserved'!$F:$F,MATCH(1,($A173='Locations &amp; Fiber - Unserved'!$A:$A)*($B173='Locations &amp; Fiber - Unserved'!$B:$B),0)),G172)</f>
        <v>0.297130754</v>
      </c>
      <c r="H173" s="65" cm="1">
        <f t="array" ref="H173">_xlfn.IFNA(INDEX('Locations &amp; Fiber - Unserved'!$E:$E,MATCH(1,($A173='Locations &amp; Fiber - Unserved'!$A:$A)*($B173='Locations &amp; Fiber - Unserved'!$B:$B),0)),H172)</f>
        <v>0.48772914299999998</v>
      </c>
      <c r="I173" s="63" cm="1">
        <f t="array" ref="I173">_xlfn.IFNA(INDEX('Locations &amp; Fiber - Unserved'!$I:$I,MATCH(1,($A173='Locations &amp; Fiber - Unserved'!$A:$A)*($B173='Locations &amp; Fiber - Unserved'!$B:$B),0)),I172)</f>
        <v>0.93669400700000005</v>
      </c>
      <c r="J173" s="63" cm="1">
        <f t="array" ref="J173">_xlfn.IFNA(INDEX('Locations &amp; Fiber - Unserved'!$J:$J,MATCH(1,($A173='Locations &amp; Fiber - Unserved'!$A:$A)*($B173='Locations &amp; Fiber - Unserved'!$B:$B),0)),J172)</f>
        <v>6.2899999999999998E-2</v>
      </c>
      <c r="K173" s="63" cm="1">
        <f t="array" ref="K173">_xlfn.IFNA(INDEX('Locations &amp; Fiber - Unserved'!$K:$K,MATCH(1,($A173='Locations &amp; Fiber - Unserved'!$A:$A)*($B173='Locations &amp; Fiber - Unserved'!$B:$B),0)),K172)</f>
        <v>4.2900000000000002E-4</v>
      </c>
      <c r="L173" s="64" cm="1">
        <f t="array" ref="L173">_xlfn.IFNA(INDEX('Locations &amp; Fiber - Underserved'!$C:$C,MATCH(1,($A173='Locations &amp; Fiber - Underserved'!$A:$A)*($B173='Locations &amp; Fiber - Underserved'!$B:$B),0)),L172)</f>
        <v>113353</v>
      </c>
      <c r="M173" s="64" cm="1">
        <f t="array" ref="M173">_xlfn.IFNA(INDEX('Locations &amp; Fiber - Underserved'!$D:$D,MATCH(1,($A173='Locations &amp; Fiber - Underserved'!$A:$A)*($B173='Locations &amp; Fiber - Underserved'!$B:$B),0)),M172)</f>
        <v>12454.8878</v>
      </c>
      <c r="N173" s="65" cm="1">
        <f t="array" ref="N173">_xlfn.IFNA(INDEX('Locations &amp; Fiber - Underserved'!$F:$F,MATCH(1,($A173='Locations &amp; Fiber - Underserved'!$A:$A)*($B173='Locations &amp; Fiber - Underserved'!$B:$B),0)),N172)</f>
        <v>0.27085883399999999</v>
      </c>
      <c r="O173" s="72" cm="1">
        <f t="array" ref="O173">_xlfn.IFNA(INDEX('Locations &amp; Fiber - Underserved'!$E:$E,MATCH(1,($A173='Locations &amp; Fiber - Underserved'!$A:$A)*($B173='Locations &amp; Fiber - Underserved'!$B:$B),0)),O172)</f>
        <v>0.45459194600000002</v>
      </c>
      <c r="P173" s="63" cm="1">
        <f t="array" ref="P173">_xlfn.IFNA(INDEX('Locations &amp; Fiber - Underserved'!$I:$I,MATCH(1,($A173='Locations &amp; Fiber - Underserved'!$A:$A)*($B173='Locations &amp; Fiber - Underserved'!$B:$B),0)),P172)</f>
        <v>0.86128349699999995</v>
      </c>
      <c r="Q173" s="63" cm="1">
        <f t="array" ref="Q173">_xlfn.IFNA(INDEX('Locations &amp; Fiber - Underserved'!$J:$J,MATCH(1,($A173='Locations &amp; Fiber - Underserved'!$A:$A)*($B173='Locations &amp; Fiber - Underserved'!$B:$B),0)),Q172)</f>
        <v>0.13758268900000001</v>
      </c>
      <c r="R173" s="63" cm="1">
        <f t="array" ref="R173">_xlfn.IFNA(INDEX('Locations &amp; Fiber - Underserved'!$K:$K,MATCH(1,($A173='Locations &amp; Fiber - Underserved'!$A:$A)*($B173='Locations &amp; Fiber - Underserved'!$B:$B),0)),R172)</f>
        <v>1.1299999999999999E-3</v>
      </c>
      <c r="T173" s="66">
        <f>'Model Inputs &amp; Summary Results'!$F$44*I173</f>
        <v>43322.097823750002</v>
      </c>
      <c r="U173" s="66">
        <f>'Model Inputs &amp; Summary Results'!$F$45*J173</f>
        <v>3821.1749999999997</v>
      </c>
      <c r="V173" s="66">
        <f>'Model Inputs &amp; Summary Results'!$F$46*K173</f>
        <v>30.459</v>
      </c>
      <c r="W173" s="67">
        <f t="shared" si="65"/>
        <v>426627.99976073398</v>
      </c>
      <c r="X173" s="67">
        <f t="shared" si="66"/>
        <v>126764.2992464187</v>
      </c>
      <c r="Y173" s="68">
        <f t="shared" si="67"/>
        <v>5979945057.4761505</v>
      </c>
      <c r="Z173" s="68">
        <f t="shared" si="68"/>
        <v>2400550042.2534604</v>
      </c>
      <c r="AA173" s="66">
        <f>'Model Inputs &amp; Summary Results'!$F$40*I173</f>
        <v>35828.545767750002</v>
      </c>
      <c r="AB173" s="66">
        <f>'Model Inputs &amp; Summary Results'!$F$41*J173</f>
        <v>3034.9249999999997</v>
      </c>
      <c r="AC173" s="66">
        <f>'Model Inputs &amp; Summary Results'!$F$42*K173</f>
        <v>22.093500000000002</v>
      </c>
      <c r="AD173" s="67">
        <f t="shared" si="69"/>
        <v>140115.000239266</v>
      </c>
      <c r="AE173" s="67">
        <f t="shared" si="70"/>
        <v>41632.475667803286</v>
      </c>
      <c r="AF173" s="68">
        <f t="shared" si="71"/>
        <v>1618902308.2059031</v>
      </c>
      <c r="AG173" s="68">
        <f t="shared" si="83"/>
        <v>649881556.93994081</v>
      </c>
      <c r="AI173" s="68">
        <f t="shared" si="72"/>
        <v>7598847365.6820536</v>
      </c>
      <c r="AJ173" s="68">
        <f t="shared" si="73"/>
        <v>13407.924519018416</v>
      </c>
      <c r="AK173" s="68">
        <f>MIN($AJ173*'Model Inputs &amp; Summary Results'!$F$26,'Model Inputs &amp; Summary Results'!$F$23)</f>
        <v>3000</v>
      </c>
      <c r="AL173" s="68">
        <f t="shared" si="74"/>
        <v>23008.003794509415</v>
      </c>
      <c r="AM173" s="68">
        <f t="shared" si="84"/>
        <v>20008.003794509415</v>
      </c>
      <c r="AN173" s="68">
        <f t="shared" si="75"/>
        <v>1700229000</v>
      </c>
      <c r="AO173" s="69">
        <f t="shared" si="76"/>
        <v>0.2237482763081387</v>
      </c>
      <c r="AP173" s="49" t="b">
        <f>AND(AM173&lt;'Model Inputs &amp; Summary Results'!$F$14,AO173&gt;=0.25)</f>
        <v>0</v>
      </c>
      <c r="AR173" s="68">
        <f t="shared" si="85"/>
        <v>3050431599.1934013</v>
      </c>
      <c r="AS173" s="68">
        <f t="shared" si="86"/>
        <v>5382.3895472787517</v>
      </c>
      <c r="AT173" s="68">
        <f>MIN($AS173*'Model Inputs &amp; Summary Results'!$F$26,'Model Inputs &amp; Summary Results'!$F$23)</f>
        <v>3000</v>
      </c>
      <c r="AU173" s="68">
        <f t="shared" si="87"/>
        <v>1700229000</v>
      </c>
      <c r="AV173" s="68">
        <f t="shared" si="88"/>
        <v>1350202599.1934013</v>
      </c>
      <c r="AX173" s="66">
        <f>'Model Inputs &amp; Summary Results'!$F$40*P173</f>
        <v>32944.093760249998</v>
      </c>
      <c r="AY173" s="66">
        <f>'Model Inputs &amp; Summary Results'!$F$41*Q173</f>
        <v>6638.3647442500005</v>
      </c>
      <c r="AZ173" s="66">
        <f>'Model Inputs &amp; Summary Results'!$F$42*R173</f>
        <v>58.194999999999993</v>
      </c>
      <c r="BA173" s="68">
        <f t="shared" si="77"/>
        <v>1217073562.6357288</v>
      </c>
      <c r="BB173" s="68">
        <f t="shared" si="89"/>
        <v>493719891.7172243</v>
      </c>
      <c r="BD173" s="68">
        <f t="shared" si="78"/>
        <v>10737.021187226883</v>
      </c>
      <c r="BE173" s="68">
        <f>MIN($BD173*'Model Inputs &amp; Summary Results'!$F$26,'Model Inputs &amp; Summary Results'!$F$23)</f>
        <v>3000</v>
      </c>
      <c r="BF173" s="68">
        <f t="shared" si="79"/>
        <v>18020.321817322376</v>
      </c>
      <c r="BG173" s="68">
        <f t="shared" si="92"/>
        <v>15020.321817322376</v>
      </c>
      <c r="BH173" s="68">
        <f t="shared" si="80"/>
        <v>340059000</v>
      </c>
      <c r="BI173" s="70">
        <f t="shared" si="81"/>
        <v>0.27940710441820676</v>
      </c>
      <c r="BJ173" s="49" t="b">
        <f>AND(BG173&lt;'Model Inputs &amp; Summary Results'!$F$14,BG173&lt;$BX$23,BI173&gt;=0.25)</f>
        <v>1</v>
      </c>
      <c r="BL173" s="68">
        <f t="shared" si="90"/>
        <v>4355.5961617003895</v>
      </c>
      <c r="BM173" s="68">
        <f>MIN($BL173*'Model Inputs &amp; Summary Results'!$F$26,'Model Inputs &amp; Summary Results'!$F$23)</f>
        <v>3000</v>
      </c>
      <c r="BN173" s="68">
        <f t="shared" si="91"/>
        <v>340059000</v>
      </c>
      <c r="BO173" s="68">
        <f t="shared" si="93"/>
        <v>877014562.63572884</v>
      </c>
      <c r="BS173" s="49"/>
      <c r="BT173" s="49"/>
      <c r="BU173" s="49"/>
      <c r="BV173" s="49"/>
      <c r="BW173" s="49"/>
      <c r="BX173" s="49"/>
    </row>
    <row r="174" spans="1:76" x14ac:dyDescent="0.45">
      <c r="A174" s="49" t="str">
        <f t="shared" si="82"/>
        <v>TX</v>
      </c>
      <c r="B174" s="62">
        <v>0.879</v>
      </c>
      <c r="C174" s="63" cm="1">
        <f t="array" ref="C174">_xlfn.IFNA(INDEX('Locations &amp; Fiber - Unserved'!$H:$H,MATCH(1,($A174='Locations &amp; Fiber - Unserved'!$A:$A)*($B174='Locations &amp; Fiber - Unserved'!$B:$B),0)),C173)</f>
        <v>0.24722727</v>
      </c>
      <c r="D174" s="63" cm="1">
        <f t="array" ref="D174">_xlfn.IFNA(INDEX('Locations &amp; Fiber - Unserved'!$G:$G,MATCH(1,($A174='Locations &amp; Fiber - Unserved'!$A:$A)*($B174='Locations &amp; Fiber - Unserved'!$B:$B),0)),D173)</f>
        <v>0.75277273</v>
      </c>
      <c r="E174" s="64" cm="1">
        <f t="array" ref="E174">_xlfn.IFNA(INDEX('Locations &amp; Fiber - Unserved'!$C:$C,MATCH(1,($A174='Locations &amp; Fiber - Unserved'!$A:$A)*($B174='Locations &amp; Fiber - Unserved'!$B:$B),0)),E173)</f>
        <v>567401</v>
      </c>
      <c r="F174" s="64" cm="1">
        <f t="array" ref="F174">_xlfn.IFNA(INDEX('Locations &amp; Fiber - Unserved'!$D:$D,MATCH(1,($A174='Locations &amp; Fiber - Unserved'!$A:$A)*($B174='Locations &amp; Fiber - Unserved'!$B:$B),0)),F173)</f>
        <v>67922.454559999998</v>
      </c>
      <c r="G174" s="65" cm="1">
        <f t="array" ref="G174">_xlfn.IFNA(INDEX('Locations &amp; Fiber - Unserved'!$F:$F,MATCH(1,($A174='Locations &amp; Fiber - Unserved'!$A:$A)*($B174='Locations &amp; Fiber - Unserved'!$B:$B),0)),G173)</f>
        <v>0.29831453299999999</v>
      </c>
      <c r="H174" s="65" cm="1">
        <f t="array" ref="H174">_xlfn.IFNA(INDEX('Locations &amp; Fiber - Unserved'!$E:$E,MATCH(1,($A174='Locations &amp; Fiber - Unserved'!$A:$A)*($B174='Locations &amp; Fiber - Unserved'!$B:$B),0)),H173)</f>
        <v>0.49205742800000002</v>
      </c>
      <c r="I174" s="63" cm="1">
        <f t="array" ref="I174">_xlfn.IFNA(INDEX('Locations &amp; Fiber - Unserved'!$I:$I,MATCH(1,($A174='Locations &amp; Fiber - Unserved'!$A:$A)*($B174='Locations &amp; Fiber - Unserved'!$B:$B),0)),I173)</f>
        <v>0.93690975099999996</v>
      </c>
      <c r="J174" s="63" cm="1">
        <f t="array" ref="J174">_xlfn.IFNA(INDEX('Locations &amp; Fiber - Unserved'!$J:$J,MATCH(1,($A174='Locations &amp; Fiber - Unserved'!$A:$A)*($B174='Locations &amp; Fiber - Unserved'!$B:$B),0)),J173)</f>
        <v>6.2700000000000006E-2</v>
      </c>
      <c r="K174" s="63" cm="1">
        <f t="array" ref="K174">_xlfn.IFNA(INDEX('Locations &amp; Fiber - Unserved'!$K:$K,MATCH(1,($A174='Locations &amp; Fiber - Unserved'!$A:$A)*($B174='Locations &amp; Fiber - Unserved'!$B:$B),0)),K173)</f>
        <v>4.28E-4</v>
      </c>
      <c r="L174" s="64" cm="1">
        <f t="array" ref="L174">_xlfn.IFNA(INDEX('Locations &amp; Fiber - Underserved'!$C:$C,MATCH(1,($A174='Locations &amp; Fiber - Underserved'!$A:$A)*($B174='Locations &amp; Fiber - Underserved'!$B:$B),0)),L173)</f>
        <v>113497</v>
      </c>
      <c r="M174" s="64" cm="1">
        <f t="array" ref="M174">_xlfn.IFNA(INDEX('Locations &amp; Fiber - Underserved'!$D:$D,MATCH(1,($A174='Locations &amp; Fiber - Underserved'!$A:$A)*($B174='Locations &amp; Fiber - Underserved'!$B:$B),0)),M173)</f>
        <v>12520.50936</v>
      </c>
      <c r="N174" s="65" cm="1">
        <f t="array" ref="N174">_xlfn.IFNA(INDEX('Locations &amp; Fiber - Underserved'!$F:$F,MATCH(1,($A174='Locations &amp; Fiber - Underserved'!$A:$A)*($B174='Locations &amp; Fiber - Underserved'!$B:$B),0)),N173)</f>
        <v>0.27207688800000002</v>
      </c>
      <c r="O174" s="72" cm="1">
        <f t="array" ref="O174">_xlfn.IFNA(INDEX('Locations &amp; Fiber - Underserved'!$E:$E,MATCH(1,($A174='Locations &amp; Fiber - Underserved'!$A:$A)*($B174='Locations &amp; Fiber - Underserved'!$B:$B),0)),O173)</f>
        <v>0.45743122600000002</v>
      </c>
      <c r="P174" s="63" cm="1">
        <f t="array" ref="P174">_xlfn.IFNA(INDEX('Locations &amp; Fiber - Underserved'!$I:$I,MATCH(1,($A174='Locations &amp; Fiber - Underserved'!$A:$A)*($B174='Locations &amp; Fiber - Underserved'!$B:$B),0)),P173)</f>
        <v>0.86199294199999998</v>
      </c>
      <c r="Q174" s="63" cm="1">
        <f t="array" ref="Q174">_xlfn.IFNA(INDEX('Locations &amp; Fiber - Underserved'!$J:$J,MATCH(1,($A174='Locations &amp; Fiber - Underserved'!$A:$A)*($B174='Locations &amp; Fiber - Underserved'!$B:$B),0)),Q173)</f>
        <v>0.13687917699999999</v>
      </c>
      <c r="R174" s="63" cm="1">
        <f t="array" ref="R174">_xlfn.IFNA(INDEX('Locations &amp; Fiber - Underserved'!$K:$K,MATCH(1,($A174='Locations &amp; Fiber - Underserved'!$A:$A)*($B174='Locations &amp; Fiber - Underserved'!$B:$B),0)),R173)</f>
        <v>1.1299999999999999E-3</v>
      </c>
      <c r="T174" s="66">
        <f>'Model Inputs &amp; Summary Results'!$F$44*I174</f>
        <v>43332.075983750001</v>
      </c>
      <c r="U174" s="66">
        <f>'Model Inputs &amp; Summary Results'!$F$45*J174</f>
        <v>3809.0250000000005</v>
      </c>
      <c r="V174" s="66">
        <f>'Model Inputs &amp; Summary Results'!$F$46*K174</f>
        <v>30.387999999999998</v>
      </c>
      <c r="W174" s="67">
        <f t="shared" si="65"/>
        <v>427123.99977473001</v>
      </c>
      <c r="X174" s="67">
        <f t="shared" si="66"/>
        <v>127417.29652589069</v>
      </c>
      <c r="Y174" s="68">
        <f t="shared" si="67"/>
        <v>6010463599.4102602</v>
      </c>
      <c r="Z174" s="68">
        <f t="shared" si="68"/>
        <v>2411886323.8869433</v>
      </c>
      <c r="AA174" s="66">
        <f>'Model Inputs &amp; Summary Results'!$F$40*I174</f>
        <v>35836.79797575</v>
      </c>
      <c r="AB174" s="66">
        <f>'Model Inputs &amp; Summary Results'!$F$41*J174</f>
        <v>3025.2750000000001</v>
      </c>
      <c r="AC174" s="66">
        <f>'Model Inputs &amp; Summary Results'!$F$42*K174</f>
        <v>22.041999999999998</v>
      </c>
      <c r="AD174" s="67">
        <f t="shared" si="69"/>
        <v>140277.00022526999</v>
      </c>
      <c r="AE174" s="67">
        <f t="shared" si="70"/>
        <v>41846.667812842308</v>
      </c>
      <c r="AF174" s="68">
        <f t="shared" si="71"/>
        <v>1627170642.5865772</v>
      </c>
      <c r="AG174" s="68">
        <f t="shared" si="83"/>
        <v>652953063.36602199</v>
      </c>
      <c r="AI174" s="68">
        <f t="shared" si="72"/>
        <v>7637634241.9968376</v>
      </c>
      <c r="AJ174" s="68">
        <f t="shared" si="73"/>
        <v>13460.734545756595</v>
      </c>
      <c r="AK174" s="68">
        <f>MIN($AJ174*'Model Inputs &amp; Summary Results'!$F$26,'Model Inputs &amp; Summary Results'!$F$23)</f>
        <v>3000</v>
      </c>
      <c r="AL174" s="68">
        <f t="shared" si="74"/>
        <v>23211.081544274359</v>
      </c>
      <c r="AM174" s="68">
        <f t="shared" si="84"/>
        <v>20211.081544274359</v>
      </c>
      <c r="AN174" s="68">
        <f t="shared" si="75"/>
        <v>1702203000</v>
      </c>
      <c r="AO174" s="69">
        <f t="shared" si="76"/>
        <v>0.22287045255979213</v>
      </c>
      <c r="AP174" s="49" t="b">
        <f>AND(AM174&lt;'Model Inputs &amp; Summary Results'!$F$14,AO174&gt;=0.25)</f>
        <v>0</v>
      </c>
      <c r="AR174" s="68">
        <f t="shared" si="85"/>
        <v>3064839387.2529655</v>
      </c>
      <c r="AS174" s="68">
        <f t="shared" si="86"/>
        <v>5401.5403343543021</v>
      </c>
      <c r="AT174" s="68">
        <f>MIN($AS174*'Model Inputs &amp; Summary Results'!$F$26,'Model Inputs &amp; Summary Results'!$F$23)</f>
        <v>3000</v>
      </c>
      <c r="AU174" s="68">
        <f t="shared" si="87"/>
        <v>1702203000</v>
      </c>
      <c r="AV174" s="68">
        <f t="shared" si="88"/>
        <v>1362636387.2529655</v>
      </c>
      <c r="AX174" s="66">
        <f>'Model Inputs &amp; Summary Results'!$F$40*P174</f>
        <v>32971.230031500003</v>
      </c>
      <c r="AY174" s="66">
        <f>'Model Inputs &amp; Summary Results'!$F$41*Q174</f>
        <v>6604.4202902499992</v>
      </c>
      <c r="AZ174" s="66">
        <f>'Model Inputs &amp; Summary Results'!$F$42*R174</f>
        <v>58.194999999999993</v>
      </c>
      <c r="BA174" s="68">
        <f t="shared" si="77"/>
        <v>1223889598.5789299</v>
      </c>
      <c r="BB174" s="68">
        <f t="shared" si="89"/>
        <v>496235931.32376307</v>
      </c>
      <c r="BD174" s="68">
        <f t="shared" si="78"/>
        <v>10783.453294615099</v>
      </c>
      <c r="BE174" s="68">
        <f>MIN($BD174*'Model Inputs &amp; Summary Results'!$F$26,'Model Inputs &amp; Summary Results'!$F$23)</f>
        <v>3000</v>
      </c>
      <c r="BF174" s="68">
        <f t="shared" si="79"/>
        <v>18129.758456622469</v>
      </c>
      <c r="BG174" s="68">
        <f t="shared" si="92"/>
        <v>15129.758456622469</v>
      </c>
      <c r="BH174" s="68">
        <f t="shared" si="80"/>
        <v>340491000</v>
      </c>
      <c r="BI174" s="70">
        <f t="shared" si="81"/>
        <v>0.27820401480276274</v>
      </c>
      <c r="BJ174" s="49" t="b">
        <f>AND(BG174&lt;'Model Inputs &amp; Summary Results'!$F$14,BG174&lt;$BX$23,BI174&gt;=0.25)</f>
        <v>1</v>
      </c>
      <c r="BL174" s="68">
        <f t="shared" si="90"/>
        <v>4372.2383087109183</v>
      </c>
      <c r="BM174" s="68">
        <f>MIN($BL174*'Model Inputs &amp; Summary Results'!$F$26,'Model Inputs &amp; Summary Results'!$F$23)</f>
        <v>3000</v>
      </c>
      <c r="BN174" s="68">
        <f t="shared" si="91"/>
        <v>340491000</v>
      </c>
      <c r="BO174" s="68">
        <f t="shared" si="93"/>
        <v>883398598.5789299</v>
      </c>
      <c r="BS174" s="49"/>
      <c r="BT174" s="49"/>
      <c r="BU174" s="49"/>
      <c r="BV174" s="49"/>
      <c r="BW174" s="49"/>
      <c r="BX174" s="49"/>
    </row>
    <row r="175" spans="1:76" x14ac:dyDescent="0.45">
      <c r="A175" s="49" t="str">
        <f t="shared" si="82"/>
        <v>TX</v>
      </c>
      <c r="B175" s="62">
        <v>0.88</v>
      </c>
      <c r="C175" s="63" cm="1">
        <f t="array" ref="C175">_xlfn.IFNA(INDEX('Locations &amp; Fiber - Unserved'!$H:$H,MATCH(1,($A175='Locations &amp; Fiber - Unserved'!$A:$A)*($B175='Locations &amp; Fiber - Unserved'!$B:$B),0)),C174)</f>
        <v>0.24718859800000001</v>
      </c>
      <c r="D175" s="63" cm="1">
        <f t="array" ref="D175">_xlfn.IFNA(INDEX('Locations &amp; Fiber - Unserved'!$G:$G,MATCH(1,($A175='Locations &amp; Fiber - Unserved'!$A:$A)*($B175='Locations &amp; Fiber - Unserved'!$B:$B),0)),D174)</f>
        <v>0.75281140199999996</v>
      </c>
      <c r="E175" s="64" cm="1">
        <f t="array" ref="E175">_xlfn.IFNA(INDEX('Locations &amp; Fiber - Unserved'!$C:$C,MATCH(1,($A175='Locations &amp; Fiber - Unserved'!$A:$A)*($B175='Locations &amp; Fiber - Unserved'!$B:$B),0)),E174)</f>
        <v>568044</v>
      </c>
      <c r="F175" s="64" cm="1">
        <f t="array" ref="F175">_xlfn.IFNA(INDEX('Locations &amp; Fiber - Unserved'!$D:$D,MATCH(1,($A175='Locations &amp; Fiber - Unserved'!$A:$A)*($B175='Locations &amp; Fiber - Unserved'!$B:$B),0)),F174)</f>
        <v>68239.765820000001</v>
      </c>
      <c r="G175" s="65" cm="1">
        <f t="array" ref="G175">_xlfn.IFNA(INDEX('Locations &amp; Fiber - Unserved'!$F:$F,MATCH(1,($A175='Locations &amp; Fiber - Unserved'!$A:$A)*($B175='Locations &amp; Fiber - Unserved'!$B:$B),0)),G174)</f>
        <v>0.29957285</v>
      </c>
      <c r="H175" s="65" cm="1">
        <f t="array" ref="H175">_xlfn.IFNA(INDEX('Locations &amp; Fiber - Unserved'!$E:$E,MATCH(1,($A175='Locations &amp; Fiber - Unserved'!$A:$A)*($B175='Locations &amp; Fiber - Unserved'!$B:$B),0)),H174)</f>
        <v>0.494997048</v>
      </c>
      <c r="I175" s="63" cm="1">
        <f t="array" ref="I175">_xlfn.IFNA(INDEX('Locations &amp; Fiber - Unserved'!$I:$I,MATCH(1,($A175='Locations &amp; Fiber - Unserved'!$A:$A)*($B175='Locations &amp; Fiber - Unserved'!$B:$B),0)),I174)</f>
        <v>0.93716252099999997</v>
      </c>
      <c r="J175" s="63" cm="1">
        <f t="array" ref="J175">_xlfn.IFNA(INDEX('Locations &amp; Fiber - Unserved'!$J:$J,MATCH(1,($A175='Locations &amp; Fiber - Unserved'!$A:$A)*($B175='Locations &amp; Fiber - Unserved'!$B:$B),0)),J174)</f>
        <v>6.2399999999999997E-2</v>
      </c>
      <c r="K175" s="63" cm="1">
        <f t="array" ref="K175">_xlfn.IFNA(INDEX('Locations &amp; Fiber - Unserved'!$K:$K,MATCH(1,($A175='Locations &amp; Fiber - Unserved'!$A:$A)*($B175='Locations &amp; Fiber - Unserved'!$B:$B),0)),K174)</f>
        <v>4.26E-4</v>
      </c>
      <c r="L175" s="64" cm="1">
        <f t="array" ref="L175">_xlfn.IFNA(INDEX('Locations &amp; Fiber - Underserved'!$C:$C,MATCH(1,($A175='Locations &amp; Fiber - Underserved'!$A:$A)*($B175='Locations &amp; Fiber - Underserved'!$B:$B),0)),L174)</f>
        <v>113629</v>
      </c>
      <c r="M175" s="64" cm="1">
        <f t="array" ref="M175">_xlfn.IFNA(INDEX('Locations &amp; Fiber - Underserved'!$D:$D,MATCH(1,($A175='Locations &amp; Fiber - Underserved'!$A:$A)*($B175='Locations &amp; Fiber - Underserved'!$B:$B),0)),M174)</f>
        <v>12580.94376</v>
      </c>
      <c r="N175" s="65" cm="1">
        <f t="array" ref="N175">_xlfn.IFNA(INDEX('Locations &amp; Fiber - Underserved'!$F:$F,MATCH(1,($A175='Locations &amp; Fiber - Underserved'!$A:$A)*($B175='Locations &amp; Fiber - Underserved'!$B:$B),0)),N174)</f>
        <v>0.27326700399999998</v>
      </c>
      <c r="O175" s="72" cm="1">
        <f t="array" ref="O175">_xlfn.IFNA(INDEX('Locations &amp; Fiber - Underserved'!$E:$E,MATCH(1,($A175='Locations &amp; Fiber - Underserved'!$A:$A)*($B175='Locations &amp; Fiber - Underserved'!$B:$B),0)),O174)</f>
        <v>0.45831620000000001</v>
      </c>
      <c r="P175" s="63" cm="1">
        <f t="array" ref="P175">_xlfn.IFNA(INDEX('Locations &amp; Fiber - Underserved'!$I:$I,MATCH(1,($A175='Locations &amp; Fiber - Underserved'!$A:$A)*($B175='Locations &amp; Fiber - Underserved'!$B:$B),0)),P174)</f>
        <v>0.86261607600000001</v>
      </c>
      <c r="Q175" s="63" cm="1">
        <f t="array" ref="Q175">_xlfn.IFNA(INDEX('Locations &amp; Fiber - Underserved'!$J:$J,MATCH(1,($A175='Locations &amp; Fiber - Underserved'!$A:$A)*($B175='Locations &amp; Fiber - Underserved'!$B:$B),0)),Q174)</f>
        <v>0.136261356</v>
      </c>
      <c r="R175" s="63" cm="1">
        <f t="array" ref="R175">_xlfn.IFNA(INDEX('Locations &amp; Fiber - Underserved'!$K:$K,MATCH(1,($A175='Locations &amp; Fiber - Underserved'!$A:$A)*($B175='Locations &amp; Fiber - Underserved'!$B:$B),0)),R174)</f>
        <v>1.1199999999999999E-3</v>
      </c>
      <c r="T175" s="66">
        <f>'Model Inputs &amp; Summary Results'!$F$44*I175</f>
        <v>43343.766596249996</v>
      </c>
      <c r="U175" s="66">
        <f>'Model Inputs &amp; Summary Results'!$F$45*J175</f>
        <v>3790.7999999999997</v>
      </c>
      <c r="V175" s="66">
        <f>'Model Inputs &amp; Summary Results'!$F$46*K175</f>
        <v>30.245999999999999</v>
      </c>
      <c r="W175" s="67">
        <f t="shared" si="65"/>
        <v>427630.00003768801</v>
      </c>
      <c r="X175" s="67">
        <f t="shared" si="66"/>
        <v>128106.3378567903</v>
      </c>
      <c r="Y175" s="68">
        <f t="shared" si="67"/>
        <v>6042111417.4074011</v>
      </c>
      <c r="Z175" s="68">
        <f t="shared" si="68"/>
        <v>2422935366.5472188</v>
      </c>
      <c r="AA175" s="66">
        <f>'Model Inputs &amp; Summary Results'!$F$40*I175</f>
        <v>35846.466428250002</v>
      </c>
      <c r="AB175" s="66">
        <f>'Model Inputs &amp; Summary Results'!$F$41*J175</f>
        <v>3010.7999999999997</v>
      </c>
      <c r="AC175" s="66">
        <f>'Model Inputs &amp; Summary Results'!$F$42*K175</f>
        <v>21.939</v>
      </c>
      <c r="AD175" s="67">
        <f t="shared" si="69"/>
        <v>140413.99996231199</v>
      </c>
      <c r="AE175" s="67">
        <f t="shared" si="70"/>
        <v>42064.222148609697</v>
      </c>
      <c r="AF175" s="68">
        <f t="shared" si="71"/>
        <v>1635423534.09534</v>
      </c>
      <c r="AG175" s="68">
        <f t="shared" si="83"/>
        <v>655818015.64055133</v>
      </c>
      <c r="AI175" s="68">
        <f t="shared" si="72"/>
        <v>7677534951.5027409</v>
      </c>
      <c r="AJ175" s="68">
        <f t="shared" si="73"/>
        <v>13515.739892513151</v>
      </c>
      <c r="AK175" s="68">
        <f>MIN($AJ175*'Model Inputs &amp; Summary Results'!$F$26,'Model Inputs &amp; Summary Results'!$F$23)</f>
        <v>3000</v>
      </c>
      <c r="AL175" s="68">
        <f t="shared" si="74"/>
        <v>23346.443004616965</v>
      </c>
      <c r="AM175" s="68">
        <f t="shared" si="84"/>
        <v>20346.443004616965</v>
      </c>
      <c r="AN175" s="68">
        <f t="shared" si="75"/>
        <v>1704132000</v>
      </c>
      <c r="AO175" s="69">
        <f t="shared" si="76"/>
        <v>0.22196343107059988</v>
      </c>
      <c r="AP175" s="49" t="b">
        <f>AND(AM175&lt;'Model Inputs &amp; Summary Results'!$F$14,AO175&gt;=0.25)</f>
        <v>0</v>
      </c>
      <c r="AR175" s="68">
        <f t="shared" si="85"/>
        <v>3078753382.1877699</v>
      </c>
      <c r="AS175" s="68">
        <f t="shared" si="86"/>
        <v>5419.9206085932956</v>
      </c>
      <c r="AT175" s="68">
        <f>MIN($AS175*'Model Inputs &amp; Summary Results'!$F$26,'Model Inputs &amp; Summary Results'!$F$23)</f>
        <v>3000</v>
      </c>
      <c r="AU175" s="68">
        <f t="shared" si="87"/>
        <v>1704132000</v>
      </c>
      <c r="AV175" s="68">
        <f t="shared" si="88"/>
        <v>1374621382.1877699</v>
      </c>
      <c r="AX175" s="66">
        <f>'Model Inputs &amp; Summary Results'!$F$40*P175</f>
        <v>32995.064907</v>
      </c>
      <c r="AY175" s="66">
        <f>'Model Inputs &amp; Summary Results'!$F$41*Q175</f>
        <v>6574.6104269999996</v>
      </c>
      <c r="AZ175" s="66">
        <f>'Model Inputs &amp; Summary Results'!$F$42*R175</f>
        <v>57.679999999999993</v>
      </c>
      <c r="BA175" s="68">
        <f t="shared" si="77"/>
        <v>1230471245.3604403</v>
      </c>
      <c r="BB175" s="68">
        <f t="shared" si="89"/>
        <v>498549528.81459004</v>
      </c>
      <c r="BD175" s="68">
        <f t="shared" si="78"/>
        <v>10828.848668565597</v>
      </c>
      <c r="BE175" s="68">
        <f>MIN($BD175*'Model Inputs &amp; Summary Results'!$F$26,'Model Inputs &amp; Summary Results'!$F$23)</f>
        <v>3000</v>
      </c>
      <c r="BF175" s="68">
        <f t="shared" si="79"/>
        <v>18161.85891272861</v>
      </c>
      <c r="BG175" s="68">
        <f t="shared" si="92"/>
        <v>15161.85891272861</v>
      </c>
      <c r="BH175" s="68">
        <f t="shared" si="80"/>
        <v>340887000</v>
      </c>
      <c r="BI175" s="70">
        <f t="shared" si="81"/>
        <v>0.27703776198373853</v>
      </c>
      <c r="BJ175" s="49" t="b">
        <f>AND(BG175&lt;'Model Inputs &amp; Summary Results'!$F$14,BG175&lt;$BX$23,BI175&gt;=0.25)</f>
        <v>1</v>
      </c>
      <c r="BL175" s="68">
        <f t="shared" si="90"/>
        <v>4387.5201648750763</v>
      </c>
      <c r="BM175" s="68">
        <f>MIN($BL175*'Model Inputs &amp; Summary Results'!$F$26,'Model Inputs &amp; Summary Results'!$F$23)</f>
        <v>3000</v>
      </c>
      <c r="BN175" s="68">
        <f t="shared" si="91"/>
        <v>340887000</v>
      </c>
      <c r="BO175" s="68">
        <f t="shared" si="93"/>
        <v>889584245.36044025</v>
      </c>
      <c r="BS175" s="49"/>
      <c r="BT175" s="49"/>
      <c r="BU175" s="49"/>
      <c r="BV175" s="49"/>
      <c r="BW175" s="49"/>
      <c r="BX175" s="49"/>
    </row>
    <row r="176" spans="1:76" x14ac:dyDescent="0.45">
      <c r="A176" s="49" t="str">
        <f t="shared" si="82"/>
        <v>TX</v>
      </c>
      <c r="B176" s="62">
        <v>0.88100000000000001</v>
      </c>
      <c r="C176" s="63" cm="1">
        <f t="array" ref="C176">_xlfn.IFNA(INDEX('Locations &amp; Fiber - Unserved'!$H:$H,MATCH(1,($A176='Locations &amp; Fiber - Unserved'!$A:$A)*($B176='Locations &amp; Fiber - Unserved'!$B:$B),0)),C175)</f>
        <v>0.247138989</v>
      </c>
      <c r="D176" s="63" cm="1">
        <f t="array" ref="D176">_xlfn.IFNA(INDEX('Locations &amp; Fiber - Unserved'!$G:$G,MATCH(1,($A176='Locations &amp; Fiber - Unserved'!$A:$A)*($B176='Locations &amp; Fiber - Unserved'!$B:$B),0)),D175)</f>
        <v>0.75286101100000002</v>
      </c>
      <c r="E176" s="64" cm="1">
        <f t="array" ref="E176">_xlfn.IFNA(INDEX('Locations &amp; Fiber - Unserved'!$C:$C,MATCH(1,($A176='Locations &amp; Fiber - Unserved'!$A:$A)*($B176='Locations &amp; Fiber - Unserved'!$B:$B),0)),E175)</f>
        <v>568680</v>
      </c>
      <c r="F176" s="64" cm="1">
        <f t="array" ref="F176">_xlfn.IFNA(INDEX('Locations &amp; Fiber - Unserved'!$D:$D,MATCH(1,($A176='Locations &amp; Fiber - Unserved'!$A:$A)*($B176='Locations &amp; Fiber - Unserved'!$B:$B),0)),F175)</f>
        <v>68555.533249999993</v>
      </c>
      <c r="G176" s="65" cm="1">
        <f t="array" ref="G176">_xlfn.IFNA(INDEX('Locations &amp; Fiber - Unserved'!$F:$F,MATCH(1,($A176='Locations &amp; Fiber - Unserved'!$A:$A)*($B176='Locations &amp; Fiber - Unserved'!$B:$B),0)),G175)</f>
        <v>0.30087056099999998</v>
      </c>
      <c r="H176" s="65" cm="1">
        <f t="array" ref="H176">_xlfn.IFNA(INDEX('Locations &amp; Fiber - Unserved'!$E:$E,MATCH(1,($A176='Locations &amp; Fiber - Unserved'!$A:$A)*($B176='Locations &amp; Fiber - Unserved'!$B:$B),0)),H175)</f>
        <v>0.49773229099999999</v>
      </c>
      <c r="I176" s="63" cm="1">
        <f t="array" ref="I176">_xlfn.IFNA(INDEX('Locations &amp; Fiber - Unserved'!$I:$I,MATCH(1,($A176='Locations &amp; Fiber - Unserved'!$A:$A)*($B176='Locations &amp; Fiber - Unserved'!$B:$B),0)),I175)</f>
        <v>0.93739819700000004</v>
      </c>
      <c r="J176" s="63" cm="1">
        <f t="array" ref="J176">_xlfn.IFNA(INDEX('Locations &amp; Fiber - Unserved'!$J:$J,MATCH(1,($A176='Locations &amp; Fiber - Unserved'!$A:$A)*($B176='Locations &amp; Fiber - Unserved'!$B:$B),0)),J175)</f>
        <v>6.2199999999999998E-2</v>
      </c>
      <c r="K176" s="63" cm="1">
        <f t="array" ref="K176">_xlfn.IFNA(INDEX('Locations &amp; Fiber - Unserved'!$K:$K,MATCH(1,($A176='Locations &amp; Fiber - Unserved'!$A:$A)*($B176='Locations &amp; Fiber - Unserved'!$B:$B),0)),K175)</f>
        <v>4.2400000000000001E-4</v>
      </c>
      <c r="L176" s="64" cm="1">
        <f t="array" ref="L176">_xlfn.IFNA(INDEX('Locations &amp; Fiber - Underserved'!$C:$C,MATCH(1,($A176='Locations &amp; Fiber - Underserved'!$A:$A)*($B176='Locations &amp; Fiber - Underserved'!$B:$B),0)),L175)</f>
        <v>113742</v>
      </c>
      <c r="M176" s="64" cm="1">
        <f t="array" ref="M176">_xlfn.IFNA(INDEX('Locations &amp; Fiber - Underserved'!$D:$D,MATCH(1,($A176='Locations &amp; Fiber - Underserved'!$A:$A)*($B176='Locations &amp; Fiber - Underserved'!$B:$B),0)),M175)</f>
        <v>12632.80647</v>
      </c>
      <c r="N176" s="65" cm="1">
        <f t="array" ref="N176">_xlfn.IFNA(INDEX('Locations &amp; Fiber - Underserved'!$F:$F,MATCH(1,($A176='Locations &amp; Fiber - Underserved'!$A:$A)*($B176='Locations &amp; Fiber - Underserved'!$B:$B),0)),N175)</f>
        <v>0.27456473399999998</v>
      </c>
      <c r="O176" s="72" cm="1">
        <f t="array" ref="O176">_xlfn.IFNA(INDEX('Locations &amp; Fiber - Underserved'!$E:$E,MATCH(1,($A176='Locations &amp; Fiber - Underserved'!$A:$A)*($B176='Locations &amp; Fiber - Underserved'!$B:$B),0)),O175)</f>
        <v>0.46097986000000002</v>
      </c>
      <c r="P176" s="63" cm="1">
        <f t="array" ref="P176">_xlfn.IFNA(INDEX('Locations &amp; Fiber - Underserved'!$I:$I,MATCH(1,($A176='Locations &amp; Fiber - Underserved'!$A:$A)*($B176='Locations &amp; Fiber - Underserved'!$B:$B),0)),P175)</f>
        <v>0.86308594000000005</v>
      </c>
      <c r="Q176" s="63" cm="1">
        <f t="array" ref="Q176">_xlfn.IFNA(INDEX('Locations &amp; Fiber - Underserved'!$J:$J,MATCH(1,($A176='Locations &amp; Fiber - Underserved'!$A:$A)*($B176='Locations &amp; Fiber - Underserved'!$B:$B),0)),Q175)</f>
        <v>0.13579543799999999</v>
      </c>
      <c r="R176" s="63" cm="1">
        <f t="array" ref="R176">_xlfn.IFNA(INDEX('Locations &amp; Fiber - Underserved'!$K:$K,MATCH(1,($A176='Locations &amp; Fiber - Underserved'!$A:$A)*($B176='Locations &amp; Fiber - Underserved'!$B:$B),0)),R175)</f>
        <v>1.1199999999999999E-3</v>
      </c>
      <c r="T176" s="66">
        <f>'Model Inputs &amp; Summary Results'!$F$44*I176</f>
        <v>43354.666611250002</v>
      </c>
      <c r="U176" s="66">
        <f>'Model Inputs &amp; Summary Results'!$F$45*J176</f>
        <v>3778.65</v>
      </c>
      <c r="V176" s="66">
        <f>'Model Inputs &amp; Summary Results'!$F$46*K176</f>
        <v>30.103999999999999</v>
      </c>
      <c r="W176" s="67">
        <f t="shared" si="65"/>
        <v>428136.99973548</v>
      </c>
      <c r="X176" s="67">
        <f t="shared" si="66"/>
        <v>128813.81929527072</v>
      </c>
      <c r="Y176" s="68">
        <f t="shared" si="67"/>
        <v>6075300339.9644041</v>
      </c>
      <c r="Z176" s="68">
        <f t="shared" si="68"/>
        <v>2434235632.7703204</v>
      </c>
      <c r="AA176" s="66">
        <f>'Model Inputs &amp; Summary Results'!$F$40*I176</f>
        <v>35855.481035249999</v>
      </c>
      <c r="AB176" s="66">
        <f>'Model Inputs &amp; Summary Results'!$F$41*J176</f>
        <v>3001.15</v>
      </c>
      <c r="AC176" s="66">
        <f>'Model Inputs &amp; Summary Results'!$F$42*K176</f>
        <v>21.836000000000002</v>
      </c>
      <c r="AD176" s="67">
        <f t="shared" si="69"/>
        <v>140543.00026452</v>
      </c>
      <c r="AE176" s="67">
        <f t="shared" si="70"/>
        <v>42285.251334209279</v>
      </c>
      <c r="AF176" s="68">
        <f t="shared" si="71"/>
        <v>1643985750.0743167</v>
      </c>
      <c r="AG176" s="68">
        <f t="shared" si="83"/>
        <v>658707959.88021743</v>
      </c>
      <c r="AI176" s="68">
        <f t="shared" si="72"/>
        <v>7719286090.0387211</v>
      </c>
      <c r="AJ176" s="68">
        <f t="shared" si="73"/>
        <v>13574.041798619121</v>
      </c>
      <c r="AK176" s="68">
        <f>MIN($AJ176*'Model Inputs &amp; Summary Results'!$F$26,'Model Inputs &amp; Summary Results'!$F$23)</f>
        <v>3000</v>
      </c>
      <c r="AL176" s="68">
        <f t="shared" si="74"/>
        <v>23474.757392234085</v>
      </c>
      <c r="AM176" s="68">
        <f t="shared" si="84"/>
        <v>20474.757392234085</v>
      </c>
      <c r="AN176" s="68">
        <f t="shared" si="75"/>
        <v>1706040000</v>
      </c>
      <c r="AO176" s="69">
        <f t="shared" si="76"/>
        <v>0.22101007529718883</v>
      </c>
      <c r="AP176" s="49" t="b">
        <f>AND(AM176&lt;'Model Inputs &amp; Summary Results'!$F$14,AO176&gt;=0.25)</f>
        <v>0</v>
      </c>
      <c r="AR176" s="68">
        <f t="shared" si="85"/>
        <v>3092943592.650538</v>
      </c>
      <c r="AS176" s="68">
        <f t="shared" si="86"/>
        <v>5438.8119727272597</v>
      </c>
      <c r="AT176" s="68">
        <f>MIN($AS176*'Model Inputs &amp; Summary Results'!$F$26,'Model Inputs &amp; Summary Results'!$F$23)</f>
        <v>3000</v>
      </c>
      <c r="AU176" s="68">
        <f t="shared" si="87"/>
        <v>1706040000</v>
      </c>
      <c r="AV176" s="68">
        <f t="shared" si="88"/>
        <v>1386903592.650538</v>
      </c>
      <c r="AX176" s="66">
        <f>'Model Inputs &amp; Summary Results'!$F$40*P176</f>
        <v>33013.037205000001</v>
      </c>
      <c r="AY176" s="66">
        <f>'Model Inputs &amp; Summary Results'!$F$41*Q176</f>
        <v>6552.1298834999998</v>
      </c>
      <c r="AZ176" s="66">
        <f>'Model Inputs &amp; Summary Results'!$F$42*R176</f>
        <v>57.679999999999993</v>
      </c>
      <c r="BA176" s="68">
        <f t="shared" si="77"/>
        <v>1237403366.3045774</v>
      </c>
      <c r="BB176" s="68">
        <f t="shared" si="89"/>
        <v>500547759.05942345</v>
      </c>
      <c r="BD176" s="68">
        <f t="shared" si="78"/>
        <v>10879.036471176674</v>
      </c>
      <c r="BE176" s="68">
        <f>MIN($BD176*'Model Inputs &amp; Summary Results'!$F$26,'Model Inputs &amp; Summary Results'!$F$23)</f>
        <v>3000</v>
      </c>
      <c r="BF176" s="68">
        <f t="shared" si="79"/>
        <v>18265.334503658138</v>
      </c>
      <c r="BG176" s="68">
        <f t="shared" si="92"/>
        <v>15265.334503658138</v>
      </c>
      <c r="BH176" s="68">
        <f t="shared" si="80"/>
        <v>341226000</v>
      </c>
      <c r="BI176" s="70">
        <f t="shared" si="81"/>
        <v>0.27575971529724275</v>
      </c>
      <c r="BJ176" s="49" t="b">
        <f>AND(BG176&lt;'Model Inputs &amp; Summary Results'!$F$14,BG176&lt;$BX$23,BI176&gt;=0.25)</f>
        <v>1</v>
      </c>
      <c r="BL176" s="68">
        <f t="shared" si="90"/>
        <v>4400.7293617082823</v>
      </c>
      <c r="BM176" s="68">
        <f>MIN($BL176*'Model Inputs &amp; Summary Results'!$F$26,'Model Inputs &amp; Summary Results'!$F$23)</f>
        <v>3000</v>
      </c>
      <c r="BN176" s="68">
        <f t="shared" si="91"/>
        <v>341226000</v>
      </c>
      <c r="BO176" s="68">
        <f t="shared" si="93"/>
        <v>896177366.30457735</v>
      </c>
      <c r="BS176" s="49"/>
      <c r="BT176" s="49"/>
      <c r="BU176" s="49"/>
      <c r="BV176" s="49"/>
      <c r="BW176" s="49"/>
      <c r="BX176" s="49"/>
    </row>
    <row r="177" spans="1:76" x14ac:dyDescent="0.45">
      <c r="A177" s="49" t="str">
        <f t="shared" si="82"/>
        <v>TX</v>
      </c>
      <c r="B177" s="62">
        <v>0.88200000000000001</v>
      </c>
      <c r="C177" s="63" cm="1">
        <f t="array" ref="C177">_xlfn.IFNA(INDEX('Locations &amp; Fiber - Unserved'!$H:$H,MATCH(1,($A177='Locations &amp; Fiber - Unserved'!$A:$A)*($B177='Locations &amp; Fiber - Unserved'!$B:$B),0)),C176)</f>
        <v>0.24711680699999999</v>
      </c>
      <c r="D177" s="63" cm="1">
        <f t="array" ref="D177">_xlfn.IFNA(INDEX('Locations &amp; Fiber - Unserved'!$G:$G,MATCH(1,($A177='Locations &amp; Fiber - Unserved'!$A:$A)*($B177='Locations &amp; Fiber - Unserved'!$B:$B),0)),D176)</f>
        <v>0.75288319299999995</v>
      </c>
      <c r="E177" s="64" cm="1">
        <f t="array" ref="E177">_xlfn.IFNA(INDEX('Locations &amp; Fiber - Unserved'!$C:$C,MATCH(1,($A177='Locations &amp; Fiber - Unserved'!$A:$A)*($B177='Locations &amp; Fiber - Unserved'!$B:$B),0)),E176)</f>
        <v>569334</v>
      </c>
      <c r="F177" s="64" cm="1">
        <f t="array" ref="F177">_xlfn.IFNA(INDEX('Locations &amp; Fiber - Unserved'!$D:$D,MATCH(1,($A177='Locations &amp; Fiber - Unserved'!$A:$A)*($B177='Locations &amp; Fiber - Unserved'!$B:$B),0)),F176)</f>
        <v>68882.153810000003</v>
      </c>
      <c r="G177" s="65" cm="1">
        <f t="array" ref="G177">_xlfn.IFNA(INDEX('Locations &amp; Fiber - Unserved'!$F:$F,MATCH(1,($A177='Locations &amp; Fiber - Unserved'!$A:$A)*($B177='Locations &amp; Fiber - Unserved'!$B:$B),0)),G176)</f>
        <v>0.30213530900000002</v>
      </c>
      <c r="H177" s="65" cm="1">
        <f t="array" ref="H177">_xlfn.IFNA(INDEX('Locations &amp; Fiber - Unserved'!$E:$E,MATCH(1,($A177='Locations &amp; Fiber - Unserved'!$A:$A)*($B177='Locations &amp; Fiber - Unserved'!$B:$B),0)),H176)</f>
        <v>0.50146218899999995</v>
      </c>
      <c r="I177" s="63" cm="1">
        <f t="array" ref="I177">_xlfn.IFNA(INDEX('Locations &amp; Fiber - Unserved'!$I:$I,MATCH(1,($A177='Locations &amp; Fiber - Unserved'!$A:$A)*($B177='Locations &amp; Fiber - Unserved'!$B:$B),0)),I176)</f>
        <v>0.93760993699999995</v>
      </c>
      <c r="J177" s="63" cm="1">
        <f t="array" ref="J177">_xlfn.IFNA(INDEX('Locations &amp; Fiber - Unserved'!$J:$J,MATCH(1,($A177='Locations &amp; Fiber - Unserved'!$A:$A)*($B177='Locations &amp; Fiber - Unserved'!$B:$B),0)),J176)</f>
        <v>6.2E-2</v>
      </c>
      <c r="K177" s="63" cm="1">
        <f t="array" ref="K177">_xlfn.IFNA(INDEX('Locations &amp; Fiber - Unserved'!$K:$K,MATCH(1,($A177='Locations &amp; Fiber - Unserved'!$A:$A)*($B177='Locations &amp; Fiber - Unserved'!$B:$B),0)),K176)</f>
        <v>4.2299999999999998E-4</v>
      </c>
      <c r="L177" s="64" cm="1">
        <f t="array" ref="L177">_xlfn.IFNA(INDEX('Locations &amp; Fiber - Underserved'!$C:$C,MATCH(1,($A177='Locations &amp; Fiber - Underserved'!$A:$A)*($B177='Locations &amp; Fiber - Underserved'!$B:$B),0)),L176)</f>
        <v>113891</v>
      </c>
      <c r="M177" s="64" cm="1">
        <f t="array" ref="M177">_xlfn.IFNA(INDEX('Locations &amp; Fiber - Underserved'!$D:$D,MATCH(1,($A177='Locations &amp; Fiber - Underserved'!$A:$A)*($B177='Locations &amp; Fiber - Underserved'!$B:$B),0)),M176)</f>
        <v>12701.64644</v>
      </c>
      <c r="N177" s="65" cm="1">
        <f t="array" ref="N177">_xlfn.IFNA(INDEX('Locations &amp; Fiber - Underserved'!$F:$F,MATCH(1,($A177='Locations &amp; Fiber - Underserved'!$A:$A)*($B177='Locations &amp; Fiber - Underserved'!$B:$B),0)),N176)</f>
        <v>0.275368787</v>
      </c>
      <c r="O177" s="72" cm="1">
        <f t="array" ref="O177">_xlfn.IFNA(INDEX('Locations &amp; Fiber - Underserved'!$E:$E,MATCH(1,($A177='Locations &amp; Fiber - Underserved'!$A:$A)*($B177='Locations &amp; Fiber - Underserved'!$B:$B),0)),O176)</f>
        <v>0.463865957</v>
      </c>
      <c r="P177" s="63" cm="1">
        <f t="array" ref="P177">_xlfn.IFNA(INDEX('Locations &amp; Fiber - Underserved'!$I:$I,MATCH(1,($A177='Locations &amp; Fiber - Underserved'!$A:$A)*($B177='Locations &amp; Fiber - Underserved'!$B:$B),0)),P176)</f>
        <v>0.86381211400000002</v>
      </c>
      <c r="Q177" s="63" cm="1">
        <f t="array" ref="Q177">_xlfn.IFNA(INDEX('Locations &amp; Fiber - Underserved'!$J:$J,MATCH(1,($A177='Locations &amp; Fiber - Underserved'!$A:$A)*($B177='Locations &amp; Fiber - Underserved'!$B:$B),0)),Q176)</f>
        <v>0.13507538799999999</v>
      </c>
      <c r="R177" s="63" cm="1">
        <f t="array" ref="R177">_xlfn.IFNA(INDEX('Locations &amp; Fiber - Underserved'!$K:$K,MATCH(1,($A177='Locations &amp; Fiber - Underserved'!$A:$A)*($B177='Locations &amp; Fiber - Underserved'!$B:$B),0)),R176)</f>
        <v>1.1100000000000001E-3</v>
      </c>
      <c r="T177" s="66">
        <f>'Model Inputs &amp; Summary Results'!$F$44*I177</f>
        <v>43364.459586249999</v>
      </c>
      <c r="U177" s="66">
        <f>'Model Inputs &amp; Summary Results'!$F$45*J177</f>
        <v>3766.5</v>
      </c>
      <c r="V177" s="66">
        <f>'Model Inputs &amp; Summary Results'!$F$46*K177</f>
        <v>30.032999999999998</v>
      </c>
      <c r="W177" s="67">
        <f t="shared" si="65"/>
        <v>428641.99980346195</v>
      </c>
      <c r="X177" s="67">
        <f t="shared" si="66"/>
        <v>129507.88306099693</v>
      </c>
      <c r="Y177" s="68">
        <f t="shared" si="67"/>
        <v>6107720312.9006081</v>
      </c>
      <c r="Z177" s="68">
        <f t="shared" si="68"/>
        <v>2445779257.637342</v>
      </c>
      <c r="AA177" s="66">
        <f>'Model Inputs &amp; Summary Results'!$F$40*I177</f>
        <v>35863.580090249998</v>
      </c>
      <c r="AB177" s="66">
        <f>'Model Inputs &amp; Summary Results'!$F$41*J177</f>
        <v>2991.5</v>
      </c>
      <c r="AC177" s="66">
        <f>'Model Inputs &amp; Summary Results'!$F$42*K177</f>
        <v>21.784499999999998</v>
      </c>
      <c r="AD177" s="67">
        <f t="shared" si="69"/>
        <v>140692.00019653799</v>
      </c>
      <c r="AE177" s="67">
        <f t="shared" si="70"/>
        <v>42508.020953209067</v>
      </c>
      <c r="AF177" s="68">
        <f t="shared" si="71"/>
        <v>1652578574.5974185</v>
      </c>
      <c r="AG177" s="68">
        <f t="shared" si="83"/>
        <v>661759575.14445281</v>
      </c>
      <c r="AI177" s="68">
        <f t="shared" si="72"/>
        <v>7760298887.4980268</v>
      </c>
      <c r="AJ177" s="68">
        <f t="shared" si="73"/>
        <v>13630.485598081314</v>
      </c>
      <c r="AK177" s="68">
        <f>MIN($AJ177*'Model Inputs &amp; Summary Results'!$F$26,'Model Inputs &amp; Summary Results'!$F$23)</f>
        <v>3000</v>
      </c>
      <c r="AL177" s="68">
        <f t="shared" si="74"/>
        <v>23649.454577713695</v>
      </c>
      <c r="AM177" s="68">
        <f t="shared" si="84"/>
        <v>20649.454577713695</v>
      </c>
      <c r="AN177" s="68">
        <f t="shared" si="75"/>
        <v>1708002000</v>
      </c>
      <c r="AO177" s="69">
        <f t="shared" si="76"/>
        <v>0.22009487324665036</v>
      </c>
      <c r="AP177" s="49" t="b">
        <f>AND(AM177&lt;'Model Inputs &amp; Summary Results'!$F$14,AO177&gt;=0.25)</f>
        <v>0</v>
      </c>
      <c r="AR177" s="68">
        <f t="shared" si="85"/>
        <v>3107538832.7817945</v>
      </c>
      <c r="AS177" s="68">
        <f t="shared" si="86"/>
        <v>5458.199989429394</v>
      </c>
      <c r="AT177" s="68">
        <f>MIN($AS177*'Model Inputs &amp; Summary Results'!$F$26,'Model Inputs &amp; Summary Results'!$F$23)</f>
        <v>3000</v>
      </c>
      <c r="AU177" s="68">
        <f t="shared" si="87"/>
        <v>1708002000</v>
      </c>
      <c r="AV177" s="68">
        <f t="shared" si="88"/>
        <v>1399536832.7817945</v>
      </c>
      <c r="AX177" s="66">
        <f>'Model Inputs &amp; Summary Results'!$F$40*P177</f>
        <v>33040.813360500004</v>
      </c>
      <c r="AY177" s="66">
        <f>'Model Inputs &amp; Summary Results'!$F$41*Q177</f>
        <v>6517.387471</v>
      </c>
      <c r="AZ177" s="66">
        <f>'Model Inputs &amp; Summary Results'!$F$42*R177</f>
        <v>57.165000000000006</v>
      </c>
      <c r="BA177" s="68">
        <f t="shared" si="77"/>
        <v>1242418153.8156016</v>
      </c>
      <c r="BB177" s="68">
        <f t="shared" si="89"/>
        <v>503180370.38296974</v>
      </c>
      <c r="BD177" s="68">
        <f t="shared" si="78"/>
        <v>10908.835235581404</v>
      </c>
      <c r="BE177" s="68">
        <f>MIN($BD177*'Model Inputs &amp; Summary Results'!$F$26,'Model Inputs &amp; Summary Results'!$F$23)</f>
        <v>3000</v>
      </c>
      <c r="BF177" s="68">
        <f t="shared" si="79"/>
        <v>18376.219583333852</v>
      </c>
      <c r="BG177" s="68">
        <f t="shared" si="92"/>
        <v>15376.219583333852</v>
      </c>
      <c r="BH177" s="68">
        <f t="shared" si="80"/>
        <v>341673000</v>
      </c>
      <c r="BI177" s="70">
        <f t="shared" si="81"/>
        <v>0.27500644525410789</v>
      </c>
      <c r="BJ177" s="49" t="b">
        <f>AND(BG177&lt;'Model Inputs &amp; Summary Results'!$F$14,BG177&lt;$BX$23,BI177&gt;=0.25)</f>
        <v>1</v>
      </c>
      <c r="BL177" s="68">
        <f t="shared" si="90"/>
        <v>4418.0872095509721</v>
      </c>
      <c r="BM177" s="68">
        <f>MIN($BL177*'Model Inputs &amp; Summary Results'!$F$26,'Model Inputs &amp; Summary Results'!$F$23)</f>
        <v>3000</v>
      </c>
      <c r="BN177" s="68">
        <f t="shared" si="91"/>
        <v>341673000</v>
      </c>
      <c r="BO177" s="68">
        <f t="shared" si="93"/>
        <v>900745153.81560159</v>
      </c>
      <c r="BS177" s="49"/>
      <c r="BT177" s="49"/>
      <c r="BU177" s="49"/>
      <c r="BV177" s="49"/>
      <c r="BW177" s="49"/>
      <c r="BX177" s="49"/>
    </row>
    <row r="178" spans="1:76" x14ac:dyDescent="0.45">
      <c r="A178" s="49" t="str">
        <f t="shared" si="82"/>
        <v>TX</v>
      </c>
      <c r="B178" s="62">
        <v>0.88300000000000001</v>
      </c>
      <c r="C178" s="63" cm="1">
        <f t="array" ref="C178">_xlfn.IFNA(INDEX('Locations &amp; Fiber - Unserved'!$H:$H,MATCH(1,($A178='Locations &amp; Fiber - Unserved'!$A:$A)*($B178='Locations &amp; Fiber - Unserved'!$B:$B),0)),C177)</f>
        <v>0.24708322099999999</v>
      </c>
      <c r="D178" s="63" cm="1">
        <f t="array" ref="D178">_xlfn.IFNA(INDEX('Locations &amp; Fiber - Unserved'!$G:$G,MATCH(1,($A178='Locations &amp; Fiber - Unserved'!$A:$A)*($B178='Locations &amp; Fiber - Unserved'!$B:$B),0)),D177)</f>
        <v>0.75291677899999998</v>
      </c>
      <c r="E178" s="64" cm="1">
        <f t="array" ref="E178">_xlfn.IFNA(INDEX('Locations &amp; Fiber - Unserved'!$C:$C,MATCH(1,($A178='Locations &amp; Fiber - Unserved'!$A:$A)*($B178='Locations &amp; Fiber - Unserved'!$B:$B),0)),E177)</f>
        <v>569978</v>
      </c>
      <c r="F178" s="64" cm="1">
        <f t="array" ref="F178">_xlfn.IFNA(INDEX('Locations &amp; Fiber - Unserved'!$D:$D,MATCH(1,($A178='Locations &amp; Fiber - Unserved'!$A:$A)*($B178='Locations &amp; Fiber - Unserved'!$B:$B),0)),F177)</f>
        <v>69206.176229999997</v>
      </c>
      <c r="G178" s="65" cm="1">
        <f t="array" ref="G178">_xlfn.IFNA(INDEX('Locations &amp; Fiber - Unserved'!$F:$F,MATCH(1,($A178='Locations &amp; Fiber - Unserved'!$A:$A)*($B178='Locations &amp; Fiber - Unserved'!$B:$B),0)),G177)</f>
        <v>0.30342203699999998</v>
      </c>
      <c r="H178" s="65" cm="1">
        <f t="array" ref="H178">_xlfn.IFNA(INDEX('Locations &amp; Fiber - Unserved'!$E:$E,MATCH(1,($A178='Locations &amp; Fiber - Unserved'!$A:$A)*($B178='Locations &amp; Fiber - Unserved'!$B:$B),0)),H177)</f>
        <v>0.50464564099999998</v>
      </c>
      <c r="I178" s="63" cm="1">
        <f t="array" ref="I178">_xlfn.IFNA(INDEX('Locations &amp; Fiber - Unserved'!$I:$I,MATCH(1,($A178='Locations &amp; Fiber - Unserved'!$A:$A)*($B178='Locations &amp; Fiber - Unserved'!$B:$B),0)),I177)</f>
        <v>0.93788274199999999</v>
      </c>
      <c r="J178" s="63" cm="1">
        <f t="array" ref="J178">_xlfn.IFNA(INDEX('Locations &amp; Fiber - Unserved'!$J:$J,MATCH(1,($A178='Locations &amp; Fiber - Unserved'!$A:$A)*($B178='Locations &amp; Fiber - Unserved'!$B:$B),0)),J177)</f>
        <v>6.1699999999999998E-2</v>
      </c>
      <c r="K178" s="63" cm="1">
        <f t="array" ref="K178">_xlfn.IFNA(INDEX('Locations &amp; Fiber - Unserved'!$K:$K,MATCH(1,($A178='Locations &amp; Fiber - Unserved'!$A:$A)*($B178='Locations &amp; Fiber - Unserved'!$B:$B),0)),K177)</f>
        <v>4.2099999999999999E-4</v>
      </c>
      <c r="L178" s="64" cm="1">
        <f t="array" ref="L178">_xlfn.IFNA(INDEX('Locations &amp; Fiber - Underserved'!$C:$C,MATCH(1,($A178='Locations &amp; Fiber - Underserved'!$A:$A)*($B178='Locations &amp; Fiber - Underserved'!$B:$B),0)),L177)</f>
        <v>114019</v>
      </c>
      <c r="M178" s="64" cm="1">
        <f t="array" ref="M178">_xlfn.IFNA(INDEX('Locations &amp; Fiber - Underserved'!$D:$D,MATCH(1,($A178='Locations &amp; Fiber - Underserved'!$A:$A)*($B178='Locations &amp; Fiber - Underserved'!$B:$B),0)),M177)</f>
        <v>12761.275729999999</v>
      </c>
      <c r="N178" s="65" cm="1">
        <f t="array" ref="N178">_xlfn.IFNA(INDEX('Locations &amp; Fiber - Underserved'!$F:$F,MATCH(1,($A178='Locations &amp; Fiber - Underserved'!$A:$A)*($B178='Locations &amp; Fiber - Underserved'!$B:$B),0)),N177)</f>
        <v>0.27705023200000001</v>
      </c>
      <c r="O178" s="72" cm="1">
        <f t="array" ref="O178">_xlfn.IFNA(INDEX('Locations &amp; Fiber - Underserved'!$E:$E,MATCH(1,($A178='Locations &amp; Fiber - Underserved'!$A:$A)*($B178='Locations &amp; Fiber - Underserved'!$B:$B),0)),O177)</f>
        <v>0.466982228</v>
      </c>
      <c r="P178" s="63" cm="1">
        <f t="array" ref="P178">_xlfn.IFNA(INDEX('Locations &amp; Fiber - Underserved'!$I:$I,MATCH(1,($A178='Locations &amp; Fiber - Underserved'!$A:$A)*($B178='Locations &amp; Fiber - Underserved'!$B:$B),0)),P177)</f>
        <v>0.86419280700000001</v>
      </c>
      <c r="Q178" s="63" cm="1">
        <f t="array" ref="Q178">_xlfn.IFNA(INDEX('Locations &amp; Fiber - Underserved'!$J:$J,MATCH(1,($A178='Locations &amp; Fiber - Underserved'!$A:$A)*($B178='Locations &amp; Fiber - Underserved'!$B:$B),0)),Q177)</f>
        <v>0.134698387</v>
      </c>
      <c r="R178" s="63" cm="1">
        <f t="array" ref="R178">_xlfn.IFNA(INDEX('Locations &amp; Fiber - Underserved'!$K:$K,MATCH(1,($A178='Locations &amp; Fiber - Underserved'!$A:$A)*($B178='Locations &amp; Fiber - Underserved'!$B:$B),0)),R177)</f>
        <v>1.1100000000000001E-3</v>
      </c>
      <c r="T178" s="66">
        <f>'Model Inputs &amp; Summary Results'!$F$44*I178</f>
        <v>43377.076817499998</v>
      </c>
      <c r="U178" s="66">
        <f>'Model Inputs &amp; Summary Results'!$F$45*J178</f>
        <v>3748.2750000000001</v>
      </c>
      <c r="V178" s="66">
        <f>'Model Inputs &amp; Summary Results'!$F$46*K178</f>
        <v>29.890999999999998</v>
      </c>
      <c r="W178" s="67">
        <f t="shared" si="65"/>
        <v>429145.99986086198</v>
      </c>
      <c r="X178" s="67">
        <f t="shared" si="66"/>
        <v>130212.35344818445</v>
      </c>
      <c r="Y178" s="68">
        <f t="shared" si="67"/>
        <v>6140195144.6872721</v>
      </c>
      <c r="Z178" s="68">
        <f t="shared" si="68"/>
        <v>2457094249.3364239</v>
      </c>
      <c r="AA178" s="66">
        <f>'Model Inputs &amp; Summary Results'!$F$40*I178</f>
        <v>35874.014881499999</v>
      </c>
      <c r="AB178" s="66">
        <f>'Model Inputs &amp; Summary Results'!$F$41*J178</f>
        <v>2977.0250000000001</v>
      </c>
      <c r="AC178" s="66">
        <f>'Model Inputs &amp; Summary Results'!$F$42*K178</f>
        <v>21.6815</v>
      </c>
      <c r="AD178" s="67">
        <f t="shared" si="69"/>
        <v>140832.00013913799</v>
      </c>
      <c r="AE178" s="67">
        <f t="shared" si="70"/>
        <v>42731.532357001532</v>
      </c>
      <c r="AF178" s="68">
        <f t="shared" si="71"/>
        <v>1661090951.5182724</v>
      </c>
      <c r="AG178" s="68">
        <f t="shared" si="83"/>
        <v>664711288.22863972</v>
      </c>
      <c r="AI178" s="68">
        <f t="shared" si="72"/>
        <v>7801286096.2055445</v>
      </c>
      <c r="AJ178" s="68">
        <f t="shared" si="73"/>
        <v>13686.995105434849</v>
      </c>
      <c r="AK178" s="68">
        <f>MIN($AJ178*'Model Inputs &amp; Summary Results'!$F$26,'Model Inputs &amp; Summary Results'!$F$23)</f>
        <v>3000</v>
      </c>
      <c r="AL178" s="68">
        <f t="shared" si="74"/>
        <v>23796.687738147935</v>
      </c>
      <c r="AM178" s="68">
        <f t="shared" si="84"/>
        <v>20796.687738147935</v>
      </c>
      <c r="AN178" s="68">
        <f t="shared" si="75"/>
        <v>1709934000</v>
      </c>
      <c r="AO178" s="69">
        <f t="shared" si="76"/>
        <v>0.21918616737203012</v>
      </c>
      <c r="AP178" s="49" t="b">
        <f>AND(AM178&lt;'Model Inputs &amp; Summary Results'!$F$14,AO178&gt;=0.25)</f>
        <v>0</v>
      </c>
      <c r="AR178" s="68">
        <f t="shared" si="85"/>
        <v>3121805537.5650635</v>
      </c>
      <c r="AS178" s="68">
        <f t="shared" si="86"/>
        <v>5477.0632157119462</v>
      </c>
      <c r="AT178" s="68">
        <f>MIN($AS178*'Model Inputs &amp; Summary Results'!$F$26,'Model Inputs &amp; Summary Results'!$F$23)</f>
        <v>3000</v>
      </c>
      <c r="AU178" s="68">
        <f t="shared" si="87"/>
        <v>1709934000</v>
      </c>
      <c r="AV178" s="68">
        <f t="shared" si="88"/>
        <v>1411871537.5650635</v>
      </c>
      <c r="AX178" s="66">
        <f>'Model Inputs &amp; Summary Results'!$F$40*P178</f>
        <v>33055.374867749997</v>
      </c>
      <c r="AY178" s="66">
        <f>'Model Inputs &amp; Summary Results'!$F$41*Q178</f>
        <v>6499.1971727500004</v>
      </c>
      <c r="AZ178" s="66">
        <f>'Model Inputs &amp; Summary Results'!$F$42*R178</f>
        <v>57.165000000000006</v>
      </c>
      <c r="BA178" s="68">
        <f t="shared" si="77"/>
        <v>1251294781.1950641</v>
      </c>
      <c r="BB178" s="68">
        <f t="shared" si="89"/>
        <v>505496298.51807463</v>
      </c>
      <c r="BD178" s="68">
        <f t="shared" si="78"/>
        <v>10974.440936993518</v>
      </c>
      <c r="BE178" s="68">
        <f>MIN($BD178*'Model Inputs &amp; Summary Results'!$F$26,'Model Inputs &amp; Summary Results'!$F$23)</f>
        <v>3000</v>
      </c>
      <c r="BF178" s="68">
        <f t="shared" si="79"/>
        <v>18497.977218122815</v>
      </c>
      <c r="BG178" s="68">
        <f t="shared" si="92"/>
        <v>15497.977218122815</v>
      </c>
      <c r="BH178" s="68">
        <f t="shared" si="80"/>
        <v>342057000</v>
      </c>
      <c r="BI178" s="70">
        <f t="shared" si="81"/>
        <v>0.27336244435808671</v>
      </c>
      <c r="BJ178" s="49" t="b">
        <f>AND(BG178&lt;'Model Inputs &amp; Summary Results'!$F$14,BG178&lt;$BX$23,BI178&gt;=0.25)</f>
        <v>1</v>
      </c>
      <c r="BL178" s="68">
        <f t="shared" si="90"/>
        <v>4433.4391506509846</v>
      </c>
      <c r="BM178" s="68">
        <f>MIN($BL178*'Model Inputs &amp; Summary Results'!$F$26,'Model Inputs &amp; Summary Results'!$F$23)</f>
        <v>3000</v>
      </c>
      <c r="BN178" s="68">
        <f t="shared" si="91"/>
        <v>342057000</v>
      </c>
      <c r="BO178" s="68">
        <f t="shared" si="93"/>
        <v>909237781.19506407</v>
      </c>
      <c r="BS178" s="49"/>
      <c r="BT178" s="49"/>
      <c r="BU178" s="49"/>
      <c r="BV178" s="49"/>
      <c r="BW178" s="49"/>
      <c r="BX178" s="49"/>
    </row>
    <row r="179" spans="1:76" x14ac:dyDescent="0.45">
      <c r="A179" s="49" t="str">
        <f t="shared" si="82"/>
        <v>TX</v>
      </c>
      <c r="B179" s="62">
        <v>0.88400000000000001</v>
      </c>
      <c r="C179" s="63" cm="1">
        <f t="array" ref="C179">_xlfn.IFNA(INDEX('Locations &amp; Fiber - Unserved'!$H:$H,MATCH(1,($A179='Locations &amp; Fiber - Unserved'!$A:$A)*($B179='Locations &amp; Fiber - Unserved'!$B:$B),0)),C178)</f>
        <v>0.24705936000000001</v>
      </c>
      <c r="D179" s="63" cm="1">
        <f t="array" ref="D179">_xlfn.IFNA(INDEX('Locations &amp; Fiber - Unserved'!$G:$G,MATCH(1,($A179='Locations &amp; Fiber - Unserved'!$A:$A)*($B179='Locations &amp; Fiber - Unserved'!$B:$B),0)),D178)</f>
        <v>0.75294064000000005</v>
      </c>
      <c r="E179" s="64" cm="1">
        <f t="array" ref="E179">_xlfn.IFNA(INDEX('Locations &amp; Fiber - Unserved'!$C:$C,MATCH(1,($A179='Locations &amp; Fiber - Unserved'!$A:$A)*($B179='Locations &amp; Fiber - Unserved'!$B:$B),0)),E178)</f>
        <v>570624</v>
      </c>
      <c r="F179" s="64" cm="1">
        <f t="array" ref="F179">_xlfn.IFNA(INDEX('Locations &amp; Fiber - Unserved'!$D:$D,MATCH(1,($A179='Locations &amp; Fiber - Unserved'!$A:$A)*($B179='Locations &amp; Fiber - Unserved'!$B:$B),0)),F178)</f>
        <v>69533.295119999995</v>
      </c>
      <c r="G179" s="65" cm="1">
        <f t="array" ref="G179">_xlfn.IFNA(INDEX('Locations &amp; Fiber - Unserved'!$F:$F,MATCH(1,($A179='Locations &amp; Fiber - Unserved'!$A:$A)*($B179='Locations &amp; Fiber - Unserved'!$B:$B),0)),G178)</f>
        <v>0.30471311899999998</v>
      </c>
      <c r="H179" s="65" cm="1">
        <f t="array" ref="H179">_xlfn.IFNA(INDEX('Locations &amp; Fiber - Unserved'!$E:$E,MATCH(1,($A179='Locations &amp; Fiber - Unserved'!$A:$A)*($B179='Locations &amp; Fiber - Unserved'!$B:$B),0)),H178)</f>
        <v>0.50778734000000003</v>
      </c>
      <c r="I179" s="63" cm="1">
        <f t="array" ref="I179">_xlfn.IFNA(INDEX('Locations &amp; Fiber - Unserved'!$I:$I,MATCH(1,($A179='Locations &amp; Fiber - Unserved'!$A:$A)*($B179='Locations &amp; Fiber - Unserved'!$B:$B),0)),I178)</f>
        <v>0.93815663999999999</v>
      </c>
      <c r="J179" s="63" cm="1">
        <f t="array" ref="J179">_xlfn.IFNA(INDEX('Locations &amp; Fiber - Unserved'!$J:$J,MATCH(1,($A179='Locations &amp; Fiber - Unserved'!$A:$A)*($B179='Locations &amp; Fiber - Unserved'!$B:$B),0)),J178)</f>
        <v>6.1400000000000003E-2</v>
      </c>
      <c r="K179" s="63" cm="1">
        <f t="array" ref="K179">_xlfn.IFNA(INDEX('Locations &amp; Fiber - Unserved'!$K:$K,MATCH(1,($A179='Locations &amp; Fiber - Unserved'!$A:$A)*($B179='Locations &amp; Fiber - Unserved'!$B:$B),0)),K178)</f>
        <v>4.1899999999999999E-4</v>
      </c>
      <c r="L179" s="64" cm="1">
        <f t="array" ref="L179">_xlfn.IFNA(INDEX('Locations &amp; Fiber - Underserved'!$C:$C,MATCH(1,($A179='Locations &amp; Fiber - Underserved'!$A:$A)*($B179='Locations &amp; Fiber - Underserved'!$B:$B),0)),L178)</f>
        <v>114149</v>
      </c>
      <c r="M179" s="64" cm="1">
        <f t="array" ref="M179">_xlfn.IFNA(INDEX('Locations &amp; Fiber - Underserved'!$D:$D,MATCH(1,($A179='Locations &amp; Fiber - Underserved'!$A:$A)*($B179='Locations &amp; Fiber - Underserved'!$B:$B),0)),M178)</f>
        <v>12822.36931</v>
      </c>
      <c r="N179" s="65" cm="1">
        <f t="array" ref="N179">_xlfn.IFNA(INDEX('Locations &amp; Fiber - Underserved'!$F:$F,MATCH(1,($A179='Locations &amp; Fiber - Underserved'!$A:$A)*($B179='Locations &amp; Fiber - Underserved'!$B:$B),0)),N178)</f>
        <v>0.27822175799999999</v>
      </c>
      <c r="O179" s="72" cm="1">
        <f t="array" ref="O179">_xlfn.IFNA(INDEX('Locations &amp; Fiber - Underserved'!$E:$E,MATCH(1,($A179='Locations &amp; Fiber - Underserved'!$A:$A)*($B179='Locations &amp; Fiber - Underserved'!$B:$B),0)),O178)</f>
        <v>0.47126577600000003</v>
      </c>
      <c r="P179" s="63" cm="1">
        <f t="array" ref="P179">_xlfn.IFNA(INDEX('Locations &amp; Fiber - Underserved'!$I:$I,MATCH(1,($A179='Locations &amp; Fiber - Underserved'!$A:$A)*($B179='Locations &amp; Fiber - Underserved'!$B:$B),0)),P178)</f>
        <v>0.86464405200000005</v>
      </c>
      <c r="Q179" s="63" cm="1">
        <f t="array" ref="Q179">_xlfn.IFNA(INDEX('Locations &amp; Fiber - Underserved'!$J:$J,MATCH(1,($A179='Locations &amp; Fiber - Underserved'!$A:$A)*($B179='Locations &amp; Fiber - Underserved'!$B:$B),0)),Q178)</f>
        <v>0.134251805</v>
      </c>
      <c r="R179" s="63" cm="1">
        <f t="array" ref="R179">_xlfn.IFNA(INDEX('Locations &amp; Fiber - Underserved'!$K:$K,MATCH(1,($A179='Locations &amp; Fiber - Underserved'!$A:$A)*($B179='Locations &amp; Fiber - Underserved'!$B:$B),0)),R178)</f>
        <v>1.1000000000000001E-3</v>
      </c>
      <c r="T179" s="66">
        <f>'Model Inputs &amp; Summary Results'!$F$44*I179</f>
        <v>43389.744599999998</v>
      </c>
      <c r="U179" s="66">
        <f>'Model Inputs &amp; Summary Results'!$F$45*J179</f>
        <v>3730.05</v>
      </c>
      <c r="V179" s="66">
        <f>'Model Inputs &amp; Summary Results'!$F$46*K179</f>
        <v>29.748999999999999</v>
      </c>
      <c r="W179" s="67">
        <f t="shared" si="65"/>
        <v>429645.99975936004</v>
      </c>
      <c r="X179" s="67">
        <f t="shared" si="66"/>
        <v>130918.77265254784</v>
      </c>
      <c r="Y179" s="68">
        <f t="shared" si="67"/>
        <v>6172760379.2397928</v>
      </c>
      <c r="Z179" s="68">
        <f t="shared" si="68"/>
        <v>2468488127.2524257</v>
      </c>
      <c r="AA179" s="66">
        <f>'Model Inputs &amp; Summary Results'!$F$40*I179</f>
        <v>35884.491479999997</v>
      </c>
      <c r="AB179" s="66">
        <f>'Model Inputs &amp; Summary Results'!$F$41*J179</f>
        <v>2962.55</v>
      </c>
      <c r="AC179" s="66">
        <f>'Model Inputs &amp; Summary Results'!$F$42*K179</f>
        <v>21.578499999999998</v>
      </c>
      <c r="AD179" s="67">
        <f t="shared" si="69"/>
        <v>140978.00024064002</v>
      </c>
      <c r="AE179" s="67">
        <f t="shared" si="70"/>
        <v>42957.846163708164</v>
      </c>
      <c r="AF179" s="68">
        <f t="shared" si="71"/>
        <v>1669712197.6964736</v>
      </c>
      <c r="AG179" s="68">
        <f t="shared" si="83"/>
        <v>667718246.41116297</v>
      </c>
      <c r="AI179" s="68">
        <f t="shared" si="72"/>
        <v>7842472576.9362659</v>
      </c>
      <c r="AJ179" s="68">
        <f t="shared" si="73"/>
        <v>13743.678108415113</v>
      </c>
      <c r="AK179" s="68">
        <f>MIN($AJ179*'Model Inputs &amp; Summary Results'!$F$26,'Model Inputs &amp; Summary Results'!$F$23)</f>
        <v>3000</v>
      </c>
      <c r="AL179" s="68">
        <f t="shared" si="74"/>
        <v>23941.941326858028</v>
      </c>
      <c r="AM179" s="68">
        <f t="shared" si="84"/>
        <v>20941.941326858028</v>
      </c>
      <c r="AN179" s="68">
        <f t="shared" si="75"/>
        <v>1711872000</v>
      </c>
      <c r="AO179" s="69">
        <f t="shared" si="76"/>
        <v>0.21828217863769164</v>
      </c>
      <c r="AP179" s="49" t="b">
        <f>AND(AM179&lt;'Model Inputs &amp; Summary Results'!$F$14,AO179&gt;=0.25)</f>
        <v>0</v>
      </c>
      <c r="AR179" s="68">
        <f t="shared" si="85"/>
        <v>3136206373.6635885</v>
      </c>
      <c r="AS179" s="68">
        <f t="shared" si="86"/>
        <v>5496.0996622357079</v>
      </c>
      <c r="AT179" s="68">
        <f>MIN($AS179*'Model Inputs &amp; Summary Results'!$F$26,'Model Inputs &amp; Summary Results'!$F$23)</f>
        <v>3000</v>
      </c>
      <c r="AU179" s="68">
        <f t="shared" si="87"/>
        <v>1711872000</v>
      </c>
      <c r="AV179" s="68">
        <f t="shared" si="88"/>
        <v>1424334373.6635885</v>
      </c>
      <c r="AX179" s="66">
        <f>'Model Inputs &amp; Summary Results'!$F$40*P179</f>
        <v>33072.634989000006</v>
      </c>
      <c r="AY179" s="66">
        <f>'Model Inputs &amp; Summary Results'!$F$41*Q179</f>
        <v>6477.6495912500004</v>
      </c>
      <c r="AZ179" s="66">
        <f>'Model Inputs &amp; Summary Results'!$F$42*R179</f>
        <v>56.650000000000006</v>
      </c>
      <c r="BA179" s="68">
        <f t="shared" si="77"/>
        <v>1257866157.4757473</v>
      </c>
      <c r="BB179" s="68">
        <f t="shared" si="89"/>
        <v>507854742.42497545</v>
      </c>
      <c r="BD179" s="68">
        <f t="shared" si="78"/>
        <v>11019.510967908149</v>
      </c>
      <c r="BE179" s="68">
        <f>MIN($BD179*'Model Inputs &amp; Summary Results'!$F$26,'Model Inputs &amp; Summary Results'!$F$23)</f>
        <v>3000</v>
      </c>
      <c r="BF179" s="68">
        <f t="shared" si="79"/>
        <v>18665.392759942755</v>
      </c>
      <c r="BG179" s="68">
        <f t="shared" si="92"/>
        <v>15665.392759942755</v>
      </c>
      <c r="BH179" s="68">
        <f t="shared" si="80"/>
        <v>342447000</v>
      </c>
      <c r="BI179" s="70">
        <f t="shared" si="81"/>
        <v>0.27224438622882868</v>
      </c>
      <c r="BJ179" s="49" t="b">
        <f>AND(BG179&lt;'Model Inputs &amp; Summary Results'!$F$14,BG179&lt;$BX$23,BI179&gt;=0.25)</f>
        <v>1</v>
      </c>
      <c r="BL179" s="68">
        <f t="shared" si="90"/>
        <v>4449.0511736850558</v>
      </c>
      <c r="BM179" s="68">
        <f>MIN($BL179*'Model Inputs &amp; Summary Results'!$F$26,'Model Inputs &amp; Summary Results'!$F$23)</f>
        <v>3000</v>
      </c>
      <c r="BN179" s="68">
        <f t="shared" si="91"/>
        <v>342447000</v>
      </c>
      <c r="BO179" s="68">
        <f t="shared" si="93"/>
        <v>915419157.47574735</v>
      </c>
      <c r="BS179" s="49"/>
      <c r="BT179" s="49"/>
      <c r="BU179" s="49"/>
      <c r="BV179" s="49"/>
      <c r="BW179" s="49"/>
      <c r="BX179" s="49"/>
    </row>
    <row r="180" spans="1:76" x14ac:dyDescent="0.45">
      <c r="A180" s="49" t="str">
        <f t="shared" si="82"/>
        <v>TX</v>
      </c>
      <c r="B180" s="62">
        <v>0.88500000000000001</v>
      </c>
      <c r="C180" s="63" cm="1">
        <f t="array" ref="C180">_xlfn.IFNA(INDEX('Locations &amp; Fiber - Unserved'!$H:$H,MATCH(1,($A180='Locations &amp; Fiber - Unserved'!$A:$A)*($B180='Locations &amp; Fiber - Unserved'!$B:$B),0)),C179)</f>
        <v>0.24698740299999999</v>
      </c>
      <c r="D180" s="63" cm="1">
        <f t="array" ref="D180">_xlfn.IFNA(INDEX('Locations &amp; Fiber - Unserved'!$G:$G,MATCH(1,($A180='Locations &amp; Fiber - Unserved'!$A:$A)*($B180='Locations &amp; Fiber - Unserved'!$B:$B),0)),D179)</f>
        <v>0.75301259700000001</v>
      </c>
      <c r="E180" s="64" cm="1">
        <f t="array" ref="E180">_xlfn.IFNA(INDEX('Locations &amp; Fiber - Unserved'!$C:$C,MATCH(1,($A180='Locations &amp; Fiber - Unserved'!$A:$A)*($B180='Locations &amp; Fiber - Unserved'!$B:$B),0)),E179)</f>
        <v>571268</v>
      </c>
      <c r="F180" s="64" cm="1">
        <f t="array" ref="F180">_xlfn.IFNA(INDEX('Locations &amp; Fiber - Unserved'!$D:$D,MATCH(1,($A180='Locations &amp; Fiber - Unserved'!$A:$A)*($B180='Locations &amp; Fiber - Unserved'!$B:$B),0)),F179)</f>
        <v>69861.029949999996</v>
      </c>
      <c r="G180" s="65" cm="1">
        <f t="array" ref="G180">_xlfn.IFNA(INDEX('Locations &amp; Fiber - Unserved'!$F:$F,MATCH(1,($A180='Locations &amp; Fiber - Unserved'!$A:$A)*($B180='Locations &amp; Fiber - Unserved'!$B:$B),0)),G179)</f>
        <v>0.30596499599999999</v>
      </c>
      <c r="H180" s="65" cm="1">
        <f t="array" ref="H180">_xlfn.IFNA(INDEX('Locations &amp; Fiber - Unserved'!$E:$E,MATCH(1,($A180='Locations &amp; Fiber - Unserved'!$A:$A)*($B180='Locations &amp; Fiber - Unserved'!$B:$B),0)),H179)</f>
        <v>0.51088031300000003</v>
      </c>
      <c r="I180" s="63" cm="1">
        <f t="array" ref="I180">_xlfn.IFNA(INDEX('Locations &amp; Fiber - Unserved'!$I:$I,MATCH(1,($A180='Locations &amp; Fiber - Unserved'!$A:$A)*($B180='Locations &amp; Fiber - Unserved'!$B:$B),0)),I179)</f>
        <v>0.93835780099999999</v>
      </c>
      <c r="J180" s="63" cm="1">
        <f t="array" ref="J180">_xlfn.IFNA(INDEX('Locations &amp; Fiber - Unserved'!$J:$J,MATCH(1,($A180='Locations &amp; Fiber - Unserved'!$A:$A)*($B180='Locations &amp; Fiber - Unserved'!$B:$B),0)),J179)</f>
        <v>6.1199999999999997E-2</v>
      </c>
      <c r="K180" s="63" cm="1">
        <f t="array" ref="K180">_xlfn.IFNA(INDEX('Locations &amp; Fiber - Unserved'!$K:$K,MATCH(1,($A180='Locations &amp; Fiber - Unserved'!$A:$A)*($B180='Locations &amp; Fiber - Unserved'!$B:$B),0)),K179)</f>
        <v>4.17E-4</v>
      </c>
      <c r="L180" s="64" cm="1">
        <f t="array" ref="L180">_xlfn.IFNA(INDEX('Locations &amp; Fiber - Underserved'!$C:$C,MATCH(1,($A180='Locations &amp; Fiber - Underserved'!$A:$A)*($B180='Locations &amp; Fiber - Underserved'!$B:$B),0)),L179)</f>
        <v>114275</v>
      </c>
      <c r="M180" s="64" cm="1">
        <f t="array" ref="M180">_xlfn.IFNA(INDEX('Locations &amp; Fiber - Underserved'!$D:$D,MATCH(1,($A180='Locations &amp; Fiber - Underserved'!$A:$A)*($B180='Locations &amp; Fiber - Underserved'!$B:$B),0)),M179)</f>
        <v>12881.921770000001</v>
      </c>
      <c r="N180" s="65" cm="1">
        <f t="array" ref="N180">_xlfn.IFNA(INDEX('Locations &amp; Fiber - Underserved'!$F:$F,MATCH(1,($A180='Locations &amp; Fiber - Underserved'!$A:$A)*($B180='Locations &amp; Fiber - Underserved'!$B:$B),0)),N179)</f>
        <v>0.279540703</v>
      </c>
      <c r="O180" s="72" cm="1">
        <f t="array" ref="O180">_xlfn.IFNA(INDEX('Locations &amp; Fiber - Underserved'!$E:$E,MATCH(1,($A180='Locations &amp; Fiber - Underserved'!$A:$A)*($B180='Locations &amp; Fiber - Underserved'!$B:$B),0)),O179)</f>
        <v>0.47371727899999999</v>
      </c>
      <c r="P180" s="63" cm="1">
        <f t="array" ref="P180">_xlfn.IFNA(INDEX('Locations &amp; Fiber - Underserved'!$I:$I,MATCH(1,($A180='Locations &amp; Fiber - Underserved'!$A:$A)*($B180='Locations &amp; Fiber - Underserved'!$B:$B),0)),P179)</f>
        <v>0.86508064699999998</v>
      </c>
      <c r="Q180" s="63" cm="1">
        <f t="array" ref="Q180">_xlfn.IFNA(INDEX('Locations &amp; Fiber - Underserved'!$J:$J,MATCH(1,($A180='Locations &amp; Fiber - Underserved'!$A:$A)*($B180='Locations &amp; Fiber - Underserved'!$B:$B),0)),Q179)</f>
        <v>0.13381928600000001</v>
      </c>
      <c r="R180" s="63" cm="1">
        <f t="array" ref="R180">_xlfn.IFNA(INDEX('Locations &amp; Fiber - Underserved'!$K:$K,MATCH(1,($A180='Locations &amp; Fiber - Underserved'!$A:$A)*($B180='Locations &amp; Fiber - Underserved'!$B:$B),0)),R179)</f>
        <v>1.1000000000000001E-3</v>
      </c>
      <c r="T180" s="66">
        <f>'Model Inputs &amp; Summary Results'!$F$44*I180</f>
        <v>43399.048296250003</v>
      </c>
      <c r="U180" s="66">
        <f>'Model Inputs &amp; Summary Results'!$F$45*J180</f>
        <v>3717.8999999999996</v>
      </c>
      <c r="V180" s="66">
        <f>'Model Inputs &amp; Summary Results'!$F$46*K180</f>
        <v>29.606999999999999</v>
      </c>
      <c r="W180" s="67">
        <f t="shared" si="65"/>
        <v>430172.00026299601</v>
      </c>
      <c r="X180" s="67">
        <f t="shared" si="66"/>
        <v>131617.57433977956</v>
      </c>
      <c r="Y180" s="68">
        <f t="shared" si="67"/>
        <v>6205315246.5687132</v>
      </c>
      <c r="Z180" s="68">
        <f t="shared" si="68"/>
        <v>2480202795.253727</v>
      </c>
      <c r="AA180" s="66">
        <f>'Model Inputs &amp; Summary Results'!$F$40*I180</f>
        <v>35892.185888250002</v>
      </c>
      <c r="AB180" s="66">
        <f>'Model Inputs &amp; Summary Results'!$F$41*J180</f>
        <v>2952.9</v>
      </c>
      <c r="AC180" s="66">
        <f>'Model Inputs &amp; Summary Results'!$F$42*K180</f>
        <v>21.4755</v>
      </c>
      <c r="AD180" s="67">
        <f t="shared" si="69"/>
        <v>141095.99973700399</v>
      </c>
      <c r="AE180" s="67">
        <f t="shared" si="70"/>
        <v>43170.436995148426</v>
      </c>
      <c r="AF180" s="68">
        <f t="shared" si="71"/>
        <v>1677886439.6295154</v>
      </c>
      <c r="AG180" s="68">
        <f t="shared" si="83"/>
        <v>670634524.16677582</v>
      </c>
      <c r="AI180" s="68">
        <f t="shared" si="72"/>
        <v>7883201686.1982288</v>
      </c>
      <c r="AJ180" s="68">
        <f t="shared" si="73"/>
        <v>13799.480604896877</v>
      </c>
      <c r="AK180" s="68">
        <f>MIN($AJ180*'Model Inputs &amp; Summary Results'!$F$26,'Model Inputs &amp; Summary Results'!$F$23)</f>
        <v>3000</v>
      </c>
      <c r="AL180" s="68">
        <f t="shared" si="74"/>
        <v>24086.246926620013</v>
      </c>
      <c r="AM180" s="68">
        <f t="shared" si="84"/>
        <v>21086.246926620013</v>
      </c>
      <c r="AN180" s="68">
        <f t="shared" si="75"/>
        <v>1713804000</v>
      </c>
      <c r="AO180" s="69">
        <f t="shared" si="76"/>
        <v>0.21739948668324674</v>
      </c>
      <c r="AP180" s="49" t="b">
        <f>AND(AM180&lt;'Model Inputs &amp; Summary Results'!$F$14,AO180&gt;=0.25)</f>
        <v>0</v>
      </c>
      <c r="AR180" s="68">
        <f t="shared" si="85"/>
        <v>3150837319.4205027</v>
      </c>
      <c r="AS180" s="68">
        <f t="shared" si="86"/>
        <v>5515.5151687482976</v>
      </c>
      <c r="AT180" s="68">
        <f>MIN($AS180*'Model Inputs &amp; Summary Results'!$F$26,'Model Inputs &amp; Summary Results'!$F$23)</f>
        <v>3000</v>
      </c>
      <c r="AU180" s="68">
        <f t="shared" si="87"/>
        <v>1713804000</v>
      </c>
      <c r="AV180" s="68">
        <f t="shared" si="88"/>
        <v>1437033319.4205027</v>
      </c>
      <c r="AX180" s="66">
        <f>'Model Inputs &amp; Summary Results'!$F$40*P180</f>
        <v>33089.334747749999</v>
      </c>
      <c r="AY180" s="66">
        <f>'Model Inputs &amp; Summary Results'!$F$41*Q180</f>
        <v>6456.7805495000002</v>
      </c>
      <c r="AZ180" s="66">
        <f>'Model Inputs &amp; Summary Results'!$F$42*R180</f>
        <v>56.650000000000006</v>
      </c>
      <c r="BA180" s="68">
        <f t="shared" si="77"/>
        <v>1265091083.9551313</v>
      </c>
      <c r="BB180" s="68">
        <f t="shared" si="89"/>
        <v>510159724.43484533</v>
      </c>
      <c r="BD180" s="68">
        <f t="shared" si="78"/>
        <v>11070.584851937268</v>
      </c>
      <c r="BE180" s="68">
        <f>MIN($BD180*'Model Inputs &amp; Summary Results'!$F$26,'Model Inputs &amp; Summary Results'!$F$23)</f>
        <v>3000</v>
      </c>
      <c r="BF180" s="68">
        <f t="shared" si="79"/>
        <v>18760.514217488897</v>
      </c>
      <c r="BG180" s="68">
        <f t="shared" si="92"/>
        <v>15760.514217488897</v>
      </c>
      <c r="BH180" s="68">
        <f t="shared" si="80"/>
        <v>342825000</v>
      </c>
      <c r="BI180" s="70">
        <f t="shared" si="81"/>
        <v>0.27098839312676626</v>
      </c>
      <c r="BJ180" s="49" t="b">
        <f>AND(BG180&lt;'Model Inputs &amp; Summary Results'!$F$14,BG180&lt;$BX$23,BI180&gt;=0.25)</f>
        <v>1</v>
      </c>
      <c r="BL180" s="68">
        <f t="shared" si="90"/>
        <v>4464.3161184410001</v>
      </c>
      <c r="BM180" s="68">
        <f>MIN($BL180*'Model Inputs &amp; Summary Results'!$F$26,'Model Inputs &amp; Summary Results'!$F$23)</f>
        <v>3000</v>
      </c>
      <c r="BN180" s="68">
        <f t="shared" si="91"/>
        <v>342825000</v>
      </c>
      <c r="BO180" s="68">
        <f t="shared" si="93"/>
        <v>922266083.95513129</v>
      </c>
      <c r="BS180" s="49"/>
      <c r="BT180" s="49"/>
      <c r="BU180" s="49"/>
      <c r="BV180" s="49"/>
      <c r="BW180" s="49"/>
      <c r="BX180" s="49"/>
    </row>
    <row r="181" spans="1:76" x14ac:dyDescent="0.45">
      <c r="A181" s="49" t="str">
        <f t="shared" si="82"/>
        <v>TX</v>
      </c>
      <c r="B181" s="62">
        <v>0.88600000000000001</v>
      </c>
      <c r="C181" s="63" cm="1">
        <f t="array" ref="C181">_xlfn.IFNA(INDEX('Locations &amp; Fiber - Unserved'!$H:$H,MATCH(1,($A181='Locations &amp; Fiber - Unserved'!$A:$A)*($B181='Locations &amp; Fiber - Unserved'!$B:$B),0)),C180)</f>
        <v>0.24694270099999999</v>
      </c>
      <c r="D181" s="63" cm="1">
        <f t="array" ref="D181">_xlfn.IFNA(INDEX('Locations &amp; Fiber - Unserved'!$G:$G,MATCH(1,($A181='Locations &amp; Fiber - Unserved'!$A:$A)*($B181='Locations &amp; Fiber - Unserved'!$B:$B),0)),D180)</f>
        <v>0.75305729899999996</v>
      </c>
      <c r="E181" s="64" cm="1">
        <f t="array" ref="E181">_xlfn.IFNA(INDEX('Locations &amp; Fiber - Unserved'!$C:$C,MATCH(1,($A181='Locations &amp; Fiber - Unserved'!$A:$A)*($B181='Locations &amp; Fiber - Unserved'!$B:$B),0)),E180)</f>
        <v>571910</v>
      </c>
      <c r="F181" s="64" cm="1">
        <f t="array" ref="F181">_xlfn.IFNA(INDEX('Locations &amp; Fiber - Unserved'!$D:$D,MATCH(1,($A181='Locations &amp; Fiber - Unserved'!$A:$A)*($B181='Locations &amp; Fiber - Unserved'!$B:$B),0)),F180)</f>
        <v>70190.077009999994</v>
      </c>
      <c r="G181" s="65" cm="1">
        <f t="array" ref="G181">_xlfn.IFNA(INDEX('Locations &amp; Fiber - Unserved'!$F:$F,MATCH(1,($A181='Locations &amp; Fiber - Unserved'!$A:$A)*($B181='Locations &amp; Fiber - Unserved'!$B:$B),0)),G180)</f>
        <v>0.307300299</v>
      </c>
      <c r="H181" s="65" cm="1">
        <f t="array" ref="H181">_xlfn.IFNA(INDEX('Locations &amp; Fiber - Unserved'!$E:$E,MATCH(1,($A181='Locations &amp; Fiber - Unserved'!$A:$A)*($B181='Locations &amp; Fiber - Unserved'!$B:$B),0)),H180)</f>
        <v>0.51421714100000004</v>
      </c>
      <c r="I181" s="63" cm="1">
        <f t="array" ref="I181">_xlfn.IFNA(INDEX('Locations &amp; Fiber - Unserved'!$I:$I,MATCH(1,($A181='Locations &amp; Fiber - Unserved'!$A:$A)*($B181='Locations &amp; Fiber - Unserved'!$B:$B),0)),I180)</f>
        <v>0.93860312800000001</v>
      </c>
      <c r="J181" s="63" cm="1">
        <f t="array" ref="J181">_xlfn.IFNA(INDEX('Locations &amp; Fiber - Unserved'!$J:$J,MATCH(1,($A181='Locations &amp; Fiber - Unserved'!$A:$A)*($B181='Locations &amp; Fiber - Unserved'!$B:$B),0)),J180)</f>
        <v>6.0999999999999999E-2</v>
      </c>
      <c r="K181" s="63" cm="1">
        <f t="array" ref="K181">_xlfn.IFNA(INDEX('Locations &amp; Fiber - Unserved'!$K:$K,MATCH(1,($A181='Locations &amp; Fiber - Unserved'!$A:$A)*($B181='Locations &amp; Fiber - Unserved'!$B:$B),0)),K180)</f>
        <v>4.15E-4</v>
      </c>
      <c r="L181" s="64" cm="1">
        <f t="array" ref="L181">_xlfn.IFNA(INDEX('Locations &amp; Fiber - Underserved'!$C:$C,MATCH(1,($A181='Locations &amp; Fiber - Underserved'!$A:$A)*($B181='Locations &amp; Fiber - Underserved'!$B:$B),0)),L180)</f>
        <v>114383</v>
      </c>
      <c r="M181" s="64" cm="1">
        <f t="array" ref="M181">_xlfn.IFNA(INDEX('Locations &amp; Fiber - Underserved'!$D:$D,MATCH(1,($A181='Locations &amp; Fiber - Underserved'!$A:$A)*($B181='Locations &amp; Fiber - Underserved'!$B:$B),0)),M180)</f>
        <v>12933.23227</v>
      </c>
      <c r="N181" s="65" cm="1">
        <f t="array" ref="N181">_xlfn.IFNA(INDEX('Locations &amp; Fiber - Underserved'!$F:$F,MATCH(1,($A181='Locations &amp; Fiber - Underserved'!$A:$A)*($B181='Locations &amp; Fiber - Underserved'!$B:$B),0)),N180)</f>
        <v>0.280764809</v>
      </c>
      <c r="O181" s="72" cm="1">
        <f t="array" ref="O181">_xlfn.IFNA(INDEX('Locations &amp; Fiber - Underserved'!$E:$E,MATCH(1,($A181='Locations &amp; Fiber - Underserved'!$A:$A)*($B181='Locations &amp; Fiber - Underserved'!$B:$B),0)),O180)</f>
        <v>0.47698343700000001</v>
      </c>
      <c r="P181" s="63" cm="1">
        <f t="array" ref="P181">_xlfn.IFNA(INDEX('Locations &amp; Fiber - Underserved'!$I:$I,MATCH(1,($A181='Locations &amp; Fiber - Underserved'!$A:$A)*($B181='Locations &amp; Fiber - Underserved'!$B:$B),0)),P180)</f>
        <v>0.86555119999999997</v>
      </c>
      <c r="Q181" s="63" cm="1">
        <f t="array" ref="Q181">_xlfn.IFNA(INDEX('Locations &amp; Fiber - Underserved'!$J:$J,MATCH(1,($A181='Locations &amp; Fiber - Underserved'!$A:$A)*($B181='Locations &amp; Fiber - Underserved'!$B:$B),0)),Q180)</f>
        <v>0.13335264999999999</v>
      </c>
      <c r="R181" s="63" cm="1">
        <f t="array" ref="R181">_xlfn.IFNA(INDEX('Locations &amp; Fiber - Underserved'!$K:$K,MATCH(1,($A181='Locations &amp; Fiber - Underserved'!$A:$A)*($B181='Locations &amp; Fiber - Underserved'!$B:$B),0)),R180)</f>
        <v>1.1000000000000001E-3</v>
      </c>
      <c r="T181" s="66">
        <f>'Model Inputs &amp; Summary Results'!$F$44*I181</f>
        <v>43410.394670000001</v>
      </c>
      <c r="U181" s="66">
        <f>'Model Inputs &amp; Summary Results'!$F$45*J181</f>
        <v>3705.75</v>
      </c>
      <c r="V181" s="66">
        <f>'Model Inputs &amp; Summary Results'!$F$46*K181</f>
        <v>29.465</v>
      </c>
      <c r="W181" s="67">
        <f t="shared" si="65"/>
        <v>430680.99987109</v>
      </c>
      <c r="X181" s="67">
        <f t="shared" si="66"/>
        <v>132348.40003400491</v>
      </c>
      <c r="Y181" s="68">
        <f t="shared" si="67"/>
        <v>6239646008.4522095</v>
      </c>
      <c r="Z181" s="68">
        <f t="shared" si="68"/>
        <v>2491982553.1993098</v>
      </c>
      <c r="AA181" s="66">
        <f>'Model Inputs &amp; Summary Results'!$F$40*I181</f>
        <v>35901.569646000004</v>
      </c>
      <c r="AB181" s="66">
        <f>'Model Inputs &amp; Summary Results'!$F$41*J181</f>
        <v>2943.25</v>
      </c>
      <c r="AC181" s="66">
        <f>'Model Inputs &amp; Summary Results'!$F$42*K181</f>
        <v>21.372499999999999</v>
      </c>
      <c r="AD181" s="67">
        <f t="shared" si="69"/>
        <v>141229.00012891</v>
      </c>
      <c r="AE181" s="67">
        <f t="shared" si="70"/>
        <v>43399.713967085081</v>
      </c>
      <c r="AF181" s="68">
        <f t="shared" si="71"/>
        <v>1686781622.1261687</v>
      </c>
      <c r="AG181" s="68">
        <f t="shared" si="83"/>
        <v>673664879.01744533</v>
      </c>
      <c r="AI181" s="68">
        <f t="shared" si="72"/>
        <v>7926427630.5783787</v>
      </c>
      <c r="AJ181" s="68">
        <f t="shared" si="73"/>
        <v>13859.571664384919</v>
      </c>
      <c r="AK181" s="68">
        <f>MIN($AJ181*'Model Inputs &amp; Summary Results'!$F$26,'Model Inputs &amp; Summary Results'!$F$23)</f>
        <v>3000</v>
      </c>
      <c r="AL181" s="68">
        <f t="shared" si="74"/>
        <v>24243.080615209354</v>
      </c>
      <c r="AM181" s="68">
        <f t="shared" si="84"/>
        <v>21243.080615209354</v>
      </c>
      <c r="AN181" s="68">
        <f t="shared" si="75"/>
        <v>1715730000</v>
      </c>
      <c r="AO181" s="69">
        <f t="shared" si="76"/>
        <v>0.21645690593087594</v>
      </c>
      <c r="AP181" s="49" t="b">
        <f>AND(AM181&lt;'Model Inputs &amp; Summary Results'!$F$14,AO181&gt;=0.25)</f>
        <v>0</v>
      </c>
      <c r="AR181" s="68">
        <f t="shared" si="85"/>
        <v>3165647432.2167549</v>
      </c>
      <c r="AS181" s="68">
        <f t="shared" si="86"/>
        <v>5535.2195838799025</v>
      </c>
      <c r="AT181" s="68">
        <f>MIN($AS181*'Model Inputs &amp; Summary Results'!$F$26,'Model Inputs &amp; Summary Results'!$F$23)</f>
        <v>3000</v>
      </c>
      <c r="AU181" s="68">
        <f t="shared" si="87"/>
        <v>1715730000</v>
      </c>
      <c r="AV181" s="68">
        <f t="shared" si="88"/>
        <v>1449917432.2167549</v>
      </c>
      <c r="AX181" s="66">
        <f>'Model Inputs &amp; Summary Results'!$F$40*P181</f>
        <v>33107.333399999996</v>
      </c>
      <c r="AY181" s="66">
        <f>'Model Inputs &amp; Summary Results'!$F$41*Q181</f>
        <v>6434.2653624999994</v>
      </c>
      <c r="AZ181" s="66">
        <f>'Model Inputs &amp; Summary Results'!$F$42*R181</f>
        <v>56.650000000000006</v>
      </c>
      <c r="BA181" s="68">
        <f t="shared" si="77"/>
        <v>1271686716.9507651</v>
      </c>
      <c r="BB181" s="68">
        <f t="shared" si="89"/>
        <v>512133348.73065257</v>
      </c>
      <c r="BD181" s="68">
        <f t="shared" si="78"/>
        <v>11117.7947505378</v>
      </c>
      <c r="BE181" s="68">
        <f>MIN($BD181*'Model Inputs &amp; Summary Results'!$F$26,'Model Inputs &amp; Summary Results'!$F$23)</f>
        <v>3000</v>
      </c>
      <c r="BF181" s="68">
        <f t="shared" si="79"/>
        <v>18887.708793918246</v>
      </c>
      <c r="BG181" s="68">
        <f t="shared" si="92"/>
        <v>15887.708793918246</v>
      </c>
      <c r="BH181" s="68">
        <f t="shared" si="80"/>
        <v>343149000</v>
      </c>
      <c r="BI181" s="70">
        <f t="shared" si="81"/>
        <v>0.26983768519875595</v>
      </c>
      <c r="BJ181" s="49" t="b">
        <f>AND(BG181&lt;'Model Inputs &amp; Summary Results'!$F$14,BG181&lt;$BX$23,BI181&gt;=0.25)</f>
        <v>1</v>
      </c>
      <c r="BL181" s="68">
        <f t="shared" si="90"/>
        <v>4477.3554525642148</v>
      </c>
      <c r="BM181" s="68">
        <f>MIN($BL181*'Model Inputs &amp; Summary Results'!$F$26,'Model Inputs &amp; Summary Results'!$F$23)</f>
        <v>3000</v>
      </c>
      <c r="BN181" s="68">
        <f t="shared" si="91"/>
        <v>343149000</v>
      </c>
      <c r="BO181" s="68">
        <f t="shared" si="93"/>
        <v>928537716.95076513</v>
      </c>
      <c r="BS181" s="49"/>
      <c r="BT181" s="49"/>
      <c r="BU181" s="49"/>
      <c r="BV181" s="49"/>
      <c r="BW181" s="49"/>
      <c r="BX181" s="49"/>
    </row>
    <row r="182" spans="1:76" x14ac:dyDescent="0.45">
      <c r="A182" s="49" t="str">
        <f t="shared" si="82"/>
        <v>TX</v>
      </c>
      <c r="B182" s="62">
        <v>0.88700000000000001</v>
      </c>
      <c r="C182" s="63" cm="1">
        <f t="array" ref="C182">_xlfn.IFNA(INDEX('Locations &amp; Fiber - Unserved'!$H:$H,MATCH(1,($A182='Locations &amp; Fiber - Unserved'!$A:$A)*($B182='Locations &amp; Fiber - Unserved'!$B:$B),0)),C181)</f>
        <v>0.24697975599999999</v>
      </c>
      <c r="D182" s="63" cm="1">
        <f t="array" ref="D182">_xlfn.IFNA(INDEX('Locations &amp; Fiber - Unserved'!$G:$G,MATCH(1,($A182='Locations &amp; Fiber - Unserved'!$A:$A)*($B182='Locations &amp; Fiber - Unserved'!$B:$B),0)),D181)</f>
        <v>0.75302024400000001</v>
      </c>
      <c r="E182" s="64" cm="1">
        <f t="array" ref="E182">_xlfn.IFNA(INDEX('Locations &amp; Fiber - Unserved'!$C:$C,MATCH(1,($A182='Locations &amp; Fiber - Unserved'!$A:$A)*($B182='Locations &amp; Fiber - Unserved'!$B:$B),0)),E181)</f>
        <v>572553</v>
      </c>
      <c r="F182" s="64" cm="1">
        <f t="array" ref="F182">_xlfn.IFNA(INDEX('Locations &amp; Fiber - Unserved'!$D:$D,MATCH(1,($A182='Locations &amp; Fiber - Unserved'!$A:$A)*($B182='Locations &amp; Fiber - Unserved'!$B:$B),0)),F181)</f>
        <v>70521.743220000004</v>
      </c>
      <c r="G182" s="65" cm="1">
        <f t="array" ref="G182">_xlfn.IFNA(INDEX('Locations &amp; Fiber - Unserved'!$F:$F,MATCH(1,($A182='Locations &amp; Fiber - Unserved'!$A:$A)*($B182='Locations &amp; Fiber - Unserved'!$B:$B),0)),G181)</f>
        <v>0.30862915200000002</v>
      </c>
      <c r="H182" s="65" cm="1">
        <f t="array" ref="H182">_xlfn.IFNA(INDEX('Locations &amp; Fiber - Unserved'!$E:$E,MATCH(1,($A182='Locations &amp; Fiber - Unserved'!$A:$A)*($B182='Locations &amp; Fiber - Unserved'!$B:$B),0)),H181)</f>
        <v>0.51823485300000005</v>
      </c>
      <c r="I182" s="63" cm="1">
        <f t="array" ref="I182">_xlfn.IFNA(INDEX('Locations &amp; Fiber - Unserved'!$I:$I,MATCH(1,($A182='Locations &amp; Fiber - Unserved'!$A:$A)*($B182='Locations &amp; Fiber - Unserved'!$B:$B),0)),I181)</f>
        <v>0.93885620800000003</v>
      </c>
      <c r="J182" s="63" cm="1">
        <f t="array" ref="J182">_xlfn.IFNA(INDEX('Locations &amp; Fiber - Unserved'!$J:$J,MATCH(1,($A182='Locations &amp; Fiber - Unserved'!$A:$A)*($B182='Locations &amp; Fiber - Unserved'!$B:$B),0)),J181)</f>
        <v>6.0699999999999997E-2</v>
      </c>
      <c r="K182" s="63" cm="1">
        <f t="array" ref="K182">_xlfn.IFNA(INDEX('Locations &amp; Fiber - Unserved'!$K:$K,MATCH(1,($A182='Locations &amp; Fiber - Unserved'!$A:$A)*($B182='Locations &amp; Fiber - Unserved'!$B:$B),0)),K181)</f>
        <v>4.15E-4</v>
      </c>
      <c r="L182" s="64" cm="1">
        <f t="array" ref="L182">_xlfn.IFNA(INDEX('Locations &amp; Fiber - Underserved'!$C:$C,MATCH(1,($A182='Locations &amp; Fiber - Underserved'!$A:$A)*($B182='Locations &amp; Fiber - Underserved'!$B:$B),0)),L181)</f>
        <v>114517</v>
      </c>
      <c r="M182" s="64" cm="1">
        <f t="array" ref="M182">_xlfn.IFNA(INDEX('Locations &amp; Fiber - Underserved'!$D:$D,MATCH(1,($A182='Locations &amp; Fiber - Underserved'!$A:$A)*($B182='Locations &amp; Fiber - Underserved'!$B:$B),0)),M181)</f>
        <v>12997.26103</v>
      </c>
      <c r="N182" s="65" cm="1">
        <f t="array" ref="N182">_xlfn.IFNA(INDEX('Locations &amp; Fiber - Underserved'!$F:$F,MATCH(1,($A182='Locations &amp; Fiber - Underserved'!$A:$A)*($B182='Locations &amp; Fiber - Underserved'!$B:$B),0)),N181)</f>
        <v>0.28172846000000001</v>
      </c>
      <c r="O182" s="72" cm="1">
        <f t="array" ref="O182">_xlfn.IFNA(INDEX('Locations &amp; Fiber - Underserved'!$E:$E,MATCH(1,($A182='Locations &amp; Fiber - Underserved'!$A:$A)*($B182='Locations &amp; Fiber - Underserved'!$B:$B),0)),O181)</f>
        <v>0.47926370200000001</v>
      </c>
      <c r="P182" s="63" cm="1">
        <f t="array" ref="P182">_xlfn.IFNA(INDEX('Locations &amp; Fiber - Underserved'!$I:$I,MATCH(1,($A182='Locations &amp; Fiber - Underserved'!$A:$A)*($B182='Locations &amp; Fiber - Underserved'!$B:$B),0)),P181)</f>
        <v>0.86615778600000004</v>
      </c>
      <c r="Q182" s="63" cm="1">
        <f t="array" ref="Q182">_xlfn.IFNA(INDEX('Locations &amp; Fiber - Underserved'!$J:$J,MATCH(1,($A182='Locations &amp; Fiber - Underserved'!$A:$A)*($B182='Locations &amp; Fiber - Underserved'!$B:$B),0)),Q181)</f>
        <v>0.13275102899999999</v>
      </c>
      <c r="R182" s="63" cm="1">
        <f t="array" ref="R182">_xlfn.IFNA(INDEX('Locations &amp; Fiber - Underserved'!$K:$K,MATCH(1,($A182='Locations &amp; Fiber - Underserved'!$A:$A)*($B182='Locations &amp; Fiber - Underserved'!$B:$B),0)),R181)</f>
        <v>1.09E-3</v>
      </c>
      <c r="T182" s="66">
        <f>'Model Inputs &amp; Summary Results'!$F$44*I182</f>
        <v>43422.099620000001</v>
      </c>
      <c r="U182" s="66">
        <f>'Model Inputs &amp; Summary Results'!$F$45*J182</f>
        <v>3687.5249999999996</v>
      </c>
      <c r="V182" s="66">
        <f>'Model Inputs &amp; Summary Results'!$F$46*K182</f>
        <v>29.465</v>
      </c>
      <c r="W182" s="67">
        <f t="shared" si="65"/>
        <v>431143.99976293201</v>
      </c>
      <c r="X182" s="67">
        <f t="shared" si="66"/>
        <v>133063.60703672192</v>
      </c>
      <c r="Y182" s="68">
        <f t="shared" si="67"/>
        <v>6272497297.2644968</v>
      </c>
      <c r="Z182" s="68">
        <f t="shared" si="68"/>
        <v>2503288370.4282594</v>
      </c>
      <c r="AA182" s="66">
        <f>'Model Inputs &amp; Summary Results'!$F$40*I182</f>
        <v>35911.249956</v>
      </c>
      <c r="AB182" s="66">
        <f>'Model Inputs &amp; Summary Results'!$F$41*J182</f>
        <v>2928.7749999999996</v>
      </c>
      <c r="AC182" s="66">
        <f>'Model Inputs &amp; Summary Results'!$F$42*K182</f>
        <v>21.372499999999999</v>
      </c>
      <c r="AD182" s="67">
        <f t="shared" si="69"/>
        <v>141409.00023706799</v>
      </c>
      <c r="AE182" s="67">
        <f t="shared" si="70"/>
        <v>43642.939828334092</v>
      </c>
      <c r="AF182" s="68">
        <f t="shared" si="71"/>
        <v>1696025630.8171835</v>
      </c>
      <c r="AG182" s="68">
        <f t="shared" si="83"/>
        <v>676866172.4931277</v>
      </c>
      <c r="AI182" s="68">
        <f t="shared" si="72"/>
        <v>7968522928.0816803</v>
      </c>
      <c r="AJ182" s="68">
        <f t="shared" si="73"/>
        <v>13917.528906636906</v>
      </c>
      <c r="AK182" s="68">
        <f>MIN($AJ182*'Model Inputs &amp; Summary Results'!$F$26,'Model Inputs &amp; Summary Results'!$F$23)</f>
        <v>3000</v>
      </c>
      <c r="AL182" s="68">
        <f t="shared" si="74"/>
        <v>24429.119179774527</v>
      </c>
      <c r="AM182" s="68">
        <f t="shared" si="84"/>
        <v>21429.119179774527</v>
      </c>
      <c r="AN182" s="68">
        <f t="shared" si="75"/>
        <v>1717659000</v>
      </c>
      <c r="AO182" s="69">
        <f t="shared" si="76"/>
        <v>0.2155555070246255</v>
      </c>
      <c r="AP182" s="49" t="b">
        <f>AND(AM182&lt;'Model Inputs &amp; Summary Results'!$F$14,AO182&gt;=0.25)</f>
        <v>0</v>
      </c>
      <c r="AR182" s="68">
        <f t="shared" si="85"/>
        <v>3180154542.9213872</v>
      </c>
      <c r="AS182" s="68">
        <f t="shared" si="86"/>
        <v>5554.3408958146883</v>
      </c>
      <c r="AT182" s="68">
        <f>MIN($AS182*'Model Inputs &amp; Summary Results'!$F$26,'Model Inputs &amp; Summary Results'!$F$23)</f>
        <v>3000</v>
      </c>
      <c r="AU182" s="68">
        <f t="shared" si="87"/>
        <v>1717659000</v>
      </c>
      <c r="AV182" s="68">
        <f t="shared" si="88"/>
        <v>1462495542.9213872</v>
      </c>
      <c r="AX182" s="66">
        <f>'Model Inputs &amp; Summary Results'!$F$40*P182</f>
        <v>33130.535314500004</v>
      </c>
      <c r="AY182" s="66">
        <f>'Model Inputs &amp; Summary Results'!$F$41*Q182</f>
        <v>6405.2371492499997</v>
      </c>
      <c r="AZ182" s="66">
        <f>'Model Inputs &amp; Summary Results'!$F$42*R182</f>
        <v>56.135000000000005</v>
      </c>
      <c r="BA182" s="68">
        <f t="shared" si="77"/>
        <v>1277341755.877749</v>
      </c>
      <c r="BB182" s="68">
        <f t="shared" si="89"/>
        <v>514586355.98196411</v>
      </c>
      <c r="BD182" s="68">
        <f t="shared" si="78"/>
        <v>11154.167118224796</v>
      </c>
      <c r="BE182" s="68">
        <f>MIN($BD182*'Model Inputs &amp; Summary Results'!$F$26,'Model Inputs &amp; Summary Results'!$F$23)</f>
        <v>3000</v>
      </c>
      <c r="BF182" s="68">
        <f t="shared" si="79"/>
        <v>18974.964140318261</v>
      </c>
      <c r="BG182" s="68">
        <f t="shared" si="92"/>
        <v>15974.964140318261</v>
      </c>
      <c r="BH182" s="68">
        <f t="shared" si="80"/>
        <v>343551000</v>
      </c>
      <c r="BI182" s="70">
        <f t="shared" si="81"/>
        <v>0.26895777768097984</v>
      </c>
      <c r="BJ182" s="49" t="b">
        <f>AND(BG182&lt;'Model Inputs &amp; Summary Results'!$F$14,BG182&lt;$BX$23,BI182&gt;=0.25)</f>
        <v>1</v>
      </c>
      <c r="BL182" s="68">
        <f t="shared" si="90"/>
        <v>4493.5368197033113</v>
      </c>
      <c r="BM182" s="68">
        <f>MIN($BL182*'Model Inputs &amp; Summary Results'!$F$26,'Model Inputs &amp; Summary Results'!$F$23)</f>
        <v>3000</v>
      </c>
      <c r="BN182" s="68">
        <f t="shared" si="91"/>
        <v>343551000</v>
      </c>
      <c r="BO182" s="68">
        <f t="shared" si="93"/>
        <v>933790755.87774897</v>
      </c>
      <c r="BS182" s="49"/>
      <c r="BT182" s="49"/>
      <c r="BU182" s="49"/>
      <c r="BV182" s="49"/>
      <c r="BW182" s="49"/>
      <c r="BX182" s="49"/>
    </row>
    <row r="183" spans="1:76" x14ac:dyDescent="0.45">
      <c r="A183" s="49" t="str">
        <f t="shared" si="82"/>
        <v>TX</v>
      </c>
      <c r="B183" s="62">
        <v>0.88800000000000001</v>
      </c>
      <c r="C183" s="63" cm="1">
        <f t="array" ref="C183">_xlfn.IFNA(INDEX('Locations &amp; Fiber - Unserved'!$H:$H,MATCH(1,($A183='Locations &amp; Fiber - Unserved'!$A:$A)*($B183='Locations &amp; Fiber - Unserved'!$B:$B),0)),C182)</f>
        <v>0.24693035899999999</v>
      </c>
      <c r="D183" s="63" cm="1">
        <f t="array" ref="D183">_xlfn.IFNA(INDEX('Locations &amp; Fiber - Unserved'!$G:$G,MATCH(1,($A183='Locations &amp; Fiber - Unserved'!$A:$A)*($B183='Locations &amp; Fiber - Unserved'!$B:$B),0)),D182)</f>
        <v>0.75306964099999996</v>
      </c>
      <c r="E183" s="64" cm="1">
        <f t="array" ref="E183">_xlfn.IFNA(INDEX('Locations &amp; Fiber - Unserved'!$C:$C,MATCH(1,($A183='Locations &amp; Fiber - Unserved'!$A:$A)*($B183='Locations &amp; Fiber - Unserved'!$B:$B),0)),E182)</f>
        <v>573194</v>
      </c>
      <c r="F183" s="64" cm="1">
        <f t="array" ref="F183">_xlfn.IFNA(INDEX('Locations &amp; Fiber - Unserved'!$D:$D,MATCH(1,($A183='Locations &amp; Fiber - Unserved'!$A:$A)*($B183='Locations &amp; Fiber - Unserved'!$B:$B),0)),F182)</f>
        <v>70855.301909999995</v>
      </c>
      <c r="G183" s="65" cm="1">
        <f t="array" ref="G183">_xlfn.IFNA(INDEX('Locations &amp; Fiber - Unserved'!$F:$F,MATCH(1,($A183='Locations &amp; Fiber - Unserved'!$A:$A)*($B183='Locations &amp; Fiber - Unserved'!$B:$B),0)),G182)</f>
        <v>0.30995777899999999</v>
      </c>
      <c r="H183" s="65" cm="1">
        <f t="array" ref="H183">_xlfn.IFNA(INDEX('Locations &amp; Fiber - Unserved'!$E:$E,MATCH(1,($A183='Locations &amp; Fiber - Unserved'!$A:$A)*($B183='Locations &amp; Fiber - Unserved'!$B:$B),0)),H182)</f>
        <v>0.52175676199999999</v>
      </c>
      <c r="I183" s="63" cm="1">
        <f t="array" ref="I183">_xlfn.IFNA(INDEX('Locations &amp; Fiber - Unserved'!$I:$I,MATCH(1,($A183='Locations &amp; Fiber - Unserved'!$A:$A)*($B183='Locations &amp; Fiber - Unserved'!$B:$B),0)),I182)</f>
        <v>0.93907275099999998</v>
      </c>
      <c r="J183" s="63" cm="1">
        <f t="array" ref="J183">_xlfn.IFNA(INDEX('Locations &amp; Fiber - Unserved'!$J:$J,MATCH(1,($A183='Locations &amp; Fiber - Unserved'!$A:$A)*($B183='Locations &amp; Fiber - Unserved'!$B:$B),0)),J182)</f>
        <v>6.0499999999999998E-2</v>
      </c>
      <c r="K183" s="63" cm="1">
        <f t="array" ref="K183">_xlfn.IFNA(INDEX('Locations &amp; Fiber - Unserved'!$K:$K,MATCH(1,($A183='Locations &amp; Fiber - Unserved'!$A:$A)*($B183='Locations &amp; Fiber - Unserved'!$B:$B),0)),K182)</f>
        <v>4.1300000000000001E-4</v>
      </c>
      <c r="L183" s="64" cm="1">
        <f t="array" ref="L183">_xlfn.IFNA(INDEX('Locations &amp; Fiber - Underserved'!$C:$C,MATCH(1,($A183='Locations &amp; Fiber - Underserved'!$A:$A)*($B183='Locations &amp; Fiber - Underserved'!$B:$B),0)),L182)</f>
        <v>114664</v>
      </c>
      <c r="M183" s="64" cm="1">
        <f t="array" ref="M183">_xlfn.IFNA(INDEX('Locations &amp; Fiber - Underserved'!$D:$D,MATCH(1,($A183='Locations &amp; Fiber - Underserved'!$A:$A)*($B183='Locations &amp; Fiber - Underserved'!$B:$B),0)),M182)</f>
        <v>13067.810030000001</v>
      </c>
      <c r="N183" s="65" cm="1">
        <f t="array" ref="N183">_xlfn.IFNA(INDEX('Locations &amp; Fiber - Underserved'!$F:$F,MATCH(1,($A183='Locations &amp; Fiber - Underserved'!$A:$A)*($B183='Locations &amp; Fiber - Underserved'!$B:$B),0)),N182)</f>
        <v>0.28264235199999999</v>
      </c>
      <c r="O183" s="72" cm="1">
        <f t="array" ref="O183">_xlfn.IFNA(INDEX('Locations &amp; Fiber - Underserved'!$E:$E,MATCH(1,($A183='Locations &amp; Fiber - Underserved'!$A:$A)*($B183='Locations &amp; Fiber - Underserved'!$B:$B),0)),O182)</f>
        <v>0.48106341400000002</v>
      </c>
      <c r="P183" s="63" cm="1">
        <f t="array" ref="P183">_xlfn.IFNA(INDEX('Locations &amp; Fiber - Underserved'!$I:$I,MATCH(1,($A183='Locations &amp; Fiber - Underserved'!$A:$A)*($B183='Locations &amp; Fiber - Underserved'!$B:$B),0)),P182)</f>
        <v>0.86693424600000002</v>
      </c>
      <c r="Q183" s="63" cm="1">
        <f t="array" ref="Q183">_xlfn.IFNA(INDEX('Locations &amp; Fiber - Underserved'!$J:$J,MATCH(1,($A183='Locations &amp; Fiber - Underserved'!$A:$A)*($B183='Locations &amp; Fiber - Underserved'!$B:$B),0)),Q182)</f>
        <v>0.13198096300000001</v>
      </c>
      <c r="R183" s="63" cm="1">
        <f t="array" ref="R183">_xlfn.IFNA(INDEX('Locations &amp; Fiber - Underserved'!$K:$K,MATCH(1,($A183='Locations &amp; Fiber - Underserved'!$A:$A)*($B183='Locations &amp; Fiber - Underserved'!$B:$B),0)),R182)</f>
        <v>1.08E-3</v>
      </c>
      <c r="T183" s="66">
        <f>'Model Inputs &amp; Summary Results'!$F$44*I183</f>
        <v>43432.114733750001</v>
      </c>
      <c r="U183" s="66">
        <f>'Model Inputs &amp; Summary Results'!$F$45*J183</f>
        <v>3675.375</v>
      </c>
      <c r="V183" s="66">
        <f>'Model Inputs &amp; Summary Results'!$F$46*K183</f>
        <v>29.323</v>
      </c>
      <c r="W183" s="67">
        <f t="shared" si="65"/>
        <v>431654.99980335397</v>
      </c>
      <c r="X183" s="67">
        <f t="shared" si="66"/>
        <v>133794.82503329302</v>
      </c>
      <c r="Y183" s="68">
        <f t="shared" si="67"/>
        <v>6306661612.339179</v>
      </c>
      <c r="Z183" s="68">
        <f t="shared" si="68"/>
        <v>2515172095.7809067</v>
      </c>
      <c r="AA183" s="66">
        <f>'Model Inputs &amp; Summary Results'!$F$40*I183</f>
        <v>35919.532725749996</v>
      </c>
      <c r="AB183" s="66">
        <f>'Model Inputs &amp; Summary Results'!$F$41*J183</f>
        <v>2919.125</v>
      </c>
      <c r="AC183" s="66">
        <f>'Model Inputs &amp; Summary Results'!$F$42*K183</f>
        <v>21.269500000000001</v>
      </c>
      <c r="AD183" s="67">
        <f t="shared" si="69"/>
        <v>141539.000196646</v>
      </c>
      <c r="AE183" s="67">
        <f t="shared" si="70"/>
        <v>43871.114142832957</v>
      </c>
      <c r="AF183" s="68">
        <f t="shared" si="71"/>
        <v>1704828302.9030602</v>
      </c>
      <c r="AG183" s="68">
        <f t="shared" si="83"/>
        <v>679905921.56868136</v>
      </c>
      <c r="AI183" s="68">
        <f t="shared" si="72"/>
        <v>8011489915.242239</v>
      </c>
      <c r="AJ183" s="68">
        <f t="shared" si="73"/>
        <v>13976.925639909417</v>
      </c>
      <c r="AK183" s="68">
        <f>MIN($AJ183*'Model Inputs &amp; Summary Results'!$F$26,'Model Inputs &amp; Summary Results'!$F$23)</f>
        <v>3000</v>
      </c>
      <c r="AL183" s="68">
        <f t="shared" si="74"/>
        <v>24593.950782961765</v>
      </c>
      <c r="AM183" s="68">
        <f t="shared" si="84"/>
        <v>21593.950782961765</v>
      </c>
      <c r="AN183" s="68">
        <f t="shared" si="75"/>
        <v>1719582000</v>
      </c>
      <c r="AO183" s="69">
        <f t="shared" si="76"/>
        <v>0.21463947632617172</v>
      </c>
      <c r="AP183" s="49" t="b">
        <f>AND(AM183&lt;'Model Inputs &amp; Summary Results'!$F$14,AO183&gt;=0.25)</f>
        <v>0</v>
      </c>
      <c r="AR183" s="68">
        <f t="shared" si="85"/>
        <v>3195078017.3495879</v>
      </c>
      <c r="AS183" s="68">
        <f t="shared" si="86"/>
        <v>5574.1651471396908</v>
      </c>
      <c r="AT183" s="68">
        <f>MIN($AS183*'Model Inputs &amp; Summary Results'!$F$26,'Model Inputs &amp; Summary Results'!$F$23)</f>
        <v>3000</v>
      </c>
      <c r="AU183" s="68">
        <f t="shared" si="87"/>
        <v>1719582000</v>
      </c>
      <c r="AV183" s="68">
        <f t="shared" si="88"/>
        <v>1475496017.3495879</v>
      </c>
      <c r="AX183" s="66">
        <f>'Model Inputs &amp; Summary Results'!$F$40*P183</f>
        <v>33160.234909500003</v>
      </c>
      <c r="AY183" s="66">
        <f>'Model Inputs &amp; Summary Results'!$F$41*Q183</f>
        <v>6368.0814647500001</v>
      </c>
      <c r="AZ183" s="66">
        <f>'Model Inputs &amp; Summary Results'!$F$42*R183</f>
        <v>55.62</v>
      </c>
      <c r="BA183" s="68">
        <f t="shared" si="77"/>
        <v>1282871940.4460955</v>
      </c>
      <c r="BB183" s="68">
        <f t="shared" si="89"/>
        <v>517275360.77830607</v>
      </c>
      <c r="BD183" s="68">
        <f t="shared" si="78"/>
        <v>11188.096878236373</v>
      </c>
      <c r="BE183" s="68">
        <f>MIN($BD183*'Model Inputs &amp; Summary Results'!$F$26,'Model Inputs &amp; Summary Results'!$F$23)</f>
        <v>3000</v>
      </c>
      <c r="BF183" s="68">
        <f t="shared" si="79"/>
        <v>19042.38357175549</v>
      </c>
      <c r="BG183" s="68">
        <f t="shared" si="92"/>
        <v>16042.38357175549</v>
      </c>
      <c r="BH183" s="68">
        <f t="shared" si="80"/>
        <v>343992000</v>
      </c>
      <c r="BI183" s="70">
        <f t="shared" si="81"/>
        <v>0.26814211859710879</v>
      </c>
      <c r="BJ183" s="49" t="b">
        <f>AND(BG183&lt;'Model Inputs &amp; Summary Results'!$F$14,BG183&lt;$BX$23,BI183&gt;=0.25)</f>
        <v>1</v>
      </c>
      <c r="BL183" s="68">
        <f t="shared" si="90"/>
        <v>4511.2272446304514</v>
      </c>
      <c r="BM183" s="68">
        <f>MIN($BL183*'Model Inputs &amp; Summary Results'!$F$26,'Model Inputs &amp; Summary Results'!$F$23)</f>
        <v>3000</v>
      </c>
      <c r="BN183" s="68">
        <f t="shared" si="91"/>
        <v>343992000</v>
      </c>
      <c r="BO183" s="68">
        <f t="shared" si="93"/>
        <v>938879940.44609547</v>
      </c>
      <c r="BS183" s="49"/>
      <c r="BT183" s="49"/>
      <c r="BU183" s="49"/>
      <c r="BV183" s="49"/>
      <c r="BW183" s="49"/>
      <c r="BX183" s="49"/>
    </row>
    <row r="184" spans="1:76" x14ac:dyDescent="0.45">
      <c r="A184" s="49" t="str">
        <f t="shared" si="82"/>
        <v>TX</v>
      </c>
      <c r="B184" s="62">
        <v>0.88900000000000001</v>
      </c>
      <c r="C184" s="63" cm="1">
        <f t="array" ref="C184">_xlfn.IFNA(INDEX('Locations &amp; Fiber - Unserved'!$H:$H,MATCH(1,($A184='Locations &amp; Fiber - Unserved'!$A:$A)*($B184='Locations &amp; Fiber - Unserved'!$B:$B),0)),C183)</f>
        <v>0.24700824499999999</v>
      </c>
      <c r="D184" s="63" cm="1">
        <f t="array" ref="D184">_xlfn.IFNA(INDEX('Locations &amp; Fiber - Unserved'!$G:$G,MATCH(1,($A184='Locations &amp; Fiber - Unserved'!$A:$A)*($B184='Locations &amp; Fiber - Unserved'!$B:$B),0)),D183)</f>
        <v>0.75299175500000004</v>
      </c>
      <c r="E184" s="64" cm="1">
        <f t="array" ref="E184">_xlfn.IFNA(INDEX('Locations &amp; Fiber - Unserved'!$C:$C,MATCH(1,($A184='Locations &amp; Fiber - Unserved'!$A:$A)*($B184='Locations &amp; Fiber - Unserved'!$B:$B),0)),E183)</f>
        <v>573827</v>
      </c>
      <c r="F184" s="64" cm="1">
        <f t="array" ref="F184">_xlfn.IFNA(INDEX('Locations &amp; Fiber - Unserved'!$D:$D,MATCH(1,($A184='Locations &amp; Fiber - Unserved'!$A:$A)*($B184='Locations &amp; Fiber - Unserved'!$B:$B),0)),F183)</f>
        <v>71186.993470000001</v>
      </c>
      <c r="G184" s="65" cm="1">
        <f t="array" ref="G184">_xlfn.IFNA(INDEX('Locations &amp; Fiber - Unserved'!$F:$F,MATCH(1,($A184='Locations &amp; Fiber - Unserved'!$A:$A)*($B184='Locations &amp; Fiber - Unserved'!$B:$B),0)),G183)</f>
        <v>0.31128373500000001</v>
      </c>
      <c r="H184" s="65" cm="1">
        <f t="array" ref="H184">_xlfn.IFNA(INDEX('Locations &amp; Fiber - Unserved'!$E:$E,MATCH(1,($A184='Locations &amp; Fiber - Unserved'!$A:$A)*($B184='Locations &amp; Fiber - Unserved'!$B:$B),0)),H183)</f>
        <v>0.52579477299999999</v>
      </c>
      <c r="I184" s="63" cm="1">
        <f t="array" ref="I184">_xlfn.IFNA(INDEX('Locations &amp; Fiber - Unserved'!$I:$I,MATCH(1,($A184='Locations &amp; Fiber - Unserved'!$A:$A)*($B184='Locations &amp; Fiber - Unserved'!$B:$B),0)),I183)</f>
        <v>0.93834598899999999</v>
      </c>
      <c r="J184" s="63" cm="1">
        <f t="array" ref="J184">_xlfn.IFNA(INDEX('Locations &amp; Fiber - Unserved'!$J:$J,MATCH(1,($A184='Locations &amp; Fiber - Unserved'!$A:$A)*($B184='Locations &amp; Fiber - Unserved'!$B:$B),0)),J183)</f>
        <v>6.1199999999999997E-2</v>
      </c>
      <c r="K184" s="63" cm="1">
        <f t="array" ref="K184">_xlfn.IFNA(INDEX('Locations &amp; Fiber - Unserved'!$K:$K,MATCH(1,($A184='Locations &amp; Fiber - Unserved'!$A:$A)*($B184='Locations &amp; Fiber - Unserved'!$B:$B),0)),K183)</f>
        <v>4.1199999999999999E-4</v>
      </c>
      <c r="L184" s="64" cm="1">
        <f t="array" ref="L184">_xlfn.IFNA(INDEX('Locations &amp; Fiber - Underserved'!$C:$C,MATCH(1,($A184='Locations &amp; Fiber - Underserved'!$A:$A)*($B184='Locations &amp; Fiber - Underserved'!$B:$B),0)),L183)</f>
        <v>114791</v>
      </c>
      <c r="M184" s="64" cm="1">
        <f t="array" ref="M184">_xlfn.IFNA(INDEX('Locations &amp; Fiber - Underserved'!$D:$D,MATCH(1,($A184='Locations &amp; Fiber - Underserved'!$A:$A)*($B184='Locations &amp; Fiber - Underserved'!$B:$B),0)),M183)</f>
        <v>13129.146940000001</v>
      </c>
      <c r="N184" s="65" cm="1">
        <f t="array" ref="N184">_xlfn.IFNA(INDEX('Locations &amp; Fiber - Underserved'!$F:$F,MATCH(1,($A184='Locations &amp; Fiber - Underserved'!$A:$A)*($B184='Locations &amp; Fiber - Underserved'!$B:$B),0)),N183)</f>
        <v>0.28457943200000002</v>
      </c>
      <c r="O184" s="72" cm="1">
        <f t="array" ref="O184">_xlfn.IFNA(INDEX('Locations &amp; Fiber - Underserved'!$E:$E,MATCH(1,($A184='Locations &amp; Fiber - Underserved'!$A:$A)*($B184='Locations &amp; Fiber - Underserved'!$B:$B),0)),O183)</f>
        <v>0.48390710300000001</v>
      </c>
      <c r="P184" s="63" cm="1">
        <f t="array" ref="P184">_xlfn.IFNA(INDEX('Locations &amp; Fiber - Underserved'!$I:$I,MATCH(1,($A184='Locations &amp; Fiber - Underserved'!$A:$A)*($B184='Locations &amp; Fiber - Underserved'!$B:$B),0)),P183)</f>
        <v>0.86749401500000001</v>
      </c>
      <c r="Q184" s="63" cm="1">
        <f t="array" ref="Q184">_xlfn.IFNA(INDEX('Locations &amp; Fiber - Underserved'!$J:$J,MATCH(1,($A184='Locations &amp; Fiber - Underserved'!$A:$A)*($B184='Locations &amp; Fiber - Underserved'!$B:$B),0)),Q183)</f>
        <v>0.131417385</v>
      </c>
      <c r="R184" s="63" cm="1">
        <f t="array" ref="R184">_xlfn.IFNA(INDEX('Locations &amp; Fiber - Underserved'!$K:$K,MATCH(1,($A184='Locations &amp; Fiber - Underserved'!$A:$A)*($B184='Locations &amp; Fiber - Underserved'!$B:$B),0)),R183)</f>
        <v>1.09E-3</v>
      </c>
      <c r="T184" s="66">
        <f>'Model Inputs &amp; Summary Results'!$F$44*I184</f>
        <v>43398.501991249999</v>
      </c>
      <c r="U184" s="66">
        <f>'Model Inputs &amp; Summary Results'!$F$45*J184</f>
        <v>3717.8999999999996</v>
      </c>
      <c r="V184" s="66">
        <f>'Model Inputs &amp; Summary Results'!$F$46*K184</f>
        <v>29.251999999999999</v>
      </c>
      <c r="W184" s="67">
        <f t="shared" si="65"/>
        <v>432086.999796385</v>
      </c>
      <c r="X184" s="67">
        <f t="shared" si="66"/>
        <v>134501.65514156298</v>
      </c>
      <c r="Y184" s="68">
        <f t="shared" si="67"/>
        <v>6341168494.5545597</v>
      </c>
      <c r="Z184" s="68">
        <f t="shared" si="68"/>
        <v>2527158822.6814809</v>
      </c>
      <c r="AA184" s="66">
        <f>'Model Inputs &amp; Summary Results'!$F$40*I184</f>
        <v>35891.734079249996</v>
      </c>
      <c r="AB184" s="66">
        <f>'Model Inputs &amp; Summary Results'!$F$41*J184</f>
        <v>2952.9</v>
      </c>
      <c r="AC184" s="66">
        <f>'Model Inputs &amp; Summary Results'!$F$42*K184</f>
        <v>21.218</v>
      </c>
      <c r="AD184" s="67">
        <f t="shared" si="69"/>
        <v>141740.000203615</v>
      </c>
      <c r="AE184" s="67">
        <f t="shared" si="70"/>
        <v>44121.356662282036</v>
      </c>
      <c r="AF184" s="68">
        <f t="shared" si="71"/>
        <v>1714814121.5720851</v>
      </c>
      <c r="AG184" s="68">
        <f t="shared" si="83"/>
        <v>683408371.86571336</v>
      </c>
      <c r="AI184" s="68">
        <f t="shared" si="72"/>
        <v>8055982616.1266451</v>
      </c>
      <c r="AJ184" s="68">
        <f t="shared" si="73"/>
        <v>14039.044199953374</v>
      </c>
      <c r="AK184" s="68">
        <f>MIN($AJ184*'Model Inputs &amp; Summary Results'!$F$26,'Model Inputs &amp; Summary Results'!$F$23)</f>
        <v>3000</v>
      </c>
      <c r="AL184" s="68">
        <f t="shared" si="74"/>
        <v>24788.938438265839</v>
      </c>
      <c r="AM184" s="68">
        <f t="shared" si="84"/>
        <v>21788.938438265839</v>
      </c>
      <c r="AN184" s="68">
        <f t="shared" si="75"/>
        <v>1721481000</v>
      </c>
      <c r="AO184" s="69">
        <f t="shared" si="76"/>
        <v>0.21368976101734641</v>
      </c>
      <c r="AP184" s="49" t="b">
        <f>AND(AM184&lt;'Model Inputs &amp; Summary Results'!$F$14,AO184&gt;=0.25)</f>
        <v>0</v>
      </c>
      <c r="AR184" s="68">
        <f t="shared" si="85"/>
        <v>3210567194.5471945</v>
      </c>
      <c r="AS184" s="68">
        <f t="shared" si="86"/>
        <v>5595.0089391875854</v>
      </c>
      <c r="AT184" s="68">
        <f>MIN($AS184*'Model Inputs &amp; Summary Results'!$F$26,'Model Inputs &amp; Summary Results'!$F$23)</f>
        <v>3000</v>
      </c>
      <c r="AU184" s="68">
        <f t="shared" si="87"/>
        <v>1721481000</v>
      </c>
      <c r="AV184" s="68">
        <f t="shared" si="88"/>
        <v>1489086194.5471945</v>
      </c>
      <c r="AX184" s="66">
        <f>'Model Inputs &amp; Summary Results'!$F$40*P184</f>
        <v>33181.646073750002</v>
      </c>
      <c r="AY184" s="66">
        <f>'Model Inputs &amp; Summary Results'!$F$41*Q184</f>
        <v>6340.8888262499995</v>
      </c>
      <c r="AZ184" s="66">
        <f>'Model Inputs &amp; Summary Results'!$F$42*R184</f>
        <v>56.135000000000005</v>
      </c>
      <c r="BA184" s="68">
        <f t="shared" si="77"/>
        <v>1292922646.3791256</v>
      </c>
      <c r="BB184" s="68">
        <f t="shared" si="89"/>
        <v>519634172.80685514</v>
      </c>
      <c r="BD184" s="68">
        <f t="shared" si="78"/>
        <v>11263.275399457498</v>
      </c>
      <c r="BE184" s="68">
        <f>MIN($BD184*'Model Inputs &amp; Summary Results'!$F$26,'Model Inputs &amp; Summary Results'!$F$23)</f>
        <v>3000</v>
      </c>
      <c r="BF184" s="68">
        <f t="shared" si="79"/>
        <v>19152.399491902299</v>
      </c>
      <c r="BG184" s="68">
        <f t="shared" si="92"/>
        <v>16152.399491902299</v>
      </c>
      <c r="BH184" s="68">
        <f t="shared" si="80"/>
        <v>344373000</v>
      </c>
      <c r="BI184" s="70">
        <f t="shared" si="81"/>
        <v>0.26635236142272584</v>
      </c>
      <c r="BJ184" s="49" t="b">
        <f>AND(BG184&lt;'Model Inputs &amp; Summary Results'!$F$14,BG184&lt;$BX$23,BI184&gt;=0.25)</f>
        <v>1</v>
      </c>
      <c r="BL184" s="68">
        <f t="shared" si="90"/>
        <v>4526.7849640377308</v>
      </c>
      <c r="BM184" s="68">
        <f>MIN($BL184*'Model Inputs &amp; Summary Results'!$F$26,'Model Inputs &amp; Summary Results'!$F$23)</f>
        <v>3000</v>
      </c>
      <c r="BN184" s="68">
        <f t="shared" si="91"/>
        <v>344373000</v>
      </c>
      <c r="BO184" s="68">
        <f t="shared" si="93"/>
        <v>948549646.3791256</v>
      </c>
      <c r="BS184" s="49"/>
      <c r="BT184" s="49"/>
      <c r="BU184" s="49"/>
      <c r="BV184" s="49"/>
      <c r="BW184" s="49"/>
      <c r="BX184" s="49"/>
    </row>
    <row r="185" spans="1:76" x14ac:dyDescent="0.45">
      <c r="A185" s="49" t="str">
        <f t="shared" si="82"/>
        <v>TX</v>
      </c>
      <c r="B185" s="62">
        <v>0.89</v>
      </c>
      <c r="C185" s="63" cm="1">
        <f t="array" ref="C185">_xlfn.IFNA(INDEX('Locations &amp; Fiber - Unserved'!$H:$H,MATCH(1,($A185='Locations &amp; Fiber - Unserved'!$A:$A)*($B185='Locations &amp; Fiber - Unserved'!$B:$B),0)),C184)</f>
        <v>0.247060892</v>
      </c>
      <c r="D185" s="63" cm="1">
        <f t="array" ref="D185">_xlfn.IFNA(INDEX('Locations &amp; Fiber - Unserved'!$G:$G,MATCH(1,($A185='Locations &amp; Fiber - Unserved'!$A:$A)*($B185='Locations &amp; Fiber - Unserved'!$B:$B),0)),D184)</f>
        <v>0.75293910799999997</v>
      </c>
      <c r="E185" s="64" cm="1">
        <f t="array" ref="E185">_xlfn.IFNA(INDEX('Locations &amp; Fiber - Unserved'!$C:$C,MATCH(1,($A185='Locations &amp; Fiber - Unserved'!$A:$A)*($B185='Locations &amp; Fiber - Unserved'!$B:$B),0)),E184)</f>
        <v>574494</v>
      </c>
      <c r="F185" s="64" cm="1">
        <f t="array" ref="F185">_xlfn.IFNA(INDEX('Locations &amp; Fiber - Unserved'!$D:$D,MATCH(1,($A185='Locations &amp; Fiber - Unserved'!$A:$A)*($B185='Locations &amp; Fiber - Unserved'!$B:$B),0)),F184)</f>
        <v>71538.802219999998</v>
      </c>
      <c r="G185" s="65" cm="1">
        <f t="array" ref="G185">_xlfn.IFNA(INDEX('Locations &amp; Fiber - Unserved'!$F:$F,MATCH(1,($A185='Locations &amp; Fiber - Unserved'!$A:$A)*($B185='Locations &amp; Fiber - Unserved'!$B:$B),0)),G184)</f>
        <v>0.31263706099999999</v>
      </c>
      <c r="H185" s="65" cm="1">
        <f t="array" ref="H185">_xlfn.IFNA(INDEX('Locations &amp; Fiber - Unserved'!$E:$E,MATCH(1,($A185='Locations &amp; Fiber - Unserved'!$A:$A)*($B185='Locations &amp; Fiber - Unserved'!$B:$B),0)),H184)</f>
        <v>0.52915118299999997</v>
      </c>
      <c r="I185" s="63" cm="1">
        <f t="array" ref="I185">_xlfn.IFNA(INDEX('Locations &amp; Fiber - Unserved'!$I:$I,MATCH(1,($A185='Locations &amp; Fiber - Unserved'!$A:$A)*($B185='Locations &amp; Fiber - Unserved'!$B:$B),0)),I184)</f>
        <v>0.93860306699999996</v>
      </c>
      <c r="J185" s="63" cm="1">
        <f t="array" ref="J185">_xlfn.IFNA(INDEX('Locations &amp; Fiber - Unserved'!$J:$J,MATCH(1,($A185='Locations &amp; Fiber - Unserved'!$A:$A)*($B185='Locations &amp; Fiber - Unserved'!$B:$B),0)),J184)</f>
        <v>6.0999999999999999E-2</v>
      </c>
      <c r="K185" s="63" cm="1">
        <f t="array" ref="K185">_xlfn.IFNA(INDEX('Locations &amp; Fiber - Unserved'!$K:$K,MATCH(1,($A185='Locations &amp; Fiber - Unserved'!$A:$A)*($B185='Locations &amp; Fiber - Unserved'!$B:$B),0)),K184)</f>
        <v>4.0999999999999999E-4</v>
      </c>
      <c r="L185" s="64" cm="1">
        <f t="array" ref="L185">_xlfn.IFNA(INDEX('Locations &amp; Fiber - Underserved'!$C:$C,MATCH(1,($A185='Locations &amp; Fiber - Underserved'!$A:$A)*($B185='Locations &amp; Fiber - Underserved'!$B:$B),0)),L184)</f>
        <v>114915</v>
      </c>
      <c r="M185" s="64" cm="1">
        <f t="array" ref="M185">_xlfn.IFNA(INDEX('Locations &amp; Fiber - Underserved'!$D:$D,MATCH(1,($A185='Locations &amp; Fiber - Underserved'!$A:$A)*($B185='Locations &amp; Fiber - Underserved'!$B:$B),0)),M184)</f>
        <v>13189.42064</v>
      </c>
      <c r="N185" s="65" cm="1">
        <f t="array" ref="N185">_xlfn.IFNA(INDEX('Locations &amp; Fiber - Underserved'!$F:$F,MATCH(1,($A185='Locations &amp; Fiber - Underserved'!$A:$A)*($B185='Locations &amp; Fiber - Underserved'!$B:$B),0)),N184)</f>
        <v>0.28585206000000002</v>
      </c>
      <c r="O185" s="72" cm="1">
        <f t="array" ref="O185">_xlfn.IFNA(INDEX('Locations &amp; Fiber - Underserved'!$E:$E,MATCH(1,($A185='Locations &amp; Fiber - Underserved'!$A:$A)*($B185='Locations &amp; Fiber - Underserved'!$B:$B),0)),O184)</f>
        <v>0.48872859200000002</v>
      </c>
      <c r="P185" s="63" cm="1">
        <f t="array" ref="P185">_xlfn.IFNA(INDEX('Locations &amp; Fiber - Underserved'!$I:$I,MATCH(1,($A185='Locations &amp; Fiber - Underserved'!$A:$A)*($B185='Locations &amp; Fiber - Underserved'!$B:$B),0)),P184)</f>
        <v>0.86787725000000004</v>
      </c>
      <c r="Q185" s="63" cm="1">
        <f t="array" ref="Q185">_xlfn.IFNA(INDEX('Locations &amp; Fiber - Underserved'!$J:$J,MATCH(1,($A185='Locations &amp; Fiber - Underserved'!$A:$A)*($B185='Locations &amp; Fiber - Underserved'!$B:$B),0)),Q184)</f>
        <v>0.13103490100000001</v>
      </c>
      <c r="R185" s="63" cm="1">
        <f t="array" ref="R185">_xlfn.IFNA(INDEX('Locations &amp; Fiber - Underserved'!$K:$K,MATCH(1,($A185='Locations &amp; Fiber - Underserved'!$A:$A)*($B185='Locations &amp; Fiber - Underserved'!$B:$B),0)),R184)</f>
        <v>1.09E-3</v>
      </c>
      <c r="T185" s="66">
        <f>'Model Inputs &amp; Summary Results'!$F$44*I185</f>
        <v>43410.391848749998</v>
      </c>
      <c r="U185" s="66">
        <f>'Model Inputs &amp; Summary Results'!$F$45*J185</f>
        <v>3705.75</v>
      </c>
      <c r="V185" s="66">
        <f>'Model Inputs &amp; Summary Results'!$F$46*K185</f>
        <v>29.11</v>
      </c>
      <c r="W185" s="67">
        <f t="shared" si="65"/>
        <v>432558.999911352</v>
      </c>
      <c r="X185" s="67">
        <f t="shared" si="66"/>
        <v>135233.97444138434</v>
      </c>
      <c r="Y185" s="68">
        <f t="shared" si="67"/>
        <v>6375639783.5464849</v>
      </c>
      <c r="Z185" s="68">
        <f t="shared" si="68"/>
        <v>2539448908.9052196</v>
      </c>
      <c r="AA185" s="66">
        <f>'Model Inputs &amp; Summary Results'!$F$40*I185</f>
        <v>35901.567312749998</v>
      </c>
      <c r="AB185" s="66">
        <f>'Model Inputs &amp; Summary Results'!$F$41*J185</f>
        <v>2943.25</v>
      </c>
      <c r="AC185" s="66">
        <f>'Model Inputs &amp; Summary Results'!$F$42*K185</f>
        <v>21.114999999999998</v>
      </c>
      <c r="AD185" s="67">
        <f t="shared" si="69"/>
        <v>141935.000088648</v>
      </c>
      <c r="AE185" s="67">
        <f t="shared" si="70"/>
        <v>44374.141280749645</v>
      </c>
      <c r="AF185" s="68">
        <f t="shared" si="71"/>
        <v>1724642371.4540212</v>
      </c>
      <c r="AG185" s="68">
        <f t="shared" si="83"/>
        <v>686933599.94131052</v>
      </c>
      <c r="AI185" s="68">
        <f t="shared" si="72"/>
        <v>8100282155.0005064</v>
      </c>
      <c r="AJ185" s="68">
        <f t="shared" si="73"/>
        <v>14099.855098574582</v>
      </c>
      <c r="AK185" s="68">
        <f>MIN($AJ185*'Model Inputs &amp; Summary Results'!$F$26,'Model Inputs &amp; Summary Results'!$F$23)</f>
        <v>3000</v>
      </c>
      <c r="AL185" s="68">
        <f t="shared" si="74"/>
        <v>24946.965788598998</v>
      </c>
      <c r="AM185" s="68">
        <f t="shared" si="84"/>
        <v>21946.965788598998</v>
      </c>
      <c r="AN185" s="68">
        <f t="shared" si="75"/>
        <v>1723482000</v>
      </c>
      <c r="AO185" s="69">
        <f t="shared" si="76"/>
        <v>0.21276814400052121</v>
      </c>
      <c r="AP185" s="49" t="b">
        <f>AND(AM185&lt;'Model Inputs &amp; Summary Results'!$F$14,AO185&gt;=0.25)</f>
        <v>0</v>
      </c>
      <c r="AR185" s="68">
        <f t="shared" si="85"/>
        <v>3226382508.84653</v>
      </c>
      <c r="AS185" s="68">
        <f t="shared" si="86"/>
        <v>5616.0421324618355</v>
      </c>
      <c r="AT185" s="68">
        <f>MIN($AS185*'Model Inputs &amp; Summary Results'!$F$26,'Model Inputs &amp; Summary Results'!$F$23)</f>
        <v>3000</v>
      </c>
      <c r="AU185" s="68">
        <f t="shared" si="87"/>
        <v>1723482000</v>
      </c>
      <c r="AV185" s="68">
        <f t="shared" si="88"/>
        <v>1502900508.84653</v>
      </c>
      <c r="AX185" s="66">
        <f>'Model Inputs &amp; Summary Results'!$F$40*P185</f>
        <v>33196.304812499999</v>
      </c>
      <c r="AY185" s="66">
        <f>'Model Inputs &amp; Summary Results'!$F$41*Q185</f>
        <v>6322.4339732500002</v>
      </c>
      <c r="AZ185" s="66">
        <f>'Model Inputs &amp; Summary Results'!$F$42*R185</f>
        <v>56.135000000000005</v>
      </c>
      <c r="BA185" s="68">
        <f t="shared" si="77"/>
        <v>1299982739.9964621</v>
      </c>
      <c r="BB185" s="68">
        <f t="shared" si="89"/>
        <v>521969657.13516605</v>
      </c>
      <c r="BD185" s="68">
        <f t="shared" si="78"/>
        <v>11312.559195896638</v>
      </c>
      <c r="BE185" s="68">
        <f>MIN($BD185*'Model Inputs &amp; Summary Results'!$F$26,'Model Inputs &amp; Summary Results'!$F$23)</f>
        <v>3000</v>
      </c>
      <c r="BF185" s="68">
        <f t="shared" si="79"/>
        <v>19341.372343887309</v>
      </c>
      <c r="BG185" s="68">
        <f t="shared" si="92"/>
        <v>16341.372343887309</v>
      </c>
      <c r="BH185" s="68">
        <f t="shared" si="80"/>
        <v>344745000</v>
      </c>
      <c r="BI185" s="70">
        <f t="shared" si="81"/>
        <v>0.26519198247273518</v>
      </c>
      <c r="BJ185" s="49" t="b">
        <f>AND(BG185&lt;'Model Inputs &amp; Summary Results'!$F$14,BG185&lt;$BX$23,BI185&gt;=0.25)</f>
        <v>0</v>
      </c>
      <c r="BL185" s="68">
        <f t="shared" si="90"/>
        <v>4542.2238796951315</v>
      </c>
      <c r="BM185" s="68">
        <f>MIN($BL185*'Model Inputs &amp; Summary Results'!$F$26,'Model Inputs &amp; Summary Results'!$F$23)</f>
        <v>3000</v>
      </c>
      <c r="BN185" s="68">
        <f t="shared" si="91"/>
        <v>344745000</v>
      </c>
      <c r="BO185" s="68">
        <f t="shared" si="93"/>
        <v>955237739.99646211</v>
      </c>
      <c r="BS185" s="49"/>
      <c r="BT185" s="49"/>
      <c r="BU185" s="49"/>
      <c r="BV185" s="49"/>
      <c r="BW185" s="49"/>
      <c r="BX185" s="49"/>
    </row>
    <row r="186" spans="1:76" x14ac:dyDescent="0.45">
      <c r="A186" s="49" t="str">
        <f t="shared" si="82"/>
        <v>TX</v>
      </c>
      <c r="B186" s="62">
        <v>0.89100000000000001</v>
      </c>
      <c r="C186" s="63" cm="1">
        <f t="array" ref="C186">_xlfn.IFNA(INDEX('Locations &amp; Fiber - Unserved'!$H:$H,MATCH(1,($A186='Locations &amp; Fiber - Unserved'!$A:$A)*($B186='Locations &amp; Fiber - Unserved'!$B:$B),0)),C185)</f>
        <v>0.24697027099999999</v>
      </c>
      <c r="D186" s="63" cm="1">
        <f t="array" ref="D186">_xlfn.IFNA(INDEX('Locations &amp; Fiber - Unserved'!$G:$G,MATCH(1,($A186='Locations &amp; Fiber - Unserved'!$A:$A)*($B186='Locations &amp; Fiber - Unserved'!$B:$B),0)),D185)</f>
        <v>0.75302972899999998</v>
      </c>
      <c r="E186" s="64" cm="1">
        <f t="array" ref="E186">_xlfn.IFNA(INDEX('Locations &amp; Fiber - Unserved'!$C:$C,MATCH(1,($A186='Locations &amp; Fiber - Unserved'!$A:$A)*($B186='Locations &amp; Fiber - Unserved'!$B:$B),0)),E185)</f>
        <v>575134</v>
      </c>
      <c r="F186" s="64" cm="1">
        <f t="array" ref="F186">_xlfn.IFNA(INDEX('Locations &amp; Fiber - Unserved'!$D:$D,MATCH(1,($A186='Locations &amp; Fiber - Unserved'!$A:$A)*($B186='Locations &amp; Fiber - Unserved'!$B:$B),0)),F185)</f>
        <v>71878.525850000005</v>
      </c>
      <c r="G186" s="65" cm="1">
        <f t="array" ref="G186">_xlfn.IFNA(INDEX('Locations &amp; Fiber - Unserved'!$F:$F,MATCH(1,($A186='Locations &amp; Fiber - Unserved'!$A:$A)*($B186='Locations &amp; Fiber - Unserved'!$B:$B),0)),G185)</f>
        <v>0.31401630800000002</v>
      </c>
      <c r="H186" s="65" cm="1">
        <f t="array" ref="H186">_xlfn.IFNA(INDEX('Locations &amp; Fiber - Unserved'!$E:$E,MATCH(1,($A186='Locations &amp; Fiber - Unserved'!$A:$A)*($B186='Locations &amp; Fiber - Unserved'!$B:$B),0)),H185)</f>
        <v>0.53226688099999997</v>
      </c>
      <c r="I186" s="63" cm="1">
        <f t="array" ref="I186">_xlfn.IFNA(INDEX('Locations &amp; Fiber - Unserved'!$I:$I,MATCH(1,($A186='Locations &amp; Fiber - Unserved'!$A:$A)*($B186='Locations &amp; Fiber - Unserved'!$B:$B),0)),I185)</f>
        <v>0.93883186900000004</v>
      </c>
      <c r="J186" s="63" cm="1">
        <f t="array" ref="J186">_xlfn.IFNA(INDEX('Locations &amp; Fiber - Unserved'!$J:$J,MATCH(1,($A186='Locations &amp; Fiber - Unserved'!$A:$A)*($B186='Locations &amp; Fiber - Unserved'!$B:$B),0)),J185)</f>
        <v>6.08E-2</v>
      </c>
      <c r="K186" s="63" cm="1">
        <f t="array" ref="K186">_xlfn.IFNA(INDEX('Locations &amp; Fiber - Unserved'!$K:$K,MATCH(1,($A186='Locations &amp; Fiber - Unserved'!$A:$A)*($B186='Locations &amp; Fiber - Unserved'!$B:$B),0)),K185)</f>
        <v>4.08E-4</v>
      </c>
      <c r="L186" s="64" cm="1">
        <f t="array" ref="L186">_xlfn.IFNA(INDEX('Locations &amp; Fiber - Underserved'!$C:$C,MATCH(1,($A186='Locations &amp; Fiber - Underserved'!$A:$A)*($B186='Locations &amp; Fiber - Underserved'!$B:$B),0)),L185)</f>
        <v>115048</v>
      </c>
      <c r="M186" s="64" cm="1">
        <f t="array" ref="M186">_xlfn.IFNA(INDEX('Locations &amp; Fiber - Underserved'!$D:$D,MATCH(1,($A186='Locations &amp; Fiber - Underserved'!$A:$A)*($B186='Locations &amp; Fiber - Underserved'!$B:$B),0)),M185)</f>
        <v>13254.630810000001</v>
      </c>
      <c r="N186" s="65" cm="1">
        <f t="array" ref="N186">_xlfn.IFNA(INDEX('Locations &amp; Fiber - Underserved'!$F:$F,MATCH(1,($A186='Locations &amp; Fiber - Underserved'!$A:$A)*($B186='Locations &amp; Fiber - Underserved'!$B:$B),0)),N185)</f>
        <v>0.28690707999999998</v>
      </c>
      <c r="O186" s="72" cm="1">
        <f t="array" ref="O186">_xlfn.IFNA(INDEX('Locations &amp; Fiber - Underserved'!$E:$E,MATCH(1,($A186='Locations &amp; Fiber - Underserved'!$A:$A)*($B186='Locations &amp; Fiber - Underserved'!$B:$B),0)),O185)</f>
        <v>0.49211811999999999</v>
      </c>
      <c r="P186" s="63" cm="1">
        <f t="array" ref="P186">_xlfn.IFNA(INDEX('Locations &amp; Fiber - Underserved'!$I:$I,MATCH(1,($A186='Locations &amp; Fiber - Underserved'!$A:$A)*($B186='Locations &amp; Fiber - Underserved'!$B:$B),0)),P185)</f>
        <v>0.868555152</v>
      </c>
      <c r="Q186" s="63" cm="1">
        <f t="array" ref="Q186">_xlfn.IFNA(INDEX('Locations &amp; Fiber - Underserved'!$J:$J,MATCH(1,($A186='Locations &amp; Fiber - Underserved'!$A:$A)*($B186='Locations &amp; Fiber - Underserved'!$B:$B),0)),Q185)</f>
        <v>0.13036261299999999</v>
      </c>
      <c r="R186" s="63" cm="1">
        <f t="array" ref="R186">_xlfn.IFNA(INDEX('Locations &amp; Fiber - Underserved'!$K:$K,MATCH(1,($A186='Locations &amp; Fiber - Underserved'!$A:$A)*($B186='Locations &amp; Fiber - Underserved'!$B:$B),0)),R185)</f>
        <v>1.08E-3</v>
      </c>
      <c r="T186" s="66">
        <f>'Model Inputs &amp; Summary Results'!$F$44*I186</f>
        <v>43420.973941249998</v>
      </c>
      <c r="U186" s="66">
        <f>'Model Inputs &amp; Summary Results'!$F$45*J186</f>
        <v>3693.6</v>
      </c>
      <c r="V186" s="66">
        <f>'Model Inputs &amp; Summary Results'!$F$46*K186</f>
        <v>28.968</v>
      </c>
      <c r="W186" s="67">
        <f t="shared" si="65"/>
        <v>433093.00015868602</v>
      </c>
      <c r="X186" s="67">
        <f t="shared" si="66"/>
        <v>135998.26493047402</v>
      </c>
      <c r="Y186" s="68">
        <f t="shared" si="67"/>
        <v>6411439906.6870308</v>
      </c>
      <c r="Z186" s="68">
        <f t="shared" si="68"/>
        <v>2551722788.3938708</v>
      </c>
      <c r="AA186" s="66">
        <f>'Model Inputs &amp; Summary Results'!$F$40*I186</f>
        <v>35910.318989250001</v>
      </c>
      <c r="AB186" s="66">
        <f>'Model Inputs &amp; Summary Results'!$F$41*J186</f>
        <v>2933.6</v>
      </c>
      <c r="AC186" s="66">
        <f>'Model Inputs &amp; Summary Results'!$F$42*K186</f>
        <v>21.012</v>
      </c>
      <c r="AD186" s="67">
        <f t="shared" si="69"/>
        <v>142040.99984131398</v>
      </c>
      <c r="AE186" s="67">
        <f t="shared" si="70"/>
        <v>44603.190354798004</v>
      </c>
      <c r="AF186" s="68">
        <f t="shared" si="71"/>
        <v>1733499915.0396059</v>
      </c>
      <c r="AG186" s="68">
        <f t="shared" si="83"/>
        <v>689924775.28672683</v>
      </c>
      <c r="AI186" s="68">
        <f t="shared" si="72"/>
        <v>8144939821.7266369</v>
      </c>
      <c r="AJ186" s="68">
        <f t="shared" si="73"/>
        <v>14161.812415413864</v>
      </c>
      <c r="AK186" s="68">
        <f>MIN($AJ186*'Model Inputs &amp; Summary Results'!$F$26,'Model Inputs &amp; Summary Results'!$F$23)</f>
        <v>3000</v>
      </c>
      <c r="AL186" s="68">
        <f t="shared" si="74"/>
        <v>25092.946028361821</v>
      </c>
      <c r="AM186" s="68">
        <f t="shared" si="84"/>
        <v>22092.946028361821</v>
      </c>
      <c r="AN186" s="68">
        <f t="shared" si="75"/>
        <v>1725402000</v>
      </c>
      <c r="AO186" s="69">
        <f t="shared" si="76"/>
        <v>0.21183729257243719</v>
      </c>
      <c r="AP186" s="49" t="b">
        <f>AND(AM186&lt;'Model Inputs &amp; Summary Results'!$F$14,AO186&gt;=0.25)</f>
        <v>0</v>
      </c>
      <c r="AR186" s="68">
        <f t="shared" si="85"/>
        <v>3241647563.6805978</v>
      </c>
      <c r="AS186" s="68">
        <f t="shared" si="86"/>
        <v>5636.3344258565794</v>
      </c>
      <c r="AT186" s="68">
        <f>MIN($AS186*'Model Inputs &amp; Summary Results'!$F$26,'Model Inputs &amp; Summary Results'!$F$23)</f>
        <v>3000</v>
      </c>
      <c r="AU186" s="68">
        <f t="shared" si="87"/>
        <v>1725402000</v>
      </c>
      <c r="AV186" s="68">
        <f t="shared" si="88"/>
        <v>1516245563.6805978</v>
      </c>
      <c r="AX186" s="66">
        <f>'Model Inputs &amp; Summary Results'!$F$40*P186</f>
        <v>33222.234563999998</v>
      </c>
      <c r="AY186" s="66">
        <f>'Model Inputs &amp; Summary Results'!$F$41*Q186</f>
        <v>6289.9960772499999</v>
      </c>
      <c r="AZ186" s="66">
        <f>'Model Inputs &amp; Summary Results'!$F$42*R186</f>
        <v>55.62</v>
      </c>
      <c r="BA186" s="68">
        <f t="shared" si="77"/>
        <v>1306059006.5075629</v>
      </c>
      <c r="BB186" s="68">
        <f t="shared" si="89"/>
        <v>524457252.19499052</v>
      </c>
      <c r="BD186" s="68">
        <f t="shared" si="78"/>
        <v>11352.296489357162</v>
      </c>
      <c r="BE186" s="68">
        <f>MIN($BD186*'Model Inputs &amp; Summary Results'!$F$26,'Model Inputs &amp; Summary Results'!$F$23)</f>
        <v>3000</v>
      </c>
      <c r="BF186" s="68">
        <f t="shared" si="79"/>
        <v>19472.056270012745</v>
      </c>
      <c r="BG186" s="68">
        <f t="shared" si="92"/>
        <v>16472.056270012745</v>
      </c>
      <c r="BH186" s="68">
        <f t="shared" si="80"/>
        <v>345144000</v>
      </c>
      <c r="BI186" s="70">
        <f t="shared" si="81"/>
        <v>0.26426371111893665</v>
      </c>
      <c r="BJ186" s="49" t="b">
        <f>AND(BG186&lt;'Model Inputs &amp; Summary Results'!$F$14,BG186&lt;$BX$23,BI186&gt;=0.25)</f>
        <v>0</v>
      </c>
      <c r="BL186" s="68">
        <f t="shared" si="90"/>
        <v>4558.5951272076918</v>
      </c>
      <c r="BM186" s="68">
        <f>MIN($BL186*'Model Inputs &amp; Summary Results'!$F$26,'Model Inputs &amp; Summary Results'!$F$23)</f>
        <v>3000</v>
      </c>
      <c r="BN186" s="68">
        <f t="shared" si="91"/>
        <v>345144000</v>
      </c>
      <c r="BO186" s="68">
        <f t="shared" si="93"/>
        <v>960915006.50756288</v>
      </c>
      <c r="BS186" s="49"/>
      <c r="BT186" s="49"/>
      <c r="BU186" s="49"/>
      <c r="BV186" s="49"/>
      <c r="BW186" s="49"/>
      <c r="BX186" s="49"/>
    </row>
    <row r="187" spans="1:76" x14ac:dyDescent="0.45">
      <c r="A187" s="49" t="str">
        <f t="shared" si="82"/>
        <v>TX</v>
      </c>
      <c r="B187" s="62">
        <v>0.89200000000000002</v>
      </c>
      <c r="C187" s="63" cm="1">
        <f t="array" ref="C187">_xlfn.IFNA(INDEX('Locations &amp; Fiber - Unserved'!$H:$H,MATCH(1,($A187='Locations &amp; Fiber - Unserved'!$A:$A)*($B187='Locations &amp; Fiber - Unserved'!$B:$B),0)),C186)</f>
        <v>0.24682800099999999</v>
      </c>
      <c r="D187" s="63" cm="1">
        <f t="array" ref="D187">_xlfn.IFNA(INDEX('Locations &amp; Fiber - Unserved'!$G:$G,MATCH(1,($A187='Locations &amp; Fiber - Unserved'!$A:$A)*($B187='Locations &amp; Fiber - Unserved'!$B:$B),0)),D186)</f>
        <v>0.75317199899999998</v>
      </c>
      <c r="E187" s="64" cm="1">
        <f t="array" ref="E187">_xlfn.IFNA(INDEX('Locations &amp; Fiber - Unserved'!$C:$C,MATCH(1,($A187='Locations &amp; Fiber - Unserved'!$A:$A)*($B187='Locations &amp; Fiber - Unserved'!$B:$B),0)),E186)</f>
        <v>575741</v>
      </c>
      <c r="F187" s="64" cm="1">
        <f t="array" ref="F187">_xlfn.IFNA(INDEX('Locations &amp; Fiber - Unserved'!$D:$D,MATCH(1,($A187='Locations &amp; Fiber - Unserved'!$A:$A)*($B187='Locations &amp; Fiber - Unserved'!$B:$B),0)),F186)</f>
        <v>72202.584000000003</v>
      </c>
      <c r="G187" s="65" cm="1">
        <f t="array" ref="G187">_xlfn.IFNA(INDEX('Locations &amp; Fiber - Unserved'!$F:$F,MATCH(1,($A187='Locations &amp; Fiber - Unserved'!$A:$A)*($B187='Locations &amp; Fiber - Unserved'!$B:$B),0)),G186)</f>
        <v>0.31539877199999999</v>
      </c>
      <c r="H187" s="65" cm="1">
        <f t="array" ref="H187">_xlfn.IFNA(INDEX('Locations &amp; Fiber - Unserved'!$E:$E,MATCH(1,($A187='Locations &amp; Fiber - Unserved'!$A:$A)*($B187='Locations &amp; Fiber - Unserved'!$B:$B),0)),H186)</f>
        <v>0.53572819100000002</v>
      </c>
      <c r="I187" s="63" cm="1">
        <f t="array" ref="I187">_xlfn.IFNA(INDEX('Locations &amp; Fiber - Unserved'!$I:$I,MATCH(1,($A187='Locations &amp; Fiber - Unserved'!$A:$A)*($B187='Locations &amp; Fiber - Unserved'!$B:$B),0)),I186)</f>
        <v>0.93908194199999995</v>
      </c>
      <c r="J187" s="63" cm="1">
        <f t="array" ref="J187">_xlfn.IFNA(INDEX('Locations &amp; Fiber - Unserved'!$J:$J,MATCH(1,($A187='Locations &amp; Fiber - Unserved'!$A:$A)*($B187='Locations &amp; Fiber - Unserved'!$B:$B),0)),J186)</f>
        <v>6.0499999999999998E-2</v>
      </c>
      <c r="K187" s="63" cm="1">
        <f t="array" ref="K187">_xlfn.IFNA(INDEX('Locations &amp; Fiber - Unserved'!$K:$K,MATCH(1,($A187='Locations &amp; Fiber - Unserved'!$A:$A)*($B187='Locations &amp; Fiber - Unserved'!$B:$B),0)),K186)</f>
        <v>4.0700000000000003E-4</v>
      </c>
      <c r="L187" s="64" cm="1">
        <f t="array" ref="L187">_xlfn.IFNA(INDEX('Locations &amp; Fiber - Underserved'!$C:$C,MATCH(1,($A187='Locations &amp; Fiber - Underserved'!$A:$A)*($B187='Locations &amp; Fiber - Underserved'!$B:$B),0)),L186)</f>
        <v>115180</v>
      </c>
      <c r="M187" s="64" cm="1">
        <f t="array" ref="M187">_xlfn.IFNA(INDEX('Locations &amp; Fiber - Underserved'!$D:$D,MATCH(1,($A187='Locations &amp; Fiber - Underserved'!$A:$A)*($B187='Locations &amp; Fiber - Underserved'!$B:$B),0)),M186)</f>
        <v>13319.805679999999</v>
      </c>
      <c r="N187" s="65" cm="1">
        <f t="array" ref="N187">_xlfn.IFNA(INDEX('Locations &amp; Fiber - Underserved'!$F:$F,MATCH(1,($A187='Locations &amp; Fiber - Underserved'!$A:$A)*($B187='Locations &amp; Fiber - Underserved'!$B:$B),0)),N186)</f>
        <v>0.28784279499999998</v>
      </c>
      <c r="O187" s="72" cm="1">
        <f t="array" ref="O187">_xlfn.IFNA(INDEX('Locations &amp; Fiber - Underserved'!$E:$E,MATCH(1,($A187='Locations &amp; Fiber - Underserved'!$A:$A)*($B187='Locations &amp; Fiber - Underserved'!$B:$B),0)),O186)</f>
        <v>0.495066112</v>
      </c>
      <c r="P187" s="63" cm="1">
        <f t="array" ref="P187">_xlfn.IFNA(INDEX('Locations &amp; Fiber - Underserved'!$I:$I,MATCH(1,($A187='Locations &amp; Fiber - Underserved'!$A:$A)*($B187='Locations &amp; Fiber - Underserved'!$B:$B),0)),P186)</f>
        <v>0.869095905</v>
      </c>
      <c r="Q187" s="63" cm="1">
        <f t="array" ref="Q187">_xlfn.IFNA(INDEX('Locations &amp; Fiber - Underserved'!$J:$J,MATCH(1,($A187='Locations &amp; Fiber - Underserved'!$A:$A)*($B187='Locations &amp; Fiber - Underserved'!$B:$B),0)),Q186)</f>
        <v>0.12982142299999999</v>
      </c>
      <c r="R187" s="63" cm="1">
        <f t="array" ref="R187">_xlfn.IFNA(INDEX('Locations &amp; Fiber - Underserved'!$K:$K,MATCH(1,($A187='Locations &amp; Fiber - Underserved'!$A:$A)*($B187='Locations &amp; Fiber - Underserved'!$B:$B),0)),R186)</f>
        <v>1.08E-3</v>
      </c>
      <c r="T187" s="66">
        <f>'Model Inputs &amp; Summary Results'!$F$44*I187</f>
        <v>43432.539817500001</v>
      </c>
      <c r="U187" s="66">
        <f>'Model Inputs &amp; Summary Results'!$F$45*J187</f>
        <v>3675.375</v>
      </c>
      <c r="V187" s="66">
        <f>'Model Inputs &amp; Summary Results'!$F$46*K187</f>
        <v>28.897000000000002</v>
      </c>
      <c r="W187" s="67">
        <f t="shared" si="65"/>
        <v>433631.99987625901</v>
      </c>
      <c r="X187" s="67">
        <f t="shared" si="66"/>
        <v>136767.00026087623</v>
      </c>
      <c r="Y187" s="68">
        <f t="shared" si="67"/>
        <v>6446760354.1408958</v>
      </c>
      <c r="Z187" s="68">
        <f t="shared" si="68"/>
        <v>2563345291.2334995</v>
      </c>
      <c r="AA187" s="66">
        <f>'Model Inputs &amp; Summary Results'!$F$40*I187</f>
        <v>35919.884281499995</v>
      </c>
      <c r="AB187" s="66">
        <f>'Model Inputs &amp; Summary Results'!$F$41*J187</f>
        <v>2919.125</v>
      </c>
      <c r="AC187" s="66">
        <f>'Model Inputs &amp; Summary Results'!$F$42*K187</f>
        <v>20.9605</v>
      </c>
      <c r="AD187" s="67">
        <f t="shared" si="69"/>
        <v>142109.00012374099</v>
      </c>
      <c r="AE187" s="67">
        <f t="shared" si="70"/>
        <v>44821.004129175752</v>
      </c>
      <c r="AF187" s="68">
        <f t="shared" si="71"/>
        <v>1741742866.0362563</v>
      </c>
      <c r="AG187" s="68">
        <f t="shared" si="83"/>
        <v>692547594.2852149</v>
      </c>
      <c r="AI187" s="68">
        <f t="shared" si="72"/>
        <v>8188503220.1771526</v>
      </c>
      <c r="AJ187" s="68">
        <f t="shared" si="73"/>
        <v>14222.546631518604</v>
      </c>
      <c r="AK187" s="68">
        <f>MIN($AJ187*'Model Inputs &amp; Summary Results'!$F$26,'Model Inputs &amp; Summary Results'!$F$23)</f>
        <v>3000</v>
      </c>
      <c r="AL187" s="68">
        <f t="shared" si="74"/>
        <v>25252.518924496697</v>
      </c>
      <c r="AM187" s="68">
        <f t="shared" si="84"/>
        <v>22252.518924496697</v>
      </c>
      <c r="AN187" s="68">
        <f t="shared" si="75"/>
        <v>1727223000</v>
      </c>
      <c r="AO187" s="69">
        <f t="shared" si="76"/>
        <v>0.21093268861932898</v>
      </c>
      <c r="AP187" s="49" t="b">
        <f>AND(AM187&lt;'Model Inputs &amp; Summary Results'!$F$14,AO187&gt;=0.25)</f>
        <v>0</v>
      </c>
      <c r="AR187" s="68">
        <f t="shared" si="85"/>
        <v>3255892885.5187144</v>
      </c>
      <c r="AS187" s="68">
        <f t="shared" si="86"/>
        <v>5655.134662146198</v>
      </c>
      <c r="AT187" s="68">
        <f>MIN($AS187*'Model Inputs &amp; Summary Results'!$F$26,'Model Inputs &amp; Summary Results'!$F$23)</f>
        <v>3000</v>
      </c>
      <c r="AU187" s="68">
        <f t="shared" si="87"/>
        <v>1727223000</v>
      </c>
      <c r="AV187" s="68">
        <f t="shared" si="88"/>
        <v>1528669885.5187144</v>
      </c>
      <c r="AX187" s="66">
        <f>'Model Inputs &amp; Summary Results'!$F$40*P187</f>
        <v>33242.91836625</v>
      </c>
      <c r="AY187" s="66">
        <f>'Model Inputs &amp; Summary Results'!$F$41*Q187</f>
        <v>6263.8836597499994</v>
      </c>
      <c r="AZ187" s="66">
        <f>'Model Inputs &amp; Summary Results'!$F$42*R187</f>
        <v>55.62</v>
      </c>
      <c r="BA187" s="68">
        <f t="shared" si="77"/>
        <v>1311641981.7512693</v>
      </c>
      <c r="BB187" s="68">
        <f t="shared" si="89"/>
        <v>526963773.61647189</v>
      </c>
      <c r="BD187" s="68">
        <f t="shared" si="78"/>
        <v>11387.758132933403</v>
      </c>
      <c r="BE187" s="68">
        <f>MIN($BD187*'Model Inputs &amp; Summary Results'!$F$26,'Model Inputs &amp; Summary Results'!$F$23)</f>
        <v>3000</v>
      </c>
      <c r="BF187" s="68">
        <f t="shared" si="79"/>
        <v>19586.014453714983</v>
      </c>
      <c r="BG187" s="68">
        <f t="shared" si="92"/>
        <v>16586.014453714983</v>
      </c>
      <c r="BH187" s="68">
        <f t="shared" si="80"/>
        <v>345540000</v>
      </c>
      <c r="BI187" s="70">
        <f t="shared" si="81"/>
        <v>0.26344079009932592</v>
      </c>
      <c r="BJ187" s="49" t="b">
        <f>AND(BG187&lt;'Model Inputs &amp; Summary Results'!$F$14,BG187&lt;$BX$23,BI187&gt;=0.25)</f>
        <v>0</v>
      </c>
      <c r="BL187" s="68">
        <f t="shared" si="90"/>
        <v>4575.1326064982795</v>
      </c>
      <c r="BM187" s="68">
        <f>MIN($BL187*'Model Inputs &amp; Summary Results'!$F$26,'Model Inputs &amp; Summary Results'!$F$23)</f>
        <v>3000</v>
      </c>
      <c r="BN187" s="68">
        <f t="shared" si="91"/>
        <v>345540000</v>
      </c>
      <c r="BO187" s="68">
        <f t="shared" si="93"/>
        <v>966101981.75126934</v>
      </c>
      <c r="BS187" s="49"/>
      <c r="BT187" s="49"/>
      <c r="BU187" s="49"/>
      <c r="BV187" s="49"/>
      <c r="BW187" s="49"/>
      <c r="BX187" s="49"/>
    </row>
    <row r="188" spans="1:76" x14ac:dyDescent="0.45">
      <c r="A188" s="49" t="str">
        <f t="shared" si="82"/>
        <v>TX</v>
      </c>
      <c r="B188" s="62">
        <v>0.89300000000000002</v>
      </c>
      <c r="C188" s="63" cm="1">
        <f t="array" ref="C188">_xlfn.IFNA(INDEX('Locations &amp; Fiber - Unserved'!$H:$H,MATCH(1,($A188='Locations &amp; Fiber - Unserved'!$A:$A)*($B188='Locations &amp; Fiber - Unserved'!$B:$B),0)),C187)</f>
        <v>0.24679141299999999</v>
      </c>
      <c r="D188" s="63" cm="1">
        <f t="array" ref="D188">_xlfn.IFNA(INDEX('Locations &amp; Fiber - Unserved'!$G:$G,MATCH(1,($A188='Locations &amp; Fiber - Unserved'!$A:$A)*($B188='Locations &amp; Fiber - Unserved'!$B:$B),0)),D187)</f>
        <v>0.75320858700000004</v>
      </c>
      <c r="E188" s="64" cm="1">
        <f t="array" ref="E188">_xlfn.IFNA(INDEX('Locations &amp; Fiber - Unserved'!$C:$C,MATCH(1,($A188='Locations &amp; Fiber - Unserved'!$A:$A)*($B188='Locations &amp; Fiber - Unserved'!$B:$B),0)),E187)</f>
        <v>576422</v>
      </c>
      <c r="F188" s="64" cm="1">
        <f t="array" ref="F188">_xlfn.IFNA(INDEX('Locations &amp; Fiber - Unserved'!$D:$D,MATCH(1,($A188='Locations &amp; Fiber - Unserved'!$A:$A)*($B188='Locations &amp; Fiber - Unserved'!$B:$B),0)),F187)</f>
        <v>72568.375109999994</v>
      </c>
      <c r="G188" s="65" cm="1">
        <f t="array" ref="G188">_xlfn.IFNA(INDEX('Locations &amp; Fiber - Unserved'!$F:$F,MATCH(1,($A188='Locations &amp; Fiber - Unserved'!$A:$A)*($B188='Locations &amp; Fiber - Unserved'!$B:$B),0)),G187)</f>
        <v>0.31668395399999999</v>
      </c>
      <c r="H188" s="65" cm="1">
        <f t="array" ref="H188">_xlfn.IFNA(INDEX('Locations &amp; Fiber - Unserved'!$E:$E,MATCH(1,($A188='Locations &amp; Fiber - Unserved'!$A:$A)*($B188='Locations &amp; Fiber - Unserved'!$B:$B),0)),H187)</f>
        <v>0.53882928799999996</v>
      </c>
      <c r="I188" s="63" cm="1">
        <f t="array" ref="I188">_xlfn.IFNA(INDEX('Locations &amp; Fiber - Unserved'!$I:$I,MATCH(1,($A188='Locations &amp; Fiber - Unserved'!$A:$A)*($B188='Locations &amp; Fiber - Unserved'!$B:$B),0)),I187)</f>
        <v>0.93934561400000005</v>
      </c>
      <c r="J188" s="63" cm="1">
        <f t="array" ref="J188">_xlfn.IFNA(INDEX('Locations &amp; Fiber - Unserved'!$J:$J,MATCH(1,($A188='Locations &amp; Fiber - Unserved'!$A:$A)*($B188='Locations &amp; Fiber - Unserved'!$B:$B),0)),J187)</f>
        <v>6.0199999999999997E-2</v>
      </c>
      <c r="K188" s="63" cm="1">
        <f t="array" ref="K188">_xlfn.IFNA(INDEX('Locations &amp; Fiber - Unserved'!$K:$K,MATCH(1,($A188='Locations &amp; Fiber - Unserved'!$A:$A)*($B188='Locations &amp; Fiber - Unserved'!$B:$B),0)),K187)</f>
        <v>4.0499999999999998E-4</v>
      </c>
      <c r="L188" s="64" cm="1">
        <f t="array" ref="L188">_xlfn.IFNA(INDEX('Locations &amp; Fiber - Underserved'!$C:$C,MATCH(1,($A188='Locations &amp; Fiber - Underserved'!$A:$A)*($B188='Locations &amp; Fiber - Underserved'!$B:$B),0)),L187)</f>
        <v>115302</v>
      </c>
      <c r="M188" s="64" cm="1">
        <f t="array" ref="M188">_xlfn.IFNA(INDEX('Locations &amp; Fiber - Underserved'!$D:$D,MATCH(1,($A188='Locations &amp; Fiber - Underserved'!$A:$A)*($B188='Locations &amp; Fiber - Underserved'!$B:$B),0)),M187)</f>
        <v>13380.38465</v>
      </c>
      <c r="N188" s="65" cm="1">
        <f t="array" ref="N188">_xlfn.IFNA(INDEX('Locations &amp; Fiber - Underserved'!$F:$F,MATCH(1,($A188='Locations &amp; Fiber - Underserved'!$A:$A)*($B188='Locations &amp; Fiber - Underserved'!$B:$B),0)),N187)</f>
        <v>0.28981610800000002</v>
      </c>
      <c r="O188" s="72" cm="1">
        <f t="array" ref="O188">_xlfn.IFNA(INDEX('Locations &amp; Fiber - Underserved'!$E:$E,MATCH(1,($A188='Locations &amp; Fiber - Underserved'!$A:$A)*($B188='Locations &amp; Fiber - Underserved'!$B:$B),0)),O187)</f>
        <v>0.49765167199999999</v>
      </c>
      <c r="P188" s="63" cm="1">
        <f t="array" ref="P188">_xlfn.IFNA(INDEX('Locations &amp; Fiber - Underserved'!$I:$I,MATCH(1,($A188='Locations &amp; Fiber - Underserved'!$A:$A)*($B188='Locations &amp; Fiber - Underserved'!$B:$B),0)),P187)</f>
        <v>0.86969486500000004</v>
      </c>
      <c r="Q188" s="63" cm="1">
        <f t="array" ref="Q188">_xlfn.IFNA(INDEX('Locations &amp; Fiber - Underserved'!$J:$J,MATCH(1,($A188='Locations &amp; Fiber - Underserved'!$A:$A)*($B188='Locations &amp; Fiber - Underserved'!$B:$B),0)),Q187)</f>
        <v>0.12922774400000001</v>
      </c>
      <c r="R188" s="63" cm="1">
        <f t="array" ref="R188">_xlfn.IFNA(INDEX('Locations &amp; Fiber - Underserved'!$K:$K,MATCH(1,($A188='Locations &amp; Fiber - Underserved'!$A:$A)*($B188='Locations &amp; Fiber - Underserved'!$B:$B),0)),R187)</f>
        <v>1.08E-3</v>
      </c>
      <c r="T188" s="66">
        <f>'Model Inputs &amp; Summary Results'!$F$44*I188</f>
        <v>43444.734647500001</v>
      </c>
      <c r="U188" s="66">
        <f>'Model Inputs &amp; Summary Results'!$F$45*J188</f>
        <v>3657.1499999999996</v>
      </c>
      <c r="V188" s="66">
        <f>'Model Inputs &amp; Summary Results'!$F$46*K188</f>
        <v>28.754999999999999</v>
      </c>
      <c r="W188" s="67">
        <f t="shared" si="65"/>
        <v>434166.00013571401</v>
      </c>
      <c r="X188" s="67">
        <f t="shared" si="66"/>
        <v>137493.40561534243</v>
      </c>
      <c r="Y188" s="68">
        <f t="shared" si="67"/>
        <v>6480152153.9642572</v>
      </c>
      <c r="Z188" s="68">
        <f t="shared" si="68"/>
        <v>2576119442.6396165</v>
      </c>
      <c r="AA188" s="66">
        <f>'Model Inputs &amp; Summary Results'!$F$40*I188</f>
        <v>35929.969735500003</v>
      </c>
      <c r="AB188" s="66">
        <f>'Model Inputs &amp; Summary Results'!$F$41*J188</f>
        <v>2904.6499999999996</v>
      </c>
      <c r="AC188" s="66">
        <f>'Model Inputs &amp; Summary Results'!$F$42*K188</f>
        <v>20.857499999999998</v>
      </c>
      <c r="AD188" s="67">
        <f t="shared" si="69"/>
        <v>142255.99986428599</v>
      </c>
      <c r="AE188" s="67">
        <f t="shared" si="70"/>
        <v>45050.192517245545</v>
      </c>
      <c r="AF188" s="68">
        <f t="shared" si="71"/>
        <v>1750446729.8087268</v>
      </c>
      <c r="AG188" s="68">
        <f t="shared" si="83"/>
        <v>695872526.88296509</v>
      </c>
      <c r="AI188" s="68">
        <f t="shared" si="72"/>
        <v>8230598883.7729836</v>
      </c>
      <c r="AJ188" s="68">
        <f t="shared" si="73"/>
        <v>14278.772988839744</v>
      </c>
      <c r="AK188" s="68">
        <f>MIN($AJ188*'Model Inputs &amp; Summary Results'!$F$26,'Model Inputs &amp; Summary Results'!$F$23)</f>
        <v>3000</v>
      </c>
      <c r="AL188" s="68">
        <f t="shared" si="74"/>
        <v>25395.369004246993</v>
      </c>
      <c r="AM188" s="68">
        <f t="shared" si="84"/>
        <v>22395.369004246993</v>
      </c>
      <c r="AN188" s="68">
        <f t="shared" si="75"/>
        <v>1729266000</v>
      </c>
      <c r="AO188" s="69">
        <f t="shared" si="76"/>
        <v>0.21010208666702615</v>
      </c>
      <c r="AP188" s="49" t="b">
        <f>AND(AM188&lt;'Model Inputs &amp; Summary Results'!$F$14,AO188&gt;=0.25)</f>
        <v>0</v>
      </c>
      <c r="AR188" s="68">
        <f t="shared" si="85"/>
        <v>3271991969.5225816</v>
      </c>
      <c r="AS188" s="68">
        <f t="shared" si="86"/>
        <v>5676.3828749120985</v>
      </c>
      <c r="AT188" s="68">
        <f>MIN($AS188*'Model Inputs &amp; Summary Results'!$F$26,'Model Inputs &amp; Summary Results'!$F$23)</f>
        <v>3000</v>
      </c>
      <c r="AU188" s="68">
        <f t="shared" si="87"/>
        <v>1729266000</v>
      </c>
      <c r="AV188" s="68">
        <f t="shared" si="88"/>
        <v>1542725969.5225816</v>
      </c>
      <c r="AX188" s="66">
        <f>'Model Inputs &amp; Summary Results'!$F$40*P188</f>
        <v>33265.828586249998</v>
      </c>
      <c r="AY188" s="66">
        <f>'Model Inputs &amp; Summary Results'!$F$41*Q188</f>
        <v>6235.2386480000005</v>
      </c>
      <c r="AZ188" s="66">
        <f>'Model Inputs &amp; Summary Results'!$F$42*R188</f>
        <v>55.62</v>
      </c>
      <c r="BA188" s="68">
        <f t="shared" si="77"/>
        <v>1321841168.9265766</v>
      </c>
      <c r="BB188" s="68">
        <f t="shared" si="89"/>
        <v>529283690.67400962</v>
      </c>
      <c r="BD188" s="68">
        <f t="shared" si="78"/>
        <v>11464.16513960362</v>
      </c>
      <c r="BE188" s="68">
        <f>MIN($BD188*'Model Inputs &amp; Summary Results'!$F$26,'Model Inputs &amp; Summary Results'!$F$23)</f>
        <v>3000</v>
      </c>
      <c r="BF188" s="68">
        <f t="shared" si="79"/>
        <v>19685.451540905568</v>
      </c>
      <c r="BG188" s="68">
        <f t="shared" si="92"/>
        <v>16685.451540905568</v>
      </c>
      <c r="BH188" s="68">
        <f t="shared" si="80"/>
        <v>345906000</v>
      </c>
      <c r="BI188" s="70">
        <f t="shared" si="81"/>
        <v>0.26168499524106881</v>
      </c>
      <c r="BJ188" s="49" t="b">
        <f>AND(BG188&lt;'Model Inputs &amp; Summary Results'!$F$14,BG188&lt;$BX$23,BI188&gt;=0.25)</f>
        <v>0</v>
      </c>
      <c r="BL188" s="68">
        <f t="shared" si="90"/>
        <v>4590.4120542055616</v>
      </c>
      <c r="BM188" s="68">
        <f>MIN($BL188*'Model Inputs &amp; Summary Results'!$F$26,'Model Inputs &amp; Summary Results'!$F$23)</f>
        <v>3000</v>
      </c>
      <c r="BN188" s="68">
        <f t="shared" si="91"/>
        <v>345906000</v>
      </c>
      <c r="BO188" s="68">
        <f t="shared" si="93"/>
        <v>975935168.92657661</v>
      </c>
      <c r="BS188" s="49"/>
      <c r="BT188" s="49"/>
      <c r="BU188" s="49"/>
      <c r="BV188" s="49"/>
      <c r="BW188" s="49"/>
      <c r="BX188" s="49"/>
    </row>
    <row r="189" spans="1:76" x14ac:dyDescent="0.45">
      <c r="A189" s="49" t="str">
        <f t="shared" si="82"/>
        <v>TX</v>
      </c>
      <c r="B189" s="62">
        <v>0.89400000000000002</v>
      </c>
      <c r="C189" s="63" cm="1">
        <f t="array" ref="C189">_xlfn.IFNA(INDEX('Locations &amp; Fiber - Unserved'!$H:$H,MATCH(1,($A189='Locations &amp; Fiber - Unserved'!$A:$A)*($B189='Locations &amp; Fiber - Unserved'!$B:$B),0)),C188)</f>
        <v>0.24673740299999999</v>
      </c>
      <c r="D189" s="63" cm="1">
        <f t="array" ref="D189">_xlfn.IFNA(INDEX('Locations &amp; Fiber - Unserved'!$G:$G,MATCH(1,($A189='Locations &amp; Fiber - Unserved'!$A:$A)*($B189='Locations &amp; Fiber - Unserved'!$B:$B),0)),D188)</f>
        <v>0.75326259699999998</v>
      </c>
      <c r="E189" s="64" cm="1">
        <f t="array" ref="E189">_xlfn.IFNA(INDEX('Locations &amp; Fiber - Unserved'!$C:$C,MATCH(1,($A189='Locations &amp; Fiber - Unserved'!$A:$A)*($B189='Locations &amp; Fiber - Unserved'!$B:$B),0)),E188)</f>
        <v>577071</v>
      </c>
      <c r="F189" s="64" cm="1">
        <f t="array" ref="F189">_xlfn.IFNA(INDEX('Locations &amp; Fiber - Unserved'!$D:$D,MATCH(1,($A189='Locations &amp; Fiber - Unserved'!$A:$A)*($B189='Locations &amp; Fiber - Unserved'!$B:$B),0)),F188)</f>
        <v>72919.340089999998</v>
      </c>
      <c r="G189" s="65" cm="1">
        <f t="array" ref="G189">_xlfn.IFNA(INDEX('Locations &amp; Fiber - Unserved'!$F:$F,MATCH(1,($A189='Locations &amp; Fiber - Unserved'!$A:$A)*($B189='Locations &amp; Fiber - Unserved'!$B:$B),0)),G188)</f>
        <v>0.31818713900000001</v>
      </c>
      <c r="H189" s="65" cm="1">
        <f t="array" ref="H189">_xlfn.IFNA(INDEX('Locations &amp; Fiber - Unserved'!$E:$E,MATCH(1,($A189='Locations &amp; Fiber - Unserved'!$A:$A)*($B189='Locations &amp; Fiber - Unserved'!$B:$B),0)),H188)</f>
        <v>0.54264893299999994</v>
      </c>
      <c r="I189" s="63" cm="1">
        <f t="array" ref="I189">_xlfn.IFNA(INDEX('Locations &amp; Fiber - Unserved'!$I:$I,MATCH(1,($A189='Locations &amp; Fiber - Unserved'!$A:$A)*($B189='Locations &amp; Fiber - Unserved'!$B:$B),0)),I188)</f>
        <v>0.93956963100000002</v>
      </c>
      <c r="J189" s="63" cm="1">
        <f t="array" ref="J189">_xlfn.IFNA(INDEX('Locations &amp; Fiber - Unserved'!$J:$J,MATCH(1,($A189='Locations &amp; Fiber - Unserved'!$A:$A)*($B189='Locations &amp; Fiber - Unserved'!$B:$B),0)),J188)</f>
        <v>0.06</v>
      </c>
      <c r="K189" s="63" cm="1">
        <f t="array" ref="K189">_xlfn.IFNA(INDEX('Locations &amp; Fiber - Unserved'!$K:$K,MATCH(1,($A189='Locations &amp; Fiber - Unserved'!$A:$A)*($B189='Locations &amp; Fiber - Unserved'!$B:$B),0)),K188)</f>
        <v>4.0299999999999998E-4</v>
      </c>
      <c r="L189" s="64" cm="1">
        <f t="array" ref="L189">_xlfn.IFNA(INDEX('Locations &amp; Fiber - Underserved'!$C:$C,MATCH(1,($A189='Locations &amp; Fiber - Underserved'!$A:$A)*($B189='Locations &amp; Fiber - Underserved'!$B:$B),0)),L188)</f>
        <v>115417</v>
      </c>
      <c r="M189" s="64" cm="1">
        <f t="array" ref="M189">_xlfn.IFNA(INDEX('Locations &amp; Fiber - Underserved'!$D:$D,MATCH(1,($A189='Locations &amp; Fiber - Underserved'!$A:$A)*($B189='Locations &amp; Fiber - Underserved'!$B:$B),0)),M188)</f>
        <v>13437.79083</v>
      </c>
      <c r="N189" s="65" cm="1">
        <f t="array" ref="N189">_xlfn.IFNA(INDEX('Locations &amp; Fiber - Underserved'!$F:$F,MATCH(1,($A189='Locations &amp; Fiber - Underserved'!$A:$A)*($B189='Locations &amp; Fiber - Underserved'!$B:$B),0)),N188)</f>
        <v>0.29107761100000001</v>
      </c>
      <c r="O189" s="72" cm="1">
        <f t="array" ref="O189">_xlfn.IFNA(INDEX('Locations &amp; Fiber - Underserved'!$E:$E,MATCH(1,($A189='Locations &amp; Fiber - Underserved'!$A:$A)*($B189='Locations &amp; Fiber - Underserved'!$B:$B),0)),O188)</f>
        <v>0.50057661499999995</v>
      </c>
      <c r="P189" s="63" cm="1">
        <f t="array" ref="P189">_xlfn.IFNA(INDEX('Locations &amp; Fiber - Underserved'!$I:$I,MATCH(1,($A189='Locations &amp; Fiber - Underserved'!$A:$A)*($B189='Locations &amp; Fiber - Underserved'!$B:$B),0)),P188)</f>
        <v>0.87009716500000001</v>
      </c>
      <c r="Q189" s="63" cm="1">
        <f t="array" ref="Q189">_xlfn.IFNA(INDEX('Locations &amp; Fiber - Underserved'!$J:$J,MATCH(1,($A189='Locations &amp; Fiber - Underserved'!$A:$A)*($B189='Locations &amp; Fiber - Underserved'!$B:$B),0)),Q188)</f>
        <v>0.12882903800000001</v>
      </c>
      <c r="R189" s="63" cm="1">
        <f t="array" ref="R189">_xlfn.IFNA(INDEX('Locations &amp; Fiber - Underserved'!$K:$K,MATCH(1,($A189='Locations &amp; Fiber - Underserved'!$A:$A)*($B189='Locations &amp; Fiber - Underserved'!$B:$B),0)),R188)</f>
        <v>1.07E-3</v>
      </c>
      <c r="T189" s="66">
        <f>'Model Inputs &amp; Summary Results'!$F$44*I189</f>
        <v>43455.095433750001</v>
      </c>
      <c r="U189" s="66">
        <f>'Model Inputs &amp; Summary Results'!$F$45*J189</f>
        <v>3645</v>
      </c>
      <c r="V189" s="66">
        <f>'Model Inputs &amp; Summary Results'!$F$46*K189</f>
        <v>28.613</v>
      </c>
      <c r="W189" s="67">
        <f t="shared" si="65"/>
        <v>434686.00011338701</v>
      </c>
      <c r="X189" s="67">
        <f t="shared" si="66"/>
        <v>138311.4947394323</v>
      </c>
      <c r="Y189" s="68">
        <f t="shared" si="67"/>
        <v>6518442108.6108513</v>
      </c>
      <c r="Z189" s="68">
        <f t="shared" si="68"/>
        <v>2588657961.0253477</v>
      </c>
      <c r="AA189" s="66">
        <f>'Model Inputs &amp; Summary Results'!$F$40*I189</f>
        <v>35938.538385749998</v>
      </c>
      <c r="AB189" s="66">
        <f>'Model Inputs &amp; Summary Results'!$F$41*J189</f>
        <v>2895</v>
      </c>
      <c r="AC189" s="66">
        <f>'Model Inputs &amp; Summary Results'!$F$42*K189</f>
        <v>20.7545</v>
      </c>
      <c r="AD189" s="67">
        <f t="shared" si="69"/>
        <v>142384.99988661299</v>
      </c>
      <c r="AE189" s="67">
        <f t="shared" si="70"/>
        <v>45305.075750436714</v>
      </c>
      <c r="AF189" s="68">
        <f t="shared" si="71"/>
        <v>1760296682.4185581</v>
      </c>
      <c r="AG189" s="68">
        <f t="shared" si="83"/>
        <v>699063663.49250472</v>
      </c>
      <c r="AI189" s="68">
        <f t="shared" si="72"/>
        <v>8278738791.0294094</v>
      </c>
      <c r="AJ189" s="68">
        <f t="shared" si="73"/>
        <v>14346.135555294599</v>
      </c>
      <c r="AK189" s="68">
        <f>MIN($AJ189*'Model Inputs &amp; Summary Results'!$F$26,'Model Inputs &amp; Summary Results'!$F$23)</f>
        <v>3000</v>
      </c>
      <c r="AL189" s="68">
        <f t="shared" si="74"/>
        <v>25574.343345242534</v>
      </c>
      <c r="AM189" s="68">
        <f t="shared" si="84"/>
        <v>22574.343345242534</v>
      </c>
      <c r="AN189" s="68">
        <f t="shared" si="75"/>
        <v>1731213000</v>
      </c>
      <c r="AO189" s="69">
        <f t="shared" si="76"/>
        <v>0.20911554811656699</v>
      </c>
      <c r="AP189" s="49" t="b">
        <f>AND(AM189&lt;'Model Inputs &amp; Summary Results'!$F$14,AO189&gt;=0.25)</f>
        <v>0</v>
      </c>
      <c r="AR189" s="68">
        <f t="shared" si="85"/>
        <v>3287721624.5178523</v>
      </c>
      <c r="AS189" s="68">
        <f t="shared" si="86"/>
        <v>5697.2567058782233</v>
      </c>
      <c r="AT189" s="68">
        <f>MIN($AS189*'Model Inputs &amp; Summary Results'!$F$26,'Model Inputs &amp; Summary Results'!$F$23)</f>
        <v>3000</v>
      </c>
      <c r="AU189" s="68">
        <f t="shared" si="87"/>
        <v>1731213000</v>
      </c>
      <c r="AV189" s="68">
        <f t="shared" si="88"/>
        <v>1556508624.5178523</v>
      </c>
      <c r="AX189" s="66">
        <f>'Model Inputs &amp; Summary Results'!$F$40*P189</f>
        <v>33281.216561250003</v>
      </c>
      <c r="AY189" s="66">
        <f>'Model Inputs &amp; Summary Results'!$F$41*Q189</f>
        <v>6216.0010835000003</v>
      </c>
      <c r="AZ189" s="66">
        <f>'Model Inputs &amp; Summary Results'!$F$42*R189</f>
        <v>55.104999999999997</v>
      </c>
      <c r="BA189" s="68">
        <f t="shared" si="77"/>
        <v>1328772328.0264468</v>
      </c>
      <c r="BB189" s="68">
        <f t="shared" si="89"/>
        <v>531495838.54082298</v>
      </c>
      <c r="BD189" s="68">
        <f t="shared" si="78"/>
        <v>11512.795584935035</v>
      </c>
      <c r="BE189" s="68">
        <f>MIN($BD189*'Model Inputs &amp; Summary Results'!$F$26,'Model Inputs &amp; Summary Results'!$F$23)</f>
        <v>3000</v>
      </c>
      <c r="BF189" s="68">
        <f t="shared" si="79"/>
        <v>19798.967784896802</v>
      </c>
      <c r="BG189" s="68">
        <f t="shared" si="92"/>
        <v>16798.967784896802</v>
      </c>
      <c r="BH189" s="68">
        <f t="shared" si="80"/>
        <v>346251000</v>
      </c>
      <c r="BI189" s="70">
        <f t="shared" si="81"/>
        <v>0.26057962880237562</v>
      </c>
      <c r="BJ189" s="49" t="b">
        <f>AND(BG189&lt;'Model Inputs &amp; Summary Results'!$F$14,BG189&lt;$BX$23,BI189&gt;=0.25)</f>
        <v>0</v>
      </c>
      <c r="BL189" s="68">
        <f t="shared" si="90"/>
        <v>4605.00479600772</v>
      </c>
      <c r="BM189" s="68">
        <f>MIN($BL189*'Model Inputs &amp; Summary Results'!$F$26,'Model Inputs &amp; Summary Results'!$F$23)</f>
        <v>3000</v>
      </c>
      <c r="BN189" s="68">
        <f t="shared" si="91"/>
        <v>346251000</v>
      </c>
      <c r="BO189" s="68">
        <f t="shared" si="93"/>
        <v>982521328.02644682</v>
      </c>
      <c r="BS189" s="49"/>
      <c r="BT189" s="49"/>
      <c r="BU189" s="49"/>
      <c r="BV189" s="49"/>
      <c r="BW189" s="49"/>
      <c r="BX189" s="49"/>
    </row>
    <row r="190" spans="1:76" x14ac:dyDescent="0.45">
      <c r="A190" s="49" t="str">
        <f t="shared" si="82"/>
        <v>TX</v>
      </c>
      <c r="B190" s="62">
        <v>0.89500000000000002</v>
      </c>
      <c r="C190" s="63" cm="1">
        <f t="array" ref="C190">_xlfn.IFNA(INDEX('Locations &amp; Fiber - Unserved'!$H:$H,MATCH(1,($A190='Locations &amp; Fiber - Unserved'!$A:$A)*($B190='Locations &amp; Fiber - Unserved'!$B:$B),0)),C189)</f>
        <v>0.246899861</v>
      </c>
      <c r="D190" s="63" cm="1">
        <f t="array" ref="D190">_xlfn.IFNA(INDEX('Locations &amp; Fiber - Unserved'!$G:$G,MATCH(1,($A190='Locations &amp; Fiber - Unserved'!$A:$A)*($B190='Locations &amp; Fiber - Unserved'!$B:$B),0)),D189)</f>
        <v>0.75310013899999995</v>
      </c>
      <c r="E190" s="64" cm="1">
        <f t="array" ref="E190">_xlfn.IFNA(INDEX('Locations &amp; Fiber - Unserved'!$C:$C,MATCH(1,($A190='Locations &amp; Fiber - Unserved'!$A:$A)*($B190='Locations &amp; Fiber - Unserved'!$B:$B),0)),E189)</f>
        <v>577716</v>
      </c>
      <c r="F190" s="64" cm="1">
        <f t="array" ref="F190">_xlfn.IFNA(INDEX('Locations &amp; Fiber - Unserved'!$D:$D,MATCH(1,($A190='Locations &amp; Fiber - Unserved'!$A:$A)*($B190='Locations &amp; Fiber - Unserved'!$B:$B),0)),F189)</f>
        <v>73270.532789999997</v>
      </c>
      <c r="G190" s="65" cm="1">
        <f t="array" ref="G190">_xlfn.IFNA(INDEX('Locations &amp; Fiber - Unserved'!$F:$F,MATCH(1,($A190='Locations &amp; Fiber - Unserved'!$A:$A)*($B190='Locations &amp; Fiber - Unserved'!$B:$B),0)),G189)</f>
        <v>0.31956868700000002</v>
      </c>
      <c r="H190" s="65" cm="1">
        <f t="array" ref="H190">_xlfn.IFNA(INDEX('Locations &amp; Fiber - Unserved'!$E:$E,MATCH(1,($A190='Locations &amp; Fiber - Unserved'!$A:$A)*($B190='Locations &amp; Fiber - Unserved'!$B:$B),0)),H189)</f>
        <v>0.54595623400000004</v>
      </c>
      <c r="I190" s="63" cm="1">
        <f t="array" ref="I190">_xlfn.IFNA(INDEX('Locations &amp; Fiber - Unserved'!$I:$I,MATCH(1,($A190='Locations &amp; Fiber - Unserved'!$A:$A)*($B190='Locations &amp; Fiber - Unserved'!$B:$B),0)),I189)</f>
        <v>0.93985322699999996</v>
      </c>
      <c r="J190" s="63" cm="1">
        <f t="array" ref="J190">_xlfn.IFNA(INDEX('Locations &amp; Fiber - Unserved'!$J:$J,MATCH(1,($A190='Locations &amp; Fiber - Unserved'!$A:$A)*($B190='Locations &amp; Fiber - Unserved'!$B:$B),0)),J189)</f>
        <v>5.9700000000000003E-2</v>
      </c>
      <c r="K190" s="63" cm="1">
        <f t="array" ref="K190">_xlfn.IFNA(INDEX('Locations &amp; Fiber - Unserved'!$K:$K,MATCH(1,($A190='Locations &amp; Fiber - Unserved'!$A:$A)*($B190='Locations &amp; Fiber - Unserved'!$B:$B),0)),K189)</f>
        <v>4.0099999999999999E-4</v>
      </c>
      <c r="L190" s="64" cm="1">
        <f t="array" ref="L190">_xlfn.IFNA(INDEX('Locations &amp; Fiber - Underserved'!$C:$C,MATCH(1,($A190='Locations &amp; Fiber - Underserved'!$A:$A)*($B190='Locations &amp; Fiber - Underserved'!$B:$B),0)),L189)</f>
        <v>115566</v>
      </c>
      <c r="M190" s="64" cm="1">
        <f t="array" ref="M190">_xlfn.IFNA(INDEX('Locations &amp; Fiber - Underserved'!$D:$D,MATCH(1,($A190='Locations &amp; Fiber - Underserved'!$A:$A)*($B190='Locations &amp; Fiber - Underserved'!$B:$B),0)),M189)</f>
        <v>13512.620349999999</v>
      </c>
      <c r="N190" s="65" cm="1">
        <f t="array" ref="N190">_xlfn.IFNA(INDEX('Locations &amp; Fiber - Underserved'!$F:$F,MATCH(1,($A190='Locations &amp; Fiber - Underserved'!$A:$A)*($B190='Locations &amp; Fiber - Underserved'!$B:$B),0)),N189)</f>
        <v>0.29228755899999997</v>
      </c>
      <c r="O190" s="72" cm="1">
        <f t="array" ref="O190">_xlfn.IFNA(INDEX('Locations &amp; Fiber - Underserved'!$E:$E,MATCH(1,($A190='Locations &amp; Fiber - Underserved'!$A:$A)*($B190='Locations &amp; Fiber - Underserved'!$B:$B),0)),O189)</f>
        <v>0.50423373299999996</v>
      </c>
      <c r="P190" s="63" cm="1">
        <f t="array" ref="P190">_xlfn.IFNA(INDEX('Locations &amp; Fiber - Underserved'!$I:$I,MATCH(1,($A190='Locations &amp; Fiber - Underserved'!$A:$A)*($B190='Locations &amp; Fiber - Underserved'!$B:$B),0)),P189)</f>
        <v>0.87074711699999996</v>
      </c>
      <c r="Q190" s="63" cm="1">
        <f t="array" ref="Q190">_xlfn.IFNA(INDEX('Locations &amp; Fiber - Underserved'!$J:$J,MATCH(1,($A190='Locations &amp; Fiber - Underserved'!$A:$A)*($B190='Locations &amp; Fiber - Underserved'!$B:$B),0)),Q189)</f>
        <v>0.128184565</v>
      </c>
      <c r="R190" s="63" cm="1">
        <f t="array" ref="R190">_xlfn.IFNA(INDEX('Locations &amp; Fiber - Underserved'!$K:$K,MATCH(1,($A190='Locations &amp; Fiber - Underserved'!$A:$A)*($B190='Locations &amp; Fiber - Underserved'!$B:$B),0)),R189)</f>
        <v>1.07E-3</v>
      </c>
      <c r="T190" s="66">
        <f>'Model Inputs &amp; Summary Results'!$F$44*I190</f>
        <v>43468.21174875</v>
      </c>
      <c r="U190" s="66">
        <f>'Model Inputs &amp; Summary Results'!$F$45*J190</f>
        <v>3626.7750000000001</v>
      </c>
      <c r="V190" s="66">
        <f>'Model Inputs &amp; Summary Results'!$F$46*K190</f>
        <v>28.471</v>
      </c>
      <c r="W190" s="67">
        <f t="shared" si="65"/>
        <v>435077.999902524</v>
      </c>
      <c r="X190" s="67">
        <f t="shared" si="66"/>
        <v>139037.30517143573</v>
      </c>
      <c r="Y190" s="68">
        <f t="shared" si="67"/>
        <v>6551918575.7462111</v>
      </c>
      <c r="Z190" s="68">
        <f t="shared" si="68"/>
        <v>2600274680.7063231</v>
      </c>
      <c r="AA190" s="66">
        <f>'Model Inputs &amp; Summary Results'!$F$40*I190</f>
        <v>35949.385932749996</v>
      </c>
      <c r="AB190" s="66">
        <f>'Model Inputs &amp; Summary Results'!$F$41*J190</f>
        <v>2880.5250000000001</v>
      </c>
      <c r="AC190" s="66">
        <f>'Model Inputs &amp; Summary Results'!$F$42*K190</f>
        <v>20.651499999999999</v>
      </c>
      <c r="AD190" s="67">
        <f t="shared" si="69"/>
        <v>142638.000097476</v>
      </c>
      <c r="AE190" s="67">
        <f t="shared" si="70"/>
        <v>45582.638407456281</v>
      </c>
      <c r="AF190" s="68">
        <f t="shared" si="71"/>
        <v>1770911139.2983482</v>
      </c>
      <c r="AG190" s="68">
        <f t="shared" si="83"/>
        <v>702825492.11531174</v>
      </c>
      <c r="AI190" s="68">
        <f t="shared" si="72"/>
        <v>8322829715.0445595</v>
      </c>
      <c r="AJ190" s="68">
        <f t="shared" si="73"/>
        <v>14406.437964405624</v>
      </c>
      <c r="AK190" s="68">
        <f>MIN($AJ190*'Model Inputs &amp; Summary Results'!$F$26,'Model Inputs &amp; Summary Results'!$F$23)</f>
        <v>3000</v>
      </c>
      <c r="AL190" s="68">
        <f t="shared" si="74"/>
        <v>25727.34552556567</v>
      </c>
      <c r="AM190" s="68">
        <f t="shared" si="84"/>
        <v>22727.34552556567</v>
      </c>
      <c r="AN190" s="68">
        <f t="shared" si="75"/>
        <v>1733148000</v>
      </c>
      <c r="AO190" s="69">
        <f t="shared" si="76"/>
        <v>0.20824023311051498</v>
      </c>
      <c r="AP190" s="49" t="b">
        <f>AND(AM190&lt;'Model Inputs &amp; Summary Results'!$F$14,AO190&gt;=0.25)</f>
        <v>0</v>
      </c>
      <c r="AR190" s="68">
        <f t="shared" si="85"/>
        <v>3303100172.8216348</v>
      </c>
      <c r="AS190" s="68">
        <f t="shared" si="86"/>
        <v>5717.5154796156503</v>
      </c>
      <c r="AT190" s="68">
        <f>MIN($AS190*'Model Inputs &amp; Summary Results'!$F$26,'Model Inputs &amp; Summary Results'!$F$23)</f>
        <v>3000</v>
      </c>
      <c r="AU190" s="68">
        <f t="shared" si="87"/>
        <v>1733148000</v>
      </c>
      <c r="AV190" s="68">
        <f t="shared" si="88"/>
        <v>1569952172.8216348</v>
      </c>
      <c r="AX190" s="66">
        <f>'Model Inputs &amp; Summary Results'!$F$40*P190</f>
        <v>33306.077225249996</v>
      </c>
      <c r="AY190" s="66">
        <f>'Model Inputs &amp; Summary Results'!$F$41*Q190</f>
        <v>6184.90526125</v>
      </c>
      <c r="AZ190" s="66">
        <f>'Model Inputs &amp; Summary Results'!$F$42*R190</f>
        <v>55.104999999999997</v>
      </c>
      <c r="BA190" s="68">
        <f t="shared" si="77"/>
        <v>1335807676.063153</v>
      </c>
      <c r="BB190" s="68">
        <f t="shared" si="89"/>
        <v>534371266.53296024</v>
      </c>
      <c r="BD190" s="68">
        <f t="shared" si="78"/>
        <v>11558.82937942953</v>
      </c>
      <c r="BE190" s="68">
        <f>MIN($BD190*'Model Inputs &amp; Summary Results'!$F$26,'Model Inputs &amp; Summary Results'!$F$23)</f>
        <v>3000</v>
      </c>
      <c r="BF190" s="68">
        <f t="shared" si="79"/>
        <v>19940.471318862481</v>
      </c>
      <c r="BG190" s="68">
        <f t="shared" si="92"/>
        <v>16940.471318862481</v>
      </c>
      <c r="BH190" s="68">
        <f t="shared" si="80"/>
        <v>346698000</v>
      </c>
      <c r="BI190" s="70">
        <f t="shared" si="81"/>
        <v>0.25954185337651042</v>
      </c>
      <c r="BJ190" s="49" t="b">
        <f>AND(BG190&lt;'Model Inputs &amp; Summary Results'!$F$14,BG190&lt;$BX$23,BI190&gt;=0.25)</f>
        <v>0</v>
      </c>
      <c r="BL190" s="68">
        <f t="shared" si="90"/>
        <v>4623.9487957786914</v>
      </c>
      <c r="BM190" s="68">
        <f>MIN($BL190*'Model Inputs &amp; Summary Results'!$F$26,'Model Inputs &amp; Summary Results'!$F$23)</f>
        <v>3000</v>
      </c>
      <c r="BN190" s="68">
        <f t="shared" si="91"/>
        <v>346698000</v>
      </c>
      <c r="BO190" s="68">
        <f t="shared" si="93"/>
        <v>989109676.06315303</v>
      </c>
      <c r="BS190" s="49"/>
      <c r="BT190" s="49"/>
      <c r="BU190" s="49"/>
      <c r="BV190" s="49"/>
      <c r="BW190" s="49"/>
      <c r="BX190" s="49"/>
    </row>
    <row r="191" spans="1:76" x14ac:dyDescent="0.45">
      <c r="A191" s="49" t="str">
        <f t="shared" si="82"/>
        <v>TX</v>
      </c>
      <c r="B191" s="62">
        <v>0.89600000000000002</v>
      </c>
      <c r="C191" s="63" cm="1">
        <f t="array" ref="C191">_xlfn.IFNA(INDEX('Locations &amp; Fiber - Unserved'!$H:$H,MATCH(1,($A191='Locations &amp; Fiber - Unserved'!$A:$A)*($B191='Locations &amp; Fiber - Unserved'!$B:$B),0)),C190)</f>
        <v>0.24680002000000001</v>
      </c>
      <c r="D191" s="63" cm="1">
        <f t="array" ref="D191">_xlfn.IFNA(INDEX('Locations &amp; Fiber - Unserved'!$G:$G,MATCH(1,($A191='Locations &amp; Fiber - Unserved'!$A:$A)*($B191='Locations &amp; Fiber - Unserved'!$B:$B),0)),D190)</f>
        <v>0.75319997999999999</v>
      </c>
      <c r="E191" s="64" cm="1">
        <f t="array" ref="E191">_xlfn.IFNA(INDEX('Locations &amp; Fiber - Unserved'!$C:$C,MATCH(1,($A191='Locations &amp; Fiber - Unserved'!$A:$A)*($B191='Locations &amp; Fiber - Unserved'!$B:$B),0)),E190)</f>
        <v>578363</v>
      </c>
      <c r="F191" s="64" cm="1">
        <f t="array" ref="F191">_xlfn.IFNA(INDEX('Locations &amp; Fiber - Unserved'!$D:$D,MATCH(1,($A191='Locations &amp; Fiber - Unserved'!$A:$A)*($B191='Locations &amp; Fiber - Unserved'!$B:$B),0)),F190)</f>
        <v>73624.925440000006</v>
      </c>
      <c r="G191" s="65" cm="1">
        <f t="array" ref="G191">_xlfn.IFNA(INDEX('Locations &amp; Fiber - Unserved'!$F:$F,MATCH(1,($A191='Locations &amp; Fiber - Unserved'!$A:$A)*($B191='Locations &amp; Fiber - Unserved'!$B:$B),0)),G190)</f>
        <v>0.32097706300000001</v>
      </c>
      <c r="H191" s="65" cm="1">
        <f t="array" ref="H191">_xlfn.IFNA(INDEX('Locations &amp; Fiber - Unserved'!$E:$E,MATCH(1,($A191='Locations &amp; Fiber - Unserved'!$A:$A)*($B191='Locations &amp; Fiber - Unserved'!$B:$B),0)),H190)</f>
        <v>0.54959710299999998</v>
      </c>
      <c r="I191" s="63" cm="1">
        <f t="array" ref="I191">_xlfn.IFNA(INDEX('Locations &amp; Fiber - Unserved'!$I:$I,MATCH(1,($A191='Locations &amp; Fiber - Unserved'!$A:$A)*($B191='Locations &amp; Fiber - Unserved'!$B:$B),0)),I190)</f>
        <v>0.94008307800000002</v>
      </c>
      <c r="J191" s="63" cm="1">
        <f t="array" ref="J191">_xlfn.IFNA(INDEX('Locations &amp; Fiber - Unserved'!$J:$J,MATCH(1,($A191='Locations &amp; Fiber - Unserved'!$A:$A)*($B191='Locations &amp; Fiber - Unserved'!$B:$B),0)),J190)</f>
        <v>5.9499999999999997E-2</v>
      </c>
      <c r="K191" s="63" cm="1">
        <f t="array" ref="K191">_xlfn.IFNA(INDEX('Locations &amp; Fiber - Unserved'!$K:$K,MATCH(1,($A191='Locations &amp; Fiber - Unserved'!$A:$A)*($B191='Locations &amp; Fiber - Unserved'!$B:$B),0)),K190)</f>
        <v>4.0000000000000002E-4</v>
      </c>
      <c r="L191" s="64" cm="1">
        <f t="array" ref="L191">_xlfn.IFNA(INDEX('Locations &amp; Fiber - Underserved'!$C:$C,MATCH(1,($A191='Locations &amp; Fiber - Underserved'!$A:$A)*($B191='Locations &amp; Fiber - Underserved'!$B:$B),0)),L190)</f>
        <v>115697</v>
      </c>
      <c r="M191" s="64" cm="1">
        <f t="array" ref="M191">_xlfn.IFNA(INDEX('Locations &amp; Fiber - Underserved'!$D:$D,MATCH(1,($A191='Locations &amp; Fiber - Underserved'!$A:$A)*($B191='Locations &amp; Fiber - Underserved'!$B:$B),0)),M190)</f>
        <v>13578.83315</v>
      </c>
      <c r="N191" s="65" cm="1">
        <f t="array" ref="N191">_xlfn.IFNA(INDEX('Locations &amp; Fiber - Underserved'!$F:$F,MATCH(1,($A191='Locations &amp; Fiber - Underserved'!$A:$A)*($B191='Locations &amp; Fiber - Underserved'!$B:$B),0)),N190)</f>
        <v>0.29370042200000002</v>
      </c>
      <c r="O191" s="72" cm="1">
        <f t="array" ref="O191">_xlfn.IFNA(INDEX('Locations &amp; Fiber - Underserved'!$E:$E,MATCH(1,($A191='Locations &amp; Fiber - Underserved'!$A:$A)*($B191='Locations &amp; Fiber - Underserved'!$B:$B),0)),O190)</f>
        <v>0.50757344199999999</v>
      </c>
      <c r="P191" s="63" cm="1">
        <f t="array" ref="P191">_xlfn.IFNA(INDEX('Locations &amp; Fiber - Underserved'!$I:$I,MATCH(1,($A191='Locations &amp; Fiber - Underserved'!$A:$A)*($B191='Locations &amp; Fiber - Underserved'!$B:$B),0)),P190)</f>
        <v>0.871335058</v>
      </c>
      <c r="Q191" s="63" cm="1">
        <f t="array" ref="Q191">_xlfn.IFNA(INDEX('Locations &amp; Fiber - Underserved'!$J:$J,MATCH(1,($A191='Locations &amp; Fiber - Underserved'!$A:$A)*($B191='Locations &amp; Fiber - Underserved'!$B:$B),0)),Q190)</f>
        <v>0.12760158699999999</v>
      </c>
      <c r="R191" s="63" cm="1">
        <f t="array" ref="R191">_xlfn.IFNA(INDEX('Locations &amp; Fiber - Underserved'!$K:$K,MATCH(1,($A191='Locations &amp; Fiber - Underserved'!$A:$A)*($B191='Locations &amp; Fiber - Underserved'!$B:$B),0)),R190)</f>
        <v>1.06E-3</v>
      </c>
      <c r="T191" s="66">
        <f>'Model Inputs &amp; Summary Results'!$F$44*I191</f>
        <v>43478.842357499998</v>
      </c>
      <c r="U191" s="66">
        <f>'Model Inputs &amp; Summary Results'!$F$45*J191</f>
        <v>3614.625</v>
      </c>
      <c r="V191" s="66">
        <f>'Model Inputs &amp; Summary Results'!$F$46*K191</f>
        <v>28.400000000000002</v>
      </c>
      <c r="W191" s="67">
        <f t="shared" si="65"/>
        <v>435623.00003274</v>
      </c>
      <c r="X191" s="67">
        <f t="shared" si="66"/>
        <v>139824.99112575781</v>
      </c>
      <c r="Y191" s="68">
        <f t="shared" si="67"/>
        <v>6588814685.0915737</v>
      </c>
      <c r="Z191" s="68">
        <f t="shared" si="68"/>
        <v>2613109809.4117775</v>
      </c>
      <c r="AA191" s="66">
        <f>'Model Inputs &amp; Summary Results'!$F$40*I191</f>
        <v>35958.177733500001</v>
      </c>
      <c r="AB191" s="66">
        <f>'Model Inputs &amp; Summary Results'!$F$41*J191</f>
        <v>2870.875</v>
      </c>
      <c r="AC191" s="66">
        <f>'Model Inputs &amp; Summary Results'!$F$42*K191</f>
        <v>20.6</v>
      </c>
      <c r="AD191" s="67">
        <f t="shared" si="69"/>
        <v>142739.99996726</v>
      </c>
      <c r="AE191" s="67">
        <f t="shared" si="70"/>
        <v>45816.265962111211</v>
      </c>
      <c r="AF191" s="68">
        <f t="shared" si="71"/>
        <v>1779946022.1736968</v>
      </c>
      <c r="AG191" s="68">
        <f t="shared" si="83"/>
        <v>705922784.75971699</v>
      </c>
      <c r="AI191" s="68">
        <f t="shared" si="72"/>
        <v>8368760707.2652702</v>
      </c>
      <c r="AJ191" s="68">
        <f t="shared" si="73"/>
        <v>14469.73735744726</v>
      </c>
      <c r="AK191" s="68">
        <f>MIN($AJ191*'Model Inputs &amp; Summary Results'!$F$26,'Model Inputs &amp; Summary Results'!$F$23)</f>
        <v>3000</v>
      </c>
      <c r="AL191" s="68">
        <f t="shared" si="74"/>
        <v>25898.041787632264</v>
      </c>
      <c r="AM191" s="68">
        <f t="shared" si="84"/>
        <v>22898.041787632264</v>
      </c>
      <c r="AN191" s="68">
        <f t="shared" si="75"/>
        <v>1735089000</v>
      </c>
      <c r="AO191" s="69">
        <f t="shared" si="76"/>
        <v>0.2073292642354676</v>
      </c>
      <c r="AP191" s="49" t="b">
        <f>AND(AM191&lt;'Model Inputs &amp; Summary Results'!$F$14,AO191&gt;=0.25)</f>
        <v>0</v>
      </c>
      <c r="AR191" s="68">
        <f t="shared" si="85"/>
        <v>3319032594.1714945</v>
      </c>
      <c r="AS191" s="68">
        <f t="shared" si="86"/>
        <v>5738.666882514086</v>
      </c>
      <c r="AT191" s="68">
        <f>MIN($AS191*'Model Inputs &amp; Summary Results'!$F$26,'Model Inputs &amp; Summary Results'!$F$23)</f>
        <v>3000</v>
      </c>
      <c r="AU191" s="68">
        <f t="shared" si="87"/>
        <v>1735089000</v>
      </c>
      <c r="AV191" s="68">
        <f t="shared" si="88"/>
        <v>1583943594.1714945</v>
      </c>
      <c r="AX191" s="66">
        <f>'Model Inputs &amp; Summary Results'!$F$40*P191</f>
        <v>33328.565968499999</v>
      </c>
      <c r="AY191" s="66">
        <f>'Model Inputs &amp; Summary Results'!$F$41*Q191</f>
        <v>6156.7765727499991</v>
      </c>
      <c r="AZ191" s="66">
        <f>'Model Inputs &amp; Summary Results'!$F$42*R191</f>
        <v>54.589999999999996</v>
      </c>
      <c r="BA191" s="68">
        <f t="shared" si="77"/>
        <v>1343577098.1465473</v>
      </c>
      <c r="BB191" s="68">
        <f t="shared" si="89"/>
        <v>536906146.73988926</v>
      </c>
      <c r="BD191" s="68">
        <f t="shared" si="78"/>
        <v>11612.894873216655</v>
      </c>
      <c r="BE191" s="68">
        <f>MIN($BD191*'Model Inputs &amp; Summary Results'!$F$26,'Model Inputs &amp; Summary Results'!$F$23)</f>
        <v>3000</v>
      </c>
      <c r="BF191" s="68">
        <f t="shared" si="79"/>
        <v>20069.419656410068</v>
      </c>
      <c r="BG191" s="68">
        <f t="shared" si="92"/>
        <v>17069.419656410068</v>
      </c>
      <c r="BH191" s="68">
        <f t="shared" si="80"/>
        <v>347091000</v>
      </c>
      <c r="BI191" s="70">
        <f t="shared" si="81"/>
        <v>0.25833351913992053</v>
      </c>
      <c r="BJ191" s="49" t="b">
        <f>AND(BG191&lt;'Model Inputs &amp; Summary Results'!$F$14,BG191&lt;$BX$23,BI191&gt;=0.25)</f>
        <v>0</v>
      </c>
      <c r="BL191" s="68">
        <f t="shared" si="90"/>
        <v>4640.6228920360018</v>
      </c>
      <c r="BM191" s="68">
        <f>MIN($BL191*'Model Inputs &amp; Summary Results'!$F$26,'Model Inputs &amp; Summary Results'!$F$23)</f>
        <v>3000</v>
      </c>
      <c r="BN191" s="68">
        <f t="shared" si="91"/>
        <v>347091000</v>
      </c>
      <c r="BO191" s="68">
        <f t="shared" si="93"/>
        <v>996486098.14654732</v>
      </c>
      <c r="BS191" s="49"/>
      <c r="BT191" s="49"/>
      <c r="BU191" s="49"/>
      <c r="BV191" s="49"/>
      <c r="BW191" s="49"/>
      <c r="BX191" s="49"/>
    </row>
    <row r="192" spans="1:76" x14ac:dyDescent="0.45">
      <c r="A192" s="49" t="str">
        <f t="shared" si="82"/>
        <v>TX</v>
      </c>
      <c r="B192" s="62">
        <v>0.89700000000000002</v>
      </c>
      <c r="C192" s="63" cm="1">
        <f t="array" ref="C192">_xlfn.IFNA(INDEX('Locations &amp; Fiber - Unserved'!$H:$H,MATCH(1,($A192='Locations &amp; Fiber - Unserved'!$A:$A)*($B192='Locations &amp; Fiber - Unserved'!$B:$B),0)),C191)</f>
        <v>0.24677980399999999</v>
      </c>
      <c r="D192" s="63" cm="1">
        <f t="array" ref="D192">_xlfn.IFNA(INDEX('Locations &amp; Fiber - Unserved'!$G:$G,MATCH(1,($A192='Locations &amp; Fiber - Unserved'!$A:$A)*($B192='Locations &amp; Fiber - Unserved'!$B:$B),0)),D191)</f>
        <v>0.75322019600000001</v>
      </c>
      <c r="E192" s="64" cm="1">
        <f t="array" ref="E192">_xlfn.IFNA(INDEX('Locations &amp; Fiber - Unserved'!$C:$C,MATCH(1,($A192='Locations &amp; Fiber - Unserved'!$A:$A)*($B192='Locations &amp; Fiber - Unserved'!$B:$B),0)),E191)</f>
        <v>579002</v>
      </c>
      <c r="F192" s="64" cm="1">
        <f t="array" ref="F192">_xlfn.IFNA(INDEX('Locations &amp; Fiber - Unserved'!$D:$D,MATCH(1,($A192='Locations &amp; Fiber - Unserved'!$A:$A)*($B192='Locations &amp; Fiber - Unserved'!$B:$B),0)),F191)</f>
        <v>73977.573489999995</v>
      </c>
      <c r="G192" s="65" cm="1">
        <f t="array" ref="G192">_xlfn.IFNA(INDEX('Locations &amp; Fiber - Unserved'!$F:$F,MATCH(1,($A192='Locations &amp; Fiber - Unserved'!$A:$A)*($B192='Locations &amp; Fiber - Unserved'!$B:$B),0)),G191)</f>
        <v>0.32244119399999999</v>
      </c>
      <c r="H192" s="65" cm="1">
        <f t="array" ref="H192">_xlfn.IFNA(INDEX('Locations &amp; Fiber - Unserved'!$E:$E,MATCH(1,($A192='Locations &amp; Fiber - Unserved'!$A:$A)*($B192='Locations &amp; Fiber - Unserved'!$B:$B),0)),H191)</f>
        <v>0.553670475</v>
      </c>
      <c r="I192" s="63" cm="1">
        <f t="array" ref="I192">_xlfn.IFNA(INDEX('Locations &amp; Fiber - Unserved'!$I:$I,MATCH(1,($A192='Locations &amp; Fiber - Unserved'!$A:$A)*($B192='Locations &amp; Fiber - Unserved'!$B:$B),0)),I191)</f>
        <v>0.940300523</v>
      </c>
      <c r="J192" s="63" cm="1">
        <f t="array" ref="J192">_xlfn.IFNA(INDEX('Locations &amp; Fiber - Unserved'!$J:$J,MATCH(1,($A192='Locations &amp; Fiber - Unserved'!$A:$A)*($B192='Locations &amp; Fiber - Unserved'!$B:$B),0)),J191)</f>
        <v>5.9299999999999999E-2</v>
      </c>
      <c r="K192" s="63" cm="1">
        <f t="array" ref="K192">_xlfn.IFNA(INDEX('Locations &amp; Fiber - Unserved'!$K:$K,MATCH(1,($A192='Locations &amp; Fiber - Unserved'!$A:$A)*($B192='Locations &amp; Fiber - Unserved'!$B:$B),0)),K191)</f>
        <v>3.9800000000000002E-4</v>
      </c>
      <c r="L192" s="64" cm="1">
        <f t="array" ref="L192">_xlfn.IFNA(INDEX('Locations &amp; Fiber - Underserved'!$C:$C,MATCH(1,($A192='Locations &amp; Fiber - Underserved'!$A:$A)*($B192='Locations &amp; Fiber - Underserved'!$B:$B),0)),L191)</f>
        <v>115820</v>
      </c>
      <c r="M192" s="64" cm="1">
        <f t="array" ref="M192">_xlfn.IFNA(INDEX('Locations &amp; Fiber - Underserved'!$D:$D,MATCH(1,($A192='Locations &amp; Fiber - Underserved'!$A:$A)*($B192='Locations &amp; Fiber - Underserved'!$B:$B),0)),M191)</f>
        <v>13641.61058</v>
      </c>
      <c r="N192" s="65" cm="1">
        <f t="array" ref="N192">_xlfn.IFNA(INDEX('Locations &amp; Fiber - Underserved'!$F:$F,MATCH(1,($A192='Locations &amp; Fiber - Underserved'!$A:$A)*($B192='Locations &amp; Fiber - Underserved'!$B:$B),0)),N191)</f>
        <v>0.29520428599999998</v>
      </c>
      <c r="O192" s="72" cm="1">
        <f t="array" ref="O192">_xlfn.IFNA(INDEX('Locations &amp; Fiber - Underserved'!$E:$E,MATCH(1,($A192='Locations &amp; Fiber - Underserved'!$A:$A)*($B192='Locations &amp; Fiber - Underserved'!$B:$B),0)),O191)</f>
        <v>0.51260583000000004</v>
      </c>
      <c r="P192" s="63" cm="1">
        <f t="array" ref="P192">_xlfn.IFNA(INDEX('Locations &amp; Fiber - Underserved'!$I:$I,MATCH(1,($A192='Locations &amp; Fiber - Underserved'!$A:$A)*($B192='Locations &amp; Fiber - Underserved'!$B:$B),0)),P191)</f>
        <v>0.87185865200000001</v>
      </c>
      <c r="Q192" s="63" cm="1">
        <f t="array" ref="Q192">_xlfn.IFNA(INDEX('Locations &amp; Fiber - Underserved'!$J:$J,MATCH(1,($A192='Locations &amp; Fiber - Underserved'!$A:$A)*($B192='Locations &amp; Fiber - Underserved'!$B:$B),0)),Q191)</f>
        <v>0.127082845</v>
      </c>
      <c r="R192" s="63" cm="1">
        <f t="array" ref="R192">_xlfn.IFNA(INDEX('Locations &amp; Fiber - Underserved'!$K:$K,MATCH(1,($A192='Locations &amp; Fiber - Underserved'!$A:$A)*($B192='Locations &amp; Fiber - Underserved'!$B:$B),0)),R191)</f>
        <v>1.06E-3</v>
      </c>
      <c r="T192" s="66">
        <f>'Model Inputs &amp; Summary Results'!$F$44*I192</f>
        <v>43488.899188750001</v>
      </c>
      <c r="U192" s="66">
        <f>'Model Inputs &amp; Summary Results'!$F$45*J192</f>
        <v>3602.4749999999999</v>
      </c>
      <c r="V192" s="66">
        <f>'Model Inputs &amp; Summary Results'!$F$46*K192</f>
        <v>28.258000000000003</v>
      </c>
      <c r="W192" s="67">
        <f t="shared" si="65"/>
        <v>436115.99992439203</v>
      </c>
      <c r="X192" s="67">
        <f t="shared" si="66"/>
        <v>140621.76373812486</v>
      </c>
      <c r="Y192" s="68">
        <f t="shared" si="67"/>
        <v>6626045785.0737457</v>
      </c>
      <c r="Z192" s="68">
        <f t="shared" si="68"/>
        <v>2625571986.3056626</v>
      </c>
      <c r="AA192" s="66">
        <f>'Model Inputs &amp; Summary Results'!$F$40*I192</f>
        <v>35966.495004750002</v>
      </c>
      <c r="AB192" s="66">
        <f>'Model Inputs &amp; Summary Results'!$F$41*J192</f>
        <v>2861.2249999999999</v>
      </c>
      <c r="AC192" s="66">
        <f>'Model Inputs &amp; Summary Results'!$F$42*K192</f>
        <v>20.497</v>
      </c>
      <c r="AD192" s="67">
        <f t="shared" si="69"/>
        <v>142886.000075608</v>
      </c>
      <c r="AE192" s="67">
        <f t="shared" si="70"/>
        <v>46072.332470263129</v>
      </c>
      <c r="AF192" s="68">
        <f t="shared" si="71"/>
        <v>1789827969.7197719</v>
      </c>
      <c r="AG192" s="68">
        <f t="shared" si="83"/>
        <v>709219696.03478539</v>
      </c>
      <c r="AI192" s="68">
        <f t="shared" si="72"/>
        <v>8415873754.7935181</v>
      </c>
      <c r="AJ192" s="68">
        <f t="shared" si="73"/>
        <v>14535.137624383884</v>
      </c>
      <c r="AK192" s="68">
        <f>MIN($AJ192*'Model Inputs &amp; Summary Results'!$F$26,'Model Inputs &amp; Summary Results'!$F$23)</f>
        <v>3000</v>
      </c>
      <c r="AL192" s="68">
        <f t="shared" si="74"/>
        <v>26088.749135770504</v>
      </c>
      <c r="AM192" s="68">
        <f t="shared" si="84"/>
        <v>23088.749135770504</v>
      </c>
      <c r="AN192" s="68">
        <f t="shared" si="75"/>
        <v>1737006000</v>
      </c>
      <c r="AO192" s="69">
        <f t="shared" si="76"/>
        <v>0.20639639455269099</v>
      </c>
      <c r="AP192" s="49" t="b">
        <f>AND(AM192&lt;'Model Inputs &amp; Summary Results'!$F$14,AO192&gt;=0.25)</f>
        <v>0</v>
      </c>
      <c r="AR192" s="68">
        <f t="shared" si="85"/>
        <v>3334791682.3404479</v>
      </c>
      <c r="AS192" s="68">
        <f t="shared" si="86"/>
        <v>5759.5512318445326</v>
      </c>
      <c r="AT192" s="68">
        <f>MIN($AS192*'Model Inputs &amp; Summary Results'!$F$26,'Model Inputs &amp; Summary Results'!$F$23)</f>
        <v>3000</v>
      </c>
      <c r="AU192" s="68">
        <f t="shared" si="87"/>
        <v>1737006000</v>
      </c>
      <c r="AV192" s="68">
        <f t="shared" si="88"/>
        <v>1597785682.3404479</v>
      </c>
      <c r="AX192" s="66">
        <f>'Model Inputs &amp; Summary Results'!$F$40*P192</f>
        <v>33348.593439000004</v>
      </c>
      <c r="AY192" s="66">
        <f>'Model Inputs &amp; Summary Results'!$F$41*Q192</f>
        <v>6131.7472712500003</v>
      </c>
      <c r="AZ192" s="66">
        <f>'Model Inputs &amp; Summary Results'!$F$42*R192</f>
        <v>54.589999999999996</v>
      </c>
      <c r="BA192" s="68">
        <f t="shared" si="77"/>
        <v>1351721436.5373154</v>
      </c>
      <c r="BB192" s="68">
        <f t="shared" si="89"/>
        <v>539320129.05651331</v>
      </c>
      <c r="BD192" s="68">
        <f t="shared" si="78"/>
        <v>11670.880992378823</v>
      </c>
      <c r="BE192" s="68">
        <f>MIN($BD192*'Model Inputs &amp; Summary Results'!$F$26,'Model Inputs &amp; Summary Results'!$F$23)</f>
        <v>3000</v>
      </c>
      <c r="BF192" s="68">
        <f t="shared" si="79"/>
        <v>20265.835970720193</v>
      </c>
      <c r="BG192" s="68">
        <f t="shared" si="92"/>
        <v>17265.835970720193</v>
      </c>
      <c r="BH192" s="68">
        <f t="shared" si="80"/>
        <v>347460000</v>
      </c>
      <c r="BI192" s="70">
        <f t="shared" si="81"/>
        <v>0.25705000350522156</v>
      </c>
      <c r="BJ192" s="49" t="b">
        <f>AND(BG192&lt;'Model Inputs &amp; Summary Results'!$F$14,BG192&lt;$BX$23,BI192&gt;=0.25)</f>
        <v>0</v>
      </c>
      <c r="BL192" s="68">
        <f t="shared" si="90"/>
        <v>4656.5371184295745</v>
      </c>
      <c r="BM192" s="68">
        <f>MIN($BL192*'Model Inputs &amp; Summary Results'!$F$26,'Model Inputs &amp; Summary Results'!$F$23)</f>
        <v>3000</v>
      </c>
      <c r="BN192" s="68">
        <f t="shared" si="91"/>
        <v>347460000</v>
      </c>
      <c r="BO192" s="68">
        <f t="shared" si="93"/>
        <v>1004261436.5373154</v>
      </c>
      <c r="BS192" s="49"/>
      <c r="BT192" s="49"/>
      <c r="BU192" s="49"/>
      <c r="BV192" s="49"/>
      <c r="BW192" s="49"/>
      <c r="BX192" s="49"/>
    </row>
    <row r="193" spans="1:76" x14ac:dyDescent="0.45">
      <c r="A193" s="49" t="str">
        <f t="shared" si="82"/>
        <v>TX</v>
      </c>
      <c r="B193" s="62">
        <v>0.89800000000000002</v>
      </c>
      <c r="C193" s="63" cm="1">
        <f t="array" ref="C193">_xlfn.IFNA(INDEX('Locations &amp; Fiber - Unserved'!$H:$H,MATCH(1,($A193='Locations &amp; Fiber - Unserved'!$A:$A)*($B193='Locations &amp; Fiber - Unserved'!$B:$B),0)),C192)</f>
        <v>0.246804106</v>
      </c>
      <c r="D193" s="63" cm="1">
        <f t="array" ref="D193">_xlfn.IFNA(INDEX('Locations &amp; Fiber - Unserved'!$G:$G,MATCH(1,($A193='Locations &amp; Fiber - Unserved'!$A:$A)*($B193='Locations &amp; Fiber - Unserved'!$B:$B),0)),D192)</f>
        <v>0.75319589399999998</v>
      </c>
      <c r="E193" s="64" cm="1">
        <f t="array" ref="E193">_xlfn.IFNA(INDEX('Locations &amp; Fiber - Unserved'!$C:$C,MATCH(1,($A193='Locations &amp; Fiber - Unserved'!$A:$A)*($B193='Locations &amp; Fiber - Unserved'!$B:$B),0)),E192)</f>
        <v>579650</v>
      </c>
      <c r="F193" s="64" cm="1">
        <f t="array" ref="F193">_xlfn.IFNA(INDEX('Locations &amp; Fiber - Unserved'!$D:$D,MATCH(1,($A193='Locations &amp; Fiber - Unserved'!$A:$A)*($B193='Locations &amp; Fiber - Unserved'!$B:$B),0)),F192)</f>
        <v>74338.228159999999</v>
      </c>
      <c r="G193" s="65" cm="1">
        <f t="array" ref="G193">_xlfn.IFNA(INDEX('Locations &amp; Fiber - Unserved'!$F:$F,MATCH(1,($A193='Locations &amp; Fiber - Unserved'!$A:$A)*($B193='Locations &amp; Fiber - Unserved'!$B:$B),0)),G192)</f>
        <v>0.323854533</v>
      </c>
      <c r="H193" s="65" cm="1">
        <f t="array" ref="H193">_xlfn.IFNA(INDEX('Locations &amp; Fiber - Unserved'!$E:$E,MATCH(1,($A193='Locations &amp; Fiber - Unserved'!$A:$A)*($B193='Locations &amp; Fiber - Unserved'!$B:$B),0)),H192)</f>
        <v>0.55886468899999997</v>
      </c>
      <c r="I193" s="63" cm="1">
        <f t="array" ref="I193">_xlfn.IFNA(INDEX('Locations &amp; Fiber - Unserved'!$I:$I,MATCH(1,($A193='Locations &amp; Fiber - Unserved'!$A:$A)*($B193='Locations &amp; Fiber - Unserved'!$B:$B),0)),I192)</f>
        <v>0.94047559000000003</v>
      </c>
      <c r="J193" s="63" cm="1">
        <f t="array" ref="J193">_xlfn.IFNA(INDEX('Locations &amp; Fiber - Unserved'!$J:$J,MATCH(1,($A193='Locations &amp; Fiber - Unserved'!$A:$A)*($B193='Locations &amp; Fiber - Unserved'!$B:$B),0)),J192)</f>
        <v>5.91E-2</v>
      </c>
      <c r="K193" s="63" cm="1">
        <f t="array" ref="K193">_xlfn.IFNA(INDEX('Locations &amp; Fiber - Unserved'!$K:$K,MATCH(1,($A193='Locations &amp; Fiber - Unserved'!$A:$A)*($B193='Locations &amp; Fiber - Unserved'!$B:$B),0)),K192)</f>
        <v>3.97E-4</v>
      </c>
      <c r="L193" s="64" cm="1">
        <f t="array" ref="L193">_xlfn.IFNA(INDEX('Locations &amp; Fiber - Underserved'!$C:$C,MATCH(1,($A193='Locations &amp; Fiber - Underserved'!$A:$A)*($B193='Locations &amp; Fiber - Underserved'!$B:$B),0)),L192)</f>
        <v>115952</v>
      </c>
      <c r="M193" s="64" cm="1">
        <f t="array" ref="M193">_xlfn.IFNA(INDEX('Locations &amp; Fiber - Underserved'!$D:$D,MATCH(1,($A193='Locations &amp; Fiber - Underserved'!$A:$A)*($B193='Locations &amp; Fiber - Underserved'!$B:$B),0)),M192)</f>
        <v>13709.521839999999</v>
      </c>
      <c r="N193" s="65" cm="1">
        <f t="array" ref="N193">_xlfn.IFNA(INDEX('Locations &amp; Fiber - Underserved'!$F:$F,MATCH(1,($A193='Locations &amp; Fiber - Underserved'!$A:$A)*($B193='Locations &amp; Fiber - Underserved'!$B:$B),0)),N192)</f>
        <v>0.29653297099999998</v>
      </c>
      <c r="O193" s="72" cm="1">
        <f t="array" ref="O193">_xlfn.IFNA(INDEX('Locations &amp; Fiber - Underserved'!$E:$E,MATCH(1,($A193='Locations &amp; Fiber - Underserved'!$A:$A)*($B193='Locations &amp; Fiber - Underserved'!$B:$B),0)),O192)</f>
        <v>0.516844462</v>
      </c>
      <c r="P193" s="63" cm="1">
        <f t="array" ref="P193">_xlfn.IFNA(INDEX('Locations &amp; Fiber - Underserved'!$I:$I,MATCH(1,($A193='Locations &amp; Fiber - Underserved'!$A:$A)*($B193='Locations &amp; Fiber - Underserved'!$B:$B),0)),P192)</f>
        <v>0.87217658399999998</v>
      </c>
      <c r="Q193" s="63" cm="1">
        <f t="array" ref="Q193">_xlfn.IFNA(INDEX('Locations &amp; Fiber - Underserved'!$J:$J,MATCH(1,($A193='Locations &amp; Fiber - Underserved'!$A:$A)*($B193='Locations &amp; Fiber - Underserved'!$B:$B),0)),Q192)</f>
        <v>0.126768663</v>
      </c>
      <c r="R193" s="63" cm="1">
        <f t="array" ref="R193">_xlfn.IFNA(INDEX('Locations &amp; Fiber - Underserved'!$K:$K,MATCH(1,($A193='Locations &amp; Fiber - Underserved'!$A:$A)*($B193='Locations &amp; Fiber - Underserved'!$B:$B),0)),R192)</f>
        <v>1.0499999999999999E-3</v>
      </c>
      <c r="T193" s="66">
        <f>'Model Inputs &amp; Summary Results'!$F$44*I193</f>
        <v>43496.996037500001</v>
      </c>
      <c r="U193" s="66">
        <f>'Model Inputs &amp; Summary Results'!$F$45*J193</f>
        <v>3590.3249999999998</v>
      </c>
      <c r="V193" s="66">
        <f>'Model Inputs &amp; Summary Results'!$F$46*K193</f>
        <v>28.187000000000001</v>
      </c>
      <c r="W193" s="67">
        <f t="shared" si="65"/>
        <v>436589.99995709996</v>
      </c>
      <c r="X193" s="67">
        <f t="shared" si="66"/>
        <v>141391.65054857664</v>
      </c>
      <c r="Y193" s="68">
        <f t="shared" si="67"/>
        <v>6661739447.8568535</v>
      </c>
      <c r="Z193" s="68">
        <f t="shared" si="68"/>
        <v>2638056105.4140778</v>
      </c>
      <c r="AA193" s="66">
        <f>'Model Inputs &amp; Summary Results'!$F$40*I193</f>
        <v>35973.191317500001</v>
      </c>
      <c r="AB193" s="66">
        <f>'Model Inputs &amp; Summary Results'!$F$41*J193</f>
        <v>2851.5749999999998</v>
      </c>
      <c r="AC193" s="66">
        <f>'Model Inputs &amp; Summary Results'!$F$42*K193</f>
        <v>20.445499999999999</v>
      </c>
      <c r="AD193" s="67">
        <f t="shared" si="69"/>
        <v>143060.00004290001</v>
      </c>
      <c r="AE193" s="67">
        <f t="shared" si="70"/>
        <v>46330.629504873359</v>
      </c>
      <c r="AF193" s="68">
        <f t="shared" si="71"/>
        <v>1799723116.7549207</v>
      </c>
      <c r="AG193" s="68">
        <f t="shared" si="83"/>
        <v>712692322.0837729</v>
      </c>
      <c r="AI193" s="68">
        <f t="shared" si="72"/>
        <v>8461462564.6117744</v>
      </c>
      <c r="AJ193" s="68">
        <f t="shared" si="73"/>
        <v>14597.537418462476</v>
      </c>
      <c r="AK193" s="68">
        <f>MIN($AJ193*'Model Inputs &amp; Summary Results'!$F$26,'Model Inputs &amp; Summary Results'!$F$23)</f>
        <v>3000</v>
      </c>
      <c r="AL193" s="68">
        <f t="shared" si="74"/>
        <v>26331.193746454435</v>
      </c>
      <c r="AM193" s="68">
        <f t="shared" si="84"/>
        <v>23331.193746454435</v>
      </c>
      <c r="AN193" s="68">
        <f t="shared" si="75"/>
        <v>1738950000</v>
      </c>
      <c r="AO193" s="69">
        <f t="shared" si="76"/>
        <v>0.20551411611424955</v>
      </c>
      <c r="AP193" s="49" t="b">
        <f>AND(AM193&lt;'Model Inputs &amp; Summary Results'!$F$14,AO193&gt;=0.25)</f>
        <v>0</v>
      </c>
      <c r="AR193" s="68">
        <f t="shared" si="85"/>
        <v>3350748427.4978504</v>
      </c>
      <c r="AS193" s="68">
        <f t="shared" si="86"/>
        <v>5780.6407789146042</v>
      </c>
      <c r="AT193" s="68">
        <f>MIN($AS193*'Model Inputs &amp; Summary Results'!$F$26,'Model Inputs &amp; Summary Results'!$F$23)</f>
        <v>3000</v>
      </c>
      <c r="AU193" s="68">
        <f t="shared" si="87"/>
        <v>1738950000</v>
      </c>
      <c r="AV193" s="68">
        <f t="shared" si="88"/>
        <v>1611798427.4978504</v>
      </c>
      <c r="AX193" s="66">
        <f>'Model Inputs &amp; Summary Results'!$F$40*P193</f>
        <v>33360.754337999999</v>
      </c>
      <c r="AY193" s="66">
        <f>'Model Inputs &amp; Summary Results'!$F$41*Q193</f>
        <v>6116.5879897499999</v>
      </c>
      <c r="AZ193" s="66">
        <f>'Model Inputs &amp; Summary Results'!$F$42*R193</f>
        <v>54.074999999999996</v>
      </c>
      <c r="BA193" s="68">
        <f t="shared" si="77"/>
        <v>1359232087.1583302</v>
      </c>
      <c r="BB193" s="68">
        <f t="shared" si="89"/>
        <v>541956829.22094297</v>
      </c>
      <c r="BD193" s="68">
        <f t="shared" si="78"/>
        <v>11722.368628038586</v>
      </c>
      <c r="BE193" s="68">
        <f>MIN($BD193*'Model Inputs &amp; Summary Results'!$F$26,'Model Inputs &amp; Summary Results'!$F$23)</f>
        <v>3000</v>
      </c>
      <c r="BF193" s="68">
        <f t="shared" si="79"/>
        <v>20431.594120858423</v>
      </c>
      <c r="BG193" s="68">
        <f t="shared" si="92"/>
        <v>17431.594120858423</v>
      </c>
      <c r="BH193" s="68">
        <f t="shared" si="80"/>
        <v>347856000</v>
      </c>
      <c r="BI193" s="70">
        <f t="shared" si="81"/>
        <v>0.25592097426661176</v>
      </c>
      <c r="BJ193" s="49" t="b">
        <f>AND(BG193&lt;'Model Inputs &amp; Summary Results'!$F$14,BG193&lt;$BX$23,BI193&gt;=0.25)</f>
        <v>0</v>
      </c>
      <c r="BL193" s="68">
        <f t="shared" si="90"/>
        <v>4673.9756901212832</v>
      </c>
      <c r="BM193" s="68">
        <f>MIN($BL193*'Model Inputs &amp; Summary Results'!$F$26,'Model Inputs &amp; Summary Results'!$F$23)</f>
        <v>3000</v>
      </c>
      <c r="BN193" s="68">
        <f t="shared" si="91"/>
        <v>347856000</v>
      </c>
      <c r="BO193" s="68">
        <f t="shared" si="93"/>
        <v>1011376087.1583302</v>
      </c>
      <c r="BS193" s="49"/>
      <c r="BT193" s="49"/>
      <c r="BU193" s="49"/>
      <c r="BV193" s="49"/>
      <c r="BW193" s="49"/>
      <c r="BX193" s="49"/>
    </row>
    <row r="194" spans="1:76" x14ac:dyDescent="0.45">
      <c r="A194" s="49" t="str">
        <f t="shared" si="82"/>
        <v>TX</v>
      </c>
      <c r="B194" s="62">
        <v>0.89900000000000002</v>
      </c>
      <c r="C194" s="63" cm="1">
        <f t="array" ref="C194">_xlfn.IFNA(INDEX('Locations &amp; Fiber - Unserved'!$H:$H,MATCH(1,($A194='Locations &amp; Fiber - Unserved'!$A:$A)*($B194='Locations &amp; Fiber - Unserved'!$B:$B),0)),C193)</f>
        <v>0.24676211000000001</v>
      </c>
      <c r="D194" s="63" cm="1">
        <f t="array" ref="D194">_xlfn.IFNA(INDEX('Locations &amp; Fiber - Unserved'!$G:$G,MATCH(1,($A194='Locations &amp; Fiber - Unserved'!$A:$A)*($B194='Locations &amp; Fiber - Unserved'!$B:$B),0)),D193)</f>
        <v>0.75323788999999997</v>
      </c>
      <c r="E194" s="64" cm="1">
        <f t="array" ref="E194">_xlfn.IFNA(INDEX('Locations &amp; Fiber - Unserved'!$C:$C,MATCH(1,($A194='Locations &amp; Fiber - Unserved'!$A:$A)*($B194='Locations &amp; Fiber - Unserved'!$B:$B),0)),E193)</f>
        <v>580239</v>
      </c>
      <c r="F194" s="64" cm="1">
        <f t="array" ref="F194">_xlfn.IFNA(INDEX('Locations &amp; Fiber - Unserved'!$D:$D,MATCH(1,($A194='Locations &amp; Fiber - Unserved'!$A:$A)*($B194='Locations &amp; Fiber - Unserved'!$B:$B),0)),F193)</f>
        <v>74668.149260000006</v>
      </c>
      <c r="G194" s="65" cm="1">
        <f t="array" ref="G194">_xlfn.IFNA(INDEX('Locations &amp; Fiber - Unserved'!$F:$F,MATCH(1,($A194='Locations &amp; Fiber - Unserved'!$A:$A)*($B194='Locations &amp; Fiber - Unserved'!$B:$B),0)),G193)</f>
        <v>0.32530401599999997</v>
      </c>
      <c r="H194" s="65" cm="1">
        <f t="array" ref="H194">_xlfn.IFNA(INDEX('Locations &amp; Fiber - Unserved'!$E:$E,MATCH(1,($A194='Locations &amp; Fiber - Unserved'!$A:$A)*($B194='Locations &amp; Fiber - Unserved'!$B:$B),0)),H193)</f>
        <v>0.56170110399999995</v>
      </c>
      <c r="I194" s="63" cm="1">
        <f t="array" ref="I194">_xlfn.IFNA(INDEX('Locations &amp; Fiber - Unserved'!$I:$I,MATCH(1,($A194='Locations &amp; Fiber - Unserved'!$A:$A)*($B194='Locations &amp; Fiber - Unserved'!$B:$B),0)),I193)</f>
        <v>0.94068462799999997</v>
      </c>
      <c r="J194" s="63" cm="1">
        <f t="array" ref="J194">_xlfn.IFNA(INDEX('Locations &amp; Fiber - Unserved'!$J:$J,MATCH(1,($A194='Locations &amp; Fiber - Unserved'!$A:$A)*($B194='Locations &amp; Fiber - Unserved'!$B:$B),0)),J193)</f>
        <v>5.8900000000000001E-2</v>
      </c>
      <c r="K194" s="63" cm="1">
        <f t="array" ref="K194">_xlfn.IFNA(INDEX('Locations &amp; Fiber - Unserved'!$K:$K,MATCH(1,($A194='Locations &amp; Fiber - Unserved'!$A:$A)*($B194='Locations &amp; Fiber - Unserved'!$B:$B),0)),K193)</f>
        <v>3.9599999999999998E-4</v>
      </c>
      <c r="L194" s="64" cm="1">
        <f t="array" ref="L194">_xlfn.IFNA(INDEX('Locations &amp; Fiber - Underserved'!$C:$C,MATCH(1,($A194='Locations &amp; Fiber - Underserved'!$A:$A)*($B194='Locations &amp; Fiber - Underserved'!$B:$B),0)),L193)</f>
        <v>116070</v>
      </c>
      <c r="M194" s="64" cm="1">
        <f t="array" ref="M194">_xlfn.IFNA(INDEX('Locations &amp; Fiber - Underserved'!$D:$D,MATCH(1,($A194='Locations &amp; Fiber - Underserved'!$A:$A)*($B194='Locations &amp; Fiber - Underserved'!$B:$B),0)),M193)</f>
        <v>13770.65396</v>
      </c>
      <c r="N194" s="65" cm="1">
        <f t="array" ref="N194">_xlfn.IFNA(INDEX('Locations &amp; Fiber - Underserved'!$F:$F,MATCH(1,($A194='Locations &amp; Fiber - Underserved'!$A:$A)*($B194='Locations &amp; Fiber - Underserved'!$B:$B),0)),N193)</f>
        <v>0.29792754399999999</v>
      </c>
      <c r="O194" s="72" cm="1">
        <f t="array" ref="O194">_xlfn.IFNA(INDEX('Locations &amp; Fiber - Underserved'!$E:$E,MATCH(1,($A194='Locations &amp; Fiber - Underserved'!$A:$A)*($B194='Locations &amp; Fiber - Underserved'!$B:$B),0)),O193)</f>
        <v>0.51960029500000005</v>
      </c>
      <c r="P194" s="63" cm="1">
        <f t="array" ref="P194">_xlfn.IFNA(INDEX('Locations &amp; Fiber - Underserved'!$I:$I,MATCH(1,($A194='Locations &amp; Fiber - Underserved'!$A:$A)*($B194='Locations &amp; Fiber - Underserved'!$B:$B),0)),P193)</f>
        <v>0.87252239700000001</v>
      </c>
      <c r="Q194" s="63" cm="1">
        <f t="array" ref="Q194">_xlfn.IFNA(INDEX('Locations &amp; Fiber - Underserved'!$J:$J,MATCH(1,($A194='Locations &amp; Fiber - Underserved'!$A:$A)*($B194='Locations &amp; Fiber - Underserved'!$B:$B),0)),Q193)</f>
        <v>0.12640310099999999</v>
      </c>
      <c r="R194" s="63" cm="1">
        <f t="array" ref="R194">_xlfn.IFNA(INDEX('Locations &amp; Fiber - Underserved'!$K:$K,MATCH(1,($A194='Locations &amp; Fiber - Underserved'!$A:$A)*($B194='Locations &amp; Fiber - Underserved'!$B:$B),0)),R193)</f>
        <v>1.07E-3</v>
      </c>
      <c r="T194" s="66">
        <f>'Model Inputs &amp; Summary Results'!$F$44*I194</f>
        <v>43506.664044999998</v>
      </c>
      <c r="U194" s="66">
        <f>'Model Inputs &amp; Summary Results'!$F$45*J194</f>
        <v>3578.1750000000002</v>
      </c>
      <c r="V194" s="66">
        <f>'Model Inputs &amp; Summary Results'!$F$46*K194</f>
        <v>28.116</v>
      </c>
      <c r="W194" s="67">
        <f t="shared" si="65"/>
        <v>437058.00005570997</v>
      </c>
      <c r="X194" s="67">
        <f t="shared" si="66"/>
        <v>142176.72264305066</v>
      </c>
      <c r="Y194" s="68">
        <f t="shared" si="67"/>
        <v>6698365542.3274794</v>
      </c>
      <c r="Z194" s="68">
        <f t="shared" si="68"/>
        <v>2649768239.2947817</v>
      </c>
      <c r="AA194" s="66">
        <f>'Model Inputs &amp; Summary Results'!$F$40*I194</f>
        <v>35981.187020999998</v>
      </c>
      <c r="AB194" s="66">
        <f>'Model Inputs &amp; Summary Results'!$F$41*J194</f>
        <v>2841.9250000000002</v>
      </c>
      <c r="AC194" s="66">
        <f>'Model Inputs &amp; Summary Results'!$F$42*K194</f>
        <v>20.393999999999998</v>
      </c>
      <c r="AD194" s="67">
        <f t="shared" si="69"/>
        <v>143180.99994429</v>
      </c>
      <c r="AE194" s="67">
        <f t="shared" si="70"/>
        <v>46577.354296773308</v>
      </c>
      <c r="AF194" s="68">
        <f t="shared" si="71"/>
        <v>1809227742.0689642</v>
      </c>
      <c r="AG194" s="68">
        <f t="shared" si="83"/>
        <v>715702088.56048357</v>
      </c>
      <c r="AI194" s="68">
        <f t="shared" si="72"/>
        <v>8507593284.3964434</v>
      </c>
      <c r="AJ194" s="68">
        <f t="shared" si="73"/>
        <v>14662.222436610506</v>
      </c>
      <c r="AK194" s="68">
        <f>MIN($AJ194*'Model Inputs &amp; Summary Results'!$F$26,'Model Inputs &amp; Summary Results'!$F$23)</f>
        <v>3000</v>
      </c>
      <c r="AL194" s="68">
        <f t="shared" si="74"/>
        <v>26463.398861478869</v>
      </c>
      <c r="AM194" s="68">
        <f t="shared" si="84"/>
        <v>23463.398861478869</v>
      </c>
      <c r="AN194" s="68">
        <f t="shared" si="75"/>
        <v>1740717000</v>
      </c>
      <c r="AO194" s="69">
        <f t="shared" si="76"/>
        <v>0.20460745381336035</v>
      </c>
      <c r="AP194" s="49" t="b">
        <f>AND(AM194&lt;'Model Inputs &amp; Summary Results'!$F$14,AO194&gt;=0.25)</f>
        <v>0</v>
      </c>
      <c r="AR194" s="68">
        <f t="shared" si="85"/>
        <v>3365470327.8552651</v>
      </c>
      <c r="AS194" s="68">
        <f t="shared" si="86"/>
        <v>5800.1449882811485</v>
      </c>
      <c r="AT194" s="68">
        <f>MIN($AS194*'Model Inputs &amp; Summary Results'!$F$26,'Model Inputs &amp; Summary Results'!$F$23)</f>
        <v>3000</v>
      </c>
      <c r="AU194" s="68">
        <f t="shared" si="87"/>
        <v>1740717000</v>
      </c>
      <c r="AV194" s="68">
        <f t="shared" si="88"/>
        <v>1624753327.8552651</v>
      </c>
      <c r="AX194" s="66">
        <f>'Model Inputs &amp; Summary Results'!$F$40*P194</f>
        <v>33373.981685250001</v>
      </c>
      <c r="AY194" s="66">
        <f>'Model Inputs &amp; Summary Results'!$F$41*Q194</f>
        <v>6098.9496232499996</v>
      </c>
      <c r="AZ194" s="66">
        <f>'Model Inputs &amp; Summary Results'!$F$42*R194</f>
        <v>55.104999999999997</v>
      </c>
      <c r="BA194" s="68">
        <f t="shared" si="77"/>
        <v>1366897284.4323285</v>
      </c>
      <c r="BB194" s="68">
        <f t="shared" si="89"/>
        <v>544326909.72266936</v>
      </c>
      <c r="BD194" s="68">
        <f t="shared" si="78"/>
        <v>11776.490776534234</v>
      </c>
      <c r="BE194" s="68">
        <f>MIN($BD194*'Model Inputs &amp; Summary Results'!$F$26,'Model Inputs &amp; Summary Results'!$F$23)</f>
        <v>3000</v>
      </c>
      <c r="BF194" s="68">
        <f t="shared" si="79"/>
        <v>20538.779326667314</v>
      </c>
      <c r="BG194" s="68">
        <f t="shared" si="92"/>
        <v>17538.779326667314</v>
      </c>
      <c r="BH194" s="68">
        <f t="shared" si="80"/>
        <v>348210000</v>
      </c>
      <c r="BI194" s="70">
        <f t="shared" si="81"/>
        <v>0.25474481803847565</v>
      </c>
      <c r="BJ194" s="49" t="b">
        <f>AND(BG194&lt;'Model Inputs &amp; Summary Results'!$F$14,BG194&lt;$BX$23,BI194&gt;=0.25)</f>
        <v>0</v>
      </c>
      <c r="BL194" s="68">
        <f t="shared" si="90"/>
        <v>4689.6434024525661</v>
      </c>
      <c r="BM194" s="68">
        <f>MIN($BL194*'Model Inputs &amp; Summary Results'!$F$26,'Model Inputs &amp; Summary Results'!$F$23)</f>
        <v>3000</v>
      </c>
      <c r="BN194" s="68">
        <f t="shared" si="91"/>
        <v>348210000</v>
      </c>
      <c r="BO194" s="68">
        <f t="shared" si="93"/>
        <v>1018687284.4323285</v>
      </c>
      <c r="BS194" s="49"/>
      <c r="BT194" s="49"/>
      <c r="BU194" s="49"/>
      <c r="BV194" s="49"/>
      <c r="BW194" s="49"/>
      <c r="BX194" s="49"/>
    </row>
    <row r="195" spans="1:76" x14ac:dyDescent="0.45">
      <c r="A195" s="49" t="str">
        <f t="shared" si="82"/>
        <v>TX</v>
      </c>
      <c r="B195" s="62">
        <v>0.9</v>
      </c>
      <c r="C195" s="63" cm="1">
        <f t="array" ref="C195">_xlfn.IFNA(INDEX('Locations &amp; Fiber - Unserved'!$H:$H,MATCH(1,($A195='Locations &amp; Fiber - Unserved'!$A:$A)*($B195='Locations &amp; Fiber - Unserved'!$B:$B),0)),C194)</f>
        <v>0.246770304</v>
      </c>
      <c r="D195" s="63" cm="1">
        <f t="array" ref="D195">_xlfn.IFNA(INDEX('Locations &amp; Fiber - Unserved'!$G:$G,MATCH(1,($A195='Locations &amp; Fiber - Unserved'!$A:$A)*($B195='Locations &amp; Fiber - Unserved'!$B:$B),0)),D194)</f>
        <v>0.753229696</v>
      </c>
      <c r="E195" s="64" cm="1">
        <f t="array" ref="E195">_xlfn.IFNA(INDEX('Locations &amp; Fiber - Unserved'!$C:$C,MATCH(1,($A195='Locations &amp; Fiber - Unserved'!$A:$A)*($B195='Locations &amp; Fiber - Unserved'!$B:$B),0)),E194)</f>
        <v>580937</v>
      </c>
      <c r="F195" s="64" cm="1">
        <f t="array" ref="F195">_xlfn.IFNA(INDEX('Locations &amp; Fiber - Unserved'!$D:$D,MATCH(1,($A195='Locations &amp; Fiber - Unserved'!$A:$A)*($B195='Locations &amp; Fiber - Unserved'!$B:$B),0)),F194)</f>
        <v>75061.713130000004</v>
      </c>
      <c r="G195" s="65" cm="1">
        <f t="array" ref="G195">_xlfn.IFNA(INDEX('Locations &amp; Fiber - Unserved'!$F:$F,MATCH(1,($A195='Locations &amp; Fiber - Unserved'!$A:$A)*($B195='Locations &amp; Fiber - Unserved'!$B:$B),0)),G194)</f>
        <v>0.32670433999999998</v>
      </c>
      <c r="H195" s="65" cm="1">
        <f t="array" ref="H195">_xlfn.IFNA(INDEX('Locations &amp; Fiber - Unserved'!$E:$E,MATCH(1,($A195='Locations &amp; Fiber - Unserved'!$A:$A)*($B195='Locations &amp; Fiber - Unserved'!$B:$B),0)),H194)</f>
        <v>0.56686183400000001</v>
      </c>
      <c r="I195" s="63" cm="1">
        <f t="array" ref="I195">_xlfn.IFNA(INDEX('Locations &amp; Fiber - Unserved'!$I:$I,MATCH(1,($A195='Locations &amp; Fiber - Unserved'!$A:$A)*($B195='Locations &amp; Fiber - Unserved'!$B:$B),0)),I194)</f>
        <v>0.94093826400000002</v>
      </c>
      <c r="J195" s="63" cm="1">
        <f t="array" ref="J195">_xlfn.IFNA(INDEX('Locations &amp; Fiber - Unserved'!$J:$J,MATCH(1,($A195='Locations &amp; Fiber - Unserved'!$A:$A)*($B195='Locations &amp; Fiber - Unserved'!$B:$B),0)),J194)</f>
        <v>5.8700000000000002E-2</v>
      </c>
      <c r="K195" s="63" cm="1">
        <f t="array" ref="K195">_xlfn.IFNA(INDEX('Locations &amp; Fiber - Unserved'!$K:$K,MATCH(1,($A195='Locations &amp; Fiber - Unserved'!$A:$A)*($B195='Locations &amp; Fiber - Unserved'!$B:$B),0)),K194)</f>
        <v>3.9399999999999998E-4</v>
      </c>
      <c r="L195" s="64" cm="1">
        <f t="array" ref="L195">_xlfn.IFNA(INDEX('Locations &amp; Fiber - Underserved'!$C:$C,MATCH(1,($A195='Locations &amp; Fiber - Underserved'!$A:$A)*($B195='Locations &amp; Fiber - Underserved'!$B:$B),0)),L194)</f>
        <v>116165</v>
      </c>
      <c r="M195" s="64" cm="1">
        <f t="array" ref="M195">_xlfn.IFNA(INDEX('Locations &amp; Fiber - Underserved'!$D:$D,MATCH(1,($A195='Locations &amp; Fiber - Underserved'!$A:$A)*($B195='Locations &amp; Fiber - Underserved'!$B:$B),0)),M194)</f>
        <v>13820.17067</v>
      </c>
      <c r="N195" s="65" cm="1">
        <f t="array" ref="N195">_xlfn.IFNA(INDEX('Locations &amp; Fiber - Underserved'!$F:$F,MATCH(1,($A195='Locations &amp; Fiber - Underserved'!$A:$A)*($B195='Locations &amp; Fiber - Underserved'!$B:$B),0)),N194)</f>
        <v>0.299244065</v>
      </c>
      <c r="O195" s="72" cm="1">
        <f t="array" ref="O195">_xlfn.IFNA(INDEX('Locations &amp; Fiber - Underserved'!$E:$E,MATCH(1,($A195='Locations &amp; Fiber - Underserved'!$A:$A)*($B195='Locations &amp; Fiber - Underserved'!$B:$B),0)),O194)</f>
        <v>0.52258435299999995</v>
      </c>
      <c r="P195" s="63" cm="1">
        <f t="array" ref="P195">_xlfn.IFNA(INDEX('Locations &amp; Fiber - Underserved'!$I:$I,MATCH(1,($A195='Locations &amp; Fiber - Underserved'!$A:$A)*($B195='Locations &amp; Fiber - Underserved'!$B:$B),0)),P194)</f>
        <v>0.87299514199999995</v>
      </c>
      <c r="Q195" s="63" cm="1">
        <f t="array" ref="Q195">_xlfn.IFNA(INDEX('Locations &amp; Fiber - Underserved'!$J:$J,MATCH(1,($A195='Locations &amp; Fiber - Underserved'!$A:$A)*($B195='Locations &amp; Fiber - Underserved'!$B:$B),0)),Q194)</f>
        <v>0.125934352</v>
      </c>
      <c r="R195" s="63" cm="1">
        <f t="array" ref="R195">_xlfn.IFNA(INDEX('Locations &amp; Fiber - Underserved'!$K:$K,MATCH(1,($A195='Locations &amp; Fiber - Underserved'!$A:$A)*($B195='Locations &amp; Fiber - Underserved'!$B:$B),0)),R194)</f>
        <v>1.07E-3</v>
      </c>
      <c r="T195" s="66">
        <f>'Model Inputs &amp; Summary Results'!$F$44*I195</f>
        <v>43518.39471</v>
      </c>
      <c r="U195" s="66">
        <f>'Model Inputs &amp; Summary Results'!$F$45*J195</f>
        <v>3566.0250000000001</v>
      </c>
      <c r="V195" s="66">
        <f>'Model Inputs &amp; Summary Results'!$F$46*K195</f>
        <v>27.974</v>
      </c>
      <c r="W195" s="67">
        <f t="shared" si="65"/>
        <v>437578.99990515201</v>
      </c>
      <c r="X195" s="67">
        <f t="shared" si="66"/>
        <v>142958.95836187273</v>
      </c>
      <c r="Y195" s="68">
        <f t="shared" si="67"/>
        <v>6735138730.7160454</v>
      </c>
      <c r="Z195" s="68">
        <f t="shared" si="68"/>
        <v>2663674029.5496197</v>
      </c>
      <c r="AA195" s="66">
        <f>'Model Inputs &amp; Summary Results'!$F$40*I195</f>
        <v>35990.888597999998</v>
      </c>
      <c r="AB195" s="66">
        <f>'Model Inputs &amp; Summary Results'!$F$41*J195</f>
        <v>2832.2750000000001</v>
      </c>
      <c r="AC195" s="66">
        <f>'Model Inputs &amp; Summary Results'!$F$42*K195</f>
        <v>20.291</v>
      </c>
      <c r="AD195" s="67">
        <f t="shared" si="69"/>
        <v>143358.00009484799</v>
      </c>
      <c r="AE195" s="67">
        <f t="shared" si="70"/>
        <v>46835.680804707248</v>
      </c>
      <c r="AF195" s="68">
        <f t="shared" si="71"/>
        <v>1819259640.9040658</v>
      </c>
      <c r="AG195" s="68">
        <f t="shared" si="83"/>
        <v>719497378.18818986</v>
      </c>
      <c r="AI195" s="68">
        <f t="shared" si="72"/>
        <v>8554398371.6201115</v>
      </c>
      <c r="AJ195" s="68">
        <f t="shared" si="73"/>
        <v>14725.173937311811</v>
      </c>
      <c r="AK195" s="68">
        <f>MIN($AJ195*'Model Inputs &amp; Summary Results'!$F$26,'Model Inputs &amp; Summary Results'!$F$23)</f>
        <v>3000</v>
      </c>
      <c r="AL195" s="68">
        <f t="shared" si="74"/>
        <v>26706.217902580665</v>
      </c>
      <c r="AM195" s="68">
        <f t="shared" si="84"/>
        <v>23706.217902580665</v>
      </c>
      <c r="AN195" s="68">
        <f t="shared" si="75"/>
        <v>1742811000</v>
      </c>
      <c r="AO195" s="69">
        <f t="shared" si="76"/>
        <v>0.20373273774365155</v>
      </c>
      <c r="AP195" s="49" t="b">
        <f>AND(AM195&lt;'Model Inputs &amp; Summary Results'!$F$14,AO195&gt;=0.25)</f>
        <v>0</v>
      </c>
      <c r="AR195" s="68">
        <f t="shared" si="85"/>
        <v>3383171407.7378097</v>
      </c>
      <c r="AS195" s="68">
        <f t="shared" si="86"/>
        <v>5823.6459508308299</v>
      </c>
      <c r="AT195" s="68">
        <f>MIN($AS195*'Model Inputs &amp; Summary Results'!$F$26,'Model Inputs &amp; Summary Results'!$F$23)</f>
        <v>3000</v>
      </c>
      <c r="AU195" s="68">
        <f t="shared" si="87"/>
        <v>1742811000</v>
      </c>
      <c r="AV195" s="68">
        <f t="shared" si="88"/>
        <v>1640360407.7378097</v>
      </c>
      <c r="AX195" s="66">
        <f>'Model Inputs &amp; Summary Results'!$F$40*P195</f>
        <v>33392.064181499998</v>
      </c>
      <c r="AY195" s="66">
        <f>'Model Inputs &amp; Summary Results'!$F$41*Q195</f>
        <v>6076.3324839999996</v>
      </c>
      <c r="AZ195" s="66">
        <f>'Model Inputs &amp; Summary Results'!$F$42*R195</f>
        <v>55.104999999999997</v>
      </c>
      <c r="BA195" s="68">
        <f t="shared" si="77"/>
        <v>1373903586.559279</v>
      </c>
      <c r="BB195" s="68">
        <f t="shared" si="89"/>
        <v>546221538.49323928</v>
      </c>
      <c r="BD195" s="68">
        <f t="shared" si="78"/>
        <v>11827.17330141849</v>
      </c>
      <c r="BE195" s="68">
        <f>MIN($BD195*'Model Inputs &amp; Summary Results'!$F$26,'Model Inputs &amp; Summary Results'!$F$23)</f>
        <v>3000</v>
      </c>
      <c r="BF195" s="68">
        <f t="shared" si="79"/>
        <v>20654.363546159737</v>
      </c>
      <c r="BG195" s="68">
        <f t="shared" si="92"/>
        <v>17654.363546159737</v>
      </c>
      <c r="BH195" s="68">
        <f t="shared" si="80"/>
        <v>348495000</v>
      </c>
      <c r="BI195" s="70">
        <f t="shared" si="81"/>
        <v>0.25365316999626575</v>
      </c>
      <c r="BJ195" s="49" t="b">
        <f>AND(BG195&lt;'Model Inputs &amp; Summary Results'!$F$14,BG195&lt;$BX$23,BI195&gt;=0.25)</f>
        <v>0</v>
      </c>
      <c r="BL195" s="68">
        <f t="shared" si="90"/>
        <v>4702.1180088084993</v>
      </c>
      <c r="BM195" s="68">
        <f>MIN($BL195*'Model Inputs &amp; Summary Results'!$F$26,'Model Inputs &amp; Summary Results'!$F$23)</f>
        <v>3000</v>
      </c>
      <c r="BN195" s="68">
        <f t="shared" si="91"/>
        <v>348495000</v>
      </c>
      <c r="BO195" s="68">
        <f t="shared" si="93"/>
        <v>1025408586.559279</v>
      </c>
      <c r="BS195" s="49"/>
      <c r="BT195" s="49"/>
      <c r="BU195" s="49"/>
      <c r="BV195" s="49"/>
      <c r="BW195" s="49"/>
      <c r="BX195" s="49"/>
    </row>
    <row r="196" spans="1:76" x14ac:dyDescent="0.45">
      <c r="A196" s="49" t="str">
        <f t="shared" si="82"/>
        <v>TX</v>
      </c>
      <c r="B196" s="62">
        <v>0.90100000000000002</v>
      </c>
      <c r="C196" s="63" cm="1">
        <f t="array" ref="C196">_xlfn.IFNA(INDEX('Locations &amp; Fiber - Unserved'!$H:$H,MATCH(1,($A196='Locations &amp; Fiber - Unserved'!$A:$A)*($B196='Locations &amp; Fiber - Unserved'!$B:$B),0)),C195)</f>
        <v>0.24665776</v>
      </c>
      <c r="D196" s="63" cm="1">
        <f t="array" ref="D196">_xlfn.IFNA(INDEX('Locations &amp; Fiber - Unserved'!$G:$G,MATCH(1,($A196='Locations &amp; Fiber - Unserved'!$A:$A)*($B196='Locations &amp; Fiber - Unserved'!$B:$B),0)),D195)</f>
        <v>0.75334224000000005</v>
      </c>
      <c r="E196" s="64" cm="1">
        <f t="array" ref="E196">_xlfn.IFNA(INDEX('Locations &amp; Fiber - Unserved'!$C:$C,MATCH(1,($A196='Locations &amp; Fiber - Unserved'!$A:$A)*($B196='Locations &amp; Fiber - Unserved'!$B:$B),0)),E195)</f>
        <v>581571</v>
      </c>
      <c r="F196" s="64" cm="1">
        <f t="array" ref="F196">_xlfn.IFNA(INDEX('Locations &amp; Fiber - Unserved'!$D:$D,MATCH(1,($A196='Locations &amp; Fiber - Unserved'!$A:$A)*($B196='Locations &amp; Fiber - Unserved'!$B:$B),0)),F195)</f>
        <v>75422.399619999997</v>
      </c>
      <c r="G196" s="65" cm="1">
        <f t="array" ref="G196">_xlfn.IFNA(INDEX('Locations &amp; Fiber - Unserved'!$F:$F,MATCH(1,($A196='Locations &amp; Fiber - Unserved'!$A:$A)*($B196='Locations &amp; Fiber - Unserved'!$B:$B),0)),G195)</f>
        <v>0.328244861</v>
      </c>
      <c r="H196" s="65" cm="1">
        <f t="array" ref="H196">_xlfn.IFNA(INDEX('Locations &amp; Fiber - Unserved'!$E:$E,MATCH(1,($A196='Locations &amp; Fiber - Unserved'!$A:$A)*($B196='Locations &amp; Fiber - Unserved'!$B:$B),0)),H195)</f>
        <v>0.57167444899999997</v>
      </c>
      <c r="I196" s="63" cm="1">
        <f t="array" ref="I196">_xlfn.IFNA(INDEX('Locations &amp; Fiber - Unserved'!$I:$I,MATCH(1,($A196='Locations &amp; Fiber - Unserved'!$A:$A)*($B196='Locations &amp; Fiber - Unserved'!$B:$B),0)),I195)</f>
        <v>0.94119391200000002</v>
      </c>
      <c r="J196" s="63" cm="1">
        <f t="array" ref="J196">_xlfn.IFNA(INDEX('Locations &amp; Fiber - Unserved'!$J:$J,MATCH(1,($A196='Locations &amp; Fiber - Unserved'!$A:$A)*($B196='Locations &amp; Fiber - Unserved'!$B:$B),0)),J195)</f>
        <v>5.8400000000000001E-2</v>
      </c>
      <c r="K196" s="63" cm="1">
        <f t="array" ref="K196">_xlfn.IFNA(INDEX('Locations &amp; Fiber - Unserved'!$K:$K,MATCH(1,($A196='Locations &amp; Fiber - Unserved'!$A:$A)*($B196='Locations &amp; Fiber - Unserved'!$B:$B),0)),K195)</f>
        <v>3.9199999999999999E-4</v>
      </c>
      <c r="L196" s="64" cm="1">
        <f t="array" ref="L196">_xlfn.IFNA(INDEX('Locations &amp; Fiber - Underserved'!$C:$C,MATCH(1,($A196='Locations &amp; Fiber - Underserved'!$A:$A)*($B196='Locations &amp; Fiber - Underserved'!$B:$B),0)),L195)</f>
        <v>116342</v>
      </c>
      <c r="M196" s="64" cm="1">
        <f t="array" ref="M196">_xlfn.IFNA(INDEX('Locations &amp; Fiber - Underserved'!$D:$D,MATCH(1,($A196='Locations &amp; Fiber - Underserved'!$A:$A)*($B196='Locations &amp; Fiber - Underserved'!$B:$B),0)),M195)</f>
        <v>13912.89444</v>
      </c>
      <c r="N196" s="65" cm="1">
        <f t="array" ref="N196">_xlfn.IFNA(INDEX('Locations &amp; Fiber - Underserved'!$F:$F,MATCH(1,($A196='Locations &amp; Fiber - Underserved'!$A:$A)*($B196='Locations &amp; Fiber - Underserved'!$B:$B),0)),N195)</f>
        <v>0.30040600000000001</v>
      </c>
      <c r="O196" s="72" cm="1">
        <f t="array" ref="O196">_xlfn.IFNA(INDEX('Locations &amp; Fiber - Underserved'!$E:$E,MATCH(1,($A196='Locations &amp; Fiber - Underserved'!$A:$A)*($B196='Locations &amp; Fiber - Underserved'!$B:$B),0)),O195)</f>
        <v>0.52742075700000002</v>
      </c>
      <c r="P196" s="63" cm="1">
        <f t="array" ref="P196">_xlfn.IFNA(INDEX('Locations &amp; Fiber - Underserved'!$I:$I,MATCH(1,($A196='Locations &amp; Fiber - Underserved'!$A:$A)*($B196='Locations &amp; Fiber - Underserved'!$B:$B),0)),P195)</f>
        <v>0.87369268899999997</v>
      </c>
      <c r="Q196" s="63" cm="1">
        <f t="array" ref="Q196">_xlfn.IFNA(INDEX('Locations &amp; Fiber - Underserved'!$J:$J,MATCH(1,($A196='Locations &amp; Fiber - Underserved'!$A:$A)*($B196='Locations &amp; Fiber - Underserved'!$B:$B),0)),Q195)</f>
        <v>0.12524307800000001</v>
      </c>
      <c r="R196" s="63" cm="1">
        <f t="array" ref="R196">_xlfn.IFNA(INDEX('Locations &amp; Fiber - Underserved'!$K:$K,MATCH(1,($A196='Locations &amp; Fiber - Underserved'!$A:$A)*($B196='Locations &amp; Fiber - Underserved'!$B:$B),0)),R195)</f>
        <v>1.06E-3</v>
      </c>
      <c r="T196" s="66">
        <f>'Model Inputs &amp; Summary Results'!$F$44*I196</f>
        <v>43530.218430000001</v>
      </c>
      <c r="U196" s="66">
        <f>'Model Inputs &amp; Summary Results'!$F$45*J196</f>
        <v>3547.8</v>
      </c>
      <c r="V196" s="66">
        <f>'Model Inputs &amp; Summary Results'!$F$46*K196</f>
        <v>27.832000000000001</v>
      </c>
      <c r="W196" s="67">
        <f t="shared" si="65"/>
        <v>438121.99985904002</v>
      </c>
      <c r="X196" s="67">
        <f t="shared" si="66"/>
        <v>143811.29494477261</v>
      </c>
      <c r="Y196" s="68">
        <f t="shared" si="67"/>
        <v>6774353349.8130751</v>
      </c>
      <c r="Z196" s="68">
        <f t="shared" si="68"/>
        <v>2676501638.1922231</v>
      </c>
      <c r="AA196" s="66">
        <f>'Model Inputs &amp; Summary Results'!$F$40*I196</f>
        <v>36000.667134000003</v>
      </c>
      <c r="AB196" s="66">
        <f>'Model Inputs &amp; Summary Results'!$F$41*J196</f>
        <v>2817.8</v>
      </c>
      <c r="AC196" s="66">
        <f>'Model Inputs &amp; Summary Results'!$F$42*K196</f>
        <v>20.187999999999999</v>
      </c>
      <c r="AD196" s="67">
        <f t="shared" si="69"/>
        <v>143449.00014096001</v>
      </c>
      <c r="AE196" s="67">
        <f t="shared" si="70"/>
        <v>47086.397111858401</v>
      </c>
      <c r="AF196" s="68">
        <f t="shared" si="71"/>
        <v>1828772338.9300425</v>
      </c>
      <c r="AG196" s="68">
        <f t="shared" si="83"/>
        <v>722535703.15489089</v>
      </c>
      <c r="AI196" s="68">
        <f t="shared" si="72"/>
        <v>8603125688.7431183</v>
      </c>
      <c r="AJ196" s="68">
        <f t="shared" si="73"/>
        <v>14792.906951589948</v>
      </c>
      <c r="AK196" s="68">
        <f>MIN($AJ196*'Model Inputs &amp; Summary Results'!$F$26,'Model Inputs &amp; Summary Results'!$F$23)</f>
        <v>3000</v>
      </c>
      <c r="AL196" s="68">
        <f t="shared" si="74"/>
        <v>26929.211089246666</v>
      </c>
      <c r="AM196" s="68">
        <f t="shared" si="84"/>
        <v>23929.211089246666</v>
      </c>
      <c r="AN196" s="68">
        <f t="shared" si="75"/>
        <v>1744713000</v>
      </c>
      <c r="AO196" s="69">
        <f t="shared" si="76"/>
        <v>0.20279989658675968</v>
      </c>
      <c r="AP196" s="49" t="b">
        <f>AND(AM196&lt;'Model Inputs &amp; Summary Results'!$F$14,AO196&gt;=0.25)</f>
        <v>0</v>
      </c>
      <c r="AR196" s="68">
        <f t="shared" si="85"/>
        <v>3399037341.3471141</v>
      </c>
      <c r="AS196" s="68">
        <f t="shared" si="86"/>
        <v>5844.5784630717726</v>
      </c>
      <c r="AT196" s="68">
        <f>MIN($AS196*'Model Inputs &amp; Summary Results'!$F$26,'Model Inputs &amp; Summary Results'!$F$23)</f>
        <v>3000</v>
      </c>
      <c r="AU196" s="68">
        <f t="shared" si="87"/>
        <v>1744713000</v>
      </c>
      <c r="AV196" s="68">
        <f t="shared" si="88"/>
        <v>1654324341.3471141</v>
      </c>
      <c r="AX196" s="66">
        <f>'Model Inputs &amp; Summary Results'!$F$40*P196</f>
        <v>33418.745354250001</v>
      </c>
      <c r="AY196" s="66">
        <f>'Model Inputs &amp; Summary Results'!$F$41*Q196</f>
        <v>6042.9785135000002</v>
      </c>
      <c r="AZ196" s="66">
        <f>'Model Inputs &amp; Summary Results'!$F$42*R196</f>
        <v>54.589999999999996</v>
      </c>
      <c r="BA196" s="68">
        <f t="shared" si="77"/>
        <v>1381088643.6376598</v>
      </c>
      <c r="BB196" s="68">
        <f t="shared" si="89"/>
        <v>549786303.49991381</v>
      </c>
      <c r="BD196" s="68">
        <f t="shared" si="78"/>
        <v>11870.937783755306</v>
      </c>
      <c r="BE196" s="68">
        <f>MIN($BD196*'Model Inputs &amp; Summary Results'!$F$26,'Model Inputs &amp; Summary Results'!$F$23)</f>
        <v>3000</v>
      </c>
      <c r="BF196" s="68">
        <f t="shared" si="79"/>
        <v>20841.724173978302</v>
      </c>
      <c r="BG196" s="68">
        <f t="shared" si="92"/>
        <v>17841.724173978302</v>
      </c>
      <c r="BH196" s="68">
        <f t="shared" si="80"/>
        <v>349026000</v>
      </c>
      <c r="BI196" s="70">
        <f t="shared" si="81"/>
        <v>0.25271802907646668</v>
      </c>
      <c r="BJ196" s="49" t="b">
        <f>AND(BG196&lt;'Model Inputs &amp; Summary Results'!$F$14,BG196&lt;$BX$23,BI196&gt;=0.25)</f>
        <v>0</v>
      </c>
      <c r="BL196" s="68">
        <f t="shared" si="90"/>
        <v>4725.6047128286755</v>
      </c>
      <c r="BM196" s="68">
        <f>MIN($BL196*'Model Inputs &amp; Summary Results'!$F$26,'Model Inputs &amp; Summary Results'!$F$23)</f>
        <v>3000</v>
      </c>
      <c r="BN196" s="68">
        <f t="shared" si="91"/>
        <v>349026000</v>
      </c>
      <c r="BO196" s="68">
        <f t="shared" si="93"/>
        <v>1032062643.6376598</v>
      </c>
      <c r="BS196" s="49"/>
      <c r="BT196" s="49"/>
      <c r="BU196" s="49"/>
      <c r="BV196" s="49"/>
      <c r="BW196" s="49"/>
      <c r="BX196" s="49"/>
    </row>
    <row r="197" spans="1:76" x14ac:dyDescent="0.45">
      <c r="A197" s="49" t="str">
        <f t="shared" si="82"/>
        <v>TX</v>
      </c>
      <c r="B197" s="62">
        <v>0.90200000000000002</v>
      </c>
      <c r="C197" s="63" cm="1">
        <f t="array" ref="C197">_xlfn.IFNA(INDEX('Locations &amp; Fiber - Unserved'!$H:$H,MATCH(1,($A197='Locations &amp; Fiber - Unserved'!$A:$A)*($B197='Locations &amp; Fiber - Unserved'!$B:$B),0)),C196)</f>
        <v>0.24669159399999999</v>
      </c>
      <c r="D197" s="63" cm="1">
        <f t="array" ref="D197">_xlfn.IFNA(INDEX('Locations &amp; Fiber - Unserved'!$G:$G,MATCH(1,($A197='Locations &amp; Fiber - Unserved'!$A:$A)*($B197='Locations &amp; Fiber - Unserved'!$B:$B),0)),D196)</f>
        <v>0.75330840600000004</v>
      </c>
      <c r="E197" s="64" cm="1">
        <f t="array" ref="E197">_xlfn.IFNA(INDEX('Locations &amp; Fiber - Unserved'!$C:$C,MATCH(1,($A197='Locations &amp; Fiber - Unserved'!$A:$A)*($B197='Locations &amp; Fiber - Unserved'!$B:$B),0)),E196)</f>
        <v>582229</v>
      </c>
      <c r="F197" s="64" cm="1">
        <f t="array" ref="F197">_xlfn.IFNA(INDEX('Locations &amp; Fiber - Unserved'!$D:$D,MATCH(1,($A197='Locations &amp; Fiber - Unserved'!$A:$A)*($B197='Locations &amp; Fiber - Unserved'!$B:$B),0)),F196)</f>
        <v>75799.912830000001</v>
      </c>
      <c r="G197" s="65" cm="1">
        <f t="array" ref="G197">_xlfn.IFNA(INDEX('Locations &amp; Fiber - Unserved'!$F:$F,MATCH(1,($A197='Locations &amp; Fiber - Unserved'!$A:$A)*($B197='Locations &amp; Fiber - Unserved'!$B:$B),0)),G196)</f>
        <v>0.32975445399999997</v>
      </c>
      <c r="H197" s="65" cm="1">
        <f t="array" ref="H197">_xlfn.IFNA(INDEX('Locations &amp; Fiber - Unserved'!$E:$E,MATCH(1,($A197='Locations &amp; Fiber - Unserved'!$A:$A)*($B197='Locations &amp; Fiber - Unserved'!$B:$B),0)),H196)</f>
        <v>0.57591426300000004</v>
      </c>
      <c r="I197" s="63" cm="1">
        <f t="array" ref="I197">_xlfn.IFNA(INDEX('Locations &amp; Fiber - Unserved'!$I:$I,MATCH(1,($A197='Locations &amp; Fiber - Unserved'!$A:$A)*($B197='Locations &amp; Fiber - Unserved'!$B:$B),0)),I196)</f>
        <v>0.94139602</v>
      </c>
      <c r="J197" s="63" cm="1">
        <f t="array" ref="J197">_xlfn.IFNA(INDEX('Locations &amp; Fiber - Unserved'!$J:$J,MATCH(1,($A197='Locations &amp; Fiber - Unserved'!$A:$A)*($B197='Locations &amp; Fiber - Unserved'!$B:$B),0)),J196)</f>
        <v>5.8200000000000002E-2</v>
      </c>
      <c r="K197" s="63" cm="1">
        <f t="array" ref="K197">_xlfn.IFNA(INDEX('Locations &amp; Fiber - Unserved'!$K:$K,MATCH(1,($A197='Locations &amp; Fiber - Unserved'!$A:$A)*($B197='Locations &amp; Fiber - Unserved'!$B:$B),0)),K196)</f>
        <v>3.9100000000000002E-4</v>
      </c>
      <c r="L197" s="64" cm="1">
        <f t="array" ref="L197">_xlfn.IFNA(INDEX('Locations &amp; Fiber - Underserved'!$C:$C,MATCH(1,($A197='Locations &amp; Fiber - Underserved'!$A:$A)*($B197='Locations &amp; Fiber - Underserved'!$B:$B),0)),L196)</f>
        <v>116468</v>
      </c>
      <c r="M197" s="64" cm="1">
        <f t="array" ref="M197">_xlfn.IFNA(INDEX('Locations &amp; Fiber - Underserved'!$D:$D,MATCH(1,($A197='Locations &amp; Fiber - Underserved'!$A:$A)*($B197='Locations &amp; Fiber - Underserved'!$B:$B),0)),M196)</f>
        <v>13979.629580000001</v>
      </c>
      <c r="N197" s="65" cm="1">
        <f t="array" ref="N197">_xlfn.IFNA(INDEX('Locations &amp; Fiber - Underserved'!$F:$F,MATCH(1,($A197='Locations &amp; Fiber - Underserved'!$A:$A)*($B197='Locations &amp; Fiber - Underserved'!$B:$B),0)),N196)</f>
        <v>0.30217006299999999</v>
      </c>
      <c r="O197" s="72" cm="1">
        <f t="array" ref="O197">_xlfn.IFNA(INDEX('Locations &amp; Fiber - Underserved'!$E:$E,MATCH(1,($A197='Locations &amp; Fiber - Underserved'!$A:$A)*($B197='Locations &amp; Fiber - Underserved'!$B:$B),0)),O196)</f>
        <v>0.53239548800000003</v>
      </c>
      <c r="P197" s="63" cm="1">
        <f t="array" ref="P197">_xlfn.IFNA(INDEX('Locations &amp; Fiber - Underserved'!$I:$I,MATCH(1,($A197='Locations &amp; Fiber - Underserved'!$A:$A)*($B197='Locations &amp; Fiber - Underserved'!$B:$B),0)),P196)</f>
        <v>0.87408527000000003</v>
      </c>
      <c r="Q197" s="63" cm="1">
        <f t="array" ref="Q197">_xlfn.IFNA(INDEX('Locations &amp; Fiber - Underserved'!$J:$J,MATCH(1,($A197='Locations &amp; Fiber - Underserved'!$A:$A)*($B197='Locations &amp; Fiber - Underserved'!$B:$B),0)),Q196)</f>
        <v>0.12485423499999999</v>
      </c>
      <c r="R197" s="63" cm="1">
        <f t="array" ref="R197">_xlfn.IFNA(INDEX('Locations &amp; Fiber - Underserved'!$K:$K,MATCH(1,($A197='Locations &amp; Fiber - Underserved'!$A:$A)*($B197='Locations &amp; Fiber - Underserved'!$B:$B),0)),R196)</f>
        <v>1.06E-3</v>
      </c>
      <c r="T197" s="66">
        <f>'Model Inputs &amp; Summary Results'!$F$44*I197</f>
        <v>43539.565925000003</v>
      </c>
      <c r="U197" s="66">
        <f>'Model Inputs &amp; Summary Results'!$F$45*J197</f>
        <v>3535.65</v>
      </c>
      <c r="V197" s="66">
        <f>'Model Inputs &amp; Summary Results'!$F$46*K197</f>
        <v>27.761000000000003</v>
      </c>
      <c r="W197" s="67">
        <f t="shared" si="65"/>
        <v>438597.99991697405</v>
      </c>
      <c r="X197" s="67">
        <f t="shared" si="66"/>
        <v>144629.64398811382</v>
      </c>
      <c r="Y197" s="68">
        <f t="shared" si="67"/>
        <v>6812486783.4430904</v>
      </c>
      <c r="Z197" s="68">
        <f t="shared" si="68"/>
        <v>2689613496.605093</v>
      </c>
      <c r="AA197" s="66">
        <f>'Model Inputs &amp; Summary Results'!$F$40*I197</f>
        <v>36008.397765000002</v>
      </c>
      <c r="AB197" s="66">
        <f>'Model Inputs &amp; Summary Results'!$F$41*J197</f>
        <v>2808.15</v>
      </c>
      <c r="AC197" s="66">
        <f>'Model Inputs &amp; Summary Results'!$F$42*K197</f>
        <v>20.136500000000002</v>
      </c>
      <c r="AD197" s="67">
        <f t="shared" si="69"/>
        <v>143631.00008302598</v>
      </c>
      <c r="AE197" s="67">
        <f t="shared" si="70"/>
        <v>47362.962009852185</v>
      </c>
      <c r="AF197" s="68">
        <f t="shared" si="71"/>
        <v>1839420401.4318192</v>
      </c>
      <c r="AG197" s="68">
        <f t="shared" si="83"/>
        <v>726214977.71498895</v>
      </c>
      <c r="AI197" s="68">
        <f t="shared" si="72"/>
        <v>8651907184.8749104</v>
      </c>
      <c r="AJ197" s="68">
        <f t="shared" si="73"/>
        <v>14859.972939985659</v>
      </c>
      <c r="AK197" s="68">
        <f>MIN($AJ197*'Model Inputs &amp; Summary Results'!$F$26,'Model Inputs &amp; Summary Results'!$F$23)</f>
        <v>3000</v>
      </c>
      <c r="AL197" s="68">
        <f t="shared" si="74"/>
        <v>27127.276240867384</v>
      </c>
      <c r="AM197" s="68">
        <f t="shared" si="84"/>
        <v>24127.276240867384</v>
      </c>
      <c r="AN197" s="68">
        <f t="shared" si="75"/>
        <v>1746687000</v>
      </c>
      <c r="AO197" s="69">
        <f t="shared" si="76"/>
        <v>0.20188462065953769</v>
      </c>
      <c r="AP197" s="49" t="b">
        <f>AND(AM197&lt;'Model Inputs &amp; Summary Results'!$F$14,AO197&gt;=0.25)</f>
        <v>0</v>
      </c>
      <c r="AR197" s="68">
        <f t="shared" si="85"/>
        <v>3415828474.3200817</v>
      </c>
      <c r="AS197" s="68">
        <f t="shared" si="86"/>
        <v>5866.8126704785946</v>
      </c>
      <c r="AT197" s="68">
        <f>MIN($AS197*'Model Inputs &amp; Summary Results'!$F$26,'Model Inputs &amp; Summary Results'!$F$23)</f>
        <v>3000</v>
      </c>
      <c r="AU197" s="68">
        <f t="shared" si="87"/>
        <v>1746687000</v>
      </c>
      <c r="AV197" s="68">
        <f t="shared" si="88"/>
        <v>1669141474.3200817</v>
      </c>
      <c r="AX197" s="66">
        <f>'Model Inputs &amp; Summary Results'!$F$40*P197</f>
        <v>33433.761577500001</v>
      </c>
      <c r="AY197" s="66">
        <f>'Model Inputs &amp; Summary Results'!$F$41*Q197</f>
        <v>6024.2168387499996</v>
      </c>
      <c r="AZ197" s="66">
        <f>'Model Inputs &amp; Summary Results'!$F$42*R197</f>
        <v>54.589999999999996</v>
      </c>
      <c r="BA197" s="68">
        <f t="shared" si="77"/>
        <v>1390571466.5196991</v>
      </c>
      <c r="BB197" s="68">
        <f t="shared" si="89"/>
        <v>552371070.21358228</v>
      </c>
      <c r="BD197" s="68">
        <f t="shared" si="78"/>
        <v>11939.515287630071</v>
      </c>
      <c r="BE197" s="68">
        <f>MIN($BD197*'Model Inputs &amp; Summary Results'!$F$26,'Model Inputs &amp; Summary Results'!$F$23)</f>
        <v>3000</v>
      </c>
      <c r="BF197" s="68">
        <f t="shared" si="79"/>
        <v>21036.313144102805</v>
      </c>
      <c r="BG197" s="68">
        <f t="shared" si="92"/>
        <v>18036.313144102805</v>
      </c>
      <c r="BH197" s="68">
        <f t="shared" si="80"/>
        <v>349404000</v>
      </c>
      <c r="BI197" s="70">
        <f t="shared" si="81"/>
        <v>0.25126648173968574</v>
      </c>
      <c r="BJ197" s="49" t="b">
        <f>AND(BG197&lt;'Model Inputs &amp; Summary Results'!$F$14,BG197&lt;$BX$23,BI197&gt;=0.25)</f>
        <v>0</v>
      </c>
      <c r="BL197" s="68">
        <f t="shared" si="90"/>
        <v>4742.6852887795985</v>
      </c>
      <c r="BM197" s="68">
        <f>MIN($BL197*'Model Inputs &amp; Summary Results'!$F$26,'Model Inputs &amp; Summary Results'!$F$23)</f>
        <v>3000</v>
      </c>
      <c r="BN197" s="68">
        <f t="shared" si="91"/>
        <v>349404000</v>
      </c>
      <c r="BO197" s="68">
        <f t="shared" si="93"/>
        <v>1041167466.5196991</v>
      </c>
      <c r="BS197" s="49"/>
      <c r="BT197" s="49"/>
      <c r="BU197" s="49"/>
      <c r="BV197" s="49"/>
      <c r="BW197" s="49"/>
      <c r="BX197" s="49"/>
    </row>
    <row r="198" spans="1:76" x14ac:dyDescent="0.45">
      <c r="A198" s="49" t="str">
        <f t="shared" si="82"/>
        <v>TX</v>
      </c>
      <c r="B198" s="62">
        <v>0.90300000000000002</v>
      </c>
      <c r="C198" s="63" cm="1">
        <f t="array" ref="C198">_xlfn.IFNA(INDEX('Locations &amp; Fiber - Unserved'!$H:$H,MATCH(1,($A198='Locations &amp; Fiber - Unserved'!$A:$A)*($B198='Locations &amp; Fiber - Unserved'!$B:$B),0)),C197)</f>
        <v>0.24664507299999999</v>
      </c>
      <c r="D198" s="63" cm="1">
        <f t="array" ref="D198">_xlfn.IFNA(INDEX('Locations &amp; Fiber - Unserved'!$G:$G,MATCH(1,($A198='Locations &amp; Fiber - Unserved'!$A:$A)*($B198='Locations &amp; Fiber - Unserved'!$B:$B),0)),D197)</f>
        <v>0.75335492699999995</v>
      </c>
      <c r="E198" s="64" cm="1">
        <f t="array" ref="E198">_xlfn.IFNA(INDEX('Locations &amp; Fiber - Unserved'!$C:$C,MATCH(1,($A198='Locations &amp; Fiber - Unserved'!$A:$A)*($B198='Locations &amp; Fiber - Unserved'!$B:$B),0)),E197)</f>
        <v>582874</v>
      </c>
      <c r="F198" s="64" cm="1">
        <f t="array" ref="F198">_xlfn.IFNA(INDEX('Locations &amp; Fiber - Unserved'!$D:$D,MATCH(1,($A198='Locations &amp; Fiber - Unserved'!$A:$A)*($B198='Locations &amp; Fiber - Unserved'!$B:$B),0)),F197)</f>
        <v>76173.078259999995</v>
      </c>
      <c r="G198" s="65" cm="1">
        <f t="array" ref="G198">_xlfn.IFNA(INDEX('Locations &amp; Fiber - Unserved'!$F:$F,MATCH(1,($A198='Locations &amp; Fiber - Unserved'!$A:$A)*($B198='Locations &amp; Fiber - Unserved'!$B:$B),0)),G197)</f>
        <v>0.33129330299999998</v>
      </c>
      <c r="H198" s="65" cm="1">
        <f t="array" ref="H198">_xlfn.IFNA(INDEX('Locations &amp; Fiber - Unserved'!$E:$E,MATCH(1,($A198='Locations &amp; Fiber - Unserved'!$A:$A)*($B198='Locations &amp; Fiber - Unserved'!$B:$B),0)),H197)</f>
        <v>0.58108205999999996</v>
      </c>
      <c r="I198" s="63" cm="1">
        <f t="array" ref="I198">_xlfn.IFNA(INDEX('Locations &amp; Fiber - Unserved'!$I:$I,MATCH(1,($A198='Locations &amp; Fiber - Unserved'!$A:$A)*($B198='Locations &amp; Fiber - Unserved'!$B:$B),0)),I197)</f>
        <v>0.94162069400000004</v>
      </c>
      <c r="J198" s="63" cm="1">
        <f t="array" ref="J198">_xlfn.IFNA(INDEX('Locations &amp; Fiber - Unserved'!$J:$J,MATCH(1,($A198='Locations &amp; Fiber - Unserved'!$A:$A)*($B198='Locations &amp; Fiber - Unserved'!$B:$B),0)),J197)</f>
        <v>5.8000000000000003E-2</v>
      </c>
      <c r="K198" s="63" cm="1">
        <f t="array" ref="K198">_xlfn.IFNA(INDEX('Locations &amp; Fiber - Unserved'!$K:$K,MATCH(1,($A198='Locations &amp; Fiber - Unserved'!$A:$A)*($B198='Locations &amp; Fiber - Unserved'!$B:$B),0)),K197)</f>
        <v>3.8900000000000002E-4</v>
      </c>
      <c r="L198" s="64" cm="1">
        <f t="array" ref="L198">_xlfn.IFNA(INDEX('Locations &amp; Fiber - Underserved'!$C:$C,MATCH(1,($A198='Locations &amp; Fiber - Underserved'!$A:$A)*($B198='Locations &amp; Fiber - Underserved'!$B:$B),0)),L197)</f>
        <v>116600</v>
      </c>
      <c r="M198" s="64" cm="1">
        <f t="array" ref="M198">_xlfn.IFNA(INDEX('Locations &amp; Fiber - Underserved'!$D:$D,MATCH(1,($A198='Locations &amp; Fiber - Underserved'!$A:$A)*($B198='Locations &amp; Fiber - Underserved'!$B:$B),0)),M197)</f>
        <v>14050.146000000001</v>
      </c>
      <c r="N198" s="65" cm="1">
        <f t="array" ref="N198">_xlfn.IFNA(INDEX('Locations &amp; Fiber - Underserved'!$F:$F,MATCH(1,($A198='Locations &amp; Fiber - Underserved'!$A:$A)*($B198='Locations &amp; Fiber - Underserved'!$B:$B),0)),N197)</f>
        <v>0.30358848399999999</v>
      </c>
      <c r="O198" s="72" cm="1">
        <f t="array" ref="O198">_xlfn.IFNA(INDEX('Locations &amp; Fiber - Underserved'!$E:$E,MATCH(1,($A198='Locations &amp; Fiber - Underserved'!$A:$A)*($B198='Locations &amp; Fiber - Underserved'!$B:$B),0)),O197)</f>
        <v>0.53733534900000002</v>
      </c>
      <c r="P198" s="63" cm="1">
        <f t="array" ref="P198">_xlfn.IFNA(INDEX('Locations &amp; Fiber - Underserved'!$I:$I,MATCH(1,($A198='Locations &amp; Fiber - Underserved'!$A:$A)*($B198='Locations &amp; Fiber - Underserved'!$B:$B),0)),P197)</f>
        <v>0.87455156700000003</v>
      </c>
      <c r="Q198" s="63" cm="1">
        <f t="array" ref="Q198">_xlfn.IFNA(INDEX('Locations &amp; Fiber - Underserved'!$J:$J,MATCH(1,($A198='Locations &amp; Fiber - Underserved'!$A:$A)*($B198='Locations &amp; Fiber - Underserved'!$B:$B),0)),Q197)</f>
        <v>0.12439209900000001</v>
      </c>
      <c r="R198" s="63" cm="1">
        <f t="array" ref="R198">_xlfn.IFNA(INDEX('Locations &amp; Fiber - Underserved'!$K:$K,MATCH(1,($A198='Locations &amp; Fiber - Underserved'!$A:$A)*($B198='Locations &amp; Fiber - Underserved'!$B:$B),0)),R197)</f>
        <v>1.06E-3</v>
      </c>
      <c r="T198" s="66">
        <f>'Model Inputs &amp; Summary Results'!$F$44*I198</f>
        <v>43549.957097500002</v>
      </c>
      <c r="U198" s="66">
        <f>'Model Inputs &amp; Summary Results'!$F$45*J198</f>
        <v>3523.5</v>
      </c>
      <c r="V198" s="66">
        <f>'Model Inputs &amp; Summary Results'!$F$46*K198</f>
        <v>27.619000000000003</v>
      </c>
      <c r="W198" s="67">
        <f t="shared" si="65"/>
        <v>439110.99972019799</v>
      </c>
      <c r="X198" s="67">
        <f t="shared" si="66"/>
        <v>145474.53348093646</v>
      </c>
      <c r="Y198" s="68">
        <f t="shared" si="67"/>
        <v>6852007071.7339001</v>
      </c>
      <c r="Z198" s="68">
        <f t="shared" si="68"/>
        <v>2702912387.7883239</v>
      </c>
      <c r="AA198" s="66">
        <f>'Model Inputs &amp; Summary Results'!$F$40*I198</f>
        <v>36016.991545500001</v>
      </c>
      <c r="AB198" s="66">
        <f>'Model Inputs &amp; Summary Results'!$F$41*J198</f>
        <v>2798.5</v>
      </c>
      <c r="AC198" s="66">
        <f>'Model Inputs &amp; Summary Results'!$F$42*K198</f>
        <v>20.0335</v>
      </c>
      <c r="AD198" s="67">
        <f t="shared" si="69"/>
        <v>143763.00027980199</v>
      </c>
      <c r="AE198" s="67">
        <f t="shared" si="70"/>
        <v>47627.719211885524</v>
      </c>
      <c r="AF198" s="68">
        <f t="shared" si="71"/>
        <v>1849647482.3132217</v>
      </c>
      <c r="AG198" s="68">
        <f t="shared" si="83"/>
        <v>729630754.99581826</v>
      </c>
      <c r="AI198" s="68">
        <f t="shared" si="72"/>
        <v>8701654554.047121</v>
      </c>
      <c r="AJ198" s="68">
        <f t="shared" si="73"/>
        <v>14928.877517348725</v>
      </c>
      <c r="AK198" s="68">
        <f>MIN($AJ198*'Model Inputs &amp; Summary Results'!$F$26,'Model Inputs &amp; Summary Results'!$F$23)</f>
        <v>3000</v>
      </c>
      <c r="AL198" s="68">
        <f t="shared" si="74"/>
        <v>27369.59032695206</v>
      </c>
      <c r="AM198" s="68">
        <f t="shared" si="84"/>
        <v>24369.59032695206</v>
      </c>
      <c r="AN198" s="68">
        <f t="shared" si="75"/>
        <v>1748622000</v>
      </c>
      <c r="AO198" s="69">
        <f t="shared" si="76"/>
        <v>0.20095281755200448</v>
      </c>
      <c r="AP198" s="49" t="b">
        <f>AND(AM198&lt;'Model Inputs &amp; Summary Results'!$F$14,AO198&gt;=0.25)</f>
        <v>0</v>
      </c>
      <c r="AR198" s="68">
        <f t="shared" si="85"/>
        <v>3432543142.784142</v>
      </c>
      <c r="AS198" s="68">
        <f t="shared" si="86"/>
        <v>5888.99683771131</v>
      </c>
      <c r="AT198" s="68">
        <f>MIN($AS198*'Model Inputs &amp; Summary Results'!$F$26,'Model Inputs &amp; Summary Results'!$F$23)</f>
        <v>3000</v>
      </c>
      <c r="AU198" s="68">
        <f t="shared" si="87"/>
        <v>1748622000</v>
      </c>
      <c r="AV198" s="68">
        <f t="shared" si="88"/>
        <v>1683921142.784142</v>
      </c>
      <c r="AX198" s="66">
        <f>'Model Inputs &amp; Summary Results'!$F$40*P198</f>
        <v>33451.597437750002</v>
      </c>
      <c r="AY198" s="66">
        <f>'Model Inputs &amp; Summary Results'!$F$41*Q198</f>
        <v>6001.9187767500007</v>
      </c>
      <c r="AZ198" s="66">
        <f>'Model Inputs &amp; Summary Results'!$F$42*R198</f>
        <v>54.589999999999996</v>
      </c>
      <c r="BA198" s="68">
        <f t="shared" si="77"/>
        <v>1398524427.9218626</v>
      </c>
      <c r="BB198" s="68">
        <f t="shared" si="89"/>
        <v>555094660.49723244</v>
      </c>
      <c r="BD198" s="68">
        <f t="shared" si="78"/>
        <v>11994.206071371034</v>
      </c>
      <c r="BE198" s="68">
        <f>MIN($BD198*'Model Inputs &amp; Summary Results'!$F$26,'Model Inputs &amp; Summary Results'!$F$23)</f>
        <v>3000</v>
      </c>
      <c r="BF198" s="68">
        <f t="shared" si="79"/>
        <v>21229.102041097431</v>
      </c>
      <c r="BG198" s="68">
        <f t="shared" si="92"/>
        <v>18229.102041097431</v>
      </c>
      <c r="BH198" s="68">
        <f t="shared" si="80"/>
        <v>349800000</v>
      </c>
      <c r="BI198" s="70">
        <f t="shared" si="81"/>
        <v>0.25012076515516096</v>
      </c>
      <c r="BJ198" s="49" t="b">
        <f>AND(BG198&lt;'Model Inputs &amp; Summary Results'!$F$14,BG198&lt;$BX$23,BI198&gt;=0.25)</f>
        <v>0</v>
      </c>
      <c r="BL198" s="68">
        <f t="shared" si="90"/>
        <v>4760.6746183296091</v>
      </c>
      <c r="BM198" s="68">
        <f>MIN($BL198*'Model Inputs &amp; Summary Results'!$F$26,'Model Inputs &amp; Summary Results'!$F$23)</f>
        <v>3000</v>
      </c>
      <c r="BN198" s="68">
        <f t="shared" si="91"/>
        <v>349800000</v>
      </c>
      <c r="BO198" s="68">
        <f t="shared" si="93"/>
        <v>1048724427.9218626</v>
      </c>
      <c r="BS198" s="49"/>
      <c r="BT198" s="49"/>
      <c r="BU198" s="49"/>
      <c r="BV198" s="49"/>
      <c r="BW198" s="49"/>
      <c r="BX198" s="49"/>
    </row>
    <row r="199" spans="1:76" x14ac:dyDescent="0.45">
      <c r="A199" s="49" t="str">
        <f t="shared" si="82"/>
        <v>TX</v>
      </c>
      <c r="B199" s="62">
        <v>0.90400000000000003</v>
      </c>
      <c r="C199" s="63" cm="1">
        <f t="array" ref="C199">_xlfn.IFNA(INDEX('Locations &amp; Fiber - Unserved'!$H:$H,MATCH(1,($A199='Locations &amp; Fiber - Unserved'!$A:$A)*($B199='Locations &amp; Fiber - Unserved'!$B:$B),0)),C198)</f>
        <v>0.246605086</v>
      </c>
      <c r="D199" s="63" cm="1">
        <f t="array" ref="D199">_xlfn.IFNA(INDEX('Locations &amp; Fiber - Unserved'!$G:$G,MATCH(1,($A199='Locations &amp; Fiber - Unserved'!$A:$A)*($B199='Locations &amp; Fiber - Unserved'!$B:$B),0)),D198)</f>
        <v>0.75339491400000003</v>
      </c>
      <c r="E199" s="64" cm="1">
        <f t="array" ref="E199">_xlfn.IFNA(INDEX('Locations &amp; Fiber - Unserved'!$C:$C,MATCH(1,($A199='Locations &amp; Fiber - Unserved'!$A:$A)*($B199='Locations &amp; Fiber - Unserved'!$B:$B),0)),E198)</f>
        <v>583520</v>
      </c>
      <c r="F199" s="64" cm="1">
        <f t="array" ref="F199">_xlfn.IFNA(INDEX('Locations &amp; Fiber - Unserved'!$D:$D,MATCH(1,($A199='Locations &amp; Fiber - Unserved'!$A:$A)*($B199='Locations &amp; Fiber - Unserved'!$B:$B),0)),F198)</f>
        <v>76550.09388</v>
      </c>
      <c r="G199" s="65" cm="1">
        <f t="array" ref="G199">_xlfn.IFNA(INDEX('Locations &amp; Fiber - Unserved'!$F:$F,MATCH(1,($A199='Locations &amp; Fiber - Unserved'!$A:$A)*($B199='Locations &amp; Fiber - Unserved'!$B:$B),0)),G198)</f>
        <v>0.33282188200000001</v>
      </c>
      <c r="H199" s="65" cm="1">
        <f t="array" ref="H199">_xlfn.IFNA(INDEX('Locations &amp; Fiber - Unserved'!$E:$E,MATCH(1,($A199='Locations &amp; Fiber - Unserved'!$A:$A)*($B199='Locations &amp; Fiber - Unserved'!$B:$B),0)),H198)</f>
        <v>0.58609141399999998</v>
      </c>
      <c r="I199" s="63" cm="1">
        <f t="array" ref="I199">_xlfn.IFNA(INDEX('Locations &amp; Fiber - Unserved'!$I:$I,MATCH(1,($A199='Locations &amp; Fiber - Unserved'!$A:$A)*($B199='Locations &amp; Fiber - Unserved'!$B:$B),0)),I198)</f>
        <v>0.94188930599999998</v>
      </c>
      <c r="J199" s="63" cm="1">
        <f t="array" ref="J199">_xlfn.IFNA(INDEX('Locations &amp; Fiber - Unserved'!$J:$J,MATCH(1,($A199='Locations &amp; Fiber - Unserved'!$A:$A)*($B199='Locations &amp; Fiber - Unserved'!$B:$B),0)),J198)</f>
        <v>5.7700000000000001E-2</v>
      </c>
      <c r="K199" s="63" cm="1">
        <f t="array" ref="K199">_xlfn.IFNA(INDEX('Locations &amp; Fiber - Unserved'!$K:$K,MATCH(1,($A199='Locations &amp; Fiber - Unserved'!$A:$A)*($B199='Locations &amp; Fiber - Unserved'!$B:$B),0)),K198)</f>
        <v>3.8699999999999997E-4</v>
      </c>
      <c r="L199" s="64" cm="1">
        <f t="array" ref="L199">_xlfn.IFNA(INDEX('Locations &amp; Fiber - Underserved'!$C:$C,MATCH(1,($A199='Locations &amp; Fiber - Underserved'!$A:$A)*($B199='Locations &amp; Fiber - Underserved'!$B:$B),0)),L198)</f>
        <v>116729</v>
      </c>
      <c r="M199" s="64" cm="1">
        <f t="array" ref="M199">_xlfn.IFNA(INDEX('Locations &amp; Fiber - Underserved'!$D:$D,MATCH(1,($A199='Locations &amp; Fiber - Underserved'!$A:$A)*($B199='Locations &amp; Fiber - Underserved'!$B:$B),0)),M198)</f>
        <v>14119.910099999999</v>
      </c>
      <c r="N199" s="65" cm="1">
        <f t="array" ref="N199">_xlfn.IFNA(INDEX('Locations &amp; Fiber - Underserved'!$F:$F,MATCH(1,($A199='Locations &amp; Fiber - Underserved'!$A:$A)*($B199='Locations &amp; Fiber - Underserved'!$B:$B),0)),N198)</f>
        <v>0.30505578799999999</v>
      </c>
      <c r="O199" s="72" cm="1">
        <f t="array" ref="O199">_xlfn.IFNA(INDEX('Locations &amp; Fiber - Underserved'!$E:$E,MATCH(1,($A199='Locations &amp; Fiber - Underserved'!$A:$A)*($B199='Locations &amp; Fiber - Underserved'!$B:$B),0)),O198)</f>
        <v>0.54311862300000002</v>
      </c>
      <c r="P199" s="63" cm="1">
        <f t="array" ref="P199">_xlfn.IFNA(INDEX('Locations &amp; Fiber - Underserved'!$I:$I,MATCH(1,($A199='Locations &amp; Fiber - Underserved'!$A:$A)*($B199='Locations &amp; Fiber - Underserved'!$B:$B),0)),P198)</f>
        <v>0.87500182699999995</v>
      </c>
      <c r="Q199" s="63" cm="1">
        <f t="array" ref="Q199">_xlfn.IFNA(INDEX('Locations &amp; Fiber - Underserved'!$J:$J,MATCH(1,($A199='Locations &amp; Fiber - Underserved'!$A:$A)*($B199='Locations &amp; Fiber - Underserved'!$B:$B),0)),Q198)</f>
        <v>0.123946339</v>
      </c>
      <c r="R199" s="63" cm="1">
        <f t="array" ref="R199">_xlfn.IFNA(INDEX('Locations &amp; Fiber - Underserved'!$K:$K,MATCH(1,($A199='Locations &amp; Fiber - Underserved'!$A:$A)*($B199='Locations &amp; Fiber - Underserved'!$B:$B),0)),R198)</f>
        <v>1.0499999999999999E-3</v>
      </c>
      <c r="T199" s="66">
        <f>'Model Inputs &amp; Summary Results'!$F$44*I199</f>
        <v>43562.380402499999</v>
      </c>
      <c r="U199" s="66">
        <f>'Model Inputs &amp; Summary Results'!$F$45*J199</f>
        <v>3505.2750000000001</v>
      </c>
      <c r="V199" s="66">
        <f>'Model Inputs &amp; Summary Results'!$F$46*K199</f>
        <v>27.476999999999997</v>
      </c>
      <c r="W199" s="67">
        <f t="shared" si="65"/>
        <v>439621.00021728</v>
      </c>
      <c r="X199" s="67">
        <f t="shared" si="66"/>
        <v>146315.48865903754</v>
      </c>
      <c r="Y199" s="68">
        <f t="shared" si="67"/>
        <v>6890747310.9338598</v>
      </c>
      <c r="Z199" s="68">
        <f t="shared" si="68"/>
        <v>2716091734.4437933</v>
      </c>
      <c r="AA199" s="66">
        <f>'Model Inputs &amp; Summary Results'!$F$40*I199</f>
        <v>36027.265954499999</v>
      </c>
      <c r="AB199" s="66">
        <f>'Model Inputs &amp; Summary Results'!$F$41*J199</f>
        <v>2784.0250000000001</v>
      </c>
      <c r="AC199" s="66">
        <f>'Model Inputs &amp; Summary Results'!$F$42*K199</f>
        <v>19.930499999999999</v>
      </c>
      <c r="AD199" s="67">
        <f t="shared" si="69"/>
        <v>143898.99978272</v>
      </c>
      <c r="AE199" s="67">
        <f t="shared" si="70"/>
        <v>47892.735925602465</v>
      </c>
      <c r="AF199" s="68">
        <f t="shared" si="71"/>
        <v>1859733434.7889574</v>
      </c>
      <c r="AG199" s="68">
        <f t="shared" si="83"/>
        <v>733041915.8578161</v>
      </c>
      <c r="AI199" s="68">
        <f t="shared" si="72"/>
        <v>8750480745.7228165</v>
      </c>
      <c r="AJ199" s="68">
        <f t="shared" si="73"/>
        <v>14996.025407394462</v>
      </c>
      <c r="AK199" s="68">
        <f>MIN($AJ199*'Model Inputs &amp; Summary Results'!$F$26,'Model Inputs &amp; Summary Results'!$F$23)</f>
        <v>3000</v>
      </c>
      <c r="AL199" s="68">
        <f t="shared" si="74"/>
        <v>27602.052742298441</v>
      </c>
      <c r="AM199" s="68">
        <f t="shared" si="84"/>
        <v>24602.052742298441</v>
      </c>
      <c r="AN199" s="68">
        <f t="shared" si="75"/>
        <v>1750560000</v>
      </c>
      <c r="AO199" s="69">
        <f t="shared" si="76"/>
        <v>0.20005300861391684</v>
      </c>
      <c r="AP199" s="49" t="b">
        <f>AND(AM199&lt;'Model Inputs &amp; Summary Results'!$F$14,AO199&gt;=0.25)</f>
        <v>0</v>
      </c>
      <c r="AR199" s="68">
        <f t="shared" si="85"/>
        <v>3449133650.3016095</v>
      </c>
      <c r="AS199" s="68">
        <f t="shared" si="86"/>
        <v>5910.9090524773947</v>
      </c>
      <c r="AT199" s="68">
        <f>MIN($AS199*'Model Inputs &amp; Summary Results'!$F$26,'Model Inputs &amp; Summary Results'!$F$23)</f>
        <v>3000</v>
      </c>
      <c r="AU199" s="68">
        <f t="shared" si="87"/>
        <v>1750560000</v>
      </c>
      <c r="AV199" s="68">
        <f t="shared" si="88"/>
        <v>1698573650.3016095</v>
      </c>
      <c r="AX199" s="66">
        <f>'Model Inputs &amp; Summary Results'!$F$40*P199</f>
        <v>33468.819882750002</v>
      </c>
      <c r="AY199" s="66">
        <f>'Model Inputs &amp; Summary Results'!$F$41*Q199</f>
        <v>5980.4108567499998</v>
      </c>
      <c r="AZ199" s="66">
        <f>'Model Inputs &amp; Summary Results'!$F$42*R199</f>
        <v>54.074999999999996</v>
      </c>
      <c r="BA199" s="68">
        <f t="shared" si="77"/>
        <v>1406667568.1647449</v>
      </c>
      <c r="BB199" s="68">
        <f t="shared" si="89"/>
        <v>557783125.69455397</v>
      </c>
      <c r="BD199" s="68">
        <f t="shared" si="78"/>
        <v>12050.712060968095</v>
      </c>
      <c r="BE199" s="68">
        <f>MIN($BD199*'Model Inputs &amp; Summary Results'!$F$26,'Model Inputs &amp; Summary Results'!$F$23)</f>
        <v>3000</v>
      </c>
      <c r="BF199" s="68">
        <f t="shared" si="79"/>
        <v>21454.981017185237</v>
      </c>
      <c r="BG199" s="68">
        <f t="shared" si="92"/>
        <v>18454.981017185237</v>
      </c>
      <c r="BH199" s="68">
        <f t="shared" si="80"/>
        <v>350187000</v>
      </c>
      <c r="BI199" s="70">
        <f t="shared" si="81"/>
        <v>0.24894794472078643</v>
      </c>
      <c r="BJ199" s="49" t="b">
        <f>AND(BG199&lt;'Model Inputs &amp; Summary Results'!$F$14,BG199&lt;$BX$23,BI199&gt;=0.25)</f>
        <v>0</v>
      </c>
      <c r="BL199" s="68">
        <f t="shared" si="90"/>
        <v>4778.4451652507432</v>
      </c>
      <c r="BM199" s="68">
        <f>MIN($BL199*'Model Inputs &amp; Summary Results'!$F$26,'Model Inputs &amp; Summary Results'!$F$23)</f>
        <v>3000</v>
      </c>
      <c r="BN199" s="68">
        <f t="shared" si="91"/>
        <v>350187000</v>
      </c>
      <c r="BO199" s="68">
        <f t="shared" si="93"/>
        <v>1056480568.1647449</v>
      </c>
      <c r="BS199" s="49"/>
      <c r="BT199" s="49"/>
      <c r="BU199" s="49"/>
      <c r="BV199" s="49"/>
      <c r="BW199" s="49"/>
      <c r="BX199" s="49"/>
    </row>
    <row r="200" spans="1:76" x14ac:dyDescent="0.45">
      <c r="A200" s="49" t="str">
        <f t="shared" si="82"/>
        <v>TX</v>
      </c>
      <c r="B200" s="62">
        <v>0.90500000000000003</v>
      </c>
      <c r="C200" s="63" cm="1">
        <f t="array" ref="C200">_xlfn.IFNA(INDEX('Locations &amp; Fiber - Unserved'!$H:$H,MATCH(1,($A200='Locations &amp; Fiber - Unserved'!$A:$A)*($B200='Locations &amp; Fiber - Unserved'!$B:$B),0)),C199)</f>
        <v>0.24652621499999999</v>
      </c>
      <c r="D200" s="63" cm="1">
        <f t="array" ref="D200">_xlfn.IFNA(INDEX('Locations &amp; Fiber - Unserved'!$G:$G,MATCH(1,($A200='Locations &amp; Fiber - Unserved'!$A:$A)*($B200='Locations &amp; Fiber - Unserved'!$B:$B),0)),D199)</f>
        <v>0.75347378499999995</v>
      </c>
      <c r="E200" s="64" cm="1">
        <f t="array" ref="E200">_xlfn.IFNA(INDEX('Locations &amp; Fiber - Unserved'!$C:$C,MATCH(1,($A200='Locations &amp; Fiber - Unserved'!$A:$A)*($B200='Locations &amp; Fiber - Unserved'!$B:$B),0)),E199)</f>
        <v>584161</v>
      </c>
      <c r="F200" s="64" cm="1">
        <f t="array" ref="F200">_xlfn.IFNA(INDEX('Locations &amp; Fiber - Unserved'!$D:$D,MATCH(1,($A200='Locations &amp; Fiber - Unserved'!$A:$A)*($B200='Locations &amp; Fiber - Unserved'!$B:$B),0)),F199)</f>
        <v>76927.685419999994</v>
      </c>
      <c r="G200" s="65" cm="1">
        <f t="array" ref="G200">_xlfn.IFNA(INDEX('Locations &amp; Fiber - Unserved'!$F:$F,MATCH(1,($A200='Locations &amp; Fiber - Unserved'!$A:$A)*($B200='Locations &amp; Fiber - Unserved'!$B:$B),0)),G199)</f>
        <v>0.334363719</v>
      </c>
      <c r="H200" s="65" cm="1">
        <f t="array" ref="H200">_xlfn.IFNA(INDEX('Locations &amp; Fiber - Unserved'!$E:$E,MATCH(1,($A200='Locations &amp; Fiber - Unserved'!$A:$A)*($B200='Locations &amp; Fiber - Unserved'!$B:$B),0)),H199)</f>
        <v>0.59195650899999996</v>
      </c>
      <c r="I200" s="63" cm="1">
        <f t="array" ref="I200">_xlfn.IFNA(INDEX('Locations &amp; Fiber - Unserved'!$I:$I,MATCH(1,($A200='Locations &amp; Fiber - Unserved'!$A:$A)*($B200='Locations &amp; Fiber - Unserved'!$B:$B),0)),I199)</f>
        <v>0.94209839399999995</v>
      </c>
      <c r="J200" s="63" cm="1">
        <f t="array" ref="J200">_xlfn.IFNA(INDEX('Locations &amp; Fiber - Unserved'!$J:$J,MATCH(1,($A200='Locations &amp; Fiber - Unserved'!$A:$A)*($B200='Locations &amp; Fiber - Unserved'!$B:$B),0)),J199)</f>
        <v>5.7500000000000002E-2</v>
      </c>
      <c r="K200" s="63" cm="1">
        <f t="array" ref="K200">_xlfn.IFNA(INDEX('Locations &amp; Fiber - Unserved'!$K:$K,MATCH(1,($A200='Locations &amp; Fiber - Unserved'!$A:$A)*($B200='Locations &amp; Fiber - Unserved'!$B:$B),0)),K199)</f>
        <v>3.86E-4</v>
      </c>
      <c r="L200" s="64" cm="1">
        <f t="array" ref="L200">_xlfn.IFNA(INDEX('Locations &amp; Fiber - Underserved'!$C:$C,MATCH(1,($A200='Locations &amp; Fiber - Underserved'!$A:$A)*($B200='Locations &amp; Fiber - Underserved'!$B:$B),0)),L199)</f>
        <v>116855</v>
      </c>
      <c r="M200" s="64" cm="1">
        <f t="array" ref="M200">_xlfn.IFNA(INDEX('Locations &amp; Fiber - Underserved'!$D:$D,MATCH(1,($A200='Locations &amp; Fiber - Underserved'!$A:$A)*($B200='Locations &amp; Fiber - Underserved'!$B:$B),0)),M199)</f>
        <v>14188.53126</v>
      </c>
      <c r="N200" s="65" cm="1">
        <f t="array" ref="N200">_xlfn.IFNA(INDEX('Locations &amp; Fiber - Underserved'!$F:$F,MATCH(1,($A200='Locations &amp; Fiber - Underserved'!$A:$A)*($B200='Locations &amp; Fiber - Underserved'!$B:$B),0)),N199)</f>
        <v>0.306542588</v>
      </c>
      <c r="O200" s="72" cm="1">
        <f t="array" ref="O200">_xlfn.IFNA(INDEX('Locations &amp; Fiber - Underserved'!$E:$E,MATCH(1,($A200='Locations &amp; Fiber - Underserved'!$A:$A)*($B200='Locations &amp; Fiber - Underserved'!$B:$B),0)),O199)</f>
        <v>0.546503666</v>
      </c>
      <c r="P200" s="63" cm="1">
        <f t="array" ref="P200">_xlfn.IFNA(INDEX('Locations &amp; Fiber - Underserved'!$I:$I,MATCH(1,($A200='Locations &amp; Fiber - Underserved'!$A:$A)*($B200='Locations &amp; Fiber - Underserved'!$B:$B),0)),P199)</f>
        <v>0.87547746900000001</v>
      </c>
      <c r="Q200" s="63" cm="1">
        <f t="array" ref="Q200">_xlfn.IFNA(INDEX('Locations &amp; Fiber - Underserved'!$J:$J,MATCH(1,($A200='Locations &amp; Fiber - Underserved'!$A:$A)*($B200='Locations &amp; Fiber - Underserved'!$B:$B),0)),Q199)</f>
        <v>0.12347577999999999</v>
      </c>
      <c r="R200" s="63" cm="1">
        <f t="array" ref="R200">_xlfn.IFNA(INDEX('Locations &amp; Fiber - Underserved'!$K:$K,MATCH(1,($A200='Locations &amp; Fiber - Underserved'!$A:$A)*($B200='Locations &amp; Fiber - Underserved'!$B:$B),0)),R199)</f>
        <v>1.0499999999999999E-3</v>
      </c>
      <c r="T200" s="66">
        <f>'Model Inputs &amp; Summary Results'!$F$44*I200</f>
        <v>43572.050722499996</v>
      </c>
      <c r="U200" s="66">
        <f>'Model Inputs &amp; Summary Results'!$F$45*J200</f>
        <v>3493.125</v>
      </c>
      <c r="V200" s="66">
        <f>'Model Inputs &amp; Summary Results'!$F$46*K200</f>
        <v>27.405999999999999</v>
      </c>
      <c r="W200" s="67">
        <f t="shared" si="65"/>
        <v>440149.999719385</v>
      </c>
      <c r="X200" s="67">
        <f t="shared" si="66"/>
        <v>147170.19082402252</v>
      </c>
      <c r="Y200" s="68">
        <f t="shared" si="67"/>
        <v>6930624238.4961996</v>
      </c>
      <c r="Z200" s="68">
        <f t="shared" si="68"/>
        <v>2729627046.1747317</v>
      </c>
      <c r="AA200" s="66">
        <f>'Model Inputs &amp; Summary Results'!$F$40*I200</f>
        <v>36035.263570499999</v>
      </c>
      <c r="AB200" s="66">
        <f>'Model Inputs &amp; Summary Results'!$F$41*J200</f>
        <v>2774.375</v>
      </c>
      <c r="AC200" s="66">
        <f>'Model Inputs &amp; Summary Results'!$F$42*K200</f>
        <v>19.879000000000001</v>
      </c>
      <c r="AD200" s="67">
        <f t="shared" si="69"/>
        <v>144011.000280615</v>
      </c>
      <c r="AE200" s="67">
        <f t="shared" si="70"/>
        <v>48152.053630736475</v>
      </c>
      <c r="AF200" s="68">
        <f t="shared" si="71"/>
        <v>1869721012.5103402</v>
      </c>
      <c r="AG200" s="68">
        <f t="shared" si="83"/>
        <v>736389806.88077414</v>
      </c>
      <c r="AI200" s="68">
        <f t="shared" si="72"/>
        <v>8800345251.0065403</v>
      </c>
      <c r="AJ200" s="68">
        <f t="shared" si="73"/>
        <v>15064.931159400474</v>
      </c>
      <c r="AK200" s="68">
        <f>MIN($AJ200*'Model Inputs &amp; Summary Results'!$F$26,'Model Inputs &amp; Summary Results'!$F$23)</f>
        <v>3000</v>
      </c>
      <c r="AL200" s="68">
        <f t="shared" si="74"/>
        <v>27876.760276248304</v>
      </c>
      <c r="AM200" s="68">
        <f t="shared" si="84"/>
        <v>24876.760276248304</v>
      </c>
      <c r="AN200" s="68">
        <f t="shared" si="75"/>
        <v>1752483000</v>
      </c>
      <c r="AO200" s="69">
        <f t="shared" si="76"/>
        <v>0.19913798266034616</v>
      </c>
      <c r="AP200" s="49" t="b">
        <f>AND(AM200&lt;'Model Inputs &amp; Summary Results'!$F$14,AO200&gt;=0.25)</f>
        <v>0</v>
      </c>
      <c r="AR200" s="68">
        <f t="shared" si="85"/>
        <v>3466016853.0555058</v>
      </c>
      <c r="AS200" s="68">
        <f t="shared" si="86"/>
        <v>5933.324636625016</v>
      </c>
      <c r="AT200" s="68">
        <f>MIN($AS200*'Model Inputs &amp; Summary Results'!$F$26,'Model Inputs &amp; Summary Results'!$F$23)</f>
        <v>3000</v>
      </c>
      <c r="AU200" s="68">
        <f t="shared" si="87"/>
        <v>1752483000</v>
      </c>
      <c r="AV200" s="68">
        <f t="shared" si="88"/>
        <v>1713533853.0555058</v>
      </c>
      <c r="AX200" s="66">
        <f>'Model Inputs &amp; Summary Results'!$F$40*P200</f>
        <v>33487.013189249999</v>
      </c>
      <c r="AY200" s="66">
        <f>'Model Inputs &amp; Summary Results'!$F$41*Q200</f>
        <v>5957.7063849999995</v>
      </c>
      <c r="AZ200" s="66">
        <f>'Model Inputs &amp; Summary Results'!$F$42*R200</f>
        <v>54.074999999999996</v>
      </c>
      <c r="BA200" s="68">
        <f t="shared" si="77"/>
        <v>1414887668.1723089</v>
      </c>
      <c r="BB200" s="68">
        <f t="shared" si="89"/>
        <v>560429881.5490644</v>
      </c>
      <c r="BD200" s="68">
        <f t="shared" si="78"/>
        <v>12108.062711670951</v>
      </c>
      <c r="BE200" s="68">
        <f>MIN($BD200*'Model Inputs &amp; Summary Results'!$F$26,'Model Inputs &amp; Summary Results'!$F$23)</f>
        <v>3000</v>
      </c>
      <c r="BF200" s="68">
        <f t="shared" si="79"/>
        <v>21586.236037408529</v>
      </c>
      <c r="BG200" s="68">
        <f t="shared" si="92"/>
        <v>18586.236037408529</v>
      </c>
      <c r="BH200" s="68">
        <f t="shared" si="80"/>
        <v>350565000</v>
      </c>
      <c r="BI200" s="70">
        <f t="shared" si="81"/>
        <v>0.24776878609228731</v>
      </c>
      <c r="BJ200" s="49" t="b">
        <f>AND(BG200&lt;'Model Inputs &amp; Summary Results'!$F$14,BG200&lt;$BX$23,BI200&gt;=0.25)</f>
        <v>0</v>
      </c>
      <c r="BL200" s="68">
        <f t="shared" si="90"/>
        <v>4795.9426772415763</v>
      </c>
      <c r="BM200" s="68">
        <f>MIN($BL200*'Model Inputs &amp; Summary Results'!$F$26,'Model Inputs &amp; Summary Results'!$F$23)</f>
        <v>3000</v>
      </c>
      <c r="BN200" s="68">
        <f t="shared" si="91"/>
        <v>350565000</v>
      </c>
      <c r="BO200" s="68">
        <f t="shared" si="93"/>
        <v>1064322668.1723089</v>
      </c>
      <c r="BS200" s="49"/>
      <c r="BT200" s="49"/>
      <c r="BU200" s="49"/>
      <c r="BV200" s="49"/>
      <c r="BW200" s="49"/>
      <c r="BX200" s="49"/>
    </row>
    <row r="201" spans="1:76" x14ac:dyDescent="0.45">
      <c r="A201" s="49" t="str">
        <f t="shared" si="82"/>
        <v>TX</v>
      </c>
      <c r="B201" s="62">
        <v>0.90600000000000003</v>
      </c>
      <c r="C201" s="63" cm="1">
        <f t="array" ref="C201">_xlfn.IFNA(INDEX('Locations &amp; Fiber - Unserved'!$H:$H,MATCH(1,($A201='Locations &amp; Fiber - Unserved'!$A:$A)*($B201='Locations &amp; Fiber - Unserved'!$B:$B),0)),C200)</f>
        <v>0.24653174999999999</v>
      </c>
      <c r="D201" s="63" cm="1">
        <f t="array" ref="D201">_xlfn.IFNA(INDEX('Locations &amp; Fiber - Unserved'!$G:$G,MATCH(1,($A201='Locations &amp; Fiber - Unserved'!$A:$A)*($B201='Locations &amp; Fiber - Unserved'!$B:$B),0)),D200)</f>
        <v>0.75346824999999995</v>
      </c>
      <c r="E201" s="64" cm="1">
        <f t="array" ref="E201">_xlfn.IFNA(INDEX('Locations &amp; Fiber - Unserved'!$C:$C,MATCH(1,($A201='Locations &amp; Fiber - Unserved'!$A:$A)*($B201='Locations &amp; Fiber - Unserved'!$B:$B),0)),E200)</f>
        <v>584805</v>
      </c>
      <c r="F201" s="64" cm="1">
        <f t="array" ref="F201">_xlfn.IFNA(INDEX('Locations &amp; Fiber - Unserved'!$D:$D,MATCH(1,($A201='Locations &amp; Fiber - Unserved'!$A:$A)*($B201='Locations &amp; Fiber - Unserved'!$B:$B),0)),F200)</f>
        <v>77310.128129999997</v>
      </c>
      <c r="G201" s="65" cm="1">
        <f t="array" ref="G201">_xlfn.IFNA(INDEX('Locations &amp; Fiber - Unserved'!$F:$F,MATCH(1,($A201='Locations &amp; Fiber - Unserved'!$A:$A)*($B201='Locations &amp; Fiber - Unserved'!$B:$B),0)),G200)</f>
        <v>0.33593278999999998</v>
      </c>
      <c r="H201" s="65" cm="1">
        <f t="array" ref="H201">_xlfn.IFNA(INDEX('Locations &amp; Fiber - Unserved'!$E:$E,MATCH(1,($A201='Locations &amp; Fiber - Unserved'!$A:$A)*($B201='Locations &amp; Fiber - Unserved'!$B:$B),0)),H200)</f>
        <v>0.59622652700000001</v>
      </c>
      <c r="I201" s="63" cm="1">
        <f t="array" ref="I201">_xlfn.IFNA(INDEX('Locations &amp; Fiber - Unserved'!$I:$I,MATCH(1,($A201='Locations &amp; Fiber - Unserved'!$A:$A)*($B201='Locations &amp; Fiber - Unserved'!$B:$B),0)),I200)</f>
        <v>0.94234750700000003</v>
      </c>
      <c r="J201" s="63" cm="1">
        <f t="array" ref="J201">_xlfn.IFNA(INDEX('Locations &amp; Fiber - Unserved'!$J:$J,MATCH(1,($A201='Locations &amp; Fiber - Unserved'!$A:$A)*($B201='Locations &amp; Fiber - Unserved'!$B:$B),0)),J200)</f>
        <v>5.7299999999999997E-2</v>
      </c>
      <c r="K201" s="63" cm="1">
        <f t="array" ref="K201">_xlfn.IFNA(INDEX('Locations &amp; Fiber - Unserved'!$K:$K,MATCH(1,($A201='Locations &amp; Fiber - Unserved'!$A:$A)*($B201='Locations &amp; Fiber - Unserved'!$B:$B),0)),K200)</f>
        <v>3.8499999999999998E-4</v>
      </c>
      <c r="L201" s="64" cm="1">
        <f t="array" ref="L201">_xlfn.IFNA(INDEX('Locations &amp; Fiber - Underserved'!$C:$C,MATCH(1,($A201='Locations &amp; Fiber - Underserved'!$A:$A)*($B201='Locations &amp; Fiber - Underserved'!$B:$B),0)),L200)</f>
        <v>116975</v>
      </c>
      <c r="M201" s="64" cm="1">
        <f t="array" ref="M201">_xlfn.IFNA(INDEX('Locations &amp; Fiber - Underserved'!$D:$D,MATCH(1,($A201='Locations &amp; Fiber - Underserved'!$A:$A)*($B201='Locations &amp; Fiber - Underserved'!$B:$B),0)),M200)</f>
        <v>14254.4681</v>
      </c>
      <c r="N201" s="65" cm="1">
        <f t="array" ref="N201">_xlfn.IFNA(INDEX('Locations &amp; Fiber - Underserved'!$F:$F,MATCH(1,($A201='Locations &amp; Fiber - Underserved'!$A:$A)*($B201='Locations &amp; Fiber - Underserved'!$B:$B),0)),N200)</f>
        <v>0.30789998000000002</v>
      </c>
      <c r="O201" s="72" cm="1">
        <f t="array" ref="O201">_xlfn.IFNA(INDEX('Locations &amp; Fiber - Underserved'!$E:$E,MATCH(1,($A201='Locations &amp; Fiber - Underserved'!$A:$A)*($B201='Locations &amp; Fiber - Underserved'!$B:$B),0)),O200)</f>
        <v>0.55305950400000004</v>
      </c>
      <c r="P201" s="63" cm="1">
        <f t="array" ref="P201">_xlfn.IFNA(INDEX('Locations &amp; Fiber - Underserved'!$I:$I,MATCH(1,($A201='Locations &amp; Fiber - Underserved'!$A:$A)*($B201='Locations &amp; Fiber - Underserved'!$B:$B),0)),P200)</f>
        <v>0.87590034999999999</v>
      </c>
      <c r="Q201" s="63" cm="1">
        <f t="array" ref="Q201">_xlfn.IFNA(INDEX('Locations &amp; Fiber - Underserved'!$J:$J,MATCH(1,($A201='Locations &amp; Fiber - Underserved'!$A:$A)*($B201='Locations &amp; Fiber - Underserved'!$B:$B),0)),Q200)</f>
        <v>0.123056982</v>
      </c>
      <c r="R201" s="63" cm="1">
        <f t="array" ref="R201">_xlfn.IFNA(INDEX('Locations &amp; Fiber - Underserved'!$K:$K,MATCH(1,($A201='Locations &amp; Fiber - Underserved'!$A:$A)*($B201='Locations &amp; Fiber - Underserved'!$B:$B),0)),R200)</f>
        <v>1.0399999999999999E-3</v>
      </c>
      <c r="T201" s="66">
        <f>'Model Inputs &amp; Summary Results'!$F$44*I201</f>
        <v>43583.57219875</v>
      </c>
      <c r="U201" s="66">
        <f>'Model Inputs &amp; Summary Results'!$F$45*J201</f>
        <v>3480.9749999999999</v>
      </c>
      <c r="V201" s="66">
        <f>'Model Inputs &amp; Summary Results'!$F$46*K201</f>
        <v>27.334999999999997</v>
      </c>
      <c r="W201" s="67">
        <f t="shared" si="65"/>
        <v>440631.99994124996</v>
      </c>
      <c r="X201" s="67">
        <f t="shared" si="66"/>
        <v>148022.73710354391</v>
      </c>
      <c r="Y201" s="68">
        <f t="shared" si="67"/>
        <v>6970669298.4166307</v>
      </c>
      <c r="Z201" s="68">
        <f t="shared" si="68"/>
        <v>2743136371.4920778</v>
      </c>
      <c r="AA201" s="66">
        <f>'Model Inputs &amp; Summary Results'!$F$40*I201</f>
        <v>36044.792142750004</v>
      </c>
      <c r="AB201" s="66">
        <f>'Model Inputs &amp; Summary Results'!$F$41*J201</f>
        <v>2764.7249999999999</v>
      </c>
      <c r="AC201" s="66">
        <f>'Model Inputs &amp; Summary Results'!$F$42*K201</f>
        <v>19.827500000000001</v>
      </c>
      <c r="AD201" s="67">
        <f t="shared" si="69"/>
        <v>144173.00005875001</v>
      </c>
      <c r="AE201" s="67">
        <f t="shared" si="70"/>
        <v>48432.438152406052</v>
      </c>
      <c r="AF201" s="68">
        <f t="shared" si="71"/>
        <v>1880599832.9084487</v>
      </c>
      <c r="AG201" s="68">
        <f t="shared" si="83"/>
        <v>740064057.12646341</v>
      </c>
      <c r="AI201" s="68">
        <f t="shared" si="72"/>
        <v>8851269131.325079</v>
      </c>
      <c r="AJ201" s="68">
        <f t="shared" si="73"/>
        <v>15135.419723369463</v>
      </c>
      <c r="AK201" s="68">
        <f>MIN($AJ201*'Model Inputs &amp; Summary Results'!$F$26,'Model Inputs &amp; Summary Results'!$F$23)</f>
        <v>3000</v>
      </c>
      <c r="AL201" s="68">
        <f t="shared" si="74"/>
        <v>28077.429373253835</v>
      </c>
      <c r="AM201" s="68">
        <f t="shared" si="84"/>
        <v>25077.429373253835</v>
      </c>
      <c r="AN201" s="68">
        <f t="shared" si="75"/>
        <v>1754415000</v>
      </c>
      <c r="AO201" s="69">
        <f t="shared" si="76"/>
        <v>0.19821055873118112</v>
      </c>
      <c r="AP201" s="49" t="b">
        <f>AND(AM201&lt;'Model Inputs &amp; Summary Results'!$F$14,AO201&gt;=0.25)</f>
        <v>0</v>
      </c>
      <c r="AR201" s="68">
        <f t="shared" si="85"/>
        <v>3483200428.6185412</v>
      </c>
      <c r="AS201" s="68">
        <f t="shared" si="86"/>
        <v>5956.1741582553868</v>
      </c>
      <c r="AT201" s="68">
        <f>MIN($AS201*'Model Inputs &amp; Summary Results'!$F$26,'Model Inputs &amp; Summary Results'!$F$23)</f>
        <v>3000</v>
      </c>
      <c r="AU201" s="68">
        <f t="shared" si="87"/>
        <v>1754415000</v>
      </c>
      <c r="AV201" s="68">
        <f t="shared" si="88"/>
        <v>1728785428.6185412</v>
      </c>
      <c r="AX201" s="66">
        <f>'Model Inputs &amp; Summary Results'!$F$40*P201</f>
        <v>33503.188387499998</v>
      </c>
      <c r="AY201" s="66">
        <f>'Model Inputs &amp; Summary Results'!$F$41*Q201</f>
        <v>5937.4993814999998</v>
      </c>
      <c r="AZ201" s="66">
        <f>'Model Inputs &amp; Summary Results'!$F$42*R201</f>
        <v>53.559999999999995</v>
      </c>
      <c r="BA201" s="68">
        <f t="shared" si="77"/>
        <v>1422448530.5357921</v>
      </c>
      <c r="BB201" s="68">
        <f t="shared" si="89"/>
        <v>562969494.95670664</v>
      </c>
      <c r="BD201" s="68">
        <f t="shared" si="78"/>
        <v>12160.278098190143</v>
      </c>
      <c r="BE201" s="68">
        <f>MIN($BD201*'Model Inputs &amp; Summary Results'!$F$26,'Model Inputs &amp; Summary Results'!$F$23)</f>
        <v>3000</v>
      </c>
      <c r="BF201" s="68">
        <f t="shared" si="79"/>
        <v>21842.669081976244</v>
      </c>
      <c r="BG201" s="68">
        <f t="shared" si="92"/>
        <v>18842.669081976244</v>
      </c>
      <c r="BH201" s="68">
        <f t="shared" si="80"/>
        <v>350925000</v>
      </c>
      <c r="BI201" s="70">
        <f t="shared" si="81"/>
        <v>0.2467048841955761</v>
      </c>
      <c r="BJ201" s="49" t="b">
        <f>AND(BG201&lt;'Model Inputs &amp; Summary Results'!$F$14,BG201&lt;$BX$23,BI201&gt;=0.25)</f>
        <v>0</v>
      </c>
      <c r="BL201" s="68">
        <f t="shared" si="90"/>
        <v>4812.7334469476955</v>
      </c>
      <c r="BM201" s="68">
        <f>MIN($BL201*'Model Inputs &amp; Summary Results'!$F$26,'Model Inputs &amp; Summary Results'!$F$23)</f>
        <v>3000</v>
      </c>
      <c r="BN201" s="68">
        <f t="shared" si="91"/>
        <v>350925000</v>
      </c>
      <c r="BO201" s="68">
        <f t="shared" si="93"/>
        <v>1071523530.5357921</v>
      </c>
      <c r="BS201" s="49"/>
      <c r="BT201" s="49"/>
      <c r="BU201" s="49"/>
      <c r="BV201" s="49"/>
      <c r="BW201" s="49"/>
      <c r="BX201" s="49"/>
    </row>
    <row r="202" spans="1:76" x14ac:dyDescent="0.45">
      <c r="A202" s="49" t="str">
        <f t="shared" si="82"/>
        <v>TX</v>
      </c>
      <c r="B202" s="62">
        <v>0.90700000000000003</v>
      </c>
      <c r="C202" s="63" cm="1">
        <f t="array" ref="C202">_xlfn.IFNA(INDEX('Locations &amp; Fiber - Unserved'!$H:$H,MATCH(1,($A202='Locations &amp; Fiber - Unserved'!$A:$A)*($B202='Locations &amp; Fiber - Unserved'!$B:$B),0)),C201)</f>
        <v>0.24654410500000001</v>
      </c>
      <c r="D202" s="63" cm="1">
        <f t="array" ref="D202">_xlfn.IFNA(INDEX('Locations &amp; Fiber - Unserved'!$G:$G,MATCH(1,($A202='Locations &amp; Fiber - Unserved'!$A:$A)*($B202='Locations &amp; Fiber - Unserved'!$B:$B),0)),D201)</f>
        <v>0.75345589499999999</v>
      </c>
      <c r="E202" s="64" cm="1">
        <f t="array" ref="E202">_xlfn.IFNA(INDEX('Locations &amp; Fiber - Unserved'!$C:$C,MATCH(1,($A202='Locations &amp; Fiber - Unserved'!$A:$A)*($B202='Locations &amp; Fiber - Unserved'!$B:$B),0)),E201)</f>
        <v>585449</v>
      </c>
      <c r="F202" s="64" cm="1">
        <f t="array" ref="F202">_xlfn.IFNA(INDEX('Locations &amp; Fiber - Unserved'!$D:$D,MATCH(1,($A202='Locations &amp; Fiber - Unserved'!$A:$A)*($B202='Locations &amp; Fiber - Unserved'!$B:$B),0)),F201)</f>
        <v>77696.469169999997</v>
      </c>
      <c r="G202" s="65" cm="1">
        <f t="array" ref="G202">_xlfn.IFNA(INDEX('Locations &amp; Fiber - Unserved'!$F:$F,MATCH(1,($A202='Locations &amp; Fiber - Unserved'!$A:$A)*($B202='Locations &amp; Fiber - Unserved'!$B:$B),0)),G201)</f>
        <v>0.33749290999999998</v>
      </c>
      <c r="H202" s="65" cm="1">
        <f t="array" ref="H202">_xlfn.IFNA(INDEX('Locations &amp; Fiber - Unserved'!$E:$E,MATCH(1,($A202='Locations &amp; Fiber - Unserved'!$A:$A)*($B202='Locations &amp; Fiber - Unserved'!$B:$B),0)),H201)</f>
        <v>0.60233487299999999</v>
      </c>
      <c r="I202" s="63" cm="1">
        <f t="array" ref="I202">_xlfn.IFNA(INDEX('Locations &amp; Fiber - Unserved'!$I:$I,MATCH(1,($A202='Locations &amp; Fiber - Unserved'!$A:$A)*($B202='Locations &amp; Fiber - Unserved'!$B:$B),0)),I201)</f>
        <v>0.94256060600000002</v>
      </c>
      <c r="J202" s="63" cm="1">
        <f t="array" ref="J202">_xlfn.IFNA(INDEX('Locations &amp; Fiber - Unserved'!$J:$J,MATCH(1,($A202='Locations &amp; Fiber - Unserved'!$A:$A)*($B202='Locations &amp; Fiber - Unserved'!$B:$B),0)),J201)</f>
        <v>5.7099999999999998E-2</v>
      </c>
      <c r="K202" s="63" cm="1">
        <f t="array" ref="K202">_xlfn.IFNA(INDEX('Locations &amp; Fiber - Unserved'!$K:$K,MATCH(1,($A202='Locations &amp; Fiber - Unserved'!$A:$A)*($B202='Locations &amp; Fiber - Unserved'!$B:$B),0)),K201)</f>
        <v>3.8299999999999999E-4</v>
      </c>
      <c r="L202" s="64" cm="1">
        <f t="array" ref="L202">_xlfn.IFNA(INDEX('Locations &amp; Fiber - Underserved'!$C:$C,MATCH(1,($A202='Locations &amp; Fiber - Underserved'!$A:$A)*($B202='Locations &amp; Fiber - Underserved'!$B:$B),0)),L201)</f>
        <v>117113</v>
      </c>
      <c r="M202" s="64" cm="1">
        <f t="array" ref="M202">_xlfn.IFNA(INDEX('Locations &amp; Fiber - Underserved'!$D:$D,MATCH(1,($A202='Locations &amp; Fiber - Underserved'!$A:$A)*($B202='Locations &amp; Fiber - Underserved'!$B:$B),0)),M201)</f>
        <v>14330.957609999999</v>
      </c>
      <c r="N202" s="65" cm="1">
        <f t="array" ref="N202">_xlfn.IFNA(INDEX('Locations &amp; Fiber - Underserved'!$F:$F,MATCH(1,($A202='Locations &amp; Fiber - Underserved'!$A:$A)*($B202='Locations &amp; Fiber - Underserved'!$B:$B),0)),N201)</f>
        <v>0.30937891299999998</v>
      </c>
      <c r="O202" s="72" cm="1">
        <f t="array" ref="O202">_xlfn.IFNA(INDEX('Locations &amp; Fiber - Underserved'!$E:$E,MATCH(1,($A202='Locations &amp; Fiber - Underserved'!$A:$A)*($B202='Locations &amp; Fiber - Underserved'!$B:$B),0)),O201)</f>
        <v>0.55600245199999998</v>
      </c>
      <c r="P202" s="63" cm="1">
        <f t="array" ref="P202">_xlfn.IFNA(INDEX('Locations &amp; Fiber - Underserved'!$I:$I,MATCH(1,($A202='Locations &amp; Fiber - Underserved'!$A:$A)*($B202='Locations &amp; Fiber - Underserved'!$B:$B),0)),P201)</f>
        <v>0.87638896399999999</v>
      </c>
      <c r="Q202" s="63" cm="1">
        <f t="array" ref="Q202">_xlfn.IFNA(INDEX('Locations &amp; Fiber - Underserved'!$J:$J,MATCH(1,($A202='Locations &amp; Fiber - Underserved'!$A:$A)*($B202='Locations &amp; Fiber - Underserved'!$B:$B),0)),Q201)</f>
        <v>0.122572534</v>
      </c>
      <c r="R202" s="63" cm="1">
        <f t="array" ref="R202">_xlfn.IFNA(INDEX('Locations &amp; Fiber - Underserved'!$K:$K,MATCH(1,($A202='Locations &amp; Fiber - Underserved'!$A:$A)*($B202='Locations &amp; Fiber - Underserved'!$B:$B),0)),R201)</f>
        <v>1.0399999999999999E-3</v>
      </c>
      <c r="T202" s="66">
        <f>'Model Inputs &amp; Summary Results'!$F$44*I202</f>
        <v>43593.428027499998</v>
      </c>
      <c r="U202" s="66">
        <f>'Model Inputs &amp; Summary Results'!$F$45*J202</f>
        <v>3468.8249999999998</v>
      </c>
      <c r="V202" s="66">
        <f>'Model Inputs &amp; Summary Results'!$F$46*K202</f>
        <v>27.192999999999998</v>
      </c>
      <c r="W202" s="67">
        <f t="shared" si="65"/>
        <v>441110.00027185498</v>
      </c>
      <c r="X202" s="67">
        <f t="shared" si="66"/>
        <v>148871.49762184912</v>
      </c>
      <c r="Y202" s="68">
        <f t="shared" si="67"/>
        <v>7010276352.2971582</v>
      </c>
      <c r="Z202" s="68">
        <f t="shared" si="68"/>
        <v>2756656795.3070884</v>
      </c>
      <c r="AA202" s="66">
        <f>'Model Inputs &amp; Summary Results'!$F$40*I202</f>
        <v>36052.943179499998</v>
      </c>
      <c r="AB202" s="66">
        <f>'Model Inputs &amp; Summary Results'!$F$41*J202</f>
        <v>2755.0749999999998</v>
      </c>
      <c r="AC202" s="66">
        <f>'Model Inputs &amp; Summary Results'!$F$42*K202</f>
        <v>19.724499999999999</v>
      </c>
      <c r="AD202" s="67">
        <f t="shared" si="69"/>
        <v>144338.99972814502</v>
      </c>
      <c r="AE202" s="67">
        <f t="shared" si="70"/>
        <v>48713.38904474087</v>
      </c>
      <c r="AF202" s="68">
        <f t="shared" si="71"/>
        <v>1891430934.8755724</v>
      </c>
      <c r="AG202" s="68">
        <f t="shared" si="83"/>
        <v>743768958.23375487</v>
      </c>
      <c r="AI202" s="68">
        <f t="shared" si="72"/>
        <v>8901707287.1727314</v>
      </c>
      <c r="AJ202" s="68">
        <f t="shared" si="73"/>
        <v>15204.923549570896</v>
      </c>
      <c r="AK202" s="68">
        <f>MIN($AJ202*'Model Inputs &amp; Summary Results'!$F$26,'Model Inputs &amp; Summary Results'!$F$23)</f>
        <v>3000</v>
      </c>
      <c r="AL202" s="68">
        <f t="shared" si="74"/>
        <v>28363.615492614565</v>
      </c>
      <c r="AM202" s="68">
        <f t="shared" si="84"/>
        <v>25363.615492614565</v>
      </c>
      <c r="AN202" s="68">
        <f t="shared" si="75"/>
        <v>1756347000</v>
      </c>
      <c r="AO202" s="69">
        <f t="shared" si="76"/>
        <v>0.19730451062245979</v>
      </c>
      <c r="AP202" s="49" t="b">
        <f>AND(AM202&lt;'Model Inputs &amp; Summary Results'!$F$14,AO202&gt;=0.25)</f>
        <v>0</v>
      </c>
      <c r="AR202" s="68">
        <f t="shared" si="85"/>
        <v>3500425753.540843</v>
      </c>
      <c r="AS202" s="68">
        <f t="shared" si="86"/>
        <v>5979.0447221548638</v>
      </c>
      <c r="AT202" s="68">
        <f>MIN($AS202*'Model Inputs &amp; Summary Results'!$F$26,'Model Inputs &amp; Summary Results'!$F$23)</f>
        <v>3000</v>
      </c>
      <c r="AU202" s="68">
        <f t="shared" si="87"/>
        <v>1756347000</v>
      </c>
      <c r="AV202" s="68">
        <f t="shared" si="88"/>
        <v>1744078753.540843</v>
      </c>
      <c r="AX202" s="66">
        <f>'Model Inputs &amp; Summary Results'!$F$40*P202</f>
        <v>33521.877872999998</v>
      </c>
      <c r="AY202" s="66">
        <f>'Model Inputs &amp; Summary Results'!$F$41*Q202</f>
        <v>5914.1247654999997</v>
      </c>
      <c r="AZ202" s="66">
        <f>'Model Inputs &amp; Summary Results'!$F$42*R202</f>
        <v>53.559999999999995</v>
      </c>
      <c r="BA202" s="68">
        <f t="shared" si="77"/>
        <v>1430797389.6714368</v>
      </c>
      <c r="BB202" s="68">
        <f t="shared" si="89"/>
        <v>565923248.20978308</v>
      </c>
      <c r="BD202" s="68">
        <f t="shared" si="78"/>
        <v>12217.237963944539</v>
      </c>
      <c r="BE202" s="68">
        <f>MIN($BD202*'Model Inputs &amp; Summary Results'!$F$26,'Model Inputs &amp; Summary Results'!$F$23)</f>
        <v>3000</v>
      </c>
      <c r="BF202" s="68">
        <f t="shared" si="79"/>
        <v>21956.293655413585</v>
      </c>
      <c r="BG202" s="68">
        <f t="shared" si="92"/>
        <v>18956.293655413585</v>
      </c>
      <c r="BH202" s="68">
        <f t="shared" si="80"/>
        <v>351339000</v>
      </c>
      <c r="BI202" s="70">
        <f t="shared" si="81"/>
        <v>0.24555468337881176</v>
      </c>
      <c r="BJ202" s="49" t="b">
        <f>AND(BG202&lt;'Model Inputs &amp; Summary Results'!$F$14,BG202&lt;$BX$23,BI202&gt;=0.25)</f>
        <v>0</v>
      </c>
      <c r="BL202" s="68">
        <f t="shared" si="90"/>
        <v>4832.2837619203938</v>
      </c>
      <c r="BM202" s="68">
        <f>MIN($BL202*'Model Inputs &amp; Summary Results'!$F$26,'Model Inputs &amp; Summary Results'!$F$23)</f>
        <v>3000</v>
      </c>
      <c r="BN202" s="68">
        <f t="shared" si="91"/>
        <v>351339000</v>
      </c>
      <c r="BO202" s="68">
        <f t="shared" si="93"/>
        <v>1079458389.6714368</v>
      </c>
      <c r="BS202" s="49"/>
      <c r="BT202" s="49"/>
      <c r="BU202" s="49"/>
      <c r="BV202" s="49"/>
      <c r="BW202" s="49"/>
      <c r="BX202" s="49"/>
    </row>
    <row r="203" spans="1:76" x14ac:dyDescent="0.45">
      <c r="A203" s="49" t="str">
        <f t="shared" si="82"/>
        <v>TX</v>
      </c>
      <c r="B203" s="62">
        <v>0.90800000000000003</v>
      </c>
      <c r="C203" s="63" cm="1">
        <f t="array" ref="C203">_xlfn.IFNA(INDEX('Locations &amp; Fiber - Unserved'!$H:$H,MATCH(1,($A203='Locations &amp; Fiber - Unserved'!$A:$A)*($B203='Locations &amp; Fiber - Unserved'!$B:$B),0)),C202)</f>
        <v>0.246505692</v>
      </c>
      <c r="D203" s="63" cm="1">
        <f t="array" ref="D203">_xlfn.IFNA(INDEX('Locations &amp; Fiber - Unserved'!$G:$G,MATCH(1,($A203='Locations &amp; Fiber - Unserved'!$A:$A)*($B203='Locations &amp; Fiber - Unserved'!$B:$B),0)),D202)</f>
        <v>0.75349430799999995</v>
      </c>
      <c r="E203" s="64" cm="1">
        <f t="array" ref="E203">_xlfn.IFNA(INDEX('Locations &amp; Fiber - Unserved'!$C:$C,MATCH(1,($A203='Locations &amp; Fiber - Unserved'!$A:$A)*($B203='Locations &amp; Fiber - Unserved'!$B:$B),0)),E202)</f>
        <v>586096</v>
      </c>
      <c r="F203" s="64" cm="1">
        <f t="array" ref="F203">_xlfn.IFNA(INDEX('Locations &amp; Fiber - Unserved'!$D:$D,MATCH(1,($A203='Locations &amp; Fiber - Unserved'!$A:$A)*($B203='Locations &amp; Fiber - Unserved'!$B:$B),0)),F202)</f>
        <v>78088.291769999996</v>
      </c>
      <c r="G203" s="65" cm="1">
        <f t="array" ref="G203">_xlfn.IFNA(INDEX('Locations &amp; Fiber - Unserved'!$F:$F,MATCH(1,($A203='Locations &amp; Fiber - Unserved'!$A:$A)*($B203='Locations &amp; Fiber - Unserved'!$B:$B),0)),G202)</f>
        <v>0.33908610300000003</v>
      </c>
      <c r="H203" s="65" cm="1">
        <f t="array" ref="H203">_xlfn.IFNA(INDEX('Locations &amp; Fiber - Unserved'!$E:$E,MATCH(1,($A203='Locations &amp; Fiber - Unserved'!$A:$A)*($B203='Locations &amp; Fiber - Unserved'!$B:$B),0)),H202)</f>
        <v>0.60838083099999996</v>
      </c>
      <c r="I203" s="63" cm="1">
        <f t="array" ref="I203">_xlfn.IFNA(INDEX('Locations &amp; Fiber - Unserved'!$I:$I,MATCH(1,($A203='Locations &amp; Fiber - Unserved'!$A:$A)*($B203='Locations &amp; Fiber - Unserved'!$B:$B),0)),I202)</f>
        <v>0.94277850100000005</v>
      </c>
      <c r="J203" s="63" cm="1">
        <f t="array" ref="J203">_xlfn.IFNA(INDEX('Locations &amp; Fiber - Unserved'!$J:$J,MATCH(1,($A203='Locations &amp; Fiber - Unserved'!$A:$A)*($B203='Locations &amp; Fiber - Unserved'!$B:$B),0)),J202)</f>
        <v>5.6800000000000003E-2</v>
      </c>
      <c r="K203" s="63" cm="1">
        <f t="array" ref="K203">_xlfn.IFNA(INDEX('Locations &amp; Fiber - Unserved'!$K:$K,MATCH(1,($A203='Locations &amp; Fiber - Unserved'!$A:$A)*($B203='Locations &amp; Fiber - Unserved'!$B:$B),0)),K202)</f>
        <v>3.8200000000000002E-4</v>
      </c>
      <c r="L203" s="64" cm="1">
        <f t="array" ref="L203">_xlfn.IFNA(INDEX('Locations &amp; Fiber - Underserved'!$C:$C,MATCH(1,($A203='Locations &amp; Fiber - Underserved'!$A:$A)*($B203='Locations &amp; Fiber - Underserved'!$B:$B),0)),L202)</f>
        <v>117242</v>
      </c>
      <c r="M203" s="64" cm="1">
        <f t="array" ref="M203">_xlfn.IFNA(INDEX('Locations &amp; Fiber - Underserved'!$D:$D,MATCH(1,($A203='Locations &amp; Fiber - Underserved'!$A:$A)*($B203='Locations &amp; Fiber - Underserved'!$B:$B),0)),M202)</f>
        <v>14403.198270000001</v>
      </c>
      <c r="N203" s="65" cm="1">
        <f t="array" ref="N203">_xlfn.IFNA(INDEX('Locations &amp; Fiber - Underserved'!$F:$F,MATCH(1,($A203='Locations &amp; Fiber - Underserved'!$A:$A)*($B203='Locations &amp; Fiber - Underserved'!$B:$B),0)),N202)</f>
        <v>0.31102076400000001</v>
      </c>
      <c r="O203" s="72" cm="1">
        <f t="array" ref="O203">_xlfn.IFNA(INDEX('Locations &amp; Fiber - Underserved'!$E:$E,MATCH(1,($A203='Locations &amp; Fiber - Underserved'!$A:$A)*($B203='Locations &amp; Fiber - Underserved'!$B:$B),0)),O202)</f>
        <v>0.56293109500000005</v>
      </c>
      <c r="P203" s="63" cm="1">
        <f t="array" ref="P203">_xlfn.IFNA(INDEX('Locations &amp; Fiber - Underserved'!$I:$I,MATCH(1,($A203='Locations &amp; Fiber - Underserved'!$A:$A)*($B203='Locations &amp; Fiber - Underserved'!$B:$B),0)),P202)</f>
        <v>0.87681181500000005</v>
      </c>
      <c r="Q203" s="63" cm="1">
        <f t="array" ref="Q203">_xlfn.IFNA(INDEX('Locations &amp; Fiber - Underserved'!$J:$J,MATCH(1,($A203='Locations &amp; Fiber - Underserved'!$A:$A)*($B203='Locations &amp; Fiber - Underserved'!$B:$B),0)),Q202)</f>
        <v>0.122153452</v>
      </c>
      <c r="R203" s="63" cm="1">
        <f t="array" ref="R203">_xlfn.IFNA(INDEX('Locations &amp; Fiber - Underserved'!$K:$K,MATCH(1,($A203='Locations &amp; Fiber - Underserved'!$A:$A)*($B203='Locations &amp; Fiber - Underserved'!$B:$B),0)),R202)</f>
        <v>1.0300000000000001E-3</v>
      </c>
      <c r="T203" s="66">
        <f>'Model Inputs &amp; Summary Results'!$F$44*I203</f>
        <v>43603.505671250001</v>
      </c>
      <c r="U203" s="66">
        <f>'Model Inputs &amp; Summary Results'!$F$45*J203</f>
        <v>3450.6000000000004</v>
      </c>
      <c r="V203" s="66">
        <f>'Model Inputs &amp; Summary Results'!$F$46*K203</f>
        <v>27.122</v>
      </c>
      <c r="W203" s="67">
        <f t="shared" si="65"/>
        <v>441619.99994156795</v>
      </c>
      <c r="X203" s="67">
        <f t="shared" si="66"/>
        <v>149747.2047870465</v>
      </c>
      <c r="Y203" s="68">
        <f t="shared" si="67"/>
        <v>7050282241.7122345</v>
      </c>
      <c r="Z203" s="68">
        <f t="shared" si="68"/>
        <v>2770216280.1171384</v>
      </c>
      <c r="AA203" s="66">
        <f>'Model Inputs &amp; Summary Results'!$F$40*I203</f>
        <v>36061.277663250003</v>
      </c>
      <c r="AB203" s="66">
        <f>'Model Inputs &amp; Summary Results'!$F$41*J203</f>
        <v>2740.6000000000004</v>
      </c>
      <c r="AC203" s="66">
        <f>'Model Inputs &amp; Summary Results'!$F$42*K203</f>
        <v>19.673000000000002</v>
      </c>
      <c r="AD203" s="67">
        <f t="shared" si="69"/>
        <v>144476.00005843199</v>
      </c>
      <c r="AE203" s="67">
        <f t="shared" si="70"/>
        <v>48989.803836841478</v>
      </c>
      <c r="AF203" s="68">
        <f t="shared" si="71"/>
        <v>1901860151.6346209</v>
      </c>
      <c r="AG203" s="68">
        <f t="shared" si="83"/>
        <v>747284119.12269056</v>
      </c>
      <c r="AI203" s="68">
        <f t="shared" si="72"/>
        <v>8952142393.3468552</v>
      </c>
      <c r="AJ203" s="68">
        <f t="shared" si="73"/>
        <v>15274.191247418265</v>
      </c>
      <c r="AK203" s="68">
        <f>MIN($AJ203*'Model Inputs &amp; Summary Results'!$F$26,'Model Inputs &amp; Summary Results'!$F$23)</f>
        <v>3000</v>
      </c>
      <c r="AL203" s="68">
        <f t="shared" si="74"/>
        <v>28643.316415135268</v>
      </c>
      <c r="AM203" s="68">
        <f t="shared" si="84"/>
        <v>25643.316415135268</v>
      </c>
      <c r="AN203" s="68">
        <f t="shared" si="75"/>
        <v>1758288000</v>
      </c>
      <c r="AO203" s="69">
        <f t="shared" si="76"/>
        <v>0.19640974447711448</v>
      </c>
      <c r="AP203" s="49" t="b">
        <f>AND(AM203&lt;'Model Inputs &amp; Summary Results'!$F$14,AO203&gt;=0.25)</f>
        <v>0</v>
      </c>
      <c r="AR203" s="68">
        <f t="shared" si="85"/>
        <v>3517500399.2398291</v>
      </c>
      <c r="AS203" s="68">
        <f t="shared" si="86"/>
        <v>6001.5772147222115</v>
      </c>
      <c r="AT203" s="68">
        <f>MIN($AS203*'Model Inputs &amp; Summary Results'!$F$26,'Model Inputs &amp; Summary Results'!$F$23)</f>
        <v>3000</v>
      </c>
      <c r="AU203" s="68">
        <f t="shared" si="87"/>
        <v>1758288000</v>
      </c>
      <c r="AV203" s="68">
        <f t="shared" si="88"/>
        <v>1759212399.2398291</v>
      </c>
      <c r="AX203" s="66">
        <f>'Model Inputs &amp; Summary Results'!$F$40*P203</f>
        <v>33538.051923750005</v>
      </c>
      <c r="AY203" s="66">
        <f>'Model Inputs &amp; Summary Results'!$F$41*Q203</f>
        <v>5893.9040589999995</v>
      </c>
      <c r="AZ203" s="66">
        <f>'Model Inputs &amp; Summary Results'!$F$42*R203</f>
        <v>53.045000000000002</v>
      </c>
      <c r="BA203" s="68">
        <f t="shared" si="77"/>
        <v>1439808573.6985633</v>
      </c>
      <c r="BB203" s="68">
        <f t="shared" si="89"/>
        <v>568710297.84569323</v>
      </c>
      <c r="BD203" s="68">
        <f t="shared" si="78"/>
        <v>12280.655172195658</v>
      </c>
      <c r="BE203" s="68">
        <f>MIN($BD203*'Model Inputs &amp; Summary Results'!$F$26,'Model Inputs &amp; Summary Results'!$F$23)</f>
        <v>3000</v>
      </c>
      <c r="BF203" s="68">
        <f t="shared" si="79"/>
        <v>22227.334839295538</v>
      </c>
      <c r="BG203" s="68">
        <f t="shared" si="92"/>
        <v>19227.334839295538</v>
      </c>
      <c r="BH203" s="68">
        <f t="shared" si="80"/>
        <v>351726000</v>
      </c>
      <c r="BI203" s="70">
        <f t="shared" si="81"/>
        <v>0.24428664089455335</v>
      </c>
      <c r="BJ203" s="49" t="b">
        <f>AND(BG203&lt;'Model Inputs &amp; Summary Results'!$F$14,BG203&lt;$BX$23,BI203&gt;=0.25)</f>
        <v>0</v>
      </c>
      <c r="BL203" s="68">
        <f t="shared" si="90"/>
        <v>4850.7386247734876</v>
      </c>
      <c r="BM203" s="68">
        <f>MIN($BL203*'Model Inputs &amp; Summary Results'!$F$26,'Model Inputs &amp; Summary Results'!$F$23)</f>
        <v>3000</v>
      </c>
      <c r="BN203" s="68">
        <f t="shared" si="91"/>
        <v>351726000</v>
      </c>
      <c r="BO203" s="68">
        <f t="shared" si="93"/>
        <v>1088082573.6985633</v>
      </c>
      <c r="BS203" s="49"/>
      <c r="BT203" s="49"/>
      <c r="BU203" s="49"/>
      <c r="BV203" s="49"/>
      <c r="BW203" s="49"/>
      <c r="BX203" s="49"/>
    </row>
    <row r="204" spans="1:76" x14ac:dyDescent="0.45">
      <c r="A204" s="49" t="str">
        <f t="shared" si="82"/>
        <v>TX</v>
      </c>
      <c r="B204" s="62">
        <v>0.90900000000000003</v>
      </c>
      <c r="C204" s="63" cm="1">
        <f t="array" ref="C204">_xlfn.IFNA(INDEX('Locations &amp; Fiber - Unserved'!$H:$H,MATCH(1,($A204='Locations &amp; Fiber - Unserved'!$A:$A)*($B204='Locations &amp; Fiber - Unserved'!$B:$B),0)),C203)</f>
        <v>0.24645059499999999</v>
      </c>
      <c r="D204" s="63" cm="1">
        <f t="array" ref="D204">_xlfn.IFNA(INDEX('Locations &amp; Fiber - Unserved'!$G:$G,MATCH(1,($A204='Locations &amp; Fiber - Unserved'!$A:$A)*($B204='Locations &amp; Fiber - Unserved'!$B:$B),0)),D203)</f>
        <v>0.75354940500000001</v>
      </c>
      <c r="E204" s="64" cm="1">
        <f t="array" ref="E204">_xlfn.IFNA(INDEX('Locations &amp; Fiber - Unserved'!$C:$C,MATCH(1,($A204='Locations &amp; Fiber - Unserved'!$A:$A)*($B204='Locations &amp; Fiber - Unserved'!$B:$B),0)),E203)</f>
        <v>586718</v>
      </c>
      <c r="F204" s="64" cm="1">
        <f t="array" ref="F204">_xlfn.IFNA(INDEX('Locations &amp; Fiber - Unserved'!$D:$D,MATCH(1,($A204='Locations &amp; Fiber - Unserved'!$A:$A)*($B204='Locations &amp; Fiber - Unserved'!$B:$B),0)),F203)</f>
        <v>78468.807790000006</v>
      </c>
      <c r="G204" s="65" cm="1">
        <f t="array" ref="G204">_xlfn.IFNA(INDEX('Locations &amp; Fiber - Unserved'!$F:$F,MATCH(1,($A204='Locations &amp; Fiber - Unserved'!$A:$A)*($B204='Locations &amp; Fiber - Unserved'!$B:$B),0)),G203)</f>
        <v>0.340739177</v>
      </c>
      <c r="H204" s="65" cm="1">
        <f t="array" ref="H204">_xlfn.IFNA(INDEX('Locations &amp; Fiber - Unserved'!$E:$E,MATCH(1,($A204='Locations &amp; Fiber - Unserved'!$A:$A)*($B204='Locations &amp; Fiber - Unserved'!$B:$B),0)),H203)</f>
        <v>0.61554222199999997</v>
      </c>
      <c r="I204" s="63" cm="1">
        <f t="array" ref="I204">_xlfn.IFNA(INDEX('Locations &amp; Fiber - Unserved'!$I:$I,MATCH(1,($A204='Locations &amp; Fiber - Unserved'!$A:$A)*($B204='Locations &amp; Fiber - Unserved'!$B:$B),0)),I203)</f>
        <v>0.94300492300000005</v>
      </c>
      <c r="J204" s="63" cm="1">
        <f t="array" ref="J204">_xlfn.IFNA(INDEX('Locations &amp; Fiber - Unserved'!$J:$J,MATCH(1,($A204='Locations &amp; Fiber - Unserved'!$A:$A)*($B204='Locations &amp; Fiber - Unserved'!$B:$B),0)),J203)</f>
        <v>5.6599999999999998E-2</v>
      </c>
      <c r="K204" s="63" cm="1">
        <f t="array" ref="K204">_xlfn.IFNA(INDEX('Locations &amp; Fiber - Unserved'!$K:$K,MATCH(1,($A204='Locations &amp; Fiber - Unserved'!$A:$A)*($B204='Locations &amp; Fiber - Unserved'!$B:$B),0)),K203)</f>
        <v>3.8000000000000002E-4</v>
      </c>
      <c r="L204" s="64" cm="1">
        <f t="array" ref="L204">_xlfn.IFNA(INDEX('Locations &amp; Fiber - Underserved'!$C:$C,MATCH(1,($A204='Locations &amp; Fiber - Underserved'!$A:$A)*($B204='Locations &amp; Fiber - Underserved'!$B:$B),0)),L203)</f>
        <v>117371</v>
      </c>
      <c r="M204" s="64" cm="1">
        <f t="array" ref="M204">_xlfn.IFNA(INDEX('Locations &amp; Fiber - Underserved'!$D:$D,MATCH(1,($A204='Locations &amp; Fiber - Underserved'!$A:$A)*($B204='Locations &amp; Fiber - Underserved'!$B:$B),0)),M203)</f>
        <v>14476.05258</v>
      </c>
      <c r="N204" s="65" cm="1">
        <f t="array" ref="N204">_xlfn.IFNA(INDEX('Locations &amp; Fiber - Underserved'!$F:$F,MATCH(1,($A204='Locations &amp; Fiber - Underserved'!$A:$A)*($B204='Locations &amp; Fiber - Underserved'!$B:$B),0)),N203)</f>
        <v>0.31230265899999998</v>
      </c>
      <c r="O204" s="72" cm="1">
        <f t="array" ref="O204">_xlfn.IFNA(INDEX('Locations &amp; Fiber - Underserved'!$E:$E,MATCH(1,($A204='Locations &amp; Fiber - Underserved'!$A:$A)*($B204='Locations &amp; Fiber - Underserved'!$B:$B),0)),O203)</f>
        <v>0.56748608599999995</v>
      </c>
      <c r="P204" s="63" cm="1">
        <f t="array" ref="P204">_xlfn.IFNA(INDEX('Locations &amp; Fiber - Underserved'!$I:$I,MATCH(1,($A204='Locations &amp; Fiber - Underserved'!$A:$A)*($B204='Locations &amp; Fiber - Underserved'!$B:$B),0)),P203)</f>
        <v>0.87737927699999996</v>
      </c>
      <c r="Q204" s="63" cm="1">
        <f t="array" ref="Q204">_xlfn.IFNA(INDEX('Locations &amp; Fiber - Underserved'!$J:$J,MATCH(1,($A204='Locations &amp; Fiber - Underserved'!$A:$A)*($B204='Locations &amp; Fiber - Underserved'!$B:$B),0)),Q203)</f>
        <v>0.12159099900000001</v>
      </c>
      <c r="R204" s="63" cm="1">
        <f t="array" ref="R204">_xlfn.IFNA(INDEX('Locations &amp; Fiber - Underserved'!$K:$K,MATCH(1,($A204='Locations &amp; Fiber - Underserved'!$A:$A)*($B204='Locations &amp; Fiber - Underserved'!$B:$B),0)),R203)</f>
        <v>1.0300000000000001E-3</v>
      </c>
      <c r="T204" s="66">
        <f>'Model Inputs &amp; Summary Results'!$F$44*I204</f>
        <v>43613.977688750005</v>
      </c>
      <c r="U204" s="66">
        <f>'Model Inputs &amp; Summary Results'!$F$45*J204</f>
        <v>3438.45</v>
      </c>
      <c r="V204" s="66">
        <f>'Model Inputs &amp; Summary Results'!$F$46*K204</f>
        <v>26.98</v>
      </c>
      <c r="W204" s="67">
        <f t="shared" si="65"/>
        <v>442120.99980279</v>
      </c>
      <c r="X204" s="67">
        <f t="shared" si="66"/>
        <v>150647.94560721982</v>
      </c>
      <c r="Y204" s="68">
        <f t="shared" si="67"/>
        <v>7092416048.7149372</v>
      </c>
      <c r="Z204" s="68">
        <f t="shared" si="68"/>
        <v>2783811187.2334332</v>
      </c>
      <c r="AA204" s="66">
        <f>'Model Inputs &amp; Summary Results'!$F$40*I204</f>
        <v>36069.938304750001</v>
      </c>
      <c r="AB204" s="66">
        <f>'Model Inputs &amp; Summary Results'!$F$41*J204</f>
        <v>2730.95</v>
      </c>
      <c r="AC204" s="66">
        <f>'Model Inputs &amp; Summary Results'!$F$42*K204</f>
        <v>19.57</v>
      </c>
      <c r="AD204" s="67">
        <f t="shared" si="69"/>
        <v>144597.00019721</v>
      </c>
      <c r="AE204" s="67">
        <f t="shared" si="70"/>
        <v>49269.862843866176</v>
      </c>
      <c r="AF204" s="68">
        <f t="shared" si="71"/>
        <v>1912678656.2110581</v>
      </c>
      <c r="AG204" s="68">
        <f t="shared" si="83"/>
        <v>750736590.20718277</v>
      </c>
      <c r="AI204" s="68">
        <f t="shared" si="72"/>
        <v>9005094704.9259949</v>
      </c>
      <c r="AJ204" s="68">
        <f t="shared" si="73"/>
        <v>15348.250275133872</v>
      </c>
      <c r="AK204" s="68">
        <f>MIN($AJ204*'Model Inputs &amp; Summary Results'!$F$26,'Model Inputs &amp; Summary Results'!$F$23)</f>
        <v>3000</v>
      </c>
      <c r="AL204" s="68">
        <f t="shared" si="74"/>
        <v>28979.363219177063</v>
      </c>
      <c r="AM204" s="68">
        <f t="shared" si="84"/>
        <v>25979.363219177063</v>
      </c>
      <c r="AN204" s="68">
        <f t="shared" si="75"/>
        <v>1760154000</v>
      </c>
      <c r="AO204" s="69">
        <f t="shared" si="76"/>
        <v>0.19546201985384506</v>
      </c>
      <c r="AP204" s="49" t="b">
        <f>AND(AM204&lt;'Model Inputs &amp; Summary Results'!$F$14,AO204&gt;=0.25)</f>
        <v>0</v>
      </c>
      <c r="AR204" s="68">
        <f t="shared" si="85"/>
        <v>3534547777.4406161</v>
      </c>
      <c r="AS204" s="68">
        <f t="shared" si="86"/>
        <v>6024.2702242655178</v>
      </c>
      <c r="AT204" s="68">
        <f>MIN($AS204*'Model Inputs &amp; Summary Results'!$F$26,'Model Inputs &amp; Summary Results'!$F$23)</f>
        <v>3000</v>
      </c>
      <c r="AU204" s="68">
        <f t="shared" si="87"/>
        <v>1760154000</v>
      </c>
      <c r="AV204" s="68">
        <f t="shared" si="88"/>
        <v>1774393777.4406161</v>
      </c>
      <c r="AX204" s="66">
        <f>'Model Inputs &amp; Summary Results'!$F$40*P204</f>
        <v>33559.75734525</v>
      </c>
      <c r="AY204" s="66">
        <f>'Model Inputs &amp; Summary Results'!$F$41*Q204</f>
        <v>5866.7657017500005</v>
      </c>
      <c r="AZ204" s="66">
        <f>'Model Inputs &amp; Summary Results'!$F$42*R204</f>
        <v>53.045000000000002</v>
      </c>
      <c r="BA204" s="68">
        <f t="shared" si="77"/>
        <v>1447134439.0208554</v>
      </c>
      <c r="BB204" s="68">
        <f t="shared" si="89"/>
        <v>571508302.88405991</v>
      </c>
      <c r="BD204" s="68">
        <f t="shared" si="78"/>
        <v>12329.574077249537</v>
      </c>
      <c r="BE204" s="68">
        <f>MIN($BD204*'Model Inputs &amp; Summary Results'!$F$26,'Model Inputs &amp; Summary Results'!$F$23)</f>
        <v>3000</v>
      </c>
      <c r="BF204" s="68">
        <f t="shared" si="79"/>
        <v>22404.105547962692</v>
      </c>
      <c r="BG204" s="68">
        <f t="shared" si="92"/>
        <v>19404.105547962692</v>
      </c>
      <c r="BH204" s="68">
        <f t="shared" si="80"/>
        <v>352113000</v>
      </c>
      <c r="BI204" s="70">
        <f t="shared" si="81"/>
        <v>0.2433174074954936</v>
      </c>
      <c r="BJ204" s="49" t="b">
        <f>AND(BG204&lt;'Model Inputs &amp; Summary Results'!$F$14,BG204&lt;$BX$23,BI204&gt;=0.25)</f>
        <v>0</v>
      </c>
      <c r="BL204" s="68">
        <f t="shared" si="90"/>
        <v>4869.2462608656306</v>
      </c>
      <c r="BM204" s="68">
        <f>MIN($BL204*'Model Inputs &amp; Summary Results'!$F$26,'Model Inputs &amp; Summary Results'!$F$23)</f>
        <v>3000</v>
      </c>
      <c r="BN204" s="68">
        <f t="shared" si="91"/>
        <v>352113000</v>
      </c>
      <c r="BO204" s="68">
        <f t="shared" si="93"/>
        <v>1095021439.0208554</v>
      </c>
      <c r="BS204" s="49"/>
      <c r="BT204" s="49"/>
      <c r="BU204" s="49"/>
      <c r="BV204" s="49"/>
      <c r="BW204" s="49"/>
      <c r="BX204" s="49"/>
    </row>
    <row r="205" spans="1:76" x14ac:dyDescent="0.45">
      <c r="A205" s="49" t="str">
        <f t="shared" si="82"/>
        <v>TX</v>
      </c>
      <c r="B205" s="62">
        <v>0.91</v>
      </c>
      <c r="C205" s="63" cm="1">
        <f t="array" ref="C205">_xlfn.IFNA(INDEX('Locations &amp; Fiber - Unserved'!$H:$H,MATCH(1,($A205='Locations &amp; Fiber - Unserved'!$A:$A)*($B205='Locations &amp; Fiber - Unserved'!$B:$B),0)),C204)</f>
        <v>0.24639250400000001</v>
      </c>
      <c r="D205" s="63" cm="1">
        <f t="array" ref="D205">_xlfn.IFNA(INDEX('Locations &amp; Fiber - Unserved'!$G:$G,MATCH(1,($A205='Locations &amp; Fiber - Unserved'!$A:$A)*($B205='Locations &amp; Fiber - Unserved'!$B:$B),0)),D204)</f>
        <v>0.75360749599999999</v>
      </c>
      <c r="E205" s="64" cm="1">
        <f t="array" ref="E205">_xlfn.IFNA(INDEX('Locations &amp; Fiber - Unserved'!$C:$C,MATCH(1,($A205='Locations &amp; Fiber - Unserved'!$A:$A)*($B205='Locations &amp; Fiber - Unserved'!$B:$B),0)),E204)</f>
        <v>587388</v>
      </c>
      <c r="F205" s="64" cm="1">
        <f t="array" ref="F205">_xlfn.IFNA(INDEX('Locations &amp; Fiber - Unserved'!$D:$D,MATCH(1,($A205='Locations &amp; Fiber - Unserved'!$A:$A)*($B205='Locations &amp; Fiber - Unserved'!$B:$B),0)),F204)</f>
        <v>78883.260399999999</v>
      </c>
      <c r="G205" s="65" cm="1">
        <f t="array" ref="G205">_xlfn.IFNA(INDEX('Locations &amp; Fiber - Unserved'!$F:$F,MATCH(1,($A205='Locations &amp; Fiber - Unserved'!$A:$A)*($B205='Locations &amp; Fiber - Unserved'!$B:$B),0)),G204)</f>
        <v>0.34232023299999997</v>
      </c>
      <c r="H205" s="65" cm="1">
        <f t="array" ref="H205">_xlfn.IFNA(INDEX('Locations &amp; Fiber - Unserved'!$E:$E,MATCH(1,($A205='Locations &amp; Fiber - Unserved'!$A:$A)*($B205='Locations &amp; Fiber - Unserved'!$B:$B),0)),H204)</f>
        <v>0.62142642599999998</v>
      </c>
      <c r="I205" s="63" cm="1">
        <f t="array" ref="I205">_xlfn.IFNA(INDEX('Locations &amp; Fiber - Unserved'!$I:$I,MATCH(1,($A205='Locations &amp; Fiber - Unserved'!$A:$A)*($B205='Locations &amp; Fiber - Unserved'!$B:$B),0)),I204)</f>
        <v>0.94325040900000001</v>
      </c>
      <c r="J205" s="63" cm="1">
        <f t="array" ref="J205">_xlfn.IFNA(INDEX('Locations &amp; Fiber - Unserved'!$J:$J,MATCH(1,($A205='Locations &amp; Fiber - Unserved'!$A:$A)*($B205='Locations &amp; Fiber - Unserved'!$B:$B),0)),J204)</f>
        <v>5.6399999999999999E-2</v>
      </c>
      <c r="K205" s="63" cm="1">
        <f t="array" ref="K205">_xlfn.IFNA(INDEX('Locations &amp; Fiber - Unserved'!$K:$K,MATCH(1,($A205='Locations &amp; Fiber - Unserved'!$A:$A)*($B205='Locations &amp; Fiber - Unserved'!$B:$B),0)),K204)</f>
        <v>3.7800000000000003E-4</v>
      </c>
      <c r="L205" s="64" cm="1">
        <f t="array" ref="L205">_xlfn.IFNA(INDEX('Locations &amp; Fiber - Underserved'!$C:$C,MATCH(1,($A205='Locations &amp; Fiber - Underserved'!$A:$A)*($B205='Locations &amp; Fiber - Underserved'!$B:$B),0)),L204)</f>
        <v>117503</v>
      </c>
      <c r="M205" s="64" cm="1">
        <f t="array" ref="M205">_xlfn.IFNA(INDEX('Locations &amp; Fiber - Underserved'!$D:$D,MATCH(1,($A205='Locations &amp; Fiber - Underserved'!$A:$A)*($B205='Locations &amp; Fiber - Underserved'!$B:$B),0)),M204)</f>
        <v>14551.30589</v>
      </c>
      <c r="N205" s="65" cm="1">
        <f t="array" ref="N205">_xlfn.IFNA(INDEX('Locations &amp; Fiber - Underserved'!$F:$F,MATCH(1,($A205='Locations &amp; Fiber - Underserved'!$A:$A)*($B205='Locations &amp; Fiber - Underserved'!$B:$B),0)),N204)</f>
        <v>0.31410668000000003</v>
      </c>
      <c r="O205" s="72" cm="1">
        <f t="array" ref="O205">_xlfn.IFNA(INDEX('Locations &amp; Fiber - Underserved'!$E:$E,MATCH(1,($A205='Locations &amp; Fiber - Underserved'!$A:$A)*($B205='Locations &amp; Fiber - Underserved'!$B:$B),0)),O204)</f>
        <v>0.57211530799999999</v>
      </c>
      <c r="P205" s="63" cm="1">
        <f t="array" ref="P205">_xlfn.IFNA(INDEX('Locations &amp; Fiber - Underserved'!$I:$I,MATCH(1,($A205='Locations &amp; Fiber - Underserved'!$A:$A)*($B205='Locations &amp; Fiber - Underserved'!$B:$B),0)),P204)</f>
        <v>0.87790853499999999</v>
      </c>
      <c r="Q205" s="63" cm="1">
        <f t="array" ref="Q205">_xlfn.IFNA(INDEX('Locations &amp; Fiber - Underserved'!$J:$J,MATCH(1,($A205='Locations &amp; Fiber - Underserved'!$A:$A)*($B205='Locations &amp; Fiber - Underserved'!$B:$B),0)),Q204)</f>
        <v>0.121066324</v>
      </c>
      <c r="R205" s="63" cm="1">
        <f t="array" ref="R205">_xlfn.IFNA(INDEX('Locations &amp; Fiber - Underserved'!$K:$K,MATCH(1,($A205='Locations &amp; Fiber - Underserved'!$A:$A)*($B205='Locations &amp; Fiber - Underserved'!$B:$B),0)),R204)</f>
        <v>1.0300000000000001E-3</v>
      </c>
      <c r="T205" s="66">
        <f>'Model Inputs &amp; Summary Results'!$F$44*I205</f>
        <v>43625.331416250003</v>
      </c>
      <c r="U205" s="66">
        <f>'Model Inputs &amp; Summary Results'!$F$45*J205</f>
        <v>3426.2999999999997</v>
      </c>
      <c r="V205" s="66">
        <f>'Model Inputs &amp; Summary Results'!$F$46*K205</f>
        <v>26.838000000000001</v>
      </c>
      <c r="W205" s="67">
        <f t="shared" si="65"/>
        <v>442659.99986044801</v>
      </c>
      <c r="X205" s="67">
        <f t="shared" si="66"/>
        <v>151531.47429200853</v>
      </c>
      <c r="Y205" s="68">
        <f t="shared" si="67"/>
        <v>7133869878.0555983</v>
      </c>
      <c r="Z205" s="68">
        <f t="shared" si="68"/>
        <v>2798674540.9494219</v>
      </c>
      <c r="AA205" s="66">
        <f>'Model Inputs &amp; Summary Results'!$F$40*I205</f>
        <v>36079.328144250001</v>
      </c>
      <c r="AB205" s="66">
        <f>'Model Inputs &amp; Summary Results'!$F$41*J205</f>
        <v>2721.2999999999997</v>
      </c>
      <c r="AC205" s="66">
        <f>'Model Inputs &amp; Summary Results'!$F$42*K205</f>
        <v>19.467000000000002</v>
      </c>
      <c r="AD205" s="67">
        <f t="shared" si="69"/>
        <v>144728.00013955199</v>
      </c>
      <c r="AE205" s="67">
        <f t="shared" si="70"/>
        <v>49543.32272939547</v>
      </c>
      <c r="AF205" s="68">
        <f t="shared" si="71"/>
        <v>1923276502.1174157</v>
      </c>
      <c r="AG205" s="68">
        <f t="shared" si="83"/>
        <v>754516843.40916979</v>
      </c>
      <c r="AI205" s="68">
        <f t="shared" si="72"/>
        <v>9057146380.1730137</v>
      </c>
      <c r="AJ205" s="68">
        <f t="shared" si="73"/>
        <v>15419.358890840489</v>
      </c>
      <c r="AK205" s="68">
        <f>MIN($AJ205*'Model Inputs &amp; Summary Results'!$F$26,'Model Inputs &amp; Summary Results'!$F$23)</f>
        <v>3000</v>
      </c>
      <c r="AL205" s="68">
        <f t="shared" si="74"/>
        <v>29255.804990890549</v>
      </c>
      <c r="AM205" s="68">
        <f t="shared" si="84"/>
        <v>26255.804990890549</v>
      </c>
      <c r="AN205" s="68">
        <f t="shared" si="75"/>
        <v>1762164000</v>
      </c>
      <c r="AO205" s="69">
        <f t="shared" si="76"/>
        <v>0.19456061832649085</v>
      </c>
      <c r="AP205" s="49" t="b">
        <f>AND(AM205&lt;'Model Inputs &amp; Summary Results'!$F$14,AO205&gt;=0.25)</f>
        <v>0</v>
      </c>
      <c r="AR205" s="68">
        <f t="shared" si="85"/>
        <v>3553191384.3585916</v>
      </c>
      <c r="AS205" s="68">
        <f t="shared" si="86"/>
        <v>6049.1385325518931</v>
      </c>
      <c r="AT205" s="68">
        <f>MIN($AS205*'Model Inputs &amp; Summary Results'!$F$26,'Model Inputs &amp; Summary Results'!$F$23)</f>
        <v>3000</v>
      </c>
      <c r="AU205" s="68">
        <f t="shared" si="87"/>
        <v>1762164000</v>
      </c>
      <c r="AV205" s="68">
        <f t="shared" si="88"/>
        <v>1791027384.3585916</v>
      </c>
      <c r="AX205" s="66">
        <f>'Model Inputs &amp; Summary Results'!$F$40*P205</f>
        <v>33580.001463749999</v>
      </c>
      <c r="AY205" s="66">
        <f>'Model Inputs &amp; Summary Results'!$F$41*Q205</f>
        <v>5841.4501330000003</v>
      </c>
      <c r="AZ205" s="66">
        <f>'Model Inputs &amp; Summary Results'!$F$42*R205</f>
        <v>53.045000000000002</v>
      </c>
      <c r="BA205" s="68">
        <f t="shared" si="77"/>
        <v>1456943558.4136939</v>
      </c>
      <c r="BB205" s="68">
        <f t="shared" si="89"/>
        <v>574405474.83307314</v>
      </c>
      <c r="BD205" s="68">
        <f t="shared" si="78"/>
        <v>12399.203070676442</v>
      </c>
      <c r="BE205" s="68">
        <f>MIN($BD205*'Model Inputs &amp; Summary Results'!$F$26,'Model Inputs &amp; Summary Results'!$F$23)</f>
        <v>3000</v>
      </c>
      <c r="BF205" s="68">
        <f t="shared" si="79"/>
        <v>22583.963778594574</v>
      </c>
      <c r="BG205" s="68">
        <f t="shared" si="92"/>
        <v>19583.963778594574</v>
      </c>
      <c r="BH205" s="68">
        <f t="shared" si="80"/>
        <v>352509000</v>
      </c>
      <c r="BI205" s="70">
        <f t="shared" si="81"/>
        <v>0.24195103369948551</v>
      </c>
      <c r="BJ205" s="49" t="b">
        <f>AND(BG205&lt;'Model Inputs &amp; Summary Results'!$F$14,BG205&lt;$BX$23,BI205&gt;=0.25)</f>
        <v>0</v>
      </c>
      <c r="BL205" s="68">
        <f t="shared" si="90"/>
        <v>4888.4324215813476</v>
      </c>
      <c r="BM205" s="68">
        <f>MIN($BL205*'Model Inputs &amp; Summary Results'!$F$26,'Model Inputs &amp; Summary Results'!$F$23)</f>
        <v>3000</v>
      </c>
      <c r="BN205" s="68">
        <f t="shared" si="91"/>
        <v>352509000</v>
      </c>
      <c r="BO205" s="68">
        <f t="shared" si="93"/>
        <v>1104434558.4136939</v>
      </c>
      <c r="BS205" s="49"/>
      <c r="BT205" s="49"/>
      <c r="BU205" s="49"/>
      <c r="BV205" s="49"/>
      <c r="BW205" s="49"/>
      <c r="BX205" s="49"/>
    </row>
    <row r="206" spans="1:76" x14ac:dyDescent="0.45">
      <c r="A206" s="49" t="str">
        <f t="shared" si="82"/>
        <v>TX</v>
      </c>
      <c r="B206" s="62">
        <v>0.91100000000000003</v>
      </c>
      <c r="C206" s="63" cm="1">
        <f t="array" ref="C206">_xlfn.IFNA(INDEX('Locations &amp; Fiber - Unserved'!$H:$H,MATCH(1,($A206='Locations &amp; Fiber - Unserved'!$A:$A)*($B206='Locations &amp; Fiber - Unserved'!$B:$B),0)),C205)</f>
        <v>0.24638386100000001</v>
      </c>
      <c r="D206" s="63" cm="1">
        <f t="array" ref="D206">_xlfn.IFNA(INDEX('Locations &amp; Fiber - Unserved'!$G:$G,MATCH(1,($A206='Locations &amp; Fiber - Unserved'!$A:$A)*($B206='Locations &amp; Fiber - Unserved'!$B:$B),0)),D205)</f>
        <v>0.75361613900000002</v>
      </c>
      <c r="E206" s="64" cm="1">
        <f t="array" ref="E206">_xlfn.IFNA(INDEX('Locations &amp; Fiber - Unserved'!$C:$C,MATCH(1,($A206='Locations &amp; Fiber - Unserved'!$A:$A)*($B206='Locations &amp; Fiber - Unserved'!$B:$B),0)),E205)</f>
        <v>587989</v>
      </c>
      <c r="F206" s="64" cm="1">
        <f t="array" ref="F206">_xlfn.IFNA(INDEX('Locations &amp; Fiber - Unserved'!$D:$D,MATCH(1,($A206='Locations &amp; Fiber - Unserved'!$A:$A)*($B206='Locations &amp; Fiber - Unserved'!$B:$B),0)),F205)</f>
        <v>79258.179789999995</v>
      </c>
      <c r="G206" s="65" cm="1">
        <f t="array" ref="G206">_xlfn.IFNA(INDEX('Locations &amp; Fiber - Unserved'!$F:$F,MATCH(1,($A206='Locations &amp; Fiber - Unserved'!$A:$A)*($B206='Locations &amp; Fiber - Unserved'!$B:$B),0)),G205)</f>
        <v>0.34405656200000001</v>
      </c>
      <c r="H206" s="65" cm="1">
        <f t="array" ref="H206">_xlfn.IFNA(INDEX('Locations &amp; Fiber - Unserved'!$E:$E,MATCH(1,($A206='Locations &amp; Fiber - Unserved'!$A:$A)*($B206='Locations &amp; Fiber - Unserved'!$B:$B),0)),H205)</f>
        <v>0.62582417499999998</v>
      </c>
      <c r="I206" s="63" cm="1">
        <f t="array" ref="I206">_xlfn.IFNA(INDEX('Locations &amp; Fiber - Unserved'!$I:$I,MATCH(1,($A206='Locations &amp; Fiber - Unserved'!$A:$A)*($B206='Locations &amp; Fiber - Unserved'!$B:$B),0)),I205)</f>
        <v>0.94346935200000004</v>
      </c>
      <c r="J206" s="63" cm="1">
        <f t="array" ref="J206">_xlfn.IFNA(INDEX('Locations &amp; Fiber - Unserved'!$J:$J,MATCH(1,($A206='Locations &amp; Fiber - Unserved'!$A:$A)*($B206='Locations &amp; Fiber - Unserved'!$B:$B),0)),J205)</f>
        <v>5.62E-2</v>
      </c>
      <c r="K206" s="63" cm="1">
        <f t="array" ref="K206">_xlfn.IFNA(INDEX('Locations &amp; Fiber - Unserved'!$K:$K,MATCH(1,($A206='Locations &amp; Fiber - Unserved'!$A:$A)*($B206='Locations &amp; Fiber - Unserved'!$B:$B),0)),K205)</f>
        <v>3.77E-4</v>
      </c>
      <c r="L206" s="64" cm="1">
        <f t="array" ref="L206">_xlfn.IFNA(INDEX('Locations &amp; Fiber - Underserved'!$C:$C,MATCH(1,($A206='Locations &amp; Fiber - Underserved'!$A:$A)*($B206='Locations &amp; Fiber - Underserved'!$B:$B),0)),L205)</f>
        <v>117605</v>
      </c>
      <c r="M206" s="64" cm="1">
        <f t="array" ref="M206">_xlfn.IFNA(INDEX('Locations &amp; Fiber - Underserved'!$D:$D,MATCH(1,($A206='Locations &amp; Fiber - Underserved'!$A:$A)*($B206='Locations &amp; Fiber - Underserved'!$B:$B),0)),M205)</f>
        <v>14609.88985</v>
      </c>
      <c r="N206" s="65" cm="1">
        <f t="array" ref="N206">_xlfn.IFNA(INDEX('Locations &amp; Fiber - Underserved'!$F:$F,MATCH(1,($A206='Locations &amp; Fiber - Underserved'!$A:$A)*($B206='Locations &amp; Fiber - Underserved'!$B:$B),0)),N205)</f>
        <v>0.31572202500000002</v>
      </c>
      <c r="O206" s="72" cm="1">
        <f t="array" ref="O206">_xlfn.IFNA(INDEX('Locations &amp; Fiber - Underserved'!$E:$E,MATCH(1,($A206='Locations &amp; Fiber - Underserved'!$A:$A)*($B206='Locations &amp; Fiber - Underserved'!$B:$B),0)),O205)</f>
        <v>0.57618302700000001</v>
      </c>
      <c r="P206" s="63" cm="1">
        <f t="array" ref="P206">_xlfn.IFNA(INDEX('Locations &amp; Fiber - Underserved'!$I:$I,MATCH(1,($A206='Locations &amp; Fiber - Underserved'!$A:$A)*($B206='Locations &amp; Fiber - Underserved'!$B:$B),0)),P205)</f>
        <v>0.87826813400000003</v>
      </c>
      <c r="Q206" s="63" cm="1">
        <f t="array" ref="Q206">_xlfn.IFNA(INDEX('Locations &amp; Fiber - Underserved'!$J:$J,MATCH(1,($A206='Locations &amp; Fiber - Underserved'!$A:$A)*($B206='Locations &amp; Fiber - Underserved'!$B:$B),0)),Q205)</f>
        <v>0.120710075</v>
      </c>
      <c r="R206" s="63" cm="1">
        <f t="array" ref="R206">_xlfn.IFNA(INDEX('Locations &amp; Fiber - Underserved'!$K:$K,MATCH(1,($A206='Locations &amp; Fiber - Underserved'!$A:$A)*($B206='Locations &amp; Fiber - Underserved'!$B:$B),0)),R205)</f>
        <v>1.0200000000000001E-3</v>
      </c>
      <c r="T206" s="66">
        <f>'Model Inputs &amp; Summary Results'!$F$44*I206</f>
        <v>43635.45753</v>
      </c>
      <c r="U206" s="66">
        <f>'Model Inputs &amp; Summary Results'!$F$45*J206</f>
        <v>3414.15</v>
      </c>
      <c r="V206" s="66">
        <f>'Model Inputs &amp; Summary Results'!$F$46*K206</f>
        <v>26.766999999999999</v>
      </c>
      <c r="W206" s="67">
        <f t="shared" si="65"/>
        <v>443117.99995447102</v>
      </c>
      <c r="X206" s="67">
        <f t="shared" si="66"/>
        <v>152457.65562465147</v>
      </c>
      <c r="Y206" s="68">
        <f t="shared" si="67"/>
        <v>7177153696.1518536</v>
      </c>
      <c r="Z206" s="68">
        <f t="shared" si="68"/>
        <v>2811883310.8321838</v>
      </c>
      <c r="AA206" s="66">
        <f>'Model Inputs &amp; Summary Results'!$F$40*I206</f>
        <v>36087.702713999999</v>
      </c>
      <c r="AB206" s="66">
        <f>'Model Inputs &amp; Summary Results'!$F$41*J206</f>
        <v>2711.65</v>
      </c>
      <c r="AC206" s="66">
        <f>'Model Inputs &amp; Summary Results'!$F$42*K206</f>
        <v>19.415500000000002</v>
      </c>
      <c r="AD206" s="67">
        <f t="shared" si="69"/>
        <v>144871.00004552901</v>
      </c>
      <c r="AE206" s="67">
        <f t="shared" si="70"/>
        <v>49843.818209166559</v>
      </c>
      <c r="AF206" s="68">
        <f t="shared" si="71"/>
        <v>1934875625.9623895</v>
      </c>
      <c r="AG206" s="68">
        <f t="shared" si="83"/>
        <v>758050434.96514595</v>
      </c>
      <c r="AI206" s="68">
        <f t="shared" si="72"/>
        <v>9112029322.1142426</v>
      </c>
      <c r="AJ206" s="68">
        <f t="shared" si="73"/>
        <v>15496.93841570887</v>
      </c>
      <c r="AK206" s="68">
        <f>MIN($AJ206*'Model Inputs &amp; Summary Results'!$F$26,'Model Inputs &amp; Summary Results'!$F$23)</f>
        <v>3000</v>
      </c>
      <c r="AL206" s="68">
        <f t="shared" si="74"/>
        <v>29461.533252228262</v>
      </c>
      <c r="AM206" s="68">
        <f t="shared" si="84"/>
        <v>26461.533252228262</v>
      </c>
      <c r="AN206" s="68">
        <f t="shared" si="75"/>
        <v>1763967000</v>
      </c>
      <c r="AO206" s="69">
        <f t="shared" si="76"/>
        <v>0.19358662463025425</v>
      </c>
      <c r="AP206" s="49" t="b">
        <f>AND(AM206&lt;'Model Inputs &amp; Summary Results'!$F$14,AO206&gt;=0.25)</f>
        <v>0</v>
      </c>
      <c r="AR206" s="68">
        <f t="shared" si="85"/>
        <v>3569933745.7973299</v>
      </c>
      <c r="AS206" s="68">
        <f t="shared" si="86"/>
        <v>6071.4294753768008</v>
      </c>
      <c r="AT206" s="68">
        <f>MIN($AS206*'Model Inputs &amp; Summary Results'!$F$26,'Model Inputs &amp; Summary Results'!$F$23)</f>
        <v>3000</v>
      </c>
      <c r="AU206" s="68">
        <f t="shared" si="87"/>
        <v>1763967000</v>
      </c>
      <c r="AV206" s="68">
        <f t="shared" si="88"/>
        <v>1805966745.7973299</v>
      </c>
      <c r="AX206" s="66">
        <f>'Model Inputs &amp; Summary Results'!$F$40*P206</f>
        <v>33593.756125500004</v>
      </c>
      <c r="AY206" s="66">
        <f>'Model Inputs &amp; Summary Results'!$F$41*Q206</f>
        <v>5824.2611187499997</v>
      </c>
      <c r="AZ206" s="66">
        <f>'Model Inputs &amp; Summary Results'!$F$42*R206</f>
        <v>52.53</v>
      </c>
      <c r="BA206" s="68">
        <f t="shared" si="77"/>
        <v>1465560710.4139023</v>
      </c>
      <c r="BB206" s="68">
        <f t="shared" si="89"/>
        <v>576660347.55771363</v>
      </c>
      <c r="BD206" s="68">
        <f t="shared" si="78"/>
        <v>12461.721103812783</v>
      </c>
      <c r="BE206" s="68">
        <f>MIN($BD206*'Model Inputs &amp; Summary Results'!$F$26,'Model Inputs &amp; Summary Results'!$F$23)</f>
        <v>3000</v>
      </c>
      <c r="BF206" s="68">
        <f t="shared" si="79"/>
        <v>22742.259388538474</v>
      </c>
      <c r="BG206" s="68">
        <f t="shared" si="92"/>
        <v>19742.259388538474</v>
      </c>
      <c r="BH206" s="68">
        <f t="shared" si="80"/>
        <v>352815000</v>
      </c>
      <c r="BI206" s="70">
        <f t="shared" si="81"/>
        <v>0.24073721238089027</v>
      </c>
      <c r="BJ206" s="49" t="b">
        <f>AND(BG206&lt;'Model Inputs &amp; Summary Results'!$F$14,BG206&lt;$BX$23,BI206&gt;=0.25)</f>
        <v>0</v>
      </c>
      <c r="BL206" s="68">
        <f t="shared" si="90"/>
        <v>4903.3659075525156</v>
      </c>
      <c r="BM206" s="68">
        <f>MIN($BL206*'Model Inputs &amp; Summary Results'!$F$26,'Model Inputs &amp; Summary Results'!$F$23)</f>
        <v>3000</v>
      </c>
      <c r="BN206" s="68">
        <f t="shared" si="91"/>
        <v>352815000</v>
      </c>
      <c r="BO206" s="68">
        <f t="shared" si="93"/>
        <v>1112745710.4139023</v>
      </c>
      <c r="BS206" s="49"/>
      <c r="BT206" s="49"/>
      <c r="BU206" s="49"/>
      <c r="BV206" s="49"/>
      <c r="BW206" s="49"/>
      <c r="BX206" s="49"/>
    </row>
    <row r="207" spans="1:76" x14ac:dyDescent="0.45">
      <c r="A207" s="49" t="str">
        <f t="shared" si="82"/>
        <v>TX</v>
      </c>
      <c r="B207" s="62">
        <v>0.91200000000000003</v>
      </c>
      <c r="C207" s="63" cm="1">
        <f t="array" ref="C207">_xlfn.IFNA(INDEX('Locations &amp; Fiber - Unserved'!$H:$H,MATCH(1,($A207='Locations &amp; Fiber - Unserved'!$A:$A)*($B207='Locations &amp; Fiber - Unserved'!$B:$B),0)),C206)</f>
        <v>0.24635241399999999</v>
      </c>
      <c r="D207" s="63" cm="1">
        <f t="array" ref="D207">_xlfn.IFNA(INDEX('Locations &amp; Fiber - Unserved'!$G:$G,MATCH(1,($A207='Locations &amp; Fiber - Unserved'!$A:$A)*($B207='Locations &amp; Fiber - Unserved'!$B:$B),0)),D206)</f>
        <v>0.75364758600000004</v>
      </c>
      <c r="E207" s="64" cm="1">
        <f t="array" ref="E207">_xlfn.IFNA(INDEX('Locations &amp; Fiber - Unserved'!$C:$C,MATCH(1,($A207='Locations &amp; Fiber - Unserved'!$A:$A)*($B207='Locations &amp; Fiber - Unserved'!$B:$B),0)),E206)</f>
        <v>588677</v>
      </c>
      <c r="F207" s="64" cm="1">
        <f t="array" ref="F207">_xlfn.IFNA(INDEX('Locations &amp; Fiber - Unserved'!$D:$D,MATCH(1,($A207='Locations &amp; Fiber - Unserved'!$A:$A)*($B207='Locations &amp; Fiber - Unserved'!$B:$B),0)),F206)</f>
        <v>79690.622829999993</v>
      </c>
      <c r="G207" s="65" cm="1">
        <f t="array" ref="G207">_xlfn.IFNA(INDEX('Locations &amp; Fiber - Unserved'!$F:$F,MATCH(1,($A207='Locations &amp; Fiber - Unserved'!$A:$A)*($B207='Locations &amp; Fiber - Unserved'!$B:$B),0)),G206)</f>
        <v>0.3456572</v>
      </c>
      <c r="H207" s="65" cm="1">
        <f t="array" ref="H207">_xlfn.IFNA(INDEX('Locations &amp; Fiber - Unserved'!$E:$E,MATCH(1,($A207='Locations &amp; Fiber - Unserved'!$A:$A)*($B207='Locations &amp; Fiber - Unserved'!$B:$B),0)),H206)</f>
        <v>0.63183796800000003</v>
      </c>
      <c r="I207" s="63" cm="1">
        <f t="array" ref="I207">_xlfn.IFNA(INDEX('Locations &amp; Fiber - Unserved'!$I:$I,MATCH(1,($A207='Locations &amp; Fiber - Unserved'!$A:$A)*($B207='Locations &amp; Fiber - Unserved'!$B:$B),0)),I206)</f>
        <v>0.94368644899999998</v>
      </c>
      <c r="J207" s="63" cm="1">
        <f t="array" ref="J207">_xlfn.IFNA(INDEX('Locations &amp; Fiber - Unserved'!$J:$J,MATCH(1,($A207='Locations &amp; Fiber - Unserved'!$A:$A)*($B207='Locations &amp; Fiber - Unserved'!$B:$B),0)),J206)</f>
        <v>5.5899999999999998E-2</v>
      </c>
      <c r="K207" s="63" cm="1">
        <f t="array" ref="K207">_xlfn.IFNA(INDEX('Locations &amp; Fiber - Unserved'!$K:$K,MATCH(1,($A207='Locations &amp; Fiber - Unserved'!$A:$A)*($B207='Locations &amp; Fiber - Unserved'!$B:$B),0)),K206)</f>
        <v>3.7500000000000001E-4</v>
      </c>
      <c r="L207" s="64" cm="1">
        <f t="array" ref="L207">_xlfn.IFNA(INDEX('Locations &amp; Fiber - Underserved'!$C:$C,MATCH(1,($A207='Locations &amp; Fiber - Underserved'!$A:$A)*($B207='Locations &amp; Fiber - Underserved'!$B:$B),0)),L206)</f>
        <v>117749</v>
      </c>
      <c r="M207" s="64" cm="1">
        <f t="array" ref="M207">_xlfn.IFNA(INDEX('Locations &amp; Fiber - Underserved'!$D:$D,MATCH(1,($A207='Locations &amp; Fiber - Underserved'!$A:$A)*($B207='Locations &amp; Fiber - Underserved'!$B:$B),0)),M206)</f>
        <v>14693.07842</v>
      </c>
      <c r="N207" s="65" cm="1">
        <f t="array" ref="N207">_xlfn.IFNA(INDEX('Locations &amp; Fiber - Underserved'!$F:$F,MATCH(1,($A207='Locations &amp; Fiber - Underserved'!$A:$A)*($B207='Locations &amp; Fiber - Underserved'!$B:$B),0)),N206)</f>
        <v>0.31700719100000002</v>
      </c>
      <c r="O207" s="72" cm="1">
        <f t="array" ref="O207">_xlfn.IFNA(INDEX('Locations &amp; Fiber - Underserved'!$E:$E,MATCH(1,($A207='Locations &amp; Fiber - Underserved'!$A:$A)*($B207='Locations &amp; Fiber - Underserved'!$B:$B),0)),O206)</f>
        <v>0.58030065900000005</v>
      </c>
      <c r="P207" s="63" cm="1">
        <f t="array" ref="P207">_xlfn.IFNA(INDEX('Locations &amp; Fiber - Underserved'!$I:$I,MATCH(1,($A207='Locations &amp; Fiber - Underserved'!$A:$A)*($B207='Locations &amp; Fiber - Underserved'!$B:$B),0)),P206)</f>
        <v>0.87893775699999999</v>
      </c>
      <c r="Q207" s="63" cm="1">
        <f t="array" ref="Q207">_xlfn.IFNA(INDEX('Locations &amp; Fiber - Underserved'!$J:$J,MATCH(1,($A207='Locations &amp; Fiber - Underserved'!$A:$A)*($B207='Locations &amp; Fiber - Underserved'!$B:$B),0)),Q206)</f>
        <v>0.120046969</v>
      </c>
      <c r="R207" s="63" cm="1">
        <f t="array" ref="R207">_xlfn.IFNA(INDEX('Locations &amp; Fiber - Underserved'!$K:$K,MATCH(1,($A207='Locations &amp; Fiber - Underserved'!$A:$A)*($B207='Locations &amp; Fiber - Underserved'!$B:$B),0)),R206)</f>
        <v>1.0200000000000001E-3</v>
      </c>
      <c r="T207" s="66">
        <f>'Model Inputs &amp; Summary Results'!$F$44*I207</f>
        <v>43645.498266249997</v>
      </c>
      <c r="U207" s="66">
        <f>'Model Inputs &amp; Summary Results'!$F$45*J207</f>
        <v>3395.9249999999997</v>
      </c>
      <c r="V207" s="66">
        <f>'Model Inputs &amp; Summary Results'!$F$46*K207</f>
        <v>26.625</v>
      </c>
      <c r="W207" s="67">
        <f t="shared" ref="W207:W270" si="94">D207*E207</f>
        <v>443654.99998372199</v>
      </c>
      <c r="X207" s="67">
        <f t="shared" ref="X207:X270" si="95">G207*W207</f>
        <v>153352.54506037338</v>
      </c>
      <c r="Y207" s="68">
        <f t="shared" ref="Y207:Y270" si="96">SUM(T207:V207)*X207</f>
        <v>7218004992.6539326</v>
      </c>
      <c r="Z207" s="68">
        <f t="shared" ref="Z207:Z270" si="97">SUM(T207:V207)*F207*D207</f>
        <v>2826843226.2664418</v>
      </c>
      <c r="AA207" s="66">
        <f>'Model Inputs &amp; Summary Results'!$F$40*I207</f>
        <v>36096.006674249998</v>
      </c>
      <c r="AB207" s="66">
        <f>'Model Inputs &amp; Summary Results'!$F$41*J207</f>
        <v>2697.1749999999997</v>
      </c>
      <c r="AC207" s="66">
        <f>'Model Inputs &amp; Summary Results'!$F$42*K207</f>
        <v>19.3125</v>
      </c>
      <c r="AD207" s="67">
        <f t="shared" ref="AD207:AD270" si="98">C207*E207</f>
        <v>145022.00001627801</v>
      </c>
      <c r="AE207" s="67">
        <f t="shared" ref="AE207:AE270" si="99">G207*AD207</f>
        <v>50127.898464026606</v>
      </c>
      <c r="AF207" s="68">
        <f t="shared" ref="AF207:AF270" si="100">SUM(AA207:AC207)*AE207</f>
        <v>1945588767.1024282</v>
      </c>
      <c r="AG207" s="68">
        <f t="shared" si="83"/>
        <v>761966004.86990952</v>
      </c>
      <c r="AI207" s="68">
        <f t="shared" ref="AI207:AI270" si="101">Y207+AF207</f>
        <v>9163593759.756361</v>
      </c>
      <c r="AJ207" s="68">
        <f t="shared" ref="AJ207:AJ270" si="102">AI207/E207</f>
        <v>15566.420566382518</v>
      </c>
      <c r="AK207" s="68">
        <f>MIN($AJ207*'Model Inputs &amp; Summary Results'!$F$26,'Model Inputs &amp; Summary Results'!$F$23)</f>
        <v>3000</v>
      </c>
      <c r="AL207" s="68">
        <f t="shared" ref="AL207:AL270" si="103">SUM(T207:V207)*H207</f>
        <v>29739.379974273324</v>
      </c>
      <c r="AM207" s="68">
        <f t="shared" si="84"/>
        <v>26739.379974273324</v>
      </c>
      <c r="AN207" s="68">
        <f t="shared" ref="AN207:AN270" si="104">$AK207*E207</f>
        <v>1766031000</v>
      </c>
      <c r="AO207" s="69">
        <f t="shared" ref="AO207:AO270" si="105">AN207/AI207</f>
        <v>0.1927225329167096</v>
      </c>
      <c r="AP207" s="49" t="b">
        <f>AND(AM207&lt;'Model Inputs &amp; Summary Results'!$F$14,AO207&gt;=0.25)</f>
        <v>0</v>
      </c>
      <c r="AR207" s="68">
        <f t="shared" si="85"/>
        <v>3588809231.1363516</v>
      </c>
      <c r="AS207" s="68">
        <f t="shared" si="86"/>
        <v>6096.3979077428739</v>
      </c>
      <c r="AT207" s="68">
        <f>MIN($AS207*'Model Inputs &amp; Summary Results'!$F$26,'Model Inputs &amp; Summary Results'!$F$23)</f>
        <v>3000</v>
      </c>
      <c r="AU207" s="68">
        <f t="shared" si="87"/>
        <v>1766031000</v>
      </c>
      <c r="AV207" s="68">
        <f t="shared" si="88"/>
        <v>1822778231.1363516</v>
      </c>
      <c r="AX207" s="66">
        <f>'Model Inputs &amp; Summary Results'!$F$40*P207</f>
        <v>33619.369205249997</v>
      </c>
      <c r="AY207" s="66">
        <f>'Model Inputs &amp; Summary Results'!$F$41*Q207</f>
        <v>5792.2662542500002</v>
      </c>
      <c r="AZ207" s="66">
        <f>'Model Inputs &amp; Summary Results'!$F$42*R207</f>
        <v>52.53</v>
      </c>
      <c r="BA207" s="68">
        <f t="shared" ref="BA207:BA270" si="106">SUM(AX207:AZ207)*L207*N207</f>
        <v>1473089943.5384815</v>
      </c>
      <c r="BB207" s="68">
        <f t="shared" si="89"/>
        <v>579850077.87628877</v>
      </c>
      <c r="BD207" s="68">
        <f t="shared" ref="BD207:BD270" si="107">BA207/L207</f>
        <v>12510.424237475319</v>
      </c>
      <c r="BE207" s="68">
        <f>MIN($BD207*'Model Inputs &amp; Summary Results'!$F$26,'Model Inputs &amp; Summary Results'!$F$23)</f>
        <v>3000</v>
      </c>
      <c r="BF207" s="68">
        <f t="shared" ref="BF207:BF270" si="108">SUM(AX207:AZ207)*O207</f>
        <v>22901.081223032888</v>
      </c>
      <c r="BG207" s="68">
        <f t="shared" si="92"/>
        <v>19901.081223032888</v>
      </c>
      <c r="BH207" s="68">
        <f t="shared" ref="BH207:BH270" si="109">$BE207*L207</f>
        <v>353247000</v>
      </c>
      <c r="BI207" s="70">
        <f t="shared" ref="BI207:BI270" si="110">BH207/BA207</f>
        <v>0.23980002141041848</v>
      </c>
      <c r="BJ207" s="49" t="b">
        <f>AND(BG207&lt;'Model Inputs &amp; Summary Results'!$F$14,BG207&lt;$BX$23,BI207&gt;=0.25)</f>
        <v>0</v>
      </c>
      <c r="BL207" s="68">
        <f t="shared" si="90"/>
        <v>4924.4586185554763</v>
      </c>
      <c r="BM207" s="68">
        <f>MIN($BL207*'Model Inputs &amp; Summary Results'!$F$26,'Model Inputs &amp; Summary Results'!$F$23)</f>
        <v>3000</v>
      </c>
      <c r="BN207" s="68">
        <f t="shared" si="91"/>
        <v>353247000</v>
      </c>
      <c r="BO207" s="68">
        <f t="shared" si="93"/>
        <v>1119842943.5384815</v>
      </c>
      <c r="BS207" s="49"/>
      <c r="BT207" s="49"/>
      <c r="BU207" s="49"/>
      <c r="BV207" s="49"/>
      <c r="BW207" s="49"/>
      <c r="BX207" s="49"/>
    </row>
    <row r="208" spans="1:76" x14ac:dyDescent="0.45">
      <c r="A208" s="49" t="str">
        <f t="shared" ref="A208:A271" si="111">$A$15</f>
        <v>TX</v>
      </c>
      <c r="B208" s="62">
        <v>0.91300000000000003</v>
      </c>
      <c r="C208" s="63" cm="1">
        <f t="array" ref="C208">_xlfn.IFNA(INDEX('Locations &amp; Fiber - Unserved'!$H:$H,MATCH(1,($A208='Locations &amp; Fiber - Unserved'!$A:$A)*($B208='Locations &amp; Fiber - Unserved'!$B:$B),0)),C207)</f>
        <v>0.24632120900000001</v>
      </c>
      <c r="D208" s="63" cm="1">
        <f t="array" ref="D208">_xlfn.IFNA(INDEX('Locations &amp; Fiber - Unserved'!$G:$G,MATCH(1,($A208='Locations &amp; Fiber - Unserved'!$A:$A)*($B208='Locations &amp; Fiber - Unserved'!$B:$B),0)),D207)</f>
        <v>0.75367879100000001</v>
      </c>
      <c r="E208" s="64" cm="1">
        <f t="array" ref="E208">_xlfn.IFNA(INDEX('Locations &amp; Fiber - Unserved'!$C:$C,MATCH(1,($A208='Locations &amp; Fiber - Unserved'!$A:$A)*($B208='Locations &amp; Fiber - Unserved'!$B:$B),0)),E207)</f>
        <v>589324</v>
      </c>
      <c r="F208" s="64" cm="1">
        <f t="array" ref="F208">_xlfn.IFNA(INDEX('Locations &amp; Fiber - Unserved'!$D:$D,MATCH(1,($A208='Locations &amp; Fiber - Unserved'!$A:$A)*($B208='Locations &amp; Fiber - Unserved'!$B:$B),0)),F207)</f>
        <v>80101.187579999998</v>
      </c>
      <c r="G208" s="65" cm="1">
        <f t="array" ref="G208">_xlfn.IFNA(INDEX('Locations &amp; Fiber - Unserved'!$F:$F,MATCH(1,($A208='Locations &amp; Fiber - Unserved'!$A:$A)*($B208='Locations &amp; Fiber - Unserved'!$B:$B),0)),G207)</f>
        <v>0.34743407900000001</v>
      </c>
      <c r="H208" s="65" cm="1">
        <f t="array" ref="H208">_xlfn.IFNA(INDEX('Locations &amp; Fiber - Unserved'!$E:$E,MATCH(1,($A208='Locations &amp; Fiber - Unserved'!$A:$A)*($B208='Locations &amp; Fiber - Unserved'!$B:$B),0)),H207)</f>
        <v>0.63794853299999998</v>
      </c>
      <c r="I208" s="63" cm="1">
        <f t="array" ref="I208">_xlfn.IFNA(INDEX('Locations &amp; Fiber - Unserved'!$I:$I,MATCH(1,($A208='Locations &amp; Fiber - Unserved'!$A:$A)*($B208='Locations &amp; Fiber - Unserved'!$B:$B),0)),I207)</f>
        <v>0.94392719700000005</v>
      </c>
      <c r="J208" s="63" cm="1">
        <f t="array" ref="J208">_xlfn.IFNA(INDEX('Locations &amp; Fiber - Unserved'!$J:$J,MATCH(1,($A208='Locations &amp; Fiber - Unserved'!$A:$A)*($B208='Locations &amp; Fiber - Unserved'!$B:$B),0)),J207)</f>
        <v>5.57E-2</v>
      </c>
      <c r="K208" s="63" cm="1">
        <f t="array" ref="K208">_xlfn.IFNA(INDEX('Locations &amp; Fiber - Unserved'!$K:$K,MATCH(1,($A208='Locations &amp; Fiber - Unserved'!$A:$A)*($B208='Locations &amp; Fiber - Unserved'!$B:$B),0)),K207)</f>
        <v>3.7399999999999998E-4</v>
      </c>
      <c r="L208" s="64" cm="1">
        <f t="array" ref="L208">_xlfn.IFNA(INDEX('Locations &amp; Fiber - Underserved'!$C:$C,MATCH(1,($A208='Locations &amp; Fiber - Underserved'!$A:$A)*($B208='Locations &amp; Fiber - Underserved'!$B:$B),0)),L207)</f>
        <v>117886</v>
      </c>
      <c r="M208" s="64" cm="1">
        <f t="array" ref="M208">_xlfn.IFNA(INDEX('Locations &amp; Fiber - Underserved'!$D:$D,MATCH(1,($A208='Locations &amp; Fiber - Underserved'!$A:$A)*($B208='Locations &amp; Fiber - Underserved'!$B:$B),0)),M207)</f>
        <v>14773.0159</v>
      </c>
      <c r="N208" s="65" cm="1">
        <f t="array" ref="N208">_xlfn.IFNA(INDEX('Locations &amp; Fiber - Underserved'!$F:$F,MATCH(1,($A208='Locations &amp; Fiber - Underserved'!$A:$A)*($B208='Locations &amp; Fiber - Underserved'!$B:$B),0)),N207)</f>
        <v>0.318765566</v>
      </c>
      <c r="O208" s="72" cm="1">
        <f t="array" ref="O208">_xlfn.IFNA(INDEX('Locations &amp; Fiber - Underserved'!$E:$E,MATCH(1,($A208='Locations &amp; Fiber - Underserved'!$A:$A)*($B208='Locations &amp; Fiber - Underserved'!$B:$B),0)),O207)</f>
        <v>0.58679772100000005</v>
      </c>
      <c r="P208" s="63" cm="1">
        <f t="array" ref="P208">_xlfn.IFNA(INDEX('Locations &amp; Fiber - Underserved'!$I:$I,MATCH(1,($A208='Locations &amp; Fiber - Underserved'!$A:$A)*($B208='Locations &amp; Fiber - Underserved'!$B:$B),0)),P207)</f>
        <v>0.87951250999999997</v>
      </c>
      <c r="Q208" s="63" cm="1">
        <f t="array" ref="Q208">_xlfn.IFNA(INDEX('Locations &amp; Fiber - Underserved'!$J:$J,MATCH(1,($A208='Locations &amp; Fiber - Underserved'!$A:$A)*($B208='Locations &amp; Fiber - Underserved'!$B:$B),0)),Q207)</f>
        <v>0.11947714700000001</v>
      </c>
      <c r="R208" s="63" cm="1">
        <f t="array" ref="R208">_xlfn.IFNA(INDEX('Locations &amp; Fiber - Underserved'!$K:$K,MATCH(1,($A208='Locations &amp; Fiber - Underserved'!$A:$A)*($B208='Locations &amp; Fiber - Underserved'!$B:$B),0)),R207)</f>
        <v>1.01E-3</v>
      </c>
      <c r="T208" s="66">
        <f>'Model Inputs &amp; Summary Results'!$F$44*I208</f>
        <v>43656.63286125</v>
      </c>
      <c r="U208" s="66">
        <f>'Model Inputs &amp; Summary Results'!$F$45*J208</f>
        <v>3383.7750000000001</v>
      </c>
      <c r="V208" s="66">
        <f>'Model Inputs &amp; Summary Results'!$F$46*K208</f>
        <v>26.553999999999998</v>
      </c>
      <c r="W208" s="67">
        <f t="shared" si="94"/>
        <v>444160.99982728402</v>
      </c>
      <c r="X208" s="67">
        <f t="shared" si="95"/>
        <v>154316.66790271158</v>
      </c>
      <c r="Y208" s="68">
        <f t="shared" si="96"/>
        <v>7263216722.7321072</v>
      </c>
      <c r="Z208" s="68">
        <f t="shared" si="97"/>
        <v>2841459137.487391</v>
      </c>
      <c r="AA208" s="66">
        <f>'Model Inputs &amp; Summary Results'!$F$40*I208</f>
        <v>36105.21528525</v>
      </c>
      <c r="AB208" s="66">
        <f>'Model Inputs &amp; Summary Results'!$F$41*J208</f>
        <v>2687.5250000000001</v>
      </c>
      <c r="AC208" s="66">
        <f>'Model Inputs &amp; Summary Results'!$F$42*K208</f>
        <v>19.260999999999999</v>
      </c>
      <c r="AD208" s="67">
        <f t="shared" si="98"/>
        <v>145163.00017271601</v>
      </c>
      <c r="AE208" s="67">
        <f t="shared" si="99"/>
        <v>50434.573269884429</v>
      </c>
      <c r="AF208" s="68">
        <f t="shared" si="100"/>
        <v>1957466722.5717897</v>
      </c>
      <c r="AG208" s="68">
        <f t="shared" ref="AG208:AG271" si="112">SUM(AA208:AC208)*F208*C208</f>
        <v>765784901.85639131</v>
      </c>
      <c r="AI208" s="68">
        <f t="shared" si="101"/>
        <v>9220683445.3038979</v>
      </c>
      <c r="AJ208" s="68">
        <f t="shared" si="102"/>
        <v>15646.203862907158</v>
      </c>
      <c r="AK208" s="68">
        <f>MIN($AJ208*'Model Inputs &amp; Summary Results'!$F$26,'Model Inputs &amp; Summary Results'!$F$23)</f>
        <v>3000</v>
      </c>
      <c r="AL208" s="68">
        <f t="shared" si="103"/>
        <v>30026.299272151384</v>
      </c>
      <c r="AM208" s="68">
        <f t="shared" ref="AM208:AM271" si="113">AL208-AK208</f>
        <v>27026.299272151384</v>
      </c>
      <c r="AN208" s="68">
        <f t="shared" si="104"/>
        <v>1767972000</v>
      </c>
      <c r="AO208" s="69">
        <f t="shared" si="105"/>
        <v>0.19173980003623589</v>
      </c>
      <c r="AP208" s="49" t="b">
        <f>AND(AM208&lt;'Model Inputs &amp; Summary Results'!$F$14,AO208&gt;=0.25)</f>
        <v>0</v>
      </c>
      <c r="AR208" s="68">
        <f t="shared" ref="AR208:AR271" si="114">Z208+AG208</f>
        <v>3607244039.3437824</v>
      </c>
      <c r="AS208" s="68">
        <f t="shared" ref="AS208:AS271" si="115">AR208/E208</f>
        <v>6120.9861457259203</v>
      </c>
      <c r="AT208" s="68">
        <f>MIN($AS208*'Model Inputs &amp; Summary Results'!$F$26,'Model Inputs &amp; Summary Results'!$F$23)</f>
        <v>3000</v>
      </c>
      <c r="AU208" s="68">
        <f t="shared" ref="AU208:AU271" si="116">$AT208*E208</f>
        <v>1767972000</v>
      </c>
      <c r="AV208" s="68">
        <f t="shared" ref="AV208:AV271" si="117">AR208-AU208</f>
        <v>1839272039.3437824</v>
      </c>
      <c r="AX208" s="66">
        <f>'Model Inputs &amp; Summary Results'!$F$40*P208</f>
        <v>33641.353507499996</v>
      </c>
      <c r="AY208" s="66">
        <f>'Model Inputs &amp; Summary Results'!$F$41*Q208</f>
        <v>5764.7723427500005</v>
      </c>
      <c r="AZ208" s="66">
        <f>'Model Inputs &amp; Summary Results'!$F$42*R208</f>
        <v>52.015000000000001</v>
      </c>
      <c r="BA208" s="68">
        <f t="shared" si="106"/>
        <v>1482757918.7570803</v>
      </c>
      <c r="BB208" s="68">
        <f t="shared" ref="BB208:BB271" si="118">SUM(AX208:AZ208)*M208</f>
        <v>582915742.16518271</v>
      </c>
      <c r="BD208" s="68">
        <f t="shared" si="107"/>
        <v>12577.896601437662</v>
      </c>
      <c r="BE208" s="68">
        <f>MIN($BD208*'Model Inputs &amp; Summary Results'!$F$26,'Model Inputs &amp; Summary Results'!$F$23)</f>
        <v>3000</v>
      </c>
      <c r="BF208" s="68">
        <f t="shared" si="108"/>
        <v>23153.947125823703</v>
      </c>
      <c r="BG208" s="68">
        <f t="shared" si="92"/>
        <v>20153.947125823703</v>
      </c>
      <c r="BH208" s="68">
        <f t="shared" si="109"/>
        <v>353658000</v>
      </c>
      <c r="BI208" s="70">
        <f t="shared" si="110"/>
        <v>0.23851364779522022</v>
      </c>
      <c r="BJ208" s="49" t="b">
        <f>AND(BG208&lt;'Model Inputs &amp; Summary Results'!$F$14,BG208&lt;$BX$23,BI208&gt;=0.25)</f>
        <v>0</v>
      </c>
      <c r="BL208" s="68">
        <f t="shared" ref="BL208:BL271" si="119">BB208/L208</f>
        <v>4944.7410393531272</v>
      </c>
      <c r="BM208" s="68">
        <f>MIN($BL208*'Model Inputs &amp; Summary Results'!$F$26,'Model Inputs &amp; Summary Results'!$F$23)</f>
        <v>3000</v>
      </c>
      <c r="BN208" s="68">
        <f t="shared" ref="BN208:BN271" si="120">BM208*L208</f>
        <v>353658000</v>
      </c>
      <c r="BO208" s="68">
        <f t="shared" si="93"/>
        <v>1129099918.7570803</v>
      </c>
      <c r="BS208" s="49"/>
      <c r="BT208" s="49"/>
      <c r="BU208" s="49"/>
      <c r="BV208" s="49"/>
      <c r="BW208" s="49"/>
      <c r="BX208" s="49"/>
    </row>
    <row r="209" spans="1:76" x14ac:dyDescent="0.45">
      <c r="A209" s="49" t="str">
        <f t="shared" si="111"/>
        <v>TX</v>
      </c>
      <c r="B209" s="62">
        <v>0.91400000000000003</v>
      </c>
      <c r="C209" s="63" cm="1">
        <f t="array" ref="C209">_xlfn.IFNA(INDEX('Locations &amp; Fiber - Unserved'!$H:$H,MATCH(1,($A209='Locations &amp; Fiber - Unserved'!$A:$A)*($B209='Locations &amp; Fiber - Unserved'!$B:$B),0)),C208)</f>
        <v>0.24634514699999999</v>
      </c>
      <c r="D209" s="63" cm="1">
        <f t="array" ref="D209">_xlfn.IFNA(INDEX('Locations &amp; Fiber - Unserved'!$G:$G,MATCH(1,($A209='Locations &amp; Fiber - Unserved'!$A:$A)*($B209='Locations &amp; Fiber - Unserved'!$B:$B),0)),D208)</f>
        <v>0.75365485300000001</v>
      </c>
      <c r="E209" s="64" cm="1">
        <f t="array" ref="E209">_xlfn.IFNA(INDEX('Locations &amp; Fiber - Unserved'!$C:$C,MATCH(1,($A209='Locations &amp; Fiber - Unserved'!$A:$A)*($B209='Locations &amp; Fiber - Unserved'!$B:$B),0)),E208)</f>
        <v>589969</v>
      </c>
      <c r="F209" s="64" cm="1">
        <f t="array" ref="F209">_xlfn.IFNA(INDEX('Locations &amp; Fiber - Unserved'!$D:$D,MATCH(1,($A209='Locations &amp; Fiber - Unserved'!$A:$A)*($B209='Locations &amp; Fiber - Unserved'!$B:$B),0)),F208)</f>
        <v>80513.836049999998</v>
      </c>
      <c r="G209" s="65" cm="1">
        <f t="array" ref="G209">_xlfn.IFNA(INDEX('Locations &amp; Fiber - Unserved'!$F:$F,MATCH(1,($A209='Locations &amp; Fiber - Unserved'!$A:$A)*($B209='Locations &amp; Fiber - Unserved'!$B:$B),0)),G208)</f>
        <v>0.349158107</v>
      </c>
      <c r="H209" s="65" cm="1">
        <f t="array" ref="H209">_xlfn.IFNA(INDEX('Locations &amp; Fiber - Unserved'!$E:$E,MATCH(1,($A209='Locations &amp; Fiber - Unserved'!$A:$A)*($B209='Locations &amp; Fiber - Unserved'!$B:$B),0)),H208)</f>
        <v>0.64249553400000003</v>
      </c>
      <c r="I209" s="63" cm="1">
        <f t="array" ref="I209">_xlfn.IFNA(INDEX('Locations &amp; Fiber - Unserved'!$I:$I,MATCH(1,($A209='Locations &amp; Fiber - Unserved'!$A:$A)*($B209='Locations &amp; Fiber - Unserved'!$B:$B),0)),I208)</f>
        <v>0.94415996700000004</v>
      </c>
      <c r="J209" s="63" cm="1">
        <f t="array" ref="J209">_xlfn.IFNA(INDEX('Locations &amp; Fiber - Unserved'!$J:$J,MATCH(1,($A209='Locations &amp; Fiber - Unserved'!$A:$A)*($B209='Locations &amp; Fiber - Unserved'!$B:$B),0)),J208)</f>
        <v>5.5500000000000001E-2</v>
      </c>
      <c r="K209" s="63" cm="1">
        <f t="array" ref="K209">_xlfn.IFNA(INDEX('Locations &amp; Fiber - Unserved'!$K:$K,MATCH(1,($A209='Locations &amp; Fiber - Unserved'!$A:$A)*($B209='Locations &amp; Fiber - Unserved'!$B:$B),0)),K208)</f>
        <v>3.7300000000000001E-4</v>
      </c>
      <c r="L209" s="64" cm="1">
        <f t="array" ref="L209">_xlfn.IFNA(INDEX('Locations &amp; Fiber - Underserved'!$C:$C,MATCH(1,($A209='Locations &amp; Fiber - Underserved'!$A:$A)*($B209='Locations &amp; Fiber - Underserved'!$B:$B),0)),L208)</f>
        <v>118019</v>
      </c>
      <c r="M209" s="64" cm="1">
        <f t="array" ref="M209">_xlfn.IFNA(INDEX('Locations &amp; Fiber - Underserved'!$D:$D,MATCH(1,($A209='Locations &amp; Fiber - Underserved'!$A:$A)*($B209='Locations &amp; Fiber - Underserved'!$B:$B),0)),M208)</f>
        <v>14851.347669999999</v>
      </c>
      <c r="N209" s="65" cm="1">
        <f t="array" ref="N209">_xlfn.IFNA(INDEX('Locations &amp; Fiber - Underserved'!$F:$F,MATCH(1,($A209='Locations &amp; Fiber - Underserved'!$A:$A)*($B209='Locations &amp; Fiber - Underserved'!$B:$B),0)),N208)</f>
        <v>0.32048722800000001</v>
      </c>
      <c r="O209" s="72" cm="1">
        <f t="array" ref="O209">_xlfn.IFNA(INDEX('Locations &amp; Fiber - Underserved'!$E:$E,MATCH(1,($A209='Locations &amp; Fiber - Underserved'!$A:$A)*($B209='Locations &amp; Fiber - Underserved'!$B:$B),0)),O208)</f>
        <v>0.59105823400000002</v>
      </c>
      <c r="P209" s="63" cm="1">
        <f t="array" ref="P209">_xlfn.IFNA(INDEX('Locations &amp; Fiber - Underserved'!$I:$I,MATCH(1,($A209='Locations &amp; Fiber - Underserved'!$A:$A)*($B209='Locations &amp; Fiber - Underserved'!$B:$B),0)),P208)</f>
        <v>0.88007619599999998</v>
      </c>
      <c r="Q209" s="63" cm="1">
        <f t="array" ref="Q209">_xlfn.IFNA(INDEX('Locations &amp; Fiber - Underserved'!$J:$J,MATCH(1,($A209='Locations &amp; Fiber - Underserved'!$A:$A)*($B209='Locations &amp; Fiber - Underserved'!$B:$B),0)),Q208)</f>
        <v>0.118918316</v>
      </c>
      <c r="R209" s="63" cm="1">
        <f t="array" ref="R209">_xlfn.IFNA(INDEX('Locations &amp; Fiber - Underserved'!$K:$K,MATCH(1,($A209='Locations &amp; Fiber - Underserved'!$A:$A)*($B209='Locations &amp; Fiber - Underserved'!$B:$B),0)),R208)</f>
        <v>1.01E-3</v>
      </c>
      <c r="T209" s="66">
        <f>'Model Inputs &amp; Summary Results'!$F$44*I209</f>
        <v>43667.39847375</v>
      </c>
      <c r="U209" s="66">
        <f>'Model Inputs &amp; Summary Results'!$F$45*J209</f>
        <v>3371.625</v>
      </c>
      <c r="V209" s="66">
        <f>'Model Inputs &amp; Summary Results'!$F$46*K209</f>
        <v>26.483000000000001</v>
      </c>
      <c r="W209" s="67">
        <f t="shared" si="94"/>
        <v>444632.99996955699</v>
      </c>
      <c r="X209" s="67">
        <f t="shared" si="95"/>
        <v>155247.21657910157</v>
      </c>
      <c r="Y209" s="68">
        <f t="shared" si="96"/>
        <v>7306788876.9353733</v>
      </c>
      <c r="Z209" s="68">
        <f t="shared" si="97"/>
        <v>2855918143.2774601</v>
      </c>
      <c r="AA209" s="66">
        <f>'Model Inputs &amp; Summary Results'!$F$40*I209</f>
        <v>36114.118737750003</v>
      </c>
      <c r="AB209" s="66">
        <f>'Model Inputs &amp; Summary Results'!$F$41*J209</f>
        <v>2677.875</v>
      </c>
      <c r="AC209" s="66">
        <f>'Model Inputs &amp; Summary Results'!$F$42*K209</f>
        <v>19.209500000000002</v>
      </c>
      <c r="AD209" s="67">
        <f t="shared" si="98"/>
        <v>145336.00003044299</v>
      </c>
      <c r="AE209" s="67">
        <f t="shared" si="99"/>
        <v>50745.242649581414</v>
      </c>
      <c r="AF209" s="68">
        <f t="shared" si="100"/>
        <v>1969483925.8218436</v>
      </c>
      <c r="AG209" s="68">
        <f t="shared" si="112"/>
        <v>769788886.93538368</v>
      </c>
      <c r="AI209" s="68">
        <f t="shared" si="101"/>
        <v>9276272802.7572174</v>
      </c>
      <c r="AJ209" s="68">
        <f t="shared" si="102"/>
        <v>15723.322416529034</v>
      </c>
      <c r="AK209" s="68">
        <f>MIN($AJ209*'Model Inputs &amp; Summary Results'!$F$26,'Model Inputs &amp; Summary Results'!$F$23)</f>
        <v>3000</v>
      </c>
      <c r="AL209" s="68">
        <f t="shared" si="103"/>
        <v>30239.377714832466</v>
      </c>
      <c r="AM209" s="68">
        <f t="shared" si="113"/>
        <v>27239.377714832466</v>
      </c>
      <c r="AN209" s="68">
        <f t="shared" si="104"/>
        <v>1769907000</v>
      </c>
      <c r="AO209" s="69">
        <f t="shared" si="105"/>
        <v>0.19079936927619515</v>
      </c>
      <c r="AP209" s="49" t="b">
        <f>AND(AM209&lt;'Model Inputs &amp; Summary Results'!$F$14,AO209&gt;=0.25)</f>
        <v>0</v>
      </c>
      <c r="AR209" s="68">
        <f t="shared" si="114"/>
        <v>3625707030.2128439</v>
      </c>
      <c r="AS209" s="68">
        <f t="shared" si="115"/>
        <v>6145.5890567349197</v>
      </c>
      <c r="AT209" s="68">
        <f>MIN($AS209*'Model Inputs &amp; Summary Results'!$F$26,'Model Inputs &amp; Summary Results'!$F$23)</f>
        <v>3000</v>
      </c>
      <c r="AU209" s="68">
        <f t="shared" si="116"/>
        <v>1769907000</v>
      </c>
      <c r="AV209" s="68">
        <f t="shared" si="117"/>
        <v>1855800030.2128439</v>
      </c>
      <c r="AX209" s="66">
        <f>'Model Inputs &amp; Summary Results'!$F$40*P209</f>
        <v>33662.914496999998</v>
      </c>
      <c r="AY209" s="66">
        <f>'Model Inputs &amp; Summary Results'!$F$41*Q209</f>
        <v>5737.808747</v>
      </c>
      <c r="AZ209" s="66">
        <f>'Model Inputs &amp; Summary Results'!$F$42*R209</f>
        <v>52.015000000000001</v>
      </c>
      <c r="BA209" s="68">
        <f t="shared" si="106"/>
        <v>1492243886.4614592</v>
      </c>
      <c r="BB209" s="68">
        <f t="shared" si="118"/>
        <v>585926332.1951493</v>
      </c>
      <c r="BD209" s="68">
        <f t="shared" si="107"/>
        <v>12644.098716829147</v>
      </c>
      <c r="BE209" s="68">
        <f>MIN($BD209*'Model Inputs &amp; Summary Results'!$F$26,'Model Inputs &amp; Summary Results'!$F$23)</f>
        <v>3000</v>
      </c>
      <c r="BF209" s="68">
        <f t="shared" si="108"/>
        <v>23318.865792962901</v>
      </c>
      <c r="BG209" s="68">
        <f t="shared" ref="BG209:BG272" si="121">BF209-BE209</f>
        <v>20318.865792962901</v>
      </c>
      <c r="BH209" s="68">
        <f t="shared" si="109"/>
        <v>354057000</v>
      </c>
      <c r="BI209" s="70">
        <f t="shared" si="110"/>
        <v>0.23726483533437107</v>
      </c>
      <c r="BJ209" s="49" t="b">
        <f>AND(BG209&lt;'Model Inputs &amp; Summary Results'!$F$14,BG209&lt;$BX$23,BI209&gt;=0.25)</f>
        <v>0</v>
      </c>
      <c r="BL209" s="68">
        <f t="shared" si="119"/>
        <v>4964.6779941801688</v>
      </c>
      <c r="BM209" s="68">
        <f>MIN($BL209*'Model Inputs &amp; Summary Results'!$F$26,'Model Inputs &amp; Summary Results'!$F$23)</f>
        <v>3000</v>
      </c>
      <c r="BN209" s="68">
        <f t="shared" si="120"/>
        <v>354057000</v>
      </c>
      <c r="BO209" s="68">
        <f t="shared" ref="BO209:BO272" si="122">BA209-BH209</f>
        <v>1138186886.4614592</v>
      </c>
      <c r="BS209" s="49"/>
      <c r="BT209" s="49"/>
      <c r="BU209" s="49"/>
      <c r="BV209" s="49"/>
      <c r="BW209" s="49"/>
      <c r="BX209" s="49"/>
    </row>
    <row r="210" spans="1:76" x14ac:dyDescent="0.45">
      <c r="A210" s="49" t="str">
        <f t="shared" si="111"/>
        <v>TX</v>
      </c>
      <c r="B210" s="62">
        <v>0.91500000000000004</v>
      </c>
      <c r="C210" s="63" cm="1">
        <f t="array" ref="C210">_xlfn.IFNA(INDEX('Locations &amp; Fiber - Unserved'!$H:$H,MATCH(1,($A210='Locations &amp; Fiber - Unserved'!$A:$A)*($B210='Locations &amp; Fiber - Unserved'!$B:$B),0)),C209)</f>
        <v>0.24630933099999999</v>
      </c>
      <c r="D210" s="63" cm="1">
        <f t="array" ref="D210">_xlfn.IFNA(INDEX('Locations &amp; Fiber - Unserved'!$G:$G,MATCH(1,($A210='Locations &amp; Fiber - Unserved'!$A:$A)*($B210='Locations &amp; Fiber - Unserved'!$B:$B),0)),D209)</f>
        <v>0.75369066900000004</v>
      </c>
      <c r="E210" s="64" cm="1">
        <f t="array" ref="E210">_xlfn.IFNA(INDEX('Locations &amp; Fiber - Unserved'!$C:$C,MATCH(1,($A210='Locations &amp; Fiber - Unserved'!$A:$A)*($B210='Locations &amp; Fiber - Unserved'!$B:$B),0)),E209)</f>
        <v>590611</v>
      </c>
      <c r="F210" s="64" cm="1">
        <f t="array" ref="F210">_xlfn.IFNA(INDEX('Locations &amp; Fiber - Unserved'!$D:$D,MATCH(1,($A210='Locations &amp; Fiber - Unserved'!$A:$A)*($B210='Locations &amp; Fiber - Unserved'!$B:$B),0)),F209)</f>
        <v>80928.505470000004</v>
      </c>
      <c r="G210" s="65" cm="1">
        <f t="array" ref="G210">_xlfn.IFNA(INDEX('Locations &amp; Fiber - Unserved'!$F:$F,MATCH(1,($A210='Locations &amp; Fiber - Unserved'!$A:$A)*($B210='Locations &amp; Fiber - Unserved'!$B:$B),0)),G209)</f>
        <v>0.35088192000000001</v>
      </c>
      <c r="H210" s="65" cm="1">
        <f t="array" ref="H210">_xlfn.IFNA(INDEX('Locations &amp; Fiber - Unserved'!$E:$E,MATCH(1,($A210='Locations &amp; Fiber - Unserved'!$A:$A)*($B210='Locations &amp; Fiber - Unserved'!$B:$B),0)),H209)</f>
        <v>0.64840568399999998</v>
      </c>
      <c r="I210" s="63" cm="1">
        <f t="array" ref="I210">_xlfn.IFNA(INDEX('Locations &amp; Fiber - Unserved'!$I:$I,MATCH(1,($A210='Locations &amp; Fiber - Unserved'!$A:$A)*($B210='Locations &amp; Fiber - Unserved'!$B:$B),0)),I209)</f>
        <v>0.94439219299999999</v>
      </c>
      <c r="J210" s="63" cm="1">
        <f t="array" ref="J210">_xlfn.IFNA(INDEX('Locations &amp; Fiber - Unserved'!$J:$J,MATCH(1,($A210='Locations &amp; Fiber - Unserved'!$A:$A)*($B210='Locations &amp; Fiber - Unserved'!$B:$B),0)),J209)</f>
        <v>5.5199999999999999E-2</v>
      </c>
      <c r="K210" s="63" cm="1">
        <f t="array" ref="K210">_xlfn.IFNA(INDEX('Locations &amp; Fiber - Unserved'!$K:$K,MATCH(1,($A210='Locations &amp; Fiber - Unserved'!$A:$A)*($B210='Locations &amp; Fiber - Unserved'!$B:$B),0)),K209)</f>
        <v>3.7100000000000002E-4</v>
      </c>
      <c r="L210" s="64" cm="1">
        <f t="array" ref="L210">_xlfn.IFNA(INDEX('Locations &amp; Fiber - Underserved'!$C:$C,MATCH(1,($A210='Locations &amp; Fiber - Underserved'!$A:$A)*($B210='Locations &amp; Fiber - Underserved'!$B:$B),0)),L209)</f>
        <v>118133</v>
      </c>
      <c r="M210" s="64" cm="1">
        <f t="array" ref="M210">_xlfn.IFNA(INDEX('Locations &amp; Fiber - Underserved'!$D:$D,MATCH(1,($A210='Locations &amp; Fiber - Underserved'!$A:$A)*($B210='Locations &amp; Fiber - Underserved'!$B:$B),0)),M209)</f>
        <v>14918.870419999999</v>
      </c>
      <c r="N210" s="65" cm="1">
        <f t="array" ref="N210">_xlfn.IFNA(INDEX('Locations &amp; Fiber - Underserved'!$F:$F,MATCH(1,($A210='Locations &amp; Fiber - Underserved'!$A:$A)*($B210='Locations &amp; Fiber - Underserved'!$B:$B),0)),N209)</f>
        <v>0.32201532199999999</v>
      </c>
      <c r="O210" s="72" cm="1">
        <f t="array" ref="O210">_xlfn.IFNA(INDEX('Locations &amp; Fiber - Underserved'!$E:$E,MATCH(1,($A210='Locations &amp; Fiber - Underserved'!$A:$A)*($B210='Locations &amp; Fiber - Underserved'!$B:$B),0)),O209)</f>
        <v>0.59361435200000001</v>
      </c>
      <c r="P210" s="63" cm="1">
        <f t="array" ref="P210">_xlfn.IFNA(INDEX('Locations &amp; Fiber - Underserved'!$I:$I,MATCH(1,($A210='Locations &amp; Fiber - Underserved'!$A:$A)*($B210='Locations &amp; Fiber - Underserved'!$B:$B),0)),P209)</f>
        <v>0.88065499599999997</v>
      </c>
      <c r="Q210" s="63" cm="1">
        <f t="array" ref="Q210">_xlfn.IFNA(INDEX('Locations &amp; Fiber - Underserved'!$J:$J,MATCH(1,($A210='Locations &amp; Fiber - Underserved'!$A:$A)*($B210='Locations &amp; Fiber - Underserved'!$B:$B),0)),Q209)</f>
        <v>0.11834009099999999</v>
      </c>
      <c r="R210" s="63" cm="1">
        <f t="array" ref="R210">_xlfn.IFNA(INDEX('Locations &amp; Fiber - Underserved'!$K:$K,MATCH(1,($A210='Locations &amp; Fiber - Underserved'!$A:$A)*($B210='Locations &amp; Fiber - Underserved'!$B:$B),0)),R209)</f>
        <v>1E-3</v>
      </c>
      <c r="T210" s="66">
        <f>'Model Inputs &amp; Summary Results'!$F$44*I210</f>
        <v>43678.138926250002</v>
      </c>
      <c r="U210" s="66">
        <f>'Model Inputs &amp; Summary Results'!$F$45*J210</f>
        <v>3353.4</v>
      </c>
      <c r="V210" s="66">
        <f>'Model Inputs &amp; Summary Results'!$F$46*K210</f>
        <v>26.341000000000001</v>
      </c>
      <c r="W210" s="67">
        <f t="shared" si="94"/>
        <v>445137.99970875902</v>
      </c>
      <c r="X210" s="67">
        <f t="shared" si="95"/>
        <v>156190.87600276881</v>
      </c>
      <c r="Y210" s="68">
        <f t="shared" si="96"/>
        <v>7350011488.5140982</v>
      </c>
      <c r="Z210" s="68">
        <f t="shared" si="97"/>
        <v>2870298182.6975164</v>
      </c>
      <c r="AA210" s="66">
        <f>'Model Inputs &amp; Summary Results'!$F$40*I210</f>
        <v>36123.001382249997</v>
      </c>
      <c r="AB210" s="66">
        <f>'Model Inputs &amp; Summary Results'!$F$41*J210</f>
        <v>2663.4</v>
      </c>
      <c r="AC210" s="66">
        <f>'Model Inputs &amp; Summary Results'!$F$42*K210</f>
        <v>19.1065</v>
      </c>
      <c r="AD210" s="67">
        <f t="shared" si="98"/>
        <v>145473.00029124098</v>
      </c>
      <c r="AE210" s="67">
        <f t="shared" si="99"/>
        <v>51043.845650351199</v>
      </c>
      <c r="AF210" s="68">
        <f t="shared" si="100"/>
        <v>1980782354.7250559</v>
      </c>
      <c r="AG210" s="68">
        <f t="shared" si="112"/>
        <v>773527497.47007835</v>
      </c>
      <c r="AI210" s="68">
        <f t="shared" si="101"/>
        <v>9330793843.2391548</v>
      </c>
      <c r="AJ210" s="68">
        <f t="shared" si="102"/>
        <v>15798.543954039384</v>
      </c>
      <c r="AK210" s="68">
        <f>MIN($AJ210*'Model Inputs &amp; Summary Results'!$F$26,'Model Inputs &amp; Summary Results'!$F$23)</f>
        <v>3000</v>
      </c>
      <c r="AL210" s="68">
        <f t="shared" si="103"/>
        <v>30512.596821170002</v>
      </c>
      <c r="AM210" s="68">
        <f t="shared" si="113"/>
        <v>27512.596821170002</v>
      </c>
      <c r="AN210" s="68">
        <f t="shared" si="104"/>
        <v>1771833000</v>
      </c>
      <c r="AO210" s="69">
        <f t="shared" si="105"/>
        <v>0.18989091708245415</v>
      </c>
      <c r="AP210" s="49" t="b">
        <f>AND(AM210&lt;'Model Inputs &amp; Summary Results'!$F$14,AO210&gt;=0.25)</f>
        <v>0</v>
      </c>
      <c r="AR210" s="68">
        <f t="shared" si="114"/>
        <v>3643825680.1675949</v>
      </c>
      <c r="AS210" s="68">
        <f t="shared" si="115"/>
        <v>6169.5865470971503</v>
      </c>
      <c r="AT210" s="68">
        <f>MIN($AS210*'Model Inputs &amp; Summary Results'!$F$26,'Model Inputs &amp; Summary Results'!$F$23)</f>
        <v>3000</v>
      </c>
      <c r="AU210" s="68">
        <f t="shared" si="116"/>
        <v>1771833000</v>
      </c>
      <c r="AV210" s="68">
        <f t="shared" si="117"/>
        <v>1871992680.1675949</v>
      </c>
      <c r="AX210" s="66">
        <f>'Model Inputs &amp; Summary Results'!$F$40*P210</f>
        <v>33685.053596999998</v>
      </c>
      <c r="AY210" s="66">
        <f>'Model Inputs &amp; Summary Results'!$F$41*Q210</f>
        <v>5709.9093907500001</v>
      </c>
      <c r="AZ210" s="66">
        <f>'Model Inputs &amp; Summary Results'!$F$42*R210</f>
        <v>51.5</v>
      </c>
      <c r="BA210" s="68">
        <f t="shared" si="106"/>
        <v>1500568541.3387861</v>
      </c>
      <c r="BB210" s="68">
        <f t="shared" si="118"/>
        <v>588496669.84156823</v>
      </c>
      <c r="BD210" s="68">
        <f t="shared" si="107"/>
        <v>12702.365480761397</v>
      </c>
      <c r="BE210" s="68">
        <f>MIN($BD210*'Model Inputs &amp; Summary Results'!$F$26,'Model Inputs &amp; Summary Results'!$F$23)</f>
        <v>3000</v>
      </c>
      <c r="BF210" s="68">
        <f t="shared" si="108"/>
        <v>23415.9865651652</v>
      </c>
      <c r="BG210" s="68">
        <f t="shared" si="121"/>
        <v>20415.9865651652</v>
      </c>
      <c r="BH210" s="68">
        <f t="shared" si="109"/>
        <v>354399000</v>
      </c>
      <c r="BI210" s="70">
        <f t="shared" si="110"/>
        <v>0.23617648260426025</v>
      </c>
      <c r="BJ210" s="49" t="b">
        <f>AND(BG210&lt;'Model Inputs &amp; Summary Results'!$F$14,BG210&lt;$BX$23,BI210&gt;=0.25)</f>
        <v>0</v>
      </c>
      <c r="BL210" s="68">
        <f t="shared" si="119"/>
        <v>4981.6450089438877</v>
      </c>
      <c r="BM210" s="68">
        <f>MIN($BL210*'Model Inputs &amp; Summary Results'!$F$26,'Model Inputs &amp; Summary Results'!$F$23)</f>
        <v>3000</v>
      </c>
      <c r="BN210" s="68">
        <f t="shared" si="120"/>
        <v>354399000</v>
      </c>
      <c r="BO210" s="68">
        <f t="shared" si="122"/>
        <v>1146169541.3387861</v>
      </c>
      <c r="BS210" s="49"/>
      <c r="BT210" s="49"/>
      <c r="BU210" s="49"/>
      <c r="BV210" s="49"/>
      <c r="BW210" s="49"/>
      <c r="BX210" s="49"/>
    </row>
    <row r="211" spans="1:76" x14ac:dyDescent="0.45">
      <c r="A211" s="49" t="str">
        <f t="shared" si="111"/>
        <v>TX</v>
      </c>
      <c r="B211" s="62">
        <v>0.91600000000000004</v>
      </c>
      <c r="C211" s="63" cm="1">
        <f t="array" ref="C211">_xlfn.IFNA(INDEX('Locations &amp; Fiber - Unserved'!$H:$H,MATCH(1,($A211='Locations &amp; Fiber - Unserved'!$A:$A)*($B211='Locations &amp; Fiber - Unserved'!$B:$B),0)),C210)</f>
        <v>0.24630026099999999</v>
      </c>
      <c r="D211" s="63" cm="1">
        <f t="array" ref="D211">_xlfn.IFNA(INDEX('Locations &amp; Fiber - Unserved'!$G:$G,MATCH(1,($A211='Locations &amp; Fiber - Unserved'!$A:$A)*($B211='Locations &amp; Fiber - Unserved'!$B:$B),0)),D210)</f>
        <v>0.75369973899999998</v>
      </c>
      <c r="E211" s="64" cm="1">
        <f t="array" ref="E211">_xlfn.IFNA(INDEX('Locations &amp; Fiber - Unserved'!$C:$C,MATCH(1,($A211='Locations &amp; Fiber - Unserved'!$A:$A)*($B211='Locations &amp; Fiber - Unserved'!$B:$B),0)),E210)</f>
        <v>591258</v>
      </c>
      <c r="F211" s="64" cm="1">
        <f t="array" ref="F211">_xlfn.IFNA(INDEX('Locations &amp; Fiber - Unserved'!$D:$D,MATCH(1,($A211='Locations &amp; Fiber - Unserved'!$A:$A)*($B211='Locations &amp; Fiber - Unserved'!$B:$B),0)),F210)</f>
        <v>81350.025649999996</v>
      </c>
      <c r="G211" s="65" cm="1">
        <f t="array" ref="G211">_xlfn.IFNA(INDEX('Locations &amp; Fiber - Unserved'!$F:$F,MATCH(1,($A211='Locations &amp; Fiber - Unserved'!$A:$A)*($B211='Locations &amp; Fiber - Unserved'!$B:$B),0)),G210)</f>
        <v>0.35266581899999999</v>
      </c>
      <c r="H211" s="65" cm="1">
        <f t="array" ref="H211">_xlfn.IFNA(INDEX('Locations &amp; Fiber - Unserved'!$E:$E,MATCH(1,($A211='Locations &amp; Fiber - Unserved'!$A:$A)*($B211='Locations &amp; Fiber - Unserved'!$B:$B),0)),H210)</f>
        <v>0.65438836099999997</v>
      </c>
      <c r="I211" s="63" cm="1">
        <f t="array" ref="I211">_xlfn.IFNA(INDEX('Locations &amp; Fiber - Unserved'!$I:$I,MATCH(1,($A211='Locations &amp; Fiber - Unserved'!$A:$A)*($B211='Locations &amp; Fiber - Unserved'!$B:$B),0)),I210)</f>
        <v>0.94460318399999998</v>
      </c>
      <c r="J211" s="63" cm="1">
        <f t="array" ref="J211">_xlfn.IFNA(INDEX('Locations &amp; Fiber - Unserved'!$J:$J,MATCH(1,($A211='Locations &amp; Fiber - Unserved'!$A:$A)*($B211='Locations &amp; Fiber - Unserved'!$B:$B),0)),J210)</f>
        <v>5.5E-2</v>
      </c>
      <c r="K211" s="63" cm="1">
        <f t="array" ref="K211">_xlfn.IFNA(INDEX('Locations &amp; Fiber - Unserved'!$K:$K,MATCH(1,($A211='Locations &amp; Fiber - Unserved'!$A:$A)*($B211='Locations &amp; Fiber - Unserved'!$B:$B),0)),K210)</f>
        <v>3.6900000000000002E-4</v>
      </c>
      <c r="L211" s="64" cm="1">
        <f t="array" ref="L211">_xlfn.IFNA(INDEX('Locations &amp; Fiber - Underserved'!$C:$C,MATCH(1,($A211='Locations &amp; Fiber - Underserved'!$A:$A)*($B211='Locations &amp; Fiber - Underserved'!$B:$B),0)),L210)</f>
        <v>118266</v>
      </c>
      <c r="M211" s="64" cm="1">
        <f t="array" ref="M211">_xlfn.IFNA(INDEX('Locations &amp; Fiber - Underserved'!$D:$D,MATCH(1,($A211='Locations &amp; Fiber - Underserved'!$A:$A)*($B211='Locations &amp; Fiber - Underserved'!$B:$B),0)),M210)</f>
        <v>14998.30682</v>
      </c>
      <c r="N211" s="65" cm="1">
        <f t="array" ref="N211">_xlfn.IFNA(INDEX('Locations &amp; Fiber - Underserved'!$F:$F,MATCH(1,($A211='Locations &amp; Fiber - Underserved'!$A:$A)*($B211='Locations &amp; Fiber - Underserved'!$B:$B),0)),N210)</f>
        <v>0.32358218</v>
      </c>
      <c r="O211" s="72" cm="1">
        <f t="array" ref="O211">_xlfn.IFNA(INDEX('Locations &amp; Fiber - Underserved'!$E:$E,MATCH(1,($A211='Locations &amp; Fiber - Underserved'!$A:$A)*($B211='Locations &amp; Fiber - Underserved'!$B:$B),0)),O210)</f>
        <v>0.60013024199999998</v>
      </c>
      <c r="P211" s="63" cm="1">
        <f t="array" ref="P211">_xlfn.IFNA(INDEX('Locations &amp; Fiber - Underserved'!$I:$I,MATCH(1,($A211='Locations &amp; Fiber - Underserved'!$A:$A)*($B211='Locations &amp; Fiber - Underserved'!$B:$B),0)),P210)</f>
        <v>0.88094746499999999</v>
      </c>
      <c r="Q211" s="63" cm="1">
        <f t="array" ref="Q211">_xlfn.IFNA(INDEX('Locations &amp; Fiber - Underserved'!$J:$J,MATCH(1,($A211='Locations &amp; Fiber - Underserved'!$A:$A)*($B211='Locations &amp; Fiber - Underserved'!$B:$B),0)),Q210)</f>
        <v>0.118049712</v>
      </c>
      <c r="R211" s="63" cm="1">
        <f t="array" ref="R211">_xlfn.IFNA(INDEX('Locations &amp; Fiber - Underserved'!$K:$K,MATCH(1,($A211='Locations &amp; Fiber - Underserved'!$A:$A)*($B211='Locations &amp; Fiber - Underserved'!$B:$B),0)),R210)</f>
        <v>1E-3</v>
      </c>
      <c r="T211" s="66">
        <f>'Model Inputs &amp; Summary Results'!$F$44*I211</f>
        <v>43687.897259999998</v>
      </c>
      <c r="U211" s="66">
        <f>'Model Inputs &amp; Summary Results'!$F$45*J211</f>
        <v>3341.25</v>
      </c>
      <c r="V211" s="66">
        <f>'Model Inputs &amp; Summary Results'!$F$46*K211</f>
        <v>26.199000000000002</v>
      </c>
      <c r="W211" s="67">
        <f t="shared" si="94"/>
        <v>445631.00028166198</v>
      </c>
      <c r="X211" s="67">
        <f t="shared" si="95"/>
        <v>157158.82168612155</v>
      </c>
      <c r="Y211" s="68">
        <f t="shared" si="96"/>
        <v>7395162772.2540464</v>
      </c>
      <c r="Z211" s="68">
        <f t="shared" si="97"/>
        <v>2885127648.2328935</v>
      </c>
      <c r="AA211" s="66">
        <f>'Model Inputs &amp; Summary Results'!$F$40*I211</f>
        <v>36131.071788000001</v>
      </c>
      <c r="AB211" s="66">
        <f>'Model Inputs &amp; Summary Results'!$F$41*J211</f>
        <v>2653.75</v>
      </c>
      <c r="AC211" s="66">
        <f>'Model Inputs &amp; Summary Results'!$F$42*K211</f>
        <v>19.003500000000003</v>
      </c>
      <c r="AD211" s="67">
        <f t="shared" si="98"/>
        <v>145626.99971833799</v>
      </c>
      <c r="AE211" s="67">
        <f t="shared" si="99"/>
        <v>51357.665124180436</v>
      </c>
      <c r="AF211" s="68">
        <f t="shared" si="100"/>
        <v>1992873864.6783085</v>
      </c>
      <c r="AG211" s="68">
        <f t="shared" si="112"/>
        <v>777494108.4456507</v>
      </c>
      <c r="AI211" s="68">
        <f t="shared" si="101"/>
        <v>9388036636.932354</v>
      </c>
      <c r="AJ211" s="68">
        <f t="shared" si="102"/>
        <v>15878.071225983165</v>
      </c>
      <c r="AK211" s="68">
        <f>MIN($AJ211*'Model Inputs &amp; Summary Results'!$F$26,'Model Inputs &amp; Summary Results'!$F$23)</f>
        <v>3000</v>
      </c>
      <c r="AL211" s="68">
        <f t="shared" si="103"/>
        <v>30792.470915368878</v>
      </c>
      <c r="AM211" s="68">
        <f t="shared" si="113"/>
        <v>27792.470915368878</v>
      </c>
      <c r="AN211" s="68">
        <f t="shared" si="104"/>
        <v>1773774000</v>
      </c>
      <c r="AO211" s="69">
        <f t="shared" si="105"/>
        <v>0.18893982507716336</v>
      </c>
      <c r="AP211" s="49" t="b">
        <f>AND(AM211&lt;'Model Inputs &amp; Summary Results'!$F$14,AO211&gt;=0.25)</f>
        <v>0</v>
      </c>
      <c r="AR211" s="68">
        <f t="shared" si="114"/>
        <v>3662621756.678544</v>
      </c>
      <c r="AS211" s="68">
        <f t="shared" si="115"/>
        <v>6194.6252848647191</v>
      </c>
      <c r="AT211" s="68">
        <f>MIN($AS211*'Model Inputs &amp; Summary Results'!$F$26,'Model Inputs &amp; Summary Results'!$F$23)</f>
        <v>3000</v>
      </c>
      <c r="AU211" s="68">
        <f t="shared" si="116"/>
        <v>1773774000</v>
      </c>
      <c r="AV211" s="68">
        <f t="shared" si="117"/>
        <v>1888847756.678544</v>
      </c>
      <c r="AX211" s="66">
        <f>'Model Inputs &amp; Summary Results'!$F$40*P211</f>
        <v>33696.240536249999</v>
      </c>
      <c r="AY211" s="66">
        <f>'Model Inputs &amp; Summary Results'!$F$41*Q211</f>
        <v>5695.898604</v>
      </c>
      <c r="AZ211" s="66">
        <f>'Model Inputs &amp; Summary Results'!$F$42*R211</f>
        <v>51.5</v>
      </c>
      <c r="BA211" s="68">
        <f t="shared" si="106"/>
        <v>1509459558.1608555</v>
      </c>
      <c r="BB211" s="68">
        <f t="shared" si="118"/>
        <v>591587801.92283046</v>
      </c>
      <c r="BD211" s="68">
        <f t="shared" si="107"/>
        <v>12763.258740135419</v>
      </c>
      <c r="BE211" s="68">
        <f>MIN($BD211*'Model Inputs &amp; Summary Results'!$F$26,'Model Inputs &amp; Summary Results'!$F$23)</f>
        <v>3000</v>
      </c>
      <c r="BF211" s="68">
        <f t="shared" si="108"/>
        <v>23671.320702598903</v>
      </c>
      <c r="BG211" s="68">
        <f t="shared" si="121"/>
        <v>20671.320702598903</v>
      </c>
      <c r="BH211" s="68">
        <f t="shared" si="109"/>
        <v>354798000</v>
      </c>
      <c r="BI211" s="70">
        <f t="shared" si="110"/>
        <v>0.23504968919623812</v>
      </c>
      <c r="BJ211" s="49" t="b">
        <f>AND(BG211&lt;'Model Inputs &amp; Summary Results'!$F$14,BG211&lt;$BX$23,BI211&gt;=0.25)</f>
        <v>0</v>
      </c>
      <c r="BL211" s="68">
        <f t="shared" si="119"/>
        <v>5002.1798481628739</v>
      </c>
      <c r="BM211" s="68">
        <f>MIN($BL211*'Model Inputs &amp; Summary Results'!$F$26,'Model Inputs &amp; Summary Results'!$F$23)</f>
        <v>3000</v>
      </c>
      <c r="BN211" s="68">
        <f t="shared" si="120"/>
        <v>354798000</v>
      </c>
      <c r="BO211" s="68">
        <f t="shared" si="122"/>
        <v>1154661558.1608555</v>
      </c>
      <c r="BS211" s="49"/>
      <c r="BT211" s="49"/>
      <c r="BU211" s="49"/>
      <c r="BV211" s="49"/>
      <c r="BW211" s="49"/>
      <c r="BX211" s="49"/>
    </row>
    <row r="212" spans="1:76" x14ac:dyDescent="0.45">
      <c r="A212" s="49" t="str">
        <f t="shared" si="111"/>
        <v>TX</v>
      </c>
      <c r="B212" s="62">
        <v>0.91700000000000004</v>
      </c>
      <c r="C212" s="63" cm="1">
        <f t="array" ref="C212">_xlfn.IFNA(INDEX('Locations &amp; Fiber - Unserved'!$H:$H,MATCH(1,($A212='Locations &amp; Fiber - Unserved'!$A:$A)*($B212='Locations &amp; Fiber - Unserved'!$B:$B),0)),C211)</f>
        <v>0.24623325300000001</v>
      </c>
      <c r="D212" s="63" cm="1">
        <f t="array" ref="D212">_xlfn.IFNA(INDEX('Locations &amp; Fiber - Unserved'!$G:$G,MATCH(1,($A212='Locations &amp; Fiber - Unserved'!$A:$A)*($B212='Locations &amp; Fiber - Unserved'!$B:$B),0)),D211)</f>
        <v>0.75376674700000001</v>
      </c>
      <c r="E212" s="64" cm="1">
        <f t="array" ref="E212">_xlfn.IFNA(INDEX('Locations &amp; Fiber - Unserved'!$C:$C,MATCH(1,($A212='Locations &amp; Fiber - Unserved'!$A:$A)*($B212='Locations &amp; Fiber - Unserved'!$B:$B),0)),E211)</f>
        <v>591890</v>
      </c>
      <c r="F212" s="64" cm="1">
        <f t="array" ref="F212">_xlfn.IFNA(INDEX('Locations &amp; Fiber - Unserved'!$D:$D,MATCH(1,($A212='Locations &amp; Fiber - Unserved'!$A:$A)*($B212='Locations &amp; Fiber - Unserved'!$B:$B),0)),F211)</f>
        <v>81765.552549999993</v>
      </c>
      <c r="G212" s="65" cm="1">
        <f t="array" ref="G212">_xlfn.IFNA(INDEX('Locations &amp; Fiber - Unserved'!$F:$F,MATCH(1,($A212='Locations &amp; Fiber - Unserved'!$A:$A)*($B212='Locations &amp; Fiber - Unserved'!$B:$B),0)),G211)</f>
        <v>0.35439495399999998</v>
      </c>
      <c r="H212" s="65" cm="1">
        <f t="array" ref="H212">_xlfn.IFNA(INDEX('Locations &amp; Fiber - Unserved'!$E:$E,MATCH(1,($A212='Locations &amp; Fiber - Unserved'!$A:$A)*($B212='Locations &amp; Fiber - Unserved'!$B:$B),0)),H211)</f>
        <v>0.66064259199999997</v>
      </c>
      <c r="I212" s="63" cm="1">
        <f t="array" ref="I212">_xlfn.IFNA(INDEX('Locations &amp; Fiber - Unserved'!$I:$I,MATCH(1,($A212='Locations &amp; Fiber - Unserved'!$A:$A)*($B212='Locations &amp; Fiber - Unserved'!$B:$B),0)),I211)</f>
        <v>0.94482765800000001</v>
      </c>
      <c r="J212" s="63" cm="1">
        <f t="array" ref="J212">_xlfn.IFNA(INDEX('Locations &amp; Fiber - Unserved'!$J:$J,MATCH(1,($A212='Locations &amp; Fiber - Unserved'!$A:$A)*($B212='Locations &amp; Fiber - Unserved'!$B:$B),0)),J211)</f>
        <v>5.4800000000000001E-2</v>
      </c>
      <c r="K212" s="63" cm="1">
        <f t="array" ref="K212">_xlfn.IFNA(INDEX('Locations &amp; Fiber - Unserved'!$K:$K,MATCH(1,($A212='Locations &amp; Fiber - Unserved'!$A:$A)*($B212='Locations &amp; Fiber - Unserved'!$B:$B),0)),K211)</f>
        <v>3.6900000000000002E-4</v>
      </c>
      <c r="L212" s="64" cm="1">
        <f t="array" ref="L212">_xlfn.IFNA(INDEX('Locations &amp; Fiber - Underserved'!$C:$C,MATCH(1,($A212='Locations &amp; Fiber - Underserved'!$A:$A)*($B212='Locations &amp; Fiber - Underserved'!$B:$B),0)),L211)</f>
        <v>118404</v>
      </c>
      <c r="M212" s="64" cm="1">
        <f t="array" ref="M212">_xlfn.IFNA(INDEX('Locations &amp; Fiber - Underserved'!$D:$D,MATCH(1,($A212='Locations &amp; Fiber - Underserved'!$A:$A)*($B212='Locations &amp; Fiber - Underserved'!$B:$B),0)),M211)</f>
        <v>15081.579239999999</v>
      </c>
      <c r="N212" s="65" cm="1">
        <f t="array" ref="N212">_xlfn.IFNA(INDEX('Locations &amp; Fiber - Underserved'!$F:$F,MATCH(1,($A212='Locations &amp; Fiber - Underserved'!$A:$A)*($B212='Locations &amp; Fiber - Underserved'!$B:$B),0)),N211)</f>
        <v>0.32533087999999999</v>
      </c>
      <c r="O212" s="72" cm="1">
        <f t="array" ref="O212">_xlfn.IFNA(INDEX('Locations &amp; Fiber - Underserved'!$E:$E,MATCH(1,($A212='Locations &amp; Fiber - Underserved'!$A:$A)*($B212='Locations &amp; Fiber - Underserved'!$B:$B),0)),O211)</f>
        <v>0.60620764900000002</v>
      </c>
      <c r="P212" s="63" cm="1">
        <f t="array" ref="P212">_xlfn.IFNA(INDEX('Locations &amp; Fiber - Underserved'!$I:$I,MATCH(1,($A212='Locations &amp; Fiber - Underserved'!$A:$A)*($B212='Locations &amp; Fiber - Underserved'!$B:$B),0)),P211)</f>
        <v>0.88149134200000001</v>
      </c>
      <c r="Q212" s="63" cm="1">
        <f t="array" ref="Q212">_xlfn.IFNA(INDEX('Locations &amp; Fiber - Underserved'!$J:$J,MATCH(1,($A212='Locations &amp; Fiber - Underserved'!$A:$A)*($B212='Locations &amp; Fiber - Underserved'!$B:$B),0)),Q211)</f>
        <v>0.1175109</v>
      </c>
      <c r="R212" s="63" cm="1">
        <f t="array" ref="R212">_xlfn.IFNA(INDEX('Locations &amp; Fiber - Underserved'!$K:$K,MATCH(1,($A212='Locations &amp; Fiber - Underserved'!$A:$A)*($B212='Locations &amp; Fiber - Underserved'!$B:$B),0)),R211)</f>
        <v>9.9799999999999997E-4</v>
      </c>
      <c r="T212" s="66">
        <f>'Model Inputs &amp; Summary Results'!$F$44*I212</f>
        <v>43698.279182500002</v>
      </c>
      <c r="U212" s="66">
        <f>'Model Inputs &amp; Summary Results'!$F$45*J212</f>
        <v>3329.1</v>
      </c>
      <c r="V212" s="66">
        <f>'Model Inputs &amp; Summary Results'!$F$46*K212</f>
        <v>26.199000000000002</v>
      </c>
      <c r="W212" s="67">
        <f t="shared" si="94"/>
        <v>446146.99988183001</v>
      </c>
      <c r="X212" s="67">
        <f t="shared" si="95"/>
        <v>158112.24550035913</v>
      </c>
      <c r="Y212" s="68">
        <f t="shared" si="96"/>
        <v>7439746905.2617826</v>
      </c>
      <c r="Z212" s="68">
        <f t="shared" si="97"/>
        <v>2900013403.2517452</v>
      </c>
      <c r="AA212" s="66">
        <f>'Model Inputs &amp; Summary Results'!$F$40*I212</f>
        <v>36139.657918500001</v>
      </c>
      <c r="AB212" s="66">
        <f>'Model Inputs &amp; Summary Results'!$F$41*J212</f>
        <v>2644.1</v>
      </c>
      <c r="AC212" s="66">
        <f>'Model Inputs &amp; Summary Results'!$F$42*K212</f>
        <v>19.003500000000003</v>
      </c>
      <c r="AD212" s="67">
        <f t="shared" si="98"/>
        <v>145743.00011817002</v>
      </c>
      <c r="AE212" s="67">
        <f t="shared" si="99"/>
        <v>51650.583822700857</v>
      </c>
      <c r="AF212" s="68">
        <f t="shared" si="100"/>
        <v>2004185281.1984971</v>
      </c>
      <c r="AG212" s="68">
        <f t="shared" si="112"/>
        <v>781231438.66155422</v>
      </c>
      <c r="AI212" s="68">
        <f t="shared" si="101"/>
        <v>9443932186.4602795</v>
      </c>
      <c r="AJ212" s="68">
        <f t="shared" si="102"/>
        <v>15955.552867019682</v>
      </c>
      <c r="AK212" s="68">
        <f>MIN($AJ212*'Model Inputs &amp; Summary Results'!$F$26,'Model Inputs &amp; Summary Results'!$F$23)</f>
        <v>3000</v>
      </c>
      <c r="AL212" s="68">
        <f t="shared" si="103"/>
        <v>31085.597853361447</v>
      </c>
      <c r="AM212" s="68">
        <f t="shared" si="113"/>
        <v>28085.597853361447</v>
      </c>
      <c r="AN212" s="68">
        <f t="shared" si="104"/>
        <v>1775670000</v>
      </c>
      <c r="AO212" s="69">
        <f t="shared" si="105"/>
        <v>0.1880223158046147</v>
      </c>
      <c r="AP212" s="49" t="b">
        <f>AND(AM212&lt;'Model Inputs &amp; Summary Results'!$F$14,AO212&gt;=0.25)</f>
        <v>0</v>
      </c>
      <c r="AR212" s="68">
        <f t="shared" si="114"/>
        <v>3681244841.9132996</v>
      </c>
      <c r="AS212" s="68">
        <f t="shared" si="115"/>
        <v>6219.474635343222</v>
      </c>
      <c r="AT212" s="68">
        <f>MIN($AS212*'Model Inputs &amp; Summary Results'!$F$26,'Model Inputs &amp; Summary Results'!$F$23)</f>
        <v>3000</v>
      </c>
      <c r="AU212" s="68">
        <f t="shared" si="116"/>
        <v>1775670000</v>
      </c>
      <c r="AV212" s="68">
        <f t="shared" si="117"/>
        <v>1905574841.9132996</v>
      </c>
      <c r="AX212" s="66">
        <f>'Model Inputs &amp; Summary Results'!$F$40*P212</f>
        <v>33717.043831499999</v>
      </c>
      <c r="AY212" s="66">
        <f>'Model Inputs &amp; Summary Results'!$F$41*Q212</f>
        <v>5669.9009249999999</v>
      </c>
      <c r="AZ212" s="66">
        <f>'Model Inputs &amp; Summary Results'!$F$42*R212</f>
        <v>51.396999999999998</v>
      </c>
      <c r="BA212" s="68">
        <f t="shared" si="106"/>
        <v>1519183756.8806517</v>
      </c>
      <c r="BB212" s="68">
        <f t="shared" si="118"/>
        <v>594792476.29485548</v>
      </c>
      <c r="BD212" s="68">
        <f t="shared" si="107"/>
        <v>12830.51042938289</v>
      </c>
      <c r="BE212" s="68">
        <f>MIN($BD212*'Model Inputs &amp; Summary Results'!$F$26,'Model Inputs &amp; Summary Results'!$F$23)</f>
        <v>3000</v>
      </c>
      <c r="BF212" s="68">
        <f t="shared" si="108"/>
        <v>23907.824436666397</v>
      </c>
      <c r="BG212" s="68">
        <f t="shared" si="121"/>
        <v>20907.824436666397</v>
      </c>
      <c r="BH212" s="68">
        <f t="shared" si="109"/>
        <v>355212000</v>
      </c>
      <c r="BI212" s="70">
        <f t="shared" si="110"/>
        <v>0.23381766582954963</v>
      </c>
      <c r="BJ212" s="49" t="b">
        <f>AND(BG212&lt;'Model Inputs &amp; Summary Results'!$F$14,BG212&lt;$BX$23,BI212&gt;=0.25)</f>
        <v>0</v>
      </c>
      <c r="BL212" s="68">
        <f t="shared" si="119"/>
        <v>5023.4153938621621</v>
      </c>
      <c r="BM212" s="68">
        <f>MIN($BL212*'Model Inputs &amp; Summary Results'!$F$26,'Model Inputs &amp; Summary Results'!$F$23)</f>
        <v>3000</v>
      </c>
      <c r="BN212" s="68">
        <f t="shared" si="120"/>
        <v>355212000</v>
      </c>
      <c r="BO212" s="68">
        <f t="shared" si="122"/>
        <v>1163971756.8806517</v>
      </c>
      <c r="BS212" s="49"/>
      <c r="BT212" s="49"/>
      <c r="BU212" s="49"/>
      <c r="BV212" s="49"/>
      <c r="BW212" s="49"/>
      <c r="BX212" s="49"/>
    </row>
    <row r="213" spans="1:76" x14ac:dyDescent="0.45">
      <c r="A213" s="49" t="str">
        <f t="shared" si="111"/>
        <v>TX</v>
      </c>
      <c r="B213" s="62">
        <v>0.91800000000000004</v>
      </c>
      <c r="C213" s="63" cm="1">
        <f t="array" ref="C213">_xlfn.IFNA(INDEX('Locations &amp; Fiber - Unserved'!$H:$H,MATCH(1,($A213='Locations &amp; Fiber - Unserved'!$A:$A)*($B213='Locations &amp; Fiber - Unserved'!$B:$B),0)),C212)</f>
        <v>0.24615851999999999</v>
      </c>
      <c r="D213" s="63" cm="1">
        <f t="array" ref="D213">_xlfn.IFNA(INDEX('Locations &amp; Fiber - Unserved'!$G:$G,MATCH(1,($A213='Locations &amp; Fiber - Unserved'!$A:$A)*($B213='Locations &amp; Fiber - Unserved'!$B:$B),0)),D212)</f>
        <v>0.75384147999999995</v>
      </c>
      <c r="E213" s="64" cm="1">
        <f t="array" ref="E213">_xlfn.IFNA(INDEX('Locations &amp; Fiber - Unserved'!$C:$C,MATCH(1,($A213='Locations &amp; Fiber - Unserved'!$A:$A)*($B213='Locations &amp; Fiber - Unserved'!$B:$B),0)),E212)</f>
        <v>592480</v>
      </c>
      <c r="F213" s="64" cm="1">
        <f t="array" ref="F213">_xlfn.IFNA(INDEX('Locations &amp; Fiber - Unserved'!$D:$D,MATCH(1,($A213='Locations &amp; Fiber - Unserved'!$A:$A)*($B213='Locations &amp; Fiber - Unserved'!$B:$B),0)),F212)</f>
        <v>82156.772020000004</v>
      </c>
      <c r="G213" s="65" cm="1">
        <f t="array" ref="G213">_xlfn.IFNA(INDEX('Locations &amp; Fiber - Unserved'!$F:$F,MATCH(1,($A213='Locations &amp; Fiber - Unserved'!$A:$A)*($B213='Locations &amp; Fiber - Unserved'!$B:$B),0)),G212)</f>
        <v>0.35622841700000002</v>
      </c>
      <c r="H213" s="65" cm="1">
        <f t="array" ref="H213">_xlfn.IFNA(INDEX('Locations &amp; Fiber - Unserved'!$E:$E,MATCH(1,($A213='Locations &amp; Fiber - Unserved'!$A:$A)*($B213='Locations &amp; Fiber - Unserved'!$B:$B),0)),H212)</f>
        <v>0.66542564299999996</v>
      </c>
      <c r="I213" s="63" cm="1">
        <f t="array" ref="I213">_xlfn.IFNA(INDEX('Locations &amp; Fiber - Unserved'!$I:$I,MATCH(1,($A213='Locations &amp; Fiber - Unserved'!$A:$A)*($B213='Locations &amp; Fiber - Unserved'!$B:$B),0)),I212)</f>
        <v>0.94506553400000004</v>
      </c>
      <c r="J213" s="63" cm="1">
        <f t="array" ref="J213">_xlfn.IFNA(INDEX('Locations &amp; Fiber - Unserved'!$J:$J,MATCH(1,($A213='Locations &amp; Fiber - Unserved'!$A:$A)*($B213='Locations &amp; Fiber - Unserved'!$B:$B),0)),J212)</f>
        <v>5.4600000000000003E-2</v>
      </c>
      <c r="K213" s="63" cm="1">
        <f t="array" ref="K213">_xlfn.IFNA(INDEX('Locations &amp; Fiber - Unserved'!$K:$K,MATCH(1,($A213='Locations &amp; Fiber - Unserved'!$A:$A)*($B213='Locations &amp; Fiber - Unserved'!$B:$B),0)),K212)</f>
        <v>3.6699999999999998E-4</v>
      </c>
      <c r="L213" s="64" cm="1">
        <f t="array" ref="L213">_xlfn.IFNA(INDEX('Locations &amp; Fiber - Underserved'!$C:$C,MATCH(1,($A213='Locations &amp; Fiber - Underserved'!$A:$A)*($B213='Locations &amp; Fiber - Underserved'!$B:$B),0)),L212)</f>
        <v>118533</v>
      </c>
      <c r="M213" s="64" cm="1">
        <f t="array" ref="M213">_xlfn.IFNA(INDEX('Locations &amp; Fiber - Underserved'!$D:$D,MATCH(1,($A213='Locations &amp; Fiber - Underserved'!$A:$A)*($B213='Locations &amp; Fiber - Underserved'!$B:$B),0)),M212)</f>
        <v>15160.071099999999</v>
      </c>
      <c r="N213" s="65" cm="1">
        <f t="array" ref="N213">_xlfn.IFNA(INDEX('Locations &amp; Fiber - Underserved'!$F:$F,MATCH(1,($A213='Locations &amp; Fiber - Underserved'!$A:$A)*($B213='Locations &amp; Fiber - Underserved'!$B:$B),0)),N212)</f>
        <v>0.32679952000000001</v>
      </c>
      <c r="O213" s="72" cm="1">
        <f t="array" ref="O213">_xlfn.IFNA(INDEX('Locations &amp; Fiber - Underserved'!$E:$E,MATCH(1,($A213='Locations &amp; Fiber - Underserved'!$A:$A)*($B213='Locations &amp; Fiber - Underserved'!$B:$B),0)),O212)</f>
        <v>0.61088151999999996</v>
      </c>
      <c r="P213" s="63" cm="1">
        <f t="array" ref="P213">_xlfn.IFNA(INDEX('Locations &amp; Fiber - Underserved'!$I:$I,MATCH(1,($A213='Locations &amp; Fiber - Underserved'!$A:$A)*($B213='Locations &amp; Fiber - Underserved'!$B:$B),0)),P212)</f>
        <v>0.881931099</v>
      </c>
      <c r="Q213" s="63" cm="1">
        <f t="array" ref="Q213">_xlfn.IFNA(INDEX('Locations &amp; Fiber - Underserved'!$J:$J,MATCH(1,($A213='Locations &amp; Fiber - Underserved'!$A:$A)*($B213='Locations &amp; Fiber - Underserved'!$B:$B),0)),Q212)</f>
        <v>0.11707532399999999</v>
      </c>
      <c r="R213" s="63" cm="1">
        <f t="array" ref="R213">_xlfn.IFNA(INDEX('Locations &amp; Fiber - Underserved'!$K:$K,MATCH(1,($A213='Locations &amp; Fiber - Underserved'!$A:$A)*($B213='Locations &amp; Fiber - Underserved'!$B:$B),0)),R212)</f>
        <v>9.9400000000000009E-4</v>
      </c>
      <c r="T213" s="66">
        <f>'Model Inputs &amp; Summary Results'!$F$44*I213</f>
        <v>43709.280947500003</v>
      </c>
      <c r="U213" s="66">
        <f>'Model Inputs &amp; Summary Results'!$F$45*J213</f>
        <v>3316.9500000000003</v>
      </c>
      <c r="V213" s="66">
        <f>'Model Inputs &amp; Summary Results'!$F$46*K213</f>
        <v>26.056999999999999</v>
      </c>
      <c r="W213" s="67">
        <f t="shared" si="94"/>
        <v>446636.00007039995</v>
      </c>
      <c r="X213" s="67">
        <f t="shared" si="95"/>
        <v>159104.43528029046</v>
      </c>
      <c r="Y213" s="68">
        <f t="shared" si="96"/>
        <v>7486227702.5326052</v>
      </c>
      <c r="Z213" s="68">
        <f t="shared" si="97"/>
        <v>2914097941.7451334</v>
      </c>
      <c r="AA213" s="66">
        <f>'Model Inputs &amp; Summary Results'!$F$40*I213</f>
        <v>36148.756675500001</v>
      </c>
      <c r="AB213" s="66">
        <f>'Model Inputs &amp; Summary Results'!$F$41*J213</f>
        <v>2634.4500000000003</v>
      </c>
      <c r="AC213" s="66">
        <f>'Model Inputs &amp; Summary Results'!$F$42*K213</f>
        <v>18.900499999999997</v>
      </c>
      <c r="AD213" s="67">
        <f t="shared" si="98"/>
        <v>145843.99992959999</v>
      </c>
      <c r="AE213" s="67">
        <f t="shared" si="99"/>
        <v>51953.777223869518</v>
      </c>
      <c r="AF213" s="68">
        <f t="shared" si="100"/>
        <v>2015916032.0126359</v>
      </c>
      <c r="AG213" s="68">
        <f t="shared" si="112"/>
        <v>784717883.69884312</v>
      </c>
      <c r="AI213" s="68">
        <f t="shared" si="101"/>
        <v>9502143734.5452404</v>
      </c>
      <c r="AJ213" s="68">
        <f t="shared" si="102"/>
        <v>16037.914755848704</v>
      </c>
      <c r="AK213" s="68">
        <f>MIN($AJ213*'Model Inputs &amp; Summary Results'!$F$26,'Model Inputs &amp; Summary Results'!$F$23)</f>
        <v>3000</v>
      </c>
      <c r="AL213" s="68">
        <f t="shared" si="103"/>
        <v>31309.798962086337</v>
      </c>
      <c r="AM213" s="68">
        <f t="shared" si="113"/>
        <v>28309.798962086337</v>
      </c>
      <c r="AN213" s="68">
        <f t="shared" si="104"/>
        <v>1777440000</v>
      </c>
      <c r="AO213" s="69">
        <f t="shared" si="105"/>
        <v>0.18705673684329568</v>
      </c>
      <c r="AP213" s="49" t="b">
        <f>AND(AM213&lt;'Model Inputs &amp; Summary Results'!$F$14,AO213&gt;=0.25)</f>
        <v>0</v>
      </c>
      <c r="AR213" s="68">
        <f t="shared" si="114"/>
        <v>3698815825.4439764</v>
      </c>
      <c r="AS213" s="68">
        <f t="shared" si="115"/>
        <v>6242.9378636308002</v>
      </c>
      <c r="AT213" s="68">
        <f>MIN($AS213*'Model Inputs &amp; Summary Results'!$F$26,'Model Inputs &amp; Summary Results'!$F$23)</f>
        <v>3000</v>
      </c>
      <c r="AU213" s="68">
        <f t="shared" si="116"/>
        <v>1777440000</v>
      </c>
      <c r="AV213" s="68">
        <f t="shared" si="117"/>
        <v>1921375825.4439764</v>
      </c>
      <c r="AX213" s="66">
        <f>'Model Inputs &amp; Summary Results'!$F$40*P213</f>
        <v>33733.864536749999</v>
      </c>
      <c r="AY213" s="66">
        <f>'Model Inputs &amp; Summary Results'!$F$41*Q213</f>
        <v>5648.8843829999996</v>
      </c>
      <c r="AZ213" s="66">
        <f>'Model Inputs &amp; Summary Results'!$F$42*R213</f>
        <v>51.191000000000003</v>
      </c>
      <c r="BA213" s="68">
        <f t="shared" si="106"/>
        <v>1527533898.2987885</v>
      </c>
      <c r="BB213" s="68">
        <f t="shared" si="118"/>
        <v>597821332.93653822</v>
      </c>
      <c r="BD213" s="68">
        <f t="shared" si="107"/>
        <v>12886.992637483136</v>
      </c>
      <c r="BE213" s="68">
        <f>MIN($BD213*'Model Inputs &amp; Summary Results'!$F$26,'Model Inputs &amp; Summary Results'!$F$23)</f>
        <v>3000</v>
      </c>
      <c r="BF213" s="68">
        <f t="shared" si="108"/>
        <v>24089.465157765553</v>
      </c>
      <c r="BG213" s="68">
        <f t="shared" si="121"/>
        <v>21089.465157765553</v>
      </c>
      <c r="BH213" s="68">
        <f t="shared" si="109"/>
        <v>355599000</v>
      </c>
      <c r="BI213" s="70">
        <f t="shared" si="110"/>
        <v>0.23279286986431522</v>
      </c>
      <c r="BJ213" s="49" t="b">
        <f>AND(BG213&lt;'Model Inputs &amp; Summary Results'!$F$14,BG213&lt;$BX$23,BI213&gt;=0.25)</f>
        <v>0</v>
      </c>
      <c r="BL213" s="68">
        <f t="shared" si="119"/>
        <v>5043.5012438438089</v>
      </c>
      <c r="BM213" s="68">
        <f>MIN($BL213*'Model Inputs &amp; Summary Results'!$F$26,'Model Inputs &amp; Summary Results'!$F$23)</f>
        <v>3000</v>
      </c>
      <c r="BN213" s="68">
        <f t="shared" si="120"/>
        <v>355599000</v>
      </c>
      <c r="BO213" s="68">
        <f t="shared" si="122"/>
        <v>1171934898.2987885</v>
      </c>
      <c r="BS213" s="49"/>
      <c r="BT213" s="49"/>
      <c r="BU213" s="49"/>
      <c r="BV213" s="49"/>
      <c r="BW213" s="49"/>
      <c r="BX213" s="49"/>
    </row>
    <row r="214" spans="1:76" x14ac:dyDescent="0.45">
      <c r="A214" s="49" t="str">
        <f t="shared" si="111"/>
        <v>TX</v>
      </c>
      <c r="B214" s="62">
        <v>0.91900000000000004</v>
      </c>
      <c r="C214" s="63" cm="1">
        <f t="array" ref="C214">_xlfn.IFNA(INDEX('Locations &amp; Fiber - Unserved'!$H:$H,MATCH(1,($A214='Locations &amp; Fiber - Unserved'!$A:$A)*($B214='Locations &amp; Fiber - Unserved'!$B:$B),0)),C213)</f>
        <v>0.24612477299999999</v>
      </c>
      <c r="D214" s="63" cm="1">
        <f t="array" ref="D214">_xlfn.IFNA(INDEX('Locations &amp; Fiber - Unserved'!$G:$G,MATCH(1,($A214='Locations &amp; Fiber - Unserved'!$A:$A)*($B214='Locations &amp; Fiber - Unserved'!$B:$B),0)),D213)</f>
        <v>0.75387522699999998</v>
      </c>
      <c r="E214" s="64" cm="1">
        <f t="array" ref="E214">_xlfn.IFNA(INDEX('Locations &amp; Fiber - Unserved'!$C:$C,MATCH(1,($A214='Locations &amp; Fiber - Unserved'!$A:$A)*($B214='Locations &amp; Fiber - Unserved'!$B:$B),0)),E213)</f>
        <v>593191</v>
      </c>
      <c r="F214" s="64" cm="1">
        <f t="array" ref="F214">_xlfn.IFNA(INDEX('Locations &amp; Fiber - Unserved'!$D:$D,MATCH(1,($A214='Locations &amp; Fiber - Unserved'!$A:$A)*($B214='Locations &amp; Fiber - Unserved'!$B:$B),0)),F213)</f>
        <v>82631.410040000002</v>
      </c>
      <c r="G214" s="65" cm="1">
        <f t="array" ref="G214">_xlfn.IFNA(INDEX('Locations &amp; Fiber - Unserved'!$F:$F,MATCH(1,($A214='Locations &amp; Fiber - Unserved'!$A:$A)*($B214='Locations &amp; Fiber - Unserved'!$B:$B),0)),G213)</f>
        <v>0.35793497200000002</v>
      </c>
      <c r="H214" s="65" cm="1">
        <f t="array" ref="H214">_xlfn.IFNA(INDEX('Locations &amp; Fiber - Unserved'!$E:$E,MATCH(1,($A214='Locations &amp; Fiber - Unserved'!$A:$A)*($B214='Locations &amp; Fiber - Unserved'!$B:$B),0)),H213)</f>
        <v>0.67017536899999997</v>
      </c>
      <c r="I214" s="63" cm="1">
        <f t="array" ref="I214">_xlfn.IFNA(INDEX('Locations &amp; Fiber - Unserved'!$I:$I,MATCH(1,($A214='Locations &amp; Fiber - Unserved'!$A:$A)*($B214='Locations &amp; Fiber - Unserved'!$B:$B),0)),I213)</f>
        <v>0.94537168100000002</v>
      </c>
      <c r="J214" s="63" cm="1">
        <f t="array" ref="J214">_xlfn.IFNA(INDEX('Locations &amp; Fiber - Unserved'!$J:$J,MATCH(1,($A214='Locations &amp; Fiber - Unserved'!$A:$A)*($B214='Locations &amp; Fiber - Unserved'!$B:$B),0)),J213)</f>
        <v>5.4300000000000001E-2</v>
      </c>
      <c r="K214" s="63" cm="1">
        <f t="array" ref="K214">_xlfn.IFNA(INDEX('Locations &amp; Fiber - Unserved'!$K:$K,MATCH(1,($A214='Locations &amp; Fiber - Unserved'!$A:$A)*($B214='Locations &amp; Fiber - Unserved'!$B:$B),0)),K213)</f>
        <v>3.6499999999999998E-4</v>
      </c>
      <c r="L214" s="64" cm="1">
        <f t="array" ref="L214">_xlfn.IFNA(INDEX('Locations &amp; Fiber - Underserved'!$C:$C,MATCH(1,($A214='Locations &amp; Fiber - Underserved'!$A:$A)*($B214='Locations &amp; Fiber - Underserved'!$B:$B),0)),L213)</f>
        <v>118664</v>
      </c>
      <c r="M214" s="64" cm="1">
        <f t="array" ref="M214">_xlfn.IFNA(INDEX('Locations &amp; Fiber - Underserved'!$D:$D,MATCH(1,($A214='Locations &amp; Fiber - Underserved'!$A:$A)*($B214='Locations &amp; Fiber - Underserved'!$B:$B),0)),M213)</f>
        <v>15240.236929999999</v>
      </c>
      <c r="N214" s="65" cm="1">
        <f t="array" ref="N214">_xlfn.IFNA(INDEX('Locations &amp; Fiber - Underserved'!$F:$F,MATCH(1,($A214='Locations &amp; Fiber - Underserved'!$A:$A)*($B214='Locations &amp; Fiber - Underserved'!$B:$B),0)),N213)</f>
        <v>0.32850752</v>
      </c>
      <c r="O214" s="72" cm="1">
        <f t="array" ref="O214">_xlfn.IFNA(INDEX('Locations &amp; Fiber - Underserved'!$E:$E,MATCH(1,($A214='Locations &amp; Fiber - Underserved'!$A:$A)*($B214='Locations &amp; Fiber - Underserved'!$B:$B),0)),O213)</f>
        <v>0.61369848400000004</v>
      </c>
      <c r="P214" s="63" cm="1">
        <f t="array" ref="P214">_xlfn.IFNA(INDEX('Locations &amp; Fiber - Underserved'!$I:$I,MATCH(1,($A214='Locations &amp; Fiber - Underserved'!$A:$A)*($B214='Locations &amp; Fiber - Underserved'!$B:$B),0)),P213)</f>
        <v>0.88235032000000002</v>
      </c>
      <c r="Q214" s="63" cm="1">
        <f t="array" ref="Q214">_xlfn.IFNA(INDEX('Locations &amp; Fiber - Underserved'!$J:$J,MATCH(1,($A214='Locations &amp; Fiber - Underserved'!$A:$A)*($B214='Locations &amp; Fiber - Underserved'!$B:$B),0)),Q213)</f>
        <v>0.116654622</v>
      </c>
      <c r="R214" s="63" cm="1">
        <f t="array" ref="R214">_xlfn.IFNA(INDEX('Locations &amp; Fiber - Underserved'!$K:$K,MATCH(1,($A214='Locations &amp; Fiber - Underserved'!$A:$A)*($B214='Locations &amp; Fiber - Underserved'!$B:$B),0)),R213)</f>
        <v>9.9500000000000001E-4</v>
      </c>
      <c r="T214" s="66">
        <f>'Model Inputs &amp; Summary Results'!$F$44*I214</f>
        <v>43723.44024625</v>
      </c>
      <c r="U214" s="66">
        <f>'Model Inputs &amp; Summary Results'!$F$45*J214</f>
        <v>3298.7249999999999</v>
      </c>
      <c r="V214" s="66">
        <f>'Model Inputs &amp; Summary Results'!$F$46*K214</f>
        <v>25.914999999999999</v>
      </c>
      <c r="W214" s="67">
        <f t="shared" si="94"/>
        <v>447191.99977935699</v>
      </c>
      <c r="X214" s="67">
        <f t="shared" si="95"/>
        <v>160065.65591964815</v>
      </c>
      <c r="Y214" s="68">
        <f t="shared" si="96"/>
        <v>7530781824.3762474</v>
      </c>
      <c r="Z214" s="68">
        <f t="shared" si="97"/>
        <v>2930802431.0037899</v>
      </c>
      <c r="AA214" s="66">
        <f>'Model Inputs &amp; Summary Results'!$F$40*I214</f>
        <v>36160.466798250003</v>
      </c>
      <c r="AB214" s="66">
        <f>'Model Inputs &amp; Summary Results'!$F$41*J214</f>
        <v>2619.9749999999999</v>
      </c>
      <c r="AC214" s="66">
        <f>'Model Inputs &amp; Summary Results'!$F$42*K214</f>
        <v>18.797499999999999</v>
      </c>
      <c r="AD214" s="67">
        <f t="shared" si="98"/>
        <v>145999.00022064301</v>
      </c>
      <c r="AE214" s="67">
        <f t="shared" si="99"/>
        <v>52258.148056003854</v>
      </c>
      <c r="AF214" s="68">
        <f t="shared" si="100"/>
        <v>2027576391.7082717</v>
      </c>
      <c r="AG214" s="68">
        <f t="shared" si="112"/>
        <v>789084846.22799277</v>
      </c>
      <c r="AI214" s="68">
        <f t="shared" si="101"/>
        <v>9558358216.0845184</v>
      </c>
      <c r="AJ214" s="68">
        <f t="shared" si="102"/>
        <v>16113.457918418382</v>
      </c>
      <c r="AK214" s="68">
        <f>MIN($AJ214*'Model Inputs &amp; Summary Results'!$F$26,'Model Inputs &amp; Summary Results'!$F$23)</f>
        <v>3000</v>
      </c>
      <c r="AL214" s="68">
        <f t="shared" si="103"/>
        <v>31530.464539772202</v>
      </c>
      <c r="AM214" s="68">
        <f t="shared" si="113"/>
        <v>28530.464539772202</v>
      </c>
      <c r="AN214" s="68">
        <f t="shared" si="104"/>
        <v>1779573000</v>
      </c>
      <c r="AO214" s="69">
        <f t="shared" si="105"/>
        <v>0.18617977687898199</v>
      </c>
      <c r="AP214" s="49" t="b">
        <f>AND(AM214&lt;'Model Inputs &amp; Summary Results'!$F$14,AO214&gt;=0.25)</f>
        <v>0</v>
      </c>
      <c r="AR214" s="68">
        <f t="shared" si="114"/>
        <v>3719887277.2317829</v>
      </c>
      <c r="AS214" s="68">
        <f t="shared" si="115"/>
        <v>6270.9772690950858</v>
      </c>
      <c r="AT214" s="68">
        <f>MIN($AS214*'Model Inputs &amp; Summary Results'!$F$26,'Model Inputs &amp; Summary Results'!$F$23)</f>
        <v>3000</v>
      </c>
      <c r="AU214" s="68">
        <f t="shared" si="116"/>
        <v>1779573000</v>
      </c>
      <c r="AV214" s="68">
        <f t="shared" si="117"/>
        <v>1940314277.2317829</v>
      </c>
      <c r="AX214" s="66">
        <f>'Model Inputs &amp; Summary Results'!$F$40*P214</f>
        <v>33749.899740000001</v>
      </c>
      <c r="AY214" s="66">
        <f>'Model Inputs &amp; Summary Results'!$F$41*Q214</f>
        <v>5628.5855115000004</v>
      </c>
      <c r="AZ214" s="66">
        <f>'Model Inputs &amp; Summary Results'!$F$42*R214</f>
        <v>51.2425</v>
      </c>
      <c r="BA214" s="68">
        <f t="shared" si="106"/>
        <v>1537050292.0143514</v>
      </c>
      <c r="BB214" s="68">
        <f t="shared" si="118"/>
        <v>600918393.01825619</v>
      </c>
      <c r="BD214" s="68">
        <f t="shared" si="107"/>
        <v>12952.962077920442</v>
      </c>
      <c r="BE214" s="68">
        <f>MIN($BD214*'Model Inputs &amp; Summary Results'!$F$26,'Model Inputs &amp; Summary Results'!$F$23)</f>
        <v>3000</v>
      </c>
      <c r="BF214" s="68">
        <f t="shared" si="108"/>
        <v>24197.964145628281</v>
      </c>
      <c r="BG214" s="68">
        <f t="shared" si="121"/>
        <v>21197.964145628281</v>
      </c>
      <c r="BH214" s="68">
        <f t="shared" si="109"/>
        <v>355992000</v>
      </c>
      <c r="BI214" s="70">
        <f t="shared" si="110"/>
        <v>0.23160725569588331</v>
      </c>
      <c r="BJ214" s="49" t="b">
        <f>AND(BG214&lt;'Model Inputs &amp; Summary Results'!$F$14,BG214&lt;$BX$23,BI214&gt;=0.25)</f>
        <v>0</v>
      </c>
      <c r="BL214" s="68">
        <f t="shared" si="119"/>
        <v>5064.0328407794796</v>
      </c>
      <c r="BM214" s="68">
        <f>MIN($BL214*'Model Inputs &amp; Summary Results'!$F$26,'Model Inputs &amp; Summary Results'!$F$23)</f>
        <v>3000</v>
      </c>
      <c r="BN214" s="68">
        <f t="shared" si="120"/>
        <v>355992000</v>
      </c>
      <c r="BO214" s="68">
        <f t="shared" si="122"/>
        <v>1181058292.0143514</v>
      </c>
      <c r="BS214" s="49"/>
      <c r="BT214" s="49"/>
      <c r="BU214" s="49"/>
      <c r="BV214" s="49"/>
      <c r="BW214" s="49"/>
      <c r="BX214" s="49"/>
    </row>
    <row r="215" spans="1:76" x14ac:dyDescent="0.45">
      <c r="A215" s="49" t="str">
        <f t="shared" si="111"/>
        <v>TX</v>
      </c>
      <c r="B215" s="62">
        <v>0.92</v>
      </c>
      <c r="C215" s="63" cm="1">
        <f t="array" ref="C215">_xlfn.IFNA(INDEX('Locations &amp; Fiber - Unserved'!$H:$H,MATCH(1,($A215='Locations &amp; Fiber - Unserved'!$A:$A)*($B215='Locations &amp; Fiber - Unserved'!$B:$B),0)),C214)</f>
        <v>0.246084363</v>
      </c>
      <c r="D215" s="63" cm="1">
        <f t="array" ref="D215">_xlfn.IFNA(INDEX('Locations &amp; Fiber - Unserved'!$G:$G,MATCH(1,($A215='Locations &amp; Fiber - Unserved'!$A:$A)*($B215='Locations &amp; Fiber - Unserved'!$B:$B),0)),D214)</f>
        <v>0.75391563699999997</v>
      </c>
      <c r="E215" s="64" cm="1">
        <f t="array" ref="E215">_xlfn.IFNA(INDEX('Locations &amp; Fiber - Unserved'!$C:$C,MATCH(1,($A215='Locations &amp; Fiber - Unserved'!$A:$A)*($B215='Locations &amp; Fiber - Unserved'!$B:$B),0)),E214)</f>
        <v>593837</v>
      </c>
      <c r="F215" s="64" cm="1">
        <f t="array" ref="F215">_xlfn.IFNA(INDEX('Locations &amp; Fiber - Unserved'!$D:$D,MATCH(1,($A215='Locations &amp; Fiber - Unserved'!$A:$A)*($B215='Locations &amp; Fiber - Unserved'!$B:$B),0)),F214)</f>
        <v>83066.115399999995</v>
      </c>
      <c r="G215" s="65" cm="1">
        <f t="array" ref="G215">_xlfn.IFNA(INDEX('Locations &amp; Fiber - Unserved'!$F:$F,MATCH(1,($A215='Locations &amp; Fiber - Unserved'!$A:$A)*($B215='Locations &amp; Fiber - Unserved'!$B:$B),0)),G214)</f>
        <v>0.359895515</v>
      </c>
      <c r="H215" s="65" cm="1">
        <f t="array" ref="H215">_xlfn.IFNA(INDEX('Locations &amp; Fiber - Unserved'!$E:$E,MATCH(1,($A215='Locations &amp; Fiber - Unserved'!$A:$A)*($B215='Locations &amp; Fiber - Unserved'!$B:$B),0)),H214)</f>
        <v>0.67625835899999998</v>
      </c>
      <c r="I215" s="63" cm="1">
        <f t="array" ref="I215">_xlfn.IFNA(INDEX('Locations &amp; Fiber - Unserved'!$I:$I,MATCH(1,($A215='Locations &amp; Fiber - Unserved'!$A:$A)*($B215='Locations &amp; Fiber - Unserved'!$B:$B),0)),I214)</f>
        <v>0.94559728899999995</v>
      </c>
      <c r="J215" s="63" cm="1">
        <f t="array" ref="J215">_xlfn.IFNA(INDEX('Locations &amp; Fiber - Unserved'!$J:$J,MATCH(1,($A215='Locations &amp; Fiber - Unserved'!$A:$A)*($B215='Locations &amp; Fiber - Unserved'!$B:$B),0)),J214)</f>
        <v>5.3999999999999999E-2</v>
      </c>
      <c r="K215" s="63" cm="1">
        <f t="array" ref="K215">_xlfn.IFNA(INDEX('Locations &amp; Fiber - Unserved'!$K:$K,MATCH(1,($A215='Locations &amp; Fiber - Unserved'!$A:$A)*($B215='Locations &amp; Fiber - Unserved'!$B:$B),0)),K214)</f>
        <v>3.6299999999999999E-4</v>
      </c>
      <c r="L215" s="64" cm="1">
        <f t="array" ref="L215">_xlfn.IFNA(INDEX('Locations &amp; Fiber - Underserved'!$C:$C,MATCH(1,($A215='Locations &amp; Fiber - Underserved'!$A:$A)*($B215='Locations &amp; Fiber - Underserved'!$B:$B),0)),L214)</f>
        <v>118774</v>
      </c>
      <c r="M215" s="64" cm="1">
        <f t="array" ref="M215">_xlfn.IFNA(INDEX('Locations &amp; Fiber - Underserved'!$D:$D,MATCH(1,($A215='Locations &amp; Fiber - Underserved'!$A:$A)*($B215='Locations &amp; Fiber - Underserved'!$B:$B),0)),M214)</f>
        <v>15308.10981</v>
      </c>
      <c r="N215" s="65" cm="1">
        <f t="array" ref="N215">_xlfn.IFNA(INDEX('Locations &amp; Fiber - Underserved'!$F:$F,MATCH(1,($A215='Locations &amp; Fiber - Underserved'!$A:$A)*($B215='Locations &amp; Fiber - Underserved'!$B:$B),0)),N214)</f>
        <v>0.33056068799999999</v>
      </c>
      <c r="O215" s="72" cm="1">
        <f t="array" ref="O215">_xlfn.IFNA(INDEX('Locations &amp; Fiber - Underserved'!$E:$E,MATCH(1,($A215='Locations &amp; Fiber - Underserved'!$A:$A)*($B215='Locations &amp; Fiber - Underserved'!$B:$B),0)),O214)</f>
        <v>0.61995234499999996</v>
      </c>
      <c r="P215" s="63" cm="1">
        <f t="array" ref="P215">_xlfn.IFNA(INDEX('Locations &amp; Fiber - Underserved'!$I:$I,MATCH(1,($A215='Locations &amp; Fiber - Underserved'!$A:$A)*($B215='Locations &amp; Fiber - Underserved'!$B:$B),0)),P214)</f>
        <v>0.88284655199999995</v>
      </c>
      <c r="Q215" s="63" cm="1">
        <f t="array" ref="Q215">_xlfn.IFNA(INDEX('Locations &amp; Fiber - Underserved'!$J:$J,MATCH(1,($A215='Locations &amp; Fiber - Underserved'!$A:$A)*($B215='Locations &amp; Fiber - Underserved'!$B:$B),0)),Q214)</f>
        <v>0.116162657</v>
      </c>
      <c r="R215" s="63" cm="1">
        <f t="array" ref="R215">_xlfn.IFNA(INDEX('Locations &amp; Fiber - Underserved'!$K:$K,MATCH(1,($A215='Locations &amp; Fiber - Underserved'!$A:$A)*($B215='Locations &amp; Fiber - Underserved'!$B:$B),0)),R214)</f>
        <v>9.9099999999999991E-4</v>
      </c>
      <c r="T215" s="66">
        <f>'Model Inputs &amp; Summary Results'!$F$44*I215</f>
        <v>43733.874616249996</v>
      </c>
      <c r="U215" s="66">
        <f>'Model Inputs &amp; Summary Results'!$F$45*J215</f>
        <v>3280.5</v>
      </c>
      <c r="V215" s="66">
        <f>'Model Inputs &amp; Summary Results'!$F$46*K215</f>
        <v>25.773</v>
      </c>
      <c r="W215" s="67">
        <f t="shared" si="94"/>
        <v>447703.00012916897</v>
      </c>
      <c r="X215" s="67">
        <f t="shared" si="95"/>
        <v>161126.30179853234</v>
      </c>
      <c r="Y215" s="68">
        <f t="shared" si="96"/>
        <v>7579405021.4634085</v>
      </c>
      <c r="Z215" s="68">
        <f t="shared" si="97"/>
        <v>2945881873.5073271</v>
      </c>
      <c r="AA215" s="66">
        <f>'Model Inputs &amp; Summary Results'!$F$40*I215</f>
        <v>36169.096304250001</v>
      </c>
      <c r="AB215" s="66">
        <f>'Model Inputs &amp; Summary Results'!$F$41*J215</f>
        <v>2605.5</v>
      </c>
      <c r="AC215" s="66">
        <f>'Model Inputs &amp; Summary Results'!$F$42*K215</f>
        <v>18.694499999999998</v>
      </c>
      <c r="AD215" s="67">
        <f t="shared" si="98"/>
        <v>146133.999870831</v>
      </c>
      <c r="AE215" s="67">
        <f t="shared" si="99"/>
        <v>52592.971142522656</v>
      </c>
      <c r="AF215" s="68">
        <f t="shared" si="100"/>
        <v>2040254423.7914097</v>
      </c>
      <c r="AG215" s="68">
        <f t="shared" si="112"/>
        <v>792984212.79376233</v>
      </c>
      <c r="AI215" s="68">
        <f t="shared" si="101"/>
        <v>9619659445.254818</v>
      </c>
      <c r="AJ215" s="68">
        <f t="shared" si="102"/>
        <v>16199.158094316821</v>
      </c>
      <c r="AK215" s="68">
        <f>MIN($AJ215*'Model Inputs &amp; Summary Results'!$F$26,'Model Inputs &amp; Summary Results'!$F$23)</f>
        <v>3000</v>
      </c>
      <c r="AL215" s="68">
        <f t="shared" si="103"/>
        <v>31811.293034082984</v>
      </c>
      <c r="AM215" s="68">
        <f t="shared" si="113"/>
        <v>28811.293034082984</v>
      </c>
      <c r="AN215" s="68">
        <f t="shared" si="104"/>
        <v>1781511000</v>
      </c>
      <c r="AO215" s="69">
        <f t="shared" si="105"/>
        <v>0.18519480966436738</v>
      </c>
      <c r="AP215" s="49" t="b">
        <f>AND(AM215&lt;'Model Inputs &amp; Summary Results'!$F$14,AO215&gt;=0.25)</f>
        <v>0</v>
      </c>
      <c r="AR215" s="68">
        <f t="shared" si="114"/>
        <v>3738866086.3010893</v>
      </c>
      <c r="AS215" s="68">
        <f t="shared" si="115"/>
        <v>6296.1150724880554</v>
      </c>
      <c r="AT215" s="68">
        <f>MIN($AS215*'Model Inputs &amp; Summary Results'!$F$26,'Model Inputs &amp; Summary Results'!$F$23)</f>
        <v>3000</v>
      </c>
      <c r="AU215" s="68">
        <f t="shared" si="116"/>
        <v>1781511000</v>
      </c>
      <c r="AV215" s="68">
        <f t="shared" si="117"/>
        <v>1957355086.3010893</v>
      </c>
      <c r="AX215" s="66">
        <f>'Model Inputs &amp; Summary Results'!$F$40*P215</f>
        <v>33768.880614000002</v>
      </c>
      <c r="AY215" s="66">
        <f>'Model Inputs &amp; Summary Results'!$F$41*Q215</f>
        <v>5604.8482002500004</v>
      </c>
      <c r="AZ215" s="66">
        <f>'Model Inputs &amp; Summary Results'!$F$42*R215</f>
        <v>51.036499999999997</v>
      </c>
      <c r="BA215" s="68">
        <f t="shared" si="106"/>
        <v>1547895733.3100123</v>
      </c>
      <c r="BB215" s="68">
        <f t="shared" si="118"/>
        <v>603518636.66401827</v>
      </c>
      <c r="BD215" s="68">
        <f t="shared" si="107"/>
        <v>13032.277546517018</v>
      </c>
      <c r="BE215" s="68">
        <f>MIN($BD215*'Model Inputs &amp; Summary Results'!$F$26,'Model Inputs &amp; Summary Results'!$F$23)</f>
        <v>3000</v>
      </c>
      <c r="BF215" s="68">
        <f t="shared" si="108"/>
        <v>24441.475707643953</v>
      </c>
      <c r="BG215" s="68">
        <f t="shared" si="121"/>
        <v>21441.475707643953</v>
      </c>
      <c r="BH215" s="68">
        <f t="shared" si="109"/>
        <v>356322000</v>
      </c>
      <c r="BI215" s="70">
        <f t="shared" si="110"/>
        <v>0.2301976756780916</v>
      </c>
      <c r="BJ215" s="49" t="b">
        <f>AND(BG215&lt;'Model Inputs &amp; Summary Results'!$F$14,BG215&lt;$BX$23,BI215&gt;=0.25)</f>
        <v>0</v>
      </c>
      <c r="BL215" s="68">
        <f t="shared" si="119"/>
        <v>5081.2352590972623</v>
      </c>
      <c r="BM215" s="68">
        <f>MIN($BL215*'Model Inputs &amp; Summary Results'!$F$26,'Model Inputs &amp; Summary Results'!$F$23)</f>
        <v>3000</v>
      </c>
      <c r="BN215" s="68">
        <f t="shared" si="120"/>
        <v>356322000</v>
      </c>
      <c r="BO215" s="68">
        <f t="shared" si="122"/>
        <v>1191573733.3100123</v>
      </c>
      <c r="BS215" s="49"/>
      <c r="BT215" s="49"/>
      <c r="BU215" s="49"/>
      <c r="BV215" s="49"/>
      <c r="BW215" s="49"/>
      <c r="BX215" s="49"/>
    </row>
    <row r="216" spans="1:76" x14ac:dyDescent="0.45">
      <c r="A216" s="49" t="str">
        <f t="shared" si="111"/>
        <v>TX</v>
      </c>
      <c r="B216" s="62">
        <v>0.92100000000000004</v>
      </c>
      <c r="C216" s="63" cm="1">
        <f t="array" ref="C216">_xlfn.IFNA(INDEX('Locations &amp; Fiber - Unserved'!$H:$H,MATCH(1,($A216='Locations &amp; Fiber - Unserved'!$A:$A)*($B216='Locations &amp; Fiber - Unserved'!$B:$B),0)),C215)</f>
        <v>0.24598682199999999</v>
      </c>
      <c r="D216" s="63" cm="1">
        <f t="array" ref="D216">_xlfn.IFNA(INDEX('Locations &amp; Fiber - Unserved'!$G:$G,MATCH(1,($A216='Locations &amp; Fiber - Unserved'!$A:$A)*($B216='Locations &amp; Fiber - Unserved'!$B:$B),0)),D215)</f>
        <v>0.75401317800000001</v>
      </c>
      <c r="E216" s="64" cm="1">
        <f t="array" ref="E216">_xlfn.IFNA(INDEX('Locations &amp; Fiber - Unserved'!$C:$C,MATCH(1,($A216='Locations &amp; Fiber - Unserved'!$A:$A)*($B216='Locations &amp; Fiber - Unserved'!$B:$B),0)),E215)</f>
        <v>594479</v>
      </c>
      <c r="F216" s="64" cm="1">
        <f t="array" ref="F216">_xlfn.IFNA(INDEX('Locations &amp; Fiber - Unserved'!$D:$D,MATCH(1,($A216='Locations &amp; Fiber - Unserved'!$A:$A)*($B216='Locations &amp; Fiber - Unserved'!$B:$B),0)),F215)</f>
        <v>83503.033809999994</v>
      </c>
      <c r="G216" s="65" cm="1">
        <f t="array" ref="G216">_xlfn.IFNA(INDEX('Locations &amp; Fiber - Unserved'!$F:$F,MATCH(1,($A216='Locations &amp; Fiber - Unserved'!$A:$A)*($B216='Locations &amp; Fiber - Unserved'!$B:$B),0)),G215)</f>
        <v>0.36175887899999998</v>
      </c>
      <c r="H216" s="65" cm="1">
        <f t="array" ref="H216">_xlfn.IFNA(INDEX('Locations &amp; Fiber - Unserved'!$E:$E,MATCH(1,($A216='Locations &amp; Fiber - Unserved'!$A:$A)*($B216='Locations &amp; Fiber - Unserved'!$B:$B),0)),H215)</f>
        <v>0.68408106999999996</v>
      </c>
      <c r="I216" s="63" cm="1">
        <f t="array" ref="I216">_xlfn.IFNA(INDEX('Locations &amp; Fiber - Unserved'!$I:$I,MATCH(1,($A216='Locations &amp; Fiber - Unserved'!$A:$A)*($B216='Locations &amp; Fiber - Unserved'!$B:$B),0)),I215)</f>
        <v>0.94580200199999998</v>
      </c>
      <c r="J216" s="63" cm="1">
        <f t="array" ref="J216">_xlfn.IFNA(INDEX('Locations &amp; Fiber - Unserved'!$J:$J,MATCH(1,($A216='Locations &amp; Fiber - Unserved'!$A:$A)*($B216='Locations &amp; Fiber - Unserved'!$B:$B),0)),J215)</f>
        <v>5.3800000000000001E-2</v>
      </c>
      <c r="K216" s="63" cm="1">
        <f t="array" ref="K216">_xlfn.IFNA(INDEX('Locations &amp; Fiber - Unserved'!$K:$K,MATCH(1,($A216='Locations &amp; Fiber - Unserved'!$A:$A)*($B216='Locations &amp; Fiber - Unserved'!$B:$B),0)),K215)</f>
        <v>3.6200000000000002E-4</v>
      </c>
      <c r="L216" s="64" cm="1">
        <f t="array" ref="L216">_xlfn.IFNA(INDEX('Locations &amp; Fiber - Underserved'!$C:$C,MATCH(1,($A216='Locations &amp; Fiber - Underserved'!$A:$A)*($B216='Locations &amp; Fiber - Underserved'!$B:$B),0)),L215)</f>
        <v>118922</v>
      </c>
      <c r="M216" s="64" cm="1">
        <f t="array" ref="M216">_xlfn.IFNA(INDEX('Locations &amp; Fiber - Underserved'!$D:$D,MATCH(1,($A216='Locations &amp; Fiber - Underserved'!$A:$A)*($B216='Locations &amp; Fiber - Underserved'!$B:$B),0)),M215)</f>
        <v>15400.477129999999</v>
      </c>
      <c r="N216" s="65" cm="1">
        <f t="array" ref="N216">_xlfn.IFNA(INDEX('Locations &amp; Fiber - Underserved'!$F:$F,MATCH(1,($A216='Locations &amp; Fiber - Underserved'!$A:$A)*($B216='Locations &amp; Fiber - Underserved'!$B:$B),0)),N215)</f>
        <v>0.33186475900000001</v>
      </c>
      <c r="O216" s="72" cm="1">
        <f t="array" ref="O216">_xlfn.IFNA(INDEX('Locations &amp; Fiber - Underserved'!$E:$E,MATCH(1,($A216='Locations &amp; Fiber - Underserved'!$A:$A)*($B216='Locations &amp; Fiber - Underserved'!$B:$B),0)),O215)</f>
        <v>0.62763132399999999</v>
      </c>
      <c r="P216" s="63" cm="1">
        <f t="array" ref="P216">_xlfn.IFNA(INDEX('Locations &amp; Fiber - Underserved'!$I:$I,MATCH(1,($A216='Locations &amp; Fiber - Underserved'!$A:$A)*($B216='Locations &amp; Fiber - Underserved'!$B:$B),0)),P215)</f>
        <v>0.88317691799999998</v>
      </c>
      <c r="Q216" s="63" cm="1">
        <f t="array" ref="Q216">_xlfn.IFNA(INDEX('Locations &amp; Fiber - Underserved'!$J:$J,MATCH(1,($A216='Locations &amp; Fiber - Underserved'!$A:$A)*($B216='Locations &amp; Fiber - Underserved'!$B:$B),0)),Q215)</f>
        <v>0.11583621600000001</v>
      </c>
      <c r="R216" s="63" cm="1">
        <f t="array" ref="R216">_xlfn.IFNA(INDEX('Locations &amp; Fiber - Underserved'!$K:$K,MATCH(1,($A216='Locations &amp; Fiber - Underserved'!$A:$A)*($B216='Locations &amp; Fiber - Underserved'!$B:$B),0)),R215)</f>
        <v>9.8700000000000003E-4</v>
      </c>
      <c r="T216" s="66">
        <f>'Model Inputs &amp; Summary Results'!$F$44*I216</f>
        <v>43743.342592499997</v>
      </c>
      <c r="U216" s="66">
        <f>'Model Inputs &amp; Summary Results'!$F$45*J216</f>
        <v>3268.35</v>
      </c>
      <c r="V216" s="66">
        <f>'Model Inputs &amp; Summary Results'!$F$46*K216</f>
        <v>25.702000000000002</v>
      </c>
      <c r="W216" s="67">
        <f t="shared" si="94"/>
        <v>448245.00004426198</v>
      </c>
      <c r="X216" s="67">
        <f t="shared" si="95"/>
        <v>162156.60873336715</v>
      </c>
      <c r="Y216" s="68">
        <f t="shared" si="96"/>
        <v>7627424390.7730207</v>
      </c>
      <c r="Z216" s="68">
        <f t="shared" si="97"/>
        <v>2961586683.9370055</v>
      </c>
      <c r="AA216" s="66">
        <f>'Model Inputs &amp; Summary Results'!$F$40*I216</f>
        <v>36176.926576500002</v>
      </c>
      <c r="AB216" s="66">
        <f>'Model Inputs &amp; Summary Results'!$F$41*J216</f>
        <v>2595.85</v>
      </c>
      <c r="AC216" s="66">
        <f>'Model Inputs &amp; Summary Results'!$F$42*K216</f>
        <v>18.643000000000001</v>
      </c>
      <c r="AD216" s="67">
        <f t="shared" si="98"/>
        <v>146233.99995573799</v>
      </c>
      <c r="AE216" s="67">
        <f t="shared" si="99"/>
        <v>52901.447895673824</v>
      </c>
      <c r="AF216" s="68">
        <f t="shared" si="100"/>
        <v>2052122261.5254362</v>
      </c>
      <c r="AG216" s="68">
        <f t="shared" si="112"/>
        <v>796800814.03317332</v>
      </c>
      <c r="AI216" s="68">
        <f t="shared" si="101"/>
        <v>9679546652.2984562</v>
      </c>
      <c r="AJ216" s="68">
        <f t="shared" si="102"/>
        <v>16282.402998757661</v>
      </c>
      <c r="AK216" s="68">
        <f>MIN($AJ216*'Model Inputs &amp; Summary Results'!$F$26,'Model Inputs &amp; Summary Results'!$F$23)</f>
        <v>3000</v>
      </c>
      <c r="AL216" s="68">
        <f t="shared" si="103"/>
        <v>32177.391222849608</v>
      </c>
      <c r="AM216" s="68">
        <f t="shared" si="113"/>
        <v>29177.391222849608</v>
      </c>
      <c r="AN216" s="68">
        <f t="shared" si="104"/>
        <v>1783437000</v>
      </c>
      <c r="AO216" s="69">
        <f t="shared" si="105"/>
        <v>0.18424798847129004</v>
      </c>
      <c r="AP216" s="49" t="b">
        <f>AND(AM216&lt;'Model Inputs &amp; Summary Results'!$F$14,AO216&gt;=0.25)</f>
        <v>0</v>
      </c>
      <c r="AR216" s="68">
        <f t="shared" si="114"/>
        <v>3758387497.9701786</v>
      </c>
      <c r="AS216" s="68">
        <f t="shared" si="115"/>
        <v>6322.1535125213486</v>
      </c>
      <c r="AT216" s="68">
        <f>MIN($AS216*'Model Inputs &amp; Summary Results'!$F$26,'Model Inputs &amp; Summary Results'!$F$23)</f>
        <v>3000</v>
      </c>
      <c r="AU216" s="68">
        <f t="shared" si="116"/>
        <v>1783437000</v>
      </c>
      <c r="AV216" s="68">
        <f t="shared" si="117"/>
        <v>1974950497.9701786</v>
      </c>
      <c r="AX216" s="66">
        <f>'Model Inputs &amp; Summary Results'!$F$40*P216</f>
        <v>33781.517113499998</v>
      </c>
      <c r="AY216" s="66">
        <f>'Model Inputs &amp; Summary Results'!$F$41*Q216</f>
        <v>5589.0974219999998</v>
      </c>
      <c r="AZ216" s="66">
        <f>'Model Inputs &amp; Summary Results'!$F$42*R216</f>
        <v>50.830500000000001</v>
      </c>
      <c r="BA216" s="68">
        <f t="shared" si="106"/>
        <v>1555807572.4886374</v>
      </c>
      <c r="BB216" s="68">
        <f t="shared" si="118"/>
        <v>607109062.70076966</v>
      </c>
      <c r="BD216" s="68">
        <f t="shared" si="107"/>
        <v>13082.588356137951</v>
      </c>
      <c r="BE216" s="68">
        <f>MIN($BD216*'Model Inputs &amp; Summary Results'!$F$26,'Model Inputs &amp; Summary Results'!$F$23)</f>
        <v>3000</v>
      </c>
      <c r="BF216" s="68">
        <f t="shared" si="108"/>
        <v>24742.133741624086</v>
      </c>
      <c r="BG216" s="68">
        <f t="shared" si="121"/>
        <v>21742.133741624086</v>
      </c>
      <c r="BH216" s="68">
        <f t="shared" si="109"/>
        <v>356766000</v>
      </c>
      <c r="BI216" s="70">
        <f t="shared" si="110"/>
        <v>0.22931242032028712</v>
      </c>
      <c r="BJ216" s="49" t="b">
        <f>AND(BG216&lt;'Model Inputs &amp; Summary Results'!$F$14,BG216&lt;$BX$23,BI216&gt;=0.25)</f>
        <v>0</v>
      </c>
      <c r="BL216" s="68">
        <f t="shared" si="119"/>
        <v>5105.1030314052041</v>
      </c>
      <c r="BM216" s="68">
        <f>MIN($BL216*'Model Inputs &amp; Summary Results'!$F$26,'Model Inputs &amp; Summary Results'!$F$23)</f>
        <v>3000</v>
      </c>
      <c r="BN216" s="68">
        <f t="shared" si="120"/>
        <v>356766000</v>
      </c>
      <c r="BO216" s="68">
        <f t="shared" si="122"/>
        <v>1199041572.4886374</v>
      </c>
      <c r="BS216" s="49"/>
      <c r="BT216" s="49"/>
      <c r="BU216" s="49"/>
      <c r="BV216" s="49"/>
      <c r="BW216" s="49"/>
      <c r="BX216" s="49"/>
    </row>
    <row r="217" spans="1:76" x14ac:dyDescent="0.45">
      <c r="A217" s="49" t="str">
        <f t="shared" si="111"/>
        <v>TX</v>
      </c>
      <c r="B217" s="62">
        <v>0.92200000000000004</v>
      </c>
      <c r="C217" s="63" cm="1">
        <f t="array" ref="C217">_xlfn.IFNA(INDEX('Locations &amp; Fiber - Unserved'!$H:$H,MATCH(1,($A217='Locations &amp; Fiber - Unserved'!$A:$A)*($B217='Locations &amp; Fiber - Unserved'!$B:$B),0)),C216)</f>
        <v>0.24589497299999999</v>
      </c>
      <c r="D217" s="63" cm="1">
        <f t="array" ref="D217">_xlfn.IFNA(INDEX('Locations &amp; Fiber - Unserved'!$G:$G,MATCH(1,($A217='Locations &amp; Fiber - Unserved'!$A:$A)*($B217='Locations &amp; Fiber - Unserved'!$B:$B),0)),D216)</f>
        <v>0.75410502700000004</v>
      </c>
      <c r="E217" s="64" cm="1">
        <f t="array" ref="E217">_xlfn.IFNA(INDEX('Locations &amp; Fiber - Unserved'!$C:$C,MATCH(1,($A217='Locations &amp; Fiber - Unserved'!$A:$A)*($B217='Locations &amp; Fiber - Unserved'!$B:$B),0)),E216)</f>
        <v>595124</v>
      </c>
      <c r="F217" s="64" cm="1">
        <f t="array" ref="F217">_xlfn.IFNA(INDEX('Locations &amp; Fiber - Unserved'!$D:$D,MATCH(1,($A217='Locations &amp; Fiber - Unserved'!$A:$A)*($B217='Locations &amp; Fiber - Unserved'!$B:$B),0)),F216)</f>
        <v>83946.920490000004</v>
      </c>
      <c r="G217" s="65" cm="1">
        <f t="array" ref="G217">_xlfn.IFNA(INDEX('Locations &amp; Fiber - Unserved'!$F:$F,MATCH(1,($A217='Locations &amp; Fiber - Unserved'!$A:$A)*($B217='Locations &amp; Fiber - Unserved'!$B:$B),0)),G216)</f>
        <v>0.36362806199999997</v>
      </c>
      <c r="H217" s="65" cm="1">
        <f t="array" ref="H217">_xlfn.IFNA(INDEX('Locations &amp; Fiber - Unserved'!$E:$E,MATCH(1,($A217='Locations &amp; Fiber - Unserved'!$A:$A)*($B217='Locations &amp; Fiber - Unserved'!$B:$B),0)),H216)</f>
        <v>0.69251965999999998</v>
      </c>
      <c r="I217" s="63" cm="1">
        <f t="array" ref="I217">_xlfn.IFNA(INDEX('Locations &amp; Fiber - Unserved'!$I:$I,MATCH(1,($A217='Locations &amp; Fiber - Unserved'!$A:$A)*($B217='Locations &amp; Fiber - Unserved'!$B:$B),0)),I216)</f>
        <v>0.94603466400000003</v>
      </c>
      <c r="J217" s="63" cm="1">
        <f t="array" ref="J217">_xlfn.IFNA(INDEX('Locations &amp; Fiber - Unserved'!$J:$J,MATCH(1,($A217='Locations &amp; Fiber - Unserved'!$A:$A)*($B217='Locations &amp; Fiber - Unserved'!$B:$B),0)),J216)</f>
        <v>5.3600000000000002E-2</v>
      </c>
      <c r="K217" s="63" cm="1">
        <f t="array" ref="K217">_xlfn.IFNA(INDEX('Locations &amp; Fiber - Unserved'!$K:$K,MATCH(1,($A217='Locations &amp; Fiber - Unserved'!$A:$A)*($B217='Locations &amp; Fiber - Unserved'!$B:$B),0)),K216)</f>
        <v>3.6000000000000002E-4</v>
      </c>
      <c r="L217" s="64" cm="1">
        <f t="array" ref="L217">_xlfn.IFNA(INDEX('Locations &amp; Fiber - Underserved'!$C:$C,MATCH(1,($A217='Locations &amp; Fiber - Underserved'!$A:$A)*($B217='Locations &amp; Fiber - Underserved'!$B:$B),0)),L216)</f>
        <v>119039</v>
      </c>
      <c r="M217" s="64" cm="1">
        <f t="array" ref="M217">_xlfn.IFNA(INDEX('Locations &amp; Fiber - Underserved'!$D:$D,MATCH(1,($A217='Locations &amp; Fiber - Underserved'!$A:$A)*($B217='Locations &amp; Fiber - Underserved'!$B:$B),0)),M216)</f>
        <v>15474.50841</v>
      </c>
      <c r="N217" s="65" cm="1">
        <f t="array" ref="N217">_xlfn.IFNA(INDEX('Locations &amp; Fiber - Underserved'!$F:$F,MATCH(1,($A217='Locations &amp; Fiber - Underserved'!$A:$A)*($B217='Locations &amp; Fiber - Underserved'!$B:$B),0)),N216)</f>
        <v>0.33400577300000001</v>
      </c>
      <c r="O217" s="72" cm="1">
        <f t="array" ref="O217">_xlfn.IFNA(INDEX('Locations &amp; Fiber - Underserved'!$E:$E,MATCH(1,($A217='Locations &amp; Fiber - Underserved'!$A:$A)*($B217='Locations &amp; Fiber - Underserved'!$B:$B),0)),O216)</f>
        <v>0.63615297000000004</v>
      </c>
      <c r="P217" s="63" cm="1">
        <f t="array" ref="P217">_xlfn.IFNA(INDEX('Locations &amp; Fiber - Underserved'!$I:$I,MATCH(1,($A217='Locations &amp; Fiber - Underserved'!$A:$A)*($B217='Locations &amp; Fiber - Underserved'!$B:$B),0)),P216)</f>
        <v>0.88354625099999995</v>
      </c>
      <c r="Q217" s="63" cm="1">
        <f t="array" ref="Q217">_xlfn.IFNA(INDEX('Locations &amp; Fiber - Underserved'!$J:$J,MATCH(1,($A217='Locations &amp; Fiber - Underserved'!$A:$A)*($B217='Locations &amp; Fiber - Underserved'!$B:$B),0)),Q216)</f>
        <v>0.11547030799999999</v>
      </c>
      <c r="R217" s="63" cm="1">
        <f t="array" ref="R217">_xlfn.IFNA(INDEX('Locations &amp; Fiber - Underserved'!$K:$K,MATCH(1,($A217='Locations &amp; Fiber - Underserved'!$A:$A)*($B217='Locations &amp; Fiber - Underserved'!$B:$B),0)),R216)</f>
        <v>9.8299999999999993E-4</v>
      </c>
      <c r="T217" s="66">
        <f>'Model Inputs &amp; Summary Results'!$F$44*I217</f>
        <v>43754.103210000001</v>
      </c>
      <c r="U217" s="66">
        <f>'Model Inputs &amp; Summary Results'!$F$45*J217</f>
        <v>3256.2000000000003</v>
      </c>
      <c r="V217" s="66">
        <f>'Model Inputs &amp; Summary Results'!$F$46*K217</f>
        <v>25.560000000000002</v>
      </c>
      <c r="W217" s="67">
        <f t="shared" si="94"/>
        <v>448786.000088348</v>
      </c>
      <c r="X217" s="67">
        <f t="shared" si="95"/>
        <v>163191.18346485781</v>
      </c>
      <c r="Y217" s="68">
        <f t="shared" si="96"/>
        <v>7675838182.531065</v>
      </c>
      <c r="Z217" s="68">
        <f t="shared" si="97"/>
        <v>2977595666.0537438</v>
      </c>
      <c r="AA217" s="66">
        <f>'Model Inputs &amp; Summary Results'!$F$40*I217</f>
        <v>36185.825898000003</v>
      </c>
      <c r="AB217" s="66">
        <f>'Model Inputs &amp; Summary Results'!$F$41*J217</f>
        <v>2586.2000000000003</v>
      </c>
      <c r="AC217" s="66">
        <f>'Model Inputs &amp; Summary Results'!$F$42*K217</f>
        <v>18.540000000000003</v>
      </c>
      <c r="AD217" s="67">
        <f t="shared" si="98"/>
        <v>146337.999911652</v>
      </c>
      <c r="AE217" s="67">
        <f t="shared" si="99"/>
        <v>53212.603304830183</v>
      </c>
      <c r="AF217" s="68">
        <f t="shared" si="100"/>
        <v>2064146995.100148</v>
      </c>
      <c r="AG217" s="68">
        <f t="shared" si="112"/>
        <v>800719739.07628489</v>
      </c>
      <c r="AI217" s="68">
        <f t="shared" si="101"/>
        <v>9739985177.6312122</v>
      </c>
      <c r="AJ217" s="68">
        <f t="shared" si="102"/>
        <v>16366.312193141617</v>
      </c>
      <c r="AK217" s="68">
        <f>MIN($AJ217*'Model Inputs &amp; Summary Results'!$F$26,'Model Inputs &amp; Summary Results'!$F$23)</f>
        <v>3000</v>
      </c>
      <c r="AL217" s="68">
        <f t="shared" si="103"/>
        <v>32573.259997995705</v>
      </c>
      <c r="AM217" s="68">
        <f t="shared" si="113"/>
        <v>29573.259997995705</v>
      </c>
      <c r="AN217" s="68">
        <f t="shared" si="104"/>
        <v>1785372000</v>
      </c>
      <c r="AO217" s="69">
        <f t="shared" si="105"/>
        <v>0.18330335903387962</v>
      </c>
      <c r="AP217" s="49" t="b">
        <f>AND(AM217&lt;'Model Inputs &amp; Summary Results'!$F$14,AO217&gt;=0.25)</f>
        <v>0</v>
      </c>
      <c r="AR217" s="68">
        <f t="shared" si="114"/>
        <v>3778315405.1300287</v>
      </c>
      <c r="AS217" s="68">
        <f t="shared" si="115"/>
        <v>6348.7868160753533</v>
      </c>
      <c r="AT217" s="68">
        <f>MIN($AS217*'Model Inputs &amp; Summary Results'!$F$26,'Model Inputs &amp; Summary Results'!$F$23)</f>
        <v>3000</v>
      </c>
      <c r="AU217" s="68">
        <f t="shared" si="116"/>
        <v>1785372000</v>
      </c>
      <c r="AV217" s="68">
        <f t="shared" si="117"/>
        <v>1992943405.1300287</v>
      </c>
      <c r="AX217" s="66">
        <f>'Model Inputs &amp; Summary Results'!$F$40*P217</f>
        <v>33795.644100749996</v>
      </c>
      <c r="AY217" s="66">
        <f>'Model Inputs &amp; Summary Results'!$F$41*Q217</f>
        <v>5571.4423609999994</v>
      </c>
      <c r="AZ217" s="66">
        <f>'Model Inputs &amp; Summary Results'!$F$42*R217</f>
        <v>50.624499999999998</v>
      </c>
      <c r="BA217" s="68">
        <f t="shared" si="106"/>
        <v>1567236883.3184829</v>
      </c>
      <c r="BB217" s="68">
        <f t="shared" si="118"/>
        <v>609969699.78054953</v>
      </c>
      <c r="BD217" s="68">
        <f t="shared" si="107"/>
        <v>13165.743019669881</v>
      </c>
      <c r="BE217" s="68">
        <f>MIN($BD217*'Model Inputs &amp; Summary Results'!$F$26,'Model Inputs &amp; Summary Results'!$F$23)</f>
        <v>3000</v>
      </c>
      <c r="BF217" s="68">
        <f t="shared" si="108"/>
        <v>25075.693898918817</v>
      </c>
      <c r="BG217" s="68">
        <f t="shared" si="121"/>
        <v>22075.693898918817</v>
      </c>
      <c r="BH217" s="68">
        <f t="shared" si="109"/>
        <v>357117000</v>
      </c>
      <c r="BI217" s="70">
        <f t="shared" si="110"/>
        <v>0.22786408602370112</v>
      </c>
      <c r="BJ217" s="49" t="b">
        <f>AND(BG217&lt;'Model Inputs &amp; Summary Results'!$F$14,BG217&lt;$BX$23,BI217&gt;=0.25)</f>
        <v>0</v>
      </c>
      <c r="BL217" s="68">
        <f t="shared" si="119"/>
        <v>5124.1164641886235</v>
      </c>
      <c r="BM217" s="68">
        <f>MIN($BL217*'Model Inputs &amp; Summary Results'!$F$26,'Model Inputs &amp; Summary Results'!$F$23)</f>
        <v>3000</v>
      </c>
      <c r="BN217" s="68">
        <f t="shared" si="120"/>
        <v>357117000</v>
      </c>
      <c r="BO217" s="68">
        <f t="shared" si="122"/>
        <v>1210119883.3184829</v>
      </c>
      <c r="BS217" s="49"/>
      <c r="BT217" s="49"/>
      <c r="BU217" s="49"/>
      <c r="BV217" s="49"/>
      <c r="BW217" s="49"/>
      <c r="BX217" s="49"/>
    </row>
    <row r="218" spans="1:76" x14ac:dyDescent="0.45">
      <c r="A218" s="49" t="str">
        <f t="shared" si="111"/>
        <v>TX</v>
      </c>
      <c r="B218" s="62">
        <v>0.92300000000000004</v>
      </c>
      <c r="C218" s="63" cm="1">
        <f t="array" ref="C218">_xlfn.IFNA(INDEX('Locations &amp; Fiber - Unserved'!$H:$H,MATCH(1,($A218='Locations &amp; Fiber - Unserved'!$A:$A)*($B218='Locations &amp; Fiber - Unserved'!$B:$B),0)),C217)</f>
        <v>0.24577808900000001</v>
      </c>
      <c r="D218" s="63" cm="1">
        <f t="array" ref="D218">_xlfn.IFNA(INDEX('Locations &amp; Fiber - Unserved'!$G:$G,MATCH(1,($A218='Locations &amp; Fiber - Unserved'!$A:$A)*($B218='Locations &amp; Fiber - Unserved'!$B:$B),0)),D217)</f>
        <v>0.75422191100000002</v>
      </c>
      <c r="E218" s="64" cm="1">
        <f t="array" ref="E218">_xlfn.IFNA(INDEX('Locations &amp; Fiber - Unserved'!$C:$C,MATCH(1,($A218='Locations &amp; Fiber - Unserved'!$A:$A)*($B218='Locations &amp; Fiber - Unserved'!$B:$B),0)),E217)</f>
        <v>595761</v>
      </c>
      <c r="F218" s="64" cm="1">
        <f t="array" ref="F218">_xlfn.IFNA(INDEX('Locations &amp; Fiber - Unserved'!$D:$D,MATCH(1,($A218='Locations &amp; Fiber - Unserved'!$A:$A)*($B218='Locations &amp; Fiber - Unserved'!$B:$B),0)),F217)</f>
        <v>84390.256949999995</v>
      </c>
      <c r="G218" s="65" cm="1">
        <f t="array" ref="G218">_xlfn.IFNA(INDEX('Locations &amp; Fiber - Unserved'!$F:$F,MATCH(1,($A218='Locations &amp; Fiber - Unserved'!$A:$A)*($B218='Locations &amp; Fiber - Unserved'!$B:$B),0)),G217)</f>
        <v>0.36552148400000001</v>
      </c>
      <c r="H218" s="65" cm="1">
        <f t="array" ref="H218">_xlfn.IFNA(INDEX('Locations &amp; Fiber - Unserved'!$E:$E,MATCH(1,($A218='Locations &amp; Fiber - Unserved'!$A:$A)*($B218='Locations &amp; Fiber - Unserved'!$B:$B),0)),H217)</f>
        <v>0.69860216500000005</v>
      </c>
      <c r="I218" s="63" cm="1">
        <f t="array" ref="I218">_xlfn.IFNA(INDEX('Locations &amp; Fiber - Unserved'!$I:$I,MATCH(1,($A218='Locations &amp; Fiber - Unserved'!$A:$A)*($B218='Locations &amp; Fiber - Unserved'!$B:$B),0)),I217)</f>
        <v>0.94627587899999999</v>
      </c>
      <c r="J218" s="63" cm="1">
        <f t="array" ref="J218">_xlfn.IFNA(INDEX('Locations &amp; Fiber - Unserved'!$J:$J,MATCH(1,($A218='Locations &amp; Fiber - Unserved'!$A:$A)*($B218='Locations &amp; Fiber - Unserved'!$B:$B),0)),J217)</f>
        <v>5.3400000000000003E-2</v>
      </c>
      <c r="K218" s="63" cm="1">
        <f t="array" ref="K218">_xlfn.IFNA(INDEX('Locations &amp; Fiber - Unserved'!$K:$K,MATCH(1,($A218='Locations &amp; Fiber - Unserved'!$A:$A)*($B218='Locations &amp; Fiber - Unserved'!$B:$B),0)),K217)</f>
        <v>3.59E-4</v>
      </c>
      <c r="L218" s="64" cm="1">
        <f t="array" ref="L218">_xlfn.IFNA(INDEX('Locations &amp; Fiber - Underserved'!$C:$C,MATCH(1,($A218='Locations &amp; Fiber - Underserved'!$A:$A)*($B218='Locations &amp; Fiber - Underserved'!$B:$B),0)),L217)</f>
        <v>119178</v>
      </c>
      <c r="M218" s="64" cm="1">
        <f t="array" ref="M218">_xlfn.IFNA(INDEX('Locations &amp; Fiber - Underserved'!$D:$D,MATCH(1,($A218='Locations &amp; Fiber - Underserved'!$A:$A)*($B218='Locations &amp; Fiber - Underserved'!$B:$B),0)),M217)</f>
        <v>15563.548940000001</v>
      </c>
      <c r="N218" s="65" cm="1">
        <f t="array" ref="N218">_xlfn.IFNA(INDEX('Locations &amp; Fiber - Underserved'!$F:$F,MATCH(1,($A218='Locations &amp; Fiber - Underserved'!$A:$A)*($B218='Locations &amp; Fiber - Underserved'!$B:$B),0)),N217)</f>
        <v>0.33568030199999999</v>
      </c>
      <c r="O218" s="72" cm="1">
        <f t="array" ref="O218">_xlfn.IFNA(INDEX('Locations &amp; Fiber - Underserved'!$E:$E,MATCH(1,($A218='Locations &amp; Fiber - Underserved'!$A:$A)*($B218='Locations &amp; Fiber - Underserved'!$B:$B),0)),O217)</f>
        <v>0.64529341799999995</v>
      </c>
      <c r="P218" s="63" cm="1">
        <f t="array" ref="P218">_xlfn.IFNA(INDEX('Locations &amp; Fiber - Underserved'!$I:$I,MATCH(1,($A218='Locations &amp; Fiber - Underserved'!$A:$A)*($B218='Locations &amp; Fiber - Underserved'!$B:$B),0)),P217)</f>
        <v>0.88367500600000004</v>
      </c>
      <c r="Q218" s="63" cm="1">
        <f t="array" ref="Q218">_xlfn.IFNA(INDEX('Locations &amp; Fiber - Underserved'!$J:$J,MATCH(1,($A218='Locations &amp; Fiber - Underserved'!$A:$A)*($B218='Locations &amp; Fiber - Underserved'!$B:$B),0)),Q217)</f>
        <v>0.115346675</v>
      </c>
      <c r="R218" s="63" cm="1">
        <f t="array" ref="R218">_xlfn.IFNA(INDEX('Locations &amp; Fiber - Underserved'!$K:$K,MATCH(1,($A218='Locations &amp; Fiber - Underserved'!$A:$A)*($B218='Locations &amp; Fiber - Underserved'!$B:$B),0)),R217)</f>
        <v>9.7799999999999992E-4</v>
      </c>
      <c r="T218" s="66">
        <f>'Model Inputs &amp; Summary Results'!$F$44*I218</f>
        <v>43765.259403750002</v>
      </c>
      <c r="U218" s="66">
        <f>'Model Inputs &amp; Summary Results'!$F$45*J218</f>
        <v>3244.05</v>
      </c>
      <c r="V218" s="66">
        <f>'Model Inputs &amp; Summary Results'!$F$46*K218</f>
        <v>25.489000000000001</v>
      </c>
      <c r="W218" s="67">
        <f t="shared" si="94"/>
        <v>449335.99991927104</v>
      </c>
      <c r="X218" s="67">
        <f t="shared" si="95"/>
        <v>164241.96150511585</v>
      </c>
      <c r="Y218" s="68">
        <f t="shared" si="96"/>
        <v>7725087548.8295927</v>
      </c>
      <c r="Z218" s="68">
        <f t="shared" si="97"/>
        <v>2993716983.665144</v>
      </c>
      <c r="AA218" s="66">
        <f>'Model Inputs &amp; Summary Results'!$F$40*I218</f>
        <v>36195.052371749996</v>
      </c>
      <c r="AB218" s="66">
        <f>'Model Inputs &amp; Summary Results'!$F$41*J218</f>
        <v>2576.5500000000002</v>
      </c>
      <c r="AC218" s="66">
        <f>'Model Inputs &amp; Summary Results'!$F$42*K218</f>
        <v>18.488499999999998</v>
      </c>
      <c r="AD218" s="67">
        <f t="shared" si="98"/>
        <v>146425.00008072899</v>
      </c>
      <c r="AE218" s="67">
        <f t="shared" si="99"/>
        <v>53521.48332420818</v>
      </c>
      <c r="AF218" s="68">
        <f t="shared" si="100"/>
        <v>2076103201.7368875</v>
      </c>
      <c r="AG218" s="68">
        <f t="shared" si="112"/>
        <v>804555984.07075179</v>
      </c>
      <c r="AI218" s="68">
        <f t="shared" si="101"/>
        <v>9801190750.5664806</v>
      </c>
      <c r="AJ218" s="68">
        <f t="shared" si="102"/>
        <v>16451.548104972433</v>
      </c>
      <c r="AK218" s="68">
        <f>MIN($AJ218*'Model Inputs &amp; Summary Results'!$F$26,'Model Inputs &amp; Summary Results'!$F$23)</f>
        <v>3000</v>
      </c>
      <c r="AL218" s="68">
        <f t="shared" si="103"/>
        <v>32858.611995198298</v>
      </c>
      <c r="AM218" s="68">
        <f t="shared" si="113"/>
        <v>29858.611995198298</v>
      </c>
      <c r="AN218" s="68">
        <f t="shared" si="104"/>
        <v>1787283000</v>
      </c>
      <c r="AO218" s="69">
        <f t="shared" si="105"/>
        <v>0.18235365941599496</v>
      </c>
      <c r="AP218" s="49" t="b">
        <f>AND(AM218&lt;'Model Inputs &amp; Summary Results'!$F$14,AO218&gt;=0.25)</f>
        <v>0</v>
      </c>
      <c r="AR218" s="68">
        <f t="shared" si="114"/>
        <v>3798272967.7358956</v>
      </c>
      <c r="AS218" s="68">
        <f t="shared" si="115"/>
        <v>6375.4978384551787</v>
      </c>
      <c r="AT218" s="68">
        <f>MIN($AS218*'Model Inputs &amp; Summary Results'!$F$26,'Model Inputs &amp; Summary Results'!$F$23)</f>
        <v>3000</v>
      </c>
      <c r="AU218" s="68">
        <f t="shared" si="116"/>
        <v>1787283000</v>
      </c>
      <c r="AV218" s="68">
        <f t="shared" si="117"/>
        <v>2010989967.7358956</v>
      </c>
      <c r="AX218" s="66">
        <f>'Model Inputs &amp; Summary Results'!$F$40*P218</f>
        <v>33800.5689795</v>
      </c>
      <c r="AY218" s="66">
        <f>'Model Inputs &amp; Summary Results'!$F$41*Q218</f>
        <v>5565.4770687499995</v>
      </c>
      <c r="AZ218" s="66">
        <f>'Model Inputs &amp; Summary Results'!$F$42*R218</f>
        <v>50.366999999999997</v>
      </c>
      <c r="BA218" s="68">
        <f t="shared" si="106"/>
        <v>1576881472.6509738</v>
      </c>
      <c r="BB218" s="68">
        <f t="shared" si="118"/>
        <v>613459273.51569343</v>
      </c>
      <c r="BD218" s="68">
        <f t="shared" si="107"/>
        <v>13231.3134357933</v>
      </c>
      <c r="BE218" s="68">
        <f>MIN($BD218*'Model Inputs &amp; Summary Results'!$F$26,'Model Inputs &amp; Summary Results'!$F$23)</f>
        <v>3000</v>
      </c>
      <c r="BF218" s="68">
        <f t="shared" si="108"/>
        <v>25435.151901205038</v>
      </c>
      <c r="BG218" s="68">
        <f t="shared" si="121"/>
        <v>22435.151901205038</v>
      </c>
      <c r="BH218" s="68">
        <f t="shared" si="109"/>
        <v>357534000</v>
      </c>
      <c r="BI218" s="70">
        <f t="shared" si="110"/>
        <v>0.22673486003924684</v>
      </c>
      <c r="BJ218" s="49" t="b">
        <f>AND(BG218&lt;'Model Inputs &amp; Summary Results'!$F$14,BG218&lt;$BX$23,BI218&gt;=0.25)</f>
        <v>0</v>
      </c>
      <c r="BL218" s="68">
        <f t="shared" si="119"/>
        <v>5147.4204426630204</v>
      </c>
      <c r="BM218" s="68">
        <f>MIN($BL218*'Model Inputs &amp; Summary Results'!$F$26,'Model Inputs &amp; Summary Results'!$F$23)</f>
        <v>3000</v>
      </c>
      <c r="BN218" s="68">
        <f t="shared" si="120"/>
        <v>357534000</v>
      </c>
      <c r="BO218" s="68">
        <f t="shared" si="122"/>
        <v>1219347472.6509738</v>
      </c>
      <c r="BS218" s="49"/>
      <c r="BT218" s="49"/>
      <c r="BU218" s="49"/>
      <c r="BV218" s="49"/>
      <c r="BW218" s="49"/>
      <c r="BX218" s="49"/>
    </row>
    <row r="219" spans="1:76" x14ac:dyDescent="0.45">
      <c r="A219" s="49" t="str">
        <f t="shared" si="111"/>
        <v>TX</v>
      </c>
      <c r="B219" s="62">
        <v>0.92400000000000004</v>
      </c>
      <c r="C219" s="63" cm="1">
        <f t="array" ref="C219">_xlfn.IFNA(INDEX('Locations &amp; Fiber - Unserved'!$H:$H,MATCH(1,($A219='Locations &amp; Fiber - Unserved'!$A:$A)*($B219='Locations &amp; Fiber - Unserved'!$B:$B),0)),C218)</f>
        <v>0.24573405200000001</v>
      </c>
      <c r="D219" s="63" cm="1">
        <f t="array" ref="D219">_xlfn.IFNA(INDEX('Locations &amp; Fiber - Unserved'!$G:$G,MATCH(1,($A219='Locations &amp; Fiber - Unserved'!$A:$A)*($B219='Locations &amp; Fiber - Unserved'!$B:$B),0)),D218)</f>
        <v>0.75426594800000002</v>
      </c>
      <c r="E219" s="64" cm="1">
        <f t="array" ref="E219">_xlfn.IFNA(INDEX('Locations &amp; Fiber - Unserved'!$C:$C,MATCH(1,($A219='Locations &amp; Fiber - Unserved'!$A:$A)*($B219='Locations &amp; Fiber - Unserved'!$B:$B),0)),E218)</f>
        <v>596409</v>
      </c>
      <c r="F219" s="64" cm="1">
        <f t="array" ref="F219">_xlfn.IFNA(INDEX('Locations &amp; Fiber - Unserved'!$D:$D,MATCH(1,($A219='Locations &amp; Fiber - Unserved'!$A:$A)*($B219='Locations &amp; Fiber - Unserved'!$B:$B),0)),F218)</f>
        <v>84844.297120000003</v>
      </c>
      <c r="G219" s="65" cm="1">
        <f t="array" ref="G219">_xlfn.IFNA(INDEX('Locations &amp; Fiber - Unserved'!$F:$F,MATCH(1,($A219='Locations &amp; Fiber - Unserved'!$A:$A)*($B219='Locations &amp; Fiber - Unserved'!$B:$B),0)),G218)</f>
        <v>0.36743074399999998</v>
      </c>
      <c r="H219" s="65" cm="1">
        <f t="array" ref="H219">_xlfn.IFNA(INDEX('Locations &amp; Fiber - Unserved'!$E:$E,MATCH(1,($A219='Locations &amp; Fiber - Unserved'!$A:$A)*($B219='Locations &amp; Fiber - Unserved'!$B:$B),0)),H218)</f>
        <v>0.70307364900000002</v>
      </c>
      <c r="I219" s="63" cm="1">
        <f t="array" ref="I219">_xlfn.IFNA(INDEX('Locations &amp; Fiber - Unserved'!$I:$I,MATCH(1,($A219='Locations &amp; Fiber - Unserved'!$A:$A)*($B219='Locations &amp; Fiber - Unserved'!$B:$B),0)),I218)</f>
        <v>0.946527385</v>
      </c>
      <c r="J219" s="63" cm="1">
        <f t="array" ref="J219">_xlfn.IFNA(INDEX('Locations &amp; Fiber - Unserved'!$J:$J,MATCH(1,($A219='Locations &amp; Fiber - Unserved'!$A:$A)*($B219='Locations &amp; Fiber - Unserved'!$B:$B),0)),J218)</f>
        <v>5.3100000000000001E-2</v>
      </c>
      <c r="K219" s="63" cm="1">
        <f t="array" ref="K219">_xlfn.IFNA(INDEX('Locations &amp; Fiber - Unserved'!$K:$K,MATCH(1,($A219='Locations &amp; Fiber - Unserved'!$A:$A)*($B219='Locations &amp; Fiber - Unserved'!$B:$B),0)),K218)</f>
        <v>3.57E-4</v>
      </c>
      <c r="L219" s="64" cm="1">
        <f t="array" ref="L219">_xlfn.IFNA(INDEX('Locations &amp; Fiber - Underserved'!$C:$C,MATCH(1,($A219='Locations &amp; Fiber - Underserved'!$A:$A)*($B219='Locations &amp; Fiber - Underserved'!$B:$B),0)),L218)</f>
        <v>119309</v>
      </c>
      <c r="M219" s="64" cm="1">
        <f t="array" ref="M219">_xlfn.IFNA(INDEX('Locations &amp; Fiber - Underserved'!$D:$D,MATCH(1,($A219='Locations &amp; Fiber - Underserved'!$A:$A)*($B219='Locations &amp; Fiber - Underserved'!$B:$B),0)),M218)</f>
        <v>15648.58462</v>
      </c>
      <c r="N219" s="65" cm="1">
        <f t="array" ref="N219">_xlfn.IFNA(INDEX('Locations &amp; Fiber - Underserved'!$F:$F,MATCH(1,($A219='Locations &amp; Fiber - Underserved'!$A:$A)*($B219='Locations &amp; Fiber - Underserved'!$B:$B),0)),N218)</f>
        <v>0.33760009400000002</v>
      </c>
      <c r="O219" s="72" cm="1">
        <f t="array" ref="O219">_xlfn.IFNA(INDEX('Locations &amp; Fiber - Underserved'!$E:$E,MATCH(1,($A219='Locations &amp; Fiber - Underserved'!$A:$A)*($B219='Locations &amp; Fiber - Underserved'!$B:$B),0)),O218)</f>
        <v>0.65290343299999998</v>
      </c>
      <c r="P219" s="63" cm="1">
        <f t="array" ref="P219">_xlfn.IFNA(INDEX('Locations &amp; Fiber - Underserved'!$I:$I,MATCH(1,($A219='Locations &amp; Fiber - Underserved'!$A:$A)*($B219='Locations &amp; Fiber - Underserved'!$B:$B),0)),P218)</f>
        <v>0.88418056700000003</v>
      </c>
      <c r="Q219" s="63" cm="1">
        <f t="array" ref="Q219">_xlfn.IFNA(INDEX('Locations &amp; Fiber - Underserved'!$J:$J,MATCH(1,($A219='Locations &amp; Fiber - Underserved'!$A:$A)*($B219='Locations &amp; Fiber - Underserved'!$B:$B),0)),Q218)</f>
        <v>0.11484575700000001</v>
      </c>
      <c r="R219" s="63" cm="1">
        <f t="array" ref="R219">_xlfn.IFNA(INDEX('Locations &amp; Fiber - Underserved'!$K:$K,MATCH(1,($A219='Locations &amp; Fiber - Underserved'!$A:$A)*($B219='Locations &amp; Fiber - Underserved'!$B:$B),0)),R218)</f>
        <v>9.7400000000000004E-4</v>
      </c>
      <c r="T219" s="66">
        <f>'Model Inputs &amp; Summary Results'!$F$44*I219</f>
        <v>43776.891556249997</v>
      </c>
      <c r="U219" s="66">
        <f>'Model Inputs &amp; Summary Results'!$F$45*J219</f>
        <v>3225.8250000000003</v>
      </c>
      <c r="V219" s="66">
        <f>'Model Inputs &amp; Summary Results'!$F$46*K219</f>
        <v>25.347000000000001</v>
      </c>
      <c r="W219" s="67">
        <f t="shared" si="94"/>
        <v>449850.99978073203</v>
      </c>
      <c r="X219" s="67">
        <f t="shared" si="95"/>
        <v>165289.0875385782</v>
      </c>
      <c r="Y219" s="68">
        <f t="shared" si="96"/>
        <v>7773225713.9188242</v>
      </c>
      <c r="Z219" s="68">
        <f t="shared" si="97"/>
        <v>3009568649.2719355</v>
      </c>
      <c r="AA219" s="66">
        <f>'Model Inputs &amp; Summary Results'!$F$40*I219</f>
        <v>36204.672476250002</v>
      </c>
      <c r="AB219" s="66">
        <f>'Model Inputs &amp; Summary Results'!$F$41*J219</f>
        <v>2562.0750000000003</v>
      </c>
      <c r="AC219" s="66">
        <f>'Model Inputs &amp; Summary Results'!$F$42*K219</f>
        <v>18.3855</v>
      </c>
      <c r="AD219" s="67">
        <f t="shared" si="98"/>
        <v>146558.000219268</v>
      </c>
      <c r="AE219" s="67">
        <f t="shared" si="99"/>
        <v>53849.915059717801</v>
      </c>
      <c r="AF219" s="68">
        <f t="shared" si="100"/>
        <v>2088576116.3509221</v>
      </c>
      <c r="AG219" s="68">
        <f t="shared" si="112"/>
        <v>808636392.75681937</v>
      </c>
      <c r="AI219" s="68">
        <f t="shared" si="101"/>
        <v>9861801830.2697468</v>
      </c>
      <c r="AJ219" s="68">
        <f t="shared" si="102"/>
        <v>16535.300155211855</v>
      </c>
      <c r="AK219" s="68">
        <f>MIN($AJ219*'Model Inputs &amp; Summary Results'!$F$26,'Model Inputs &amp; Summary Results'!$F$23)</f>
        <v>3000</v>
      </c>
      <c r="AL219" s="68">
        <f t="shared" si="103"/>
        <v>33064.192249896601</v>
      </c>
      <c r="AM219" s="68">
        <f t="shared" si="113"/>
        <v>30064.192249896601</v>
      </c>
      <c r="AN219" s="68">
        <f t="shared" si="104"/>
        <v>1789227000</v>
      </c>
      <c r="AO219" s="69">
        <f t="shared" si="105"/>
        <v>0.18143002980532005</v>
      </c>
      <c r="AP219" s="49" t="b">
        <f>AND(AM219&lt;'Model Inputs &amp; Summary Results'!$F$14,AO219&gt;=0.25)</f>
        <v>0</v>
      </c>
      <c r="AR219" s="68">
        <f t="shared" si="114"/>
        <v>3818205042.0287547</v>
      </c>
      <c r="AS219" s="68">
        <f t="shared" si="115"/>
        <v>6401.9909860997313</v>
      </c>
      <c r="AT219" s="68">
        <f>MIN($AS219*'Model Inputs &amp; Summary Results'!$F$26,'Model Inputs &amp; Summary Results'!$F$23)</f>
        <v>3000</v>
      </c>
      <c r="AU219" s="68">
        <f t="shared" si="116"/>
        <v>1789227000</v>
      </c>
      <c r="AV219" s="68">
        <f t="shared" si="117"/>
        <v>2028978042.0287547</v>
      </c>
      <c r="AX219" s="66">
        <f>'Model Inputs &amp; Summary Results'!$F$40*P219</f>
        <v>33819.906687750001</v>
      </c>
      <c r="AY219" s="66">
        <f>'Model Inputs &amp; Summary Results'!$F$41*Q219</f>
        <v>5541.3077752500003</v>
      </c>
      <c r="AZ219" s="66">
        <f>'Model Inputs &amp; Summary Results'!$F$42*R219</f>
        <v>50.161000000000001</v>
      </c>
      <c r="BA219" s="68">
        <f t="shared" si="106"/>
        <v>1587440136.0312357</v>
      </c>
      <c r="BB219" s="68">
        <f t="shared" si="118"/>
        <v>616732243.92334723</v>
      </c>
      <c r="BD219" s="68">
        <f t="shared" si="107"/>
        <v>13305.284060978096</v>
      </c>
      <c r="BE219" s="68">
        <f>MIN($BD219*'Model Inputs &amp; Summary Results'!$F$26,'Model Inputs &amp; Summary Results'!$F$23)</f>
        <v>3000</v>
      </c>
      <c r="BF219" s="68">
        <f t="shared" si="108"/>
        <v>25731.822339044666</v>
      </c>
      <c r="BG219" s="68">
        <f t="shared" si="121"/>
        <v>22731.822339044666</v>
      </c>
      <c r="BH219" s="68">
        <f t="shared" si="109"/>
        <v>357927000</v>
      </c>
      <c r="BI219" s="70">
        <f t="shared" si="110"/>
        <v>0.22547432931540617</v>
      </c>
      <c r="BJ219" s="49" t="b">
        <f>AND(BG219&lt;'Model Inputs &amp; Summary Results'!$F$14,BG219&lt;$BX$23,BI219&gt;=0.25)</f>
        <v>0</v>
      </c>
      <c r="BL219" s="68">
        <f t="shared" si="119"/>
        <v>5169.201350471023</v>
      </c>
      <c r="BM219" s="68">
        <f>MIN($BL219*'Model Inputs &amp; Summary Results'!$F$26,'Model Inputs &amp; Summary Results'!$F$23)</f>
        <v>3000</v>
      </c>
      <c r="BN219" s="68">
        <f t="shared" si="120"/>
        <v>357927000</v>
      </c>
      <c r="BO219" s="68">
        <f t="shared" si="122"/>
        <v>1229513136.0312357</v>
      </c>
      <c r="BS219" s="49"/>
      <c r="BT219" s="49"/>
      <c r="BU219" s="49"/>
      <c r="BV219" s="49"/>
      <c r="BW219" s="49"/>
      <c r="BX219" s="49"/>
    </row>
    <row r="220" spans="1:76" x14ac:dyDescent="0.45">
      <c r="A220" s="49" t="str">
        <f t="shared" si="111"/>
        <v>TX</v>
      </c>
      <c r="B220" s="62">
        <v>0.92500000000000004</v>
      </c>
      <c r="C220" s="63" cm="1">
        <f t="array" ref="C220">_xlfn.IFNA(INDEX('Locations &amp; Fiber - Unserved'!$H:$H,MATCH(1,($A220='Locations &amp; Fiber - Unserved'!$A:$A)*($B220='Locations &amp; Fiber - Unserved'!$B:$B),0)),C219)</f>
        <v>0.24574320899999999</v>
      </c>
      <c r="D220" s="63" cm="1">
        <f t="array" ref="D220">_xlfn.IFNA(INDEX('Locations &amp; Fiber - Unserved'!$G:$G,MATCH(1,($A220='Locations &amp; Fiber - Unserved'!$A:$A)*($B220='Locations &amp; Fiber - Unserved'!$B:$B),0)),D219)</f>
        <v>0.75425679099999998</v>
      </c>
      <c r="E220" s="64" cm="1">
        <f t="array" ref="E220">_xlfn.IFNA(INDEX('Locations &amp; Fiber - Unserved'!$C:$C,MATCH(1,($A220='Locations &amp; Fiber - Unserved'!$A:$A)*($B220='Locations &amp; Fiber - Unserved'!$B:$B),0)),E219)</f>
        <v>597046</v>
      </c>
      <c r="F220" s="64" cm="1">
        <f t="array" ref="F220">_xlfn.IFNA(INDEX('Locations &amp; Fiber - Unserved'!$D:$D,MATCH(1,($A220='Locations &amp; Fiber - Unserved'!$A:$A)*($B220='Locations &amp; Fiber - Unserved'!$B:$B),0)),F219)</f>
        <v>85294.331409999999</v>
      </c>
      <c r="G220" s="65" cm="1">
        <f t="array" ref="G220">_xlfn.IFNA(INDEX('Locations &amp; Fiber - Unserved'!$F:$F,MATCH(1,($A220='Locations &amp; Fiber - Unserved'!$A:$A)*($B220='Locations &amp; Fiber - Unserved'!$B:$B),0)),G219)</f>
        <v>0.36932939399999998</v>
      </c>
      <c r="H220" s="65" cm="1">
        <f t="array" ref="H220">_xlfn.IFNA(INDEX('Locations &amp; Fiber - Unserved'!$E:$E,MATCH(1,($A220='Locations &amp; Fiber - Unserved'!$A:$A)*($B220='Locations &amp; Fiber - Unserved'!$B:$B),0)),H219)</f>
        <v>0.71037280199999997</v>
      </c>
      <c r="I220" s="63" cm="1">
        <f t="array" ref="I220">_xlfn.IFNA(INDEX('Locations &amp; Fiber - Unserved'!$I:$I,MATCH(1,($A220='Locations &amp; Fiber - Unserved'!$A:$A)*($B220='Locations &amp; Fiber - Unserved'!$B:$B),0)),I219)</f>
        <v>0.94675670300000003</v>
      </c>
      <c r="J220" s="63" cm="1">
        <f t="array" ref="J220">_xlfn.IFNA(INDEX('Locations &amp; Fiber - Unserved'!$J:$J,MATCH(1,($A220='Locations &amp; Fiber - Unserved'!$A:$A)*($B220='Locations &amp; Fiber - Unserved'!$B:$B),0)),J219)</f>
        <v>5.2900000000000003E-2</v>
      </c>
      <c r="K220" s="63" cm="1">
        <f t="array" ref="K220">_xlfn.IFNA(INDEX('Locations &amp; Fiber - Unserved'!$K:$K,MATCH(1,($A220='Locations &amp; Fiber - Unserved'!$A:$A)*($B220='Locations &amp; Fiber - Unserved'!$B:$B),0)),K219)</f>
        <v>3.5500000000000001E-4</v>
      </c>
      <c r="L220" s="64" cm="1">
        <f t="array" ref="L220">_xlfn.IFNA(INDEX('Locations &amp; Fiber - Underserved'!$C:$C,MATCH(1,($A220='Locations &amp; Fiber - Underserved'!$A:$A)*($B220='Locations &amp; Fiber - Underserved'!$B:$B),0)),L219)</f>
        <v>119438</v>
      </c>
      <c r="M220" s="64" cm="1">
        <f t="array" ref="M220">_xlfn.IFNA(INDEX('Locations &amp; Fiber - Underserved'!$D:$D,MATCH(1,($A220='Locations &amp; Fiber - Underserved'!$A:$A)*($B220='Locations &amp; Fiber - Underserved'!$B:$B),0)),M219)</f>
        <v>15733.10044</v>
      </c>
      <c r="N220" s="65" cm="1">
        <f t="array" ref="N220">_xlfn.IFNA(INDEX('Locations &amp; Fiber - Underserved'!$F:$F,MATCH(1,($A220='Locations &amp; Fiber - Underserved'!$A:$A)*($B220='Locations &amp; Fiber - Underserved'!$B:$B),0)),N219)</f>
        <v>0.33946391799999998</v>
      </c>
      <c r="O220" s="72" cm="1">
        <f t="array" ref="O220">_xlfn.IFNA(INDEX('Locations &amp; Fiber - Underserved'!$E:$E,MATCH(1,($A220='Locations &amp; Fiber - Underserved'!$A:$A)*($B220='Locations &amp; Fiber - Underserved'!$B:$B),0)),O219)</f>
        <v>0.65832214899999997</v>
      </c>
      <c r="P220" s="63" cm="1">
        <f t="array" ref="P220">_xlfn.IFNA(INDEX('Locations &amp; Fiber - Underserved'!$I:$I,MATCH(1,($A220='Locations &amp; Fiber - Underserved'!$A:$A)*($B220='Locations &amp; Fiber - Underserved'!$B:$B),0)),P219)</f>
        <v>0.88456838400000004</v>
      </c>
      <c r="Q220" s="63" cm="1">
        <f t="array" ref="Q220">_xlfn.IFNA(INDEX('Locations &amp; Fiber - Underserved'!$J:$J,MATCH(1,($A220='Locations &amp; Fiber - Underserved'!$A:$A)*($B220='Locations &amp; Fiber - Underserved'!$B:$B),0)),Q219)</f>
        <v>0.114460768</v>
      </c>
      <c r="R220" s="63" cm="1">
        <f t="array" ref="R220">_xlfn.IFNA(INDEX('Locations &amp; Fiber - Underserved'!$K:$K,MATCH(1,($A220='Locations &amp; Fiber - Underserved'!$A:$A)*($B220='Locations &amp; Fiber - Underserved'!$B:$B),0)),R219)</f>
        <v>9.7099999999999997E-4</v>
      </c>
      <c r="T220" s="66">
        <f>'Model Inputs &amp; Summary Results'!$F$44*I220</f>
        <v>43787.497513750001</v>
      </c>
      <c r="U220" s="66">
        <f>'Model Inputs &amp; Summary Results'!$F$45*J220</f>
        <v>3213.6750000000002</v>
      </c>
      <c r="V220" s="66">
        <f>'Model Inputs &amp; Summary Results'!$F$46*K220</f>
        <v>25.205000000000002</v>
      </c>
      <c r="W220" s="67">
        <f t="shared" si="94"/>
        <v>450326.00003938598</v>
      </c>
      <c r="X220" s="67">
        <f t="shared" si="95"/>
        <v>166318.6286969904</v>
      </c>
      <c r="Y220" s="68">
        <f t="shared" si="96"/>
        <v>7821362620.6738853</v>
      </c>
      <c r="Z220" s="68">
        <f t="shared" si="97"/>
        <v>3025386915.3415833</v>
      </c>
      <c r="AA220" s="66">
        <f>'Model Inputs &amp; Summary Results'!$F$40*I220</f>
        <v>36213.44388975</v>
      </c>
      <c r="AB220" s="66">
        <f>'Model Inputs &amp; Summary Results'!$F$41*J220</f>
        <v>2552.4250000000002</v>
      </c>
      <c r="AC220" s="66">
        <f>'Model Inputs &amp; Summary Results'!$F$42*K220</f>
        <v>18.282499999999999</v>
      </c>
      <c r="AD220" s="67">
        <f t="shared" si="98"/>
        <v>146719.99996061399</v>
      </c>
      <c r="AE220" s="67">
        <f t="shared" si="99"/>
        <v>54188.008673133583</v>
      </c>
      <c r="AF220" s="68">
        <f t="shared" si="100"/>
        <v>2101635931.8878992</v>
      </c>
      <c r="AG220" s="68">
        <f t="shared" si="112"/>
        <v>812935310.3177743</v>
      </c>
      <c r="AI220" s="68">
        <f t="shared" si="101"/>
        <v>9922998552.5617847</v>
      </c>
      <c r="AJ220" s="68">
        <f t="shared" si="102"/>
        <v>16620.157496343305</v>
      </c>
      <c r="AK220" s="68">
        <f>MIN($AJ220*'Model Inputs &amp; Summary Results'!$F$26,'Model Inputs &amp; Summary Results'!$F$23)</f>
        <v>3000</v>
      </c>
      <c r="AL220" s="68">
        <f t="shared" si="103"/>
        <v>33406.259562352381</v>
      </c>
      <c r="AM220" s="68">
        <f t="shared" si="113"/>
        <v>30406.259562352381</v>
      </c>
      <c r="AN220" s="68">
        <f t="shared" si="104"/>
        <v>1791138000</v>
      </c>
      <c r="AO220" s="69">
        <f t="shared" si="105"/>
        <v>0.18050370465262119</v>
      </c>
      <c r="AP220" s="49" t="b">
        <f>AND(AM220&lt;'Model Inputs &amp; Summary Results'!$F$14,AO220&gt;=0.25)</f>
        <v>0</v>
      </c>
      <c r="AR220" s="68">
        <f t="shared" si="114"/>
        <v>3838322225.6593575</v>
      </c>
      <c r="AS220" s="68">
        <f t="shared" si="115"/>
        <v>6428.8551060711525</v>
      </c>
      <c r="AT220" s="68">
        <f>MIN($AS220*'Model Inputs &amp; Summary Results'!$F$26,'Model Inputs &amp; Summary Results'!$F$23)</f>
        <v>3000</v>
      </c>
      <c r="AU220" s="68">
        <f t="shared" si="116"/>
        <v>1791138000</v>
      </c>
      <c r="AV220" s="68">
        <f t="shared" si="117"/>
        <v>2047184225.6593575</v>
      </c>
      <c r="AX220" s="66">
        <f>'Model Inputs &amp; Summary Results'!$F$40*P220</f>
        <v>33834.740687999998</v>
      </c>
      <c r="AY220" s="66">
        <f>'Model Inputs &amp; Summary Results'!$F$41*Q220</f>
        <v>5522.7320559999998</v>
      </c>
      <c r="AZ220" s="66">
        <f>'Model Inputs &amp; Summary Results'!$F$42*R220</f>
        <v>50.006499999999996</v>
      </c>
      <c r="BA220" s="68">
        <f t="shared" si="106"/>
        <v>1597771967.7965283</v>
      </c>
      <c r="BB220" s="68">
        <f t="shared" si="118"/>
        <v>620001829.03306735</v>
      </c>
      <c r="BD220" s="68">
        <f t="shared" si="107"/>
        <v>13377.417302671916</v>
      </c>
      <c r="BE220" s="68">
        <f>MIN($BD220*'Model Inputs &amp; Summary Results'!$F$26,'Model Inputs &amp; Summary Results'!$F$23)</f>
        <v>3000</v>
      </c>
      <c r="BF220" s="68">
        <f t="shared" si="108"/>
        <v>25942.816422582975</v>
      </c>
      <c r="BG220" s="68">
        <f t="shared" si="121"/>
        <v>22942.816422582975</v>
      </c>
      <c r="BH220" s="68">
        <f t="shared" si="109"/>
        <v>358314000</v>
      </c>
      <c r="BI220" s="70">
        <f t="shared" si="110"/>
        <v>0.22425853452301289</v>
      </c>
      <c r="BJ220" s="49" t="b">
        <f>AND(BG220&lt;'Model Inputs &amp; Summary Results'!$F$14,BG220&lt;$BX$23,BI220&gt;=0.25)</f>
        <v>0</v>
      </c>
      <c r="BL220" s="68">
        <f t="shared" si="119"/>
        <v>5190.993059437259</v>
      </c>
      <c r="BM220" s="68">
        <f>MIN($BL220*'Model Inputs &amp; Summary Results'!$F$26,'Model Inputs &amp; Summary Results'!$F$23)</f>
        <v>3000</v>
      </c>
      <c r="BN220" s="68">
        <f t="shared" si="120"/>
        <v>358314000</v>
      </c>
      <c r="BO220" s="68">
        <f t="shared" si="122"/>
        <v>1239457967.7965283</v>
      </c>
      <c r="BS220" s="49"/>
      <c r="BT220" s="49"/>
      <c r="BU220" s="49"/>
      <c r="BV220" s="49"/>
      <c r="BW220" s="49"/>
      <c r="BX220" s="49"/>
    </row>
    <row r="221" spans="1:76" x14ac:dyDescent="0.45">
      <c r="A221" s="49" t="str">
        <f t="shared" si="111"/>
        <v>TX</v>
      </c>
      <c r="B221" s="62">
        <v>0.92600000000000005</v>
      </c>
      <c r="C221" s="63" cm="1">
        <f t="array" ref="C221">_xlfn.IFNA(INDEX('Locations &amp; Fiber - Unserved'!$H:$H,MATCH(1,($A221='Locations &amp; Fiber - Unserved'!$A:$A)*($B221='Locations &amp; Fiber - Unserved'!$B:$B),0)),C220)</f>
        <v>0.245627449</v>
      </c>
      <c r="D221" s="63" cm="1">
        <f t="array" ref="D221">_xlfn.IFNA(INDEX('Locations &amp; Fiber - Unserved'!$G:$G,MATCH(1,($A221='Locations &amp; Fiber - Unserved'!$A:$A)*($B221='Locations &amp; Fiber - Unserved'!$B:$B),0)),D220)</f>
        <v>0.754372551</v>
      </c>
      <c r="E221" s="64" cm="1">
        <f t="array" ref="E221">_xlfn.IFNA(INDEX('Locations &amp; Fiber - Unserved'!$C:$C,MATCH(1,($A221='Locations &amp; Fiber - Unserved'!$A:$A)*($B221='Locations &amp; Fiber - Unserved'!$B:$B),0)),E220)</f>
        <v>597706</v>
      </c>
      <c r="F221" s="64" cm="1">
        <f t="array" ref="F221">_xlfn.IFNA(INDEX('Locations &amp; Fiber - Unserved'!$D:$D,MATCH(1,($A221='Locations &amp; Fiber - Unserved'!$A:$A)*($B221='Locations &amp; Fiber - Unserved'!$B:$B),0)),F220)</f>
        <v>85766.009470000005</v>
      </c>
      <c r="G221" s="65" cm="1">
        <f t="array" ref="G221">_xlfn.IFNA(INDEX('Locations &amp; Fiber - Unserved'!$F:$F,MATCH(1,($A221='Locations &amp; Fiber - Unserved'!$A:$A)*($B221='Locations &amp; Fiber - Unserved'!$B:$B),0)),G220)</f>
        <v>0.371221472</v>
      </c>
      <c r="H221" s="65" cm="1">
        <f t="array" ref="H221">_xlfn.IFNA(INDEX('Locations &amp; Fiber - Unserved'!$E:$E,MATCH(1,($A221='Locations &amp; Fiber - Unserved'!$A:$A)*($B221='Locations &amp; Fiber - Unserved'!$B:$B),0)),H220)</f>
        <v>0.71866687200000001</v>
      </c>
      <c r="I221" s="63" cm="1">
        <f t="array" ref="I221">_xlfn.IFNA(INDEX('Locations &amp; Fiber - Unserved'!$I:$I,MATCH(1,($A221='Locations &amp; Fiber - Unserved'!$A:$A)*($B221='Locations &amp; Fiber - Unserved'!$B:$B),0)),I220)</f>
        <v>0.94696741399999995</v>
      </c>
      <c r="J221" s="63" cm="1">
        <f t="array" ref="J221">_xlfn.IFNA(INDEX('Locations &amp; Fiber - Unserved'!$J:$J,MATCH(1,($A221='Locations &amp; Fiber - Unserved'!$A:$A)*($B221='Locations &amp; Fiber - Unserved'!$B:$B),0)),J220)</f>
        <v>5.2699999999999997E-2</v>
      </c>
      <c r="K221" s="63" cm="1">
        <f t="array" ref="K221">_xlfn.IFNA(INDEX('Locations &amp; Fiber - Unserved'!$K:$K,MATCH(1,($A221='Locations &amp; Fiber - Unserved'!$A:$A)*($B221='Locations &amp; Fiber - Unserved'!$B:$B),0)),K220)</f>
        <v>3.5399999999999999E-4</v>
      </c>
      <c r="L221" s="64" cm="1">
        <f t="array" ref="L221">_xlfn.IFNA(INDEX('Locations &amp; Fiber - Underserved'!$C:$C,MATCH(1,($A221='Locations &amp; Fiber - Underserved'!$A:$A)*($B221='Locations &amp; Fiber - Underserved'!$B:$B),0)),L220)</f>
        <v>119551</v>
      </c>
      <c r="M221" s="64" cm="1">
        <f t="array" ref="M221">_xlfn.IFNA(INDEX('Locations &amp; Fiber - Underserved'!$D:$D,MATCH(1,($A221='Locations &amp; Fiber - Underserved'!$A:$A)*($B221='Locations &amp; Fiber - Underserved'!$B:$B),0)),M220)</f>
        <v>15807.780199999999</v>
      </c>
      <c r="N221" s="65" cm="1">
        <f t="array" ref="N221">_xlfn.IFNA(INDEX('Locations &amp; Fiber - Underserved'!$F:$F,MATCH(1,($A221='Locations &amp; Fiber - Underserved'!$A:$A)*($B221='Locations &amp; Fiber - Underserved'!$B:$B),0)),N220)</f>
        <v>0.34133712599999999</v>
      </c>
      <c r="O221" s="72" cm="1">
        <f t="array" ref="O221">_xlfn.IFNA(INDEX('Locations &amp; Fiber - Underserved'!$E:$E,MATCH(1,($A221='Locations &amp; Fiber - Underserved'!$A:$A)*($B221='Locations &amp; Fiber - Underserved'!$B:$B),0)),O220)</f>
        <v>0.66509058600000004</v>
      </c>
      <c r="P221" s="63" cm="1">
        <f t="array" ref="P221">_xlfn.IFNA(INDEX('Locations &amp; Fiber - Underserved'!$I:$I,MATCH(1,($A221='Locations &amp; Fiber - Underserved'!$A:$A)*($B221='Locations &amp; Fiber - Underserved'!$B:$B),0)),P220)</f>
        <v>0.88476946099999998</v>
      </c>
      <c r="Q221" s="63" cm="1">
        <f t="array" ref="Q221">_xlfn.IFNA(INDEX('Locations &amp; Fiber - Underserved'!$J:$J,MATCH(1,($A221='Locations &amp; Fiber - Underserved'!$A:$A)*($B221='Locations &amp; Fiber - Underserved'!$B:$B),0)),Q220)</f>
        <v>0.114262379</v>
      </c>
      <c r="R221" s="63" cm="1">
        <f t="array" ref="R221">_xlfn.IFNA(INDEX('Locations &amp; Fiber - Underserved'!$K:$K,MATCH(1,($A221='Locations &amp; Fiber - Underserved'!$A:$A)*($B221='Locations &amp; Fiber - Underserved'!$B:$B),0)),R220)</f>
        <v>9.68E-4</v>
      </c>
      <c r="T221" s="66">
        <f>'Model Inputs &amp; Summary Results'!$F$44*I221</f>
        <v>43797.2428975</v>
      </c>
      <c r="U221" s="66">
        <f>'Model Inputs &amp; Summary Results'!$F$45*J221</f>
        <v>3201.5249999999996</v>
      </c>
      <c r="V221" s="66">
        <f>'Model Inputs &amp; Summary Results'!$F$46*K221</f>
        <v>25.134</v>
      </c>
      <c r="W221" s="67">
        <f t="shared" si="94"/>
        <v>450892.99996800598</v>
      </c>
      <c r="X221" s="67">
        <f t="shared" si="95"/>
        <v>167381.16316261914</v>
      </c>
      <c r="Y221" s="68">
        <f t="shared" si="96"/>
        <v>7870915396.0484428</v>
      </c>
      <c r="Z221" s="68">
        <f t="shared" si="97"/>
        <v>3042424038.9652624</v>
      </c>
      <c r="AA221" s="66">
        <f>'Model Inputs &amp; Summary Results'!$F$40*I221</f>
        <v>36221.503585499995</v>
      </c>
      <c r="AB221" s="66">
        <f>'Model Inputs &amp; Summary Results'!$F$41*J221</f>
        <v>2542.7749999999996</v>
      </c>
      <c r="AC221" s="66">
        <f>'Model Inputs &amp; Summary Results'!$F$42*K221</f>
        <v>18.230999999999998</v>
      </c>
      <c r="AD221" s="67">
        <f t="shared" si="98"/>
        <v>146813.00003199399</v>
      </c>
      <c r="AE221" s="67">
        <f t="shared" si="99"/>
        <v>54500.137980612853</v>
      </c>
      <c r="AF221" s="68">
        <f t="shared" si="100"/>
        <v>2113652123.6441903</v>
      </c>
      <c r="AG221" s="68">
        <f t="shared" si="112"/>
        <v>817011199.76636124</v>
      </c>
      <c r="AI221" s="68">
        <f t="shared" si="101"/>
        <v>9984567519.6926327</v>
      </c>
      <c r="AJ221" s="68">
        <f t="shared" si="102"/>
        <v>16704.8139381111</v>
      </c>
      <c r="AK221" s="68">
        <f>MIN($AJ221*'Model Inputs &amp; Summary Results'!$F$26,'Model Inputs &amp; Summary Results'!$F$23)</f>
        <v>3000</v>
      </c>
      <c r="AL221" s="68">
        <f t="shared" si="103"/>
        <v>33794.520485911191</v>
      </c>
      <c r="AM221" s="68">
        <f t="shared" si="113"/>
        <v>30794.520485911191</v>
      </c>
      <c r="AN221" s="68">
        <f t="shared" si="104"/>
        <v>1793118000</v>
      </c>
      <c r="AO221" s="69">
        <f t="shared" si="105"/>
        <v>0.17958895029388311</v>
      </c>
      <c r="AP221" s="49" t="b">
        <f>AND(AM221&lt;'Model Inputs &amp; Summary Results'!$F$14,AO221&gt;=0.25)</f>
        <v>0</v>
      </c>
      <c r="AR221" s="68">
        <f t="shared" si="114"/>
        <v>3859435238.7316236</v>
      </c>
      <c r="AS221" s="68">
        <f t="shared" si="115"/>
        <v>6457.0796323470458</v>
      </c>
      <c r="AT221" s="68">
        <f>MIN($AS221*'Model Inputs &amp; Summary Results'!$F$26,'Model Inputs &amp; Summary Results'!$F$23)</f>
        <v>3000</v>
      </c>
      <c r="AU221" s="68">
        <f t="shared" si="116"/>
        <v>1793118000</v>
      </c>
      <c r="AV221" s="68">
        <f t="shared" si="117"/>
        <v>2066317238.7316236</v>
      </c>
      <c r="AX221" s="66">
        <f>'Model Inputs &amp; Summary Results'!$F$40*P221</f>
        <v>33842.431883249999</v>
      </c>
      <c r="AY221" s="66">
        <f>'Model Inputs &amp; Summary Results'!$F$41*Q221</f>
        <v>5513.1597867499995</v>
      </c>
      <c r="AZ221" s="66">
        <f>'Model Inputs &amp; Summary Results'!$F$42*R221</f>
        <v>49.851999999999997</v>
      </c>
      <c r="BA221" s="68">
        <f t="shared" si="106"/>
        <v>1608025614.0686314</v>
      </c>
      <c r="BB221" s="68">
        <f t="shared" si="118"/>
        <v>622912592.21884131</v>
      </c>
      <c r="BD221" s="68">
        <f t="shared" si="107"/>
        <v>13450.540891072693</v>
      </c>
      <c r="BE221" s="68">
        <f>MIN($BD221*'Model Inputs &amp; Summary Results'!$F$26,'Model Inputs &amp; Summary Results'!$F$23)</f>
        <v>3000</v>
      </c>
      <c r="BF221" s="68">
        <f t="shared" si="108"/>
        <v>26208.189622070291</v>
      </c>
      <c r="BG221" s="68">
        <f t="shared" si="121"/>
        <v>23208.189622070291</v>
      </c>
      <c r="BH221" s="68">
        <f t="shared" si="109"/>
        <v>358653000</v>
      </c>
      <c r="BI221" s="70">
        <f t="shared" si="110"/>
        <v>0.22303935762101143</v>
      </c>
      <c r="BJ221" s="49" t="b">
        <f>AND(BG221&lt;'Model Inputs &amp; Summary Results'!$F$14,BG221&lt;$BX$23,BI221&gt;=0.25)</f>
        <v>0</v>
      </c>
      <c r="BL221" s="68">
        <f t="shared" si="119"/>
        <v>5210.4339756157733</v>
      </c>
      <c r="BM221" s="68">
        <f>MIN($BL221*'Model Inputs &amp; Summary Results'!$F$26,'Model Inputs &amp; Summary Results'!$F$23)</f>
        <v>3000</v>
      </c>
      <c r="BN221" s="68">
        <f t="shared" si="120"/>
        <v>358653000</v>
      </c>
      <c r="BO221" s="68">
        <f t="shared" si="122"/>
        <v>1249372614.0686314</v>
      </c>
      <c r="BS221" s="49"/>
      <c r="BT221" s="49"/>
      <c r="BU221" s="49"/>
      <c r="BV221" s="49"/>
      <c r="BW221" s="49"/>
      <c r="BX221" s="49"/>
    </row>
    <row r="222" spans="1:76" x14ac:dyDescent="0.45">
      <c r="A222" s="49" t="str">
        <f t="shared" si="111"/>
        <v>TX</v>
      </c>
      <c r="B222" s="62">
        <v>0.92700000000000005</v>
      </c>
      <c r="C222" s="63" cm="1">
        <f t="array" ref="C222">_xlfn.IFNA(INDEX('Locations &amp; Fiber - Unserved'!$H:$H,MATCH(1,($A222='Locations &amp; Fiber - Unserved'!$A:$A)*($B222='Locations &amp; Fiber - Unserved'!$B:$B),0)),C221)</f>
        <v>0.24562139499999999</v>
      </c>
      <c r="D222" s="63" cm="1">
        <f t="array" ref="D222">_xlfn.IFNA(INDEX('Locations &amp; Fiber - Unserved'!$G:$G,MATCH(1,($A222='Locations &amp; Fiber - Unserved'!$A:$A)*($B222='Locations &amp; Fiber - Unserved'!$B:$B),0)),D221)</f>
        <v>0.75437860499999998</v>
      </c>
      <c r="E222" s="64" cm="1">
        <f t="array" ref="E222">_xlfn.IFNA(INDEX('Locations &amp; Fiber - Unserved'!$C:$C,MATCH(1,($A222='Locations &amp; Fiber - Unserved'!$A:$A)*($B222='Locations &amp; Fiber - Unserved'!$B:$B),0)),E221)</f>
        <v>598307</v>
      </c>
      <c r="F222" s="64" cm="1">
        <f t="array" ref="F222">_xlfn.IFNA(INDEX('Locations &amp; Fiber - Unserved'!$D:$D,MATCH(1,($A222='Locations &amp; Fiber - Unserved'!$A:$A)*($B222='Locations &amp; Fiber - Unserved'!$B:$B),0)),F221)</f>
        <v>86200.527610000005</v>
      </c>
      <c r="G222" s="65" cm="1">
        <f t="array" ref="G222">_xlfn.IFNA(INDEX('Locations &amp; Fiber - Unserved'!$F:$F,MATCH(1,($A222='Locations &amp; Fiber - Unserved'!$A:$A)*($B222='Locations &amp; Fiber - Unserved'!$B:$B),0)),G221)</f>
        <v>0.37337474700000001</v>
      </c>
      <c r="H222" s="65" cm="1">
        <f t="array" ref="H222">_xlfn.IFNA(INDEX('Locations &amp; Fiber - Unserved'!$E:$E,MATCH(1,($A222='Locations &amp; Fiber - Unserved'!$A:$A)*($B222='Locations &amp; Fiber - Unserved'!$B:$B),0)),H221)</f>
        <v>0.72676522700000001</v>
      </c>
      <c r="I222" s="63" cm="1">
        <f t="array" ref="I222">_xlfn.IFNA(INDEX('Locations &amp; Fiber - Unserved'!$I:$I,MATCH(1,($A222='Locations &amp; Fiber - Unserved'!$A:$A)*($B222='Locations &amp; Fiber - Unserved'!$B:$B),0)),I221)</f>
        <v>0.94719886799999997</v>
      </c>
      <c r="J222" s="63" cm="1">
        <f t="array" ref="J222">_xlfn.IFNA(INDEX('Locations &amp; Fiber - Unserved'!$J:$J,MATCH(1,($A222='Locations &amp; Fiber - Unserved'!$A:$A)*($B222='Locations &amp; Fiber - Unserved'!$B:$B),0)),J221)</f>
        <v>5.2400000000000002E-2</v>
      </c>
      <c r="K222" s="63" cm="1">
        <f t="array" ref="K222">_xlfn.IFNA(INDEX('Locations &amp; Fiber - Unserved'!$K:$K,MATCH(1,($A222='Locations &amp; Fiber - Unserved'!$A:$A)*($B222='Locations &amp; Fiber - Unserved'!$B:$B),0)),K221)</f>
        <v>3.5199999999999999E-4</v>
      </c>
      <c r="L222" s="64" cm="1">
        <f t="array" ref="L222">_xlfn.IFNA(INDEX('Locations &amp; Fiber - Underserved'!$C:$C,MATCH(1,($A222='Locations &amp; Fiber - Underserved'!$A:$A)*($B222='Locations &amp; Fiber - Underserved'!$B:$B),0)),L221)</f>
        <v>119691</v>
      </c>
      <c r="M222" s="64" cm="1">
        <f t="array" ref="M222">_xlfn.IFNA(INDEX('Locations &amp; Fiber - Underserved'!$D:$D,MATCH(1,($A222='Locations &amp; Fiber - Underserved'!$A:$A)*($B222='Locations &amp; Fiber - Underserved'!$B:$B),0)),M221)</f>
        <v>15901.2273</v>
      </c>
      <c r="N222" s="65" cm="1">
        <f t="array" ref="N222">_xlfn.IFNA(INDEX('Locations &amp; Fiber - Underserved'!$F:$F,MATCH(1,($A222='Locations &amp; Fiber - Underserved'!$A:$A)*($B222='Locations &amp; Fiber - Underserved'!$B:$B),0)),N221)</f>
        <v>0.34301757599999999</v>
      </c>
      <c r="O222" s="72" cm="1">
        <f t="array" ref="O222">_xlfn.IFNA(INDEX('Locations &amp; Fiber - Underserved'!$E:$E,MATCH(1,($A222='Locations &amp; Fiber - Underserved'!$A:$A)*($B222='Locations &amp; Fiber - Underserved'!$B:$B),0)),O221)</f>
        <v>0.67194417100000003</v>
      </c>
      <c r="P222" s="63" cm="1">
        <f t="array" ref="P222">_xlfn.IFNA(INDEX('Locations &amp; Fiber - Underserved'!$I:$I,MATCH(1,($A222='Locations &amp; Fiber - Underserved'!$A:$A)*($B222='Locations &amp; Fiber - Underserved'!$B:$B),0)),P221)</f>
        <v>0.88540266199999995</v>
      </c>
      <c r="Q222" s="63" cm="1">
        <f t="array" ref="Q222">_xlfn.IFNA(INDEX('Locations &amp; Fiber - Underserved'!$J:$J,MATCH(1,($A222='Locations &amp; Fiber - Underserved'!$A:$A)*($B222='Locations &amp; Fiber - Underserved'!$B:$B),0)),Q221)</f>
        <v>0.113634898</v>
      </c>
      <c r="R222" s="63" cm="1">
        <f t="array" ref="R222">_xlfn.IFNA(INDEX('Locations &amp; Fiber - Underserved'!$K:$K,MATCH(1,($A222='Locations &amp; Fiber - Underserved'!$A:$A)*($B222='Locations &amp; Fiber - Underserved'!$B:$B),0)),R221)</f>
        <v>9.6199999999999996E-4</v>
      </c>
      <c r="T222" s="66">
        <f>'Model Inputs &amp; Summary Results'!$F$44*I222</f>
        <v>43807.947645</v>
      </c>
      <c r="U222" s="66">
        <f>'Model Inputs &amp; Summary Results'!$F$45*J222</f>
        <v>3183.3</v>
      </c>
      <c r="V222" s="66">
        <f>'Model Inputs &amp; Summary Results'!$F$46*K222</f>
        <v>24.992000000000001</v>
      </c>
      <c r="W222" s="67">
        <f t="shared" si="94"/>
        <v>451350.00002173497</v>
      </c>
      <c r="X222" s="67">
        <f t="shared" si="95"/>
        <v>168522.6920665653</v>
      </c>
      <c r="Y222" s="68">
        <f t="shared" si="96"/>
        <v>7923303275.822175</v>
      </c>
      <c r="Z222" s="68">
        <f t="shared" si="97"/>
        <v>3057364216.0642247</v>
      </c>
      <c r="AA222" s="66">
        <f>'Model Inputs &amp; Summary Results'!$F$40*I222</f>
        <v>36230.356700999997</v>
      </c>
      <c r="AB222" s="66">
        <f>'Model Inputs &amp; Summary Results'!$F$41*J222</f>
        <v>2528.3000000000002</v>
      </c>
      <c r="AC222" s="66">
        <f>'Model Inputs &amp; Summary Results'!$F$42*K222</f>
        <v>18.128</v>
      </c>
      <c r="AD222" s="67">
        <f t="shared" si="98"/>
        <v>146956.999978265</v>
      </c>
      <c r="AE222" s="67">
        <f t="shared" si="99"/>
        <v>54870.032686763698</v>
      </c>
      <c r="AF222" s="68">
        <f t="shared" si="100"/>
        <v>2127683444.0314684</v>
      </c>
      <c r="AG222" s="68">
        <f t="shared" si="112"/>
        <v>821008990.62444222</v>
      </c>
      <c r="AI222" s="68">
        <f t="shared" si="101"/>
        <v>10050986719.853643</v>
      </c>
      <c r="AJ222" s="68">
        <f t="shared" si="102"/>
        <v>16799.045840770112</v>
      </c>
      <c r="AK222" s="68">
        <f>MIN($AJ222*'Model Inputs &amp; Summary Results'!$F$26,'Model Inputs &amp; Summary Results'!$F$23)</f>
        <v>3000</v>
      </c>
      <c r="AL222" s="68">
        <f t="shared" si="103"/>
        <v>34169.768078284826</v>
      </c>
      <c r="AM222" s="68">
        <f t="shared" si="113"/>
        <v>31169.768078284826</v>
      </c>
      <c r="AN222" s="68">
        <f t="shared" si="104"/>
        <v>1794921000</v>
      </c>
      <c r="AO222" s="69">
        <f t="shared" si="105"/>
        <v>0.17858157114609505</v>
      </c>
      <c r="AP222" s="49" t="b">
        <f>AND(AM222&lt;'Model Inputs &amp; Summary Results'!$F$14,AO222&gt;=0.25)</f>
        <v>0</v>
      </c>
      <c r="AR222" s="68">
        <f t="shared" si="114"/>
        <v>3878373206.6886668</v>
      </c>
      <c r="AS222" s="68">
        <f t="shared" si="115"/>
        <v>6482.2460821763189</v>
      </c>
      <c r="AT222" s="68">
        <f>MIN($AS222*'Model Inputs &amp; Summary Results'!$F$26,'Model Inputs &amp; Summary Results'!$F$23)</f>
        <v>3000</v>
      </c>
      <c r="AU222" s="68">
        <f t="shared" si="116"/>
        <v>1794921000</v>
      </c>
      <c r="AV222" s="68">
        <f t="shared" si="117"/>
        <v>2083452206.6886668</v>
      </c>
      <c r="AX222" s="66">
        <f>'Model Inputs &amp; Summary Results'!$F$40*P222</f>
        <v>33866.651821499996</v>
      </c>
      <c r="AY222" s="66">
        <f>'Model Inputs &amp; Summary Results'!$F$41*Q222</f>
        <v>5482.8838285000002</v>
      </c>
      <c r="AZ222" s="66">
        <f>'Model Inputs &amp; Summary Results'!$F$42*R222</f>
        <v>49.542999999999999</v>
      </c>
      <c r="BA222" s="68">
        <f t="shared" si="106"/>
        <v>1617573170.4941187</v>
      </c>
      <c r="BB222" s="68">
        <f t="shared" si="118"/>
        <v>626493705.02422714</v>
      </c>
      <c r="BD222" s="68">
        <f t="shared" si="107"/>
        <v>13514.57645515635</v>
      </c>
      <c r="BE222" s="68">
        <f>MIN($BD222*'Model Inputs &amp; Summary Results'!$F$26,'Model Inputs &amp; Summary Results'!$F$23)</f>
        <v>3000</v>
      </c>
      <c r="BF222" s="68">
        <f t="shared" si="108"/>
        <v>26473.981241638048</v>
      </c>
      <c r="BG222" s="68">
        <f t="shared" si="121"/>
        <v>23473.981241638048</v>
      </c>
      <c r="BH222" s="68">
        <f t="shared" si="109"/>
        <v>359073000</v>
      </c>
      <c r="BI222" s="70">
        <f t="shared" si="110"/>
        <v>0.2219825393681043</v>
      </c>
      <c r="BJ222" s="49" t="b">
        <f>AND(BG222&lt;'Model Inputs &amp; Summary Results'!$F$14,BG222&lt;$BX$23,BI222&gt;=0.25)</f>
        <v>0</v>
      </c>
      <c r="BL222" s="68">
        <f t="shared" si="119"/>
        <v>5234.2590923647322</v>
      </c>
      <c r="BM222" s="68">
        <f>MIN($BL222*'Model Inputs &amp; Summary Results'!$F$26,'Model Inputs &amp; Summary Results'!$F$23)</f>
        <v>3000</v>
      </c>
      <c r="BN222" s="68">
        <f t="shared" si="120"/>
        <v>359073000</v>
      </c>
      <c r="BO222" s="68">
        <f t="shared" si="122"/>
        <v>1258500170.4941187</v>
      </c>
      <c r="BS222" s="49"/>
      <c r="BT222" s="49"/>
      <c r="BU222" s="49"/>
      <c r="BV222" s="49"/>
      <c r="BW222" s="49"/>
      <c r="BX222" s="49"/>
    </row>
    <row r="223" spans="1:76" x14ac:dyDescent="0.45">
      <c r="A223" s="49" t="str">
        <f t="shared" si="111"/>
        <v>TX</v>
      </c>
      <c r="B223" s="62">
        <v>0.92800000000000005</v>
      </c>
      <c r="C223" s="63" cm="1">
        <f t="array" ref="C223">_xlfn.IFNA(INDEX('Locations &amp; Fiber - Unserved'!$H:$H,MATCH(1,($A223='Locations &amp; Fiber - Unserved'!$A:$A)*($B223='Locations &amp; Fiber - Unserved'!$B:$B),0)),C222)</f>
        <v>0.245572972</v>
      </c>
      <c r="D223" s="63" cm="1">
        <f t="array" ref="D223">_xlfn.IFNA(INDEX('Locations &amp; Fiber - Unserved'!$G:$G,MATCH(1,($A223='Locations &amp; Fiber - Unserved'!$A:$A)*($B223='Locations &amp; Fiber - Unserved'!$B:$B),0)),D222)</f>
        <v>0.75442702800000006</v>
      </c>
      <c r="E223" s="64" cm="1">
        <f t="array" ref="E223">_xlfn.IFNA(INDEX('Locations &amp; Fiber - Unserved'!$C:$C,MATCH(1,($A223='Locations &amp; Fiber - Unserved'!$A:$A)*($B223='Locations &amp; Fiber - Unserved'!$B:$B),0)),E222)</f>
        <v>598991</v>
      </c>
      <c r="F223" s="64" cm="1">
        <f t="array" ref="F223">_xlfn.IFNA(INDEX('Locations &amp; Fiber - Unserved'!$D:$D,MATCH(1,($A223='Locations &amp; Fiber - Unserved'!$A:$A)*($B223='Locations &amp; Fiber - Unserved'!$B:$B),0)),F222)</f>
        <v>86699.899059999996</v>
      </c>
      <c r="G223" s="65" cm="1">
        <f t="array" ref="G223">_xlfn.IFNA(INDEX('Locations &amp; Fiber - Unserved'!$F:$F,MATCH(1,($A223='Locations &amp; Fiber - Unserved'!$A:$A)*($B223='Locations &amp; Fiber - Unserved'!$B:$B),0)),G222)</f>
        <v>0.37530107400000001</v>
      </c>
      <c r="H223" s="65" cm="1">
        <f t="array" ref="H223">_xlfn.IFNA(INDEX('Locations &amp; Fiber - Unserved'!$E:$E,MATCH(1,($A223='Locations &amp; Fiber - Unserved'!$A:$A)*($B223='Locations &amp; Fiber - Unserved'!$B:$B),0)),H222)</f>
        <v>0.73434985500000005</v>
      </c>
      <c r="I223" s="63" cm="1">
        <f t="array" ref="I223">_xlfn.IFNA(INDEX('Locations &amp; Fiber - Unserved'!$I:$I,MATCH(1,($A223='Locations &amp; Fiber - Unserved'!$A:$A)*($B223='Locations &amp; Fiber - Unserved'!$B:$B),0)),I222)</f>
        <v>0.94745123099999995</v>
      </c>
      <c r="J223" s="63" cm="1">
        <f t="array" ref="J223">_xlfn.IFNA(INDEX('Locations &amp; Fiber - Unserved'!$J:$J,MATCH(1,($A223='Locations &amp; Fiber - Unserved'!$A:$A)*($B223='Locations &amp; Fiber - Unserved'!$B:$B),0)),J222)</f>
        <v>5.2200000000000003E-2</v>
      </c>
      <c r="K223" s="63" cm="1">
        <f t="array" ref="K223">_xlfn.IFNA(INDEX('Locations &amp; Fiber - Unserved'!$K:$K,MATCH(1,($A223='Locations &amp; Fiber - Unserved'!$A:$A)*($B223='Locations &amp; Fiber - Unserved'!$B:$B),0)),K222)</f>
        <v>3.5100000000000002E-4</v>
      </c>
      <c r="L223" s="64" cm="1">
        <f t="array" ref="L223">_xlfn.IFNA(INDEX('Locations &amp; Fiber - Underserved'!$C:$C,MATCH(1,($A223='Locations &amp; Fiber - Underserved'!$A:$A)*($B223='Locations &amp; Fiber - Underserved'!$B:$B),0)),L222)</f>
        <v>119824</v>
      </c>
      <c r="M223" s="64" cm="1">
        <f t="array" ref="M223">_xlfn.IFNA(INDEX('Locations &amp; Fiber - Underserved'!$D:$D,MATCH(1,($A223='Locations &amp; Fiber - Underserved'!$A:$A)*($B223='Locations &amp; Fiber - Underserved'!$B:$B),0)),M222)</f>
        <v>15991.06156</v>
      </c>
      <c r="N223" s="65" cm="1">
        <f t="array" ref="N223">_xlfn.IFNA(INDEX('Locations &amp; Fiber - Underserved'!$F:$F,MATCH(1,($A223='Locations &amp; Fiber - Underserved'!$A:$A)*($B223='Locations &amp; Fiber - Underserved'!$B:$B),0)),N222)</f>
        <v>0.34508407400000002</v>
      </c>
      <c r="O223" s="72" cm="1">
        <f t="array" ref="O223">_xlfn.IFNA(INDEX('Locations &amp; Fiber - Underserved'!$E:$E,MATCH(1,($A223='Locations &amp; Fiber - Underserved'!$A:$A)*($B223='Locations &amp; Fiber - Underserved'!$B:$B),0)),O222)</f>
        <v>0.67814364100000002</v>
      </c>
      <c r="P223" s="63" cm="1">
        <f t="array" ref="P223">_xlfn.IFNA(INDEX('Locations &amp; Fiber - Underserved'!$I:$I,MATCH(1,($A223='Locations &amp; Fiber - Underserved'!$A:$A)*($B223='Locations &amp; Fiber - Underserved'!$B:$B),0)),P222)</f>
        <v>0.88578388299999999</v>
      </c>
      <c r="Q223" s="63" cm="1">
        <f t="array" ref="Q223">_xlfn.IFNA(INDEX('Locations &amp; Fiber - Underserved'!$J:$J,MATCH(1,($A223='Locations &amp; Fiber - Underserved'!$A:$A)*($B223='Locations &amp; Fiber - Underserved'!$B:$B),0)),Q222)</f>
        <v>0.113256913</v>
      </c>
      <c r="R223" s="63" cm="1">
        <f t="array" ref="R223">_xlfn.IFNA(INDEX('Locations &amp; Fiber - Underserved'!$K:$K,MATCH(1,($A223='Locations &amp; Fiber - Underserved'!$A:$A)*($B223='Locations &amp; Fiber - Underserved'!$B:$B),0)),R222)</f>
        <v>9.59E-4</v>
      </c>
      <c r="T223" s="66">
        <f>'Model Inputs &amp; Summary Results'!$F$44*I223</f>
        <v>43819.619433749998</v>
      </c>
      <c r="U223" s="66">
        <f>'Model Inputs &amp; Summary Results'!$F$45*J223</f>
        <v>3171.15</v>
      </c>
      <c r="V223" s="66">
        <f>'Model Inputs &amp; Summary Results'!$F$46*K223</f>
        <v>24.921000000000003</v>
      </c>
      <c r="W223" s="67">
        <f t="shared" si="94"/>
        <v>451894.99992874806</v>
      </c>
      <c r="X223" s="67">
        <f t="shared" si="95"/>
        <v>169596.67880848909</v>
      </c>
      <c r="Y223" s="68">
        <f t="shared" si="96"/>
        <v>7973704949.4520521</v>
      </c>
      <c r="Z223" s="68">
        <f t="shared" si="97"/>
        <v>3075237408.8738136</v>
      </c>
      <c r="AA223" s="66">
        <f>'Model Inputs &amp; Summary Results'!$F$40*I223</f>
        <v>36240.009585749998</v>
      </c>
      <c r="AB223" s="66">
        <f>'Model Inputs &amp; Summary Results'!$F$41*J223</f>
        <v>2518.65</v>
      </c>
      <c r="AC223" s="66">
        <f>'Model Inputs &amp; Summary Results'!$F$42*K223</f>
        <v>18.076499999999999</v>
      </c>
      <c r="AD223" s="67">
        <f t="shared" si="98"/>
        <v>147096.000071252</v>
      </c>
      <c r="AE223" s="67">
        <f t="shared" si="99"/>
        <v>55205.286807844954</v>
      </c>
      <c r="AF223" s="68">
        <f t="shared" si="100"/>
        <v>2140680837.0859399</v>
      </c>
      <c r="AG223" s="68">
        <f t="shared" si="112"/>
        <v>825601377.57773197</v>
      </c>
      <c r="AI223" s="68">
        <f t="shared" si="101"/>
        <v>10114385786.537992</v>
      </c>
      <c r="AJ223" s="68">
        <f t="shared" si="102"/>
        <v>16885.705772771198</v>
      </c>
      <c r="AK223" s="68">
        <f>MIN($AJ223*'Model Inputs &amp; Summary Results'!$F$26,'Model Inputs &amp; Summary Results'!$F$23)</f>
        <v>3000</v>
      </c>
      <c r="AL223" s="68">
        <f t="shared" si="103"/>
        <v>34525.965452749202</v>
      </c>
      <c r="AM223" s="68">
        <f t="shared" si="113"/>
        <v>31525.965452749202</v>
      </c>
      <c r="AN223" s="68">
        <f t="shared" si="104"/>
        <v>1796973000</v>
      </c>
      <c r="AO223" s="69">
        <f t="shared" si="105"/>
        <v>0.17766506418923911</v>
      </c>
      <c r="AP223" s="49" t="b">
        <f>AND(AM223&lt;'Model Inputs &amp; Summary Results'!$F$14,AO223&gt;=0.25)</f>
        <v>0</v>
      </c>
      <c r="AR223" s="68">
        <f t="shared" si="114"/>
        <v>3900838786.4515457</v>
      </c>
      <c r="AS223" s="68">
        <f t="shared" si="115"/>
        <v>6512.3495786273015</v>
      </c>
      <c r="AT223" s="68">
        <f>MIN($AS223*'Model Inputs &amp; Summary Results'!$F$26,'Model Inputs &amp; Summary Results'!$F$23)</f>
        <v>3000</v>
      </c>
      <c r="AU223" s="68">
        <f t="shared" si="116"/>
        <v>1796973000</v>
      </c>
      <c r="AV223" s="68">
        <f t="shared" si="117"/>
        <v>2103865786.4515457</v>
      </c>
      <c r="AX223" s="66">
        <f>'Model Inputs &amp; Summary Results'!$F$40*P223</f>
        <v>33881.233524750001</v>
      </c>
      <c r="AY223" s="66">
        <f>'Model Inputs &amp; Summary Results'!$F$41*Q223</f>
        <v>5464.6460522500001</v>
      </c>
      <c r="AZ223" s="66">
        <f>'Model Inputs &amp; Summary Results'!$F$42*R223</f>
        <v>49.388500000000001</v>
      </c>
      <c r="BA223" s="68">
        <f t="shared" si="106"/>
        <v>1628968888.9096341</v>
      </c>
      <c r="BB223" s="68">
        <f t="shared" si="118"/>
        <v>629972156.99200988</v>
      </c>
      <c r="BD223" s="68">
        <f t="shared" si="107"/>
        <v>13594.679604333307</v>
      </c>
      <c r="BE223" s="68">
        <f>MIN($BD223*'Model Inputs &amp; Summary Results'!$F$26,'Model Inputs &amp; Summary Results'!$F$23)</f>
        <v>3000</v>
      </c>
      <c r="BF223" s="68">
        <f t="shared" si="108"/>
        <v>26715.65053190785</v>
      </c>
      <c r="BG223" s="68">
        <f t="shared" si="121"/>
        <v>23715.65053190785</v>
      </c>
      <c r="BH223" s="68">
        <f t="shared" si="109"/>
        <v>359472000</v>
      </c>
      <c r="BI223" s="70">
        <f t="shared" si="110"/>
        <v>0.22067456441148856</v>
      </c>
      <c r="BJ223" s="49" t="b">
        <f>AND(BG223&lt;'Model Inputs &amp; Summary Results'!$F$14,BG223&lt;$BX$23,BI223&gt;=0.25)</f>
        <v>0</v>
      </c>
      <c r="BL223" s="68">
        <f t="shared" si="119"/>
        <v>5257.4789440513578</v>
      </c>
      <c r="BM223" s="68">
        <f>MIN($BL223*'Model Inputs &amp; Summary Results'!$F$26,'Model Inputs &amp; Summary Results'!$F$23)</f>
        <v>3000</v>
      </c>
      <c r="BN223" s="68">
        <f t="shared" si="120"/>
        <v>359472000</v>
      </c>
      <c r="BO223" s="68">
        <f t="shared" si="122"/>
        <v>1269496888.9096341</v>
      </c>
      <c r="BS223" s="49"/>
      <c r="BT223" s="49"/>
      <c r="BU223" s="49"/>
      <c r="BV223" s="49"/>
      <c r="BW223" s="49"/>
      <c r="BX223" s="49"/>
    </row>
    <row r="224" spans="1:76" x14ac:dyDescent="0.45">
      <c r="A224" s="49" t="str">
        <f t="shared" si="111"/>
        <v>TX</v>
      </c>
      <c r="B224" s="62">
        <v>0.92900000000000005</v>
      </c>
      <c r="C224" s="63" cm="1">
        <f t="array" ref="C224">_xlfn.IFNA(INDEX('Locations &amp; Fiber - Unserved'!$H:$H,MATCH(1,($A224='Locations &amp; Fiber - Unserved'!$A:$A)*($B224='Locations &amp; Fiber - Unserved'!$B:$B),0)),C223)</f>
        <v>0.245522254</v>
      </c>
      <c r="D224" s="63" cm="1">
        <f t="array" ref="D224">_xlfn.IFNA(INDEX('Locations &amp; Fiber - Unserved'!$G:$G,MATCH(1,($A224='Locations &amp; Fiber - Unserved'!$A:$A)*($B224='Locations &amp; Fiber - Unserved'!$B:$B),0)),D223)</f>
        <v>0.75447774599999995</v>
      </c>
      <c r="E224" s="64" cm="1">
        <f t="array" ref="E224">_xlfn.IFNA(INDEX('Locations &amp; Fiber - Unserved'!$C:$C,MATCH(1,($A224='Locations &amp; Fiber - Unserved'!$A:$A)*($B224='Locations &amp; Fiber - Unserved'!$B:$B),0)),E223)</f>
        <v>599632</v>
      </c>
      <c r="F224" s="64" cm="1">
        <f t="array" ref="F224">_xlfn.IFNA(INDEX('Locations &amp; Fiber - Unserved'!$D:$D,MATCH(1,($A224='Locations &amp; Fiber - Unserved'!$A:$A)*($B224='Locations &amp; Fiber - Unserved'!$B:$B),0)),F223)</f>
        <v>87172.955669999996</v>
      </c>
      <c r="G224" s="65" cm="1">
        <f t="array" ref="G224">_xlfn.IFNA(INDEX('Locations &amp; Fiber - Unserved'!$F:$F,MATCH(1,($A224='Locations &amp; Fiber - Unserved'!$A:$A)*($B224='Locations &amp; Fiber - Unserved'!$B:$B),0)),G223)</f>
        <v>0.37742566700000002</v>
      </c>
      <c r="H224" s="65" cm="1">
        <f t="array" ref="H224">_xlfn.IFNA(INDEX('Locations &amp; Fiber - Unserved'!$E:$E,MATCH(1,($A224='Locations &amp; Fiber - Unserved'!$A:$A)*($B224='Locations &amp; Fiber - Unserved'!$B:$B),0)),H223)</f>
        <v>0.74085213999999999</v>
      </c>
      <c r="I224" s="63" cm="1">
        <f t="array" ref="I224">_xlfn.IFNA(INDEX('Locations &amp; Fiber - Unserved'!$I:$I,MATCH(1,($A224='Locations &amp; Fiber - Unserved'!$A:$A)*($B224='Locations &amp; Fiber - Unserved'!$B:$B),0)),I223)</f>
        <v>0.94768440899999995</v>
      </c>
      <c r="J224" s="63" cm="1">
        <f t="array" ref="J224">_xlfn.IFNA(INDEX('Locations &amp; Fiber - Unserved'!$J:$J,MATCH(1,($A224='Locations &amp; Fiber - Unserved'!$A:$A)*($B224='Locations &amp; Fiber - Unserved'!$B:$B),0)),J223)</f>
        <v>5.1999999999999998E-2</v>
      </c>
      <c r="K224" s="63" cm="1">
        <f t="array" ref="K224">_xlfn.IFNA(INDEX('Locations &amp; Fiber - Unserved'!$K:$K,MATCH(1,($A224='Locations &amp; Fiber - Unserved'!$A:$A)*($B224='Locations &amp; Fiber - Unserved'!$B:$B),0)),K223)</f>
        <v>3.4900000000000003E-4</v>
      </c>
      <c r="L224" s="64" cm="1">
        <f t="array" ref="L224">_xlfn.IFNA(INDEX('Locations &amp; Fiber - Underserved'!$C:$C,MATCH(1,($A224='Locations &amp; Fiber - Underserved'!$A:$A)*($B224='Locations &amp; Fiber - Underserved'!$B:$B),0)),L223)</f>
        <v>119954</v>
      </c>
      <c r="M224" s="64" cm="1">
        <f t="array" ref="M224">_xlfn.IFNA(INDEX('Locations &amp; Fiber - Underserved'!$D:$D,MATCH(1,($A224='Locations &amp; Fiber - Underserved'!$A:$A)*($B224='Locations &amp; Fiber - Underserved'!$B:$B),0)),M223)</f>
        <v>16079.536109999999</v>
      </c>
      <c r="N224" s="65" cm="1">
        <f t="array" ref="N224">_xlfn.IFNA(INDEX('Locations &amp; Fiber - Underserved'!$F:$F,MATCH(1,($A224='Locations &amp; Fiber - Underserved'!$A:$A)*($B224='Locations &amp; Fiber - Underserved'!$B:$B),0)),N223)</f>
        <v>0.34703469999999997</v>
      </c>
      <c r="O224" s="72" cm="1">
        <f t="array" ref="O224">_xlfn.IFNA(INDEX('Locations &amp; Fiber - Underserved'!$E:$E,MATCH(1,($A224='Locations &amp; Fiber - Underserved'!$A:$A)*($B224='Locations &amp; Fiber - Underserved'!$B:$B),0)),O223)</f>
        <v>0.68262202100000002</v>
      </c>
      <c r="P224" s="63" cm="1">
        <f t="array" ref="P224">_xlfn.IFNA(INDEX('Locations &amp; Fiber - Underserved'!$I:$I,MATCH(1,($A224='Locations &amp; Fiber - Underserved'!$A:$A)*($B224='Locations &amp; Fiber - Underserved'!$B:$B),0)),P223)</f>
        <v>0.88637726900000002</v>
      </c>
      <c r="Q224" s="63" cm="1">
        <f t="array" ref="Q224">_xlfn.IFNA(INDEX('Locations &amp; Fiber - Underserved'!$J:$J,MATCH(1,($A224='Locations &amp; Fiber - Underserved'!$A:$A)*($B224='Locations &amp; Fiber - Underserved'!$B:$B),0)),Q223)</f>
        <v>0.112668529</v>
      </c>
      <c r="R224" s="63" cm="1">
        <f t="array" ref="R224">_xlfn.IFNA(INDEX('Locations &amp; Fiber - Underserved'!$K:$K,MATCH(1,($A224='Locations &amp; Fiber - Underserved'!$A:$A)*($B224='Locations &amp; Fiber - Underserved'!$B:$B),0)),R223)</f>
        <v>9.5399999999999999E-4</v>
      </c>
      <c r="T224" s="66">
        <f>'Model Inputs &amp; Summary Results'!$F$44*I224</f>
        <v>43830.403916249998</v>
      </c>
      <c r="U224" s="66">
        <f>'Model Inputs &amp; Summary Results'!$F$45*J224</f>
        <v>3159</v>
      </c>
      <c r="V224" s="66">
        <f>'Model Inputs &amp; Summary Results'!$F$46*K224</f>
        <v>24.779000000000003</v>
      </c>
      <c r="W224" s="67">
        <f t="shared" si="94"/>
        <v>452408.99978947197</v>
      </c>
      <c r="X224" s="67">
        <f t="shared" si="95"/>
        <v>170750.76850234432</v>
      </c>
      <c r="Y224" s="68">
        <f t="shared" si="96"/>
        <v>8027707863.4594746</v>
      </c>
      <c r="Z224" s="68">
        <f t="shared" si="97"/>
        <v>3092125401.1681242</v>
      </c>
      <c r="AA224" s="66">
        <f>'Model Inputs &amp; Summary Results'!$F$40*I224</f>
        <v>36248.928644250002</v>
      </c>
      <c r="AB224" s="66">
        <f>'Model Inputs &amp; Summary Results'!$F$41*J224</f>
        <v>2509</v>
      </c>
      <c r="AC224" s="66">
        <f>'Model Inputs &amp; Summary Results'!$F$42*K224</f>
        <v>17.973500000000001</v>
      </c>
      <c r="AD224" s="67">
        <f t="shared" si="98"/>
        <v>147223.000210528</v>
      </c>
      <c r="AE224" s="67">
        <f t="shared" si="99"/>
        <v>55565.739052199671</v>
      </c>
      <c r="AF224" s="68">
        <f t="shared" si="100"/>
        <v>2154611660.0610251</v>
      </c>
      <c r="AG224" s="68">
        <f t="shared" si="112"/>
        <v>829916777.87046921</v>
      </c>
      <c r="AI224" s="68">
        <f t="shared" si="101"/>
        <v>10182319523.5205</v>
      </c>
      <c r="AJ224" s="68">
        <f t="shared" si="102"/>
        <v>16980.947520346646</v>
      </c>
      <c r="AK224" s="68">
        <f>MIN($AJ224*'Model Inputs &amp; Summary Results'!$F$26,'Model Inputs &amp; Summary Results'!$F$23)</f>
        <v>3000</v>
      </c>
      <c r="AL224" s="68">
        <f t="shared" si="103"/>
        <v>34830.55802385525</v>
      </c>
      <c r="AM224" s="68">
        <f t="shared" si="113"/>
        <v>31830.55802385525</v>
      </c>
      <c r="AN224" s="68">
        <f t="shared" si="104"/>
        <v>1798896000</v>
      </c>
      <c r="AO224" s="69">
        <f t="shared" si="105"/>
        <v>0.17666858674437258</v>
      </c>
      <c r="AP224" s="49" t="b">
        <f>AND(AM224&lt;'Model Inputs &amp; Summary Results'!$F$14,AO224&gt;=0.25)</f>
        <v>0</v>
      </c>
      <c r="AR224" s="68">
        <f t="shared" si="114"/>
        <v>3922042179.0385933</v>
      </c>
      <c r="AS224" s="68">
        <f t="shared" si="115"/>
        <v>6540.7486242205105</v>
      </c>
      <c r="AT224" s="68">
        <f>MIN($AS224*'Model Inputs &amp; Summary Results'!$F$26,'Model Inputs &amp; Summary Results'!$F$23)</f>
        <v>3000</v>
      </c>
      <c r="AU224" s="68">
        <f t="shared" si="116"/>
        <v>1798896000</v>
      </c>
      <c r="AV224" s="68">
        <f t="shared" si="117"/>
        <v>2123146179.0385933</v>
      </c>
      <c r="AX224" s="66">
        <f>'Model Inputs &amp; Summary Results'!$F$40*P224</f>
        <v>33903.930539250003</v>
      </c>
      <c r="AY224" s="66">
        <f>'Model Inputs &amp; Summary Results'!$F$41*Q224</f>
        <v>5436.2565242500004</v>
      </c>
      <c r="AZ224" s="66">
        <f>'Model Inputs &amp; Summary Results'!$F$42*R224</f>
        <v>49.131</v>
      </c>
      <c r="BA224" s="68">
        <f t="shared" si="106"/>
        <v>1639706426.1163974</v>
      </c>
      <c r="BB224" s="68">
        <f t="shared" si="118"/>
        <v>633361962.15032351</v>
      </c>
      <c r="BD224" s="68">
        <f t="shared" si="107"/>
        <v>13669.460177371304</v>
      </c>
      <c r="BE224" s="68">
        <f>MIN($BD224*'Model Inputs &amp; Summary Results'!$F$26,'Model Inputs &amp; Summary Results'!$F$23)</f>
        <v>3000</v>
      </c>
      <c r="BF224" s="68">
        <f t="shared" si="108"/>
        <v>26888.01590231818</v>
      </c>
      <c r="BG224" s="68">
        <f t="shared" si="121"/>
        <v>23888.01590231818</v>
      </c>
      <c r="BH224" s="68">
        <f t="shared" si="109"/>
        <v>359862000</v>
      </c>
      <c r="BI224" s="70">
        <f t="shared" si="110"/>
        <v>0.21946733529143014</v>
      </c>
      <c r="BJ224" s="49" t="b">
        <f>AND(BG224&lt;'Model Inputs &amp; Summary Results'!$F$14,BG224&lt;$BX$23,BI224&gt;=0.25)</f>
        <v>0</v>
      </c>
      <c r="BL224" s="68">
        <f t="shared" si="119"/>
        <v>5280.0403667266082</v>
      </c>
      <c r="BM224" s="68">
        <f>MIN($BL224*'Model Inputs &amp; Summary Results'!$F$26,'Model Inputs &amp; Summary Results'!$F$23)</f>
        <v>3000</v>
      </c>
      <c r="BN224" s="68">
        <f t="shared" si="120"/>
        <v>359862000</v>
      </c>
      <c r="BO224" s="68">
        <f t="shared" si="122"/>
        <v>1279844426.1163974</v>
      </c>
      <c r="BS224" s="49"/>
      <c r="BT224" s="49"/>
      <c r="BU224" s="49"/>
      <c r="BV224" s="49"/>
      <c r="BW224" s="49"/>
      <c r="BX224" s="49"/>
    </row>
    <row r="225" spans="1:76" x14ac:dyDescent="0.45">
      <c r="A225" s="49" t="str">
        <f t="shared" si="111"/>
        <v>TX</v>
      </c>
      <c r="B225" s="62">
        <v>0.93</v>
      </c>
      <c r="C225" s="63" cm="1">
        <f t="array" ref="C225">_xlfn.IFNA(INDEX('Locations &amp; Fiber - Unserved'!$H:$H,MATCH(1,($A225='Locations &amp; Fiber - Unserved'!$A:$A)*($B225='Locations &amp; Fiber - Unserved'!$B:$B),0)),C224)</f>
        <v>0.245496722</v>
      </c>
      <c r="D225" s="63" cm="1">
        <f t="array" ref="D225">_xlfn.IFNA(INDEX('Locations &amp; Fiber - Unserved'!$G:$G,MATCH(1,($A225='Locations &amp; Fiber - Unserved'!$A:$A)*($B225='Locations &amp; Fiber - Unserved'!$B:$B),0)),D224)</f>
        <v>0.75450327800000005</v>
      </c>
      <c r="E225" s="64" cm="1">
        <f t="array" ref="E225">_xlfn.IFNA(INDEX('Locations &amp; Fiber - Unserved'!$C:$C,MATCH(1,($A225='Locations &amp; Fiber - Unserved'!$A:$A)*($B225='Locations &amp; Fiber - Unserved'!$B:$B),0)),E224)</f>
        <v>600285</v>
      </c>
      <c r="F225" s="64" cm="1">
        <f t="array" ref="F225">_xlfn.IFNA(INDEX('Locations &amp; Fiber - Unserved'!$D:$D,MATCH(1,($A225='Locations &amp; Fiber - Unserved'!$A:$A)*($B225='Locations &amp; Fiber - Unserved'!$B:$B),0)),F224)</f>
        <v>87660.438269999999</v>
      </c>
      <c r="G225" s="65" cm="1">
        <f t="array" ref="G225">_xlfn.IFNA(INDEX('Locations &amp; Fiber - Unserved'!$F:$F,MATCH(1,($A225='Locations &amp; Fiber - Unserved'!$A:$A)*($B225='Locations &amp; Fiber - Unserved'!$B:$B),0)),G224)</f>
        <v>0.37950837799999998</v>
      </c>
      <c r="H225" s="65" cm="1">
        <f t="array" ref="H225">_xlfn.IFNA(INDEX('Locations &amp; Fiber - Unserved'!$E:$E,MATCH(1,($A225='Locations &amp; Fiber - Unserved'!$A:$A)*($B225='Locations &amp; Fiber - Unserved'!$B:$B),0)),H224)</f>
        <v>0.75084984700000001</v>
      </c>
      <c r="I225" s="63" cm="1">
        <f t="array" ref="I225">_xlfn.IFNA(INDEX('Locations &amp; Fiber - Unserved'!$I:$I,MATCH(1,($A225='Locations &amp; Fiber - Unserved'!$A:$A)*($B225='Locations &amp; Fiber - Unserved'!$B:$B),0)),I224)</f>
        <v>0.94788475299999997</v>
      </c>
      <c r="J225" s="63" cm="1">
        <f t="array" ref="J225">_xlfn.IFNA(INDEX('Locations &amp; Fiber - Unserved'!$J:$J,MATCH(1,($A225='Locations &amp; Fiber - Unserved'!$A:$A)*($B225='Locations &amp; Fiber - Unserved'!$B:$B),0)),J224)</f>
        <v>5.1799999999999999E-2</v>
      </c>
      <c r="K225" s="63" cm="1">
        <f t="array" ref="K225">_xlfn.IFNA(INDEX('Locations &amp; Fiber - Unserved'!$K:$K,MATCH(1,($A225='Locations &amp; Fiber - Unserved'!$A:$A)*($B225='Locations &amp; Fiber - Unserved'!$B:$B),0)),K224)</f>
        <v>3.4699999999999998E-4</v>
      </c>
      <c r="L225" s="64" cm="1">
        <f t="array" ref="L225">_xlfn.IFNA(INDEX('Locations &amp; Fiber - Underserved'!$C:$C,MATCH(1,($A225='Locations &amp; Fiber - Underserved'!$A:$A)*($B225='Locations &amp; Fiber - Underserved'!$B:$B),0)),L224)</f>
        <v>120081</v>
      </c>
      <c r="M225" s="64" cm="1">
        <f t="array" ref="M225">_xlfn.IFNA(INDEX('Locations &amp; Fiber - Underserved'!$D:$D,MATCH(1,($A225='Locations &amp; Fiber - Underserved'!$A:$A)*($B225='Locations &amp; Fiber - Underserved'!$B:$B),0)),M224)</f>
        <v>16166.863950000001</v>
      </c>
      <c r="N225" s="65" cm="1">
        <f t="array" ref="N225">_xlfn.IFNA(INDEX('Locations &amp; Fiber - Underserved'!$F:$F,MATCH(1,($A225='Locations &amp; Fiber - Underserved'!$A:$A)*($B225='Locations &amp; Fiber - Underserved'!$B:$B),0)),N224)</f>
        <v>0.34901136799999999</v>
      </c>
      <c r="O225" s="72" cm="1">
        <f t="array" ref="O225">_xlfn.IFNA(INDEX('Locations &amp; Fiber - Underserved'!$E:$E,MATCH(1,($A225='Locations &amp; Fiber - Underserved'!$A:$A)*($B225='Locations &amp; Fiber - Underserved'!$B:$B),0)),O224)</f>
        <v>0.69373166399999997</v>
      </c>
      <c r="P225" s="63" cm="1">
        <f t="array" ref="P225">_xlfn.IFNA(INDEX('Locations &amp; Fiber - Underserved'!$I:$I,MATCH(1,($A225='Locations &amp; Fiber - Underserved'!$A:$A)*($B225='Locations &amp; Fiber - Underserved'!$B:$B),0)),P224)</f>
        <v>0.88685913699999996</v>
      </c>
      <c r="Q225" s="63" cm="1">
        <f t="array" ref="Q225">_xlfn.IFNA(INDEX('Locations &amp; Fiber - Underserved'!$J:$J,MATCH(1,($A225='Locations &amp; Fiber - Underserved'!$A:$A)*($B225='Locations &amp; Fiber - Underserved'!$B:$B),0)),Q224)</f>
        <v>0.11216751799999999</v>
      </c>
      <c r="R225" s="63" cm="1">
        <f t="array" ref="R225">_xlfn.IFNA(INDEX('Locations &amp; Fiber - Underserved'!$K:$K,MATCH(1,($A225='Locations &amp; Fiber - Underserved'!$A:$A)*($B225='Locations &amp; Fiber - Underserved'!$B:$B),0)),R224)</f>
        <v>9.7300000000000002E-4</v>
      </c>
      <c r="T225" s="66">
        <f>'Model Inputs &amp; Summary Results'!$F$44*I225</f>
        <v>43839.669826249999</v>
      </c>
      <c r="U225" s="66">
        <f>'Model Inputs &amp; Summary Results'!$F$45*J225</f>
        <v>3146.85</v>
      </c>
      <c r="V225" s="66">
        <f>'Model Inputs &amp; Summary Results'!$F$46*K225</f>
        <v>24.636999999999997</v>
      </c>
      <c r="W225" s="67">
        <f t="shared" si="94"/>
        <v>452917.00023423001</v>
      </c>
      <c r="X225" s="67">
        <f t="shared" si="95"/>
        <v>171885.79612751823</v>
      </c>
      <c r="Y225" s="68">
        <f t="shared" si="96"/>
        <v>8080550117.955595</v>
      </c>
      <c r="Z225" s="68">
        <f t="shared" si="97"/>
        <v>3109322050.6749492</v>
      </c>
      <c r="AA225" s="66">
        <f>'Model Inputs &amp; Summary Results'!$F$40*I225</f>
        <v>36256.591802249997</v>
      </c>
      <c r="AB225" s="66">
        <f>'Model Inputs &amp; Summary Results'!$F$41*J225</f>
        <v>2499.35</v>
      </c>
      <c r="AC225" s="66">
        <f>'Model Inputs &amp; Summary Results'!$F$42*K225</f>
        <v>17.8705</v>
      </c>
      <c r="AD225" s="67">
        <f t="shared" si="98"/>
        <v>147367.99976576999</v>
      </c>
      <c r="AE225" s="67">
        <f t="shared" si="99"/>
        <v>55927.390560211745</v>
      </c>
      <c r="AF225" s="68">
        <f t="shared" si="100"/>
        <v>2168518144.1362782</v>
      </c>
      <c r="AG225" s="68">
        <f t="shared" si="112"/>
        <v>834426021.05381823</v>
      </c>
      <c r="AI225" s="68">
        <f t="shared" si="101"/>
        <v>10249068262.091873</v>
      </c>
      <c r="AJ225" s="68">
        <f t="shared" si="102"/>
        <v>17073.670443359191</v>
      </c>
      <c r="AK225" s="68">
        <f>MIN($AJ225*'Model Inputs &amp; Summary Results'!$F$26,'Model Inputs &amp; Summary Results'!$F$23)</f>
        <v>3000</v>
      </c>
      <c r="AL225" s="68">
        <f t="shared" si="103"/>
        <v>35298.319910282822</v>
      </c>
      <c r="AM225" s="68">
        <f t="shared" si="113"/>
        <v>32298.319910282822</v>
      </c>
      <c r="AN225" s="68">
        <f t="shared" si="104"/>
        <v>1800855000</v>
      </c>
      <c r="AO225" s="69">
        <f t="shared" si="105"/>
        <v>0.17570914291407391</v>
      </c>
      <c r="AP225" s="49" t="b">
        <f>AND(AM225&lt;'Model Inputs &amp; Summary Results'!$F$14,AO225&gt;=0.25)</f>
        <v>0</v>
      </c>
      <c r="AR225" s="68">
        <f t="shared" si="114"/>
        <v>3943748071.7287674</v>
      </c>
      <c r="AS225" s="68">
        <f t="shared" si="115"/>
        <v>6569.7928013006613</v>
      </c>
      <c r="AT225" s="68">
        <f>MIN($AS225*'Model Inputs &amp; Summary Results'!$F$26,'Model Inputs &amp; Summary Results'!$F$23)</f>
        <v>3000</v>
      </c>
      <c r="AU225" s="68">
        <f t="shared" si="116"/>
        <v>1800855000</v>
      </c>
      <c r="AV225" s="68">
        <f t="shared" si="117"/>
        <v>2142893071.7287674</v>
      </c>
      <c r="AX225" s="66">
        <f>'Model Inputs &amp; Summary Results'!$F$40*P225</f>
        <v>33922.36199025</v>
      </c>
      <c r="AY225" s="66">
        <f>'Model Inputs &amp; Summary Results'!$F$41*Q225</f>
        <v>5412.0827435000001</v>
      </c>
      <c r="AZ225" s="66">
        <f>'Model Inputs &amp; Summary Results'!$F$42*R225</f>
        <v>50.109500000000004</v>
      </c>
      <c r="BA225" s="68">
        <f t="shared" si="106"/>
        <v>1650592256.3722</v>
      </c>
      <c r="BB225" s="68">
        <f t="shared" si="118"/>
        <v>636724730.02843285</v>
      </c>
      <c r="BD225" s="68">
        <f t="shared" si="107"/>
        <v>13745.657151191279</v>
      </c>
      <c r="BE225" s="68">
        <f>MIN($BD225*'Model Inputs &amp; Summary Results'!$F$26,'Model Inputs &amp; Summary Results'!$F$23)</f>
        <v>3000</v>
      </c>
      <c r="BF225" s="68">
        <f t="shared" si="108"/>
        <v>27322.312344477632</v>
      </c>
      <c r="BG225" s="68">
        <f t="shared" si="121"/>
        <v>24322.312344477632</v>
      </c>
      <c r="BH225" s="68">
        <f t="shared" si="109"/>
        <v>360243000</v>
      </c>
      <c r="BI225" s="70">
        <f t="shared" si="110"/>
        <v>0.2182507512738307</v>
      </c>
      <c r="BJ225" s="49" t="b">
        <f>AND(BG225&lt;'Model Inputs &amp; Summary Results'!$F$14,BG225&lt;$BX$23,BI225&gt;=0.25)</f>
        <v>0</v>
      </c>
      <c r="BL225" s="68">
        <f t="shared" si="119"/>
        <v>5302.4602562306518</v>
      </c>
      <c r="BM225" s="68">
        <f>MIN($BL225*'Model Inputs &amp; Summary Results'!$F$26,'Model Inputs &amp; Summary Results'!$F$23)</f>
        <v>3000</v>
      </c>
      <c r="BN225" s="68">
        <f t="shared" si="120"/>
        <v>360243000</v>
      </c>
      <c r="BO225" s="68">
        <f t="shared" si="122"/>
        <v>1290349256.3722</v>
      </c>
      <c r="BS225" s="49"/>
      <c r="BT225" s="49"/>
      <c r="BU225" s="49"/>
      <c r="BV225" s="49"/>
      <c r="BW225" s="49"/>
      <c r="BX225" s="49"/>
    </row>
    <row r="226" spans="1:76" x14ac:dyDescent="0.45">
      <c r="A226" s="49" t="str">
        <f t="shared" si="111"/>
        <v>TX</v>
      </c>
      <c r="B226" s="62">
        <v>0.93100000000000005</v>
      </c>
      <c r="C226" s="63" cm="1">
        <f t="array" ref="C226">_xlfn.IFNA(INDEX('Locations &amp; Fiber - Unserved'!$H:$H,MATCH(1,($A226='Locations &amp; Fiber - Unserved'!$A:$A)*($B226='Locations &amp; Fiber - Unserved'!$B:$B),0)),C225)</f>
        <v>0.245443305</v>
      </c>
      <c r="D226" s="63" cm="1">
        <f t="array" ref="D226">_xlfn.IFNA(INDEX('Locations &amp; Fiber - Unserved'!$G:$G,MATCH(1,($A226='Locations &amp; Fiber - Unserved'!$A:$A)*($B226='Locations &amp; Fiber - Unserved'!$B:$B),0)),D225)</f>
        <v>0.754556695</v>
      </c>
      <c r="E226" s="64" cm="1">
        <f t="array" ref="E226">_xlfn.IFNA(INDEX('Locations &amp; Fiber - Unserved'!$C:$C,MATCH(1,($A226='Locations &amp; Fiber - Unserved'!$A:$A)*($B226='Locations &amp; Fiber - Unserved'!$B:$B),0)),E225)</f>
        <v>600929</v>
      </c>
      <c r="F226" s="64" cm="1">
        <f t="array" ref="F226">_xlfn.IFNA(INDEX('Locations &amp; Fiber - Unserved'!$D:$D,MATCH(1,($A226='Locations &amp; Fiber - Unserved'!$A:$A)*($B226='Locations &amp; Fiber - Unserved'!$B:$B),0)),F225)</f>
        <v>88146.937409999999</v>
      </c>
      <c r="G226" s="65" cm="1">
        <f t="array" ref="G226">_xlfn.IFNA(INDEX('Locations &amp; Fiber - Unserved'!$F:$F,MATCH(1,($A226='Locations &amp; Fiber - Unserved'!$A:$A)*($B226='Locations &amp; Fiber - Unserved'!$B:$B),0)),G225)</f>
        <v>0.38155367499999998</v>
      </c>
      <c r="H226" s="65" cm="1">
        <f t="array" ref="H226">_xlfn.IFNA(INDEX('Locations &amp; Fiber - Unserved'!$E:$E,MATCH(1,($A226='Locations &amp; Fiber - Unserved'!$A:$A)*($B226='Locations &amp; Fiber - Unserved'!$B:$B),0)),H225)</f>
        <v>0.75908643399999998</v>
      </c>
      <c r="I226" s="63" cm="1">
        <f t="array" ref="I226">_xlfn.IFNA(INDEX('Locations &amp; Fiber - Unserved'!$I:$I,MATCH(1,($A226='Locations &amp; Fiber - Unserved'!$A:$A)*($B226='Locations &amp; Fiber - Unserved'!$B:$B),0)),I225)</f>
        <v>0.94814546899999996</v>
      </c>
      <c r="J226" s="63" cm="1">
        <f t="array" ref="J226">_xlfn.IFNA(INDEX('Locations &amp; Fiber - Unserved'!$J:$J,MATCH(1,($A226='Locations &amp; Fiber - Unserved'!$A:$A)*($B226='Locations &amp; Fiber - Unserved'!$B:$B),0)),J225)</f>
        <v>5.1499999999999997E-2</v>
      </c>
      <c r="K226" s="63" cm="1">
        <f t="array" ref="K226">_xlfn.IFNA(INDEX('Locations &amp; Fiber - Unserved'!$K:$K,MATCH(1,($A226='Locations &amp; Fiber - Unserved'!$A:$A)*($B226='Locations &amp; Fiber - Unserved'!$B:$B),0)),K225)</f>
        <v>3.4600000000000001E-4</v>
      </c>
      <c r="L226" s="64" cm="1">
        <f t="array" ref="L226">_xlfn.IFNA(INDEX('Locations &amp; Fiber - Underserved'!$C:$C,MATCH(1,($A226='Locations &amp; Fiber - Underserved'!$A:$A)*($B226='Locations &amp; Fiber - Underserved'!$B:$B),0)),L225)</f>
        <v>120210</v>
      </c>
      <c r="M226" s="64" cm="1">
        <f t="array" ref="M226">_xlfn.IFNA(INDEX('Locations &amp; Fiber - Underserved'!$D:$D,MATCH(1,($A226='Locations &amp; Fiber - Underserved'!$A:$A)*($B226='Locations &amp; Fiber - Underserved'!$B:$B),0)),M225)</f>
        <v>16256.882449999999</v>
      </c>
      <c r="N226" s="65" cm="1">
        <f t="array" ref="N226">_xlfn.IFNA(INDEX('Locations &amp; Fiber - Underserved'!$F:$F,MATCH(1,($A226='Locations &amp; Fiber - Underserved'!$A:$A)*($B226='Locations &amp; Fiber - Underserved'!$B:$B),0)),N225)</f>
        <v>0.35081742700000002</v>
      </c>
      <c r="O226" s="72" cm="1">
        <f t="array" ref="O226">_xlfn.IFNA(INDEX('Locations &amp; Fiber - Underserved'!$E:$E,MATCH(1,($A226='Locations &amp; Fiber - Underserved'!$A:$A)*($B226='Locations &amp; Fiber - Underserved'!$B:$B),0)),O225)</f>
        <v>0.70153167599999999</v>
      </c>
      <c r="P226" s="63" cm="1">
        <f t="array" ref="P226">_xlfn.IFNA(INDEX('Locations &amp; Fiber - Underserved'!$I:$I,MATCH(1,($A226='Locations &amp; Fiber - Underserved'!$A:$A)*($B226='Locations &amp; Fiber - Underserved'!$B:$B),0)),P225)</f>
        <v>0.88743901800000002</v>
      </c>
      <c r="Q226" s="63" cm="1">
        <f t="array" ref="Q226">_xlfn.IFNA(INDEX('Locations &amp; Fiber - Underserved'!$J:$J,MATCH(1,($A226='Locations &amp; Fiber - Underserved'!$A:$A)*($B226='Locations &amp; Fiber - Underserved'!$B:$B),0)),Q225)</f>
        <v>0.111592898</v>
      </c>
      <c r="R226" s="63" cm="1">
        <f t="array" ref="R226">_xlfn.IFNA(INDEX('Locations &amp; Fiber - Underserved'!$K:$K,MATCH(1,($A226='Locations &amp; Fiber - Underserved'!$A:$A)*($B226='Locations &amp; Fiber - Underserved'!$B:$B),0)),R225)</f>
        <v>9.68E-4</v>
      </c>
      <c r="T226" s="66">
        <f>'Model Inputs &amp; Summary Results'!$F$44*I226</f>
        <v>43851.727941249999</v>
      </c>
      <c r="U226" s="66">
        <f>'Model Inputs &amp; Summary Results'!$F$45*J226</f>
        <v>3128.625</v>
      </c>
      <c r="V226" s="66">
        <f>'Model Inputs &amp; Summary Results'!$F$46*K226</f>
        <v>24.565999999999999</v>
      </c>
      <c r="W226" s="67">
        <f t="shared" si="94"/>
        <v>453435.00016965502</v>
      </c>
      <c r="X226" s="67">
        <f t="shared" si="95"/>
        <v>173009.79068835749</v>
      </c>
      <c r="Y226" s="68">
        <f t="shared" si="96"/>
        <v>8132311187.3488722</v>
      </c>
      <c r="Z226" s="68">
        <f t="shared" si="97"/>
        <v>3126384670.9641457</v>
      </c>
      <c r="AA226" s="66">
        <f>'Model Inputs &amp; Summary Results'!$F$40*I226</f>
        <v>36266.564189249999</v>
      </c>
      <c r="AB226" s="66">
        <f>'Model Inputs &amp; Summary Results'!$F$41*J226</f>
        <v>2484.875</v>
      </c>
      <c r="AC226" s="66">
        <f>'Model Inputs &amp; Summary Results'!$F$42*K226</f>
        <v>17.818999999999999</v>
      </c>
      <c r="AD226" s="67">
        <f t="shared" si="98"/>
        <v>147493.99983034501</v>
      </c>
      <c r="AE226" s="67">
        <f t="shared" si="99"/>
        <v>56276.877675717515</v>
      </c>
      <c r="AF226" s="68">
        <f t="shared" si="100"/>
        <v>2181812800.6947317</v>
      </c>
      <c r="AG226" s="68">
        <f t="shared" si="112"/>
        <v>838775833.56829977</v>
      </c>
      <c r="AI226" s="68">
        <f t="shared" si="101"/>
        <v>10314123988.043604</v>
      </c>
      <c r="AJ226" s="68">
        <f t="shared" si="102"/>
        <v>17163.631623775196</v>
      </c>
      <c r="AK226" s="68">
        <f>MIN($AJ226*'Model Inputs &amp; Summary Results'!$F$26,'Model Inputs &amp; Summary Results'!$F$23)</f>
        <v>3000</v>
      </c>
      <c r="AL226" s="68">
        <f t="shared" si="103"/>
        <v>35680.796299572517</v>
      </c>
      <c r="AM226" s="68">
        <f t="shared" si="113"/>
        <v>32680.796299572517</v>
      </c>
      <c r="AN226" s="68">
        <f t="shared" si="104"/>
        <v>1802787000</v>
      </c>
      <c r="AO226" s="69">
        <f t="shared" si="105"/>
        <v>0.17478818386222977</v>
      </c>
      <c r="AP226" s="49" t="b">
        <f>AND(AM226&lt;'Model Inputs &amp; Summary Results'!$F$14,AO226&gt;=0.25)</f>
        <v>0</v>
      </c>
      <c r="AR226" s="68">
        <f t="shared" si="114"/>
        <v>3965160504.5324454</v>
      </c>
      <c r="AS226" s="68">
        <f t="shared" si="115"/>
        <v>6598.3843424638271</v>
      </c>
      <c r="AT226" s="68">
        <f>MIN($AS226*'Model Inputs &amp; Summary Results'!$F$26,'Model Inputs &amp; Summary Results'!$F$23)</f>
        <v>3000</v>
      </c>
      <c r="AU226" s="68">
        <f t="shared" si="116"/>
        <v>1802787000</v>
      </c>
      <c r="AV226" s="68">
        <f t="shared" si="117"/>
        <v>2162373504.5324454</v>
      </c>
      <c r="AX226" s="66">
        <f>'Model Inputs &amp; Summary Results'!$F$40*P226</f>
        <v>33944.542438500001</v>
      </c>
      <c r="AY226" s="66">
        <f>'Model Inputs &amp; Summary Results'!$F$41*Q226</f>
        <v>5384.3573285000002</v>
      </c>
      <c r="AZ226" s="66">
        <f>'Model Inputs &amp; Summary Results'!$F$42*R226</f>
        <v>49.851999999999997</v>
      </c>
      <c r="BA226" s="68">
        <f t="shared" si="106"/>
        <v>1660671382.8028851</v>
      </c>
      <c r="BB226" s="68">
        <f t="shared" si="118"/>
        <v>640175738.50384879</v>
      </c>
      <c r="BD226" s="68">
        <f t="shared" si="107"/>
        <v>13814.752373370644</v>
      </c>
      <c r="BE226" s="68">
        <f>MIN($BD226*'Model Inputs &amp; Summary Results'!$F$26,'Model Inputs &amp; Summary Results'!$F$23)</f>
        <v>3000</v>
      </c>
      <c r="BF226" s="68">
        <f t="shared" si="108"/>
        <v>27625.441725891473</v>
      </c>
      <c r="BG226" s="68">
        <f t="shared" si="121"/>
        <v>24625.441725891473</v>
      </c>
      <c r="BH226" s="68">
        <f t="shared" si="109"/>
        <v>360630000</v>
      </c>
      <c r="BI226" s="70">
        <f t="shared" si="110"/>
        <v>0.21715915847922174</v>
      </c>
      <c r="BJ226" s="49" t="b">
        <f>AND(BG226&lt;'Model Inputs &amp; Summary Results'!$F$14,BG226&lt;$BX$23,BI226&gt;=0.25)</f>
        <v>0</v>
      </c>
      <c r="BL226" s="68">
        <f t="shared" si="119"/>
        <v>5325.4782339559833</v>
      </c>
      <c r="BM226" s="68">
        <f>MIN($BL226*'Model Inputs &amp; Summary Results'!$F$26,'Model Inputs &amp; Summary Results'!$F$23)</f>
        <v>3000</v>
      </c>
      <c r="BN226" s="68">
        <f t="shared" si="120"/>
        <v>360630000</v>
      </c>
      <c r="BO226" s="68">
        <f t="shared" si="122"/>
        <v>1300041382.8028851</v>
      </c>
      <c r="BS226" s="49"/>
      <c r="BT226" s="49"/>
      <c r="BU226" s="49"/>
      <c r="BV226" s="49"/>
      <c r="BW226" s="49"/>
      <c r="BX226" s="49"/>
    </row>
    <row r="227" spans="1:76" x14ac:dyDescent="0.45">
      <c r="A227" s="49" t="str">
        <f t="shared" si="111"/>
        <v>TX</v>
      </c>
      <c r="B227" s="62">
        <v>0.93200000000000005</v>
      </c>
      <c r="C227" s="63" cm="1">
        <f t="array" ref="C227">_xlfn.IFNA(INDEX('Locations &amp; Fiber - Unserved'!$H:$H,MATCH(1,($A227='Locations &amp; Fiber - Unserved'!$A:$A)*($B227='Locations &amp; Fiber - Unserved'!$B:$B),0)),C226)</f>
        <v>0.24533326699999999</v>
      </c>
      <c r="D227" s="63" cm="1">
        <f t="array" ref="D227">_xlfn.IFNA(INDEX('Locations &amp; Fiber - Unserved'!$G:$G,MATCH(1,($A227='Locations &amp; Fiber - Unserved'!$A:$A)*($B227='Locations &amp; Fiber - Unserved'!$B:$B),0)),D226)</f>
        <v>0.75466673299999998</v>
      </c>
      <c r="E227" s="64" cm="1">
        <f t="array" ref="E227">_xlfn.IFNA(INDEX('Locations &amp; Fiber - Unserved'!$C:$C,MATCH(1,($A227='Locations &amp; Fiber - Unserved'!$A:$A)*($B227='Locations &amp; Fiber - Unserved'!$B:$B),0)),E226)</f>
        <v>601545</v>
      </c>
      <c r="F227" s="64" cm="1">
        <f t="array" ref="F227">_xlfn.IFNA(INDEX('Locations &amp; Fiber - Unserved'!$D:$D,MATCH(1,($A227='Locations &amp; Fiber - Unserved'!$A:$A)*($B227='Locations &amp; Fiber - Unserved'!$B:$B),0)),F226)</f>
        <v>88617.171860000002</v>
      </c>
      <c r="G227" s="65" cm="1">
        <f t="array" ref="G227">_xlfn.IFNA(INDEX('Locations &amp; Fiber - Unserved'!$F:$F,MATCH(1,($A227='Locations &amp; Fiber - Unserved'!$A:$A)*($B227='Locations &amp; Fiber - Unserved'!$B:$B),0)),G226)</f>
        <v>0.38368560099999999</v>
      </c>
      <c r="H227" s="65" cm="1">
        <f t="array" ref="H227">_xlfn.IFNA(INDEX('Locations &amp; Fiber - Unserved'!$E:$E,MATCH(1,($A227='Locations &amp; Fiber - Unserved'!$A:$A)*($B227='Locations &amp; Fiber - Unserved'!$B:$B),0)),H226)</f>
        <v>0.767862669</v>
      </c>
      <c r="I227" s="63" cm="1">
        <f t="array" ref="I227">_xlfn.IFNA(INDEX('Locations &amp; Fiber - Unserved'!$I:$I,MATCH(1,($A227='Locations &amp; Fiber - Unserved'!$A:$A)*($B227='Locations &amp; Fiber - Unserved'!$B:$B),0)),I226)</f>
        <v>0.948351308</v>
      </c>
      <c r="J227" s="63" cm="1">
        <f t="array" ref="J227">_xlfn.IFNA(INDEX('Locations &amp; Fiber - Unserved'!$J:$J,MATCH(1,($A227='Locations &amp; Fiber - Unserved'!$A:$A)*($B227='Locations &amp; Fiber - Unserved'!$B:$B),0)),J226)</f>
        <v>5.1299999999999998E-2</v>
      </c>
      <c r="K227" s="63" cm="1">
        <f t="array" ref="K227">_xlfn.IFNA(INDEX('Locations &amp; Fiber - Unserved'!$K:$K,MATCH(1,($A227='Locations &amp; Fiber - Unserved'!$A:$A)*($B227='Locations &amp; Fiber - Unserved'!$B:$B),0)),K226)</f>
        <v>3.4499999999999998E-4</v>
      </c>
      <c r="L227" s="64" cm="1">
        <f t="array" ref="L227">_xlfn.IFNA(INDEX('Locations &amp; Fiber - Underserved'!$C:$C,MATCH(1,($A227='Locations &amp; Fiber - Underserved'!$A:$A)*($B227='Locations &amp; Fiber - Underserved'!$B:$B),0)),L226)</f>
        <v>120339</v>
      </c>
      <c r="M227" s="64" cm="1">
        <f t="array" ref="M227">_xlfn.IFNA(INDEX('Locations &amp; Fiber - Underserved'!$D:$D,MATCH(1,($A227='Locations &amp; Fiber - Underserved'!$A:$A)*($B227='Locations &amp; Fiber - Underserved'!$B:$B),0)),M226)</f>
        <v>16347.7886</v>
      </c>
      <c r="N227" s="65" cm="1">
        <f t="array" ref="N227">_xlfn.IFNA(INDEX('Locations &amp; Fiber - Underserved'!$F:$F,MATCH(1,($A227='Locations &amp; Fiber - Underserved'!$A:$A)*($B227='Locations &amp; Fiber - Underserved'!$B:$B),0)),N226)</f>
        <v>0.35285030000000001</v>
      </c>
      <c r="O227" s="72" cm="1">
        <f t="array" ref="O227">_xlfn.IFNA(INDEX('Locations &amp; Fiber - Underserved'!$E:$E,MATCH(1,($A227='Locations &amp; Fiber - Underserved'!$A:$A)*($B227='Locations &amp; Fiber - Underserved'!$B:$B),0)),O226)</f>
        <v>0.70940735899999996</v>
      </c>
      <c r="P227" s="63" cm="1">
        <f t="array" ref="P227">_xlfn.IFNA(INDEX('Locations &amp; Fiber - Underserved'!$I:$I,MATCH(1,($A227='Locations &amp; Fiber - Underserved'!$A:$A)*($B227='Locations &amp; Fiber - Underserved'!$B:$B),0)),P226)</f>
        <v>0.88793338099999997</v>
      </c>
      <c r="Q227" s="63" cm="1">
        <f t="array" ref="Q227">_xlfn.IFNA(INDEX('Locations &amp; Fiber - Underserved'!$J:$J,MATCH(1,($A227='Locations &amp; Fiber - Underserved'!$A:$A)*($B227='Locations &amp; Fiber - Underserved'!$B:$B),0)),Q226)</f>
        <v>0.111102943</v>
      </c>
      <c r="R227" s="63" cm="1">
        <f t="array" ref="R227">_xlfn.IFNA(INDEX('Locations &amp; Fiber - Underserved'!$K:$K,MATCH(1,($A227='Locations &amp; Fiber - Underserved'!$A:$A)*($B227='Locations &amp; Fiber - Underserved'!$B:$B),0)),R226)</f>
        <v>9.6400000000000001E-4</v>
      </c>
      <c r="T227" s="66">
        <f>'Model Inputs &amp; Summary Results'!$F$44*I227</f>
        <v>43861.247994999998</v>
      </c>
      <c r="U227" s="66">
        <f>'Model Inputs &amp; Summary Results'!$F$45*J227</f>
        <v>3116.4749999999999</v>
      </c>
      <c r="V227" s="66">
        <f>'Model Inputs &amp; Summary Results'!$F$46*K227</f>
        <v>24.494999999999997</v>
      </c>
      <c r="W227" s="67">
        <f t="shared" si="94"/>
        <v>453965.999902485</v>
      </c>
      <c r="X227" s="67">
        <f t="shared" si="95"/>
        <v>174180.21750615089</v>
      </c>
      <c r="Y227" s="68">
        <f t="shared" si="96"/>
        <v>8186856553.6406193</v>
      </c>
      <c r="Z227" s="68">
        <f t="shared" si="97"/>
        <v>3143340615.629281</v>
      </c>
      <c r="AA227" s="66">
        <f>'Model Inputs &amp; Summary Results'!$F$40*I227</f>
        <v>36274.437531000003</v>
      </c>
      <c r="AB227" s="66">
        <f>'Model Inputs &amp; Summary Results'!$F$41*J227</f>
        <v>2475.2249999999999</v>
      </c>
      <c r="AC227" s="66">
        <f>'Model Inputs &amp; Summary Results'!$F$42*K227</f>
        <v>17.767499999999998</v>
      </c>
      <c r="AD227" s="67">
        <f t="shared" si="98"/>
        <v>147579.000097515</v>
      </c>
      <c r="AE227" s="67">
        <f t="shared" si="99"/>
        <v>56623.937347394101</v>
      </c>
      <c r="AF227" s="68">
        <f t="shared" si="100"/>
        <v>2195164529.194829</v>
      </c>
      <c r="AG227" s="68">
        <f t="shared" si="112"/>
        <v>842832627.80980349</v>
      </c>
      <c r="AI227" s="68">
        <f t="shared" si="101"/>
        <v>10382021082.835449</v>
      </c>
      <c r="AJ227" s="68">
        <f t="shared" si="102"/>
        <v>17258.926735049663</v>
      </c>
      <c r="AK227" s="68">
        <f>MIN($AJ227*'Model Inputs &amp; Summary Results'!$F$26,'Model Inputs &amp; Summary Results'!$F$23)</f>
        <v>3000</v>
      </c>
      <c r="AL227" s="68">
        <f t="shared" si="103"/>
        <v>36091.248558560525</v>
      </c>
      <c r="AM227" s="68">
        <f t="shared" si="113"/>
        <v>33091.248558560525</v>
      </c>
      <c r="AN227" s="68">
        <f t="shared" si="104"/>
        <v>1804635000</v>
      </c>
      <c r="AO227" s="69">
        <f t="shared" si="105"/>
        <v>0.17382309143867905</v>
      </c>
      <c r="AP227" s="49" t="b">
        <f>AND(AM227&lt;'Model Inputs &amp; Summary Results'!$F$14,AO227&gt;=0.25)</f>
        <v>0</v>
      </c>
      <c r="AR227" s="68">
        <f t="shared" si="114"/>
        <v>3986173243.4390845</v>
      </c>
      <c r="AS227" s="68">
        <f t="shared" si="115"/>
        <v>6626.5586837877208</v>
      </c>
      <c r="AT227" s="68">
        <f>MIN($AS227*'Model Inputs &amp; Summary Results'!$F$26,'Model Inputs &amp; Summary Results'!$F$23)</f>
        <v>3000</v>
      </c>
      <c r="AU227" s="68">
        <f t="shared" si="116"/>
        <v>1804635000</v>
      </c>
      <c r="AV227" s="68">
        <f t="shared" si="117"/>
        <v>2181538243.4390845</v>
      </c>
      <c r="AX227" s="66">
        <f>'Model Inputs &amp; Summary Results'!$F$40*P227</f>
        <v>33963.451823249998</v>
      </c>
      <c r="AY227" s="66">
        <f>'Model Inputs &amp; Summary Results'!$F$41*Q227</f>
        <v>5360.7169997499996</v>
      </c>
      <c r="AZ227" s="66">
        <f>'Model Inputs &amp; Summary Results'!$F$42*R227</f>
        <v>49.646000000000001</v>
      </c>
      <c r="BA227" s="68">
        <f t="shared" si="106"/>
        <v>1671877232.8370566</v>
      </c>
      <c r="BB227" s="68">
        <f t="shared" si="118"/>
        <v>643674801.10195041</v>
      </c>
      <c r="BD227" s="68">
        <f t="shared" si="107"/>
        <v>13893.062372439996</v>
      </c>
      <c r="BE227" s="68">
        <f>MIN($BD227*'Model Inputs &amp; Summary Results'!$F$26,'Model Inputs &amp; Summary Results'!$F$23)</f>
        <v>3000</v>
      </c>
      <c r="BF227" s="68">
        <f t="shared" si="108"/>
        <v>27932.073987339481</v>
      </c>
      <c r="BG227" s="68">
        <f t="shared" si="121"/>
        <v>24932.073987339481</v>
      </c>
      <c r="BH227" s="68">
        <f t="shared" si="109"/>
        <v>361017000</v>
      </c>
      <c r="BI227" s="70">
        <f t="shared" si="110"/>
        <v>0.21593511348161604</v>
      </c>
      <c r="BJ227" s="49" t="b">
        <f>AND(BG227&lt;'Model Inputs &amp; Summary Results'!$F$14,BG227&lt;$BX$23,BI227&gt;=0.25)</f>
        <v>0</v>
      </c>
      <c r="BL227" s="68">
        <f t="shared" si="119"/>
        <v>5348.8461853758999</v>
      </c>
      <c r="BM227" s="68">
        <f>MIN($BL227*'Model Inputs &amp; Summary Results'!$F$26,'Model Inputs &amp; Summary Results'!$F$23)</f>
        <v>3000</v>
      </c>
      <c r="BN227" s="68">
        <f t="shared" si="120"/>
        <v>361017000</v>
      </c>
      <c r="BO227" s="68">
        <f t="shared" si="122"/>
        <v>1310860232.8370566</v>
      </c>
      <c r="BS227" s="49"/>
      <c r="BT227" s="49"/>
      <c r="BU227" s="49"/>
      <c r="BV227" s="49"/>
      <c r="BW227" s="49"/>
      <c r="BX227" s="49"/>
    </row>
    <row r="228" spans="1:76" x14ac:dyDescent="0.45">
      <c r="A228" s="49" t="str">
        <f t="shared" si="111"/>
        <v>TX</v>
      </c>
      <c r="B228" s="62">
        <v>0.93300000000000005</v>
      </c>
      <c r="C228" s="63" cm="1">
        <f t="array" ref="C228">_xlfn.IFNA(INDEX('Locations &amp; Fiber - Unserved'!$H:$H,MATCH(1,($A228='Locations &amp; Fiber - Unserved'!$A:$A)*($B228='Locations &amp; Fiber - Unserved'!$B:$B),0)),C227)</f>
        <v>0.24534220300000001</v>
      </c>
      <c r="D228" s="63" cm="1">
        <f t="array" ref="D228">_xlfn.IFNA(INDEX('Locations &amp; Fiber - Unserved'!$G:$G,MATCH(1,($A228='Locations &amp; Fiber - Unserved'!$A:$A)*($B228='Locations &amp; Fiber - Unserved'!$B:$B),0)),D227)</f>
        <v>0.75465779700000002</v>
      </c>
      <c r="E228" s="64" cm="1">
        <f t="array" ref="E228">_xlfn.IFNA(INDEX('Locations &amp; Fiber - Unserved'!$C:$C,MATCH(1,($A228='Locations &amp; Fiber - Unserved'!$A:$A)*($B228='Locations &amp; Fiber - Unserved'!$B:$B),0)),E227)</f>
        <v>602216</v>
      </c>
      <c r="F228" s="64" cm="1">
        <f t="array" ref="F228">_xlfn.IFNA(INDEX('Locations &amp; Fiber - Unserved'!$D:$D,MATCH(1,($A228='Locations &amp; Fiber - Unserved'!$A:$A)*($B228='Locations &amp; Fiber - Unserved'!$B:$B),0)),F227)</f>
        <v>89135.128689999998</v>
      </c>
      <c r="G228" s="65" cm="1">
        <f t="array" ref="G228">_xlfn.IFNA(INDEX('Locations &amp; Fiber - Unserved'!$F:$F,MATCH(1,($A228='Locations &amp; Fiber - Unserved'!$A:$A)*($B228='Locations &amp; Fiber - Unserved'!$B:$B),0)),G227)</f>
        <v>0.385859181</v>
      </c>
      <c r="H228" s="65" cm="1">
        <f t="array" ref="H228">_xlfn.IFNA(INDEX('Locations &amp; Fiber - Unserved'!$E:$E,MATCH(1,($A228='Locations &amp; Fiber - Unserved'!$A:$A)*($B228='Locations &amp; Fiber - Unserved'!$B:$B),0)),H227)</f>
        <v>0.77697237200000002</v>
      </c>
      <c r="I228" s="63" cm="1">
        <f t="array" ref="I228">_xlfn.IFNA(INDEX('Locations &amp; Fiber - Unserved'!$I:$I,MATCH(1,($A228='Locations &amp; Fiber - Unserved'!$A:$A)*($B228='Locations &amp; Fiber - Unserved'!$B:$B),0)),I227)</f>
        <v>0.94859818699999998</v>
      </c>
      <c r="J228" s="63" cm="1">
        <f t="array" ref="J228">_xlfn.IFNA(INDEX('Locations &amp; Fiber - Unserved'!$J:$J,MATCH(1,($A228='Locations &amp; Fiber - Unserved'!$A:$A)*($B228='Locations &amp; Fiber - Unserved'!$B:$B),0)),J227)</f>
        <v>5.11E-2</v>
      </c>
      <c r="K228" s="63" cm="1">
        <f t="array" ref="K228">_xlfn.IFNA(INDEX('Locations &amp; Fiber - Unserved'!$K:$K,MATCH(1,($A228='Locations &amp; Fiber - Unserved'!$A:$A)*($B228='Locations &amp; Fiber - Unserved'!$B:$B),0)),K227)</f>
        <v>3.4400000000000001E-4</v>
      </c>
      <c r="L228" s="64" cm="1">
        <f t="array" ref="L228">_xlfn.IFNA(INDEX('Locations &amp; Fiber - Underserved'!$C:$C,MATCH(1,($A228='Locations &amp; Fiber - Underserved'!$A:$A)*($B228='Locations &amp; Fiber - Underserved'!$B:$B),0)),L227)</f>
        <v>120470</v>
      </c>
      <c r="M228" s="64" cm="1">
        <f t="array" ref="M228">_xlfn.IFNA(INDEX('Locations &amp; Fiber - Underserved'!$D:$D,MATCH(1,($A228='Locations &amp; Fiber - Underserved'!$A:$A)*($B228='Locations &amp; Fiber - Underserved'!$B:$B),0)),M227)</f>
        <v>16441.253420000001</v>
      </c>
      <c r="N228" s="65" cm="1">
        <f t="array" ref="N228">_xlfn.IFNA(INDEX('Locations &amp; Fiber - Underserved'!$F:$F,MATCH(1,($A228='Locations &amp; Fiber - Underserved'!$A:$A)*($B228='Locations &amp; Fiber - Underserved'!$B:$B),0)),N227)</f>
        <v>0.35499336199999998</v>
      </c>
      <c r="O228" s="72" cm="1">
        <f t="array" ref="O228">_xlfn.IFNA(INDEX('Locations &amp; Fiber - Underserved'!$E:$E,MATCH(1,($A228='Locations &amp; Fiber - Underserved'!$A:$A)*($B228='Locations &amp; Fiber - Underserved'!$B:$B),0)),O227)</f>
        <v>0.71767898600000002</v>
      </c>
      <c r="P228" s="63" cm="1">
        <f t="array" ref="P228">_xlfn.IFNA(INDEX('Locations &amp; Fiber - Underserved'!$I:$I,MATCH(1,($A228='Locations &amp; Fiber - Underserved'!$A:$A)*($B228='Locations &amp; Fiber - Underserved'!$B:$B),0)),P227)</f>
        <v>0.88835988499999996</v>
      </c>
      <c r="Q228" s="63" cm="1">
        <f t="array" ref="Q228">_xlfn.IFNA(INDEX('Locations &amp; Fiber - Underserved'!$J:$J,MATCH(1,($A228='Locations &amp; Fiber - Underserved'!$A:$A)*($B228='Locations &amp; Fiber - Underserved'!$B:$B),0)),Q227)</f>
        <v>0.11068032</v>
      </c>
      <c r="R228" s="63" cm="1">
        <f t="array" ref="R228">_xlfn.IFNA(INDEX('Locations &amp; Fiber - Underserved'!$K:$K,MATCH(1,($A228='Locations &amp; Fiber - Underserved'!$A:$A)*($B228='Locations &amp; Fiber - Underserved'!$B:$B),0)),R227)</f>
        <v>9.6000000000000002E-4</v>
      </c>
      <c r="T228" s="66">
        <f>'Model Inputs &amp; Summary Results'!$F$44*I228</f>
        <v>43872.666148750002</v>
      </c>
      <c r="U228" s="66">
        <f>'Model Inputs &amp; Summary Results'!$F$45*J228</f>
        <v>3104.3249999999998</v>
      </c>
      <c r="V228" s="66">
        <f>'Model Inputs &amp; Summary Results'!$F$46*K228</f>
        <v>24.423999999999999</v>
      </c>
      <c r="W228" s="67">
        <f t="shared" si="94"/>
        <v>454466.99987815198</v>
      </c>
      <c r="X228" s="67">
        <f t="shared" si="95"/>
        <v>175360.26436451083</v>
      </c>
      <c r="Y228" s="68">
        <f t="shared" si="96"/>
        <v>8242180585.9909239</v>
      </c>
      <c r="Z228" s="68">
        <f t="shared" si="97"/>
        <v>3161621625.1993103</v>
      </c>
      <c r="AA228" s="66">
        <f>'Model Inputs &amp; Summary Results'!$F$40*I228</f>
        <v>36283.880652749998</v>
      </c>
      <c r="AB228" s="66">
        <f>'Model Inputs &amp; Summary Results'!$F$41*J228</f>
        <v>2465.5749999999998</v>
      </c>
      <c r="AC228" s="66">
        <f>'Model Inputs &amp; Summary Results'!$F$42*K228</f>
        <v>17.716000000000001</v>
      </c>
      <c r="AD228" s="67">
        <f t="shared" si="98"/>
        <v>147749.00012184802</v>
      </c>
      <c r="AE228" s="67">
        <f t="shared" si="99"/>
        <v>57010.308180585176</v>
      </c>
      <c r="AF228" s="68">
        <f t="shared" si="100"/>
        <v>2210128403.212923</v>
      </c>
      <c r="AG228" s="68">
        <f t="shared" si="112"/>
        <v>847784112.60994077</v>
      </c>
      <c r="AI228" s="68">
        <f t="shared" si="101"/>
        <v>10452308989.203846</v>
      </c>
      <c r="AJ228" s="68">
        <f t="shared" si="102"/>
        <v>17356.411967141103</v>
      </c>
      <c r="AK228" s="68">
        <f>MIN($AJ228*'Model Inputs &amp; Summary Results'!$F$26,'Model Inputs &amp; Summary Results'!$F$23)</f>
        <v>3000</v>
      </c>
      <c r="AL228" s="68">
        <f t="shared" si="103"/>
        <v>36518.801015481018</v>
      </c>
      <c r="AM228" s="68">
        <f t="shared" si="113"/>
        <v>33518.801015481018</v>
      </c>
      <c r="AN228" s="68">
        <f t="shared" si="104"/>
        <v>1806648000</v>
      </c>
      <c r="AO228" s="69">
        <f t="shared" si="105"/>
        <v>0.17284678455890279</v>
      </c>
      <c r="AP228" s="49" t="b">
        <f>AND(AM228&lt;'Model Inputs &amp; Summary Results'!$F$14,AO228&gt;=0.25)</f>
        <v>0</v>
      </c>
      <c r="AR228" s="68">
        <f t="shared" si="114"/>
        <v>4009405737.8092508</v>
      </c>
      <c r="AS228" s="68">
        <f t="shared" si="115"/>
        <v>6657.7535930783151</v>
      </c>
      <c r="AT228" s="68">
        <f>MIN($AS228*'Model Inputs &amp; Summary Results'!$F$26,'Model Inputs &amp; Summary Results'!$F$23)</f>
        <v>3000</v>
      </c>
      <c r="AU228" s="68">
        <f t="shared" si="116"/>
        <v>1806648000</v>
      </c>
      <c r="AV228" s="68">
        <f t="shared" si="117"/>
        <v>2202757737.8092508</v>
      </c>
      <c r="AX228" s="66">
        <f>'Model Inputs &amp; Summary Results'!$F$40*P228</f>
        <v>33979.765601250001</v>
      </c>
      <c r="AY228" s="66">
        <f>'Model Inputs &amp; Summary Results'!$F$41*Q228</f>
        <v>5340.3254399999996</v>
      </c>
      <c r="AZ228" s="66">
        <f>'Model Inputs &amp; Summary Results'!$F$42*R228</f>
        <v>49.44</v>
      </c>
      <c r="BA228" s="68">
        <f t="shared" si="106"/>
        <v>1683679345.5904112</v>
      </c>
      <c r="BB228" s="68">
        <f t="shared" si="118"/>
        <v>647284436.8757478</v>
      </c>
      <c r="BD228" s="68">
        <f t="shared" si="107"/>
        <v>13975.922184696698</v>
      </c>
      <c r="BE228" s="68">
        <f>MIN($BD228*'Model Inputs &amp; Summary Results'!$F$26,'Model Inputs &amp; Summary Results'!$F$23)</f>
        <v>3000</v>
      </c>
      <c r="BF228" s="68">
        <f t="shared" si="108"/>
        <v>28254.685116979828</v>
      </c>
      <c r="BG228" s="68">
        <f t="shared" si="121"/>
        <v>25254.685116979828</v>
      </c>
      <c r="BH228" s="68">
        <f t="shared" si="109"/>
        <v>361410000</v>
      </c>
      <c r="BI228" s="70">
        <f t="shared" si="110"/>
        <v>0.21465488719484491</v>
      </c>
      <c r="BJ228" s="49" t="b">
        <f>AND(BG228&lt;'Model Inputs &amp; Summary Results'!$F$14,BG228&lt;$BX$23,BI228&gt;=0.25)</f>
        <v>0</v>
      </c>
      <c r="BL228" s="68">
        <f t="shared" si="119"/>
        <v>5372.9927523511897</v>
      </c>
      <c r="BM228" s="68">
        <f>MIN($BL228*'Model Inputs &amp; Summary Results'!$F$26,'Model Inputs &amp; Summary Results'!$F$23)</f>
        <v>3000</v>
      </c>
      <c r="BN228" s="68">
        <f t="shared" si="120"/>
        <v>361410000</v>
      </c>
      <c r="BO228" s="68">
        <f t="shared" si="122"/>
        <v>1322269345.5904112</v>
      </c>
      <c r="BS228" s="49"/>
      <c r="BT228" s="49"/>
      <c r="BU228" s="49"/>
      <c r="BV228" s="49"/>
      <c r="BW228" s="49"/>
      <c r="BX228" s="49"/>
    </row>
    <row r="229" spans="1:76" x14ac:dyDescent="0.45">
      <c r="A229" s="49" t="str">
        <f t="shared" si="111"/>
        <v>TX</v>
      </c>
      <c r="B229" s="62">
        <v>0.93400000000000005</v>
      </c>
      <c r="C229" s="63" cm="1">
        <f t="array" ref="C229">_xlfn.IFNA(INDEX('Locations &amp; Fiber - Unserved'!$H:$H,MATCH(1,($A229='Locations &amp; Fiber - Unserved'!$A:$A)*($B229='Locations &amp; Fiber - Unserved'!$B:$B),0)),C228)</f>
        <v>0.24532480100000001</v>
      </c>
      <c r="D229" s="63" cm="1">
        <f t="array" ref="D229">_xlfn.IFNA(INDEX('Locations &amp; Fiber - Unserved'!$G:$G,MATCH(1,($A229='Locations &amp; Fiber - Unserved'!$A:$A)*($B229='Locations &amp; Fiber - Unserved'!$B:$B),0)),D228)</f>
        <v>0.75467519900000002</v>
      </c>
      <c r="E229" s="64" cm="1">
        <f t="array" ref="E229">_xlfn.IFNA(INDEX('Locations &amp; Fiber - Unserved'!$C:$C,MATCH(1,($A229='Locations &amp; Fiber - Unserved'!$A:$A)*($B229='Locations &amp; Fiber - Unserved'!$B:$B),0)),E228)</f>
        <v>602862</v>
      </c>
      <c r="F229" s="64" cm="1">
        <f t="array" ref="F229">_xlfn.IFNA(INDEX('Locations &amp; Fiber - Unserved'!$D:$D,MATCH(1,($A229='Locations &amp; Fiber - Unserved'!$A:$A)*($B229='Locations &amp; Fiber - Unserved'!$B:$B),0)),F228)</f>
        <v>89640.748779999994</v>
      </c>
      <c r="G229" s="65" cm="1">
        <f t="array" ref="G229">_xlfn.IFNA(INDEX('Locations &amp; Fiber - Unserved'!$F:$F,MATCH(1,($A229='Locations &amp; Fiber - Unserved'!$A:$A)*($B229='Locations &amp; Fiber - Unserved'!$B:$B),0)),G228)</f>
        <v>0.38812365799999998</v>
      </c>
      <c r="H229" s="65" cm="1">
        <f t="array" ref="H229">_xlfn.IFNA(INDEX('Locations &amp; Fiber - Unserved'!$E:$E,MATCH(1,($A229='Locations &amp; Fiber - Unserved'!$A:$A)*($B229='Locations &amp; Fiber - Unserved'!$B:$B),0)),H228)</f>
        <v>0.78725015099999995</v>
      </c>
      <c r="I229" s="63" cm="1">
        <f t="array" ref="I229">_xlfn.IFNA(INDEX('Locations &amp; Fiber - Unserved'!$I:$I,MATCH(1,($A229='Locations &amp; Fiber - Unserved'!$A:$A)*($B229='Locations &amp; Fiber - Unserved'!$B:$B),0)),I228)</f>
        <v>0.94877359000000006</v>
      </c>
      <c r="J229" s="63" cm="1">
        <f t="array" ref="J229">_xlfn.IFNA(INDEX('Locations &amp; Fiber - Unserved'!$J:$J,MATCH(1,($A229='Locations &amp; Fiber - Unserved'!$A:$A)*($B229='Locations &amp; Fiber - Unserved'!$B:$B),0)),J228)</f>
        <v>5.0900000000000001E-2</v>
      </c>
      <c r="K229" s="63" cm="1">
        <f t="array" ref="K229">_xlfn.IFNA(INDEX('Locations &amp; Fiber - Unserved'!$K:$K,MATCH(1,($A229='Locations &amp; Fiber - Unserved'!$A:$A)*($B229='Locations &amp; Fiber - Unserved'!$B:$B),0)),K228)</f>
        <v>3.4299999999999999E-4</v>
      </c>
      <c r="L229" s="64" cm="1">
        <f t="array" ref="L229">_xlfn.IFNA(INDEX('Locations &amp; Fiber - Underserved'!$C:$C,MATCH(1,($A229='Locations &amp; Fiber - Underserved'!$A:$A)*($B229='Locations &amp; Fiber - Underserved'!$B:$B),0)),L228)</f>
        <v>120592</v>
      </c>
      <c r="M229" s="64" cm="1">
        <f t="array" ref="M229">_xlfn.IFNA(INDEX('Locations &amp; Fiber - Underserved'!$D:$D,MATCH(1,($A229='Locations &amp; Fiber - Underserved'!$A:$A)*($B229='Locations &amp; Fiber - Underserved'!$B:$B),0)),M228)</f>
        <v>16529.396239999998</v>
      </c>
      <c r="N229" s="65" cm="1">
        <f t="array" ref="N229">_xlfn.IFNA(INDEX('Locations &amp; Fiber - Underserved'!$F:$F,MATCH(1,($A229='Locations &amp; Fiber - Underserved'!$A:$A)*($B229='Locations &amp; Fiber - Underserved'!$B:$B),0)),N228)</f>
        <v>0.35684486700000001</v>
      </c>
      <c r="O229" s="72" cm="1">
        <f t="array" ref="O229">_xlfn.IFNA(INDEX('Locations &amp; Fiber - Underserved'!$E:$E,MATCH(1,($A229='Locations &amp; Fiber - Underserved'!$A:$A)*($B229='Locations &amp; Fiber - Underserved'!$B:$B),0)),O228)</f>
        <v>0.72917783599999997</v>
      </c>
      <c r="P229" s="63" cm="1">
        <f t="array" ref="P229">_xlfn.IFNA(INDEX('Locations &amp; Fiber - Underserved'!$I:$I,MATCH(1,($A229='Locations &amp; Fiber - Underserved'!$A:$A)*($B229='Locations &amp; Fiber - Underserved'!$B:$B),0)),P228)</f>
        <v>0.88865132199999997</v>
      </c>
      <c r="Q229" s="63" cm="1">
        <f t="array" ref="Q229">_xlfn.IFNA(INDEX('Locations &amp; Fiber - Underserved'!$J:$J,MATCH(1,($A229='Locations &amp; Fiber - Underserved'!$A:$A)*($B229='Locations &amp; Fiber - Underserved'!$B:$B),0)),Q228)</f>
        <v>0.11039193899999999</v>
      </c>
      <c r="R229" s="63" cm="1">
        <f t="array" ref="R229">_xlfn.IFNA(INDEX('Locations &amp; Fiber - Underserved'!$K:$K,MATCH(1,($A229='Locations &amp; Fiber - Underserved'!$A:$A)*($B229='Locations &amp; Fiber - Underserved'!$B:$B),0)),R228)</f>
        <v>9.5699999999999995E-4</v>
      </c>
      <c r="T229" s="66">
        <f>'Model Inputs &amp; Summary Results'!$F$44*I229</f>
        <v>43880.778537500002</v>
      </c>
      <c r="U229" s="66">
        <f>'Model Inputs &amp; Summary Results'!$F$45*J229</f>
        <v>3092.1750000000002</v>
      </c>
      <c r="V229" s="66">
        <f>'Model Inputs &amp; Summary Results'!$F$46*K229</f>
        <v>24.352999999999998</v>
      </c>
      <c r="W229" s="67">
        <f t="shared" si="94"/>
        <v>454964.99981953803</v>
      </c>
      <c r="X229" s="67">
        <f t="shared" si="95"/>
        <v>176582.67999192842</v>
      </c>
      <c r="Y229" s="68">
        <f t="shared" si="96"/>
        <v>8298910340.7939291</v>
      </c>
      <c r="Z229" s="68">
        <f t="shared" si="97"/>
        <v>3179351334.6354008</v>
      </c>
      <c r="AA229" s="66">
        <f>'Model Inputs &amp; Summary Results'!$F$40*I229</f>
        <v>36290.589817500004</v>
      </c>
      <c r="AB229" s="66">
        <f>'Model Inputs &amp; Summary Results'!$F$41*J229</f>
        <v>2455.9250000000002</v>
      </c>
      <c r="AC229" s="66">
        <f>'Model Inputs &amp; Summary Results'!$F$42*K229</f>
        <v>17.6645</v>
      </c>
      <c r="AD229" s="67">
        <f t="shared" si="98"/>
        <v>147897.000180462</v>
      </c>
      <c r="AE229" s="67">
        <f t="shared" si="99"/>
        <v>57402.324717267569</v>
      </c>
      <c r="AF229" s="68">
        <f t="shared" si="100"/>
        <v>2225154008.5815229</v>
      </c>
      <c r="AG229" s="68">
        <f t="shared" si="112"/>
        <v>852466899.4407016</v>
      </c>
      <c r="AI229" s="68">
        <f t="shared" si="101"/>
        <v>10524064349.375452</v>
      </c>
      <c r="AJ229" s="68">
        <f t="shared" si="102"/>
        <v>17456.838131073866</v>
      </c>
      <c r="AK229" s="68">
        <f>MIN($AJ229*'Model Inputs &amp; Summary Results'!$F$26,'Model Inputs &amp; Summary Results'!$F$23)</f>
        <v>3000</v>
      </c>
      <c r="AL229" s="68">
        <f t="shared" si="103"/>
        <v>36998.636668240164</v>
      </c>
      <c r="AM229" s="68">
        <f t="shared" si="113"/>
        <v>33998.636668240164</v>
      </c>
      <c r="AN229" s="68">
        <f t="shared" si="104"/>
        <v>1808586000</v>
      </c>
      <c r="AO229" s="69">
        <f t="shared" si="105"/>
        <v>0.17185242696728001</v>
      </c>
      <c r="AP229" s="49" t="b">
        <f>AND(AM229&lt;'Model Inputs &amp; Summary Results'!$F$14,AO229&gt;=0.25)</f>
        <v>0</v>
      </c>
      <c r="AR229" s="68">
        <f t="shared" si="114"/>
        <v>4031818234.0761023</v>
      </c>
      <c r="AS229" s="68">
        <f t="shared" si="115"/>
        <v>6687.7962685923185</v>
      </c>
      <c r="AT229" s="68">
        <f>MIN($AS229*'Model Inputs &amp; Summary Results'!$F$26,'Model Inputs &amp; Summary Results'!$F$23)</f>
        <v>3000</v>
      </c>
      <c r="AU229" s="68">
        <f t="shared" si="116"/>
        <v>1808586000</v>
      </c>
      <c r="AV229" s="68">
        <f t="shared" si="117"/>
        <v>2223232234.0761023</v>
      </c>
      <c r="AX229" s="66">
        <f>'Model Inputs &amp; Summary Results'!$F$40*P229</f>
        <v>33990.913066499998</v>
      </c>
      <c r="AY229" s="66">
        <f>'Model Inputs &amp; Summary Results'!$F$41*Q229</f>
        <v>5326.4110567500002</v>
      </c>
      <c r="AZ229" s="66">
        <f>'Model Inputs &amp; Summary Results'!$F$42*R229</f>
        <v>49.285499999999999</v>
      </c>
      <c r="BA229" s="68">
        <f t="shared" si="106"/>
        <v>1694048990.3944957</v>
      </c>
      <c r="BB229" s="68">
        <f t="shared" si="118"/>
        <v>650706289.08809626</v>
      </c>
      <c r="BD229" s="68">
        <f t="shared" si="107"/>
        <v>14047.772575249566</v>
      </c>
      <c r="BE229" s="68">
        <f>MIN($BD229*'Model Inputs &amp; Summary Results'!$F$26,'Model Inputs &amp; Summary Results'!$F$23)</f>
        <v>3000</v>
      </c>
      <c r="BF229" s="68">
        <f t="shared" si="108"/>
        <v>28705.25921573821</v>
      </c>
      <c r="BG229" s="68">
        <f t="shared" si="121"/>
        <v>25705.25921573821</v>
      </c>
      <c r="BH229" s="68">
        <f t="shared" si="109"/>
        <v>361776000</v>
      </c>
      <c r="BI229" s="70">
        <f t="shared" si="110"/>
        <v>0.21355698805130346</v>
      </c>
      <c r="BJ229" s="49" t="b">
        <f>AND(BG229&lt;'Model Inputs &amp; Summary Results'!$F$14,BG229&lt;$BX$23,BI229&gt;=0.25)</f>
        <v>0</v>
      </c>
      <c r="BL229" s="68">
        <f t="shared" si="119"/>
        <v>5395.9324755215621</v>
      </c>
      <c r="BM229" s="68">
        <f>MIN($BL229*'Model Inputs &amp; Summary Results'!$F$26,'Model Inputs &amp; Summary Results'!$F$23)</f>
        <v>3000</v>
      </c>
      <c r="BN229" s="68">
        <f t="shared" si="120"/>
        <v>361776000</v>
      </c>
      <c r="BO229" s="68">
        <f t="shared" si="122"/>
        <v>1332272990.3944957</v>
      </c>
      <c r="BS229" s="49"/>
      <c r="BT229" s="49"/>
      <c r="BU229" s="49"/>
      <c r="BV229" s="49"/>
      <c r="BW229" s="49"/>
      <c r="BX229" s="49"/>
    </row>
    <row r="230" spans="1:76" x14ac:dyDescent="0.45">
      <c r="A230" s="49" t="str">
        <f t="shared" si="111"/>
        <v>TX</v>
      </c>
      <c r="B230" s="62">
        <v>0.93500000000000005</v>
      </c>
      <c r="C230" s="63" cm="1">
        <f t="array" ref="C230">_xlfn.IFNA(INDEX('Locations &amp; Fiber - Unserved'!$H:$H,MATCH(1,($A230='Locations &amp; Fiber - Unserved'!$A:$A)*($B230='Locations &amp; Fiber - Unserved'!$B:$B),0)),C229)</f>
        <v>0.24520304600000001</v>
      </c>
      <c r="D230" s="63" cm="1">
        <f t="array" ref="D230">_xlfn.IFNA(INDEX('Locations &amp; Fiber - Unserved'!$G:$G,MATCH(1,($A230='Locations &amp; Fiber - Unserved'!$A:$A)*($B230='Locations &amp; Fiber - Unserved'!$B:$B),0)),D229)</f>
        <v>0.75479695400000002</v>
      </c>
      <c r="E230" s="64" cm="1">
        <f t="array" ref="E230">_xlfn.IFNA(INDEX('Locations &amp; Fiber - Unserved'!$C:$C,MATCH(1,($A230='Locations &amp; Fiber - Unserved'!$A:$A)*($B230='Locations &amp; Fiber - Unserved'!$B:$B),0)),E229)</f>
        <v>603508</v>
      </c>
      <c r="F230" s="64" cm="1">
        <f t="array" ref="F230">_xlfn.IFNA(INDEX('Locations &amp; Fiber - Unserved'!$D:$D,MATCH(1,($A230='Locations &amp; Fiber - Unserved'!$A:$A)*($B230='Locations &amp; Fiber - Unserved'!$B:$B),0)),F229)</f>
        <v>90152.285709999996</v>
      </c>
      <c r="G230" s="65" cm="1">
        <f t="array" ref="G230">_xlfn.IFNA(INDEX('Locations &amp; Fiber - Unserved'!$F:$F,MATCH(1,($A230='Locations &amp; Fiber - Unserved'!$A:$A)*($B230='Locations &amp; Fiber - Unserved'!$B:$B),0)),G229)</f>
        <v>0.39037117500000001</v>
      </c>
      <c r="H230" s="65" cm="1">
        <f t="array" ref="H230">_xlfn.IFNA(INDEX('Locations &amp; Fiber - Unserved'!$E:$E,MATCH(1,($A230='Locations &amp; Fiber - Unserved'!$A:$A)*($B230='Locations &amp; Fiber - Unserved'!$B:$B),0)),H229)</f>
        <v>0.79651940200000004</v>
      </c>
      <c r="I230" s="63" cm="1">
        <f t="array" ref="I230">_xlfn.IFNA(INDEX('Locations &amp; Fiber - Unserved'!$I:$I,MATCH(1,($A230='Locations &amp; Fiber - Unserved'!$A:$A)*($B230='Locations &amp; Fiber - Unserved'!$B:$B),0)),I229)</f>
        <v>0.94897536500000002</v>
      </c>
      <c r="J230" s="63" cm="1">
        <f t="array" ref="J230">_xlfn.IFNA(INDEX('Locations &amp; Fiber - Unserved'!$J:$J,MATCH(1,($A230='Locations &amp; Fiber - Unserved'!$A:$A)*($B230='Locations &amp; Fiber - Unserved'!$B:$B),0)),J229)</f>
        <v>5.0700000000000002E-2</v>
      </c>
      <c r="K230" s="63" cm="1">
        <f t="array" ref="K230">_xlfn.IFNA(INDEX('Locations &amp; Fiber - Unserved'!$K:$K,MATCH(1,($A230='Locations &amp; Fiber - Unserved'!$A:$A)*($B230='Locations &amp; Fiber - Unserved'!$B:$B),0)),K229)</f>
        <v>3.4499999999999998E-4</v>
      </c>
      <c r="L230" s="64" cm="1">
        <f t="array" ref="L230">_xlfn.IFNA(INDEX('Locations &amp; Fiber - Underserved'!$C:$C,MATCH(1,($A230='Locations &amp; Fiber - Underserved'!$A:$A)*($B230='Locations &amp; Fiber - Underserved'!$B:$B),0)),L229)</f>
        <v>120711</v>
      </c>
      <c r="M230" s="64" cm="1">
        <f t="array" ref="M230">_xlfn.IFNA(INDEX('Locations &amp; Fiber - Underserved'!$D:$D,MATCH(1,($A230='Locations &amp; Fiber - Underserved'!$A:$A)*($B230='Locations &amp; Fiber - Underserved'!$B:$B),0)),M229)</f>
        <v>16616.666740000001</v>
      </c>
      <c r="N230" s="65" cm="1">
        <f t="array" ref="N230">_xlfn.IFNA(INDEX('Locations &amp; Fiber - Underserved'!$F:$F,MATCH(1,($A230='Locations &amp; Fiber - Underserved'!$A:$A)*($B230='Locations &amp; Fiber - Underserved'!$B:$B),0)),N229)</f>
        <v>0.35906231</v>
      </c>
      <c r="O230" s="72" cm="1">
        <f t="array" ref="O230">_xlfn.IFNA(INDEX('Locations &amp; Fiber - Underserved'!$E:$E,MATCH(1,($A230='Locations &amp; Fiber - Underserved'!$A:$A)*($B230='Locations &amp; Fiber - Underserved'!$B:$B),0)),O229)</f>
        <v>0.73696358299999998</v>
      </c>
      <c r="P230" s="63" cm="1">
        <f t="array" ref="P230">_xlfn.IFNA(INDEX('Locations &amp; Fiber - Underserved'!$I:$I,MATCH(1,($A230='Locations &amp; Fiber - Underserved'!$A:$A)*($B230='Locations &amp; Fiber - Underserved'!$B:$B),0)),P229)</f>
        <v>0.88895087900000003</v>
      </c>
      <c r="Q230" s="63" cm="1">
        <f t="array" ref="Q230">_xlfn.IFNA(INDEX('Locations &amp; Fiber - Underserved'!$J:$J,MATCH(1,($A230='Locations &amp; Fiber - Underserved'!$A:$A)*($B230='Locations &amp; Fiber - Underserved'!$B:$B),0)),Q229)</f>
        <v>0.110095138</v>
      </c>
      <c r="R230" s="63" cm="1">
        <f t="array" ref="R230">_xlfn.IFNA(INDEX('Locations &amp; Fiber - Underserved'!$K:$K,MATCH(1,($A230='Locations &amp; Fiber - Underserved'!$A:$A)*($B230='Locations &amp; Fiber - Underserved'!$B:$B),0)),R229)</f>
        <v>9.5399999999999999E-4</v>
      </c>
      <c r="T230" s="66">
        <f>'Model Inputs &amp; Summary Results'!$F$44*I230</f>
        <v>43890.110631249998</v>
      </c>
      <c r="U230" s="66">
        <f>'Model Inputs &amp; Summary Results'!$F$45*J230</f>
        <v>3080.0250000000001</v>
      </c>
      <c r="V230" s="66">
        <f>'Model Inputs &amp; Summary Results'!$F$46*K230</f>
        <v>24.494999999999997</v>
      </c>
      <c r="W230" s="67">
        <f t="shared" si="94"/>
        <v>455526.00011463201</v>
      </c>
      <c r="X230" s="67">
        <f t="shared" si="95"/>
        <v>177824.21990779904</v>
      </c>
      <c r="Y230" s="68">
        <f t="shared" si="96"/>
        <v>8356783531.8571892</v>
      </c>
      <c r="Z230" s="68">
        <f t="shared" si="97"/>
        <v>3197828152.8852196</v>
      </c>
      <c r="AA230" s="66">
        <f>'Model Inputs &amp; Summary Results'!$F$40*I230</f>
        <v>36298.307711250003</v>
      </c>
      <c r="AB230" s="66">
        <f>'Model Inputs &amp; Summary Results'!$F$41*J230</f>
        <v>2446.2750000000001</v>
      </c>
      <c r="AC230" s="66">
        <f>'Model Inputs &amp; Summary Results'!$F$42*K230</f>
        <v>17.767499999999998</v>
      </c>
      <c r="AD230" s="67">
        <f t="shared" si="98"/>
        <v>147981.99988536802</v>
      </c>
      <c r="AE230" s="67">
        <f t="shared" si="99"/>
        <v>57767.907174100983</v>
      </c>
      <c r="AF230" s="68">
        <f t="shared" si="100"/>
        <v>2239219848.8534842</v>
      </c>
      <c r="AG230" s="68">
        <f t="shared" si="112"/>
        <v>856865592.58902979</v>
      </c>
      <c r="AI230" s="68">
        <f t="shared" si="101"/>
        <v>10596003380.710674</v>
      </c>
      <c r="AJ230" s="68">
        <f t="shared" si="102"/>
        <v>17557.353640234553</v>
      </c>
      <c r="AK230" s="68">
        <f>MIN($AJ230*'Model Inputs &amp; Summary Results'!$F$26,'Model Inputs &amp; Summary Results'!$F$23)</f>
        <v>3000</v>
      </c>
      <c r="AL230" s="68">
        <f t="shared" si="103"/>
        <v>37432.135087614137</v>
      </c>
      <c r="AM230" s="68">
        <f t="shared" si="113"/>
        <v>34432.135087614137</v>
      </c>
      <c r="AN230" s="68">
        <f t="shared" si="104"/>
        <v>1810524000</v>
      </c>
      <c r="AO230" s="69">
        <f t="shared" si="105"/>
        <v>0.17086857515503814</v>
      </c>
      <c r="AP230" s="49" t="b">
        <f>AND(AM230&lt;'Model Inputs &amp; Summary Results'!$F$14,AO230&gt;=0.25)</f>
        <v>0</v>
      </c>
      <c r="AR230" s="68">
        <f t="shared" si="114"/>
        <v>4054693745.4742494</v>
      </c>
      <c r="AS230" s="68">
        <f t="shared" si="115"/>
        <v>6718.54183453119</v>
      </c>
      <c r="AT230" s="68">
        <f>MIN($AS230*'Model Inputs &amp; Summary Results'!$F$26,'Model Inputs &amp; Summary Results'!$F$23)</f>
        <v>3000</v>
      </c>
      <c r="AU230" s="68">
        <f t="shared" si="116"/>
        <v>1810524000</v>
      </c>
      <c r="AV230" s="68">
        <f t="shared" si="117"/>
        <v>2244169745.4742494</v>
      </c>
      <c r="AX230" s="66">
        <f>'Model Inputs &amp; Summary Results'!$F$40*P230</f>
        <v>34002.371121750002</v>
      </c>
      <c r="AY230" s="66">
        <f>'Model Inputs &amp; Summary Results'!$F$41*Q230</f>
        <v>5312.0904085000002</v>
      </c>
      <c r="AZ230" s="66">
        <f>'Model Inputs &amp; Summary Results'!$F$42*R230</f>
        <v>49.131</v>
      </c>
      <c r="BA230" s="68">
        <f t="shared" si="106"/>
        <v>1706127157.1890066</v>
      </c>
      <c r="BB230" s="68">
        <f t="shared" si="118"/>
        <v>654091698.76431775</v>
      </c>
      <c r="BD230" s="68">
        <f t="shared" si="107"/>
        <v>14133.982463810313</v>
      </c>
      <c r="BE230" s="68">
        <f>MIN($BD230*'Model Inputs &amp; Summary Results'!$F$26,'Model Inputs &amp; Summary Results'!$F$23)</f>
        <v>3000</v>
      </c>
      <c r="BF230" s="68">
        <f t="shared" si="108"/>
        <v>29009.534190845079</v>
      </c>
      <c r="BG230" s="68">
        <f t="shared" si="121"/>
        <v>26009.534190845079</v>
      </c>
      <c r="BH230" s="68">
        <f t="shared" si="109"/>
        <v>362133000</v>
      </c>
      <c r="BI230" s="70">
        <f t="shared" si="110"/>
        <v>0.21225440230178724</v>
      </c>
      <c r="BJ230" s="49" t="b">
        <f>AND(BG230&lt;'Model Inputs &amp; Summary Results'!$F$14,BG230&lt;$BX$23,BI230&gt;=0.25)</f>
        <v>0</v>
      </c>
      <c r="BL230" s="68">
        <f t="shared" si="119"/>
        <v>5418.6586041397868</v>
      </c>
      <c r="BM230" s="68">
        <f>MIN($BL230*'Model Inputs &amp; Summary Results'!$F$26,'Model Inputs &amp; Summary Results'!$F$23)</f>
        <v>3000</v>
      </c>
      <c r="BN230" s="68">
        <f t="shared" si="120"/>
        <v>362133000</v>
      </c>
      <c r="BO230" s="68">
        <f t="shared" si="122"/>
        <v>1343994157.1890066</v>
      </c>
      <c r="BS230" s="49"/>
      <c r="BT230" s="49"/>
      <c r="BU230" s="49"/>
      <c r="BV230" s="49"/>
      <c r="BW230" s="49"/>
      <c r="BX230" s="49"/>
    </row>
    <row r="231" spans="1:76" x14ac:dyDescent="0.45">
      <c r="A231" s="49" t="str">
        <f t="shared" si="111"/>
        <v>TX</v>
      </c>
      <c r="B231" s="62">
        <v>0.93600000000000005</v>
      </c>
      <c r="C231" s="63" cm="1">
        <f t="array" ref="C231">_xlfn.IFNA(INDEX('Locations &amp; Fiber - Unserved'!$H:$H,MATCH(1,($A231='Locations &amp; Fiber - Unserved'!$A:$A)*($B231='Locations &amp; Fiber - Unserved'!$B:$B),0)),C230)</f>
        <v>0.24513148500000001</v>
      </c>
      <c r="D231" s="63" cm="1">
        <f t="array" ref="D231">_xlfn.IFNA(INDEX('Locations &amp; Fiber - Unserved'!$G:$G,MATCH(1,($A231='Locations &amp; Fiber - Unserved'!$A:$A)*($B231='Locations &amp; Fiber - Unserved'!$B:$B),0)),D230)</f>
        <v>0.75486851499999996</v>
      </c>
      <c r="E231" s="64" cm="1">
        <f t="array" ref="E231">_xlfn.IFNA(INDEX('Locations &amp; Fiber - Unserved'!$C:$C,MATCH(1,($A231='Locations &amp; Fiber - Unserved'!$A:$A)*($B231='Locations &amp; Fiber - Unserved'!$B:$B),0)),E230)</f>
        <v>604137</v>
      </c>
      <c r="F231" s="64" cm="1">
        <f t="array" ref="F231">_xlfn.IFNA(INDEX('Locations &amp; Fiber - Unserved'!$D:$D,MATCH(1,($A231='Locations &amp; Fiber - Unserved'!$A:$A)*($B231='Locations &amp; Fiber - Unserved'!$B:$B),0)),F230)</f>
        <v>90656.105970000004</v>
      </c>
      <c r="G231" s="65" cm="1">
        <f t="array" ref="G231">_xlfn.IFNA(INDEX('Locations &amp; Fiber - Unserved'!$F:$F,MATCH(1,($A231='Locations &amp; Fiber - Unserved'!$A:$A)*($B231='Locations &amp; Fiber - Unserved'!$B:$B),0)),G230)</f>
        <v>0.39265217299999999</v>
      </c>
      <c r="H231" s="65" cm="1">
        <f t="array" ref="H231">_xlfn.IFNA(INDEX('Locations &amp; Fiber - Unserved'!$E:$E,MATCH(1,($A231='Locations &amp; Fiber - Unserved'!$A:$A)*($B231='Locations &amp; Fiber - Unserved'!$B:$B),0)),H230)</f>
        <v>0.80569399799999997</v>
      </c>
      <c r="I231" s="63" cm="1">
        <f t="array" ref="I231">_xlfn.IFNA(INDEX('Locations &amp; Fiber - Unserved'!$I:$I,MATCH(1,($A231='Locations &amp; Fiber - Unserved'!$A:$A)*($B231='Locations &amp; Fiber - Unserved'!$B:$B),0)),I230)</f>
        <v>0.949200771</v>
      </c>
      <c r="J231" s="63" cm="1">
        <f t="array" ref="J231">_xlfn.IFNA(INDEX('Locations &amp; Fiber - Unserved'!$J:$J,MATCH(1,($A231='Locations &amp; Fiber - Unserved'!$A:$A)*($B231='Locations &amp; Fiber - Unserved'!$B:$B),0)),J230)</f>
        <v>5.0454432E-2</v>
      </c>
      <c r="K231" s="63" cm="1">
        <f t="array" ref="K231">_xlfn.IFNA(INDEX('Locations &amp; Fiber - Unserved'!$K:$K,MATCH(1,($A231='Locations &amp; Fiber - Unserved'!$A:$A)*($B231='Locations &amp; Fiber - Unserved'!$B:$B),0)),K230)</f>
        <v>3.4499999999999998E-4</v>
      </c>
      <c r="L231" s="64" cm="1">
        <f t="array" ref="L231">_xlfn.IFNA(INDEX('Locations &amp; Fiber - Underserved'!$C:$C,MATCH(1,($A231='Locations &amp; Fiber - Underserved'!$A:$A)*($B231='Locations &amp; Fiber - Underserved'!$B:$B),0)),L230)</f>
        <v>120855</v>
      </c>
      <c r="M231" s="64" cm="1">
        <f t="array" ref="M231">_xlfn.IFNA(INDEX('Locations &amp; Fiber - Underserved'!$D:$D,MATCH(1,($A231='Locations &amp; Fiber - Underserved'!$A:$A)*($B231='Locations &amp; Fiber - Underserved'!$B:$B),0)),M230)</f>
        <v>16723.270130000001</v>
      </c>
      <c r="N231" s="65" cm="1">
        <f t="array" ref="N231">_xlfn.IFNA(INDEX('Locations &amp; Fiber - Underserved'!$F:$F,MATCH(1,($A231='Locations &amp; Fiber - Underserved'!$A:$A)*($B231='Locations &amp; Fiber - Underserved'!$B:$B),0)),N230)</f>
        <v>0.361071847</v>
      </c>
      <c r="O231" s="72" cm="1">
        <f t="array" ref="O231">_xlfn.IFNA(INDEX('Locations &amp; Fiber - Underserved'!$E:$E,MATCH(1,($A231='Locations &amp; Fiber - Underserved'!$A:$A)*($B231='Locations &amp; Fiber - Underserved'!$B:$B),0)),O230)</f>
        <v>0.74405665399999998</v>
      </c>
      <c r="P231" s="63" cm="1">
        <f t="array" ref="P231">_xlfn.IFNA(INDEX('Locations &amp; Fiber - Underserved'!$I:$I,MATCH(1,($A231='Locations &amp; Fiber - Underserved'!$A:$A)*($B231='Locations &amp; Fiber - Underserved'!$B:$B),0)),P230)</f>
        <v>0.88957341999999995</v>
      </c>
      <c r="Q231" s="63" cm="1">
        <f t="array" ref="Q231">_xlfn.IFNA(INDEX('Locations &amp; Fiber - Underserved'!$J:$J,MATCH(1,($A231='Locations &amp; Fiber - Underserved'!$A:$A)*($B231='Locations &amp; Fiber - Underserved'!$B:$B),0)),Q230)</f>
        <v>0.109478169</v>
      </c>
      <c r="R231" s="63" cm="1">
        <f t="array" ref="R231">_xlfn.IFNA(INDEX('Locations &amp; Fiber - Underserved'!$K:$K,MATCH(1,($A231='Locations &amp; Fiber - Underserved'!$A:$A)*($B231='Locations &amp; Fiber - Underserved'!$B:$B),0)),R230)</f>
        <v>9.4799999999999995E-4</v>
      </c>
      <c r="T231" s="66">
        <f>'Model Inputs &amp; Summary Results'!$F$44*I231</f>
        <v>43900.535658749999</v>
      </c>
      <c r="U231" s="66">
        <f>'Model Inputs &amp; Summary Results'!$F$45*J231</f>
        <v>3065.1067440000002</v>
      </c>
      <c r="V231" s="66">
        <f>'Model Inputs &amp; Summary Results'!$F$46*K231</f>
        <v>24.494999999999997</v>
      </c>
      <c r="W231" s="67">
        <f t="shared" si="94"/>
        <v>456044.00004655495</v>
      </c>
      <c r="X231" s="67">
        <f t="shared" si="95"/>
        <v>179066.66760189191</v>
      </c>
      <c r="Y231" s="68">
        <f t="shared" si="96"/>
        <v>8414367314.8654623</v>
      </c>
      <c r="Z231" s="68">
        <f t="shared" si="97"/>
        <v>3215696752.7370248</v>
      </c>
      <c r="AA231" s="66">
        <f>'Model Inputs &amp; Summary Results'!$F$40*I231</f>
        <v>36306.929490750001</v>
      </c>
      <c r="AB231" s="66">
        <f>'Model Inputs &amp; Summary Results'!$F$41*J231</f>
        <v>2434.426344</v>
      </c>
      <c r="AC231" s="66">
        <f>'Model Inputs &amp; Summary Results'!$F$42*K231</f>
        <v>17.767499999999998</v>
      </c>
      <c r="AD231" s="67">
        <f t="shared" si="98"/>
        <v>148092.99995344502</v>
      </c>
      <c r="AE231" s="67">
        <f t="shared" si="99"/>
        <v>58149.038237809087</v>
      </c>
      <c r="AF231" s="68">
        <f t="shared" si="100"/>
        <v>2253805744.8563361</v>
      </c>
      <c r="AG231" s="68">
        <f t="shared" si="112"/>
        <v>861331047.69867682</v>
      </c>
      <c r="AI231" s="68">
        <f t="shared" si="101"/>
        <v>10668173059.721798</v>
      </c>
      <c r="AJ231" s="68">
        <f t="shared" si="102"/>
        <v>17658.532848876657</v>
      </c>
      <c r="AK231" s="68">
        <f>MIN($AJ231*'Model Inputs &amp; Summary Results'!$F$26,'Model Inputs &amp; Summary Results'!$F$23)</f>
        <v>3000</v>
      </c>
      <c r="AL231" s="68">
        <f t="shared" si="103"/>
        <v>37859.671670590978</v>
      </c>
      <c r="AM231" s="68">
        <f t="shared" si="113"/>
        <v>34859.671670590978</v>
      </c>
      <c r="AN231" s="68">
        <f t="shared" si="104"/>
        <v>1812411000</v>
      </c>
      <c r="AO231" s="69">
        <f t="shared" si="105"/>
        <v>0.16988953871050755</v>
      </c>
      <c r="AP231" s="49" t="b">
        <f>AND(AM231&lt;'Model Inputs &amp; Summary Results'!$F$14,AO231&gt;=0.25)</f>
        <v>0</v>
      </c>
      <c r="AR231" s="68">
        <f t="shared" si="114"/>
        <v>4077027800.4357014</v>
      </c>
      <c r="AS231" s="68">
        <f t="shared" si="115"/>
        <v>6748.5153209217469</v>
      </c>
      <c r="AT231" s="68">
        <f>MIN($AS231*'Model Inputs &amp; Summary Results'!$F$26,'Model Inputs &amp; Summary Results'!$F$23)</f>
        <v>3000</v>
      </c>
      <c r="AU231" s="68">
        <f t="shared" si="116"/>
        <v>1812411000</v>
      </c>
      <c r="AV231" s="68">
        <f t="shared" si="117"/>
        <v>2264616800.4357014</v>
      </c>
      <c r="AX231" s="66">
        <f>'Model Inputs &amp; Summary Results'!$F$40*P231</f>
        <v>34026.183314999995</v>
      </c>
      <c r="AY231" s="66">
        <f>'Model Inputs &amp; Summary Results'!$F$41*Q231</f>
        <v>5282.3216542500004</v>
      </c>
      <c r="AZ231" s="66">
        <f>'Model Inputs &amp; Summary Results'!$F$42*R231</f>
        <v>48.821999999999996</v>
      </c>
      <c r="BA231" s="68">
        <f t="shared" si="106"/>
        <v>1717448982.4566145</v>
      </c>
      <c r="BB231" s="68">
        <f t="shared" si="118"/>
        <v>658183210.50150192</v>
      </c>
      <c r="BD231" s="68">
        <f t="shared" si="107"/>
        <v>14210.822741770009</v>
      </c>
      <c r="BE231" s="68">
        <f>MIN($BD231*'Model Inputs &amp; Summary Results'!$F$26,'Model Inputs &amp; Summary Results'!$F$23)</f>
        <v>3000</v>
      </c>
      <c r="BF231" s="68">
        <f t="shared" si="108"/>
        <v>29284.081015124113</v>
      </c>
      <c r="BG231" s="68">
        <f t="shared" si="121"/>
        <v>26284.081015124113</v>
      </c>
      <c r="BH231" s="68">
        <f t="shared" si="109"/>
        <v>362565000</v>
      </c>
      <c r="BI231" s="70">
        <f t="shared" si="110"/>
        <v>0.21110670750836058</v>
      </c>
      <c r="BJ231" s="49" t="b">
        <f>AND(BG231&lt;'Model Inputs &amp; Summary Results'!$F$14,BG231&lt;$BX$23,BI231&gt;=0.25)</f>
        <v>0</v>
      </c>
      <c r="BL231" s="68">
        <f t="shared" si="119"/>
        <v>5446.0569318729213</v>
      </c>
      <c r="BM231" s="68">
        <f>MIN($BL231*'Model Inputs &amp; Summary Results'!$F$26,'Model Inputs &amp; Summary Results'!$F$23)</f>
        <v>3000</v>
      </c>
      <c r="BN231" s="68">
        <f t="shared" si="120"/>
        <v>362565000</v>
      </c>
      <c r="BO231" s="68">
        <f t="shared" si="122"/>
        <v>1354883982.4566145</v>
      </c>
      <c r="BS231" s="49"/>
      <c r="BT231" s="49"/>
      <c r="BU231" s="49"/>
      <c r="BV231" s="49"/>
      <c r="BW231" s="49"/>
      <c r="BX231" s="49"/>
    </row>
    <row r="232" spans="1:76" x14ac:dyDescent="0.45">
      <c r="A232" s="49" t="str">
        <f t="shared" si="111"/>
        <v>TX</v>
      </c>
      <c r="B232" s="62">
        <v>0.93700000000000006</v>
      </c>
      <c r="C232" s="63" cm="1">
        <f t="array" ref="C232">_xlfn.IFNA(INDEX('Locations &amp; Fiber - Unserved'!$H:$H,MATCH(1,($A232='Locations &amp; Fiber - Unserved'!$A:$A)*($B232='Locations &amp; Fiber - Unserved'!$B:$B),0)),C231)</f>
        <v>0.24500823399999999</v>
      </c>
      <c r="D232" s="63" cm="1">
        <f t="array" ref="D232">_xlfn.IFNA(INDEX('Locations &amp; Fiber - Unserved'!$G:$G,MATCH(1,($A232='Locations &amp; Fiber - Unserved'!$A:$A)*($B232='Locations &amp; Fiber - Unserved'!$B:$B),0)),D231)</f>
        <v>0.75499176599999995</v>
      </c>
      <c r="E232" s="64" cm="1">
        <f t="array" ref="E232">_xlfn.IFNA(INDEX('Locations &amp; Fiber - Unserved'!$C:$C,MATCH(1,($A232='Locations &amp; Fiber - Unserved'!$A:$A)*($B232='Locations &amp; Fiber - Unserved'!$B:$B),0)),E231)</f>
        <v>604796</v>
      </c>
      <c r="F232" s="64" cm="1">
        <f t="array" ref="F232">_xlfn.IFNA(INDEX('Locations &amp; Fiber - Unserved'!$D:$D,MATCH(1,($A232='Locations &amp; Fiber - Unserved'!$A:$A)*($B232='Locations &amp; Fiber - Unserved'!$B:$B),0)),F231)</f>
        <v>91189.844519999999</v>
      </c>
      <c r="G232" s="65" cm="1">
        <f t="array" ref="G232">_xlfn.IFNA(INDEX('Locations &amp; Fiber - Unserved'!$F:$F,MATCH(1,($A232='Locations &amp; Fiber - Unserved'!$A:$A)*($B232='Locations &amp; Fiber - Unserved'!$B:$B),0)),G231)</f>
        <v>0.39489977799999998</v>
      </c>
      <c r="H232" s="65" cm="1">
        <f t="array" ref="H232">_xlfn.IFNA(INDEX('Locations &amp; Fiber - Unserved'!$E:$E,MATCH(1,($A232='Locations &amp; Fiber - Unserved'!$A:$A)*($B232='Locations &amp; Fiber - Unserved'!$B:$B),0)),H231)</f>
        <v>0.81489900900000001</v>
      </c>
      <c r="I232" s="63" cm="1">
        <f t="array" ref="I232">_xlfn.IFNA(INDEX('Locations &amp; Fiber - Unserved'!$I:$I,MATCH(1,($A232='Locations &amp; Fiber - Unserved'!$A:$A)*($B232='Locations &amp; Fiber - Unserved'!$B:$B),0)),I231)</f>
        <v>0.94941625100000004</v>
      </c>
      <c r="J232" s="63" cm="1">
        <f t="array" ref="J232">_xlfn.IFNA(INDEX('Locations &amp; Fiber - Unserved'!$J:$J,MATCH(1,($A232='Locations &amp; Fiber - Unserved'!$A:$A)*($B232='Locations &amp; Fiber - Unserved'!$B:$B),0)),J231)</f>
        <v>5.0200000000000002E-2</v>
      </c>
      <c r="K232" s="63" cm="1">
        <f t="array" ref="K232">_xlfn.IFNA(INDEX('Locations &amp; Fiber - Unserved'!$K:$K,MATCH(1,($A232='Locations &amp; Fiber - Unserved'!$A:$A)*($B232='Locations &amp; Fiber - Unserved'!$B:$B),0)),K231)</f>
        <v>3.4299999999999999E-4</v>
      </c>
      <c r="L232" s="64" cm="1">
        <f t="array" ref="L232">_xlfn.IFNA(INDEX('Locations &amp; Fiber - Underserved'!$C:$C,MATCH(1,($A232='Locations &amp; Fiber - Underserved'!$A:$A)*($B232='Locations &amp; Fiber - Underserved'!$B:$B),0)),L231)</f>
        <v>120971</v>
      </c>
      <c r="M232" s="64" cm="1">
        <f t="array" ref="M232">_xlfn.IFNA(INDEX('Locations &amp; Fiber - Underserved'!$D:$D,MATCH(1,($A232='Locations &amp; Fiber - Underserved'!$A:$A)*($B232='Locations &amp; Fiber - Underserved'!$B:$B),0)),M231)</f>
        <v>16810.167300000001</v>
      </c>
      <c r="N232" s="65" cm="1">
        <f t="array" ref="N232">_xlfn.IFNA(INDEX('Locations &amp; Fiber - Underserved'!$F:$F,MATCH(1,($A232='Locations &amp; Fiber - Underserved'!$A:$A)*($B232='Locations &amp; Fiber - Underserved'!$B:$B),0)),N231)</f>
        <v>0.36347226799999999</v>
      </c>
      <c r="O232" s="72" cm="1">
        <f t="array" ref="O232">_xlfn.IFNA(INDEX('Locations &amp; Fiber - Underserved'!$E:$E,MATCH(1,($A232='Locations &amp; Fiber - Underserved'!$A:$A)*($B232='Locations &amp; Fiber - Underserved'!$B:$B),0)),O231)</f>
        <v>0.75472171300000002</v>
      </c>
      <c r="P232" s="63" cm="1">
        <f t="array" ref="P232">_xlfn.IFNA(INDEX('Locations &amp; Fiber - Underserved'!$I:$I,MATCH(1,($A232='Locations &amp; Fiber - Underserved'!$A:$A)*($B232='Locations &amp; Fiber - Underserved'!$B:$B),0)),P231)</f>
        <v>0.89001939699999999</v>
      </c>
      <c r="Q232" s="63" cm="1">
        <f t="array" ref="Q232">_xlfn.IFNA(INDEX('Locations &amp; Fiber - Underserved'!$J:$J,MATCH(1,($A232='Locations &amp; Fiber - Underserved'!$A:$A)*($B232='Locations &amp; Fiber - Underserved'!$B:$B),0)),Q231)</f>
        <v>0.10903616200000001</v>
      </c>
      <c r="R232" s="63" cm="1">
        <f t="array" ref="R232">_xlfn.IFNA(INDEX('Locations &amp; Fiber - Underserved'!$K:$K,MATCH(1,($A232='Locations &amp; Fiber - Underserved'!$A:$A)*($B232='Locations &amp; Fiber - Underserved'!$B:$B),0)),R231)</f>
        <v>9.4399999999999996E-4</v>
      </c>
      <c r="T232" s="66">
        <f>'Model Inputs &amp; Summary Results'!$F$44*I232</f>
        <v>43910.501608750004</v>
      </c>
      <c r="U232" s="66">
        <f>'Model Inputs &amp; Summary Results'!$F$45*J232</f>
        <v>3049.65</v>
      </c>
      <c r="V232" s="66">
        <f>'Model Inputs &amp; Summary Results'!$F$46*K232</f>
        <v>24.352999999999998</v>
      </c>
      <c r="W232" s="67">
        <f t="shared" si="94"/>
        <v>456616.00010973599</v>
      </c>
      <c r="X232" s="67">
        <f t="shared" si="95"/>
        <v>180317.5570745827</v>
      </c>
      <c r="Y232" s="68">
        <f t="shared" si="96"/>
        <v>8472131091.4092731</v>
      </c>
      <c r="Z232" s="68">
        <f t="shared" si="97"/>
        <v>3234769522.2888341</v>
      </c>
      <c r="AA232" s="66">
        <f>'Model Inputs &amp; Summary Results'!$F$40*I232</f>
        <v>36315.17160075</v>
      </c>
      <c r="AB232" s="66">
        <f>'Model Inputs &amp; Summary Results'!$F$41*J232</f>
        <v>2422.15</v>
      </c>
      <c r="AC232" s="66">
        <f>'Model Inputs &amp; Summary Results'!$F$42*K232</f>
        <v>17.6645</v>
      </c>
      <c r="AD232" s="67">
        <f t="shared" si="98"/>
        <v>148179.99989026401</v>
      </c>
      <c r="AE232" s="67">
        <f t="shared" si="99"/>
        <v>58516.249060705275</v>
      </c>
      <c r="AF232" s="68">
        <f t="shared" si="100"/>
        <v>2267796419.0156584</v>
      </c>
      <c r="AG232" s="68">
        <f t="shared" si="112"/>
        <v>865874082.90059352</v>
      </c>
      <c r="AI232" s="68">
        <f t="shared" si="101"/>
        <v>10739927510.424931</v>
      </c>
      <c r="AJ232" s="68">
        <f t="shared" si="102"/>
        <v>17757.934097488956</v>
      </c>
      <c r="AK232" s="68">
        <f>MIN($AJ232*'Model Inputs &amp; Summary Results'!$F$26,'Model Inputs &amp; Summary Results'!$F$23)</f>
        <v>3000</v>
      </c>
      <c r="AL232" s="68">
        <f t="shared" si="103"/>
        <v>38287.626244026316</v>
      </c>
      <c r="AM232" s="68">
        <f t="shared" si="113"/>
        <v>35287.626244026316</v>
      </c>
      <c r="AN232" s="68">
        <f t="shared" si="104"/>
        <v>1814388000</v>
      </c>
      <c r="AO232" s="69">
        <f t="shared" si="105"/>
        <v>0.16893857041761476</v>
      </c>
      <c r="AP232" s="49" t="b">
        <f>AND(AM232&lt;'Model Inputs &amp; Summary Results'!$F$14,AO232&gt;=0.25)</f>
        <v>0</v>
      </c>
      <c r="AR232" s="68">
        <f t="shared" si="114"/>
        <v>4100643605.1894274</v>
      </c>
      <c r="AS232" s="68">
        <f t="shared" si="115"/>
        <v>6780.2095337757319</v>
      </c>
      <c r="AT232" s="68">
        <f>MIN($AS232*'Model Inputs &amp; Summary Results'!$F$26,'Model Inputs &amp; Summary Results'!$F$23)</f>
        <v>3000</v>
      </c>
      <c r="AU232" s="68">
        <f t="shared" si="116"/>
        <v>1814388000</v>
      </c>
      <c r="AV232" s="68">
        <f t="shared" si="117"/>
        <v>2286255605.1894274</v>
      </c>
      <c r="AX232" s="66">
        <f>'Model Inputs &amp; Summary Results'!$F$40*P232</f>
        <v>34043.24193525</v>
      </c>
      <c r="AY232" s="66">
        <f>'Model Inputs &amp; Summary Results'!$F$41*Q232</f>
        <v>5260.9948165000005</v>
      </c>
      <c r="AZ232" s="66">
        <f>'Model Inputs &amp; Summary Results'!$F$42*R232</f>
        <v>48.616</v>
      </c>
      <c r="BA232" s="68">
        <f t="shared" si="106"/>
        <v>1730329341.2271659</v>
      </c>
      <c r="BB232" s="68">
        <f t="shared" si="118"/>
        <v>661528038.48918295</v>
      </c>
      <c r="BD232" s="68">
        <f t="shared" si="107"/>
        <v>14303.670641948615</v>
      </c>
      <c r="BE232" s="68">
        <f>MIN($BD232*'Model Inputs &amp; Summary Results'!$F$26,'Model Inputs &amp; Summary Results'!$F$23)</f>
        <v>3000</v>
      </c>
      <c r="BF232" s="68">
        <f t="shared" si="108"/>
        <v>29700.452440237528</v>
      </c>
      <c r="BG232" s="68">
        <f t="shared" si="121"/>
        <v>26700.452440237528</v>
      </c>
      <c r="BH232" s="68">
        <f t="shared" si="109"/>
        <v>362913000</v>
      </c>
      <c r="BI232" s="70">
        <f t="shared" si="110"/>
        <v>0.20973637292806852</v>
      </c>
      <c r="BJ232" s="49" t="b">
        <f>AND(BG232&lt;'Model Inputs &amp; Summary Results'!$F$14,BG232&lt;$BX$23,BI232&gt;=0.25)</f>
        <v>0</v>
      </c>
      <c r="BL232" s="68">
        <f t="shared" si="119"/>
        <v>5468.484500328037</v>
      </c>
      <c r="BM232" s="68">
        <f>MIN($BL232*'Model Inputs &amp; Summary Results'!$F$26,'Model Inputs &amp; Summary Results'!$F$23)</f>
        <v>3000</v>
      </c>
      <c r="BN232" s="68">
        <f t="shared" si="120"/>
        <v>362913000</v>
      </c>
      <c r="BO232" s="68">
        <f t="shared" si="122"/>
        <v>1367416341.2271659</v>
      </c>
      <c r="BS232" s="49"/>
      <c r="BT232" s="49"/>
      <c r="BU232" s="49"/>
      <c r="BV232" s="49"/>
      <c r="BW232" s="49"/>
      <c r="BX232" s="49"/>
    </row>
    <row r="233" spans="1:76" x14ac:dyDescent="0.45">
      <c r="A233" s="49" t="str">
        <f t="shared" si="111"/>
        <v>TX</v>
      </c>
      <c r="B233" s="62">
        <v>0.93799999999999994</v>
      </c>
      <c r="C233" s="63" cm="1">
        <f t="array" ref="C233">_xlfn.IFNA(INDEX('Locations &amp; Fiber - Unserved'!$H:$H,MATCH(1,($A233='Locations &amp; Fiber - Unserved'!$A:$A)*($B233='Locations &amp; Fiber - Unserved'!$B:$B),0)),C232)</f>
        <v>0.24493304900000001</v>
      </c>
      <c r="D233" s="63" cm="1">
        <f t="array" ref="D233">_xlfn.IFNA(INDEX('Locations &amp; Fiber - Unserved'!$G:$G,MATCH(1,($A233='Locations &amp; Fiber - Unserved'!$A:$A)*($B233='Locations &amp; Fiber - Unserved'!$B:$B),0)),D232)</f>
        <v>0.75506695099999999</v>
      </c>
      <c r="E233" s="64" cm="1">
        <f t="array" ref="E233">_xlfn.IFNA(INDEX('Locations &amp; Fiber - Unserved'!$C:$C,MATCH(1,($A233='Locations &amp; Fiber - Unserved'!$A:$A)*($B233='Locations &amp; Fiber - Unserved'!$B:$B),0)),E232)</f>
        <v>605443</v>
      </c>
      <c r="F233" s="64" cm="1">
        <f t="array" ref="F233">_xlfn.IFNA(INDEX('Locations &amp; Fiber - Unserved'!$D:$D,MATCH(1,($A233='Locations &amp; Fiber - Unserved'!$A:$A)*($B233='Locations &amp; Fiber - Unserved'!$B:$B),0)),F232)</f>
        <v>91720.202340000003</v>
      </c>
      <c r="G233" s="65" cm="1">
        <f t="array" ref="G233">_xlfn.IFNA(INDEX('Locations &amp; Fiber - Unserved'!$F:$F,MATCH(1,($A233='Locations &amp; Fiber - Unserved'!$A:$A)*($B233='Locations &amp; Fiber - Unserved'!$B:$B),0)),G232)</f>
        <v>0.39726681000000003</v>
      </c>
      <c r="H233" s="65" cm="1">
        <f t="array" ref="H233">_xlfn.IFNA(INDEX('Locations &amp; Fiber - Unserved'!$E:$E,MATCH(1,($A233='Locations &amp; Fiber - Unserved'!$A:$A)*($B233='Locations &amp; Fiber - Unserved'!$B:$B),0)),H232)</f>
        <v>0.82423694800000002</v>
      </c>
      <c r="I233" s="63" cm="1">
        <f t="array" ref="I233">_xlfn.IFNA(INDEX('Locations &amp; Fiber - Unserved'!$I:$I,MATCH(1,($A233='Locations &amp; Fiber - Unserved'!$A:$A)*($B233='Locations &amp; Fiber - Unserved'!$B:$B),0)),I232)</f>
        <v>0.94965662500000003</v>
      </c>
      <c r="J233" s="63" cm="1">
        <f t="array" ref="J233">_xlfn.IFNA(INDEX('Locations &amp; Fiber - Unserved'!$J:$J,MATCH(1,($A233='Locations &amp; Fiber - Unserved'!$A:$A)*($B233='Locations &amp; Fiber - Unserved'!$B:$B),0)),J232)</f>
        <v>0.05</v>
      </c>
      <c r="K233" s="63" cm="1">
        <f t="array" ref="K233">_xlfn.IFNA(INDEX('Locations &amp; Fiber - Unserved'!$K:$K,MATCH(1,($A233='Locations &amp; Fiber - Unserved'!$A:$A)*($B233='Locations &amp; Fiber - Unserved'!$B:$B),0)),K232)</f>
        <v>3.4099999999999999E-4</v>
      </c>
      <c r="L233" s="64" cm="1">
        <f t="array" ref="L233">_xlfn.IFNA(INDEX('Locations &amp; Fiber - Underserved'!$C:$C,MATCH(1,($A233='Locations &amp; Fiber - Underserved'!$A:$A)*($B233='Locations &amp; Fiber - Underserved'!$B:$B),0)),L232)</f>
        <v>121101</v>
      </c>
      <c r="M233" s="64" cm="1">
        <f t="array" ref="M233">_xlfn.IFNA(INDEX('Locations &amp; Fiber - Underserved'!$D:$D,MATCH(1,($A233='Locations &amp; Fiber - Underserved'!$A:$A)*($B233='Locations &amp; Fiber - Underserved'!$B:$B),0)),M232)</f>
        <v>16908.672770000001</v>
      </c>
      <c r="N233" s="65" cm="1">
        <f t="array" ref="N233">_xlfn.IFNA(INDEX('Locations &amp; Fiber - Underserved'!$F:$F,MATCH(1,($A233='Locations &amp; Fiber - Underserved'!$A:$A)*($B233='Locations &amp; Fiber - Underserved'!$B:$B),0)),N232)</f>
        <v>0.36546951</v>
      </c>
      <c r="O233" s="72" cm="1">
        <f t="array" ref="O233">_xlfn.IFNA(INDEX('Locations &amp; Fiber - Underserved'!$E:$E,MATCH(1,($A233='Locations &amp; Fiber - Underserved'!$A:$A)*($B233='Locations &amp; Fiber - Underserved'!$B:$B),0)),O232)</f>
        <v>0.76040370300000004</v>
      </c>
      <c r="P233" s="63" cm="1">
        <f t="array" ref="P233">_xlfn.IFNA(INDEX('Locations &amp; Fiber - Underserved'!$I:$I,MATCH(1,($A233='Locations &amp; Fiber - Underserved'!$A:$A)*($B233='Locations &amp; Fiber - Underserved'!$B:$B),0)),P232)</f>
        <v>0.89034823399999996</v>
      </c>
      <c r="Q233" s="63" cm="1">
        <f t="array" ref="Q233">_xlfn.IFNA(INDEX('Locations &amp; Fiber - Underserved'!$J:$J,MATCH(1,($A233='Locations &amp; Fiber - Underserved'!$A:$A)*($B233='Locations &amp; Fiber - Underserved'!$B:$B),0)),Q232)</f>
        <v>0.108710812</v>
      </c>
      <c r="R233" s="63" cm="1">
        <f t="array" ref="R233">_xlfn.IFNA(INDEX('Locations &amp; Fiber - Underserved'!$K:$K,MATCH(1,($A233='Locations &amp; Fiber - Underserved'!$A:$A)*($B233='Locations &amp; Fiber - Underserved'!$B:$B),0)),R232)</f>
        <v>9.41E-4</v>
      </c>
      <c r="T233" s="66">
        <f>'Model Inputs &amp; Summary Results'!$F$44*I233</f>
        <v>43921.618906249998</v>
      </c>
      <c r="U233" s="66">
        <f>'Model Inputs &amp; Summary Results'!$F$45*J233</f>
        <v>3037.5</v>
      </c>
      <c r="V233" s="66">
        <f>'Model Inputs &amp; Summary Results'!$F$46*K233</f>
        <v>24.210999999999999</v>
      </c>
      <c r="W233" s="67">
        <f t="shared" si="94"/>
        <v>457150.00001429301</v>
      </c>
      <c r="X233" s="67">
        <f t="shared" si="95"/>
        <v>181610.52219717816</v>
      </c>
      <c r="Y233" s="68">
        <f t="shared" si="96"/>
        <v>8532667078.83636</v>
      </c>
      <c r="Z233" s="68">
        <f t="shared" si="97"/>
        <v>3253825510.152719</v>
      </c>
      <c r="AA233" s="66">
        <f>'Model Inputs &amp; Summary Results'!$F$40*I233</f>
        <v>36324.365906250001</v>
      </c>
      <c r="AB233" s="66">
        <f>'Model Inputs &amp; Summary Results'!$F$41*J233</f>
        <v>2412.5</v>
      </c>
      <c r="AC233" s="66">
        <f>'Model Inputs &amp; Summary Results'!$F$42*K233</f>
        <v>17.561499999999999</v>
      </c>
      <c r="AD233" s="67">
        <f t="shared" si="98"/>
        <v>148292.99998570702</v>
      </c>
      <c r="AE233" s="67">
        <f t="shared" si="99"/>
        <v>58911.887049651879</v>
      </c>
      <c r="AF233" s="68">
        <f t="shared" si="100"/>
        <v>2283096450.0309334</v>
      </c>
      <c r="AG233" s="68">
        <f t="shared" si="112"/>
        <v>870630179.5924356</v>
      </c>
      <c r="AI233" s="68">
        <f t="shared" si="101"/>
        <v>10815763528.867294</v>
      </c>
      <c r="AJ233" s="68">
        <f t="shared" si="102"/>
        <v>17864.214350264672</v>
      </c>
      <c r="AK233" s="68">
        <f>MIN($AJ233*'Model Inputs &amp; Summary Results'!$F$26,'Model Inputs &amp; Summary Results'!$F$23)</f>
        <v>3000</v>
      </c>
      <c r="AL233" s="68">
        <f t="shared" si="103"/>
        <v>38725.396448804626</v>
      </c>
      <c r="AM233" s="68">
        <f t="shared" si="113"/>
        <v>35725.396448804626</v>
      </c>
      <c r="AN233" s="68">
        <f t="shared" si="104"/>
        <v>1816329000</v>
      </c>
      <c r="AO233" s="69">
        <f t="shared" si="105"/>
        <v>0.16793349772785013</v>
      </c>
      <c r="AP233" s="49" t="b">
        <f>AND(AM233&lt;'Model Inputs &amp; Summary Results'!$F$14,AO233&gt;=0.25)</f>
        <v>0</v>
      </c>
      <c r="AR233" s="68">
        <f t="shared" si="114"/>
        <v>4124455689.7451544</v>
      </c>
      <c r="AS233" s="68">
        <f t="shared" si="115"/>
        <v>6812.2939562356069</v>
      </c>
      <c r="AT233" s="68">
        <f>MIN($AS233*'Model Inputs &amp; Summary Results'!$F$26,'Model Inputs &amp; Summary Results'!$F$23)</f>
        <v>3000</v>
      </c>
      <c r="AU233" s="68">
        <f t="shared" si="116"/>
        <v>1816329000</v>
      </c>
      <c r="AV233" s="68">
        <f t="shared" si="117"/>
        <v>2308126689.7451544</v>
      </c>
      <c r="AX233" s="66">
        <f>'Model Inputs &amp; Summary Results'!$F$40*P233</f>
        <v>34055.819950500001</v>
      </c>
      <c r="AY233" s="66">
        <f>'Model Inputs &amp; Summary Results'!$F$41*Q233</f>
        <v>5245.296679</v>
      </c>
      <c r="AZ233" s="66">
        <f>'Model Inputs &amp; Summary Results'!$F$42*R233</f>
        <v>48.461500000000001</v>
      </c>
      <c r="BA233" s="68">
        <f t="shared" si="106"/>
        <v>1741562083.7359121</v>
      </c>
      <c r="BB233" s="68">
        <f t="shared" si="118"/>
        <v>665349140.22926414</v>
      </c>
      <c r="BD233" s="68">
        <f t="shared" si="107"/>
        <v>14381.071037695081</v>
      </c>
      <c r="BE233" s="68">
        <f>MIN($BD233*'Model Inputs &amp; Summary Results'!$F$26,'Model Inputs &amp; Summary Results'!$F$23)</f>
        <v>3000</v>
      </c>
      <c r="BF233" s="68">
        <f t="shared" si="108"/>
        <v>29921.564921159614</v>
      </c>
      <c r="BG233" s="68">
        <f t="shared" si="121"/>
        <v>26921.564921159614</v>
      </c>
      <c r="BH233" s="68">
        <f t="shared" si="109"/>
        <v>363303000</v>
      </c>
      <c r="BI233" s="70">
        <f t="shared" si="110"/>
        <v>0.20860755030946732</v>
      </c>
      <c r="BJ233" s="49" t="b">
        <f>AND(BG233&lt;'Model Inputs &amp; Summary Results'!$F$14,BG233&lt;$BX$23,BI233&gt;=0.25)</f>
        <v>0</v>
      </c>
      <c r="BL233" s="68">
        <f t="shared" si="119"/>
        <v>5494.1671846579648</v>
      </c>
      <c r="BM233" s="68">
        <f>MIN($BL233*'Model Inputs &amp; Summary Results'!$F$26,'Model Inputs &amp; Summary Results'!$F$23)</f>
        <v>3000</v>
      </c>
      <c r="BN233" s="68">
        <f t="shared" si="120"/>
        <v>363303000</v>
      </c>
      <c r="BO233" s="68">
        <f t="shared" si="122"/>
        <v>1378259083.7359121</v>
      </c>
      <c r="BS233" s="49"/>
      <c r="BT233" s="49"/>
      <c r="BU233" s="49"/>
      <c r="BV233" s="49"/>
      <c r="BW233" s="49"/>
      <c r="BX233" s="49"/>
    </row>
    <row r="234" spans="1:76" x14ac:dyDescent="0.45">
      <c r="A234" s="49" t="str">
        <f t="shared" si="111"/>
        <v>TX</v>
      </c>
      <c r="B234" s="62">
        <v>0.93899999999999995</v>
      </c>
      <c r="C234" s="63" cm="1">
        <f t="array" ref="C234">_xlfn.IFNA(INDEX('Locations &amp; Fiber - Unserved'!$H:$H,MATCH(1,($A234='Locations &amp; Fiber - Unserved'!$A:$A)*($B234='Locations &amp; Fiber - Unserved'!$B:$B),0)),C233)</f>
        <v>0.244907017</v>
      </c>
      <c r="D234" s="63" cm="1">
        <f t="array" ref="D234">_xlfn.IFNA(INDEX('Locations &amp; Fiber - Unserved'!$G:$G,MATCH(1,($A234='Locations &amp; Fiber - Unserved'!$A:$A)*($B234='Locations &amp; Fiber - Unserved'!$B:$B),0)),D233)</f>
        <v>0.75509298300000005</v>
      </c>
      <c r="E234" s="64" cm="1">
        <f t="array" ref="E234">_xlfn.IFNA(INDEX('Locations &amp; Fiber - Unserved'!$C:$C,MATCH(1,($A234='Locations &amp; Fiber - Unserved'!$A:$A)*($B234='Locations &amp; Fiber - Unserved'!$B:$B),0)),E233)</f>
        <v>606079</v>
      </c>
      <c r="F234" s="64" cm="1">
        <f t="array" ref="F234">_xlfn.IFNA(INDEX('Locations &amp; Fiber - Unserved'!$D:$D,MATCH(1,($A234='Locations &amp; Fiber - Unserved'!$A:$A)*($B234='Locations &amp; Fiber - Unserved'!$B:$B),0)),F233)</f>
        <v>92249.00301</v>
      </c>
      <c r="G234" s="65" cm="1">
        <f t="array" ref="G234">_xlfn.IFNA(INDEX('Locations &amp; Fiber - Unserved'!$F:$F,MATCH(1,($A234='Locations &amp; Fiber - Unserved'!$A:$A)*($B234='Locations &amp; Fiber - Unserved'!$B:$B),0)),G233)</f>
        <v>0.399631819</v>
      </c>
      <c r="H234" s="65" cm="1">
        <f t="array" ref="H234">_xlfn.IFNA(INDEX('Locations &amp; Fiber - Unserved'!$E:$E,MATCH(1,($A234='Locations &amp; Fiber - Unserved'!$A:$A)*($B234='Locations &amp; Fiber - Unserved'!$B:$B),0)),H233)</f>
        <v>0.83912815799999996</v>
      </c>
      <c r="I234" s="63" cm="1">
        <f t="array" ref="I234">_xlfn.IFNA(INDEX('Locations &amp; Fiber - Unserved'!$I:$I,MATCH(1,($A234='Locations &amp; Fiber - Unserved'!$A:$A)*($B234='Locations &amp; Fiber - Unserved'!$B:$B),0)),I233)</f>
        <v>0.94988208600000001</v>
      </c>
      <c r="J234" s="63" cm="1">
        <f t="array" ref="J234">_xlfn.IFNA(INDEX('Locations &amp; Fiber - Unserved'!$J:$J,MATCH(1,($A234='Locations &amp; Fiber - Unserved'!$A:$A)*($B234='Locations &amp; Fiber - Unserved'!$B:$B),0)),J233)</f>
        <v>4.9799999999999997E-2</v>
      </c>
      <c r="K234" s="63" cm="1">
        <f t="array" ref="K234">_xlfn.IFNA(INDEX('Locations &amp; Fiber - Unserved'!$K:$K,MATCH(1,($A234='Locations &amp; Fiber - Unserved'!$A:$A)*($B234='Locations &amp; Fiber - Unserved'!$B:$B),0)),K233)</f>
        <v>3.4000000000000002E-4</v>
      </c>
      <c r="L234" s="64" cm="1">
        <f t="array" ref="L234">_xlfn.IFNA(INDEX('Locations &amp; Fiber - Underserved'!$C:$C,MATCH(1,($A234='Locations &amp; Fiber - Underserved'!$A:$A)*($B234='Locations &amp; Fiber - Underserved'!$B:$B),0)),L233)</f>
        <v>121231</v>
      </c>
      <c r="M234" s="64" cm="1">
        <f t="array" ref="M234">_xlfn.IFNA(INDEX('Locations &amp; Fiber - Underserved'!$D:$D,MATCH(1,($A234='Locations &amp; Fiber - Underserved'!$A:$A)*($B234='Locations &amp; Fiber - Underserved'!$B:$B),0)),M233)</f>
        <v>17007.89042</v>
      </c>
      <c r="N234" s="65" cm="1">
        <f t="array" ref="N234">_xlfn.IFNA(INDEX('Locations &amp; Fiber - Underserved'!$F:$F,MATCH(1,($A234='Locations &amp; Fiber - Underserved'!$A:$A)*($B234='Locations &amp; Fiber - Underserved'!$B:$B),0)),N233)</f>
        <v>0.36773269200000003</v>
      </c>
      <c r="O234" s="72" cm="1">
        <f t="array" ref="O234">_xlfn.IFNA(INDEX('Locations &amp; Fiber - Underserved'!$E:$E,MATCH(1,($A234='Locations &amp; Fiber - Underserved'!$A:$A)*($B234='Locations &amp; Fiber - Underserved'!$B:$B),0)),O233)</f>
        <v>0.76701093799999998</v>
      </c>
      <c r="P234" s="63" cm="1">
        <f t="array" ref="P234">_xlfn.IFNA(INDEX('Locations &amp; Fiber - Underserved'!$I:$I,MATCH(1,($A234='Locations &amp; Fiber - Underserved'!$A:$A)*($B234='Locations &amp; Fiber - Underserved'!$B:$B),0)),P233)</f>
        <v>0.89087535399999995</v>
      </c>
      <c r="Q234" s="63" cm="1">
        <f t="array" ref="Q234">_xlfn.IFNA(INDEX('Locations &amp; Fiber - Underserved'!$J:$J,MATCH(1,($A234='Locations &amp; Fiber - Underserved'!$A:$A)*($B234='Locations &amp; Fiber - Underserved'!$B:$B),0)),Q233)</f>
        <v>0.10818839</v>
      </c>
      <c r="R234" s="63" cm="1">
        <f t="array" ref="R234">_xlfn.IFNA(INDEX('Locations &amp; Fiber - Underserved'!$K:$K,MATCH(1,($A234='Locations &amp; Fiber - Underserved'!$A:$A)*($B234='Locations &amp; Fiber - Underserved'!$B:$B),0)),R233)</f>
        <v>9.3599999999999998E-4</v>
      </c>
      <c r="T234" s="66">
        <f>'Model Inputs &amp; Summary Results'!$F$44*I234</f>
        <v>43932.0464775</v>
      </c>
      <c r="U234" s="66">
        <f>'Model Inputs &amp; Summary Results'!$F$45*J234</f>
        <v>3025.35</v>
      </c>
      <c r="V234" s="66">
        <f>'Model Inputs &amp; Summary Results'!$F$46*K234</f>
        <v>24.14</v>
      </c>
      <c r="W234" s="67">
        <f t="shared" si="94"/>
        <v>457646.00004365703</v>
      </c>
      <c r="X234" s="67">
        <f t="shared" si="95"/>
        <v>182889.90345552075</v>
      </c>
      <c r="Y234" s="68">
        <f t="shared" si="96"/>
        <v>8592448670.5620003</v>
      </c>
      <c r="Z234" s="68">
        <f t="shared" si="97"/>
        <v>3272572912.7578235</v>
      </c>
      <c r="AA234" s="66">
        <f>'Model Inputs &amp; Summary Results'!$F$40*I234</f>
        <v>36332.989789500003</v>
      </c>
      <c r="AB234" s="66">
        <f>'Model Inputs &amp; Summary Results'!$F$41*J234</f>
        <v>2402.85</v>
      </c>
      <c r="AC234" s="66">
        <f>'Model Inputs &amp; Summary Results'!$F$42*K234</f>
        <v>17.510000000000002</v>
      </c>
      <c r="AD234" s="67">
        <f t="shared" si="98"/>
        <v>148432.999956343</v>
      </c>
      <c r="AE234" s="67">
        <f t="shared" si="99"/>
        <v>59318.549772180275</v>
      </c>
      <c r="AF234" s="68">
        <f t="shared" si="100"/>
        <v>2298792508.327168</v>
      </c>
      <c r="AG234" s="68">
        <f t="shared" si="112"/>
        <v>875532270.62921202</v>
      </c>
      <c r="AI234" s="68">
        <f t="shared" si="101"/>
        <v>10891241178.889168</v>
      </c>
      <c r="AJ234" s="68">
        <f t="shared" si="102"/>
        <v>17970.002555589566</v>
      </c>
      <c r="AK234" s="68">
        <f>MIN($AJ234*'Model Inputs &amp; Summary Results'!$F$26,'Model Inputs &amp; Summary Results'!$F$23)</f>
        <v>3000</v>
      </c>
      <c r="AL234" s="68">
        <f t="shared" si="103"/>
        <v>39423.530164374381</v>
      </c>
      <c r="AM234" s="68">
        <f t="shared" si="113"/>
        <v>36423.530164374381</v>
      </c>
      <c r="AN234" s="68">
        <f t="shared" si="104"/>
        <v>1818237000</v>
      </c>
      <c r="AO234" s="69">
        <f t="shared" si="105"/>
        <v>0.16694488443836369</v>
      </c>
      <c r="AP234" s="49" t="b">
        <f>AND(AM234&lt;'Model Inputs &amp; Summary Results'!$F$14,AO234&gt;=0.25)</f>
        <v>0</v>
      </c>
      <c r="AR234" s="68">
        <f t="shared" si="114"/>
        <v>4148105183.3870354</v>
      </c>
      <c r="AS234" s="68">
        <f t="shared" si="115"/>
        <v>6844.1658321556024</v>
      </c>
      <c r="AT234" s="68">
        <f>MIN($AS234*'Model Inputs &amp; Summary Results'!$F$26,'Model Inputs &amp; Summary Results'!$F$23)</f>
        <v>3000</v>
      </c>
      <c r="AU234" s="68">
        <f t="shared" si="116"/>
        <v>1818237000</v>
      </c>
      <c r="AV234" s="68">
        <f t="shared" si="117"/>
        <v>2329868183.3870354</v>
      </c>
      <c r="AX234" s="66">
        <f>'Model Inputs &amp; Summary Results'!$F$40*P234</f>
        <v>34075.982290499996</v>
      </c>
      <c r="AY234" s="66">
        <f>'Model Inputs &amp; Summary Results'!$F$41*Q234</f>
        <v>5220.0898175000002</v>
      </c>
      <c r="AZ234" s="66">
        <f>'Model Inputs &amp; Summary Results'!$F$42*R234</f>
        <v>48.204000000000001</v>
      </c>
      <c r="BA234" s="68">
        <f t="shared" si="106"/>
        <v>1753991513.5135252</v>
      </c>
      <c r="BB234" s="68">
        <f t="shared" si="118"/>
        <v>669163136.69908798</v>
      </c>
      <c r="BD234" s="68">
        <f t="shared" si="107"/>
        <v>14468.17656798612</v>
      </c>
      <c r="BE234" s="68">
        <f>MIN($BD234*'Model Inputs &amp; Summary Results'!$F$26,'Model Inputs &amp; Summary Results'!$F$23)</f>
        <v>3000</v>
      </c>
      <c r="BF234" s="68">
        <f t="shared" si="108"/>
        <v>30177.490122528063</v>
      </c>
      <c r="BG234" s="68">
        <f t="shared" si="121"/>
        <v>27177.490122528063</v>
      </c>
      <c r="BH234" s="68">
        <f t="shared" si="109"/>
        <v>363693000</v>
      </c>
      <c r="BI234" s="70">
        <f t="shared" si="110"/>
        <v>0.20735163038016347</v>
      </c>
      <c r="BJ234" s="49" t="b">
        <f>AND(BG234&lt;'Model Inputs &amp; Summary Results'!$F$14,BG234&lt;$BX$23,BI234&gt;=0.25)</f>
        <v>0</v>
      </c>
      <c r="BL234" s="68">
        <f t="shared" si="119"/>
        <v>5519.7361788576191</v>
      </c>
      <c r="BM234" s="68">
        <f>MIN($BL234*'Model Inputs &amp; Summary Results'!$F$26,'Model Inputs &amp; Summary Results'!$F$23)</f>
        <v>3000</v>
      </c>
      <c r="BN234" s="68">
        <f t="shared" si="120"/>
        <v>363693000</v>
      </c>
      <c r="BO234" s="68">
        <f t="shared" si="122"/>
        <v>1390298513.5135252</v>
      </c>
      <c r="BS234" s="49"/>
      <c r="BT234" s="49"/>
      <c r="BU234" s="49"/>
      <c r="BV234" s="49"/>
      <c r="BW234" s="49"/>
      <c r="BX234" s="49"/>
    </row>
    <row r="235" spans="1:76" x14ac:dyDescent="0.45">
      <c r="A235" s="49" t="str">
        <f t="shared" si="111"/>
        <v>TX</v>
      </c>
      <c r="B235" s="62">
        <v>0.94</v>
      </c>
      <c r="C235" s="63" cm="1">
        <f t="array" ref="C235">_xlfn.IFNA(INDEX('Locations &amp; Fiber - Unserved'!$H:$H,MATCH(1,($A235='Locations &amp; Fiber - Unserved'!$A:$A)*($B235='Locations &amp; Fiber - Unserved'!$B:$B),0)),C234)</f>
        <v>0.244832571</v>
      </c>
      <c r="D235" s="63" cm="1">
        <f t="array" ref="D235">_xlfn.IFNA(INDEX('Locations &amp; Fiber - Unserved'!$G:$G,MATCH(1,($A235='Locations &amp; Fiber - Unserved'!$A:$A)*($B235='Locations &amp; Fiber - Unserved'!$B:$B),0)),D234)</f>
        <v>0.755167429</v>
      </c>
      <c r="E235" s="64" cm="1">
        <f t="array" ref="E235">_xlfn.IFNA(INDEX('Locations &amp; Fiber - Unserved'!$C:$C,MATCH(1,($A235='Locations &amp; Fiber - Unserved'!$A:$A)*($B235='Locations &amp; Fiber - Unserved'!$B:$B),0)),E234)</f>
        <v>606733</v>
      </c>
      <c r="F235" s="64" cm="1">
        <f t="array" ref="F235">_xlfn.IFNA(INDEX('Locations &amp; Fiber - Unserved'!$D:$D,MATCH(1,($A235='Locations &amp; Fiber - Unserved'!$A:$A)*($B235='Locations &amp; Fiber - Unserved'!$B:$B),0)),F234)</f>
        <v>92801.590679999994</v>
      </c>
      <c r="G235" s="65" cm="1">
        <f t="array" ref="G235">_xlfn.IFNA(INDEX('Locations &amp; Fiber - Unserved'!$F:$F,MATCH(1,($A235='Locations &amp; Fiber - Unserved'!$A:$A)*($B235='Locations &amp; Fiber - Unserved'!$B:$B),0)),G234)</f>
        <v>0.40202130600000002</v>
      </c>
      <c r="H235" s="65" cm="1">
        <f t="array" ref="H235">_xlfn.IFNA(INDEX('Locations &amp; Fiber - Unserved'!$E:$E,MATCH(1,($A235='Locations &amp; Fiber - Unserved'!$A:$A)*($B235='Locations &amp; Fiber - Unserved'!$B:$B),0)),H234)</f>
        <v>0.850197973</v>
      </c>
      <c r="I235" s="63" cm="1">
        <f t="array" ref="I235">_xlfn.IFNA(INDEX('Locations &amp; Fiber - Unserved'!$I:$I,MATCH(1,($A235='Locations &amp; Fiber - Unserved'!$A:$A)*($B235='Locations &amp; Fiber - Unserved'!$B:$B),0)),I234)</f>
        <v>0.95006826899999997</v>
      </c>
      <c r="J235" s="63" cm="1">
        <f t="array" ref="J235">_xlfn.IFNA(INDEX('Locations &amp; Fiber - Unserved'!$J:$J,MATCH(1,($A235='Locations &amp; Fiber - Unserved'!$A:$A)*($B235='Locations &amp; Fiber - Unserved'!$B:$B),0)),J234)</f>
        <v>4.9599999999999998E-2</v>
      </c>
      <c r="K235" s="63" cm="1">
        <f t="array" ref="K235">_xlfn.IFNA(INDEX('Locations &amp; Fiber - Unserved'!$K:$K,MATCH(1,($A235='Locations &amp; Fiber - Unserved'!$A:$A)*($B235='Locations &amp; Fiber - Unserved'!$B:$B),0)),K234)</f>
        <v>3.39E-4</v>
      </c>
      <c r="L235" s="64" cm="1">
        <f t="array" ref="L235">_xlfn.IFNA(INDEX('Locations &amp; Fiber - Underserved'!$C:$C,MATCH(1,($A235='Locations &amp; Fiber - Underserved'!$A:$A)*($B235='Locations &amp; Fiber - Underserved'!$B:$B),0)),L234)</f>
        <v>121371</v>
      </c>
      <c r="M235" s="64" cm="1">
        <f t="array" ref="M235">_xlfn.IFNA(INDEX('Locations &amp; Fiber - Underserved'!$D:$D,MATCH(1,($A235='Locations &amp; Fiber - Underserved'!$A:$A)*($B235='Locations &amp; Fiber - Underserved'!$B:$B),0)),M234)</f>
        <v>17115.607899999999</v>
      </c>
      <c r="N235" s="65" cm="1">
        <f t="array" ref="N235">_xlfn.IFNA(INDEX('Locations &amp; Fiber - Underserved'!$F:$F,MATCH(1,($A235='Locations &amp; Fiber - Underserved'!$A:$A)*($B235='Locations &amp; Fiber - Underserved'!$B:$B),0)),N234)</f>
        <v>0.36988673599999999</v>
      </c>
      <c r="O235" s="72" cm="1">
        <f t="array" ref="O235">_xlfn.IFNA(INDEX('Locations &amp; Fiber - Underserved'!$E:$E,MATCH(1,($A235='Locations &amp; Fiber - Underserved'!$A:$A)*($B235='Locations &amp; Fiber - Underserved'!$B:$B),0)),O234)</f>
        <v>0.77474208099999997</v>
      </c>
      <c r="P235" s="63" cm="1">
        <f t="array" ref="P235">_xlfn.IFNA(INDEX('Locations &amp; Fiber - Underserved'!$I:$I,MATCH(1,($A235='Locations &amp; Fiber - Underserved'!$A:$A)*($B235='Locations &amp; Fiber - Underserved'!$B:$B),0)),P234)</f>
        <v>0.89130625699999999</v>
      </c>
      <c r="Q235" s="63" cm="1">
        <f t="array" ref="Q235">_xlfn.IFNA(INDEX('Locations &amp; Fiber - Underserved'!$J:$J,MATCH(1,($A235='Locations &amp; Fiber - Underserved'!$A:$A)*($B235='Locations &amp; Fiber - Underserved'!$B:$B),0)),Q234)</f>
        <v>0.10776147</v>
      </c>
      <c r="R235" s="63" cm="1">
        <f t="array" ref="R235">_xlfn.IFNA(INDEX('Locations &amp; Fiber - Underserved'!$K:$K,MATCH(1,($A235='Locations &amp; Fiber - Underserved'!$A:$A)*($B235='Locations &amp; Fiber - Underserved'!$B:$B),0)),R234)</f>
        <v>9.3199999999999999E-4</v>
      </c>
      <c r="T235" s="66">
        <f>'Model Inputs &amp; Summary Results'!$F$44*I235</f>
        <v>43940.657441249998</v>
      </c>
      <c r="U235" s="66">
        <f>'Model Inputs &amp; Summary Results'!$F$45*J235</f>
        <v>3013.2</v>
      </c>
      <c r="V235" s="66">
        <f>'Model Inputs &amp; Summary Results'!$F$46*K235</f>
        <v>24.068999999999999</v>
      </c>
      <c r="W235" s="67">
        <f t="shared" si="94"/>
        <v>458184.99969945702</v>
      </c>
      <c r="X235" s="67">
        <f t="shared" si="95"/>
        <v>184200.13196878534</v>
      </c>
      <c r="Y235" s="68">
        <f t="shared" si="96"/>
        <v>8653340250.0981407</v>
      </c>
      <c r="Z235" s="68">
        <f t="shared" si="97"/>
        <v>3292247784.8218861</v>
      </c>
      <c r="AA235" s="66">
        <f>'Model Inputs &amp; Summary Results'!$F$40*I235</f>
        <v>36340.111289250002</v>
      </c>
      <c r="AB235" s="66">
        <f>'Model Inputs &amp; Summary Results'!$F$41*J235</f>
        <v>2393.1999999999998</v>
      </c>
      <c r="AC235" s="66">
        <f>'Model Inputs &amp; Summary Results'!$F$42*K235</f>
        <v>17.458500000000001</v>
      </c>
      <c r="AD235" s="67">
        <f t="shared" si="98"/>
        <v>148548.000300543</v>
      </c>
      <c r="AE235" s="67">
        <f t="shared" si="99"/>
        <v>59719.461084512695</v>
      </c>
      <c r="AF235" s="68">
        <f t="shared" si="100"/>
        <v>2314175088.4240255</v>
      </c>
      <c r="AG235" s="68">
        <f t="shared" si="112"/>
        <v>880450506.78176939</v>
      </c>
      <c r="AI235" s="68">
        <f t="shared" si="101"/>
        <v>10967515338.522167</v>
      </c>
      <c r="AJ235" s="68">
        <f t="shared" si="102"/>
        <v>18076.34550703879</v>
      </c>
      <c r="AK235" s="68">
        <f>MIN($AJ235*'Model Inputs &amp; Summary Results'!$F$26,'Model Inputs &amp; Summary Results'!$F$23)</f>
        <v>3000</v>
      </c>
      <c r="AL235" s="68">
        <f t="shared" si="103"/>
        <v>39940.537836093848</v>
      </c>
      <c r="AM235" s="68">
        <f t="shared" si="113"/>
        <v>36940.537836093848</v>
      </c>
      <c r="AN235" s="68">
        <f t="shared" si="104"/>
        <v>1820199000</v>
      </c>
      <c r="AO235" s="69">
        <f t="shared" si="105"/>
        <v>0.16596274943028849</v>
      </c>
      <c r="AP235" s="49" t="b">
        <f>AND(AM235&lt;'Model Inputs &amp; Summary Results'!$F$14,AO235&gt;=0.25)</f>
        <v>0</v>
      </c>
      <c r="AR235" s="68">
        <f t="shared" si="114"/>
        <v>4172698291.6036553</v>
      </c>
      <c r="AS235" s="68">
        <f t="shared" si="115"/>
        <v>6877.3221361021324</v>
      </c>
      <c r="AT235" s="68">
        <f>MIN($AS235*'Model Inputs &amp; Summary Results'!$F$26,'Model Inputs &amp; Summary Results'!$F$23)</f>
        <v>3000</v>
      </c>
      <c r="AU235" s="68">
        <f t="shared" si="116"/>
        <v>1820199000</v>
      </c>
      <c r="AV235" s="68">
        <f t="shared" si="117"/>
        <v>2352499291.6036553</v>
      </c>
      <c r="AX235" s="66">
        <f>'Model Inputs &amp; Summary Results'!$F$40*P235</f>
        <v>34092.464330249997</v>
      </c>
      <c r="AY235" s="66">
        <f>'Model Inputs &amp; Summary Results'!$F$41*Q235</f>
        <v>5199.4909275</v>
      </c>
      <c r="AZ235" s="66">
        <f>'Model Inputs &amp; Summary Results'!$F$42*R235</f>
        <v>47.997999999999998</v>
      </c>
      <c r="BA235" s="68">
        <f t="shared" si="106"/>
        <v>1766109097.774826</v>
      </c>
      <c r="BB235" s="68">
        <f t="shared" si="118"/>
        <v>673327214.76397657</v>
      </c>
      <c r="BD235" s="68">
        <f t="shared" si="107"/>
        <v>14551.326904901714</v>
      </c>
      <c r="BE235" s="68">
        <f>MIN($BD235*'Model Inputs &amp; Summary Results'!$F$26,'Model Inputs &amp; Summary Results'!$F$23)</f>
        <v>3000</v>
      </c>
      <c r="BF235" s="68">
        <f t="shared" si="108"/>
        <v>30478.317253351965</v>
      </c>
      <c r="BG235" s="68">
        <f t="shared" si="121"/>
        <v>27478.317253351965</v>
      </c>
      <c r="BH235" s="68">
        <f t="shared" si="109"/>
        <v>364113000</v>
      </c>
      <c r="BI235" s="70">
        <f t="shared" si="110"/>
        <v>0.20616676538202364</v>
      </c>
      <c r="BJ235" s="49" t="b">
        <f>AND(BG235&lt;'Model Inputs &amp; Summary Results'!$F$14,BG235&lt;$BX$23,BI235&gt;=0.25)</f>
        <v>0</v>
      </c>
      <c r="BL235" s="68">
        <f t="shared" si="119"/>
        <v>5547.6779029914605</v>
      </c>
      <c r="BM235" s="68">
        <f>MIN($BL235*'Model Inputs &amp; Summary Results'!$F$26,'Model Inputs &amp; Summary Results'!$F$23)</f>
        <v>3000</v>
      </c>
      <c r="BN235" s="68">
        <f t="shared" si="120"/>
        <v>364113000</v>
      </c>
      <c r="BO235" s="68">
        <f t="shared" si="122"/>
        <v>1401996097.774826</v>
      </c>
      <c r="BS235" s="49"/>
      <c r="BT235" s="49"/>
      <c r="BU235" s="49"/>
      <c r="BV235" s="49"/>
      <c r="BW235" s="49"/>
      <c r="BX235" s="49"/>
    </row>
    <row r="236" spans="1:76" x14ac:dyDescent="0.45">
      <c r="A236" s="49" t="str">
        <f t="shared" si="111"/>
        <v>TX</v>
      </c>
      <c r="B236" s="62">
        <v>0.94099999999999995</v>
      </c>
      <c r="C236" s="63" cm="1">
        <f t="array" ref="C236">_xlfn.IFNA(INDEX('Locations &amp; Fiber - Unserved'!$H:$H,MATCH(1,($A236='Locations &amp; Fiber - Unserved'!$A:$A)*($B236='Locations &amp; Fiber - Unserved'!$B:$B),0)),C235)</f>
        <v>0.244808414</v>
      </c>
      <c r="D236" s="63" cm="1">
        <f t="array" ref="D236">_xlfn.IFNA(INDEX('Locations &amp; Fiber - Unserved'!$G:$G,MATCH(1,($A236='Locations &amp; Fiber - Unserved'!$A:$A)*($B236='Locations &amp; Fiber - Unserved'!$B:$B),0)),D235)</f>
        <v>0.75519158600000003</v>
      </c>
      <c r="E236" s="64" cm="1">
        <f t="array" ref="E236">_xlfn.IFNA(INDEX('Locations &amp; Fiber - Unserved'!$C:$C,MATCH(1,($A236='Locations &amp; Fiber - Unserved'!$A:$A)*($B236='Locations &amp; Fiber - Unserved'!$B:$B),0)),E235)</f>
        <v>607377</v>
      </c>
      <c r="F236" s="64" cm="1">
        <f t="array" ref="F236">_xlfn.IFNA(INDEX('Locations &amp; Fiber - Unserved'!$D:$D,MATCH(1,($A236='Locations &amp; Fiber - Unserved'!$A:$A)*($B236='Locations &amp; Fiber - Unserved'!$B:$B),0)),F235)</f>
        <v>93353.256129999994</v>
      </c>
      <c r="G236" s="65" cm="1">
        <f t="array" ref="G236">_xlfn.IFNA(INDEX('Locations &amp; Fiber - Unserved'!$F:$F,MATCH(1,($A236='Locations &amp; Fiber - Unserved'!$A:$A)*($B236='Locations &amp; Fiber - Unserved'!$B:$B),0)),G235)</f>
        <v>0.40450637</v>
      </c>
      <c r="H236" s="65" cm="1">
        <f t="array" ref="H236">_xlfn.IFNA(INDEX('Locations &amp; Fiber - Unserved'!$E:$E,MATCH(1,($A236='Locations &amp; Fiber - Unserved'!$A:$A)*($B236='Locations &amp; Fiber - Unserved'!$B:$B),0)),H235)</f>
        <v>0.86173135099999998</v>
      </c>
      <c r="I236" s="63" cm="1">
        <f t="array" ref="I236">_xlfn.IFNA(INDEX('Locations &amp; Fiber - Unserved'!$I:$I,MATCH(1,($A236='Locations &amp; Fiber - Unserved'!$A:$A)*($B236='Locations &amp; Fiber - Unserved'!$B:$B),0)),I235)</f>
        <v>0.95028393700000002</v>
      </c>
      <c r="J236" s="63" cm="1">
        <f t="array" ref="J236">_xlfn.IFNA(INDEX('Locations &amp; Fiber - Unserved'!$J:$J,MATCH(1,($A236='Locations &amp; Fiber - Unserved'!$A:$A)*($B236='Locations &amp; Fiber - Unserved'!$B:$B),0)),J235)</f>
        <v>4.9399999999999999E-2</v>
      </c>
      <c r="K236" s="63" cm="1">
        <f t="array" ref="K236">_xlfn.IFNA(INDEX('Locations &amp; Fiber - Unserved'!$K:$K,MATCH(1,($A236='Locations &amp; Fiber - Unserved'!$A:$A)*($B236='Locations &amp; Fiber - Unserved'!$B:$B),0)),K235)</f>
        <v>3.3700000000000001E-4</v>
      </c>
      <c r="L236" s="64" cm="1">
        <f t="array" ref="L236">_xlfn.IFNA(INDEX('Locations &amp; Fiber - Underserved'!$C:$C,MATCH(1,($A236='Locations &amp; Fiber - Underserved'!$A:$A)*($B236='Locations &amp; Fiber - Underserved'!$B:$B),0)),L235)</f>
        <v>121496</v>
      </c>
      <c r="M236" s="64" cm="1">
        <f t="array" ref="M236">_xlfn.IFNA(INDEX('Locations &amp; Fiber - Underserved'!$D:$D,MATCH(1,($A236='Locations &amp; Fiber - Underserved'!$A:$A)*($B236='Locations &amp; Fiber - Underserved'!$B:$B),0)),M235)</f>
        <v>17213.338220000001</v>
      </c>
      <c r="N236" s="65" cm="1">
        <f t="array" ref="N236">_xlfn.IFNA(INDEX('Locations &amp; Fiber - Underserved'!$F:$F,MATCH(1,($A236='Locations &amp; Fiber - Underserved'!$A:$A)*($B236='Locations &amp; Fiber - Underserved'!$B:$B),0)),N235)</f>
        <v>0.37238365299999998</v>
      </c>
      <c r="O236" s="72" cm="1">
        <f t="array" ref="O236">_xlfn.IFNA(INDEX('Locations &amp; Fiber - Underserved'!$E:$E,MATCH(1,($A236='Locations &amp; Fiber - Underserved'!$A:$A)*($B236='Locations &amp; Fiber - Underserved'!$B:$B),0)),O235)</f>
        <v>0.78717896099999995</v>
      </c>
      <c r="P236" s="63" cm="1">
        <f t="array" ref="P236">_xlfn.IFNA(INDEX('Locations &amp; Fiber - Underserved'!$I:$I,MATCH(1,($A236='Locations &amp; Fiber - Underserved'!$A:$A)*($B236='Locations &amp; Fiber - Underserved'!$B:$B),0)),P235)</f>
        <v>0.89164709399999997</v>
      </c>
      <c r="Q236" s="63" cm="1">
        <f t="array" ref="Q236">_xlfn.IFNA(INDEX('Locations &amp; Fiber - Underserved'!$J:$J,MATCH(1,($A236='Locations &amp; Fiber - Underserved'!$A:$A)*($B236='Locations &amp; Fiber - Underserved'!$B:$B),0)),Q235)</f>
        <v>0.10742415299999999</v>
      </c>
      <c r="R236" s="63" cm="1">
        <f t="array" ref="R236">_xlfn.IFNA(INDEX('Locations &amp; Fiber - Underserved'!$K:$K,MATCH(1,($A236='Locations &amp; Fiber - Underserved'!$A:$A)*($B236='Locations &amp; Fiber - Underserved'!$B:$B),0)),R235)</f>
        <v>9.2900000000000003E-4</v>
      </c>
      <c r="T236" s="66">
        <f>'Model Inputs &amp; Summary Results'!$F$44*I236</f>
        <v>43950.63208625</v>
      </c>
      <c r="U236" s="66">
        <f>'Model Inputs &amp; Summary Results'!$F$45*J236</f>
        <v>3001.05</v>
      </c>
      <c r="V236" s="66">
        <f>'Model Inputs &amp; Summary Results'!$F$46*K236</f>
        <v>23.927</v>
      </c>
      <c r="W236" s="67">
        <f t="shared" si="94"/>
        <v>458685.99992992199</v>
      </c>
      <c r="X236" s="67">
        <f t="shared" si="95"/>
        <v>185541.40880147301</v>
      </c>
      <c r="Y236" s="68">
        <f t="shared" si="96"/>
        <v>8715920689.1701031</v>
      </c>
      <c r="Z236" s="68">
        <f t="shared" si="97"/>
        <v>3311761347.5828977</v>
      </c>
      <c r="AA236" s="66">
        <f>'Model Inputs &amp; Summary Results'!$F$40*I236</f>
        <v>36348.360590249998</v>
      </c>
      <c r="AB236" s="66">
        <f>'Model Inputs &amp; Summary Results'!$F$41*J236</f>
        <v>2383.5500000000002</v>
      </c>
      <c r="AC236" s="66">
        <f>'Model Inputs &amp; Summary Results'!$F$42*K236</f>
        <v>17.355499999999999</v>
      </c>
      <c r="AD236" s="67">
        <f t="shared" si="98"/>
        <v>148691.00007007801</v>
      </c>
      <c r="AE236" s="67">
        <f t="shared" si="99"/>
        <v>60146.456690017003</v>
      </c>
      <c r="AF236" s="68">
        <f t="shared" si="100"/>
        <v>2330631054.6671662</v>
      </c>
      <c r="AG236" s="68">
        <f t="shared" si="112"/>
        <v>885562652.25240481</v>
      </c>
      <c r="AI236" s="68">
        <f t="shared" si="101"/>
        <v>11046551743.837269</v>
      </c>
      <c r="AJ236" s="68">
        <f t="shared" si="102"/>
        <v>18187.306637948539</v>
      </c>
      <c r="AK236" s="68">
        <f>MIN($AJ236*'Model Inputs &amp; Summary Results'!$F$26,'Model Inputs &amp; Summary Results'!$F$23)</f>
        <v>3000</v>
      </c>
      <c r="AL236" s="68">
        <f t="shared" si="103"/>
        <v>40480.355081942093</v>
      </c>
      <c r="AM236" s="68">
        <f t="shared" si="113"/>
        <v>37480.355081942093</v>
      </c>
      <c r="AN236" s="68">
        <f t="shared" si="104"/>
        <v>1822131000</v>
      </c>
      <c r="AO236" s="69">
        <f t="shared" si="105"/>
        <v>0.16495020729129736</v>
      </c>
      <c r="AP236" s="49" t="b">
        <f>AND(AM236&lt;'Model Inputs &amp; Summary Results'!$F$14,AO236&gt;=0.25)</f>
        <v>0</v>
      </c>
      <c r="AR236" s="68">
        <f t="shared" si="114"/>
        <v>4197323999.8353024</v>
      </c>
      <c r="AS236" s="68">
        <f t="shared" si="115"/>
        <v>6910.5744864150311</v>
      </c>
      <c r="AT236" s="68">
        <f>MIN($AS236*'Model Inputs &amp; Summary Results'!$F$26,'Model Inputs &amp; Summary Results'!$F$23)</f>
        <v>3000</v>
      </c>
      <c r="AU236" s="68">
        <f t="shared" si="116"/>
        <v>1822131000</v>
      </c>
      <c r="AV236" s="68">
        <f t="shared" si="117"/>
        <v>2375192999.8353024</v>
      </c>
      <c r="AX236" s="66">
        <f>'Model Inputs &amp; Summary Results'!$F$40*P236</f>
        <v>34105.501345500001</v>
      </c>
      <c r="AY236" s="66">
        <f>'Model Inputs &amp; Summary Results'!$F$41*Q236</f>
        <v>5183.2153822499995</v>
      </c>
      <c r="AZ236" s="66">
        <f>'Model Inputs &amp; Summary Results'!$F$42*R236</f>
        <v>47.843499999999999</v>
      </c>
      <c r="BA236" s="68">
        <f t="shared" si="106"/>
        <v>1779708884.1108065</v>
      </c>
      <c r="BB236" s="68">
        <f t="shared" si="118"/>
        <v>677113515.61166108</v>
      </c>
      <c r="BD236" s="68">
        <f t="shared" si="107"/>
        <v>14648.291994064055</v>
      </c>
      <c r="BE236" s="68">
        <f>MIN($BD236*'Model Inputs &amp; Summary Results'!$F$26,'Model Inputs &amp; Summary Results'!$F$23)</f>
        <v>3000</v>
      </c>
      <c r="BF236" s="68">
        <f t="shared" si="108"/>
        <v>30964.912609394167</v>
      </c>
      <c r="BG236" s="68">
        <f t="shared" si="121"/>
        <v>27964.912609394167</v>
      </c>
      <c r="BH236" s="68">
        <f t="shared" si="109"/>
        <v>364488000</v>
      </c>
      <c r="BI236" s="70">
        <f t="shared" si="110"/>
        <v>0.20480203434063804</v>
      </c>
      <c r="BJ236" s="49" t="b">
        <f>AND(BG236&lt;'Model Inputs &amp; Summary Results'!$F$14,BG236&lt;$BX$23,BI236&gt;=0.25)</f>
        <v>0</v>
      </c>
      <c r="BL236" s="68">
        <f t="shared" si="119"/>
        <v>5573.1342234448957</v>
      </c>
      <c r="BM236" s="68">
        <f>MIN($BL236*'Model Inputs &amp; Summary Results'!$F$26,'Model Inputs &amp; Summary Results'!$F$23)</f>
        <v>3000</v>
      </c>
      <c r="BN236" s="68">
        <f t="shared" si="120"/>
        <v>364488000</v>
      </c>
      <c r="BO236" s="68">
        <f t="shared" si="122"/>
        <v>1415220884.1108065</v>
      </c>
      <c r="BS236" s="49"/>
      <c r="BT236" s="49"/>
      <c r="BU236" s="49"/>
      <c r="BV236" s="49"/>
      <c r="BW236" s="49"/>
      <c r="BX236" s="49"/>
    </row>
    <row r="237" spans="1:76" x14ac:dyDescent="0.45">
      <c r="A237" s="49" t="str">
        <f t="shared" si="111"/>
        <v>TX</v>
      </c>
      <c r="B237" s="62">
        <v>0.94199999999999995</v>
      </c>
      <c r="C237" s="63" cm="1">
        <f t="array" ref="C237">_xlfn.IFNA(INDEX('Locations &amp; Fiber - Unserved'!$H:$H,MATCH(1,($A237='Locations &amp; Fiber - Unserved'!$A:$A)*($B237='Locations &amp; Fiber - Unserved'!$B:$B),0)),C236)</f>
        <v>0.24472919400000001</v>
      </c>
      <c r="D237" s="63" cm="1">
        <f t="array" ref="D237">_xlfn.IFNA(INDEX('Locations &amp; Fiber - Unserved'!$G:$G,MATCH(1,($A237='Locations &amp; Fiber - Unserved'!$A:$A)*($B237='Locations &amp; Fiber - Unserved'!$B:$B),0)),D236)</f>
        <v>0.75527080599999996</v>
      </c>
      <c r="E237" s="64" cm="1">
        <f t="array" ref="E237">_xlfn.IFNA(INDEX('Locations &amp; Fiber - Unserved'!$C:$C,MATCH(1,($A237='Locations &amp; Fiber - Unserved'!$A:$A)*($B237='Locations &amp; Fiber - Unserved'!$B:$B),0)),E236)</f>
        <v>608019</v>
      </c>
      <c r="F237" s="64" cm="1">
        <f t="array" ref="F237">_xlfn.IFNA(INDEX('Locations &amp; Fiber - Unserved'!$D:$D,MATCH(1,($A237='Locations &amp; Fiber - Unserved'!$A:$A)*($B237='Locations &amp; Fiber - Unserved'!$B:$B),0)),F236)</f>
        <v>93910.392500000002</v>
      </c>
      <c r="G237" s="65" cm="1">
        <f t="array" ref="G237">_xlfn.IFNA(INDEX('Locations &amp; Fiber - Unserved'!$F:$F,MATCH(1,($A237='Locations &amp; Fiber - Unserved'!$A:$A)*($B237='Locations &amp; Fiber - Unserved'!$B:$B),0)),G236)</f>
        <v>0.40701707799999998</v>
      </c>
      <c r="H237" s="65" cm="1">
        <f t="array" ref="H237">_xlfn.IFNA(INDEX('Locations &amp; Fiber - Unserved'!$E:$E,MATCH(1,($A237='Locations &amp; Fiber - Unserved'!$A:$A)*($B237='Locations &amp; Fiber - Unserved'!$B:$B),0)),H236)</f>
        <v>0.87330078</v>
      </c>
      <c r="I237" s="63" cm="1">
        <f t="array" ref="I237">_xlfn.IFNA(INDEX('Locations &amp; Fiber - Unserved'!$I:$I,MATCH(1,($A237='Locations &amp; Fiber - Unserved'!$A:$A)*($B237='Locations &amp; Fiber - Unserved'!$B:$B),0)),I236)</f>
        <v>0.95053322100000004</v>
      </c>
      <c r="J237" s="63" cm="1">
        <f t="array" ref="J237">_xlfn.IFNA(INDEX('Locations &amp; Fiber - Unserved'!$J:$J,MATCH(1,($A237='Locations &amp; Fiber - Unserved'!$A:$A)*($B237='Locations &amp; Fiber - Unserved'!$B:$B),0)),J236)</f>
        <v>4.9099999999999998E-2</v>
      </c>
      <c r="K237" s="63" cm="1">
        <f t="array" ref="K237">_xlfn.IFNA(INDEX('Locations &amp; Fiber - Unserved'!$K:$K,MATCH(1,($A237='Locations &amp; Fiber - Unserved'!$A:$A)*($B237='Locations &amp; Fiber - Unserved'!$B:$B),0)),K236)</f>
        <v>3.3599999999999998E-4</v>
      </c>
      <c r="L237" s="64" cm="1">
        <f t="array" ref="L237">_xlfn.IFNA(INDEX('Locations &amp; Fiber - Underserved'!$C:$C,MATCH(1,($A237='Locations &amp; Fiber - Underserved'!$A:$A)*($B237='Locations &amp; Fiber - Underserved'!$B:$B),0)),L236)</f>
        <v>121620</v>
      </c>
      <c r="M237" s="64" cm="1">
        <f t="array" ref="M237">_xlfn.IFNA(INDEX('Locations &amp; Fiber - Underserved'!$D:$D,MATCH(1,($A237='Locations &amp; Fiber - Underserved'!$A:$A)*($B237='Locations &amp; Fiber - Underserved'!$B:$B),0)),M236)</f>
        <v>17311.561379999999</v>
      </c>
      <c r="N237" s="65" cm="1">
        <f t="array" ref="N237">_xlfn.IFNA(INDEX('Locations &amp; Fiber - Underserved'!$F:$F,MATCH(1,($A237='Locations &amp; Fiber - Underserved'!$A:$A)*($B237='Locations &amp; Fiber - Underserved'!$B:$B),0)),N236)</f>
        <v>0.37455191100000002</v>
      </c>
      <c r="O237" s="72" cm="1">
        <f t="array" ref="O237">_xlfn.IFNA(INDEX('Locations &amp; Fiber - Underserved'!$E:$E,MATCH(1,($A237='Locations &amp; Fiber - Underserved'!$A:$A)*($B237='Locations &amp; Fiber - Underserved'!$B:$B),0)),O236)</f>
        <v>0.79740507400000005</v>
      </c>
      <c r="P237" s="63" cm="1">
        <f t="array" ref="P237">_xlfn.IFNA(INDEX('Locations &amp; Fiber - Underserved'!$I:$I,MATCH(1,($A237='Locations &amp; Fiber - Underserved'!$A:$A)*($B237='Locations &amp; Fiber - Underserved'!$B:$B),0)),P236)</f>
        <v>0.89210371200000005</v>
      </c>
      <c r="Q237" s="63" cm="1">
        <f t="array" ref="Q237">_xlfn.IFNA(INDEX('Locations &amp; Fiber - Underserved'!$J:$J,MATCH(1,($A237='Locations &amp; Fiber - Underserved'!$A:$A)*($B237='Locations &amp; Fiber - Underserved'!$B:$B),0)),Q236)</f>
        <v>0.106969878</v>
      </c>
      <c r="R237" s="63" cm="1">
        <f t="array" ref="R237">_xlfn.IFNA(INDEX('Locations &amp; Fiber - Underserved'!$K:$K,MATCH(1,($A237='Locations &amp; Fiber - Underserved'!$A:$A)*($B237='Locations &amp; Fiber - Underserved'!$B:$B),0)),R236)</f>
        <v>9.2599999999999996E-4</v>
      </c>
      <c r="T237" s="66">
        <f>'Model Inputs &amp; Summary Results'!$F$44*I237</f>
        <v>43962.161471250001</v>
      </c>
      <c r="U237" s="66">
        <f>'Model Inputs &amp; Summary Results'!$F$45*J237</f>
        <v>2982.8249999999998</v>
      </c>
      <c r="V237" s="66">
        <f>'Model Inputs &amp; Summary Results'!$F$46*K237</f>
        <v>23.855999999999998</v>
      </c>
      <c r="W237" s="67">
        <f t="shared" si="94"/>
        <v>459219.00019331399</v>
      </c>
      <c r="X237" s="67">
        <f t="shared" si="95"/>
        <v>186909.97562076407</v>
      </c>
      <c r="Y237" s="68">
        <f t="shared" si="96"/>
        <v>8778945201.236845</v>
      </c>
      <c r="Z237" s="68">
        <f t="shared" si="97"/>
        <v>3331395623.9797378</v>
      </c>
      <c r="AA237" s="66">
        <f>'Model Inputs &amp; Summary Results'!$F$40*I237</f>
        <v>36357.895703250004</v>
      </c>
      <c r="AB237" s="66">
        <f>'Model Inputs &amp; Summary Results'!$F$41*J237</f>
        <v>2369.0749999999998</v>
      </c>
      <c r="AC237" s="66">
        <f>'Model Inputs &amp; Summary Results'!$F$42*K237</f>
        <v>17.303999999999998</v>
      </c>
      <c r="AD237" s="67">
        <f t="shared" si="98"/>
        <v>148799.99980668601</v>
      </c>
      <c r="AE237" s="67">
        <f t="shared" si="99"/>
        <v>60564.1411277179</v>
      </c>
      <c r="AF237" s="68">
        <f t="shared" si="100"/>
        <v>2346513721.0187035</v>
      </c>
      <c r="AG237" s="68">
        <f t="shared" si="112"/>
        <v>890444735.96996343</v>
      </c>
      <c r="AI237" s="68">
        <f t="shared" si="101"/>
        <v>11125458922.255548</v>
      </c>
      <c r="AJ237" s="68">
        <f>AI237/E237</f>
        <v>18297.880366000976</v>
      </c>
      <c r="AK237" s="68">
        <f>MIN($AJ237*'Model Inputs &amp; Summary Results'!$F$26,'Model Inputs &amp; Summary Results'!$F$23)</f>
        <v>3000</v>
      </c>
      <c r="AL237" s="68">
        <f>SUM(T237:V237)*H237</f>
        <v>41017.926765839751</v>
      </c>
      <c r="AM237" s="68">
        <f t="shared" si="113"/>
        <v>38017.926765839751</v>
      </c>
      <c r="AN237" s="68">
        <f t="shared" si="104"/>
        <v>1824057000</v>
      </c>
      <c r="AO237" s="69">
        <f t="shared" si="105"/>
        <v>0.16395341646097195</v>
      </c>
      <c r="AP237" s="49" t="b">
        <f>AND(AM237&lt;'Model Inputs &amp; Summary Results'!$F$14,AO237&gt;=0.25)</f>
        <v>0</v>
      </c>
      <c r="AR237" s="68">
        <f t="shared" si="114"/>
        <v>4221840359.9497013</v>
      </c>
      <c r="AS237" s="68">
        <f t="shared" si="115"/>
        <v>6943.5993940151566</v>
      </c>
      <c r="AT237" s="68">
        <f>MIN($AS237*'Model Inputs &amp; Summary Results'!$F$26,'Model Inputs &amp; Summary Results'!$F$23)</f>
        <v>3000</v>
      </c>
      <c r="AU237" s="68">
        <f t="shared" si="116"/>
        <v>1824057000</v>
      </c>
      <c r="AV237" s="68">
        <f t="shared" si="117"/>
        <v>2397783359.9497013</v>
      </c>
      <c r="AX237" s="66">
        <f>'Model Inputs &amp; Summary Results'!$F$40*P237</f>
        <v>34122.966983999999</v>
      </c>
      <c r="AY237" s="66">
        <f>'Model Inputs &amp; Summary Results'!$F$41*Q237</f>
        <v>5161.2966135000006</v>
      </c>
      <c r="AZ237" s="66">
        <f>'Model Inputs &amp; Summary Results'!$F$42*R237</f>
        <v>47.689</v>
      </c>
      <c r="BA237" s="68">
        <f t="shared" si="106"/>
        <v>1791688571.0247881</v>
      </c>
      <c r="BB237" s="68">
        <f t="shared" si="118"/>
        <v>680897511.58687162</v>
      </c>
      <c r="BD237" s="68">
        <f t="shared" si="107"/>
        <v>14731.858008755042</v>
      </c>
      <c r="BE237" s="68">
        <f>MIN($BD237*'Model Inputs &amp; Summary Results'!$F$26,'Model Inputs &amp; Summary Results'!$F$23)</f>
        <v>3000</v>
      </c>
      <c r="BF237" s="68">
        <f t="shared" si="108"/>
        <v>31363.498571573982</v>
      </c>
      <c r="BG237" s="68">
        <f t="shared" si="121"/>
        <v>28363.498571573982</v>
      </c>
      <c r="BH237" s="68">
        <f t="shared" si="109"/>
        <v>364860000</v>
      </c>
      <c r="BI237" s="70">
        <f t="shared" si="110"/>
        <v>0.2036403010548378</v>
      </c>
      <c r="BJ237" s="49" t="b">
        <f>AND(BG237&lt;'Model Inputs &amp; Summary Results'!$F$14,BG237&lt;$BX$23,BI237&gt;=0.25)</f>
        <v>0</v>
      </c>
      <c r="BL237" s="68">
        <f t="shared" si="119"/>
        <v>5598.5652983627006</v>
      </c>
      <c r="BM237" s="68">
        <f>MIN($BL237*'Model Inputs &amp; Summary Results'!$F$26,'Model Inputs &amp; Summary Results'!$F$23)</f>
        <v>3000</v>
      </c>
      <c r="BN237" s="68">
        <f t="shared" si="120"/>
        <v>364860000</v>
      </c>
      <c r="BO237" s="68">
        <f t="shared" si="122"/>
        <v>1426828571.0247881</v>
      </c>
      <c r="BS237" s="49"/>
      <c r="BT237" s="49"/>
      <c r="BU237" s="49"/>
      <c r="BV237" s="49"/>
      <c r="BW237" s="49"/>
      <c r="BX237" s="49"/>
    </row>
    <row r="238" spans="1:76" x14ac:dyDescent="0.45">
      <c r="A238" s="49" t="str">
        <f t="shared" si="111"/>
        <v>TX</v>
      </c>
      <c r="B238" s="62">
        <v>0.94299999999999995</v>
      </c>
      <c r="C238" s="63" cm="1">
        <f t="array" ref="C238">_xlfn.IFNA(INDEX('Locations &amp; Fiber - Unserved'!$H:$H,MATCH(1,($A238='Locations &amp; Fiber - Unserved'!$A:$A)*($B238='Locations &amp; Fiber - Unserved'!$B:$B),0)),C237)</f>
        <v>0.24458570099999999</v>
      </c>
      <c r="D238" s="63" cm="1">
        <f t="array" ref="D238">_xlfn.IFNA(INDEX('Locations &amp; Fiber - Unserved'!$G:$G,MATCH(1,($A238='Locations &amp; Fiber - Unserved'!$A:$A)*($B238='Locations &amp; Fiber - Unserved'!$B:$B),0)),D237)</f>
        <v>0.75541429900000001</v>
      </c>
      <c r="E238" s="64" cm="1">
        <f t="array" ref="E238">_xlfn.IFNA(INDEX('Locations &amp; Fiber - Unserved'!$C:$C,MATCH(1,($A238='Locations &amp; Fiber - Unserved'!$A:$A)*($B238='Locations &amp; Fiber - Unserved'!$B:$B),0)),E237)</f>
        <v>608666</v>
      </c>
      <c r="F238" s="64" cm="1">
        <f t="array" ref="F238">_xlfn.IFNA(INDEX('Locations &amp; Fiber - Unserved'!$D:$D,MATCH(1,($A238='Locations &amp; Fiber - Unserved'!$A:$A)*($B238='Locations &amp; Fiber - Unserved'!$B:$B),0)),F237)</f>
        <v>94478.022039999996</v>
      </c>
      <c r="G238" s="65" cm="1">
        <f t="array" ref="G238">_xlfn.IFNA(INDEX('Locations &amp; Fiber - Unserved'!$F:$F,MATCH(1,($A238='Locations &amp; Fiber - Unserved'!$A:$A)*($B238='Locations &amp; Fiber - Unserved'!$B:$B),0)),G237)</f>
        <v>0.40956703100000003</v>
      </c>
      <c r="H238" s="65" cm="1">
        <f t="array" ref="H238">_xlfn.IFNA(INDEX('Locations &amp; Fiber - Unserved'!$E:$E,MATCH(1,($A238='Locations &amp; Fiber - Unserved'!$A:$A)*($B238='Locations &amp; Fiber - Unserved'!$B:$B),0)),H237)</f>
        <v>0.88136313300000002</v>
      </c>
      <c r="I238" s="63" cm="1">
        <f t="array" ref="I238">_xlfn.IFNA(INDEX('Locations &amp; Fiber - Unserved'!$I:$I,MATCH(1,($A238='Locations &amp; Fiber - Unserved'!$A:$A)*($B238='Locations &amp; Fiber - Unserved'!$B:$B),0)),I237)</f>
        <v>0.95079355399999999</v>
      </c>
      <c r="J238" s="63" cm="1">
        <f t="array" ref="J238">_xlfn.IFNA(INDEX('Locations &amp; Fiber - Unserved'!$J:$J,MATCH(1,($A238='Locations &amp; Fiber - Unserved'!$A:$A)*($B238='Locations &amp; Fiber - Unserved'!$B:$B),0)),J237)</f>
        <v>4.8899999999999999E-2</v>
      </c>
      <c r="K238" s="63" cm="1">
        <f t="array" ref="K238">_xlfn.IFNA(INDEX('Locations &amp; Fiber - Unserved'!$K:$K,MATCH(1,($A238='Locations &amp; Fiber - Unserved'!$A:$A)*($B238='Locations &amp; Fiber - Unserved'!$B:$B),0)),K237)</f>
        <v>3.3399999999999999E-4</v>
      </c>
      <c r="L238" s="64" cm="1">
        <f t="array" ref="L238">_xlfn.IFNA(INDEX('Locations &amp; Fiber - Underserved'!$C:$C,MATCH(1,($A238='Locations &amp; Fiber - Underserved'!$A:$A)*($B238='Locations &amp; Fiber - Underserved'!$B:$B),0)),L237)</f>
        <v>121759</v>
      </c>
      <c r="M238" s="64" cm="1">
        <f t="array" ref="M238">_xlfn.IFNA(INDEX('Locations &amp; Fiber - Underserved'!$D:$D,MATCH(1,($A238='Locations &amp; Fiber - Underserved'!$A:$A)*($B238='Locations &amp; Fiber - Underserved'!$B:$B),0)),M237)</f>
        <v>17422.78253</v>
      </c>
      <c r="N238" s="65" cm="1">
        <f t="array" ref="N238">_xlfn.IFNA(INDEX('Locations &amp; Fiber - Underserved'!$F:$F,MATCH(1,($A238='Locations &amp; Fiber - Underserved'!$A:$A)*($B238='Locations &amp; Fiber - Underserved'!$B:$B),0)),N237)</f>
        <v>0.37685959499999999</v>
      </c>
      <c r="O238" s="72" cm="1">
        <f t="array" ref="O238">_xlfn.IFNA(INDEX('Locations &amp; Fiber - Underserved'!$E:$E,MATCH(1,($A238='Locations &amp; Fiber - Underserved'!$A:$A)*($B238='Locations &amp; Fiber - Underserved'!$B:$B),0)),O237)</f>
        <v>0.80270864600000003</v>
      </c>
      <c r="P238" s="63" cm="1">
        <f t="array" ref="P238">_xlfn.IFNA(INDEX('Locations &amp; Fiber - Underserved'!$I:$I,MATCH(1,($A238='Locations &amp; Fiber - Underserved'!$A:$A)*($B238='Locations &amp; Fiber - Underserved'!$B:$B),0)),P237)</f>
        <v>0.89258912700000004</v>
      </c>
      <c r="Q238" s="63" cm="1">
        <f t="array" ref="Q238">_xlfn.IFNA(INDEX('Locations &amp; Fiber - Underserved'!$J:$J,MATCH(1,($A238='Locations &amp; Fiber - Underserved'!$A:$A)*($B238='Locations &amp; Fiber - Underserved'!$B:$B),0)),Q237)</f>
        <v>0.10648885399999999</v>
      </c>
      <c r="R238" s="63" cm="1">
        <f t="array" ref="R238">_xlfn.IFNA(INDEX('Locations &amp; Fiber - Underserved'!$K:$K,MATCH(1,($A238='Locations &amp; Fiber - Underserved'!$A:$A)*($B238='Locations &amp; Fiber - Underserved'!$B:$B),0)),R237)</f>
        <v>9.2199999999999997E-4</v>
      </c>
      <c r="T238" s="66">
        <f>'Model Inputs &amp; Summary Results'!$F$44*I238</f>
        <v>43974.201872500002</v>
      </c>
      <c r="U238" s="66">
        <f>'Model Inputs &amp; Summary Results'!$F$45*J238</f>
        <v>2970.6749999999997</v>
      </c>
      <c r="V238" s="66">
        <f>'Model Inputs &amp; Summary Results'!$F$46*K238</f>
        <v>23.713999999999999</v>
      </c>
      <c r="W238" s="67">
        <f t="shared" si="94"/>
        <v>459794.99971513404</v>
      </c>
      <c r="X238" s="67">
        <f t="shared" si="95"/>
        <v>188316.87290197331</v>
      </c>
      <c r="Y238" s="68">
        <f t="shared" si="96"/>
        <v>8844978157.7213669</v>
      </c>
      <c r="Z238" s="68">
        <f t="shared" si="97"/>
        <v>3352150622.1797643</v>
      </c>
      <c r="AA238" s="66">
        <f>'Model Inputs &amp; Summary Results'!$F$40*I238</f>
        <v>36367.853440500003</v>
      </c>
      <c r="AB238" s="66">
        <f>'Model Inputs &amp; Summary Results'!$F$41*J238</f>
        <v>2359.4249999999997</v>
      </c>
      <c r="AC238" s="66">
        <f>'Model Inputs &amp; Summary Results'!$F$42*K238</f>
        <v>17.201000000000001</v>
      </c>
      <c r="AD238" s="67">
        <f t="shared" si="98"/>
        <v>148871.00028486599</v>
      </c>
      <c r="AE238" s="67">
        <f t="shared" si="99"/>
        <v>60972.653588672722</v>
      </c>
      <c r="AF238" s="68">
        <f t="shared" si="100"/>
        <v>2362353723.3990593</v>
      </c>
      <c r="AG238" s="68">
        <f t="shared" si="112"/>
        <v>895306394.4864409</v>
      </c>
      <c r="AI238" s="68">
        <f t="shared" si="101"/>
        <v>11207331881.120426</v>
      </c>
      <c r="AJ238" s="68">
        <f t="shared" si="102"/>
        <v>18412.942206596763</v>
      </c>
      <c r="AK238" s="68">
        <f>MIN($AJ238*'Model Inputs &amp; Summary Results'!$F$26,'Model Inputs &amp; Summary Results'!$F$23)</f>
        <v>3000</v>
      </c>
      <c r="AL238" s="68">
        <f t="shared" si="103"/>
        <v>41396.384403981807</v>
      </c>
      <c r="AM238" s="68">
        <f t="shared" si="113"/>
        <v>38396.384403981807</v>
      </c>
      <c r="AN238" s="68">
        <f t="shared" si="104"/>
        <v>1825998000</v>
      </c>
      <c r="AO238" s="69">
        <f t="shared" si="105"/>
        <v>0.16292887721796012</v>
      </c>
      <c r="AP238" s="49" t="b">
        <f>AND(AM238&lt;'Model Inputs &amp; Summary Results'!$F$14,AO238&gt;=0.25)</f>
        <v>0</v>
      </c>
      <c r="AR238" s="68">
        <f t="shared" si="114"/>
        <v>4247457016.6662054</v>
      </c>
      <c r="AS238" s="68">
        <f t="shared" si="115"/>
        <v>6978.3050419543815</v>
      </c>
      <c r="AT238" s="68">
        <f>MIN($AS238*'Model Inputs &amp; Summary Results'!$F$26,'Model Inputs &amp; Summary Results'!$F$23)</f>
        <v>3000</v>
      </c>
      <c r="AU238" s="68">
        <f t="shared" si="116"/>
        <v>1825998000</v>
      </c>
      <c r="AV238" s="68">
        <f t="shared" si="117"/>
        <v>2421459016.6662054</v>
      </c>
      <c r="AX238" s="66">
        <f>'Model Inputs &amp; Summary Results'!$F$40*P238</f>
        <v>34141.534107749998</v>
      </c>
      <c r="AY238" s="66">
        <f>'Model Inputs &amp; Summary Results'!$F$41*Q238</f>
        <v>5138.0872055</v>
      </c>
      <c r="AZ238" s="66">
        <f>'Model Inputs &amp; Summary Results'!$F$42*R238</f>
        <v>47.482999999999997</v>
      </c>
      <c r="BA238" s="68">
        <f t="shared" si="106"/>
        <v>1804565373.7081585</v>
      </c>
      <c r="BB238" s="68">
        <f t="shared" si="118"/>
        <v>685187585.98437977</v>
      </c>
      <c r="BD238" s="68">
        <f t="shared" si="107"/>
        <v>14820.796604014147</v>
      </c>
      <c r="BE238" s="68">
        <f>MIN($BD238*'Model Inputs &amp; Summary Results'!$F$26,'Model Inputs &amp; Summary Results'!$F$23)</f>
        <v>3000</v>
      </c>
      <c r="BF238" s="68">
        <f t="shared" si="108"/>
        <v>31568.206654389665</v>
      </c>
      <c r="BG238" s="68">
        <f t="shared" si="121"/>
        <v>28568.206654389665</v>
      </c>
      <c r="BH238" s="68">
        <f t="shared" si="109"/>
        <v>365277000</v>
      </c>
      <c r="BI238" s="70">
        <f t="shared" si="110"/>
        <v>0.20241826941930122</v>
      </c>
      <c r="BJ238" s="49" t="b">
        <f>AND(BG238&lt;'Model Inputs &amp; Summary Results'!$F$14,BG238&lt;$BX$23,BI238&gt;=0.25)</f>
        <v>0</v>
      </c>
      <c r="BL238" s="68">
        <f t="shared" si="119"/>
        <v>5627.4081257597363</v>
      </c>
      <c r="BM238" s="68">
        <f>MIN($BL238*'Model Inputs &amp; Summary Results'!$F$26,'Model Inputs &amp; Summary Results'!$F$23)</f>
        <v>3000</v>
      </c>
      <c r="BN238" s="68">
        <f t="shared" si="120"/>
        <v>365277000</v>
      </c>
      <c r="BO238" s="68">
        <f t="shared" si="122"/>
        <v>1439288373.7081585</v>
      </c>
      <c r="BS238" s="49"/>
      <c r="BT238" s="49"/>
      <c r="BU238" s="49"/>
      <c r="BV238" s="49"/>
      <c r="BW238" s="49"/>
      <c r="BX238" s="49"/>
    </row>
    <row r="239" spans="1:76" x14ac:dyDescent="0.45">
      <c r="A239" s="49" t="str">
        <f t="shared" si="111"/>
        <v>TX</v>
      </c>
      <c r="B239" s="62">
        <v>0.94399999999999995</v>
      </c>
      <c r="C239" s="63" cm="1">
        <f t="array" ref="C239">_xlfn.IFNA(INDEX('Locations &amp; Fiber - Unserved'!$H:$H,MATCH(1,($A239='Locations &amp; Fiber - Unserved'!$A:$A)*($B239='Locations &amp; Fiber - Unserved'!$B:$B),0)),C238)</f>
        <v>0.24454794899999999</v>
      </c>
      <c r="D239" s="63" cm="1">
        <f t="array" ref="D239">_xlfn.IFNA(INDEX('Locations &amp; Fiber - Unserved'!$G:$G,MATCH(1,($A239='Locations &amp; Fiber - Unserved'!$A:$A)*($B239='Locations &amp; Fiber - Unserved'!$B:$B),0)),D238)</f>
        <v>0.75545205100000001</v>
      </c>
      <c r="E239" s="64" cm="1">
        <f t="array" ref="E239">_xlfn.IFNA(INDEX('Locations &amp; Fiber - Unserved'!$C:$C,MATCH(1,($A239='Locations &amp; Fiber - Unserved'!$A:$A)*($B239='Locations &amp; Fiber - Unserved'!$B:$B),0)),E238)</f>
        <v>609312</v>
      </c>
      <c r="F239" s="64" cm="1">
        <f t="array" ref="F239">_xlfn.IFNA(INDEX('Locations &amp; Fiber - Unserved'!$D:$D,MATCH(1,($A239='Locations &amp; Fiber - Unserved'!$A:$A)*($B239='Locations &amp; Fiber - Unserved'!$B:$B),0)),F238)</f>
        <v>95051.715450000003</v>
      </c>
      <c r="G239" s="65" cm="1">
        <f t="array" ref="G239">_xlfn.IFNA(INDEX('Locations &amp; Fiber - Unserved'!$F:$F,MATCH(1,($A239='Locations &amp; Fiber - Unserved'!$A:$A)*($B239='Locations &amp; Fiber - Unserved'!$B:$B),0)),G238)</f>
        <v>0.41210614899999998</v>
      </c>
      <c r="H239" s="65" cm="1">
        <f t="array" ref="H239">_xlfn.IFNA(INDEX('Locations &amp; Fiber - Unserved'!$E:$E,MATCH(1,($A239='Locations &amp; Fiber - Unserved'!$A:$A)*($B239='Locations &amp; Fiber - Unserved'!$B:$B),0)),H238)</f>
        <v>0.89417029199999998</v>
      </c>
      <c r="I239" s="63" cm="1">
        <f t="array" ref="I239">_xlfn.IFNA(INDEX('Locations &amp; Fiber - Unserved'!$I:$I,MATCH(1,($A239='Locations &amp; Fiber - Unserved'!$A:$A)*($B239='Locations &amp; Fiber - Unserved'!$B:$B),0)),I238)</f>
        <v>0.95100889099999997</v>
      </c>
      <c r="J239" s="63" cm="1">
        <f t="array" ref="J239">_xlfn.IFNA(INDEX('Locations &amp; Fiber - Unserved'!$J:$J,MATCH(1,($A239='Locations &amp; Fiber - Unserved'!$A:$A)*($B239='Locations &amp; Fiber - Unserved'!$B:$B),0)),J238)</f>
        <v>4.87E-2</v>
      </c>
      <c r="K239" s="63" cm="1">
        <f t="array" ref="K239">_xlfn.IFNA(INDEX('Locations &amp; Fiber - Unserved'!$K:$K,MATCH(1,($A239='Locations &amp; Fiber - Unserved'!$A:$A)*($B239='Locations &amp; Fiber - Unserved'!$B:$B),0)),K238)</f>
        <v>3.3199999999999999E-4</v>
      </c>
      <c r="L239" s="64" cm="1">
        <f t="array" ref="L239">_xlfn.IFNA(INDEX('Locations &amp; Fiber - Underserved'!$C:$C,MATCH(1,($A239='Locations &amp; Fiber - Underserved'!$A:$A)*($B239='Locations &amp; Fiber - Underserved'!$B:$B),0)),L238)</f>
        <v>121884</v>
      </c>
      <c r="M239" s="64" cm="1">
        <f t="array" ref="M239">_xlfn.IFNA(INDEX('Locations &amp; Fiber - Underserved'!$D:$D,MATCH(1,($A239='Locations &amp; Fiber - Underserved'!$A:$A)*($B239='Locations &amp; Fiber - Underserved'!$B:$B),0)),M238)</f>
        <v>17523.69929</v>
      </c>
      <c r="N239" s="65" cm="1">
        <f t="array" ref="N239">_xlfn.IFNA(INDEX('Locations &amp; Fiber - Underserved'!$F:$F,MATCH(1,($A239='Locations &amp; Fiber - Underserved'!$A:$A)*($B239='Locations &amp; Fiber - Underserved'!$B:$B),0)),N238)</f>
        <v>0.37939643099999998</v>
      </c>
      <c r="O239" s="72" cm="1">
        <f t="array" ref="O239">_xlfn.IFNA(INDEX('Locations &amp; Fiber - Underserved'!$E:$E,MATCH(1,($A239='Locations &amp; Fiber - Underserved'!$A:$A)*($B239='Locations &amp; Fiber - Underserved'!$B:$B),0)),O238)</f>
        <v>0.81241933300000002</v>
      </c>
      <c r="P239" s="63" cm="1">
        <f t="array" ref="P239">_xlfn.IFNA(INDEX('Locations &amp; Fiber - Underserved'!$I:$I,MATCH(1,($A239='Locations &amp; Fiber - Underserved'!$A:$A)*($B239='Locations &amp; Fiber - Underserved'!$B:$B),0)),P238)</f>
        <v>0.89286007499999998</v>
      </c>
      <c r="Q239" s="63" cm="1">
        <f t="array" ref="Q239">_xlfn.IFNA(INDEX('Locations &amp; Fiber - Underserved'!$J:$J,MATCH(1,($A239='Locations &amp; Fiber - Underserved'!$A:$A)*($B239='Locations &amp; Fiber - Underserved'!$B:$B),0)),Q238)</f>
        <v>0.106220436</v>
      </c>
      <c r="R239" s="63" cm="1">
        <f t="array" ref="R239">_xlfn.IFNA(INDEX('Locations &amp; Fiber - Underserved'!$K:$K,MATCH(1,($A239='Locations &amp; Fiber - Underserved'!$A:$A)*($B239='Locations &amp; Fiber - Underserved'!$B:$B),0)),R238)</f>
        <v>9.19E-4</v>
      </c>
      <c r="T239" s="66">
        <f>'Model Inputs &amp; Summary Results'!$F$44*I239</f>
        <v>43984.161208749996</v>
      </c>
      <c r="U239" s="66">
        <f>'Model Inputs &amp; Summary Results'!$F$45*J239</f>
        <v>2958.5250000000001</v>
      </c>
      <c r="V239" s="66">
        <f>'Model Inputs &amp; Summary Results'!$F$46*K239</f>
        <v>23.571999999999999</v>
      </c>
      <c r="W239" s="67">
        <f t="shared" si="94"/>
        <v>460306.00009891199</v>
      </c>
      <c r="X239" s="67">
        <f t="shared" si="95"/>
        <v>189694.93306235623</v>
      </c>
      <c r="Y239" s="68">
        <f t="shared" si="96"/>
        <v>8909261207.0981693</v>
      </c>
      <c r="Z239" s="68">
        <f t="shared" si="97"/>
        <v>3372506731.9692159</v>
      </c>
      <c r="AA239" s="66">
        <f>'Model Inputs &amp; Summary Results'!$F$40*I239</f>
        <v>36376.09008075</v>
      </c>
      <c r="AB239" s="66">
        <f>'Model Inputs &amp; Summary Results'!$F$41*J239</f>
        <v>2349.7750000000001</v>
      </c>
      <c r="AC239" s="66">
        <f>'Model Inputs &amp; Summary Results'!$F$42*K239</f>
        <v>17.097999999999999</v>
      </c>
      <c r="AD239" s="67">
        <f t="shared" si="98"/>
        <v>149005.99990108798</v>
      </c>
      <c r="AE239" s="67">
        <f t="shared" si="99"/>
        <v>61406.288797131747</v>
      </c>
      <c r="AF239" s="68">
        <f t="shared" si="100"/>
        <v>2379061579.7931476</v>
      </c>
      <c r="AG239" s="68">
        <f t="shared" si="112"/>
        <v>900568633.81997585</v>
      </c>
      <c r="AI239" s="68">
        <f t="shared" si="101"/>
        <v>11288322786.891317</v>
      </c>
      <c r="AJ239" s="68">
        <f t="shared" si="102"/>
        <v>18526.342476254067</v>
      </c>
      <c r="AK239" s="68">
        <f>MIN($AJ239*'Model Inputs &amp; Summary Results'!$F$26,'Model Inputs &amp; Summary Results'!$F$23)</f>
        <v>3000</v>
      </c>
      <c r="AL239" s="68">
        <f t="shared" si="103"/>
        <v>41995.832816665381</v>
      </c>
      <c r="AM239" s="68">
        <f t="shared" si="113"/>
        <v>38995.832816665381</v>
      </c>
      <c r="AN239" s="68">
        <f t="shared" si="104"/>
        <v>1827936000</v>
      </c>
      <c r="AO239" s="69">
        <f t="shared" si="105"/>
        <v>0.16193158492266979</v>
      </c>
      <c r="AP239" s="49" t="b">
        <f>AND(AM239&lt;'Model Inputs &amp; Summary Results'!$F$14,AO239&gt;=0.25)</f>
        <v>0</v>
      </c>
      <c r="AR239" s="68">
        <f t="shared" si="114"/>
        <v>4273075365.7891917</v>
      </c>
      <c r="AS239" s="68">
        <f t="shared" si="115"/>
        <v>7012.9512725651093</v>
      </c>
      <c r="AT239" s="68">
        <f>MIN($AS239*'Model Inputs &amp; Summary Results'!$F$26,'Model Inputs &amp; Summary Results'!$F$23)</f>
        <v>3000</v>
      </c>
      <c r="AU239" s="68">
        <f t="shared" si="116"/>
        <v>1827936000</v>
      </c>
      <c r="AV239" s="68">
        <f t="shared" si="117"/>
        <v>2445139365.7891917</v>
      </c>
      <c r="AX239" s="66">
        <f>'Model Inputs &amp; Summary Results'!$F$40*P239</f>
        <v>34151.897868749998</v>
      </c>
      <c r="AY239" s="66">
        <f>'Model Inputs &amp; Summary Results'!$F$41*Q239</f>
        <v>5125.1360370000002</v>
      </c>
      <c r="AZ239" s="66">
        <f>'Model Inputs &amp; Summary Results'!$F$42*R239</f>
        <v>47.328499999999998</v>
      </c>
      <c r="BA239" s="68">
        <f t="shared" si="106"/>
        <v>1818451110.6284602</v>
      </c>
      <c r="BB239" s="68">
        <f t="shared" si="118"/>
        <v>689108301.56934392</v>
      </c>
      <c r="BD239" s="68">
        <f t="shared" si="107"/>
        <v>14919.522748092122</v>
      </c>
      <c r="BE239" s="68">
        <f>MIN($BD239*'Model Inputs &amp; Summary Results'!$F$26,'Model Inputs &amp; Summary Results'!$F$23)</f>
        <v>3000</v>
      </c>
      <c r="BF239" s="68">
        <f t="shared" si="108"/>
        <v>31947.87227632969</v>
      </c>
      <c r="BG239" s="68">
        <f t="shared" si="121"/>
        <v>28947.87227632969</v>
      </c>
      <c r="BH239" s="68">
        <f t="shared" si="109"/>
        <v>365652000</v>
      </c>
      <c r="BI239" s="70">
        <f t="shared" si="110"/>
        <v>0.20107881804621625</v>
      </c>
      <c r="BJ239" s="49" t="b">
        <f>AND(BG239&lt;'Model Inputs &amp; Summary Results'!$F$14,BG239&lt;$BX$23,BI239&gt;=0.25)</f>
        <v>0</v>
      </c>
      <c r="BL239" s="68">
        <f t="shared" si="119"/>
        <v>5653.8044498813952</v>
      </c>
      <c r="BM239" s="68">
        <f>MIN($BL239*'Model Inputs &amp; Summary Results'!$F$26,'Model Inputs &amp; Summary Results'!$F$23)</f>
        <v>3000</v>
      </c>
      <c r="BN239" s="68">
        <f t="shared" si="120"/>
        <v>365652000</v>
      </c>
      <c r="BO239" s="68">
        <f t="shared" si="122"/>
        <v>1452799110.6284602</v>
      </c>
      <c r="BS239" s="49"/>
      <c r="BT239" s="49"/>
      <c r="BU239" s="49"/>
      <c r="BV239" s="49"/>
      <c r="BW239" s="49"/>
      <c r="BX239" s="49"/>
    </row>
    <row r="240" spans="1:76" x14ac:dyDescent="0.45">
      <c r="A240" s="49" t="str">
        <f t="shared" si="111"/>
        <v>TX</v>
      </c>
      <c r="B240" s="62">
        <v>0.94499999999999995</v>
      </c>
      <c r="C240" s="63" cm="1">
        <f t="array" ref="C240">_xlfn.IFNA(INDEX('Locations &amp; Fiber - Unserved'!$H:$H,MATCH(1,($A240='Locations &amp; Fiber - Unserved'!$A:$A)*($B240='Locations &amp; Fiber - Unserved'!$B:$B),0)),C239)</f>
        <v>0.24447617799999999</v>
      </c>
      <c r="D240" s="63" cm="1">
        <f t="array" ref="D240">_xlfn.IFNA(INDEX('Locations &amp; Fiber - Unserved'!$G:$G,MATCH(1,($A240='Locations &amp; Fiber - Unserved'!$A:$A)*($B240='Locations &amp; Fiber - Unserved'!$B:$B),0)),D239)</f>
        <v>0.75552382200000001</v>
      </c>
      <c r="E240" s="64" cm="1">
        <f t="array" ref="E240">_xlfn.IFNA(INDEX('Locations &amp; Fiber - Unserved'!$C:$C,MATCH(1,($A240='Locations &amp; Fiber - Unserved'!$A:$A)*($B240='Locations &amp; Fiber - Unserved'!$B:$B),0)),E239)</f>
        <v>609949</v>
      </c>
      <c r="F240" s="64" cm="1">
        <f t="array" ref="F240">_xlfn.IFNA(INDEX('Locations &amp; Fiber - Unserved'!$D:$D,MATCH(1,($A240='Locations &amp; Fiber - Unserved'!$A:$A)*($B240='Locations &amp; Fiber - Unserved'!$B:$B),0)),F239)</f>
        <v>95625.648730000001</v>
      </c>
      <c r="G240" s="65" cm="1">
        <f t="array" ref="G240">_xlfn.IFNA(INDEX('Locations &amp; Fiber - Unserved'!$F:$F,MATCH(1,($A240='Locations &amp; Fiber - Unserved'!$A:$A)*($B240='Locations &amp; Fiber - Unserved'!$B:$B),0)),G239)</f>
        <v>0.41476046700000002</v>
      </c>
      <c r="H240" s="65" cm="1">
        <f t="array" ref="H240">_xlfn.IFNA(INDEX('Locations &amp; Fiber - Unserved'!$E:$E,MATCH(1,($A240='Locations &amp; Fiber - Unserved'!$A:$A)*($B240='Locations &amp; Fiber - Unserved'!$B:$B),0)),H239)</f>
        <v>0.90724174099999999</v>
      </c>
      <c r="I240" s="63" cm="1">
        <f t="array" ref="I240">_xlfn.IFNA(INDEX('Locations &amp; Fiber - Unserved'!$I:$I,MATCH(1,($A240='Locations &amp; Fiber - Unserved'!$A:$A)*($B240='Locations &amp; Fiber - Unserved'!$B:$B),0)),I239)</f>
        <v>0.951187326</v>
      </c>
      <c r="J240" s="63" cm="1">
        <f t="array" ref="J240">_xlfn.IFNA(INDEX('Locations &amp; Fiber - Unserved'!$J:$J,MATCH(1,($A240='Locations &amp; Fiber - Unserved'!$A:$A)*($B240='Locations &amp; Fiber - Unserved'!$B:$B),0)),J239)</f>
        <v>4.8500000000000001E-2</v>
      </c>
      <c r="K240" s="63" cm="1">
        <f t="array" ref="K240">_xlfn.IFNA(INDEX('Locations &amp; Fiber - Unserved'!$K:$K,MATCH(1,($A240='Locations &amp; Fiber - Unserved'!$A:$A)*($B240='Locations &amp; Fiber - Unserved'!$B:$B),0)),K239)</f>
        <v>3.3500000000000001E-4</v>
      </c>
      <c r="L240" s="64" cm="1">
        <f t="array" ref="L240">_xlfn.IFNA(INDEX('Locations &amp; Fiber - Underserved'!$C:$C,MATCH(1,($A240='Locations &amp; Fiber - Underserved'!$A:$A)*($B240='Locations &amp; Fiber - Underserved'!$B:$B),0)),L239)</f>
        <v>122001</v>
      </c>
      <c r="M240" s="64" cm="1">
        <f t="array" ref="M240">_xlfn.IFNA(INDEX('Locations &amp; Fiber - Underserved'!$D:$D,MATCH(1,($A240='Locations &amp; Fiber - Underserved'!$A:$A)*($B240='Locations &amp; Fiber - Underserved'!$B:$B),0)),M239)</f>
        <v>17619.271720000001</v>
      </c>
      <c r="N240" s="65" cm="1">
        <f t="array" ref="N240">_xlfn.IFNA(INDEX('Locations &amp; Fiber - Underserved'!$F:$F,MATCH(1,($A240='Locations &amp; Fiber - Underserved'!$A:$A)*($B240='Locations &amp; Fiber - Underserved'!$B:$B),0)),N239)</f>
        <v>0.38174457699999997</v>
      </c>
      <c r="O240" s="72" cm="1">
        <f t="array" ref="O240">_xlfn.IFNA(INDEX('Locations &amp; Fiber - Underserved'!$E:$E,MATCH(1,($A240='Locations &amp; Fiber - Underserved'!$A:$A)*($B240='Locations &amp; Fiber - Underserved'!$B:$B),0)),O239)</f>
        <v>0.81966557100000004</v>
      </c>
      <c r="P240" s="63" cm="1">
        <f t="array" ref="P240">_xlfn.IFNA(INDEX('Locations &amp; Fiber - Underserved'!$I:$I,MATCH(1,($A240='Locations &amp; Fiber - Underserved'!$A:$A)*($B240='Locations &amp; Fiber - Underserved'!$B:$B),0)),P239)</f>
        <v>0.89332289600000003</v>
      </c>
      <c r="Q240" s="63" cm="1">
        <f t="array" ref="Q240">_xlfn.IFNA(INDEX('Locations &amp; Fiber - Underserved'!$J:$J,MATCH(1,($A240='Locations &amp; Fiber - Underserved'!$A:$A)*($B240='Locations &amp; Fiber - Underserved'!$B:$B),0)),Q239)</f>
        <v>0.105761588</v>
      </c>
      <c r="R240" s="63" cm="1">
        <f t="array" ref="R240">_xlfn.IFNA(INDEX('Locations &amp; Fiber - Underserved'!$K:$K,MATCH(1,($A240='Locations &amp; Fiber - Underserved'!$A:$A)*($B240='Locations &amp; Fiber - Underserved'!$B:$B),0)),R239)</f>
        <v>9.1600000000000004E-4</v>
      </c>
      <c r="T240" s="66">
        <f>'Model Inputs &amp; Summary Results'!$F$44*I240</f>
        <v>43992.4138275</v>
      </c>
      <c r="U240" s="66">
        <f>'Model Inputs &amp; Summary Results'!$F$45*J240</f>
        <v>2946.375</v>
      </c>
      <c r="V240" s="66">
        <f>'Model Inputs &amp; Summary Results'!$F$46*K240</f>
        <v>23.785</v>
      </c>
      <c r="W240" s="67">
        <f t="shared" si="94"/>
        <v>460830.99970507802</v>
      </c>
      <c r="X240" s="67">
        <f t="shared" si="95"/>
        <v>191134.48064575504</v>
      </c>
      <c r="Y240" s="68">
        <f t="shared" si="96"/>
        <v>8976167158.3071423</v>
      </c>
      <c r="Z240" s="68">
        <f t="shared" si="97"/>
        <v>3392926467.9204597</v>
      </c>
      <c r="AA240" s="66">
        <f>'Model Inputs &amp; Summary Results'!$F$40*I240</f>
        <v>36382.915219499999</v>
      </c>
      <c r="AB240" s="66">
        <f>'Model Inputs &amp; Summary Results'!$F$41*J240</f>
        <v>2340.125</v>
      </c>
      <c r="AC240" s="66">
        <f>'Model Inputs &amp; Summary Results'!$F$42*K240</f>
        <v>17.252500000000001</v>
      </c>
      <c r="AD240" s="67">
        <f t="shared" si="98"/>
        <v>149118.00029492201</v>
      </c>
      <c r="AE240" s="67">
        <f t="shared" si="99"/>
        <v>61848.251440427994</v>
      </c>
      <c r="AF240" s="68">
        <f t="shared" si="100"/>
        <v>2396019364.9914179</v>
      </c>
      <c r="AG240" s="68">
        <f t="shared" si="112"/>
        <v>905678044.73268521</v>
      </c>
      <c r="AI240" s="68">
        <f t="shared" si="101"/>
        <v>11372186523.298561</v>
      </c>
      <c r="AJ240" s="68">
        <f t="shared" si="102"/>
        <v>18644.48752813524</v>
      </c>
      <c r="AK240" s="68">
        <f>MIN($AJ240*'Model Inputs &amp; Summary Results'!$F$26,'Model Inputs &amp; Summary Results'!$F$23)</f>
        <v>3000</v>
      </c>
      <c r="AL240" s="68">
        <f t="shared" si="103"/>
        <v>42606.407241102133</v>
      </c>
      <c r="AM240" s="68">
        <f t="shared" si="113"/>
        <v>39606.407241102133</v>
      </c>
      <c r="AN240" s="68">
        <f t="shared" si="104"/>
        <v>1829847000</v>
      </c>
      <c r="AO240" s="69">
        <f t="shared" si="105"/>
        <v>0.16090546846476128</v>
      </c>
      <c r="AP240" s="49" t="b">
        <f>AND(AM240&lt;'Model Inputs &amp; Summary Results'!$F$14,AO240&gt;=0.25)</f>
        <v>0</v>
      </c>
      <c r="AR240" s="68">
        <f t="shared" si="114"/>
        <v>4298604512.6531448</v>
      </c>
      <c r="AS240" s="68">
        <f t="shared" si="115"/>
        <v>7047.4818593901209</v>
      </c>
      <c r="AT240" s="68">
        <f>MIN($AS240*'Model Inputs &amp; Summary Results'!$F$26,'Model Inputs &amp; Summary Results'!$F$23)</f>
        <v>3000</v>
      </c>
      <c r="AU240" s="68">
        <f t="shared" si="116"/>
        <v>1829847000</v>
      </c>
      <c r="AV240" s="68">
        <f t="shared" si="117"/>
        <v>2468757512.6531448</v>
      </c>
      <c r="AX240" s="66">
        <f>'Model Inputs &amp; Summary Results'!$F$40*P240</f>
        <v>34169.600771999998</v>
      </c>
      <c r="AY240" s="66">
        <f>'Model Inputs &amp; Summary Results'!$F$41*Q240</f>
        <v>5102.9966210000002</v>
      </c>
      <c r="AZ240" s="66">
        <f>'Model Inputs &amp; Summary Results'!$F$42*R240</f>
        <v>47.173999999999999</v>
      </c>
      <c r="BA240" s="68">
        <f t="shared" si="106"/>
        <v>1831248368.8847108</v>
      </c>
      <c r="BB240" s="68">
        <f t="shared" si="118"/>
        <v>692785736.14154983</v>
      </c>
      <c r="BD240" s="68">
        <f t="shared" si="107"/>
        <v>15010.109498157481</v>
      </c>
      <c r="BE240" s="68">
        <f>MIN($BD240*'Model Inputs &amp; Summary Results'!$F$26,'Model Inputs &amp; Summary Results'!$F$23)</f>
        <v>3000</v>
      </c>
      <c r="BF240" s="68">
        <f t="shared" si="108"/>
        <v>32229.062870432808</v>
      </c>
      <c r="BG240" s="68">
        <f t="shared" si="121"/>
        <v>29229.062870432808</v>
      </c>
      <c r="BH240" s="68">
        <f t="shared" si="109"/>
        <v>366003000</v>
      </c>
      <c r="BI240" s="70">
        <f t="shared" si="110"/>
        <v>0.19986529747622797</v>
      </c>
      <c r="BJ240" s="49" t="b">
        <f>AND(BG240&lt;'Model Inputs &amp; Summary Results'!$F$14,BG240&lt;$BX$23,BI240&gt;=0.25)</f>
        <v>0</v>
      </c>
      <c r="BL240" s="68">
        <f t="shared" si="119"/>
        <v>5678.5250624302244</v>
      </c>
      <c r="BM240" s="68">
        <f>MIN($BL240*'Model Inputs &amp; Summary Results'!$F$26,'Model Inputs &amp; Summary Results'!$F$23)</f>
        <v>3000</v>
      </c>
      <c r="BN240" s="68">
        <f t="shared" si="120"/>
        <v>366003000</v>
      </c>
      <c r="BO240" s="68">
        <f t="shared" si="122"/>
        <v>1465245368.8847108</v>
      </c>
      <c r="BS240" s="49"/>
      <c r="BT240" s="49"/>
      <c r="BU240" s="49"/>
      <c r="BV240" s="49"/>
      <c r="BW240" s="49"/>
      <c r="BX240" s="49"/>
    </row>
    <row r="241" spans="1:76" x14ac:dyDescent="0.45">
      <c r="A241" s="49" t="str">
        <f t="shared" si="111"/>
        <v>TX</v>
      </c>
      <c r="B241" s="62">
        <v>0.94599999999999995</v>
      </c>
      <c r="C241" s="63" cm="1">
        <f t="array" ref="C241">_xlfn.IFNA(INDEX('Locations &amp; Fiber - Unserved'!$H:$H,MATCH(1,($A241='Locations &amp; Fiber - Unserved'!$A:$A)*($B241='Locations &amp; Fiber - Unserved'!$B:$B),0)),C240)</f>
        <v>0.24437398599999999</v>
      </c>
      <c r="D241" s="63" cm="1">
        <f t="array" ref="D241">_xlfn.IFNA(INDEX('Locations &amp; Fiber - Unserved'!$G:$G,MATCH(1,($A241='Locations &amp; Fiber - Unserved'!$A:$A)*($B241='Locations &amp; Fiber - Unserved'!$B:$B),0)),D240)</f>
        <v>0.75562601399999996</v>
      </c>
      <c r="E241" s="64" cm="1">
        <f t="array" ref="E241">_xlfn.IFNA(INDEX('Locations &amp; Fiber - Unserved'!$C:$C,MATCH(1,($A241='Locations &amp; Fiber - Unserved'!$A:$A)*($B241='Locations &amp; Fiber - Unserved'!$B:$B),0)),E240)</f>
        <v>610601</v>
      </c>
      <c r="F241" s="64" cm="1">
        <f t="array" ref="F241">_xlfn.IFNA(INDEX('Locations &amp; Fiber - Unserved'!$D:$D,MATCH(1,($A241='Locations &amp; Fiber - Unserved'!$A:$A)*($B241='Locations &amp; Fiber - Unserved'!$B:$B),0)),F240)</f>
        <v>96221.090710000004</v>
      </c>
      <c r="G241" s="65" cm="1">
        <f t="array" ref="G241">_xlfn.IFNA(INDEX('Locations &amp; Fiber - Unserved'!$F:$F,MATCH(1,($A241='Locations &amp; Fiber - Unserved'!$A:$A)*($B241='Locations &amp; Fiber - Unserved'!$B:$B),0)),G240)</f>
        <v>0.41738206900000002</v>
      </c>
      <c r="H241" s="65" cm="1">
        <f t="array" ref="H241">_xlfn.IFNA(INDEX('Locations &amp; Fiber - Unserved'!$E:$E,MATCH(1,($A241='Locations &amp; Fiber - Unserved'!$A:$A)*($B241='Locations &amp; Fiber - Unserved'!$B:$B),0)),H240)</f>
        <v>0.92111662999999999</v>
      </c>
      <c r="I241" s="63" cm="1">
        <f t="array" ref="I241">_xlfn.IFNA(INDEX('Locations &amp; Fiber - Unserved'!$I:$I,MATCH(1,($A241='Locations &amp; Fiber - Unserved'!$A:$A)*($B241='Locations &amp; Fiber - Unserved'!$B:$B),0)),I240)</f>
        <v>0.95142138600000004</v>
      </c>
      <c r="J241" s="63" cm="1">
        <f t="array" ref="J241">_xlfn.IFNA(INDEX('Locations &amp; Fiber - Unserved'!$J:$J,MATCH(1,($A241='Locations &amp; Fiber - Unserved'!$A:$A)*($B241='Locations &amp; Fiber - Unserved'!$B:$B),0)),J240)</f>
        <v>4.82E-2</v>
      </c>
      <c r="K241" s="63" cm="1">
        <f t="array" ref="K241">_xlfn.IFNA(INDEX('Locations &amp; Fiber - Unserved'!$K:$K,MATCH(1,($A241='Locations &amp; Fiber - Unserved'!$A:$A)*($B241='Locations &amp; Fiber - Unserved'!$B:$B),0)),K240)</f>
        <v>3.3300000000000002E-4</v>
      </c>
      <c r="L241" s="64" cm="1">
        <f t="array" ref="L241">_xlfn.IFNA(INDEX('Locations &amp; Fiber - Underserved'!$C:$C,MATCH(1,($A241='Locations &amp; Fiber - Underserved'!$A:$A)*($B241='Locations &amp; Fiber - Underserved'!$B:$B),0)),L240)</f>
        <v>122143</v>
      </c>
      <c r="M241" s="64" cm="1">
        <f t="array" ref="M241">_xlfn.IFNA(INDEX('Locations &amp; Fiber - Underserved'!$D:$D,MATCH(1,($A241='Locations &amp; Fiber - Underserved'!$A:$A)*($B241='Locations &amp; Fiber - Underserved'!$B:$B),0)),M240)</f>
        <v>17736.41605</v>
      </c>
      <c r="N241" s="65" cm="1">
        <f t="array" ref="N241">_xlfn.IFNA(INDEX('Locations &amp; Fiber - Underserved'!$F:$F,MATCH(1,($A241='Locations &amp; Fiber - Underserved'!$A:$A)*($B241='Locations &amp; Fiber - Underserved'!$B:$B),0)),N240)</f>
        <v>0.38395195700000001</v>
      </c>
      <c r="O241" s="72" cm="1">
        <f t="array" ref="O241">_xlfn.IFNA(INDEX('Locations &amp; Fiber - Underserved'!$E:$E,MATCH(1,($A241='Locations &amp; Fiber - Underserved'!$A:$A)*($B241='Locations &amp; Fiber - Underserved'!$B:$B),0)),O240)</f>
        <v>0.83167076100000004</v>
      </c>
      <c r="P241" s="63" cm="1">
        <f t="array" ref="P241">_xlfn.IFNA(INDEX('Locations &amp; Fiber - Underserved'!$I:$I,MATCH(1,($A241='Locations &amp; Fiber - Underserved'!$A:$A)*($B241='Locations &amp; Fiber - Underserved'!$B:$B),0)),P240)</f>
        <v>0.89390144999999999</v>
      </c>
      <c r="Q241" s="63" cm="1">
        <f t="array" ref="Q241">_xlfn.IFNA(INDEX('Locations &amp; Fiber - Underserved'!$J:$J,MATCH(1,($A241='Locations &amp; Fiber - Underserved'!$A:$A)*($B241='Locations &amp; Fiber - Underserved'!$B:$B),0)),Q240)</f>
        <v>0.10518277199999999</v>
      </c>
      <c r="R241" s="63" cm="1">
        <f t="array" ref="R241">_xlfn.IFNA(INDEX('Locations &amp; Fiber - Underserved'!$K:$K,MATCH(1,($A241='Locations &amp; Fiber - Underserved'!$A:$A)*($B241='Locations &amp; Fiber - Underserved'!$B:$B),0)),R240)</f>
        <v>9.1600000000000004E-4</v>
      </c>
      <c r="T241" s="66">
        <f>'Model Inputs &amp; Summary Results'!$F$44*I241</f>
        <v>44003.239102500003</v>
      </c>
      <c r="U241" s="66">
        <f>'Model Inputs &amp; Summary Results'!$F$45*J241</f>
        <v>2928.15</v>
      </c>
      <c r="V241" s="66">
        <f>'Model Inputs &amp; Summary Results'!$F$46*K241</f>
        <v>23.643000000000001</v>
      </c>
      <c r="W241" s="67">
        <f t="shared" si="94"/>
        <v>461385.999774414</v>
      </c>
      <c r="X241" s="67">
        <f t="shared" si="95"/>
        <v>192574.24319347847</v>
      </c>
      <c r="Y241" s="68">
        <f t="shared" si="96"/>
        <v>9042329771.2644234</v>
      </c>
      <c r="Z241" s="68">
        <f t="shared" si="97"/>
        <v>3413966996.0046597</v>
      </c>
      <c r="AA241" s="66">
        <f>'Model Inputs &amp; Summary Results'!$F$40*I241</f>
        <v>36391.868014500003</v>
      </c>
      <c r="AB241" s="66">
        <f>'Model Inputs &amp; Summary Results'!$F$41*J241</f>
        <v>2325.65</v>
      </c>
      <c r="AC241" s="66">
        <f>'Model Inputs &amp; Summary Results'!$F$42*K241</f>
        <v>17.1495</v>
      </c>
      <c r="AD241" s="67">
        <f t="shared" si="98"/>
        <v>149215.000225586</v>
      </c>
      <c r="AE241" s="67">
        <f t="shared" si="99"/>
        <v>62279.665519990558</v>
      </c>
      <c r="AF241" s="68">
        <f t="shared" si="100"/>
        <v>2412382136.8311043</v>
      </c>
      <c r="AG241" s="68">
        <f t="shared" si="112"/>
        <v>910804317.60684884</v>
      </c>
      <c r="AI241" s="68">
        <f t="shared" si="101"/>
        <v>11454711908.095528</v>
      </c>
      <c r="AJ241" s="68">
        <f t="shared" si="102"/>
        <v>18759.733292437333</v>
      </c>
      <c r="AK241" s="68">
        <f>MIN($AJ241*'Model Inputs &amp; Summary Results'!$F$26,'Model Inputs &amp; Summary Results'!$F$23)</f>
        <v>3000</v>
      </c>
      <c r="AL241" s="68">
        <f t="shared" si="103"/>
        <v>43251.060931796615</v>
      </c>
      <c r="AM241" s="68">
        <f t="shared" si="113"/>
        <v>40251.060931796615</v>
      </c>
      <c r="AN241" s="68">
        <f t="shared" si="104"/>
        <v>1831803000</v>
      </c>
      <c r="AO241" s="69">
        <f t="shared" si="105"/>
        <v>0.15991698566468421</v>
      </c>
      <c r="AP241" s="49" t="b">
        <f>AND(AM241&lt;'Model Inputs &amp; Summary Results'!$F$14,AO241&gt;=0.25)</f>
        <v>0</v>
      </c>
      <c r="AR241" s="68">
        <f t="shared" si="114"/>
        <v>4324771313.6115084</v>
      </c>
      <c r="AS241" s="68">
        <f t="shared" si="115"/>
        <v>7082.8107284650832</v>
      </c>
      <c r="AT241" s="68">
        <f>MIN($AS241*'Model Inputs &amp; Summary Results'!$F$26,'Model Inputs &amp; Summary Results'!$F$23)</f>
        <v>3000</v>
      </c>
      <c r="AU241" s="68">
        <f t="shared" si="116"/>
        <v>1831803000</v>
      </c>
      <c r="AV241" s="68">
        <f t="shared" si="117"/>
        <v>2492968313.6115084</v>
      </c>
      <c r="AX241" s="66">
        <f>'Model Inputs &amp; Summary Results'!$F$40*P241</f>
        <v>34191.730462499996</v>
      </c>
      <c r="AY241" s="66">
        <f>'Model Inputs &amp; Summary Results'!$F$41*Q241</f>
        <v>5075.068749</v>
      </c>
      <c r="AZ241" s="66">
        <f>'Model Inputs &amp; Summary Results'!$F$42*R241</f>
        <v>47.173999999999999</v>
      </c>
      <c r="BA241" s="68">
        <f t="shared" si="106"/>
        <v>1843709126.9482577</v>
      </c>
      <c r="BB241" s="68">
        <f t="shared" si="118"/>
        <v>697288985.45771849</v>
      </c>
      <c r="BD241" s="68">
        <f t="shared" si="107"/>
        <v>15094.676952000997</v>
      </c>
      <c r="BE241" s="68">
        <f>MIN($BD241*'Model Inputs &amp; Summary Results'!$F$26,'Model Inputs &amp; Summary Results'!$F$23)</f>
        <v>3000</v>
      </c>
      <c r="BF241" s="68">
        <f t="shared" si="108"/>
        <v>32696.282018741815</v>
      </c>
      <c r="BG241" s="68">
        <f t="shared" si="121"/>
        <v>29696.282018741815</v>
      </c>
      <c r="BH241" s="68">
        <f t="shared" si="109"/>
        <v>366429000</v>
      </c>
      <c r="BI241" s="70">
        <f t="shared" si="110"/>
        <v>0.19874555842033512</v>
      </c>
      <c r="BJ241" s="49" t="b">
        <f>AND(BG241&lt;'Model Inputs &amp; Summary Results'!$F$14,BG241&lt;$BX$23,BI241&gt;=0.25)</f>
        <v>0</v>
      </c>
      <c r="BL241" s="68">
        <f t="shared" si="119"/>
        <v>5708.792034399994</v>
      </c>
      <c r="BM241" s="68">
        <f>MIN($BL241*'Model Inputs &amp; Summary Results'!$F$26,'Model Inputs &amp; Summary Results'!$F$23)</f>
        <v>3000</v>
      </c>
      <c r="BN241" s="68">
        <f t="shared" si="120"/>
        <v>366429000</v>
      </c>
      <c r="BO241" s="68">
        <f t="shared" si="122"/>
        <v>1477280126.9482577</v>
      </c>
      <c r="BS241" s="49"/>
      <c r="BT241" s="49"/>
      <c r="BU241" s="49"/>
      <c r="BV241" s="49"/>
      <c r="BW241" s="49"/>
      <c r="BX241" s="49"/>
    </row>
    <row r="242" spans="1:76" x14ac:dyDescent="0.45">
      <c r="A242" s="49" t="str">
        <f t="shared" si="111"/>
        <v>TX</v>
      </c>
      <c r="B242" s="62">
        <v>0.94699999999999995</v>
      </c>
      <c r="C242" s="63" cm="1">
        <f t="array" ref="C242">_xlfn.IFNA(INDEX('Locations &amp; Fiber - Unserved'!$H:$H,MATCH(1,($A242='Locations &amp; Fiber - Unserved'!$A:$A)*($B242='Locations &amp; Fiber - Unserved'!$B:$B),0)),C241)</f>
        <v>0.24433813900000001</v>
      </c>
      <c r="D242" s="63" cm="1">
        <f t="array" ref="D242">_xlfn.IFNA(INDEX('Locations &amp; Fiber - Unserved'!$G:$G,MATCH(1,($A242='Locations &amp; Fiber - Unserved'!$A:$A)*($B242='Locations &amp; Fiber - Unserved'!$B:$B),0)),D241)</f>
        <v>0.75566186099999999</v>
      </c>
      <c r="E242" s="64" cm="1">
        <f t="array" ref="E242">_xlfn.IFNA(INDEX('Locations &amp; Fiber - Unserved'!$C:$C,MATCH(1,($A242='Locations &amp; Fiber - Unserved'!$A:$A)*($B242='Locations &amp; Fiber - Unserved'!$B:$B),0)),E241)</f>
        <v>611239</v>
      </c>
      <c r="F242" s="64" cm="1">
        <f t="array" ref="F242">_xlfn.IFNA(INDEX('Locations &amp; Fiber - Unserved'!$D:$D,MATCH(1,($A242='Locations &amp; Fiber - Unserved'!$A:$A)*($B242='Locations &amp; Fiber - Unserved'!$B:$B),0)),F241)</f>
        <v>96813.315749999994</v>
      </c>
      <c r="G242" s="65" cm="1">
        <f t="array" ref="G242">_xlfn.IFNA(INDEX('Locations &amp; Fiber - Unserved'!$F:$F,MATCH(1,($A242='Locations &amp; Fiber - Unserved'!$A:$A)*($B242='Locations &amp; Fiber - Unserved'!$B:$B),0)),G241)</f>
        <v>0.42010613000000002</v>
      </c>
      <c r="H242" s="65" cm="1">
        <f t="array" ref="H242">_xlfn.IFNA(INDEX('Locations &amp; Fiber - Unserved'!$E:$E,MATCH(1,($A242='Locations &amp; Fiber - Unserved'!$A:$A)*($B242='Locations &amp; Fiber - Unserved'!$B:$B),0)),H241)</f>
        <v>0.93721372199999997</v>
      </c>
      <c r="I242" s="63" cm="1">
        <f t="array" ref="I242">_xlfn.IFNA(INDEX('Locations &amp; Fiber - Unserved'!$I:$I,MATCH(1,($A242='Locations &amp; Fiber - Unserved'!$A:$A)*($B242='Locations &amp; Fiber - Unserved'!$B:$B),0)),I241)</f>
        <v>0.951657313</v>
      </c>
      <c r="J242" s="63" cm="1">
        <f t="array" ref="J242">_xlfn.IFNA(INDEX('Locations &amp; Fiber - Unserved'!$J:$J,MATCH(1,($A242='Locations &amp; Fiber - Unserved'!$A:$A)*($B242='Locations &amp; Fiber - Unserved'!$B:$B),0)),J241)</f>
        <v>4.8000000000000001E-2</v>
      </c>
      <c r="K242" s="63" cm="1">
        <f t="array" ref="K242">_xlfn.IFNA(INDEX('Locations &amp; Fiber - Unserved'!$K:$K,MATCH(1,($A242='Locations &amp; Fiber - Unserved'!$A:$A)*($B242='Locations &amp; Fiber - Unserved'!$B:$B),0)),K241)</f>
        <v>3.3199999999999999E-4</v>
      </c>
      <c r="L242" s="64" cm="1">
        <f t="array" ref="L242">_xlfn.IFNA(INDEX('Locations &amp; Fiber - Underserved'!$C:$C,MATCH(1,($A242='Locations &amp; Fiber - Underserved'!$A:$A)*($B242='Locations &amp; Fiber - Underserved'!$B:$B),0)),L241)</f>
        <v>122272</v>
      </c>
      <c r="M242" s="64" cm="1">
        <f t="array" ref="M242">_xlfn.IFNA(INDEX('Locations &amp; Fiber - Underserved'!$D:$D,MATCH(1,($A242='Locations &amp; Fiber - Underserved'!$A:$A)*($B242='Locations &amp; Fiber - Underserved'!$B:$B),0)),M241)</f>
        <v>17844.69153</v>
      </c>
      <c r="N242" s="65" cm="1">
        <f t="array" ref="N242">_xlfn.IFNA(INDEX('Locations &amp; Fiber - Underserved'!$F:$F,MATCH(1,($A242='Locations &amp; Fiber - Underserved'!$A:$A)*($B242='Locations &amp; Fiber - Underserved'!$B:$B),0)),N241)</f>
        <v>0.38656982099999998</v>
      </c>
      <c r="O242" s="72" cm="1">
        <f t="array" ref="O242">_xlfn.IFNA(INDEX('Locations &amp; Fiber - Underserved'!$E:$E,MATCH(1,($A242='Locations &amp; Fiber - Underserved'!$A:$A)*($B242='Locations &amp; Fiber - Underserved'!$B:$B),0)),O241)</f>
        <v>0.84892514600000002</v>
      </c>
      <c r="P242" s="63" cm="1">
        <f t="array" ref="P242">_xlfn.IFNA(INDEX('Locations &amp; Fiber - Underserved'!$I:$I,MATCH(1,($A242='Locations &amp; Fiber - Underserved'!$A:$A)*($B242='Locations &amp; Fiber - Underserved'!$B:$B),0)),P241)</f>
        <v>0.89435327499999995</v>
      </c>
      <c r="Q242" s="63" cm="1">
        <f t="array" ref="Q242">_xlfn.IFNA(INDEX('Locations &amp; Fiber - Underserved'!$J:$J,MATCH(1,($A242='Locations &amp; Fiber - Underserved'!$A:$A)*($B242='Locations &amp; Fiber - Underserved'!$B:$B),0)),Q241)</f>
        <v>0.10473504</v>
      </c>
      <c r="R242" s="63" cm="1">
        <f t="array" ref="R242">_xlfn.IFNA(INDEX('Locations &amp; Fiber - Underserved'!$K:$K,MATCH(1,($A242='Locations &amp; Fiber - Underserved'!$A:$A)*($B242='Locations &amp; Fiber - Underserved'!$B:$B),0)),R241)</f>
        <v>9.1200000000000005E-4</v>
      </c>
      <c r="T242" s="66">
        <f>'Model Inputs &amp; Summary Results'!$F$44*I242</f>
        <v>44014.150726250002</v>
      </c>
      <c r="U242" s="66">
        <f>'Model Inputs &amp; Summary Results'!$F$45*J242</f>
        <v>2916</v>
      </c>
      <c r="V242" s="66">
        <f>'Model Inputs &amp; Summary Results'!$F$46*K242</f>
        <v>23.571999999999999</v>
      </c>
      <c r="W242" s="67">
        <f t="shared" si="94"/>
        <v>461890.00025577901</v>
      </c>
      <c r="X242" s="67">
        <f t="shared" si="95"/>
        <v>194042.82049315434</v>
      </c>
      <c r="Y242" s="68">
        <f t="shared" si="96"/>
        <v>9111032790.4550705</v>
      </c>
      <c r="Z242" s="68">
        <f t="shared" si="97"/>
        <v>3435046567.5883942</v>
      </c>
      <c r="AA242" s="66">
        <f>'Model Inputs &amp; Summary Results'!$F$40*I242</f>
        <v>36400.892222249997</v>
      </c>
      <c r="AB242" s="66">
        <f>'Model Inputs &amp; Summary Results'!$F$41*J242</f>
        <v>2316</v>
      </c>
      <c r="AC242" s="66">
        <f>'Model Inputs &amp; Summary Results'!$F$42*K242</f>
        <v>17.097999999999999</v>
      </c>
      <c r="AD242" s="67">
        <f t="shared" si="98"/>
        <v>149348.99974422102</v>
      </c>
      <c r="AE242" s="67">
        <f t="shared" si="99"/>
        <v>62742.430301915687</v>
      </c>
      <c r="AF242" s="68">
        <f t="shared" si="100"/>
        <v>2430264681.8346038</v>
      </c>
      <c r="AG242" s="68">
        <f t="shared" si="112"/>
        <v>916259720.01910603</v>
      </c>
      <c r="AI242" s="68">
        <f t="shared" si="101"/>
        <v>11541297472.289675</v>
      </c>
      <c r="AJ242" s="68">
        <f t="shared" si="102"/>
        <v>18881.808052643359</v>
      </c>
      <c r="AK242" s="68">
        <f>MIN($AJ242*'Model Inputs &amp; Summary Results'!$F$26,'Model Inputs &amp; Summary Results'!$F$23)</f>
        <v>3000</v>
      </c>
      <c r="AL242" s="68">
        <f t="shared" si="103"/>
        <v>44005.673238024749</v>
      </c>
      <c r="AM242" s="68">
        <f t="shared" si="113"/>
        <v>41005.673238024749</v>
      </c>
      <c r="AN242" s="68">
        <f t="shared" si="104"/>
        <v>1833717000</v>
      </c>
      <c r="AO242" s="69">
        <f t="shared" si="105"/>
        <v>0.15888308956620364</v>
      </c>
      <c r="AP242" s="49" t="b">
        <f>AND(AM242&lt;'Model Inputs &amp; Summary Results'!$F$14,AO242&gt;=0.25)</f>
        <v>0</v>
      </c>
      <c r="AR242" s="68">
        <f t="shared" si="114"/>
        <v>4351306287.6075001</v>
      </c>
      <c r="AS242" s="68">
        <f t="shared" si="115"/>
        <v>7118.8296028353889</v>
      </c>
      <c r="AT242" s="68">
        <f>MIN($AS242*'Model Inputs &amp; Summary Results'!$F$26,'Model Inputs &amp; Summary Results'!$F$23)</f>
        <v>3000</v>
      </c>
      <c r="AU242" s="68">
        <f t="shared" si="116"/>
        <v>1833717000</v>
      </c>
      <c r="AV242" s="68">
        <f t="shared" si="117"/>
        <v>2517589287.6075001</v>
      </c>
      <c r="AX242" s="66">
        <f>'Model Inputs &amp; Summary Results'!$F$40*P242</f>
        <v>34209.012768749999</v>
      </c>
      <c r="AY242" s="66">
        <f>'Model Inputs &amp; Summary Results'!$F$41*Q242</f>
        <v>5053.4656800000002</v>
      </c>
      <c r="AZ242" s="66">
        <f>'Model Inputs &amp; Summary Results'!$F$42*R242</f>
        <v>46.968000000000004</v>
      </c>
      <c r="BA242" s="68">
        <f t="shared" si="106"/>
        <v>1858026442.6551158</v>
      </c>
      <c r="BB242" s="68">
        <f t="shared" si="118"/>
        <v>701464946.09299767</v>
      </c>
      <c r="BD242" s="68">
        <f t="shared" si="107"/>
        <v>15195.845677302374</v>
      </c>
      <c r="BE242" s="68">
        <f>MIN($BD242*'Model Inputs &amp; Summary Results'!$F$26,'Model Inputs &amp; Summary Results'!$F$23)</f>
        <v>3000</v>
      </c>
      <c r="BF242" s="68">
        <f t="shared" si="108"/>
        <v>33370.777565684279</v>
      </c>
      <c r="BG242" s="68">
        <f t="shared" si="121"/>
        <v>30370.777565684279</v>
      </c>
      <c r="BH242" s="68">
        <f t="shared" si="109"/>
        <v>366816000</v>
      </c>
      <c r="BI242" s="70">
        <f t="shared" si="110"/>
        <v>0.19742237870189872</v>
      </c>
      <c r="BJ242" s="49" t="b">
        <f>AND(BG242&lt;'Model Inputs &amp; Summary Results'!$F$14,BG242&lt;$BX$23,BI242&gt;=0.25)</f>
        <v>0</v>
      </c>
      <c r="BL242" s="68">
        <f t="shared" si="119"/>
        <v>5736.9221579183923</v>
      </c>
      <c r="BM242" s="68">
        <f>MIN($BL242*'Model Inputs &amp; Summary Results'!$F$26,'Model Inputs &amp; Summary Results'!$F$23)</f>
        <v>3000</v>
      </c>
      <c r="BN242" s="68">
        <f t="shared" si="120"/>
        <v>366816000</v>
      </c>
      <c r="BO242" s="68">
        <f t="shared" si="122"/>
        <v>1491210442.6551158</v>
      </c>
      <c r="BS242" s="49"/>
      <c r="BT242" s="49"/>
      <c r="BU242" s="49"/>
      <c r="BV242" s="49"/>
      <c r="BW242" s="49"/>
      <c r="BX242" s="49"/>
    </row>
    <row r="243" spans="1:76" x14ac:dyDescent="0.45">
      <c r="A243" s="49" t="str">
        <f t="shared" si="111"/>
        <v>TX</v>
      </c>
      <c r="B243" s="62">
        <v>0.94799999999999995</v>
      </c>
      <c r="C243" s="63" cm="1">
        <f t="array" ref="C243">_xlfn.IFNA(INDEX('Locations &amp; Fiber - Unserved'!$H:$H,MATCH(1,($A243='Locations &amp; Fiber - Unserved'!$A:$A)*($B243='Locations &amp; Fiber - Unserved'!$B:$B),0)),C242)</f>
        <v>0.24432332600000001</v>
      </c>
      <c r="D243" s="63" cm="1">
        <f t="array" ref="D243">_xlfn.IFNA(INDEX('Locations &amp; Fiber - Unserved'!$G:$G,MATCH(1,($A243='Locations &amp; Fiber - Unserved'!$A:$A)*($B243='Locations &amp; Fiber - Unserved'!$B:$B),0)),D242)</f>
        <v>0.75567667400000005</v>
      </c>
      <c r="E243" s="64" cm="1">
        <f t="array" ref="E243">_xlfn.IFNA(INDEX('Locations &amp; Fiber - Unserved'!$C:$C,MATCH(1,($A243='Locations &amp; Fiber - Unserved'!$A:$A)*($B243='Locations &amp; Fiber - Unserved'!$B:$B),0)),E242)</f>
        <v>611890</v>
      </c>
      <c r="F243" s="64" cm="1">
        <f t="array" ref="F243">_xlfn.IFNA(INDEX('Locations &amp; Fiber - Unserved'!$D:$D,MATCH(1,($A243='Locations &amp; Fiber - Unserved'!$A:$A)*($B243='Locations &amp; Fiber - Unserved'!$B:$B),0)),F242)</f>
        <v>97426.967829999994</v>
      </c>
      <c r="G243" s="65" cm="1">
        <f t="array" ref="G243">_xlfn.IFNA(INDEX('Locations &amp; Fiber - Unserved'!$F:$F,MATCH(1,($A243='Locations &amp; Fiber - Unserved'!$A:$A)*($B243='Locations &amp; Fiber - Unserved'!$B:$B),0)),G242)</f>
        <v>0.42286489599999999</v>
      </c>
      <c r="H243" s="65" cm="1">
        <f t="array" ref="H243">_xlfn.IFNA(INDEX('Locations &amp; Fiber - Unserved'!$E:$E,MATCH(1,($A243='Locations &amp; Fiber - Unserved'!$A:$A)*($B243='Locations &amp; Fiber - Unserved'!$B:$B),0)),H242)</f>
        <v>0.94775067000000002</v>
      </c>
      <c r="I243" s="63" cm="1">
        <f t="array" ref="I243">_xlfn.IFNA(INDEX('Locations &amp; Fiber - Unserved'!$I:$I,MATCH(1,($A243='Locations &amp; Fiber - Unserved'!$A:$A)*($B243='Locations &amp; Fiber - Unserved'!$B:$B),0)),I242)</f>
        <v>0.95188059000000003</v>
      </c>
      <c r="J243" s="63" cm="1">
        <f t="array" ref="J243">_xlfn.IFNA(INDEX('Locations &amp; Fiber - Unserved'!$J:$J,MATCH(1,($A243='Locations &amp; Fiber - Unserved'!$A:$A)*($B243='Locations &amp; Fiber - Unserved'!$B:$B),0)),J242)</f>
        <v>4.7800000000000002E-2</v>
      </c>
      <c r="K243" s="63" cm="1">
        <f t="array" ref="K243">_xlfn.IFNA(INDEX('Locations &amp; Fiber - Unserved'!$K:$K,MATCH(1,($A243='Locations &amp; Fiber - Unserved'!$A:$A)*($B243='Locations &amp; Fiber - Unserved'!$B:$B),0)),K242)</f>
        <v>3.3E-4</v>
      </c>
      <c r="L243" s="64" cm="1">
        <f t="array" ref="L243">_xlfn.IFNA(INDEX('Locations &amp; Fiber - Underserved'!$C:$C,MATCH(1,($A243='Locations &amp; Fiber - Underserved'!$A:$A)*($B243='Locations &amp; Fiber - Underserved'!$B:$B),0)),L242)</f>
        <v>122404</v>
      </c>
      <c r="M243" s="64" cm="1">
        <f t="array" ref="M243">_xlfn.IFNA(INDEX('Locations &amp; Fiber - Underserved'!$D:$D,MATCH(1,($A243='Locations &amp; Fiber - Underserved'!$A:$A)*($B243='Locations &amp; Fiber - Underserved'!$B:$B),0)),M242)</f>
        <v>17957.71341</v>
      </c>
      <c r="N243" s="65" cm="1">
        <f t="array" ref="N243">_xlfn.IFNA(INDEX('Locations &amp; Fiber - Underserved'!$F:$F,MATCH(1,($A243='Locations &amp; Fiber - Underserved'!$A:$A)*($B243='Locations &amp; Fiber - Underserved'!$B:$B),0)),N242)</f>
        <v>0.38914034800000002</v>
      </c>
      <c r="O243" s="72" cm="1">
        <f t="array" ref="O243">_xlfn.IFNA(INDEX('Locations &amp; Fiber - Underserved'!$E:$E,MATCH(1,($A243='Locations &amp; Fiber - Underserved'!$A:$A)*($B243='Locations &amp; Fiber - Underserved'!$B:$B),0)),O242)</f>
        <v>0.86183727799999998</v>
      </c>
      <c r="P243" s="63" cm="1">
        <f t="array" ref="P243">_xlfn.IFNA(INDEX('Locations &amp; Fiber - Underserved'!$I:$I,MATCH(1,($A243='Locations &amp; Fiber - Underserved'!$A:$A)*($B243='Locations &amp; Fiber - Underserved'!$B:$B),0)),P242)</f>
        <v>0.894760746</v>
      </c>
      <c r="Q243" s="63" cm="1">
        <f t="array" ref="Q243">_xlfn.IFNA(INDEX('Locations &amp; Fiber - Underserved'!$J:$J,MATCH(1,($A243='Locations &amp; Fiber - Underserved'!$A:$A)*($B243='Locations &amp; Fiber - Underserved'!$B:$B),0)),Q242)</f>
        <v>0.10433120999999999</v>
      </c>
      <c r="R243" s="63" cm="1">
        <f t="array" ref="R243">_xlfn.IFNA(INDEX('Locations &amp; Fiber - Underserved'!$K:$K,MATCH(1,($A243='Locations &amp; Fiber - Underserved'!$A:$A)*($B243='Locations &amp; Fiber - Underserved'!$B:$B),0)),R242)</f>
        <v>9.0799999999999995E-4</v>
      </c>
      <c r="T243" s="66">
        <f>'Model Inputs &amp; Summary Results'!$F$44*I243</f>
        <v>44024.477287499998</v>
      </c>
      <c r="U243" s="66">
        <f>'Model Inputs &amp; Summary Results'!$F$45*J243</f>
        <v>2903.85</v>
      </c>
      <c r="V243" s="66">
        <f>'Model Inputs &amp; Summary Results'!$F$46*K243</f>
        <v>23.43</v>
      </c>
      <c r="W243" s="67">
        <f t="shared" si="94"/>
        <v>462391.00005386001</v>
      </c>
      <c r="X243" s="67">
        <f t="shared" si="95"/>
        <v>195528.92214911152</v>
      </c>
      <c r="Y243" s="68">
        <f t="shared" si="96"/>
        <v>9180426495.4315662</v>
      </c>
      <c r="Z243" s="68">
        <f t="shared" si="97"/>
        <v>3456742702.2925148</v>
      </c>
      <c r="AA243" s="66">
        <f>'Model Inputs &amp; Summary Results'!$F$40*I243</f>
        <v>36409.4325675</v>
      </c>
      <c r="AB243" s="66">
        <f>'Model Inputs &amp; Summary Results'!$F$41*J243</f>
        <v>2306.35</v>
      </c>
      <c r="AC243" s="66">
        <f>'Model Inputs &amp; Summary Results'!$F$42*K243</f>
        <v>16.995000000000001</v>
      </c>
      <c r="AD243" s="67">
        <f t="shared" si="98"/>
        <v>149498.99994614001</v>
      </c>
      <c r="AE243" s="67">
        <f t="shared" si="99"/>
        <v>63217.879064328503</v>
      </c>
      <c r="AF243" s="68">
        <f t="shared" si="100"/>
        <v>2448604048.0877509</v>
      </c>
      <c r="AG243" s="68">
        <f t="shared" si="112"/>
        <v>921982674.57870936</v>
      </c>
      <c r="AI243" s="68">
        <f t="shared" si="101"/>
        <v>11629030543.519318</v>
      </c>
      <c r="AJ243" s="68">
        <f t="shared" si="102"/>
        <v>19005.099843957767</v>
      </c>
      <c r="AK243" s="68">
        <f>MIN($AJ243*'Model Inputs &amp; Summary Results'!$F$26,'Model Inputs &amp; Summary Results'!$F$23)</f>
        <v>3000</v>
      </c>
      <c r="AL243" s="68">
        <f t="shared" si="103"/>
        <v>44498.559426905507</v>
      </c>
      <c r="AM243" s="68">
        <f t="shared" si="113"/>
        <v>41498.559426905507</v>
      </c>
      <c r="AN243" s="68">
        <f t="shared" si="104"/>
        <v>1835670000</v>
      </c>
      <c r="AO243" s="69">
        <f t="shared" si="105"/>
        <v>0.15785236723993223</v>
      </c>
      <c r="AP243" s="49" t="b">
        <f>AND(AM243&lt;'Model Inputs &amp; Summary Results'!$F$14,AO243&gt;=0.25)</f>
        <v>0</v>
      </c>
      <c r="AR243" s="68">
        <f t="shared" si="114"/>
        <v>4378725376.8712244</v>
      </c>
      <c r="AS243" s="68">
        <f t="shared" si="115"/>
        <v>7156.0662486251194</v>
      </c>
      <c r="AT243" s="68">
        <f>MIN($AS243*'Model Inputs &amp; Summary Results'!$F$26,'Model Inputs &amp; Summary Results'!$F$23)</f>
        <v>3000</v>
      </c>
      <c r="AU243" s="68">
        <f t="shared" si="116"/>
        <v>1835670000</v>
      </c>
      <c r="AV243" s="68">
        <f t="shared" si="117"/>
        <v>2543055376.8712244</v>
      </c>
      <c r="AX243" s="66">
        <f>'Model Inputs &amp; Summary Results'!$F$40*P243</f>
        <v>34224.598534500001</v>
      </c>
      <c r="AY243" s="66">
        <f>'Model Inputs &amp; Summary Results'!$F$41*Q243</f>
        <v>5033.9808825</v>
      </c>
      <c r="AZ243" s="66">
        <f>'Model Inputs &amp; Summary Results'!$F$42*R243</f>
        <v>46.762</v>
      </c>
      <c r="BA243" s="68">
        <f t="shared" si="106"/>
        <v>1872205195.818821</v>
      </c>
      <c r="BB243" s="68">
        <f t="shared" si="118"/>
        <v>705834056.64868939</v>
      </c>
      <c r="BD243" s="68">
        <f t="shared" si="107"/>
        <v>15295.294237270195</v>
      </c>
      <c r="BE243" s="68">
        <f>MIN($BD243*'Model Inputs &amp; Summary Results'!$F$26,'Model Inputs &amp; Summary Results'!$F$23)</f>
        <v>3000</v>
      </c>
      <c r="BF243" s="68">
        <f t="shared" si="108"/>
        <v>33874.808457687948</v>
      </c>
      <c r="BG243" s="68">
        <f t="shared" si="121"/>
        <v>30874.808457687948</v>
      </c>
      <c r="BH243" s="68">
        <f t="shared" si="109"/>
        <v>367212000</v>
      </c>
      <c r="BI243" s="70">
        <f t="shared" si="110"/>
        <v>0.19613875702305028</v>
      </c>
      <c r="BJ243" s="49" t="b">
        <f>AND(BG243&lt;'Model Inputs &amp; Summary Results'!$F$14,BG243&lt;$BX$23,BI243&gt;=0.25)</f>
        <v>0</v>
      </c>
      <c r="BL243" s="68">
        <f t="shared" si="119"/>
        <v>5766.4296644610422</v>
      </c>
      <c r="BM243" s="68">
        <f>MIN($BL243*'Model Inputs &amp; Summary Results'!$F$26,'Model Inputs &amp; Summary Results'!$F$23)</f>
        <v>3000</v>
      </c>
      <c r="BN243" s="68">
        <f t="shared" si="120"/>
        <v>367212000</v>
      </c>
      <c r="BO243" s="68">
        <f t="shared" si="122"/>
        <v>1504993195.818821</v>
      </c>
      <c r="BS243" s="49"/>
      <c r="BT243" s="49"/>
      <c r="BU243" s="49"/>
      <c r="BV243" s="49"/>
      <c r="BW243" s="49"/>
      <c r="BX243" s="49"/>
    </row>
    <row r="244" spans="1:76" x14ac:dyDescent="0.45">
      <c r="A244" s="49" t="str">
        <f t="shared" si="111"/>
        <v>TX</v>
      </c>
      <c r="B244" s="62">
        <v>0.94899999999999995</v>
      </c>
      <c r="C244" s="63" cm="1">
        <f t="array" ref="C244">_xlfn.IFNA(INDEX('Locations &amp; Fiber - Unserved'!$H:$H,MATCH(1,($A244='Locations &amp; Fiber - Unserved'!$A:$A)*($B244='Locations &amp; Fiber - Unserved'!$B:$B),0)),C243)</f>
        <v>0.24422477300000001</v>
      </c>
      <c r="D244" s="63" cm="1">
        <f t="array" ref="D244">_xlfn.IFNA(INDEX('Locations &amp; Fiber - Unserved'!$G:$G,MATCH(1,($A244='Locations &amp; Fiber - Unserved'!$A:$A)*($B244='Locations &amp; Fiber - Unserved'!$B:$B),0)),D243)</f>
        <v>0.75577522699999999</v>
      </c>
      <c r="E244" s="64" cm="1">
        <f t="array" ref="E244">_xlfn.IFNA(INDEX('Locations &amp; Fiber - Unserved'!$C:$C,MATCH(1,($A244='Locations &amp; Fiber - Unserved'!$A:$A)*($B244='Locations &amp; Fiber - Unserved'!$B:$B),0)),E243)</f>
        <v>612530</v>
      </c>
      <c r="F244" s="64" cm="1">
        <f t="array" ref="F244">_xlfn.IFNA(INDEX('Locations &amp; Fiber - Unserved'!$D:$D,MATCH(1,($A244='Locations &amp; Fiber - Unserved'!$A:$A)*($B244='Locations &amp; Fiber - Unserved'!$B:$B),0)),F243)</f>
        <v>98037.010070000004</v>
      </c>
      <c r="G244" s="65" cm="1">
        <f t="array" ref="G244">_xlfn.IFNA(INDEX('Locations &amp; Fiber - Unserved'!$F:$F,MATCH(1,($A244='Locations &amp; Fiber - Unserved'!$A:$A)*($B244='Locations &amp; Fiber - Unserved'!$B:$B),0)),G243)</f>
        <v>0.42568270499999999</v>
      </c>
      <c r="H244" s="65" cm="1">
        <f t="array" ref="H244">_xlfn.IFNA(INDEX('Locations &amp; Fiber - Unserved'!$E:$E,MATCH(1,($A244='Locations &amp; Fiber - Unserved'!$A:$A)*($B244='Locations &amp; Fiber - Unserved'!$B:$B),0)),H243)</f>
        <v>0.95807914299999997</v>
      </c>
      <c r="I244" s="63" cm="1">
        <f t="array" ref="I244">_xlfn.IFNA(INDEX('Locations &amp; Fiber - Unserved'!$I:$I,MATCH(1,($A244='Locations &amp; Fiber - Unserved'!$A:$A)*($B244='Locations &amp; Fiber - Unserved'!$B:$B),0)),I243)</f>
        <v>0.95211262299999999</v>
      </c>
      <c r="J244" s="63" cm="1">
        <f t="array" ref="J244">_xlfn.IFNA(INDEX('Locations &amp; Fiber - Unserved'!$J:$J,MATCH(1,($A244='Locations &amp; Fiber - Unserved'!$A:$A)*($B244='Locations &amp; Fiber - Unserved'!$B:$B),0)),J243)</f>
        <v>4.7600000000000003E-2</v>
      </c>
      <c r="K244" s="63" cm="1">
        <f t="array" ref="K244">_xlfn.IFNA(INDEX('Locations &amp; Fiber - Unserved'!$K:$K,MATCH(1,($A244='Locations &amp; Fiber - Unserved'!$A:$A)*($B244='Locations &amp; Fiber - Unserved'!$B:$B),0)),K243)</f>
        <v>3.2899999999999997E-4</v>
      </c>
      <c r="L244" s="64" cm="1">
        <f t="array" ref="L244">_xlfn.IFNA(INDEX('Locations &amp; Fiber - Underserved'!$C:$C,MATCH(1,($A244='Locations &amp; Fiber - Underserved'!$A:$A)*($B244='Locations &amp; Fiber - Underserved'!$B:$B),0)),L243)</f>
        <v>122526</v>
      </c>
      <c r="M244" s="64" cm="1">
        <f t="array" ref="M244">_xlfn.IFNA(INDEX('Locations &amp; Fiber - Underserved'!$D:$D,MATCH(1,($A244='Locations &amp; Fiber - Underserved'!$A:$A)*($B244='Locations &amp; Fiber - Underserved'!$B:$B),0)),M243)</f>
        <v>18063.69195</v>
      </c>
      <c r="N244" s="65" cm="1">
        <f t="array" ref="N244">_xlfn.IFNA(INDEX('Locations &amp; Fiber - Underserved'!$F:$F,MATCH(1,($A244='Locations &amp; Fiber - Underserved'!$A:$A)*($B244='Locations &amp; Fiber - Underserved'!$B:$B),0)),N243)</f>
        <v>0.39176429099999999</v>
      </c>
      <c r="O244" s="72" cm="1">
        <f t="array" ref="O244">_xlfn.IFNA(INDEX('Locations &amp; Fiber - Underserved'!$E:$E,MATCH(1,($A244='Locations &amp; Fiber - Underserved'!$A:$A)*($B244='Locations &amp; Fiber - Underserved'!$B:$B),0)),O243)</f>
        <v>0.87495036199999998</v>
      </c>
      <c r="P244" s="63" cm="1">
        <f t="array" ref="P244">_xlfn.IFNA(INDEX('Locations &amp; Fiber - Underserved'!$I:$I,MATCH(1,($A244='Locations &amp; Fiber - Underserved'!$A:$A)*($B244='Locations &amp; Fiber - Underserved'!$B:$B),0)),P243)</f>
        <v>0.89518016199999995</v>
      </c>
      <c r="Q244" s="63" cm="1">
        <f t="array" ref="Q244">_xlfn.IFNA(INDEX('Locations &amp; Fiber - Underserved'!$J:$J,MATCH(1,($A244='Locations &amp; Fiber - Underserved'!$A:$A)*($B244='Locations &amp; Fiber - Underserved'!$B:$B),0)),Q243)</f>
        <v>0.103915749</v>
      </c>
      <c r="R244" s="63" cm="1">
        <f t="array" ref="R244">_xlfn.IFNA(INDEX('Locations &amp; Fiber - Underserved'!$K:$K,MATCH(1,($A244='Locations &amp; Fiber - Underserved'!$A:$A)*($B244='Locations &amp; Fiber - Underserved'!$B:$B),0)),R243)</f>
        <v>9.0399999999999996E-4</v>
      </c>
      <c r="T244" s="66">
        <f>'Model Inputs &amp; Summary Results'!$F$44*I244</f>
        <v>44035.208813750003</v>
      </c>
      <c r="U244" s="66">
        <f>'Model Inputs &amp; Summary Results'!$F$45*J244</f>
        <v>2891.7000000000003</v>
      </c>
      <c r="V244" s="66">
        <f>'Model Inputs &amp; Summary Results'!$F$46*K244</f>
        <v>23.358999999999998</v>
      </c>
      <c r="W244" s="67">
        <f t="shared" si="94"/>
        <v>462934.99979431002</v>
      </c>
      <c r="X244" s="67">
        <f t="shared" si="95"/>
        <v>197063.42295161632</v>
      </c>
      <c r="Y244" s="68">
        <f t="shared" si="96"/>
        <v>9252180483.8726749</v>
      </c>
      <c r="Z244" s="68">
        <f t="shared" si="97"/>
        <v>3478730492.582479</v>
      </c>
      <c r="AA244" s="66">
        <f>'Model Inputs &amp; Summary Results'!$F$40*I244</f>
        <v>36418.307829750003</v>
      </c>
      <c r="AB244" s="66">
        <f>'Model Inputs &amp; Summary Results'!$F$41*J244</f>
        <v>2296.7000000000003</v>
      </c>
      <c r="AC244" s="66">
        <f>'Model Inputs &amp; Summary Results'!$F$42*K244</f>
        <v>16.9435</v>
      </c>
      <c r="AD244" s="67">
        <f t="shared" si="98"/>
        <v>149595.00020569001</v>
      </c>
      <c r="AE244" s="67">
        <f t="shared" si="99"/>
        <v>63680.004342033681</v>
      </c>
      <c r="AF244" s="68">
        <f t="shared" si="100"/>
        <v>2466450828.8539171</v>
      </c>
      <c r="AG244" s="68">
        <f t="shared" si="112"/>
        <v>927361687.52277541</v>
      </c>
      <c r="AI244" s="68">
        <f t="shared" si="101"/>
        <v>11718631312.726593</v>
      </c>
      <c r="AJ244" s="68">
        <f t="shared" si="102"/>
        <v>19131.522231934097</v>
      </c>
      <c r="AK244" s="68">
        <f>MIN($AJ244*'Model Inputs &amp; Summary Results'!$F$26,'Model Inputs &amp; Summary Results'!$F$23)</f>
        <v>3000</v>
      </c>
      <c r="AL244" s="68">
        <f t="shared" si="103"/>
        <v>44982.07235061808</v>
      </c>
      <c r="AM244" s="68">
        <f t="shared" si="113"/>
        <v>41982.07235061808</v>
      </c>
      <c r="AN244" s="68">
        <f t="shared" si="104"/>
        <v>1837590000</v>
      </c>
      <c r="AO244" s="69">
        <f t="shared" si="105"/>
        <v>0.15680926816123589</v>
      </c>
      <c r="AP244" s="49" t="b">
        <f>AND(AM244&lt;'Model Inputs &amp; Summary Results'!$F$14,AO244&gt;=0.25)</f>
        <v>0</v>
      </c>
      <c r="AR244" s="68">
        <f t="shared" si="114"/>
        <v>4406092180.1052542</v>
      </c>
      <c r="AS244" s="68">
        <f t="shared" si="115"/>
        <v>7193.2675625769416</v>
      </c>
      <c r="AT244" s="68">
        <f>MIN($AS244*'Model Inputs &amp; Summary Results'!$F$26,'Model Inputs &amp; Summary Results'!$F$23)</f>
        <v>3000</v>
      </c>
      <c r="AU244" s="68">
        <f t="shared" si="116"/>
        <v>1837590000</v>
      </c>
      <c r="AV244" s="68">
        <f t="shared" si="117"/>
        <v>2568502180.1052542</v>
      </c>
      <c r="AX244" s="66">
        <f>'Model Inputs &amp; Summary Results'!$F$40*P244</f>
        <v>34240.641196500001</v>
      </c>
      <c r="AY244" s="66">
        <f>'Model Inputs &amp; Summary Results'!$F$41*Q244</f>
        <v>5013.9348892500002</v>
      </c>
      <c r="AZ244" s="66">
        <f>'Model Inputs &amp; Summary Results'!$F$42*R244</f>
        <v>46.555999999999997</v>
      </c>
      <c r="BA244" s="68">
        <f t="shared" si="106"/>
        <v>1886505884.3000457</v>
      </c>
      <c r="BB244" s="68">
        <f t="shared" si="118"/>
        <v>709923543.2832489</v>
      </c>
      <c r="BD244" s="68">
        <f t="shared" si="107"/>
        <v>15396.780147071198</v>
      </c>
      <c r="BE244" s="68">
        <f>MIN($BD244*'Model Inputs &amp; Summary Results'!$F$26,'Model Inputs &amp; Summary Results'!$F$23)</f>
        <v>3000</v>
      </c>
      <c r="BF244" s="68">
        <f t="shared" si="108"/>
        <v>34386.53974543677</v>
      </c>
      <c r="BG244" s="68">
        <f t="shared" si="121"/>
        <v>31386.53974543677</v>
      </c>
      <c r="BH244" s="68">
        <f t="shared" si="109"/>
        <v>367578000</v>
      </c>
      <c r="BI244" s="70">
        <f t="shared" si="110"/>
        <v>0.19484593345776033</v>
      </c>
      <c r="BJ244" s="49" t="b">
        <f>AND(BG244&lt;'Model Inputs &amp; Summary Results'!$F$14,BG244&lt;$BX$23,BI244&gt;=0.25)</f>
        <v>0</v>
      </c>
      <c r="BL244" s="68">
        <f t="shared" si="119"/>
        <v>5794.0644702614045</v>
      </c>
      <c r="BM244" s="68">
        <f>MIN($BL244*'Model Inputs &amp; Summary Results'!$F$26,'Model Inputs &amp; Summary Results'!$F$23)</f>
        <v>3000</v>
      </c>
      <c r="BN244" s="68">
        <f t="shared" si="120"/>
        <v>367578000</v>
      </c>
      <c r="BO244" s="68">
        <f t="shared" si="122"/>
        <v>1518927884.3000457</v>
      </c>
      <c r="BS244" s="49"/>
      <c r="BT244" s="49"/>
      <c r="BU244" s="49"/>
      <c r="BV244" s="49"/>
      <c r="BW244" s="49"/>
      <c r="BX244" s="49"/>
    </row>
    <row r="245" spans="1:76" x14ac:dyDescent="0.45">
      <c r="A245" s="49" t="str">
        <f t="shared" si="111"/>
        <v>TX</v>
      </c>
      <c r="B245" s="62">
        <v>0.95</v>
      </c>
      <c r="C245" s="63" cm="1">
        <f t="array" ref="C245">_xlfn.IFNA(INDEX('Locations &amp; Fiber - Unserved'!$H:$H,MATCH(1,($A245='Locations &amp; Fiber - Unserved'!$A:$A)*($B245='Locations &amp; Fiber - Unserved'!$B:$B),0)),C244)</f>
        <v>0.244127336</v>
      </c>
      <c r="D245" s="63" cm="1">
        <f t="array" ref="D245">_xlfn.IFNA(INDEX('Locations &amp; Fiber - Unserved'!$G:$G,MATCH(1,($A245='Locations &amp; Fiber - Unserved'!$A:$A)*($B245='Locations &amp; Fiber - Unserved'!$B:$B),0)),D244)</f>
        <v>0.75587266399999997</v>
      </c>
      <c r="E245" s="64" cm="1">
        <f t="array" ref="E245">_xlfn.IFNA(INDEX('Locations &amp; Fiber - Unserved'!$C:$C,MATCH(1,($A245='Locations &amp; Fiber - Unserved'!$A:$A)*($B245='Locations &amp; Fiber - Unserved'!$B:$B),0)),E244)</f>
        <v>613180</v>
      </c>
      <c r="F245" s="64" cm="1">
        <f t="array" ref="F245">_xlfn.IFNA(INDEX('Locations &amp; Fiber - Unserved'!$D:$D,MATCH(1,($A245='Locations &amp; Fiber - Unserved'!$A:$A)*($B245='Locations &amp; Fiber - Unserved'!$B:$B),0)),F244)</f>
        <v>98663.133629999997</v>
      </c>
      <c r="G245" s="65" cm="1">
        <f t="array" ref="G245">_xlfn.IFNA(INDEX('Locations &amp; Fiber - Unserved'!$F:$F,MATCH(1,($A245='Locations &amp; Fiber - Unserved'!$A:$A)*($B245='Locations &amp; Fiber - Unserved'!$B:$B),0)),G244)</f>
        <v>0.42851868900000001</v>
      </c>
      <c r="H245" s="65" cm="1">
        <f t="array" ref="H245">_xlfn.IFNA(INDEX('Locations &amp; Fiber - Unserved'!$E:$E,MATCH(1,($A245='Locations &amp; Fiber - Unserved'!$A:$A)*($B245='Locations &amp; Fiber - Unserved'!$B:$B),0)),H244)</f>
        <v>0.97205970100000005</v>
      </c>
      <c r="I245" s="63" cm="1">
        <f t="array" ref="I245">_xlfn.IFNA(INDEX('Locations &amp; Fiber - Unserved'!$I:$I,MATCH(1,($A245='Locations &amp; Fiber - Unserved'!$A:$A)*($B245='Locations &amp; Fiber - Unserved'!$B:$B),0)),I244)</f>
        <v>0.95234198999999997</v>
      </c>
      <c r="J245" s="63" cm="1">
        <f t="array" ref="J245">_xlfn.IFNA(INDEX('Locations &amp; Fiber - Unserved'!$J:$J,MATCH(1,($A245='Locations &amp; Fiber - Unserved'!$A:$A)*($B245='Locations &amp; Fiber - Unserved'!$B:$B),0)),J244)</f>
        <v>4.7300000000000002E-2</v>
      </c>
      <c r="K245" s="63" cm="1">
        <f t="array" ref="K245">_xlfn.IFNA(INDEX('Locations &amp; Fiber - Unserved'!$K:$K,MATCH(1,($A245='Locations &amp; Fiber - Unserved'!$A:$A)*($B245='Locations &amp; Fiber - Unserved'!$B:$B),0)),K244)</f>
        <v>3.2699999999999998E-4</v>
      </c>
      <c r="L245" s="64" cm="1">
        <f t="array" ref="L245">_xlfn.IFNA(INDEX('Locations &amp; Fiber - Underserved'!$C:$C,MATCH(1,($A245='Locations &amp; Fiber - Underserved'!$A:$A)*($B245='Locations &amp; Fiber - Underserved'!$B:$B),0)),L244)</f>
        <v>122662</v>
      </c>
      <c r="M245" s="64" cm="1">
        <f t="array" ref="M245">_xlfn.IFNA(INDEX('Locations &amp; Fiber - Underserved'!$D:$D,MATCH(1,($A245='Locations &amp; Fiber - Underserved'!$A:$A)*($B245='Locations &amp; Fiber - Underserved'!$B:$B),0)),M244)</f>
        <v>18183.63782</v>
      </c>
      <c r="N245" s="65" cm="1">
        <f t="array" ref="N245">_xlfn.IFNA(INDEX('Locations &amp; Fiber - Underserved'!$F:$F,MATCH(1,($A245='Locations &amp; Fiber - Underserved'!$A:$A)*($B245='Locations &amp; Fiber - Underserved'!$B:$B),0)),N244)</f>
        <v>0.39426677500000001</v>
      </c>
      <c r="O245" s="72" cm="1">
        <f t="array" ref="O245">_xlfn.IFNA(INDEX('Locations &amp; Fiber - Underserved'!$E:$E,MATCH(1,($A245='Locations &amp; Fiber - Underserved'!$A:$A)*($B245='Locations &amp; Fiber - Underserved'!$B:$B),0)),O244)</f>
        <v>0.88930367600000004</v>
      </c>
      <c r="P245" s="63" cm="1">
        <f t="array" ref="P245">_xlfn.IFNA(INDEX('Locations &amp; Fiber - Underserved'!$I:$I,MATCH(1,($A245='Locations &amp; Fiber - Underserved'!$A:$A)*($B245='Locations &amp; Fiber - Underserved'!$B:$B),0)),P244)</f>
        <v>0.89564355200000001</v>
      </c>
      <c r="Q245" s="63" cm="1">
        <f t="array" ref="Q245">_xlfn.IFNA(INDEX('Locations &amp; Fiber - Underserved'!$J:$J,MATCH(1,($A245='Locations &amp; Fiber - Underserved'!$A:$A)*($B245='Locations &amp; Fiber - Underserved'!$B:$B),0)),Q244)</f>
        <v>0.103456718</v>
      </c>
      <c r="R245" s="63" cm="1">
        <f t="array" ref="R245">_xlfn.IFNA(INDEX('Locations &amp; Fiber - Underserved'!$K:$K,MATCH(1,($A245='Locations &amp; Fiber - Underserved'!$A:$A)*($B245='Locations &amp; Fiber - Underserved'!$B:$B),0)),R244)</f>
        <v>8.9999999999999998E-4</v>
      </c>
      <c r="T245" s="66">
        <f>'Model Inputs &amp; Summary Results'!$F$44*I245</f>
        <v>44045.817037499997</v>
      </c>
      <c r="U245" s="66">
        <f>'Model Inputs &amp; Summary Results'!$F$45*J245</f>
        <v>2873.4749999999999</v>
      </c>
      <c r="V245" s="66">
        <f>'Model Inputs &amp; Summary Results'!$F$46*K245</f>
        <v>23.216999999999999</v>
      </c>
      <c r="W245" s="67">
        <f t="shared" si="94"/>
        <v>463486.00011152</v>
      </c>
      <c r="X245" s="67">
        <f t="shared" si="95"/>
        <v>198612.4131376424</v>
      </c>
      <c r="Y245" s="68">
        <f t="shared" si="96"/>
        <v>9323364998.67346</v>
      </c>
      <c r="Z245" s="68">
        <f t="shared" si="97"/>
        <v>3500820495.7706437</v>
      </c>
      <c r="AA245" s="66">
        <f>'Model Inputs &amp; Summary Results'!$F$40*I245</f>
        <v>36427.081117499998</v>
      </c>
      <c r="AB245" s="66">
        <f>'Model Inputs &amp; Summary Results'!$F$41*J245</f>
        <v>2282.2249999999999</v>
      </c>
      <c r="AC245" s="66">
        <f>'Model Inputs &amp; Summary Results'!$F$42*K245</f>
        <v>16.840499999999999</v>
      </c>
      <c r="AD245" s="67">
        <f t="shared" si="98"/>
        <v>149693.99988848</v>
      </c>
      <c r="AE245" s="67">
        <f t="shared" si="99"/>
        <v>64146.676583377601</v>
      </c>
      <c r="AF245" s="68">
        <f t="shared" si="100"/>
        <v>2484153602.3932347</v>
      </c>
      <c r="AG245" s="68">
        <f t="shared" si="112"/>
        <v>932772217.66369474</v>
      </c>
      <c r="AI245" s="68">
        <f t="shared" si="101"/>
        <v>11807518601.066694</v>
      </c>
      <c r="AJ245" s="68">
        <f t="shared" si="102"/>
        <v>19256.203074246867</v>
      </c>
      <c r="AK245" s="68">
        <f>MIN($AJ245*'Model Inputs &amp; Summary Results'!$F$26,'Model Inputs &amp; Summary Results'!$F$23)</f>
        <v>3000</v>
      </c>
      <c r="AL245" s="68">
        <f t="shared" si="103"/>
        <v>45630.921299182046</v>
      </c>
      <c r="AM245" s="68">
        <f t="shared" si="113"/>
        <v>42630.921299182046</v>
      </c>
      <c r="AN245" s="68">
        <f t="shared" si="104"/>
        <v>1839540000</v>
      </c>
      <c r="AO245" s="69">
        <f t="shared" si="105"/>
        <v>0.15579395317097494</v>
      </c>
      <c r="AP245" s="49" t="b">
        <f>AND(AM245&lt;'Model Inputs &amp; Summary Results'!$F$14,AO245&gt;=0.25)</f>
        <v>0</v>
      </c>
      <c r="AR245" s="68">
        <f t="shared" si="114"/>
        <v>4433592713.4343386</v>
      </c>
      <c r="AS245" s="68">
        <f t="shared" si="115"/>
        <v>7230.491394752501</v>
      </c>
      <c r="AT245" s="68">
        <f>MIN($AS245*'Model Inputs &amp; Summary Results'!$F$26,'Model Inputs &amp; Summary Results'!$F$23)</f>
        <v>3000</v>
      </c>
      <c r="AU245" s="68">
        <f t="shared" si="116"/>
        <v>1839540000</v>
      </c>
      <c r="AV245" s="68">
        <f t="shared" si="117"/>
        <v>2594052713.4343386</v>
      </c>
      <c r="AX245" s="66">
        <f>'Model Inputs &amp; Summary Results'!$F$40*P245</f>
        <v>34258.365863999999</v>
      </c>
      <c r="AY245" s="66">
        <f>'Model Inputs &amp; Summary Results'!$F$41*Q245</f>
        <v>4991.7866435000005</v>
      </c>
      <c r="AZ245" s="66">
        <f>'Model Inputs &amp; Summary Results'!$F$42*R245</f>
        <v>46.35</v>
      </c>
      <c r="BA245" s="68">
        <f t="shared" si="106"/>
        <v>1900439816.2310121</v>
      </c>
      <c r="BB245" s="68">
        <f t="shared" si="118"/>
        <v>714553369.18910182</v>
      </c>
      <c r="BD245" s="68">
        <f t="shared" si="107"/>
        <v>15493.305312411441</v>
      </c>
      <c r="BE245" s="68">
        <f>MIN($BD245*'Model Inputs &amp; Summary Results'!$F$26,'Model Inputs &amp; Summary Results'!$F$23)</f>
        <v>3000</v>
      </c>
      <c r="BF245" s="68">
        <f t="shared" si="108"/>
        <v>34946.524133862971</v>
      </c>
      <c r="BG245" s="68">
        <f t="shared" si="121"/>
        <v>31946.524133862971</v>
      </c>
      <c r="BH245" s="68">
        <f t="shared" si="109"/>
        <v>367986000</v>
      </c>
      <c r="BI245" s="70">
        <f t="shared" si="110"/>
        <v>0.19363201973414593</v>
      </c>
      <c r="BJ245" s="49" t="b">
        <f>AND(BG245&lt;'Model Inputs &amp; Summary Results'!$F$14,BG245&lt;$BX$23,BI245&gt;=0.25)</f>
        <v>0</v>
      </c>
      <c r="BL245" s="68">
        <f t="shared" si="119"/>
        <v>5825.3849536865682</v>
      </c>
      <c r="BM245" s="68">
        <f>MIN($BL245*'Model Inputs &amp; Summary Results'!$F$26,'Model Inputs &amp; Summary Results'!$F$23)</f>
        <v>3000</v>
      </c>
      <c r="BN245" s="68">
        <f t="shared" si="120"/>
        <v>367986000</v>
      </c>
      <c r="BO245" s="68">
        <f t="shared" si="122"/>
        <v>1532453816.2310121</v>
      </c>
      <c r="BS245" s="49"/>
      <c r="BT245" s="49"/>
      <c r="BU245" s="49"/>
      <c r="BV245" s="49"/>
      <c r="BW245" s="49"/>
      <c r="BX245" s="49"/>
    </row>
    <row r="246" spans="1:76" x14ac:dyDescent="0.45">
      <c r="A246" s="49" t="str">
        <f t="shared" si="111"/>
        <v>TX</v>
      </c>
      <c r="B246" s="62">
        <v>0.95099999999999996</v>
      </c>
      <c r="C246" s="63" cm="1">
        <f t="array" ref="C246">_xlfn.IFNA(INDEX('Locations &amp; Fiber - Unserved'!$H:$H,MATCH(1,($A246='Locations &amp; Fiber - Unserved'!$A:$A)*($B246='Locations &amp; Fiber - Unserved'!$B:$B),0)),C245)</f>
        <v>0.244041432</v>
      </c>
      <c r="D246" s="63" cm="1">
        <f t="array" ref="D246">_xlfn.IFNA(INDEX('Locations &amp; Fiber - Unserved'!$G:$G,MATCH(1,($A246='Locations &amp; Fiber - Unserved'!$A:$A)*($B246='Locations &amp; Fiber - Unserved'!$B:$B),0)),D245)</f>
        <v>0.75595856800000005</v>
      </c>
      <c r="E246" s="64" cm="1">
        <f t="array" ref="E246">_xlfn.IFNA(INDEX('Locations &amp; Fiber - Unserved'!$C:$C,MATCH(1,($A246='Locations &amp; Fiber - Unserved'!$A:$A)*($B246='Locations &amp; Fiber - Unserved'!$B:$B),0)),E245)</f>
        <v>613822</v>
      </c>
      <c r="F246" s="64" cm="1">
        <f t="array" ref="F246">_xlfn.IFNA(INDEX('Locations &amp; Fiber - Unserved'!$D:$D,MATCH(1,($A246='Locations &amp; Fiber - Unserved'!$A:$A)*($B246='Locations &amp; Fiber - Unserved'!$B:$B),0)),F245)</f>
        <v>99291.417870000005</v>
      </c>
      <c r="G246" s="65" cm="1">
        <f t="array" ref="G246">_xlfn.IFNA(INDEX('Locations &amp; Fiber - Unserved'!$F:$F,MATCH(1,($A246='Locations &amp; Fiber - Unserved'!$A:$A)*($B246='Locations &amp; Fiber - Unserved'!$B:$B),0)),G245)</f>
        <v>0.43143035899999999</v>
      </c>
      <c r="H246" s="65" cm="1">
        <f t="array" ref="H246">_xlfn.IFNA(INDEX('Locations &amp; Fiber - Unserved'!$E:$E,MATCH(1,($A246='Locations &amp; Fiber - Unserved'!$A:$A)*($B246='Locations &amp; Fiber - Unserved'!$B:$B),0)),H245)</f>
        <v>0.98665457899999998</v>
      </c>
      <c r="I246" s="63" cm="1">
        <f t="array" ref="I246">_xlfn.IFNA(INDEX('Locations &amp; Fiber - Unserved'!$I:$I,MATCH(1,($A246='Locations &amp; Fiber - Unserved'!$A:$A)*($B246='Locations &amp; Fiber - Unserved'!$B:$B),0)),I245)</f>
        <v>0.95258325300000002</v>
      </c>
      <c r="J246" s="63" cm="1">
        <f t="array" ref="J246">_xlfn.IFNA(INDEX('Locations &amp; Fiber - Unserved'!$J:$J,MATCH(1,($A246='Locations &amp; Fiber - Unserved'!$A:$A)*($B246='Locations &amp; Fiber - Unserved'!$B:$B),0)),J245)</f>
        <v>4.7100000000000003E-2</v>
      </c>
      <c r="K246" s="63" cm="1">
        <f t="array" ref="K246">_xlfn.IFNA(INDEX('Locations &amp; Fiber - Unserved'!$K:$K,MATCH(1,($A246='Locations &amp; Fiber - Unserved'!$A:$A)*($B246='Locations &amp; Fiber - Unserved'!$B:$B),0)),K245)</f>
        <v>3.2499999999999999E-4</v>
      </c>
      <c r="L246" s="64" cm="1">
        <f t="array" ref="L246">_xlfn.IFNA(INDEX('Locations &amp; Fiber - Underserved'!$C:$C,MATCH(1,($A246='Locations &amp; Fiber - Underserved'!$A:$A)*($B246='Locations &amp; Fiber - Underserved'!$B:$B),0)),L245)</f>
        <v>122790</v>
      </c>
      <c r="M246" s="64" cm="1">
        <f t="array" ref="M246">_xlfn.IFNA(INDEX('Locations &amp; Fiber - Underserved'!$D:$D,MATCH(1,($A246='Locations &amp; Fiber - Underserved'!$A:$A)*($B246='Locations &amp; Fiber - Underserved'!$B:$B),0)),M245)</f>
        <v>18298.7143</v>
      </c>
      <c r="N246" s="65" cm="1">
        <f t="array" ref="N246">_xlfn.IFNA(INDEX('Locations &amp; Fiber - Underserved'!$F:$F,MATCH(1,($A246='Locations &amp; Fiber - Underserved'!$A:$A)*($B246='Locations &amp; Fiber - Underserved'!$B:$B),0)),N245)</f>
        <v>0.396966557</v>
      </c>
      <c r="O246" s="72" cm="1">
        <f t="array" ref="O246">_xlfn.IFNA(INDEX('Locations &amp; Fiber - Underserved'!$E:$E,MATCH(1,($A246='Locations &amp; Fiber - Underserved'!$A:$A)*($B246='Locations &amp; Fiber - Underserved'!$B:$B),0)),O245)</f>
        <v>0.90737065299999997</v>
      </c>
      <c r="P246" s="63" cm="1">
        <f t="array" ref="P246">_xlfn.IFNA(INDEX('Locations &amp; Fiber - Underserved'!$I:$I,MATCH(1,($A246='Locations &amp; Fiber - Underserved'!$A:$A)*($B246='Locations &amp; Fiber - Underserved'!$B:$B),0)),P245)</f>
        <v>0.895935025</v>
      </c>
      <c r="Q246" s="63" cm="1">
        <f t="array" ref="Q246">_xlfn.IFNA(INDEX('Locations &amp; Fiber - Underserved'!$J:$J,MATCH(1,($A246='Locations &amp; Fiber - Underserved'!$A:$A)*($B246='Locations &amp; Fiber - Underserved'!$B:$B),0)),Q245)</f>
        <v>0.103168204</v>
      </c>
      <c r="R246" s="63" cm="1">
        <f t="array" ref="R246">_xlfn.IFNA(INDEX('Locations &amp; Fiber - Underserved'!$K:$K,MATCH(1,($A246='Locations &amp; Fiber - Underserved'!$A:$A)*($B246='Locations &amp; Fiber - Underserved'!$B:$B),0)),R245)</f>
        <v>8.9700000000000001E-4</v>
      </c>
      <c r="T246" s="66">
        <f>'Model Inputs &amp; Summary Results'!$F$44*I246</f>
        <v>44056.97545125</v>
      </c>
      <c r="U246" s="66">
        <f>'Model Inputs &amp; Summary Results'!$F$45*J246</f>
        <v>2861.3250000000003</v>
      </c>
      <c r="V246" s="66">
        <f>'Model Inputs &amp; Summary Results'!$F$46*K246</f>
        <v>23.074999999999999</v>
      </c>
      <c r="W246" s="67">
        <f t="shared" si="94"/>
        <v>464024.00012689602</v>
      </c>
      <c r="X246" s="67">
        <f t="shared" si="95"/>
        <v>200194.04095936278</v>
      </c>
      <c r="Y246" s="68">
        <f t="shared" si="96"/>
        <v>9397383639.7763672</v>
      </c>
      <c r="Z246" s="68">
        <f t="shared" si="97"/>
        <v>3523428938.9408517</v>
      </c>
      <c r="AA246" s="66">
        <f>'Model Inputs &amp; Summary Results'!$F$40*I246</f>
        <v>36436.309427250002</v>
      </c>
      <c r="AB246" s="66">
        <f>'Model Inputs &amp; Summary Results'!$F$41*J246</f>
        <v>2272.5750000000003</v>
      </c>
      <c r="AC246" s="66">
        <f>'Model Inputs &amp; Summary Results'!$F$42*K246</f>
        <v>16.737500000000001</v>
      </c>
      <c r="AD246" s="67">
        <f t="shared" si="98"/>
        <v>149797.99987310401</v>
      </c>
      <c r="AE246" s="67">
        <f t="shared" si="99"/>
        <v>64627.404862735217</v>
      </c>
      <c r="AF246" s="68">
        <f t="shared" si="100"/>
        <v>2502736446.8536024</v>
      </c>
      <c r="AG246" s="68">
        <f t="shared" si="112"/>
        <v>938369056.90016437</v>
      </c>
      <c r="AI246" s="68">
        <f t="shared" si="101"/>
        <v>11900120086.629971</v>
      </c>
      <c r="AJ246" s="68">
        <f t="shared" si="102"/>
        <v>19386.923385981554</v>
      </c>
      <c r="AK246" s="68">
        <f>MIN($AJ246*'Model Inputs &amp; Summary Results'!$F$26,'Model Inputs &amp; Summary Results'!$F$23)</f>
        <v>3000</v>
      </c>
      <c r="AL246" s="68">
        <f t="shared" si="103"/>
        <v>46314.923033533996</v>
      </c>
      <c r="AM246" s="68">
        <f t="shared" si="113"/>
        <v>43314.923033533996</v>
      </c>
      <c r="AN246" s="68">
        <f t="shared" si="104"/>
        <v>1841466000</v>
      </c>
      <c r="AO246" s="69">
        <f t="shared" si="105"/>
        <v>0.15474348045184225</v>
      </c>
      <c r="AP246" s="49" t="b">
        <f>AND(AM246&lt;'Model Inputs &amp; Summary Results'!$F$14,AO246&gt;=0.25)</f>
        <v>0</v>
      </c>
      <c r="AR246" s="68">
        <f t="shared" si="114"/>
        <v>4461797995.8410158</v>
      </c>
      <c r="AS246" s="68">
        <f t="shared" si="115"/>
        <v>7268.8792448641716</v>
      </c>
      <c r="AT246" s="68">
        <f>MIN($AS246*'Model Inputs &amp; Summary Results'!$F$26,'Model Inputs &amp; Summary Results'!$F$23)</f>
        <v>3000</v>
      </c>
      <c r="AU246" s="68">
        <f t="shared" si="116"/>
        <v>1841466000</v>
      </c>
      <c r="AV246" s="68">
        <f t="shared" si="117"/>
        <v>2620331995.8410158</v>
      </c>
      <c r="AX246" s="66">
        <f>'Model Inputs &amp; Summary Results'!$F$40*P246</f>
        <v>34269.514706249996</v>
      </c>
      <c r="AY246" s="66">
        <f>'Model Inputs &amp; Summary Results'!$F$41*Q246</f>
        <v>4977.8658429999996</v>
      </c>
      <c r="AZ246" s="66">
        <f>'Model Inputs &amp; Summary Results'!$F$42*R246</f>
        <v>46.195500000000003</v>
      </c>
      <c r="BA246" s="68">
        <f t="shared" si="106"/>
        <v>1915307348.8928149</v>
      </c>
      <c r="BB246" s="68">
        <f t="shared" si="118"/>
        <v>719021921.95054841</v>
      </c>
      <c r="BD246" s="68">
        <f t="shared" si="107"/>
        <v>15598.235596488434</v>
      </c>
      <c r="BE246" s="68">
        <f>MIN($BD246*'Model Inputs &amp; Summary Results'!$F$26,'Model Inputs &amp; Summary Results'!$F$23)</f>
        <v>3000</v>
      </c>
      <c r="BF246" s="68">
        <f t="shared" si="108"/>
        <v>35653.837758513131</v>
      </c>
      <c r="BG246" s="68">
        <f t="shared" si="121"/>
        <v>32653.837758513131</v>
      </c>
      <c r="BH246" s="68">
        <f t="shared" si="109"/>
        <v>368370000</v>
      </c>
      <c r="BI246" s="70">
        <f t="shared" si="110"/>
        <v>0.19232944530440207</v>
      </c>
      <c r="BJ246" s="49" t="b">
        <f>AND(BG246&lt;'Model Inputs &amp; Summary Results'!$F$14,BG246&lt;$BX$23,BI246&gt;=0.25)</f>
        <v>0</v>
      </c>
      <c r="BL246" s="68">
        <f t="shared" si="119"/>
        <v>5855.7042263258281</v>
      </c>
      <c r="BM246" s="68">
        <f>MIN($BL246*'Model Inputs &amp; Summary Results'!$F$26,'Model Inputs &amp; Summary Results'!$F$23)</f>
        <v>3000</v>
      </c>
      <c r="BN246" s="68">
        <f t="shared" si="120"/>
        <v>368370000</v>
      </c>
      <c r="BO246" s="68">
        <f t="shared" si="122"/>
        <v>1546937348.8928149</v>
      </c>
      <c r="BS246" s="49"/>
      <c r="BT246" s="49"/>
      <c r="BU246" s="49"/>
      <c r="BV246" s="49"/>
      <c r="BW246" s="49"/>
      <c r="BX246" s="49"/>
    </row>
    <row r="247" spans="1:76" x14ac:dyDescent="0.45">
      <c r="A247" s="49" t="str">
        <f t="shared" si="111"/>
        <v>TX</v>
      </c>
      <c r="B247" s="62">
        <v>0.95199999999999996</v>
      </c>
      <c r="C247" s="63" cm="1">
        <f t="array" ref="C247">_xlfn.IFNA(INDEX('Locations &amp; Fiber - Unserved'!$H:$H,MATCH(1,($A247='Locations &amp; Fiber - Unserved'!$A:$A)*($B247='Locations &amp; Fiber - Unserved'!$B:$B),0)),C246)</f>
        <v>0.243977737</v>
      </c>
      <c r="D247" s="63" cm="1">
        <f t="array" ref="D247">_xlfn.IFNA(INDEX('Locations &amp; Fiber - Unserved'!$G:$G,MATCH(1,($A247='Locations &amp; Fiber - Unserved'!$A:$A)*($B247='Locations &amp; Fiber - Unserved'!$B:$B),0)),D246)</f>
        <v>0.75602226299999997</v>
      </c>
      <c r="E247" s="64" cm="1">
        <f t="array" ref="E247">_xlfn.IFNA(INDEX('Locations &amp; Fiber - Unserved'!$C:$C,MATCH(1,($A247='Locations &amp; Fiber - Unserved'!$A:$A)*($B247='Locations &amp; Fiber - Unserved'!$B:$B),0)),E246)</f>
        <v>614470</v>
      </c>
      <c r="F247" s="64" cm="1">
        <f t="array" ref="F247">_xlfn.IFNA(INDEX('Locations &amp; Fiber - Unserved'!$D:$D,MATCH(1,($A247='Locations &amp; Fiber - Unserved'!$A:$A)*($B247='Locations &amp; Fiber - Unserved'!$B:$B),0)),F246)</f>
        <v>99935.869560000006</v>
      </c>
      <c r="G247" s="65" cm="1">
        <f t="array" ref="G247">_xlfn.IFNA(INDEX('Locations &amp; Fiber - Unserved'!$F:$F,MATCH(1,($A247='Locations &amp; Fiber - Unserved'!$A:$A)*($B247='Locations &amp; Fiber - Unserved'!$B:$B),0)),G246)</f>
        <v>0.43429430600000002</v>
      </c>
      <c r="H247" s="65" cm="1">
        <f t="array" ref="H247">_xlfn.IFNA(INDEX('Locations &amp; Fiber - Unserved'!$E:$E,MATCH(1,($A247='Locations &amp; Fiber - Unserved'!$A:$A)*($B247='Locations &amp; Fiber - Unserved'!$B:$B),0)),H246)</f>
        <v>1.0024823009999999</v>
      </c>
      <c r="I247" s="63" cm="1">
        <f t="array" ref="I247">_xlfn.IFNA(INDEX('Locations &amp; Fiber - Unserved'!$I:$I,MATCH(1,($A247='Locations &amp; Fiber - Unserved'!$A:$A)*($B247='Locations &amp; Fiber - Unserved'!$B:$B),0)),I246)</f>
        <v>0.95277700099999996</v>
      </c>
      <c r="J247" s="63" cm="1">
        <f t="array" ref="J247">_xlfn.IFNA(INDEX('Locations &amp; Fiber - Unserved'!$J:$J,MATCH(1,($A247='Locations &amp; Fiber - Unserved'!$A:$A)*($B247='Locations &amp; Fiber - Unserved'!$B:$B),0)),J246)</f>
        <v>4.6899999999999997E-2</v>
      </c>
      <c r="K247" s="63" cm="1">
        <f t="array" ref="K247">_xlfn.IFNA(INDEX('Locations &amp; Fiber - Unserved'!$K:$K,MATCH(1,($A247='Locations &amp; Fiber - Unserved'!$A:$A)*($B247='Locations &amp; Fiber - Unserved'!$B:$B),0)),K246)</f>
        <v>3.2400000000000001E-4</v>
      </c>
      <c r="L247" s="64" cm="1">
        <f t="array" ref="L247">_xlfn.IFNA(INDEX('Locations &amp; Fiber - Underserved'!$C:$C,MATCH(1,($A247='Locations &amp; Fiber - Underserved'!$A:$A)*($B247='Locations &amp; Fiber - Underserved'!$B:$B),0)),L246)</f>
        <v>122920</v>
      </c>
      <c r="M247" s="64" cm="1">
        <f t="array" ref="M247">_xlfn.IFNA(INDEX('Locations &amp; Fiber - Underserved'!$D:$D,MATCH(1,($A247='Locations &amp; Fiber - Underserved'!$A:$A)*($B247='Locations &amp; Fiber - Underserved'!$B:$B),0)),M246)</f>
        <v>18417.57879</v>
      </c>
      <c r="N247" s="65" cm="1">
        <f t="array" ref="N247">_xlfn.IFNA(INDEX('Locations &amp; Fiber - Underserved'!$F:$F,MATCH(1,($A247='Locations &amp; Fiber - Underserved'!$A:$A)*($B247='Locations &amp; Fiber - Underserved'!$B:$B),0)),N246)</f>
        <v>0.39956317800000002</v>
      </c>
      <c r="O247" s="72" cm="1">
        <f t="array" ref="O247">_xlfn.IFNA(INDEX('Locations &amp; Fiber - Underserved'!$E:$E,MATCH(1,($A247='Locations &amp; Fiber - Underserved'!$A:$A)*($B247='Locations &amp; Fiber - Underserved'!$B:$B),0)),O246)</f>
        <v>0.92092747600000002</v>
      </c>
      <c r="P247" s="63" cm="1">
        <f t="array" ref="P247">_xlfn.IFNA(INDEX('Locations &amp; Fiber - Underserved'!$I:$I,MATCH(1,($A247='Locations &amp; Fiber - Underserved'!$A:$A)*($B247='Locations &amp; Fiber - Underserved'!$B:$B),0)),P246)</f>
        <v>0.89641400500000001</v>
      </c>
      <c r="Q247" s="63" cm="1">
        <f t="array" ref="Q247">_xlfn.IFNA(INDEX('Locations &amp; Fiber - Underserved'!$J:$J,MATCH(1,($A247='Locations &amp; Fiber - Underserved'!$A:$A)*($B247='Locations &amp; Fiber - Underserved'!$B:$B),0)),Q246)</f>
        <v>0.102693494</v>
      </c>
      <c r="R247" s="63" cm="1">
        <f t="array" ref="R247">_xlfn.IFNA(INDEX('Locations &amp; Fiber - Underserved'!$K:$K,MATCH(1,($A247='Locations &amp; Fiber - Underserved'!$A:$A)*($B247='Locations &amp; Fiber - Underserved'!$B:$B),0)),R246)</f>
        <v>8.9300000000000002E-4</v>
      </c>
      <c r="T247" s="66">
        <f>'Model Inputs &amp; Summary Results'!$F$44*I247</f>
        <v>44065.936296249994</v>
      </c>
      <c r="U247" s="66">
        <f>'Model Inputs &amp; Summary Results'!$F$45*J247</f>
        <v>2849.1749999999997</v>
      </c>
      <c r="V247" s="66">
        <f>'Model Inputs &amp; Summary Results'!$F$46*K247</f>
        <v>23.004000000000001</v>
      </c>
      <c r="W247" s="67">
        <f t="shared" si="94"/>
        <v>464552.99994561</v>
      </c>
      <c r="X247" s="67">
        <f t="shared" si="95"/>
        <v>201752.72271159675</v>
      </c>
      <c r="Y247" s="68">
        <f t="shared" si="96"/>
        <v>9469892559.9692841</v>
      </c>
      <c r="Z247" s="68">
        <f t="shared" si="97"/>
        <v>3546350265.245388</v>
      </c>
      <c r="AA247" s="66">
        <f>'Model Inputs &amp; Summary Results'!$F$40*I247</f>
        <v>36443.720288249999</v>
      </c>
      <c r="AB247" s="66">
        <f>'Model Inputs &amp; Summary Results'!$F$41*J247</f>
        <v>2262.9249999999997</v>
      </c>
      <c r="AC247" s="66">
        <f>'Model Inputs &amp; Summary Results'!$F$42*K247</f>
        <v>16.686</v>
      </c>
      <c r="AD247" s="67">
        <f t="shared" si="98"/>
        <v>149917.00005439</v>
      </c>
      <c r="AE247" s="67">
        <f t="shared" si="99"/>
        <v>65108.099496223265</v>
      </c>
      <c r="AF247" s="68">
        <f t="shared" si="100"/>
        <v>2521202506.3405967</v>
      </c>
      <c r="AG247" s="68">
        <f t="shared" si="112"/>
        <v>944157192.96474409</v>
      </c>
      <c r="AI247" s="68">
        <f t="shared" si="101"/>
        <v>11991095066.309881</v>
      </c>
      <c r="AJ247" s="68">
        <f t="shared" si="102"/>
        <v>19514.532957361436</v>
      </c>
      <c r="AK247" s="68">
        <f>MIN($AJ247*'Model Inputs &amp; Summary Results'!$F$26,'Model Inputs &amp; Summary Results'!$F$23)</f>
        <v>3000</v>
      </c>
      <c r="AL247" s="68">
        <f t="shared" si="103"/>
        <v>47054.62982678799</v>
      </c>
      <c r="AM247" s="68">
        <f t="shared" si="113"/>
        <v>44054.62982678799</v>
      </c>
      <c r="AN247" s="68">
        <f t="shared" si="104"/>
        <v>1843410000</v>
      </c>
      <c r="AO247" s="69">
        <f t="shared" si="105"/>
        <v>0.15373158079442095</v>
      </c>
      <c r="AP247" s="49" t="b">
        <f>AND(AM247&lt;'Model Inputs &amp; Summary Results'!$F$14,AO247&gt;=0.25)</f>
        <v>0</v>
      </c>
      <c r="AR247" s="68">
        <f t="shared" si="114"/>
        <v>4490507458.2101326</v>
      </c>
      <c r="AS247" s="68">
        <f t="shared" si="115"/>
        <v>7307.9360395302174</v>
      </c>
      <c r="AT247" s="68">
        <f>MIN($AS247*'Model Inputs &amp; Summary Results'!$F$26,'Model Inputs &amp; Summary Results'!$F$23)</f>
        <v>3000</v>
      </c>
      <c r="AU247" s="68">
        <f t="shared" si="116"/>
        <v>1843410000</v>
      </c>
      <c r="AV247" s="68">
        <f t="shared" si="117"/>
        <v>2647097458.2101326</v>
      </c>
      <c r="AX247" s="66">
        <f>'Model Inputs &amp; Summary Results'!$F$40*P247</f>
        <v>34287.835691250002</v>
      </c>
      <c r="AY247" s="66">
        <f>'Model Inputs &amp; Summary Results'!$F$41*Q247</f>
        <v>4954.9610855000001</v>
      </c>
      <c r="AZ247" s="66">
        <f>'Model Inputs &amp; Summary Results'!$F$42*R247</f>
        <v>45.9895</v>
      </c>
      <c r="BA247" s="68">
        <f t="shared" si="106"/>
        <v>1929641465.2692652</v>
      </c>
      <c r="BB247" s="68">
        <f t="shared" si="118"/>
        <v>723604316.81551397</v>
      </c>
      <c r="BD247" s="68">
        <f t="shared" si="107"/>
        <v>15698.352304501019</v>
      </c>
      <c r="BE247" s="68">
        <f>MIN($BD247*'Model Inputs &amp; Summary Results'!$F$26,'Model Inputs &amp; Summary Results'!$F$23)</f>
        <v>3000</v>
      </c>
      <c r="BF247" s="68">
        <f t="shared" si="108"/>
        <v>36182.12278095082</v>
      </c>
      <c r="BG247" s="68">
        <f t="shared" si="121"/>
        <v>33182.12278095082</v>
      </c>
      <c r="BH247" s="68">
        <f t="shared" si="109"/>
        <v>368760000</v>
      </c>
      <c r="BI247" s="70">
        <f t="shared" si="110"/>
        <v>0.19110285855540665</v>
      </c>
      <c r="BJ247" s="49" t="b">
        <f>AND(BG247&lt;'Model Inputs &amp; Summary Results'!$F$14,BG247&lt;$BX$23,BI247&gt;=0.25)</f>
        <v>0</v>
      </c>
      <c r="BL247" s="68">
        <f t="shared" si="119"/>
        <v>5886.7907323097461</v>
      </c>
      <c r="BM247" s="68">
        <f>MIN($BL247*'Model Inputs &amp; Summary Results'!$F$26,'Model Inputs &amp; Summary Results'!$F$23)</f>
        <v>3000</v>
      </c>
      <c r="BN247" s="68">
        <f t="shared" si="120"/>
        <v>368760000</v>
      </c>
      <c r="BO247" s="68">
        <f t="shared" si="122"/>
        <v>1560881465.2692652</v>
      </c>
      <c r="BS247" s="49"/>
      <c r="BT247" s="49"/>
      <c r="BU247" s="49"/>
      <c r="BV247" s="49"/>
      <c r="BW247" s="49"/>
      <c r="BX247" s="49"/>
    </row>
    <row r="248" spans="1:76" x14ac:dyDescent="0.45">
      <c r="A248" s="49" t="str">
        <f t="shared" si="111"/>
        <v>TX</v>
      </c>
      <c r="B248" s="62">
        <v>0.95299999999999996</v>
      </c>
      <c r="C248" s="63" cm="1">
        <f t="array" ref="C248">_xlfn.IFNA(INDEX('Locations &amp; Fiber - Unserved'!$H:$H,MATCH(1,($A248='Locations &amp; Fiber - Unserved'!$A:$A)*($B248='Locations &amp; Fiber - Unserved'!$B:$B),0)),C247)</f>
        <v>0.24391818100000001</v>
      </c>
      <c r="D248" s="63" cm="1">
        <f t="array" ref="D248">_xlfn.IFNA(INDEX('Locations &amp; Fiber - Unserved'!$G:$G,MATCH(1,($A248='Locations &amp; Fiber - Unserved'!$A:$A)*($B248='Locations &amp; Fiber - Unserved'!$B:$B),0)),D247)</f>
        <v>0.75608181900000004</v>
      </c>
      <c r="E248" s="64" cm="1">
        <f t="array" ref="E248">_xlfn.IFNA(INDEX('Locations &amp; Fiber - Unserved'!$C:$C,MATCH(1,($A248='Locations &amp; Fiber - Unserved'!$A:$A)*($B248='Locations &amp; Fiber - Unserved'!$B:$B),0)),E247)</f>
        <v>615112</v>
      </c>
      <c r="F248" s="64" cm="1">
        <f t="array" ref="F248">_xlfn.IFNA(INDEX('Locations &amp; Fiber - Unserved'!$D:$D,MATCH(1,($A248='Locations &amp; Fiber - Unserved'!$A:$A)*($B248='Locations &amp; Fiber - Unserved'!$B:$B),0)),F247)</f>
        <v>100584.4428</v>
      </c>
      <c r="G248" s="65" cm="1">
        <f t="array" ref="G248">_xlfn.IFNA(INDEX('Locations &amp; Fiber - Unserved'!$F:$F,MATCH(1,($A248='Locations &amp; Fiber - Unserved'!$A:$A)*($B248='Locations &amp; Fiber - Unserved'!$B:$B),0)),G247)</f>
        <v>0.43738474199999999</v>
      </c>
      <c r="H248" s="65" cm="1">
        <f t="array" ref="H248">_xlfn.IFNA(INDEX('Locations &amp; Fiber - Unserved'!$E:$E,MATCH(1,($A248='Locations &amp; Fiber - Unserved'!$A:$A)*($B248='Locations &amp; Fiber - Unserved'!$B:$B),0)),H247)</f>
        <v>1.0189315640000001</v>
      </c>
      <c r="I248" s="63" cm="1">
        <f t="array" ref="I248">_xlfn.IFNA(INDEX('Locations &amp; Fiber - Unserved'!$I:$I,MATCH(1,($A248='Locations &amp; Fiber - Unserved'!$A:$A)*($B248='Locations &amp; Fiber - Unserved'!$B:$B),0)),I247)</f>
        <v>0.95297757800000005</v>
      </c>
      <c r="J248" s="63" cm="1">
        <f t="array" ref="J248">_xlfn.IFNA(INDEX('Locations &amp; Fiber - Unserved'!$J:$J,MATCH(1,($A248='Locations &amp; Fiber - Unserved'!$A:$A)*($B248='Locations &amp; Fiber - Unserved'!$B:$B),0)),J247)</f>
        <v>4.6699999999999998E-2</v>
      </c>
      <c r="K248" s="63" cm="1">
        <f t="array" ref="K248">_xlfn.IFNA(INDEX('Locations &amp; Fiber - Unserved'!$K:$K,MATCH(1,($A248='Locations &amp; Fiber - Unserved'!$A:$A)*($B248='Locations &amp; Fiber - Unserved'!$B:$B),0)),K247)</f>
        <v>3.2200000000000002E-4</v>
      </c>
      <c r="L248" s="64" cm="1">
        <f t="array" ref="L248">_xlfn.IFNA(INDEX('Locations &amp; Fiber - Underserved'!$C:$C,MATCH(1,($A248='Locations &amp; Fiber - Underserved'!$A:$A)*($B248='Locations &amp; Fiber - Underserved'!$B:$B),0)),L247)</f>
        <v>123048</v>
      </c>
      <c r="M248" s="64" cm="1">
        <f t="array" ref="M248">_xlfn.IFNA(INDEX('Locations &amp; Fiber - Underserved'!$D:$D,MATCH(1,($A248='Locations &amp; Fiber - Underserved'!$A:$A)*($B248='Locations &amp; Fiber - Underserved'!$B:$B),0)),M247)</f>
        <v>18536.798599999998</v>
      </c>
      <c r="N248" s="65" cm="1">
        <f t="array" ref="N248">_xlfn.IFNA(INDEX('Locations &amp; Fiber - Underserved'!$F:$F,MATCH(1,($A248='Locations &amp; Fiber - Underserved'!$A:$A)*($B248='Locations &amp; Fiber - Underserved'!$B:$B),0)),N247)</f>
        <v>0.402402814</v>
      </c>
      <c r="O248" s="72" cm="1">
        <f t="array" ref="O248">_xlfn.IFNA(INDEX('Locations &amp; Fiber - Underserved'!$E:$E,MATCH(1,($A248='Locations &amp; Fiber - Underserved'!$A:$A)*($B248='Locations &amp; Fiber - Underserved'!$B:$B),0)),O247)</f>
        <v>0.94088505300000003</v>
      </c>
      <c r="P248" s="63" cm="1">
        <f t="array" ref="P248">_xlfn.IFNA(INDEX('Locations &amp; Fiber - Underserved'!$I:$I,MATCH(1,($A248='Locations &amp; Fiber - Underserved'!$A:$A)*($B248='Locations &amp; Fiber - Underserved'!$B:$B),0)),P247)</f>
        <v>0.89675117999999998</v>
      </c>
      <c r="Q248" s="63" cm="1">
        <f t="array" ref="Q248">_xlfn.IFNA(INDEX('Locations &amp; Fiber - Underserved'!$J:$J,MATCH(1,($A248='Locations &amp; Fiber - Underserved'!$A:$A)*($B248='Locations &amp; Fiber - Underserved'!$B:$B),0)),Q247)</f>
        <v>0.10235989400000001</v>
      </c>
      <c r="R248" s="63" cm="1">
        <f t="array" ref="R248">_xlfn.IFNA(INDEX('Locations &amp; Fiber - Underserved'!$K:$K,MATCH(1,($A248='Locations &amp; Fiber - Underserved'!$A:$A)*($B248='Locations &amp; Fiber - Underserved'!$B:$B),0)),R247)</f>
        <v>8.8900000000000003E-4</v>
      </c>
      <c r="T248" s="66">
        <f>'Model Inputs &amp; Summary Results'!$F$44*I248</f>
        <v>44075.212982500001</v>
      </c>
      <c r="U248" s="66">
        <f>'Model Inputs &amp; Summary Results'!$F$45*J248</f>
        <v>2837.0250000000001</v>
      </c>
      <c r="V248" s="66">
        <f>'Model Inputs &amp; Summary Results'!$F$46*K248</f>
        <v>22.862000000000002</v>
      </c>
      <c r="W248" s="67">
        <f t="shared" si="94"/>
        <v>465074.99984872801</v>
      </c>
      <c r="X248" s="67">
        <f t="shared" si="95"/>
        <v>203416.70881948594</v>
      </c>
      <c r="Y248" s="68">
        <f t="shared" si="96"/>
        <v>9547383566.5536633</v>
      </c>
      <c r="Z248" s="68">
        <f t="shared" si="97"/>
        <v>3569417567.5653725</v>
      </c>
      <c r="AA248" s="66">
        <f>'Model Inputs &amp; Summary Results'!$F$40*I248</f>
        <v>36451.392358500001</v>
      </c>
      <c r="AB248" s="66">
        <f>'Model Inputs &amp; Summary Results'!$F$41*J248</f>
        <v>2253.2750000000001</v>
      </c>
      <c r="AC248" s="66">
        <f>'Model Inputs &amp; Summary Results'!$F$42*K248</f>
        <v>16.583000000000002</v>
      </c>
      <c r="AD248" s="67">
        <f t="shared" si="98"/>
        <v>150037.00015127202</v>
      </c>
      <c r="AE248" s="67">
        <f t="shared" si="99"/>
        <v>65623.894601618071</v>
      </c>
      <c r="AF248" s="68">
        <f t="shared" si="100"/>
        <v>2541039252.3690701</v>
      </c>
      <c r="AG248" s="68">
        <f t="shared" si="112"/>
        <v>950001650.61487758</v>
      </c>
      <c r="AI248" s="68">
        <f t="shared" si="101"/>
        <v>12088422818.922733</v>
      </c>
      <c r="AJ248" s="68">
        <f t="shared" si="102"/>
        <v>19652.393090888705</v>
      </c>
      <c r="AK248" s="68">
        <f>MIN($AJ248*'Model Inputs &amp; Summary Results'!$F$26,'Model Inputs &amp; Summary Results'!$F$23)</f>
        <v>3000</v>
      </c>
      <c r="AL248" s="68">
        <f t="shared" si="103"/>
        <v>47823.654831665102</v>
      </c>
      <c r="AM248" s="68">
        <f t="shared" si="113"/>
        <v>44823.654831665102</v>
      </c>
      <c r="AN248" s="68">
        <f t="shared" si="104"/>
        <v>1845336000</v>
      </c>
      <c r="AO248" s="69">
        <f t="shared" si="105"/>
        <v>0.15265316473803223</v>
      </c>
      <c r="AP248" s="49" t="b">
        <f>AND(AM248&lt;'Model Inputs &amp; Summary Results'!$F$14,AO248&gt;=0.25)</f>
        <v>0</v>
      </c>
      <c r="AR248" s="68">
        <f t="shared" si="114"/>
        <v>4519419218.1802502</v>
      </c>
      <c r="AS248" s="68">
        <f t="shared" si="115"/>
        <v>7347.311088355048</v>
      </c>
      <c r="AT248" s="68">
        <f>MIN($AS248*'Model Inputs &amp; Summary Results'!$F$26,'Model Inputs &amp; Summary Results'!$F$23)</f>
        <v>3000</v>
      </c>
      <c r="AU248" s="68">
        <f t="shared" si="116"/>
        <v>1845336000</v>
      </c>
      <c r="AV248" s="68">
        <f t="shared" si="117"/>
        <v>2674083218.1802502</v>
      </c>
      <c r="AX248" s="66">
        <f>'Model Inputs &amp; Summary Results'!$F$40*P248</f>
        <v>34300.732635</v>
      </c>
      <c r="AY248" s="66">
        <f>'Model Inputs &amp; Summary Results'!$F$41*Q248</f>
        <v>4938.8648855000001</v>
      </c>
      <c r="AZ248" s="66">
        <f>'Model Inputs &amp; Summary Results'!$F$42*R248</f>
        <v>45.783500000000004</v>
      </c>
      <c r="BA248" s="68">
        <f t="shared" si="106"/>
        <v>1945210198.5183432</v>
      </c>
      <c r="BB248" s="68">
        <f t="shared" si="118"/>
        <v>728225195.90127087</v>
      </c>
      <c r="BD248" s="68">
        <f t="shared" si="107"/>
        <v>15808.547871711391</v>
      </c>
      <c r="BE248" s="68">
        <f>MIN($BD248*'Model Inputs &amp; Summary Results'!$F$26,'Model Inputs &amp; Summary Results'!$F$23)</f>
        <v>3000</v>
      </c>
      <c r="BF248" s="68">
        <f t="shared" si="108"/>
        <v>36963.027803598336</v>
      </c>
      <c r="BG248" s="68">
        <f t="shared" si="121"/>
        <v>33963.027803598336</v>
      </c>
      <c r="BH248" s="68">
        <f t="shared" si="109"/>
        <v>369144000</v>
      </c>
      <c r="BI248" s="70">
        <f t="shared" si="110"/>
        <v>0.18977075088397907</v>
      </c>
      <c r="BJ248" s="49" t="b">
        <f>AND(BG248&lt;'Model Inputs &amp; Summary Results'!$F$14,BG248&lt;$BX$23,BI248&gt;=0.25)</f>
        <v>0</v>
      </c>
      <c r="BL248" s="68">
        <f t="shared" si="119"/>
        <v>5918.2204985149765</v>
      </c>
      <c r="BM248" s="68">
        <f>MIN($BL248*'Model Inputs &amp; Summary Results'!$F$26,'Model Inputs &amp; Summary Results'!$F$23)</f>
        <v>3000</v>
      </c>
      <c r="BN248" s="68">
        <f t="shared" si="120"/>
        <v>369144000</v>
      </c>
      <c r="BO248" s="68">
        <f t="shared" si="122"/>
        <v>1576066198.5183432</v>
      </c>
      <c r="BS248" s="49"/>
      <c r="BT248" s="49"/>
      <c r="BU248" s="49"/>
      <c r="BV248" s="49"/>
      <c r="BW248" s="49"/>
      <c r="BX248" s="49"/>
    </row>
    <row r="249" spans="1:76" x14ac:dyDescent="0.45">
      <c r="A249" s="49" t="str">
        <f t="shared" si="111"/>
        <v>TX</v>
      </c>
      <c r="B249" s="62">
        <v>0.95399999999999996</v>
      </c>
      <c r="C249" s="63" cm="1">
        <f t="array" ref="C249">_xlfn.IFNA(INDEX('Locations &amp; Fiber - Unserved'!$H:$H,MATCH(1,($A249='Locations &amp; Fiber - Unserved'!$A:$A)*($B249='Locations &amp; Fiber - Unserved'!$B:$B),0)),C248)</f>
        <v>0.24388742599999999</v>
      </c>
      <c r="D249" s="63" cm="1">
        <f t="array" ref="D249">_xlfn.IFNA(INDEX('Locations &amp; Fiber - Unserved'!$G:$G,MATCH(1,($A249='Locations &amp; Fiber - Unserved'!$A:$A)*($B249='Locations &amp; Fiber - Unserved'!$B:$B),0)),D248)</f>
        <v>0.75611257399999998</v>
      </c>
      <c r="E249" s="64" cm="1">
        <f t="array" ref="E249">_xlfn.IFNA(INDEX('Locations &amp; Fiber - Unserved'!$C:$C,MATCH(1,($A249='Locations &amp; Fiber - Unserved'!$A:$A)*($B249='Locations &amp; Fiber - Unserved'!$B:$B),0)),E248)</f>
        <v>615739</v>
      </c>
      <c r="F249" s="64" cm="1">
        <f t="array" ref="F249">_xlfn.IFNA(INDEX('Locations &amp; Fiber - Unserved'!$D:$D,MATCH(1,($A249='Locations &amp; Fiber - Unserved'!$A:$A)*($B249='Locations &amp; Fiber - Unserved'!$B:$B),0)),F248)</f>
        <v>101230.2012</v>
      </c>
      <c r="G249" s="65" cm="1">
        <f t="array" ref="G249">_xlfn.IFNA(INDEX('Locations &amp; Fiber - Unserved'!$F:$F,MATCH(1,($A249='Locations &amp; Fiber - Unserved'!$A:$A)*($B249='Locations &amp; Fiber - Unserved'!$B:$B),0)),G248)</f>
        <v>0.44036173899999997</v>
      </c>
      <c r="H249" s="65" cm="1">
        <f t="array" ref="H249">_xlfn.IFNA(INDEX('Locations &amp; Fiber - Unserved'!$E:$E,MATCH(1,($A249='Locations &amp; Fiber - Unserved'!$A:$A)*($B249='Locations &amp; Fiber - Unserved'!$B:$B),0)),H248)</f>
        <v>1.0397309429999999</v>
      </c>
      <c r="I249" s="63" cm="1">
        <f t="array" ref="I249">_xlfn.IFNA(INDEX('Locations &amp; Fiber - Unserved'!$I:$I,MATCH(1,($A249='Locations &amp; Fiber - Unserved'!$A:$A)*($B249='Locations &amp; Fiber - Unserved'!$B:$B),0)),I248)</f>
        <v>0.95320326</v>
      </c>
      <c r="J249" s="63" cm="1">
        <f t="array" ref="J249">_xlfn.IFNA(INDEX('Locations &amp; Fiber - Unserved'!$J:$J,MATCH(1,($A249='Locations &amp; Fiber - Unserved'!$A:$A)*($B249='Locations &amp; Fiber - Unserved'!$B:$B),0)),J248)</f>
        <v>4.65E-2</v>
      </c>
      <c r="K249" s="63" cm="1">
        <f t="array" ref="K249">_xlfn.IFNA(INDEX('Locations &amp; Fiber - Unserved'!$K:$K,MATCH(1,($A249='Locations &amp; Fiber - Unserved'!$A:$A)*($B249='Locations &amp; Fiber - Unserved'!$B:$B),0)),K248)</f>
        <v>3.2299999999999999E-4</v>
      </c>
      <c r="L249" s="64" cm="1">
        <f t="array" ref="L249">_xlfn.IFNA(INDEX('Locations &amp; Fiber - Underserved'!$C:$C,MATCH(1,($A249='Locations &amp; Fiber - Underserved'!$A:$A)*($B249='Locations &amp; Fiber - Underserved'!$B:$B),0)),L248)</f>
        <v>123176</v>
      </c>
      <c r="M249" s="64" cm="1">
        <f t="array" ref="M249">_xlfn.IFNA(INDEX('Locations &amp; Fiber - Underserved'!$D:$D,MATCH(1,($A249='Locations &amp; Fiber - Underserved'!$A:$A)*($B249='Locations &amp; Fiber - Underserved'!$B:$B),0)),M248)</f>
        <v>18658.20363</v>
      </c>
      <c r="N249" s="65" cm="1">
        <f t="array" ref="N249">_xlfn.IFNA(INDEX('Locations &amp; Fiber - Underserved'!$F:$F,MATCH(1,($A249='Locations &amp; Fiber - Underserved'!$A:$A)*($B249='Locations &amp; Fiber - Underserved'!$B:$B),0)),N248)</f>
        <v>0.40536728799999999</v>
      </c>
      <c r="O249" s="72" cm="1">
        <f t="array" ref="O249">_xlfn.IFNA(INDEX('Locations &amp; Fiber - Underserved'!$E:$E,MATCH(1,($A249='Locations &amp; Fiber - Underserved'!$A:$A)*($B249='Locations &amp; Fiber - Underserved'!$B:$B),0)),O248)</f>
        <v>0.95710059599999997</v>
      </c>
      <c r="P249" s="63" cm="1">
        <f t="array" ref="P249">_xlfn.IFNA(INDEX('Locations &amp; Fiber - Underserved'!$I:$I,MATCH(1,($A249='Locations &amp; Fiber - Underserved'!$A:$A)*($B249='Locations &amp; Fiber - Underserved'!$B:$B),0)),P248)</f>
        <v>0.89708739100000001</v>
      </c>
      <c r="Q249" s="63" cm="1">
        <f t="array" ref="Q249">_xlfn.IFNA(INDEX('Locations &amp; Fiber - Underserved'!$J:$J,MATCH(1,($A249='Locations &amp; Fiber - Underserved'!$A:$A)*($B249='Locations &amp; Fiber - Underserved'!$B:$B),0)),Q248)</f>
        <v>0.102022867</v>
      </c>
      <c r="R249" s="63" cm="1">
        <f t="array" ref="R249">_xlfn.IFNA(INDEX('Locations &amp; Fiber - Underserved'!$K:$K,MATCH(1,($A249='Locations &amp; Fiber - Underserved'!$A:$A)*($B249='Locations &amp; Fiber - Underserved'!$B:$B),0)),R248)</f>
        <v>8.8999999999999995E-4</v>
      </c>
      <c r="T249" s="66">
        <f>'Model Inputs &amp; Summary Results'!$F$44*I249</f>
        <v>44085.650775000002</v>
      </c>
      <c r="U249" s="66">
        <f>'Model Inputs &amp; Summary Results'!$F$45*J249</f>
        <v>2824.875</v>
      </c>
      <c r="V249" s="66">
        <f>'Model Inputs &amp; Summary Results'!$F$46*K249</f>
        <v>22.933</v>
      </c>
      <c r="W249" s="67">
        <f t="shared" si="94"/>
        <v>465568.000202186</v>
      </c>
      <c r="X249" s="67">
        <f t="shared" si="95"/>
        <v>205018.33419178697</v>
      </c>
      <c r="Y249" s="68">
        <f t="shared" si="96"/>
        <v>9622219535.9094067</v>
      </c>
      <c r="Z249" s="68">
        <f t="shared" si="97"/>
        <v>3592353955.4237895</v>
      </c>
      <c r="AA249" s="66">
        <f>'Model Inputs &amp; Summary Results'!$F$40*I249</f>
        <v>36460.024695</v>
      </c>
      <c r="AB249" s="66">
        <f>'Model Inputs &amp; Summary Results'!$F$41*J249</f>
        <v>2243.625</v>
      </c>
      <c r="AC249" s="66">
        <f>'Model Inputs &amp; Summary Results'!$F$42*K249</f>
        <v>16.634499999999999</v>
      </c>
      <c r="AD249" s="67">
        <f t="shared" si="98"/>
        <v>150170.999797814</v>
      </c>
      <c r="AE249" s="67">
        <f t="shared" si="99"/>
        <v>66129.562618334021</v>
      </c>
      <c r="AF249" s="68">
        <f t="shared" si="100"/>
        <v>2560555458.2729416</v>
      </c>
      <c r="AG249" s="68">
        <f t="shared" si="112"/>
        <v>955956314.88981855</v>
      </c>
      <c r="AI249" s="68">
        <f t="shared" si="101"/>
        <v>12182774994.182348</v>
      </c>
      <c r="AJ249" s="68">
        <f t="shared" si="102"/>
        <v>19785.615324321421</v>
      </c>
      <c r="AK249" s="68">
        <f>MIN($AJ249*'Model Inputs &amp; Summary Results'!$F$26,'Model Inputs &amp; Summary Results'!$F$23)</f>
        <v>3000</v>
      </c>
      <c r="AL249" s="68">
        <f t="shared" si="103"/>
        <v>48798.16935038237</v>
      </c>
      <c r="AM249" s="68">
        <f t="shared" si="113"/>
        <v>45798.16935038237</v>
      </c>
      <c r="AN249" s="68">
        <f t="shared" si="104"/>
        <v>1847217000</v>
      </c>
      <c r="AO249" s="69">
        <f t="shared" si="105"/>
        <v>0.15162530711452057</v>
      </c>
      <c r="AP249" s="49" t="b">
        <f>AND(AM249&lt;'Model Inputs &amp; Summary Results'!$F$14,AO249&gt;=0.25)</f>
        <v>0</v>
      </c>
      <c r="AR249" s="68">
        <f t="shared" si="114"/>
        <v>4548310270.3136082</v>
      </c>
      <c r="AS249" s="68">
        <f t="shared" si="115"/>
        <v>7386.750344405029</v>
      </c>
      <c r="AT249" s="68">
        <f>MIN($AS249*'Model Inputs &amp; Summary Results'!$F$26,'Model Inputs &amp; Summary Results'!$F$23)</f>
        <v>3000</v>
      </c>
      <c r="AU249" s="68">
        <f t="shared" si="116"/>
        <v>1847217000</v>
      </c>
      <c r="AV249" s="68">
        <f t="shared" si="117"/>
        <v>2701093270.3136082</v>
      </c>
      <c r="AX249" s="66">
        <f>'Model Inputs &amp; Summary Results'!$F$40*P249</f>
        <v>34313.592705750001</v>
      </c>
      <c r="AY249" s="66">
        <f>'Model Inputs &amp; Summary Results'!$F$41*Q249</f>
        <v>4922.6033327499999</v>
      </c>
      <c r="AZ249" s="66">
        <f>'Model Inputs &amp; Summary Results'!$F$42*R249</f>
        <v>45.835000000000001</v>
      </c>
      <c r="BA249" s="68">
        <f t="shared" si="106"/>
        <v>1961411560.3411543</v>
      </c>
      <c r="BB249" s="68">
        <f t="shared" si="118"/>
        <v>732932134.11631334</v>
      </c>
      <c r="BD249" s="68">
        <f t="shared" si="107"/>
        <v>15923.650389208566</v>
      </c>
      <c r="BE249" s="68">
        <f>MIN($BD249*'Model Inputs &amp; Summary Results'!$F$26,'Model Inputs &amp; Summary Results'!$F$23)</f>
        <v>3000</v>
      </c>
      <c r="BF249" s="68">
        <f t="shared" si="108"/>
        <v>37596.855319038848</v>
      </c>
      <c r="BG249" s="68">
        <f t="shared" si="121"/>
        <v>34596.855319038848</v>
      </c>
      <c r="BH249" s="68">
        <f t="shared" si="109"/>
        <v>369528000</v>
      </c>
      <c r="BI249" s="70">
        <f t="shared" si="110"/>
        <v>0.18839901195225284</v>
      </c>
      <c r="BJ249" s="49" t="b">
        <f>AND(BG249&lt;'Model Inputs &amp; Summary Results'!$F$14,BG249&lt;$BX$23,BI249&gt;=0.25)</f>
        <v>0</v>
      </c>
      <c r="BL249" s="68">
        <f t="shared" si="119"/>
        <v>5950.2836113878784</v>
      </c>
      <c r="BM249" s="68">
        <f>MIN($BL249*'Model Inputs &amp; Summary Results'!$F$26,'Model Inputs &amp; Summary Results'!$F$23)</f>
        <v>3000</v>
      </c>
      <c r="BN249" s="68">
        <f t="shared" si="120"/>
        <v>369528000</v>
      </c>
      <c r="BO249" s="68">
        <f t="shared" si="122"/>
        <v>1591883560.3411543</v>
      </c>
      <c r="BS249" s="49"/>
      <c r="BT249" s="49"/>
      <c r="BU249" s="49"/>
      <c r="BV249" s="49"/>
      <c r="BW249" s="49"/>
      <c r="BX249" s="49"/>
    </row>
    <row r="250" spans="1:76" x14ac:dyDescent="0.45">
      <c r="A250" s="49" t="str">
        <f t="shared" si="111"/>
        <v>TX</v>
      </c>
      <c r="B250" s="62">
        <v>0.95499999999999996</v>
      </c>
      <c r="C250" s="63" cm="1">
        <f t="array" ref="C250">_xlfn.IFNA(INDEX('Locations &amp; Fiber - Unserved'!$H:$H,MATCH(1,($A250='Locations &amp; Fiber - Unserved'!$A:$A)*($B250='Locations &amp; Fiber - Unserved'!$B:$B),0)),C249)</f>
        <v>0.24374922900000001</v>
      </c>
      <c r="D250" s="63" cm="1">
        <f t="array" ref="D250">_xlfn.IFNA(INDEX('Locations &amp; Fiber - Unserved'!$G:$G,MATCH(1,($A250='Locations &amp; Fiber - Unserved'!$A:$A)*($B250='Locations &amp; Fiber - Unserved'!$B:$B),0)),D249)</f>
        <v>0.75625077100000004</v>
      </c>
      <c r="E250" s="64" cm="1">
        <f t="array" ref="E250">_xlfn.IFNA(INDEX('Locations &amp; Fiber - Unserved'!$C:$C,MATCH(1,($A250='Locations &amp; Fiber - Unserved'!$A:$A)*($B250='Locations &amp; Fiber - Unserved'!$B:$B),0)),E249)</f>
        <v>616404</v>
      </c>
      <c r="F250" s="64" cm="1">
        <f t="array" ref="F250">_xlfn.IFNA(INDEX('Locations &amp; Fiber - Unserved'!$D:$D,MATCH(1,($A250='Locations &amp; Fiber - Unserved'!$A:$A)*($B250='Locations &amp; Fiber - Unserved'!$B:$B),0)),F249)</f>
        <v>101927.3224</v>
      </c>
      <c r="G250" s="65" cm="1">
        <f t="array" ref="G250">_xlfn.IFNA(INDEX('Locations &amp; Fiber - Unserved'!$F:$F,MATCH(1,($A250='Locations &amp; Fiber - Unserved'!$A:$A)*($B250='Locations &amp; Fiber - Unserved'!$B:$B),0)),G249)</f>
        <v>0.44348860899999998</v>
      </c>
      <c r="H250" s="65" cm="1">
        <f t="array" ref="H250">_xlfn.IFNA(INDEX('Locations &amp; Fiber - Unserved'!$E:$E,MATCH(1,($A250='Locations &amp; Fiber - Unserved'!$A:$A)*($B250='Locations &amp; Fiber - Unserved'!$B:$B),0)),H249)</f>
        <v>1.058346561</v>
      </c>
      <c r="I250" s="63" cm="1">
        <f t="array" ref="I250">_xlfn.IFNA(INDEX('Locations &amp; Fiber - Unserved'!$I:$I,MATCH(1,($A250='Locations &amp; Fiber - Unserved'!$A:$A)*($B250='Locations &amp; Fiber - Unserved'!$B:$B),0)),I249)</f>
        <v>0.95337061599999995</v>
      </c>
      <c r="J250" s="63" cm="1">
        <f t="array" ref="J250">_xlfn.IFNA(INDEX('Locations &amp; Fiber - Unserved'!$J:$J,MATCH(1,($A250='Locations &amp; Fiber - Unserved'!$A:$A)*($B250='Locations &amp; Fiber - Unserved'!$B:$B),0)),J249)</f>
        <v>4.6300000000000001E-2</v>
      </c>
      <c r="K250" s="63" cm="1">
        <f t="array" ref="K250">_xlfn.IFNA(INDEX('Locations &amp; Fiber - Unserved'!$K:$K,MATCH(1,($A250='Locations &amp; Fiber - Unserved'!$A:$A)*($B250='Locations &amp; Fiber - Unserved'!$B:$B),0)),K249)</f>
        <v>3.21E-4</v>
      </c>
      <c r="L250" s="64" cm="1">
        <f t="array" ref="L250">_xlfn.IFNA(INDEX('Locations &amp; Fiber - Underserved'!$C:$C,MATCH(1,($A250='Locations &amp; Fiber - Underserved'!$A:$A)*($B250='Locations &amp; Fiber - Underserved'!$B:$B),0)),L249)</f>
        <v>123307</v>
      </c>
      <c r="M250" s="64" cm="1">
        <f t="array" ref="M250">_xlfn.IFNA(INDEX('Locations &amp; Fiber - Underserved'!$D:$D,MATCH(1,($A250='Locations &amp; Fiber - Underserved'!$A:$A)*($B250='Locations &amp; Fiber - Underserved'!$B:$B),0)),M249)</f>
        <v>18784.54839</v>
      </c>
      <c r="N250" s="65" cm="1">
        <f t="array" ref="N250">_xlfn.IFNA(INDEX('Locations &amp; Fiber - Underserved'!$F:$F,MATCH(1,($A250='Locations &amp; Fiber - Underserved'!$A:$A)*($B250='Locations &amp; Fiber - Underserved'!$B:$B),0)),N249)</f>
        <v>0.40828443599999997</v>
      </c>
      <c r="O250" s="72" cm="1">
        <f t="array" ref="O250">_xlfn.IFNA(INDEX('Locations &amp; Fiber - Underserved'!$E:$E,MATCH(1,($A250='Locations &amp; Fiber - Underserved'!$A:$A)*($B250='Locations &amp; Fiber - Underserved'!$B:$B),0)),O249)</f>
        <v>0.97365457099999997</v>
      </c>
      <c r="P250" s="63" cm="1">
        <f t="array" ref="P250">_xlfn.IFNA(INDEX('Locations &amp; Fiber - Underserved'!$I:$I,MATCH(1,($A250='Locations &amp; Fiber - Underserved'!$A:$A)*($B250='Locations &amp; Fiber - Underserved'!$B:$B),0)),P249)</f>
        <v>0.89757792000000003</v>
      </c>
      <c r="Q250" s="63" cm="1">
        <f t="array" ref="Q250">_xlfn.IFNA(INDEX('Locations &amp; Fiber - Underserved'!$J:$J,MATCH(1,($A250='Locations &amp; Fiber - Underserved'!$A:$A)*($B250='Locations &amp; Fiber - Underserved'!$B:$B),0)),Q249)</f>
        <v>0.10153061200000001</v>
      </c>
      <c r="R250" s="63" cm="1">
        <f t="array" ref="R250">_xlfn.IFNA(INDEX('Locations &amp; Fiber - Underserved'!$K:$K,MATCH(1,($A250='Locations &amp; Fiber - Underserved'!$A:$A)*($B250='Locations &amp; Fiber - Underserved'!$B:$B),0)),R249)</f>
        <v>8.9099999999999997E-4</v>
      </c>
      <c r="T250" s="66">
        <f>'Model Inputs &amp; Summary Results'!$F$44*I250</f>
        <v>44093.39099</v>
      </c>
      <c r="U250" s="66">
        <f>'Model Inputs &amp; Summary Results'!$F$45*J250</f>
        <v>2812.7249999999999</v>
      </c>
      <c r="V250" s="66">
        <f>'Model Inputs &amp; Summary Results'!$F$46*K250</f>
        <v>22.791</v>
      </c>
      <c r="W250" s="67">
        <f t="shared" si="94"/>
        <v>466156.00024748401</v>
      </c>
      <c r="X250" s="67">
        <f t="shared" si="95"/>
        <v>206734.87612676033</v>
      </c>
      <c r="Y250" s="68">
        <f t="shared" si="96"/>
        <v>9701841773.3419056</v>
      </c>
      <c r="Z250" s="68">
        <f t="shared" si="97"/>
        <v>3617402923.8945351</v>
      </c>
      <c r="AA250" s="66">
        <f>'Model Inputs &amp; Summary Results'!$F$40*I250</f>
        <v>36466.426061999999</v>
      </c>
      <c r="AB250" s="66">
        <f>'Model Inputs &amp; Summary Results'!$F$41*J250</f>
        <v>2233.9749999999999</v>
      </c>
      <c r="AC250" s="66">
        <f>'Model Inputs &amp; Summary Results'!$F$42*K250</f>
        <v>16.531500000000001</v>
      </c>
      <c r="AD250" s="67">
        <f t="shared" si="98"/>
        <v>150247.99975251601</v>
      </c>
      <c r="AE250" s="67">
        <f t="shared" si="99"/>
        <v>66633.276415275672</v>
      </c>
      <c r="AF250" s="68">
        <f t="shared" si="100"/>
        <v>2579836069.3553329</v>
      </c>
      <c r="AG250" s="68">
        <f t="shared" si="112"/>
        <v>961910816.36656594</v>
      </c>
      <c r="AI250" s="68">
        <f t="shared" si="101"/>
        <v>12281677842.697239</v>
      </c>
      <c r="AJ250" s="68">
        <f t="shared" si="102"/>
        <v>19924.721193725607</v>
      </c>
      <c r="AK250" s="68">
        <f>MIN($AJ250*'Model Inputs &amp; Summary Results'!$F$26,'Model Inputs &amp; Summary Results'!$F$23)</f>
        <v>3000</v>
      </c>
      <c r="AL250" s="68">
        <f t="shared" si="103"/>
        <v>49667.047324355357</v>
      </c>
      <c r="AM250" s="68">
        <f t="shared" si="113"/>
        <v>46667.047324355357</v>
      </c>
      <c r="AN250" s="68">
        <f t="shared" si="104"/>
        <v>1849212000</v>
      </c>
      <c r="AO250" s="69">
        <f t="shared" si="105"/>
        <v>0.15056672416298175</v>
      </c>
      <c r="AP250" s="49" t="b">
        <f>AND(AM250&lt;'Model Inputs &amp; Summary Results'!$F$14,AO250&gt;=0.25)</f>
        <v>0</v>
      </c>
      <c r="AR250" s="68">
        <f t="shared" si="114"/>
        <v>4579313740.2611008</v>
      </c>
      <c r="AS250" s="68">
        <f t="shared" si="115"/>
        <v>7429.0785592908233</v>
      </c>
      <c r="AT250" s="68">
        <f>MIN($AS250*'Model Inputs &amp; Summary Results'!$F$26,'Model Inputs &amp; Summary Results'!$F$23)</f>
        <v>3000</v>
      </c>
      <c r="AU250" s="68">
        <f t="shared" si="116"/>
        <v>1849212000</v>
      </c>
      <c r="AV250" s="68">
        <f t="shared" si="117"/>
        <v>2730101740.2611008</v>
      </c>
      <c r="AX250" s="66">
        <f>'Model Inputs &amp; Summary Results'!$F$40*P250</f>
        <v>34332.355439999999</v>
      </c>
      <c r="AY250" s="66">
        <f>'Model Inputs &amp; Summary Results'!$F$41*Q250</f>
        <v>4898.8520290000006</v>
      </c>
      <c r="AZ250" s="66">
        <f>'Model Inputs &amp; Summary Results'!$F$42*R250</f>
        <v>45.886499999999998</v>
      </c>
      <c r="BA250" s="68">
        <f t="shared" si="106"/>
        <v>1977378938.9695842</v>
      </c>
      <c r="BB250" s="68">
        <f t="shared" si="118"/>
        <v>737802472.27925766</v>
      </c>
      <c r="BD250" s="68">
        <f t="shared" si="107"/>
        <v>16036.226158852167</v>
      </c>
      <c r="BE250" s="68">
        <f>MIN($BD250*'Model Inputs &amp; Summary Results'!$F$26,'Model Inputs &amp; Summary Results'!$F$23)</f>
        <v>3000</v>
      </c>
      <c r="BF250" s="68">
        <f t="shared" si="108"/>
        <v>38242.322078513382</v>
      </c>
      <c r="BG250" s="68">
        <f t="shared" si="121"/>
        <v>35242.322078513382</v>
      </c>
      <c r="BH250" s="68">
        <f t="shared" si="109"/>
        <v>369921000</v>
      </c>
      <c r="BI250" s="70">
        <f t="shared" si="110"/>
        <v>0.18707643371217786</v>
      </c>
      <c r="BJ250" s="49" t="b">
        <f>AND(BG250&lt;'Model Inputs &amp; Summary Results'!$F$14,BG250&lt;$BX$23,BI250&gt;=0.25)</f>
        <v>0</v>
      </c>
      <c r="BL250" s="68">
        <f t="shared" si="119"/>
        <v>5983.4597571853801</v>
      </c>
      <c r="BM250" s="68">
        <f>MIN($BL250*'Model Inputs &amp; Summary Results'!$F$26,'Model Inputs &amp; Summary Results'!$F$23)</f>
        <v>3000</v>
      </c>
      <c r="BN250" s="68">
        <f t="shared" si="120"/>
        <v>369921000</v>
      </c>
      <c r="BO250" s="68">
        <f t="shared" si="122"/>
        <v>1607457938.9695842</v>
      </c>
      <c r="BS250" s="49"/>
      <c r="BT250" s="49"/>
      <c r="BU250" s="49"/>
      <c r="BV250" s="49"/>
      <c r="BW250" s="49"/>
      <c r="BX250" s="49"/>
    </row>
    <row r="251" spans="1:76" x14ac:dyDescent="0.45">
      <c r="A251" s="49" t="str">
        <f t="shared" si="111"/>
        <v>TX</v>
      </c>
      <c r="B251" s="62">
        <v>0.95599999999999996</v>
      </c>
      <c r="C251" s="63" cm="1">
        <f t="array" ref="C251">_xlfn.IFNA(INDEX('Locations &amp; Fiber - Unserved'!$H:$H,MATCH(1,($A251='Locations &amp; Fiber - Unserved'!$A:$A)*($B251='Locations &amp; Fiber - Unserved'!$B:$B),0)),C250)</f>
        <v>0.243767493</v>
      </c>
      <c r="D251" s="63" cm="1">
        <f t="array" ref="D251">_xlfn.IFNA(INDEX('Locations &amp; Fiber - Unserved'!$G:$G,MATCH(1,($A251='Locations &amp; Fiber - Unserved'!$A:$A)*($B251='Locations &amp; Fiber - Unserved'!$B:$B),0)),D250)</f>
        <v>0.756232507</v>
      </c>
      <c r="E251" s="64" cm="1">
        <f t="array" ref="E251">_xlfn.IFNA(INDEX('Locations &amp; Fiber - Unserved'!$C:$C,MATCH(1,($A251='Locations &amp; Fiber - Unserved'!$A:$A)*($B251='Locations &amp; Fiber - Unserved'!$B:$B),0)),E250)</f>
        <v>617047</v>
      </c>
      <c r="F251" s="64" cm="1">
        <f t="array" ref="F251">_xlfn.IFNA(INDEX('Locations &amp; Fiber - Unserved'!$D:$D,MATCH(1,($A251='Locations &amp; Fiber - Unserved'!$A:$A)*($B251='Locations &amp; Fiber - Unserved'!$B:$B),0)),F250)</f>
        <v>102613.1413</v>
      </c>
      <c r="G251" s="65" cm="1">
        <f t="array" ref="G251">_xlfn.IFNA(INDEX('Locations &amp; Fiber - Unserved'!$F:$F,MATCH(1,($A251='Locations &amp; Fiber - Unserved'!$A:$A)*($B251='Locations &amp; Fiber - Unserved'!$B:$B),0)),G250)</f>
        <v>0.446777388</v>
      </c>
      <c r="H251" s="65" cm="1">
        <f t="array" ref="H251">_xlfn.IFNA(INDEX('Locations &amp; Fiber - Unserved'!$E:$E,MATCH(1,($A251='Locations &amp; Fiber - Unserved'!$A:$A)*($B251='Locations &amp; Fiber - Unserved'!$B:$B),0)),H250)</f>
        <v>1.075440572</v>
      </c>
      <c r="I251" s="63" cm="1">
        <f t="array" ref="I251">_xlfn.IFNA(INDEX('Locations &amp; Fiber - Unserved'!$I:$I,MATCH(1,($A251='Locations &amp; Fiber - Unserved'!$A:$A)*($B251='Locations &amp; Fiber - Unserved'!$B:$B),0)),I250)</f>
        <v>0.95357664900000005</v>
      </c>
      <c r="J251" s="63" cm="1">
        <f t="array" ref="J251">_xlfn.IFNA(INDEX('Locations &amp; Fiber - Unserved'!$J:$J,MATCH(1,($A251='Locations &amp; Fiber - Unserved'!$A:$A)*($B251='Locations &amp; Fiber - Unserved'!$B:$B),0)),J250)</f>
        <v>4.6100000000000002E-2</v>
      </c>
      <c r="K251" s="63" cm="1">
        <f t="array" ref="K251">_xlfn.IFNA(INDEX('Locations &amp; Fiber - Unserved'!$K:$K,MATCH(1,($A251='Locations &amp; Fiber - Unserved'!$A:$A)*($B251='Locations &amp; Fiber - Unserved'!$B:$B),0)),K250)</f>
        <v>3.2000000000000003E-4</v>
      </c>
      <c r="L251" s="64" cm="1">
        <f t="array" ref="L251">_xlfn.IFNA(INDEX('Locations &amp; Fiber - Underserved'!$C:$C,MATCH(1,($A251='Locations &amp; Fiber - Underserved'!$A:$A)*($B251='Locations &amp; Fiber - Underserved'!$B:$B),0)),L250)</f>
        <v>123425</v>
      </c>
      <c r="M251" s="64" cm="1">
        <f t="array" ref="M251">_xlfn.IFNA(INDEX('Locations &amp; Fiber - Underserved'!$D:$D,MATCH(1,($A251='Locations &amp; Fiber - Underserved'!$A:$A)*($B251='Locations &amp; Fiber - Underserved'!$B:$B),0)),M250)</f>
        <v>18900.666669999999</v>
      </c>
      <c r="N251" s="65" cm="1">
        <f t="array" ref="N251">_xlfn.IFNA(INDEX('Locations &amp; Fiber - Underserved'!$F:$F,MATCH(1,($A251='Locations &amp; Fiber - Underserved'!$A:$A)*($B251='Locations &amp; Fiber - Underserved'!$B:$B),0)),N250)</f>
        <v>0.411293888</v>
      </c>
      <c r="O251" s="72" cm="1">
        <f t="array" ref="O251">_xlfn.IFNA(INDEX('Locations &amp; Fiber - Underserved'!$E:$E,MATCH(1,($A251='Locations &amp; Fiber - Underserved'!$A:$A)*($B251='Locations &amp; Fiber - Underserved'!$B:$B),0)),O250)</f>
        <v>0.99311648399999997</v>
      </c>
      <c r="P251" s="63" cm="1">
        <f t="array" ref="P251">_xlfn.IFNA(INDEX('Locations &amp; Fiber - Underserved'!$I:$I,MATCH(1,($A251='Locations &amp; Fiber - Underserved'!$A:$A)*($B251='Locations &amp; Fiber - Underserved'!$B:$B),0)),P250)</f>
        <v>0.897939602</v>
      </c>
      <c r="Q251" s="63" cm="1">
        <f t="array" ref="Q251">_xlfn.IFNA(INDEX('Locations &amp; Fiber - Underserved'!$J:$J,MATCH(1,($A251='Locations &amp; Fiber - Underserved'!$A:$A)*($B251='Locations &amp; Fiber - Underserved'!$B:$B),0)),Q250)</f>
        <v>0.10117211</v>
      </c>
      <c r="R251" s="63" cm="1">
        <f t="array" ref="R251">_xlfn.IFNA(INDEX('Locations &amp; Fiber - Underserved'!$K:$K,MATCH(1,($A251='Locations &amp; Fiber - Underserved'!$A:$A)*($B251='Locations &amp; Fiber - Underserved'!$B:$B),0)),R250)</f>
        <v>8.8800000000000001E-4</v>
      </c>
      <c r="T251" s="66">
        <f>'Model Inputs &amp; Summary Results'!$F$44*I251</f>
        <v>44102.920016250006</v>
      </c>
      <c r="U251" s="66">
        <f>'Model Inputs &amp; Summary Results'!$F$45*J251</f>
        <v>2800.5750000000003</v>
      </c>
      <c r="V251" s="66">
        <f>'Model Inputs &amp; Summary Results'!$F$46*K251</f>
        <v>22.720000000000002</v>
      </c>
      <c r="W251" s="67">
        <f t="shared" si="94"/>
        <v>466630.99974682898</v>
      </c>
      <c r="X251" s="67">
        <f t="shared" si="95"/>
        <v>208480.17922671692</v>
      </c>
      <c r="Y251" s="68">
        <f t="shared" si="96"/>
        <v>9783185717.0192566</v>
      </c>
      <c r="Z251" s="68">
        <f t="shared" si="97"/>
        <v>3641445805.5742483</v>
      </c>
      <c r="AA251" s="66">
        <f>'Model Inputs &amp; Summary Results'!$F$40*I251</f>
        <v>36474.306824250001</v>
      </c>
      <c r="AB251" s="66">
        <f>'Model Inputs &amp; Summary Results'!$F$41*J251</f>
        <v>2224.3250000000003</v>
      </c>
      <c r="AC251" s="66">
        <f>'Model Inputs &amp; Summary Results'!$F$42*K251</f>
        <v>16.48</v>
      </c>
      <c r="AD251" s="67">
        <f t="shared" si="98"/>
        <v>150416.00025317099</v>
      </c>
      <c r="AE251" s="67">
        <f t="shared" si="99"/>
        <v>67202.467706519077</v>
      </c>
      <c r="AF251" s="68">
        <f t="shared" si="100"/>
        <v>2601751052.1234355</v>
      </c>
      <c r="AG251" s="68">
        <f t="shared" si="112"/>
        <v>968410058.84429383</v>
      </c>
      <c r="AI251" s="68">
        <f t="shared" si="101"/>
        <v>12384936769.142693</v>
      </c>
      <c r="AJ251" s="68">
        <f t="shared" si="102"/>
        <v>20071.302136049108</v>
      </c>
      <c r="AK251" s="68">
        <f>MIN($AJ251*'Model Inputs &amp; Summary Results'!$F$26,'Model Inputs &amp; Summary Results'!$F$23)</f>
        <v>3000</v>
      </c>
      <c r="AL251" s="68">
        <f t="shared" si="103"/>
        <v>50466.355518870892</v>
      </c>
      <c r="AM251" s="68">
        <f t="shared" si="113"/>
        <v>47466.355518870892</v>
      </c>
      <c r="AN251" s="68">
        <f t="shared" si="104"/>
        <v>1851141000</v>
      </c>
      <c r="AO251" s="69">
        <f t="shared" si="105"/>
        <v>0.14946713370488521</v>
      </c>
      <c r="AP251" s="49" t="b">
        <f>AND(AM251&lt;'Model Inputs &amp; Summary Results'!$F$14,AO251&gt;=0.25)</f>
        <v>0</v>
      </c>
      <c r="AR251" s="68">
        <f t="shared" si="114"/>
        <v>4609855864.4185419</v>
      </c>
      <c r="AS251" s="68">
        <f t="shared" si="115"/>
        <v>7470.8342547950833</v>
      </c>
      <c r="AT251" s="68">
        <f>MIN($AS251*'Model Inputs &amp; Summary Results'!$F$26,'Model Inputs &amp; Summary Results'!$F$23)</f>
        <v>3000</v>
      </c>
      <c r="AU251" s="68">
        <f t="shared" si="116"/>
        <v>1851141000</v>
      </c>
      <c r="AV251" s="68">
        <f t="shared" si="117"/>
        <v>2758714864.4185419</v>
      </c>
      <c r="AX251" s="66">
        <f>'Model Inputs &amp; Summary Results'!$F$40*P251</f>
        <v>34346.189776500003</v>
      </c>
      <c r="AY251" s="66">
        <f>'Model Inputs &amp; Summary Results'!$F$41*Q251</f>
        <v>4881.5543074999996</v>
      </c>
      <c r="AZ251" s="66">
        <f>'Model Inputs &amp; Summary Results'!$F$42*R251</f>
        <v>45.731999999999999</v>
      </c>
      <c r="BA251" s="68">
        <f t="shared" si="106"/>
        <v>1993676702.6715872</v>
      </c>
      <c r="BB251" s="68">
        <f t="shared" si="118"/>
        <v>742294880.43590105</v>
      </c>
      <c r="BD251" s="68">
        <f t="shared" si="107"/>
        <v>16152.940673863377</v>
      </c>
      <c r="BE251" s="68">
        <f>MIN($BD251*'Model Inputs &amp; Summary Results'!$F$26,'Model Inputs &amp; Summary Results'!$F$23)</f>
        <v>3000</v>
      </c>
      <c r="BF251" s="68">
        <f t="shared" si="108"/>
        <v>39003.136483000177</v>
      </c>
      <c r="BG251" s="68">
        <f t="shared" si="121"/>
        <v>36003.136483000177</v>
      </c>
      <c r="BH251" s="68">
        <f t="shared" si="109"/>
        <v>370275000</v>
      </c>
      <c r="BI251" s="70">
        <f t="shared" si="110"/>
        <v>0.18572469623777027</v>
      </c>
      <c r="BJ251" s="49" t="b">
        <f>AND(BG251&lt;'Model Inputs &amp; Summary Results'!$F$14,BG251&lt;$BX$23,BI251&gt;=0.25)</f>
        <v>0</v>
      </c>
      <c r="BL251" s="68">
        <f t="shared" si="119"/>
        <v>6014.1371718525506</v>
      </c>
      <c r="BM251" s="68">
        <f>MIN($BL251*'Model Inputs &amp; Summary Results'!$F$26,'Model Inputs &amp; Summary Results'!$F$23)</f>
        <v>3000</v>
      </c>
      <c r="BN251" s="68">
        <f t="shared" si="120"/>
        <v>370275000</v>
      </c>
      <c r="BO251" s="68">
        <f t="shared" si="122"/>
        <v>1623401702.6715872</v>
      </c>
      <c r="BS251" s="49"/>
      <c r="BT251" s="49"/>
      <c r="BU251" s="49"/>
      <c r="BV251" s="49"/>
      <c r="BW251" s="49"/>
      <c r="BX251" s="49"/>
    </row>
    <row r="252" spans="1:76" x14ac:dyDescent="0.45">
      <c r="A252" s="49" t="str">
        <f t="shared" si="111"/>
        <v>TX</v>
      </c>
      <c r="B252" s="62">
        <v>0.95699999999999996</v>
      </c>
      <c r="C252" s="63" cm="1">
        <f t="array" ref="C252">_xlfn.IFNA(INDEX('Locations &amp; Fiber - Unserved'!$H:$H,MATCH(1,($A252='Locations &amp; Fiber - Unserved'!$A:$A)*($B252='Locations &amp; Fiber - Unserved'!$B:$B),0)),C251)</f>
        <v>0.243693044</v>
      </c>
      <c r="D252" s="63" cm="1">
        <f t="array" ref="D252">_xlfn.IFNA(INDEX('Locations &amp; Fiber - Unserved'!$G:$G,MATCH(1,($A252='Locations &amp; Fiber - Unserved'!$A:$A)*($B252='Locations &amp; Fiber - Unserved'!$B:$B),0)),D251)</f>
        <v>0.75630695599999997</v>
      </c>
      <c r="E252" s="64" cm="1">
        <f t="array" ref="E252">_xlfn.IFNA(INDEX('Locations &amp; Fiber - Unserved'!$C:$C,MATCH(1,($A252='Locations &amp; Fiber - Unserved'!$A:$A)*($B252='Locations &amp; Fiber - Unserved'!$B:$B),0)),E251)</f>
        <v>617691</v>
      </c>
      <c r="F252" s="64" cm="1">
        <f t="array" ref="F252">_xlfn.IFNA(INDEX('Locations &amp; Fiber - Unserved'!$D:$D,MATCH(1,($A252='Locations &amp; Fiber - Unserved'!$A:$A)*($B252='Locations &amp; Fiber - Unserved'!$B:$B),0)),F251)</f>
        <v>103313.4396</v>
      </c>
      <c r="G252" s="65" cm="1">
        <f t="array" ref="G252">_xlfn.IFNA(INDEX('Locations &amp; Fiber - Unserved'!$F:$F,MATCH(1,($A252='Locations &amp; Fiber - Unserved'!$A:$A)*($B252='Locations &amp; Fiber - Unserved'!$B:$B),0)),G251)</f>
        <v>0.44997862700000002</v>
      </c>
      <c r="H252" s="65" cm="1">
        <f t="array" ref="H252">_xlfn.IFNA(INDEX('Locations &amp; Fiber - Unserved'!$E:$E,MATCH(1,($A252='Locations &amp; Fiber - Unserved'!$A:$A)*($B252='Locations &amp; Fiber - Unserved'!$B:$B),0)),H251)</f>
        <v>1.100270654</v>
      </c>
      <c r="I252" s="63" cm="1">
        <f t="array" ref="I252">_xlfn.IFNA(INDEX('Locations &amp; Fiber - Unserved'!$I:$I,MATCH(1,($A252='Locations &amp; Fiber - Unserved'!$A:$A)*($B252='Locations &amp; Fiber - Unserved'!$B:$B),0)),I251)</f>
        <v>0.95379190000000003</v>
      </c>
      <c r="J252" s="63" cm="1">
        <f t="array" ref="J252">_xlfn.IFNA(INDEX('Locations &amp; Fiber - Unserved'!$J:$J,MATCH(1,($A252='Locations &amp; Fiber - Unserved'!$A:$A)*($B252='Locations &amp; Fiber - Unserved'!$B:$B),0)),J251)</f>
        <v>4.5900000000000003E-2</v>
      </c>
      <c r="K252" s="63" cm="1">
        <f t="array" ref="K252">_xlfn.IFNA(INDEX('Locations &amp; Fiber - Unserved'!$K:$K,MATCH(1,($A252='Locations &amp; Fiber - Unserved'!$A:$A)*($B252='Locations &amp; Fiber - Unserved'!$B:$B),0)),K251)</f>
        <v>3.2000000000000003E-4</v>
      </c>
      <c r="L252" s="64" cm="1">
        <f t="array" ref="L252">_xlfn.IFNA(INDEX('Locations &amp; Fiber - Underserved'!$C:$C,MATCH(1,($A252='Locations &amp; Fiber - Underserved'!$A:$A)*($B252='Locations &amp; Fiber - Underserved'!$B:$B),0)),L251)</f>
        <v>123563</v>
      </c>
      <c r="M252" s="64" cm="1">
        <f t="array" ref="M252">_xlfn.IFNA(INDEX('Locations &amp; Fiber - Underserved'!$D:$D,MATCH(1,($A252='Locations &amp; Fiber - Underserved'!$A:$A)*($B252='Locations &amp; Fiber - Underserved'!$B:$B),0)),M251)</f>
        <v>19038.48704</v>
      </c>
      <c r="N252" s="65" cm="1">
        <f t="array" ref="N252">_xlfn.IFNA(INDEX('Locations &amp; Fiber - Underserved'!$F:$F,MATCH(1,($A252='Locations &amp; Fiber - Underserved'!$A:$A)*($B252='Locations &amp; Fiber - Underserved'!$B:$B),0)),N251)</f>
        <v>0.414041514</v>
      </c>
      <c r="O252" s="72" cm="1">
        <f t="array" ref="O252">_xlfn.IFNA(INDEX('Locations &amp; Fiber - Underserved'!$E:$E,MATCH(1,($A252='Locations &amp; Fiber - Underserved'!$A:$A)*($B252='Locations &amp; Fiber - Underserved'!$B:$B),0)),O251)</f>
        <v>1.0068735550000001</v>
      </c>
      <c r="P252" s="63" cm="1">
        <f t="array" ref="P252">_xlfn.IFNA(INDEX('Locations &amp; Fiber - Underserved'!$I:$I,MATCH(1,($A252='Locations &amp; Fiber - Underserved'!$A:$A)*($B252='Locations &amp; Fiber - Underserved'!$B:$B),0)),P251)</f>
        <v>0.89843657099999996</v>
      </c>
      <c r="Q252" s="63" cm="1">
        <f t="array" ref="Q252">_xlfn.IFNA(INDEX('Locations &amp; Fiber - Underserved'!$J:$J,MATCH(1,($A252='Locations &amp; Fiber - Underserved'!$A:$A)*($B252='Locations &amp; Fiber - Underserved'!$B:$B),0)),Q251)</f>
        <v>0.10067981099999999</v>
      </c>
      <c r="R252" s="63" cm="1">
        <f t="array" ref="R252">_xlfn.IFNA(INDEX('Locations &amp; Fiber - Underserved'!$K:$K,MATCH(1,($A252='Locations &amp; Fiber - Underserved'!$A:$A)*($B252='Locations &amp; Fiber - Underserved'!$B:$B),0)),R251)</f>
        <v>8.8400000000000002E-4</v>
      </c>
      <c r="T252" s="66">
        <f>'Model Inputs &amp; Summary Results'!$F$44*I252</f>
        <v>44112.875375000003</v>
      </c>
      <c r="U252" s="66">
        <f>'Model Inputs &amp; Summary Results'!$F$45*J252</f>
        <v>2788.4250000000002</v>
      </c>
      <c r="V252" s="66">
        <f>'Model Inputs &amp; Summary Results'!$F$46*K252</f>
        <v>22.720000000000002</v>
      </c>
      <c r="W252" s="67">
        <f t="shared" si="94"/>
        <v>467163.99995859596</v>
      </c>
      <c r="X252" s="67">
        <f t="shared" si="95"/>
        <v>210213.81528519708</v>
      </c>
      <c r="Y252" s="68">
        <f t="shared" si="96"/>
        <v>9864077351.5490761</v>
      </c>
      <c r="Z252" s="68">
        <f t="shared" si="97"/>
        <v>3666486836.7203579</v>
      </c>
      <c r="AA252" s="66">
        <f>'Model Inputs &amp; Summary Results'!$F$40*I252</f>
        <v>36482.540175000002</v>
      </c>
      <c r="AB252" s="66">
        <f>'Model Inputs &amp; Summary Results'!$F$41*J252</f>
        <v>2214.6750000000002</v>
      </c>
      <c r="AC252" s="66">
        <f>'Model Inputs &amp; Summary Results'!$F$42*K252</f>
        <v>16.48</v>
      </c>
      <c r="AD252" s="67">
        <f t="shared" si="98"/>
        <v>150527.00004140401</v>
      </c>
      <c r="AE252" s="67">
        <f t="shared" si="99"/>
        <v>67733.932805059929</v>
      </c>
      <c r="AF252" s="68">
        <f t="shared" si="100"/>
        <v>2622230827.6190233</v>
      </c>
      <c r="AG252" s="68">
        <f t="shared" si="112"/>
        <v>974685666.95673931</v>
      </c>
      <c r="AI252" s="68">
        <f t="shared" si="101"/>
        <v>12486308179.168098</v>
      </c>
      <c r="AJ252" s="68">
        <f t="shared" si="102"/>
        <v>20214.489411644492</v>
      </c>
      <c r="AK252" s="68">
        <f>MIN($AJ252*'Model Inputs &amp; Summary Results'!$F$26,'Model Inputs &amp; Summary Results'!$F$23)</f>
        <v>3000</v>
      </c>
      <c r="AL252" s="68">
        <f t="shared" si="103"/>
        <v>51629.122586310586</v>
      </c>
      <c r="AM252" s="68">
        <f t="shared" si="113"/>
        <v>48629.122586310586</v>
      </c>
      <c r="AN252" s="68">
        <f t="shared" si="104"/>
        <v>1853073000</v>
      </c>
      <c r="AO252" s="69">
        <f t="shared" si="105"/>
        <v>0.14840839849617271</v>
      </c>
      <c r="AP252" s="49" t="b">
        <f>AND(AM252&lt;'Model Inputs &amp; Summary Results'!$F$14,AO252&gt;=0.25)</f>
        <v>0</v>
      </c>
      <c r="AR252" s="68">
        <f t="shared" si="114"/>
        <v>4641172503.6770973</v>
      </c>
      <c r="AS252" s="68">
        <f t="shared" si="115"/>
        <v>7513.7447423988651</v>
      </c>
      <c r="AT252" s="68">
        <f>MIN($AS252*'Model Inputs &amp; Summary Results'!$F$26,'Model Inputs &amp; Summary Results'!$F$23)</f>
        <v>3000</v>
      </c>
      <c r="AU252" s="68">
        <f t="shared" si="116"/>
        <v>1853073000</v>
      </c>
      <c r="AV252" s="68">
        <f t="shared" si="117"/>
        <v>2788099503.6770973</v>
      </c>
      <c r="AX252" s="66">
        <f>'Model Inputs &amp; Summary Results'!$F$40*P252</f>
        <v>34365.198840749996</v>
      </c>
      <c r="AY252" s="66">
        <f>'Model Inputs &amp; Summary Results'!$F$41*Q252</f>
        <v>4857.80088075</v>
      </c>
      <c r="AZ252" s="66">
        <f>'Model Inputs &amp; Summary Results'!$F$42*R252</f>
        <v>45.526000000000003</v>
      </c>
      <c r="BA252" s="68">
        <f t="shared" si="106"/>
        <v>2008986084.9113719</v>
      </c>
      <c r="BB252" s="68">
        <f t="shared" si="118"/>
        <v>747613318.02868426</v>
      </c>
      <c r="BD252" s="68">
        <f t="shared" si="107"/>
        <v>16258.799842277802</v>
      </c>
      <c r="BE252" s="68">
        <f>MIN($BD252*'Model Inputs &amp; Summary Results'!$F$26,'Model Inputs &amp; Summary Results'!$F$23)</f>
        <v>3000</v>
      </c>
      <c r="BF252" s="68">
        <f t="shared" si="108"/>
        <v>39538.440092815646</v>
      </c>
      <c r="BG252" s="68">
        <f t="shared" si="121"/>
        <v>36538.440092815646</v>
      </c>
      <c r="BH252" s="68">
        <f t="shared" si="109"/>
        <v>370689000</v>
      </c>
      <c r="BI252" s="70">
        <f t="shared" si="110"/>
        <v>0.18451546418568313</v>
      </c>
      <c r="BJ252" s="49" t="b">
        <f>AND(BG252&lt;'Model Inputs &amp; Summary Results'!$F$14,BG252&lt;$BX$23,BI252&gt;=0.25)</f>
        <v>0</v>
      </c>
      <c r="BL252" s="68">
        <f t="shared" si="119"/>
        <v>6050.4626630033608</v>
      </c>
      <c r="BM252" s="68">
        <f>MIN($BL252*'Model Inputs &amp; Summary Results'!$F$26,'Model Inputs &amp; Summary Results'!$F$23)</f>
        <v>3000</v>
      </c>
      <c r="BN252" s="68">
        <f t="shared" si="120"/>
        <v>370689000</v>
      </c>
      <c r="BO252" s="68">
        <f t="shared" si="122"/>
        <v>1638297084.9113719</v>
      </c>
      <c r="BS252" s="49"/>
      <c r="BT252" s="49"/>
      <c r="BU252" s="49"/>
      <c r="BV252" s="49"/>
      <c r="BW252" s="49"/>
      <c r="BX252" s="49"/>
    </row>
    <row r="253" spans="1:76" x14ac:dyDescent="0.45">
      <c r="A253" s="49" t="str">
        <f t="shared" si="111"/>
        <v>TX</v>
      </c>
      <c r="B253" s="62">
        <v>0.95799999999999996</v>
      </c>
      <c r="C253" s="63" cm="1">
        <f t="array" ref="C253">_xlfn.IFNA(INDEX('Locations &amp; Fiber - Unserved'!$H:$H,MATCH(1,($A253='Locations &amp; Fiber - Unserved'!$A:$A)*($B253='Locations &amp; Fiber - Unserved'!$B:$B),0)),C252)</f>
        <v>0.24358321199999999</v>
      </c>
      <c r="D253" s="63" cm="1">
        <f t="array" ref="D253">_xlfn.IFNA(INDEX('Locations &amp; Fiber - Unserved'!$G:$G,MATCH(1,($A253='Locations &amp; Fiber - Unserved'!$A:$A)*($B253='Locations &amp; Fiber - Unserved'!$B:$B),0)),D252)</f>
        <v>0.75641678800000001</v>
      </c>
      <c r="E253" s="64" cm="1">
        <f t="array" ref="E253">_xlfn.IFNA(INDEX('Locations &amp; Fiber - Unserved'!$C:$C,MATCH(1,($A253='Locations &amp; Fiber - Unserved'!$A:$A)*($B253='Locations &amp; Fiber - Unserved'!$B:$B),0)),E252)</f>
        <v>618339</v>
      </c>
      <c r="F253" s="64" cm="1">
        <f t="array" ref="F253">_xlfn.IFNA(INDEX('Locations &amp; Fiber - Unserved'!$D:$D,MATCH(1,($A253='Locations &amp; Fiber - Unserved'!$A:$A)*($B253='Locations &amp; Fiber - Unserved'!$B:$B),0)),F252)</f>
        <v>104032.3061</v>
      </c>
      <c r="G253" s="65" cm="1">
        <f t="array" ref="G253">_xlfn.IFNA(INDEX('Locations &amp; Fiber - Unserved'!$F:$F,MATCH(1,($A253='Locations &amp; Fiber - Unserved'!$A:$A)*($B253='Locations &amp; Fiber - Unserved'!$B:$B),0)),G252)</f>
        <v>0.45334377999999997</v>
      </c>
      <c r="H253" s="65" cm="1">
        <f t="array" ref="H253">_xlfn.IFNA(INDEX('Locations &amp; Fiber - Unserved'!$E:$E,MATCH(1,($A253='Locations &amp; Fiber - Unserved'!$A:$A)*($B253='Locations &amp; Fiber - Unserved'!$B:$B),0)),H252)</f>
        <v>1.120581791</v>
      </c>
      <c r="I253" s="63" cm="1">
        <f t="array" ref="I253">_xlfn.IFNA(INDEX('Locations &amp; Fiber - Unserved'!$I:$I,MATCH(1,($A253='Locations &amp; Fiber - Unserved'!$A:$A)*($B253='Locations &amp; Fiber - Unserved'!$B:$B),0)),I252)</f>
        <v>0.95388004000000004</v>
      </c>
      <c r="J253" s="63" cm="1">
        <f t="array" ref="J253">_xlfn.IFNA(INDEX('Locations &amp; Fiber - Unserved'!$J:$J,MATCH(1,($A253='Locations &amp; Fiber - Unserved'!$A:$A)*($B253='Locations &amp; Fiber - Unserved'!$B:$B),0)),J252)</f>
        <v>4.58E-2</v>
      </c>
      <c r="K253" s="63" cm="1">
        <f t="array" ref="K253">_xlfn.IFNA(INDEX('Locations &amp; Fiber - Unserved'!$K:$K,MATCH(1,($A253='Locations &amp; Fiber - Unserved'!$A:$A)*($B253='Locations &amp; Fiber - Unserved'!$B:$B),0)),K252)</f>
        <v>3.1799999999999998E-4</v>
      </c>
      <c r="L253" s="64" cm="1">
        <f t="array" ref="L253">_xlfn.IFNA(INDEX('Locations &amp; Fiber - Underserved'!$C:$C,MATCH(1,($A253='Locations &amp; Fiber - Underserved'!$A:$A)*($B253='Locations &amp; Fiber - Underserved'!$B:$B),0)),L252)</f>
        <v>123694</v>
      </c>
      <c r="M253" s="64" cm="1">
        <f t="array" ref="M253">_xlfn.IFNA(INDEX('Locations &amp; Fiber - Underserved'!$D:$D,MATCH(1,($A253='Locations &amp; Fiber - Underserved'!$A:$A)*($B253='Locations &amp; Fiber - Underserved'!$B:$B),0)),M252)</f>
        <v>19171.720829999998</v>
      </c>
      <c r="N253" s="65" cm="1">
        <f t="array" ref="N253">_xlfn.IFNA(INDEX('Locations &amp; Fiber - Underserved'!$F:$F,MATCH(1,($A253='Locations &amp; Fiber - Underserved'!$A:$A)*($B253='Locations &amp; Fiber - Underserved'!$B:$B),0)),N252)</f>
        <v>0.417364548</v>
      </c>
      <c r="O253" s="72" cm="1">
        <f t="array" ref="O253">_xlfn.IFNA(INDEX('Locations &amp; Fiber - Underserved'!$E:$E,MATCH(1,($A253='Locations &amp; Fiber - Underserved'!$A:$A)*($B253='Locations &amp; Fiber - Underserved'!$B:$B),0)),O252)</f>
        <v>1.027314719</v>
      </c>
      <c r="P253" s="63" cm="1">
        <f t="array" ref="P253">_xlfn.IFNA(INDEX('Locations &amp; Fiber - Underserved'!$I:$I,MATCH(1,($A253='Locations &amp; Fiber - Underserved'!$A:$A)*($B253='Locations &amp; Fiber - Underserved'!$B:$B),0)),P252)</f>
        <v>0.89886554200000002</v>
      </c>
      <c r="Q253" s="63" cm="1">
        <f t="array" ref="Q253">_xlfn.IFNA(INDEX('Locations &amp; Fiber - Underserved'!$J:$J,MATCH(1,($A253='Locations &amp; Fiber - Underserved'!$A:$A)*($B253='Locations &amp; Fiber - Underserved'!$B:$B),0)),Q252)</f>
        <v>0.10024961</v>
      </c>
      <c r="R253" s="63" cm="1">
        <f t="array" ref="R253">_xlfn.IFNA(INDEX('Locations &amp; Fiber - Underserved'!$K:$K,MATCH(1,($A253='Locations &amp; Fiber - Underserved'!$A:$A)*($B253='Locations &amp; Fiber - Underserved'!$B:$B),0)),R252)</f>
        <v>8.8500000000000004E-4</v>
      </c>
      <c r="T253" s="66">
        <f>'Model Inputs &amp; Summary Results'!$F$44*I253</f>
        <v>44116.951850000005</v>
      </c>
      <c r="U253" s="66">
        <f>'Model Inputs &amp; Summary Results'!$F$45*J253</f>
        <v>2782.35</v>
      </c>
      <c r="V253" s="66">
        <f>'Model Inputs &amp; Summary Results'!$F$46*K253</f>
        <v>22.577999999999999</v>
      </c>
      <c r="W253" s="67">
        <f t="shared" si="94"/>
        <v>467722.00027513201</v>
      </c>
      <c r="X253" s="67">
        <f t="shared" si="95"/>
        <v>212038.85959388938</v>
      </c>
      <c r="Y253" s="68">
        <f t="shared" si="96"/>
        <v>9949261893.3954983</v>
      </c>
      <c r="Z253" s="68">
        <f t="shared" si="97"/>
        <v>3692366379.0562348</v>
      </c>
      <c r="AA253" s="66">
        <f>'Model Inputs &amp; Summary Results'!$F$40*I253</f>
        <v>36485.911530000005</v>
      </c>
      <c r="AB253" s="66">
        <f>'Model Inputs &amp; Summary Results'!$F$41*J253</f>
        <v>2209.85</v>
      </c>
      <c r="AC253" s="66">
        <f>'Model Inputs &amp; Summary Results'!$F$42*K253</f>
        <v>16.376999999999999</v>
      </c>
      <c r="AD253" s="67">
        <f t="shared" si="98"/>
        <v>150616.99972486799</v>
      </c>
      <c r="AE253" s="67">
        <f t="shared" si="99"/>
        <v>68281.279987530608</v>
      </c>
      <c r="AF253" s="68">
        <f t="shared" si="100"/>
        <v>2643314369.8830018</v>
      </c>
      <c r="AG253" s="68">
        <f t="shared" si="112"/>
        <v>980985847.31306911</v>
      </c>
      <c r="AI253" s="68">
        <f t="shared" si="101"/>
        <v>12592576263.2785</v>
      </c>
      <c r="AJ253" s="68">
        <f t="shared" si="102"/>
        <v>20365.165812407919</v>
      </c>
      <c r="AK253" s="68">
        <f>MIN($AJ253*'Model Inputs &amp; Summary Results'!$F$26,'Model Inputs &amp; Summary Results'!$F$23)</f>
        <v>3000</v>
      </c>
      <c r="AL253" s="68">
        <f t="shared" si="103"/>
        <v>52579.804159399813</v>
      </c>
      <c r="AM253" s="68">
        <f t="shared" si="113"/>
        <v>49579.804159399813</v>
      </c>
      <c r="AN253" s="68">
        <f t="shared" si="104"/>
        <v>1855017000</v>
      </c>
      <c r="AO253" s="69">
        <f t="shared" si="105"/>
        <v>0.14731036455260213</v>
      </c>
      <c r="AP253" s="49" t="b">
        <f>AND(AM253&lt;'Model Inputs &amp; Summary Results'!$F$14,AO253&gt;=0.25)</f>
        <v>0</v>
      </c>
      <c r="AR253" s="68">
        <f t="shared" si="114"/>
        <v>4673352226.3693037</v>
      </c>
      <c r="AS253" s="68">
        <f t="shared" si="115"/>
        <v>7557.9127733642936</v>
      </c>
      <c r="AT253" s="68">
        <f>MIN($AS253*'Model Inputs &amp; Summary Results'!$F$26,'Model Inputs &amp; Summary Results'!$F$23)</f>
        <v>3000</v>
      </c>
      <c r="AU253" s="68">
        <f t="shared" si="116"/>
        <v>1855017000</v>
      </c>
      <c r="AV253" s="68">
        <f t="shared" si="117"/>
        <v>2818335226.3693037</v>
      </c>
      <c r="AX253" s="66">
        <f>'Model Inputs &amp; Summary Results'!$F$40*P253</f>
        <v>34381.606981500001</v>
      </c>
      <c r="AY253" s="66">
        <f>'Model Inputs &amp; Summary Results'!$F$41*Q253</f>
        <v>4837.0436824999997</v>
      </c>
      <c r="AZ253" s="66">
        <f>'Model Inputs &amp; Summary Results'!$F$42*R253</f>
        <v>45.577500000000001</v>
      </c>
      <c r="BA253" s="68">
        <f t="shared" si="106"/>
        <v>2027035034.1562419</v>
      </c>
      <c r="BB253" s="68">
        <f t="shared" si="118"/>
        <v>752762820.96563137</v>
      </c>
      <c r="BD253" s="68">
        <f t="shared" si="107"/>
        <v>16387.496840236727</v>
      </c>
      <c r="BE253" s="68">
        <f>MIN($BD253*'Model Inputs &amp; Summary Results'!$F$26,'Model Inputs &amp; Summary Results'!$F$23)</f>
        <v>3000</v>
      </c>
      <c r="BF253" s="68">
        <f t="shared" si="108"/>
        <v>40336.71952305155</v>
      </c>
      <c r="BG253" s="68">
        <f t="shared" si="121"/>
        <v>37336.71952305155</v>
      </c>
      <c r="BH253" s="68">
        <f t="shared" si="109"/>
        <v>371082000</v>
      </c>
      <c r="BI253" s="70">
        <f t="shared" si="110"/>
        <v>0.1830663968540947</v>
      </c>
      <c r="BJ253" s="49" t="b">
        <f>AND(BG253&lt;'Model Inputs &amp; Summary Results'!$F$14,BG253&lt;$BX$23,BI253&gt;=0.25)</f>
        <v>0</v>
      </c>
      <c r="BL253" s="68">
        <f t="shared" si="119"/>
        <v>6085.6858131003228</v>
      </c>
      <c r="BM253" s="68">
        <f>MIN($BL253*'Model Inputs &amp; Summary Results'!$F$26,'Model Inputs &amp; Summary Results'!$F$23)</f>
        <v>3000</v>
      </c>
      <c r="BN253" s="68">
        <f t="shared" si="120"/>
        <v>371082000</v>
      </c>
      <c r="BO253" s="68">
        <f t="shared" si="122"/>
        <v>1655953034.1562419</v>
      </c>
      <c r="BS253" s="49"/>
      <c r="BT253" s="49"/>
      <c r="BU253" s="49"/>
      <c r="BV253" s="49"/>
      <c r="BW253" s="49"/>
      <c r="BX253" s="49"/>
    </row>
    <row r="254" spans="1:76" x14ac:dyDescent="0.45">
      <c r="A254" s="49" t="str">
        <f t="shared" si="111"/>
        <v>TX</v>
      </c>
      <c r="B254" s="62">
        <v>0.95899999999999996</v>
      </c>
      <c r="C254" s="63" cm="1">
        <f t="array" ref="C254">_xlfn.IFNA(INDEX('Locations &amp; Fiber - Unserved'!$H:$H,MATCH(1,($A254='Locations &amp; Fiber - Unserved'!$A:$A)*($B254='Locations &amp; Fiber - Unserved'!$B:$B),0)),C253)</f>
        <v>0.24351513799999999</v>
      </c>
      <c r="D254" s="63" cm="1">
        <f t="array" ref="D254">_xlfn.IFNA(INDEX('Locations &amp; Fiber - Unserved'!$G:$G,MATCH(1,($A254='Locations &amp; Fiber - Unserved'!$A:$A)*($B254='Locations &amp; Fiber - Unserved'!$B:$B),0)),D253)</f>
        <v>0.75648486199999998</v>
      </c>
      <c r="E254" s="64" cm="1">
        <f t="array" ref="E254">_xlfn.IFNA(INDEX('Locations &amp; Fiber - Unserved'!$C:$C,MATCH(1,($A254='Locations &amp; Fiber - Unserved'!$A:$A)*($B254='Locations &amp; Fiber - Unserved'!$B:$B),0)),E253)</f>
        <v>618980</v>
      </c>
      <c r="F254" s="64" cm="1">
        <f t="array" ref="F254">_xlfn.IFNA(INDEX('Locations &amp; Fiber - Unserved'!$D:$D,MATCH(1,($A254='Locations &amp; Fiber - Unserved'!$A:$A)*($B254='Locations &amp; Fiber - Unserved'!$B:$B),0)),F253)</f>
        <v>104759.2531</v>
      </c>
      <c r="G254" s="65" cm="1">
        <f t="array" ref="G254">_xlfn.IFNA(INDEX('Locations &amp; Fiber - Unserved'!$F:$F,MATCH(1,($A254='Locations &amp; Fiber - Unserved'!$A:$A)*($B254='Locations &amp; Fiber - Unserved'!$B:$B),0)),G253)</f>
        <v>0.456804708</v>
      </c>
      <c r="H254" s="65" cm="1">
        <f t="array" ref="H254">_xlfn.IFNA(INDEX('Locations &amp; Fiber - Unserved'!$E:$E,MATCH(1,($A254='Locations &amp; Fiber - Unserved'!$A:$A)*($B254='Locations &amp; Fiber - Unserved'!$B:$B),0)),H253)</f>
        <v>1.143805524</v>
      </c>
      <c r="I254" s="63" cm="1">
        <f t="array" ref="I254">_xlfn.IFNA(INDEX('Locations &amp; Fiber - Unserved'!$I:$I,MATCH(1,($A254='Locations &amp; Fiber - Unserved'!$A:$A)*($B254='Locations &amp; Fiber - Unserved'!$B:$B),0)),I253)</f>
        <v>0.95407976999999999</v>
      </c>
      <c r="J254" s="63" cm="1">
        <f t="array" ref="J254">_xlfn.IFNA(INDEX('Locations &amp; Fiber - Unserved'!$J:$J,MATCH(1,($A254='Locations &amp; Fiber - Unserved'!$A:$A)*($B254='Locations &amp; Fiber - Unserved'!$B:$B),0)),J253)</f>
        <v>4.5600000000000002E-2</v>
      </c>
      <c r="K254" s="63" cm="1">
        <f t="array" ref="K254">_xlfn.IFNA(INDEX('Locations &amp; Fiber - Unserved'!$K:$K,MATCH(1,($A254='Locations &amp; Fiber - Unserved'!$A:$A)*($B254='Locations &amp; Fiber - Unserved'!$B:$B),0)),K253)</f>
        <v>3.1700000000000001E-4</v>
      </c>
      <c r="L254" s="64" cm="1">
        <f t="array" ref="L254">_xlfn.IFNA(INDEX('Locations &amp; Fiber - Underserved'!$C:$C,MATCH(1,($A254='Locations &amp; Fiber - Underserved'!$A:$A)*($B254='Locations &amp; Fiber - Underserved'!$B:$B),0)),L253)</f>
        <v>123820</v>
      </c>
      <c r="M254" s="64" cm="1">
        <f t="array" ref="M254">_xlfn.IFNA(INDEX('Locations &amp; Fiber - Underserved'!$D:$D,MATCH(1,($A254='Locations &amp; Fiber - Underserved'!$A:$A)*($B254='Locations &amp; Fiber - Underserved'!$B:$B),0)),M253)</f>
        <v>19302.392489999998</v>
      </c>
      <c r="N254" s="65" cm="1">
        <f t="array" ref="N254">_xlfn.IFNA(INDEX('Locations &amp; Fiber - Underserved'!$F:$F,MATCH(1,($A254='Locations &amp; Fiber - Underserved'!$A:$A)*($B254='Locations &amp; Fiber - Underserved'!$B:$B),0)),N253)</f>
        <v>0.42060381800000002</v>
      </c>
      <c r="O254" s="72" cm="1">
        <f t="array" ref="O254">_xlfn.IFNA(INDEX('Locations &amp; Fiber - Underserved'!$E:$E,MATCH(1,($A254='Locations &amp; Fiber - Underserved'!$A:$A)*($B254='Locations &amp; Fiber - Underserved'!$B:$B),0)),O253)</f>
        <v>1.0462222830000001</v>
      </c>
      <c r="P254" s="63" cm="1">
        <f t="array" ref="P254">_xlfn.IFNA(INDEX('Locations &amp; Fiber - Underserved'!$I:$I,MATCH(1,($A254='Locations &amp; Fiber - Underserved'!$A:$A)*($B254='Locations &amp; Fiber - Underserved'!$B:$B),0)),P253)</f>
        <v>0.89921285299999998</v>
      </c>
      <c r="Q254" s="63" cm="1">
        <f t="array" ref="Q254">_xlfn.IFNA(INDEX('Locations &amp; Fiber - Underserved'!$J:$J,MATCH(1,($A254='Locations &amp; Fiber - Underserved'!$A:$A)*($B254='Locations &amp; Fiber - Underserved'!$B:$B),0)),Q253)</f>
        <v>9.9900000000000003E-2</v>
      </c>
      <c r="R254" s="63" cm="1">
        <f t="array" ref="R254">_xlfn.IFNA(INDEX('Locations &amp; Fiber - Underserved'!$K:$K,MATCH(1,($A254='Locations &amp; Fiber - Underserved'!$A:$A)*($B254='Locations &amp; Fiber - Underserved'!$B:$B),0)),R253)</f>
        <v>8.8099999999999995E-4</v>
      </c>
      <c r="T254" s="66">
        <f>'Model Inputs &amp; Summary Results'!$F$44*I254</f>
        <v>44126.189362500001</v>
      </c>
      <c r="U254" s="66">
        <f>'Model Inputs &amp; Summary Results'!$F$45*J254</f>
        <v>2770.2000000000003</v>
      </c>
      <c r="V254" s="66">
        <f>'Model Inputs &amp; Summary Results'!$F$46*K254</f>
        <v>22.507000000000001</v>
      </c>
      <c r="W254" s="67">
        <f t="shared" si="94"/>
        <v>468248.99988075998</v>
      </c>
      <c r="X254" s="67">
        <f t="shared" si="95"/>
        <v>213898.3476618226</v>
      </c>
      <c r="Y254" s="68">
        <f t="shared" si="96"/>
        <v>10035874406.055048</v>
      </c>
      <c r="Z254" s="68">
        <f t="shared" si="97"/>
        <v>3718265723.7896247</v>
      </c>
      <c r="AA254" s="66">
        <f>'Model Inputs &amp; Summary Results'!$F$40*I254</f>
        <v>36493.551202499999</v>
      </c>
      <c r="AB254" s="66">
        <f>'Model Inputs &amp; Summary Results'!$F$41*J254</f>
        <v>2200.2000000000003</v>
      </c>
      <c r="AC254" s="66">
        <f>'Model Inputs &amp; Summary Results'!$F$42*K254</f>
        <v>16.325500000000002</v>
      </c>
      <c r="AD254" s="67">
        <f t="shared" si="98"/>
        <v>150731.00011923999</v>
      </c>
      <c r="AE254" s="67">
        <f t="shared" si="99"/>
        <v>68854.630496017387</v>
      </c>
      <c r="AF254" s="68">
        <f t="shared" si="100"/>
        <v>2665368027.8231282</v>
      </c>
      <c r="AG254" s="68">
        <f t="shared" si="112"/>
        <v>987512017.20500374</v>
      </c>
      <c r="AI254" s="68">
        <f t="shared" si="101"/>
        <v>12701242433.878176</v>
      </c>
      <c r="AJ254" s="68">
        <f t="shared" si="102"/>
        <v>20519.632999253896</v>
      </c>
      <c r="AK254" s="68">
        <f>MIN($AJ254*'Model Inputs &amp; Summary Results'!$F$26,'Model Inputs &amp; Summary Results'!$F$23)</f>
        <v>3000</v>
      </c>
      <c r="AL254" s="68">
        <f t="shared" si="103"/>
        <v>53666.092839411001</v>
      </c>
      <c r="AM254" s="68">
        <f t="shared" si="113"/>
        <v>50666.092839411001</v>
      </c>
      <c r="AN254" s="68">
        <f t="shared" si="104"/>
        <v>1856940000</v>
      </c>
      <c r="AO254" s="69">
        <f t="shared" si="105"/>
        <v>0.14620144522609549</v>
      </c>
      <c r="AP254" s="49" t="b">
        <f>AND(AM254&lt;'Model Inputs &amp; Summary Results'!$F$14,AO254&gt;=0.25)</f>
        <v>0</v>
      </c>
      <c r="AR254" s="68">
        <f t="shared" si="114"/>
        <v>4705777740.9946289</v>
      </c>
      <c r="AS254" s="68">
        <f t="shared" si="115"/>
        <v>7602.4713900200795</v>
      </c>
      <c r="AT254" s="68">
        <f>MIN($AS254*'Model Inputs &amp; Summary Results'!$F$26,'Model Inputs &amp; Summary Results'!$F$23)</f>
        <v>3000</v>
      </c>
      <c r="AU254" s="68">
        <f t="shared" si="116"/>
        <v>1856940000</v>
      </c>
      <c r="AV254" s="68">
        <f t="shared" si="117"/>
        <v>2848837740.9946289</v>
      </c>
      <c r="AX254" s="66">
        <f>'Model Inputs &amp; Summary Results'!$F$40*P254</f>
        <v>34394.891627249999</v>
      </c>
      <c r="AY254" s="66">
        <f>'Model Inputs &amp; Summary Results'!$F$41*Q254</f>
        <v>4820.1750000000002</v>
      </c>
      <c r="AZ254" s="66">
        <f>'Model Inputs &amp; Summary Results'!$F$42*R254</f>
        <v>45.371499999999997</v>
      </c>
      <c r="BA254" s="68">
        <f t="shared" si="106"/>
        <v>2044650825.1805098</v>
      </c>
      <c r="BB254" s="68">
        <f t="shared" si="118"/>
        <v>757820386.06154001</v>
      </c>
      <c r="BD254" s="68">
        <f t="shared" si="107"/>
        <v>16513.090172674121</v>
      </c>
      <c r="BE254" s="68">
        <f>MIN($BD254*'Model Inputs &amp; Summary Results'!$F$26,'Model Inputs &amp; Summary Results'!$F$23)</f>
        <v>3000</v>
      </c>
      <c r="BF254" s="68">
        <f t="shared" si="108"/>
        <v>41075.145209071743</v>
      </c>
      <c r="BG254" s="68">
        <f t="shared" si="121"/>
        <v>38075.145209071743</v>
      </c>
      <c r="BH254" s="68">
        <f t="shared" si="109"/>
        <v>371460000</v>
      </c>
      <c r="BI254" s="70">
        <f t="shared" si="110"/>
        <v>0.18167405183582191</v>
      </c>
      <c r="BJ254" s="49" t="b">
        <f>AND(BG254&lt;'Model Inputs &amp; Summary Results'!$F$14,BG254&lt;$BX$23,BI254&gt;=0.25)</f>
        <v>0</v>
      </c>
      <c r="BL254" s="68">
        <f t="shared" si="119"/>
        <v>6120.3390894971735</v>
      </c>
      <c r="BM254" s="68">
        <f>MIN($BL254*'Model Inputs &amp; Summary Results'!$F$26,'Model Inputs &amp; Summary Results'!$F$23)</f>
        <v>3000</v>
      </c>
      <c r="BN254" s="68">
        <f t="shared" si="120"/>
        <v>371460000</v>
      </c>
      <c r="BO254" s="68">
        <f t="shared" si="122"/>
        <v>1673190825.1805098</v>
      </c>
      <c r="BS254" s="49"/>
      <c r="BT254" s="49"/>
      <c r="BU254" s="49"/>
      <c r="BV254" s="49"/>
      <c r="BW254" s="49"/>
      <c r="BX254" s="49"/>
    </row>
    <row r="255" spans="1:76" x14ac:dyDescent="0.45">
      <c r="A255" s="49" t="str">
        <f t="shared" si="111"/>
        <v>TX</v>
      </c>
      <c r="B255" s="62">
        <v>0.96</v>
      </c>
      <c r="C255" s="63" cm="1">
        <f t="array" ref="C255">_xlfn.IFNA(INDEX('Locations &amp; Fiber - Unserved'!$H:$H,MATCH(1,($A255='Locations &amp; Fiber - Unserved'!$A:$A)*($B255='Locations &amp; Fiber - Unserved'!$B:$B),0)),C254)</f>
        <v>0.24339682300000001</v>
      </c>
      <c r="D255" s="63" cm="1">
        <f t="array" ref="D255">_xlfn.IFNA(INDEX('Locations &amp; Fiber - Unserved'!$G:$G,MATCH(1,($A255='Locations &amp; Fiber - Unserved'!$A:$A)*($B255='Locations &amp; Fiber - Unserved'!$B:$B),0)),D254)</f>
        <v>0.75660317700000002</v>
      </c>
      <c r="E255" s="64" cm="1">
        <f t="array" ref="E255">_xlfn.IFNA(INDEX('Locations &amp; Fiber - Unserved'!$C:$C,MATCH(1,($A255='Locations &amp; Fiber - Unserved'!$A:$A)*($B255='Locations &amp; Fiber - Unserved'!$B:$B),0)),E254)</f>
        <v>619626</v>
      </c>
      <c r="F255" s="64" cm="1">
        <f t="array" ref="F255">_xlfn.IFNA(INDEX('Locations &amp; Fiber - Unserved'!$D:$D,MATCH(1,($A255='Locations &amp; Fiber - Unserved'!$A:$A)*($B255='Locations &amp; Fiber - Unserved'!$B:$B),0)),F254)</f>
        <v>105506.5073</v>
      </c>
      <c r="G255" s="65" cm="1">
        <f t="array" ref="G255">_xlfn.IFNA(INDEX('Locations &amp; Fiber - Unserved'!$F:$F,MATCH(1,($A255='Locations &amp; Fiber - Unserved'!$A:$A)*($B255='Locations &amp; Fiber - Unserved'!$B:$B),0)),G254)</f>
        <v>0.46032248399999998</v>
      </c>
      <c r="H255" s="65" cm="1">
        <f t="array" ref="H255">_xlfn.IFNA(INDEX('Locations &amp; Fiber - Unserved'!$E:$E,MATCH(1,($A255='Locations &amp; Fiber - Unserved'!$A:$A)*($B255='Locations &amp; Fiber - Unserved'!$B:$B),0)),H254)</f>
        <v>1.1692400709999999</v>
      </c>
      <c r="I255" s="63" cm="1">
        <f t="array" ref="I255">_xlfn.IFNA(INDEX('Locations &amp; Fiber - Unserved'!$I:$I,MATCH(1,($A255='Locations &amp; Fiber - Unserved'!$A:$A)*($B255='Locations &amp; Fiber - Unserved'!$B:$B),0)),I254)</f>
        <v>0.95429396499999997</v>
      </c>
      <c r="J255" s="63" cm="1">
        <f t="array" ref="J255">_xlfn.IFNA(INDEX('Locations &amp; Fiber - Unserved'!$J:$J,MATCH(1,($A255='Locations &amp; Fiber - Unserved'!$A:$A)*($B255='Locations &amp; Fiber - Unserved'!$B:$B),0)),J254)</f>
        <v>4.5400000000000003E-2</v>
      </c>
      <c r="K255" s="63" cm="1">
        <f t="array" ref="K255">_xlfn.IFNA(INDEX('Locations &amp; Fiber - Unserved'!$K:$K,MATCH(1,($A255='Locations &amp; Fiber - Unserved'!$A:$A)*($B255='Locations &amp; Fiber - Unserved'!$B:$B),0)),K254)</f>
        <v>3.1500000000000001E-4</v>
      </c>
      <c r="L255" s="64" cm="1">
        <f t="array" ref="L255">_xlfn.IFNA(INDEX('Locations &amp; Fiber - Underserved'!$C:$C,MATCH(1,($A255='Locations &amp; Fiber - Underserved'!$A:$A)*($B255='Locations &amp; Fiber - Underserved'!$B:$B),0)),L254)</f>
        <v>123951</v>
      </c>
      <c r="M255" s="64" cm="1">
        <f t="array" ref="M255">_xlfn.IFNA(INDEX('Locations &amp; Fiber - Underserved'!$D:$D,MATCH(1,($A255='Locations &amp; Fiber - Underserved'!$A:$A)*($B255='Locations &amp; Fiber - Underserved'!$B:$B),0)),M254)</f>
        <v>19440.938109999999</v>
      </c>
      <c r="N255" s="65" cm="1">
        <f t="array" ref="N255">_xlfn.IFNA(INDEX('Locations &amp; Fiber - Underserved'!$F:$F,MATCH(1,($A255='Locations &amp; Fiber - Underserved'!$A:$A)*($B255='Locations &amp; Fiber - Underserved'!$B:$B),0)),N254)</f>
        <v>0.42375707099999999</v>
      </c>
      <c r="O255" s="72" cm="1">
        <f t="array" ref="O255">_xlfn.IFNA(INDEX('Locations &amp; Fiber - Underserved'!$E:$E,MATCH(1,($A255='Locations &amp; Fiber - Underserved'!$A:$A)*($B255='Locations &amp; Fiber - Underserved'!$B:$B),0)),O254)</f>
        <v>1.0715364679999999</v>
      </c>
      <c r="P255" s="63" cm="1">
        <f t="array" ref="P255">_xlfn.IFNA(INDEX('Locations &amp; Fiber - Underserved'!$I:$I,MATCH(1,($A255='Locations &amp; Fiber - Underserved'!$A:$A)*($B255='Locations &amp; Fiber - Underserved'!$B:$B),0)),P254)</f>
        <v>0.89966393099999997</v>
      </c>
      <c r="Q255" s="63" cm="1">
        <f t="array" ref="Q255">_xlfn.IFNA(INDEX('Locations &amp; Fiber - Underserved'!$J:$J,MATCH(1,($A255='Locations &amp; Fiber - Underserved'!$A:$A)*($B255='Locations &amp; Fiber - Underserved'!$B:$B),0)),Q254)</f>
        <v>9.9500000000000005E-2</v>
      </c>
      <c r="R255" s="63" cm="1">
        <f t="array" ref="R255">_xlfn.IFNA(INDEX('Locations &amp; Fiber - Underserved'!$K:$K,MATCH(1,($A255='Locations &amp; Fiber - Underserved'!$A:$A)*($B255='Locations &amp; Fiber - Underserved'!$B:$B),0)),R254)</f>
        <v>8.7699999999999996E-4</v>
      </c>
      <c r="T255" s="66">
        <f>'Model Inputs &amp; Summary Results'!$F$44*I255</f>
        <v>44136.095881249996</v>
      </c>
      <c r="U255" s="66">
        <f>'Model Inputs &amp; Summary Results'!$F$45*J255</f>
        <v>2758.05</v>
      </c>
      <c r="V255" s="66">
        <f>'Model Inputs &amp; Summary Results'!$F$46*K255</f>
        <v>22.365000000000002</v>
      </c>
      <c r="W255" s="67">
        <f t="shared" si="94"/>
        <v>468811.00015180203</v>
      </c>
      <c r="X255" s="67">
        <f t="shared" si="95"/>
        <v>215804.24411640188</v>
      </c>
      <c r="Y255" s="68">
        <f t="shared" si="96"/>
        <v>10124782167.3071</v>
      </c>
      <c r="Z255" s="68">
        <f t="shared" si="97"/>
        <v>3745183605.9838157</v>
      </c>
      <c r="AA255" s="66">
        <f>'Model Inputs &amp; Summary Results'!$F$40*I255</f>
        <v>36501.744161249997</v>
      </c>
      <c r="AB255" s="66">
        <f>'Model Inputs &amp; Summary Results'!$F$41*J255</f>
        <v>2190.5500000000002</v>
      </c>
      <c r="AC255" s="66">
        <f>'Model Inputs &amp; Summary Results'!$F$42*K255</f>
        <v>16.2225</v>
      </c>
      <c r="AD255" s="67">
        <f t="shared" si="98"/>
        <v>150814.999848198</v>
      </c>
      <c r="AE255" s="67">
        <f t="shared" si="99"/>
        <v>69423.535354582127</v>
      </c>
      <c r="AF255" s="68">
        <f t="shared" si="100"/>
        <v>2687282074.9557209</v>
      </c>
      <c r="AG255" s="68">
        <f t="shared" si="112"/>
        <v>994032721.44225979</v>
      </c>
      <c r="AI255" s="68">
        <f t="shared" si="101"/>
        <v>12812064242.262821</v>
      </c>
      <c r="AJ255" s="68">
        <f t="shared" si="102"/>
        <v>20677.092701505135</v>
      </c>
      <c r="AK255" s="68">
        <f>MIN($AJ255*'Model Inputs &amp; Summary Results'!$F$26,'Model Inputs &amp; Summary Results'!$F$23)</f>
        <v>3000</v>
      </c>
      <c r="AL255" s="68">
        <f t="shared" si="103"/>
        <v>54856.664513865013</v>
      </c>
      <c r="AM255" s="68">
        <f t="shared" si="113"/>
        <v>51856.664513865013</v>
      </c>
      <c r="AN255" s="68">
        <f t="shared" si="104"/>
        <v>1858878000</v>
      </c>
      <c r="AO255" s="69">
        <f t="shared" si="105"/>
        <v>0.1450880954739649</v>
      </c>
      <c r="AP255" s="49" t="b">
        <f>AND(AM255&lt;'Model Inputs &amp; Summary Results'!$F$14,AO255&gt;=0.25)</f>
        <v>0</v>
      </c>
      <c r="AR255" s="68">
        <f t="shared" si="114"/>
        <v>4739216327.426075</v>
      </c>
      <c r="AS255" s="68">
        <f t="shared" si="115"/>
        <v>7648.5110815654525</v>
      </c>
      <c r="AT255" s="68">
        <f>MIN($AS255*'Model Inputs &amp; Summary Results'!$F$26,'Model Inputs &amp; Summary Results'!$F$23)</f>
        <v>3000</v>
      </c>
      <c r="AU255" s="68">
        <f t="shared" si="116"/>
        <v>1858878000</v>
      </c>
      <c r="AV255" s="68">
        <f t="shared" si="117"/>
        <v>2880338327.426075</v>
      </c>
      <c r="AX255" s="66">
        <f>'Model Inputs &amp; Summary Results'!$F$40*P255</f>
        <v>34412.145360750001</v>
      </c>
      <c r="AY255" s="66">
        <f>'Model Inputs &amp; Summary Results'!$F$41*Q255</f>
        <v>4800.875</v>
      </c>
      <c r="AZ255" s="66">
        <f>'Model Inputs &amp; Summary Results'!$F$42*R255</f>
        <v>45.165499999999994</v>
      </c>
      <c r="BA255" s="68">
        <f t="shared" si="106"/>
        <v>2062040637.0287013</v>
      </c>
      <c r="BB255" s="68">
        <f t="shared" si="118"/>
        <v>763215961.62971783</v>
      </c>
      <c r="BD255" s="68">
        <f t="shared" si="107"/>
        <v>16635.933853125036</v>
      </c>
      <c r="BE255" s="68">
        <f>MIN($BD255*'Model Inputs &amp; Summary Results'!$F$26,'Model Inputs &amp; Summary Results'!$F$23)</f>
        <v>3000</v>
      </c>
      <c r="BF255" s="68">
        <f t="shared" si="108"/>
        <v>42066.577817315592</v>
      </c>
      <c r="BG255" s="68">
        <f t="shared" si="121"/>
        <v>39066.577817315592</v>
      </c>
      <c r="BH255" s="68">
        <f t="shared" si="109"/>
        <v>371853000</v>
      </c>
      <c r="BI255" s="70">
        <f t="shared" si="110"/>
        <v>0.18033252755669346</v>
      </c>
      <c r="BJ255" s="49" t="b">
        <f>AND(BG255&lt;'Model Inputs &amp; Summary Results'!$F$14,BG255&lt;$BX$23,BI255&gt;=0.25)</f>
        <v>0</v>
      </c>
      <c r="BL255" s="68">
        <f t="shared" si="119"/>
        <v>6157.4005988634044</v>
      </c>
      <c r="BM255" s="68">
        <f>MIN($BL255*'Model Inputs &amp; Summary Results'!$F$26,'Model Inputs &amp; Summary Results'!$F$23)</f>
        <v>3000</v>
      </c>
      <c r="BN255" s="68">
        <f t="shared" si="120"/>
        <v>371853000</v>
      </c>
      <c r="BO255" s="68">
        <f t="shared" si="122"/>
        <v>1690187637.0287013</v>
      </c>
      <c r="BS255" s="49"/>
      <c r="BT255" s="49"/>
      <c r="BU255" s="49"/>
      <c r="BV255" s="49"/>
      <c r="BW255" s="49"/>
      <c r="BX255" s="49"/>
    </row>
    <row r="256" spans="1:76" x14ac:dyDescent="0.45">
      <c r="A256" s="49" t="str">
        <f t="shared" si="111"/>
        <v>TX</v>
      </c>
      <c r="B256" s="62">
        <v>0.96099999999999997</v>
      </c>
      <c r="C256" s="63" cm="1">
        <f t="array" ref="C256">_xlfn.IFNA(INDEX('Locations &amp; Fiber - Unserved'!$H:$H,MATCH(1,($A256='Locations &amp; Fiber - Unserved'!$A:$A)*($B256='Locations &amp; Fiber - Unserved'!$B:$B),0)),C255)</f>
        <v>0.24339121599999999</v>
      </c>
      <c r="D256" s="63" cm="1">
        <f t="array" ref="D256">_xlfn.IFNA(INDEX('Locations &amp; Fiber - Unserved'!$G:$G,MATCH(1,($A256='Locations &amp; Fiber - Unserved'!$A:$A)*($B256='Locations &amp; Fiber - Unserved'!$B:$B),0)),D255)</f>
        <v>0.75660878399999998</v>
      </c>
      <c r="E256" s="64" cm="1">
        <f t="array" ref="E256">_xlfn.IFNA(INDEX('Locations &amp; Fiber - Unserved'!$C:$C,MATCH(1,($A256='Locations &amp; Fiber - Unserved'!$A:$A)*($B256='Locations &amp; Fiber - Unserved'!$B:$B),0)),E255)</f>
        <v>620273</v>
      </c>
      <c r="F256" s="64" cm="1">
        <f t="array" ref="F256">_xlfn.IFNA(INDEX('Locations &amp; Fiber - Unserved'!$D:$D,MATCH(1,($A256='Locations &amp; Fiber - Unserved'!$A:$A)*($B256='Locations &amp; Fiber - Unserved'!$B:$B),0)),F255)</f>
        <v>106270.71460000001</v>
      </c>
      <c r="G256" s="65" cm="1">
        <f t="array" ref="G256">_xlfn.IFNA(INDEX('Locations &amp; Fiber - Unserved'!$F:$F,MATCH(1,($A256='Locations &amp; Fiber - Unserved'!$A:$A)*($B256='Locations &amp; Fiber - Unserved'!$B:$B),0)),G255)</f>
        <v>0.46390848099999998</v>
      </c>
      <c r="H256" s="65" cm="1">
        <f t="array" ref="H256">_xlfn.IFNA(INDEX('Locations &amp; Fiber - Unserved'!$E:$E,MATCH(1,($A256='Locations &amp; Fiber - Unserved'!$A:$A)*($B256='Locations &amp; Fiber - Unserved'!$B:$B),0)),H255)</f>
        <v>1.191251952</v>
      </c>
      <c r="I256" s="63" cm="1">
        <f t="array" ref="I256">_xlfn.IFNA(INDEX('Locations &amp; Fiber - Unserved'!$I:$I,MATCH(1,($A256='Locations &amp; Fiber - Unserved'!$A:$A)*($B256='Locations &amp; Fiber - Unserved'!$B:$B),0)),I255)</f>
        <v>0.95449897699999997</v>
      </c>
      <c r="J256" s="63" cm="1">
        <f t="array" ref="J256">_xlfn.IFNA(INDEX('Locations &amp; Fiber - Unserved'!$J:$J,MATCH(1,($A256='Locations &amp; Fiber - Unserved'!$A:$A)*($B256='Locations &amp; Fiber - Unserved'!$B:$B),0)),J255)</f>
        <v>4.5199999999999997E-2</v>
      </c>
      <c r="K256" s="63" cm="1">
        <f t="array" ref="K256">_xlfn.IFNA(INDEX('Locations &amp; Fiber - Unserved'!$K:$K,MATCH(1,($A256='Locations &amp; Fiber - Unserved'!$A:$A)*($B256='Locations &amp; Fiber - Unserved'!$B:$B),0)),K255)</f>
        <v>3.1399999999999999E-4</v>
      </c>
      <c r="L256" s="64" cm="1">
        <f t="array" ref="L256">_xlfn.IFNA(INDEX('Locations &amp; Fiber - Underserved'!$C:$C,MATCH(1,($A256='Locations &amp; Fiber - Underserved'!$A:$A)*($B256='Locations &amp; Fiber - Underserved'!$B:$B),0)),L255)</f>
        <v>124081</v>
      </c>
      <c r="M256" s="64" cm="1">
        <f t="array" ref="M256">_xlfn.IFNA(INDEX('Locations &amp; Fiber - Underserved'!$D:$D,MATCH(1,($A256='Locations &amp; Fiber - Underserved'!$A:$A)*($B256='Locations &amp; Fiber - Underserved'!$B:$B),0)),M255)</f>
        <v>19581.912100000001</v>
      </c>
      <c r="N256" s="65" cm="1">
        <f t="array" ref="N256">_xlfn.IFNA(INDEX('Locations &amp; Fiber - Underserved'!$F:$F,MATCH(1,($A256='Locations &amp; Fiber - Underserved'!$A:$A)*($B256='Locations &amp; Fiber - Underserved'!$B:$B),0)),N255)</f>
        <v>0.42714302199999998</v>
      </c>
      <c r="O256" s="72" cm="1">
        <f t="array" ref="O256">_xlfn.IFNA(INDEX('Locations &amp; Fiber - Underserved'!$E:$E,MATCH(1,($A256='Locations &amp; Fiber - Underserved'!$A:$A)*($B256='Locations &amp; Fiber - Underserved'!$B:$B),0)),O255)</f>
        <v>1.097200057</v>
      </c>
      <c r="P256" s="63" cm="1">
        <f t="array" ref="P256">_xlfn.IFNA(INDEX('Locations &amp; Fiber - Underserved'!$I:$I,MATCH(1,($A256='Locations &amp; Fiber - Underserved'!$A:$A)*($B256='Locations &amp; Fiber - Underserved'!$B:$B),0)),P255)</f>
        <v>0.89991746500000003</v>
      </c>
      <c r="Q256" s="63" cm="1">
        <f t="array" ref="Q256">_xlfn.IFNA(INDEX('Locations &amp; Fiber - Underserved'!$J:$J,MATCH(1,($A256='Locations &amp; Fiber - Underserved'!$A:$A)*($B256='Locations &amp; Fiber - Underserved'!$B:$B),0)),Q255)</f>
        <v>9.9199999999999997E-2</v>
      </c>
      <c r="R256" s="63" cm="1">
        <f t="array" ref="R256">_xlfn.IFNA(INDEX('Locations &amp; Fiber - Underserved'!$K:$K,MATCH(1,($A256='Locations &amp; Fiber - Underserved'!$A:$A)*($B256='Locations &amp; Fiber - Underserved'!$B:$B),0)),R255)</f>
        <v>8.7600000000000004E-4</v>
      </c>
      <c r="T256" s="66">
        <f>'Model Inputs &amp; Summary Results'!$F$44*I256</f>
        <v>44145.577686249999</v>
      </c>
      <c r="U256" s="66">
        <f>'Model Inputs &amp; Summary Results'!$F$45*J256</f>
        <v>2745.8999999999996</v>
      </c>
      <c r="V256" s="66">
        <f>'Model Inputs &amp; Summary Results'!$F$46*K256</f>
        <v>22.294</v>
      </c>
      <c r="W256" s="67">
        <f t="shared" si="94"/>
        <v>469304.00027803198</v>
      </c>
      <c r="X256" s="67">
        <f t="shared" si="95"/>
        <v>217714.10589620538</v>
      </c>
      <c r="Y256" s="68">
        <f t="shared" si="96"/>
        <v>10213789856.890635</v>
      </c>
      <c r="Z256" s="68">
        <f t="shared" si="97"/>
        <v>3772118520.6937642</v>
      </c>
      <c r="AA256" s="66">
        <f>'Model Inputs &amp; Summary Results'!$F$40*I256</f>
        <v>36509.585870249997</v>
      </c>
      <c r="AB256" s="66">
        <f>'Model Inputs &amp; Summary Results'!$F$41*J256</f>
        <v>2180.8999999999996</v>
      </c>
      <c r="AC256" s="66">
        <f>'Model Inputs &amp; Summary Results'!$F$42*K256</f>
        <v>16.170999999999999</v>
      </c>
      <c r="AD256" s="67">
        <f t="shared" si="98"/>
        <v>150968.99972196799</v>
      </c>
      <c r="AE256" s="67">
        <f t="shared" si="99"/>
        <v>70035.799339107587</v>
      </c>
      <c r="AF256" s="68">
        <f t="shared" si="100"/>
        <v>2710851653.6525192</v>
      </c>
      <c r="AG256" s="68">
        <f t="shared" si="112"/>
        <v>1001161554.4153129</v>
      </c>
      <c r="AI256" s="68">
        <f t="shared" si="101"/>
        <v>12924641510.543154</v>
      </c>
      <c r="AJ256" s="68">
        <f t="shared" si="102"/>
        <v>20837.020973898838</v>
      </c>
      <c r="AK256" s="68">
        <f>MIN($AJ256*'Model Inputs &amp; Summary Results'!$F$26,'Model Inputs &amp; Summary Results'!$F$23)</f>
        <v>3000</v>
      </c>
      <c r="AL256" s="68">
        <f t="shared" si="103"/>
        <v>55886.122096927647</v>
      </c>
      <c r="AM256" s="68">
        <f t="shared" si="113"/>
        <v>52886.122096927647</v>
      </c>
      <c r="AN256" s="68">
        <f t="shared" si="104"/>
        <v>1860819000</v>
      </c>
      <c r="AO256" s="69">
        <f t="shared" si="105"/>
        <v>0.14397451553933271</v>
      </c>
      <c r="AP256" s="49" t="b">
        <f>AND(AM256&lt;'Model Inputs &amp; Summary Results'!$F$14,AO256&gt;=0.25)</f>
        <v>0</v>
      </c>
      <c r="AR256" s="68">
        <f t="shared" si="114"/>
        <v>4773280075.1090775</v>
      </c>
      <c r="AS256" s="68">
        <f t="shared" si="115"/>
        <v>7695.450350263638</v>
      </c>
      <c r="AT256" s="68">
        <f>MIN($AS256*'Model Inputs &amp; Summary Results'!$F$26,'Model Inputs &amp; Summary Results'!$F$23)</f>
        <v>3000</v>
      </c>
      <c r="AU256" s="68">
        <f t="shared" si="116"/>
        <v>1860819000</v>
      </c>
      <c r="AV256" s="68">
        <f t="shared" si="117"/>
        <v>2912461075.1090775</v>
      </c>
      <c r="AX256" s="66">
        <f>'Model Inputs &amp; Summary Results'!$F$40*P256</f>
        <v>34421.84303625</v>
      </c>
      <c r="AY256" s="66">
        <f>'Model Inputs &amp; Summary Results'!$F$41*Q256</f>
        <v>4786.3999999999996</v>
      </c>
      <c r="AZ256" s="66">
        <f>'Model Inputs &amp; Summary Results'!$F$42*R256</f>
        <v>45.114000000000004</v>
      </c>
      <c r="BA256" s="68">
        <f t="shared" si="106"/>
        <v>2080441006.5668869</v>
      </c>
      <c r="BB256" s="68">
        <f t="shared" si="118"/>
        <v>768655787.11376417</v>
      </c>
      <c r="BD256" s="68">
        <f t="shared" si="107"/>
        <v>16766.797548108792</v>
      </c>
      <c r="BE256" s="68">
        <f>MIN($BD256*'Model Inputs &amp; Summary Results'!$F$26,'Model Inputs &amp; Summary Results'!$F$23)</f>
        <v>3000</v>
      </c>
      <c r="BF256" s="68">
        <f t="shared" si="108"/>
        <v>43068.785577614857</v>
      </c>
      <c r="BG256" s="68">
        <f t="shared" si="121"/>
        <v>40068.785577614857</v>
      </c>
      <c r="BH256" s="68">
        <f t="shared" si="109"/>
        <v>372243000</v>
      </c>
      <c r="BI256" s="70">
        <f t="shared" si="110"/>
        <v>0.17892504465400338</v>
      </c>
      <c r="BJ256" s="49" t="b">
        <f>AND(BG256&lt;'Model Inputs &amp; Summary Results'!$F$14,BG256&lt;$BX$23,BI256&gt;=0.25)</f>
        <v>0</v>
      </c>
      <c r="BL256" s="68">
        <f t="shared" si="119"/>
        <v>6194.7903959007763</v>
      </c>
      <c r="BM256" s="68">
        <f>MIN($BL256*'Model Inputs &amp; Summary Results'!$F$26,'Model Inputs &amp; Summary Results'!$F$23)</f>
        <v>3000</v>
      </c>
      <c r="BN256" s="68">
        <f t="shared" si="120"/>
        <v>372243000</v>
      </c>
      <c r="BO256" s="68">
        <f t="shared" si="122"/>
        <v>1708198006.5668869</v>
      </c>
      <c r="BS256" s="49"/>
      <c r="BT256" s="49"/>
      <c r="BU256" s="49"/>
      <c r="BV256" s="49"/>
      <c r="BW256" s="49"/>
      <c r="BX256" s="49"/>
    </row>
    <row r="257" spans="1:76" x14ac:dyDescent="0.45">
      <c r="A257" s="49" t="str">
        <f t="shared" si="111"/>
        <v>TX</v>
      </c>
      <c r="B257" s="62">
        <v>0.96199999999999997</v>
      </c>
      <c r="C257" s="63" cm="1">
        <f t="array" ref="C257">_xlfn.IFNA(INDEX('Locations &amp; Fiber - Unserved'!$H:$H,MATCH(1,($A257='Locations &amp; Fiber - Unserved'!$A:$A)*($B257='Locations &amp; Fiber - Unserved'!$B:$B),0)),C256)</f>
        <v>0.243314324</v>
      </c>
      <c r="D257" s="63" cm="1">
        <f t="array" ref="D257">_xlfn.IFNA(INDEX('Locations &amp; Fiber - Unserved'!$G:$G,MATCH(1,($A257='Locations &amp; Fiber - Unserved'!$A:$A)*($B257='Locations &amp; Fiber - Unserved'!$B:$B),0)),D256)</f>
        <v>0.75668567600000003</v>
      </c>
      <c r="E257" s="64" cm="1">
        <f t="array" ref="E257">_xlfn.IFNA(INDEX('Locations &amp; Fiber - Unserved'!$C:$C,MATCH(1,($A257='Locations &amp; Fiber - Unserved'!$A:$A)*($B257='Locations &amp; Fiber - Unserved'!$B:$B),0)),E256)</f>
        <v>620917</v>
      </c>
      <c r="F257" s="64" cm="1">
        <f t="array" ref="F257">_xlfn.IFNA(INDEX('Locations &amp; Fiber - Unserved'!$D:$D,MATCH(1,($A257='Locations &amp; Fiber - Unserved'!$A:$A)*($B257='Locations &amp; Fiber - Unserved'!$B:$B),0)),F256)</f>
        <v>107045.9682</v>
      </c>
      <c r="G257" s="65" cm="1">
        <f t="array" ref="G257">_xlfn.IFNA(INDEX('Locations &amp; Fiber - Unserved'!$F:$F,MATCH(1,($A257='Locations &amp; Fiber - Unserved'!$A:$A)*($B257='Locations &amp; Fiber - Unserved'!$B:$B),0)),G256)</f>
        <v>0.46764524800000001</v>
      </c>
      <c r="H257" s="65" cm="1">
        <f t="array" ref="H257">_xlfn.IFNA(INDEX('Locations &amp; Fiber - Unserved'!$E:$E,MATCH(1,($A257='Locations &amp; Fiber - Unserved'!$A:$A)*($B257='Locations &amp; Fiber - Unserved'!$B:$B),0)),H256)</f>
        <v>1.2188959130000001</v>
      </c>
      <c r="I257" s="63" cm="1">
        <f t="array" ref="I257">_xlfn.IFNA(INDEX('Locations &amp; Fiber - Unserved'!$I:$I,MATCH(1,($A257='Locations &amp; Fiber - Unserved'!$A:$A)*($B257='Locations &amp; Fiber - Unserved'!$B:$B),0)),I256)</f>
        <v>0.95469601900000001</v>
      </c>
      <c r="J257" s="63" cm="1">
        <f t="array" ref="J257">_xlfn.IFNA(INDEX('Locations &amp; Fiber - Unserved'!$J:$J,MATCH(1,($A257='Locations &amp; Fiber - Unserved'!$A:$A)*($B257='Locations &amp; Fiber - Unserved'!$B:$B),0)),J256)</f>
        <v>4.4999999999999998E-2</v>
      </c>
      <c r="K257" s="63" cm="1">
        <f t="array" ref="K257">_xlfn.IFNA(INDEX('Locations &amp; Fiber - Unserved'!$K:$K,MATCH(1,($A257='Locations &amp; Fiber - Unserved'!$A:$A)*($B257='Locations &amp; Fiber - Unserved'!$B:$B),0)),K256)</f>
        <v>3.1300000000000002E-4</v>
      </c>
      <c r="L257" s="64" cm="1">
        <f t="array" ref="L257">_xlfn.IFNA(INDEX('Locations &amp; Fiber - Underserved'!$C:$C,MATCH(1,($A257='Locations &amp; Fiber - Underserved'!$A:$A)*($B257='Locations &amp; Fiber - Underserved'!$B:$B),0)),L256)</f>
        <v>124210</v>
      </c>
      <c r="M257" s="64" cm="1">
        <f t="array" ref="M257">_xlfn.IFNA(INDEX('Locations &amp; Fiber - Underserved'!$D:$D,MATCH(1,($A257='Locations &amp; Fiber - Underserved'!$A:$A)*($B257='Locations &amp; Fiber - Underserved'!$B:$B),0)),M256)</f>
        <v>19724.87401</v>
      </c>
      <c r="N257" s="65" cm="1">
        <f t="array" ref="N257">_xlfn.IFNA(INDEX('Locations &amp; Fiber - Underserved'!$F:$F,MATCH(1,($A257='Locations &amp; Fiber - Underserved'!$A:$A)*($B257='Locations &amp; Fiber - Underserved'!$B:$B),0)),N256)</f>
        <v>0.43031066000000001</v>
      </c>
      <c r="O257" s="72" cm="1">
        <f t="array" ref="O257">_xlfn.IFNA(INDEX('Locations &amp; Fiber - Underserved'!$E:$E,MATCH(1,($A257='Locations &amp; Fiber - Underserved'!$A:$A)*($B257='Locations &amp; Fiber - Underserved'!$B:$B),0)),O256)</f>
        <v>1.1185332960000001</v>
      </c>
      <c r="P257" s="63" cm="1">
        <f t="array" ref="P257">_xlfn.IFNA(INDEX('Locations &amp; Fiber - Underserved'!$I:$I,MATCH(1,($A257='Locations &amp; Fiber - Underserved'!$A:$A)*($B257='Locations &amp; Fiber - Underserved'!$B:$B),0)),P256)</f>
        <v>0.90026890800000003</v>
      </c>
      <c r="Q257" s="63" cm="1">
        <f t="array" ref="Q257">_xlfn.IFNA(INDEX('Locations &amp; Fiber - Underserved'!$J:$J,MATCH(1,($A257='Locations &amp; Fiber - Underserved'!$A:$A)*($B257='Locations &amp; Fiber - Underserved'!$B:$B),0)),Q256)</f>
        <v>9.8900000000000002E-2</v>
      </c>
      <c r="R257" s="63" cm="1">
        <f t="array" ref="R257">_xlfn.IFNA(INDEX('Locations &amp; Fiber - Underserved'!$K:$K,MATCH(1,($A257='Locations &amp; Fiber - Underserved'!$A:$A)*($B257='Locations &amp; Fiber - Underserved'!$B:$B),0)),R256)</f>
        <v>8.7600000000000004E-4</v>
      </c>
      <c r="T257" s="66">
        <f>'Model Inputs &amp; Summary Results'!$F$44*I257</f>
        <v>44154.69087875</v>
      </c>
      <c r="U257" s="66">
        <f>'Model Inputs &amp; Summary Results'!$F$45*J257</f>
        <v>2733.75</v>
      </c>
      <c r="V257" s="66">
        <f>'Model Inputs &amp; Summary Results'!$F$46*K257</f>
        <v>22.223000000000003</v>
      </c>
      <c r="W257" s="67">
        <f t="shared" si="94"/>
        <v>469838.99988489202</v>
      </c>
      <c r="X257" s="67">
        <f t="shared" si="95"/>
        <v>219717.97562124231</v>
      </c>
      <c r="Y257" s="68">
        <f t="shared" si="96"/>
        <v>10307116102.487484</v>
      </c>
      <c r="Z257" s="68">
        <f t="shared" si="97"/>
        <v>3799770848.7990265</v>
      </c>
      <c r="AA257" s="66">
        <f>'Model Inputs &amp; Summary Results'!$F$40*I257</f>
        <v>36517.12272675</v>
      </c>
      <c r="AB257" s="66">
        <f>'Model Inputs &amp; Summary Results'!$F$41*J257</f>
        <v>2171.25</v>
      </c>
      <c r="AC257" s="66">
        <f>'Model Inputs &amp; Summary Results'!$F$42*K257</f>
        <v>16.119500000000002</v>
      </c>
      <c r="AD257" s="67">
        <f t="shared" si="98"/>
        <v>151078.00011510801</v>
      </c>
      <c r="AE257" s="67">
        <f t="shared" si="99"/>
        <v>70650.908831173714</v>
      </c>
      <c r="AF257" s="68">
        <f t="shared" si="100"/>
        <v>2734507551.6689858</v>
      </c>
      <c r="AG257" s="68">
        <f t="shared" si="112"/>
        <v>1008090136.6915817</v>
      </c>
      <c r="AI257" s="68">
        <f t="shared" si="101"/>
        <v>13041623654.156469</v>
      </c>
      <c r="AJ257" s="68">
        <f t="shared" si="102"/>
        <v>21003.81154672278</v>
      </c>
      <c r="AK257" s="68">
        <f>MIN($AJ257*'Model Inputs &amp; Summary Results'!$F$26,'Model Inputs &amp; Summary Results'!$F$23)</f>
        <v>3000</v>
      </c>
      <c r="AL257" s="68">
        <f t="shared" si="103"/>
        <v>57179.216477925103</v>
      </c>
      <c r="AM257" s="68">
        <f t="shared" si="113"/>
        <v>54179.216477925103</v>
      </c>
      <c r="AN257" s="68">
        <f t="shared" si="104"/>
        <v>1862751000</v>
      </c>
      <c r="AO257" s="69">
        <f t="shared" si="105"/>
        <v>0.14283121867316931</v>
      </c>
      <c r="AP257" s="49" t="b">
        <f>AND(AM257&lt;'Model Inputs &amp; Summary Results'!$F$14,AO257&gt;=0.25)</f>
        <v>0</v>
      </c>
      <c r="AR257" s="68">
        <f t="shared" si="114"/>
        <v>4807860985.4906082</v>
      </c>
      <c r="AS257" s="68">
        <f t="shared" si="115"/>
        <v>7743.1621061923061</v>
      </c>
      <c r="AT257" s="68">
        <f>MIN($AS257*'Model Inputs &amp; Summary Results'!$F$26,'Model Inputs &amp; Summary Results'!$F$23)</f>
        <v>3000</v>
      </c>
      <c r="AU257" s="68">
        <f t="shared" si="116"/>
        <v>1862751000</v>
      </c>
      <c r="AV257" s="68">
        <f t="shared" si="117"/>
        <v>2945109985.4906082</v>
      </c>
      <c r="AX257" s="66">
        <f>'Model Inputs &amp; Summary Results'!$F$40*P257</f>
        <v>34435.285731000004</v>
      </c>
      <c r="AY257" s="66">
        <f>'Model Inputs &amp; Summary Results'!$F$41*Q257</f>
        <v>4771.9250000000002</v>
      </c>
      <c r="AZ257" s="66">
        <f>'Model Inputs &amp; Summary Results'!$F$42*R257</f>
        <v>45.114000000000004</v>
      </c>
      <c r="BA257" s="68">
        <f t="shared" si="106"/>
        <v>2097993072.1197577</v>
      </c>
      <c r="BB257" s="68">
        <f t="shared" si="118"/>
        <v>774247159.91858232</v>
      </c>
      <c r="BD257" s="68">
        <f t="shared" si="107"/>
        <v>16890.693761530936</v>
      </c>
      <c r="BE257" s="68">
        <f>MIN($BD257*'Model Inputs &amp; Summary Results'!$F$26,'Model Inputs &amp; Summary Results'!$F$23)</f>
        <v>3000</v>
      </c>
      <c r="BF257" s="68">
        <f t="shared" si="108"/>
        <v>43905.032157027752</v>
      </c>
      <c r="BG257" s="68">
        <f t="shared" si="121"/>
        <v>40905.032157027752</v>
      </c>
      <c r="BH257" s="68">
        <f t="shared" si="109"/>
        <v>372630000</v>
      </c>
      <c r="BI257" s="70">
        <f t="shared" si="110"/>
        <v>0.17761259794032797</v>
      </c>
      <c r="BJ257" s="49" t="b">
        <f>AND(BG257&lt;'Model Inputs &amp; Summary Results'!$F$14,BG257&lt;$BX$23,BI257&gt;=0.25)</f>
        <v>0</v>
      </c>
      <c r="BL257" s="68">
        <f t="shared" si="119"/>
        <v>6233.3721915995675</v>
      </c>
      <c r="BM257" s="68">
        <f>MIN($BL257*'Model Inputs &amp; Summary Results'!$F$26,'Model Inputs &amp; Summary Results'!$F$23)</f>
        <v>3000</v>
      </c>
      <c r="BN257" s="68">
        <f t="shared" si="120"/>
        <v>372630000</v>
      </c>
      <c r="BO257" s="68">
        <f t="shared" si="122"/>
        <v>1725363072.1197577</v>
      </c>
      <c r="BS257" s="49"/>
      <c r="BT257" s="49"/>
      <c r="BU257" s="49"/>
      <c r="BV257" s="49"/>
      <c r="BW257" s="49"/>
      <c r="BX257" s="49"/>
    </row>
    <row r="258" spans="1:76" x14ac:dyDescent="0.45">
      <c r="A258" s="49" t="str">
        <f t="shared" si="111"/>
        <v>TX</v>
      </c>
      <c r="B258" s="62">
        <v>0.96299999999999997</v>
      </c>
      <c r="C258" s="63" cm="1">
        <f t="array" ref="C258">_xlfn.IFNA(INDEX('Locations &amp; Fiber - Unserved'!$H:$H,MATCH(1,($A258='Locations &amp; Fiber - Unserved'!$A:$A)*($B258='Locations &amp; Fiber - Unserved'!$B:$B),0)),C257)</f>
        <v>0.24321019599999999</v>
      </c>
      <c r="D258" s="63" cm="1">
        <f t="array" ref="D258">_xlfn.IFNA(INDEX('Locations &amp; Fiber - Unserved'!$G:$G,MATCH(1,($A258='Locations &amp; Fiber - Unserved'!$A:$A)*($B258='Locations &amp; Fiber - Unserved'!$B:$B),0)),D257)</f>
        <v>0.75678980399999995</v>
      </c>
      <c r="E258" s="64" cm="1">
        <f t="array" ref="E258">_xlfn.IFNA(INDEX('Locations &amp; Fiber - Unserved'!$C:$C,MATCH(1,($A258='Locations &amp; Fiber - Unserved'!$A:$A)*($B258='Locations &amp; Fiber - Unserved'!$B:$B),0)),E257)</f>
        <v>621557</v>
      </c>
      <c r="F258" s="64" cm="1">
        <f t="array" ref="F258">_xlfn.IFNA(INDEX('Locations &amp; Fiber - Unserved'!$D:$D,MATCH(1,($A258='Locations &amp; Fiber - Unserved'!$A:$A)*($B258='Locations &amp; Fiber - Unserved'!$B:$B),0)),F257)</f>
        <v>107834.766</v>
      </c>
      <c r="G258" s="65" cm="1">
        <f t="array" ref="G258">_xlfn.IFNA(INDEX('Locations &amp; Fiber - Unserved'!$F:$F,MATCH(1,($A258='Locations &amp; Fiber - Unserved'!$A:$A)*($B258='Locations &amp; Fiber - Unserved'!$B:$B),0)),G257)</f>
        <v>0.47142095000000001</v>
      </c>
      <c r="H258" s="65" cm="1">
        <f t="array" ref="H258">_xlfn.IFNA(INDEX('Locations &amp; Fiber - Unserved'!$E:$E,MATCH(1,($A258='Locations &amp; Fiber - Unserved'!$A:$A)*($B258='Locations &amp; Fiber - Unserved'!$B:$B),0)),H257)</f>
        <v>1.246643444</v>
      </c>
      <c r="I258" s="63" cm="1">
        <f t="array" ref="I258">_xlfn.IFNA(INDEX('Locations &amp; Fiber - Unserved'!$I:$I,MATCH(1,($A258='Locations &amp; Fiber - Unserved'!$A:$A)*($B258='Locations &amp; Fiber - Unserved'!$B:$B),0)),I257)</f>
        <v>0.95488024000000005</v>
      </c>
      <c r="J258" s="63" cm="1">
        <f t="array" ref="J258">_xlfn.IFNA(INDEX('Locations &amp; Fiber - Unserved'!$J:$J,MATCH(1,($A258='Locations &amp; Fiber - Unserved'!$A:$A)*($B258='Locations &amp; Fiber - Unserved'!$B:$B),0)),J257)</f>
        <v>4.48E-2</v>
      </c>
      <c r="K258" s="63" cm="1">
        <f t="array" ref="K258">_xlfn.IFNA(INDEX('Locations &amp; Fiber - Unserved'!$K:$K,MATCH(1,($A258='Locations &amp; Fiber - Unserved'!$A:$A)*($B258='Locations &amp; Fiber - Unserved'!$B:$B),0)),K257)</f>
        <v>3.1100000000000002E-4</v>
      </c>
      <c r="L258" s="64" cm="1">
        <f t="array" ref="L258">_xlfn.IFNA(INDEX('Locations &amp; Fiber - Underserved'!$C:$C,MATCH(1,($A258='Locations &amp; Fiber - Underserved'!$A:$A)*($B258='Locations &amp; Fiber - Underserved'!$B:$B),0)),L257)</f>
        <v>124339</v>
      </c>
      <c r="M258" s="64" cm="1">
        <f t="array" ref="M258">_xlfn.IFNA(INDEX('Locations &amp; Fiber - Underserved'!$D:$D,MATCH(1,($A258='Locations &amp; Fiber - Underserved'!$A:$A)*($B258='Locations &amp; Fiber - Underserved'!$B:$B),0)),M257)</f>
        <v>19871.415710000001</v>
      </c>
      <c r="N258" s="65" cm="1">
        <f t="array" ref="N258">_xlfn.IFNA(INDEX('Locations &amp; Fiber - Underserved'!$F:$F,MATCH(1,($A258='Locations &amp; Fiber - Underserved'!$A:$A)*($B258='Locations &amp; Fiber - Underserved'!$B:$B),0)),N257)</f>
        <v>0.43311477199999998</v>
      </c>
      <c r="O258" s="72" cm="1">
        <f t="array" ref="O258">_xlfn.IFNA(INDEX('Locations &amp; Fiber - Underserved'!$E:$E,MATCH(1,($A258='Locations &amp; Fiber - Underserved'!$A:$A)*($B258='Locations &amp; Fiber - Underserved'!$B:$B),0)),O257)</f>
        <v>1.153293407</v>
      </c>
      <c r="P258" s="63" cm="1">
        <f t="array" ref="P258">_xlfn.IFNA(INDEX('Locations &amp; Fiber - Underserved'!$I:$I,MATCH(1,($A258='Locations &amp; Fiber - Underserved'!$A:$A)*($B258='Locations &amp; Fiber - Underserved'!$B:$B),0)),P257)</f>
        <v>0.90054481600000003</v>
      </c>
      <c r="Q258" s="63" cm="1">
        <f t="array" ref="Q258">_xlfn.IFNA(INDEX('Locations &amp; Fiber - Underserved'!$J:$J,MATCH(1,($A258='Locations &amp; Fiber - Underserved'!$A:$A)*($B258='Locations &amp; Fiber - Underserved'!$B:$B),0)),Q257)</f>
        <v>9.8599999999999993E-2</v>
      </c>
      <c r="R258" s="63" cm="1">
        <f t="array" ref="R258">_xlfn.IFNA(INDEX('Locations &amp; Fiber - Underserved'!$K:$K,MATCH(1,($A258='Locations &amp; Fiber - Underserved'!$A:$A)*($B258='Locations &amp; Fiber - Underserved'!$B:$B),0)),R257)</f>
        <v>8.7600000000000004E-4</v>
      </c>
      <c r="T258" s="66">
        <f>'Model Inputs &amp; Summary Results'!$F$44*I258</f>
        <v>44163.2111</v>
      </c>
      <c r="U258" s="66">
        <f>'Model Inputs &amp; Summary Results'!$F$45*J258</f>
        <v>2721.6</v>
      </c>
      <c r="V258" s="66">
        <f>'Model Inputs &amp; Summary Results'!$F$46*K258</f>
        <v>22.081000000000003</v>
      </c>
      <c r="W258" s="67">
        <f t="shared" si="94"/>
        <v>470388.00020482799</v>
      </c>
      <c r="X258" s="67">
        <f t="shared" si="95"/>
        <v>221750.7579251602</v>
      </c>
      <c r="Y258" s="68">
        <f t="shared" si="96"/>
        <v>10401638875.088709</v>
      </c>
      <c r="Z258" s="68">
        <f t="shared" si="97"/>
        <v>3827989444.086812</v>
      </c>
      <c r="AA258" s="66">
        <f>'Model Inputs &amp; Summary Results'!$F$40*I258</f>
        <v>36524.169180000004</v>
      </c>
      <c r="AB258" s="66">
        <f>'Model Inputs &amp; Summary Results'!$F$41*J258</f>
        <v>2161.6</v>
      </c>
      <c r="AC258" s="66">
        <f>'Model Inputs &amp; Summary Results'!$F$42*K258</f>
        <v>16.016500000000001</v>
      </c>
      <c r="AD258" s="67">
        <f t="shared" si="98"/>
        <v>151168.99979517199</v>
      </c>
      <c r="AE258" s="67">
        <f t="shared" si="99"/>
        <v>71264.233493989785</v>
      </c>
      <c r="AF258" s="68">
        <f t="shared" si="100"/>
        <v>2758053091.3338704</v>
      </c>
      <c r="AG258" s="68">
        <f t="shared" si="112"/>
        <v>1015012946.1946944</v>
      </c>
      <c r="AI258" s="68">
        <f t="shared" si="101"/>
        <v>13159691966.422579</v>
      </c>
      <c r="AJ258" s="68">
        <f t="shared" si="102"/>
        <v>21172.140232388309</v>
      </c>
      <c r="AK258" s="68">
        <f>MIN($AJ258*'Model Inputs &amp; Summary Results'!$F$26,'Model Inputs &amp; Summary Results'!$F$23)</f>
        <v>3000</v>
      </c>
      <c r="AL258" s="68">
        <f t="shared" si="103"/>
        <v>58476.169514880392</v>
      </c>
      <c r="AM258" s="68">
        <f t="shared" si="113"/>
        <v>55476.169514880392</v>
      </c>
      <c r="AN258" s="68">
        <f t="shared" si="104"/>
        <v>1864671000</v>
      </c>
      <c r="AO258" s="69">
        <f t="shared" si="105"/>
        <v>0.14169564187047648</v>
      </c>
      <c r="AP258" s="49" t="b">
        <f>AND(AM258&lt;'Model Inputs &amp; Summary Results'!$F$14,AO258&gt;=0.25)</f>
        <v>0</v>
      </c>
      <c r="AR258" s="68">
        <f t="shared" si="114"/>
        <v>4843002390.2815065</v>
      </c>
      <c r="AS258" s="68">
        <f t="shared" si="115"/>
        <v>7791.7268895395055</v>
      </c>
      <c r="AT258" s="68">
        <f>MIN($AS258*'Model Inputs &amp; Summary Results'!$F$26,'Model Inputs &amp; Summary Results'!$F$23)</f>
        <v>3000</v>
      </c>
      <c r="AU258" s="68">
        <f t="shared" si="116"/>
        <v>1864671000</v>
      </c>
      <c r="AV258" s="68">
        <f t="shared" si="117"/>
        <v>2978331390.2815065</v>
      </c>
      <c r="AX258" s="66">
        <f>'Model Inputs &amp; Summary Results'!$F$40*P258</f>
        <v>34445.839211999999</v>
      </c>
      <c r="AY258" s="66">
        <f>'Model Inputs &amp; Summary Results'!$F$41*Q258</f>
        <v>4757.45</v>
      </c>
      <c r="AZ258" s="66">
        <f>'Model Inputs &amp; Summary Results'!$F$42*R258</f>
        <v>45.114000000000004</v>
      </c>
      <c r="BA258" s="68">
        <f t="shared" si="106"/>
        <v>2113646520.2853427</v>
      </c>
      <c r="BB258" s="68">
        <f t="shared" si="118"/>
        <v>779921336.17935121</v>
      </c>
      <c r="BD258" s="68">
        <f t="shared" si="107"/>
        <v>16999.063208529446</v>
      </c>
      <c r="BE258" s="68">
        <f>MIN($BD258*'Model Inputs &amp; Summary Results'!$F$26,'Model Inputs &amp; Summary Results'!$F$23)</f>
        <v>3000</v>
      </c>
      <c r="BF258" s="68">
        <f t="shared" si="108"/>
        <v>45264.924659677221</v>
      </c>
      <c r="BG258" s="68">
        <f t="shared" si="121"/>
        <v>42264.924659677221</v>
      </c>
      <c r="BH258" s="68">
        <f t="shared" si="109"/>
        <v>373017000</v>
      </c>
      <c r="BI258" s="70">
        <f t="shared" si="110"/>
        <v>0.17648031325012786</v>
      </c>
      <c r="BJ258" s="49" t="b">
        <f>AND(BG258&lt;'Model Inputs &amp; Summary Results'!$F$14,BG258&lt;$BX$23,BI258&gt;=0.25)</f>
        <v>0</v>
      </c>
      <c r="BL258" s="68">
        <f t="shared" si="119"/>
        <v>6272.5398803219523</v>
      </c>
      <c r="BM258" s="68">
        <f>MIN($BL258*'Model Inputs &amp; Summary Results'!$F$26,'Model Inputs &amp; Summary Results'!$F$23)</f>
        <v>3000</v>
      </c>
      <c r="BN258" s="68">
        <f t="shared" si="120"/>
        <v>373017000</v>
      </c>
      <c r="BO258" s="68">
        <f t="shared" si="122"/>
        <v>1740629520.2853427</v>
      </c>
      <c r="BS258" s="49"/>
      <c r="BT258" s="49"/>
      <c r="BU258" s="49"/>
      <c r="BV258" s="49"/>
      <c r="BW258" s="49"/>
      <c r="BX258" s="49"/>
    </row>
    <row r="259" spans="1:76" x14ac:dyDescent="0.45">
      <c r="A259" s="49" t="str">
        <f t="shared" si="111"/>
        <v>TX</v>
      </c>
      <c r="B259" s="62">
        <v>0.96399999999999997</v>
      </c>
      <c r="C259" s="63" cm="1">
        <f t="array" ref="C259">_xlfn.IFNA(INDEX('Locations &amp; Fiber - Unserved'!$H:$H,MATCH(1,($A259='Locations &amp; Fiber - Unserved'!$A:$A)*($B259='Locations &amp; Fiber - Unserved'!$B:$B),0)),C258)</f>
        <v>0.24315041500000001</v>
      </c>
      <c r="D259" s="63" cm="1">
        <f t="array" ref="D259">_xlfn.IFNA(INDEX('Locations &amp; Fiber - Unserved'!$G:$G,MATCH(1,($A259='Locations &amp; Fiber - Unserved'!$A:$A)*($B259='Locations &amp; Fiber - Unserved'!$B:$B),0)),D258)</f>
        <v>0.75684958499999999</v>
      </c>
      <c r="E259" s="64" cm="1">
        <f t="array" ref="E259">_xlfn.IFNA(INDEX('Locations &amp; Fiber - Unserved'!$C:$C,MATCH(1,($A259='Locations &amp; Fiber - Unserved'!$A:$A)*($B259='Locations &amp; Fiber - Unserved'!$B:$B),0)),E258)</f>
        <v>622191</v>
      </c>
      <c r="F259" s="64" cm="1">
        <f t="array" ref="F259">_xlfn.IFNA(INDEX('Locations &amp; Fiber - Unserved'!$D:$D,MATCH(1,($A259='Locations &amp; Fiber - Unserved'!$A:$A)*($B259='Locations &amp; Fiber - Unserved'!$B:$B),0)),F258)</f>
        <v>108635.4544</v>
      </c>
      <c r="G259" s="65" cm="1">
        <f t="array" ref="G259">_xlfn.IFNA(INDEX('Locations &amp; Fiber - Unserved'!$F:$F,MATCH(1,($A259='Locations &amp; Fiber - Unserved'!$A:$A)*($B259='Locations &amp; Fiber - Unserved'!$B:$B),0)),G258)</f>
        <v>0.47528035600000001</v>
      </c>
      <c r="H259" s="65" cm="1">
        <f t="array" ref="H259">_xlfn.IFNA(INDEX('Locations &amp; Fiber - Unserved'!$E:$E,MATCH(1,($A259='Locations &amp; Fiber - Unserved'!$A:$A)*($B259='Locations &amp; Fiber - Unserved'!$B:$B),0)),H258)</f>
        <v>1.278581942</v>
      </c>
      <c r="I259" s="63" cm="1">
        <f t="array" ref="I259">_xlfn.IFNA(INDEX('Locations &amp; Fiber - Unserved'!$I:$I,MATCH(1,($A259='Locations &amp; Fiber - Unserved'!$A:$A)*($B259='Locations &amp; Fiber - Unserved'!$B:$B),0)),I258)</f>
        <v>0.95510859699999995</v>
      </c>
      <c r="J259" s="63" cm="1">
        <f t="array" ref="J259">_xlfn.IFNA(INDEX('Locations &amp; Fiber - Unserved'!$J:$J,MATCH(1,($A259='Locations &amp; Fiber - Unserved'!$A:$A)*($B259='Locations &amp; Fiber - Unserved'!$B:$B),0)),J258)</f>
        <v>4.4600000000000001E-2</v>
      </c>
      <c r="K259" s="63" cm="1">
        <f t="array" ref="K259">_xlfn.IFNA(INDEX('Locations &amp; Fiber - Unserved'!$K:$K,MATCH(1,($A259='Locations &amp; Fiber - Unserved'!$A:$A)*($B259='Locations &amp; Fiber - Unserved'!$B:$B),0)),K258)</f>
        <v>3.1E-4</v>
      </c>
      <c r="L259" s="64" cm="1">
        <f t="array" ref="L259">_xlfn.IFNA(INDEX('Locations &amp; Fiber - Underserved'!$C:$C,MATCH(1,($A259='Locations &amp; Fiber - Underserved'!$A:$A)*($B259='Locations &amp; Fiber - Underserved'!$B:$B),0)),L258)</f>
        <v>124468</v>
      </c>
      <c r="M259" s="64" cm="1">
        <f t="array" ref="M259">_xlfn.IFNA(INDEX('Locations &amp; Fiber - Underserved'!$D:$D,MATCH(1,($A259='Locations &amp; Fiber - Underserved'!$A:$A)*($B259='Locations &amp; Fiber - Underserved'!$B:$B),0)),M258)</f>
        <v>20021.529900000001</v>
      </c>
      <c r="N259" s="65" cm="1">
        <f t="array" ref="N259">_xlfn.IFNA(INDEX('Locations &amp; Fiber - Underserved'!$F:$F,MATCH(1,($A259='Locations &amp; Fiber - Underserved'!$A:$A)*($B259='Locations &amp; Fiber - Underserved'!$B:$B),0)),N258)</f>
        <v>0.43759916999999998</v>
      </c>
      <c r="O259" s="72" cm="1">
        <f t="array" ref="O259">_xlfn.IFNA(INDEX('Locations &amp; Fiber - Underserved'!$E:$E,MATCH(1,($A259='Locations &amp; Fiber - Underserved'!$A:$A)*($B259='Locations &amp; Fiber - Underserved'!$B:$B),0)),O258)</f>
        <v>1.1743824359999999</v>
      </c>
      <c r="P259" s="63" cm="1">
        <f t="array" ref="P259">_xlfn.IFNA(INDEX('Locations &amp; Fiber - Underserved'!$I:$I,MATCH(1,($A259='Locations &amp; Fiber - Underserved'!$A:$A)*($B259='Locations &amp; Fiber - Underserved'!$B:$B),0)),P258)</f>
        <v>0.90102014600000002</v>
      </c>
      <c r="Q259" s="63" cm="1">
        <f t="array" ref="Q259">_xlfn.IFNA(INDEX('Locations &amp; Fiber - Underserved'!$J:$J,MATCH(1,($A259='Locations &amp; Fiber - Underserved'!$A:$A)*($B259='Locations &amp; Fiber - Underserved'!$B:$B),0)),Q258)</f>
        <v>9.8100000000000007E-2</v>
      </c>
      <c r="R259" s="63" cm="1">
        <f t="array" ref="R259">_xlfn.IFNA(INDEX('Locations &amp; Fiber - Underserved'!$K:$K,MATCH(1,($A259='Locations &amp; Fiber - Underserved'!$A:$A)*($B259='Locations &amp; Fiber - Underserved'!$B:$B),0)),R258)</f>
        <v>8.7399999999999999E-4</v>
      </c>
      <c r="T259" s="66">
        <f>'Model Inputs &amp; Summary Results'!$F$44*I259</f>
        <v>44173.772611249995</v>
      </c>
      <c r="U259" s="66">
        <f>'Model Inputs &amp; Summary Results'!$F$45*J259</f>
        <v>2709.4500000000003</v>
      </c>
      <c r="V259" s="66">
        <f>'Model Inputs &amp; Summary Results'!$F$46*K259</f>
        <v>22.01</v>
      </c>
      <c r="W259" s="67">
        <f t="shared" si="94"/>
        <v>470905.00014073501</v>
      </c>
      <c r="X259" s="67">
        <f t="shared" si="95"/>
        <v>223811.89610906859</v>
      </c>
      <c r="Y259" s="68">
        <f t="shared" si="96"/>
        <v>10497949048.16078</v>
      </c>
      <c r="Z259" s="68">
        <f t="shared" si="97"/>
        <v>3856580992.3040161</v>
      </c>
      <c r="AA259" s="66">
        <f>'Model Inputs &amp; Summary Results'!$F$40*I259</f>
        <v>36532.903835249999</v>
      </c>
      <c r="AB259" s="66">
        <f>'Model Inputs &amp; Summary Results'!$F$41*J259</f>
        <v>2151.9499999999998</v>
      </c>
      <c r="AC259" s="66">
        <f>'Model Inputs &amp; Summary Results'!$F$42*K259</f>
        <v>15.965</v>
      </c>
      <c r="AD259" s="67">
        <f t="shared" si="98"/>
        <v>151285.99985926499</v>
      </c>
      <c r="AE259" s="67">
        <f t="shared" si="99"/>
        <v>71903.263870927418</v>
      </c>
      <c r="AF259" s="68">
        <f t="shared" si="100"/>
        <v>2782715188.7319384</v>
      </c>
      <c r="AG259" s="68">
        <f t="shared" si="112"/>
        <v>1022272679.6087337</v>
      </c>
      <c r="AI259" s="68">
        <f t="shared" si="101"/>
        <v>13280664236.892719</v>
      </c>
      <c r="AJ259" s="68">
        <f t="shared" si="102"/>
        <v>21344.9957278275</v>
      </c>
      <c r="AK259" s="68">
        <f>MIN($AJ259*'Model Inputs &amp; Summary Results'!$F$26,'Model Inputs &amp; Summary Results'!$F$23)</f>
        <v>3000</v>
      </c>
      <c r="AL259" s="68">
        <f t="shared" si="103"/>
        <v>59972.18340205375</v>
      </c>
      <c r="AM259" s="68">
        <f t="shared" si="113"/>
        <v>56972.18340205375</v>
      </c>
      <c r="AN259" s="68">
        <f t="shared" si="104"/>
        <v>1866573000</v>
      </c>
      <c r="AO259" s="69">
        <f t="shared" si="105"/>
        <v>0.14054816586769778</v>
      </c>
      <c r="AP259" s="49" t="b">
        <f>AND(AM259&lt;'Model Inputs &amp; Summary Results'!$F$14,AO259&gt;=0.25)</f>
        <v>0</v>
      </c>
      <c r="AR259" s="68">
        <f t="shared" si="114"/>
        <v>4878853671.9127502</v>
      </c>
      <c r="AS259" s="68">
        <f t="shared" si="115"/>
        <v>7841.4083005262855</v>
      </c>
      <c r="AT259" s="68">
        <f>MIN($AS259*'Model Inputs &amp; Summary Results'!$F$26,'Model Inputs &amp; Summary Results'!$F$23)</f>
        <v>3000</v>
      </c>
      <c r="AU259" s="68">
        <f t="shared" si="116"/>
        <v>1866573000</v>
      </c>
      <c r="AV259" s="68">
        <f t="shared" si="117"/>
        <v>3012280671.9127502</v>
      </c>
      <c r="AX259" s="66">
        <f>'Model Inputs &amp; Summary Results'!$F$40*P259</f>
        <v>34464.020584500002</v>
      </c>
      <c r="AY259" s="66">
        <f>'Model Inputs &amp; Summary Results'!$F$41*Q259</f>
        <v>4733.3250000000007</v>
      </c>
      <c r="AZ259" s="66">
        <f>'Model Inputs &amp; Summary Results'!$F$42*R259</f>
        <v>45.011000000000003</v>
      </c>
      <c r="BA259" s="68">
        <f t="shared" si="106"/>
        <v>2137417104.9170964</v>
      </c>
      <c r="BB259" s="68">
        <f t="shared" si="118"/>
        <v>785692015.70302868</v>
      </c>
      <c r="BD259" s="68">
        <f t="shared" si="107"/>
        <v>17172.422670221233</v>
      </c>
      <c r="BE259" s="68">
        <f>MIN($BD259*'Model Inputs &amp; Summary Results'!$F$26,'Model Inputs &amp; Summary Results'!$F$23)</f>
        <v>3000</v>
      </c>
      <c r="BF259" s="68">
        <f t="shared" si="108"/>
        <v>46085.534320085746</v>
      </c>
      <c r="BG259" s="68">
        <f t="shared" si="121"/>
        <v>43085.534320085746</v>
      </c>
      <c r="BH259" s="68">
        <f t="shared" si="109"/>
        <v>373404000</v>
      </c>
      <c r="BI259" s="70">
        <f t="shared" si="110"/>
        <v>0.17469870487187064</v>
      </c>
      <c r="BJ259" s="49" t="b">
        <f>AND(BG259&lt;'Model Inputs &amp; Summary Results'!$F$14,BG259&lt;$BX$23,BI259&gt;=0.25)</f>
        <v>0</v>
      </c>
      <c r="BL259" s="68">
        <f t="shared" si="119"/>
        <v>6312.401707290458</v>
      </c>
      <c r="BM259" s="68">
        <f>MIN($BL259*'Model Inputs &amp; Summary Results'!$F$26,'Model Inputs &amp; Summary Results'!$F$23)</f>
        <v>3000</v>
      </c>
      <c r="BN259" s="68">
        <f t="shared" si="120"/>
        <v>373404000</v>
      </c>
      <c r="BO259" s="68">
        <f t="shared" si="122"/>
        <v>1764013104.9170964</v>
      </c>
      <c r="BS259" s="49"/>
      <c r="BT259" s="49"/>
      <c r="BU259" s="49"/>
      <c r="BV259" s="49"/>
      <c r="BW259" s="49"/>
      <c r="BX259" s="49"/>
    </row>
    <row r="260" spans="1:76" x14ac:dyDescent="0.45">
      <c r="A260" s="49" t="str">
        <f t="shared" si="111"/>
        <v>TX</v>
      </c>
      <c r="B260" s="62">
        <v>0.96499999999999997</v>
      </c>
      <c r="C260" s="63" cm="1">
        <f t="array" ref="C260">_xlfn.IFNA(INDEX('Locations &amp; Fiber - Unserved'!$H:$H,MATCH(1,($A260='Locations &amp; Fiber - Unserved'!$A:$A)*($B260='Locations &amp; Fiber - Unserved'!$B:$B),0)),C259)</f>
        <v>0.24308021799999999</v>
      </c>
      <c r="D260" s="63" cm="1">
        <f t="array" ref="D260">_xlfn.IFNA(INDEX('Locations &amp; Fiber - Unserved'!$G:$G,MATCH(1,($A260='Locations &amp; Fiber - Unserved'!$A:$A)*($B260='Locations &amp; Fiber - Unserved'!$B:$B),0)),D259)</f>
        <v>0.75691978199999999</v>
      </c>
      <c r="E260" s="64" cm="1">
        <f t="array" ref="E260">_xlfn.IFNA(INDEX('Locations &amp; Fiber - Unserved'!$C:$C,MATCH(1,($A260='Locations &amp; Fiber - Unserved'!$A:$A)*($B260='Locations &amp; Fiber - Unserved'!$B:$B),0)),E259)</f>
        <v>622852</v>
      </c>
      <c r="F260" s="64" cm="1">
        <f t="array" ref="F260">_xlfn.IFNA(INDEX('Locations &amp; Fiber - Unserved'!$D:$D,MATCH(1,($A260='Locations &amp; Fiber - Unserved'!$A:$A)*($B260='Locations &amp; Fiber - Unserved'!$B:$B),0)),F259)</f>
        <v>109490.25199999999</v>
      </c>
      <c r="G260" s="65" cm="1">
        <f t="array" ref="G260">_xlfn.IFNA(INDEX('Locations &amp; Fiber - Unserved'!$F:$F,MATCH(1,($A260='Locations &amp; Fiber - Unserved'!$A:$A)*($B260='Locations &amp; Fiber - Unserved'!$B:$B),0)),G259)</f>
        <v>0.47924465500000002</v>
      </c>
      <c r="H260" s="65" cm="1">
        <f t="array" ref="H260">_xlfn.IFNA(INDEX('Locations &amp; Fiber - Unserved'!$E:$E,MATCH(1,($A260='Locations &amp; Fiber - Unserved'!$A:$A)*($B260='Locations &amp; Fiber - Unserved'!$B:$B),0)),H259)</f>
        <v>1.306670888</v>
      </c>
      <c r="I260" s="63" cm="1">
        <f t="array" ref="I260">_xlfn.IFNA(INDEX('Locations &amp; Fiber - Unserved'!$I:$I,MATCH(1,($A260='Locations &amp; Fiber - Unserved'!$A:$A)*($B260='Locations &amp; Fiber - Unserved'!$B:$B),0)),I259)</f>
        <v>0.95532889099999996</v>
      </c>
      <c r="J260" s="63" cm="1">
        <f t="array" ref="J260">_xlfn.IFNA(INDEX('Locations &amp; Fiber - Unserved'!$J:$J,MATCH(1,($A260='Locations &amp; Fiber - Unserved'!$A:$A)*($B260='Locations &amp; Fiber - Unserved'!$B:$B),0)),J259)</f>
        <v>4.4400000000000002E-2</v>
      </c>
      <c r="K260" s="63" cm="1">
        <f t="array" ref="K260">_xlfn.IFNA(INDEX('Locations &amp; Fiber - Unserved'!$K:$K,MATCH(1,($A260='Locations &amp; Fiber - Unserved'!$A:$A)*($B260='Locations &amp; Fiber - Unserved'!$B:$B),0)),K259)</f>
        <v>3.0800000000000001E-4</v>
      </c>
      <c r="L260" s="64" cm="1">
        <f t="array" ref="L260">_xlfn.IFNA(INDEX('Locations &amp; Fiber - Underserved'!$C:$C,MATCH(1,($A260='Locations &amp; Fiber - Underserved'!$A:$A)*($B260='Locations &amp; Fiber - Underserved'!$B:$B),0)),L259)</f>
        <v>124594</v>
      </c>
      <c r="M260" s="64" cm="1">
        <f t="array" ref="M260">_xlfn.IFNA(INDEX('Locations &amp; Fiber - Underserved'!$D:$D,MATCH(1,($A260='Locations &amp; Fiber - Underserved'!$A:$A)*($B260='Locations &amp; Fiber - Underserved'!$B:$B),0)),M259)</f>
        <v>20172.15669</v>
      </c>
      <c r="N260" s="65" cm="1">
        <f t="array" ref="N260">_xlfn.IFNA(INDEX('Locations &amp; Fiber - Underserved'!$F:$F,MATCH(1,($A260='Locations &amp; Fiber - Underserved'!$A:$A)*($B260='Locations &amp; Fiber - Underserved'!$B:$B),0)),N259)</f>
        <v>0.44128307100000003</v>
      </c>
      <c r="O260" s="72" cm="1">
        <f t="array" ref="O260">_xlfn.IFNA(INDEX('Locations &amp; Fiber - Underserved'!$E:$E,MATCH(1,($A260='Locations &amp; Fiber - Underserved'!$A:$A)*($B260='Locations &amp; Fiber - Underserved'!$B:$B),0)),O259)</f>
        <v>1.208722589</v>
      </c>
      <c r="P260" s="63" cm="1">
        <f t="array" ref="P260">_xlfn.IFNA(INDEX('Locations &amp; Fiber - Underserved'!$I:$I,MATCH(1,($A260='Locations &amp; Fiber - Underserved'!$A:$A)*($B260='Locations &amp; Fiber - Underserved'!$B:$B),0)),P259)</f>
        <v>0.901430497</v>
      </c>
      <c r="Q260" s="63" cm="1">
        <f t="array" ref="Q260">_xlfn.IFNA(INDEX('Locations &amp; Fiber - Underserved'!$J:$J,MATCH(1,($A260='Locations &amp; Fiber - Underserved'!$A:$A)*($B260='Locations &amp; Fiber - Underserved'!$B:$B),0)),Q259)</f>
        <v>9.7699999999999995E-2</v>
      </c>
      <c r="R260" s="63" cm="1">
        <f t="array" ref="R260">_xlfn.IFNA(INDEX('Locations &amp; Fiber - Underserved'!$K:$K,MATCH(1,($A260='Locations &amp; Fiber - Underserved'!$A:$A)*($B260='Locations &amp; Fiber - Underserved'!$B:$B),0)),R259)</f>
        <v>8.7299999999999997E-4</v>
      </c>
      <c r="T260" s="66">
        <f>'Model Inputs &amp; Summary Results'!$F$44*I260</f>
        <v>44183.961208749999</v>
      </c>
      <c r="U260" s="66">
        <f>'Model Inputs &amp; Summary Results'!$F$45*J260</f>
        <v>2697.3</v>
      </c>
      <c r="V260" s="66">
        <f>'Model Inputs &amp; Summary Results'!$F$46*K260</f>
        <v>21.868000000000002</v>
      </c>
      <c r="W260" s="67">
        <f t="shared" si="94"/>
        <v>471449.00005826401</v>
      </c>
      <c r="X260" s="67">
        <f t="shared" si="95"/>
        <v>225939.41338301773</v>
      </c>
      <c r="Y260" s="68">
        <f t="shared" si="96"/>
        <v>10597265499.252861</v>
      </c>
      <c r="Z260" s="68">
        <f t="shared" si="97"/>
        <v>3887112671.1876731</v>
      </c>
      <c r="AA260" s="66">
        <f>'Model Inputs &amp; Summary Results'!$F$40*I260</f>
        <v>36541.330080749998</v>
      </c>
      <c r="AB260" s="66">
        <f>'Model Inputs &amp; Summary Results'!$F$41*J260</f>
        <v>2142.3000000000002</v>
      </c>
      <c r="AC260" s="66">
        <f>'Model Inputs &amp; Summary Results'!$F$42*K260</f>
        <v>15.862</v>
      </c>
      <c r="AD260" s="67">
        <f t="shared" si="98"/>
        <v>151402.99994173599</v>
      </c>
      <c r="AE260" s="67">
        <f t="shared" si="99"/>
        <v>72559.078473042289</v>
      </c>
      <c r="AF260" s="68">
        <f t="shared" si="100"/>
        <v>2807999482.7540178</v>
      </c>
      <c r="AG260" s="68">
        <f t="shared" si="112"/>
        <v>1029983666.1515292</v>
      </c>
      <c r="AI260" s="68">
        <f t="shared" si="101"/>
        <v>13405264982.006878</v>
      </c>
      <c r="AJ260" s="68">
        <f t="shared" si="102"/>
        <v>21522.392128478157</v>
      </c>
      <c r="AK260" s="68">
        <f>MIN($AJ260*'Model Inputs &amp; Summary Results'!$F$26,'Model Inputs &amp; Summary Results'!$F$23)</f>
        <v>3000</v>
      </c>
      <c r="AL260" s="68">
        <f t="shared" si="103"/>
        <v>61286.953493176101</v>
      </c>
      <c r="AM260" s="68">
        <f t="shared" si="113"/>
        <v>58286.953493176101</v>
      </c>
      <c r="AN260" s="68">
        <f t="shared" si="104"/>
        <v>1868556000</v>
      </c>
      <c r="AO260" s="69">
        <f t="shared" si="105"/>
        <v>0.13938971012568988</v>
      </c>
      <c r="AP260" s="49" t="b">
        <f>AND(AM260&lt;'Model Inputs &amp; Summary Results'!$F$14,AO260&gt;=0.25)</f>
        <v>0</v>
      </c>
      <c r="AR260" s="68">
        <f t="shared" si="114"/>
        <v>4917096337.3392019</v>
      </c>
      <c r="AS260" s="68">
        <f t="shared" si="115"/>
        <v>7894.4859089144802</v>
      </c>
      <c r="AT260" s="68">
        <f>MIN($AS260*'Model Inputs &amp; Summary Results'!$F$26,'Model Inputs &amp; Summary Results'!$F$23)</f>
        <v>3000</v>
      </c>
      <c r="AU260" s="68">
        <f t="shared" si="116"/>
        <v>1868556000</v>
      </c>
      <c r="AV260" s="68">
        <f t="shared" si="117"/>
        <v>3048540337.3392019</v>
      </c>
      <c r="AX260" s="66">
        <f>'Model Inputs &amp; Summary Results'!$F$40*P260</f>
        <v>34479.71651025</v>
      </c>
      <c r="AY260" s="66">
        <f>'Model Inputs &amp; Summary Results'!$F$41*Q260</f>
        <v>4714.0249999999996</v>
      </c>
      <c r="AZ260" s="66">
        <f>'Model Inputs &amp; Summary Results'!$F$42*R260</f>
        <v>44.959499999999998</v>
      </c>
      <c r="BA260" s="68">
        <f t="shared" si="106"/>
        <v>2157391768.4412956</v>
      </c>
      <c r="BB260" s="68">
        <f t="shared" si="118"/>
        <v>791529225.09082425</v>
      </c>
      <c r="BD260" s="68">
        <f t="shared" si="107"/>
        <v>17315.374483853924</v>
      </c>
      <c r="BE260" s="68">
        <f>MIN($BD260*'Model Inputs &amp; Summary Results'!$F$26,'Model Inputs &amp; Summary Results'!$F$23)</f>
        <v>3000</v>
      </c>
      <c r="BF260" s="68">
        <f t="shared" si="108"/>
        <v>47428.704274106291</v>
      </c>
      <c r="BG260" s="68">
        <f t="shared" si="121"/>
        <v>44428.704274106291</v>
      </c>
      <c r="BH260" s="68">
        <f t="shared" si="109"/>
        <v>373782000</v>
      </c>
      <c r="BI260" s="70">
        <f t="shared" si="110"/>
        <v>0.17325643189510062</v>
      </c>
      <c r="BJ260" s="49" t="b">
        <f>AND(BG260&lt;'Model Inputs &amp; Summary Results'!$F$14,BG260&lt;$BX$23,BI260&gt;=0.25)</f>
        <v>0</v>
      </c>
      <c r="BL260" s="68">
        <f t="shared" si="119"/>
        <v>6352.8679157168426</v>
      </c>
      <c r="BM260" s="68">
        <f>MIN($BL260*'Model Inputs &amp; Summary Results'!$F$26,'Model Inputs &amp; Summary Results'!$F$23)</f>
        <v>3000</v>
      </c>
      <c r="BN260" s="68">
        <f t="shared" si="120"/>
        <v>373782000</v>
      </c>
      <c r="BO260" s="68">
        <f t="shared" si="122"/>
        <v>1783609768.4412956</v>
      </c>
      <c r="BS260" s="49"/>
      <c r="BT260" s="49"/>
      <c r="BU260" s="49"/>
      <c r="BV260" s="49"/>
      <c r="BW260" s="49"/>
      <c r="BX260" s="49"/>
    </row>
    <row r="261" spans="1:76" x14ac:dyDescent="0.45">
      <c r="A261" s="49" t="str">
        <f t="shared" si="111"/>
        <v>TX</v>
      </c>
      <c r="B261" s="62">
        <v>0.96599999999999997</v>
      </c>
      <c r="C261" s="63" cm="1">
        <f t="array" ref="C261">_xlfn.IFNA(INDEX('Locations &amp; Fiber - Unserved'!$H:$H,MATCH(1,($A261='Locations &amp; Fiber - Unserved'!$A:$A)*($B261='Locations &amp; Fiber - Unserved'!$B:$B),0)),C260)</f>
        <v>0.24303079599999999</v>
      </c>
      <c r="D261" s="63" cm="1">
        <f t="array" ref="D261">_xlfn.IFNA(INDEX('Locations &amp; Fiber - Unserved'!$G:$G,MATCH(1,($A261='Locations &amp; Fiber - Unserved'!$A:$A)*($B261='Locations &amp; Fiber - Unserved'!$B:$B),0)),D260)</f>
        <v>0.75696920400000001</v>
      </c>
      <c r="E261" s="64" cm="1">
        <f t="array" ref="E261">_xlfn.IFNA(INDEX('Locations &amp; Fiber - Unserved'!$C:$C,MATCH(1,($A261='Locations &amp; Fiber - Unserved'!$A:$A)*($B261='Locations &amp; Fiber - Unserved'!$B:$B),0)),E260)</f>
        <v>623493</v>
      </c>
      <c r="F261" s="64" cm="1">
        <f t="array" ref="F261">_xlfn.IFNA(INDEX('Locations &amp; Fiber - Unserved'!$D:$D,MATCH(1,($A261='Locations &amp; Fiber - Unserved'!$A:$A)*($B261='Locations &amp; Fiber - Unserved'!$B:$B),0)),F260)</f>
        <v>110337.0558</v>
      </c>
      <c r="G261" s="65" cm="1">
        <f t="array" ref="G261">_xlfn.IFNA(INDEX('Locations &amp; Fiber - Unserved'!$F:$F,MATCH(1,($A261='Locations &amp; Fiber - Unserved'!$A:$A)*($B261='Locations &amp; Fiber - Unserved'!$B:$B),0)),G260)</f>
        <v>0.48345817099999999</v>
      </c>
      <c r="H261" s="65" cm="1">
        <f t="array" ref="H261">_xlfn.IFNA(INDEX('Locations &amp; Fiber - Unserved'!$E:$E,MATCH(1,($A261='Locations &amp; Fiber - Unserved'!$A:$A)*($B261='Locations &amp; Fiber - Unserved'!$B:$B),0)),H260)</f>
        <v>1.336102334</v>
      </c>
      <c r="I261" s="63" cm="1">
        <f t="array" ref="I261">_xlfn.IFNA(INDEX('Locations &amp; Fiber - Unserved'!$I:$I,MATCH(1,($A261='Locations &amp; Fiber - Unserved'!$A:$A)*($B261='Locations &amp; Fiber - Unserved'!$B:$B),0)),I260)</f>
        <v>0.95553517499999996</v>
      </c>
      <c r="J261" s="63" cm="1">
        <f t="array" ref="J261">_xlfn.IFNA(INDEX('Locations &amp; Fiber - Unserved'!$J:$J,MATCH(1,($A261='Locations &amp; Fiber - Unserved'!$A:$A)*($B261='Locations &amp; Fiber - Unserved'!$B:$B),0)),J260)</f>
        <v>4.4200000000000003E-2</v>
      </c>
      <c r="K261" s="63" cm="1">
        <f t="array" ref="K261">_xlfn.IFNA(INDEX('Locations &amp; Fiber - Unserved'!$K:$K,MATCH(1,($A261='Locations &amp; Fiber - Unserved'!$A:$A)*($B261='Locations &amp; Fiber - Unserved'!$B:$B),0)),K260)</f>
        <v>3.0699999999999998E-4</v>
      </c>
      <c r="L261" s="64" cm="1">
        <f t="array" ref="L261">_xlfn.IFNA(INDEX('Locations &amp; Fiber - Underserved'!$C:$C,MATCH(1,($A261='Locations &amp; Fiber - Underserved'!$A:$A)*($B261='Locations &amp; Fiber - Underserved'!$B:$B),0)),L260)</f>
        <v>124725</v>
      </c>
      <c r="M261" s="64" cm="1">
        <f t="array" ref="M261">_xlfn.IFNA(INDEX('Locations &amp; Fiber - Underserved'!$D:$D,MATCH(1,($A261='Locations &amp; Fiber - Underserved'!$A:$A)*($B261='Locations &amp; Fiber - Underserved'!$B:$B),0)),M260)</f>
        <v>20332.431</v>
      </c>
      <c r="N261" s="65" cm="1">
        <f t="array" ref="N261">_xlfn.IFNA(INDEX('Locations &amp; Fiber - Underserved'!$F:$F,MATCH(1,($A261='Locations &amp; Fiber - Underserved'!$A:$A)*($B261='Locations &amp; Fiber - Underserved'!$B:$B),0)),N260)</f>
        <v>0.44516041699999997</v>
      </c>
      <c r="O261" s="72" cm="1">
        <f t="array" ref="O261">_xlfn.IFNA(INDEX('Locations &amp; Fiber - Underserved'!$E:$E,MATCH(1,($A261='Locations &amp; Fiber - Underserved'!$A:$A)*($B261='Locations &amp; Fiber - Underserved'!$B:$B),0)),O260)</f>
        <v>1.237120255</v>
      </c>
      <c r="P261" s="63" cm="1">
        <f t="array" ref="P261">_xlfn.IFNA(INDEX('Locations &amp; Fiber - Underserved'!$I:$I,MATCH(1,($A261='Locations &amp; Fiber - Underserved'!$A:$A)*($B261='Locations &amp; Fiber - Underserved'!$B:$B),0)),P260)</f>
        <v>0.90175091600000001</v>
      </c>
      <c r="Q261" s="63" cm="1">
        <f t="array" ref="Q261">_xlfn.IFNA(INDEX('Locations &amp; Fiber - Underserved'!$J:$J,MATCH(1,($A261='Locations &amp; Fiber - Underserved'!$A:$A)*($B261='Locations &amp; Fiber - Underserved'!$B:$B),0)),Q260)</f>
        <v>9.74E-2</v>
      </c>
      <c r="R261" s="63" cm="1">
        <f t="array" ref="R261">_xlfn.IFNA(INDEX('Locations &amp; Fiber - Underserved'!$K:$K,MATCH(1,($A261='Locations &amp; Fiber - Underserved'!$A:$A)*($B261='Locations &amp; Fiber - Underserved'!$B:$B),0)),R260)</f>
        <v>8.6899999999999998E-4</v>
      </c>
      <c r="T261" s="66">
        <f>'Model Inputs &amp; Summary Results'!$F$44*I261</f>
        <v>44193.501843749997</v>
      </c>
      <c r="U261" s="66">
        <f>'Model Inputs &amp; Summary Results'!$F$45*J261</f>
        <v>2685.15</v>
      </c>
      <c r="V261" s="66">
        <f>'Model Inputs &amp; Summary Results'!$F$46*K261</f>
        <v>21.796999999999997</v>
      </c>
      <c r="W261" s="67">
        <f t="shared" si="94"/>
        <v>471964.99990957201</v>
      </c>
      <c r="X261" s="67">
        <f t="shared" si="95"/>
        <v>228175.33563229686</v>
      </c>
      <c r="Y261" s="68">
        <f t="shared" si="96"/>
        <v>10701525656.228025</v>
      </c>
      <c r="Z261" s="68">
        <f t="shared" si="97"/>
        <v>3917207718.0164857</v>
      </c>
      <c r="AA261" s="66">
        <f>'Model Inputs &amp; Summary Results'!$F$40*I261</f>
        <v>36549.220443749997</v>
      </c>
      <c r="AB261" s="66">
        <f>'Model Inputs &amp; Summary Results'!$F$41*J261</f>
        <v>2132.65</v>
      </c>
      <c r="AC261" s="66">
        <f>'Model Inputs &amp; Summary Results'!$F$42*K261</f>
        <v>15.810499999999999</v>
      </c>
      <c r="AD261" s="67">
        <f t="shared" si="98"/>
        <v>151528.00009042799</v>
      </c>
      <c r="AE261" s="67">
        <f t="shared" si="99"/>
        <v>73257.449779006143</v>
      </c>
      <c r="AF261" s="68">
        <f t="shared" si="100"/>
        <v>2834893418.3007684</v>
      </c>
      <c r="AG261" s="68">
        <f t="shared" si="112"/>
        <v>1037690020.5307783</v>
      </c>
      <c r="AI261" s="68">
        <f t="shared" si="101"/>
        <v>13536419074.528793</v>
      </c>
      <c r="AJ261" s="68">
        <f t="shared" si="102"/>
        <v>21710.619164174728</v>
      </c>
      <c r="AK261" s="68">
        <f>MIN($AJ261*'Model Inputs &amp; Summary Results'!$F$26,'Model Inputs &amp; Summary Results'!$F$23)</f>
        <v>3000</v>
      </c>
      <c r="AL261" s="68">
        <f t="shared" si="103"/>
        <v>62663.799165781973</v>
      </c>
      <c r="AM261" s="68">
        <f t="shared" si="113"/>
        <v>59663.799165781973</v>
      </c>
      <c r="AN261" s="68">
        <f t="shared" si="104"/>
        <v>1870479000</v>
      </c>
      <c r="AO261" s="69">
        <f t="shared" si="105"/>
        <v>0.13818122722867252</v>
      </c>
      <c r="AP261" s="49" t="b">
        <f>AND(AM261&lt;'Model Inputs &amp; Summary Results'!$F$14,AO261&gt;=0.25)</f>
        <v>0</v>
      </c>
      <c r="AR261" s="68">
        <f t="shared" si="114"/>
        <v>4954897738.5472641</v>
      </c>
      <c r="AS261" s="68">
        <f t="shared" si="115"/>
        <v>7946.9981836961506</v>
      </c>
      <c r="AT261" s="68">
        <f>MIN($AS261*'Model Inputs &amp; Summary Results'!$F$26,'Model Inputs &amp; Summary Results'!$F$23)</f>
        <v>3000</v>
      </c>
      <c r="AU261" s="68">
        <f t="shared" si="116"/>
        <v>1870479000</v>
      </c>
      <c r="AV261" s="68">
        <f t="shared" si="117"/>
        <v>3084418738.5472641</v>
      </c>
      <c r="AX261" s="66">
        <f>'Model Inputs &amp; Summary Results'!$F$40*P261</f>
        <v>34491.972537000001</v>
      </c>
      <c r="AY261" s="66">
        <f>'Model Inputs &amp; Summary Results'!$F$41*Q261</f>
        <v>4699.55</v>
      </c>
      <c r="AZ261" s="66">
        <f>'Model Inputs &amp; Summary Results'!$F$42*R261</f>
        <v>44.753500000000003</v>
      </c>
      <c r="BA261" s="68">
        <f t="shared" si="106"/>
        <v>2178501355.0941601</v>
      </c>
      <c r="BB261" s="68">
        <f t="shared" si="118"/>
        <v>797768875.21925604</v>
      </c>
      <c r="BD261" s="68">
        <f t="shared" si="107"/>
        <v>17466.437002158029</v>
      </c>
      <c r="BE261" s="68">
        <f>MIN($BD261*'Model Inputs &amp; Summary Results'!$F$26,'Model Inputs &amp; Summary Results'!$F$23)</f>
        <v>3000</v>
      </c>
      <c r="BF261" s="68">
        <f t="shared" si="108"/>
        <v>48539.991816143833</v>
      </c>
      <c r="BG261" s="68">
        <f t="shared" si="121"/>
        <v>45539.991816143833</v>
      </c>
      <c r="BH261" s="68">
        <f t="shared" si="109"/>
        <v>374175000</v>
      </c>
      <c r="BI261" s="70">
        <f t="shared" si="110"/>
        <v>0.17175798359043354</v>
      </c>
      <c r="BJ261" s="49" t="b">
        <f>AND(BG261&lt;'Model Inputs &amp; Summary Results'!$F$14,BG261&lt;$BX$23,BI261&gt;=0.25)</f>
        <v>0</v>
      </c>
      <c r="BL261" s="68">
        <f t="shared" si="119"/>
        <v>6396.2226916757354</v>
      </c>
      <c r="BM261" s="68">
        <f>MIN($BL261*'Model Inputs &amp; Summary Results'!$F$26,'Model Inputs &amp; Summary Results'!$F$23)</f>
        <v>3000</v>
      </c>
      <c r="BN261" s="68">
        <f t="shared" si="120"/>
        <v>374175000</v>
      </c>
      <c r="BO261" s="68">
        <f t="shared" si="122"/>
        <v>1804326355.0941601</v>
      </c>
      <c r="BS261" s="49"/>
      <c r="BT261" s="49"/>
      <c r="BU261" s="49"/>
      <c r="BV261" s="49"/>
      <c r="BW261" s="49"/>
      <c r="BX261" s="49"/>
    </row>
    <row r="262" spans="1:76" x14ac:dyDescent="0.45">
      <c r="A262" s="49" t="str">
        <f t="shared" si="111"/>
        <v>TX</v>
      </c>
      <c r="B262" s="62">
        <v>0.96699999999999997</v>
      </c>
      <c r="C262" s="63" cm="1">
        <f t="array" ref="C262">_xlfn.IFNA(INDEX('Locations &amp; Fiber - Unserved'!$H:$H,MATCH(1,($A262='Locations &amp; Fiber - Unserved'!$A:$A)*($B262='Locations &amp; Fiber - Unserved'!$B:$B),0)),C261)</f>
        <v>0.24294428000000001</v>
      </c>
      <c r="D262" s="63" cm="1">
        <f t="array" ref="D262">_xlfn.IFNA(INDEX('Locations &amp; Fiber - Unserved'!$G:$G,MATCH(1,($A262='Locations &amp; Fiber - Unserved'!$A:$A)*($B262='Locations &amp; Fiber - Unserved'!$B:$B),0)),D261)</f>
        <v>0.75705571999999999</v>
      </c>
      <c r="E262" s="64" cm="1">
        <f t="array" ref="E262">_xlfn.IFNA(INDEX('Locations &amp; Fiber - Unserved'!$C:$C,MATCH(1,($A262='Locations &amp; Fiber - Unserved'!$A:$A)*($B262='Locations &amp; Fiber - Unserved'!$B:$B),0)),E261)</f>
        <v>624139</v>
      </c>
      <c r="F262" s="64" cm="1">
        <f t="array" ref="F262">_xlfn.IFNA(INDEX('Locations &amp; Fiber - Unserved'!$D:$D,MATCH(1,($A262='Locations &amp; Fiber - Unserved'!$A:$A)*($B262='Locations &amp; Fiber - Unserved'!$B:$B),0)),F261)</f>
        <v>111209.96030000001</v>
      </c>
      <c r="G262" s="65" cm="1">
        <f t="array" ref="G262">_xlfn.IFNA(INDEX('Locations &amp; Fiber - Unserved'!$F:$F,MATCH(1,($A262='Locations &amp; Fiber - Unserved'!$A:$A)*($B262='Locations &amp; Fiber - Unserved'!$B:$B),0)),G261)</f>
        <v>0.48745490499999999</v>
      </c>
      <c r="H262" s="65" cm="1">
        <f t="array" ref="H262">_xlfn.IFNA(INDEX('Locations &amp; Fiber - Unserved'!$E:$E,MATCH(1,($A262='Locations &amp; Fiber - Unserved'!$A:$A)*($B262='Locations &amp; Fiber - Unserved'!$B:$B),0)),H261)</f>
        <v>1.3672138229999999</v>
      </c>
      <c r="I262" s="63" cm="1">
        <f t="array" ref="I262">_xlfn.IFNA(INDEX('Locations &amp; Fiber - Unserved'!$I:$I,MATCH(1,($A262='Locations &amp; Fiber - Unserved'!$A:$A)*($B262='Locations &amp; Fiber - Unserved'!$B:$B),0)),I261)</f>
        <v>0.95574546000000005</v>
      </c>
      <c r="J262" s="63" cm="1">
        <f t="array" ref="J262">_xlfn.IFNA(INDEX('Locations &amp; Fiber - Unserved'!$J:$J,MATCH(1,($A262='Locations &amp; Fiber - Unserved'!$A:$A)*($B262='Locations &amp; Fiber - Unserved'!$B:$B),0)),J261)</f>
        <v>4.3900000000000002E-2</v>
      </c>
      <c r="K262" s="63" cm="1">
        <f t="array" ref="K262">_xlfn.IFNA(INDEX('Locations &amp; Fiber - Unserved'!$K:$K,MATCH(1,($A262='Locations &amp; Fiber - Unserved'!$A:$A)*($B262='Locations &amp; Fiber - Unserved'!$B:$B),0)),K261)</f>
        <v>3.0499999999999999E-4</v>
      </c>
      <c r="L262" s="64" cm="1">
        <f t="array" ref="L262">_xlfn.IFNA(INDEX('Locations &amp; Fiber - Underserved'!$C:$C,MATCH(1,($A262='Locations &amp; Fiber - Underserved'!$A:$A)*($B262='Locations &amp; Fiber - Underserved'!$B:$B),0)),L261)</f>
        <v>124855</v>
      </c>
      <c r="M262" s="64" cm="1">
        <f t="array" ref="M262">_xlfn.IFNA(INDEX('Locations &amp; Fiber - Underserved'!$D:$D,MATCH(1,($A262='Locations &amp; Fiber - Underserved'!$A:$A)*($B262='Locations &amp; Fiber - Underserved'!$B:$B),0)),M261)</f>
        <v>20494.921719999998</v>
      </c>
      <c r="N262" s="65" cm="1">
        <f t="array" ref="N262">_xlfn.IFNA(INDEX('Locations &amp; Fiber - Underserved'!$F:$F,MATCH(1,($A262='Locations &amp; Fiber - Underserved'!$A:$A)*($B262='Locations &amp; Fiber - Underserved'!$B:$B),0)),N261)</f>
        <v>0.44916117700000002</v>
      </c>
      <c r="O262" s="72" cm="1">
        <f t="array" ref="O262">_xlfn.IFNA(INDEX('Locations &amp; Fiber - Underserved'!$E:$E,MATCH(1,($A262='Locations &amp; Fiber - Underserved'!$A:$A)*($B262='Locations &amp; Fiber - Underserved'!$B:$B),0)),O261)</f>
        <v>1.2645105029999999</v>
      </c>
      <c r="P262" s="63" cm="1">
        <f t="array" ref="P262">_xlfn.IFNA(INDEX('Locations &amp; Fiber - Underserved'!$I:$I,MATCH(1,($A262='Locations &amp; Fiber - Underserved'!$A:$A)*($B262='Locations &amp; Fiber - Underserved'!$B:$B),0)),P261)</f>
        <v>0.90228988799999998</v>
      </c>
      <c r="Q262" s="63" cm="1">
        <f t="array" ref="Q262">_xlfn.IFNA(INDEX('Locations &amp; Fiber - Underserved'!$J:$J,MATCH(1,($A262='Locations &amp; Fiber - Underserved'!$A:$A)*($B262='Locations &amp; Fiber - Underserved'!$B:$B),0)),Q261)</f>
        <v>9.6799999999999997E-2</v>
      </c>
      <c r="R262" s="63" cm="1">
        <f t="array" ref="R262">_xlfn.IFNA(INDEX('Locations &amp; Fiber - Underserved'!$K:$K,MATCH(1,($A262='Locations &amp; Fiber - Underserved'!$A:$A)*($B262='Locations &amp; Fiber - Underserved'!$B:$B),0)),R261)</f>
        <v>8.6399999999999997E-4</v>
      </c>
      <c r="T262" s="66">
        <f>'Model Inputs &amp; Summary Results'!$F$44*I262</f>
        <v>44203.227525000002</v>
      </c>
      <c r="U262" s="66">
        <f>'Model Inputs &amp; Summary Results'!$F$45*J262</f>
        <v>2666.9250000000002</v>
      </c>
      <c r="V262" s="66">
        <f>'Model Inputs &amp; Summary Results'!$F$46*K262</f>
        <v>21.654999999999998</v>
      </c>
      <c r="W262" s="67">
        <f t="shared" si="94"/>
        <v>472508.00002507999</v>
      </c>
      <c r="X262" s="67">
        <f t="shared" si="95"/>
        <v>230326.34226396537</v>
      </c>
      <c r="Y262" s="68">
        <f t="shared" si="96"/>
        <v>10800418509.379137</v>
      </c>
      <c r="Z262" s="68">
        <f t="shared" si="97"/>
        <v>3947921462.9755096</v>
      </c>
      <c r="AA262" s="66">
        <f>'Model Inputs &amp; Summary Results'!$F$40*I262</f>
        <v>36557.263845000001</v>
      </c>
      <c r="AB262" s="66">
        <f>'Model Inputs &amp; Summary Results'!$F$41*J262</f>
        <v>2118.1750000000002</v>
      </c>
      <c r="AC262" s="66">
        <f>'Model Inputs &amp; Summary Results'!$F$42*K262</f>
        <v>15.7075</v>
      </c>
      <c r="AD262" s="67">
        <f t="shared" si="98"/>
        <v>151630.99997492001</v>
      </c>
      <c r="AE262" s="67">
        <f t="shared" si="99"/>
        <v>73913.274687829631</v>
      </c>
      <c r="AF262" s="68">
        <f t="shared" si="100"/>
        <v>2859789327.7850003</v>
      </c>
      <c r="AG262" s="68">
        <f t="shared" si="112"/>
        <v>1045350572.0122069</v>
      </c>
      <c r="AI262" s="68">
        <f t="shared" si="101"/>
        <v>13660207837.164137</v>
      </c>
      <c r="AJ262" s="68">
        <f t="shared" si="102"/>
        <v>21886.48335893789</v>
      </c>
      <c r="AK262" s="68">
        <f>MIN($AJ262*'Model Inputs &amp; Summary Results'!$F$26,'Model Inputs &amp; Summary Results'!$F$23)</f>
        <v>3000</v>
      </c>
      <c r="AL262" s="68">
        <f t="shared" si="103"/>
        <v>64111.127433635418</v>
      </c>
      <c r="AM262" s="68">
        <f t="shared" si="113"/>
        <v>61111.127433635418</v>
      </c>
      <c r="AN262" s="68">
        <f t="shared" si="104"/>
        <v>1872417000</v>
      </c>
      <c r="AO262" s="69">
        <f t="shared" si="105"/>
        <v>0.13707090128642685</v>
      </c>
      <c r="AP262" s="49" t="b">
        <f>AND(AM262&lt;'Model Inputs &amp; Summary Results'!$F$14,AO262&gt;=0.25)</f>
        <v>0</v>
      </c>
      <c r="AR262" s="68">
        <f t="shared" si="114"/>
        <v>4993272034.9877167</v>
      </c>
      <c r="AS262" s="68">
        <f t="shared" si="115"/>
        <v>8000.2564092096736</v>
      </c>
      <c r="AT262" s="68">
        <f>MIN($AS262*'Model Inputs &amp; Summary Results'!$F$26,'Model Inputs &amp; Summary Results'!$F$23)</f>
        <v>3000</v>
      </c>
      <c r="AU262" s="68">
        <f t="shared" si="116"/>
        <v>1872417000</v>
      </c>
      <c r="AV262" s="68">
        <f t="shared" si="117"/>
        <v>3120855034.9877167</v>
      </c>
      <c r="AX262" s="66">
        <f>'Model Inputs &amp; Summary Results'!$F$40*P262</f>
        <v>34512.588215999996</v>
      </c>
      <c r="AY262" s="66">
        <f>'Model Inputs &amp; Summary Results'!$F$41*Q262</f>
        <v>4670.5999999999995</v>
      </c>
      <c r="AZ262" s="66">
        <f>'Model Inputs &amp; Summary Results'!$F$42*R262</f>
        <v>44.495999999999995</v>
      </c>
      <c r="BA262" s="68">
        <f t="shared" si="106"/>
        <v>2199889266.5224109</v>
      </c>
      <c r="BB262" s="68">
        <f t="shared" si="118"/>
        <v>803968317.26379943</v>
      </c>
      <c r="BD262" s="68">
        <f t="shared" si="107"/>
        <v>17619.552813442882</v>
      </c>
      <c r="BE262" s="68">
        <f>MIN($BD262*'Model Inputs &amp; Summary Results'!$F$26,'Model Inputs &amp; Summary Results'!$F$23)</f>
        <v>3000</v>
      </c>
      <c r="BF262" s="68">
        <f t="shared" si="108"/>
        <v>49603.818699499308</v>
      </c>
      <c r="BG262" s="68">
        <f t="shared" si="121"/>
        <v>46603.818699499308</v>
      </c>
      <c r="BH262" s="68">
        <f t="shared" si="109"/>
        <v>374565000</v>
      </c>
      <c r="BI262" s="70">
        <f t="shared" si="110"/>
        <v>0.17026538821752291</v>
      </c>
      <c r="BJ262" s="49" t="b">
        <f>AND(BG262&lt;'Model Inputs &amp; Summary Results'!$F$14,BG262&lt;$BX$23,BI262&gt;=0.25)</f>
        <v>0</v>
      </c>
      <c r="BL262" s="68">
        <f t="shared" si="119"/>
        <v>6439.2160287036913</v>
      </c>
      <c r="BM262" s="68">
        <f>MIN($BL262*'Model Inputs &amp; Summary Results'!$F$26,'Model Inputs &amp; Summary Results'!$F$23)</f>
        <v>3000</v>
      </c>
      <c r="BN262" s="68">
        <f t="shared" si="120"/>
        <v>374565000</v>
      </c>
      <c r="BO262" s="68">
        <f t="shared" si="122"/>
        <v>1825324266.5224109</v>
      </c>
      <c r="BS262" s="49"/>
      <c r="BT262" s="49"/>
      <c r="BU262" s="49"/>
      <c r="BV262" s="49"/>
      <c r="BW262" s="49"/>
      <c r="BX262" s="49"/>
    </row>
    <row r="263" spans="1:76" x14ac:dyDescent="0.45">
      <c r="A263" s="49" t="str">
        <f t="shared" si="111"/>
        <v>TX</v>
      </c>
      <c r="B263" s="62">
        <v>0.96799999999999997</v>
      </c>
      <c r="C263" s="63" cm="1">
        <f t="array" ref="C263">_xlfn.IFNA(INDEX('Locations &amp; Fiber - Unserved'!$H:$H,MATCH(1,($A263='Locations &amp; Fiber - Unserved'!$A:$A)*($B263='Locations &amp; Fiber - Unserved'!$B:$B),0)),C262)</f>
        <v>0.24284708199999999</v>
      </c>
      <c r="D263" s="63" cm="1">
        <f t="array" ref="D263">_xlfn.IFNA(INDEX('Locations &amp; Fiber - Unserved'!$G:$G,MATCH(1,($A263='Locations &amp; Fiber - Unserved'!$A:$A)*($B263='Locations &amp; Fiber - Unserved'!$B:$B),0)),D262)</f>
        <v>0.75715291799999995</v>
      </c>
      <c r="E263" s="64" cm="1">
        <f t="array" ref="E263">_xlfn.IFNA(INDEX('Locations &amp; Fiber - Unserved'!$C:$C,MATCH(1,($A263='Locations &amp; Fiber - Unserved'!$A:$A)*($B263='Locations &amp; Fiber - Unserved'!$B:$B),0)),E262)</f>
        <v>624780</v>
      </c>
      <c r="F263" s="64" cm="1">
        <f t="array" ref="F263">_xlfn.IFNA(INDEX('Locations &amp; Fiber - Unserved'!$D:$D,MATCH(1,($A263='Locations &amp; Fiber - Unserved'!$A:$A)*($B263='Locations &amp; Fiber - Unserved'!$B:$B),0)),F262)</f>
        <v>112096.6205</v>
      </c>
      <c r="G263" s="65" cm="1">
        <f t="array" ref="G263">_xlfn.IFNA(INDEX('Locations &amp; Fiber - Unserved'!$F:$F,MATCH(1,($A263='Locations &amp; Fiber - Unserved'!$A:$A)*($B263='Locations &amp; Fiber - Unserved'!$B:$B),0)),G262)</f>
        <v>0.49191796799999998</v>
      </c>
      <c r="H263" s="65" cm="1">
        <f t="array" ref="H263">_xlfn.IFNA(INDEX('Locations &amp; Fiber - Unserved'!$E:$E,MATCH(1,($A263='Locations &amp; Fiber - Unserved'!$A:$A)*($B263='Locations &amp; Fiber - Unserved'!$B:$B),0)),H262)</f>
        <v>1.399308051</v>
      </c>
      <c r="I263" s="63" cm="1">
        <f t="array" ref="I263">_xlfn.IFNA(INDEX('Locations &amp; Fiber - Unserved'!$I:$I,MATCH(1,($A263='Locations &amp; Fiber - Unserved'!$A:$A)*($B263='Locations &amp; Fiber - Unserved'!$B:$B),0)),I262)</f>
        <v>0.95597347499999996</v>
      </c>
      <c r="J263" s="63" cm="1">
        <f t="array" ref="J263">_xlfn.IFNA(INDEX('Locations &amp; Fiber - Unserved'!$J:$J,MATCH(1,($A263='Locations &amp; Fiber - Unserved'!$A:$A)*($B263='Locations &amp; Fiber - Unserved'!$B:$B),0)),J262)</f>
        <v>4.3700000000000003E-2</v>
      </c>
      <c r="K263" s="63" cm="1">
        <f t="array" ref="K263">_xlfn.IFNA(INDEX('Locations &amp; Fiber - Unserved'!$K:$K,MATCH(1,($A263='Locations &amp; Fiber - Unserved'!$A:$A)*($B263='Locations &amp; Fiber - Unserved'!$B:$B),0)),K262)</f>
        <v>3.0299999999999999E-4</v>
      </c>
      <c r="L263" s="64" cm="1">
        <f t="array" ref="L263">_xlfn.IFNA(INDEX('Locations &amp; Fiber - Underserved'!$C:$C,MATCH(1,($A263='Locations &amp; Fiber - Underserved'!$A:$A)*($B263='Locations &amp; Fiber - Underserved'!$B:$B),0)),L262)</f>
        <v>124959</v>
      </c>
      <c r="M263" s="64" cm="1">
        <f t="array" ref="M263">_xlfn.IFNA(INDEX('Locations &amp; Fiber - Underserved'!$D:$D,MATCH(1,($A263='Locations &amp; Fiber - Underserved'!$A:$A)*($B263='Locations &amp; Fiber - Underserved'!$B:$B),0)),M262)</f>
        <v>20627.453939999999</v>
      </c>
      <c r="N263" s="65" cm="1">
        <f t="array" ref="N263">_xlfn.IFNA(INDEX('Locations &amp; Fiber - Underserved'!$F:$F,MATCH(1,($A263='Locations &amp; Fiber - Underserved'!$A:$A)*($B263='Locations &amp; Fiber - Underserved'!$B:$B),0)),N262)</f>
        <v>0.45316696299999998</v>
      </c>
      <c r="O263" s="72" cm="1">
        <f t="array" ref="O263">_xlfn.IFNA(INDEX('Locations &amp; Fiber - Underserved'!$E:$E,MATCH(1,($A263='Locations &amp; Fiber - Underserved'!$A:$A)*($B263='Locations &amp; Fiber - Underserved'!$B:$B),0)),O262)</f>
        <v>1.2891030139999999</v>
      </c>
      <c r="P263" s="63" cm="1">
        <f t="array" ref="P263">_xlfn.IFNA(INDEX('Locations &amp; Fiber - Underserved'!$I:$I,MATCH(1,($A263='Locations &amp; Fiber - Underserved'!$A:$A)*($B263='Locations &amp; Fiber - Underserved'!$B:$B),0)),P262)</f>
        <v>0.902466718</v>
      </c>
      <c r="Q263" s="63" cm="1">
        <f t="array" ref="Q263">_xlfn.IFNA(INDEX('Locations &amp; Fiber - Underserved'!$J:$J,MATCH(1,($A263='Locations &amp; Fiber - Underserved'!$A:$A)*($B263='Locations &amp; Fiber - Underserved'!$B:$B),0)),Q262)</f>
        <v>9.6699999999999994E-2</v>
      </c>
      <c r="R263" s="63" cm="1">
        <f t="array" ref="R263">_xlfn.IFNA(INDEX('Locations &amp; Fiber - Underserved'!$K:$K,MATCH(1,($A263='Locations &amp; Fiber - Underserved'!$A:$A)*($B263='Locations &amp; Fiber - Underserved'!$B:$B),0)),R262)</f>
        <v>8.6200000000000003E-4</v>
      </c>
      <c r="T263" s="66">
        <f>'Model Inputs &amp; Summary Results'!$F$44*I263</f>
        <v>44213.773218750001</v>
      </c>
      <c r="U263" s="66">
        <f>'Model Inputs &amp; Summary Results'!$F$45*J263</f>
        <v>2654.7750000000001</v>
      </c>
      <c r="V263" s="66">
        <f>'Model Inputs &amp; Summary Results'!$F$46*K263</f>
        <v>21.512999999999998</v>
      </c>
      <c r="W263" s="67">
        <f t="shared" si="94"/>
        <v>473054.00010804</v>
      </c>
      <c r="X263" s="67">
        <f t="shared" si="95"/>
        <v>232703.7624874188</v>
      </c>
      <c r="Y263" s="68">
        <f t="shared" si="96"/>
        <v>10911493668.868528</v>
      </c>
      <c r="Z263" s="68">
        <f t="shared" si="97"/>
        <v>3979760340.2806249</v>
      </c>
      <c r="AA263" s="66">
        <f>'Model Inputs &amp; Summary Results'!$F$40*I263</f>
        <v>36565.985418749995</v>
      </c>
      <c r="AB263" s="66">
        <f>'Model Inputs &amp; Summary Results'!$F$41*J263</f>
        <v>2108.5250000000001</v>
      </c>
      <c r="AC263" s="66">
        <f>'Model Inputs &amp; Summary Results'!$F$42*K263</f>
        <v>15.6045</v>
      </c>
      <c r="AD263" s="67">
        <f t="shared" si="98"/>
        <v>151725.99989196</v>
      </c>
      <c r="AE263" s="67">
        <f t="shared" si="99"/>
        <v>74636.74555962118</v>
      </c>
      <c r="AF263" s="68">
        <f t="shared" si="100"/>
        <v>2887704262.8632469</v>
      </c>
      <c r="AG263" s="68">
        <f t="shared" si="112"/>
        <v>1053235354.25688</v>
      </c>
      <c r="AI263" s="68">
        <f t="shared" si="101"/>
        <v>13799197931.731775</v>
      </c>
      <c r="AJ263" s="68">
        <f t="shared" si="102"/>
        <v>22086.491135650591</v>
      </c>
      <c r="AK263" s="68">
        <f>MIN($AJ263*'Model Inputs &amp; Summary Results'!$F$26,'Model Inputs &amp; Summary Results'!$F$23)</f>
        <v>3000</v>
      </c>
      <c r="AL263" s="68">
        <f t="shared" si="103"/>
        <v>65613.640175279754</v>
      </c>
      <c r="AM263" s="68">
        <f t="shared" si="113"/>
        <v>62613.640175279754</v>
      </c>
      <c r="AN263" s="68">
        <f t="shared" si="104"/>
        <v>1874340000</v>
      </c>
      <c r="AO263" s="69">
        <f t="shared" si="105"/>
        <v>0.13582963366949644</v>
      </c>
      <c r="AP263" s="49" t="b">
        <f>AND(AM263&lt;'Model Inputs &amp; Summary Results'!$F$14,AO263&gt;=0.25)</f>
        <v>0</v>
      </c>
      <c r="AR263" s="68">
        <f t="shared" si="114"/>
        <v>5032995694.5375051</v>
      </c>
      <c r="AS263" s="68">
        <f t="shared" si="115"/>
        <v>8055.6286925597897</v>
      </c>
      <c r="AT263" s="68">
        <f>MIN($AS263*'Model Inputs &amp; Summary Results'!$F$26,'Model Inputs &amp; Summary Results'!$F$23)</f>
        <v>3000</v>
      </c>
      <c r="AU263" s="68">
        <f t="shared" si="116"/>
        <v>1874340000</v>
      </c>
      <c r="AV263" s="68">
        <f t="shared" si="117"/>
        <v>3158655694.5375051</v>
      </c>
      <c r="AX263" s="66">
        <f>'Model Inputs &amp; Summary Results'!$F$40*P263</f>
        <v>34519.351963499998</v>
      </c>
      <c r="AY263" s="66">
        <f>'Model Inputs &amp; Summary Results'!$F$41*Q263</f>
        <v>4665.7749999999996</v>
      </c>
      <c r="AZ263" s="66">
        <f>'Model Inputs &amp; Summary Results'!$F$42*R263</f>
        <v>44.393000000000001</v>
      </c>
      <c r="BA263" s="68">
        <f t="shared" si="106"/>
        <v>2221461424.306601</v>
      </c>
      <c r="BB263" s="68">
        <f t="shared" si="118"/>
        <v>809205116.13540661</v>
      </c>
      <c r="BD263" s="68">
        <f t="shared" si="107"/>
        <v>17777.52242180716</v>
      </c>
      <c r="BE263" s="68">
        <f>MIN($BD263*'Model Inputs &amp; Summary Results'!$F$26,'Model Inputs &amp; Summary Results'!$F$23)</f>
        <v>3000</v>
      </c>
      <c r="BF263" s="68">
        <f t="shared" si="108"/>
        <v>50570.892422721008</v>
      </c>
      <c r="BG263" s="68">
        <f t="shared" si="121"/>
        <v>47570.892422721008</v>
      </c>
      <c r="BH263" s="68">
        <f t="shared" si="109"/>
        <v>374877000</v>
      </c>
      <c r="BI263" s="70">
        <f t="shared" si="110"/>
        <v>0.168752423921569</v>
      </c>
      <c r="BJ263" s="49" t="b">
        <f>AND(BG263&lt;'Model Inputs &amp; Summary Results'!$F$14,BG263&lt;$BX$23,BI263&gt;=0.25)</f>
        <v>0</v>
      </c>
      <c r="BL263" s="68">
        <f t="shared" si="119"/>
        <v>6475.7649799966921</v>
      </c>
      <c r="BM263" s="68">
        <f>MIN($BL263*'Model Inputs &amp; Summary Results'!$F$26,'Model Inputs &amp; Summary Results'!$F$23)</f>
        <v>3000</v>
      </c>
      <c r="BN263" s="68">
        <f t="shared" si="120"/>
        <v>374877000</v>
      </c>
      <c r="BO263" s="68">
        <f t="shared" si="122"/>
        <v>1846584424.306601</v>
      </c>
      <c r="BS263" s="49"/>
      <c r="BT263" s="49"/>
      <c r="BU263" s="49"/>
      <c r="BV263" s="49"/>
      <c r="BW263" s="49"/>
      <c r="BX263" s="49"/>
    </row>
    <row r="264" spans="1:76" x14ac:dyDescent="0.45">
      <c r="A264" s="49" t="str">
        <f t="shared" si="111"/>
        <v>TX</v>
      </c>
      <c r="B264" s="62">
        <v>0.96899999999999997</v>
      </c>
      <c r="C264" s="63" cm="1">
        <f t="array" ref="C264">_xlfn.IFNA(INDEX('Locations &amp; Fiber - Unserved'!$H:$H,MATCH(1,($A264='Locations &amp; Fiber - Unserved'!$A:$A)*($B264='Locations &amp; Fiber - Unserved'!$B:$B),0)),C263)</f>
        <v>0.242704584</v>
      </c>
      <c r="D264" s="63" cm="1">
        <f t="array" ref="D264">_xlfn.IFNA(INDEX('Locations &amp; Fiber - Unserved'!$G:$G,MATCH(1,($A264='Locations &amp; Fiber - Unserved'!$A:$A)*($B264='Locations &amp; Fiber - Unserved'!$B:$B),0)),D263)</f>
        <v>0.75729541600000005</v>
      </c>
      <c r="E264" s="64" cm="1">
        <f t="array" ref="E264">_xlfn.IFNA(INDEX('Locations &amp; Fiber - Unserved'!$C:$C,MATCH(1,($A264='Locations &amp; Fiber - Unserved'!$A:$A)*($B264='Locations &amp; Fiber - Unserved'!$B:$B),0)),E263)</f>
        <v>625427</v>
      </c>
      <c r="F264" s="64" cm="1">
        <f t="array" ref="F264">_xlfn.IFNA(INDEX('Locations &amp; Fiber - Unserved'!$D:$D,MATCH(1,($A264='Locations &amp; Fiber - Unserved'!$A:$A)*($B264='Locations &amp; Fiber - Unserved'!$B:$B),0)),F263)</f>
        <v>113012.3174</v>
      </c>
      <c r="G264" s="65" cm="1">
        <f t="array" ref="G264">_xlfn.IFNA(INDEX('Locations &amp; Fiber - Unserved'!$F:$F,MATCH(1,($A264='Locations &amp; Fiber - Unserved'!$A:$A)*($B264='Locations &amp; Fiber - Unserved'!$B:$B),0)),G263)</f>
        <v>0.49644530199999998</v>
      </c>
      <c r="H264" s="65" cm="1">
        <f t="array" ref="H264">_xlfn.IFNA(INDEX('Locations &amp; Fiber - Unserved'!$E:$E,MATCH(1,($A264='Locations &amp; Fiber - Unserved'!$A:$A)*($B264='Locations &amp; Fiber - Unserved'!$B:$B),0)),H263)</f>
        <v>1.4316660560000001</v>
      </c>
      <c r="I264" s="63" cm="1">
        <f t="array" ref="I264">_xlfn.IFNA(INDEX('Locations &amp; Fiber - Unserved'!$I:$I,MATCH(1,($A264='Locations &amp; Fiber - Unserved'!$A:$A)*($B264='Locations &amp; Fiber - Unserved'!$B:$B),0)),I263)</f>
        <v>0.95617308000000001</v>
      </c>
      <c r="J264" s="63" cm="1">
        <f t="array" ref="J264">_xlfn.IFNA(INDEX('Locations &amp; Fiber - Unserved'!$J:$J,MATCH(1,($A264='Locations &amp; Fiber - Unserved'!$A:$A)*($B264='Locations &amp; Fiber - Unserved'!$B:$B),0)),J263)</f>
        <v>4.3499999999999997E-2</v>
      </c>
      <c r="K264" s="63" cm="1">
        <f t="array" ref="K264">_xlfn.IFNA(INDEX('Locations &amp; Fiber - Unserved'!$K:$K,MATCH(1,($A264='Locations &amp; Fiber - Unserved'!$A:$A)*($B264='Locations &amp; Fiber - Unserved'!$B:$B),0)),K263)</f>
        <v>3.0200000000000002E-4</v>
      </c>
      <c r="L264" s="64" cm="1">
        <f t="array" ref="L264">_xlfn.IFNA(INDEX('Locations &amp; Fiber - Underserved'!$C:$C,MATCH(1,($A264='Locations &amp; Fiber - Underserved'!$A:$A)*($B264='Locations &amp; Fiber - Underserved'!$B:$B),0)),L263)</f>
        <v>125096</v>
      </c>
      <c r="M264" s="64" cm="1">
        <f t="array" ref="M264">_xlfn.IFNA(INDEX('Locations &amp; Fiber - Underserved'!$D:$D,MATCH(1,($A264='Locations &amp; Fiber - Underserved'!$A:$A)*($B264='Locations &amp; Fiber - Underserved'!$B:$B),0)),M263)</f>
        <v>20806.15986</v>
      </c>
      <c r="N264" s="65" cm="1">
        <f t="array" ref="N264">_xlfn.IFNA(INDEX('Locations &amp; Fiber - Underserved'!$F:$F,MATCH(1,($A264='Locations &amp; Fiber - Underserved'!$A:$A)*($B264='Locations &amp; Fiber - Underserved'!$B:$B),0)),N263)</f>
        <v>0.45675595899999999</v>
      </c>
      <c r="O264" s="72" cm="1">
        <f t="array" ref="O264">_xlfn.IFNA(INDEX('Locations &amp; Fiber - Underserved'!$E:$E,MATCH(1,($A264='Locations &amp; Fiber - Underserved'!$A:$A)*($B264='Locations &amp; Fiber - Underserved'!$B:$B),0)),O263)</f>
        <v>1.3260406199999999</v>
      </c>
      <c r="P264" s="63" cm="1">
        <f t="array" ref="P264">_xlfn.IFNA(INDEX('Locations &amp; Fiber - Underserved'!$I:$I,MATCH(1,($A264='Locations &amp; Fiber - Underserved'!$A:$A)*($B264='Locations &amp; Fiber - Underserved'!$B:$B),0)),P263)</f>
        <v>0.90283644299999999</v>
      </c>
      <c r="Q264" s="63" cm="1">
        <f t="array" ref="Q264">_xlfn.IFNA(INDEX('Locations &amp; Fiber - Underserved'!$J:$J,MATCH(1,($A264='Locations &amp; Fiber - Underserved'!$A:$A)*($B264='Locations &amp; Fiber - Underserved'!$B:$B),0)),Q263)</f>
        <v>9.6299999999999997E-2</v>
      </c>
      <c r="R264" s="63" cm="1">
        <f t="array" ref="R264">_xlfn.IFNA(INDEX('Locations &amp; Fiber - Underserved'!$K:$K,MATCH(1,($A264='Locations &amp; Fiber - Underserved'!$A:$A)*($B264='Locations &amp; Fiber - Underserved'!$B:$B),0)),R263)</f>
        <v>8.5700000000000001E-4</v>
      </c>
      <c r="T264" s="66">
        <f>'Model Inputs &amp; Summary Results'!$F$44*I264</f>
        <v>44223.004950000002</v>
      </c>
      <c r="U264" s="66">
        <f>'Model Inputs &amp; Summary Results'!$F$45*J264</f>
        <v>2642.625</v>
      </c>
      <c r="V264" s="66">
        <f>'Model Inputs &amp; Summary Results'!$F$46*K264</f>
        <v>21.442</v>
      </c>
      <c r="W264" s="67">
        <f t="shared" si="94"/>
        <v>473633.00014263205</v>
      </c>
      <c r="X264" s="67">
        <f t="shared" si="95"/>
        <v>235132.87779297499</v>
      </c>
      <c r="Y264" s="68">
        <f t="shared" si="96"/>
        <v>11024692158.889776</v>
      </c>
      <c r="Z264" s="68">
        <f t="shared" si="97"/>
        <v>4012769564.6993132</v>
      </c>
      <c r="AA264" s="66">
        <f>'Model Inputs &amp; Summary Results'!$F$40*I264</f>
        <v>36573.620309999998</v>
      </c>
      <c r="AB264" s="66">
        <f>'Model Inputs &amp; Summary Results'!$F$41*J264</f>
        <v>2098.875</v>
      </c>
      <c r="AC264" s="66">
        <f>'Model Inputs &amp; Summary Results'!$F$42*K264</f>
        <v>15.553000000000001</v>
      </c>
      <c r="AD264" s="67">
        <f t="shared" si="98"/>
        <v>151793.99985736801</v>
      </c>
      <c r="AE264" s="67">
        <f t="shared" si="99"/>
        <v>75357.418100979019</v>
      </c>
      <c r="AF264" s="68">
        <f t="shared" si="100"/>
        <v>2915431432.0075445</v>
      </c>
      <c r="AG264" s="68">
        <f t="shared" si="112"/>
        <v>1061159291.3180928</v>
      </c>
      <c r="AI264" s="68">
        <f t="shared" si="101"/>
        <v>13940123590.89732</v>
      </c>
      <c r="AJ264" s="68">
        <f t="shared" si="102"/>
        <v>22288.969921185559</v>
      </c>
      <c r="AK264" s="68">
        <f>MIN($AJ264*'Model Inputs &amp; Summary Results'!$F$26,'Model Inputs &amp; Summary Results'!$F$23)</f>
        <v>3000</v>
      </c>
      <c r="AL264" s="68">
        <f t="shared" si="103"/>
        <v>67126.629376044744</v>
      </c>
      <c r="AM264" s="68">
        <f t="shared" si="113"/>
        <v>64126.629376044744</v>
      </c>
      <c r="AN264" s="68">
        <f t="shared" si="104"/>
        <v>1876281000</v>
      </c>
      <c r="AO264" s="69">
        <f t="shared" si="105"/>
        <v>0.13459572203686787</v>
      </c>
      <c r="AP264" s="49" t="b">
        <f>AND(AM264&lt;'Model Inputs &amp; Summary Results'!$F$14,AO264&gt;=0.25)</f>
        <v>0</v>
      </c>
      <c r="AR264" s="68">
        <f t="shared" si="114"/>
        <v>5073928856.0174065</v>
      </c>
      <c r="AS264" s="68">
        <f t="shared" si="115"/>
        <v>8112.7435432391094</v>
      </c>
      <c r="AT264" s="68">
        <f>MIN($AS264*'Model Inputs &amp; Summary Results'!$F$26,'Model Inputs &amp; Summary Results'!$F$23)</f>
        <v>3000</v>
      </c>
      <c r="AU264" s="68">
        <f t="shared" si="116"/>
        <v>1876281000</v>
      </c>
      <c r="AV264" s="68">
        <f t="shared" si="117"/>
        <v>3197647856.0174065</v>
      </c>
      <c r="AX264" s="66">
        <f>'Model Inputs &amp; Summary Results'!$F$40*P264</f>
        <v>34533.49394475</v>
      </c>
      <c r="AY264" s="66">
        <f>'Model Inputs &amp; Summary Results'!$F$41*Q264</f>
        <v>4646.4749999999995</v>
      </c>
      <c r="AZ264" s="66">
        <f>'Model Inputs &amp; Summary Results'!$F$42*R264</f>
        <v>44.1355</v>
      </c>
      <c r="BA264" s="68">
        <f t="shared" si="106"/>
        <v>2241200351.1676345</v>
      </c>
      <c r="BB264" s="68">
        <f t="shared" si="118"/>
        <v>816102987.44280493</v>
      </c>
      <c r="BD264" s="68">
        <f t="shared" si="107"/>
        <v>17915.843441577945</v>
      </c>
      <c r="BE264" s="68">
        <f>MIN($BD264*'Model Inputs &amp; Summary Results'!$F$26,'Model Inputs &amp; Summary Results'!$F$23)</f>
        <v>3000</v>
      </c>
      <c r="BF264" s="68">
        <f t="shared" si="108"/>
        <v>52012.755776861035</v>
      </c>
      <c r="BG264" s="68">
        <f t="shared" si="121"/>
        <v>49012.755776861035</v>
      </c>
      <c r="BH264" s="68">
        <f t="shared" si="109"/>
        <v>375288000</v>
      </c>
      <c r="BI264" s="70">
        <f t="shared" si="110"/>
        <v>0.16744955434460829</v>
      </c>
      <c r="BJ264" s="49" t="b">
        <f>AND(BG264&lt;'Model Inputs &amp; Summary Results'!$F$14,BG264&lt;$BX$23,BI264&gt;=0.25)</f>
        <v>0</v>
      </c>
      <c r="BL264" s="68">
        <f t="shared" si="119"/>
        <v>6523.8136106894299</v>
      </c>
      <c r="BM264" s="68">
        <f>MIN($BL264*'Model Inputs &amp; Summary Results'!$F$26,'Model Inputs &amp; Summary Results'!$F$23)</f>
        <v>3000</v>
      </c>
      <c r="BN264" s="68">
        <f t="shared" si="120"/>
        <v>375288000</v>
      </c>
      <c r="BO264" s="68">
        <f t="shared" si="122"/>
        <v>1865912351.1676345</v>
      </c>
      <c r="BS264" s="49"/>
      <c r="BT264" s="49"/>
      <c r="BU264" s="49"/>
      <c r="BV264" s="49"/>
      <c r="BW264" s="49"/>
      <c r="BX264" s="49"/>
    </row>
    <row r="265" spans="1:76" x14ac:dyDescent="0.45">
      <c r="A265" s="49" t="str">
        <f t="shared" si="111"/>
        <v>TX</v>
      </c>
      <c r="B265" s="62">
        <v>0.97</v>
      </c>
      <c r="C265" s="63" cm="1">
        <f t="array" ref="C265">_xlfn.IFNA(INDEX('Locations &amp; Fiber - Unserved'!$H:$H,MATCH(1,($A265='Locations &amp; Fiber - Unserved'!$A:$A)*($B265='Locations &amp; Fiber - Unserved'!$B:$B),0)),C264)</f>
        <v>0.242614315</v>
      </c>
      <c r="D265" s="63" cm="1">
        <f t="array" ref="D265">_xlfn.IFNA(INDEX('Locations &amp; Fiber - Unserved'!$G:$G,MATCH(1,($A265='Locations &amp; Fiber - Unserved'!$A:$A)*($B265='Locations &amp; Fiber - Unserved'!$B:$B),0)),D264)</f>
        <v>0.75738568500000003</v>
      </c>
      <c r="E265" s="64" cm="1">
        <f t="array" ref="E265">_xlfn.IFNA(INDEX('Locations &amp; Fiber - Unserved'!$C:$C,MATCH(1,($A265='Locations &amp; Fiber - Unserved'!$A:$A)*($B265='Locations &amp; Fiber - Unserved'!$B:$B),0)),E264)</f>
        <v>626076</v>
      </c>
      <c r="F265" s="64" cm="1">
        <f t="array" ref="F265">_xlfn.IFNA(INDEX('Locations &amp; Fiber - Unserved'!$D:$D,MATCH(1,($A265='Locations &amp; Fiber - Unserved'!$A:$A)*($B265='Locations &amp; Fiber - Unserved'!$B:$B),0)),F264)</f>
        <v>113953.5497</v>
      </c>
      <c r="G265" s="65" cm="1">
        <f t="array" ref="G265">_xlfn.IFNA(INDEX('Locations &amp; Fiber - Unserved'!$F:$F,MATCH(1,($A265='Locations &amp; Fiber - Unserved'!$A:$A)*($B265='Locations &amp; Fiber - Unserved'!$B:$B),0)),G264)</f>
        <v>0.50100087500000001</v>
      </c>
      <c r="H265" s="65" cm="1">
        <f t="array" ref="H265">_xlfn.IFNA(INDEX('Locations &amp; Fiber - Unserved'!$E:$E,MATCH(1,($A265='Locations &amp; Fiber - Unserved'!$A:$A)*($B265='Locations &amp; Fiber - Unserved'!$B:$B),0)),H264)</f>
        <v>1.46783032</v>
      </c>
      <c r="I265" s="63" cm="1">
        <f t="array" ref="I265">_xlfn.IFNA(INDEX('Locations &amp; Fiber - Unserved'!$I:$I,MATCH(1,($A265='Locations &amp; Fiber - Unserved'!$A:$A)*($B265='Locations &amp; Fiber - Unserved'!$B:$B),0)),I264)</f>
        <v>0.95638935199999997</v>
      </c>
      <c r="J265" s="63" cm="1">
        <f t="array" ref="J265">_xlfn.IFNA(INDEX('Locations &amp; Fiber - Unserved'!$J:$J,MATCH(1,($A265='Locations &amp; Fiber - Unserved'!$A:$A)*($B265='Locations &amp; Fiber - Unserved'!$B:$B),0)),J264)</f>
        <v>4.3299999999999998E-2</v>
      </c>
      <c r="K265" s="63" cm="1">
        <f t="array" ref="K265">_xlfn.IFNA(INDEX('Locations &amp; Fiber - Unserved'!$K:$K,MATCH(1,($A265='Locations &amp; Fiber - Unserved'!$A:$A)*($B265='Locations &amp; Fiber - Unserved'!$B:$B),0)),K264)</f>
        <v>2.9999999999999997E-4</v>
      </c>
      <c r="L265" s="64" cm="1">
        <f t="array" ref="L265">_xlfn.IFNA(INDEX('Locations &amp; Fiber - Underserved'!$C:$C,MATCH(1,($A265='Locations &amp; Fiber - Underserved'!$A:$A)*($B265='Locations &amp; Fiber - Underserved'!$B:$B),0)),L264)</f>
        <v>125241</v>
      </c>
      <c r="M265" s="64" cm="1">
        <f t="array" ref="M265">_xlfn.IFNA(INDEX('Locations &amp; Fiber - Underserved'!$D:$D,MATCH(1,($A265='Locations &amp; Fiber - Underserved'!$A:$A)*($B265='Locations &amp; Fiber - Underserved'!$B:$B),0)),M264)</f>
        <v>21000.99569</v>
      </c>
      <c r="N265" s="65" cm="1">
        <f t="array" ref="N265">_xlfn.IFNA(INDEX('Locations &amp; Fiber - Underserved'!$F:$F,MATCH(1,($A265='Locations &amp; Fiber - Underserved'!$A:$A)*($B265='Locations &amp; Fiber - Underserved'!$B:$B),0)),N264)</f>
        <v>0.46121681599999997</v>
      </c>
      <c r="O265" s="72" cm="1">
        <f t="array" ref="O265">_xlfn.IFNA(INDEX('Locations &amp; Fiber - Underserved'!$E:$E,MATCH(1,($A265='Locations &amp; Fiber - Underserved'!$A:$A)*($B265='Locations &amp; Fiber - Underserved'!$B:$B),0)),O264)</f>
        <v>1.360714234</v>
      </c>
      <c r="P265" s="63" cm="1">
        <f t="array" ref="P265">_xlfn.IFNA(INDEX('Locations &amp; Fiber - Underserved'!$I:$I,MATCH(1,($A265='Locations &amp; Fiber - Underserved'!$A:$A)*($B265='Locations &amp; Fiber - Underserved'!$B:$B),0)),P264)</f>
        <v>0.90314501300000005</v>
      </c>
      <c r="Q265" s="63" cm="1">
        <f t="array" ref="Q265">_xlfn.IFNA(INDEX('Locations &amp; Fiber - Underserved'!$J:$J,MATCH(1,($A265='Locations &amp; Fiber - Underserved'!$A:$A)*($B265='Locations &amp; Fiber - Underserved'!$B:$B),0)),Q264)</f>
        <v>9.6000000000000002E-2</v>
      </c>
      <c r="R265" s="63" cm="1">
        <f t="array" ref="R265">_xlfn.IFNA(INDEX('Locations &amp; Fiber - Underserved'!$K:$K,MATCH(1,($A265='Locations &amp; Fiber - Underserved'!$A:$A)*($B265='Locations &amp; Fiber - Underserved'!$B:$B),0)),R264)</f>
        <v>8.6600000000000002E-4</v>
      </c>
      <c r="T265" s="66">
        <f>'Model Inputs &amp; Summary Results'!$F$44*I265</f>
        <v>44233.007529999995</v>
      </c>
      <c r="U265" s="66">
        <f>'Model Inputs &amp; Summary Results'!$F$45*J265</f>
        <v>2630.4749999999999</v>
      </c>
      <c r="V265" s="66">
        <f>'Model Inputs &amp; Summary Results'!$F$46*K265</f>
        <v>21.299999999999997</v>
      </c>
      <c r="W265" s="67">
        <f t="shared" si="94"/>
        <v>474181.00012206001</v>
      </c>
      <c r="X265" s="67">
        <f t="shared" si="95"/>
        <v>237565.09596952717</v>
      </c>
      <c r="Y265" s="68">
        <f t="shared" si="96"/>
        <v>11138187861.249861</v>
      </c>
      <c r="Z265" s="68">
        <f t="shared" si="97"/>
        <v>4046474953.3163829</v>
      </c>
      <c r="AA265" s="66">
        <f>'Model Inputs &amp; Summary Results'!$F$40*I265</f>
        <v>36581.892714000001</v>
      </c>
      <c r="AB265" s="66">
        <f>'Model Inputs &amp; Summary Results'!$F$41*J265</f>
        <v>2089.2249999999999</v>
      </c>
      <c r="AC265" s="66">
        <f>'Model Inputs &amp; Summary Results'!$F$42*K265</f>
        <v>15.45</v>
      </c>
      <c r="AD265" s="67">
        <f t="shared" si="98"/>
        <v>151894.99987793999</v>
      </c>
      <c r="AE265" s="67">
        <f t="shared" si="99"/>
        <v>76099.527846972836</v>
      </c>
      <c r="AF265" s="68">
        <f t="shared" si="100"/>
        <v>2944029537.0553432</v>
      </c>
      <c r="AG265" s="68">
        <f t="shared" si="112"/>
        <v>1069558345.7488275</v>
      </c>
      <c r="AI265" s="68">
        <f t="shared" si="101"/>
        <v>14082217398.305204</v>
      </c>
      <c r="AJ265" s="68">
        <f t="shared" si="102"/>
        <v>22492.824191160824</v>
      </c>
      <c r="AK265" s="68">
        <f>MIN($AJ265*'Model Inputs &amp; Summary Results'!$F$26,'Model Inputs &amp; Summary Results'!$F$23)</f>
        <v>3000</v>
      </c>
      <c r="AL265" s="68">
        <f t="shared" si="103"/>
        <v>68818.905344140308</v>
      </c>
      <c r="AM265" s="68">
        <f t="shared" si="113"/>
        <v>65818.905344140308</v>
      </c>
      <c r="AN265" s="68">
        <f t="shared" si="104"/>
        <v>1878228000</v>
      </c>
      <c r="AO265" s="69">
        <f t="shared" si="105"/>
        <v>0.13337587021103969</v>
      </c>
      <c r="AP265" s="49" t="b">
        <f>AND(AM265&lt;'Model Inputs &amp; Summary Results'!$F$14,AO265&gt;=0.25)</f>
        <v>0</v>
      </c>
      <c r="AR265" s="68">
        <f t="shared" si="114"/>
        <v>5116033299.0652103</v>
      </c>
      <c r="AS265" s="68">
        <f t="shared" si="115"/>
        <v>8171.5850776346806</v>
      </c>
      <c r="AT265" s="68">
        <f>MIN($AS265*'Model Inputs &amp; Summary Results'!$F$26,'Model Inputs &amp; Summary Results'!$F$23)</f>
        <v>3000</v>
      </c>
      <c r="AU265" s="68">
        <f t="shared" si="116"/>
        <v>1878228000</v>
      </c>
      <c r="AV265" s="68">
        <f t="shared" si="117"/>
        <v>3237805299.0652103</v>
      </c>
      <c r="AX265" s="66">
        <f>'Model Inputs &amp; Summary Results'!$F$40*P265</f>
        <v>34545.296747250002</v>
      </c>
      <c r="AY265" s="66">
        <f>'Model Inputs &amp; Summary Results'!$F$41*Q265</f>
        <v>4632</v>
      </c>
      <c r="AZ265" s="66">
        <f>'Model Inputs &amp; Summary Results'!$F$42*R265</f>
        <v>44.599000000000004</v>
      </c>
      <c r="BA265" s="68">
        <f t="shared" si="106"/>
        <v>2265584375.5414648</v>
      </c>
      <c r="BB265" s="68">
        <f t="shared" si="118"/>
        <v>823698863.54162669</v>
      </c>
      <c r="BD265" s="68">
        <f t="shared" si="107"/>
        <v>18089.797874030588</v>
      </c>
      <c r="BE265" s="68">
        <f>MIN($BD265*'Model Inputs &amp; Summary Results'!$F$26,'Model Inputs &amp; Summary Results'!$F$23)</f>
        <v>3000</v>
      </c>
      <c r="BF265" s="68">
        <f t="shared" si="108"/>
        <v>53369.791827747147</v>
      </c>
      <c r="BG265" s="68">
        <f t="shared" si="121"/>
        <v>50369.791827747147</v>
      </c>
      <c r="BH265" s="68">
        <f t="shared" si="109"/>
        <v>375723000</v>
      </c>
      <c r="BI265" s="70">
        <f t="shared" si="110"/>
        <v>0.16583933225184069</v>
      </c>
      <c r="BJ265" s="49" t="b">
        <f>AND(BG265&lt;'Model Inputs &amp; Summary Results'!$F$14,BG265&lt;$BX$23,BI265&gt;=0.25)</f>
        <v>0</v>
      </c>
      <c r="BL265" s="68">
        <f t="shared" si="119"/>
        <v>6576.9106246486908</v>
      </c>
      <c r="BM265" s="68">
        <f>MIN($BL265*'Model Inputs &amp; Summary Results'!$F$26,'Model Inputs &amp; Summary Results'!$F$23)</f>
        <v>3000</v>
      </c>
      <c r="BN265" s="68">
        <f t="shared" si="120"/>
        <v>375723000</v>
      </c>
      <c r="BO265" s="68">
        <f t="shared" si="122"/>
        <v>1889861375.5414648</v>
      </c>
      <c r="BS265" s="49"/>
      <c r="BT265" s="49"/>
      <c r="BU265" s="49"/>
      <c r="BV265" s="49"/>
      <c r="BW265" s="49"/>
      <c r="BX265" s="49"/>
    </row>
    <row r="266" spans="1:76" x14ac:dyDescent="0.45">
      <c r="A266" s="49" t="str">
        <f t="shared" si="111"/>
        <v>TX</v>
      </c>
      <c r="B266" s="62">
        <v>0.97099999999999997</v>
      </c>
      <c r="C266" s="63" cm="1">
        <f t="array" ref="C266">_xlfn.IFNA(INDEX('Locations &amp; Fiber - Unserved'!$H:$H,MATCH(1,($A266='Locations &amp; Fiber - Unserved'!$A:$A)*($B266='Locations &amp; Fiber - Unserved'!$B:$B),0)),C265)</f>
        <v>0.242486956</v>
      </c>
      <c r="D266" s="63" cm="1">
        <f t="array" ref="D266">_xlfn.IFNA(INDEX('Locations &amp; Fiber - Unserved'!$G:$G,MATCH(1,($A266='Locations &amp; Fiber - Unserved'!$A:$A)*($B266='Locations &amp; Fiber - Unserved'!$B:$B),0)),D265)</f>
        <v>0.75751304399999997</v>
      </c>
      <c r="E266" s="64" cm="1">
        <f t="array" ref="E266">_xlfn.IFNA(INDEX('Locations &amp; Fiber - Unserved'!$C:$C,MATCH(1,($A266='Locations &amp; Fiber - Unserved'!$A:$A)*($B266='Locations &amp; Fiber - Unserved'!$B:$B),0)),E265)</f>
        <v>626710</v>
      </c>
      <c r="F266" s="64" cm="1">
        <f t="array" ref="F266">_xlfn.IFNA(INDEX('Locations &amp; Fiber - Unserved'!$D:$D,MATCH(1,($A266='Locations &amp; Fiber - Unserved'!$A:$A)*($B266='Locations &amp; Fiber - Unserved'!$B:$B),0)),F265)</f>
        <v>114899.3374</v>
      </c>
      <c r="G266" s="65" cm="1">
        <f t="array" ref="G266">_xlfn.IFNA(INDEX('Locations &amp; Fiber - Unserved'!$F:$F,MATCH(1,($A266='Locations &amp; Fiber - Unserved'!$A:$A)*($B266='Locations &amp; Fiber - Unserved'!$B:$B),0)),G265)</f>
        <v>0.505777174</v>
      </c>
      <c r="H266" s="65" cm="1">
        <f t="array" ref="H266">_xlfn.IFNA(INDEX('Locations &amp; Fiber - Unserved'!$E:$E,MATCH(1,($A266='Locations &amp; Fiber - Unserved'!$A:$A)*($B266='Locations &amp; Fiber - Unserved'!$B:$B),0)),H265)</f>
        <v>1.514735411</v>
      </c>
      <c r="I266" s="63" cm="1">
        <f t="array" ref="I266">_xlfn.IFNA(INDEX('Locations &amp; Fiber - Unserved'!$I:$I,MATCH(1,($A266='Locations &amp; Fiber - Unserved'!$A:$A)*($B266='Locations &amp; Fiber - Unserved'!$B:$B),0)),I265)</f>
        <v>0.95660645499999997</v>
      </c>
      <c r="J266" s="63" cm="1">
        <f t="array" ref="J266">_xlfn.IFNA(INDEX('Locations &amp; Fiber - Unserved'!$J:$J,MATCH(1,($A266='Locations &amp; Fiber - Unserved'!$A:$A)*($B266='Locations &amp; Fiber - Unserved'!$B:$B),0)),J265)</f>
        <v>4.3099999999999999E-2</v>
      </c>
      <c r="K266" s="63" cm="1">
        <f t="array" ref="K266">_xlfn.IFNA(INDEX('Locations &amp; Fiber - Unserved'!$K:$K,MATCH(1,($A266='Locations &amp; Fiber - Unserved'!$A:$A)*($B266='Locations &amp; Fiber - Unserved'!$B:$B),0)),K265)</f>
        <v>2.99E-4</v>
      </c>
      <c r="L266" s="64" cm="1">
        <f t="array" ref="L266">_xlfn.IFNA(INDEX('Locations &amp; Fiber - Underserved'!$C:$C,MATCH(1,($A266='Locations &amp; Fiber - Underserved'!$A:$A)*($B266='Locations &amp; Fiber - Underserved'!$B:$B),0)),L265)</f>
        <v>125371</v>
      </c>
      <c r="M266" s="64" cm="1">
        <f t="array" ref="M266">_xlfn.IFNA(INDEX('Locations &amp; Fiber - Underserved'!$D:$D,MATCH(1,($A266='Locations &amp; Fiber - Underserved'!$A:$A)*($B266='Locations &amp; Fiber - Underserved'!$B:$B),0)),M265)</f>
        <v>21179.20364</v>
      </c>
      <c r="N266" s="65" cm="1">
        <f t="array" ref="N266">_xlfn.IFNA(INDEX('Locations &amp; Fiber - Underserved'!$F:$F,MATCH(1,($A266='Locations &amp; Fiber - Underserved'!$A:$A)*($B266='Locations &amp; Fiber - Underserved'!$B:$B),0)),N265)</f>
        <v>0.46604416300000001</v>
      </c>
      <c r="O266" s="72" cm="1">
        <f t="array" ref="O266">_xlfn.IFNA(INDEX('Locations &amp; Fiber - Underserved'!$E:$E,MATCH(1,($A266='Locations &amp; Fiber - Underserved'!$A:$A)*($B266='Locations &amp; Fiber - Underserved'!$B:$B),0)),O265)</f>
        <v>1.383744514</v>
      </c>
      <c r="P266" s="63" cm="1">
        <f t="array" ref="P266">_xlfn.IFNA(INDEX('Locations &amp; Fiber - Underserved'!$I:$I,MATCH(1,($A266='Locations &amp; Fiber - Underserved'!$A:$A)*($B266='Locations &amp; Fiber - Underserved'!$B:$B),0)),P265)</f>
        <v>0.90270295199999995</v>
      </c>
      <c r="Q266" s="63" cm="1">
        <f t="array" ref="Q266">_xlfn.IFNA(INDEX('Locations &amp; Fiber - Underserved'!$J:$J,MATCH(1,($A266='Locations &amp; Fiber - Underserved'!$A:$A)*($B266='Locations &amp; Fiber - Underserved'!$B:$B),0)),Q265)</f>
        <v>9.64E-2</v>
      </c>
      <c r="R266" s="63" cm="1">
        <f t="array" ref="R266">_xlfn.IFNA(INDEX('Locations &amp; Fiber - Underserved'!$K:$K,MATCH(1,($A266='Locations &amp; Fiber - Underserved'!$A:$A)*($B266='Locations &amp; Fiber - Underserved'!$B:$B),0)),R265)</f>
        <v>8.6200000000000003E-4</v>
      </c>
      <c r="T266" s="66">
        <f>'Model Inputs &amp; Summary Results'!$F$44*I266</f>
        <v>44243.048543749996</v>
      </c>
      <c r="U266" s="66">
        <f>'Model Inputs &amp; Summary Results'!$F$45*J266</f>
        <v>2618.3249999999998</v>
      </c>
      <c r="V266" s="66">
        <f>'Model Inputs &amp; Summary Results'!$F$46*K266</f>
        <v>21.228999999999999</v>
      </c>
      <c r="W266" s="67">
        <f t="shared" si="94"/>
        <v>474740.99980523996</v>
      </c>
      <c r="X266" s="67">
        <f t="shared" si="95"/>
        <v>240113.1612634288</v>
      </c>
      <c r="Y266" s="68">
        <f t="shared" si="96"/>
        <v>11257129905.036678</v>
      </c>
      <c r="Z266" s="68">
        <f t="shared" si="97"/>
        <v>4080556090.8152051</v>
      </c>
      <c r="AA266" s="66">
        <f>'Model Inputs &amp; Summary Results'!$F$40*I266</f>
        <v>36590.196903750002</v>
      </c>
      <c r="AB266" s="66">
        <f>'Model Inputs &amp; Summary Results'!$F$41*J266</f>
        <v>2079.5749999999998</v>
      </c>
      <c r="AC266" s="66">
        <f>'Model Inputs &amp; Summary Results'!$F$42*K266</f>
        <v>15.3985</v>
      </c>
      <c r="AD266" s="67">
        <f t="shared" si="98"/>
        <v>151969.00019476001</v>
      </c>
      <c r="AE266" s="67">
        <f t="shared" si="99"/>
        <v>76862.451454111171</v>
      </c>
      <c r="AF266" s="68">
        <f t="shared" si="100"/>
        <v>2973437032.1522527</v>
      </c>
      <c r="AG266" s="68">
        <f t="shared" si="112"/>
        <v>1077830379.0183389</v>
      </c>
      <c r="AI266" s="68">
        <f t="shared" si="101"/>
        <v>14230566937.188931</v>
      </c>
      <c r="AJ266" s="68">
        <f t="shared" si="102"/>
        <v>22706.781345740343</v>
      </c>
      <c r="AK266" s="68">
        <f>MIN($AJ266*'Model Inputs &amp; Summary Results'!$F$26,'Model Inputs &amp; Summary Results'!$F$23)</f>
        <v>3000</v>
      </c>
      <c r="AL266" s="68">
        <f t="shared" si="103"/>
        <v>71014.738232856791</v>
      </c>
      <c r="AM266" s="68">
        <f t="shared" si="113"/>
        <v>68014.738232856791</v>
      </c>
      <c r="AN266" s="68">
        <f t="shared" si="104"/>
        <v>1880130000</v>
      </c>
      <c r="AO266" s="69">
        <f t="shared" si="105"/>
        <v>0.13211912134622206</v>
      </c>
      <c r="AP266" s="49" t="b">
        <f>AND(AM266&lt;'Model Inputs &amp; Summary Results'!$F$14,AO266&gt;=0.25)</f>
        <v>0</v>
      </c>
      <c r="AR266" s="68">
        <f t="shared" si="114"/>
        <v>5158386469.8335438</v>
      </c>
      <c r="AS266" s="68">
        <f t="shared" si="115"/>
        <v>8230.8986131281508</v>
      </c>
      <c r="AT266" s="68">
        <f>MIN($AS266*'Model Inputs &amp; Summary Results'!$F$26,'Model Inputs &amp; Summary Results'!$F$23)</f>
        <v>3000</v>
      </c>
      <c r="AU266" s="68">
        <f t="shared" si="116"/>
        <v>1880130000</v>
      </c>
      <c r="AV266" s="68">
        <f t="shared" si="117"/>
        <v>3278256469.8335438</v>
      </c>
      <c r="AX266" s="66">
        <f>'Model Inputs &amp; Summary Results'!$F$40*P266</f>
        <v>34528.387913999999</v>
      </c>
      <c r="AY266" s="66">
        <f>'Model Inputs &amp; Summary Results'!$F$41*Q266</f>
        <v>4651.3</v>
      </c>
      <c r="AZ266" s="66">
        <f>'Model Inputs &amp; Summary Results'!$F$42*R266</f>
        <v>44.393000000000001</v>
      </c>
      <c r="BA266" s="68">
        <f t="shared" si="106"/>
        <v>2291801181.9949679</v>
      </c>
      <c r="BB266" s="68">
        <f t="shared" si="118"/>
        <v>830734797.26944327</v>
      </c>
      <c r="BD266" s="68">
        <f t="shared" si="107"/>
        <v>18280.153959009403</v>
      </c>
      <c r="BE266" s="68">
        <f>MIN($BD266*'Model Inputs &amp; Summary Results'!$F$26,'Model Inputs &amp; Summary Results'!$F$23)</f>
        <v>3000</v>
      </c>
      <c r="BF266" s="68">
        <f t="shared" si="108"/>
        <v>54276.106781439601</v>
      </c>
      <c r="BG266" s="68">
        <f t="shared" si="121"/>
        <v>51276.106781439601</v>
      </c>
      <c r="BH266" s="68">
        <f t="shared" si="109"/>
        <v>376113000</v>
      </c>
      <c r="BI266" s="70">
        <f t="shared" si="110"/>
        <v>0.16411240335978927</v>
      </c>
      <c r="BJ266" s="49" t="b">
        <f>AND(BG266&lt;'Model Inputs &amp; Summary Results'!$F$14,BG266&lt;$BX$23,BI266&gt;=0.25)</f>
        <v>0</v>
      </c>
      <c r="BL266" s="68">
        <f t="shared" si="119"/>
        <v>6626.2117815877937</v>
      </c>
      <c r="BM266" s="68">
        <f>MIN($BL266*'Model Inputs &amp; Summary Results'!$F$26,'Model Inputs &amp; Summary Results'!$F$23)</f>
        <v>3000</v>
      </c>
      <c r="BN266" s="68">
        <f t="shared" si="120"/>
        <v>376113000</v>
      </c>
      <c r="BO266" s="68">
        <f t="shared" si="122"/>
        <v>1915688181.9949679</v>
      </c>
      <c r="BS266" s="49"/>
      <c r="BT266" s="49"/>
      <c r="BU266" s="49"/>
      <c r="BV266" s="49"/>
      <c r="BW266" s="49"/>
      <c r="BX266" s="49"/>
    </row>
    <row r="267" spans="1:76" x14ac:dyDescent="0.45">
      <c r="A267" s="49" t="str">
        <f t="shared" si="111"/>
        <v>TX</v>
      </c>
      <c r="B267" s="62">
        <v>0.97199999999999998</v>
      </c>
      <c r="C267" s="63" cm="1">
        <f t="array" ref="C267">_xlfn.IFNA(INDEX('Locations &amp; Fiber - Unserved'!$H:$H,MATCH(1,($A267='Locations &amp; Fiber - Unserved'!$A:$A)*($B267='Locations &amp; Fiber - Unserved'!$B:$B),0)),C266)</f>
        <v>0.24239598600000001</v>
      </c>
      <c r="D267" s="63" cm="1">
        <f t="array" ref="D267">_xlfn.IFNA(INDEX('Locations &amp; Fiber - Unserved'!$G:$G,MATCH(1,($A267='Locations &amp; Fiber - Unserved'!$A:$A)*($B267='Locations &amp; Fiber - Unserved'!$B:$B),0)),D266)</f>
        <v>0.75760401399999999</v>
      </c>
      <c r="E267" s="64" cm="1">
        <f t="array" ref="E267">_xlfn.IFNA(INDEX('Locations &amp; Fiber - Unserved'!$C:$C,MATCH(1,($A267='Locations &amp; Fiber - Unserved'!$A:$A)*($B267='Locations &amp; Fiber - Unserved'!$B:$B),0)),E266)</f>
        <v>627366</v>
      </c>
      <c r="F267" s="64" cm="1">
        <f t="array" ref="F267">_xlfn.IFNA(INDEX('Locations &amp; Fiber - Unserved'!$D:$D,MATCH(1,($A267='Locations &amp; Fiber - Unserved'!$A:$A)*($B267='Locations &amp; Fiber - Unserved'!$B:$B),0)),F266)</f>
        <v>115912.1713</v>
      </c>
      <c r="G267" s="65" cm="1">
        <f t="array" ref="G267">_xlfn.IFNA(INDEX('Locations &amp; Fiber - Unserved'!$F:$F,MATCH(1,($A267='Locations &amp; Fiber - Unserved'!$A:$A)*($B267='Locations &amp; Fiber - Unserved'!$B:$B),0)),G266)</f>
        <v>0.510548895</v>
      </c>
      <c r="H267" s="65" cm="1">
        <f t="array" ref="H267">_xlfn.IFNA(INDEX('Locations &amp; Fiber - Unserved'!$E:$E,MATCH(1,($A267='Locations &amp; Fiber - Unserved'!$A:$A)*($B267='Locations &amp; Fiber - Unserved'!$B:$B),0)),H266)</f>
        <v>1.571655885</v>
      </c>
      <c r="I267" s="63" cm="1">
        <f t="array" ref="I267">_xlfn.IFNA(INDEX('Locations &amp; Fiber - Unserved'!$I:$I,MATCH(1,($A267='Locations &amp; Fiber - Unserved'!$A:$A)*($B267='Locations &amp; Fiber - Unserved'!$B:$B),0)),I266)</f>
        <v>0.95679366300000002</v>
      </c>
      <c r="J267" s="63" cm="1">
        <f t="array" ref="J267">_xlfn.IFNA(INDEX('Locations &amp; Fiber - Unserved'!$J:$J,MATCH(1,($A267='Locations &amp; Fiber - Unserved'!$A:$A)*($B267='Locations &amp; Fiber - Unserved'!$B:$B),0)),J266)</f>
        <v>4.2900000000000001E-2</v>
      </c>
      <c r="K267" s="63" cm="1">
        <f t="array" ref="K267">_xlfn.IFNA(INDEX('Locations &amp; Fiber - Unserved'!$K:$K,MATCH(1,($A267='Locations &amp; Fiber - Unserved'!$A:$A)*($B267='Locations &amp; Fiber - Unserved'!$B:$B),0)),K266)</f>
        <v>2.9799999999999998E-4</v>
      </c>
      <c r="L267" s="64" cm="1">
        <f t="array" ref="L267">_xlfn.IFNA(INDEX('Locations &amp; Fiber - Underserved'!$C:$C,MATCH(1,($A267='Locations &amp; Fiber - Underserved'!$A:$A)*($B267='Locations &amp; Fiber - Underserved'!$B:$B),0)),L266)</f>
        <v>125500</v>
      </c>
      <c r="M267" s="64" cm="1">
        <f t="array" ref="M267">_xlfn.IFNA(INDEX('Locations &amp; Fiber - Underserved'!$D:$D,MATCH(1,($A267='Locations &amp; Fiber - Underserved'!$A:$A)*($B267='Locations &amp; Fiber - Underserved'!$B:$B),0)),M266)</f>
        <v>21359.914850000001</v>
      </c>
      <c r="N267" s="65" cm="1">
        <f t="array" ref="N267">_xlfn.IFNA(INDEX('Locations &amp; Fiber - Underserved'!$F:$F,MATCH(1,($A267='Locations &amp; Fiber - Underserved'!$A:$A)*($B267='Locations &amp; Fiber - Underserved'!$B:$B),0)),N266)</f>
        <v>0.47054953599999999</v>
      </c>
      <c r="O267" s="72" cm="1">
        <f t="array" ref="O267">_xlfn.IFNA(INDEX('Locations &amp; Fiber - Underserved'!$E:$E,MATCH(1,($A267='Locations &amp; Fiber - Underserved'!$A:$A)*($B267='Locations &amp; Fiber - Underserved'!$B:$B),0)),O266)</f>
        <v>1.41684107</v>
      </c>
      <c r="P267" s="63" cm="1">
        <f t="array" ref="P267">_xlfn.IFNA(INDEX('Locations &amp; Fiber - Underserved'!$I:$I,MATCH(1,($A267='Locations &amp; Fiber - Underserved'!$A:$A)*($B267='Locations &amp; Fiber - Underserved'!$B:$B),0)),P266)</f>
        <v>0.90317493699999996</v>
      </c>
      <c r="Q267" s="63" cm="1">
        <f t="array" ref="Q267">_xlfn.IFNA(INDEX('Locations &amp; Fiber - Underserved'!$J:$J,MATCH(1,($A267='Locations &amp; Fiber - Underserved'!$A:$A)*($B267='Locations &amp; Fiber - Underserved'!$B:$B),0)),Q266)</f>
        <v>9.6000000000000002E-2</v>
      </c>
      <c r="R267" s="63" cm="1">
        <f t="array" ref="R267">_xlfn.IFNA(INDEX('Locations &amp; Fiber - Underserved'!$K:$K,MATCH(1,($A267='Locations &amp; Fiber - Underserved'!$A:$A)*($B267='Locations &amp; Fiber - Underserved'!$B:$B),0)),R266)</f>
        <v>8.5700000000000001E-4</v>
      </c>
      <c r="T267" s="66">
        <f>'Model Inputs &amp; Summary Results'!$F$44*I267</f>
        <v>44251.70691375</v>
      </c>
      <c r="U267" s="66">
        <f>'Model Inputs &amp; Summary Results'!$F$45*J267</f>
        <v>2606.1750000000002</v>
      </c>
      <c r="V267" s="66">
        <f>'Model Inputs &amp; Summary Results'!$F$46*K267</f>
        <v>21.157999999999998</v>
      </c>
      <c r="W267" s="67">
        <f t="shared" si="94"/>
        <v>475294.99984712398</v>
      </c>
      <c r="X267" s="67">
        <f t="shared" si="95"/>
        <v>242661.33697097431</v>
      </c>
      <c r="Y267" s="68">
        <f t="shared" si="96"/>
        <v>11375730501.386246</v>
      </c>
      <c r="Z267" s="68">
        <f t="shared" si="97"/>
        <v>4116707560.042686</v>
      </c>
      <c r="AA267" s="66">
        <f>'Model Inputs &amp; Summary Results'!$F$40*I267</f>
        <v>36597.357609749997</v>
      </c>
      <c r="AB267" s="66">
        <f>'Model Inputs &amp; Summary Results'!$F$41*J267</f>
        <v>2069.9250000000002</v>
      </c>
      <c r="AC267" s="66">
        <f>'Model Inputs &amp; Summary Results'!$F$42*K267</f>
        <v>15.347</v>
      </c>
      <c r="AD267" s="67">
        <f t="shared" si="98"/>
        <v>152071.00015287602</v>
      </c>
      <c r="AE267" s="67">
        <f t="shared" si="99"/>
        <v>77639.681089595688</v>
      </c>
      <c r="AF267" s="68">
        <f t="shared" si="100"/>
        <v>3003307026.6079416</v>
      </c>
      <c r="AG267" s="68">
        <f t="shared" si="112"/>
        <v>1086852113.8101494</v>
      </c>
      <c r="AI267" s="68">
        <f t="shared" si="101"/>
        <v>14379037527.994186</v>
      </c>
      <c r="AJ267" s="68">
        <f t="shared" si="102"/>
        <v>22919.695246465679</v>
      </c>
      <c r="AK267" s="68">
        <f>MIN($AJ267*'Model Inputs &amp; Summary Results'!$F$26,'Model Inputs &amp; Summary Results'!$F$23)</f>
        <v>3000</v>
      </c>
      <c r="AL267" s="68">
        <f t="shared" si="103"/>
        <v>73677.718963595093</v>
      </c>
      <c r="AM267" s="68">
        <f t="shared" si="113"/>
        <v>70677.718963595093</v>
      </c>
      <c r="AN267" s="68">
        <f t="shared" si="104"/>
        <v>1882098000</v>
      </c>
      <c r="AO267" s="69">
        <f t="shared" si="105"/>
        <v>0.13089179274591856</v>
      </c>
      <c r="AP267" s="49" t="b">
        <f>AND(AM267&lt;'Model Inputs &amp; Summary Results'!$F$14,AO267&gt;=0.25)</f>
        <v>0</v>
      </c>
      <c r="AR267" s="68">
        <f t="shared" si="114"/>
        <v>5203559673.8528357</v>
      </c>
      <c r="AS267" s="68">
        <f t="shared" si="115"/>
        <v>8294.2965889972293</v>
      </c>
      <c r="AT267" s="68">
        <f>MIN($AS267*'Model Inputs &amp; Summary Results'!$F$26,'Model Inputs &amp; Summary Results'!$F$23)</f>
        <v>3000</v>
      </c>
      <c r="AU267" s="68">
        <f t="shared" si="116"/>
        <v>1882098000</v>
      </c>
      <c r="AV267" s="68">
        <f t="shared" si="117"/>
        <v>3321461673.8528357</v>
      </c>
      <c r="AX267" s="66">
        <f>'Model Inputs &amp; Summary Results'!$F$40*P267</f>
        <v>34546.441340249999</v>
      </c>
      <c r="AY267" s="66">
        <f>'Model Inputs &amp; Summary Results'!$F$41*Q267</f>
        <v>4632</v>
      </c>
      <c r="AZ267" s="66">
        <f>'Model Inputs &amp; Summary Results'!$F$42*R267</f>
        <v>44.1355</v>
      </c>
      <c r="BA267" s="68">
        <f t="shared" si="106"/>
        <v>2316248749.2794495</v>
      </c>
      <c r="BB267" s="68">
        <f t="shared" si="118"/>
        <v>837790901.50532198</v>
      </c>
      <c r="BD267" s="68">
        <f t="shared" si="107"/>
        <v>18456.16533290398</v>
      </c>
      <c r="BE267" s="68">
        <f>MIN($BD267*'Model Inputs &amp; Summary Results'!$F$26,'Model Inputs &amp; Summary Results'!$F$23)</f>
        <v>3000</v>
      </c>
      <c r="BF267" s="68">
        <f t="shared" si="108"/>
        <v>55572.157738497022</v>
      </c>
      <c r="BG267" s="68">
        <f t="shared" si="121"/>
        <v>52572.157738497022</v>
      </c>
      <c r="BH267" s="68">
        <f t="shared" si="109"/>
        <v>376500000</v>
      </c>
      <c r="BI267" s="70">
        <f t="shared" si="110"/>
        <v>0.16254730849487714</v>
      </c>
      <c r="BJ267" s="49" t="b">
        <f>AND(BG267&lt;'Model Inputs &amp; Summary Results'!$F$14,BG267&lt;$BX$23,BI267&gt;=0.25)</f>
        <v>0</v>
      </c>
      <c r="BL267" s="68">
        <f t="shared" si="119"/>
        <v>6675.6247131898162</v>
      </c>
      <c r="BM267" s="68">
        <f>MIN($BL267*'Model Inputs &amp; Summary Results'!$F$26,'Model Inputs &amp; Summary Results'!$F$23)</f>
        <v>3000</v>
      </c>
      <c r="BN267" s="68">
        <f t="shared" si="120"/>
        <v>376500000</v>
      </c>
      <c r="BO267" s="68">
        <f t="shared" si="122"/>
        <v>1939748749.2794495</v>
      </c>
      <c r="BS267" s="49"/>
      <c r="BT267" s="49"/>
      <c r="BU267" s="49"/>
      <c r="BV267" s="49"/>
      <c r="BW267" s="49"/>
      <c r="BX267" s="49"/>
    </row>
    <row r="268" spans="1:76" x14ac:dyDescent="0.45">
      <c r="A268" s="49" t="str">
        <f t="shared" si="111"/>
        <v>TX</v>
      </c>
      <c r="B268" s="62">
        <v>0.97299999999999998</v>
      </c>
      <c r="C268" s="63" cm="1">
        <f t="array" ref="C268">_xlfn.IFNA(INDEX('Locations &amp; Fiber - Unserved'!$H:$H,MATCH(1,($A268='Locations &amp; Fiber - Unserved'!$A:$A)*($B268='Locations &amp; Fiber - Unserved'!$B:$B),0)),C267)</f>
        <v>0.24231045500000001</v>
      </c>
      <c r="D268" s="63" cm="1">
        <f t="array" ref="D268">_xlfn.IFNA(INDEX('Locations &amp; Fiber - Unserved'!$G:$G,MATCH(1,($A268='Locations &amp; Fiber - Unserved'!$A:$A)*($B268='Locations &amp; Fiber - Unserved'!$B:$B),0)),D267)</f>
        <v>0.75768954499999996</v>
      </c>
      <c r="E268" s="64" cm="1">
        <f t="array" ref="E268">_xlfn.IFNA(INDEX('Locations &amp; Fiber - Unserved'!$C:$C,MATCH(1,($A268='Locations &amp; Fiber - Unserved'!$A:$A)*($B268='Locations &amp; Fiber - Unserved'!$B:$B),0)),E267)</f>
        <v>627963</v>
      </c>
      <c r="F268" s="64" cm="1">
        <f t="array" ref="F268">_xlfn.IFNA(INDEX('Locations &amp; Fiber - Unserved'!$D:$D,MATCH(1,($A268='Locations &amp; Fiber - Unserved'!$A:$A)*($B268='Locations &amp; Fiber - Unserved'!$B:$B),0)),F267)</f>
        <v>116865.8691</v>
      </c>
      <c r="G268" s="65" cm="1">
        <f t="array" ref="G268">_xlfn.IFNA(INDEX('Locations &amp; Fiber - Unserved'!$F:$F,MATCH(1,($A268='Locations &amp; Fiber - Unserved'!$A:$A)*($B268='Locations &amp; Fiber - Unserved'!$B:$B),0)),G267)</f>
        <v>0.515653574</v>
      </c>
      <c r="H268" s="65" cm="1">
        <f t="array" ref="H268">_xlfn.IFNA(INDEX('Locations &amp; Fiber - Unserved'!$E:$E,MATCH(1,($A268='Locations &amp; Fiber - Unserved'!$A:$A)*($B268='Locations &amp; Fiber - Unserved'!$B:$B),0)),H267)</f>
        <v>1.619465723</v>
      </c>
      <c r="I268" s="63" cm="1">
        <f t="array" ref="I268">_xlfn.IFNA(INDEX('Locations &amp; Fiber - Unserved'!$I:$I,MATCH(1,($A268='Locations &amp; Fiber - Unserved'!$A:$A)*($B268='Locations &amp; Fiber - Unserved'!$B:$B),0)),I267)</f>
        <v>0.95699202500000002</v>
      </c>
      <c r="J268" s="63" cm="1">
        <f t="array" ref="J268">_xlfn.IFNA(INDEX('Locations &amp; Fiber - Unserved'!$J:$J,MATCH(1,($A268='Locations &amp; Fiber - Unserved'!$A:$A)*($B268='Locations &amp; Fiber - Unserved'!$B:$B),0)),J267)</f>
        <v>4.2700000000000002E-2</v>
      </c>
      <c r="K268" s="63" cm="1">
        <f t="array" ref="K268">_xlfn.IFNA(INDEX('Locations &amp; Fiber - Unserved'!$K:$K,MATCH(1,($A268='Locations &amp; Fiber - Unserved'!$A:$A)*($B268='Locations &amp; Fiber - Unserved'!$B:$B),0)),K267)</f>
        <v>2.9599999999999998E-4</v>
      </c>
      <c r="L268" s="64" cm="1">
        <f t="array" ref="L268">_xlfn.IFNA(INDEX('Locations &amp; Fiber - Underserved'!$C:$C,MATCH(1,($A268='Locations &amp; Fiber - Underserved'!$A:$A)*($B268='Locations &amp; Fiber - Underserved'!$B:$B),0)),L267)</f>
        <v>125627</v>
      </c>
      <c r="M268" s="64" cm="1">
        <f t="array" ref="M268">_xlfn.IFNA(INDEX('Locations &amp; Fiber - Underserved'!$D:$D,MATCH(1,($A268='Locations &amp; Fiber - Underserved'!$A:$A)*($B268='Locations &amp; Fiber - Underserved'!$B:$B),0)),M267)</f>
        <v>21542.258570000002</v>
      </c>
      <c r="N268" s="65" cm="1">
        <f t="array" ref="N268">_xlfn.IFNA(INDEX('Locations &amp; Fiber - Underserved'!$F:$F,MATCH(1,($A268='Locations &amp; Fiber - Underserved'!$A:$A)*($B268='Locations &amp; Fiber - Underserved'!$B:$B),0)),N267)</f>
        <v>0.475162894</v>
      </c>
      <c r="O268" s="72" cm="1">
        <f t="array" ref="O268">_xlfn.IFNA(INDEX('Locations &amp; Fiber - Underserved'!$E:$E,MATCH(1,($A268='Locations &amp; Fiber - Underserved'!$A:$A)*($B268='Locations &amp; Fiber - Underserved'!$B:$B),0)),O267)</f>
        <v>1.4521369669999999</v>
      </c>
      <c r="P268" s="63" cm="1">
        <f t="array" ref="P268">_xlfn.IFNA(INDEX('Locations &amp; Fiber - Underserved'!$I:$I,MATCH(1,($A268='Locations &amp; Fiber - Underserved'!$A:$A)*($B268='Locations &amp; Fiber - Underserved'!$B:$B),0)),P267)</f>
        <v>0.90377591700000004</v>
      </c>
      <c r="Q268" s="63" cm="1">
        <f t="array" ref="Q268">_xlfn.IFNA(INDEX('Locations &amp; Fiber - Underserved'!$J:$J,MATCH(1,($A268='Locations &amp; Fiber - Underserved'!$A:$A)*($B268='Locations &amp; Fiber - Underserved'!$B:$B),0)),Q267)</f>
        <v>9.5399999999999999E-2</v>
      </c>
      <c r="R268" s="63" cm="1">
        <f t="array" ref="R268">_xlfn.IFNA(INDEX('Locations &amp; Fiber - Underserved'!$K:$K,MATCH(1,($A268='Locations &amp; Fiber - Underserved'!$A:$A)*($B268='Locations &amp; Fiber - Underserved'!$B:$B),0)),R267)</f>
        <v>8.5599999999999999E-4</v>
      </c>
      <c r="T268" s="66">
        <f>'Model Inputs &amp; Summary Results'!$F$44*I268</f>
        <v>44260.881156249998</v>
      </c>
      <c r="U268" s="66">
        <f>'Model Inputs &amp; Summary Results'!$F$45*J268</f>
        <v>2594.0250000000001</v>
      </c>
      <c r="V268" s="66">
        <f>'Model Inputs &amp; Summary Results'!$F$46*K268</f>
        <v>21.015999999999998</v>
      </c>
      <c r="W268" s="67">
        <f t="shared" si="94"/>
        <v>475800.99974683498</v>
      </c>
      <c r="X268" s="67">
        <f t="shared" si="95"/>
        <v>245348.48603222854</v>
      </c>
      <c r="Y268" s="68">
        <f t="shared" si="96"/>
        <v>11500936532.400536</v>
      </c>
      <c r="Z268" s="68">
        <f t="shared" si="97"/>
        <v>4150771366.9042873</v>
      </c>
      <c r="AA268" s="66">
        <f>'Model Inputs &amp; Summary Results'!$F$40*I268</f>
        <v>36604.944956250001</v>
      </c>
      <c r="AB268" s="66">
        <f>'Model Inputs &amp; Summary Results'!$F$41*J268</f>
        <v>2060.2750000000001</v>
      </c>
      <c r="AC268" s="66">
        <f>'Model Inputs &amp; Summary Results'!$F$42*K268</f>
        <v>15.244</v>
      </c>
      <c r="AD268" s="67">
        <f t="shared" si="98"/>
        <v>152162.000253165</v>
      </c>
      <c r="AE268" s="67">
        <f t="shared" si="99"/>
        <v>78462.879257533437</v>
      </c>
      <c r="AF268" s="68">
        <f t="shared" si="100"/>
        <v>3034980573.0246181</v>
      </c>
      <c r="AG268" s="68">
        <f t="shared" si="112"/>
        <v>1095346489.9255409</v>
      </c>
      <c r="AI268" s="68">
        <f t="shared" si="101"/>
        <v>14535917105.425154</v>
      </c>
      <c r="AJ268" s="68">
        <f t="shared" si="102"/>
        <v>23147.728616853467</v>
      </c>
      <c r="AK268" s="68">
        <f>MIN($AJ268*'Model Inputs &amp; Summary Results'!$F$26,'Model Inputs &amp; Summary Results'!$F$23)</f>
        <v>3000</v>
      </c>
      <c r="AL268" s="68">
        <f t="shared" si="103"/>
        <v>75913.949166063132</v>
      </c>
      <c r="AM268" s="68">
        <f t="shared" si="113"/>
        <v>72913.949166063132</v>
      </c>
      <c r="AN268" s="68">
        <f t="shared" si="104"/>
        <v>1883889000</v>
      </c>
      <c r="AO268" s="69">
        <f t="shared" si="105"/>
        <v>0.1296023488808207</v>
      </c>
      <c r="AP268" s="49" t="b">
        <f>AND(AM268&lt;'Model Inputs &amp; Summary Results'!$F$14,AO268&gt;=0.25)</f>
        <v>0</v>
      </c>
      <c r="AR268" s="68">
        <f t="shared" si="114"/>
        <v>5246117856.8298283</v>
      </c>
      <c r="AS268" s="68">
        <f t="shared" si="115"/>
        <v>8354.1830598774577</v>
      </c>
      <c r="AT268" s="68">
        <f>MIN($AS268*'Model Inputs &amp; Summary Results'!$F$26,'Model Inputs &amp; Summary Results'!$F$23)</f>
        <v>3000</v>
      </c>
      <c r="AU268" s="68">
        <f t="shared" si="116"/>
        <v>1883889000</v>
      </c>
      <c r="AV268" s="68">
        <f t="shared" si="117"/>
        <v>3362228856.8298283</v>
      </c>
      <c r="AX268" s="66">
        <f>'Model Inputs &amp; Summary Results'!$F$40*P268</f>
        <v>34569.428825250005</v>
      </c>
      <c r="AY268" s="66">
        <f>'Model Inputs &amp; Summary Results'!$F$41*Q268</f>
        <v>4603.05</v>
      </c>
      <c r="AZ268" s="66">
        <f>'Model Inputs &amp; Summary Results'!$F$42*R268</f>
        <v>44.083999999999996</v>
      </c>
      <c r="BA268" s="68">
        <f t="shared" si="106"/>
        <v>2340965613.7862825</v>
      </c>
      <c r="BB268" s="68">
        <f t="shared" si="118"/>
        <v>844813336.60818553</v>
      </c>
      <c r="BD268" s="68">
        <f t="shared" si="107"/>
        <v>18634.255484778612</v>
      </c>
      <c r="BE268" s="68">
        <f>MIN($BD268*'Model Inputs &amp; Summary Results'!$F$26,'Model Inputs &amp; Summary Results'!$F$23)</f>
        <v>3000</v>
      </c>
      <c r="BF268" s="68">
        <f t="shared" si="108"/>
        <v>56947.820597223501</v>
      </c>
      <c r="BG268" s="68">
        <f t="shared" si="121"/>
        <v>53947.820597223501</v>
      </c>
      <c r="BH268" s="68">
        <f t="shared" si="109"/>
        <v>376881000</v>
      </c>
      <c r="BI268" s="70">
        <f t="shared" si="110"/>
        <v>0.16099382143013707</v>
      </c>
      <c r="BJ268" s="49" t="b">
        <f>AND(BG268&lt;'Model Inputs &amp; Summary Results'!$F$14,BG268&lt;$BX$23,BI268&gt;=0.25)</f>
        <v>0</v>
      </c>
      <c r="BL268" s="68">
        <f t="shared" si="119"/>
        <v>6724.7752203601576</v>
      </c>
      <c r="BM268" s="68">
        <f>MIN($BL268*'Model Inputs &amp; Summary Results'!$F$26,'Model Inputs &amp; Summary Results'!$F$23)</f>
        <v>3000</v>
      </c>
      <c r="BN268" s="68">
        <f t="shared" si="120"/>
        <v>376881000</v>
      </c>
      <c r="BO268" s="68">
        <f t="shared" si="122"/>
        <v>1964084613.7862825</v>
      </c>
      <c r="BS268" s="49"/>
      <c r="BT268" s="49"/>
      <c r="BU268" s="49"/>
      <c r="BV268" s="49"/>
      <c r="BW268" s="49"/>
      <c r="BX268" s="49"/>
    </row>
    <row r="269" spans="1:76" x14ac:dyDescent="0.45">
      <c r="A269" s="49" t="str">
        <f t="shared" si="111"/>
        <v>TX</v>
      </c>
      <c r="B269" s="62">
        <v>0.97399999999999998</v>
      </c>
      <c r="C269" s="63" cm="1">
        <f t="array" ref="C269">_xlfn.IFNA(INDEX('Locations &amp; Fiber - Unserved'!$H:$H,MATCH(1,($A269='Locations &amp; Fiber - Unserved'!$A:$A)*($B269='Locations &amp; Fiber - Unserved'!$B:$B),0)),C268)</f>
        <v>0.24221272799999999</v>
      </c>
      <c r="D269" s="63" cm="1">
        <f t="array" ref="D269">_xlfn.IFNA(INDEX('Locations &amp; Fiber - Unserved'!$G:$G,MATCH(1,($A269='Locations &amp; Fiber - Unserved'!$A:$A)*($B269='Locations &amp; Fiber - Unserved'!$B:$B),0)),D268)</f>
        <v>0.75778727199999996</v>
      </c>
      <c r="E269" s="64" cm="1">
        <f t="array" ref="E269">_xlfn.IFNA(INDEX('Locations &amp; Fiber - Unserved'!$C:$C,MATCH(1,($A269='Locations &amp; Fiber - Unserved'!$A:$A)*($B269='Locations &amp; Fiber - Unserved'!$B:$B),0)),E268)</f>
        <v>628654</v>
      </c>
      <c r="F269" s="64" cm="1">
        <f t="array" ref="F269">_xlfn.IFNA(INDEX('Locations &amp; Fiber - Unserved'!$D:$D,MATCH(1,($A269='Locations &amp; Fiber - Unserved'!$A:$A)*($B269='Locations &amp; Fiber - Unserved'!$B:$B),0)),F268)</f>
        <v>118001.7522</v>
      </c>
      <c r="G269" s="65" cm="1">
        <f t="array" ref="G269">_xlfn.IFNA(INDEX('Locations &amp; Fiber - Unserved'!$F:$F,MATCH(1,($A269='Locations &amp; Fiber - Unserved'!$A:$A)*($B269='Locations &amp; Fiber - Unserved'!$B:$B),0)),G268)</f>
        <v>0.52070201400000005</v>
      </c>
      <c r="H269" s="65" cm="1">
        <f t="array" ref="H269">_xlfn.IFNA(INDEX('Locations &amp; Fiber - Unserved'!$E:$E,MATCH(1,($A269='Locations &amp; Fiber - Unserved'!$A:$A)*($B269='Locations &amp; Fiber - Unserved'!$B:$B),0)),H268)</f>
        <v>1.6694819869999999</v>
      </c>
      <c r="I269" s="63" cm="1">
        <f t="array" ref="I269">_xlfn.IFNA(INDEX('Locations &amp; Fiber - Unserved'!$I:$I,MATCH(1,($A269='Locations &amp; Fiber - Unserved'!$A:$A)*($B269='Locations &amp; Fiber - Unserved'!$B:$B),0)),I268)</f>
        <v>0.95726158900000002</v>
      </c>
      <c r="J269" s="63" cm="1">
        <f t="array" ref="J269">_xlfn.IFNA(INDEX('Locations &amp; Fiber - Unserved'!$J:$J,MATCH(1,($A269='Locations &amp; Fiber - Unserved'!$A:$A)*($B269='Locations &amp; Fiber - Unserved'!$B:$B),0)),J268)</f>
        <v>4.24E-2</v>
      </c>
      <c r="K269" s="63" cm="1">
        <f t="array" ref="K269">_xlfn.IFNA(INDEX('Locations &amp; Fiber - Unserved'!$K:$K,MATCH(1,($A269='Locations &amp; Fiber - Unserved'!$A:$A)*($B269='Locations &amp; Fiber - Unserved'!$B:$B),0)),K268)</f>
        <v>2.9399999999999999E-4</v>
      </c>
      <c r="L269" s="64" cm="1">
        <f t="array" ref="L269">_xlfn.IFNA(INDEX('Locations &amp; Fiber - Underserved'!$C:$C,MATCH(1,($A269='Locations &amp; Fiber - Underserved'!$A:$A)*($B269='Locations &amp; Fiber - Underserved'!$B:$B),0)),L268)</f>
        <v>125755</v>
      </c>
      <c r="M269" s="64" cm="1">
        <f t="array" ref="M269">_xlfn.IFNA(INDEX('Locations &amp; Fiber - Underserved'!$D:$D,MATCH(1,($A269='Locations &amp; Fiber - Underserved'!$A:$A)*($B269='Locations &amp; Fiber - Underserved'!$B:$B),0)),M268)</f>
        <v>21730.89387</v>
      </c>
      <c r="N269" s="65" cm="1">
        <f t="array" ref="N269">_xlfn.IFNA(INDEX('Locations &amp; Fiber - Underserved'!$F:$F,MATCH(1,($A269='Locations &amp; Fiber - Underserved'!$A:$A)*($B269='Locations &amp; Fiber - Underserved'!$B:$B),0)),N268)</f>
        <v>0.479872521</v>
      </c>
      <c r="O269" s="72" cm="1">
        <f t="array" ref="O269">_xlfn.IFNA(INDEX('Locations &amp; Fiber - Underserved'!$E:$E,MATCH(1,($A269='Locations &amp; Fiber - Underserved'!$A:$A)*($B269='Locations &amp; Fiber - Underserved'!$B:$B),0)),O268)</f>
        <v>1.500327789</v>
      </c>
      <c r="P269" s="63" cm="1">
        <f t="array" ref="P269">_xlfn.IFNA(INDEX('Locations &amp; Fiber - Underserved'!$I:$I,MATCH(1,($A269='Locations &amp; Fiber - Underserved'!$A:$A)*($B269='Locations &amp; Fiber - Underserved'!$B:$B),0)),P268)</f>
        <v>0.904192467</v>
      </c>
      <c r="Q269" s="63" cm="1">
        <f t="array" ref="Q269">_xlfn.IFNA(INDEX('Locations &amp; Fiber - Underserved'!$J:$J,MATCH(1,($A269='Locations &amp; Fiber - Underserved'!$A:$A)*($B269='Locations &amp; Fiber - Underserved'!$B:$B),0)),Q268)</f>
        <v>9.5000000000000001E-2</v>
      </c>
      <c r="R269" s="63" cm="1">
        <f t="array" ref="R269">_xlfn.IFNA(INDEX('Locations &amp; Fiber - Underserved'!$K:$K,MATCH(1,($A269='Locations &amp; Fiber - Underserved'!$A:$A)*($B269='Locations &amp; Fiber - Underserved'!$B:$B),0)),R268)</f>
        <v>8.52E-4</v>
      </c>
      <c r="T269" s="66">
        <f>'Model Inputs &amp; Summary Results'!$F$44*I269</f>
        <v>44273.348491249999</v>
      </c>
      <c r="U269" s="66">
        <f>'Model Inputs &amp; Summary Results'!$F$45*J269</f>
        <v>2575.8000000000002</v>
      </c>
      <c r="V269" s="66">
        <f>'Model Inputs &amp; Summary Results'!$F$46*K269</f>
        <v>20.873999999999999</v>
      </c>
      <c r="W269" s="67">
        <f t="shared" si="94"/>
        <v>476385.99969188799</v>
      </c>
      <c r="X269" s="67">
        <f t="shared" si="95"/>
        <v>248055.14948096947</v>
      </c>
      <c r="Y269" s="68">
        <f t="shared" si="96"/>
        <v>11626350435.243422</v>
      </c>
      <c r="Z269" s="68">
        <f t="shared" si="97"/>
        <v>4191127998.6771703</v>
      </c>
      <c r="AA269" s="66">
        <f>'Model Inputs &amp; Summary Results'!$F$40*I269</f>
        <v>36615.255779250001</v>
      </c>
      <c r="AB269" s="66">
        <f>'Model Inputs &amp; Summary Results'!$F$41*J269</f>
        <v>2045.8</v>
      </c>
      <c r="AC269" s="66">
        <f>'Model Inputs &amp; Summary Results'!$F$42*K269</f>
        <v>15.141</v>
      </c>
      <c r="AD269" s="67">
        <f t="shared" si="98"/>
        <v>152268.00030811198</v>
      </c>
      <c r="AE269" s="67">
        <f t="shared" si="99"/>
        <v>79286.254428186541</v>
      </c>
      <c r="AF269" s="68">
        <f t="shared" si="100"/>
        <v>3066490778.1542249</v>
      </c>
      <c r="AG269" s="68">
        <f t="shared" si="112"/>
        <v>1105424735.7836871</v>
      </c>
      <c r="AI269" s="68">
        <f t="shared" si="101"/>
        <v>14692841213.397646</v>
      </c>
      <c r="AJ269" s="68">
        <f t="shared" si="102"/>
        <v>23371.904439322181</v>
      </c>
      <c r="AK269" s="68">
        <f>MIN($AJ269*'Model Inputs &amp; Summary Results'!$F$26,'Model Inputs &amp; Summary Results'!$F$23)</f>
        <v>3000</v>
      </c>
      <c r="AL269" s="68">
        <f t="shared" si="103"/>
        <v>78248.658279426745</v>
      </c>
      <c r="AM269" s="68">
        <f t="shared" si="113"/>
        <v>75248.658279426745</v>
      </c>
      <c r="AN269" s="68">
        <f t="shared" si="104"/>
        <v>1885962000</v>
      </c>
      <c r="AO269" s="69">
        <f t="shared" si="105"/>
        <v>0.12835924465584561</v>
      </c>
      <c r="AP269" s="49" t="b">
        <f>AND(AM269&lt;'Model Inputs &amp; Summary Results'!$F$14,AO269&gt;=0.25)</f>
        <v>0</v>
      </c>
      <c r="AR269" s="68">
        <f t="shared" si="114"/>
        <v>5296552734.4608574</v>
      </c>
      <c r="AS269" s="68">
        <f t="shared" si="115"/>
        <v>8425.2271272605558</v>
      </c>
      <c r="AT269" s="68">
        <f>MIN($AS269*'Model Inputs &amp; Summary Results'!$F$26,'Model Inputs &amp; Summary Results'!$F$23)</f>
        <v>3000</v>
      </c>
      <c r="AU269" s="68">
        <f t="shared" si="116"/>
        <v>1885962000</v>
      </c>
      <c r="AV269" s="68">
        <f t="shared" si="117"/>
        <v>3410590734.4608574</v>
      </c>
      <c r="AX269" s="66">
        <f>'Model Inputs &amp; Summary Results'!$F$40*P269</f>
        <v>34585.361862749996</v>
      </c>
      <c r="AY269" s="66">
        <f>'Model Inputs &amp; Summary Results'!$F$41*Q269</f>
        <v>4583.75</v>
      </c>
      <c r="AZ269" s="66">
        <f>'Model Inputs &amp; Summary Results'!$F$42*R269</f>
        <v>43.878</v>
      </c>
      <c r="BA269" s="68">
        <f t="shared" si="106"/>
        <v>2366361551.0807061</v>
      </c>
      <c r="BB269" s="68">
        <f t="shared" si="118"/>
        <v>852133321.03280592</v>
      </c>
      <c r="BD269" s="68">
        <f t="shared" si="107"/>
        <v>18817.236301385281</v>
      </c>
      <c r="BE269" s="68">
        <f>MIN($BD269*'Model Inputs &amp; Summary Results'!$F$26,'Model Inputs &amp; Summary Results'!$F$23)</f>
        <v>3000</v>
      </c>
      <c r="BF269" s="68">
        <f t="shared" si="108"/>
        <v>58832.33838085911</v>
      </c>
      <c r="BG269" s="68">
        <f t="shared" si="121"/>
        <v>55832.33838085911</v>
      </c>
      <c r="BH269" s="68">
        <f t="shared" si="109"/>
        <v>377265000</v>
      </c>
      <c r="BI269" s="70">
        <f t="shared" si="110"/>
        <v>0.15942830030673244</v>
      </c>
      <c r="BJ269" s="49" t="b">
        <f>AND(BG269&lt;'Model Inputs &amp; Summary Results'!$F$14,BG269&lt;$BX$23,BI269&gt;=0.25)</f>
        <v>0</v>
      </c>
      <c r="BL269" s="68">
        <f t="shared" si="119"/>
        <v>6776.1386905713962</v>
      </c>
      <c r="BM269" s="68">
        <f>MIN($BL269*'Model Inputs &amp; Summary Results'!$F$26,'Model Inputs &amp; Summary Results'!$F$23)</f>
        <v>3000</v>
      </c>
      <c r="BN269" s="68">
        <f t="shared" si="120"/>
        <v>377265000</v>
      </c>
      <c r="BO269" s="68">
        <f t="shared" si="122"/>
        <v>1989096551.0807061</v>
      </c>
      <c r="BS269" s="49"/>
      <c r="BT269" s="49"/>
      <c r="BU269" s="49"/>
      <c r="BV269" s="49"/>
      <c r="BW269" s="49"/>
      <c r="BX269" s="49"/>
    </row>
    <row r="270" spans="1:76" x14ac:dyDescent="0.45">
      <c r="A270" s="49" t="str">
        <f t="shared" si="111"/>
        <v>TX</v>
      </c>
      <c r="B270" s="62">
        <v>0.97499999999999998</v>
      </c>
      <c r="C270" s="63" cm="1">
        <f t="array" ref="C270">_xlfn.IFNA(INDEX('Locations &amp; Fiber - Unserved'!$H:$H,MATCH(1,($A270='Locations &amp; Fiber - Unserved'!$A:$A)*($B270='Locations &amp; Fiber - Unserved'!$B:$B),0)),C269)</f>
        <v>0.24213911900000001</v>
      </c>
      <c r="D270" s="63" cm="1">
        <f t="array" ref="D270">_xlfn.IFNA(INDEX('Locations &amp; Fiber - Unserved'!$G:$G,MATCH(1,($A270='Locations &amp; Fiber - Unserved'!$A:$A)*($B270='Locations &amp; Fiber - Unserved'!$B:$B),0)),D269)</f>
        <v>0.75786088100000004</v>
      </c>
      <c r="E270" s="64" cm="1">
        <f t="array" ref="E270">_xlfn.IFNA(INDEX('Locations &amp; Fiber - Unserved'!$C:$C,MATCH(1,($A270='Locations &amp; Fiber - Unserved'!$A:$A)*($B270='Locations &amp; Fiber - Unserved'!$B:$B),0)),E269)</f>
        <v>629287</v>
      </c>
      <c r="F270" s="64" cm="1">
        <f t="array" ref="F270">_xlfn.IFNA(INDEX('Locations &amp; Fiber - Unserved'!$D:$D,MATCH(1,($A270='Locations &amp; Fiber - Unserved'!$A:$A)*($B270='Locations &amp; Fiber - Unserved'!$B:$B),0)),F269)</f>
        <v>119076.8573</v>
      </c>
      <c r="G270" s="65" cm="1">
        <f t="array" ref="G270">_xlfn.IFNA(INDEX('Locations &amp; Fiber - Unserved'!$F:$F,MATCH(1,($A270='Locations &amp; Fiber - Unserved'!$A:$A)*($B270='Locations &amp; Fiber - Unserved'!$B:$B),0)),G269)</f>
        <v>0.52646962399999997</v>
      </c>
      <c r="H270" s="65" cm="1">
        <f t="array" ref="H270">_xlfn.IFNA(INDEX('Locations &amp; Fiber - Unserved'!$E:$E,MATCH(1,($A270='Locations &amp; Fiber - Unserved'!$A:$A)*($B270='Locations &amp; Fiber - Unserved'!$B:$B),0)),H269)</f>
        <v>1.7273250419999999</v>
      </c>
      <c r="I270" s="63" cm="1">
        <f t="array" ref="I270">_xlfn.IFNA(INDEX('Locations &amp; Fiber - Unserved'!$I:$I,MATCH(1,($A270='Locations &amp; Fiber - Unserved'!$A:$A)*($B270='Locations &amp; Fiber - Unserved'!$B:$B),0)),I269)</f>
        <v>0.95748255100000002</v>
      </c>
      <c r="J270" s="63" cm="1">
        <f t="array" ref="J270">_xlfn.IFNA(INDEX('Locations &amp; Fiber - Unserved'!$J:$J,MATCH(1,($A270='Locations &amp; Fiber - Unserved'!$A:$A)*($B270='Locations &amp; Fiber - Unserved'!$B:$B),0)),J269)</f>
        <v>4.2200000000000001E-2</v>
      </c>
      <c r="K270" s="63" cm="1">
        <f t="array" ref="K270">_xlfn.IFNA(INDEX('Locations &amp; Fiber - Unserved'!$K:$K,MATCH(1,($A270='Locations &amp; Fiber - Unserved'!$A:$A)*($B270='Locations &amp; Fiber - Unserved'!$B:$B),0)),K269)</f>
        <v>2.9300000000000002E-4</v>
      </c>
      <c r="L270" s="64" cm="1">
        <f t="array" ref="L270">_xlfn.IFNA(INDEX('Locations &amp; Fiber - Underserved'!$C:$C,MATCH(1,($A270='Locations &amp; Fiber - Underserved'!$A:$A)*($B270='Locations &amp; Fiber - Underserved'!$B:$B),0)),L269)</f>
        <v>125885</v>
      </c>
      <c r="M270" s="64" cm="1">
        <f t="array" ref="M270">_xlfn.IFNA(INDEX('Locations &amp; Fiber - Underserved'!$D:$D,MATCH(1,($A270='Locations &amp; Fiber - Underserved'!$A:$A)*($B270='Locations &amp; Fiber - Underserved'!$B:$B),0)),M269)</f>
        <v>21929.244129999999</v>
      </c>
      <c r="N270" s="65" cm="1">
        <f t="array" ref="N270">_xlfn.IFNA(INDEX('Locations &amp; Fiber - Underserved'!$F:$F,MATCH(1,($A270='Locations &amp; Fiber - Underserved'!$A:$A)*($B270='Locations &amp; Fiber - Underserved'!$B:$B),0)),N269)</f>
        <v>0.48479832499999997</v>
      </c>
      <c r="O270" s="72" cm="1">
        <f t="array" ref="O270">_xlfn.IFNA(INDEX('Locations &amp; Fiber - Underserved'!$E:$E,MATCH(1,($A270='Locations &amp; Fiber - Underserved'!$A:$A)*($B270='Locations &amp; Fiber - Underserved'!$B:$B),0)),O269)</f>
        <v>1.5484127519999999</v>
      </c>
      <c r="P270" s="63" cm="1">
        <f t="array" ref="P270">_xlfn.IFNA(INDEX('Locations &amp; Fiber - Underserved'!$I:$I,MATCH(1,($A270='Locations &amp; Fiber - Underserved'!$A:$A)*($B270='Locations &amp; Fiber - Underserved'!$B:$B),0)),P269)</f>
        <v>0.90462464499999995</v>
      </c>
      <c r="Q270" s="63" cm="1">
        <f t="array" ref="Q270">_xlfn.IFNA(INDEX('Locations &amp; Fiber - Underserved'!$J:$J,MATCH(1,($A270='Locations &amp; Fiber - Underserved'!$A:$A)*($B270='Locations &amp; Fiber - Underserved'!$B:$B),0)),Q269)</f>
        <v>9.4500000000000001E-2</v>
      </c>
      <c r="R270" s="63" cm="1">
        <f t="array" ref="R270">_xlfn.IFNA(INDEX('Locations &amp; Fiber - Underserved'!$K:$K,MATCH(1,($A270='Locations &amp; Fiber - Underserved'!$A:$A)*($B270='Locations &amp; Fiber - Underserved'!$B:$B),0)),R269)</f>
        <v>8.4999999999999995E-4</v>
      </c>
      <c r="T270" s="66">
        <f>'Model Inputs &amp; Summary Results'!$F$44*I270</f>
        <v>44283.567983749999</v>
      </c>
      <c r="U270" s="66">
        <f>'Model Inputs &amp; Summary Results'!$F$45*J270</f>
        <v>2563.65</v>
      </c>
      <c r="V270" s="66">
        <f>'Model Inputs &amp; Summary Results'!$F$46*K270</f>
        <v>20.803000000000001</v>
      </c>
      <c r="W270" s="67">
        <f t="shared" si="94"/>
        <v>476912.00022184703</v>
      </c>
      <c r="X270" s="67">
        <f t="shared" si="95"/>
        <v>251079.6814378837</v>
      </c>
      <c r="Y270" s="68">
        <f t="shared" si="96"/>
        <v>11767607778.223999</v>
      </c>
      <c r="Z270" s="68">
        <f t="shared" si="97"/>
        <v>4229543249.3738961</v>
      </c>
      <c r="AA270" s="66">
        <f>'Model Inputs &amp; Summary Results'!$F$40*I270</f>
        <v>36623.707575749999</v>
      </c>
      <c r="AB270" s="66">
        <f>'Model Inputs &amp; Summary Results'!$F$41*J270</f>
        <v>2036.15</v>
      </c>
      <c r="AC270" s="66">
        <f>'Model Inputs &amp; Summary Results'!$F$42*K270</f>
        <v>15.089500000000001</v>
      </c>
      <c r="AD270" s="67">
        <f t="shared" si="98"/>
        <v>152374.999778153</v>
      </c>
      <c r="AE270" s="67">
        <f t="shared" si="99"/>
        <v>80220.808840204292</v>
      </c>
      <c r="AF270" s="68">
        <f t="shared" si="100"/>
        <v>3102535536.2687588</v>
      </c>
      <c r="AG270" s="68">
        <f t="shared" si="112"/>
        <v>1115121142.7738976</v>
      </c>
      <c r="AI270" s="68">
        <f t="shared" si="101"/>
        <v>14870143314.492758</v>
      </c>
      <c r="AJ270" s="68">
        <f t="shared" si="102"/>
        <v>23630.145409793557</v>
      </c>
      <c r="AK270" s="68">
        <f>MIN($AJ270*'Model Inputs &amp; Summary Results'!$F$26,'Model Inputs &amp; Summary Results'!$F$23)</f>
        <v>3000</v>
      </c>
      <c r="AL270" s="68">
        <f t="shared" si="103"/>
        <v>80956.306314212852</v>
      </c>
      <c r="AM270" s="68">
        <f t="shared" si="113"/>
        <v>77956.306314212852</v>
      </c>
      <c r="AN270" s="68">
        <f t="shared" si="104"/>
        <v>1887861000</v>
      </c>
      <c r="AO270" s="69">
        <f t="shared" si="105"/>
        <v>0.12695647648264766</v>
      </c>
      <c r="AP270" s="49" t="b">
        <f>AND(AM270&lt;'Model Inputs &amp; Summary Results'!$F$14,AO270&gt;=0.25)</f>
        <v>0</v>
      </c>
      <c r="AR270" s="68">
        <f t="shared" si="114"/>
        <v>5344664392.1477938</v>
      </c>
      <c r="AS270" s="68">
        <f t="shared" si="115"/>
        <v>8493.2064259198014</v>
      </c>
      <c r="AT270" s="68">
        <f>MIN($AS270*'Model Inputs &amp; Summary Results'!$F$26,'Model Inputs &amp; Summary Results'!$F$23)</f>
        <v>3000</v>
      </c>
      <c r="AU270" s="68">
        <f t="shared" si="116"/>
        <v>1887861000</v>
      </c>
      <c r="AV270" s="68">
        <f t="shared" si="117"/>
        <v>3456803392.1477938</v>
      </c>
      <c r="AX270" s="66">
        <f>'Model Inputs &amp; Summary Results'!$F$40*P270</f>
        <v>34601.892671249996</v>
      </c>
      <c r="AY270" s="66">
        <f>'Model Inputs &amp; Summary Results'!$F$41*Q270</f>
        <v>4559.625</v>
      </c>
      <c r="AZ270" s="66">
        <f>'Model Inputs &amp; Summary Results'!$F$42*R270</f>
        <v>43.774999999999999</v>
      </c>
      <c r="BA270" s="68">
        <f t="shared" si="106"/>
        <v>2392653421.5626655</v>
      </c>
      <c r="BB270" s="68">
        <f t="shared" si="118"/>
        <v>859742434.17594099</v>
      </c>
      <c r="BD270" s="68">
        <f t="shared" si="107"/>
        <v>19006.660218156772</v>
      </c>
      <c r="BE270" s="68">
        <f>MIN($BD270*'Model Inputs &amp; Summary Results'!$F$26,'Model Inputs &amp; Summary Results'!$F$23)</f>
        <v>3000</v>
      </c>
      <c r="BF270" s="68">
        <f t="shared" si="108"/>
        <v>60705.975118055641</v>
      </c>
      <c r="BG270" s="68">
        <f t="shared" si="121"/>
        <v>57705.975118055641</v>
      </c>
      <c r="BH270" s="68">
        <f t="shared" si="109"/>
        <v>377655000</v>
      </c>
      <c r="BI270" s="70">
        <f t="shared" si="110"/>
        <v>0.15783940816357339</v>
      </c>
      <c r="BJ270" s="49" t="b">
        <f>AND(BG270&lt;'Model Inputs &amp; Summary Results'!$F$14,BG270&lt;$BX$23,BI270&gt;=0.25)</f>
        <v>0</v>
      </c>
      <c r="BL270" s="68">
        <f t="shared" si="119"/>
        <v>6829.586004495698</v>
      </c>
      <c r="BM270" s="68">
        <f>MIN($BL270*'Model Inputs &amp; Summary Results'!$F$26,'Model Inputs &amp; Summary Results'!$F$23)</f>
        <v>3000</v>
      </c>
      <c r="BN270" s="68">
        <f t="shared" si="120"/>
        <v>377655000</v>
      </c>
      <c r="BO270" s="68">
        <f t="shared" si="122"/>
        <v>2014998421.5626655</v>
      </c>
      <c r="BS270" s="49"/>
      <c r="BT270" s="49"/>
      <c r="BU270" s="49"/>
      <c r="BV270" s="49"/>
      <c r="BW270" s="49"/>
      <c r="BX270" s="49"/>
    </row>
    <row r="271" spans="1:76" x14ac:dyDescent="0.45">
      <c r="A271" s="49" t="str">
        <f t="shared" si="111"/>
        <v>TX</v>
      </c>
      <c r="B271" s="62">
        <v>0.97599999999999998</v>
      </c>
      <c r="C271" s="63" cm="1">
        <f t="array" ref="C271">_xlfn.IFNA(INDEX('Locations &amp; Fiber - Unserved'!$H:$H,MATCH(1,($A271='Locations &amp; Fiber - Unserved'!$A:$A)*($B271='Locations &amp; Fiber - Unserved'!$B:$B),0)),C270)</f>
        <v>0.242047296</v>
      </c>
      <c r="D271" s="63" cm="1">
        <f t="array" ref="D271">_xlfn.IFNA(INDEX('Locations &amp; Fiber - Unserved'!$G:$G,MATCH(1,($A271='Locations &amp; Fiber - Unserved'!$A:$A)*($B271='Locations &amp; Fiber - Unserved'!$B:$B),0)),D270)</f>
        <v>0.75795270400000003</v>
      </c>
      <c r="E271" s="64" cm="1">
        <f t="array" ref="E271">_xlfn.IFNA(INDEX('Locations &amp; Fiber - Unserved'!$C:$C,MATCH(1,($A271='Locations &amp; Fiber - Unserved'!$A:$A)*($B271='Locations &amp; Fiber - Unserved'!$B:$B),0)),E270)</f>
        <v>629943</v>
      </c>
      <c r="F271" s="64" cm="1">
        <f t="array" ref="F271">_xlfn.IFNA(INDEX('Locations &amp; Fiber - Unserved'!$D:$D,MATCH(1,($A271='Locations &amp; Fiber - Unserved'!$A:$A)*($B271='Locations &amp; Fiber - Unserved'!$B:$B),0)),F270)</f>
        <v>120232.3349</v>
      </c>
      <c r="G271" s="65" cm="1">
        <f t="array" ref="G271">_xlfn.IFNA(INDEX('Locations &amp; Fiber - Unserved'!$F:$F,MATCH(1,($A271='Locations &amp; Fiber - Unserved'!$A:$A)*($B271='Locations &amp; Fiber - Unserved'!$B:$B),0)),G270)</f>
        <v>0.53205387100000001</v>
      </c>
      <c r="H271" s="65" cm="1">
        <f t="array" ref="H271">_xlfn.IFNA(INDEX('Locations &amp; Fiber - Unserved'!$E:$E,MATCH(1,($A271='Locations &amp; Fiber - Unserved'!$A:$A)*($B271='Locations &amp; Fiber - Unserved'!$B:$B),0)),H270)</f>
        <v>1.7922011330000001</v>
      </c>
      <c r="I271" s="63" cm="1">
        <f t="array" ref="I271">_xlfn.IFNA(INDEX('Locations &amp; Fiber - Unserved'!$I:$I,MATCH(1,($A271='Locations &amp; Fiber - Unserved'!$A:$A)*($B271='Locations &amp; Fiber - Unserved'!$B:$B),0)),I270)</f>
        <v>0.95773327100000005</v>
      </c>
      <c r="J271" s="63" cm="1">
        <f t="array" ref="J271">_xlfn.IFNA(INDEX('Locations &amp; Fiber - Unserved'!$J:$J,MATCH(1,($A271='Locations &amp; Fiber - Unserved'!$A:$A)*($B271='Locations &amp; Fiber - Unserved'!$B:$B),0)),J270)</f>
        <v>4.2000000000000003E-2</v>
      </c>
      <c r="K271" s="63" cm="1">
        <f t="array" ref="K271">_xlfn.IFNA(INDEX('Locations &amp; Fiber - Unserved'!$K:$K,MATCH(1,($A271='Locations &amp; Fiber - Unserved'!$A:$A)*($B271='Locations &amp; Fiber - Unserved'!$B:$B),0)),K270)</f>
        <v>2.9100000000000003E-4</v>
      </c>
      <c r="L271" s="64" cm="1">
        <f t="array" ref="L271">_xlfn.IFNA(INDEX('Locations &amp; Fiber - Underserved'!$C:$C,MATCH(1,($A271='Locations &amp; Fiber - Underserved'!$A:$A)*($B271='Locations &amp; Fiber - Underserved'!$B:$B),0)),L270)</f>
        <v>126016</v>
      </c>
      <c r="M271" s="64" cm="1">
        <f t="array" ref="M271">_xlfn.IFNA(INDEX('Locations &amp; Fiber - Underserved'!$D:$D,MATCH(1,($A271='Locations &amp; Fiber - Underserved'!$A:$A)*($B271='Locations &amp; Fiber - Underserved'!$B:$B),0)),M270)</f>
        <v>22135.289870000001</v>
      </c>
      <c r="N271" s="65" cm="1">
        <f t="array" ref="N271">_xlfn.IFNA(INDEX('Locations &amp; Fiber - Underserved'!$F:$F,MATCH(1,($A271='Locations &amp; Fiber - Underserved'!$A:$A)*($B271='Locations &amp; Fiber - Underserved'!$B:$B),0)),N270)</f>
        <v>0.48988654100000001</v>
      </c>
      <c r="O271" s="72" cm="1">
        <f t="array" ref="O271">_xlfn.IFNA(INDEX('Locations &amp; Fiber - Underserved'!$E:$E,MATCH(1,($A271='Locations &amp; Fiber - Underserved'!$A:$A)*($B271='Locations &amp; Fiber - Underserved'!$B:$B),0)),O270)</f>
        <v>1.5939319409999999</v>
      </c>
      <c r="P271" s="63" cm="1">
        <f t="array" ref="P271">_xlfn.IFNA(INDEX('Locations &amp; Fiber - Underserved'!$I:$I,MATCH(1,($A271='Locations &amp; Fiber - Underserved'!$A:$A)*($B271='Locations &amp; Fiber - Underserved'!$B:$B),0)),P270)</f>
        <v>0.90483936200000004</v>
      </c>
      <c r="Q271" s="63" cm="1">
        <f t="array" ref="Q271">_xlfn.IFNA(INDEX('Locations &amp; Fiber - Underserved'!$J:$J,MATCH(1,($A271='Locations &amp; Fiber - Underserved'!$A:$A)*($B271='Locations &amp; Fiber - Underserved'!$B:$B),0)),Q270)</f>
        <v>9.4299999999999995E-2</v>
      </c>
      <c r="R271" s="63" cm="1">
        <f t="array" ref="R271">_xlfn.IFNA(INDEX('Locations &amp; Fiber - Underserved'!$K:$K,MATCH(1,($A271='Locations &amp; Fiber - Underserved'!$A:$A)*($B271='Locations &amp; Fiber - Underserved'!$B:$B),0)),R270)</f>
        <v>8.4800000000000001E-4</v>
      </c>
      <c r="T271" s="66">
        <f>'Model Inputs &amp; Summary Results'!$F$44*I271</f>
        <v>44295.163783750002</v>
      </c>
      <c r="U271" s="66">
        <f>'Model Inputs &amp; Summary Results'!$F$45*J271</f>
        <v>2551.5</v>
      </c>
      <c r="V271" s="66">
        <f>'Model Inputs &amp; Summary Results'!$F$46*K271</f>
        <v>20.661000000000001</v>
      </c>
      <c r="W271" s="67">
        <f t="shared" ref="W271:W295" si="123">D271*E271</f>
        <v>477467.00021587202</v>
      </c>
      <c r="X271" s="67">
        <f t="shared" ref="X271:X295" si="124">G271*W271</f>
        <v>254038.16573961254</v>
      </c>
      <c r="Y271" s="68">
        <f t="shared" ref="Y271:Y295" si="125">SUM(T271:V271)*X271</f>
        <v>11906089221.186533</v>
      </c>
      <c r="Z271" s="68">
        <f t="shared" ref="Z271:Z295" si="126">SUM(T271:V271)*F271*D271</f>
        <v>4271039148.6230197</v>
      </c>
      <c r="AA271" s="66">
        <f>'Model Inputs &amp; Summary Results'!$F$40*I271</f>
        <v>36633.297615750002</v>
      </c>
      <c r="AB271" s="66">
        <f>'Model Inputs &amp; Summary Results'!$F$41*J271</f>
        <v>2026.5000000000002</v>
      </c>
      <c r="AC271" s="66">
        <f>'Model Inputs &amp; Summary Results'!$F$42*K271</f>
        <v>14.986500000000001</v>
      </c>
      <c r="AD271" s="67">
        <f t="shared" ref="AD271:AD295" si="127">C271*E271</f>
        <v>152475.99978412798</v>
      </c>
      <c r="AE271" s="67">
        <f t="shared" ref="AE271:AE295" si="128">G271*AD271</f>
        <v>81125.445919740465</v>
      </c>
      <c r="AF271" s="68">
        <f t="shared" ref="AF271:AF295" si="129">SUM(AA271:AC271)*AE271</f>
        <v>3137509107.2399144</v>
      </c>
      <c r="AG271" s="68">
        <f t="shared" si="112"/>
        <v>1125510146.7186451</v>
      </c>
      <c r="AI271" s="68">
        <f t="shared" ref="AI271:AI295" si="130">Y271+AF271</f>
        <v>15043598328.426447</v>
      </c>
      <c r="AJ271" s="68">
        <f t="shared" ref="AJ271:AJ295" si="131">AI271/E271</f>
        <v>23880.888157224457</v>
      </c>
      <c r="AK271" s="68">
        <f>MIN($AJ271*'Model Inputs &amp; Summary Results'!$F$26,'Model Inputs &amp; Summary Results'!$F$23)</f>
        <v>3000</v>
      </c>
      <c r="AL271" s="68">
        <f t="shared" ref="AL271:AL295" si="132">SUM(T271:V271)*H271</f>
        <v>83995.672578115729</v>
      </c>
      <c r="AM271" s="68">
        <f t="shared" si="113"/>
        <v>80995.672578115729</v>
      </c>
      <c r="AN271" s="68">
        <f t="shared" ref="AN271:AN295" si="133">$AK271*E271</f>
        <v>1889829000</v>
      </c>
      <c r="AO271" s="69">
        <f t="shared" ref="AO271:AO295" si="134">AN271/AI271</f>
        <v>0.12562346845096037</v>
      </c>
      <c r="AP271" s="49" t="b">
        <f>AND(AM271&lt;'Model Inputs &amp; Summary Results'!$F$14,AO271&gt;=0.25)</f>
        <v>0</v>
      </c>
      <c r="AR271" s="68">
        <f t="shared" si="114"/>
        <v>5396549295.3416653</v>
      </c>
      <c r="AS271" s="68">
        <f t="shared" si="115"/>
        <v>8566.7263472118357</v>
      </c>
      <c r="AT271" s="68">
        <f>MIN($AS271*'Model Inputs &amp; Summary Results'!$F$26,'Model Inputs &amp; Summary Results'!$F$23)</f>
        <v>3000</v>
      </c>
      <c r="AU271" s="68">
        <f t="shared" si="116"/>
        <v>1889829000</v>
      </c>
      <c r="AV271" s="68">
        <f t="shared" si="117"/>
        <v>3506720295.3416653</v>
      </c>
      <c r="AX271" s="66">
        <f>'Model Inputs &amp; Summary Results'!$F$40*P271</f>
        <v>34610.105596499998</v>
      </c>
      <c r="AY271" s="66">
        <f>'Model Inputs &amp; Summary Results'!$F$41*Q271</f>
        <v>4549.9749999999995</v>
      </c>
      <c r="AZ271" s="66">
        <f>'Model Inputs &amp; Summary Results'!$F$42*R271</f>
        <v>43.672000000000004</v>
      </c>
      <c r="BA271" s="68">
        <f t="shared" ref="BA271:BA295" si="135">SUM(AX271:AZ271)*L271*N271</f>
        <v>2420186521.2206726</v>
      </c>
      <c r="BB271" s="68">
        <f t="shared" si="118"/>
        <v>867786427.71529257</v>
      </c>
      <c r="BD271" s="68">
        <f t="shared" ref="BD271:BD295" si="136">BA271/L271</f>
        <v>19205.390753719152</v>
      </c>
      <c r="BE271" s="68">
        <f>MIN($BD271*'Model Inputs &amp; Summary Results'!$F$26,'Model Inputs &amp; Summary Results'!$F$23)</f>
        <v>3000</v>
      </c>
      <c r="BF271" s="68">
        <f t="shared" ref="BF271:BF295" si="137">SUM(AX271:AZ271)*O271</f>
        <v>62488.113470623022</v>
      </c>
      <c r="BG271" s="68">
        <f t="shared" si="121"/>
        <v>59488.113470623022</v>
      </c>
      <c r="BH271" s="68">
        <f t="shared" ref="BH271:BH295" si="138">$BE271*L271</f>
        <v>378048000</v>
      </c>
      <c r="BI271" s="70">
        <f t="shared" ref="BI271:BI295" si="139">BH271/BA271</f>
        <v>0.15620614224779808</v>
      </c>
      <c r="BJ271" s="49" t="b">
        <f>AND(BG271&lt;'Model Inputs &amp; Summary Results'!$F$14,BG271&lt;$BX$23,BI271&gt;=0.25)</f>
        <v>0</v>
      </c>
      <c r="BL271" s="68">
        <f t="shared" si="119"/>
        <v>6886.3194174969258</v>
      </c>
      <c r="BM271" s="68">
        <f>MIN($BL271*'Model Inputs &amp; Summary Results'!$F$26,'Model Inputs &amp; Summary Results'!$F$23)</f>
        <v>3000</v>
      </c>
      <c r="BN271" s="68">
        <f t="shared" si="120"/>
        <v>378048000</v>
      </c>
      <c r="BO271" s="68">
        <f t="shared" si="122"/>
        <v>2042138521.2206726</v>
      </c>
      <c r="BS271" s="49"/>
      <c r="BT271" s="49"/>
      <c r="BU271" s="49"/>
      <c r="BV271" s="49"/>
      <c r="BW271" s="49"/>
      <c r="BX271" s="49"/>
    </row>
    <row r="272" spans="1:76" x14ac:dyDescent="0.45">
      <c r="A272" s="49" t="str">
        <f t="shared" ref="A272:A295" si="140">$A$15</f>
        <v>TX</v>
      </c>
      <c r="B272" s="62">
        <v>0.97699999999999998</v>
      </c>
      <c r="C272" s="63" cm="1">
        <f t="array" ref="C272">_xlfn.IFNA(INDEX('Locations &amp; Fiber - Unserved'!$H:$H,MATCH(1,($A272='Locations &amp; Fiber - Unserved'!$A:$A)*($B272='Locations &amp; Fiber - Unserved'!$B:$B),0)),C271)</f>
        <v>0.24191230999999999</v>
      </c>
      <c r="D272" s="63" cm="1">
        <f t="array" ref="D272">_xlfn.IFNA(INDEX('Locations &amp; Fiber - Unserved'!$G:$G,MATCH(1,($A272='Locations &amp; Fiber - Unserved'!$A:$A)*($B272='Locations &amp; Fiber - Unserved'!$B:$B),0)),D271)</f>
        <v>0.75808768999999998</v>
      </c>
      <c r="E272" s="64" cm="1">
        <f t="array" ref="E272">_xlfn.IFNA(INDEX('Locations &amp; Fiber - Unserved'!$C:$C,MATCH(1,($A272='Locations &amp; Fiber - Unserved'!$A:$A)*($B272='Locations &amp; Fiber - Unserved'!$B:$B),0)),E271)</f>
        <v>630588</v>
      </c>
      <c r="F272" s="64" cm="1">
        <f t="array" ref="F272">_xlfn.IFNA(INDEX('Locations &amp; Fiber - Unserved'!$D:$D,MATCH(1,($A272='Locations &amp; Fiber - Unserved'!$A:$A)*($B272='Locations &amp; Fiber - Unserved'!$B:$B),0)),F271)</f>
        <v>121411.8596</v>
      </c>
      <c r="G272" s="65" cm="1">
        <f t="array" ref="G272">_xlfn.IFNA(INDEX('Locations &amp; Fiber - Unserved'!$F:$F,MATCH(1,($A272='Locations &amp; Fiber - Unserved'!$A:$A)*($B272='Locations &amp; Fiber - Unserved'!$B:$B),0)),G271)</f>
        <v>0.538090505</v>
      </c>
      <c r="H272" s="65" cm="1">
        <f t="array" ref="H272">_xlfn.IFNA(INDEX('Locations &amp; Fiber - Unserved'!$E:$E,MATCH(1,($A272='Locations &amp; Fiber - Unserved'!$A:$A)*($B272='Locations &amp; Fiber - Unserved'!$B:$B),0)),H271)</f>
        <v>1.8625001409999999</v>
      </c>
      <c r="I272" s="63" cm="1">
        <f t="array" ref="I272">_xlfn.IFNA(INDEX('Locations &amp; Fiber - Unserved'!$I:$I,MATCH(1,($A272='Locations &amp; Fiber - Unserved'!$A:$A)*($B272='Locations &amp; Fiber - Unserved'!$B:$B),0)),I271)</f>
        <v>0.95796477000000002</v>
      </c>
      <c r="J272" s="63" cm="1">
        <f t="array" ref="J272">_xlfn.IFNA(INDEX('Locations &amp; Fiber - Unserved'!$J:$J,MATCH(1,($A272='Locations &amp; Fiber - Unserved'!$A:$A)*($B272='Locations &amp; Fiber - Unserved'!$B:$B),0)),J271)</f>
        <v>4.1700000000000001E-2</v>
      </c>
      <c r="K272" s="63" cm="1">
        <f t="array" ref="K272">_xlfn.IFNA(INDEX('Locations &amp; Fiber - Unserved'!$K:$K,MATCH(1,($A272='Locations &amp; Fiber - Unserved'!$A:$A)*($B272='Locations &amp; Fiber - Unserved'!$B:$B),0)),K271)</f>
        <v>2.8899999999999998E-4</v>
      </c>
      <c r="L272" s="64" cm="1">
        <f t="array" ref="L272">_xlfn.IFNA(INDEX('Locations &amp; Fiber - Underserved'!$C:$C,MATCH(1,($A272='Locations &amp; Fiber - Underserved'!$A:$A)*($B272='Locations &amp; Fiber - Underserved'!$B:$B),0)),L271)</f>
        <v>126145</v>
      </c>
      <c r="M272" s="64" cm="1">
        <f t="array" ref="M272">_xlfn.IFNA(INDEX('Locations &amp; Fiber - Underserved'!$D:$D,MATCH(1,($A272='Locations &amp; Fiber - Underserved'!$A:$A)*($B272='Locations &amp; Fiber - Underserved'!$B:$B),0)),M271)</f>
        <v>22344.868490000001</v>
      </c>
      <c r="N272" s="65" cm="1">
        <f t="array" ref="N272">_xlfn.IFNA(INDEX('Locations &amp; Fiber - Underserved'!$F:$F,MATCH(1,($A272='Locations &amp; Fiber - Underserved'!$A:$A)*($B272='Locations &amp; Fiber - Underserved'!$B:$B),0)),N271)</f>
        <v>0.49522357</v>
      </c>
      <c r="O272" s="72" cm="1">
        <f t="array" ref="O272">_xlfn.IFNA(INDEX('Locations &amp; Fiber - Underserved'!$E:$E,MATCH(1,($A272='Locations &amp; Fiber - Underserved'!$A:$A)*($B272='Locations &amp; Fiber - Underserved'!$B:$B),0)),O271)</f>
        <v>1.660837422</v>
      </c>
      <c r="P272" s="63" cm="1">
        <f t="array" ref="P272">_xlfn.IFNA(INDEX('Locations &amp; Fiber - Underserved'!$I:$I,MATCH(1,($A272='Locations &amp; Fiber - Underserved'!$A:$A)*($B272='Locations &amp; Fiber - Underserved'!$B:$B),0)),P271)</f>
        <v>0.90515443600000001</v>
      </c>
      <c r="Q272" s="63" cm="1">
        <f t="array" ref="Q272">_xlfn.IFNA(INDEX('Locations &amp; Fiber - Underserved'!$J:$J,MATCH(1,($A272='Locations &amp; Fiber - Underserved'!$A:$A)*($B272='Locations &amp; Fiber - Underserved'!$B:$B),0)),Q271)</f>
        <v>9.4E-2</v>
      </c>
      <c r="R272" s="63" cm="1">
        <f t="array" ref="R272">_xlfn.IFNA(INDEX('Locations &amp; Fiber - Underserved'!$K:$K,MATCH(1,($A272='Locations &amp; Fiber - Underserved'!$A:$A)*($B272='Locations &amp; Fiber - Underserved'!$B:$B),0)),R271)</f>
        <v>8.4400000000000002E-4</v>
      </c>
      <c r="T272" s="66">
        <f>'Model Inputs &amp; Summary Results'!$F$44*I272</f>
        <v>44305.870612500003</v>
      </c>
      <c r="U272" s="66">
        <f>'Model Inputs &amp; Summary Results'!$F$45*J272</f>
        <v>2533.2750000000001</v>
      </c>
      <c r="V272" s="66">
        <f>'Model Inputs &amp; Summary Results'!$F$46*K272</f>
        <v>20.518999999999998</v>
      </c>
      <c r="W272" s="67">
        <f t="shared" si="123"/>
        <v>478041.00026171998</v>
      </c>
      <c r="X272" s="67">
        <f t="shared" si="124"/>
        <v>257229.32324153403</v>
      </c>
      <c r="Y272" s="68">
        <f t="shared" si="125"/>
        <v>12053679815.598637</v>
      </c>
      <c r="Z272" s="68">
        <f t="shared" si="126"/>
        <v>4313002714.1785784</v>
      </c>
      <c r="AA272" s="66">
        <f>'Model Inputs &amp; Summary Results'!$F$40*I272</f>
        <v>36642.152452499999</v>
      </c>
      <c r="AB272" s="66">
        <f>'Model Inputs &amp; Summary Results'!$F$41*J272</f>
        <v>2012.0250000000001</v>
      </c>
      <c r="AC272" s="66">
        <f>'Model Inputs &amp; Summary Results'!$F$42*K272</f>
        <v>14.883499999999998</v>
      </c>
      <c r="AD272" s="67">
        <f t="shared" si="127"/>
        <v>152546.99973827999</v>
      </c>
      <c r="AE272" s="67">
        <f t="shared" si="128"/>
        <v>82084.09212540595</v>
      </c>
      <c r="AF272" s="68">
        <f t="shared" si="129"/>
        <v>3174114761.6279483</v>
      </c>
      <c r="AG272" s="68">
        <f t="shared" ref="AG272:AG295" si="141">SUM(AA272:AC272)*F272*C272</f>
        <v>1135749894.7582364</v>
      </c>
      <c r="AI272" s="68">
        <f t="shared" si="130"/>
        <v>15227794577.226585</v>
      </c>
      <c r="AJ272" s="68">
        <f t="shared" si="131"/>
        <v>24148.56384394658</v>
      </c>
      <c r="AK272" s="68">
        <f>MIN($AJ272*'Model Inputs &amp; Summary Results'!$F$26,'Model Inputs &amp; Summary Results'!$F$23)</f>
        <v>3000</v>
      </c>
      <c r="AL272" s="68">
        <f t="shared" si="132"/>
        <v>87276.13194799397</v>
      </c>
      <c r="AM272" s="68">
        <f t="shared" ref="AM272:AM295" si="142">AL272-AK272</f>
        <v>84276.13194799397</v>
      </c>
      <c r="AN272" s="68">
        <f t="shared" si="133"/>
        <v>1891764000</v>
      </c>
      <c r="AO272" s="69">
        <f t="shared" si="134"/>
        <v>0.12423099027282414</v>
      </c>
      <c r="AP272" s="49" t="b">
        <f>AND(AM272&lt;'Model Inputs &amp; Summary Results'!$F$14,AO272&gt;=0.25)</f>
        <v>0</v>
      </c>
      <c r="AR272" s="68">
        <f t="shared" ref="AR272:AR295" si="143">Z272+AG272</f>
        <v>5448752608.9368153</v>
      </c>
      <c r="AS272" s="68">
        <f t="shared" ref="AS272:AS295" si="144">AR272/E272</f>
        <v>8640.7489659441908</v>
      </c>
      <c r="AT272" s="68">
        <f>MIN($AS272*'Model Inputs &amp; Summary Results'!$F$26,'Model Inputs &amp; Summary Results'!$F$23)</f>
        <v>3000</v>
      </c>
      <c r="AU272" s="68">
        <f t="shared" ref="AU272:AU295" si="145">$AT272*E272</f>
        <v>1891764000</v>
      </c>
      <c r="AV272" s="68">
        <f t="shared" ref="AV272:AV295" si="146">AR272-AU272</f>
        <v>3556988608.9368153</v>
      </c>
      <c r="AX272" s="66">
        <f>'Model Inputs &amp; Summary Results'!$F$40*P272</f>
        <v>34622.157177000001</v>
      </c>
      <c r="AY272" s="66">
        <f>'Model Inputs &amp; Summary Results'!$F$41*Q272</f>
        <v>4535.5</v>
      </c>
      <c r="AZ272" s="66">
        <f>'Model Inputs &amp; Summary Results'!$F$42*R272</f>
        <v>43.466000000000001</v>
      </c>
      <c r="BA272" s="68">
        <f t="shared" si="135"/>
        <v>2448893272.5575042</v>
      </c>
      <c r="BB272" s="68">
        <f t="shared" ref="BB272:BB294" si="147">SUM(AX272:AZ272)*M272</f>
        <v>875943942.05035603</v>
      </c>
      <c r="BD272" s="68">
        <f t="shared" si="136"/>
        <v>19413.320167723683</v>
      </c>
      <c r="BE272" s="68">
        <f>MIN($BD272*'Model Inputs &amp; Summary Results'!$F$26,'Model Inputs &amp; Summary Results'!$F$23)</f>
        <v>3000</v>
      </c>
      <c r="BF272" s="68">
        <f t="shared" si="137"/>
        <v>65106.69235679313</v>
      </c>
      <c r="BG272" s="68">
        <f t="shared" si="121"/>
        <v>62106.69235679313</v>
      </c>
      <c r="BH272" s="68">
        <f t="shared" si="138"/>
        <v>378435000</v>
      </c>
      <c r="BI272" s="70">
        <f t="shared" si="139"/>
        <v>0.15453307183321266</v>
      </c>
      <c r="BJ272" s="49" t="b">
        <f>AND(BG272&lt;'Model Inputs &amp; Summary Results'!$F$14,BG272&lt;$BX$23,BI272&gt;=0.25)</f>
        <v>0</v>
      </c>
      <c r="BL272" s="68">
        <f t="shared" ref="BL272:BL295" si="148">BB272/L272</f>
        <v>6943.9450002010071</v>
      </c>
      <c r="BM272" s="68">
        <f>MIN($BL272*'Model Inputs &amp; Summary Results'!$F$26,'Model Inputs &amp; Summary Results'!$F$23)</f>
        <v>3000</v>
      </c>
      <c r="BN272" s="68">
        <f t="shared" ref="BN272:BN295" si="149">BM272*L272</f>
        <v>378435000</v>
      </c>
      <c r="BO272" s="68">
        <f t="shared" si="122"/>
        <v>2070458272.5575042</v>
      </c>
      <c r="BS272" s="49"/>
      <c r="BT272" s="49"/>
      <c r="BU272" s="49"/>
      <c r="BV272" s="49"/>
      <c r="BW272" s="49"/>
      <c r="BX272" s="49"/>
    </row>
    <row r="273" spans="1:76" x14ac:dyDescent="0.45">
      <c r="A273" s="49" t="str">
        <f t="shared" si="140"/>
        <v>TX</v>
      </c>
      <c r="B273" s="62">
        <v>0.97799999999999998</v>
      </c>
      <c r="C273" s="63" cm="1">
        <f t="array" ref="C273">_xlfn.IFNA(INDEX('Locations &amp; Fiber - Unserved'!$H:$H,MATCH(1,($A273='Locations &amp; Fiber - Unserved'!$A:$A)*($B273='Locations &amp; Fiber - Unserved'!$B:$B),0)),C272)</f>
        <v>0.24185637600000001</v>
      </c>
      <c r="D273" s="63" cm="1">
        <f t="array" ref="D273">_xlfn.IFNA(INDEX('Locations &amp; Fiber - Unserved'!$G:$G,MATCH(1,($A273='Locations &amp; Fiber - Unserved'!$A:$A)*($B273='Locations &amp; Fiber - Unserved'!$B:$B),0)),D272)</f>
        <v>0.75814362400000002</v>
      </c>
      <c r="E273" s="64" cm="1">
        <f t="array" ref="E273">_xlfn.IFNA(INDEX('Locations &amp; Fiber - Unserved'!$C:$C,MATCH(1,($A273='Locations &amp; Fiber - Unserved'!$A:$A)*($B273='Locations &amp; Fiber - Unserved'!$B:$B),0)),E272)</f>
        <v>631230</v>
      </c>
      <c r="F273" s="64" cm="1">
        <f t="array" ref="F273">_xlfn.IFNA(INDEX('Locations &amp; Fiber - Unserved'!$D:$D,MATCH(1,($A273='Locations &amp; Fiber - Unserved'!$A:$A)*($B273='Locations &amp; Fiber - Unserved'!$B:$B),0)),F272)</f>
        <v>122627.68520000001</v>
      </c>
      <c r="G273" s="65" cm="1">
        <f t="array" ref="G273">_xlfn.IFNA(INDEX('Locations &amp; Fiber - Unserved'!$F:$F,MATCH(1,($A273='Locations &amp; Fiber - Unserved'!$A:$A)*($B273='Locations &amp; Fiber - Unserved'!$B:$B),0)),G272)</f>
        <v>0.54427376299999997</v>
      </c>
      <c r="H273" s="65" cm="1">
        <f t="array" ref="H273">_xlfn.IFNA(INDEX('Locations &amp; Fiber - Unserved'!$E:$E,MATCH(1,($A273='Locations &amp; Fiber - Unserved'!$A:$A)*($B273='Locations &amp; Fiber - Unserved'!$B:$B),0)),H272)</f>
        <v>1.9244404989999999</v>
      </c>
      <c r="I273" s="63" cm="1">
        <f t="array" ref="I273">_xlfn.IFNA(INDEX('Locations &amp; Fiber - Unserved'!$I:$I,MATCH(1,($A273='Locations &amp; Fiber - Unserved'!$A:$A)*($B273='Locations &amp; Fiber - Unserved'!$B:$B),0)),I272)</f>
        <v>0.95818778599999999</v>
      </c>
      <c r="J273" s="63" cm="1">
        <f t="array" ref="J273">_xlfn.IFNA(INDEX('Locations &amp; Fiber - Unserved'!$J:$J,MATCH(1,($A273='Locations &amp; Fiber - Unserved'!$A:$A)*($B273='Locations &amp; Fiber - Unserved'!$B:$B),0)),J272)</f>
        <v>4.1500000000000002E-2</v>
      </c>
      <c r="K273" s="63" cm="1">
        <f t="array" ref="K273">_xlfn.IFNA(INDEX('Locations &amp; Fiber - Unserved'!$K:$K,MATCH(1,($A273='Locations &amp; Fiber - Unserved'!$A:$A)*($B273='Locations &amp; Fiber - Unserved'!$B:$B),0)),K272)</f>
        <v>2.8699999999999998E-4</v>
      </c>
      <c r="L273" s="64" cm="1">
        <f t="array" ref="L273">_xlfn.IFNA(INDEX('Locations &amp; Fiber - Underserved'!$C:$C,MATCH(1,($A273='Locations &amp; Fiber - Underserved'!$A:$A)*($B273='Locations &amp; Fiber - Underserved'!$B:$B),0)),L272)</f>
        <v>126274</v>
      </c>
      <c r="M273" s="64" cm="1">
        <f t="array" ref="M273">_xlfn.IFNA(INDEX('Locations &amp; Fiber - Underserved'!$D:$D,MATCH(1,($A273='Locations &amp; Fiber - Underserved'!$A:$A)*($B273='Locations &amp; Fiber - Underserved'!$B:$B),0)),M272)</f>
        <v>22562.236710000001</v>
      </c>
      <c r="N273" s="65" cm="1">
        <f t="array" ref="N273">_xlfn.IFNA(INDEX('Locations &amp; Fiber - Underserved'!$F:$F,MATCH(1,($A273='Locations &amp; Fiber - Underserved'!$A:$A)*($B273='Locations &amp; Fiber - Underserved'!$B:$B),0)),N272)</f>
        <v>0.50056307700000002</v>
      </c>
      <c r="O273" s="72" cm="1">
        <f t="array" ref="O273">_xlfn.IFNA(INDEX('Locations &amp; Fiber - Underserved'!$E:$E,MATCH(1,($A273='Locations &amp; Fiber - Underserved'!$A:$A)*($B273='Locations &amp; Fiber - Underserved'!$B:$B),0)),O272)</f>
        <v>1.715782371</v>
      </c>
      <c r="P273" s="63" cm="1">
        <f t="array" ref="P273">_xlfn.IFNA(INDEX('Locations &amp; Fiber - Underserved'!$I:$I,MATCH(1,($A273='Locations &amp; Fiber - Underserved'!$A:$A)*($B273='Locations &amp; Fiber - Underserved'!$B:$B),0)),P272)</f>
        <v>0.90557820700000002</v>
      </c>
      <c r="Q273" s="63" cm="1">
        <f t="array" ref="Q273">_xlfn.IFNA(INDEX('Locations &amp; Fiber - Underserved'!$J:$J,MATCH(1,($A273='Locations &amp; Fiber - Underserved'!$A:$A)*($B273='Locations &amp; Fiber - Underserved'!$B:$B),0)),Q272)</f>
        <v>9.3600000000000003E-2</v>
      </c>
      <c r="R273" s="63" cm="1">
        <f t="array" ref="R273">_xlfn.IFNA(INDEX('Locations &amp; Fiber - Underserved'!$K:$K,MATCH(1,($A273='Locations &amp; Fiber - Underserved'!$A:$A)*($B273='Locations &amp; Fiber - Underserved'!$B:$B),0)),R272)</f>
        <v>8.4000000000000003E-4</v>
      </c>
      <c r="T273" s="66">
        <f>'Model Inputs &amp; Summary Results'!$F$44*I273</f>
        <v>44316.1851025</v>
      </c>
      <c r="U273" s="66">
        <f>'Model Inputs &amp; Summary Results'!$F$45*J273</f>
        <v>2521.125</v>
      </c>
      <c r="V273" s="66">
        <f>'Model Inputs &amp; Summary Results'!$F$46*K273</f>
        <v>20.376999999999999</v>
      </c>
      <c r="W273" s="67">
        <f t="shared" si="123"/>
        <v>478562.99977752002</v>
      </c>
      <c r="X273" s="67">
        <f t="shared" si="124"/>
        <v>260469.28472147897</v>
      </c>
      <c r="Y273" s="68">
        <f t="shared" si="125"/>
        <v>12204988243.291046</v>
      </c>
      <c r="Z273" s="68">
        <f t="shared" si="126"/>
        <v>4356330945.6723194</v>
      </c>
      <c r="AA273" s="66">
        <f>'Model Inputs &amp; Summary Results'!$F$40*I273</f>
        <v>36650.682814499996</v>
      </c>
      <c r="AB273" s="66">
        <f>'Model Inputs &amp; Summary Results'!$F$41*J273</f>
        <v>2002.375</v>
      </c>
      <c r="AC273" s="66">
        <f>'Model Inputs &amp; Summary Results'!$F$42*K273</f>
        <v>14.7805</v>
      </c>
      <c r="AD273" s="67">
        <f t="shared" si="127"/>
        <v>152667.00022248001</v>
      </c>
      <c r="AE273" s="67">
        <f t="shared" si="128"/>
        <v>83092.642697011033</v>
      </c>
      <c r="AF273" s="68">
        <f t="shared" si="129"/>
        <v>3213012872.9325414</v>
      </c>
      <c r="AG273" s="68">
        <f t="shared" si="141"/>
        <v>1146821867.2716486</v>
      </c>
      <c r="AI273" s="68">
        <f t="shared" si="130"/>
        <v>15418001116.223587</v>
      </c>
      <c r="AJ273" s="68">
        <f t="shared" si="131"/>
        <v>24425.330095565147</v>
      </c>
      <c r="AK273" s="68">
        <f>MIN($AJ273*'Model Inputs &amp; Summary Results'!$F$26,'Model Inputs &amp; Summary Results'!$F$23)</f>
        <v>3000</v>
      </c>
      <c r="AL273" s="68">
        <f t="shared" si="132"/>
        <v>90174.830749520959</v>
      </c>
      <c r="AM273" s="68">
        <f t="shared" si="142"/>
        <v>87174.830749520959</v>
      </c>
      <c r="AN273" s="68">
        <f t="shared" si="133"/>
        <v>1893690000</v>
      </c>
      <c r="AO273" s="69">
        <f t="shared" si="134"/>
        <v>0.12282331449615511</v>
      </c>
      <c r="AP273" s="49" t="b">
        <f>AND(AM273&lt;'Model Inputs &amp; Summary Results'!$F$14,AO273&gt;=0.25)</f>
        <v>0</v>
      </c>
      <c r="AR273" s="68">
        <f t="shared" si="143"/>
        <v>5503152812.9439678</v>
      </c>
      <c r="AS273" s="68">
        <f t="shared" si="144"/>
        <v>8718.1420606497923</v>
      </c>
      <c r="AT273" s="68">
        <f>MIN($AS273*'Model Inputs &amp; Summary Results'!$F$26,'Model Inputs &amp; Summary Results'!$F$23)</f>
        <v>3000</v>
      </c>
      <c r="AU273" s="68">
        <f t="shared" si="145"/>
        <v>1893690000</v>
      </c>
      <c r="AV273" s="68">
        <f t="shared" si="146"/>
        <v>3609462812.9439678</v>
      </c>
      <c r="AX273" s="66">
        <f>'Model Inputs &amp; Summary Results'!$F$40*P273</f>
        <v>34638.366417750003</v>
      </c>
      <c r="AY273" s="66">
        <f>'Model Inputs &amp; Summary Results'!$F$41*Q273</f>
        <v>4516.2</v>
      </c>
      <c r="AZ273" s="66">
        <f>'Model Inputs &amp; Summary Results'!$F$42*R273</f>
        <v>43.260000000000005</v>
      </c>
      <c r="BA273" s="68">
        <f t="shared" si="135"/>
        <v>2477620209.8073106</v>
      </c>
      <c r="BB273" s="68">
        <f t="shared" si="147"/>
        <v>884390638.15476692</v>
      </c>
      <c r="BD273" s="68">
        <f t="shared" si="136"/>
        <v>19620.984603380828</v>
      </c>
      <c r="BE273" s="68">
        <f>MIN($BD273*'Model Inputs &amp; Summary Results'!$F$26,'Model Inputs &amp; Summary Results'!$F$23)</f>
        <v>3000</v>
      </c>
      <c r="BF273" s="68">
        <f t="shared" si="137"/>
        <v>67254.939549093528</v>
      </c>
      <c r="BG273" s="68">
        <f t="shared" ref="BG273:BG295" si="150">BF273-BE273</f>
        <v>64254.939549093528</v>
      </c>
      <c r="BH273" s="68">
        <f t="shared" si="138"/>
        <v>378822000</v>
      </c>
      <c r="BI273" s="70">
        <f t="shared" si="139"/>
        <v>0.15289752581952895</v>
      </c>
      <c r="BJ273" s="49" t="b">
        <f>AND(BG273&lt;'Model Inputs &amp; Summary Results'!$F$14,BG273&lt;$BX$23,BI273&gt;=0.25)</f>
        <v>0</v>
      </c>
      <c r="BL273" s="68">
        <f t="shared" si="148"/>
        <v>7003.7429570201857</v>
      </c>
      <c r="BM273" s="68">
        <f>MIN($BL273*'Model Inputs &amp; Summary Results'!$F$26,'Model Inputs &amp; Summary Results'!$F$23)</f>
        <v>3000</v>
      </c>
      <c r="BN273" s="68">
        <f t="shared" si="149"/>
        <v>378822000</v>
      </c>
      <c r="BO273" s="68">
        <f t="shared" ref="BO273:BO295" si="151">BA273-BH273</f>
        <v>2098798209.8073106</v>
      </c>
      <c r="BS273" s="49"/>
      <c r="BT273" s="49"/>
      <c r="BU273" s="49"/>
      <c r="BV273" s="49"/>
      <c r="BW273" s="49"/>
      <c r="BX273" s="49"/>
    </row>
    <row r="274" spans="1:76" x14ac:dyDescent="0.45">
      <c r="A274" s="49" t="str">
        <f t="shared" si="140"/>
        <v>TX</v>
      </c>
      <c r="B274" s="62">
        <v>0.97899999999999998</v>
      </c>
      <c r="C274" s="63" cm="1">
        <f t="array" ref="C274">_xlfn.IFNA(INDEX('Locations &amp; Fiber - Unserved'!$H:$H,MATCH(1,($A274='Locations &amp; Fiber - Unserved'!$A:$A)*($B274='Locations &amp; Fiber - Unserved'!$B:$B),0)),C273)</f>
        <v>0.24171716400000001</v>
      </c>
      <c r="D274" s="63" cm="1">
        <f t="array" ref="D274">_xlfn.IFNA(INDEX('Locations &amp; Fiber - Unserved'!$G:$G,MATCH(1,($A274='Locations &amp; Fiber - Unserved'!$A:$A)*($B274='Locations &amp; Fiber - Unserved'!$B:$B),0)),D273)</f>
        <v>0.75828283600000002</v>
      </c>
      <c r="E274" s="64" cm="1">
        <f t="array" ref="E274">_xlfn.IFNA(INDEX('Locations &amp; Fiber - Unserved'!$C:$C,MATCH(1,($A274='Locations &amp; Fiber - Unserved'!$A:$A)*($B274='Locations &amp; Fiber - Unserved'!$B:$B),0)),E273)</f>
        <v>631879</v>
      </c>
      <c r="F274" s="64" cm="1">
        <f t="array" ref="F274">_xlfn.IFNA(INDEX('Locations &amp; Fiber - Unserved'!$D:$D,MATCH(1,($A274='Locations &amp; Fiber - Unserved'!$A:$A)*($B274='Locations &amp; Fiber - Unserved'!$B:$B),0)),F273)</f>
        <v>123900.3894</v>
      </c>
      <c r="G274" s="65" cm="1">
        <f t="array" ref="G274">_xlfn.IFNA(INDEX('Locations &amp; Fiber - Unserved'!$F:$F,MATCH(1,($A274='Locations &amp; Fiber - Unserved'!$A:$A)*($B274='Locations &amp; Fiber - Unserved'!$B:$B),0)),G273)</f>
        <v>0.55063840399999997</v>
      </c>
      <c r="H274" s="65" cm="1">
        <f t="array" ref="H274">_xlfn.IFNA(INDEX('Locations &amp; Fiber - Unserved'!$E:$E,MATCH(1,($A274='Locations &amp; Fiber - Unserved'!$A:$A)*($B274='Locations &amp; Fiber - Unserved'!$B:$B),0)),H273)</f>
        <v>1.9962754300000001</v>
      </c>
      <c r="I274" s="63" cm="1">
        <f t="array" ref="I274">_xlfn.IFNA(INDEX('Locations &amp; Fiber - Unserved'!$I:$I,MATCH(1,($A274='Locations &amp; Fiber - Unserved'!$A:$A)*($B274='Locations &amp; Fiber - Unserved'!$B:$B),0)),I273)</f>
        <v>0.95844993899999997</v>
      </c>
      <c r="J274" s="63" cm="1">
        <f t="array" ref="J274">_xlfn.IFNA(INDEX('Locations &amp; Fiber - Unserved'!$J:$J,MATCH(1,($A274='Locations &amp; Fiber - Unserved'!$A:$A)*($B274='Locations &amp; Fiber - Unserved'!$B:$B),0)),J273)</f>
        <v>4.1300000000000003E-2</v>
      </c>
      <c r="K274" s="63" cm="1">
        <f t="array" ref="K274">_xlfn.IFNA(INDEX('Locations &amp; Fiber - Unserved'!$K:$K,MATCH(1,($A274='Locations &amp; Fiber - Unserved'!$A:$A)*($B274='Locations &amp; Fiber - Unserved'!$B:$B),0)),K273)</f>
        <v>2.8499999999999999E-4</v>
      </c>
      <c r="L274" s="64" cm="1">
        <f t="array" ref="L274">_xlfn.IFNA(INDEX('Locations &amp; Fiber - Underserved'!$C:$C,MATCH(1,($A274='Locations &amp; Fiber - Underserved'!$A:$A)*($B274='Locations &amp; Fiber - Underserved'!$B:$B),0)),L273)</f>
        <v>126400</v>
      </c>
      <c r="M274" s="64" cm="1">
        <f t="array" ref="M274">_xlfn.IFNA(INDEX('Locations &amp; Fiber - Underserved'!$D:$D,MATCH(1,($A274='Locations &amp; Fiber - Underserved'!$A:$A)*($B274='Locations &amp; Fiber - Underserved'!$B:$B),0)),M273)</f>
        <v>22782.40913</v>
      </c>
      <c r="N274" s="65" cm="1">
        <f t="array" ref="N274">_xlfn.IFNA(INDEX('Locations &amp; Fiber - Underserved'!$F:$F,MATCH(1,($A274='Locations &amp; Fiber - Underserved'!$A:$A)*($B274='Locations &amp; Fiber - Underserved'!$B:$B),0)),N273)</f>
        <v>0.50643335199999995</v>
      </c>
      <c r="O274" s="72" cm="1">
        <f t="array" ref="O274">_xlfn.IFNA(INDEX('Locations &amp; Fiber - Underserved'!$E:$E,MATCH(1,($A274='Locations &amp; Fiber - Underserved'!$A:$A)*($B274='Locations &amp; Fiber - Underserved'!$B:$B),0)),O273)</f>
        <v>1.7866528610000001</v>
      </c>
      <c r="P274" s="63" cm="1">
        <f t="array" ref="P274">_xlfn.IFNA(INDEX('Locations &amp; Fiber - Underserved'!$I:$I,MATCH(1,($A274='Locations &amp; Fiber - Underserved'!$A:$A)*($B274='Locations &amp; Fiber - Underserved'!$B:$B),0)),P273)</f>
        <v>0.90600041600000003</v>
      </c>
      <c r="Q274" s="63" cm="1">
        <f t="array" ref="Q274">_xlfn.IFNA(INDEX('Locations &amp; Fiber - Underserved'!$J:$J,MATCH(1,($A274='Locations &amp; Fiber - Underserved'!$A:$A)*($B274='Locations &amp; Fiber - Underserved'!$B:$B),0)),Q273)</f>
        <v>9.3200000000000005E-2</v>
      </c>
      <c r="R274" s="63" cm="1">
        <f t="array" ref="R274">_xlfn.IFNA(INDEX('Locations &amp; Fiber - Underserved'!$K:$K,MATCH(1,($A274='Locations &amp; Fiber - Underserved'!$A:$A)*($B274='Locations &amp; Fiber - Underserved'!$B:$B),0)),R273)</f>
        <v>8.4000000000000003E-4</v>
      </c>
      <c r="T274" s="66">
        <f>'Model Inputs &amp; Summary Results'!$F$44*I274</f>
        <v>44328.309678749996</v>
      </c>
      <c r="U274" s="66">
        <f>'Model Inputs &amp; Summary Results'!$F$45*J274</f>
        <v>2508.9750000000004</v>
      </c>
      <c r="V274" s="66">
        <f>'Model Inputs &amp; Summary Results'!$F$46*K274</f>
        <v>20.234999999999999</v>
      </c>
      <c r="W274" s="67">
        <f t="shared" si="123"/>
        <v>479143.000128844</v>
      </c>
      <c r="X274" s="67">
        <f t="shared" si="124"/>
        <v>263834.53687871841</v>
      </c>
      <c r="Y274" s="68">
        <f t="shared" si="125"/>
        <v>12362632003.728439</v>
      </c>
      <c r="Z274" s="68">
        <f t="shared" si="126"/>
        <v>4402336071.4100065</v>
      </c>
      <c r="AA274" s="66">
        <f>'Model Inputs &amp; Summary Results'!$F$40*I274</f>
        <v>36660.710166749996</v>
      </c>
      <c r="AB274" s="66">
        <f>'Model Inputs &amp; Summary Results'!$F$41*J274</f>
        <v>1992.7250000000001</v>
      </c>
      <c r="AC274" s="66">
        <f>'Model Inputs &amp; Summary Results'!$F$42*K274</f>
        <v>14.6775</v>
      </c>
      <c r="AD274" s="67">
        <f t="shared" si="127"/>
        <v>152735.999871156</v>
      </c>
      <c r="AE274" s="67">
        <f t="shared" si="128"/>
        <v>84102.30720239754</v>
      </c>
      <c r="AF274" s="68">
        <f t="shared" si="129"/>
        <v>3252077490.4359274</v>
      </c>
      <c r="AG274" s="68">
        <f t="shared" si="141"/>
        <v>1158065534.8188667</v>
      </c>
      <c r="AI274" s="68">
        <f t="shared" si="130"/>
        <v>15614709494.164368</v>
      </c>
      <c r="AJ274" s="68">
        <f t="shared" si="131"/>
        <v>24711.549986887312</v>
      </c>
      <c r="AK274" s="68">
        <f>MIN($AJ274*'Model Inputs &amp; Summary Results'!$F$26,'Model Inputs &amp; Summary Results'!$F$23)</f>
        <v>3000</v>
      </c>
      <c r="AL274" s="68">
        <f t="shared" si="132"/>
        <v>93540.515245430113</v>
      </c>
      <c r="AM274" s="68">
        <f t="shared" si="142"/>
        <v>90540.515245430113</v>
      </c>
      <c r="AN274" s="68">
        <f t="shared" si="133"/>
        <v>1895637000</v>
      </c>
      <c r="AO274" s="69">
        <f t="shared" si="134"/>
        <v>0.12140072158937379</v>
      </c>
      <c r="AP274" s="49" t="b">
        <f>AND(AM274&lt;'Model Inputs &amp; Summary Results'!$F$14,AO274&gt;=0.25)</f>
        <v>0</v>
      </c>
      <c r="AR274" s="68">
        <f t="shared" si="143"/>
        <v>5560401606.2288733</v>
      </c>
      <c r="AS274" s="68">
        <f t="shared" si="144"/>
        <v>8799.7885769726054</v>
      </c>
      <c r="AT274" s="68">
        <f>MIN($AS274*'Model Inputs &amp; Summary Results'!$F$26,'Model Inputs &amp; Summary Results'!$F$23)</f>
        <v>3000</v>
      </c>
      <c r="AU274" s="68">
        <f t="shared" si="145"/>
        <v>1895637000</v>
      </c>
      <c r="AV274" s="68">
        <f t="shared" si="146"/>
        <v>3664764606.2288733</v>
      </c>
      <c r="AX274" s="66">
        <f>'Model Inputs &amp; Summary Results'!$F$40*P274</f>
        <v>34654.515912000003</v>
      </c>
      <c r="AY274" s="66">
        <f>'Model Inputs &amp; Summary Results'!$F$41*Q274</f>
        <v>4496.9000000000005</v>
      </c>
      <c r="AZ274" s="66">
        <f>'Model Inputs &amp; Summary Results'!$F$42*R274</f>
        <v>43.260000000000005</v>
      </c>
      <c r="BA274" s="68">
        <f t="shared" si="135"/>
        <v>2508975675.3772125</v>
      </c>
      <c r="BB274" s="68">
        <f t="shared" si="147"/>
        <v>892949142.34494007</v>
      </c>
      <c r="BD274" s="68">
        <f t="shared" si="136"/>
        <v>19849.49110266782</v>
      </c>
      <c r="BE274" s="68">
        <f>MIN($BD274*'Model Inputs &amp; Summary Results'!$F$26,'Model Inputs &amp; Summary Results'!$F$23)</f>
        <v>3000</v>
      </c>
      <c r="BF274" s="68">
        <f t="shared" si="137"/>
        <v>70027.279854142602</v>
      </c>
      <c r="BG274" s="68">
        <f t="shared" si="150"/>
        <v>67027.279854142602</v>
      </c>
      <c r="BH274" s="68">
        <f t="shared" si="138"/>
        <v>379200000</v>
      </c>
      <c r="BI274" s="70">
        <f t="shared" si="139"/>
        <v>0.15113737599029894</v>
      </c>
      <c r="BJ274" s="49" t="b">
        <f>AND(BG274&lt;'Model Inputs &amp; Summary Results'!$F$14,BG274&lt;$BX$23,BI274&gt;=0.25)</f>
        <v>0</v>
      </c>
      <c r="BL274" s="68">
        <f t="shared" si="148"/>
        <v>7064.4710628555385</v>
      </c>
      <c r="BM274" s="68">
        <f>MIN($BL274*'Model Inputs &amp; Summary Results'!$F$26,'Model Inputs &amp; Summary Results'!$F$23)</f>
        <v>3000</v>
      </c>
      <c r="BN274" s="68">
        <f t="shared" si="149"/>
        <v>379200000</v>
      </c>
      <c r="BO274" s="68">
        <f t="shared" si="151"/>
        <v>2129775675.3772125</v>
      </c>
      <c r="BS274" s="49"/>
      <c r="BT274" s="49"/>
      <c r="BU274" s="49"/>
      <c r="BV274" s="49"/>
      <c r="BW274" s="49"/>
      <c r="BX274" s="49"/>
    </row>
    <row r="275" spans="1:76" x14ac:dyDescent="0.45">
      <c r="A275" s="49" t="str">
        <f t="shared" si="140"/>
        <v>TX</v>
      </c>
      <c r="B275" s="62">
        <v>0.98</v>
      </c>
      <c r="C275" s="63" cm="1">
        <f t="array" ref="C275">_xlfn.IFNA(INDEX('Locations &amp; Fiber - Unserved'!$H:$H,MATCH(1,($A275='Locations &amp; Fiber - Unserved'!$A:$A)*($B275='Locations &amp; Fiber - Unserved'!$B:$B),0)),C274)</f>
        <v>0.24158052999999999</v>
      </c>
      <c r="D275" s="63" cm="1">
        <f t="array" ref="D275">_xlfn.IFNA(INDEX('Locations &amp; Fiber - Unserved'!$G:$G,MATCH(1,($A275='Locations &amp; Fiber - Unserved'!$A:$A)*($B275='Locations &amp; Fiber - Unserved'!$B:$B),0)),D274)</f>
        <v>0.75841946999999998</v>
      </c>
      <c r="E275" s="64" cm="1">
        <f t="array" ref="E275">_xlfn.IFNA(INDEX('Locations &amp; Fiber - Unserved'!$C:$C,MATCH(1,($A275='Locations &amp; Fiber - Unserved'!$A:$A)*($B275='Locations &amp; Fiber - Unserved'!$B:$B),0)),E274)</f>
        <v>632522</v>
      </c>
      <c r="F275" s="64" cm="1">
        <f t="array" ref="F275">_xlfn.IFNA(INDEX('Locations &amp; Fiber - Unserved'!$D:$D,MATCH(1,($A275='Locations &amp; Fiber - Unserved'!$A:$A)*($B275='Locations &amp; Fiber - Unserved'!$B:$B),0)),F274)</f>
        <v>125205.1773</v>
      </c>
      <c r="G275" s="65" cm="1">
        <f t="array" ref="G275">_xlfn.IFNA(INDEX('Locations &amp; Fiber - Unserved'!$F:$F,MATCH(1,($A275='Locations &amp; Fiber - Unserved'!$A:$A)*($B275='Locations &amp; Fiber - Unserved'!$B:$B),0)),G274)</f>
        <v>0.557383089</v>
      </c>
      <c r="H275" s="65" cm="1">
        <f t="array" ref="H275">_xlfn.IFNA(INDEX('Locations &amp; Fiber - Unserved'!$E:$E,MATCH(1,($A275='Locations &amp; Fiber - Unserved'!$A:$A)*($B275='Locations &amp; Fiber - Unserved'!$B:$B),0)),H274)</f>
        <v>2.0686892129999999</v>
      </c>
      <c r="I275" s="63" cm="1">
        <f t="array" ref="I275">_xlfn.IFNA(INDEX('Locations &amp; Fiber - Unserved'!$I:$I,MATCH(1,($A275='Locations &amp; Fiber - Unserved'!$A:$A)*($B275='Locations &amp; Fiber - Unserved'!$B:$B),0)),I274)</f>
        <v>0.95870938500000003</v>
      </c>
      <c r="J275" s="63" cm="1">
        <f t="array" ref="J275">_xlfn.IFNA(INDEX('Locations &amp; Fiber - Unserved'!$J:$J,MATCH(1,($A275='Locations &amp; Fiber - Unserved'!$A:$A)*($B275='Locations &amp; Fiber - Unserved'!$B:$B),0)),J274)</f>
        <v>4.1000000000000002E-2</v>
      </c>
      <c r="K275" s="63" cm="1">
        <f t="array" ref="K275">_xlfn.IFNA(INDEX('Locations &amp; Fiber - Unserved'!$K:$K,MATCH(1,($A275='Locations &amp; Fiber - Unserved'!$A:$A)*($B275='Locations &amp; Fiber - Unserved'!$B:$B),0)),K274)</f>
        <v>2.8400000000000002E-4</v>
      </c>
      <c r="L275" s="64" cm="1">
        <f t="array" ref="L275">_xlfn.IFNA(INDEX('Locations &amp; Fiber - Underserved'!$C:$C,MATCH(1,($A275='Locations &amp; Fiber - Underserved'!$A:$A)*($B275='Locations &amp; Fiber - Underserved'!$B:$B),0)),L274)</f>
        <v>126527</v>
      </c>
      <c r="M275" s="64" cm="1">
        <f t="array" ref="M275">_xlfn.IFNA(INDEX('Locations &amp; Fiber - Underserved'!$D:$D,MATCH(1,($A275='Locations &amp; Fiber - Underserved'!$A:$A)*($B275='Locations &amp; Fiber - Underserved'!$B:$B),0)),M274)</f>
        <v>23013.614590000001</v>
      </c>
      <c r="N275" s="65" cm="1">
        <f t="array" ref="N275">_xlfn.IFNA(INDEX('Locations &amp; Fiber - Underserved'!$F:$F,MATCH(1,($A275='Locations &amp; Fiber - Underserved'!$A:$A)*($B275='Locations &amp; Fiber - Underserved'!$B:$B),0)),N274)</f>
        <v>0.51227405100000001</v>
      </c>
      <c r="O275" s="72" cm="1">
        <f t="array" ref="O275">_xlfn.IFNA(INDEX('Locations &amp; Fiber - Underserved'!$E:$E,MATCH(1,($A275='Locations &amp; Fiber - Underserved'!$A:$A)*($B275='Locations &amp; Fiber - Underserved'!$B:$B),0)),O274)</f>
        <v>1.8711880009999999</v>
      </c>
      <c r="P275" s="63" cm="1">
        <f t="array" ref="P275">_xlfn.IFNA(INDEX('Locations &amp; Fiber - Underserved'!$I:$I,MATCH(1,($A275='Locations &amp; Fiber - Underserved'!$A:$A)*($B275='Locations &amp; Fiber - Underserved'!$B:$B),0)),P274)</f>
        <v>0.90632127399999995</v>
      </c>
      <c r="Q275" s="63" cm="1">
        <f t="array" ref="Q275">_xlfn.IFNA(INDEX('Locations &amp; Fiber - Underserved'!$J:$J,MATCH(1,($A275='Locations &amp; Fiber - Underserved'!$A:$A)*($B275='Locations &amp; Fiber - Underserved'!$B:$B),0)),Q274)</f>
        <v>9.2799999999999994E-2</v>
      </c>
      <c r="R275" s="63" cm="1">
        <f t="array" ref="R275">_xlfn.IFNA(INDEX('Locations &amp; Fiber - Underserved'!$K:$K,MATCH(1,($A275='Locations &amp; Fiber - Underserved'!$A:$A)*($B275='Locations &amp; Fiber - Underserved'!$B:$B),0)),R274)</f>
        <v>8.4199999999999998E-4</v>
      </c>
      <c r="T275" s="66">
        <f>'Model Inputs &amp; Summary Results'!$F$44*I275</f>
        <v>44340.30905625</v>
      </c>
      <c r="U275" s="66">
        <f>'Model Inputs &amp; Summary Results'!$F$45*J275</f>
        <v>2490.75</v>
      </c>
      <c r="V275" s="66">
        <f>'Model Inputs &amp; Summary Results'!$F$46*K275</f>
        <v>20.164000000000001</v>
      </c>
      <c r="W275" s="67">
        <f t="shared" si="123"/>
        <v>479717.00000334001</v>
      </c>
      <c r="X275" s="67">
        <f t="shared" si="124"/>
        <v>267386.14330767468</v>
      </c>
      <c r="Y275" s="68">
        <f t="shared" si="125"/>
        <v>12527367842.258293</v>
      </c>
      <c r="Z275" s="68">
        <f t="shared" si="126"/>
        <v>4448900510.2268248</v>
      </c>
      <c r="AA275" s="66">
        <f>'Model Inputs &amp; Summary Results'!$F$40*I275</f>
        <v>36670.633976249999</v>
      </c>
      <c r="AB275" s="66">
        <f>'Model Inputs &amp; Summary Results'!$F$41*J275</f>
        <v>1978.25</v>
      </c>
      <c r="AC275" s="66">
        <f>'Model Inputs &amp; Summary Results'!$F$42*K275</f>
        <v>14.626000000000001</v>
      </c>
      <c r="AD275" s="67">
        <f t="shared" si="127"/>
        <v>152804.99999665999</v>
      </c>
      <c r="AE275" s="67">
        <f t="shared" si="128"/>
        <v>85170.922912783339</v>
      </c>
      <c r="AF275" s="68">
        <f t="shared" si="129"/>
        <v>3293006827.7248178</v>
      </c>
      <c r="AG275" s="68">
        <f t="shared" si="141"/>
        <v>1169460332.0121217</v>
      </c>
      <c r="AI275" s="68">
        <f t="shared" si="130"/>
        <v>15820374669.98311</v>
      </c>
      <c r="AJ275" s="68">
        <f t="shared" si="131"/>
        <v>25011.580103115957</v>
      </c>
      <c r="AK275" s="68">
        <f>MIN($AJ275*'Model Inputs &amp; Summary Results'!$F$26,'Model Inputs &amp; Summary Results'!$F$23)</f>
        <v>3000</v>
      </c>
      <c r="AL275" s="68">
        <f t="shared" si="132"/>
        <v>96920.619752321261</v>
      </c>
      <c r="AM275" s="68">
        <f t="shared" si="142"/>
        <v>93920.619752321261</v>
      </c>
      <c r="AN275" s="68">
        <f t="shared" si="133"/>
        <v>1897566000</v>
      </c>
      <c r="AO275" s="69">
        <f t="shared" si="134"/>
        <v>0.11994444124009017</v>
      </c>
      <c r="AP275" s="49" t="b">
        <f>AND(AM275&lt;'Model Inputs &amp; Summary Results'!$F$14,AO275&gt;=0.25)</f>
        <v>0</v>
      </c>
      <c r="AR275" s="68">
        <f t="shared" si="143"/>
        <v>5618360842.2389469</v>
      </c>
      <c r="AS275" s="68">
        <f t="shared" si="144"/>
        <v>8882.4749846470895</v>
      </c>
      <c r="AT275" s="68">
        <f>MIN($AS275*'Model Inputs &amp; Summary Results'!$F$26,'Model Inputs &amp; Summary Results'!$F$23)</f>
        <v>3000</v>
      </c>
      <c r="AU275" s="68">
        <f t="shared" si="145"/>
        <v>1897566000</v>
      </c>
      <c r="AV275" s="68">
        <f t="shared" si="146"/>
        <v>3720794842.2389469</v>
      </c>
      <c r="AX275" s="66">
        <f>'Model Inputs &amp; Summary Results'!$F$40*P275</f>
        <v>34666.788730499997</v>
      </c>
      <c r="AY275" s="66">
        <f>'Model Inputs &amp; Summary Results'!$F$41*Q275</f>
        <v>4477.5999999999995</v>
      </c>
      <c r="AZ275" s="66">
        <f>'Model Inputs &amp; Summary Results'!$F$42*R275</f>
        <v>43.363</v>
      </c>
      <c r="BA275" s="68">
        <f t="shared" si="135"/>
        <v>2540012865.0084057</v>
      </c>
      <c r="BB275" s="68">
        <f t="shared" si="147"/>
        <v>901851814.97433245</v>
      </c>
      <c r="BD275" s="68">
        <f t="shared" si="136"/>
        <v>20074.868328565488</v>
      </c>
      <c r="BE275" s="68">
        <f>MIN($BD275*'Model Inputs &amp; Summary Results'!$F$26,'Model Inputs &amp; Summary Results'!$F$23)</f>
        <v>3000</v>
      </c>
      <c r="BF275" s="68">
        <f t="shared" si="137"/>
        <v>73327.650824278564</v>
      </c>
      <c r="BG275" s="68">
        <f t="shared" si="150"/>
        <v>70327.650824278564</v>
      </c>
      <c r="BH275" s="68">
        <f t="shared" si="138"/>
        <v>379581000</v>
      </c>
      <c r="BI275" s="70">
        <f t="shared" si="139"/>
        <v>0.14944058167151994</v>
      </c>
      <c r="BJ275" s="49" t="b">
        <f>AND(BG275&lt;'Model Inputs &amp; Summary Results'!$F$14,BG275&lt;$BX$23,BI275&gt;=0.25)</f>
        <v>0</v>
      </c>
      <c r="BL275" s="68">
        <f t="shared" si="148"/>
        <v>7127.7420232387749</v>
      </c>
      <c r="BM275" s="68">
        <f>MIN($BL275*'Model Inputs &amp; Summary Results'!$F$26,'Model Inputs &amp; Summary Results'!$F$23)</f>
        <v>3000</v>
      </c>
      <c r="BN275" s="68">
        <f t="shared" si="149"/>
        <v>379581000</v>
      </c>
      <c r="BO275" s="68">
        <f t="shared" si="151"/>
        <v>2160431865.0084057</v>
      </c>
      <c r="BS275" s="49"/>
      <c r="BT275" s="49"/>
      <c r="BU275" s="49"/>
      <c r="BV275" s="49"/>
      <c r="BW275" s="49"/>
      <c r="BX275" s="49"/>
    </row>
    <row r="276" spans="1:76" x14ac:dyDescent="0.45">
      <c r="A276" s="49" t="str">
        <f t="shared" si="140"/>
        <v>TX</v>
      </c>
      <c r="B276" s="62">
        <v>0.98099999999999998</v>
      </c>
      <c r="C276" s="63" cm="1">
        <f t="array" ref="C276">_xlfn.IFNA(INDEX('Locations &amp; Fiber - Unserved'!$H:$H,MATCH(1,($A276='Locations &amp; Fiber - Unserved'!$A:$A)*($B276='Locations &amp; Fiber - Unserved'!$B:$B),0)),C275)</f>
        <v>0.241467918</v>
      </c>
      <c r="D276" s="63" cm="1">
        <f t="array" ref="D276">_xlfn.IFNA(INDEX('Locations &amp; Fiber - Unserved'!$G:$G,MATCH(1,($A276='Locations &amp; Fiber - Unserved'!$A:$A)*($B276='Locations &amp; Fiber - Unserved'!$B:$B),0)),D275)</f>
        <v>0.758532082</v>
      </c>
      <c r="E276" s="64" cm="1">
        <f t="array" ref="E276">_xlfn.IFNA(INDEX('Locations &amp; Fiber - Unserved'!$C:$C,MATCH(1,($A276='Locations &amp; Fiber - Unserved'!$A:$A)*($B276='Locations &amp; Fiber - Unserved'!$B:$B),0)),E275)</f>
        <v>633169</v>
      </c>
      <c r="F276" s="64" cm="1">
        <f t="array" ref="F276">_xlfn.IFNA(INDEX('Locations &amp; Fiber - Unserved'!$D:$D,MATCH(1,($A276='Locations &amp; Fiber - Unserved'!$A:$A)*($B276='Locations &amp; Fiber - Unserved'!$B:$B),0)),F275)</f>
        <v>126570.47659999999</v>
      </c>
      <c r="G276" s="65" cm="1">
        <f t="array" ref="G276">_xlfn.IFNA(INDEX('Locations &amp; Fiber - Unserved'!$F:$F,MATCH(1,($A276='Locations &amp; Fiber - Unserved'!$A:$A)*($B276='Locations &amp; Fiber - Unserved'!$B:$B),0)),G275)</f>
        <v>0.56427970500000002</v>
      </c>
      <c r="H276" s="65" cm="1">
        <f t="array" ref="H276">_xlfn.IFNA(INDEX('Locations &amp; Fiber - Unserved'!$E:$E,MATCH(1,($A276='Locations &amp; Fiber - Unserved'!$A:$A)*($B276='Locations &amp; Fiber - Unserved'!$B:$B),0)),H275)</f>
        <v>2.1510153609999998</v>
      </c>
      <c r="I276" s="63" cm="1">
        <f t="array" ref="I276">_xlfn.IFNA(INDEX('Locations &amp; Fiber - Unserved'!$I:$I,MATCH(1,($A276='Locations &amp; Fiber - Unserved'!$A:$A)*($B276='Locations &amp; Fiber - Unserved'!$B:$B),0)),I275)</f>
        <v>0.95892200900000002</v>
      </c>
      <c r="J276" s="63" cm="1">
        <f t="array" ref="J276">_xlfn.IFNA(INDEX('Locations &amp; Fiber - Unserved'!$J:$J,MATCH(1,($A276='Locations &amp; Fiber - Unserved'!$A:$A)*($B276='Locations &amp; Fiber - Unserved'!$B:$B),0)),J275)</f>
        <v>4.0800000000000003E-2</v>
      </c>
      <c r="K276" s="63" cm="1">
        <f t="array" ref="K276">_xlfn.IFNA(INDEX('Locations &amp; Fiber - Unserved'!$K:$K,MATCH(1,($A276='Locations &amp; Fiber - Unserved'!$A:$A)*($B276='Locations &amp; Fiber - Unserved'!$B:$B),0)),K275)</f>
        <v>2.8499999999999999E-4</v>
      </c>
      <c r="L276" s="64" cm="1">
        <f t="array" ref="L276">_xlfn.IFNA(INDEX('Locations &amp; Fiber - Underserved'!$C:$C,MATCH(1,($A276='Locations &amp; Fiber - Underserved'!$A:$A)*($B276='Locations &amp; Fiber - Underserved'!$B:$B),0)),L275)</f>
        <v>126661</v>
      </c>
      <c r="M276" s="64" cm="1">
        <f t="array" ref="M276">_xlfn.IFNA(INDEX('Locations &amp; Fiber - Underserved'!$D:$D,MATCH(1,($A276='Locations &amp; Fiber - Underserved'!$A:$A)*($B276='Locations &amp; Fiber - Underserved'!$B:$B),0)),M275)</f>
        <v>23268.285019999999</v>
      </c>
      <c r="N276" s="65" cm="1">
        <f t="array" ref="N276">_xlfn.IFNA(INDEX('Locations &amp; Fiber - Underserved'!$F:$F,MATCH(1,($A276='Locations &amp; Fiber - Underserved'!$A:$A)*($B276='Locations &amp; Fiber - Underserved'!$B:$B),0)),N275)</f>
        <v>0.51842331100000005</v>
      </c>
      <c r="O276" s="72" cm="1">
        <f t="array" ref="O276">_xlfn.IFNA(INDEX('Locations &amp; Fiber - Underserved'!$E:$E,MATCH(1,($A276='Locations &amp; Fiber - Underserved'!$A:$A)*($B276='Locations &amp; Fiber - Underserved'!$B:$B),0)),O275)</f>
        <v>1.9307562700000001</v>
      </c>
      <c r="P276" s="63" cm="1">
        <f t="array" ref="P276">_xlfn.IFNA(INDEX('Locations &amp; Fiber - Underserved'!$I:$I,MATCH(1,($A276='Locations &amp; Fiber - Underserved'!$A:$A)*($B276='Locations &amp; Fiber - Underserved'!$B:$B),0)),P275)</f>
        <v>0.90673555100000003</v>
      </c>
      <c r="Q276" s="63" cm="1">
        <f t="array" ref="Q276">_xlfn.IFNA(INDEX('Locations &amp; Fiber - Underserved'!$J:$J,MATCH(1,($A276='Locations &amp; Fiber - Underserved'!$A:$A)*($B276='Locations &amp; Fiber - Underserved'!$B:$B),0)),Q275)</f>
        <v>9.2399999999999996E-2</v>
      </c>
      <c r="R276" s="63" cm="1">
        <f t="array" ref="R276">_xlfn.IFNA(INDEX('Locations &amp; Fiber - Underserved'!$K:$K,MATCH(1,($A276='Locations &amp; Fiber - Underserved'!$A:$A)*($B276='Locations &amp; Fiber - Underserved'!$B:$B),0)),R275)</f>
        <v>8.3699999999999996E-4</v>
      </c>
      <c r="T276" s="66">
        <f>'Model Inputs &amp; Summary Results'!$F$44*I276</f>
        <v>44350.142916249999</v>
      </c>
      <c r="U276" s="66">
        <f>'Model Inputs &amp; Summary Results'!$F$45*J276</f>
        <v>2478.6000000000004</v>
      </c>
      <c r="V276" s="66">
        <f>'Model Inputs &amp; Summary Results'!$F$46*K276</f>
        <v>20.234999999999999</v>
      </c>
      <c r="W276" s="67">
        <f t="shared" si="123"/>
        <v>480278.999827858</v>
      </c>
      <c r="X276" s="67">
        <f t="shared" si="124"/>
        <v>271011.6923405588</v>
      </c>
      <c r="Y276" s="68">
        <f t="shared" si="125"/>
        <v>12696620789.508379</v>
      </c>
      <c r="Z276" s="68">
        <f t="shared" si="126"/>
        <v>4497865762.3021908</v>
      </c>
      <c r="AA276" s="66">
        <f>'Model Inputs &amp; Summary Results'!$F$40*I276</f>
        <v>36678.76684425</v>
      </c>
      <c r="AB276" s="66">
        <f>'Model Inputs &amp; Summary Results'!$F$41*J276</f>
        <v>1968.6000000000001</v>
      </c>
      <c r="AC276" s="66">
        <f>'Model Inputs &amp; Summary Results'!$F$42*K276</f>
        <v>14.6775</v>
      </c>
      <c r="AD276" s="67">
        <f t="shared" si="127"/>
        <v>152890.000172142</v>
      </c>
      <c r="AE276" s="67">
        <f t="shared" si="128"/>
        <v>86272.724194586233</v>
      </c>
      <c r="AF276" s="68">
        <f t="shared" si="129"/>
        <v>3335479888.5103426</v>
      </c>
      <c r="AG276" s="68">
        <f t="shared" si="141"/>
        <v>1181616828.6112223</v>
      </c>
      <c r="AI276" s="68">
        <f t="shared" si="130"/>
        <v>16032100678.018723</v>
      </c>
      <c r="AJ276" s="68">
        <f t="shared" si="131"/>
        <v>25320.413156706538</v>
      </c>
      <c r="AK276" s="68">
        <f>MIN($AJ276*'Model Inputs &amp; Summary Results'!$F$26,'Model Inputs &amp; Summary Results'!$F$23)</f>
        <v>3000</v>
      </c>
      <c r="AL276" s="68">
        <f t="shared" si="132"/>
        <v>100772.8711450035</v>
      </c>
      <c r="AM276" s="68">
        <f t="shared" si="142"/>
        <v>97772.871145003504</v>
      </c>
      <c r="AN276" s="68">
        <f t="shared" si="133"/>
        <v>1899507000</v>
      </c>
      <c r="AO276" s="69">
        <f t="shared" si="134"/>
        <v>0.11848147901194098</v>
      </c>
      <c r="AP276" s="49" t="b">
        <f>AND(AM276&lt;'Model Inputs &amp; Summary Results'!$F$14,AO276&gt;=0.25)</f>
        <v>0</v>
      </c>
      <c r="AR276" s="68">
        <f t="shared" si="143"/>
        <v>5679482590.913413</v>
      </c>
      <c r="AS276" s="68">
        <f t="shared" si="144"/>
        <v>8969.9315521028566</v>
      </c>
      <c r="AT276" s="68">
        <f>MIN($AS276*'Model Inputs &amp; Summary Results'!$F$26,'Model Inputs &amp; Summary Results'!$F$23)</f>
        <v>3000</v>
      </c>
      <c r="AU276" s="68">
        <f t="shared" si="145"/>
        <v>1899507000</v>
      </c>
      <c r="AV276" s="68">
        <f t="shared" si="146"/>
        <v>3779975590.913413</v>
      </c>
      <c r="AX276" s="66">
        <f>'Model Inputs &amp; Summary Results'!$F$40*P276</f>
        <v>34682.634825749999</v>
      </c>
      <c r="AY276" s="66">
        <f>'Model Inputs &amp; Summary Results'!$F$41*Q276</f>
        <v>4458.3</v>
      </c>
      <c r="AZ276" s="66">
        <f>'Model Inputs &amp; Summary Results'!$F$42*R276</f>
        <v>43.105499999999999</v>
      </c>
      <c r="BA276" s="68">
        <f t="shared" si="135"/>
        <v>2572981411.4979229</v>
      </c>
      <c r="BB276" s="68">
        <f t="shared" si="147"/>
        <v>911745418.53472459</v>
      </c>
      <c r="BD276" s="68">
        <f t="shared" si="136"/>
        <v>20313.919924032834</v>
      </c>
      <c r="BE276" s="68">
        <f>MIN($BD276*'Model Inputs &amp; Summary Results'!$F$26,'Model Inputs &amp; Summary Results'!$F$23)</f>
        <v>3000</v>
      </c>
      <c r="BF276" s="68">
        <f t="shared" si="137"/>
        <v>75654.831542874657</v>
      </c>
      <c r="BG276" s="68">
        <f t="shared" si="150"/>
        <v>72654.831542874657</v>
      </c>
      <c r="BH276" s="68">
        <f t="shared" si="138"/>
        <v>379983000</v>
      </c>
      <c r="BI276" s="70">
        <f t="shared" si="139"/>
        <v>0.14768198413792027</v>
      </c>
      <c r="BJ276" s="49" t="b">
        <f>AND(BG276&lt;'Model Inputs &amp; Summary Results'!$F$14,BG276&lt;$BX$23,BI276&gt;=0.25)</f>
        <v>0</v>
      </c>
      <c r="BL276" s="68">
        <f t="shared" si="148"/>
        <v>7198.3121760820186</v>
      </c>
      <c r="BM276" s="68">
        <f>MIN($BL276*'Model Inputs &amp; Summary Results'!$F$26,'Model Inputs &amp; Summary Results'!$F$23)</f>
        <v>3000</v>
      </c>
      <c r="BN276" s="68">
        <f t="shared" si="149"/>
        <v>379983000</v>
      </c>
      <c r="BO276" s="68">
        <f t="shared" si="151"/>
        <v>2192998411.4979229</v>
      </c>
      <c r="BS276" s="49"/>
      <c r="BT276" s="49"/>
      <c r="BU276" s="49"/>
      <c r="BV276" s="49"/>
      <c r="BW276" s="49"/>
      <c r="BX276" s="49"/>
    </row>
    <row r="277" spans="1:76" x14ac:dyDescent="0.45">
      <c r="A277" s="49" t="str">
        <f t="shared" si="140"/>
        <v>TX</v>
      </c>
      <c r="B277" s="62">
        <v>0.98199999999999998</v>
      </c>
      <c r="C277" s="63" cm="1">
        <f t="array" ref="C277">_xlfn.IFNA(INDEX('Locations &amp; Fiber - Unserved'!$H:$H,MATCH(1,($A277='Locations &amp; Fiber - Unserved'!$A:$A)*($B277='Locations &amp; Fiber - Unserved'!$B:$B),0)),C276)</f>
        <v>0.24133692900000001</v>
      </c>
      <c r="D277" s="63" cm="1">
        <f t="array" ref="D277">_xlfn.IFNA(INDEX('Locations &amp; Fiber - Unserved'!$G:$G,MATCH(1,($A277='Locations &amp; Fiber - Unserved'!$A:$A)*($B277='Locations &amp; Fiber - Unserved'!$B:$B),0)),D276)</f>
        <v>0.75866307099999997</v>
      </c>
      <c r="E277" s="64" cm="1">
        <f t="array" ref="E277">_xlfn.IFNA(INDEX('Locations &amp; Fiber - Unserved'!$C:$C,MATCH(1,($A277='Locations &amp; Fiber - Unserved'!$A:$A)*($B277='Locations &amp; Fiber - Unserved'!$B:$B),0)),E276)</f>
        <v>633811</v>
      </c>
      <c r="F277" s="64" cm="1">
        <f t="array" ref="F277">_xlfn.IFNA(INDEX('Locations &amp; Fiber - Unserved'!$D:$D,MATCH(1,($A277='Locations &amp; Fiber - Unserved'!$A:$A)*($B277='Locations &amp; Fiber - Unserved'!$B:$B),0)),F276)</f>
        <v>127980.1526</v>
      </c>
      <c r="G277" s="65" cm="1">
        <f t="array" ref="G277">_xlfn.IFNA(INDEX('Locations &amp; Fiber - Unserved'!$F:$F,MATCH(1,($A277='Locations &amp; Fiber - Unserved'!$A:$A)*($B277='Locations &amp; Fiber - Unserved'!$B:$B),0)),G276)</f>
        <v>0.571567257</v>
      </c>
      <c r="H277" s="65" cm="1">
        <f t="array" ref="H277">_xlfn.IFNA(INDEX('Locations &amp; Fiber - Unserved'!$E:$E,MATCH(1,($A277='Locations &amp; Fiber - Unserved'!$A:$A)*($B277='Locations &amp; Fiber - Unserved'!$B:$B),0)),H276)</f>
        <v>2.2379957880000001</v>
      </c>
      <c r="I277" s="63" cm="1">
        <f t="array" ref="I277">_xlfn.IFNA(INDEX('Locations &amp; Fiber - Unserved'!$I:$I,MATCH(1,($A277='Locations &amp; Fiber - Unserved'!$A:$A)*($B277='Locations &amp; Fiber - Unserved'!$B:$B),0)),I276)</f>
        <v>0.95902542899999998</v>
      </c>
      <c r="J277" s="63" cm="1">
        <f t="array" ref="J277">_xlfn.IFNA(INDEX('Locations &amp; Fiber - Unserved'!$J:$J,MATCH(1,($A277='Locations &amp; Fiber - Unserved'!$A:$A)*($B277='Locations &amp; Fiber - Unserved'!$B:$B),0)),J276)</f>
        <v>4.07E-2</v>
      </c>
      <c r="K277" s="63" cm="1">
        <f t="array" ref="K277">_xlfn.IFNA(INDEX('Locations &amp; Fiber - Unserved'!$K:$K,MATCH(1,($A277='Locations &amp; Fiber - Unserved'!$A:$A)*($B277='Locations &amp; Fiber - Unserved'!$B:$B),0)),K276)</f>
        <v>2.8499999999999999E-4</v>
      </c>
      <c r="L277" s="64" cm="1">
        <f t="array" ref="L277">_xlfn.IFNA(INDEX('Locations &amp; Fiber - Underserved'!$C:$C,MATCH(1,($A277='Locations &amp; Fiber - Underserved'!$A:$A)*($B277='Locations &amp; Fiber - Underserved'!$B:$B),0)),L276)</f>
        <v>126783</v>
      </c>
      <c r="M277" s="64" cm="1">
        <f t="array" ref="M277">_xlfn.IFNA(INDEX('Locations &amp; Fiber - Underserved'!$D:$D,MATCH(1,($A277='Locations &amp; Fiber - Underserved'!$A:$A)*($B277='Locations &amp; Fiber - Underserved'!$B:$B),0)),M276)</f>
        <v>23506.35313</v>
      </c>
      <c r="N277" s="65" cm="1">
        <f t="array" ref="N277">_xlfn.IFNA(INDEX('Locations &amp; Fiber - Underserved'!$F:$F,MATCH(1,($A277='Locations &amp; Fiber - Underserved'!$A:$A)*($B277='Locations &amp; Fiber - Underserved'!$B:$B),0)),N276)</f>
        <v>0.52510712500000001</v>
      </c>
      <c r="O277" s="72" cm="1">
        <f t="array" ref="O277">_xlfn.IFNA(INDEX('Locations &amp; Fiber - Underserved'!$E:$E,MATCH(1,($A277='Locations &amp; Fiber - Underserved'!$A:$A)*($B277='Locations &amp; Fiber - Underserved'!$B:$B),0)),O276)</f>
        <v>1.974968404</v>
      </c>
      <c r="P277" s="63" cm="1">
        <f t="array" ref="P277">_xlfn.IFNA(INDEX('Locations &amp; Fiber - Underserved'!$I:$I,MATCH(1,($A277='Locations &amp; Fiber - Underserved'!$A:$A)*($B277='Locations &amp; Fiber - Underserved'!$B:$B),0)),P276)</f>
        <v>0.907191199</v>
      </c>
      <c r="Q277" s="63" cm="1">
        <f t="array" ref="Q277">_xlfn.IFNA(INDEX('Locations &amp; Fiber - Underserved'!$J:$J,MATCH(1,($A277='Locations &amp; Fiber - Underserved'!$A:$A)*($B277='Locations &amp; Fiber - Underserved'!$B:$B),0)),Q276)</f>
        <v>9.1999999999999998E-2</v>
      </c>
      <c r="R277" s="63" cm="1">
        <f t="array" ref="R277">_xlfn.IFNA(INDEX('Locations &amp; Fiber - Underserved'!$K:$K,MATCH(1,($A277='Locations &amp; Fiber - Underserved'!$A:$A)*($B277='Locations &amp; Fiber - Underserved'!$B:$B),0)),R276)</f>
        <v>8.3299999999999997E-4</v>
      </c>
      <c r="T277" s="66">
        <f>'Model Inputs &amp; Summary Results'!$F$44*I277</f>
        <v>44354.926091249996</v>
      </c>
      <c r="U277" s="66">
        <f>'Model Inputs &amp; Summary Results'!$F$45*J277</f>
        <v>2472.5250000000001</v>
      </c>
      <c r="V277" s="66">
        <f>'Model Inputs &amp; Summary Results'!$F$46*K277</f>
        <v>20.234999999999999</v>
      </c>
      <c r="W277" s="67">
        <f t="shared" si="123"/>
        <v>480848.99969358096</v>
      </c>
      <c r="X277" s="67">
        <f t="shared" si="124"/>
        <v>274837.5437860539</v>
      </c>
      <c r="Y277" s="68">
        <f t="shared" si="125"/>
        <v>12875502977.379229</v>
      </c>
      <c r="Z277" s="68">
        <f t="shared" si="126"/>
        <v>4548620594.5632687</v>
      </c>
      <c r="AA277" s="66">
        <f>'Model Inputs &amp; Summary Results'!$F$40*I277</f>
        <v>36682.722659250001</v>
      </c>
      <c r="AB277" s="66">
        <f>'Model Inputs &amp; Summary Results'!$F$41*J277</f>
        <v>1963.7750000000001</v>
      </c>
      <c r="AC277" s="66">
        <f>'Model Inputs &amp; Summary Results'!$F$42*K277</f>
        <v>14.6775</v>
      </c>
      <c r="AD277" s="67">
        <f t="shared" si="127"/>
        <v>152962.00030641901</v>
      </c>
      <c r="AE277" s="67">
        <f t="shared" si="128"/>
        <v>87428.070940373073</v>
      </c>
      <c r="AF277" s="68">
        <f t="shared" si="129"/>
        <v>3380071964.4610982</v>
      </c>
      <c r="AG277" s="68">
        <f t="shared" si="141"/>
        <v>1194102084.840117</v>
      </c>
      <c r="AI277" s="68">
        <f t="shared" si="130"/>
        <v>16255574941.840326</v>
      </c>
      <c r="AJ277" s="68">
        <f t="shared" si="131"/>
        <v>25647.353772402697</v>
      </c>
      <c r="AK277" s="68">
        <f>MIN($AJ277*'Model Inputs &amp; Summary Results'!$F$26,'Model Inputs &amp; Summary Results'!$F$23)</f>
        <v>3000</v>
      </c>
      <c r="AL277" s="68">
        <f t="shared" si="132"/>
        <v>104844.92414976368</v>
      </c>
      <c r="AM277" s="68">
        <f t="shared" si="142"/>
        <v>101844.92414976368</v>
      </c>
      <c r="AN277" s="68">
        <f t="shared" si="133"/>
        <v>1901433000</v>
      </c>
      <c r="AO277" s="69">
        <f t="shared" si="134"/>
        <v>0.11697113186110014</v>
      </c>
      <c r="AP277" s="49" t="b">
        <f>AND(AM277&lt;'Model Inputs &amp; Summary Results'!$F$14,AO277&gt;=0.25)</f>
        <v>0</v>
      </c>
      <c r="AR277" s="68">
        <f t="shared" si="143"/>
        <v>5742722679.4033852</v>
      </c>
      <c r="AS277" s="68">
        <f t="shared" si="144"/>
        <v>9060.6232447896691</v>
      </c>
      <c r="AT277" s="68">
        <f>MIN($AS277*'Model Inputs &amp; Summary Results'!$F$26,'Model Inputs &amp; Summary Results'!$F$23)</f>
        <v>3000</v>
      </c>
      <c r="AU277" s="68">
        <f t="shared" si="145"/>
        <v>1901433000</v>
      </c>
      <c r="AV277" s="68">
        <f t="shared" si="146"/>
        <v>3841289679.4033852</v>
      </c>
      <c r="AX277" s="66">
        <f>'Model Inputs &amp; Summary Results'!$F$40*P277</f>
        <v>34700.063361749999</v>
      </c>
      <c r="AY277" s="66">
        <f>'Model Inputs &amp; Summary Results'!$F$41*Q277</f>
        <v>4439</v>
      </c>
      <c r="AZ277" s="66">
        <f>'Model Inputs &amp; Summary Results'!$F$42*R277</f>
        <v>42.899499999999996</v>
      </c>
      <c r="BA277" s="68">
        <f t="shared" si="135"/>
        <v>2608525723.5663385</v>
      </c>
      <c r="BB277" s="68">
        <f t="shared" si="147"/>
        <v>921025055.35484076</v>
      </c>
      <c r="BD277" s="68">
        <f t="shared" si="136"/>
        <v>20574.727870190312</v>
      </c>
      <c r="BE277" s="68">
        <f>MIN($BD277*'Model Inputs &amp; Summary Results'!$F$26,'Model Inputs &amp; Summary Results'!$F$23)</f>
        <v>3000</v>
      </c>
      <c r="BF277" s="68">
        <f t="shared" si="137"/>
        <v>77383.13865865767</v>
      </c>
      <c r="BG277" s="68">
        <f t="shared" si="150"/>
        <v>74383.13865865767</v>
      </c>
      <c r="BH277" s="68">
        <f t="shared" si="138"/>
        <v>380349000</v>
      </c>
      <c r="BI277" s="70">
        <f t="shared" si="139"/>
        <v>0.14580994795788035</v>
      </c>
      <c r="BJ277" s="49" t="b">
        <f>AND(BG277&lt;'Model Inputs &amp; Summary Results'!$F$14,BG277&lt;$BX$23,BI277&gt;=0.25)</f>
        <v>0</v>
      </c>
      <c r="BL277" s="68">
        <f t="shared" si="148"/>
        <v>7264.5784951834294</v>
      </c>
      <c r="BM277" s="68">
        <f>MIN($BL277*'Model Inputs &amp; Summary Results'!$F$26,'Model Inputs &amp; Summary Results'!$F$23)</f>
        <v>3000</v>
      </c>
      <c r="BN277" s="68">
        <f t="shared" si="149"/>
        <v>380349000</v>
      </c>
      <c r="BO277" s="68">
        <f t="shared" si="151"/>
        <v>2228176723.5663385</v>
      </c>
      <c r="BS277" s="49"/>
      <c r="BT277" s="49"/>
      <c r="BU277" s="49"/>
      <c r="BV277" s="49"/>
      <c r="BW277" s="49"/>
      <c r="BX277" s="49"/>
    </row>
    <row r="278" spans="1:76" x14ac:dyDescent="0.45">
      <c r="A278" s="49" t="str">
        <f t="shared" si="140"/>
        <v>TX</v>
      </c>
      <c r="B278" s="62">
        <v>0.98299999999999998</v>
      </c>
      <c r="C278" s="63" cm="1">
        <f t="array" ref="C278">_xlfn.IFNA(INDEX('Locations &amp; Fiber - Unserved'!$H:$H,MATCH(1,($A278='Locations &amp; Fiber - Unserved'!$A:$A)*($B278='Locations &amp; Fiber - Unserved'!$B:$B),0)),C277)</f>
        <v>0.24122870599999999</v>
      </c>
      <c r="D278" s="63" cm="1">
        <f t="array" ref="D278">_xlfn.IFNA(INDEX('Locations &amp; Fiber - Unserved'!$G:$G,MATCH(1,($A278='Locations &amp; Fiber - Unserved'!$A:$A)*($B278='Locations &amp; Fiber - Unserved'!$B:$B),0)),D277)</f>
        <v>0.75877129399999999</v>
      </c>
      <c r="E278" s="64" cm="1">
        <f t="array" ref="E278">_xlfn.IFNA(INDEX('Locations &amp; Fiber - Unserved'!$C:$C,MATCH(1,($A278='Locations &amp; Fiber - Unserved'!$A:$A)*($B278='Locations &amp; Fiber - Unserved'!$B:$B),0)),E277)</f>
        <v>634456</v>
      </c>
      <c r="F278" s="64" cm="1">
        <f t="array" ref="F278">_xlfn.IFNA(INDEX('Locations &amp; Fiber - Unserved'!$D:$D,MATCH(1,($A278='Locations &amp; Fiber - Unserved'!$A:$A)*($B278='Locations &amp; Fiber - Unserved'!$B:$B),0)),F277)</f>
        <v>129459.5482</v>
      </c>
      <c r="G278" s="65" cm="1">
        <f t="array" ref="G278">_xlfn.IFNA(INDEX('Locations &amp; Fiber - Unserved'!$F:$F,MATCH(1,($A278='Locations &amp; Fiber - Unserved'!$A:$A)*($B278='Locations &amp; Fiber - Unserved'!$B:$B),0)),G277)</f>
        <v>0.57911526099999999</v>
      </c>
      <c r="H278" s="65" cm="1">
        <f t="array" ref="H278">_xlfn.IFNA(INDEX('Locations &amp; Fiber - Unserved'!$E:$E,MATCH(1,($A278='Locations &amp; Fiber - Unserved'!$A:$A)*($B278='Locations &amp; Fiber - Unserved'!$B:$B),0)),H277)</f>
        <v>2.3525331770000002</v>
      </c>
      <c r="I278" s="63" cm="1">
        <f t="array" ref="I278">_xlfn.IFNA(INDEX('Locations &amp; Fiber - Unserved'!$I:$I,MATCH(1,($A278='Locations &amp; Fiber - Unserved'!$A:$A)*($B278='Locations &amp; Fiber - Unserved'!$B:$B),0)),I277)</f>
        <v>0.95928595800000005</v>
      </c>
      <c r="J278" s="63" cm="1">
        <f t="array" ref="J278">_xlfn.IFNA(INDEX('Locations &amp; Fiber - Unserved'!$J:$J,MATCH(1,($A278='Locations &amp; Fiber - Unserved'!$A:$A)*($B278='Locations &amp; Fiber - Unserved'!$B:$B),0)),J277)</f>
        <v>4.0399999999999998E-2</v>
      </c>
      <c r="K278" s="63" cm="1">
        <f t="array" ref="K278">_xlfn.IFNA(INDEX('Locations &amp; Fiber - Unserved'!$K:$K,MATCH(1,($A278='Locations &amp; Fiber - Unserved'!$A:$A)*($B278='Locations &amp; Fiber - Unserved'!$B:$B),0)),K277)</f>
        <v>2.8299999999999999E-4</v>
      </c>
      <c r="L278" s="64" cm="1">
        <f t="array" ref="L278">_xlfn.IFNA(INDEX('Locations &amp; Fiber - Underserved'!$C:$C,MATCH(1,($A278='Locations &amp; Fiber - Underserved'!$A:$A)*($B278='Locations &amp; Fiber - Underserved'!$B:$B),0)),L277)</f>
        <v>126919</v>
      </c>
      <c r="M278" s="64" cm="1">
        <f t="array" ref="M278">_xlfn.IFNA(INDEX('Locations &amp; Fiber - Underserved'!$D:$D,MATCH(1,($A278='Locations &amp; Fiber - Underserved'!$A:$A)*($B278='Locations &amp; Fiber - Underserved'!$B:$B),0)),M277)</f>
        <v>23780.768660000002</v>
      </c>
      <c r="N278" s="65" cm="1">
        <f t="array" ref="N278">_xlfn.IFNA(INDEX('Locations &amp; Fiber - Underserved'!$F:$F,MATCH(1,($A278='Locations &amp; Fiber - Underserved'!$A:$A)*($B278='Locations &amp; Fiber - Underserved'!$B:$B),0)),N277)</f>
        <v>0.53156520100000004</v>
      </c>
      <c r="O278" s="72" cm="1">
        <f t="array" ref="O278">_xlfn.IFNA(INDEX('Locations &amp; Fiber - Underserved'!$E:$E,MATCH(1,($A278='Locations &amp; Fiber - Underserved'!$A:$A)*($B278='Locations &amp; Fiber - Underserved'!$B:$B),0)),O277)</f>
        <v>2.064604589</v>
      </c>
      <c r="P278" s="63" cm="1">
        <f t="array" ref="P278">_xlfn.IFNA(INDEX('Locations &amp; Fiber - Underserved'!$I:$I,MATCH(1,($A278='Locations &amp; Fiber - Underserved'!$A:$A)*($B278='Locations &amp; Fiber - Underserved'!$B:$B),0)),P277)</f>
        <v>0.90759422999999995</v>
      </c>
      <c r="Q278" s="63" cm="1">
        <f t="array" ref="Q278">_xlfn.IFNA(INDEX('Locations &amp; Fiber - Underserved'!$J:$J,MATCH(1,($A278='Locations &amp; Fiber - Underserved'!$A:$A)*($B278='Locations &amp; Fiber - Underserved'!$B:$B),0)),Q277)</f>
        <v>9.1600000000000001E-2</v>
      </c>
      <c r="R278" s="63" cm="1">
        <f t="array" ref="R278">_xlfn.IFNA(INDEX('Locations &amp; Fiber - Underserved'!$K:$K,MATCH(1,($A278='Locations &amp; Fiber - Underserved'!$A:$A)*($B278='Locations &amp; Fiber - Underserved'!$B:$B),0)),R277)</f>
        <v>8.2799999999999996E-4</v>
      </c>
      <c r="T278" s="66">
        <f>'Model Inputs &amp; Summary Results'!$F$44*I278</f>
        <v>44366.975557500002</v>
      </c>
      <c r="U278" s="66">
        <f>'Model Inputs &amp; Summary Results'!$F$45*J278</f>
        <v>2454.2999999999997</v>
      </c>
      <c r="V278" s="66">
        <f>'Model Inputs &amp; Summary Results'!$F$46*K278</f>
        <v>20.093</v>
      </c>
      <c r="W278" s="67">
        <f t="shared" si="123"/>
        <v>481407.00010606396</v>
      </c>
      <c r="X278" s="67">
        <f t="shared" si="124"/>
        <v>278790.14051365026</v>
      </c>
      <c r="Y278" s="68">
        <f t="shared" si="125"/>
        <v>13058911721.997107</v>
      </c>
      <c r="Z278" s="68">
        <f t="shared" si="126"/>
        <v>4601236482.1297789</v>
      </c>
      <c r="AA278" s="66">
        <f>'Model Inputs &amp; Summary Results'!$F$40*I278</f>
        <v>36692.687893499999</v>
      </c>
      <c r="AB278" s="66">
        <f>'Model Inputs &amp; Summary Results'!$F$41*J278</f>
        <v>1949.3</v>
      </c>
      <c r="AC278" s="66">
        <f>'Model Inputs &amp; Summary Results'!$F$42*K278</f>
        <v>14.5745</v>
      </c>
      <c r="AD278" s="67">
        <f t="shared" si="127"/>
        <v>153048.99989393598</v>
      </c>
      <c r="AE278" s="67">
        <f t="shared" si="128"/>
        <v>88633.011519365711</v>
      </c>
      <c r="AF278" s="68">
        <f t="shared" si="129"/>
        <v>3426247539.9221654</v>
      </c>
      <c r="AG278" s="68">
        <f t="shared" si="141"/>
        <v>1207219675.9659483</v>
      </c>
      <c r="AI278" s="68">
        <f t="shared" si="130"/>
        <v>16485159261.919271</v>
      </c>
      <c r="AJ278" s="68">
        <f t="shared" si="131"/>
        <v>25983.140299594095</v>
      </c>
      <c r="AK278" s="68">
        <f>MIN($AJ278*'Model Inputs &amp; Summary Results'!$F$26,'Model Inputs &amp; Summary Results'!$F$23)</f>
        <v>3000</v>
      </c>
      <c r="AL278" s="68">
        <f t="shared" si="132"/>
        <v>110195.8735876034</v>
      </c>
      <c r="AM278" s="68">
        <f t="shared" si="142"/>
        <v>107195.8735876034</v>
      </c>
      <c r="AN278" s="68">
        <f t="shared" si="133"/>
        <v>1903368000</v>
      </c>
      <c r="AO278" s="69">
        <f t="shared" si="134"/>
        <v>0.11545948508952421</v>
      </c>
      <c r="AP278" s="49" t="b">
        <f>AND(AM278&lt;'Model Inputs &amp; Summary Results'!$F$14,AO278&gt;=0.25)</f>
        <v>0</v>
      </c>
      <c r="AR278" s="68">
        <f t="shared" si="143"/>
        <v>5808456158.095727</v>
      </c>
      <c r="AS278" s="68">
        <f t="shared" si="144"/>
        <v>9155.0180912399392</v>
      </c>
      <c r="AT278" s="68">
        <f>MIN($AS278*'Model Inputs &amp; Summary Results'!$F$26,'Model Inputs &amp; Summary Results'!$F$23)</f>
        <v>3000</v>
      </c>
      <c r="AU278" s="68">
        <f t="shared" si="145"/>
        <v>1903368000</v>
      </c>
      <c r="AV278" s="68">
        <f t="shared" si="146"/>
        <v>3905088158.095727</v>
      </c>
      <c r="AX278" s="66">
        <f>'Model Inputs &amp; Summary Results'!$F$40*P278</f>
        <v>34715.479297499995</v>
      </c>
      <c r="AY278" s="66">
        <f>'Model Inputs &amp; Summary Results'!$F$41*Q278</f>
        <v>4419.7</v>
      </c>
      <c r="AZ278" s="66">
        <f>'Model Inputs &amp; Summary Results'!$F$42*R278</f>
        <v>42.641999999999996</v>
      </c>
      <c r="BA278" s="68">
        <f t="shared" si="135"/>
        <v>2643160068.616281</v>
      </c>
      <c r="BB278" s="68">
        <f t="shared" si="147"/>
        <v>931678704.87866843</v>
      </c>
      <c r="BD278" s="68">
        <f t="shared" si="136"/>
        <v>20825.566452747666</v>
      </c>
      <c r="BE278" s="68">
        <f>MIN($BD278*'Model Inputs &amp; Summary Results'!$F$26,'Model Inputs &amp; Summary Results'!$F$23)</f>
        <v>3000</v>
      </c>
      <c r="BF278" s="68">
        <f t="shared" si="137"/>
        <v>80886.709637840409</v>
      </c>
      <c r="BG278" s="68">
        <f t="shared" si="150"/>
        <v>77886.709637840409</v>
      </c>
      <c r="BH278" s="68">
        <f t="shared" si="138"/>
        <v>380757000</v>
      </c>
      <c r="BI278" s="70">
        <f t="shared" si="139"/>
        <v>0.14405370470027185</v>
      </c>
      <c r="BJ278" s="49" t="b">
        <f>AND(BG278&lt;'Model Inputs &amp; Summary Results'!$F$14,BG278&lt;$BX$23,BI278&gt;=0.25)</f>
        <v>0</v>
      </c>
      <c r="BL278" s="68">
        <f t="shared" si="148"/>
        <v>7340.7346802186312</v>
      </c>
      <c r="BM278" s="68">
        <f>MIN($BL278*'Model Inputs &amp; Summary Results'!$F$26,'Model Inputs &amp; Summary Results'!$F$23)</f>
        <v>3000</v>
      </c>
      <c r="BN278" s="68">
        <f t="shared" si="149"/>
        <v>380757000</v>
      </c>
      <c r="BO278" s="68">
        <f t="shared" si="151"/>
        <v>2262403068.616281</v>
      </c>
      <c r="BS278" s="49"/>
      <c r="BT278" s="49"/>
      <c r="BU278" s="49"/>
      <c r="BV278" s="49"/>
      <c r="BW278" s="49"/>
      <c r="BX278" s="49"/>
    </row>
    <row r="279" spans="1:76" x14ac:dyDescent="0.45">
      <c r="A279" s="49" t="str">
        <f t="shared" si="140"/>
        <v>TX</v>
      </c>
      <c r="B279" s="62">
        <v>0.98399999999999999</v>
      </c>
      <c r="C279" s="63" cm="1">
        <f t="array" ref="C279">_xlfn.IFNA(INDEX('Locations &amp; Fiber - Unserved'!$H:$H,MATCH(1,($A279='Locations &amp; Fiber - Unserved'!$A:$A)*($B279='Locations &amp; Fiber - Unserved'!$B:$B),0)),C278)</f>
        <v>0.24110419899999999</v>
      </c>
      <c r="D279" s="63" cm="1">
        <f t="array" ref="D279">_xlfn.IFNA(INDEX('Locations &amp; Fiber - Unserved'!$G:$G,MATCH(1,($A279='Locations &amp; Fiber - Unserved'!$A:$A)*($B279='Locations &amp; Fiber - Unserved'!$B:$B),0)),D278)</f>
        <v>0.75889580099999998</v>
      </c>
      <c r="E279" s="64" cm="1">
        <f t="array" ref="E279">_xlfn.IFNA(INDEX('Locations &amp; Fiber - Unserved'!$C:$C,MATCH(1,($A279='Locations &amp; Fiber - Unserved'!$A:$A)*($B279='Locations &amp; Fiber - Unserved'!$B:$B),0)),E278)</f>
        <v>635103</v>
      </c>
      <c r="F279" s="64" cm="1">
        <f t="array" ref="F279">_xlfn.IFNA(INDEX('Locations &amp; Fiber - Unserved'!$D:$D,MATCH(1,($A279='Locations &amp; Fiber - Unserved'!$A:$A)*($B279='Locations &amp; Fiber - Unserved'!$B:$B),0)),F278)</f>
        <v>131019.05409999999</v>
      </c>
      <c r="G279" s="65" cm="1">
        <f t="array" ref="G279">_xlfn.IFNA(INDEX('Locations &amp; Fiber - Unserved'!$F:$F,MATCH(1,($A279='Locations &amp; Fiber - Unserved'!$A:$A)*($B279='Locations &amp; Fiber - Unserved'!$B:$B),0)),G278)</f>
        <v>0.58718639399999994</v>
      </c>
      <c r="H279" s="65" cm="1">
        <f t="array" ref="H279">_xlfn.IFNA(INDEX('Locations &amp; Fiber - Unserved'!$E:$E,MATCH(1,($A279='Locations &amp; Fiber - Unserved'!$A:$A)*($B279='Locations &amp; Fiber - Unserved'!$B:$B),0)),H278)</f>
        <v>2.4674395630000001</v>
      </c>
      <c r="I279" s="63" cm="1">
        <f t="array" ref="I279">_xlfn.IFNA(INDEX('Locations &amp; Fiber - Unserved'!$I:$I,MATCH(1,($A279='Locations &amp; Fiber - Unserved'!$A:$A)*($B279='Locations &amp; Fiber - Unserved'!$B:$B),0)),I278)</f>
        <v>0.95952813199999998</v>
      </c>
      <c r="J279" s="63" cm="1">
        <f t="array" ref="J279">_xlfn.IFNA(INDEX('Locations &amp; Fiber - Unserved'!$J:$J,MATCH(1,($A279='Locations &amp; Fiber - Unserved'!$A:$A)*($B279='Locations &amp; Fiber - Unserved'!$B:$B),0)),J278)</f>
        <v>4.02E-2</v>
      </c>
      <c r="K279" s="63" cm="1">
        <f t="array" ref="K279">_xlfn.IFNA(INDEX('Locations &amp; Fiber - Unserved'!$K:$K,MATCH(1,($A279='Locations &amp; Fiber - Unserved'!$A:$A)*($B279='Locations &amp; Fiber - Unserved'!$B:$B),0)),K278)</f>
        <v>2.81E-4</v>
      </c>
      <c r="L279" s="64" cm="1">
        <f t="array" ref="L279">_xlfn.IFNA(INDEX('Locations &amp; Fiber - Underserved'!$C:$C,MATCH(1,($A279='Locations &amp; Fiber - Underserved'!$A:$A)*($B279='Locations &amp; Fiber - Underserved'!$B:$B),0)),L278)</f>
        <v>127047</v>
      </c>
      <c r="M279" s="64" cm="1">
        <f t="array" ref="M279">_xlfn.IFNA(INDEX('Locations &amp; Fiber - Underserved'!$D:$D,MATCH(1,($A279='Locations &amp; Fiber - Underserved'!$A:$A)*($B279='Locations &amp; Fiber - Underserved'!$B:$B),0)),M278)</f>
        <v>24050.546009999998</v>
      </c>
      <c r="N279" s="65" cm="1">
        <f t="array" ref="N279">_xlfn.IFNA(INDEX('Locations &amp; Fiber - Underserved'!$F:$F,MATCH(1,($A279='Locations &amp; Fiber - Underserved'!$A:$A)*($B279='Locations &amp; Fiber - Underserved'!$B:$B),0)),N278)</f>
        <v>0.53891022099999997</v>
      </c>
      <c r="O279" s="72" cm="1">
        <f t="array" ref="O279">_xlfn.IFNA(INDEX('Locations &amp; Fiber - Underserved'!$E:$E,MATCH(1,($A279='Locations &amp; Fiber - Underserved'!$A:$A)*($B279='Locations &amp; Fiber - Underserved'!$B:$B),0)),O278)</f>
        <v>2.1439594710000001</v>
      </c>
      <c r="P279" s="63" cm="1">
        <f t="array" ref="P279">_xlfn.IFNA(INDEX('Locations &amp; Fiber - Underserved'!$I:$I,MATCH(1,($A279='Locations &amp; Fiber - Underserved'!$A:$A)*($B279='Locations &amp; Fiber - Underserved'!$B:$B),0)),P278)</f>
        <v>0.90794556100000001</v>
      </c>
      <c r="Q279" s="63" cm="1">
        <f t="array" ref="Q279">_xlfn.IFNA(INDEX('Locations &amp; Fiber - Underserved'!$J:$J,MATCH(1,($A279='Locations &amp; Fiber - Underserved'!$A:$A)*($B279='Locations &amp; Fiber - Underserved'!$B:$B),0)),Q278)</f>
        <v>9.1200000000000003E-2</v>
      </c>
      <c r="R279" s="63" cm="1">
        <f t="array" ref="R279">_xlfn.IFNA(INDEX('Locations &amp; Fiber - Underserved'!$K:$K,MATCH(1,($A279='Locations &amp; Fiber - Underserved'!$A:$A)*($B279='Locations &amp; Fiber - Underserved'!$B:$B),0)),R278)</f>
        <v>8.2399999999999997E-4</v>
      </c>
      <c r="T279" s="66">
        <f>'Model Inputs &amp; Summary Results'!$F$44*I279</f>
        <v>44378.176104999999</v>
      </c>
      <c r="U279" s="66">
        <f>'Model Inputs &amp; Summary Results'!$F$45*J279</f>
        <v>2442.15</v>
      </c>
      <c r="V279" s="66">
        <f>'Model Inputs &amp; Summary Results'!$F$46*K279</f>
        <v>19.951000000000001</v>
      </c>
      <c r="W279" s="67">
        <f t="shared" si="123"/>
        <v>481976.99990250298</v>
      </c>
      <c r="X279" s="67">
        <f t="shared" si="124"/>
        <v>283010.33656368905</v>
      </c>
      <c r="Y279" s="68">
        <f t="shared" si="125"/>
        <v>13256282588.222509</v>
      </c>
      <c r="Z279" s="68">
        <f t="shared" si="126"/>
        <v>4657319853.2479506</v>
      </c>
      <c r="AA279" s="66">
        <f>'Model Inputs &amp; Summary Results'!$F$40*I279</f>
        <v>36701.951048999996</v>
      </c>
      <c r="AB279" s="66">
        <f>'Model Inputs &amp; Summary Results'!$F$41*J279</f>
        <v>1939.65</v>
      </c>
      <c r="AC279" s="66">
        <f>'Model Inputs &amp; Summary Results'!$F$42*K279</f>
        <v>14.471500000000001</v>
      </c>
      <c r="AD279" s="67">
        <f t="shared" si="127"/>
        <v>153126.00009749699</v>
      </c>
      <c r="AE279" s="67">
        <f t="shared" si="128"/>
        <v>89913.50382489289</v>
      </c>
      <c r="AF279" s="68">
        <f t="shared" si="129"/>
        <v>3475702926.9898481</v>
      </c>
      <c r="AG279" s="68">
        <f t="shared" si="141"/>
        <v>1221116111.4084516</v>
      </c>
      <c r="AI279" s="68">
        <f t="shared" si="130"/>
        <v>16731985515.212357</v>
      </c>
      <c r="AJ279" s="68">
        <f t="shared" si="131"/>
        <v>26345.310154750263</v>
      </c>
      <c r="AK279" s="68">
        <f>MIN($AJ279*'Model Inputs &amp; Summary Results'!$F$26,'Model Inputs &amp; Summary Results'!$F$23)</f>
        <v>3000</v>
      </c>
      <c r="AL279" s="68">
        <f t="shared" si="132"/>
        <v>115575.55287076012</v>
      </c>
      <c r="AM279" s="68">
        <f t="shared" si="142"/>
        <v>112575.55287076012</v>
      </c>
      <c r="AN279" s="68">
        <f t="shared" si="133"/>
        <v>1905309000</v>
      </c>
      <c r="AO279" s="69">
        <f t="shared" si="134"/>
        <v>0.11387225970687906</v>
      </c>
      <c r="AP279" s="49" t="b">
        <f>AND(AM279&lt;'Model Inputs &amp; Summary Results'!$F$14,AO279&gt;=0.25)</f>
        <v>0</v>
      </c>
      <c r="AR279" s="68">
        <f t="shared" si="143"/>
        <v>5878435964.6564026</v>
      </c>
      <c r="AS279" s="68">
        <f t="shared" si="144"/>
        <v>9255.8781247394563</v>
      </c>
      <c r="AT279" s="68">
        <f>MIN($AS279*'Model Inputs &amp; Summary Results'!$F$26,'Model Inputs &amp; Summary Results'!$F$23)</f>
        <v>3000</v>
      </c>
      <c r="AU279" s="68">
        <f t="shared" si="145"/>
        <v>1905309000</v>
      </c>
      <c r="AV279" s="68">
        <f t="shared" si="146"/>
        <v>3973126964.6564026</v>
      </c>
      <c r="AX279" s="66">
        <f>'Model Inputs &amp; Summary Results'!$F$40*P279</f>
        <v>34728.917708250003</v>
      </c>
      <c r="AY279" s="66">
        <f>'Model Inputs &amp; Summary Results'!$F$41*Q279</f>
        <v>4400.4000000000005</v>
      </c>
      <c r="AZ279" s="66">
        <f>'Model Inputs &amp; Summary Results'!$F$42*R279</f>
        <v>42.436</v>
      </c>
      <c r="BA279" s="68">
        <f t="shared" si="135"/>
        <v>2681969595.6266136</v>
      </c>
      <c r="BB279" s="68">
        <f t="shared" si="147"/>
        <v>942102064.85265481</v>
      </c>
      <c r="BD279" s="68">
        <f t="shared" si="136"/>
        <v>21110.058447870579</v>
      </c>
      <c r="BE279" s="68">
        <f>MIN($BD279*'Model Inputs &amp; Summary Results'!$F$26,'Model Inputs &amp; Summary Results'!$F$23)</f>
        <v>3000</v>
      </c>
      <c r="BF279" s="68">
        <f t="shared" si="137"/>
        <v>83982.652358481966</v>
      </c>
      <c r="BG279" s="68">
        <f t="shared" si="150"/>
        <v>80982.652358481966</v>
      </c>
      <c r="BH279" s="68">
        <f t="shared" si="138"/>
        <v>381141000</v>
      </c>
      <c r="BI279" s="70">
        <f t="shared" si="139"/>
        <v>0.14211234930534344</v>
      </c>
      <c r="BJ279" s="49" t="b">
        <f>AND(BG279&lt;'Model Inputs &amp; Summary Results'!$F$14,BG279&lt;$BX$23,BI279&gt;=0.25)</f>
        <v>0</v>
      </c>
      <c r="BL279" s="68">
        <f t="shared" si="148"/>
        <v>7415.3822195931807</v>
      </c>
      <c r="BM279" s="68">
        <f>MIN($BL279*'Model Inputs &amp; Summary Results'!$F$26,'Model Inputs &amp; Summary Results'!$F$23)</f>
        <v>3000</v>
      </c>
      <c r="BN279" s="68">
        <f t="shared" si="149"/>
        <v>381141000</v>
      </c>
      <c r="BO279" s="68">
        <f t="shared" si="151"/>
        <v>2300828595.6266136</v>
      </c>
      <c r="BS279" s="49"/>
      <c r="BT279" s="49"/>
      <c r="BU279" s="49"/>
      <c r="BV279" s="49"/>
      <c r="BW279" s="49"/>
      <c r="BX279" s="49"/>
    </row>
    <row r="280" spans="1:76" x14ac:dyDescent="0.45">
      <c r="A280" s="49" t="str">
        <f t="shared" si="140"/>
        <v>TX</v>
      </c>
      <c r="B280" s="62">
        <v>0.98499999999999999</v>
      </c>
      <c r="C280" s="63" cm="1">
        <f t="array" ref="C280">_xlfn.IFNA(INDEX('Locations &amp; Fiber - Unserved'!$H:$H,MATCH(1,($A280='Locations &amp; Fiber - Unserved'!$A:$A)*($B280='Locations &amp; Fiber - Unserved'!$B:$B),0)),C279)</f>
        <v>0.24096019799999999</v>
      </c>
      <c r="D280" s="63" cm="1">
        <f t="array" ref="D280">_xlfn.IFNA(INDEX('Locations &amp; Fiber - Unserved'!$G:$G,MATCH(1,($A280='Locations &amp; Fiber - Unserved'!$A:$A)*($B280='Locations &amp; Fiber - Unserved'!$B:$B),0)),D279)</f>
        <v>0.75903980199999999</v>
      </c>
      <c r="E280" s="64" cm="1">
        <f t="array" ref="E280">_xlfn.IFNA(INDEX('Locations &amp; Fiber - Unserved'!$C:$C,MATCH(1,($A280='Locations &amp; Fiber - Unserved'!$A:$A)*($B280='Locations &amp; Fiber - Unserved'!$B:$B),0)),E279)</f>
        <v>635744</v>
      </c>
      <c r="F280" s="64" cm="1">
        <f t="array" ref="F280">_xlfn.IFNA(INDEX('Locations &amp; Fiber - Unserved'!$D:$D,MATCH(1,($A280='Locations &amp; Fiber - Unserved'!$A:$A)*($B280='Locations &amp; Fiber - Unserved'!$B:$B),0)),F279)</f>
        <v>132646.07130000001</v>
      </c>
      <c r="G280" s="65" cm="1">
        <f t="array" ref="G280">_xlfn.IFNA(INDEX('Locations &amp; Fiber - Unserved'!$F:$F,MATCH(1,($A280='Locations &amp; Fiber - Unserved'!$A:$A)*($B280='Locations &amp; Fiber - Unserved'!$B:$B),0)),G279)</f>
        <v>0.595652984</v>
      </c>
      <c r="H280" s="65" cm="1">
        <f t="array" ref="H280">_xlfn.IFNA(INDEX('Locations &amp; Fiber - Unserved'!$E:$E,MATCH(1,($A280='Locations &amp; Fiber - Unserved'!$A:$A)*($B280='Locations &amp; Fiber - Unserved'!$B:$B),0)),H279)</f>
        <v>2.6022352030000002</v>
      </c>
      <c r="I280" s="63" cm="1">
        <f t="array" ref="I280">_xlfn.IFNA(INDEX('Locations &amp; Fiber - Unserved'!$I:$I,MATCH(1,($A280='Locations &amp; Fiber - Unserved'!$A:$A)*($B280='Locations &amp; Fiber - Unserved'!$B:$B),0)),I279)</f>
        <v>0.95981077000000004</v>
      </c>
      <c r="J280" s="63" cm="1">
        <f t="array" ref="J280">_xlfn.IFNA(INDEX('Locations &amp; Fiber - Unserved'!$J:$J,MATCH(1,($A280='Locations &amp; Fiber - Unserved'!$A:$A)*($B280='Locations &amp; Fiber - Unserved'!$B:$B),0)),J279)</f>
        <v>3.9899999999999998E-2</v>
      </c>
      <c r="K280" s="63" cm="1">
        <f t="array" ref="K280">_xlfn.IFNA(INDEX('Locations &amp; Fiber - Unserved'!$K:$K,MATCH(1,($A280='Locations &amp; Fiber - Unserved'!$A:$A)*($B280='Locations &amp; Fiber - Unserved'!$B:$B),0)),K279)</f>
        <v>2.7900000000000001E-4</v>
      </c>
      <c r="L280" s="64" cm="1">
        <f t="array" ref="L280">_xlfn.IFNA(INDEX('Locations &amp; Fiber - Underserved'!$C:$C,MATCH(1,($A280='Locations &amp; Fiber - Underserved'!$A:$A)*($B280='Locations &amp; Fiber - Underserved'!$B:$B),0)),L279)</f>
        <v>127176</v>
      </c>
      <c r="M280" s="64" cm="1">
        <f t="array" ref="M280">_xlfn.IFNA(INDEX('Locations &amp; Fiber - Underserved'!$D:$D,MATCH(1,($A280='Locations &amp; Fiber - Underserved'!$A:$A)*($B280='Locations &amp; Fiber - Underserved'!$B:$B),0)),M279)</f>
        <v>24334.827420000001</v>
      </c>
      <c r="N280" s="65" cm="1">
        <f t="array" ref="N280">_xlfn.IFNA(INDEX('Locations &amp; Fiber - Underserved'!$F:$F,MATCH(1,($A280='Locations &amp; Fiber - Underserved'!$A:$A)*($B280='Locations &amp; Fiber - Underserved'!$B:$B),0)),N279)</f>
        <v>0.54598341299999997</v>
      </c>
      <c r="O280" s="72" cm="1">
        <f t="array" ref="O280">_xlfn.IFNA(INDEX('Locations &amp; Fiber - Underserved'!$E:$E,MATCH(1,($A280='Locations &amp; Fiber - Underserved'!$A:$A)*($B280='Locations &amp; Fiber - Underserved'!$B:$B),0)),O279)</f>
        <v>2.263988195</v>
      </c>
      <c r="P280" s="63" cm="1">
        <f t="array" ref="P280">_xlfn.IFNA(INDEX('Locations &amp; Fiber - Underserved'!$I:$I,MATCH(1,($A280='Locations &amp; Fiber - Underserved'!$A:$A)*($B280='Locations &amp; Fiber - Underserved'!$B:$B),0)),P279)</f>
        <v>0.90823856800000002</v>
      </c>
      <c r="Q280" s="63" cm="1">
        <f t="array" ref="Q280">_xlfn.IFNA(INDEX('Locations &amp; Fiber - Underserved'!$J:$J,MATCH(1,($A280='Locations &amp; Fiber - Underserved'!$A:$A)*($B280='Locations &amp; Fiber - Underserved'!$B:$B),0)),Q279)</f>
        <v>9.0899999999999995E-2</v>
      </c>
      <c r="R280" s="63" cm="1">
        <f t="array" ref="R280">_xlfn.IFNA(INDEX('Locations &amp; Fiber - Underserved'!$K:$K,MATCH(1,($A280='Locations &amp; Fiber - Underserved'!$A:$A)*($B280='Locations &amp; Fiber - Underserved'!$B:$B),0)),R279)</f>
        <v>8.2100000000000001E-4</v>
      </c>
      <c r="T280" s="66">
        <f>'Model Inputs &amp; Summary Results'!$F$44*I280</f>
        <v>44391.248112500005</v>
      </c>
      <c r="U280" s="66">
        <f>'Model Inputs &amp; Summary Results'!$F$45*J280</f>
        <v>2423.9249999999997</v>
      </c>
      <c r="V280" s="66">
        <f>'Model Inputs &amp; Summary Results'!$F$46*K280</f>
        <v>19.809000000000001</v>
      </c>
      <c r="W280" s="67">
        <f t="shared" si="123"/>
        <v>482554.99988268799</v>
      </c>
      <c r="X280" s="67">
        <f t="shared" si="124"/>
        <v>287435.32562424277</v>
      </c>
      <c r="Y280" s="68">
        <f t="shared" si="125"/>
        <v>13462028334.112026</v>
      </c>
      <c r="Z280" s="68">
        <f t="shared" si="126"/>
        <v>4715516838.8460789</v>
      </c>
      <c r="AA280" s="66">
        <f>'Model Inputs &amp; Summary Results'!$F$40*I280</f>
        <v>36712.761952500005</v>
      </c>
      <c r="AB280" s="66">
        <f>'Model Inputs &amp; Summary Results'!$F$41*J280</f>
        <v>1925.175</v>
      </c>
      <c r="AC280" s="66">
        <f>'Model Inputs &amp; Summary Results'!$F$42*K280</f>
        <v>14.368500000000001</v>
      </c>
      <c r="AD280" s="67">
        <f t="shared" si="127"/>
        <v>153189.00011731198</v>
      </c>
      <c r="AE280" s="67">
        <f t="shared" si="128"/>
        <v>91247.485035853228</v>
      </c>
      <c r="AF280" s="68">
        <f t="shared" si="129"/>
        <v>3526925663.3782225</v>
      </c>
      <c r="AG280" s="68">
        <f t="shared" si="141"/>
        <v>1235421360.1583099</v>
      </c>
      <c r="AI280" s="68">
        <f t="shared" si="130"/>
        <v>16988953997.49025</v>
      </c>
      <c r="AJ280" s="68">
        <f t="shared" si="131"/>
        <v>26722.948226786648</v>
      </c>
      <c r="AK280" s="68">
        <f>MIN($AJ280*'Model Inputs &amp; Summary Results'!$F$26,'Model Inputs &amp; Summary Results'!$F$23)</f>
        <v>3000</v>
      </c>
      <c r="AL280" s="68">
        <f t="shared" si="132"/>
        <v>121875.63918502284</v>
      </c>
      <c r="AM280" s="68">
        <f t="shared" si="142"/>
        <v>118875.63918502284</v>
      </c>
      <c r="AN280" s="68">
        <f t="shared" si="133"/>
        <v>1907232000</v>
      </c>
      <c r="AO280" s="69">
        <f t="shared" si="134"/>
        <v>0.11226306223924983</v>
      </c>
      <c r="AP280" s="49" t="b">
        <f>AND(AM280&lt;'Model Inputs &amp; Summary Results'!$F$14,AO280&gt;=0.25)</f>
        <v>0</v>
      </c>
      <c r="AR280" s="68">
        <f t="shared" si="143"/>
        <v>5950938199.0043888</v>
      </c>
      <c r="AS280" s="68">
        <f t="shared" si="144"/>
        <v>9360.5888518088868</v>
      </c>
      <c r="AT280" s="68">
        <f>MIN($AS280*'Model Inputs &amp; Summary Results'!$F$26,'Model Inputs &amp; Summary Results'!$F$23)</f>
        <v>3000</v>
      </c>
      <c r="AU280" s="68">
        <f t="shared" si="145"/>
        <v>1907232000</v>
      </c>
      <c r="AV280" s="68">
        <f t="shared" si="146"/>
        <v>4043706199.0043888</v>
      </c>
      <c r="AX280" s="66">
        <f>'Model Inputs &amp; Summary Results'!$F$40*P280</f>
        <v>34740.125226000004</v>
      </c>
      <c r="AY280" s="66">
        <f>'Model Inputs &amp; Summary Results'!$F$41*Q280</f>
        <v>4385.9250000000002</v>
      </c>
      <c r="AZ280" s="66">
        <f>'Model Inputs &amp; Summary Results'!$F$42*R280</f>
        <v>42.281500000000001</v>
      </c>
      <c r="BA280" s="68">
        <f t="shared" si="135"/>
        <v>2719691754.1952238</v>
      </c>
      <c r="BB280" s="68">
        <f t="shared" si="147"/>
        <v>953154592.88152087</v>
      </c>
      <c r="BD280" s="68">
        <f t="shared" si="136"/>
        <v>21385.259437277662</v>
      </c>
      <c r="BE280" s="68">
        <f>MIN($BD280*'Model Inputs &amp; Summary Results'!$F$26,'Model Inputs &amp; Summary Results'!$F$23)</f>
        <v>3000</v>
      </c>
      <c r="BF280" s="68">
        <f t="shared" si="137"/>
        <v>88676.640645507985</v>
      </c>
      <c r="BG280" s="68">
        <f t="shared" si="150"/>
        <v>85676.640645507985</v>
      </c>
      <c r="BH280" s="68">
        <f t="shared" si="138"/>
        <v>381528000</v>
      </c>
      <c r="BI280" s="70">
        <f t="shared" si="139"/>
        <v>0.14028354478461727</v>
      </c>
      <c r="BJ280" s="49" t="b">
        <f>AND(BG280&lt;'Model Inputs &amp; Summary Results'!$F$14,BG280&lt;$BX$23,BI280&gt;=0.25)</f>
        <v>0</v>
      </c>
      <c r="BL280" s="68">
        <f t="shared" si="148"/>
        <v>7494.7678247587664</v>
      </c>
      <c r="BM280" s="68">
        <f>MIN($BL280*'Model Inputs &amp; Summary Results'!$F$26,'Model Inputs &amp; Summary Results'!$F$23)</f>
        <v>3000</v>
      </c>
      <c r="BN280" s="68">
        <f t="shared" si="149"/>
        <v>381528000</v>
      </c>
      <c r="BO280" s="68">
        <f t="shared" si="151"/>
        <v>2338163754.1952238</v>
      </c>
      <c r="BS280" s="49"/>
      <c r="BT280" s="49"/>
      <c r="BU280" s="49"/>
      <c r="BV280" s="49"/>
      <c r="BW280" s="49"/>
      <c r="BX280" s="49"/>
    </row>
    <row r="281" spans="1:76" x14ac:dyDescent="0.45">
      <c r="A281" s="49" t="str">
        <f t="shared" si="140"/>
        <v>TX</v>
      </c>
      <c r="B281" s="62">
        <v>0.98599999999999999</v>
      </c>
      <c r="C281" s="63" cm="1">
        <f t="array" ref="C281">_xlfn.IFNA(INDEX('Locations &amp; Fiber - Unserved'!$H:$H,MATCH(1,($A281='Locations &amp; Fiber - Unserved'!$A:$A)*($B281='Locations &amp; Fiber - Unserved'!$B:$B),0)),C280)</f>
        <v>0.240835837</v>
      </c>
      <c r="D281" s="63" cm="1">
        <f t="array" ref="D281">_xlfn.IFNA(INDEX('Locations &amp; Fiber - Unserved'!$G:$G,MATCH(1,($A281='Locations &amp; Fiber - Unserved'!$A:$A)*($B281='Locations &amp; Fiber - Unserved'!$B:$B),0)),D280)</f>
        <v>0.759164163</v>
      </c>
      <c r="E281" s="64" cm="1">
        <f t="array" ref="E281">_xlfn.IFNA(INDEX('Locations &amp; Fiber - Unserved'!$C:$C,MATCH(1,($A281='Locations &amp; Fiber - Unserved'!$A:$A)*($B281='Locations &amp; Fiber - Unserved'!$B:$B),0)),E280)</f>
        <v>636392</v>
      </c>
      <c r="F281" s="64" cm="1">
        <f t="array" ref="F281">_xlfn.IFNA(INDEX('Locations &amp; Fiber - Unserved'!$D:$D,MATCH(1,($A281='Locations &amp; Fiber - Unserved'!$A:$A)*($B281='Locations &amp; Fiber - Unserved'!$B:$B),0)),F280)</f>
        <v>134368.72899999999</v>
      </c>
      <c r="G281" s="65" cm="1">
        <f t="array" ref="G281">_xlfn.IFNA(INDEX('Locations &amp; Fiber - Unserved'!$F:$F,MATCH(1,($A281='Locations &amp; Fiber - Unserved'!$A:$A)*($B281='Locations &amp; Fiber - Unserved'!$B:$B),0)),G280)</f>
        <v>0.60449667600000001</v>
      </c>
      <c r="H281" s="65" cm="1">
        <f t="array" ref="H281">_xlfn.IFNA(INDEX('Locations &amp; Fiber - Unserved'!$E:$E,MATCH(1,($A281='Locations &amp; Fiber - Unserved'!$A:$A)*($B281='Locations &amp; Fiber - Unserved'!$B:$B),0)),H280)</f>
        <v>2.72604866</v>
      </c>
      <c r="I281" s="63" cm="1">
        <f t="array" ref="I281">_xlfn.IFNA(INDEX('Locations &amp; Fiber - Unserved'!$I:$I,MATCH(1,($A281='Locations &amp; Fiber - Unserved'!$A:$A)*($B281='Locations &amp; Fiber - Unserved'!$B:$B),0)),I280)</f>
        <v>0.960133295</v>
      </c>
      <c r="J281" s="63" cm="1">
        <f t="array" ref="J281">_xlfn.IFNA(INDEX('Locations &amp; Fiber - Unserved'!$J:$J,MATCH(1,($A281='Locations &amp; Fiber - Unserved'!$A:$A)*($B281='Locations &amp; Fiber - Unserved'!$B:$B),0)),J280)</f>
        <v>3.9600000000000003E-2</v>
      </c>
      <c r="K281" s="63" cm="1">
        <f t="array" ref="K281">_xlfn.IFNA(INDEX('Locations &amp; Fiber - Unserved'!$K:$K,MATCH(1,($A281='Locations &amp; Fiber - Unserved'!$A:$A)*($B281='Locations &amp; Fiber - Unserved'!$B:$B),0)),K280)</f>
        <v>2.7900000000000001E-4</v>
      </c>
      <c r="L281" s="64" cm="1">
        <f t="array" ref="L281">_xlfn.IFNA(INDEX('Locations &amp; Fiber - Underserved'!$C:$C,MATCH(1,($A281='Locations &amp; Fiber - Underserved'!$A:$A)*($B281='Locations &amp; Fiber - Underserved'!$B:$B),0)),L280)</f>
        <v>127306</v>
      </c>
      <c r="M281" s="64" cm="1">
        <f t="array" ref="M281">_xlfn.IFNA(INDEX('Locations &amp; Fiber - Underserved'!$D:$D,MATCH(1,($A281='Locations &amp; Fiber - Underserved'!$A:$A)*($B281='Locations &amp; Fiber - Underserved'!$B:$B),0)),M280)</f>
        <v>24637.084419999999</v>
      </c>
      <c r="N281" s="65" cm="1">
        <f t="array" ref="N281">_xlfn.IFNA(INDEX('Locations &amp; Fiber - Underserved'!$F:$F,MATCH(1,($A281='Locations &amp; Fiber - Underserved'!$A:$A)*($B281='Locations &amp; Fiber - Underserved'!$B:$B),0)),N280)</f>
        <v>0.55389521600000002</v>
      </c>
      <c r="O281" s="72" cm="1">
        <f t="array" ref="O281">_xlfn.IFNA(INDEX('Locations &amp; Fiber - Underserved'!$E:$E,MATCH(1,($A281='Locations &amp; Fiber - Underserved'!$A:$A)*($B281='Locations &amp; Fiber - Underserved'!$B:$B),0)),O280)</f>
        <v>2.3965520269999998</v>
      </c>
      <c r="P281" s="63" cm="1">
        <f t="array" ref="P281">_xlfn.IFNA(INDEX('Locations &amp; Fiber - Underserved'!$I:$I,MATCH(1,($A281='Locations &amp; Fiber - Underserved'!$A:$A)*($B281='Locations &amp; Fiber - Underserved'!$B:$B),0)),P280)</f>
        <v>0.90858661699999999</v>
      </c>
      <c r="Q281" s="63" cm="1">
        <f t="array" ref="Q281">_xlfn.IFNA(INDEX('Locations &amp; Fiber - Underserved'!$J:$J,MATCH(1,($A281='Locations &amp; Fiber - Underserved'!$A:$A)*($B281='Locations &amp; Fiber - Underserved'!$B:$B),0)),Q280)</f>
        <v>9.06E-2</v>
      </c>
      <c r="R281" s="63" cm="1">
        <f t="array" ref="R281">_xlfn.IFNA(INDEX('Locations &amp; Fiber - Underserved'!$K:$K,MATCH(1,($A281='Locations &amp; Fiber - Underserved'!$A:$A)*($B281='Locations &amp; Fiber - Underserved'!$B:$B),0)),R280)</f>
        <v>8.1700000000000002E-4</v>
      </c>
      <c r="T281" s="66">
        <f>'Model Inputs &amp; Summary Results'!$F$44*I281</f>
        <v>44406.164893749999</v>
      </c>
      <c r="U281" s="66">
        <f>'Model Inputs &amp; Summary Results'!$F$45*J281</f>
        <v>2405.7000000000003</v>
      </c>
      <c r="V281" s="66">
        <f>'Model Inputs &amp; Summary Results'!$F$46*K281</f>
        <v>19.809000000000001</v>
      </c>
      <c r="W281" s="67">
        <f t="shared" si="123"/>
        <v>483126.00001989602</v>
      </c>
      <c r="X281" s="67">
        <f t="shared" si="124"/>
        <v>292048.06110120309</v>
      </c>
      <c r="Y281" s="68">
        <f t="shared" si="125"/>
        <v>13677099558.793516</v>
      </c>
      <c r="Z281" s="68">
        <f t="shared" si="126"/>
        <v>4777201816.5784788</v>
      </c>
      <c r="AA281" s="66">
        <f>'Model Inputs &amp; Summary Results'!$F$40*I281</f>
        <v>36725.098533750002</v>
      </c>
      <c r="AB281" s="66">
        <f>'Model Inputs &amp; Summary Results'!$F$41*J281</f>
        <v>1910.7</v>
      </c>
      <c r="AC281" s="66">
        <f>'Model Inputs &amp; Summary Results'!$F$42*K281</f>
        <v>14.368500000000001</v>
      </c>
      <c r="AD281" s="67">
        <f t="shared" si="127"/>
        <v>153265.99998010401</v>
      </c>
      <c r="AE281" s="67">
        <f t="shared" si="128"/>
        <v>92648.787531788941</v>
      </c>
      <c r="AF281" s="68">
        <f t="shared" si="129"/>
        <v>3580891113.5780568</v>
      </c>
      <c r="AG281" s="68">
        <f t="shared" si="141"/>
        <v>1250750530.784601</v>
      </c>
      <c r="AI281" s="68">
        <f t="shared" si="130"/>
        <v>17257990672.371574</v>
      </c>
      <c r="AJ281" s="68">
        <f t="shared" si="131"/>
        <v>27118.490918131552</v>
      </c>
      <c r="AK281" s="68">
        <f>MIN($AJ281*'Model Inputs &amp; Summary Results'!$F$26,'Model Inputs &amp; Summary Results'!$F$23)</f>
        <v>3000</v>
      </c>
      <c r="AL281" s="68">
        <f t="shared" si="132"/>
        <v>127665.42186361416</v>
      </c>
      <c r="AM281" s="68">
        <f t="shared" si="142"/>
        <v>124665.42186361416</v>
      </c>
      <c r="AN281" s="68">
        <f t="shared" si="133"/>
        <v>1909176000</v>
      </c>
      <c r="AO281" s="69">
        <f t="shared" si="134"/>
        <v>0.11062562474647827</v>
      </c>
      <c r="AP281" s="49" t="b">
        <f>AND(AM281&lt;'Model Inputs &amp; Summary Results'!$F$14,AO281&gt;=0.25)</f>
        <v>0</v>
      </c>
      <c r="AR281" s="68">
        <f t="shared" si="143"/>
        <v>6027952347.36308</v>
      </c>
      <c r="AS281" s="68">
        <f t="shared" si="144"/>
        <v>9472.0743619704208</v>
      </c>
      <c r="AT281" s="68">
        <f>MIN($AS281*'Model Inputs &amp; Summary Results'!$F$26,'Model Inputs &amp; Summary Results'!$F$23)</f>
        <v>3000</v>
      </c>
      <c r="AU281" s="68">
        <f t="shared" si="145"/>
        <v>1909176000</v>
      </c>
      <c r="AV281" s="68">
        <f t="shared" si="146"/>
        <v>4118776347.36308</v>
      </c>
      <c r="AX281" s="66">
        <f>'Model Inputs &amp; Summary Results'!$F$40*P281</f>
        <v>34753.438100250001</v>
      </c>
      <c r="AY281" s="66">
        <f>'Model Inputs &amp; Summary Results'!$F$41*Q281</f>
        <v>4371.45</v>
      </c>
      <c r="AZ281" s="66">
        <f>'Model Inputs &amp; Summary Results'!$F$42*R281</f>
        <v>42.075499999999998</v>
      </c>
      <c r="BA281" s="68">
        <f t="shared" si="135"/>
        <v>2761826492.4465332</v>
      </c>
      <c r="BB281" s="68">
        <f t="shared" si="147"/>
        <v>964959788.6944263</v>
      </c>
      <c r="BD281" s="68">
        <f t="shared" si="136"/>
        <v>21694.393763424607</v>
      </c>
      <c r="BE281" s="68">
        <f>MIN($BD281*'Model Inputs &amp; Summary Results'!$F$26,'Model Inputs &amp; Summary Results'!$F$23)</f>
        <v>3000</v>
      </c>
      <c r="BF281" s="68">
        <f t="shared" si="137"/>
        <v>93865.666007614345</v>
      </c>
      <c r="BG281" s="68">
        <f t="shared" si="150"/>
        <v>90865.666007614345</v>
      </c>
      <c r="BH281" s="68">
        <f t="shared" si="138"/>
        <v>381918000</v>
      </c>
      <c r="BI281" s="70">
        <f t="shared" si="139"/>
        <v>0.13828457401090472</v>
      </c>
      <c r="BJ281" s="49" t="b">
        <f>AND(BG281&lt;'Model Inputs &amp; Summary Results'!$F$14,BG281&lt;$BX$23,BI281&gt;=0.25)</f>
        <v>0</v>
      </c>
      <c r="BL281" s="68">
        <f t="shared" si="148"/>
        <v>7579.8453230360419</v>
      </c>
      <c r="BM281" s="68">
        <f>MIN($BL281*'Model Inputs &amp; Summary Results'!$F$26,'Model Inputs &amp; Summary Results'!$F$23)</f>
        <v>3000</v>
      </c>
      <c r="BN281" s="68">
        <f t="shared" si="149"/>
        <v>381918000</v>
      </c>
      <c r="BO281" s="68">
        <f t="shared" si="151"/>
        <v>2379908492.4465332</v>
      </c>
      <c r="BS281" s="49"/>
      <c r="BT281" s="49"/>
      <c r="BU281" s="49"/>
      <c r="BV281" s="49"/>
      <c r="BW281" s="49"/>
      <c r="BX281" s="49"/>
    </row>
    <row r="282" spans="1:76" x14ac:dyDescent="0.45">
      <c r="A282" s="49" t="str">
        <f t="shared" si="140"/>
        <v>TX</v>
      </c>
      <c r="B282" s="62">
        <v>0.98699999999999999</v>
      </c>
      <c r="C282" s="63" cm="1">
        <f t="array" ref="C282">_xlfn.IFNA(INDEX('Locations &amp; Fiber - Unserved'!$H:$H,MATCH(1,($A282='Locations &amp; Fiber - Unserved'!$A:$A)*($B282='Locations &amp; Fiber - Unserved'!$B:$B),0)),C281)</f>
        <v>0.24069986800000001</v>
      </c>
      <c r="D282" s="63" cm="1">
        <f t="array" ref="D282">_xlfn.IFNA(INDEX('Locations &amp; Fiber - Unserved'!$G:$G,MATCH(1,($A282='Locations &amp; Fiber - Unserved'!$A:$A)*($B282='Locations &amp; Fiber - Unserved'!$B:$B),0)),D281)</f>
        <v>0.75930013200000002</v>
      </c>
      <c r="E282" s="64" cm="1">
        <f t="array" ref="E282">_xlfn.IFNA(INDEX('Locations &amp; Fiber - Unserved'!$C:$C,MATCH(1,($A282='Locations &amp; Fiber - Unserved'!$A:$A)*($B282='Locations &amp; Fiber - Unserved'!$B:$B),0)),E281)</f>
        <v>637034</v>
      </c>
      <c r="F282" s="64" cm="1">
        <f t="array" ref="F282">_xlfn.IFNA(INDEX('Locations &amp; Fiber - Unserved'!$D:$D,MATCH(1,($A282='Locations &amp; Fiber - Unserved'!$A:$A)*($B282='Locations &amp; Fiber - Unserved'!$B:$B),0)),F281)</f>
        <v>136158.554</v>
      </c>
      <c r="G282" s="65" cm="1">
        <f t="array" ref="G282">_xlfn.IFNA(INDEX('Locations &amp; Fiber - Unserved'!$F:$F,MATCH(1,($A282='Locations &amp; Fiber - Unserved'!$A:$A)*($B282='Locations &amp; Fiber - Unserved'!$B:$B),0)),G281)</f>
        <v>0.61397212999999995</v>
      </c>
      <c r="H282" s="65" cm="1">
        <f t="array" ref="H282">_xlfn.IFNA(INDEX('Locations &amp; Fiber - Unserved'!$E:$E,MATCH(1,($A282='Locations &amp; Fiber - Unserved'!$A:$A)*($B282='Locations &amp; Fiber - Unserved'!$B:$B),0)),H281)</f>
        <v>2.8587573310000001</v>
      </c>
      <c r="I282" s="63" cm="1">
        <f t="array" ref="I282">_xlfn.IFNA(INDEX('Locations &amp; Fiber - Unserved'!$I:$I,MATCH(1,($A282='Locations &amp; Fiber - Unserved'!$A:$A)*($B282='Locations &amp; Fiber - Unserved'!$B:$B),0)),I281)</f>
        <v>0.96044179500000004</v>
      </c>
      <c r="J282" s="63" cm="1">
        <f t="array" ref="J282">_xlfn.IFNA(INDEX('Locations &amp; Fiber - Unserved'!$J:$J,MATCH(1,($A282='Locations &amp; Fiber - Unserved'!$A:$A)*($B282='Locations &amp; Fiber - Unserved'!$B:$B),0)),J281)</f>
        <v>3.9300000000000002E-2</v>
      </c>
      <c r="K282" s="63" cm="1">
        <f t="array" ref="K282">_xlfn.IFNA(INDEX('Locations &amp; Fiber - Unserved'!$K:$K,MATCH(1,($A282='Locations &amp; Fiber - Unserved'!$A:$A)*($B282='Locations &amp; Fiber - Unserved'!$B:$B),0)),K281)</f>
        <v>2.7700000000000001E-4</v>
      </c>
      <c r="L282" s="64" cm="1">
        <f t="array" ref="L282">_xlfn.IFNA(INDEX('Locations &amp; Fiber - Underserved'!$C:$C,MATCH(1,($A282='Locations &amp; Fiber - Underserved'!$A:$A)*($B282='Locations &amp; Fiber - Underserved'!$B:$B),0)),L281)</f>
        <v>127434</v>
      </c>
      <c r="M282" s="64" cm="1">
        <f t="array" ref="M282">_xlfn.IFNA(INDEX('Locations &amp; Fiber - Underserved'!$D:$D,MATCH(1,($A282='Locations &amp; Fiber - Underserved'!$A:$A)*($B282='Locations &amp; Fiber - Underserved'!$B:$B),0)),M281)</f>
        <v>24951.64503</v>
      </c>
      <c r="N282" s="65" cm="1">
        <f t="array" ref="N282">_xlfn.IFNA(INDEX('Locations &amp; Fiber - Underserved'!$F:$F,MATCH(1,($A282='Locations &amp; Fiber - Underserved'!$A:$A)*($B282='Locations &amp; Fiber - Underserved'!$B:$B),0)),N281)</f>
        <v>0.56214450699999996</v>
      </c>
      <c r="O282" s="72" cm="1">
        <f t="array" ref="O282">_xlfn.IFNA(INDEX('Locations &amp; Fiber - Underserved'!$E:$E,MATCH(1,($A282='Locations &amp; Fiber - Underserved'!$A:$A)*($B282='Locations &amp; Fiber - Underserved'!$B:$B),0)),O281)</f>
        <v>2.5218164129999998</v>
      </c>
      <c r="P282" s="63" cm="1">
        <f t="array" ref="P282">_xlfn.IFNA(INDEX('Locations &amp; Fiber - Underserved'!$I:$I,MATCH(1,($A282='Locations &amp; Fiber - Underserved'!$A:$A)*($B282='Locations &amp; Fiber - Underserved'!$B:$B),0)),P281)</f>
        <v>0.90883794900000003</v>
      </c>
      <c r="Q282" s="63" cm="1">
        <f t="array" ref="Q282">_xlfn.IFNA(INDEX('Locations &amp; Fiber - Underserved'!$J:$J,MATCH(1,($A282='Locations &amp; Fiber - Underserved'!$A:$A)*($B282='Locations &amp; Fiber - Underserved'!$B:$B),0)),Q281)</f>
        <v>9.0300000000000005E-2</v>
      </c>
      <c r="R282" s="63" cm="1">
        <f t="array" ref="R282">_xlfn.IFNA(INDEX('Locations &amp; Fiber - Underserved'!$K:$K,MATCH(1,($A282='Locations &amp; Fiber - Underserved'!$A:$A)*($B282='Locations &amp; Fiber - Underserved'!$B:$B),0)),R281)</f>
        <v>8.1300000000000003E-4</v>
      </c>
      <c r="T282" s="66">
        <f>'Model Inputs &amp; Summary Results'!$F$44*I282</f>
        <v>44420.433018750002</v>
      </c>
      <c r="U282" s="66">
        <f>'Model Inputs &amp; Summary Results'!$F$45*J282</f>
        <v>2387.4749999999999</v>
      </c>
      <c r="V282" s="66">
        <f>'Model Inputs &amp; Summary Results'!$F$46*K282</f>
        <v>19.667000000000002</v>
      </c>
      <c r="W282" s="67">
        <f t="shared" si="123"/>
        <v>483700.00028848799</v>
      </c>
      <c r="X282" s="67">
        <f t="shared" si="124"/>
        <v>296978.31945812359</v>
      </c>
      <c r="Y282" s="68">
        <f t="shared" si="125"/>
        <v>13906774533.367586</v>
      </c>
      <c r="Z282" s="68">
        <f t="shared" si="126"/>
        <v>4841278584.6258087</v>
      </c>
      <c r="AA282" s="66">
        <f>'Model Inputs &amp; Summary Results'!$F$40*I282</f>
        <v>36736.898658750004</v>
      </c>
      <c r="AB282" s="66">
        <f>'Model Inputs &amp; Summary Results'!$F$41*J282</f>
        <v>1896.2250000000001</v>
      </c>
      <c r="AC282" s="66">
        <f>'Model Inputs &amp; Summary Results'!$F$42*K282</f>
        <v>14.265500000000001</v>
      </c>
      <c r="AD282" s="67">
        <f t="shared" si="127"/>
        <v>153333.99971151201</v>
      </c>
      <c r="AE282" s="67">
        <f t="shared" si="128"/>
        <v>94142.80240429641</v>
      </c>
      <c r="AF282" s="68">
        <f t="shared" si="129"/>
        <v>3638373521.0141487</v>
      </c>
      <c r="AG282" s="68">
        <f t="shared" si="141"/>
        <v>1266604255.9251876</v>
      </c>
      <c r="AI282" s="68">
        <f t="shared" si="130"/>
        <v>17545148054.381737</v>
      </c>
      <c r="AJ282" s="68">
        <f t="shared" si="131"/>
        <v>27541.933482956541</v>
      </c>
      <c r="AK282" s="68">
        <f>MIN($AJ282*'Model Inputs &amp; Summary Results'!$F$26,'Model Inputs &amp; Summary Results'!$F$23)</f>
        <v>3000</v>
      </c>
      <c r="AL282" s="68">
        <f t="shared" si="132"/>
        <v>133868.67337780402</v>
      </c>
      <c r="AM282" s="68">
        <f t="shared" si="142"/>
        <v>130868.67337780402</v>
      </c>
      <c r="AN282" s="68">
        <f t="shared" si="133"/>
        <v>1911102000</v>
      </c>
      <c r="AO282" s="69">
        <f t="shared" si="134"/>
        <v>0.10892481465966998</v>
      </c>
      <c r="AP282" s="49" t="b">
        <f>AND(AM282&lt;'Model Inputs &amp; Summary Results'!$F$14,AO282&gt;=0.25)</f>
        <v>0</v>
      </c>
      <c r="AR282" s="68">
        <f t="shared" si="143"/>
        <v>6107882840.5509968</v>
      </c>
      <c r="AS282" s="68">
        <f t="shared" si="144"/>
        <v>9588.0013320340786</v>
      </c>
      <c r="AT282" s="68">
        <f>MIN($AS282*'Model Inputs &amp; Summary Results'!$F$26,'Model Inputs &amp; Summary Results'!$F$23)</f>
        <v>3000</v>
      </c>
      <c r="AU282" s="68">
        <f t="shared" si="145"/>
        <v>1911102000</v>
      </c>
      <c r="AV282" s="68">
        <f t="shared" si="146"/>
        <v>4196780840.5509968</v>
      </c>
      <c r="AX282" s="66">
        <f>'Model Inputs &amp; Summary Results'!$F$40*P282</f>
        <v>34763.051549249998</v>
      </c>
      <c r="AY282" s="66">
        <f>'Model Inputs &amp; Summary Results'!$F$41*Q282</f>
        <v>4356.9750000000004</v>
      </c>
      <c r="AZ282" s="66">
        <f>'Model Inputs &amp; Summary Results'!$F$42*R282</f>
        <v>41.869500000000002</v>
      </c>
      <c r="BA282" s="68">
        <f t="shared" si="135"/>
        <v>2805414238.7899837</v>
      </c>
      <c r="BB282" s="68">
        <f t="shared" si="147"/>
        <v>977153728.92264533</v>
      </c>
      <c r="BD282" s="68">
        <f t="shared" si="136"/>
        <v>22014.644747790884</v>
      </c>
      <c r="BE282" s="68">
        <f>MIN($BD282*'Model Inputs &amp; Summary Results'!$F$26,'Model Inputs &amp; Summary Results'!$F$23)</f>
        <v>3000</v>
      </c>
      <c r="BF282" s="68">
        <f t="shared" si="137"/>
        <v>98759.112221198491</v>
      </c>
      <c r="BG282" s="68">
        <f t="shared" si="150"/>
        <v>95759.112221198491</v>
      </c>
      <c r="BH282" s="68">
        <f t="shared" si="138"/>
        <v>382302000</v>
      </c>
      <c r="BI282" s="70">
        <f t="shared" si="139"/>
        <v>0.13627292351837939</v>
      </c>
      <c r="BJ282" s="49" t="b">
        <f>AND(BG282&lt;'Model Inputs &amp; Summary Results'!$F$14,BG282&lt;$BX$23,BI282&gt;=0.25)</f>
        <v>0</v>
      </c>
      <c r="BL282" s="68">
        <f t="shared" si="148"/>
        <v>7667.9200913621589</v>
      </c>
      <c r="BM282" s="68">
        <f>MIN($BL282*'Model Inputs &amp; Summary Results'!$F$26,'Model Inputs &amp; Summary Results'!$F$23)</f>
        <v>3000</v>
      </c>
      <c r="BN282" s="68">
        <f t="shared" si="149"/>
        <v>382302000</v>
      </c>
      <c r="BO282" s="68">
        <f t="shared" si="151"/>
        <v>2423112238.7899837</v>
      </c>
      <c r="BS282" s="49"/>
      <c r="BT282" s="49"/>
      <c r="BU282" s="49"/>
      <c r="BV282" s="49"/>
      <c r="BW282" s="49"/>
      <c r="BX282" s="49"/>
    </row>
    <row r="283" spans="1:76" x14ac:dyDescent="0.45">
      <c r="A283" s="49" t="str">
        <f t="shared" si="140"/>
        <v>TX</v>
      </c>
      <c r="B283" s="62">
        <v>0.98799999999999999</v>
      </c>
      <c r="C283" s="63" cm="1">
        <f t="array" ref="C283">_xlfn.IFNA(INDEX('Locations &amp; Fiber - Unserved'!$H:$H,MATCH(1,($A283='Locations &amp; Fiber - Unserved'!$A:$A)*($B283='Locations &amp; Fiber - Unserved'!$B:$B),0)),C282)</f>
        <v>0.240554447</v>
      </c>
      <c r="D283" s="63" cm="1">
        <f t="array" ref="D283">_xlfn.IFNA(INDEX('Locations &amp; Fiber - Unserved'!$G:$G,MATCH(1,($A283='Locations &amp; Fiber - Unserved'!$A:$A)*($B283='Locations &amp; Fiber - Unserved'!$B:$B),0)),D282)</f>
        <v>0.75944555300000005</v>
      </c>
      <c r="E283" s="64" cm="1">
        <f t="array" ref="E283">_xlfn.IFNA(INDEX('Locations &amp; Fiber - Unserved'!$C:$C,MATCH(1,($A283='Locations &amp; Fiber - Unserved'!$A:$A)*($B283='Locations &amp; Fiber - Unserved'!$B:$B),0)),E282)</f>
        <v>637681</v>
      </c>
      <c r="F283" s="64" cm="1">
        <f t="array" ref="F283">_xlfn.IFNA(INDEX('Locations &amp; Fiber - Unserved'!$D:$D,MATCH(1,($A283='Locations &amp; Fiber - Unserved'!$A:$A)*($B283='Locations &amp; Fiber - Unserved'!$B:$B),0)),F282)</f>
        <v>138071.54819999999</v>
      </c>
      <c r="G283" s="65" cm="1">
        <f t="array" ref="G283">_xlfn.IFNA(INDEX('Locations &amp; Fiber - Unserved'!$F:$F,MATCH(1,($A283='Locations &amp; Fiber - Unserved'!$A:$A)*($B283='Locations &amp; Fiber - Unserved'!$B:$B),0)),G282)</f>
        <v>0.62385142900000001</v>
      </c>
      <c r="H283" s="65" cm="1">
        <f t="array" ref="H283">_xlfn.IFNA(INDEX('Locations &amp; Fiber - Unserved'!$E:$E,MATCH(1,($A283='Locations &amp; Fiber - Unserved'!$A:$A)*($B283='Locations &amp; Fiber - Unserved'!$B:$B),0)),H282)</f>
        <v>3.0361676000000002</v>
      </c>
      <c r="I283" s="63" cm="1">
        <f t="array" ref="I283">_xlfn.IFNA(INDEX('Locations &amp; Fiber - Unserved'!$I:$I,MATCH(1,($A283='Locations &amp; Fiber - Unserved'!$A:$A)*($B283='Locations &amp; Fiber - Unserved'!$B:$B),0)),I282)</f>
        <v>0.96073185100000003</v>
      </c>
      <c r="J283" s="63" cm="1">
        <f t="array" ref="J283">_xlfn.IFNA(INDEX('Locations &amp; Fiber - Unserved'!$J:$J,MATCH(1,($A283='Locations &amp; Fiber - Unserved'!$A:$A)*($B283='Locations &amp; Fiber - Unserved'!$B:$B),0)),J282)</f>
        <v>3.9E-2</v>
      </c>
      <c r="K283" s="63" cm="1">
        <f t="array" ref="K283">_xlfn.IFNA(INDEX('Locations &amp; Fiber - Unserved'!$K:$K,MATCH(1,($A283='Locations &amp; Fiber - Unserved'!$A:$A)*($B283='Locations &amp; Fiber - Unserved'!$B:$B),0)),K282)</f>
        <v>2.7500000000000002E-4</v>
      </c>
      <c r="L283" s="64" cm="1">
        <f t="array" ref="L283">_xlfn.IFNA(INDEX('Locations &amp; Fiber - Underserved'!$C:$C,MATCH(1,($A283='Locations &amp; Fiber - Underserved'!$A:$A)*($B283='Locations &amp; Fiber - Underserved'!$B:$B),0)),L282)</f>
        <v>127563</v>
      </c>
      <c r="M283" s="64" cm="1">
        <f t="array" ref="M283">_xlfn.IFNA(INDEX('Locations &amp; Fiber - Underserved'!$D:$D,MATCH(1,($A283='Locations &amp; Fiber - Underserved'!$A:$A)*($B283='Locations &amp; Fiber - Underserved'!$B:$B),0)),M282)</f>
        <v>25285.918300000001</v>
      </c>
      <c r="N283" s="65" cm="1">
        <f t="array" ref="N283">_xlfn.IFNA(INDEX('Locations &amp; Fiber - Underserved'!$F:$F,MATCH(1,($A283='Locations &amp; Fiber - Underserved'!$A:$A)*($B283='Locations &amp; Fiber - Underserved'!$B:$B),0)),N282)</f>
        <v>0.57078581399999995</v>
      </c>
      <c r="O283" s="72" cm="1">
        <f t="array" ref="O283">_xlfn.IFNA(INDEX('Locations &amp; Fiber - Underserved'!$E:$E,MATCH(1,($A283='Locations &amp; Fiber - Underserved'!$A:$A)*($B283='Locations &amp; Fiber - Underserved'!$B:$B),0)),O282)</f>
        <v>2.664932463</v>
      </c>
      <c r="P283" s="63" cm="1">
        <f t="array" ref="P283">_xlfn.IFNA(INDEX('Locations &amp; Fiber - Underserved'!$I:$I,MATCH(1,($A283='Locations &amp; Fiber - Underserved'!$A:$A)*($B283='Locations &amp; Fiber - Underserved'!$B:$B),0)),P282)</f>
        <v>0.90944876200000002</v>
      </c>
      <c r="Q283" s="63" cm="1">
        <f t="array" ref="Q283">_xlfn.IFNA(INDEX('Locations &amp; Fiber - Underserved'!$J:$J,MATCH(1,($A283='Locations &amp; Fiber - Underserved'!$A:$A)*($B283='Locations &amp; Fiber - Underserved'!$B:$B),0)),Q282)</f>
        <v>8.9700000000000002E-2</v>
      </c>
      <c r="R283" s="63" cm="1">
        <f t="array" ref="R283">_xlfn.IFNA(INDEX('Locations &amp; Fiber - Underserved'!$K:$K,MATCH(1,($A283='Locations &amp; Fiber - Underserved'!$A:$A)*($B283='Locations &amp; Fiber - Underserved'!$B:$B),0)),R282)</f>
        <v>8.0999999999999996E-4</v>
      </c>
      <c r="T283" s="66">
        <f>'Model Inputs &amp; Summary Results'!$F$44*I283</f>
        <v>44433.848108750004</v>
      </c>
      <c r="U283" s="66">
        <f>'Model Inputs &amp; Summary Results'!$F$45*J283</f>
        <v>2369.25</v>
      </c>
      <c r="V283" s="66">
        <f>'Model Inputs &amp; Summary Results'!$F$46*K283</f>
        <v>19.525000000000002</v>
      </c>
      <c r="W283" s="67">
        <f t="shared" si="123"/>
        <v>484283.99968259304</v>
      </c>
      <c r="X283" s="67">
        <f t="shared" si="124"/>
        <v>302121.2652438212</v>
      </c>
      <c r="Y283" s="68">
        <f t="shared" si="125"/>
        <v>14146110135.650131</v>
      </c>
      <c r="Z283" s="68">
        <f t="shared" si="126"/>
        <v>4909718339.2708178</v>
      </c>
      <c r="AA283" s="66">
        <f>'Model Inputs &amp; Summary Results'!$F$40*I283</f>
        <v>36747.99330075</v>
      </c>
      <c r="AB283" s="66">
        <f>'Model Inputs &amp; Summary Results'!$F$41*J283</f>
        <v>1881.75</v>
      </c>
      <c r="AC283" s="66">
        <f>'Model Inputs &amp; Summary Results'!$F$42*K283</f>
        <v>14.162500000000001</v>
      </c>
      <c r="AD283" s="67">
        <f t="shared" si="127"/>
        <v>153397.00031740702</v>
      </c>
      <c r="AE283" s="67">
        <f t="shared" si="128"/>
        <v>95696.937852327828</v>
      </c>
      <c r="AF283" s="68">
        <f t="shared" si="129"/>
        <v>3698103451.7855835</v>
      </c>
      <c r="AG283" s="68">
        <f t="shared" si="141"/>
        <v>1283508057.2428994</v>
      </c>
      <c r="AI283" s="68">
        <f t="shared" si="130"/>
        <v>17844213587.435715</v>
      </c>
      <c r="AJ283" s="68">
        <f t="shared" si="131"/>
        <v>27982.978303314219</v>
      </c>
      <c r="AK283" s="68">
        <f>MIN($AJ283*'Model Inputs &amp; Summary Results'!$F$26,'Model Inputs &amp; Summary Results'!$F$23)</f>
        <v>3000</v>
      </c>
      <c r="AL283" s="68">
        <f t="shared" si="132"/>
        <v>142161.33122979806</v>
      </c>
      <c r="AM283" s="68">
        <f>AL283-AK283</f>
        <v>139161.33122979806</v>
      </c>
      <c r="AN283" s="68">
        <f t="shared" si="133"/>
        <v>1913043000</v>
      </c>
      <c r="AO283" s="69">
        <f t="shared" si="134"/>
        <v>0.10720803080652387</v>
      </c>
      <c r="AP283" s="49" t="b">
        <f>AND(AM283&lt;'Model Inputs &amp; Summary Results'!$F$14,AO283&gt;=0.25)</f>
        <v>0</v>
      </c>
      <c r="AR283" s="68">
        <f t="shared" si="143"/>
        <v>6193226396.5137177</v>
      </c>
      <c r="AS283" s="68">
        <f t="shared" si="144"/>
        <v>9712.1074589233758</v>
      </c>
      <c r="AT283" s="68">
        <f>MIN($AS283*'Model Inputs &amp; Summary Results'!$F$26,'Model Inputs &amp; Summary Results'!$F$23)</f>
        <v>3000</v>
      </c>
      <c r="AU283" s="68">
        <f t="shared" si="145"/>
        <v>1913043000</v>
      </c>
      <c r="AV283" s="68">
        <f t="shared" si="146"/>
        <v>4280183396.5137177</v>
      </c>
      <c r="AX283" s="66">
        <f>'Model Inputs &amp; Summary Results'!$F$40*P283</f>
        <v>34786.415146500003</v>
      </c>
      <c r="AY283" s="66">
        <f>'Model Inputs &amp; Summary Results'!$F$41*Q283</f>
        <v>4328.0250000000005</v>
      </c>
      <c r="AZ283" s="66">
        <f>'Model Inputs &amp; Summary Results'!$F$42*R283</f>
        <v>41.714999999999996</v>
      </c>
      <c r="BA283" s="68">
        <f t="shared" si="135"/>
        <v>2851004716.7786441</v>
      </c>
      <c r="BB283" s="68">
        <f t="shared" si="147"/>
        <v>990099339.97652364</v>
      </c>
      <c r="BD283" s="68">
        <f t="shared" si="136"/>
        <v>22349.77788840529</v>
      </c>
      <c r="BE283" s="68">
        <f>MIN($BD283*'Model Inputs &amp; Summary Results'!$F$26,'Model Inputs &amp; Summary Results'!$F$23)</f>
        <v>3000</v>
      </c>
      <c r="BF283" s="68">
        <f t="shared" si="137"/>
        <v>104348.50897617238</v>
      </c>
      <c r="BG283" s="68">
        <f t="shared" si="150"/>
        <v>101348.50897617238</v>
      </c>
      <c r="BH283" s="68">
        <f t="shared" si="138"/>
        <v>382689000</v>
      </c>
      <c r="BI283" s="70">
        <f t="shared" si="139"/>
        <v>0.13422952187620407</v>
      </c>
      <c r="BJ283" s="49" t="b">
        <f>AND(BG283&lt;'Model Inputs &amp; Summary Results'!$F$14,BG283&lt;$BX$23,BI283&gt;=0.25)</f>
        <v>0</v>
      </c>
      <c r="BL283" s="68">
        <f t="shared" si="148"/>
        <v>7761.6498512619146</v>
      </c>
      <c r="BM283" s="68">
        <f>MIN($BL283*'Model Inputs &amp; Summary Results'!$F$26,'Model Inputs &amp; Summary Results'!$F$23)</f>
        <v>3000</v>
      </c>
      <c r="BN283" s="68">
        <f t="shared" si="149"/>
        <v>382689000</v>
      </c>
      <c r="BO283" s="68">
        <f t="shared" si="151"/>
        <v>2468315716.7786441</v>
      </c>
      <c r="BS283" s="49"/>
      <c r="BT283" s="49"/>
      <c r="BU283" s="49"/>
      <c r="BV283" s="49"/>
      <c r="BW283" s="49"/>
      <c r="BX283" s="49"/>
    </row>
    <row r="284" spans="1:76" x14ac:dyDescent="0.45">
      <c r="A284" s="49" t="str">
        <f t="shared" si="140"/>
        <v>TX</v>
      </c>
      <c r="B284" s="62">
        <v>0.98899999999999999</v>
      </c>
      <c r="C284" s="63" cm="1">
        <f t="array" ref="C284">_xlfn.IFNA(INDEX('Locations &amp; Fiber - Unserved'!$H:$H,MATCH(1,($A284='Locations &amp; Fiber - Unserved'!$A:$A)*($B284='Locations &amp; Fiber - Unserved'!$B:$B),0)),C283)</f>
        <v>0.240397163</v>
      </c>
      <c r="D284" s="63" cm="1">
        <f t="array" ref="D284">_xlfn.IFNA(INDEX('Locations &amp; Fiber - Unserved'!$G:$G,MATCH(1,($A284='Locations &amp; Fiber - Unserved'!$A:$A)*($B284='Locations &amp; Fiber - Unserved'!$B:$B),0)),D283)</f>
        <v>0.75960283699999998</v>
      </c>
      <c r="E284" s="64" cm="1">
        <f t="array" ref="E284">_xlfn.IFNA(INDEX('Locations &amp; Fiber - Unserved'!$C:$C,MATCH(1,($A284='Locations &amp; Fiber - Unserved'!$A:$A)*($B284='Locations &amp; Fiber - Unserved'!$B:$B),0)),E283)</f>
        <v>638327</v>
      </c>
      <c r="F284" s="64" cm="1">
        <f t="array" ref="F284">_xlfn.IFNA(INDEX('Locations &amp; Fiber - Unserved'!$D:$D,MATCH(1,($A284='Locations &amp; Fiber - Unserved'!$A:$A)*($B284='Locations &amp; Fiber - Unserved'!$B:$B),0)),F283)</f>
        <v>140111.6923</v>
      </c>
      <c r="G284" s="65" cm="1">
        <f t="array" ref="G284">_xlfn.IFNA(INDEX('Locations &amp; Fiber - Unserved'!$F:$F,MATCH(1,($A284='Locations &amp; Fiber - Unserved'!$A:$A)*($B284='Locations &amp; Fiber - Unserved'!$B:$B),0)),G283)</f>
        <v>0.63442632899999996</v>
      </c>
      <c r="H284" s="65" cm="1">
        <f t="array" ref="H284">_xlfn.IFNA(INDEX('Locations &amp; Fiber - Unserved'!$E:$E,MATCH(1,($A284='Locations &amp; Fiber - Unserved'!$A:$A)*($B284='Locations &amp; Fiber - Unserved'!$B:$B),0)),H283)</f>
        <v>3.2680362459999999</v>
      </c>
      <c r="I284" s="63" cm="1">
        <f t="array" ref="I284">_xlfn.IFNA(INDEX('Locations &amp; Fiber - Unserved'!$I:$I,MATCH(1,($A284='Locations &amp; Fiber - Unserved'!$A:$A)*($B284='Locations &amp; Fiber - Unserved'!$B:$B),0)),I283)</f>
        <v>0.96105989999999997</v>
      </c>
      <c r="J284" s="63" cm="1">
        <f t="array" ref="J284">_xlfn.IFNA(INDEX('Locations &amp; Fiber - Unserved'!$J:$J,MATCH(1,($A284='Locations &amp; Fiber - Unserved'!$A:$A)*($B284='Locations &amp; Fiber - Unserved'!$B:$B),0)),J283)</f>
        <v>3.8699999999999998E-2</v>
      </c>
      <c r="K284" s="63" cm="1">
        <f t="array" ref="K284">_xlfn.IFNA(INDEX('Locations &amp; Fiber - Unserved'!$K:$K,MATCH(1,($A284='Locations &amp; Fiber - Unserved'!$A:$A)*($B284='Locations &amp; Fiber - Unserved'!$B:$B),0)),K283)</f>
        <v>2.7399999999999999E-4</v>
      </c>
      <c r="L284" s="64" cm="1">
        <f t="array" ref="L284">_xlfn.IFNA(INDEX('Locations &amp; Fiber - Underserved'!$C:$C,MATCH(1,($A284='Locations &amp; Fiber - Underserved'!$A:$A)*($B284='Locations &amp; Fiber - Underserved'!$B:$B),0)),L283)</f>
        <v>127690</v>
      </c>
      <c r="M284" s="64" cm="1">
        <f t="array" ref="M284">_xlfn.IFNA(INDEX('Locations &amp; Fiber - Underserved'!$D:$D,MATCH(1,($A284='Locations &amp; Fiber - Underserved'!$A:$A)*($B284='Locations &amp; Fiber - Underserved'!$B:$B),0)),M283)</f>
        <v>25636.795460000001</v>
      </c>
      <c r="N284" s="65" cm="1">
        <f t="array" ref="N284">_xlfn.IFNA(INDEX('Locations &amp; Fiber - Underserved'!$F:$F,MATCH(1,($A284='Locations &amp; Fiber - Underserved'!$A:$A)*($B284='Locations &amp; Fiber - Underserved'!$B:$B),0)),N283)</f>
        <v>0.57996283800000004</v>
      </c>
      <c r="O284" s="72" cm="1">
        <f t="array" ref="O284">_xlfn.IFNA(INDEX('Locations &amp; Fiber - Underserved'!$E:$E,MATCH(1,($A284='Locations &amp; Fiber - Underserved'!$A:$A)*($B284='Locations &amp; Fiber - Underserved'!$B:$B),0)),O283)</f>
        <v>2.8368529250000001</v>
      </c>
      <c r="P284" s="63" cm="1">
        <f t="array" ref="P284">_xlfn.IFNA(INDEX('Locations &amp; Fiber - Underserved'!$I:$I,MATCH(1,($A284='Locations &amp; Fiber - Underserved'!$A:$A)*($B284='Locations &amp; Fiber - Underserved'!$B:$B),0)),P283)</f>
        <v>0.90987098600000005</v>
      </c>
      <c r="Q284" s="63" cm="1">
        <f t="array" ref="Q284">_xlfn.IFNA(INDEX('Locations &amp; Fiber - Underserved'!$J:$J,MATCH(1,($A284='Locations &amp; Fiber - Underserved'!$A:$A)*($B284='Locations &amp; Fiber - Underserved'!$B:$B),0)),Q283)</f>
        <v>8.9300000000000004E-2</v>
      </c>
      <c r="R284" s="63" cm="1">
        <f t="array" ref="R284">_xlfn.IFNA(INDEX('Locations &amp; Fiber - Underserved'!$K:$K,MATCH(1,($A284='Locations &amp; Fiber - Underserved'!$A:$A)*($B284='Locations &amp; Fiber - Underserved'!$B:$B),0)),R283)</f>
        <v>8.0599999999999997E-4</v>
      </c>
      <c r="T284" s="66">
        <f>'Model Inputs &amp; Summary Results'!$F$44*I284</f>
        <v>44449.020375</v>
      </c>
      <c r="U284" s="66">
        <f>'Model Inputs &amp; Summary Results'!$F$45*J284</f>
        <v>2351.0250000000001</v>
      </c>
      <c r="V284" s="66">
        <f>'Model Inputs &amp; Summary Results'!$F$46*K284</f>
        <v>19.454000000000001</v>
      </c>
      <c r="W284" s="67">
        <f t="shared" si="123"/>
        <v>484875.00013369898</v>
      </c>
      <c r="X284" s="67">
        <f t="shared" si="124"/>
        <v>307617.46635869716</v>
      </c>
      <c r="Y284" s="68">
        <f t="shared" si="125"/>
        <v>14402495773.920105</v>
      </c>
      <c r="Z284" s="68">
        <f t="shared" si="126"/>
        <v>4982963687.3417091</v>
      </c>
      <c r="AA284" s="66">
        <f>'Model Inputs &amp; Summary Results'!$F$40*I284</f>
        <v>36760.541174999998</v>
      </c>
      <c r="AB284" s="66">
        <f>'Model Inputs &amp; Summary Results'!$F$41*J284</f>
        <v>1867.2749999999999</v>
      </c>
      <c r="AC284" s="66">
        <f>'Model Inputs &amp; Summary Results'!$F$42*K284</f>
        <v>14.110999999999999</v>
      </c>
      <c r="AD284" s="67">
        <f t="shared" si="127"/>
        <v>153451.99986630099</v>
      </c>
      <c r="AE284" s="67">
        <f t="shared" si="128"/>
        <v>97353.988952885818</v>
      </c>
      <c r="AF284" s="68">
        <f t="shared" si="129"/>
        <v>3761945751.313168</v>
      </c>
      <c r="AG284" s="68">
        <f t="shared" si="141"/>
        <v>1301554908.7323713</v>
      </c>
      <c r="AI284" s="68">
        <f t="shared" si="130"/>
        <v>18164441525.233273</v>
      </c>
      <c r="AJ284" s="68">
        <f t="shared" si="131"/>
        <v>28456.326499166214</v>
      </c>
      <c r="AK284" s="68">
        <f>MIN($AJ284*'Model Inputs &amp; Summary Results'!$F$26,'Model Inputs &amp; Summary Results'!$F$23)</f>
        <v>3000</v>
      </c>
      <c r="AL284" s="68">
        <f t="shared" si="132"/>
        <v>153007.82097707433</v>
      </c>
      <c r="AM284" s="68">
        <f t="shared" si="142"/>
        <v>150007.82097707433</v>
      </c>
      <c r="AN284" s="68">
        <f t="shared" si="133"/>
        <v>1914981000</v>
      </c>
      <c r="AO284" s="69">
        <f t="shared" si="134"/>
        <v>0.10542471109501438</v>
      </c>
      <c r="AP284" s="49" t="b">
        <f>AND(AM284&lt;'Model Inputs &amp; Summary Results'!$F$14,AO284&gt;=0.25)</f>
        <v>0</v>
      </c>
      <c r="AR284" s="68">
        <f t="shared" si="143"/>
        <v>6284518596.0740805</v>
      </c>
      <c r="AS284" s="68">
        <f t="shared" si="144"/>
        <v>9845.296526817885</v>
      </c>
      <c r="AT284" s="68">
        <f>MIN($AS284*'Model Inputs &amp; Summary Results'!$F$26,'Model Inputs &amp; Summary Results'!$F$23)</f>
        <v>3000</v>
      </c>
      <c r="AU284" s="68">
        <f t="shared" si="145"/>
        <v>1914981000</v>
      </c>
      <c r="AV284" s="68">
        <f t="shared" si="146"/>
        <v>4369537596.0740805</v>
      </c>
      <c r="AX284" s="66">
        <f>'Model Inputs &amp; Summary Results'!$F$40*P284</f>
        <v>34802.565214499999</v>
      </c>
      <c r="AY284" s="66">
        <f>'Model Inputs &amp; Summary Results'!$F$41*Q284</f>
        <v>4308.7250000000004</v>
      </c>
      <c r="AZ284" s="66">
        <f>'Model Inputs &amp; Summary Results'!$F$42*R284</f>
        <v>41.509</v>
      </c>
      <c r="BA284" s="68">
        <f t="shared" si="135"/>
        <v>2899478351.9050493</v>
      </c>
      <c r="BB284" s="68">
        <f t="shared" si="147"/>
        <v>1003752305.1485851</v>
      </c>
      <c r="BD284" s="68">
        <f t="shared" si="136"/>
        <v>22707.168548085592</v>
      </c>
      <c r="BE284" s="68">
        <f>MIN($BD284*'Model Inputs &amp; Summary Results'!$F$26,'Model Inputs &amp; Summary Results'!$F$23)</f>
        <v>3000</v>
      </c>
      <c r="BF284" s="68">
        <f t="shared" si="137"/>
        <v>111070.73297359202</v>
      </c>
      <c r="BG284" s="68">
        <f t="shared" si="150"/>
        <v>108070.73297359202</v>
      </c>
      <c r="BH284" s="68">
        <f t="shared" si="138"/>
        <v>383070000</v>
      </c>
      <c r="BI284" s="70">
        <f t="shared" si="139"/>
        <v>0.13211686845266868</v>
      </c>
      <c r="BJ284" s="49" t="b">
        <f>AND(BG284&lt;'Model Inputs &amp; Summary Results'!$F$14,BG284&lt;$BX$23,BI284&gt;=0.25)</f>
        <v>0</v>
      </c>
      <c r="BL284" s="68">
        <f t="shared" si="148"/>
        <v>7860.8528870591672</v>
      </c>
      <c r="BM284" s="68">
        <f>MIN($BL284*'Model Inputs &amp; Summary Results'!$F$26,'Model Inputs &amp; Summary Results'!$F$23)</f>
        <v>3000</v>
      </c>
      <c r="BN284" s="68">
        <f t="shared" si="149"/>
        <v>383070000</v>
      </c>
      <c r="BO284" s="68">
        <f t="shared" si="151"/>
        <v>2516408351.9050493</v>
      </c>
      <c r="BS284" s="49"/>
      <c r="BT284" s="49"/>
      <c r="BU284" s="49"/>
      <c r="BV284" s="49"/>
      <c r="BW284" s="49"/>
      <c r="BX284" s="49"/>
    </row>
    <row r="285" spans="1:76" x14ac:dyDescent="0.45">
      <c r="A285" s="49" t="str">
        <f t="shared" si="140"/>
        <v>TX</v>
      </c>
      <c r="B285" s="62">
        <v>0.99</v>
      </c>
      <c r="C285" s="63" cm="1">
        <f t="array" ref="C285">_xlfn.IFNA(INDEX('Locations &amp; Fiber - Unserved'!$H:$H,MATCH(1,($A285='Locations &amp; Fiber - Unserved'!$A:$A)*($B285='Locations &amp; Fiber - Unserved'!$B:$B),0)),C284)</f>
        <v>0.24025384599999999</v>
      </c>
      <c r="D285" s="63" cm="1">
        <f t="array" ref="D285">_xlfn.IFNA(INDEX('Locations &amp; Fiber - Unserved'!$G:$G,MATCH(1,($A285='Locations &amp; Fiber - Unserved'!$A:$A)*($B285='Locations &amp; Fiber - Unserved'!$B:$B),0)),D284)</f>
        <v>0.75974615400000001</v>
      </c>
      <c r="E285" s="64" cm="1">
        <f t="array" ref="E285">_xlfn.IFNA(INDEX('Locations &amp; Fiber - Unserved'!$C:$C,MATCH(1,($A285='Locations &amp; Fiber - Unserved'!$A:$A)*($B285='Locations &amp; Fiber - Unserved'!$B:$B),0)),E284)</f>
        <v>638970</v>
      </c>
      <c r="F285" s="64" cm="1">
        <f t="array" ref="F285">_xlfn.IFNA(INDEX('Locations &amp; Fiber - Unserved'!$D:$D,MATCH(1,($A285='Locations &amp; Fiber - Unserved'!$A:$A)*($B285='Locations &amp; Fiber - Unserved'!$B:$B),0)),F284)</f>
        <v>142287.56880000001</v>
      </c>
      <c r="G285" s="65" cm="1">
        <f t="array" ref="G285">_xlfn.IFNA(INDEX('Locations &amp; Fiber - Unserved'!$F:$F,MATCH(1,($A285='Locations &amp; Fiber - Unserved'!$A:$A)*($B285='Locations &amp; Fiber - Unserved'!$B:$B),0)),G284)</f>
        <v>0.64577928799999995</v>
      </c>
      <c r="H285" s="65" cm="1">
        <f t="array" ref="H285">_xlfn.IFNA(INDEX('Locations &amp; Fiber - Unserved'!$E:$E,MATCH(1,($A285='Locations &amp; Fiber - Unserved'!$A:$A)*($B285='Locations &amp; Fiber - Unserved'!$B:$B),0)),H284)</f>
        <v>3.5025251499999999</v>
      </c>
      <c r="I285" s="63" cm="1">
        <f t="array" ref="I285">_xlfn.IFNA(INDEX('Locations &amp; Fiber - Unserved'!$I:$I,MATCH(1,($A285='Locations &amp; Fiber - Unserved'!$A:$A)*($B285='Locations &amp; Fiber - Unserved'!$B:$B),0)),I284)</f>
        <v>0.96135228699999997</v>
      </c>
      <c r="J285" s="63" cm="1">
        <f t="array" ref="J285">_xlfn.IFNA(INDEX('Locations &amp; Fiber - Unserved'!$J:$J,MATCH(1,($A285='Locations &amp; Fiber - Unserved'!$A:$A)*($B285='Locations &amp; Fiber - Unserved'!$B:$B),0)),J284)</f>
        <v>3.8399999999999997E-2</v>
      </c>
      <c r="K285" s="63" cm="1">
        <f t="array" ref="K285">_xlfn.IFNA(INDEX('Locations &amp; Fiber - Unserved'!$K:$K,MATCH(1,($A285='Locations &amp; Fiber - Unserved'!$A:$A)*($B285='Locations &amp; Fiber - Unserved'!$B:$B),0)),K284)</f>
        <v>2.7099999999999997E-4</v>
      </c>
      <c r="L285" s="64" cm="1">
        <f t="array" ref="L285">_xlfn.IFNA(INDEX('Locations &amp; Fiber - Underserved'!$C:$C,MATCH(1,($A285='Locations &amp; Fiber - Underserved'!$A:$A)*($B285='Locations &amp; Fiber - Underserved'!$B:$B),0)),L284)</f>
        <v>127822</v>
      </c>
      <c r="M285" s="64" cm="1">
        <f t="array" ref="M285">_xlfn.IFNA(INDEX('Locations &amp; Fiber - Underserved'!$D:$D,MATCH(1,($A285='Locations &amp; Fiber - Underserved'!$A:$A)*($B285='Locations &amp; Fiber - Underserved'!$B:$B),0)),M284)</f>
        <v>26023.243480000001</v>
      </c>
      <c r="N285" s="65" cm="1">
        <f t="array" ref="N285">_xlfn.IFNA(INDEX('Locations &amp; Fiber - Underserved'!$F:$F,MATCH(1,($A285='Locations &amp; Fiber - Underserved'!$A:$A)*($B285='Locations &amp; Fiber - Underserved'!$B:$B),0)),N284)</f>
        <v>0.58974198600000005</v>
      </c>
      <c r="O285" s="72" cm="1">
        <f t="array" ref="O285">_xlfn.IFNA(INDEX('Locations &amp; Fiber - Underserved'!$E:$E,MATCH(1,($A285='Locations &amp; Fiber - Underserved'!$A:$A)*($B285='Locations &amp; Fiber - Underserved'!$B:$B),0)),O284)</f>
        <v>3.0370932490000002</v>
      </c>
      <c r="P285" s="63" cm="1">
        <f t="array" ref="P285">_xlfn.IFNA(INDEX('Locations &amp; Fiber - Underserved'!$I:$I,MATCH(1,($A285='Locations &amp; Fiber - Underserved'!$A:$A)*($B285='Locations &amp; Fiber - Underserved'!$B:$B),0)),P284)</f>
        <v>0.91040235400000002</v>
      </c>
      <c r="Q285" s="63" cm="1">
        <f t="array" ref="Q285">_xlfn.IFNA(INDEX('Locations &amp; Fiber - Underserved'!$J:$J,MATCH(1,($A285='Locations &amp; Fiber - Underserved'!$A:$A)*($B285='Locations &amp; Fiber - Underserved'!$B:$B),0)),Q284)</f>
        <v>8.8800000000000004E-2</v>
      </c>
      <c r="R285" s="63" cm="1">
        <f t="array" ref="R285">_xlfn.IFNA(INDEX('Locations &amp; Fiber - Underserved'!$K:$K,MATCH(1,($A285='Locations &amp; Fiber - Underserved'!$A:$A)*($B285='Locations &amp; Fiber - Underserved'!$B:$B),0)),R284)</f>
        <v>8.0000000000000004E-4</v>
      </c>
      <c r="T285" s="66">
        <f>'Model Inputs &amp; Summary Results'!$F$44*I285</f>
        <v>44462.543273750001</v>
      </c>
      <c r="U285" s="66">
        <f>'Model Inputs &amp; Summary Results'!$F$45*J285</f>
        <v>2332.7999999999997</v>
      </c>
      <c r="V285" s="66">
        <f>'Model Inputs &amp; Summary Results'!$F$46*K285</f>
        <v>19.241</v>
      </c>
      <c r="W285" s="67">
        <f t="shared" si="123"/>
        <v>485455.00002138002</v>
      </c>
      <c r="X285" s="67">
        <f t="shared" si="124"/>
        <v>313496.78426984674</v>
      </c>
      <c r="Y285" s="68">
        <f t="shared" si="125"/>
        <v>14676221626.750366</v>
      </c>
      <c r="Z285" s="68">
        <f t="shared" si="126"/>
        <v>5060770467.2637415</v>
      </c>
      <c r="AA285" s="66">
        <f>'Model Inputs &amp; Summary Results'!$F$40*I285</f>
        <v>36771.724977749996</v>
      </c>
      <c r="AB285" s="66">
        <f>'Model Inputs &amp; Summary Results'!$F$41*J285</f>
        <v>1852.7999999999997</v>
      </c>
      <c r="AC285" s="66">
        <f>'Model Inputs &amp; Summary Results'!$F$42*K285</f>
        <v>13.956499999999998</v>
      </c>
      <c r="AD285" s="67">
        <f t="shared" si="127"/>
        <v>153514.99997862001</v>
      </c>
      <c r="AE285" s="67">
        <f t="shared" si="128"/>
        <v>99136.807383513238</v>
      </c>
      <c r="AF285" s="68">
        <f t="shared" si="129"/>
        <v>3830495695.8511457</v>
      </c>
      <c r="AG285" s="68">
        <f t="shared" si="141"/>
        <v>1320861730.3251145</v>
      </c>
      <c r="AI285" s="68">
        <f t="shared" si="130"/>
        <v>18506717322.601513</v>
      </c>
      <c r="AJ285" s="68">
        <f t="shared" si="131"/>
        <v>28963.358722008095</v>
      </c>
      <c r="AK285" s="68">
        <f>MIN($AJ285*'Model Inputs &amp; Summary Results'!$F$26,'Model Inputs &amp; Summary Results'!$F$23)</f>
        <v>3000</v>
      </c>
      <c r="AL285" s="68">
        <f t="shared" si="132"/>
        <v>163969.25880560387</v>
      </c>
      <c r="AM285" s="68">
        <f t="shared" si="142"/>
        <v>160969.25880560387</v>
      </c>
      <c r="AN285" s="68">
        <f t="shared" si="133"/>
        <v>1916910000</v>
      </c>
      <c r="AO285" s="69">
        <f t="shared" si="134"/>
        <v>0.10357914732176488</v>
      </c>
      <c r="AP285" s="49" t="b">
        <f>AND(AM285&lt;'Model Inputs &amp; Summary Results'!$F$14,AO285&gt;=0.25)</f>
        <v>0</v>
      </c>
      <c r="AR285" s="68">
        <f t="shared" si="143"/>
        <v>6381632197.5888557</v>
      </c>
      <c r="AS285" s="68">
        <f t="shared" si="144"/>
        <v>9987.3737383427324</v>
      </c>
      <c r="AT285" s="68">
        <f>MIN($AS285*'Model Inputs &amp; Summary Results'!$F$26,'Model Inputs &amp; Summary Results'!$F$23)</f>
        <v>3000</v>
      </c>
      <c r="AU285" s="68">
        <f t="shared" si="145"/>
        <v>1916910000</v>
      </c>
      <c r="AV285" s="68">
        <f t="shared" si="146"/>
        <v>4464722197.5888557</v>
      </c>
      <c r="AX285" s="66">
        <f>'Model Inputs &amp; Summary Results'!$F$40*P285</f>
        <v>34822.890040500002</v>
      </c>
      <c r="AY285" s="66">
        <f>'Model Inputs &amp; Summary Results'!$F$41*Q285</f>
        <v>4284.6000000000004</v>
      </c>
      <c r="AZ285" s="66">
        <f>'Model Inputs &amp; Summary Results'!$F$42*R285</f>
        <v>41.2</v>
      </c>
      <c r="BA285" s="68">
        <f t="shared" si="135"/>
        <v>2951106557.8981566</v>
      </c>
      <c r="BB285" s="68">
        <f t="shared" si="147"/>
        <v>1018775892.8469826</v>
      </c>
      <c r="BD285" s="68">
        <f t="shared" si="136"/>
        <v>23087.626213782889</v>
      </c>
      <c r="BE285" s="68">
        <f>MIN($BD285*'Model Inputs &amp; Summary Results'!$F$26,'Model Inputs &amp; Summary Results'!$F$23)</f>
        <v>3000</v>
      </c>
      <c r="BF285" s="68">
        <f t="shared" si="137"/>
        <v>118898.22222919609</v>
      </c>
      <c r="BG285" s="68">
        <f t="shared" si="150"/>
        <v>115898.22222919609</v>
      </c>
      <c r="BH285" s="68">
        <f t="shared" si="138"/>
        <v>383466000</v>
      </c>
      <c r="BI285" s="70">
        <f t="shared" si="139"/>
        <v>0.12993973361406272</v>
      </c>
      <c r="BJ285" s="49" t="b">
        <f>AND(BG285&lt;'Model Inputs &amp; Summary Results'!$F$14,BG285&lt;$BX$23,BI285&gt;=0.25)</f>
        <v>0</v>
      </c>
      <c r="BL285" s="68">
        <f t="shared" si="148"/>
        <v>7970.2703200308442</v>
      </c>
      <c r="BM285" s="68">
        <f>MIN($BL285*'Model Inputs &amp; Summary Results'!$F$26,'Model Inputs &amp; Summary Results'!$F$23)</f>
        <v>3000</v>
      </c>
      <c r="BN285" s="68">
        <f t="shared" si="149"/>
        <v>383466000</v>
      </c>
      <c r="BO285" s="68">
        <f t="shared" si="151"/>
        <v>2567640557.8981566</v>
      </c>
      <c r="BS285" s="49"/>
      <c r="BT285" s="49"/>
      <c r="BU285" s="49"/>
      <c r="BV285" s="49"/>
      <c r="BW285" s="49"/>
      <c r="BX285" s="49"/>
    </row>
    <row r="286" spans="1:76" x14ac:dyDescent="0.45">
      <c r="A286" s="49" t="str">
        <f t="shared" si="140"/>
        <v>TX</v>
      </c>
      <c r="B286" s="62">
        <v>0.99099999999999999</v>
      </c>
      <c r="C286" s="63" cm="1">
        <f t="array" ref="C286">_xlfn.IFNA(INDEX('Locations &amp; Fiber - Unserved'!$H:$H,MATCH(1,($A286='Locations &amp; Fiber - Unserved'!$A:$A)*($B286='Locations &amp; Fiber - Unserved'!$B:$B),0)),C285)</f>
        <v>0.240084676</v>
      </c>
      <c r="D286" s="63" cm="1">
        <f t="array" ref="D286">_xlfn.IFNA(INDEX('Locations &amp; Fiber - Unserved'!$G:$G,MATCH(1,($A286='Locations &amp; Fiber - Unserved'!$A:$A)*($B286='Locations &amp; Fiber - Unserved'!$B:$B),0)),D285)</f>
        <v>0.75991532399999995</v>
      </c>
      <c r="E286" s="64" cm="1">
        <f t="array" ref="E286">_xlfn.IFNA(INDEX('Locations &amp; Fiber - Unserved'!$C:$C,MATCH(1,($A286='Locations &amp; Fiber - Unserved'!$A:$A)*($B286='Locations &amp; Fiber - Unserved'!$B:$B),0)),E285)</f>
        <v>639616</v>
      </c>
      <c r="F286" s="64" cm="1">
        <f t="array" ref="F286">_xlfn.IFNA(INDEX('Locations &amp; Fiber - Unserved'!$D:$D,MATCH(1,($A286='Locations &amp; Fiber - Unserved'!$A:$A)*($B286='Locations &amp; Fiber - Unserved'!$B:$B),0)),F285)</f>
        <v>144646.77590000001</v>
      </c>
      <c r="G286" s="65" cm="1">
        <f t="array" ref="G286">_xlfn.IFNA(INDEX('Locations &amp; Fiber - Unserved'!$F:$F,MATCH(1,($A286='Locations &amp; Fiber - Unserved'!$A:$A)*($B286='Locations &amp; Fiber - Unserved'!$B:$B),0)),G285)</f>
        <v>0.65797992299999997</v>
      </c>
      <c r="H286" s="65" cm="1">
        <f t="array" ref="H286">_xlfn.IFNA(INDEX('Locations &amp; Fiber - Unserved'!$E:$E,MATCH(1,($A286='Locations &amp; Fiber - Unserved'!$A:$A)*($B286='Locations &amp; Fiber - Unserved'!$B:$B),0)),H285)</f>
        <v>3.8114477519999999</v>
      </c>
      <c r="I286" s="63" cm="1">
        <f t="array" ref="I286">_xlfn.IFNA(INDEX('Locations &amp; Fiber - Unserved'!$I:$I,MATCH(1,($A286='Locations &amp; Fiber - Unserved'!$A:$A)*($B286='Locations &amp; Fiber - Unserved'!$B:$B),0)),I285)</f>
        <v>0.96171976800000003</v>
      </c>
      <c r="J286" s="63" cm="1">
        <f t="array" ref="J286">_xlfn.IFNA(INDEX('Locations &amp; Fiber - Unserved'!$J:$J,MATCH(1,($A286='Locations &amp; Fiber - Unserved'!$A:$A)*($B286='Locations &amp; Fiber - Unserved'!$B:$B),0)),J285)</f>
        <v>3.7999999999999999E-2</v>
      </c>
      <c r="K286" s="63" cm="1">
        <f t="array" ref="K286">_xlfn.IFNA(INDEX('Locations &amp; Fiber - Unserved'!$K:$K,MATCH(1,($A286='Locations &amp; Fiber - Unserved'!$A:$A)*($B286='Locations &amp; Fiber - Unserved'!$B:$B),0)),K285)</f>
        <v>2.6899999999999998E-4</v>
      </c>
      <c r="L286" s="64" cm="1">
        <f t="array" ref="L286">_xlfn.IFNA(INDEX('Locations &amp; Fiber - Underserved'!$C:$C,MATCH(1,($A286='Locations &amp; Fiber - Underserved'!$A:$A)*($B286='Locations &amp; Fiber - Underserved'!$B:$B),0)),L285)</f>
        <v>127951</v>
      </c>
      <c r="M286" s="64" cm="1">
        <f t="array" ref="M286">_xlfn.IFNA(INDEX('Locations &amp; Fiber - Underserved'!$D:$D,MATCH(1,($A286='Locations &amp; Fiber - Underserved'!$A:$A)*($B286='Locations &amp; Fiber - Underserved'!$B:$B),0)),M285)</f>
        <v>26426.90869</v>
      </c>
      <c r="N286" s="65" cm="1">
        <f t="array" ref="N286">_xlfn.IFNA(INDEX('Locations &amp; Fiber - Underserved'!$F:$F,MATCH(1,($A286='Locations &amp; Fiber - Underserved'!$A:$A)*($B286='Locations &amp; Fiber - Underserved'!$B:$B),0)),N285)</f>
        <v>0.60040454399999998</v>
      </c>
      <c r="O286" s="72" cm="1">
        <f t="array" ref="O286">_xlfn.IFNA(INDEX('Locations &amp; Fiber - Underserved'!$E:$E,MATCH(1,($A286='Locations &amp; Fiber - Underserved'!$A:$A)*($B286='Locations &amp; Fiber - Underserved'!$B:$B),0)),O285)</f>
        <v>3.2138410959999999</v>
      </c>
      <c r="P286" s="63" cm="1">
        <f t="array" ref="P286">_xlfn.IFNA(INDEX('Locations &amp; Fiber - Underserved'!$I:$I,MATCH(1,($A286='Locations &amp; Fiber - Underserved'!$A:$A)*($B286='Locations &amp; Fiber - Underserved'!$B:$B),0)),P285)</f>
        <v>0.91079645600000003</v>
      </c>
      <c r="Q286" s="63" cm="1">
        <f t="array" ref="Q286">_xlfn.IFNA(INDEX('Locations &amp; Fiber - Underserved'!$J:$J,MATCH(1,($A286='Locations &amp; Fiber - Underserved'!$A:$A)*($B286='Locations &amp; Fiber - Underserved'!$B:$B),0)),Q285)</f>
        <v>8.8400000000000006E-2</v>
      </c>
      <c r="R286" s="63" cm="1">
        <f t="array" ref="R286">_xlfn.IFNA(INDEX('Locations &amp; Fiber - Underserved'!$K:$K,MATCH(1,($A286='Locations &amp; Fiber - Underserved'!$A:$A)*($B286='Locations &amp; Fiber - Underserved'!$B:$B),0)),R285)</f>
        <v>8.0000000000000004E-4</v>
      </c>
      <c r="T286" s="66">
        <f>'Model Inputs &amp; Summary Results'!$F$44*I286</f>
        <v>44479.539270000001</v>
      </c>
      <c r="U286" s="66">
        <f>'Model Inputs &amp; Summary Results'!$F$45*J286</f>
        <v>2308.5</v>
      </c>
      <c r="V286" s="66">
        <f>'Model Inputs &amp; Summary Results'!$F$46*K286</f>
        <v>19.099</v>
      </c>
      <c r="W286" s="67">
        <f t="shared" si="123"/>
        <v>486053.99987558398</v>
      </c>
      <c r="X286" s="67">
        <f t="shared" si="124"/>
        <v>319813.77341197873</v>
      </c>
      <c r="Y286" s="68">
        <f t="shared" si="125"/>
        <v>14969567512.74494</v>
      </c>
      <c r="Z286" s="68">
        <f t="shared" si="126"/>
        <v>5145007947.2975063</v>
      </c>
      <c r="AA286" s="66">
        <f>'Model Inputs &amp; Summary Results'!$F$40*I286</f>
        <v>36785.781126000002</v>
      </c>
      <c r="AB286" s="66">
        <f>'Model Inputs &amp; Summary Results'!$F$41*J286</f>
        <v>1833.5</v>
      </c>
      <c r="AC286" s="66">
        <f>'Model Inputs &amp; Summary Results'!$F$42*K286</f>
        <v>13.853499999999999</v>
      </c>
      <c r="AD286" s="67">
        <f t="shared" si="127"/>
        <v>153562.00012441599</v>
      </c>
      <c r="AE286" s="67">
        <f t="shared" si="128"/>
        <v>101040.71301758922</v>
      </c>
      <c r="AF286" s="68">
        <f t="shared" si="129"/>
        <v>3903519468.7155552</v>
      </c>
      <c r="AG286" s="68">
        <f t="shared" si="141"/>
        <v>1341631190.8726194</v>
      </c>
      <c r="AI286" s="68">
        <f t="shared" si="130"/>
        <v>18873086981.460495</v>
      </c>
      <c r="AJ286" s="68">
        <f t="shared" si="131"/>
        <v>29506.902550062059</v>
      </c>
      <c r="AK286" s="68">
        <f>MIN($AJ286*'Model Inputs &amp; Summary Results'!$F$26,'Model Inputs &amp; Summary Results'!$F$23)</f>
        <v>3000</v>
      </c>
      <c r="AL286" s="68">
        <f t="shared" si="132"/>
        <v>178402.96193674469</v>
      </c>
      <c r="AM286" s="68">
        <f t="shared" si="142"/>
        <v>175402.96193674469</v>
      </c>
      <c r="AN286" s="68">
        <f t="shared" si="133"/>
        <v>1918848000</v>
      </c>
      <c r="AO286" s="69">
        <f t="shared" si="134"/>
        <v>0.10167112576151068</v>
      </c>
      <c r="AP286" s="49" t="b">
        <f>AND(AM286&lt;'Model Inputs &amp; Summary Results'!$F$14,AO286&gt;=0.25)</f>
        <v>0</v>
      </c>
      <c r="AR286" s="68">
        <f t="shared" si="143"/>
        <v>6486639138.170126</v>
      </c>
      <c r="AS286" s="68">
        <f t="shared" si="144"/>
        <v>10141.458528507927</v>
      </c>
      <c r="AT286" s="68">
        <f>MIN($AS286*'Model Inputs &amp; Summary Results'!$F$26,'Model Inputs &amp; Summary Results'!$F$23)</f>
        <v>3000</v>
      </c>
      <c r="AU286" s="68">
        <f t="shared" si="145"/>
        <v>1918848000</v>
      </c>
      <c r="AV286" s="68">
        <f t="shared" si="146"/>
        <v>4567791138.170126</v>
      </c>
      <c r="AX286" s="66">
        <f>'Model Inputs &amp; Summary Results'!$F$40*P286</f>
        <v>34837.964442000004</v>
      </c>
      <c r="AY286" s="66">
        <f>'Model Inputs &amp; Summary Results'!$F$41*Q286</f>
        <v>4265.3</v>
      </c>
      <c r="AZ286" s="66">
        <f>'Model Inputs &amp; Summary Results'!$F$42*R286</f>
        <v>41.2</v>
      </c>
      <c r="BA286" s="68">
        <f t="shared" si="135"/>
        <v>3007170210.1963248</v>
      </c>
      <c r="BB286" s="68">
        <f t="shared" si="147"/>
        <v>1034467187.5276859</v>
      </c>
      <c r="BD286" s="68">
        <f t="shared" si="136"/>
        <v>23502.514323423224</v>
      </c>
      <c r="BE286" s="68">
        <f>MIN($BD286*'Model Inputs &amp; Summary Results'!$F$26,'Model Inputs &amp; Summary Results'!$F$23)</f>
        <v>3000</v>
      </c>
      <c r="BF286" s="68">
        <f t="shared" si="137"/>
        <v>125804.08850461032</v>
      </c>
      <c r="BG286" s="68">
        <f t="shared" si="150"/>
        <v>122804.08850461032</v>
      </c>
      <c r="BH286" s="68">
        <f t="shared" si="138"/>
        <v>383853000</v>
      </c>
      <c r="BI286" s="70">
        <f t="shared" si="139"/>
        <v>0.12764591731405184</v>
      </c>
      <c r="BJ286" s="49" t="b">
        <f>AND(BG286&lt;'Model Inputs &amp; Summary Results'!$F$14,BG286&lt;$BX$23,BI286&gt;=0.25)</f>
        <v>0</v>
      </c>
      <c r="BL286" s="68">
        <f t="shared" si="148"/>
        <v>8084.8698918155069</v>
      </c>
      <c r="BM286" s="68">
        <f>MIN($BL286*'Model Inputs &amp; Summary Results'!$F$26,'Model Inputs &amp; Summary Results'!$F$23)</f>
        <v>3000</v>
      </c>
      <c r="BN286" s="68">
        <f t="shared" si="149"/>
        <v>383853000</v>
      </c>
      <c r="BO286" s="68">
        <f t="shared" si="151"/>
        <v>2623317210.1963248</v>
      </c>
      <c r="BS286" s="49"/>
      <c r="BT286" s="49"/>
      <c r="BU286" s="49"/>
      <c r="BV286" s="49"/>
      <c r="BW286" s="49"/>
      <c r="BX286" s="49"/>
    </row>
    <row r="287" spans="1:76" x14ac:dyDescent="0.45">
      <c r="A287" s="49" t="str">
        <f t="shared" si="140"/>
        <v>TX</v>
      </c>
      <c r="B287" s="62">
        <v>0.99199999999999999</v>
      </c>
      <c r="C287" s="63" cm="1">
        <f t="array" ref="C287">_xlfn.IFNA(INDEX('Locations &amp; Fiber - Unserved'!$H:$H,MATCH(1,($A287='Locations &amp; Fiber - Unserved'!$A:$A)*($B287='Locations &amp; Fiber - Unserved'!$B:$B),0)),C286)</f>
        <v>0.23991309799999999</v>
      </c>
      <c r="D287" s="63" cm="1">
        <f t="array" ref="D287">_xlfn.IFNA(INDEX('Locations &amp; Fiber - Unserved'!$G:$G,MATCH(1,($A287='Locations &amp; Fiber - Unserved'!$A:$A)*($B287='Locations &amp; Fiber - Unserved'!$B:$B),0)),D286)</f>
        <v>0.76008690199999995</v>
      </c>
      <c r="E287" s="64" cm="1">
        <f t="array" ref="E287">_xlfn.IFNA(INDEX('Locations &amp; Fiber - Unserved'!$C:$C,MATCH(1,($A287='Locations &amp; Fiber - Unserved'!$A:$A)*($B287='Locations &amp; Fiber - Unserved'!$B:$B),0)),E286)</f>
        <v>640261</v>
      </c>
      <c r="F287" s="64" cm="1">
        <f t="array" ref="F287">_xlfn.IFNA(INDEX('Locations &amp; Fiber - Unserved'!$D:$D,MATCH(1,($A287='Locations &amp; Fiber - Unserved'!$A:$A)*($B287='Locations &amp; Fiber - Unserved'!$B:$B),0)),F286)</f>
        <v>147211.508</v>
      </c>
      <c r="G287" s="65" cm="1">
        <f t="array" ref="G287">_xlfn.IFNA(INDEX('Locations &amp; Fiber - Unserved'!$F:$F,MATCH(1,($A287='Locations &amp; Fiber - Unserved'!$A:$A)*($B287='Locations &amp; Fiber - Unserved'!$B:$B),0)),G286)</f>
        <v>0.67132428200000005</v>
      </c>
      <c r="H287" s="65" cm="1">
        <f t="array" ref="H287">_xlfn.IFNA(INDEX('Locations &amp; Fiber - Unserved'!$E:$E,MATCH(1,($A287='Locations &amp; Fiber - Unserved'!$A:$A)*($B287='Locations &amp; Fiber - Unserved'!$B:$B),0)),H286)</f>
        <v>4.193893171</v>
      </c>
      <c r="I287" s="63" cm="1">
        <f t="array" ref="I287">_xlfn.IFNA(INDEX('Locations &amp; Fiber - Unserved'!$I:$I,MATCH(1,($A287='Locations &amp; Fiber - Unserved'!$A:$A)*($B287='Locations &amp; Fiber - Unserved'!$B:$B),0)),I286)</f>
        <v>0.962053453</v>
      </c>
      <c r="J287" s="63" cm="1">
        <f t="array" ref="J287">_xlfn.IFNA(INDEX('Locations &amp; Fiber - Unserved'!$J:$J,MATCH(1,($A287='Locations &amp; Fiber - Unserved'!$A:$A)*($B287='Locations &amp; Fiber - Unserved'!$B:$B),0)),J286)</f>
        <v>3.7699999999999997E-2</v>
      </c>
      <c r="K287" s="63" cm="1">
        <f t="array" ref="K287">_xlfn.IFNA(INDEX('Locations &amp; Fiber - Unserved'!$K:$K,MATCH(1,($A287='Locations &amp; Fiber - Unserved'!$A:$A)*($B287='Locations &amp; Fiber - Unserved'!$B:$B),0)),K286)</f>
        <v>2.6600000000000001E-4</v>
      </c>
      <c r="L287" s="64" cm="1">
        <f t="array" ref="L287">_xlfn.IFNA(INDEX('Locations &amp; Fiber - Underserved'!$C:$C,MATCH(1,($A287='Locations &amp; Fiber - Underserved'!$A:$A)*($B287='Locations &amp; Fiber - Underserved'!$B:$B),0)),L286)</f>
        <v>128080</v>
      </c>
      <c r="M287" s="64" cm="1">
        <f t="array" ref="M287">_xlfn.IFNA(INDEX('Locations &amp; Fiber - Underserved'!$D:$D,MATCH(1,($A287='Locations &amp; Fiber - Underserved'!$A:$A)*($B287='Locations &amp; Fiber - Underserved'!$B:$B),0)),M286)</f>
        <v>26855.43836</v>
      </c>
      <c r="N287" s="65" cm="1">
        <f t="array" ref="N287">_xlfn.IFNA(INDEX('Locations &amp; Fiber - Underserved'!$F:$F,MATCH(1,($A287='Locations &amp; Fiber - Underserved'!$A:$A)*($B287='Locations &amp; Fiber - Underserved'!$B:$B),0)),N286)</f>
        <v>0.61158446</v>
      </c>
      <c r="O287" s="72" cm="1">
        <f t="array" ref="O287">_xlfn.IFNA(INDEX('Locations &amp; Fiber - Underserved'!$E:$E,MATCH(1,($A287='Locations &amp; Fiber - Underserved'!$A:$A)*($B287='Locations &amp; Fiber - Underserved'!$B:$B),0)),O286)</f>
        <v>3.4290331599999999</v>
      </c>
      <c r="P287" s="63" cm="1">
        <f t="array" ref="P287">_xlfn.IFNA(INDEX('Locations &amp; Fiber - Underserved'!$I:$I,MATCH(1,($A287='Locations &amp; Fiber - Underserved'!$A:$A)*($B287='Locations &amp; Fiber - Underserved'!$B:$B),0)),P286)</f>
        <v>0.91125966400000002</v>
      </c>
      <c r="Q287" s="63" cm="1">
        <f t="array" ref="Q287">_xlfn.IFNA(INDEX('Locations &amp; Fiber - Underserved'!$J:$J,MATCH(1,($A287='Locations &amp; Fiber - Underserved'!$A:$A)*($B287='Locations &amp; Fiber - Underserved'!$B:$B),0)),Q286)</f>
        <v>8.7900000000000006E-2</v>
      </c>
      <c r="R287" s="63" cm="1">
        <f t="array" ref="R287">_xlfn.IFNA(INDEX('Locations &amp; Fiber - Underserved'!$K:$K,MATCH(1,($A287='Locations &amp; Fiber - Underserved'!$A:$A)*($B287='Locations &amp; Fiber - Underserved'!$B:$B),0)),R286)</f>
        <v>7.9500000000000003E-4</v>
      </c>
      <c r="T287" s="66">
        <f>'Model Inputs &amp; Summary Results'!$F$44*I287</f>
        <v>44494.972201249999</v>
      </c>
      <c r="U287" s="66">
        <f>'Model Inputs &amp; Summary Results'!$F$45*J287</f>
        <v>2290.2749999999996</v>
      </c>
      <c r="V287" s="66">
        <f>'Model Inputs &amp; Summary Results'!$F$46*K287</f>
        <v>18.886000000000003</v>
      </c>
      <c r="W287" s="67">
        <f t="shared" si="123"/>
        <v>486653.99996142194</v>
      </c>
      <c r="X287" s="67">
        <f t="shared" si="124"/>
        <v>326702.64710652962</v>
      </c>
      <c r="Y287" s="68">
        <f t="shared" si="125"/>
        <v>15291034212.374985</v>
      </c>
      <c r="Z287" s="68">
        <f t="shared" si="126"/>
        <v>5237080106.2645988</v>
      </c>
      <c r="AA287" s="66">
        <f>'Model Inputs &amp; Summary Results'!$F$40*I287</f>
        <v>36798.544577250002</v>
      </c>
      <c r="AB287" s="66">
        <f>'Model Inputs &amp; Summary Results'!$F$41*J287</f>
        <v>1819.0249999999999</v>
      </c>
      <c r="AC287" s="66">
        <f>'Model Inputs &amp; Summary Results'!$F$42*K287</f>
        <v>13.699000000000002</v>
      </c>
      <c r="AD287" s="67">
        <f t="shared" si="127"/>
        <v>153607.000038578</v>
      </c>
      <c r="AE287" s="67">
        <f t="shared" si="128"/>
        <v>103120.10901107236</v>
      </c>
      <c r="AF287" s="68">
        <f t="shared" si="129"/>
        <v>3983660626.9220347</v>
      </c>
      <c r="AG287" s="68">
        <f t="shared" si="141"/>
        <v>1364377943.9378135</v>
      </c>
      <c r="AI287" s="68">
        <f t="shared" si="130"/>
        <v>19274694839.29702</v>
      </c>
      <c r="AJ287" s="68">
        <f t="shared" si="131"/>
        <v>30104.433722024332</v>
      </c>
      <c r="AK287" s="68">
        <f>MIN($AJ287*'Model Inputs &amp; Summary Results'!$F$26,'Model Inputs &amp; Summary Results'!$F$23)</f>
        <v>3000</v>
      </c>
      <c r="AL287" s="68">
        <f t="shared" si="132"/>
        <v>196291.53460729675</v>
      </c>
      <c r="AM287" s="68">
        <f t="shared" si="142"/>
        <v>193291.53460729675</v>
      </c>
      <c r="AN287" s="68">
        <f t="shared" si="133"/>
        <v>1920783000</v>
      </c>
      <c r="AO287" s="69">
        <f t="shared" si="134"/>
        <v>9.9653095211859347E-2</v>
      </c>
      <c r="AP287" s="49" t="b">
        <f>AND(AM287&lt;'Model Inputs &amp; Summary Results'!$F$14,AO287&gt;=0.25)</f>
        <v>0</v>
      </c>
      <c r="AR287" s="68">
        <f t="shared" si="143"/>
        <v>6601458050.2024126</v>
      </c>
      <c r="AS287" s="68">
        <f t="shared" si="144"/>
        <v>10310.573422717318</v>
      </c>
      <c r="AT287" s="68">
        <f>MIN($AS287*'Model Inputs &amp; Summary Results'!$F$26,'Model Inputs &amp; Summary Results'!$F$23)</f>
        <v>3000</v>
      </c>
      <c r="AU287" s="68">
        <f t="shared" si="145"/>
        <v>1920783000</v>
      </c>
      <c r="AV287" s="68">
        <f t="shared" si="146"/>
        <v>4680675050.2024126</v>
      </c>
      <c r="AX287" s="66">
        <f>'Model Inputs &amp; Summary Results'!$F$40*P287</f>
        <v>34855.682148</v>
      </c>
      <c r="AY287" s="66">
        <f>'Model Inputs &amp; Summary Results'!$F$41*Q287</f>
        <v>4241.1750000000002</v>
      </c>
      <c r="AZ287" s="66">
        <f>'Model Inputs &amp; Summary Results'!$F$42*R287</f>
        <v>40.942500000000003</v>
      </c>
      <c r="BA287" s="68">
        <f t="shared" si="135"/>
        <v>3065731853.7087793</v>
      </c>
      <c r="BB287" s="68">
        <f t="shared" si="147"/>
        <v>1051062765.9928937</v>
      </c>
      <c r="BD287" s="68">
        <f t="shared" si="136"/>
        <v>23936.070063310268</v>
      </c>
      <c r="BE287" s="68">
        <f>MIN($BD287*'Model Inputs &amp; Summary Results'!$F$26,'Model Inputs &amp; Summary Results'!$F$23)</f>
        <v>3000</v>
      </c>
      <c r="BF287" s="68">
        <f t="shared" si="137"/>
        <v>134204.81280242832</v>
      </c>
      <c r="BG287" s="68">
        <f t="shared" si="150"/>
        <v>131204.81280242832</v>
      </c>
      <c r="BH287" s="68">
        <f t="shared" si="138"/>
        <v>384240000</v>
      </c>
      <c r="BI287" s="70">
        <f t="shared" si="139"/>
        <v>0.12533385773291436</v>
      </c>
      <c r="BJ287" s="49" t="b">
        <f>AND(BG287&lt;'Model Inputs &amp; Summary Results'!$F$14,BG287&lt;$BX$23,BI287&gt;=0.25)</f>
        <v>0</v>
      </c>
      <c r="BL287" s="68">
        <f t="shared" si="148"/>
        <v>8206.2989224929242</v>
      </c>
      <c r="BM287" s="68">
        <f>MIN($BL287*'Model Inputs &amp; Summary Results'!$F$26,'Model Inputs &amp; Summary Results'!$F$23)</f>
        <v>3000</v>
      </c>
      <c r="BN287" s="68">
        <f t="shared" si="149"/>
        <v>384240000</v>
      </c>
      <c r="BO287" s="68">
        <f t="shared" si="151"/>
        <v>2681491853.7087793</v>
      </c>
      <c r="BS287" s="49"/>
      <c r="BT287" s="49"/>
      <c r="BU287" s="49"/>
      <c r="BV287" s="49"/>
      <c r="BW287" s="49"/>
      <c r="BX287" s="49"/>
    </row>
    <row r="288" spans="1:76" x14ac:dyDescent="0.45">
      <c r="A288" s="49" t="str">
        <f t="shared" si="140"/>
        <v>TX</v>
      </c>
      <c r="B288" s="62">
        <v>0.99299999999999999</v>
      </c>
      <c r="C288" s="63" cm="1">
        <f t="array" ref="C288">_xlfn.IFNA(INDEX('Locations &amp; Fiber - Unserved'!$H:$H,MATCH(1,($A288='Locations &amp; Fiber - Unserved'!$A:$A)*($B288='Locations &amp; Fiber - Unserved'!$B:$B),0)),C287)</f>
        <v>0.23973250400000001</v>
      </c>
      <c r="D288" s="63" cm="1">
        <f t="array" ref="D288">_xlfn.IFNA(INDEX('Locations &amp; Fiber - Unserved'!$G:$G,MATCH(1,($A288='Locations &amp; Fiber - Unserved'!$A:$A)*($B288='Locations &amp; Fiber - Unserved'!$B:$B),0)),D287)</f>
        <v>0.76026749599999999</v>
      </c>
      <c r="E288" s="64" cm="1">
        <f t="array" ref="E288">_xlfn.IFNA(INDEX('Locations &amp; Fiber - Unserved'!$C:$C,MATCH(1,($A288='Locations &amp; Fiber - Unserved'!$A:$A)*($B288='Locations &amp; Fiber - Unserved'!$B:$B),0)),E287)</f>
        <v>640906</v>
      </c>
      <c r="F288" s="64" cm="1">
        <f t="array" ref="F288">_xlfn.IFNA(INDEX('Locations &amp; Fiber - Unserved'!$D:$D,MATCH(1,($A288='Locations &amp; Fiber - Unserved'!$A:$A)*($B288='Locations &amp; Fiber - Unserved'!$B:$B),0)),F287)</f>
        <v>150054.59280000001</v>
      </c>
      <c r="G288" s="65" cm="1">
        <f t="array" ref="G288">_xlfn.IFNA(INDEX('Locations &amp; Fiber - Unserved'!$F:$F,MATCH(1,($A288='Locations &amp; Fiber - Unserved'!$A:$A)*($B288='Locations &amp; Fiber - Unserved'!$B:$B),0)),G287)</f>
        <v>0.68589698700000001</v>
      </c>
      <c r="H288" s="65" cm="1">
        <f t="array" ref="H288">_xlfn.IFNA(INDEX('Locations &amp; Fiber - Unserved'!$E:$E,MATCH(1,($A288='Locations &amp; Fiber - Unserved'!$A:$A)*($B288='Locations &amp; Fiber - Unserved'!$B:$B),0)),H287)</f>
        <v>4.6303891290000001</v>
      </c>
      <c r="I288" s="63" cm="1">
        <f t="array" ref="I288">_xlfn.IFNA(INDEX('Locations &amp; Fiber - Unserved'!$I:$I,MATCH(1,($A288='Locations &amp; Fiber - Unserved'!$A:$A)*($B288='Locations &amp; Fiber - Unserved'!$B:$B),0)),I287)</f>
        <v>0.96233548499999999</v>
      </c>
      <c r="J288" s="63" cm="1">
        <f t="array" ref="J288">_xlfn.IFNA(INDEX('Locations &amp; Fiber - Unserved'!$J:$J,MATCH(1,($A288='Locations &amp; Fiber - Unserved'!$A:$A)*($B288='Locations &amp; Fiber - Unserved'!$B:$B),0)),J287)</f>
        <v>3.7400000000000003E-2</v>
      </c>
      <c r="K288" s="63" cm="1">
        <f t="array" ref="K288">_xlfn.IFNA(INDEX('Locations &amp; Fiber - Unserved'!$K:$K,MATCH(1,($A288='Locations &amp; Fiber - Unserved'!$A:$A)*($B288='Locations &amp; Fiber - Unserved'!$B:$B),0)),K287)</f>
        <v>2.6400000000000002E-4</v>
      </c>
      <c r="L288" s="64" cm="1">
        <f t="array" ref="L288">_xlfn.IFNA(INDEX('Locations &amp; Fiber - Underserved'!$C:$C,MATCH(1,($A288='Locations &amp; Fiber - Underserved'!$A:$A)*($B288='Locations &amp; Fiber - Underserved'!$B:$B),0)),L287)</f>
        <v>128209</v>
      </c>
      <c r="M288" s="64" cm="1">
        <f t="array" ref="M288">_xlfn.IFNA(INDEX('Locations &amp; Fiber - Underserved'!$D:$D,MATCH(1,($A288='Locations &amp; Fiber - Underserved'!$A:$A)*($B288='Locations &amp; Fiber - Underserved'!$B:$B),0)),M287)</f>
        <v>27313.555189999999</v>
      </c>
      <c r="N288" s="65" cm="1">
        <f t="array" ref="N288">_xlfn.IFNA(INDEX('Locations &amp; Fiber - Underserved'!$F:$F,MATCH(1,($A288='Locations &amp; Fiber - Underserved'!$A:$A)*($B288='Locations &amp; Fiber - Underserved'!$B:$B),0)),N287)</f>
        <v>0.62387764400000001</v>
      </c>
      <c r="O288" s="72" cm="1">
        <f t="array" ref="O288">_xlfn.IFNA(INDEX('Locations &amp; Fiber - Underserved'!$E:$E,MATCH(1,($A288='Locations &amp; Fiber - Underserved'!$A:$A)*($B288='Locations &amp; Fiber - Underserved'!$B:$B),0)),O287)</f>
        <v>3.671216823</v>
      </c>
      <c r="P288" s="63" cm="1">
        <f t="array" ref="P288">_xlfn.IFNA(INDEX('Locations &amp; Fiber - Underserved'!$I:$I,MATCH(1,($A288='Locations &amp; Fiber - Underserved'!$A:$A)*($B288='Locations &amp; Fiber - Underserved'!$B:$B),0)),P287)</f>
        <v>0.91192663299999999</v>
      </c>
      <c r="Q288" s="63" cm="1">
        <f t="array" ref="Q288">_xlfn.IFNA(INDEX('Locations &amp; Fiber - Underserved'!$J:$J,MATCH(1,($A288='Locations &amp; Fiber - Underserved'!$A:$A)*($B288='Locations &amp; Fiber - Underserved'!$B:$B),0)),Q287)</f>
        <v>8.7300000000000003E-2</v>
      </c>
      <c r="R288" s="63" cm="1">
        <f t="array" ref="R288">_xlfn.IFNA(INDEX('Locations &amp; Fiber - Underserved'!$K:$K,MATCH(1,($A288='Locations &amp; Fiber - Underserved'!$A:$A)*($B288='Locations &amp; Fiber - Underserved'!$B:$B),0)),R287)</f>
        <v>7.9199999999999995E-4</v>
      </c>
      <c r="T288" s="66">
        <f>'Model Inputs &amp; Summary Results'!$F$44*I288</f>
        <v>44508.016181250001</v>
      </c>
      <c r="U288" s="66">
        <f>'Model Inputs &amp; Summary Results'!$F$45*J288</f>
        <v>2272.0500000000002</v>
      </c>
      <c r="V288" s="66">
        <f>'Model Inputs &amp; Summary Results'!$F$46*K288</f>
        <v>18.744</v>
      </c>
      <c r="W288" s="67">
        <f t="shared" si="123"/>
        <v>487259.999791376</v>
      </c>
      <c r="X288" s="67">
        <f t="shared" si="124"/>
        <v>334210.16574252542</v>
      </c>
      <c r="Y288" s="68">
        <f t="shared" si="125"/>
        <v>15640638107.22855</v>
      </c>
      <c r="Z288" s="68">
        <f t="shared" si="126"/>
        <v>5338884525.6055975</v>
      </c>
      <c r="AA288" s="66">
        <f>'Model Inputs &amp; Summary Results'!$F$40*I288</f>
        <v>36809.332301249997</v>
      </c>
      <c r="AB288" s="66">
        <f>'Model Inputs &amp; Summary Results'!$F$41*J288</f>
        <v>1804.5500000000002</v>
      </c>
      <c r="AC288" s="66">
        <f>'Model Inputs &amp; Summary Results'!$F$42*K288</f>
        <v>13.596000000000002</v>
      </c>
      <c r="AD288" s="67">
        <f t="shared" si="127"/>
        <v>153646.000208624</v>
      </c>
      <c r="AE288" s="67">
        <f t="shared" si="128"/>
        <v>105385.32860769657</v>
      </c>
      <c r="AF288" s="68">
        <f t="shared" si="129"/>
        <v>4070769494.0639</v>
      </c>
      <c r="AG288" s="68">
        <f t="shared" si="141"/>
        <v>1389544858.091224</v>
      </c>
      <c r="AI288" s="68">
        <f t="shared" si="130"/>
        <v>19711407601.29245</v>
      </c>
      <c r="AJ288" s="68">
        <f t="shared" si="131"/>
        <v>30755.536071268565</v>
      </c>
      <c r="AK288" s="68">
        <f>MIN($AJ288*'Model Inputs &amp; Summary Results'!$F$26,'Model Inputs &amp; Summary Results'!$F$23)</f>
        <v>3000</v>
      </c>
      <c r="AL288" s="68">
        <f t="shared" si="132"/>
        <v>216696.70191339453</v>
      </c>
      <c r="AM288" s="68">
        <f t="shared" si="142"/>
        <v>213696.70191339453</v>
      </c>
      <c r="AN288" s="68">
        <f t="shared" si="133"/>
        <v>1922718000</v>
      </c>
      <c r="AO288" s="69">
        <f t="shared" si="134"/>
        <v>9.754341439694697E-2</v>
      </c>
      <c r="AP288" s="49" t="b">
        <f>AND(AM288&lt;'Model Inputs &amp; Summary Results'!$F$14,AO288&gt;=0.25)</f>
        <v>0</v>
      </c>
      <c r="AR288" s="68">
        <f t="shared" si="143"/>
        <v>6728429383.6968212</v>
      </c>
      <c r="AS288" s="68">
        <f t="shared" si="144"/>
        <v>10498.309243004156</v>
      </c>
      <c r="AT288" s="68">
        <f>MIN($AS288*'Model Inputs &amp; Summary Results'!$F$26,'Model Inputs &amp; Summary Results'!$F$23)</f>
        <v>3000</v>
      </c>
      <c r="AU288" s="68">
        <f t="shared" si="145"/>
        <v>1922718000</v>
      </c>
      <c r="AV288" s="68">
        <f t="shared" si="146"/>
        <v>4805711383.6968212</v>
      </c>
      <c r="AX288" s="66">
        <f>'Model Inputs &amp; Summary Results'!$F$40*P288</f>
        <v>34881.193712250002</v>
      </c>
      <c r="AY288" s="66">
        <f>'Model Inputs &amp; Summary Results'!$F$41*Q288</f>
        <v>4212.2250000000004</v>
      </c>
      <c r="AZ288" s="66">
        <f>'Model Inputs &amp; Summary Results'!$F$42*R288</f>
        <v>40.787999999999997</v>
      </c>
      <c r="BA288" s="68">
        <f t="shared" si="135"/>
        <v>3130217181.4281225</v>
      </c>
      <c r="BB288" s="68">
        <f t="shared" si="147"/>
        <v>1068894314.8519088</v>
      </c>
      <c r="BD288" s="68">
        <f t="shared" si="136"/>
        <v>24414.956683447515</v>
      </c>
      <c r="BE288" s="68">
        <f>MIN($BD288*'Model Inputs &amp; Summary Results'!$F$26,'Model Inputs &amp; Summary Results'!$F$23)</f>
        <v>3000</v>
      </c>
      <c r="BF288" s="68">
        <f t="shared" si="137"/>
        <v>143670.15803677173</v>
      </c>
      <c r="BG288" s="68">
        <f t="shared" si="150"/>
        <v>140670.15803677173</v>
      </c>
      <c r="BH288" s="68">
        <f t="shared" si="138"/>
        <v>384627000</v>
      </c>
      <c r="BI288" s="70">
        <f t="shared" si="139"/>
        <v>0.12287549959217806</v>
      </c>
      <c r="BJ288" s="49" t="b">
        <f>AND(BG288&lt;'Model Inputs &amp; Summary Results'!$F$14,BG288&lt;$BX$23,BI288&gt;=0.25)</f>
        <v>0</v>
      </c>
      <c r="BL288" s="68">
        <f t="shared" si="148"/>
        <v>8337.1238747038733</v>
      </c>
      <c r="BM288" s="68">
        <f>MIN($BL288*'Model Inputs &amp; Summary Results'!$F$26,'Model Inputs &amp; Summary Results'!$F$23)</f>
        <v>3000</v>
      </c>
      <c r="BN288" s="68">
        <f t="shared" si="149"/>
        <v>384627000</v>
      </c>
      <c r="BO288" s="68">
        <f t="shared" si="151"/>
        <v>2745590181.4281225</v>
      </c>
      <c r="BS288" s="49"/>
      <c r="BT288" s="49"/>
      <c r="BU288" s="49"/>
      <c r="BV288" s="49"/>
      <c r="BW288" s="49"/>
      <c r="BX288" s="49"/>
    </row>
    <row r="289" spans="1:76" x14ac:dyDescent="0.45">
      <c r="A289" s="49" t="str">
        <f t="shared" si="140"/>
        <v>TX</v>
      </c>
      <c r="B289" s="62">
        <v>0.99399999999999999</v>
      </c>
      <c r="C289" s="63" cm="1">
        <f t="array" ref="C289">_xlfn.IFNA(INDEX('Locations &amp; Fiber - Unserved'!$H:$H,MATCH(1,($A289='Locations &amp; Fiber - Unserved'!$A:$A)*($B289='Locations &amp; Fiber - Unserved'!$B:$B),0)),C288)</f>
        <v>0.23954603799999999</v>
      </c>
      <c r="D289" s="63" cm="1">
        <f t="array" ref="D289">_xlfn.IFNA(INDEX('Locations &amp; Fiber - Unserved'!$G:$G,MATCH(1,($A289='Locations &amp; Fiber - Unserved'!$A:$A)*($B289='Locations &amp; Fiber - Unserved'!$B:$B),0)),D288)</f>
        <v>0.76045396200000004</v>
      </c>
      <c r="E289" s="64" cm="1">
        <f t="array" ref="E289">_xlfn.IFNA(INDEX('Locations &amp; Fiber - Unserved'!$C:$C,MATCH(1,($A289='Locations &amp; Fiber - Unserved'!$A:$A)*($B289='Locations &amp; Fiber - Unserved'!$B:$B),0)),E288)</f>
        <v>641551</v>
      </c>
      <c r="F289" s="64" cm="1">
        <f t="array" ref="F289">_xlfn.IFNA(INDEX('Locations &amp; Fiber - Unserved'!$D:$D,MATCH(1,($A289='Locations &amp; Fiber - Unserved'!$A:$A)*($B289='Locations &amp; Fiber - Unserved'!$B:$B),0)),F288)</f>
        <v>153211.39230000001</v>
      </c>
      <c r="G289" s="65" cm="1">
        <f t="array" ref="G289">_xlfn.IFNA(INDEX('Locations &amp; Fiber - Unserved'!$F:$F,MATCH(1,($A289='Locations &amp; Fiber - Unserved'!$A:$A)*($B289='Locations &amp; Fiber - Unserved'!$B:$B),0)),G288)</f>
        <v>0.70215539000000005</v>
      </c>
      <c r="H289" s="65" cm="1">
        <f t="array" ref="H289">_xlfn.IFNA(INDEX('Locations &amp; Fiber - Unserved'!$E:$E,MATCH(1,($A289='Locations &amp; Fiber - Unserved'!$A:$A)*($B289='Locations &amp; Fiber - Unserved'!$B:$B),0)),H288)</f>
        <v>5.2293195380000004</v>
      </c>
      <c r="I289" s="63" cm="1">
        <f t="array" ref="I289">_xlfn.IFNA(INDEX('Locations &amp; Fiber - Unserved'!$I:$I,MATCH(1,($A289='Locations &amp; Fiber - Unserved'!$A:$A)*($B289='Locations &amp; Fiber - Unserved'!$B:$B),0)),I288)</f>
        <v>0.96277592499999998</v>
      </c>
      <c r="J289" s="63" cm="1">
        <f t="array" ref="J289">_xlfn.IFNA(INDEX('Locations &amp; Fiber - Unserved'!$J:$J,MATCH(1,($A289='Locations &amp; Fiber - Unserved'!$A:$A)*($B289='Locations &amp; Fiber - Unserved'!$B:$B),0)),J288)</f>
        <v>3.6999999999999998E-2</v>
      </c>
      <c r="K289" s="63" cm="1">
        <f t="array" ref="K289">_xlfn.IFNA(INDEX('Locations &amp; Fiber - Unserved'!$K:$K,MATCH(1,($A289='Locations &amp; Fiber - Unserved'!$A:$A)*($B289='Locations &amp; Fiber - Unserved'!$B:$B),0)),K288)</f>
        <v>2.61E-4</v>
      </c>
      <c r="L289" s="64" cm="1">
        <f t="array" ref="L289">_xlfn.IFNA(INDEX('Locations &amp; Fiber - Underserved'!$C:$C,MATCH(1,($A289='Locations &amp; Fiber - Underserved'!$A:$A)*($B289='Locations &amp; Fiber - Underserved'!$B:$B),0)),L288)</f>
        <v>128338</v>
      </c>
      <c r="M289" s="64" cm="1">
        <f t="array" ref="M289">_xlfn.IFNA(INDEX('Locations &amp; Fiber - Underserved'!$D:$D,MATCH(1,($A289='Locations &amp; Fiber - Underserved'!$A:$A)*($B289='Locations &amp; Fiber - Underserved'!$B:$B),0)),M288)</f>
        <v>27811.46675</v>
      </c>
      <c r="N289" s="65" cm="1">
        <f t="array" ref="N289">_xlfn.IFNA(INDEX('Locations &amp; Fiber - Underserved'!$F:$F,MATCH(1,($A289='Locations &amp; Fiber - Underserved'!$A:$A)*($B289='Locations &amp; Fiber - Underserved'!$B:$B),0)),N288)</f>
        <v>0.63666196200000003</v>
      </c>
      <c r="O289" s="72" cm="1">
        <f t="array" ref="O289">_xlfn.IFNA(INDEX('Locations &amp; Fiber - Underserved'!$E:$E,MATCH(1,($A289='Locations &amp; Fiber - Underserved'!$A:$A)*($B289='Locations &amp; Fiber - Underserved'!$B:$B),0)),O288)</f>
        <v>4.061463023</v>
      </c>
      <c r="P289" s="63" cm="1">
        <f t="array" ref="P289">_xlfn.IFNA(INDEX('Locations &amp; Fiber - Underserved'!$I:$I,MATCH(1,($A289='Locations &amp; Fiber - Underserved'!$A:$A)*($B289='Locations &amp; Fiber - Underserved'!$B:$B),0)),P288)</f>
        <v>0.91231077599999999</v>
      </c>
      <c r="Q289" s="63" cm="1">
        <f t="array" ref="Q289">_xlfn.IFNA(INDEX('Locations &amp; Fiber - Underserved'!$J:$J,MATCH(1,($A289='Locations &amp; Fiber - Underserved'!$A:$A)*($B289='Locations &amp; Fiber - Underserved'!$B:$B),0)),Q288)</f>
        <v>8.6900000000000005E-2</v>
      </c>
      <c r="R289" s="63" cm="1">
        <f t="array" ref="R289">_xlfn.IFNA(INDEX('Locations &amp; Fiber - Underserved'!$K:$K,MATCH(1,($A289='Locations &amp; Fiber - Underserved'!$A:$A)*($B289='Locations &amp; Fiber - Underserved'!$B:$B),0)),R288)</f>
        <v>7.8799999999999996E-4</v>
      </c>
      <c r="T289" s="66">
        <f>'Model Inputs &amp; Summary Results'!$F$44*I289</f>
        <v>44528.386531249998</v>
      </c>
      <c r="U289" s="66">
        <f>'Model Inputs &amp; Summary Results'!$F$45*J289</f>
        <v>2247.75</v>
      </c>
      <c r="V289" s="66">
        <f>'Model Inputs &amp; Summary Results'!$F$46*K289</f>
        <v>18.530999999999999</v>
      </c>
      <c r="W289" s="67">
        <f t="shared" si="123"/>
        <v>487869.99977506202</v>
      </c>
      <c r="X289" s="67">
        <f t="shared" si="124"/>
        <v>342560.5499613586</v>
      </c>
      <c r="Y289" s="68">
        <f t="shared" si="125"/>
        <v>16030007044.763931</v>
      </c>
      <c r="Z289" s="68">
        <f t="shared" si="126"/>
        <v>5452056554.8942671</v>
      </c>
      <c r="AA289" s="66">
        <f>'Model Inputs &amp; Summary Results'!$F$40*I289</f>
        <v>36826.179131249999</v>
      </c>
      <c r="AB289" s="66">
        <f>'Model Inputs &amp; Summary Results'!$F$41*J289</f>
        <v>1785.25</v>
      </c>
      <c r="AC289" s="66">
        <f>'Model Inputs &amp; Summary Results'!$F$42*K289</f>
        <v>13.4415</v>
      </c>
      <c r="AD289" s="67">
        <f t="shared" si="127"/>
        <v>153681.000224938</v>
      </c>
      <c r="AE289" s="67">
        <f t="shared" si="128"/>
        <v>107907.94264853143</v>
      </c>
      <c r="AF289" s="68">
        <f t="shared" si="129"/>
        <v>4167930324.8838711</v>
      </c>
      <c r="AG289" s="68">
        <f t="shared" si="141"/>
        <v>1417578406.8384573</v>
      </c>
      <c r="AI289" s="68">
        <f t="shared" si="130"/>
        <v>20197937369.647804</v>
      </c>
      <c r="AJ289" s="68">
        <f t="shared" si="131"/>
        <v>31482.98010547533</v>
      </c>
      <c r="AK289" s="68">
        <f>MIN($AJ289*'Model Inputs &amp; Summary Results'!$F$26,'Model Inputs &amp; Summary Results'!$F$23)</f>
        <v>3000</v>
      </c>
      <c r="AL289" s="68">
        <f t="shared" si="132"/>
        <v>244704.26919537986</v>
      </c>
      <c r="AM289" s="68">
        <f t="shared" si="142"/>
        <v>241704.26919537986</v>
      </c>
      <c r="AN289" s="68">
        <f t="shared" si="133"/>
        <v>1924653000</v>
      </c>
      <c r="AO289" s="69">
        <f t="shared" si="134"/>
        <v>9.5289581543719803E-2</v>
      </c>
      <c r="AP289" s="49" t="b">
        <f>AND(AM289&lt;'Model Inputs &amp; Summary Results'!$F$14,AO289&gt;=0.25)</f>
        <v>0</v>
      </c>
      <c r="AR289" s="68">
        <f t="shared" si="143"/>
        <v>6869634961.7327242</v>
      </c>
      <c r="AS289" s="68">
        <f t="shared" si="144"/>
        <v>10707.854810814299</v>
      </c>
      <c r="AT289" s="68">
        <f>MIN($AS289*'Model Inputs &amp; Summary Results'!$F$26,'Model Inputs &amp; Summary Results'!$F$23)</f>
        <v>3000</v>
      </c>
      <c r="AU289" s="68">
        <f t="shared" si="145"/>
        <v>1924653000</v>
      </c>
      <c r="AV289" s="68">
        <f t="shared" si="146"/>
        <v>4944981961.7327242</v>
      </c>
      <c r="AX289" s="66">
        <f>'Model Inputs &amp; Summary Results'!$F$40*P289</f>
        <v>34895.887181999999</v>
      </c>
      <c r="AY289" s="66">
        <f>'Model Inputs &amp; Summary Results'!$F$41*Q289</f>
        <v>4192.9250000000002</v>
      </c>
      <c r="AZ289" s="66">
        <f>'Model Inputs &amp; Summary Results'!$F$42*R289</f>
        <v>40.582000000000001</v>
      </c>
      <c r="BA289" s="68">
        <f t="shared" si="135"/>
        <v>3197181522.1309519</v>
      </c>
      <c r="BB289" s="68">
        <f t="shared" si="147"/>
        <v>1088245845.2403364</v>
      </c>
      <c r="BD289" s="68">
        <f t="shared" si="136"/>
        <v>24912.196871783508</v>
      </c>
      <c r="BE289" s="68">
        <f>MIN($BD289*'Model Inputs &amp; Summary Results'!$F$26,'Model Inputs &amp; Summary Results'!$F$23)</f>
        <v>3000</v>
      </c>
      <c r="BF289" s="68">
        <f t="shared" si="137"/>
        <v>158922.58758258435</v>
      </c>
      <c r="BG289" s="68">
        <f t="shared" si="150"/>
        <v>155922.58758258435</v>
      </c>
      <c r="BH289" s="68">
        <f t="shared" si="138"/>
        <v>385014000</v>
      </c>
      <c r="BI289" s="70">
        <f t="shared" si="139"/>
        <v>0.12042294043516945</v>
      </c>
      <c r="BJ289" s="49" t="b">
        <f>AND(BG289&lt;'Model Inputs &amp; Summary Results'!$F$14,BG289&lt;$BX$23,BI289&gt;=0.25)</f>
        <v>0</v>
      </c>
      <c r="BL289" s="68">
        <f t="shared" si="148"/>
        <v>8479.5294085955557</v>
      </c>
      <c r="BM289" s="68">
        <f>MIN($BL289*'Model Inputs &amp; Summary Results'!$F$26,'Model Inputs &amp; Summary Results'!$F$23)</f>
        <v>3000</v>
      </c>
      <c r="BN289" s="68">
        <f t="shared" si="149"/>
        <v>385014000</v>
      </c>
      <c r="BO289" s="68">
        <f t="shared" si="151"/>
        <v>2812167522.1309519</v>
      </c>
      <c r="BS289" s="49"/>
      <c r="BT289" s="49"/>
      <c r="BU289" s="49"/>
      <c r="BV289" s="49"/>
      <c r="BW289" s="49"/>
      <c r="BX289" s="49"/>
    </row>
    <row r="290" spans="1:76" x14ac:dyDescent="0.45">
      <c r="A290" s="49" t="str">
        <f t="shared" si="140"/>
        <v>TX</v>
      </c>
      <c r="B290" s="62">
        <v>0.995</v>
      </c>
      <c r="C290" s="63" cm="1">
        <f t="array" ref="C290">_xlfn.IFNA(INDEX('Locations &amp; Fiber - Unserved'!$H:$H,MATCH(1,($A290='Locations &amp; Fiber - Unserved'!$A:$A)*($B290='Locations &amp; Fiber - Unserved'!$B:$B),0)),C289)</f>
        <v>0.23935446299999999</v>
      </c>
      <c r="D290" s="63" cm="1">
        <f t="array" ref="D290">_xlfn.IFNA(INDEX('Locations &amp; Fiber - Unserved'!$G:$G,MATCH(1,($A290='Locations &amp; Fiber - Unserved'!$A:$A)*($B290='Locations &amp; Fiber - Unserved'!$B:$B),0)),D289)</f>
        <v>0.76064553700000004</v>
      </c>
      <c r="E290" s="64" cm="1">
        <f t="array" ref="E290">_xlfn.IFNA(INDEX('Locations &amp; Fiber - Unserved'!$C:$C,MATCH(1,($A290='Locations &amp; Fiber - Unserved'!$A:$A)*($B290='Locations &amp; Fiber - Unserved'!$B:$B),0)),E289)</f>
        <v>642194</v>
      </c>
      <c r="F290" s="64" cm="1">
        <f t="array" ref="F290">_xlfn.IFNA(INDEX('Locations &amp; Fiber - Unserved'!$D:$D,MATCH(1,($A290='Locations &amp; Fiber - Unserved'!$A:$A)*($B290='Locations &amp; Fiber - Unserved'!$B:$B),0)),F289)</f>
        <v>156783.31890000001</v>
      </c>
      <c r="G290" s="65" cm="1">
        <f t="array" ref="G290">_xlfn.IFNA(INDEX('Locations &amp; Fiber - Unserved'!$F:$F,MATCH(1,($A290='Locations &amp; Fiber - Unserved'!$A:$A)*($B290='Locations &amp; Fiber - Unserved'!$B:$B),0)),G289)</f>
        <v>0.72037313000000003</v>
      </c>
      <c r="H290" s="65" cm="1">
        <f t="array" ref="H290">_xlfn.IFNA(INDEX('Locations &amp; Fiber - Unserved'!$E:$E,MATCH(1,($A290='Locations &amp; Fiber - Unserved'!$A:$A)*($B290='Locations &amp; Fiber - Unserved'!$B:$B),0)),H289)</f>
        <v>5.9942788450000002</v>
      </c>
      <c r="I290" s="63" cm="1">
        <f t="array" ref="I290">_xlfn.IFNA(INDEX('Locations &amp; Fiber - Unserved'!$I:$I,MATCH(1,($A290='Locations &amp; Fiber - Unserved'!$A:$A)*($B290='Locations &amp; Fiber - Unserved'!$B:$B),0)),I289)</f>
        <v>0.96320747299999998</v>
      </c>
      <c r="J290" s="63" cm="1">
        <f t="array" ref="J290">_xlfn.IFNA(INDEX('Locations &amp; Fiber - Unserved'!$J:$J,MATCH(1,($A290='Locations &amp; Fiber - Unserved'!$A:$A)*($B290='Locations &amp; Fiber - Unserved'!$B:$B),0)),J289)</f>
        <v>3.6499999999999998E-2</v>
      </c>
      <c r="K290" s="63" cm="1">
        <f t="array" ref="K290">_xlfn.IFNA(INDEX('Locations &amp; Fiber - Unserved'!$K:$K,MATCH(1,($A290='Locations &amp; Fiber - Unserved'!$A:$A)*($B290='Locations &amp; Fiber - Unserved'!$B:$B),0)),K289)</f>
        <v>2.5799999999999998E-4</v>
      </c>
      <c r="L290" s="64" cm="1">
        <f t="array" ref="L290">_xlfn.IFNA(INDEX('Locations &amp; Fiber - Underserved'!$C:$C,MATCH(1,($A290='Locations &amp; Fiber - Underserved'!$A:$A)*($B290='Locations &amp; Fiber - Underserved'!$B:$B),0)),L289)</f>
        <v>128467</v>
      </c>
      <c r="M290" s="64" cm="1">
        <f t="array" ref="M290">_xlfn.IFNA(INDEX('Locations &amp; Fiber - Underserved'!$D:$D,MATCH(1,($A290='Locations &amp; Fiber - Underserved'!$A:$A)*($B290='Locations &amp; Fiber - Underserved'!$B:$B),0)),M289)</f>
        <v>28369.302820000001</v>
      </c>
      <c r="N290" s="65" cm="1">
        <f t="array" ref="N290">_xlfn.IFNA(INDEX('Locations &amp; Fiber - Underserved'!$F:$F,MATCH(1,($A290='Locations &amp; Fiber - Underserved'!$A:$A)*($B290='Locations &amp; Fiber - Underserved'!$B:$B),0)),N289)</f>
        <v>0.65105250400000003</v>
      </c>
      <c r="O290" s="72" cm="1">
        <f t="array" ref="O290">_xlfn.IFNA(INDEX('Locations &amp; Fiber - Underserved'!$E:$E,MATCH(1,($A290='Locations &amp; Fiber - Underserved'!$A:$A)*($B290='Locations &amp; Fiber - Underserved'!$B:$B),0)),O289)</f>
        <v>4.5669918149999997</v>
      </c>
      <c r="P290" s="63" cm="1">
        <f t="array" ref="P290">_xlfn.IFNA(INDEX('Locations &amp; Fiber - Underserved'!$I:$I,MATCH(1,($A290='Locations &amp; Fiber - Underserved'!$A:$A)*($B290='Locations &amp; Fiber - Underserved'!$B:$B),0)),P289)</f>
        <v>0.91286147299999998</v>
      </c>
      <c r="Q290" s="63" cm="1">
        <f t="array" ref="Q290">_xlfn.IFNA(INDEX('Locations &amp; Fiber - Underserved'!$J:$J,MATCH(1,($A290='Locations &amp; Fiber - Underserved'!$A:$A)*($B290='Locations &amp; Fiber - Underserved'!$B:$B),0)),Q289)</f>
        <v>8.6400000000000005E-2</v>
      </c>
      <c r="R290" s="63" cm="1">
        <f t="array" ref="R290">_xlfn.IFNA(INDEX('Locations &amp; Fiber - Underserved'!$K:$K,MATCH(1,($A290='Locations &amp; Fiber - Underserved'!$A:$A)*($B290='Locations &amp; Fiber - Underserved'!$B:$B),0)),R289)</f>
        <v>7.8200000000000003E-4</v>
      </c>
      <c r="T290" s="66">
        <f>'Model Inputs &amp; Summary Results'!$F$44*I290</f>
        <v>44548.345626249997</v>
      </c>
      <c r="U290" s="66">
        <f>'Model Inputs &amp; Summary Results'!$F$45*J290</f>
        <v>2217.375</v>
      </c>
      <c r="V290" s="66">
        <f>'Model Inputs &amp; Summary Results'!$F$46*K290</f>
        <v>18.317999999999998</v>
      </c>
      <c r="W290" s="67">
        <f t="shared" si="123"/>
        <v>488481.99998817802</v>
      </c>
      <c r="X290" s="67">
        <f t="shared" si="124"/>
        <v>351889.30728014378</v>
      </c>
      <c r="Y290" s="68">
        <f t="shared" si="125"/>
        <v>16462802943.958601</v>
      </c>
      <c r="Z290" s="68">
        <f t="shared" si="126"/>
        <v>5579302190.0390263</v>
      </c>
      <c r="AA290" s="66">
        <f>'Model Inputs &amp; Summary Results'!$F$40*I290</f>
        <v>36842.685842250001</v>
      </c>
      <c r="AB290" s="66">
        <f>'Model Inputs &amp; Summary Results'!$F$41*J290</f>
        <v>1761.125</v>
      </c>
      <c r="AC290" s="66">
        <f>'Model Inputs &amp; Summary Results'!$F$42*K290</f>
        <v>13.286999999999999</v>
      </c>
      <c r="AD290" s="67">
        <f t="shared" si="127"/>
        <v>153712.00001182201</v>
      </c>
      <c r="AE290" s="67">
        <f t="shared" si="128"/>
        <v>110729.99456707625</v>
      </c>
      <c r="AF290" s="68">
        <f t="shared" si="129"/>
        <v>4276071034.2685943</v>
      </c>
      <c r="AG290" s="68">
        <f t="shared" si="141"/>
        <v>1449175609.2489867</v>
      </c>
      <c r="AI290" s="68">
        <f t="shared" si="130"/>
        <v>20738873978.227196</v>
      </c>
      <c r="AJ290" s="68">
        <f t="shared" si="131"/>
        <v>32293.783464540615</v>
      </c>
      <c r="AK290" s="68">
        <f>MIN($AJ290*'Model Inputs &amp; Summary Results'!$F$26,'Model Inputs &amp; Summary Results'!$F$23)</f>
        <v>3000</v>
      </c>
      <c r="AL290" s="68">
        <f t="shared" si="132"/>
        <v>280436.57302099321</v>
      </c>
      <c r="AM290" s="68">
        <f t="shared" si="142"/>
        <v>277436.57302099321</v>
      </c>
      <c r="AN290" s="68">
        <f t="shared" si="133"/>
        <v>1926582000</v>
      </c>
      <c r="AO290" s="69">
        <f t="shared" si="134"/>
        <v>9.289713617155064E-2</v>
      </c>
      <c r="AP290" s="49" t="b">
        <f>AND(AM290&lt;'Model Inputs &amp; Summary Results'!$F$14,AO290&gt;=0.25)</f>
        <v>0</v>
      </c>
      <c r="AR290" s="68">
        <f t="shared" si="143"/>
        <v>7028477799.2880135</v>
      </c>
      <c r="AS290" s="68">
        <f t="shared" si="144"/>
        <v>10944.477524374275</v>
      </c>
      <c r="AT290" s="68">
        <f>MIN($AS290*'Model Inputs &amp; Summary Results'!$F$26,'Model Inputs &amp; Summary Results'!$F$23)</f>
        <v>3000</v>
      </c>
      <c r="AU290" s="68">
        <f t="shared" si="145"/>
        <v>1926582000</v>
      </c>
      <c r="AV290" s="68">
        <f t="shared" si="146"/>
        <v>5101895799.2880135</v>
      </c>
      <c r="AX290" s="66">
        <f>'Model Inputs &amp; Summary Results'!$F$40*P290</f>
        <v>34916.951342250002</v>
      </c>
      <c r="AY290" s="66">
        <f>'Model Inputs &amp; Summary Results'!$F$41*Q290</f>
        <v>4168.8</v>
      </c>
      <c r="AZ290" s="66">
        <f>'Model Inputs &amp; Summary Results'!$F$42*R290</f>
        <v>40.273000000000003</v>
      </c>
      <c r="BA290" s="68">
        <f t="shared" si="135"/>
        <v>3272452239.1949601</v>
      </c>
      <c r="BB290" s="68">
        <f t="shared" si="147"/>
        <v>1109978032.7079818</v>
      </c>
      <c r="BD290" s="68">
        <f t="shared" si="136"/>
        <v>25473.096119586822</v>
      </c>
      <c r="BE290" s="68">
        <f>MIN($BD290*'Model Inputs &amp; Summary Results'!$F$26,'Model Inputs &amp; Summary Results'!$F$23)</f>
        <v>3000</v>
      </c>
      <c r="BF290" s="68">
        <f t="shared" si="137"/>
        <v>178688.23292454652</v>
      </c>
      <c r="BG290" s="68">
        <f t="shared" si="150"/>
        <v>175688.23292454652</v>
      </c>
      <c r="BH290" s="68">
        <f t="shared" si="138"/>
        <v>385401000</v>
      </c>
      <c r="BI290" s="70">
        <f t="shared" si="139"/>
        <v>0.11777131393514566</v>
      </c>
      <c r="BJ290" s="49" t="b">
        <f>AND(BG290&lt;'Model Inputs &amp; Summary Results'!$F$14,BG290&lt;$BX$23,BI290&gt;=0.25)</f>
        <v>0</v>
      </c>
      <c r="BL290" s="68">
        <f t="shared" si="148"/>
        <v>8640.1802229987607</v>
      </c>
      <c r="BM290" s="68">
        <f>MIN($BL290*'Model Inputs &amp; Summary Results'!$F$26,'Model Inputs &amp; Summary Results'!$F$23)</f>
        <v>3000</v>
      </c>
      <c r="BN290" s="68">
        <f t="shared" si="149"/>
        <v>385401000</v>
      </c>
      <c r="BO290" s="68">
        <f t="shared" si="151"/>
        <v>2887051239.1949601</v>
      </c>
      <c r="BS290" s="49"/>
      <c r="BT290" s="49"/>
      <c r="BU290" s="49"/>
      <c r="BV290" s="49"/>
      <c r="BW290" s="49"/>
      <c r="BX290" s="49"/>
    </row>
    <row r="291" spans="1:76" x14ac:dyDescent="0.45">
      <c r="A291" s="49" t="str">
        <f t="shared" si="140"/>
        <v>TX</v>
      </c>
      <c r="B291" s="62">
        <v>0.996</v>
      </c>
      <c r="C291" s="63" cm="1">
        <f t="array" ref="C291">_xlfn.IFNA(INDEX('Locations &amp; Fiber - Unserved'!$H:$H,MATCH(1,($A291='Locations &amp; Fiber - Unserved'!$A:$A)*($B291='Locations &amp; Fiber - Unserved'!$B:$B),0)),C290)</f>
        <v>0.239151638</v>
      </c>
      <c r="D291" s="63" cm="1">
        <f t="array" ref="D291">_xlfn.IFNA(INDEX('Locations &amp; Fiber - Unserved'!$G:$G,MATCH(1,($A291='Locations &amp; Fiber - Unserved'!$A:$A)*($B291='Locations &amp; Fiber - Unserved'!$B:$B),0)),D290)</f>
        <v>0.76084836199999994</v>
      </c>
      <c r="E291" s="64" cm="1">
        <f t="array" ref="E291">_xlfn.IFNA(INDEX('Locations &amp; Fiber - Unserved'!$C:$C,MATCH(1,($A291='Locations &amp; Fiber - Unserved'!$A:$A)*($B291='Locations &amp; Fiber - Unserved'!$B:$B),0)),E290)</f>
        <v>642839</v>
      </c>
      <c r="F291" s="64" cm="1">
        <f t="array" ref="F291">_xlfn.IFNA(INDEX('Locations &amp; Fiber - Unserved'!$D:$D,MATCH(1,($A291='Locations &amp; Fiber - Unserved'!$A:$A)*($B291='Locations &amp; Fiber - Unserved'!$B:$B),0)),F290)</f>
        <v>161039.2121</v>
      </c>
      <c r="G291" s="65" cm="1">
        <f t="array" ref="G291">_xlfn.IFNA(INDEX('Locations &amp; Fiber - Unserved'!$F:$F,MATCH(1,($A291='Locations &amp; Fiber - Unserved'!$A:$A)*($B291='Locations &amp; Fiber - Unserved'!$B:$B),0)),G290)</f>
        <v>0.74116053000000004</v>
      </c>
      <c r="H291" s="65" cm="1">
        <f t="array" ref="H291">_xlfn.IFNA(INDEX('Locations &amp; Fiber - Unserved'!$E:$E,MATCH(1,($A291='Locations &amp; Fiber - Unserved'!$A:$A)*($B291='Locations &amp; Fiber - Unserved'!$B:$B),0)),H290)</f>
        <v>7.1822905090000004</v>
      </c>
      <c r="I291" s="63" cm="1">
        <f t="array" ref="I291">_xlfn.IFNA(INDEX('Locations &amp; Fiber - Unserved'!$I:$I,MATCH(1,($A291='Locations &amp; Fiber - Unserved'!$A:$A)*($B291='Locations &amp; Fiber - Unserved'!$B:$B),0)),I290)</f>
        <v>0.96370197899999999</v>
      </c>
      <c r="J291" s="63" cm="1">
        <f t="array" ref="J291">_xlfn.IFNA(INDEX('Locations &amp; Fiber - Unserved'!$J:$J,MATCH(1,($A291='Locations &amp; Fiber - Unserved'!$A:$A)*($B291='Locations &amp; Fiber - Unserved'!$B:$B),0)),J290)</f>
        <v>3.5999999999999997E-2</v>
      </c>
      <c r="K291" s="63" cm="1">
        <f t="array" ref="K291">_xlfn.IFNA(INDEX('Locations &amp; Fiber - Unserved'!$K:$K,MATCH(1,($A291='Locations &amp; Fiber - Unserved'!$A:$A)*($B291='Locations &amp; Fiber - Unserved'!$B:$B),0)),K290)</f>
        <v>2.5500000000000002E-4</v>
      </c>
      <c r="L291" s="64" cm="1">
        <f t="array" ref="L291">_xlfn.IFNA(INDEX('Locations &amp; Fiber - Underserved'!$C:$C,MATCH(1,($A291='Locations &amp; Fiber - Underserved'!$A:$A)*($B291='Locations &amp; Fiber - Underserved'!$B:$B),0)),L290)</f>
        <v>128595</v>
      </c>
      <c r="M291" s="64" cm="1">
        <f t="array" ref="M291">_xlfn.IFNA(INDEX('Locations &amp; Fiber - Underserved'!$D:$D,MATCH(1,($A291='Locations &amp; Fiber - Underserved'!$A:$A)*($B291='Locations &amp; Fiber - Underserved'!$B:$B),0)),M290)</f>
        <v>29005.899109999998</v>
      </c>
      <c r="N291" s="65" cm="1">
        <f t="array" ref="N291">_xlfn.IFNA(INDEX('Locations &amp; Fiber - Underserved'!$F:$F,MATCH(1,($A291='Locations &amp; Fiber - Underserved'!$A:$A)*($B291='Locations &amp; Fiber - Underserved'!$B:$B),0)),N290)</f>
        <v>0.66692552100000002</v>
      </c>
      <c r="O291" s="72" cm="1">
        <f t="array" ref="O291">_xlfn.IFNA(INDEX('Locations &amp; Fiber - Underserved'!$E:$E,MATCH(1,($A291='Locations &amp; Fiber - Underserved'!$A:$A)*($B291='Locations &amp; Fiber - Underserved'!$B:$B),0)),O290)</f>
        <v>5.363977051</v>
      </c>
      <c r="P291" s="63" cm="1">
        <f t="array" ref="P291">_xlfn.IFNA(INDEX('Locations &amp; Fiber - Underserved'!$I:$I,MATCH(1,($A291='Locations &amp; Fiber - Underserved'!$A:$A)*($B291='Locations &amp; Fiber - Underserved'!$B:$B),0)),P290)</f>
        <v>0.91296361999999998</v>
      </c>
      <c r="Q291" s="63" cm="1">
        <f t="array" ref="Q291">_xlfn.IFNA(INDEX('Locations &amp; Fiber - Underserved'!$J:$J,MATCH(1,($A291='Locations &amp; Fiber - Underserved'!$A:$A)*($B291='Locations &amp; Fiber - Underserved'!$B:$B),0)),Q290)</f>
        <v>8.6300000000000002E-2</v>
      </c>
      <c r="R291" s="63" cm="1">
        <f t="array" ref="R291">_xlfn.IFNA(INDEX('Locations &amp; Fiber - Underserved'!$K:$K,MATCH(1,($A291='Locations &amp; Fiber - Underserved'!$A:$A)*($B291='Locations &amp; Fiber - Underserved'!$B:$B),0)),R290)</f>
        <v>7.7999999999999999E-4</v>
      </c>
      <c r="T291" s="66">
        <f>'Model Inputs &amp; Summary Results'!$F$44*I291</f>
        <v>44571.216528750003</v>
      </c>
      <c r="U291" s="66">
        <f>'Model Inputs &amp; Summary Results'!$F$45*J291</f>
        <v>2187</v>
      </c>
      <c r="V291" s="66">
        <f>'Model Inputs &amp; Summary Results'!$F$46*K291</f>
        <v>18.105</v>
      </c>
      <c r="W291" s="67">
        <f t="shared" si="123"/>
        <v>489103.00017971796</v>
      </c>
      <c r="X291" s="67">
        <f t="shared" si="124"/>
        <v>362503.8388377899</v>
      </c>
      <c r="Y291" s="68">
        <f t="shared" si="125"/>
        <v>16956596120.882633</v>
      </c>
      <c r="Z291" s="68">
        <f t="shared" si="126"/>
        <v>5731335252.4908476</v>
      </c>
      <c r="AA291" s="66">
        <f>'Model Inputs &amp; Summary Results'!$F$40*I291</f>
        <v>36861.60069675</v>
      </c>
      <c r="AB291" s="66">
        <f>'Model Inputs &amp; Summary Results'!$F$41*J291</f>
        <v>1736.9999999999998</v>
      </c>
      <c r="AC291" s="66">
        <f>'Model Inputs &amp; Summary Results'!$F$42*K291</f>
        <v>13.1325</v>
      </c>
      <c r="AD291" s="67">
        <f t="shared" si="127"/>
        <v>153735.99982028201</v>
      </c>
      <c r="AE291" s="67">
        <f t="shared" si="128"/>
        <v>113943.05510688013</v>
      </c>
      <c r="AF291" s="68">
        <f t="shared" si="129"/>
        <v>4399538843.4094381</v>
      </c>
      <c r="AG291" s="68">
        <f t="shared" si="141"/>
        <v>1487045624.4978256</v>
      </c>
      <c r="AI291" s="68">
        <f t="shared" si="130"/>
        <v>21356134964.292072</v>
      </c>
      <c r="AJ291" s="68">
        <f t="shared" si="131"/>
        <v>33221.591976050106</v>
      </c>
      <c r="AK291" s="68">
        <f>MIN($AJ291*'Model Inputs &amp; Summary Results'!$F$26,'Model Inputs &amp; Summary Results'!$F$23)</f>
        <v>3000</v>
      </c>
      <c r="AL291" s="68">
        <f t="shared" si="132"/>
        <v>335961.13016187359</v>
      </c>
      <c r="AM291" s="68">
        <f t="shared" si="142"/>
        <v>332961.13016187359</v>
      </c>
      <c r="AN291" s="68">
        <f t="shared" si="133"/>
        <v>1928517000</v>
      </c>
      <c r="AO291" s="69">
        <f t="shared" si="134"/>
        <v>9.0302716443051281E-2</v>
      </c>
      <c r="AP291" s="49" t="b">
        <f>AND(AM291&lt;'Model Inputs &amp; Summary Results'!$F$14,AO291&gt;=0.25)</f>
        <v>0</v>
      </c>
      <c r="AR291" s="68">
        <f t="shared" si="143"/>
        <v>7218380876.9886732</v>
      </c>
      <c r="AS291" s="68">
        <f t="shared" si="144"/>
        <v>11228.909380091553</v>
      </c>
      <c r="AT291" s="68">
        <f>MIN($AS291*'Model Inputs &amp; Summary Results'!$F$26,'Model Inputs &amp; Summary Results'!$F$23)</f>
        <v>3000</v>
      </c>
      <c r="AU291" s="68">
        <f t="shared" si="145"/>
        <v>1928517000</v>
      </c>
      <c r="AV291" s="68">
        <f t="shared" si="146"/>
        <v>5289863876.9886732</v>
      </c>
      <c r="AX291" s="66">
        <f>'Model Inputs &amp; Summary Results'!$F$40*P291</f>
        <v>34920.858464999998</v>
      </c>
      <c r="AY291" s="66">
        <f>'Model Inputs &amp; Summary Results'!$F$41*Q291</f>
        <v>4163.9750000000004</v>
      </c>
      <c r="AZ291" s="66">
        <f>'Model Inputs &amp; Summary Results'!$F$42*R291</f>
        <v>40.17</v>
      </c>
      <c r="BA291" s="68">
        <f t="shared" si="135"/>
        <v>3355488915.6382198</v>
      </c>
      <c r="BB291" s="68">
        <f t="shared" si="147"/>
        <v>1134855903.1841903</v>
      </c>
      <c r="BD291" s="68">
        <f t="shared" si="136"/>
        <v>26093.463320021929</v>
      </c>
      <c r="BE291" s="68">
        <f>MIN($BD291*'Model Inputs &amp; Summary Results'!$F$26,'Model Inputs &amp; Summary Results'!$F$23)</f>
        <v>3000</v>
      </c>
      <c r="BF291" s="68">
        <f t="shared" si="137"/>
        <v>209865.62070655546</v>
      </c>
      <c r="BG291" s="68">
        <f t="shared" si="150"/>
        <v>206865.62070655546</v>
      </c>
      <c r="BH291" s="68">
        <f t="shared" si="138"/>
        <v>385785000</v>
      </c>
      <c r="BI291" s="70">
        <f t="shared" si="139"/>
        <v>0.11497132301705816</v>
      </c>
      <c r="BJ291" s="49" t="b">
        <f>AND(BG291&lt;'Model Inputs &amp; Summary Results'!$F$14,BG291&lt;$BX$23,BI291&gt;=0.25)</f>
        <v>0</v>
      </c>
      <c r="BL291" s="68">
        <f t="shared" si="148"/>
        <v>8825.0391009307532</v>
      </c>
      <c r="BM291" s="68">
        <f>MIN($BL291*'Model Inputs &amp; Summary Results'!$F$26,'Model Inputs &amp; Summary Results'!$F$23)</f>
        <v>3000</v>
      </c>
      <c r="BN291" s="68">
        <f t="shared" si="149"/>
        <v>385785000</v>
      </c>
      <c r="BO291" s="68">
        <f t="shared" si="151"/>
        <v>2969703915.6382198</v>
      </c>
      <c r="BS291" s="49"/>
      <c r="BT291" s="49"/>
      <c r="BU291" s="49"/>
      <c r="BV291" s="49"/>
      <c r="BW291" s="49"/>
      <c r="BX291" s="49"/>
    </row>
    <row r="292" spans="1:76" x14ac:dyDescent="0.45">
      <c r="A292" s="49" t="str">
        <f t="shared" si="140"/>
        <v>TX</v>
      </c>
      <c r="B292" s="62">
        <v>0.997</v>
      </c>
      <c r="C292" s="63" cm="1">
        <f t="array" ref="C292">_xlfn.IFNA(INDEX('Locations &amp; Fiber - Unserved'!$H:$H,MATCH(1,($A292='Locations &amp; Fiber - Unserved'!$A:$A)*($B292='Locations &amp; Fiber - Unserved'!$B:$B),0)),C291)</f>
        <v>0.23899546999999999</v>
      </c>
      <c r="D292" s="63" cm="1">
        <f t="array" ref="D292">_xlfn.IFNA(INDEX('Locations &amp; Fiber - Unserved'!$G:$G,MATCH(1,($A292='Locations &amp; Fiber - Unserved'!$A:$A)*($B292='Locations &amp; Fiber - Unserved'!$B:$B),0)),D291)</f>
        <v>0.76100453000000001</v>
      </c>
      <c r="E292" s="64" cm="1">
        <f t="array" ref="E292">_xlfn.IFNA(INDEX('Locations &amp; Fiber - Unserved'!$C:$C,MATCH(1,($A292='Locations &amp; Fiber - Unserved'!$A:$A)*($B292='Locations &amp; Fiber - Unserved'!$B:$B),0)),E291)</f>
        <v>643485</v>
      </c>
      <c r="F292" s="64" cm="1">
        <f t="array" ref="F292">_xlfn.IFNA(INDEX('Locations &amp; Fiber - Unserved'!$D:$D,MATCH(1,($A292='Locations &amp; Fiber - Unserved'!$A:$A)*($B292='Locations &amp; Fiber - Unserved'!$B:$B),0)),F291)</f>
        <v>166157.5533</v>
      </c>
      <c r="G292" s="65" cm="1">
        <f t="array" ref="G292">_xlfn.IFNA(INDEX('Locations &amp; Fiber - Unserved'!$F:$F,MATCH(1,($A292='Locations &amp; Fiber - Unserved'!$A:$A)*($B292='Locations &amp; Fiber - Unserved'!$B:$B),0)),G291)</f>
        <v>0.76609654699999996</v>
      </c>
      <c r="H292" s="65" cm="1">
        <f t="array" ref="H292">_xlfn.IFNA(INDEX('Locations &amp; Fiber - Unserved'!$E:$E,MATCH(1,($A292='Locations &amp; Fiber - Unserved'!$A:$A)*($B292='Locations &amp; Fiber - Unserved'!$B:$B),0)),H291)</f>
        <v>8.9984669799999999</v>
      </c>
      <c r="I292" s="63" cm="1">
        <f t="array" ref="I292">_xlfn.IFNA(INDEX('Locations &amp; Fiber - Unserved'!$I:$I,MATCH(1,($A292='Locations &amp; Fiber - Unserved'!$A:$A)*($B292='Locations &amp; Fiber - Unserved'!$B:$B),0)),I291)</f>
        <v>0.96426381500000002</v>
      </c>
      <c r="J292" s="63" cm="1">
        <f t="array" ref="J292">_xlfn.IFNA(INDEX('Locations &amp; Fiber - Unserved'!$J:$J,MATCH(1,($A292='Locations &amp; Fiber - Unserved'!$A:$A)*($B292='Locations &amp; Fiber - Unserved'!$B:$B),0)),J291)</f>
        <v>3.5499999999999997E-2</v>
      </c>
      <c r="K292" s="63" cm="1">
        <f t="array" ref="K292">_xlfn.IFNA(INDEX('Locations &amp; Fiber - Unserved'!$K:$K,MATCH(1,($A292='Locations &amp; Fiber - Unserved'!$A:$A)*($B292='Locations &amp; Fiber - Unserved'!$B:$B),0)),K291)</f>
        <v>2.5000000000000001E-4</v>
      </c>
      <c r="L292" s="64" cm="1">
        <f t="array" ref="L292">_xlfn.IFNA(INDEX('Locations &amp; Fiber - Underserved'!$C:$C,MATCH(1,($A292='Locations &amp; Fiber - Underserved'!$A:$A)*($B292='Locations &amp; Fiber - Underserved'!$B:$B),0)),L291)</f>
        <v>128725</v>
      </c>
      <c r="M292" s="64" cm="1">
        <f t="array" ref="M292">_xlfn.IFNA(INDEX('Locations &amp; Fiber - Underserved'!$D:$D,MATCH(1,($A292='Locations &amp; Fiber - Underserved'!$A:$A)*($B292='Locations &amp; Fiber - Underserved'!$B:$B),0)),M291)</f>
        <v>29767.31625</v>
      </c>
      <c r="N292" s="65" cm="1">
        <f t="array" ref="N292">_xlfn.IFNA(INDEX('Locations &amp; Fiber - Underserved'!$F:$F,MATCH(1,($A292='Locations &amp; Fiber - Underserved'!$A:$A)*($B292='Locations &amp; Fiber - Underserved'!$B:$B),0)),N291)</f>
        <v>0.68550580299999997</v>
      </c>
      <c r="O292" s="72" cm="1">
        <f t="array" ref="O292">_xlfn.IFNA(INDEX('Locations &amp; Fiber - Underserved'!$E:$E,MATCH(1,($A292='Locations &amp; Fiber - Underserved'!$A:$A)*($B292='Locations &amp; Fiber - Underserved'!$B:$B),0)),O291)</f>
        <v>6.3652778400000001</v>
      </c>
      <c r="P292" s="63" cm="1">
        <f t="array" ref="P292">_xlfn.IFNA(INDEX('Locations &amp; Fiber - Underserved'!$I:$I,MATCH(1,($A292='Locations &amp; Fiber - Underserved'!$A:$A)*($B292='Locations &amp; Fiber - Underserved'!$B:$B),0)),P291)</f>
        <v>0.91354056400000005</v>
      </c>
      <c r="Q292" s="63" cm="1">
        <f t="array" ref="Q292">_xlfn.IFNA(INDEX('Locations &amp; Fiber - Underserved'!$J:$J,MATCH(1,($A292='Locations &amp; Fiber - Underserved'!$A:$A)*($B292='Locations &amp; Fiber - Underserved'!$B:$B),0)),Q291)</f>
        <v>8.5699999999999998E-2</v>
      </c>
      <c r="R292" s="63" cm="1">
        <f t="array" ref="R292">_xlfn.IFNA(INDEX('Locations &amp; Fiber - Underserved'!$K:$K,MATCH(1,($A292='Locations &amp; Fiber - Underserved'!$A:$A)*($B292='Locations &amp; Fiber - Underserved'!$B:$B),0)),R291)</f>
        <v>7.7899999999999996E-4</v>
      </c>
      <c r="T292" s="66">
        <f>'Model Inputs &amp; Summary Results'!$F$44*I292</f>
        <v>44597.201443750004</v>
      </c>
      <c r="U292" s="66">
        <f>'Model Inputs &amp; Summary Results'!$F$45*J292</f>
        <v>2156.625</v>
      </c>
      <c r="V292" s="66">
        <f>'Model Inputs &amp; Summary Results'!$F$46*K292</f>
        <v>17.75</v>
      </c>
      <c r="W292" s="67">
        <f t="shared" si="123"/>
        <v>489694.99998705002</v>
      </c>
      <c r="X292" s="67">
        <f t="shared" si="124"/>
        <v>375153.64857324405</v>
      </c>
      <c r="Y292" s="68">
        <f t="shared" si="125"/>
        <v>17546527552.39521</v>
      </c>
      <c r="Z292" s="68">
        <f t="shared" si="126"/>
        <v>5914109191.8444109</v>
      </c>
      <c r="AA292" s="66">
        <f>'Model Inputs &amp; Summary Results'!$F$40*I292</f>
        <v>36883.090923750002</v>
      </c>
      <c r="AB292" s="66">
        <f>'Model Inputs &amp; Summary Results'!$F$41*J292</f>
        <v>1712.8749999999998</v>
      </c>
      <c r="AC292" s="66">
        <f>'Model Inputs &amp; Summary Results'!$F$42*K292</f>
        <v>12.875</v>
      </c>
      <c r="AD292" s="67">
        <f t="shared" si="127"/>
        <v>153790.00001294998</v>
      </c>
      <c r="AE292" s="67">
        <f t="shared" si="128"/>
        <v>117817.98797305093</v>
      </c>
      <c r="AF292" s="68">
        <f t="shared" si="129"/>
        <v>4548815955.6078138</v>
      </c>
      <c r="AG292" s="68">
        <f t="shared" si="141"/>
        <v>1533191919.2978091</v>
      </c>
      <c r="AI292" s="68">
        <f t="shared" si="130"/>
        <v>22095343508.003025</v>
      </c>
      <c r="AJ292" s="68">
        <f t="shared" si="131"/>
        <v>34336.998543871305</v>
      </c>
      <c r="AK292" s="68">
        <f>MIN($AJ292*'Model Inputs &amp; Summary Results'!$F$26,'Model Inputs &amp; Summary Results'!$F$23)</f>
        <v>3000</v>
      </c>
      <c r="AL292" s="68">
        <f t="shared" si="132"/>
        <v>420872.48623163026</v>
      </c>
      <c r="AM292" s="68">
        <f t="shared" si="142"/>
        <v>417872.48623163026</v>
      </c>
      <c r="AN292" s="68">
        <f t="shared" si="133"/>
        <v>1930455000</v>
      </c>
      <c r="AO292" s="69">
        <f t="shared" si="134"/>
        <v>8.7369313778750762E-2</v>
      </c>
      <c r="AP292" s="49" t="b">
        <f>AND(AM292&lt;'Model Inputs &amp; Summary Results'!$F$14,AO292&gt;=0.25)</f>
        <v>0</v>
      </c>
      <c r="AR292" s="68">
        <f t="shared" si="143"/>
        <v>7447301111.1422195</v>
      </c>
      <c r="AS292" s="68">
        <f t="shared" si="144"/>
        <v>11573.387275759684</v>
      </c>
      <c r="AT292" s="68">
        <f>MIN($AS292*'Model Inputs &amp; Summary Results'!$F$26,'Model Inputs &amp; Summary Results'!$F$23)</f>
        <v>3000</v>
      </c>
      <c r="AU292" s="68">
        <f t="shared" si="145"/>
        <v>1930455000</v>
      </c>
      <c r="AV292" s="68">
        <f t="shared" si="146"/>
        <v>5516846111.1422195</v>
      </c>
      <c r="AX292" s="66">
        <f>'Model Inputs &amp; Summary Results'!$F$40*P292</f>
        <v>34942.926573000004</v>
      </c>
      <c r="AY292" s="66">
        <f>'Model Inputs &amp; Summary Results'!$F$41*Q292</f>
        <v>4135.0249999999996</v>
      </c>
      <c r="AZ292" s="66">
        <f>'Model Inputs &amp; Summary Results'!$F$42*R292</f>
        <v>40.118499999999997</v>
      </c>
      <c r="BA292" s="68">
        <f t="shared" si="135"/>
        <v>3451846353.1888447</v>
      </c>
      <c r="BB292" s="68">
        <f t="shared" si="147"/>
        <v>1164439962.9526517</v>
      </c>
      <c r="BD292" s="68">
        <f t="shared" si="136"/>
        <v>26815.664037202136</v>
      </c>
      <c r="BE292" s="68">
        <f>MIN($BD292*'Model Inputs &amp; Summary Results'!$F$26,'Model Inputs &amp; Summary Results'!$F$23)</f>
        <v>3000</v>
      </c>
      <c r="BF292" s="68">
        <f t="shared" si="137"/>
        <v>248997.38457923412</v>
      </c>
      <c r="BG292" s="68">
        <f t="shared" si="150"/>
        <v>245997.38457923412</v>
      </c>
      <c r="BH292" s="68">
        <f t="shared" si="138"/>
        <v>386175000</v>
      </c>
      <c r="BI292" s="70">
        <f t="shared" si="139"/>
        <v>0.11187490997194828</v>
      </c>
      <c r="BJ292" s="49" t="b">
        <f>AND(BG292&lt;'Model Inputs &amp; Summary Results'!$F$14,BG292&lt;$BX$23,BI292&gt;=0.25)</f>
        <v>0</v>
      </c>
      <c r="BL292" s="68">
        <f t="shared" si="148"/>
        <v>9045.9503822307379</v>
      </c>
      <c r="BM292" s="68">
        <f>MIN($BL292*'Model Inputs &amp; Summary Results'!$F$26,'Model Inputs &amp; Summary Results'!$F$23)</f>
        <v>3000</v>
      </c>
      <c r="BN292" s="68">
        <f t="shared" si="149"/>
        <v>386175000</v>
      </c>
      <c r="BO292" s="68">
        <f t="shared" si="151"/>
        <v>3065671353.1888447</v>
      </c>
      <c r="BS292" s="49"/>
      <c r="BT292" s="49"/>
      <c r="BU292" s="49"/>
      <c r="BV292" s="49"/>
      <c r="BW292" s="49"/>
      <c r="BX292" s="49"/>
    </row>
    <row r="293" spans="1:76" x14ac:dyDescent="0.45">
      <c r="A293" s="49" t="str">
        <f t="shared" si="140"/>
        <v>TX</v>
      </c>
      <c r="B293" s="62">
        <v>0.998</v>
      </c>
      <c r="C293" s="63" cm="1">
        <f t="array" ref="C293">_xlfn.IFNA(INDEX('Locations &amp; Fiber - Unserved'!$H:$H,MATCH(1,($A293='Locations &amp; Fiber - Unserved'!$A:$A)*($B293='Locations &amp; Fiber - Unserved'!$B:$B),0)),C292)</f>
        <v>0.238808936</v>
      </c>
      <c r="D293" s="63" cm="1">
        <f t="array" ref="D293">_xlfn.IFNA(INDEX('Locations &amp; Fiber - Unserved'!$G:$G,MATCH(1,($A293='Locations &amp; Fiber - Unserved'!$A:$A)*($B293='Locations &amp; Fiber - Unserved'!$B:$B),0)),D292)</f>
        <v>0.76119106400000003</v>
      </c>
      <c r="E293" s="64" cm="1">
        <f t="array" ref="E293">_xlfn.IFNA(INDEX('Locations &amp; Fiber - Unserved'!$C:$C,MATCH(1,($A293='Locations &amp; Fiber - Unserved'!$A:$A)*($B293='Locations &amp; Fiber - Unserved'!$B:$B),0)),E292)</f>
        <v>644130</v>
      </c>
      <c r="F293" s="64" cm="1">
        <f t="array" ref="F293">_xlfn.IFNA(INDEX('Locations &amp; Fiber - Unserved'!$D:$D,MATCH(1,($A293='Locations &amp; Fiber - Unserved'!$A:$A)*($B293='Locations &amp; Fiber - Unserved'!$B:$B),0)),F292)</f>
        <v>172957.2714</v>
      </c>
      <c r="G293" s="65" cm="1">
        <f t="array" ref="G293">_xlfn.IFNA(INDEX('Locations &amp; Fiber - Unserved'!$F:$F,MATCH(1,($A293='Locations &amp; Fiber - Unserved'!$A:$A)*($B293='Locations &amp; Fiber - Unserved'!$B:$B),0)),G292)</f>
        <v>0.79636247900000001</v>
      </c>
      <c r="H293" s="65" cm="1">
        <f t="array" ref="H293">_xlfn.IFNA(INDEX('Locations &amp; Fiber - Unserved'!$E:$E,MATCH(1,($A293='Locations &amp; Fiber - Unserved'!$A:$A)*($B293='Locations &amp; Fiber - Unserved'!$B:$B),0)),H292)</f>
        <v>12.665260119999999</v>
      </c>
      <c r="I293" s="63" cm="1">
        <f t="array" ref="I293">_xlfn.IFNA(INDEX('Locations &amp; Fiber - Unserved'!$I:$I,MATCH(1,($A293='Locations &amp; Fiber - Unserved'!$A:$A)*($B293='Locations &amp; Fiber - Unserved'!$B:$B),0)),I292)</f>
        <v>0.96497552499999995</v>
      </c>
      <c r="J293" s="63" cm="1">
        <f t="array" ref="J293">_xlfn.IFNA(INDEX('Locations &amp; Fiber - Unserved'!$J:$J,MATCH(1,($A293='Locations &amp; Fiber - Unserved'!$A:$A)*($B293='Locations &amp; Fiber - Unserved'!$B:$B),0)),J292)</f>
        <v>3.4799999999999998E-2</v>
      </c>
      <c r="K293" s="63" cm="1">
        <f t="array" ref="K293">_xlfn.IFNA(INDEX('Locations &amp; Fiber - Unserved'!$K:$K,MATCH(1,($A293='Locations &amp; Fiber - Unserved'!$A:$A)*($B293='Locations &amp; Fiber - Unserved'!$B:$B),0)),K292)</f>
        <v>2.4499999999999999E-4</v>
      </c>
      <c r="L293" s="64" cm="1">
        <f t="array" ref="L293">_xlfn.IFNA(INDEX('Locations &amp; Fiber - Underserved'!$C:$C,MATCH(1,($A293='Locations &amp; Fiber - Underserved'!$A:$A)*($B293='Locations &amp; Fiber - Underserved'!$B:$B),0)),L292)</f>
        <v>128853</v>
      </c>
      <c r="M293" s="64" cm="1">
        <f t="array" ref="M293">_xlfn.IFNA(INDEX('Locations &amp; Fiber - Underserved'!$D:$D,MATCH(1,($A293='Locations &amp; Fiber - Underserved'!$A:$A)*($B293='Locations &amp; Fiber - Underserved'!$B:$B),0)),M292)</f>
        <v>30723.33454</v>
      </c>
      <c r="N293" s="65" cm="1">
        <f t="array" ref="N293">_xlfn.IFNA(INDEX('Locations &amp; Fiber - Underserved'!$F:$F,MATCH(1,($A293='Locations &amp; Fiber - Underserved'!$A:$A)*($B293='Locations &amp; Fiber - Underserved'!$B:$B),0)),N292)</f>
        <v>0.70777461799999997</v>
      </c>
      <c r="O293" s="72" cm="1">
        <f t="array" ref="O293">_xlfn.IFNA(INDEX('Locations &amp; Fiber - Underserved'!$E:$E,MATCH(1,($A293='Locations &amp; Fiber - Underserved'!$A:$A)*($B293='Locations &amp; Fiber - Underserved'!$B:$B),0)),O292)</f>
        <v>8.7102017079999996</v>
      </c>
      <c r="P293" s="63" cm="1">
        <f t="array" ref="P293">_xlfn.IFNA(INDEX('Locations &amp; Fiber - Underserved'!$I:$I,MATCH(1,($A293='Locations &amp; Fiber - Underserved'!$A:$A)*($B293='Locations &amp; Fiber - Underserved'!$B:$B),0)),P292)</f>
        <v>0.91434227599999995</v>
      </c>
      <c r="Q293" s="63" cm="1">
        <f t="array" ref="Q293">_xlfn.IFNA(INDEX('Locations &amp; Fiber - Underserved'!$J:$J,MATCH(1,($A293='Locations &amp; Fiber - Underserved'!$A:$A)*($B293='Locations &amp; Fiber - Underserved'!$B:$B),0)),Q292)</f>
        <v>8.4900000000000003E-2</v>
      </c>
      <c r="R293" s="63" cm="1">
        <f t="array" ref="R293">_xlfn.IFNA(INDEX('Locations &amp; Fiber - Underserved'!$K:$K,MATCH(1,($A293='Locations &amp; Fiber - Underserved'!$A:$A)*($B293='Locations &amp; Fiber - Underserved'!$B:$B),0)),R292)</f>
        <v>7.7099999999999998E-4</v>
      </c>
      <c r="T293" s="66">
        <f>'Model Inputs &amp; Summary Results'!$F$44*I293</f>
        <v>44630.11803125</v>
      </c>
      <c r="U293" s="66">
        <f>'Model Inputs &amp; Summary Results'!$F$45*J293</f>
        <v>2114.1</v>
      </c>
      <c r="V293" s="66">
        <f>'Model Inputs &amp; Summary Results'!$F$46*K293</f>
        <v>17.395</v>
      </c>
      <c r="W293" s="67">
        <f t="shared" si="123"/>
        <v>490306.00005432003</v>
      </c>
      <c r="X293" s="67">
        <f t="shared" si="124"/>
        <v>390461.30167183245</v>
      </c>
      <c r="Y293" s="68">
        <f t="shared" si="125"/>
        <v>18258600292.456394</v>
      </c>
      <c r="Z293" s="68">
        <f t="shared" si="126"/>
        <v>6156331398.0353546</v>
      </c>
      <c r="AA293" s="66">
        <f>'Model Inputs &amp; Summary Results'!$F$40*I293</f>
        <v>36910.313831250001</v>
      </c>
      <c r="AB293" s="66">
        <f>'Model Inputs &amp; Summary Results'!$F$41*J293</f>
        <v>1679.1</v>
      </c>
      <c r="AC293" s="66">
        <f>'Model Inputs &amp; Summary Results'!$F$42*K293</f>
        <v>12.6175</v>
      </c>
      <c r="AD293" s="67">
        <f t="shared" si="127"/>
        <v>153823.99994568</v>
      </c>
      <c r="AE293" s="67">
        <f t="shared" si="128"/>
        <v>122499.66192643759</v>
      </c>
      <c r="AF293" s="68">
        <f t="shared" si="129"/>
        <v>4728735787.7518768</v>
      </c>
      <c r="AG293" s="68">
        <f t="shared" si="141"/>
        <v>1594408341.1025712</v>
      </c>
      <c r="AI293" s="68">
        <f t="shared" si="130"/>
        <v>22987336080.208271</v>
      </c>
      <c r="AJ293" s="68">
        <f t="shared" si="131"/>
        <v>35687.417260814233</v>
      </c>
      <c r="AK293" s="68">
        <f>MIN($AJ293*'Model Inputs &amp; Summary Results'!$F$26,'Model Inputs &amp; Summary Results'!$F$23)</f>
        <v>3000</v>
      </c>
      <c r="AL293" s="68">
        <f t="shared" si="132"/>
        <v>592247.99267156282</v>
      </c>
      <c r="AM293" s="68">
        <f t="shared" si="142"/>
        <v>589247.99267156282</v>
      </c>
      <c r="AN293" s="68">
        <f t="shared" si="133"/>
        <v>1932390000</v>
      </c>
      <c r="AO293" s="69">
        <f t="shared" si="134"/>
        <v>8.4063242180713441E-2</v>
      </c>
      <c r="AP293" s="49" t="b">
        <f>AND(AM293&lt;'Model Inputs &amp; Summary Results'!$F$14,AO293&gt;=0.25)</f>
        <v>0</v>
      </c>
      <c r="AR293" s="68">
        <f t="shared" si="143"/>
        <v>7750739739.1379261</v>
      </c>
      <c r="AS293" s="68">
        <f t="shared" si="144"/>
        <v>12032.881156191957</v>
      </c>
      <c r="AT293" s="68">
        <f>MIN($AS293*'Model Inputs &amp; Summary Results'!$F$26,'Model Inputs &amp; Summary Results'!$F$23)</f>
        <v>3000</v>
      </c>
      <c r="AU293" s="68">
        <f t="shared" si="145"/>
        <v>1932390000</v>
      </c>
      <c r="AV293" s="68">
        <f t="shared" si="146"/>
        <v>5818349739.1379261</v>
      </c>
      <c r="AX293" s="66">
        <f>'Model Inputs &amp; Summary Results'!$F$40*P293</f>
        <v>34973.592057000002</v>
      </c>
      <c r="AY293" s="66">
        <f>'Model Inputs &amp; Summary Results'!$F$41*Q293</f>
        <v>4096.4250000000002</v>
      </c>
      <c r="AZ293" s="66">
        <f>'Model Inputs &amp; Summary Results'!$F$42*R293</f>
        <v>39.706499999999998</v>
      </c>
      <c r="BA293" s="68">
        <f t="shared" si="135"/>
        <v>3566763097.0940809</v>
      </c>
      <c r="BB293" s="68">
        <f t="shared" si="147"/>
        <v>1201581120.6086299</v>
      </c>
      <c r="BD293" s="68">
        <f t="shared" si="136"/>
        <v>27680.869650641282</v>
      </c>
      <c r="BE293" s="68">
        <f>MIN($BD293*'Model Inputs &amp; Summary Results'!$F$26,'Model Inputs &amp; Summary Results'!$F$23)</f>
        <v>3000</v>
      </c>
      <c r="BF293" s="68">
        <f t="shared" si="137"/>
        <v>340653.58092558925</v>
      </c>
      <c r="BG293" s="68">
        <f t="shared" si="150"/>
        <v>337653.58092558925</v>
      </c>
      <c r="BH293" s="68">
        <f t="shared" si="138"/>
        <v>386559000</v>
      </c>
      <c r="BI293" s="70">
        <f t="shared" si="139"/>
        <v>0.10837809786552351</v>
      </c>
      <c r="BJ293" s="49" t="b">
        <f>AND(BG293&lt;'Model Inputs &amp; Summary Results'!$F$14,BG293&lt;$BX$23,BI293&gt;=0.25)</f>
        <v>0</v>
      </c>
      <c r="BL293" s="68">
        <f t="shared" si="148"/>
        <v>9325.2087309463495</v>
      </c>
      <c r="BM293" s="68">
        <f>MIN($BL293*'Model Inputs &amp; Summary Results'!$F$26,'Model Inputs &amp; Summary Results'!$F$23)</f>
        <v>3000</v>
      </c>
      <c r="BN293" s="68">
        <f t="shared" si="149"/>
        <v>386559000</v>
      </c>
      <c r="BO293" s="68">
        <f t="shared" si="151"/>
        <v>3180204097.0940809</v>
      </c>
      <c r="BS293" s="49"/>
      <c r="BT293" s="49"/>
      <c r="BU293" s="49"/>
      <c r="BV293" s="49"/>
      <c r="BW293" s="49"/>
      <c r="BX293" s="49"/>
    </row>
    <row r="294" spans="1:76" x14ac:dyDescent="0.45">
      <c r="A294" s="49" t="str">
        <f t="shared" si="140"/>
        <v>TX</v>
      </c>
      <c r="B294" s="62">
        <v>0.999</v>
      </c>
      <c r="C294" s="63" cm="1">
        <f t="array" ref="C294">_xlfn.IFNA(INDEX('Locations &amp; Fiber - Unserved'!$H:$H,MATCH(1,($A294='Locations &amp; Fiber - Unserved'!$A:$A)*($B294='Locations &amp; Fiber - Unserved'!$B:$B),0)),C293)</f>
        <v>0.23858747399999999</v>
      </c>
      <c r="D294" s="63" cm="1">
        <f t="array" ref="D294">_xlfn.IFNA(INDEX('Locations &amp; Fiber - Unserved'!$G:$G,MATCH(1,($A294='Locations &amp; Fiber - Unserved'!$A:$A)*($B294='Locations &amp; Fiber - Unserved'!$B:$B),0)),D293)</f>
        <v>0.76141252599999998</v>
      </c>
      <c r="E294" s="64" cm="1">
        <f t="array" ref="E294">_xlfn.IFNA(INDEX('Locations &amp; Fiber - Unserved'!$C:$C,MATCH(1,($A294='Locations &amp; Fiber - Unserved'!$A:$A)*($B294='Locations &amp; Fiber - Unserved'!$B:$B),0)),E293)</f>
        <v>644774</v>
      </c>
      <c r="F294" s="64" cm="1">
        <f t="array" ref="F294">_xlfn.IFNA(INDEX('Locations &amp; Fiber - Unserved'!$D:$D,MATCH(1,($A294='Locations &amp; Fiber - Unserved'!$A:$A)*($B294='Locations &amp; Fiber - Unserved'!$B:$B),0)),F293)</f>
        <v>187307.86550000001</v>
      </c>
      <c r="G294" s="65" cm="1">
        <f t="array" ref="G294">_xlfn.IFNA(INDEX('Locations &amp; Fiber - Unserved'!$F:$F,MATCH(1,($A294='Locations &amp; Fiber - Unserved'!$A:$A)*($B294='Locations &amp; Fiber - Unserved'!$B:$B),0)),G293)</f>
        <v>0.83702167199999999</v>
      </c>
      <c r="H294" s="65" cm="1">
        <f t="array" ref="H294">_xlfn.IFNA(INDEX('Locations &amp; Fiber - Unserved'!$E:$E,MATCH(1,($A294='Locations &amp; Fiber - Unserved'!$A:$A)*($B294='Locations &amp; Fiber - Unserved'!$B:$B),0)),H293)</f>
        <v>138.27397640000001</v>
      </c>
      <c r="I294" s="63" cm="1">
        <f t="array" ref="I294">_xlfn.IFNA(INDEX('Locations &amp; Fiber - Unserved'!$I:$I,MATCH(1,($A294='Locations &amp; Fiber - Unserved'!$A:$A)*($B294='Locations &amp; Fiber - Unserved'!$B:$B),0)),I293)</f>
        <v>0.96626960500000003</v>
      </c>
      <c r="J294" s="63" cm="1">
        <f t="array" ref="J294">_xlfn.IFNA(INDEX('Locations &amp; Fiber - Unserved'!$J:$J,MATCH(1,($A294='Locations &amp; Fiber - Unserved'!$A:$A)*($B294='Locations &amp; Fiber - Unserved'!$B:$B),0)),J293)</f>
        <v>3.3500000000000002E-2</v>
      </c>
      <c r="K294" s="63" cm="1">
        <f t="array" ref="K294">_xlfn.IFNA(INDEX('Locations &amp; Fiber - Unserved'!$K:$K,MATCH(1,($A294='Locations &amp; Fiber - Unserved'!$A:$A)*($B294='Locations &amp; Fiber - Unserved'!$B:$B),0)),K293)</f>
        <v>2.3599999999999999E-4</v>
      </c>
      <c r="L294" s="64" cm="1">
        <f t="array" ref="L294">_xlfn.IFNA(INDEX('Locations &amp; Fiber - Underserved'!$C:$C,MATCH(1,($A294='Locations &amp; Fiber - Underserved'!$A:$A)*($B294='Locations &amp; Fiber - Underserved'!$B:$B),0)),L293)</f>
        <v>128982</v>
      </c>
      <c r="M294" s="64" cm="1">
        <f t="array" ref="M294">_xlfn.IFNA(INDEX('Locations &amp; Fiber - Underserved'!$D:$D,MATCH(1,($A294='Locations &amp; Fiber - Underserved'!$A:$A)*($B294='Locations &amp; Fiber - Underserved'!$B:$B),0)),M293)</f>
        <v>32360.531429999999</v>
      </c>
      <c r="N294" s="65" cm="1">
        <f t="array" ref="N294">_xlfn.IFNA(INDEX('Locations &amp; Fiber - Underserved'!$F:$F,MATCH(1,($A294='Locations &amp; Fiber - Underserved'!$A:$A)*($B294='Locations &amp; Fiber - Underserved'!$B:$B),0)),N293)</f>
        <v>0.735912279</v>
      </c>
      <c r="O294" s="72" cm="1">
        <f t="array" ref="O294">_xlfn.IFNA(INDEX('Locations &amp; Fiber - Underserved'!$E:$E,MATCH(1,($A294='Locations &amp; Fiber - Underserved'!$A:$A)*($B294='Locations &amp; Fiber - Underserved'!$B:$B),0)),O293)</f>
        <v>43.326169579999998</v>
      </c>
      <c r="P294" s="63" cm="1">
        <f t="array" ref="P294">_xlfn.IFNA(INDEX('Locations &amp; Fiber - Underserved'!$I:$I,MATCH(1,($A294='Locations &amp; Fiber - Underserved'!$A:$A)*($B294='Locations &amp; Fiber - Underserved'!$B:$B),0)),P293)</f>
        <v>0.91540353299999999</v>
      </c>
      <c r="Q294" s="63" cm="1">
        <f t="array" ref="Q294">_xlfn.IFNA(INDEX('Locations &amp; Fiber - Underserved'!$J:$J,MATCH(1,($A294='Locations &amp; Fiber - Underserved'!$A:$A)*($B294='Locations &amp; Fiber - Underserved'!$B:$B),0)),Q293)</f>
        <v>8.3799999999999999E-2</v>
      </c>
      <c r="R294" s="63" cm="1">
        <f t="array" ref="R294">_xlfn.IFNA(INDEX('Locations &amp; Fiber - Underserved'!$K:$K,MATCH(1,($A294='Locations &amp; Fiber - Underserved'!$A:$A)*($B294='Locations &amp; Fiber - Underserved'!$B:$B),0)),R293)</f>
        <v>7.6099999999999996E-4</v>
      </c>
      <c r="T294" s="66">
        <f>'Model Inputs &amp; Summary Results'!$F$44*I294</f>
        <v>44689.969231250005</v>
      </c>
      <c r="U294" s="66">
        <f>'Model Inputs &amp; Summary Results'!$F$45*J294</f>
        <v>2035.1250000000002</v>
      </c>
      <c r="V294" s="66">
        <f>'Model Inputs &amp; Summary Results'!$F$46*K294</f>
        <v>16.756</v>
      </c>
      <c r="W294" s="67">
        <f t="shared" si="123"/>
        <v>490939.00003912399</v>
      </c>
      <c r="X294" s="67">
        <f t="shared" si="124"/>
        <v>410926.58266275562</v>
      </c>
      <c r="Y294" s="68">
        <f t="shared" si="125"/>
        <v>19207468782.8619</v>
      </c>
      <c r="Z294" s="68">
        <f t="shared" si="126"/>
        <v>6666255138.4757977</v>
      </c>
      <c r="AA294" s="66">
        <f>'Model Inputs &amp; Summary Results'!$F$40*I294</f>
        <v>36959.812391250001</v>
      </c>
      <c r="AB294" s="66">
        <f>'Model Inputs &amp; Summary Results'!$F$41*J294</f>
        <v>1616.375</v>
      </c>
      <c r="AC294" s="66">
        <f>'Model Inputs &amp; Summary Results'!$F$42*K294</f>
        <v>12.154</v>
      </c>
      <c r="AD294" s="67">
        <f t="shared" si="127"/>
        <v>153834.99996087598</v>
      </c>
      <c r="AE294" s="67">
        <f t="shared" si="128"/>
        <v>128763.22887937234</v>
      </c>
      <c r="AF294" s="68">
        <f t="shared" si="129"/>
        <v>4968759434.6368818</v>
      </c>
      <c r="AG294" s="68">
        <f t="shared" si="141"/>
        <v>1724486369.7267928</v>
      </c>
      <c r="AI294" s="68">
        <f t="shared" si="130"/>
        <v>24176228217.498783</v>
      </c>
      <c r="AJ294" s="68">
        <f t="shared" si="131"/>
        <v>37495.66238325178</v>
      </c>
      <c r="AK294" s="68">
        <f>MIN($AJ294*'Model Inputs &amp; Summary Results'!$F$26,'Model Inputs &amp; Summary Results'!$F$23)</f>
        <v>3000</v>
      </c>
      <c r="AL294" s="68">
        <f t="shared" si="132"/>
        <v>6463181.4957681987</v>
      </c>
      <c r="AM294" s="68">
        <f t="shared" si="142"/>
        <v>6460181.4957681987</v>
      </c>
      <c r="AN294" s="68">
        <f t="shared" si="133"/>
        <v>1934322000</v>
      </c>
      <c r="AO294" s="69">
        <f t="shared" si="134"/>
        <v>8.0009254652879863E-2</v>
      </c>
      <c r="AP294" s="49" t="b">
        <f>AND(AM294&lt;'Model Inputs &amp; Summary Results'!$F$14,AO294&gt;=0.25)</f>
        <v>0</v>
      </c>
      <c r="AR294" s="68">
        <f t="shared" si="143"/>
        <v>8390741508.2025909</v>
      </c>
      <c r="AS294" s="68">
        <f t="shared" si="144"/>
        <v>13013.461318543537</v>
      </c>
      <c r="AT294" s="68">
        <f>MIN($AS294*'Model Inputs &amp; Summary Results'!$F$26,'Model Inputs &amp; Summary Results'!$F$23)</f>
        <v>3000</v>
      </c>
      <c r="AU294" s="68">
        <f t="shared" si="145"/>
        <v>1934322000</v>
      </c>
      <c r="AV294" s="68">
        <f t="shared" si="146"/>
        <v>6456419508.2025909</v>
      </c>
      <c r="AX294" s="66">
        <f>'Model Inputs &amp; Summary Results'!$F$40*P294</f>
        <v>35014.185137250002</v>
      </c>
      <c r="AY294" s="66">
        <f>'Model Inputs &amp; Summary Results'!$F$41*Q294</f>
        <v>4043.35</v>
      </c>
      <c r="AZ294" s="66">
        <f>'Model Inputs &amp; Summary Results'!$F$42*R294</f>
        <v>39.191499999999998</v>
      </c>
      <c r="BA294" s="68">
        <f t="shared" si="135"/>
        <v>3711039303.2349477</v>
      </c>
      <c r="BB294" s="68">
        <f t="shared" si="147"/>
        <v>1265190851.1548469</v>
      </c>
      <c r="BD294" s="68">
        <f t="shared" si="136"/>
        <v>28771.761201058656</v>
      </c>
      <c r="BE294" s="68">
        <f>MIN($BD294*'Model Inputs &amp; Summary Results'!$F$26,'Model Inputs &amp; Summary Results'!$F$23)</f>
        <v>3000</v>
      </c>
      <c r="BF294" s="68">
        <f t="shared" si="137"/>
        <v>1693911.4083083966</v>
      </c>
      <c r="BG294" s="68">
        <f t="shared" si="150"/>
        <v>1690911.4083083966</v>
      </c>
      <c r="BH294" s="68">
        <f t="shared" si="138"/>
        <v>386946000</v>
      </c>
      <c r="BI294" s="70">
        <f t="shared" si="139"/>
        <v>0.1042689037711607</v>
      </c>
      <c r="BJ294" s="49" t="b">
        <f>AND(BG294&lt;'Model Inputs &amp; Summary Results'!$F$14,BG294&lt;$BX$23,BI294&gt;=0.25)</f>
        <v>0</v>
      </c>
      <c r="BL294" s="68">
        <f t="shared" si="148"/>
        <v>9809.0497213165163</v>
      </c>
      <c r="BM294" s="68">
        <f>MIN($BL294*'Model Inputs &amp; Summary Results'!$F$26,'Model Inputs &amp; Summary Results'!$F$23)</f>
        <v>3000</v>
      </c>
      <c r="BN294" s="68">
        <f t="shared" si="149"/>
        <v>386946000</v>
      </c>
      <c r="BO294" s="68">
        <f t="shared" si="151"/>
        <v>3324093303.2349477</v>
      </c>
      <c r="BS294" s="49"/>
      <c r="BT294" s="49"/>
      <c r="BU294" s="49"/>
      <c r="BV294" s="49"/>
      <c r="BW294" s="49"/>
      <c r="BX294" s="49"/>
    </row>
    <row r="295" spans="1:76" x14ac:dyDescent="0.45">
      <c r="A295" s="49" t="str">
        <f t="shared" si="140"/>
        <v>TX</v>
      </c>
      <c r="B295" s="62">
        <v>1</v>
      </c>
      <c r="C295" s="63" cm="1">
        <f t="array" ref="C295">_xlfn.IFNA(INDEX('Locations &amp; Fiber - Unserved'!$H:$H,MATCH(1,($A295='Locations &amp; Fiber - Unserved'!$A:$A)*($B295='Locations &amp; Fiber - Unserved'!$B:$B),0)),C294)</f>
        <v>0.23858710399999999</v>
      </c>
      <c r="D295" s="63" cm="1">
        <f t="array" ref="D295">_xlfn.IFNA(INDEX('Locations &amp; Fiber - Unserved'!$G:$G,MATCH(1,($A295='Locations &amp; Fiber - Unserved'!$A:$A)*($B295='Locations &amp; Fiber - Unserved'!$B:$B),0)),D294)</f>
        <v>0.76141289599999995</v>
      </c>
      <c r="E295" s="64" cm="1">
        <f t="array" ref="E295">_xlfn.IFNA(INDEX('Locations &amp; Fiber - Unserved'!$C:$C,MATCH(1,($A295='Locations &amp; Fiber - Unserved'!$A:$A)*($B295='Locations &amp; Fiber - Unserved'!$B:$B),0)),E294)</f>
        <v>644775</v>
      </c>
      <c r="F295" s="64" cm="1">
        <f t="array" ref="F295">_xlfn.IFNA(INDEX('Locations &amp; Fiber - Unserved'!$D:$D,MATCH(1,($A295='Locations &amp; Fiber - Unserved'!$A:$A)*($B295='Locations &amp; Fiber - Unserved'!$B:$B),0)),F294)</f>
        <v>187570.1618</v>
      </c>
      <c r="G295" s="65" cm="1">
        <f t="array" ref="G295">_xlfn.IFNA(INDEX('Locations &amp; Fiber - Unserved'!$F:$F,MATCH(1,($A295='Locations &amp; Fiber - Unserved'!$A:$A)*($B295='Locations &amp; Fiber - Unserved'!$B:$B),0)),G294)</f>
        <v>0.92604525699999996</v>
      </c>
      <c r="H295" s="65" cm="1">
        <f t="array" ref="H295">_xlfn.IFNA(INDEX('Locations &amp; Fiber - Unserved'!$E:$E,MATCH(1,($A295='Locations &amp; Fiber - Unserved'!$A:$A)*($B295='Locations &amp; Fiber - Unserved'!$B:$B),0)),H294)</f>
        <v>262.29628960000002</v>
      </c>
      <c r="I295" s="63" cm="1">
        <f t="array" ref="I295">_xlfn.IFNA(INDEX('Locations &amp; Fiber - Unserved'!$I:$I,MATCH(1,($A295='Locations &amp; Fiber - Unserved'!$A:$A)*($B295='Locations &amp; Fiber - Unserved'!$B:$B),0)),I294)</f>
        <v>0.96631312599999997</v>
      </c>
      <c r="J295" s="63" cm="1">
        <f t="array" ref="J295">_xlfn.IFNA(INDEX('Locations &amp; Fiber - Unserved'!$J:$J,MATCH(1,($A295='Locations &amp; Fiber - Unserved'!$A:$A)*($B295='Locations &amp; Fiber - Unserved'!$B:$B),0)),J294)</f>
        <v>3.3500000000000002E-2</v>
      </c>
      <c r="K295" s="63" cm="1">
        <f t="array" ref="K295">_xlfn.IFNA(INDEX('Locations &amp; Fiber - Unserved'!$K:$K,MATCH(1,($A295='Locations &amp; Fiber - Unserved'!$A:$A)*($B295='Locations &amp; Fiber - Unserved'!$B:$B),0)),K294)</f>
        <v>2.3599999999999999E-4</v>
      </c>
      <c r="L295" s="64" cm="1">
        <f t="array" ref="L295">_xlfn.IFNA(INDEX('Locations &amp; Fiber - Underserved'!$C:$C,MATCH(1,($A295='Locations &amp; Fiber - Underserved'!$A:$A)*($B295='Locations &amp; Fiber - Underserved'!$B:$B),0)),L294)</f>
        <v>128983</v>
      </c>
      <c r="M295" s="64" cm="1">
        <f t="array" ref="M295">_xlfn.IFNA(INDEX('Locations &amp; Fiber - Underserved'!$D:$D,MATCH(1,($A295='Locations &amp; Fiber - Underserved'!$A:$A)*($B295='Locations &amp; Fiber - Underserved'!$B:$B),0)),M294)</f>
        <v>32410.593390000002</v>
      </c>
      <c r="N295" s="65" cm="1">
        <f t="array" ref="N295">_xlfn.IFNA(INDEX('Locations &amp; Fiber - Underserved'!$F:$F,MATCH(1,($A295='Locations &amp; Fiber - Underserved'!$A:$A)*($B295='Locations &amp; Fiber - Underserved'!$B:$B),0)),N294)</f>
        <v>0.78688176200000004</v>
      </c>
      <c r="O295" s="72" cm="1">
        <f t="array" ref="O295">_xlfn.IFNA(INDEX('Locations &amp; Fiber - Underserved'!$E:$E,MATCH(1,($A295='Locations &amp; Fiber - Underserved'!$A:$A)*($B295='Locations &amp; Fiber - Underserved'!$B:$B),0)),O294)</f>
        <v>50.061955640000001</v>
      </c>
      <c r="P295" s="63" cm="1">
        <f t="array" ref="P295">_xlfn.IFNA(INDEX('Locations &amp; Fiber - Underserved'!$I:$I,MATCH(1,($A295='Locations &amp; Fiber - Underserved'!$A:$A)*($B295='Locations &amp; Fiber - Underserved'!$B:$B),0)),P294)</f>
        <v>0.91541971099999997</v>
      </c>
      <c r="Q295" s="63" cm="1">
        <f t="array" ref="Q295">_xlfn.IFNA(INDEX('Locations &amp; Fiber - Underserved'!$J:$J,MATCH(1,($A295='Locations &amp; Fiber - Underserved'!$A:$A)*($B295='Locations &amp; Fiber - Underserved'!$B:$B),0)),Q294)</f>
        <v>8.3799999999999999E-2</v>
      </c>
      <c r="R295" s="63" cm="1">
        <f t="array" ref="R295">_xlfn.IFNA(INDEX('Locations &amp; Fiber - Underserved'!$K:$K,MATCH(1,($A295='Locations &amp; Fiber - Underserved'!$A:$A)*($B295='Locations &amp; Fiber - Underserved'!$B:$B),0)),R294)</f>
        <v>7.6099999999999996E-4</v>
      </c>
      <c r="T295" s="66">
        <f>'Model Inputs &amp; Summary Results'!$F$44*I295</f>
        <v>44691.982077499997</v>
      </c>
      <c r="U295" s="66">
        <f>'Model Inputs &amp; Summary Results'!$F$45*J295</f>
        <v>2035.1250000000002</v>
      </c>
      <c r="V295" s="66">
        <f>'Model Inputs &amp; Summary Results'!$F$46*K295</f>
        <v>16.756</v>
      </c>
      <c r="W295" s="67">
        <f t="shared" si="123"/>
        <v>490940.00001839997</v>
      </c>
      <c r="X295" s="67">
        <f t="shared" si="124"/>
        <v>454632.6584886192</v>
      </c>
      <c r="Y295" s="68">
        <f t="shared" si="125"/>
        <v>21251286738.951832</v>
      </c>
      <c r="Z295" s="68">
        <f t="shared" si="126"/>
        <v>6675880934.5587492</v>
      </c>
      <c r="AA295" s="66">
        <f>'Model Inputs &amp; Summary Results'!$F$40*I295</f>
        <v>36961.477069499997</v>
      </c>
      <c r="AB295" s="66">
        <f>'Model Inputs &amp; Summary Results'!$F$41*J295</f>
        <v>1616.375</v>
      </c>
      <c r="AC295" s="66">
        <f>'Model Inputs &amp; Summary Results'!$F$42*K295</f>
        <v>12.154</v>
      </c>
      <c r="AD295" s="67">
        <f t="shared" si="127"/>
        <v>153834.99998160001</v>
      </c>
      <c r="AE295" s="67">
        <f t="shared" si="128"/>
        <v>142458.17209355577</v>
      </c>
      <c r="AF295" s="68">
        <f t="shared" si="129"/>
        <v>5497461725.7401924</v>
      </c>
      <c r="AG295" s="68">
        <f t="shared" si="141"/>
        <v>1726973071.0501692</v>
      </c>
      <c r="AI295" s="68">
        <f t="shared" si="130"/>
        <v>26748748464.692024</v>
      </c>
      <c r="AJ295" s="68">
        <f t="shared" si="131"/>
        <v>41485.399503225191</v>
      </c>
      <c r="AK295" s="68">
        <f>MIN($AJ295*'Model Inputs &amp; Summary Results'!$F$26,'Model Inputs &amp; Summary Results'!$F$23)</f>
        <v>3000</v>
      </c>
      <c r="AL295" s="68">
        <f t="shared" si="132"/>
        <v>12260741.846798688</v>
      </c>
      <c r="AM295" s="68">
        <f t="shared" si="142"/>
        <v>12257741.846798688</v>
      </c>
      <c r="AN295" s="68">
        <f t="shared" si="133"/>
        <v>1934325000</v>
      </c>
      <c r="AO295" s="69">
        <f t="shared" si="134"/>
        <v>7.2314598290581039E-2</v>
      </c>
      <c r="AP295" s="49" t="b">
        <f>AND(AM295&lt;'Model Inputs &amp; Summary Results'!$F$14,AO295&gt;=0.25)</f>
        <v>0</v>
      </c>
      <c r="AR295" s="68">
        <f t="shared" si="143"/>
        <v>8402854005.6089182</v>
      </c>
      <c r="AS295" s="68">
        <f t="shared" si="144"/>
        <v>13032.226754463058</v>
      </c>
      <c r="AT295" s="68">
        <f>MIN($AS295*'Model Inputs &amp; Summary Results'!$F$26,'Model Inputs &amp; Summary Results'!$F$23)</f>
        <v>3000</v>
      </c>
      <c r="AU295" s="68">
        <f t="shared" si="145"/>
        <v>1934325000</v>
      </c>
      <c r="AV295" s="68">
        <f t="shared" si="146"/>
        <v>6468529005.6089182</v>
      </c>
      <c r="AX295" s="66">
        <f>'Model Inputs &amp; Summary Results'!$F$40*P295</f>
        <v>35014.803945749998</v>
      </c>
      <c r="AY295" s="66">
        <f>'Model Inputs &amp; Summary Results'!$F$41*Q295</f>
        <v>4043.35</v>
      </c>
      <c r="AZ295" s="66">
        <f>'Model Inputs &amp; Summary Results'!$F$42*R295</f>
        <v>39.191499999999998</v>
      </c>
      <c r="BA295" s="68">
        <f t="shared" si="135"/>
        <v>3968160456.7325463</v>
      </c>
      <c r="BB295" s="68">
        <f>SUM(AX295:AZ295)*M295</f>
        <v>1267168165.8705716</v>
      </c>
      <c r="BD295" s="68">
        <f t="shared" si="136"/>
        <v>30764.988073874436</v>
      </c>
      <c r="BE295" s="68">
        <f>MIN($BD295*'Model Inputs &amp; Summary Results'!$F$26,'Model Inputs &amp; Summary Results'!$F$23)</f>
        <v>3000</v>
      </c>
      <c r="BF295" s="68">
        <f t="shared" si="137"/>
        <v>1957289.5733468924</v>
      </c>
      <c r="BG295" s="68">
        <f t="shared" si="150"/>
        <v>1954289.5733468924</v>
      </c>
      <c r="BH295" s="68">
        <f t="shared" si="138"/>
        <v>386949000</v>
      </c>
      <c r="BI295" s="70">
        <f t="shared" si="139"/>
        <v>9.7513445894932549E-2</v>
      </c>
      <c r="BJ295" s="49" t="b">
        <f>AND(BG295&lt;'Model Inputs &amp; Summary Results'!$F$14,BG295&lt;$BX$23,BI295&gt;=0.25)</f>
        <v>0</v>
      </c>
      <c r="BL295" s="68">
        <f t="shared" si="148"/>
        <v>9824.3037134395363</v>
      </c>
      <c r="BM295" s="68">
        <f>MIN($BL295*'Model Inputs &amp; Summary Results'!$F$26,'Model Inputs &amp; Summary Results'!$F$23)</f>
        <v>3000</v>
      </c>
      <c r="BN295" s="68">
        <f t="shared" si="149"/>
        <v>386949000</v>
      </c>
      <c r="BO295" s="68">
        <f t="shared" si="151"/>
        <v>3581211456.7325463</v>
      </c>
      <c r="BS295" s="49"/>
      <c r="BT295" s="49"/>
      <c r="BU295" s="49"/>
      <c r="BV295" s="49"/>
      <c r="BW295" s="49"/>
      <c r="BX295" s="49"/>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1D8789-462A-470F-A4E0-97EACE45EA3E}">
  <sheetPr>
    <tabColor rgb="FFDDE6F0"/>
  </sheetPr>
  <dimension ref="A1"/>
  <sheetViews>
    <sheetView workbookViewId="0"/>
  </sheetViews>
  <sheetFormatPr defaultColWidth="9.06640625" defaultRowHeight="14.25" x14ac:dyDescent="0.45"/>
  <cols>
    <col min="1" max="16384" width="9.06640625" style="101"/>
  </cols>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C4539-7212-478E-868C-EA4235412E55}">
  <sheetPr>
    <tabColor rgb="FF005288"/>
  </sheetPr>
  <dimension ref="A1:L46120"/>
  <sheetViews>
    <sheetView workbookViewId="0"/>
  </sheetViews>
  <sheetFormatPr defaultColWidth="9.06640625" defaultRowHeight="14.25" x14ac:dyDescent="0.45"/>
  <cols>
    <col min="1" max="1" width="4.59765625" style="10" bestFit="1" customWidth="1"/>
    <col min="2" max="2" width="8.59765625" style="10" bestFit="1" customWidth="1"/>
    <col min="3" max="3" width="7.59765625" style="10" bestFit="1" customWidth="1"/>
    <col min="4" max="4" width="11.59765625" style="10" bestFit="1" customWidth="1"/>
    <col min="5" max="5" width="8.59765625" style="10" customWidth="1"/>
    <col min="6" max="6" width="17.796875" style="10" customWidth="1"/>
    <col min="7" max="8" width="12.59765625" style="10" customWidth="1"/>
    <col min="9" max="9" width="14.59765625" style="10" bestFit="1" customWidth="1"/>
    <col min="10" max="10" width="18.59765625" style="10" bestFit="1" customWidth="1"/>
    <col min="11" max="11" width="15.59765625" style="10" bestFit="1" customWidth="1"/>
    <col min="12" max="16384" width="9.06640625" style="10"/>
  </cols>
  <sheetData>
    <row r="1" spans="1:11" x14ac:dyDescent="0.45">
      <c r="A1" s="12" t="s">
        <v>136</v>
      </c>
      <c r="B1" s="12" t="s">
        <v>135</v>
      </c>
      <c r="C1" s="12" t="s">
        <v>134</v>
      </c>
      <c r="D1" s="12" t="s">
        <v>133</v>
      </c>
      <c r="E1" s="12" t="s">
        <v>132</v>
      </c>
      <c r="F1" s="12" t="s">
        <v>131</v>
      </c>
      <c r="G1" s="12" t="s">
        <v>130</v>
      </c>
      <c r="H1" s="12" t="s">
        <v>129</v>
      </c>
      <c r="I1" s="12" t="s">
        <v>128</v>
      </c>
      <c r="J1" s="12" t="s">
        <v>127</v>
      </c>
      <c r="K1" s="12" t="s">
        <v>126</v>
      </c>
    </row>
    <row r="2" spans="1:11" x14ac:dyDescent="0.45">
      <c r="A2" s="10" t="s">
        <v>9</v>
      </c>
      <c r="B2" s="20">
        <v>0.01</v>
      </c>
      <c r="C2" s="19">
        <v>131</v>
      </c>
      <c r="D2" s="19">
        <v>0.152344286</v>
      </c>
      <c r="E2" s="23">
        <v>4.6699999999999997E-3</v>
      </c>
      <c r="F2" s="23">
        <v>2.3E-3</v>
      </c>
      <c r="G2" s="17">
        <v>0.76335877900000004</v>
      </c>
      <c r="H2" s="17">
        <v>0.23664122100000001</v>
      </c>
      <c r="I2" s="17">
        <v>0.46050396199999999</v>
      </c>
      <c r="J2" s="17">
        <v>0.53949603800000001</v>
      </c>
      <c r="K2" s="17">
        <v>0</v>
      </c>
    </row>
    <row r="3" spans="1:11" x14ac:dyDescent="0.45">
      <c r="A3" s="10" t="s">
        <v>9</v>
      </c>
      <c r="B3" s="20">
        <v>0.02</v>
      </c>
      <c r="C3" s="19">
        <v>206</v>
      </c>
      <c r="D3" s="19">
        <v>0.581904949</v>
      </c>
      <c r="E3" s="23">
        <v>7.4099999999999999E-3</v>
      </c>
      <c r="F3" s="23">
        <v>5.5700000000000003E-3</v>
      </c>
      <c r="G3" s="17">
        <v>0.70873786400000005</v>
      </c>
      <c r="H3" s="17">
        <v>0.291262136</v>
      </c>
      <c r="I3" s="17">
        <v>0.52533881599999999</v>
      </c>
      <c r="J3" s="17">
        <v>0.47466118400000001</v>
      </c>
      <c r="K3" s="17">
        <v>0</v>
      </c>
    </row>
    <row r="4" spans="1:11" x14ac:dyDescent="0.45">
      <c r="A4" s="10" t="s">
        <v>9</v>
      </c>
      <c r="B4" s="20">
        <v>0.05</v>
      </c>
      <c r="C4" s="19">
        <v>487</v>
      </c>
      <c r="D4" s="19">
        <v>2.9548254759999999</v>
      </c>
      <c r="E4" s="23">
        <v>1.0999999999999999E-2</v>
      </c>
      <c r="F4" s="23">
        <v>8.1499999999999993E-3</v>
      </c>
      <c r="G4" s="17">
        <v>0.82956878899999997</v>
      </c>
      <c r="H4" s="17">
        <v>0.170431211</v>
      </c>
      <c r="I4" s="17">
        <v>0.804556771</v>
      </c>
      <c r="J4" s="17">
        <v>0.188997098</v>
      </c>
      <c r="K4" s="17">
        <v>6.45E-3</v>
      </c>
    </row>
    <row r="5" spans="1:11" x14ac:dyDescent="0.45">
      <c r="A5" s="10" t="s">
        <v>9</v>
      </c>
      <c r="B5" s="20">
        <v>0.06</v>
      </c>
      <c r="C5" s="19">
        <v>582</v>
      </c>
      <c r="D5" s="19">
        <v>4.2543632139999996</v>
      </c>
      <c r="E5" s="23">
        <v>1.6E-2</v>
      </c>
      <c r="F5" s="23">
        <v>1.1599999999999999E-2</v>
      </c>
      <c r="G5" s="17">
        <v>0.81099656399999998</v>
      </c>
      <c r="H5" s="17">
        <v>0.189003436</v>
      </c>
      <c r="I5" s="17">
        <v>0.75295627200000004</v>
      </c>
      <c r="J5" s="17">
        <v>0.24254532100000001</v>
      </c>
      <c r="K5" s="17">
        <v>4.4999999999999997E-3</v>
      </c>
    </row>
    <row r="6" spans="1:11" x14ac:dyDescent="0.45">
      <c r="A6" s="10" t="s">
        <v>9</v>
      </c>
      <c r="B6" s="20">
        <v>7.0000000000000007E-2</v>
      </c>
      <c r="C6" s="19">
        <v>615</v>
      </c>
      <c r="D6" s="19">
        <v>4.7999861250000002</v>
      </c>
      <c r="E6" s="23">
        <v>1.72E-2</v>
      </c>
      <c r="F6" s="23">
        <v>1.3599999999999999E-2</v>
      </c>
      <c r="G6" s="17">
        <v>0.80813008099999994</v>
      </c>
      <c r="H6" s="17">
        <v>0.191869919</v>
      </c>
      <c r="I6" s="17">
        <v>0.77505946699999995</v>
      </c>
      <c r="J6" s="17">
        <v>0.220844602</v>
      </c>
      <c r="K6" s="17">
        <v>4.1000000000000003E-3</v>
      </c>
    </row>
    <row r="7" spans="1:11" x14ac:dyDescent="0.45">
      <c r="A7" s="10" t="s">
        <v>9</v>
      </c>
      <c r="B7" s="20">
        <v>0.08</v>
      </c>
      <c r="C7" s="19">
        <v>762</v>
      </c>
      <c r="D7" s="19">
        <v>7.4100050619999998</v>
      </c>
      <c r="E7" s="23">
        <v>1.9E-2</v>
      </c>
      <c r="F7" s="23">
        <v>1.72E-2</v>
      </c>
      <c r="G7" s="17">
        <v>0.75459317599999998</v>
      </c>
      <c r="H7" s="17">
        <v>0.245406824</v>
      </c>
      <c r="I7" s="17">
        <v>0.73657338500000002</v>
      </c>
      <c r="J7" s="17">
        <v>0.26031930599999997</v>
      </c>
      <c r="K7" s="17">
        <v>3.1099999999999999E-3</v>
      </c>
    </row>
    <row r="8" spans="1:11" x14ac:dyDescent="0.45">
      <c r="A8" s="10" t="s">
        <v>9</v>
      </c>
      <c r="B8" s="20">
        <v>0.09</v>
      </c>
      <c r="C8" s="19">
        <v>852</v>
      </c>
      <c r="D8" s="19">
        <v>9.2202907990000007</v>
      </c>
      <c r="E8" s="23">
        <v>2.1499999999999998E-2</v>
      </c>
      <c r="F8" s="23">
        <v>1.8499999999999999E-2</v>
      </c>
      <c r="G8" s="17">
        <v>0.76056338000000001</v>
      </c>
      <c r="H8" s="17">
        <v>0.23943661999999999</v>
      </c>
      <c r="I8" s="17">
        <v>0.70569937699999996</v>
      </c>
      <c r="J8" s="17">
        <v>0.29184884700000002</v>
      </c>
      <c r="K8" s="17">
        <v>2.4499999999999999E-3</v>
      </c>
    </row>
    <row r="9" spans="1:11" x14ac:dyDescent="0.45">
      <c r="A9" s="10" t="s">
        <v>9</v>
      </c>
      <c r="B9" s="20">
        <v>0.1</v>
      </c>
      <c r="C9" s="19">
        <v>958</v>
      </c>
      <c r="D9" s="19">
        <v>11.580834039999999</v>
      </c>
      <c r="E9" s="23">
        <v>2.2800000000000001E-2</v>
      </c>
      <c r="F9" s="23">
        <v>1.9400000000000001E-2</v>
      </c>
      <c r="G9" s="17">
        <v>0.73695198299999998</v>
      </c>
      <c r="H9" s="17">
        <v>0.26304801700000002</v>
      </c>
      <c r="I9" s="17">
        <v>0.64492961699999996</v>
      </c>
      <c r="J9" s="17">
        <v>0.35323376000000001</v>
      </c>
      <c r="K9" s="17">
        <v>1.8400000000000001E-3</v>
      </c>
    </row>
    <row r="10" spans="1:11" x14ac:dyDescent="0.45">
      <c r="A10" s="10" t="s">
        <v>9</v>
      </c>
      <c r="B10" s="20">
        <v>0.11</v>
      </c>
      <c r="C10" s="19">
        <v>1042</v>
      </c>
      <c r="D10" s="19">
        <v>13.73870159</v>
      </c>
      <c r="E10" s="23">
        <v>2.8400000000000002E-2</v>
      </c>
      <c r="F10" s="23">
        <v>2.2499999999999999E-2</v>
      </c>
      <c r="G10" s="17">
        <v>0.74472168900000002</v>
      </c>
      <c r="H10" s="17">
        <v>0.25527831099999998</v>
      </c>
      <c r="I10" s="17">
        <v>0.59750944299999997</v>
      </c>
      <c r="J10" s="17">
        <v>0.40098676</v>
      </c>
      <c r="K10" s="17">
        <v>1.5E-3</v>
      </c>
    </row>
    <row r="11" spans="1:11" x14ac:dyDescent="0.45">
      <c r="A11" s="10" t="s">
        <v>9</v>
      </c>
      <c r="B11" s="20">
        <v>0.12</v>
      </c>
      <c r="C11" s="19">
        <v>1138</v>
      </c>
      <c r="D11" s="19">
        <v>16.61024377</v>
      </c>
      <c r="E11" s="23">
        <v>3.0499999999999999E-2</v>
      </c>
      <c r="F11" s="23">
        <v>2.5499999999999998E-2</v>
      </c>
      <c r="G11" s="17">
        <v>0.75219683699999995</v>
      </c>
      <c r="H11" s="17">
        <v>0.24780316299999999</v>
      </c>
      <c r="I11" s="17">
        <v>0.526058103</v>
      </c>
      <c r="J11" s="17">
        <v>0.47273299499999999</v>
      </c>
      <c r="K11" s="17">
        <v>1.2099999999999999E-3</v>
      </c>
    </row>
    <row r="12" spans="1:11" x14ac:dyDescent="0.45">
      <c r="A12" s="10" t="s">
        <v>9</v>
      </c>
      <c r="B12" s="20">
        <v>0.13</v>
      </c>
      <c r="C12" s="19">
        <v>1231</v>
      </c>
      <c r="D12" s="19">
        <v>19.468195909999999</v>
      </c>
      <c r="E12" s="23">
        <v>3.1199999999999999E-2</v>
      </c>
      <c r="F12" s="23">
        <v>2.7400000000000001E-2</v>
      </c>
      <c r="G12" s="17">
        <v>0.73273761199999998</v>
      </c>
      <c r="H12" s="17">
        <v>0.26726238800000002</v>
      </c>
      <c r="I12" s="17">
        <v>0.49333948900000002</v>
      </c>
      <c r="J12" s="17">
        <v>0.50559720699999999</v>
      </c>
      <c r="K12" s="17">
        <v>1.06E-3</v>
      </c>
    </row>
    <row r="13" spans="1:11" x14ac:dyDescent="0.45">
      <c r="A13" s="10" t="s">
        <v>9</v>
      </c>
      <c r="B13" s="20">
        <v>0.14000000000000001</v>
      </c>
      <c r="C13" s="19">
        <v>1325</v>
      </c>
      <c r="D13" s="19">
        <v>22.529375330000001</v>
      </c>
      <c r="E13" s="23">
        <v>3.27E-2</v>
      </c>
      <c r="F13" s="23">
        <v>3.0099999999999998E-2</v>
      </c>
      <c r="G13" s="17">
        <v>0.71169811299999997</v>
      </c>
      <c r="H13" s="17">
        <v>0.28830188699999998</v>
      </c>
      <c r="I13" s="17">
        <v>0.56032344899999997</v>
      </c>
      <c r="J13" s="17">
        <v>0.43875382299999999</v>
      </c>
      <c r="K13" s="17">
        <v>9.2299999999999999E-4</v>
      </c>
    </row>
    <row r="14" spans="1:11" x14ac:dyDescent="0.45">
      <c r="A14" s="10" t="s">
        <v>9</v>
      </c>
      <c r="B14" s="20">
        <v>0.15</v>
      </c>
      <c r="C14" s="19">
        <v>1346</v>
      </c>
      <c r="D14" s="19">
        <v>23.226307009999999</v>
      </c>
      <c r="E14" s="23">
        <v>3.32E-2</v>
      </c>
      <c r="F14" s="23">
        <v>3.04E-2</v>
      </c>
      <c r="G14" s="17">
        <v>0.70208023799999997</v>
      </c>
      <c r="H14" s="17">
        <v>0.29791976199999998</v>
      </c>
      <c r="I14" s="17">
        <v>0.57380532100000003</v>
      </c>
      <c r="J14" s="17">
        <v>0.42530024500000002</v>
      </c>
      <c r="K14" s="17">
        <v>8.9400000000000005E-4</v>
      </c>
    </row>
    <row r="15" spans="1:11" x14ac:dyDescent="0.45">
      <c r="A15" s="10" t="s">
        <v>9</v>
      </c>
      <c r="B15" s="20">
        <v>0.16</v>
      </c>
      <c r="C15" s="19">
        <v>1455</v>
      </c>
      <c r="D15" s="19">
        <v>26.989628010000001</v>
      </c>
      <c r="E15" s="23">
        <v>3.5400000000000001E-2</v>
      </c>
      <c r="F15" s="23">
        <v>3.2199999999999999E-2</v>
      </c>
      <c r="G15" s="17">
        <v>0.70859106500000002</v>
      </c>
      <c r="H15" s="17">
        <v>0.29140893499999998</v>
      </c>
      <c r="I15" s="17">
        <v>0.59024235800000002</v>
      </c>
      <c r="J15" s="17">
        <v>0.40895578599999999</v>
      </c>
      <c r="K15" s="17">
        <v>8.0199999999999998E-4</v>
      </c>
    </row>
    <row r="16" spans="1:11" x14ac:dyDescent="0.45">
      <c r="A16" s="10" t="s">
        <v>9</v>
      </c>
      <c r="B16" s="20">
        <v>0.17</v>
      </c>
      <c r="C16" s="19">
        <v>1596</v>
      </c>
      <c r="D16" s="19">
        <v>32.097060820000003</v>
      </c>
      <c r="E16" s="23">
        <v>3.7100000000000001E-2</v>
      </c>
      <c r="F16" s="23">
        <v>3.4000000000000002E-2</v>
      </c>
      <c r="G16" s="17">
        <v>0.70050125299999999</v>
      </c>
      <c r="H16" s="17">
        <v>0.29949874700000001</v>
      </c>
      <c r="I16" s="17">
        <v>0.65593105600000001</v>
      </c>
      <c r="J16" s="17">
        <v>0.34339563499999998</v>
      </c>
      <c r="K16" s="17">
        <v>6.7299999999999999E-4</v>
      </c>
    </row>
    <row r="17" spans="1:11" x14ac:dyDescent="0.45">
      <c r="A17" s="10" t="s">
        <v>9</v>
      </c>
      <c r="B17" s="20">
        <v>0.18</v>
      </c>
      <c r="C17" s="19">
        <v>1683</v>
      </c>
      <c r="D17" s="19">
        <v>35.471164700000003</v>
      </c>
      <c r="E17" s="23">
        <v>3.9699999999999999E-2</v>
      </c>
      <c r="F17" s="23">
        <v>3.5299999999999998E-2</v>
      </c>
      <c r="G17" s="17">
        <v>0.69162210300000004</v>
      </c>
      <c r="H17" s="17">
        <v>0.30837789700000001</v>
      </c>
      <c r="I17" s="17">
        <v>0.662595182</v>
      </c>
      <c r="J17" s="17">
        <v>0.33680248299999999</v>
      </c>
      <c r="K17" s="17">
        <v>6.02E-4</v>
      </c>
    </row>
    <row r="18" spans="1:11" x14ac:dyDescent="0.45">
      <c r="A18" s="10" t="s">
        <v>9</v>
      </c>
      <c r="B18" s="20">
        <v>0.19</v>
      </c>
      <c r="C18" s="19">
        <v>1777</v>
      </c>
      <c r="D18" s="19">
        <v>39.40494107</v>
      </c>
      <c r="E18" s="23">
        <v>4.4600000000000001E-2</v>
      </c>
      <c r="F18" s="23">
        <v>3.7199999999999997E-2</v>
      </c>
      <c r="G18" s="17">
        <v>0.68936409700000001</v>
      </c>
      <c r="H18" s="17">
        <v>0.31063590299999999</v>
      </c>
      <c r="I18" s="17">
        <v>0.63530915099999996</v>
      </c>
      <c r="J18" s="17">
        <v>0.36414824000000001</v>
      </c>
      <c r="K18" s="17">
        <v>5.4299999999999997E-4</v>
      </c>
    </row>
    <row r="19" spans="1:11" x14ac:dyDescent="0.45">
      <c r="A19" s="10" t="s">
        <v>9</v>
      </c>
      <c r="B19" s="20">
        <v>0.2</v>
      </c>
      <c r="C19" s="19">
        <v>1860</v>
      </c>
      <c r="D19" s="19">
        <v>43.193578950000003</v>
      </c>
      <c r="E19" s="23">
        <v>4.7E-2</v>
      </c>
      <c r="F19" s="23">
        <v>3.8600000000000002E-2</v>
      </c>
      <c r="G19" s="17">
        <v>0.692473118</v>
      </c>
      <c r="H19" s="17">
        <v>0.307526882</v>
      </c>
      <c r="I19" s="17">
        <v>0.65113089300000004</v>
      </c>
      <c r="J19" s="17">
        <v>0.34838080700000001</v>
      </c>
      <c r="K19" s="17">
        <v>4.8799999999999999E-4</v>
      </c>
    </row>
    <row r="20" spans="1:11" x14ac:dyDescent="0.45">
      <c r="A20" s="10" t="s">
        <v>9</v>
      </c>
      <c r="B20" s="20">
        <v>0.21</v>
      </c>
      <c r="C20" s="19">
        <v>1958</v>
      </c>
      <c r="D20" s="19">
        <v>48.171452819999999</v>
      </c>
      <c r="E20" s="23">
        <v>5.4699999999999999E-2</v>
      </c>
      <c r="F20" s="23">
        <v>4.1799999999999997E-2</v>
      </c>
      <c r="G20" s="17">
        <v>0.68539325799999995</v>
      </c>
      <c r="H20" s="17">
        <v>0.31460674199999999</v>
      </c>
      <c r="I20" s="17">
        <v>0.66424190599999999</v>
      </c>
      <c r="J20" s="17">
        <v>0.33532057599999998</v>
      </c>
      <c r="K20" s="17">
        <v>4.3800000000000002E-4</v>
      </c>
    </row>
    <row r="21" spans="1:11" x14ac:dyDescent="0.45">
      <c r="A21" s="10" t="s">
        <v>9</v>
      </c>
      <c r="B21" s="20">
        <v>0.22</v>
      </c>
      <c r="C21" s="19">
        <v>2033</v>
      </c>
      <c r="D21" s="19">
        <v>52.304162490000003</v>
      </c>
      <c r="E21" s="23">
        <v>5.5500000000000001E-2</v>
      </c>
      <c r="F21" s="23">
        <v>4.36E-2</v>
      </c>
      <c r="G21" s="17">
        <v>0.68273487499999996</v>
      </c>
      <c r="H21" s="17">
        <v>0.31726512499999998</v>
      </c>
      <c r="I21" s="17">
        <v>0.68505916300000003</v>
      </c>
      <c r="J21" s="17">
        <v>0.31453936500000002</v>
      </c>
      <c r="K21" s="17">
        <v>4.0099999999999999E-4</v>
      </c>
    </row>
    <row r="22" spans="1:11" x14ac:dyDescent="0.45">
      <c r="A22" s="10" t="s">
        <v>9</v>
      </c>
      <c r="B22" s="20">
        <v>0.23</v>
      </c>
      <c r="C22" s="19">
        <v>2114</v>
      </c>
      <c r="D22" s="19">
        <v>56.846948429999998</v>
      </c>
      <c r="E22" s="23">
        <v>5.6300000000000003E-2</v>
      </c>
      <c r="F22" s="23">
        <v>4.7100000000000003E-2</v>
      </c>
      <c r="G22" s="17">
        <v>0.69347209099999996</v>
      </c>
      <c r="H22" s="17">
        <v>0.30652790899999999</v>
      </c>
      <c r="I22" s="17">
        <v>0.64478346099999995</v>
      </c>
      <c r="J22" s="17">
        <v>0.35484727300000002</v>
      </c>
      <c r="K22" s="17">
        <v>3.6900000000000002E-4</v>
      </c>
    </row>
    <row r="23" spans="1:11" x14ac:dyDescent="0.45">
      <c r="A23" s="10" t="s">
        <v>9</v>
      </c>
      <c r="B23" s="20">
        <v>0.24</v>
      </c>
      <c r="C23" s="19">
        <v>2211</v>
      </c>
      <c r="D23" s="19">
        <v>62.427938699999999</v>
      </c>
      <c r="E23" s="23">
        <v>6.1499999999999999E-2</v>
      </c>
      <c r="F23" s="23">
        <v>5.0099999999999999E-2</v>
      </c>
      <c r="G23" s="17">
        <v>0.70149253700000003</v>
      </c>
      <c r="H23" s="17">
        <v>0.29850746299999997</v>
      </c>
      <c r="I23" s="17">
        <v>0.66867054000000004</v>
      </c>
      <c r="J23" s="17">
        <v>0.33099383999999998</v>
      </c>
      <c r="K23" s="17">
        <v>3.3599999999999998E-4</v>
      </c>
    </row>
    <row r="24" spans="1:11" x14ac:dyDescent="0.45">
      <c r="A24" s="10" t="s">
        <v>9</v>
      </c>
      <c r="B24" s="20">
        <v>0.25</v>
      </c>
      <c r="C24" s="19">
        <v>2291</v>
      </c>
      <c r="D24" s="19">
        <v>67.411730890000001</v>
      </c>
      <c r="E24" s="23">
        <v>6.3600000000000004E-2</v>
      </c>
      <c r="F24" s="23">
        <v>5.3199999999999997E-2</v>
      </c>
      <c r="G24" s="17">
        <v>0.70973374099999997</v>
      </c>
      <c r="H24" s="17">
        <v>0.29026625900000003</v>
      </c>
      <c r="I24" s="17">
        <v>0.64884995499999998</v>
      </c>
      <c r="J24" s="17">
        <v>0.35083402600000002</v>
      </c>
      <c r="K24" s="17">
        <v>3.1599999999999998E-4</v>
      </c>
    </row>
    <row r="25" spans="1:11" x14ac:dyDescent="0.45">
      <c r="A25" s="10" t="s">
        <v>9</v>
      </c>
      <c r="B25" s="20">
        <v>0.26</v>
      </c>
      <c r="C25" s="19">
        <v>2416</v>
      </c>
      <c r="D25" s="19">
        <v>75.502693370000003</v>
      </c>
      <c r="E25" s="23">
        <v>6.6199999999999995E-2</v>
      </c>
      <c r="F25" s="23">
        <v>5.6399999999999999E-2</v>
      </c>
      <c r="G25" s="17">
        <v>0.72061258299999997</v>
      </c>
      <c r="H25" s="17">
        <v>0.27938741700000003</v>
      </c>
      <c r="I25" s="17">
        <v>0.680049601</v>
      </c>
      <c r="J25" s="17">
        <v>0.31967108500000002</v>
      </c>
      <c r="K25" s="17">
        <v>2.7900000000000001E-4</v>
      </c>
    </row>
    <row r="26" spans="1:11" x14ac:dyDescent="0.45">
      <c r="A26" s="10" t="s">
        <v>9</v>
      </c>
      <c r="B26" s="20">
        <v>0.27</v>
      </c>
      <c r="C26" s="19">
        <v>2490</v>
      </c>
      <c r="D26" s="19">
        <v>80.463771170000001</v>
      </c>
      <c r="E26" s="23">
        <v>6.7799999999999999E-2</v>
      </c>
      <c r="F26" s="23">
        <v>5.8999999999999997E-2</v>
      </c>
      <c r="G26" s="17">
        <v>0.72008032099999997</v>
      </c>
      <c r="H26" s="17">
        <v>0.27991967899999998</v>
      </c>
      <c r="I26" s="17">
        <v>0.69745055700000003</v>
      </c>
      <c r="J26" s="17">
        <v>0.302285319</v>
      </c>
      <c r="K26" s="17">
        <v>2.6400000000000002E-4</v>
      </c>
    </row>
    <row r="27" spans="1:11" x14ac:dyDescent="0.45">
      <c r="A27" s="10" t="s">
        <v>9</v>
      </c>
      <c r="B27" s="20">
        <v>0.28000000000000003</v>
      </c>
      <c r="C27" s="19">
        <v>2604</v>
      </c>
      <c r="D27" s="19">
        <v>88.346951480000001</v>
      </c>
      <c r="E27" s="23">
        <v>7.0000000000000007E-2</v>
      </c>
      <c r="F27" s="23">
        <v>6.1899999999999997E-2</v>
      </c>
      <c r="G27" s="17">
        <v>0.73195084499999996</v>
      </c>
      <c r="H27" s="17">
        <v>0.26804915499999998</v>
      </c>
      <c r="I27" s="17">
        <v>0.72087507500000003</v>
      </c>
      <c r="J27" s="17">
        <v>0.27888877400000001</v>
      </c>
      <c r="K27" s="17">
        <v>2.3599999999999999E-4</v>
      </c>
    </row>
    <row r="28" spans="1:11" x14ac:dyDescent="0.45">
      <c r="A28" s="10" t="s">
        <v>9</v>
      </c>
      <c r="B28" s="20">
        <v>0.28999999999999998</v>
      </c>
      <c r="C28" s="19">
        <v>2692</v>
      </c>
      <c r="D28" s="19">
        <v>94.63857763</v>
      </c>
      <c r="E28" s="23">
        <v>7.2400000000000006E-2</v>
      </c>
      <c r="F28" s="23">
        <v>6.3899999999999998E-2</v>
      </c>
      <c r="G28" s="17">
        <v>0.73811292699999997</v>
      </c>
      <c r="H28" s="17">
        <v>0.26188707300000003</v>
      </c>
      <c r="I28" s="17">
        <v>0.73123676900000001</v>
      </c>
      <c r="J28" s="17">
        <v>0.26854160500000002</v>
      </c>
      <c r="K28" s="17">
        <v>2.22E-4</v>
      </c>
    </row>
    <row r="29" spans="1:11" x14ac:dyDescent="0.45">
      <c r="A29" s="10" t="s">
        <v>9</v>
      </c>
      <c r="B29" s="20">
        <v>0.3</v>
      </c>
      <c r="C29" s="19">
        <v>2771</v>
      </c>
      <c r="D29" s="19">
        <v>100.3835057</v>
      </c>
      <c r="E29" s="23">
        <v>7.2700000000000001E-2</v>
      </c>
      <c r="F29" s="23">
        <v>6.4399999999999999E-2</v>
      </c>
      <c r="G29" s="17">
        <v>0.738000722</v>
      </c>
      <c r="H29" s="17">
        <v>0.261999278</v>
      </c>
      <c r="I29" s="17">
        <v>0.748387425</v>
      </c>
      <c r="J29" s="17">
        <v>0.25140509100000002</v>
      </c>
      <c r="K29" s="17">
        <v>2.0699999999999999E-4</v>
      </c>
    </row>
    <row r="30" spans="1:11" x14ac:dyDescent="0.45">
      <c r="A30" s="10" t="s">
        <v>9</v>
      </c>
      <c r="B30" s="20">
        <v>0.31</v>
      </c>
      <c r="C30" s="19">
        <v>2798</v>
      </c>
      <c r="D30" s="19">
        <v>102.3555708</v>
      </c>
      <c r="E30" s="23">
        <v>7.3400000000000007E-2</v>
      </c>
      <c r="F30" s="23">
        <v>6.5100000000000005E-2</v>
      </c>
      <c r="G30" s="17">
        <v>0.73909935699999996</v>
      </c>
      <c r="H30" s="17">
        <v>0.26090064299999999</v>
      </c>
      <c r="I30" s="17">
        <v>0.75379934400000004</v>
      </c>
      <c r="J30" s="17">
        <v>0.24599763499999999</v>
      </c>
      <c r="K30" s="17">
        <v>2.03E-4</v>
      </c>
    </row>
    <row r="31" spans="1:11" x14ac:dyDescent="0.45">
      <c r="A31" s="10" t="s">
        <v>9</v>
      </c>
      <c r="B31" s="20">
        <v>0.32</v>
      </c>
      <c r="C31" s="19">
        <v>2945</v>
      </c>
      <c r="D31" s="19">
        <v>113.2592545</v>
      </c>
      <c r="E31" s="23">
        <v>7.4999999999999997E-2</v>
      </c>
      <c r="F31" s="23">
        <v>6.8699999999999997E-2</v>
      </c>
      <c r="G31" s="17">
        <v>0.74601018699999999</v>
      </c>
      <c r="H31" s="17">
        <v>0.25398981300000001</v>
      </c>
      <c r="I31" s="17">
        <v>0.77221757999999996</v>
      </c>
      <c r="J31" s="17">
        <v>0.22759458699999999</v>
      </c>
      <c r="K31" s="17">
        <v>1.8799999999999999E-4</v>
      </c>
    </row>
    <row r="32" spans="1:11" x14ac:dyDescent="0.45">
      <c r="A32" s="10" t="s">
        <v>9</v>
      </c>
      <c r="B32" s="20">
        <v>0.33</v>
      </c>
      <c r="C32" s="19">
        <v>2971</v>
      </c>
      <c r="D32" s="19">
        <v>115.2550701</v>
      </c>
      <c r="E32" s="23">
        <v>7.6799999999999993E-2</v>
      </c>
      <c r="F32" s="23">
        <v>6.93E-2</v>
      </c>
      <c r="G32" s="17">
        <v>0.74688657000000003</v>
      </c>
      <c r="H32" s="17">
        <v>0.25311342999999997</v>
      </c>
      <c r="I32" s="17">
        <v>0.776790914</v>
      </c>
      <c r="J32" s="17">
        <v>0.22302502399999999</v>
      </c>
      <c r="K32" s="17">
        <v>1.84E-4</v>
      </c>
    </row>
    <row r="33" spans="1:11" x14ac:dyDescent="0.45">
      <c r="A33" s="10" t="s">
        <v>9</v>
      </c>
      <c r="B33" s="20">
        <v>0.34</v>
      </c>
      <c r="C33" s="19">
        <v>3130</v>
      </c>
      <c r="D33" s="19">
        <v>127.4962919</v>
      </c>
      <c r="E33" s="23">
        <v>7.8299999999999995E-2</v>
      </c>
      <c r="F33" s="23">
        <v>7.2099999999999997E-2</v>
      </c>
      <c r="G33" s="17">
        <v>0.74408945699999995</v>
      </c>
      <c r="H33" s="17">
        <v>0.25591054299999999</v>
      </c>
      <c r="I33" s="17">
        <v>0.79997295800000001</v>
      </c>
      <c r="J33" s="17">
        <v>0.19986209699999999</v>
      </c>
      <c r="K33" s="17">
        <v>1.65E-4</v>
      </c>
    </row>
    <row r="34" spans="1:11" x14ac:dyDescent="0.45">
      <c r="A34" s="10" t="s">
        <v>9</v>
      </c>
      <c r="B34" s="20">
        <v>0.35</v>
      </c>
      <c r="C34" s="19">
        <v>3225</v>
      </c>
      <c r="D34" s="19">
        <v>134.9735527</v>
      </c>
      <c r="E34" s="23">
        <v>8.0500000000000002E-2</v>
      </c>
      <c r="F34" s="23">
        <v>7.3300000000000004E-2</v>
      </c>
      <c r="G34" s="17">
        <v>0.75038759700000002</v>
      </c>
      <c r="H34" s="17">
        <v>0.24961240300000001</v>
      </c>
      <c r="I34" s="17">
        <v>0.81076508000000003</v>
      </c>
      <c r="J34" s="17">
        <v>0.18907938499999999</v>
      </c>
      <c r="K34" s="17">
        <v>1.56E-4</v>
      </c>
    </row>
    <row r="35" spans="1:11" x14ac:dyDescent="0.45">
      <c r="A35" s="10" t="s">
        <v>9</v>
      </c>
      <c r="B35" s="20">
        <v>0.36</v>
      </c>
      <c r="C35" s="19">
        <v>3293</v>
      </c>
      <c r="D35" s="19">
        <v>140.55225300000001</v>
      </c>
      <c r="E35" s="23">
        <v>8.3500000000000005E-2</v>
      </c>
      <c r="F35" s="23">
        <v>7.4099999999999999E-2</v>
      </c>
      <c r="G35" s="17">
        <v>0.75129061600000002</v>
      </c>
      <c r="H35" s="17">
        <v>0.24870938400000001</v>
      </c>
      <c r="I35" s="17">
        <v>0.82015105499999996</v>
      </c>
      <c r="J35" s="17">
        <v>0.17970112399999999</v>
      </c>
      <c r="K35" s="17">
        <v>1.4799999999999999E-4</v>
      </c>
    </row>
    <row r="36" spans="1:11" x14ac:dyDescent="0.45">
      <c r="A36" s="10" t="s">
        <v>9</v>
      </c>
      <c r="B36" s="20">
        <v>0.37</v>
      </c>
      <c r="C36" s="19">
        <v>3413</v>
      </c>
      <c r="D36" s="19">
        <v>150.70330060000001</v>
      </c>
      <c r="E36" s="23">
        <v>8.7900000000000006E-2</v>
      </c>
      <c r="F36" s="23">
        <v>7.6200000000000004E-2</v>
      </c>
      <c r="G36" s="17">
        <v>0.74831526500000001</v>
      </c>
      <c r="H36" s="17">
        <v>0.25168473499999999</v>
      </c>
      <c r="I36" s="17">
        <v>0.83041343899999998</v>
      </c>
      <c r="J36" s="17">
        <v>0.16944717500000001</v>
      </c>
      <c r="K36" s="17">
        <v>1.3899999999999999E-4</v>
      </c>
    </row>
    <row r="37" spans="1:11" x14ac:dyDescent="0.45">
      <c r="A37" s="10" t="s">
        <v>9</v>
      </c>
      <c r="B37" s="20">
        <v>0.38</v>
      </c>
      <c r="C37" s="19">
        <v>3506</v>
      </c>
      <c r="D37" s="19">
        <v>158.96515980000001</v>
      </c>
      <c r="E37" s="23">
        <v>8.9599999999999999E-2</v>
      </c>
      <c r="F37" s="23">
        <v>7.8399999999999997E-2</v>
      </c>
      <c r="G37" s="17">
        <v>0.75499144299999998</v>
      </c>
      <c r="H37" s="17">
        <v>0.24500855699999999</v>
      </c>
      <c r="I37" s="17">
        <v>0.83852927799999999</v>
      </c>
      <c r="J37" s="17">
        <v>0.16134050599999999</v>
      </c>
      <c r="K37" s="17">
        <v>1.2999999999999999E-4</v>
      </c>
    </row>
    <row r="38" spans="1:11" x14ac:dyDescent="0.45">
      <c r="A38" s="10" t="s">
        <v>9</v>
      </c>
      <c r="B38" s="20">
        <v>0.39</v>
      </c>
      <c r="C38" s="19">
        <v>3524</v>
      </c>
      <c r="D38" s="19">
        <v>160.58066959999999</v>
      </c>
      <c r="E38" s="23">
        <v>8.9800000000000005E-2</v>
      </c>
      <c r="F38" s="23">
        <v>7.85E-2</v>
      </c>
      <c r="G38" s="17">
        <v>0.75624290599999999</v>
      </c>
      <c r="H38" s="17">
        <v>0.24375709400000001</v>
      </c>
      <c r="I38" s="17">
        <v>0.83911797099999996</v>
      </c>
      <c r="J38" s="17">
        <v>0.16075228699999999</v>
      </c>
      <c r="K38" s="17">
        <v>1.2999999999999999E-4</v>
      </c>
    </row>
    <row r="39" spans="1:11" x14ac:dyDescent="0.45">
      <c r="A39" s="10" t="s">
        <v>9</v>
      </c>
      <c r="B39" s="20">
        <v>0.4</v>
      </c>
      <c r="C39" s="19">
        <v>3680</v>
      </c>
      <c r="D39" s="19">
        <v>174.75048129999999</v>
      </c>
      <c r="E39" s="23">
        <v>9.0800000000000006E-2</v>
      </c>
      <c r="F39" s="23">
        <v>7.9299999999999995E-2</v>
      </c>
      <c r="G39" s="17">
        <v>0.75516304300000003</v>
      </c>
      <c r="H39" s="17">
        <v>0.24483695699999999</v>
      </c>
      <c r="I39" s="17">
        <v>0.85077952599999995</v>
      </c>
      <c r="J39" s="17">
        <v>0.14910013699999999</v>
      </c>
      <c r="K39" s="17">
        <v>1.2E-4</v>
      </c>
    </row>
    <row r="40" spans="1:11" x14ac:dyDescent="0.45">
      <c r="A40" s="10" t="s">
        <v>9</v>
      </c>
      <c r="B40" s="20">
        <v>0.41</v>
      </c>
      <c r="C40" s="19">
        <v>3784</v>
      </c>
      <c r="D40" s="19">
        <v>184.32439489999999</v>
      </c>
      <c r="E40" s="23">
        <v>9.3600000000000003E-2</v>
      </c>
      <c r="F40" s="23">
        <v>8.3000000000000004E-2</v>
      </c>
      <c r="G40" s="17">
        <v>0.75264270600000005</v>
      </c>
      <c r="H40" s="17">
        <v>0.24735729400000001</v>
      </c>
      <c r="I40" s="17">
        <v>0.85631332999999998</v>
      </c>
      <c r="J40" s="17">
        <v>0.143570852</v>
      </c>
      <c r="K40" s="17">
        <v>1.16E-4</v>
      </c>
    </row>
    <row r="41" spans="1:11" x14ac:dyDescent="0.45">
      <c r="A41" s="10" t="s">
        <v>9</v>
      </c>
      <c r="B41" s="20">
        <v>0.42</v>
      </c>
      <c r="C41" s="19">
        <v>3874</v>
      </c>
      <c r="D41" s="19">
        <v>192.9563015</v>
      </c>
      <c r="E41" s="23">
        <v>9.8799999999999999E-2</v>
      </c>
      <c r="F41" s="23">
        <v>8.4099999999999994E-2</v>
      </c>
      <c r="G41" s="17">
        <v>0.75632421299999997</v>
      </c>
      <c r="H41" s="17">
        <v>0.243675787</v>
      </c>
      <c r="I41" s="17">
        <v>0.86335047799999998</v>
      </c>
      <c r="J41" s="17">
        <v>0.13653937599999999</v>
      </c>
      <c r="K41" s="17">
        <v>1.1E-4</v>
      </c>
    </row>
    <row r="42" spans="1:11" x14ac:dyDescent="0.45">
      <c r="A42" s="10" t="s">
        <v>9</v>
      </c>
      <c r="B42" s="20">
        <v>0.43</v>
      </c>
      <c r="C42" s="19">
        <v>3907</v>
      </c>
      <c r="D42" s="19">
        <v>196.26069330000001</v>
      </c>
      <c r="E42" s="23">
        <v>0.10063656999999999</v>
      </c>
      <c r="F42" s="23">
        <v>8.5400000000000004E-2</v>
      </c>
      <c r="G42" s="17">
        <v>0.75838239100000004</v>
      </c>
      <c r="H42" s="17">
        <v>0.24161760900000001</v>
      </c>
      <c r="I42" s="17">
        <v>0.86589598199999995</v>
      </c>
      <c r="J42" s="17">
        <v>0.13399599300000001</v>
      </c>
      <c r="K42" s="17">
        <v>1.08E-4</v>
      </c>
    </row>
    <row r="43" spans="1:11" x14ac:dyDescent="0.45">
      <c r="A43" s="10" t="s">
        <v>9</v>
      </c>
      <c r="B43" s="20">
        <v>0.45</v>
      </c>
      <c r="C43" s="19">
        <v>4089</v>
      </c>
      <c r="D43" s="19">
        <v>214.6296093</v>
      </c>
      <c r="E43" s="23">
        <v>0.10092811</v>
      </c>
      <c r="F43" s="23">
        <v>8.6499999999999994E-2</v>
      </c>
      <c r="G43" s="17">
        <v>0.76204450999999995</v>
      </c>
      <c r="H43" s="17">
        <v>0.23795548999999999</v>
      </c>
      <c r="I43" s="17">
        <v>0.87836784099999998</v>
      </c>
      <c r="J43" s="17">
        <v>0.12153418100000001</v>
      </c>
      <c r="K43" s="17">
        <v>9.7999999999999997E-5</v>
      </c>
    </row>
    <row r="44" spans="1:11" x14ac:dyDescent="0.45">
      <c r="A44" s="10" t="s">
        <v>9</v>
      </c>
      <c r="B44" s="20">
        <v>0.46</v>
      </c>
      <c r="C44" s="19">
        <v>4241</v>
      </c>
      <c r="D44" s="19">
        <v>230.42195810000001</v>
      </c>
      <c r="E44" s="23">
        <v>0.107976982</v>
      </c>
      <c r="F44" s="23">
        <v>9.2499999999999999E-2</v>
      </c>
      <c r="G44" s="17">
        <v>0.76609290299999999</v>
      </c>
      <c r="H44" s="17">
        <v>0.23390709700000001</v>
      </c>
      <c r="I44" s="17">
        <v>0.86945366099999999</v>
      </c>
      <c r="J44" s="17">
        <v>0.13045250899999999</v>
      </c>
      <c r="K44" s="17">
        <v>9.3800000000000003E-5</v>
      </c>
    </row>
    <row r="45" spans="1:11" x14ac:dyDescent="0.45">
      <c r="A45" s="10" t="s">
        <v>9</v>
      </c>
      <c r="B45" s="20">
        <v>0.47</v>
      </c>
      <c r="C45" s="19">
        <v>4321</v>
      </c>
      <c r="D45" s="19">
        <v>239.13272889999999</v>
      </c>
      <c r="E45" s="23">
        <v>0.109125865</v>
      </c>
      <c r="F45" s="23">
        <v>9.4700000000000006E-2</v>
      </c>
      <c r="G45" s="17">
        <v>0.76648923899999999</v>
      </c>
      <c r="H45" s="17">
        <v>0.23351076100000001</v>
      </c>
      <c r="I45" s="17">
        <v>0.87259363300000004</v>
      </c>
      <c r="J45" s="17">
        <v>0.12731479500000001</v>
      </c>
      <c r="K45" s="17">
        <v>9.1600000000000004E-5</v>
      </c>
    </row>
    <row r="46" spans="1:11" x14ac:dyDescent="0.45">
      <c r="A46" s="10" t="s">
        <v>9</v>
      </c>
      <c r="B46" s="20">
        <v>0.48</v>
      </c>
      <c r="C46" s="19">
        <v>4418</v>
      </c>
      <c r="D46" s="19">
        <v>249.90197660000001</v>
      </c>
      <c r="E46" s="23">
        <v>0.113376037</v>
      </c>
      <c r="F46" s="23">
        <v>9.69E-2</v>
      </c>
      <c r="G46" s="17">
        <v>0.76527840700000005</v>
      </c>
      <c r="H46" s="17">
        <v>0.23472159300000001</v>
      </c>
      <c r="I46" s="17">
        <v>0.86992253600000002</v>
      </c>
      <c r="J46" s="17">
        <v>0.12996775799999999</v>
      </c>
      <c r="K46" s="17">
        <v>1.1E-4</v>
      </c>
    </row>
    <row r="47" spans="1:11" x14ac:dyDescent="0.45">
      <c r="A47" s="10" t="s">
        <v>9</v>
      </c>
      <c r="B47" s="20">
        <v>0.49</v>
      </c>
      <c r="C47" s="19">
        <v>4513</v>
      </c>
      <c r="D47" s="19">
        <v>260.98484869999999</v>
      </c>
      <c r="E47" s="23">
        <v>0.118231371</v>
      </c>
      <c r="F47" s="23">
        <v>9.9099999999999994E-2</v>
      </c>
      <c r="G47" s="17">
        <v>0.76024817200000006</v>
      </c>
      <c r="H47" s="17">
        <v>0.239751828</v>
      </c>
      <c r="I47" s="17">
        <v>0.87348874499999996</v>
      </c>
      <c r="J47" s="17">
        <v>0.126406245</v>
      </c>
      <c r="K47" s="17">
        <v>1.05E-4</v>
      </c>
    </row>
    <row r="48" spans="1:11" x14ac:dyDescent="0.45">
      <c r="A48" s="10" t="s">
        <v>9</v>
      </c>
      <c r="B48" s="20">
        <v>0.5</v>
      </c>
      <c r="C48" s="19">
        <v>4533</v>
      </c>
      <c r="D48" s="19">
        <v>263.40760569999998</v>
      </c>
      <c r="E48" s="23">
        <v>0.1214388</v>
      </c>
      <c r="F48" s="23">
        <v>0.100107555</v>
      </c>
      <c r="G48" s="17">
        <v>0.76130597799999999</v>
      </c>
      <c r="H48" s="17">
        <v>0.23869402200000001</v>
      </c>
      <c r="I48" s="17">
        <v>0.87255791000000005</v>
      </c>
      <c r="J48" s="17">
        <v>0.12733755099999999</v>
      </c>
      <c r="K48" s="17">
        <v>1.05E-4</v>
      </c>
    </row>
    <row r="49" spans="1:11" x14ac:dyDescent="0.45">
      <c r="A49" s="10" t="s">
        <v>9</v>
      </c>
      <c r="B49" s="20">
        <v>0.51</v>
      </c>
      <c r="C49" s="19">
        <v>4643</v>
      </c>
      <c r="D49" s="19">
        <v>276.8533961</v>
      </c>
      <c r="E49" s="23">
        <v>0.12401429999999999</v>
      </c>
      <c r="F49" s="23">
        <v>0.10238842200000001</v>
      </c>
      <c r="G49" s="17">
        <v>0.76502261500000002</v>
      </c>
      <c r="H49" s="17">
        <v>0.23497738500000001</v>
      </c>
      <c r="I49" s="17">
        <v>0.87895775099999995</v>
      </c>
      <c r="J49" s="17">
        <v>0.12094296</v>
      </c>
      <c r="K49" s="17">
        <v>9.9300000000000001E-5</v>
      </c>
    </row>
    <row r="50" spans="1:11" x14ac:dyDescent="0.45">
      <c r="A50" s="10" t="s">
        <v>9</v>
      </c>
      <c r="B50" s="20">
        <v>0.52</v>
      </c>
      <c r="C50" s="19">
        <v>4783</v>
      </c>
      <c r="D50" s="19">
        <v>294.476519</v>
      </c>
      <c r="E50" s="23">
        <v>0.126384781</v>
      </c>
      <c r="F50" s="23">
        <v>0.10604398299999999</v>
      </c>
      <c r="G50" s="17">
        <v>0.74994773199999998</v>
      </c>
      <c r="H50" s="17">
        <v>0.25005226800000002</v>
      </c>
      <c r="I50" s="17">
        <v>0.88689668600000005</v>
      </c>
      <c r="J50" s="17">
        <v>0.11301053699999999</v>
      </c>
      <c r="K50" s="17">
        <v>9.2800000000000006E-5</v>
      </c>
    </row>
    <row r="51" spans="1:11" x14ac:dyDescent="0.45">
      <c r="A51" s="10" t="s">
        <v>9</v>
      </c>
      <c r="B51" s="20">
        <v>0.53</v>
      </c>
      <c r="C51" s="19">
        <v>4861</v>
      </c>
      <c r="D51" s="19">
        <v>304.4224107</v>
      </c>
      <c r="E51" s="23">
        <v>0.12914722300000001</v>
      </c>
      <c r="F51" s="23">
        <v>0.107292717</v>
      </c>
      <c r="G51" s="17">
        <v>0.75005142999999996</v>
      </c>
      <c r="H51" s="17">
        <v>0.24994857000000001</v>
      </c>
      <c r="I51" s="17">
        <v>0.88950233300000003</v>
      </c>
      <c r="J51" s="17">
        <v>0.11040751</v>
      </c>
      <c r="K51" s="17">
        <v>9.0199999999999997E-5</v>
      </c>
    </row>
    <row r="52" spans="1:11" x14ac:dyDescent="0.45">
      <c r="A52" s="10" t="s">
        <v>9</v>
      </c>
      <c r="B52" s="20">
        <v>0.54</v>
      </c>
      <c r="C52" s="19">
        <v>4948</v>
      </c>
      <c r="D52" s="19">
        <v>315.88434460000002</v>
      </c>
      <c r="E52" s="23">
        <v>0.133487939</v>
      </c>
      <c r="F52" s="23">
        <v>0.111317588</v>
      </c>
      <c r="G52" s="17">
        <v>0.75</v>
      </c>
      <c r="H52" s="17">
        <v>0.25</v>
      </c>
      <c r="I52" s="17">
        <v>0.87642574699999998</v>
      </c>
      <c r="J52" s="17">
        <v>0.123487284</v>
      </c>
      <c r="K52" s="17">
        <v>8.7000000000000001E-5</v>
      </c>
    </row>
    <row r="53" spans="1:11" x14ac:dyDescent="0.45">
      <c r="A53" s="10" t="s">
        <v>9</v>
      </c>
      <c r="B53" s="20">
        <v>0.55000000000000004</v>
      </c>
      <c r="C53" s="19">
        <v>5052</v>
      </c>
      <c r="D53" s="19">
        <v>330.2894617</v>
      </c>
      <c r="E53" s="23">
        <v>0.14264734300000001</v>
      </c>
      <c r="F53" s="23">
        <v>0.11449269500000001</v>
      </c>
      <c r="G53" s="17">
        <v>0.75158353099999997</v>
      </c>
      <c r="H53" s="17">
        <v>0.248416469</v>
      </c>
      <c r="I53" s="17">
        <v>0.87684752200000005</v>
      </c>
      <c r="J53" s="17">
        <v>0.123068205</v>
      </c>
      <c r="K53" s="17">
        <v>8.4300000000000003E-5</v>
      </c>
    </row>
    <row r="54" spans="1:11" x14ac:dyDescent="0.45">
      <c r="A54" s="10" t="s">
        <v>9</v>
      </c>
      <c r="B54" s="20">
        <v>0.57999999999999996</v>
      </c>
      <c r="C54" s="19">
        <v>5318</v>
      </c>
      <c r="D54" s="19">
        <v>368.37701090000002</v>
      </c>
      <c r="E54" s="23">
        <v>0.14346229199999999</v>
      </c>
      <c r="F54" s="23">
        <v>0.117055693</v>
      </c>
      <c r="G54" s="17">
        <v>0.75141030499999995</v>
      </c>
      <c r="H54" s="17">
        <v>0.248589695</v>
      </c>
      <c r="I54" s="17">
        <v>0.89167962499999998</v>
      </c>
      <c r="J54" s="17">
        <v>0.10824629700000001</v>
      </c>
      <c r="K54" s="17">
        <v>7.4099999999999999E-5</v>
      </c>
    </row>
    <row r="55" spans="1:11" x14ac:dyDescent="0.45">
      <c r="A55" s="10" t="s">
        <v>9</v>
      </c>
      <c r="B55" s="20">
        <v>0.59</v>
      </c>
      <c r="C55" s="19">
        <v>5400</v>
      </c>
      <c r="D55" s="19">
        <v>380.21828590000001</v>
      </c>
      <c r="E55" s="23">
        <v>0.145936018</v>
      </c>
      <c r="F55" s="23">
        <v>0.12306017</v>
      </c>
      <c r="G55" s="17">
        <v>0.752222222</v>
      </c>
      <c r="H55" s="17">
        <v>0.247777778</v>
      </c>
      <c r="I55" s="17">
        <v>0.89312619299999996</v>
      </c>
      <c r="J55" s="17">
        <v>0.106801824</v>
      </c>
      <c r="K55" s="17">
        <v>7.2000000000000002E-5</v>
      </c>
    </row>
    <row r="56" spans="1:11" x14ac:dyDescent="0.45">
      <c r="A56" s="10" t="s">
        <v>9</v>
      </c>
      <c r="B56" s="20">
        <v>0.6</v>
      </c>
      <c r="C56" s="19">
        <v>5504</v>
      </c>
      <c r="D56" s="19">
        <v>395.5853687</v>
      </c>
      <c r="E56" s="23">
        <v>0.15186714900000001</v>
      </c>
      <c r="F56" s="23">
        <v>0.12783297299999999</v>
      </c>
      <c r="G56" s="17">
        <v>0.74963662799999997</v>
      </c>
      <c r="H56" s="17">
        <v>0.25036337199999997</v>
      </c>
      <c r="I56" s="17">
        <v>0.89581760799999999</v>
      </c>
      <c r="J56" s="17">
        <v>0.104112223</v>
      </c>
      <c r="K56" s="17">
        <v>7.0199999999999999E-5</v>
      </c>
    </row>
    <row r="57" spans="1:11" x14ac:dyDescent="0.45">
      <c r="A57" s="10" t="s">
        <v>9</v>
      </c>
      <c r="B57" s="20">
        <v>0.61</v>
      </c>
      <c r="C57" s="19">
        <v>5564</v>
      </c>
      <c r="D57" s="19">
        <v>404.7192981</v>
      </c>
      <c r="E57" s="23">
        <v>0.15223215600000001</v>
      </c>
      <c r="F57" s="23">
        <v>0.129410944</v>
      </c>
      <c r="G57" s="17">
        <v>0.74964054599999996</v>
      </c>
      <c r="H57" s="17">
        <v>0.25035945399999998</v>
      </c>
      <c r="I57" s="17">
        <v>0.89828346199999998</v>
      </c>
      <c r="J57" s="17">
        <v>0.101648029</v>
      </c>
      <c r="K57" s="17">
        <v>6.8499999999999998E-5</v>
      </c>
    </row>
    <row r="58" spans="1:11" x14ac:dyDescent="0.45">
      <c r="A58" s="10" t="s">
        <v>9</v>
      </c>
      <c r="B58" s="20">
        <v>0.65</v>
      </c>
      <c r="C58" s="19">
        <v>5889</v>
      </c>
      <c r="D58" s="19">
        <v>454.42706199999998</v>
      </c>
      <c r="E58" s="23">
        <v>0.15476636999999999</v>
      </c>
      <c r="F58" s="23">
        <v>0.13475780900000001</v>
      </c>
      <c r="G58" s="17">
        <v>0.74308031900000004</v>
      </c>
      <c r="H58" s="17">
        <v>0.25691968100000001</v>
      </c>
      <c r="I58" s="17">
        <v>0.91173860100000004</v>
      </c>
      <c r="J58" s="17">
        <v>8.8200000000000001E-2</v>
      </c>
      <c r="K58" s="17">
        <v>5.94E-5</v>
      </c>
    </row>
    <row r="59" spans="1:11" x14ac:dyDescent="0.45">
      <c r="A59" s="10" t="s">
        <v>9</v>
      </c>
      <c r="B59" s="20">
        <v>0.66</v>
      </c>
      <c r="C59" s="19">
        <v>6038</v>
      </c>
      <c r="D59" s="19">
        <v>477.63645350000002</v>
      </c>
      <c r="E59" s="23">
        <v>0.15576772799999999</v>
      </c>
      <c r="F59" s="23">
        <v>0.140642816</v>
      </c>
      <c r="G59" s="17">
        <v>0.73666777100000003</v>
      </c>
      <c r="H59" s="17">
        <v>0.26333222899999997</v>
      </c>
      <c r="I59" s="17">
        <v>0.91599987800000005</v>
      </c>
      <c r="J59" s="17">
        <v>8.3900000000000002E-2</v>
      </c>
      <c r="K59" s="17">
        <v>5.66E-5</v>
      </c>
    </row>
    <row r="60" spans="1:11" x14ac:dyDescent="0.45">
      <c r="A60" s="10" t="s">
        <v>9</v>
      </c>
      <c r="B60" s="20">
        <v>0.67</v>
      </c>
      <c r="C60" s="19">
        <v>6120</v>
      </c>
      <c r="D60" s="19">
        <v>490.44709840000002</v>
      </c>
      <c r="E60" s="23">
        <v>0.15697285499999999</v>
      </c>
      <c r="F60" s="23">
        <v>0.14234474899999999</v>
      </c>
      <c r="G60" s="17">
        <v>0.73627450999999999</v>
      </c>
      <c r="H60" s="17">
        <v>0.26372549000000001</v>
      </c>
      <c r="I60" s="17">
        <v>0.91801030400000005</v>
      </c>
      <c r="J60" s="17">
        <v>8.1900000000000001E-2</v>
      </c>
      <c r="K60" s="17">
        <v>5.5099999999999998E-5</v>
      </c>
    </row>
    <row r="61" spans="1:11" x14ac:dyDescent="0.45">
      <c r="A61" s="10" t="s">
        <v>9</v>
      </c>
      <c r="B61" s="20">
        <v>0.68</v>
      </c>
      <c r="C61" s="19">
        <v>6226</v>
      </c>
      <c r="D61" s="19">
        <v>507.32479499999999</v>
      </c>
      <c r="E61" s="23">
        <v>0.16084137700000001</v>
      </c>
      <c r="F61" s="23">
        <v>0.14508387</v>
      </c>
      <c r="G61" s="17">
        <v>0.738676518</v>
      </c>
      <c r="H61" s="17">
        <v>0.261323482</v>
      </c>
      <c r="I61" s="17">
        <v>0.92048116400000002</v>
      </c>
      <c r="J61" s="17">
        <v>7.9500000000000001E-2</v>
      </c>
      <c r="K61" s="17">
        <v>5.3199999999999999E-5</v>
      </c>
    </row>
    <row r="62" spans="1:11" x14ac:dyDescent="0.45">
      <c r="A62" s="10" t="s">
        <v>9</v>
      </c>
      <c r="B62" s="20">
        <v>0.69</v>
      </c>
      <c r="C62" s="19">
        <v>6331</v>
      </c>
      <c r="D62" s="19">
        <v>524.29744879999998</v>
      </c>
      <c r="E62" s="23">
        <v>0.162241842</v>
      </c>
      <c r="F62" s="23">
        <v>0.14647801399999999</v>
      </c>
      <c r="G62" s="17">
        <v>0.73479702999999996</v>
      </c>
      <c r="H62" s="17">
        <v>0.26520296999999998</v>
      </c>
      <c r="I62" s="17">
        <v>0.92185601299999997</v>
      </c>
      <c r="J62" s="17">
        <v>7.8100000000000003E-2</v>
      </c>
      <c r="K62" s="17">
        <v>5.2299999999999997E-5</v>
      </c>
    </row>
    <row r="63" spans="1:11" x14ac:dyDescent="0.45">
      <c r="A63" s="10" t="s">
        <v>9</v>
      </c>
      <c r="B63" s="20">
        <v>0.7</v>
      </c>
      <c r="C63" s="19">
        <v>6426</v>
      </c>
      <c r="D63" s="19">
        <v>540.13925329999995</v>
      </c>
      <c r="E63" s="23">
        <v>0.17033826399999999</v>
      </c>
      <c r="F63" s="23">
        <v>0.14944453599999999</v>
      </c>
      <c r="G63" s="17">
        <v>0.73622782399999998</v>
      </c>
      <c r="H63" s="17">
        <v>0.26377217600000002</v>
      </c>
      <c r="I63" s="17">
        <v>0.91711599799999999</v>
      </c>
      <c r="J63" s="17">
        <v>8.2799999999999999E-2</v>
      </c>
      <c r="K63" s="17">
        <v>5.1600000000000001E-5</v>
      </c>
    </row>
    <row r="64" spans="1:11" x14ac:dyDescent="0.45">
      <c r="A64" s="10" t="s">
        <v>9</v>
      </c>
      <c r="B64" s="20">
        <v>0.71</v>
      </c>
      <c r="C64" s="19">
        <v>6500</v>
      </c>
      <c r="D64" s="19">
        <v>552.93250999999998</v>
      </c>
      <c r="E64" s="23">
        <v>0.17288184700000001</v>
      </c>
      <c r="F64" s="23">
        <v>0.150617791</v>
      </c>
      <c r="G64" s="17">
        <v>0.73907692300000005</v>
      </c>
      <c r="H64" s="17">
        <v>0.260923077</v>
      </c>
      <c r="I64" s="17">
        <v>0.91921086799999996</v>
      </c>
      <c r="J64" s="17">
        <v>8.0699999999999994E-2</v>
      </c>
      <c r="K64" s="17">
        <v>5.0300000000000003E-5</v>
      </c>
    </row>
    <row r="65" spans="1:11" x14ac:dyDescent="0.45">
      <c r="A65" s="10" t="s">
        <v>9</v>
      </c>
      <c r="B65" s="20">
        <v>0.72</v>
      </c>
      <c r="C65" s="19">
        <v>6558</v>
      </c>
      <c r="D65" s="19">
        <v>562.97898310000005</v>
      </c>
      <c r="E65" s="23">
        <v>0.17491337700000001</v>
      </c>
      <c r="F65" s="23">
        <v>0.151994254</v>
      </c>
      <c r="G65" s="17">
        <v>0.73802988700000005</v>
      </c>
      <c r="H65" s="17">
        <v>0.261970113</v>
      </c>
      <c r="I65" s="17">
        <v>0.92067437200000002</v>
      </c>
      <c r="J65" s="17">
        <v>7.9299999999999995E-2</v>
      </c>
      <c r="K65" s="17">
        <v>4.9299999999999999E-5</v>
      </c>
    </row>
    <row r="66" spans="1:11" x14ac:dyDescent="0.45">
      <c r="A66" s="10" t="s">
        <v>9</v>
      </c>
      <c r="B66" s="20">
        <v>0.73</v>
      </c>
      <c r="C66" s="19">
        <v>6703</v>
      </c>
      <c r="D66" s="19">
        <v>588.67738099999997</v>
      </c>
      <c r="E66" s="23">
        <v>0.18152633900000001</v>
      </c>
      <c r="F66" s="23">
        <v>0.15597528099999999</v>
      </c>
      <c r="G66" s="17">
        <v>0.74071311399999995</v>
      </c>
      <c r="H66" s="17">
        <v>0.25928688599999999</v>
      </c>
      <c r="I66" s="17">
        <v>0.92400908400000004</v>
      </c>
      <c r="J66" s="17">
        <v>7.5899999999999995E-2</v>
      </c>
      <c r="K66" s="17">
        <v>4.7200000000000002E-5</v>
      </c>
    </row>
    <row r="67" spans="1:11" x14ac:dyDescent="0.45">
      <c r="A67" s="10" t="s">
        <v>9</v>
      </c>
      <c r="B67" s="20">
        <v>0.74</v>
      </c>
      <c r="C67" s="19">
        <v>6788</v>
      </c>
      <c r="D67" s="19">
        <v>604.79052369999999</v>
      </c>
      <c r="E67" s="23">
        <v>0.19657763</v>
      </c>
      <c r="F67" s="23">
        <v>0.15790690800000001</v>
      </c>
      <c r="G67" s="17">
        <v>0.74042427799999999</v>
      </c>
      <c r="H67" s="17">
        <v>0.25957572200000001</v>
      </c>
      <c r="I67" s="17">
        <v>0.92221299599999995</v>
      </c>
      <c r="J67" s="17">
        <v>7.7700000000000005E-2</v>
      </c>
      <c r="K67" s="17">
        <v>4.6600000000000001E-5</v>
      </c>
    </row>
    <row r="68" spans="1:11" x14ac:dyDescent="0.45">
      <c r="A68" s="10" t="s">
        <v>9</v>
      </c>
      <c r="B68" s="20">
        <v>0.75</v>
      </c>
      <c r="C68" s="19">
        <v>6880</v>
      </c>
      <c r="D68" s="19">
        <v>623.29485409999995</v>
      </c>
      <c r="E68" s="23">
        <v>0.20456691799999999</v>
      </c>
      <c r="F68" s="23">
        <v>0.159871759</v>
      </c>
      <c r="G68" s="17">
        <v>0.74084302300000004</v>
      </c>
      <c r="H68" s="17">
        <v>0.25915697700000001</v>
      </c>
      <c r="I68" s="17">
        <v>0.92296215299999995</v>
      </c>
      <c r="J68" s="17">
        <v>7.6999999999999999E-2</v>
      </c>
      <c r="K68" s="17">
        <v>4.5599999999999997E-5</v>
      </c>
    </row>
    <row r="69" spans="1:11" x14ac:dyDescent="0.45">
      <c r="A69" s="10" t="s">
        <v>9</v>
      </c>
      <c r="B69" s="20">
        <v>0.76</v>
      </c>
      <c r="C69" s="19">
        <v>6978</v>
      </c>
      <c r="D69" s="19">
        <v>643.60837149999998</v>
      </c>
      <c r="E69" s="23">
        <v>0.209448474</v>
      </c>
      <c r="F69" s="23">
        <v>0.16216298800000001</v>
      </c>
      <c r="G69" s="17">
        <v>0.74161650899999998</v>
      </c>
      <c r="H69" s="17">
        <v>0.25838349100000002</v>
      </c>
      <c r="I69" s="17">
        <v>0.92449210999999998</v>
      </c>
      <c r="J69" s="17">
        <v>7.5499999999999998E-2</v>
      </c>
      <c r="K69" s="17">
        <v>4.4700000000000002E-5</v>
      </c>
    </row>
    <row r="70" spans="1:11" x14ac:dyDescent="0.45">
      <c r="A70" s="10" t="s">
        <v>9</v>
      </c>
      <c r="B70" s="20">
        <v>0.77</v>
      </c>
      <c r="C70" s="19">
        <v>7027</v>
      </c>
      <c r="D70" s="19">
        <v>654.10685100000001</v>
      </c>
      <c r="E70" s="23">
        <v>0.21556936199999999</v>
      </c>
      <c r="F70" s="23">
        <v>0.16345683599999999</v>
      </c>
      <c r="G70" s="17">
        <v>0.73986053799999996</v>
      </c>
      <c r="H70" s="17">
        <v>0.26013946199999999</v>
      </c>
      <c r="I70" s="17">
        <v>0.924624899</v>
      </c>
      <c r="J70" s="17">
        <v>7.5300000000000006E-2</v>
      </c>
      <c r="K70" s="17">
        <v>4.4299999999999999E-5</v>
      </c>
    </row>
    <row r="71" spans="1:11" x14ac:dyDescent="0.45">
      <c r="A71" s="10" t="s">
        <v>9</v>
      </c>
      <c r="B71" s="20">
        <v>0.78</v>
      </c>
      <c r="C71" s="19">
        <v>7090</v>
      </c>
      <c r="D71" s="19">
        <v>667.81366030000004</v>
      </c>
      <c r="E71" s="23">
        <v>0.2197277</v>
      </c>
      <c r="F71" s="23">
        <v>0.165223431</v>
      </c>
      <c r="G71" s="17">
        <v>0.74203103000000004</v>
      </c>
      <c r="H71" s="17">
        <v>0.25796897000000002</v>
      </c>
      <c r="I71" s="17">
        <v>0.92500871900000003</v>
      </c>
      <c r="J71" s="17">
        <v>7.4947368E-2</v>
      </c>
      <c r="K71" s="17">
        <v>4.3900000000000003E-5</v>
      </c>
    </row>
    <row r="72" spans="1:11" x14ac:dyDescent="0.45">
      <c r="A72" s="10" t="s">
        <v>9</v>
      </c>
      <c r="B72" s="20">
        <v>0.79</v>
      </c>
      <c r="C72" s="19">
        <v>7229</v>
      </c>
      <c r="D72" s="19">
        <v>698.84027000000003</v>
      </c>
      <c r="E72" s="23">
        <v>0.22842530899999999</v>
      </c>
      <c r="F72" s="23">
        <v>0.17408673</v>
      </c>
      <c r="G72" s="17">
        <v>0.74118135299999999</v>
      </c>
      <c r="H72" s="17">
        <v>0.25881864700000001</v>
      </c>
      <c r="I72" s="17">
        <v>0.92632132499999997</v>
      </c>
      <c r="J72" s="17">
        <v>7.3599999999999999E-2</v>
      </c>
      <c r="K72" s="17">
        <v>4.2400000000000001E-5</v>
      </c>
    </row>
    <row r="73" spans="1:11" x14ac:dyDescent="0.45">
      <c r="A73" s="10" t="s">
        <v>9</v>
      </c>
      <c r="B73" s="20">
        <v>0.80100000000000005</v>
      </c>
      <c r="C73" s="19">
        <v>7318</v>
      </c>
      <c r="D73" s="19">
        <v>719.3319722</v>
      </c>
      <c r="E73" s="23">
        <v>0.230243845</v>
      </c>
      <c r="F73" s="23">
        <v>0.17546286699999999</v>
      </c>
      <c r="G73" s="17">
        <v>0.74063951900000002</v>
      </c>
      <c r="H73" s="17">
        <v>0.25936048099999998</v>
      </c>
      <c r="I73" s="17">
        <v>0.92880201900000003</v>
      </c>
      <c r="J73" s="17">
        <v>7.1199999999999999E-2</v>
      </c>
      <c r="K73" s="17">
        <v>4.1E-5</v>
      </c>
    </row>
    <row r="74" spans="1:11" x14ac:dyDescent="0.45">
      <c r="A74" s="10" t="s">
        <v>9</v>
      </c>
      <c r="B74" s="20">
        <v>0.80200000000000005</v>
      </c>
      <c r="C74" s="19">
        <v>7322</v>
      </c>
      <c r="D74" s="19">
        <v>720.2576861</v>
      </c>
      <c r="E74" s="23">
        <v>0.23149436300000001</v>
      </c>
      <c r="F74" s="23">
        <v>0.17820672200000001</v>
      </c>
      <c r="G74" s="17">
        <v>0.74064463300000005</v>
      </c>
      <c r="H74" s="17">
        <v>0.259355367</v>
      </c>
      <c r="I74" s="17">
        <v>0.928877077</v>
      </c>
      <c r="J74" s="17">
        <v>7.1099999999999997E-2</v>
      </c>
      <c r="K74" s="17">
        <v>4.0899999999999998E-5</v>
      </c>
    </row>
    <row r="75" spans="1:11" x14ac:dyDescent="0.45">
      <c r="A75" s="10" t="s">
        <v>9</v>
      </c>
      <c r="B75" s="20">
        <v>0.80400000000000005</v>
      </c>
      <c r="C75" s="19">
        <v>7341</v>
      </c>
      <c r="D75" s="19">
        <v>724.66727119999996</v>
      </c>
      <c r="E75" s="23">
        <v>0.23363146100000001</v>
      </c>
      <c r="F75" s="23">
        <v>0.17854361299999999</v>
      </c>
      <c r="G75" s="17">
        <v>0.73995368500000003</v>
      </c>
      <c r="H75" s="17">
        <v>0.26004631499999997</v>
      </c>
      <c r="I75" s="17">
        <v>0.92900559000000005</v>
      </c>
      <c r="J75" s="17">
        <v>7.0999999999999994E-2</v>
      </c>
      <c r="K75" s="17">
        <v>4.0800000000000002E-5</v>
      </c>
    </row>
    <row r="76" spans="1:11" x14ac:dyDescent="0.45">
      <c r="A76" s="10" t="s">
        <v>9</v>
      </c>
      <c r="B76" s="20">
        <v>0.80500000000000005</v>
      </c>
      <c r="C76" s="19">
        <v>7352</v>
      </c>
      <c r="D76" s="19">
        <v>727.25777849999997</v>
      </c>
      <c r="E76" s="23">
        <v>0.23550067199999999</v>
      </c>
      <c r="F76" s="23">
        <v>0.179140938</v>
      </c>
      <c r="G76" s="17">
        <v>0.74034276399999999</v>
      </c>
      <c r="H76" s="17">
        <v>0.25965723600000001</v>
      </c>
      <c r="I76" s="17">
        <v>0.929323809</v>
      </c>
      <c r="J76" s="17">
        <v>7.0599999999999996E-2</v>
      </c>
      <c r="K76" s="17">
        <v>4.07E-5</v>
      </c>
    </row>
    <row r="77" spans="1:11" x14ac:dyDescent="0.45">
      <c r="A77" s="10" t="s">
        <v>9</v>
      </c>
      <c r="B77" s="20">
        <v>0.80700000000000005</v>
      </c>
      <c r="C77" s="19">
        <v>7370</v>
      </c>
      <c r="D77" s="19">
        <v>731.49796230000004</v>
      </c>
      <c r="E77" s="23">
        <v>0.23556576400000001</v>
      </c>
      <c r="F77" s="23">
        <v>0.179476412</v>
      </c>
      <c r="G77" s="17">
        <v>0.74029850699999999</v>
      </c>
      <c r="H77" s="17">
        <v>0.25970149300000001</v>
      </c>
      <c r="I77" s="17">
        <v>0.92951018699999999</v>
      </c>
      <c r="J77" s="17">
        <v>7.0400000000000004E-2</v>
      </c>
      <c r="K77" s="17">
        <v>4.0599999999999998E-5</v>
      </c>
    </row>
    <row r="78" spans="1:11" x14ac:dyDescent="0.45">
      <c r="A78" s="10" t="s">
        <v>9</v>
      </c>
      <c r="B78" s="20">
        <v>0.80800000000000005</v>
      </c>
      <c r="C78" s="19">
        <v>7378</v>
      </c>
      <c r="D78" s="19">
        <v>733.3917768</v>
      </c>
      <c r="E78" s="23">
        <v>0.237779665</v>
      </c>
      <c r="F78" s="23">
        <v>0.18001746699999999</v>
      </c>
      <c r="G78" s="17">
        <v>0.74058010299999999</v>
      </c>
      <c r="H78" s="17">
        <v>0.25941989700000001</v>
      </c>
      <c r="I78" s="17">
        <v>0.92948106200000002</v>
      </c>
      <c r="J78" s="17">
        <v>7.0499999999999993E-2</v>
      </c>
      <c r="K78" s="17">
        <v>4.0500000000000002E-5</v>
      </c>
    </row>
    <row r="79" spans="1:11" x14ac:dyDescent="0.45">
      <c r="A79" s="10" t="s">
        <v>9</v>
      </c>
      <c r="B79" s="20">
        <v>0.81</v>
      </c>
      <c r="C79" s="19">
        <v>7397</v>
      </c>
      <c r="D79" s="19">
        <v>737.95082779999996</v>
      </c>
      <c r="E79" s="23">
        <v>0.23995005699999999</v>
      </c>
      <c r="F79" s="23">
        <v>0.18025955599999999</v>
      </c>
      <c r="G79" s="17">
        <v>0.74002974200000005</v>
      </c>
      <c r="H79" s="17">
        <v>0.25997025800000001</v>
      </c>
      <c r="I79" s="17">
        <v>0.92958468100000002</v>
      </c>
      <c r="J79" s="17">
        <v>7.0400000000000004E-2</v>
      </c>
      <c r="K79" s="17">
        <v>4.0399999999999999E-5</v>
      </c>
    </row>
    <row r="80" spans="1:11" x14ac:dyDescent="0.45">
      <c r="A80" s="10" t="s">
        <v>9</v>
      </c>
      <c r="B80" s="20">
        <v>0.81100000000000005</v>
      </c>
      <c r="C80" s="19">
        <v>7409</v>
      </c>
      <c r="D80" s="19">
        <v>740.88605170000005</v>
      </c>
      <c r="E80" s="23">
        <v>0.24816982200000001</v>
      </c>
      <c r="F80" s="23">
        <v>0.180858668</v>
      </c>
      <c r="G80" s="17">
        <v>0.74045080299999999</v>
      </c>
      <c r="H80" s="17">
        <v>0.25954919700000001</v>
      </c>
      <c r="I80" s="17">
        <v>0.92889031399999999</v>
      </c>
      <c r="J80" s="17">
        <v>7.1099999999999997E-2</v>
      </c>
      <c r="K80" s="17">
        <v>4.0399999999999999E-5</v>
      </c>
    </row>
    <row r="81" spans="1:11" x14ac:dyDescent="0.45">
      <c r="A81" s="10" t="s">
        <v>9</v>
      </c>
      <c r="B81" s="20">
        <v>0.81200000000000006</v>
      </c>
      <c r="C81" s="19">
        <v>7413</v>
      </c>
      <c r="D81" s="19">
        <v>741.89397610000003</v>
      </c>
      <c r="E81" s="23">
        <v>0.25198109699999999</v>
      </c>
      <c r="F81" s="23">
        <v>0.18126020100000001</v>
      </c>
      <c r="G81" s="17">
        <v>0.74045595600000003</v>
      </c>
      <c r="H81" s="17">
        <v>0.25954404399999997</v>
      </c>
      <c r="I81" s="17">
        <v>0.92892012000000002</v>
      </c>
      <c r="J81" s="17">
        <v>7.0999999999999994E-2</v>
      </c>
      <c r="K81" s="17">
        <v>4.0399999999999999E-5</v>
      </c>
    </row>
    <row r="82" spans="1:11" x14ac:dyDescent="0.45">
      <c r="A82" s="10" t="s">
        <v>9</v>
      </c>
      <c r="B82" s="20">
        <v>0.81699999999999995</v>
      </c>
      <c r="C82" s="19">
        <v>7462</v>
      </c>
      <c r="D82" s="19">
        <v>754.25691359999996</v>
      </c>
      <c r="E82" s="23">
        <v>0.25291461599999998</v>
      </c>
      <c r="F82" s="23">
        <v>0.18235515299999999</v>
      </c>
      <c r="G82" s="17">
        <v>0.73974805700000001</v>
      </c>
      <c r="H82" s="17">
        <v>0.26025194299999999</v>
      </c>
      <c r="I82" s="17">
        <v>0.92963867700000002</v>
      </c>
      <c r="J82" s="17">
        <v>7.0300000000000001E-2</v>
      </c>
      <c r="K82" s="17">
        <v>3.9900000000000001E-5</v>
      </c>
    </row>
    <row r="83" spans="1:11" x14ac:dyDescent="0.45">
      <c r="A83" s="10" t="s">
        <v>9</v>
      </c>
      <c r="B83" s="20">
        <v>0.81799999999999995</v>
      </c>
      <c r="C83" s="19">
        <v>7466</v>
      </c>
      <c r="D83" s="19">
        <v>755.26909250000006</v>
      </c>
      <c r="E83" s="23">
        <v>0.25304473999999999</v>
      </c>
      <c r="F83" s="23">
        <v>0.18416102000000001</v>
      </c>
      <c r="G83" s="17">
        <v>0.73975354900000001</v>
      </c>
      <c r="H83" s="17">
        <v>0.26024645099999999</v>
      </c>
      <c r="I83" s="17">
        <v>0.92948120700000003</v>
      </c>
      <c r="J83" s="17">
        <v>7.0499999999999993E-2</v>
      </c>
      <c r="K83" s="17">
        <v>3.9900000000000001E-5</v>
      </c>
    </row>
    <row r="84" spans="1:11" x14ac:dyDescent="0.45">
      <c r="A84" s="10" t="s">
        <v>9</v>
      </c>
      <c r="B84" s="20">
        <v>0.81899999999999995</v>
      </c>
      <c r="C84" s="19">
        <v>7476</v>
      </c>
      <c r="D84" s="19">
        <v>757.81022029999997</v>
      </c>
      <c r="E84" s="23">
        <v>0.25411277799999998</v>
      </c>
      <c r="F84" s="23">
        <v>0.184305886</v>
      </c>
      <c r="G84" s="17">
        <v>0.74010165900000002</v>
      </c>
      <c r="H84" s="17">
        <v>0.25989834099999998</v>
      </c>
      <c r="I84" s="17">
        <v>0.92981175800000004</v>
      </c>
      <c r="J84" s="17">
        <v>7.0099999999999996E-2</v>
      </c>
      <c r="K84" s="17">
        <v>3.9700000000000003E-5</v>
      </c>
    </row>
    <row r="85" spans="1:11" x14ac:dyDescent="0.45">
      <c r="A85" s="10" t="s">
        <v>9</v>
      </c>
      <c r="B85" s="20">
        <v>0.82099999999999995</v>
      </c>
      <c r="C85" s="19">
        <v>7498</v>
      </c>
      <c r="D85" s="19">
        <v>763.42686990000004</v>
      </c>
      <c r="E85" s="23">
        <v>0.25530225600000001</v>
      </c>
      <c r="F85" s="23">
        <v>0.18467098400000001</v>
      </c>
      <c r="G85" s="17">
        <v>0.74086423000000001</v>
      </c>
      <c r="H85" s="17">
        <v>0.25913576999999999</v>
      </c>
      <c r="I85" s="17">
        <v>0.93053149400000001</v>
      </c>
      <c r="J85" s="17">
        <v>6.9400000000000003E-2</v>
      </c>
      <c r="K85" s="17">
        <v>3.93E-5</v>
      </c>
    </row>
    <row r="86" spans="1:11" x14ac:dyDescent="0.45">
      <c r="A86" s="10" t="s">
        <v>9</v>
      </c>
      <c r="B86" s="20">
        <v>0.82399999999999995</v>
      </c>
      <c r="C86" s="19">
        <v>7522</v>
      </c>
      <c r="D86" s="19">
        <v>769.57669989999999</v>
      </c>
      <c r="E86" s="23">
        <v>0.25624291500000002</v>
      </c>
      <c r="F86" s="23">
        <v>0.18547444299999999</v>
      </c>
      <c r="G86" s="17">
        <v>0.73889922900000005</v>
      </c>
      <c r="H86" s="17">
        <v>0.26110077100000001</v>
      </c>
      <c r="I86" s="17">
        <v>0.93064137700000005</v>
      </c>
      <c r="J86" s="17">
        <v>6.93E-2</v>
      </c>
      <c r="K86" s="17">
        <v>3.93E-5</v>
      </c>
    </row>
    <row r="87" spans="1:11" x14ac:dyDescent="0.45">
      <c r="A87" s="10" t="s">
        <v>9</v>
      </c>
      <c r="B87" s="20">
        <v>0.82499999999999996</v>
      </c>
      <c r="C87" s="19">
        <v>7536</v>
      </c>
      <c r="D87" s="19">
        <v>773.16780349999999</v>
      </c>
      <c r="E87" s="23">
        <v>0.256507402</v>
      </c>
      <c r="F87" s="23">
        <v>0.18634187999999999</v>
      </c>
      <c r="G87" s="17">
        <v>0.73938428899999997</v>
      </c>
      <c r="H87" s="17">
        <v>0.26061571100000003</v>
      </c>
      <c r="I87" s="17">
        <v>0.93079476400000005</v>
      </c>
      <c r="J87" s="17">
        <v>6.9199999999999998E-2</v>
      </c>
      <c r="K87" s="17">
        <v>3.9199999999999997E-5</v>
      </c>
    </row>
    <row r="88" spans="1:11" x14ac:dyDescent="0.45">
      <c r="A88" s="10" t="s">
        <v>9</v>
      </c>
      <c r="B88" s="20">
        <v>0.82599999999999996</v>
      </c>
      <c r="C88" s="19">
        <v>7545</v>
      </c>
      <c r="D88" s="19">
        <v>775.49052800000004</v>
      </c>
      <c r="E88" s="23">
        <v>0.25956107899999997</v>
      </c>
      <c r="F88" s="23">
        <v>0.186840013</v>
      </c>
      <c r="G88" s="17">
        <v>0.73969516199999996</v>
      </c>
      <c r="H88" s="17">
        <v>0.26030483799999998</v>
      </c>
      <c r="I88" s="17">
        <v>0.93037166500000001</v>
      </c>
      <c r="J88" s="17">
        <v>6.9599999999999995E-2</v>
      </c>
      <c r="K88" s="17">
        <v>3.9100000000000002E-5</v>
      </c>
    </row>
    <row r="89" spans="1:11" x14ac:dyDescent="0.45">
      <c r="A89" s="10" t="s">
        <v>9</v>
      </c>
      <c r="B89" s="20">
        <v>0.82699999999999996</v>
      </c>
      <c r="C89" s="19">
        <v>7551</v>
      </c>
      <c r="D89" s="19">
        <v>777.05531470000005</v>
      </c>
      <c r="E89" s="23">
        <v>0.26087143299999999</v>
      </c>
      <c r="F89" s="23">
        <v>0.18716367</v>
      </c>
      <c r="G89" s="17">
        <v>0.73990199999999995</v>
      </c>
      <c r="H89" s="17">
        <v>0.260098</v>
      </c>
      <c r="I89" s="17">
        <v>0.93009113300000001</v>
      </c>
      <c r="J89" s="17">
        <v>6.9900000000000004E-2</v>
      </c>
      <c r="K89" s="17">
        <v>3.9100000000000002E-5</v>
      </c>
    </row>
    <row r="90" spans="1:11" x14ac:dyDescent="0.45">
      <c r="A90" s="10" t="s">
        <v>9</v>
      </c>
      <c r="B90" s="20">
        <v>0.82799999999999996</v>
      </c>
      <c r="C90" s="19">
        <v>7561</v>
      </c>
      <c r="D90" s="19">
        <v>779.66648099999998</v>
      </c>
      <c r="E90" s="23">
        <v>0.26111663000000002</v>
      </c>
      <c r="F90" s="23">
        <v>0.18738601699999999</v>
      </c>
      <c r="G90" s="17">
        <v>0.73918793800000004</v>
      </c>
      <c r="H90" s="17">
        <v>0.26081206200000001</v>
      </c>
      <c r="I90" s="17">
        <v>0.93019474899999999</v>
      </c>
      <c r="J90" s="17">
        <v>6.9800000000000001E-2</v>
      </c>
      <c r="K90" s="17">
        <v>3.9100000000000002E-5</v>
      </c>
    </row>
    <row r="91" spans="1:11" x14ac:dyDescent="0.45">
      <c r="A91" s="10" t="s">
        <v>9</v>
      </c>
      <c r="B91" s="20">
        <v>0.83099999999999996</v>
      </c>
      <c r="C91" s="19">
        <v>7590</v>
      </c>
      <c r="D91" s="19">
        <v>787.24219970000001</v>
      </c>
      <c r="E91" s="23">
        <v>0.262762575</v>
      </c>
      <c r="F91" s="23">
        <v>0.187755224</v>
      </c>
      <c r="G91" s="17">
        <v>0.74005270099999998</v>
      </c>
      <c r="H91" s="17">
        <v>0.25994729900000002</v>
      </c>
      <c r="I91" s="17">
        <v>0.93049522200000001</v>
      </c>
      <c r="J91" s="17">
        <v>6.9500000000000006E-2</v>
      </c>
      <c r="K91" s="17">
        <v>3.8899999999999997E-5</v>
      </c>
    </row>
    <row r="92" spans="1:11" x14ac:dyDescent="0.45">
      <c r="A92" s="10" t="s">
        <v>9</v>
      </c>
      <c r="B92" s="20">
        <v>0.83199999999999996</v>
      </c>
      <c r="C92" s="19">
        <v>7601</v>
      </c>
      <c r="D92" s="19">
        <v>790.15196730000002</v>
      </c>
      <c r="E92" s="23">
        <v>0.26574531200000001</v>
      </c>
      <c r="F92" s="23">
        <v>0.18880696</v>
      </c>
      <c r="G92" s="17">
        <v>0.74042889099999998</v>
      </c>
      <c r="H92" s="17">
        <v>0.25957110900000002</v>
      </c>
      <c r="I92" s="17">
        <v>0.93058191300000004</v>
      </c>
      <c r="J92" s="17">
        <v>6.9400000000000003E-2</v>
      </c>
      <c r="K92" s="17">
        <v>3.8800000000000001E-5</v>
      </c>
    </row>
    <row r="93" spans="1:11" x14ac:dyDescent="0.45">
      <c r="A93" s="10" t="s">
        <v>9</v>
      </c>
      <c r="B93" s="20">
        <v>0.83299999999999996</v>
      </c>
      <c r="C93" s="19">
        <v>7610</v>
      </c>
      <c r="D93" s="19">
        <v>792.58365619999995</v>
      </c>
      <c r="E93" s="23">
        <v>0.27027876299999998</v>
      </c>
      <c r="F93" s="23">
        <v>0.189215842</v>
      </c>
      <c r="G93" s="17">
        <v>0.74034165600000001</v>
      </c>
      <c r="H93" s="17">
        <v>0.25965834399999999</v>
      </c>
      <c r="I93" s="17">
        <v>0.93070172699999998</v>
      </c>
      <c r="J93" s="17">
        <v>6.93E-2</v>
      </c>
      <c r="K93" s="17">
        <v>3.8800000000000001E-5</v>
      </c>
    </row>
    <row r="94" spans="1:11" x14ac:dyDescent="0.45">
      <c r="A94" s="10" t="s">
        <v>9</v>
      </c>
      <c r="B94" s="20">
        <v>0.83399999999999996</v>
      </c>
      <c r="C94" s="19">
        <v>7616</v>
      </c>
      <c r="D94" s="19">
        <v>794.20743489999995</v>
      </c>
      <c r="E94" s="23">
        <v>0.27071923599999997</v>
      </c>
      <c r="F94" s="23">
        <v>0.18957202300000001</v>
      </c>
      <c r="G94" s="17">
        <v>0.74054621799999998</v>
      </c>
      <c r="H94" s="17">
        <v>0.25945378200000002</v>
      </c>
      <c r="I94" s="17">
        <v>0.93047496100000004</v>
      </c>
      <c r="J94" s="17">
        <v>6.9500000000000006E-2</v>
      </c>
      <c r="K94" s="17">
        <v>3.8800000000000001E-5</v>
      </c>
    </row>
    <row r="95" spans="1:11" x14ac:dyDescent="0.45">
      <c r="A95" s="10" t="s">
        <v>9</v>
      </c>
      <c r="B95" s="20">
        <v>0.83499999999999996</v>
      </c>
      <c r="C95" s="19">
        <v>7627</v>
      </c>
      <c r="D95" s="19">
        <v>797.21793760000003</v>
      </c>
      <c r="E95" s="23">
        <v>0.27542254300000002</v>
      </c>
      <c r="F95" s="23">
        <v>0.18980903399999999</v>
      </c>
      <c r="G95" s="17">
        <v>0.74092041399999997</v>
      </c>
      <c r="H95" s="17">
        <v>0.25907958599999997</v>
      </c>
      <c r="I95" s="17">
        <v>0.93056433599999999</v>
      </c>
      <c r="J95" s="17">
        <v>6.9400000000000003E-2</v>
      </c>
      <c r="K95" s="17">
        <v>3.8699999999999999E-5</v>
      </c>
    </row>
    <row r="96" spans="1:11" x14ac:dyDescent="0.45">
      <c r="A96" s="10" t="s">
        <v>9</v>
      </c>
      <c r="B96" s="20">
        <v>0.83599999999999997</v>
      </c>
      <c r="C96" s="19">
        <v>7633</v>
      </c>
      <c r="D96" s="19">
        <v>798.88830170000006</v>
      </c>
      <c r="E96" s="23">
        <v>0.27839401400000002</v>
      </c>
      <c r="F96" s="23">
        <v>0.19025624799999999</v>
      </c>
      <c r="G96" s="17">
        <v>0.741124067</v>
      </c>
      <c r="H96" s="17">
        <v>0.258875933</v>
      </c>
      <c r="I96" s="17">
        <v>0.93034220599999995</v>
      </c>
      <c r="J96" s="17">
        <v>6.9599999999999995E-2</v>
      </c>
      <c r="K96" s="17">
        <v>3.8699999999999999E-5</v>
      </c>
    </row>
    <row r="97" spans="1:11" x14ac:dyDescent="0.45">
      <c r="A97" s="10" t="s">
        <v>9</v>
      </c>
      <c r="B97" s="20">
        <v>0.84799999999999998</v>
      </c>
      <c r="C97" s="19">
        <v>7745</v>
      </c>
      <c r="D97" s="19">
        <v>830.14840340000001</v>
      </c>
      <c r="E97" s="23">
        <v>0.27910805100000002</v>
      </c>
      <c r="F97" s="23">
        <v>0.19051184299999999</v>
      </c>
      <c r="G97" s="17">
        <v>0.735700452</v>
      </c>
      <c r="H97" s="17">
        <v>0.264299548</v>
      </c>
      <c r="I97" s="17">
        <v>0.93331979399999998</v>
      </c>
      <c r="J97" s="17">
        <v>6.6600000000000006E-2</v>
      </c>
      <c r="K97" s="17">
        <v>3.6999999999999998E-5</v>
      </c>
    </row>
    <row r="98" spans="1:11" x14ac:dyDescent="0.45">
      <c r="A98" s="10" t="s">
        <v>9</v>
      </c>
      <c r="B98" s="20">
        <v>0.84899999999999998</v>
      </c>
      <c r="C98" s="19">
        <v>7756</v>
      </c>
      <c r="D98" s="19">
        <v>833.24239309999996</v>
      </c>
      <c r="E98" s="23">
        <v>0.28362632500000001</v>
      </c>
      <c r="F98" s="23">
        <v>0.19506148800000001</v>
      </c>
      <c r="G98" s="17">
        <v>0.73581743200000005</v>
      </c>
      <c r="H98" s="17">
        <v>0.26418256800000001</v>
      </c>
      <c r="I98" s="17">
        <v>0.93344637600000002</v>
      </c>
      <c r="J98" s="17">
        <v>6.6500000000000004E-2</v>
      </c>
      <c r="K98" s="17">
        <v>3.6999999999999998E-5</v>
      </c>
    </row>
    <row r="99" spans="1:11" x14ac:dyDescent="0.45">
      <c r="A99" s="10" t="s">
        <v>9</v>
      </c>
      <c r="B99" s="20">
        <v>0.85</v>
      </c>
      <c r="C99" s="19">
        <v>7763</v>
      </c>
      <c r="D99" s="19">
        <v>835.23106770000004</v>
      </c>
      <c r="E99" s="23">
        <v>0.28409637399999998</v>
      </c>
      <c r="F99" s="23">
        <v>0.195494113</v>
      </c>
      <c r="G99" s="17">
        <v>0.73605564899999998</v>
      </c>
      <c r="H99" s="17">
        <v>0.26394435100000002</v>
      </c>
      <c r="I99" s="17">
        <v>0.93285535200000003</v>
      </c>
      <c r="J99" s="17">
        <v>6.7100000000000007E-2</v>
      </c>
      <c r="K99" s="17">
        <v>3.6900000000000002E-5</v>
      </c>
    </row>
    <row r="100" spans="1:11" x14ac:dyDescent="0.45">
      <c r="A100" s="10" t="s">
        <v>9</v>
      </c>
      <c r="B100" s="20">
        <v>0.85199999999999998</v>
      </c>
      <c r="C100" s="19">
        <v>7777</v>
      </c>
      <c r="D100" s="19">
        <v>839.2088205</v>
      </c>
      <c r="E100" s="23">
        <v>0.28412519899999999</v>
      </c>
      <c r="F100" s="23">
        <v>0.19577615700000001</v>
      </c>
      <c r="G100" s="17">
        <v>0.73627362699999999</v>
      </c>
      <c r="H100" s="17">
        <v>0.26372637300000001</v>
      </c>
      <c r="I100" s="17">
        <v>0.93310244099999995</v>
      </c>
      <c r="J100" s="17">
        <v>6.6900000000000001E-2</v>
      </c>
      <c r="K100" s="17">
        <v>3.68E-5</v>
      </c>
    </row>
    <row r="101" spans="1:11" x14ac:dyDescent="0.45">
      <c r="A101" s="10" t="s">
        <v>9</v>
      </c>
      <c r="B101" s="20">
        <v>0.85499999999999998</v>
      </c>
      <c r="C101" s="19">
        <v>7810</v>
      </c>
      <c r="D101" s="19">
        <v>848.62146789999997</v>
      </c>
      <c r="E101" s="23">
        <v>0.28523174000000001</v>
      </c>
      <c r="F101" s="23">
        <v>0.196335076</v>
      </c>
      <c r="G101" s="17">
        <v>0.73738796399999995</v>
      </c>
      <c r="H101" s="17">
        <v>0.26261203599999999</v>
      </c>
      <c r="I101" s="17">
        <v>0.933588046</v>
      </c>
      <c r="J101" s="17">
        <v>6.6400000000000001E-2</v>
      </c>
      <c r="K101" s="17">
        <v>3.65E-5</v>
      </c>
    </row>
    <row r="102" spans="1:11" x14ac:dyDescent="0.45">
      <c r="A102" s="10" t="s">
        <v>9</v>
      </c>
      <c r="B102" s="20">
        <v>0.85599999999999998</v>
      </c>
      <c r="C102" s="19">
        <v>7813</v>
      </c>
      <c r="D102" s="19">
        <v>849.48348820000001</v>
      </c>
      <c r="E102" s="23">
        <v>0.289887226</v>
      </c>
      <c r="F102" s="23">
        <v>0.19764121500000001</v>
      </c>
      <c r="G102" s="17">
        <v>0.73748880100000003</v>
      </c>
      <c r="H102" s="17">
        <v>0.26251119899999997</v>
      </c>
      <c r="I102" s="17">
        <v>0.93363996199999999</v>
      </c>
      <c r="J102" s="17">
        <v>6.6299999999999998E-2</v>
      </c>
      <c r="K102" s="17">
        <v>3.65E-5</v>
      </c>
    </row>
    <row r="103" spans="1:11" x14ac:dyDescent="0.45">
      <c r="A103" s="10" t="s">
        <v>9</v>
      </c>
      <c r="B103" s="20">
        <v>0.85699999999999998</v>
      </c>
      <c r="C103" s="19">
        <v>7829</v>
      </c>
      <c r="D103" s="19">
        <v>854.12689460000001</v>
      </c>
      <c r="E103" s="23">
        <v>0.29023824999999998</v>
      </c>
      <c r="F103" s="23">
        <v>0.19776086700000001</v>
      </c>
      <c r="G103" s="17">
        <v>0.73776982999999996</v>
      </c>
      <c r="H103" s="17">
        <v>0.26223016999999998</v>
      </c>
      <c r="I103" s="17">
        <v>0.933925318</v>
      </c>
      <c r="J103" s="17">
        <v>6.6000000000000003E-2</v>
      </c>
      <c r="K103" s="17">
        <v>3.6399999999999997E-5</v>
      </c>
    </row>
    <row r="104" spans="1:11" x14ac:dyDescent="0.45">
      <c r="A104" s="10" t="s">
        <v>9</v>
      </c>
      <c r="B104" s="20">
        <v>0.85899999999999999</v>
      </c>
      <c r="C104" s="19">
        <v>7845</v>
      </c>
      <c r="D104" s="19">
        <v>858.78576650000002</v>
      </c>
      <c r="E104" s="23">
        <v>0.29117949399999998</v>
      </c>
      <c r="F104" s="23">
        <v>0.19841395000000001</v>
      </c>
      <c r="G104" s="17">
        <v>0.73830465300000003</v>
      </c>
      <c r="H104" s="17">
        <v>0.26169534700000002</v>
      </c>
      <c r="I104" s="17">
        <v>0.93410612599999998</v>
      </c>
      <c r="J104" s="17">
        <v>6.59E-2</v>
      </c>
      <c r="K104" s="17">
        <v>3.6300000000000001E-5</v>
      </c>
    </row>
    <row r="105" spans="1:11" x14ac:dyDescent="0.45">
      <c r="A105" s="10" t="s">
        <v>9</v>
      </c>
      <c r="B105" s="20">
        <v>0.86</v>
      </c>
      <c r="C105" s="19">
        <v>7856</v>
      </c>
      <c r="D105" s="19">
        <v>862.01741319999996</v>
      </c>
      <c r="E105" s="23">
        <v>0.29509440300000001</v>
      </c>
      <c r="F105" s="23">
        <v>0.19906465100000001</v>
      </c>
      <c r="G105" s="17">
        <v>0.73854378799999998</v>
      </c>
      <c r="H105" s="17">
        <v>0.26145621200000002</v>
      </c>
      <c r="I105" s="17">
        <v>0.93421019400000005</v>
      </c>
      <c r="J105" s="17">
        <v>6.5799999999999997E-2</v>
      </c>
      <c r="K105" s="17">
        <v>3.6199999999999999E-5</v>
      </c>
    </row>
    <row r="106" spans="1:11" x14ac:dyDescent="0.45">
      <c r="A106" s="10" t="s">
        <v>9</v>
      </c>
      <c r="B106" s="20">
        <v>0.86299999999999999</v>
      </c>
      <c r="C106" s="19">
        <v>7881</v>
      </c>
      <c r="D106" s="19">
        <v>869.4174951</v>
      </c>
      <c r="E106" s="23">
        <v>0.29600327799999998</v>
      </c>
      <c r="F106" s="23">
        <v>0.20721421000000001</v>
      </c>
      <c r="G106" s="17">
        <v>0.73911940099999995</v>
      </c>
      <c r="H106" s="17">
        <v>0.26088059899999999</v>
      </c>
      <c r="I106" s="17">
        <v>0.932151332</v>
      </c>
      <c r="J106" s="17">
        <v>6.7799999999999999E-2</v>
      </c>
      <c r="K106" s="17">
        <v>3.6100000000000003E-5</v>
      </c>
    </row>
    <row r="107" spans="1:11" x14ac:dyDescent="0.45">
      <c r="A107" s="10" t="s">
        <v>9</v>
      </c>
      <c r="B107" s="20">
        <v>0.86599999999999999</v>
      </c>
      <c r="C107" s="19">
        <v>7911</v>
      </c>
      <c r="D107" s="19">
        <v>878.30675210000004</v>
      </c>
      <c r="E107" s="23">
        <v>0.29630856500000002</v>
      </c>
      <c r="F107" s="23">
        <v>0.20832853100000001</v>
      </c>
      <c r="G107" s="17">
        <v>0.73960308399999997</v>
      </c>
      <c r="H107" s="17">
        <v>0.26039691599999998</v>
      </c>
      <c r="I107" s="17">
        <v>0.93276163000000001</v>
      </c>
      <c r="J107" s="17">
        <v>6.7199999999999996E-2</v>
      </c>
      <c r="K107" s="17">
        <v>3.5800000000000003E-5</v>
      </c>
    </row>
    <row r="108" spans="1:11" x14ac:dyDescent="0.45">
      <c r="A108" s="10" t="s">
        <v>9</v>
      </c>
      <c r="B108" s="20">
        <v>0.86899999999999999</v>
      </c>
      <c r="C108" s="19">
        <v>7937</v>
      </c>
      <c r="D108" s="19">
        <v>886.13493500000004</v>
      </c>
      <c r="E108" s="23">
        <v>0.30108395900000001</v>
      </c>
      <c r="F108" s="23">
        <v>0.209633872</v>
      </c>
      <c r="G108" s="17">
        <v>0.73995212300000002</v>
      </c>
      <c r="H108" s="17">
        <v>0.26004787699999998</v>
      </c>
      <c r="I108" s="17">
        <v>0.93317269999999997</v>
      </c>
      <c r="J108" s="17">
        <v>6.6799999999999998E-2</v>
      </c>
      <c r="K108" s="17">
        <v>3.5599999999999998E-5</v>
      </c>
    </row>
    <row r="109" spans="1:11" x14ac:dyDescent="0.45">
      <c r="A109" s="10" t="s">
        <v>9</v>
      </c>
      <c r="B109" s="20">
        <v>0.871</v>
      </c>
      <c r="C109" s="19">
        <v>7953</v>
      </c>
      <c r="D109" s="19">
        <v>890.96075020000001</v>
      </c>
      <c r="E109" s="23">
        <v>0.30161344400000001</v>
      </c>
      <c r="F109" s="23">
        <v>0.21079486</v>
      </c>
      <c r="G109" s="17">
        <v>0.74022381500000001</v>
      </c>
      <c r="H109" s="17">
        <v>0.25977618499999999</v>
      </c>
      <c r="I109" s="17">
        <v>0.93195939900000002</v>
      </c>
      <c r="J109" s="17">
        <v>6.8000000000000005E-2</v>
      </c>
      <c r="K109" s="17">
        <v>3.5500000000000002E-5</v>
      </c>
    </row>
    <row r="110" spans="1:11" x14ac:dyDescent="0.45">
      <c r="A110" s="10" t="s">
        <v>9</v>
      </c>
      <c r="B110" s="20">
        <v>0.872</v>
      </c>
      <c r="C110" s="19">
        <v>7963</v>
      </c>
      <c r="D110" s="19">
        <v>894.04628270000001</v>
      </c>
      <c r="E110" s="23">
        <v>0.30999675100000001</v>
      </c>
      <c r="F110" s="23">
        <v>0.21149888</v>
      </c>
      <c r="G110" s="17">
        <v>0.74055004400000002</v>
      </c>
      <c r="H110" s="17">
        <v>0.25944995599999998</v>
      </c>
      <c r="I110" s="17">
        <v>0.93206317800000005</v>
      </c>
      <c r="J110" s="17">
        <v>6.7900000000000002E-2</v>
      </c>
      <c r="K110" s="17">
        <v>3.5500000000000002E-5</v>
      </c>
    </row>
    <row r="111" spans="1:11" x14ac:dyDescent="0.45">
      <c r="A111" s="10" t="s">
        <v>9</v>
      </c>
      <c r="B111" s="20">
        <v>0.873</v>
      </c>
      <c r="C111" s="19">
        <v>7968</v>
      </c>
      <c r="D111" s="19">
        <v>895.60540360000005</v>
      </c>
      <c r="E111" s="23">
        <v>0.31182416099999999</v>
      </c>
      <c r="F111" s="23">
        <v>0.21196683699999999</v>
      </c>
      <c r="G111" s="17">
        <v>0.74071285099999995</v>
      </c>
      <c r="H111" s="17">
        <v>0.25928714899999999</v>
      </c>
      <c r="I111" s="17">
        <v>0.93210533299999998</v>
      </c>
      <c r="J111" s="17">
        <v>6.7900000000000002E-2</v>
      </c>
      <c r="K111" s="17">
        <v>3.5500000000000002E-5</v>
      </c>
    </row>
    <row r="112" spans="1:11" x14ac:dyDescent="0.45">
      <c r="A112" s="10" t="s">
        <v>9</v>
      </c>
      <c r="B112" s="20">
        <v>0.876</v>
      </c>
      <c r="C112" s="19">
        <v>8002</v>
      </c>
      <c r="D112" s="19">
        <v>906.23561059999997</v>
      </c>
      <c r="E112" s="23">
        <v>0.31387040399999999</v>
      </c>
      <c r="F112" s="23">
        <v>0.21220699500000001</v>
      </c>
      <c r="G112" s="17">
        <v>0.74181454599999996</v>
      </c>
      <c r="H112" s="17">
        <v>0.25818545399999998</v>
      </c>
      <c r="I112" s="17">
        <v>0.93246679899999996</v>
      </c>
      <c r="J112" s="17">
        <v>6.7500000000000004E-2</v>
      </c>
      <c r="K112" s="17">
        <v>3.5299999999999997E-5</v>
      </c>
    </row>
    <row r="113" spans="1:11" x14ac:dyDescent="0.45">
      <c r="A113" s="10" t="s">
        <v>9</v>
      </c>
      <c r="B113" s="20">
        <v>0.878</v>
      </c>
      <c r="C113" s="19">
        <v>8016</v>
      </c>
      <c r="D113" s="19">
        <v>910.67153259999998</v>
      </c>
      <c r="E113" s="23">
        <v>0.31685157200000003</v>
      </c>
      <c r="F113" s="23">
        <v>0.21382325999999999</v>
      </c>
      <c r="G113" s="17">
        <v>0.74114271499999995</v>
      </c>
      <c r="H113" s="17">
        <v>0.25885728499999999</v>
      </c>
      <c r="I113" s="17">
        <v>0.93262454800000005</v>
      </c>
      <c r="J113" s="17">
        <v>6.7299999999999999E-2</v>
      </c>
      <c r="K113" s="17">
        <v>3.5200000000000002E-5</v>
      </c>
    </row>
    <row r="114" spans="1:11" x14ac:dyDescent="0.45">
      <c r="A114" s="10" t="s">
        <v>9</v>
      </c>
      <c r="B114" s="20">
        <v>0.879</v>
      </c>
      <c r="C114" s="19">
        <v>8028</v>
      </c>
      <c r="D114" s="19">
        <v>914.48122130000002</v>
      </c>
      <c r="E114" s="23">
        <v>0.317474056</v>
      </c>
      <c r="F114" s="23">
        <v>0.21450139700000001</v>
      </c>
      <c r="G114" s="17">
        <v>0.74040857000000004</v>
      </c>
      <c r="H114" s="17">
        <v>0.25959143000000001</v>
      </c>
      <c r="I114" s="17">
        <v>0.93168361899999996</v>
      </c>
      <c r="J114" s="17">
        <v>6.83E-2</v>
      </c>
      <c r="K114" s="17">
        <v>3.5099999999999999E-5</v>
      </c>
    </row>
    <row r="115" spans="1:11" x14ac:dyDescent="0.45">
      <c r="A115" s="10" t="s">
        <v>9</v>
      </c>
      <c r="B115" s="20">
        <v>0.88</v>
      </c>
      <c r="C115" s="19">
        <v>8030</v>
      </c>
      <c r="D115" s="19">
        <v>915.11932809999996</v>
      </c>
      <c r="E115" s="23">
        <v>0.31905338900000002</v>
      </c>
      <c r="F115" s="23">
        <v>0.21517621000000001</v>
      </c>
      <c r="G115" s="17">
        <v>0.74034869199999997</v>
      </c>
      <c r="H115" s="17">
        <v>0.25965130800000003</v>
      </c>
      <c r="I115" s="17">
        <v>0.93169672800000003</v>
      </c>
      <c r="J115" s="17">
        <v>6.83E-2</v>
      </c>
      <c r="K115" s="17">
        <v>3.5099999999999999E-5</v>
      </c>
    </row>
    <row r="116" spans="1:11" x14ac:dyDescent="0.45">
      <c r="A116" s="10" t="s">
        <v>9</v>
      </c>
      <c r="B116" s="20">
        <v>0.88100000000000001</v>
      </c>
      <c r="C116" s="19">
        <v>8044</v>
      </c>
      <c r="D116" s="19">
        <v>919.61205510000002</v>
      </c>
      <c r="E116" s="23">
        <v>0.32090907400000002</v>
      </c>
      <c r="F116" s="23">
        <v>0.21517621000000001</v>
      </c>
      <c r="G116" s="17">
        <v>0.74080059700000001</v>
      </c>
      <c r="H116" s="17">
        <v>0.25919940299999999</v>
      </c>
      <c r="I116" s="17">
        <v>0.93184977599999996</v>
      </c>
      <c r="J116" s="17">
        <v>6.8099999999999994E-2</v>
      </c>
      <c r="K116" s="17">
        <v>3.5099999999999999E-5</v>
      </c>
    </row>
    <row r="117" spans="1:11" x14ac:dyDescent="0.45">
      <c r="A117" s="10" t="s">
        <v>9</v>
      </c>
      <c r="B117" s="20">
        <v>0.88200000000000001</v>
      </c>
      <c r="C117" s="19">
        <v>8054</v>
      </c>
      <c r="D117" s="19">
        <v>922.86975810000001</v>
      </c>
      <c r="E117" s="23">
        <v>0.32948286100000002</v>
      </c>
      <c r="F117" s="23">
        <v>0.215863106</v>
      </c>
      <c r="G117" s="17">
        <v>0.74099826199999996</v>
      </c>
      <c r="H117" s="17">
        <v>0.25900173799999998</v>
      </c>
      <c r="I117" s="17">
        <v>0.93194450299999998</v>
      </c>
      <c r="J117" s="17">
        <v>6.8000000000000005E-2</v>
      </c>
      <c r="K117" s="17">
        <v>3.4999999999999997E-5</v>
      </c>
    </row>
    <row r="118" spans="1:11" x14ac:dyDescent="0.45">
      <c r="A118" s="10" t="s">
        <v>9</v>
      </c>
      <c r="B118" s="20">
        <v>0.88300000000000001</v>
      </c>
      <c r="C118" s="19">
        <v>8066</v>
      </c>
      <c r="D118" s="19">
        <v>926.85221100000001</v>
      </c>
      <c r="E118" s="23">
        <v>0.33271345099999999</v>
      </c>
      <c r="F118" s="23">
        <v>0.22084985300000001</v>
      </c>
      <c r="G118" s="17">
        <v>0.74026779099999995</v>
      </c>
      <c r="H118" s="17">
        <v>0.25973220899999999</v>
      </c>
      <c r="I118" s="17">
        <v>0.93094430500000003</v>
      </c>
      <c r="J118" s="17">
        <v>6.9000000000000006E-2</v>
      </c>
      <c r="K118" s="17">
        <v>3.4999999999999997E-5</v>
      </c>
    </row>
    <row r="119" spans="1:11" x14ac:dyDescent="0.45">
      <c r="A119" s="10" t="s">
        <v>9</v>
      </c>
      <c r="B119" s="20">
        <v>0.88400000000000001</v>
      </c>
      <c r="C119" s="19">
        <v>8071</v>
      </c>
      <c r="D119" s="19">
        <v>928.531342</v>
      </c>
      <c r="E119" s="23">
        <v>0.33582620200000002</v>
      </c>
      <c r="F119" s="23">
        <v>0.22150678400000001</v>
      </c>
      <c r="G119" s="17">
        <v>0.74042869499999997</v>
      </c>
      <c r="H119" s="17">
        <v>0.25957130499999997</v>
      </c>
      <c r="I119" s="17">
        <v>0.93105620499999997</v>
      </c>
      <c r="J119" s="17">
        <v>6.8900000000000003E-2</v>
      </c>
      <c r="K119" s="17">
        <v>3.4900000000000001E-5</v>
      </c>
    </row>
    <row r="120" spans="1:11" x14ac:dyDescent="0.45">
      <c r="A120" s="10" t="s">
        <v>9</v>
      </c>
      <c r="B120" s="20">
        <v>0.88500000000000001</v>
      </c>
      <c r="C120" s="19">
        <v>8078</v>
      </c>
      <c r="D120" s="19">
        <v>930.8986668</v>
      </c>
      <c r="E120" s="23">
        <v>0.33818924900000003</v>
      </c>
      <c r="F120" s="23">
        <v>0.22178794299999999</v>
      </c>
      <c r="G120" s="17">
        <v>0.74015845499999999</v>
      </c>
      <c r="H120" s="17">
        <v>0.25984154500000001</v>
      </c>
      <c r="I120" s="17">
        <v>0.93075833200000002</v>
      </c>
      <c r="J120" s="17">
        <v>6.9199999999999998E-2</v>
      </c>
      <c r="K120" s="17">
        <v>3.4900000000000001E-5</v>
      </c>
    </row>
    <row r="121" spans="1:11" x14ac:dyDescent="0.45">
      <c r="A121" s="10" t="s">
        <v>9</v>
      </c>
      <c r="B121" s="20">
        <v>0.88600000000000001</v>
      </c>
      <c r="C121" s="19">
        <v>8091</v>
      </c>
      <c r="D121" s="19">
        <v>935.35646320000001</v>
      </c>
      <c r="E121" s="23">
        <v>0.34634833799999998</v>
      </c>
      <c r="F121" s="23">
        <v>0.222187359</v>
      </c>
      <c r="G121" s="17">
        <v>0.73946360200000005</v>
      </c>
      <c r="H121" s="17">
        <v>0.260536398</v>
      </c>
      <c r="I121" s="17">
        <v>0.93073748199999995</v>
      </c>
      <c r="J121" s="17">
        <v>6.9199999999999998E-2</v>
      </c>
      <c r="K121" s="17">
        <v>3.4900000000000001E-5</v>
      </c>
    </row>
    <row r="122" spans="1:11" x14ac:dyDescent="0.45">
      <c r="A122" s="10" t="s">
        <v>9</v>
      </c>
      <c r="B122" s="20">
        <v>0.88800000000000001</v>
      </c>
      <c r="C122" s="19">
        <v>8106</v>
      </c>
      <c r="D122" s="19">
        <v>940.76206620000005</v>
      </c>
      <c r="E122" s="23">
        <v>0.360373534</v>
      </c>
      <c r="F122" s="23">
        <v>0.22295178299999999</v>
      </c>
      <c r="G122" s="17">
        <v>0.73994571899999995</v>
      </c>
      <c r="H122" s="17">
        <v>0.260054281</v>
      </c>
      <c r="I122" s="17">
        <v>0.93126594900000004</v>
      </c>
      <c r="J122" s="17">
        <v>6.8699999999999997E-2</v>
      </c>
      <c r="K122" s="17">
        <v>3.4600000000000001E-5</v>
      </c>
    </row>
    <row r="123" spans="1:11" x14ac:dyDescent="0.45">
      <c r="A123" s="10" t="s">
        <v>9</v>
      </c>
      <c r="B123" s="20">
        <v>0.89500000000000002</v>
      </c>
      <c r="C123" s="19">
        <v>8175</v>
      </c>
      <c r="D123" s="19">
        <v>965.67542939999998</v>
      </c>
      <c r="E123" s="23">
        <v>0.36460334500000002</v>
      </c>
      <c r="F123" s="23">
        <v>0.226744697</v>
      </c>
      <c r="G123" s="17">
        <v>0.74214067299999997</v>
      </c>
      <c r="H123" s="17">
        <v>0.25785932700000003</v>
      </c>
      <c r="I123" s="17">
        <v>0.93259966699999997</v>
      </c>
      <c r="J123" s="17">
        <v>6.7400000000000002E-2</v>
      </c>
      <c r="K123" s="17">
        <v>3.3899999999999997E-5</v>
      </c>
    </row>
    <row r="124" spans="1:11" x14ac:dyDescent="0.45">
      <c r="A124" s="10" t="s">
        <v>9</v>
      </c>
      <c r="B124" s="20">
        <v>0.89600000000000002</v>
      </c>
      <c r="C124" s="19">
        <v>8180</v>
      </c>
      <c r="D124" s="19">
        <v>967.4993968</v>
      </c>
      <c r="E124" s="23">
        <v>0.36479348299999997</v>
      </c>
      <c r="F124" s="23">
        <v>0.231254662</v>
      </c>
      <c r="G124" s="17">
        <v>0.74229828899999994</v>
      </c>
      <c r="H124" s="17">
        <v>0.257701711</v>
      </c>
      <c r="I124" s="17">
        <v>0.93266121000000002</v>
      </c>
      <c r="J124" s="17">
        <v>6.7299999999999999E-2</v>
      </c>
      <c r="K124" s="17">
        <v>3.3899999999999997E-5</v>
      </c>
    </row>
    <row r="125" spans="1:11" x14ac:dyDescent="0.45">
      <c r="A125" s="10" t="s">
        <v>9</v>
      </c>
      <c r="B125" s="20">
        <v>0.89700000000000002</v>
      </c>
      <c r="C125" s="19">
        <v>8190</v>
      </c>
      <c r="D125" s="19">
        <v>971.1559949</v>
      </c>
      <c r="E125" s="23">
        <v>0.365659815</v>
      </c>
      <c r="F125" s="23">
        <v>0.23157878600000001</v>
      </c>
      <c r="G125" s="17">
        <v>0.74261294300000003</v>
      </c>
      <c r="H125" s="17">
        <v>0.25738705699999997</v>
      </c>
      <c r="I125" s="17">
        <v>0.93273421000000001</v>
      </c>
      <c r="J125" s="17">
        <v>6.7199999999999996E-2</v>
      </c>
      <c r="K125" s="17">
        <v>3.3800000000000002E-5</v>
      </c>
    </row>
    <row r="126" spans="1:11" x14ac:dyDescent="0.45">
      <c r="A126" s="10" t="s">
        <v>9</v>
      </c>
      <c r="B126" s="20">
        <v>0.89900000000000002</v>
      </c>
      <c r="C126" s="19">
        <v>8210</v>
      </c>
      <c r="D126" s="19">
        <v>978.5358354</v>
      </c>
      <c r="E126" s="23">
        <v>0.37084259600000002</v>
      </c>
      <c r="F126" s="23">
        <v>0.23222651999999999</v>
      </c>
      <c r="G126" s="17">
        <v>0.74165651600000004</v>
      </c>
      <c r="H126" s="17">
        <v>0.25834348400000001</v>
      </c>
      <c r="I126" s="17">
        <v>0.93185857000000005</v>
      </c>
      <c r="J126" s="17">
        <v>6.8099999999999994E-2</v>
      </c>
      <c r="K126" s="17">
        <v>3.3800000000000002E-5</v>
      </c>
    </row>
    <row r="127" spans="1:11" x14ac:dyDescent="0.45">
      <c r="A127" s="10" t="s">
        <v>9</v>
      </c>
      <c r="B127" s="20">
        <v>0.9</v>
      </c>
      <c r="C127" s="19">
        <v>8218</v>
      </c>
      <c r="D127" s="19">
        <v>981.54645749999997</v>
      </c>
      <c r="E127" s="23">
        <v>0.376327772</v>
      </c>
      <c r="F127" s="23">
        <v>0.23353528100000001</v>
      </c>
      <c r="G127" s="17">
        <v>0.74154295400000003</v>
      </c>
      <c r="H127" s="17">
        <v>0.25845704600000002</v>
      </c>
      <c r="I127" s="17">
        <v>0.93004497900000005</v>
      </c>
      <c r="J127" s="17">
        <v>6.9900000000000004E-2</v>
      </c>
      <c r="K127" s="17">
        <v>3.3699999999999999E-5</v>
      </c>
    </row>
    <row r="128" spans="1:11" x14ac:dyDescent="0.45">
      <c r="A128" s="10" t="s">
        <v>9</v>
      </c>
      <c r="B128" s="20">
        <v>0.90100000000000002</v>
      </c>
      <c r="C128" s="19">
        <v>8230</v>
      </c>
      <c r="D128" s="19">
        <v>986.13335870000003</v>
      </c>
      <c r="E128" s="23">
        <v>0.38997730400000002</v>
      </c>
      <c r="F128" s="23">
        <v>0.23579383100000001</v>
      </c>
      <c r="G128" s="17">
        <v>0.74179829900000005</v>
      </c>
      <c r="H128" s="17">
        <v>0.25820170100000001</v>
      </c>
      <c r="I128" s="17">
        <v>0.93034168500000003</v>
      </c>
      <c r="J128" s="17">
        <v>6.9599999999999995E-2</v>
      </c>
      <c r="K128" s="17">
        <v>3.3599999999999997E-5</v>
      </c>
    </row>
    <row r="129" spans="1:11" x14ac:dyDescent="0.45">
      <c r="A129" s="10" t="s">
        <v>9</v>
      </c>
      <c r="B129" s="20">
        <v>0.90200000000000002</v>
      </c>
      <c r="C129" s="19">
        <v>8238</v>
      </c>
      <c r="D129" s="19">
        <v>989.26061460000005</v>
      </c>
      <c r="E129" s="23">
        <v>0.39094092899999999</v>
      </c>
      <c r="F129" s="23">
        <v>0.236874101</v>
      </c>
      <c r="G129" s="17">
        <v>0.74204904100000002</v>
      </c>
      <c r="H129" s="17">
        <v>0.25795095899999998</v>
      </c>
      <c r="I129" s="17">
        <v>0.930448944</v>
      </c>
      <c r="J129" s="17">
        <v>6.9500000000000006E-2</v>
      </c>
      <c r="K129" s="17">
        <v>3.3500000000000001E-5</v>
      </c>
    </row>
    <row r="130" spans="1:11" x14ac:dyDescent="0.45">
      <c r="A130" s="10" t="s">
        <v>9</v>
      </c>
      <c r="B130" s="20">
        <v>0.90400000000000003</v>
      </c>
      <c r="C130" s="19">
        <v>8257</v>
      </c>
      <c r="D130" s="19">
        <v>996.84165480000001</v>
      </c>
      <c r="E130" s="23">
        <v>0.39900211699999999</v>
      </c>
      <c r="F130" s="23">
        <v>0.23758542399999999</v>
      </c>
      <c r="G130" s="17">
        <v>0.74203705900000005</v>
      </c>
      <c r="H130" s="17">
        <v>0.257962941</v>
      </c>
      <c r="I130" s="17">
        <v>0.93074901200000004</v>
      </c>
      <c r="J130" s="17">
        <v>6.9199999999999998E-2</v>
      </c>
      <c r="K130" s="17">
        <v>3.3399999999999999E-5</v>
      </c>
    </row>
    <row r="131" spans="1:11" x14ac:dyDescent="0.45">
      <c r="A131" s="10" t="s">
        <v>9</v>
      </c>
      <c r="B131" s="20">
        <v>0.90600000000000003</v>
      </c>
      <c r="C131" s="19">
        <v>8275</v>
      </c>
      <c r="D131" s="19">
        <v>1004.184346</v>
      </c>
      <c r="E131" s="23">
        <v>0.40844098000000001</v>
      </c>
      <c r="F131" s="23">
        <v>0.23905848699999999</v>
      </c>
      <c r="G131" s="17">
        <v>0.74126888199999996</v>
      </c>
      <c r="H131" s="17">
        <v>0.25873111799999998</v>
      </c>
      <c r="I131" s="17">
        <v>0.93105669300000005</v>
      </c>
      <c r="J131" s="17">
        <v>6.8900000000000003E-2</v>
      </c>
      <c r="K131" s="17">
        <v>3.3200000000000001E-5</v>
      </c>
    </row>
    <row r="132" spans="1:11" x14ac:dyDescent="0.45">
      <c r="A132" s="10" t="s">
        <v>9</v>
      </c>
      <c r="B132" s="20">
        <v>0.90700000000000003</v>
      </c>
      <c r="C132" s="19">
        <v>8283</v>
      </c>
      <c r="D132" s="19">
        <v>1007.509921</v>
      </c>
      <c r="E132" s="23">
        <v>0.41569689399999998</v>
      </c>
      <c r="F132" s="23">
        <v>0.240505934</v>
      </c>
      <c r="G132" s="17">
        <v>0.74103585699999996</v>
      </c>
      <c r="H132" s="17">
        <v>0.25896414299999998</v>
      </c>
      <c r="I132" s="17">
        <v>0.93122654599999999</v>
      </c>
      <c r="J132" s="17">
        <v>6.8699999999999997E-2</v>
      </c>
      <c r="K132" s="17">
        <v>3.3099999999999998E-5</v>
      </c>
    </row>
    <row r="133" spans="1:11" x14ac:dyDescent="0.45">
      <c r="A133" s="10" t="s">
        <v>9</v>
      </c>
      <c r="B133" s="20">
        <v>0.91100000000000003</v>
      </c>
      <c r="C133" s="19">
        <v>8316</v>
      </c>
      <c r="D133" s="19">
        <v>1021.261295</v>
      </c>
      <c r="E133" s="23">
        <v>0.41670829700000001</v>
      </c>
      <c r="F133" s="23">
        <v>0.24316243400000001</v>
      </c>
      <c r="G133" s="17">
        <v>0.74206349199999999</v>
      </c>
      <c r="H133" s="17">
        <v>0.25793650800000001</v>
      </c>
      <c r="I133" s="17">
        <v>0.93171331499999999</v>
      </c>
      <c r="J133" s="17">
        <v>6.83E-2</v>
      </c>
      <c r="K133" s="17">
        <v>3.29E-5</v>
      </c>
    </row>
    <row r="134" spans="1:11" x14ac:dyDescent="0.45">
      <c r="A134" s="10" t="s">
        <v>9</v>
      </c>
      <c r="B134" s="20">
        <v>0.91200000000000003</v>
      </c>
      <c r="C134" s="19">
        <v>8330</v>
      </c>
      <c r="D134" s="19">
        <v>1027.114552</v>
      </c>
      <c r="E134" s="23">
        <v>0.42105979599999999</v>
      </c>
      <c r="F134" s="23">
        <v>0.24590263200000001</v>
      </c>
      <c r="G134" s="17">
        <v>0.74249699899999999</v>
      </c>
      <c r="H134" s="17">
        <v>0.25750300100000001</v>
      </c>
      <c r="I134" s="17">
        <v>0.93167084</v>
      </c>
      <c r="J134" s="17">
        <v>6.83E-2</v>
      </c>
      <c r="K134" s="17">
        <v>3.2799999999999998E-5</v>
      </c>
    </row>
    <row r="135" spans="1:11" x14ac:dyDescent="0.45">
      <c r="A135" s="10" t="s">
        <v>9</v>
      </c>
      <c r="B135" s="20">
        <v>0.91300000000000003</v>
      </c>
      <c r="C135" s="19">
        <v>8338</v>
      </c>
      <c r="D135" s="19">
        <v>1030.5643660000001</v>
      </c>
      <c r="E135" s="23">
        <v>0.43122678399999997</v>
      </c>
      <c r="F135" s="23">
        <v>0.24704836299999999</v>
      </c>
      <c r="G135" s="17">
        <v>0.74238426499999999</v>
      </c>
      <c r="H135" s="17">
        <v>0.25761573500000001</v>
      </c>
      <c r="I135" s="17">
        <v>0.93177823699999995</v>
      </c>
      <c r="J135" s="17">
        <v>6.8199999999999997E-2</v>
      </c>
      <c r="K135" s="17">
        <v>3.2799999999999998E-5</v>
      </c>
    </row>
    <row r="136" spans="1:11" x14ac:dyDescent="0.45">
      <c r="A136" s="10" t="s">
        <v>9</v>
      </c>
      <c r="B136" s="20">
        <v>0.91400000000000003</v>
      </c>
      <c r="C136" s="19">
        <v>8342</v>
      </c>
      <c r="D136" s="19">
        <v>1032.310144</v>
      </c>
      <c r="E136" s="23">
        <v>0.43644448299999999</v>
      </c>
      <c r="F136" s="23">
        <v>0.24774600899999999</v>
      </c>
      <c r="G136" s="17">
        <v>0.74250779200000006</v>
      </c>
      <c r="H136" s="17">
        <v>0.257492208</v>
      </c>
      <c r="I136" s="17">
        <v>0.93182727399999998</v>
      </c>
      <c r="J136" s="17">
        <v>6.8099999999999994E-2</v>
      </c>
      <c r="K136" s="17">
        <v>3.2799999999999998E-5</v>
      </c>
    </row>
    <row r="137" spans="1:11" x14ac:dyDescent="0.45">
      <c r="A137" s="10" t="s">
        <v>9</v>
      </c>
      <c r="B137" s="20">
        <v>0.91500000000000004</v>
      </c>
      <c r="C137" s="19">
        <v>8358</v>
      </c>
      <c r="D137" s="19">
        <v>1039.318798</v>
      </c>
      <c r="E137" s="23">
        <v>0.43847297600000001</v>
      </c>
      <c r="F137" s="23">
        <v>0.248102717</v>
      </c>
      <c r="G137" s="17">
        <v>0.743000718</v>
      </c>
      <c r="H137" s="17">
        <v>0.256999282</v>
      </c>
      <c r="I137" s="17">
        <v>0.93232518099999995</v>
      </c>
      <c r="J137" s="17">
        <v>6.7599999999999993E-2</v>
      </c>
      <c r="K137" s="17">
        <v>3.2499999999999997E-5</v>
      </c>
    </row>
    <row r="138" spans="1:11" x14ac:dyDescent="0.45">
      <c r="A138" s="10" t="s">
        <v>9</v>
      </c>
      <c r="B138" s="20">
        <v>0.91600000000000004</v>
      </c>
      <c r="C138" s="19">
        <v>8363</v>
      </c>
      <c r="D138" s="19">
        <v>1041.5572440000001</v>
      </c>
      <c r="E138" s="23">
        <v>0.45020990700000002</v>
      </c>
      <c r="F138" s="23">
        <v>0.24952814400000001</v>
      </c>
      <c r="G138" s="17">
        <v>0.74315436999999995</v>
      </c>
      <c r="H138" s="17">
        <v>0.25684562999999999</v>
      </c>
      <c r="I138" s="17">
        <v>0.93227448700000004</v>
      </c>
      <c r="J138" s="17">
        <v>6.7699999999999996E-2</v>
      </c>
      <c r="K138" s="17">
        <v>3.2400000000000001E-5</v>
      </c>
    </row>
    <row r="139" spans="1:11" x14ac:dyDescent="0.45">
      <c r="A139" s="10" t="s">
        <v>9</v>
      </c>
      <c r="B139" s="20">
        <v>0.92100000000000004</v>
      </c>
      <c r="C139" s="19">
        <v>8413</v>
      </c>
      <c r="D139" s="19">
        <v>1064.1830440000001</v>
      </c>
      <c r="E139" s="23">
        <v>0.452516005</v>
      </c>
      <c r="F139" s="23">
        <v>0.25330186700000001</v>
      </c>
      <c r="G139" s="17">
        <v>0.74456198699999998</v>
      </c>
      <c r="H139" s="17">
        <v>0.25543801300000002</v>
      </c>
      <c r="I139" s="17">
        <v>0.92759589799999997</v>
      </c>
      <c r="J139" s="17">
        <v>7.2400000000000006E-2</v>
      </c>
      <c r="K139" s="17">
        <v>3.2299999999999999E-5</v>
      </c>
    </row>
    <row r="140" spans="1:11" x14ac:dyDescent="0.45">
      <c r="A140" s="10" t="s">
        <v>9</v>
      </c>
      <c r="B140" s="20">
        <v>0.92200000000000004</v>
      </c>
      <c r="C140" s="19">
        <v>8421</v>
      </c>
      <c r="D140" s="19">
        <v>1067.8487009999999</v>
      </c>
      <c r="E140" s="23">
        <v>0.46212209799999998</v>
      </c>
      <c r="F140" s="23">
        <v>0.258022582</v>
      </c>
      <c r="G140" s="17">
        <v>0.74480465500000004</v>
      </c>
      <c r="H140" s="17">
        <v>0.25519534500000002</v>
      </c>
      <c r="I140" s="17">
        <v>0.92777842200000005</v>
      </c>
      <c r="J140" s="17">
        <v>7.22E-2</v>
      </c>
      <c r="K140" s="17">
        <v>3.2199999999999997E-5</v>
      </c>
    </row>
    <row r="141" spans="1:11" x14ac:dyDescent="0.45">
      <c r="A141" s="10" t="s">
        <v>9</v>
      </c>
      <c r="B141" s="20">
        <v>0.92400000000000004</v>
      </c>
      <c r="C141" s="19">
        <v>8440</v>
      </c>
      <c r="D141" s="19">
        <v>1076.6642549999999</v>
      </c>
      <c r="E141" s="23">
        <v>0.46451693799999999</v>
      </c>
      <c r="F141" s="23">
        <v>0.25951386999999998</v>
      </c>
      <c r="G141" s="17">
        <v>0.74537914699999996</v>
      </c>
      <c r="H141" s="17">
        <v>0.25462085299999998</v>
      </c>
      <c r="I141" s="17">
        <v>0.92778696100000002</v>
      </c>
      <c r="J141" s="17">
        <v>7.22E-2</v>
      </c>
      <c r="K141" s="17">
        <v>3.2100000000000001E-5</v>
      </c>
    </row>
    <row r="142" spans="1:11" x14ac:dyDescent="0.45">
      <c r="A142" s="10" t="s">
        <v>9</v>
      </c>
      <c r="B142" s="20">
        <v>0.92500000000000004</v>
      </c>
      <c r="C142" s="19">
        <v>8449</v>
      </c>
      <c r="D142" s="19">
        <v>1080.8738310000001</v>
      </c>
      <c r="E142" s="23">
        <v>0.46797664</v>
      </c>
      <c r="F142" s="23">
        <v>0.26134545399999998</v>
      </c>
      <c r="G142" s="17">
        <v>0.74517694400000001</v>
      </c>
      <c r="H142" s="17">
        <v>0.25482305599999999</v>
      </c>
      <c r="I142" s="17">
        <v>0.92770107099999999</v>
      </c>
      <c r="J142" s="17">
        <v>7.2300000000000003E-2</v>
      </c>
      <c r="K142" s="17">
        <v>3.2100000000000001E-5</v>
      </c>
    </row>
    <row r="143" spans="1:11" x14ac:dyDescent="0.45">
      <c r="A143" s="10" t="s">
        <v>9</v>
      </c>
      <c r="B143" s="20">
        <v>0.92600000000000005</v>
      </c>
      <c r="C143" s="19">
        <v>8452</v>
      </c>
      <c r="D143" s="19">
        <v>1082.2896459999999</v>
      </c>
      <c r="E143" s="23">
        <v>0.475227864</v>
      </c>
      <c r="F143" s="23">
        <v>0.26278393900000002</v>
      </c>
      <c r="G143" s="17">
        <v>0.74526739200000003</v>
      </c>
      <c r="H143" s="17">
        <v>0.25473260800000003</v>
      </c>
      <c r="I143" s="17">
        <v>0.92756513299999999</v>
      </c>
      <c r="J143" s="17">
        <v>7.2400000000000006E-2</v>
      </c>
      <c r="K143" s="17">
        <v>3.2100000000000001E-5</v>
      </c>
    </row>
    <row r="144" spans="1:11" x14ac:dyDescent="0.45">
      <c r="A144" s="10" t="s">
        <v>9</v>
      </c>
      <c r="B144" s="20">
        <v>0.92700000000000005</v>
      </c>
      <c r="C144" s="19">
        <v>8462</v>
      </c>
      <c r="D144" s="19">
        <v>1087.059313</v>
      </c>
      <c r="E144" s="23">
        <v>0.47949660700000002</v>
      </c>
      <c r="F144" s="23">
        <v>0.26307977199999999</v>
      </c>
      <c r="G144" s="17">
        <v>0.74556842400000001</v>
      </c>
      <c r="H144" s="17">
        <v>0.25443157599999999</v>
      </c>
      <c r="I144" s="17">
        <v>0.92779856000000005</v>
      </c>
      <c r="J144" s="17">
        <v>7.22E-2</v>
      </c>
      <c r="K144" s="17">
        <v>3.1999999999999999E-5</v>
      </c>
    </row>
    <row r="145" spans="1:11" x14ac:dyDescent="0.45">
      <c r="A145" s="10" t="s">
        <v>9</v>
      </c>
      <c r="B145" s="20">
        <v>0.92900000000000005</v>
      </c>
      <c r="C145" s="19">
        <v>8486</v>
      </c>
      <c r="D145" s="19">
        <v>1098.7328930000001</v>
      </c>
      <c r="E145" s="23">
        <v>0.50941631399999998</v>
      </c>
      <c r="F145" s="23">
        <v>0.26408346500000002</v>
      </c>
      <c r="G145" s="17">
        <v>0.74593447999999996</v>
      </c>
      <c r="H145" s="17">
        <v>0.25406551999999999</v>
      </c>
      <c r="I145" s="17">
        <v>0.92645331799999997</v>
      </c>
      <c r="J145" s="17">
        <v>7.3499999999999996E-2</v>
      </c>
      <c r="K145" s="17">
        <v>3.1900000000000003E-5</v>
      </c>
    </row>
    <row r="146" spans="1:11" x14ac:dyDescent="0.45">
      <c r="A146" s="10" t="s">
        <v>9</v>
      </c>
      <c r="B146" s="20">
        <v>0.93300000000000005</v>
      </c>
      <c r="C146" s="19">
        <v>8519</v>
      </c>
      <c r="D146" s="19">
        <v>1115.58221</v>
      </c>
      <c r="E146" s="23">
        <v>0.51497633200000004</v>
      </c>
      <c r="F146" s="23">
        <v>0.26902579300000001</v>
      </c>
      <c r="G146" s="17">
        <v>0.74644911400000002</v>
      </c>
      <c r="H146" s="17">
        <v>0.25355088599999998</v>
      </c>
      <c r="I146" s="17">
        <v>0.92757764399999998</v>
      </c>
      <c r="J146" s="17">
        <v>7.2400000000000006E-2</v>
      </c>
      <c r="K146" s="17">
        <v>3.1399999999999998E-5</v>
      </c>
    </row>
    <row r="147" spans="1:11" x14ac:dyDescent="0.45">
      <c r="A147" s="10" t="s">
        <v>9</v>
      </c>
      <c r="B147" s="20">
        <v>0.93400000000000005</v>
      </c>
      <c r="C147" s="19">
        <v>8529</v>
      </c>
      <c r="D147" s="19">
        <v>1120.8112719999999</v>
      </c>
      <c r="E147" s="23">
        <v>0.528955693</v>
      </c>
      <c r="F147" s="23">
        <v>0.272756006</v>
      </c>
      <c r="G147" s="17">
        <v>0.74674639499999995</v>
      </c>
      <c r="H147" s="17">
        <v>0.25325360499999999</v>
      </c>
      <c r="I147" s="17">
        <v>0.92770143900000002</v>
      </c>
      <c r="J147" s="17">
        <v>7.2300000000000003E-2</v>
      </c>
      <c r="K147" s="17">
        <v>3.1399999999999998E-5</v>
      </c>
    </row>
    <row r="148" spans="1:11" x14ac:dyDescent="0.45">
      <c r="A148" s="10" t="s">
        <v>9</v>
      </c>
      <c r="B148" s="20">
        <v>0.93500000000000005</v>
      </c>
      <c r="C148" s="19">
        <v>8535</v>
      </c>
      <c r="D148" s="19">
        <v>1124.017368</v>
      </c>
      <c r="E148" s="23">
        <v>0.53434945899999997</v>
      </c>
      <c r="F148" s="23">
        <v>0.27392112099999999</v>
      </c>
      <c r="G148" s="17">
        <v>0.74680726399999997</v>
      </c>
      <c r="H148" s="17">
        <v>0.25319273599999997</v>
      </c>
      <c r="I148" s="17">
        <v>0.92777441000000005</v>
      </c>
      <c r="J148" s="17">
        <v>7.22E-2</v>
      </c>
      <c r="K148" s="17">
        <v>3.1300000000000002E-5</v>
      </c>
    </row>
    <row r="149" spans="1:11" x14ac:dyDescent="0.45">
      <c r="A149" s="10" t="s">
        <v>9</v>
      </c>
      <c r="B149" s="20">
        <v>0.93600000000000005</v>
      </c>
      <c r="C149" s="19">
        <v>8546</v>
      </c>
      <c r="D149" s="19">
        <v>1129.967885</v>
      </c>
      <c r="E149" s="23">
        <v>0.54318174699999999</v>
      </c>
      <c r="F149" s="23">
        <v>0.27648620299999999</v>
      </c>
      <c r="G149" s="17">
        <v>0.74713316200000002</v>
      </c>
      <c r="H149" s="17">
        <v>0.25286683799999998</v>
      </c>
      <c r="I149" s="17">
        <v>0.92750058800000001</v>
      </c>
      <c r="J149" s="17">
        <v>7.2499999999999995E-2</v>
      </c>
      <c r="K149" s="17">
        <v>3.1300000000000002E-5</v>
      </c>
    </row>
    <row r="150" spans="1:11" x14ac:dyDescent="0.45">
      <c r="A150" s="10" t="s">
        <v>9</v>
      </c>
      <c r="B150" s="20">
        <v>0.93700000000000006</v>
      </c>
      <c r="C150" s="19">
        <v>8558</v>
      </c>
      <c r="D150" s="19">
        <v>1136.655906</v>
      </c>
      <c r="E150" s="23">
        <v>0.56525750500000005</v>
      </c>
      <c r="F150" s="23">
        <v>0.277460716</v>
      </c>
      <c r="G150" s="17">
        <v>0.74737088100000004</v>
      </c>
      <c r="H150" s="17">
        <v>0.25262911900000001</v>
      </c>
      <c r="I150" s="17">
        <v>0.92759144800000004</v>
      </c>
      <c r="J150" s="17">
        <v>7.2400000000000006E-2</v>
      </c>
      <c r="K150" s="17">
        <v>3.1199999999999999E-5</v>
      </c>
    </row>
    <row r="151" spans="1:11" x14ac:dyDescent="0.45">
      <c r="A151" s="10" t="s">
        <v>9</v>
      </c>
      <c r="B151" s="20">
        <v>0.93799999999999994</v>
      </c>
      <c r="C151" s="19">
        <v>8566</v>
      </c>
      <c r="D151" s="19">
        <v>1141.2740759999999</v>
      </c>
      <c r="E151" s="23">
        <v>0.58948166700000004</v>
      </c>
      <c r="F151" s="23">
        <v>0.279024989</v>
      </c>
      <c r="G151" s="17">
        <v>0.74760681799999995</v>
      </c>
      <c r="H151" s="17">
        <v>0.25239318199999999</v>
      </c>
      <c r="I151" s="17">
        <v>0.92778413199999998</v>
      </c>
      <c r="J151" s="17">
        <v>7.22E-2</v>
      </c>
      <c r="K151" s="17">
        <v>3.1099999999999997E-5</v>
      </c>
    </row>
    <row r="152" spans="1:11" x14ac:dyDescent="0.45">
      <c r="A152" s="10" t="s">
        <v>9</v>
      </c>
      <c r="B152" s="20">
        <v>0.93899999999999995</v>
      </c>
      <c r="C152" s="19">
        <v>8573</v>
      </c>
      <c r="D152" s="19">
        <v>1145.430893</v>
      </c>
      <c r="E152" s="23">
        <v>0.59625166600000001</v>
      </c>
      <c r="F152" s="23">
        <v>0.28090412300000001</v>
      </c>
      <c r="G152" s="17">
        <v>0.74781290099999997</v>
      </c>
      <c r="H152" s="17">
        <v>0.25218709900000003</v>
      </c>
      <c r="I152" s="17">
        <v>0.92661607499999998</v>
      </c>
      <c r="J152" s="17">
        <v>7.3400000000000007E-2</v>
      </c>
      <c r="K152" s="17">
        <v>3.1000000000000001E-5</v>
      </c>
    </row>
    <row r="153" spans="1:11" x14ac:dyDescent="0.45">
      <c r="A153" s="10" t="s">
        <v>9</v>
      </c>
      <c r="B153" s="20">
        <v>0.94199999999999995</v>
      </c>
      <c r="C153" s="19">
        <v>8604</v>
      </c>
      <c r="D153" s="19">
        <v>1164.6692310000001</v>
      </c>
      <c r="E153" s="23">
        <v>0.63311432000000001</v>
      </c>
      <c r="F153" s="23">
        <v>0.28192437799999998</v>
      </c>
      <c r="G153" s="17">
        <v>0.748721525</v>
      </c>
      <c r="H153" s="17">
        <v>0.251278475</v>
      </c>
      <c r="I153" s="17">
        <v>0.92694868799999997</v>
      </c>
      <c r="J153" s="17">
        <v>7.2999999999999995E-2</v>
      </c>
      <c r="K153" s="17">
        <v>3.0800000000000003E-5</v>
      </c>
    </row>
    <row r="154" spans="1:11" x14ac:dyDescent="0.45">
      <c r="A154" s="10" t="s">
        <v>9</v>
      </c>
      <c r="B154" s="20">
        <v>0.94299999999999995</v>
      </c>
      <c r="C154" s="19">
        <v>8608</v>
      </c>
      <c r="D154" s="19">
        <v>1167.2119740000001</v>
      </c>
      <c r="E154" s="23">
        <v>0.637546222</v>
      </c>
      <c r="F154" s="23">
        <v>0.28674471000000001</v>
      </c>
      <c r="G154" s="17">
        <v>0.74883829000000002</v>
      </c>
      <c r="H154" s="17">
        <v>0.25116170999999998</v>
      </c>
      <c r="I154" s="17">
        <v>0.92703930999999995</v>
      </c>
      <c r="J154" s="17">
        <v>7.2900000000000006E-2</v>
      </c>
      <c r="K154" s="17">
        <v>3.0700000000000001E-5</v>
      </c>
    </row>
    <row r="155" spans="1:11" x14ac:dyDescent="0.45">
      <c r="A155" s="10" t="s">
        <v>9</v>
      </c>
      <c r="B155" s="20">
        <v>0.94399999999999995</v>
      </c>
      <c r="C155" s="19">
        <v>8615</v>
      </c>
      <c r="D155" s="19">
        <v>1171.7412280000001</v>
      </c>
      <c r="E155" s="23">
        <v>0.64703630599999995</v>
      </c>
      <c r="F155" s="23">
        <v>0.28738438199999999</v>
      </c>
      <c r="G155" s="17">
        <v>0.74904236800000001</v>
      </c>
      <c r="H155" s="17">
        <v>0.25095763199999999</v>
      </c>
      <c r="I155" s="17">
        <v>0.92664291499999996</v>
      </c>
      <c r="J155" s="17">
        <v>7.3300000000000004E-2</v>
      </c>
      <c r="K155" s="17">
        <v>3.0700000000000001E-5</v>
      </c>
    </row>
    <row r="156" spans="1:11" x14ac:dyDescent="0.45">
      <c r="A156" s="10" t="s">
        <v>9</v>
      </c>
      <c r="B156" s="20">
        <v>0.94499999999999995</v>
      </c>
      <c r="C156" s="19">
        <v>8630</v>
      </c>
      <c r="D156" s="19">
        <v>1181.5235600000001</v>
      </c>
      <c r="E156" s="23">
        <v>0.66873753999999996</v>
      </c>
      <c r="F156" s="23">
        <v>0.28853447900000001</v>
      </c>
      <c r="G156" s="17">
        <v>0.74889918899999997</v>
      </c>
      <c r="H156" s="17">
        <v>0.25110081099999998</v>
      </c>
      <c r="I156" s="17">
        <v>0.92677865100000001</v>
      </c>
      <c r="J156" s="17">
        <v>7.3200000000000001E-2</v>
      </c>
      <c r="K156" s="17">
        <v>3.0700000000000001E-5</v>
      </c>
    </row>
    <row r="157" spans="1:11" x14ac:dyDescent="0.45">
      <c r="A157" s="10" t="s">
        <v>9</v>
      </c>
      <c r="B157" s="20">
        <v>0.94599999999999995</v>
      </c>
      <c r="C157" s="19">
        <v>8635</v>
      </c>
      <c r="D157" s="19">
        <v>1184.8832649999999</v>
      </c>
      <c r="E157" s="23">
        <v>0.67675512900000001</v>
      </c>
      <c r="F157" s="23">
        <v>0.29100921299999999</v>
      </c>
      <c r="G157" s="17">
        <v>0.74904458600000001</v>
      </c>
      <c r="H157" s="17">
        <v>0.25095541399999999</v>
      </c>
      <c r="I157" s="17">
        <v>0.92680328599999995</v>
      </c>
      <c r="J157" s="17">
        <v>7.3200000000000001E-2</v>
      </c>
      <c r="K157" s="17">
        <v>3.0599999999999998E-5</v>
      </c>
    </row>
    <row r="158" spans="1:11" x14ac:dyDescent="0.45">
      <c r="A158" s="10" t="s">
        <v>9</v>
      </c>
      <c r="B158" s="20">
        <v>0.94699999999999995</v>
      </c>
      <c r="C158" s="19">
        <v>8645</v>
      </c>
      <c r="D158" s="19">
        <v>1191.722749</v>
      </c>
      <c r="E158" s="23">
        <v>0.68394845100000001</v>
      </c>
      <c r="F158" s="23">
        <v>0.29187143999999998</v>
      </c>
      <c r="G158" s="17">
        <v>0.74933487600000004</v>
      </c>
      <c r="H158" s="17">
        <v>0.25066512400000002</v>
      </c>
      <c r="I158" s="17">
        <v>0.92730826899999996</v>
      </c>
      <c r="J158" s="17">
        <v>7.2700000000000001E-2</v>
      </c>
      <c r="K158" s="17">
        <v>3.04E-5</v>
      </c>
    </row>
    <row r="159" spans="1:11" x14ac:dyDescent="0.45">
      <c r="A159" s="10" t="s">
        <v>9</v>
      </c>
      <c r="B159" s="20">
        <v>0.94799999999999995</v>
      </c>
      <c r="C159" s="19">
        <v>8656</v>
      </c>
      <c r="D159" s="19">
        <v>1199.5551909999999</v>
      </c>
      <c r="E159" s="23">
        <v>0.72046528600000004</v>
      </c>
      <c r="F159" s="23">
        <v>0.29363834900000002</v>
      </c>
      <c r="G159" s="17">
        <v>0.74942236600000001</v>
      </c>
      <c r="H159" s="17">
        <v>0.25057763399999999</v>
      </c>
      <c r="I159" s="17">
        <v>0.92749191399999997</v>
      </c>
      <c r="J159" s="17">
        <v>7.2499999999999995E-2</v>
      </c>
      <c r="K159" s="17">
        <v>3.0300000000000001E-5</v>
      </c>
    </row>
    <row r="160" spans="1:11" x14ac:dyDescent="0.45">
      <c r="A160" s="10" t="s">
        <v>9</v>
      </c>
      <c r="B160" s="20">
        <v>0.94899999999999995</v>
      </c>
      <c r="C160" s="19">
        <v>8665</v>
      </c>
      <c r="D160" s="19">
        <v>1206.054727</v>
      </c>
      <c r="E160" s="23">
        <v>0.72566900400000001</v>
      </c>
      <c r="F160" s="23">
        <v>0.29570221400000002</v>
      </c>
      <c r="G160" s="17">
        <v>0.74968263099999999</v>
      </c>
      <c r="H160" s="17">
        <v>0.25031736900000001</v>
      </c>
      <c r="I160" s="17">
        <v>0.92733592799999998</v>
      </c>
      <c r="J160" s="17">
        <v>7.2599999999999998E-2</v>
      </c>
      <c r="K160" s="17">
        <v>3.0300000000000001E-5</v>
      </c>
    </row>
    <row r="161" spans="1:11" x14ac:dyDescent="0.45">
      <c r="A161" s="10" t="s">
        <v>9</v>
      </c>
      <c r="B161" s="20">
        <v>0.95099999999999996</v>
      </c>
      <c r="C161" s="19">
        <v>8684</v>
      </c>
      <c r="D161" s="19">
        <v>1219.9243730000001</v>
      </c>
      <c r="E161" s="23">
        <v>0.72998139799999995</v>
      </c>
      <c r="F161" s="23">
        <v>0.30167307900000001</v>
      </c>
      <c r="G161" s="17">
        <v>0.75023030899999998</v>
      </c>
      <c r="H161" s="17">
        <v>0.24976969099999999</v>
      </c>
      <c r="I161" s="17">
        <v>0.92748606499999997</v>
      </c>
      <c r="J161" s="17">
        <v>7.2499999999999995E-2</v>
      </c>
      <c r="K161" s="17">
        <v>3.0199999999999999E-5</v>
      </c>
    </row>
    <row r="162" spans="1:11" x14ac:dyDescent="0.45">
      <c r="A162" s="10" t="s">
        <v>9</v>
      </c>
      <c r="B162" s="20">
        <v>0.95199999999999996</v>
      </c>
      <c r="C162" s="19">
        <v>8696</v>
      </c>
      <c r="D162" s="19">
        <v>1228.7183130000001</v>
      </c>
      <c r="E162" s="23">
        <v>0.73864249299999996</v>
      </c>
      <c r="F162" s="23">
        <v>0.30539920500000001</v>
      </c>
      <c r="G162" s="17">
        <v>0.75057497699999998</v>
      </c>
      <c r="H162" s="17">
        <v>0.249425023</v>
      </c>
      <c r="I162" s="17">
        <v>0.92682017100000003</v>
      </c>
      <c r="J162" s="17">
        <v>7.3099999999999998E-2</v>
      </c>
      <c r="K162" s="17">
        <v>3.0199999999999999E-5</v>
      </c>
    </row>
    <row r="163" spans="1:11" x14ac:dyDescent="0.45">
      <c r="A163" s="10" t="s">
        <v>9</v>
      </c>
      <c r="B163" s="20">
        <v>0.95299999999999996</v>
      </c>
      <c r="C163" s="19">
        <v>8705</v>
      </c>
      <c r="D163" s="19">
        <v>1235.4876830000001</v>
      </c>
      <c r="E163" s="23">
        <v>0.75442567800000004</v>
      </c>
      <c r="F163" s="23">
        <v>0.30773488300000001</v>
      </c>
      <c r="G163" s="17">
        <v>0.75083285499999997</v>
      </c>
      <c r="H163" s="17">
        <v>0.24916714500000001</v>
      </c>
      <c r="I163" s="17">
        <v>0.92702503800000002</v>
      </c>
      <c r="J163" s="17">
        <v>7.2900000000000006E-2</v>
      </c>
      <c r="K163" s="17">
        <v>3.01E-5</v>
      </c>
    </row>
    <row r="164" spans="1:11" x14ac:dyDescent="0.45">
      <c r="A164" s="10" t="s">
        <v>9</v>
      </c>
      <c r="B164" s="20">
        <v>0.95399999999999996</v>
      </c>
      <c r="C164" s="19">
        <v>8711</v>
      </c>
      <c r="D164" s="19">
        <v>1240.1919130000001</v>
      </c>
      <c r="E164" s="23">
        <v>0.78884742799999996</v>
      </c>
      <c r="F164" s="23">
        <v>0.30954883100000002</v>
      </c>
      <c r="G164" s="17">
        <v>0.75100447699999995</v>
      </c>
      <c r="H164" s="17">
        <v>0.248995523</v>
      </c>
      <c r="I164" s="17">
        <v>0.927092629</v>
      </c>
      <c r="J164" s="17">
        <v>7.2900000000000006E-2</v>
      </c>
      <c r="K164" s="17">
        <v>3.01E-5</v>
      </c>
    </row>
    <row r="165" spans="1:11" x14ac:dyDescent="0.45">
      <c r="A165" s="10" t="s">
        <v>9</v>
      </c>
      <c r="B165" s="20">
        <v>0.95499999999999996</v>
      </c>
      <c r="C165" s="19">
        <v>8723</v>
      </c>
      <c r="D165" s="19">
        <v>1249.6941870000001</v>
      </c>
      <c r="E165" s="23">
        <v>0.80480678999999999</v>
      </c>
      <c r="F165" s="23">
        <v>0.31083645500000001</v>
      </c>
      <c r="G165" s="17">
        <v>0.75123237399999998</v>
      </c>
      <c r="H165" s="17">
        <v>0.24876762599999999</v>
      </c>
      <c r="I165" s="17">
        <v>0.92667359800000004</v>
      </c>
      <c r="J165" s="17">
        <v>7.3300000000000004E-2</v>
      </c>
      <c r="K165" s="17">
        <v>3.0000000000000001E-5</v>
      </c>
    </row>
    <row r="166" spans="1:11" x14ac:dyDescent="0.45">
      <c r="A166" s="10" t="s">
        <v>9</v>
      </c>
      <c r="B166" s="20">
        <v>0.95599999999999996</v>
      </c>
      <c r="C166" s="19">
        <v>8732</v>
      </c>
      <c r="D166" s="19">
        <v>1257.101768</v>
      </c>
      <c r="E166" s="23">
        <v>0.85147689900000001</v>
      </c>
      <c r="F166" s="23">
        <v>0.31343305300000002</v>
      </c>
      <c r="G166" s="17">
        <v>0.75137425599999996</v>
      </c>
      <c r="H166" s="17">
        <v>0.24862574400000001</v>
      </c>
      <c r="I166" s="17">
        <v>0.92625134099999995</v>
      </c>
      <c r="J166" s="17">
        <v>7.3700000000000002E-2</v>
      </c>
      <c r="K166" s="17">
        <v>3.0000000000000001E-5</v>
      </c>
    </row>
    <row r="167" spans="1:11" x14ac:dyDescent="0.45">
      <c r="A167" s="10" t="s">
        <v>9</v>
      </c>
      <c r="B167" s="20">
        <v>0.96</v>
      </c>
      <c r="C167" s="19">
        <v>8767</v>
      </c>
      <c r="D167" s="19">
        <v>1287.4831750000001</v>
      </c>
      <c r="E167" s="23">
        <v>0.90631724599999997</v>
      </c>
      <c r="F167" s="23">
        <v>0.31928371</v>
      </c>
      <c r="G167" s="17">
        <v>0.75122618900000004</v>
      </c>
      <c r="H167" s="17">
        <v>0.24877381100000001</v>
      </c>
      <c r="I167" s="17">
        <v>0.92788399300000002</v>
      </c>
      <c r="J167" s="17">
        <v>7.2099999999999997E-2</v>
      </c>
      <c r="K167" s="17">
        <v>2.9200000000000002E-5</v>
      </c>
    </row>
    <row r="168" spans="1:11" x14ac:dyDescent="0.45">
      <c r="A168" s="10" t="s">
        <v>9</v>
      </c>
      <c r="B168" s="20">
        <v>0.96099999999999997</v>
      </c>
      <c r="C168" s="19">
        <v>8771</v>
      </c>
      <c r="D168" s="19">
        <v>1291.2240850000001</v>
      </c>
      <c r="E168" s="23">
        <v>0.93729806999999998</v>
      </c>
      <c r="F168" s="23">
        <v>0.327978357</v>
      </c>
      <c r="G168" s="17">
        <v>0.75133964200000003</v>
      </c>
      <c r="H168" s="17">
        <v>0.248660358</v>
      </c>
      <c r="I168" s="17">
        <v>0.927712753</v>
      </c>
      <c r="J168" s="17">
        <v>7.2300000000000003E-2</v>
      </c>
      <c r="K168" s="17">
        <v>2.9200000000000002E-5</v>
      </c>
    </row>
    <row r="169" spans="1:11" x14ac:dyDescent="0.45">
      <c r="A169" s="10" t="s">
        <v>9</v>
      </c>
      <c r="B169" s="20">
        <v>0.96199999999999997</v>
      </c>
      <c r="C169" s="19">
        <v>8784</v>
      </c>
      <c r="D169" s="19">
        <v>1303.4537150000001</v>
      </c>
      <c r="E169" s="23">
        <v>0.94074082999999997</v>
      </c>
      <c r="F169" s="23">
        <v>0.32907596099999997</v>
      </c>
      <c r="G169" s="17">
        <v>0.75170764999999995</v>
      </c>
      <c r="H169" s="17">
        <v>0.24829235</v>
      </c>
      <c r="I169" s="17">
        <v>0.92818390299999998</v>
      </c>
      <c r="J169" s="17">
        <v>7.1800000000000003E-2</v>
      </c>
      <c r="K169" s="17">
        <v>2.9099999999999999E-5</v>
      </c>
    </row>
    <row r="170" spans="1:11" x14ac:dyDescent="0.45">
      <c r="A170" s="10" t="s">
        <v>9</v>
      </c>
      <c r="B170" s="20">
        <v>0.96299999999999997</v>
      </c>
      <c r="C170" s="19">
        <v>8794</v>
      </c>
      <c r="D170" s="19">
        <v>1313.0596290000001</v>
      </c>
      <c r="E170" s="23">
        <v>0.99412591100000003</v>
      </c>
      <c r="F170" s="23">
        <v>0.33264812799999999</v>
      </c>
      <c r="G170" s="17">
        <v>0.75198999300000002</v>
      </c>
      <c r="H170" s="17">
        <v>0.248010007</v>
      </c>
      <c r="I170" s="17">
        <v>0.92820514600000004</v>
      </c>
      <c r="J170" s="17">
        <v>7.17E-2</v>
      </c>
      <c r="K170" s="17">
        <v>6.7500000000000001E-5</v>
      </c>
    </row>
    <row r="171" spans="1:11" x14ac:dyDescent="0.45">
      <c r="A171" s="10" t="s">
        <v>9</v>
      </c>
      <c r="B171" s="20">
        <v>0.96499999999999997</v>
      </c>
      <c r="C171" s="19">
        <v>8812</v>
      </c>
      <c r="D171" s="19">
        <v>1331.070193</v>
      </c>
      <c r="E171" s="23">
        <v>1.0027519119999999</v>
      </c>
      <c r="F171" s="23">
        <v>0.33545646099999998</v>
      </c>
      <c r="G171" s="17">
        <v>0.75249659599999996</v>
      </c>
      <c r="H171" s="17">
        <v>0.24750340400000001</v>
      </c>
      <c r="I171" s="17">
        <v>0.92795675099999997</v>
      </c>
      <c r="J171" s="17">
        <v>7.1999999999999995E-2</v>
      </c>
      <c r="K171" s="17">
        <v>6.7100000000000005E-5</v>
      </c>
    </row>
    <row r="172" spans="1:11" x14ac:dyDescent="0.45">
      <c r="A172" s="10" t="s">
        <v>9</v>
      </c>
      <c r="B172" s="20">
        <v>0.96599999999999997</v>
      </c>
      <c r="C172" s="19">
        <v>8822</v>
      </c>
      <c r="D172" s="19">
        <v>1341.171947</v>
      </c>
      <c r="E172" s="23">
        <v>1.0192069459999999</v>
      </c>
      <c r="F172" s="23">
        <v>0.34076806100000001</v>
      </c>
      <c r="G172" s="17">
        <v>0.75277714799999995</v>
      </c>
      <c r="H172" s="17">
        <v>0.24722285199999999</v>
      </c>
      <c r="I172" s="17">
        <v>0.92814315400000003</v>
      </c>
      <c r="J172" s="17">
        <v>7.1800000000000003E-2</v>
      </c>
      <c r="K172" s="17">
        <v>6.6799999999999997E-5</v>
      </c>
    </row>
    <row r="173" spans="1:11" x14ac:dyDescent="0.45">
      <c r="A173" s="10" t="s">
        <v>9</v>
      </c>
      <c r="B173" s="20">
        <v>0.96699999999999997</v>
      </c>
      <c r="C173" s="19">
        <v>8831</v>
      </c>
      <c r="D173" s="19">
        <v>1350.5272789999999</v>
      </c>
      <c r="E173" s="23">
        <v>1.083878361</v>
      </c>
      <c r="F173" s="23">
        <v>0.34372480700000002</v>
      </c>
      <c r="G173" s="17">
        <v>0.75302910199999995</v>
      </c>
      <c r="H173" s="17">
        <v>0.24697089799999999</v>
      </c>
      <c r="I173" s="17">
        <v>0.928125015</v>
      </c>
      <c r="J173" s="17">
        <v>7.1800000000000003E-2</v>
      </c>
      <c r="K173" s="17">
        <v>6.6699999999999995E-5</v>
      </c>
    </row>
    <row r="174" spans="1:11" x14ac:dyDescent="0.45">
      <c r="A174" s="10" t="s">
        <v>9</v>
      </c>
      <c r="B174" s="20">
        <v>0.96799999999999997</v>
      </c>
      <c r="C174" s="19">
        <v>8836</v>
      </c>
      <c r="D174" s="19">
        <v>1356.0514089999999</v>
      </c>
      <c r="E174" s="23">
        <v>1.1092880979999999</v>
      </c>
      <c r="F174" s="23">
        <v>0.34714046700000001</v>
      </c>
      <c r="G174" s="17">
        <v>0.75316885499999997</v>
      </c>
      <c r="H174" s="17">
        <v>0.246831145</v>
      </c>
      <c r="I174" s="17">
        <v>0.92771889299999999</v>
      </c>
      <c r="J174" s="17">
        <v>7.22E-2</v>
      </c>
      <c r="K174" s="17">
        <v>6.6699999999999995E-5</v>
      </c>
    </row>
    <row r="175" spans="1:11" x14ac:dyDescent="0.45">
      <c r="A175" s="10" t="s">
        <v>9</v>
      </c>
      <c r="B175" s="20">
        <v>0.96899999999999997</v>
      </c>
      <c r="C175" s="19">
        <v>8847</v>
      </c>
      <c r="D175" s="19">
        <v>1368.2747870000001</v>
      </c>
      <c r="E175" s="23">
        <v>1.111216209</v>
      </c>
      <c r="F175" s="23">
        <v>0.348144173</v>
      </c>
      <c r="G175" s="17">
        <v>0.753249689</v>
      </c>
      <c r="H175" s="17">
        <v>0.246750311</v>
      </c>
      <c r="I175" s="17">
        <v>0.92779288800000004</v>
      </c>
      <c r="J175" s="17">
        <v>7.2099999999999997E-2</v>
      </c>
      <c r="K175" s="17">
        <v>6.6600000000000006E-5</v>
      </c>
    </row>
    <row r="176" spans="1:11" x14ac:dyDescent="0.45">
      <c r="A176" s="10" t="s">
        <v>9</v>
      </c>
      <c r="B176" s="20">
        <v>0.97</v>
      </c>
      <c r="C176" s="19">
        <v>8858</v>
      </c>
      <c r="D176" s="19">
        <v>1380.702313</v>
      </c>
      <c r="E176" s="23">
        <v>1.1457163109999999</v>
      </c>
      <c r="F176" s="23">
        <v>0.351811186</v>
      </c>
      <c r="G176" s="17">
        <v>0.75310453799999999</v>
      </c>
      <c r="H176" s="17">
        <v>0.24689546200000001</v>
      </c>
      <c r="I176" s="17">
        <v>0.92816531800000002</v>
      </c>
      <c r="J176" s="17">
        <v>7.1800000000000003E-2</v>
      </c>
      <c r="K176" s="17">
        <v>6.6299999999999999E-5</v>
      </c>
    </row>
    <row r="177" spans="1:11" x14ac:dyDescent="0.45">
      <c r="A177" s="10" t="s">
        <v>9</v>
      </c>
      <c r="B177" s="20">
        <v>0.97099999999999997</v>
      </c>
      <c r="C177" s="19">
        <v>8869</v>
      </c>
      <c r="D177" s="19">
        <v>1393.47307</v>
      </c>
      <c r="E177" s="23">
        <v>1.185049738</v>
      </c>
      <c r="F177" s="23">
        <v>0.35553188299999999</v>
      </c>
      <c r="G177" s="17">
        <v>0.75341075700000004</v>
      </c>
      <c r="H177" s="17">
        <v>0.24658924300000001</v>
      </c>
      <c r="I177" s="17">
        <v>0.92812523999999996</v>
      </c>
      <c r="J177" s="17">
        <v>7.1800000000000003E-2</v>
      </c>
      <c r="K177" s="17">
        <v>6.6199999999999996E-5</v>
      </c>
    </row>
    <row r="178" spans="1:11" x14ac:dyDescent="0.45">
      <c r="A178" s="10" t="s">
        <v>9</v>
      </c>
      <c r="B178" s="20">
        <v>0.97199999999999998</v>
      </c>
      <c r="C178" s="19">
        <v>8878</v>
      </c>
      <c r="D178" s="19">
        <v>1404.2686859999999</v>
      </c>
      <c r="E178" s="23">
        <v>1.2395936439999999</v>
      </c>
      <c r="F178" s="23">
        <v>0.35936568000000002</v>
      </c>
      <c r="G178" s="17">
        <v>0.75354809599999995</v>
      </c>
      <c r="H178" s="17">
        <v>0.246451904</v>
      </c>
      <c r="I178" s="17">
        <v>0.92761594700000005</v>
      </c>
      <c r="J178" s="17">
        <v>7.2300000000000003E-2</v>
      </c>
      <c r="K178" s="17">
        <v>6.6199999999999996E-5</v>
      </c>
    </row>
    <row r="179" spans="1:11" x14ac:dyDescent="0.45">
      <c r="A179" s="10" t="s">
        <v>9</v>
      </c>
      <c r="B179" s="20">
        <v>0.97299999999999998</v>
      </c>
      <c r="C179" s="19">
        <v>8887</v>
      </c>
      <c r="D179" s="19">
        <v>1415.6059279999999</v>
      </c>
      <c r="E179" s="23">
        <v>1.2728726290000001</v>
      </c>
      <c r="F179" s="23">
        <v>0.36262487199999999</v>
      </c>
      <c r="G179" s="17">
        <v>0.75379768199999997</v>
      </c>
      <c r="H179" s="17">
        <v>0.246202318</v>
      </c>
      <c r="I179" s="17">
        <v>0.92740647099999995</v>
      </c>
      <c r="J179" s="17">
        <v>7.2499999999999995E-2</v>
      </c>
      <c r="K179" s="17">
        <v>6.6099999999999994E-5</v>
      </c>
    </row>
    <row r="180" spans="1:11" x14ac:dyDescent="0.45">
      <c r="A180" s="10" t="s">
        <v>9</v>
      </c>
      <c r="B180" s="20">
        <v>0.97599999999999998</v>
      </c>
      <c r="C180" s="19">
        <v>8915</v>
      </c>
      <c r="D180" s="19">
        <v>1451.6369569999999</v>
      </c>
      <c r="E180" s="23">
        <v>1.323912744</v>
      </c>
      <c r="F180" s="23">
        <v>0.37648347900000001</v>
      </c>
      <c r="G180" s="17">
        <v>0.75457094800000002</v>
      </c>
      <c r="H180" s="17">
        <v>0.24542905200000001</v>
      </c>
      <c r="I180" s="17">
        <v>0.92752922900000001</v>
      </c>
      <c r="J180" s="17">
        <v>7.2400000000000006E-2</v>
      </c>
      <c r="K180" s="17">
        <v>6.58E-5</v>
      </c>
    </row>
    <row r="181" spans="1:11" x14ac:dyDescent="0.45">
      <c r="A181" s="10" t="s">
        <v>9</v>
      </c>
      <c r="B181" s="20">
        <v>0.97699999999999998</v>
      </c>
      <c r="C181" s="19">
        <v>8923</v>
      </c>
      <c r="D181" s="19">
        <v>1462.395313</v>
      </c>
      <c r="E181" s="23">
        <v>1.3608882710000001</v>
      </c>
      <c r="F181" s="23">
        <v>0.38834914999999998</v>
      </c>
      <c r="G181" s="17">
        <v>0.75479099000000005</v>
      </c>
      <c r="H181" s="17">
        <v>0.24520901000000001</v>
      </c>
      <c r="I181" s="17">
        <v>0.92761918399999999</v>
      </c>
      <c r="J181" s="17">
        <v>7.2300000000000003E-2</v>
      </c>
      <c r="K181" s="17">
        <v>6.5699999999999998E-5</v>
      </c>
    </row>
    <row r="182" spans="1:11" x14ac:dyDescent="0.45">
      <c r="A182" s="10" t="s">
        <v>9</v>
      </c>
      <c r="B182" s="20">
        <v>0.97799999999999998</v>
      </c>
      <c r="C182" s="19">
        <v>8928</v>
      </c>
      <c r="D182" s="19">
        <v>1469.367303</v>
      </c>
      <c r="E182" s="23">
        <v>1.4027755159999999</v>
      </c>
      <c r="F182" s="23">
        <v>0.39176655199999999</v>
      </c>
      <c r="G182" s="17">
        <v>0.75492831500000002</v>
      </c>
      <c r="H182" s="17">
        <v>0.24507168500000001</v>
      </c>
      <c r="I182" s="17">
        <v>0.92756519199999998</v>
      </c>
      <c r="J182" s="17">
        <v>7.2400000000000006E-2</v>
      </c>
      <c r="K182" s="17">
        <v>6.5699999999999998E-5</v>
      </c>
    </row>
    <row r="183" spans="1:11" x14ac:dyDescent="0.45">
      <c r="A183" s="10" t="s">
        <v>9</v>
      </c>
      <c r="B183" s="20">
        <v>0.97899999999999998</v>
      </c>
      <c r="C183" s="19">
        <v>8937</v>
      </c>
      <c r="D183" s="19">
        <v>1482.263625</v>
      </c>
      <c r="E183" s="23">
        <v>1.45202696</v>
      </c>
      <c r="F183" s="23">
        <v>0.39400057900000002</v>
      </c>
      <c r="G183" s="17">
        <v>0.75506322000000003</v>
      </c>
      <c r="H183" s="17">
        <v>0.24493677999999999</v>
      </c>
      <c r="I183" s="17">
        <v>0.92852494200000002</v>
      </c>
      <c r="J183" s="17">
        <v>7.1400000000000005E-2</v>
      </c>
      <c r="K183" s="17">
        <v>6.4800000000000003E-5</v>
      </c>
    </row>
    <row r="184" spans="1:11" x14ac:dyDescent="0.45">
      <c r="A184" s="10" t="s">
        <v>9</v>
      </c>
      <c r="B184" s="20">
        <v>0.98</v>
      </c>
      <c r="C184" s="19">
        <v>8951</v>
      </c>
      <c r="D184" s="19">
        <v>1502.628553</v>
      </c>
      <c r="E184" s="23">
        <v>1.4546376759999999</v>
      </c>
      <c r="F184" s="23">
        <v>0.39999384300000002</v>
      </c>
      <c r="G184" s="17">
        <v>0.755334599</v>
      </c>
      <c r="H184" s="17">
        <v>0.244665401</v>
      </c>
      <c r="I184" s="17">
        <v>0.92960483000000005</v>
      </c>
      <c r="J184" s="17">
        <v>7.0300000000000001E-2</v>
      </c>
      <c r="K184" s="17">
        <v>6.3800000000000006E-5</v>
      </c>
    </row>
    <row r="185" spans="1:11" x14ac:dyDescent="0.45">
      <c r="A185" s="10" t="s">
        <v>9</v>
      </c>
      <c r="B185" s="20">
        <v>0.98099999999999998</v>
      </c>
      <c r="C185" s="19">
        <v>8957</v>
      </c>
      <c r="D185" s="19">
        <v>1511.581025</v>
      </c>
      <c r="E185" s="23">
        <v>1.513490357</v>
      </c>
      <c r="F185" s="23">
        <v>0.40735838899999999</v>
      </c>
      <c r="G185" s="17">
        <v>0.75549849300000005</v>
      </c>
      <c r="H185" s="17">
        <v>0.24450150700000001</v>
      </c>
      <c r="I185" s="17">
        <v>0.92899495700000001</v>
      </c>
      <c r="J185" s="17">
        <v>7.0900000000000005E-2</v>
      </c>
      <c r="K185" s="17">
        <v>6.3600000000000001E-5</v>
      </c>
    </row>
    <row r="186" spans="1:11" x14ac:dyDescent="0.45">
      <c r="A186" s="10" t="s">
        <v>9</v>
      </c>
      <c r="B186" s="20">
        <v>0.98199999999999998</v>
      </c>
      <c r="C186" s="19">
        <v>8969</v>
      </c>
      <c r="D186" s="19">
        <v>1530.5700400000001</v>
      </c>
      <c r="E186" s="23">
        <v>1.607012503</v>
      </c>
      <c r="F186" s="23">
        <v>0.410256128</v>
      </c>
      <c r="G186" s="17">
        <v>0.75571412599999999</v>
      </c>
      <c r="H186" s="17">
        <v>0.24428587399999999</v>
      </c>
      <c r="I186" s="17">
        <v>0.92928661099999998</v>
      </c>
      <c r="J186" s="17">
        <v>7.0699999999999999E-2</v>
      </c>
      <c r="K186" s="17">
        <v>6.3399999999999996E-5</v>
      </c>
    </row>
    <row r="187" spans="1:11" x14ac:dyDescent="0.45">
      <c r="A187" s="10" t="s">
        <v>9</v>
      </c>
      <c r="B187" s="20">
        <v>0.98299999999999998</v>
      </c>
      <c r="C187" s="19">
        <v>8978</v>
      </c>
      <c r="D187" s="19">
        <v>1545.7921879999999</v>
      </c>
      <c r="E187" s="23">
        <v>1.715521088</v>
      </c>
      <c r="F187" s="23">
        <v>0.41813905000000001</v>
      </c>
      <c r="G187" s="17">
        <v>0.75584762800000005</v>
      </c>
      <c r="H187" s="17">
        <v>0.24415237200000001</v>
      </c>
      <c r="I187" s="17">
        <v>0.92913608599999997</v>
      </c>
      <c r="J187" s="17">
        <v>7.0800000000000002E-2</v>
      </c>
      <c r="K187" s="17">
        <v>1.1E-4</v>
      </c>
    </row>
    <row r="188" spans="1:11" x14ac:dyDescent="0.45">
      <c r="A188" s="10" t="s">
        <v>9</v>
      </c>
      <c r="B188" s="20">
        <v>0.98399999999999999</v>
      </c>
      <c r="C188" s="19">
        <v>8982</v>
      </c>
      <c r="D188" s="19">
        <v>1552.7219720000001</v>
      </c>
      <c r="E188" s="23">
        <v>1.7452123450000001</v>
      </c>
      <c r="F188" s="23">
        <v>0.42322963000000002</v>
      </c>
      <c r="G188" s="17">
        <v>0.75595635699999997</v>
      </c>
      <c r="H188" s="17">
        <v>0.244043643</v>
      </c>
      <c r="I188" s="17">
        <v>0.92917596599999996</v>
      </c>
      <c r="J188" s="17">
        <v>7.0699999999999999E-2</v>
      </c>
      <c r="K188" s="17">
        <v>1.1E-4</v>
      </c>
    </row>
    <row r="189" spans="1:11" x14ac:dyDescent="0.45">
      <c r="A189" s="10" t="s">
        <v>9</v>
      </c>
      <c r="B189" s="20">
        <v>0.98499999999999999</v>
      </c>
      <c r="C189" s="19">
        <v>8996</v>
      </c>
      <c r="D189" s="19">
        <v>1577.8925389999999</v>
      </c>
      <c r="E189" s="23">
        <v>1.849527911</v>
      </c>
      <c r="F189" s="23">
        <v>0.42555196499999998</v>
      </c>
      <c r="G189" s="17">
        <v>0.75633614900000001</v>
      </c>
      <c r="H189" s="17">
        <v>0.24366385099999999</v>
      </c>
      <c r="I189" s="17">
        <v>0.92920873400000004</v>
      </c>
      <c r="J189" s="17">
        <v>7.0699999999999999E-2</v>
      </c>
      <c r="K189" s="17">
        <v>1.0900000000000001E-4</v>
      </c>
    </row>
    <row r="190" spans="1:11" x14ac:dyDescent="0.45">
      <c r="A190" s="10" t="s">
        <v>9</v>
      </c>
      <c r="B190" s="20">
        <v>0.98599999999999999</v>
      </c>
      <c r="C190" s="19">
        <v>9006</v>
      </c>
      <c r="D190" s="19">
        <v>1597.133965</v>
      </c>
      <c r="E190" s="23">
        <v>1.9606661480000001</v>
      </c>
      <c r="F190" s="23">
        <v>0.43598221399999998</v>
      </c>
      <c r="G190" s="17">
        <v>0.75638463199999995</v>
      </c>
      <c r="H190" s="17">
        <v>0.243615368</v>
      </c>
      <c r="I190" s="17">
        <v>0.92894139600000003</v>
      </c>
      <c r="J190" s="17">
        <v>7.0900000000000005E-2</v>
      </c>
      <c r="K190" s="17">
        <v>1.0900000000000001E-4</v>
      </c>
    </row>
    <row r="191" spans="1:11" x14ac:dyDescent="0.45">
      <c r="A191" s="10" t="s">
        <v>9</v>
      </c>
      <c r="B191" s="20">
        <v>0.98699999999999999</v>
      </c>
      <c r="C191" s="19">
        <v>9015</v>
      </c>
      <c r="D191" s="19">
        <v>1615.349015</v>
      </c>
      <c r="E191" s="23">
        <v>2.0739479940000001</v>
      </c>
      <c r="F191" s="23">
        <v>0.44301246399999999</v>
      </c>
      <c r="G191" s="17">
        <v>0.75662784199999999</v>
      </c>
      <c r="H191" s="17">
        <v>0.24337215800000001</v>
      </c>
      <c r="I191" s="17">
        <v>0.92894045199999997</v>
      </c>
      <c r="J191" s="17">
        <v>7.0999999999999994E-2</v>
      </c>
      <c r="K191" s="17">
        <v>1.0900000000000001E-4</v>
      </c>
    </row>
    <row r="192" spans="1:11" x14ac:dyDescent="0.45">
      <c r="A192" s="10" t="s">
        <v>9</v>
      </c>
      <c r="B192" s="20">
        <v>0.98799999999999999</v>
      </c>
      <c r="C192" s="19">
        <v>9023</v>
      </c>
      <c r="D192" s="19">
        <v>1632.2878900000001</v>
      </c>
      <c r="E192" s="23">
        <v>2.1268722499999999</v>
      </c>
      <c r="F192" s="23">
        <v>0.450670028</v>
      </c>
      <c r="G192" s="17">
        <v>0.75628948200000001</v>
      </c>
      <c r="H192" s="17">
        <v>0.24371051799999999</v>
      </c>
      <c r="I192" s="17">
        <v>0.92921646300000005</v>
      </c>
      <c r="J192" s="17">
        <v>7.0699999999999999E-2</v>
      </c>
      <c r="K192" s="17">
        <v>1.0900000000000001E-4</v>
      </c>
    </row>
    <row r="193" spans="1:11" x14ac:dyDescent="0.45">
      <c r="A193" s="10" t="s">
        <v>9</v>
      </c>
      <c r="B193" s="20">
        <v>0.98899999999999999</v>
      </c>
      <c r="C193" s="19">
        <v>9025</v>
      </c>
      <c r="D193" s="19">
        <v>1636.5461069999999</v>
      </c>
      <c r="E193" s="23">
        <v>2.129108735</v>
      </c>
      <c r="F193" s="23">
        <v>0.45656459700000002</v>
      </c>
      <c r="G193" s="17">
        <v>0.75634349000000001</v>
      </c>
      <c r="H193" s="17">
        <v>0.24365650999999999</v>
      </c>
      <c r="I193" s="17">
        <v>0.92908833099999999</v>
      </c>
      <c r="J193" s="17">
        <v>7.0800000000000002E-2</v>
      </c>
      <c r="K193" s="17">
        <v>1.0900000000000001E-4</v>
      </c>
    </row>
    <row r="194" spans="1:11" x14ac:dyDescent="0.45">
      <c r="A194" s="10" t="s">
        <v>9</v>
      </c>
      <c r="B194" s="20">
        <v>0.99</v>
      </c>
      <c r="C194" s="19">
        <v>9040</v>
      </c>
      <c r="D194" s="19">
        <v>1669.201871</v>
      </c>
      <c r="E194" s="23">
        <v>2.1770509059999998</v>
      </c>
      <c r="F194" s="23">
        <v>0.45804210899999998</v>
      </c>
      <c r="G194" s="17">
        <v>0.75674778799999998</v>
      </c>
      <c r="H194" s="17">
        <v>0.243252212</v>
      </c>
      <c r="I194" s="17">
        <v>0.93135380899999998</v>
      </c>
      <c r="J194" s="17">
        <v>6.8500000000000005E-2</v>
      </c>
      <c r="K194" s="17">
        <v>1.05E-4</v>
      </c>
    </row>
    <row r="195" spans="1:11" x14ac:dyDescent="0.45">
      <c r="A195" s="10" t="s">
        <v>9</v>
      </c>
      <c r="B195" s="20">
        <v>0.99099999999999999</v>
      </c>
      <c r="C195" s="19">
        <v>9051</v>
      </c>
      <c r="D195" s="19">
        <v>1693.3573349999999</v>
      </c>
      <c r="E195" s="23">
        <v>2.198482748</v>
      </c>
      <c r="F195" s="23">
        <v>0.47142576800000002</v>
      </c>
      <c r="G195" s="17">
        <v>0.75704342099999999</v>
      </c>
      <c r="H195" s="17">
        <v>0.24295657900000001</v>
      </c>
      <c r="I195" s="17">
        <v>0.93155771399999998</v>
      </c>
      <c r="J195" s="17">
        <v>6.83E-2</v>
      </c>
      <c r="K195" s="17">
        <v>1.05E-4</v>
      </c>
    </row>
    <row r="196" spans="1:11" x14ac:dyDescent="0.45">
      <c r="A196" s="10" t="s">
        <v>9</v>
      </c>
      <c r="B196" s="20">
        <v>0.99199999999999999</v>
      </c>
      <c r="C196" s="19">
        <v>9060</v>
      </c>
      <c r="D196" s="19">
        <v>1714.15354</v>
      </c>
      <c r="E196" s="23">
        <v>2.4858120279999998</v>
      </c>
      <c r="F196" s="23">
        <v>0.48179393199999998</v>
      </c>
      <c r="G196" s="17">
        <v>0.75706401800000001</v>
      </c>
      <c r="H196" s="17">
        <v>0.24293598199999999</v>
      </c>
      <c r="I196" s="17">
        <v>0.93116523200000001</v>
      </c>
      <c r="J196" s="17">
        <v>6.8699999999999997E-2</v>
      </c>
      <c r="K196" s="17">
        <v>1.05E-4</v>
      </c>
    </row>
    <row r="197" spans="1:11" x14ac:dyDescent="0.45">
      <c r="A197" s="10" t="s">
        <v>9</v>
      </c>
      <c r="B197" s="20">
        <v>0.99299999999999999</v>
      </c>
      <c r="C197" s="19">
        <v>9069</v>
      </c>
      <c r="D197" s="19">
        <v>1738.560651</v>
      </c>
      <c r="E197" s="23">
        <v>2.8906366019999998</v>
      </c>
      <c r="F197" s="23">
        <v>0.488275976</v>
      </c>
      <c r="G197" s="17">
        <v>0.75719484000000004</v>
      </c>
      <c r="H197" s="17">
        <v>0.24280515999999999</v>
      </c>
      <c r="I197" s="17">
        <v>0.93108012799999995</v>
      </c>
      <c r="J197" s="17">
        <v>6.88E-2</v>
      </c>
      <c r="K197" s="17">
        <v>1.05E-4</v>
      </c>
    </row>
    <row r="198" spans="1:11" x14ac:dyDescent="0.45">
      <c r="A198" s="10" t="s">
        <v>9</v>
      </c>
      <c r="B198" s="20">
        <v>0.99399999999999999</v>
      </c>
      <c r="C198" s="19">
        <v>9078</v>
      </c>
      <c r="D198" s="19">
        <v>1766.3351600000001</v>
      </c>
      <c r="E198" s="23">
        <v>3.2337308029999998</v>
      </c>
      <c r="F198" s="23">
        <v>0.49704959599999998</v>
      </c>
      <c r="G198" s="17">
        <v>0.75743555799999995</v>
      </c>
      <c r="H198" s="17">
        <v>0.24256444199999999</v>
      </c>
      <c r="I198" s="17">
        <v>0.93189113800000001</v>
      </c>
      <c r="J198" s="17">
        <v>6.8000000000000005E-2</v>
      </c>
      <c r="K198" s="17">
        <v>1.03E-4</v>
      </c>
    </row>
    <row r="199" spans="1:11" x14ac:dyDescent="0.45">
      <c r="A199" s="10" t="s">
        <v>9</v>
      </c>
      <c r="B199" s="20">
        <v>0.995</v>
      </c>
      <c r="C199" s="19">
        <v>9088</v>
      </c>
      <c r="D199" s="19">
        <v>1800.777411</v>
      </c>
      <c r="E199" s="23">
        <v>3.550237439</v>
      </c>
      <c r="F199" s="23">
        <v>0.50722473199999996</v>
      </c>
      <c r="G199" s="17">
        <v>0.75770246500000005</v>
      </c>
      <c r="H199" s="17">
        <v>0.24229753500000001</v>
      </c>
      <c r="I199" s="17">
        <v>0.93229602099999997</v>
      </c>
      <c r="J199" s="17">
        <v>6.7599999999999993E-2</v>
      </c>
      <c r="K199" s="17">
        <v>1.03E-4</v>
      </c>
    </row>
    <row r="200" spans="1:11" x14ac:dyDescent="0.45">
      <c r="A200" s="10" t="s">
        <v>9</v>
      </c>
      <c r="B200" s="20">
        <v>0.996</v>
      </c>
      <c r="C200" s="19">
        <v>9095</v>
      </c>
      <c r="D200" s="19">
        <v>1827.8625159999999</v>
      </c>
      <c r="E200" s="23">
        <v>4.1012516489999999</v>
      </c>
      <c r="F200" s="23">
        <v>0.52397121000000002</v>
      </c>
      <c r="G200" s="17">
        <v>0.75788895000000001</v>
      </c>
      <c r="H200" s="17">
        <v>0.24211104999999999</v>
      </c>
      <c r="I200" s="17">
        <v>0.93233485900000002</v>
      </c>
      <c r="J200" s="17">
        <v>6.7599999999999993E-2</v>
      </c>
      <c r="K200" s="17">
        <v>1.02E-4</v>
      </c>
    </row>
    <row r="201" spans="1:11" x14ac:dyDescent="0.45">
      <c r="A201" s="10" t="s">
        <v>9</v>
      </c>
      <c r="B201" s="20">
        <v>0.997</v>
      </c>
      <c r="C201" s="19">
        <v>9106</v>
      </c>
      <c r="D201" s="19">
        <v>1875.522215</v>
      </c>
      <c r="E201" s="23">
        <v>4.8302702450000004</v>
      </c>
      <c r="F201" s="23">
        <v>0.53424646499999995</v>
      </c>
      <c r="G201" s="17">
        <v>0.75818141900000002</v>
      </c>
      <c r="H201" s="17">
        <v>0.241818581</v>
      </c>
      <c r="I201" s="17">
        <v>0.93406190700000002</v>
      </c>
      <c r="J201" s="17">
        <v>6.5799999999999997E-2</v>
      </c>
      <c r="K201" s="17">
        <v>9.9699999999999998E-5</v>
      </c>
    </row>
    <row r="202" spans="1:11" x14ac:dyDescent="0.45">
      <c r="A202" s="10" t="s">
        <v>9</v>
      </c>
      <c r="B202" s="20">
        <v>0.998</v>
      </c>
      <c r="C202" s="19">
        <v>9115</v>
      </c>
      <c r="D202" s="19">
        <v>1928.916968</v>
      </c>
      <c r="E202" s="23">
        <v>6.7168751660000003</v>
      </c>
      <c r="F202" s="23">
        <v>0.55403499899999997</v>
      </c>
      <c r="G202" s="17">
        <v>0.75831047699999998</v>
      </c>
      <c r="H202" s="17">
        <v>0.24168952299999999</v>
      </c>
      <c r="I202" s="17">
        <v>0.934983114</v>
      </c>
      <c r="J202" s="17">
        <v>6.4899999999999999E-2</v>
      </c>
      <c r="K202" s="17">
        <v>9.8099999999999999E-5</v>
      </c>
    </row>
    <row r="203" spans="1:11" x14ac:dyDescent="0.45">
      <c r="A203" s="10" t="s">
        <v>9</v>
      </c>
      <c r="B203" s="20">
        <v>0.999</v>
      </c>
      <c r="C203" s="19">
        <v>9124</v>
      </c>
      <c r="D203" s="19">
        <v>2037.3292670000001</v>
      </c>
      <c r="E203" s="23">
        <v>22.261202950000001</v>
      </c>
      <c r="F203" s="23">
        <v>0.57682467800000004</v>
      </c>
      <c r="G203" s="17">
        <v>0.75854888200000004</v>
      </c>
      <c r="H203" s="17">
        <v>0.24145111799999999</v>
      </c>
      <c r="I203" s="17">
        <v>0.93795733699999995</v>
      </c>
      <c r="J203" s="17">
        <v>6.1899999999999997E-2</v>
      </c>
      <c r="K203" s="17">
        <v>9.3499999999999996E-5</v>
      </c>
    </row>
    <row r="204" spans="1:11" x14ac:dyDescent="0.45">
      <c r="A204" s="10" t="s">
        <v>9</v>
      </c>
      <c r="B204" s="20">
        <v>1</v>
      </c>
      <c r="C204" s="19">
        <v>9125</v>
      </c>
      <c r="D204" s="19">
        <v>2070.328199</v>
      </c>
      <c r="E204" s="23">
        <v>32.998931939999999</v>
      </c>
      <c r="F204" s="23">
        <v>0.63608329900000005</v>
      </c>
      <c r="G204" s="17">
        <v>0.75857534199999999</v>
      </c>
      <c r="H204" s="17">
        <v>0.24142465799999999</v>
      </c>
      <c r="I204" s="17">
        <v>0.93807543999999998</v>
      </c>
      <c r="J204" s="17">
        <v>6.1800000000000001E-2</v>
      </c>
      <c r="K204" s="17">
        <v>9.3300000000000005E-5</v>
      </c>
    </row>
    <row r="205" spans="1:11" x14ac:dyDescent="0.45">
      <c r="A205" s="10" t="s">
        <v>11</v>
      </c>
      <c r="B205" s="20">
        <v>0</v>
      </c>
      <c r="C205" s="19">
        <v>1171</v>
      </c>
      <c r="D205" s="19">
        <v>0.90618037900000004</v>
      </c>
      <c r="E205" s="23">
        <v>1.5900000000000001E-3</v>
      </c>
      <c r="F205" s="23">
        <v>1.1199999999999999E-3</v>
      </c>
      <c r="G205" s="17">
        <v>0.779675491</v>
      </c>
      <c r="H205" s="17">
        <v>0.220324509</v>
      </c>
      <c r="I205" s="17">
        <v>0.73295774800000002</v>
      </c>
      <c r="J205" s="17">
        <v>0.26704225199999998</v>
      </c>
      <c r="K205" s="17">
        <v>0</v>
      </c>
    </row>
    <row r="206" spans="1:11" x14ac:dyDescent="0.45">
      <c r="A206" s="10" t="s">
        <v>11</v>
      </c>
      <c r="B206" s="20">
        <v>0.01</v>
      </c>
      <c r="C206" s="19">
        <v>3514</v>
      </c>
      <c r="D206" s="19">
        <v>8.3224084170000001</v>
      </c>
      <c r="E206" s="23">
        <v>4.3800000000000002E-3</v>
      </c>
      <c r="F206" s="23">
        <v>3.79E-3</v>
      </c>
      <c r="G206" s="17">
        <v>0.79624359700000003</v>
      </c>
      <c r="H206" s="17">
        <v>0.203756403</v>
      </c>
      <c r="I206" s="17">
        <v>0.59026772999999999</v>
      </c>
      <c r="J206" s="17">
        <v>0.39901355199999999</v>
      </c>
      <c r="K206" s="17">
        <v>1.0699999999999999E-2</v>
      </c>
    </row>
    <row r="207" spans="1:11" x14ac:dyDescent="0.45">
      <c r="A207" s="10" t="s">
        <v>11</v>
      </c>
      <c r="B207" s="20">
        <v>0.02</v>
      </c>
      <c r="C207" s="19">
        <v>5887</v>
      </c>
      <c r="D207" s="19">
        <v>21.550381260000002</v>
      </c>
      <c r="E207" s="23">
        <v>6.7299999999999999E-3</v>
      </c>
      <c r="F207" s="23">
        <v>5.77E-3</v>
      </c>
      <c r="G207" s="17">
        <v>0.78511975499999997</v>
      </c>
      <c r="H207" s="17">
        <v>0.214880245</v>
      </c>
      <c r="I207" s="17">
        <v>0.616210127</v>
      </c>
      <c r="J207" s="17">
        <v>0.37839646500000002</v>
      </c>
      <c r="K207" s="17">
        <v>5.3899999999999998E-3</v>
      </c>
    </row>
    <row r="208" spans="1:11" x14ac:dyDescent="0.45">
      <c r="A208" s="10" t="s">
        <v>11</v>
      </c>
      <c r="B208" s="20">
        <v>0.03</v>
      </c>
      <c r="C208" s="19">
        <v>8174</v>
      </c>
      <c r="D208" s="19">
        <v>39.825700789999999</v>
      </c>
      <c r="E208" s="23">
        <v>9.0200000000000002E-3</v>
      </c>
      <c r="F208" s="23">
        <v>7.92E-3</v>
      </c>
      <c r="G208" s="17">
        <v>0.77611940300000004</v>
      </c>
      <c r="H208" s="17">
        <v>0.22388059699999999</v>
      </c>
      <c r="I208" s="17">
        <v>0.593613477</v>
      </c>
      <c r="J208" s="17">
        <v>0.40307824199999998</v>
      </c>
      <c r="K208" s="17">
        <v>3.31E-3</v>
      </c>
    </row>
    <row r="209" spans="1:11" x14ac:dyDescent="0.45">
      <c r="A209" s="10" t="s">
        <v>11</v>
      </c>
      <c r="B209" s="20">
        <v>0.04</v>
      </c>
      <c r="C209" s="19">
        <v>10481</v>
      </c>
      <c r="D209" s="19">
        <v>62.900688500000001</v>
      </c>
      <c r="E209" s="23">
        <v>1.0999999999999999E-2</v>
      </c>
      <c r="F209" s="23">
        <v>9.7199999999999995E-3</v>
      </c>
      <c r="G209" s="17">
        <v>0.766625322</v>
      </c>
      <c r="H209" s="17">
        <v>0.233374678</v>
      </c>
      <c r="I209" s="17">
        <v>0.64840687799999996</v>
      </c>
      <c r="J209" s="17">
        <v>0.34863652099999998</v>
      </c>
      <c r="K209" s="17">
        <v>2.96E-3</v>
      </c>
    </row>
    <row r="210" spans="1:11" x14ac:dyDescent="0.45">
      <c r="A210" s="10" t="s">
        <v>11</v>
      </c>
      <c r="B210" s="20">
        <v>0.05</v>
      </c>
      <c r="C210" s="19">
        <v>12938</v>
      </c>
      <c r="D210" s="19">
        <v>92.351176249999995</v>
      </c>
      <c r="E210" s="23">
        <v>1.2999999999999999E-2</v>
      </c>
      <c r="F210" s="23">
        <v>1.15E-2</v>
      </c>
      <c r="G210" s="17">
        <v>0.75622198200000001</v>
      </c>
      <c r="H210" s="17">
        <v>0.24377801800000001</v>
      </c>
      <c r="I210" s="17">
        <v>0.66320058800000004</v>
      </c>
      <c r="J210" s="17">
        <v>0.33476623700000002</v>
      </c>
      <c r="K210" s="17">
        <v>2.0300000000000001E-3</v>
      </c>
    </row>
    <row r="211" spans="1:11" x14ac:dyDescent="0.45">
      <c r="A211" s="10" t="s">
        <v>11</v>
      </c>
      <c r="B211" s="20">
        <v>0.06</v>
      </c>
      <c r="C211" s="19">
        <v>15298</v>
      </c>
      <c r="D211" s="19">
        <v>125.3551696</v>
      </c>
      <c r="E211" s="23">
        <v>1.4999999999999999E-2</v>
      </c>
      <c r="F211" s="23">
        <v>1.32E-2</v>
      </c>
      <c r="G211" s="17">
        <v>0.76147208799999999</v>
      </c>
      <c r="H211" s="17">
        <v>0.23852791200000001</v>
      </c>
      <c r="I211" s="17">
        <v>0.67108539499999997</v>
      </c>
      <c r="J211" s="17">
        <v>0.32679277299999998</v>
      </c>
      <c r="K211" s="17">
        <v>2.1199999999999999E-3</v>
      </c>
    </row>
    <row r="212" spans="1:11" x14ac:dyDescent="0.45">
      <c r="A212" s="10" t="s">
        <v>11</v>
      </c>
      <c r="B212" s="20">
        <v>7.0000000000000007E-2</v>
      </c>
      <c r="C212" s="19">
        <v>17661</v>
      </c>
      <c r="D212" s="19">
        <v>163.41433470000001</v>
      </c>
      <c r="E212" s="23">
        <v>1.7299999999999999E-2</v>
      </c>
      <c r="F212" s="23">
        <v>1.4999999999999999E-2</v>
      </c>
      <c r="G212" s="17">
        <v>0.75482702000000002</v>
      </c>
      <c r="H212" s="17">
        <v>0.24517298000000001</v>
      </c>
      <c r="I212" s="17">
        <v>0.68785573300000002</v>
      </c>
      <c r="J212" s="17">
        <v>0.31051032000000001</v>
      </c>
      <c r="K212" s="17">
        <v>1.6299999999999999E-3</v>
      </c>
    </row>
    <row r="213" spans="1:11" x14ac:dyDescent="0.45">
      <c r="A213" s="10" t="s">
        <v>11</v>
      </c>
      <c r="B213" s="20">
        <v>0.08</v>
      </c>
      <c r="C213" s="19">
        <v>19990</v>
      </c>
      <c r="D213" s="19">
        <v>205.45978160000001</v>
      </c>
      <c r="E213" s="23">
        <v>1.89E-2</v>
      </c>
      <c r="F213" s="23">
        <v>1.6799999999999999E-2</v>
      </c>
      <c r="G213" s="17">
        <v>0.73386693300000005</v>
      </c>
      <c r="H213" s="17">
        <v>0.266133067</v>
      </c>
      <c r="I213" s="17">
        <v>0.69489113000000002</v>
      </c>
      <c r="J213" s="17">
        <v>0.30286806599999999</v>
      </c>
      <c r="K213" s="17">
        <v>2.2399999999999998E-3</v>
      </c>
    </row>
    <row r="214" spans="1:11" x14ac:dyDescent="0.45">
      <c r="A214" s="10" t="s">
        <v>11</v>
      </c>
      <c r="B214" s="20">
        <v>0.09</v>
      </c>
      <c r="C214" s="19">
        <v>22298</v>
      </c>
      <c r="D214" s="19">
        <v>251.37907939999999</v>
      </c>
      <c r="E214" s="23">
        <v>2.07E-2</v>
      </c>
      <c r="F214" s="23">
        <v>1.8499999999999999E-2</v>
      </c>
      <c r="G214" s="17">
        <v>0.73934882099999999</v>
      </c>
      <c r="H214" s="17">
        <v>0.26065117900000001</v>
      </c>
      <c r="I214" s="17">
        <v>0.68924024399999995</v>
      </c>
      <c r="J214" s="17">
        <v>0.308928596</v>
      </c>
      <c r="K214" s="17">
        <v>1.83E-3</v>
      </c>
    </row>
    <row r="215" spans="1:11" x14ac:dyDescent="0.45">
      <c r="A215" s="10" t="s">
        <v>11</v>
      </c>
      <c r="B215" s="20">
        <v>0.1</v>
      </c>
      <c r="C215" s="19">
        <v>24722</v>
      </c>
      <c r="D215" s="19">
        <v>303.22478109999997</v>
      </c>
      <c r="E215" s="23">
        <v>2.2200000000000001E-2</v>
      </c>
      <c r="F215" s="23">
        <v>0.02</v>
      </c>
      <c r="G215" s="17">
        <v>0.73396165400000002</v>
      </c>
      <c r="H215" s="17">
        <v>0.26603834599999998</v>
      </c>
      <c r="I215" s="17">
        <v>0.70135203499999998</v>
      </c>
      <c r="J215" s="17">
        <v>0.29627779599999998</v>
      </c>
      <c r="K215" s="17">
        <v>2.3700000000000001E-3</v>
      </c>
    </row>
    <row r="216" spans="1:11" x14ac:dyDescent="0.45">
      <c r="A216" s="10" t="s">
        <v>11</v>
      </c>
      <c r="B216" s="20">
        <v>0.11</v>
      </c>
      <c r="C216" s="19">
        <v>27078</v>
      </c>
      <c r="D216" s="19">
        <v>358.10580110000001</v>
      </c>
      <c r="E216" s="23">
        <v>2.4500000000000001E-2</v>
      </c>
      <c r="F216" s="23">
        <v>2.1499999999999998E-2</v>
      </c>
      <c r="G216" s="17">
        <v>0.73221803699999999</v>
      </c>
      <c r="H216" s="17">
        <v>0.26778196300000001</v>
      </c>
      <c r="I216" s="17">
        <v>0.70929304500000001</v>
      </c>
      <c r="J216" s="17">
        <v>0.28827333100000002</v>
      </c>
      <c r="K216" s="17">
        <v>2.4299999999999999E-3</v>
      </c>
    </row>
    <row r="217" spans="1:11" x14ac:dyDescent="0.45">
      <c r="A217" s="10" t="s">
        <v>11</v>
      </c>
      <c r="B217" s="20">
        <v>0.12</v>
      </c>
      <c r="C217" s="19">
        <v>29430</v>
      </c>
      <c r="D217" s="19">
        <v>418.14545340000001</v>
      </c>
      <c r="E217" s="23">
        <v>2.64E-2</v>
      </c>
      <c r="F217" s="23">
        <v>2.3099999999999999E-2</v>
      </c>
      <c r="G217" s="17">
        <v>0.73309548099999999</v>
      </c>
      <c r="H217" s="17">
        <v>0.26690451900000001</v>
      </c>
      <c r="I217" s="17">
        <v>0.72430408199999996</v>
      </c>
      <c r="J217" s="17">
        <v>0.273608089</v>
      </c>
      <c r="K217" s="17">
        <v>2.0899999999999998E-3</v>
      </c>
    </row>
    <row r="218" spans="1:11" x14ac:dyDescent="0.45">
      <c r="A218" s="10" t="s">
        <v>11</v>
      </c>
      <c r="B218" s="20">
        <v>0.13</v>
      </c>
      <c r="C218" s="19">
        <v>31783</v>
      </c>
      <c r="D218" s="19">
        <v>483.16227179999998</v>
      </c>
      <c r="E218" s="23">
        <v>2.8799999999999999E-2</v>
      </c>
      <c r="F218" s="23">
        <v>2.4899999999999999E-2</v>
      </c>
      <c r="G218" s="17">
        <v>0.73388289299999998</v>
      </c>
      <c r="H218" s="17">
        <v>0.26611710700000002</v>
      </c>
      <c r="I218" s="17">
        <v>0.72067587799999999</v>
      </c>
      <c r="J218" s="17">
        <v>0.27751257200000001</v>
      </c>
      <c r="K218" s="17">
        <v>1.81E-3</v>
      </c>
    </row>
    <row r="219" spans="1:11" x14ac:dyDescent="0.45">
      <c r="A219" s="10" t="s">
        <v>11</v>
      </c>
      <c r="B219" s="20">
        <v>0.14000000000000001</v>
      </c>
      <c r="C219" s="19">
        <v>34356</v>
      </c>
      <c r="D219" s="19">
        <v>560.31071770000005</v>
      </c>
      <c r="E219" s="23">
        <v>3.1E-2</v>
      </c>
      <c r="F219" s="23">
        <v>2.69E-2</v>
      </c>
      <c r="G219" s="17">
        <v>0.73646524599999996</v>
      </c>
      <c r="H219" s="17">
        <v>0.26353475399999998</v>
      </c>
      <c r="I219" s="17">
        <v>0.72604585899999996</v>
      </c>
      <c r="J219" s="17">
        <v>0.27234471700000001</v>
      </c>
      <c r="K219" s="17">
        <v>1.6100000000000001E-3</v>
      </c>
    </row>
    <row r="220" spans="1:11" x14ac:dyDescent="0.45">
      <c r="A220" s="10" t="s">
        <v>11</v>
      </c>
      <c r="B220" s="20">
        <v>0.15</v>
      </c>
      <c r="C220" s="19">
        <v>36487</v>
      </c>
      <c r="D220" s="19">
        <v>628.4715109</v>
      </c>
      <c r="E220" s="23">
        <v>3.2800000000000003E-2</v>
      </c>
      <c r="F220" s="23">
        <v>2.87E-2</v>
      </c>
      <c r="G220" s="17">
        <v>0.73530298500000002</v>
      </c>
      <c r="H220" s="17">
        <v>0.26469701499999998</v>
      </c>
      <c r="I220" s="17">
        <v>0.72308482900000004</v>
      </c>
      <c r="J220" s="17">
        <v>0.27547767099999998</v>
      </c>
      <c r="K220" s="17">
        <v>1.4400000000000001E-3</v>
      </c>
    </row>
    <row r="221" spans="1:11" x14ac:dyDescent="0.45">
      <c r="A221" s="10" t="s">
        <v>11</v>
      </c>
      <c r="B221" s="20">
        <v>0.16</v>
      </c>
      <c r="C221" s="19">
        <v>38848</v>
      </c>
      <c r="D221" s="19">
        <v>708.43725210000002</v>
      </c>
      <c r="E221" s="23">
        <v>3.49E-2</v>
      </c>
      <c r="F221" s="23">
        <v>3.0499999999999999E-2</v>
      </c>
      <c r="G221" s="17">
        <v>0.73386017299999995</v>
      </c>
      <c r="H221" s="17">
        <v>0.266139827</v>
      </c>
      <c r="I221" s="17">
        <v>0.72615635000000001</v>
      </c>
      <c r="J221" s="17">
        <v>0.27248600699999997</v>
      </c>
      <c r="K221" s="17">
        <v>1.3600000000000001E-3</v>
      </c>
    </row>
    <row r="222" spans="1:11" x14ac:dyDescent="0.45">
      <c r="A222" s="10" t="s">
        <v>11</v>
      </c>
      <c r="B222" s="20">
        <v>0.17</v>
      </c>
      <c r="C222" s="19">
        <v>41132</v>
      </c>
      <c r="D222" s="19">
        <v>790.09727520000001</v>
      </c>
      <c r="E222" s="23">
        <v>3.6499999999999998E-2</v>
      </c>
      <c r="F222" s="23">
        <v>3.2300000000000002E-2</v>
      </c>
      <c r="G222" s="17">
        <v>0.73135271800000001</v>
      </c>
      <c r="H222" s="17">
        <v>0.26864728199999999</v>
      </c>
      <c r="I222" s="17">
        <v>0.72096868599999997</v>
      </c>
      <c r="J222" s="17">
        <v>0.27781023799999999</v>
      </c>
      <c r="K222" s="17">
        <v>1.2199999999999999E-3</v>
      </c>
    </row>
    <row r="223" spans="1:11" x14ac:dyDescent="0.45">
      <c r="A223" s="10" t="s">
        <v>11</v>
      </c>
      <c r="B223" s="20">
        <v>0.18</v>
      </c>
      <c r="C223" s="19">
        <v>43505</v>
      </c>
      <c r="D223" s="19">
        <v>878.55273190000003</v>
      </c>
      <c r="E223" s="23">
        <v>3.7999999999999999E-2</v>
      </c>
      <c r="F223" s="23">
        <v>3.4000000000000002E-2</v>
      </c>
      <c r="G223" s="17">
        <v>0.73085852200000001</v>
      </c>
      <c r="H223" s="17">
        <v>0.26914147799999999</v>
      </c>
      <c r="I223" s="17">
        <v>0.73150386000000001</v>
      </c>
      <c r="J223" s="17">
        <v>0.26739691799999998</v>
      </c>
      <c r="K223" s="17">
        <v>1.1000000000000001E-3</v>
      </c>
    </row>
    <row r="224" spans="1:11" x14ac:dyDescent="0.45">
      <c r="A224" s="10" t="s">
        <v>11</v>
      </c>
      <c r="B224" s="20">
        <v>0.19</v>
      </c>
      <c r="C224" s="19">
        <v>45914</v>
      </c>
      <c r="D224" s="19">
        <v>971.74390229999995</v>
      </c>
      <c r="E224" s="23">
        <v>3.9699999999999999E-2</v>
      </c>
      <c r="F224" s="23">
        <v>3.5499999999999997E-2</v>
      </c>
      <c r="G224" s="17">
        <v>0.73319684600000001</v>
      </c>
      <c r="H224" s="17">
        <v>0.26680315399999999</v>
      </c>
      <c r="I224" s="17">
        <v>0.74841084400000002</v>
      </c>
      <c r="J224" s="17">
        <v>0.25035993499999998</v>
      </c>
      <c r="K224" s="17">
        <v>1.23E-3</v>
      </c>
    </row>
    <row r="225" spans="1:11" x14ac:dyDescent="0.45">
      <c r="A225" s="10" t="s">
        <v>11</v>
      </c>
      <c r="B225" s="20">
        <v>0.2</v>
      </c>
      <c r="C225" s="19">
        <v>48272</v>
      </c>
      <c r="D225" s="19">
        <v>1067.8070279999999</v>
      </c>
      <c r="E225" s="23">
        <v>4.1700000000000001E-2</v>
      </c>
      <c r="F225" s="23">
        <v>3.6999999999999998E-2</v>
      </c>
      <c r="G225" s="17">
        <v>0.73369655300000003</v>
      </c>
      <c r="H225" s="17">
        <v>0.26630344700000003</v>
      </c>
      <c r="I225" s="17">
        <v>0.75220521699999998</v>
      </c>
      <c r="J225" s="17">
        <v>0.246670948</v>
      </c>
      <c r="K225" s="17">
        <v>1.1199999999999999E-3</v>
      </c>
    </row>
    <row r="226" spans="1:11" x14ac:dyDescent="0.45">
      <c r="A226" s="10" t="s">
        <v>11</v>
      </c>
      <c r="B226" s="20">
        <v>0.21</v>
      </c>
      <c r="C226" s="19">
        <v>50572</v>
      </c>
      <c r="D226" s="19">
        <v>1165.658966</v>
      </c>
      <c r="E226" s="23">
        <v>4.36E-2</v>
      </c>
      <c r="F226" s="23">
        <v>3.85E-2</v>
      </c>
      <c r="G226" s="17">
        <v>0.73412164800000002</v>
      </c>
      <c r="H226" s="17">
        <v>0.26587835199999998</v>
      </c>
      <c r="I226" s="17">
        <v>0.75555181299999996</v>
      </c>
      <c r="J226" s="17">
        <v>0.24341789899999999</v>
      </c>
      <c r="K226" s="17">
        <v>1.0300000000000001E-3</v>
      </c>
    </row>
    <row r="227" spans="1:11" x14ac:dyDescent="0.45">
      <c r="A227" s="10" t="s">
        <v>11</v>
      </c>
      <c r="B227" s="20">
        <v>0.22</v>
      </c>
      <c r="C227" s="19">
        <v>52978</v>
      </c>
      <c r="D227" s="19">
        <v>1272.5037749999999</v>
      </c>
      <c r="E227" s="23">
        <v>4.5199999999999997E-2</v>
      </c>
      <c r="F227" s="23">
        <v>0.04</v>
      </c>
      <c r="G227" s="17">
        <v>0.73487107900000004</v>
      </c>
      <c r="H227" s="17">
        <v>0.26512892100000002</v>
      </c>
      <c r="I227" s="17">
        <v>0.76245559100000004</v>
      </c>
      <c r="J227" s="17">
        <v>0.236599959</v>
      </c>
      <c r="K227" s="17">
        <v>9.4399999999999996E-4</v>
      </c>
    </row>
    <row r="228" spans="1:11" x14ac:dyDescent="0.45">
      <c r="A228" s="10" t="s">
        <v>11</v>
      </c>
      <c r="B228" s="20">
        <v>0.23</v>
      </c>
      <c r="C228" s="19">
        <v>55545</v>
      </c>
      <c r="D228" s="19">
        <v>1391.955651</v>
      </c>
      <c r="E228" s="23">
        <v>4.7800000000000002E-2</v>
      </c>
      <c r="F228" s="23">
        <v>4.1799999999999997E-2</v>
      </c>
      <c r="G228" s="17">
        <v>0.736195877</v>
      </c>
      <c r="H228" s="17">
        <v>0.263804123</v>
      </c>
      <c r="I228" s="17">
        <v>0.77327412500000003</v>
      </c>
      <c r="J228" s="17">
        <v>0.22556480700000001</v>
      </c>
      <c r="K228" s="17">
        <v>1.16E-3</v>
      </c>
    </row>
    <row r="229" spans="1:11" x14ac:dyDescent="0.45">
      <c r="A229" s="10" t="s">
        <v>11</v>
      </c>
      <c r="B229" s="20">
        <v>0.24</v>
      </c>
      <c r="C229" s="19">
        <v>57668</v>
      </c>
      <c r="D229" s="19">
        <v>1495.0094959999999</v>
      </c>
      <c r="E229" s="23">
        <v>4.9500000000000002E-2</v>
      </c>
      <c r="F229" s="23">
        <v>4.3299999999999998E-2</v>
      </c>
      <c r="G229" s="17">
        <v>0.73631823500000004</v>
      </c>
      <c r="H229" s="17">
        <v>0.26368176500000001</v>
      </c>
      <c r="I229" s="17">
        <v>0.78168350200000003</v>
      </c>
      <c r="J229" s="17">
        <v>0.217236446</v>
      </c>
      <c r="K229" s="17">
        <v>1.08E-3</v>
      </c>
    </row>
    <row r="230" spans="1:11" x14ac:dyDescent="0.45">
      <c r="A230" s="10" t="s">
        <v>11</v>
      </c>
      <c r="B230" s="20">
        <v>0.25</v>
      </c>
      <c r="C230" s="19">
        <v>60000</v>
      </c>
      <c r="D230" s="19">
        <v>1612.720296</v>
      </c>
      <c r="E230" s="23">
        <v>5.1499999999999997E-2</v>
      </c>
      <c r="F230" s="23">
        <v>4.4900000000000002E-2</v>
      </c>
      <c r="G230" s="17">
        <v>0.73771666700000005</v>
      </c>
      <c r="H230" s="17">
        <v>0.26228333300000001</v>
      </c>
      <c r="I230" s="17">
        <v>0.79332175299999996</v>
      </c>
      <c r="J230" s="17">
        <v>0.20557012399999999</v>
      </c>
      <c r="K230" s="17">
        <v>1.1100000000000001E-3</v>
      </c>
    </row>
    <row r="231" spans="1:11" x14ac:dyDescent="0.45">
      <c r="A231" s="10" t="s">
        <v>11</v>
      </c>
      <c r="B231" s="20">
        <v>0.26</v>
      </c>
      <c r="C231" s="19">
        <v>62402</v>
      </c>
      <c r="D231" s="19">
        <v>1739.0527930000001</v>
      </c>
      <c r="E231" s="23">
        <v>5.3800000000000001E-2</v>
      </c>
      <c r="F231" s="23">
        <v>4.6699999999999998E-2</v>
      </c>
      <c r="G231" s="17">
        <v>0.737027659</v>
      </c>
      <c r="H231" s="17">
        <v>0.262972341</v>
      </c>
      <c r="I231" s="17">
        <v>0.79394833300000001</v>
      </c>
      <c r="J231" s="17">
        <v>0.20501904700000001</v>
      </c>
      <c r="K231" s="17">
        <v>1.0300000000000001E-3</v>
      </c>
    </row>
    <row r="232" spans="1:11" x14ac:dyDescent="0.45">
      <c r="A232" s="10" t="s">
        <v>11</v>
      </c>
      <c r="B232" s="20">
        <v>0.27</v>
      </c>
      <c r="C232" s="19">
        <v>64739</v>
      </c>
      <c r="D232" s="19">
        <v>1867.5516560000001</v>
      </c>
      <c r="E232" s="23">
        <v>5.6000000000000001E-2</v>
      </c>
      <c r="F232" s="23">
        <v>4.8500000000000001E-2</v>
      </c>
      <c r="G232" s="17">
        <v>0.73766971999999997</v>
      </c>
      <c r="H232" s="17">
        <v>0.26233028000000003</v>
      </c>
      <c r="I232" s="17">
        <v>0.79998208800000004</v>
      </c>
      <c r="J232" s="17">
        <v>0.19905407999999999</v>
      </c>
      <c r="K232" s="17">
        <v>9.6400000000000001E-4</v>
      </c>
    </row>
    <row r="233" spans="1:11" x14ac:dyDescent="0.45">
      <c r="A233" s="10" t="s">
        <v>11</v>
      </c>
      <c r="B233" s="20">
        <v>0.28000000000000003</v>
      </c>
      <c r="C233" s="19">
        <v>67320</v>
      </c>
      <c r="D233" s="19">
        <v>2015.5024659999999</v>
      </c>
      <c r="E233" s="23">
        <v>5.8700000000000002E-2</v>
      </c>
      <c r="F233" s="23">
        <v>5.0500000000000003E-2</v>
      </c>
      <c r="G233" s="17">
        <v>0.74046345800000002</v>
      </c>
      <c r="H233" s="17">
        <v>0.25953654199999998</v>
      </c>
      <c r="I233" s="17">
        <v>0.81013595800000004</v>
      </c>
      <c r="J233" s="17">
        <v>0.18872602799999999</v>
      </c>
      <c r="K233" s="17">
        <v>1.14E-3</v>
      </c>
    </row>
    <row r="234" spans="1:11" x14ac:dyDescent="0.45">
      <c r="A234" s="10" t="s">
        <v>11</v>
      </c>
      <c r="B234" s="20">
        <v>0.28999999999999998</v>
      </c>
      <c r="C234" s="19">
        <v>69662</v>
      </c>
      <c r="D234" s="19">
        <v>2155.3511619999999</v>
      </c>
      <c r="E234" s="23">
        <v>6.08E-2</v>
      </c>
      <c r="F234" s="23">
        <v>5.2400000000000002E-2</v>
      </c>
      <c r="G234" s="17">
        <v>0.73981510699999997</v>
      </c>
      <c r="H234" s="17">
        <v>0.26018489299999997</v>
      </c>
      <c r="I234" s="17">
        <v>0.81865576500000004</v>
      </c>
      <c r="J234" s="17">
        <v>0.18004845899999999</v>
      </c>
      <c r="K234" s="17">
        <v>1.2999999999999999E-3</v>
      </c>
    </row>
    <row r="235" spans="1:11" x14ac:dyDescent="0.45">
      <c r="A235" s="10" t="s">
        <v>11</v>
      </c>
      <c r="B235" s="20">
        <v>0.3</v>
      </c>
      <c r="C235" s="19">
        <v>71819</v>
      </c>
      <c r="D235" s="19">
        <v>2289.0707010000001</v>
      </c>
      <c r="E235" s="23">
        <v>6.3100000000000003E-2</v>
      </c>
      <c r="F235" s="23">
        <v>5.4199999999999998E-2</v>
      </c>
      <c r="G235" s="17">
        <v>0.74008270799999998</v>
      </c>
      <c r="H235" s="17">
        <v>0.25991729200000002</v>
      </c>
      <c r="I235" s="17">
        <v>0.81980697599999997</v>
      </c>
      <c r="J235" s="17">
        <v>0.17896733100000001</v>
      </c>
      <c r="K235" s="17">
        <v>1.23E-3</v>
      </c>
    </row>
    <row r="236" spans="1:11" x14ac:dyDescent="0.45">
      <c r="A236" s="10" t="s">
        <v>11</v>
      </c>
      <c r="B236" s="20">
        <v>0.31</v>
      </c>
      <c r="C236" s="19">
        <v>74167</v>
      </c>
      <c r="D236" s="19">
        <v>2439.4249439999999</v>
      </c>
      <c r="E236" s="23">
        <v>6.5000000000000002E-2</v>
      </c>
      <c r="F236" s="23">
        <v>5.6000000000000001E-2</v>
      </c>
      <c r="G236" s="17">
        <v>0.73930454199999995</v>
      </c>
      <c r="H236" s="17">
        <v>0.26069545799999999</v>
      </c>
      <c r="I236" s="17">
        <v>0.82865664400000005</v>
      </c>
      <c r="J236" s="17">
        <v>0.170108593</v>
      </c>
      <c r="K236" s="17">
        <v>1.23E-3</v>
      </c>
    </row>
    <row r="237" spans="1:11" x14ac:dyDescent="0.45">
      <c r="A237" s="10" t="s">
        <v>11</v>
      </c>
      <c r="B237" s="20">
        <v>0.32</v>
      </c>
      <c r="C237" s="19">
        <v>76499</v>
      </c>
      <c r="D237" s="19">
        <v>2593.6912550000002</v>
      </c>
      <c r="E237" s="23">
        <v>6.7299999999999999E-2</v>
      </c>
      <c r="F237" s="23">
        <v>5.8000000000000003E-2</v>
      </c>
      <c r="G237" s="17">
        <v>0.73862403399999998</v>
      </c>
      <c r="H237" s="17">
        <v>0.26137596600000002</v>
      </c>
      <c r="I237" s="17">
        <v>0.83625613399999998</v>
      </c>
      <c r="J237" s="17">
        <v>0.16258150299999999</v>
      </c>
      <c r="K237" s="17">
        <v>1.16E-3</v>
      </c>
    </row>
    <row r="238" spans="1:11" x14ac:dyDescent="0.45">
      <c r="A238" s="10" t="s">
        <v>11</v>
      </c>
      <c r="B238" s="20">
        <v>0.33</v>
      </c>
      <c r="C238" s="19">
        <v>78860</v>
      </c>
      <c r="D238" s="19">
        <v>2754.5582890000001</v>
      </c>
      <c r="E238" s="23">
        <v>6.9099999999999995E-2</v>
      </c>
      <c r="F238" s="23">
        <v>0.06</v>
      </c>
      <c r="G238" s="17">
        <v>0.73643165099999996</v>
      </c>
      <c r="H238" s="17">
        <v>0.26356834899999998</v>
      </c>
      <c r="I238" s="17">
        <v>0.84229136999999998</v>
      </c>
      <c r="J238" s="17">
        <v>0.15661206999999999</v>
      </c>
      <c r="K238" s="17">
        <v>1.1000000000000001E-3</v>
      </c>
    </row>
    <row r="239" spans="1:11" x14ac:dyDescent="0.45">
      <c r="A239" s="10" t="s">
        <v>11</v>
      </c>
      <c r="B239" s="20">
        <v>0.34</v>
      </c>
      <c r="C239" s="19">
        <v>81206</v>
      </c>
      <c r="D239" s="19">
        <v>2919.2181070000001</v>
      </c>
      <c r="E239" s="23">
        <v>7.1300000000000002E-2</v>
      </c>
      <c r="F239" s="23">
        <v>6.1800000000000001E-2</v>
      </c>
      <c r="G239" s="17">
        <v>0.73601704300000004</v>
      </c>
      <c r="H239" s="17">
        <v>0.26398295700000002</v>
      </c>
      <c r="I239" s="17">
        <v>0.84951948499999996</v>
      </c>
      <c r="J239" s="17">
        <v>0.14944341</v>
      </c>
      <c r="K239" s="17">
        <v>1.0399999999999999E-3</v>
      </c>
    </row>
    <row r="240" spans="1:11" x14ac:dyDescent="0.45">
      <c r="A240" s="10" t="s">
        <v>11</v>
      </c>
      <c r="B240" s="20">
        <v>0.35</v>
      </c>
      <c r="C240" s="19">
        <v>83530</v>
      </c>
      <c r="D240" s="19">
        <v>3087.6543230000002</v>
      </c>
      <c r="E240" s="23">
        <v>7.3800000000000004E-2</v>
      </c>
      <c r="F240" s="23">
        <v>6.3799999999999996E-2</v>
      </c>
      <c r="G240" s="17">
        <v>0.73611875999999998</v>
      </c>
      <c r="H240" s="17">
        <v>0.26388124000000002</v>
      </c>
      <c r="I240" s="17">
        <v>0.85531418999999997</v>
      </c>
      <c r="J240" s="17">
        <v>0.143705576</v>
      </c>
      <c r="K240" s="17">
        <v>9.7999999999999997E-4</v>
      </c>
    </row>
    <row r="241" spans="1:11" x14ac:dyDescent="0.45">
      <c r="A241" s="10" t="s">
        <v>11</v>
      </c>
      <c r="B241" s="20">
        <v>0.36</v>
      </c>
      <c r="C241" s="19">
        <v>85931</v>
      </c>
      <c r="D241" s="19">
        <v>3267.3247299999998</v>
      </c>
      <c r="E241" s="23">
        <v>7.5800000000000006E-2</v>
      </c>
      <c r="F241" s="23">
        <v>6.5699999999999995E-2</v>
      </c>
      <c r="G241" s="17">
        <v>0.73524106600000005</v>
      </c>
      <c r="H241" s="17">
        <v>0.264758934</v>
      </c>
      <c r="I241" s="17">
        <v>0.86094161899999999</v>
      </c>
      <c r="J241" s="17">
        <v>0.137497074</v>
      </c>
      <c r="K241" s="17">
        <v>1.56E-3</v>
      </c>
    </row>
    <row r="242" spans="1:11" x14ac:dyDescent="0.45">
      <c r="A242" s="10" t="s">
        <v>11</v>
      </c>
      <c r="B242" s="20">
        <v>0.37</v>
      </c>
      <c r="C242" s="19">
        <v>88306</v>
      </c>
      <c r="D242" s="19">
        <v>3449.4966370000002</v>
      </c>
      <c r="E242" s="23">
        <v>7.7700000000000005E-2</v>
      </c>
      <c r="F242" s="23">
        <v>6.7599999999999993E-2</v>
      </c>
      <c r="G242" s="17">
        <v>0.73289470700000003</v>
      </c>
      <c r="H242" s="17">
        <v>0.26710529300000002</v>
      </c>
      <c r="I242" s="17">
        <v>0.86531356699999995</v>
      </c>
      <c r="J242" s="17">
        <v>0.133203236</v>
      </c>
      <c r="K242" s="17">
        <v>1.48E-3</v>
      </c>
    </row>
    <row r="243" spans="1:11" x14ac:dyDescent="0.45">
      <c r="A243" s="10" t="s">
        <v>11</v>
      </c>
      <c r="B243" s="20">
        <v>0.38</v>
      </c>
      <c r="C243" s="19">
        <v>90634</v>
      </c>
      <c r="D243" s="19">
        <v>3633.3521300000002</v>
      </c>
      <c r="E243" s="23">
        <v>0.08</v>
      </c>
      <c r="F243" s="23">
        <v>6.9500000000000006E-2</v>
      </c>
      <c r="G243" s="17">
        <v>0.73354370300000005</v>
      </c>
      <c r="H243" s="17">
        <v>0.26645629700000001</v>
      </c>
      <c r="I243" s="17">
        <v>0.87146543300000001</v>
      </c>
      <c r="J243" s="17">
        <v>0.127126709</v>
      </c>
      <c r="K243" s="17">
        <v>1.41E-3</v>
      </c>
    </row>
    <row r="244" spans="1:11" x14ac:dyDescent="0.45">
      <c r="A244" s="10" t="s">
        <v>11</v>
      </c>
      <c r="B244" s="20">
        <v>0.39</v>
      </c>
      <c r="C244" s="19">
        <v>93002</v>
      </c>
      <c r="D244" s="19">
        <v>3826.28305</v>
      </c>
      <c r="E244" s="23">
        <v>8.2799999999999999E-2</v>
      </c>
      <c r="F244" s="23">
        <v>7.1400000000000005E-2</v>
      </c>
      <c r="G244" s="17">
        <v>0.73441431400000001</v>
      </c>
      <c r="H244" s="17">
        <v>0.26558568599999999</v>
      </c>
      <c r="I244" s="17">
        <v>0.87606199799999995</v>
      </c>
      <c r="J244" s="17">
        <v>0.122598128</v>
      </c>
      <c r="K244" s="17">
        <v>1.34E-3</v>
      </c>
    </row>
    <row r="245" spans="1:11" x14ac:dyDescent="0.45">
      <c r="A245" s="10" t="s">
        <v>11</v>
      </c>
      <c r="B245" s="20">
        <v>0.4</v>
      </c>
      <c r="C245" s="19">
        <v>95348</v>
      </c>
      <c r="D245" s="19">
        <v>4022.9480819999999</v>
      </c>
      <c r="E245" s="23">
        <v>8.5099999999999995E-2</v>
      </c>
      <c r="F245" s="23">
        <v>7.3400000000000007E-2</v>
      </c>
      <c r="G245" s="17">
        <v>0.73627134299999997</v>
      </c>
      <c r="H245" s="17">
        <v>0.26372865699999998</v>
      </c>
      <c r="I245" s="17">
        <v>0.88069902799999999</v>
      </c>
      <c r="J245" s="17">
        <v>0.118023954</v>
      </c>
      <c r="K245" s="17">
        <v>1.2800000000000001E-3</v>
      </c>
    </row>
    <row r="246" spans="1:11" x14ac:dyDescent="0.45">
      <c r="A246" s="10" t="s">
        <v>11</v>
      </c>
      <c r="B246" s="20">
        <v>0.41</v>
      </c>
      <c r="C246" s="19">
        <v>97713</v>
      </c>
      <c r="D246" s="19">
        <v>4226.4434240000001</v>
      </c>
      <c r="E246" s="23">
        <v>8.7300000000000003E-2</v>
      </c>
      <c r="F246" s="23">
        <v>7.5300000000000006E-2</v>
      </c>
      <c r="G246" s="17">
        <v>0.73688250300000002</v>
      </c>
      <c r="H246" s="17">
        <v>0.26311749699999998</v>
      </c>
      <c r="I246" s="17">
        <v>0.88487930599999998</v>
      </c>
      <c r="J246" s="17">
        <v>0.113905909</v>
      </c>
      <c r="K246" s="17">
        <v>1.2099999999999999E-3</v>
      </c>
    </row>
    <row r="247" spans="1:11" x14ac:dyDescent="0.45">
      <c r="A247" s="10" t="s">
        <v>11</v>
      </c>
      <c r="B247" s="20">
        <v>0.42</v>
      </c>
      <c r="C247" s="19">
        <v>100062</v>
      </c>
      <c r="D247" s="19">
        <v>4433.6951289999997</v>
      </c>
      <c r="E247" s="23">
        <v>8.9200000000000002E-2</v>
      </c>
      <c r="F247" s="23">
        <v>7.7200000000000005E-2</v>
      </c>
      <c r="G247" s="17">
        <v>0.73608362800000005</v>
      </c>
      <c r="H247" s="17">
        <v>0.26391637200000001</v>
      </c>
      <c r="I247" s="17">
        <v>0.88876348000000005</v>
      </c>
      <c r="J247" s="17">
        <v>0.110076086</v>
      </c>
      <c r="K247" s="17">
        <v>1.16E-3</v>
      </c>
    </row>
    <row r="248" spans="1:11" x14ac:dyDescent="0.45">
      <c r="A248" s="10" t="s">
        <v>11</v>
      </c>
      <c r="B248" s="20">
        <v>0.43</v>
      </c>
      <c r="C248" s="19">
        <v>102427</v>
      </c>
      <c r="D248" s="19">
        <v>4646.7024339999998</v>
      </c>
      <c r="E248" s="23">
        <v>9.0999999999999998E-2</v>
      </c>
      <c r="F248" s="23">
        <v>7.9100000000000004E-2</v>
      </c>
      <c r="G248" s="17">
        <v>0.73783279800000001</v>
      </c>
      <c r="H248" s="17">
        <v>0.26216720199999999</v>
      </c>
      <c r="I248" s="17">
        <v>0.89352430100000002</v>
      </c>
      <c r="J248" s="17">
        <v>0.10535491600000001</v>
      </c>
      <c r="K248" s="17">
        <v>1.1199999999999999E-3</v>
      </c>
    </row>
    <row r="249" spans="1:11" x14ac:dyDescent="0.45">
      <c r="A249" s="10" t="s">
        <v>11</v>
      </c>
      <c r="B249" s="20">
        <v>0.44</v>
      </c>
      <c r="C249" s="19">
        <v>104681</v>
      </c>
      <c r="D249" s="19">
        <v>4854.6668639999998</v>
      </c>
      <c r="E249" s="23">
        <v>9.3299999999999994E-2</v>
      </c>
      <c r="F249" s="23">
        <v>8.1100000000000005E-2</v>
      </c>
      <c r="G249" s="17">
        <v>0.73817598200000001</v>
      </c>
      <c r="H249" s="17">
        <v>0.26182401799999999</v>
      </c>
      <c r="I249" s="17">
        <v>0.89774277199999997</v>
      </c>
      <c r="J249" s="17">
        <v>0.101185097</v>
      </c>
      <c r="K249" s="17">
        <v>1.07E-3</v>
      </c>
    </row>
    <row r="250" spans="1:11" x14ac:dyDescent="0.45">
      <c r="A250" s="10" t="s">
        <v>11</v>
      </c>
      <c r="B250" s="20">
        <v>0.45</v>
      </c>
      <c r="C250" s="19">
        <v>107047</v>
      </c>
      <c r="D250" s="19">
        <v>5077.5935470000004</v>
      </c>
      <c r="E250" s="23">
        <v>9.5100000000000004E-2</v>
      </c>
      <c r="F250" s="23">
        <v>8.2900000000000001E-2</v>
      </c>
      <c r="G250" s="17">
        <v>0.738787635</v>
      </c>
      <c r="H250" s="17">
        <v>0.261212365</v>
      </c>
      <c r="I250" s="17">
        <v>0.90174347899999996</v>
      </c>
      <c r="J250" s="17">
        <v>9.7199999999999995E-2</v>
      </c>
      <c r="K250" s="17">
        <v>1.0300000000000001E-3</v>
      </c>
    </row>
    <row r="251" spans="1:11" x14ac:dyDescent="0.45">
      <c r="A251" s="10" t="s">
        <v>11</v>
      </c>
      <c r="B251" s="20">
        <v>0.46</v>
      </c>
      <c r="C251" s="19">
        <v>109475</v>
      </c>
      <c r="D251" s="19">
        <v>5311.6662669999996</v>
      </c>
      <c r="E251" s="23">
        <v>9.7699999999999995E-2</v>
      </c>
      <c r="F251" s="23">
        <v>8.48E-2</v>
      </c>
      <c r="G251" s="17">
        <v>0.73971226300000004</v>
      </c>
      <c r="H251" s="17">
        <v>0.26028773700000002</v>
      </c>
      <c r="I251" s="17">
        <v>0.90524913799999995</v>
      </c>
      <c r="J251" s="17">
        <v>9.3799999999999994E-2</v>
      </c>
      <c r="K251" s="17">
        <v>9.810000000000001E-4</v>
      </c>
    </row>
    <row r="252" spans="1:11" x14ac:dyDescent="0.45">
      <c r="A252" s="10" t="s">
        <v>11</v>
      </c>
      <c r="B252" s="20">
        <v>0.47</v>
      </c>
      <c r="C252" s="19">
        <v>111854</v>
      </c>
      <c r="D252" s="19">
        <v>5546.9906600000004</v>
      </c>
      <c r="E252" s="23">
        <v>0.10004645500000001</v>
      </c>
      <c r="F252" s="23">
        <v>8.6800000000000002E-2</v>
      </c>
      <c r="G252" s="17">
        <v>0.74018810199999996</v>
      </c>
      <c r="H252" s="17">
        <v>0.25981189799999999</v>
      </c>
      <c r="I252" s="17">
        <v>0.90854758599999996</v>
      </c>
      <c r="J252" s="17">
        <v>9.0499999999999997E-2</v>
      </c>
      <c r="K252" s="17">
        <v>9.41E-4</v>
      </c>
    </row>
    <row r="253" spans="1:11" x14ac:dyDescent="0.45">
      <c r="A253" s="10" t="s">
        <v>11</v>
      </c>
      <c r="B253" s="20">
        <v>0.48</v>
      </c>
      <c r="C253" s="19">
        <v>114203</v>
      </c>
      <c r="D253" s="19">
        <v>5785.3905020000002</v>
      </c>
      <c r="E253" s="23">
        <v>0.103044398</v>
      </c>
      <c r="F253" s="23">
        <v>8.8700000000000001E-2</v>
      </c>
      <c r="G253" s="17">
        <v>0.741005052</v>
      </c>
      <c r="H253" s="17">
        <v>0.258994948</v>
      </c>
      <c r="I253" s="17">
        <v>0.91182562700000003</v>
      </c>
      <c r="J253" s="17">
        <v>8.7300000000000003E-2</v>
      </c>
      <c r="K253" s="17">
        <v>9.0399999999999996E-4</v>
      </c>
    </row>
    <row r="254" spans="1:11" x14ac:dyDescent="0.45">
      <c r="A254" s="10" t="s">
        <v>11</v>
      </c>
      <c r="B254" s="20">
        <v>0.49</v>
      </c>
      <c r="C254" s="19">
        <v>116552</v>
      </c>
      <c r="D254" s="19">
        <v>6030.9986470000003</v>
      </c>
      <c r="E254" s="23">
        <v>0.10572261099999999</v>
      </c>
      <c r="F254" s="23">
        <v>9.0800000000000006E-2</v>
      </c>
      <c r="G254" s="17">
        <v>0.74039055499999995</v>
      </c>
      <c r="H254" s="17">
        <v>0.25960944499999999</v>
      </c>
      <c r="I254" s="17">
        <v>0.914643074</v>
      </c>
      <c r="J254" s="17">
        <v>8.4500000000000006E-2</v>
      </c>
      <c r="K254" s="17">
        <v>8.7000000000000001E-4</v>
      </c>
    </row>
    <row r="255" spans="1:11" x14ac:dyDescent="0.45">
      <c r="A255" s="10" t="s">
        <v>11</v>
      </c>
      <c r="B255" s="20">
        <v>0.5</v>
      </c>
      <c r="C255" s="19">
        <v>118912</v>
      </c>
      <c r="D255" s="19">
        <v>6283.681439</v>
      </c>
      <c r="E255" s="23">
        <v>0.108463095</v>
      </c>
      <c r="F255" s="23">
        <v>9.2799999999999994E-2</v>
      </c>
      <c r="G255" s="17">
        <v>0.74075787100000001</v>
      </c>
      <c r="H255" s="17">
        <v>0.25924212899999999</v>
      </c>
      <c r="I255" s="17">
        <v>0.917785352</v>
      </c>
      <c r="J255" s="17">
        <v>8.14E-2</v>
      </c>
      <c r="K255" s="17">
        <v>8.3600000000000005E-4</v>
      </c>
    </row>
    <row r="256" spans="1:11" x14ac:dyDescent="0.45">
      <c r="A256" s="10" t="s">
        <v>11</v>
      </c>
      <c r="B256" s="20">
        <v>0.51</v>
      </c>
      <c r="C256" s="19">
        <v>121173</v>
      </c>
      <c r="D256" s="19">
        <v>6532.3252389999998</v>
      </c>
      <c r="E256" s="23">
        <v>0.111469519</v>
      </c>
      <c r="F256" s="23">
        <v>9.4899999999999998E-2</v>
      </c>
      <c r="G256" s="17">
        <v>0.74221154899999997</v>
      </c>
      <c r="H256" s="17">
        <v>0.25778845099999997</v>
      </c>
      <c r="I256" s="17">
        <v>0.92069386900000005</v>
      </c>
      <c r="J256" s="17">
        <v>7.85E-2</v>
      </c>
      <c r="K256" s="17">
        <v>8.0500000000000005E-4</v>
      </c>
    </row>
    <row r="257" spans="1:11" x14ac:dyDescent="0.45">
      <c r="A257" s="10" t="s">
        <v>11</v>
      </c>
      <c r="B257" s="20">
        <v>0.52</v>
      </c>
      <c r="C257" s="19">
        <v>123611</v>
      </c>
      <c r="D257" s="19">
        <v>6807.5494879999997</v>
      </c>
      <c r="E257" s="23">
        <v>0.11429112399999999</v>
      </c>
      <c r="F257" s="23">
        <v>9.7000000000000003E-2</v>
      </c>
      <c r="G257" s="17">
        <v>0.74206988100000004</v>
      </c>
      <c r="H257" s="17">
        <v>0.25793011900000001</v>
      </c>
      <c r="I257" s="17">
        <v>0.92371330600000001</v>
      </c>
      <c r="J257" s="17">
        <v>7.5499999999999998E-2</v>
      </c>
      <c r="K257" s="17">
        <v>7.76E-4</v>
      </c>
    </row>
    <row r="258" spans="1:11" x14ac:dyDescent="0.45">
      <c r="A258" s="10" t="s">
        <v>11</v>
      </c>
      <c r="B258" s="20">
        <v>0.53</v>
      </c>
      <c r="C258" s="19">
        <v>125981</v>
      </c>
      <c r="D258" s="19">
        <v>7081.5876340000004</v>
      </c>
      <c r="E258" s="23">
        <v>0.116772586</v>
      </c>
      <c r="F258" s="23">
        <v>9.9199999999999997E-2</v>
      </c>
      <c r="G258" s="17">
        <v>0.74309618099999997</v>
      </c>
      <c r="H258" s="17">
        <v>0.25690381899999998</v>
      </c>
      <c r="I258" s="17">
        <v>0.92639238999999995</v>
      </c>
      <c r="J258" s="17">
        <v>7.2900000000000006E-2</v>
      </c>
      <c r="K258" s="17">
        <v>7.4700000000000005E-4</v>
      </c>
    </row>
    <row r="259" spans="1:11" x14ac:dyDescent="0.45">
      <c r="A259" s="10" t="s">
        <v>11</v>
      </c>
      <c r="B259" s="20">
        <v>0.54</v>
      </c>
      <c r="C259" s="19">
        <v>128316</v>
      </c>
      <c r="D259" s="19">
        <v>7357.7431710000001</v>
      </c>
      <c r="E259" s="23">
        <v>0.119817939</v>
      </c>
      <c r="F259" s="23">
        <v>0.10136271400000001</v>
      </c>
      <c r="G259" s="17">
        <v>0.742799027</v>
      </c>
      <c r="H259" s="17">
        <v>0.257200973</v>
      </c>
      <c r="I259" s="17">
        <v>0.92867248199999997</v>
      </c>
      <c r="J259" s="17">
        <v>7.0599999999999996E-2</v>
      </c>
      <c r="K259" s="17">
        <v>7.2000000000000005E-4</v>
      </c>
    </row>
    <row r="260" spans="1:11" x14ac:dyDescent="0.45">
      <c r="A260" s="10" t="s">
        <v>11</v>
      </c>
      <c r="B260" s="20">
        <v>0.55000000000000004</v>
      </c>
      <c r="C260" s="19">
        <v>130682</v>
      </c>
      <c r="D260" s="19">
        <v>7644.1767399999999</v>
      </c>
      <c r="E260" s="23">
        <v>0.122387326</v>
      </c>
      <c r="F260" s="23">
        <v>0.10357353599999999</v>
      </c>
      <c r="G260" s="17">
        <v>0.74302505299999999</v>
      </c>
      <c r="H260" s="17">
        <v>0.25697494700000001</v>
      </c>
      <c r="I260" s="17">
        <v>0.93099810299999997</v>
      </c>
      <c r="J260" s="17">
        <v>6.83E-2</v>
      </c>
      <c r="K260" s="17">
        <v>6.9300000000000004E-4</v>
      </c>
    </row>
    <row r="261" spans="1:11" x14ac:dyDescent="0.45">
      <c r="A261" s="10" t="s">
        <v>11</v>
      </c>
      <c r="B261" s="20">
        <v>0.56000000000000005</v>
      </c>
      <c r="C261" s="19">
        <v>133280</v>
      </c>
      <c r="D261" s="19">
        <v>7966.808849</v>
      </c>
      <c r="E261" s="23">
        <v>0.12581915199999999</v>
      </c>
      <c r="F261" s="23">
        <v>0.106008625</v>
      </c>
      <c r="G261" s="17">
        <v>0.74379501800000003</v>
      </c>
      <c r="H261" s="17">
        <v>0.25620498200000003</v>
      </c>
      <c r="I261" s="17">
        <v>0.93356066100000001</v>
      </c>
      <c r="J261" s="17">
        <v>6.5799999999999997E-2</v>
      </c>
      <c r="K261" s="17">
        <v>6.7299999999999999E-4</v>
      </c>
    </row>
    <row r="262" spans="1:11" x14ac:dyDescent="0.45">
      <c r="A262" s="10" t="s">
        <v>11</v>
      </c>
      <c r="B262" s="20">
        <v>0.56999999999999995</v>
      </c>
      <c r="C262" s="19">
        <v>135636</v>
      </c>
      <c r="D262" s="19">
        <v>8267.0899690000006</v>
      </c>
      <c r="E262" s="23">
        <v>0.12912153900000001</v>
      </c>
      <c r="F262" s="23">
        <v>0.10840224499999999</v>
      </c>
      <c r="G262" s="17">
        <v>0.74514878100000004</v>
      </c>
      <c r="H262" s="17">
        <v>0.25485121900000002</v>
      </c>
      <c r="I262" s="17">
        <v>0.93568558999999996</v>
      </c>
      <c r="J262" s="17">
        <v>6.3700000000000007E-2</v>
      </c>
      <c r="K262" s="17">
        <v>6.4999999999999997E-4</v>
      </c>
    </row>
    <row r="263" spans="1:11" x14ac:dyDescent="0.45">
      <c r="A263" s="10" t="s">
        <v>11</v>
      </c>
      <c r="B263" s="20">
        <v>0.57999999999999996</v>
      </c>
      <c r="C263" s="19">
        <v>137947</v>
      </c>
      <c r="D263" s="19">
        <v>8568.7693190000009</v>
      </c>
      <c r="E263" s="23">
        <v>0.131969695</v>
      </c>
      <c r="F263" s="23">
        <v>0.110756888</v>
      </c>
      <c r="G263" s="17">
        <v>0.74619962699999998</v>
      </c>
      <c r="H263" s="17">
        <v>0.25380037300000002</v>
      </c>
      <c r="I263" s="17">
        <v>0.93753441699999995</v>
      </c>
      <c r="J263" s="17">
        <v>6.1800000000000001E-2</v>
      </c>
      <c r="K263" s="17">
        <v>6.2799999999999998E-4</v>
      </c>
    </row>
    <row r="264" spans="1:11" x14ac:dyDescent="0.45">
      <c r="A264" s="10" t="s">
        <v>11</v>
      </c>
      <c r="B264" s="20">
        <v>0.59</v>
      </c>
      <c r="C264" s="19">
        <v>140343</v>
      </c>
      <c r="D264" s="19">
        <v>8889.0290399999994</v>
      </c>
      <c r="E264" s="23">
        <v>0.13553177599999999</v>
      </c>
      <c r="F264" s="23">
        <v>0.113184626</v>
      </c>
      <c r="G264" s="17">
        <v>0.74575860599999999</v>
      </c>
      <c r="H264" s="17">
        <v>0.25424139400000001</v>
      </c>
      <c r="I264" s="17">
        <v>0.939554793</v>
      </c>
      <c r="J264" s="17">
        <v>5.9799999999999999E-2</v>
      </c>
      <c r="K264" s="17">
        <v>6.0599999999999998E-4</v>
      </c>
    </row>
    <row r="265" spans="1:11" x14ac:dyDescent="0.45">
      <c r="A265" s="10" t="s">
        <v>11</v>
      </c>
      <c r="B265" s="20">
        <v>0.6</v>
      </c>
      <c r="C265" s="19">
        <v>142442</v>
      </c>
      <c r="D265" s="19">
        <v>9176.1532869999992</v>
      </c>
      <c r="E265" s="23">
        <v>0.13827604700000001</v>
      </c>
      <c r="F265" s="23">
        <v>0.11542339</v>
      </c>
      <c r="G265" s="17">
        <v>0.74633183999999997</v>
      </c>
      <c r="H265" s="17">
        <v>0.25366815999999998</v>
      </c>
      <c r="I265" s="17">
        <v>0.94063020799999997</v>
      </c>
      <c r="J265" s="17">
        <v>5.8799999999999998E-2</v>
      </c>
      <c r="K265" s="17">
        <v>5.8799999999999998E-4</v>
      </c>
    </row>
    <row r="266" spans="1:11" x14ac:dyDescent="0.45">
      <c r="A266" s="10" t="s">
        <v>11</v>
      </c>
      <c r="B266" s="20">
        <v>0.61</v>
      </c>
      <c r="C266" s="19">
        <v>144758</v>
      </c>
      <c r="D266" s="19">
        <v>9500.5989759999993</v>
      </c>
      <c r="E266" s="23">
        <v>0.142031557</v>
      </c>
      <c r="F266" s="23">
        <v>0.117997958</v>
      </c>
      <c r="G266" s="17">
        <v>0.74746128000000001</v>
      </c>
      <c r="H266" s="17">
        <v>0.25253871999999999</v>
      </c>
      <c r="I266" s="17">
        <v>0.94214615400000001</v>
      </c>
      <c r="J266" s="17">
        <v>5.7299999999999997E-2</v>
      </c>
      <c r="K266" s="17">
        <v>5.6999999999999998E-4</v>
      </c>
    </row>
    <row r="267" spans="1:11" x14ac:dyDescent="0.45">
      <c r="A267" s="10" t="s">
        <v>11</v>
      </c>
      <c r="B267" s="20">
        <v>0.62</v>
      </c>
      <c r="C267" s="19">
        <v>147130</v>
      </c>
      <c r="D267" s="19">
        <v>9840.9804810000005</v>
      </c>
      <c r="E267" s="23">
        <v>0.14504001599999999</v>
      </c>
      <c r="F267" s="23">
        <v>0.120583044</v>
      </c>
      <c r="G267" s="17">
        <v>0.74824984699999997</v>
      </c>
      <c r="H267" s="17">
        <v>0.25175015299999998</v>
      </c>
      <c r="I267" s="17">
        <v>0.94376653600000004</v>
      </c>
      <c r="J267" s="17">
        <v>5.57E-2</v>
      </c>
      <c r="K267" s="17">
        <v>5.5199999999999997E-4</v>
      </c>
    </row>
    <row r="268" spans="1:11" x14ac:dyDescent="0.45">
      <c r="A268" s="10" t="s">
        <v>11</v>
      </c>
      <c r="B268" s="20">
        <v>0.63</v>
      </c>
      <c r="C268" s="19">
        <v>149480</v>
      </c>
      <c r="D268" s="19">
        <v>10186.91582</v>
      </c>
      <c r="E268" s="23">
        <v>0.14916236599999999</v>
      </c>
      <c r="F268" s="23">
        <v>0.123254455</v>
      </c>
      <c r="G268" s="17">
        <v>0.74861519899999995</v>
      </c>
      <c r="H268" s="17">
        <v>0.25138480099999999</v>
      </c>
      <c r="I268" s="17">
        <v>0.94543918000000005</v>
      </c>
      <c r="J268" s="17">
        <v>5.3999999999999999E-2</v>
      </c>
      <c r="K268" s="17">
        <v>5.3399999999999997E-4</v>
      </c>
    </row>
    <row r="269" spans="1:11" x14ac:dyDescent="0.45">
      <c r="A269" s="10" t="s">
        <v>11</v>
      </c>
      <c r="B269" s="20">
        <v>0.64</v>
      </c>
      <c r="C269" s="19">
        <v>151865</v>
      </c>
      <c r="D269" s="19">
        <v>10546.524729999999</v>
      </c>
      <c r="E269" s="23">
        <v>0.15284170699999999</v>
      </c>
      <c r="F269" s="23">
        <v>0.125966668</v>
      </c>
      <c r="G269" s="17">
        <v>0.74940242999999995</v>
      </c>
      <c r="H269" s="17">
        <v>0.25059756999999999</v>
      </c>
      <c r="I269" s="17">
        <v>0.94713360899999999</v>
      </c>
      <c r="J269" s="17">
        <v>5.2299999999999999E-2</v>
      </c>
      <c r="K269" s="17">
        <v>5.1699999999999999E-4</v>
      </c>
    </row>
    <row r="270" spans="1:11" x14ac:dyDescent="0.45">
      <c r="A270" s="10" t="s">
        <v>11</v>
      </c>
      <c r="B270" s="20">
        <v>0.65</v>
      </c>
      <c r="C270" s="19">
        <v>154227</v>
      </c>
      <c r="D270" s="19">
        <v>10911.556259999999</v>
      </c>
      <c r="E270" s="23">
        <v>0.156564805</v>
      </c>
      <c r="F270" s="23">
        <v>0.12872260899999999</v>
      </c>
      <c r="G270" s="17">
        <v>0.74972605299999995</v>
      </c>
      <c r="H270" s="17">
        <v>0.250273947</v>
      </c>
      <c r="I270" s="17">
        <v>0.94867322200000004</v>
      </c>
      <c r="J270" s="17">
        <v>5.0799999999999998E-2</v>
      </c>
      <c r="K270" s="17">
        <v>5.0100000000000003E-4</v>
      </c>
    </row>
    <row r="271" spans="1:11" x14ac:dyDescent="0.45">
      <c r="A271" s="10" t="s">
        <v>11</v>
      </c>
      <c r="B271" s="20">
        <v>0.66</v>
      </c>
      <c r="C271" s="19">
        <v>156596</v>
      </c>
      <c r="D271" s="19">
        <v>11287.80457</v>
      </c>
      <c r="E271" s="23">
        <v>0.160968737</v>
      </c>
      <c r="F271" s="23">
        <v>0.13155148799999999</v>
      </c>
      <c r="G271" s="17">
        <v>0.75047255400000001</v>
      </c>
      <c r="H271" s="17">
        <v>0.24952744600000001</v>
      </c>
      <c r="I271" s="17">
        <v>0.95014240000000005</v>
      </c>
      <c r="J271" s="17">
        <v>4.9399999999999999E-2</v>
      </c>
      <c r="K271" s="17">
        <v>4.8500000000000003E-4</v>
      </c>
    </row>
    <row r="272" spans="1:11" x14ac:dyDescent="0.45">
      <c r="A272" s="10" t="s">
        <v>11</v>
      </c>
      <c r="B272" s="20">
        <v>0.67</v>
      </c>
      <c r="C272" s="19">
        <v>158945</v>
      </c>
      <c r="D272" s="19">
        <v>11671.204180000001</v>
      </c>
      <c r="E272" s="23">
        <v>0.16534970900000001</v>
      </c>
      <c r="F272" s="23">
        <v>0.13446976399999999</v>
      </c>
      <c r="G272" s="17">
        <v>0.751417157</v>
      </c>
      <c r="H272" s="17">
        <v>0.248582843</v>
      </c>
      <c r="I272" s="17">
        <v>0.95157503600000004</v>
      </c>
      <c r="J272" s="17">
        <v>4.8000000000000001E-2</v>
      </c>
      <c r="K272" s="17">
        <v>4.6999999999999999E-4</v>
      </c>
    </row>
    <row r="273" spans="1:11" x14ac:dyDescent="0.45">
      <c r="A273" s="10" t="s">
        <v>11</v>
      </c>
      <c r="B273" s="20">
        <v>0.68</v>
      </c>
      <c r="C273" s="19">
        <v>161305</v>
      </c>
      <c r="D273" s="19">
        <v>12067.253919999999</v>
      </c>
      <c r="E273" s="23">
        <v>0.17028322700000001</v>
      </c>
      <c r="F273" s="23">
        <v>0.13740127799999999</v>
      </c>
      <c r="G273" s="17">
        <v>0.75153281100000002</v>
      </c>
      <c r="H273" s="17">
        <v>0.248467189</v>
      </c>
      <c r="I273" s="17">
        <v>0.95297260500000003</v>
      </c>
      <c r="J273" s="17">
        <v>4.6600000000000003E-2</v>
      </c>
      <c r="K273" s="17">
        <v>4.5600000000000003E-4</v>
      </c>
    </row>
    <row r="274" spans="1:11" x14ac:dyDescent="0.45">
      <c r="A274" s="10" t="s">
        <v>11</v>
      </c>
      <c r="B274" s="20">
        <v>0.69</v>
      </c>
      <c r="C274" s="19">
        <v>163645</v>
      </c>
      <c r="D274" s="19">
        <v>12469.948990000001</v>
      </c>
      <c r="E274" s="23">
        <v>0.17456943999999999</v>
      </c>
      <c r="F274" s="23">
        <v>0.14047395900000001</v>
      </c>
      <c r="G274" s="17">
        <v>0.75278804700000002</v>
      </c>
      <c r="H274" s="17">
        <v>0.24721195300000001</v>
      </c>
      <c r="I274" s="17">
        <v>0.95435098900000004</v>
      </c>
      <c r="J274" s="17">
        <v>4.5199999999999997E-2</v>
      </c>
      <c r="K274" s="17">
        <v>4.4299999999999998E-4</v>
      </c>
    </row>
    <row r="275" spans="1:11" x14ac:dyDescent="0.45">
      <c r="A275" s="10" t="s">
        <v>11</v>
      </c>
      <c r="B275" s="20">
        <v>0.7</v>
      </c>
      <c r="C275" s="19">
        <v>166007</v>
      </c>
      <c r="D275" s="19">
        <v>12888.288839999999</v>
      </c>
      <c r="E275" s="23">
        <v>0.17974472699999999</v>
      </c>
      <c r="F275" s="23">
        <v>0.14372228000000001</v>
      </c>
      <c r="G275" s="17">
        <v>0.75329353600000004</v>
      </c>
      <c r="H275" s="17">
        <v>0.24670646399999999</v>
      </c>
      <c r="I275" s="17">
        <v>0.95548523799999996</v>
      </c>
      <c r="J275" s="17">
        <v>4.41E-2</v>
      </c>
      <c r="K275" s="17">
        <v>4.2999999999999999E-4</v>
      </c>
    </row>
    <row r="276" spans="1:11" x14ac:dyDescent="0.45">
      <c r="A276" s="10" t="s">
        <v>11</v>
      </c>
      <c r="B276" s="20">
        <v>0.71</v>
      </c>
      <c r="C276" s="19">
        <v>168353</v>
      </c>
      <c r="D276" s="19">
        <v>13315.438169999999</v>
      </c>
      <c r="E276" s="23">
        <v>0.184971512</v>
      </c>
      <c r="F276" s="23">
        <v>0.14700888000000001</v>
      </c>
      <c r="G276" s="17">
        <v>0.75388617999999996</v>
      </c>
      <c r="H276" s="17">
        <v>0.24611382000000001</v>
      </c>
      <c r="I276" s="17">
        <v>0.95671784699999995</v>
      </c>
      <c r="J276" s="17">
        <v>4.2900000000000001E-2</v>
      </c>
      <c r="K276" s="17">
        <v>4.17E-4</v>
      </c>
    </row>
    <row r="277" spans="1:11" x14ac:dyDescent="0.45">
      <c r="A277" s="10" t="s">
        <v>11</v>
      </c>
      <c r="B277" s="20">
        <v>0.72</v>
      </c>
      <c r="C277" s="19">
        <v>170719</v>
      </c>
      <c r="D277" s="19">
        <v>13761.09424</v>
      </c>
      <c r="E277" s="23">
        <v>0.191547312</v>
      </c>
      <c r="F277" s="23">
        <v>0.15045397099999999</v>
      </c>
      <c r="G277" s="17">
        <v>0.75422770800000005</v>
      </c>
      <c r="H277" s="17">
        <v>0.245772292</v>
      </c>
      <c r="I277" s="17">
        <v>0.95777644900000003</v>
      </c>
      <c r="J277" s="17">
        <v>4.1799999999999997E-2</v>
      </c>
      <c r="K277" s="17">
        <v>4.0499999999999998E-4</v>
      </c>
    </row>
    <row r="278" spans="1:11" x14ac:dyDescent="0.45">
      <c r="A278" s="10" t="s">
        <v>11</v>
      </c>
      <c r="B278" s="20">
        <v>0.73</v>
      </c>
      <c r="C278" s="19">
        <v>173080</v>
      </c>
      <c r="D278" s="19">
        <v>14220.21185</v>
      </c>
      <c r="E278" s="23">
        <v>0.197245161</v>
      </c>
      <c r="F278" s="23">
        <v>0.154035589</v>
      </c>
      <c r="G278" s="17">
        <v>0.75505546599999995</v>
      </c>
      <c r="H278" s="17">
        <v>0.24494453399999999</v>
      </c>
      <c r="I278" s="17">
        <v>0.95891415700000004</v>
      </c>
      <c r="J278" s="17">
        <v>4.07E-2</v>
      </c>
      <c r="K278" s="17">
        <v>3.9300000000000001E-4</v>
      </c>
    </row>
    <row r="279" spans="1:11" x14ac:dyDescent="0.45">
      <c r="A279" s="10" t="s">
        <v>11</v>
      </c>
      <c r="B279" s="20">
        <v>0.74</v>
      </c>
      <c r="C279" s="19">
        <v>175428</v>
      </c>
      <c r="D279" s="19">
        <v>14691.61838</v>
      </c>
      <c r="E279" s="23">
        <v>0.204094634</v>
      </c>
      <c r="F279" s="23">
        <v>0.15781262099999999</v>
      </c>
      <c r="G279" s="17">
        <v>0.75605946599999996</v>
      </c>
      <c r="H279" s="17">
        <v>0.24394053399999999</v>
      </c>
      <c r="I279" s="17">
        <v>0.95985949199999998</v>
      </c>
      <c r="J279" s="17">
        <v>3.9800000000000002E-2</v>
      </c>
      <c r="K279" s="17">
        <v>3.8200000000000002E-4</v>
      </c>
    </row>
    <row r="280" spans="1:11" x14ac:dyDescent="0.45">
      <c r="A280" s="10" t="s">
        <v>11</v>
      </c>
      <c r="B280" s="20">
        <v>0.75</v>
      </c>
      <c r="C280" s="19">
        <v>177778</v>
      </c>
      <c r="D280" s="19">
        <v>15178.96992</v>
      </c>
      <c r="E280" s="23">
        <v>0.210627271</v>
      </c>
      <c r="F280" s="23">
        <v>0.161720801</v>
      </c>
      <c r="G280" s="17">
        <v>0.75658967899999996</v>
      </c>
      <c r="H280" s="17">
        <v>0.24341032100000001</v>
      </c>
      <c r="I280" s="17">
        <v>0.96094495800000002</v>
      </c>
      <c r="J280" s="17">
        <v>3.8699999999999998E-2</v>
      </c>
      <c r="K280" s="17">
        <v>3.7100000000000002E-4</v>
      </c>
    </row>
    <row r="281" spans="1:11" x14ac:dyDescent="0.45">
      <c r="A281" s="10" t="s">
        <v>11</v>
      </c>
      <c r="B281" s="20">
        <v>0.76</v>
      </c>
      <c r="C281" s="19">
        <v>180121</v>
      </c>
      <c r="D281" s="19">
        <v>15680.70319</v>
      </c>
      <c r="E281" s="23">
        <v>0.217444893</v>
      </c>
      <c r="F281" s="23">
        <v>0.16581202</v>
      </c>
      <c r="G281" s="17">
        <v>0.75755186799999996</v>
      </c>
      <c r="H281" s="17">
        <v>0.24244813200000001</v>
      </c>
      <c r="I281" s="17">
        <v>0.96186044199999998</v>
      </c>
      <c r="J281" s="17">
        <v>3.78E-2</v>
      </c>
      <c r="K281" s="17">
        <v>3.6099999999999999E-4</v>
      </c>
    </row>
    <row r="282" spans="1:11" x14ac:dyDescent="0.45">
      <c r="A282" s="10" t="s">
        <v>11</v>
      </c>
      <c r="B282" s="20">
        <v>0.77</v>
      </c>
      <c r="C282" s="19">
        <v>182495</v>
      </c>
      <c r="D282" s="19">
        <v>16206.28744</v>
      </c>
      <c r="E282" s="23">
        <v>0.22495185200000001</v>
      </c>
      <c r="F282" s="23">
        <v>0.169991688</v>
      </c>
      <c r="G282" s="17">
        <v>0.758437217</v>
      </c>
      <c r="H282" s="17">
        <v>0.241562783</v>
      </c>
      <c r="I282" s="17">
        <v>0.96283640400000003</v>
      </c>
      <c r="J282" s="17">
        <v>3.6799999999999999E-2</v>
      </c>
      <c r="K282" s="17">
        <v>3.5100000000000002E-4</v>
      </c>
    </row>
    <row r="283" spans="1:11" x14ac:dyDescent="0.45">
      <c r="A283" s="10" t="s">
        <v>11</v>
      </c>
      <c r="B283" s="20">
        <v>0.78</v>
      </c>
      <c r="C283" s="19">
        <v>184839</v>
      </c>
      <c r="D283" s="19">
        <v>16743.247820000001</v>
      </c>
      <c r="E283" s="23">
        <v>0.23368230200000001</v>
      </c>
      <c r="F283" s="23">
        <v>0.17449587999999999</v>
      </c>
      <c r="G283" s="17">
        <v>0.75940142499999996</v>
      </c>
      <c r="H283" s="17">
        <v>0.24059857500000001</v>
      </c>
      <c r="I283" s="17">
        <v>0.96372873000000003</v>
      </c>
      <c r="J283" s="17">
        <v>3.5900000000000001E-2</v>
      </c>
      <c r="K283" s="17">
        <v>3.4200000000000002E-4</v>
      </c>
    </row>
    <row r="284" spans="1:11" x14ac:dyDescent="0.45">
      <c r="A284" s="10" t="s">
        <v>11</v>
      </c>
      <c r="B284" s="20">
        <v>0.79</v>
      </c>
      <c r="C284" s="19">
        <v>187193</v>
      </c>
      <c r="D284" s="19">
        <v>17303.139039999998</v>
      </c>
      <c r="E284" s="23">
        <v>0.24240610700000001</v>
      </c>
      <c r="F284" s="23">
        <v>0.17916876700000001</v>
      </c>
      <c r="G284" s="17">
        <v>0.76031689199999997</v>
      </c>
      <c r="H284" s="17">
        <v>0.23968310800000001</v>
      </c>
      <c r="I284" s="17">
        <v>0.96475174100000005</v>
      </c>
      <c r="J284" s="17">
        <v>3.49E-2</v>
      </c>
      <c r="K284" s="17">
        <v>3.3199999999999999E-4</v>
      </c>
    </row>
    <row r="285" spans="1:11" x14ac:dyDescent="0.45">
      <c r="A285" s="10" t="s">
        <v>11</v>
      </c>
      <c r="B285" s="20">
        <v>0.8</v>
      </c>
      <c r="C285" s="19">
        <v>188618</v>
      </c>
      <c r="D285" s="19">
        <v>17652.16747</v>
      </c>
      <c r="E285" s="23">
        <v>0.24773877599999999</v>
      </c>
      <c r="F285" s="23">
        <v>0.18206766799999999</v>
      </c>
      <c r="G285" s="17">
        <v>0.76088178200000001</v>
      </c>
      <c r="H285" s="17">
        <v>0.23911821799999999</v>
      </c>
      <c r="I285" s="17">
        <v>0.96532540300000003</v>
      </c>
      <c r="J285" s="17">
        <v>3.4299999999999997E-2</v>
      </c>
      <c r="K285" s="17">
        <v>3.2600000000000001E-4</v>
      </c>
    </row>
    <row r="286" spans="1:11" x14ac:dyDescent="0.45">
      <c r="A286" s="10" t="s">
        <v>11</v>
      </c>
      <c r="B286" s="20">
        <v>0.80100000000000005</v>
      </c>
      <c r="C286" s="19">
        <v>188849</v>
      </c>
      <c r="D286" s="19">
        <v>17709.519370000002</v>
      </c>
      <c r="E286" s="23">
        <v>0.248784692</v>
      </c>
      <c r="F286" s="23">
        <v>0.182605087</v>
      </c>
      <c r="G286" s="17">
        <v>0.760988938</v>
      </c>
      <c r="H286" s="17">
        <v>0.239011062</v>
      </c>
      <c r="I286" s="17">
        <v>0.96542026199999997</v>
      </c>
      <c r="J286" s="17">
        <v>3.4299999999999997E-2</v>
      </c>
      <c r="K286" s="17">
        <v>3.2499999999999999E-4</v>
      </c>
    </row>
    <row r="287" spans="1:11" x14ac:dyDescent="0.45">
      <c r="A287" s="10" t="s">
        <v>11</v>
      </c>
      <c r="B287" s="20">
        <v>0.80200000000000005</v>
      </c>
      <c r="C287" s="19">
        <v>189089</v>
      </c>
      <c r="D287" s="19">
        <v>17769.336230000001</v>
      </c>
      <c r="E287" s="23">
        <v>0.24952479599999999</v>
      </c>
      <c r="F287" s="23">
        <v>0.18308892099999999</v>
      </c>
      <c r="G287" s="17">
        <v>0.76092739399999998</v>
      </c>
      <c r="H287" s="17">
        <v>0.23907260599999999</v>
      </c>
      <c r="I287" s="17">
        <v>0.96551138700000005</v>
      </c>
      <c r="J287" s="17">
        <v>3.4200000000000001E-2</v>
      </c>
      <c r="K287" s="17">
        <v>3.2499999999999999E-4</v>
      </c>
    </row>
    <row r="288" spans="1:11" x14ac:dyDescent="0.45">
      <c r="A288" s="10" t="s">
        <v>11</v>
      </c>
      <c r="B288" s="20">
        <v>0.80300000000000005</v>
      </c>
      <c r="C288" s="19">
        <v>189327</v>
      </c>
      <c r="D288" s="19">
        <v>17828.844580000001</v>
      </c>
      <c r="E288" s="23">
        <v>0.25050699700000001</v>
      </c>
      <c r="F288" s="23">
        <v>0.18359899900000001</v>
      </c>
      <c r="G288" s="17">
        <v>0.76113813699999999</v>
      </c>
      <c r="H288" s="17">
        <v>0.23886186300000001</v>
      </c>
      <c r="I288" s="17">
        <v>0.96561037000000005</v>
      </c>
      <c r="J288" s="17">
        <v>3.4099999999999998E-2</v>
      </c>
      <c r="K288" s="17">
        <v>3.2400000000000001E-4</v>
      </c>
    </row>
    <row r="289" spans="1:11" x14ac:dyDescent="0.45">
      <c r="A289" s="10" t="s">
        <v>11</v>
      </c>
      <c r="B289" s="20">
        <v>0.80400000000000005</v>
      </c>
      <c r="C289" s="19">
        <v>189536</v>
      </c>
      <c r="D289" s="19">
        <v>17881.324219999999</v>
      </c>
      <c r="E289" s="23">
        <v>0.25171906700000002</v>
      </c>
      <c r="F289" s="23">
        <v>0.184091485</v>
      </c>
      <c r="G289" s="17">
        <v>0.76125379900000001</v>
      </c>
      <c r="H289" s="17">
        <v>0.23874620099999999</v>
      </c>
      <c r="I289" s="17">
        <v>0.96570090600000003</v>
      </c>
      <c r="J289" s="17">
        <v>3.4000000000000002E-2</v>
      </c>
      <c r="K289" s="17">
        <v>3.2299999999999999E-4</v>
      </c>
    </row>
    <row r="290" spans="1:11" x14ac:dyDescent="0.45">
      <c r="A290" s="10" t="s">
        <v>11</v>
      </c>
      <c r="B290" s="20">
        <v>0.80500000000000005</v>
      </c>
      <c r="C290" s="19">
        <v>189797</v>
      </c>
      <c r="D290" s="19">
        <v>17947.129639999999</v>
      </c>
      <c r="E290" s="23">
        <v>0.25267891799999997</v>
      </c>
      <c r="F290" s="23">
        <v>0.18456529099999999</v>
      </c>
      <c r="G290" s="17">
        <v>0.76125544700000003</v>
      </c>
      <c r="H290" s="17">
        <v>0.238744553</v>
      </c>
      <c r="I290" s="17">
        <v>0.965808895</v>
      </c>
      <c r="J290" s="17">
        <v>3.39E-2</v>
      </c>
      <c r="K290" s="17">
        <v>3.2200000000000002E-4</v>
      </c>
    </row>
    <row r="291" spans="1:11" x14ac:dyDescent="0.45">
      <c r="A291" s="10" t="s">
        <v>11</v>
      </c>
      <c r="B291" s="20">
        <v>0.80600000000000005</v>
      </c>
      <c r="C291" s="19">
        <v>190028</v>
      </c>
      <c r="D291" s="19">
        <v>18005.619449999998</v>
      </c>
      <c r="E291" s="23">
        <v>0.25373340100000003</v>
      </c>
      <c r="F291" s="23">
        <v>0.185108248</v>
      </c>
      <c r="G291" s="17">
        <v>0.76115625099999995</v>
      </c>
      <c r="H291" s="17">
        <v>0.23884374899999999</v>
      </c>
      <c r="I291" s="17">
        <v>0.96589328299999999</v>
      </c>
      <c r="J291" s="17">
        <v>3.3799999999999997E-2</v>
      </c>
      <c r="K291" s="17">
        <v>3.21E-4</v>
      </c>
    </row>
    <row r="292" spans="1:11" x14ac:dyDescent="0.45">
      <c r="A292" s="10" t="s">
        <v>11</v>
      </c>
      <c r="B292" s="20">
        <v>0.80700000000000005</v>
      </c>
      <c r="C292" s="19">
        <v>190265</v>
      </c>
      <c r="D292" s="19">
        <v>18065.805899999999</v>
      </c>
      <c r="E292" s="23">
        <v>0.25439678199999999</v>
      </c>
      <c r="F292" s="23">
        <v>0.185615168</v>
      </c>
      <c r="G292" s="17">
        <v>0.76110162100000001</v>
      </c>
      <c r="H292" s="17">
        <v>0.23889837899999999</v>
      </c>
      <c r="I292" s="17">
        <v>0.96598587899999999</v>
      </c>
      <c r="J292" s="17">
        <v>3.3700000000000001E-2</v>
      </c>
      <c r="K292" s="17">
        <v>3.2000000000000003E-4</v>
      </c>
    </row>
    <row r="293" spans="1:11" x14ac:dyDescent="0.45">
      <c r="A293" s="10" t="s">
        <v>11</v>
      </c>
      <c r="B293" s="20">
        <v>0.80800000000000005</v>
      </c>
      <c r="C293" s="19">
        <v>190486</v>
      </c>
      <c r="D293" s="19">
        <v>18122.094430000001</v>
      </c>
      <c r="E293" s="23">
        <v>0.25505480800000002</v>
      </c>
      <c r="F293" s="23">
        <v>0.18613547899999999</v>
      </c>
      <c r="G293" s="17">
        <v>0.76099030899999998</v>
      </c>
      <c r="H293" s="17">
        <v>0.239009691</v>
      </c>
      <c r="I293" s="17">
        <v>0.96608197399999995</v>
      </c>
      <c r="J293" s="17">
        <v>3.3599999999999998E-2</v>
      </c>
      <c r="K293" s="17">
        <v>3.19E-4</v>
      </c>
    </row>
    <row r="294" spans="1:11" x14ac:dyDescent="0.45">
      <c r="A294" s="10" t="s">
        <v>11</v>
      </c>
      <c r="B294" s="20">
        <v>0.80900000000000005</v>
      </c>
      <c r="C294" s="19">
        <v>190737</v>
      </c>
      <c r="D294" s="19">
        <v>18186.193309999999</v>
      </c>
      <c r="E294" s="23">
        <v>0.25586554299999997</v>
      </c>
      <c r="F294" s="23">
        <v>0.18663027200000001</v>
      </c>
      <c r="G294" s="17">
        <v>0.76117900599999999</v>
      </c>
      <c r="H294" s="17">
        <v>0.23882099400000001</v>
      </c>
      <c r="I294" s="17">
        <v>0.96617609100000001</v>
      </c>
      <c r="J294" s="17">
        <v>3.3500000000000002E-2</v>
      </c>
      <c r="K294" s="17">
        <v>3.1799999999999998E-4</v>
      </c>
    </row>
    <row r="295" spans="1:11" x14ac:dyDescent="0.45">
      <c r="A295" s="10" t="s">
        <v>11</v>
      </c>
      <c r="B295" s="20">
        <v>0.81</v>
      </c>
      <c r="C295" s="19">
        <v>190968</v>
      </c>
      <c r="D295" s="19">
        <v>18245.45246</v>
      </c>
      <c r="E295" s="23">
        <v>0.25712326299999999</v>
      </c>
      <c r="F295" s="23">
        <v>0.187174696</v>
      </c>
      <c r="G295" s="17">
        <v>0.76134745100000001</v>
      </c>
      <c r="H295" s="17">
        <v>0.23865254899999999</v>
      </c>
      <c r="I295" s="17">
        <v>0.96625166200000001</v>
      </c>
      <c r="J295" s="17">
        <v>3.3399999999999999E-2</v>
      </c>
      <c r="K295" s="17">
        <v>3.1700000000000001E-4</v>
      </c>
    </row>
    <row r="296" spans="1:11" x14ac:dyDescent="0.45">
      <c r="A296" s="10" t="s">
        <v>11</v>
      </c>
      <c r="B296" s="20">
        <v>0.81100000000000005</v>
      </c>
      <c r="C296" s="19">
        <v>191204</v>
      </c>
      <c r="D296" s="19">
        <v>18306.249879999999</v>
      </c>
      <c r="E296" s="23">
        <v>0.25809625600000002</v>
      </c>
      <c r="F296" s="23">
        <v>0.187650592</v>
      </c>
      <c r="G296" s="17">
        <v>0.761244535</v>
      </c>
      <c r="H296" s="17">
        <v>0.238755465</v>
      </c>
      <c r="I296" s="17">
        <v>0.96635837000000002</v>
      </c>
      <c r="J296" s="17">
        <v>3.3300000000000003E-2</v>
      </c>
      <c r="K296" s="17">
        <v>3.1599999999999998E-4</v>
      </c>
    </row>
    <row r="297" spans="1:11" x14ac:dyDescent="0.45">
      <c r="A297" s="10" t="s">
        <v>11</v>
      </c>
      <c r="B297" s="20">
        <v>0.81200000000000006</v>
      </c>
      <c r="C297" s="19">
        <v>191444</v>
      </c>
      <c r="D297" s="19">
        <v>18368.341680000001</v>
      </c>
      <c r="E297" s="23">
        <v>0.25922949899999997</v>
      </c>
      <c r="F297" s="23">
        <v>0.18821163699999999</v>
      </c>
      <c r="G297" s="17">
        <v>0.76134535400000003</v>
      </c>
      <c r="H297" s="17">
        <v>0.238654646</v>
      </c>
      <c r="I297" s="17">
        <v>0.96645145099999996</v>
      </c>
      <c r="J297" s="17">
        <v>3.32E-2</v>
      </c>
      <c r="K297" s="17">
        <v>3.1500000000000001E-4</v>
      </c>
    </row>
    <row r="298" spans="1:11" x14ac:dyDescent="0.45">
      <c r="A298" s="10" t="s">
        <v>11</v>
      </c>
      <c r="B298" s="20">
        <v>0.81299999999999994</v>
      </c>
      <c r="C298" s="19">
        <v>191683</v>
      </c>
      <c r="D298" s="19">
        <v>18430.388900000002</v>
      </c>
      <c r="E298" s="23">
        <v>0.25996855299999999</v>
      </c>
      <c r="F298" s="23">
        <v>0.18874021299999999</v>
      </c>
      <c r="G298" s="17">
        <v>0.76121513100000004</v>
      </c>
      <c r="H298" s="17">
        <v>0.23878486900000001</v>
      </c>
      <c r="I298" s="17">
        <v>0.96654595099999996</v>
      </c>
      <c r="J298" s="17">
        <v>3.3099999999999997E-2</v>
      </c>
      <c r="K298" s="17">
        <v>3.1500000000000001E-4</v>
      </c>
    </row>
    <row r="299" spans="1:11" x14ac:dyDescent="0.45">
      <c r="A299" s="10" t="s">
        <v>11</v>
      </c>
      <c r="B299" s="20">
        <v>0.81399999999999995</v>
      </c>
      <c r="C299" s="19">
        <v>191905</v>
      </c>
      <c r="D299" s="19">
        <v>18488.253079999999</v>
      </c>
      <c r="E299" s="23">
        <v>0.26117165199999998</v>
      </c>
      <c r="F299" s="23">
        <v>0.18925862600000001</v>
      </c>
      <c r="G299" s="17">
        <v>0.76132982500000002</v>
      </c>
      <c r="H299" s="17">
        <v>0.23867017500000001</v>
      </c>
      <c r="I299" s="17">
        <v>0.96663989699999997</v>
      </c>
      <c r="J299" s="17">
        <v>3.3000000000000002E-2</v>
      </c>
      <c r="K299" s="17">
        <v>3.1399999999999999E-4</v>
      </c>
    </row>
    <row r="300" spans="1:11" x14ac:dyDescent="0.45">
      <c r="A300" s="10" t="s">
        <v>11</v>
      </c>
      <c r="B300" s="20">
        <v>0.81499999999999995</v>
      </c>
      <c r="C300" s="19">
        <v>192148</v>
      </c>
      <c r="D300" s="19">
        <v>18551.831579999998</v>
      </c>
      <c r="E300" s="23">
        <v>0.26189590099999999</v>
      </c>
      <c r="F300" s="23">
        <v>0.18977365199999999</v>
      </c>
      <c r="G300" s="17">
        <v>0.76142869000000002</v>
      </c>
      <c r="H300" s="17">
        <v>0.23857131000000001</v>
      </c>
      <c r="I300" s="17">
        <v>0.966745678</v>
      </c>
      <c r="J300" s="17">
        <v>3.2899999999999999E-2</v>
      </c>
      <c r="K300" s="17">
        <v>3.1300000000000002E-4</v>
      </c>
    </row>
    <row r="301" spans="1:11" x14ac:dyDescent="0.45">
      <c r="A301" s="10" t="s">
        <v>11</v>
      </c>
      <c r="B301" s="20">
        <v>0.81599999999999995</v>
      </c>
      <c r="C301" s="19">
        <v>192382</v>
      </c>
      <c r="D301" s="19">
        <v>18613.253830000001</v>
      </c>
      <c r="E301" s="23">
        <v>0.26270654700000001</v>
      </c>
      <c r="F301" s="23">
        <v>0.19031957299999999</v>
      </c>
      <c r="G301" s="17">
        <v>0.76156813000000001</v>
      </c>
      <c r="H301" s="17">
        <v>0.23843186999999999</v>
      </c>
      <c r="I301" s="17">
        <v>0.96684259299999997</v>
      </c>
      <c r="J301" s="17">
        <v>3.2800000000000003E-2</v>
      </c>
      <c r="K301" s="17">
        <v>3.1199999999999999E-4</v>
      </c>
    </row>
    <row r="302" spans="1:11" x14ac:dyDescent="0.45">
      <c r="A302" s="10" t="s">
        <v>11</v>
      </c>
      <c r="B302" s="20">
        <v>0.81699999999999995</v>
      </c>
      <c r="C302" s="19">
        <v>192620</v>
      </c>
      <c r="D302" s="19">
        <v>18675.887900000002</v>
      </c>
      <c r="E302" s="23">
        <v>0.26355458100000001</v>
      </c>
      <c r="F302" s="23">
        <v>0.190845974</v>
      </c>
      <c r="G302" s="17">
        <v>0.76167064699999998</v>
      </c>
      <c r="H302" s="17">
        <v>0.23832935299999999</v>
      </c>
      <c r="I302" s="17">
        <v>0.96692057399999998</v>
      </c>
      <c r="J302" s="17">
        <v>3.2800000000000003E-2</v>
      </c>
      <c r="K302" s="17">
        <v>3.1100000000000002E-4</v>
      </c>
    </row>
    <row r="303" spans="1:11" x14ac:dyDescent="0.45">
      <c r="A303" s="10" t="s">
        <v>11</v>
      </c>
      <c r="B303" s="20">
        <v>0.81799999999999995</v>
      </c>
      <c r="C303" s="19">
        <v>192853</v>
      </c>
      <c r="D303" s="19">
        <v>18737.52421</v>
      </c>
      <c r="E303" s="23">
        <v>0.26541925799999999</v>
      </c>
      <c r="F303" s="23">
        <v>0.191397185</v>
      </c>
      <c r="G303" s="17">
        <v>0.76156969299999999</v>
      </c>
      <c r="H303" s="17">
        <v>0.23843030700000001</v>
      </c>
      <c r="I303" s="17">
        <v>0.96701137599999998</v>
      </c>
      <c r="J303" s="17">
        <v>3.27E-2</v>
      </c>
      <c r="K303" s="17">
        <v>3.1E-4</v>
      </c>
    </row>
    <row r="304" spans="1:11" x14ac:dyDescent="0.45">
      <c r="A304" s="10" t="s">
        <v>11</v>
      </c>
      <c r="B304" s="20">
        <v>0.81899999999999995</v>
      </c>
      <c r="C304" s="19">
        <v>193094</v>
      </c>
      <c r="D304" s="19">
        <v>18801.627090000002</v>
      </c>
      <c r="E304" s="23">
        <v>0.266258677</v>
      </c>
      <c r="F304" s="23">
        <v>0.19193423800000001</v>
      </c>
      <c r="G304" s="17">
        <v>0.76169637599999995</v>
      </c>
      <c r="H304" s="17">
        <v>0.23830362399999999</v>
      </c>
      <c r="I304" s="17">
        <v>0.96709473999999995</v>
      </c>
      <c r="J304" s="17">
        <v>3.2599999999999997E-2</v>
      </c>
      <c r="K304" s="17">
        <v>3.0899999999999998E-4</v>
      </c>
    </row>
    <row r="305" spans="1:11" x14ac:dyDescent="0.45">
      <c r="A305" s="10" t="s">
        <v>11</v>
      </c>
      <c r="B305" s="20">
        <v>0.82</v>
      </c>
      <c r="C305" s="19">
        <v>193323</v>
      </c>
      <c r="D305" s="19">
        <v>18862.758000000002</v>
      </c>
      <c r="E305" s="23">
        <v>0.26774417099999998</v>
      </c>
      <c r="F305" s="23">
        <v>0.192424448</v>
      </c>
      <c r="G305" s="17">
        <v>0.76181313100000003</v>
      </c>
      <c r="H305" s="17">
        <v>0.238186869</v>
      </c>
      <c r="I305" s="17">
        <v>0.96716389700000005</v>
      </c>
      <c r="J305" s="17">
        <v>3.2500000000000001E-2</v>
      </c>
      <c r="K305" s="17">
        <v>3.0800000000000001E-4</v>
      </c>
    </row>
    <row r="306" spans="1:11" x14ac:dyDescent="0.45">
      <c r="A306" s="10" t="s">
        <v>11</v>
      </c>
      <c r="B306" s="20">
        <v>0.82099999999999995</v>
      </c>
      <c r="C306" s="19">
        <v>193547</v>
      </c>
      <c r="D306" s="19">
        <v>18922.8416</v>
      </c>
      <c r="E306" s="23">
        <v>0.26867949299999999</v>
      </c>
      <c r="F306" s="23">
        <v>0.19297820099999999</v>
      </c>
      <c r="G306" s="17">
        <v>0.76193379400000005</v>
      </c>
      <c r="H306" s="17">
        <v>0.238066206</v>
      </c>
      <c r="I306" s="17">
        <v>0.96727049799999998</v>
      </c>
      <c r="J306" s="17">
        <v>3.2399999999999998E-2</v>
      </c>
      <c r="K306" s="17">
        <v>3.0699999999999998E-4</v>
      </c>
    </row>
    <row r="307" spans="1:11" x14ac:dyDescent="0.45">
      <c r="A307" s="10" t="s">
        <v>11</v>
      </c>
      <c r="B307" s="20">
        <v>0.82199999999999995</v>
      </c>
      <c r="C307" s="19">
        <v>193787</v>
      </c>
      <c r="D307" s="19">
        <v>18987.38321</v>
      </c>
      <c r="E307" s="23">
        <v>0.26927349499999997</v>
      </c>
      <c r="F307" s="23">
        <v>0.193447586</v>
      </c>
      <c r="G307" s="17">
        <v>0.76214090700000003</v>
      </c>
      <c r="H307" s="17">
        <v>0.23785909299999999</v>
      </c>
      <c r="I307" s="17">
        <v>0.96737677399999999</v>
      </c>
      <c r="J307" s="17">
        <v>3.2300000000000002E-2</v>
      </c>
      <c r="K307" s="17">
        <v>3.0600000000000001E-4</v>
      </c>
    </row>
    <row r="308" spans="1:11" x14ac:dyDescent="0.45">
      <c r="A308" s="10" t="s">
        <v>11</v>
      </c>
      <c r="B308" s="20">
        <v>0.82299999999999995</v>
      </c>
      <c r="C308" s="19">
        <v>194034</v>
      </c>
      <c r="D308" s="19">
        <v>19054.03254</v>
      </c>
      <c r="E308" s="23">
        <v>0.27038659799999998</v>
      </c>
      <c r="F308" s="23">
        <v>0.194112172</v>
      </c>
      <c r="G308" s="17">
        <v>0.76220147000000005</v>
      </c>
      <c r="H308" s="17">
        <v>0.23779853000000001</v>
      </c>
      <c r="I308" s="17">
        <v>0.96747384599999997</v>
      </c>
      <c r="J308" s="17">
        <v>3.2199999999999999E-2</v>
      </c>
      <c r="K308" s="17">
        <v>3.0600000000000001E-4</v>
      </c>
    </row>
    <row r="309" spans="1:11" x14ac:dyDescent="0.45">
      <c r="A309" s="10" t="s">
        <v>11</v>
      </c>
      <c r="B309" s="20">
        <v>0.82399999999999995</v>
      </c>
      <c r="C309" s="19">
        <v>194270</v>
      </c>
      <c r="D309" s="19">
        <v>19117.924220000001</v>
      </c>
      <c r="E309" s="23">
        <v>0.27146513</v>
      </c>
      <c r="F309" s="23">
        <v>0.19459562399999999</v>
      </c>
      <c r="G309" s="17">
        <v>0.762176352</v>
      </c>
      <c r="H309" s="17">
        <v>0.237823648</v>
      </c>
      <c r="I309" s="17">
        <v>0.96756385499999997</v>
      </c>
      <c r="J309" s="17">
        <v>3.2099999999999997E-2</v>
      </c>
      <c r="K309" s="17">
        <v>3.0499999999999999E-4</v>
      </c>
    </row>
    <row r="310" spans="1:11" x14ac:dyDescent="0.45">
      <c r="A310" s="10" t="s">
        <v>11</v>
      </c>
      <c r="B310" s="20">
        <v>0.82499999999999996</v>
      </c>
      <c r="C310" s="19">
        <v>194498</v>
      </c>
      <c r="D310" s="19">
        <v>19180.061000000002</v>
      </c>
      <c r="E310" s="23">
        <v>0.27316373799999999</v>
      </c>
      <c r="F310" s="23">
        <v>0.19522641499999999</v>
      </c>
      <c r="G310" s="17">
        <v>0.76228547300000005</v>
      </c>
      <c r="H310" s="17">
        <v>0.23771452700000001</v>
      </c>
      <c r="I310" s="17">
        <v>0.96765207099999995</v>
      </c>
      <c r="J310" s="17">
        <v>3.2000000000000001E-2</v>
      </c>
      <c r="K310" s="17">
        <v>3.0400000000000002E-4</v>
      </c>
    </row>
    <row r="311" spans="1:11" x14ac:dyDescent="0.45">
      <c r="A311" s="10" t="s">
        <v>11</v>
      </c>
      <c r="B311" s="20">
        <v>0.82599999999999996</v>
      </c>
      <c r="C311" s="19">
        <v>194744</v>
      </c>
      <c r="D311" s="19">
        <v>19247.381539999998</v>
      </c>
      <c r="E311" s="23">
        <v>0.27407820399999999</v>
      </c>
      <c r="F311" s="23">
        <v>0.19579054500000001</v>
      </c>
      <c r="G311" s="17">
        <v>0.76232900599999998</v>
      </c>
      <c r="H311" s="17">
        <v>0.237670994</v>
      </c>
      <c r="I311" s="17">
        <v>0.96770945399999997</v>
      </c>
      <c r="J311" s="17">
        <v>3.2000000000000001E-2</v>
      </c>
      <c r="K311" s="17">
        <v>3.0299999999999999E-4</v>
      </c>
    </row>
    <row r="312" spans="1:11" x14ac:dyDescent="0.45">
      <c r="A312" s="10" t="s">
        <v>11</v>
      </c>
      <c r="B312" s="20">
        <v>0.82699999999999996</v>
      </c>
      <c r="C312" s="19">
        <v>194971</v>
      </c>
      <c r="D312" s="19">
        <v>19309.708709999999</v>
      </c>
      <c r="E312" s="23">
        <v>0.27499928000000001</v>
      </c>
      <c r="F312" s="23">
        <v>0.19636236200000001</v>
      </c>
      <c r="G312" s="17">
        <v>0.76252365700000002</v>
      </c>
      <c r="H312" s="17">
        <v>0.23747634300000001</v>
      </c>
      <c r="I312" s="17">
        <v>0.96774248399999996</v>
      </c>
      <c r="J312" s="17">
        <v>3.2000000000000001E-2</v>
      </c>
      <c r="K312" s="17">
        <v>3.0200000000000002E-4</v>
      </c>
    </row>
    <row r="313" spans="1:11" x14ac:dyDescent="0.45">
      <c r="A313" s="10" t="s">
        <v>11</v>
      </c>
      <c r="B313" s="20">
        <v>0.82799999999999996</v>
      </c>
      <c r="C313" s="19">
        <v>195199</v>
      </c>
      <c r="D313" s="19">
        <v>19372.54981</v>
      </c>
      <c r="E313" s="23">
        <v>0.27608528599999999</v>
      </c>
      <c r="F313" s="23">
        <v>0.19693838</v>
      </c>
      <c r="G313" s="17">
        <v>0.76265247300000005</v>
      </c>
      <c r="H313" s="17">
        <v>0.237347527</v>
      </c>
      <c r="I313" s="17">
        <v>0.96781994999999998</v>
      </c>
      <c r="J313" s="17">
        <v>3.1899999999999998E-2</v>
      </c>
      <c r="K313" s="17">
        <v>3.01E-4</v>
      </c>
    </row>
    <row r="314" spans="1:11" x14ac:dyDescent="0.45">
      <c r="A314" s="10" t="s">
        <v>11</v>
      </c>
      <c r="B314" s="20">
        <v>0.82899999999999996</v>
      </c>
      <c r="C314" s="19">
        <v>195438</v>
      </c>
      <c r="D314" s="19">
        <v>19438.66992</v>
      </c>
      <c r="E314" s="23">
        <v>0.27720733600000003</v>
      </c>
      <c r="F314" s="23">
        <v>0.197498428</v>
      </c>
      <c r="G314" s="17">
        <v>0.762727822</v>
      </c>
      <c r="H314" s="17">
        <v>0.237272178</v>
      </c>
      <c r="I314" s="17">
        <v>0.96790055799999997</v>
      </c>
      <c r="J314" s="17">
        <v>3.1800000000000002E-2</v>
      </c>
      <c r="K314" s="17">
        <v>3.01E-4</v>
      </c>
    </row>
    <row r="315" spans="1:11" x14ac:dyDescent="0.45">
      <c r="A315" s="10" t="s">
        <v>11</v>
      </c>
      <c r="B315" s="20">
        <v>0.83</v>
      </c>
      <c r="C315" s="19">
        <v>195685</v>
      </c>
      <c r="D315" s="19">
        <v>19507.284930000002</v>
      </c>
      <c r="E315" s="23">
        <v>0.27847273</v>
      </c>
      <c r="F315" s="23">
        <v>0.19807158999999999</v>
      </c>
      <c r="G315" s="17">
        <v>0.76293533000000002</v>
      </c>
      <c r="H315" s="17">
        <v>0.23706467000000001</v>
      </c>
      <c r="I315" s="17">
        <v>0.967980854</v>
      </c>
      <c r="J315" s="17">
        <v>3.1699999999999999E-2</v>
      </c>
      <c r="K315" s="17">
        <v>2.9999999999999997E-4</v>
      </c>
    </row>
    <row r="316" spans="1:11" x14ac:dyDescent="0.45">
      <c r="A316" s="10" t="s">
        <v>11</v>
      </c>
      <c r="B316" s="20">
        <v>0.83099999999999996</v>
      </c>
      <c r="C316" s="19">
        <v>195921</v>
      </c>
      <c r="D316" s="19">
        <v>19573.14515</v>
      </c>
      <c r="E316" s="23">
        <v>0.279779901</v>
      </c>
      <c r="F316" s="23">
        <v>0.19862355800000001</v>
      </c>
      <c r="G316" s="17">
        <v>0.76294526900000004</v>
      </c>
      <c r="H316" s="17">
        <v>0.23705473099999999</v>
      </c>
      <c r="I316" s="17">
        <v>0.96804633299999998</v>
      </c>
      <c r="J316" s="17">
        <v>3.1699999999999999E-2</v>
      </c>
      <c r="K316" s="17">
        <v>2.99E-4</v>
      </c>
    </row>
    <row r="317" spans="1:11" x14ac:dyDescent="0.45">
      <c r="A317" s="10" t="s">
        <v>11</v>
      </c>
      <c r="B317" s="20">
        <v>0.83199999999999996</v>
      </c>
      <c r="C317" s="19">
        <v>196147</v>
      </c>
      <c r="D317" s="19">
        <v>19636.468519999999</v>
      </c>
      <c r="E317" s="23">
        <v>0.28061055200000001</v>
      </c>
      <c r="F317" s="23">
        <v>0.19923027400000001</v>
      </c>
      <c r="G317" s="17">
        <v>0.762902313</v>
      </c>
      <c r="H317" s="17">
        <v>0.237097687</v>
      </c>
      <c r="I317" s="17">
        <v>0.96814250800000001</v>
      </c>
      <c r="J317" s="17">
        <v>3.1600000000000003E-2</v>
      </c>
      <c r="K317" s="17">
        <v>2.9799999999999998E-4</v>
      </c>
    </row>
    <row r="318" spans="1:11" x14ac:dyDescent="0.45">
      <c r="A318" s="10" t="s">
        <v>11</v>
      </c>
      <c r="B318" s="20">
        <v>0.83299999999999996</v>
      </c>
      <c r="C318" s="19">
        <v>196375</v>
      </c>
      <c r="D318" s="19">
        <v>19700.629260000002</v>
      </c>
      <c r="E318" s="23">
        <v>0.282236716</v>
      </c>
      <c r="F318" s="23">
        <v>0.19981734800000001</v>
      </c>
      <c r="G318" s="17">
        <v>0.76283641000000002</v>
      </c>
      <c r="H318" s="17">
        <v>0.23716359000000001</v>
      </c>
      <c r="I318" s="17">
        <v>0.96820336399999996</v>
      </c>
      <c r="J318" s="17">
        <v>3.15E-2</v>
      </c>
      <c r="K318" s="17">
        <v>2.9700000000000001E-4</v>
      </c>
    </row>
    <row r="319" spans="1:11" x14ac:dyDescent="0.45">
      <c r="A319" s="10" t="s">
        <v>11</v>
      </c>
      <c r="B319" s="20">
        <v>0.83399999999999996</v>
      </c>
      <c r="C319" s="19">
        <v>196618</v>
      </c>
      <c r="D319" s="19">
        <v>19769.34691</v>
      </c>
      <c r="E319" s="23">
        <v>0.28354536600000002</v>
      </c>
      <c r="F319" s="23">
        <v>0.20039933700000001</v>
      </c>
      <c r="G319" s="17">
        <v>0.76291082200000004</v>
      </c>
      <c r="H319" s="17">
        <v>0.23708917800000001</v>
      </c>
      <c r="I319" s="17">
        <v>0.96828828199999994</v>
      </c>
      <c r="J319" s="17">
        <v>3.1399999999999997E-2</v>
      </c>
      <c r="K319" s="17">
        <v>2.9700000000000001E-4</v>
      </c>
    </row>
    <row r="320" spans="1:11" x14ac:dyDescent="0.45">
      <c r="A320" s="10" t="s">
        <v>11</v>
      </c>
      <c r="B320" s="20">
        <v>0.83499999999999996</v>
      </c>
      <c r="C320" s="19">
        <v>196857</v>
      </c>
      <c r="D320" s="19">
        <v>19837.23501</v>
      </c>
      <c r="E320" s="23">
        <v>0.28460910299999997</v>
      </c>
      <c r="F320" s="23">
        <v>0.20098308600000001</v>
      </c>
      <c r="G320" s="17">
        <v>0.76307675100000005</v>
      </c>
      <c r="H320" s="17">
        <v>0.236923249</v>
      </c>
      <c r="I320" s="17">
        <v>0.96836817799999997</v>
      </c>
      <c r="J320" s="17">
        <v>3.1300000000000001E-2</v>
      </c>
      <c r="K320" s="17">
        <v>2.9599999999999998E-4</v>
      </c>
    </row>
    <row r="321" spans="1:11" x14ac:dyDescent="0.45">
      <c r="A321" s="10" t="s">
        <v>11</v>
      </c>
      <c r="B321" s="20">
        <v>0.83599999999999997</v>
      </c>
      <c r="C321" s="19">
        <v>197099</v>
      </c>
      <c r="D321" s="19">
        <v>19906.33916</v>
      </c>
      <c r="E321" s="23">
        <v>0.28646805600000003</v>
      </c>
      <c r="F321" s="23">
        <v>0.20160504700000001</v>
      </c>
      <c r="G321" s="17">
        <v>0.76319514600000005</v>
      </c>
      <c r="H321" s="17">
        <v>0.23680485400000001</v>
      </c>
      <c r="I321" s="17">
        <v>0.96845138399999997</v>
      </c>
      <c r="J321" s="17">
        <v>3.1300000000000001E-2</v>
      </c>
      <c r="K321" s="17">
        <v>2.9500000000000001E-4</v>
      </c>
    </row>
    <row r="322" spans="1:11" x14ac:dyDescent="0.45">
      <c r="A322" s="10" t="s">
        <v>11</v>
      </c>
      <c r="B322" s="20">
        <v>0.83699999999999997</v>
      </c>
      <c r="C322" s="19">
        <v>197334</v>
      </c>
      <c r="D322" s="19">
        <v>19973.801340000002</v>
      </c>
      <c r="E322" s="23">
        <v>0.28779323099999998</v>
      </c>
      <c r="F322" s="23">
        <v>0.20218565099999999</v>
      </c>
      <c r="G322" s="17">
        <v>0.76332005599999997</v>
      </c>
      <c r="H322" s="17">
        <v>0.236679944</v>
      </c>
      <c r="I322" s="17">
        <v>0.96854541599999999</v>
      </c>
      <c r="J322" s="17">
        <v>3.1199999999999999E-2</v>
      </c>
      <c r="K322" s="17">
        <v>2.9399999999999999E-4</v>
      </c>
    </row>
    <row r="323" spans="1:11" x14ac:dyDescent="0.45">
      <c r="A323" s="10" t="s">
        <v>11</v>
      </c>
      <c r="B323" s="20">
        <v>0.83799999999999997</v>
      </c>
      <c r="C323" s="19">
        <v>197565</v>
      </c>
      <c r="D323" s="19">
        <v>20040.49552</v>
      </c>
      <c r="E323" s="23">
        <v>0.28963077599999998</v>
      </c>
      <c r="F323" s="23">
        <v>0.20276793500000001</v>
      </c>
      <c r="G323" s="17">
        <v>0.763207046</v>
      </c>
      <c r="H323" s="17">
        <v>0.236792954</v>
      </c>
      <c r="I323" s="17">
        <v>0.96863253100000002</v>
      </c>
      <c r="J323" s="17">
        <v>3.1099999999999999E-2</v>
      </c>
      <c r="K323" s="17">
        <v>2.9300000000000002E-4</v>
      </c>
    </row>
    <row r="324" spans="1:11" x14ac:dyDescent="0.45">
      <c r="A324" s="10" t="s">
        <v>11</v>
      </c>
      <c r="B324" s="20">
        <v>0.83899999999999997</v>
      </c>
      <c r="C324" s="19">
        <v>197804</v>
      </c>
      <c r="D324" s="19">
        <v>20109.895250000001</v>
      </c>
      <c r="E324" s="23">
        <v>0.29119386800000002</v>
      </c>
      <c r="F324" s="23">
        <v>0.203416972</v>
      </c>
      <c r="G324" s="17">
        <v>0.76335160099999999</v>
      </c>
      <c r="H324" s="17">
        <v>0.23664839900000001</v>
      </c>
      <c r="I324" s="17">
        <v>0.96871597399999998</v>
      </c>
      <c r="J324" s="17">
        <v>3.1E-2</v>
      </c>
      <c r="K324" s="17">
        <v>2.92E-4</v>
      </c>
    </row>
    <row r="325" spans="1:11" x14ac:dyDescent="0.45">
      <c r="A325" s="10" t="s">
        <v>11</v>
      </c>
      <c r="B325" s="20">
        <v>0.84</v>
      </c>
      <c r="C325" s="19">
        <v>198035</v>
      </c>
      <c r="D325" s="19">
        <v>20177.311280000002</v>
      </c>
      <c r="E325" s="23">
        <v>0.29227483100000001</v>
      </c>
      <c r="F325" s="23">
        <v>0.20404017499999999</v>
      </c>
      <c r="G325" s="17">
        <v>0.76347110399999996</v>
      </c>
      <c r="H325" s="17">
        <v>0.23652889599999999</v>
      </c>
      <c r="I325" s="17">
        <v>0.96880965900000005</v>
      </c>
      <c r="J325" s="17">
        <v>3.09E-2</v>
      </c>
      <c r="K325" s="17">
        <v>2.92E-4</v>
      </c>
    </row>
    <row r="326" spans="1:11" x14ac:dyDescent="0.45">
      <c r="A326" s="10" t="s">
        <v>11</v>
      </c>
      <c r="B326" s="20">
        <v>0.84099999999999997</v>
      </c>
      <c r="C326" s="19">
        <v>198266</v>
      </c>
      <c r="D326" s="19">
        <v>20245.088820000001</v>
      </c>
      <c r="E326" s="23">
        <v>0.294070269</v>
      </c>
      <c r="F326" s="23">
        <v>0.204617033</v>
      </c>
      <c r="G326" s="17">
        <v>0.76358024099999999</v>
      </c>
      <c r="H326" s="17">
        <v>0.23641975900000001</v>
      </c>
      <c r="I326" s="17">
        <v>0.96888560000000001</v>
      </c>
      <c r="J326" s="17">
        <v>3.0800000000000001E-2</v>
      </c>
      <c r="K326" s="17">
        <v>2.9100000000000003E-4</v>
      </c>
    </row>
    <row r="327" spans="1:11" x14ac:dyDescent="0.45">
      <c r="A327" s="10" t="s">
        <v>11</v>
      </c>
      <c r="B327" s="20">
        <v>0.84199999999999997</v>
      </c>
      <c r="C327" s="19">
        <v>198506</v>
      </c>
      <c r="D327" s="19">
        <v>20315.93878</v>
      </c>
      <c r="E327" s="23">
        <v>0.295858595</v>
      </c>
      <c r="F327" s="23">
        <v>0.20525080400000001</v>
      </c>
      <c r="G327" s="17">
        <v>0.76367465000000001</v>
      </c>
      <c r="H327" s="17">
        <v>0.23632534999999999</v>
      </c>
      <c r="I327" s="17">
        <v>0.96898448100000001</v>
      </c>
      <c r="J327" s="17">
        <v>3.0700000000000002E-2</v>
      </c>
      <c r="K327" s="17">
        <v>2.9E-4</v>
      </c>
    </row>
    <row r="328" spans="1:11" x14ac:dyDescent="0.45">
      <c r="A328" s="10" t="s">
        <v>11</v>
      </c>
      <c r="B328" s="20">
        <v>0.84299999999999997</v>
      </c>
      <c r="C328" s="19">
        <v>198746</v>
      </c>
      <c r="D328" s="19">
        <v>20387.068039999998</v>
      </c>
      <c r="E328" s="23">
        <v>0.296847892</v>
      </c>
      <c r="F328" s="23">
        <v>0.205903795</v>
      </c>
      <c r="G328" s="17">
        <v>0.76376379900000002</v>
      </c>
      <c r="H328" s="17">
        <v>0.23623620100000001</v>
      </c>
      <c r="I328" s="17">
        <v>0.96908607199999997</v>
      </c>
      <c r="J328" s="17">
        <v>3.0599999999999999E-2</v>
      </c>
      <c r="K328" s="17">
        <v>2.8899999999999998E-4</v>
      </c>
    </row>
    <row r="329" spans="1:11" x14ac:dyDescent="0.45">
      <c r="A329" s="10" t="s">
        <v>11</v>
      </c>
      <c r="B329" s="20">
        <v>0.84399999999999997</v>
      </c>
      <c r="C329" s="19">
        <v>198917</v>
      </c>
      <c r="D329" s="19">
        <v>20437.923200000001</v>
      </c>
      <c r="E329" s="23">
        <v>0.297831768</v>
      </c>
      <c r="F329" s="23">
        <v>0.20653881499999999</v>
      </c>
      <c r="G329" s="17">
        <v>0.76380601000000004</v>
      </c>
      <c r="H329" s="17">
        <v>0.23619398999999999</v>
      </c>
      <c r="I329" s="17">
        <v>0.96911426599999995</v>
      </c>
      <c r="J329" s="17">
        <v>3.0599999999999999E-2</v>
      </c>
      <c r="K329" s="17">
        <v>2.8800000000000001E-4</v>
      </c>
    </row>
    <row r="330" spans="1:11" x14ac:dyDescent="0.45">
      <c r="A330" s="10" t="s">
        <v>11</v>
      </c>
      <c r="B330" s="20">
        <v>0.84499999999999997</v>
      </c>
      <c r="C330" s="19">
        <v>199209</v>
      </c>
      <c r="D330" s="19">
        <v>20525.050179999998</v>
      </c>
      <c r="E330" s="23">
        <v>0.29907533400000003</v>
      </c>
      <c r="F330" s="23">
        <v>0.20705318</v>
      </c>
      <c r="G330" s="17">
        <v>0.76392130899999999</v>
      </c>
      <c r="H330" s="17">
        <v>0.23607869100000001</v>
      </c>
      <c r="I330" s="17">
        <v>0.96923562799999996</v>
      </c>
      <c r="J330" s="17">
        <v>3.0499999999999999E-2</v>
      </c>
      <c r="K330" s="17">
        <v>2.8699999999999998E-4</v>
      </c>
    </row>
    <row r="331" spans="1:11" x14ac:dyDescent="0.45">
      <c r="A331" s="10" t="s">
        <v>11</v>
      </c>
      <c r="B331" s="20">
        <v>0.84599999999999997</v>
      </c>
      <c r="C331" s="19">
        <v>199444</v>
      </c>
      <c r="D331" s="19">
        <v>20595.53154</v>
      </c>
      <c r="E331" s="23">
        <v>0.300835678</v>
      </c>
      <c r="F331" s="23">
        <v>0.207806872</v>
      </c>
      <c r="G331" s="17">
        <v>0.76414432099999996</v>
      </c>
      <c r="H331" s="17">
        <v>0.23585567900000001</v>
      </c>
      <c r="I331" s="17">
        <v>0.96931667300000002</v>
      </c>
      <c r="J331" s="17">
        <v>3.04E-2</v>
      </c>
      <c r="K331" s="17">
        <v>2.8600000000000001E-4</v>
      </c>
    </row>
    <row r="332" spans="1:11" x14ac:dyDescent="0.45">
      <c r="A332" s="10" t="s">
        <v>11</v>
      </c>
      <c r="B332" s="20">
        <v>0.84699999999999998</v>
      </c>
      <c r="C332" s="19">
        <v>199685</v>
      </c>
      <c r="D332" s="19">
        <v>20668.10468</v>
      </c>
      <c r="E332" s="23">
        <v>0.30164133500000001</v>
      </c>
      <c r="F332" s="23">
        <v>0.20845265399999999</v>
      </c>
      <c r="G332" s="17">
        <v>0.76400831300000005</v>
      </c>
      <c r="H332" s="17">
        <v>0.23599168700000001</v>
      </c>
      <c r="I332" s="17">
        <v>0.96938397099999996</v>
      </c>
      <c r="J332" s="17">
        <v>3.0300000000000001E-2</v>
      </c>
      <c r="K332" s="17">
        <v>2.8600000000000001E-4</v>
      </c>
    </row>
    <row r="333" spans="1:11" x14ac:dyDescent="0.45">
      <c r="A333" s="10" t="s">
        <v>11</v>
      </c>
      <c r="B333" s="20">
        <v>0.84799999999999998</v>
      </c>
      <c r="C333" s="19">
        <v>199919</v>
      </c>
      <c r="D333" s="19">
        <v>20738.805660000002</v>
      </c>
      <c r="E333" s="23">
        <v>0.30258577199999998</v>
      </c>
      <c r="F333" s="23">
        <v>0.209104703</v>
      </c>
      <c r="G333" s="17">
        <v>0.7639494</v>
      </c>
      <c r="H333" s="17">
        <v>0.2360506</v>
      </c>
      <c r="I333" s="17">
        <v>0.96947150199999998</v>
      </c>
      <c r="J333" s="17">
        <v>3.0200000000000001E-2</v>
      </c>
      <c r="K333" s="17">
        <v>2.8499999999999999E-4</v>
      </c>
    </row>
    <row r="334" spans="1:11" x14ac:dyDescent="0.45">
      <c r="A334" s="10" t="s">
        <v>11</v>
      </c>
      <c r="B334" s="20">
        <v>0.84899999999999998</v>
      </c>
      <c r="C334" s="19">
        <v>200149</v>
      </c>
      <c r="D334" s="19">
        <v>20808.507610000001</v>
      </c>
      <c r="E334" s="23">
        <v>0.30362935200000002</v>
      </c>
      <c r="F334" s="23">
        <v>0.20973773700000001</v>
      </c>
      <c r="G334" s="17">
        <v>0.76395085699999998</v>
      </c>
      <c r="H334" s="17">
        <v>0.23604914299999999</v>
      </c>
      <c r="I334" s="17">
        <v>0.96955978200000004</v>
      </c>
      <c r="J334" s="17">
        <v>3.0200000000000001E-2</v>
      </c>
      <c r="K334" s="17">
        <v>2.8400000000000002E-4</v>
      </c>
    </row>
    <row r="335" spans="1:11" x14ac:dyDescent="0.45">
      <c r="A335" s="10" t="s">
        <v>11</v>
      </c>
      <c r="B335" s="20">
        <v>0.85</v>
      </c>
      <c r="C335" s="19">
        <v>200395</v>
      </c>
      <c r="D335" s="19">
        <v>20883.430850000001</v>
      </c>
      <c r="E335" s="23">
        <v>0.30532620900000002</v>
      </c>
      <c r="F335" s="23">
        <v>0.21031555599999999</v>
      </c>
      <c r="G335" s="17">
        <v>0.76413583200000001</v>
      </c>
      <c r="H335" s="17">
        <v>0.23586416800000001</v>
      </c>
      <c r="I335" s="17">
        <v>0.96964200300000003</v>
      </c>
      <c r="J335" s="17">
        <v>3.0099999999999998E-2</v>
      </c>
      <c r="K335" s="17">
        <v>2.8299999999999999E-4</v>
      </c>
    </row>
    <row r="336" spans="1:11" x14ac:dyDescent="0.45">
      <c r="A336" s="10" t="s">
        <v>11</v>
      </c>
      <c r="B336" s="20">
        <v>0.85099999999999998</v>
      </c>
      <c r="C336" s="19">
        <v>200631</v>
      </c>
      <c r="D336" s="19">
        <v>20955.68103</v>
      </c>
      <c r="E336" s="23">
        <v>0.30697028100000001</v>
      </c>
      <c r="F336" s="23">
        <v>0.21101362800000001</v>
      </c>
      <c r="G336" s="17">
        <v>0.76417901499999996</v>
      </c>
      <c r="H336" s="17">
        <v>0.23582098500000001</v>
      </c>
      <c r="I336" s="17">
        <v>0.96974551399999998</v>
      </c>
      <c r="J336" s="17">
        <v>0.03</v>
      </c>
      <c r="K336" s="17">
        <v>2.8200000000000002E-4</v>
      </c>
    </row>
    <row r="337" spans="1:11" x14ac:dyDescent="0.45">
      <c r="A337" s="10" t="s">
        <v>11</v>
      </c>
      <c r="B337" s="20">
        <v>0.85199999999999998</v>
      </c>
      <c r="C337" s="19">
        <v>200811</v>
      </c>
      <c r="D337" s="19">
        <v>21011.064590000002</v>
      </c>
      <c r="E337" s="23">
        <v>0.30823354200000003</v>
      </c>
      <c r="F337" s="23">
        <v>0.21171194400000001</v>
      </c>
      <c r="G337" s="17">
        <v>0.76429578099999995</v>
      </c>
      <c r="H337" s="17">
        <v>0.23570421899999999</v>
      </c>
      <c r="I337" s="17">
        <v>0.96982318499999998</v>
      </c>
      <c r="J337" s="17">
        <v>2.9899999999999999E-2</v>
      </c>
      <c r="K337" s="17">
        <v>2.8200000000000002E-4</v>
      </c>
    </row>
    <row r="338" spans="1:11" x14ac:dyDescent="0.45">
      <c r="A338" s="10" t="s">
        <v>11</v>
      </c>
      <c r="B338" s="20">
        <v>0.85299999999999998</v>
      </c>
      <c r="C338" s="19">
        <v>201083</v>
      </c>
      <c r="D338" s="19">
        <v>21095.08914</v>
      </c>
      <c r="E338" s="23">
        <v>0.309853824</v>
      </c>
      <c r="F338" s="23">
        <v>0.21225872200000001</v>
      </c>
      <c r="G338" s="17">
        <v>0.76436595799999996</v>
      </c>
      <c r="H338" s="17">
        <v>0.23563404199999999</v>
      </c>
      <c r="I338" s="17">
        <v>0.96988701300000002</v>
      </c>
      <c r="J338" s="17">
        <v>2.98E-2</v>
      </c>
      <c r="K338" s="17">
        <v>2.81E-4</v>
      </c>
    </row>
    <row r="339" spans="1:11" x14ac:dyDescent="0.45">
      <c r="A339" s="10" t="s">
        <v>11</v>
      </c>
      <c r="B339" s="20">
        <v>0.85399999999999998</v>
      </c>
      <c r="C339" s="19">
        <v>201331</v>
      </c>
      <c r="D339" s="19">
        <v>21172.0831</v>
      </c>
      <c r="E339" s="23">
        <v>0.31138612100000002</v>
      </c>
      <c r="F339" s="23">
        <v>0.213025675</v>
      </c>
      <c r="G339" s="17">
        <v>0.764268791</v>
      </c>
      <c r="H339" s="17">
        <v>0.235731209</v>
      </c>
      <c r="I339" s="17">
        <v>0.96997924899999999</v>
      </c>
      <c r="J339" s="17">
        <v>2.9740684999999999E-2</v>
      </c>
      <c r="K339" s="17">
        <v>2.7999999999999998E-4</v>
      </c>
    </row>
    <row r="340" spans="1:11" x14ac:dyDescent="0.45">
      <c r="A340" s="10" t="s">
        <v>11</v>
      </c>
      <c r="B340" s="20">
        <v>0.85499999999999998</v>
      </c>
      <c r="C340" s="19">
        <v>201568</v>
      </c>
      <c r="D340" s="19">
        <v>21246.02187</v>
      </c>
      <c r="E340" s="23">
        <v>0.31284052699999998</v>
      </c>
      <c r="F340" s="23">
        <v>0.213676376</v>
      </c>
      <c r="G340" s="17">
        <v>0.76438224300000002</v>
      </c>
      <c r="H340" s="17">
        <v>0.23561775700000001</v>
      </c>
      <c r="I340" s="17">
        <v>0.97008065600000004</v>
      </c>
      <c r="J340" s="17">
        <v>2.9600000000000001E-2</v>
      </c>
      <c r="K340" s="17">
        <v>2.7900000000000001E-4</v>
      </c>
    </row>
    <row r="341" spans="1:11" x14ac:dyDescent="0.45">
      <c r="A341" s="10" t="s">
        <v>11</v>
      </c>
      <c r="B341" s="20">
        <v>0.85599999999999998</v>
      </c>
      <c r="C341" s="19">
        <v>201804</v>
      </c>
      <c r="D341" s="19">
        <v>21319.982380000001</v>
      </c>
      <c r="E341" s="23">
        <v>0.31402392200000001</v>
      </c>
      <c r="F341" s="23">
        <v>0.214361103</v>
      </c>
      <c r="G341" s="17">
        <v>0.76441002199999997</v>
      </c>
      <c r="H341" s="17">
        <v>0.23558997800000001</v>
      </c>
      <c r="I341" s="17">
        <v>0.97009929299999997</v>
      </c>
      <c r="J341" s="17">
        <v>2.9600000000000001E-2</v>
      </c>
      <c r="K341" s="17">
        <v>2.7799999999999998E-4</v>
      </c>
    </row>
    <row r="342" spans="1:11" x14ac:dyDescent="0.45">
      <c r="A342" s="10" t="s">
        <v>11</v>
      </c>
      <c r="B342" s="20">
        <v>0.85699999999999998</v>
      </c>
      <c r="C342" s="19">
        <v>202040</v>
      </c>
      <c r="D342" s="19">
        <v>21394.296760000001</v>
      </c>
      <c r="E342" s="23">
        <v>0.31572243999999999</v>
      </c>
      <c r="F342" s="23">
        <v>0.21505294</v>
      </c>
      <c r="G342" s="17">
        <v>0.76437834100000002</v>
      </c>
      <c r="H342" s="17">
        <v>0.23562165900000001</v>
      </c>
      <c r="I342" s="17">
        <v>0.97020201299999997</v>
      </c>
      <c r="J342" s="17">
        <v>2.9499999999999998E-2</v>
      </c>
      <c r="K342" s="17">
        <v>2.7700000000000001E-4</v>
      </c>
    </row>
    <row r="343" spans="1:11" x14ac:dyDescent="0.45">
      <c r="A343" s="10" t="s">
        <v>11</v>
      </c>
      <c r="B343" s="20">
        <v>0.85799999999999998</v>
      </c>
      <c r="C343" s="19">
        <v>202275</v>
      </c>
      <c r="D343" s="19">
        <v>21468.688150000002</v>
      </c>
      <c r="E343" s="23">
        <v>0.31730987199999999</v>
      </c>
      <c r="F343" s="23">
        <v>0.21577222400000001</v>
      </c>
      <c r="G343" s="17">
        <v>0.76441478200000001</v>
      </c>
      <c r="H343" s="17">
        <v>0.23558521800000001</v>
      </c>
      <c r="I343" s="17">
        <v>0.97028047299999998</v>
      </c>
      <c r="J343" s="17">
        <v>2.9399999999999999E-2</v>
      </c>
      <c r="K343" s="17">
        <v>2.7700000000000001E-4</v>
      </c>
    </row>
    <row r="344" spans="1:11" x14ac:dyDescent="0.45">
      <c r="A344" s="10" t="s">
        <v>11</v>
      </c>
      <c r="B344" s="20">
        <v>0.85899999999999999</v>
      </c>
      <c r="C344" s="19">
        <v>202508</v>
      </c>
      <c r="D344" s="19">
        <v>21542.827079999999</v>
      </c>
      <c r="E344" s="23">
        <v>0.31907117699999998</v>
      </c>
      <c r="F344" s="23">
        <v>0.21646790099999999</v>
      </c>
      <c r="G344" s="17">
        <v>0.76448337799999999</v>
      </c>
      <c r="H344" s="17">
        <v>0.23551662200000001</v>
      </c>
      <c r="I344" s="17">
        <v>0.97034699499999999</v>
      </c>
      <c r="J344" s="17">
        <v>2.9399999999999999E-2</v>
      </c>
      <c r="K344" s="17">
        <v>2.7599999999999999E-4</v>
      </c>
    </row>
    <row r="345" spans="1:11" x14ac:dyDescent="0.45">
      <c r="A345" s="10" t="s">
        <v>11</v>
      </c>
      <c r="B345" s="20">
        <v>0.86</v>
      </c>
      <c r="C345" s="19">
        <v>202745</v>
      </c>
      <c r="D345" s="19">
        <v>21618.677080000001</v>
      </c>
      <c r="E345" s="23">
        <v>0.32109476300000001</v>
      </c>
      <c r="F345" s="23">
        <v>0.21713370700000001</v>
      </c>
      <c r="G345" s="17">
        <v>0.76455152999999998</v>
      </c>
      <c r="H345" s="17">
        <v>0.23544846999999999</v>
      </c>
      <c r="I345" s="17">
        <v>0.97042509399999999</v>
      </c>
      <c r="J345" s="17">
        <v>2.93E-2</v>
      </c>
      <c r="K345" s="17">
        <v>2.7500000000000002E-4</v>
      </c>
    </row>
    <row r="346" spans="1:11" x14ac:dyDescent="0.45">
      <c r="A346" s="10" t="s">
        <v>11</v>
      </c>
      <c r="B346" s="20">
        <v>0.86099999999999999</v>
      </c>
      <c r="C346" s="19">
        <v>202977</v>
      </c>
      <c r="D346" s="19">
        <v>21693.44399</v>
      </c>
      <c r="E346" s="23">
        <v>0.32340413499999998</v>
      </c>
      <c r="F346" s="23">
        <v>0.21783844499999999</v>
      </c>
      <c r="G346" s="17">
        <v>0.76464328500000001</v>
      </c>
      <c r="H346" s="17">
        <v>0.23535671499999999</v>
      </c>
      <c r="I346" s="17">
        <v>0.97051842799999999</v>
      </c>
      <c r="J346" s="17">
        <v>2.92E-2</v>
      </c>
      <c r="K346" s="17">
        <v>2.7500000000000002E-4</v>
      </c>
    </row>
    <row r="347" spans="1:11" x14ac:dyDescent="0.45">
      <c r="A347" s="10" t="s">
        <v>11</v>
      </c>
      <c r="B347" s="20">
        <v>0.86199999999999999</v>
      </c>
      <c r="C347" s="19">
        <v>203217</v>
      </c>
      <c r="D347" s="19">
        <v>21771.19627</v>
      </c>
      <c r="E347" s="23">
        <v>0.32482649299999999</v>
      </c>
      <c r="F347" s="23">
        <v>0.21853824999999999</v>
      </c>
      <c r="G347" s="17">
        <v>0.76459646599999997</v>
      </c>
      <c r="H347" s="17">
        <v>0.235403534</v>
      </c>
      <c r="I347" s="17">
        <v>0.97061186200000005</v>
      </c>
      <c r="J347" s="17">
        <v>2.9100000000000001E-2</v>
      </c>
      <c r="K347" s="17">
        <v>2.7399999999999999E-4</v>
      </c>
    </row>
    <row r="348" spans="1:11" x14ac:dyDescent="0.45">
      <c r="A348" s="10" t="s">
        <v>11</v>
      </c>
      <c r="B348" s="20">
        <v>0.86299999999999999</v>
      </c>
      <c r="C348" s="19">
        <v>203456</v>
      </c>
      <c r="D348" s="19">
        <v>21849.192060000001</v>
      </c>
      <c r="E348" s="23">
        <v>0.32742760799999998</v>
      </c>
      <c r="F348" s="23">
        <v>0.21928800000000001</v>
      </c>
      <c r="G348" s="17">
        <v>0.76458792099999995</v>
      </c>
      <c r="H348" s="17">
        <v>0.235412079</v>
      </c>
      <c r="I348" s="17">
        <v>0.97070641400000002</v>
      </c>
      <c r="J348" s="17">
        <v>2.9020830000000001E-2</v>
      </c>
      <c r="K348" s="17">
        <v>2.7300000000000002E-4</v>
      </c>
    </row>
    <row r="349" spans="1:11" x14ac:dyDescent="0.45">
      <c r="A349" s="10" t="s">
        <v>11</v>
      </c>
      <c r="B349" s="20">
        <v>0.86399999999999999</v>
      </c>
      <c r="C349" s="19">
        <v>203692</v>
      </c>
      <c r="D349" s="19">
        <v>21926.710279999999</v>
      </c>
      <c r="E349" s="23">
        <v>0.32912630500000001</v>
      </c>
      <c r="F349" s="23">
        <v>0.22001374600000001</v>
      </c>
      <c r="G349" s="17">
        <v>0.76468393499999998</v>
      </c>
      <c r="H349" s="17">
        <v>0.23531606499999999</v>
      </c>
      <c r="I349" s="17">
        <v>0.970798893</v>
      </c>
      <c r="J349" s="17">
        <v>2.8899999999999999E-2</v>
      </c>
      <c r="K349" s="17">
        <v>2.72E-4</v>
      </c>
    </row>
    <row r="350" spans="1:11" x14ac:dyDescent="0.45">
      <c r="A350" s="10" t="s">
        <v>11</v>
      </c>
      <c r="B350" s="20">
        <v>0.86499999999999999</v>
      </c>
      <c r="C350" s="19">
        <v>203928</v>
      </c>
      <c r="D350" s="19">
        <v>22004.593420000001</v>
      </c>
      <c r="E350" s="23">
        <v>0.33059599200000001</v>
      </c>
      <c r="F350" s="23">
        <v>0.22072923699999999</v>
      </c>
      <c r="G350" s="17">
        <v>0.76476011099999996</v>
      </c>
      <c r="H350" s="17">
        <v>0.23523988900000001</v>
      </c>
      <c r="I350" s="17">
        <v>0.97088127999999996</v>
      </c>
      <c r="J350" s="17">
        <v>2.8799999999999999E-2</v>
      </c>
      <c r="K350" s="17">
        <v>2.7099999999999997E-4</v>
      </c>
    </row>
    <row r="351" spans="1:11" x14ac:dyDescent="0.45">
      <c r="A351" s="10" t="s">
        <v>11</v>
      </c>
      <c r="B351" s="20">
        <v>0.86599999999999999</v>
      </c>
      <c r="C351" s="19">
        <v>204151</v>
      </c>
      <c r="D351" s="19">
        <v>22078.480899999999</v>
      </c>
      <c r="E351" s="23">
        <v>0.33227907000000001</v>
      </c>
      <c r="F351" s="23">
        <v>0.22147931600000001</v>
      </c>
      <c r="G351" s="17">
        <v>0.76472317099999998</v>
      </c>
      <c r="H351" s="17">
        <v>0.23527682899999999</v>
      </c>
      <c r="I351" s="17">
        <v>0.97097196500000005</v>
      </c>
      <c r="J351" s="17">
        <v>2.8799999999999999E-2</v>
      </c>
      <c r="K351" s="17">
        <v>2.7E-4</v>
      </c>
    </row>
    <row r="352" spans="1:11" x14ac:dyDescent="0.45">
      <c r="A352" s="10" t="s">
        <v>11</v>
      </c>
      <c r="B352" s="20">
        <v>0.86699999999999999</v>
      </c>
      <c r="C352" s="19">
        <v>204371</v>
      </c>
      <c r="D352" s="19">
        <v>22151.77275</v>
      </c>
      <c r="E352" s="23">
        <v>0.33405959000000002</v>
      </c>
      <c r="F352" s="23">
        <v>0.222141644</v>
      </c>
      <c r="G352" s="17">
        <v>0.76484922</v>
      </c>
      <c r="H352" s="17">
        <v>0.23515078</v>
      </c>
      <c r="I352" s="17">
        <v>0.97105708000000002</v>
      </c>
      <c r="J352" s="17">
        <v>2.8673470999999999E-2</v>
      </c>
      <c r="K352" s="17">
        <v>2.6899999999999998E-4</v>
      </c>
    </row>
    <row r="353" spans="1:11" x14ac:dyDescent="0.45">
      <c r="A353" s="10" t="s">
        <v>11</v>
      </c>
      <c r="B353" s="20">
        <v>0.86799999999999999</v>
      </c>
      <c r="C353" s="19">
        <v>204632</v>
      </c>
      <c r="D353" s="19">
        <v>22239.09778</v>
      </c>
      <c r="E353" s="23">
        <v>0.33554637100000001</v>
      </c>
      <c r="F353" s="23">
        <v>0.22289848400000001</v>
      </c>
      <c r="G353" s="17">
        <v>0.76486571000000003</v>
      </c>
      <c r="H353" s="17">
        <v>0.23513429</v>
      </c>
      <c r="I353" s="17">
        <v>0.97112525599999999</v>
      </c>
      <c r="J353" s="17">
        <v>2.86E-2</v>
      </c>
      <c r="K353" s="17">
        <v>2.6899999999999998E-4</v>
      </c>
    </row>
    <row r="354" spans="1:11" x14ac:dyDescent="0.45">
      <c r="A354" s="10" t="s">
        <v>11</v>
      </c>
      <c r="B354" s="20">
        <v>0.86899999999999999</v>
      </c>
      <c r="C354" s="19">
        <v>204861</v>
      </c>
      <c r="D354" s="19">
        <v>22316.236519999999</v>
      </c>
      <c r="E354" s="23">
        <v>0.338203696</v>
      </c>
      <c r="F354" s="23">
        <v>0.22371519600000001</v>
      </c>
      <c r="G354" s="17">
        <v>0.76484054999999995</v>
      </c>
      <c r="H354" s="17">
        <v>0.23515944999999999</v>
      </c>
      <c r="I354" s="17">
        <v>0.97120338399999995</v>
      </c>
      <c r="J354" s="17">
        <v>2.8500000000000001E-2</v>
      </c>
      <c r="K354" s="17">
        <v>2.6800000000000001E-4</v>
      </c>
    </row>
    <row r="355" spans="1:11" x14ac:dyDescent="0.45">
      <c r="A355" s="10" t="s">
        <v>11</v>
      </c>
      <c r="B355" s="20">
        <v>0.87</v>
      </c>
      <c r="C355" s="19">
        <v>205094</v>
      </c>
      <c r="D355" s="19">
        <v>22395.393840000001</v>
      </c>
      <c r="E355" s="23">
        <v>0.34126754100000001</v>
      </c>
      <c r="F355" s="23">
        <v>0.22443492600000001</v>
      </c>
      <c r="G355" s="17">
        <v>0.76492242600000004</v>
      </c>
      <c r="H355" s="17">
        <v>0.23507757400000001</v>
      </c>
      <c r="I355" s="17">
        <v>0.97123469200000001</v>
      </c>
      <c r="J355" s="17">
        <v>2.8500000000000001E-2</v>
      </c>
      <c r="K355" s="17">
        <v>2.6699999999999998E-4</v>
      </c>
    </row>
    <row r="356" spans="1:11" x14ac:dyDescent="0.45">
      <c r="A356" s="10" t="s">
        <v>11</v>
      </c>
      <c r="B356" s="20">
        <v>0.871</v>
      </c>
      <c r="C356" s="19">
        <v>205337</v>
      </c>
      <c r="D356" s="19">
        <v>22478.638149999999</v>
      </c>
      <c r="E356" s="23">
        <v>0.343503909</v>
      </c>
      <c r="F356" s="23">
        <v>0.225177707</v>
      </c>
      <c r="G356" s="17">
        <v>0.76504965000000003</v>
      </c>
      <c r="H356" s="17">
        <v>0.23495035</v>
      </c>
      <c r="I356" s="17">
        <v>0.97132129899999997</v>
      </c>
      <c r="J356" s="17">
        <v>2.8400000000000002E-2</v>
      </c>
      <c r="K356" s="17">
        <v>2.6600000000000001E-4</v>
      </c>
    </row>
    <row r="357" spans="1:11" x14ac:dyDescent="0.45">
      <c r="A357" s="10" t="s">
        <v>11</v>
      </c>
      <c r="B357" s="20">
        <v>0.872</v>
      </c>
      <c r="C357" s="19">
        <v>205572</v>
      </c>
      <c r="D357" s="19">
        <v>22559.508839999999</v>
      </c>
      <c r="E357" s="23">
        <v>0.34495522000000001</v>
      </c>
      <c r="F357" s="23">
        <v>0.226010444</v>
      </c>
      <c r="G357" s="17">
        <v>0.76507987499999996</v>
      </c>
      <c r="H357" s="17">
        <v>0.23492012500000001</v>
      </c>
      <c r="I357" s="17">
        <v>0.97139760500000005</v>
      </c>
      <c r="J357" s="17">
        <v>2.8299999999999999E-2</v>
      </c>
      <c r="K357" s="17">
        <v>2.6600000000000001E-4</v>
      </c>
    </row>
    <row r="358" spans="1:11" x14ac:dyDescent="0.45">
      <c r="A358" s="10" t="s">
        <v>11</v>
      </c>
      <c r="B358" s="20">
        <v>0.873</v>
      </c>
      <c r="C358" s="19">
        <v>205789</v>
      </c>
      <c r="D358" s="19">
        <v>22634.54952</v>
      </c>
      <c r="E358" s="23">
        <v>0.34674487199999998</v>
      </c>
      <c r="F358" s="23">
        <v>0.226793681</v>
      </c>
      <c r="G358" s="17">
        <v>0.765104063</v>
      </c>
      <c r="H358" s="17">
        <v>0.234895937</v>
      </c>
      <c r="I358" s="17">
        <v>0.97146772599999998</v>
      </c>
      <c r="J358" s="17">
        <v>2.8299999999999999E-2</v>
      </c>
      <c r="K358" s="17">
        <v>2.6499999999999999E-4</v>
      </c>
    </row>
    <row r="359" spans="1:11" x14ac:dyDescent="0.45">
      <c r="A359" s="10" t="s">
        <v>11</v>
      </c>
      <c r="B359" s="20">
        <v>0.874</v>
      </c>
      <c r="C359" s="19">
        <v>206046</v>
      </c>
      <c r="D359" s="19">
        <v>22723.99151</v>
      </c>
      <c r="E359" s="23">
        <v>0.34941182700000001</v>
      </c>
      <c r="F359" s="23">
        <v>0.22753432900000001</v>
      </c>
      <c r="G359" s="17">
        <v>0.76524174199999995</v>
      </c>
      <c r="H359" s="17">
        <v>0.234758258</v>
      </c>
      <c r="I359" s="17">
        <v>0.97154071799999997</v>
      </c>
      <c r="J359" s="17">
        <v>2.8199999999999999E-2</v>
      </c>
      <c r="K359" s="17">
        <v>2.6400000000000002E-4</v>
      </c>
    </row>
    <row r="360" spans="1:11" x14ac:dyDescent="0.45">
      <c r="A360" s="10" t="s">
        <v>11</v>
      </c>
      <c r="B360" s="20">
        <v>0.875</v>
      </c>
      <c r="C360" s="19">
        <v>206268</v>
      </c>
      <c r="D360" s="19">
        <v>22801.774509999999</v>
      </c>
      <c r="E360" s="23">
        <v>0.350910481</v>
      </c>
      <c r="F360" s="23">
        <v>0.22837471600000001</v>
      </c>
      <c r="G360" s="17">
        <v>0.76530533099999998</v>
      </c>
      <c r="H360" s="17">
        <v>0.23469466899999999</v>
      </c>
      <c r="I360" s="17">
        <v>0.97159871600000003</v>
      </c>
      <c r="J360" s="17">
        <v>2.81E-2</v>
      </c>
      <c r="K360" s="17">
        <v>2.63E-4</v>
      </c>
    </row>
    <row r="361" spans="1:11" x14ac:dyDescent="0.45">
      <c r="A361" s="10" t="s">
        <v>11</v>
      </c>
      <c r="B361" s="20">
        <v>0.876</v>
      </c>
      <c r="C361" s="19">
        <v>206503</v>
      </c>
      <c r="D361" s="19">
        <v>22884.48502</v>
      </c>
      <c r="E361" s="23">
        <v>0.35312084700000002</v>
      </c>
      <c r="F361" s="23">
        <v>0.229142975</v>
      </c>
      <c r="G361" s="17">
        <v>0.76539808099999995</v>
      </c>
      <c r="H361" s="17">
        <v>0.23460191899999999</v>
      </c>
      <c r="I361" s="17">
        <v>0.97167957199999999</v>
      </c>
      <c r="J361" s="17">
        <v>2.81E-2</v>
      </c>
      <c r="K361" s="17">
        <v>2.63E-4</v>
      </c>
    </row>
    <row r="362" spans="1:11" x14ac:dyDescent="0.45">
      <c r="A362" s="10" t="s">
        <v>11</v>
      </c>
      <c r="B362" s="20">
        <v>0.877</v>
      </c>
      <c r="C362" s="19">
        <v>206737</v>
      </c>
      <c r="D362" s="19">
        <v>22967.30024</v>
      </c>
      <c r="E362" s="23">
        <v>0.354727138</v>
      </c>
      <c r="F362" s="23">
        <v>0.229944862</v>
      </c>
      <c r="G362" s="17">
        <v>0.76526698199999998</v>
      </c>
      <c r="H362" s="17">
        <v>0.23473301799999999</v>
      </c>
      <c r="I362" s="17">
        <v>0.97174073400000005</v>
      </c>
      <c r="J362" s="17">
        <v>2.8000000000000001E-2</v>
      </c>
      <c r="K362" s="17">
        <v>2.6899999999999998E-4</v>
      </c>
    </row>
    <row r="363" spans="1:11" x14ac:dyDescent="0.45">
      <c r="A363" s="10" t="s">
        <v>11</v>
      </c>
      <c r="B363" s="20">
        <v>0.878</v>
      </c>
      <c r="C363" s="19">
        <v>206975</v>
      </c>
      <c r="D363" s="19">
        <v>23051.93822</v>
      </c>
      <c r="E363" s="23">
        <v>0.35692042499999999</v>
      </c>
      <c r="F363" s="23">
        <v>0.23074055600000001</v>
      </c>
      <c r="G363" s="17">
        <v>0.76544993400000005</v>
      </c>
      <c r="H363" s="17">
        <v>0.234550066</v>
      </c>
      <c r="I363" s="17">
        <v>0.971817814</v>
      </c>
      <c r="J363" s="17">
        <v>2.7900000000000001E-2</v>
      </c>
      <c r="K363" s="17">
        <v>2.6800000000000001E-4</v>
      </c>
    </row>
    <row r="364" spans="1:11" x14ac:dyDescent="0.45">
      <c r="A364" s="10" t="s">
        <v>11</v>
      </c>
      <c r="B364" s="20">
        <v>0.879</v>
      </c>
      <c r="C364" s="19">
        <v>207216</v>
      </c>
      <c r="D364" s="19">
        <v>23138.184399999998</v>
      </c>
      <c r="E364" s="23">
        <v>0.35877991300000001</v>
      </c>
      <c r="F364" s="23">
        <v>0.23155846199999999</v>
      </c>
      <c r="G364" s="17">
        <v>0.765553818</v>
      </c>
      <c r="H364" s="17">
        <v>0.234446182</v>
      </c>
      <c r="I364" s="17">
        <v>0.97190379400000004</v>
      </c>
      <c r="J364" s="17">
        <v>2.7799999999999998E-2</v>
      </c>
      <c r="K364" s="17">
        <v>2.6699999999999998E-4</v>
      </c>
    </row>
    <row r="365" spans="1:11" x14ac:dyDescent="0.45">
      <c r="A365" s="10" t="s">
        <v>11</v>
      </c>
      <c r="B365" s="20">
        <v>0.88</v>
      </c>
      <c r="C365" s="19">
        <v>207454</v>
      </c>
      <c r="D365" s="19">
        <v>23223.865269999998</v>
      </c>
      <c r="E365" s="23">
        <v>0.36124525400000002</v>
      </c>
      <c r="F365" s="23">
        <v>0.23238795400000001</v>
      </c>
      <c r="G365" s="17">
        <v>0.76567817400000004</v>
      </c>
      <c r="H365" s="17">
        <v>0.23432182600000001</v>
      </c>
      <c r="I365" s="17">
        <v>0.97198607999999997</v>
      </c>
      <c r="J365" s="17">
        <v>2.7699999999999999E-2</v>
      </c>
      <c r="K365" s="17">
        <v>2.6600000000000001E-4</v>
      </c>
    </row>
    <row r="366" spans="1:11" x14ac:dyDescent="0.45">
      <c r="A366" s="10" t="s">
        <v>11</v>
      </c>
      <c r="B366" s="20">
        <v>0.88100000000000001</v>
      </c>
      <c r="C366" s="19">
        <v>207680</v>
      </c>
      <c r="D366" s="19">
        <v>23305.550289999999</v>
      </c>
      <c r="E366" s="23">
        <v>0.36205383899999999</v>
      </c>
      <c r="F366" s="23">
        <v>0.233253761</v>
      </c>
      <c r="G366" s="17">
        <v>0.76569241099999996</v>
      </c>
      <c r="H366" s="17">
        <v>0.23430758900000001</v>
      </c>
      <c r="I366" s="17">
        <v>0.97203066599999999</v>
      </c>
      <c r="J366" s="17">
        <v>2.7699999999999999E-2</v>
      </c>
      <c r="K366" s="17">
        <v>2.6600000000000001E-4</v>
      </c>
    </row>
    <row r="367" spans="1:11" x14ac:dyDescent="0.45">
      <c r="A367" s="10" t="s">
        <v>11</v>
      </c>
      <c r="B367" s="20">
        <v>0.88200000000000001</v>
      </c>
      <c r="C367" s="19">
        <v>207905</v>
      </c>
      <c r="D367" s="19">
        <v>23387.19614</v>
      </c>
      <c r="E367" s="23">
        <v>0.36366323299999997</v>
      </c>
      <c r="F367" s="23">
        <v>0.23404615100000001</v>
      </c>
      <c r="G367" s="17">
        <v>0.76581130799999997</v>
      </c>
      <c r="H367" s="17">
        <v>0.234188692</v>
      </c>
      <c r="I367" s="17">
        <v>0.97209405299999996</v>
      </c>
      <c r="J367" s="17">
        <v>2.76E-2</v>
      </c>
      <c r="K367" s="17">
        <v>2.6499999999999999E-4</v>
      </c>
    </row>
    <row r="368" spans="1:11" x14ac:dyDescent="0.45">
      <c r="A368" s="10" t="s">
        <v>11</v>
      </c>
      <c r="B368" s="20">
        <v>0.88300000000000001</v>
      </c>
      <c r="C368" s="19">
        <v>208161</v>
      </c>
      <c r="D368" s="19">
        <v>23480.544430000002</v>
      </c>
      <c r="E368" s="23">
        <v>0.36571747500000001</v>
      </c>
      <c r="F368" s="23">
        <v>0.23483209999999999</v>
      </c>
      <c r="G368" s="17">
        <v>0.76588313900000005</v>
      </c>
      <c r="H368" s="17">
        <v>0.23411686100000001</v>
      </c>
      <c r="I368" s="17">
        <v>0.97216801399999997</v>
      </c>
      <c r="J368" s="17">
        <v>2.76E-2</v>
      </c>
      <c r="K368" s="17">
        <v>2.6400000000000002E-4</v>
      </c>
    </row>
    <row r="369" spans="1:11" x14ac:dyDescent="0.45">
      <c r="A369" s="10" t="s">
        <v>11</v>
      </c>
      <c r="B369" s="20">
        <v>0.88400000000000001</v>
      </c>
      <c r="C369" s="19">
        <v>208388</v>
      </c>
      <c r="D369" s="19">
        <v>23563.82344</v>
      </c>
      <c r="E369" s="23">
        <v>0.36848220999999998</v>
      </c>
      <c r="F369" s="23">
        <v>0.23575949199999999</v>
      </c>
      <c r="G369" s="17">
        <v>0.76607098299999998</v>
      </c>
      <c r="H369" s="17">
        <v>0.23392901699999999</v>
      </c>
      <c r="I369" s="17">
        <v>0.97225072499999998</v>
      </c>
      <c r="J369" s="17">
        <v>2.75E-2</v>
      </c>
      <c r="K369" s="17">
        <v>2.63E-4</v>
      </c>
    </row>
    <row r="370" spans="1:11" x14ac:dyDescent="0.45">
      <c r="A370" s="10" t="s">
        <v>11</v>
      </c>
      <c r="B370" s="20">
        <v>0.88500000000000001</v>
      </c>
      <c r="C370" s="19">
        <v>208631</v>
      </c>
      <c r="D370" s="19">
        <v>23653.711719999999</v>
      </c>
      <c r="E370" s="23">
        <v>0.370961663</v>
      </c>
      <c r="F370" s="23">
        <v>0.236593102</v>
      </c>
      <c r="G370" s="17">
        <v>0.76607982500000005</v>
      </c>
      <c r="H370" s="17">
        <v>0.23392017500000001</v>
      </c>
      <c r="I370" s="17">
        <v>0.97231960399999995</v>
      </c>
      <c r="J370" s="17">
        <v>2.7400000000000001E-2</v>
      </c>
      <c r="K370" s="17">
        <v>2.63E-4</v>
      </c>
    </row>
    <row r="371" spans="1:11" x14ac:dyDescent="0.45">
      <c r="A371" s="10" t="s">
        <v>11</v>
      </c>
      <c r="B371" s="20">
        <v>0.88600000000000001</v>
      </c>
      <c r="C371" s="19">
        <v>208872</v>
      </c>
      <c r="D371" s="19">
        <v>23743.33814</v>
      </c>
      <c r="E371" s="23">
        <v>0.37328882200000002</v>
      </c>
      <c r="F371" s="23">
        <v>0.23746787499999999</v>
      </c>
      <c r="G371" s="17">
        <v>0.76606246899999997</v>
      </c>
      <c r="H371" s="17">
        <v>0.233937531</v>
      </c>
      <c r="I371" s="17">
        <v>0.97237900700000002</v>
      </c>
      <c r="J371" s="17">
        <v>2.7400000000000001E-2</v>
      </c>
      <c r="K371" s="17">
        <v>2.6200000000000003E-4</v>
      </c>
    </row>
    <row r="372" spans="1:11" x14ac:dyDescent="0.45">
      <c r="A372" s="10" t="s">
        <v>11</v>
      </c>
      <c r="B372" s="20">
        <v>0.88700000000000001</v>
      </c>
      <c r="C372" s="19">
        <v>209105</v>
      </c>
      <c r="D372" s="19">
        <v>23830.531200000001</v>
      </c>
      <c r="E372" s="23">
        <v>0.37485332700000001</v>
      </c>
      <c r="F372" s="23">
        <v>0.23834761099999999</v>
      </c>
      <c r="G372" s="17">
        <v>0.76616532400000004</v>
      </c>
      <c r="H372" s="17">
        <v>0.23383467599999999</v>
      </c>
      <c r="I372" s="17">
        <v>0.97242838099999995</v>
      </c>
      <c r="J372" s="17">
        <v>2.7300000000000001E-2</v>
      </c>
      <c r="K372" s="17">
        <v>2.61E-4</v>
      </c>
    </row>
    <row r="373" spans="1:11" x14ac:dyDescent="0.45">
      <c r="A373" s="10" t="s">
        <v>11</v>
      </c>
      <c r="B373" s="20">
        <v>0.88800000000000001</v>
      </c>
      <c r="C373" s="19">
        <v>209334</v>
      </c>
      <c r="D373" s="19">
        <v>23916.655549999999</v>
      </c>
      <c r="E373" s="23">
        <v>0.37732283</v>
      </c>
      <c r="F373" s="23">
        <v>0.23920476299999999</v>
      </c>
      <c r="G373" s="17">
        <v>0.76629692299999996</v>
      </c>
      <c r="H373" s="17">
        <v>0.23370307700000001</v>
      </c>
      <c r="I373" s="17">
        <v>0.97250715700000001</v>
      </c>
      <c r="J373" s="17">
        <v>2.7199999999999998E-2</v>
      </c>
      <c r="K373" s="17">
        <v>2.5999999999999998E-4</v>
      </c>
    </row>
    <row r="374" spans="1:11" x14ac:dyDescent="0.45">
      <c r="A374" s="10" t="s">
        <v>11</v>
      </c>
      <c r="B374" s="20">
        <v>0.88900000000000001</v>
      </c>
      <c r="C374" s="19">
        <v>209574</v>
      </c>
      <c r="D374" s="19">
        <v>24007.47424</v>
      </c>
      <c r="E374" s="23">
        <v>0.38014843799999998</v>
      </c>
      <c r="F374" s="23">
        <v>0.24007472099999999</v>
      </c>
      <c r="G374" s="17">
        <v>0.76619714299999997</v>
      </c>
      <c r="H374" s="17">
        <v>0.233802857</v>
      </c>
      <c r="I374" s="17">
        <v>0.97258318700000002</v>
      </c>
      <c r="J374" s="17">
        <v>2.7199999999999998E-2</v>
      </c>
      <c r="K374" s="17">
        <v>2.5999999999999998E-4</v>
      </c>
    </row>
    <row r="375" spans="1:11" x14ac:dyDescent="0.45">
      <c r="A375" s="10" t="s">
        <v>11</v>
      </c>
      <c r="B375" s="20">
        <v>0.89</v>
      </c>
      <c r="C375" s="19">
        <v>209804</v>
      </c>
      <c r="D375" s="19">
        <v>24095.081340000001</v>
      </c>
      <c r="E375" s="23">
        <v>0.38217010400000001</v>
      </c>
      <c r="F375" s="23">
        <v>0.24092234500000001</v>
      </c>
      <c r="G375" s="17">
        <v>0.76620083500000002</v>
      </c>
      <c r="H375" s="17">
        <v>0.233799165</v>
      </c>
      <c r="I375" s="17">
        <v>0.97264488699999996</v>
      </c>
      <c r="J375" s="17">
        <v>2.7099999999999999E-2</v>
      </c>
      <c r="K375" s="17">
        <v>2.5900000000000001E-4</v>
      </c>
    </row>
    <row r="376" spans="1:11" x14ac:dyDescent="0.45">
      <c r="A376" s="10" t="s">
        <v>11</v>
      </c>
      <c r="B376" s="20">
        <v>0.89100000000000001</v>
      </c>
      <c r="C376" s="19">
        <v>210046</v>
      </c>
      <c r="D376" s="19">
        <v>24187.65641</v>
      </c>
      <c r="E376" s="23">
        <v>0.38301137899999999</v>
      </c>
      <c r="F376" s="23">
        <v>0.24176355799999999</v>
      </c>
      <c r="G376" s="17">
        <v>0.76639878900000002</v>
      </c>
      <c r="H376" s="17">
        <v>0.233601211</v>
      </c>
      <c r="I376" s="17">
        <v>0.97273363700000004</v>
      </c>
      <c r="J376" s="17">
        <v>2.7E-2</v>
      </c>
      <c r="K376" s="17">
        <v>2.5799999999999998E-4</v>
      </c>
    </row>
    <row r="377" spans="1:11" x14ac:dyDescent="0.45">
      <c r="A377" s="10" t="s">
        <v>11</v>
      </c>
      <c r="B377" s="20">
        <v>0.89200000000000002</v>
      </c>
      <c r="C377" s="19">
        <v>210284</v>
      </c>
      <c r="D377" s="19">
        <v>24279.069360000001</v>
      </c>
      <c r="E377" s="23">
        <v>0.385427837</v>
      </c>
      <c r="F377" s="23">
        <v>0.24276861499999999</v>
      </c>
      <c r="G377" s="17">
        <v>0.76649198200000002</v>
      </c>
      <c r="H377" s="17">
        <v>0.23350801800000001</v>
      </c>
      <c r="I377" s="17">
        <v>0.97282045100000003</v>
      </c>
      <c r="J377" s="17">
        <v>2.69E-2</v>
      </c>
      <c r="K377" s="17">
        <v>2.5700000000000001E-4</v>
      </c>
    </row>
    <row r="378" spans="1:11" x14ac:dyDescent="0.45">
      <c r="A378" s="10" t="s">
        <v>11</v>
      </c>
      <c r="B378" s="20">
        <v>0.89300000000000002</v>
      </c>
      <c r="C378" s="19">
        <v>210515</v>
      </c>
      <c r="D378" s="19">
        <v>24368.431110000001</v>
      </c>
      <c r="E378" s="23">
        <v>0.38843494000000001</v>
      </c>
      <c r="F378" s="23">
        <v>0.243620421</v>
      </c>
      <c r="G378" s="17">
        <v>0.76667220899999999</v>
      </c>
      <c r="H378" s="17">
        <v>0.23332779100000001</v>
      </c>
      <c r="I378" s="17">
        <v>0.97288981799999996</v>
      </c>
      <c r="J378" s="17">
        <v>2.69E-2</v>
      </c>
      <c r="K378" s="17">
        <v>2.5700000000000001E-4</v>
      </c>
    </row>
    <row r="379" spans="1:11" x14ac:dyDescent="0.45">
      <c r="A379" s="10" t="s">
        <v>11</v>
      </c>
      <c r="B379" s="20">
        <v>0.89400000000000002</v>
      </c>
      <c r="C379" s="19">
        <v>210756</v>
      </c>
      <c r="D379" s="19">
        <v>24462.326499999999</v>
      </c>
      <c r="E379" s="23">
        <v>0.39038087100000002</v>
      </c>
      <c r="F379" s="23">
        <v>0.24451125600000001</v>
      </c>
      <c r="G379" s="17">
        <v>0.76682988900000004</v>
      </c>
      <c r="H379" s="17">
        <v>0.23317011100000001</v>
      </c>
      <c r="I379" s="17">
        <v>0.97295925599999999</v>
      </c>
      <c r="J379" s="17">
        <v>2.6800000000000001E-2</v>
      </c>
      <c r="K379" s="17">
        <v>2.5599999999999999E-4</v>
      </c>
    </row>
    <row r="380" spans="1:11" x14ac:dyDescent="0.45">
      <c r="A380" s="10" t="s">
        <v>11</v>
      </c>
      <c r="B380" s="20">
        <v>0.89500000000000002</v>
      </c>
      <c r="C380" s="19">
        <v>210984</v>
      </c>
      <c r="D380" s="19">
        <v>24551.524819999999</v>
      </c>
      <c r="E380" s="23">
        <v>0.39220032300000002</v>
      </c>
      <c r="F380" s="23">
        <v>0.245483172</v>
      </c>
      <c r="G380" s="17">
        <v>0.76696811099999995</v>
      </c>
      <c r="H380" s="17">
        <v>0.23303188899999999</v>
      </c>
      <c r="I380" s="17">
        <v>0.97301935699999997</v>
      </c>
      <c r="J380" s="17">
        <v>2.6700000000000002E-2</v>
      </c>
      <c r="K380" s="17">
        <v>2.5500000000000002E-4</v>
      </c>
    </row>
    <row r="381" spans="1:11" x14ac:dyDescent="0.45">
      <c r="A381" s="10" t="s">
        <v>11</v>
      </c>
      <c r="B381" s="20">
        <v>0.89600000000000002</v>
      </c>
      <c r="C381" s="19">
        <v>211222</v>
      </c>
      <c r="D381" s="19">
        <v>24645.200089999998</v>
      </c>
      <c r="E381" s="23">
        <v>0.39550664600000002</v>
      </c>
      <c r="F381" s="23">
        <v>0.24635849000000001</v>
      </c>
      <c r="G381" s="17">
        <v>0.76701290600000005</v>
      </c>
      <c r="H381" s="17">
        <v>0.23298709400000001</v>
      </c>
      <c r="I381" s="17">
        <v>0.97309832399999996</v>
      </c>
      <c r="J381" s="17">
        <v>2.6599999999999999E-2</v>
      </c>
      <c r="K381" s="17">
        <v>2.5500000000000002E-4</v>
      </c>
    </row>
    <row r="382" spans="1:11" x14ac:dyDescent="0.45">
      <c r="A382" s="10" t="s">
        <v>11</v>
      </c>
      <c r="B382" s="20">
        <v>0.89700000000000002</v>
      </c>
      <c r="C382" s="19">
        <v>211456</v>
      </c>
      <c r="D382" s="19">
        <v>24737.996319999998</v>
      </c>
      <c r="E382" s="23">
        <v>0.39802674700000001</v>
      </c>
      <c r="F382" s="23">
        <v>0.24727828399999999</v>
      </c>
      <c r="G382" s="17">
        <v>0.76709102600000001</v>
      </c>
      <c r="H382" s="17">
        <v>0.23290897399999999</v>
      </c>
      <c r="I382" s="17">
        <v>0.97316465100000005</v>
      </c>
      <c r="J382" s="17">
        <v>2.6599999999999999E-2</v>
      </c>
      <c r="K382" s="17">
        <v>2.5399999999999999E-4</v>
      </c>
    </row>
    <row r="383" spans="1:11" x14ac:dyDescent="0.45">
      <c r="A383" s="10" t="s">
        <v>11</v>
      </c>
      <c r="B383" s="20">
        <v>0.89800000000000002</v>
      </c>
      <c r="C383" s="19">
        <v>211699</v>
      </c>
      <c r="D383" s="19">
        <v>24834.951870000001</v>
      </c>
      <c r="E383" s="23">
        <v>0.40052194600000002</v>
      </c>
      <c r="F383" s="23">
        <v>0.24823635699999999</v>
      </c>
      <c r="G383" s="17">
        <v>0.76720721400000003</v>
      </c>
      <c r="H383" s="17">
        <v>0.232792786</v>
      </c>
      <c r="I383" s="17">
        <v>0.97322022600000002</v>
      </c>
      <c r="J383" s="17">
        <v>2.6499999999999999E-2</v>
      </c>
      <c r="K383" s="17">
        <v>2.5300000000000002E-4</v>
      </c>
    </row>
    <row r="384" spans="1:11" x14ac:dyDescent="0.45">
      <c r="A384" s="10" t="s">
        <v>11</v>
      </c>
      <c r="B384" s="20">
        <v>0.89900000000000002</v>
      </c>
      <c r="C384" s="19">
        <v>211929</v>
      </c>
      <c r="D384" s="19">
        <v>24927.36953</v>
      </c>
      <c r="E384" s="23">
        <v>0.40335275100000001</v>
      </c>
      <c r="F384" s="23">
        <v>0.24923433</v>
      </c>
      <c r="G384" s="17">
        <v>0.76726167700000003</v>
      </c>
      <c r="H384" s="17">
        <v>0.232738323</v>
      </c>
      <c r="I384" s="17">
        <v>0.97330686</v>
      </c>
      <c r="J384" s="17">
        <v>2.64E-2</v>
      </c>
      <c r="K384" s="17">
        <v>2.5300000000000002E-4</v>
      </c>
    </row>
    <row r="385" spans="1:11" x14ac:dyDescent="0.45">
      <c r="A385" s="10" t="s">
        <v>11</v>
      </c>
      <c r="B385" s="20">
        <v>0.9</v>
      </c>
      <c r="C385" s="19">
        <v>212163</v>
      </c>
      <c r="D385" s="19">
        <v>25022.157780000001</v>
      </c>
      <c r="E385" s="23">
        <v>0.40664288999999998</v>
      </c>
      <c r="F385" s="23">
        <v>0.25019185700000002</v>
      </c>
      <c r="G385" s="17">
        <v>0.76736283000000005</v>
      </c>
      <c r="H385" s="17">
        <v>0.23263717</v>
      </c>
      <c r="I385" s="17">
        <v>0.97337628399999998</v>
      </c>
      <c r="J385" s="17">
        <v>2.64E-2</v>
      </c>
      <c r="K385" s="17">
        <v>2.52E-4</v>
      </c>
    </row>
    <row r="386" spans="1:11" x14ac:dyDescent="0.45">
      <c r="A386" s="10" t="s">
        <v>11</v>
      </c>
      <c r="B386" s="20">
        <v>0.90100000000000002</v>
      </c>
      <c r="C386" s="19">
        <v>212405</v>
      </c>
      <c r="D386" s="19">
        <v>25120.889319999998</v>
      </c>
      <c r="E386" s="23">
        <v>0.40917450700000002</v>
      </c>
      <c r="F386" s="23">
        <v>0.25111571700000002</v>
      </c>
      <c r="G386" s="17">
        <v>0.76748193300000001</v>
      </c>
      <c r="H386" s="17">
        <v>0.23251806699999999</v>
      </c>
      <c r="I386" s="17">
        <v>0.97338906700000005</v>
      </c>
      <c r="J386" s="17">
        <v>2.64E-2</v>
      </c>
      <c r="K386" s="17">
        <v>2.5099999999999998E-4</v>
      </c>
    </row>
    <row r="387" spans="1:11" x14ac:dyDescent="0.45">
      <c r="A387" s="10" t="s">
        <v>11</v>
      </c>
      <c r="B387" s="20">
        <v>0.90200000000000002</v>
      </c>
      <c r="C387" s="19">
        <v>212640</v>
      </c>
      <c r="D387" s="19">
        <v>25217.635170000001</v>
      </c>
      <c r="E387" s="23">
        <v>0.41277198599999998</v>
      </c>
      <c r="F387" s="23">
        <v>0.25207395900000001</v>
      </c>
      <c r="G387" s="17">
        <v>0.76752257300000004</v>
      </c>
      <c r="H387" s="17">
        <v>0.23247742699999999</v>
      </c>
      <c r="I387" s="17">
        <v>0.97346394800000002</v>
      </c>
      <c r="J387" s="17">
        <v>2.63E-2</v>
      </c>
      <c r="K387" s="17">
        <v>2.5000000000000001E-4</v>
      </c>
    </row>
    <row r="388" spans="1:11" x14ac:dyDescent="0.45">
      <c r="A388" s="10" t="s">
        <v>11</v>
      </c>
      <c r="B388" s="20">
        <v>0.90300000000000002</v>
      </c>
      <c r="C388" s="19">
        <v>212876</v>
      </c>
      <c r="D388" s="19">
        <v>25315.356599999999</v>
      </c>
      <c r="E388" s="23">
        <v>0.41592715699999999</v>
      </c>
      <c r="F388" s="23">
        <v>0.25314217999999999</v>
      </c>
      <c r="G388" s="17">
        <v>0.767658167</v>
      </c>
      <c r="H388" s="17">
        <v>0.232341833</v>
      </c>
      <c r="I388" s="17">
        <v>0.97351992200000004</v>
      </c>
      <c r="J388" s="17">
        <v>2.6200000000000001E-2</v>
      </c>
      <c r="K388" s="17">
        <v>2.4899999999999998E-4</v>
      </c>
    </row>
    <row r="389" spans="1:11" x14ac:dyDescent="0.45">
      <c r="A389" s="10" t="s">
        <v>11</v>
      </c>
      <c r="B389" s="20">
        <v>0.90400000000000003</v>
      </c>
      <c r="C389" s="19">
        <v>213103</v>
      </c>
      <c r="D389" s="19">
        <v>25410.233100000001</v>
      </c>
      <c r="E389" s="23">
        <v>0.41980467999999999</v>
      </c>
      <c r="F389" s="23">
        <v>0.25414735799999999</v>
      </c>
      <c r="G389" s="17">
        <v>0.76768510999999995</v>
      </c>
      <c r="H389" s="17">
        <v>0.23231489</v>
      </c>
      <c r="I389" s="17">
        <v>0.97358324100000004</v>
      </c>
      <c r="J389" s="17">
        <v>2.6200000000000001E-2</v>
      </c>
      <c r="K389" s="17">
        <v>2.4899999999999998E-4</v>
      </c>
    </row>
    <row r="390" spans="1:11" x14ac:dyDescent="0.45">
      <c r="A390" s="10" t="s">
        <v>11</v>
      </c>
      <c r="B390" s="20">
        <v>0.90500000000000003</v>
      </c>
      <c r="C390" s="19">
        <v>213344</v>
      </c>
      <c r="D390" s="19">
        <v>25511.770489999999</v>
      </c>
      <c r="E390" s="23">
        <v>0.42271847699999998</v>
      </c>
      <c r="F390" s="23">
        <v>0.25511344499999999</v>
      </c>
      <c r="G390" s="17">
        <v>0.76762880600000005</v>
      </c>
      <c r="H390" s="17">
        <v>0.232371194</v>
      </c>
      <c r="I390" s="17">
        <v>0.97362696699999995</v>
      </c>
      <c r="J390" s="17">
        <v>2.6100000000000002E-2</v>
      </c>
      <c r="K390" s="17">
        <v>2.4800000000000001E-4</v>
      </c>
    </row>
    <row r="391" spans="1:11" x14ac:dyDescent="0.45">
      <c r="A391" s="10" t="s">
        <v>11</v>
      </c>
      <c r="B391" s="20">
        <v>0.90600000000000003</v>
      </c>
      <c r="C391" s="19">
        <v>213572</v>
      </c>
      <c r="D391" s="19">
        <v>25608.57965</v>
      </c>
      <c r="E391" s="23">
        <v>0.42616811900000001</v>
      </c>
      <c r="F391" s="23">
        <v>0.25617139900000002</v>
      </c>
      <c r="G391" s="17">
        <v>0.76764276200000003</v>
      </c>
      <c r="H391" s="17">
        <v>0.23235723799999999</v>
      </c>
      <c r="I391" s="17">
        <v>0.97371062100000005</v>
      </c>
      <c r="J391" s="17">
        <v>2.5999999999999999E-2</v>
      </c>
      <c r="K391" s="17">
        <v>2.4699999999999999E-4</v>
      </c>
    </row>
    <row r="392" spans="1:11" x14ac:dyDescent="0.45">
      <c r="A392" s="10" t="s">
        <v>11</v>
      </c>
      <c r="B392" s="20">
        <v>0.90700000000000003</v>
      </c>
      <c r="C392" s="19">
        <v>213817</v>
      </c>
      <c r="D392" s="19">
        <v>25713.357169999999</v>
      </c>
      <c r="E392" s="23">
        <v>0.42925957599999998</v>
      </c>
      <c r="F392" s="23">
        <v>0.25718359000000002</v>
      </c>
      <c r="G392" s="17">
        <v>0.76780611499999996</v>
      </c>
      <c r="H392" s="17">
        <v>0.23219388499999999</v>
      </c>
      <c r="I392" s="17">
        <v>0.97375151500000001</v>
      </c>
      <c r="J392" s="17">
        <v>2.5999999999999999E-2</v>
      </c>
      <c r="K392" s="17">
        <v>2.4699999999999999E-4</v>
      </c>
    </row>
    <row r="393" spans="1:11" x14ac:dyDescent="0.45">
      <c r="A393" s="10" t="s">
        <v>11</v>
      </c>
      <c r="B393" s="20">
        <v>0.90800000000000003</v>
      </c>
      <c r="C393" s="19">
        <v>214049</v>
      </c>
      <c r="D393" s="19">
        <v>25813.187679999999</v>
      </c>
      <c r="E393" s="23">
        <v>0.43080844299999999</v>
      </c>
      <c r="F393" s="23">
        <v>0.25826455500000001</v>
      </c>
      <c r="G393" s="17">
        <v>0.76768870700000003</v>
      </c>
      <c r="H393" s="17">
        <v>0.232311293</v>
      </c>
      <c r="I393" s="17">
        <v>0.97384798299999997</v>
      </c>
      <c r="J393" s="17">
        <v>2.5899999999999999E-2</v>
      </c>
      <c r="K393" s="17">
        <v>2.4600000000000002E-4</v>
      </c>
    </row>
    <row r="394" spans="1:11" x14ac:dyDescent="0.45">
      <c r="A394" s="10" t="s">
        <v>11</v>
      </c>
      <c r="B394" s="20">
        <v>0.90900000000000003</v>
      </c>
      <c r="C394" s="19">
        <v>214283</v>
      </c>
      <c r="D394" s="19">
        <v>25914.20968</v>
      </c>
      <c r="E394" s="23">
        <v>0.43301915699999999</v>
      </c>
      <c r="F394" s="23">
        <v>0.25929702599999999</v>
      </c>
      <c r="G394" s="17">
        <v>0.76773705800000003</v>
      </c>
      <c r="H394" s="17">
        <v>0.232262942</v>
      </c>
      <c r="I394" s="17">
        <v>0.97391255399999999</v>
      </c>
      <c r="J394" s="17">
        <v>2.58E-2</v>
      </c>
      <c r="K394" s="17">
        <v>2.4499999999999999E-4</v>
      </c>
    </row>
    <row r="395" spans="1:11" x14ac:dyDescent="0.45">
      <c r="A395" s="10" t="s">
        <v>11</v>
      </c>
      <c r="B395" s="20">
        <v>0.91</v>
      </c>
      <c r="C395" s="19">
        <v>214512</v>
      </c>
      <c r="D395" s="19">
        <v>26013.744170000002</v>
      </c>
      <c r="E395" s="23">
        <v>0.436210869</v>
      </c>
      <c r="F395" s="23">
        <v>0.26036440599999999</v>
      </c>
      <c r="G395" s="17">
        <v>0.76786846399999997</v>
      </c>
      <c r="H395" s="17">
        <v>0.232131536</v>
      </c>
      <c r="I395" s="17">
        <v>0.97398499100000002</v>
      </c>
      <c r="J395" s="17">
        <v>2.58E-2</v>
      </c>
      <c r="K395" s="17">
        <v>2.4399999999999999E-4</v>
      </c>
    </row>
    <row r="396" spans="1:11" x14ac:dyDescent="0.45">
      <c r="A396" s="10" t="s">
        <v>11</v>
      </c>
      <c r="B396" s="20">
        <v>0.91100000000000003</v>
      </c>
      <c r="C396" s="19">
        <v>214751</v>
      </c>
      <c r="D396" s="19">
        <v>26118.39039</v>
      </c>
      <c r="E396" s="23">
        <v>0.44029743100000002</v>
      </c>
      <c r="F396" s="23">
        <v>0.26139764900000001</v>
      </c>
      <c r="G396" s="17">
        <v>0.767959171</v>
      </c>
      <c r="H396" s="17">
        <v>0.232040829</v>
      </c>
      <c r="I396" s="17">
        <v>0.97405825999999995</v>
      </c>
      <c r="J396" s="17">
        <v>2.5700000000000001E-2</v>
      </c>
      <c r="K396" s="17">
        <v>2.4399999999999999E-4</v>
      </c>
    </row>
    <row r="397" spans="1:11" x14ac:dyDescent="0.45">
      <c r="A397" s="10" t="s">
        <v>11</v>
      </c>
      <c r="B397" s="20">
        <v>0.91200000000000003</v>
      </c>
      <c r="C397" s="19">
        <v>214995</v>
      </c>
      <c r="D397" s="19">
        <v>26226.146550000001</v>
      </c>
      <c r="E397" s="23">
        <v>0.44308978399999999</v>
      </c>
      <c r="F397" s="23">
        <v>0.26247989599999999</v>
      </c>
      <c r="G397" s="17">
        <v>0.76795274300000005</v>
      </c>
      <c r="H397" s="17">
        <v>0.23204725700000001</v>
      </c>
      <c r="I397" s="17">
        <v>0.97412757000000005</v>
      </c>
      <c r="J397" s="17">
        <v>2.5600000000000001E-2</v>
      </c>
      <c r="K397" s="17">
        <v>2.43E-4</v>
      </c>
    </row>
    <row r="398" spans="1:11" x14ac:dyDescent="0.45">
      <c r="A398" s="10" t="s">
        <v>11</v>
      </c>
      <c r="B398" s="20">
        <v>0.91300000000000003</v>
      </c>
      <c r="C398" s="19">
        <v>215213</v>
      </c>
      <c r="D398" s="19">
        <v>26323.256519999999</v>
      </c>
      <c r="E398" s="23">
        <v>0.44725030700000001</v>
      </c>
      <c r="F398" s="23">
        <v>0.26358517599999998</v>
      </c>
      <c r="G398" s="17">
        <v>0.76800657999999999</v>
      </c>
      <c r="H398" s="17">
        <v>0.23199342000000001</v>
      </c>
      <c r="I398" s="17">
        <v>0.97418842900000002</v>
      </c>
      <c r="J398" s="17">
        <v>2.5600000000000001E-2</v>
      </c>
      <c r="K398" s="17">
        <v>2.42E-4</v>
      </c>
    </row>
    <row r="399" spans="1:11" x14ac:dyDescent="0.45">
      <c r="A399" s="10" t="s">
        <v>11</v>
      </c>
      <c r="B399" s="20">
        <v>0.91400000000000003</v>
      </c>
      <c r="C399" s="19">
        <v>215466</v>
      </c>
      <c r="D399" s="19">
        <v>26436.787840000001</v>
      </c>
      <c r="E399" s="23">
        <v>0.44963571899999999</v>
      </c>
      <c r="F399" s="23">
        <v>0.26464480000000001</v>
      </c>
      <c r="G399" s="17">
        <v>0.76807477700000004</v>
      </c>
      <c r="H399" s="17">
        <v>0.23192522300000001</v>
      </c>
      <c r="I399" s="17">
        <v>0.97426253100000004</v>
      </c>
      <c r="J399" s="17">
        <v>2.5499999999999998E-2</v>
      </c>
      <c r="K399" s="17">
        <v>2.42E-4</v>
      </c>
    </row>
    <row r="400" spans="1:11" x14ac:dyDescent="0.45">
      <c r="A400" s="10" t="s">
        <v>11</v>
      </c>
      <c r="B400" s="20">
        <v>0.91500000000000004</v>
      </c>
      <c r="C400" s="19">
        <v>215702</v>
      </c>
      <c r="D400" s="19">
        <v>26543.42251</v>
      </c>
      <c r="E400" s="23">
        <v>0.45361193900000002</v>
      </c>
      <c r="F400" s="23">
        <v>0.26576955299999999</v>
      </c>
      <c r="G400" s="17">
        <v>0.76818944700000003</v>
      </c>
      <c r="H400" s="17">
        <v>0.231810553</v>
      </c>
      <c r="I400" s="17">
        <v>0.97434544199999995</v>
      </c>
      <c r="J400" s="17">
        <v>2.5399999999999999E-2</v>
      </c>
      <c r="K400" s="17">
        <v>2.41E-4</v>
      </c>
    </row>
    <row r="401" spans="1:11" x14ac:dyDescent="0.45">
      <c r="A401" s="10" t="s">
        <v>11</v>
      </c>
      <c r="B401" s="20">
        <v>0.91600000000000004</v>
      </c>
      <c r="C401" s="19">
        <v>215932</v>
      </c>
      <c r="D401" s="19">
        <v>26648.436369999999</v>
      </c>
      <c r="E401" s="23">
        <v>0.458221567</v>
      </c>
      <c r="F401" s="23">
        <v>0.26693854</v>
      </c>
      <c r="G401" s="17">
        <v>0.76828816499999997</v>
      </c>
      <c r="H401" s="17">
        <v>0.231711835</v>
      </c>
      <c r="I401" s="17">
        <v>0.974415221</v>
      </c>
      <c r="J401" s="17">
        <v>2.53E-2</v>
      </c>
      <c r="K401" s="17">
        <v>2.4000000000000001E-4</v>
      </c>
    </row>
    <row r="402" spans="1:11" x14ac:dyDescent="0.45">
      <c r="A402" s="10" t="s">
        <v>11</v>
      </c>
      <c r="B402" s="20">
        <v>0.91700000000000004</v>
      </c>
      <c r="C402" s="19">
        <v>216166</v>
      </c>
      <c r="D402" s="19">
        <v>26755.98792</v>
      </c>
      <c r="E402" s="23">
        <v>0.46090211599999997</v>
      </c>
      <c r="F402" s="23">
        <v>0.26806484000000003</v>
      </c>
      <c r="G402" s="17">
        <v>0.76844647200000005</v>
      </c>
      <c r="H402" s="17">
        <v>0.23155352800000001</v>
      </c>
      <c r="I402" s="17">
        <v>0.97451464099999996</v>
      </c>
      <c r="J402" s="17">
        <v>2.52E-2</v>
      </c>
      <c r="K402" s="17">
        <v>2.3900000000000001E-4</v>
      </c>
    </row>
    <row r="403" spans="1:11" x14ac:dyDescent="0.45">
      <c r="A403" s="10" t="s">
        <v>11</v>
      </c>
      <c r="B403" s="20">
        <v>0.91800000000000004</v>
      </c>
      <c r="C403" s="19">
        <v>216398</v>
      </c>
      <c r="D403" s="19">
        <v>26863.186829999999</v>
      </c>
      <c r="E403" s="23">
        <v>0.46389117899999999</v>
      </c>
      <c r="F403" s="23">
        <v>0.26921165200000002</v>
      </c>
      <c r="G403" s="17">
        <v>0.76854222299999997</v>
      </c>
      <c r="H403" s="17">
        <v>0.231457777</v>
      </c>
      <c r="I403" s="17">
        <v>0.97458183700000001</v>
      </c>
      <c r="J403" s="17">
        <v>2.52E-2</v>
      </c>
      <c r="K403" s="17">
        <v>2.3800000000000001E-4</v>
      </c>
    </row>
    <row r="404" spans="1:11" x14ac:dyDescent="0.45">
      <c r="A404" s="10" t="s">
        <v>11</v>
      </c>
      <c r="B404" s="20">
        <v>0.91900000000000004</v>
      </c>
      <c r="C404" s="19">
        <v>216626</v>
      </c>
      <c r="D404" s="19">
        <v>26969.41548</v>
      </c>
      <c r="E404" s="23">
        <v>0.46827404</v>
      </c>
      <c r="F404" s="23">
        <v>0.27036775099999999</v>
      </c>
      <c r="G404" s="17">
        <v>0.76867504399999997</v>
      </c>
      <c r="H404" s="17">
        <v>0.231324956</v>
      </c>
      <c r="I404" s="17">
        <v>0.97467018999999999</v>
      </c>
      <c r="J404" s="17">
        <v>2.5100000000000001E-2</v>
      </c>
      <c r="K404" s="17">
        <v>2.3800000000000001E-4</v>
      </c>
    </row>
    <row r="405" spans="1:11" x14ac:dyDescent="0.45">
      <c r="A405" s="10" t="s">
        <v>11</v>
      </c>
      <c r="B405" s="20">
        <v>0.92</v>
      </c>
      <c r="C405" s="19">
        <v>216878</v>
      </c>
      <c r="D405" s="19">
        <v>27088.04736</v>
      </c>
      <c r="E405" s="23">
        <v>0.47386492800000002</v>
      </c>
      <c r="F405" s="23">
        <v>0.27150248199999999</v>
      </c>
      <c r="G405" s="17">
        <v>0.76869945299999998</v>
      </c>
      <c r="H405" s="17">
        <v>0.231300547</v>
      </c>
      <c r="I405" s="17">
        <v>0.97472051000000004</v>
      </c>
      <c r="J405" s="17">
        <v>2.5000000000000001E-2</v>
      </c>
      <c r="K405" s="17">
        <v>2.3699999999999999E-4</v>
      </c>
    </row>
    <row r="406" spans="1:11" x14ac:dyDescent="0.45">
      <c r="A406" s="10" t="s">
        <v>11</v>
      </c>
      <c r="B406" s="20">
        <v>0.92100000000000004</v>
      </c>
      <c r="C406" s="19">
        <v>217083</v>
      </c>
      <c r="D406" s="19">
        <v>27185.766970000001</v>
      </c>
      <c r="E406" s="23">
        <v>0.47871918699999999</v>
      </c>
      <c r="F406" s="23">
        <v>0.27274202400000003</v>
      </c>
      <c r="G406" s="17">
        <v>0.76877507700000003</v>
      </c>
      <c r="H406" s="17">
        <v>0.231224923</v>
      </c>
      <c r="I406" s="17">
        <v>0.97478311200000001</v>
      </c>
      <c r="J406" s="17">
        <v>2.5000000000000001E-2</v>
      </c>
      <c r="K406" s="17">
        <v>2.3599999999999999E-4</v>
      </c>
    </row>
    <row r="407" spans="1:11" x14ac:dyDescent="0.45">
      <c r="A407" s="10" t="s">
        <v>11</v>
      </c>
      <c r="B407" s="20">
        <v>0.92200000000000004</v>
      </c>
      <c r="C407" s="19">
        <v>217348</v>
      </c>
      <c r="D407" s="19">
        <v>27312.954239999999</v>
      </c>
      <c r="E407" s="23">
        <v>0.482205206</v>
      </c>
      <c r="F407" s="23">
        <v>0.27383221499999999</v>
      </c>
      <c r="G407" s="17">
        <v>0.76895577599999998</v>
      </c>
      <c r="H407" s="17">
        <v>0.23104422399999999</v>
      </c>
      <c r="I407" s="17">
        <v>0.97484336699999996</v>
      </c>
      <c r="J407" s="17">
        <v>2.4899999999999999E-2</v>
      </c>
      <c r="K407" s="17">
        <v>2.3599999999999999E-4</v>
      </c>
    </row>
    <row r="408" spans="1:11" x14ac:dyDescent="0.45">
      <c r="A408" s="10" t="s">
        <v>11</v>
      </c>
      <c r="B408" s="20">
        <v>0.92300000000000004</v>
      </c>
      <c r="C408" s="19">
        <v>217581</v>
      </c>
      <c r="D408" s="19">
        <v>27425.649689999998</v>
      </c>
      <c r="E408" s="23">
        <v>0.48624353300000001</v>
      </c>
      <c r="F408" s="23">
        <v>0.27513739799999998</v>
      </c>
      <c r="G408" s="17">
        <v>0.76903773799999997</v>
      </c>
      <c r="H408" s="17">
        <v>0.230962262</v>
      </c>
      <c r="I408" s="17">
        <v>0.97491273599999995</v>
      </c>
      <c r="J408" s="17">
        <v>2.4899999999999999E-2</v>
      </c>
      <c r="K408" s="17">
        <v>2.3499999999999999E-4</v>
      </c>
    </row>
    <row r="409" spans="1:11" x14ac:dyDescent="0.45">
      <c r="A409" s="10" t="s">
        <v>11</v>
      </c>
      <c r="B409" s="20">
        <v>0.92400000000000004</v>
      </c>
      <c r="C409" s="19">
        <v>217815</v>
      </c>
      <c r="D409" s="19">
        <v>27539.79509</v>
      </c>
      <c r="E409" s="23">
        <v>0.49021937999999998</v>
      </c>
      <c r="F409" s="23">
        <v>0.27639370200000002</v>
      </c>
      <c r="G409" s="17">
        <v>0.76913435699999999</v>
      </c>
      <c r="H409" s="17">
        <v>0.23086564300000001</v>
      </c>
      <c r="I409" s="17">
        <v>0.97498997700000001</v>
      </c>
      <c r="J409" s="17">
        <v>2.4799999999999999E-2</v>
      </c>
      <c r="K409" s="17">
        <v>2.34E-4</v>
      </c>
    </row>
    <row r="410" spans="1:11" x14ac:dyDescent="0.45">
      <c r="A410" s="10" t="s">
        <v>11</v>
      </c>
      <c r="B410" s="20">
        <v>0.92500000000000004</v>
      </c>
      <c r="C410" s="19">
        <v>218053</v>
      </c>
      <c r="D410" s="19">
        <v>27656.8017</v>
      </c>
      <c r="E410" s="23">
        <v>0.49284454599999999</v>
      </c>
      <c r="F410" s="23">
        <v>0.27764158700000002</v>
      </c>
      <c r="G410" s="17">
        <v>0.76915245399999999</v>
      </c>
      <c r="H410" s="17">
        <v>0.23084754599999999</v>
      </c>
      <c r="I410" s="17">
        <v>0.975035015</v>
      </c>
      <c r="J410" s="17">
        <v>2.47E-2</v>
      </c>
      <c r="K410" s="17">
        <v>2.33E-4</v>
      </c>
    </row>
    <row r="411" spans="1:11" x14ac:dyDescent="0.45">
      <c r="A411" s="10" t="s">
        <v>11</v>
      </c>
      <c r="B411" s="20">
        <v>0.92600000000000005</v>
      </c>
      <c r="C411" s="19">
        <v>218292</v>
      </c>
      <c r="D411" s="19">
        <v>27775.145479999999</v>
      </c>
      <c r="E411" s="23">
        <v>0.49728807200000003</v>
      </c>
      <c r="F411" s="23">
        <v>0.27891585400000002</v>
      </c>
      <c r="G411" s="17">
        <v>0.76920821699999997</v>
      </c>
      <c r="H411" s="17">
        <v>0.230791783</v>
      </c>
      <c r="I411" s="17">
        <v>0.97510816700000003</v>
      </c>
      <c r="J411" s="17">
        <v>2.47E-2</v>
      </c>
      <c r="K411" s="17">
        <v>2.33E-4</v>
      </c>
    </row>
    <row r="412" spans="1:11" x14ac:dyDescent="0.45">
      <c r="A412" s="10" t="s">
        <v>11</v>
      </c>
      <c r="B412" s="20">
        <v>0.92700000000000005</v>
      </c>
      <c r="C412" s="19">
        <v>218528</v>
      </c>
      <c r="D412" s="19">
        <v>27893.312839999999</v>
      </c>
      <c r="E412" s="23">
        <v>0.50313144200000004</v>
      </c>
      <c r="F412" s="23">
        <v>0.280201323</v>
      </c>
      <c r="G412" s="17">
        <v>0.76933848299999996</v>
      </c>
      <c r="H412" s="17">
        <v>0.23066151700000001</v>
      </c>
      <c r="I412" s="17">
        <v>0.97517590700000001</v>
      </c>
      <c r="J412" s="17">
        <v>2.46E-2</v>
      </c>
      <c r="K412" s="17">
        <v>2.32E-4</v>
      </c>
    </row>
    <row r="413" spans="1:11" x14ac:dyDescent="0.45">
      <c r="A413" s="10" t="s">
        <v>11</v>
      </c>
      <c r="B413" s="20">
        <v>0.92800000000000005</v>
      </c>
      <c r="C413" s="19">
        <v>218747</v>
      </c>
      <c r="D413" s="19">
        <v>28003.943469999998</v>
      </c>
      <c r="E413" s="23">
        <v>0.50710143500000004</v>
      </c>
      <c r="F413" s="23">
        <v>0.28149265400000001</v>
      </c>
      <c r="G413" s="17">
        <v>0.76941855199999998</v>
      </c>
      <c r="H413" s="17">
        <v>0.23058144799999999</v>
      </c>
      <c r="I413" s="17">
        <v>0.97522683200000004</v>
      </c>
      <c r="J413" s="17">
        <v>2.4500000000000001E-2</v>
      </c>
      <c r="K413" s="17">
        <v>2.32E-4</v>
      </c>
    </row>
    <row r="414" spans="1:11" x14ac:dyDescent="0.45">
      <c r="A414" s="10" t="s">
        <v>11</v>
      </c>
      <c r="B414" s="20">
        <v>0.92900000000000005</v>
      </c>
      <c r="C414" s="19">
        <v>218992</v>
      </c>
      <c r="D414" s="19">
        <v>28128.862059999999</v>
      </c>
      <c r="E414" s="23">
        <v>0.51320326599999999</v>
      </c>
      <c r="F414" s="23">
        <v>0.282746151</v>
      </c>
      <c r="G414" s="17">
        <v>0.76955779199999996</v>
      </c>
      <c r="H414" s="17">
        <v>0.23044220800000001</v>
      </c>
      <c r="I414" s="17">
        <v>0.97530524399999996</v>
      </c>
      <c r="J414" s="17">
        <v>2.4500000000000001E-2</v>
      </c>
      <c r="K414" s="17">
        <v>2.31E-4</v>
      </c>
    </row>
    <row r="415" spans="1:11" x14ac:dyDescent="0.45">
      <c r="A415" s="10" t="s">
        <v>11</v>
      </c>
      <c r="B415" s="20">
        <v>0.93</v>
      </c>
      <c r="C415" s="19">
        <v>219231</v>
      </c>
      <c r="D415" s="19">
        <v>28252.553339999999</v>
      </c>
      <c r="E415" s="23">
        <v>0.52165418200000002</v>
      </c>
      <c r="F415" s="23">
        <v>0.28410893599999998</v>
      </c>
      <c r="G415" s="17">
        <v>0.76961743500000002</v>
      </c>
      <c r="H415" s="17">
        <v>0.23038256500000001</v>
      </c>
      <c r="I415" s="17">
        <v>0.97535628500000005</v>
      </c>
      <c r="J415" s="17">
        <v>2.4400000000000002E-2</v>
      </c>
      <c r="K415" s="17">
        <v>2.3000000000000001E-4</v>
      </c>
    </row>
    <row r="416" spans="1:11" x14ac:dyDescent="0.45">
      <c r="A416" s="10" t="s">
        <v>11</v>
      </c>
      <c r="B416" s="20">
        <v>0.93100000000000005</v>
      </c>
      <c r="C416" s="19">
        <v>219461</v>
      </c>
      <c r="D416" s="19">
        <v>28373.091530000002</v>
      </c>
      <c r="E416" s="23">
        <v>0.52624095400000004</v>
      </c>
      <c r="F416" s="23">
        <v>0.28547818600000002</v>
      </c>
      <c r="G416" s="17">
        <v>0.76975863600000005</v>
      </c>
      <c r="H416" s="17">
        <v>0.230241364</v>
      </c>
      <c r="I416" s="17">
        <v>0.97542561900000002</v>
      </c>
      <c r="J416" s="17">
        <v>2.4299999999999999E-2</v>
      </c>
      <c r="K416" s="17">
        <v>2.3000000000000001E-4</v>
      </c>
    </row>
    <row r="417" spans="1:11" x14ac:dyDescent="0.45">
      <c r="A417" s="10" t="s">
        <v>11</v>
      </c>
      <c r="B417" s="20">
        <v>0.93200000000000005</v>
      </c>
      <c r="C417" s="19">
        <v>219703</v>
      </c>
      <c r="D417" s="19">
        <v>28501.435839999998</v>
      </c>
      <c r="E417" s="23">
        <v>0.533284286</v>
      </c>
      <c r="F417" s="23">
        <v>0.286828851</v>
      </c>
      <c r="G417" s="17">
        <v>0.76990300499999997</v>
      </c>
      <c r="H417" s="17">
        <v>0.230096995</v>
      </c>
      <c r="I417" s="17">
        <v>0.97545999900000002</v>
      </c>
      <c r="J417" s="17">
        <v>2.4299999999999999E-2</v>
      </c>
      <c r="K417" s="17">
        <v>2.2900000000000001E-4</v>
      </c>
    </row>
    <row r="418" spans="1:11" x14ac:dyDescent="0.45">
      <c r="A418" s="10" t="s">
        <v>11</v>
      </c>
      <c r="B418" s="20">
        <v>0.93300000000000005</v>
      </c>
      <c r="C418" s="19">
        <v>219939</v>
      </c>
      <c r="D418" s="19">
        <v>28627.689460000001</v>
      </c>
      <c r="E418" s="23">
        <v>0.53711897200000003</v>
      </c>
      <c r="F418" s="23">
        <v>0.288256701</v>
      </c>
      <c r="G418" s="17">
        <v>0.769922569</v>
      </c>
      <c r="H418" s="17">
        <v>0.230077431</v>
      </c>
      <c r="I418" s="17">
        <v>0.97543389300000005</v>
      </c>
      <c r="J418" s="17">
        <v>2.4299999999999999E-2</v>
      </c>
      <c r="K418" s="17">
        <v>2.2800000000000001E-4</v>
      </c>
    </row>
    <row r="419" spans="1:11" x14ac:dyDescent="0.45">
      <c r="A419" s="10" t="s">
        <v>11</v>
      </c>
      <c r="B419" s="20">
        <v>0.93400000000000005</v>
      </c>
      <c r="C419" s="19">
        <v>220176</v>
      </c>
      <c r="D419" s="19">
        <v>28755.748029999999</v>
      </c>
      <c r="E419" s="23">
        <v>0.54332673099999995</v>
      </c>
      <c r="F419" s="23">
        <v>0.28965920099999998</v>
      </c>
      <c r="G419" s="17">
        <v>0.77007484900000001</v>
      </c>
      <c r="H419" s="17">
        <v>0.22992515099999999</v>
      </c>
      <c r="I419" s="17">
        <v>0.97546290899999999</v>
      </c>
      <c r="J419" s="17">
        <v>2.4299999999999999E-2</v>
      </c>
      <c r="K419" s="17">
        <v>2.2699999999999999E-4</v>
      </c>
    </row>
    <row r="420" spans="1:11" x14ac:dyDescent="0.45">
      <c r="A420" s="10" t="s">
        <v>11</v>
      </c>
      <c r="B420" s="20">
        <v>0.93500000000000005</v>
      </c>
      <c r="C420" s="19">
        <v>220410</v>
      </c>
      <c r="D420" s="19">
        <v>28883.53988</v>
      </c>
      <c r="E420" s="23">
        <v>0.549722233</v>
      </c>
      <c r="F420" s="23">
        <v>0.29100400100000001</v>
      </c>
      <c r="G420" s="17">
        <v>0.77019191499999995</v>
      </c>
      <c r="H420" s="17">
        <v>0.229808085</v>
      </c>
      <c r="I420" s="17">
        <v>0.97552887099999996</v>
      </c>
      <c r="J420" s="17">
        <v>2.4199999999999999E-2</v>
      </c>
      <c r="K420" s="17">
        <v>2.2699999999999999E-4</v>
      </c>
    </row>
    <row r="421" spans="1:11" x14ac:dyDescent="0.45">
      <c r="A421" s="10" t="s">
        <v>11</v>
      </c>
      <c r="B421" s="20">
        <v>0.93600000000000005</v>
      </c>
      <c r="C421" s="19">
        <v>220645</v>
      </c>
      <c r="D421" s="19">
        <v>29013.119340000001</v>
      </c>
      <c r="E421" s="23">
        <v>0.553379705</v>
      </c>
      <c r="F421" s="23">
        <v>0.29240159100000002</v>
      </c>
      <c r="G421" s="17">
        <v>0.77031430599999995</v>
      </c>
      <c r="H421" s="17">
        <v>0.229685694</v>
      </c>
      <c r="I421" s="17">
        <v>0.975598941</v>
      </c>
      <c r="J421" s="17">
        <v>2.4199999999999999E-2</v>
      </c>
      <c r="K421" s="17">
        <v>2.2599999999999999E-4</v>
      </c>
    </row>
    <row r="422" spans="1:11" x14ac:dyDescent="0.45">
      <c r="A422" s="10" t="s">
        <v>11</v>
      </c>
      <c r="B422" s="20">
        <v>0.93700000000000006</v>
      </c>
      <c r="C422" s="19">
        <v>220883</v>
      </c>
      <c r="D422" s="19">
        <v>29145.51153</v>
      </c>
      <c r="E422" s="23">
        <v>0.55946428000000004</v>
      </c>
      <c r="F422" s="23">
        <v>0.293998912</v>
      </c>
      <c r="G422" s="17">
        <v>0.77033995399999999</v>
      </c>
      <c r="H422" s="17">
        <v>0.22966004600000001</v>
      </c>
      <c r="I422" s="17">
        <v>0.97567843600000004</v>
      </c>
      <c r="J422" s="17">
        <v>2.41E-2</v>
      </c>
      <c r="K422" s="17">
        <v>2.2499999999999999E-4</v>
      </c>
    </row>
    <row r="423" spans="1:11" x14ac:dyDescent="0.45">
      <c r="A423" s="10" t="s">
        <v>11</v>
      </c>
      <c r="B423" s="20">
        <v>0.93799999999999994</v>
      </c>
      <c r="C423" s="19">
        <v>221114</v>
      </c>
      <c r="D423" s="19">
        <v>29275.345819999999</v>
      </c>
      <c r="E423" s="23">
        <v>0.56529574900000001</v>
      </c>
      <c r="F423" s="23">
        <v>0.29550021599999998</v>
      </c>
      <c r="G423" s="17">
        <v>0.77041254699999995</v>
      </c>
      <c r="H423" s="17">
        <v>0.229587453</v>
      </c>
      <c r="I423" s="17">
        <v>0.97574113900000004</v>
      </c>
      <c r="J423" s="17">
        <v>2.4E-2</v>
      </c>
      <c r="K423" s="17">
        <v>2.2499999999999999E-4</v>
      </c>
    </row>
    <row r="424" spans="1:11" x14ac:dyDescent="0.45">
      <c r="A424" s="10" t="s">
        <v>11</v>
      </c>
      <c r="B424" s="20">
        <v>0.93899999999999995</v>
      </c>
      <c r="C424" s="19">
        <v>221352</v>
      </c>
      <c r="D424" s="19">
        <v>29410.563730000002</v>
      </c>
      <c r="E424" s="23">
        <v>0.57145415399999999</v>
      </c>
      <c r="F424" s="23">
        <v>0.29697791000000001</v>
      </c>
      <c r="G424" s="17">
        <v>0.77039285800000001</v>
      </c>
      <c r="H424" s="17">
        <v>0.22960714199999999</v>
      </c>
      <c r="I424" s="17">
        <v>0.97581915900000005</v>
      </c>
      <c r="J424" s="17">
        <v>2.4E-2</v>
      </c>
      <c r="K424" s="17">
        <v>2.24E-4</v>
      </c>
    </row>
    <row r="425" spans="1:11" x14ac:dyDescent="0.45">
      <c r="A425" s="10" t="s">
        <v>11</v>
      </c>
      <c r="B425" s="20">
        <v>0.94</v>
      </c>
      <c r="C425" s="19">
        <v>221586</v>
      </c>
      <c r="D425" s="19">
        <v>29545.193039999998</v>
      </c>
      <c r="E425" s="23">
        <v>0.57870079600000002</v>
      </c>
      <c r="F425" s="23">
        <v>0.29853238599999998</v>
      </c>
      <c r="G425" s="17">
        <v>0.77049542800000004</v>
      </c>
      <c r="H425" s="17">
        <v>0.22950457199999999</v>
      </c>
      <c r="I425" s="17">
        <v>0.97588119900000003</v>
      </c>
      <c r="J425" s="17">
        <v>2.3900000000000001E-2</v>
      </c>
      <c r="K425" s="17">
        <v>2.23E-4</v>
      </c>
    </row>
    <row r="426" spans="1:11" x14ac:dyDescent="0.45">
      <c r="A426" s="10" t="s">
        <v>11</v>
      </c>
      <c r="B426" s="20">
        <v>0.94099999999999995</v>
      </c>
      <c r="C426" s="19">
        <v>221824</v>
      </c>
      <c r="D426" s="19">
        <v>29683.582399999999</v>
      </c>
      <c r="E426" s="23">
        <v>0.58443572300000002</v>
      </c>
      <c r="F426" s="23">
        <v>0.30003500500000002</v>
      </c>
      <c r="G426" s="17">
        <v>0.77065150800000004</v>
      </c>
      <c r="H426" s="17">
        <v>0.22934849199999999</v>
      </c>
      <c r="I426" s="17">
        <v>0.97593666599999995</v>
      </c>
      <c r="J426" s="17">
        <v>2.3800000000000002E-2</v>
      </c>
      <c r="K426" s="17">
        <v>2.23E-4</v>
      </c>
    </row>
    <row r="427" spans="1:11" x14ac:dyDescent="0.45">
      <c r="A427" s="10" t="s">
        <v>11</v>
      </c>
      <c r="B427" s="20">
        <v>0.94199999999999995</v>
      </c>
      <c r="C427" s="19">
        <v>222060</v>
      </c>
      <c r="D427" s="19">
        <v>29822.41963</v>
      </c>
      <c r="E427" s="23">
        <v>0.59190973700000005</v>
      </c>
      <c r="F427" s="23">
        <v>0.30155910800000002</v>
      </c>
      <c r="G427" s="17">
        <v>0.77074664500000001</v>
      </c>
      <c r="H427" s="17">
        <v>0.22925335499999999</v>
      </c>
      <c r="I427" s="17">
        <v>0.97599783500000004</v>
      </c>
      <c r="J427" s="17">
        <v>2.3800000000000002E-2</v>
      </c>
      <c r="K427" s="17">
        <v>2.22E-4</v>
      </c>
    </row>
    <row r="428" spans="1:11" x14ac:dyDescent="0.45">
      <c r="A428" s="10" t="s">
        <v>11</v>
      </c>
      <c r="B428" s="20">
        <v>0.94299999999999995</v>
      </c>
      <c r="C428" s="19">
        <v>222294</v>
      </c>
      <c r="D428" s="19">
        <v>29961.71344</v>
      </c>
      <c r="E428" s="23">
        <v>0.59869434899999996</v>
      </c>
      <c r="F428" s="23">
        <v>0.30328905099999998</v>
      </c>
      <c r="G428" s="17">
        <v>0.77080353000000001</v>
      </c>
      <c r="H428" s="17">
        <v>0.22919647000000001</v>
      </c>
      <c r="I428" s="17">
        <v>0.97607059399999996</v>
      </c>
      <c r="J428" s="17">
        <v>2.3699999999999999E-2</v>
      </c>
      <c r="K428" s="17">
        <v>2.2100000000000001E-4</v>
      </c>
    </row>
    <row r="429" spans="1:11" x14ac:dyDescent="0.45">
      <c r="A429" s="10" t="s">
        <v>11</v>
      </c>
      <c r="B429" s="20">
        <v>0.94399999999999995</v>
      </c>
      <c r="C429" s="19">
        <v>222531</v>
      </c>
      <c r="D429" s="19">
        <v>30104.506450000001</v>
      </c>
      <c r="E429" s="23">
        <v>0.60638378699999995</v>
      </c>
      <c r="F429" s="23">
        <v>0.30489107599999998</v>
      </c>
      <c r="G429" s="17">
        <v>0.77084540999999995</v>
      </c>
      <c r="H429" s="17">
        <v>0.22915458999999999</v>
      </c>
      <c r="I429" s="17">
        <v>0.97613387100000004</v>
      </c>
      <c r="J429" s="17">
        <v>2.3599999999999999E-2</v>
      </c>
      <c r="K429" s="17">
        <v>2.2100000000000001E-4</v>
      </c>
    </row>
    <row r="430" spans="1:11" x14ac:dyDescent="0.45">
      <c r="A430" s="10" t="s">
        <v>11</v>
      </c>
      <c r="B430" s="20">
        <v>0.94499999999999995</v>
      </c>
      <c r="C430" s="19">
        <v>222762</v>
      </c>
      <c r="D430" s="19">
        <v>30245.643199999999</v>
      </c>
      <c r="E430" s="23">
        <v>0.61442010800000002</v>
      </c>
      <c r="F430" s="23">
        <v>0.30655305900000002</v>
      </c>
      <c r="G430" s="17">
        <v>0.77091694300000002</v>
      </c>
      <c r="H430" s="17">
        <v>0.22908305700000001</v>
      </c>
      <c r="I430" s="17">
        <v>0.97615912999999999</v>
      </c>
      <c r="J430" s="17">
        <v>2.3599999999999999E-2</v>
      </c>
      <c r="K430" s="17">
        <v>2.2000000000000001E-4</v>
      </c>
    </row>
    <row r="431" spans="1:11" x14ac:dyDescent="0.45">
      <c r="A431" s="10" t="s">
        <v>11</v>
      </c>
      <c r="B431" s="20">
        <v>0.94599999999999995</v>
      </c>
      <c r="C431" s="19">
        <v>222997</v>
      </c>
      <c r="D431" s="19">
        <v>30390.87327</v>
      </c>
      <c r="E431" s="23">
        <v>0.62218969199999996</v>
      </c>
      <c r="F431" s="23">
        <v>0.30822980100000003</v>
      </c>
      <c r="G431" s="17">
        <v>0.771023825</v>
      </c>
      <c r="H431" s="17">
        <v>0.228976175</v>
      </c>
      <c r="I431" s="17">
        <v>0.97620311699999995</v>
      </c>
      <c r="J431" s="17">
        <v>2.3599999999999999E-2</v>
      </c>
      <c r="K431" s="17">
        <v>2.1900000000000001E-4</v>
      </c>
    </row>
    <row r="432" spans="1:11" x14ac:dyDescent="0.45">
      <c r="A432" s="10" t="s">
        <v>11</v>
      </c>
      <c r="B432" s="20">
        <v>0.94699999999999995</v>
      </c>
      <c r="C432" s="19">
        <v>223236</v>
      </c>
      <c r="D432" s="19">
        <v>30540.544839999999</v>
      </c>
      <c r="E432" s="23">
        <v>0.629813026</v>
      </c>
      <c r="F432" s="23">
        <v>0.30993442900000001</v>
      </c>
      <c r="G432" s="17">
        <v>0.77114354299999999</v>
      </c>
      <c r="H432" s="17">
        <v>0.22885645700000001</v>
      </c>
      <c r="I432" s="17">
        <v>0.97629729099999996</v>
      </c>
      <c r="J432" s="17">
        <v>2.35E-2</v>
      </c>
      <c r="K432" s="17">
        <v>2.1800000000000001E-4</v>
      </c>
    </row>
    <row r="433" spans="1:11" x14ac:dyDescent="0.45">
      <c r="A433" s="10" t="s">
        <v>11</v>
      </c>
      <c r="B433" s="20">
        <v>0.94799999999999995</v>
      </c>
      <c r="C433" s="19">
        <v>223470</v>
      </c>
      <c r="D433" s="19">
        <v>30688.85425</v>
      </c>
      <c r="E433" s="23">
        <v>0.63620267900000005</v>
      </c>
      <c r="F433" s="23">
        <v>0.31167513400000002</v>
      </c>
      <c r="G433" s="17">
        <v>0.77128473600000003</v>
      </c>
      <c r="H433" s="17">
        <v>0.228715264</v>
      </c>
      <c r="I433" s="17">
        <v>0.976381901</v>
      </c>
      <c r="J433" s="17">
        <v>2.3400000000000001E-2</v>
      </c>
      <c r="K433" s="17">
        <v>2.1800000000000001E-4</v>
      </c>
    </row>
    <row r="434" spans="1:11" x14ac:dyDescent="0.45">
      <c r="A434" s="10" t="s">
        <v>11</v>
      </c>
      <c r="B434" s="20">
        <v>0.94899999999999995</v>
      </c>
      <c r="C434" s="19">
        <v>223705</v>
      </c>
      <c r="D434" s="19">
        <v>30838.874830000001</v>
      </c>
      <c r="E434" s="23">
        <v>0.64260593200000005</v>
      </c>
      <c r="F434" s="23">
        <v>0.31340718699999998</v>
      </c>
      <c r="G434" s="17">
        <v>0.77135066299999999</v>
      </c>
      <c r="H434" s="17">
        <v>0.22864933700000001</v>
      </c>
      <c r="I434" s="17">
        <v>0.97642199200000002</v>
      </c>
      <c r="J434" s="17">
        <v>2.3400000000000001E-2</v>
      </c>
      <c r="K434" s="17">
        <v>2.1699999999999999E-4</v>
      </c>
    </row>
    <row r="435" spans="1:11" x14ac:dyDescent="0.45">
      <c r="A435" s="10" t="s">
        <v>11</v>
      </c>
      <c r="B435" s="20">
        <v>0.95</v>
      </c>
      <c r="C435" s="19">
        <v>223932</v>
      </c>
      <c r="D435" s="19">
        <v>30985.544450000001</v>
      </c>
      <c r="E435" s="23">
        <v>0.64909017599999996</v>
      </c>
      <c r="F435" s="23">
        <v>0.31517959299999998</v>
      </c>
      <c r="G435" s="17">
        <v>0.77147526899999996</v>
      </c>
      <c r="H435" s="17">
        <v>0.22852473100000001</v>
      </c>
      <c r="I435" s="17">
        <v>0.97648348600000001</v>
      </c>
      <c r="J435" s="17">
        <v>2.3300000000000001E-2</v>
      </c>
      <c r="K435" s="17">
        <v>2.1699999999999999E-4</v>
      </c>
    </row>
    <row r="436" spans="1:11" x14ac:dyDescent="0.45">
      <c r="A436" s="10" t="s">
        <v>11</v>
      </c>
      <c r="B436" s="20">
        <v>0.95099999999999996</v>
      </c>
      <c r="C436" s="19">
        <v>224177</v>
      </c>
      <c r="D436" s="19">
        <v>31145.59736</v>
      </c>
      <c r="E436" s="23">
        <v>0.65698718199999995</v>
      </c>
      <c r="F436" s="23">
        <v>0.31696279799999999</v>
      </c>
      <c r="G436" s="17">
        <v>0.771510904</v>
      </c>
      <c r="H436" s="17">
        <v>0.228489096</v>
      </c>
      <c r="I436" s="17">
        <v>0.97651464600000004</v>
      </c>
      <c r="J436" s="17">
        <v>2.3300000000000001E-2</v>
      </c>
      <c r="K436" s="17">
        <v>2.1599999999999999E-4</v>
      </c>
    </row>
    <row r="437" spans="1:11" x14ac:dyDescent="0.45">
      <c r="A437" s="10" t="s">
        <v>11</v>
      </c>
      <c r="B437" s="20">
        <v>0.95199999999999996</v>
      </c>
      <c r="C437" s="19">
        <v>224407</v>
      </c>
      <c r="D437" s="19">
        <v>31297.840929999998</v>
      </c>
      <c r="E437" s="23">
        <v>0.667740212</v>
      </c>
      <c r="F437" s="23">
        <v>0.31886624600000002</v>
      </c>
      <c r="G437" s="17">
        <v>0.77157575300000003</v>
      </c>
      <c r="H437" s="17">
        <v>0.228424247</v>
      </c>
      <c r="I437" s="17">
        <v>0.97657851500000004</v>
      </c>
      <c r="J437" s="17">
        <v>2.3199999999999998E-2</v>
      </c>
      <c r="K437" s="17">
        <v>2.1499999999999999E-4</v>
      </c>
    </row>
    <row r="438" spans="1:11" x14ac:dyDescent="0.45">
      <c r="A438" s="10" t="s">
        <v>11</v>
      </c>
      <c r="B438" s="20">
        <v>0.95299999999999996</v>
      </c>
      <c r="C438" s="19">
        <v>224645</v>
      </c>
      <c r="D438" s="19">
        <v>31457.766039999999</v>
      </c>
      <c r="E438" s="23">
        <v>0.67671905300000001</v>
      </c>
      <c r="F438" s="23">
        <v>0.32070325199999999</v>
      </c>
      <c r="G438" s="17">
        <v>0.77168421300000001</v>
      </c>
      <c r="H438" s="17">
        <v>0.22831578699999999</v>
      </c>
      <c r="I438" s="17">
        <v>0.97663060800000001</v>
      </c>
      <c r="J438" s="17">
        <v>2.3199999999999998E-2</v>
      </c>
      <c r="K438" s="17">
        <v>2.1499999999999999E-4</v>
      </c>
    </row>
    <row r="439" spans="1:11" x14ac:dyDescent="0.45">
      <c r="A439" s="10" t="s">
        <v>11</v>
      </c>
      <c r="B439" s="20">
        <v>0.95399999999999996</v>
      </c>
      <c r="C439" s="19">
        <v>224886</v>
      </c>
      <c r="D439" s="19">
        <v>31621.844939999999</v>
      </c>
      <c r="E439" s="23">
        <v>0.68556747100000004</v>
      </c>
      <c r="F439" s="23">
        <v>0.32260642099999998</v>
      </c>
      <c r="G439" s="17">
        <v>0.77169765999999995</v>
      </c>
      <c r="H439" s="17">
        <v>0.22830233999999999</v>
      </c>
      <c r="I439" s="17">
        <v>0.97665285099999999</v>
      </c>
      <c r="J439" s="17">
        <v>2.3099999999999999E-2</v>
      </c>
      <c r="K439" s="17">
        <v>2.14E-4</v>
      </c>
    </row>
    <row r="440" spans="1:11" x14ac:dyDescent="0.45">
      <c r="A440" s="10" t="s">
        <v>11</v>
      </c>
      <c r="B440" s="20">
        <v>0.95499999999999996</v>
      </c>
      <c r="C440" s="19">
        <v>225119</v>
      </c>
      <c r="D440" s="19">
        <v>31782.261640000001</v>
      </c>
      <c r="E440" s="23">
        <v>0.69244050700000004</v>
      </c>
      <c r="F440" s="23">
        <v>0.32457752400000001</v>
      </c>
      <c r="G440" s="17">
        <v>0.77185399700000001</v>
      </c>
      <c r="H440" s="17">
        <v>0.22814600299999999</v>
      </c>
      <c r="I440" s="17">
        <v>0.97672453000000004</v>
      </c>
      <c r="J440" s="17">
        <v>2.3099999999999999E-2</v>
      </c>
      <c r="K440" s="17">
        <v>2.13E-4</v>
      </c>
    </row>
    <row r="441" spans="1:11" x14ac:dyDescent="0.45">
      <c r="A441" s="10" t="s">
        <v>11</v>
      </c>
      <c r="B441" s="20">
        <v>0.95599999999999996</v>
      </c>
      <c r="C441" s="19">
        <v>225344</v>
      </c>
      <c r="D441" s="19">
        <v>31938.875489999999</v>
      </c>
      <c r="E441" s="23">
        <v>0.70004440400000001</v>
      </c>
      <c r="F441" s="23">
        <v>0.32651924100000002</v>
      </c>
      <c r="G441" s="17">
        <v>0.77192647700000006</v>
      </c>
      <c r="H441" s="17">
        <v>0.228073523</v>
      </c>
      <c r="I441" s="17">
        <v>0.976776851</v>
      </c>
      <c r="J441" s="17">
        <v>2.3E-2</v>
      </c>
      <c r="K441" s="17">
        <v>2.13E-4</v>
      </c>
    </row>
    <row r="442" spans="1:11" x14ac:dyDescent="0.45">
      <c r="A442" s="10" t="s">
        <v>11</v>
      </c>
      <c r="B442" s="20">
        <v>0.95699999999999996</v>
      </c>
      <c r="C442" s="19">
        <v>225585</v>
      </c>
      <c r="D442" s="19">
        <v>32109.051810000001</v>
      </c>
      <c r="E442" s="23">
        <v>0.71120114599999995</v>
      </c>
      <c r="F442" s="23">
        <v>0.32840442199999997</v>
      </c>
      <c r="G442" s="17">
        <v>0.77197952000000003</v>
      </c>
      <c r="H442" s="17">
        <v>0.22802048</v>
      </c>
      <c r="I442" s="17">
        <v>0.97680763400000004</v>
      </c>
      <c r="J442" s="17">
        <v>2.3E-2</v>
      </c>
      <c r="K442" s="17">
        <v>2.12E-4</v>
      </c>
    </row>
    <row r="443" spans="1:11" x14ac:dyDescent="0.45">
      <c r="A443" s="10" t="s">
        <v>11</v>
      </c>
      <c r="B443" s="20">
        <v>0.95799999999999996</v>
      </c>
      <c r="C443" s="19">
        <v>225828</v>
      </c>
      <c r="D443" s="19">
        <v>32283.41473</v>
      </c>
      <c r="E443" s="23">
        <v>0.725840139</v>
      </c>
      <c r="F443" s="23">
        <v>0.33047141699999999</v>
      </c>
      <c r="G443" s="17">
        <v>0.77200789999999997</v>
      </c>
      <c r="H443" s="17">
        <v>0.2279921</v>
      </c>
      <c r="I443" s="17">
        <v>0.976858581</v>
      </c>
      <c r="J443" s="17">
        <v>2.29E-2</v>
      </c>
      <c r="K443" s="17">
        <v>2.1100000000000001E-4</v>
      </c>
    </row>
    <row r="444" spans="1:11" x14ac:dyDescent="0.45">
      <c r="A444" s="10" t="s">
        <v>11</v>
      </c>
      <c r="B444" s="20">
        <v>0.95899999999999996</v>
      </c>
      <c r="C444" s="19">
        <v>226054</v>
      </c>
      <c r="D444" s="19">
        <v>32448.544409999999</v>
      </c>
      <c r="E444" s="23">
        <v>0.73428332500000004</v>
      </c>
      <c r="F444" s="23">
        <v>0.33255603299999997</v>
      </c>
      <c r="G444" s="17">
        <v>0.77212082100000001</v>
      </c>
      <c r="H444" s="17">
        <v>0.22787917899999999</v>
      </c>
      <c r="I444" s="17">
        <v>0.97690688000000003</v>
      </c>
      <c r="J444" s="17">
        <v>2.29E-2</v>
      </c>
      <c r="K444" s="17">
        <v>2.1100000000000001E-4</v>
      </c>
    </row>
    <row r="445" spans="1:11" x14ac:dyDescent="0.45">
      <c r="A445" s="10" t="s">
        <v>11</v>
      </c>
      <c r="B445" s="20">
        <v>0.96</v>
      </c>
      <c r="C445" s="19">
        <v>226297</v>
      </c>
      <c r="D445" s="19">
        <v>32628.128680000002</v>
      </c>
      <c r="E445" s="23">
        <v>0.74247951999999995</v>
      </c>
      <c r="F445" s="23">
        <v>0.33458142699999999</v>
      </c>
      <c r="G445" s="17">
        <v>0.77224178799999998</v>
      </c>
      <c r="H445" s="17">
        <v>0.22775821199999999</v>
      </c>
      <c r="I445" s="17">
        <v>0.97699323100000002</v>
      </c>
      <c r="J445" s="17">
        <v>2.2800000000000001E-2</v>
      </c>
      <c r="K445" s="17">
        <v>2.1000000000000001E-4</v>
      </c>
    </row>
    <row r="446" spans="1:11" x14ac:dyDescent="0.45">
      <c r="A446" s="10" t="s">
        <v>11</v>
      </c>
      <c r="B446" s="20">
        <v>0.96099999999999997</v>
      </c>
      <c r="C446" s="19">
        <v>226510</v>
      </c>
      <c r="D446" s="19">
        <v>32787.465499999998</v>
      </c>
      <c r="E446" s="23">
        <v>0.75286244999999996</v>
      </c>
      <c r="F446" s="23">
        <v>0.336730366</v>
      </c>
      <c r="G446" s="17">
        <v>0.77235442099999996</v>
      </c>
      <c r="H446" s="17">
        <v>0.22764557899999999</v>
      </c>
      <c r="I446" s="17">
        <v>0.97704714100000001</v>
      </c>
      <c r="J446" s="17">
        <v>2.2700000000000001E-2</v>
      </c>
      <c r="K446" s="17">
        <v>2.0900000000000001E-4</v>
      </c>
    </row>
    <row r="447" spans="1:11" x14ac:dyDescent="0.45">
      <c r="A447" s="10" t="s">
        <v>11</v>
      </c>
      <c r="B447" s="20">
        <v>0.96199999999999997</v>
      </c>
      <c r="C447" s="19">
        <v>226764</v>
      </c>
      <c r="D447" s="19">
        <v>32979.880960000002</v>
      </c>
      <c r="E447" s="23">
        <v>0.76391408199999999</v>
      </c>
      <c r="F447" s="23">
        <v>0.33878646800000001</v>
      </c>
      <c r="G447" s="17">
        <v>0.77240214500000004</v>
      </c>
      <c r="H447" s="17">
        <v>0.22759785499999999</v>
      </c>
      <c r="I447" s="17">
        <v>0.97709661699999995</v>
      </c>
      <c r="J447" s="17">
        <v>2.2694522000000002E-2</v>
      </c>
      <c r="K447" s="17">
        <v>2.0900000000000001E-4</v>
      </c>
    </row>
    <row r="448" spans="1:11" x14ac:dyDescent="0.45">
      <c r="A448" s="10" t="s">
        <v>11</v>
      </c>
      <c r="B448" s="20">
        <v>0.96299999999999997</v>
      </c>
      <c r="C448" s="19">
        <v>227005</v>
      </c>
      <c r="D448" s="19">
        <v>33165.335299999999</v>
      </c>
      <c r="E448" s="23">
        <v>0.77616740299999998</v>
      </c>
      <c r="F448" s="23">
        <v>0.34101848800000001</v>
      </c>
      <c r="G448" s="17">
        <v>0.77247197199999995</v>
      </c>
      <c r="H448" s="17">
        <v>0.22752802799999999</v>
      </c>
      <c r="I448" s="17">
        <v>0.97711713300000003</v>
      </c>
      <c r="J448" s="17">
        <v>2.2700000000000001E-2</v>
      </c>
      <c r="K448" s="17">
        <v>2.0799999999999999E-4</v>
      </c>
    </row>
    <row r="449" spans="1:11" x14ac:dyDescent="0.45">
      <c r="A449" s="10" t="s">
        <v>11</v>
      </c>
      <c r="B449" s="20">
        <v>0.96399999999999997</v>
      </c>
      <c r="C449" s="19">
        <v>227241</v>
      </c>
      <c r="D449" s="19">
        <v>33350.431559999997</v>
      </c>
      <c r="E449" s="23">
        <v>0.79153817699999995</v>
      </c>
      <c r="F449" s="23">
        <v>0.34347234799999998</v>
      </c>
      <c r="G449" s="17">
        <v>0.77252784500000005</v>
      </c>
      <c r="H449" s="17">
        <v>0.22747215500000001</v>
      </c>
      <c r="I449" s="17">
        <v>0.97716299699999998</v>
      </c>
      <c r="J449" s="17">
        <v>2.2599999999999999E-2</v>
      </c>
      <c r="K449" s="17">
        <v>2.0799999999999999E-4</v>
      </c>
    </row>
    <row r="450" spans="1:11" x14ac:dyDescent="0.45">
      <c r="A450" s="10" t="s">
        <v>11</v>
      </c>
      <c r="B450" s="20">
        <v>0.96499999999999997</v>
      </c>
      <c r="C450" s="19">
        <v>227474</v>
      </c>
      <c r="D450" s="19">
        <v>33536.141880000003</v>
      </c>
      <c r="E450" s="23">
        <v>0.80355833700000001</v>
      </c>
      <c r="F450" s="23">
        <v>0.34577486899999998</v>
      </c>
      <c r="G450" s="17">
        <v>0.77257180999999997</v>
      </c>
      <c r="H450" s="17">
        <v>0.22742819</v>
      </c>
      <c r="I450" s="17">
        <v>0.97723531500000005</v>
      </c>
      <c r="J450" s="17">
        <v>2.2599999999999999E-2</v>
      </c>
      <c r="K450" s="17">
        <v>2.0699999999999999E-4</v>
      </c>
    </row>
    <row r="451" spans="1:11" x14ac:dyDescent="0.45">
      <c r="A451" s="10" t="s">
        <v>11</v>
      </c>
      <c r="B451" s="20">
        <v>0.96599999999999997</v>
      </c>
      <c r="C451" s="19">
        <v>227711</v>
      </c>
      <c r="D451" s="19">
        <v>33728.240109999999</v>
      </c>
      <c r="E451" s="23">
        <v>0.81820382599999997</v>
      </c>
      <c r="F451" s="23">
        <v>0.348077735</v>
      </c>
      <c r="G451" s="17">
        <v>0.77267677000000001</v>
      </c>
      <c r="H451" s="17">
        <v>0.22732322999999999</v>
      </c>
      <c r="I451" s="17">
        <v>0.97726656300000003</v>
      </c>
      <c r="J451" s="17">
        <v>2.2499999999999999E-2</v>
      </c>
      <c r="K451" s="17">
        <v>2.0699999999999999E-4</v>
      </c>
    </row>
    <row r="452" spans="1:11" x14ac:dyDescent="0.45">
      <c r="A452" s="10" t="s">
        <v>11</v>
      </c>
      <c r="B452" s="20">
        <v>0.96699999999999997</v>
      </c>
      <c r="C452" s="19">
        <v>227947</v>
      </c>
      <c r="D452" s="19">
        <v>33923.318420000003</v>
      </c>
      <c r="E452" s="23">
        <v>0.834451316</v>
      </c>
      <c r="F452" s="23">
        <v>0.35052839800000002</v>
      </c>
      <c r="G452" s="17">
        <v>0.77283754599999999</v>
      </c>
      <c r="H452" s="17">
        <v>0.22716245400000001</v>
      </c>
      <c r="I452" s="17">
        <v>0.97733448899999997</v>
      </c>
      <c r="J452" s="17">
        <v>2.2499999999999999E-2</v>
      </c>
      <c r="K452" s="17">
        <v>2.0599999999999999E-4</v>
      </c>
    </row>
    <row r="453" spans="1:11" x14ac:dyDescent="0.45">
      <c r="A453" s="10" t="s">
        <v>11</v>
      </c>
      <c r="B453" s="20">
        <v>0.96799999999999997</v>
      </c>
      <c r="C453" s="19">
        <v>228182</v>
      </c>
      <c r="D453" s="19">
        <v>34121.937460000001</v>
      </c>
      <c r="E453" s="23">
        <v>0.85575668100000002</v>
      </c>
      <c r="F453" s="23">
        <v>0.352980558</v>
      </c>
      <c r="G453" s="17">
        <v>0.77291810900000002</v>
      </c>
      <c r="H453" s="17">
        <v>0.22708189100000001</v>
      </c>
      <c r="I453" s="17">
        <v>0.97737448599999999</v>
      </c>
      <c r="J453" s="17">
        <v>2.24E-2</v>
      </c>
      <c r="K453" s="17">
        <v>2.05E-4</v>
      </c>
    </row>
    <row r="454" spans="1:11" x14ac:dyDescent="0.45">
      <c r="A454" s="10" t="s">
        <v>11</v>
      </c>
      <c r="B454" s="20">
        <v>0.96899999999999997</v>
      </c>
      <c r="C454" s="19">
        <v>228404</v>
      </c>
      <c r="D454" s="19">
        <v>34313.819580000003</v>
      </c>
      <c r="E454" s="23">
        <v>0.87270827200000001</v>
      </c>
      <c r="F454" s="23">
        <v>0.35546894600000001</v>
      </c>
      <c r="G454" s="17">
        <v>0.77306001599999996</v>
      </c>
      <c r="H454" s="17">
        <v>0.22693998400000001</v>
      </c>
      <c r="I454" s="17">
        <v>0.97742997799999998</v>
      </c>
      <c r="J454" s="17">
        <v>2.24E-2</v>
      </c>
      <c r="K454" s="17">
        <v>2.05E-4</v>
      </c>
    </row>
    <row r="455" spans="1:11" x14ac:dyDescent="0.45">
      <c r="A455" s="10" t="s">
        <v>11</v>
      </c>
      <c r="B455" s="20">
        <v>0.97</v>
      </c>
      <c r="C455" s="19">
        <v>228653</v>
      </c>
      <c r="D455" s="19">
        <v>34533.405559999999</v>
      </c>
      <c r="E455" s="23">
        <v>0.89402269999999995</v>
      </c>
      <c r="F455" s="23">
        <v>0.35798310999999999</v>
      </c>
      <c r="G455" s="17">
        <v>0.77311909300000003</v>
      </c>
      <c r="H455" s="17">
        <v>0.22688090699999999</v>
      </c>
      <c r="I455" s="17">
        <v>0.97748766300000001</v>
      </c>
      <c r="J455" s="17">
        <v>2.23E-2</v>
      </c>
      <c r="K455" s="17">
        <v>2.04E-4</v>
      </c>
    </row>
    <row r="456" spans="1:11" x14ac:dyDescent="0.45">
      <c r="A456" s="10" t="s">
        <v>11</v>
      </c>
      <c r="B456" s="20">
        <v>0.97099999999999997</v>
      </c>
      <c r="C456" s="19">
        <v>228889</v>
      </c>
      <c r="D456" s="19">
        <v>34746.518179999999</v>
      </c>
      <c r="E456" s="23">
        <v>0.91226522499999996</v>
      </c>
      <c r="F456" s="23">
        <v>0.36077482599999999</v>
      </c>
      <c r="G456" s="17">
        <v>0.77318263399999998</v>
      </c>
      <c r="H456" s="17">
        <v>0.22681736599999999</v>
      </c>
      <c r="I456" s="17">
        <v>0.97755223300000005</v>
      </c>
      <c r="J456" s="17">
        <v>2.2200000000000001E-2</v>
      </c>
      <c r="K456" s="17">
        <v>2.03E-4</v>
      </c>
    </row>
    <row r="457" spans="1:11" x14ac:dyDescent="0.45">
      <c r="A457" s="10" t="s">
        <v>11</v>
      </c>
      <c r="B457" s="20">
        <v>0.97199999999999998</v>
      </c>
      <c r="C457" s="19">
        <v>229121</v>
      </c>
      <c r="D457" s="19">
        <v>34960.995940000001</v>
      </c>
      <c r="E457" s="23">
        <v>0.93632162900000004</v>
      </c>
      <c r="F457" s="23">
        <v>0.36343263599999998</v>
      </c>
      <c r="G457" s="17">
        <v>0.77330318899999995</v>
      </c>
      <c r="H457" s="17">
        <v>0.226696811</v>
      </c>
      <c r="I457" s="17">
        <v>0.97761026100000004</v>
      </c>
      <c r="J457" s="17">
        <v>2.2200000000000001E-2</v>
      </c>
      <c r="K457" s="17">
        <v>2.03E-4</v>
      </c>
    </row>
    <row r="458" spans="1:11" x14ac:dyDescent="0.45">
      <c r="A458" s="10" t="s">
        <v>11</v>
      </c>
      <c r="B458" s="20">
        <v>0.97299999999999998</v>
      </c>
      <c r="C458" s="19">
        <v>229360</v>
      </c>
      <c r="D458" s="19">
        <v>35187.610130000001</v>
      </c>
      <c r="E458" s="23">
        <v>0.95811311600000004</v>
      </c>
      <c r="F458" s="23">
        <v>0.36631947999999998</v>
      </c>
      <c r="G458" s="17">
        <v>0.77336065600000004</v>
      </c>
      <c r="H458" s="17">
        <v>0.22663934399999999</v>
      </c>
      <c r="I458" s="17">
        <v>0.97767935800000005</v>
      </c>
      <c r="J458" s="17">
        <v>2.2100000000000002E-2</v>
      </c>
      <c r="K458" s="17">
        <v>2.02E-4</v>
      </c>
    </row>
    <row r="459" spans="1:11" x14ac:dyDescent="0.45">
      <c r="A459" s="10" t="s">
        <v>11</v>
      </c>
      <c r="B459" s="20">
        <v>0.97399999999999998</v>
      </c>
      <c r="C459" s="19">
        <v>229595</v>
      </c>
      <c r="D459" s="19">
        <v>35415.188329999997</v>
      </c>
      <c r="E459" s="23">
        <v>0.97764959699999998</v>
      </c>
      <c r="F459" s="23">
        <v>0.36928396899999999</v>
      </c>
      <c r="G459" s="17">
        <v>0.77347503200000001</v>
      </c>
      <c r="H459" s="17">
        <v>0.22652496799999999</v>
      </c>
      <c r="I459" s="17">
        <v>0.97774507799999999</v>
      </c>
      <c r="J459" s="17">
        <v>2.2100000000000002E-2</v>
      </c>
      <c r="K459" s="17">
        <v>2.0100000000000001E-4</v>
      </c>
    </row>
    <row r="460" spans="1:11" x14ac:dyDescent="0.45">
      <c r="A460" s="10" t="s">
        <v>11</v>
      </c>
      <c r="B460" s="20">
        <v>0.97499999999999998</v>
      </c>
      <c r="C460" s="19">
        <v>229830</v>
      </c>
      <c r="D460" s="19">
        <v>35647.479059999998</v>
      </c>
      <c r="E460" s="23">
        <v>1.0007551189999999</v>
      </c>
      <c r="F460" s="23">
        <v>0.372268455</v>
      </c>
      <c r="G460" s="17">
        <v>0.773502154</v>
      </c>
      <c r="H460" s="17">
        <v>0.226497846</v>
      </c>
      <c r="I460" s="17">
        <v>0.97782301199999999</v>
      </c>
      <c r="J460" s="17">
        <v>2.1999999999999999E-2</v>
      </c>
      <c r="K460" s="17">
        <v>2.0100000000000001E-4</v>
      </c>
    </row>
    <row r="461" spans="1:11" x14ac:dyDescent="0.45">
      <c r="A461" s="10" t="s">
        <v>11</v>
      </c>
      <c r="B461" s="20">
        <v>0.97599999999999998</v>
      </c>
      <c r="C461" s="19">
        <v>230065</v>
      </c>
      <c r="D461" s="19">
        <v>35885.818460000002</v>
      </c>
      <c r="E461" s="23">
        <v>1.030221491</v>
      </c>
      <c r="F461" s="23">
        <v>0.37526778999999999</v>
      </c>
      <c r="G461" s="17">
        <v>0.77360311199999998</v>
      </c>
      <c r="H461" s="17">
        <v>0.22639688799999999</v>
      </c>
      <c r="I461" s="17">
        <v>0.977880635</v>
      </c>
      <c r="J461" s="17">
        <v>2.1899999999999999E-2</v>
      </c>
      <c r="K461" s="17">
        <v>2.0000000000000001E-4</v>
      </c>
    </row>
    <row r="462" spans="1:11" x14ac:dyDescent="0.45">
      <c r="A462" s="10" t="s">
        <v>11</v>
      </c>
      <c r="B462" s="20">
        <v>0.97699999999999998</v>
      </c>
      <c r="C462" s="19">
        <v>230302</v>
      </c>
      <c r="D462" s="19">
        <v>36134.852209999997</v>
      </c>
      <c r="E462" s="23">
        <v>1.0741194540000001</v>
      </c>
      <c r="F462" s="23">
        <v>0.378487189</v>
      </c>
      <c r="G462" s="17">
        <v>0.77374490900000004</v>
      </c>
      <c r="H462" s="17">
        <v>0.22625509099999999</v>
      </c>
      <c r="I462" s="17">
        <v>0.97791610399999995</v>
      </c>
      <c r="J462" s="17">
        <v>2.1899999999999999E-2</v>
      </c>
      <c r="K462" s="17">
        <v>1.9900000000000001E-4</v>
      </c>
    </row>
    <row r="463" spans="1:11" x14ac:dyDescent="0.45">
      <c r="A463" s="10" t="s">
        <v>11</v>
      </c>
      <c r="B463" s="20">
        <v>0.97799999999999998</v>
      </c>
      <c r="C463" s="19">
        <v>230536</v>
      </c>
      <c r="D463" s="19">
        <v>36389.849649999996</v>
      </c>
      <c r="E463" s="23">
        <v>1.1058511820000001</v>
      </c>
      <c r="F463" s="23">
        <v>0.381799</v>
      </c>
      <c r="G463" s="17">
        <v>0.77386178299999997</v>
      </c>
      <c r="H463" s="17">
        <v>0.226138217</v>
      </c>
      <c r="I463" s="17">
        <v>0.977960473</v>
      </c>
      <c r="J463" s="17">
        <v>2.18E-2</v>
      </c>
      <c r="K463" s="17">
        <v>1.9900000000000001E-4</v>
      </c>
    </row>
    <row r="464" spans="1:11" x14ac:dyDescent="0.45">
      <c r="A464" s="10" t="s">
        <v>11</v>
      </c>
      <c r="B464" s="20">
        <v>0.97899999999999998</v>
      </c>
      <c r="C464" s="19">
        <v>230771</v>
      </c>
      <c r="D464" s="19">
        <v>36653.054889999999</v>
      </c>
      <c r="E464" s="23">
        <v>1.13729152</v>
      </c>
      <c r="F464" s="23">
        <v>0.38514677600000002</v>
      </c>
      <c r="G464" s="17">
        <v>0.77398373300000001</v>
      </c>
      <c r="H464" s="17">
        <v>0.22601626699999999</v>
      </c>
      <c r="I464" s="17">
        <v>0.978016832</v>
      </c>
      <c r="J464" s="17">
        <v>2.18E-2</v>
      </c>
      <c r="K464" s="17">
        <v>1.9799999999999999E-4</v>
      </c>
    </row>
    <row r="465" spans="1:11" x14ac:dyDescent="0.45">
      <c r="A465" s="10" t="s">
        <v>11</v>
      </c>
      <c r="B465" s="20">
        <v>0.98</v>
      </c>
      <c r="C465" s="19">
        <v>231008</v>
      </c>
      <c r="D465" s="19">
        <v>36927.164019999997</v>
      </c>
      <c r="E465" s="23">
        <v>1.1726759879999999</v>
      </c>
      <c r="F465" s="23">
        <v>0.38884476000000001</v>
      </c>
      <c r="G465" s="17">
        <v>0.77405111500000001</v>
      </c>
      <c r="H465" s="17">
        <v>0.22594888499999999</v>
      </c>
      <c r="I465" s="17">
        <v>0.97808628399999997</v>
      </c>
      <c r="J465" s="17">
        <v>2.1700000000000001E-2</v>
      </c>
      <c r="K465" s="17">
        <v>1.9699999999999999E-4</v>
      </c>
    </row>
    <row r="466" spans="1:11" x14ac:dyDescent="0.45">
      <c r="A466" s="10" t="s">
        <v>11</v>
      </c>
      <c r="B466" s="20">
        <v>0.98099999999999998</v>
      </c>
      <c r="C466" s="19">
        <v>231244</v>
      </c>
      <c r="D466" s="19">
        <v>37208.079019999997</v>
      </c>
      <c r="E466" s="23">
        <v>1.210133771</v>
      </c>
      <c r="F466" s="23">
        <v>0.39255090999999998</v>
      </c>
      <c r="G466" s="17">
        <v>0.77413900499999999</v>
      </c>
      <c r="H466" s="17">
        <v>0.22586099500000001</v>
      </c>
      <c r="I466" s="17">
        <v>0.97813781600000005</v>
      </c>
      <c r="J466" s="17">
        <v>2.1700000000000001E-2</v>
      </c>
      <c r="K466" s="17">
        <v>1.9699999999999999E-4</v>
      </c>
    </row>
    <row r="467" spans="1:11" x14ac:dyDescent="0.45">
      <c r="A467" s="10" t="s">
        <v>11</v>
      </c>
      <c r="B467" s="20">
        <v>0.98199999999999998</v>
      </c>
      <c r="C467" s="19">
        <v>231472</v>
      </c>
      <c r="D467" s="19">
        <v>37489.01786</v>
      </c>
      <c r="E467" s="23">
        <v>1.2487116599999999</v>
      </c>
      <c r="F467" s="23">
        <v>0.39635409500000002</v>
      </c>
      <c r="G467" s="17">
        <v>0.77428371500000004</v>
      </c>
      <c r="H467" s="17">
        <v>0.22571628499999999</v>
      </c>
      <c r="I467" s="17">
        <v>0.97820057000000005</v>
      </c>
      <c r="J467" s="17">
        <v>2.1600000000000001E-2</v>
      </c>
      <c r="K467" s="17">
        <v>1.9599999999999999E-4</v>
      </c>
    </row>
    <row r="468" spans="1:11" x14ac:dyDescent="0.45">
      <c r="A468" s="10" t="s">
        <v>11</v>
      </c>
      <c r="B468" s="20">
        <v>0.98299999999999998</v>
      </c>
      <c r="C468" s="19">
        <v>231715</v>
      </c>
      <c r="D468" s="19">
        <v>37798.975409999999</v>
      </c>
      <c r="E468" s="23">
        <v>1.3024362540000001</v>
      </c>
      <c r="F468" s="23">
        <v>0.40032400099999998</v>
      </c>
      <c r="G468" s="17">
        <v>0.77438663900000004</v>
      </c>
      <c r="H468" s="17">
        <v>0.22561336100000001</v>
      </c>
      <c r="I468" s="17">
        <v>0.97828487099999994</v>
      </c>
      <c r="J468" s="17">
        <v>2.1499999999999998E-2</v>
      </c>
      <c r="K468" s="17">
        <v>1.95E-4</v>
      </c>
    </row>
    <row r="469" spans="1:11" x14ac:dyDescent="0.45">
      <c r="A469" s="10" t="s">
        <v>11</v>
      </c>
      <c r="B469" s="20">
        <v>0.98399999999999999</v>
      </c>
      <c r="C469" s="19">
        <v>231950</v>
      </c>
      <c r="D469" s="19">
        <v>38112.270409999997</v>
      </c>
      <c r="E469" s="23">
        <v>1.3670465249999999</v>
      </c>
      <c r="F469" s="23">
        <v>0.40460996199999999</v>
      </c>
      <c r="G469" s="17">
        <v>0.77446432399999998</v>
      </c>
      <c r="H469" s="17">
        <v>0.22553567599999999</v>
      </c>
      <c r="I469" s="17">
        <v>0.97835164900000005</v>
      </c>
      <c r="J469" s="17">
        <v>2.1499999999999998E-2</v>
      </c>
      <c r="K469" s="17">
        <v>1.95E-4</v>
      </c>
    </row>
    <row r="470" spans="1:11" x14ac:dyDescent="0.45">
      <c r="A470" s="10" t="s">
        <v>11</v>
      </c>
      <c r="B470" s="20">
        <v>0.98499999999999999</v>
      </c>
      <c r="C470" s="19">
        <v>232186</v>
      </c>
      <c r="D470" s="19">
        <v>38443.161480000002</v>
      </c>
      <c r="E470" s="23">
        <v>1.4378168659999999</v>
      </c>
      <c r="F470" s="23">
        <v>0.40897313400000002</v>
      </c>
      <c r="G470" s="17">
        <v>0.77454712999999997</v>
      </c>
      <c r="H470" s="17">
        <v>0.22545287</v>
      </c>
      <c r="I470" s="17">
        <v>0.97835904299999998</v>
      </c>
      <c r="J470" s="17">
        <v>2.1399999999999999E-2</v>
      </c>
      <c r="K470" s="17">
        <v>1.94E-4</v>
      </c>
    </row>
    <row r="471" spans="1:11" x14ac:dyDescent="0.45">
      <c r="A471" s="10" t="s">
        <v>11</v>
      </c>
      <c r="B471" s="20">
        <v>0.98599999999999999</v>
      </c>
      <c r="C471" s="19">
        <v>232420</v>
      </c>
      <c r="D471" s="19">
        <v>38788.467949999998</v>
      </c>
      <c r="E471" s="23">
        <v>1.5097135129999999</v>
      </c>
      <c r="F471" s="23">
        <v>0.41359925400000003</v>
      </c>
      <c r="G471" s="17">
        <v>0.77466655200000001</v>
      </c>
      <c r="H471" s="17">
        <v>0.22533344799999999</v>
      </c>
      <c r="I471" s="17">
        <v>0.97841247600000003</v>
      </c>
      <c r="J471" s="17">
        <v>2.1399999999999999E-2</v>
      </c>
      <c r="K471" s="17">
        <v>1.93E-4</v>
      </c>
    </row>
    <row r="472" spans="1:11" x14ac:dyDescent="0.45">
      <c r="A472" s="10" t="s">
        <v>11</v>
      </c>
      <c r="B472" s="20">
        <v>0.98699999999999999</v>
      </c>
      <c r="C472" s="19">
        <v>232654</v>
      </c>
      <c r="D472" s="19">
        <v>39147.687380000003</v>
      </c>
      <c r="E472" s="23">
        <v>1.5684317219999999</v>
      </c>
      <c r="F472" s="23">
        <v>0.41853917699999998</v>
      </c>
      <c r="G472" s="17">
        <v>0.77479862799999999</v>
      </c>
      <c r="H472" s="17">
        <v>0.22520137200000001</v>
      </c>
      <c r="I472" s="17">
        <v>0.97846673100000003</v>
      </c>
      <c r="J472" s="17">
        <v>2.1299999999999999E-2</v>
      </c>
      <c r="K472" s="17">
        <v>1.93E-4</v>
      </c>
    </row>
    <row r="473" spans="1:11" x14ac:dyDescent="0.45">
      <c r="A473" s="10" t="s">
        <v>11</v>
      </c>
      <c r="B473" s="20">
        <v>0.98799999999999999</v>
      </c>
      <c r="C473" s="19">
        <v>232892</v>
      </c>
      <c r="D473" s="19">
        <v>39529.528339999997</v>
      </c>
      <c r="E473" s="23">
        <v>1.6430475959999999</v>
      </c>
      <c r="F473" s="23">
        <v>0.42371121</v>
      </c>
      <c r="G473" s="17">
        <v>0.77487419099999999</v>
      </c>
      <c r="H473" s="17">
        <v>0.22512580900000001</v>
      </c>
      <c r="I473" s="17">
        <v>0.97851041599999999</v>
      </c>
      <c r="J473" s="17">
        <v>2.1299999999999999E-2</v>
      </c>
      <c r="K473" s="17">
        <v>1.92E-4</v>
      </c>
    </row>
    <row r="474" spans="1:11" x14ac:dyDescent="0.45">
      <c r="A474" s="10" t="s">
        <v>11</v>
      </c>
      <c r="B474" s="20">
        <v>0.98899999999999999</v>
      </c>
      <c r="C474" s="19">
        <v>233126</v>
      </c>
      <c r="D474" s="19">
        <v>39926.935709999998</v>
      </c>
      <c r="E474" s="23">
        <v>1.755875219</v>
      </c>
      <c r="F474" s="23">
        <v>0.42901281800000002</v>
      </c>
      <c r="G474" s="17">
        <v>0.77498434299999996</v>
      </c>
      <c r="H474" s="17">
        <v>0.22501565700000001</v>
      </c>
      <c r="I474" s="17">
        <v>0.978567615</v>
      </c>
      <c r="J474" s="17">
        <v>2.12E-2</v>
      </c>
      <c r="K474" s="17">
        <v>1.9100000000000001E-4</v>
      </c>
    </row>
    <row r="475" spans="1:11" x14ac:dyDescent="0.45">
      <c r="A475" s="10" t="s">
        <v>11</v>
      </c>
      <c r="B475" s="20">
        <v>0.99</v>
      </c>
      <c r="C475" s="19">
        <v>233363</v>
      </c>
      <c r="D475" s="19">
        <v>40354.885459999998</v>
      </c>
      <c r="E475" s="23">
        <v>1.85563894</v>
      </c>
      <c r="F475" s="23">
        <v>0.43502813200000001</v>
      </c>
      <c r="G475" s="17">
        <v>0.77513573300000005</v>
      </c>
      <c r="H475" s="17">
        <v>0.22486426700000001</v>
      </c>
      <c r="I475" s="17">
        <v>0.97861781800000003</v>
      </c>
      <c r="J475" s="17">
        <v>2.12E-2</v>
      </c>
      <c r="K475" s="17">
        <v>1.9000000000000001E-4</v>
      </c>
    </row>
    <row r="476" spans="1:11" x14ac:dyDescent="0.45">
      <c r="A476" s="10" t="s">
        <v>11</v>
      </c>
      <c r="B476" s="20">
        <v>0.99099999999999999</v>
      </c>
      <c r="C476" s="19">
        <v>233599</v>
      </c>
      <c r="D476" s="19">
        <v>40805.37788</v>
      </c>
      <c r="E476" s="23">
        <v>1.970473234</v>
      </c>
      <c r="F476" s="23">
        <v>0.44123514600000002</v>
      </c>
      <c r="G476" s="17">
        <v>0.77526444900000002</v>
      </c>
      <c r="H476" s="17">
        <v>0.22473555100000001</v>
      </c>
      <c r="I476" s="17">
        <v>0.97868857399999998</v>
      </c>
      <c r="J476" s="17">
        <v>2.1100000000000001E-2</v>
      </c>
      <c r="K476" s="17">
        <v>1.8900000000000001E-4</v>
      </c>
    </row>
    <row r="477" spans="1:11" x14ac:dyDescent="0.45">
      <c r="A477" s="10" t="s">
        <v>11</v>
      </c>
      <c r="B477" s="20">
        <v>0.99199999999999999</v>
      </c>
      <c r="C477" s="19">
        <v>233834</v>
      </c>
      <c r="D477" s="19">
        <v>41286.461580000003</v>
      </c>
      <c r="E477" s="23">
        <v>2.1332648949999999</v>
      </c>
      <c r="F477" s="23">
        <v>0.44794805199999999</v>
      </c>
      <c r="G477" s="17">
        <v>0.77536200899999996</v>
      </c>
      <c r="H477" s="17">
        <v>0.22463799100000001</v>
      </c>
      <c r="I477" s="17">
        <v>0.97874220199999995</v>
      </c>
      <c r="J477" s="17">
        <v>2.1100000000000001E-2</v>
      </c>
      <c r="K477" s="17">
        <v>1.8900000000000001E-4</v>
      </c>
    </row>
    <row r="478" spans="1:11" x14ac:dyDescent="0.45">
      <c r="A478" s="10" t="s">
        <v>11</v>
      </c>
      <c r="B478" s="20">
        <v>0.99299999999999999</v>
      </c>
      <c r="C478" s="19">
        <v>234068</v>
      </c>
      <c r="D478" s="19">
        <v>41809.988219999999</v>
      </c>
      <c r="E478" s="23">
        <v>2.316953034</v>
      </c>
      <c r="F478" s="23">
        <v>0.45509076799999998</v>
      </c>
      <c r="G478" s="17">
        <v>0.77548404699999995</v>
      </c>
      <c r="H478" s="17">
        <v>0.22451595299999999</v>
      </c>
      <c r="I478" s="17">
        <v>0.97879050599999995</v>
      </c>
      <c r="J478" s="17">
        <v>2.1000000000000001E-2</v>
      </c>
      <c r="K478" s="17">
        <v>1.8799999999999999E-4</v>
      </c>
    </row>
    <row r="479" spans="1:11" x14ac:dyDescent="0.45">
      <c r="A479" s="10" t="s">
        <v>11</v>
      </c>
      <c r="B479" s="20">
        <v>0.99399999999999999</v>
      </c>
      <c r="C479" s="19">
        <v>234300</v>
      </c>
      <c r="D479" s="19">
        <v>42373.274590000001</v>
      </c>
      <c r="E479" s="23">
        <v>2.5567403319999999</v>
      </c>
      <c r="F479" s="23">
        <v>0.46298908799999999</v>
      </c>
      <c r="G479" s="17">
        <v>0.77555697800000001</v>
      </c>
      <c r="H479" s="17">
        <v>0.22444302199999999</v>
      </c>
      <c r="I479" s="17">
        <v>0.97882072399999998</v>
      </c>
      <c r="J479" s="17">
        <v>2.1000000000000001E-2</v>
      </c>
      <c r="K479" s="17">
        <v>1.8699999999999999E-4</v>
      </c>
    </row>
    <row r="480" spans="1:11" x14ac:dyDescent="0.45">
      <c r="A480" s="10" t="s">
        <v>11</v>
      </c>
      <c r="B480" s="20">
        <v>0.995</v>
      </c>
      <c r="C480" s="19">
        <v>234541</v>
      </c>
      <c r="D480" s="19">
        <v>43024.608840000001</v>
      </c>
      <c r="E480" s="23">
        <v>2.8710096809999999</v>
      </c>
      <c r="F480" s="23">
        <v>0.47141167099999998</v>
      </c>
      <c r="G480" s="17">
        <v>0.77568527499999995</v>
      </c>
      <c r="H480" s="17">
        <v>0.22431472499999999</v>
      </c>
      <c r="I480" s="17">
        <v>0.97890363899999999</v>
      </c>
      <c r="J480" s="17">
        <v>2.0899999999999998E-2</v>
      </c>
      <c r="K480" s="17">
        <v>1.8599999999999999E-4</v>
      </c>
    </row>
    <row r="481" spans="1:11" x14ac:dyDescent="0.45">
      <c r="A481" s="10" t="s">
        <v>11</v>
      </c>
      <c r="B481" s="20">
        <v>0.996</v>
      </c>
      <c r="C481" s="19">
        <v>234775</v>
      </c>
      <c r="D481" s="19">
        <v>43743.429799999998</v>
      </c>
      <c r="E481" s="23">
        <v>3.3256732740000001</v>
      </c>
      <c r="F481" s="23">
        <v>0.481517362</v>
      </c>
      <c r="G481" s="17">
        <v>0.77581940199999999</v>
      </c>
      <c r="H481" s="17">
        <v>0.22418059800000001</v>
      </c>
      <c r="I481" s="17">
        <v>0.97894198399999999</v>
      </c>
      <c r="J481" s="17">
        <v>2.0899999999999998E-2</v>
      </c>
      <c r="K481" s="17">
        <v>1.85E-4</v>
      </c>
    </row>
    <row r="482" spans="1:11" x14ac:dyDescent="0.45">
      <c r="A482" s="10" t="s">
        <v>11</v>
      </c>
      <c r="B482" s="20">
        <v>0.997</v>
      </c>
      <c r="C482" s="19">
        <v>235012</v>
      </c>
      <c r="D482" s="19">
        <v>44589.411410000001</v>
      </c>
      <c r="E482" s="23">
        <v>3.923145275</v>
      </c>
      <c r="F482" s="23">
        <v>0.49264668099999998</v>
      </c>
      <c r="G482" s="17">
        <v>0.77599441700000005</v>
      </c>
      <c r="H482" s="17">
        <v>0.22400558300000001</v>
      </c>
      <c r="I482" s="17">
        <v>0.97904634800000001</v>
      </c>
      <c r="J482" s="17">
        <v>2.0799999999999999E-2</v>
      </c>
      <c r="K482" s="17">
        <v>1.84E-4</v>
      </c>
    </row>
    <row r="483" spans="1:11" x14ac:dyDescent="0.45">
      <c r="A483" s="10" t="s">
        <v>11</v>
      </c>
      <c r="B483" s="20">
        <v>0.998</v>
      </c>
      <c r="C483" s="19">
        <v>235247</v>
      </c>
      <c r="D483" s="19">
        <v>45649.858829999997</v>
      </c>
      <c r="E483" s="23">
        <v>5.4197671129999998</v>
      </c>
      <c r="F483" s="23">
        <v>0.50591989699999995</v>
      </c>
      <c r="G483" s="17">
        <v>0.77616717700000004</v>
      </c>
      <c r="H483" s="17">
        <v>0.22383282299999999</v>
      </c>
      <c r="I483" s="17">
        <v>0.97908894899999999</v>
      </c>
      <c r="J483" s="17">
        <v>2.07E-2</v>
      </c>
      <c r="K483" s="17">
        <v>1.83E-4</v>
      </c>
    </row>
    <row r="484" spans="1:11" x14ac:dyDescent="0.45">
      <c r="A484" s="10" t="s">
        <v>11</v>
      </c>
      <c r="B484" s="20">
        <v>0.999</v>
      </c>
      <c r="C484" s="19">
        <v>235482</v>
      </c>
      <c r="D484" s="19">
        <v>47623.752260000001</v>
      </c>
      <c r="E484" s="23">
        <v>25.535729669999998</v>
      </c>
      <c r="F484" s="23">
        <v>0.52286539200000004</v>
      </c>
      <c r="G484" s="17">
        <v>0.77637356599999996</v>
      </c>
      <c r="H484" s="17">
        <v>0.22362643400000001</v>
      </c>
      <c r="I484" s="17">
        <v>0.97919840999999996</v>
      </c>
      <c r="J484" s="17">
        <v>2.06E-2</v>
      </c>
      <c r="K484" s="17">
        <v>1.8200000000000001E-4</v>
      </c>
    </row>
    <row r="485" spans="1:11" x14ac:dyDescent="0.45">
      <c r="A485" s="10" t="s">
        <v>11</v>
      </c>
      <c r="B485" s="20">
        <v>1</v>
      </c>
      <c r="C485" s="19">
        <v>235483</v>
      </c>
      <c r="D485" s="19">
        <v>47658.183340000003</v>
      </c>
      <c r="E485" s="23">
        <v>34.431082009999997</v>
      </c>
      <c r="F485" s="23">
        <v>0.55584275100000002</v>
      </c>
      <c r="G485" s="17">
        <v>0.77637451499999999</v>
      </c>
      <c r="H485" s="17">
        <v>0.22362548500000001</v>
      </c>
      <c r="I485" s="17">
        <v>0.97919886700000003</v>
      </c>
      <c r="J485" s="17">
        <v>2.06E-2</v>
      </c>
      <c r="K485" s="17">
        <v>1.8200000000000001E-4</v>
      </c>
    </row>
    <row r="486" spans="1:11" x14ac:dyDescent="0.45">
      <c r="A486" s="10" t="s">
        <v>13</v>
      </c>
      <c r="B486" s="20">
        <v>0</v>
      </c>
      <c r="C486" s="19">
        <v>692</v>
      </c>
      <c r="D486" s="19">
        <v>0.743977314</v>
      </c>
      <c r="E486" s="23">
        <v>2.0699999999999998E-3</v>
      </c>
      <c r="F486" s="23">
        <v>1.5299999999999999E-3</v>
      </c>
      <c r="G486" s="17">
        <v>0.83092485500000002</v>
      </c>
      <c r="H486" s="17">
        <v>0.16907514500000001</v>
      </c>
      <c r="I486" s="17">
        <v>0.59484093500000002</v>
      </c>
      <c r="J486" s="17">
        <v>0.40515906499999998</v>
      </c>
      <c r="K486" s="17">
        <v>0</v>
      </c>
    </row>
    <row r="487" spans="1:11" x14ac:dyDescent="0.45">
      <c r="A487" s="10" t="s">
        <v>13</v>
      </c>
      <c r="B487" s="20">
        <v>0.01</v>
      </c>
      <c r="C487" s="19">
        <v>2100</v>
      </c>
      <c r="D487" s="19">
        <v>5.6248936340000002</v>
      </c>
      <c r="E487" s="23">
        <v>5.0499999999999998E-3</v>
      </c>
      <c r="F487" s="23">
        <v>4.1799999999999997E-3</v>
      </c>
      <c r="G487" s="17">
        <v>0.78619047600000003</v>
      </c>
      <c r="H487" s="17">
        <v>0.213809524</v>
      </c>
      <c r="I487" s="17">
        <v>0.50228024800000004</v>
      </c>
      <c r="J487" s="17">
        <v>0.49771975200000002</v>
      </c>
      <c r="K487" s="17">
        <v>0</v>
      </c>
    </row>
    <row r="488" spans="1:11" x14ac:dyDescent="0.45">
      <c r="A488" s="10" t="s">
        <v>13</v>
      </c>
      <c r="B488" s="20">
        <v>0.02</v>
      </c>
      <c r="C488" s="19">
        <v>3498</v>
      </c>
      <c r="D488" s="19">
        <v>14.55646956</v>
      </c>
      <c r="E488" s="23">
        <v>7.5900000000000004E-3</v>
      </c>
      <c r="F488" s="23">
        <v>6.6100000000000004E-3</v>
      </c>
      <c r="G488" s="17">
        <v>0.76558033199999997</v>
      </c>
      <c r="H488" s="17">
        <v>0.234419668</v>
      </c>
      <c r="I488" s="17">
        <v>0.56047090200000005</v>
      </c>
      <c r="J488" s="17">
        <v>0.43952909800000001</v>
      </c>
      <c r="K488" s="17">
        <v>0</v>
      </c>
    </row>
    <row r="489" spans="1:11" x14ac:dyDescent="0.45">
      <c r="A489" s="10" t="s">
        <v>13</v>
      </c>
      <c r="B489" s="20">
        <v>0.03</v>
      </c>
      <c r="C489" s="19">
        <v>4903</v>
      </c>
      <c r="D489" s="19">
        <v>27.29966984</v>
      </c>
      <c r="E489" s="23">
        <v>1.03E-2</v>
      </c>
      <c r="F489" s="23">
        <v>8.9499999999999996E-3</v>
      </c>
      <c r="G489" s="17">
        <v>0.76361411400000001</v>
      </c>
      <c r="H489" s="17">
        <v>0.23638588599999999</v>
      </c>
      <c r="I489" s="17">
        <v>0.52200303400000003</v>
      </c>
      <c r="J489" s="17">
        <v>0.47799696600000002</v>
      </c>
      <c r="K489" s="17">
        <v>0</v>
      </c>
    </row>
    <row r="490" spans="1:11" x14ac:dyDescent="0.45">
      <c r="A490" s="10" t="s">
        <v>13</v>
      </c>
      <c r="B490" s="20">
        <v>0.04</v>
      </c>
      <c r="C490" s="19">
        <v>6305</v>
      </c>
      <c r="D490" s="19">
        <v>43.466484960000003</v>
      </c>
      <c r="E490" s="23">
        <v>1.26E-2</v>
      </c>
      <c r="F490" s="23">
        <v>1.12E-2</v>
      </c>
      <c r="G490" s="17">
        <v>0.77256145899999995</v>
      </c>
      <c r="H490" s="17">
        <v>0.22743854099999999</v>
      </c>
      <c r="I490" s="17">
        <v>0.50534149500000003</v>
      </c>
      <c r="J490" s="17">
        <v>0.49465850500000003</v>
      </c>
      <c r="K490" s="17">
        <v>0</v>
      </c>
    </row>
    <row r="491" spans="1:11" x14ac:dyDescent="0.45">
      <c r="A491" s="10" t="s">
        <v>13</v>
      </c>
      <c r="B491" s="20">
        <v>0.05</v>
      </c>
      <c r="C491" s="19">
        <v>7707</v>
      </c>
      <c r="D491" s="19">
        <v>62.225939420000003</v>
      </c>
      <c r="E491" s="23">
        <v>1.44E-2</v>
      </c>
      <c r="F491" s="23">
        <v>1.29E-2</v>
      </c>
      <c r="G491" s="17">
        <v>0.75840145299999995</v>
      </c>
      <c r="H491" s="17">
        <v>0.241598547</v>
      </c>
      <c r="I491" s="17">
        <v>0.49822024100000001</v>
      </c>
      <c r="J491" s="17">
        <v>0.50177975900000005</v>
      </c>
      <c r="K491" s="17">
        <v>0</v>
      </c>
    </row>
    <row r="492" spans="1:11" x14ac:dyDescent="0.45">
      <c r="A492" s="10" t="s">
        <v>13</v>
      </c>
      <c r="B492" s="20">
        <v>0.06</v>
      </c>
      <c r="C492" s="19">
        <v>9110</v>
      </c>
      <c r="D492" s="19">
        <v>84.067012559999995</v>
      </c>
      <c r="E492" s="23">
        <v>1.66E-2</v>
      </c>
      <c r="F492" s="23">
        <v>1.47E-2</v>
      </c>
      <c r="G492" s="17">
        <v>0.74445664099999997</v>
      </c>
      <c r="H492" s="17">
        <v>0.25554335900000003</v>
      </c>
      <c r="I492" s="17">
        <v>0.47501558700000002</v>
      </c>
      <c r="J492" s="17">
        <v>0.52498441299999998</v>
      </c>
      <c r="K492" s="17">
        <v>0</v>
      </c>
    </row>
    <row r="493" spans="1:11" x14ac:dyDescent="0.45">
      <c r="A493" s="10" t="s">
        <v>13</v>
      </c>
      <c r="B493" s="20">
        <v>7.0000000000000007E-2</v>
      </c>
      <c r="C493" s="19">
        <v>10502</v>
      </c>
      <c r="D493" s="19">
        <v>108.3377904</v>
      </c>
      <c r="E493" s="23">
        <v>1.8700000000000001E-2</v>
      </c>
      <c r="F493" s="23">
        <v>1.6400000000000001E-2</v>
      </c>
      <c r="G493" s="17">
        <v>0.72843267899999997</v>
      </c>
      <c r="H493" s="17">
        <v>0.27156732099999997</v>
      </c>
      <c r="I493" s="17">
        <v>0.46301189700000001</v>
      </c>
      <c r="J493" s="17">
        <v>0.53698810299999999</v>
      </c>
      <c r="K493" s="17">
        <v>0</v>
      </c>
    </row>
    <row r="494" spans="1:11" x14ac:dyDescent="0.45">
      <c r="A494" s="10" t="s">
        <v>13</v>
      </c>
      <c r="B494" s="20">
        <v>0.08</v>
      </c>
      <c r="C494" s="19">
        <v>11901</v>
      </c>
      <c r="D494" s="19">
        <v>136.11775840000001</v>
      </c>
      <c r="E494" s="23">
        <v>2.1000000000000001E-2</v>
      </c>
      <c r="F494" s="23">
        <v>1.83E-2</v>
      </c>
      <c r="G494" s="17">
        <v>0.72792202299999997</v>
      </c>
      <c r="H494" s="17">
        <v>0.27207797700000003</v>
      </c>
      <c r="I494" s="17">
        <v>0.48243210600000003</v>
      </c>
      <c r="J494" s="17">
        <v>0.51756789400000003</v>
      </c>
      <c r="K494" s="17">
        <v>0</v>
      </c>
    </row>
    <row r="495" spans="1:11" x14ac:dyDescent="0.45">
      <c r="A495" s="10" t="s">
        <v>13</v>
      </c>
      <c r="B495" s="20">
        <v>0.09</v>
      </c>
      <c r="C495" s="19">
        <v>13310</v>
      </c>
      <c r="D495" s="19">
        <v>166.55536269999999</v>
      </c>
      <c r="E495" s="23">
        <v>2.23E-2</v>
      </c>
      <c r="F495" s="23">
        <v>2.0199999999999999E-2</v>
      </c>
      <c r="G495" s="17">
        <v>0.71412471799999999</v>
      </c>
      <c r="H495" s="17">
        <v>0.28587528200000001</v>
      </c>
      <c r="I495" s="17">
        <v>0.48794004699999999</v>
      </c>
      <c r="J495" s="17">
        <v>0.51205995299999996</v>
      </c>
      <c r="K495" s="17">
        <v>0</v>
      </c>
    </row>
    <row r="496" spans="1:11" x14ac:dyDescent="0.45">
      <c r="A496" s="10" t="s">
        <v>13</v>
      </c>
      <c r="B496" s="20">
        <v>0.1</v>
      </c>
      <c r="C496" s="19">
        <v>14704</v>
      </c>
      <c r="D496" s="19">
        <v>198.7020804</v>
      </c>
      <c r="E496" s="23">
        <v>2.3599999999999999E-2</v>
      </c>
      <c r="F496" s="23">
        <v>2.1700000000000001E-2</v>
      </c>
      <c r="G496" s="17">
        <v>0.70076169700000002</v>
      </c>
      <c r="H496" s="17">
        <v>0.29923830299999998</v>
      </c>
      <c r="I496" s="17">
        <v>0.49970373800000001</v>
      </c>
      <c r="J496" s="17">
        <v>0.50029626199999999</v>
      </c>
      <c r="K496" s="17">
        <v>0</v>
      </c>
    </row>
    <row r="497" spans="1:11" x14ac:dyDescent="0.45">
      <c r="A497" s="10" t="s">
        <v>13</v>
      </c>
      <c r="B497" s="20">
        <v>0.11</v>
      </c>
      <c r="C497" s="19">
        <v>16120</v>
      </c>
      <c r="D497" s="19">
        <v>233.29319169999999</v>
      </c>
      <c r="E497" s="23">
        <v>2.5100000000000001E-2</v>
      </c>
      <c r="F497" s="23">
        <v>2.3E-2</v>
      </c>
      <c r="G497" s="17">
        <v>0.705769231</v>
      </c>
      <c r="H497" s="17">
        <v>0.294230769</v>
      </c>
      <c r="I497" s="17">
        <v>0.52250329100000004</v>
      </c>
      <c r="J497" s="17">
        <v>0.47749670900000002</v>
      </c>
      <c r="K497" s="17">
        <v>0</v>
      </c>
    </row>
    <row r="498" spans="1:11" x14ac:dyDescent="0.45">
      <c r="A498" s="10" t="s">
        <v>13</v>
      </c>
      <c r="B498" s="20">
        <v>0.12</v>
      </c>
      <c r="C498" s="19">
        <v>17494</v>
      </c>
      <c r="D498" s="19">
        <v>268.93704980000001</v>
      </c>
      <c r="E498" s="23">
        <v>2.6800000000000001E-2</v>
      </c>
      <c r="F498" s="23">
        <v>2.4299999999999999E-2</v>
      </c>
      <c r="G498" s="17">
        <v>0.69520978600000005</v>
      </c>
      <c r="H498" s="17">
        <v>0.304790214</v>
      </c>
      <c r="I498" s="17">
        <v>0.53458120600000003</v>
      </c>
      <c r="J498" s="17">
        <v>0.46541879400000002</v>
      </c>
      <c r="K498" s="17">
        <v>0</v>
      </c>
    </row>
    <row r="499" spans="1:11" x14ac:dyDescent="0.45">
      <c r="A499" s="10" t="s">
        <v>13</v>
      </c>
      <c r="B499" s="20">
        <v>0.13</v>
      </c>
      <c r="C499" s="19">
        <v>18904</v>
      </c>
      <c r="D499" s="19">
        <v>307.75495979999999</v>
      </c>
      <c r="E499" s="23">
        <v>2.8299999999999999E-2</v>
      </c>
      <c r="F499" s="23">
        <v>2.5600000000000001E-2</v>
      </c>
      <c r="G499" s="17">
        <v>0.69556707600000001</v>
      </c>
      <c r="H499" s="17">
        <v>0.30443292399999999</v>
      </c>
      <c r="I499" s="17">
        <v>0.54678771599999998</v>
      </c>
      <c r="J499" s="17">
        <v>0.45319806499999998</v>
      </c>
      <c r="K499" s="17">
        <v>1.42E-5</v>
      </c>
    </row>
    <row r="500" spans="1:11" x14ac:dyDescent="0.45">
      <c r="A500" s="10" t="s">
        <v>13</v>
      </c>
      <c r="B500" s="20">
        <v>0.14000000000000001</v>
      </c>
      <c r="C500" s="19">
        <v>20377</v>
      </c>
      <c r="D500" s="19">
        <v>350.87835360000003</v>
      </c>
      <c r="E500" s="23">
        <v>3.0200000000000001E-2</v>
      </c>
      <c r="F500" s="23">
        <v>2.7099999999999999E-2</v>
      </c>
      <c r="G500" s="17">
        <v>0.69308534099999997</v>
      </c>
      <c r="H500" s="17">
        <v>0.30691465899999998</v>
      </c>
      <c r="I500" s="17">
        <v>0.54371678499999998</v>
      </c>
      <c r="J500" s="17">
        <v>0.45627068300000001</v>
      </c>
      <c r="K500" s="17">
        <v>1.2500000000000001E-5</v>
      </c>
    </row>
    <row r="501" spans="1:11" x14ac:dyDescent="0.45">
      <c r="A501" s="10" t="s">
        <v>13</v>
      </c>
      <c r="B501" s="20">
        <v>0.15</v>
      </c>
      <c r="C501" s="19">
        <v>21551</v>
      </c>
      <c r="D501" s="19">
        <v>386.95826829999999</v>
      </c>
      <c r="E501" s="23">
        <v>3.1600000000000003E-2</v>
      </c>
      <c r="F501" s="23">
        <v>2.8199999999999999E-2</v>
      </c>
      <c r="G501" s="17">
        <v>0.69277527699999997</v>
      </c>
      <c r="H501" s="17">
        <v>0.30722472299999998</v>
      </c>
      <c r="I501" s="17">
        <v>0.56084816199999998</v>
      </c>
      <c r="J501" s="17">
        <v>0.43914044299999999</v>
      </c>
      <c r="K501" s="17">
        <v>1.1399999999999999E-5</v>
      </c>
    </row>
    <row r="502" spans="1:11" x14ac:dyDescent="0.45">
      <c r="A502" s="10" t="s">
        <v>13</v>
      </c>
      <c r="B502" s="20">
        <v>0.16</v>
      </c>
      <c r="C502" s="19">
        <v>23125</v>
      </c>
      <c r="D502" s="19">
        <v>438.03276019999998</v>
      </c>
      <c r="E502" s="23">
        <v>3.3500000000000002E-2</v>
      </c>
      <c r="F502" s="23">
        <v>2.98E-2</v>
      </c>
      <c r="G502" s="17">
        <v>0.68255135099999997</v>
      </c>
      <c r="H502" s="17">
        <v>0.31744864900000003</v>
      </c>
      <c r="I502" s="17">
        <v>0.56683773599999998</v>
      </c>
      <c r="J502" s="17">
        <v>0.433152219</v>
      </c>
      <c r="K502" s="17">
        <v>1.0000000000000001E-5</v>
      </c>
    </row>
    <row r="503" spans="1:11" x14ac:dyDescent="0.45">
      <c r="A503" s="10" t="s">
        <v>13</v>
      </c>
      <c r="B503" s="20">
        <v>0.17</v>
      </c>
      <c r="C503" s="19">
        <v>24524</v>
      </c>
      <c r="D503" s="19">
        <v>486.37636889999999</v>
      </c>
      <c r="E503" s="23">
        <v>3.56E-2</v>
      </c>
      <c r="F503" s="23">
        <v>3.1300000000000001E-2</v>
      </c>
      <c r="G503" s="17">
        <v>0.68092480799999999</v>
      </c>
      <c r="H503" s="17">
        <v>0.31907519200000001</v>
      </c>
      <c r="I503" s="17">
        <v>0.578690284</v>
      </c>
      <c r="J503" s="17">
        <v>0.42130063800000001</v>
      </c>
      <c r="K503" s="17">
        <v>9.0799999999999995E-6</v>
      </c>
    </row>
    <row r="504" spans="1:11" x14ac:dyDescent="0.45">
      <c r="A504" s="10" t="s">
        <v>13</v>
      </c>
      <c r="B504" s="20">
        <v>0.18</v>
      </c>
      <c r="C504" s="19">
        <v>25926</v>
      </c>
      <c r="D504" s="19">
        <v>537.44136490000005</v>
      </c>
      <c r="E504" s="23">
        <v>3.6999999999999998E-2</v>
      </c>
      <c r="F504" s="23">
        <v>3.2800000000000003E-2</v>
      </c>
      <c r="G504" s="17">
        <v>0.68232662200000005</v>
      </c>
      <c r="H504" s="17">
        <v>0.31767337800000001</v>
      </c>
      <c r="I504" s="17">
        <v>0.57716524700000005</v>
      </c>
      <c r="J504" s="17">
        <v>0.42282648</v>
      </c>
      <c r="K504" s="17">
        <v>8.2700000000000004E-6</v>
      </c>
    </row>
    <row r="505" spans="1:11" x14ac:dyDescent="0.45">
      <c r="A505" s="10" t="s">
        <v>13</v>
      </c>
      <c r="B505" s="20">
        <v>0.19</v>
      </c>
      <c r="C505" s="19">
        <v>27308</v>
      </c>
      <c r="D505" s="19">
        <v>589.63408560000005</v>
      </c>
      <c r="E505" s="23">
        <v>3.8600000000000002E-2</v>
      </c>
      <c r="F505" s="23">
        <v>3.44E-2</v>
      </c>
      <c r="G505" s="17">
        <v>0.68712465199999995</v>
      </c>
      <c r="H505" s="17">
        <v>0.312875348</v>
      </c>
      <c r="I505" s="17">
        <v>0.596731016</v>
      </c>
      <c r="J505" s="17">
        <v>0.40326143599999997</v>
      </c>
      <c r="K505" s="17">
        <v>7.5499999999999997E-6</v>
      </c>
    </row>
    <row r="506" spans="1:11" x14ac:dyDescent="0.45">
      <c r="A506" s="10" t="s">
        <v>13</v>
      </c>
      <c r="B506" s="20">
        <v>0.2</v>
      </c>
      <c r="C506" s="19">
        <v>28706</v>
      </c>
      <c r="D506" s="19">
        <v>644.33629359999998</v>
      </c>
      <c r="E506" s="23">
        <v>0.04</v>
      </c>
      <c r="F506" s="23">
        <v>3.5799999999999998E-2</v>
      </c>
      <c r="G506" s="17">
        <v>0.68017139299999996</v>
      </c>
      <c r="H506" s="17">
        <v>0.31982860699999999</v>
      </c>
      <c r="I506" s="17">
        <v>0.60312294799999999</v>
      </c>
      <c r="J506" s="17">
        <v>0.39687012399999999</v>
      </c>
      <c r="K506" s="17">
        <v>6.9299999999999997E-6</v>
      </c>
    </row>
    <row r="507" spans="1:11" x14ac:dyDescent="0.45">
      <c r="A507" s="10" t="s">
        <v>13</v>
      </c>
      <c r="B507" s="20">
        <v>0.21</v>
      </c>
      <c r="C507" s="19">
        <v>30029</v>
      </c>
      <c r="D507" s="19">
        <v>698.27849430000003</v>
      </c>
      <c r="E507" s="23">
        <v>4.1399999999999999E-2</v>
      </c>
      <c r="F507" s="23">
        <v>3.73E-2</v>
      </c>
      <c r="G507" s="17">
        <v>0.67937660300000002</v>
      </c>
      <c r="H507" s="17">
        <v>0.32062339699999998</v>
      </c>
      <c r="I507" s="17">
        <v>0.61392561999999995</v>
      </c>
      <c r="J507" s="17">
        <v>0.38606800699999999</v>
      </c>
      <c r="K507" s="17">
        <v>6.37E-6</v>
      </c>
    </row>
    <row r="508" spans="1:11" x14ac:dyDescent="0.45">
      <c r="A508" s="10" t="s">
        <v>13</v>
      </c>
      <c r="B508" s="20">
        <v>0.22</v>
      </c>
      <c r="C508" s="19">
        <v>31539</v>
      </c>
      <c r="D508" s="19">
        <v>761.42195830000003</v>
      </c>
      <c r="E508" s="23">
        <v>4.2599999999999999E-2</v>
      </c>
      <c r="F508" s="23">
        <v>3.8600000000000002E-2</v>
      </c>
      <c r="G508" s="17">
        <v>0.67265924700000002</v>
      </c>
      <c r="H508" s="17">
        <v>0.32734075299999998</v>
      </c>
      <c r="I508" s="17">
        <v>0.63642511400000001</v>
      </c>
      <c r="J508" s="17">
        <v>0.36356902499999999</v>
      </c>
      <c r="K508" s="17">
        <v>5.8599999999999998E-6</v>
      </c>
    </row>
    <row r="509" spans="1:11" x14ac:dyDescent="0.45">
      <c r="A509" s="10" t="s">
        <v>13</v>
      </c>
      <c r="B509" s="20">
        <v>0.23</v>
      </c>
      <c r="C509" s="19">
        <v>33065</v>
      </c>
      <c r="D509" s="19">
        <v>827.88634739999998</v>
      </c>
      <c r="E509" s="23">
        <v>4.4600000000000001E-2</v>
      </c>
      <c r="F509" s="23">
        <v>0.04</v>
      </c>
      <c r="G509" s="17">
        <v>0.66650536800000004</v>
      </c>
      <c r="H509" s="17">
        <v>0.33349463200000001</v>
      </c>
      <c r="I509" s="17">
        <v>0.63825243399999998</v>
      </c>
      <c r="J509" s="17">
        <v>0.36174215799999998</v>
      </c>
      <c r="K509" s="17">
        <v>5.4099999999999999E-6</v>
      </c>
    </row>
    <row r="510" spans="1:11" x14ac:dyDescent="0.45">
      <c r="A510" s="10" t="s">
        <v>13</v>
      </c>
      <c r="B510" s="20">
        <v>0.24</v>
      </c>
      <c r="C510" s="19">
        <v>34143</v>
      </c>
      <c r="D510" s="19">
        <v>876.71323840000002</v>
      </c>
      <c r="E510" s="23">
        <v>4.5999999999999999E-2</v>
      </c>
      <c r="F510" s="23">
        <v>4.1000000000000002E-2</v>
      </c>
      <c r="G510" s="17">
        <v>0.666432358</v>
      </c>
      <c r="H510" s="17">
        <v>0.333567642</v>
      </c>
      <c r="I510" s="17">
        <v>0.65278974599999995</v>
      </c>
      <c r="J510" s="17">
        <v>0.34720514600000002</v>
      </c>
      <c r="K510" s="17">
        <v>5.1100000000000002E-6</v>
      </c>
    </row>
    <row r="511" spans="1:11" x14ac:dyDescent="0.45">
      <c r="A511" s="10" t="s">
        <v>13</v>
      </c>
      <c r="B511" s="20">
        <v>0.25</v>
      </c>
      <c r="C511" s="19">
        <v>35692</v>
      </c>
      <c r="D511" s="19">
        <v>949.07792570000004</v>
      </c>
      <c r="E511" s="23">
        <v>4.7800000000000002E-2</v>
      </c>
      <c r="F511" s="23">
        <v>4.2500000000000003E-2</v>
      </c>
      <c r="G511" s="17">
        <v>0.66729238999999996</v>
      </c>
      <c r="H511" s="17">
        <v>0.33270760999999999</v>
      </c>
      <c r="I511" s="17">
        <v>0.67049314100000001</v>
      </c>
      <c r="J511" s="17">
        <v>0.32950216399999999</v>
      </c>
      <c r="K511" s="17">
        <v>4.69E-6</v>
      </c>
    </row>
    <row r="512" spans="1:11" x14ac:dyDescent="0.45">
      <c r="A512" s="10" t="s">
        <v>13</v>
      </c>
      <c r="B512" s="20">
        <v>0.26</v>
      </c>
      <c r="C512" s="19">
        <v>37143</v>
      </c>
      <c r="D512" s="19">
        <v>1020.494526</v>
      </c>
      <c r="E512" s="23">
        <v>5.0599999999999999E-2</v>
      </c>
      <c r="F512" s="23">
        <v>4.3900000000000002E-2</v>
      </c>
      <c r="G512" s="17">
        <v>0.67315510300000003</v>
      </c>
      <c r="H512" s="17">
        <v>0.32684489700000002</v>
      </c>
      <c r="I512" s="17">
        <v>0.68699517399999999</v>
      </c>
      <c r="J512" s="17">
        <v>0.31300045900000001</v>
      </c>
      <c r="K512" s="17">
        <v>4.3699999999999997E-6</v>
      </c>
    </row>
    <row r="513" spans="1:11" x14ac:dyDescent="0.45">
      <c r="A513" s="10" t="s">
        <v>13</v>
      </c>
      <c r="B513" s="20">
        <v>0.27</v>
      </c>
      <c r="C513" s="19">
        <v>38540</v>
      </c>
      <c r="D513" s="19">
        <v>1091.8981269999999</v>
      </c>
      <c r="E513" s="23">
        <v>5.1900000000000002E-2</v>
      </c>
      <c r="F513" s="23">
        <v>4.5499999999999999E-2</v>
      </c>
      <c r="G513" s="17">
        <v>0.66927867200000002</v>
      </c>
      <c r="H513" s="17">
        <v>0.33072132799999998</v>
      </c>
      <c r="I513" s="17">
        <v>0.69939240300000005</v>
      </c>
      <c r="J513" s="17">
        <v>0.30060352000000001</v>
      </c>
      <c r="K513" s="17">
        <v>4.0799999999999999E-6</v>
      </c>
    </row>
    <row r="514" spans="1:11" x14ac:dyDescent="0.45">
      <c r="A514" s="10" t="s">
        <v>13</v>
      </c>
      <c r="B514" s="20">
        <v>0.28000000000000003</v>
      </c>
      <c r="C514" s="19">
        <v>40082</v>
      </c>
      <c r="D514" s="19">
        <v>1173.752688</v>
      </c>
      <c r="E514" s="23">
        <v>5.4300000000000001E-2</v>
      </c>
      <c r="F514" s="23">
        <v>4.7100000000000003E-2</v>
      </c>
      <c r="G514" s="17">
        <v>0.66955241799999998</v>
      </c>
      <c r="H514" s="17">
        <v>0.33044758200000002</v>
      </c>
      <c r="I514" s="17">
        <v>0.71331139300000002</v>
      </c>
      <c r="J514" s="17">
        <v>0.28668481200000001</v>
      </c>
      <c r="K514" s="17">
        <v>3.7900000000000001E-6</v>
      </c>
    </row>
    <row r="515" spans="1:11" x14ac:dyDescent="0.45">
      <c r="A515" s="10" t="s">
        <v>13</v>
      </c>
      <c r="B515" s="20">
        <v>0.28999999999999998</v>
      </c>
      <c r="C515" s="19">
        <v>41483</v>
      </c>
      <c r="D515" s="19">
        <v>1251.419357</v>
      </c>
      <c r="E515" s="23">
        <v>5.6399999999999999E-2</v>
      </c>
      <c r="F515" s="23">
        <v>4.8800000000000003E-2</v>
      </c>
      <c r="G515" s="17">
        <v>0.66692379999999996</v>
      </c>
      <c r="H515" s="17">
        <v>0.33307619999999999</v>
      </c>
      <c r="I515" s="17">
        <v>0.71463437900000004</v>
      </c>
      <c r="J515" s="17">
        <v>0.285362059</v>
      </c>
      <c r="K515" s="17">
        <v>3.5599999999999998E-6</v>
      </c>
    </row>
    <row r="516" spans="1:11" x14ac:dyDescent="0.45">
      <c r="A516" s="10" t="s">
        <v>13</v>
      </c>
      <c r="B516" s="20">
        <v>0.3</v>
      </c>
      <c r="C516" s="19">
        <v>42751</v>
      </c>
      <c r="D516" s="19">
        <v>1323.6542489999999</v>
      </c>
      <c r="E516" s="23">
        <v>5.7500000000000002E-2</v>
      </c>
      <c r="F516" s="23">
        <v>5.0299999999999997E-2</v>
      </c>
      <c r="G516" s="17">
        <v>0.66307220899999997</v>
      </c>
      <c r="H516" s="17">
        <v>0.33692779099999998</v>
      </c>
      <c r="I516" s="17">
        <v>0.72304829000000004</v>
      </c>
      <c r="J516" s="17">
        <v>0.27694835400000001</v>
      </c>
      <c r="K516" s="17">
        <v>3.36E-6</v>
      </c>
    </row>
    <row r="517" spans="1:11" x14ac:dyDescent="0.45">
      <c r="A517" s="10" t="s">
        <v>13</v>
      </c>
      <c r="B517" s="20">
        <v>0.31</v>
      </c>
      <c r="C517" s="19">
        <v>44153</v>
      </c>
      <c r="D517" s="19">
        <v>1405.734735</v>
      </c>
      <c r="E517" s="23">
        <v>5.9200000000000003E-2</v>
      </c>
      <c r="F517" s="23">
        <v>5.1999999999999998E-2</v>
      </c>
      <c r="G517" s="17">
        <v>0.66169909199999999</v>
      </c>
      <c r="H517" s="17">
        <v>0.33830090800000001</v>
      </c>
      <c r="I517" s="17">
        <v>0.73456533599999996</v>
      </c>
      <c r="J517" s="17">
        <v>0.26543150100000001</v>
      </c>
      <c r="K517" s="17">
        <v>3.1599999999999998E-6</v>
      </c>
    </row>
    <row r="518" spans="1:11" x14ac:dyDescent="0.45">
      <c r="A518" s="10" t="s">
        <v>13</v>
      </c>
      <c r="B518" s="20">
        <v>0.32</v>
      </c>
      <c r="C518" s="19">
        <v>45541</v>
      </c>
      <c r="D518" s="19">
        <v>1489.1925719999999</v>
      </c>
      <c r="E518" s="23">
        <v>6.1100000000000002E-2</v>
      </c>
      <c r="F518" s="23">
        <v>5.3600000000000002E-2</v>
      </c>
      <c r="G518" s="17">
        <v>0.66237017200000003</v>
      </c>
      <c r="H518" s="17">
        <v>0.33762982800000002</v>
      </c>
      <c r="I518" s="17">
        <v>0.74534024899999995</v>
      </c>
      <c r="J518" s="17">
        <v>0.25465676100000001</v>
      </c>
      <c r="K518" s="17">
        <v>2.9900000000000002E-6</v>
      </c>
    </row>
    <row r="519" spans="1:11" x14ac:dyDescent="0.45">
      <c r="A519" s="10" t="s">
        <v>13</v>
      </c>
      <c r="B519" s="20">
        <v>0.33</v>
      </c>
      <c r="C519" s="19">
        <v>46946</v>
      </c>
      <c r="D519" s="19">
        <v>1576.4635410000001</v>
      </c>
      <c r="E519" s="23">
        <v>6.3299999999999995E-2</v>
      </c>
      <c r="F519" s="23">
        <v>5.5199999999999999E-2</v>
      </c>
      <c r="G519" s="17">
        <v>0.66210113699999995</v>
      </c>
      <c r="H519" s="17">
        <v>0.33789886299999999</v>
      </c>
      <c r="I519" s="17">
        <v>0.755896605</v>
      </c>
      <c r="J519" s="17">
        <v>0.24410056699999999</v>
      </c>
      <c r="K519" s="17">
        <v>2.83E-6</v>
      </c>
    </row>
    <row r="520" spans="1:11" x14ac:dyDescent="0.45">
      <c r="A520" s="10" t="s">
        <v>13</v>
      </c>
      <c r="B520" s="20">
        <v>0.34</v>
      </c>
      <c r="C520" s="19">
        <v>48321</v>
      </c>
      <c r="D520" s="19">
        <v>1664.471667</v>
      </c>
      <c r="E520" s="23">
        <v>6.5299999999999997E-2</v>
      </c>
      <c r="F520" s="23">
        <v>5.6899999999999999E-2</v>
      </c>
      <c r="G520" s="17">
        <v>0.65952691399999996</v>
      </c>
      <c r="H520" s="17">
        <v>0.34047308599999998</v>
      </c>
      <c r="I520" s="17">
        <v>0.766469183</v>
      </c>
      <c r="J520" s="17">
        <v>0.233528139</v>
      </c>
      <c r="K520" s="17">
        <v>2.6800000000000002E-6</v>
      </c>
    </row>
    <row r="521" spans="1:11" x14ac:dyDescent="0.45">
      <c r="A521" s="10" t="s">
        <v>13</v>
      </c>
      <c r="B521" s="20">
        <v>0.35</v>
      </c>
      <c r="C521" s="19">
        <v>49745</v>
      </c>
      <c r="D521" s="19">
        <v>1758.755165</v>
      </c>
      <c r="E521" s="23">
        <v>6.6900000000000001E-2</v>
      </c>
      <c r="F521" s="23">
        <v>5.8500000000000003E-2</v>
      </c>
      <c r="G521" s="17">
        <v>0.65966428799999999</v>
      </c>
      <c r="H521" s="17">
        <v>0.34033571200000001</v>
      </c>
      <c r="I521" s="17">
        <v>0.77827210499999999</v>
      </c>
      <c r="J521" s="17">
        <v>0.22172536600000001</v>
      </c>
      <c r="K521" s="17">
        <v>2.5299999999999999E-6</v>
      </c>
    </row>
    <row r="522" spans="1:11" x14ac:dyDescent="0.45">
      <c r="A522" s="10" t="s">
        <v>13</v>
      </c>
      <c r="B522" s="20">
        <v>0.36</v>
      </c>
      <c r="C522" s="19">
        <v>51076</v>
      </c>
      <c r="D522" s="19">
        <v>1849.3031140000001</v>
      </c>
      <c r="E522" s="23">
        <v>6.9000000000000006E-2</v>
      </c>
      <c r="F522" s="23">
        <v>6.0199999999999997E-2</v>
      </c>
      <c r="G522" s="17">
        <v>0.66158273899999998</v>
      </c>
      <c r="H522" s="17">
        <v>0.33841726100000002</v>
      </c>
      <c r="I522" s="17">
        <v>0.787128516</v>
      </c>
      <c r="J522" s="17">
        <v>0.21286907299999999</v>
      </c>
      <c r="K522" s="17">
        <v>2.4099999999999998E-6</v>
      </c>
    </row>
    <row r="523" spans="1:11" x14ac:dyDescent="0.45">
      <c r="A523" s="10" t="s">
        <v>13</v>
      </c>
      <c r="B523" s="20">
        <v>0.37</v>
      </c>
      <c r="C523" s="19">
        <v>52566</v>
      </c>
      <c r="D523" s="19">
        <v>1953.6710230000001</v>
      </c>
      <c r="E523" s="23">
        <v>7.1199999999999999E-2</v>
      </c>
      <c r="F523" s="23">
        <v>6.1899999999999997E-2</v>
      </c>
      <c r="G523" s="17">
        <v>0.65900011400000003</v>
      </c>
      <c r="H523" s="17">
        <v>0.34099988599999997</v>
      </c>
      <c r="I523" s="17">
        <v>0.79509318399999995</v>
      </c>
      <c r="J523" s="17">
        <v>0.204904533</v>
      </c>
      <c r="K523" s="17">
        <v>2.2800000000000002E-6</v>
      </c>
    </row>
    <row r="524" spans="1:11" x14ac:dyDescent="0.45">
      <c r="A524" s="10" t="s">
        <v>13</v>
      </c>
      <c r="B524" s="20">
        <v>0.38</v>
      </c>
      <c r="C524" s="19">
        <v>53926</v>
      </c>
      <c r="D524" s="19">
        <v>2051.9587980000001</v>
      </c>
      <c r="E524" s="23">
        <v>7.3300000000000004E-2</v>
      </c>
      <c r="F524" s="23">
        <v>6.3500000000000001E-2</v>
      </c>
      <c r="G524" s="17">
        <v>0.66146200300000002</v>
      </c>
      <c r="H524" s="17">
        <v>0.33853799699999998</v>
      </c>
      <c r="I524" s="17">
        <v>0.80303799600000003</v>
      </c>
      <c r="J524" s="17">
        <v>0.196959833</v>
      </c>
      <c r="K524" s="17">
        <v>2.17E-6</v>
      </c>
    </row>
    <row r="525" spans="1:11" x14ac:dyDescent="0.45">
      <c r="A525" s="10" t="s">
        <v>13</v>
      </c>
      <c r="B525" s="20">
        <v>0.39</v>
      </c>
      <c r="C525" s="19">
        <v>55368</v>
      </c>
      <c r="D525" s="19">
        <v>2159.0526500000001</v>
      </c>
      <c r="E525" s="23">
        <v>7.51E-2</v>
      </c>
      <c r="F525" s="23">
        <v>6.5100000000000005E-2</v>
      </c>
      <c r="G525" s="17">
        <v>0.65806964300000004</v>
      </c>
      <c r="H525" s="17">
        <v>0.34193035700000002</v>
      </c>
      <c r="I525" s="17">
        <v>0.807067702</v>
      </c>
      <c r="J525" s="17">
        <v>0.19293023200000001</v>
      </c>
      <c r="K525" s="17">
        <v>2.0700000000000001E-6</v>
      </c>
    </row>
    <row r="526" spans="1:11" x14ac:dyDescent="0.45">
      <c r="A526" s="10" t="s">
        <v>13</v>
      </c>
      <c r="B526" s="20">
        <v>0.4</v>
      </c>
      <c r="C526" s="19">
        <v>56752</v>
      </c>
      <c r="D526" s="19">
        <v>2264.446246</v>
      </c>
      <c r="E526" s="23">
        <v>7.7100000000000002E-2</v>
      </c>
      <c r="F526" s="23">
        <v>6.6900000000000001E-2</v>
      </c>
      <c r="G526" s="17">
        <v>0.65907809399999995</v>
      </c>
      <c r="H526" s="17">
        <v>0.340921906</v>
      </c>
      <c r="I526" s="17">
        <v>0.81576791900000001</v>
      </c>
      <c r="J526" s="17">
        <v>0.184230112</v>
      </c>
      <c r="K526" s="17">
        <v>1.9700000000000002E-6</v>
      </c>
    </row>
    <row r="527" spans="1:11" x14ac:dyDescent="0.45">
      <c r="A527" s="10" t="s">
        <v>13</v>
      </c>
      <c r="B527" s="20">
        <v>0.41</v>
      </c>
      <c r="C527" s="19">
        <v>58142</v>
      </c>
      <c r="D527" s="19">
        <v>2373.2156260000002</v>
      </c>
      <c r="E527" s="23">
        <v>7.9200000000000007E-2</v>
      </c>
      <c r="F527" s="23">
        <v>6.8599999999999994E-2</v>
      </c>
      <c r="G527" s="17">
        <v>0.65986722200000003</v>
      </c>
      <c r="H527" s="17">
        <v>0.34013277800000002</v>
      </c>
      <c r="I527" s="17">
        <v>0.82393998599999996</v>
      </c>
      <c r="J527" s="17">
        <v>0.176058136</v>
      </c>
      <c r="K527" s="17">
        <v>1.88E-6</v>
      </c>
    </row>
    <row r="528" spans="1:11" x14ac:dyDescent="0.45">
      <c r="A528" s="10" t="s">
        <v>13</v>
      </c>
      <c r="B528" s="20">
        <v>0.42</v>
      </c>
      <c r="C528" s="19">
        <v>59477</v>
      </c>
      <c r="D528" s="19">
        <v>2480.5878729999999</v>
      </c>
      <c r="E528" s="23">
        <v>8.1900000000000001E-2</v>
      </c>
      <c r="F528" s="23">
        <v>7.0400000000000004E-2</v>
      </c>
      <c r="G528" s="17">
        <v>0.66027203800000001</v>
      </c>
      <c r="H528" s="17">
        <v>0.33972796199999999</v>
      </c>
      <c r="I528" s="17">
        <v>0.83055313200000003</v>
      </c>
      <c r="J528" s="17">
        <v>0.16944507</v>
      </c>
      <c r="K528" s="17">
        <v>1.7999999999999999E-6</v>
      </c>
    </row>
    <row r="529" spans="1:11" x14ac:dyDescent="0.45">
      <c r="A529" s="10" t="s">
        <v>13</v>
      </c>
      <c r="B529" s="20">
        <v>0.43</v>
      </c>
      <c r="C529" s="19">
        <v>60874</v>
      </c>
      <c r="D529" s="19">
        <v>2596.5259310000001</v>
      </c>
      <c r="E529" s="23">
        <v>8.43E-2</v>
      </c>
      <c r="F529" s="23">
        <v>7.22E-2</v>
      </c>
      <c r="G529" s="17">
        <v>0.65982192699999997</v>
      </c>
      <c r="H529" s="17">
        <v>0.34017807300000003</v>
      </c>
      <c r="I529" s="17">
        <v>0.83785865100000001</v>
      </c>
      <c r="J529" s="17">
        <v>0.16213963000000001</v>
      </c>
      <c r="K529" s="17">
        <v>1.72E-6</v>
      </c>
    </row>
    <row r="530" spans="1:11" x14ac:dyDescent="0.45">
      <c r="A530" s="10" t="s">
        <v>13</v>
      </c>
      <c r="B530" s="20">
        <v>0.44</v>
      </c>
      <c r="C530" s="19">
        <v>62377</v>
      </c>
      <c r="D530" s="19">
        <v>2724.8987980000002</v>
      </c>
      <c r="E530" s="23">
        <v>8.6699999999999999E-2</v>
      </c>
      <c r="F530" s="23">
        <v>7.4099999999999999E-2</v>
      </c>
      <c r="G530" s="17">
        <v>0.664026805</v>
      </c>
      <c r="H530" s="17">
        <v>0.335973195</v>
      </c>
      <c r="I530" s="17">
        <v>0.84424976399999996</v>
      </c>
      <c r="J530" s="17">
        <v>0.15574859799999999</v>
      </c>
      <c r="K530" s="17">
        <v>1.64E-6</v>
      </c>
    </row>
    <row r="531" spans="1:11" x14ac:dyDescent="0.45">
      <c r="A531" s="10" t="s">
        <v>13</v>
      </c>
      <c r="B531" s="20">
        <v>0.45</v>
      </c>
      <c r="C531" s="19">
        <v>63774</v>
      </c>
      <c r="D531" s="19">
        <v>2848.0617309999998</v>
      </c>
      <c r="E531" s="23">
        <v>8.9300000000000004E-2</v>
      </c>
      <c r="F531" s="23">
        <v>7.5999999999999998E-2</v>
      </c>
      <c r="G531" s="17">
        <v>0.66476934200000004</v>
      </c>
      <c r="H531" s="17">
        <v>0.33523065800000001</v>
      </c>
      <c r="I531" s="17">
        <v>0.85015558499999999</v>
      </c>
      <c r="J531" s="17">
        <v>0.149842845</v>
      </c>
      <c r="K531" s="17">
        <v>1.57E-6</v>
      </c>
    </row>
    <row r="532" spans="1:11" x14ac:dyDescent="0.45">
      <c r="A532" s="10" t="s">
        <v>13</v>
      </c>
      <c r="B532" s="20">
        <v>0.46</v>
      </c>
      <c r="C532" s="19">
        <v>65165</v>
      </c>
      <c r="D532" s="19">
        <v>2974.9599739999999</v>
      </c>
      <c r="E532" s="23">
        <v>9.2799999999999994E-2</v>
      </c>
      <c r="F532" s="23">
        <v>7.7899999999999997E-2</v>
      </c>
      <c r="G532" s="17">
        <v>0.66796593299999996</v>
      </c>
      <c r="H532" s="17">
        <v>0.33203406699999999</v>
      </c>
      <c r="I532" s="17">
        <v>0.855657059</v>
      </c>
      <c r="J532" s="17">
        <v>0.14434143599999999</v>
      </c>
      <c r="K532" s="17">
        <v>1.5E-6</v>
      </c>
    </row>
    <row r="533" spans="1:11" x14ac:dyDescent="0.45">
      <c r="A533" s="10" t="s">
        <v>13</v>
      </c>
      <c r="B533" s="20">
        <v>0.47</v>
      </c>
      <c r="C533" s="19">
        <v>66582</v>
      </c>
      <c r="D533" s="19">
        <v>3108.2054079999998</v>
      </c>
      <c r="E533" s="23">
        <v>9.5399999999999999E-2</v>
      </c>
      <c r="F533" s="23">
        <v>0.08</v>
      </c>
      <c r="G533" s="17">
        <v>0.665525217</v>
      </c>
      <c r="H533" s="17">
        <v>0.334474783</v>
      </c>
      <c r="I533" s="17">
        <v>0.86156083000000006</v>
      </c>
      <c r="J533" s="17">
        <v>0.13843772800000001</v>
      </c>
      <c r="K533" s="17">
        <v>1.44E-6</v>
      </c>
    </row>
    <row r="534" spans="1:11" x14ac:dyDescent="0.45">
      <c r="A534" s="10" t="s">
        <v>13</v>
      </c>
      <c r="B534" s="20">
        <v>0.48</v>
      </c>
      <c r="C534" s="19">
        <v>67960</v>
      </c>
      <c r="D534" s="19">
        <v>3241.3070320000002</v>
      </c>
      <c r="E534" s="23">
        <v>9.7600000000000006E-2</v>
      </c>
      <c r="F534" s="23">
        <v>8.2100000000000006E-2</v>
      </c>
      <c r="G534" s="17">
        <v>0.66437610400000002</v>
      </c>
      <c r="H534" s="17">
        <v>0.33562389599999998</v>
      </c>
      <c r="I534" s="17">
        <v>0.86660145</v>
      </c>
      <c r="J534" s="17">
        <v>0.13339716300000001</v>
      </c>
      <c r="K534" s="17">
        <v>1.39E-6</v>
      </c>
    </row>
    <row r="535" spans="1:11" x14ac:dyDescent="0.45">
      <c r="A535" s="10" t="s">
        <v>13</v>
      </c>
      <c r="B535" s="20">
        <v>0.49</v>
      </c>
      <c r="C535" s="19">
        <v>69334</v>
      </c>
      <c r="D535" s="19">
        <v>3377.243512</v>
      </c>
      <c r="E535" s="23">
        <v>0.100643729</v>
      </c>
      <c r="F535" s="23">
        <v>8.4199999999999997E-2</v>
      </c>
      <c r="G535" s="17">
        <v>0.66533014099999999</v>
      </c>
      <c r="H535" s="17">
        <v>0.33466985900000001</v>
      </c>
      <c r="I535" s="17">
        <v>0.87085451300000005</v>
      </c>
      <c r="J535" s="17">
        <v>0.12914415400000001</v>
      </c>
      <c r="K535" s="17">
        <v>1.33E-6</v>
      </c>
    </row>
    <row r="536" spans="1:11" x14ac:dyDescent="0.45">
      <c r="A536" s="10" t="s">
        <v>13</v>
      </c>
      <c r="B536" s="20">
        <v>0.5</v>
      </c>
      <c r="C536" s="19">
        <v>70771</v>
      </c>
      <c r="D536" s="19">
        <v>3524.1740439999999</v>
      </c>
      <c r="E536" s="23">
        <v>0.103565632</v>
      </c>
      <c r="F536" s="23">
        <v>8.6400000000000005E-2</v>
      </c>
      <c r="G536" s="17">
        <v>0.66603552300000002</v>
      </c>
      <c r="H536" s="17">
        <v>0.33396447699999998</v>
      </c>
      <c r="I536" s="17">
        <v>0.87567486100000003</v>
      </c>
      <c r="J536" s="17">
        <v>0.12432385999999999</v>
      </c>
      <c r="K536" s="17">
        <v>1.28E-6</v>
      </c>
    </row>
    <row r="537" spans="1:11" x14ac:dyDescent="0.45">
      <c r="A537" s="10" t="s">
        <v>13</v>
      </c>
      <c r="B537" s="20">
        <v>0.51</v>
      </c>
      <c r="C537" s="19">
        <v>72189</v>
      </c>
      <c r="D537" s="19">
        <v>3672.6171650000001</v>
      </c>
      <c r="E537" s="23">
        <v>0.10577616300000001</v>
      </c>
      <c r="F537" s="23">
        <v>8.8700000000000001E-2</v>
      </c>
      <c r="G537" s="17">
        <v>0.66413165399999996</v>
      </c>
      <c r="H537" s="17">
        <v>0.33586834599999998</v>
      </c>
      <c r="I537" s="17">
        <v>0.87961436800000004</v>
      </c>
      <c r="J537" s="17">
        <v>0.1203844</v>
      </c>
      <c r="K537" s="17">
        <v>1.2300000000000001E-6</v>
      </c>
    </row>
    <row r="538" spans="1:11" x14ac:dyDescent="0.45">
      <c r="A538" s="10" t="s">
        <v>13</v>
      </c>
      <c r="B538" s="20">
        <v>0.52</v>
      </c>
      <c r="C538" s="19">
        <v>73593</v>
      </c>
      <c r="D538" s="19">
        <v>3823.44335</v>
      </c>
      <c r="E538" s="23">
        <v>0.108815046</v>
      </c>
      <c r="F538" s="23">
        <v>9.0899999999999995E-2</v>
      </c>
      <c r="G538" s="17">
        <v>0.66665307799999995</v>
      </c>
      <c r="H538" s="17">
        <v>0.33334692199999999</v>
      </c>
      <c r="I538" s="17">
        <v>0.88354033799999998</v>
      </c>
      <c r="J538" s="17">
        <v>0.11645847500000001</v>
      </c>
      <c r="K538" s="17">
        <v>1.19E-6</v>
      </c>
    </row>
    <row r="539" spans="1:11" x14ac:dyDescent="0.45">
      <c r="A539" s="10" t="s">
        <v>13</v>
      </c>
      <c r="B539" s="20">
        <v>0.53</v>
      </c>
      <c r="C539" s="19">
        <v>74984</v>
      </c>
      <c r="D539" s="19">
        <v>3976.6551730000001</v>
      </c>
      <c r="E539" s="23">
        <v>0.111852275</v>
      </c>
      <c r="F539" s="23">
        <v>9.3200000000000005E-2</v>
      </c>
      <c r="G539" s="17">
        <v>0.66828923500000004</v>
      </c>
      <c r="H539" s="17">
        <v>0.33171076500000002</v>
      </c>
      <c r="I539" s="17">
        <v>0.88753842199999999</v>
      </c>
      <c r="J539" s="17">
        <v>0.112460435</v>
      </c>
      <c r="K539" s="17">
        <v>1.1400000000000001E-6</v>
      </c>
    </row>
    <row r="540" spans="1:11" x14ac:dyDescent="0.45">
      <c r="A540" s="10" t="s">
        <v>13</v>
      </c>
      <c r="B540" s="20">
        <v>0.54</v>
      </c>
      <c r="C540" s="19">
        <v>76394</v>
      </c>
      <c r="D540" s="19">
        <v>4137.1220670000002</v>
      </c>
      <c r="E540" s="23">
        <v>0.115473996</v>
      </c>
      <c r="F540" s="23">
        <v>9.5600000000000004E-2</v>
      </c>
      <c r="G540" s="17">
        <v>0.66935884999999995</v>
      </c>
      <c r="H540" s="17">
        <v>0.33064114999999999</v>
      </c>
      <c r="I540" s="17">
        <v>0.89126522900000005</v>
      </c>
      <c r="J540" s="17">
        <v>0.10873366900000001</v>
      </c>
      <c r="K540" s="17">
        <v>1.1000000000000001E-6</v>
      </c>
    </row>
    <row r="541" spans="1:11" x14ac:dyDescent="0.45">
      <c r="A541" s="10" t="s">
        <v>13</v>
      </c>
      <c r="B541" s="20">
        <v>0.55000000000000004</v>
      </c>
      <c r="C541" s="19">
        <v>77776</v>
      </c>
      <c r="D541" s="19">
        <v>4298.4294540000001</v>
      </c>
      <c r="E541" s="23">
        <v>0.11850751</v>
      </c>
      <c r="F541" s="23">
        <v>9.8000000000000004E-2</v>
      </c>
      <c r="G541" s="17">
        <v>0.67145391899999995</v>
      </c>
      <c r="H541" s="17">
        <v>0.32854608099999999</v>
      </c>
      <c r="I541" s="17">
        <v>0.89493377799999996</v>
      </c>
      <c r="J541" s="17">
        <v>0.10506516</v>
      </c>
      <c r="K541" s="17">
        <v>1.06E-6</v>
      </c>
    </row>
    <row r="542" spans="1:11" x14ac:dyDescent="0.45">
      <c r="A542" s="10" t="s">
        <v>13</v>
      </c>
      <c r="B542" s="20">
        <v>0.56000000000000005</v>
      </c>
      <c r="C542" s="19">
        <v>79339</v>
      </c>
      <c r="D542" s="19">
        <v>4486.650216</v>
      </c>
      <c r="E542" s="23">
        <v>0.12213547600000001</v>
      </c>
      <c r="F542" s="23">
        <v>0.100769974</v>
      </c>
      <c r="G542" s="17">
        <v>0.67351491699999999</v>
      </c>
      <c r="H542" s="17">
        <v>0.32648508300000001</v>
      </c>
      <c r="I542" s="17">
        <v>0.89874002099999994</v>
      </c>
      <c r="J542" s="17">
        <v>0.101258959</v>
      </c>
      <c r="K542" s="17">
        <v>1.02E-6</v>
      </c>
    </row>
    <row r="543" spans="1:11" x14ac:dyDescent="0.45">
      <c r="A543" s="10" t="s">
        <v>13</v>
      </c>
      <c r="B543" s="20">
        <v>0.56999999999999995</v>
      </c>
      <c r="C543" s="19">
        <v>80740</v>
      </c>
      <c r="D543" s="19">
        <v>4659.2097800000001</v>
      </c>
      <c r="E543" s="23">
        <v>0.124045119</v>
      </c>
      <c r="F543" s="23">
        <v>0.103249682</v>
      </c>
      <c r="G543" s="17">
        <v>0.67501857799999998</v>
      </c>
      <c r="H543" s="17">
        <v>0.32498142200000002</v>
      </c>
      <c r="I543" s="17">
        <v>0.90237705700000004</v>
      </c>
      <c r="J543" s="17">
        <v>9.7600000000000006E-2</v>
      </c>
      <c r="K543" s="17">
        <v>9.8400000000000002E-7</v>
      </c>
    </row>
    <row r="544" spans="1:11" x14ac:dyDescent="0.45">
      <c r="A544" s="10" t="s">
        <v>13</v>
      </c>
      <c r="B544" s="20">
        <v>0.57999999999999996</v>
      </c>
      <c r="C544" s="19">
        <v>82040</v>
      </c>
      <c r="D544" s="19">
        <v>4821.8767459999999</v>
      </c>
      <c r="E544" s="23">
        <v>0.12620437500000001</v>
      </c>
      <c r="F544" s="23">
        <v>0.10572430200000001</v>
      </c>
      <c r="G544" s="17">
        <v>0.67720624100000004</v>
      </c>
      <c r="H544" s="17">
        <v>0.32279375900000001</v>
      </c>
      <c r="I544" s="17">
        <v>0.90539077700000004</v>
      </c>
      <c r="J544" s="17">
        <v>9.4600000000000004E-2</v>
      </c>
      <c r="K544" s="17">
        <v>9.5099999999999998E-7</v>
      </c>
    </row>
    <row r="545" spans="1:11" x14ac:dyDescent="0.45">
      <c r="A545" s="10" t="s">
        <v>13</v>
      </c>
      <c r="B545" s="20">
        <v>0.59</v>
      </c>
      <c r="C545" s="19">
        <v>83522</v>
      </c>
      <c r="D545" s="19">
        <v>5011.1605470000004</v>
      </c>
      <c r="E545" s="23">
        <v>0.12908548</v>
      </c>
      <c r="F545" s="23">
        <v>0.108154268</v>
      </c>
      <c r="G545" s="17">
        <v>0.67863556899999999</v>
      </c>
      <c r="H545" s="17">
        <v>0.32136443100000001</v>
      </c>
      <c r="I545" s="17">
        <v>0.90856707699999995</v>
      </c>
      <c r="J545" s="17">
        <v>9.1399999999999995E-2</v>
      </c>
      <c r="K545" s="17">
        <v>9.16E-7</v>
      </c>
    </row>
    <row r="546" spans="1:11" x14ac:dyDescent="0.45">
      <c r="A546" s="10" t="s">
        <v>13</v>
      </c>
      <c r="B546" s="20">
        <v>0.6</v>
      </c>
      <c r="C546" s="19">
        <v>84795</v>
      </c>
      <c r="D546" s="19">
        <v>5177.4193990000003</v>
      </c>
      <c r="E546" s="23">
        <v>0.131942741</v>
      </c>
      <c r="F546" s="23">
        <v>0.110266195</v>
      </c>
      <c r="G546" s="17">
        <v>0.67904947199999999</v>
      </c>
      <c r="H546" s="17">
        <v>0.32095052800000001</v>
      </c>
      <c r="I546" s="17">
        <v>0.910479865</v>
      </c>
      <c r="J546" s="17">
        <v>8.9499999999999996E-2</v>
      </c>
      <c r="K546" s="17">
        <v>8.8899999999999998E-7</v>
      </c>
    </row>
    <row r="547" spans="1:11" x14ac:dyDescent="0.45">
      <c r="A547" s="10" t="s">
        <v>13</v>
      </c>
      <c r="B547" s="20">
        <v>0.61</v>
      </c>
      <c r="C547" s="19">
        <v>86208</v>
      </c>
      <c r="D547" s="19">
        <v>5365.6416959999997</v>
      </c>
      <c r="E547" s="23">
        <v>0.13508563300000001</v>
      </c>
      <c r="F547" s="23">
        <v>0.112827144</v>
      </c>
      <c r="G547" s="17">
        <v>0.67999489599999996</v>
      </c>
      <c r="H547" s="17">
        <v>0.32000510399999998</v>
      </c>
      <c r="I547" s="17">
        <v>0.91357337599999999</v>
      </c>
      <c r="J547" s="17">
        <v>8.6400000000000005E-2</v>
      </c>
      <c r="K547" s="17">
        <v>8.5799999999999998E-7</v>
      </c>
    </row>
    <row r="548" spans="1:11" x14ac:dyDescent="0.45">
      <c r="A548" s="10" t="s">
        <v>13</v>
      </c>
      <c r="B548" s="20">
        <v>0.62</v>
      </c>
      <c r="C548" s="19">
        <v>87602</v>
      </c>
      <c r="D548" s="19">
        <v>5556.4312280000004</v>
      </c>
      <c r="E548" s="23">
        <v>0.13868122699999999</v>
      </c>
      <c r="F548" s="23">
        <v>0.115331397</v>
      </c>
      <c r="G548" s="17">
        <v>0.68049816200000002</v>
      </c>
      <c r="H548" s="17">
        <v>0.31950183799999998</v>
      </c>
      <c r="I548" s="17">
        <v>0.91598071800000003</v>
      </c>
      <c r="J548" s="17">
        <v>8.4000000000000005E-2</v>
      </c>
      <c r="K548" s="17">
        <v>8.2999999999999999E-7</v>
      </c>
    </row>
    <row r="549" spans="1:11" x14ac:dyDescent="0.45">
      <c r="A549" s="10" t="s">
        <v>13</v>
      </c>
      <c r="B549" s="20">
        <v>0.63</v>
      </c>
      <c r="C549" s="19">
        <v>89013</v>
      </c>
      <c r="D549" s="19">
        <v>5754.5018550000004</v>
      </c>
      <c r="E549" s="23">
        <v>0.142535463</v>
      </c>
      <c r="F549" s="23">
        <v>0.11782258700000001</v>
      </c>
      <c r="G549" s="17">
        <v>0.68139485200000005</v>
      </c>
      <c r="H549" s="17">
        <v>0.318605148</v>
      </c>
      <c r="I549" s="17">
        <v>0.91866680999999994</v>
      </c>
      <c r="J549" s="17">
        <v>8.1332389000000005E-2</v>
      </c>
      <c r="K549" s="17">
        <v>8.0200000000000001E-7</v>
      </c>
    </row>
    <row r="550" spans="1:11" x14ac:dyDescent="0.45">
      <c r="A550" s="10" t="s">
        <v>13</v>
      </c>
      <c r="B550" s="20">
        <v>0.64</v>
      </c>
      <c r="C550" s="19">
        <v>90409</v>
      </c>
      <c r="D550" s="19">
        <v>5955.9868479999996</v>
      </c>
      <c r="E550" s="23">
        <v>0.14585712200000001</v>
      </c>
      <c r="F550" s="23">
        <v>0.12049265200000001</v>
      </c>
      <c r="G550" s="17">
        <v>0.681182183</v>
      </c>
      <c r="H550" s="17">
        <v>0.318817817</v>
      </c>
      <c r="I550" s="17">
        <v>0.92137608100000001</v>
      </c>
      <c r="J550" s="17">
        <v>7.8600000000000003E-2</v>
      </c>
      <c r="K550" s="17">
        <v>7.7499999999999999E-7</v>
      </c>
    </row>
    <row r="551" spans="1:11" x14ac:dyDescent="0.45">
      <c r="A551" s="10" t="s">
        <v>13</v>
      </c>
      <c r="B551" s="20">
        <v>0.65</v>
      </c>
      <c r="C551" s="19">
        <v>91816</v>
      </c>
      <c r="D551" s="19">
        <v>6163.7779959999998</v>
      </c>
      <c r="E551" s="23">
        <v>0.15012620800000001</v>
      </c>
      <c r="F551" s="23">
        <v>0.123154924</v>
      </c>
      <c r="G551" s="17">
        <v>0.68205977200000001</v>
      </c>
      <c r="H551" s="17">
        <v>0.31794022799999999</v>
      </c>
      <c r="I551" s="17">
        <v>0.92302114999999996</v>
      </c>
      <c r="J551" s="17">
        <v>7.6999999999999999E-2</v>
      </c>
      <c r="K551" s="17">
        <v>7.5099999999999999E-7</v>
      </c>
    </row>
    <row r="552" spans="1:11" x14ac:dyDescent="0.45">
      <c r="A552" s="10" t="s">
        <v>13</v>
      </c>
      <c r="B552" s="20">
        <v>0.66</v>
      </c>
      <c r="C552" s="19">
        <v>93196</v>
      </c>
      <c r="D552" s="19">
        <v>6372.8780539999998</v>
      </c>
      <c r="E552" s="23">
        <v>0.15311138899999999</v>
      </c>
      <c r="F552" s="23">
        <v>0.12586189</v>
      </c>
      <c r="G552" s="17">
        <v>0.68310871699999998</v>
      </c>
      <c r="H552" s="17">
        <v>0.31689128300000002</v>
      </c>
      <c r="I552" s="17">
        <v>0.92525646299999997</v>
      </c>
      <c r="J552" s="17">
        <v>7.4700000000000003E-2</v>
      </c>
      <c r="K552" s="17">
        <v>7.2699999999999999E-7</v>
      </c>
    </row>
    <row r="553" spans="1:11" x14ac:dyDescent="0.45">
      <c r="A553" s="10" t="s">
        <v>13</v>
      </c>
      <c r="B553" s="20">
        <v>0.67</v>
      </c>
      <c r="C553" s="19">
        <v>94584</v>
      </c>
      <c r="D553" s="19">
        <v>6588.1933799999997</v>
      </c>
      <c r="E553" s="23">
        <v>0.157353197</v>
      </c>
      <c r="F553" s="23">
        <v>0.12860471000000001</v>
      </c>
      <c r="G553" s="17">
        <v>0.68448151899999998</v>
      </c>
      <c r="H553" s="17">
        <v>0.31551848100000002</v>
      </c>
      <c r="I553" s="17">
        <v>0.92701607799999997</v>
      </c>
      <c r="J553" s="17">
        <v>7.2999999999999995E-2</v>
      </c>
      <c r="K553" s="17">
        <v>7.06E-7</v>
      </c>
    </row>
    <row r="554" spans="1:11" x14ac:dyDescent="0.45">
      <c r="A554" s="10" t="s">
        <v>13</v>
      </c>
      <c r="B554" s="20">
        <v>0.68</v>
      </c>
      <c r="C554" s="19">
        <v>96021</v>
      </c>
      <c r="D554" s="19">
        <v>6817.429349</v>
      </c>
      <c r="E554" s="23">
        <v>0.161485248</v>
      </c>
      <c r="F554" s="23">
        <v>0.13141860699999999</v>
      </c>
      <c r="G554" s="17">
        <v>0.68573541199999999</v>
      </c>
      <c r="H554" s="17">
        <v>0.31426458800000001</v>
      </c>
      <c r="I554" s="17">
        <v>0.92894701400000002</v>
      </c>
      <c r="J554" s="17">
        <v>7.1099999999999997E-2</v>
      </c>
      <c r="K554" s="17">
        <v>6.8500000000000001E-7</v>
      </c>
    </row>
    <row r="555" spans="1:11" x14ac:dyDescent="0.45">
      <c r="A555" s="10" t="s">
        <v>13</v>
      </c>
      <c r="B555" s="20">
        <v>0.69</v>
      </c>
      <c r="C555" s="19">
        <v>97397</v>
      </c>
      <c r="D555" s="19">
        <v>7042.4833410000001</v>
      </c>
      <c r="E555" s="23">
        <v>0.16553627000000001</v>
      </c>
      <c r="F555" s="23">
        <v>0.13437223000000001</v>
      </c>
      <c r="G555" s="17">
        <v>0.68659198899999996</v>
      </c>
      <c r="H555" s="17">
        <v>0.31340801099999999</v>
      </c>
      <c r="I555" s="17">
        <v>0.93086659699999996</v>
      </c>
      <c r="J555" s="17">
        <v>6.9099999999999995E-2</v>
      </c>
      <c r="K555" s="17">
        <v>6.6499999999999999E-7</v>
      </c>
    </row>
    <row r="556" spans="1:11" x14ac:dyDescent="0.45">
      <c r="A556" s="10" t="s">
        <v>13</v>
      </c>
      <c r="B556" s="20">
        <v>0.7</v>
      </c>
      <c r="C556" s="19">
        <v>98821</v>
      </c>
      <c r="D556" s="19">
        <v>7281.930582</v>
      </c>
      <c r="E556" s="23">
        <v>0.171042678</v>
      </c>
      <c r="F556" s="23">
        <v>0.137292051</v>
      </c>
      <c r="G556" s="17">
        <v>0.68731342500000003</v>
      </c>
      <c r="H556" s="17">
        <v>0.31268657500000002</v>
      </c>
      <c r="I556" s="17">
        <v>0.93289189500000003</v>
      </c>
      <c r="J556" s="17">
        <v>6.7100000000000007E-2</v>
      </c>
      <c r="K556" s="17">
        <v>6.4499999999999997E-7</v>
      </c>
    </row>
    <row r="557" spans="1:11" x14ac:dyDescent="0.45">
      <c r="A557" s="10" t="s">
        <v>13</v>
      </c>
      <c r="B557" s="20">
        <v>0.71</v>
      </c>
      <c r="C557" s="19">
        <v>100227</v>
      </c>
      <c r="D557" s="19">
        <v>7527.6563829999996</v>
      </c>
      <c r="E557" s="23">
        <v>0.179027303</v>
      </c>
      <c r="F557" s="23">
        <v>0.140486483</v>
      </c>
      <c r="G557" s="17">
        <v>0.68842727000000004</v>
      </c>
      <c r="H557" s="17">
        <v>0.31157273000000002</v>
      </c>
      <c r="I557" s="17">
        <v>0.93501328100000003</v>
      </c>
      <c r="J557" s="17">
        <v>6.5000000000000002E-2</v>
      </c>
      <c r="K557" s="17">
        <v>6.2500000000000005E-7</v>
      </c>
    </row>
    <row r="558" spans="1:11" x14ac:dyDescent="0.45">
      <c r="A558" s="10" t="s">
        <v>13</v>
      </c>
      <c r="B558" s="20">
        <v>0.72</v>
      </c>
      <c r="C558" s="19">
        <v>101628</v>
      </c>
      <c r="D558" s="19">
        <v>7782.3706160000002</v>
      </c>
      <c r="E558" s="23">
        <v>0.185633143</v>
      </c>
      <c r="F558" s="23">
        <v>0.143836668</v>
      </c>
      <c r="G558" s="17">
        <v>0.68942614199999996</v>
      </c>
      <c r="H558" s="17">
        <v>0.31057385799999998</v>
      </c>
      <c r="I558" s="17">
        <v>0.93675389399999998</v>
      </c>
      <c r="J558" s="17">
        <v>6.3200000000000006E-2</v>
      </c>
      <c r="K558" s="17">
        <v>6.0800000000000004E-7</v>
      </c>
    </row>
    <row r="559" spans="1:11" x14ac:dyDescent="0.45">
      <c r="A559" s="10" t="s">
        <v>13</v>
      </c>
      <c r="B559" s="20">
        <v>0.73</v>
      </c>
      <c r="C559" s="19">
        <v>102987</v>
      </c>
      <c r="D559" s="19">
        <v>8038.626072</v>
      </c>
      <c r="E559" s="23">
        <v>0.19144693700000001</v>
      </c>
      <c r="F559" s="23">
        <v>0.14738738800000001</v>
      </c>
      <c r="G559" s="17">
        <v>0.68986376900000002</v>
      </c>
      <c r="H559" s="17">
        <v>0.31013623099999998</v>
      </c>
      <c r="I559" s="17">
        <v>0.93805964200000003</v>
      </c>
      <c r="J559" s="17">
        <v>6.1899999999999997E-2</v>
      </c>
      <c r="K559" s="17">
        <v>5.8999999999999996E-7</v>
      </c>
    </row>
    <row r="560" spans="1:11" x14ac:dyDescent="0.45">
      <c r="A560" s="10" t="s">
        <v>13</v>
      </c>
      <c r="B560" s="20">
        <v>0.74</v>
      </c>
      <c r="C560" s="19">
        <v>104395</v>
      </c>
      <c r="D560" s="19">
        <v>8312.1156140000003</v>
      </c>
      <c r="E560" s="23">
        <v>0.19843749199999999</v>
      </c>
      <c r="F560" s="23">
        <v>0.15108280299999999</v>
      </c>
      <c r="G560" s="17">
        <v>0.69053115600000003</v>
      </c>
      <c r="H560" s="17">
        <v>0.30946884400000002</v>
      </c>
      <c r="I560" s="17">
        <v>0.93987020499999996</v>
      </c>
      <c r="J560" s="17">
        <v>6.0100000000000001E-2</v>
      </c>
      <c r="K560" s="17">
        <v>5.7299999999999996E-7</v>
      </c>
    </row>
    <row r="561" spans="1:11" x14ac:dyDescent="0.45">
      <c r="A561" s="10" t="s">
        <v>13</v>
      </c>
      <c r="B561" s="20">
        <v>0.75</v>
      </c>
      <c r="C561" s="19">
        <v>105830</v>
      </c>
      <c r="D561" s="19">
        <v>8600.3110820000002</v>
      </c>
      <c r="E561" s="23">
        <v>0.203987537</v>
      </c>
      <c r="F561" s="23">
        <v>0.15490605700000001</v>
      </c>
      <c r="G561" s="17">
        <v>0.69228007199999997</v>
      </c>
      <c r="H561" s="17">
        <v>0.30771992799999998</v>
      </c>
      <c r="I561" s="17">
        <v>0.94166081099999999</v>
      </c>
      <c r="J561" s="17">
        <v>5.8299999999999998E-2</v>
      </c>
      <c r="K561" s="17">
        <v>5.5499999999999998E-7</v>
      </c>
    </row>
    <row r="562" spans="1:11" x14ac:dyDescent="0.45">
      <c r="A562" s="10" t="s">
        <v>13</v>
      </c>
      <c r="B562" s="20">
        <v>0.76</v>
      </c>
      <c r="C562" s="19">
        <v>107235</v>
      </c>
      <c r="D562" s="19">
        <v>8891.7524429999994</v>
      </c>
      <c r="E562" s="23">
        <v>0.210629661</v>
      </c>
      <c r="F562" s="23">
        <v>0.15889235800000001</v>
      </c>
      <c r="G562" s="17">
        <v>0.69299202699999995</v>
      </c>
      <c r="H562" s="17">
        <v>0.30700797299999999</v>
      </c>
      <c r="I562" s="17">
        <v>0.94334205000000004</v>
      </c>
      <c r="J562" s="17">
        <v>5.67E-2</v>
      </c>
      <c r="K562" s="17">
        <v>5.3799999999999997E-7</v>
      </c>
    </row>
    <row r="563" spans="1:11" x14ac:dyDescent="0.45">
      <c r="A563" s="10" t="s">
        <v>13</v>
      </c>
      <c r="B563" s="20">
        <v>0.77</v>
      </c>
      <c r="C563" s="19">
        <v>108625</v>
      </c>
      <c r="D563" s="19">
        <v>9189.7402820000007</v>
      </c>
      <c r="E563" s="23">
        <v>0.21879826299999999</v>
      </c>
      <c r="F563" s="23">
        <v>0.16301120399999999</v>
      </c>
      <c r="G563" s="17">
        <v>0.69429689299999997</v>
      </c>
      <c r="H563" s="17">
        <v>0.30570310699999997</v>
      </c>
      <c r="I563" s="17">
        <v>0.94494538100000003</v>
      </c>
      <c r="J563" s="17">
        <v>5.5100000000000003E-2</v>
      </c>
      <c r="K563" s="17">
        <v>2.88E-6</v>
      </c>
    </row>
    <row r="564" spans="1:11" x14ac:dyDescent="0.45">
      <c r="A564" s="10" t="s">
        <v>13</v>
      </c>
      <c r="B564" s="20">
        <v>0.78</v>
      </c>
      <c r="C564" s="19">
        <v>110034</v>
      </c>
      <c r="D564" s="19">
        <v>9503.8066099999996</v>
      </c>
      <c r="E564" s="23">
        <v>0.22778238200000001</v>
      </c>
      <c r="F564" s="23">
        <v>0.16747195500000001</v>
      </c>
      <c r="G564" s="17">
        <v>0.69516694800000001</v>
      </c>
      <c r="H564" s="17">
        <v>0.30483305199999999</v>
      </c>
      <c r="I564" s="17">
        <v>0.94652471100000002</v>
      </c>
      <c r="J564" s="17">
        <v>5.3499999999999999E-2</v>
      </c>
      <c r="K564" s="17">
        <v>2.79E-6</v>
      </c>
    </row>
    <row r="565" spans="1:11" x14ac:dyDescent="0.45">
      <c r="A565" s="10" t="s">
        <v>13</v>
      </c>
      <c r="B565" s="20">
        <v>0.79</v>
      </c>
      <c r="C565" s="19">
        <v>111409</v>
      </c>
      <c r="D565" s="19">
        <v>9824.4983429999993</v>
      </c>
      <c r="E565" s="23">
        <v>0.23851520400000001</v>
      </c>
      <c r="F565" s="23">
        <v>0.17221747900000001</v>
      </c>
      <c r="G565" s="17">
        <v>0.69593120799999997</v>
      </c>
      <c r="H565" s="17">
        <v>0.30406879199999998</v>
      </c>
      <c r="I565" s="17">
        <v>0.948031595</v>
      </c>
      <c r="J565" s="17">
        <v>5.1999999999999998E-2</v>
      </c>
      <c r="K565" s="17">
        <v>2.7099999999999999E-6</v>
      </c>
    </row>
    <row r="566" spans="1:11" x14ac:dyDescent="0.45">
      <c r="A566" s="10" t="s">
        <v>13</v>
      </c>
      <c r="B566" s="20">
        <v>0.8</v>
      </c>
      <c r="C566" s="19">
        <v>112276</v>
      </c>
      <c r="D566" s="19">
        <v>10033.273939999999</v>
      </c>
      <c r="E566" s="23">
        <v>0.243099063</v>
      </c>
      <c r="F566" s="23">
        <v>0.17523609400000001</v>
      </c>
      <c r="G566" s="17">
        <v>0.69687199399999999</v>
      </c>
      <c r="H566" s="17">
        <v>0.30312800600000001</v>
      </c>
      <c r="I566" s="17">
        <v>0.94895845999999995</v>
      </c>
      <c r="J566" s="17">
        <v>5.0999999999999997E-2</v>
      </c>
      <c r="K566" s="17">
        <v>2.6599999999999999E-6</v>
      </c>
    </row>
    <row r="567" spans="1:11" x14ac:dyDescent="0.45">
      <c r="A567" s="10" t="s">
        <v>13</v>
      </c>
      <c r="B567" s="20">
        <v>0.80100000000000005</v>
      </c>
      <c r="C567" s="19">
        <v>112380</v>
      </c>
      <c r="D567" s="19">
        <v>10058.62982</v>
      </c>
      <c r="E567" s="23">
        <v>0.24408263399999999</v>
      </c>
      <c r="F567" s="23">
        <v>0.175721076</v>
      </c>
      <c r="G567" s="17">
        <v>0.69701904299999995</v>
      </c>
      <c r="H567" s="17">
        <v>0.302980957</v>
      </c>
      <c r="I567" s="17">
        <v>0.94900986600000004</v>
      </c>
      <c r="J567" s="17">
        <v>5.0999999999999997E-2</v>
      </c>
      <c r="K567" s="17">
        <v>2.6599999999999999E-6</v>
      </c>
    </row>
    <row r="568" spans="1:11" x14ac:dyDescent="0.45">
      <c r="A568" s="10" t="s">
        <v>13</v>
      </c>
      <c r="B568" s="20">
        <v>0.80200000000000005</v>
      </c>
      <c r="C568" s="19">
        <v>112554</v>
      </c>
      <c r="D568" s="19">
        <v>10101.175649999999</v>
      </c>
      <c r="E568" s="23">
        <v>0.24500527799999999</v>
      </c>
      <c r="F568" s="23">
        <v>0.176172784</v>
      </c>
      <c r="G568" s="17">
        <v>0.69710538899999996</v>
      </c>
      <c r="H568" s="17">
        <v>0.30289461099999998</v>
      </c>
      <c r="I568" s="17">
        <v>0.94919371200000002</v>
      </c>
      <c r="J568" s="17">
        <v>5.0799999999999998E-2</v>
      </c>
      <c r="K568" s="17">
        <v>2.65E-6</v>
      </c>
    </row>
    <row r="569" spans="1:11" x14ac:dyDescent="0.45">
      <c r="A569" s="10" t="s">
        <v>13</v>
      </c>
      <c r="B569" s="20">
        <v>0.80300000000000005</v>
      </c>
      <c r="C569" s="19">
        <v>112682</v>
      </c>
      <c r="D569" s="19">
        <v>10132.578729999999</v>
      </c>
      <c r="E569" s="23">
        <v>0.24557205600000001</v>
      </c>
      <c r="F569" s="23">
        <v>0.17676187900000001</v>
      </c>
      <c r="G569" s="17">
        <v>0.69736958900000001</v>
      </c>
      <c r="H569" s="17">
        <v>0.30263041099999999</v>
      </c>
      <c r="I569" s="17">
        <v>0.94929982599999996</v>
      </c>
      <c r="J569" s="17">
        <v>5.0700000000000002E-2</v>
      </c>
      <c r="K569" s="17">
        <v>2.6400000000000001E-6</v>
      </c>
    </row>
    <row r="570" spans="1:11" x14ac:dyDescent="0.45">
      <c r="A570" s="10" t="s">
        <v>13</v>
      </c>
      <c r="B570" s="20">
        <v>0.80400000000000005</v>
      </c>
      <c r="C570" s="19">
        <v>112834</v>
      </c>
      <c r="D570" s="19">
        <v>10169.95289</v>
      </c>
      <c r="E570" s="23">
        <v>0.24620198700000001</v>
      </c>
      <c r="F570" s="23">
        <v>0.177095117</v>
      </c>
      <c r="G570" s="17">
        <v>0.69688214500000001</v>
      </c>
      <c r="H570" s="17">
        <v>0.30311785499999999</v>
      </c>
      <c r="I570" s="17">
        <v>0.94949258700000005</v>
      </c>
      <c r="J570" s="17">
        <v>5.0500000000000003E-2</v>
      </c>
      <c r="K570" s="17">
        <v>2.6299999999999998E-6</v>
      </c>
    </row>
    <row r="571" spans="1:11" x14ac:dyDescent="0.45">
      <c r="A571" s="10" t="s">
        <v>13</v>
      </c>
      <c r="B571" s="20">
        <v>0.80500000000000005</v>
      </c>
      <c r="C571" s="19">
        <v>112978</v>
      </c>
      <c r="D571" s="19">
        <v>10205.458989999999</v>
      </c>
      <c r="E571" s="23">
        <v>0.24692176800000001</v>
      </c>
      <c r="F571" s="23">
        <v>0.177719504</v>
      </c>
      <c r="G571" s="17">
        <v>0.69693214599999997</v>
      </c>
      <c r="H571" s="17">
        <v>0.30306785400000003</v>
      </c>
      <c r="I571" s="17">
        <v>0.94960534500000005</v>
      </c>
      <c r="J571" s="17">
        <v>5.04E-2</v>
      </c>
      <c r="K571" s="17">
        <v>2.6299999999999998E-6</v>
      </c>
    </row>
    <row r="572" spans="1:11" x14ac:dyDescent="0.45">
      <c r="A572" s="10" t="s">
        <v>13</v>
      </c>
      <c r="B572" s="20">
        <v>0.80600000000000005</v>
      </c>
      <c r="C572" s="19">
        <v>113103</v>
      </c>
      <c r="D572" s="19">
        <v>10236.38197</v>
      </c>
      <c r="E572" s="23">
        <v>0.24759647200000001</v>
      </c>
      <c r="F572" s="23">
        <v>0.17829468000000001</v>
      </c>
      <c r="G572" s="17">
        <v>0.69701068899999996</v>
      </c>
      <c r="H572" s="17">
        <v>0.30298931099999998</v>
      </c>
      <c r="I572" s="17">
        <v>0.94970705600000005</v>
      </c>
      <c r="J572" s="17">
        <v>5.0299999999999997E-2</v>
      </c>
      <c r="K572" s="17">
        <v>2.6199999999999999E-6</v>
      </c>
    </row>
    <row r="573" spans="1:11" x14ac:dyDescent="0.45">
      <c r="A573" s="10" t="s">
        <v>13</v>
      </c>
      <c r="B573" s="20">
        <v>0.80700000000000005</v>
      </c>
      <c r="C573" s="19">
        <v>113255</v>
      </c>
      <c r="D573" s="19">
        <v>10274.0713</v>
      </c>
      <c r="E573" s="23">
        <v>0.24823647300000001</v>
      </c>
      <c r="F573" s="23">
        <v>0.178777506</v>
      </c>
      <c r="G573" s="17">
        <v>0.69724074000000003</v>
      </c>
      <c r="H573" s="17">
        <v>0.30275925999999997</v>
      </c>
      <c r="I573" s="17">
        <v>0.94989157300000004</v>
      </c>
      <c r="J573" s="17">
        <v>5.0099999999999999E-2</v>
      </c>
      <c r="K573" s="17">
        <v>2.61E-6</v>
      </c>
    </row>
    <row r="574" spans="1:11" x14ac:dyDescent="0.45">
      <c r="A574" s="10" t="s">
        <v>13</v>
      </c>
      <c r="B574" s="20">
        <v>0.80800000000000005</v>
      </c>
      <c r="C574" s="19">
        <v>113404</v>
      </c>
      <c r="D574" s="19">
        <v>10311.117630000001</v>
      </c>
      <c r="E574" s="23">
        <v>0.24886335500000001</v>
      </c>
      <c r="F574" s="23">
        <v>0.179330289</v>
      </c>
      <c r="G574" s="17">
        <v>0.69747098900000004</v>
      </c>
      <c r="H574" s="17">
        <v>0.30252901100000001</v>
      </c>
      <c r="I574" s="17">
        <v>0.95007487700000004</v>
      </c>
      <c r="J574" s="17">
        <v>4.99E-2</v>
      </c>
      <c r="K574" s="17">
        <v>2.6000000000000001E-6</v>
      </c>
    </row>
    <row r="575" spans="1:11" x14ac:dyDescent="0.45">
      <c r="A575" s="10" t="s">
        <v>13</v>
      </c>
      <c r="B575" s="20">
        <v>0.80900000000000005</v>
      </c>
      <c r="C575" s="19">
        <v>113538</v>
      </c>
      <c r="D575" s="19">
        <v>10344.500480000001</v>
      </c>
      <c r="E575" s="23">
        <v>0.24930291199999999</v>
      </c>
      <c r="F575" s="23">
        <v>0.17982008299999999</v>
      </c>
      <c r="G575" s="17">
        <v>0.69759023399999998</v>
      </c>
      <c r="H575" s="17">
        <v>0.30240976600000002</v>
      </c>
      <c r="I575" s="17">
        <v>0.95025184900000004</v>
      </c>
      <c r="J575" s="17">
        <v>4.9700000000000001E-2</v>
      </c>
      <c r="K575" s="17">
        <v>2.5900000000000002E-6</v>
      </c>
    </row>
    <row r="576" spans="1:11" x14ac:dyDescent="0.45">
      <c r="A576" s="10" t="s">
        <v>13</v>
      </c>
      <c r="B576" s="20">
        <v>0.81</v>
      </c>
      <c r="C576" s="19">
        <v>113678</v>
      </c>
      <c r="D576" s="19">
        <v>10379.45255</v>
      </c>
      <c r="E576" s="23">
        <v>0.25014869899999997</v>
      </c>
      <c r="F576" s="23">
        <v>0.18026175699999999</v>
      </c>
      <c r="G576" s="17">
        <v>0.69771635700000001</v>
      </c>
      <c r="H576" s="17">
        <v>0.30228364299999999</v>
      </c>
      <c r="I576" s="17">
        <v>0.95040088099999998</v>
      </c>
      <c r="J576" s="17">
        <v>4.9599999999999998E-2</v>
      </c>
      <c r="K576" s="17">
        <v>2.5799999999999999E-6</v>
      </c>
    </row>
    <row r="577" spans="1:11" x14ac:dyDescent="0.45">
      <c r="A577" s="10" t="s">
        <v>13</v>
      </c>
      <c r="B577" s="20">
        <v>0.81100000000000005</v>
      </c>
      <c r="C577" s="19">
        <v>113819</v>
      </c>
      <c r="D577" s="19">
        <v>10414.743930000001</v>
      </c>
      <c r="E577" s="23">
        <v>0.25066466700000001</v>
      </c>
      <c r="F577" s="23">
        <v>0.18086941100000001</v>
      </c>
      <c r="G577" s="17">
        <v>0.69784482400000003</v>
      </c>
      <c r="H577" s="17">
        <v>0.30215517600000003</v>
      </c>
      <c r="I577" s="17">
        <v>0.95057553500000003</v>
      </c>
      <c r="J577" s="17">
        <v>4.9399999999999999E-2</v>
      </c>
      <c r="K577" s="17">
        <v>2.57E-6</v>
      </c>
    </row>
    <row r="578" spans="1:11" x14ac:dyDescent="0.45">
      <c r="A578" s="10" t="s">
        <v>13</v>
      </c>
      <c r="B578" s="20">
        <v>0.81200000000000006</v>
      </c>
      <c r="C578" s="19">
        <v>113940</v>
      </c>
      <c r="D578" s="19">
        <v>10445.13632</v>
      </c>
      <c r="E578" s="23">
        <v>0.25215306199999998</v>
      </c>
      <c r="F578" s="23">
        <v>0.18138581200000001</v>
      </c>
      <c r="G578" s="17">
        <v>0.69779708600000001</v>
      </c>
      <c r="H578" s="17">
        <v>0.30220291399999999</v>
      </c>
      <c r="I578" s="17">
        <v>0.95069170300000005</v>
      </c>
      <c r="J578" s="17">
        <v>4.9299999999999997E-2</v>
      </c>
      <c r="K578" s="17">
        <v>2.57E-6</v>
      </c>
    </row>
    <row r="579" spans="1:11" x14ac:dyDescent="0.45">
      <c r="A579" s="10" t="s">
        <v>13</v>
      </c>
      <c r="B579" s="20">
        <v>0.81299999999999994</v>
      </c>
      <c r="C579" s="19">
        <v>114102</v>
      </c>
      <c r="D579" s="19">
        <v>10486.072260000001</v>
      </c>
      <c r="E579" s="23">
        <v>0.25347103399999998</v>
      </c>
      <c r="F579" s="23">
        <v>0.181891726</v>
      </c>
      <c r="G579" s="17">
        <v>0.69806839499999995</v>
      </c>
      <c r="H579" s="17">
        <v>0.30193160499999999</v>
      </c>
      <c r="I579" s="17">
        <v>0.95082741599999998</v>
      </c>
      <c r="J579" s="17">
        <v>4.9200000000000001E-2</v>
      </c>
      <c r="K579" s="17">
        <v>2.5600000000000001E-6</v>
      </c>
    </row>
    <row r="580" spans="1:11" x14ac:dyDescent="0.45">
      <c r="A580" s="10" t="s">
        <v>13</v>
      </c>
      <c r="B580" s="20">
        <v>0.81399999999999995</v>
      </c>
      <c r="C580" s="19">
        <v>114242</v>
      </c>
      <c r="D580" s="19">
        <v>10521.723239999999</v>
      </c>
      <c r="E580" s="23">
        <v>0.255372983</v>
      </c>
      <c r="F580" s="23">
        <v>0.18244050000000001</v>
      </c>
      <c r="G580" s="17">
        <v>0.69817580199999996</v>
      </c>
      <c r="H580" s="17">
        <v>0.30182419799999999</v>
      </c>
      <c r="I580" s="17">
        <v>0.95098216999999996</v>
      </c>
      <c r="J580" s="17">
        <v>4.9000000000000002E-2</v>
      </c>
      <c r="K580" s="17">
        <v>2.5500000000000001E-6</v>
      </c>
    </row>
    <row r="581" spans="1:11" x14ac:dyDescent="0.45">
      <c r="A581" s="10" t="s">
        <v>13</v>
      </c>
      <c r="B581" s="20">
        <v>0.81499999999999995</v>
      </c>
      <c r="C581" s="19">
        <v>114363</v>
      </c>
      <c r="D581" s="19">
        <v>10552.668659999999</v>
      </c>
      <c r="E581" s="23">
        <v>0.25620505999999998</v>
      </c>
      <c r="F581" s="23">
        <v>0.182966294</v>
      </c>
      <c r="G581" s="17">
        <v>0.69829402900000004</v>
      </c>
      <c r="H581" s="17">
        <v>0.30170597100000002</v>
      </c>
      <c r="I581" s="17">
        <v>0.95105820399999996</v>
      </c>
      <c r="J581" s="17">
        <v>4.8899999999999999E-2</v>
      </c>
      <c r="K581" s="17">
        <v>2.5500000000000001E-6</v>
      </c>
    </row>
    <row r="582" spans="1:11" x14ac:dyDescent="0.45">
      <c r="A582" s="10" t="s">
        <v>13</v>
      </c>
      <c r="B582" s="20">
        <v>0.81599999999999995</v>
      </c>
      <c r="C582" s="19">
        <v>114495</v>
      </c>
      <c r="D582" s="19">
        <v>10586.508690000001</v>
      </c>
      <c r="E582" s="23">
        <v>0.25670592599999997</v>
      </c>
      <c r="F582" s="23">
        <v>0.18348716300000001</v>
      </c>
      <c r="G582" s="17">
        <v>0.69842351199999997</v>
      </c>
      <c r="H582" s="17">
        <v>0.30157648799999998</v>
      </c>
      <c r="I582" s="17">
        <v>0.951202302</v>
      </c>
      <c r="J582" s="17">
        <v>4.8800000000000003E-2</v>
      </c>
      <c r="K582" s="17">
        <v>2.5399999999999998E-6</v>
      </c>
    </row>
    <row r="583" spans="1:11" x14ac:dyDescent="0.45">
      <c r="A583" s="10" t="s">
        <v>13</v>
      </c>
      <c r="B583" s="20">
        <v>0.81699999999999995</v>
      </c>
      <c r="C583" s="19">
        <v>114665</v>
      </c>
      <c r="D583" s="19">
        <v>10630.21838</v>
      </c>
      <c r="E583" s="23">
        <v>0.25750065999999999</v>
      </c>
      <c r="F583" s="23">
        <v>0.18395098700000001</v>
      </c>
      <c r="G583" s="17">
        <v>0.69838224400000004</v>
      </c>
      <c r="H583" s="17">
        <v>0.30161775600000001</v>
      </c>
      <c r="I583" s="17">
        <v>0.95132959399999995</v>
      </c>
      <c r="J583" s="17">
        <v>4.87E-2</v>
      </c>
      <c r="K583" s="17">
        <v>2.5399999999999998E-6</v>
      </c>
    </row>
    <row r="584" spans="1:11" x14ac:dyDescent="0.45">
      <c r="A584" s="10" t="s">
        <v>13</v>
      </c>
      <c r="B584" s="20">
        <v>0.81799999999999995</v>
      </c>
      <c r="C584" s="19">
        <v>114794</v>
      </c>
      <c r="D584" s="19">
        <v>10663.540069999999</v>
      </c>
      <c r="E584" s="23">
        <v>0.259091566</v>
      </c>
      <c r="F584" s="23">
        <v>0.18461772600000001</v>
      </c>
      <c r="G584" s="17">
        <v>0.69834660299999995</v>
      </c>
      <c r="H584" s="17">
        <v>0.30165339699999999</v>
      </c>
      <c r="I584" s="17">
        <v>0.95143954500000005</v>
      </c>
      <c r="J584" s="17">
        <v>4.8599999999999997E-2</v>
      </c>
      <c r="K584" s="17">
        <v>2.5299999999999999E-6</v>
      </c>
    </row>
    <row r="585" spans="1:11" x14ac:dyDescent="0.45">
      <c r="A585" s="10" t="s">
        <v>13</v>
      </c>
      <c r="B585" s="20">
        <v>0.81899999999999995</v>
      </c>
      <c r="C585" s="19">
        <v>114914</v>
      </c>
      <c r="D585" s="19">
        <v>10694.754639999999</v>
      </c>
      <c r="E585" s="23">
        <v>0.261005663</v>
      </c>
      <c r="F585" s="23">
        <v>0.18513099399999999</v>
      </c>
      <c r="G585" s="17">
        <v>0.69843535199999995</v>
      </c>
      <c r="H585" s="17">
        <v>0.30156464799999999</v>
      </c>
      <c r="I585" s="17">
        <v>0.95155803900000002</v>
      </c>
      <c r="J585" s="17">
        <v>4.8399999999999999E-2</v>
      </c>
      <c r="K585" s="17">
        <v>2.52E-6</v>
      </c>
    </row>
    <row r="586" spans="1:11" x14ac:dyDescent="0.45">
      <c r="A586" s="10" t="s">
        <v>13</v>
      </c>
      <c r="B586" s="20">
        <v>0.82</v>
      </c>
      <c r="C586" s="19">
        <v>115073</v>
      </c>
      <c r="D586" s="19">
        <v>10736.279409999999</v>
      </c>
      <c r="E586" s="23">
        <v>0.26137492400000001</v>
      </c>
      <c r="F586" s="23">
        <v>0.18564456700000001</v>
      </c>
      <c r="G586" s="17">
        <v>0.69818289300000003</v>
      </c>
      <c r="H586" s="17">
        <v>0.30181710699999997</v>
      </c>
      <c r="I586" s="17">
        <v>0.95173938199999997</v>
      </c>
      <c r="J586" s="17">
        <v>4.8300000000000003E-2</v>
      </c>
      <c r="K586" s="17">
        <v>2.5100000000000001E-6</v>
      </c>
    </row>
    <row r="587" spans="1:11" x14ac:dyDescent="0.45">
      <c r="A587" s="10" t="s">
        <v>13</v>
      </c>
      <c r="B587" s="20">
        <v>0.82099999999999995</v>
      </c>
      <c r="C587" s="19">
        <v>115211</v>
      </c>
      <c r="D587" s="19">
        <v>10772.42591</v>
      </c>
      <c r="E587" s="23">
        <v>0.26288851899999999</v>
      </c>
      <c r="F587" s="23">
        <v>0.186247616</v>
      </c>
      <c r="G587" s="17">
        <v>0.69832741700000001</v>
      </c>
      <c r="H587" s="17">
        <v>0.30167258299999999</v>
      </c>
      <c r="I587" s="17">
        <v>0.951754871</v>
      </c>
      <c r="J587" s="17">
        <v>4.82E-2</v>
      </c>
      <c r="K587" s="17">
        <v>2.5100000000000001E-6</v>
      </c>
    </row>
    <row r="588" spans="1:11" x14ac:dyDescent="0.45">
      <c r="A588" s="10" t="s">
        <v>13</v>
      </c>
      <c r="B588" s="20">
        <v>0.82199999999999995</v>
      </c>
      <c r="C588" s="19">
        <v>115343</v>
      </c>
      <c r="D588" s="19">
        <v>10807.21033</v>
      </c>
      <c r="E588" s="23">
        <v>0.26451175599999999</v>
      </c>
      <c r="F588" s="23">
        <v>0.186765022</v>
      </c>
      <c r="G588" s="17">
        <v>0.69845590999999996</v>
      </c>
      <c r="H588" s="17">
        <v>0.30154408999999999</v>
      </c>
      <c r="I588" s="17">
        <v>0.95187581300000002</v>
      </c>
      <c r="J588" s="17">
        <v>4.8099999999999997E-2</v>
      </c>
      <c r="K588" s="17">
        <v>2.5000000000000002E-6</v>
      </c>
    </row>
    <row r="589" spans="1:11" x14ac:dyDescent="0.45">
      <c r="A589" s="10" t="s">
        <v>13</v>
      </c>
      <c r="B589" s="20">
        <v>0.82299999999999995</v>
      </c>
      <c r="C589" s="19">
        <v>115489</v>
      </c>
      <c r="D589" s="19">
        <v>10845.91397</v>
      </c>
      <c r="E589" s="23">
        <v>0.26572550099999998</v>
      </c>
      <c r="F589" s="23">
        <v>0.18720229699999999</v>
      </c>
      <c r="G589" s="17">
        <v>0.69864662399999999</v>
      </c>
      <c r="H589" s="17">
        <v>0.30135337600000001</v>
      </c>
      <c r="I589" s="17">
        <v>0.95198817099999999</v>
      </c>
      <c r="J589" s="17">
        <v>4.8000000000000001E-2</v>
      </c>
      <c r="K589" s="17">
        <v>2.5000000000000002E-6</v>
      </c>
    </row>
    <row r="590" spans="1:11" x14ac:dyDescent="0.45">
      <c r="A590" s="10" t="s">
        <v>13</v>
      </c>
      <c r="B590" s="20">
        <v>0.82399999999999995</v>
      </c>
      <c r="C590" s="19">
        <v>115644</v>
      </c>
      <c r="D590" s="19">
        <v>10887.19094</v>
      </c>
      <c r="E590" s="23">
        <v>0.266896413</v>
      </c>
      <c r="F590" s="23">
        <v>0.187895111</v>
      </c>
      <c r="G590" s="17">
        <v>0.69873058700000001</v>
      </c>
      <c r="H590" s="17">
        <v>0.30126941299999999</v>
      </c>
      <c r="I590" s="17">
        <v>0.95216420199999996</v>
      </c>
      <c r="J590" s="17">
        <v>4.7800000000000002E-2</v>
      </c>
      <c r="K590" s="17">
        <v>2.4899999999999999E-6</v>
      </c>
    </row>
    <row r="591" spans="1:11" x14ac:dyDescent="0.45">
      <c r="A591" s="10" t="s">
        <v>13</v>
      </c>
      <c r="B591" s="20">
        <v>0.82499999999999996</v>
      </c>
      <c r="C591" s="19">
        <v>115764</v>
      </c>
      <c r="D591" s="19">
        <v>10919.29667</v>
      </c>
      <c r="E591" s="23">
        <v>0.26803806099999999</v>
      </c>
      <c r="F591" s="23">
        <v>0.18852318300000001</v>
      </c>
      <c r="G591" s="17">
        <v>0.69889603</v>
      </c>
      <c r="H591" s="17">
        <v>0.30110397</v>
      </c>
      <c r="I591" s="17">
        <v>0.95229287299999998</v>
      </c>
      <c r="J591" s="17">
        <v>4.7699999999999999E-2</v>
      </c>
      <c r="K591" s="17">
        <v>2.48E-6</v>
      </c>
    </row>
    <row r="592" spans="1:11" x14ac:dyDescent="0.45">
      <c r="A592" s="10" t="s">
        <v>13</v>
      </c>
      <c r="B592" s="20">
        <v>0.82599999999999996</v>
      </c>
      <c r="C592" s="19">
        <v>115913</v>
      </c>
      <c r="D592" s="19">
        <v>10959.36616</v>
      </c>
      <c r="E592" s="23">
        <v>0.26984549299999999</v>
      </c>
      <c r="F592" s="23">
        <v>0.18902735500000001</v>
      </c>
      <c r="G592" s="17">
        <v>0.69893799700000003</v>
      </c>
      <c r="H592" s="17">
        <v>0.30106200300000002</v>
      </c>
      <c r="I592" s="17">
        <v>0.95241184700000003</v>
      </c>
      <c r="J592" s="17">
        <v>4.7600000000000003E-2</v>
      </c>
      <c r="K592" s="17">
        <v>2.4700000000000001E-6</v>
      </c>
    </row>
    <row r="593" spans="1:11" x14ac:dyDescent="0.45">
      <c r="A593" s="10" t="s">
        <v>13</v>
      </c>
      <c r="B593" s="20">
        <v>0.82699999999999996</v>
      </c>
      <c r="C593" s="19">
        <v>116058</v>
      </c>
      <c r="D593" s="19">
        <v>10998.55098</v>
      </c>
      <c r="E593" s="23">
        <v>0.27086039499999998</v>
      </c>
      <c r="F593" s="23">
        <v>0.189640156</v>
      </c>
      <c r="G593" s="17">
        <v>0.69917627400000004</v>
      </c>
      <c r="H593" s="17">
        <v>0.30082372600000001</v>
      </c>
      <c r="I593" s="17">
        <v>0.95253901399999996</v>
      </c>
      <c r="J593" s="17">
        <v>4.7500000000000001E-2</v>
      </c>
      <c r="K593" s="17">
        <v>2.4700000000000001E-6</v>
      </c>
    </row>
    <row r="594" spans="1:11" x14ac:dyDescent="0.45">
      <c r="A594" s="10" t="s">
        <v>13</v>
      </c>
      <c r="B594" s="20">
        <v>0.82799999999999996</v>
      </c>
      <c r="C594" s="19">
        <v>116207</v>
      </c>
      <c r="D594" s="19">
        <v>11038.944939999999</v>
      </c>
      <c r="E594" s="23">
        <v>0.27162075600000002</v>
      </c>
      <c r="F594" s="23">
        <v>0.19023154</v>
      </c>
      <c r="G594" s="17">
        <v>0.69907148500000005</v>
      </c>
      <c r="H594" s="17">
        <v>0.30092851500000001</v>
      </c>
      <c r="I594" s="17">
        <v>0.95271683100000004</v>
      </c>
      <c r="J594" s="17">
        <v>4.7300000000000002E-2</v>
      </c>
      <c r="K594" s="17">
        <v>2.4600000000000002E-6</v>
      </c>
    </row>
    <row r="595" spans="1:11" x14ac:dyDescent="0.45">
      <c r="A595" s="10" t="s">
        <v>13</v>
      </c>
      <c r="B595" s="20">
        <v>0.82899999999999996</v>
      </c>
      <c r="C595" s="19">
        <v>116333</v>
      </c>
      <c r="D595" s="19">
        <v>11073.215330000001</v>
      </c>
      <c r="E595" s="23">
        <v>0.272335779</v>
      </c>
      <c r="F595" s="23">
        <v>0.19083597799999999</v>
      </c>
      <c r="G595" s="17">
        <v>0.69925128700000005</v>
      </c>
      <c r="H595" s="17">
        <v>0.300748713</v>
      </c>
      <c r="I595" s="17">
        <v>0.95285427</v>
      </c>
      <c r="J595" s="17">
        <v>4.7100000000000003E-2</v>
      </c>
      <c r="K595" s="17">
        <v>2.4499999999999998E-6</v>
      </c>
    </row>
    <row r="596" spans="1:11" x14ac:dyDescent="0.45">
      <c r="A596" s="10" t="s">
        <v>13</v>
      </c>
      <c r="B596" s="20">
        <v>0.83</v>
      </c>
      <c r="C596" s="19">
        <v>116478</v>
      </c>
      <c r="D596" s="19">
        <v>11112.845069999999</v>
      </c>
      <c r="E596" s="23">
        <v>0.27388486899999998</v>
      </c>
      <c r="F596" s="23">
        <v>0.19136572600000001</v>
      </c>
      <c r="G596" s="17">
        <v>0.69930802400000003</v>
      </c>
      <c r="H596" s="17">
        <v>0.30069197600000003</v>
      </c>
      <c r="I596" s="17">
        <v>0.95300672399999997</v>
      </c>
      <c r="J596" s="17">
        <v>4.7E-2</v>
      </c>
      <c r="K596" s="17">
        <v>2.4399999999999999E-6</v>
      </c>
    </row>
    <row r="597" spans="1:11" x14ac:dyDescent="0.45">
      <c r="A597" s="10" t="s">
        <v>13</v>
      </c>
      <c r="B597" s="20">
        <v>0.83099999999999996</v>
      </c>
      <c r="C597" s="19">
        <v>116616</v>
      </c>
      <c r="D597" s="19">
        <v>11150.688459999999</v>
      </c>
      <c r="E597" s="23">
        <v>0.275242402</v>
      </c>
      <c r="F597" s="23">
        <v>0.191965988</v>
      </c>
      <c r="G597" s="17">
        <v>0.69957810200000003</v>
      </c>
      <c r="H597" s="17">
        <v>0.30042189800000002</v>
      </c>
      <c r="I597" s="17">
        <v>0.95313226500000003</v>
      </c>
      <c r="J597" s="17">
        <v>4.6899999999999997E-2</v>
      </c>
      <c r="K597" s="17">
        <v>2.43E-6</v>
      </c>
    </row>
    <row r="598" spans="1:11" x14ac:dyDescent="0.45">
      <c r="A598" s="10" t="s">
        <v>13</v>
      </c>
      <c r="B598" s="20">
        <v>0.83199999999999996</v>
      </c>
      <c r="C598" s="19">
        <v>116763</v>
      </c>
      <c r="D598" s="19">
        <v>11191.19939</v>
      </c>
      <c r="E598" s="23">
        <v>0.27578404400000001</v>
      </c>
      <c r="F598" s="23">
        <v>0.192527958</v>
      </c>
      <c r="G598" s="17">
        <v>0.69950241099999999</v>
      </c>
      <c r="H598" s="17">
        <v>0.30049758900000001</v>
      </c>
      <c r="I598" s="17">
        <v>0.953286046</v>
      </c>
      <c r="J598" s="17">
        <v>4.6699999999999998E-2</v>
      </c>
      <c r="K598" s="17">
        <v>2.43E-6</v>
      </c>
    </row>
    <row r="599" spans="1:11" x14ac:dyDescent="0.45">
      <c r="A599" s="10" t="s">
        <v>13</v>
      </c>
      <c r="B599" s="20">
        <v>0.83299999999999996</v>
      </c>
      <c r="C599" s="19">
        <v>116902</v>
      </c>
      <c r="D599" s="19">
        <v>11229.618049999999</v>
      </c>
      <c r="E599" s="23">
        <v>0.27705762099999998</v>
      </c>
      <c r="F599" s="23">
        <v>0.19305975</v>
      </c>
      <c r="G599" s="17">
        <v>0.69969718199999997</v>
      </c>
      <c r="H599" s="17">
        <v>0.30030281800000003</v>
      </c>
      <c r="I599" s="17">
        <v>0.953398886</v>
      </c>
      <c r="J599" s="17">
        <v>4.6600000000000003E-2</v>
      </c>
      <c r="K599" s="17">
        <v>2.4200000000000001E-6</v>
      </c>
    </row>
    <row r="600" spans="1:11" x14ac:dyDescent="0.45">
      <c r="A600" s="10" t="s">
        <v>13</v>
      </c>
      <c r="B600" s="20">
        <v>0.83399999999999996</v>
      </c>
      <c r="C600" s="19">
        <v>117033</v>
      </c>
      <c r="D600" s="19">
        <v>11266.065769999999</v>
      </c>
      <c r="E600" s="23">
        <v>0.27870421699999998</v>
      </c>
      <c r="F600" s="23">
        <v>0.19377256800000001</v>
      </c>
      <c r="G600" s="17">
        <v>0.69962318300000004</v>
      </c>
      <c r="H600" s="17">
        <v>0.30037681700000002</v>
      </c>
      <c r="I600" s="17">
        <v>0.95354089799999997</v>
      </c>
      <c r="J600" s="17">
        <v>4.65E-2</v>
      </c>
      <c r="K600" s="17">
        <v>2.4099999999999998E-6</v>
      </c>
    </row>
    <row r="601" spans="1:11" x14ac:dyDescent="0.45">
      <c r="A601" s="10" t="s">
        <v>13</v>
      </c>
      <c r="B601" s="20">
        <v>0.83499999999999996</v>
      </c>
      <c r="C601" s="19">
        <v>117181</v>
      </c>
      <c r="D601" s="19">
        <v>11307.38819</v>
      </c>
      <c r="E601" s="23">
        <v>0.279617585</v>
      </c>
      <c r="F601" s="23">
        <v>0.19433250699999999</v>
      </c>
      <c r="G601" s="17">
        <v>0.69972947799999996</v>
      </c>
      <c r="H601" s="17">
        <v>0.30027052199999998</v>
      </c>
      <c r="I601" s="17">
        <v>0.95370486499999996</v>
      </c>
      <c r="J601" s="17">
        <v>4.6300000000000001E-2</v>
      </c>
      <c r="K601" s="17">
        <v>2.3999999999999999E-6</v>
      </c>
    </row>
    <row r="602" spans="1:11" x14ac:dyDescent="0.45">
      <c r="A602" s="10" t="s">
        <v>13</v>
      </c>
      <c r="B602" s="20">
        <v>0.83599999999999997</v>
      </c>
      <c r="C602" s="19">
        <v>117306</v>
      </c>
      <c r="D602" s="19">
        <v>11342.417240000001</v>
      </c>
      <c r="E602" s="23">
        <v>0.28119239800000001</v>
      </c>
      <c r="F602" s="23">
        <v>0.19496053099999999</v>
      </c>
      <c r="G602" s="17">
        <v>0.699981246</v>
      </c>
      <c r="H602" s="17">
        <v>0.300018754</v>
      </c>
      <c r="I602" s="17">
        <v>0.95381853900000002</v>
      </c>
      <c r="J602" s="17">
        <v>4.6179062999999999E-2</v>
      </c>
      <c r="K602" s="17">
        <v>2.3999999999999999E-6</v>
      </c>
    </row>
    <row r="603" spans="1:11" x14ac:dyDescent="0.45">
      <c r="A603" s="10" t="s">
        <v>13</v>
      </c>
      <c r="B603" s="20">
        <v>0.83699999999999997</v>
      </c>
      <c r="C603" s="19">
        <v>117465</v>
      </c>
      <c r="D603" s="19">
        <v>11387.182510000001</v>
      </c>
      <c r="E603" s="23">
        <v>0.28237940700000003</v>
      </c>
      <c r="F603" s="23">
        <v>0.19551517500000001</v>
      </c>
      <c r="G603" s="17">
        <v>0.70024262500000001</v>
      </c>
      <c r="H603" s="17">
        <v>0.29975737499999999</v>
      </c>
      <c r="I603" s="17">
        <v>0.95390962199999996</v>
      </c>
      <c r="J603" s="17">
        <v>4.6100000000000002E-2</v>
      </c>
      <c r="K603" s="17">
        <v>2.39E-6</v>
      </c>
    </row>
    <row r="604" spans="1:11" x14ac:dyDescent="0.45">
      <c r="A604" s="10" t="s">
        <v>13</v>
      </c>
      <c r="B604" s="20">
        <v>0.83799999999999997</v>
      </c>
      <c r="C604" s="19">
        <v>117577</v>
      </c>
      <c r="D604" s="19">
        <v>11418.849980000001</v>
      </c>
      <c r="E604" s="23">
        <v>0.28294350099999999</v>
      </c>
      <c r="F604" s="23">
        <v>0.19617079800000001</v>
      </c>
      <c r="G604" s="17">
        <v>0.70038357799999995</v>
      </c>
      <c r="H604" s="17">
        <v>0.29961642199999999</v>
      </c>
      <c r="I604" s="17">
        <v>0.95397436700000005</v>
      </c>
      <c r="J604" s="17">
        <v>4.5999999999999999E-2</v>
      </c>
      <c r="K604" s="17">
        <v>2.39E-6</v>
      </c>
    </row>
    <row r="605" spans="1:11" x14ac:dyDescent="0.45">
      <c r="A605" s="10" t="s">
        <v>13</v>
      </c>
      <c r="B605" s="20">
        <v>0.83899999999999997</v>
      </c>
      <c r="C605" s="19">
        <v>117748</v>
      </c>
      <c r="D605" s="19">
        <v>11467.257460000001</v>
      </c>
      <c r="E605" s="23">
        <v>0.28345332600000001</v>
      </c>
      <c r="F605" s="23">
        <v>0.19655921200000001</v>
      </c>
      <c r="G605" s="17">
        <v>0.70067432100000004</v>
      </c>
      <c r="H605" s="17">
        <v>0.29932567900000001</v>
      </c>
      <c r="I605" s="17">
        <v>0.954167294</v>
      </c>
      <c r="J605" s="17">
        <v>4.58E-2</v>
      </c>
      <c r="K605" s="17">
        <v>2.3800000000000001E-6</v>
      </c>
    </row>
    <row r="606" spans="1:11" x14ac:dyDescent="0.45">
      <c r="A606" s="10" t="s">
        <v>13</v>
      </c>
      <c r="B606" s="20">
        <v>0.84</v>
      </c>
      <c r="C606" s="19">
        <v>117889</v>
      </c>
      <c r="D606" s="19">
        <v>11507.29342</v>
      </c>
      <c r="E606" s="23">
        <v>0.28443123999999997</v>
      </c>
      <c r="F606" s="23">
        <v>0.19743311299999999</v>
      </c>
      <c r="G606" s="17">
        <v>0.70091357099999996</v>
      </c>
      <c r="H606" s="17">
        <v>0.29908642899999999</v>
      </c>
      <c r="I606" s="17">
        <v>0.95431407099999999</v>
      </c>
      <c r="J606" s="17">
        <v>4.5699999999999998E-2</v>
      </c>
      <c r="K606" s="17">
        <v>2.3700000000000002E-6</v>
      </c>
    </row>
    <row r="607" spans="1:11" x14ac:dyDescent="0.45">
      <c r="A607" s="10" t="s">
        <v>13</v>
      </c>
      <c r="B607" s="20">
        <v>0.84099999999999997</v>
      </c>
      <c r="C607" s="19">
        <v>118023</v>
      </c>
      <c r="D607" s="19">
        <v>11545.472030000001</v>
      </c>
      <c r="E607" s="23">
        <v>0.28531834099999998</v>
      </c>
      <c r="F607" s="23">
        <v>0.19804889000000001</v>
      </c>
      <c r="G607" s="17">
        <v>0.70113452499999995</v>
      </c>
      <c r="H607" s="17">
        <v>0.29886547499999999</v>
      </c>
      <c r="I607" s="17">
        <v>0.954472125</v>
      </c>
      <c r="J607" s="17">
        <v>4.5499999999999999E-2</v>
      </c>
      <c r="K607" s="17">
        <v>2.3599999999999999E-6</v>
      </c>
    </row>
    <row r="608" spans="1:11" x14ac:dyDescent="0.45">
      <c r="A608" s="10" t="s">
        <v>13</v>
      </c>
      <c r="B608" s="20">
        <v>0.84199999999999997</v>
      </c>
      <c r="C608" s="19">
        <v>118035</v>
      </c>
      <c r="D608" s="19">
        <v>11548.89697</v>
      </c>
      <c r="E608" s="23">
        <v>0.28541223300000002</v>
      </c>
      <c r="F608" s="23">
        <v>0.19860455199999999</v>
      </c>
      <c r="G608" s="17">
        <v>0.70116490899999995</v>
      </c>
      <c r="H608" s="17">
        <v>0.298835091</v>
      </c>
      <c r="I608" s="17">
        <v>0.95447854300000001</v>
      </c>
      <c r="J608" s="17">
        <v>4.5499999999999999E-2</v>
      </c>
      <c r="K608" s="17">
        <v>2.3599999999999999E-6</v>
      </c>
    </row>
    <row r="609" spans="1:11" x14ac:dyDescent="0.45">
      <c r="A609" s="10" t="s">
        <v>13</v>
      </c>
      <c r="B609" s="20">
        <v>0.84299999999999997</v>
      </c>
      <c r="C609" s="19">
        <v>118308</v>
      </c>
      <c r="D609" s="19">
        <v>11626.872880000001</v>
      </c>
      <c r="E609" s="23">
        <v>0.28626180899999998</v>
      </c>
      <c r="F609" s="23">
        <v>0.198861395</v>
      </c>
      <c r="G609" s="17">
        <v>0.70170233599999998</v>
      </c>
      <c r="H609" s="17">
        <v>0.29829766400000002</v>
      </c>
      <c r="I609" s="17">
        <v>0.95468311900000002</v>
      </c>
      <c r="J609" s="17">
        <v>4.53E-2</v>
      </c>
      <c r="K609" s="17">
        <v>2.3499999999999999E-6</v>
      </c>
    </row>
    <row r="610" spans="1:11" x14ac:dyDescent="0.45">
      <c r="A610" s="10" t="s">
        <v>13</v>
      </c>
      <c r="B610" s="20">
        <v>0.84399999999999997</v>
      </c>
      <c r="C610" s="19">
        <v>118450</v>
      </c>
      <c r="D610" s="19">
        <v>11667.566500000001</v>
      </c>
      <c r="E610" s="23">
        <v>0.28680459200000002</v>
      </c>
      <c r="F610" s="23">
        <v>0.19981882400000001</v>
      </c>
      <c r="G610" s="17">
        <v>0.70189109299999997</v>
      </c>
      <c r="H610" s="17">
        <v>0.29810890699999998</v>
      </c>
      <c r="I610" s="17">
        <v>0.95482945900000005</v>
      </c>
      <c r="J610" s="17">
        <v>4.5199999999999997E-2</v>
      </c>
      <c r="K610" s="17">
        <v>2.3499999999999999E-6</v>
      </c>
    </row>
    <row r="611" spans="1:11" x14ac:dyDescent="0.45">
      <c r="A611" s="10" t="s">
        <v>13</v>
      </c>
      <c r="B611" s="20">
        <v>0.84499999999999997</v>
      </c>
      <c r="C611" s="19">
        <v>118573</v>
      </c>
      <c r="D611" s="19">
        <v>11702.90597</v>
      </c>
      <c r="E611" s="23">
        <v>0.28755158600000003</v>
      </c>
      <c r="F611" s="23">
        <v>0.200482457</v>
      </c>
      <c r="G611" s="17">
        <v>0.70196419099999996</v>
      </c>
      <c r="H611" s="17">
        <v>0.29803580899999998</v>
      </c>
      <c r="I611" s="17">
        <v>0.95494902500000001</v>
      </c>
      <c r="J611" s="17">
        <v>4.4999999999999998E-2</v>
      </c>
      <c r="K611" s="17">
        <v>2.34E-6</v>
      </c>
    </row>
    <row r="612" spans="1:11" x14ac:dyDescent="0.45">
      <c r="A612" s="10" t="s">
        <v>13</v>
      </c>
      <c r="B612" s="20">
        <v>0.84599999999999997</v>
      </c>
      <c r="C612" s="19">
        <v>118705</v>
      </c>
      <c r="D612" s="19">
        <v>11741.006579999999</v>
      </c>
      <c r="E612" s="23">
        <v>0.28939070099999997</v>
      </c>
      <c r="F612" s="23">
        <v>0.20102529399999999</v>
      </c>
      <c r="G612" s="17">
        <v>0.70178172800000005</v>
      </c>
      <c r="H612" s="17">
        <v>0.29821827200000001</v>
      </c>
      <c r="I612" s="17">
        <v>0.95509124599999995</v>
      </c>
      <c r="J612" s="17">
        <v>4.4900000000000002E-2</v>
      </c>
      <c r="K612" s="17">
        <v>2.3300000000000001E-6</v>
      </c>
    </row>
    <row r="613" spans="1:11" x14ac:dyDescent="0.45">
      <c r="A613" s="10" t="s">
        <v>13</v>
      </c>
      <c r="B613" s="20">
        <v>0.84699999999999998</v>
      </c>
      <c r="C613" s="19">
        <v>118862</v>
      </c>
      <c r="D613" s="19">
        <v>11786.592570000001</v>
      </c>
      <c r="E613" s="23">
        <v>0.29063578699999998</v>
      </c>
      <c r="F613" s="23">
        <v>0.201624104</v>
      </c>
      <c r="G613" s="17">
        <v>0.70202419599999999</v>
      </c>
      <c r="H613" s="17">
        <v>0.29797580400000001</v>
      </c>
      <c r="I613" s="17">
        <v>0.95522160099999998</v>
      </c>
      <c r="J613" s="17">
        <v>4.48E-2</v>
      </c>
      <c r="K613" s="17">
        <v>2.3199999999999998E-6</v>
      </c>
    </row>
    <row r="614" spans="1:11" x14ac:dyDescent="0.45">
      <c r="A614" s="10" t="s">
        <v>13</v>
      </c>
      <c r="B614" s="20">
        <v>0.84799999999999998</v>
      </c>
      <c r="C614" s="19">
        <v>119001</v>
      </c>
      <c r="D614" s="19">
        <v>11827.127280000001</v>
      </c>
      <c r="E614" s="23">
        <v>0.29250148199999998</v>
      </c>
      <c r="F614" s="23">
        <v>0.20234458299999999</v>
      </c>
      <c r="G614" s="17">
        <v>0.70201090700000002</v>
      </c>
      <c r="H614" s="17">
        <v>0.29798909299999998</v>
      </c>
      <c r="I614" s="17">
        <v>0.95536978900000002</v>
      </c>
      <c r="J614" s="17">
        <v>4.4600000000000001E-2</v>
      </c>
      <c r="K614" s="17">
        <v>2.3199999999999998E-6</v>
      </c>
    </row>
    <row r="615" spans="1:11" x14ac:dyDescent="0.45">
      <c r="A615" s="10" t="s">
        <v>13</v>
      </c>
      <c r="B615" s="20">
        <v>0.84899999999999998</v>
      </c>
      <c r="C615" s="19">
        <v>119151</v>
      </c>
      <c r="D615" s="19">
        <v>11871.09908</v>
      </c>
      <c r="E615" s="23">
        <v>0.29342593</v>
      </c>
      <c r="F615" s="23">
        <v>0.202991282</v>
      </c>
      <c r="G615" s="17">
        <v>0.70194123399999997</v>
      </c>
      <c r="H615" s="17">
        <v>0.29805876599999998</v>
      </c>
      <c r="I615" s="17">
        <v>0.95552933699999998</v>
      </c>
      <c r="J615" s="17">
        <v>4.4499999999999998E-2</v>
      </c>
      <c r="K615" s="17">
        <v>2.3099999999999999E-6</v>
      </c>
    </row>
    <row r="616" spans="1:11" x14ac:dyDescent="0.45">
      <c r="A616" s="10" t="s">
        <v>13</v>
      </c>
      <c r="B616" s="20">
        <v>0.85</v>
      </c>
      <c r="C616" s="19">
        <v>119276</v>
      </c>
      <c r="D616" s="19">
        <v>11907.82231</v>
      </c>
      <c r="E616" s="23">
        <v>0.293947597</v>
      </c>
      <c r="F616" s="23">
        <v>0.20363356299999999</v>
      </c>
      <c r="G616" s="17">
        <v>0.70216975800000003</v>
      </c>
      <c r="H616" s="17">
        <v>0.29783024200000002</v>
      </c>
      <c r="I616" s="17">
        <v>0.95567029699999995</v>
      </c>
      <c r="J616" s="17">
        <v>4.4299999999999999E-2</v>
      </c>
      <c r="K616" s="17">
        <v>2.3E-6</v>
      </c>
    </row>
    <row r="617" spans="1:11" x14ac:dyDescent="0.45">
      <c r="A617" s="10" t="s">
        <v>13</v>
      </c>
      <c r="B617" s="20">
        <v>0.85099999999999998</v>
      </c>
      <c r="C617" s="19">
        <v>119429</v>
      </c>
      <c r="D617" s="19">
        <v>11953.03026</v>
      </c>
      <c r="E617" s="23">
        <v>0.29641457599999999</v>
      </c>
      <c r="F617" s="23">
        <v>0.204220811</v>
      </c>
      <c r="G617" s="17">
        <v>0.702291738</v>
      </c>
      <c r="H617" s="17">
        <v>0.297708262</v>
      </c>
      <c r="I617" s="17">
        <v>0.95580297000000003</v>
      </c>
      <c r="J617" s="17">
        <v>4.4200000000000003E-2</v>
      </c>
      <c r="K617" s="17">
        <v>2.2900000000000001E-6</v>
      </c>
    </row>
    <row r="618" spans="1:11" x14ac:dyDescent="0.45">
      <c r="A618" s="10" t="s">
        <v>13</v>
      </c>
      <c r="B618" s="20">
        <v>0.85199999999999998</v>
      </c>
      <c r="C618" s="19">
        <v>119562</v>
      </c>
      <c r="D618" s="19">
        <v>11992.545099999999</v>
      </c>
      <c r="E618" s="23">
        <v>0.29797728200000001</v>
      </c>
      <c r="F618" s="23">
        <v>0.20487192800000001</v>
      </c>
      <c r="G618" s="17">
        <v>0.70254763200000003</v>
      </c>
      <c r="H618" s="17">
        <v>0.29745236800000002</v>
      </c>
      <c r="I618" s="17">
        <v>0.95594998799999997</v>
      </c>
      <c r="J618" s="17">
        <v>4.3999999999999997E-2</v>
      </c>
      <c r="K618" s="17">
        <v>2.2900000000000001E-6</v>
      </c>
    </row>
    <row r="619" spans="1:11" x14ac:dyDescent="0.45">
      <c r="A619" s="10" t="s">
        <v>13</v>
      </c>
      <c r="B619" s="20">
        <v>0.85299999999999998</v>
      </c>
      <c r="C619" s="19">
        <v>119697</v>
      </c>
      <c r="D619" s="19">
        <v>12032.84554</v>
      </c>
      <c r="E619" s="23">
        <v>0.29922637000000002</v>
      </c>
      <c r="F619" s="23">
        <v>0.20553650500000001</v>
      </c>
      <c r="G619" s="17">
        <v>0.702791214</v>
      </c>
      <c r="H619" s="17">
        <v>0.297208786</v>
      </c>
      <c r="I619" s="17">
        <v>0.95606673399999997</v>
      </c>
      <c r="J619" s="17">
        <v>4.3900000000000002E-2</v>
      </c>
      <c r="K619" s="17">
        <v>2.2800000000000002E-6</v>
      </c>
    </row>
    <row r="620" spans="1:11" x14ac:dyDescent="0.45">
      <c r="A620" s="10" t="s">
        <v>13</v>
      </c>
      <c r="B620" s="20">
        <v>0.85399999999999998</v>
      </c>
      <c r="C620" s="19">
        <v>119850</v>
      </c>
      <c r="D620" s="19">
        <v>12078.722460000001</v>
      </c>
      <c r="E620" s="23">
        <v>0.30073124600000001</v>
      </c>
      <c r="F620" s="23">
        <v>0.206114932</v>
      </c>
      <c r="G620" s="17">
        <v>0.70307050500000001</v>
      </c>
      <c r="H620" s="17">
        <v>0.29692949499999999</v>
      </c>
      <c r="I620" s="17">
        <v>0.95622184399999999</v>
      </c>
      <c r="J620" s="17">
        <v>4.3799999999999999E-2</v>
      </c>
      <c r="K620" s="17">
        <v>2.2699999999999999E-6</v>
      </c>
    </row>
    <row r="621" spans="1:11" x14ac:dyDescent="0.45">
      <c r="A621" s="10" t="s">
        <v>13</v>
      </c>
      <c r="B621" s="20">
        <v>0.85499999999999998</v>
      </c>
      <c r="C621" s="19">
        <v>119981</v>
      </c>
      <c r="D621" s="19">
        <v>12118.21384</v>
      </c>
      <c r="E621" s="23">
        <v>0.30185992499999997</v>
      </c>
      <c r="F621" s="23">
        <v>0.20683958099999999</v>
      </c>
      <c r="G621" s="17">
        <v>0.70309465699999996</v>
      </c>
      <c r="H621" s="17">
        <v>0.29690534299999999</v>
      </c>
      <c r="I621" s="17">
        <v>0.95633946999999997</v>
      </c>
      <c r="J621" s="17">
        <v>4.3700000000000003E-2</v>
      </c>
      <c r="K621" s="17">
        <v>2.26E-6</v>
      </c>
    </row>
    <row r="622" spans="1:11" x14ac:dyDescent="0.45">
      <c r="A622" s="10" t="s">
        <v>13</v>
      </c>
      <c r="B622" s="20">
        <v>0.85599999999999998</v>
      </c>
      <c r="C622" s="19">
        <v>120102</v>
      </c>
      <c r="D622" s="19">
        <v>12154.794019999999</v>
      </c>
      <c r="E622" s="23">
        <v>0.30278581900000001</v>
      </c>
      <c r="F622" s="23">
        <v>0.20741689799999999</v>
      </c>
      <c r="G622" s="17">
        <v>0.70311068899999996</v>
      </c>
      <c r="H622" s="17">
        <v>0.29688931099999999</v>
      </c>
      <c r="I622" s="17">
        <v>0.956465699</v>
      </c>
      <c r="J622" s="17">
        <v>4.3499999999999997E-2</v>
      </c>
      <c r="K622" s="17">
        <v>2.26E-6</v>
      </c>
    </row>
    <row r="623" spans="1:11" x14ac:dyDescent="0.45">
      <c r="A623" s="10" t="s">
        <v>13</v>
      </c>
      <c r="B623" s="20">
        <v>0.85699999999999998</v>
      </c>
      <c r="C623" s="19">
        <v>120256</v>
      </c>
      <c r="D623" s="19">
        <v>12201.461950000001</v>
      </c>
      <c r="E623" s="23">
        <v>0.30374230099999999</v>
      </c>
      <c r="F623" s="23">
        <v>0.20807287799999999</v>
      </c>
      <c r="G623" s="17">
        <v>0.70333288999999999</v>
      </c>
      <c r="H623" s="17">
        <v>0.29666711000000001</v>
      </c>
      <c r="I623" s="17">
        <v>0.95657862100000002</v>
      </c>
      <c r="J623" s="17">
        <v>4.3400000000000001E-2</v>
      </c>
      <c r="K623" s="17">
        <v>2.2500000000000001E-6</v>
      </c>
    </row>
    <row r="624" spans="1:11" x14ac:dyDescent="0.45">
      <c r="A624" s="10" t="s">
        <v>13</v>
      </c>
      <c r="B624" s="20">
        <v>0.85799999999999998</v>
      </c>
      <c r="C624" s="19">
        <v>120409</v>
      </c>
      <c r="D624" s="19">
        <v>12248.050370000001</v>
      </c>
      <c r="E624" s="23">
        <v>0.30491372700000002</v>
      </c>
      <c r="F624" s="23">
        <v>0.20879684800000001</v>
      </c>
      <c r="G624" s="17">
        <v>0.70340256999999995</v>
      </c>
      <c r="H624" s="17">
        <v>0.29659743</v>
      </c>
      <c r="I624" s="17">
        <v>0.95671114599999996</v>
      </c>
      <c r="J624" s="17">
        <v>4.3299999999999998E-2</v>
      </c>
      <c r="K624" s="17">
        <v>2.2400000000000002E-6</v>
      </c>
    </row>
    <row r="625" spans="1:11" x14ac:dyDescent="0.45">
      <c r="A625" s="10" t="s">
        <v>13</v>
      </c>
      <c r="B625" s="20">
        <v>0.85899999999999999</v>
      </c>
      <c r="C625" s="19">
        <v>120553</v>
      </c>
      <c r="D625" s="19">
        <v>12291.995929999999</v>
      </c>
      <c r="E625" s="23">
        <v>0.30567179700000002</v>
      </c>
      <c r="F625" s="23">
        <v>0.209514282</v>
      </c>
      <c r="G625" s="17">
        <v>0.70315131099999995</v>
      </c>
      <c r="H625" s="17">
        <v>0.296848689</v>
      </c>
      <c r="I625" s="17">
        <v>0.95684172300000003</v>
      </c>
      <c r="J625" s="17">
        <v>4.3200000000000002E-2</v>
      </c>
      <c r="K625" s="17">
        <v>2.2400000000000002E-6</v>
      </c>
    </row>
    <row r="626" spans="1:11" x14ac:dyDescent="0.45">
      <c r="A626" s="10" t="s">
        <v>13</v>
      </c>
      <c r="B626" s="20">
        <v>0.86</v>
      </c>
      <c r="C626" s="19">
        <v>120691</v>
      </c>
      <c r="D626" s="19">
        <v>12334.2395</v>
      </c>
      <c r="E626" s="23">
        <v>0.30663174599999998</v>
      </c>
      <c r="F626" s="23">
        <v>0.21019138400000001</v>
      </c>
      <c r="G626" s="17">
        <v>0.70301016599999999</v>
      </c>
      <c r="H626" s="17">
        <v>0.29698983400000001</v>
      </c>
      <c r="I626" s="17">
        <v>0.95683422699999998</v>
      </c>
      <c r="J626" s="17">
        <v>4.3200000000000002E-2</v>
      </c>
      <c r="K626" s="17">
        <v>2.2299999999999998E-6</v>
      </c>
    </row>
    <row r="627" spans="1:11" x14ac:dyDescent="0.45">
      <c r="A627" s="10" t="s">
        <v>13</v>
      </c>
      <c r="B627" s="20">
        <v>0.86099999999999999</v>
      </c>
      <c r="C627" s="19">
        <v>120823</v>
      </c>
      <c r="D627" s="19">
        <v>12374.91829</v>
      </c>
      <c r="E627" s="23">
        <v>0.30940535600000002</v>
      </c>
      <c r="F627" s="23">
        <v>0.21084847400000001</v>
      </c>
      <c r="G627" s="17">
        <v>0.70312771600000001</v>
      </c>
      <c r="H627" s="17">
        <v>0.29687228399999999</v>
      </c>
      <c r="I627" s="17">
        <v>0.95693729599999999</v>
      </c>
      <c r="J627" s="17">
        <v>4.3099999999999999E-2</v>
      </c>
      <c r="K627" s="17">
        <v>2.2299999999999998E-6</v>
      </c>
    </row>
    <row r="628" spans="1:11" x14ac:dyDescent="0.45">
      <c r="A628" s="10" t="s">
        <v>13</v>
      </c>
      <c r="B628" s="20">
        <v>0.86199999999999999</v>
      </c>
      <c r="C628" s="19">
        <v>120960</v>
      </c>
      <c r="D628" s="19">
        <v>12417.37026</v>
      </c>
      <c r="E628" s="23">
        <v>0.31039474700000003</v>
      </c>
      <c r="F628" s="23">
        <v>0.211489232</v>
      </c>
      <c r="G628" s="17">
        <v>0.70320767200000001</v>
      </c>
      <c r="H628" s="17">
        <v>0.29679232799999999</v>
      </c>
      <c r="I628" s="17">
        <v>0.95702669600000001</v>
      </c>
      <c r="J628" s="17">
        <v>4.2999999999999997E-2</v>
      </c>
      <c r="K628" s="17">
        <v>2.2199999999999999E-6</v>
      </c>
    </row>
    <row r="629" spans="1:11" x14ac:dyDescent="0.45">
      <c r="A629" s="10" t="s">
        <v>13</v>
      </c>
      <c r="B629" s="20">
        <v>0.86299999999999999</v>
      </c>
      <c r="C629" s="19">
        <v>121104</v>
      </c>
      <c r="D629" s="19">
        <v>12462.187459999999</v>
      </c>
      <c r="E629" s="23">
        <v>0.31196810899999999</v>
      </c>
      <c r="F629" s="23">
        <v>0.21218147000000001</v>
      </c>
      <c r="G629" s="17">
        <v>0.70340368600000003</v>
      </c>
      <c r="H629" s="17">
        <v>0.29659631400000003</v>
      </c>
      <c r="I629" s="17">
        <v>0.95715436399999998</v>
      </c>
      <c r="J629" s="17">
        <v>4.2799999999999998E-2</v>
      </c>
      <c r="K629" s="17">
        <v>2.21E-6</v>
      </c>
    </row>
    <row r="630" spans="1:11" x14ac:dyDescent="0.45">
      <c r="A630" s="10" t="s">
        <v>13</v>
      </c>
      <c r="B630" s="20">
        <v>0.86399999999999999</v>
      </c>
      <c r="C630" s="19">
        <v>121245</v>
      </c>
      <c r="D630" s="19">
        <v>12506.216829999999</v>
      </c>
      <c r="E630" s="23">
        <v>0.31300956400000002</v>
      </c>
      <c r="F630" s="23">
        <v>0.21274858199999999</v>
      </c>
      <c r="G630" s="17">
        <v>0.70365788299999998</v>
      </c>
      <c r="H630" s="17">
        <v>0.29634211700000002</v>
      </c>
      <c r="I630" s="17">
        <v>0.95725283400000005</v>
      </c>
      <c r="J630" s="17">
        <v>4.2700000000000002E-2</v>
      </c>
      <c r="K630" s="17">
        <v>2.21E-6</v>
      </c>
    </row>
    <row r="631" spans="1:11" x14ac:dyDescent="0.45">
      <c r="A631" s="10" t="s">
        <v>13</v>
      </c>
      <c r="B631" s="20">
        <v>0.86499999999999999</v>
      </c>
      <c r="C631" s="19">
        <v>121393</v>
      </c>
      <c r="D631" s="19">
        <v>12552.715980000001</v>
      </c>
      <c r="E631" s="23">
        <v>0.31579341100000002</v>
      </c>
      <c r="F631" s="23">
        <v>0.21356605000000001</v>
      </c>
      <c r="G631" s="17">
        <v>0.70378852199999997</v>
      </c>
      <c r="H631" s="17">
        <v>0.29621147799999997</v>
      </c>
      <c r="I631" s="17">
        <v>0.95735089799999995</v>
      </c>
      <c r="J631" s="17">
        <v>4.2599999999999999E-2</v>
      </c>
      <c r="K631" s="17">
        <v>2.2000000000000001E-6</v>
      </c>
    </row>
    <row r="632" spans="1:11" x14ac:dyDescent="0.45">
      <c r="A632" s="10" t="s">
        <v>13</v>
      </c>
      <c r="B632" s="20">
        <v>0.86599999999999999</v>
      </c>
      <c r="C632" s="19">
        <v>121513</v>
      </c>
      <c r="D632" s="19">
        <v>12590.75215</v>
      </c>
      <c r="E632" s="23">
        <v>0.31926199599999999</v>
      </c>
      <c r="F632" s="23">
        <v>0.214260748</v>
      </c>
      <c r="G632" s="17">
        <v>0.70400697899999998</v>
      </c>
      <c r="H632" s="17">
        <v>0.29599302100000002</v>
      </c>
      <c r="I632" s="17">
        <v>0.95745766700000001</v>
      </c>
      <c r="J632" s="17">
        <v>4.2500000000000003E-2</v>
      </c>
      <c r="K632" s="17">
        <v>2.2000000000000001E-6</v>
      </c>
    </row>
    <row r="633" spans="1:11" x14ac:dyDescent="0.45">
      <c r="A633" s="10" t="s">
        <v>13</v>
      </c>
      <c r="B633" s="20">
        <v>0.86699999999999999</v>
      </c>
      <c r="C633" s="19">
        <v>121656</v>
      </c>
      <c r="D633" s="19">
        <v>12636.51727</v>
      </c>
      <c r="E633" s="23">
        <v>0.32132456500000001</v>
      </c>
      <c r="F633" s="23">
        <v>0.21486142699999999</v>
      </c>
      <c r="G633" s="17">
        <v>0.70386992800000003</v>
      </c>
      <c r="H633" s="17">
        <v>0.29613007200000002</v>
      </c>
      <c r="I633" s="17">
        <v>0.95759194700000005</v>
      </c>
      <c r="J633" s="17">
        <v>4.24E-2</v>
      </c>
      <c r="K633" s="17">
        <v>2.1900000000000002E-6</v>
      </c>
    </row>
    <row r="634" spans="1:11" x14ac:dyDescent="0.45">
      <c r="A634" s="10" t="s">
        <v>13</v>
      </c>
      <c r="B634" s="20">
        <v>0.86799999999999999</v>
      </c>
      <c r="C634" s="19">
        <v>121808</v>
      </c>
      <c r="D634" s="19">
        <v>12685.50526</v>
      </c>
      <c r="E634" s="23">
        <v>0.32305107900000002</v>
      </c>
      <c r="F634" s="23">
        <v>0.21559853900000001</v>
      </c>
      <c r="G634" s="17">
        <v>0.70407526600000003</v>
      </c>
      <c r="H634" s="17">
        <v>0.29592473400000002</v>
      </c>
      <c r="I634" s="17">
        <v>0.95768803199999997</v>
      </c>
      <c r="J634" s="17">
        <v>4.2299999999999997E-2</v>
      </c>
      <c r="K634" s="17">
        <v>2.1799999999999999E-6</v>
      </c>
    </row>
    <row r="635" spans="1:11" x14ac:dyDescent="0.45">
      <c r="A635" s="10" t="s">
        <v>13</v>
      </c>
      <c r="B635" s="20">
        <v>0.86899999999999999</v>
      </c>
      <c r="C635" s="19">
        <v>121934</v>
      </c>
      <c r="D635" s="19">
        <v>12726.36146</v>
      </c>
      <c r="E635" s="23">
        <v>0.32538906099999998</v>
      </c>
      <c r="F635" s="23">
        <v>0.216415418</v>
      </c>
      <c r="G635" s="17">
        <v>0.70427444400000005</v>
      </c>
      <c r="H635" s="17">
        <v>0.295725556</v>
      </c>
      <c r="I635" s="17">
        <v>0.95780810500000002</v>
      </c>
      <c r="J635" s="17">
        <v>4.2200000000000001E-2</v>
      </c>
      <c r="K635" s="17">
        <v>2.1799999999999999E-6</v>
      </c>
    </row>
    <row r="636" spans="1:11" x14ac:dyDescent="0.45">
      <c r="A636" s="10" t="s">
        <v>13</v>
      </c>
      <c r="B636" s="20">
        <v>0.87</v>
      </c>
      <c r="C636" s="19">
        <v>122077</v>
      </c>
      <c r="D636" s="19">
        <v>12772.99804</v>
      </c>
      <c r="E636" s="23">
        <v>0.32654625599999998</v>
      </c>
      <c r="F636" s="23">
        <v>0.21706249</v>
      </c>
      <c r="G636" s="17">
        <v>0.70436691600000001</v>
      </c>
      <c r="H636" s="17">
        <v>0.29563308399999999</v>
      </c>
      <c r="I636" s="17">
        <v>0.957928051</v>
      </c>
      <c r="J636" s="17">
        <v>4.2099999999999999E-2</v>
      </c>
      <c r="K636" s="17">
        <v>2.17E-6</v>
      </c>
    </row>
    <row r="637" spans="1:11" x14ac:dyDescent="0.45">
      <c r="A637" s="10" t="s">
        <v>13</v>
      </c>
      <c r="B637" s="20">
        <v>0.871</v>
      </c>
      <c r="C637" s="19">
        <v>122226</v>
      </c>
      <c r="D637" s="19">
        <v>12821.86743</v>
      </c>
      <c r="E637" s="23">
        <v>0.32927394799999998</v>
      </c>
      <c r="F637" s="23">
        <v>0.21785051599999999</v>
      </c>
      <c r="G637" s="17">
        <v>0.70454731400000004</v>
      </c>
      <c r="H637" s="17">
        <v>0.29545268600000002</v>
      </c>
      <c r="I637" s="17">
        <v>0.95808955200000001</v>
      </c>
      <c r="J637" s="17">
        <v>4.19E-2</v>
      </c>
      <c r="K637" s="17">
        <v>2.1600000000000001E-6</v>
      </c>
    </row>
    <row r="638" spans="1:11" x14ac:dyDescent="0.45">
      <c r="A638" s="10" t="s">
        <v>13</v>
      </c>
      <c r="B638" s="20">
        <v>0.872</v>
      </c>
      <c r="C638" s="19">
        <v>122361</v>
      </c>
      <c r="D638" s="19">
        <v>12866.409309999999</v>
      </c>
      <c r="E638" s="23">
        <v>0.33126581300000002</v>
      </c>
      <c r="F638" s="23">
        <v>0.21861383500000001</v>
      </c>
      <c r="G638" s="17">
        <v>0.70464445399999998</v>
      </c>
      <c r="H638" s="17">
        <v>0.29535554600000002</v>
      </c>
      <c r="I638" s="17">
        <v>0.95817885999999997</v>
      </c>
      <c r="J638" s="17">
        <v>4.1799999999999997E-2</v>
      </c>
      <c r="K638" s="17">
        <v>2.1600000000000001E-6</v>
      </c>
    </row>
    <row r="639" spans="1:11" x14ac:dyDescent="0.45">
      <c r="A639" s="10" t="s">
        <v>13</v>
      </c>
      <c r="B639" s="20">
        <v>0.873</v>
      </c>
      <c r="C639" s="19">
        <v>122512</v>
      </c>
      <c r="D639" s="19">
        <v>12916.593370000001</v>
      </c>
      <c r="E639" s="23">
        <v>0.333310406</v>
      </c>
      <c r="F639" s="23">
        <v>0.219348028</v>
      </c>
      <c r="G639" s="17">
        <v>0.70472280300000001</v>
      </c>
      <c r="H639" s="17">
        <v>0.29527719699999999</v>
      </c>
      <c r="I639" s="17">
        <v>0.95826259000000003</v>
      </c>
      <c r="J639" s="17">
        <v>4.1700000000000001E-2</v>
      </c>
      <c r="K639" s="17">
        <v>2.1500000000000002E-6</v>
      </c>
    </row>
    <row r="640" spans="1:11" x14ac:dyDescent="0.45">
      <c r="A640" s="10" t="s">
        <v>13</v>
      </c>
      <c r="B640" s="20">
        <v>0.874</v>
      </c>
      <c r="C640" s="19">
        <v>122630</v>
      </c>
      <c r="D640" s="19">
        <v>12956.046109999999</v>
      </c>
      <c r="E640" s="23">
        <v>0.33537803999999999</v>
      </c>
      <c r="F640" s="23">
        <v>0.22014273300000001</v>
      </c>
      <c r="G640" s="17">
        <v>0.70472967500000006</v>
      </c>
      <c r="H640" s="17">
        <v>0.295270325</v>
      </c>
      <c r="I640" s="17">
        <v>0.95837506100000003</v>
      </c>
      <c r="J640" s="17">
        <v>4.1599999999999998E-2</v>
      </c>
      <c r="K640" s="17">
        <v>2.1399999999999998E-6</v>
      </c>
    </row>
    <row r="641" spans="1:11" x14ac:dyDescent="0.45">
      <c r="A641" s="10" t="s">
        <v>13</v>
      </c>
      <c r="B641" s="20">
        <v>0.875</v>
      </c>
      <c r="C641" s="19">
        <v>122787</v>
      </c>
      <c r="D641" s="19">
        <v>13008.7945</v>
      </c>
      <c r="E641" s="23">
        <v>0.33709461499999999</v>
      </c>
      <c r="F641" s="23">
        <v>0.220802994</v>
      </c>
      <c r="G641" s="17">
        <v>0.70493618999999996</v>
      </c>
      <c r="H641" s="17">
        <v>0.29506380999999998</v>
      </c>
      <c r="I641" s="17">
        <v>0.95849099800000004</v>
      </c>
      <c r="J641" s="17">
        <v>4.1500000000000002E-2</v>
      </c>
      <c r="K641" s="17">
        <v>2.1399999999999998E-6</v>
      </c>
    </row>
    <row r="642" spans="1:11" x14ac:dyDescent="0.45">
      <c r="A642" s="10" t="s">
        <v>13</v>
      </c>
      <c r="B642" s="20">
        <v>0.876</v>
      </c>
      <c r="C642" s="19">
        <v>122916</v>
      </c>
      <c r="D642" s="19">
        <v>13052.313959999999</v>
      </c>
      <c r="E642" s="23">
        <v>0.337493818</v>
      </c>
      <c r="F642" s="23">
        <v>0.221640804</v>
      </c>
      <c r="G642" s="17">
        <v>0.70514823100000001</v>
      </c>
      <c r="H642" s="17">
        <v>0.29485176899999999</v>
      </c>
      <c r="I642" s="17">
        <v>0.95861549000000001</v>
      </c>
      <c r="J642" s="17">
        <v>4.1399999999999999E-2</v>
      </c>
      <c r="K642" s="17">
        <v>2.1299999999999999E-6</v>
      </c>
    </row>
    <row r="643" spans="1:11" x14ac:dyDescent="0.45">
      <c r="A643" s="10" t="s">
        <v>13</v>
      </c>
      <c r="B643" s="20">
        <v>0.877</v>
      </c>
      <c r="C643" s="19">
        <v>123074</v>
      </c>
      <c r="D643" s="19">
        <v>13105.72738</v>
      </c>
      <c r="E643" s="23">
        <v>0.33896156900000002</v>
      </c>
      <c r="F643" s="23">
        <v>0.22235481600000001</v>
      </c>
      <c r="G643" s="17">
        <v>0.70518549799999997</v>
      </c>
      <c r="H643" s="17">
        <v>0.29481450199999998</v>
      </c>
      <c r="I643" s="17">
        <v>0.95877290999999998</v>
      </c>
      <c r="J643" s="17">
        <v>4.1200000000000001E-2</v>
      </c>
      <c r="K643" s="17">
        <v>2.12E-6</v>
      </c>
    </row>
    <row r="644" spans="1:11" x14ac:dyDescent="0.45">
      <c r="A644" s="10" t="s">
        <v>13</v>
      </c>
      <c r="B644" s="20">
        <v>0.878</v>
      </c>
      <c r="C644" s="19">
        <v>123209</v>
      </c>
      <c r="D644" s="19">
        <v>13151.561879999999</v>
      </c>
      <c r="E644" s="23">
        <v>0.34016222200000001</v>
      </c>
      <c r="F644" s="23">
        <v>0.22322537100000001</v>
      </c>
      <c r="G644" s="17">
        <v>0.70505401400000001</v>
      </c>
      <c r="H644" s="17">
        <v>0.29494598599999999</v>
      </c>
      <c r="I644" s="17">
        <v>0.95888131700000001</v>
      </c>
      <c r="J644" s="17">
        <v>4.1099999999999998E-2</v>
      </c>
      <c r="K644" s="17">
        <v>2.12E-6</v>
      </c>
    </row>
    <row r="645" spans="1:11" x14ac:dyDescent="0.45">
      <c r="A645" s="10" t="s">
        <v>13</v>
      </c>
      <c r="B645" s="20">
        <v>0.879</v>
      </c>
      <c r="C645" s="19">
        <v>123355</v>
      </c>
      <c r="D645" s="19">
        <v>13201.33545</v>
      </c>
      <c r="E645" s="23">
        <v>0.34194188599999997</v>
      </c>
      <c r="F645" s="23">
        <v>0.22391206799999999</v>
      </c>
      <c r="G645" s="17">
        <v>0.70526529100000002</v>
      </c>
      <c r="H645" s="17">
        <v>0.29473470899999998</v>
      </c>
      <c r="I645" s="17">
        <v>0.95900050599999997</v>
      </c>
      <c r="J645" s="17">
        <v>4.1000000000000002E-2</v>
      </c>
      <c r="K645" s="17">
        <v>2.1100000000000001E-6</v>
      </c>
    </row>
    <row r="646" spans="1:11" x14ac:dyDescent="0.45">
      <c r="A646" s="10" t="s">
        <v>13</v>
      </c>
      <c r="B646" s="20">
        <v>0.88</v>
      </c>
      <c r="C646" s="19">
        <v>123486</v>
      </c>
      <c r="D646" s="19">
        <v>13246.229090000001</v>
      </c>
      <c r="E646" s="23">
        <v>0.343689044</v>
      </c>
      <c r="F646" s="23">
        <v>0.22468369399999999</v>
      </c>
      <c r="G646" s="17">
        <v>0.70549697899999997</v>
      </c>
      <c r="H646" s="17">
        <v>0.29450302099999998</v>
      </c>
      <c r="I646" s="17">
        <v>0.95910722699999995</v>
      </c>
      <c r="J646" s="17">
        <v>4.0899999999999999E-2</v>
      </c>
      <c r="K646" s="17">
        <v>2.1100000000000001E-6</v>
      </c>
    </row>
    <row r="647" spans="1:11" x14ac:dyDescent="0.45">
      <c r="A647" s="10" t="s">
        <v>13</v>
      </c>
      <c r="B647" s="20">
        <v>0.88100000000000001</v>
      </c>
      <c r="C647" s="19">
        <v>123636</v>
      </c>
      <c r="D647" s="19">
        <v>13297.87731</v>
      </c>
      <c r="E647" s="23">
        <v>0.34509964599999998</v>
      </c>
      <c r="F647" s="23">
        <v>0.22551179099999999</v>
      </c>
      <c r="G647" s="17">
        <v>0.70566825200000005</v>
      </c>
      <c r="H647" s="17">
        <v>0.294331748</v>
      </c>
      <c r="I647" s="17">
        <v>0.95923714000000004</v>
      </c>
      <c r="J647" s="17">
        <v>4.0800000000000003E-2</v>
      </c>
      <c r="K647" s="17">
        <v>2.0999999999999998E-6</v>
      </c>
    </row>
    <row r="648" spans="1:11" x14ac:dyDescent="0.45">
      <c r="A648" s="10" t="s">
        <v>13</v>
      </c>
      <c r="B648" s="20">
        <v>0.88200000000000001</v>
      </c>
      <c r="C648" s="19">
        <v>123774</v>
      </c>
      <c r="D648" s="19">
        <v>13345.59295</v>
      </c>
      <c r="E648" s="23">
        <v>0.346359325</v>
      </c>
      <c r="F648" s="23">
        <v>0.22632480299999999</v>
      </c>
      <c r="G648" s="17">
        <v>0.70575403599999997</v>
      </c>
      <c r="H648" s="17">
        <v>0.29424596400000003</v>
      </c>
      <c r="I648" s="17">
        <v>0.959354453</v>
      </c>
      <c r="J648" s="17">
        <v>4.0599999999999997E-2</v>
      </c>
      <c r="K648" s="17">
        <v>2.0899999999999999E-6</v>
      </c>
    </row>
    <row r="649" spans="1:11" x14ac:dyDescent="0.45">
      <c r="A649" s="10" t="s">
        <v>13</v>
      </c>
      <c r="B649" s="20">
        <v>0.88300000000000001</v>
      </c>
      <c r="C649" s="19">
        <v>123898</v>
      </c>
      <c r="D649" s="19">
        <v>13388.697480000001</v>
      </c>
      <c r="E649" s="23">
        <v>0.34892330399999999</v>
      </c>
      <c r="F649" s="23">
        <v>0.227128891</v>
      </c>
      <c r="G649" s="17">
        <v>0.70595974100000003</v>
      </c>
      <c r="H649" s="17">
        <v>0.29404025900000003</v>
      </c>
      <c r="I649" s="17">
        <v>0.95946606400000001</v>
      </c>
      <c r="J649" s="17">
        <v>4.0500000000000001E-2</v>
      </c>
      <c r="K649" s="17">
        <v>2.0899999999999999E-6</v>
      </c>
    </row>
    <row r="650" spans="1:11" x14ac:dyDescent="0.45">
      <c r="A650" s="10" t="s">
        <v>13</v>
      </c>
      <c r="B650" s="20">
        <v>0.88400000000000001</v>
      </c>
      <c r="C650" s="19">
        <v>124053</v>
      </c>
      <c r="D650" s="19">
        <v>13442.91483</v>
      </c>
      <c r="E650" s="23">
        <v>0.35148109599999999</v>
      </c>
      <c r="F650" s="23">
        <v>0.22786524499999999</v>
      </c>
      <c r="G650" s="17">
        <v>0.70615785200000003</v>
      </c>
      <c r="H650" s="17">
        <v>0.29384214800000003</v>
      </c>
      <c r="I650" s="17">
        <v>0.95958334300000003</v>
      </c>
      <c r="J650" s="17">
        <v>4.0399999999999998E-2</v>
      </c>
      <c r="K650" s="17">
        <v>2.08E-6</v>
      </c>
    </row>
    <row r="651" spans="1:11" x14ac:dyDescent="0.45">
      <c r="A651" s="10" t="s">
        <v>13</v>
      </c>
      <c r="B651" s="20">
        <v>0.88500000000000001</v>
      </c>
      <c r="C651" s="19">
        <v>124196</v>
      </c>
      <c r="D651" s="19">
        <v>13493.34748</v>
      </c>
      <c r="E651" s="23">
        <v>0.35369987800000002</v>
      </c>
      <c r="F651" s="23">
        <v>0.228731831</v>
      </c>
      <c r="G651" s="17">
        <v>0.70634319899999998</v>
      </c>
      <c r="H651" s="17">
        <v>0.29365680100000002</v>
      </c>
      <c r="I651" s="17">
        <v>0.95969930400000003</v>
      </c>
      <c r="J651" s="17">
        <v>4.0300000000000002E-2</v>
      </c>
      <c r="K651" s="17">
        <v>2.0700000000000001E-6</v>
      </c>
    </row>
    <row r="652" spans="1:11" x14ac:dyDescent="0.45">
      <c r="A652" s="10" t="s">
        <v>13</v>
      </c>
      <c r="B652" s="20">
        <v>0.88600000000000001</v>
      </c>
      <c r="C652" s="19">
        <v>124332</v>
      </c>
      <c r="D652" s="19">
        <v>13541.652749999999</v>
      </c>
      <c r="E652" s="23">
        <v>0.35661482799999999</v>
      </c>
      <c r="F652" s="23">
        <v>0.229507352</v>
      </c>
      <c r="G652" s="17">
        <v>0.70650355499999995</v>
      </c>
      <c r="H652" s="17">
        <v>0.29349644499999999</v>
      </c>
      <c r="I652" s="17">
        <v>0.95979909500000005</v>
      </c>
      <c r="J652" s="17">
        <v>4.02E-2</v>
      </c>
      <c r="K652" s="17">
        <v>2.0700000000000001E-6</v>
      </c>
    </row>
    <row r="653" spans="1:11" x14ac:dyDescent="0.45">
      <c r="A653" s="10" t="s">
        <v>13</v>
      </c>
      <c r="B653" s="20">
        <v>0.88700000000000001</v>
      </c>
      <c r="C653" s="19">
        <v>124449</v>
      </c>
      <c r="D653" s="19">
        <v>13583.423860000001</v>
      </c>
      <c r="E653" s="23">
        <v>0.357884445</v>
      </c>
      <c r="F653" s="23">
        <v>0.23037954899999999</v>
      </c>
      <c r="G653" s="17">
        <v>0.70633753600000004</v>
      </c>
      <c r="H653" s="17">
        <v>0.29366246400000001</v>
      </c>
      <c r="I653" s="17">
        <v>0.95989691799999999</v>
      </c>
      <c r="J653" s="17">
        <v>4.0099999999999997E-2</v>
      </c>
      <c r="K653" s="17">
        <v>2.0600000000000002E-6</v>
      </c>
    </row>
    <row r="654" spans="1:11" x14ac:dyDescent="0.45">
      <c r="A654" s="10" t="s">
        <v>13</v>
      </c>
      <c r="B654" s="20">
        <v>0.88800000000000001</v>
      </c>
      <c r="C654" s="19">
        <v>124602</v>
      </c>
      <c r="D654" s="19">
        <v>13638.32511</v>
      </c>
      <c r="E654" s="23">
        <v>0.35991584399999998</v>
      </c>
      <c r="F654" s="23">
        <v>0.23111780700000001</v>
      </c>
      <c r="G654" s="17">
        <v>0.70659379499999997</v>
      </c>
      <c r="H654" s="17">
        <v>0.29340620499999998</v>
      </c>
      <c r="I654" s="17">
        <v>0.96001982100000005</v>
      </c>
      <c r="J654" s="17">
        <v>0.04</v>
      </c>
      <c r="K654" s="17">
        <v>2.0600000000000002E-6</v>
      </c>
    </row>
    <row r="655" spans="1:11" x14ac:dyDescent="0.45">
      <c r="A655" s="10" t="s">
        <v>13</v>
      </c>
      <c r="B655" s="20">
        <v>0.88900000000000001</v>
      </c>
      <c r="C655" s="19">
        <v>124749</v>
      </c>
      <c r="D655" s="19">
        <v>13691.409949999999</v>
      </c>
      <c r="E655" s="23">
        <v>0.36350265500000001</v>
      </c>
      <c r="F655" s="23">
        <v>0.23193757500000001</v>
      </c>
      <c r="G655" s="17">
        <v>0.70672310000000005</v>
      </c>
      <c r="H655" s="17">
        <v>0.29327690000000001</v>
      </c>
      <c r="I655" s="17">
        <v>0.96013660300000003</v>
      </c>
      <c r="J655" s="17">
        <v>3.9899999999999998E-2</v>
      </c>
      <c r="K655" s="17">
        <v>2.0499999999999999E-6</v>
      </c>
    </row>
    <row r="656" spans="1:11" x14ac:dyDescent="0.45">
      <c r="A656" s="10" t="s">
        <v>13</v>
      </c>
      <c r="B656" s="20">
        <v>0.89</v>
      </c>
      <c r="C656" s="19">
        <v>124893</v>
      </c>
      <c r="D656" s="19">
        <v>13743.896409999999</v>
      </c>
      <c r="E656" s="23">
        <v>0.36569844499999998</v>
      </c>
      <c r="F656" s="23">
        <v>0.23287538999999999</v>
      </c>
      <c r="G656" s="17">
        <v>0.70682904599999996</v>
      </c>
      <c r="H656" s="17">
        <v>0.29317095399999998</v>
      </c>
      <c r="I656" s="17">
        <v>0.96027353900000001</v>
      </c>
      <c r="J656" s="17">
        <v>3.9699999999999999E-2</v>
      </c>
      <c r="K656" s="17">
        <v>2.04E-6</v>
      </c>
    </row>
    <row r="657" spans="1:11" x14ac:dyDescent="0.45">
      <c r="A657" s="10" t="s">
        <v>13</v>
      </c>
      <c r="B657" s="20">
        <v>0.89100000000000001</v>
      </c>
      <c r="C657" s="19">
        <v>125032</v>
      </c>
      <c r="D657" s="19">
        <v>13794.947980000001</v>
      </c>
      <c r="E657" s="23">
        <v>0.36902405700000002</v>
      </c>
      <c r="F657" s="23">
        <v>0.233667492</v>
      </c>
      <c r="G657" s="17">
        <v>0.70685104600000004</v>
      </c>
      <c r="H657" s="17">
        <v>0.29314895400000002</v>
      </c>
      <c r="I657" s="17">
        <v>0.96038210400000001</v>
      </c>
      <c r="J657" s="17">
        <v>3.9600000000000003E-2</v>
      </c>
      <c r="K657" s="17">
        <v>2.04E-6</v>
      </c>
    </row>
    <row r="658" spans="1:11" x14ac:dyDescent="0.45">
      <c r="A658" s="10" t="s">
        <v>13</v>
      </c>
      <c r="B658" s="20">
        <v>0.89200000000000002</v>
      </c>
      <c r="C658" s="19">
        <v>125173</v>
      </c>
      <c r="D658" s="19">
        <v>13847.21464</v>
      </c>
      <c r="E658" s="23">
        <v>0.37207332700000001</v>
      </c>
      <c r="F658" s="23">
        <v>0.23453418600000001</v>
      </c>
      <c r="G658" s="17">
        <v>0.70702148200000003</v>
      </c>
      <c r="H658" s="17">
        <v>0.29297851800000002</v>
      </c>
      <c r="I658" s="17">
        <v>0.96048691600000002</v>
      </c>
      <c r="J658" s="17">
        <v>3.95E-2</v>
      </c>
      <c r="K658" s="17">
        <v>2.03E-6</v>
      </c>
    </row>
    <row r="659" spans="1:11" x14ac:dyDescent="0.45">
      <c r="A659" s="10" t="s">
        <v>13</v>
      </c>
      <c r="B659" s="20">
        <v>0.89300000000000002</v>
      </c>
      <c r="C659" s="19">
        <v>125305</v>
      </c>
      <c r="D659" s="19">
        <v>13896.467339999999</v>
      </c>
      <c r="E659" s="23">
        <v>0.37393721899999999</v>
      </c>
      <c r="F659" s="23">
        <v>0.23547125599999999</v>
      </c>
      <c r="G659" s="17">
        <v>0.70722636800000005</v>
      </c>
      <c r="H659" s="17">
        <v>0.29277363200000001</v>
      </c>
      <c r="I659" s="17">
        <v>0.96055721100000002</v>
      </c>
      <c r="J659" s="17">
        <v>3.9399999999999998E-2</v>
      </c>
      <c r="K659" s="17">
        <v>2.03E-6</v>
      </c>
    </row>
    <row r="660" spans="1:11" x14ac:dyDescent="0.45">
      <c r="A660" s="10" t="s">
        <v>13</v>
      </c>
      <c r="B660" s="20">
        <v>0.89400000000000002</v>
      </c>
      <c r="C660" s="19">
        <v>125443</v>
      </c>
      <c r="D660" s="19">
        <v>13948.240299999999</v>
      </c>
      <c r="E660" s="23">
        <v>0.37722365699999999</v>
      </c>
      <c r="F660" s="23">
        <v>0.23625877100000001</v>
      </c>
      <c r="G660" s="17">
        <v>0.70746873099999996</v>
      </c>
      <c r="H660" s="17">
        <v>0.29253126899999998</v>
      </c>
      <c r="I660" s="17">
        <v>0.96066988900000005</v>
      </c>
      <c r="J660" s="17">
        <v>3.9300000000000002E-2</v>
      </c>
      <c r="K660" s="17">
        <v>2.0200000000000001E-6</v>
      </c>
    </row>
    <row r="661" spans="1:11" x14ac:dyDescent="0.45">
      <c r="A661" s="10" t="s">
        <v>13</v>
      </c>
      <c r="B661" s="20">
        <v>0.89500000000000002</v>
      </c>
      <c r="C661" s="19">
        <v>125579</v>
      </c>
      <c r="D661" s="19">
        <v>13999.60421</v>
      </c>
      <c r="E661" s="23">
        <v>0.37810458000000002</v>
      </c>
      <c r="F661" s="23">
        <v>0.23711946</v>
      </c>
      <c r="G661" s="17">
        <v>0.70760238600000003</v>
      </c>
      <c r="H661" s="17">
        <v>0.29239761399999997</v>
      </c>
      <c r="I661" s="17">
        <v>0.96077601700000004</v>
      </c>
      <c r="J661" s="17">
        <v>3.9199999999999999E-2</v>
      </c>
      <c r="K661" s="17">
        <v>2.0099999999999998E-6</v>
      </c>
    </row>
    <row r="662" spans="1:11" x14ac:dyDescent="0.45">
      <c r="A662" s="10" t="s">
        <v>13</v>
      </c>
      <c r="B662" s="20">
        <v>0.89600000000000002</v>
      </c>
      <c r="C662" s="19">
        <v>125738</v>
      </c>
      <c r="D662" s="19">
        <v>14059.813200000001</v>
      </c>
      <c r="E662" s="23">
        <v>0.38020328199999998</v>
      </c>
      <c r="F662" s="23">
        <v>0.238021439</v>
      </c>
      <c r="G662" s="17">
        <v>0.70782102499999999</v>
      </c>
      <c r="H662" s="17">
        <v>0.29217897500000001</v>
      </c>
      <c r="I662" s="17">
        <v>0.96086564399999996</v>
      </c>
      <c r="J662" s="17">
        <v>3.9100000000000003E-2</v>
      </c>
      <c r="K662" s="17">
        <v>2.0099999999999998E-6</v>
      </c>
    </row>
    <row r="663" spans="1:11" x14ac:dyDescent="0.45">
      <c r="A663" s="10" t="s">
        <v>13</v>
      </c>
      <c r="B663" s="20">
        <v>0.89700000000000002</v>
      </c>
      <c r="C663" s="19">
        <v>125877</v>
      </c>
      <c r="D663" s="19">
        <v>14112.79643</v>
      </c>
      <c r="E663" s="23">
        <v>0.38170091099999998</v>
      </c>
      <c r="F663" s="23">
        <v>0.23908854900000001</v>
      </c>
      <c r="G663" s="17">
        <v>0.70792916900000002</v>
      </c>
      <c r="H663" s="17">
        <v>0.29207083099999998</v>
      </c>
      <c r="I663" s="17">
        <v>0.96096858299999999</v>
      </c>
      <c r="J663" s="17">
        <v>3.9E-2</v>
      </c>
      <c r="K663" s="17">
        <v>1.9999999999999999E-6</v>
      </c>
    </row>
    <row r="664" spans="1:11" x14ac:dyDescent="0.45">
      <c r="A664" s="10" t="s">
        <v>13</v>
      </c>
      <c r="B664" s="20">
        <v>0.89800000000000002</v>
      </c>
      <c r="C664" s="19">
        <v>126013</v>
      </c>
      <c r="D664" s="19">
        <v>14164.89206</v>
      </c>
      <c r="E664" s="23">
        <v>0.38476596899999999</v>
      </c>
      <c r="F664" s="23">
        <v>0.23996587699999999</v>
      </c>
      <c r="G664" s="17">
        <v>0.70806980200000003</v>
      </c>
      <c r="H664" s="17">
        <v>0.29193019799999997</v>
      </c>
      <c r="I664" s="17">
        <v>0.96107376200000005</v>
      </c>
      <c r="J664" s="17">
        <v>3.8899999999999997E-2</v>
      </c>
      <c r="K664" s="17">
        <v>1.9999999999999999E-6</v>
      </c>
    </row>
    <row r="665" spans="1:11" x14ac:dyDescent="0.45">
      <c r="A665" s="10" t="s">
        <v>13</v>
      </c>
      <c r="B665" s="20">
        <v>0.89900000000000002</v>
      </c>
      <c r="C665" s="19">
        <v>126160</v>
      </c>
      <c r="D665" s="19">
        <v>14221.524960000001</v>
      </c>
      <c r="E665" s="23">
        <v>0.38587257200000002</v>
      </c>
      <c r="F665" s="23">
        <v>0.24088181</v>
      </c>
      <c r="G665" s="17">
        <v>0.70807704500000002</v>
      </c>
      <c r="H665" s="17">
        <v>0.29192295499999998</v>
      </c>
      <c r="I665" s="17">
        <v>0.961169528</v>
      </c>
      <c r="J665" s="17">
        <v>3.8800000000000001E-2</v>
      </c>
      <c r="K665" s="17">
        <v>1.99E-6</v>
      </c>
    </row>
    <row r="666" spans="1:11" x14ac:dyDescent="0.45">
      <c r="A666" s="10" t="s">
        <v>13</v>
      </c>
      <c r="B666" s="20">
        <v>0.9</v>
      </c>
      <c r="C666" s="19">
        <v>126297</v>
      </c>
      <c r="D666" s="19">
        <v>14274.510990000001</v>
      </c>
      <c r="E666" s="23">
        <v>0.38755025100000001</v>
      </c>
      <c r="F666" s="23">
        <v>0.24174472999999999</v>
      </c>
      <c r="G666" s="17">
        <v>0.70824326800000004</v>
      </c>
      <c r="H666" s="17">
        <v>0.29175673200000002</v>
      </c>
      <c r="I666" s="17">
        <v>0.96126260500000005</v>
      </c>
      <c r="J666" s="17">
        <v>3.8699999999999998E-2</v>
      </c>
      <c r="K666" s="17">
        <v>1.99E-6</v>
      </c>
    </row>
    <row r="667" spans="1:11" x14ac:dyDescent="0.45">
      <c r="A667" s="10" t="s">
        <v>13</v>
      </c>
      <c r="B667" s="20">
        <v>0.90100000000000002</v>
      </c>
      <c r="C667" s="19">
        <v>126434</v>
      </c>
      <c r="D667" s="19">
        <v>14327.78443</v>
      </c>
      <c r="E667" s="23">
        <v>0.390098112</v>
      </c>
      <c r="F667" s="23">
        <v>0.24271779299999999</v>
      </c>
      <c r="G667" s="17">
        <v>0.70842494899999997</v>
      </c>
      <c r="H667" s="17">
        <v>0.29157505099999997</v>
      </c>
      <c r="I667" s="17">
        <v>0.96134559500000005</v>
      </c>
      <c r="J667" s="17">
        <v>3.8699999999999998E-2</v>
      </c>
      <c r="K667" s="17">
        <v>1.9800000000000001E-6</v>
      </c>
    </row>
    <row r="668" spans="1:11" x14ac:dyDescent="0.45">
      <c r="A668" s="10" t="s">
        <v>13</v>
      </c>
      <c r="B668" s="20">
        <v>0.90200000000000002</v>
      </c>
      <c r="C668" s="19">
        <v>126571</v>
      </c>
      <c r="D668" s="19">
        <v>14381.425660000001</v>
      </c>
      <c r="E668" s="23">
        <v>0.39299921199999999</v>
      </c>
      <c r="F668" s="23">
        <v>0.24366258599999999</v>
      </c>
      <c r="G668" s="17">
        <v>0.70847982600000003</v>
      </c>
      <c r="H668" s="17">
        <v>0.29152017400000002</v>
      </c>
      <c r="I668" s="17">
        <v>0.96145514899999995</v>
      </c>
      <c r="J668" s="17">
        <v>3.85E-2</v>
      </c>
      <c r="K668" s="17">
        <v>1.9800000000000001E-6</v>
      </c>
    </row>
    <row r="669" spans="1:11" x14ac:dyDescent="0.45">
      <c r="A669" s="10" t="s">
        <v>13</v>
      </c>
      <c r="B669" s="20">
        <v>0.90300000000000002</v>
      </c>
      <c r="C669" s="19">
        <v>126709</v>
      </c>
      <c r="D669" s="19">
        <v>14436.02945</v>
      </c>
      <c r="E669" s="23">
        <v>0.39702759199999998</v>
      </c>
      <c r="F669" s="23">
        <v>0.244477571</v>
      </c>
      <c r="G669" s="17">
        <v>0.70859212800000004</v>
      </c>
      <c r="H669" s="17">
        <v>0.29140787200000001</v>
      </c>
      <c r="I669" s="17">
        <v>0.961562213</v>
      </c>
      <c r="J669" s="17">
        <v>3.8399999999999997E-2</v>
      </c>
      <c r="K669" s="17">
        <v>1.9700000000000002E-6</v>
      </c>
    </row>
    <row r="670" spans="1:11" x14ac:dyDescent="0.45">
      <c r="A670" s="10" t="s">
        <v>13</v>
      </c>
      <c r="B670" s="20">
        <v>0.90400000000000003</v>
      </c>
      <c r="C670" s="19">
        <v>126857</v>
      </c>
      <c r="D670" s="19">
        <v>14494.98178</v>
      </c>
      <c r="E670" s="23">
        <v>0.399096479</v>
      </c>
      <c r="F670" s="23">
        <v>0.24550065400000001</v>
      </c>
      <c r="G670" s="17">
        <v>0.70882962699999996</v>
      </c>
      <c r="H670" s="17">
        <v>0.29117037299999998</v>
      </c>
      <c r="I670" s="17">
        <v>0.96169942600000002</v>
      </c>
      <c r="J670" s="17">
        <v>3.8300000000000001E-2</v>
      </c>
      <c r="K670" s="17">
        <v>1.9599999999999999E-6</v>
      </c>
    </row>
    <row r="671" spans="1:11" x14ac:dyDescent="0.45">
      <c r="A671" s="10" t="s">
        <v>13</v>
      </c>
      <c r="B671" s="20">
        <v>0.90500000000000003</v>
      </c>
      <c r="C671" s="19">
        <v>126998</v>
      </c>
      <c r="D671" s="19">
        <v>14551.55968</v>
      </c>
      <c r="E671" s="23">
        <v>0.40348030200000001</v>
      </c>
      <c r="F671" s="23">
        <v>0.24651646999999999</v>
      </c>
      <c r="G671" s="17">
        <v>0.70896392100000005</v>
      </c>
      <c r="H671" s="17">
        <v>0.291036079</v>
      </c>
      <c r="I671" s="17">
        <v>0.96179893900000002</v>
      </c>
      <c r="J671" s="17">
        <v>3.8199999999999998E-2</v>
      </c>
      <c r="K671" s="17">
        <v>1.9599999999999999E-6</v>
      </c>
    </row>
    <row r="672" spans="1:11" x14ac:dyDescent="0.45">
      <c r="A672" s="10" t="s">
        <v>13</v>
      </c>
      <c r="B672" s="20">
        <v>0.90600000000000003</v>
      </c>
      <c r="C672" s="19">
        <v>127137</v>
      </c>
      <c r="D672" s="19">
        <v>14607.934520000001</v>
      </c>
      <c r="E672" s="23">
        <v>0.40785136599999999</v>
      </c>
      <c r="F672" s="23">
        <v>0.247497354</v>
      </c>
      <c r="G672" s="17">
        <v>0.70914053300000002</v>
      </c>
      <c r="H672" s="17">
        <v>0.29085946699999998</v>
      </c>
      <c r="I672" s="17">
        <v>0.96191900200000002</v>
      </c>
      <c r="J672" s="17">
        <v>3.8100000000000002E-2</v>
      </c>
      <c r="K672" s="17">
        <v>1.95E-6</v>
      </c>
    </row>
    <row r="673" spans="1:11" x14ac:dyDescent="0.45">
      <c r="A673" s="10" t="s">
        <v>13</v>
      </c>
      <c r="B673" s="20">
        <v>0.90700000000000003</v>
      </c>
      <c r="C673" s="19">
        <v>127280</v>
      </c>
      <c r="D673" s="19">
        <v>14666.450269999999</v>
      </c>
      <c r="E673" s="23">
        <v>0.41037754300000001</v>
      </c>
      <c r="F673" s="23">
        <v>0.248395373</v>
      </c>
      <c r="G673" s="17">
        <v>0.70925518499999995</v>
      </c>
      <c r="H673" s="17">
        <v>0.29074481499999999</v>
      </c>
      <c r="I673" s="17">
        <v>0.96198536999999995</v>
      </c>
      <c r="J673" s="17">
        <v>3.7999999999999999E-2</v>
      </c>
      <c r="K673" s="17">
        <v>1.95E-6</v>
      </c>
    </row>
    <row r="674" spans="1:11" x14ac:dyDescent="0.45">
      <c r="A674" s="10" t="s">
        <v>13</v>
      </c>
      <c r="B674" s="20">
        <v>0.90800000000000003</v>
      </c>
      <c r="C674" s="19">
        <v>127421</v>
      </c>
      <c r="D674" s="19">
        <v>14724.45458</v>
      </c>
      <c r="E674" s="23">
        <v>0.413106574</v>
      </c>
      <c r="F674" s="23">
        <v>0.24949444700000001</v>
      </c>
      <c r="G674" s="17">
        <v>0.70939640999999998</v>
      </c>
      <c r="H674" s="17">
        <v>0.29060359000000002</v>
      </c>
      <c r="I674" s="17">
        <v>0.96210797699999995</v>
      </c>
      <c r="J674" s="17">
        <v>3.7900000000000003E-2</v>
      </c>
      <c r="K674" s="17">
        <v>1.9400000000000001E-6</v>
      </c>
    </row>
    <row r="675" spans="1:11" x14ac:dyDescent="0.45">
      <c r="A675" s="10" t="s">
        <v>13</v>
      </c>
      <c r="B675" s="20">
        <v>0.90900000000000003</v>
      </c>
      <c r="C675" s="19">
        <v>127561</v>
      </c>
      <c r="D675" s="19">
        <v>14782.57697</v>
      </c>
      <c r="E675" s="23">
        <v>0.41662633599999999</v>
      </c>
      <c r="F675" s="23">
        <v>0.25050050499999998</v>
      </c>
      <c r="G675" s="17">
        <v>0.70903332500000005</v>
      </c>
      <c r="H675" s="17">
        <v>0.29096667500000001</v>
      </c>
      <c r="I675" s="17">
        <v>0.96225235200000003</v>
      </c>
      <c r="J675" s="17">
        <v>3.7699999999999997E-2</v>
      </c>
      <c r="K675" s="17">
        <v>1.9300000000000002E-6</v>
      </c>
    </row>
    <row r="676" spans="1:11" x14ac:dyDescent="0.45">
      <c r="A676" s="10" t="s">
        <v>13</v>
      </c>
      <c r="B676" s="20">
        <v>0.91</v>
      </c>
      <c r="C676" s="19">
        <v>127695</v>
      </c>
      <c r="D676" s="19">
        <v>14838.64674</v>
      </c>
      <c r="E676" s="23">
        <v>0.41988791399999997</v>
      </c>
      <c r="F676" s="23">
        <v>0.251536119</v>
      </c>
      <c r="G676" s="17">
        <v>0.70919769799999999</v>
      </c>
      <c r="H676" s="17">
        <v>0.29080230200000001</v>
      </c>
      <c r="I676" s="17">
        <v>0.96236194200000003</v>
      </c>
      <c r="J676" s="17">
        <v>3.7600000000000001E-2</v>
      </c>
      <c r="K676" s="17">
        <v>1.9300000000000002E-6</v>
      </c>
    </row>
    <row r="677" spans="1:11" x14ac:dyDescent="0.45">
      <c r="A677" s="10" t="s">
        <v>13</v>
      </c>
      <c r="B677" s="20">
        <v>0.91100000000000003</v>
      </c>
      <c r="C677" s="19">
        <v>127828</v>
      </c>
      <c r="D677" s="19">
        <v>14894.609560000001</v>
      </c>
      <c r="E677" s="23">
        <v>0.422044321</v>
      </c>
      <c r="F677" s="23">
        <v>0.25252015999999999</v>
      </c>
      <c r="G677" s="17">
        <v>0.70935945199999995</v>
      </c>
      <c r="H677" s="17">
        <v>0.290640548</v>
      </c>
      <c r="I677" s="17">
        <v>0.962489547</v>
      </c>
      <c r="J677" s="17">
        <v>3.7499999999999999E-2</v>
      </c>
      <c r="K677" s="17">
        <v>1.9199999999999998E-6</v>
      </c>
    </row>
    <row r="678" spans="1:11" x14ac:dyDescent="0.45">
      <c r="A678" s="10" t="s">
        <v>13</v>
      </c>
      <c r="B678" s="20">
        <v>0.91200000000000003</v>
      </c>
      <c r="C678" s="19">
        <v>127981</v>
      </c>
      <c r="D678" s="19">
        <v>14959.37263</v>
      </c>
      <c r="E678" s="23">
        <v>0.42496998499999999</v>
      </c>
      <c r="F678" s="23">
        <v>0.25347136799999997</v>
      </c>
      <c r="G678" s="17">
        <v>0.70948812699999997</v>
      </c>
      <c r="H678" s="17">
        <v>0.29051187299999998</v>
      </c>
      <c r="I678" s="17">
        <v>0.96259715199999996</v>
      </c>
      <c r="J678" s="17">
        <v>3.7400000000000003E-2</v>
      </c>
      <c r="K678" s="17">
        <v>1.9199999999999998E-6</v>
      </c>
    </row>
    <row r="679" spans="1:11" x14ac:dyDescent="0.45">
      <c r="A679" s="10" t="s">
        <v>13</v>
      </c>
      <c r="B679" s="20">
        <v>0.91300000000000003</v>
      </c>
      <c r="C679" s="19">
        <v>128122</v>
      </c>
      <c r="D679" s="19">
        <v>15019.73013</v>
      </c>
      <c r="E679" s="23">
        <v>0.43127242999999998</v>
      </c>
      <c r="F679" s="23">
        <v>0.25464920600000002</v>
      </c>
      <c r="G679" s="17">
        <v>0.70964393299999995</v>
      </c>
      <c r="H679" s="17">
        <v>0.290356067</v>
      </c>
      <c r="I679" s="17">
        <v>0.96269412600000004</v>
      </c>
      <c r="J679" s="17">
        <v>3.73E-2</v>
      </c>
      <c r="K679" s="17">
        <v>1.9099999999999999E-6</v>
      </c>
    </row>
    <row r="680" spans="1:11" x14ac:dyDescent="0.45">
      <c r="A680" s="10" t="s">
        <v>13</v>
      </c>
      <c r="B680" s="20">
        <v>0.91400000000000003</v>
      </c>
      <c r="C680" s="19">
        <v>128259</v>
      </c>
      <c r="D680" s="19">
        <v>15079.226269999999</v>
      </c>
      <c r="E680" s="23">
        <v>0.435921911</v>
      </c>
      <c r="F680" s="23">
        <v>0.25570293799999999</v>
      </c>
      <c r="G680" s="17">
        <v>0.70962661500000002</v>
      </c>
      <c r="H680" s="17">
        <v>0.29037338499999998</v>
      </c>
      <c r="I680" s="17">
        <v>0.96277675100000004</v>
      </c>
      <c r="J680" s="17">
        <v>3.7199999999999997E-2</v>
      </c>
      <c r="K680" s="17">
        <v>1.9099999999999999E-6</v>
      </c>
    </row>
    <row r="681" spans="1:11" x14ac:dyDescent="0.45">
      <c r="A681" s="10" t="s">
        <v>13</v>
      </c>
      <c r="B681" s="20">
        <v>0.91500000000000004</v>
      </c>
      <c r="C681" s="19">
        <v>128398</v>
      </c>
      <c r="D681" s="19">
        <v>15140.206179999999</v>
      </c>
      <c r="E681" s="23">
        <v>0.44024260700000001</v>
      </c>
      <c r="F681" s="23">
        <v>0.25667524600000002</v>
      </c>
      <c r="G681" s="17">
        <v>0.70975404600000003</v>
      </c>
      <c r="H681" s="17">
        <v>0.29024595399999997</v>
      </c>
      <c r="I681" s="17">
        <v>0.96289335700000001</v>
      </c>
      <c r="J681" s="17">
        <v>3.7100000000000001E-2</v>
      </c>
      <c r="K681" s="17">
        <v>1.9E-6</v>
      </c>
    </row>
    <row r="682" spans="1:11" x14ac:dyDescent="0.45">
      <c r="A682" s="10" t="s">
        <v>13</v>
      </c>
      <c r="B682" s="20">
        <v>0.91600000000000004</v>
      </c>
      <c r="C682" s="19">
        <v>128524</v>
      </c>
      <c r="D682" s="19">
        <v>15195.902099999999</v>
      </c>
      <c r="E682" s="23">
        <v>0.44377781500000002</v>
      </c>
      <c r="F682" s="23">
        <v>0.25772937000000001</v>
      </c>
      <c r="G682" s="17">
        <v>0.70990632099999995</v>
      </c>
      <c r="H682" s="17">
        <v>0.29009367899999999</v>
      </c>
      <c r="I682" s="17">
        <v>0.96297126899999996</v>
      </c>
      <c r="J682" s="17">
        <v>3.6999999999999998E-2</v>
      </c>
      <c r="K682" s="17">
        <v>1.8899999999999999E-6</v>
      </c>
    </row>
    <row r="683" spans="1:11" x14ac:dyDescent="0.45">
      <c r="A683" s="10" t="s">
        <v>13</v>
      </c>
      <c r="B683" s="20">
        <v>0.91700000000000004</v>
      </c>
      <c r="C683" s="19">
        <v>128671</v>
      </c>
      <c r="D683" s="19">
        <v>15261.201950000001</v>
      </c>
      <c r="E683" s="23">
        <v>0.44547059900000002</v>
      </c>
      <c r="F683" s="23">
        <v>0.258771217</v>
      </c>
      <c r="G683" s="17">
        <v>0.71003567199999995</v>
      </c>
      <c r="H683" s="17">
        <v>0.28996432799999999</v>
      </c>
      <c r="I683" s="17">
        <v>0.96310979399999996</v>
      </c>
      <c r="J683" s="17">
        <v>3.6900000000000002E-2</v>
      </c>
      <c r="K683" s="17">
        <v>1.8899999999999999E-6</v>
      </c>
    </row>
    <row r="684" spans="1:11" x14ac:dyDescent="0.45">
      <c r="A684" s="10" t="s">
        <v>13</v>
      </c>
      <c r="B684" s="20">
        <v>0.91800000000000004</v>
      </c>
      <c r="C684" s="19">
        <v>128821</v>
      </c>
      <c r="D684" s="19">
        <v>15328.317300000001</v>
      </c>
      <c r="E684" s="23">
        <v>0.44910847100000001</v>
      </c>
      <c r="F684" s="23">
        <v>0.260039517</v>
      </c>
      <c r="G684" s="17">
        <v>0.71017147800000002</v>
      </c>
      <c r="H684" s="17">
        <v>0.28982852199999998</v>
      </c>
      <c r="I684" s="17">
        <v>0.96323591500000005</v>
      </c>
      <c r="J684" s="17">
        <v>3.6799999999999999E-2</v>
      </c>
      <c r="K684" s="17">
        <v>1.88E-6</v>
      </c>
    </row>
    <row r="685" spans="1:11" x14ac:dyDescent="0.45">
      <c r="A685" s="10" t="s">
        <v>13</v>
      </c>
      <c r="B685" s="20">
        <v>0.91900000000000004</v>
      </c>
      <c r="C685" s="19">
        <v>128962</v>
      </c>
      <c r="D685" s="19">
        <v>15391.87203</v>
      </c>
      <c r="E685" s="23">
        <v>0.452029177</v>
      </c>
      <c r="F685" s="23">
        <v>0.261273688</v>
      </c>
      <c r="G685" s="17">
        <v>0.71033327599999996</v>
      </c>
      <c r="H685" s="17">
        <v>0.28966672399999999</v>
      </c>
      <c r="I685" s="17">
        <v>0.96325001600000004</v>
      </c>
      <c r="J685" s="17">
        <v>3.6700000000000003E-2</v>
      </c>
      <c r="K685" s="17">
        <v>1.88E-6</v>
      </c>
    </row>
    <row r="686" spans="1:11" x14ac:dyDescent="0.45">
      <c r="A686" s="10" t="s">
        <v>13</v>
      </c>
      <c r="B686" s="20">
        <v>0.92</v>
      </c>
      <c r="C686" s="19">
        <v>129100</v>
      </c>
      <c r="D686" s="19">
        <v>15454.505300000001</v>
      </c>
      <c r="E686" s="23">
        <v>0.455259254</v>
      </c>
      <c r="F686" s="23">
        <v>0.26235625400000001</v>
      </c>
      <c r="G686" s="17">
        <v>0.71035631300000002</v>
      </c>
      <c r="H686" s="17">
        <v>0.28964368699999998</v>
      </c>
      <c r="I686" s="17">
        <v>0.96333882500000001</v>
      </c>
      <c r="J686" s="17">
        <v>3.6700000000000003E-2</v>
      </c>
      <c r="K686" s="17">
        <v>1.8700000000000001E-6</v>
      </c>
    </row>
    <row r="687" spans="1:11" x14ac:dyDescent="0.45">
      <c r="A687" s="10" t="s">
        <v>13</v>
      </c>
      <c r="B687" s="20">
        <v>0.92100000000000004</v>
      </c>
      <c r="C687" s="19">
        <v>129240</v>
      </c>
      <c r="D687" s="19">
        <v>15518.51319</v>
      </c>
      <c r="E687" s="23">
        <v>0.459113879</v>
      </c>
      <c r="F687" s="23">
        <v>0.263390075</v>
      </c>
      <c r="G687" s="17">
        <v>0.71059269599999997</v>
      </c>
      <c r="H687" s="17">
        <v>0.28940730399999998</v>
      </c>
      <c r="I687" s="17">
        <v>0.96344923699999996</v>
      </c>
      <c r="J687" s="17">
        <v>3.6499999999999998E-2</v>
      </c>
      <c r="K687" s="17">
        <v>1.8700000000000001E-6</v>
      </c>
    </row>
    <row r="688" spans="1:11" x14ac:dyDescent="0.45">
      <c r="A688" s="10" t="s">
        <v>13</v>
      </c>
      <c r="B688" s="20">
        <v>0.92200000000000004</v>
      </c>
      <c r="C688" s="19">
        <v>129383</v>
      </c>
      <c r="D688" s="19">
        <v>15584.48028</v>
      </c>
      <c r="E688" s="23">
        <v>0.46350472399999998</v>
      </c>
      <c r="F688" s="23">
        <v>0.26447949100000001</v>
      </c>
      <c r="G688" s="17">
        <v>0.71075025300000005</v>
      </c>
      <c r="H688" s="17">
        <v>0.289249747</v>
      </c>
      <c r="I688" s="17">
        <v>0.96358929699999996</v>
      </c>
      <c r="J688" s="17">
        <v>3.6400000000000002E-2</v>
      </c>
      <c r="K688" s="17">
        <v>1.86E-6</v>
      </c>
    </row>
    <row r="689" spans="1:11" x14ac:dyDescent="0.45">
      <c r="A689" s="10" t="s">
        <v>13</v>
      </c>
      <c r="B689" s="20">
        <v>0.92300000000000004</v>
      </c>
      <c r="C689" s="19">
        <v>129521</v>
      </c>
      <c r="D689" s="19">
        <v>15648.612440000001</v>
      </c>
      <c r="E689" s="23">
        <v>0.46579717300000001</v>
      </c>
      <c r="F689" s="23">
        <v>0.26587362399999998</v>
      </c>
      <c r="G689" s="17">
        <v>0.71097350999999998</v>
      </c>
      <c r="H689" s="17">
        <v>0.28902649000000002</v>
      </c>
      <c r="I689" s="17">
        <v>0.96368449599999995</v>
      </c>
      <c r="J689" s="17">
        <v>3.6299999999999999E-2</v>
      </c>
      <c r="K689" s="17">
        <v>1.8500000000000001E-6</v>
      </c>
    </row>
    <row r="690" spans="1:11" x14ac:dyDescent="0.45">
      <c r="A690" s="10" t="s">
        <v>13</v>
      </c>
      <c r="B690" s="20">
        <v>0.92400000000000004</v>
      </c>
      <c r="C690" s="19">
        <v>129662</v>
      </c>
      <c r="D690" s="19">
        <v>15714.68549</v>
      </c>
      <c r="E690" s="23">
        <v>0.47160446299999997</v>
      </c>
      <c r="F690" s="23">
        <v>0.26709378900000003</v>
      </c>
      <c r="G690" s="17">
        <v>0.71114127500000002</v>
      </c>
      <c r="H690" s="17">
        <v>0.28885872499999998</v>
      </c>
      <c r="I690" s="17">
        <v>0.96379775499999998</v>
      </c>
      <c r="J690" s="17">
        <v>3.6200000000000003E-2</v>
      </c>
      <c r="K690" s="17">
        <v>1.8500000000000001E-6</v>
      </c>
    </row>
    <row r="691" spans="1:11" x14ac:dyDescent="0.45">
      <c r="A691" s="10" t="s">
        <v>13</v>
      </c>
      <c r="B691" s="20">
        <v>0.92500000000000004</v>
      </c>
      <c r="C691" s="19">
        <v>129801</v>
      </c>
      <c r="D691" s="19">
        <v>15780.63582</v>
      </c>
      <c r="E691" s="23">
        <v>0.47719756800000002</v>
      </c>
      <c r="F691" s="23">
        <v>0.268295122</v>
      </c>
      <c r="G691" s="17">
        <v>0.71103458399999997</v>
      </c>
      <c r="H691" s="17">
        <v>0.28896541599999997</v>
      </c>
      <c r="I691" s="17">
        <v>0.96390796899999998</v>
      </c>
      <c r="J691" s="17">
        <v>3.61E-2</v>
      </c>
      <c r="K691" s="17">
        <v>1.84E-6</v>
      </c>
    </row>
    <row r="692" spans="1:11" x14ac:dyDescent="0.45">
      <c r="A692" s="10" t="s">
        <v>13</v>
      </c>
      <c r="B692" s="20">
        <v>0.92600000000000005</v>
      </c>
      <c r="C692" s="19">
        <v>129934</v>
      </c>
      <c r="D692" s="19">
        <v>15844.491550000001</v>
      </c>
      <c r="E692" s="23">
        <v>0.48176736399999998</v>
      </c>
      <c r="F692" s="23">
        <v>0.269499133</v>
      </c>
      <c r="G692" s="17">
        <v>0.71113026599999996</v>
      </c>
      <c r="H692" s="17">
        <v>0.28886973399999999</v>
      </c>
      <c r="I692" s="17">
        <v>0.96400296200000002</v>
      </c>
      <c r="J692" s="17">
        <v>3.5999999999999997E-2</v>
      </c>
      <c r="K692" s="17">
        <v>1.84E-6</v>
      </c>
    </row>
    <row r="693" spans="1:11" x14ac:dyDescent="0.45">
      <c r="A693" s="10" t="s">
        <v>13</v>
      </c>
      <c r="B693" s="20">
        <v>0.92700000000000005</v>
      </c>
      <c r="C693" s="19">
        <v>130084</v>
      </c>
      <c r="D693" s="19">
        <v>15917.118619999999</v>
      </c>
      <c r="E693" s="23">
        <v>0.48637776399999999</v>
      </c>
      <c r="F693" s="23">
        <v>0.270694184</v>
      </c>
      <c r="G693" s="17">
        <v>0.71112511899999997</v>
      </c>
      <c r="H693" s="17">
        <v>0.28887488099999997</v>
      </c>
      <c r="I693" s="17">
        <v>0.96413390799999998</v>
      </c>
      <c r="J693" s="17">
        <v>3.5900000000000001E-2</v>
      </c>
      <c r="K693" s="17">
        <v>1.8300000000000001E-6</v>
      </c>
    </row>
    <row r="694" spans="1:11" x14ac:dyDescent="0.45">
      <c r="A694" s="10" t="s">
        <v>13</v>
      </c>
      <c r="B694" s="20">
        <v>0.92800000000000005</v>
      </c>
      <c r="C694" s="19">
        <v>130223</v>
      </c>
      <c r="D694" s="19">
        <v>15985.257799999999</v>
      </c>
      <c r="E694" s="23">
        <v>0.49388064399999998</v>
      </c>
      <c r="F694" s="23">
        <v>0.27198768899999998</v>
      </c>
      <c r="G694" s="17">
        <v>0.71108022400000004</v>
      </c>
      <c r="H694" s="17">
        <v>0.28891977600000002</v>
      </c>
      <c r="I694" s="17">
        <v>0.96427408699999995</v>
      </c>
      <c r="J694" s="17">
        <v>3.5700000000000003E-2</v>
      </c>
      <c r="K694" s="17">
        <v>1.8199999999999999E-6</v>
      </c>
    </row>
    <row r="695" spans="1:11" x14ac:dyDescent="0.45">
      <c r="A695" s="10" t="s">
        <v>13</v>
      </c>
      <c r="B695" s="20">
        <v>0.92900000000000005</v>
      </c>
      <c r="C695" s="19">
        <v>130364</v>
      </c>
      <c r="D695" s="19">
        <v>16055.34698</v>
      </c>
      <c r="E695" s="23">
        <v>0.4987181</v>
      </c>
      <c r="F695" s="23">
        <v>0.27321357600000001</v>
      </c>
      <c r="G695" s="17">
        <v>0.71130066599999997</v>
      </c>
      <c r="H695" s="17">
        <v>0.28869933399999997</v>
      </c>
      <c r="I695" s="17">
        <v>0.96435844900000001</v>
      </c>
      <c r="J695" s="17">
        <v>3.56E-2</v>
      </c>
      <c r="K695" s="17">
        <v>1.8199999999999999E-6</v>
      </c>
    </row>
    <row r="696" spans="1:11" x14ac:dyDescent="0.45">
      <c r="A696" s="10" t="s">
        <v>13</v>
      </c>
      <c r="B696" s="20">
        <v>0.93</v>
      </c>
      <c r="C696" s="19">
        <v>130503</v>
      </c>
      <c r="D696" s="19">
        <v>16125.115669999999</v>
      </c>
      <c r="E696" s="23">
        <v>0.50453510400000001</v>
      </c>
      <c r="F696" s="23">
        <v>0.27462924599999999</v>
      </c>
      <c r="G696" s="17">
        <v>0.71143192099999997</v>
      </c>
      <c r="H696" s="17">
        <v>0.28856807899999998</v>
      </c>
      <c r="I696" s="17">
        <v>0.964463073</v>
      </c>
      <c r="J696" s="17">
        <v>3.5499999999999997E-2</v>
      </c>
      <c r="K696" s="17">
        <v>1.81E-6</v>
      </c>
    </row>
    <row r="697" spans="1:11" x14ac:dyDescent="0.45">
      <c r="A697" s="10" t="s">
        <v>13</v>
      </c>
      <c r="B697" s="20">
        <v>0.93100000000000005</v>
      </c>
      <c r="C697" s="19">
        <v>130638</v>
      </c>
      <c r="D697" s="19">
        <v>16193.40452</v>
      </c>
      <c r="E697" s="23">
        <v>0.50727844099999997</v>
      </c>
      <c r="F697" s="23">
        <v>0.27592695</v>
      </c>
      <c r="G697" s="17">
        <v>0.71127849499999996</v>
      </c>
      <c r="H697" s="17">
        <v>0.28872150499999999</v>
      </c>
      <c r="I697" s="17">
        <v>0.96457421799999998</v>
      </c>
      <c r="J697" s="17">
        <v>3.5400000000000001E-2</v>
      </c>
      <c r="K697" s="17">
        <v>1.81E-6</v>
      </c>
    </row>
    <row r="698" spans="1:11" x14ac:dyDescent="0.45">
      <c r="A698" s="10" t="s">
        <v>13</v>
      </c>
      <c r="B698" s="20">
        <v>0.93200000000000005</v>
      </c>
      <c r="C698" s="19">
        <v>130769</v>
      </c>
      <c r="D698" s="19">
        <v>16260.069810000001</v>
      </c>
      <c r="E698" s="23">
        <v>0.51148172599999997</v>
      </c>
      <c r="F698" s="23">
        <v>0.27717565399999999</v>
      </c>
      <c r="G698" s="17">
        <v>0.71117007899999996</v>
      </c>
      <c r="H698" s="17">
        <v>0.28882992099999999</v>
      </c>
      <c r="I698" s="17">
        <v>0.96465370100000003</v>
      </c>
      <c r="J698" s="17">
        <v>3.5299999999999998E-2</v>
      </c>
      <c r="K698" s="17">
        <v>1.7999999999999999E-6</v>
      </c>
    </row>
    <row r="699" spans="1:11" x14ac:dyDescent="0.45">
      <c r="A699" s="10" t="s">
        <v>13</v>
      </c>
      <c r="B699" s="20">
        <v>0.93300000000000005</v>
      </c>
      <c r="C699" s="19">
        <v>130925</v>
      </c>
      <c r="D699" s="19">
        <v>16340.184149999999</v>
      </c>
      <c r="E699" s="23">
        <v>0.51536125600000005</v>
      </c>
      <c r="F699" s="23">
        <v>0.27849559800000001</v>
      </c>
      <c r="G699" s="17">
        <v>0.71130036299999999</v>
      </c>
      <c r="H699" s="17">
        <v>0.28869963700000001</v>
      </c>
      <c r="I699" s="17">
        <v>0.96476502099999994</v>
      </c>
      <c r="J699" s="17">
        <v>3.5200000000000002E-2</v>
      </c>
      <c r="K699" s="17">
        <v>1.7999999999999999E-6</v>
      </c>
    </row>
    <row r="700" spans="1:11" x14ac:dyDescent="0.45">
      <c r="A700" s="10" t="s">
        <v>13</v>
      </c>
      <c r="B700" s="20">
        <v>0.93400000000000005</v>
      </c>
      <c r="C700" s="19">
        <v>131065</v>
      </c>
      <c r="D700" s="19">
        <v>16412.621060000001</v>
      </c>
      <c r="E700" s="23">
        <v>0.519651101</v>
      </c>
      <c r="F700" s="23">
        <v>0.27997244100000002</v>
      </c>
      <c r="G700" s="17">
        <v>0.71137222</v>
      </c>
      <c r="H700" s="17">
        <v>0.28862778</v>
      </c>
      <c r="I700" s="17">
        <v>0.96486541599999998</v>
      </c>
      <c r="J700" s="17">
        <v>3.5099999999999999E-2</v>
      </c>
      <c r="K700" s="17">
        <v>1.79E-6</v>
      </c>
    </row>
    <row r="701" spans="1:11" x14ac:dyDescent="0.45">
      <c r="A701" s="10" t="s">
        <v>13</v>
      </c>
      <c r="B701" s="20">
        <v>0.93500000000000005</v>
      </c>
      <c r="C701" s="19">
        <v>131202</v>
      </c>
      <c r="D701" s="19">
        <v>16484.339230000001</v>
      </c>
      <c r="E701" s="23">
        <v>0.52578749000000002</v>
      </c>
      <c r="F701" s="23">
        <v>0.28135085500000001</v>
      </c>
      <c r="G701" s="17">
        <v>0.711513544</v>
      </c>
      <c r="H701" s="17">
        <v>0.288486456</v>
      </c>
      <c r="I701" s="17">
        <v>0.96498575200000003</v>
      </c>
      <c r="J701" s="17">
        <v>3.5000000000000003E-2</v>
      </c>
      <c r="K701" s="17">
        <v>1.7799999999999999E-6</v>
      </c>
    </row>
    <row r="702" spans="1:11" x14ac:dyDescent="0.45">
      <c r="A702" s="10" t="s">
        <v>13</v>
      </c>
      <c r="B702" s="20">
        <v>0.93600000000000005</v>
      </c>
      <c r="C702" s="19">
        <v>131331</v>
      </c>
      <c r="D702" s="19">
        <v>16552.572810000001</v>
      </c>
      <c r="E702" s="23">
        <v>0.53224145199999995</v>
      </c>
      <c r="F702" s="23">
        <v>0.28269481200000002</v>
      </c>
      <c r="G702" s="17">
        <v>0.71159132300000005</v>
      </c>
      <c r="H702" s="17">
        <v>0.288408677</v>
      </c>
      <c r="I702" s="17">
        <v>0.96497933000000002</v>
      </c>
      <c r="J702" s="17">
        <v>3.5000000000000003E-2</v>
      </c>
      <c r="K702" s="17">
        <v>1.7799999999999999E-6</v>
      </c>
    </row>
    <row r="703" spans="1:11" x14ac:dyDescent="0.45">
      <c r="A703" s="10" t="s">
        <v>13</v>
      </c>
      <c r="B703" s="20">
        <v>0.93700000000000006</v>
      </c>
      <c r="C703" s="19">
        <v>131484</v>
      </c>
      <c r="D703" s="19">
        <v>16634.378280000001</v>
      </c>
      <c r="E703" s="23">
        <v>0.53712076900000005</v>
      </c>
      <c r="F703" s="23">
        <v>0.28407114999999999</v>
      </c>
      <c r="G703" s="17">
        <v>0.71170636700000001</v>
      </c>
      <c r="H703" s="17">
        <v>0.28829363299999999</v>
      </c>
      <c r="I703" s="17">
        <v>0.96510338399999995</v>
      </c>
      <c r="J703" s="17">
        <v>3.49E-2</v>
      </c>
      <c r="K703" s="17">
        <v>1.77E-6</v>
      </c>
    </row>
    <row r="704" spans="1:11" x14ac:dyDescent="0.45">
      <c r="A704" s="10" t="s">
        <v>13</v>
      </c>
      <c r="B704" s="20">
        <v>0.93799999999999994</v>
      </c>
      <c r="C704" s="19">
        <v>131619</v>
      </c>
      <c r="D704" s="19">
        <v>16707.111110000002</v>
      </c>
      <c r="E704" s="23">
        <v>0.54098939700000004</v>
      </c>
      <c r="F704" s="23">
        <v>0.28556012200000003</v>
      </c>
      <c r="G704" s="17">
        <v>0.71192608999999996</v>
      </c>
      <c r="H704" s="17">
        <v>0.28807390999999999</v>
      </c>
      <c r="I704" s="17">
        <v>0.96523099000000001</v>
      </c>
      <c r="J704" s="17">
        <v>3.4799999999999998E-2</v>
      </c>
      <c r="K704" s="17">
        <v>1.77E-6</v>
      </c>
    </row>
    <row r="705" spans="1:11" x14ac:dyDescent="0.45">
      <c r="A705" s="10" t="s">
        <v>13</v>
      </c>
      <c r="B705" s="20">
        <v>0.93899999999999995</v>
      </c>
      <c r="C705" s="19">
        <v>131767</v>
      </c>
      <c r="D705" s="19">
        <v>16787.73659</v>
      </c>
      <c r="E705" s="23">
        <v>0.54734839999999996</v>
      </c>
      <c r="F705" s="23">
        <v>0.28695943000000002</v>
      </c>
      <c r="G705" s="17">
        <v>0.71195367600000004</v>
      </c>
      <c r="H705" s="17">
        <v>0.28804632400000002</v>
      </c>
      <c r="I705" s="17">
        <v>0.96532592699999997</v>
      </c>
      <c r="J705" s="17">
        <v>3.4700000000000002E-2</v>
      </c>
      <c r="K705" s="17">
        <v>1.7600000000000001E-6</v>
      </c>
    </row>
    <row r="706" spans="1:11" x14ac:dyDescent="0.45">
      <c r="A706" s="10" t="s">
        <v>13</v>
      </c>
      <c r="B706" s="20">
        <v>0.94</v>
      </c>
      <c r="C706" s="19">
        <v>131903</v>
      </c>
      <c r="D706" s="19">
        <v>16862.537710000001</v>
      </c>
      <c r="E706" s="23">
        <v>0.55268303100000005</v>
      </c>
      <c r="F706" s="23">
        <v>0.28852686300000002</v>
      </c>
      <c r="G706" s="17">
        <v>0.71202322900000004</v>
      </c>
      <c r="H706" s="17">
        <v>0.28797677100000002</v>
      </c>
      <c r="I706" s="17">
        <v>0.96539858199999995</v>
      </c>
      <c r="J706" s="17">
        <v>3.4599999999999999E-2</v>
      </c>
      <c r="K706" s="17">
        <v>1.7600000000000001E-6</v>
      </c>
    </row>
    <row r="707" spans="1:11" x14ac:dyDescent="0.45">
      <c r="A707" s="10" t="s">
        <v>13</v>
      </c>
      <c r="B707" s="20">
        <v>0.94099999999999995</v>
      </c>
      <c r="C707" s="19">
        <v>132046</v>
      </c>
      <c r="D707" s="19">
        <v>16941.86937</v>
      </c>
      <c r="E707" s="23">
        <v>0.55650926000000001</v>
      </c>
      <c r="F707" s="23">
        <v>0.289701916</v>
      </c>
      <c r="G707" s="17">
        <v>0.71228208400000004</v>
      </c>
      <c r="H707" s="17">
        <v>0.28771791600000002</v>
      </c>
      <c r="I707" s="17">
        <v>0.96546144199999995</v>
      </c>
      <c r="J707" s="17">
        <v>3.4500000000000003E-2</v>
      </c>
      <c r="K707" s="17">
        <v>1.75E-6</v>
      </c>
    </row>
    <row r="708" spans="1:11" x14ac:dyDescent="0.45">
      <c r="A708" s="10" t="s">
        <v>13</v>
      </c>
      <c r="B708" s="20">
        <v>0.94199999999999995</v>
      </c>
      <c r="C708" s="19">
        <v>132181</v>
      </c>
      <c r="D708" s="19">
        <v>17017.271830000002</v>
      </c>
      <c r="E708" s="23">
        <v>0.56085212600000001</v>
      </c>
      <c r="F708" s="23">
        <v>0.29151466100000001</v>
      </c>
      <c r="G708" s="17">
        <v>0.71231871400000002</v>
      </c>
      <c r="H708" s="17">
        <v>0.28768128599999998</v>
      </c>
      <c r="I708" s="17">
        <v>0.965553616</v>
      </c>
      <c r="J708" s="17">
        <v>3.44E-2</v>
      </c>
      <c r="K708" s="17">
        <v>1.7400000000000001E-6</v>
      </c>
    </row>
    <row r="709" spans="1:11" x14ac:dyDescent="0.45">
      <c r="A709" s="10" t="s">
        <v>13</v>
      </c>
      <c r="B709" s="20">
        <v>0.94299999999999995</v>
      </c>
      <c r="C709" s="19">
        <v>132317</v>
      </c>
      <c r="D709" s="19">
        <v>17094.083310000002</v>
      </c>
      <c r="E709" s="23">
        <v>0.56826735100000003</v>
      </c>
      <c r="F709" s="23">
        <v>0.29296600299999997</v>
      </c>
      <c r="G709" s="17">
        <v>0.71244813600000001</v>
      </c>
      <c r="H709" s="17">
        <v>0.28755186399999999</v>
      </c>
      <c r="I709" s="17">
        <v>0.96562875699999995</v>
      </c>
      <c r="J709" s="17">
        <v>3.44E-2</v>
      </c>
      <c r="K709" s="17">
        <v>1.7400000000000001E-6</v>
      </c>
    </row>
    <row r="710" spans="1:11" x14ac:dyDescent="0.45">
      <c r="A710" s="10" t="s">
        <v>13</v>
      </c>
      <c r="B710" s="20">
        <v>0.94399999999999995</v>
      </c>
      <c r="C710" s="19">
        <v>132463</v>
      </c>
      <c r="D710" s="19">
        <v>17177.477999999999</v>
      </c>
      <c r="E710" s="23">
        <v>0.57352287000000002</v>
      </c>
      <c r="F710" s="23">
        <v>0.29426691199999999</v>
      </c>
      <c r="G710" s="17">
        <v>0.712629187</v>
      </c>
      <c r="H710" s="17">
        <v>0.287370813</v>
      </c>
      <c r="I710" s="17">
        <v>0.965756489</v>
      </c>
      <c r="J710" s="17">
        <v>3.4200000000000001E-2</v>
      </c>
      <c r="K710" s="17">
        <v>1.73E-6</v>
      </c>
    </row>
    <row r="711" spans="1:11" x14ac:dyDescent="0.45">
      <c r="A711" s="10" t="s">
        <v>13</v>
      </c>
      <c r="B711" s="20">
        <v>0.94499999999999995</v>
      </c>
      <c r="C711" s="19">
        <v>132592</v>
      </c>
      <c r="D711" s="19">
        <v>17251.81366</v>
      </c>
      <c r="E711" s="23">
        <v>0.580398788</v>
      </c>
      <c r="F711" s="23">
        <v>0.29606983399999998</v>
      </c>
      <c r="G711" s="17">
        <v>0.71279564399999995</v>
      </c>
      <c r="H711" s="17">
        <v>0.28720435599999999</v>
      </c>
      <c r="I711" s="17">
        <v>0.965854031</v>
      </c>
      <c r="J711" s="17">
        <v>3.4099999999999998E-2</v>
      </c>
      <c r="K711" s="17">
        <v>1.73E-6</v>
      </c>
    </row>
    <row r="712" spans="1:11" x14ac:dyDescent="0.45">
      <c r="A712" s="10" t="s">
        <v>13</v>
      </c>
      <c r="B712" s="20">
        <v>0.94599999999999995</v>
      </c>
      <c r="C712" s="19">
        <v>132747</v>
      </c>
      <c r="D712" s="19">
        <v>17342.15812</v>
      </c>
      <c r="E712" s="23">
        <v>0.58629372800000001</v>
      </c>
      <c r="F712" s="23">
        <v>0.29754756599999999</v>
      </c>
      <c r="G712" s="17">
        <v>0.71296526500000001</v>
      </c>
      <c r="H712" s="17">
        <v>0.28703473499999999</v>
      </c>
      <c r="I712" s="17">
        <v>0.96592107400000005</v>
      </c>
      <c r="J712" s="17">
        <v>3.4099999999999998E-2</v>
      </c>
      <c r="K712" s="17">
        <v>1.72E-6</v>
      </c>
    </row>
    <row r="713" spans="1:11" x14ac:dyDescent="0.45">
      <c r="A713" s="10" t="s">
        <v>13</v>
      </c>
      <c r="B713" s="20">
        <v>0.94699999999999995</v>
      </c>
      <c r="C713" s="19">
        <v>132885</v>
      </c>
      <c r="D713" s="19">
        <v>17423.761910000001</v>
      </c>
      <c r="E713" s="23">
        <v>0.595074781</v>
      </c>
      <c r="F713" s="23">
        <v>0.29919109799999999</v>
      </c>
      <c r="G713" s="17">
        <v>0.71314294300000003</v>
      </c>
      <c r="H713" s="17">
        <v>0.28685705700000003</v>
      </c>
      <c r="I713" s="17">
        <v>0.96599900400000005</v>
      </c>
      <c r="J713" s="17">
        <v>3.4000000000000002E-2</v>
      </c>
      <c r="K713" s="17">
        <v>1.72E-6</v>
      </c>
    </row>
    <row r="714" spans="1:11" x14ac:dyDescent="0.45">
      <c r="A714" s="10" t="s">
        <v>13</v>
      </c>
      <c r="B714" s="20">
        <v>0.94799999999999995</v>
      </c>
      <c r="C714" s="19">
        <v>133024</v>
      </c>
      <c r="D714" s="19">
        <v>17506.937389999999</v>
      </c>
      <c r="E714" s="23">
        <v>0.60185819100000004</v>
      </c>
      <c r="F714" s="23">
        <v>0.30084712200000002</v>
      </c>
      <c r="G714" s="17">
        <v>0.71333744300000002</v>
      </c>
      <c r="H714" s="17">
        <v>0.28666255699999998</v>
      </c>
      <c r="I714" s="17">
        <v>0.96609186400000002</v>
      </c>
      <c r="J714" s="17">
        <v>3.39E-2</v>
      </c>
      <c r="K714" s="17">
        <v>1.7099999999999999E-6</v>
      </c>
    </row>
    <row r="715" spans="1:11" x14ac:dyDescent="0.45">
      <c r="A715" s="10" t="s">
        <v>13</v>
      </c>
      <c r="B715" s="20">
        <v>0.94899999999999995</v>
      </c>
      <c r="C715" s="19">
        <v>133167</v>
      </c>
      <c r="D715" s="19">
        <v>17593.770850000001</v>
      </c>
      <c r="E715" s="23">
        <v>0.61174774499999995</v>
      </c>
      <c r="F715" s="23">
        <v>0.302459702</v>
      </c>
      <c r="G715" s="17">
        <v>0.71357768799999999</v>
      </c>
      <c r="H715" s="17">
        <v>0.28642231200000001</v>
      </c>
      <c r="I715" s="17">
        <v>0.96616625199999995</v>
      </c>
      <c r="J715" s="17">
        <v>3.3799999999999997E-2</v>
      </c>
      <c r="K715" s="17">
        <v>1.7099999999999999E-6</v>
      </c>
    </row>
    <row r="716" spans="1:11" x14ac:dyDescent="0.45">
      <c r="A716" s="10" t="s">
        <v>13</v>
      </c>
      <c r="B716" s="20">
        <v>0.95</v>
      </c>
      <c r="C716" s="19">
        <v>133309</v>
      </c>
      <c r="D716" s="19">
        <v>17681.10715</v>
      </c>
      <c r="E716" s="23">
        <v>0.61900386500000004</v>
      </c>
      <c r="F716" s="23">
        <v>0.304218086</v>
      </c>
      <c r="G716" s="17">
        <v>0.713762762</v>
      </c>
      <c r="H716" s="17">
        <v>0.286237238</v>
      </c>
      <c r="I716" s="17">
        <v>0.96629626999999996</v>
      </c>
      <c r="J716" s="17">
        <v>3.3700000000000001E-2</v>
      </c>
      <c r="K716" s="17">
        <v>1.7E-6</v>
      </c>
    </row>
    <row r="717" spans="1:11" x14ac:dyDescent="0.45">
      <c r="A717" s="10" t="s">
        <v>13</v>
      </c>
      <c r="B717" s="20">
        <v>0.95099999999999996</v>
      </c>
      <c r="C717" s="19">
        <v>133448</v>
      </c>
      <c r="D717" s="19">
        <v>17768.178090000001</v>
      </c>
      <c r="E717" s="23">
        <v>0.63129705800000002</v>
      </c>
      <c r="F717" s="23">
        <v>0.30591522399999999</v>
      </c>
      <c r="G717" s="17">
        <v>0.71388855600000001</v>
      </c>
      <c r="H717" s="17">
        <v>0.28611144399999999</v>
      </c>
      <c r="I717" s="17">
        <v>0.96634563799999995</v>
      </c>
      <c r="J717" s="17">
        <v>3.3700000000000001E-2</v>
      </c>
      <c r="K717" s="17">
        <v>1.7E-6</v>
      </c>
    </row>
    <row r="718" spans="1:11" x14ac:dyDescent="0.45">
      <c r="A718" s="10" t="s">
        <v>13</v>
      </c>
      <c r="B718" s="20">
        <v>0.95199999999999996</v>
      </c>
      <c r="C718" s="19">
        <v>133577</v>
      </c>
      <c r="D718" s="19">
        <v>17850.46557</v>
      </c>
      <c r="E718" s="23">
        <v>0.64221327900000003</v>
      </c>
      <c r="F718" s="23">
        <v>0.30770688400000001</v>
      </c>
      <c r="G718" s="17">
        <v>0.71396273300000002</v>
      </c>
      <c r="H718" s="17">
        <v>0.28603726699999998</v>
      </c>
      <c r="I718" s="17">
        <v>0.96641942999999997</v>
      </c>
      <c r="J718" s="17">
        <v>3.3599999999999998E-2</v>
      </c>
      <c r="K718" s="17">
        <v>1.6899999999999999E-6</v>
      </c>
    </row>
    <row r="719" spans="1:11" x14ac:dyDescent="0.45">
      <c r="A719" s="10" t="s">
        <v>13</v>
      </c>
      <c r="B719" s="20">
        <v>0.95299999999999996</v>
      </c>
      <c r="C719" s="19">
        <v>133724</v>
      </c>
      <c r="D719" s="19">
        <v>17945.456409999999</v>
      </c>
      <c r="E719" s="23">
        <v>0.65043396600000003</v>
      </c>
      <c r="F719" s="23">
        <v>0.30939261800000001</v>
      </c>
      <c r="G719" s="17">
        <v>0.71399300099999996</v>
      </c>
      <c r="H719" s="17">
        <v>0.28600699899999998</v>
      </c>
      <c r="I719" s="17">
        <v>0.966521874</v>
      </c>
      <c r="J719" s="17">
        <v>3.3500000000000002E-2</v>
      </c>
      <c r="K719" s="17">
        <v>1.6899999999999999E-6</v>
      </c>
    </row>
    <row r="720" spans="1:11" x14ac:dyDescent="0.45">
      <c r="A720" s="10" t="s">
        <v>13</v>
      </c>
      <c r="B720" s="20">
        <v>0.95399999999999996</v>
      </c>
      <c r="C720" s="19">
        <v>133856</v>
      </c>
      <c r="D720" s="19">
        <v>18032.358990000001</v>
      </c>
      <c r="E720" s="23">
        <v>0.66462207600000001</v>
      </c>
      <c r="F720" s="23">
        <v>0.31126682900000002</v>
      </c>
      <c r="G720" s="17">
        <v>0.71411068600000005</v>
      </c>
      <c r="H720" s="17">
        <v>0.28588931400000001</v>
      </c>
      <c r="I720" s="17">
        <v>0.96659792300000003</v>
      </c>
      <c r="J720" s="17">
        <v>3.3399999999999999E-2</v>
      </c>
      <c r="K720" s="17">
        <v>1.68E-6</v>
      </c>
    </row>
    <row r="721" spans="1:11" x14ac:dyDescent="0.45">
      <c r="A721" s="10" t="s">
        <v>13</v>
      </c>
      <c r="B721" s="20">
        <v>0.95499999999999996</v>
      </c>
      <c r="C721" s="19">
        <v>134010</v>
      </c>
      <c r="D721" s="19">
        <v>18135.37355</v>
      </c>
      <c r="E721" s="23">
        <v>0.67444073199999999</v>
      </c>
      <c r="F721" s="23">
        <v>0.31295372599999999</v>
      </c>
      <c r="G721" s="17">
        <v>0.71432728899999998</v>
      </c>
      <c r="H721" s="17">
        <v>0.28567271100000002</v>
      </c>
      <c r="I721" s="17">
        <v>0.96672736199999998</v>
      </c>
      <c r="J721" s="17">
        <v>3.3300000000000003E-2</v>
      </c>
      <c r="K721" s="17">
        <v>1.68E-6</v>
      </c>
    </row>
    <row r="722" spans="1:11" x14ac:dyDescent="0.45">
      <c r="A722" s="10" t="s">
        <v>13</v>
      </c>
      <c r="B722" s="20">
        <v>0.95599999999999996</v>
      </c>
      <c r="C722" s="19">
        <v>134149</v>
      </c>
      <c r="D722" s="19">
        <v>18230.10614</v>
      </c>
      <c r="E722" s="23">
        <v>0.68661817599999997</v>
      </c>
      <c r="F722" s="23">
        <v>0.31507395399999999</v>
      </c>
      <c r="G722" s="17">
        <v>0.71451893</v>
      </c>
      <c r="H722" s="17">
        <v>0.28548107</v>
      </c>
      <c r="I722" s="17">
        <v>0.96683878099999998</v>
      </c>
      <c r="J722" s="17">
        <v>3.32E-2</v>
      </c>
      <c r="K722" s="17">
        <v>1.6700000000000001E-6</v>
      </c>
    </row>
    <row r="723" spans="1:11" x14ac:dyDescent="0.45">
      <c r="A723" s="10" t="s">
        <v>13</v>
      </c>
      <c r="B723" s="20">
        <v>0.95699999999999996</v>
      </c>
      <c r="C723" s="19">
        <v>134279</v>
      </c>
      <c r="D723" s="19">
        <v>18320.025659999999</v>
      </c>
      <c r="E723" s="23">
        <v>0.69725611200000004</v>
      </c>
      <c r="F723" s="23">
        <v>0.31694885499999997</v>
      </c>
      <c r="G723" s="17">
        <v>0.71463892299999998</v>
      </c>
      <c r="H723" s="17">
        <v>0.28536107700000002</v>
      </c>
      <c r="I723" s="17">
        <v>0.96690736899999996</v>
      </c>
      <c r="J723" s="17">
        <v>3.3099999999999997E-2</v>
      </c>
      <c r="K723" s="17">
        <v>1.6700000000000001E-6</v>
      </c>
    </row>
    <row r="724" spans="1:11" x14ac:dyDescent="0.45">
      <c r="A724" s="10" t="s">
        <v>13</v>
      </c>
      <c r="B724" s="20">
        <v>0.95799999999999996</v>
      </c>
      <c r="C724" s="19">
        <v>134429</v>
      </c>
      <c r="D724" s="19">
        <v>18425.24872</v>
      </c>
      <c r="E724" s="23">
        <v>0.70716066899999996</v>
      </c>
      <c r="F724" s="23">
        <v>0.31893692699999998</v>
      </c>
      <c r="G724" s="17">
        <v>0.71477136600000002</v>
      </c>
      <c r="H724" s="17">
        <v>0.28522863399999998</v>
      </c>
      <c r="I724" s="17">
        <v>0.967016235</v>
      </c>
      <c r="J724" s="17">
        <v>3.3000000000000002E-2</v>
      </c>
      <c r="K724" s="17">
        <v>1.66E-6</v>
      </c>
    </row>
    <row r="725" spans="1:11" x14ac:dyDescent="0.45">
      <c r="A725" s="10" t="s">
        <v>13</v>
      </c>
      <c r="B725" s="20">
        <v>0.95899999999999996</v>
      </c>
      <c r="C725" s="19">
        <v>134557</v>
      </c>
      <c r="D725" s="19">
        <v>18516.738430000001</v>
      </c>
      <c r="E725" s="23">
        <v>0.720146218</v>
      </c>
      <c r="F725" s="23">
        <v>0.32107941099999998</v>
      </c>
      <c r="G725" s="17">
        <v>0.71490149199999997</v>
      </c>
      <c r="H725" s="17">
        <v>0.28509850799999997</v>
      </c>
      <c r="I725" s="17">
        <v>0.96713445799999997</v>
      </c>
      <c r="J725" s="17">
        <v>3.2899999999999999E-2</v>
      </c>
      <c r="K725" s="17">
        <v>1.6500000000000001E-6</v>
      </c>
    </row>
    <row r="726" spans="1:11" x14ac:dyDescent="0.45">
      <c r="A726" s="10" t="s">
        <v>13</v>
      </c>
      <c r="B726" s="20">
        <v>0.96</v>
      </c>
      <c r="C726" s="19">
        <v>134710</v>
      </c>
      <c r="D726" s="19">
        <v>18627.558550000002</v>
      </c>
      <c r="E726" s="23">
        <v>0.72941914500000005</v>
      </c>
      <c r="F726" s="23">
        <v>0.32301410400000002</v>
      </c>
      <c r="G726" s="17">
        <v>0.71510652500000005</v>
      </c>
      <c r="H726" s="17">
        <v>0.28489347500000001</v>
      </c>
      <c r="I726" s="17">
        <v>0.96713592599999998</v>
      </c>
      <c r="J726" s="17">
        <v>3.2899999999999999E-2</v>
      </c>
      <c r="K726" s="17">
        <v>1.6500000000000001E-6</v>
      </c>
    </row>
    <row r="727" spans="1:11" x14ac:dyDescent="0.45">
      <c r="A727" s="10" t="s">
        <v>13</v>
      </c>
      <c r="B727" s="20">
        <v>0.96099999999999997</v>
      </c>
      <c r="C727" s="19">
        <v>134851</v>
      </c>
      <c r="D727" s="19">
        <v>18731.35615</v>
      </c>
      <c r="E727" s="23">
        <v>0.74283200699999996</v>
      </c>
      <c r="F727" s="23">
        <v>0.325204991</v>
      </c>
      <c r="G727" s="17">
        <v>0.715293175</v>
      </c>
      <c r="H727" s="17">
        <v>0.284706825</v>
      </c>
      <c r="I727" s="17">
        <v>0.96725320699999995</v>
      </c>
      <c r="J727" s="17">
        <v>3.27E-2</v>
      </c>
      <c r="K727" s="17">
        <v>1.64E-6</v>
      </c>
    </row>
    <row r="728" spans="1:11" x14ac:dyDescent="0.45">
      <c r="A728" s="10" t="s">
        <v>13</v>
      </c>
      <c r="B728" s="20">
        <v>0.96199999999999997</v>
      </c>
      <c r="C728" s="19">
        <v>134990</v>
      </c>
      <c r="D728" s="19">
        <v>18835.451099999998</v>
      </c>
      <c r="E728" s="23">
        <v>0.75774084200000003</v>
      </c>
      <c r="F728" s="23">
        <v>0.32732055500000001</v>
      </c>
      <c r="G728" s="17">
        <v>0.71549744400000004</v>
      </c>
      <c r="H728" s="17">
        <v>0.28450255600000002</v>
      </c>
      <c r="I728" s="17">
        <v>0.96733072399999998</v>
      </c>
      <c r="J728" s="17">
        <v>3.27E-2</v>
      </c>
      <c r="K728" s="17">
        <v>1.64E-6</v>
      </c>
    </row>
    <row r="729" spans="1:11" x14ac:dyDescent="0.45">
      <c r="A729" s="10" t="s">
        <v>13</v>
      </c>
      <c r="B729" s="20">
        <v>0.96299999999999997</v>
      </c>
      <c r="C729" s="19">
        <v>135131</v>
      </c>
      <c r="D729" s="19">
        <v>18943.238870000001</v>
      </c>
      <c r="E729" s="23">
        <v>0.77322255100000004</v>
      </c>
      <c r="F729" s="23">
        <v>0.32961768299999999</v>
      </c>
      <c r="G729" s="17">
        <v>0.71553529500000002</v>
      </c>
      <c r="H729" s="17">
        <v>0.28446470499999998</v>
      </c>
      <c r="I729" s="17">
        <v>0.96740877199999997</v>
      </c>
      <c r="J729" s="17">
        <v>3.2599999999999997E-2</v>
      </c>
      <c r="K729" s="17">
        <v>1.6300000000000001E-6</v>
      </c>
    </row>
    <row r="730" spans="1:11" x14ac:dyDescent="0.45">
      <c r="A730" s="10" t="s">
        <v>13</v>
      </c>
      <c r="B730" s="20">
        <v>0.96399999999999997</v>
      </c>
      <c r="C730" s="19">
        <v>135269</v>
      </c>
      <c r="D730" s="19">
        <v>19051.249199999998</v>
      </c>
      <c r="E730" s="23">
        <v>0.79070856700000003</v>
      </c>
      <c r="F730" s="23">
        <v>0.33187453099999997</v>
      </c>
      <c r="G730" s="17">
        <v>0.715559367</v>
      </c>
      <c r="H730" s="17">
        <v>0.284440633</v>
      </c>
      <c r="I730" s="17">
        <v>0.96750640099999996</v>
      </c>
      <c r="J730" s="17">
        <v>3.2500000000000001E-2</v>
      </c>
      <c r="K730" s="17">
        <v>1.6300000000000001E-6</v>
      </c>
    </row>
    <row r="731" spans="1:11" x14ac:dyDescent="0.45">
      <c r="A731" s="10" t="s">
        <v>13</v>
      </c>
      <c r="B731" s="20">
        <v>0.96499999999999997</v>
      </c>
      <c r="C731" s="19">
        <v>135411</v>
      </c>
      <c r="D731" s="19">
        <v>19164.665150000001</v>
      </c>
      <c r="E731" s="23">
        <v>0.80628775500000005</v>
      </c>
      <c r="F731" s="23">
        <v>0.33414785699999999</v>
      </c>
      <c r="G731" s="17">
        <v>0.71573210399999998</v>
      </c>
      <c r="H731" s="17">
        <v>0.28426789600000002</v>
      </c>
      <c r="I731" s="17">
        <v>0.96759544200000003</v>
      </c>
      <c r="J731" s="17">
        <v>3.2399999999999998E-2</v>
      </c>
      <c r="K731" s="17">
        <v>1.6199999999999999E-6</v>
      </c>
    </row>
    <row r="732" spans="1:11" x14ac:dyDescent="0.45">
      <c r="A732" s="10" t="s">
        <v>13</v>
      </c>
      <c r="B732" s="20">
        <v>0.96599999999999997</v>
      </c>
      <c r="C732" s="19">
        <v>135552</v>
      </c>
      <c r="D732" s="19">
        <v>19279.72568</v>
      </c>
      <c r="E732" s="23">
        <v>0.82641381599999997</v>
      </c>
      <c r="F732" s="23">
        <v>0.33651097099999999</v>
      </c>
      <c r="G732" s="17">
        <v>0.71596140200000002</v>
      </c>
      <c r="H732" s="17">
        <v>0.28403859799999998</v>
      </c>
      <c r="I732" s="17">
        <v>0.96764735000000002</v>
      </c>
      <c r="J732" s="17">
        <v>3.2399999999999998E-2</v>
      </c>
      <c r="K732" s="17">
        <v>1.6199999999999999E-6</v>
      </c>
    </row>
    <row r="733" spans="1:11" x14ac:dyDescent="0.45">
      <c r="A733" s="10" t="s">
        <v>13</v>
      </c>
      <c r="B733" s="20">
        <v>0.96699999999999997</v>
      </c>
      <c r="C733" s="19">
        <v>135682</v>
      </c>
      <c r="D733" s="19">
        <v>19388.559249999998</v>
      </c>
      <c r="E733" s="23">
        <v>0.84793441800000002</v>
      </c>
      <c r="F733" s="23">
        <v>0.33906866000000002</v>
      </c>
      <c r="G733" s="17">
        <v>0.71609351300000001</v>
      </c>
      <c r="H733" s="17">
        <v>0.28390648699999999</v>
      </c>
      <c r="I733" s="17">
        <v>0.96775582100000002</v>
      </c>
      <c r="J733" s="17">
        <v>3.2199999999999999E-2</v>
      </c>
      <c r="K733" s="17">
        <v>1.61E-6</v>
      </c>
    </row>
    <row r="734" spans="1:11" x14ac:dyDescent="0.45">
      <c r="A734" s="10" t="s">
        <v>13</v>
      </c>
      <c r="B734" s="20">
        <v>0.96799999999999997</v>
      </c>
      <c r="C734" s="19">
        <v>135832</v>
      </c>
      <c r="D734" s="19">
        <v>19516.9594</v>
      </c>
      <c r="E734" s="23">
        <v>0.86411452600000005</v>
      </c>
      <c r="F734" s="23">
        <v>0.34119085100000002</v>
      </c>
      <c r="G734" s="17">
        <v>0.71623770499999995</v>
      </c>
      <c r="H734" s="17">
        <v>0.283762295</v>
      </c>
      <c r="I734" s="17">
        <v>0.96784320000000001</v>
      </c>
      <c r="J734" s="17">
        <v>3.2199999999999999E-2</v>
      </c>
      <c r="K734" s="17">
        <v>1.61E-6</v>
      </c>
    </row>
    <row r="735" spans="1:11" x14ac:dyDescent="0.45">
      <c r="A735" s="10" t="s">
        <v>13</v>
      </c>
      <c r="B735" s="20">
        <v>0.96899999999999997</v>
      </c>
      <c r="C735" s="19">
        <v>135965</v>
      </c>
      <c r="D735" s="19">
        <v>19633.299729999999</v>
      </c>
      <c r="E735" s="23">
        <v>0.88842886700000001</v>
      </c>
      <c r="F735" s="23">
        <v>0.34406394400000001</v>
      </c>
      <c r="G735" s="17">
        <v>0.71634611800000003</v>
      </c>
      <c r="H735" s="17">
        <v>0.28365388200000002</v>
      </c>
      <c r="I735" s="17">
        <v>0.96793577099999994</v>
      </c>
      <c r="J735" s="17">
        <v>3.2099999999999997E-2</v>
      </c>
      <c r="K735" s="17">
        <v>1.5999999999999999E-6</v>
      </c>
    </row>
    <row r="736" spans="1:11" x14ac:dyDescent="0.45">
      <c r="A736" s="10" t="s">
        <v>13</v>
      </c>
      <c r="B736" s="20">
        <v>0.97</v>
      </c>
      <c r="C736" s="19">
        <v>136110</v>
      </c>
      <c r="D736" s="19">
        <v>19764.35615</v>
      </c>
      <c r="E736" s="23">
        <v>0.91895654299999996</v>
      </c>
      <c r="F736" s="23">
        <v>0.34669957899999998</v>
      </c>
      <c r="G736" s="17">
        <v>0.71647197100000004</v>
      </c>
      <c r="H736" s="17">
        <v>0.28352802900000001</v>
      </c>
      <c r="I736" s="17">
        <v>0.96801618899999997</v>
      </c>
      <c r="J736" s="17">
        <v>3.2000000000000001E-2</v>
      </c>
      <c r="K736" s="17">
        <v>1.5999999999999999E-6</v>
      </c>
    </row>
    <row r="737" spans="1:11" x14ac:dyDescent="0.45">
      <c r="A737" s="10" t="s">
        <v>13</v>
      </c>
      <c r="B737" s="20">
        <v>0.97099999999999997</v>
      </c>
      <c r="C737" s="19">
        <v>136250</v>
      </c>
      <c r="D737" s="19">
        <v>19894.932390000002</v>
      </c>
      <c r="E737" s="23">
        <v>0.94570049499999997</v>
      </c>
      <c r="F737" s="23">
        <v>0.34961184299999998</v>
      </c>
      <c r="G737" s="17">
        <v>0.71669724800000001</v>
      </c>
      <c r="H737" s="17">
        <v>0.28330275199999999</v>
      </c>
      <c r="I737" s="17">
        <v>0.96812607900000003</v>
      </c>
      <c r="J737" s="17">
        <v>3.1899999999999998E-2</v>
      </c>
      <c r="K737" s="17">
        <v>1.59E-6</v>
      </c>
    </row>
    <row r="738" spans="1:11" x14ac:dyDescent="0.45">
      <c r="A738" s="10" t="s">
        <v>13</v>
      </c>
      <c r="B738" s="20">
        <v>0.97199999999999998</v>
      </c>
      <c r="C738" s="19">
        <v>136392</v>
      </c>
      <c r="D738" s="19">
        <v>20030.51427</v>
      </c>
      <c r="E738" s="23">
        <v>0.96353976900000005</v>
      </c>
      <c r="F738" s="23">
        <v>0.35242939400000001</v>
      </c>
      <c r="G738" s="17">
        <v>0.71683823099999999</v>
      </c>
      <c r="H738" s="17">
        <v>0.28316176900000001</v>
      </c>
      <c r="I738" s="17">
        <v>0.96822069499999996</v>
      </c>
      <c r="J738" s="17">
        <v>3.1800000000000002E-2</v>
      </c>
      <c r="K738" s="17">
        <v>1.5799999999999999E-6</v>
      </c>
    </row>
    <row r="739" spans="1:11" x14ac:dyDescent="0.45">
      <c r="A739" s="10" t="s">
        <v>13</v>
      </c>
      <c r="B739" s="20">
        <v>0.97299999999999998</v>
      </c>
      <c r="C739" s="19">
        <v>136521</v>
      </c>
      <c r="D739" s="19">
        <v>20156.364969999999</v>
      </c>
      <c r="E739" s="23">
        <v>0.98507636700000001</v>
      </c>
      <c r="F739" s="23">
        <v>0.35552029699999999</v>
      </c>
      <c r="G739" s="17">
        <v>0.71703254400000005</v>
      </c>
      <c r="H739" s="17">
        <v>0.28296745600000001</v>
      </c>
      <c r="I739" s="17">
        <v>0.96827198699999995</v>
      </c>
      <c r="J739" s="17">
        <v>3.1699999999999999E-2</v>
      </c>
      <c r="K739" s="17">
        <v>1.5799999999999999E-6</v>
      </c>
    </row>
    <row r="740" spans="1:11" x14ac:dyDescent="0.45">
      <c r="A740" s="10" t="s">
        <v>13</v>
      </c>
      <c r="B740" s="20">
        <v>0.97399999999999998</v>
      </c>
      <c r="C740" s="19">
        <v>136663</v>
      </c>
      <c r="D740" s="19">
        <v>20298.06827</v>
      </c>
      <c r="E740" s="23">
        <v>1.015572712</v>
      </c>
      <c r="F740" s="23">
        <v>0.35821328099999999</v>
      </c>
      <c r="G740" s="17">
        <v>0.71712167900000001</v>
      </c>
      <c r="H740" s="17">
        <v>0.28287832099999999</v>
      </c>
      <c r="I740" s="17">
        <v>0.96835316900000001</v>
      </c>
      <c r="J740" s="17">
        <v>3.1600000000000003E-2</v>
      </c>
      <c r="K740" s="17">
        <v>1.5799999999999999E-6</v>
      </c>
    </row>
    <row r="741" spans="1:11" x14ac:dyDescent="0.45">
      <c r="A741" s="10" t="s">
        <v>13</v>
      </c>
      <c r="B741" s="20">
        <v>0.97499999999999998</v>
      </c>
      <c r="C741" s="19">
        <v>136811</v>
      </c>
      <c r="D741" s="19">
        <v>20450.096430000001</v>
      </c>
      <c r="E741" s="23">
        <v>1.040149274</v>
      </c>
      <c r="F741" s="23">
        <v>0.361494274</v>
      </c>
      <c r="G741" s="17">
        <v>0.71733997999999999</v>
      </c>
      <c r="H741" s="17">
        <v>0.28266002000000001</v>
      </c>
      <c r="I741" s="17">
        <v>0.968475906</v>
      </c>
      <c r="J741" s="17">
        <v>3.15E-2</v>
      </c>
      <c r="K741" s="17">
        <v>1.57E-6</v>
      </c>
    </row>
    <row r="742" spans="1:11" x14ac:dyDescent="0.45">
      <c r="A742" s="10" t="s">
        <v>13</v>
      </c>
      <c r="B742" s="20">
        <v>0.97599999999999998</v>
      </c>
      <c r="C742" s="19">
        <v>136953</v>
      </c>
      <c r="D742" s="19">
        <v>20600.365249999999</v>
      </c>
      <c r="E742" s="23">
        <v>1.0720625070000001</v>
      </c>
      <c r="F742" s="23">
        <v>0.36498877899999999</v>
      </c>
      <c r="G742" s="17">
        <v>0.717552737</v>
      </c>
      <c r="H742" s="17">
        <v>0.282447263</v>
      </c>
      <c r="I742" s="17">
        <v>0.96856035799999995</v>
      </c>
      <c r="J742" s="17">
        <v>3.1399999999999997E-2</v>
      </c>
      <c r="K742" s="17">
        <v>1.5600000000000001E-6</v>
      </c>
    </row>
    <row r="743" spans="1:11" x14ac:dyDescent="0.45">
      <c r="A743" s="10" t="s">
        <v>13</v>
      </c>
      <c r="B743" s="20">
        <v>0.97699999999999998</v>
      </c>
      <c r="C743" s="19">
        <v>137083</v>
      </c>
      <c r="D743" s="19">
        <v>20743.398809999999</v>
      </c>
      <c r="E743" s="23">
        <v>1.124327844</v>
      </c>
      <c r="F743" s="23">
        <v>0.36839037000000002</v>
      </c>
      <c r="G743" s="17">
        <v>0.71772575699999996</v>
      </c>
      <c r="H743" s="17">
        <v>0.28227424299999998</v>
      </c>
      <c r="I743" s="17">
        <v>0.96866560099999999</v>
      </c>
      <c r="J743" s="17">
        <v>3.1300000000000001E-2</v>
      </c>
      <c r="K743" s="17">
        <v>1.5600000000000001E-6</v>
      </c>
    </row>
    <row r="744" spans="1:11" x14ac:dyDescent="0.45">
      <c r="A744" s="10" t="s">
        <v>13</v>
      </c>
      <c r="B744" s="20">
        <v>0.97799999999999998</v>
      </c>
      <c r="C744" s="19">
        <v>137232</v>
      </c>
      <c r="D744" s="19">
        <v>20913.069909999998</v>
      </c>
      <c r="E744" s="23">
        <v>1.157425358</v>
      </c>
      <c r="F744" s="23">
        <v>0.37161159599999999</v>
      </c>
      <c r="G744" s="17">
        <v>0.717864638</v>
      </c>
      <c r="H744" s="17">
        <v>0.282135362</v>
      </c>
      <c r="I744" s="17">
        <v>0.96879042599999998</v>
      </c>
      <c r="J744" s="17">
        <v>3.1199999999999999E-2</v>
      </c>
      <c r="K744" s="17">
        <v>1.55E-6</v>
      </c>
    </row>
    <row r="745" spans="1:11" x14ac:dyDescent="0.45">
      <c r="A745" s="10" t="s">
        <v>13</v>
      </c>
      <c r="B745" s="20">
        <v>0.97899999999999998</v>
      </c>
      <c r="C745" s="19">
        <v>137369</v>
      </c>
      <c r="D745" s="19">
        <v>21075.394830000001</v>
      </c>
      <c r="E745" s="23">
        <v>1.2127958750000001</v>
      </c>
      <c r="F745" s="23">
        <v>0.37560133499999998</v>
      </c>
      <c r="G745" s="17">
        <v>0.71805138000000002</v>
      </c>
      <c r="H745" s="17">
        <v>0.28194861999999998</v>
      </c>
      <c r="I745" s="17">
        <v>0.96888065800000001</v>
      </c>
      <c r="J745" s="17">
        <v>3.1099999999999999E-2</v>
      </c>
      <c r="K745" s="17">
        <v>1.55E-6</v>
      </c>
    </row>
    <row r="746" spans="1:11" x14ac:dyDescent="0.45">
      <c r="A746" s="10" t="s">
        <v>13</v>
      </c>
      <c r="B746" s="20">
        <v>0.98</v>
      </c>
      <c r="C746" s="19">
        <v>137512</v>
      </c>
      <c r="D746" s="19">
        <v>21252.10986</v>
      </c>
      <c r="E746" s="23">
        <v>1.260280587</v>
      </c>
      <c r="F746" s="23">
        <v>0.37917424100000002</v>
      </c>
      <c r="G746" s="17">
        <v>0.71825004400000003</v>
      </c>
      <c r="H746" s="17">
        <v>0.28174995600000002</v>
      </c>
      <c r="I746" s="17">
        <v>0.96898221699999998</v>
      </c>
      <c r="J746" s="17">
        <v>3.1E-2</v>
      </c>
      <c r="K746" s="17">
        <v>1.5400000000000001E-6</v>
      </c>
    </row>
    <row r="747" spans="1:11" x14ac:dyDescent="0.45">
      <c r="A747" s="10" t="s">
        <v>13</v>
      </c>
      <c r="B747" s="20">
        <v>0.98099999999999998</v>
      </c>
      <c r="C747" s="19">
        <v>137654</v>
      </c>
      <c r="D747" s="19">
        <v>21433.530599999998</v>
      </c>
      <c r="E747" s="23">
        <v>1.295368056</v>
      </c>
      <c r="F747" s="23">
        <v>0.38336058099999998</v>
      </c>
      <c r="G747" s="17">
        <v>0.71832275099999998</v>
      </c>
      <c r="H747" s="17">
        <v>0.28167724900000002</v>
      </c>
      <c r="I747" s="17">
        <v>0.96904294700000004</v>
      </c>
      <c r="J747" s="17">
        <v>3.1E-2</v>
      </c>
      <c r="K747" s="17">
        <v>1.5400000000000001E-6</v>
      </c>
    </row>
    <row r="748" spans="1:11" x14ac:dyDescent="0.45">
      <c r="A748" s="10" t="s">
        <v>13</v>
      </c>
      <c r="B748" s="20">
        <v>0.98199999999999998</v>
      </c>
      <c r="C748" s="19">
        <v>137794</v>
      </c>
      <c r="D748" s="19">
        <v>21619.77807</v>
      </c>
      <c r="E748" s="23">
        <v>1.357761118</v>
      </c>
      <c r="F748" s="23">
        <v>0.387744476</v>
      </c>
      <c r="G748" s="17">
        <v>0.71851459399999995</v>
      </c>
      <c r="H748" s="17">
        <v>0.28148540599999999</v>
      </c>
      <c r="I748" s="17">
        <v>0.96918348300000001</v>
      </c>
      <c r="J748" s="17">
        <v>3.0800000000000001E-2</v>
      </c>
      <c r="K748" s="17">
        <v>1.53E-6</v>
      </c>
    </row>
    <row r="749" spans="1:11" x14ac:dyDescent="0.45">
      <c r="A749" s="10" t="s">
        <v>13</v>
      </c>
      <c r="B749" s="20">
        <v>0.98299999999999998</v>
      </c>
      <c r="C749" s="19">
        <v>137931</v>
      </c>
      <c r="D749" s="19">
        <v>21810.538509999998</v>
      </c>
      <c r="E749" s="23">
        <v>1.421168016</v>
      </c>
      <c r="F749" s="23">
        <v>0.39211188899999999</v>
      </c>
      <c r="G749" s="17">
        <v>0.71869992999999999</v>
      </c>
      <c r="H749" s="17">
        <v>0.28130007000000001</v>
      </c>
      <c r="I749" s="17">
        <v>0.96928542600000001</v>
      </c>
      <c r="J749" s="17">
        <v>3.0700000000000002E-2</v>
      </c>
      <c r="K749" s="17">
        <v>1.5200000000000001E-6</v>
      </c>
    </row>
    <row r="750" spans="1:11" x14ac:dyDescent="0.45">
      <c r="A750" s="10" t="s">
        <v>13</v>
      </c>
      <c r="B750" s="20">
        <v>0.98399999999999999</v>
      </c>
      <c r="C750" s="19">
        <v>138072</v>
      </c>
      <c r="D750" s="19">
        <v>22017.06121</v>
      </c>
      <c r="E750" s="23">
        <v>1.5039693780000001</v>
      </c>
      <c r="F750" s="23">
        <v>0.39672112300000001</v>
      </c>
      <c r="G750" s="17">
        <v>0.71890028399999995</v>
      </c>
      <c r="H750" s="17">
        <v>0.281099716</v>
      </c>
      <c r="I750" s="17">
        <v>0.96939206</v>
      </c>
      <c r="J750" s="17">
        <v>3.0599999999999999E-2</v>
      </c>
      <c r="K750" s="17">
        <v>1.5200000000000001E-6</v>
      </c>
    </row>
    <row r="751" spans="1:11" x14ac:dyDescent="0.45">
      <c r="A751" s="10" t="s">
        <v>13</v>
      </c>
      <c r="B751" s="20">
        <v>0.98499999999999999</v>
      </c>
      <c r="C751" s="19">
        <v>138215</v>
      </c>
      <c r="D751" s="19">
        <v>22238.743910000001</v>
      </c>
      <c r="E751" s="23">
        <v>1.6049689439999999</v>
      </c>
      <c r="F751" s="23">
        <v>0.40168934899999997</v>
      </c>
      <c r="G751" s="17">
        <v>0.71911876399999997</v>
      </c>
      <c r="H751" s="17">
        <v>0.28088123599999998</v>
      </c>
      <c r="I751" s="17">
        <v>0.96945804599999996</v>
      </c>
      <c r="J751" s="17">
        <v>3.0499999999999999E-2</v>
      </c>
      <c r="K751" s="17">
        <v>1.5099999999999999E-6</v>
      </c>
    </row>
    <row r="752" spans="1:11" x14ac:dyDescent="0.45">
      <c r="A752" s="10" t="s">
        <v>13</v>
      </c>
      <c r="B752" s="20">
        <v>0.98599999999999999</v>
      </c>
      <c r="C752" s="19">
        <v>138349</v>
      </c>
      <c r="D752" s="19">
        <v>22463.13666</v>
      </c>
      <c r="E752" s="23">
        <v>1.7252290079999999</v>
      </c>
      <c r="F752" s="23">
        <v>0.407146695</v>
      </c>
      <c r="G752" s="17">
        <v>0.71932576299999995</v>
      </c>
      <c r="H752" s="17">
        <v>0.28067423699999999</v>
      </c>
      <c r="I752" s="17">
        <v>0.96954014700000002</v>
      </c>
      <c r="J752" s="17">
        <v>3.0499999999999999E-2</v>
      </c>
      <c r="K752" s="17">
        <v>1.5099999999999999E-6</v>
      </c>
    </row>
    <row r="753" spans="1:11" x14ac:dyDescent="0.45">
      <c r="A753" s="10" t="s">
        <v>13</v>
      </c>
      <c r="B753" s="20">
        <v>0.98699999999999999</v>
      </c>
      <c r="C753" s="19">
        <v>138492</v>
      </c>
      <c r="D753" s="19">
        <v>22717.00619</v>
      </c>
      <c r="E753" s="23">
        <v>1.852106654</v>
      </c>
      <c r="F753" s="23">
        <v>0.41274822500000002</v>
      </c>
      <c r="G753" s="17">
        <v>0.71955780800000002</v>
      </c>
      <c r="H753" s="17">
        <v>0.28044219199999998</v>
      </c>
      <c r="I753" s="17">
        <v>0.96968288000000002</v>
      </c>
      <c r="J753" s="17">
        <v>3.0300000000000001E-2</v>
      </c>
      <c r="K753" s="17">
        <v>1.5E-6</v>
      </c>
    </row>
    <row r="754" spans="1:11" x14ac:dyDescent="0.45">
      <c r="A754" s="10" t="s">
        <v>13</v>
      </c>
      <c r="B754" s="20">
        <v>0.98799999999999999</v>
      </c>
      <c r="C754" s="19">
        <v>138635</v>
      </c>
      <c r="D754" s="19">
        <v>22991.646980000001</v>
      </c>
      <c r="E754" s="23">
        <v>1.992313746</v>
      </c>
      <c r="F754" s="23">
        <v>0.41899293399999998</v>
      </c>
      <c r="G754" s="17">
        <v>0.719782162</v>
      </c>
      <c r="H754" s="17">
        <v>0.280217838</v>
      </c>
      <c r="I754" s="17">
        <v>0.96982716199999996</v>
      </c>
      <c r="J754" s="17">
        <v>3.0200000000000001E-2</v>
      </c>
      <c r="K754" s="17">
        <v>1.4899999999999999E-6</v>
      </c>
    </row>
    <row r="755" spans="1:11" x14ac:dyDescent="0.45">
      <c r="A755" s="10" t="s">
        <v>13</v>
      </c>
      <c r="B755" s="20">
        <v>0.98899999999999999</v>
      </c>
      <c r="C755" s="19">
        <v>138775</v>
      </c>
      <c r="D755" s="19">
        <v>23278.002479999999</v>
      </c>
      <c r="E755" s="23">
        <v>2.0960338959999998</v>
      </c>
      <c r="F755" s="23">
        <v>0.42585277199999999</v>
      </c>
      <c r="G755" s="17">
        <v>0.72000720600000001</v>
      </c>
      <c r="H755" s="17">
        <v>0.27999279399999999</v>
      </c>
      <c r="I755" s="17">
        <v>0.96997352299999995</v>
      </c>
      <c r="J755" s="17">
        <v>0.03</v>
      </c>
      <c r="K755" s="17">
        <v>1.48E-6</v>
      </c>
    </row>
    <row r="756" spans="1:11" x14ac:dyDescent="0.45">
      <c r="A756" s="10" t="s">
        <v>13</v>
      </c>
      <c r="B756" s="20">
        <v>0.99</v>
      </c>
      <c r="C756" s="19">
        <v>138910</v>
      </c>
      <c r="D756" s="19">
        <v>23569.93504</v>
      </c>
      <c r="E756" s="23">
        <v>2.2440768599999998</v>
      </c>
      <c r="F756" s="23">
        <v>0.43309530499999999</v>
      </c>
      <c r="G756" s="17">
        <v>0.72017853300000001</v>
      </c>
      <c r="H756" s="17">
        <v>0.27982146699999999</v>
      </c>
      <c r="I756" s="17">
        <v>0.970123713</v>
      </c>
      <c r="J756" s="17">
        <v>2.9899999999999999E-2</v>
      </c>
      <c r="K756" s="17">
        <v>1.48E-6</v>
      </c>
    </row>
    <row r="757" spans="1:11" x14ac:dyDescent="0.45">
      <c r="A757" s="10" t="s">
        <v>13</v>
      </c>
      <c r="B757" s="20">
        <v>0.99099999999999999</v>
      </c>
      <c r="C757" s="19">
        <v>139047</v>
      </c>
      <c r="D757" s="19">
        <v>23887.947319999999</v>
      </c>
      <c r="E757" s="23">
        <v>2.4051240479999998</v>
      </c>
      <c r="F757" s="23">
        <v>0.440446966</v>
      </c>
      <c r="G757" s="17">
        <v>0.72034635800000002</v>
      </c>
      <c r="H757" s="17">
        <v>0.27965364199999998</v>
      </c>
      <c r="I757" s="17">
        <v>0.97019971699999996</v>
      </c>
      <c r="J757" s="17">
        <v>2.98E-2</v>
      </c>
      <c r="K757" s="17">
        <v>1.4699999999999999E-6</v>
      </c>
    </row>
    <row r="758" spans="1:11" x14ac:dyDescent="0.45">
      <c r="A758" s="10" t="s">
        <v>13</v>
      </c>
      <c r="B758" s="20">
        <v>0.99199999999999999</v>
      </c>
      <c r="C758" s="19">
        <v>139196</v>
      </c>
      <c r="D758" s="19">
        <v>24257.246159999999</v>
      </c>
      <c r="E758" s="23">
        <v>2.5719194490000001</v>
      </c>
      <c r="F758" s="23">
        <v>0.44856807199999998</v>
      </c>
      <c r="G758" s="17">
        <v>0.720516394</v>
      </c>
      <c r="H758" s="17">
        <v>0.279483606</v>
      </c>
      <c r="I758" s="17">
        <v>0.97039310199999995</v>
      </c>
      <c r="J758" s="17">
        <v>2.9600000000000001E-2</v>
      </c>
      <c r="K758" s="17">
        <v>1.46E-6</v>
      </c>
    </row>
    <row r="759" spans="1:11" x14ac:dyDescent="0.45">
      <c r="A759" s="10" t="s">
        <v>13</v>
      </c>
      <c r="B759" s="20">
        <v>0.99299999999999999</v>
      </c>
      <c r="C759" s="19">
        <v>139336</v>
      </c>
      <c r="D759" s="19">
        <v>24632.550640000001</v>
      </c>
      <c r="E759" s="23">
        <v>2.781655803</v>
      </c>
      <c r="F759" s="23">
        <v>0.45818024000000002</v>
      </c>
      <c r="G759" s="17">
        <v>0.72066802500000005</v>
      </c>
      <c r="H759" s="17">
        <v>0.27933197500000001</v>
      </c>
      <c r="I759" s="17">
        <v>0.97060523799999998</v>
      </c>
      <c r="J759" s="17">
        <v>2.9399999999999999E-2</v>
      </c>
      <c r="K759" s="17">
        <v>1.4500000000000001E-6</v>
      </c>
    </row>
    <row r="760" spans="1:11" x14ac:dyDescent="0.45">
      <c r="A760" s="10" t="s">
        <v>13</v>
      </c>
      <c r="B760" s="20">
        <v>0.99399999999999999</v>
      </c>
      <c r="C760" s="19">
        <v>139475</v>
      </c>
      <c r="D760" s="19">
        <v>25035.739399999999</v>
      </c>
      <c r="E760" s="23">
        <v>3.0090984789999999</v>
      </c>
      <c r="F760" s="23">
        <v>0.46787929</v>
      </c>
      <c r="G760" s="17">
        <v>0.72087470899999995</v>
      </c>
      <c r="H760" s="17">
        <v>0.279125291</v>
      </c>
      <c r="I760" s="17">
        <v>0.97080369</v>
      </c>
      <c r="J760" s="17">
        <v>2.92E-2</v>
      </c>
      <c r="K760" s="17">
        <v>1.44E-6</v>
      </c>
    </row>
    <row r="761" spans="1:11" x14ac:dyDescent="0.45">
      <c r="A761" s="10" t="s">
        <v>13</v>
      </c>
      <c r="B761" s="20">
        <v>0.995</v>
      </c>
      <c r="C761" s="19">
        <v>139617</v>
      </c>
      <c r="D761" s="19">
        <v>25491.814740000002</v>
      </c>
      <c r="E761" s="23">
        <v>3.4247045059999999</v>
      </c>
      <c r="F761" s="23">
        <v>0.47839410599999999</v>
      </c>
      <c r="G761" s="17">
        <v>0.72114427299999995</v>
      </c>
      <c r="H761" s="17">
        <v>0.278855727</v>
      </c>
      <c r="I761" s="17">
        <v>0.97095024399999996</v>
      </c>
      <c r="J761" s="17">
        <v>2.9000000000000001E-2</v>
      </c>
      <c r="K761" s="17">
        <v>1.4300000000000001E-6</v>
      </c>
    </row>
    <row r="762" spans="1:11" x14ac:dyDescent="0.45">
      <c r="A762" s="10" t="s">
        <v>13</v>
      </c>
      <c r="B762" s="20">
        <v>0.996</v>
      </c>
      <c r="C762" s="19">
        <v>139757</v>
      </c>
      <c r="D762" s="19">
        <v>26022.540669999998</v>
      </c>
      <c r="E762" s="23">
        <v>4.1229499949999999</v>
      </c>
      <c r="F762" s="23">
        <v>0.49031926100000001</v>
      </c>
      <c r="G762" s="17">
        <v>0.72138783699999998</v>
      </c>
      <c r="H762" s="17">
        <v>0.27861216300000002</v>
      </c>
      <c r="I762" s="17">
        <v>0.97114690999999997</v>
      </c>
      <c r="J762" s="17">
        <v>2.8899999999999999E-2</v>
      </c>
      <c r="K762" s="17">
        <v>1.42E-6</v>
      </c>
    </row>
    <row r="763" spans="1:11" x14ac:dyDescent="0.45">
      <c r="A763" s="10" t="s">
        <v>13</v>
      </c>
      <c r="B763" s="20">
        <v>0.997</v>
      </c>
      <c r="C763" s="19">
        <v>139897</v>
      </c>
      <c r="D763" s="19">
        <v>26649.571599999999</v>
      </c>
      <c r="E763" s="23">
        <v>4.8805815609999996</v>
      </c>
      <c r="F763" s="23">
        <v>0.50427539799999999</v>
      </c>
      <c r="G763" s="17">
        <v>0.72161661799999999</v>
      </c>
      <c r="H763" s="17">
        <v>0.27838338200000001</v>
      </c>
      <c r="I763" s="17">
        <v>0.97135113100000003</v>
      </c>
      <c r="J763" s="17">
        <v>2.86E-2</v>
      </c>
      <c r="K763" s="17">
        <v>1.4100000000000001E-6</v>
      </c>
    </row>
    <row r="764" spans="1:11" x14ac:dyDescent="0.45">
      <c r="A764" s="10" t="s">
        <v>13</v>
      </c>
      <c r="B764" s="20">
        <v>0.998</v>
      </c>
      <c r="C764" s="19">
        <v>140037</v>
      </c>
      <c r="D764" s="19">
        <v>27435.194609999999</v>
      </c>
      <c r="E764" s="23">
        <v>6.566011466</v>
      </c>
      <c r="F764" s="23">
        <v>0.52074823800000003</v>
      </c>
      <c r="G764" s="17">
        <v>0.721887787</v>
      </c>
      <c r="H764" s="17">
        <v>0.278112213</v>
      </c>
      <c r="I764" s="17">
        <v>0.97153572099999996</v>
      </c>
      <c r="J764" s="17">
        <v>2.8500000000000001E-2</v>
      </c>
      <c r="K764" s="17">
        <v>1.3999999999999999E-6</v>
      </c>
    </row>
    <row r="765" spans="1:11" x14ac:dyDescent="0.45">
      <c r="A765" s="10" t="s">
        <v>13</v>
      </c>
      <c r="B765" s="20">
        <v>0.999</v>
      </c>
      <c r="C765" s="19">
        <v>140177</v>
      </c>
      <c r="D765" s="19">
        <v>28890.36649</v>
      </c>
      <c r="E765" s="23">
        <v>25.263585719999998</v>
      </c>
      <c r="F765" s="23">
        <v>0.54232398699999995</v>
      </c>
      <c r="G765" s="17">
        <v>0.72215127999999995</v>
      </c>
      <c r="H765" s="17">
        <v>0.27784871999999999</v>
      </c>
      <c r="I765" s="17">
        <v>0.97189751899999999</v>
      </c>
      <c r="J765" s="17">
        <v>2.81E-2</v>
      </c>
      <c r="K765" s="17">
        <v>1.3799999999999999E-6</v>
      </c>
    </row>
    <row r="766" spans="1:11" x14ac:dyDescent="0.45">
      <c r="A766" s="10" t="s">
        <v>13</v>
      </c>
      <c r="B766" s="20">
        <v>1</v>
      </c>
      <c r="C766" s="19">
        <v>140178</v>
      </c>
      <c r="D766" s="19">
        <v>28916.781749999998</v>
      </c>
      <c r="E766" s="23">
        <v>26.415262250000001</v>
      </c>
      <c r="F766" s="23">
        <v>0.58346201399999997</v>
      </c>
      <c r="G766" s="17">
        <v>0.72215326199999996</v>
      </c>
      <c r="H766" s="17">
        <v>0.27784673799999998</v>
      </c>
      <c r="I766" s="17">
        <v>0.97189784800000001</v>
      </c>
      <c r="J766" s="17">
        <v>2.81E-2</v>
      </c>
      <c r="K766" s="17">
        <v>1.3799999999999999E-6</v>
      </c>
    </row>
    <row r="767" spans="1:11" x14ac:dyDescent="0.45">
      <c r="A767" s="10" t="s">
        <v>15</v>
      </c>
      <c r="B767" s="20">
        <v>0</v>
      </c>
      <c r="C767" s="19">
        <v>513</v>
      </c>
      <c r="D767" s="19">
        <v>0.35684027200000001</v>
      </c>
      <c r="E767" s="23">
        <v>9.6000000000000002E-4</v>
      </c>
      <c r="F767" s="23">
        <v>8.8900000000000003E-4</v>
      </c>
      <c r="G767" s="17">
        <v>0.84990253400000004</v>
      </c>
      <c r="H767" s="17">
        <v>0.15009746600000001</v>
      </c>
      <c r="I767" s="17">
        <v>0.76821312399999997</v>
      </c>
      <c r="J767" s="17">
        <v>0.187080048</v>
      </c>
      <c r="K767" s="17">
        <v>4.4699999999999997E-2</v>
      </c>
    </row>
    <row r="768" spans="1:11" x14ac:dyDescent="0.45">
      <c r="A768" s="10" t="s">
        <v>15</v>
      </c>
      <c r="B768" s="20">
        <v>0.01</v>
      </c>
      <c r="C768" s="19">
        <v>1570</v>
      </c>
      <c r="D768" s="19">
        <v>2.0271134310000001</v>
      </c>
      <c r="E768" s="23">
        <v>2.3900000000000002E-3</v>
      </c>
      <c r="F768" s="23">
        <v>1.8600000000000001E-3</v>
      </c>
      <c r="G768" s="17">
        <v>0.76560509600000004</v>
      </c>
      <c r="H768" s="17">
        <v>0.23439490399999999</v>
      </c>
      <c r="I768" s="17">
        <v>0.429373899</v>
      </c>
      <c r="J768" s="17">
        <v>0.50886607900000003</v>
      </c>
      <c r="K768" s="17">
        <v>6.1800000000000001E-2</v>
      </c>
    </row>
    <row r="769" spans="1:11" x14ac:dyDescent="0.45">
      <c r="A769" s="10" t="s">
        <v>15</v>
      </c>
      <c r="B769" s="20">
        <v>0.02</v>
      </c>
      <c r="C769" s="19">
        <v>2619</v>
      </c>
      <c r="D769" s="19">
        <v>5.1443325900000003</v>
      </c>
      <c r="E769" s="23">
        <v>3.63E-3</v>
      </c>
      <c r="F769" s="23">
        <v>3.0699999999999998E-3</v>
      </c>
      <c r="G769" s="17">
        <v>0.70790377999999998</v>
      </c>
      <c r="H769" s="17">
        <v>0.29209622000000002</v>
      </c>
      <c r="I769" s="17">
        <v>0.36038258000000001</v>
      </c>
      <c r="J769" s="17">
        <v>0.58470834199999999</v>
      </c>
      <c r="K769" s="17">
        <v>5.4899999999999997E-2</v>
      </c>
    </row>
    <row r="770" spans="1:11" x14ac:dyDescent="0.45">
      <c r="A770" s="10" t="s">
        <v>15</v>
      </c>
      <c r="B770" s="20">
        <v>0.03</v>
      </c>
      <c r="C770" s="19">
        <v>3603</v>
      </c>
      <c r="D770" s="19">
        <v>9.0975478849999991</v>
      </c>
      <c r="E770" s="23">
        <v>4.4999999999999997E-3</v>
      </c>
      <c r="F770" s="23">
        <v>4.0000000000000001E-3</v>
      </c>
      <c r="G770" s="17">
        <v>0.67915625899999998</v>
      </c>
      <c r="H770" s="17">
        <v>0.32084374100000002</v>
      </c>
      <c r="I770" s="17">
        <v>0.30721288299999999</v>
      </c>
      <c r="J770" s="17">
        <v>0.58675978799999995</v>
      </c>
      <c r="K770" s="17">
        <v>0.106027329</v>
      </c>
    </row>
    <row r="771" spans="1:11" x14ac:dyDescent="0.45">
      <c r="A771" s="10" t="s">
        <v>15</v>
      </c>
      <c r="B771" s="20">
        <v>0.04</v>
      </c>
      <c r="C771" s="19">
        <v>4680</v>
      </c>
      <c r="D771" s="19">
        <v>14.39665838</v>
      </c>
      <c r="E771" s="23">
        <v>5.4099999999999999E-3</v>
      </c>
      <c r="F771" s="23">
        <v>4.8399999999999997E-3</v>
      </c>
      <c r="G771" s="17">
        <v>0.66047008500000004</v>
      </c>
      <c r="H771" s="17">
        <v>0.33952991500000002</v>
      </c>
      <c r="I771" s="17">
        <v>0.25778203300000002</v>
      </c>
      <c r="J771" s="17">
        <v>0.65943387499999995</v>
      </c>
      <c r="K771" s="17">
        <v>8.2799999999999999E-2</v>
      </c>
    </row>
    <row r="772" spans="1:11" x14ac:dyDescent="0.45">
      <c r="A772" s="10" t="s">
        <v>15</v>
      </c>
      <c r="B772" s="20">
        <v>0.05</v>
      </c>
      <c r="C772" s="19">
        <v>5736</v>
      </c>
      <c r="D772" s="19">
        <v>20.539153890000001</v>
      </c>
      <c r="E772" s="23">
        <v>6.1199999999999996E-3</v>
      </c>
      <c r="F772" s="23">
        <v>5.62E-3</v>
      </c>
      <c r="G772" s="17">
        <v>0.66283124100000002</v>
      </c>
      <c r="H772" s="17">
        <v>0.33716875899999998</v>
      </c>
      <c r="I772" s="17">
        <v>0.27531663299999998</v>
      </c>
      <c r="J772" s="17">
        <v>0.62740235099999997</v>
      </c>
      <c r="K772" s="17">
        <v>9.7299999999999998E-2</v>
      </c>
    </row>
    <row r="773" spans="1:11" x14ac:dyDescent="0.45">
      <c r="A773" s="10" t="s">
        <v>15</v>
      </c>
      <c r="B773" s="20">
        <v>0.06</v>
      </c>
      <c r="C773" s="19">
        <v>6824</v>
      </c>
      <c r="D773" s="19">
        <v>27.342007720000002</v>
      </c>
      <c r="E773" s="23">
        <v>6.45E-3</v>
      </c>
      <c r="F773" s="23">
        <v>6.1000000000000004E-3</v>
      </c>
      <c r="G773" s="17">
        <v>0.63218053900000004</v>
      </c>
      <c r="H773" s="17">
        <v>0.36781946100000001</v>
      </c>
      <c r="I773" s="17">
        <v>0.33503756899999998</v>
      </c>
      <c r="J773" s="17">
        <v>0.57991984699999999</v>
      </c>
      <c r="K773" s="17">
        <v>8.5000000000000006E-2</v>
      </c>
    </row>
    <row r="774" spans="1:11" x14ac:dyDescent="0.45">
      <c r="A774" s="10" t="s">
        <v>15</v>
      </c>
      <c r="B774" s="20">
        <v>7.0000000000000007E-2</v>
      </c>
      <c r="C774" s="19">
        <v>7809</v>
      </c>
      <c r="D774" s="19">
        <v>33.832548899999999</v>
      </c>
      <c r="E774" s="23">
        <v>6.7099999999999998E-3</v>
      </c>
      <c r="F774" s="23">
        <v>6.4099999999999999E-3</v>
      </c>
      <c r="G774" s="17">
        <v>0.62287104599999998</v>
      </c>
      <c r="H774" s="17">
        <v>0.37712895400000002</v>
      </c>
      <c r="I774" s="17">
        <v>0.39931405800000003</v>
      </c>
      <c r="J774" s="17">
        <v>0.52804470299999995</v>
      </c>
      <c r="K774" s="17">
        <v>7.2599999999999998E-2</v>
      </c>
    </row>
    <row r="775" spans="1:11" x14ac:dyDescent="0.45">
      <c r="A775" s="10" t="s">
        <v>15</v>
      </c>
      <c r="B775" s="20">
        <v>0.08</v>
      </c>
      <c r="C775" s="19">
        <v>8926</v>
      </c>
      <c r="D775" s="19">
        <v>41.488929069999998</v>
      </c>
      <c r="E775" s="23">
        <v>6.9899999999999997E-3</v>
      </c>
      <c r="F775" s="23">
        <v>6.6699999999999997E-3</v>
      </c>
      <c r="G775" s="17">
        <v>0.60497423299999997</v>
      </c>
      <c r="H775" s="17">
        <v>0.39502576700000003</v>
      </c>
      <c r="I775" s="17">
        <v>0.43775439399999999</v>
      </c>
      <c r="J775" s="17">
        <v>0.50377549899999996</v>
      </c>
      <c r="K775" s="17">
        <v>5.8500000000000003E-2</v>
      </c>
    </row>
    <row r="776" spans="1:11" x14ac:dyDescent="0.45">
      <c r="A776" s="10" t="s">
        <v>15</v>
      </c>
      <c r="B776" s="20">
        <v>0.09</v>
      </c>
      <c r="C776" s="19">
        <v>9966</v>
      </c>
      <c r="D776" s="19">
        <v>49.039488669999997</v>
      </c>
      <c r="E776" s="23">
        <v>7.5100000000000002E-3</v>
      </c>
      <c r="F776" s="23">
        <v>6.9100000000000003E-3</v>
      </c>
      <c r="G776" s="17">
        <v>0.61388721700000004</v>
      </c>
      <c r="H776" s="17">
        <v>0.38611278300000001</v>
      </c>
      <c r="I776" s="17">
        <v>0.40962552200000002</v>
      </c>
      <c r="J776" s="17">
        <v>0.53622298800000001</v>
      </c>
      <c r="K776" s="17">
        <v>5.4199999999999998E-2</v>
      </c>
    </row>
    <row r="777" spans="1:11" x14ac:dyDescent="0.45">
      <c r="A777" s="10" t="s">
        <v>15</v>
      </c>
      <c r="B777" s="20">
        <v>0.1</v>
      </c>
      <c r="C777" s="19">
        <v>11020</v>
      </c>
      <c r="D777" s="19">
        <v>57.128795160000003</v>
      </c>
      <c r="E777" s="23">
        <v>7.8899999999999994E-3</v>
      </c>
      <c r="F777" s="23">
        <v>7.3000000000000001E-3</v>
      </c>
      <c r="G777" s="17">
        <v>0.63312159700000004</v>
      </c>
      <c r="H777" s="17">
        <v>0.36687840300000002</v>
      </c>
      <c r="I777" s="17">
        <v>0.37460958599999999</v>
      </c>
      <c r="J777" s="17">
        <v>0.57841363700000004</v>
      </c>
      <c r="K777" s="17">
        <v>4.7E-2</v>
      </c>
    </row>
    <row r="778" spans="1:11" x14ac:dyDescent="0.45">
      <c r="A778" s="10" t="s">
        <v>15</v>
      </c>
      <c r="B778" s="20">
        <v>0.11</v>
      </c>
      <c r="C778" s="19">
        <v>12079</v>
      </c>
      <c r="D778" s="19">
        <v>65.749264980000007</v>
      </c>
      <c r="E778" s="23">
        <v>8.3800000000000003E-3</v>
      </c>
      <c r="F778" s="23">
        <v>7.6800000000000002E-3</v>
      </c>
      <c r="G778" s="17">
        <v>0.62695587399999997</v>
      </c>
      <c r="H778" s="17">
        <v>0.37304412599999998</v>
      </c>
      <c r="I778" s="17">
        <v>0.36679310700000001</v>
      </c>
      <c r="J778" s="17">
        <v>0.57422516400000001</v>
      </c>
      <c r="K778" s="17">
        <v>5.8999999999999997E-2</v>
      </c>
    </row>
    <row r="779" spans="1:11" x14ac:dyDescent="0.45">
      <c r="A779" s="10" t="s">
        <v>15</v>
      </c>
      <c r="B779" s="20">
        <v>0.12</v>
      </c>
      <c r="C779" s="19">
        <v>13014</v>
      </c>
      <c r="D779" s="19">
        <v>73.848067150000006</v>
      </c>
      <c r="E779" s="23">
        <v>8.8800000000000007E-3</v>
      </c>
      <c r="F779" s="23">
        <v>8.0499999999999999E-3</v>
      </c>
      <c r="G779" s="17">
        <v>0.618257261</v>
      </c>
      <c r="H779" s="17">
        <v>0.381742739</v>
      </c>
      <c r="I779" s="17">
        <v>0.36702287099999997</v>
      </c>
      <c r="J779" s="17">
        <v>0.57999709899999996</v>
      </c>
      <c r="K779" s="17">
        <v>5.2999999999999999E-2</v>
      </c>
    </row>
    <row r="780" spans="1:11" x14ac:dyDescent="0.45">
      <c r="A780" s="10" t="s">
        <v>15</v>
      </c>
      <c r="B780" s="20">
        <v>0.13</v>
      </c>
      <c r="C780" s="19">
        <v>14151</v>
      </c>
      <c r="D780" s="19">
        <v>84.241368410000007</v>
      </c>
      <c r="E780" s="23">
        <v>9.4000000000000004E-3</v>
      </c>
      <c r="F780" s="23">
        <v>8.5000000000000006E-3</v>
      </c>
      <c r="G780" s="17">
        <v>0.63048547799999999</v>
      </c>
      <c r="H780" s="17">
        <v>0.36951452200000001</v>
      </c>
      <c r="I780" s="17">
        <v>0.37167933199999997</v>
      </c>
      <c r="J780" s="17">
        <v>0.576083927</v>
      </c>
      <c r="K780" s="17">
        <v>5.2200000000000003E-2</v>
      </c>
    </row>
    <row r="781" spans="1:11" x14ac:dyDescent="0.45">
      <c r="A781" s="10" t="s">
        <v>15</v>
      </c>
      <c r="B781" s="20">
        <v>0.14000000000000001</v>
      </c>
      <c r="C781" s="19">
        <v>15336</v>
      </c>
      <c r="D781" s="19">
        <v>95.663483740000004</v>
      </c>
      <c r="E781" s="23">
        <v>9.9600000000000001E-3</v>
      </c>
      <c r="F781" s="23">
        <v>8.9999999999999993E-3</v>
      </c>
      <c r="G781" s="17">
        <v>0.63836724</v>
      </c>
      <c r="H781" s="17">
        <v>0.36163276</v>
      </c>
      <c r="I781" s="17">
        <v>0.36120229700000001</v>
      </c>
      <c r="J781" s="17">
        <v>0.582138669</v>
      </c>
      <c r="K781" s="17">
        <v>5.67E-2</v>
      </c>
    </row>
    <row r="782" spans="1:11" x14ac:dyDescent="0.45">
      <c r="A782" s="10" t="s">
        <v>15</v>
      </c>
      <c r="B782" s="20">
        <v>0.15</v>
      </c>
      <c r="C782" s="19">
        <v>16277</v>
      </c>
      <c r="D782" s="19">
        <v>105.2097582</v>
      </c>
      <c r="E782" s="23">
        <v>1.04E-2</v>
      </c>
      <c r="F782" s="23">
        <v>9.3900000000000008E-3</v>
      </c>
      <c r="G782" s="17">
        <v>0.63519075999999997</v>
      </c>
      <c r="H782" s="17">
        <v>0.36480923999999998</v>
      </c>
      <c r="I782" s="17">
        <v>0.36153021499999999</v>
      </c>
      <c r="J782" s="17">
        <v>0.584181273</v>
      </c>
      <c r="K782" s="17">
        <v>5.4300000000000001E-2</v>
      </c>
    </row>
    <row r="783" spans="1:11" x14ac:dyDescent="0.45">
      <c r="A783" s="10" t="s">
        <v>15</v>
      </c>
      <c r="B783" s="20">
        <v>0.16</v>
      </c>
      <c r="C783" s="19">
        <v>17335</v>
      </c>
      <c r="D783" s="19">
        <v>116.5322204</v>
      </c>
      <c r="E783" s="23">
        <v>1.0999999999999999E-2</v>
      </c>
      <c r="F783" s="23">
        <v>9.8200000000000006E-3</v>
      </c>
      <c r="G783" s="17">
        <v>0.62653590999999997</v>
      </c>
      <c r="H783" s="17">
        <v>0.37346409000000003</v>
      </c>
      <c r="I783" s="17">
        <v>0.34218933299999998</v>
      </c>
      <c r="J783" s="17">
        <v>0.60380708500000002</v>
      </c>
      <c r="K783" s="17">
        <v>5.3999999999999999E-2</v>
      </c>
    </row>
    <row r="784" spans="1:11" x14ac:dyDescent="0.45">
      <c r="A784" s="10" t="s">
        <v>15</v>
      </c>
      <c r="B784" s="20">
        <v>0.17</v>
      </c>
      <c r="C784" s="19">
        <v>18341</v>
      </c>
      <c r="D784" s="19">
        <v>127.93209450000001</v>
      </c>
      <c r="E784" s="23">
        <v>1.1599999999999999E-2</v>
      </c>
      <c r="F784" s="23">
        <v>1.03E-2</v>
      </c>
      <c r="G784" s="17">
        <v>0.62804645299999995</v>
      </c>
      <c r="H784" s="17">
        <v>0.371953547</v>
      </c>
      <c r="I784" s="17">
        <v>0.33723961099999999</v>
      </c>
      <c r="J784" s="17">
        <v>0.61252034399999999</v>
      </c>
      <c r="K784" s="17">
        <v>5.0200000000000002E-2</v>
      </c>
    </row>
    <row r="785" spans="1:11" x14ac:dyDescent="0.45">
      <c r="A785" s="10" t="s">
        <v>15</v>
      </c>
      <c r="B785" s="20">
        <v>0.18</v>
      </c>
      <c r="C785" s="19">
        <v>19329</v>
      </c>
      <c r="D785" s="19">
        <v>139.7839252</v>
      </c>
      <c r="E785" s="23">
        <v>1.23E-2</v>
      </c>
      <c r="F785" s="23">
        <v>1.0699999999999999E-2</v>
      </c>
      <c r="G785" s="17">
        <v>0.63190025400000005</v>
      </c>
      <c r="H785" s="17">
        <v>0.36809974600000001</v>
      </c>
      <c r="I785" s="17">
        <v>0.34377596500000002</v>
      </c>
      <c r="J785" s="17">
        <v>0.60849724599999999</v>
      </c>
      <c r="K785" s="17">
        <v>4.7699999999999999E-2</v>
      </c>
    </row>
    <row r="786" spans="1:11" x14ac:dyDescent="0.45">
      <c r="A786" s="10" t="s">
        <v>15</v>
      </c>
      <c r="B786" s="20">
        <v>0.19</v>
      </c>
      <c r="C786" s="19">
        <v>20441</v>
      </c>
      <c r="D786" s="19">
        <v>153.68197230000001</v>
      </c>
      <c r="E786" s="23">
        <v>1.2699999999999999E-2</v>
      </c>
      <c r="F786" s="23">
        <v>1.1299999999999999E-2</v>
      </c>
      <c r="G786" s="17">
        <v>0.63108458499999998</v>
      </c>
      <c r="H786" s="17">
        <v>0.36891541500000002</v>
      </c>
      <c r="I786" s="17">
        <v>0.35262370500000001</v>
      </c>
      <c r="J786" s="17">
        <v>0.60335428700000004</v>
      </c>
      <c r="K786" s="17">
        <v>4.3999999999999997E-2</v>
      </c>
    </row>
    <row r="787" spans="1:11" x14ac:dyDescent="0.45">
      <c r="A787" s="10" t="s">
        <v>15</v>
      </c>
      <c r="B787" s="20">
        <v>0.2</v>
      </c>
      <c r="C787" s="19">
        <v>21503</v>
      </c>
      <c r="D787" s="19">
        <v>167.42290109999999</v>
      </c>
      <c r="E787" s="23">
        <v>1.3100000000000001E-2</v>
      </c>
      <c r="F787" s="23">
        <v>1.18E-2</v>
      </c>
      <c r="G787" s="17">
        <v>0.63391154699999996</v>
      </c>
      <c r="H787" s="17">
        <v>0.36608845299999998</v>
      </c>
      <c r="I787" s="17">
        <v>0.36781060799999998</v>
      </c>
      <c r="J787" s="17">
        <v>0.58786179100000002</v>
      </c>
      <c r="K787" s="17">
        <v>4.4299999999999999E-2</v>
      </c>
    </row>
    <row r="788" spans="1:11" x14ac:dyDescent="0.45">
      <c r="A788" s="10" t="s">
        <v>15</v>
      </c>
      <c r="B788" s="20">
        <v>0.21</v>
      </c>
      <c r="C788" s="19">
        <v>22566</v>
      </c>
      <c r="D788" s="19">
        <v>181.61935700000001</v>
      </c>
      <c r="E788" s="23">
        <v>1.3599999999999999E-2</v>
      </c>
      <c r="F788" s="23">
        <v>1.23E-2</v>
      </c>
      <c r="G788" s="17">
        <v>0.63981210700000002</v>
      </c>
      <c r="H788" s="17">
        <v>0.36018789299999998</v>
      </c>
      <c r="I788" s="17">
        <v>0.35991339700000002</v>
      </c>
      <c r="J788" s="17">
        <v>0.58314574600000002</v>
      </c>
      <c r="K788" s="17">
        <v>5.6899999999999999E-2</v>
      </c>
    </row>
    <row r="789" spans="1:11" x14ac:dyDescent="0.45">
      <c r="A789" s="10" t="s">
        <v>15</v>
      </c>
      <c r="B789" s="20">
        <v>0.22</v>
      </c>
      <c r="C789" s="19">
        <v>23609</v>
      </c>
      <c r="D789" s="19">
        <v>196.00906449999999</v>
      </c>
      <c r="E789" s="23">
        <v>1.4E-2</v>
      </c>
      <c r="F789" s="23">
        <v>1.2699999999999999E-2</v>
      </c>
      <c r="G789" s="17">
        <v>0.63268245199999995</v>
      </c>
      <c r="H789" s="17">
        <v>0.36731754799999999</v>
      </c>
      <c r="I789" s="17">
        <v>0.35746139399999999</v>
      </c>
      <c r="J789" s="17">
        <v>0.58940772299999999</v>
      </c>
      <c r="K789" s="17">
        <v>5.3100000000000001E-2</v>
      </c>
    </row>
    <row r="790" spans="1:11" x14ac:dyDescent="0.45">
      <c r="A790" s="10" t="s">
        <v>15</v>
      </c>
      <c r="B790" s="20">
        <v>0.23</v>
      </c>
      <c r="C790" s="19">
        <v>24788</v>
      </c>
      <c r="D790" s="19">
        <v>212.8343352</v>
      </c>
      <c r="E790" s="23">
        <v>1.4500000000000001E-2</v>
      </c>
      <c r="F790" s="23">
        <v>1.32E-2</v>
      </c>
      <c r="G790" s="17">
        <v>0.63244311799999997</v>
      </c>
      <c r="H790" s="17">
        <v>0.36755688199999997</v>
      </c>
      <c r="I790" s="17">
        <v>0.36474187800000002</v>
      </c>
      <c r="J790" s="17">
        <v>0.58614455399999998</v>
      </c>
      <c r="K790" s="17">
        <v>4.9099999999999998E-2</v>
      </c>
    </row>
    <row r="791" spans="1:11" x14ac:dyDescent="0.45">
      <c r="A791" s="10" t="s">
        <v>15</v>
      </c>
      <c r="B791" s="20">
        <v>0.24</v>
      </c>
      <c r="C791" s="19">
        <v>25574</v>
      </c>
      <c r="D791" s="19">
        <v>224.35365479999999</v>
      </c>
      <c r="E791" s="23">
        <v>1.49E-2</v>
      </c>
      <c r="F791" s="23">
        <v>1.35E-2</v>
      </c>
      <c r="G791" s="17">
        <v>0.63310393399999998</v>
      </c>
      <c r="H791" s="17">
        <v>0.36689606600000002</v>
      </c>
      <c r="I791" s="17">
        <v>0.37002270100000001</v>
      </c>
      <c r="J791" s="17">
        <v>0.58311712000000004</v>
      </c>
      <c r="K791" s="17">
        <v>4.6899999999999997E-2</v>
      </c>
    </row>
    <row r="792" spans="1:11" x14ac:dyDescent="0.45">
      <c r="A792" s="10" t="s">
        <v>15</v>
      </c>
      <c r="B792" s="20">
        <v>0.25</v>
      </c>
      <c r="C792" s="19">
        <v>26754</v>
      </c>
      <c r="D792" s="19">
        <v>242.14414009999999</v>
      </c>
      <c r="E792" s="23">
        <v>1.5299999999999999E-2</v>
      </c>
      <c r="F792" s="23">
        <v>1.3899999999999999E-2</v>
      </c>
      <c r="G792" s="17">
        <v>0.63007400800000002</v>
      </c>
      <c r="H792" s="17">
        <v>0.36992599199999998</v>
      </c>
      <c r="I792" s="17">
        <v>0.386835543</v>
      </c>
      <c r="J792" s="17">
        <v>0.569324041</v>
      </c>
      <c r="K792" s="17">
        <v>4.3799999999999999E-2</v>
      </c>
    </row>
    <row r="793" spans="1:11" x14ac:dyDescent="0.45">
      <c r="A793" s="10" t="s">
        <v>15</v>
      </c>
      <c r="B793" s="20">
        <v>0.26</v>
      </c>
      <c r="C793" s="19">
        <v>27839</v>
      </c>
      <c r="D793" s="19">
        <v>259.08580749999999</v>
      </c>
      <c r="E793" s="23">
        <v>1.5900000000000001E-2</v>
      </c>
      <c r="F793" s="23">
        <v>1.43E-2</v>
      </c>
      <c r="G793" s="17">
        <v>0.629548475</v>
      </c>
      <c r="H793" s="17">
        <v>0.370451525</v>
      </c>
      <c r="I793" s="17">
        <v>0.37064575399999999</v>
      </c>
      <c r="J793" s="17">
        <v>0.586120804</v>
      </c>
      <c r="K793" s="17">
        <v>4.3200000000000002E-2</v>
      </c>
    </row>
    <row r="794" spans="1:11" x14ac:dyDescent="0.45">
      <c r="A794" s="10" t="s">
        <v>15</v>
      </c>
      <c r="B794" s="20">
        <v>0.27</v>
      </c>
      <c r="C794" s="19">
        <v>28888</v>
      </c>
      <c r="D794" s="19">
        <v>276.20205950000002</v>
      </c>
      <c r="E794" s="23">
        <v>1.66E-2</v>
      </c>
      <c r="F794" s="23">
        <v>1.47E-2</v>
      </c>
      <c r="G794" s="17">
        <v>0.63247715299999996</v>
      </c>
      <c r="H794" s="17">
        <v>0.36752284699999999</v>
      </c>
      <c r="I794" s="17">
        <v>0.37418928299999998</v>
      </c>
      <c r="J794" s="17">
        <v>0.58515660599999997</v>
      </c>
      <c r="K794" s="17">
        <v>4.07E-2</v>
      </c>
    </row>
    <row r="795" spans="1:11" x14ac:dyDescent="0.45">
      <c r="A795" s="10" t="s">
        <v>15</v>
      </c>
      <c r="B795" s="20">
        <v>0.28000000000000003</v>
      </c>
      <c r="C795" s="19">
        <v>30046</v>
      </c>
      <c r="D795" s="19">
        <v>295.808851</v>
      </c>
      <c r="E795" s="23">
        <v>1.7299999999999999E-2</v>
      </c>
      <c r="F795" s="23">
        <v>1.52E-2</v>
      </c>
      <c r="G795" s="17">
        <v>0.63096585199999999</v>
      </c>
      <c r="H795" s="17">
        <v>0.36903414800000001</v>
      </c>
      <c r="I795" s="17">
        <v>0.38731062500000002</v>
      </c>
      <c r="J795" s="17">
        <v>0.57384080100000001</v>
      </c>
      <c r="K795" s="17">
        <v>3.8800000000000001E-2</v>
      </c>
    </row>
    <row r="796" spans="1:11" x14ac:dyDescent="0.45">
      <c r="A796" s="10" t="s">
        <v>15</v>
      </c>
      <c r="B796" s="20">
        <v>0.28999999999999998</v>
      </c>
      <c r="C796" s="19">
        <v>31070</v>
      </c>
      <c r="D796" s="19">
        <v>313.74490550000002</v>
      </c>
      <c r="E796" s="23">
        <v>1.77E-2</v>
      </c>
      <c r="F796" s="23">
        <v>1.5699999999999999E-2</v>
      </c>
      <c r="G796" s="17">
        <v>0.62903122</v>
      </c>
      <c r="H796" s="17">
        <v>0.37096878</v>
      </c>
      <c r="I796" s="17">
        <v>0.39310605399999998</v>
      </c>
      <c r="J796" s="17">
        <v>0.56953860000000001</v>
      </c>
      <c r="K796" s="17">
        <v>3.7400000000000003E-2</v>
      </c>
    </row>
    <row r="797" spans="1:11" x14ac:dyDescent="0.45">
      <c r="A797" s="10" t="s">
        <v>15</v>
      </c>
      <c r="B797" s="20">
        <v>0.3</v>
      </c>
      <c r="C797" s="19">
        <v>32000</v>
      </c>
      <c r="D797" s="19">
        <v>330.40976920000003</v>
      </c>
      <c r="E797" s="23">
        <v>1.83E-2</v>
      </c>
      <c r="F797" s="23">
        <v>1.61E-2</v>
      </c>
      <c r="G797" s="17">
        <v>0.63018750000000001</v>
      </c>
      <c r="H797" s="17">
        <v>0.36981249999999999</v>
      </c>
      <c r="I797" s="17">
        <v>0.39301393200000001</v>
      </c>
      <c r="J797" s="17">
        <v>0.57145770699999998</v>
      </c>
      <c r="K797" s="17">
        <v>3.5499999999999997E-2</v>
      </c>
    </row>
    <row r="798" spans="1:11" x14ac:dyDescent="0.45">
      <c r="A798" s="10" t="s">
        <v>15</v>
      </c>
      <c r="B798" s="20">
        <v>0.31</v>
      </c>
      <c r="C798" s="19">
        <v>33061</v>
      </c>
      <c r="D798" s="19">
        <v>350.01419049999998</v>
      </c>
      <c r="E798" s="23">
        <v>1.8700000000000001E-2</v>
      </c>
      <c r="F798" s="23">
        <v>1.6550494999999998E-2</v>
      </c>
      <c r="G798" s="17">
        <v>0.63019872399999999</v>
      </c>
      <c r="H798" s="17">
        <v>0.36980127600000001</v>
      </c>
      <c r="I798" s="17">
        <v>0.39461954199999999</v>
      </c>
      <c r="J798" s="17">
        <v>0.57163477100000004</v>
      </c>
      <c r="K798" s="17">
        <v>3.3700000000000001E-2</v>
      </c>
    </row>
    <row r="799" spans="1:11" x14ac:dyDescent="0.45">
      <c r="A799" s="10" t="s">
        <v>15</v>
      </c>
      <c r="B799" s="20">
        <v>0.32</v>
      </c>
      <c r="C799" s="19">
        <v>34134</v>
      </c>
      <c r="D799" s="19">
        <v>370.52558740000001</v>
      </c>
      <c r="E799" s="23">
        <v>1.9400000000000001E-2</v>
      </c>
      <c r="F799" s="23">
        <v>1.7000000000000001E-2</v>
      </c>
      <c r="G799" s="17">
        <v>0.63452862200000004</v>
      </c>
      <c r="H799" s="17">
        <v>0.36547137800000001</v>
      </c>
      <c r="I799" s="17">
        <v>0.39546310499999998</v>
      </c>
      <c r="J799" s="17">
        <v>0.57227707699999997</v>
      </c>
      <c r="K799" s="17">
        <v>3.2300000000000002E-2</v>
      </c>
    </row>
    <row r="800" spans="1:11" x14ac:dyDescent="0.45">
      <c r="A800" s="10" t="s">
        <v>15</v>
      </c>
      <c r="B800" s="20">
        <v>0.33</v>
      </c>
      <c r="C800" s="19">
        <v>35152</v>
      </c>
      <c r="D800" s="19">
        <v>390.55656449999998</v>
      </c>
      <c r="E800" s="23">
        <v>1.9900000000000001E-2</v>
      </c>
      <c r="F800" s="23">
        <v>1.7500000000000002E-2</v>
      </c>
      <c r="G800" s="17">
        <v>0.63350591700000003</v>
      </c>
      <c r="H800" s="17">
        <v>0.36649408300000003</v>
      </c>
      <c r="I800" s="17">
        <v>0.39926702200000003</v>
      </c>
      <c r="J800" s="17">
        <v>0.56957765500000002</v>
      </c>
      <c r="K800" s="17">
        <v>3.1199999999999999E-2</v>
      </c>
    </row>
    <row r="801" spans="1:11" x14ac:dyDescent="0.45">
      <c r="A801" s="10" t="s">
        <v>15</v>
      </c>
      <c r="B801" s="20">
        <v>0.34</v>
      </c>
      <c r="C801" s="19">
        <v>36244</v>
      </c>
      <c r="D801" s="19">
        <v>412.6507211</v>
      </c>
      <c r="E801" s="23">
        <v>2.06E-2</v>
      </c>
      <c r="F801" s="23">
        <v>1.7999999999999999E-2</v>
      </c>
      <c r="G801" s="17">
        <v>0.63273921200000005</v>
      </c>
      <c r="H801" s="17">
        <v>0.367260788</v>
      </c>
      <c r="I801" s="17">
        <v>0.399119736</v>
      </c>
      <c r="J801" s="17">
        <v>0.57037709800000003</v>
      </c>
      <c r="K801" s="17">
        <v>3.0499999999999999E-2</v>
      </c>
    </row>
    <row r="802" spans="1:11" x14ac:dyDescent="0.45">
      <c r="A802" s="10" t="s">
        <v>15</v>
      </c>
      <c r="B802" s="20">
        <v>0.35</v>
      </c>
      <c r="C802" s="19">
        <v>37294</v>
      </c>
      <c r="D802" s="19">
        <v>434.57422070000001</v>
      </c>
      <c r="E802" s="23">
        <v>2.1299999999999999E-2</v>
      </c>
      <c r="F802" s="23">
        <v>1.8499999999999999E-2</v>
      </c>
      <c r="G802" s="17">
        <v>0.62792942600000001</v>
      </c>
      <c r="H802" s="17">
        <v>0.37207057399999999</v>
      </c>
      <c r="I802" s="17">
        <v>0.40591203599999998</v>
      </c>
      <c r="J802" s="17">
        <v>0.56504739100000001</v>
      </c>
      <c r="K802" s="17">
        <v>2.9000000000000001E-2</v>
      </c>
    </row>
    <row r="803" spans="1:11" x14ac:dyDescent="0.45">
      <c r="A803" s="10" t="s">
        <v>15</v>
      </c>
      <c r="B803" s="20">
        <v>0.36</v>
      </c>
      <c r="C803" s="19">
        <v>38348</v>
      </c>
      <c r="D803" s="19">
        <v>457.39103610000001</v>
      </c>
      <c r="E803" s="23">
        <v>2.1899999999999999E-2</v>
      </c>
      <c r="F803" s="23">
        <v>1.9099999999999999E-2</v>
      </c>
      <c r="G803" s="17">
        <v>0.62902889299999998</v>
      </c>
      <c r="H803" s="17">
        <v>0.37097110700000002</v>
      </c>
      <c r="I803" s="17">
        <v>0.40359538900000003</v>
      </c>
      <c r="J803" s="17">
        <v>0.56879020999999996</v>
      </c>
      <c r="K803" s="17">
        <v>2.76E-2</v>
      </c>
    </row>
    <row r="804" spans="1:11" x14ac:dyDescent="0.45">
      <c r="A804" s="10" t="s">
        <v>15</v>
      </c>
      <c r="B804" s="20">
        <v>0.37</v>
      </c>
      <c r="C804" s="19">
        <v>39272</v>
      </c>
      <c r="D804" s="19">
        <v>478.02522950000002</v>
      </c>
      <c r="E804" s="23">
        <v>2.2599999999999999E-2</v>
      </c>
      <c r="F804" s="23">
        <v>1.95E-2</v>
      </c>
      <c r="G804" s="17">
        <v>0.62889590500000003</v>
      </c>
      <c r="H804" s="17">
        <v>0.37110409500000002</v>
      </c>
      <c r="I804" s="17">
        <v>0.398604346</v>
      </c>
      <c r="J804" s="17">
        <v>0.57451176299999995</v>
      </c>
      <c r="K804" s="17">
        <v>2.69E-2</v>
      </c>
    </row>
    <row r="805" spans="1:11" x14ac:dyDescent="0.45">
      <c r="A805" s="10" t="s">
        <v>15</v>
      </c>
      <c r="B805" s="20">
        <v>0.38</v>
      </c>
      <c r="C805" s="19">
        <v>40444</v>
      </c>
      <c r="D805" s="19">
        <v>504.77279270000002</v>
      </c>
      <c r="E805" s="23">
        <v>2.3099999999999999E-2</v>
      </c>
      <c r="F805" s="23">
        <v>2.01E-2</v>
      </c>
      <c r="G805" s="17">
        <v>0.62632281700000003</v>
      </c>
      <c r="H805" s="17">
        <v>0.37367718300000002</v>
      </c>
      <c r="I805" s="17">
        <v>0.39776328100000002</v>
      </c>
      <c r="J805" s="17">
        <v>0.57651706999999996</v>
      </c>
      <c r="K805" s="17">
        <v>2.5700000000000001E-2</v>
      </c>
    </row>
    <row r="806" spans="1:11" x14ac:dyDescent="0.45">
      <c r="A806" s="10" t="s">
        <v>15</v>
      </c>
      <c r="B806" s="20">
        <v>0.39</v>
      </c>
      <c r="C806" s="19">
        <v>41503</v>
      </c>
      <c r="D806" s="19">
        <v>529.93979579999996</v>
      </c>
      <c r="E806" s="23">
        <v>2.4299999999999999E-2</v>
      </c>
      <c r="F806" s="23">
        <v>2.06E-2</v>
      </c>
      <c r="G806" s="17">
        <v>0.62708719899999998</v>
      </c>
      <c r="H806" s="17">
        <v>0.37291280100000002</v>
      </c>
      <c r="I806" s="17">
        <v>0.39593916299999998</v>
      </c>
      <c r="J806" s="17">
        <v>0.57752683800000004</v>
      </c>
      <c r="K806" s="17">
        <v>2.6499999999999999E-2</v>
      </c>
    </row>
    <row r="807" spans="1:11" x14ac:dyDescent="0.45">
      <c r="A807" s="10" t="s">
        <v>15</v>
      </c>
      <c r="B807" s="20">
        <v>0.4</v>
      </c>
      <c r="C807" s="19">
        <v>42554</v>
      </c>
      <c r="D807" s="19">
        <v>555.90403790000005</v>
      </c>
      <c r="E807" s="23">
        <v>2.53E-2</v>
      </c>
      <c r="F807" s="23">
        <v>2.1299999999999999E-2</v>
      </c>
      <c r="G807" s="17">
        <v>0.62990553199999999</v>
      </c>
      <c r="H807" s="17">
        <v>0.37009446800000001</v>
      </c>
      <c r="I807" s="17">
        <v>0.39512760600000002</v>
      </c>
      <c r="J807" s="17">
        <v>0.57959106400000004</v>
      </c>
      <c r="K807" s="17">
        <v>2.53E-2</v>
      </c>
    </row>
    <row r="808" spans="1:11" x14ac:dyDescent="0.45">
      <c r="A808" s="10" t="s">
        <v>15</v>
      </c>
      <c r="B808" s="20">
        <v>0.41</v>
      </c>
      <c r="C808" s="19">
        <v>43589</v>
      </c>
      <c r="D808" s="19">
        <v>582.50735280000004</v>
      </c>
      <c r="E808" s="23">
        <v>2.6100000000000002E-2</v>
      </c>
      <c r="F808" s="23">
        <v>2.1899999999999999E-2</v>
      </c>
      <c r="G808" s="17">
        <v>0.63091605699999997</v>
      </c>
      <c r="H808" s="17">
        <v>0.36908394300000003</v>
      </c>
      <c r="I808" s="17">
        <v>0.39470910799999998</v>
      </c>
      <c r="J808" s="17">
        <v>0.58094518799999995</v>
      </c>
      <c r="K808" s="17">
        <v>2.4299999999999999E-2</v>
      </c>
    </row>
    <row r="809" spans="1:11" x14ac:dyDescent="0.45">
      <c r="A809" s="10" t="s">
        <v>15</v>
      </c>
      <c r="B809" s="20">
        <v>0.42</v>
      </c>
      <c r="C809" s="19">
        <v>44657</v>
      </c>
      <c r="D809" s="19">
        <v>610.97870439999997</v>
      </c>
      <c r="E809" s="23">
        <v>2.7400000000000001E-2</v>
      </c>
      <c r="F809" s="23">
        <v>2.2599999999999999E-2</v>
      </c>
      <c r="G809" s="17">
        <v>0.63098730300000005</v>
      </c>
      <c r="H809" s="17">
        <v>0.369012697</v>
      </c>
      <c r="I809" s="17">
        <v>0.39294458100000001</v>
      </c>
      <c r="J809" s="17">
        <v>0.58379078600000001</v>
      </c>
      <c r="K809" s="17">
        <v>2.3300000000000001E-2</v>
      </c>
    </row>
    <row r="810" spans="1:11" x14ac:dyDescent="0.45">
      <c r="A810" s="10" t="s">
        <v>15</v>
      </c>
      <c r="B810" s="20">
        <v>0.43</v>
      </c>
      <c r="C810" s="19">
        <v>45642</v>
      </c>
      <c r="D810" s="19">
        <v>638.47723150000002</v>
      </c>
      <c r="E810" s="23">
        <v>2.8400000000000002E-2</v>
      </c>
      <c r="F810" s="23">
        <v>2.3300000000000001E-2</v>
      </c>
      <c r="G810" s="17">
        <v>0.63095394599999999</v>
      </c>
      <c r="H810" s="17">
        <v>0.36904605400000001</v>
      </c>
      <c r="I810" s="17">
        <v>0.39641284599999999</v>
      </c>
      <c r="J810" s="17">
        <v>0.58116154099999995</v>
      </c>
      <c r="K810" s="17">
        <v>2.24E-2</v>
      </c>
    </row>
    <row r="811" spans="1:11" x14ac:dyDescent="0.45">
      <c r="A811" s="10" t="s">
        <v>15</v>
      </c>
      <c r="B811" s="20">
        <v>0.44</v>
      </c>
      <c r="C811" s="19">
        <v>46607</v>
      </c>
      <c r="D811" s="19">
        <v>666.31470509999997</v>
      </c>
      <c r="E811" s="23">
        <v>2.9499999999999998E-2</v>
      </c>
      <c r="F811" s="23">
        <v>2.3900000000000001E-2</v>
      </c>
      <c r="G811" s="17">
        <v>0.63142875499999995</v>
      </c>
      <c r="H811" s="17">
        <v>0.36857124499999999</v>
      </c>
      <c r="I811" s="17">
        <v>0.39009248000000002</v>
      </c>
      <c r="J811" s="17">
        <v>0.58840337099999995</v>
      </c>
      <c r="K811" s="17">
        <v>2.1499999999999998E-2</v>
      </c>
    </row>
    <row r="812" spans="1:11" x14ac:dyDescent="0.45">
      <c r="A812" s="10" t="s">
        <v>15</v>
      </c>
      <c r="B812" s="20">
        <v>0.45</v>
      </c>
      <c r="C812" s="19">
        <v>47799</v>
      </c>
      <c r="D812" s="19">
        <v>702.37019759999998</v>
      </c>
      <c r="E812" s="23">
        <v>3.1199999999999999E-2</v>
      </c>
      <c r="F812" s="23">
        <v>2.4799999999999999E-2</v>
      </c>
      <c r="G812" s="17">
        <v>0.62898805400000002</v>
      </c>
      <c r="H812" s="17">
        <v>0.37101194599999998</v>
      </c>
      <c r="I812" s="17">
        <v>0.383847834</v>
      </c>
      <c r="J812" s="17">
        <v>0.59572731199999995</v>
      </c>
      <c r="K812" s="17">
        <v>2.0400000000000001E-2</v>
      </c>
    </row>
    <row r="813" spans="1:11" x14ac:dyDescent="0.45">
      <c r="A813" s="10" t="s">
        <v>15</v>
      </c>
      <c r="B813" s="20">
        <v>0.46</v>
      </c>
      <c r="C813" s="19">
        <v>48818</v>
      </c>
      <c r="D813" s="19">
        <v>734.67157350000002</v>
      </c>
      <c r="E813" s="23">
        <v>3.2099999999999997E-2</v>
      </c>
      <c r="F813" s="23">
        <v>2.5700000000000001E-2</v>
      </c>
      <c r="G813" s="17">
        <v>0.62589618599999997</v>
      </c>
      <c r="H813" s="17">
        <v>0.37410381399999998</v>
      </c>
      <c r="I813" s="17">
        <v>0.38386051500000001</v>
      </c>
      <c r="J813" s="17">
        <v>0.59631526899999998</v>
      </c>
      <c r="K813" s="17">
        <v>1.9800000000000002E-2</v>
      </c>
    </row>
    <row r="814" spans="1:11" x14ac:dyDescent="0.45">
      <c r="A814" s="10" t="s">
        <v>15</v>
      </c>
      <c r="B814" s="20">
        <v>0.47</v>
      </c>
      <c r="C814" s="19">
        <v>49907</v>
      </c>
      <c r="D814" s="19">
        <v>770.08804550000002</v>
      </c>
      <c r="E814" s="23">
        <v>3.3300000000000003E-2</v>
      </c>
      <c r="F814" s="23">
        <v>2.6499999999999999E-2</v>
      </c>
      <c r="G814" s="17">
        <v>0.62209710100000004</v>
      </c>
      <c r="H814" s="17">
        <v>0.37790289900000001</v>
      </c>
      <c r="I814" s="17">
        <v>0.38095929899999997</v>
      </c>
      <c r="J814" s="17">
        <v>0.59995934200000001</v>
      </c>
      <c r="K814" s="17">
        <v>1.9099999999999999E-2</v>
      </c>
    </row>
    <row r="815" spans="1:11" x14ac:dyDescent="0.45">
      <c r="A815" s="10" t="s">
        <v>15</v>
      </c>
      <c r="B815" s="20">
        <v>0.48</v>
      </c>
      <c r="C815" s="19">
        <v>50960</v>
      </c>
      <c r="D815" s="19">
        <v>806.03132159999996</v>
      </c>
      <c r="E815" s="23">
        <v>3.4799999999999998E-2</v>
      </c>
      <c r="F815" s="23">
        <v>2.75E-2</v>
      </c>
      <c r="G815" s="17">
        <v>0.62437205699999998</v>
      </c>
      <c r="H815" s="17">
        <v>0.37562794300000002</v>
      </c>
      <c r="I815" s="17">
        <v>0.38316303000000002</v>
      </c>
      <c r="J815" s="17">
        <v>0.59853138800000005</v>
      </c>
      <c r="K815" s="17">
        <v>1.83E-2</v>
      </c>
    </row>
    <row r="816" spans="1:11" x14ac:dyDescent="0.45">
      <c r="A816" s="10" t="s">
        <v>15</v>
      </c>
      <c r="B816" s="20">
        <v>0.49</v>
      </c>
      <c r="C816" s="19">
        <v>52008</v>
      </c>
      <c r="D816" s="19">
        <v>843.30059800000004</v>
      </c>
      <c r="E816" s="23">
        <v>3.6200000000000003E-2</v>
      </c>
      <c r="F816" s="23">
        <v>2.8400000000000002E-2</v>
      </c>
      <c r="G816" s="17">
        <v>0.62544224000000004</v>
      </c>
      <c r="H816" s="17">
        <v>0.37455776000000002</v>
      </c>
      <c r="I816" s="17">
        <v>0.38176945800000001</v>
      </c>
      <c r="J816" s="17">
        <v>0.60076278000000005</v>
      </c>
      <c r="K816" s="17">
        <v>1.7500000000000002E-2</v>
      </c>
    </row>
    <row r="817" spans="1:11" x14ac:dyDescent="0.45">
      <c r="A817" s="10" t="s">
        <v>15</v>
      </c>
      <c r="B817" s="20">
        <v>0.5</v>
      </c>
      <c r="C817" s="19">
        <v>53048</v>
      </c>
      <c r="D817" s="19">
        <v>881.55678069999999</v>
      </c>
      <c r="E817" s="23">
        <v>3.7499999999999999E-2</v>
      </c>
      <c r="F817" s="23">
        <v>2.9499999999999998E-2</v>
      </c>
      <c r="G817" s="17">
        <v>0.62400090500000005</v>
      </c>
      <c r="H817" s="17">
        <v>0.37599909500000001</v>
      </c>
      <c r="I817" s="17">
        <v>0.37793742699999999</v>
      </c>
      <c r="J817" s="17">
        <v>0.60535033299999996</v>
      </c>
      <c r="K817" s="17">
        <v>1.67E-2</v>
      </c>
    </row>
    <row r="818" spans="1:11" x14ac:dyDescent="0.45">
      <c r="A818" s="10" t="s">
        <v>15</v>
      </c>
      <c r="B818" s="20">
        <v>0.51</v>
      </c>
      <c r="C818" s="19">
        <v>54099</v>
      </c>
      <c r="D818" s="19">
        <v>921.63925989999996</v>
      </c>
      <c r="E818" s="23">
        <v>3.9199999999999999E-2</v>
      </c>
      <c r="F818" s="23">
        <v>3.0499999999999999E-2</v>
      </c>
      <c r="G818" s="17">
        <v>0.62444777200000001</v>
      </c>
      <c r="H818" s="17">
        <v>0.37555222799999999</v>
      </c>
      <c r="I818" s="17">
        <v>0.377423536</v>
      </c>
      <c r="J818" s="17">
        <v>0.60651904199999995</v>
      </c>
      <c r="K818" s="17">
        <v>1.61E-2</v>
      </c>
    </row>
    <row r="819" spans="1:11" x14ac:dyDescent="0.45">
      <c r="A819" s="10" t="s">
        <v>15</v>
      </c>
      <c r="B819" s="20">
        <v>0.52</v>
      </c>
      <c r="C819" s="19">
        <v>55138</v>
      </c>
      <c r="D819" s="19">
        <v>963.17192839999996</v>
      </c>
      <c r="E819" s="23">
        <v>4.07E-2</v>
      </c>
      <c r="F819" s="23">
        <v>3.1600000000000003E-2</v>
      </c>
      <c r="G819" s="17">
        <v>0.625303783</v>
      </c>
      <c r="H819" s="17">
        <v>0.374696217</v>
      </c>
      <c r="I819" s="17">
        <v>0.38072904299999999</v>
      </c>
      <c r="J819" s="17">
        <v>0.60384431699999996</v>
      </c>
      <c r="K819" s="17">
        <v>1.54E-2</v>
      </c>
    </row>
    <row r="820" spans="1:11" x14ac:dyDescent="0.45">
      <c r="A820" s="10" t="s">
        <v>15</v>
      </c>
      <c r="B820" s="20">
        <v>0.53</v>
      </c>
      <c r="C820" s="19">
        <v>56213</v>
      </c>
      <c r="D820" s="19">
        <v>1007.575866</v>
      </c>
      <c r="E820" s="23">
        <v>4.2200000000000001E-2</v>
      </c>
      <c r="F820" s="23">
        <v>3.27E-2</v>
      </c>
      <c r="G820" s="17">
        <v>0.62873356700000005</v>
      </c>
      <c r="H820" s="17">
        <v>0.37126643300000001</v>
      </c>
      <c r="I820" s="17">
        <v>0.38517800099999999</v>
      </c>
      <c r="J820" s="17">
        <v>0.59980399699999998</v>
      </c>
      <c r="K820" s="17">
        <v>1.4999999999999999E-2</v>
      </c>
    </row>
    <row r="821" spans="1:11" x14ac:dyDescent="0.45">
      <c r="A821" s="10" t="s">
        <v>15</v>
      </c>
      <c r="B821" s="20">
        <v>0.54</v>
      </c>
      <c r="C821" s="19">
        <v>57254</v>
      </c>
      <c r="D821" s="19">
        <v>1052.4242710000001</v>
      </c>
      <c r="E821" s="23">
        <v>4.3799999999999999E-2</v>
      </c>
      <c r="F821" s="23">
        <v>3.3700000000000001E-2</v>
      </c>
      <c r="G821" s="17">
        <v>0.63068082599999997</v>
      </c>
      <c r="H821" s="17">
        <v>0.36931917399999997</v>
      </c>
      <c r="I821" s="17">
        <v>0.38970002100000001</v>
      </c>
      <c r="J821" s="17">
        <v>0.59546554799999996</v>
      </c>
      <c r="K821" s="17">
        <v>1.4800000000000001E-2</v>
      </c>
    </row>
    <row r="822" spans="1:11" x14ac:dyDescent="0.45">
      <c r="A822" s="10" t="s">
        <v>15</v>
      </c>
      <c r="B822" s="20">
        <v>0.55000000000000004</v>
      </c>
      <c r="C822" s="19">
        <v>58318</v>
      </c>
      <c r="D822" s="19">
        <v>1100.2974650000001</v>
      </c>
      <c r="E822" s="23">
        <v>4.6199999999999998E-2</v>
      </c>
      <c r="F822" s="23">
        <v>3.5099999999999999E-2</v>
      </c>
      <c r="G822" s="17">
        <v>0.63299495900000002</v>
      </c>
      <c r="H822" s="17">
        <v>0.36700504099999998</v>
      </c>
      <c r="I822" s="17">
        <v>0.387180996</v>
      </c>
      <c r="J822" s="17">
        <v>0.59851171800000003</v>
      </c>
      <c r="K822" s="17">
        <v>1.43E-2</v>
      </c>
    </row>
    <row r="823" spans="1:11" x14ac:dyDescent="0.45">
      <c r="A823" s="10" t="s">
        <v>15</v>
      </c>
      <c r="B823" s="20">
        <v>0.56000000000000005</v>
      </c>
      <c r="C823" s="19">
        <v>59309</v>
      </c>
      <c r="D823" s="19">
        <v>1146.7901790000001</v>
      </c>
      <c r="E823" s="23">
        <v>4.7899999999999998E-2</v>
      </c>
      <c r="F823" s="23">
        <v>3.6400000000000002E-2</v>
      </c>
      <c r="G823" s="17">
        <v>0.63273702099999996</v>
      </c>
      <c r="H823" s="17">
        <v>0.36726297899999999</v>
      </c>
      <c r="I823" s="17">
        <v>0.381696696</v>
      </c>
      <c r="J823" s="17">
        <v>0.60448225</v>
      </c>
      <c r="K823" s="17">
        <v>1.38E-2</v>
      </c>
    </row>
    <row r="824" spans="1:11" x14ac:dyDescent="0.45">
      <c r="A824" s="10" t="s">
        <v>15</v>
      </c>
      <c r="B824" s="20">
        <v>0.56999999999999995</v>
      </c>
      <c r="C824" s="19">
        <v>60494</v>
      </c>
      <c r="D824" s="19">
        <v>1204.4346330000001</v>
      </c>
      <c r="E824" s="23">
        <v>0.05</v>
      </c>
      <c r="F824" s="23">
        <v>3.78E-2</v>
      </c>
      <c r="G824" s="17">
        <v>0.62997983300000004</v>
      </c>
      <c r="H824" s="17">
        <v>0.37002016700000001</v>
      </c>
      <c r="I824" s="17">
        <v>0.399406808</v>
      </c>
      <c r="J824" s="17">
        <v>0.58742982300000002</v>
      </c>
      <c r="K824" s="17">
        <v>1.32E-2</v>
      </c>
    </row>
    <row r="825" spans="1:11" x14ac:dyDescent="0.45">
      <c r="A825" s="10" t="s">
        <v>15</v>
      </c>
      <c r="B825" s="20">
        <v>0.57999999999999996</v>
      </c>
      <c r="C825" s="19">
        <v>61532</v>
      </c>
      <c r="D825" s="19">
        <v>1257.2603730000001</v>
      </c>
      <c r="E825" s="23">
        <v>5.1799999999999999E-2</v>
      </c>
      <c r="F825" s="23">
        <v>3.9199999999999999E-2</v>
      </c>
      <c r="G825" s="17">
        <v>0.63154131199999997</v>
      </c>
      <c r="H825" s="17">
        <v>0.36845868799999998</v>
      </c>
      <c r="I825" s="17">
        <v>0.39901472999999998</v>
      </c>
      <c r="J825" s="17">
        <v>0.58837320800000004</v>
      </c>
      <c r="K825" s="17">
        <v>1.26E-2</v>
      </c>
    </row>
    <row r="826" spans="1:11" x14ac:dyDescent="0.45">
      <c r="A826" s="10" t="s">
        <v>15</v>
      </c>
      <c r="B826" s="20">
        <v>0.59</v>
      </c>
      <c r="C826" s="19">
        <v>62623</v>
      </c>
      <c r="D826" s="19">
        <v>1314.6066519999999</v>
      </c>
      <c r="E826" s="23">
        <v>5.3199999999999997E-2</v>
      </c>
      <c r="F826" s="23">
        <v>4.0599999999999997E-2</v>
      </c>
      <c r="G826" s="17">
        <v>0.62769270099999996</v>
      </c>
      <c r="H826" s="17">
        <v>0.37230729899999998</v>
      </c>
      <c r="I826" s="17">
        <v>0.39591778399999999</v>
      </c>
      <c r="J826" s="17">
        <v>0.59207916199999999</v>
      </c>
      <c r="K826" s="17">
        <v>1.2E-2</v>
      </c>
    </row>
    <row r="827" spans="1:11" x14ac:dyDescent="0.45">
      <c r="A827" s="10" t="s">
        <v>15</v>
      </c>
      <c r="B827" s="20">
        <v>0.6</v>
      </c>
      <c r="C827" s="19">
        <v>63562</v>
      </c>
      <c r="D827" s="19">
        <v>1365.9403259999999</v>
      </c>
      <c r="E827" s="23">
        <v>5.5899999999999998E-2</v>
      </c>
      <c r="F827" s="23">
        <v>4.19E-2</v>
      </c>
      <c r="G827" s="17">
        <v>0.62796954199999999</v>
      </c>
      <c r="H827" s="17">
        <v>0.37203045800000001</v>
      </c>
      <c r="I827" s="17">
        <v>0.39587053500000002</v>
      </c>
      <c r="J827" s="17">
        <v>0.59233421399999997</v>
      </c>
      <c r="K827" s="17">
        <v>1.18E-2</v>
      </c>
    </row>
    <row r="828" spans="1:11" x14ac:dyDescent="0.45">
      <c r="A828" s="10" t="s">
        <v>15</v>
      </c>
      <c r="B828" s="20">
        <v>0.61</v>
      </c>
      <c r="C828" s="19">
        <v>64576</v>
      </c>
      <c r="D828" s="19">
        <v>1424.2156680000001</v>
      </c>
      <c r="E828" s="23">
        <v>5.91E-2</v>
      </c>
      <c r="F828" s="23">
        <v>4.3400000000000001E-2</v>
      </c>
      <c r="G828" s="17">
        <v>0.629862488</v>
      </c>
      <c r="H828" s="17">
        <v>0.370137512</v>
      </c>
      <c r="I828" s="17">
        <v>0.39889005199999999</v>
      </c>
      <c r="J828" s="17">
        <v>0.58971010599999996</v>
      </c>
      <c r="K828" s="17">
        <v>1.14E-2</v>
      </c>
    </row>
    <row r="829" spans="1:11" x14ac:dyDescent="0.45">
      <c r="A829" s="10" t="s">
        <v>15</v>
      </c>
      <c r="B829" s="20">
        <v>0.62</v>
      </c>
      <c r="C829" s="19">
        <v>65661</v>
      </c>
      <c r="D829" s="19">
        <v>1490.0275999999999</v>
      </c>
      <c r="E829" s="23">
        <v>6.1699999999999998E-2</v>
      </c>
      <c r="F829" s="23">
        <v>4.4999999999999998E-2</v>
      </c>
      <c r="G829" s="17">
        <v>0.62994776200000002</v>
      </c>
      <c r="H829" s="17">
        <v>0.37005223799999998</v>
      </c>
      <c r="I829" s="17">
        <v>0.40224468699999999</v>
      </c>
      <c r="J829" s="17">
        <v>0.58684915000000004</v>
      </c>
      <c r="K829" s="17">
        <v>1.09E-2</v>
      </c>
    </row>
    <row r="830" spans="1:11" x14ac:dyDescent="0.45">
      <c r="A830" s="10" t="s">
        <v>15</v>
      </c>
      <c r="B830" s="20">
        <v>0.63</v>
      </c>
      <c r="C830" s="19">
        <v>66705</v>
      </c>
      <c r="D830" s="19">
        <v>1555.48723</v>
      </c>
      <c r="E830" s="23">
        <v>6.4199999999999993E-2</v>
      </c>
      <c r="F830" s="23">
        <v>4.6699999999999998E-2</v>
      </c>
      <c r="G830" s="17">
        <v>0.63175174300000003</v>
      </c>
      <c r="H830" s="17">
        <v>0.36824825700000002</v>
      </c>
      <c r="I830" s="17">
        <v>0.40821038300000001</v>
      </c>
      <c r="J830" s="17">
        <v>0.58134292799999998</v>
      </c>
      <c r="K830" s="17">
        <v>1.04E-2</v>
      </c>
    </row>
    <row r="831" spans="1:11" x14ac:dyDescent="0.45">
      <c r="A831" s="10" t="s">
        <v>15</v>
      </c>
      <c r="B831" s="20">
        <v>0.64</v>
      </c>
      <c r="C831" s="19">
        <v>67774</v>
      </c>
      <c r="D831" s="19">
        <v>1625.3604110000001</v>
      </c>
      <c r="E831" s="23">
        <v>6.6900000000000001E-2</v>
      </c>
      <c r="F831" s="23">
        <v>4.8399999999999999E-2</v>
      </c>
      <c r="G831" s="17">
        <v>0.63201227599999998</v>
      </c>
      <c r="H831" s="17">
        <v>0.36798772400000002</v>
      </c>
      <c r="I831" s="17">
        <v>0.40789299499999998</v>
      </c>
      <c r="J831" s="17">
        <v>0.58216244699999997</v>
      </c>
      <c r="K831" s="17">
        <v>9.9399999999999992E-3</v>
      </c>
    </row>
    <row r="832" spans="1:11" x14ac:dyDescent="0.45">
      <c r="A832" s="10" t="s">
        <v>15</v>
      </c>
      <c r="B832" s="20">
        <v>0.65</v>
      </c>
      <c r="C832" s="19">
        <v>68820</v>
      </c>
      <c r="D832" s="19">
        <v>1697.021929</v>
      </c>
      <c r="E832" s="23">
        <v>7.0000000000000007E-2</v>
      </c>
      <c r="F832" s="23">
        <v>5.0200000000000002E-2</v>
      </c>
      <c r="G832" s="17">
        <v>0.63413251999999998</v>
      </c>
      <c r="H832" s="17">
        <v>0.36586748000000002</v>
      </c>
      <c r="I832" s="17">
        <v>0.412049206</v>
      </c>
      <c r="J832" s="17">
        <v>0.57833927900000004</v>
      </c>
      <c r="K832" s="17">
        <v>9.6100000000000005E-3</v>
      </c>
    </row>
    <row r="833" spans="1:11" x14ac:dyDescent="0.45">
      <c r="A833" s="10" t="s">
        <v>15</v>
      </c>
      <c r="B833" s="20">
        <v>0.66</v>
      </c>
      <c r="C833" s="19">
        <v>69788</v>
      </c>
      <c r="D833" s="19">
        <v>1766.0917710000001</v>
      </c>
      <c r="E833" s="23">
        <v>7.2700000000000001E-2</v>
      </c>
      <c r="F833" s="23">
        <v>5.2200000000000003E-2</v>
      </c>
      <c r="G833" s="17">
        <v>0.63496589699999995</v>
      </c>
      <c r="H833" s="17">
        <v>0.365034103</v>
      </c>
      <c r="I833" s="17">
        <v>0.41824199200000001</v>
      </c>
      <c r="J833" s="17">
        <v>0.57240855700000004</v>
      </c>
      <c r="K833" s="17">
        <v>9.3500000000000007E-3</v>
      </c>
    </row>
    <row r="834" spans="1:11" x14ac:dyDescent="0.45">
      <c r="A834" s="10" t="s">
        <v>15</v>
      </c>
      <c r="B834" s="20">
        <v>0.67</v>
      </c>
      <c r="C834" s="19">
        <v>70895</v>
      </c>
      <c r="D834" s="19">
        <v>1847.578696</v>
      </c>
      <c r="E834" s="23">
        <v>7.4999999999999997E-2</v>
      </c>
      <c r="F834" s="23">
        <v>5.4100000000000002E-2</v>
      </c>
      <c r="G834" s="17">
        <v>0.63588405400000003</v>
      </c>
      <c r="H834" s="17">
        <v>0.36411594600000002</v>
      </c>
      <c r="I834" s="17">
        <v>0.42495694899999997</v>
      </c>
      <c r="J834" s="17">
        <v>0.56612123299999995</v>
      </c>
      <c r="K834" s="17">
        <v>8.9200000000000008E-3</v>
      </c>
    </row>
    <row r="835" spans="1:11" x14ac:dyDescent="0.45">
      <c r="A835" s="10" t="s">
        <v>15</v>
      </c>
      <c r="B835" s="20">
        <v>0.68</v>
      </c>
      <c r="C835" s="19">
        <v>71979</v>
      </c>
      <c r="D835" s="19">
        <v>1930.5668000000001</v>
      </c>
      <c r="E835" s="23">
        <v>7.8299999999999995E-2</v>
      </c>
      <c r="F835" s="23">
        <v>5.6000000000000001E-2</v>
      </c>
      <c r="G835" s="17">
        <v>0.63592158799999998</v>
      </c>
      <c r="H835" s="17">
        <v>0.36407841200000002</v>
      </c>
      <c r="I835" s="17">
        <v>0.42253300599999999</v>
      </c>
      <c r="J835" s="17">
        <v>0.56878826800000004</v>
      </c>
      <c r="K835" s="17">
        <v>8.6800000000000002E-3</v>
      </c>
    </row>
    <row r="836" spans="1:11" x14ac:dyDescent="0.45">
      <c r="A836" s="10" t="s">
        <v>15</v>
      </c>
      <c r="B836" s="20">
        <v>0.69</v>
      </c>
      <c r="C836" s="19">
        <v>73018</v>
      </c>
      <c r="D836" s="19">
        <v>2012.665743</v>
      </c>
      <c r="E836" s="23">
        <v>0.08</v>
      </c>
      <c r="F836" s="23">
        <v>5.8099999999999999E-2</v>
      </c>
      <c r="G836" s="17">
        <v>0.63400805299999996</v>
      </c>
      <c r="H836" s="17">
        <v>0.36599194699999998</v>
      </c>
      <c r="I836" s="17">
        <v>0.43903471700000002</v>
      </c>
      <c r="J836" s="17">
        <v>0.55250925399999995</v>
      </c>
      <c r="K836" s="17">
        <v>8.4600000000000005E-3</v>
      </c>
    </row>
    <row r="837" spans="1:11" x14ac:dyDescent="0.45">
      <c r="A837" s="10" t="s">
        <v>15</v>
      </c>
      <c r="B837" s="20">
        <v>0.7</v>
      </c>
      <c r="C837" s="19">
        <v>74079</v>
      </c>
      <c r="D837" s="19">
        <v>2099.5878210000001</v>
      </c>
      <c r="E837" s="23">
        <v>8.4000000000000005E-2</v>
      </c>
      <c r="F837" s="23">
        <v>6.0100000000000001E-2</v>
      </c>
      <c r="G837" s="17">
        <v>0.63498427400000002</v>
      </c>
      <c r="H837" s="17">
        <v>0.36501572599999998</v>
      </c>
      <c r="I837" s="17">
        <v>0.447393712</v>
      </c>
      <c r="J837" s="17">
        <v>0.54448673400000003</v>
      </c>
      <c r="K837" s="17">
        <v>8.1200000000000005E-3</v>
      </c>
    </row>
    <row r="838" spans="1:11" x14ac:dyDescent="0.45">
      <c r="A838" s="10" t="s">
        <v>15</v>
      </c>
      <c r="B838" s="20">
        <v>0.71</v>
      </c>
      <c r="C838" s="19">
        <v>75064</v>
      </c>
      <c r="D838" s="19">
        <v>2183.7737099999999</v>
      </c>
      <c r="E838" s="23">
        <v>8.6900000000000005E-2</v>
      </c>
      <c r="F838" s="23">
        <v>6.2399999999999997E-2</v>
      </c>
      <c r="G838" s="17">
        <v>0.63657678799999995</v>
      </c>
      <c r="H838" s="17">
        <v>0.363423212</v>
      </c>
      <c r="I838" s="17">
        <v>0.44453664500000001</v>
      </c>
      <c r="J838" s="17">
        <v>0.54764623300000004</v>
      </c>
      <c r="K838" s="17">
        <v>7.8200000000000006E-3</v>
      </c>
    </row>
    <row r="839" spans="1:11" x14ac:dyDescent="0.45">
      <c r="A839" s="10" t="s">
        <v>15</v>
      </c>
      <c r="B839" s="20">
        <v>0.72</v>
      </c>
      <c r="C839" s="19">
        <v>76088</v>
      </c>
      <c r="D839" s="19">
        <v>2274.5920620000002</v>
      </c>
      <c r="E839" s="23">
        <v>9.0499999999999997E-2</v>
      </c>
      <c r="F839" s="23">
        <v>6.4500000000000002E-2</v>
      </c>
      <c r="G839" s="17">
        <v>0.63660498399999998</v>
      </c>
      <c r="H839" s="17">
        <v>0.36339501600000002</v>
      </c>
      <c r="I839" s="17">
        <v>0.45592175400000001</v>
      </c>
      <c r="J839" s="17">
        <v>0.536579154</v>
      </c>
      <c r="K839" s="17">
        <v>7.4999999999999997E-3</v>
      </c>
    </row>
    <row r="840" spans="1:11" x14ac:dyDescent="0.45">
      <c r="A840" s="10" t="s">
        <v>15</v>
      </c>
      <c r="B840" s="20">
        <v>0.73</v>
      </c>
      <c r="C840" s="19">
        <v>77229</v>
      </c>
      <c r="D840" s="19">
        <v>2380.7420390000002</v>
      </c>
      <c r="E840" s="23">
        <v>9.5799999999999996E-2</v>
      </c>
      <c r="F840" s="23">
        <v>6.6900000000000001E-2</v>
      </c>
      <c r="G840" s="17">
        <v>0.63758432700000001</v>
      </c>
      <c r="H840" s="17">
        <v>0.36241567299999999</v>
      </c>
      <c r="I840" s="17">
        <v>0.466132396</v>
      </c>
      <c r="J840" s="17">
        <v>0.52667703600000004</v>
      </c>
      <c r="K840" s="17">
        <v>7.1900000000000002E-3</v>
      </c>
    </row>
    <row r="841" spans="1:11" x14ac:dyDescent="0.45">
      <c r="A841" s="10" t="s">
        <v>15</v>
      </c>
      <c r="B841" s="20">
        <v>0.74</v>
      </c>
      <c r="C841" s="19">
        <v>78278</v>
      </c>
      <c r="D841" s="19">
        <v>2482.9868240000001</v>
      </c>
      <c r="E841" s="23">
        <v>9.9699999999999997E-2</v>
      </c>
      <c r="F841" s="23">
        <v>6.9400000000000003E-2</v>
      </c>
      <c r="G841" s="17">
        <v>0.63943892300000005</v>
      </c>
      <c r="H841" s="17">
        <v>0.36056107700000001</v>
      </c>
      <c r="I841" s="17">
        <v>0.47903080999999997</v>
      </c>
      <c r="J841" s="17">
        <v>0.51409597299999998</v>
      </c>
      <c r="K841" s="17">
        <v>6.8700000000000002E-3</v>
      </c>
    </row>
    <row r="842" spans="1:11" x14ac:dyDescent="0.45">
      <c r="A842" s="10" t="s">
        <v>15</v>
      </c>
      <c r="B842" s="20">
        <v>0.75</v>
      </c>
      <c r="C842" s="19">
        <v>79333</v>
      </c>
      <c r="D842" s="19">
        <v>2591.2823450000001</v>
      </c>
      <c r="E842" s="23">
        <v>0.10480901199999999</v>
      </c>
      <c r="F842" s="23">
        <v>7.1900000000000006E-2</v>
      </c>
      <c r="G842" s="17">
        <v>0.63909092099999998</v>
      </c>
      <c r="H842" s="17">
        <v>0.36090907900000002</v>
      </c>
      <c r="I842" s="17">
        <v>0.48894444300000001</v>
      </c>
      <c r="J842" s="17">
        <v>0.50445308</v>
      </c>
      <c r="K842" s="17">
        <v>6.6E-3</v>
      </c>
    </row>
    <row r="843" spans="1:11" x14ac:dyDescent="0.45">
      <c r="A843" s="10" t="s">
        <v>15</v>
      </c>
      <c r="B843" s="20">
        <v>0.76</v>
      </c>
      <c r="C843" s="19">
        <v>80364</v>
      </c>
      <c r="D843" s="19">
        <v>2702.961382</v>
      </c>
      <c r="E843" s="23">
        <v>0.111204178</v>
      </c>
      <c r="F843" s="23">
        <v>7.4899999999999994E-2</v>
      </c>
      <c r="G843" s="17">
        <v>0.63939077200000005</v>
      </c>
      <c r="H843" s="17">
        <v>0.360609228</v>
      </c>
      <c r="I843" s="17">
        <v>0.50047509599999995</v>
      </c>
      <c r="J843" s="17">
        <v>0.49316818600000001</v>
      </c>
      <c r="K843" s="17">
        <v>6.3600000000000002E-3</v>
      </c>
    </row>
    <row r="844" spans="1:11" x14ac:dyDescent="0.45">
      <c r="A844" s="10" t="s">
        <v>15</v>
      </c>
      <c r="B844" s="20">
        <v>0.77</v>
      </c>
      <c r="C844" s="19">
        <v>81404</v>
      </c>
      <c r="D844" s="19">
        <v>2821.1015990000001</v>
      </c>
      <c r="E844" s="23">
        <v>0.116360767</v>
      </c>
      <c r="F844" s="23">
        <v>7.7799999999999994E-2</v>
      </c>
      <c r="G844" s="17">
        <v>0.64114785500000004</v>
      </c>
      <c r="H844" s="17">
        <v>0.35885214500000001</v>
      </c>
      <c r="I844" s="17">
        <v>0.50604223199999998</v>
      </c>
      <c r="J844" s="17">
        <v>0.48785996399999998</v>
      </c>
      <c r="K844" s="17">
        <v>6.1000000000000004E-3</v>
      </c>
    </row>
    <row r="845" spans="1:11" x14ac:dyDescent="0.45">
      <c r="A845" s="10" t="s">
        <v>15</v>
      </c>
      <c r="B845" s="20">
        <v>0.78</v>
      </c>
      <c r="C845" s="19">
        <v>82465</v>
      </c>
      <c r="D845" s="19">
        <v>2948.2345829999999</v>
      </c>
      <c r="E845" s="23">
        <v>0.122839556</v>
      </c>
      <c r="F845" s="23">
        <v>8.1000000000000003E-2</v>
      </c>
      <c r="G845" s="17">
        <v>0.64182380400000005</v>
      </c>
      <c r="H845" s="17">
        <v>0.358176196</v>
      </c>
      <c r="I845" s="17">
        <v>0.51532198799999995</v>
      </c>
      <c r="J845" s="17">
        <v>0.47880832099999998</v>
      </c>
      <c r="K845" s="17">
        <v>5.8700000000000002E-3</v>
      </c>
    </row>
    <row r="846" spans="1:11" x14ac:dyDescent="0.45">
      <c r="A846" s="10" t="s">
        <v>15</v>
      </c>
      <c r="B846" s="20">
        <v>0.79</v>
      </c>
      <c r="C846" s="19">
        <v>83492</v>
      </c>
      <c r="D846" s="19">
        <v>3076.180433</v>
      </c>
      <c r="E846" s="23">
        <v>0.12743486400000001</v>
      </c>
      <c r="F846" s="23">
        <v>8.4099999999999994E-2</v>
      </c>
      <c r="G846" s="17">
        <v>0.64256455700000004</v>
      </c>
      <c r="H846" s="17">
        <v>0.35743544300000002</v>
      </c>
      <c r="I846" s="17">
        <v>0.52453076300000001</v>
      </c>
      <c r="J846" s="17">
        <v>0.46979215000000002</v>
      </c>
      <c r="K846" s="17">
        <v>5.6800000000000002E-3</v>
      </c>
    </row>
    <row r="847" spans="1:11" x14ac:dyDescent="0.45">
      <c r="A847" s="10" t="s">
        <v>15</v>
      </c>
      <c r="B847" s="20">
        <v>0.8</v>
      </c>
      <c r="C847" s="19">
        <v>84155</v>
      </c>
      <c r="D847" s="19">
        <v>3162.2747949999998</v>
      </c>
      <c r="E847" s="23">
        <v>0.13244740199999999</v>
      </c>
      <c r="F847" s="23">
        <v>8.6199999999999999E-2</v>
      </c>
      <c r="G847" s="17">
        <v>0.64385954499999998</v>
      </c>
      <c r="H847" s="17">
        <v>0.35614045500000002</v>
      </c>
      <c r="I847" s="17">
        <v>0.53026990500000004</v>
      </c>
      <c r="J847" s="17">
        <v>0.46418380599999998</v>
      </c>
      <c r="K847" s="17">
        <v>5.5500000000000002E-3</v>
      </c>
    </row>
    <row r="848" spans="1:11" x14ac:dyDescent="0.45">
      <c r="A848" s="10" t="s">
        <v>15</v>
      </c>
      <c r="B848" s="20">
        <v>0.80100000000000005</v>
      </c>
      <c r="C848" s="19">
        <v>84271</v>
      </c>
      <c r="D848" s="19">
        <v>3177.679631</v>
      </c>
      <c r="E848" s="23">
        <v>0.133510087</v>
      </c>
      <c r="F848" s="23">
        <v>8.6499999999999994E-2</v>
      </c>
      <c r="G848" s="17">
        <v>0.64419551200000003</v>
      </c>
      <c r="H848" s="17">
        <v>0.35580448799999997</v>
      </c>
      <c r="I848" s="17">
        <v>0.53231102299999999</v>
      </c>
      <c r="J848" s="17">
        <v>0.46216684299999999</v>
      </c>
      <c r="K848" s="17">
        <v>5.5199999999999997E-3</v>
      </c>
    </row>
    <row r="849" spans="1:11" x14ac:dyDescent="0.45">
      <c r="A849" s="10" t="s">
        <v>15</v>
      </c>
      <c r="B849" s="20">
        <v>0.80200000000000005</v>
      </c>
      <c r="C849" s="19">
        <v>84312</v>
      </c>
      <c r="D849" s="19">
        <v>3183.158848</v>
      </c>
      <c r="E849" s="23">
        <v>0.133776005</v>
      </c>
      <c r="F849" s="23">
        <v>8.6900000000000005E-2</v>
      </c>
      <c r="G849" s="17">
        <v>0.64419062500000002</v>
      </c>
      <c r="H849" s="17">
        <v>0.35580937499999998</v>
      </c>
      <c r="I849" s="17">
        <v>0.53292793000000005</v>
      </c>
      <c r="J849" s="17">
        <v>0.46155934999999998</v>
      </c>
      <c r="K849" s="17">
        <v>5.5100000000000001E-3</v>
      </c>
    </row>
    <row r="850" spans="1:11" x14ac:dyDescent="0.45">
      <c r="A850" s="10" t="s">
        <v>15</v>
      </c>
      <c r="B850" s="20">
        <v>0.80400000000000005</v>
      </c>
      <c r="C850" s="19">
        <v>84560</v>
      </c>
      <c r="D850" s="19">
        <v>3216.363801</v>
      </c>
      <c r="E850" s="23">
        <v>0.13447288299999999</v>
      </c>
      <c r="F850" s="23">
        <v>8.7300000000000003E-2</v>
      </c>
      <c r="G850" s="17">
        <v>0.64412251700000001</v>
      </c>
      <c r="H850" s="17">
        <v>0.35587748299999999</v>
      </c>
      <c r="I850" s="17">
        <v>0.53896295999999999</v>
      </c>
      <c r="J850" s="17">
        <v>0.45559805599999997</v>
      </c>
      <c r="K850" s="17">
        <v>5.4400000000000004E-3</v>
      </c>
    </row>
    <row r="851" spans="1:11" x14ac:dyDescent="0.45">
      <c r="A851" s="10" t="s">
        <v>15</v>
      </c>
      <c r="B851" s="20">
        <v>0.80500000000000005</v>
      </c>
      <c r="C851" s="19">
        <v>84689</v>
      </c>
      <c r="D851" s="19">
        <v>3233.7230639999998</v>
      </c>
      <c r="E851" s="23">
        <v>0.13506505199999999</v>
      </c>
      <c r="F851" s="23">
        <v>8.7900000000000006E-2</v>
      </c>
      <c r="G851" s="17">
        <v>0.64453470899999998</v>
      </c>
      <c r="H851" s="17">
        <v>0.35546529100000002</v>
      </c>
      <c r="I851" s="17">
        <v>0.54162933099999999</v>
      </c>
      <c r="J851" s="17">
        <v>0.45295437399999999</v>
      </c>
      <c r="K851" s="17">
        <v>5.4200000000000003E-3</v>
      </c>
    </row>
    <row r="852" spans="1:11" x14ac:dyDescent="0.45">
      <c r="A852" s="10" t="s">
        <v>15</v>
      </c>
      <c r="B852" s="20">
        <v>0.80700000000000005</v>
      </c>
      <c r="C852" s="19">
        <v>84886</v>
      </c>
      <c r="D852" s="19">
        <v>3260.3464939999999</v>
      </c>
      <c r="E852" s="23">
        <v>0.13530150199999999</v>
      </c>
      <c r="F852" s="23">
        <v>8.8400000000000006E-2</v>
      </c>
      <c r="G852" s="17">
        <v>0.64385175400000005</v>
      </c>
      <c r="H852" s="17">
        <v>0.356148246</v>
      </c>
      <c r="I852" s="17">
        <v>0.54488931799999996</v>
      </c>
      <c r="J852" s="17">
        <v>0.44973341999999999</v>
      </c>
      <c r="K852" s="17">
        <v>5.3800000000000002E-3</v>
      </c>
    </row>
    <row r="853" spans="1:11" x14ac:dyDescent="0.45">
      <c r="A853" s="10" t="s">
        <v>15</v>
      </c>
      <c r="B853" s="20">
        <v>0.80800000000000005</v>
      </c>
      <c r="C853" s="19">
        <v>85006</v>
      </c>
      <c r="D853" s="19">
        <v>3276.6239059999998</v>
      </c>
      <c r="E853" s="23">
        <v>0.13610292800000001</v>
      </c>
      <c r="F853" s="23">
        <v>8.901531E-2</v>
      </c>
      <c r="G853" s="17">
        <v>0.64404865499999997</v>
      </c>
      <c r="H853" s="17">
        <v>0.35595134499999997</v>
      </c>
      <c r="I853" s="17">
        <v>0.54503250299999995</v>
      </c>
      <c r="J853" s="17">
        <v>0.44961420400000002</v>
      </c>
      <c r="K853" s="17">
        <v>5.3499999999999997E-3</v>
      </c>
    </row>
    <row r="854" spans="1:11" x14ac:dyDescent="0.45">
      <c r="A854" s="10" t="s">
        <v>15</v>
      </c>
      <c r="B854" s="20">
        <v>0.80900000000000005</v>
      </c>
      <c r="C854" s="19">
        <v>85109</v>
      </c>
      <c r="D854" s="19">
        <v>3290.6971359999998</v>
      </c>
      <c r="E854" s="23">
        <v>0.13693677600000001</v>
      </c>
      <c r="F854" s="23">
        <v>8.9399999999999993E-2</v>
      </c>
      <c r="G854" s="17">
        <v>0.64426793900000001</v>
      </c>
      <c r="H854" s="17">
        <v>0.35573206099999999</v>
      </c>
      <c r="I854" s="17">
        <v>0.54635618699999999</v>
      </c>
      <c r="J854" s="17">
        <v>0.44831343699999998</v>
      </c>
      <c r="K854" s="17">
        <v>5.3299999999999997E-3</v>
      </c>
    </row>
    <row r="855" spans="1:11" x14ac:dyDescent="0.45">
      <c r="A855" s="10" t="s">
        <v>15</v>
      </c>
      <c r="B855" s="20">
        <v>0.81</v>
      </c>
      <c r="C855" s="19">
        <v>85218</v>
      </c>
      <c r="D855" s="19">
        <v>3305.655859</v>
      </c>
      <c r="E855" s="23">
        <v>0.13738694900000001</v>
      </c>
      <c r="F855" s="23">
        <v>8.9800000000000005E-2</v>
      </c>
      <c r="G855" s="17">
        <v>0.64459386500000004</v>
      </c>
      <c r="H855" s="17">
        <v>0.35540613500000001</v>
      </c>
      <c r="I855" s="17">
        <v>0.54805405600000001</v>
      </c>
      <c r="J855" s="17">
        <v>0.446636743</v>
      </c>
      <c r="K855" s="17">
        <v>5.3099999999999996E-3</v>
      </c>
    </row>
    <row r="856" spans="1:11" x14ac:dyDescent="0.45">
      <c r="A856" s="10" t="s">
        <v>15</v>
      </c>
      <c r="B856" s="20">
        <v>0.81100000000000005</v>
      </c>
      <c r="C856" s="19">
        <v>85322</v>
      </c>
      <c r="D856" s="19">
        <v>3319.9909720000001</v>
      </c>
      <c r="E856" s="23">
        <v>0.138324842</v>
      </c>
      <c r="F856" s="23">
        <v>9.01E-2</v>
      </c>
      <c r="G856" s="17">
        <v>0.64475750700000001</v>
      </c>
      <c r="H856" s="17">
        <v>0.35524249299999999</v>
      </c>
      <c r="I856" s="17">
        <v>0.54869377200000002</v>
      </c>
      <c r="J856" s="17">
        <v>0.44601766599999998</v>
      </c>
      <c r="K856" s="17">
        <v>5.2900000000000004E-3</v>
      </c>
    </row>
    <row r="857" spans="1:11" x14ac:dyDescent="0.45">
      <c r="A857" s="10" t="s">
        <v>15</v>
      </c>
      <c r="B857" s="20">
        <v>0.81200000000000006</v>
      </c>
      <c r="C857" s="19">
        <v>85363</v>
      </c>
      <c r="D857" s="19">
        <v>3325.678512</v>
      </c>
      <c r="E857" s="23">
        <v>0.13906026099999999</v>
      </c>
      <c r="F857" s="23">
        <v>9.0499999999999997E-2</v>
      </c>
      <c r="G857" s="17">
        <v>0.64482269800000003</v>
      </c>
      <c r="H857" s="17">
        <v>0.35517730199999997</v>
      </c>
      <c r="I857" s="17">
        <v>0.54944526100000002</v>
      </c>
      <c r="J857" s="17">
        <v>0.445275162</v>
      </c>
      <c r="K857" s="17">
        <v>5.28E-3</v>
      </c>
    </row>
    <row r="858" spans="1:11" x14ac:dyDescent="0.45">
      <c r="A858" s="10" t="s">
        <v>15</v>
      </c>
      <c r="B858" s="20">
        <v>0.81599999999999995</v>
      </c>
      <c r="C858" s="19">
        <v>85840</v>
      </c>
      <c r="D858" s="19">
        <v>3392.068812</v>
      </c>
      <c r="E858" s="23">
        <v>0.139734156</v>
      </c>
      <c r="F858" s="23">
        <v>9.11E-2</v>
      </c>
      <c r="G858" s="17">
        <v>0.64679636500000004</v>
      </c>
      <c r="H858" s="17">
        <v>0.35320363500000002</v>
      </c>
      <c r="I858" s="17">
        <v>0.55501980799999995</v>
      </c>
      <c r="J858" s="17">
        <v>0.43976593600000002</v>
      </c>
      <c r="K858" s="17">
        <v>5.2100000000000002E-3</v>
      </c>
    </row>
    <row r="859" spans="1:11" x14ac:dyDescent="0.45">
      <c r="A859" s="10" t="s">
        <v>15</v>
      </c>
      <c r="B859" s="20">
        <v>0.81699999999999995</v>
      </c>
      <c r="C859" s="19">
        <v>85952</v>
      </c>
      <c r="D859" s="19">
        <v>3407.79097</v>
      </c>
      <c r="E859" s="23">
        <v>0.140722976</v>
      </c>
      <c r="F859" s="23">
        <v>9.2200000000000004E-2</v>
      </c>
      <c r="G859" s="17">
        <v>0.64694247999999999</v>
      </c>
      <c r="H859" s="17">
        <v>0.35305752000000001</v>
      </c>
      <c r="I859" s="17">
        <v>0.55523499200000004</v>
      </c>
      <c r="J859" s="17">
        <v>0.43957659599999999</v>
      </c>
      <c r="K859" s="17">
        <v>5.1900000000000002E-3</v>
      </c>
    </row>
    <row r="860" spans="1:11" x14ac:dyDescent="0.45">
      <c r="A860" s="10" t="s">
        <v>15</v>
      </c>
      <c r="B860" s="20">
        <v>0.81799999999999995</v>
      </c>
      <c r="C860" s="19">
        <v>86048</v>
      </c>
      <c r="D860" s="19">
        <v>3421.4254759999999</v>
      </c>
      <c r="E860" s="23">
        <v>0.14301688900000001</v>
      </c>
      <c r="F860" s="23">
        <v>9.2600000000000002E-2</v>
      </c>
      <c r="G860" s="17">
        <v>0.64720853499999997</v>
      </c>
      <c r="H860" s="17">
        <v>0.35279146500000003</v>
      </c>
      <c r="I860" s="17">
        <v>0.55680584099999997</v>
      </c>
      <c r="J860" s="17">
        <v>0.43802698299999998</v>
      </c>
      <c r="K860" s="17">
        <v>5.1700000000000001E-3</v>
      </c>
    </row>
    <row r="861" spans="1:11" x14ac:dyDescent="0.45">
      <c r="A861" s="10" t="s">
        <v>15</v>
      </c>
      <c r="B861" s="20">
        <v>0.81899999999999995</v>
      </c>
      <c r="C861" s="19">
        <v>86116</v>
      </c>
      <c r="D861" s="19">
        <v>3431.1565449999998</v>
      </c>
      <c r="E861" s="23">
        <v>0.14323636200000001</v>
      </c>
      <c r="F861" s="23">
        <v>9.2899999999999996E-2</v>
      </c>
      <c r="G861" s="17">
        <v>0.64748711000000003</v>
      </c>
      <c r="H861" s="17">
        <v>0.35251289000000002</v>
      </c>
      <c r="I861" s="17">
        <v>0.55772006699999999</v>
      </c>
      <c r="J861" s="17">
        <v>0.43712341500000002</v>
      </c>
      <c r="K861" s="17">
        <v>5.1599999999999997E-3</v>
      </c>
    </row>
    <row r="862" spans="1:11" x14ac:dyDescent="0.45">
      <c r="A862" s="10" t="s">
        <v>15</v>
      </c>
      <c r="B862" s="20">
        <v>0.82</v>
      </c>
      <c r="C862" s="19">
        <v>86264</v>
      </c>
      <c r="D862" s="19">
        <v>3452.4063110000002</v>
      </c>
      <c r="E862" s="23">
        <v>0.144431947</v>
      </c>
      <c r="F862" s="23">
        <v>9.3200000000000005E-2</v>
      </c>
      <c r="G862" s="17">
        <v>0.64791801900000001</v>
      </c>
      <c r="H862" s="17">
        <v>0.35208198099999999</v>
      </c>
      <c r="I862" s="17">
        <v>0.56025135699999995</v>
      </c>
      <c r="J862" s="17">
        <v>0.43462293000000002</v>
      </c>
      <c r="K862" s="17">
        <v>5.13E-3</v>
      </c>
    </row>
    <row r="863" spans="1:11" x14ac:dyDescent="0.45">
      <c r="A863" s="10" t="s">
        <v>15</v>
      </c>
      <c r="B863" s="20">
        <v>0.82099999999999995</v>
      </c>
      <c r="C863" s="19">
        <v>86374</v>
      </c>
      <c r="D863" s="19">
        <v>3468.3615260000001</v>
      </c>
      <c r="E863" s="23">
        <v>0.14559677300000001</v>
      </c>
      <c r="F863" s="23">
        <v>9.3700000000000006E-2</v>
      </c>
      <c r="G863" s="17">
        <v>0.64800750200000001</v>
      </c>
      <c r="H863" s="17">
        <v>0.35199249799999999</v>
      </c>
      <c r="I863" s="17">
        <v>0.56022788000000001</v>
      </c>
      <c r="J863" s="17">
        <v>0.43456813</v>
      </c>
      <c r="K863" s="17">
        <v>5.1999999999999998E-3</v>
      </c>
    </row>
    <row r="864" spans="1:11" x14ac:dyDescent="0.45">
      <c r="A864" s="10" t="s">
        <v>15</v>
      </c>
      <c r="B864" s="20">
        <v>0.82199999999999995</v>
      </c>
      <c r="C864" s="19">
        <v>86469</v>
      </c>
      <c r="D864" s="19">
        <v>3482.2294700000002</v>
      </c>
      <c r="E864" s="23">
        <v>0.146187234</v>
      </c>
      <c r="F864" s="23">
        <v>9.4100000000000003E-2</v>
      </c>
      <c r="G864" s="17">
        <v>0.64835952799999996</v>
      </c>
      <c r="H864" s="17">
        <v>0.35164047199999998</v>
      </c>
      <c r="I864" s="17">
        <v>0.560159187</v>
      </c>
      <c r="J864" s="17">
        <v>0.43465854199999998</v>
      </c>
      <c r="K864" s="17">
        <v>5.1799999999999997E-3</v>
      </c>
    </row>
    <row r="865" spans="1:11" x14ac:dyDescent="0.45">
      <c r="A865" s="10" t="s">
        <v>15</v>
      </c>
      <c r="B865" s="20">
        <v>0.82299999999999995</v>
      </c>
      <c r="C865" s="19">
        <v>86583</v>
      </c>
      <c r="D865" s="19">
        <v>3498.9256500000001</v>
      </c>
      <c r="E865" s="23">
        <v>0.14666808000000001</v>
      </c>
      <c r="F865" s="23">
        <v>9.4500000000000001E-2</v>
      </c>
      <c r="G865" s="17">
        <v>0.64821038799999997</v>
      </c>
      <c r="H865" s="17">
        <v>0.35178961199999997</v>
      </c>
      <c r="I865" s="17">
        <v>0.56204038700000003</v>
      </c>
      <c r="J865" s="17">
        <v>0.43280423099999998</v>
      </c>
      <c r="K865" s="17">
        <v>5.1599999999999997E-3</v>
      </c>
    </row>
    <row r="866" spans="1:11" x14ac:dyDescent="0.45">
      <c r="A866" s="10" t="s">
        <v>15</v>
      </c>
      <c r="B866" s="20">
        <v>0.82399999999999995</v>
      </c>
      <c r="C866" s="19">
        <v>86685</v>
      </c>
      <c r="D866" s="19">
        <v>3513.9213140000002</v>
      </c>
      <c r="E866" s="23">
        <v>0.147351916</v>
      </c>
      <c r="F866" s="23">
        <v>9.4899999999999998E-2</v>
      </c>
      <c r="G866" s="17">
        <v>0.64849743299999996</v>
      </c>
      <c r="H866" s="17">
        <v>0.35150256699999999</v>
      </c>
      <c r="I866" s="17">
        <v>0.56273730600000005</v>
      </c>
      <c r="J866" s="17">
        <v>0.43212626700000001</v>
      </c>
      <c r="K866" s="17">
        <v>5.1399999999999996E-3</v>
      </c>
    </row>
    <row r="867" spans="1:11" x14ac:dyDescent="0.45">
      <c r="A867" s="10" t="s">
        <v>15</v>
      </c>
      <c r="B867" s="20">
        <v>0.82499999999999996</v>
      </c>
      <c r="C867" s="19">
        <v>86789</v>
      </c>
      <c r="D867" s="19">
        <v>3529.3378469999998</v>
      </c>
      <c r="E867" s="23">
        <v>0.14891446899999999</v>
      </c>
      <c r="F867" s="23">
        <v>9.5200000000000007E-2</v>
      </c>
      <c r="G867" s="17">
        <v>0.64861906499999999</v>
      </c>
      <c r="H867" s="17">
        <v>0.35138093500000001</v>
      </c>
      <c r="I867" s="17">
        <v>0.56267846399999999</v>
      </c>
      <c r="J867" s="17">
        <v>0.43219908499999998</v>
      </c>
      <c r="K867" s="17">
        <v>5.1200000000000004E-3</v>
      </c>
    </row>
    <row r="868" spans="1:11" x14ac:dyDescent="0.45">
      <c r="A868" s="10" t="s">
        <v>15</v>
      </c>
      <c r="B868" s="20">
        <v>0.82599999999999996</v>
      </c>
      <c r="C868" s="19">
        <v>86891</v>
      </c>
      <c r="D868" s="19">
        <v>3544.5685749999998</v>
      </c>
      <c r="E868" s="23">
        <v>0.149918367</v>
      </c>
      <c r="F868" s="23">
        <v>9.5600000000000004E-2</v>
      </c>
      <c r="G868" s="17">
        <v>0.64887042399999995</v>
      </c>
      <c r="H868" s="17">
        <v>0.351129576</v>
      </c>
      <c r="I868" s="17">
        <v>0.56357351600000005</v>
      </c>
      <c r="J868" s="17">
        <v>0.43132156500000002</v>
      </c>
      <c r="K868" s="17">
        <v>5.1000000000000004E-3</v>
      </c>
    </row>
    <row r="869" spans="1:11" x14ac:dyDescent="0.45">
      <c r="A869" s="10" t="s">
        <v>15</v>
      </c>
      <c r="B869" s="20">
        <v>0.82699999999999996</v>
      </c>
      <c r="C869" s="19">
        <v>86991</v>
      </c>
      <c r="D869" s="19">
        <v>3559.6419759999999</v>
      </c>
      <c r="E869" s="23">
        <v>0.15164549899999999</v>
      </c>
      <c r="F869" s="23">
        <v>9.6000000000000002E-2</v>
      </c>
      <c r="G869" s="17">
        <v>0.64912462199999998</v>
      </c>
      <c r="H869" s="17">
        <v>0.35087537800000002</v>
      </c>
      <c r="I869" s="17">
        <v>0.56356379199999995</v>
      </c>
      <c r="J869" s="17">
        <v>0.43134825599999999</v>
      </c>
      <c r="K869" s="17">
        <v>5.0899999999999999E-3</v>
      </c>
    </row>
    <row r="870" spans="1:11" x14ac:dyDescent="0.45">
      <c r="A870" s="10" t="s">
        <v>15</v>
      </c>
      <c r="B870" s="20">
        <v>0.82799999999999996</v>
      </c>
      <c r="C870" s="19">
        <v>87109</v>
      </c>
      <c r="D870" s="19">
        <v>3577.5704780000001</v>
      </c>
      <c r="E870" s="23">
        <v>0.15217789700000001</v>
      </c>
      <c r="F870" s="23">
        <v>9.6299999999999997E-2</v>
      </c>
      <c r="G870" s="17">
        <v>0.64925553000000003</v>
      </c>
      <c r="H870" s="17">
        <v>0.35074446999999997</v>
      </c>
      <c r="I870" s="17">
        <v>0.56408415199999995</v>
      </c>
      <c r="J870" s="17">
        <v>0.43085041699999999</v>
      </c>
      <c r="K870" s="17">
        <v>5.0699999999999999E-3</v>
      </c>
    </row>
    <row r="871" spans="1:11" x14ac:dyDescent="0.45">
      <c r="A871" s="10" t="s">
        <v>15</v>
      </c>
      <c r="B871" s="20">
        <v>0.82899999999999996</v>
      </c>
      <c r="C871" s="19">
        <v>87212</v>
      </c>
      <c r="D871" s="19">
        <v>3593.286936</v>
      </c>
      <c r="E871" s="23">
        <v>0.153322717</v>
      </c>
      <c r="F871" s="23">
        <v>9.6799999999999997E-2</v>
      </c>
      <c r="G871" s="17">
        <v>0.64914232000000005</v>
      </c>
      <c r="H871" s="17">
        <v>0.35085768000000001</v>
      </c>
      <c r="I871" s="17">
        <v>0.56581090700000003</v>
      </c>
      <c r="J871" s="17">
        <v>0.42914518400000001</v>
      </c>
      <c r="K871" s="17">
        <v>5.0400000000000002E-3</v>
      </c>
    </row>
    <row r="872" spans="1:11" x14ac:dyDescent="0.45">
      <c r="A872" s="10" t="s">
        <v>15</v>
      </c>
      <c r="B872" s="20">
        <v>0.83</v>
      </c>
      <c r="C872" s="19">
        <v>87319</v>
      </c>
      <c r="D872" s="19">
        <v>3609.758898</v>
      </c>
      <c r="E872" s="23">
        <v>0.15451532400000001</v>
      </c>
      <c r="F872" s="23">
        <v>9.7100000000000006E-2</v>
      </c>
      <c r="G872" s="17">
        <v>0.64943483099999999</v>
      </c>
      <c r="H872" s="17">
        <v>0.35056516900000001</v>
      </c>
      <c r="I872" s="17">
        <v>0.56737807100000004</v>
      </c>
      <c r="J872" s="17">
        <v>0.42760005299999998</v>
      </c>
      <c r="K872" s="17">
        <v>5.0200000000000002E-3</v>
      </c>
    </row>
    <row r="873" spans="1:11" x14ac:dyDescent="0.45">
      <c r="A873" s="10" t="s">
        <v>15</v>
      </c>
      <c r="B873" s="20">
        <v>0.83099999999999996</v>
      </c>
      <c r="C873" s="19">
        <v>87419</v>
      </c>
      <c r="D873" s="19">
        <v>3625.2422900000001</v>
      </c>
      <c r="E873" s="23">
        <v>0.155449699</v>
      </c>
      <c r="F873" s="23">
        <v>9.7600000000000006E-2</v>
      </c>
      <c r="G873" s="17">
        <v>0.64966426099999997</v>
      </c>
      <c r="H873" s="17">
        <v>0.35033573899999998</v>
      </c>
      <c r="I873" s="17">
        <v>0.56906005800000004</v>
      </c>
      <c r="J873" s="17">
        <v>0.42593966100000002</v>
      </c>
      <c r="K873" s="17">
        <v>5.0000000000000001E-3</v>
      </c>
    </row>
    <row r="874" spans="1:11" x14ac:dyDescent="0.45">
      <c r="A874" s="10" t="s">
        <v>15</v>
      </c>
      <c r="B874" s="20">
        <v>0.83199999999999996</v>
      </c>
      <c r="C874" s="19">
        <v>87528</v>
      </c>
      <c r="D874" s="19">
        <v>3642.2308750000002</v>
      </c>
      <c r="E874" s="23">
        <v>0.157024689</v>
      </c>
      <c r="F874" s="23">
        <v>9.7900000000000001E-2</v>
      </c>
      <c r="G874" s="17">
        <v>0.64998628999999997</v>
      </c>
      <c r="H874" s="17">
        <v>0.35001370999999998</v>
      </c>
      <c r="I874" s="17">
        <v>0.57073976199999998</v>
      </c>
      <c r="J874" s="17">
        <v>0.42428366699999998</v>
      </c>
      <c r="K874" s="17">
        <v>4.9800000000000001E-3</v>
      </c>
    </row>
    <row r="875" spans="1:11" x14ac:dyDescent="0.45">
      <c r="A875" s="10" t="s">
        <v>15</v>
      </c>
      <c r="B875" s="20">
        <v>0.83299999999999996</v>
      </c>
      <c r="C875" s="19">
        <v>87620</v>
      </c>
      <c r="D875" s="19">
        <v>3656.7180410000001</v>
      </c>
      <c r="E875" s="23">
        <v>0.15791073899999999</v>
      </c>
      <c r="F875" s="23">
        <v>9.8199999999999996E-2</v>
      </c>
      <c r="G875" s="17">
        <v>0.65</v>
      </c>
      <c r="H875" s="17">
        <v>0.35</v>
      </c>
      <c r="I875" s="17">
        <v>0.57143985799999997</v>
      </c>
      <c r="J875" s="17">
        <v>0.423598474</v>
      </c>
      <c r="K875" s="17">
        <v>4.96E-3</v>
      </c>
    </row>
    <row r="876" spans="1:11" x14ac:dyDescent="0.45">
      <c r="A876" s="10" t="s">
        <v>15</v>
      </c>
      <c r="B876" s="20">
        <v>0.83399999999999996</v>
      </c>
      <c r="C876" s="19">
        <v>87739</v>
      </c>
      <c r="D876" s="19">
        <v>3675.576548</v>
      </c>
      <c r="E876" s="23">
        <v>0.15912991700000001</v>
      </c>
      <c r="F876" s="23">
        <v>9.8799999999999999E-2</v>
      </c>
      <c r="G876" s="17">
        <v>0.65001880599999995</v>
      </c>
      <c r="H876" s="17">
        <v>0.349981194</v>
      </c>
      <c r="I876" s="17">
        <v>0.57420035999999997</v>
      </c>
      <c r="J876" s="17">
        <v>0.42087142500000002</v>
      </c>
      <c r="K876" s="17">
        <v>4.9300000000000004E-3</v>
      </c>
    </row>
    <row r="877" spans="1:11" x14ac:dyDescent="0.45">
      <c r="A877" s="10" t="s">
        <v>15</v>
      </c>
      <c r="B877" s="20">
        <v>0.83499999999999996</v>
      </c>
      <c r="C877" s="19">
        <v>87839</v>
      </c>
      <c r="D877" s="19">
        <v>3691.6023019999998</v>
      </c>
      <c r="E877" s="23">
        <v>0.161679142</v>
      </c>
      <c r="F877" s="23">
        <v>9.9199999999999997E-2</v>
      </c>
      <c r="G877" s="17">
        <v>0.65031477999999998</v>
      </c>
      <c r="H877" s="17">
        <v>0.34968522000000002</v>
      </c>
      <c r="I877" s="17">
        <v>0.57486406400000001</v>
      </c>
      <c r="J877" s="17">
        <v>0.42022693500000002</v>
      </c>
      <c r="K877" s="17">
        <v>4.9100000000000003E-3</v>
      </c>
    </row>
    <row r="878" spans="1:11" x14ac:dyDescent="0.45">
      <c r="A878" s="10" t="s">
        <v>15</v>
      </c>
      <c r="B878" s="20">
        <v>0.83599999999999997</v>
      </c>
      <c r="C878" s="19">
        <v>87947</v>
      </c>
      <c r="D878" s="19">
        <v>3709.0932419999999</v>
      </c>
      <c r="E878" s="23">
        <v>0.16237852</v>
      </c>
      <c r="F878" s="23">
        <v>9.9500000000000005E-2</v>
      </c>
      <c r="G878" s="17">
        <v>0.65063049299999998</v>
      </c>
      <c r="H878" s="17">
        <v>0.34936950700000002</v>
      </c>
      <c r="I878" s="17">
        <v>0.57682186199999996</v>
      </c>
      <c r="J878" s="17">
        <v>0.41829174299999999</v>
      </c>
      <c r="K878" s="17">
        <v>4.8900000000000002E-3</v>
      </c>
    </row>
    <row r="879" spans="1:11" x14ac:dyDescent="0.45">
      <c r="A879" s="10" t="s">
        <v>15</v>
      </c>
      <c r="B879" s="20">
        <v>0.83699999999999997</v>
      </c>
      <c r="C879" s="19">
        <v>88047</v>
      </c>
      <c r="D879" s="19">
        <v>3725.368594</v>
      </c>
      <c r="E879" s="23">
        <v>0.16298908100000001</v>
      </c>
      <c r="F879" s="23">
        <v>0.100058892</v>
      </c>
      <c r="G879" s="17">
        <v>0.65087964399999998</v>
      </c>
      <c r="H879" s="17">
        <v>0.34912035600000002</v>
      </c>
      <c r="I879" s="17">
        <v>0.57862539400000002</v>
      </c>
      <c r="J879" s="17">
        <v>0.41650903700000003</v>
      </c>
      <c r="K879" s="17">
        <v>4.8700000000000002E-3</v>
      </c>
    </row>
    <row r="880" spans="1:11" x14ac:dyDescent="0.45">
      <c r="A880" s="10" t="s">
        <v>15</v>
      </c>
      <c r="B880" s="20">
        <v>0.83799999999999997</v>
      </c>
      <c r="C880" s="19">
        <v>88120</v>
      </c>
      <c r="D880" s="19">
        <v>3737.2800710000001</v>
      </c>
      <c r="E880" s="23">
        <v>0.16352</v>
      </c>
      <c r="F880" s="23">
        <v>0.10034256599999999</v>
      </c>
      <c r="G880" s="17">
        <v>0.65108942400000003</v>
      </c>
      <c r="H880" s="17">
        <v>0.34891057599999997</v>
      </c>
      <c r="I880" s="17">
        <v>0.58001708699999999</v>
      </c>
      <c r="J880" s="17">
        <v>0.41513341300000001</v>
      </c>
      <c r="K880" s="17">
        <v>4.8500000000000001E-3</v>
      </c>
    </row>
    <row r="881" spans="1:11" x14ac:dyDescent="0.45">
      <c r="A881" s="10" t="s">
        <v>15</v>
      </c>
      <c r="B881" s="20">
        <v>0.83899999999999997</v>
      </c>
      <c r="C881" s="19">
        <v>88259</v>
      </c>
      <c r="D881" s="19">
        <v>3760.081788</v>
      </c>
      <c r="E881" s="23">
        <v>0.16503742699999999</v>
      </c>
      <c r="F881" s="23">
        <v>0.10084237</v>
      </c>
      <c r="G881" s="17">
        <v>0.65133300900000002</v>
      </c>
      <c r="H881" s="17">
        <v>0.34866699099999998</v>
      </c>
      <c r="I881" s="17">
        <v>0.58246216699999998</v>
      </c>
      <c r="J881" s="17">
        <v>0.412717379</v>
      </c>
      <c r="K881" s="17">
        <v>4.8199999999999996E-3</v>
      </c>
    </row>
    <row r="882" spans="1:11" x14ac:dyDescent="0.45">
      <c r="A882" s="10" t="s">
        <v>15</v>
      </c>
      <c r="B882" s="20">
        <v>0.84</v>
      </c>
      <c r="C882" s="19">
        <v>88352</v>
      </c>
      <c r="D882" s="19">
        <v>3775.4621780000002</v>
      </c>
      <c r="E882" s="23">
        <v>0.16571096099999999</v>
      </c>
      <c r="F882" s="23">
        <v>0.10137623699999999</v>
      </c>
      <c r="G882" s="17">
        <v>0.65145101400000005</v>
      </c>
      <c r="H882" s="17">
        <v>0.34854898600000001</v>
      </c>
      <c r="I882" s="17">
        <v>0.58293379000000001</v>
      </c>
      <c r="J882" s="17">
        <v>0.41224217000000002</v>
      </c>
      <c r="K882" s="17">
        <v>4.8199999999999996E-3</v>
      </c>
    </row>
    <row r="883" spans="1:11" x14ac:dyDescent="0.45">
      <c r="A883" s="10" t="s">
        <v>15</v>
      </c>
      <c r="B883" s="20">
        <v>0.84099999999999997</v>
      </c>
      <c r="C883" s="19">
        <v>88458</v>
      </c>
      <c r="D883" s="19">
        <v>3793.1148560000001</v>
      </c>
      <c r="E883" s="23">
        <v>0.167081225</v>
      </c>
      <c r="F883" s="23">
        <v>0.101787292</v>
      </c>
      <c r="G883" s="17">
        <v>0.65135996699999998</v>
      </c>
      <c r="H883" s="17">
        <v>0.34864003300000002</v>
      </c>
      <c r="I883" s="17">
        <v>0.58469680700000004</v>
      </c>
      <c r="J883" s="17">
        <v>0.410504443</v>
      </c>
      <c r="K883" s="17">
        <v>4.7999999999999996E-3</v>
      </c>
    </row>
    <row r="884" spans="1:11" x14ac:dyDescent="0.45">
      <c r="A884" s="10" t="s">
        <v>15</v>
      </c>
      <c r="B884" s="20">
        <v>0.84199999999999997</v>
      </c>
      <c r="C884" s="19">
        <v>88580</v>
      </c>
      <c r="D884" s="19">
        <v>3813.5842809999999</v>
      </c>
      <c r="E884" s="23">
        <v>0.16848408000000001</v>
      </c>
      <c r="F884" s="23">
        <v>0.102208196</v>
      </c>
      <c r="G884" s="17">
        <v>0.65116279099999996</v>
      </c>
      <c r="H884" s="17">
        <v>0.34883720899999998</v>
      </c>
      <c r="I884" s="17">
        <v>0.58683670799999998</v>
      </c>
      <c r="J884" s="17">
        <v>0.408392119</v>
      </c>
      <c r="K884" s="17">
        <v>4.7699999999999999E-3</v>
      </c>
    </row>
    <row r="885" spans="1:11" x14ac:dyDescent="0.45">
      <c r="A885" s="10" t="s">
        <v>15</v>
      </c>
      <c r="B885" s="20">
        <v>0.84299999999999997</v>
      </c>
      <c r="C885" s="19">
        <v>88681</v>
      </c>
      <c r="D885" s="19">
        <v>3830.7206529999999</v>
      </c>
      <c r="E885" s="23">
        <v>0.17072517600000001</v>
      </c>
      <c r="F885" s="23">
        <v>0.102737226</v>
      </c>
      <c r="G885" s="17">
        <v>0.65123307100000005</v>
      </c>
      <c r="H885" s="17">
        <v>0.348766929</v>
      </c>
      <c r="I885" s="17">
        <v>0.58799325999999996</v>
      </c>
      <c r="J885" s="17">
        <v>0.40725098399999998</v>
      </c>
      <c r="K885" s="17">
        <v>4.7600000000000003E-3</v>
      </c>
    </row>
    <row r="886" spans="1:11" x14ac:dyDescent="0.45">
      <c r="A886" s="10" t="s">
        <v>15</v>
      </c>
      <c r="B886" s="20">
        <v>0.84399999999999997</v>
      </c>
      <c r="C886" s="19">
        <v>88777</v>
      </c>
      <c r="D886" s="19">
        <v>3847.1829710000002</v>
      </c>
      <c r="E886" s="23">
        <v>0.17211738400000001</v>
      </c>
      <c r="F886" s="23">
        <v>0.103177488</v>
      </c>
      <c r="G886" s="17">
        <v>0.65157642199999999</v>
      </c>
      <c r="H886" s="17">
        <v>0.34842357800000001</v>
      </c>
      <c r="I886" s="17">
        <v>0.58812650799999999</v>
      </c>
      <c r="J886" s="17">
        <v>0.40713714000000001</v>
      </c>
      <c r="K886" s="17">
        <v>4.7400000000000003E-3</v>
      </c>
    </row>
    <row r="887" spans="1:11" x14ac:dyDescent="0.45">
      <c r="A887" s="10" t="s">
        <v>15</v>
      </c>
      <c r="B887" s="20">
        <v>0.84499999999999997</v>
      </c>
      <c r="C887" s="19">
        <v>88870</v>
      </c>
      <c r="D887" s="19">
        <v>3863.2765420000001</v>
      </c>
      <c r="E887" s="23">
        <v>0.173880073</v>
      </c>
      <c r="F887" s="23">
        <v>0.103623154</v>
      </c>
      <c r="G887" s="17">
        <v>0.65191853300000002</v>
      </c>
      <c r="H887" s="17">
        <v>0.34808146699999998</v>
      </c>
      <c r="I887" s="17">
        <v>0.58801283299999996</v>
      </c>
      <c r="J887" s="17">
        <v>0.40726151500000002</v>
      </c>
      <c r="K887" s="17">
        <v>4.7299999999999998E-3</v>
      </c>
    </row>
    <row r="888" spans="1:11" x14ac:dyDescent="0.45">
      <c r="A888" s="10" t="s">
        <v>15</v>
      </c>
      <c r="B888" s="20">
        <v>0.84599999999999997</v>
      </c>
      <c r="C888" s="19">
        <v>88974</v>
      </c>
      <c r="D888" s="19">
        <v>3881.422172</v>
      </c>
      <c r="E888" s="23">
        <v>0.17584618099999999</v>
      </c>
      <c r="F888" s="23">
        <v>0.104051924</v>
      </c>
      <c r="G888" s="17">
        <v>0.65225796300000005</v>
      </c>
      <c r="H888" s="17">
        <v>0.347742037</v>
      </c>
      <c r="I888" s="17">
        <v>0.58994524699999995</v>
      </c>
      <c r="J888" s="17">
        <v>0.405353456</v>
      </c>
      <c r="K888" s="17">
        <v>4.7000000000000002E-3</v>
      </c>
    </row>
    <row r="889" spans="1:11" x14ac:dyDescent="0.45">
      <c r="A889" s="10" t="s">
        <v>15</v>
      </c>
      <c r="B889" s="20">
        <v>0.84699999999999998</v>
      </c>
      <c r="C889" s="19">
        <v>89089</v>
      </c>
      <c r="D889" s="19">
        <v>3901.7230279999999</v>
      </c>
      <c r="E889" s="23">
        <v>0.17724468199999999</v>
      </c>
      <c r="F889" s="23">
        <v>0.104447211</v>
      </c>
      <c r="G889" s="17">
        <v>0.65262827099999998</v>
      </c>
      <c r="H889" s="17">
        <v>0.34737172900000002</v>
      </c>
      <c r="I889" s="17">
        <v>0.59058386500000004</v>
      </c>
      <c r="J889" s="17">
        <v>0.40473581199999997</v>
      </c>
      <c r="K889" s="17">
        <v>4.6800000000000001E-3</v>
      </c>
    </row>
    <row r="890" spans="1:11" x14ac:dyDescent="0.45">
      <c r="A890" s="10" t="s">
        <v>15</v>
      </c>
      <c r="B890" s="20">
        <v>0.84799999999999998</v>
      </c>
      <c r="C890" s="19">
        <v>89206</v>
      </c>
      <c r="D890" s="19">
        <v>3922.5178660000001</v>
      </c>
      <c r="E890" s="23">
        <v>0.178106233</v>
      </c>
      <c r="F890" s="23">
        <v>0.105043647</v>
      </c>
      <c r="G890" s="17">
        <v>0.65244490300000002</v>
      </c>
      <c r="H890" s="17">
        <v>0.34755509699999998</v>
      </c>
      <c r="I890" s="17">
        <v>0.59295497100000005</v>
      </c>
      <c r="J890" s="17">
        <v>0.40239596799999999</v>
      </c>
      <c r="K890" s="17">
        <v>4.6499999999999996E-3</v>
      </c>
    </row>
    <row r="891" spans="1:11" x14ac:dyDescent="0.45">
      <c r="A891" s="10" t="s">
        <v>15</v>
      </c>
      <c r="B891" s="20">
        <v>0.84899999999999998</v>
      </c>
      <c r="C891" s="19">
        <v>89296</v>
      </c>
      <c r="D891" s="19">
        <v>3938.5582469999999</v>
      </c>
      <c r="E891" s="23">
        <v>0.17827595900000001</v>
      </c>
      <c r="F891" s="23">
        <v>0.105541183</v>
      </c>
      <c r="G891" s="17">
        <v>0.65223526200000004</v>
      </c>
      <c r="H891" s="17">
        <v>0.34776473800000002</v>
      </c>
      <c r="I891" s="17">
        <v>0.59143504899999999</v>
      </c>
      <c r="J891" s="17">
        <v>0.40393061600000002</v>
      </c>
      <c r="K891" s="17">
        <v>4.6299999999999996E-3</v>
      </c>
    </row>
    <row r="892" spans="1:11" x14ac:dyDescent="0.45">
      <c r="A892" s="10" t="s">
        <v>15</v>
      </c>
      <c r="B892" s="20">
        <v>0.85</v>
      </c>
      <c r="C892" s="19">
        <v>89418</v>
      </c>
      <c r="D892" s="19">
        <v>3960.418107</v>
      </c>
      <c r="E892" s="23">
        <v>0.18021062900000001</v>
      </c>
      <c r="F892" s="23">
        <v>0.105958632</v>
      </c>
      <c r="G892" s="17">
        <v>0.65248607700000005</v>
      </c>
      <c r="H892" s="17">
        <v>0.347513923</v>
      </c>
      <c r="I892" s="17">
        <v>0.59275628599999997</v>
      </c>
      <c r="J892" s="17">
        <v>0.402611777</v>
      </c>
      <c r="K892" s="17">
        <v>4.6299999999999996E-3</v>
      </c>
    </row>
    <row r="893" spans="1:11" x14ac:dyDescent="0.45">
      <c r="A893" s="10" t="s">
        <v>15</v>
      </c>
      <c r="B893" s="20">
        <v>0.85099999999999998</v>
      </c>
      <c r="C893" s="19">
        <v>89523</v>
      </c>
      <c r="D893" s="19">
        <v>3979.4435579999999</v>
      </c>
      <c r="E893" s="23">
        <v>0.182039218</v>
      </c>
      <c r="F893" s="23">
        <v>0.10653684500000001</v>
      </c>
      <c r="G893" s="17">
        <v>0.65281547799999995</v>
      </c>
      <c r="H893" s="17">
        <v>0.347184522</v>
      </c>
      <c r="I893" s="17">
        <v>0.59343506099999999</v>
      </c>
      <c r="J893" s="17">
        <v>0.40194995</v>
      </c>
      <c r="K893" s="17">
        <v>4.6100000000000004E-3</v>
      </c>
    </row>
    <row r="894" spans="1:11" x14ac:dyDescent="0.45">
      <c r="A894" s="10" t="s">
        <v>15</v>
      </c>
      <c r="B894" s="20">
        <v>0.85199999999999998</v>
      </c>
      <c r="C894" s="19">
        <v>89632</v>
      </c>
      <c r="D894" s="19">
        <v>3999.432941</v>
      </c>
      <c r="E894" s="23">
        <v>0.18449584999999999</v>
      </c>
      <c r="F894" s="23">
        <v>0.10703196099999999</v>
      </c>
      <c r="G894" s="17">
        <v>0.65301454800000003</v>
      </c>
      <c r="H894" s="17">
        <v>0.34698545200000003</v>
      </c>
      <c r="I894" s="17">
        <v>0.59477880400000005</v>
      </c>
      <c r="J894" s="17">
        <v>0.40062549600000003</v>
      </c>
      <c r="K894" s="17">
        <v>4.5999999999999999E-3</v>
      </c>
    </row>
    <row r="895" spans="1:11" x14ac:dyDescent="0.45">
      <c r="A895" s="10" t="s">
        <v>15</v>
      </c>
      <c r="B895" s="20">
        <v>0.85299999999999998</v>
      </c>
      <c r="C895" s="19">
        <v>89726</v>
      </c>
      <c r="D895" s="19">
        <v>4016.8755769999998</v>
      </c>
      <c r="E895" s="23">
        <v>0.18606278200000001</v>
      </c>
      <c r="F895" s="23">
        <v>0.10755851299999999</v>
      </c>
      <c r="G895" s="17">
        <v>0.653199741</v>
      </c>
      <c r="H895" s="17">
        <v>0.346800259</v>
      </c>
      <c r="I895" s="17">
        <v>0.59581851200000002</v>
      </c>
      <c r="J895" s="17">
        <v>0.39960160500000003</v>
      </c>
      <c r="K895" s="17">
        <v>4.5799999999999999E-3</v>
      </c>
    </row>
    <row r="896" spans="1:11" x14ac:dyDescent="0.45">
      <c r="A896" s="10" t="s">
        <v>15</v>
      </c>
      <c r="B896" s="20">
        <v>0.85399999999999998</v>
      </c>
      <c r="C896" s="19">
        <v>89842</v>
      </c>
      <c r="D896" s="19">
        <v>4038.5488559999999</v>
      </c>
      <c r="E896" s="23">
        <v>0.188133779</v>
      </c>
      <c r="F896" s="23">
        <v>0.108041675</v>
      </c>
      <c r="G896" s="17">
        <v>0.65306872100000002</v>
      </c>
      <c r="H896" s="17">
        <v>0.34693127899999998</v>
      </c>
      <c r="I896" s="17">
        <v>0.59732553399999999</v>
      </c>
      <c r="J896" s="17">
        <v>0.39811563</v>
      </c>
      <c r="K896" s="17">
        <v>4.5599999999999998E-3</v>
      </c>
    </row>
    <row r="897" spans="1:11" x14ac:dyDescent="0.45">
      <c r="A897" s="10" t="s">
        <v>15</v>
      </c>
      <c r="B897" s="20">
        <v>0.85499999999999998</v>
      </c>
      <c r="C897" s="19">
        <v>89944</v>
      </c>
      <c r="D897" s="19">
        <v>4057.7641480000002</v>
      </c>
      <c r="E897" s="23">
        <v>0.18886629099999999</v>
      </c>
      <c r="F897" s="23">
        <v>0.108590477</v>
      </c>
      <c r="G897" s="17">
        <v>0.65338432800000001</v>
      </c>
      <c r="H897" s="17">
        <v>0.34661567199999999</v>
      </c>
      <c r="I897" s="17">
        <v>0.59888483699999995</v>
      </c>
      <c r="J897" s="17">
        <v>0.39657498099999999</v>
      </c>
      <c r="K897" s="17">
        <v>4.5399999999999998E-3</v>
      </c>
    </row>
    <row r="898" spans="1:11" x14ac:dyDescent="0.45">
      <c r="A898" s="10" t="s">
        <v>15</v>
      </c>
      <c r="B898" s="20">
        <v>0.85599999999999998</v>
      </c>
      <c r="C898" s="19">
        <v>90035</v>
      </c>
      <c r="D898" s="19">
        <v>4075.0265089999998</v>
      </c>
      <c r="E898" s="23">
        <v>0.19074827699999999</v>
      </c>
      <c r="F898" s="23">
        <v>0.10909142600000001</v>
      </c>
      <c r="G898" s="17">
        <v>0.65367912500000003</v>
      </c>
      <c r="H898" s="17">
        <v>0.34632087499999997</v>
      </c>
      <c r="I898" s="17">
        <v>0.599018779</v>
      </c>
      <c r="J898" s="17">
        <v>0.39645454099999999</v>
      </c>
      <c r="K898" s="17">
        <v>4.5300000000000002E-3</v>
      </c>
    </row>
    <row r="899" spans="1:11" x14ac:dyDescent="0.45">
      <c r="A899" s="10" t="s">
        <v>15</v>
      </c>
      <c r="B899" s="20">
        <v>0.85699999999999998</v>
      </c>
      <c r="C899" s="19">
        <v>90147</v>
      </c>
      <c r="D899" s="19">
        <v>4096.4817860000003</v>
      </c>
      <c r="E899" s="23">
        <v>0.19273668799999999</v>
      </c>
      <c r="F899" s="23">
        <v>0.109570473</v>
      </c>
      <c r="G899" s="17">
        <v>0.65379879500000004</v>
      </c>
      <c r="H899" s="17">
        <v>0.34620120500000001</v>
      </c>
      <c r="I899" s="17">
        <v>0.60083774999999995</v>
      </c>
      <c r="J899" s="17">
        <v>0.39465634599999999</v>
      </c>
      <c r="K899" s="17">
        <v>4.5100000000000001E-3</v>
      </c>
    </row>
    <row r="900" spans="1:11" x14ac:dyDescent="0.45">
      <c r="A900" s="10" t="s">
        <v>15</v>
      </c>
      <c r="B900" s="20">
        <v>0.85799999999999998</v>
      </c>
      <c r="C900" s="19">
        <v>90234</v>
      </c>
      <c r="D900" s="19">
        <v>4113.2907830000004</v>
      </c>
      <c r="E900" s="23">
        <v>0.19383072600000001</v>
      </c>
      <c r="F900" s="23">
        <v>0.110135626</v>
      </c>
      <c r="G900" s="17">
        <v>0.65413258900000004</v>
      </c>
      <c r="H900" s="17">
        <v>0.34586741100000001</v>
      </c>
      <c r="I900" s="17">
        <v>0.60146636399999998</v>
      </c>
      <c r="J900" s="17">
        <v>0.39404098100000001</v>
      </c>
      <c r="K900" s="17">
        <v>4.4900000000000001E-3</v>
      </c>
    </row>
    <row r="901" spans="1:11" x14ac:dyDescent="0.45">
      <c r="A901" s="10" t="s">
        <v>15</v>
      </c>
      <c r="B901" s="20">
        <v>0.85899999999999999</v>
      </c>
      <c r="C901" s="19">
        <v>90363</v>
      </c>
      <c r="D901" s="19">
        <v>4138.342009</v>
      </c>
      <c r="E901" s="23">
        <v>0.19481335999999999</v>
      </c>
      <c r="F901" s="23">
        <v>0.11060129</v>
      </c>
      <c r="G901" s="17">
        <v>0.65363035800000002</v>
      </c>
      <c r="H901" s="17">
        <v>0.34636964199999998</v>
      </c>
      <c r="I901" s="17">
        <v>0.60284013000000003</v>
      </c>
      <c r="J901" s="17">
        <v>0.39268738600000003</v>
      </c>
      <c r="K901" s="17">
        <v>4.47E-3</v>
      </c>
    </row>
    <row r="902" spans="1:11" x14ac:dyDescent="0.45">
      <c r="A902" s="10" t="s">
        <v>15</v>
      </c>
      <c r="B902" s="20">
        <v>0.86</v>
      </c>
      <c r="C902" s="19">
        <v>90407</v>
      </c>
      <c r="D902" s="19">
        <v>4146.9392879999996</v>
      </c>
      <c r="E902" s="23">
        <v>0.1957516</v>
      </c>
      <c r="F902" s="23">
        <v>0.111248023</v>
      </c>
      <c r="G902" s="17">
        <v>0.65379893099999997</v>
      </c>
      <c r="H902" s="17">
        <v>0.34620106899999997</v>
      </c>
      <c r="I902" s="17">
        <v>0.60272941899999999</v>
      </c>
      <c r="J902" s="17">
        <v>0.39280363499999998</v>
      </c>
      <c r="K902" s="17">
        <v>4.47E-3</v>
      </c>
    </row>
    <row r="903" spans="1:11" x14ac:dyDescent="0.45">
      <c r="A903" s="10" t="s">
        <v>15</v>
      </c>
      <c r="B903" s="20">
        <v>0.86099999999999999</v>
      </c>
      <c r="C903" s="19">
        <v>90578</v>
      </c>
      <c r="D903" s="19">
        <v>4180.612271</v>
      </c>
      <c r="E903" s="23">
        <v>0.19862813800000001</v>
      </c>
      <c r="F903" s="23">
        <v>0.11155739200000001</v>
      </c>
      <c r="G903" s="17">
        <v>0.654198591</v>
      </c>
      <c r="H903" s="17">
        <v>0.345801409</v>
      </c>
      <c r="I903" s="17">
        <v>0.60468948499999997</v>
      </c>
      <c r="J903" s="17">
        <v>0.39087498100000001</v>
      </c>
      <c r="K903" s="17">
        <v>4.4400000000000004E-3</v>
      </c>
    </row>
    <row r="904" spans="1:11" x14ac:dyDescent="0.45">
      <c r="A904" s="10" t="s">
        <v>15</v>
      </c>
      <c r="B904" s="20">
        <v>0.86199999999999999</v>
      </c>
      <c r="C904" s="19">
        <v>90669</v>
      </c>
      <c r="D904" s="19">
        <v>4198.7431829999996</v>
      </c>
      <c r="E904" s="23">
        <v>0.19955477599999999</v>
      </c>
      <c r="F904" s="23">
        <v>0.112366284</v>
      </c>
      <c r="G904" s="17">
        <v>0.65401625699999999</v>
      </c>
      <c r="H904" s="17">
        <v>0.34598374300000001</v>
      </c>
      <c r="I904" s="17">
        <v>0.60657735400000001</v>
      </c>
      <c r="J904" s="17">
        <v>0.38900833499999998</v>
      </c>
      <c r="K904" s="17">
        <v>4.4099999999999999E-3</v>
      </c>
    </row>
    <row r="905" spans="1:11" x14ac:dyDescent="0.45">
      <c r="A905" s="10" t="s">
        <v>15</v>
      </c>
      <c r="B905" s="20">
        <v>0.86299999999999999</v>
      </c>
      <c r="C905" s="19">
        <v>90788</v>
      </c>
      <c r="D905" s="19">
        <v>4222.6008089999996</v>
      </c>
      <c r="E905" s="23">
        <v>0.200889178</v>
      </c>
      <c r="F905" s="23">
        <v>0.112872993</v>
      </c>
      <c r="G905" s="17">
        <v>0.65421641600000002</v>
      </c>
      <c r="H905" s="17">
        <v>0.34578358399999998</v>
      </c>
      <c r="I905" s="17">
        <v>0.60858698</v>
      </c>
      <c r="J905" s="17">
        <v>0.38702547700000001</v>
      </c>
      <c r="K905" s="17">
        <v>4.3899999999999998E-3</v>
      </c>
    </row>
    <row r="906" spans="1:11" x14ac:dyDescent="0.45">
      <c r="A906" s="10" t="s">
        <v>15</v>
      </c>
      <c r="B906" s="20">
        <v>0.86399999999999999</v>
      </c>
      <c r="C906" s="19">
        <v>90887</v>
      </c>
      <c r="D906" s="19">
        <v>4242.5581380000003</v>
      </c>
      <c r="E906" s="23">
        <v>0.20241284300000001</v>
      </c>
      <c r="F906" s="23">
        <v>0.11348707600000001</v>
      </c>
      <c r="G906" s="17">
        <v>0.65439501799999999</v>
      </c>
      <c r="H906" s="17">
        <v>0.34560498200000001</v>
      </c>
      <c r="I906" s="17">
        <v>0.60990879499999995</v>
      </c>
      <c r="J906" s="17">
        <v>0.385719011</v>
      </c>
      <c r="K906" s="17">
        <v>4.3699999999999998E-3</v>
      </c>
    </row>
    <row r="907" spans="1:11" x14ac:dyDescent="0.45">
      <c r="A907" s="10" t="s">
        <v>15</v>
      </c>
      <c r="B907" s="20">
        <v>0.86499999999999999</v>
      </c>
      <c r="C907" s="19">
        <v>90991</v>
      </c>
      <c r="D907" s="19">
        <v>4263.6460740000002</v>
      </c>
      <c r="E907" s="23">
        <v>0.20339521699999999</v>
      </c>
      <c r="F907" s="23">
        <v>0.11402891800000001</v>
      </c>
      <c r="G907" s="17">
        <v>0.65466914300000001</v>
      </c>
      <c r="H907" s="17">
        <v>0.34533085699999999</v>
      </c>
      <c r="I907" s="17">
        <v>0.61131522500000002</v>
      </c>
      <c r="J907" s="17">
        <v>0.38432940999999998</v>
      </c>
      <c r="K907" s="17">
        <v>4.3600000000000002E-3</v>
      </c>
    </row>
    <row r="908" spans="1:11" x14ac:dyDescent="0.45">
      <c r="A908" s="10" t="s">
        <v>15</v>
      </c>
      <c r="B908" s="20">
        <v>0.86599999999999999</v>
      </c>
      <c r="C908" s="19">
        <v>91102</v>
      </c>
      <c r="D908" s="19">
        <v>4286.2635689999997</v>
      </c>
      <c r="E908" s="23">
        <v>0.20452298399999999</v>
      </c>
      <c r="F908" s="23">
        <v>0.114583674</v>
      </c>
      <c r="G908" s="17">
        <v>0.65482645799999994</v>
      </c>
      <c r="H908" s="17">
        <v>0.345173542</v>
      </c>
      <c r="I908" s="17">
        <v>0.61202231100000004</v>
      </c>
      <c r="J908" s="17">
        <v>0.38364055699999999</v>
      </c>
      <c r="K908" s="17">
        <v>4.3400000000000001E-3</v>
      </c>
    </row>
    <row r="909" spans="1:11" x14ac:dyDescent="0.45">
      <c r="A909" s="10" t="s">
        <v>15</v>
      </c>
      <c r="B909" s="20">
        <v>0.86699999999999999</v>
      </c>
      <c r="C909" s="19">
        <v>91208</v>
      </c>
      <c r="D909" s="19">
        <v>4308.027634</v>
      </c>
      <c r="E909" s="23">
        <v>0.20630896900000001</v>
      </c>
      <c r="F909" s="23">
        <v>0.11514952000000001</v>
      </c>
      <c r="G909" s="17">
        <v>0.65498640500000005</v>
      </c>
      <c r="H909" s="17">
        <v>0.34501359500000001</v>
      </c>
      <c r="I909" s="17">
        <v>0.61327648800000001</v>
      </c>
      <c r="J909" s="17">
        <v>0.38240439500000001</v>
      </c>
      <c r="K909" s="17">
        <v>4.3200000000000001E-3</v>
      </c>
    </row>
    <row r="910" spans="1:11" x14ac:dyDescent="0.45">
      <c r="A910" s="10" t="s">
        <v>15</v>
      </c>
      <c r="B910" s="20">
        <v>0.86799999999999999</v>
      </c>
      <c r="C910" s="19">
        <v>91298</v>
      </c>
      <c r="D910" s="19">
        <v>4326.6891530000003</v>
      </c>
      <c r="E910" s="23">
        <v>0.20923334599999999</v>
      </c>
      <c r="F910" s="23">
        <v>0.115735276</v>
      </c>
      <c r="G910" s="17">
        <v>0.65511840300000002</v>
      </c>
      <c r="H910" s="17">
        <v>0.34488159699999998</v>
      </c>
      <c r="I910" s="17">
        <v>0.61379001200000005</v>
      </c>
      <c r="J910" s="17">
        <v>0.38190263600000002</v>
      </c>
      <c r="K910" s="17">
        <v>4.3099999999999996E-3</v>
      </c>
    </row>
    <row r="911" spans="1:11" x14ac:dyDescent="0.45">
      <c r="A911" s="10" t="s">
        <v>15</v>
      </c>
      <c r="B911" s="20">
        <v>0.86899999999999999</v>
      </c>
      <c r="C911" s="19">
        <v>91348</v>
      </c>
      <c r="D911" s="19">
        <v>4337.1720169999999</v>
      </c>
      <c r="E911" s="23">
        <v>0.20996706500000001</v>
      </c>
      <c r="F911" s="23">
        <v>0.11625658699999999</v>
      </c>
      <c r="G911" s="17">
        <v>0.65530717699999996</v>
      </c>
      <c r="H911" s="17">
        <v>0.34469282299999998</v>
      </c>
      <c r="I911" s="17">
        <v>0.61443092499999996</v>
      </c>
      <c r="J911" s="17">
        <v>0.38127044399999999</v>
      </c>
      <c r="K911" s="17">
        <v>4.3E-3</v>
      </c>
    </row>
    <row r="912" spans="1:11" x14ac:dyDescent="0.45">
      <c r="A912" s="10" t="s">
        <v>15</v>
      </c>
      <c r="B912" s="20">
        <v>0.87</v>
      </c>
      <c r="C912" s="19">
        <v>91523</v>
      </c>
      <c r="D912" s="19">
        <v>4374.0005220000003</v>
      </c>
      <c r="E912" s="23">
        <v>0.212268754</v>
      </c>
      <c r="F912" s="23">
        <v>0.11664977999999999</v>
      </c>
      <c r="G912" s="17">
        <v>0.65543087499999997</v>
      </c>
      <c r="H912" s="17">
        <v>0.34456912499999998</v>
      </c>
      <c r="I912" s="17">
        <v>0.61802125600000002</v>
      </c>
      <c r="J912" s="17">
        <v>0.37772070699999999</v>
      </c>
      <c r="K912" s="17">
        <v>4.2599999999999999E-3</v>
      </c>
    </row>
    <row r="913" spans="1:11" x14ac:dyDescent="0.45">
      <c r="A913" s="10" t="s">
        <v>15</v>
      </c>
      <c r="B913" s="20">
        <v>0.871</v>
      </c>
      <c r="C913" s="19">
        <v>91612</v>
      </c>
      <c r="D913" s="19">
        <v>4392.9537870000004</v>
      </c>
      <c r="E913" s="23">
        <v>0.213583247</v>
      </c>
      <c r="F913" s="23">
        <v>0.117521925</v>
      </c>
      <c r="G913" s="17">
        <v>0.65560188600000002</v>
      </c>
      <c r="H913" s="17">
        <v>0.34439811399999998</v>
      </c>
      <c r="I913" s="17">
        <v>0.61935586799999998</v>
      </c>
      <c r="J913" s="17">
        <v>0.37640343500000001</v>
      </c>
      <c r="K913" s="17">
        <v>4.2399999999999998E-3</v>
      </c>
    </row>
    <row r="914" spans="1:11" x14ac:dyDescent="0.45">
      <c r="A914" s="10" t="s">
        <v>15</v>
      </c>
      <c r="B914" s="20">
        <v>0.872</v>
      </c>
      <c r="C914" s="19">
        <v>91733</v>
      </c>
      <c r="D914" s="19">
        <v>4418.8271889999996</v>
      </c>
      <c r="E914" s="23">
        <v>0.214378717</v>
      </c>
      <c r="F914" s="23">
        <v>0.11803066700000001</v>
      </c>
      <c r="G914" s="17">
        <v>0.65542389300000004</v>
      </c>
      <c r="H914" s="17">
        <v>0.34457610700000002</v>
      </c>
      <c r="I914" s="17">
        <v>0.62144167500000003</v>
      </c>
      <c r="J914" s="17">
        <v>0.37434092400000002</v>
      </c>
      <c r="K914" s="17">
        <v>4.2199999999999998E-3</v>
      </c>
    </row>
    <row r="915" spans="1:11" x14ac:dyDescent="0.45">
      <c r="A915" s="10" t="s">
        <v>15</v>
      </c>
      <c r="B915" s="20">
        <v>0.873</v>
      </c>
      <c r="C915" s="19">
        <v>91837</v>
      </c>
      <c r="D915" s="19">
        <v>4441.2784789999996</v>
      </c>
      <c r="E915" s="23">
        <v>0.21664293900000001</v>
      </c>
      <c r="F915" s="23">
        <v>0.118697201</v>
      </c>
      <c r="G915" s="17">
        <v>0.65579232799999998</v>
      </c>
      <c r="H915" s="17">
        <v>0.34420767200000002</v>
      </c>
      <c r="I915" s="17">
        <v>0.62290745999999997</v>
      </c>
      <c r="J915" s="17">
        <v>0.37287704500000002</v>
      </c>
      <c r="K915" s="17">
        <v>4.2199999999999998E-3</v>
      </c>
    </row>
    <row r="916" spans="1:11" x14ac:dyDescent="0.45">
      <c r="A916" s="10" t="s">
        <v>15</v>
      </c>
      <c r="B916" s="20">
        <v>0.874</v>
      </c>
      <c r="C916" s="19">
        <v>91942</v>
      </c>
      <c r="D916" s="19">
        <v>4464.1195029999999</v>
      </c>
      <c r="E916" s="23">
        <v>0.21763955099999999</v>
      </c>
      <c r="F916" s="23">
        <v>0.119332227</v>
      </c>
      <c r="G916" s="17">
        <v>0.65578299399999995</v>
      </c>
      <c r="H916" s="17">
        <v>0.34421700599999999</v>
      </c>
      <c r="I916" s="17">
        <v>0.62430625500000003</v>
      </c>
      <c r="J916" s="17">
        <v>0.37149439699999998</v>
      </c>
      <c r="K916" s="17">
        <v>4.1999999999999997E-3</v>
      </c>
    </row>
    <row r="917" spans="1:11" x14ac:dyDescent="0.45">
      <c r="A917" s="10" t="s">
        <v>15</v>
      </c>
      <c r="B917" s="20">
        <v>0.875</v>
      </c>
      <c r="C917" s="19">
        <v>92032</v>
      </c>
      <c r="D917" s="19">
        <v>4483.7643740000003</v>
      </c>
      <c r="E917" s="23">
        <v>0.21871012100000001</v>
      </c>
      <c r="F917" s="23">
        <v>0.119892813</v>
      </c>
      <c r="G917" s="17">
        <v>0.65596748999999999</v>
      </c>
      <c r="H917" s="17">
        <v>0.34403251000000001</v>
      </c>
      <c r="I917" s="17">
        <v>0.62558890499999997</v>
      </c>
      <c r="J917" s="17">
        <v>0.37022630600000001</v>
      </c>
      <c r="K917" s="17">
        <v>4.1799999999999997E-3</v>
      </c>
    </row>
    <row r="918" spans="1:11" x14ac:dyDescent="0.45">
      <c r="A918" s="10" t="s">
        <v>15</v>
      </c>
      <c r="B918" s="20">
        <v>0.876</v>
      </c>
      <c r="C918" s="19">
        <v>92146</v>
      </c>
      <c r="D918" s="19">
        <v>4508.7741749999996</v>
      </c>
      <c r="E918" s="23">
        <v>0.219677024</v>
      </c>
      <c r="F918" s="23">
        <v>0.12027596</v>
      </c>
      <c r="G918" s="17">
        <v>0.65586135000000001</v>
      </c>
      <c r="H918" s="17">
        <v>0.34413864999999999</v>
      </c>
      <c r="I918" s="17">
        <v>0.62737885999999998</v>
      </c>
      <c r="J918" s="17">
        <v>0.36845635700000001</v>
      </c>
      <c r="K918" s="17">
        <v>4.1599999999999996E-3</v>
      </c>
    </row>
    <row r="919" spans="1:11" x14ac:dyDescent="0.45">
      <c r="A919" s="10" t="s">
        <v>15</v>
      </c>
      <c r="B919" s="20">
        <v>0.878</v>
      </c>
      <c r="C919" s="19">
        <v>92348</v>
      </c>
      <c r="D919" s="19">
        <v>4553.1755009999997</v>
      </c>
      <c r="E919" s="23">
        <v>0.22005893100000001</v>
      </c>
      <c r="F919" s="23">
        <v>0.121335603</v>
      </c>
      <c r="G919" s="17">
        <v>0.65596439600000001</v>
      </c>
      <c r="H919" s="17">
        <v>0.34403560399999999</v>
      </c>
      <c r="I919" s="17">
        <v>0.631938471</v>
      </c>
      <c r="J919" s="17">
        <v>0.36394770799999998</v>
      </c>
      <c r="K919" s="17">
        <v>4.1099999999999999E-3</v>
      </c>
    </row>
    <row r="920" spans="1:11" x14ac:dyDescent="0.45">
      <c r="A920" s="10" t="s">
        <v>15</v>
      </c>
      <c r="B920" s="20">
        <v>0.879</v>
      </c>
      <c r="C920" s="19">
        <v>92469</v>
      </c>
      <c r="D920" s="19">
        <v>4580.1239770000002</v>
      </c>
      <c r="E920" s="23">
        <v>0.22612858499999999</v>
      </c>
      <c r="F920" s="23">
        <v>0.122384731</v>
      </c>
      <c r="G920" s="17">
        <v>0.65637132399999998</v>
      </c>
      <c r="H920" s="17">
        <v>0.34362867600000002</v>
      </c>
      <c r="I920" s="17">
        <v>0.63371894900000003</v>
      </c>
      <c r="J920" s="17">
        <v>0.36218863400000001</v>
      </c>
      <c r="K920" s="17">
        <v>4.0899999999999999E-3</v>
      </c>
    </row>
    <row r="921" spans="1:11" x14ac:dyDescent="0.45">
      <c r="A921" s="10" t="s">
        <v>15</v>
      </c>
      <c r="B921" s="20">
        <v>0.88</v>
      </c>
      <c r="C921" s="19">
        <v>92566</v>
      </c>
      <c r="D921" s="19">
        <v>4602.1734370000004</v>
      </c>
      <c r="E921" s="23">
        <v>0.22834521399999999</v>
      </c>
      <c r="F921" s="23">
        <v>0.12303257200000001</v>
      </c>
      <c r="G921" s="17">
        <v>0.65598599899999999</v>
      </c>
      <c r="H921" s="17">
        <v>0.34401400100000001</v>
      </c>
      <c r="I921" s="17">
        <v>0.63478195800000004</v>
      </c>
      <c r="J921" s="17">
        <v>0.36113947899999999</v>
      </c>
      <c r="K921" s="17">
        <v>4.0800000000000003E-3</v>
      </c>
    </row>
    <row r="922" spans="1:11" x14ac:dyDescent="0.45">
      <c r="A922" s="10" t="s">
        <v>15</v>
      </c>
      <c r="B922" s="20">
        <v>0.88100000000000001</v>
      </c>
      <c r="C922" s="19">
        <v>92674</v>
      </c>
      <c r="D922" s="19">
        <v>4626.8727339999996</v>
      </c>
      <c r="E922" s="23">
        <v>0.22898215599999999</v>
      </c>
      <c r="F922" s="23">
        <v>0.123651655</v>
      </c>
      <c r="G922" s="17">
        <v>0.65609556099999999</v>
      </c>
      <c r="H922" s="17">
        <v>0.34390443900000001</v>
      </c>
      <c r="I922" s="17">
        <v>0.63701159799999996</v>
      </c>
      <c r="J922" s="17">
        <v>0.358934737</v>
      </c>
      <c r="K922" s="17">
        <v>4.0499999999999998E-3</v>
      </c>
    </row>
    <row r="923" spans="1:11" x14ac:dyDescent="0.45">
      <c r="A923" s="10" t="s">
        <v>15</v>
      </c>
      <c r="B923" s="20">
        <v>0.88200000000000001</v>
      </c>
      <c r="C923" s="19">
        <v>92762</v>
      </c>
      <c r="D923" s="19">
        <v>4647.1114790000001</v>
      </c>
      <c r="E923" s="23">
        <v>0.23060462200000001</v>
      </c>
      <c r="F923" s="23">
        <v>0.124356175</v>
      </c>
      <c r="G923" s="17">
        <v>0.65627088700000002</v>
      </c>
      <c r="H923" s="17">
        <v>0.34372911299999998</v>
      </c>
      <c r="I923" s="17">
        <v>0.637984738</v>
      </c>
      <c r="J923" s="17">
        <v>0.35797396199999998</v>
      </c>
      <c r="K923" s="17">
        <v>4.0400000000000002E-3</v>
      </c>
    </row>
    <row r="924" spans="1:11" x14ac:dyDescent="0.45">
      <c r="A924" s="10" t="s">
        <v>15</v>
      </c>
      <c r="B924" s="20">
        <v>0.88300000000000001</v>
      </c>
      <c r="C924" s="19">
        <v>92885</v>
      </c>
      <c r="D924" s="19">
        <v>4675.5862530000004</v>
      </c>
      <c r="E924" s="23">
        <v>0.23257782699999999</v>
      </c>
      <c r="F924" s="23">
        <v>0.124917824</v>
      </c>
      <c r="G924" s="17">
        <v>0.65658610100000003</v>
      </c>
      <c r="H924" s="17">
        <v>0.34341389900000002</v>
      </c>
      <c r="I924" s="17">
        <v>0.63961378199999996</v>
      </c>
      <c r="J924" s="17">
        <v>0.35636487500000003</v>
      </c>
      <c r="K924" s="17">
        <v>4.0200000000000001E-3</v>
      </c>
    </row>
    <row r="925" spans="1:11" x14ac:dyDescent="0.45">
      <c r="A925" s="10" t="s">
        <v>15</v>
      </c>
      <c r="B925" s="20">
        <v>0.88400000000000001</v>
      </c>
      <c r="C925" s="19">
        <v>92936</v>
      </c>
      <c r="D925" s="19">
        <v>4687.484418</v>
      </c>
      <c r="E925" s="23">
        <v>0.23425786200000001</v>
      </c>
      <c r="F925" s="23">
        <v>0.12568526299999999</v>
      </c>
      <c r="G925" s="17">
        <v>0.65658087300000001</v>
      </c>
      <c r="H925" s="17">
        <v>0.34341912699999999</v>
      </c>
      <c r="I925" s="17">
        <v>0.64003897799999998</v>
      </c>
      <c r="J925" s="17">
        <v>0.35594561800000002</v>
      </c>
      <c r="K925" s="17">
        <v>4.0200000000000001E-3</v>
      </c>
    </row>
    <row r="926" spans="1:11" x14ac:dyDescent="0.45">
      <c r="A926" s="10" t="s">
        <v>15</v>
      </c>
      <c r="B926" s="20">
        <v>0.88500000000000001</v>
      </c>
      <c r="C926" s="19">
        <v>93099</v>
      </c>
      <c r="D926" s="19">
        <v>4725.7041209999998</v>
      </c>
      <c r="E926" s="23">
        <v>0.235072582</v>
      </c>
      <c r="F926" s="23">
        <v>0.12605717599999999</v>
      </c>
      <c r="G926" s="17">
        <v>0.65716065700000004</v>
      </c>
      <c r="H926" s="17">
        <v>0.34283934300000002</v>
      </c>
      <c r="I926" s="17">
        <v>0.64331414899999995</v>
      </c>
      <c r="J926" s="17">
        <v>0.35270702500000001</v>
      </c>
      <c r="K926" s="17">
        <v>3.98E-3</v>
      </c>
    </row>
    <row r="927" spans="1:11" x14ac:dyDescent="0.45">
      <c r="A927" s="10" t="s">
        <v>15</v>
      </c>
      <c r="B927" s="20">
        <v>0.88600000000000001</v>
      </c>
      <c r="C927" s="19">
        <v>93189</v>
      </c>
      <c r="D927" s="19">
        <v>4746.9900809999999</v>
      </c>
      <c r="E927" s="23">
        <v>0.23741817400000001</v>
      </c>
      <c r="F927" s="23">
        <v>0.12696204999999999</v>
      </c>
      <c r="G927" s="17">
        <v>0.65740591699999995</v>
      </c>
      <c r="H927" s="17">
        <v>0.34259408299999999</v>
      </c>
      <c r="I927" s="17">
        <v>0.64482103199999996</v>
      </c>
      <c r="J927" s="17">
        <v>0.35121743799999999</v>
      </c>
      <c r="K927" s="17">
        <v>3.96E-3</v>
      </c>
    </row>
    <row r="928" spans="1:11" x14ac:dyDescent="0.45">
      <c r="A928" s="10" t="s">
        <v>15</v>
      </c>
      <c r="B928" s="20">
        <v>0.88700000000000001</v>
      </c>
      <c r="C928" s="19">
        <v>93309</v>
      </c>
      <c r="D928" s="19">
        <v>4775.5855769999998</v>
      </c>
      <c r="E928" s="23">
        <v>0.240530141</v>
      </c>
      <c r="F928" s="23">
        <v>0.12738337299999999</v>
      </c>
      <c r="G928" s="17">
        <v>0.65778220799999998</v>
      </c>
      <c r="H928" s="17">
        <v>0.34221779200000002</v>
      </c>
      <c r="I928" s="17">
        <v>0.64596179600000003</v>
      </c>
      <c r="J928" s="17">
        <v>0.35009500900000001</v>
      </c>
      <c r="K928" s="17">
        <v>3.9399999999999999E-3</v>
      </c>
    </row>
    <row r="929" spans="1:11" x14ac:dyDescent="0.45">
      <c r="A929" s="10" t="s">
        <v>15</v>
      </c>
      <c r="B929" s="20">
        <v>0.88800000000000001</v>
      </c>
      <c r="C929" s="19">
        <v>93406</v>
      </c>
      <c r="D929" s="19">
        <v>4799.0412390000001</v>
      </c>
      <c r="E929" s="23">
        <v>0.24303219100000001</v>
      </c>
      <c r="F929" s="23">
        <v>0.12834653500000001</v>
      </c>
      <c r="G929" s="17">
        <v>0.65790206200000001</v>
      </c>
      <c r="H929" s="17">
        <v>0.34209793799999999</v>
      </c>
      <c r="I929" s="17">
        <v>0.647214874</v>
      </c>
      <c r="J929" s="17">
        <v>0.34885728399999999</v>
      </c>
      <c r="K929" s="17">
        <v>3.9300000000000003E-3</v>
      </c>
    </row>
    <row r="930" spans="1:11" x14ac:dyDescent="0.45">
      <c r="A930" s="10" t="s">
        <v>15</v>
      </c>
      <c r="B930" s="20">
        <v>0.88900000000000001</v>
      </c>
      <c r="C930" s="19">
        <v>93513</v>
      </c>
      <c r="D930" s="19">
        <v>4825.2528899999998</v>
      </c>
      <c r="E930" s="23">
        <v>0.2473003</v>
      </c>
      <c r="F930" s="23">
        <v>0.128961873</v>
      </c>
      <c r="G930" s="17">
        <v>0.65820794999999999</v>
      </c>
      <c r="H930" s="17">
        <v>0.34179205000000001</v>
      </c>
      <c r="I930" s="17">
        <v>0.64849116699999998</v>
      </c>
      <c r="J930" s="17">
        <v>0.34759689900000001</v>
      </c>
      <c r="K930" s="17">
        <v>3.9100000000000003E-3</v>
      </c>
    </row>
    <row r="931" spans="1:11" x14ac:dyDescent="0.45">
      <c r="A931" s="10" t="s">
        <v>15</v>
      </c>
      <c r="B931" s="20">
        <v>0.89</v>
      </c>
      <c r="C931" s="19">
        <v>93569</v>
      </c>
      <c r="D931" s="19">
        <v>4839.1286220000002</v>
      </c>
      <c r="E931" s="23">
        <v>0.24909853000000001</v>
      </c>
      <c r="F931" s="23">
        <v>0.12949016399999999</v>
      </c>
      <c r="G931" s="17">
        <v>0.65841250799999995</v>
      </c>
      <c r="H931" s="17">
        <v>0.34158749199999999</v>
      </c>
      <c r="I931" s="17">
        <v>0.64895140600000001</v>
      </c>
      <c r="J931" s="17">
        <v>0.34714529799999999</v>
      </c>
      <c r="K931" s="17">
        <v>3.8999999999999998E-3</v>
      </c>
    </row>
    <row r="932" spans="1:11" x14ac:dyDescent="0.45">
      <c r="A932" s="10" t="s">
        <v>15</v>
      </c>
      <c r="B932" s="20">
        <v>0.89100000000000001</v>
      </c>
      <c r="C932" s="19">
        <v>93677</v>
      </c>
      <c r="D932" s="19">
        <v>4866.0333380000002</v>
      </c>
      <c r="E932" s="23">
        <v>0.249308852</v>
      </c>
      <c r="F932" s="23">
        <v>0.130219064</v>
      </c>
      <c r="G932" s="17">
        <v>0.65771747599999997</v>
      </c>
      <c r="H932" s="17">
        <v>0.34228252399999998</v>
      </c>
      <c r="I932" s="17">
        <v>0.64994131200000005</v>
      </c>
      <c r="J932" s="17">
        <v>0.34616639900000001</v>
      </c>
      <c r="K932" s="17">
        <v>3.8899999999999998E-3</v>
      </c>
    </row>
    <row r="933" spans="1:11" x14ac:dyDescent="0.45">
      <c r="A933" s="10" t="s">
        <v>15</v>
      </c>
      <c r="B933" s="20">
        <v>0.89200000000000002</v>
      </c>
      <c r="C933" s="19">
        <v>93832</v>
      </c>
      <c r="D933" s="19">
        <v>4904.7668270000004</v>
      </c>
      <c r="E933" s="23">
        <v>0.25122903000000002</v>
      </c>
      <c r="F933" s="23">
        <v>0.130965149</v>
      </c>
      <c r="G933" s="17">
        <v>0.658123028</v>
      </c>
      <c r="H933" s="17">
        <v>0.341876972</v>
      </c>
      <c r="I933" s="17">
        <v>0.65329761500000005</v>
      </c>
      <c r="J933" s="17">
        <v>0.34284753299999998</v>
      </c>
      <c r="K933" s="17">
        <v>3.8500000000000001E-3</v>
      </c>
    </row>
    <row r="934" spans="1:11" x14ac:dyDescent="0.45">
      <c r="A934" s="10" t="s">
        <v>15</v>
      </c>
      <c r="B934" s="20">
        <v>0.89300000000000002</v>
      </c>
      <c r="C934" s="19">
        <v>93939</v>
      </c>
      <c r="D934" s="19">
        <v>4931.7195119999997</v>
      </c>
      <c r="E934" s="23">
        <v>0.25269705599999998</v>
      </c>
      <c r="F934" s="23">
        <v>0.13197112999999999</v>
      </c>
      <c r="G934" s="17">
        <v>0.65839534200000005</v>
      </c>
      <c r="H934" s="17">
        <v>0.34160465800000001</v>
      </c>
      <c r="I934" s="17">
        <v>0.65526352799999998</v>
      </c>
      <c r="J934" s="17">
        <v>0.34090347799999998</v>
      </c>
      <c r="K934" s="17">
        <v>3.8300000000000001E-3</v>
      </c>
    </row>
    <row r="935" spans="1:11" x14ac:dyDescent="0.45">
      <c r="A935" s="10" t="s">
        <v>15</v>
      </c>
      <c r="B935" s="20">
        <v>0.89400000000000002</v>
      </c>
      <c r="C935" s="19">
        <v>94006</v>
      </c>
      <c r="D935" s="19">
        <v>4948.6792409999998</v>
      </c>
      <c r="E935" s="23">
        <v>0.25356082499999999</v>
      </c>
      <c r="F935" s="23">
        <v>0.13267558800000001</v>
      </c>
      <c r="G935" s="17">
        <v>0.65860689699999997</v>
      </c>
      <c r="H935" s="17">
        <v>0.34139310299999998</v>
      </c>
      <c r="I935" s="17">
        <v>0.65619711999999997</v>
      </c>
      <c r="J935" s="17">
        <v>0.33998060099999999</v>
      </c>
      <c r="K935" s="17">
        <v>3.82E-3</v>
      </c>
    </row>
    <row r="936" spans="1:11" x14ac:dyDescent="0.45">
      <c r="A936" s="10" t="s">
        <v>15</v>
      </c>
      <c r="B936" s="20">
        <v>0.89500000000000002</v>
      </c>
      <c r="C936" s="19">
        <v>94145</v>
      </c>
      <c r="D936" s="19">
        <v>4984.041389</v>
      </c>
      <c r="E936" s="23">
        <v>0.25581344099999997</v>
      </c>
      <c r="F936" s="23">
        <v>0.13326478</v>
      </c>
      <c r="G936" s="17">
        <v>0.65827181499999998</v>
      </c>
      <c r="H936" s="17">
        <v>0.34172818500000002</v>
      </c>
      <c r="I936" s="17">
        <v>0.65666014500000003</v>
      </c>
      <c r="J936" s="17">
        <v>0.339534852</v>
      </c>
      <c r="K936" s="17">
        <v>3.81E-3</v>
      </c>
    </row>
    <row r="937" spans="1:11" x14ac:dyDescent="0.45">
      <c r="A937" s="10" t="s">
        <v>15</v>
      </c>
      <c r="B937" s="20">
        <v>0.89600000000000002</v>
      </c>
      <c r="C937" s="19">
        <v>94252</v>
      </c>
      <c r="D937" s="19">
        <v>5011.4693799999995</v>
      </c>
      <c r="E937" s="23">
        <v>0.257312337</v>
      </c>
      <c r="F937" s="23">
        <v>0.13414061499999999</v>
      </c>
      <c r="G937" s="17">
        <v>0.658001952</v>
      </c>
      <c r="H937" s="17">
        <v>0.341998048</v>
      </c>
      <c r="I937" s="17">
        <v>0.65777692399999999</v>
      </c>
      <c r="J937" s="17">
        <v>0.338433708</v>
      </c>
      <c r="K937" s="17">
        <v>3.79E-3</v>
      </c>
    </row>
    <row r="938" spans="1:11" x14ac:dyDescent="0.45">
      <c r="A938" s="10" t="s">
        <v>15</v>
      </c>
      <c r="B938" s="20">
        <v>0.89700000000000002</v>
      </c>
      <c r="C938" s="19">
        <v>94354</v>
      </c>
      <c r="D938" s="19">
        <v>5037.9814480000005</v>
      </c>
      <c r="E938" s="23">
        <v>0.26210420800000001</v>
      </c>
      <c r="F938" s="23">
        <v>0.13486229799999999</v>
      </c>
      <c r="G938" s="17">
        <v>0.65820208999999996</v>
      </c>
      <c r="H938" s="17">
        <v>0.34179790999999998</v>
      </c>
      <c r="I938" s="17">
        <v>0.658930393</v>
      </c>
      <c r="J938" s="17">
        <v>0.33729350899999999</v>
      </c>
      <c r="K938" s="17">
        <v>3.7799999999999999E-3</v>
      </c>
    </row>
    <row r="939" spans="1:11" x14ac:dyDescent="0.45">
      <c r="A939" s="10" t="s">
        <v>15</v>
      </c>
      <c r="B939" s="20">
        <v>0.89800000000000002</v>
      </c>
      <c r="C939" s="19">
        <v>94426</v>
      </c>
      <c r="D939" s="19">
        <v>5056.9200309999997</v>
      </c>
      <c r="E939" s="23">
        <v>0.26400582900000003</v>
      </c>
      <c r="F939" s="23">
        <v>0.13564093299999999</v>
      </c>
      <c r="G939" s="17">
        <v>0.65843094099999999</v>
      </c>
      <c r="H939" s="17">
        <v>0.34156905900000001</v>
      </c>
      <c r="I939" s="17">
        <v>0.65986009099999998</v>
      </c>
      <c r="J939" s="17">
        <v>0.33637418600000002</v>
      </c>
      <c r="K939" s="17">
        <v>3.7699999999999999E-3</v>
      </c>
    </row>
    <row r="940" spans="1:11" x14ac:dyDescent="0.45">
      <c r="A940" s="10" t="s">
        <v>15</v>
      </c>
      <c r="B940" s="20">
        <v>0.89900000000000002</v>
      </c>
      <c r="C940" s="19">
        <v>94557</v>
      </c>
      <c r="D940" s="19">
        <v>5091.5889569999999</v>
      </c>
      <c r="E940" s="23">
        <v>0.266387447</v>
      </c>
      <c r="F940" s="23">
        <v>0.13624440800000001</v>
      </c>
      <c r="G940" s="17">
        <v>0.65872436700000003</v>
      </c>
      <c r="H940" s="17">
        <v>0.34127563300000002</v>
      </c>
      <c r="I940" s="17">
        <v>0.66224516099999997</v>
      </c>
      <c r="J940" s="17">
        <v>0.33401600199999998</v>
      </c>
      <c r="K940" s="17">
        <v>3.7399999999999998E-3</v>
      </c>
    </row>
    <row r="941" spans="1:11" x14ac:dyDescent="0.45">
      <c r="A941" s="10" t="s">
        <v>15</v>
      </c>
      <c r="B941" s="20">
        <v>0.9</v>
      </c>
      <c r="C941" s="19">
        <v>94674</v>
      </c>
      <c r="D941" s="19">
        <v>5122.8388619999996</v>
      </c>
      <c r="E941" s="23">
        <v>0.26924416800000001</v>
      </c>
      <c r="F941" s="23">
        <v>0.137097889</v>
      </c>
      <c r="G941" s="17">
        <v>0.65888205799999999</v>
      </c>
      <c r="H941" s="17">
        <v>0.34111794200000001</v>
      </c>
      <c r="I941" s="17">
        <v>0.664739521</v>
      </c>
      <c r="J941" s="17">
        <v>0.33155026799999998</v>
      </c>
      <c r="K941" s="17">
        <v>3.7100000000000002E-3</v>
      </c>
    </row>
    <row r="942" spans="1:11" x14ac:dyDescent="0.45">
      <c r="A942" s="10" t="s">
        <v>15</v>
      </c>
      <c r="B942" s="20">
        <v>0.90100000000000002</v>
      </c>
      <c r="C942" s="19">
        <v>94778</v>
      </c>
      <c r="D942" s="19">
        <v>5151.1253500000003</v>
      </c>
      <c r="E942" s="23">
        <v>0.27310577899999999</v>
      </c>
      <c r="F942" s="23">
        <v>0.137975863</v>
      </c>
      <c r="G942" s="17">
        <v>0.65914030700000004</v>
      </c>
      <c r="H942" s="17">
        <v>0.34085969300000002</v>
      </c>
      <c r="I942" s="17">
        <v>0.66613210899999997</v>
      </c>
      <c r="J942" s="17">
        <v>0.33017389699999999</v>
      </c>
      <c r="K942" s="17">
        <v>3.6900000000000001E-3</v>
      </c>
    </row>
    <row r="943" spans="1:11" x14ac:dyDescent="0.45">
      <c r="A943" s="10" t="s">
        <v>15</v>
      </c>
      <c r="B943" s="20">
        <v>0.90200000000000002</v>
      </c>
      <c r="C943" s="19">
        <v>94885</v>
      </c>
      <c r="D943" s="19">
        <v>5180.5487540000004</v>
      </c>
      <c r="E943" s="23">
        <v>0.27624771399999998</v>
      </c>
      <c r="F943" s="23">
        <v>0.138827057</v>
      </c>
      <c r="G943" s="17">
        <v>0.659377141</v>
      </c>
      <c r="H943" s="17">
        <v>0.340622859</v>
      </c>
      <c r="I943" s="17">
        <v>0.66735579700000003</v>
      </c>
      <c r="J943" s="17">
        <v>0.32896992899999999</v>
      </c>
      <c r="K943" s="17">
        <v>3.6700000000000001E-3</v>
      </c>
    </row>
    <row r="944" spans="1:11" x14ac:dyDescent="0.45">
      <c r="A944" s="10" t="s">
        <v>15</v>
      </c>
      <c r="B944" s="20">
        <v>0.90300000000000002</v>
      </c>
      <c r="C944" s="19">
        <v>94980</v>
      </c>
      <c r="D944" s="19">
        <v>5207.0281869999999</v>
      </c>
      <c r="E944" s="23">
        <v>0.28091045100000001</v>
      </c>
      <c r="F944" s="23">
        <v>0.13958754600000001</v>
      </c>
      <c r="G944" s="17">
        <v>0.65953885000000001</v>
      </c>
      <c r="H944" s="17">
        <v>0.34046114999999999</v>
      </c>
      <c r="I944" s="17">
        <v>0.66790786099999999</v>
      </c>
      <c r="J944" s="17">
        <v>0.32843157299999998</v>
      </c>
      <c r="K944" s="17">
        <v>3.6600000000000001E-3</v>
      </c>
    </row>
    <row r="945" spans="1:11" x14ac:dyDescent="0.45">
      <c r="A945" s="10" t="s">
        <v>15</v>
      </c>
      <c r="B945" s="20">
        <v>0.90400000000000003</v>
      </c>
      <c r="C945" s="19">
        <v>95069</v>
      </c>
      <c r="D945" s="19">
        <v>5232.088522</v>
      </c>
      <c r="E945" s="23">
        <v>0.28250259900000002</v>
      </c>
      <c r="F945" s="23">
        <v>0.14028049300000001</v>
      </c>
      <c r="G945" s="17">
        <v>0.65977342800000005</v>
      </c>
      <c r="H945" s="17">
        <v>0.340226572</v>
      </c>
      <c r="I945" s="17">
        <v>0.66917083200000005</v>
      </c>
      <c r="J945" s="17">
        <v>0.32718301799999999</v>
      </c>
      <c r="K945" s="17">
        <v>3.65E-3</v>
      </c>
    </row>
    <row r="946" spans="1:11" x14ac:dyDescent="0.45">
      <c r="A946" s="10" t="s">
        <v>15</v>
      </c>
      <c r="B946" s="20">
        <v>0.90500000000000003</v>
      </c>
      <c r="C946" s="19">
        <v>95201</v>
      </c>
      <c r="D946" s="19">
        <v>5269.5369259999998</v>
      </c>
      <c r="E946" s="23">
        <v>0.284995791</v>
      </c>
      <c r="F946" s="23">
        <v>0.141147259</v>
      </c>
      <c r="G946" s="17">
        <v>0.65990903499999998</v>
      </c>
      <c r="H946" s="17">
        <v>0.34009096500000002</v>
      </c>
      <c r="I946" s="17">
        <v>0.67019331599999998</v>
      </c>
      <c r="J946" s="17">
        <v>0.326176207</v>
      </c>
      <c r="K946" s="17">
        <v>3.63E-3</v>
      </c>
    </row>
    <row r="947" spans="1:11" x14ac:dyDescent="0.45">
      <c r="A947" s="10" t="s">
        <v>15</v>
      </c>
      <c r="B947" s="20">
        <v>0.90600000000000003</v>
      </c>
      <c r="C947" s="19">
        <v>95304</v>
      </c>
      <c r="D947" s="19">
        <v>5299.0443660000001</v>
      </c>
      <c r="E947" s="23">
        <v>0.28873666599999998</v>
      </c>
      <c r="F947" s="23">
        <v>0.14214570500000001</v>
      </c>
      <c r="G947" s="17">
        <v>0.66008771899999996</v>
      </c>
      <c r="H947" s="17">
        <v>0.33991228099999998</v>
      </c>
      <c r="I947" s="17">
        <v>0.67126585900000002</v>
      </c>
      <c r="J947" s="17">
        <v>0.325118191</v>
      </c>
      <c r="K947" s="17">
        <v>3.62E-3</v>
      </c>
    </row>
    <row r="948" spans="1:11" x14ac:dyDescent="0.45">
      <c r="A948" s="10" t="s">
        <v>15</v>
      </c>
      <c r="B948" s="20">
        <v>0.90700000000000003</v>
      </c>
      <c r="C948" s="19">
        <v>95373</v>
      </c>
      <c r="D948" s="19">
        <v>5319.0183100000004</v>
      </c>
      <c r="E948" s="23">
        <v>0.28982112999999998</v>
      </c>
      <c r="F948" s="23">
        <v>0.14293739799999999</v>
      </c>
      <c r="G948" s="17">
        <v>0.66030218200000002</v>
      </c>
      <c r="H948" s="17">
        <v>0.33969781799999998</v>
      </c>
      <c r="I948" s="17">
        <v>0.67267305600000005</v>
      </c>
      <c r="J948" s="17">
        <v>0.32372654899999997</v>
      </c>
      <c r="K948" s="17">
        <v>3.5999999999999999E-3</v>
      </c>
    </row>
    <row r="949" spans="1:11" x14ac:dyDescent="0.45">
      <c r="A949" s="10" t="s">
        <v>15</v>
      </c>
      <c r="B949" s="20">
        <v>0.90800000000000003</v>
      </c>
      <c r="C949" s="19">
        <v>95506</v>
      </c>
      <c r="D949" s="19">
        <v>5357.7642519999999</v>
      </c>
      <c r="E949" s="23">
        <v>0.29297475499999998</v>
      </c>
      <c r="F949" s="23">
        <v>0.143648789</v>
      </c>
      <c r="G949" s="17">
        <v>0.66053441700000004</v>
      </c>
      <c r="H949" s="17">
        <v>0.33946558300000002</v>
      </c>
      <c r="I949" s="17">
        <v>0.67473369400000005</v>
      </c>
      <c r="J949" s="17">
        <v>0.32168929600000001</v>
      </c>
      <c r="K949" s="17">
        <v>3.5799999999999998E-3</v>
      </c>
    </row>
    <row r="950" spans="1:11" x14ac:dyDescent="0.45">
      <c r="A950" s="10" t="s">
        <v>15</v>
      </c>
      <c r="B950" s="20">
        <v>0.90900000000000003</v>
      </c>
      <c r="C950" s="19">
        <v>95612</v>
      </c>
      <c r="D950" s="19">
        <v>5388.967173</v>
      </c>
      <c r="E950" s="23">
        <v>0.29626522599999999</v>
      </c>
      <c r="F950" s="23">
        <v>0.14469702300000001</v>
      </c>
      <c r="G950" s="17">
        <v>0.66057607799999996</v>
      </c>
      <c r="H950" s="17">
        <v>0.33942392199999999</v>
      </c>
      <c r="I950" s="17">
        <v>0.67595298699999995</v>
      </c>
      <c r="J950" s="17">
        <v>0.32048345099999997</v>
      </c>
      <c r="K950" s="17">
        <v>3.5599999999999998E-3</v>
      </c>
    </row>
    <row r="951" spans="1:11" x14ac:dyDescent="0.45">
      <c r="A951" s="10" t="s">
        <v>15</v>
      </c>
      <c r="B951" s="20">
        <v>0.91</v>
      </c>
      <c r="C951" s="19">
        <v>95703</v>
      </c>
      <c r="D951" s="19">
        <v>5416.0426580000003</v>
      </c>
      <c r="E951" s="23">
        <v>0.299428317</v>
      </c>
      <c r="F951" s="23">
        <v>0.14555701200000001</v>
      </c>
      <c r="G951" s="17">
        <v>0.66079433200000004</v>
      </c>
      <c r="H951" s="17">
        <v>0.33920566800000002</v>
      </c>
      <c r="I951" s="17">
        <v>0.67624199500000004</v>
      </c>
      <c r="J951" s="17">
        <v>0.32020573200000002</v>
      </c>
      <c r="K951" s="17">
        <v>3.5500000000000002E-3</v>
      </c>
    </row>
    <row r="952" spans="1:11" x14ac:dyDescent="0.45">
      <c r="A952" s="10" t="s">
        <v>15</v>
      </c>
      <c r="B952" s="20">
        <v>0.91100000000000003</v>
      </c>
      <c r="C952" s="19">
        <v>95828</v>
      </c>
      <c r="D952" s="19">
        <v>5453.8169180000004</v>
      </c>
      <c r="E952" s="23">
        <v>0.30382679099999998</v>
      </c>
      <c r="F952" s="23">
        <v>0.14629261399999999</v>
      </c>
      <c r="G952" s="17">
        <v>0.66117418699999997</v>
      </c>
      <c r="H952" s="17">
        <v>0.33882581299999998</v>
      </c>
      <c r="I952" s="17">
        <v>0.67792828999999999</v>
      </c>
      <c r="J952" s="17">
        <v>0.318538351</v>
      </c>
      <c r="K952" s="17">
        <v>3.5300000000000002E-3</v>
      </c>
    </row>
    <row r="953" spans="1:11" x14ac:dyDescent="0.45">
      <c r="A953" s="10" t="s">
        <v>15</v>
      </c>
      <c r="B953" s="20">
        <v>0.91200000000000003</v>
      </c>
      <c r="C953" s="19">
        <v>95932</v>
      </c>
      <c r="D953" s="19">
        <v>5485.5977949999997</v>
      </c>
      <c r="E953" s="23">
        <v>0.30675475299999999</v>
      </c>
      <c r="F953" s="23">
        <v>0.14720260499999999</v>
      </c>
      <c r="G953" s="17">
        <v>0.66144769199999998</v>
      </c>
      <c r="H953" s="17">
        <v>0.33855230800000002</v>
      </c>
      <c r="I953" s="17">
        <v>0.67969418999999998</v>
      </c>
      <c r="J953" s="17">
        <v>0.31679182500000003</v>
      </c>
      <c r="K953" s="17">
        <v>3.5100000000000001E-3</v>
      </c>
    </row>
    <row r="954" spans="1:11" x14ac:dyDescent="0.45">
      <c r="A954" s="10" t="s">
        <v>15</v>
      </c>
      <c r="B954" s="20">
        <v>0.91300000000000003</v>
      </c>
      <c r="C954" s="19">
        <v>96041</v>
      </c>
      <c r="D954" s="19">
        <v>5519.34627</v>
      </c>
      <c r="E954" s="23">
        <v>0.31184195799999997</v>
      </c>
      <c r="F954" s="23">
        <v>0.14788506300000001</v>
      </c>
      <c r="G954" s="17">
        <v>0.66168615500000005</v>
      </c>
      <c r="H954" s="17">
        <v>0.338313845</v>
      </c>
      <c r="I954" s="17">
        <v>0.68111620500000003</v>
      </c>
      <c r="J954" s="17">
        <v>0.31538659200000002</v>
      </c>
      <c r="K954" s="17">
        <v>3.5000000000000001E-3</v>
      </c>
    </row>
    <row r="955" spans="1:11" x14ac:dyDescent="0.45">
      <c r="A955" s="10" t="s">
        <v>15</v>
      </c>
      <c r="B955" s="20">
        <v>0.91400000000000003</v>
      </c>
      <c r="C955" s="19">
        <v>96105</v>
      </c>
      <c r="D955" s="19">
        <v>5539.4108589999996</v>
      </c>
      <c r="E955" s="23">
        <v>0.31428457999999998</v>
      </c>
      <c r="F955" s="23">
        <v>0.14927402200000001</v>
      </c>
      <c r="G955" s="17">
        <v>0.66165131899999996</v>
      </c>
      <c r="H955" s="17">
        <v>0.33834868099999998</v>
      </c>
      <c r="I955" s="17">
        <v>0.68124431500000004</v>
      </c>
      <c r="J955" s="17">
        <v>0.315264555</v>
      </c>
      <c r="K955" s="17">
        <v>3.49E-3</v>
      </c>
    </row>
    <row r="956" spans="1:11" x14ac:dyDescent="0.45">
      <c r="A956" s="10" t="s">
        <v>15</v>
      </c>
      <c r="B956" s="20">
        <v>0.91500000000000004</v>
      </c>
      <c r="C956" s="19">
        <v>96246</v>
      </c>
      <c r="D956" s="19">
        <v>5583.9221770000004</v>
      </c>
      <c r="E956" s="23">
        <v>0.31861804300000002</v>
      </c>
      <c r="F956" s="23">
        <v>0.149781679</v>
      </c>
      <c r="G956" s="17">
        <v>0.66176256700000002</v>
      </c>
      <c r="H956" s="17">
        <v>0.33823743299999998</v>
      </c>
      <c r="I956" s="17">
        <v>0.68325996099999997</v>
      </c>
      <c r="J956" s="17">
        <v>0.31327147100000002</v>
      </c>
      <c r="K956" s="17">
        <v>3.47E-3</v>
      </c>
    </row>
    <row r="957" spans="1:11" x14ac:dyDescent="0.45">
      <c r="A957" s="10" t="s">
        <v>15</v>
      </c>
      <c r="B957" s="20">
        <v>0.91600000000000004</v>
      </c>
      <c r="C957" s="19">
        <v>96354</v>
      </c>
      <c r="D957" s="19">
        <v>5618.7251210000004</v>
      </c>
      <c r="E957" s="23">
        <v>0.32453552299999999</v>
      </c>
      <c r="F957" s="23">
        <v>0.151111357</v>
      </c>
      <c r="G957" s="17">
        <v>0.66210017200000004</v>
      </c>
      <c r="H957" s="17">
        <v>0.33789982800000001</v>
      </c>
      <c r="I957" s="17">
        <v>0.68482284000000004</v>
      </c>
      <c r="J957" s="17">
        <v>0.31172751100000001</v>
      </c>
      <c r="K957" s="17">
        <v>3.4499999999999999E-3</v>
      </c>
    </row>
    <row r="958" spans="1:11" x14ac:dyDescent="0.45">
      <c r="A958" s="10" t="s">
        <v>15</v>
      </c>
      <c r="B958" s="20">
        <v>0.91700000000000004</v>
      </c>
      <c r="C958" s="19">
        <v>96449</v>
      </c>
      <c r="D958" s="19">
        <v>5649.6226740000002</v>
      </c>
      <c r="E958" s="23">
        <v>0.32606631699999999</v>
      </c>
      <c r="F958" s="23">
        <v>0.15216679699999999</v>
      </c>
      <c r="G958" s="17">
        <v>0.66193532300000002</v>
      </c>
      <c r="H958" s="17">
        <v>0.33806467699999998</v>
      </c>
      <c r="I958" s="17">
        <v>0.68556426400000003</v>
      </c>
      <c r="J958" s="17">
        <v>0.310994402</v>
      </c>
      <c r="K958" s="17">
        <v>3.4399999999999999E-3</v>
      </c>
    </row>
    <row r="959" spans="1:11" x14ac:dyDescent="0.45">
      <c r="A959" s="10" t="s">
        <v>15</v>
      </c>
      <c r="B959" s="20">
        <v>0.91800000000000004</v>
      </c>
      <c r="C959" s="19">
        <v>96541</v>
      </c>
      <c r="D959" s="19">
        <v>5679.7107130000004</v>
      </c>
      <c r="E959" s="23">
        <v>0.32799509300000002</v>
      </c>
      <c r="F959" s="23">
        <v>0.15293536799999999</v>
      </c>
      <c r="G959" s="17">
        <v>0.66194673800000003</v>
      </c>
      <c r="H959" s="17">
        <v>0.33805326200000002</v>
      </c>
      <c r="I959" s="17">
        <v>0.68654897100000001</v>
      </c>
      <c r="J959" s="17">
        <v>0.31002130700000002</v>
      </c>
      <c r="K959" s="17">
        <v>3.4299999999999999E-3</v>
      </c>
    </row>
    <row r="960" spans="1:11" x14ac:dyDescent="0.45">
      <c r="A960" s="10" t="s">
        <v>15</v>
      </c>
      <c r="B960" s="20">
        <v>0.91900000000000004</v>
      </c>
      <c r="C960" s="19">
        <v>96667</v>
      </c>
      <c r="D960" s="19">
        <v>5721.3964370000003</v>
      </c>
      <c r="E960" s="23">
        <v>0.33475459000000002</v>
      </c>
      <c r="F960" s="23">
        <v>0.15359592999999999</v>
      </c>
      <c r="G960" s="17">
        <v>0.66196323499999998</v>
      </c>
      <c r="H960" s="17">
        <v>0.33803676500000002</v>
      </c>
      <c r="I960" s="17">
        <v>0.687294454</v>
      </c>
      <c r="J960" s="17">
        <v>0.309290909</v>
      </c>
      <c r="K960" s="17">
        <v>3.4099999999999998E-3</v>
      </c>
    </row>
    <row r="961" spans="1:11" x14ac:dyDescent="0.45">
      <c r="A961" s="10" t="s">
        <v>15</v>
      </c>
      <c r="B961" s="20">
        <v>0.92</v>
      </c>
      <c r="C961" s="19">
        <v>96776</v>
      </c>
      <c r="D961" s="19">
        <v>5757.9771499999997</v>
      </c>
      <c r="E961" s="23">
        <v>0.33598435500000001</v>
      </c>
      <c r="F961" s="23">
        <v>0.15451214099999999</v>
      </c>
      <c r="G961" s="17">
        <v>0.66177564700000002</v>
      </c>
      <c r="H961" s="17">
        <v>0.33822435299999998</v>
      </c>
      <c r="I961" s="17">
        <v>0.68832733999999995</v>
      </c>
      <c r="J961" s="17">
        <v>0.30827338199999998</v>
      </c>
      <c r="K961" s="17">
        <v>3.3999999999999998E-3</v>
      </c>
    </row>
    <row r="962" spans="1:11" x14ac:dyDescent="0.45">
      <c r="A962" s="10" t="s">
        <v>15</v>
      </c>
      <c r="B962" s="20">
        <v>0.92100000000000004</v>
      </c>
      <c r="C962" s="19">
        <v>96874</v>
      </c>
      <c r="D962" s="19">
        <v>5791.2360049999997</v>
      </c>
      <c r="E962" s="23">
        <v>0.34271019200000002</v>
      </c>
      <c r="F962" s="23">
        <v>0.155318336</v>
      </c>
      <c r="G962" s="17">
        <v>0.66182876700000004</v>
      </c>
      <c r="H962" s="17">
        <v>0.33817123300000002</v>
      </c>
      <c r="I962" s="17">
        <v>0.69010045200000003</v>
      </c>
      <c r="J962" s="17">
        <v>0.30651970099999998</v>
      </c>
      <c r="K962" s="17">
        <v>3.3800000000000002E-3</v>
      </c>
    </row>
    <row r="963" spans="1:11" x14ac:dyDescent="0.45">
      <c r="A963" s="10" t="s">
        <v>15</v>
      </c>
      <c r="B963" s="20">
        <v>0.92200000000000004</v>
      </c>
      <c r="C963" s="19">
        <v>96972</v>
      </c>
      <c r="D963" s="19">
        <v>5825.0291980000002</v>
      </c>
      <c r="E963" s="23">
        <v>0.34667905700000001</v>
      </c>
      <c r="F963" s="23">
        <v>0.15605211199999999</v>
      </c>
      <c r="G963" s="17">
        <v>0.66196427800000002</v>
      </c>
      <c r="H963" s="17">
        <v>0.33803572199999998</v>
      </c>
      <c r="I963" s="17">
        <v>0.69106620100000005</v>
      </c>
      <c r="J963" s="17">
        <v>0.305564485</v>
      </c>
      <c r="K963" s="17">
        <v>3.3700000000000002E-3</v>
      </c>
    </row>
    <row r="964" spans="1:11" x14ac:dyDescent="0.45">
      <c r="A964" s="10" t="s">
        <v>15</v>
      </c>
      <c r="B964" s="20">
        <v>0.92300000000000004</v>
      </c>
      <c r="C964" s="19">
        <v>97067</v>
      </c>
      <c r="D964" s="19">
        <v>5858.1050640000003</v>
      </c>
      <c r="E964" s="23">
        <v>0.35144462799999998</v>
      </c>
      <c r="F964" s="23">
        <v>0.158223798</v>
      </c>
      <c r="G964" s="17">
        <v>0.661841821</v>
      </c>
      <c r="H964" s="17">
        <v>0.338158179</v>
      </c>
      <c r="I964" s="17">
        <v>0.691998848</v>
      </c>
      <c r="J964" s="17">
        <v>0.304644001</v>
      </c>
      <c r="K964" s="17">
        <v>3.3600000000000001E-3</v>
      </c>
    </row>
    <row r="965" spans="1:11" x14ac:dyDescent="0.45">
      <c r="A965" s="10" t="s">
        <v>15</v>
      </c>
      <c r="B965" s="20">
        <v>0.92400000000000004</v>
      </c>
      <c r="C965" s="19">
        <v>97197</v>
      </c>
      <c r="D965" s="19">
        <v>5904.2483650000004</v>
      </c>
      <c r="E965" s="23">
        <v>0.36051520100000001</v>
      </c>
      <c r="F965" s="23">
        <v>0.159228589</v>
      </c>
      <c r="G965" s="17">
        <v>0.66205747100000001</v>
      </c>
      <c r="H965" s="17">
        <v>0.33794252899999999</v>
      </c>
      <c r="I965" s="17">
        <v>0.69381773599999996</v>
      </c>
      <c r="J965" s="17">
        <v>0.30284562700000001</v>
      </c>
      <c r="K965" s="17">
        <v>3.3400000000000001E-3</v>
      </c>
    </row>
    <row r="966" spans="1:11" x14ac:dyDescent="0.45">
      <c r="A966" s="10" t="s">
        <v>15</v>
      </c>
      <c r="B966" s="20">
        <v>0.92500000000000004</v>
      </c>
      <c r="C966" s="19">
        <v>97299</v>
      </c>
      <c r="D966" s="19">
        <v>5941.2997139999998</v>
      </c>
      <c r="E966" s="23">
        <v>0.36574961099999997</v>
      </c>
      <c r="F966" s="23">
        <v>0.1605017</v>
      </c>
      <c r="G966" s="17">
        <v>0.66226785499999996</v>
      </c>
      <c r="H966" s="17">
        <v>0.33773214499999998</v>
      </c>
      <c r="I966" s="17">
        <v>0.69551296299999998</v>
      </c>
      <c r="J966" s="17">
        <v>0.301170359</v>
      </c>
      <c r="K966" s="17">
        <v>3.32E-3</v>
      </c>
    </row>
    <row r="967" spans="1:11" x14ac:dyDescent="0.45">
      <c r="A967" s="10" t="s">
        <v>15</v>
      </c>
      <c r="B967" s="20">
        <v>0.92600000000000005</v>
      </c>
      <c r="C967" s="19">
        <v>97360</v>
      </c>
      <c r="D967" s="19">
        <v>5963.703031</v>
      </c>
      <c r="E967" s="23">
        <v>0.37053675600000002</v>
      </c>
      <c r="F967" s="23">
        <v>0.161590188</v>
      </c>
      <c r="G967" s="17">
        <v>0.66232539000000001</v>
      </c>
      <c r="H967" s="17">
        <v>0.33767460999999999</v>
      </c>
      <c r="I967" s="17">
        <v>0.69617850100000001</v>
      </c>
      <c r="J967" s="17">
        <v>0.30051367499999998</v>
      </c>
      <c r="K967" s="17">
        <v>3.31E-3</v>
      </c>
    </row>
    <row r="968" spans="1:11" x14ac:dyDescent="0.45">
      <c r="A968" s="10" t="s">
        <v>15</v>
      </c>
      <c r="B968" s="20">
        <v>0.92700000000000005</v>
      </c>
      <c r="C968" s="19">
        <v>97496</v>
      </c>
      <c r="D968" s="19">
        <v>6014.4090379999998</v>
      </c>
      <c r="E968" s="23">
        <v>0.37727277199999998</v>
      </c>
      <c r="F968" s="23">
        <v>0.16243210699999999</v>
      </c>
      <c r="G968" s="17">
        <v>0.66269385400000003</v>
      </c>
      <c r="H968" s="17">
        <v>0.33730614599999997</v>
      </c>
      <c r="I968" s="17">
        <v>0.69781908199999998</v>
      </c>
      <c r="J968" s="17">
        <v>0.29889260600000001</v>
      </c>
      <c r="K968" s="17">
        <v>3.29E-3</v>
      </c>
    </row>
    <row r="969" spans="1:11" x14ac:dyDescent="0.45">
      <c r="A969" s="10" t="s">
        <v>15</v>
      </c>
      <c r="B969" s="20">
        <v>0.92800000000000005</v>
      </c>
      <c r="C969" s="19">
        <v>97610</v>
      </c>
      <c r="D969" s="19">
        <v>6057.5678989999997</v>
      </c>
      <c r="E969" s="23">
        <v>0.38069789900000001</v>
      </c>
      <c r="F969" s="23">
        <v>0.16379801499999999</v>
      </c>
      <c r="G969" s="17">
        <v>0.66295461499999997</v>
      </c>
      <c r="H969" s="17">
        <v>0.33704538499999998</v>
      </c>
      <c r="I969" s="17">
        <v>0.69947288200000002</v>
      </c>
      <c r="J969" s="17">
        <v>0.29725845400000001</v>
      </c>
      <c r="K969" s="17">
        <v>3.2699999999999999E-3</v>
      </c>
    </row>
    <row r="970" spans="1:11" x14ac:dyDescent="0.45">
      <c r="A970" s="10" t="s">
        <v>15</v>
      </c>
      <c r="B970" s="20">
        <v>0.92900000000000005</v>
      </c>
      <c r="C970" s="19">
        <v>97723</v>
      </c>
      <c r="D970" s="19">
        <v>6101.1851180000003</v>
      </c>
      <c r="E970" s="23">
        <v>0.39207094799999997</v>
      </c>
      <c r="F970" s="23">
        <v>0.165014982</v>
      </c>
      <c r="G970" s="17">
        <v>0.66316015699999997</v>
      </c>
      <c r="H970" s="17">
        <v>0.33683984300000003</v>
      </c>
      <c r="I970" s="17">
        <v>0.70072751799999999</v>
      </c>
      <c r="J970" s="17">
        <v>0.29601979699999997</v>
      </c>
      <c r="K970" s="17">
        <v>3.2499999999999999E-3</v>
      </c>
    </row>
    <row r="971" spans="1:11" x14ac:dyDescent="0.45">
      <c r="A971" s="10" t="s">
        <v>15</v>
      </c>
      <c r="B971" s="20">
        <v>0.93</v>
      </c>
      <c r="C971" s="19">
        <v>97810</v>
      </c>
      <c r="D971" s="19">
        <v>6135.4672840000003</v>
      </c>
      <c r="E971" s="23">
        <v>0.39544537400000002</v>
      </c>
      <c r="F971" s="23">
        <v>0.166405146</v>
      </c>
      <c r="G971" s="17">
        <v>0.66327573900000003</v>
      </c>
      <c r="H971" s="17">
        <v>0.33672426100000002</v>
      </c>
      <c r="I971" s="17">
        <v>0.70231921500000005</v>
      </c>
      <c r="J971" s="17">
        <v>0.29444543299999998</v>
      </c>
      <c r="K971" s="17">
        <v>3.2399999999999998E-3</v>
      </c>
    </row>
    <row r="972" spans="1:11" x14ac:dyDescent="0.45">
      <c r="A972" s="10" t="s">
        <v>15</v>
      </c>
      <c r="B972" s="20">
        <v>0.93100000000000005</v>
      </c>
      <c r="C972" s="19">
        <v>97932</v>
      </c>
      <c r="D972" s="19">
        <v>6183.9536479999997</v>
      </c>
      <c r="E972" s="23">
        <v>0.39916997300000001</v>
      </c>
      <c r="F972" s="23">
        <v>0.16750467399999999</v>
      </c>
      <c r="G972" s="17">
        <v>0.66353183800000004</v>
      </c>
      <c r="H972" s="17">
        <v>0.33646816200000002</v>
      </c>
      <c r="I972" s="17">
        <v>0.70409043400000004</v>
      </c>
      <c r="J972" s="17">
        <v>0.29269483899999998</v>
      </c>
      <c r="K972" s="17">
        <v>3.2100000000000002E-3</v>
      </c>
    </row>
    <row r="973" spans="1:11" x14ac:dyDescent="0.45">
      <c r="A973" s="10" t="s">
        <v>15</v>
      </c>
      <c r="B973" s="20">
        <v>0.93200000000000005</v>
      </c>
      <c r="C973" s="19">
        <v>98013</v>
      </c>
      <c r="D973" s="19">
        <v>6216.700726</v>
      </c>
      <c r="E973" s="23">
        <v>0.40693072600000002</v>
      </c>
      <c r="F973" s="23">
        <v>0.16883822500000001</v>
      </c>
      <c r="G973" s="17">
        <v>0.66374868600000003</v>
      </c>
      <c r="H973" s="17">
        <v>0.33625131400000002</v>
      </c>
      <c r="I973" s="17">
        <v>0.70538527100000004</v>
      </c>
      <c r="J973" s="17">
        <v>0.29141410899999998</v>
      </c>
      <c r="K973" s="17">
        <v>3.2000000000000002E-3</v>
      </c>
    </row>
    <row r="974" spans="1:11" x14ac:dyDescent="0.45">
      <c r="A974" s="10" t="s">
        <v>15</v>
      </c>
      <c r="B974" s="20">
        <v>0.93300000000000005</v>
      </c>
      <c r="C974" s="19">
        <v>98143</v>
      </c>
      <c r="D974" s="19">
        <v>6269.8937040000001</v>
      </c>
      <c r="E974" s="23">
        <v>0.41235238299999999</v>
      </c>
      <c r="F974" s="23">
        <v>0.16993654399999999</v>
      </c>
      <c r="G974" s="17">
        <v>0.66380689400000004</v>
      </c>
      <c r="H974" s="17">
        <v>0.33619310600000002</v>
      </c>
      <c r="I974" s="17">
        <v>0.70801197699999996</v>
      </c>
      <c r="J974" s="17">
        <v>0.28881607300000001</v>
      </c>
      <c r="K974" s="17">
        <v>3.1700000000000001E-3</v>
      </c>
    </row>
    <row r="975" spans="1:11" x14ac:dyDescent="0.45">
      <c r="A975" s="10" t="s">
        <v>15</v>
      </c>
      <c r="B975" s="20">
        <v>0.93400000000000005</v>
      </c>
      <c r="C975" s="19">
        <v>98219</v>
      </c>
      <c r="D975" s="19">
        <v>6301.4505650000001</v>
      </c>
      <c r="E975" s="23">
        <v>0.41802193999999998</v>
      </c>
      <c r="F975" s="23">
        <v>0.171472016</v>
      </c>
      <c r="G975" s="17">
        <v>0.66391431400000001</v>
      </c>
      <c r="H975" s="17">
        <v>0.33608568599999999</v>
      </c>
      <c r="I975" s="17">
        <v>0.70961459199999999</v>
      </c>
      <c r="J975" s="17">
        <v>0.28723093399999999</v>
      </c>
      <c r="K975" s="17">
        <v>3.15E-3</v>
      </c>
    </row>
    <row r="976" spans="1:11" x14ac:dyDescent="0.45">
      <c r="A976" s="10" t="s">
        <v>15</v>
      </c>
      <c r="B976" s="20">
        <v>0.93500000000000005</v>
      </c>
      <c r="C976" s="19">
        <v>98352</v>
      </c>
      <c r="D976" s="19">
        <v>6357.4097499999998</v>
      </c>
      <c r="E976" s="23">
        <v>0.42506871200000002</v>
      </c>
      <c r="F976" s="23">
        <v>0.17259555500000001</v>
      </c>
      <c r="G976" s="17">
        <v>0.66365706800000002</v>
      </c>
      <c r="H976" s="17">
        <v>0.33634293199999998</v>
      </c>
      <c r="I976" s="17">
        <v>0.71005753900000002</v>
      </c>
      <c r="J976" s="17">
        <v>0.28680451200000001</v>
      </c>
      <c r="K976" s="17">
        <v>3.14E-3</v>
      </c>
    </row>
    <row r="977" spans="1:11" x14ac:dyDescent="0.45">
      <c r="A977" s="10" t="s">
        <v>15</v>
      </c>
      <c r="B977" s="20">
        <v>0.93600000000000005</v>
      </c>
      <c r="C977" s="19">
        <v>98446</v>
      </c>
      <c r="D977" s="19">
        <v>6398.0035939999998</v>
      </c>
      <c r="E977" s="23">
        <v>0.43978027200000003</v>
      </c>
      <c r="F977" s="23">
        <v>0.17421590100000001</v>
      </c>
      <c r="G977" s="17">
        <v>0.663917274</v>
      </c>
      <c r="H977" s="17">
        <v>0.336082726</v>
      </c>
      <c r="I977" s="17">
        <v>0.71127534299999995</v>
      </c>
      <c r="J977" s="17">
        <v>0.28560125200000003</v>
      </c>
      <c r="K977" s="17">
        <v>3.1199999999999999E-3</v>
      </c>
    </row>
    <row r="978" spans="1:11" x14ac:dyDescent="0.45">
      <c r="A978" s="10" t="s">
        <v>15</v>
      </c>
      <c r="B978" s="20">
        <v>0.93700000000000006</v>
      </c>
      <c r="C978" s="19">
        <v>98563</v>
      </c>
      <c r="D978" s="19">
        <v>6450.2665729999999</v>
      </c>
      <c r="E978" s="23">
        <v>0.45072916800000001</v>
      </c>
      <c r="F978" s="23">
        <v>0.17550851000000001</v>
      </c>
      <c r="G978" s="17">
        <v>0.66427564100000003</v>
      </c>
      <c r="H978" s="17">
        <v>0.33572435900000003</v>
      </c>
      <c r="I978" s="17">
        <v>0.71275400499999997</v>
      </c>
      <c r="J978" s="17">
        <v>0.284140634</v>
      </c>
      <c r="K978" s="17">
        <v>3.1099999999999999E-3</v>
      </c>
    </row>
    <row r="979" spans="1:11" x14ac:dyDescent="0.45">
      <c r="A979" s="10" t="s">
        <v>15</v>
      </c>
      <c r="B979" s="20">
        <v>0.93799999999999994</v>
      </c>
      <c r="C979" s="19">
        <v>98668</v>
      </c>
      <c r="D979" s="19">
        <v>6498.1663959999996</v>
      </c>
      <c r="E979" s="23">
        <v>0.46193186400000003</v>
      </c>
      <c r="F979" s="23">
        <v>0.17709968400000001</v>
      </c>
      <c r="G979" s="17">
        <v>0.66444034500000004</v>
      </c>
      <c r="H979" s="17">
        <v>0.33555965500000001</v>
      </c>
      <c r="I979" s="17">
        <v>0.71383215499999997</v>
      </c>
      <c r="J979" s="17">
        <v>0.28307624199999998</v>
      </c>
      <c r="K979" s="17">
        <v>3.0899999999999999E-3</v>
      </c>
    </row>
    <row r="980" spans="1:11" x14ac:dyDescent="0.45">
      <c r="A980" s="10" t="s">
        <v>15</v>
      </c>
      <c r="B980" s="20">
        <v>0.93899999999999995</v>
      </c>
      <c r="C980" s="19">
        <v>98765</v>
      </c>
      <c r="D980" s="19">
        <v>6543.5819849999998</v>
      </c>
      <c r="E980" s="23">
        <v>0.474906361</v>
      </c>
      <c r="F980" s="23">
        <v>0.17831075900000001</v>
      </c>
      <c r="G980" s="17">
        <v>0.66452690699999994</v>
      </c>
      <c r="H980" s="17">
        <v>0.335473093</v>
      </c>
      <c r="I980" s="17">
        <v>0.71484094099999995</v>
      </c>
      <c r="J980" s="17">
        <v>0.28208106599999999</v>
      </c>
      <c r="K980" s="17">
        <v>3.0799999999999998E-3</v>
      </c>
    </row>
    <row r="981" spans="1:11" x14ac:dyDescent="0.45">
      <c r="A981" s="10" t="s">
        <v>15</v>
      </c>
      <c r="B981" s="20">
        <v>0.94</v>
      </c>
      <c r="C981" s="19">
        <v>98863</v>
      </c>
      <c r="D981" s="19">
        <v>6590.6832869999998</v>
      </c>
      <c r="E981" s="23">
        <v>0.48690468599999998</v>
      </c>
      <c r="F981" s="23">
        <v>0.18002082799999999</v>
      </c>
      <c r="G981" s="17">
        <v>0.66470772700000003</v>
      </c>
      <c r="H981" s="17">
        <v>0.33529227299999997</v>
      </c>
      <c r="I981" s="17">
        <v>0.71658029400000001</v>
      </c>
      <c r="J981" s="17">
        <v>0.28036079400000002</v>
      </c>
      <c r="K981" s="17">
        <v>3.0599999999999998E-3</v>
      </c>
    </row>
    <row r="982" spans="1:11" x14ac:dyDescent="0.45">
      <c r="A982" s="10" t="s">
        <v>15</v>
      </c>
      <c r="B982" s="20">
        <v>0.94099999999999995</v>
      </c>
      <c r="C982" s="19">
        <v>98982</v>
      </c>
      <c r="D982" s="19">
        <v>6649.1453410000004</v>
      </c>
      <c r="E982" s="23">
        <v>0.49757605700000002</v>
      </c>
      <c r="F982" s="23">
        <v>0.18152333500000001</v>
      </c>
      <c r="G982" s="17">
        <v>0.66483805100000004</v>
      </c>
      <c r="H982" s="17">
        <v>0.33516194900000001</v>
      </c>
      <c r="I982" s="17">
        <v>0.71858555800000001</v>
      </c>
      <c r="J982" s="17">
        <v>0.27837775300000001</v>
      </c>
      <c r="K982" s="17">
        <v>3.0400000000000002E-3</v>
      </c>
    </row>
    <row r="983" spans="1:11" x14ac:dyDescent="0.45">
      <c r="A983" s="10" t="s">
        <v>15</v>
      </c>
      <c r="B983" s="20">
        <v>0.94199999999999995</v>
      </c>
      <c r="C983" s="19">
        <v>99088</v>
      </c>
      <c r="D983" s="19">
        <v>6702.5035090000001</v>
      </c>
      <c r="E983" s="23">
        <v>0.50706825799999999</v>
      </c>
      <c r="F983" s="23">
        <v>0.18317104400000001</v>
      </c>
      <c r="G983" s="17">
        <v>0.66506539600000003</v>
      </c>
      <c r="H983" s="17">
        <v>0.33493460400000002</v>
      </c>
      <c r="I983" s="17">
        <v>0.72007964700000004</v>
      </c>
      <c r="J983" s="17">
        <v>0.27690011799999997</v>
      </c>
      <c r="K983" s="17">
        <v>3.0200000000000001E-3</v>
      </c>
    </row>
    <row r="984" spans="1:11" x14ac:dyDescent="0.45">
      <c r="A984" s="10" t="s">
        <v>15</v>
      </c>
      <c r="B984" s="20">
        <v>0.94299999999999995</v>
      </c>
      <c r="C984" s="19">
        <v>99191</v>
      </c>
      <c r="D984" s="19">
        <v>6755.9314400000003</v>
      </c>
      <c r="E984" s="23">
        <v>0.52906917600000003</v>
      </c>
      <c r="F984" s="23">
        <v>0.18490535799999999</v>
      </c>
      <c r="G984" s="17">
        <v>0.66535270300000005</v>
      </c>
      <c r="H984" s="17">
        <v>0.33464729700000001</v>
      </c>
      <c r="I984" s="17">
        <v>0.72129972899999995</v>
      </c>
      <c r="J984" s="17">
        <v>0.27569571999999998</v>
      </c>
      <c r="K984" s="17">
        <v>3.0000000000000001E-3</v>
      </c>
    </row>
    <row r="985" spans="1:11" x14ac:dyDescent="0.45">
      <c r="A985" s="10" t="s">
        <v>15</v>
      </c>
      <c r="B985" s="20">
        <v>0.94399999999999995</v>
      </c>
      <c r="C985" s="19">
        <v>99283</v>
      </c>
      <c r="D985" s="19">
        <v>6804.8739089999999</v>
      </c>
      <c r="E985" s="23">
        <v>0.53239304099999996</v>
      </c>
      <c r="F985" s="23">
        <v>0.18665451399999999</v>
      </c>
      <c r="G985" s="17">
        <v>0.66558222499999997</v>
      </c>
      <c r="H985" s="17">
        <v>0.33441777499999997</v>
      </c>
      <c r="I985" s="17">
        <v>0.72325136599999995</v>
      </c>
      <c r="J985" s="17">
        <v>0.273766593</v>
      </c>
      <c r="K985" s="17">
        <v>2.98E-3</v>
      </c>
    </row>
    <row r="986" spans="1:11" x14ac:dyDescent="0.45">
      <c r="A986" s="10" t="s">
        <v>15</v>
      </c>
      <c r="B986" s="20">
        <v>0.94499999999999995</v>
      </c>
      <c r="C986" s="19">
        <v>99390</v>
      </c>
      <c r="D986" s="19">
        <v>6862.2751440000002</v>
      </c>
      <c r="E986" s="23">
        <v>0.54687389799999997</v>
      </c>
      <c r="F986" s="23">
        <v>0.18830780499999999</v>
      </c>
      <c r="G986" s="17">
        <v>0.66581144999999997</v>
      </c>
      <c r="H986" s="17">
        <v>0.33418854999999997</v>
      </c>
      <c r="I986" s="17">
        <v>0.72474693099999998</v>
      </c>
      <c r="J986" s="17">
        <v>0.27228876800000001</v>
      </c>
      <c r="K986" s="17">
        <v>2.96E-3</v>
      </c>
    </row>
    <row r="987" spans="1:11" x14ac:dyDescent="0.45">
      <c r="A987" s="10" t="s">
        <v>15</v>
      </c>
      <c r="B987" s="20">
        <v>0.94599999999999995</v>
      </c>
      <c r="C987" s="19">
        <v>99508</v>
      </c>
      <c r="D987" s="19">
        <v>6927.5089749999997</v>
      </c>
      <c r="E987" s="23">
        <v>0.55577637599999996</v>
      </c>
      <c r="F987" s="23">
        <v>0.18980285999999999</v>
      </c>
      <c r="G987" s="17">
        <v>0.66575551700000002</v>
      </c>
      <c r="H987" s="17">
        <v>0.33424448299999998</v>
      </c>
      <c r="I987" s="17">
        <v>0.72533988999999999</v>
      </c>
      <c r="J987" s="17">
        <v>0.27171886499999998</v>
      </c>
      <c r="K987" s="17">
        <v>2.9399999999999999E-3</v>
      </c>
    </row>
    <row r="988" spans="1:11" x14ac:dyDescent="0.45">
      <c r="A988" s="10" t="s">
        <v>15</v>
      </c>
      <c r="B988" s="20">
        <v>0.94699999999999995</v>
      </c>
      <c r="C988" s="19">
        <v>99585</v>
      </c>
      <c r="D988" s="19">
        <v>6970.4322990000001</v>
      </c>
      <c r="E988" s="23">
        <v>0.56041090500000001</v>
      </c>
      <c r="F988" s="23">
        <v>0.19209743100000001</v>
      </c>
      <c r="G988" s="17">
        <v>0.66601395799999996</v>
      </c>
      <c r="H988" s="17">
        <v>0.33398604199999998</v>
      </c>
      <c r="I988" s="17">
        <v>0.727404885</v>
      </c>
      <c r="J988" s="17">
        <v>0.26967598300000001</v>
      </c>
      <c r="K988" s="17">
        <v>2.9199999999999999E-3</v>
      </c>
    </row>
    <row r="989" spans="1:11" x14ac:dyDescent="0.45">
      <c r="A989" s="10" t="s">
        <v>15</v>
      </c>
      <c r="B989" s="20">
        <v>0.94799999999999995</v>
      </c>
      <c r="C989" s="19">
        <v>99719</v>
      </c>
      <c r="D989" s="19">
        <v>7046.8777280000004</v>
      </c>
      <c r="E989" s="23">
        <v>0.58216301599999998</v>
      </c>
      <c r="F989" s="23">
        <v>0.19364805500000001</v>
      </c>
      <c r="G989" s="17">
        <v>0.66634242200000005</v>
      </c>
      <c r="H989" s="17">
        <v>0.33365757800000001</v>
      </c>
      <c r="I989" s="17">
        <v>0.72996841499999998</v>
      </c>
      <c r="J989" s="17">
        <v>0.26714143600000001</v>
      </c>
      <c r="K989" s="17">
        <v>2.8900000000000002E-3</v>
      </c>
    </row>
    <row r="990" spans="1:11" x14ac:dyDescent="0.45">
      <c r="A990" s="10" t="s">
        <v>15</v>
      </c>
      <c r="B990" s="20">
        <v>0.94899999999999995</v>
      </c>
      <c r="C990" s="19">
        <v>99822</v>
      </c>
      <c r="D990" s="19">
        <v>7107.5717780000004</v>
      </c>
      <c r="E990" s="23">
        <v>0.59697913899999999</v>
      </c>
      <c r="F990" s="23">
        <v>0.19597577699999999</v>
      </c>
      <c r="G990" s="17">
        <v>0.66664663099999999</v>
      </c>
      <c r="H990" s="17">
        <v>0.33335336900000001</v>
      </c>
      <c r="I990" s="17">
        <v>0.73154637099999997</v>
      </c>
      <c r="J990" s="17">
        <v>0.26558248200000001</v>
      </c>
      <c r="K990" s="17">
        <v>2.8700000000000002E-3</v>
      </c>
    </row>
    <row r="991" spans="1:11" x14ac:dyDescent="0.45">
      <c r="A991" s="10" t="s">
        <v>15</v>
      </c>
      <c r="B991" s="20">
        <v>0.95</v>
      </c>
      <c r="C991" s="19">
        <v>99927</v>
      </c>
      <c r="D991" s="19">
        <v>7170.9962299999997</v>
      </c>
      <c r="E991" s="23">
        <v>0.60848449999999998</v>
      </c>
      <c r="F991" s="23">
        <v>0.197977654</v>
      </c>
      <c r="G991" s="17">
        <v>0.666816776</v>
      </c>
      <c r="H991" s="17">
        <v>0.333183224</v>
      </c>
      <c r="I991" s="17">
        <v>0.73268646599999998</v>
      </c>
      <c r="J991" s="17">
        <v>0.26446266200000002</v>
      </c>
      <c r="K991" s="17">
        <v>2.8500000000000001E-3</v>
      </c>
    </row>
    <row r="992" spans="1:11" x14ac:dyDescent="0.45">
      <c r="A992" s="10" t="s">
        <v>15</v>
      </c>
      <c r="B992" s="20">
        <v>0.95099999999999996</v>
      </c>
      <c r="C992" s="19">
        <v>100026</v>
      </c>
      <c r="D992" s="19">
        <v>7231.9211670000004</v>
      </c>
      <c r="E992" s="23">
        <v>0.61893961099999995</v>
      </c>
      <c r="F992" s="23">
        <v>0.199973072</v>
      </c>
      <c r="G992" s="17">
        <v>0.66703657000000005</v>
      </c>
      <c r="H992" s="17">
        <v>0.33296343</v>
      </c>
      <c r="I992" s="17">
        <v>0.73419412500000003</v>
      </c>
      <c r="J992" s="17">
        <v>0.26297338100000001</v>
      </c>
      <c r="K992" s="17">
        <v>2.8300000000000001E-3</v>
      </c>
    </row>
    <row r="993" spans="1:11" x14ac:dyDescent="0.45">
      <c r="A993" s="10" t="s">
        <v>15</v>
      </c>
      <c r="B993" s="20">
        <v>0.95199999999999996</v>
      </c>
      <c r="C993" s="19">
        <v>100139</v>
      </c>
      <c r="D993" s="19">
        <v>7303.160535</v>
      </c>
      <c r="E993" s="23">
        <v>0.64345490400000005</v>
      </c>
      <c r="F993" s="23">
        <v>0.202048704</v>
      </c>
      <c r="G993" s="17">
        <v>0.66715265800000001</v>
      </c>
      <c r="H993" s="17">
        <v>0.33284734199999999</v>
      </c>
      <c r="I993" s="17">
        <v>0.73613439700000005</v>
      </c>
      <c r="J993" s="17">
        <v>0.26105589499999998</v>
      </c>
      <c r="K993" s="17">
        <v>2.81E-3</v>
      </c>
    </row>
    <row r="994" spans="1:11" x14ac:dyDescent="0.45">
      <c r="A994" s="10" t="s">
        <v>15</v>
      </c>
      <c r="B994" s="20">
        <v>0.95299999999999996</v>
      </c>
      <c r="C994" s="19">
        <v>100239</v>
      </c>
      <c r="D994" s="19">
        <v>7368.0150469999999</v>
      </c>
      <c r="E994" s="23">
        <v>0.653171418</v>
      </c>
      <c r="F994" s="23">
        <v>0.20416298399999999</v>
      </c>
      <c r="G994" s="17">
        <v>0.66721535499999995</v>
      </c>
      <c r="H994" s="17">
        <v>0.33278464499999999</v>
      </c>
      <c r="I994" s="17">
        <v>0.73811771400000004</v>
      </c>
      <c r="J994" s="17">
        <v>0.25909932099999999</v>
      </c>
      <c r="K994" s="17">
        <v>2.7799999999999999E-3</v>
      </c>
    </row>
    <row r="995" spans="1:11" x14ac:dyDescent="0.45">
      <c r="A995" s="10" t="s">
        <v>15</v>
      </c>
      <c r="B995" s="20">
        <v>0.95399999999999996</v>
      </c>
      <c r="C995" s="19">
        <v>100348</v>
      </c>
      <c r="D995" s="19">
        <v>7439.8732819999996</v>
      </c>
      <c r="E995" s="23">
        <v>0.67285110400000003</v>
      </c>
      <c r="F995" s="23">
        <v>0.20647417400000001</v>
      </c>
      <c r="G995" s="17">
        <v>0.66745724900000003</v>
      </c>
      <c r="H995" s="17">
        <v>0.33254275100000003</v>
      </c>
      <c r="I995" s="17">
        <v>0.73957099599999998</v>
      </c>
      <c r="J995" s="17">
        <v>0.25766748299999997</v>
      </c>
      <c r="K995" s="17">
        <v>2.7599999999999999E-3</v>
      </c>
    </row>
    <row r="996" spans="1:11" x14ac:dyDescent="0.45">
      <c r="A996" s="10" t="s">
        <v>15</v>
      </c>
      <c r="B996" s="20">
        <v>0.95499999999999996</v>
      </c>
      <c r="C996" s="19">
        <v>100446</v>
      </c>
      <c r="D996" s="19">
        <v>7506.2674889999998</v>
      </c>
      <c r="E996" s="23">
        <v>0.68158353199999999</v>
      </c>
      <c r="F996" s="23">
        <v>0.208835458</v>
      </c>
      <c r="G996" s="17">
        <v>0.66761244799999997</v>
      </c>
      <c r="H996" s="17">
        <v>0.33238755199999998</v>
      </c>
      <c r="I996" s="17">
        <v>0.74161411399999999</v>
      </c>
      <c r="J996" s="17">
        <v>0.25564762299999999</v>
      </c>
      <c r="K996" s="17">
        <v>2.7399999999999998E-3</v>
      </c>
    </row>
    <row r="997" spans="1:11" x14ac:dyDescent="0.45">
      <c r="A997" s="10" t="s">
        <v>15</v>
      </c>
      <c r="B997" s="20">
        <v>0.95599999999999996</v>
      </c>
      <c r="C997" s="19">
        <v>100551</v>
      </c>
      <c r="D997" s="19">
        <v>7578.2243259999996</v>
      </c>
      <c r="E997" s="23">
        <v>0.69385754399999999</v>
      </c>
      <c r="F997" s="23">
        <v>0.211006693</v>
      </c>
      <c r="G997" s="17">
        <v>0.66751200899999996</v>
      </c>
      <c r="H997" s="17">
        <v>0.33248799099999998</v>
      </c>
      <c r="I997" s="17">
        <v>0.74317207799999996</v>
      </c>
      <c r="J997" s="17">
        <v>0.25410738700000002</v>
      </c>
      <c r="K997" s="17">
        <v>2.7200000000000002E-3</v>
      </c>
    </row>
    <row r="998" spans="1:11" x14ac:dyDescent="0.45">
      <c r="A998" s="10" t="s">
        <v>15</v>
      </c>
      <c r="B998" s="20">
        <v>0.95699999999999996</v>
      </c>
      <c r="C998" s="19">
        <v>100654</v>
      </c>
      <c r="D998" s="19">
        <v>7650.3464350000004</v>
      </c>
      <c r="E998" s="23">
        <v>0.70708952400000002</v>
      </c>
      <c r="F998" s="23">
        <v>0.21340932700000001</v>
      </c>
      <c r="G998" s="17">
        <v>0.66775289599999998</v>
      </c>
      <c r="H998" s="17">
        <v>0.33224710400000002</v>
      </c>
      <c r="I998" s="17">
        <v>0.74463666399999995</v>
      </c>
      <c r="J998" s="17">
        <v>0.25266145899999998</v>
      </c>
      <c r="K998" s="17">
        <v>2.7000000000000001E-3</v>
      </c>
    </row>
    <row r="999" spans="1:11" x14ac:dyDescent="0.45">
      <c r="A999" s="10" t="s">
        <v>15</v>
      </c>
      <c r="B999" s="20">
        <v>0.95799999999999996</v>
      </c>
      <c r="C999" s="19">
        <v>100763</v>
      </c>
      <c r="D999" s="19">
        <v>7727.8713349999998</v>
      </c>
      <c r="E999" s="23">
        <v>0.71387314599999996</v>
      </c>
      <c r="F999" s="23">
        <v>0.21578504800000001</v>
      </c>
      <c r="G999" s="17">
        <v>0.66783442299999995</v>
      </c>
      <c r="H999" s="17">
        <v>0.33216557699999999</v>
      </c>
      <c r="I999" s="17">
        <v>0.74680580600000002</v>
      </c>
      <c r="J999" s="17">
        <v>0.25051617900000001</v>
      </c>
      <c r="K999" s="17">
        <v>2.6800000000000001E-3</v>
      </c>
    </row>
    <row r="1000" spans="1:11" x14ac:dyDescent="0.45">
      <c r="A1000" s="10" t="s">
        <v>15</v>
      </c>
      <c r="B1000" s="20">
        <v>0.95899999999999996</v>
      </c>
      <c r="C1000" s="19">
        <v>100859</v>
      </c>
      <c r="D1000" s="19">
        <v>7796.8088420000004</v>
      </c>
      <c r="E1000" s="23">
        <v>0.72170171800000005</v>
      </c>
      <c r="F1000" s="23">
        <v>0.21814289000000001</v>
      </c>
      <c r="G1000" s="17">
        <v>0.66803160800000005</v>
      </c>
      <c r="H1000" s="17">
        <v>0.331968392</v>
      </c>
      <c r="I1000" s="17">
        <v>0.74881674799999998</v>
      </c>
      <c r="J1000" s="17">
        <v>0.24852650600000001</v>
      </c>
      <c r="K1000" s="17">
        <v>2.66E-3</v>
      </c>
    </row>
    <row r="1001" spans="1:11" x14ac:dyDescent="0.45">
      <c r="A1001" s="10" t="s">
        <v>15</v>
      </c>
      <c r="B1001" s="20">
        <v>0.96</v>
      </c>
      <c r="C1001" s="19">
        <v>100955</v>
      </c>
      <c r="D1001" s="19">
        <v>7866.8869549999999</v>
      </c>
      <c r="E1001" s="23">
        <v>0.74825785899999997</v>
      </c>
      <c r="F1001" s="23">
        <v>0.22060042299999999</v>
      </c>
      <c r="G1001" s="17">
        <v>0.66828785099999999</v>
      </c>
      <c r="H1001" s="17">
        <v>0.33171214900000001</v>
      </c>
      <c r="I1001" s="17">
        <v>0.75071212899999995</v>
      </c>
      <c r="J1001" s="17">
        <v>0.24665182799999999</v>
      </c>
      <c r="K1001" s="17">
        <v>2.64E-3</v>
      </c>
    </row>
    <row r="1002" spans="1:11" x14ac:dyDescent="0.45">
      <c r="A1002" s="10" t="s">
        <v>15</v>
      </c>
      <c r="B1002" s="20">
        <v>0.96099999999999997</v>
      </c>
      <c r="C1002" s="19">
        <v>101082</v>
      </c>
      <c r="D1002" s="19">
        <v>7962.442798</v>
      </c>
      <c r="E1002" s="23">
        <v>0.761876836</v>
      </c>
      <c r="F1002" s="23">
        <v>0.22296634300000001</v>
      </c>
      <c r="G1002" s="17">
        <v>0.668625472</v>
      </c>
      <c r="H1002" s="17">
        <v>0.331374528</v>
      </c>
      <c r="I1002" s="17">
        <v>0.75298430999999999</v>
      </c>
      <c r="J1002" s="17">
        <v>0.244404124</v>
      </c>
      <c r="K1002" s="17">
        <v>2.6099999999999999E-3</v>
      </c>
    </row>
    <row r="1003" spans="1:11" x14ac:dyDescent="0.45">
      <c r="A1003" s="10" t="s">
        <v>15</v>
      </c>
      <c r="B1003" s="20">
        <v>0.96199999999999997</v>
      </c>
      <c r="C1003" s="19">
        <v>101190</v>
      </c>
      <c r="D1003" s="19">
        <v>8045.3293940000003</v>
      </c>
      <c r="E1003" s="23">
        <v>0.77397603699999995</v>
      </c>
      <c r="F1003" s="23">
        <v>0.225946964</v>
      </c>
      <c r="G1003" s="17">
        <v>0.668613499</v>
      </c>
      <c r="H1003" s="17">
        <v>0.331386501</v>
      </c>
      <c r="I1003" s="17">
        <v>0.75515139099999995</v>
      </c>
      <c r="J1003" s="17">
        <v>0.24226049499999999</v>
      </c>
      <c r="K1003" s="17">
        <v>2.5899999999999999E-3</v>
      </c>
    </row>
    <row r="1004" spans="1:11" x14ac:dyDescent="0.45">
      <c r="A1004" s="10" t="s">
        <v>15</v>
      </c>
      <c r="B1004" s="20">
        <v>0.96299999999999997</v>
      </c>
      <c r="C1004" s="19">
        <v>101292</v>
      </c>
      <c r="D1004" s="19">
        <v>8124.7009989999997</v>
      </c>
      <c r="E1004" s="23">
        <v>0.78265387399999997</v>
      </c>
      <c r="F1004" s="23">
        <v>0.228594362</v>
      </c>
      <c r="G1004" s="17">
        <v>0.66847332500000001</v>
      </c>
      <c r="H1004" s="17">
        <v>0.33152667499999999</v>
      </c>
      <c r="I1004" s="17">
        <v>0.75705847800000003</v>
      </c>
      <c r="J1004" s="17">
        <v>0.24037382099999999</v>
      </c>
      <c r="K1004" s="17">
        <v>2.5699999999999998E-3</v>
      </c>
    </row>
    <row r="1005" spans="1:11" x14ac:dyDescent="0.45">
      <c r="A1005" s="10" t="s">
        <v>15</v>
      </c>
      <c r="B1005" s="20">
        <v>0.96399999999999997</v>
      </c>
      <c r="C1005" s="19">
        <v>101370</v>
      </c>
      <c r="D1005" s="19">
        <v>8186.4150069999996</v>
      </c>
      <c r="E1005" s="23">
        <v>0.79249498299999999</v>
      </c>
      <c r="F1005" s="23">
        <v>0.23137136799999999</v>
      </c>
      <c r="G1005" s="17">
        <v>0.66858044800000005</v>
      </c>
      <c r="H1005" s="17">
        <v>0.33141955200000001</v>
      </c>
      <c r="I1005" s="17">
        <v>0.75861996899999995</v>
      </c>
      <c r="J1005" s="17">
        <v>0.23882883399999999</v>
      </c>
      <c r="K1005" s="17">
        <v>2.5500000000000002E-3</v>
      </c>
    </row>
    <row r="1006" spans="1:11" x14ac:dyDescent="0.45">
      <c r="A1006" s="10" t="s">
        <v>15</v>
      </c>
      <c r="B1006" s="20">
        <v>0.96499999999999997</v>
      </c>
      <c r="C1006" s="19">
        <v>101506</v>
      </c>
      <c r="D1006" s="19">
        <v>8295.1783429999996</v>
      </c>
      <c r="E1006" s="23">
        <v>0.81168607400000004</v>
      </c>
      <c r="F1006" s="23">
        <v>0.23356919900000001</v>
      </c>
      <c r="G1006" s="17">
        <v>0.66893582600000001</v>
      </c>
      <c r="H1006" s="17">
        <v>0.33106417399999999</v>
      </c>
      <c r="I1006" s="17">
        <v>0.76063775600000005</v>
      </c>
      <c r="J1006" s="17">
        <v>0.23683510599999999</v>
      </c>
      <c r="K1006" s="17">
        <v>2.5300000000000001E-3</v>
      </c>
    </row>
    <row r="1007" spans="1:11" x14ac:dyDescent="0.45">
      <c r="A1007" s="10" t="s">
        <v>15</v>
      </c>
      <c r="B1007" s="20">
        <v>0.96599999999999997</v>
      </c>
      <c r="C1007" s="19">
        <v>101611</v>
      </c>
      <c r="D1007" s="19">
        <v>8381.8046159999994</v>
      </c>
      <c r="E1007" s="23">
        <v>0.83747316400000005</v>
      </c>
      <c r="F1007" s="23">
        <v>0.23686309999999999</v>
      </c>
      <c r="G1007" s="17">
        <v>0.66924840799999996</v>
      </c>
      <c r="H1007" s="17">
        <v>0.33075159199999998</v>
      </c>
      <c r="I1007" s="17">
        <v>0.76267694799999997</v>
      </c>
      <c r="J1007" s="17">
        <v>0.23481799</v>
      </c>
      <c r="K1007" s="17">
        <v>2.5100000000000001E-3</v>
      </c>
    </row>
    <row r="1008" spans="1:11" x14ac:dyDescent="0.45">
      <c r="A1008" s="10" t="s">
        <v>15</v>
      </c>
      <c r="B1008" s="20">
        <v>0.96699999999999997</v>
      </c>
      <c r="C1008" s="19">
        <v>101706</v>
      </c>
      <c r="D1008" s="19">
        <v>8462.8612159999993</v>
      </c>
      <c r="E1008" s="23">
        <v>0.87325435699999998</v>
      </c>
      <c r="F1008" s="23">
        <v>0.23928270800000001</v>
      </c>
      <c r="G1008" s="17">
        <v>0.66947869299999996</v>
      </c>
      <c r="H1008" s="17">
        <v>0.33052130699999999</v>
      </c>
      <c r="I1008" s="17">
        <v>0.76476630999999995</v>
      </c>
      <c r="J1008" s="17">
        <v>0.23275098999999999</v>
      </c>
      <c r="K1008" s="17">
        <v>2.48E-3</v>
      </c>
    </row>
    <row r="1009" spans="1:11" x14ac:dyDescent="0.45">
      <c r="A1009" s="10" t="s">
        <v>15</v>
      </c>
      <c r="B1009" s="20">
        <v>0.96799999999999997</v>
      </c>
      <c r="C1009" s="19">
        <v>101815</v>
      </c>
      <c r="D1009" s="19">
        <v>8558.7139009999992</v>
      </c>
      <c r="E1009" s="23">
        <v>0.889960949</v>
      </c>
      <c r="F1009" s="23">
        <v>0.24262693199999999</v>
      </c>
      <c r="G1009" s="17">
        <v>0.66975396600000003</v>
      </c>
      <c r="H1009" s="17">
        <v>0.33024603400000002</v>
      </c>
      <c r="I1009" s="17">
        <v>0.76703264500000001</v>
      </c>
      <c r="J1009" s="17">
        <v>0.23051075900000001</v>
      </c>
      <c r="K1009" s="17">
        <v>2.4599999999999999E-3</v>
      </c>
    </row>
    <row r="1010" spans="1:11" x14ac:dyDescent="0.45">
      <c r="A1010" s="10" t="s">
        <v>15</v>
      </c>
      <c r="B1010" s="20">
        <v>0.96899999999999997</v>
      </c>
      <c r="C1010" s="19">
        <v>101924</v>
      </c>
      <c r="D1010" s="19">
        <v>8657.3333480000001</v>
      </c>
      <c r="E1010" s="23">
        <v>0.92521371299999999</v>
      </c>
      <c r="F1010" s="23">
        <v>0.24574974499999999</v>
      </c>
      <c r="G1010" s="17">
        <v>0.67007770499999997</v>
      </c>
      <c r="H1010" s="17">
        <v>0.32992229499999998</v>
      </c>
      <c r="I1010" s="17">
        <v>0.76927700700000001</v>
      </c>
      <c r="J1010" s="17">
        <v>0.22829069199999999</v>
      </c>
      <c r="K1010" s="17">
        <v>2.4299999999999999E-3</v>
      </c>
    </row>
    <row r="1011" spans="1:11" x14ac:dyDescent="0.45">
      <c r="A1011" s="10" t="s">
        <v>15</v>
      </c>
      <c r="B1011" s="20">
        <v>0.97</v>
      </c>
      <c r="C1011" s="19">
        <v>102030</v>
      </c>
      <c r="D1011" s="19">
        <v>8756.6069150000003</v>
      </c>
      <c r="E1011" s="23">
        <v>0.94706421399999996</v>
      </c>
      <c r="F1011" s="23">
        <v>0.24921199599999999</v>
      </c>
      <c r="G1011" s="17">
        <v>0.67036165800000003</v>
      </c>
      <c r="H1011" s="17">
        <v>0.32963834199999997</v>
      </c>
      <c r="I1011" s="17">
        <v>0.77160868400000004</v>
      </c>
      <c r="J1011" s="17">
        <v>0.22598416499999999</v>
      </c>
      <c r="K1011" s="17">
        <v>2.4099999999999998E-3</v>
      </c>
    </row>
    <row r="1012" spans="1:11" x14ac:dyDescent="0.45">
      <c r="A1012" s="10" t="s">
        <v>15</v>
      </c>
      <c r="B1012" s="20">
        <v>0.97099999999999997</v>
      </c>
      <c r="C1012" s="19">
        <v>102124</v>
      </c>
      <c r="D1012" s="19">
        <v>8846.0535459999992</v>
      </c>
      <c r="E1012" s="23">
        <v>0.95481148599999999</v>
      </c>
      <c r="F1012" s="23">
        <v>0.25250478500000001</v>
      </c>
      <c r="G1012" s="17">
        <v>0.67058673800000002</v>
      </c>
      <c r="H1012" s="17">
        <v>0.32941326199999998</v>
      </c>
      <c r="I1012" s="17">
        <v>0.773264387</v>
      </c>
      <c r="J1012" s="17">
        <v>0.22434674399999999</v>
      </c>
      <c r="K1012" s="17">
        <v>2.3900000000000002E-3</v>
      </c>
    </row>
    <row r="1013" spans="1:11" x14ac:dyDescent="0.45">
      <c r="A1013" s="10" t="s">
        <v>15</v>
      </c>
      <c r="B1013" s="20">
        <v>0.97199999999999998</v>
      </c>
      <c r="C1013" s="19">
        <v>102239</v>
      </c>
      <c r="D1013" s="19">
        <v>8957.1234989999994</v>
      </c>
      <c r="E1013" s="23">
        <v>0.98889482200000001</v>
      </c>
      <c r="F1013" s="23">
        <v>0.25561917000000001</v>
      </c>
      <c r="G1013" s="17">
        <v>0.67075186600000003</v>
      </c>
      <c r="H1013" s="17">
        <v>0.32924813400000003</v>
      </c>
      <c r="I1013" s="17">
        <v>0.77572576199999999</v>
      </c>
      <c r="J1013" s="17">
        <v>0.22191197900000001</v>
      </c>
      <c r="K1013" s="17">
        <v>2.3600000000000001E-3</v>
      </c>
    </row>
    <row r="1014" spans="1:11" x14ac:dyDescent="0.45">
      <c r="A1014" s="10" t="s">
        <v>15</v>
      </c>
      <c r="B1014" s="20">
        <v>0.97299999999999998</v>
      </c>
      <c r="C1014" s="19">
        <v>102344</v>
      </c>
      <c r="D1014" s="19">
        <v>9063.2054050000006</v>
      </c>
      <c r="E1014" s="23">
        <v>1.0336576129999999</v>
      </c>
      <c r="F1014" s="23">
        <v>0.25930447299999998</v>
      </c>
      <c r="G1014" s="17">
        <v>0.670737904</v>
      </c>
      <c r="H1014" s="17">
        <v>0.329262096</v>
      </c>
      <c r="I1014" s="17">
        <v>0.77718201499999995</v>
      </c>
      <c r="J1014" s="17">
        <v>0.22047301799999999</v>
      </c>
      <c r="K1014" s="17">
        <v>2.3400000000000001E-3</v>
      </c>
    </row>
    <row r="1015" spans="1:11" x14ac:dyDescent="0.45">
      <c r="A1015" s="10" t="s">
        <v>15</v>
      </c>
      <c r="B1015" s="20">
        <v>0.97399999999999998</v>
      </c>
      <c r="C1015" s="19">
        <v>102445</v>
      </c>
      <c r="D1015" s="19">
        <v>9170.5191319999994</v>
      </c>
      <c r="E1015" s="23">
        <v>1.0864631279999999</v>
      </c>
      <c r="F1015" s="23">
        <v>0.262936954</v>
      </c>
      <c r="G1015" s="17">
        <v>0.67102347600000001</v>
      </c>
      <c r="H1015" s="17">
        <v>0.32897652399999999</v>
      </c>
      <c r="I1015" s="17">
        <v>0.77875898799999999</v>
      </c>
      <c r="J1015" s="17">
        <v>0.218913936</v>
      </c>
      <c r="K1015" s="17">
        <v>2.33E-3</v>
      </c>
    </row>
    <row r="1016" spans="1:11" x14ac:dyDescent="0.45">
      <c r="A1016" s="10" t="s">
        <v>15</v>
      </c>
      <c r="B1016" s="20">
        <v>0.97499999999999998</v>
      </c>
      <c r="C1016" s="19">
        <v>102548</v>
      </c>
      <c r="D1016" s="19">
        <v>9283.9056469999996</v>
      </c>
      <c r="E1016" s="23">
        <v>1.124403638</v>
      </c>
      <c r="F1016" s="23">
        <v>0.26656448500000002</v>
      </c>
      <c r="G1016" s="17">
        <v>0.67127588999999999</v>
      </c>
      <c r="H1016" s="17">
        <v>0.32872411000000001</v>
      </c>
      <c r="I1016" s="17">
        <v>0.78108751600000004</v>
      </c>
      <c r="J1016" s="17">
        <v>0.21661014200000001</v>
      </c>
      <c r="K1016" s="17">
        <v>2.3E-3</v>
      </c>
    </row>
    <row r="1017" spans="1:11" x14ac:dyDescent="0.45">
      <c r="A1017" s="10" t="s">
        <v>15</v>
      </c>
      <c r="B1017" s="20">
        <v>0.97599999999999998</v>
      </c>
      <c r="C1017" s="19">
        <v>102661</v>
      </c>
      <c r="D1017" s="19">
        <v>9413.309072</v>
      </c>
      <c r="E1017" s="23">
        <v>1.1839664190000001</v>
      </c>
      <c r="F1017" s="23">
        <v>0.27022044699999997</v>
      </c>
      <c r="G1017" s="17">
        <v>0.67136497799999995</v>
      </c>
      <c r="H1017" s="17">
        <v>0.328635022</v>
      </c>
      <c r="I1017" s="17">
        <v>0.78270193300000002</v>
      </c>
      <c r="J1017" s="17">
        <v>0.21501557800000001</v>
      </c>
      <c r="K1017" s="17">
        <v>2.2799999999999999E-3</v>
      </c>
    </row>
    <row r="1018" spans="1:11" x14ac:dyDescent="0.45">
      <c r="A1018" s="10" t="s">
        <v>15</v>
      </c>
      <c r="B1018" s="20">
        <v>0.97699999999999998</v>
      </c>
      <c r="C1018" s="19">
        <v>102694</v>
      </c>
      <c r="D1018" s="19">
        <v>9452.9741300000005</v>
      </c>
      <c r="E1018" s="23">
        <v>1.213131325</v>
      </c>
      <c r="F1018" s="23">
        <v>0.27487962599999999</v>
      </c>
      <c r="G1018" s="17">
        <v>0.67145110699999999</v>
      </c>
      <c r="H1018" s="17">
        <v>0.32854889300000001</v>
      </c>
      <c r="I1018" s="17">
        <v>0.78326147599999996</v>
      </c>
      <c r="J1018" s="17">
        <v>0.21446203799999999</v>
      </c>
      <c r="K1018" s="17">
        <v>2.2799999999999999E-3</v>
      </c>
    </row>
    <row r="1019" spans="1:11" x14ac:dyDescent="0.45">
      <c r="A1019" s="10" t="s">
        <v>15</v>
      </c>
      <c r="B1019" s="20">
        <v>0.97799999999999998</v>
      </c>
      <c r="C1019" s="19">
        <v>102870</v>
      </c>
      <c r="D1019" s="19">
        <v>9667.4669400000002</v>
      </c>
      <c r="E1019" s="23">
        <v>1.237970467</v>
      </c>
      <c r="F1019" s="23">
        <v>0.27655769899999999</v>
      </c>
      <c r="G1019" s="17">
        <v>0.67190628900000005</v>
      </c>
      <c r="H1019" s="17">
        <v>0.32809371100000001</v>
      </c>
      <c r="I1019" s="17">
        <v>0.78855981600000002</v>
      </c>
      <c r="J1019" s="17">
        <v>0.20921980400000001</v>
      </c>
      <c r="K1019" s="17">
        <v>2.2200000000000002E-3</v>
      </c>
    </row>
    <row r="1020" spans="1:11" x14ac:dyDescent="0.45">
      <c r="A1020" s="10" t="s">
        <v>15</v>
      </c>
      <c r="B1020" s="20">
        <v>0.97899999999999998</v>
      </c>
      <c r="C1020" s="19">
        <v>102977</v>
      </c>
      <c r="D1020" s="19">
        <v>9803.9647910000003</v>
      </c>
      <c r="E1020" s="23">
        <v>1.3149321920000001</v>
      </c>
      <c r="F1020" s="23">
        <v>0.28350122999999999</v>
      </c>
      <c r="G1020" s="17">
        <v>0.67208211500000004</v>
      </c>
      <c r="H1020" s="17">
        <v>0.32791788500000002</v>
      </c>
      <c r="I1020" s="17">
        <v>0.79094061400000004</v>
      </c>
      <c r="J1020" s="17">
        <v>0.20686468899999999</v>
      </c>
      <c r="K1020" s="17">
        <v>2.1900000000000001E-3</v>
      </c>
    </row>
    <row r="1021" spans="1:11" x14ac:dyDescent="0.45">
      <c r="A1021" s="10" t="s">
        <v>15</v>
      </c>
      <c r="B1021" s="20">
        <v>0.98</v>
      </c>
      <c r="C1021" s="19">
        <v>103081</v>
      </c>
      <c r="D1021" s="19">
        <v>9943.4150250000002</v>
      </c>
      <c r="E1021" s="23">
        <v>1.3652518890000001</v>
      </c>
      <c r="F1021" s="23">
        <v>0.28830288799999998</v>
      </c>
      <c r="G1021" s="17">
        <v>0.672286842</v>
      </c>
      <c r="H1021" s="17">
        <v>0.327713158</v>
      </c>
      <c r="I1021" s="17">
        <v>0.79313453499999997</v>
      </c>
      <c r="J1021" s="17">
        <v>0.204689342</v>
      </c>
      <c r="K1021" s="17">
        <v>2.1800000000000001E-3</v>
      </c>
    </row>
    <row r="1022" spans="1:11" x14ac:dyDescent="0.45">
      <c r="A1022" s="10" t="s">
        <v>15</v>
      </c>
      <c r="B1022" s="20">
        <v>0.98099999999999998</v>
      </c>
      <c r="C1022" s="19">
        <v>103184</v>
      </c>
      <c r="D1022" s="19">
        <v>10088.794379999999</v>
      </c>
      <c r="E1022" s="23">
        <v>1.462725571</v>
      </c>
      <c r="F1022" s="23">
        <v>0.29314696200000001</v>
      </c>
      <c r="G1022" s="17">
        <v>0.67236199399999996</v>
      </c>
      <c r="H1022" s="17">
        <v>0.32763800599999998</v>
      </c>
      <c r="I1022" s="17">
        <v>0.79480311299999995</v>
      </c>
      <c r="J1022" s="17">
        <v>0.20303879599999999</v>
      </c>
      <c r="K1022" s="17">
        <v>2.16E-3</v>
      </c>
    </row>
    <row r="1023" spans="1:11" x14ac:dyDescent="0.45">
      <c r="A1023" s="10" t="s">
        <v>15</v>
      </c>
      <c r="B1023" s="20">
        <v>0.98199999999999998</v>
      </c>
      <c r="C1023" s="19">
        <v>103290</v>
      </c>
      <c r="D1023" s="19">
        <v>10246.74569</v>
      </c>
      <c r="E1023" s="23">
        <v>1.5237776460000001</v>
      </c>
      <c r="F1023" s="23">
        <v>0.29801176200000001</v>
      </c>
      <c r="G1023" s="17">
        <v>0.67266918399999998</v>
      </c>
      <c r="H1023" s="17">
        <v>0.32733081600000002</v>
      </c>
      <c r="I1023" s="17">
        <v>0.79698612499999999</v>
      </c>
      <c r="J1023" s="17">
        <v>0.200879841</v>
      </c>
      <c r="K1023" s="17">
        <v>2.1299999999999999E-3</v>
      </c>
    </row>
    <row r="1024" spans="1:11" x14ac:dyDescent="0.45">
      <c r="A1024" s="10" t="s">
        <v>15</v>
      </c>
      <c r="B1024" s="20">
        <v>0.98299999999999998</v>
      </c>
      <c r="C1024" s="19">
        <v>103392</v>
      </c>
      <c r="D1024" s="19">
        <v>10404.50454</v>
      </c>
      <c r="E1024" s="23">
        <v>1.560058062</v>
      </c>
      <c r="F1024" s="23">
        <v>0.30367684900000003</v>
      </c>
      <c r="G1024" s="17">
        <v>0.67279866899999996</v>
      </c>
      <c r="H1024" s="17">
        <v>0.32720133099999998</v>
      </c>
      <c r="I1024" s="17">
        <v>0.79990099800000003</v>
      </c>
      <c r="J1024" s="17">
        <v>0.197995643</v>
      </c>
      <c r="K1024" s="17">
        <v>2.0999999999999999E-3</v>
      </c>
    </row>
    <row r="1025" spans="1:11" x14ac:dyDescent="0.45">
      <c r="A1025" s="10" t="s">
        <v>15</v>
      </c>
      <c r="B1025" s="20">
        <v>0.98399999999999999</v>
      </c>
      <c r="C1025" s="19">
        <v>103500</v>
      </c>
      <c r="D1025" s="19">
        <v>10583.035529999999</v>
      </c>
      <c r="E1025" s="23">
        <v>1.751204107</v>
      </c>
      <c r="F1025" s="23">
        <v>0.30874620600000002</v>
      </c>
      <c r="G1025" s="17">
        <v>0.67302415500000001</v>
      </c>
      <c r="H1025" s="17">
        <v>0.32697584499999999</v>
      </c>
      <c r="I1025" s="17">
        <v>0.802762431</v>
      </c>
      <c r="J1025" s="17">
        <v>0.19516524800000001</v>
      </c>
      <c r="K1025" s="17">
        <v>2.0699999999999998E-3</v>
      </c>
    </row>
    <row r="1026" spans="1:11" x14ac:dyDescent="0.45">
      <c r="A1026" s="10" t="s">
        <v>15</v>
      </c>
      <c r="B1026" s="20">
        <v>0.98499999999999999</v>
      </c>
      <c r="C1026" s="19">
        <v>103602</v>
      </c>
      <c r="D1026" s="19">
        <v>10766.8802</v>
      </c>
      <c r="E1026" s="23">
        <v>1.8288821749999999</v>
      </c>
      <c r="F1026" s="23">
        <v>0.315471116</v>
      </c>
      <c r="G1026" s="17">
        <v>0.67319163699999995</v>
      </c>
      <c r="H1026" s="17">
        <v>0.32680836299999999</v>
      </c>
      <c r="I1026" s="17">
        <v>0.80495580700000002</v>
      </c>
      <c r="J1026" s="17">
        <v>0.192995782</v>
      </c>
      <c r="K1026" s="17">
        <v>2.0500000000000002E-3</v>
      </c>
    </row>
    <row r="1027" spans="1:11" x14ac:dyDescent="0.45">
      <c r="A1027" s="10" t="s">
        <v>15</v>
      </c>
      <c r="B1027" s="20">
        <v>0.98599999999999999</v>
      </c>
      <c r="C1027" s="19">
        <v>103712</v>
      </c>
      <c r="D1027" s="19">
        <v>10974.806</v>
      </c>
      <c r="E1027" s="23">
        <v>1.9412017130000001</v>
      </c>
      <c r="F1027" s="23">
        <v>0.322036023</v>
      </c>
      <c r="G1027" s="17">
        <v>0.67333577600000005</v>
      </c>
      <c r="H1027" s="17">
        <v>0.326664224</v>
      </c>
      <c r="I1027" s="17">
        <v>0.80783619699999998</v>
      </c>
      <c r="J1027" s="17">
        <v>0.19014614199999999</v>
      </c>
      <c r="K1027" s="17">
        <v>2.0200000000000001E-3</v>
      </c>
    </row>
    <row r="1028" spans="1:11" x14ac:dyDescent="0.45">
      <c r="A1028" s="10" t="s">
        <v>15</v>
      </c>
      <c r="B1028" s="20">
        <v>0.98699999999999999</v>
      </c>
      <c r="C1028" s="19">
        <v>103818</v>
      </c>
      <c r="D1028" s="19">
        <v>11193.795749999999</v>
      </c>
      <c r="E1028" s="23">
        <v>2.1826742600000002</v>
      </c>
      <c r="F1028" s="23">
        <v>0.329140924</v>
      </c>
      <c r="G1028" s="17">
        <v>0.67361151200000002</v>
      </c>
      <c r="H1028" s="17">
        <v>0.32638848799999998</v>
      </c>
      <c r="I1028" s="17">
        <v>0.81028148600000005</v>
      </c>
      <c r="J1028" s="17">
        <v>0.187727909</v>
      </c>
      <c r="K1028" s="17">
        <v>1.99E-3</v>
      </c>
    </row>
    <row r="1029" spans="1:11" x14ac:dyDescent="0.45">
      <c r="A1029" s="10" t="s">
        <v>15</v>
      </c>
      <c r="B1029" s="20">
        <v>0.98799999999999999</v>
      </c>
      <c r="C1029" s="19">
        <v>103919</v>
      </c>
      <c r="D1029" s="19">
        <v>11420.59081</v>
      </c>
      <c r="E1029" s="23">
        <v>2.3097217859999999</v>
      </c>
      <c r="F1029" s="23">
        <v>0.33674677800000002</v>
      </c>
      <c r="G1029" s="17">
        <v>0.67391911000000004</v>
      </c>
      <c r="H1029" s="17">
        <v>0.32608089000000001</v>
      </c>
      <c r="I1029" s="17">
        <v>0.81310281600000001</v>
      </c>
      <c r="J1029" s="17">
        <v>0.184940775</v>
      </c>
      <c r="K1029" s="17">
        <v>1.9599999999999999E-3</v>
      </c>
    </row>
    <row r="1030" spans="1:11" x14ac:dyDescent="0.45">
      <c r="A1030" s="10" t="s">
        <v>15</v>
      </c>
      <c r="B1030" s="20">
        <v>0.98899999999999999</v>
      </c>
      <c r="C1030" s="19">
        <v>104026</v>
      </c>
      <c r="D1030" s="19">
        <v>11687.315210000001</v>
      </c>
      <c r="E1030" s="23">
        <v>2.7003427200000001</v>
      </c>
      <c r="F1030" s="23">
        <v>0.345336376</v>
      </c>
      <c r="G1030" s="17">
        <v>0.67415838299999997</v>
      </c>
      <c r="H1030" s="17">
        <v>0.32584161699999997</v>
      </c>
      <c r="I1030" s="17">
        <v>0.81591798599999998</v>
      </c>
      <c r="J1030" s="17">
        <v>0.182156289</v>
      </c>
      <c r="K1030" s="17">
        <v>1.9300000000000001E-3</v>
      </c>
    </row>
    <row r="1031" spans="1:11" x14ac:dyDescent="0.45">
      <c r="A1031" s="10" t="s">
        <v>15</v>
      </c>
      <c r="B1031" s="20">
        <v>0.99</v>
      </c>
      <c r="C1031" s="19">
        <v>104132</v>
      </c>
      <c r="D1031" s="19">
        <v>11986.055329999999</v>
      </c>
      <c r="E1031" s="23">
        <v>2.9753367110000002</v>
      </c>
      <c r="F1031" s="23">
        <v>0.35461674300000001</v>
      </c>
      <c r="G1031" s="17">
        <v>0.67434602200000004</v>
      </c>
      <c r="H1031" s="17">
        <v>0.32565397800000001</v>
      </c>
      <c r="I1031" s="17">
        <v>0.81793816600000002</v>
      </c>
      <c r="J1031" s="17">
        <v>0.180166136</v>
      </c>
      <c r="K1031" s="17">
        <v>1.9E-3</v>
      </c>
    </row>
    <row r="1032" spans="1:11" x14ac:dyDescent="0.45">
      <c r="A1032" s="10" t="s">
        <v>15</v>
      </c>
      <c r="B1032" s="20">
        <v>0.99099999999999999</v>
      </c>
      <c r="C1032" s="19">
        <v>104214</v>
      </c>
      <c r="D1032" s="19">
        <v>12236.0059</v>
      </c>
      <c r="E1032" s="23">
        <v>3.1076367939999998</v>
      </c>
      <c r="F1032" s="23">
        <v>0.364606443</v>
      </c>
      <c r="G1032" s="17">
        <v>0.674506304</v>
      </c>
      <c r="H1032" s="17">
        <v>0.325493696</v>
      </c>
      <c r="I1032" s="17">
        <v>0.82102536500000001</v>
      </c>
      <c r="J1032" s="17">
        <v>0.17711171100000001</v>
      </c>
      <c r="K1032" s="17">
        <v>1.8600000000000001E-3</v>
      </c>
    </row>
    <row r="1033" spans="1:11" x14ac:dyDescent="0.45">
      <c r="A1033" s="10" t="s">
        <v>15</v>
      </c>
      <c r="B1033" s="20">
        <v>0.99199999999999999</v>
      </c>
      <c r="C1033" s="19">
        <v>104343</v>
      </c>
      <c r="D1033" s="19">
        <v>12648.47867</v>
      </c>
      <c r="E1033" s="23">
        <v>3.3929644140000002</v>
      </c>
      <c r="F1033" s="23">
        <v>0.37485077</v>
      </c>
      <c r="G1033" s="17">
        <v>0.67483204399999996</v>
      </c>
      <c r="H1033" s="17">
        <v>0.32516795599999998</v>
      </c>
      <c r="I1033" s="17">
        <v>0.82675563799999996</v>
      </c>
      <c r="J1033" s="17">
        <v>0.17144120600000001</v>
      </c>
      <c r="K1033" s="17">
        <v>1.8E-3</v>
      </c>
    </row>
    <row r="1034" spans="1:11" x14ac:dyDescent="0.45">
      <c r="A1034" s="10" t="s">
        <v>15</v>
      </c>
      <c r="B1034" s="20">
        <v>0.99299999999999999</v>
      </c>
      <c r="C1034" s="19">
        <v>104443</v>
      </c>
      <c r="D1034" s="19">
        <v>13008.21112</v>
      </c>
      <c r="E1034" s="23">
        <v>3.768534313</v>
      </c>
      <c r="F1034" s="23">
        <v>0.38977151599999998</v>
      </c>
      <c r="G1034" s="17">
        <v>0.67501891000000003</v>
      </c>
      <c r="H1034" s="17">
        <v>0.32498108999999997</v>
      </c>
      <c r="I1034" s="17">
        <v>0.83071991899999997</v>
      </c>
      <c r="J1034" s="17">
        <v>0.16751835700000001</v>
      </c>
      <c r="K1034" s="17">
        <v>1.7600000000000001E-3</v>
      </c>
    </row>
    <row r="1035" spans="1:11" x14ac:dyDescent="0.45">
      <c r="A1035" s="10" t="s">
        <v>15</v>
      </c>
      <c r="B1035" s="20">
        <v>0.99399999999999999</v>
      </c>
      <c r="C1035" s="19">
        <v>104553</v>
      </c>
      <c r="D1035" s="19">
        <v>13467.991770000001</v>
      </c>
      <c r="E1035" s="23">
        <v>4.6058321319999997</v>
      </c>
      <c r="F1035" s="23">
        <v>0.40226349300000003</v>
      </c>
      <c r="G1035" s="17">
        <v>0.67530343500000001</v>
      </c>
      <c r="H1035" s="17">
        <v>0.32469656499999999</v>
      </c>
      <c r="I1035" s="17">
        <v>0.83425628600000001</v>
      </c>
      <c r="J1035" s="17">
        <v>0.16401928900000001</v>
      </c>
      <c r="K1035" s="17">
        <v>1.72E-3</v>
      </c>
    </row>
    <row r="1036" spans="1:11" x14ac:dyDescent="0.45">
      <c r="A1036" s="10" t="s">
        <v>15</v>
      </c>
      <c r="B1036" s="20">
        <v>0.995</v>
      </c>
      <c r="C1036" s="19">
        <v>104654</v>
      </c>
      <c r="D1036" s="19">
        <v>13991.17266</v>
      </c>
      <c r="E1036" s="23">
        <v>5.5900825660000004</v>
      </c>
      <c r="F1036" s="23">
        <v>0.41974619499999999</v>
      </c>
      <c r="G1036" s="17">
        <v>0.67547346500000005</v>
      </c>
      <c r="H1036" s="17">
        <v>0.324526535</v>
      </c>
      <c r="I1036" s="17">
        <v>0.83889565899999996</v>
      </c>
      <c r="J1036" s="17">
        <v>0.159429036</v>
      </c>
      <c r="K1036" s="17">
        <v>1.6800000000000001E-3</v>
      </c>
    </row>
    <row r="1037" spans="1:11" x14ac:dyDescent="0.45">
      <c r="A1037" s="10" t="s">
        <v>15</v>
      </c>
      <c r="B1037" s="20">
        <v>0.996</v>
      </c>
      <c r="C1037" s="19">
        <v>104759</v>
      </c>
      <c r="D1037" s="19">
        <v>14664.25196</v>
      </c>
      <c r="E1037" s="23">
        <v>7.2757312770000002</v>
      </c>
      <c r="F1037" s="23">
        <v>0.439049935</v>
      </c>
      <c r="G1037" s="17">
        <v>0.67569373499999996</v>
      </c>
      <c r="H1037" s="17">
        <v>0.32430626499999998</v>
      </c>
      <c r="I1037" s="17">
        <v>0.84443205799999999</v>
      </c>
      <c r="J1037" s="17">
        <v>0.153950473</v>
      </c>
      <c r="K1037" s="17">
        <v>1.6199999999999999E-3</v>
      </c>
    </row>
    <row r="1038" spans="1:11" x14ac:dyDescent="0.45">
      <c r="A1038" s="10" t="s">
        <v>15</v>
      </c>
      <c r="B1038" s="20">
        <v>0.997</v>
      </c>
      <c r="C1038" s="19">
        <v>104864</v>
      </c>
      <c r="D1038" s="19">
        <v>15523.998939999999</v>
      </c>
      <c r="E1038" s="23">
        <v>9.8977707440000007</v>
      </c>
      <c r="F1038" s="23">
        <v>0.46371855099999998</v>
      </c>
      <c r="G1038" s="17">
        <v>0.675989854</v>
      </c>
      <c r="H1038" s="17">
        <v>0.324010146</v>
      </c>
      <c r="I1038" s="17">
        <v>0.85039436599999996</v>
      </c>
      <c r="J1038" s="17">
        <v>0.14805019799999999</v>
      </c>
      <c r="K1038" s="17">
        <v>1.56E-3</v>
      </c>
    </row>
    <row r="1039" spans="1:11" x14ac:dyDescent="0.45">
      <c r="A1039" s="10" t="s">
        <v>15</v>
      </c>
      <c r="B1039" s="20">
        <v>0.998</v>
      </c>
      <c r="C1039" s="19">
        <v>104971</v>
      </c>
      <c r="D1039" s="19">
        <v>16798.636829999999</v>
      </c>
      <c r="E1039" s="23">
        <v>15.259266289999999</v>
      </c>
      <c r="F1039" s="23">
        <v>0.496052983</v>
      </c>
      <c r="G1039" s="17">
        <v>0.67625344099999996</v>
      </c>
      <c r="H1039" s="17">
        <v>0.32374655899999999</v>
      </c>
      <c r="I1039" s="17">
        <v>0.86021145200000004</v>
      </c>
      <c r="J1039" s="17">
        <v>0.13833525199999999</v>
      </c>
      <c r="K1039" s="17">
        <v>1.4499999999999999E-3</v>
      </c>
    </row>
    <row r="1040" spans="1:11" x14ac:dyDescent="0.45">
      <c r="A1040" s="10" t="s">
        <v>15</v>
      </c>
      <c r="B1040" s="20">
        <v>0.999</v>
      </c>
      <c r="C1040" s="19">
        <v>105078</v>
      </c>
      <c r="D1040" s="19">
        <v>19960.671040000001</v>
      </c>
      <c r="E1040" s="23">
        <v>146.66082599999999</v>
      </c>
      <c r="F1040" s="23">
        <v>0.54370298299999997</v>
      </c>
      <c r="G1040" s="17">
        <v>0.67650697599999998</v>
      </c>
      <c r="H1040" s="17">
        <v>0.32349302400000002</v>
      </c>
      <c r="I1040" s="17">
        <v>0.87642964499999998</v>
      </c>
      <c r="J1040" s="17">
        <v>0.12228567</v>
      </c>
      <c r="K1040" s="17">
        <v>1.2800000000000001E-3</v>
      </c>
    </row>
    <row r="1041" spans="1:11" x14ac:dyDescent="0.45">
      <c r="A1041" s="10" t="s">
        <v>15</v>
      </c>
      <c r="B1041" s="20">
        <v>1</v>
      </c>
      <c r="C1041" s="19">
        <v>105079</v>
      </c>
      <c r="D1041" s="19">
        <v>20260.644759999999</v>
      </c>
      <c r="E1041" s="23">
        <v>299.97372680000001</v>
      </c>
      <c r="F1041" s="23">
        <v>0.67283552000000002</v>
      </c>
      <c r="G1041" s="17">
        <v>0.67651005399999997</v>
      </c>
      <c r="H1041" s="17">
        <v>0.32348994599999997</v>
      </c>
      <c r="I1041" s="17">
        <v>0.87841727800000002</v>
      </c>
      <c r="J1041" s="17">
        <v>0.120318701</v>
      </c>
      <c r="K1041" s="17">
        <v>1.2600000000000001E-3</v>
      </c>
    </row>
    <row r="1042" spans="1:11" x14ac:dyDescent="0.45">
      <c r="A1042" s="10" t="s">
        <v>16</v>
      </c>
      <c r="B1042" s="20">
        <v>0</v>
      </c>
      <c r="C1042" s="19">
        <v>1643</v>
      </c>
      <c r="D1042" s="19">
        <v>2.929841632</v>
      </c>
      <c r="E1042" s="23">
        <v>3.46E-3</v>
      </c>
      <c r="F1042" s="23">
        <v>2.5100000000000001E-3</v>
      </c>
      <c r="G1042" s="17">
        <v>0.89531345100000004</v>
      </c>
      <c r="H1042" s="17">
        <v>0.104686549</v>
      </c>
      <c r="I1042" s="17">
        <v>0.67356629899999998</v>
      </c>
      <c r="J1042" s="17">
        <v>0.31814930200000002</v>
      </c>
      <c r="K1042" s="17">
        <v>8.2799999999999992E-3</v>
      </c>
    </row>
    <row r="1043" spans="1:11" x14ac:dyDescent="0.45">
      <c r="A1043" s="10" t="s">
        <v>16</v>
      </c>
      <c r="B1043" s="20">
        <v>0.01</v>
      </c>
      <c r="C1043" s="19">
        <v>4942</v>
      </c>
      <c r="D1043" s="19">
        <v>24.33363503</v>
      </c>
      <c r="E1043" s="23">
        <v>9.0699999999999999E-3</v>
      </c>
      <c r="F1043" s="23">
        <v>7.77E-3</v>
      </c>
      <c r="G1043" s="17">
        <v>0.88992310799999996</v>
      </c>
      <c r="H1043" s="17">
        <v>0.110076892</v>
      </c>
      <c r="I1043" s="17">
        <v>0.51354509400000004</v>
      </c>
      <c r="J1043" s="17">
        <v>0.38252443400000002</v>
      </c>
      <c r="K1043" s="17">
        <v>0.103930473</v>
      </c>
    </row>
    <row r="1044" spans="1:11" x14ac:dyDescent="0.45">
      <c r="A1044" s="10" t="s">
        <v>16</v>
      </c>
      <c r="B1044" s="20">
        <v>0.02</v>
      </c>
      <c r="C1044" s="19">
        <v>8231</v>
      </c>
      <c r="D1044" s="19">
        <v>61.424529159999999</v>
      </c>
      <c r="E1044" s="23">
        <v>1.35E-2</v>
      </c>
      <c r="F1044" s="23">
        <v>1.17E-2</v>
      </c>
      <c r="G1044" s="17">
        <v>0.89357307699999999</v>
      </c>
      <c r="H1044" s="17">
        <v>0.10642692300000001</v>
      </c>
      <c r="I1044" s="17">
        <v>0.46353240299999998</v>
      </c>
      <c r="J1044" s="17">
        <v>0.44181267699999999</v>
      </c>
      <c r="K1044" s="17">
        <v>9.4700000000000006E-2</v>
      </c>
    </row>
    <row r="1045" spans="1:11" x14ac:dyDescent="0.45">
      <c r="A1045" s="10" t="s">
        <v>16</v>
      </c>
      <c r="B1045" s="20">
        <v>0.03</v>
      </c>
      <c r="C1045" s="19">
        <v>11473</v>
      </c>
      <c r="D1045" s="19">
        <v>110.4139923</v>
      </c>
      <c r="E1045" s="23">
        <v>1.67E-2</v>
      </c>
      <c r="F1045" s="23">
        <v>1.4999999999999999E-2</v>
      </c>
      <c r="G1045" s="17">
        <v>0.87152444900000003</v>
      </c>
      <c r="H1045" s="17">
        <v>0.12847555099999999</v>
      </c>
      <c r="I1045" s="17">
        <v>0.36871679000000002</v>
      </c>
      <c r="J1045" s="17">
        <v>0.538239672</v>
      </c>
      <c r="K1045" s="17">
        <v>9.2999999999999999E-2</v>
      </c>
    </row>
    <row r="1046" spans="1:11" x14ac:dyDescent="0.45">
      <c r="A1046" s="10" t="s">
        <v>16</v>
      </c>
      <c r="B1046" s="20">
        <v>0.04</v>
      </c>
      <c r="C1046" s="19">
        <v>14813</v>
      </c>
      <c r="D1046" s="19">
        <v>170.9583006</v>
      </c>
      <c r="E1046" s="23">
        <v>1.9699999999999999E-2</v>
      </c>
      <c r="F1046" s="23">
        <v>1.77E-2</v>
      </c>
      <c r="G1046" s="17">
        <v>0.871059205</v>
      </c>
      <c r="H1046" s="17">
        <v>0.128940795</v>
      </c>
      <c r="I1046" s="17">
        <v>0.36651064700000002</v>
      </c>
      <c r="J1046" s="17">
        <v>0.55932554499999998</v>
      </c>
      <c r="K1046" s="17">
        <v>7.4200000000000002E-2</v>
      </c>
    </row>
    <row r="1047" spans="1:11" x14ac:dyDescent="0.45">
      <c r="A1047" s="10" t="s">
        <v>16</v>
      </c>
      <c r="B1047" s="20">
        <v>0.05</v>
      </c>
      <c r="C1047" s="19">
        <v>18027</v>
      </c>
      <c r="D1047" s="19">
        <v>240.0398505</v>
      </c>
      <c r="E1047" s="23">
        <v>2.3199999999999998E-2</v>
      </c>
      <c r="F1047" s="23">
        <v>2.0500000000000001E-2</v>
      </c>
      <c r="G1047" s="17">
        <v>0.87086037599999999</v>
      </c>
      <c r="H1047" s="17">
        <v>0.12913962400000001</v>
      </c>
      <c r="I1047" s="17">
        <v>0.349078367</v>
      </c>
      <c r="J1047" s="17">
        <v>0.58388933499999995</v>
      </c>
      <c r="K1047" s="17">
        <v>6.7000000000000004E-2</v>
      </c>
    </row>
    <row r="1048" spans="1:11" x14ac:dyDescent="0.45">
      <c r="A1048" s="10" t="s">
        <v>16</v>
      </c>
      <c r="B1048" s="20">
        <v>0.06</v>
      </c>
      <c r="C1048" s="19">
        <v>21398</v>
      </c>
      <c r="D1048" s="19">
        <v>322.89842659999999</v>
      </c>
      <c r="E1048" s="23">
        <v>2.64E-2</v>
      </c>
      <c r="F1048" s="23">
        <v>2.3400000000000001E-2</v>
      </c>
      <c r="G1048" s="17">
        <v>0.86989438299999999</v>
      </c>
      <c r="H1048" s="17">
        <v>0.13010561700000001</v>
      </c>
      <c r="I1048" s="17">
        <v>0.33633872300000001</v>
      </c>
      <c r="J1048" s="17">
        <v>0.60230285299999997</v>
      </c>
      <c r="K1048" s="17">
        <v>6.1400000000000003E-2</v>
      </c>
    </row>
    <row r="1049" spans="1:11" x14ac:dyDescent="0.45">
      <c r="A1049" s="10" t="s">
        <v>16</v>
      </c>
      <c r="B1049" s="20">
        <v>7.0000000000000007E-2</v>
      </c>
      <c r="C1049" s="19">
        <v>24718</v>
      </c>
      <c r="D1049" s="19">
        <v>415.24279469999999</v>
      </c>
      <c r="E1049" s="23">
        <v>2.93E-2</v>
      </c>
      <c r="F1049" s="23">
        <v>2.6100000000000002E-2</v>
      </c>
      <c r="G1049" s="17">
        <v>0.86281252500000005</v>
      </c>
      <c r="H1049" s="17">
        <v>0.137187475</v>
      </c>
      <c r="I1049" s="17">
        <v>0.36032387399999999</v>
      </c>
      <c r="J1049" s="17">
        <v>0.58173389600000003</v>
      </c>
      <c r="K1049" s="17">
        <v>5.79E-2</v>
      </c>
    </row>
    <row r="1050" spans="1:11" x14ac:dyDescent="0.45">
      <c r="A1050" s="10" t="s">
        <v>16</v>
      </c>
      <c r="B1050" s="20">
        <v>0.08</v>
      </c>
      <c r="C1050" s="19">
        <v>28011</v>
      </c>
      <c r="D1050" s="19">
        <v>517.81453880000004</v>
      </c>
      <c r="E1050" s="23">
        <v>3.3300000000000003E-2</v>
      </c>
      <c r="F1050" s="23">
        <v>2.9000000000000001E-2</v>
      </c>
      <c r="G1050" s="17">
        <v>0.86412480800000002</v>
      </c>
      <c r="H1050" s="17">
        <v>0.13587519200000001</v>
      </c>
      <c r="I1050" s="17">
        <v>0.36804473999999998</v>
      </c>
      <c r="J1050" s="17">
        <v>0.581552717</v>
      </c>
      <c r="K1050" s="17">
        <v>5.04E-2</v>
      </c>
    </row>
    <row r="1051" spans="1:11" x14ac:dyDescent="0.45">
      <c r="A1051" s="10" t="s">
        <v>16</v>
      </c>
      <c r="B1051" s="20">
        <v>0.09</v>
      </c>
      <c r="C1051" s="19">
        <v>31307</v>
      </c>
      <c r="D1051" s="19">
        <v>632.88226069999996</v>
      </c>
      <c r="E1051" s="23">
        <v>3.6499999999999998E-2</v>
      </c>
      <c r="F1051" s="23">
        <v>3.2000000000000001E-2</v>
      </c>
      <c r="G1051" s="17">
        <v>0.85555946000000005</v>
      </c>
      <c r="H1051" s="17">
        <v>0.14444054000000001</v>
      </c>
      <c r="I1051" s="17">
        <v>0.356563625</v>
      </c>
      <c r="J1051" s="17">
        <v>0.59970058199999998</v>
      </c>
      <c r="K1051" s="17">
        <v>4.3700000000000003E-2</v>
      </c>
    </row>
    <row r="1052" spans="1:11" x14ac:dyDescent="0.45">
      <c r="A1052" s="10" t="s">
        <v>16</v>
      </c>
      <c r="B1052" s="20">
        <v>0.1</v>
      </c>
      <c r="C1052" s="19">
        <v>34482</v>
      </c>
      <c r="D1052" s="19">
        <v>752.91551270000002</v>
      </c>
      <c r="E1052" s="23">
        <v>3.9E-2</v>
      </c>
      <c r="F1052" s="23">
        <v>3.49E-2</v>
      </c>
      <c r="G1052" s="17">
        <v>0.84719563799999997</v>
      </c>
      <c r="H1052" s="17">
        <v>0.152804362</v>
      </c>
      <c r="I1052" s="17">
        <v>0.37419841799999998</v>
      </c>
      <c r="J1052" s="17">
        <v>0.58865459499999995</v>
      </c>
      <c r="K1052" s="17">
        <v>3.7100000000000001E-2</v>
      </c>
    </row>
    <row r="1053" spans="1:11" x14ac:dyDescent="0.45">
      <c r="A1053" s="10" t="s">
        <v>16</v>
      </c>
      <c r="B1053" s="20">
        <v>0.11</v>
      </c>
      <c r="C1053" s="19">
        <v>37880</v>
      </c>
      <c r="D1053" s="19">
        <v>888.7234416</v>
      </c>
      <c r="E1053" s="23">
        <v>4.1300000000000003E-2</v>
      </c>
      <c r="F1053" s="23">
        <v>3.7499999999999999E-2</v>
      </c>
      <c r="G1053" s="17">
        <v>0.84086589199999995</v>
      </c>
      <c r="H1053" s="17">
        <v>0.159134108</v>
      </c>
      <c r="I1053" s="17">
        <v>0.38657586199999999</v>
      </c>
      <c r="J1053" s="17">
        <v>0.57974421499999995</v>
      </c>
      <c r="K1053" s="17">
        <v>3.3700000000000001E-2</v>
      </c>
    </row>
    <row r="1054" spans="1:11" x14ac:dyDescent="0.45">
      <c r="A1054" s="10" t="s">
        <v>16</v>
      </c>
      <c r="B1054" s="20">
        <v>0.12</v>
      </c>
      <c r="C1054" s="19">
        <v>41118</v>
      </c>
      <c r="D1054" s="19">
        <v>1027.4174599999999</v>
      </c>
      <c r="E1054" s="23">
        <v>4.4499999999999998E-2</v>
      </c>
      <c r="F1054" s="23">
        <v>3.9800000000000002E-2</v>
      </c>
      <c r="G1054" s="17">
        <v>0.83634904399999999</v>
      </c>
      <c r="H1054" s="17">
        <v>0.16365095599999999</v>
      </c>
      <c r="I1054" s="17">
        <v>0.40517215000000001</v>
      </c>
      <c r="J1054" s="17">
        <v>0.56350286999999999</v>
      </c>
      <c r="K1054" s="17">
        <v>3.1300000000000001E-2</v>
      </c>
    </row>
    <row r="1055" spans="1:11" x14ac:dyDescent="0.45">
      <c r="A1055" s="10" t="s">
        <v>16</v>
      </c>
      <c r="B1055" s="20">
        <v>0.13</v>
      </c>
      <c r="C1055" s="19">
        <v>44397</v>
      </c>
      <c r="D1055" s="19">
        <v>1178.467267</v>
      </c>
      <c r="E1055" s="23">
        <v>4.7800000000000002E-2</v>
      </c>
      <c r="F1055" s="23">
        <v>4.2200000000000001E-2</v>
      </c>
      <c r="G1055" s="17">
        <v>0.83230848899999998</v>
      </c>
      <c r="H1055" s="17">
        <v>0.16769151099999999</v>
      </c>
      <c r="I1055" s="17">
        <v>0.41822135700000002</v>
      </c>
      <c r="J1055" s="17">
        <v>0.55360067000000002</v>
      </c>
      <c r="K1055" s="17">
        <v>2.8199999999999999E-2</v>
      </c>
    </row>
    <row r="1056" spans="1:11" x14ac:dyDescent="0.45">
      <c r="A1056" s="10" t="s">
        <v>16</v>
      </c>
      <c r="B1056" s="20">
        <v>0.14000000000000001</v>
      </c>
      <c r="C1056" s="19">
        <v>48109</v>
      </c>
      <c r="D1056" s="19">
        <v>1364.9868750000001</v>
      </c>
      <c r="E1056" s="23">
        <v>5.28E-2</v>
      </c>
      <c r="F1056" s="23">
        <v>4.53E-2</v>
      </c>
      <c r="G1056" s="17">
        <v>0.82940821899999995</v>
      </c>
      <c r="H1056" s="17">
        <v>0.170591781</v>
      </c>
      <c r="I1056" s="17">
        <v>0.42935284099999999</v>
      </c>
      <c r="J1056" s="17">
        <v>0.54455020399999998</v>
      </c>
      <c r="K1056" s="17">
        <v>2.6100000000000002E-2</v>
      </c>
    </row>
    <row r="1057" spans="1:11" x14ac:dyDescent="0.45">
      <c r="A1057" s="10" t="s">
        <v>16</v>
      </c>
      <c r="B1057" s="20">
        <v>0.15</v>
      </c>
      <c r="C1057" s="19">
        <v>51082</v>
      </c>
      <c r="D1057" s="19">
        <v>1527.3476969999999</v>
      </c>
      <c r="E1057" s="23">
        <v>5.6500000000000002E-2</v>
      </c>
      <c r="F1057" s="23">
        <v>4.8300000000000003E-2</v>
      </c>
      <c r="G1057" s="17">
        <v>0.82700364100000001</v>
      </c>
      <c r="H1057" s="17">
        <v>0.17299635899999999</v>
      </c>
      <c r="I1057" s="17">
        <v>0.44883040099999999</v>
      </c>
      <c r="J1057" s="17">
        <v>0.52708682399999995</v>
      </c>
      <c r="K1057" s="17">
        <v>2.41E-2</v>
      </c>
    </row>
    <row r="1058" spans="1:11" x14ac:dyDescent="0.45">
      <c r="A1058" s="10" t="s">
        <v>16</v>
      </c>
      <c r="B1058" s="20">
        <v>0.16</v>
      </c>
      <c r="C1058" s="19">
        <v>54334</v>
      </c>
      <c r="D1058" s="19">
        <v>1717.408402</v>
      </c>
      <c r="E1058" s="23">
        <v>6.0400000000000002E-2</v>
      </c>
      <c r="F1058" s="23">
        <v>5.16E-2</v>
      </c>
      <c r="G1058" s="17">
        <v>0.82313100500000003</v>
      </c>
      <c r="H1058" s="17">
        <v>0.176868995</v>
      </c>
      <c r="I1058" s="17">
        <v>0.45979219300000002</v>
      </c>
      <c r="J1058" s="17">
        <v>0.51844293699999999</v>
      </c>
      <c r="K1058" s="17">
        <v>2.18E-2</v>
      </c>
    </row>
    <row r="1059" spans="1:11" x14ac:dyDescent="0.45">
      <c r="A1059" s="10" t="s">
        <v>16</v>
      </c>
      <c r="B1059" s="20">
        <v>0.17</v>
      </c>
      <c r="C1059" s="19">
        <v>57671</v>
      </c>
      <c r="D1059" s="19">
        <v>1924.2414719999999</v>
      </c>
      <c r="E1059" s="23">
        <v>6.3700000000000007E-2</v>
      </c>
      <c r="F1059" s="23">
        <v>5.5100000000000003E-2</v>
      </c>
      <c r="G1059" s="17">
        <v>0.81836624999999996</v>
      </c>
      <c r="H1059" s="17">
        <v>0.18163375000000001</v>
      </c>
      <c r="I1059" s="17">
        <v>0.46693270599999998</v>
      </c>
      <c r="J1059" s="17">
        <v>0.51204227599999996</v>
      </c>
      <c r="K1059" s="17">
        <v>2.1000000000000001E-2</v>
      </c>
    </row>
    <row r="1060" spans="1:11" x14ac:dyDescent="0.45">
      <c r="A1060" s="10" t="s">
        <v>16</v>
      </c>
      <c r="B1060" s="20">
        <v>0.18</v>
      </c>
      <c r="C1060" s="19">
        <v>60970</v>
      </c>
      <c r="D1060" s="19">
        <v>2141.7733760000001</v>
      </c>
      <c r="E1060" s="23">
        <v>6.83E-2</v>
      </c>
      <c r="F1060" s="23">
        <v>5.8599999999999999E-2</v>
      </c>
      <c r="G1060" s="17">
        <v>0.81461374399999997</v>
      </c>
      <c r="H1060" s="17">
        <v>0.185386256</v>
      </c>
      <c r="I1060" s="17">
        <v>0.475555432</v>
      </c>
      <c r="J1060" s="17">
        <v>0.50530094599999997</v>
      </c>
      <c r="K1060" s="17">
        <v>1.9099999999999999E-2</v>
      </c>
    </row>
    <row r="1061" spans="1:11" x14ac:dyDescent="0.45">
      <c r="A1061" s="10" t="s">
        <v>16</v>
      </c>
      <c r="B1061" s="20">
        <v>0.19</v>
      </c>
      <c r="C1061" s="19">
        <v>64261</v>
      </c>
      <c r="D1061" s="19">
        <v>2372.1475489999998</v>
      </c>
      <c r="E1061" s="23">
        <v>7.1599999999999997E-2</v>
      </c>
      <c r="F1061" s="23">
        <v>6.1899999999999997E-2</v>
      </c>
      <c r="G1061" s="17">
        <v>0.81589144300000005</v>
      </c>
      <c r="H1061" s="17">
        <v>0.18410855700000001</v>
      </c>
      <c r="I1061" s="17">
        <v>0.49623670800000003</v>
      </c>
      <c r="J1061" s="17">
        <v>0.48546158900000003</v>
      </c>
      <c r="K1061" s="17">
        <v>1.83E-2</v>
      </c>
    </row>
    <row r="1062" spans="1:11" x14ac:dyDescent="0.45">
      <c r="A1062" s="10" t="s">
        <v>16</v>
      </c>
      <c r="B1062" s="20">
        <v>0.2</v>
      </c>
      <c r="C1062" s="19">
        <v>67550</v>
      </c>
      <c r="D1062" s="19">
        <v>2614.601619</v>
      </c>
      <c r="E1062" s="23">
        <v>7.5899999999999995E-2</v>
      </c>
      <c r="F1062" s="23">
        <v>6.54E-2</v>
      </c>
      <c r="G1062" s="17">
        <v>0.81094004399999997</v>
      </c>
      <c r="H1062" s="17">
        <v>0.189059956</v>
      </c>
      <c r="I1062" s="17">
        <v>0.51214008200000005</v>
      </c>
      <c r="J1062" s="17">
        <v>0.47097626399999998</v>
      </c>
      <c r="K1062" s="17">
        <v>1.6899999999999998E-2</v>
      </c>
    </row>
    <row r="1063" spans="1:11" x14ac:dyDescent="0.45">
      <c r="A1063" s="10" t="s">
        <v>16</v>
      </c>
      <c r="B1063" s="20">
        <v>0.21</v>
      </c>
      <c r="C1063" s="19">
        <v>70842</v>
      </c>
      <c r="D1063" s="19">
        <v>2869.9192509999998</v>
      </c>
      <c r="E1063" s="23">
        <v>7.9399999999999998E-2</v>
      </c>
      <c r="F1063" s="23">
        <v>6.88E-2</v>
      </c>
      <c r="G1063" s="17">
        <v>0.80755766399999995</v>
      </c>
      <c r="H1063" s="17">
        <v>0.19244233599999999</v>
      </c>
      <c r="I1063" s="17">
        <v>0.53698263000000002</v>
      </c>
      <c r="J1063" s="17">
        <v>0.447621308</v>
      </c>
      <c r="K1063" s="17">
        <v>1.54E-2</v>
      </c>
    </row>
    <row r="1064" spans="1:11" x14ac:dyDescent="0.45">
      <c r="A1064" s="10" t="s">
        <v>16</v>
      </c>
      <c r="B1064" s="20">
        <v>0.22</v>
      </c>
      <c r="C1064" s="19">
        <v>74147</v>
      </c>
      <c r="D1064" s="19">
        <v>3137.3127989999998</v>
      </c>
      <c r="E1064" s="23">
        <v>8.2699999999999996E-2</v>
      </c>
      <c r="F1064" s="23">
        <v>7.1999999999999995E-2</v>
      </c>
      <c r="G1064" s="17">
        <v>0.80503594199999995</v>
      </c>
      <c r="H1064" s="17">
        <v>0.194964058</v>
      </c>
      <c r="I1064" s="17">
        <v>0.54717284099999997</v>
      </c>
      <c r="J1064" s="17">
        <v>0.43843828200000001</v>
      </c>
      <c r="K1064" s="17">
        <v>1.44E-2</v>
      </c>
    </row>
    <row r="1065" spans="1:11" x14ac:dyDescent="0.45">
      <c r="A1065" s="10" t="s">
        <v>16</v>
      </c>
      <c r="B1065" s="20">
        <v>0.23</v>
      </c>
      <c r="C1065" s="19">
        <v>77758</v>
      </c>
      <c r="D1065" s="19">
        <v>3441.633656</v>
      </c>
      <c r="E1065" s="23">
        <v>8.6099999999999996E-2</v>
      </c>
      <c r="F1065" s="23">
        <v>7.5600000000000001E-2</v>
      </c>
      <c r="G1065" s="17">
        <v>0.80170529099999999</v>
      </c>
      <c r="H1065" s="17">
        <v>0.19829470900000001</v>
      </c>
      <c r="I1065" s="17">
        <v>0.55998836399999996</v>
      </c>
      <c r="J1065" s="17">
        <v>0.42688711299999998</v>
      </c>
      <c r="K1065" s="17">
        <v>1.3100000000000001E-2</v>
      </c>
    </row>
    <row r="1066" spans="1:11" x14ac:dyDescent="0.45">
      <c r="A1066" s="10" t="s">
        <v>16</v>
      </c>
      <c r="B1066" s="20">
        <v>0.24</v>
      </c>
      <c r="C1066" s="19">
        <v>80731</v>
      </c>
      <c r="D1066" s="19">
        <v>3703.3976790000002</v>
      </c>
      <c r="E1066" s="23">
        <v>8.9700000000000002E-2</v>
      </c>
      <c r="F1066" s="23">
        <v>7.85E-2</v>
      </c>
      <c r="G1066" s="17">
        <v>0.79873902200000002</v>
      </c>
      <c r="H1066" s="17">
        <v>0.20126097800000001</v>
      </c>
      <c r="I1066" s="17">
        <v>0.57414907900000001</v>
      </c>
      <c r="J1066" s="17">
        <v>0.413662533</v>
      </c>
      <c r="K1066" s="17">
        <v>1.2200000000000001E-2</v>
      </c>
    </row>
    <row r="1067" spans="1:11" x14ac:dyDescent="0.45">
      <c r="A1067" s="10" t="s">
        <v>16</v>
      </c>
      <c r="B1067" s="20">
        <v>0.25</v>
      </c>
      <c r="C1067" s="19">
        <v>84042</v>
      </c>
      <c r="D1067" s="19">
        <v>4007.1328709999998</v>
      </c>
      <c r="E1067" s="23">
        <v>9.3899999999999997E-2</v>
      </c>
      <c r="F1067" s="23">
        <v>8.1600000000000006E-2</v>
      </c>
      <c r="G1067" s="17">
        <v>0.79619713999999997</v>
      </c>
      <c r="H1067" s="17">
        <v>0.20380286</v>
      </c>
      <c r="I1067" s="17">
        <v>0.59312763599999996</v>
      </c>
      <c r="J1067" s="17">
        <v>0.39552737399999999</v>
      </c>
      <c r="K1067" s="17">
        <v>1.1299999999999999E-2</v>
      </c>
    </row>
    <row r="1068" spans="1:11" x14ac:dyDescent="0.45">
      <c r="A1068" s="10" t="s">
        <v>16</v>
      </c>
      <c r="B1068" s="20">
        <v>0.26</v>
      </c>
      <c r="C1068" s="19">
        <v>87329</v>
      </c>
      <c r="D1068" s="19">
        <v>4322.3389180000004</v>
      </c>
      <c r="E1068" s="23">
        <v>9.8299999999999998E-2</v>
      </c>
      <c r="F1068" s="23">
        <v>8.4900000000000003E-2</v>
      </c>
      <c r="G1068" s="17">
        <v>0.79506235000000003</v>
      </c>
      <c r="H1068" s="17">
        <v>0.20493765</v>
      </c>
      <c r="I1068" s="17">
        <v>0.60808336200000002</v>
      </c>
      <c r="J1068" s="17">
        <v>0.38140537499999999</v>
      </c>
      <c r="K1068" s="17">
        <v>1.0500000000000001E-2</v>
      </c>
    </row>
    <row r="1069" spans="1:11" x14ac:dyDescent="0.45">
      <c r="A1069" s="10" t="s">
        <v>16</v>
      </c>
      <c r="B1069" s="20">
        <v>0.27</v>
      </c>
      <c r="C1069" s="19">
        <v>90627</v>
      </c>
      <c r="D1069" s="19">
        <v>4653.1950059999999</v>
      </c>
      <c r="E1069" s="23">
        <v>0.10246140400000001</v>
      </c>
      <c r="F1069" s="23">
        <v>8.8200000000000001E-2</v>
      </c>
      <c r="G1069" s="17">
        <v>0.79286526099999999</v>
      </c>
      <c r="H1069" s="17">
        <v>0.20713473900000001</v>
      </c>
      <c r="I1069" s="17">
        <v>0.62231061099999996</v>
      </c>
      <c r="J1069" s="17">
        <v>0.36790455100000002</v>
      </c>
      <c r="K1069" s="17">
        <v>9.7800000000000005E-3</v>
      </c>
    </row>
    <row r="1070" spans="1:11" x14ac:dyDescent="0.45">
      <c r="A1070" s="10" t="s">
        <v>16</v>
      </c>
      <c r="B1070" s="20">
        <v>0.28000000000000003</v>
      </c>
      <c r="C1070" s="19">
        <v>94258</v>
      </c>
      <c r="D1070" s="19">
        <v>5032.7008029999997</v>
      </c>
      <c r="E1070" s="23">
        <v>0.10650660000000001</v>
      </c>
      <c r="F1070" s="23">
        <v>9.1899999999999996E-2</v>
      </c>
      <c r="G1070" s="17">
        <v>0.78883490000000001</v>
      </c>
      <c r="H1070" s="17">
        <v>0.21116509999999999</v>
      </c>
      <c r="I1070" s="17">
        <v>0.636984141</v>
      </c>
      <c r="J1070" s="17">
        <v>0.35399824699999999</v>
      </c>
      <c r="K1070" s="17">
        <v>9.0200000000000002E-3</v>
      </c>
    </row>
    <row r="1071" spans="1:11" x14ac:dyDescent="0.45">
      <c r="A1071" s="10" t="s">
        <v>16</v>
      </c>
      <c r="B1071" s="20">
        <v>0.28999999999999998</v>
      </c>
      <c r="C1071" s="19">
        <v>97537</v>
      </c>
      <c r="D1071" s="19">
        <v>5389.2366460000003</v>
      </c>
      <c r="E1071" s="23">
        <v>0.11119565100000001</v>
      </c>
      <c r="F1071" s="23">
        <v>9.5299999999999996E-2</v>
      </c>
      <c r="G1071" s="17">
        <v>0.78895188500000002</v>
      </c>
      <c r="H1071" s="17">
        <v>0.21104811500000001</v>
      </c>
      <c r="I1071" s="17">
        <v>0.64722080900000001</v>
      </c>
      <c r="J1071" s="17">
        <v>0.34428259999999999</v>
      </c>
      <c r="K1071" s="17">
        <v>8.5000000000000006E-3</v>
      </c>
    </row>
    <row r="1072" spans="1:11" x14ac:dyDescent="0.45">
      <c r="A1072" s="10" t="s">
        <v>16</v>
      </c>
      <c r="B1072" s="20">
        <v>0.3</v>
      </c>
      <c r="C1072" s="19">
        <v>100513</v>
      </c>
      <c r="D1072" s="19">
        <v>5724.9263259999998</v>
      </c>
      <c r="E1072" s="23">
        <v>0.11460390299999999</v>
      </c>
      <c r="F1072" s="23">
        <v>9.8500000000000004E-2</v>
      </c>
      <c r="G1072" s="17">
        <v>0.78697282899999998</v>
      </c>
      <c r="H1072" s="17">
        <v>0.21302717099999999</v>
      </c>
      <c r="I1072" s="17">
        <v>0.65941834399999999</v>
      </c>
      <c r="J1072" s="17">
        <v>0.332581507</v>
      </c>
      <c r="K1072" s="17">
        <v>8.0000000000000002E-3</v>
      </c>
    </row>
    <row r="1073" spans="1:11" x14ac:dyDescent="0.45">
      <c r="A1073" s="10" t="s">
        <v>16</v>
      </c>
      <c r="B1073" s="20">
        <v>0.31</v>
      </c>
      <c r="C1073" s="19">
        <v>103814</v>
      </c>
      <c r="D1073" s="19">
        <v>6112.0805120000005</v>
      </c>
      <c r="E1073" s="23">
        <v>0.119447051</v>
      </c>
      <c r="F1073" s="23">
        <v>0.10211721999999999</v>
      </c>
      <c r="G1073" s="17">
        <v>0.78627160100000004</v>
      </c>
      <c r="H1073" s="17">
        <v>0.21372839900000001</v>
      </c>
      <c r="I1073" s="17">
        <v>0.672721342</v>
      </c>
      <c r="J1073" s="17">
        <v>0.31976606099999999</v>
      </c>
      <c r="K1073" s="17">
        <v>7.5100000000000002E-3</v>
      </c>
    </row>
    <row r="1074" spans="1:11" x14ac:dyDescent="0.45">
      <c r="A1074" s="10" t="s">
        <v>16</v>
      </c>
      <c r="B1074" s="20">
        <v>0.32</v>
      </c>
      <c r="C1074" s="19">
        <v>107093</v>
      </c>
      <c r="D1074" s="19">
        <v>6511.8790580000004</v>
      </c>
      <c r="E1074" s="23">
        <v>0.12432699</v>
      </c>
      <c r="F1074" s="23">
        <v>0.10590337800000001</v>
      </c>
      <c r="G1074" s="17">
        <v>0.78484121299999998</v>
      </c>
      <c r="H1074" s="17">
        <v>0.21515878699999999</v>
      </c>
      <c r="I1074" s="17">
        <v>0.68524160300000003</v>
      </c>
      <c r="J1074" s="17">
        <v>0.30759594099999998</v>
      </c>
      <c r="K1074" s="17">
        <v>7.1599999999999997E-3</v>
      </c>
    </row>
    <row r="1075" spans="1:11" x14ac:dyDescent="0.45">
      <c r="A1075" s="10" t="s">
        <v>16</v>
      </c>
      <c r="B1075" s="20">
        <v>0.33</v>
      </c>
      <c r="C1075" s="19">
        <v>110356</v>
      </c>
      <c r="D1075" s="19">
        <v>6925.0182359999999</v>
      </c>
      <c r="E1075" s="23">
        <v>0.12880920100000001</v>
      </c>
      <c r="F1075" s="23">
        <v>0.109710469</v>
      </c>
      <c r="G1075" s="17">
        <v>0.78253108100000002</v>
      </c>
      <c r="H1075" s="17">
        <v>0.21746891900000001</v>
      </c>
      <c r="I1075" s="17">
        <v>0.69843959099999997</v>
      </c>
      <c r="J1075" s="17">
        <v>0.29480929099999997</v>
      </c>
      <c r="K1075" s="17">
        <v>6.7499999999999999E-3</v>
      </c>
    </row>
    <row r="1076" spans="1:11" x14ac:dyDescent="0.45">
      <c r="A1076" s="10" t="s">
        <v>16</v>
      </c>
      <c r="B1076" s="20">
        <v>0.34</v>
      </c>
      <c r="C1076" s="19">
        <v>113702</v>
      </c>
      <c r="D1076" s="19">
        <v>7364.3276649999998</v>
      </c>
      <c r="E1076" s="23">
        <v>0.13361658300000001</v>
      </c>
      <c r="F1076" s="23">
        <v>0.11359697000000001</v>
      </c>
      <c r="G1076" s="17">
        <v>0.78312606600000001</v>
      </c>
      <c r="H1076" s="17">
        <v>0.21687393399999999</v>
      </c>
      <c r="I1076" s="17">
        <v>0.71042953099999995</v>
      </c>
      <c r="J1076" s="17">
        <v>0.28306261399999999</v>
      </c>
      <c r="K1076" s="17">
        <v>6.5100000000000002E-3</v>
      </c>
    </row>
    <row r="1077" spans="1:11" x14ac:dyDescent="0.45">
      <c r="A1077" s="10" t="s">
        <v>16</v>
      </c>
      <c r="B1077" s="20">
        <v>0.35</v>
      </c>
      <c r="C1077" s="19">
        <v>116991</v>
      </c>
      <c r="D1077" s="19">
        <v>7811.0643440000003</v>
      </c>
      <c r="E1077" s="23">
        <v>0.13798176700000001</v>
      </c>
      <c r="F1077" s="23">
        <v>0.117479448</v>
      </c>
      <c r="G1077" s="17">
        <v>0.78150456000000001</v>
      </c>
      <c r="H1077" s="17">
        <v>0.21849544000000001</v>
      </c>
      <c r="I1077" s="17">
        <v>0.72492539</v>
      </c>
      <c r="J1077" s="17">
        <v>0.26896014899999998</v>
      </c>
      <c r="K1077" s="17">
        <v>6.11E-3</v>
      </c>
    </row>
    <row r="1078" spans="1:11" x14ac:dyDescent="0.45">
      <c r="A1078" s="10" t="s">
        <v>16</v>
      </c>
      <c r="B1078" s="20">
        <v>0.36</v>
      </c>
      <c r="C1078" s="19">
        <v>120248</v>
      </c>
      <c r="D1078" s="19">
        <v>8266.8954520000007</v>
      </c>
      <c r="E1078" s="23">
        <v>0.14190442</v>
      </c>
      <c r="F1078" s="23">
        <v>0.121184394</v>
      </c>
      <c r="G1078" s="17">
        <v>0.780611736</v>
      </c>
      <c r="H1078" s="17">
        <v>0.219388264</v>
      </c>
      <c r="I1078" s="17">
        <v>0.737398938</v>
      </c>
      <c r="J1078" s="17">
        <v>0.256821729</v>
      </c>
      <c r="K1078" s="17">
        <v>5.7800000000000004E-3</v>
      </c>
    </row>
    <row r="1079" spans="1:11" x14ac:dyDescent="0.45">
      <c r="A1079" s="10" t="s">
        <v>16</v>
      </c>
      <c r="B1079" s="20">
        <v>0.37</v>
      </c>
      <c r="C1079" s="19">
        <v>123572</v>
      </c>
      <c r="D1079" s="19">
        <v>8746.226138</v>
      </c>
      <c r="E1079" s="23">
        <v>0.14659865899999999</v>
      </c>
      <c r="F1079" s="23">
        <v>0.12513817299999999</v>
      </c>
      <c r="G1079" s="17">
        <v>0.77899524200000003</v>
      </c>
      <c r="H1079" s="17">
        <v>0.221004758</v>
      </c>
      <c r="I1079" s="17">
        <v>0.74833925300000004</v>
      </c>
      <c r="J1079" s="17">
        <v>0.24618875600000001</v>
      </c>
      <c r="K1079" s="17">
        <v>5.47E-3</v>
      </c>
    </row>
    <row r="1080" spans="1:11" x14ac:dyDescent="0.45">
      <c r="A1080" s="10" t="s">
        <v>16</v>
      </c>
      <c r="B1080" s="20">
        <v>0.38</v>
      </c>
      <c r="C1080" s="19">
        <v>126884</v>
      </c>
      <c r="D1080" s="19">
        <v>9239.1577959999995</v>
      </c>
      <c r="E1080" s="23">
        <v>0.15101503599999999</v>
      </c>
      <c r="F1080" s="23">
        <v>0.12908022099999999</v>
      </c>
      <c r="G1080" s="17">
        <v>0.77741874499999997</v>
      </c>
      <c r="H1080" s="17">
        <v>0.22258125500000001</v>
      </c>
      <c r="I1080" s="17">
        <v>0.75528734900000005</v>
      </c>
      <c r="J1080" s="17">
        <v>0.239515849</v>
      </c>
      <c r="K1080" s="17">
        <v>5.1999999999999998E-3</v>
      </c>
    </row>
    <row r="1081" spans="1:11" x14ac:dyDescent="0.45">
      <c r="A1081" s="10" t="s">
        <v>16</v>
      </c>
      <c r="B1081" s="20">
        <v>0.39</v>
      </c>
      <c r="C1081" s="19">
        <v>130181</v>
      </c>
      <c r="D1081" s="19">
        <v>9745.4200720000008</v>
      </c>
      <c r="E1081" s="23">
        <v>0.15600019100000001</v>
      </c>
      <c r="F1081" s="23">
        <v>0.133044365</v>
      </c>
      <c r="G1081" s="17">
        <v>0.77734077899999998</v>
      </c>
      <c r="H1081" s="17">
        <v>0.22265922099999999</v>
      </c>
      <c r="I1081" s="17">
        <v>0.76375916600000004</v>
      </c>
      <c r="J1081" s="17">
        <v>0.23130203399999999</v>
      </c>
      <c r="K1081" s="17">
        <v>4.9399999999999999E-3</v>
      </c>
    </row>
    <row r="1082" spans="1:11" x14ac:dyDescent="0.45">
      <c r="A1082" s="10" t="s">
        <v>16</v>
      </c>
      <c r="B1082" s="20">
        <v>0.4</v>
      </c>
      <c r="C1082" s="19">
        <v>133477</v>
      </c>
      <c r="D1082" s="19">
        <v>10266.311760000001</v>
      </c>
      <c r="E1082" s="23">
        <v>0.16042474200000001</v>
      </c>
      <c r="F1082" s="23">
        <v>0.137069462</v>
      </c>
      <c r="G1082" s="17">
        <v>0.77631352200000003</v>
      </c>
      <c r="H1082" s="17">
        <v>0.22368647799999999</v>
      </c>
      <c r="I1082" s="17">
        <v>0.77139934799999998</v>
      </c>
      <c r="J1082" s="17">
        <v>0.223906831</v>
      </c>
      <c r="K1082" s="17">
        <v>4.6899999999999997E-3</v>
      </c>
    </row>
    <row r="1083" spans="1:11" x14ac:dyDescent="0.45">
      <c r="A1083" s="10" t="s">
        <v>16</v>
      </c>
      <c r="B1083" s="20">
        <v>0.41</v>
      </c>
      <c r="C1083" s="19">
        <v>136771</v>
      </c>
      <c r="D1083" s="19">
        <v>10804.32171</v>
      </c>
      <c r="E1083" s="23">
        <v>0.16602367500000001</v>
      </c>
      <c r="F1083" s="23">
        <v>0.14111954099999999</v>
      </c>
      <c r="G1083" s="17">
        <v>0.77497422699999996</v>
      </c>
      <c r="H1083" s="17">
        <v>0.22502577300000001</v>
      </c>
      <c r="I1083" s="17">
        <v>0.77648133699999999</v>
      </c>
      <c r="J1083" s="17">
        <v>0.21904812800000001</v>
      </c>
      <c r="K1083" s="17">
        <v>4.47E-3</v>
      </c>
    </row>
    <row r="1084" spans="1:11" x14ac:dyDescent="0.45">
      <c r="A1084" s="10" t="s">
        <v>16</v>
      </c>
      <c r="B1084" s="20">
        <v>0.42</v>
      </c>
      <c r="C1084" s="19">
        <v>140061</v>
      </c>
      <c r="D1084" s="19">
        <v>11360.002619999999</v>
      </c>
      <c r="E1084" s="23">
        <v>0.171543367</v>
      </c>
      <c r="F1084" s="23">
        <v>0.14522606299999999</v>
      </c>
      <c r="G1084" s="17">
        <v>0.77471244699999997</v>
      </c>
      <c r="H1084" s="17">
        <v>0.225287553</v>
      </c>
      <c r="I1084" s="17">
        <v>0.78574530799999998</v>
      </c>
      <c r="J1084" s="17">
        <v>0.210002613</v>
      </c>
      <c r="K1084" s="17">
        <v>4.2500000000000003E-3</v>
      </c>
    </row>
    <row r="1085" spans="1:11" x14ac:dyDescent="0.45">
      <c r="A1085" s="10" t="s">
        <v>16</v>
      </c>
      <c r="B1085" s="20">
        <v>0.43</v>
      </c>
      <c r="C1085" s="19">
        <v>143348</v>
      </c>
      <c r="D1085" s="19">
        <v>11932.948909999999</v>
      </c>
      <c r="E1085" s="23">
        <v>0.17710056900000001</v>
      </c>
      <c r="F1085" s="23">
        <v>0.14937720900000001</v>
      </c>
      <c r="G1085" s="17">
        <v>0.77455562700000002</v>
      </c>
      <c r="H1085" s="17">
        <v>0.225444373</v>
      </c>
      <c r="I1085" s="17">
        <v>0.79351866599999998</v>
      </c>
      <c r="J1085" s="17">
        <v>0.20242441</v>
      </c>
      <c r="K1085" s="17">
        <v>4.0600000000000002E-3</v>
      </c>
    </row>
    <row r="1086" spans="1:11" x14ac:dyDescent="0.45">
      <c r="A1086" s="10" t="s">
        <v>16</v>
      </c>
      <c r="B1086" s="20">
        <v>0.44</v>
      </c>
      <c r="C1086" s="19">
        <v>146655</v>
      </c>
      <c r="D1086" s="19">
        <v>12528.095240000001</v>
      </c>
      <c r="E1086" s="23">
        <v>0.18246005800000001</v>
      </c>
      <c r="F1086" s="23">
        <v>0.15367352100000001</v>
      </c>
      <c r="G1086" s="17">
        <v>0.77339333799999999</v>
      </c>
      <c r="H1086" s="17">
        <v>0.22660666199999999</v>
      </c>
      <c r="I1086" s="17">
        <v>0.80051393299999996</v>
      </c>
      <c r="J1086" s="17">
        <v>0.19562179699999999</v>
      </c>
      <c r="K1086" s="17">
        <v>3.8600000000000001E-3</v>
      </c>
    </row>
    <row r="1087" spans="1:11" x14ac:dyDescent="0.45">
      <c r="A1087" s="10" t="s">
        <v>16</v>
      </c>
      <c r="B1087" s="20">
        <v>0.45</v>
      </c>
      <c r="C1087" s="19">
        <v>149936</v>
      </c>
      <c r="D1087" s="19">
        <v>13136.856</v>
      </c>
      <c r="E1087" s="23">
        <v>0.18866528499999999</v>
      </c>
      <c r="F1087" s="23">
        <v>0.15796400899999999</v>
      </c>
      <c r="G1087" s="17">
        <v>0.77218946799999999</v>
      </c>
      <c r="H1087" s="17">
        <v>0.22781053200000001</v>
      </c>
      <c r="I1087" s="17">
        <v>0.80672823699999996</v>
      </c>
      <c r="J1087" s="17">
        <v>0.18957650400000001</v>
      </c>
      <c r="K1087" s="17">
        <v>3.7000000000000002E-3</v>
      </c>
    </row>
    <row r="1088" spans="1:11" x14ac:dyDescent="0.45">
      <c r="A1088" s="10" t="s">
        <v>16</v>
      </c>
      <c r="B1088" s="20">
        <v>0.46</v>
      </c>
      <c r="C1088" s="19">
        <v>153230</v>
      </c>
      <c r="D1088" s="19">
        <v>13768.081109999999</v>
      </c>
      <c r="E1088" s="23">
        <v>0.19451217700000001</v>
      </c>
      <c r="F1088" s="23">
        <v>0.16239789800000001</v>
      </c>
      <c r="G1088" s="17">
        <v>0.77140246700000004</v>
      </c>
      <c r="H1088" s="17">
        <v>0.22859753299999999</v>
      </c>
      <c r="I1088" s="17">
        <v>0.81311286699999996</v>
      </c>
      <c r="J1088" s="17">
        <v>0.183346125</v>
      </c>
      <c r="K1088" s="17">
        <v>3.5400000000000002E-3</v>
      </c>
    </row>
    <row r="1089" spans="1:11" x14ac:dyDescent="0.45">
      <c r="A1089" s="10" t="s">
        <v>16</v>
      </c>
      <c r="B1089" s="20">
        <v>0.47</v>
      </c>
      <c r="C1089" s="19">
        <v>156548</v>
      </c>
      <c r="D1089" s="19">
        <v>14423.76757</v>
      </c>
      <c r="E1089" s="23">
        <v>0.20092717099999999</v>
      </c>
      <c r="F1089" s="23">
        <v>0.16699894100000001</v>
      </c>
      <c r="G1089" s="17">
        <v>0.770217441</v>
      </c>
      <c r="H1089" s="17">
        <v>0.229782559</v>
      </c>
      <c r="I1089" s="17">
        <v>0.81913061099999995</v>
      </c>
      <c r="J1089" s="17">
        <v>0.17735825599999999</v>
      </c>
      <c r="K1089" s="17">
        <v>3.5100000000000001E-3</v>
      </c>
    </row>
    <row r="1090" spans="1:11" x14ac:dyDescent="0.45">
      <c r="A1090" s="10" t="s">
        <v>16</v>
      </c>
      <c r="B1090" s="20">
        <v>0.48</v>
      </c>
      <c r="C1090" s="19">
        <v>159645</v>
      </c>
      <c r="D1090" s="19">
        <v>15054.86937</v>
      </c>
      <c r="E1090" s="23">
        <v>0.20688047400000001</v>
      </c>
      <c r="F1090" s="23">
        <v>0.17169437200000001</v>
      </c>
      <c r="G1090" s="17">
        <v>0.76998340099999996</v>
      </c>
      <c r="H1090" s="17">
        <v>0.23001659899999999</v>
      </c>
      <c r="I1090" s="17">
        <v>0.824936267</v>
      </c>
      <c r="J1090" s="17">
        <v>0.17169736699999999</v>
      </c>
      <c r="K1090" s="17">
        <v>3.3700000000000002E-3</v>
      </c>
    </row>
    <row r="1091" spans="1:11" x14ac:dyDescent="0.45">
      <c r="A1091" s="10" t="s">
        <v>16</v>
      </c>
      <c r="B1091" s="20">
        <v>0.49</v>
      </c>
      <c r="C1091" s="19">
        <v>163138</v>
      </c>
      <c r="D1091" s="19">
        <v>15785.11116</v>
      </c>
      <c r="E1091" s="23">
        <v>0.211555997</v>
      </c>
      <c r="F1091" s="23">
        <v>0.176449788</v>
      </c>
      <c r="G1091" s="17">
        <v>0.77004744400000003</v>
      </c>
      <c r="H1091" s="17">
        <v>0.229952556</v>
      </c>
      <c r="I1091" s="17">
        <v>0.83106255699999998</v>
      </c>
      <c r="J1091" s="17">
        <v>0.165711471</v>
      </c>
      <c r="K1091" s="17">
        <v>3.2299999999999998E-3</v>
      </c>
    </row>
    <row r="1092" spans="1:11" x14ac:dyDescent="0.45">
      <c r="A1092" s="10" t="s">
        <v>16</v>
      </c>
      <c r="B1092" s="20">
        <v>0.5</v>
      </c>
      <c r="C1092" s="19">
        <v>166433</v>
      </c>
      <c r="D1092" s="19">
        <v>16493.723539999999</v>
      </c>
      <c r="E1092" s="23">
        <v>0.218081674</v>
      </c>
      <c r="F1092" s="23">
        <v>0.181263486</v>
      </c>
      <c r="G1092" s="17">
        <v>0.76943875299999998</v>
      </c>
      <c r="H1092" s="17">
        <v>0.230561247</v>
      </c>
      <c r="I1092" s="17">
        <v>0.83688712600000004</v>
      </c>
      <c r="J1092" s="17">
        <v>0.16001910899999999</v>
      </c>
      <c r="K1092" s="17">
        <v>3.0899999999999999E-3</v>
      </c>
    </row>
    <row r="1093" spans="1:11" x14ac:dyDescent="0.45">
      <c r="A1093" s="10" t="s">
        <v>16</v>
      </c>
      <c r="B1093" s="20">
        <v>0.51</v>
      </c>
      <c r="C1093" s="19">
        <v>169730</v>
      </c>
      <c r="D1093" s="19">
        <v>17222.209589999999</v>
      </c>
      <c r="E1093" s="23">
        <v>0.223549886</v>
      </c>
      <c r="F1093" s="23">
        <v>0.186169048</v>
      </c>
      <c r="G1093" s="17">
        <v>0.76867377599999998</v>
      </c>
      <c r="H1093" s="17">
        <v>0.231326224</v>
      </c>
      <c r="I1093" s="17">
        <v>0.84282858900000002</v>
      </c>
      <c r="J1093" s="17">
        <v>0.154201171</v>
      </c>
      <c r="K1093" s="17">
        <v>2.97E-3</v>
      </c>
    </row>
    <row r="1094" spans="1:11" x14ac:dyDescent="0.45">
      <c r="A1094" s="10" t="s">
        <v>16</v>
      </c>
      <c r="B1094" s="20">
        <v>0.52</v>
      </c>
      <c r="C1094" s="19">
        <v>173015</v>
      </c>
      <c r="D1094" s="19">
        <v>17967.705450000001</v>
      </c>
      <c r="E1094" s="23">
        <v>0.230290157</v>
      </c>
      <c r="F1094" s="23">
        <v>0.19108103300000001</v>
      </c>
      <c r="G1094" s="17">
        <v>0.76840736399999998</v>
      </c>
      <c r="H1094" s="17">
        <v>0.23159263599999999</v>
      </c>
      <c r="I1094" s="17">
        <v>0.84842463999999995</v>
      </c>
      <c r="J1094" s="17">
        <v>0.14872364299999999</v>
      </c>
      <c r="K1094" s="17">
        <v>2.8500000000000001E-3</v>
      </c>
    </row>
    <row r="1095" spans="1:11" x14ac:dyDescent="0.45">
      <c r="A1095" s="10" t="s">
        <v>16</v>
      </c>
      <c r="B1095" s="20">
        <v>0.53</v>
      </c>
      <c r="C1095" s="19">
        <v>176315</v>
      </c>
      <c r="D1095" s="19">
        <v>18737.371709999999</v>
      </c>
      <c r="E1095" s="23">
        <v>0.23585703299999999</v>
      </c>
      <c r="F1095" s="23">
        <v>0.196173178</v>
      </c>
      <c r="G1095" s="17">
        <v>0.76786433399999998</v>
      </c>
      <c r="H1095" s="17">
        <v>0.23213566599999999</v>
      </c>
      <c r="I1095" s="17">
        <v>0.85388557399999998</v>
      </c>
      <c r="J1095" s="17">
        <v>0.143384029</v>
      </c>
      <c r="K1095" s="17">
        <v>2.7299999999999998E-3</v>
      </c>
    </row>
    <row r="1096" spans="1:11" x14ac:dyDescent="0.45">
      <c r="A1096" s="10" t="s">
        <v>16</v>
      </c>
      <c r="B1096" s="20">
        <v>0.54</v>
      </c>
      <c r="C1096" s="19">
        <v>179612</v>
      </c>
      <c r="D1096" s="19">
        <v>19526.01626</v>
      </c>
      <c r="E1096" s="23">
        <v>0.24320206999999999</v>
      </c>
      <c r="F1096" s="23">
        <v>0.20123128000000001</v>
      </c>
      <c r="G1096" s="17">
        <v>0.76687526399999995</v>
      </c>
      <c r="H1096" s="17">
        <v>0.233124736</v>
      </c>
      <c r="I1096" s="17">
        <v>0.85885401500000003</v>
      </c>
      <c r="J1096" s="17">
        <v>0.138519428</v>
      </c>
      <c r="K1096" s="17">
        <v>2.63E-3</v>
      </c>
    </row>
    <row r="1097" spans="1:11" x14ac:dyDescent="0.45">
      <c r="A1097" s="10" t="s">
        <v>16</v>
      </c>
      <c r="B1097" s="20">
        <v>0.55000000000000004</v>
      </c>
      <c r="C1097" s="19">
        <v>182886</v>
      </c>
      <c r="D1097" s="19">
        <v>20332.151720000002</v>
      </c>
      <c r="E1097" s="23">
        <v>0.249425799</v>
      </c>
      <c r="F1097" s="23">
        <v>0.206462691</v>
      </c>
      <c r="G1097" s="17">
        <v>0.76701879900000003</v>
      </c>
      <c r="H1097" s="17">
        <v>0.232981201</v>
      </c>
      <c r="I1097" s="17">
        <v>0.86331396299999996</v>
      </c>
      <c r="J1097" s="17">
        <v>0.13415967000000001</v>
      </c>
      <c r="K1097" s="17">
        <v>2.5300000000000001E-3</v>
      </c>
    </row>
    <row r="1098" spans="1:11" x14ac:dyDescent="0.45">
      <c r="A1098" s="10" t="s">
        <v>16</v>
      </c>
      <c r="B1098" s="20">
        <v>0.56000000000000005</v>
      </c>
      <c r="C1098" s="19">
        <v>186538</v>
      </c>
      <c r="D1098" s="19">
        <v>21257.834750000002</v>
      </c>
      <c r="E1098" s="23">
        <v>0.25735274400000002</v>
      </c>
      <c r="F1098" s="23">
        <v>0.212262755</v>
      </c>
      <c r="G1098" s="17">
        <v>0.76623529800000001</v>
      </c>
      <c r="H1098" s="17">
        <v>0.23376470199999999</v>
      </c>
      <c r="I1098" s="17">
        <v>0.86813012199999995</v>
      </c>
      <c r="J1098" s="17">
        <v>0.12939924999999999</v>
      </c>
      <c r="K1098" s="17">
        <v>2.47E-3</v>
      </c>
    </row>
    <row r="1099" spans="1:11" x14ac:dyDescent="0.45">
      <c r="A1099" s="10" t="s">
        <v>16</v>
      </c>
      <c r="B1099" s="20">
        <v>0.56999999999999995</v>
      </c>
      <c r="C1099" s="19">
        <v>189721</v>
      </c>
      <c r="D1099" s="19">
        <v>22087.528139999999</v>
      </c>
      <c r="E1099" s="23">
        <v>0.26431906900000002</v>
      </c>
      <c r="F1099" s="23">
        <v>0.21766084899999999</v>
      </c>
      <c r="G1099" s="17">
        <v>0.76533435900000002</v>
      </c>
      <c r="H1099" s="17">
        <v>0.23466564100000001</v>
      </c>
      <c r="I1099" s="17">
        <v>0.87191772099999998</v>
      </c>
      <c r="J1099" s="17">
        <v>0.12569746300000001</v>
      </c>
      <c r="K1099" s="17">
        <v>2.3800000000000002E-3</v>
      </c>
    </row>
    <row r="1100" spans="1:11" x14ac:dyDescent="0.45">
      <c r="A1100" s="10" t="s">
        <v>16</v>
      </c>
      <c r="B1100" s="20">
        <v>0.57999999999999996</v>
      </c>
      <c r="C1100" s="19">
        <v>193132</v>
      </c>
      <c r="D1100" s="19">
        <v>22999.59448</v>
      </c>
      <c r="E1100" s="23">
        <v>0.27114714600000001</v>
      </c>
      <c r="F1100" s="23">
        <v>0.223100245</v>
      </c>
      <c r="G1100" s="17">
        <v>0.76521239399999996</v>
      </c>
      <c r="H1100" s="17">
        <v>0.23478760600000001</v>
      </c>
      <c r="I1100" s="17">
        <v>0.87567316799999995</v>
      </c>
      <c r="J1100" s="17">
        <v>0.12202774700000001</v>
      </c>
      <c r="K1100" s="17">
        <v>2.3E-3</v>
      </c>
    </row>
    <row r="1101" spans="1:11" x14ac:dyDescent="0.45">
      <c r="A1101" s="10" t="s">
        <v>16</v>
      </c>
      <c r="B1101" s="20">
        <v>0.59</v>
      </c>
      <c r="C1101" s="19">
        <v>196418</v>
      </c>
      <c r="D1101" s="19">
        <v>23903.590499999998</v>
      </c>
      <c r="E1101" s="23">
        <v>0.27890147700000001</v>
      </c>
      <c r="F1101" s="23">
        <v>0.22860387099999999</v>
      </c>
      <c r="G1101" s="17">
        <v>0.765021536</v>
      </c>
      <c r="H1101" s="17">
        <v>0.234978464</v>
      </c>
      <c r="I1101" s="17">
        <v>0.879398558</v>
      </c>
      <c r="J1101" s="17">
        <v>0.118384331</v>
      </c>
      <c r="K1101" s="17">
        <v>2.2200000000000002E-3</v>
      </c>
    </row>
    <row r="1102" spans="1:11" x14ac:dyDescent="0.45">
      <c r="A1102" s="10" t="s">
        <v>16</v>
      </c>
      <c r="B1102" s="20">
        <v>0.6</v>
      </c>
      <c r="C1102" s="19">
        <v>199394</v>
      </c>
      <c r="D1102" s="19">
        <v>24743.414400000001</v>
      </c>
      <c r="E1102" s="23">
        <v>0.28544092399999998</v>
      </c>
      <c r="F1102" s="23">
        <v>0.23371989000000001</v>
      </c>
      <c r="G1102" s="17">
        <v>0.76536906800000004</v>
      </c>
      <c r="H1102" s="17">
        <v>0.23463093199999999</v>
      </c>
      <c r="I1102" s="17">
        <v>0.882439537</v>
      </c>
      <c r="J1102" s="17">
        <v>0.115411969</v>
      </c>
      <c r="K1102" s="17">
        <v>2.15E-3</v>
      </c>
    </row>
    <row r="1103" spans="1:11" x14ac:dyDescent="0.45">
      <c r="A1103" s="10" t="s">
        <v>16</v>
      </c>
      <c r="B1103" s="20">
        <v>0.61</v>
      </c>
      <c r="C1103" s="19">
        <v>202679</v>
      </c>
      <c r="D1103" s="19">
        <v>25696.24641</v>
      </c>
      <c r="E1103" s="23">
        <v>0.29552229600000002</v>
      </c>
      <c r="F1103" s="23">
        <v>0.239490324</v>
      </c>
      <c r="G1103" s="17">
        <v>0.76519521000000001</v>
      </c>
      <c r="H1103" s="17">
        <v>0.23480479000000001</v>
      </c>
      <c r="I1103" s="17">
        <v>0.885741365</v>
      </c>
      <c r="J1103" s="17">
        <v>0.112181489</v>
      </c>
      <c r="K1103" s="17">
        <v>2.0799999999999998E-3</v>
      </c>
    </row>
    <row r="1104" spans="1:11" x14ac:dyDescent="0.45">
      <c r="A1104" s="10" t="s">
        <v>16</v>
      </c>
      <c r="B1104" s="20">
        <v>0.62</v>
      </c>
      <c r="C1104" s="19">
        <v>205962</v>
      </c>
      <c r="D1104" s="19">
        <v>26678.991300000002</v>
      </c>
      <c r="E1104" s="23">
        <v>0.30314188800000003</v>
      </c>
      <c r="F1104" s="23">
        <v>0.24545009300000001</v>
      </c>
      <c r="G1104" s="17">
        <v>0.76537419500000003</v>
      </c>
      <c r="H1104" s="17">
        <v>0.23462580499999999</v>
      </c>
      <c r="I1104" s="17">
        <v>0.88903018</v>
      </c>
      <c r="J1104" s="17">
        <v>0.108960854</v>
      </c>
      <c r="K1104" s="17">
        <v>2.0100000000000001E-3</v>
      </c>
    </row>
    <row r="1105" spans="1:11" x14ac:dyDescent="0.45">
      <c r="A1105" s="10" t="s">
        <v>16</v>
      </c>
      <c r="B1105" s="20">
        <v>0.63</v>
      </c>
      <c r="C1105" s="19">
        <v>209252</v>
      </c>
      <c r="D1105" s="19">
        <v>27694.236959999998</v>
      </c>
      <c r="E1105" s="23">
        <v>0.31391868299999998</v>
      </c>
      <c r="F1105" s="23">
        <v>0.251542194</v>
      </c>
      <c r="G1105" s="17">
        <v>0.76534035499999997</v>
      </c>
      <c r="H1105" s="17">
        <v>0.234659645</v>
      </c>
      <c r="I1105" s="17">
        <v>0.89238333599999997</v>
      </c>
      <c r="J1105" s="17">
        <v>0.105673922</v>
      </c>
      <c r="K1105" s="17">
        <v>1.9400000000000001E-3</v>
      </c>
    </row>
    <row r="1106" spans="1:11" x14ac:dyDescent="0.45">
      <c r="A1106" s="10" t="s">
        <v>16</v>
      </c>
      <c r="B1106" s="20">
        <v>0.64</v>
      </c>
      <c r="C1106" s="19">
        <v>212572</v>
      </c>
      <c r="D1106" s="19">
        <v>28752.463339999998</v>
      </c>
      <c r="E1106" s="23">
        <v>0.32325402800000003</v>
      </c>
      <c r="F1106" s="23">
        <v>0.257923126</v>
      </c>
      <c r="G1106" s="17">
        <v>0.76493141099999995</v>
      </c>
      <c r="H1106" s="17">
        <v>0.23506858899999999</v>
      </c>
      <c r="I1106" s="17">
        <v>0.89566131999999998</v>
      </c>
      <c r="J1106" s="17">
        <v>0.102455455</v>
      </c>
      <c r="K1106" s="17">
        <v>1.8799999999999999E-3</v>
      </c>
    </row>
    <row r="1107" spans="1:11" x14ac:dyDescent="0.45">
      <c r="A1107" s="10" t="s">
        <v>16</v>
      </c>
      <c r="B1107" s="20">
        <v>0.65</v>
      </c>
      <c r="C1107" s="19">
        <v>215866</v>
      </c>
      <c r="D1107" s="19">
        <v>29834.339189999999</v>
      </c>
      <c r="E1107" s="23">
        <v>0.33398310399999998</v>
      </c>
      <c r="F1107" s="23">
        <v>0.26448036899999999</v>
      </c>
      <c r="G1107" s="17">
        <v>0.76435844500000005</v>
      </c>
      <c r="H1107" s="17">
        <v>0.235641555</v>
      </c>
      <c r="I1107" s="17">
        <v>0.89844119899999997</v>
      </c>
      <c r="J1107" s="17">
        <v>9.9699999999999997E-2</v>
      </c>
      <c r="K1107" s="17">
        <v>1.82E-3</v>
      </c>
    </row>
    <row r="1108" spans="1:11" x14ac:dyDescent="0.45">
      <c r="A1108" s="10" t="s">
        <v>16</v>
      </c>
      <c r="B1108" s="20">
        <v>0.66</v>
      </c>
      <c r="C1108" s="19">
        <v>219149</v>
      </c>
      <c r="D1108" s="19">
        <v>30950.428459999999</v>
      </c>
      <c r="E1108" s="23">
        <v>0.34635138399999998</v>
      </c>
      <c r="F1108" s="23">
        <v>0.27133886000000002</v>
      </c>
      <c r="G1108" s="17">
        <v>0.76419696199999998</v>
      </c>
      <c r="H1108" s="17">
        <v>0.23580303799999999</v>
      </c>
      <c r="I1108" s="17">
        <v>0.90087053299999997</v>
      </c>
      <c r="J1108" s="17">
        <v>9.74E-2</v>
      </c>
      <c r="K1108" s="17">
        <v>1.7700000000000001E-3</v>
      </c>
    </row>
    <row r="1109" spans="1:11" x14ac:dyDescent="0.45">
      <c r="A1109" s="10" t="s">
        <v>16</v>
      </c>
      <c r="B1109" s="20">
        <v>0.67</v>
      </c>
      <c r="C1109" s="19">
        <v>222439</v>
      </c>
      <c r="D1109" s="19">
        <v>32105.679499999998</v>
      </c>
      <c r="E1109" s="23">
        <v>0.35698165500000001</v>
      </c>
      <c r="F1109" s="23">
        <v>0.27845927199999998</v>
      </c>
      <c r="G1109" s="17">
        <v>0.76376894299999998</v>
      </c>
      <c r="H1109" s="17">
        <v>0.23623105699999999</v>
      </c>
      <c r="I1109" s="17">
        <v>0.903697478</v>
      </c>
      <c r="J1109" s="17">
        <v>9.4600000000000004E-2</v>
      </c>
      <c r="K1109" s="17">
        <v>1.7099999999999999E-3</v>
      </c>
    </row>
    <row r="1110" spans="1:11" x14ac:dyDescent="0.45">
      <c r="A1110" s="10" t="s">
        <v>16</v>
      </c>
      <c r="B1110" s="20">
        <v>0.68</v>
      </c>
      <c r="C1110" s="19">
        <v>225759</v>
      </c>
      <c r="D1110" s="19">
        <v>33309.401380000003</v>
      </c>
      <c r="E1110" s="23">
        <v>0.36842787799999999</v>
      </c>
      <c r="F1110" s="23">
        <v>0.28586320100000001</v>
      </c>
      <c r="G1110" s="17">
        <v>0.76353988100000003</v>
      </c>
      <c r="H1110" s="17">
        <v>0.236460119</v>
      </c>
      <c r="I1110" s="17">
        <v>0.90639680099999997</v>
      </c>
      <c r="J1110" s="17">
        <v>9.1899999999999996E-2</v>
      </c>
      <c r="K1110" s="17">
        <v>1.65E-3</v>
      </c>
    </row>
    <row r="1111" spans="1:11" x14ac:dyDescent="0.45">
      <c r="A1111" s="10" t="s">
        <v>16</v>
      </c>
      <c r="B1111" s="20">
        <v>0.69</v>
      </c>
      <c r="C1111" s="19">
        <v>229053</v>
      </c>
      <c r="D1111" s="19">
        <v>34541.698550000001</v>
      </c>
      <c r="E1111" s="23">
        <v>0.38099881499999999</v>
      </c>
      <c r="F1111" s="23">
        <v>0.29340754299999999</v>
      </c>
      <c r="G1111" s="17">
        <v>0.763508882</v>
      </c>
      <c r="H1111" s="17">
        <v>0.236491118</v>
      </c>
      <c r="I1111" s="17">
        <v>0.90918112699999998</v>
      </c>
      <c r="J1111" s="17">
        <v>8.9200000000000002E-2</v>
      </c>
      <c r="K1111" s="17">
        <v>1.6000000000000001E-3</v>
      </c>
    </row>
    <row r="1112" spans="1:11" x14ac:dyDescent="0.45">
      <c r="A1112" s="10" t="s">
        <v>16</v>
      </c>
      <c r="B1112" s="20">
        <v>0.7</v>
      </c>
      <c r="C1112" s="19">
        <v>232350</v>
      </c>
      <c r="D1112" s="19">
        <v>35818.855380000001</v>
      </c>
      <c r="E1112" s="23">
        <v>0.39307316199999998</v>
      </c>
      <c r="F1112" s="23">
        <v>0.30138164499999998</v>
      </c>
      <c r="G1112" s="17">
        <v>0.76380030099999996</v>
      </c>
      <c r="H1112" s="17">
        <v>0.23619969900000001</v>
      </c>
      <c r="I1112" s="17">
        <v>0.91177044900000004</v>
      </c>
      <c r="J1112" s="17">
        <v>8.6699999999999999E-2</v>
      </c>
      <c r="K1112" s="17">
        <v>1.5499999999999999E-3</v>
      </c>
    </row>
    <row r="1113" spans="1:11" x14ac:dyDescent="0.45">
      <c r="A1113" s="10" t="s">
        <v>16</v>
      </c>
      <c r="B1113" s="20">
        <v>0.71</v>
      </c>
      <c r="C1113" s="19">
        <v>235641</v>
      </c>
      <c r="D1113" s="19">
        <v>37128.94412</v>
      </c>
      <c r="E1113" s="23">
        <v>0.40405234800000001</v>
      </c>
      <c r="F1113" s="23">
        <v>0.30970078099999998</v>
      </c>
      <c r="G1113" s="17">
        <v>0.76264741700000005</v>
      </c>
      <c r="H1113" s="17">
        <v>0.23735258300000001</v>
      </c>
      <c r="I1113" s="17">
        <v>0.91409581100000004</v>
      </c>
      <c r="J1113" s="17">
        <v>8.4400000000000003E-2</v>
      </c>
      <c r="K1113" s="17">
        <v>1.5E-3</v>
      </c>
    </row>
    <row r="1114" spans="1:11" x14ac:dyDescent="0.45">
      <c r="A1114" s="10" t="s">
        <v>16</v>
      </c>
      <c r="B1114" s="20">
        <v>0.72</v>
      </c>
      <c r="C1114" s="19">
        <v>238940</v>
      </c>
      <c r="D1114" s="19">
        <v>38483.573219999998</v>
      </c>
      <c r="E1114" s="23">
        <v>0.41804703900000001</v>
      </c>
      <c r="F1114" s="23">
        <v>0.31814941099999999</v>
      </c>
      <c r="G1114" s="17">
        <v>0.762053235</v>
      </c>
      <c r="H1114" s="17">
        <v>0.237946765</v>
      </c>
      <c r="I1114" s="17">
        <v>0.91599330999999995</v>
      </c>
      <c r="J1114" s="17">
        <v>8.2500000000000004E-2</v>
      </c>
      <c r="K1114" s="17">
        <v>1.4599999999999999E-3</v>
      </c>
    </row>
    <row r="1115" spans="1:11" x14ac:dyDescent="0.45">
      <c r="A1115" s="10" t="s">
        <v>16</v>
      </c>
      <c r="B1115" s="20">
        <v>0.73</v>
      </c>
      <c r="C1115" s="19">
        <v>242231</v>
      </c>
      <c r="D1115" s="19">
        <v>39883.598689999999</v>
      </c>
      <c r="E1115" s="23">
        <v>0.43197140099999998</v>
      </c>
      <c r="F1115" s="23">
        <v>0.32686827099999999</v>
      </c>
      <c r="G1115" s="17">
        <v>0.76207421799999997</v>
      </c>
      <c r="H1115" s="17">
        <v>0.237925782</v>
      </c>
      <c r="I1115" s="17">
        <v>0.918232241</v>
      </c>
      <c r="J1115" s="17">
        <v>8.0299999999999996E-2</v>
      </c>
      <c r="K1115" s="17">
        <v>1.4400000000000001E-3</v>
      </c>
    </row>
    <row r="1116" spans="1:11" x14ac:dyDescent="0.45">
      <c r="A1116" s="10" t="s">
        <v>16</v>
      </c>
      <c r="B1116" s="20">
        <v>0.74</v>
      </c>
      <c r="C1116" s="19">
        <v>245533</v>
      </c>
      <c r="D1116" s="19">
        <v>41336.457750000001</v>
      </c>
      <c r="E1116" s="23">
        <v>0.44875947900000002</v>
      </c>
      <c r="F1116" s="23">
        <v>0.33605296699999998</v>
      </c>
      <c r="G1116" s="17">
        <v>0.76187722199999997</v>
      </c>
      <c r="H1116" s="17">
        <v>0.23812277800000001</v>
      </c>
      <c r="I1116" s="17">
        <v>0.92046942399999998</v>
      </c>
      <c r="J1116" s="17">
        <v>7.8100000000000003E-2</v>
      </c>
      <c r="K1116" s="17">
        <v>1.4E-3</v>
      </c>
    </row>
    <row r="1117" spans="1:11" x14ac:dyDescent="0.45">
      <c r="A1117" s="10" t="s">
        <v>16</v>
      </c>
      <c r="B1117" s="20">
        <v>0.75</v>
      </c>
      <c r="C1117" s="19">
        <v>248828</v>
      </c>
      <c r="D1117" s="19">
        <v>42852.05341</v>
      </c>
      <c r="E1117" s="23">
        <v>0.469889273</v>
      </c>
      <c r="F1117" s="23">
        <v>0.34574421700000002</v>
      </c>
      <c r="G1117" s="17">
        <v>0.76148584600000002</v>
      </c>
      <c r="H1117" s="17">
        <v>0.23851415400000001</v>
      </c>
      <c r="I1117" s="17">
        <v>0.92240496599999999</v>
      </c>
      <c r="J1117" s="17">
        <v>7.6200000000000004E-2</v>
      </c>
      <c r="K1117" s="17">
        <v>1.3699999999999999E-3</v>
      </c>
    </row>
    <row r="1118" spans="1:11" x14ac:dyDescent="0.45">
      <c r="A1118" s="10" t="s">
        <v>16</v>
      </c>
      <c r="B1118" s="20">
        <v>0.76</v>
      </c>
      <c r="C1118" s="19">
        <v>252104</v>
      </c>
      <c r="D1118" s="19">
        <v>44422.572480000003</v>
      </c>
      <c r="E1118" s="23">
        <v>0.48875165300000001</v>
      </c>
      <c r="F1118" s="23">
        <v>0.35605234099999999</v>
      </c>
      <c r="G1118" s="17">
        <v>0.76193158400000005</v>
      </c>
      <c r="H1118" s="17">
        <v>0.238068416</v>
      </c>
      <c r="I1118" s="17">
        <v>0.92442843600000002</v>
      </c>
      <c r="J1118" s="17">
        <v>7.4200000000000002E-2</v>
      </c>
      <c r="K1118" s="17">
        <v>1.33E-3</v>
      </c>
    </row>
    <row r="1119" spans="1:11" x14ac:dyDescent="0.45">
      <c r="A1119" s="10" t="s">
        <v>16</v>
      </c>
      <c r="B1119" s="20">
        <v>0.77</v>
      </c>
      <c r="C1119" s="19">
        <v>255422</v>
      </c>
      <c r="D1119" s="19">
        <v>46075.976600000002</v>
      </c>
      <c r="E1119" s="23">
        <v>0.50775394100000004</v>
      </c>
      <c r="F1119" s="23">
        <v>0.36681083399999997</v>
      </c>
      <c r="G1119" s="17">
        <v>0.76246368799999997</v>
      </c>
      <c r="H1119" s="17">
        <v>0.237536312</v>
      </c>
      <c r="I1119" s="17">
        <v>0.926604023</v>
      </c>
      <c r="J1119" s="17">
        <v>7.2099999999999997E-2</v>
      </c>
      <c r="K1119" s="17">
        <v>1.2899999999999999E-3</v>
      </c>
    </row>
    <row r="1120" spans="1:11" x14ac:dyDescent="0.45">
      <c r="A1120" s="10" t="s">
        <v>16</v>
      </c>
      <c r="B1120" s="20">
        <v>0.78</v>
      </c>
      <c r="C1120" s="19">
        <v>258705</v>
      </c>
      <c r="D1120" s="19">
        <v>47777.979169999999</v>
      </c>
      <c r="E1120" s="23">
        <v>0.52881874900000003</v>
      </c>
      <c r="F1120" s="23">
        <v>0.378165009</v>
      </c>
      <c r="G1120" s="17">
        <v>0.76271815399999998</v>
      </c>
      <c r="H1120" s="17">
        <v>0.23728184599999999</v>
      </c>
      <c r="I1120" s="17">
        <v>0.92881142000000005</v>
      </c>
      <c r="J1120" s="17">
        <v>6.9900000000000004E-2</v>
      </c>
      <c r="K1120" s="17">
        <v>1.25E-3</v>
      </c>
    </row>
    <row r="1121" spans="1:11" x14ac:dyDescent="0.45">
      <c r="A1121" s="10" t="s">
        <v>16</v>
      </c>
      <c r="B1121" s="20">
        <v>0.79</v>
      </c>
      <c r="C1121" s="19">
        <v>262010</v>
      </c>
      <c r="D1121" s="19">
        <v>49563.151980000002</v>
      </c>
      <c r="E1121" s="23">
        <v>0.55210701699999998</v>
      </c>
      <c r="F1121" s="23">
        <v>0.39008134100000003</v>
      </c>
      <c r="G1121" s="17">
        <v>0.76300141200000005</v>
      </c>
      <c r="H1121" s="17">
        <v>0.23699858800000001</v>
      </c>
      <c r="I1121" s="17">
        <v>0.93058190799999996</v>
      </c>
      <c r="J1121" s="17">
        <v>6.8199999999999997E-2</v>
      </c>
      <c r="K1121" s="17">
        <v>1.2099999999999999E-3</v>
      </c>
    </row>
    <row r="1122" spans="1:11" x14ac:dyDescent="0.45">
      <c r="A1122" s="10" t="s">
        <v>16</v>
      </c>
      <c r="B1122" s="20">
        <v>0.8</v>
      </c>
      <c r="C1122" s="19">
        <v>263984</v>
      </c>
      <c r="D1122" s="19">
        <v>50666.969879999997</v>
      </c>
      <c r="E1122" s="23">
        <v>0.56545670599999998</v>
      </c>
      <c r="F1122" s="23">
        <v>0.39756354500000002</v>
      </c>
      <c r="G1122" s="17">
        <v>0.76307276199999996</v>
      </c>
      <c r="H1122" s="17">
        <v>0.23692723800000001</v>
      </c>
      <c r="I1122" s="17">
        <v>0.93175254600000001</v>
      </c>
      <c r="J1122" s="17">
        <v>6.7100000000000007E-2</v>
      </c>
      <c r="K1122" s="17">
        <v>1.1900000000000001E-3</v>
      </c>
    </row>
    <row r="1123" spans="1:11" x14ac:dyDescent="0.45">
      <c r="A1123" s="10" t="s">
        <v>16</v>
      </c>
      <c r="B1123" s="20">
        <v>0.80100000000000005</v>
      </c>
      <c r="C1123" s="19">
        <v>264318</v>
      </c>
      <c r="D1123" s="19">
        <v>50856.433149999997</v>
      </c>
      <c r="E1123" s="23">
        <v>0.56905001099999997</v>
      </c>
      <c r="F1123" s="23">
        <v>0.39873711699999997</v>
      </c>
      <c r="G1123" s="17">
        <v>0.76286896800000004</v>
      </c>
      <c r="H1123" s="17">
        <v>0.23713103199999999</v>
      </c>
      <c r="I1123" s="17">
        <v>0.93198283699999995</v>
      </c>
      <c r="J1123" s="17">
        <v>6.6799999999999998E-2</v>
      </c>
      <c r="K1123" s="17">
        <v>1.1800000000000001E-3</v>
      </c>
    </row>
    <row r="1124" spans="1:11" x14ac:dyDescent="0.45">
      <c r="A1124" s="10" t="s">
        <v>16</v>
      </c>
      <c r="B1124" s="20">
        <v>0.80200000000000005</v>
      </c>
      <c r="C1124" s="19">
        <v>264640</v>
      </c>
      <c r="D1124" s="19">
        <v>51040.22683</v>
      </c>
      <c r="E1124" s="23">
        <v>0.57222724999999997</v>
      </c>
      <c r="F1124" s="23">
        <v>0.40005171099999998</v>
      </c>
      <c r="G1124" s="17">
        <v>0.76285897800000002</v>
      </c>
      <c r="H1124" s="17">
        <v>0.23714102200000001</v>
      </c>
      <c r="I1124" s="17">
        <v>0.93217773199999998</v>
      </c>
      <c r="J1124" s="17">
        <v>6.6600000000000006E-2</v>
      </c>
      <c r="K1124" s="17">
        <v>1.1800000000000001E-3</v>
      </c>
    </row>
    <row r="1125" spans="1:11" x14ac:dyDescent="0.45">
      <c r="A1125" s="10" t="s">
        <v>16</v>
      </c>
      <c r="B1125" s="20">
        <v>0.80300000000000005</v>
      </c>
      <c r="C1125" s="19">
        <v>264958</v>
      </c>
      <c r="D1125" s="19">
        <v>51222.543239999999</v>
      </c>
      <c r="E1125" s="23">
        <v>0.57439875799999995</v>
      </c>
      <c r="F1125" s="23">
        <v>0.40140592800000002</v>
      </c>
      <c r="G1125" s="17">
        <v>0.76285675500000005</v>
      </c>
      <c r="H1125" s="17">
        <v>0.237143245</v>
      </c>
      <c r="I1125" s="17">
        <v>0.93239185800000002</v>
      </c>
      <c r="J1125" s="17">
        <v>6.6400000000000001E-2</v>
      </c>
      <c r="K1125" s="17">
        <v>1.1800000000000001E-3</v>
      </c>
    </row>
    <row r="1126" spans="1:11" x14ac:dyDescent="0.45">
      <c r="A1126" s="10" t="s">
        <v>16</v>
      </c>
      <c r="B1126" s="20">
        <v>0.80400000000000005</v>
      </c>
      <c r="C1126" s="19">
        <v>265295</v>
      </c>
      <c r="D1126" s="19">
        <v>51416.50114</v>
      </c>
      <c r="E1126" s="23">
        <v>0.57702198000000005</v>
      </c>
      <c r="F1126" s="23">
        <v>0.40251081700000002</v>
      </c>
      <c r="G1126" s="17">
        <v>0.76293183099999995</v>
      </c>
      <c r="H1126" s="17">
        <v>0.237068169</v>
      </c>
      <c r="I1126" s="17">
        <v>0.93254278199999996</v>
      </c>
      <c r="J1126" s="17">
        <v>6.6299999999999998E-2</v>
      </c>
      <c r="K1126" s="17">
        <v>1.17E-3</v>
      </c>
    </row>
    <row r="1127" spans="1:11" x14ac:dyDescent="0.45">
      <c r="A1127" s="10" t="s">
        <v>16</v>
      </c>
      <c r="B1127" s="20">
        <v>0.80500000000000005</v>
      </c>
      <c r="C1127" s="19">
        <v>265635</v>
      </c>
      <c r="D1127" s="19">
        <v>51613.14746</v>
      </c>
      <c r="E1127" s="23">
        <v>0.58001684399999998</v>
      </c>
      <c r="F1127" s="23">
        <v>0.40397712299999999</v>
      </c>
      <c r="G1127" s="17">
        <v>0.76301315700000005</v>
      </c>
      <c r="H1127" s="17">
        <v>0.236986843</v>
      </c>
      <c r="I1127" s="17">
        <v>0.93270214299999998</v>
      </c>
      <c r="J1127" s="17">
        <v>6.6100000000000006E-2</v>
      </c>
      <c r="K1127" s="17">
        <v>1.17E-3</v>
      </c>
    </row>
    <row r="1128" spans="1:11" x14ac:dyDescent="0.45">
      <c r="A1128" s="10" t="s">
        <v>16</v>
      </c>
      <c r="B1128" s="20">
        <v>0.80600000000000005</v>
      </c>
      <c r="C1128" s="19">
        <v>265965</v>
      </c>
      <c r="D1128" s="19">
        <v>51804.769679999998</v>
      </c>
      <c r="E1128" s="23">
        <v>0.58219749799999998</v>
      </c>
      <c r="F1128" s="23">
        <v>0.40532226799999999</v>
      </c>
      <c r="G1128" s="17">
        <v>0.76313048699999997</v>
      </c>
      <c r="H1128" s="17">
        <v>0.236869513</v>
      </c>
      <c r="I1128" s="17">
        <v>0.93291490499999996</v>
      </c>
      <c r="J1128" s="17">
        <v>6.59E-2</v>
      </c>
      <c r="K1128" s="17">
        <v>1.17E-3</v>
      </c>
    </row>
    <row r="1129" spans="1:11" x14ac:dyDescent="0.45">
      <c r="A1129" s="10" t="s">
        <v>16</v>
      </c>
      <c r="B1129" s="20">
        <v>0.80700000000000005</v>
      </c>
      <c r="C1129" s="19">
        <v>266288</v>
      </c>
      <c r="D1129" s="19">
        <v>51993.156669999997</v>
      </c>
      <c r="E1129" s="23">
        <v>0.583956103</v>
      </c>
      <c r="F1129" s="23">
        <v>0.40662557100000002</v>
      </c>
      <c r="G1129" s="17">
        <v>0.76321877100000002</v>
      </c>
      <c r="H1129" s="17">
        <v>0.23678122900000001</v>
      </c>
      <c r="I1129" s="17">
        <v>0.93309128699999999</v>
      </c>
      <c r="J1129" s="17">
        <v>6.5699999999999995E-2</v>
      </c>
      <c r="K1129" s="17">
        <v>1.16E-3</v>
      </c>
    </row>
    <row r="1130" spans="1:11" x14ac:dyDescent="0.45">
      <c r="A1130" s="10" t="s">
        <v>16</v>
      </c>
      <c r="B1130" s="20">
        <v>0.80800000000000005</v>
      </c>
      <c r="C1130" s="19">
        <v>266620</v>
      </c>
      <c r="D1130" s="19">
        <v>52187.31957</v>
      </c>
      <c r="E1130" s="23">
        <v>0.58541716600000004</v>
      </c>
      <c r="F1130" s="23">
        <v>0.40795656299999999</v>
      </c>
      <c r="G1130" s="17">
        <v>0.763281074</v>
      </c>
      <c r="H1130" s="17">
        <v>0.236718926</v>
      </c>
      <c r="I1130" s="17">
        <v>0.93323120100000001</v>
      </c>
      <c r="J1130" s="17">
        <v>6.5600000000000006E-2</v>
      </c>
      <c r="K1130" s="17">
        <v>1.16E-3</v>
      </c>
    </row>
    <row r="1131" spans="1:11" x14ac:dyDescent="0.45">
      <c r="A1131" s="10" t="s">
        <v>16</v>
      </c>
      <c r="B1131" s="20">
        <v>0.80900000000000005</v>
      </c>
      <c r="C1131" s="19">
        <v>266956</v>
      </c>
      <c r="D1131" s="19">
        <v>52384.592349999999</v>
      </c>
      <c r="E1131" s="23">
        <v>0.58821460199999998</v>
      </c>
      <c r="F1131" s="23">
        <v>0.40928764699999998</v>
      </c>
      <c r="G1131" s="17">
        <v>0.763466639</v>
      </c>
      <c r="H1131" s="17">
        <v>0.236533361</v>
      </c>
      <c r="I1131" s="17">
        <v>0.93347347400000003</v>
      </c>
      <c r="J1131" s="17">
        <v>6.54E-2</v>
      </c>
      <c r="K1131" s="17">
        <v>1.15E-3</v>
      </c>
    </row>
    <row r="1132" spans="1:11" x14ac:dyDescent="0.45">
      <c r="A1132" s="10" t="s">
        <v>16</v>
      </c>
      <c r="B1132" s="20">
        <v>0.81</v>
      </c>
      <c r="C1132" s="19">
        <v>267270</v>
      </c>
      <c r="D1132" s="19">
        <v>52569.626120000001</v>
      </c>
      <c r="E1132" s="23">
        <v>0.59103944600000002</v>
      </c>
      <c r="F1132" s="23">
        <v>0.41063867399999998</v>
      </c>
      <c r="G1132" s="17">
        <v>0.76348636199999997</v>
      </c>
      <c r="H1132" s="17">
        <v>0.236513638</v>
      </c>
      <c r="I1132" s="17">
        <v>0.93365695699999995</v>
      </c>
      <c r="J1132" s="17">
        <v>6.5199999999999994E-2</v>
      </c>
      <c r="K1132" s="17">
        <v>1.15E-3</v>
      </c>
    </row>
    <row r="1133" spans="1:11" x14ac:dyDescent="0.45">
      <c r="A1133" s="10" t="s">
        <v>16</v>
      </c>
      <c r="B1133" s="20">
        <v>0.81100000000000005</v>
      </c>
      <c r="C1133" s="19">
        <v>267587</v>
      </c>
      <c r="D1133" s="19">
        <v>52757.321609999999</v>
      </c>
      <c r="E1133" s="23">
        <v>0.59326650700000005</v>
      </c>
      <c r="F1133" s="23">
        <v>0.41179014000000003</v>
      </c>
      <c r="G1133" s="17">
        <v>0.76341152599999995</v>
      </c>
      <c r="H1133" s="17">
        <v>0.23658847399999999</v>
      </c>
      <c r="I1133" s="17">
        <v>0.93382923600000001</v>
      </c>
      <c r="J1133" s="17">
        <v>6.5000000000000002E-2</v>
      </c>
      <c r="K1133" s="17">
        <v>1.15E-3</v>
      </c>
    </row>
    <row r="1134" spans="1:11" x14ac:dyDescent="0.45">
      <c r="A1134" s="10" t="s">
        <v>16</v>
      </c>
      <c r="B1134" s="20">
        <v>0.81200000000000006</v>
      </c>
      <c r="C1134" s="19">
        <v>267942</v>
      </c>
      <c r="D1134" s="19">
        <v>52968.16575</v>
      </c>
      <c r="E1134" s="23">
        <v>0.59534677199999997</v>
      </c>
      <c r="F1134" s="23">
        <v>0.41322613499999999</v>
      </c>
      <c r="G1134" s="17">
        <v>0.76307932300000003</v>
      </c>
      <c r="H1134" s="17">
        <v>0.236920677</v>
      </c>
      <c r="I1134" s="17">
        <v>0.93400819000000002</v>
      </c>
      <c r="J1134" s="17">
        <v>6.4799999999999996E-2</v>
      </c>
      <c r="K1134" s="17">
        <v>1.14E-3</v>
      </c>
    </row>
    <row r="1135" spans="1:11" x14ac:dyDescent="0.45">
      <c r="A1135" s="10" t="s">
        <v>16</v>
      </c>
      <c r="B1135" s="20">
        <v>0.81299999999999994</v>
      </c>
      <c r="C1135" s="19">
        <v>268262</v>
      </c>
      <c r="D1135" s="19">
        <v>53159.072890000003</v>
      </c>
      <c r="E1135" s="23">
        <v>0.59769884799999995</v>
      </c>
      <c r="F1135" s="23">
        <v>0.41461451900000001</v>
      </c>
      <c r="G1135" s="17">
        <v>0.76303017200000001</v>
      </c>
      <c r="H1135" s="17">
        <v>0.23696982799999999</v>
      </c>
      <c r="I1135" s="17">
        <v>0.93412184700000001</v>
      </c>
      <c r="J1135" s="17">
        <v>6.4699999999999994E-2</v>
      </c>
      <c r="K1135" s="17">
        <v>1.14E-3</v>
      </c>
    </row>
    <row r="1136" spans="1:11" x14ac:dyDescent="0.45">
      <c r="A1136" s="10" t="s">
        <v>16</v>
      </c>
      <c r="B1136" s="20">
        <v>0.81399999999999995</v>
      </c>
      <c r="C1136" s="19">
        <v>268605</v>
      </c>
      <c r="D1136" s="19">
        <v>53364.519529999998</v>
      </c>
      <c r="E1136" s="23">
        <v>0.60075484300000004</v>
      </c>
      <c r="F1136" s="23">
        <v>0.415976964</v>
      </c>
      <c r="G1136" s="17">
        <v>0.76284134699999995</v>
      </c>
      <c r="H1136" s="17">
        <v>0.237158653</v>
      </c>
      <c r="I1136" s="17">
        <v>0.93423702200000003</v>
      </c>
      <c r="J1136" s="17">
        <v>6.4600000000000005E-2</v>
      </c>
      <c r="K1136" s="17">
        <v>1.14E-3</v>
      </c>
    </row>
    <row r="1137" spans="1:11" x14ac:dyDescent="0.45">
      <c r="A1137" s="10" t="s">
        <v>16</v>
      </c>
      <c r="B1137" s="20">
        <v>0.81499999999999995</v>
      </c>
      <c r="C1137" s="19">
        <v>268931</v>
      </c>
      <c r="D1137" s="19">
        <v>53560.854610000002</v>
      </c>
      <c r="E1137" s="23">
        <v>0.60396247300000006</v>
      </c>
      <c r="F1137" s="23">
        <v>0.41735862699999998</v>
      </c>
      <c r="G1137" s="17">
        <v>0.76283135800000001</v>
      </c>
      <c r="H1137" s="17">
        <v>0.23716864200000001</v>
      </c>
      <c r="I1137" s="17">
        <v>0.93434802699999997</v>
      </c>
      <c r="J1137" s="17">
        <v>6.4500000000000002E-2</v>
      </c>
      <c r="K1137" s="17">
        <v>1.1299999999999999E-3</v>
      </c>
    </row>
    <row r="1138" spans="1:11" x14ac:dyDescent="0.45">
      <c r="A1138" s="10" t="s">
        <v>16</v>
      </c>
      <c r="B1138" s="20">
        <v>0.81599999999999995</v>
      </c>
      <c r="C1138" s="19">
        <v>269250</v>
      </c>
      <c r="D1138" s="19">
        <v>53754.10254</v>
      </c>
      <c r="E1138" s="23">
        <v>0.60651721000000003</v>
      </c>
      <c r="F1138" s="23">
        <v>0.41873529399999998</v>
      </c>
      <c r="G1138" s="17">
        <v>0.76278922900000001</v>
      </c>
      <c r="H1138" s="17">
        <v>0.23721077099999999</v>
      </c>
      <c r="I1138" s="17">
        <v>0.93448777299999997</v>
      </c>
      <c r="J1138" s="17">
        <v>6.4399999999999999E-2</v>
      </c>
      <c r="K1138" s="17">
        <v>1.1299999999999999E-3</v>
      </c>
    </row>
    <row r="1139" spans="1:11" x14ac:dyDescent="0.45">
      <c r="A1139" s="10" t="s">
        <v>16</v>
      </c>
      <c r="B1139" s="20">
        <v>0.81699999999999995</v>
      </c>
      <c r="C1139" s="19">
        <v>269593</v>
      </c>
      <c r="D1139" s="19">
        <v>53962.497620000002</v>
      </c>
      <c r="E1139" s="23">
        <v>0.60898157900000005</v>
      </c>
      <c r="F1139" s="23">
        <v>0.42001537</v>
      </c>
      <c r="G1139" s="17">
        <v>0.76283137899999998</v>
      </c>
      <c r="H1139" s="17">
        <v>0.237168621</v>
      </c>
      <c r="I1139" s="17">
        <v>0.93463783199999995</v>
      </c>
      <c r="J1139" s="17">
        <v>6.4199999999999993E-2</v>
      </c>
      <c r="K1139" s="17">
        <v>1.1299999999999999E-3</v>
      </c>
    </row>
    <row r="1140" spans="1:11" x14ac:dyDescent="0.45">
      <c r="A1140" s="10" t="s">
        <v>16</v>
      </c>
      <c r="B1140" s="20">
        <v>0.81799999999999995</v>
      </c>
      <c r="C1140" s="19">
        <v>269916</v>
      </c>
      <c r="D1140" s="19">
        <v>54159.736409999998</v>
      </c>
      <c r="E1140" s="23">
        <v>0.612176952</v>
      </c>
      <c r="F1140" s="23">
        <v>0.421229205</v>
      </c>
      <c r="G1140" s="17">
        <v>0.76278545900000005</v>
      </c>
      <c r="H1140" s="17">
        <v>0.237214541</v>
      </c>
      <c r="I1140" s="17">
        <v>0.93481900399999995</v>
      </c>
      <c r="J1140" s="17">
        <v>6.4100000000000004E-2</v>
      </c>
      <c r="K1140" s="17">
        <v>1.1299999999999999E-3</v>
      </c>
    </row>
    <row r="1141" spans="1:11" x14ac:dyDescent="0.45">
      <c r="A1141" s="10" t="s">
        <v>16</v>
      </c>
      <c r="B1141" s="20">
        <v>0.81899999999999995</v>
      </c>
      <c r="C1141" s="19">
        <v>270243</v>
      </c>
      <c r="D1141" s="19">
        <v>54360.179349999999</v>
      </c>
      <c r="E1141" s="23">
        <v>0.61429651200000002</v>
      </c>
      <c r="F1141" s="23">
        <v>0.422880117</v>
      </c>
      <c r="G1141" s="17">
        <v>0.76273946000000004</v>
      </c>
      <c r="H1141" s="17">
        <v>0.23726053999999999</v>
      </c>
      <c r="I1141" s="17">
        <v>0.93501794199999999</v>
      </c>
      <c r="J1141" s="17">
        <v>6.3899999999999998E-2</v>
      </c>
      <c r="K1141" s="17">
        <v>1.1199999999999999E-3</v>
      </c>
    </row>
    <row r="1142" spans="1:11" x14ac:dyDescent="0.45">
      <c r="A1142" s="10" t="s">
        <v>16</v>
      </c>
      <c r="B1142" s="20">
        <v>0.82</v>
      </c>
      <c r="C1142" s="19">
        <v>270580</v>
      </c>
      <c r="D1142" s="19">
        <v>54567.684209999999</v>
      </c>
      <c r="E1142" s="23">
        <v>0.61744811700000002</v>
      </c>
      <c r="F1142" s="23">
        <v>0.42424860800000003</v>
      </c>
      <c r="G1142" s="17">
        <v>0.76266908099999997</v>
      </c>
      <c r="H1142" s="17">
        <v>0.237330919</v>
      </c>
      <c r="I1142" s="17">
        <v>0.935176801</v>
      </c>
      <c r="J1142" s="17">
        <v>6.3700000000000007E-2</v>
      </c>
      <c r="K1142" s="17">
        <v>1.1199999999999999E-3</v>
      </c>
    </row>
    <row r="1143" spans="1:11" x14ac:dyDescent="0.45">
      <c r="A1143" s="10" t="s">
        <v>16</v>
      </c>
      <c r="B1143" s="20">
        <v>0.82099999999999995</v>
      </c>
      <c r="C1143" s="19">
        <v>270905</v>
      </c>
      <c r="D1143" s="19">
        <v>54768.871070000001</v>
      </c>
      <c r="E1143" s="23">
        <v>0.62063689399999999</v>
      </c>
      <c r="F1143" s="23">
        <v>0.425577751</v>
      </c>
      <c r="G1143" s="17">
        <v>0.76278031000000002</v>
      </c>
      <c r="H1143" s="17">
        <v>0.23721969000000001</v>
      </c>
      <c r="I1143" s="17">
        <v>0.93540088200000004</v>
      </c>
      <c r="J1143" s="17">
        <v>6.3500000000000001E-2</v>
      </c>
      <c r="K1143" s="17">
        <v>1.1199999999999999E-3</v>
      </c>
    </row>
    <row r="1144" spans="1:11" x14ac:dyDescent="0.45">
      <c r="A1144" s="10" t="s">
        <v>16</v>
      </c>
      <c r="B1144" s="20">
        <v>0.82199999999999995</v>
      </c>
      <c r="C1144" s="19">
        <v>271225</v>
      </c>
      <c r="D1144" s="19">
        <v>54967.816250000003</v>
      </c>
      <c r="E1144" s="23">
        <v>0.62269165299999996</v>
      </c>
      <c r="F1144" s="23">
        <v>0.42707373300000001</v>
      </c>
      <c r="G1144" s="17">
        <v>0.76272467499999996</v>
      </c>
      <c r="H1144" s="17">
        <v>0.23727532500000001</v>
      </c>
      <c r="I1144" s="17">
        <v>0.93558389600000003</v>
      </c>
      <c r="J1144" s="17">
        <v>6.3299999999999995E-2</v>
      </c>
      <c r="K1144" s="17">
        <v>1.1100000000000001E-3</v>
      </c>
    </row>
    <row r="1145" spans="1:11" x14ac:dyDescent="0.45">
      <c r="A1145" s="10" t="s">
        <v>16</v>
      </c>
      <c r="B1145" s="20">
        <v>0.82299999999999995</v>
      </c>
      <c r="C1145" s="19">
        <v>271465</v>
      </c>
      <c r="D1145" s="19">
        <v>55117.507919999996</v>
      </c>
      <c r="E1145" s="23">
        <v>0.62511030300000003</v>
      </c>
      <c r="F1145" s="23">
        <v>0.42848686499999999</v>
      </c>
      <c r="G1145" s="17">
        <v>0.76275394600000002</v>
      </c>
      <c r="H1145" s="17">
        <v>0.23724605400000001</v>
      </c>
      <c r="I1145" s="17">
        <v>0.93572547900000003</v>
      </c>
      <c r="J1145" s="17">
        <v>6.3200000000000006E-2</v>
      </c>
      <c r="K1145" s="17">
        <v>1.1100000000000001E-3</v>
      </c>
    </row>
    <row r="1146" spans="1:11" x14ac:dyDescent="0.45">
      <c r="A1146" s="10" t="s">
        <v>16</v>
      </c>
      <c r="B1146" s="20">
        <v>0.82399999999999995</v>
      </c>
      <c r="C1146" s="19">
        <v>271884</v>
      </c>
      <c r="D1146" s="19">
        <v>55379.871930000001</v>
      </c>
      <c r="E1146" s="23">
        <v>0.62776330199999997</v>
      </c>
      <c r="F1146" s="23">
        <v>0.42962194999999997</v>
      </c>
      <c r="G1146" s="17">
        <v>0.76274440600000004</v>
      </c>
      <c r="H1146" s="17">
        <v>0.23725559399999999</v>
      </c>
      <c r="I1146" s="17">
        <v>0.93594752699999995</v>
      </c>
      <c r="J1146" s="17">
        <v>6.2899999999999998E-2</v>
      </c>
      <c r="K1146" s="17">
        <v>1.1100000000000001E-3</v>
      </c>
    </row>
    <row r="1147" spans="1:11" x14ac:dyDescent="0.45">
      <c r="A1147" s="10" t="s">
        <v>16</v>
      </c>
      <c r="B1147" s="20">
        <v>0.82499999999999996</v>
      </c>
      <c r="C1147" s="19">
        <v>272230</v>
      </c>
      <c r="D1147" s="19">
        <v>55597.379459999996</v>
      </c>
      <c r="E1147" s="23">
        <v>0.63034918600000001</v>
      </c>
      <c r="F1147" s="23">
        <v>0.431142786</v>
      </c>
      <c r="G1147" s="17">
        <v>0.76284024500000003</v>
      </c>
      <c r="H1147" s="17">
        <v>0.237159755</v>
      </c>
      <c r="I1147" s="17">
        <v>0.93618848499999996</v>
      </c>
      <c r="J1147" s="17">
        <v>6.2700000000000006E-2</v>
      </c>
      <c r="K1147" s="17">
        <v>1.1000000000000001E-3</v>
      </c>
    </row>
    <row r="1148" spans="1:11" x14ac:dyDescent="0.45">
      <c r="A1148" s="10" t="s">
        <v>16</v>
      </c>
      <c r="B1148" s="20">
        <v>0.82599999999999996</v>
      </c>
      <c r="C1148" s="19">
        <v>272558</v>
      </c>
      <c r="D1148" s="19">
        <v>55804.597950000003</v>
      </c>
      <c r="E1148" s="23">
        <v>0.63358296599999997</v>
      </c>
      <c r="F1148" s="23">
        <v>0.43280598199999998</v>
      </c>
      <c r="G1148" s="17">
        <v>0.76292752399999997</v>
      </c>
      <c r="H1148" s="17">
        <v>0.237072476</v>
      </c>
      <c r="I1148" s="17">
        <v>0.93638204199999997</v>
      </c>
      <c r="J1148" s="17">
        <v>6.25E-2</v>
      </c>
      <c r="K1148" s="17">
        <v>1.1000000000000001E-3</v>
      </c>
    </row>
    <row r="1149" spans="1:11" x14ac:dyDescent="0.45">
      <c r="A1149" s="10" t="s">
        <v>16</v>
      </c>
      <c r="B1149" s="20">
        <v>0.82699999999999996</v>
      </c>
      <c r="C1149" s="19">
        <v>272887</v>
      </c>
      <c r="D1149" s="19">
        <v>56013.643109999997</v>
      </c>
      <c r="E1149" s="23">
        <v>0.63727379299999998</v>
      </c>
      <c r="F1149" s="23">
        <v>0.43407301300000001</v>
      </c>
      <c r="G1149" s="17">
        <v>0.76296049300000002</v>
      </c>
      <c r="H1149" s="17">
        <v>0.23703950700000001</v>
      </c>
      <c r="I1149" s="17">
        <v>0.93654019799999999</v>
      </c>
      <c r="J1149" s="17">
        <v>6.2399999999999997E-2</v>
      </c>
      <c r="K1149" s="17">
        <v>1.09E-3</v>
      </c>
    </row>
    <row r="1150" spans="1:11" x14ac:dyDescent="0.45">
      <c r="A1150" s="10" t="s">
        <v>16</v>
      </c>
      <c r="B1150" s="20">
        <v>0.82799999999999996</v>
      </c>
      <c r="C1150" s="19">
        <v>273214</v>
      </c>
      <c r="D1150" s="19">
        <v>56222.542529999999</v>
      </c>
      <c r="E1150" s="23">
        <v>0.640506099</v>
      </c>
      <c r="F1150" s="23">
        <v>0.435646749</v>
      </c>
      <c r="G1150" s="17">
        <v>0.76302824899999999</v>
      </c>
      <c r="H1150" s="17">
        <v>0.23697175100000001</v>
      </c>
      <c r="I1150" s="17">
        <v>0.93669826</v>
      </c>
      <c r="J1150" s="17">
        <v>6.2199999999999998E-2</v>
      </c>
      <c r="K1150" s="17">
        <v>1.09E-3</v>
      </c>
    </row>
    <row r="1151" spans="1:11" x14ac:dyDescent="0.45">
      <c r="A1151" s="10" t="s">
        <v>16</v>
      </c>
      <c r="B1151" s="20">
        <v>0.82899999999999996</v>
      </c>
      <c r="C1151" s="19">
        <v>273523</v>
      </c>
      <c r="D1151" s="19">
        <v>56420.77173</v>
      </c>
      <c r="E1151" s="23">
        <v>0.64316162600000004</v>
      </c>
      <c r="F1151" s="23">
        <v>0.43718604</v>
      </c>
      <c r="G1151" s="17">
        <v>0.76313143699999997</v>
      </c>
      <c r="H1151" s="17">
        <v>0.236868563</v>
      </c>
      <c r="I1151" s="17">
        <v>0.93688318999999998</v>
      </c>
      <c r="J1151" s="17">
        <v>6.2E-2</v>
      </c>
      <c r="K1151" s="17">
        <v>1.09E-3</v>
      </c>
    </row>
    <row r="1152" spans="1:11" x14ac:dyDescent="0.45">
      <c r="A1152" s="10" t="s">
        <v>16</v>
      </c>
      <c r="B1152" s="20">
        <v>0.83</v>
      </c>
      <c r="C1152" s="19">
        <v>273875</v>
      </c>
      <c r="D1152" s="19">
        <v>56647.627840000001</v>
      </c>
      <c r="E1152" s="23">
        <v>0.64643748499999998</v>
      </c>
      <c r="F1152" s="23">
        <v>0.43858961200000002</v>
      </c>
      <c r="G1152" s="17">
        <v>0.76313646700000004</v>
      </c>
      <c r="H1152" s="17">
        <v>0.23686353299999999</v>
      </c>
      <c r="I1152" s="17">
        <v>0.93708138699999999</v>
      </c>
      <c r="J1152" s="17">
        <v>6.1800000000000001E-2</v>
      </c>
      <c r="K1152" s="17">
        <v>1.08E-3</v>
      </c>
    </row>
    <row r="1153" spans="1:11" x14ac:dyDescent="0.45">
      <c r="A1153" s="10" t="s">
        <v>16</v>
      </c>
      <c r="B1153" s="20">
        <v>0.83099999999999996</v>
      </c>
      <c r="C1153" s="19">
        <v>274202</v>
      </c>
      <c r="D1153" s="19">
        <v>56859.659760000002</v>
      </c>
      <c r="E1153" s="23">
        <v>0.64969177099999997</v>
      </c>
      <c r="F1153" s="23">
        <v>0.44013609199999998</v>
      </c>
      <c r="G1153" s="17">
        <v>0.76321106299999997</v>
      </c>
      <c r="H1153" s="17">
        <v>0.236788937</v>
      </c>
      <c r="I1153" s="17">
        <v>0.93719979399999997</v>
      </c>
      <c r="J1153" s="17">
        <v>6.1699999999999998E-2</v>
      </c>
      <c r="K1153" s="17">
        <v>1.08E-3</v>
      </c>
    </row>
    <row r="1154" spans="1:11" x14ac:dyDescent="0.45">
      <c r="A1154" s="10" t="s">
        <v>16</v>
      </c>
      <c r="B1154" s="20">
        <v>0.83199999999999996</v>
      </c>
      <c r="C1154" s="19">
        <v>274533</v>
      </c>
      <c r="D1154" s="19">
        <v>57075.404979999999</v>
      </c>
      <c r="E1154" s="23">
        <v>0.65426852999999996</v>
      </c>
      <c r="F1154" s="23">
        <v>0.44162316800000001</v>
      </c>
      <c r="G1154" s="17">
        <v>0.76317236899999996</v>
      </c>
      <c r="H1154" s="17">
        <v>0.23682763100000001</v>
      </c>
      <c r="I1154" s="17">
        <v>0.93740033300000003</v>
      </c>
      <c r="J1154" s="17">
        <v>6.1499999999999999E-2</v>
      </c>
      <c r="K1154" s="17">
        <v>1.08E-3</v>
      </c>
    </row>
    <row r="1155" spans="1:11" x14ac:dyDescent="0.45">
      <c r="A1155" s="10" t="s">
        <v>16</v>
      </c>
      <c r="B1155" s="20">
        <v>0.83299999999999996</v>
      </c>
      <c r="C1155" s="19">
        <v>274866</v>
      </c>
      <c r="D1155" s="19">
        <v>57293.778680000003</v>
      </c>
      <c r="E1155" s="23">
        <v>0.65749505399999997</v>
      </c>
      <c r="F1155" s="23">
        <v>0.44312644699999998</v>
      </c>
      <c r="G1155" s="17">
        <v>0.763171873</v>
      </c>
      <c r="H1155" s="17">
        <v>0.236828127</v>
      </c>
      <c r="I1155" s="17">
        <v>0.937557945</v>
      </c>
      <c r="J1155" s="17">
        <v>6.1400000000000003E-2</v>
      </c>
      <c r="K1155" s="17">
        <v>1.07E-3</v>
      </c>
    </row>
    <row r="1156" spans="1:11" x14ac:dyDescent="0.45">
      <c r="A1156" s="10" t="s">
        <v>16</v>
      </c>
      <c r="B1156" s="20">
        <v>0.83399999999999996</v>
      </c>
      <c r="C1156" s="19">
        <v>275155</v>
      </c>
      <c r="D1156" s="19">
        <v>57484.249280000004</v>
      </c>
      <c r="E1156" s="23">
        <v>0.66079564999999996</v>
      </c>
      <c r="F1156" s="23">
        <v>0.44464087600000002</v>
      </c>
      <c r="G1156" s="17">
        <v>0.76312987200000004</v>
      </c>
      <c r="H1156" s="17">
        <v>0.23687012800000001</v>
      </c>
      <c r="I1156" s="17">
        <v>0.93768829499999995</v>
      </c>
      <c r="J1156" s="17">
        <v>6.1199999999999997E-2</v>
      </c>
      <c r="K1156" s="17">
        <v>1.07E-3</v>
      </c>
    </row>
    <row r="1157" spans="1:11" x14ac:dyDescent="0.45">
      <c r="A1157" s="10" t="s">
        <v>16</v>
      </c>
      <c r="B1157" s="20">
        <v>0.83499999999999996</v>
      </c>
      <c r="C1157" s="19">
        <v>275518</v>
      </c>
      <c r="D1157" s="19">
        <v>57724.619570000003</v>
      </c>
      <c r="E1157" s="23">
        <v>0.66371061600000003</v>
      </c>
      <c r="F1157" s="23">
        <v>0.446093825</v>
      </c>
      <c r="G1157" s="17">
        <v>0.76314796100000004</v>
      </c>
      <c r="H1157" s="17">
        <v>0.23685203899999999</v>
      </c>
      <c r="I1157" s="17">
        <v>0.93787248300000003</v>
      </c>
      <c r="J1157" s="17">
        <v>6.1100000000000002E-2</v>
      </c>
      <c r="K1157" s="17">
        <v>1.07E-3</v>
      </c>
    </row>
    <row r="1158" spans="1:11" x14ac:dyDescent="0.45">
      <c r="A1158" s="10" t="s">
        <v>16</v>
      </c>
      <c r="B1158" s="20">
        <v>0.83599999999999997</v>
      </c>
      <c r="C1158" s="19">
        <v>275848</v>
      </c>
      <c r="D1158" s="19">
        <v>57944.132850000002</v>
      </c>
      <c r="E1158" s="23">
        <v>0.66683995500000004</v>
      </c>
      <c r="F1158" s="23">
        <v>0.44774579199999998</v>
      </c>
      <c r="G1158" s="17">
        <v>0.76309779300000002</v>
      </c>
      <c r="H1158" s="17">
        <v>0.236902207</v>
      </c>
      <c r="I1158" s="17">
        <v>0.93800679799999997</v>
      </c>
      <c r="J1158" s="17">
        <v>6.0900000000000003E-2</v>
      </c>
      <c r="K1158" s="17">
        <v>1.07E-3</v>
      </c>
    </row>
    <row r="1159" spans="1:11" x14ac:dyDescent="0.45">
      <c r="A1159" s="10" t="s">
        <v>16</v>
      </c>
      <c r="B1159" s="20">
        <v>0.83699999999999997</v>
      </c>
      <c r="C1159" s="19">
        <v>276179</v>
      </c>
      <c r="D1159" s="19">
        <v>58165.357660000001</v>
      </c>
      <c r="E1159" s="23">
        <v>0.670303706</v>
      </c>
      <c r="F1159" s="23">
        <v>0.44928528699999998</v>
      </c>
      <c r="G1159" s="17">
        <v>0.76309567300000003</v>
      </c>
      <c r="H1159" s="17">
        <v>0.236904327</v>
      </c>
      <c r="I1159" s="17">
        <v>0.938108371</v>
      </c>
      <c r="J1159" s="17">
        <v>6.08E-2</v>
      </c>
      <c r="K1159" s="17">
        <v>1.07E-3</v>
      </c>
    </row>
    <row r="1160" spans="1:11" x14ac:dyDescent="0.45">
      <c r="A1160" s="10" t="s">
        <v>16</v>
      </c>
      <c r="B1160" s="20">
        <v>0.83799999999999997</v>
      </c>
      <c r="C1160" s="19">
        <v>276506</v>
      </c>
      <c r="D1160" s="19">
        <v>58385.355329999999</v>
      </c>
      <c r="E1160" s="23">
        <v>0.67495943700000005</v>
      </c>
      <c r="F1160" s="23">
        <v>0.45084153100000002</v>
      </c>
      <c r="G1160" s="17">
        <v>0.76309374799999996</v>
      </c>
      <c r="H1160" s="17">
        <v>0.23690625200000001</v>
      </c>
      <c r="I1160" s="17">
        <v>0.93830645700000004</v>
      </c>
      <c r="J1160" s="17">
        <v>6.0600000000000001E-2</v>
      </c>
      <c r="K1160" s="17">
        <v>1.06E-3</v>
      </c>
    </row>
    <row r="1161" spans="1:11" x14ac:dyDescent="0.45">
      <c r="A1161" s="10" t="s">
        <v>16</v>
      </c>
      <c r="B1161" s="20">
        <v>0.83899999999999997</v>
      </c>
      <c r="C1161" s="19">
        <v>276841</v>
      </c>
      <c r="D1161" s="19">
        <v>58612.00045</v>
      </c>
      <c r="E1161" s="23">
        <v>0.67882920199999996</v>
      </c>
      <c r="F1161" s="23">
        <v>0.45240546599999998</v>
      </c>
      <c r="G1161" s="17">
        <v>0.76303365499999998</v>
      </c>
      <c r="H1161" s="17">
        <v>0.23696634499999999</v>
      </c>
      <c r="I1161" s="17">
        <v>0.93849829500000004</v>
      </c>
      <c r="J1161" s="17">
        <v>6.0400000000000002E-2</v>
      </c>
      <c r="K1161" s="17">
        <v>1.06E-3</v>
      </c>
    </row>
    <row r="1162" spans="1:11" x14ac:dyDescent="0.45">
      <c r="A1162" s="10" t="s">
        <v>16</v>
      </c>
      <c r="B1162" s="20">
        <v>0.84</v>
      </c>
      <c r="C1162" s="19">
        <v>277173</v>
      </c>
      <c r="D1162" s="19">
        <v>58838.197209999998</v>
      </c>
      <c r="E1162" s="23">
        <v>0.68404099500000004</v>
      </c>
      <c r="F1162" s="23">
        <v>0.45401765199999999</v>
      </c>
      <c r="G1162" s="17">
        <v>0.76301804299999998</v>
      </c>
      <c r="H1162" s="17">
        <v>0.23698195699999999</v>
      </c>
      <c r="I1162" s="17">
        <v>0.93863059400000004</v>
      </c>
      <c r="J1162" s="17">
        <v>6.0299999999999999E-2</v>
      </c>
      <c r="K1162" s="17">
        <v>1.06E-3</v>
      </c>
    </row>
    <row r="1163" spans="1:11" x14ac:dyDescent="0.45">
      <c r="A1163" s="10" t="s">
        <v>16</v>
      </c>
      <c r="B1163" s="20">
        <v>0.84099999999999997</v>
      </c>
      <c r="C1163" s="19">
        <v>277502</v>
      </c>
      <c r="D1163" s="19">
        <v>59063.792650000003</v>
      </c>
      <c r="E1163" s="23">
        <v>0.68809123599999999</v>
      </c>
      <c r="F1163" s="23">
        <v>0.45558622700000001</v>
      </c>
      <c r="G1163" s="17">
        <v>0.76306477100000003</v>
      </c>
      <c r="H1163" s="17">
        <v>0.236935229</v>
      </c>
      <c r="I1163" s="17">
        <v>0.93882284800000004</v>
      </c>
      <c r="J1163" s="17">
        <v>6.0100000000000001E-2</v>
      </c>
      <c r="K1163" s="17">
        <v>1.0499999999999999E-3</v>
      </c>
    </row>
    <row r="1164" spans="1:11" x14ac:dyDescent="0.45">
      <c r="A1164" s="10" t="s">
        <v>16</v>
      </c>
      <c r="B1164" s="20">
        <v>0.84199999999999997</v>
      </c>
      <c r="C1164" s="19">
        <v>277832</v>
      </c>
      <c r="D1164" s="19">
        <v>59291.270770000003</v>
      </c>
      <c r="E1164" s="23">
        <v>0.69088979399999995</v>
      </c>
      <c r="F1164" s="23">
        <v>0.45711411699999999</v>
      </c>
      <c r="G1164" s="17">
        <v>0.76320942199999997</v>
      </c>
      <c r="H1164" s="17">
        <v>0.236790578</v>
      </c>
      <c r="I1164" s="17">
        <v>0.93902170299999999</v>
      </c>
      <c r="J1164" s="17">
        <v>5.9900000000000002E-2</v>
      </c>
      <c r="K1164" s="17">
        <v>1.0499999999999999E-3</v>
      </c>
    </row>
    <row r="1165" spans="1:11" x14ac:dyDescent="0.45">
      <c r="A1165" s="10" t="s">
        <v>16</v>
      </c>
      <c r="B1165" s="20">
        <v>0.84299999999999997</v>
      </c>
      <c r="C1165" s="19">
        <v>278159</v>
      </c>
      <c r="D1165" s="19">
        <v>59517.651129999998</v>
      </c>
      <c r="E1165" s="23">
        <v>0.69371173799999997</v>
      </c>
      <c r="F1165" s="23">
        <v>0.458861768</v>
      </c>
      <c r="G1165" s="17">
        <v>0.76321456399999998</v>
      </c>
      <c r="H1165" s="17">
        <v>0.23678543599999999</v>
      </c>
      <c r="I1165" s="17">
        <v>0.93922371999999998</v>
      </c>
      <c r="J1165" s="17">
        <v>5.9700000000000003E-2</v>
      </c>
      <c r="K1165" s="17">
        <v>1.0499999999999999E-3</v>
      </c>
    </row>
    <row r="1166" spans="1:11" x14ac:dyDescent="0.45">
      <c r="A1166" s="10" t="s">
        <v>16</v>
      </c>
      <c r="B1166" s="20">
        <v>0.84399999999999997</v>
      </c>
      <c r="C1166" s="19">
        <v>278491</v>
      </c>
      <c r="D1166" s="19">
        <v>59748.583019999998</v>
      </c>
      <c r="E1166" s="23">
        <v>0.69709085299999995</v>
      </c>
      <c r="F1166" s="23">
        <v>0.46045318499999999</v>
      </c>
      <c r="G1166" s="17">
        <v>0.763202402</v>
      </c>
      <c r="H1166" s="17">
        <v>0.236797598</v>
      </c>
      <c r="I1166" s="17">
        <v>0.93940674700000004</v>
      </c>
      <c r="J1166" s="17">
        <v>5.96E-2</v>
      </c>
      <c r="K1166" s="17">
        <v>1.0399999999999999E-3</v>
      </c>
    </row>
    <row r="1167" spans="1:11" x14ac:dyDescent="0.45">
      <c r="A1167" s="10" t="s">
        <v>16</v>
      </c>
      <c r="B1167" s="20">
        <v>0.84499999999999997</v>
      </c>
      <c r="C1167" s="19">
        <v>278819</v>
      </c>
      <c r="D1167" s="19">
        <v>59977.486360000003</v>
      </c>
      <c r="E1167" s="23">
        <v>0.69954613099999996</v>
      </c>
      <c r="F1167" s="23">
        <v>0.462110678</v>
      </c>
      <c r="G1167" s="17">
        <v>0.76330522700000003</v>
      </c>
      <c r="H1167" s="17">
        <v>0.236694773</v>
      </c>
      <c r="I1167" s="17">
        <v>0.93964334400000005</v>
      </c>
      <c r="J1167" s="17">
        <v>5.9299999999999999E-2</v>
      </c>
      <c r="K1167" s="17">
        <v>1.0399999999999999E-3</v>
      </c>
    </row>
    <row r="1168" spans="1:11" x14ac:dyDescent="0.45">
      <c r="A1168" s="10" t="s">
        <v>16</v>
      </c>
      <c r="B1168" s="20">
        <v>0.84599999999999997</v>
      </c>
      <c r="C1168" s="19">
        <v>279137</v>
      </c>
      <c r="D1168" s="19">
        <v>60200.618560000003</v>
      </c>
      <c r="E1168" s="23">
        <v>0.70272833400000001</v>
      </c>
      <c r="F1168" s="23">
        <v>0.46376675000000001</v>
      </c>
      <c r="G1168" s="17">
        <v>0.76320588099999997</v>
      </c>
      <c r="H1168" s="17">
        <v>0.236794119</v>
      </c>
      <c r="I1168" s="17">
        <v>0.93984414400000005</v>
      </c>
      <c r="J1168" s="17">
        <v>5.91E-2</v>
      </c>
      <c r="K1168" s="17">
        <v>1.0300000000000001E-3</v>
      </c>
    </row>
    <row r="1169" spans="1:11" x14ac:dyDescent="0.45">
      <c r="A1169" s="10" t="s">
        <v>16</v>
      </c>
      <c r="B1169" s="20">
        <v>0.84699999999999998</v>
      </c>
      <c r="C1169" s="19">
        <v>279473</v>
      </c>
      <c r="D1169" s="19">
        <v>60437.499150000003</v>
      </c>
      <c r="E1169" s="23">
        <v>0.70822881199999999</v>
      </c>
      <c r="F1169" s="23">
        <v>0.46537921900000001</v>
      </c>
      <c r="G1169" s="17">
        <v>0.76321862900000004</v>
      </c>
      <c r="H1169" s="17">
        <v>0.23678137099999999</v>
      </c>
      <c r="I1169" s="17">
        <v>0.93997960300000005</v>
      </c>
      <c r="J1169" s="17">
        <v>5.8999999999999997E-2</v>
      </c>
      <c r="K1169" s="17">
        <v>1.0300000000000001E-3</v>
      </c>
    </row>
    <row r="1170" spans="1:11" x14ac:dyDescent="0.45">
      <c r="A1170" s="10" t="s">
        <v>16</v>
      </c>
      <c r="B1170" s="20">
        <v>0.84799999999999998</v>
      </c>
      <c r="C1170" s="19">
        <v>279804</v>
      </c>
      <c r="D1170" s="19">
        <v>60672.561170000001</v>
      </c>
      <c r="E1170" s="23">
        <v>0.712060692</v>
      </c>
      <c r="F1170" s="23">
        <v>0.46700554900000002</v>
      </c>
      <c r="G1170" s="17">
        <v>0.76334148199999996</v>
      </c>
      <c r="H1170" s="17">
        <v>0.23665851800000001</v>
      </c>
      <c r="I1170" s="17">
        <v>0.94014612200000003</v>
      </c>
      <c r="J1170" s="17">
        <v>5.8799999999999998E-2</v>
      </c>
      <c r="K1170" s="17">
        <v>1.0300000000000001E-3</v>
      </c>
    </row>
    <row r="1171" spans="1:11" x14ac:dyDescent="0.45">
      <c r="A1171" s="10" t="s">
        <v>16</v>
      </c>
      <c r="B1171" s="20">
        <v>0.84899999999999998</v>
      </c>
      <c r="C1171" s="19">
        <v>280134</v>
      </c>
      <c r="D1171" s="19">
        <v>60908.233789999998</v>
      </c>
      <c r="E1171" s="23">
        <v>0.71547883999999995</v>
      </c>
      <c r="F1171" s="23">
        <v>0.46873522400000001</v>
      </c>
      <c r="G1171" s="17">
        <v>0.76326686499999996</v>
      </c>
      <c r="H1171" s="17">
        <v>0.23673313500000001</v>
      </c>
      <c r="I1171" s="17">
        <v>0.94029441999999996</v>
      </c>
      <c r="J1171" s="17">
        <v>5.8700000000000002E-2</v>
      </c>
      <c r="K1171" s="17">
        <v>1.0399999999999999E-3</v>
      </c>
    </row>
    <row r="1172" spans="1:11" x14ac:dyDescent="0.45">
      <c r="A1172" s="10" t="s">
        <v>16</v>
      </c>
      <c r="B1172" s="20">
        <v>0.85</v>
      </c>
      <c r="C1172" s="19">
        <v>280467</v>
      </c>
      <c r="D1172" s="19">
        <v>61147.279150000002</v>
      </c>
      <c r="E1172" s="23">
        <v>0.719920436</v>
      </c>
      <c r="F1172" s="23">
        <v>0.47043762</v>
      </c>
      <c r="G1172" s="17">
        <v>0.76330192100000005</v>
      </c>
      <c r="H1172" s="17">
        <v>0.23669807900000001</v>
      </c>
      <c r="I1172" s="17">
        <v>0.94046595200000005</v>
      </c>
      <c r="J1172" s="17">
        <v>5.8500000000000003E-2</v>
      </c>
      <c r="K1172" s="17">
        <v>1.0300000000000001E-3</v>
      </c>
    </row>
    <row r="1173" spans="1:11" x14ac:dyDescent="0.45">
      <c r="A1173" s="10" t="s">
        <v>16</v>
      </c>
      <c r="B1173" s="20">
        <v>0.85099999999999998</v>
      </c>
      <c r="C1173" s="19">
        <v>280796</v>
      </c>
      <c r="D1173" s="19">
        <v>61384.52418</v>
      </c>
      <c r="E1173" s="23">
        <v>0.72323259500000003</v>
      </c>
      <c r="F1173" s="23">
        <v>0.47215524399999997</v>
      </c>
      <c r="G1173" s="17">
        <v>0.76341543300000003</v>
      </c>
      <c r="H1173" s="17">
        <v>0.236584567</v>
      </c>
      <c r="I1173" s="17">
        <v>0.94065999099999997</v>
      </c>
      <c r="J1173" s="17">
        <v>5.8299999999999998E-2</v>
      </c>
      <c r="K1173" s="17">
        <v>1.0300000000000001E-3</v>
      </c>
    </row>
    <row r="1174" spans="1:11" x14ac:dyDescent="0.45">
      <c r="A1174" s="10" t="s">
        <v>16</v>
      </c>
      <c r="B1174" s="20">
        <v>0.85199999999999998</v>
      </c>
      <c r="C1174" s="19">
        <v>281120</v>
      </c>
      <c r="D1174" s="19">
        <v>61619.508540000003</v>
      </c>
      <c r="E1174" s="23">
        <v>0.727277057</v>
      </c>
      <c r="F1174" s="23">
        <v>0.47387315200000002</v>
      </c>
      <c r="G1174" s="17">
        <v>0.763378628</v>
      </c>
      <c r="H1174" s="17">
        <v>0.236621372</v>
      </c>
      <c r="I1174" s="17">
        <v>0.94084016299999995</v>
      </c>
      <c r="J1174" s="17">
        <v>5.8099999999999999E-2</v>
      </c>
      <c r="K1174" s="17">
        <v>1.0300000000000001E-3</v>
      </c>
    </row>
    <row r="1175" spans="1:11" x14ac:dyDescent="0.45">
      <c r="A1175" s="10" t="s">
        <v>16</v>
      </c>
      <c r="B1175" s="20">
        <v>0.85299999999999998</v>
      </c>
      <c r="C1175" s="19">
        <v>281449</v>
      </c>
      <c r="D1175" s="19">
        <v>61859.201609999996</v>
      </c>
      <c r="E1175" s="23">
        <v>0.72962296999999998</v>
      </c>
      <c r="F1175" s="23">
        <v>0.47558500399999998</v>
      </c>
      <c r="G1175" s="17">
        <v>0.76334611200000002</v>
      </c>
      <c r="H1175" s="17">
        <v>0.23665388800000001</v>
      </c>
      <c r="I1175" s="17">
        <v>0.940992732</v>
      </c>
      <c r="J1175" s="17">
        <v>5.8000000000000003E-2</v>
      </c>
      <c r="K1175" s="17">
        <v>1.0200000000000001E-3</v>
      </c>
    </row>
    <row r="1176" spans="1:11" x14ac:dyDescent="0.45">
      <c r="A1176" s="10" t="s">
        <v>16</v>
      </c>
      <c r="B1176" s="20">
        <v>0.85399999999999998</v>
      </c>
      <c r="C1176" s="19">
        <v>281788</v>
      </c>
      <c r="D1176" s="19">
        <v>62107.901489999997</v>
      </c>
      <c r="E1176" s="23">
        <v>0.73612560599999999</v>
      </c>
      <c r="F1176" s="23">
        <v>0.477316923</v>
      </c>
      <c r="G1176" s="17">
        <v>0.76344982800000005</v>
      </c>
      <c r="H1176" s="17">
        <v>0.236550172</v>
      </c>
      <c r="I1176" s="17">
        <v>0.94112336399999996</v>
      </c>
      <c r="J1176" s="17">
        <v>5.79E-2</v>
      </c>
      <c r="K1176" s="17">
        <v>1.0200000000000001E-3</v>
      </c>
    </row>
    <row r="1177" spans="1:11" x14ac:dyDescent="0.45">
      <c r="A1177" s="10" t="s">
        <v>16</v>
      </c>
      <c r="B1177" s="20">
        <v>0.85499999999999998</v>
      </c>
      <c r="C1177" s="19">
        <v>282112</v>
      </c>
      <c r="D1177" s="19">
        <v>62347.118670000003</v>
      </c>
      <c r="E1177" s="23">
        <v>0.740309934</v>
      </c>
      <c r="F1177" s="23">
        <v>0.47903691199999998</v>
      </c>
      <c r="G1177" s="17">
        <v>0.76345210399999996</v>
      </c>
      <c r="H1177" s="17">
        <v>0.23654789600000001</v>
      </c>
      <c r="I1177" s="17">
        <v>0.94129164499999995</v>
      </c>
      <c r="J1177" s="17">
        <v>5.7700000000000001E-2</v>
      </c>
      <c r="K1177" s="17">
        <v>1.0200000000000001E-3</v>
      </c>
    </row>
    <row r="1178" spans="1:11" x14ac:dyDescent="0.45">
      <c r="A1178" s="10" t="s">
        <v>16</v>
      </c>
      <c r="B1178" s="20">
        <v>0.85599999999999998</v>
      </c>
      <c r="C1178" s="19">
        <v>282446</v>
      </c>
      <c r="D1178" s="19">
        <v>62595.13925</v>
      </c>
      <c r="E1178" s="23">
        <v>0.74480517800000001</v>
      </c>
      <c r="F1178" s="23">
        <v>0.48075469799999998</v>
      </c>
      <c r="G1178" s="17">
        <v>0.76352293900000001</v>
      </c>
      <c r="H1178" s="17">
        <v>0.23647706099999999</v>
      </c>
      <c r="I1178" s="17">
        <v>0.94140961700000003</v>
      </c>
      <c r="J1178" s="17">
        <v>5.7599999999999998E-2</v>
      </c>
      <c r="K1178" s="17">
        <v>1.01E-3</v>
      </c>
    </row>
    <row r="1179" spans="1:11" x14ac:dyDescent="0.45">
      <c r="A1179" s="10" t="s">
        <v>16</v>
      </c>
      <c r="B1179" s="20">
        <v>0.85699999999999998</v>
      </c>
      <c r="C1179" s="19">
        <v>282776</v>
      </c>
      <c r="D1179" s="19">
        <v>62841.495439999999</v>
      </c>
      <c r="E1179" s="23">
        <v>0.74770874899999995</v>
      </c>
      <c r="F1179" s="23">
        <v>0.482607542</v>
      </c>
      <c r="G1179" s="17">
        <v>0.76360087099999996</v>
      </c>
      <c r="H1179" s="17">
        <v>0.23639912900000001</v>
      </c>
      <c r="I1179" s="17">
        <v>0.94156030400000001</v>
      </c>
      <c r="J1179" s="17">
        <v>5.74E-2</v>
      </c>
      <c r="K1179" s="17">
        <v>1.01E-3</v>
      </c>
    </row>
    <row r="1180" spans="1:11" x14ac:dyDescent="0.45">
      <c r="A1180" s="10" t="s">
        <v>16</v>
      </c>
      <c r="B1180" s="20">
        <v>0.85799999999999998</v>
      </c>
      <c r="C1180" s="19">
        <v>283098</v>
      </c>
      <c r="D1180" s="19">
        <v>63082.983990000001</v>
      </c>
      <c r="E1180" s="23">
        <v>0.75146343400000004</v>
      </c>
      <c r="F1180" s="23">
        <v>0.48443190000000003</v>
      </c>
      <c r="G1180" s="17">
        <v>0.76362955600000004</v>
      </c>
      <c r="H1180" s="17">
        <v>0.23637044400000001</v>
      </c>
      <c r="I1180" s="17">
        <v>0.94174148300000005</v>
      </c>
      <c r="J1180" s="17">
        <v>5.7200000000000001E-2</v>
      </c>
      <c r="K1180" s="17">
        <v>1.01E-3</v>
      </c>
    </row>
    <row r="1181" spans="1:11" x14ac:dyDescent="0.45">
      <c r="A1181" s="10" t="s">
        <v>16</v>
      </c>
      <c r="B1181" s="20">
        <v>0.85899999999999999</v>
      </c>
      <c r="C1181" s="19">
        <v>283435</v>
      </c>
      <c r="D1181" s="19">
        <v>63337.114580000001</v>
      </c>
      <c r="E1181" s="23">
        <v>0.75680649200000005</v>
      </c>
      <c r="F1181" s="23">
        <v>0.48620834000000002</v>
      </c>
      <c r="G1181" s="17">
        <v>0.76366009800000001</v>
      </c>
      <c r="H1181" s="17">
        <v>0.23633990199999999</v>
      </c>
      <c r="I1181" s="17">
        <v>0.94197241499999995</v>
      </c>
      <c r="J1181" s="17">
        <v>5.7000000000000002E-2</v>
      </c>
      <c r="K1181" s="17">
        <v>1.01E-3</v>
      </c>
    </row>
    <row r="1182" spans="1:11" x14ac:dyDescent="0.45">
      <c r="A1182" s="10" t="s">
        <v>16</v>
      </c>
      <c r="B1182" s="20">
        <v>0.86</v>
      </c>
      <c r="C1182" s="19">
        <v>283759</v>
      </c>
      <c r="D1182" s="19">
        <v>63582.80128</v>
      </c>
      <c r="E1182" s="23">
        <v>0.75995649200000004</v>
      </c>
      <c r="F1182" s="23">
        <v>0.488049493</v>
      </c>
      <c r="G1182" s="17">
        <v>0.76381718300000001</v>
      </c>
      <c r="H1182" s="17">
        <v>0.23618281699999999</v>
      </c>
      <c r="I1182" s="17">
        <v>0.94217643200000001</v>
      </c>
      <c r="J1182" s="17">
        <v>5.6800000000000003E-2</v>
      </c>
      <c r="K1182" s="17">
        <v>1E-3</v>
      </c>
    </row>
    <row r="1183" spans="1:11" x14ac:dyDescent="0.45">
      <c r="A1183" s="10" t="s">
        <v>16</v>
      </c>
      <c r="B1183" s="20">
        <v>0.86099999999999999</v>
      </c>
      <c r="C1183" s="19">
        <v>284090</v>
      </c>
      <c r="D1183" s="19">
        <v>63835.409630000002</v>
      </c>
      <c r="E1183" s="23">
        <v>0.76704354900000005</v>
      </c>
      <c r="F1183" s="23">
        <v>0.48980463400000002</v>
      </c>
      <c r="G1183" s="17">
        <v>0.76382484399999995</v>
      </c>
      <c r="H1183" s="17">
        <v>0.236175156</v>
      </c>
      <c r="I1183" s="17">
        <v>0.94230490600000005</v>
      </c>
      <c r="J1183" s="17">
        <v>5.67E-2</v>
      </c>
      <c r="K1183" s="17">
        <v>1E-3</v>
      </c>
    </row>
    <row r="1184" spans="1:11" x14ac:dyDescent="0.45">
      <c r="A1184" s="10" t="s">
        <v>16</v>
      </c>
      <c r="B1184" s="20">
        <v>0.86199999999999999</v>
      </c>
      <c r="C1184" s="19">
        <v>284384</v>
      </c>
      <c r="D1184" s="19">
        <v>64061.308980000002</v>
      </c>
      <c r="E1184" s="23">
        <v>0.76931829399999996</v>
      </c>
      <c r="F1184" s="23">
        <v>0.49171258400000001</v>
      </c>
      <c r="G1184" s="17">
        <v>0.76382637600000003</v>
      </c>
      <c r="H1184" s="17">
        <v>0.236173624</v>
      </c>
      <c r="I1184" s="17">
        <v>0.94242936300000002</v>
      </c>
      <c r="J1184" s="17">
        <v>5.6599999999999998E-2</v>
      </c>
      <c r="K1184" s="17">
        <v>9.9799999999999997E-4</v>
      </c>
    </row>
    <row r="1185" spans="1:11" x14ac:dyDescent="0.45">
      <c r="A1185" s="10" t="s">
        <v>16</v>
      </c>
      <c r="B1185" s="20">
        <v>0.86299999999999999</v>
      </c>
      <c r="C1185" s="19">
        <v>284749</v>
      </c>
      <c r="D1185" s="19">
        <v>64343.341999999997</v>
      </c>
      <c r="E1185" s="23">
        <v>0.77620267399999998</v>
      </c>
      <c r="F1185" s="23">
        <v>0.493392157</v>
      </c>
      <c r="G1185" s="17">
        <v>0.763795483</v>
      </c>
      <c r="H1185" s="17">
        <v>0.236204517</v>
      </c>
      <c r="I1185" s="17">
        <v>0.94266916000000001</v>
      </c>
      <c r="J1185" s="17">
        <v>5.6300000000000003E-2</v>
      </c>
      <c r="K1185" s="17">
        <v>9.9400000000000009E-4</v>
      </c>
    </row>
    <row r="1186" spans="1:11" x14ac:dyDescent="0.45">
      <c r="A1186" s="10" t="s">
        <v>16</v>
      </c>
      <c r="B1186" s="20">
        <v>0.86399999999999999</v>
      </c>
      <c r="C1186" s="19">
        <v>285082</v>
      </c>
      <c r="D1186" s="19">
        <v>64602.36681</v>
      </c>
      <c r="E1186" s="23">
        <v>0.78057757299999997</v>
      </c>
      <c r="F1186" s="23">
        <v>0.495452534</v>
      </c>
      <c r="G1186" s="17">
        <v>0.76387495500000002</v>
      </c>
      <c r="H1186" s="17">
        <v>0.23612504500000001</v>
      </c>
      <c r="I1186" s="17">
        <v>0.94284752900000002</v>
      </c>
      <c r="J1186" s="17">
        <v>5.62E-2</v>
      </c>
      <c r="K1186" s="17">
        <v>9.9099999999999991E-4</v>
      </c>
    </row>
    <row r="1187" spans="1:11" x14ac:dyDescent="0.45">
      <c r="A1187" s="10" t="s">
        <v>16</v>
      </c>
      <c r="B1187" s="20">
        <v>0.86499999999999999</v>
      </c>
      <c r="C1187" s="19">
        <v>285410</v>
      </c>
      <c r="D1187" s="19">
        <v>64859.047229999996</v>
      </c>
      <c r="E1187" s="23">
        <v>0.78497307299999997</v>
      </c>
      <c r="F1187" s="23">
        <v>0.49736390699999999</v>
      </c>
      <c r="G1187" s="17">
        <v>0.76398514399999995</v>
      </c>
      <c r="H1187" s="17">
        <v>0.236014856</v>
      </c>
      <c r="I1187" s="17">
        <v>0.94299858400000003</v>
      </c>
      <c r="J1187" s="17">
        <v>5.6000000000000001E-2</v>
      </c>
      <c r="K1187" s="17">
        <v>9.9200000000000004E-4</v>
      </c>
    </row>
    <row r="1188" spans="1:11" x14ac:dyDescent="0.45">
      <c r="A1188" s="10" t="s">
        <v>16</v>
      </c>
      <c r="B1188" s="20">
        <v>0.86599999999999999</v>
      </c>
      <c r="C1188" s="19">
        <v>285722</v>
      </c>
      <c r="D1188" s="19">
        <v>65104.608410000001</v>
      </c>
      <c r="E1188" s="23">
        <v>0.79013085699999996</v>
      </c>
      <c r="F1188" s="23">
        <v>0.49918277700000002</v>
      </c>
      <c r="G1188" s="17">
        <v>0.76406437000000005</v>
      </c>
      <c r="H1188" s="17">
        <v>0.23593563000000001</v>
      </c>
      <c r="I1188" s="17">
        <v>0.94312602000000001</v>
      </c>
      <c r="J1188" s="17">
        <v>5.5899999999999998E-2</v>
      </c>
      <c r="K1188" s="17">
        <v>9.8900000000000008E-4</v>
      </c>
    </row>
    <row r="1189" spans="1:11" x14ac:dyDescent="0.45">
      <c r="A1189" s="10" t="s">
        <v>16</v>
      </c>
      <c r="B1189" s="20">
        <v>0.86699999999999999</v>
      </c>
      <c r="C1189" s="19">
        <v>286070</v>
      </c>
      <c r="D1189" s="19">
        <v>65380.299570000003</v>
      </c>
      <c r="E1189" s="23">
        <v>0.79478722999999996</v>
      </c>
      <c r="F1189" s="23">
        <v>0.50111449299999999</v>
      </c>
      <c r="G1189" s="17">
        <v>0.76406473900000005</v>
      </c>
      <c r="H1189" s="17">
        <v>0.23593526100000001</v>
      </c>
      <c r="I1189" s="17">
        <v>0.94332615900000005</v>
      </c>
      <c r="J1189" s="17">
        <v>5.57E-2</v>
      </c>
      <c r="K1189" s="17">
        <v>9.8499999999999998E-4</v>
      </c>
    </row>
    <row r="1190" spans="1:11" x14ac:dyDescent="0.45">
      <c r="A1190" s="10" t="s">
        <v>16</v>
      </c>
      <c r="B1190" s="20">
        <v>0.86799999999999999</v>
      </c>
      <c r="C1190" s="19">
        <v>286389</v>
      </c>
      <c r="D1190" s="19">
        <v>65634.693880000006</v>
      </c>
      <c r="E1190" s="23">
        <v>0.799873324</v>
      </c>
      <c r="F1190" s="23">
        <v>0.50311395199999998</v>
      </c>
      <c r="G1190" s="17">
        <v>0.76404819999999996</v>
      </c>
      <c r="H1190" s="17">
        <v>0.23595179999999999</v>
      </c>
      <c r="I1190" s="17">
        <v>0.94345416100000001</v>
      </c>
      <c r="J1190" s="17">
        <v>5.5599999999999997E-2</v>
      </c>
      <c r="K1190" s="17">
        <v>9.8400000000000007E-4</v>
      </c>
    </row>
    <row r="1191" spans="1:11" x14ac:dyDescent="0.45">
      <c r="A1191" s="10" t="s">
        <v>16</v>
      </c>
      <c r="B1191" s="20">
        <v>0.86899999999999999</v>
      </c>
      <c r="C1191" s="19">
        <v>286711</v>
      </c>
      <c r="D1191" s="19">
        <v>65893.302339999995</v>
      </c>
      <c r="E1191" s="23">
        <v>0.80736237200000005</v>
      </c>
      <c r="F1191" s="23">
        <v>0.50503187599999999</v>
      </c>
      <c r="G1191" s="17">
        <v>0.76406206899999995</v>
      </c>
      <c r="H1191" s="17">
        <v>0.23593793099999999</v>
      </c>
      <c r="I1191" s="17">
        <v>0.943582056</v>
      </c>
      <c r="J1191" s="17">
        <v>5.5399999999999998E-2</v>
      </c>
      <c r="K1191" s="17">
        <v>9.810000000000001E-4</v>
      </c>
    </row>
    <row r="1192" spans="1:11" x14ac:dyDescent="0.45">
      <c r="A1192" s="10" t="s">
        <v>16</v>
      </c>
      <c r="B1192" s="20">
        <v>0.87</v>
      </c>
      <c r="C1192" s="19">
        <v>287061</v>
      </c>
      <c r="D1192" s="19">
        <v>66176.415680000006</v>
      </c>
      <c r="E1192" s="23">
        <v>0.81075263399999997</v>
      </c>
      <c r="F1192" s="23">
        <v>0.50696283399999997</v>
      </c>
      <c r="G1192" s="17">
        <v>0.76407105099999995</v>
      </c>
      <c r="H1192" s="17">
        <v>0.235928949</v>
      </c>
      <c r="I1192" s="17">
        <v>0.94378059700000005</v>
      </c>
      <c r="J1192" s="17">
        <v>5.5199999999999999E-2</v>
      </c>
      <c r="K1192" s="17">
        <v>9.7799999999999992E-4</v>
      </c>
    </row>
    <row r="1193" spans="1:11" x14ac:dyDescent="0.45">
      <c r="A1193" s="10" t="s">
        <v>16</v>
      </c>
      <c r="B1193" s="20">
        <v>0.871</v>
      </c>
      <c r="C1193" s="19">
        <v>287373</v>
      </c>
      <c r="D1193" s="19">
        <v>66430.119250000003</v>
      </c>
      <c r="E1193" s="23">
        <v>0.81640145799999997</v>
      </c>
      <c r="F1193" s="23">
        <v>0.50903700100000004</v>
      </c>
      <c r="G1193" s="17">
        <v>0.76405925399999997</v>
      </c>
      <c r="H1193" s="17">
        <v>0.23594074600000001</v>
      </c>
      <c r="I1193" s="17">
        <v>0.94391490700000003</v>
      </c>
      <c r="J1193" s="17">
        <v>5.5100000000000003E-2</v>
      </c>
      <c r="K1193" s="17">
        <v>9.7599999999999998E-4</v>
      </c>
    </row>
    <row r="1194" spans="1:11" x14ac:dyDescent="0.45">
      <c r="A1194" s="10" t="s">
        <v>16</v>
      </c>
      <c r="B1194" s="20">
        <v>0.872</v>
      </c>
      <c r="C1194" s="19">
        <v>287711</v>
      </c>
      <c r="D1194" s="19">
        <v>66706.747409999996</v>
      </c>
      <c r="E1194" s="23">
        <v>0.82117899299999997</v>
      </c>
      <c r="F1194" s="23">
        <v>0.51092585700000004</v>
      </c>
      <c r="G1194" s="17">
        <v>0.76406185400000004</v>
      </c>
      <c r="H1194" s="17">
        <v>0.23593814599999999</v>
      </c>
      <c r="I1194" s="17">
        <v>0.94410184399999997</v>
      </c>
      <c r="J1194" s="17">
        <v>5.4899999999999997E-2</v>
      </c>
      <c r="K1194" s="17">
        <v>9.7300000000000002E-4</v>
      </c>
    </row>
    <row r="1195" spans="1:11" x14ac:dyDescent="0.45">
      <c r="A1195" s="10" t="s">
        <v>16</v>
      </c>
      <c r="B1195" s="20">
        <v>0.873</v>
      </c>
      <c r="C1195" s="19">
        <v>288047</v>
      </c>
      <c r="D1195" s="19">
        <v>66983.54737</v>
      </c>
      <c r="E1195" s="23">
        <v>0.825985207</v>
      </c>
      <c r="F1195" s="23">
        <v>0.51293742600000003</v>
      </c>
      <c r="G1195" s="17">
        <v>0.76396907400000003</v>
      </c>
      <c r="H1195" s="17">
        <v>0.236030926</v>
      </c>
      <c r="I1195" s="17">
        <v>0.94428736599999996</v>
      </c>
      <c r="J1195" s="17">
        <v>5.4699999999999999E-2</v>
      </c>
      <c r="K1195" s="17">
        <v>9.6900000000000003E-4</v>
      </c>
    </row>
    <row r="1196" spans="1:11" x14ac:dyDescent="0.45">
      <c r="A1196" s="10" t="s">
        <v>16</v>
      </c>
      <c r="B1196" s="20">
        <v>0.874</v>
      </c>
      <c r="C1196" s="19">
        <v>288379</v>
      </c>
      <c r="D1196" s="19">
        <v>67258.758600000001</v>
      </c>
      <c r="E1196" s="23">
        <v>0.83156432499999999</v>
      </c>
      <c r="F1196" s="23">
        <v>0.51509309700000006</v>
      </c>
      <c r="G1196" s="17">
        <v>0.76404661900000004</v>
      </c>
      <c r="H1196" s="17">
        <v>0.23595338099999999</v>
      </c>
      <c r="I1196" s="17">
        <v>0.94447152999999995</v>
      </c>
      <c r="J1196" s="17">
        <v>5.4600000000000003E-2</v>
      </c>
      <c r="K1196" s="17">
        <v>9.6599999999999995E-4</v>
      </c>
    </row>
    <row r="1197" spans="1:11" x14ac:dyDescent="0.45">
      <c r="A1197" s="10" t="s">
        <v>16</v>
      </c>
      <c r="B1197" s="20">
        <v>0.875</v>
      </c>
      <c r="C1197" s="19">
        <v>288700</v>
      </c>
      <c r="D1197" s="19">
        <v>67526.643410000004</v>
      </c>
      <c r="E1197" s="23">
        <v>0.83736751399999998</v>
      </c>
      <c r="F1197" s="23">
        <v>0.51711281099999995</v>
      </c>
      <c r="G1197" s="17">
        <v>0.76409421499999997</v>
      </c>
      <c r="H1197" s="17">
        <v>0.23590578500000001</v>
      </c>
      <c r="I1197" s="17">
        <v>0.94464934300000003</v>
      </c>
      <c r="J1197" s="17">
        <v>5.4399999999999997E-2</v>
      </c>
      <c r="K1197" s="17">
        <v>9.6199999999999996E-4</v>
      </c>
    </row>
    <row r="1198" spans="1:11" x14ac:dyDescent="0.45">
      <c r="A1198" s="10" t="s">
        <v>16</v>
      </c>
      <c r="B1198" s="20">
        <v>0.876</v>
      </c>
      <c r="C1198" s="19">
        <v>289036</v>
      </c>
      <c r="D1198" s="19">
        <v>67809.19829</v>
      </c>
      <c r="E1198" s="23">
        <v>0.84385935199999995</v>
      </c>
      <c r="F1198" s="23">
        <v>0.51911035800000005</v>
      </c>
      <c r="G1198" s="17">
        <v>0.76407437099999997</v>
      </c>
      <c r="H1198" s="17">
        <v>0.235925629</v>
      </c>
      <c r="I1198" s="17">
        <v>0.94481634800000003</v>
      </c>
      <c r="J1198" s="17">
        <v>5.4199999999999998E-2</v>
      </c>
      <c r="K1198" s="17">
        <v>9.59E-4</v>
      </c>
    </row>
    <row r="1199" spans="1:11" x14ac:dyDescent="0.45">
      <c r="A1199" s="10" t="s">
        <v>16</v>
      </c>
      <c r="B1199" s="20">
        <v>0.877</v>
      </c>
      <c r="C1199" s="19">
        <v>289368</v>
      </c>
      <c r="D1199" s="19">
        <v>68090.413180000003</v>
      </c>
      <c r="E1199" s="23">
        <v>0.84912616600000002</v>
      </c>
      <c r="F1199" s="23">
        <v>0.52128918300000004</v>
      </c>
      <c r="G1199" s="17">
        <v>0.76398219599999995</v>
      </c>
      <c r="H1199" s="17">
        <v>0.236017804</v>
      </c>
      <c r="I1199" s="17">
        <v>0.94495720800000005</v>
      </c>
      <c r="J1199" s="17">
        <v>5.4100000000000002E-2</v>
      </c>
      <c r="K1199" s="17">
        <v>9.5600000000000004E-4</v>
      </c>
    </row>
    <row r="1200" spans="1:11" x14ac:dyDescent="0.45">
      <c r="A1200" s="10" t="s">
        <v>16</v>
      </c>
      <c r="B1200" s="20">
        <v>0.878</v>
      </c>
      <c r="C1200" s="19">
        <v>289676</v>
      </c>
      <c r="D1200" s="19">
        <v>68352.647270000001</v>
      </c>
      <c r="E1200" s="23">
        <v>0.85537707600000001</v>
      </c>
      <c r="F1200" s="23">
        <v>0.52339329899999998</v>
      </c>
      <c r="G1200" s="17">
        <v>0.76402256300000004</v>
      </c>
      <c r="H1200" s="17">
        <v>0.23597743700000001</v>
      </c>
      <c r="I1200" s="17">
        <v>0.94512238800000004</v>
      </c>
      <c r="J1200" s="17">
        <v>5.3900000000000003E-2</v>
      </c>
      <c r="K1200" s="17">
        <v>9.5299999999999996E-4</v>
      </c>
    </row>
    <row r="1201" spans="1:11" x14ac:dyDescent="0.45">
      <c r="A1201" s="10" t="s">
        <v>16</v>
      </c>
      <c r="B1201" s="20">
        <v>0.879</v>
      </c>
      <c r="C1201" s="19">
        <v>290013</v>
      </c>
      <c r="D1201" s="19">
        <v>68641.522689999998</v>
      </c>
      <c r="E1201" s="23">
        <v>0.85909758300000005</v>
      </c>
      <c r="F1201" s="23">
        <v>0.52546237299999998</v>
      </c>
      <c r="G1201" s="17">
        <v>0.76412091900000001</v>
      </c>
      <c r="H1201" s="17">
        <v>0.23587908099999999</v>
      </c>
      <c r="I1201" s="17">
        <v>0.94531669699999998</v>
      </c>
      <c r="J1201" s="17">
        <v>5.3699999999999998E-2</v>
      </c>
      <c r="K1201" s="17">
        <v>9.5100000000000002E-4</v>
      </c>
    </row>
    <row r="1202" spans="1:11" x14ac:dyDescent="0.45">
      <c r="A1202" s="10" t="s">
        <v>16</v>
      </c>
      <c r="B1202" s="20">
        <v>0.88</v>
      </c>
      <c r="C1202" s="19">
        <v>290356</v>
      </c>
      <c r="D1202" s="19">
        <v>68936.767619999999</v>
      </c>
      <c r="E1202" s="23">
        <v>0.86342261899999995</v>
      </c>
      <c r="F1202" s="23">
        <v>0.52763182500000005</v>
      </c>
      <c r="G1202" s="17">
        <v>0.76423769399999997</v>
      </c>
      <c r="H1202" s="17">
        <v>0.235762306</v>
      </c>
      <c r="I1202" s="17">
        <v>0.94548643300000001</v>
      </c>
      <c r="J1202" s="17">
        <v>5.3600000000000002E-2</v>
      </c>
      <c r="K1202" s="17">
        <v>9.4799999999999995E-4</v>
      </c>
    </row>
    <row r="1203" spans="1:11" x14ac:dyDescent="0.45">
      <c r="A1203" s="10" t="s">
        <v>16</v>
      </c>
      <c r="B1203" s="20">
        <v>0.88100000000000001</v>
      </c>
      <c r="C1203" s="19">
        <v>290671</v>
      </c>
      <c r="D1203" s="19">
        <v>69209.577179999993</v>
      </c>
      <c r="E1203" s="23">
        <v>0.86906636599999998</v>
      </c>
      <c r="F1203" s="23">
        <v>0.52976489500000001</v>
      </c>
      <c r="G1203" s="17">
        <v>0.76427645</v>
      </c>
      <c r="H1203" s="17">
        <v>0.23572355</v>
      </c>
      <c r="I1203" s="17">
        <v>0.94561694500000004</v>
      </c>
      <c r="J1203" s="17">
        <v>5.3400000000000003E-2</v>
      </c>
      <c r="K1203" s="17">
        <v>9.4499999999999998E-4</v>
      </c>
    </row>
    <row r="1204" spans="1:11" x14ac:dyDescent="0.45">
      <c r="A1204" s="10" t="s">
        <v>16</v>
      </c>
      <c r="B1204" s="20">
        <v>0.88200000000000001</v>
      </c>
      <c r="C1204" s="19">
        <v>291009</v>
      </c>
      <c r="D1204" s="19">
        <v>69503.747040000002</v>
      </c>
      <c r="E1204" s="23">
        <v>0.87259807700000003</v>
      </c>
      <c r="F1204" s="23">
        <v>0.53194946200000004</v>
      </c>
      <c r="G1204" s="17">
        <v>0.76443340199999998</v>
      </c>
      <c r="H1204" s="17">
        <v>0.23556659799999999</v>
      </c>
      <c r="I1204" s="17">
        <v>0.94572120199999998</v>
      </c>
      <c r="J1204" s="17">
        <v>5.33E-2</v>
      </c>
      <c r="K1204" s="17">
        <v>9.4300000000000004E-4</v>
      </c>
    </row>
    <row r="1205" spans="1:11" x14ac:dyDescent="0.45">
      <c r="A1205" s="10" t="s">
        <v>16</v>
      </c>
      <c r="B1205" s="20">
        <v>0.88300000000000001</v>
      </c>
      <c r="C1205" s="19">
        <v>291333</v>
      </c>
      <c r="D1205" s="19">
        <v>69787.672120000003</v>
      </c>
      <c r="E1205" s="23">
        <v>0.88044608099999999</v>
      </c>
      <c r="F1205" s="23">
        <v>0.534156776</v>
      </c>
      <c r="G1205" s="17">
        <v>0.76456494799999997</v>
      </c>
      <c r="H1205" s="17">
        <v>0.23543505200000001</v>
      </c>
      <c r="I1205" s="17">
        <v>0.94589695799999995</v>
      </c>
      <c r="J1205" s="17">
        <v>5.3199999999999997E-2</v>
      </c>
      <c r="K1205" s="17">
        <v>9.3999999999999997E-4</v>
      </c>
    </row>
    <row r="1206" spans="1:11" x14ac:dyDescent="0.45">
      <c r="A1206" s="10" t="s">
        <v>16</v>
      </c>
      <c r="B1206" s="20">
        <v>0.88400000000000001</v>
      </c>
      <c r="C1206" s="19">
        <v>291675</v>
      </c>
      <c r="D1206" s="19">
        <v>70090.112999999998</v>
      </c>
      <c r="E1206" s="23">
        <v>0.88783374000000004</v>
      </c>
      <c r="F1206" s="23">
        <v>0.53627527500000005</v>
      </c>
      <c r="G1206" s="17">
        <v>0.76468329499999999</v>
      </c>
      <c r="H1206" s="17">
        <v>0.23531670499999999</v>
      </c>
      <c r="I1206" s="17">
        <v>0.94606393200000005</v>
      </c>
      <c r="J1206" s="17">
        <v>5.2999999999999999E-2</v>
      </c>
      <c r="K1206" s="17">
        <v>9.3700000000000001E-4</v>
      </c>
    </row>
    <row r="1207" spans="1:11" x14ac:dyDescent="0.45">
      <c r="A1207" s="10" t="s">
        <v>16</v>
      </c>
      <c r="B1207" s="20">
        <v>0.88500000000000001</v>
      </c>
      <c r="C1207" s="19">
        <v>291989</v>
      </c>
      <c r="D1207" s="19">
        <v>70370.322379999998</v>
      </c>
      <c r="E1207" s="23">
        <v>0.895969719</v>
      </c>
      <c r="F1207" s="23">
        <v>0.53859440400000003</v>
      </c>
      <c r="G1207" s="17">
        <v>0.764765111</v>
      </c>
      <c r="H1207" s="17">
        <v>0.235234889</v>
      </c>
      <c r="I1207" s="17">
        <v>0.94623055099999998</v>
      </c>
      <c r="J1207" s="17">
        <v>5.28E-2</v>
      </c>
      <c r="K1207" s="17">
        <v>9.3499999999999996E-4</v>
      </c>
    </row>
    <row r="1208" spans="1:11" x14ac:dyDescent="0.45">
      <c r="A1208" s="10" t="s">
        <v>16</v>
      </c>
      <c r="B1208" s="20">
        <v>0.88600000000000001</v>
      </c>
      <c r="C1208" s="19">
        <v>292329</v>
      </c>
      <c r="D1208" s="19">
        <v>70675.767110000001</v>
      </c>
      <c r="E1208" s="23">
        <v>0.90170093299999998</v>
      </c>
      <c r="F1208" s="23">
        <v>0.540792045</v>
      </c>
      <c r="G1208" s="17">
        <v>0.76473425500000003</v>
      </c>
      <c r="H1208" s="17">
        <v>0.235265745</v>
      </c>
      <c r="I1208" s="17">
        <v>0.94636111099999998</v>
      </c>
      <c r="J1208" s="17">
        <v>5.2699999999999997E-2</v>
      </c>
      <c r="K1208" s="17">
        <v>9.3199999999999999E-4</v>
      </c>
    </row>
    <row r="1209" spans="1:11" x14ac:dyDescent="0.45">
      <c r="A1209" s="10" t="s">
        <v>16</v>
      </c>
      <c r="B1209" s="20">
        <v>0.88700000000000001</v>
      </c>
      <c r="C1209" s="19">
        <v>292664</v>
      </c>
      <c r="D1209" s="19">
        <v>70978.990380000003</v>
      </c>
      <c r="E1209" s="23">
        <v>0.90784401199999998</v>
      </c>
      <c r="F1209" s="23">
        <v>0.54284420099999997</v>
      </c>
      <c r="G1209" s="17">
        <v>0.76486004399999996</v>
      </c>
      <c r="H1209" s="17">
        <v>0.23513995600000001</v>
      </c>
      <c r="I1209" s="17">
        <v>0.94653852400000005</v>
      </c>
      <c r="J1209" s="17">
        <v>5.2499999999999998E-2</v>
      </c>
      <c r="K1209" s="17">
        <v>9.2900000000000003E-4</v>
      </c>
    </row>
    <row r="1210" spans="1:11" x14ac:dyDescent="0.45">
      <c r="A1210" s="10" t="s">
        <v>16</v>
      </c>
      <c r="B1210" s="20">
        <v>0.88800000000000001</v>
      </c>
      <c r="C1210" s="19">
        <v>292979</v>
      </c>
      <c r="D1210" s="19">
        <v>71266.008879999994</v>
      </c>
      <c r="E1210" s="23">
        <v>0.915230514</v>
      </c>
      <c r="F1210" s="23">
        <v>0.54533330499999999</v>
      </c>
      <c r="G1210" s="17">
        <v>0.76487393299999995</v>
      </c>
      <c r="H1210" s="17">
        <v>0.23512606699999999</v>
      </c>
      <c r="I1210" s="17">
        <v>0.94669967899999996</v>
      </c>
      <c r="J1210" s="17">
        <v>5.2400000000000002E-2</v>
      </c>
      <c r="K1210" s="17">
        <v>9.2599999999999996E-4</v>
      </c>
    </row>
    <row r="1211" spans="1:11" x14ac:dyDescent="0.45">
      <c r="A1211" s="10" t="s">
        <v>16</v>
      </c>
      <c r="B1211" s="20">
        <v>0.88900000000000001</v>
      </c>
      <c r="C1211" s="19">
        <v>293323</v>
      </c>
      <c r="D1211" s="19">
        <v>71581.571720000007</v>
      </c>
      <c r="E1211" s="23">
        <v>0.91999889300000004</v>
      </c>
      <c r="F1211" s="23">
        <v>0.54765011699999999</v>
      </c>
      <c r="G1211" s="17">
        <v>0.76497581199999998</v>
      </c>
      <c r="H1211" s="17">
        <v>0.23502418799999999</v>
      </c>
      <c r="I1211" s="17">
        <v>0.94688453699999997</v>
      </c>
      <c r="J1211" s="17">
        <v>5.2200000000000003E-2</v>
      </c>
      <c r="K1211" s="17">
        <v>9.2299999999999999E-4</v>
      </c>
    </row>
    <row r="1212" spans="1:11" x14ac:dyDescent="0.45">
      <c r="A1212" s="10" t="s">
        <v>16</v>
      </c>
      <c r="B1212" s="20">
        <v>0.89</v>
      </c>
      <c r="C1212" s="19">
        <v>293646</v>
      </c>
      <c r="D1212" s="19">
        <v>71879.665540000002</v>
      </c>
      <c r="E1212" s="23">
        <v>0.92560751299999999</v>
      </c>
      <c r="F1212" s="23">
        <v>0.55002874499999999</v>
      </c>
      <c r="G1212" s="17">
        <v>0.76499935299999999</v>
      </c>
      <c r="H1212" s="17">
        <v>0.23500064700000001</v>
      </c>
      <c r="I1212" s="17">
        <v>0.94703711700000004</v>
      </c>
      <c r="J1212" s="17">
        <v>5.1999999999999998E-2</v>
      </c>
      <c r="K1212" s="17">
        <v>9.2000000000000003E-4</v>
      </c>
    </row>
    <row r="1213" spans="1:11" x14ac:dyDescent="0.45">
      <c r="A1213" s="10" t="s">
        <v>16</v>
      </c>
      <c r="B1213" s="20">
        <v>0.89100000000000001</v>
      </c>
      <c r="C1213" s="19">
        <v>293981</v>
      </c>
      <c r="D1213" s="19">
        <v>72190.825670000006</v>
      </c>
      <c r="E1213" s="23">
        <v>0.93245915700000004</v>
      </c>
      <c r="F1213" s="23">
        <v>0.55230458299999996</v>
      </c>
      <c r="G1213" s="17">
        <v>0.764926985</v>
      </c>
      <c r="H1213" s="17">
        <v>0.235073015</v>
      </c>
      <c r="I1213" s="17">
        <v>0.94708865600000003</v>
      </c>
      <c r="J1213" s="17">
        <v>5.1999999999999998E-2</v>
      </c>
      <c r="K1213" s="17">
        <v>9.1799999999999998E-4</v>
      </c>
    </row>
    <row r="1214" spans="1:11" x14ac:dyDescent="0.45">
      <c r="A1214" s="10" t="s">
        <v>16</v>
      </c>
      <c r="B1214" s="20">
        <v>0.89200000000000002</v>
      </c>
      <c r="C1214" s="19">
        <v>294246</v>
      </c>
      <c r="D1214" s="19">
        <v>72438.506810000006</v>
      </c>
      <c r="E1214" s="23">
        <v>0.93672148099999997</v>
      </c>
      <c r="F1214" s="23">
        <v>0.55474366100000005</v>
      </c>
      <c r="G1214" s="17">
        <v>0.76501974500000003</v>
      </c>
      <c r="H1214" s="17">
        <v>0.234980255</v>
      </c>
      <c r="I1214" s="17">
        <v>0.94726094800000005</v>
      </c>
      <c r="J1214" s="17">
        <v>5.1799999999999999E-2</v>
      </c>
      <c r="K1214" s="17">
        <v>9.1500000000000001E-4</v>
      </c>
    </row>
    <row r="1215" spans="1:11" x14ac:dyDescent="0.45">
      <c r="A1215" s="10" t="s">
        <v>16</v>
      </c>
      <c r="B1215" s="20">
        <v>0.89300000000000002</v>
      </c>
      <c r="C1215" s="19">
        <v>294634</v>
      </c>
      <c r="D1215" s="19">
        <v>72803.090100000001</v>
      </c>
      <c r="E1215" s="23">
        <v>0.94384759500000004</v>
      </c>
      <c r="F1215" s="23">
        <v>0.55681361200000001</v>
      </c>
      <c r="G1215" s="17">
        <v>0.76495244900000003</v>
      </c>
      <c r="H1215" s="17">
        <v>0.23504755099999999</v>
      </c>
      <c r="I1215" s="17">
        <v>0.94749417700000005</v>
      </c>
      <c r="J1215" s="17">
        <v>5.16E-2</v>
      </c>
      <c r="K1215" s="17">
        <v>9.1100000000000003E-4</v>
      </c>
    </row>
    <row r="1216" spans="1:11" x14ac:dyDescent="0.45">
      <c r="A1216" s="10" t="s">
        <v>16</v>
      </c>
      <c r="B1216" s="20">
        <v>0.89400000000000002</v>
      </c>
      <c r="C1216" s="19">
        <v>294970</v>
      </c>
      <c r="D1216" s="19">
        <v>73121.538520000002</v>
      </c>
      <c r="E1216" s="23">
        <v>0.95208466199999997</v>
      </c>
      <c r="F1216" s="23">
        <v>0.55954004300000004</v>
      </c>
      <c r="G1216" s="17">
        <v>0.76502695200000004</v>
      </c>
      <c r="H1216" s="17">
        <v>0.23497304799999999</v>
      </c>
      <c r="I1216" s="17">
        <v>0.94762173800000005</v>
      </c>
      <c r="J1216" s="17">
        <v>5.1499999999999997E-2</v>
      </c>
      <c r="K1216" s="17">
        <v>9.0799999999999995E-4</v>
      </c>
    </row>
    <row r="1217" spans="1:11" x14ac:dyDescent="0.45">
      <c r="A1217" s="10" t="s">
        <v>16</v>
      </c>
      <c r="B1217" s="20">
        <v>0.89500000000000002</v>
      </c>
      <c r="C1217" s="19">
        <v>295300</v>
      </c>
      <c r="D1217" s="19">
        <v>73436.986359999995</v>
      </c>
      <c r="E1217" s="23">
        <v>0.95970485100000003</v>
      </c>
      <c r="F1217" s="23">
        <v>0.56203333700000002</v>
      </c>
      <c r="G1217" s="17">
        <v>0.76501862499999995</v>
      </c>
      <c r="H1217" s="17">
        <v>0.23498137499999999</v>
      </c>
      <c r="I1217" s="17">
        <v>0.94779591799999996</v>
      </c>
      <c r="J1217" s="17">
        <v>5.1299999999999998E-2</v>
      </c>
      <c r="K1217" s="17">
        <v>9.0499999999999999E-4</v>
      </c>
    </row>
    <row r="1218" spans="1:11" x14ac:dyDescent="0.45">
      <c r="A1218" s="10" t="s">
        <v>16</v>
      </c>
      <c r="B1218" s="20">
        <v>0.89600000000000002</v>
      </c>
      <c r="C1218" s="19">
        <v>295629</v>
      </c>
      <c r="D1218" s="19">
        <v>73753.795100000003</v>
      </c>
      <c r="E1218" s="23">
        <v>0.96488984700000002</v>
      </c>
      <c r="F1218" s="23">
        <v>0.56447965099999997</v>
      </c>
      <c r="G1218" s="17">
        <v>0.76507040900000001</v>
      </c>
      <c r="H1218" s="17">
        <v>0.23492959099999999</v>
      </c>
      <c r="I1218" s="17">
        <v>0.94790458</v>
      </c>
      <c r="J1218" s="17">
        <v>5.1200000000000002E-2</v>
      </c>
      <c r="K1218" s="17">
        <v>9.0200000000000002E-4</v>
      </c>
    </row>
    <row r="1219" spans="1:11" x14ac:dyDescent="0.45">
      <c r="A1219" s="10" t="s">
        <v>16</v>
      </c>
      <c r="B1219" s="20">
        <v>0.89700000000000002</v>
      </c>
      <c r="C1219" s="19">
        <v>295950</v>
      </c>
      <c r="D1219" s="19">
        <v>74064.813710000002</v>
      </c>
      <c r="E1219" s="23">
        <v>0.97282331300000002</v>
      </c>
      <c r="F1219" s="23">
        <v>0.566971475</v>
      </c>
      <c r="G1219" s="17">
        <v>0.76508193999999996</v>
      </c>
      <c r="H1219" s="17">
        <v>0.23491806000000001</v>
      </c>
      <c r="I1219" s="17">
        <v>0.94800038600000003</v>
      </c>
      <c r="J1219" s="17">
        <v>5.11E-2</v>
      </c>
      <c r="K1219" s="17">
        <v>8.9999999999999998E-4</v>
      </c>
    </row>
    <row r="1220" spans="1:11" x14ac:dyDescent="0.45">
      <c r="A1220" s="10" t="s">
        <v>16</v>
      </c>
      <c r="B1220" s="20">
        <v>0.89800000000000002</v>
      </c>
      <c r="C1220" s="19">
        <v>296288</v>
      </c>
      <c r="D1220" s="19">
        <v>74394.551030000002</v>
      </c>
      <c r="E1220" s="23">
        <v>0.97958962599999999</v>
      </c>
      <c r="F1220" s="23">
        <v>0.56940607799999998</v>
      </c>
      <c r="G1220" s="17">
        <v>0.76515079900000005</v>
      </c>
      <c r="H1220" s="17">
        <v>0.23484920100000001</v>
      </c>
      <c r="I1220" s="17">
        <v>0.94818189500000005</v>
      </c>
      <c r="J1220" s="17">
        <v>5.0900000000000001E-2</v>
      </c>
      <c r="K1220" s="17">
        <v>8.9599999999999999E-4</v>
      </c>
    </row>
    <row r="1221" spans="1:11" x14ac:dyDescent="0.45">
      <c r="A1221" s="10" t="s">
        <v>16</v>
      </c>
      <c r="B1221" s="20">
        <v>0.89900000000000002</v>
      </c>
      <c r="C1221" s="19">
        <v>296614</v>
      </c>
      <c r="D1221" s="19">
        <v>74714.473339999997</v>
      </c>
      <c r="E1221" s="23">
        <v>0.98361604899999999</v>
      </c>
      <c r="F1221" s="23">
        <v>0.57187206400000001</v>
      </c>
      <c r="G1221" s="17">
        <v>0.76527743100000001</v>
      </c>
      <c r="H1221" s="17">
        <v>0.23472256899999999</v>
      </c>
      <c r="I1221" s="17">
        <v>0.94836056300000005</v>
      </c>
      <c r="J1221" s="17">
        <v>5.0700000000000002E-2</v>
      </c>
      <c r="K1221" s="17">
        <v>8.9300000000000002E-4</v>
      </c>
    </row>
    <row r="1222" spans="1:11" x14ac:dyDescent="0.45">
      <c r="A1222" s="10" t="s">
        <v>16</v>
      </c>
      <c r="B1222" s="20">
        <v>0.9</v>
      </c>
      <c r="C1222" s="19">
        <v>296947</v>
      </c>
      <c r="D1222" s="19">
        <v>75043.229890000002</v>
      </c>
      <c r="E1222" s="23">
        <v>0.99010571599999997</v>
      </c>
      <c r="F1222" s="23">
        <v>0.57443604800000003</v>
      </c>
      <c r="G1222" s="17">
        <v>0.76531839000000002</v>
      </c>
      <c r="H1222" s="17">
        <v>0.23468161000000001</v>
      </c>
      <c r="I1222" s="17">
        <v>0.94854592500000001</v>
      </c>
      <c r="J1222" s="17">
        <v>5.0599999999999999E-2</v>
      </c>
      <c r="K1222" s="17">
        <v>8.8999999999999995E-4</v>
      </c>
    </row>
    <row r="1223" spans="1:11" x14ac:dyDescent="0.45">
      <c r="A1223" s="10" t="s">
        <v>16</v>
      </c>
      <c r="B1223" s="20">
        <v>0.90100000000000002</v>
      </c>
      <c r="C1223" s="19">
        <v>297278</v>
      </c>
      <c r="D1223" s="19">
        <v>75372.636230000004</v>
      </c>
      <c r="E1223" s="23">
        <v>0.99950322700000005</v>
      </c>
      <c r="F1223" s="23">
        <v>0.57688874300000004</v>
      </c>
      <c r="G1223" s="17">
        <v>0.76534422300000005</v>
      </c>
      <c r="H1223" s="17">
        <v>0.23465577700000001</v>
      </c>
      <c r="I1223" s="17">
        <v>0.94871902500000005</v>
      </c>
      <c r="J1223" s="17">
        <v>5.04E-2</v>
      </c>
      <c r="K1223" s="17">
        <v>8.8800000000000001E-4</v>
      </c>
    </row>
    <row r="1224" spans="1:11" x14ac:dyDescent="0.45">
      <c r="A1224" s="10" t="s">
        <v>16</v>
      </c>
      <c r="B1224" s="20">
        <v>0.90200000000000002</v>
      </c>
      <c r="C1224" s="19">
        <v>297606</v>
      </c>
      <c r="D1224" s="19">
        <v>75702.033169999995</v>
      </c>
      <c r="E1224" s="23">
        <v>1.0091713419999999</v>
      </c>
      <c r="F1224" s="23">
        <v>0.57966039400000002</v>
      </c>
      <c r="G1224" s="17">
        <v>0.76546507799999997</v>
      </c>
      <c r="H1224" s="17">
        <v>0.23453492200000001</v>
      </c>
      <c r="I1224" s="17">
        <v>0.94888233099999997</v>
      </c>
      <c r="J1224" s="17">
        <v>5.0200000000000002E-2</v>
      </c>
      <c r="K1224" s="17">
        <v>8.8500000000000004E-4</v>
      </c>
    </row>
    <row r="1225" spans="1:11" x14ac:dyDescent="0.45">
      <c r="A1225" s="10" t="s">
        <v>16</v>
      </c>
      <c r="B1225" s="20">
        <v>0.90300000000000002</v>
      </c>
      <c r="C1225" s="19">
        <v>297937</v>
      </c>
      <c r="D1225" s="19">
        <v>76037.426720000003</v>
      </c>
      <c r="E1225" s="23">
        <v>1.01698479</v>
      </c>
      <c r="F1225" s="23">
        <v>0.58223003799999995</v>
      </c>
      <c r="G1225" s="17">
        <v>0.76560480900000005</v>
      </c>
      <c r="H1225" s="17">
        <v>0.234395191</v>
      </c>
      <c r="I1225" s="17">
        <v>0.94906861899999995</v>
      </c>
      <c r="J1225" s="17">
        <v>5.0099999999999999E-2</v>
      </c>
      <c r="K1225" s="17">
        <v>8.8099999999999995E-4</v>
      </c>
    </row>
    <row r="1226" spans="1:11" x14ac:dyDescent="0.45">
      <c r="A1226" s="10" t="s">
        <v>16</v>
      </c>
      <c r="B1226" s="20">
        <v>0.90400000000000003</v>
      </c>
      <c r="C1226" s="19">
        <v>298237</v>
      </c>
      <c r="D1226" s="19">
        <v>76343.611720000001</v>
      </c>
      <c r="E1226" s="23">
        <v>1.024552688</v>
      </c>
      <c r="F1226" s="23">
        <v>0.58493429399999997</v>
      </c>
      <c r="G1226" s="17">
        <v>0.76567293800000003</v>
      </c>
      <c r="H1226" s="17">
        <v>0.234327062</v>
      </c>
      <c r="I1226" s="17">
        <v>0.94922563599999998</v>
      </c>
      <c r="J1226" s="17">
        <v>4.99E-2</v>
      </c>
      <c r="K1226" s="17">
        <v>8.8099999999999995E-4</v>
      </c>
    </row>
    <row r="1227" spans="1:11" x14ac:dyDescent="0.45">
      <c r="A1227" s="10" t="s">
        <v>16</v>
      </c>
      <c r="B1227" s="20">
        <v>0.90500000000000003</v>
      </c>
      <c r="C1227" s="19">
        <v>298596</v>
      </c>
      <c r="D1227" s="19">
        <v>76712.479309999995</v>
      </c>
      <c r="E1227" s="23">
        <v>1.030361431</v>
      </c>
      <c r="F1227" s="23">
        <v>0.58738210400000002</v>
      </c>
      <c r="G1227" s="17">
        <v>0.76578721800000005</v>
      </c>
      <c r="H1227" s="17">
        <v>0.23421278200000001</v>
      </c>
      <c r="I1227" s="17">
        <v>0.94943137899999996</v>
      </c>
      <c r="J1227" s="17">
        <v>4.9700000000000001E-2</v>
      </c>
      <c r="K1227" s="17">
        <v>8.7900000000000001E-4</v>
      </c>
    </row>
    <row r="1228" spans="1:11" x14ac:dyDescent="0.45">
      <c r="A1228" s="10" t="s">
        <v>16</v>
      </c>
      <c r="B1228" s="20">
        <v>0.90600000000000003</v>
      </c>
      <c r="C1228" s="19">
        <v>298926</v>
      </c>
      <c r="D1228" s="19">
        <v>77054.206850000002</v>
      </c>
      <c r="E1228" s="23">
        <v>1.040061881</v>
      </c>
      <c r="F1228" s="23">
        <v>0.59024527699999996</v>
      </c>
      <c r="G1228" s="17">
        <v>0.76585509500000004</v>
      </c>
      <c r="H1228" s="17">
        <v>0.23414490499999999</v>
      </c>
      <c r="I1228" s="17">
        <v>0.949575155</v>
      </c>
      <c r="J1228" s="17">
        <v>4.9500000000000002E-2</v>
      </c>
      <c r="K1228" s="17">
        <v>8.7500000000000002E-4</v>
      </c>
    </row>
    <row r="1229" spans="1:11" x14ac:dyDescent="0.45">
      <c r="A1229" s="10" t="s">
        <v>16</v>
      </c>
      <c r="B1229" s="20">
        <v>0.90700000000000003</v>
      </c>
      <c r="C1229" s="19">
        <v>299255</v>
      </c>
      <c r="D1229" s="19">
        <v>77398.080010000005</v>
      </c>
      <c r="E1229" s="23">
        <v>1.050558485</v>
      </c>
      <c r="F1229" s="23">
        <v>0.59300084500000005</v>
      </c>
      <c r="G1229" s="17">
        <v>0.76591869800000001</v>
      </c>
      <c r="H1229" s="17">
        <v>0.23408130199999999</v>
      </c>
      <c r="I1229" s="17">
        <v>0.94972188800000001</v>
      </c>
      <c r="J1229" s="17">
        <v>4.9399999999999999E-2</v>
      </c>
      <c r="K1229" s="17">
        <v>8.7200000000000005E-4</v>
      </c>
    </row>
    <row r="1230" spans="1:11" x14ac:dyDescent="0.45">
      <c r="A1230" s="10" t="s">
        <v>16</v>
      </c>
      <c r="B1230" s="20">
        <v>0.90800000000000003</v>
      </c>
      <c r="C1230" s="19">
        <v>299583</v>
      </c>
      <c r="D1230" s="19">
        <v>77744.600810000004</v>
      </c>
      <c r="E1230" s="23">
        <v>1.0608567739999999</v>
      </c>
      <c r="F1230" s="23">
        <v>0.59573778899999996</v>
      </c>
      <c r="G1230" s="17">
        <v>0.76597136700000001</v>
      </c>
      <c r="H1230" s="17">
        <v>0.23402863300000001</v>
      </c>
      <c r="I1230" s="17">
        <v>0.94988145599999996</v>
      </c>
      <c r="J1230" s="17">
        <v>4.9200000000000001E-2</v>
      </c>
      <c r="K1230" s="17">
        <v>8.6899999999999998E-4</v>
      </c>
    </row>
    <row r="1231" spans="1:11" x14ac:dyDescent="0.45">
      <c r="A1231" s="10" t="s">
        <v>16</v>
      </c>
      <c r="B1231" s="20">
        <v>0.90900000000000003</v>
      </c>
      <c r="C1231" s="19">
        <v>299907</v>
      </c>
      <c r="D1231" s="19">
        <v>78089.348480000001</v>
      </c>
      <c r="E1231" s="23">
        <v>1.066896391</v>
      </c>
      <c r="F1231" s="23">
        <v>0.59836226000000003</v>
      </c>
      <c r="G1231" s="17">
        <v>0.76603080300000004</v>
      </c>
      <c r="H1231" s="17">
        <v>0.23396919699999999</v>
      </c>
      <c r="I1231" s="17">
        <v>0.95001729000000001</v>
      </c>
      <c r="J1231" s="17">
        <v>4.9099999999999998E-2</v>
      </c>
      <c r="K1231" s="17">
        <v>8.6600000000000002E-4</v>
      </c>
    </row>
    <row r="1232" spans="1:11" x14ac:dyDescent="0.45">
      <c r="A1232" s="10" t="s">
        <v>16</v>
      </c>
      <c r="B1232" s="20">
        <v>0.91</v>
      </c>
      <c r="C1232" s="19">
        <v>300230</v>
      </c>
      <c r="D1232" s="19">
        <v>78435.955669999996</v>
      </c>
      <c r="E1232" s="23">
        <v>1.079844362</v>
      </c>
      <c r="F1232" s="23">
        <v>0.60132622400000002</v>
      </c>
      <c r="G1232" s="17">
        <v>0.76614595500000005</v>
      </c>
      <c r="H1232" s="17">
        <v>0.23385404500000001</v>
      </c>
      <c r="I1232" s="17">
        <v>0.95009969999999999</v>
      </c>
      <c r="J1232" s="17">
        <v>4.9000000000000002E-2</v>
      </c>
      <c r="K1232" s="17">
        <v>8.6300000000000005E-4</v>
      </c>
    </row>
    <row r="1233" spans="1:11" x14ac:dyDescent="0.45">
      <c r="A1233" s="10" t="s">
        <v>16</v>
      </c>
      <c r="B1233" s="20">
        <v>0.91100000000000003</v>
      </c>
      <c r="C1233" s="19">
        <v>300572</v>
      </c>
      <c r="D1233" s="19">
        <v>78807.447679999997</v>
      </c>
      <c r="E1233" s="23">
        <v>1.0925134729999999</v>
      </c>
      <c r="F1233" s="23">
        <v>0.60405504300000001</v>
      </c>
      <c r="G1233" s="17">
        <v>0.76623903800000004</v>
      </c>
      <c r="H1233" s="17">
        <v>0.23376096199999999</v>
      </c>
      <c r="I1233" s="17">
        <v>0.95021952700000001</v>
      </c>
      <c r="J1233" s="17">
        <v>4.8899999999999999E-2</v>
      </c>
      <c r="K1233" s="17">
        <v>8.5999999999999998E-4</v>
      </c>
    </row>
    <row r="1234" spans="1:11" x14ac:dyDescent="0.45">
      <c r="A1234" s="10" t="s">
        <v>16</v>
      </c>
      <c r="B1234" s="20">
        <v>0.91200000000000003</v>
      </c>
      <c r="C1234" s="19">
        <v>300897</v>
      </c>
      <c r="D1234" s="19">
        <v>79163.633910000004</v>
      </c>
      <c r="E1234" s="23">
        <v>1.101043956</v>
      </c>
      <c r="F1234" s="23">
        <v>0.60706371800000003</v>
      </c>
      <c r="G1234" s="17">
        <v>0.76616250699999999</v>
      </c>
      <c r="H1234" s="17">
        <v>0.23383749300000001</v>
      </c>
      <c r="I1234" s="17">
        <v>0.95035282899999995</v>
      </c>
      <c r="J1234" s="17">
        <v>4.8800000000000003E-2</v>
      </c>
      <c r="K1234" s="17">
        <v>8.5800000000000004E-4</v>
      </c>
    </row>
    <row r="1235" spans="1:11" x14ac:dyDescent="0.45">
      <c r="A1235" s="10" t="s">
        <v>16</v>
      </c>
      <c r="B1235" s="20">
        <v>0.91300000000000003</v>
      </c>
      <c r="C1235" s="19">
        <v>301221</v>
      </c>
      <c r="D1235" s="19">
        <v>79521.630929999999</v>
      </c>
      <c r="E1235" s="23">
        <v>1.1087443379999999</v>
      </c>
      <c r="F1235" s="23">
        <v>0.609977357</v>
      </c>
      <c r="G1235" s="17">
        <v>0.76623807799999999</v>
      </c>
      <c r="H1235" s="17">
        <v>0.23376192200000001</v>
      </c>
      <c r="I1235" s="17">
        <v>0.95049947199999996</v>
      </c>
      <c r="J1235" s="17">
        <v>4.8599999999999997E-2</v>
      </c>
      <c r="K1235" s="17">
        <v>8.5499999999999997E-4</v>
      </c>
    </row>
    <row r="1236" spans="1:11" x14ac:dyDescent="0.45">
      <c r="A1236" s="10" t="s">
        <v>16</v>
      </c>
      <c r="B1236" s="20">
        <v>0.91400000000000003</v>
      </c>
      <c r="C1236" s="19">
        <v>301547</v>
      </c>
      <c r="D1236" s="19">
        <v>79883.979500000001</v>
      </c>
      <c r="E1236" s="23">
        <v>1.11412789</v>
      </c>
      <c r="F1236" s="23">
        <v>0.61292817799999999</v>
      </c>
      <c r="G1236" s="17">
        <v>0.76644436900000001</v>
      </c>
      <c r="H1236" s="17">
        <v>0.23355563100000001</v>
      </c>
      <c r="I1236" s="17">
        <v>0.95073836499999997</v>
      </c>
      <c r="J1236" s="17">
        <v>4.8399999999999999E-2</v>
      </c>
      <c r="K1236" s="17">
        <v>8.4999999999999995E-4</v>
      </c>
    </row>
    <row r="1237" spans="1:11" x14ac:dyDescent="0.45">
      <c r="A1237" s="10" t="s">
        <v>16</v>
      </c>
      <c r="B1237" s="20">
        <v>0.91500000000000004</v>
      </c>
      <c r="C1237" s="19">
        <v>301892</v>
      </c>
      <c r="D1237" s="19">
        <v>80269.710359999997</v>
      </c>
      <c r="E1237" s="23">
        <v>1.122127611</v>
      </c>
      <c r="F1237" s="23">
        <v>0.61584372700000001</v>
      </c>
      <c r="G1237" s="17">
        <v>0.76650921500000002</v>
      </c>
      <c r="H1237" s="17">
        <v>0.23349078500000001</v>
      </c>
      <c r="I1237" s="17">
        <v>0.95089908199999995</v>
      </c>
      <c r="J1237" s="17">
        <v>4.82E-2</v>
      </c>
      <c r="K1237" s="17">
        <v>8.52E-4</v>
      </c>
    </row>
    <row r="1238" spans="1:11" x14ac:dyDescent="0.45">
      <c r="A1238" s="10" t="s">
        <v>16</v>
      </c>
      <c r="B1238" s="20">
        <v>0.91600000000000004</v>
      </c>
      <c r="C1238" s="19">
        <v>302219</v>
      </c>
      <c r="D1238" s="19">
        <v>80638.086030000006</v>
      </c>
      <c r="E1238" s="23">
        <v>1.1319091429999999</v>
      </c>
      <c r="F1238" s="23">
        <v>0.61898123699999996</v>
      </c>
      <c r="G1238" s="17">
        <v>0.76655670200000003</v>
      </c>
      <c r="H1238" s="17">
        <v>0.23344329799999999</v>
      </c>
      <c r="I1238" s="17">
        <v>0.95104568599999995</v>
      </c>
      <c r="J1238" s="17">
        <v>4.8099999999999997E-2</v>
      </c>
      <c r="K1238" s="17">
        <v>8.4900000000000004E-4</v>
      </c>
    </row>
    <row r="1239" spans="1:11" x14ac:dyDescent="0.45">
      <c r="A1239" s="10" t="s">
        <v>16</v>
      </c>
      <c r="B1239" s="20">
        <v>0.91700000000000004</v>
      </c>
      <c r="C1239" s="19">
        <v>302544</v>
      </c>
      <c r="D1239" s="19">
        <v>81008.210130000007</v>
      </c>
      <c r="E1239" s="23">
        <v>1.1435683320000001</v>
      </c>
      <c r="F1239" s="23">
        <v>0.62196764699999996</v>
      </c>
      <c r="G1239" s="17">
        <v>0.76661576499999995</v>
      </c>
      <c r="H1239" s="17">
        <v>0.233384235</v>
      </c>
      <c r="I1239" s="17">
        <v>0.95118371199999996</v>
      </c>
      <c r="J1239" s="17">
        <v>4.8000000000000001E-2</v>
      </c>
      <c r="K1239" s="17">
        <v>8.4599999999999996E-4</v>
      </c>
    </row>
    <row r="1240" spans="1:11" x14ac:dyDescent="0.45">
      <c r="A1240" s="10" t="s">
        <v>16</v>
      </c>
      <c r="B1240" s="20">
        <v>0.91800000000000004</v>
      </c>
      <c r="C1240" s="19">
        <v>302868</v>
      </c>
      <c r="D1240" s="19">
        <v>81380.495339999994</v>
      </c>
      <c r="E1240" s="23">
        <v>1.153690903</v>
      </c>
      <c r="F1240" s="23">
        <v>0.62496387200000003</v>
      </c>
      <c r="G1240" s="17">
        <v>0.76666402499999997</v>
      </c>
      <c r="H1240" s="17">
        <v>0.233335975</v>
      </c>
      <c r="I1240" s="17">
        <v>0.95132211499999997</v>
      </c>
      <c r="J1240" s="17">
        <v>4.7800000000000002E-2</v>
      </c>
      <c r="K1240" s="17">
        <v>8.4400000000000002E-4</v>
      </c>
    </row>
    <row r="1241" spans="1:11" x14ac:dyDescent="0.45">
      <c r="A1241" s="10" t="s">
        <v>16</v>
      </c>
      <c r="B1241" s="20">
        <v>0.91900000000000004</v>
      </c>
      <c r="C1241" s="19">
        <v>303210</v>
      </c>
      <c r="D1241" s="19">
        <v>81777.094070000006</v>
      </c>
      <c r="E1241" s="23">
        <v>1.166612542</v>
      </c>
      <c r="F1241" s="23">
        <v>0.62808142700000003</v>
      </c>
      <c r="G1241" s="17">
        <v>0.76684476099999999</v>
      </c>
      <c r="H1241" s="17">
        <v>0.23315523899999999</v>
      </c>
      <c r="I1241" s="17">
        <v>0.95150374999999998</v>
      </c>
      <c r="J1241" s="17">
        <v>4.7699999999999999E-2</v>
      </c>
      <c r="K1241" s="17">
        <v>8.4000000000000003E-4</v>
      </c>
    </row>
    <row r="1242" spans="1:11" x14ac:dyDescent="0.45">
      <c r="A1242" s="10" t="s">
        <v>16</v>
      </c>
      <c r="B1242" s="20">
        <v>0.92</v>
      </c>
      <c r="C1242" s="19">
        <v>303536</v>
      </c>
      <c r="D1242" s="19">
        <v>82159.309599999993</v>
      </c>
      <c r="E1242" s="23">
        <v>1.1766452780000001</v>
      </c>
      <c r="F1242" s="23">
        <v>0.63128933799999998</v>
      </c>
      <c r="G1242" s="17">
        <v>0.76688102899999999</v>
      </c>
      <c r="H1242" s="17">
        <v>0.23311897100000001</v>
      </c>
      <c r="I1242" s="17">
        <v>0.95167750900000003</v>
      </c>
      <c r="J1242" s="17">
        <v>4.7500000000000001E-2</v>
      </c>
      <c r="K1242" s="17">
        <v>8.3699999999999996E-4</v>
      </c>
    </row>
    <row r="1243" spans="1:11" x14ac:dyDescent="0.45">
      <c r="A1243" s="10" t="s">
        <v>16</v>
      </c>
      <c r="B1243" s="20">
        <v>0.92100000000000004</v>
      </c>
      <c r="C1243" s="19">
        <v>303866</v>
      </c>
      <c r="D1243" s="19">
        <v>82549.530140000003</v>
      </c>
      <c r="E1243" s="23">
        <v>1.1889571480000001</v>
      </c>
      <c r="F1243" s="23">
        <v>0.63446646299999998</v>
      </c>
      <c r="G1243" s="17">
        <v>0.76693674199999995</v>
      </c>
      <c r="H1243" s="17">
        <v>0.233063258</v>
      </c>
      <c r="I1243" s="17">
        <v>0.95184503399999998</v>
      </c>
      <c r="J1243" s="17">
        <v>4.7300000000000002E-2</v>
      </c>
      <c r="K1243" s="17">
        <v>8.34E-4</v>
      </c>
    </row>
    <row r="1244" spans="1:11" x14ac:dyDescent="0.45">
      <c r="A1244" s="10" t="s">
        <v>16</v>
      </c>
      <c r="B1244" s="20">
        <v>0.92200000000000004</v>
      </c>
      <c r="C1244" s="19">
        <v>304197</v>
      </c>
      <c r="D1244" s="19">
        <v>82944.266279999996</v>
      </c>
      <c r="E1244" s="23">
        <v>1.196663085</v>
      </c>
      <c r="F1244" s="23">
        <v>0.63769841299999996</v>
      </c>
      <c r="G1244" s="17">
        <v>0.76684845700000004</v>
      </c>
      <c r="H1244" s="17">
        <v>0.23315154299999999</v>
      </c>
      <c r="I1244" s="17">
        <v>0.95196244900000004</v>
      </c>
      <c r="J1244" s="17">
        <v>4.7199999999999999E-2</v>
      </c>
      <c r="K1244" s="17">
        <v>8.3199999999999995E-4</v>
      </c>
    </row>
    <row r="1245" spans="1:11" x14ac:dyDescent="0.45">
      <c r="A1245" s="10" t="s">
        <v>16</v>
      </c>
      <c r="B1245" s="20">
        <v>0.92300000000000004</v>
      </c>
      <c r="C1245" s="19">
        <v>304528</v>
      </c>
      <c r="D1245" s="19">
        <v>83341.890140000003</v>
      </c>
      <c r="E1245" s="23">
        <v>1.20801314</v>
      </c>
      <c r="F1245" s="23">
        <v>0.64097807600000001</v>
      </c>
      <c r="G1245" s="17">
        <v>0.76691798499999997</v>
      </c>
      <c r="H1245" s="17">
        <v>0.233082015</v>
      </c>
      <c r="I1245" s="17">
        <v>0.952170556</v>
      </c>
      <c r="J1245" s="17">
        <v>4.7E-2</v>
      </c>
      <c r="K1245" s="17">
        <v>8.2799999999999996E-4</v>
      </c>
    </row>
    <row r="1246" spans="1:11" x14ac:dyDescent="0.45">
      <c r="A1246" s="10" t="s">
        <v>16</v>
      </c>
      <c r="B1246" s="20">
        <v>0.92400000000000004</v>
      </c>
      <c r="C1246" s="19">
        <v>304858</v>
      </c>
      <c r="D1246" s="19">
        <v>83743.106369999994</v>
      </c>
      <c r="E1246" s="23">
        <v>1.223354367</v>
      </c>
      <c r="F1246" s="23">
        <v>0.64400977400000003</v>
      </c>
      <c r="G1246" s="17">
        <v>0.76696363599999995</v>
      </c>
      <c r="H1246" s="17">
        <v>0.233036364</v>
      </c>
      <c r="I1246" s="17">
        <v>0.952323013</v>
      </c>
      <c r="J1246" s="17">
        <v>4.6899999999999997E-2</v>
      </c>
      <c r="K1246" s="17">
        <v>8.25E-4</v>
      </c>
    </row>
    <row r="1247" spans="1:11" x14ac:dyDescent="0.45">
      <c r="A1247" s="10" t="s">
        <v>16</v>
      </c>
      <c r="B1247" s="20">
        <v>0.92500000000000004</v>
      </c>
      <c r="C1247" s="19">
        <v>305183</v>
      </c>
      <c r="D1247" s="19">
        <v>84142.387870000006</v>
      </c>
      <c r="E1247" s="23">
        <v>1.2352031560000001</v>
      </c>
      <c r="F1247" s="23">
        <v>0.64758724000000001</v>
      </c>
      <c r="G1247" s="17">
        <v>0.76701520099999998</v>
      </c>
      <c r="H1247" s="17">
        <v>0.23298479899999999</v>
      </c>
      <c r="I1247" s="17">
        <v>0.95249912000000003</v>
      </c>
      <c r="J1247" s="17">
        <v>4.6699999999999998E-2</v>
      </c>
      <c r="K1247" s="17">
        <v>8.2200000000000003E-4</v>
      </c>
    </row>
    <row r="1248" spans="1:11" x14ac:dyDescent="0.45">
      <c r="A1248" s="10" t="s">
        <v>16</v>
      </c>
      <c r="B1248" s="20">
        <v>0.92600000000000005</v>
      </c>
      <c r="C1248" s="19">
        <v>305515</v>
      </c>
      <c r="D1248" s="19">
        <v>84553.590119999993</v>
      </c>
      <c r="E1248" s="23">
        <v>1.246490756</v>
      </c>
      <c r="F1248" s="23">
        <v>0.65094723099999996</v>
      </c>
      <c r="G1248" s="17">
        <v>0.76695743299999997</v>
      </c>
      <c r="H1248" s="17">
        <v>0.23304256700000001</v>
      </c>
      <c r="I1248" s="17">
        <v>0.95268405700000003</v>
      </c>
      <c r="J1248" s="17">
        <v>4.65E-2</v>
      </c>
      <c r="K1248" s="17">
        <v>8.1800000000000004E-4</v>
      </c>
    </row>
    <row r="1249" spans="1:11" x14ac:dyDescent="0.45">
      <c r="A1249" s="10" t="s">
        <v>16</v>
      </c>
      <c r="B1249" s="20">
        <v>0.92700000000000005</v>
      </c>
      <c r="C1249" s="19">
        <v>305845</v>
      </c>
      <c r="D1249" s="19">
        <v>84966.929010000007</v>
      </c>
      <c r="E1249" s="23">
        <v>1.2597871389999999</v>
      </c>
      <c r="F1249" s="23">
        <v>0.65437166700000005</v>
      </c>
      <c r="G1249" s="17">
        <v>0.76700289399999999</v>
      </c>
      <c r="H1249" s="17">
        <v>0.23299710600000001</v>
      </c>
      <c r="I1249" s="17">
        <v>0.95286183300000005</v>
      </c>
      <c r="J1249" s="17">
        <v>4.6300000000000001E-2</v>
      </c>
      <c r="K1249" s="17">
        <v>8.1499999999999997E-4</v>
      </c>
    </row>
    <row r="1250" spans="1:11" x14ac:dyDescent="0.45">
      <c r="A1250" s="10" t="s">
        <v>16</v>
      </c>
      <c r="B1250" s="20">
        <v>0.92800000000000005</v>
      </c>
      <c r="C1250" s="19">
        <v>306174</v>
      </c>
      <c r="D1250" s="19">
        <v>85383.367920000004</v>
      </c>
      <c r="E1250" s="23">
        <v>1.2709121210000001</v>
      </c>
      <c r="F1250" s="23">
        <v>0.65783442299999995</v>
      </c>
      <c r="G1250" s="17">
        <v>0.767047496</v>
      </c>
      <c r="H1250" s="17">
        <v>0.232952504</v>
      </c>
      <c r="I1250" s="17">
        <v>0.95302562499999999</v>
      </c>
      <c r="J1250" s="17">
        <v>4.6199999999999998E-2</v>
      </c>
      <c r="K1250" s="17">
        <v>8.12E-4</v>
      </c>
    </row>
    <row r="1251" spans="1:11" x14ac:dyDescent="0.45">
      <c r="A1251" s="10" t="s">
        <v>16</v>
      </c>
      <c r="B1251" s="20">
        <v>0.92900000000000005</v>
      </c>
      <c r="C1251" s="19">
        <v>306491</v>
      </c>
      <c r="D1251" s="19">
        <v>85788.565799999997</v>
      </c>
      <c r="E1251" s="23">
        <v>1.2841587130000001</v>
      </c>
      <c r="F1251" s="23">
        <v>0.66133245600000001</v>
      </c>
      <c r="G1251" s="17">
        <v>0.76714161299999994</v>
      </c>
      <c r="H1251" s="17">
        <v>0.232858387</v>
      </c>
      <c r="I1251" s="17">
        <v>0.95317341200000005</v>
      </c>
      <c r="J1251" s="17">
        <v>4.5999999999999999E-2</v>
      </c>
      <c r="K1251" s="17">
        <v>8.0900000000000004E-4</v>
      </c>
    </row>
    <row r="1252" spans="1:11" x14ac:dyDescent="0.45">
      <c r="A1252" s="10" t="s">
        <v>16</v>
      </c>
      <c r="B1252" s="20">
        <v>0.93</v>
      </c>
      <c r="C1252" s="19">
        <v>306833</v>
      </c>
      <c r="D1252" s="19">
        <v>86230.498609999995</v>
      </c>
      <c r="E1252" s="23">
        <v>1.299909113</v>
      </c>
      <c r="F1252" s="23">
        <v>0.66459017099999995</v>
      </c>
      <c r="G1252" s="17">
        <v>0.76725449999999995</v>
      </c>
      <c r="H1252" s="17">
        <v>0.23274549999999999</v>
      </c>
      <c r="I1252" s="17">
        <v>0.95334213599999995</v>
      </c>
      <c r="J1252" s="17">
        <v>4.5900000000000003E-2</v>
      </c>
      <c r="K1252" s="17">
        <v>8.0500000000000005E-4</v>
      </c>
    </row>
    <row r="1253" spans="1:11" x14ac:dyDescent="0.45">
      <c r="A1253" s="10" t="s">
        <v>16</v>
      </c>
      <c r="B1253" s="20">
        <v>0.93100000000000005</v>
      </c>
      <c r="C1253" s="19">
        <v>307165</v>
      </c>
      <c r="D1253" s="19">
        <v>86664.620569999999</v>
      </c>
      <c r="E1253" s="23">
        <v>1.3134043010000001</v>
      </c>
      <c r="F1253" s="23">
        <v>0.66848824100000004</v>
      </c>
      <c r="G1253" s="17">
        <v>0.76726189499999997</v>
      </c>
      <c r="H1253" s="17">
        <v>0.232738105</v>
      </c>
      <c r="I1253" s="17">
        <v>0.95345157000000003</v>
      </c>
      <c r="J1253" s="17">
        <v>4.5699999999999998E-2</v>
      </c>
      <c r="K1253" s="17">
        <v>8.03E-4</v>
      </c>
    </row>
    <row r="1254" spans="1:11" x14ac:dyDescent="0.45">
      <c r="A1254" s="10" t="s">
        <v>16</v>
      </c>
      <c r="B1254" s="20">
        <v>0.93200000000000005</v>
      </c>
      <c r="C1254" s="19">
        <v>307492</v>
      </c>
      <c r="D1254" s="19">
        <v>87096.468699999998</v>
      </c>
      <c r="E1254" s="23">
        <v>1.3305328569999999</v>
      </c>
      <c r="F1254" s="23">
        <v>0.67196017299999999</v>
      </c>
      <c r="G1254" s="17">
        <v>0.76731427200000002</v>
      </c>
      <c r="H1254" s="17">
        <v>0.23268572800000001</v>
      </c>
      <c r="I1254" s="17">
        <v>0.953606179</v>
      </c>
      <c r="J1254" s="17">
        <v>4.5600000000000002E-2</v>
      </c>
      <c r="K1254" s="17">
        <v>8.0099999999999995E-4</v>
      </c>
    </row>
    <row r="1255" spans="1:11" x14ac:dyDescent="0.45">
      <c r="A1255" s="10" t="s">
        <v>16</v>
      </c>
      <c r="B1255" s="20">
        <v>0.93300000000000005</v>
      </c>
      <c r="C1255" s="19">
        <v>307823</v>
      </c>
      <c r="D1255" s="19">
        <v>87539.26238</v>
      </c>
      <c r="E1255" s="23">
        <v>1.343754114</v>
      </c>
      <c r="F1255" s="23">
        <v>0.67584307600000004</v>
      </c>
      <c r="G1255" s="17">
        <v>0.76736306300000001</v>
      </c>
      <c r="H1255" s="17">
        <v>0.23263693699999999</v>
      </c>
      <c r="I1255" s="17">
        <v>0.95373207999999998</v>
      </c>
      <c r="J1255" s="17">
        <v>4.5499999999999999E-2</v>
      </c>
      <c r="K1255" s="17">
        <v>7.9900000000000001E-4</v>
      </c>
    </row>
    <row r="1256" spans="1:11" x14ac:dyDescent="0.45">
      <c r="A1256" s="10" t="s">
        <v>16</v>
      </c>
      <c r="B1256" s="20">
        <v>0.93400000000000005</v>
      </c>
      <c r="C1256" s="19">
        <v>308151</v>
      </c>
      <c r="D1256" s="19">
        <v>87982.130959999995</v>
      </c>
      <c r="E1256" s="23">
        <v>1.3580053999999999</v>
      </c>
      <c r="F1256" s="23">
        <v>0.67961149700000001</v>
      </c>
      <c r="G1256" s="17">
        <v>0.76748736799999995</v>
      </c>
      <c r="H1256" s="17">
        <v>0.232512632</v>
      </c>
      <c r="I1256" s="17">
        <v>0.95386962600000003</v>
      </c>
      <c r="J1256" s="17">
        <v>4.53E-2</v>
      </c>
      <c r="K1256" s="17">
        <v>7.9600000000000005E-4</v>
      </c>
    </row>
    <row r="1257" spans="1:11" x14ac:dyDescent="0.45">
      <c r="A1257" s="10" t="s">
        <v>16</v>
      </c>
      <c r="B1257" s="20">
        <v>0.93500000000000005</v>
      </c>
      <c r="C1257" s="19">
        <v>308484</v>
      </c>
      <c r="D1257" s="19">
        <v>88437.204580000005</v>
      </c>
      <c r="E1257" s="23">
        <v>1.3732313009999999</v>
      </c>
      <c r="F1257" s="23">
        <v>0.68339512700000005</v>
      </c>
      <c r="G1257" s="17">
        <v>0.76751144299999996</v>
      </c>
      <c r="H1257" s="17">
        <v>0.23248855700000001</v>
      </c>
      <c r="I1257" s="17">
        <v>0.95402690599999995</v>
      </c>
      <c r="J1257" s="17">
        <v>4.5199999999999997E-2</v>
      </c>
      <c r="K1257" s="17">
        <v>7.9299999999999998E-4</v>
      </c>
    </row>
    <row r="1258" spans="1:11" x14ac:dyDescent="0.45">
      <c r="A1258" s="10" t="s">
        <v>16</v>
      </c>
      <c r="B1258" s="20">
        <v>0.93600000000000005</v>
      </c>
      <c r="C1258" s="19">
        <v>308806</v>
      </c>
      <c r="D1258" s="19">
        <v>88881.548620000001</v>
      </c>
      <c r="E1258" s="23">
        <v>1.3869676790000001</v>
      </c>
      <c r="F1258" s="23">
        <v>0.68729238699999995</v>
      </c>
      <c r="G1258" s="17">
        <v>0.76749480299999995</v>
      </c>
      <c r="H1258" s="17">
        <v>0.232505197</v>
      </c>
      <c r="I1258" s="17">
        <v>0.95417594299999997</v>
      </c>
      <c r="J1258" s="17">
        <v>4.4999999999999998E-2</v>
      </c>
      <c r="K1258" s="17">
        <v>7.8899999999999999E-4</v>
      </c>
    </row>
    <row r="1259" spans="1:11" x14ac:dyDescent="0.45">
      <c r="A1259" s="10" t="s">
        <v>16</v>
      </c>
      <c r="B1259" s="20">
        <v>0.93700000000000006</v>
      </c>
      <c r="C1259" s="19">
        <v>309135</v>
      </c>
      <c r="D1259" s="19">
        <v>89339.980599999995</v>
      </c>
      <c r="E1259" s="23">
        <v>1.400603278</v>
      </c>
      <c r="F1259" s="23">
        <v>0.69113321000000005</v>
      </c>
      <c r="G1259" s="17">
        <v>0.76756433300000004</v>
      </c>
      <c r="H1259" s="17">
        <v>0.23243566700000001</v>
      </c>
      <c r="I1259" s="17">
        <v>0.95434433699999999</v>
      </c>
      <c r="J1259" s="17">
        <v>4.4900000000000002E-2</v>
      </c>
      <c r="K1259" s="17">
        <v>7.8899999999999999E-4</v>
      </c>
    </row>
    <row r="1260" spans="1:11" x14ac:dyDescent="0.45">
      <c r="A1260" s="10" t="s">
        <v>16</v>
      </c>
      <c r="B1260" s="20">
        <v>0.93799999999999994</v>
      </c>
      <c r="C1260" s="19">
        <v>309472</v>
      </c>
      <c r="D1260" s="19">
        <v>89815.100839999999</v>
      </c>
      <c r="E1260" s="23">
        <v>1.419765849</v>
      </c>
      <c r="F1260" s="23">
        <v>0.69507633499999999</v>
      </c>
      <c r="G1260" s="17">
        <v>0.76763972199999997</v>
      </c>
      <c r="H1260" s="17">
        <v>0.232360278</v>
      </c>
      <c r="I1260" s="17">
        <v>0.95454386499999999</v>
      </c>
      <c r="J1260" s="17">
        <v>4.4699999999999997E-2</v>
      </c>
      <c r="K1260" s="17">
        <v>7.85E-4</v>
      </c>
    </row>
    <row r="1261" spans="1:11" x14ac:dyDescent="0.45">
      <c r="A1261" s="10" t="s">
        <v>16</v>
      </c>
      <c r="B1261" s="20">
        <v>0.93899999999999995</v>
      </c>
      <c r="C1261" s="19">
        <v>309802</v>
      </c>
      <c r="D1261" s="19">
        <v>90285.952510000003</v>
      </c>
      <c r="E1261" s="23">
        <v>1.434443626</v>
      </c>
      <c r="F1261" s="23">
        <v>0.69909226199999996</v>
      </c>
      <c r="G1261" s="17">
        <v>0.767709698</v>
      </c>
      <c r="H1261" s="17">
        <v>0.232290302</v>
      </c>
      <c r="I1261" s="17">
        <v>0.95466435500000002</v>
      </c>
      <c r="J1261" s="17">
        <v>4.4600000000000001E-2</v>
      </c>
      <c r="K1261" s="17">
        <v>7.8399999999999997E-4</v>
      </c>
    </row>
    <row r="1262" spans="1:11" x14ac:dyDescent="0.45">
      <c r="A1262" s="10" t="s">
        <v>16</v>
      </c>
      <c r="B1262" s="20">
        <v>0.94</v>
      </c>
      <c r="C1262" s="19">
        <v>310130</v>
      </c>
      <c r="D1262" s="19">
        <v>90758.879719999997</v>
      </c>
      <c r="E1262" s="23">
        <v>1.449209331</v>
      </c>
      <c r="F1262" s="23">
        <v>0.70323680600000005</v>
      </c>
      <c r="G1262" s="17">
        <v>0.76779092599999998</v>
      </c>
      <c r="H1262" s="17">
        <v>0.23220907399999999</v>
      </c>
      <c r="I1262" s="17">
        <v>0.95485536699999995</v>
      </c>
      <c r="J1262" s="17">
        <v>4.4400000000000002E-2</v>
      </c>
      <c r="K1262" s="17">
        <v>7.7999999999999999E-4</v>
      </c>
    </row>
    <row r="1263" spans="1:11" x14ac:dyDescent="0.45">
      <c r="A1263" s="10" t="s">
        <v>16</v>
      </c>
      <c r="B1263" s="20">
        <v>0.94099999999999995</v>
      </c>
      <c r="C1263" s="19">
        <v>310461</v>
      </c>
      <c r="D1263" s="19">
        <v>91241.015719999996</v>
      </c>
      <c r="E1263" s="23">
        <v>1.463735016</v>
      </c>
      <c r="F1263" s="23">
        <v>0.707283785</v>
      </c>
      <c r="G1263" s="17">
        <v>0.76778725800000003</v>
      </c>
      <c r="H1263" s="17">
        <v>0.232212742</v>
      </c>
      <c r="I1263" s="17">
        <v>0.95496314199999999</v>
      </c>
      <c r="J1263" s="17">
        <v>4.4299999999999999E-2</v>
      </c>
      <c r="K1263" s="17">
        <v>7.7700000000000002E-4</v>
      </c>
    </row>
    <row r="1264" spans="1:11" x14ac:dyDescent="0.45">
      <c r="A1264" s="10" t="s">
        <v>16</v>
      </c>
      <c r="B1264" s="20">
        <v>0.94199999999999995</v>
      </c>
      <c r="C1264" s="19">
        <v>310785</v>
      </c>
      <c r="D1264" s="19">
        <v>91718.711970000004</v>
      </c>
      <c r="E1264" s="23">
        <v>1.489536494</v>
      </c>
      <c r="F1264" s="23">
        <v>0.71134048599999999</v>
      </c>
      <c r="G1264" s="17">
        <v>0.767903856</v>
      </c>
      <c r="H1264" s="17">
        <v>0.232096144</v>
      </c>
      <c r="I1264" s="17">
        <v>0.95513212000000003</v>
      </c>
      <c r="J1264" s="17">
        <v>4.41E-2</v>
      </c>
      <c r="K1264" s="17">
        <v>7.7499999999999997E-4</v>
      </c>
    </row>
    <row r="1265" spans="1:11" x14ac:dyDescent="0.45">
      <c r="A1265" s="10" t="s">
        <v>16</v>
      </c>
      <c r="B1265" s="20">
        <v>0.94299999999999995</v>
      </c>
      <c r="C1265" s="19">
        <v>311118</v>
      </c>
      <c r="D1265" s="19">
        <v>92217.813309999998</v>
      </c>
      <c r="E1265" s="23">
        <v>1.5086189210000001</v>
      </c>
      <c r="F1265" s="23">
        <v>0.71569169099999996</v>
      </c>
      <c r="G1265" s="17">
        <v>0.76793370999999999</v>
      </c>
      <c r="H1265" s="17">
        <v>0.23206629000000001</v>
      </c>
      <c r="I1265" s="17">
        <v>0.95532787100000005</v>
      </c>
      <c r="J1265" s="17">
        <v>4.3900000000000002E-2</v>
      </c>
      <c r="K1265" s="17">
        <v>7.7099999999999998E-4</v>
      </c>
    </row>
    <row r="1266" spans="1:11" x14ac:dyDescent="0.45">
      <c r="A1266" s="10" t="s">
        <v>16</v>
      </c>
      <c r="B1266" s="20">
        <v>0.94399999999999995</v>
      </c>
      <c r="C1266" s="19">
        <v>311447</v>
      </c>
      <c r="D1266" s="19">
        <v>92717.534740000003</v>
      </c>
      <c r="E1266" s="23">
        <v>1.5298413689999999</v>
      </c>
      <c r="F1266" s="23">
        <v>0.72010181299999998</v>
      </c>
      <c r="G1266" s="17">
        <v>0.76801510399999995</v>
      </c>
      <c r="H1266" s="17">
        <v>0.231984896</v>
      </c>
      <c r="I1266" s="17">
        <v>0.95546038300000002</v>
      </c>
      <c r="J1266" s="17">
        <v>4.3799999999999999E-2</v>
      </c>
      <c r="K1266" s="17">
        <v>7.7099999999999998E-4</v>
      </c>
    </row>
    <row r="1267" spans="1:11" x14ac:dyDescent="0.45">
      <c r="A1267" s="10" t="s">
        <v>16</v>
      </c>
      <c r="B1267" s="20">
        <v>0.94499999999999995</v>
      </c>
      <c r="C1267" s="19">
        <v>311774</v>
      </c>
      <c r="D1267" s="19">
        <v>93220.270019999996</v>
      </c>
      <c r="E1267" s="23">
        <v>1.5457228759999999</v>
      </c>
      <c r="F1267" s="23">
        <v>0.72444559200000003</v>
      </c>
      <c r="G1267" s="17">
        <v>0.76808521600000002</v>
      </c>
      <c r="H1267" s="17">
        <v>0.23191478400000001</v>
      </c>
      <c r="I1267" s="17">
        <v>0.95560121399999998</v>
      </c>
      <c r="J1267" s="17">
        <v>4.36E-2</v>
      </c>
      <c r="K1267" s="17">
        <v>7.6800000000000002E-4</v>
      </c>
    </row>
    <row r="1268" spans="1:11" x14ac:dyDescent="0.45">
      <c r="A1268" s="10" t="s">
        <v>16</v>
      </c>
      <c r="B1268" s="20">
        <v>0.94599999999999995</v>
      </c>
      <c r="C1268" s="19">
        <v>312108</v>
      </c>
      <c r="D1268" s="19">
        <v>93740.712499999994</v>
      </c>
      <c r="E1268" s="23">
        <v>1.571516353</v>
      </c>
      <c r="F1268" s="23">
        <v>0.72883817500000003</v>
      </c>
      <c r="G1268" s="17">
        <v>0.76812193200000001</v>
      </c>
      <c r="H1268" s="17">
        <v>0.23187806799999999</v>
      </c>
      <c r="I1268" s="17">
        <v>0.95574755600000005</v>
      </c>
      <c r="J1268" s="17">
        <v>4.3499999999999997E-2</v>
      </c>
      <c r="K1268" s="17">
        <v>7.6400000000000003E-4</v>
      </c>
    </row>
    <row r="1269" spans="1:11" x14ac:dyDescent="0.45">
      <c r="A1269" s="10" t="s">
        <v>16</v>
      </c>
      <c r="B1269" s="20">
        <v>0.94699999999999995</v>
      </c>
      <c r="C1269" s="19">
        <v>312432</v>
      </c>
      <c r="D1269" s="19">
        <v>94252.740659999996</v>
      </c>
      <c r="E1269" s="23">
        <v>1.589898501</v>
      </c>
      <c r="F1269" s="23">
        <v>0.73350794399999997</v>
      </c>
      <c r="G1269" s="17">
        <v>0.76825997300000004</v>
      </c>
      <c r="H1269" s="17">
        <v>0.23174002699999999</v>
      </c>
      <c r="I1269" s="17">
        <v>0.95587827999999997</v>
      </c>
      <c r="J1269" s="17">
        <v>4.3400000000000001E-2</v>
      </c>
      <c r="K1269" s="17">
        <v>7.6099999999999996E-4</v>
      </c>
    </row>
    <row r="1270" spans="1:11" x14ac:dyDescent="0.45">
      <c r="A1270" s="10" t="s">
        <v>16</v>
      </c>
      <c r="B1270" s="20">
        <v>0.94799999999999995</v>
      </c>
      <c r="C1270" s="19">
        <v>312766</v>
      </c>
      <c r="D1270" s="19">
        <v>94786.588759999999</v>
      </c>
      <c r="E1270" s="23">
        <v>1.608589541</v>
      </c>
      <c r="F1270" s="23">
        <v>0.73783253999999998</v>
      </c>
      <c r="G1270" s="17">
        <v>0.76838914700000005</v>
      </c>
      <c r="H1270" s="17">
        <v>0.23161085300000001</v>
      </c>
      <c r="I1270" s="17">
        <v>0.95604260699999999</v>
      </c>
      <c r="J1270" s="17">
        <v>4.3200000000000002E-2</v>
      </c>
      <c r="K1270" s="17">
        <v>7.5799999999999999E-4</v>
      </c>
    </row>
    <row r="1271" spans="1:11" x14ac:dyDescent="0.45">
      <c r="A1271" s="10" t="s">
        <v>16</v>
      </c>
      <c r="B1271" s="20">
        <v>0.94899999999999995</v>
      </c>
      <c r="C1271" s="19">
        <v>313096</v>
      </c>
      <c r="D1271" s="19">
        <v>95320.681599999996</v>
      </c>
      <c r="E1271" s="23">
        <v>1.626324409</v>
      </c>
      <c r="F1271" s="23">
        <v>0.74277162600000002</v>
      </c>
      <c r="G1271" s="17">
        <v>0.76847676099999995</v>
      </c>
      <c r="H1271" s="17">
        <v>0.23152323899999999</v>
      </c>
      <c r="I1271" s="17">
        <v>0.95618813199999997</v>
      </c>
      <c r="J1271" s="17">
        <v>4.3099999999999999E-2</v>
      </c>
      <c r="K1271" s="17">
        <v>7.5500000000000003E-4</v>
      </c>
    </row>
    <row r="1272" spans="1:11" x14ac:dyDescent="0.45">
      <c r="A1272" s="10" t="s">
        <v>16</v>
      </c>
      <c r="B1272" s="20">
        <v>0.95</v>
      </c>
      <c r="C1272" s="19">
        <v>313425</v>
      </c>
      <c r="D1272" s="19">
        <v>95859.839789999998</v>
      </c>
      <c r="E1272" s="23">
        <v>1.6509751319999999</v>
      </c>
      <c r="F1272" s="23">
        <v>0.74760492999999995</v>
      </c>
      <c r="G1272" s="17">
        <v>0.76855707100000004</v>
      </c>
      <c r="H1272" s="17">
        <v>0.23144292899999999</v>
      </c>
      <c r="I1272" s="17">
        <v>0.95636950200000004</v>
      </c>
      <c r="J1272" s="17">
        <v>4.2900000000000001E-2</v>
      </c>
      <c r="K1272" s="17">
        <v>7.54E-4</v>
      </c>
    </row>
    <row r="1273" spans="1:11" x14ac:dyDescent="0.45">
      <c r="A1273" s="10" t="s">
        <v>16</v>
      </c>
      <c r="B1273" s="20">
        <v>0.95099999999999996</v>
      </c>
      <c r="C1273" s="19">
        <v>313757</v>
      </c>
      <c r="D1273" s="19">
        <v>96411.6633</v>
      </c>
      <c r="E1273" s="23">
        <v>1.67126961</v>
      </c>
      <c r="F1273" s="23">
        <v>0.75217393499999996</v>
      </c>
      <c r="G1273" s="17">
        <v>0.76862986300000002</v>
      </c>
      <c r="H1273" s="17">
        <v>0.231370137</v>
      </c>
      <c r="I1273" s="17">
        <v>0.95652657399999996</v>
      </c>
      <c r="J1273" s="17">
        <v>4.2700000000000002E-2</v>
      </c>
      <c r="K1273" s="17">
        <v>7.5100000000000004E-4</v>
      </c>
    </row>
    <row r="1274" spans="1:11" x14ac:dyDescent="0.45">
      <c r="A1274" s="10" t="s">
        <v>16</v>
      </c>
      <c r="B1274" s="20">
        <v>0.95199999999999996</v>
      </c>
      <c r="C1274" s="19">
        <v>314084</v>
      </c>
      <c r="D1274" s="19">
        <v>96961.581049999993</v>
      </c>
      <c r="E1274" s="23">
        <v>1.695292024</v>
      </c>
      <c r="F1274" s="23">
        <v>0.75743683799999995</v>
      </c>
      <c r="G1274" s="17">
        <v>0.76875294500000002</v>
      </c>
      <c r="H1274" s="17">
        <v>0.23124705500000001</v>
      </c>
      <c r="I1274" s="17">
        <v>0.95671897299999997</v>
      </c>
      <c r="J1274" s="17">
        <v>4.2500000000000003E-2</v>
      </c>
      <c r="K1274" s="17">
        <v>7.4700000000000005E-4</v>
      </c>
    </row>
    <row r="1275" spans="1:11" x14ac:dyDescent="0.45">
      <c r="A1275" s="10" t="s">
        <v>16</v>
      </c>
      <c r="B1275" s="20">
        <v>0.95299999999999996</v>
      </c>
      <c r="C1275" s="19">
        <v>314415</v>
      </c>
      <c r="D1275" s="19">
        <v>97526.385370000004</v>
      </c>
      <c r="E1275" s="23">
        <v>1.7177768120000001</v>
      </c>
      <c r="F1275" s="23">
        <v>0.76240574800000005</v>
      </c>
      <c r="G1275" s="17">
        <v>0.76885008700000002</v>
      </c>
      <c r="H1275" s="17">
        <v>0.23114991300000001</v>
      </c>
      <c r="I1275" s="17">
        <v>0.95688863800000001</v>
      </c>
      <c r="J1275" s="17">
        <v>4.24E-2</v>
      </c>
      <c r="K1275" s="17">
        <v>7.4299999999999995E-4</v>
      </c>
    </row>
    <row r="1276" spans="1:11" x14ac:dyDescent="0.45">
      <c r="A1276" s="10" t="s">
        <v>16</v>
      </c>
      <c r="B1276" s="20">
        <v>0.95399999999999996</v>
      </c>
      <c r="C1276" s="19">
        <v>314742</v>
      </c>
      <c r="D1276" s="19">
        <v>98092.488880000004</v>
      </c>
      <c r="E1276" s="23">
        <v>1.7428615759999999</v>
      </c>
      <c r="F1276" s="23">
        <v>0.76739548000000002</v>
      </c>
      <c r="G1276" s="17">
        <v>0.76886147999999999</v>
      </c>
      <c r="H1276" s="17">
        <v>0.23113851999999999</v>
      </c>
      <c r="I1276" s="17">
        <v>0.95702834800000003</v>
      </c>
      <c r="J1276" s="17">
        <v>4.2200000000000001E-2</v>
      </c>
      <c r="K1276" s="17">
        <v>7.4100000000000001E-4</v>
      </c>
    </row>
    <row r="1277" spans="1:11" x14ac:dyDescent="0.45">
      <c r="A1277" s="10" t="s">
        <v>16</v>
      </c>
      <c r="B1277" s="20">
        <v>0.95499999999999996</v>
      </c>
      <c r="C1277" s="19">
        <v>315067</v>
      </c>
      <c r="D1277" s="19">
        <v>98662.659769999998</v>
      </c>
      <c r="E1277" s="23">
        <v>1.7669827279999999</v>
      </c>
      <c r="F1277" s="23">
        <v>0.77263021399999998</v>
      </c>
      <c r="G1277" s="17">
        <v>0.76889042600000002</v>
      </c>
      <c r="H1277" s="17">
        <v>0.23110957400000001</v>
      </c>
      <c r="I1277" s="17">
        <v>0.95716591399999995</v>
      </c>
      <c r="J1277" s="17">
        <v>4.2099999999999999E-2</v>
      </c>
      <c r="K1277" s="17">
        <v>7.3700000000000002E-4</v>
      </c>
    </row>
    <row r="1278" spans="1:11" x14ac:dyDescent="0.45">
      <c r="A1278" s="10" t="s">
        <v>16</v>
      </c>
      <c r="B1278" s="20">
        <v>0.95599999999999996</v>
      </c>
      <c r="C1278" s="19">
        <v>315393</v>
      </c>
      <c r="D1278" s="19">
        <v>99242.499739999999</v>
      </c>
      <c r="E1278" s="23">
        <v>1.7904869889999999</v>
      </c>
      <c r="F1278" s="23">
        <v>0.77782968500000005</v>
      </c>
      <c r="G1278" s="17">
        <v>0.76897077599999997</v>
      </c>
      <c r="H1278" s="17">
        <v>0.23102922400000001</v>
      </c>
      <c r="I1278" s="17">
        <v>0.95733340700000003</v>
      </c>
      <c r="J1278" s="17">
        <v>4.19E-2</v>
      </c>
      <c r="K1278" s="17">
        <v>7.3399999999999995E-4</v>
      </c>
    </row>
    <row r="1279" spans="1:11" x14ac:dyDescent="0.45">
      <c r="A1279" s="10" t="s">
        <v>16</v>
      </c>
      <c r="B1279" s="20">
        <v>0.95699999999999996</v>
      </c>
      <c r="C1279" s="19">
        <v>315734</v>
      </c>
      <c r="D1279" s="19">
        <v>99857.501669999998</v>
      </c>
      <c r="E1279" s="23">
        <v>1.8189298089999999</v>
      </c>
      <c r="F1279" s="23">
        <v>0.78299492900000001</v>
      </c>
      <c r="G1279" s="17">
        <v>0.76911894199999997</v>
      </c>
      <c r="H1279" s="17">
        <v>0.230881058</v>
      </c>
      <c r="I1279" s="17">
        <v>0.95750019600000003</v>
      </c>
      <c r="J1279" s="17">
        <v>4.1799999999999997E-2</v>
      </c>
      <c r="K1279" s="17">
        <v>7.3099999999999999E-4</v>
      </c>
    </row>
    <row r="1280" spans="1:11" x14ac:dyDescent="0.45">
      <c r="A1280" s="10" t="s">
        <v>16</v>
      </c>
      <c r="B1280" s="20">
        <v>0.95799999999999996</v>
      </c>
      <c r="C1280" s="19">
        <v>316064</v>
      </c>
      <c r="D1280" s="19">
        <v>100461.15919999999</v>
      </c>
      <c r="E1280" s="23">
        <v>1.8427548359999999</v>
      </c>
      <c r="F1280" s="23">
        <v>0.78873422599999998</v>
      </c>
      <c r="G1280" s="17">
        <v>0.76917649600000004</v>
      </c>
      <c r="H1280" s="17">
        <v>0.23082350400000001</v>
      </c>
      <c r="I1280" s="17">
        <v>0.95765169999999999</v>
      </c>
      <c r="J1280" s="17">
        <v>4.1599999999999998E-2</v>
      </c>
      <c r="K1280" s="17">
        <v>7.2800000000000002E-4</v>
      </c>
    </row>
    <row r="1281" spans="1:11" x14ac:dyDescent="0.45">
      <c r="A1281" s="10" t="s">
        <v>16</v>
      </c>
      <c r="B1281" s="20">
        <v>0.95899999999999996</v>
      </c>
      <c r="C1281" s="19">
        <v>316391</v>
      </c>
      <c r="D1281" s="19">
        <v>101067.4281</v>
      </c>
      <c r="E1281" s="23">
        <v>1.867370776</v>
      </c>
      <c r="F1281" s="23">
        <v>0.79424759700000003</v>
      </c>
      <c r="G1281" s="17">
        <v>0.76925070600000001</v>
      </c>
      <c r="H1281" s="17">
        <v>0.23074929399999999</v>
      </c>
      <c r="I1281" s="17">
        <v>0.95781169499999996</v>
      </c>
      <c r="J1281" s="17">
        <v>4.1500000000000002E-2</v>
      </c>
      <c r="K1281" s="17">
        <v>7.2499999999999995E-4</v>
      </c>
    </row>
    <row r="1282" spans="1:11" x14ac:dyDescent="0.45">
      <c r="A1282" s="10" t="s">
        <v>16</v>
      </c>
      <c r="B1282" s="20">
        <v>0.96</v>
      </c>
      <c r="C1282" s="19">
        <v>316719</v>
      </c>
      <c r="D1282" s="19">
        <v>101684.79610000001</v>
      </c>
      <c r="E1282" s="23">
        <v>1.8974565329999999</v>
      </c>
      <c r="F1282" s="23">
        <v>0.79972127400000004</v>
      </c>
      <c r="G1282" s="17">
        <v>0.76925918599999998</v>
      </c>
      <c r="H1282" s="17">
        <v>0.23074081399999999</v>
      </c>
      <c r="I1282" s="17">
        <v>0.95792974399999997</v>
      </c>
      <c r="J1282" s="17">
        <v>4.1300000000000003E-2</v>
      </c>
      <c r="K1282" s="17">
        <v>7.2199999999999999E-4</v>
      </c>
    </row>
    <row r="1283" spans="1:11" x14ac:dyDescent="0.45">
      <c r="A1283" s="10" t="s">
        <v>16</v>
      </c>
      <c r="B1283" s="20">
        <v>0.96099999999999997</v>
      </c>
      <c r="C1283" s="19">
        <v>317050</v>
      </c>
      <c r="D1283" s="19">
        <v>102318.30130000001</v>
      </c>
      <c r="E1283" s="23">
        <v>1.927885681</v>
      </c>
      <c r="F1283" s="23">
        <v>0.80528324299999998</v>
      </c>
      <c r="G1283" s="17">
        <v>0.76928244800000001</v>
      </c>
      <c r="H1283" s="17">
        <v>0.23071755199999999</v>
      </c>
      <c r="I1283" s="17">
        <v>0.95811617900000001</v>
      </c>
      <c r="J1283" s="17">
        <v>4.1200000000000001E-2</v>
      </c>
      <c r="K1283" s="17">
        <v>7.1900000000000002E-4</v>
      </c>
    </row>
    <row r="1284" spans="1:11" x14ac:dyDescent="0.45">
      <c r="A1284" s="10" t="s">
        <v>16</v>
      </c>
      <c r="B1284" s="20">
        <v>0.96199999999999997</v>
      </c>
      <c r="C1284" s="19">
        <v>317356</v>
      </c>
      <c r="D1284" s="19">
        <v>102914.6125</v>
      </c>
      <c r="E1284" s="23">
        <v>1.9716854530000001</v>
      </c>
      <c r="F1284" s="23">
        <v>0.81138831899999997</v>
      </c>
      <c r="G1284" s="17">
        <v>0.76936626399999997</v>
      </c>
      <c r="H1284" s="17">
        <v>0.23063373600000001</v>
      </c>
      <c r="I1284" s="17">
        <v>0.95819562999999996</v>
      </c>
      <c r="J1284" s="17">
        <v>4.1099999999999998E-2</v>
      </c>
      <c r="K1284" s="17">
        <v>7.1599999999999995E-4</v>
      </c>
    </row>
    <row r="1285" spans="1:11" x14ac:dyDescent="0.45">
      <c r="A1285" s="10" t="s">
        <v>16</v>
      </c>
      <c r="B1285" s="20">
        <v>0.96299999999999997</v>
      </c>
      <c r="C1285" s="19">
        <v>317700</v>
      </c>
      <c r="D1285" s="19">
        <v>103598.3444</v>
      </c>
      <c r="E1285" s="23">
        <v>2.0091696840000002</v>
      </c>
      <c r="F1285" s="23">
        <v>0.81696095700000004</v>
      </c>
      <c r="G1285" s="17">
        <v>0.76949952799999999</v>
      </c>
      <c r="H1285" s="17">
        <v>0.23050047200000001</v>
      </c>
      <c r="I1285" s="17">
        <v>0.95835313</v>
      </c>
      <c r="J1285" s="17">
        <v>4.0899999999999999E-2</v>
      </c>
      <c r="K1285" s="17">
        <v>7.1299999999999998E-4</v>
      </c>
    </row>
    <row r="1286" spans="1:11" x14ac:dyDescent="0.45">
      <c r="A1286" s="10" t="s">
        <v>16</v>
      </c>
      <c r="B1286" s="20">
        <v>0.96399999999999997</v>
      </c>
      <c r="C1286" s="19">
        <v>318040</v>
      </c>
      <c r="D1286" s="19">
        <v>104289.708</v>
      </c>
      <c r="E1286" s="23">
        <v>2.052657596</v>
      </c>
      <c r="F1286" s="23">
        <v>0.82319149700000005</v>
      </c>
      <c r="G1286" s="17">
        <v>0.76960759700000003</v>
      </c>
      <c r="H1286" s="17">
        <v>0.230392403</v>
      </c>
      <c r="I1286" s="17">
        <v>0.95851554800000005</v>
      </c>
      <c r="J1286" s="17">
        <v>4.0800000000000003E-2</v>
      </c>
      <c r="K1286" s="17">
        <v>7.1000000000000002E-4</v>
      </c>
    </row>
    <row r="1287" spans="1:11" x14ac:dyDescent="0.45">
      <c r="A1287" s="10" t="s">
        <v>16</v>
      </c>
      <c r="B1287" s="20">
        <v>0.96499999999999997</v>
      </c>
      <c r="C1287" s="19">
        <v>318367</v>
      </c>
      <c r="D1287" s="19">
        <v>104967.40210000001</v>
      </c>
      <c r="E1287" s="23">
        <v>2.0938759459999998</v>
      </c>
      <c r="F1287" s="23">
        <v>0.82953802399999998</v>
      </c>
      <c r="G1287" s="17">
        <v>0.76974058199999995</v>
      </c>
      <c r="H1287" s="17">
        <v>0.23025941799999999</v>
      </c>
      <c r="I1287" s="17">
        <v>0.95870841600000001</v>
      </c>
      <c r="J1287" s="17">
        <v>4.0599999999999997E-2</v>
      </c>
      <c r="K1287" s="17">
        <v>7.0600000000000003E-4</v>
      </c>
    </row>
    <row r="1288" spans="1:11" x14ac:dyDescent="0.45">
      <c r="A1288" s="10" t="s">
        <v>16</v>
      </c>
      <c r="B1288" s="20">
        <v>0.96599999999999997</v>
      </c>
      <c r="C1288" s="19">
        <v>318699</v>
      </c>
      <c r="D1288" s="19">
        <v>105670.16959999999</v>
      </c>
      <c r="E1288" s="23">
        <v>2.133314479</v>
      </c>
      <c r="F1288" s="23">
        <v>0.83600063099999999</v>
      </c>
      <c r="G1288" s="17">
        <v>0.76986435499999994</v>
      </c>
      <c r="H1288" s="17">
        <v>0.230135645</v>
      </c>
      <c r="I1288" s="17">
        <v>0.95891409900000002</v>
      </c>
      <c r="J1288" s="17">
        <v>4.0399999999999998E-2</v>
      </c>
      <c r="K1288" s="17">
        <v>7.0200000000000004E-4</v>
      </c>
    </row>
    <row r="1289" spans="1:11" x14ac:dyDescent="0.45">
      <c r="A1289" s="10" t="s">
        <v>16</v>
      </c>
      <c r="B1289" s="20">
        <v>0.96699999999999997</v>
      </c>
      <c r="C1289" s="19">
        <v>319022</v>
      </c>
      <c r="D1289" s="19">
        <v>106366.0999</v>
      </c>
      <c r="E1289" s="23">
        <v>2.1711811249999999</v>
      </c>
      <c r="F1289" s="23">
        <v>0.84277996799999999</v>
      </c>
      <c r="G1289" s="17">
        <v>0.76994689999999999</v>
      </c>
      <c r="H1289" s="17">
        <v>0.23005310000000001</v>
      </c>
      <c r="I1289" s="17">
        <v>0.95909070399999996</v>
      </c>
      <c r="J1289" s="17">
        <v>4.02E-2</v>
      </c>
      <c r="K1289" s="17">
        <v>6.9899999999999997E-4</v>
      </c>
    </row>
    <row r="1290" spans="1:11" x14ac:dyDescent="0.45">
      <c r="A1290" s="10" t="s">
        <v>16</v>
      </c>
      <c r="B1290" s="20">
        <v>0.96799999999999997</v>
      </c>
      <c r="C1290" s="19">
        <v>319358</v>
      </c>
      <c r="D1290" s="19">
        <v>107103.412</v>
      </c>
      <c r="E1290" s="23">
        <v>2.2139081350000001</v>
      </c>
      <c r="F1290" s="23">
        <v>0.84934472699999997</v>
      </c>
      <c r="G1290" s="17">
        <v>0.770095003</v>
      </c>
      <c r="H1290" s="17">
        <v>0.229904997</v>
      </c>
      <c r="I1290" s="17">
        <v>0.95906296899999999</v>
      </c>
      <c r="J1290" s="17">
        <v>4.02E-2</v>
      </c>
      <c r="K1290" s="17">
        <v>6.96E-4</v>
      </c>
    </row>
    <row r="1291" spans="1:11" x14ac:dyDescent="0.45">
      <c r="A1291" s="10" t="s">
        <v>16</v>
      </c>
      <c r="B1291" s="20">
        <v>0.96899999999999997</v>
      </c>
      <c r="C1291" s="19">
        <v>319685</v>
      </c>
      <c r="D1291" s="19">
        <v>107834.8573</v>
      </c>
      <c r="E1291" s="23">
        <v>2.2612605870000002</v>
      </c>
      <c r="F1291" s="23">
        <v>0.856434896</v>
      </c>
      <c r="G1291" s="17">
        <v>0.77015499600000004</v>
      </c>
      <c r="H1291" s="17">
        <v>0.22984500399999999</v>
      </c>
      <c r="I1291" s="17">
        <v>0.95919325700000002</v>
      </c>
      <c r="J1291" s="17">
        <v>4.0099999999999997E-2</v>
      </c>
      <c r="K1291" s="17">
        <v>6.9200000000000002E-4</v>
      </c>
    </row>
    <row r="1292" spans="1:11" x14ac:dyDescent="0.45">
      <c r="A1292" s="10" t="s">
        <v>16</v>
      </c>
      <c r="B1292" s="20">
        <v>0.97</v>
      </c>
      <c r="C1292" s="19">
        <v>320018</v>
      </c>
      <c r="D1292" s="19">
        <v>108596.80469999999</v>
      </c>
      <c r="E1292" s="23">
        <v>2.3188966340000001</v>
      </c>
      <c r="F1292" s="23">
        <v>0.86339438599999996</v>
      </c>
      <c r="G1292" s="17">
        <v>0.77029729599999996</v>
      </c>
      <c r="H1292" s="17">
        <v>0.22970270400000001</v>
      </c>
      <c r="I1292" s="17">
        <v>0.95939349600000001</v>
      </c>
      <c r="J1292" s="17">
        <v>3.9899999999999998E-2</v>
      </c>
      <c r="K1292" s="17">
        <v>6.8800000000000003E-4</v>
      </c>
    </row>
    <row r="1293" spans="1:11" x14ac:dyDescent="0.45">
      <c r="A1293" s="10" t="s">
        <v>16</v>
      </c>
      <c r="B1293" s="20">
        <v>0.97099999999999997</v>
      </c>
      <c r="C1293" s="19">
        <v>320345</v>
      </c>
      <c r="D1293" s="19">
        <v>109363.1793</v>
      </c>
      <c r="E1293" s="23">
        <v>2.3688684649999998</v>
      </c>
      <c r="F1293" s="23">
        <v>0.87069116599999996</v>
      </c>
      <c r="G1293" s="17">
        <v>0.77039441900000005</v>
      </c>
      <c r="H1293" s="17">
        <v>0.229605581</v>
      </c>
      <c r="I1293" s="17">
        <v>0.95956597899999996</v>
      </c>
      <c r="J1293" s="17">
        <v>3.9699999999999999E-2</v>
      </c>
      <c r="K1293" s="17">
        <v>6.8499999999999995E-4</v>
      </c>
    </row>
    <row r="1294" spans="1:11" x14ac:dyDescent="0.45">
      <c r="A1294" s="10" t="s">
        <v>16</v>
      </c>
      <c r="B1294" s="20">
        <v>0.97199999999999998</v>
      </c>
      <c r="C1294" s="19">
        <v>320675</v>
      </c>
      <c r="D1294" s="19">
        <v>110155.1648</v>
      </c>
      <c r="E1294" s="23">
        <v>2.4287345170000001</v>
      </c>
      <c r="F1294" s="23">
        <v>0.87789212999999999</v>
      </c>
      <c r="G1294" s="17">
        <v>0.77047789799999999</v>
      </c>
      <c r="H1294" s="17">
        <v>0.22952210200000001</v>
      </c>
      <c r="I1294" s="17">
        <v>0.95975081799999995</v>
      </c>
      <c r="J1294" s="17">
        <v>3.9600000000000003E-2</v>
      </c>
      <c r="K1294" s="17">
        <v>6.8099999999999996E-4</v>
      </c>
    </row>
    <row r="1295" spans="1:11" x14ac:dyDescent="0.45">
      <c r="A1295" s="10" t="s">
        <v>16</v>
      </c>
      <c r="B1295" s="20">
        <v>0.97299999999999998</v>
      </c>
      <c r="C1295" s="19">
        <v>320993</v>
      </c>
      <c r="D1295" s="19">
        <v>110934.86079999999</v>
      </c>
      <c r="E1295" s="23">
        <v>2.4822926789999999</v>
      </c>
      <c r="F1295" s="23">
        <v>0.88576480599999996</v>
      </c>
      <c r="G1295" s="17">
        <v>0.77053393699999995</v>
      </c>
      <c r="H1295" s="17">
        <v>0.229466063</v>
      </c>
      <c r="I1295" s="17">
        <v>0.95988787399999997</v>
      </c>
      <c r="J1295" s="17">
        <v>3.9399999999999998E-2</v>
      </c>
      <c r="K1295" s="17">
        <v>6.78E-4</v>
      </c>
    </row>
    <row r="1296" spans="1:11" x14ac:dyDescent="0.45">
      <c r="A1296" s="10" t="s">
        <v>16</v>
      </c>
      <c r="B1296" s="20">
        <v>0.97399999999999998</v>
      </c>
      <c r="C1296" s="19">
        <v>321335</v>
      </c>
      <c r="D1296" s="19">
        <v>111793.2067</v>
      </c>
      <c r="E1296" s="23">
        <v>2.535100006</v>
      </c>
      <c r="F1296" s="23">
        <v>0.89335368500000001</v>
      </c>
      <c r="G1296" s="17">
        <v>0.77056965499999996</v>
      </c>
      <c r="H1296" s="17">
        <v>0.22943034500000001</v>
      </c>
      <c r="I1296" s="17">
        <v>0.96006161700000003</v>
      </c>
      <c r="J1296" s="17">
        <v>3.9300000000000002E-2</v>
      </c>
      <c r="K1296" s="17">
        <v>6.7500000000000004E-4</v>
      </c>
    </row>
    <row r="1297" spans="1:11" x14ac:dyDescent="0.45">
      <c r="A1297" s="10" t="s">
        <v>16</v>
      </c>
      <c r="B1297" s="20">
        <v>0.97499999999999998</v>
      </c>
      <c r="C1297" s="19">
        <v>321666</v>
      </c>
      <c r="D1297" s="19">
        <v>112641.1468</v>
      </c>
      <c r="E1297" s="23">
        <v>2.600153009</v>
      </c>
      <c r="F1297" s="23">
        <v>0.90162885400000004</v>
      </c>
      <c r="G1297" s="17">
        <v>0.77070004299999995</v>
      </c>
      <c r="H1297" s="17">
        <v>0.229299957</v>
      </c>
      <c r="I1297" s="17">
        <v>0.96021880699999995</v>
      </c>
      <c r="J1297" s="17">
        <v>3.9100000000000003E-2</v>
      </c>
      <c r="K1297" s="17">
        <v>6.7100000000000005E-4</v>
      </c>
    </row>
    <row r="1298" spans="1:11" x14ac:dyDescent="0.45">
      <c r="A1298" s="10" t="s">
        <v>16</v>
      </c>
      <c r="B1298" s="20">
        <v>0.97599999999999998</v>
      </c>
      <c r="C1298" s="19">
        <v>321995</v>
      </c>
      <c r="D1298" s="19">
        <v>113505.7669</v>
      </c>
      <c r="E1298" s="23">
        <v>2.65996173</v>
      </c>
      <c r="F1298" s="23">
        <v>0.90998236499999996</v>
      </c>
      <c r="G1298" s="17">
        <v>0.77083184500000002</v>
      </c>
      <c r="H1298" s="17">
        <v>0.22916815500000001</v>
      </c>
      <c r="I1298" s="17">
        <v>0.960433015</v>
      </c>
      <c r="J1298" s="17">
        <v>3.8899999999999997E-2</v>
      </c>
      <c r="K1298" s="17">
        <v>6.6699999999999995E-4</v>
      </c>
    </row>
    <row r="1299" spans="1:11" x14ac:dyDescent="0.45">
      <c r="A1299" s="10" t="s">
        <v>16</v>
      </c>
      <c r="B1299" s="20">
        <v>0.97699999999999998</v>
      </c>
      <c r="C1299" s="19">
        <v>322325</v>
      </c>
      <c r="D1299" s="19">
        <v>114395.40399999999</v>
      </c>
      <c r="E1299" s="23">
        <v>2.735573483</v>
      </c>
      <c r="F1299" s="23">
        <v>0.91839942799999996</v>
      </c>
      <c r="G1299" s="17">
        <v>0.77094237200000004</v>
      </c>
      <c r="H1299" s="17">
        <v>0.22905762800000001</v>
      </c>
      <c r="I1299" s="17">
        <v>0.96058735200000001</v>
      </c>
      <c r="J1299" s="17">
        <v>3.8699999999999998E-2</v>
      </c>
      <c r="K1299" s="17">
        <v>6.6699999999999995E-4</v>
      </c>
    </row>
    <row r="1300" spans="1:11" x14ac:dyDescent="0.45">
      <c r="A1300" s="10" t="s">
        <v>16</v>
      </c>
      <c r="B1300" s="20">
        <v>0.97799999999999998</v>
      </c>
      <c r="C1300" s="19">
        <v>322654</v>
      </c>
      <c r="D1300" s="19">
        <v>115310.9583</v>
      </c>
      <c r="E1300" s="23">
        <v>2.8175326420000002</v>
      </c>
      <c r="F1300" s="23">
        <v>0.92728921600000003</v>
      </c>
      <c r="G1300" s="17">
        <v>0.77108295599999999</v>
      </c>
      <c r="H1300" s="17">
        <v>0.22891704399999999</v>
      </c>
      <c r="I1300" s="17">
        <v>0.96074884299999996</v>
      </c>
      <c r="J1300" s="17">
        <v>3.8600000000000002E-2</v>
      </c>
      <c r="K1300" s="17">
        <v>6.6399999999999999E-4</v>
      </c>
    </row>
    <row r="1301" spans="1:11" x14ac:dyDescent="0.45">
      <c r="A1301" s="10" t="s">
        <v>16</v>
      </c>
      <c r="B1301" s="20">
        <v>0.97899999999999998</v>
      </c>
      <c r="C1301" s="19">
        <v>322984</v>
      </c>
      <c r="D1301" s="19">
        <v>116253.7726</v>
      </c>
      <c r="E1301" s="23">
        <v>2.9025324449999998</v>
      </c>
      <c r="F1301" s="23">
        <v>0.936176338</v>
      </c>
      <c r="G1301" s="17">
        <v>0.77125182699999995</v>
      </c>
      <c r="H1301" s="17">
        <v>0.228748173</v>
      </c>
      <c r="I1301" s="17">
        <v>0.96103568500000003</v>
      </c>
      <c r="J1301" s="17">
        <v>3.8300000000000001E-2</v>
      </c>
      <c r="K1301" s="17">
        <v>6.5899999999999997E-4</v>
      </c>
    </row>
    <row r="1302" spans="1:11" x14ac:dyDescent="0.45">
      <c r="A1302" s="10" t="s">
        <v>16</v>
      </c>
      <c r="B1302" s="20">
        <v>0.98</v>
      </c>
      <c r="C1302" s="19">
        <v>323313</v>
      </c>
      <c r="D1302" s="19">
        <v>117227.9537</v>
      </c>
      <c r="E1302" s="23">
        <v>3.0160478340000001</v>
      </c>
      <c r="F1302" s="23">
        <v>0.94572553199999998</v>
      </c>
      <c r="G1302" s="17">
        <v>0.77140108799999996</v>
      </c>
      <c r="H1302" s="17">
        <v>0.22859891199999999</v>
      </c>
      <c r="I1302" s="17">
        <v>0.96125222499999996</v>
      </c>
      <c r="J1302" s="17">
        <v>3.8100000000000002E-2</v>
      </c>
      <c r="K1302" s="17">
        <v>6.5499999999999998E-4</v>
      </c>
    </row>
    <row r="1303" spans="1:11" x14ac:dyDescent="0.45">
      <c r="A1303" s="10" t="s">
        <v>16</v>
      </c>
      <c r="B1303" s="20">
        <v>0.98099999999999998</v>
      </c>
      <c r="C1303" s="19">
        <v>323643</v>
      </c>
      <c r="D1303" s="19">
        <v>118238.4605</v>
      </c>
      <c r="E1303" s="23">
        <v>3.1199304400000001</v>
      </c>
      <c r="F1303" s="23">
        <v>0.95554764000000003</v>
      </c>
      <c r="G1303" s="17">
        <v>0.77153221299999997</v>
      </c>
      <c r="H1303" s="17">
        <v>0.22846778700000001</v>
      </c>
      <c r="I1303" s="17">
        <v>0.96144839599999998</v>
      </c>
      <c r="J1303" s="17">
        <v>3.7900000000000003E-2</v>
      </c>
      <c r="K1303" s="17">
        <v>6.5099999999999999E-4</v>
      </c>
    </row>
    <row r="1304" spans="1:11" x14ac:dyDescent="0.45">
      <c r="A1304" s="10" t="s">
        <v>16</v>
      </c>
      <c r="B1304" s="20">
        <v>0.98199999999999998</v>
      </c>
      <c r="C1304" s="19">
        <v>323971</v>
      </c>
      <c r="D1304" s="19">
        <v>119278.51300000001</v>
      </c>
      <c r="E1304" s="23">
        <v>3.2246616220000002</v>
      </c>
      <c r="F1304" s="23">
        <v>0.965641533</v>
      </c>
      <c r="G1304" s="17">
        <v>0.77163079400000001</v>
      </c>
      <c r="H1304" s="17">
        <v>0.22836920599999999</v>
      </c>
      <c r="I1304" s="17">
        <v>0.96163285099999996</v>
      </c>
      <c r="J1304" s="17">
        <v>3.7699999999999997E-2</v>
      </c>
      <c r="K1304" s="17">
        <v>6.4700000000000001E-4</v>
      </c>
    </row>
    <row r="1305" spans="1:11" x14ac:dyDescent="0.45">
      <c r="A1305" s="10" t="s">
        <v>16</v>
      </c>
      <c r="B1305" s="20">
        <v>0.98299999999999998</v>
      </c>
      <c r="C1305" s="19">
        <v>324301</v>
      </c>
      <c r="D1305" s="19">
        <v>120360.9336</v>
      </c>
      <c r="E1305" s="23">
        <v>3.3313210139999998</v>
      </c>
      <c r="F1305" s="23">
        <v>0.97567052899999995</v>
      </c>
      <c r="G1305" s="17">
        <v>0.77175525199999995</v>
      </c>
      <c r="H1305" s="17">
        <v>0.228244748</v>
      </c>
      <c r="I1305" s="17">
        <v>0.96185200500000001</v>
      </c>
      <c r="J1305" s="17">
        <v>3.7499999999999999E-2</v>
      </c>
      <c r="K1305" s="17">
        <v>6.4300000000000002E-4</v>
      </c>
    </row>
    <row r="1306" spans="1:11" x14ac:dyDescent="0.45">
      <c r="A1306" s="10" t="s">
        <v>16</v>
      </c>
      <c r="B1306" s="20">
        <v>0.98399999999999999</v>
      </c>
      <c r="C1306" s="19">
        <v>324632</v>
      </c>
      <c r="D1306" s="19">
        <v>121484.5453</v>
      </c>
      <c r="E1306" s="23">
        <v>3.4755942499999999</v>
      </c>
      <c r="F1306" s="23">
        <v>0.98728466199999998</v>
      </c>
      <c r="G1306" s="17">
        <v>0.77192020500000003</v>
      </c>
      <c r="H1306" s="17">
        <v>0.228079795</v>
      </c>
      <c r="I1306" s="17">
        <v>0.962056468</v>
      </c>
      <c r="J1306" s="17">
        <v>3.73E-2</v>
      </c>
      <c r="K1306" s="17">
        <v>6.3900000000000003E-4</v>
      </c>
    </row>
    <row r="1307" spans="1:11" x14ac:dyDescent="0.45">
      <c r="A1307" s="10" t="s">
        <v>16</v>
      </c>
      <c r="B1307" s="20">
        <v>0.98499999999999999</v>
      </c>
      <c r="C1307" s="19">
        <v>324961</v>
      </c>
      <c r="D1307" s="19">
        <v>122645.5304</v>
      </c>
      <c r="E1307" s="23">
        <v>3.5947110599999998</v>
      </c>
      <c r="F1307" s="23">
        <v>0.99877884100000003</v>
      </c>
      <c r="G1307" s="17">
        <v>0.77205880100000002</v>
      </c>
      <c r="H1307" s="17">
        <v>0.22794119900000001</v>
      </c>
      <c r="I1307" s="17">
        <v>0.96229360100000005</v>
      </c>
      <c r="J1307" s="17">
        <v>3.7100000000000001E-2</v>
      </c>
      <c r="K1307" s="17">
        <v>6.3400000000000001E-4</v>
      </c>
    </row>
    <row r="1308" spans="1:11" x14ac:dyDescent="0.45">
      <c r="A1308" s="10" t="s">
        <v>16</v>
      </c>
      <c r="B1308" s="20">
        <v>0.98599999999999999</v>
      </c>
      <c r="C1308" s="19">
        <v>325291</v>
      </c>
      <c r="D1308" s="19">
        <v>123850.3017</v>
      </c>
      <c r="E1308" s="23">
        <v>3.705083889</v>
      </c>
      <c r="F1308" s="23">
        <v>1.0107558240000001</v>
      </c>
      <c r="G1308" s="17">
        <v>0.772200891</v>
      </c>
      <c r="H1308" s="17">
        <v>0.227799109</v>
      </c>
      <c r="I1308" s="17">
        <v>0.96261542899999997</v>
      </c>
      <c r="J1308" s="17">
        <v>3.6799999999999999E-2</v>
      </c>
      <c r="K1308" s="17">
        <v>6.29E-4</v>
      </c>
    </row>
    <row r="1309" spans="1:11" x14ac:dyDescent="0.45">
      <c r="A1309" s="10" t="s">
        <v>16</v>
      </c>
      <c r="B1309" s="20">
        <v>0.98699999999999999</v>
      </c>
      <c r="C1309" s="19">
        <v>325618</v>
      </c>
      <c r="D1309" s="19">
        <v>125084.1182</v>
      </c>
      <c r="E1309" s="23">
        <v>3.8560026569999999</v>
      </c>
      <c r="F1309" s="23">
        <v>1.0231174270000001</v>
      </c>
      <c r="G1309" s="17">
        <v>0.77236823499999996</v>
      </c>
      <c r="H1309" s="17">
        <v>0.22763176500000001</v>
      </c>
      <c r="I1309" s="17">
        <v>0.96284765800000005</v>
      </c>
      <c r="J1309" s="17">
        <v>3.6499999999999998E-2</v>
      </c>
      <c r="K1309" s="17">
        <v>6.2399999999999999E-4</v>
      </c>
    </row>
    <row r="1310" spans="1:11" x14ac:dyDescent="0.45">
      <c r="A1310" s="10" t="s">
        <v>16</v>
      </c>
      <c r="B1310" s="20">
        <v>0.98799999999999999</v>
      </c>
      <c r="C1310" s="19">
        <v>325947</v>
      </c>
      <c r="D1310" s="19">
        <v>126393.2634</v>
      </c>
      <c r="E1310" s="23">
        <v>4.1352750919999997</v>
      </c>
      <c r="F1310" s="23">
        <v>1.036016673</v>
      </c>
      <c r="G1310" s="17">
        <v>0.77252129899999999</v>
      </c>
      <c r="H1310" s="17">
        <v>0.22747870100000001</v>
      </c>
      <c r="I1310" s="17">
        <v>0.96305024900000002</v>
      </c>
      <c r="J1310" s="17">
        <v>3.6299999999999999E-2</v>
      </c>
      <c r="K1310" s="17">
        <v>6.2E-4</v>
      </c>
    </row>
    <row r="1311" spans="1:11" x14ac:dyDescent="0.45">
      <c r="A1311" s="10" t="s">
        <v>16</v>
      </c>
      <c r="B1311" s="20">
        <v>0.98899999999999999</v>
      </c>
      <c r="C1311" s="19">
        <v>326276</v>
      </c>
      <c r="D1311" s="19">
        <v>127796.14320000001</v>
      </c>
      <c r="E1311" s="23">
        <v>4.4044938269999996</v>
      </c>
      <c r="F1311" s="23">
        <v>1.049660188</v>
      </c>
      <c r="G1311" s="17">
        <v>0.77264340600000003</v>
      </c>
      <c r="H1311" s="17">
        <v>0.227356594</v>
      </c>
      <c r="I1311" s="17">
        <v>0.96323669300000003</v>
      </c>
      <c r="J1311" s="17">
        <v>3.61E-2</v>
      </c>
      <c r="K1311" s="17">
        <v>6.1700000000000004E-4</v>
      </c>
    </row>
    <row r="1312" spans="1:11" x14ac:dyDescent="0.45">
      <c r="A1312" s="10" t="s">
        <v>16</v>
      </c>
      <c r="B1312" s="20">
        <v>0.99</v>
      </c>
      <c r="C1312" s="19">
        <v>326605</v>
      </c>
      <c r="D1312" s="19">
        <v>129291.0808</v>
      </c>
      <c r="E1312" s="23">
        <v>4.6827379489999998</v>
      </c>
      <c r="F1312" s="23">
        <v>1.0643284500000001</v>
      </c>
      <c r="G1312" s="17">
        <v>0.77278670000000005</v>
      </c>
      <c r="H1312" s="17">
        <v>0.22721330000000001</v>
      </c>
      <c r="I1312" s="17">
        <v>0.963515495</v>
      </c>
      <c r="J1312" s="17">
        <v>3.5900000000000001E-2</v>
      </c>
      <c r="K1312" s="17">
        <v>6.11E-4</v>
      </c>
    </row>
    <row r="1313" spans="1:11" x14ac:dyDescent="0.45">
      <c r="A1313" s="10" t="s">
        <v>16</v>
      </c>
      <c r="B1313" s="20">
        <v>0.99099999999999999</v>
      </c>
      <c r="C1313" s="19">
        <v>326939</v>
      </c>
      <c r="D1313" s="19">
        <v>130900.93339999999</v>
      </c>
      <c r="E1313" s="23">
        <v>4.961576494</v>
      </c>
      <c r="F1313" s="23">
        <v>1.0803802259999999</v>
      </c>
      <c r="G1313" s="17">
        <v>0.77294847099999997</v>
      </c>
      <c r="H1313" s="17">
        <v>0.227051529</v>
      </c>
      <c r="I1313" s="17">
        <v>0.96377310500000002</v>
      </c>
      <c r="J1313" s="17">
        <v>3.56E-2</v>
      </c>
      <c r="K1313" s="17">
        <v>6.0700000000000001E-4</v>
      </c>
    </row>
    <row r="1314" spans="1:11" x14ac:dyDescent="0.45">
      <c r="A1314" s="10" t="s">
        <v>16</v>
      </c>
      <c r="B1314" s="20">
        <v>0.99199999999999999</v>
      </c>
      <c r="C1314" s="19">
        <v>327269</v>
      </c>
      <c r="D1314" s="19">
        <v>132589.6226</v>
      </c>
      <c r="E1314" s="23">
        <v>5.280804099</v>
      </c>
      <c r="F1314" s="23">
        <v>1.0975450659999999</v>
      </c>
      <c r="G1314" s="17">
        <v>0.77311630499999995</v>
      </c>
      <c r="H1314" s="17">
        <v>0.226883695</v>
      </c>
      <c r="I1314" s="17">
        <v>0.96405626499999997</v>
      </c>
      <c r="J1314" s="17">
        <v>3.5299999999999998E-2</v>
      </c>
      <c r="K1314" s="17">
        <v>6.0099999999999997E-4</v>
      </c>
    </row>
    <row r="1315" spans="1:11" x14ac:dyDescent="0.45">
      <c r="A1315" s="10" t="s">
        <v>16</v>
      </c>
      <c r="B1315" s="20">
        <v>0.99299999999999999</v>
      </c>
      <c r="C1315" s="19">
        <v>327599</v>
      </c>
      <c r="D1315" s="19">
        <v>134414.1355</v>
      </c>
      <c r="E1315" s="23">
        <v>5.7592477039999999</v>
      </c>
      <c r="F1315" s="23">
        <v>1.115768294</v>
      </c>
      <c r="G1315" s="17">
        <v>0.77327464400000001</v>
      </c>
      <c r="H1315" s="17">
        <v>0.22672535599999999</v>
      </c>
      <c r="I1315" s="17">
        <v>0.96430329699999995</v>
      </c>
      <c r="J1315" s="17">
        <v>3.5099999999999999E-2</v>
      </c>
      <c r="K1315" s="17">
        <v>5.9599999999999996E-4</v>
      </c>
    </row>
    <row r="1316" spans="1:11" x14ac:dyDescent="0.45">
      <c r="A1316" s="10" t="s">
        <v>16</v>
      </c>
      <c r="B1316" s="20">
        <v>0.99399999999999999</v>
      </c>
      <c r="C1316" s="19">
        <v>327929</v>
      </c>
      <c r="D1316" s="19">
        <v>136415.13649999999</v>
      </c>
      <c r="E1316" s="23">
        <v>6.3796005759999996</v>
      </c>
      <c r="F1316" s="23">
        <v>1.1355604690000001</v>
      </c>
      <c r="G1316" s="17">
        <v>0.77344486199999996</v>
      </c>
      <c r="H1316" s="17">
        <v>0.22655513799999999</v>
      </c>
      <c r="I1316" s="17">
        <v>0.96460453000000002</v>
      </c>
      <c r="J1316" s="17">
        <v>3.4799999999999998E-2</v>
      </c>
      <c r="K1316" s="17">
        <v>5.9000000000000003E-4</v>
      </c>
    </row>
    <row r="1317" spans="1:11" x14ac:dyDescent="0.45">
      <c r="A1317" s="10" t="s">
        <v>16</v>
      </c>
      <c r="B1317" s="20">
        <v>0.995</v>
      </c>
      <c r="C1317" s="19">
        <v>328257</v>
      </c>
      <c r="D1317" s="19">
        <v>138634.1317</v>
      </c>
      <c r="E1317" s="23">
        <v>7.1232049100000001</v>
      </c>
      <c r="F1317" s="23">
        <v>1.1573983210000001</v>
      </c>
      <c r="G1317" s="17">
        <v>0.77361335799999997</v>
      </c>
      <c r="H1317" s="17">
        <v>0.226386642</v>
      </c>
      <c r="I1317" s="17">
        <v>0.96495359400000003</v>
      </c>
      <c r="J1317" s="17">
        <v>3.4500000000000003E-2</v>
      </c>
      <c r="K1317" s="17">
        <v>5.8399999999999999E-4</v>
      </c>
    </row>
    <row r="1318" spans="1:11" x14ac:dyDescent="0.45">
      <c r="A1318" s="10" t="s">
        <v>16</v>
      </c>
      <c r="B1318" s="20">
        <v>0.996</v>
      </c>
      <c r="C1318" s="19">
        <v>328588</v>
      </c>
      <c r="D1318" s="19">
        <v>141137.08040000001</v>
      </c>
      <c r="E1318" s="23">
        <v>8.0666677569999994</v>
      </c>
      <c r="F1318" s="23">
        <v>1.1818512910000001</v>
      </c>
      <c r="G1318" s="17">
        <v>0.77382010300000004</v>
      </c>
      <c r="H1318" s="17">
        <v>0.22617989699999999</v>
      </c>
      <c r="I1318" s="17">
        <v>0.96537485599999995</v>
      </c>
      <c r="J1318" s="17">
        <v>3.4000000000000002E-2</v>
      </c>
      <c r="K1318" s="17">
        <v>5.7600000000000001E-4</v>
      </c>
    </row>
    <row r="1319" spans="1:11" x14ac:dyDescent="0.45">
      <c r="A1319" s="10" t="s">
        <v>16</v>
      </c>
      <c r="B1319" s="20">
        <v>0.997</v>
      </c>
      <c r="C1319" s="19">
        <v>328916</v>
      </c>
      <c r="D1319" s="19">
        <v>144039.54930000001</v>
      </c>
      <c r="E1319" s="23">
        <v>9.6456609719999999</v>
      </c>
      <c r="F1319" s="23">
        <v>1.209803706</v>
      </c>
      <c r="G1319" s="17">
        <v>0.77400917000000002</v>
      </c>
      <c r="H1319" s="17">
        <v>0.22599083</v>
      </c>
      <c r="I1319" s="17">
        <v>0.96590209699999996</v>
      </c>
      <c r="J1319" s="17">
        <v>3.3500000000000002E-2</v>
      </c>
      <c r="K1319" s="17">
        <v>5.6700000000000001E-4</v>
      </c>
    </row>
    <row r="1320" spans="1:11" x14ac:dyDescent="0.45">
      <c r="A1320" s="10" t="s">
        <v>16</v>
      </c>
      <c r="B1320" s="20">
        <v>0.998</v>
      </c>
      <c r="C1320" s="19">
        <v>329247</v>
      </c>
      <c r="D1320" s="19">
        <v>147771.1488</v>
      </c>
      <c r="E1320" s="23">
        <v>13.55928581</v>
      </c>
      <c r="F1320" s="23">
        <v>1.242027744</v>
      </c>
      <c r="G1320" s="17">
        <v>0.77421814</v>
      </c>
      <c r="H1320" s="17">
        <v>0.22578186</v>
      </c>
      <c r="I1320" s="17">
        <v>0.96642787500000005</v>
      </c>
      <c r="J1320" s="17">
        <v>3.3000000000000002E-2</v>
      </c>
      <c r="K1320" s="17">
        <v>5.5800000000000001E-4</v>
      </c>
    </row>
    <row r="1321" spans="1:11" x14ac:dyDescent="0.45">
      <c r="A1321" s="10" t="s">
        <v>16</v>
      </c>
      <c r="B1321" s="20">
        <v>0.999</v>
      </c>
      <c r="C1321" s="19">
        <v>329576</v>
      </c>
      <c r="D1321" s="19">
        <v>155069.69750000001</v>
      </c>
      <c r="E1321" s="23">
        <v>98.245526290000001</v>
      </c>
      <c r="F1321" s="23">
        <v>1.2852703919999999</v>
      </c>
      <c r="G1321" s="17">
        <v>0.77442228800000001</v>
      </c>
      <c r="H1321" s="17">
        <v>0.22557771200000001</v>
      </c>
      <c r="I1321" s="17">
        <v>0.96759096</v>
      </c>
      <c r="J1321" s="17">
        <v>3.1899999999999998E-2</v>
      </c>
      <c r="K1321" s="17">
        <v>5.3799999999999996E-4</v>
      </c>
    </row>
    <row r="1322" spans="1:11" x14ac:dyDescent="0.45">
      <c r="A1322" s="10" t="s">
        <v>16</v>
      </c>
      <c r="B1322" s="20">
        <v>1</v>
      </c>
      <c r="C1322" s="19">
        <v>329577</v>
      </c>
      <c r="D1322" s="19">
        <v>155364.81330000001</v>
      </c>
      <c r="E1322" s="23">
        <v>295.11580459999999</v>
      </c>
      <c r="F1322" s="23">
        <v>1.374764724</v>
      </c>
      <c r="G1322" s="17">
        <v>0.77442297199999999</v>
      </c>
      <c r="H1322" s="17">
        <v>0.22557702800000001</v>
      </c>
      <c r="I1322" s="17">
        <v>0.96762715399999999</v>
      </c>
      <c r="J1322" s="17">
        <v>3.1800000000000002E-2</v>
      </c>
      <c r="K1322" s="17">
        <v>5.3799999999999996E-4</v>
      </c>
    </row>
    <row r="1323" spans="1:11" x14ac:dyDescent="0.45">
      <c r="A1323" s="10" t="s">
        <v>18</v>
      </c>
      <c r="B1323" s="20">
        <v>0</v>
      </c>
      <c r="C1323" s="19">
        <v>760</v>
      </c>
      <c r="D1323" s="19">
        <v>1.010219574</v>
      </c>
      <c r="E1323" s="23">
        <v>2.2599999999999999E-3</v>
      </c>
      <c r="F1323" s="23">
        <v>1.64E-3</v>
      </c>
      <c r="G1323" s="17">
        <v>0.68421052599999999</v>
      </c>
      <c r="H1323" s="17">
        <v>0.31578947400000001</v>
      </c>
      <c r="I1323" s="17">
        <v>0.56898853299999996</v>
      </c>
      <c r="J1323" s="17">
        <v>0.41016307800000001</v>
      </c>
      <c r="K1323" s="17">
        <v>2.0799999999999999E-2</v>
      </c>
    </row>
    <row r="1324" spans="1:11" x14ac:dyDescent="0.45">
      <c r="A1324" s="10" t="s">
        <v>18</v>
      </c>
      <c r="B1324" s="20">
        <v>0.01</v>
      </c>
      <c r="C1324" s="19">
        <v>2268</v>
      </c>
      <c r="D1324" s="19">
        <v>7.1631958610000002</v>
      </c>
      <c r="E1324" s="23">
        <v>5.62E-3</v>
      </c>
      <c r="F1324" s="23">
        <v>4.8999999999999998E-3</v>
      </c>
      <c r="G1324" s="17">
        <v>0.77513227500000004</v>
      </c>
      <c r="H1324" s="17">
        <v>0.22486772499999999</v>
      </c>
      <c r="I1324" s="17">
        <v>0.46537537000000001</v>
      </c>
      <c r="J1324" s="17">
        <v>0.53163900900000005</v>
      </c>
      <c r="K1324" s="17">
        <v>2.99E-3</v>
      </c>
    </row>
    <row r="1325" spans="1:11" x14ac:dyDescent="0.45">
      <c r="A1325" s="10" t="s">
        <v>18</v>
      </c>
      <c r="B1325" s="20">
        <v>0.02</v>
      </c>
      <c r="C1325" s="19">
        <v>3808</v>
      </c>
      <c r="D1325" s="19">
        <v>18.002150050000001</v>
      </c>
      <c r="E1325" s="23">
        <v>8.6899999999999998E-3</v>
      </c>
      <c r="F1325" s="23">
        <v>7.3499999999999998E-3</v>
      </c>
      <c r="G1325" s="17">
        <v>0.77310924400000003</v>
      </c>
      <c r="H1325" s="17">
        <v>0.226890756</v>
      </c>
      <c r="I1325" s="17">
        <v>0.51315127500000002</v>
      </c>
      <c r="J1325" s="17">
        <v>0.48566586</v>
      </c>
      <c r="K1325" s="17">
        <v>1.1800000000000001E-3</v>
      </c>
    </row>
    <row r="1326" spans="1:11" x14ac:dyDescent="0.45">
      <c r="A1326" s="10" t="s">
        <v>18</v>
      </c>
      <c r="B1326" s="20">
        <v>0.03</v>
      </c>
      <c r="C1326" s="19">
        <v>5334</v>
      </c>
      <c r="D1326" s="19">
        <v>33.614453150000003</v>
      </c>
      <c r="E1326" s="23">
        <v>1.17E-2</v>
      </c>
      <c r="F1326" s="23">
        <v>1.0200000000000001E-2</v>
      </c>
      <c r="G1326" s="17">
        <v>0.74634420700000004</v>
      </c>
      <c r="H1326" s="17">
        <v>0.25365579300000002</v>
      </c>
      <c r="I1326" s="17">
        <v>0.50424573699999997</v>
      </c>
      <c r="J1326" s="17">
        <v>0.49512625399999999</v>
      </c>
      <c r="K1326" s="17">
        <v>6.2799999999999998E-4</v>
      </c>
    </row>
    <row r="1327" spans="1:11" x14ac:dyDescent="0.45">
      <c r="A1327" s="10" t="s">
        <v>18</v>
      </c>
      <c r="B1327" s="20">
        <v>0.04</v>
      </c>
      <c r="C1327" s="19">
        <v>6861</v>
      </c>
      <c r="D1327" s="19">
        <v>53.501662760000002</v>
      </c>
      <c r="E1327" s="23">
        <v>1.44E-2</v>
      </c>
      <c r="F1327" s="23">
        <v>1.26E-2</v>
      </c>
      <c r="G1327" s="17">
        <v>0.74682990800000004</v>
      </c>
      <c r="H1327" s="17">
        <v>0.25317009200000001</v>
      </c>
      <c r="I1327" s="17">
        <v>0.52753154999999996</v>
      </c>
      <c r="J1327" s="17">
        <v>0.47177354100000002</v>
      </c>
      <c r="K1327" s="17">
        <v>6.9499999999999998E-4</v>
      </c>
    </row>
    <row r="1328" spans="1:11" x14ac:dyDescent="0.45">
      <c r="A1328" s="10" t="s">
        <v>18</v>
      </c>
      <c r="B1328" s="20">
        <v>0.05</v>
      </c>
      <c r="C1328" s="19">
        <v>8379</v>
      </c>
      <c r="D1328" s="19">
        <v>77.186804760000001</v>
      </c>
      <c r="E1328" s="23">
        <v>1.6799999999999999E-2</v>
      </c>
      <c r="F1328" s="23">
        <v>1.49E-2</v>
      </c>
      <c r="G1328" s="17">
        <v>0.75498269500000004</v>
      </c>
      <c r="H1328" s="17">
        <v>0.24501730499999999</v>
      </c>
      <c r="I1328" s="17">
        <v>0.51835176699999996</v>
      </c>
      <c r="J1328" s="17">
        <v>0.48071352699999997</v>
      </c>
      <c r="K1328" s="17">
        <v>9.3499999999999996E-4</v>
      </c>
    </row>
    <row r="1329" spans="1:11" x14ac:dyDescent="0.45">
      <c r="A1329" s="10" t="s">
        <v>18</v>
      </c>
      <c r="B1329" s="20">
        <v>0.06</v>
      </c>
      <c r="C1329" s="19">
        <v>9894</v>
      </c>
      <c r="D1329" s="19">
        <v>104.3078271</v>
      </c>
      <c r="E1329" s="23">
        <v>1.9099999999999999E-2</v>
      </c>
      <c r="F1329" s="23">
        <v>1.7000000000000001E-2</v>
      </c>
      <c r="G1329" s="17">
        <v>0.74813017999999998</v>
      </c>
      <c r="H1329" s="17">
        <v>0.25186982000000002</v>
      </c>
      <c r="I1329" s="17">
        <v>0.51808698900000005</v>
      </c>
      <c r="J1329" s="17">
        <v>0.48122045699999999</v>
      </c>
      <c r="K1329" s="17">
        <v>6.9300000000000004E-4</v>
      </c>
    </row>
    <row r="1330" spans="1:11" x14ac:dyDescent="0.45">
      <c r="A1330" s="10" t="s">
        <v>18</v>
      </c>
      <c r="B1330" s="20">
        <v>7.0000000000000007E-2</v>
      </c>
      <c r="C1330" s="19">
        <v>11424</v>
      </c>
      <c r="D1330" s="19">
        <v>135.81785410000001</v>
      </c>
      <c r="E1330" s="23">
        <v>2.2200000000000001E-2</v>
      </c>
      <c r="F1330" s="23">
        <v>1.9099999999999999E-2</v>
      </c>
      <c r="G1330" s="17">
        <v>0.75446428600000004</v>
      </c>
      <c r="H1330" s="17">
        <v>0.24553571399999999</v>
      </c>
      <c r="I1330" s="17">
        <v>0.53131915799999996</v>
      </c>
      <c r="J1330" s="17">
        <v>0.46814491499999999</v>
      </c>
      <c r="K1330" s="17">
        <v>5.3600000000000002E-4</v>
      </c>
    </row>
    <row r="1331" spans="1:11" x14ac:dyDescent="0.45">
      <c r="A1331" s="10" t="s">
        <v>18</v>
      </c>
      <c r="B1331" s="20">
        <v>0.08</v>
      </c>
      <c r="C1331" s="19">
        <v>12961</v>
      </c>
      <c r="D1331" s="19">
        <v>172.43168180000001</v>
      </c>
      <c r="E1331" s="23">
        <v>2.5399999999999999E-2</v>
      </c>
      <c r="F1331" s="23">
        <v>2.18E-2</v>
      </c>
      <c r="G1331" s="17">
        <v>0.74670164299999997</v>
      </c>
      <c r="H1331" s="17">
        <v>0.25329835699999997</v>
      </c>
      <c r="I1331" s="17">
        <v>0.53570567700000005</v>
      </c>
      <c r="J1331" s="17">
        <v>0.46385153600000001</v>
      </c>
      <c r="K1331" s="17">
        <v>4.4299999999999998E-4</v>
      </c>
    </row>
    <row r="1332" spans="1:11" x14ac:dyDescent="0.45">
      <c r="A1332" s="10" t="s">
        <v>18</v>
      </c>
      <c r="B1332" s="20">
        <v>0.09</v>
      </c>
      <c r="C1332" s="19">
        <v>14485</v>
      </c>
      <c r="D1332" s="19">
        <v>213.5092186</v>
      </c>
      <c r="E1332" s="23">
        <v>2.8500000000000001E-2</v>
      </c>
      <c r="F1332" s="23">
        <v>2.4500000000000001E-2</v>
      </c>
      <c r="G1332" s="17">
        <v>0.75132896100000002</v>
      </c>
      <c r="H1332" s="17">
        <v>0.24867103900000001</v>
      </c>
      <c r="I1332" s="17">
        <v>0.54160091399999999</v>
      </c>
      <c r="J1332" s="17">
        <v>0.45804219800000001</v>
      </c>
      <c r="K1332" s="17">
        <v>3.57E-4</v>
      </c>
    </row>
    <row r="1333" spans="1:11" x14ac:dyDescent="0.45">
      <c r="A1333" s="10" t="s">
        <v>18</v>
      </c>
      <c r="B1333" s="20">
        <v>0.1</v>
      </c>
      <c r="C1333" s="19">
        <v>15964</v>
      </c>
      <c r="D1333" s="19">
        <v>256.91737119999999</v>
      </c>
      <c r="E1333" s="23">
        <v>3.0599999999999999E-2</v>
      </c>
      <c r="F1333" s="23">
        <v>2.7E-2</v>
      </c>
      <c r="G1333" s="17">
        <v>0.75451014800000005</v>
      </c>
      <c r="H1333" s="17">
        <v>0.24548985200000001</v>
      </c>
      <c r="I1333" s="17">
        <v>0.55257072100000004</v>
      </c>
      <c r="J1333" s="17">
        <v>0.44674028199999999</v>
      </c>
      <c r="K1333" s="17">
        <v>6.8900000000000005E-4</v>
      </c>
    </row>
    <row r="1334" spans="1:11" x14ac:dyDescent="0.45">
      <c r="A1334" s="10" t="s">
        <v>18</v>
      </c>
      <c r="B1334" s="20">
        <v>0.11</v>
      </c>
      <c r="C1334" s="19">
        <v>17539</v>
      </c>
      <c r="D1334" s="19">
        <v>306.88726750000001</v>
      </c>
      <c r="E1334" s="23">
        <v>3.3000000000000002E-2</v>
      </c>
      <c r="F1334" s="23">
        <v>2.93E-2</v>
      </c>
      <c r="G1334" s="17">
        <v>0.74764809899999995</v>
      </c>
      <c r="H1334" s="17">
        <v>0.25235190099999999</v>
      </c>
      <c r="I1334" s="17">
        <v>0.57187025199999997</v>
      </c>
      <c r="J1334" s="17">
        <v>0.42755416899999998</v>
      </c>
      <c r="K1334" s="17">
        <v>5.7600000000000001E-4</v>
      </c>
    </row>
    <row r="1335" spans="1:11" x14ac:dyDescent="0.45">
      <c r="A1335" s="10" t="s">
        <v>18</v>
      </c>
      <c r="B1335" s="20">
        <v>0.12</v>
      </c>
      <c r="C1335" s="19">
        <v>19038</v>
      </c>
      <c r="D1335" s="19">
        <v>358.67361729999999</v>
      </c>
      <c r="E1335" s="23">
        <v>3.61E-2</v>
      </c>
      <c r="F1335" s="23">
        <v>3.15E-2</v>
      </c>
      <c r="G1335" s="17">
        <v>0.75065658199999996</v>
      </c>
      <c r="H1335" s="17">
        <v>0.24934341800000001</v>
      </c>
      <c r="I1335" s="17">
        <v>0.58654719899999996</v>
      </c>
      <c r="J1335" s="17">
        <v>0.41296052799999999</v>
      </c>
      <c r="K1335" s="17">
        <v>4.9200000000000003E-4</v>
      </c>
    </row>
    <row r="1336" spans="1:11" x14ac:dyDescent="0.45">
      <c r="A1336" s="10" t="s">
        <v>18</v>
      </c>
      <c r="B1336" s="20">
        <v>0.13</v>
      </c>
      <c r="C1336" s="19">
        <v>20587</v>
      </c>
      <c r="D1336" s="19">
        <v>416.39276100000001</v>
      </c>
      <c r="E1336" s="23">
        <v>3.8899999999999997E-2</v>
      </c>
      <c r="F1336" s="23">
        <v>3.3799999999999997E-2</v>
      </c>
      <c r="G1336" s="17">
        <v>0.74891922099999997</v>
      </c>
      <c r="H1336" s="17">
        <v>0.25108077899999998</v>
      </c>
      <c r="I1336" s="17">
        <v>0.60312914299999998</v>
      </c>
      <c r="J1336" s="17">
        <v>0.39644846700000003</v>
      </c>
      <c r="K1336" s="17">
        <v>4.2200000000000001E-4</v>
      </c>
    </row>
    <row r="1337" spans="1:11" x14ac:dyDescent="0.45">
      <c r="A1337" s="10" t="s">
        <v>18</v>
      </c>
      <c r="B1337" s="20">
        <v>0.14000000000000001</v>
      </c>
      <c r="C1337" s="19">
        <v>22263</v>
      </c>
      <c r="D1337" s="19">
        <v>484.24112359999998</v>
      </c>
      <c r="E1337" s="23">
        <v>4.2299999999999997E-2</v>
      </c>
      <c r="F1337" s="23">
        <v>3.6400000000000002E-2</v>
      </c>
      <c r="G1337" s="17">
        <v>0.74873107800000005</v>
      </c>
      <c r="H1337" s="17">
        <v>0.25126892200000001</v>
      </c>
      <c r="I1337" s="17">
        <v>0.61156769300000002</v>
      </c>
      <c r="J1337" s="17">
        <v>0.38806953599999999</v>
      </c>
      <c r="K1337" s="17">
        <v>3.6299999999999999E-4</v>
      </c>
    </row>
    <row r="1338" spans="1:11" x14ac:dyDescent="0.45">
      <c r="A1338" s="10" t="s">
        <v>18</v>
      </c>
      <c r="B1338" s="20">
        <v>0.15</v>
      </c>
      <c r="C1338" s="19">
        <v>23641</v>
      </c>
      <c r="D1338" s="19">
        <v>543.9615847</v>
      </c>
      <c r="E1338" s="23">
        <v>4.4600000000000001E-2</v>
      </c>
      <c r="F1338" s="23">
        <v>3.8800000000000001E-2</v>
      </c>
      <c r="G1338" s="17">
        <v>0.75081426299999998</v>
      </c>
      <c r="H1338" s="17">
        <v>0.24918573699999999</v>
      </c>
      <c r="I1338" s="17">
        <v>0.62244456999999997</v>
      </c>
      <c r="J1338" s="17">
        <v>0.377233286</v>
      </c>
      <c r="K1338" s="17">
        <v>3.2200000000000002E-4</v>
      </c>
    </row>
    <row r="1339" spans="1:11" x14ac:dyDescent="0.45">
      <c r="A1339" s="10" t="s">
        <v>18</v>
      </c>
      <c r="B1339" s="20">
        <v>0.16</v>
      </c>
      <c r="C1339" s="19">
        <v>25154</v>
      </c>
      <c r="D1339" s="19">
        <v>614.31963919999998</v>
      </c>
      <c r="E1339" s="23">
        <v>4.7800000000000002E-2</v>
      </c>
      <c r="F1339" s="23">
        <v>4.1399999999999999E-2</v>
      </c>
      <c r="G1339" s="17">
        <v>0.74632265200000003</v>
      </c>
      <c r="H1339" s="17">
        <v>0.25367734800000002</v>
      </c>
      <c r="I1339" s="17">
        <v>0.63766738000000001</v>
      </c>
      <c r="J1339" s="17">
        <v>0.36204643600000003</v>
      </c>
      <c r="K1339" s="17">
        <v>2.8600000000000001E-4</v>
      </c>
    </row>
    <row r="1340" spans="1:11" x14ac:dyDescent="0.45">
      <c r="A1340" s="10" t="s">
        <v>18</v>
      </c>
      <c r="B1340" s="20">
        <v>0.17</v>
      </c>
      <c r="C1340" s="19">
        <v>26687</v>
      </c>
      <c r="D1340" s="19">
        <v>690.02281330000005</v>
      </c>
      <c r="E1340" s="23">
        <v>5.04E-2</v>
      </c>
      <c r="F1340" s="23">
        <v>4.3900000000000002E-2</v>
      </c>
      <c r="G1340" s="17">
        <v>0.74669314600000003</v>
      </c>
      <c r="H1340" s="17">
        <v>0.25330685400000003</v>
      </c>
      <c r="I1340" s="17">
        <v>0.637771266</v>
      </c>
      <c r="J1340" s="17">
        <v>0.36197430000000003</v>
      </c>
      <c r="K1340" s="17">
        <v>2.5399999999999999E-4</v>
      </c>
    </row>
    <row r="1341" spans="1:11" x14ac:dyDescent="0.45">
      <c r="A1341" s="10" t="s">
        <v>18</v>
      </c>
      <c r="B1341" s="20">
        <v>0.18</v>
      </c>
      <c r="C1341" s="19">
        <v>28132</v>
      </c>
      <c r="D1341" s="19">
        <v>764.39213259999997</v>
      </c>
      <c r="E1341" s="23">
        <v>5.2900000000000003E-2</v>
      </c>
      <c r="F1341" s="23">
        <v>4.65E-2</v>
      </c>
      <c r="G1341" s="17">
        <v>0.74388596600000001</v>
      </c>
      <c r="H1341" s="17">
        <v>0.25611403399999999</v>
      </c>
      <c r="I1341" s="17">
        <v>0.63469376200000005</v>
      </c>
      <c r="J1341" s="17">
        <v>0.36507640600000002</v>
      </c>
      <c r="K1341" s="17">
        <v>2.3000000000000001E-4</v>
      </c>
    </row>
    <row r="1342" spans="1:11" x14ac:dyDescent="0.45">
      <c r="A1342" s="10" t="s">
        <v>18</v>
      </c>
      <c r="B1342" s="20">
        <v>0.19</v>
      </c>
      <c r="C1342" s="19">
        <v>29742</v>
      </c>
      <c r="D1342" s="19">
        <v>852.10511159999999</v>
      </c>
      <c r="E1342" s="23">
        <v>5.5800000000000002E-2</v>
      </c>
      <c r="F1342" s="23">
        <v>4.9000000000000002E-2</v>
      </c>
      <c r="G1342" s="17">
        <v>0.74470445799999996</v>
      </c>
      <c r="H1342" s="17">
        <v>0.25529554199999999</v>
      </c>
      <c r="I1342" s="17">
        <v>0.63984526100000005</v>
      </c>
      <c r="J1342" s="17">
        <v>0.35989398900000003</v>
      </c>
      <c r="K1342" s="17">
        <v>2.61E-4</v>
      </c>
    </row>
    <row r="1343" spans="1:11" x14ac:dyDescent="0.45">
      <c r="A1343" s="10" t="s">
        <v>18</v>
      </c>
      <c r="B1343" s="20">
        <v>0.2</v>
      </c>
      <c r="C1343" s="19">
        <v>31246</v>
      </c>
      <c r="D1343" s="19">
        <v>938.72384780000004</v>
      </c>
      <c r="E1343" s="23">
        <v>5.91E-2</v>
      </c>
      <c r="F1343" s="23">
        <v>5.1499999999999997E-2</v>
      </c>
      <c r="G1343" s="17">
        <v>0.74687960099999995</v>
      </c>
      <c r="H1343" s="17">
        <v>0.253120399</v>
      </c>
      <c r="I1343" s="17">
        <v>0.65703678799999998</v>
      </c>
      <c r="J1343" s="17">
        <v>0.34272461700000001</v>
      </c>
      <c r="K1343" s="17">
        <v>2.3900000000000001E-4</v>
      </c>
    </row>
    <row r="1344" spans="1:11" x14ac:dyDescent="0.45">
      <c r="A1344" s="10" t="s">
        <v>18</v>
      </c>
      <c r="B1344" s="20">
        <v>0.21</v>
      </c>
      <c r="C1344" s="19">
        <v>32792</v>
      </c>
      <c r="D1344" s="19">
        <v>1033.0328480000001</v>
      </c>
      <c r="E1344" s="23">
        <v>6.2700000000000006E-2</v>
      </c>
      <c r="F1344" s="23">
        <v>5.3999999999999999E-2</v>
      </c>
      <c r="G1344" s="17">
        <v>0.74798731399999996</v>
      </c>
      <c r="H1344" s="17">
        <v>0.25201268599999999</v>
      </c>
      <c r="I1344" s="17">
        <v>0.66556656000000003</v>
      </c>
      <c r="J1344" s="17">
        <v>0.33421647999999998</v>
      </c>
      <c r="K1344" s="17">
        <v>2.1699999999999999E-4</v>
      </c>
    </row>
    <row r="1345" spans="1:11" x14ac:dyDescent="0.45">
      <c r="A1345" s="10" t="s">
        <v>18</v>
      </c>
      <c r="B1345" s="20">
        <v>0.22</v>
      </c>
      <c r="C1345" s="19">
        <v>34318</v>
      </c>
      <c r="D1345" s="19">
        <v>1130.741687</v>
      </c>
      <c r="E1345" s="23">
        <v>6.54E-2</v>
      </c>
      <c r="F1345" s="23">
        <v>5.6599999999999998E-2</v>
      </c>
      <c r="G1345" s="17">
        <v>0.74418672399999997</v>
      </c>
      <c r="H1345" s="17">
        <v>0.25581327599999998</v>
      </c>
      <c r="I1345" s="17">
        <v>0.67076194700000003</v>
      </c>
      <c r="J1345" s="17">
        <v>0.32904011599999999</v>
      </c>
      <c r="K1345" s="17">
        <v>1.9799999999999999E-4</v>
      </c>
    </row>
    <row r="1346" spans="1:11" x14ac:dyDescent="0.45">
      <c r="A1346" s="10" t="s">
        <v>18</v>
      </c>
      <c r="B1346" s="20">
        <v>0.23</v>
      </c>
      <c r="C1346" s="19">
        <v>35921</v>
      </c>
      <c r="D1346" s="19">
        <v>1237.874143</v>
      </c>
      <c r="E1346" s="23">
        <v>6.8000000000000005E-2</v>
      </c>
      <c r="F1346" s="23">
        <v>5.9400000000000001E-2</v>
      </c>
      <c r="G1346" s="17">
        <v>0.74616519599999998</v>
      </c>
      <c r="H1346" s="17">
        <v>0.25383480400000002</v>
      </c>
      <c r="I1346" s="17">
        <v>0.68091943799999999</v>
      </c>
      <c r="J1346" s="17">
        <v>0.31889944399999998</v>
      </c>
      <c r="K1346" s="17">
        <v>1.8100000000000001E-4</v>
      </c>
    </row>
    <row r="1347" spans="1:11" x14ac:dyDescent="0.45">
      <c r="A1347" s="10" t="s">
        <v>18</v>
      </c>
      <c r="B1347" s="20">
        <v>0.24</v>
      </c>
      <c r="C1347" s="19">
        <v>37368</v>
      </c>
      <c r="D1347" s="19">
        <v>1338.324202</v>
      </c>
      <c r="E1347" s="23">
        <v>7.0999999999999994E-2</v>
      </c>
      <c r="F1347" s="23">
        <v>6.1800000000000001E-2</v>
      </c>
      <c r="G1347" s="17">
        <v>0.74606615300000001</v>
      </c>
      <c r="H1347" s="17">
        <v>0.25393384699999999</v>
      </c>
      <c r="I1347" s="17">
        <v>0.69284855000000001</v>
      </c>
      <c r="J1347" s="17">
        <v>0.30698394600000001</v>
      </c>
      <c r="K1347" s="17">
        <v>1.6799999999999999E-4</v>
      </c>
    </row>
    <row r="1348" spans="1:11" x14ac:dyDescent="0.45">
      <c r="A1348" s="10" t="s">
        <v>18</v>
      </c>
      <c r="B1348" s="20">
        <v>0.25</v>
      </c>
      <c r="C1348" s="19">
        <v>38881</v>
      </c>
      <c r="D1348" s="19">
        <v>1448.4886309999999</v>
      </c>
      <c r="E1348" s="23">
        <v>7.4499999999999997E-2</v>
      </c>
      <c r="F1348" s="23">
        <v>6.4399999999999999E-2</v>
      </c>
      <c r="G1348" s="17">
        <v>0.74465677299999999</v>
      </c>
      <c r="H1348" s="17">
        <v>0.25534322700000001</v>
      </c>
      <c r="I1348" s="17">
        <v>0.70712115600000003</v>
      </c>
      <c r="J1348" s="17">
        <v>0.29272443399999998</v>
      </c>
      <c r="K1348" s="17">
        <v>1.54E-4</v>
      </c>
    </row>
    <row r="1349" spans="1:11" x14ac:dyDescent="0.45">
      <c r="A1349" s="10" t="s">
        <v>18</v>
      </c>
      <c r="B1349" s="20">
        <v>0.26</v>
      </c>
      <c r="C1349" s="19">
        <v>40397</v>
      </c>
      <c r="D1349" s="19">
        <v>1563.2299</v>
      </c>
      <c r="E1349" s="23">
        <v>7.7100000000000002E-2</v>
      </c>
      <c r="F1349" s="23">
        <v>6.7000000000000004E-2</v>
      </c>
      <c r="G1349" s="17">
        <v>0.74475827400000005</v>
      </c>
      <c r="H1349" s="17">
        <v>0.255241726</v>
      </c>
      <c r="I1349" s="17">
        <v>0.72094609499999995</v>
      </c>
      <c r="J1349" s="17">
        <v>0.27891080699999998</v>
      </c>
      <c r="K1349" s="17">
        <v>1.4300000000000001E-4</v>
      </c>
    </row>
    <row r="1350" spans="1:11" x14ac:dyDescent="0.45">
      <c r="A1350" s="10" t="s">
        <v>18</v>
      </c>
      <c r="B1350" s="20">
        <v>0.27</v>
      </c>
      <c r="C1350" s="19">
        <v>41928</v>
      </c>
      <c r="D1350" s="19">
        <v>1682.9031729999999</v>
      </c>
      <c r="E1350" s="23">
        <v>7.9399999999999998E-2</v>
      </c>
      <c r="F1350" s="23">
        <v>6.9599999999999995E-2</v>
      </c>
      <c r="G1350" s="17">
        <v>0.74403739700000004</v>
      </c>
      <c r="H1350" s="17">
        <v>0.25596260300000001</v>
      </c>
      <c r="I1350" s="17">
        <v>0.7259795</v>
      </c>
      <c r="J1350" s="17">
        <v>0.27388706600000001</v>
      </c>
      <c r="K1350" s="17">
        <v>1.3300000000000001E-4</v>
      </c>
    </row>
    <row r="1351" spans="1:11" x14ac:dyDescent="0.45">
      <c r="A1351" s="10" t="s">
        <v>18</v>
      </c>
      <c r="B1351" s="20">
        <v>0.28000000000000003</v>
      </c>
      <c r="C1351" s="19">
        <v>43617</v>
      </c>
      <c r="D1351" s="19">
        <v>1819.944841</v>
      </c>
      <c r="E1351" s="23">
        <v>8.2900000000000001E-2</v>
      </c>
      <c r="F1351" s="23">
        <v>7.22E-2</v>
      </c>
      <c r="G1351" s="17">
        <v>0.74035353199999998</v>
      </c>
      <c r="H1351" s="17">
        <v>0.25964646800000002</v>
      </c>
      <c r="I1351" s="17">
        <v>0.74198159699999999</v>
      </c>
      <c r="J1351" s="17">
        <v>0.257673135</v>
      </c>
      <c r="K1351" s="17">
        <v>3.4499999999999998E-4</v>
      </c>
    </row>
    <row r="1352" spans="1:11" x14ac:dyDescent="0.45">
      <c r="A1352" s="10" t="s">
        <v>18</v>
      </c>
      <c r="B1352" s="20">
        <v>0.28999999999999998</v>
      </c>
      <c r="C1352" s="19">
        <v>45141</v>
      </c>
      <c r="D1352" s="19">
        <v>1948.784539</v>
      </c>
      <c r="E1352" s="23">
        <v>8.5999999999999993E-2</v>
      </c>
      <c r="F1352" s="23">
        <v>7.4800000000000005E-2</v>
      </c>
      <c r="G1352" s="17">
        <v>0.73755565899999997</v>
      </c>
      <c r="H1352" s="17">
        <v>0.26244434100000003</v>
      </c>
      <c r="I1352" s="17">
        <v>0.75462590699999998</v>
      </c>
      <c r="J1352" s="17">
        <v>0.24505227600000001</v>
      </c>
      <c r="K1352" s="17">
        <v>3.2200000000000002E-4</v>
      </c>
    </row>
    <row r="1353" spans="1:11" x14ac:dyDescent="0.45">
      <c r="A1353" s="10" t="s">
        <v>18</v>
      </c>
      <c r="B1353" s="20">
        <v>0.3</v>
      </c>
      <c r="C1353" s="19">
        <v>46513</v>
      </c>
      <c r="D1353" s="19">
        <v>2068.5818909999998</v>
      </c>
      <c r="E1353" s="23">
        <v>8.8800000000000004E-2</v>
      </c>
      <c r="F1353" s="23">
        <v>7.7200000000000005E-2</v>
      </c>
      <c r="G1353" s="17">
        <v>0.73947068599999999</v>
      </c>
      <c r="H1353" s="17">
        <v>0.26052931400000001</v>
      </c>
      <c r="I1353" s="17">
        <v>0.766073636</v>
      </c>
      <c r="J1353" s="17">
        <v>0.233623258</v>
      </c>
      <c r="K1353" s="17">
        <v>3.0299999999999999E-4</v>
      </c>
    </row>
    <row r="1354" spans="1:11" x14ac:dyDescent="0.45">
      <c r="A1354" s="10" t="s">
        <v>18</v>
      </c>
      <c r="B1354" s="20">
        <v>0.31</v>
      </c>
      <c r="C1354" s="19">
        <v>48042</v>
      </c>
      <c r="D1354" s="19">
        <v>2205.9746230000001</v>
      </c>
      <c r="E1354" s="23">
        <v>9.1499999999999998E-2</v>
      </c>
      <c r="F1354" s="23">
        <v>7.9699999999999993E-2</v>
      </c>
      <c r="G1354" s="17">
        <v>0.73687606699999997</v>
      </c>
      <c r="H1354" s="17">
        <v>0.26312393299999998</v>
      </c>
      <c r="I1354" s="17">
        <v>0.77906814899999999</v>
      </c>
      <c r="J1354" s="17">
        <v>0.22064767299999999</v>
      </c>
      <c r="K1354" s="17">
        <v>2.8400000000000002E-4</v>
      </c>
    </row>
    <row r="1355" spans="1:11" x14ac:dyDescent="0.45">
      <c r="A1355" s="10" t="s">
        <v>18</v>
      </c>
      <c r="B1355" s="20">
        <v>0.32</v>
      </c>
      <c r="C1355" s="19">
        <v>49542</v>
      </c>
      <c r="D1355" s="19">
        <v>2345.8078249999999</v>
      </c>
      <c r="E1355" s="23">
        <v>9.5100000000000004E-2</v>
      </c>
      <c r="F1355" s="23">
        <v>8.2299999999999998E-2</v>
      </c>
      <c r="G1355" s="17">
        <v>0.73545678400000003</v>
      </c>
      <c r="H1355" s="17">
        <v>0.26454321600000003</v>
      </c>
      <c r="I1355" s="17">
        <v>0.78964166700000005</v>
      </c>
      <c r="J1355" s="17">
        <v>0.21009108200000001</v>
      </c>
      <c r="K1355" s="17">
        <v>2.6699999999999998E-4</v>
      </c>
    </row>
    <row r="1356" spans="1:11" x14ac:dyDescent="0.45">
      <c r="A1356" s="10" t="s">
        <v>18</v>
      </c>
      <c r="B1356" s="20">
        <v>0.33</v>
      </c>
      <c r="C1356" s="19">
        <v>51079</v>
      </c>
      <c r="D1356" s="19">
        <v>2495.073093</v>
      </c>
      <c r="E1356" s="23">
        <v>9.8900000000000002E-2</v>
      </c>
      <c r="F1356" s="23">
        <v>8.5000000000000006E-2</v>
      </c>
      <c r="G1356" s="17">
        <v>0.73511619299999997</v>
      </c>
      <c r="H1356" s="17">
        <v>0.26488380700000003</v>
      </c>
      <c r="I1356" s="17">
        <v>0.79930564100000001</v>
      </c>
      <c r="J1356" s="17">
        <v>0.20044305400000001</v>
      </c>
      <c r="K1356" s="17">
        <v>2.5099999999999998E-4</v>
      </c>
    </row>
    <row r="1357" spans="1:11" x14ac:dyDescent="0.45">
      <c r="A1357" s="10" t="s">
        <v>18</v>
      </c>
      <c r="B1357" s="20">
        <v>0.34</v>
      </c>
      <c r="C1357" s="19">
        <v>52569</v>
      </c>
      <c r="D1357" s="19">
        <v>2644.4747040000002</v>
      </c>
      <c r="E1357" s="23">
        <v>0.101146341</v>
      </c>
      <c r="F1357" s="23">
        <v>8.77E-2</v>
      </c>
      <c r="G1357" s="17">
        <v>0.73602313200000002</v>
      </c>
      <c r="H1357" s="17">
        <v>0.26397686799999998</v>
      </c>
      <c r="I1357" s="17">
        <v>0.80948514699999996</v>
      </c>
      <c r="J1357" s="17">
        <v>0.19027849999999999</v>
      </c>
      <c r="K1357" s="17">
        <v>2.3599999999999999E-4</v>
      </c>
    </row>
    <row r="1358" spans="1:11" x14ac:dyDescent="0.45">
      <c r="A1358" s="10" t="s">
        <v>18</v>
      </c>
      <c r="B1358" s="20">
        <v>0.35</v>
      </c>
      <c r="C1358" s="19">
        <v>54139</v>
      </c>
      <c r="D1358" s="19">
        <v>2805.4086560000001</v>
      </c>
      <c r="E1358" s="23">
        <v>0.103864452</v>
      </c>
      <c r="F1358" s="23">
        <v>9.0200000000000002E-2</v>
      </c>
      <c r="G1358" s="17">
        <v>0.73497848099999996</v>
      </c>
      <c r="H1358" s="17">
        <v>0.26502151899999998</v>
      </c>
      <c r="I1358" s="17">
        <v>0.81999135000000001</v>
      </c>
      <c r="J1358" s="17">
        <v>0.17972649499999999</v>
      </c>
      <c r="K1358" s="17">
        <v>2.8200000000000002E-4</v>
      </c>
    </row>
    <row r="1359" spans="1:11" x14ac:dyDescent="0.45">
      <c r="A1359" s="10" t="s">
        <v>18</v>
      </c>
      <c r="B1359" s="20">
        <v>0.36</v>
      </c>
      <c r="C1359" s="19">
        <v>55634</v>
      </c>
      <c r="D1359" s="19">
        <v>2963.6420840000001</v>
      </c>
      <c r="E1359" s="23">
        <v>0.107657929</v>
      </c>
      <c r="F1359" s="23">
        <v>9.2999999999999999E-2</v>
      </c>
      <c r="G1359" s="17">
        <v>0.73345436200000003</v>
      </c>
      <c r="H1359" s="17">
        <v>0.26654563799999997</v>
      </c>
      <c r="I1359" s="17">
        <v>0.82318676000000002</v>
      </c>
      <c r="J1359" s="17">
        <v>0.176545328</v>
      </c>
      <c r="K1359" s="17">
        <v>2.6800000000000001E-4</v>
      </c>
    </row>
    <row r="1360" spans="1:11" x14ac:dyDescent="0.45">
      <c r="A1360" s="10" t="s">
        <v>18</v>
      </c>
      <c r="B1360" s="20">
        <v>0.37</v>
      </c>
      <c r="C1360" s="19">
        <v>57183</v>
      </c>
      <c r="D1360" s="19">
        <v>3134.151112</v>
      </c>
      <c r="E1360" s="23">
        <v>0.111686748</v>
      </c>
      <c r="F1360" s="23">
        <v>9.5799999999999996E-2</v>
      </c>
      <c r="G1360" s="17">
        <v>0.73509609499999995</v>
      </c>
      <c r="H1360" s="17">
        <v>0.264903905</v>
      </c>
      <c r="I1360" s="17">
        <v>0.83198327699999997</v>
      </c>
      <c r="J1360" s="17">
        <v>0.167763729</v>
      </c>
      <c r="K1360" s="17">
        <v>2.5300000000000002E-4</v>
      </c>
    </row>
    <row r="1361" spans="1:11" x14ac:dyDescent="0.45">
      <c r="A1361" s="10" t="s">
        <v>18</v>
      </c>
      <c r="B1361" s="20">
        <v>0.38</v>
      </c>
      <c r="C1361" s="19">
        <v>58709</v>
      </c>
      <c r="D1361" s="19">
        <v>3307.4271269999999</v>
      </c>
      <c r="E1361" s="23">
        <v>0.115639754</v>
      </c>
      <c r="F1361" s="23">
        <v>9.8699999999999996E-2</v>
      </c>
      <c r="G1361" s="17">
        <v>0.73399308500000005</v>
      </c>
      <c r="H1361" s="17">
        <v>0.26600691500000001</v>
      </c>
      <c r="I1361" s="17">
        <v>0.83463398899999997</v>
      </c>
      <c r="J1361" s="17">
        <v>0.16512571100000001</v>
      </c>
      <c r="K1361" s="17">
        <v>2.4000000000000001E-4</v>
      </c>
    </row>
    <row r="1362" spans="1:11" x14ac:dyDescent="0.45">
      <c r="A1362" s="10" t="s">
        <v>18</v>
      </c>
      <c r="B1362" s="20">
        <v>0.39</v>
      </c>
      <c r="C1362" s="19">
        <v>60203</v>
      </c>
      <c r="D1362" s="19">
        <v>3483.5558040000001</v>
      </c>
      <c r="E1362" s="23">
        <v>0.119758087</v>
      </c>
      <c r="F1362" s="23">
        <v>0.10161196</v>
      </c>
      <c r="G1362" s="17">
        <v>0.73303655999999995</v>
      </c>
      <c r="H1362" s="17">
        <v>0.26696344</v>
      </c>
      <c r="I1362" s="17">
        <v>0.84184805200000001</v>
      </c>
      <c r="J1362" s="17">
        <v>0.15792294300000001</v>
      </c>
      <c r="K1362" s="17">
        <v>2.2900000000000001E-4</v>
      </c>
    </row>
    <row r="1363" spans="1:11" x14ac:dyDescent="0.45">
      <c r="A1363" s="10" t="s">
        <v>18</v>
      </c>
      <c r="B1363" s="20">
        <v>0.4</v>
      </c>
      <c r="C1363" s="19">
        <v>61770</v>
      </c>
      <c r="D1363" s="19">
        <v>3674.4694249999998</v>
      </c>
      <c r="E1363" s="23">
        <v>0.124192047</v>
      </c>
      <c r="F1363" s="23">
        <v>0.104736958</v>
      </c>
      <c r="G1363" s="17">
        <v>0.73291241699999998</v>
      </c>
      <c r="H1363" s="17">
        <v>0.26708758300000002</v>
      </c>
      <c r="I1363" s="17">
        <v>0.849589645</v>
      </c>
      <c r="J1363" s="17">
        <v>0.15019318200000001</v>
      </c>
      <c r="K1363" s="17">
        <v>2.1699999999999999E-4</v>
      </c>
    </row>
    <row r="1364" spans="1:11" x14ac:dyDescent="0.45">
      <c r="A1364" s="10" t="s">
        <v>18</v>
      </c>
      <c r="B1364" s="20">
        <v>0.41</v>
      </c>
      <c r="C1364" s="19">
        <v>63295</v>
      </c>
      <c r="D1364" s="19">
        <v>3866.766623</v>
      </c>
      <c r="E1364" s="23">
        <v>0.12841461900000001</v>
      </c>
      <c r="F1364" s="23">
        <v>0.107833501</v>
      </c>
      <c r="G1364" s="17">
        <v>0.73092661299999995</v>
      </c>
      <c r="H1364" s="17">
        <v>0.269073387</v>
      </c>
      <c r="I1364" s="17">
        <v>0.85612050200000001</v>
      </c>
      <c r="J1364" s="17">
        <v>0.14367297400000001</v>
      </c>
      <c r="K1364" s="17">
        <v>2.0699999999999999E-4</v>
      </c>
    </row>
    <row r="1365" spans="1:11" x14ac:dyDescent="0.45">
      <c r="A1365" s="10" t="s">
        <v>18</v>
      </c>
      <c r="B1365" s="20">
        <v>0.42</v>
      </c>
      <c r="C1365" s="19">
        <v>64821</v>
      </c>
      <c r="D1365" s="19">
        <v>4065.898678</v>
      </c>
      <c r="E1365" s="23">
        <v>0.13244114800000001</v>
      </c>
      <c r="F1365" s="23">
        <v>0.111155739</v>
      </c>
      <c r="G1365" s="17">
        <v>0.73186158800000001</v>
      </c>
      <c r="H1365" s="17">
        <v>0.26813841199999999</v>
      </c>
      <c r="I1365" s="17">
        <v>0.86068964199999998</v>
      </c>
      <c r="J1365" s="17">
        <v>0.13910910600000001</v>
      </c>
      <c r="K1365" s="17">
        <v>2.0100000000000001E-4</v>
      </c>
    </row>
    <row r="1366" spans="1:11" x14ac:dyDescent="0.45">
      <c r="A1366" s="10" t="s">
        <v>18</v>
      </c>
      <c r="B1366" s="20">
        <v>0.43</v>
      </c>
      <c r="C1366" s="19">
        <v>66339</v>
      </c>
      <c r="D1366" s="19">
        <v>4269.5391659999996</v>
      </c>
      <c r="E1366" s="23">
        <v>0.13625082399999999</v>
      </c>
      <c r="F1366" s="23">
        <v>0.114325038</v>
      </c>
      <c r="G1366" s="17">
        <v>0.73103302699999995</v>
      </c>
      <c r="H1366" s="17">
        <v>0.268966973</v>
      </c>
      <c r="I1366" s="17">
        <v>0.86702695799999996</v>
      </c>
      <c r="J1366" s="17">
        <v>0.13278136600000001</v>
      </c>
      <c r="K1366" s="17">
        <v>1.92E-4</v>
      </c>
    </row>
    <row r="1367" spans="1:11" x14ac:dyDescent="0.45">
      <c r="A1367" s="10" t="s">
        <v>18</v>
      </c>
      <c r="B1367" s="20">
        <v>0.44</v>
      </c>
      <c r="C1367" s="19">
        <v>67869</v>
      </c>
      <c r="D1367" s="19">
        <v>4481.4419680000001</v>
      </c>
      <c r="E1367" s="23">
        <v>0.14009348499999999</v>
      </c>
      <c r="F1367" s="23">
        <v>0.11773444</v>
      </c>
      <c r="G1367" s="17">
        <v>0.72947884900000004</v>
      </c>
      <c r="H1367" s="17">
        <v>0.27052115100000002</v>
      </c>
      <c r="I1367" s="17">
        <v>0.87144953999999997</v>
      </c>
      <c r="J1367" s="17">
        <v>0.128367853</v>
      </c>
      <c r="K1367" s="17">
        <v>1.83E-4</v>
      </c>
    </row>
    <row r="1368" spans="1:11" x14ac:dyDescent="0.45">
      <c r="A1368" s="10" t="s">
        <v>18</v>
      </c>
      <c r="B1368" s="20">
        <v>0.45</v>
      </c>
      <c r="C1368" s="19">
        <v>69384</v>
      </c>
      <c r="D1368" s="19">
        <v>4697.0569999999998</v>
      </c>
      <c r="E1368" s="23">
        <v>0.144357708</v>
      </c>
      <c r="F1368" s="23">
        <v>0.12092182</v>
      </c>
      <c r="G1368" s="17">
        <v>0.72895768500000002</v>
      </c>
      <c r="H1368" s="17">
        <v>0.27104231499999998</v>
      </c>
      <c r="I1368" s="17">
        <v>0.87618659300000001</v>
      </c>
      <c r="J1368" s="17">
        <v>0.123576214</v>
      </c>
      <c r="K1368" s="17">
        <v>2.3699999999999999E-4</v>
      </c>
    </row>
    <row r="1369" spans="1:11" x14ac:dyDescent="0.45">
      <c r="A1369" s="10" t="s">
        <v>18</v>
      </c>
      <c r="B1369" s="20">
        <v>0.46</v>
      </c>
      <c r="C1369" s="19">
        <v>70853</v>
      </c>
      <c r="D1369" s="19">
        <v>4912.071578</v>
      </c>
      <c r="E1369" s="23">
        <v>0.148735386</v>
      </c>
      <c r="F1369" s="23">
        <v>0.124544106</v>
      </c>
      <c r="G1369" s="17">
        <v>0.72794377099999996</v>
      </c>
      <c r="H1369" s="17">
        <v>0.27205622899999998</v>
      </c>
      <c r="I1369" s="17">
        <v>0.88105141099999995</v>
      </c>
      <c r="J1369" s="17">
        <v>0.1187213</v>
      </c>
      <c r="K1369" s="17">
        <v>2.2699999999999999E-4</v>
      </c>
    </row>
    <row r="1370" spans="1:11" x14ac:dyDescent="0.45">
      <c r="A1370" s="10" t="s">
        <v>18</v>
      </c>
      <c r="B1370" s="20">
        <v>0.47</v>
      </c>
      <c r="C1370" s="19">
        <v>72425</v>
      </c>
      <c r="D1370" s="19">
        <v>5149.808935</v>
      </c>
      <c r="E1370" s="23">
        <v>0.15431278900000001</v>
      </c>
      <c r="F1370" s="23">
        <v>0.128115125</v>
      </c>
      <c r="G1370" s="17">
        <v>0.72756644800000003</v>
      </c>
      <c r="H1370" s="17">
        <v>0.27243355200000002</v>
      </c>
      <c r="I1370" s="17">
        <v>0.88582757899999998</v>
      </c>
      <c r="J1370" s="17">
        <v>0.113955024</v>
      </c>
      <c r="K1370" s="17">
        <v>2.1699999999999999E-4</v>
      </c>
    </row>
    <row r="1371" spans="1:11" x14ac:dyDescent="0.45">
      <c r="A1371" s="10" t="s">
        <v>18</v>
      </c>
      <c r="B1371" s="20">
        <v>0.48</v>
      </c>
      <c r="C1371" s="19">
        <v>73937</v>
      </c>
      <c r="D1371" s="19">
        <v>5385.9757229999996</v>
      </c>
      <c r="E1371" s="23">
        <v>0.158246159</v>
      </c>
      <c r="F1371" s="23">
        <v>0.13179496700000001</v>
      </c>
      <c r="G1371" s="17">
        <v>0.72752478499999995</v>
      </c>
      <c r="H1371" s="17">
        <v>0.27247521499999999</v>
      </c>
      <c r="I1371" s="17">
        <v>0.88994398699999999</v>
      </c>
      <c r="J1371" s="17">
        <v>0.10984704100000001</v>
      </c>
      <c r="K1371" s="17">
        <v>2.0900000000000001E-4</v>
      </c>
    </row>
    <row r="1372" spans="1:11" x14ac:dyDescent="0.45">
      <c r="A1372" s="10" t="s">
        <v>18</v>
      </c>
      <c r="B1372" s="20">
        <v>0.49</v>
      </c>
      <c r="C1372" s="19">
        <v>75478</v>
      </c>
      <c r="D1372" s="19">
        <v>5633.2796930000004</v>
      </c>
      <c r="E1372" s="23">
        <v>0.16336056700000001</v>
      </c>
      <c r="F1372" s="23">
        <v>0.13547826499999999</v>
      </c>
      <c r="G1372" s="17">
        <v>0.72785447400000003</v>
      </c>
      <c r="H1372" s="17">
        <v>0.27214552600000003</v>
      </c>
      <c r="I1372" s="17">
        <v>0.894500034</v>
      </c>
      <c r="J1372" s="17">
        <v>0.10530023099999999</v>
      </c>
      <c r="K1372" s="17">
        <v>2.0000000000000001E-4</v>
      </c>
    </row>
    <row r="1373" spans="1:11" x14ac:dyDescent="0.45">
      <c r="A1373" s="10" t="s">
        <v>18</v>
      </c>
      <c r="B1373" s="20">
        <v>0.5</v>
      </c>
      <c r="C1373" s="19">
        <v>76989</v>
      </c>
      <c r="D1373" s="19">
        <v>5882.9063599999999</v>
      </c>
      <c r="E1373" s="23">
        <v>0.16750742699999999</v>
      </c>
      <c r="F1373" s="23">
        <v>0.13909711499999999</v>
      </c>
      <c r="G1373" s="17">
        <v>0.728545636</v>
      </c>
      <c r="H1373" s="17">
        <v>0.271454364</v>
      </c>
      <c r="I1373" s="17">
        <v>0.89769265099999995</v>
      </c>
      <c r="J1373" s="17">
        <v>0.102115873</v>
      </c>
      <c r="K1373" s="17">
        <v>1.9100000000000001E-4</v>
      </c>
    </row>
    <row r="1374" spans="1:11" x14ac:dyDescent="0.45">
      <c r="A1374" s="10" t="s">
        <v>18</v>
      </c>
      <c r="B1374" s="20">
        <v>0.51</v>
      </c>
      <c r="C1374" s="19">
        <v>78545</v>
      </c>
      <c r="D1374" s="19">
        <v>6148.4594619999998</v>
      </c>
      <c r="E1374" s="23">
        <v>0.17331550700000001</v>
      </c>
      <c r="F1374" s="23">
        <v>0.142958002</v>
      </c>
      <c r="G1374" s="17">
        <v>0.72893245900000003</v>
      </c>
      <c r="H1374" s="17">
        <v>0.27106754100000002</v>
      </c>
      <c r="I1374" s="17">
        <v>0.90150478000000001</v>
      </c>
      <c r="J1374" s="17">
        <v>9.8299999999999998E-2</v>
      </c>
      <c r="K1374" s="17">
        <v>1.84E-4</v>
      </c>
    </row>
    <row r="1375" spans="1:11" x14ac:dyDescent="0.45">
      <c r="A1375" s="10" t="s">
        <v>18</v>
      </c>
      <c r="B1375" s="20">
        <v>0.52</v>
      </c>
      <c r="C1375" s="19">
        <v>80025</v>
      </c>
      <c r="D1375" s="19">
        <v>6407.8998469999997</v>
      </c>
      <c r="E1375" s="23">
        <v>0.17793946399999999</v>
      </c>
      <c r="F1375" s="23">
        <v>0.14699904599999999</v>
      </c>
      <c r="G1375" s="17">
        <v>0.72897219599999996</v>
      </c>
      <c r="H1375" s="17">
        <v>0.27102780399999998</v>
      </c>
      <c r="I1375" s="17">
        <v>0.90438211199999996</v>
      </c>
      <c r="J1375" s="17">
        <v>9.5399999999999999E-2</v>
      </c>
      <c r="K1375" s="17">
        <v>1.7699999999999999E-4</v>
      </c>
    </row>
    <row r="1376" spans="1:11" x14ac:dyDescent="0.45">
      <c r="A1376" s="10" t="s">
        <v>18</v>
      </c>
      <c r="B1376" s="20">
        <v>0.53</v>
      </c>
      <c r="C1376" s="19">
        <v>81598</v>
      </c>
      <c r="D1376" s="19">
        <v>6691.6814020000002</v>
      </c>
      <c r="E1376" s="23">
        <v>0.182272778</v>
      </c>
      <c r="F1376" s="23">
        <v>0.150948047</v>
      </c>
      <c r="G1376" s="17">
        <v>0.72944189800000003</v>
      </c>
      <c r="H1376" s="17">
        <v>0.27055810200000002</v>
      </c>
      <c r="I1376" s="17">
        <v>0.90826790800000001</v>
      </c>
      <c r="J1376" s="17">
        <v>9.1600000000000001E-2</v>
      </c>
      <c r="K1376" s="17">
        <v>1.6899999999999999E-4</v>
      </c>
    </row>
    <row r="1377" spans="1:11" x14ac:dyDescent="0.45">
      <c r="A1377" s="10" t="s">
        <v>18</v>
      </c>
      <c r="B1377" s="20">
        <v>0.54</v>
      </c>
      <c r="C1377" s="19">
        <v>83094</v>
      </c>
      <c r="D1377" s="19">
        <v>6969.7399850000002</v>
      </c>
      <c r="E1377" s="23">
        <v>0.18889413599999999</v>
      </c>
      <c r="F1377" s="23">
        <v>0.15496390700000001</v>
      </c>
      <c r="G1377" s="17">
        <v>0.72989626200000002</v>
      </c>
      <c r="H1377" s="17">
        <v>0.27010373799999998</v>
      </c>
      <c r="I1377" s="17">
        <v>0.91171001600000001</v>
      </c>
      <c r="J1377" s="17">
        <v>8.8099999999999998E-2</v>
      </c>
      <c r="K1377" s="17">
        <v>1.66E-4</v>
      </c>
    </row>
    <row r="1378" spans="1:11" x14ac:dyDescent="0.45">
      <c r="A1378" s="10" t="s">
        <v>18</v>
      </c>
      <c r="B1378" s="20">
        <v>0.55000000000000004</v>
      </c>
      <c r="C1378" s="19">
        <v>84648</v>
      </c>
      <c r="D1378" s="19">
        <v>7267.6446089999999</v>
      </c>
      <c r="E1378" s="23">
        <v>0.195155621</v>
      </c>
      <c r="F1378" s="23">
        <v>0.15906337300000001</v>
      </c>
      <c r="G1378" s="17">
        <v>0.72955060999999999</v>
      </c>
      <c r="H1378" s="17">
        <v>0.27044939000000001</v>
      </c>
      <c r="I1378" s="17">
        <v>0.91511038199999994</v>
      </c>
      <c r="J1378" s="17">
        <v>8.4699999999999998E-2</v>
      </c>
      <c r="K1378" s="17">
        <v>1.6100000000000001E-4</v>
      </c>
    </row>
    <row r="1379" spans="1:11" x14ac:dyDescent="0.45">
      <c r="A1379" s="10" t="s">
        <v>18</v>
      </c>
      <c r="B1379" s="20">
        <v>0.56000000000000005</v>
      </c>
      <c r="C1379" s="19">
        <v>86257</v>
      </c>
      <c r="D1379" s="19">
        <v>7587.3024500000001</v>
      </c>
      <c r="E1379" s="23">
        <v>0.20189633100000001</v>
      </c>
      <c r="F1379" s="23">
        <v>0.16373496800000001</v>
      </c>
      <c r="G1379" s="17">
        <v>0.73089720300000005</v>
      </c>
      <c r="H1379" s="17">
        <v>0.269102797</v>
      </c>
      <c r="I1379" s="17">
        <v>0.91818901200000003</v>
      </c>
      <c r="J1379" s="17">
        <v>8.1600000000000006E-2</v>
      </c>
      <c r="K1379" s="17">
        <v>1.94E-4</v>
      </c>
    </row>
    <row r="1380" spans="1:11" x14ac:dyDescent="0.45">
      <c r="A1380" s="10" t="s">
        <v>18</v>
      </c>
      <c r="B1380" s="20">
        <v>0.56999999999999995</v>
      </c>
      <c r="C1380" s="19">
        <v>87852</v>
      </c>
      <c r="D1380" s="19">
        <v>7914.608518</v>
      </c>
      <c r="E1380" s="23">
        <v>0.20786384699999999</v>
      </c>
      <c r="F1380" s="23">
        <v>0.167999493</v>
      </c>
      <c r="G1380" s="17">
        <v>0.73047853200000001</v>
      </c>
      <c r="H1380" s="17">
        <v>0.26952146799999999</v>
      </c>
      <c r="I1380" s="17">
        <v>0.92107896499999997</v>
      </c>
      <c r="J1380" s="17">
        <v>7.8700000000000006E-2</v>
      </c>
      <c r="K1380" s="17">
        <v>1.8599999999999999E-4</v>
      </c>
    </row>
    <row r="1381" spans="1:11" x14ac:dyDescent="0.45">
      <c r="A1381" s="10" t="s">
        <v>18</v>
      </c>
      <c r="B1381" s="20">
        <v>0.57999999999999996</v>
      </c>
      <c r="C1381" s="19">
        <v>89340</v>
      </c>
      <c r="D1381" s="19">
        <v>8229.0691750000005</v>
      </c>
      <c r="E1381" s="23">
        <v>0.21384868200000001</v>
      </c>
      <c r="F1381" s="23">
        <v>0.17278960800000001</v>
      </c>
      <c r="G1381" s="17">
        <v>0.73197895700000004</v>
      </c>
      <c r="H1381" s="17">
        <v>0.26802104300000001</v>
      </c>
      <c r="I1381" s="17">
        <v>0.92391568300000004</v>
      </c>
      <c r="J1381" s="17">
        <v>7.5899999999999995E-2</v>
      </c>
      <c r="K1381" s="17">
        <v>1.7899999999999999E-4</v>
      </c>
    </row>
    <row r="1382" spans="1:11" x14ac:dyDescent="0.45">
      <c r="A1382" s="10" t="s">
        <v>18</v>
      </c>
      <c r="B1382" s="20">
        <v>0.59</v>
      </c>
      <c r="C1382" s="19">
        <v>90893</v>
      </c>
      <c r="D1382" s="19">
        <v>8566.9640569999992</v>
      </c>
      <c r="E1382" s="23">
        <v>0.22146427899999999</v>
      </c>
      <c r="F1382" s="23">
        <v>0.17744444200000001</v>
      </c>
      <c r="G1382" s="17">
        <v>0.73145346700000002</v>
      </c>
      <c r="H1382" s="17">
        <v>0.26854653299999998</v>
      </c>
      <c r="I1382" s="17">
        <v>0.92667781599999999</v>
      </c>
      <c r="J1382" s="17">
        <v>7.3200000000000001E-2</v>
      </c>
      <c r="K1382" s="17">
        <v>1.7200000000000001E-4</v>
      </c>
    </row>
    <row r="1383" spans="1:11" x14ac:dyDescent="0.45">
      <c r="A1383" s="10" t="s">
        <v>18</v>
      </c>
      <c r="B1383" s="20">
        <v>0.6</v>
      </c>
      <c r="C1383" s="19">
        <v>92212</v>
      </c>
      <c r="D1383" s="19">
        <v>8863.3828059999996</v>
      </c>
      <c r="E1383" s="23">
        <v>0.22802006699999999</v>
      </c>
      <c r="F1383" s="23">
        <v>0.18178807699999999</v>
      </c>
      <c r="G1383" s="17">
        <v>0.73249685499999995</v>
      </c>
      <c r="H1383" s="17">
        <v>0.267503145</v>
      </c>
      <c r="I1383" s="17">
        <v>0.92879263899999998</v>
      </c>
      <c r="J1383" s="17">
        <v>7.0999999999999994E-2</v>
      </c>
      <c r="K1383" s="17">
        <v>1.66E-4</v>
      </c>
    </row>
    <row r="1384" spans="1:11" x14ac:dyDescent="0.45">
      <c r="A1384" s="10" t="s">
        <v>18</v>
      </c>
      <c r="B1384" s="20">
        <v>0.61</v>
      </c>
      <c r="C1384" s="19">
        <v>93792</v>
      </c>
      <c r="D1384" s="19">
        <v>9230.0989179999997</v>
      </c>
      <c r="E1384" s="23">
        <v>0.236265374</v>
      </c>
      <c r="F1384" s="23">
        <v>0.186837481</v>
      </c>
      <c r="G1384" s="17">
        <v>0.73286634299999998</v>
      </c>
      <c r="H1384" s="17">
        <v>0.26713365700000002</v>
      </c>
      <c r="I1384" s="17">
        <v>0.93135054399999995</v>
      </c>
      <c r="J1384" s="17">
        <v>6.8400000000000002E-2</v>
      </c>
      <c r="K1384" s="17">
        <v>2.1000000000000001E-4</v>
      </c>
    </row>
    <row r="1385" spans="1:11" x14ac:dyDescent="0.45">
      <c r="A1385" s="10" t="s">
        <v>18</v>
      </c>
      <c r="B1385" s="20">
        <v>0.62</v>
      </c>
      <c r="C1385" s="19">
        <v>95305</v>
      </c>
      <c r="D1385" s="19">
        <v>9591.2707879999998</v>
      </c>
      <c r="E1385" s="23">
        <v>0.241716291</v>
      </c>
      <c r="F1385" s="23">
        <v>0.19199960299999999</v>
      </c>
      <c r="G1385" s="17">
        <v>0.73356067400000002</v>
      </c>
      <c r="H1385" s="17">
        <v>0.26643932599999998</v>
      </c>
      <c r="I1385" s="17">
        <v>0.933742772</v>
      </c>
      <c r="J1385" s="17">
        <v>6.6100000000000006E-2</v>
      </c>
      <c r="K1385" s="17">
        <v>2.02E-4</v>
      </c>
    </row>
    <row r="1386" spans="1:11" x14ac:dyDescent="0.45">
      <c r="A1386" s="10" t="s">
        <v>18</v>
      </c>
      <c r="B1386" s="20">
        <v>0.63</v>
      </c>
      <c r="C1386" s="19">
        <v>96852</v>
      </c>
      <c r="D1386" s="19">
        <v>9971.6730860000007</v>
      </c>
      <c r="E1386" s="23">
        <v>0.24961704900000001</v>
      </c>
      <c r="F1386" s="23">
        <v>0.19716739899999999</v>
      </c>
      <c r="G1386" s="17">
        <v>0.73450212699999995</v>
      </c>
      <c r="H1386" s="17">
        <v>0.265497873</v>
      </c>
      <c r="I1386" s="17">
        <v>0.93589850200000002</v>
      </c>
      <c r="J1386" s="17">
        <v>6.3899999999999998E-2</v>
      </c>
      <c r="K1386" s="17">
        <v>1.95E-4</v>
      </c>
    </row>
    <row r="1387" spans="1:11" x14ac:dyDescent="0.45">
      <c r="A1387" s="10" t="s">
        <v>18</v>
      </c>
      <c r="B1387" s="20">
        <v>0.64</v>
      </c>
      <c r="C1387" s="19">
        <v>98378</v>
      </c>
      <c r="D1387" s="19">
        <v>10360.50719</v>
      </c>
      <c r="E1387" s="23">
        <v>0.25951228599999998</v>
      </c>
      <c r="F1387" s="23">
        <v>0.20262559599999999</v>
      </c>
      <c r="G1387" s="17">
        <v>0.73543881799999999</v>
      </c>
      <c r="H1387" s="17">
        <v>0.26456118200000001</v>
      </c>
      <c r="I1387" s="17">
        <v>0.93789217199999997</v>
      </c>
      <c r="J1387" s="17">
        <v>6.1899999999999997E-2</v>
      </c>
      <c r="K1387" s="17">
        <v>1.8799999999999999E-4</v>
      </c>
    </row>
    <row r="1388" spans="1:11" x14ac:dyDescent="0.45">
      <c r="A1388" s="10" t="s">
        <v>18</v>
      </c>
      <c r="B1388" s="20">
        <v>0.65</v>
      </c>
      <c r="C1388" s="19">
        <v>99891</v>
      </c>
      <c r="D1388" s="19">
        <v>10760.6518</v>
      </c>
      <c r="E1388" s="23">
        <v>0.268901265</v>
      </c>
      <c r="F1388" s="23">
        <v>0.20838436099999999</v>
      </c>
      <c r="G1388" s="17">
        <v>0.73537155499999995</v>
      </c>
      <c r="H1388" s="17">
        <v>0.26462844499999999</v>
      </c>
      <c r="I1388" s="17">
        <v>0.94005519599999998</v>
      </c>
      <c r="J1388" s="17">
        <v>5.9799999999999999E-2</v>
      </c>
      <c r="K1388" s="17">
        <v>1.8100000000000001E-4</v>
      </c>
    </row>
    <row r="1389" spans="1:11" x14ac:dyDescent="0.45">
      <c r="A1389" s="10" t="s">
        <v>18</v>
      </c>
      <c r="B1389" s="20">
        <v>0.66</v>
      </c>
      <c r="C1389" s="19">
        <v>101423</v>
      </c>
      <c r="D1389" s="19">
        <v>11178.20829</v>
      </c>
      <c r="E1389" s="23">
        <v>0.27627459900000001</v>
      </c>
      <c r="F1389" s="23">
        <v>0.21428773700000001</v>
      </c>
      <c r="G1389" s="17">
        <v>0.73630241699999999</v>
      </c>
      <c r="H1389" s="17">
        <v>0.26369758300000001</v>
      </c>
      <c r="I1389" s="17">
        <v>0.94209506300000001</v>
      </c>
      <c r="J1389" s="17">
        <v>5.7700000000000001E-2</v>
      </c>
      <c r="K1389" s="17">
        <v>1.76E-4</v>
      </c>
    </row>
    <row r="1390" spans="1:11" x14ac:dyDescent="0.45">
      <c r="A1390" s="10" t="s">
        <v>18</v>
      </c>
      <c r="B1390" s="20">
        <v>0.67</v>
      </c>
      <c r="C1390" s="19">
        <v>102882</v>
      </c>
      <c r="D1390" s="19">
        <v>11586.56619</v>
      </c>
      <c r="E1390" s="23">
        <v>0.28259537299999998</v>
      </c>
      <c r="F1390" s="23">
        <v>0.22029459100000001</v>
      </c>
      <c r="G1390" s="17">
        <v>0.73520149300000004</v>
      </c>
      <c r="H1390" s="17">
        <v>0.26479850700000002</v>
      </c>
      <c r="I1390" s="17">
        <v>0.94396339200000001</v>
      </c>
      <c r="J1390" s="17">
        <v>5.5899999999999998E-2</v>
      </c>
      <c r="K1390" s="17">
        <v>1.7000000000000001E-4</v>
      </c>
    </row>
    <row r="1391" spans="1:11" x14ac:dyDescent="0.45">
      <c r="A1391" s="10" t="s">
        <v>18</v>
      </c>
      <c r="B1391" s="20">
        <v>0.68</v>
      </c>
      <c r="C1391" s="19">
        <v>104445</v>
      </c>
      <c r="D1391" s="19">
        <v>12031.93729</v>
      </c>
      <c r="E1391" s="23">
        <v>0.28863531599999998</v>
      </c>
      <c r="F1391" s="23">
        <v>0.22624575299999999</v>
      </c>
      <c r="G1391" s="17">
        <v>0.73582268200000001</v>
      </c>
      <c r="H1391" s="17">
        <v>0.26417731799999999</v>
      </c>
      <c r="I1391" s="17">
        <v>0.94558909700000005</v>
      </c>
      <c r="J1391" s="17">
        <v>5.4199999999999998E-2</v>
      </c>
      <c r="K1391" s="17">
        <v>1.65E-4</v>
      </c>
    </row>
    <row r="1392" spans="1:11" x14ac:dyDescent="0.45">
      <c r="A1392" s="10" t="s">
        <v>18</v>
      </c>
      <c r="B1392" s="20">
        <v>0.69</v>
      </c>
      <c r="C1392" s="19">
        <v>106003</v>
      </c>
      <c r="D1392" s="19">
        <v>12489.75174</v>
      </c>
      <c r="E1392" s="23">
        <v>0.298933542</v>
      </c>
      <c r="F1392" s="23">
        <v>0.23216964900000001</v>
      </c>
      <c r="G1392" s="17">
        <v>0.73654519200000002</v>
      </c>
      <c r="H1392" s="17">
        <v>0.26345480799999998</v>
      </c>
      <c r="I1392" s="17">
        <v>0.94736969599999998</v>
      </c>
      <c r="J1392" s="17">
        <v>5.2499999999999998E-2</v>
      </c>
      <c r="K1392" s="17">
        <v>1.5899999999999999E-4</v>
      </c>
    </row>
    <row r="1393" spans="1:11" x14ac:dyDescent="0.45">
      <c r="A1393" s="10" t="s">
        <v>18</v>
      </c>
      <c r="B1393" s="20">
        <v>0.7</v>
      </c>
      <c r="C1393" s="19">
        <v>107486</v>
      </c>
      <c r="D1393" s="19">
        <v>12943.06647</v>
      </c>
      <c r="E1393" s="23">
        <v>0.31182626099999999</v>
      </c>
      <c r="F1393" s="23">
        <v>0.238704533</v>
      </c>
      <c r="G1393" s="17">
        <v>0.73633775599999995</v>
      </c>
      <c r="H1393" s="17">
        <v>0.26366224399999999</v>
      </c>
      <c r="I1393" s="17">
        <v>0.94857514899999995</v>
      </c>
      <c r="J1393" s="17">
        <v>5.1299999999999998E-2</v>
      </c>
      <c r="K1393" s="17">
        <v>1.54E-4</v>
      </c>
    </row>
    <row r="1394" spans="1:11" x14ac:dyDescent="0.45">
      <c r="A1394" s="10" t="s">
        <v>18</v>
      </c>
      <c r="B1394" s="20">
        <v>0.71</v>
      </c>
      <c r="C1394" s="19">
        <v>109015</v>
      </c>
      <c r="D1394" s="19">
        <v>13428.10511</v>
      </c>
      <c r="E1394" s="23">
        <v>0.32184543199999999</v>
      </c>
      <c r="F1394" s="23">
        <v>0.24538648399999999</v>
      </c>
      <c r="G1394" s="17">
        <v>0.73641241999999996</v>
      </c>
      <c r="H1394" s="17">
        <v>0.26358757999999999</v>
      </c>
      <c r="I1394" s="17">
        <v>0.95036846200000002</v>
      </c>
      <c r="J1394" s="17">
        <v>4.9500000000000002E-2</v>
      </c>
      <c r="K1394" s="17">
        <v>1.4899999999999999E-4</v>
      </c>
    </row>
    <row r="1395" spans="1:11" x14ac:dyDescent="0.45">
      <c r="A1395" s="10" t="s">
        <v>18</v>
      </c>
      <c r="B1395" s="20">
        <v>0.72</v>
      </c>
      <c r="C1395" s="19">
        <v>110579</v>
      </c>
      <c r="D1395" s="19">
        <v>13939.405779999999</v>
      </c>
      <c r="E1395" s="23">
        <v>0.33284763699999997</v>
      </c>
      <c r="F1395" s="23">
        <v>0.25202693900000001</v>
      </c>
      <c r="G1395" s="17">
        <v>0.73637851700000001</v>
      </c>
      <c r="H1395" s="17">
        <v>0.26362148299999999</v>
      </c>
      <c r="I1395" s="17">
        <v>0.95200520899999996</v>
      </c>
      <c r="J1395" s="17">
        <v>4.7899999999999998E-2</v>
      </c>
      <c r="K1395" s="17">
        <v>1.44E-4</v>
      </c>
    </row>
    <row r="1396" spans="1:11" x14ac:dyDescent="0.45">
      <c r="A1396" s="10" t="s">
        <v>18</v>
      </c>
      <c r="B1396" s="20">
        <v>0.73</v>
      </c>
      <c r="C1396" s="19">
        <v>112101</v>
      </c>
      <c r="D1396" s="19">
        <v>14452.68806</v>
      </c>
      <c r="E1396" s="23">
        <v>0.34335330200000003</v>
      </c>
      <c r="F1396" s="23">
        <v>0.25958337199999998</v>
      </c>
      <c r="G1396" s="17">
        <v>0.73649655199999997</v>
      </c>
      <c r="H1396" s="17">
        <v>0.26350344799999997</v>
      </c>
      <c r="I1396" s="17">
        <v>0.953686641</v>
      </c>
      <c r="J1396" s="17">
        <v>4.6199999999999998E-2</v>
      </c>
      <c r="K1396" s="17">
        <v>1.3899999999999999E-4</v>
      </c>
    </row>
    <row r="1397" spans="1:11" x14ac:dyDescent="0.45">
      <c r="A1397" s="10" t="s">
        <v>18</v>
      </c>
      <c r="B1397" s="20">
        <v>0.74</v>
      </c>
      <c r="C1397" s="19">
        <v>113630</v>
      </c>
      <c r="D1397" s="19">
        <v>14987.17966</v>
      </c>
      <c r="E1397" s="23">
        <v>0.35477737799999998</v>
      </c>
      <c r="F1397" s="23">
        <v>0.26672978000000003</v>
      </c>
      <c r="G1397" s="17">
        <v>0.73734049099999999</v>
      </c>
      <c r="H1397" s="17">
        <v>0.26265950900000001</v>
      </c>
      <c r="I1397" s="17">
        <v>0.95522664599999996</v>
      </c>
      <c r="J1397" s="17">
        <v>4.4600000000000001E-2</v>
      </c>
      <c r="K1397" s="17">
        <v>1.34E-4</v>
      </c>
    </row>
    <row r="1398" spans="1:11" x14ac:dyDescent="0.45">
      <c r="A1398" s="10" t="s">
        <v>18</v>
      </c>
      <c r="B1398" s="20">
        <v>0.75</v>
      </c>
      <c r="C1398" s="19">
        <v>115155</v>
      </c>
      <c r="D1398" s="19">
        <v>15537.244559999999</v>
      </c>
      <c r="E1398" s="23">
        <v>0.36645844999999999</v>
      </c>
      <c r="F1398" s="23">
        <v>0.27452623599999998</v>
      </c>
      <c r="G1398" s="17">
        <v>0.73785767000000002</v>
      </c>
      <c r="H1398" s="17">
        <v>0.26214232999999998</v>
      </c>
      <c r="I1398" s="17">
        <v>0.95664701600000002</v>
      </c>
      <c r="J1398" s="17">
        <v>4.3200000000000002E-2</v>
      </c>
      <c r="K1398" s="17">
        <v>1.2999999999999999E-4</v>
      </c>
    </row>
    <row r="1399" spans="1:11" x14ac:dyDescent="0.45">
      <c r="A1399" s="10" t="s">
        <v>18</v>
      </c>
      <c r="B1399" s="20">
        <v>0.76</v>
      </c>
      <c r="C1399" s="19">
        <v>116656</v>
      </c>
      <c r="D1399" s="19">
        <v>16098.69131</v>
      </c>
      <c r="E1399" s="23">
        <v>0.38079722799999999</v>
      </c>
      <c r="F1399" s="23">
        <v>0.282420911</v>
      </c>
      <c r="G1399" s="17">
        <v>0.73841894100000005</v>
      </c>
      <c r="H1399" s="17">
        <v>0.261581059</v>
      </c>
      <c r="I1399" s="17">
        <v>0.95806694299999995</v>
      </c>
      <c r="J1399" s="17">
        <v>4.1799999999999997E-2</v>
      </c>
      <c r="K1399" s="17">
        <v>1.25E-4</v>
      </c>
    </row>
    <row r="1400" spans="1:11" x14ac:dyDescent="0.45">
      <c r="A1400" s="10" t="s">
        <v>18</v>
      </c>
      <c r="B1400" s="20">
        <v>0.77</v>
      </c>
      <c r="C1400" s="19">
        <v>118205</v>
      </c>
      <c r="D1400" s="19">
        <v>16698.588339999998</v>
      </c>
      <c r="E1400" s="23">
        <v>0.39559892600000002</v>
      </c>
      <c r="F1400" s="23">
        <v>0.29051086199999998</v>
      </c>
      <c r="G1400" s="17">
        <v>0.73894505300000002</v>
      </c>
      <c r="H1400" s="17">
        <v>0.26105494699999998</v>
      </c>
      <c r="I1400" s="17">
        <v>0.95946310800000001</v>
      </c>
      <c r="J1400" s="17">
        <v>4.0399999999999998E-2</v>
      </c>
      <c r="K1400" s="17">
        <v>1.21E-4</v>
      </c>
    </row>
    <row r="1401" spans="1:11" x14ac:dyDescent="0.45">
      <c r="A1401" s="10" t="s">
        <v>18</v>
      </c>
      <c r="B1401" s="20">
        <v>0.78</v>
      </c>
      <c r="C1401" s="19">
        <v>119728</v>
      </c>
      <c r="D1401" s="19">
        <v>17315.546429999999</v>
      </c>
      <c r="E1401" s="23">
        <v>0.410819775</v>
      </c>
      <c r="F1401" s="23">
        <v>0.299262582</v>
      </c>
      <c r="G1401" s="17">
        <v>0.74046171299999997</v>
      </c>
      <c r="H1401" s="17">
        <v>0.25953828699999998</v>
      </c>
      <c r="I1401" s="17">
        <v>0.96058048600000001</v>
      </c>
      <c r="J1401" s="17">
        <v>3.9300000000000002E-2</v>
      </c>
      <c r="K1401" s="17">
        <v>1.17E-4</v>
      </c>
    </row>
    <row r="1402" spans="1:11" x14ac:dyDescent="0.45">
      <c r="A1402" s="10" t="s">
        <v>18</v>
      </c>
      <c r="B1402" s="20">
        <v>0.79</v>
      </c>
      <c r="C1402" s="19">
        <v>121240</v>
      </c>
      <c r="D1402" s="19">
        <v>17953.933830000002</v>
      </c>
      <c r="E1402" s="23">
        <v>0.43441601099999999</v>
      </c>
      <c r="F1402" s="23">
        <v>0.30855144000000001</v>
      </c>
      <c r="G1402" s="17">
        <v>0.74117453</v>
      </c>
      <c r="H1402" s="17">
        <v>0.25882547</v>
      </c>
      <c r="I1402" s="17">
        <v>0.96179440299999996</v>
      </c>
      <c r="J1402" s="17">
        <v>3.8100000000000002E-2</v>
      </c>
      <c r="K1402" s="17">
        <v>1.13E-4</v>
      </c>
    </row>
    <row r="1403" spans="1:11" x14ac:dyDescent="0.45">
      <c r="A1403" s="10" t="s">
        <v>18</v>
      </c>
      <c r="B1403" s="20">
        <v>0.8</v>
      </c>
      <c r="C1403" s="19">
        <v>122171</v>
      </c>
      <c r="D1403" s="19">
        <v>18364.58008</v>
      </c>
      <c r="E1403" s="23">
        <v>0.44840128499999998</v>
      </c>
      <c r="F1403" s="23">
        <v>0.31436737100000001</v>
      </c>
      <c r="G1403" s="17">
        <v>0.740052877</v>
      </c>
      <c r="H1403" s="17">
        <v>0.259947123</v>
      </c>
      <c r="I1403" s="17">
        <v>0.96254317099999998</v>
      </c>
      <c r="J1403" s="17">
        <v>3.73E-2</v>
      </c>
      <c r="K1403" s="17">
        <v>1.11E-4</v>
      </c>
    </row>
    <row r="1404" spans="1:11" x14ac:dyDescent="0.45">
      <c r="A1404" s="10" t="s">
        <v>18</v>
      </c>
      <c r="B1404" s="20">
        <v>0.80100000000000005</v>
      </c>
      <c r="C1404" s="19">
        <v>122325</v>
      </c>
      <c r="D1404" s="19">
        <v>18433.806919999999</v>
      </c>
      <c r="E1404" s="23">
        <v>0.44996449999999999</v>
      </c>
      <c r="F1404" s="23">
        <v>0.31539501199999997</v>
      </c>
      <c r="G1404" s="17">
        <v>0.74011036200000002</v>
      </c>
      <c r="H1404" s="17">
        <v>0.25988963799999998</v>
      </c>
      <c r="I1404" s="17">
        <v>0.96268675599999998</v>
      </c>
      <c r="J1404" s="17">
        <v>3.7199999999999997E-2</v>
      </c>
      <c r="K1404" s="17">
        <v>1.11E-4</v>
      </c>
    </row>
    <row r="1405" spans="1:11" x14ac:dyDescent="0.45">
      <c r="A1405" s="10" t="s">
        <v>18</v>
      </c>
      <c r="B1405" s="20">
        <v>0.80200000000000005</v>
      </c>
      <c r="C1405" s="19">
        <v>122471</v>
      </c>
      <c r="D1405" s="19">
        <v>18499.594529999998</v>
      </c>
      <c r="E1405" s="23">
        <v>0.45102522499999997</v>
      </c>
      <c r="F1405" s="23">
        <v>0.31640635499999997</v>
      </c>
      <c r="G1405" s="17">
        <v>0.73971797399999994</v>
      </c>
      <c r="H1405" s="17">
        <v>0.260282026</v>
      </c>
      <c r="I1405" s="17">
        <v>0.96277583099999997</v>
      </c>
      <c r="J1405" s="17">
        <v>3.7100000000000001E-2</v>
      </c>
      <c r="K1405" s="17">
        <v>1.1E-4</v>
      </c>
    </row>
    <row r="1406" spans="1:11" x14ac:dyDescent="0.45">
      <c r="A1406" s="10" t="s">
        <v>18</v>
      </c>
      <c r="B1406" s="20">
        <v>0.80300000000000005</v>
      </c>
      <c r="C1406" s="19">
        <v>122622</v>
      </c>
      <c r="D1406" s="19">
        <v>18567.989669999999</v>
      </c>
      <c r="E1406" s="23">
        <v>0.45427271600000002</v>
      </c>
      <c r="F1406" s="23">
        <v>0.31721577099999998</v>
      </c>
      <c r="G1406" s="17">
        <v>0.73985907900000003</v>
      </c>
      <c r="H1406" s="17">
        <v>0.26014092100000002</v>
      </c>
      <c r="I1406" s="17">
        <v>0.96290518599999997</v>
      </c>
      <c r="J1406" s="17">
        <v>3.6999999999999998E-2</v>
      </c>
      <c r="K1406" s="17">
        <v>1.1E-4</v>
      </c>
    </row>
    <row r="1407" spans="1:11" x14ac:dyDescent="0.45">
      <c r="A1407" s="10" t="s">
        <v>18</v>
      </c>
      <c r="B1407" s="20">
        <v>0.80400000000000005</v>
      </c>
      <c r="C1407" s="19">
        <v>122759</v>
      </c>
      <c r="D1407" s="19">
        <v>18630.406660000001</v>
      </c>
      <c r="E1407" s="23">
        <v>0.45653034999999997</v>
      </c>
      <c r="F1407" s="23">
        <v>0.31836775299999998</v>
      </c>
      <c r="G1407" s="17">
        <v>0.74007608400000002</v>
      </c>
      <c r="H1407" s="17">
        <v>0.25992391599999998</v>
      </c>
      <c r="I1407" s="17">
        <v>0.96302447400000002</v>
      </c>
      <c r="J1407" s="17">
        <v>3.6900000000000002E-2</v>
      </c>
      <c r="K1407" s="17">
        <v>1.1E-4</v>
      </c>
    </row>
    <row r="1408" spans="1:11" x14ac:dyDescent="0.45">
      <c r="A1408" s="10" t="s">
        <v>18</v>
      </c>
      <c r="B1408" s="20">
        <v>0.80500000000000005</v>
      </c>
      <c r="C1408" s="19">
        <v>122913</v>
      </c>
      <c r="D1408" s="19">
        <v>18700.832200000001</v>
      </c>
      <c r="E1408" s="23">
        <v>0.45835917599999998</v>
      </c>
      <c r="F1408" s="23">
        <v>0.319345037</v>
      </c>
      <c r="G1408" s="17">
        <v>0.74002749899999998</v>
      </c>
      <c r="H1408" s="17">
        <v>0.25997250100000002</v>
      </c>
      <c r="I1408" s="17">
        <v>0.96315707699999997</v>
      </c>
      <c r="J1408" s="17">
        <v>3.6700000000000003E-2</v>
      </c>
      <c r="K1408" s="17">
        <v>1.0900000000000001E-4</v>
      </c>
    </row>
    <row r="1409" spans="1:11" x14ac:dyDescent="0.45">
      <c r="A1409" s="10" t="s">
        <v>18</v>
      </c>
      <c r="B1409" s="20">
        <v>0.80600000000000005</v>
      </c>
      <c r="C1409" s="19">
        <v>123086</v>
      </c>
      <c r="D1409" s="19">
        <v>18780.153579999998</v>
      </c>
      <c r="E1409" s="23">
        <v>0.459845436</v>
      </c>
      <c r="F1409" s="23">
        <v>0.32038854100000003</v>
      </c>
      <c r="G1409" s="17">
        <v>0.73979981500000003</v>
      </c>
      <c r="H1409" s="17">
        <v>0.26020018499999997</v>
      </c>
      <c r="I1409" s="17">
        <v>0.96331606400000003</v>
      </c>
      <c r="J1409" s="17">
        <v>3.6600000000000001E-2</v>
      </c>
      <c r="K1409" s="17">
        <v>1.0900000000000001E-4</v>
      </c>
    </row>
    <row r="1410" spans="1:11" x14ac:dyDescent="0.45">
      <c r="A1410" s="10" t="s">
        <v>18</v>
      </c>
      <c r="B1410" s="20">
        <v>0.80700000000000005</v>
      </c>
      <c r="C1410" s="19">
        <v>123235</v>
      </c>
      <c r="D1410" s="19">
        <v>18848.83124</v>
      </c>
      <c r="E1410" s="23">
        <v>0.46135360800000003</v>
      </c>
      <c r="F1410" s="23">
        <v>0.32151005900000001</v>
      </c>
      <c r="G1410" s="17">
        <v>0.73997646800000005</v>
      </c>
      <c r="H1410" s="17">
        <v>0.260023532</v>
      </c>
      <c r="I1410" s="17">
        <v>0.96345168299999995</v>
      </c>
      <c r="J1410" s="17">
        <v>3.6400000000000002E-2</v>
      </c>
      <c r="K1410" s="17">
        <v>1.08E-4</v>
      </c>
    </row>
    <row r="1411" spans="1:11" x14ac:dyDescent="0.45">
      <c r="A1411" s="10" t="s">
        <v>18</v>
      </c>
      <c r="B1411" s="20">
        <v>0.80800000000000005</v>
      </c>
      <c r="C1411" s="19">
        <v>123389</v>
      </c>
      <c r="D1411" s="19">
        <v>18919.955730000001</v>
      </c>
      <c r="E1411" s="23">
        <v>0.462372475</v>
      </c>
      <c r="F1411" s="23">
        <v>0.32242702099999998</v>
      </c>
      <c r="G1411" s="17">
        <v>0.74001734399999997</v>
      </c>
      <c r="H1411" s="17">
        <v>0.25998265599999998</v>
      </c>
      <c r="I1411" s="17">
        <v>0.96358814299999995</v>
      </c>
      <c r="J1411" s="17">
        <v>3.6299999999999999E-2</v>
      </c>
      <c r="K1411" s="17">
        <v>1.08E-4</v>
      </c>
    </row>
    <row r="1412" spans="1:11" x14ac:dyDescent="0.45">
      <c r="A1412" s="10" t="s">
        <v>18</v>
      </c>
      <c r="B1412" s="20">
        <v>0.80900000000000005</v>
      </c>
      <c r="C1412" s="19">
        <v>123530</v>
      </c>
      <c r="D1412" s="19">
        <v>18985.237450000001</v>
      </c>
      <c r="E1412" s="23">
        <v>0.46373535300000002</v>
      </c>
      <c r="F1412" s="23">
        <v>0.32355804500000002</v>
      </c>
      <c r="G1412" s="17">
        <v>0.74030599900000005</v>
      </c>
      <c r="H1412" s="17">
        <v>0.25969400100000001</v>
      </c>
      <c r="I1412" s="17">
        <v>0.96371721200000005</v>
      </c>
      <c r="J1412" s="17">
        <v>3.6200000000000003E-2</v>
      </c>
      <c r="K1412" s="17">
        <v>1.08E-4</v>
      </c>
    </row>
    <row r="1413" spans="1:11" x14ac:dyDescent="0.45">
      <c r="A1413" s="10" t="s">
        <v>18</v>
      </c>
      <c r="B1413" s="20">
        <v>0.81</v>
      </c>
      <c r="C1413" s="19">
        <v>123695</v>
      </c>
      <c r="D1413" s="19">
        <v>19061.852620000001</v>
      </c>
      <c r="E1413" s="23">
        <v>0.46518279600000001</v>
      </c>
      <c r="F1413" s="23">
        <v>0.32441464199999998</v>
      </c>
      <c r="G1413" s="17">
        <v>0.74041796400000004</v>
      </c>
      <c r="H1413" s="17">
        <v>0.25958203600000002</v>
      </c>
      <c r="I1413" s="17">
        <v>0.96385338200000004</v>
      </c>
      <c r="J1413" s="17">
        <v>3.5999999999999997E-2</v>
      </c>
      <c r="K1413" s="17">
        <v>1.07E-4</v>
      </c>
    </row>
    <row r="1414" spans="1:11" x14ac:dyDescent="0.45">
      <c r="A1414" s="10" t="s">
        <v>18</v>
      </c>
      <c r="B1414" s="20">
        <v>0.81100000000000005</v>
      </c>
      <c r="C1414" s="19">
        <v>123847</v>
      </c>
      <c r="D1414" s="19">
        <v>19132.688989999999</v>
      </c>
      <c r="E1414" s="23">
        <v>0.46773394099999999</v>
      </c>
      <c r="F1414" s="23">
        <v>0.32564510099999999</v>
      </c>
      <c r="G1414" s="17">
        <v>0.74049432000000004</v>
      </c>
      <c r="H1414" s="17">
        <v>0.25950568000000002</v>
      </c>
      <c r="I1414" s="17">
        <v>0.96399103600000002</v>
      </c>
      <c r="J1414" s="17">
        <v>3.5900000000000001E-2</v>
      </c>
      <c r="K1414" s="17">
        <v>1.07E-4</v>
      </c>
    </row>
    <row r="1415" spans="1:11" x14ac:dyDescent="0.45">
      <c r="A1415" s="10" t="s">
        <v>18</v>
      </c>
      <c r="B1415" s="20">
        <v>0.81200000000000006</v>
      </c>
      <c r="C1415" s="19">
        <v>123994</v>
      </c>
      <c r="D1415" s="19">
        <v>19201.571260000001</v>
      </c>
      <c r="E1415" s="23">
        <v>0.46923574600000001</v>
      </c>
      <c r="F1415" s="23">
        <v>0.32662804699999998</v>
      </c>
      <c r="G1415" s="17">
        <v>0.74068906599999995</v>
      </c>
      <c r="H1415" s="17">
        <v>0.25931093399999999</v>
      </c>
      <c r="I1415" s="17">
        <v>0.96413002299999995</v>
      </c>
      <c r="J1415" s="17">
        <v>3.5799999999999998E-2</v>
      </c>
      <c r="K1415" s="17">
        <v>1.06E-4</v>
      </c>
    </row>
    <row r="1416" spans="1:11" x14ac:dyDescent="0.45">
      <c r="A1416" s="10" t="s">
        <v>18</v>
      </c>
      <c r="B1416" s="20">
        <v>0.81299999999999994</v>
      </c>
      <c r="C1416" s="19">
        <v>124055</v>
      </c>
      <c r="D1416" s="19">
        <v>19230.233629999999</v>
      </c>
      <c r="E1416" s="23">
        <v>0.47026308300000003</v>
      </c>
      <c r="F1416" s="23">
        <v>0.32766635599999999</v>
      </c>
      <c r="G1416" s="17">
        <v>0.74063923300000001</v>
      </c>
      <c r="H1416" s="17">
        <v>0.25936076699999999</v>
      </c>
      <c r="I1416" s="17">
        <v>0.964185819</v>
      </c>
      <c r="J1416" s="17">
        <v>3.5700000000000003E-2</v>
      </c>
      <c r="K1416" s="17">
        <v>1.06E-4</v>
      </c>
    </row>
    <row r="1417" spans="1:11" x14ac:dyDescent="0.45">
      <c r="A1417" s="10" t="s">
        <v>18</v>
      </c>
      <c r="B1417" s="20">
        <v>0.81399999999999995</v>
      </c>
      <c r="C1417" s="19">
        <v>124255</v>
      </c>
      <c r="D1417" s="19">
        <v>19324.383180000001</v>
      </c>
      <c r="E1417" s="23">
        <v>0.47162988</v>
      </c>
      <c r="F1417" s="23">
        <v>0.32817363799999999</v>
      </c>
      <c r="G1417" s="17">
        <v>0.74078306699999996</v>
      </c>
      <c r="H1417" s="17">
        <v>0.25921693299999998</v>
      </c>
      <c r="I1417" s="17">
        <v>0.96433909900000003</v>
      </c>
      <c r="J1417" s="17">
        <v>3.56E-2</v>
      </c>
      <c r="K1417" s="17">
        <v>1.06E-4</v>
      </c>
    </row>
    <row r="1418" spans="1:11" x14ac:dyDescent="0.45">
      <c r="A1418" s="10" t="s">
        <v>18</v>
      </c>
      <c r="B1418" s="20">
        <v>0.81499999999999995</v>
      </c>
      <c r="C1418" s="19">
        <v>124459</v>
      </c>
      <c r="D1418" s="19">
        <v>19420.775819999999</v>
      </c>
      <c r="E1418" s="23">
        <v>0.47383555300000002</v>
      </c>
      <c r="F1418" s="23">
        <v>0.32960033500000002</v>
      </c>
      <c r="G1418" s="17">
        <v>0.74095083500000003</v>
      </c>
      <c r="H1418" s="17">
        <v>0.25904916500000003</v>
      </c>
      <c r="I1418" s="17">
        <v>0.964507801</v>
      </c>
      <c r="J1418" s="17">
        <v>3.5400000000000001E-2</v>
      </c>
      <c r="K1418" s="17">
        <v>1.05E-4</v>
      </c>
    </row>
    <row r="1419" spans="1:11" x14ac:dyDescent="0.45">
      <c r="A1419" s="10" t="s">
        <v>18</v>
      </c>
      <c r="B1419" s="20">
        <v>0.81599999999999995</v>
      </c>
      <c r="C1419" s="19">
        <v>124608</v>
      </c>
      <c r="D1419" s="19">
        <v>19491.462790000001</v>
      </c>
      <c r="E1419" s="23">
        <v>0.47619850899999999</v>
      </c>
      <c r="F1419" s="23">
        <v>0.330892254</v>
      </c>
      <c r="G1419" s="17">
        <v>0.74101181299999996</v>
      </c>
      <c r="H1419" s="17">
        <v>0.25898818699999998</v>
      </c>
      <c r="I1419" s="17">
        <v>0.96459957600000001</v>
      </c>
      <c r="J1419" s="17">
        <v>3.5299999999999998E-2</v>
      </c>
      <c r="K1419" s="17">
        <v>1.05E-4</v>
      </c>
    </row>
    <row r="1420" spans="1:11" x14ac:dyDescent="0.45">
      <c r="A1420" s="10" t="s">
        <v>18</v>
      </c>
      <c r="B1420" s="20">
        <v>0.81699999999999995</v>
      </c>
      <c r="C1420" s="19">
        <v>124757</v>
      </c>
      <c r="D1420" s="19">
        <v>19562.61362</v>
      </c>
      <c r="E1420" s="23">
        <v>0.47833152200000001</v>
      </c>
      <c r="F1420" s="23">
        <v>0.331619987</v>
      </c>
      <c r="G1420" s="17">
        <v>0.741128754</v>
      </c>
      <c r="H1420" s="17">
        <v>0.258871246</v>
      </c>
      <c r="I1420" s="17">
        <v>0.96470098800000004</v>
      </c>
      <c r="J1420" s="17">
        <v>3.5200000000000002E-2</v>
      </c>
      <c r="K1420" s="17">
        <v>1.05E-4</v>
      </c>
    </row>
    <row r="1421" spans="1:11" x14ac:dyDescent="0.45">
      <c r="A1421" s="10" t="s">
        <v>18</v>
      </c>
      <c r="B1421" s="20">
        <v>0.81799999999999995</v>
      </c>
      <c r="C1421" s="19">
        <v>124917</v>
      </c>
      <c r="D1421" s="19">
        <v>19639.292170000001</v>
      </c>
      <c r="E1421" s="23">
        <v>0.47984637899999999</v>
      </c>
      <c r="F1421" s="23">
        <v>0.33296118200000002</v>
      </c>
      <c r="G1421" s="17">
        <v>0.74121216499999998</v>
      </c>
      <c r="H1421" s="17">
        <v>0.25878783500000002</v>
      </c>
      <c r="I1421" s="17">
        <v>0.96481152599999997</v>
      </c>
      <c r="J1421" s="17">
        <v>3.5099999999999999E-2</v>
      </c>
      <c r="K1421" s="17">
        <v>1.0399999999999999E-4</v>
      </c>
    </row>
    <row r="1422" spans="1:11" x14ac:dyDescent="0.45">
      <c r="A1422" s="10" t="s">
        <v>18</v>
      </c>
      <c r="B1422" s="20">
        <v>0.81899999999999995</v>
      </c>
      <c r="C1422" s="19">
        <v>125057</v>
      </c>
      <c r="D1422" s="19">
        <v>19706.58886</v>
      </c>
      <c r="E1422" s="23">
        <v>0.482178145</v>
      </c>
      <c r="F1422" s="23">
        <v>0.333982695</v>
      </c>
      <c r="G1422" s="17">
        <v>0.74107007199999997</v>
      </c>
      <c r="H1422" s="17">
        <v>0.25892992799999998</v>
      </c>
      <c r="I1422" s="17">
        <v>0.96492611299999997</v>
      </c>
      <c r="J1422" s="17">
        <v>3.5000000000000003E-2</v>
      </c>
      <c r="K1422" s="17">
        <v>1.0399999999999999E-4</v>
      </c>
    </row>
    <row r="1423" spans="1:11" x14ac:dyDescent="0.45">
      <c r="A1423" s="10" t="s">
        <v>18</v>
      </c>
      <c r="B1423" s="20">
        <v>0.82</v>
      </c>
      <c r="C1423" s="19">
        <v>125206</v>
      </c>
      <c r="D1423" s="19">
        <v>19778.778259999999</v>
      </c>
      <c r="E1423" s="23">
        <v>0.48679645100000002</v>
      </c>
      <c r="F1423" s="23">
        <v>0.33508683700000003</v>
      </c>
      <c r="G1423" s="17">
        <v>0.74121048499999997</v>
      </c>
      <c r="H1423" s="17">
        <v>0.25878951500000003</v>
      </c>
      <c r="I1423" s="17">
        <v>0.965046026</v>
      </c>
      <c r="J1423" s="17">
        <v>3.49E-2</v>
      </c>
      <c r="K1423" s="17">
        <v>1.03E-4</v>
      </c>
    </row>
    <row r="1424" spans="1:11" x14ac:dyDescent="0.45">
      <c r="A1424" s="10" t="s">
        <v>18</v>
      </c>
      <c r="B1424" s="20">
        <v>0.82099999999999995</v>
      </c>
      <c r="C1424" s="19">
        <v>125374</v>
      </c>
      <c r="D1424" s="19">
        <v>19860.76338</v>
      </c>
      <c r="E1424" s="23">
        <v>0.48929603999999999</v>
      </c>
      <c r="F1424" s="23">
        <v>0.33579548399999998</v>
      </c>
      <c r="G1424" s="17">
        <v>0.74138178600000004</v>
      </c>
      <c r="H1424" s="17">
        <v>0.25861821400000001</v>
      </c>
      <c r="I1424" s="17">
        <v>0.96517531300000003</v>
      </c>
      <c r="J1424" s="17">
        <v>3.4700000000000002E-2</v>
      </c>
      <c r="K1424" s="17">
        <v>1.1E-4</v>
      </c>
    </row>
    <row r="1425" spans="1:11" x14ac:dyDescent="0.45">
      <c r="A1425" s="10" t="s">
        <v>18</v>
      </c>
      <c r="B1425" s="20">
        <v>0.82199999999999995</v>
      </c>
      <c r="C1425" s="19">
        <v>125518</v>
      </c>
      <c r="D1425" s="19">
        <v>19931.558389999998</v>
      </c>
      <c r="E1425" s="23">
        <v>0.49338778500000002</v>
      </c>
      <c r="F1425" s="23">
        <v>0.33736448299999999</v>
      </c>
      <c r="G1425" s="17">
        <v>0.74147134299999995</v>
      </c>
      <c r="H1425" s="17">
        <v>0.258528657</v>
      </c>
      <c r="I1425" s="17">
        <v>0.96525874700000003</v>
      </c>
      <c r="J1425" s="17">
        <v>3.4599999999999999E-2</v>
      </c>
      <c r="K1425" s="17">
        <v>1.1E-4</v>
      </c>
    </row>
    <row r="1426" spans="1:11" x14ac:dyDescent="0.45">
      <c r="A1426" s="10" t="s">
        <v>18</v>
      </c>
      <c r="B1426" s="20">
        <v>0.82299999999999995</v>
      </c>
      <c r="C1426" s="19">
        <v>125673</v>
      </c>
      <c r="D1426" s="19">
        <v>20008.102419999999</v>
      </c>
      <c r="E1426" s="23">
        <v>0.49396464099999998</v>
      </c>
      <c r="F1426" s="23">
        <v>0.33825961100000002</v>
      </c>
      <c r="G1426" s="17">
        <v>0.74097857099999997</v>
      </c>
      <c r="H1426" s="17">
        <v>0.25902142900000003</v>
      </c>
      <c r="I1426" s="17">
        <v>0.96540566500000002</v>
      </c>
      <c r="J1426" s="17">
        <v>3.4500000000000003E-2</v>
      </c>
      <c r="K1426" s="17">
        <v>1.0900000000000001E-4</v>
      </c>
    </row>
    <row r="1427" spans="1:11" x14ac:dyDescent="0.45">
      <c r="A1427" s="10" t="s">
        <v>18</v>
      </c>
      <c r="B1427" s="20">
        <v>0.82399999999999995</v>
      </c>
      <c r="C1427" s="19">
        <v>125832</v>
      </c>
      <c r="D1427" s="19">
        <v>20086.90825</v>
      </c>
      <c r="E1427" s="23">
        <v>0.49762508100000002</v>
      </c>
      <c r="F1427" s="23">
        <v>0.33954730300000002</v>
      </c>
      <c r="G1427" s="17">
        <v>0.74103566700000001</v>
      </c>
      <c r="H1427" s="17">
        <v>0.25896433299999999</v>
      </c>
      <c r="I1427" s="17">
        <v>0.96553063900000002</v>
      </c>
      <c r="J1427" s="17">
        <v>3.44E-2</v>
      </c>
      <c r="K1427" s="17">
        <v>1.0900000000000001E-4</v>
      </c>
    </row>
    <row r="1428" spans="1:11" x14ac:dyDescent="0.45">
      <c r="A1428" s="10" t="s">
        <v>18</v>
      </c>
      <c r="B1428" s="20">
        <v>0.82499999999999996</v>
      </c>
      <c r="C1428" s="19">
        <v>125983</v>
      </c>
      <c r="D1428" s="19">
        <v>20162.428</v>
      </c>
      <c r="E1428" s="23">
        <v>0.50123156300000005</v>
      </c>
      <c r="F1428" s="23">
        <v>0.34068442799999998</v>
      </c>
      <c r="G1428" s="17">
        <v>0.74113967800000002</v>
      </c>
      <c r="H1428" s="17">
        <v>0.25886032199999998</v>
      </c>
      <c r="I1428" s="17">
        <v>0.96565060899999999</v>
      </c>
      <c r="J1428" s="17">
        <v>3.4200000000000001E-2</v>
      </c>
      <c r="K1428" s="17">
        <v>1.0900000000000001E-4</v>
      </c>
    </row>
    <row r="1429" spans="1:11" x14ac:dyDescent="0.45">
      <c r="A1429" s="10" t="s">
        <v>18</v>
      </c>
      <c r="B1429" s="20">
        <v>0.82599999999999996</v>
      </c>
      <c r="C1429" s="19">
        <v>126079</v>
      </c>
      <c r="D1429" s="19">
        <v>20210.628860000001</v>
      </c>
      <c r="E1429" s="23">
        <v>0.50260344800000001</v>
      </c>
      <c r="F1429" s="23">
        <v>0.34184821199999998</v>
      </c>
      <c r="G1429" s="17">
        <v>0.74113056099999997</v>
      </c>
      <c r="H1429" s="17">
        <v>0.25886943899999998</v>
      </c>
      <c r="I1429" s="17">
        <v>0.96572513999999998</v>
      </c>
      <c r="J1429" s="17">
        <v>3.4200000000000001E-2</v>
      </c>
      <c r="K1429" s="17">
        <v>1.08E-4</v>
      </c>
    </row>
    <row r="1430" spans="1:11" x14ac:dyDescent="0.45">
      <c r="A1430" s="10" t="s">
        <v>18</v>
      </c>
      <c r="B1430" s="20">
        <v>0.82699999999999996</v>
      </c>
      <c r="C1430" s="19">
        <v>126289</v>
      </c>
      <c r="D1430" s="19">
        <v>20316.525880000001</v>
      </c>
      <c r="E1430" s="23">
        <v>0.50623444699999998</v>
      </c>
      <c r="F1430" s="23">
        <v>0.34268385499999998</v>
      </c>
      <c r="G1430" s="17">
        <v>0.74107800400000001</v>
      </c>
      <c r="H1430" s="17">
        <v>0.25892199599999999</v>
      </c>
      <c r="I1430" s="17">
        <v>0.96584666200000002</v>
      </c>
      <c r="J1430" s="17">
        <v>3.4000000000000002E-2</v>
      </c>
      <c r="K1430" s="17">
        <v>1.08E-4</v>
      </c>
    </row>
    <row r="1431" spans="1:11" x14ac:dyDescent="0.45">
      <c r="A1431" s="10" t="s">
        <v>18</v>
      </c>
      <c r="B1431" s="20">
        <v>0.82799999999999996</v>
      </c>
      <c r="C1431" s="19">
        <v>126443</v>
      </c>
      <c r="D1431" s="19">
        <v>20394.752570000001</v>
      </c>
      <c r="E1431" s="23">
        <v>0.50940713299999996</v>
      </c>
      <c r="F1431" s="23">
        <v>0.344181503</v>
      </c>
      <c r="G1431" s="17">
        <v>0.741290542</v>
      </c>
      <c r="H1431" s="17">
        <v>0.258709458</v>
      </c>
      <c r="I1431" s="17">
        <v>0.96598938700000003</v>
      </c>
      <c r="J1431" s="17">
        <v>3.39E-2</v>
      </c>
      <c r="K1431" s="17">
        <v>1.07E-4</v>
      </c>
    </row>
    <row r="1432" spans="1:11" x14ac:dyDescent="0.45">
      <c r="A1432" s="10" t="s">
        <v>18</v>
      </c>
      <c r="B1432" s="20">
        <v>0.82899999999999996</v>
      </c>
      <c r="C1432" s="19">
        <v>126583</v>
      </c>
      <c r="D1432" s="19">
        <v>20466.14803</v>
      </c>
      <c r="E1432" s="23">
        <v>0.51067449600000003</v>
      </c>
      <c r="F1432" s="23">
        <v>0.34526308900000002</v>
      </c>
      <c r="G1432" s="17">
        <v>0.74133177400000005</v>
      </c>
      <c r="H1432" s="17">
        <v>0.258668226</v>
      </c>
      <c r="I1432" s="17">
        <v>0.96611084700000005</v>
      </c>
      <c r="J1432" s="17">
        <v>3.3799999999999997E-2</v>
      </c>
      <c r="K1432" s="17">
        <v>1.07E-4</v>
      </c>
    </row>
    <row r="1433" spans="1:11" x14ac:dyDescent="0.45">
      <c r="A1433" s="10" t="s">
        <v>18</v>
      </c>
      <c r="B1433" s="20">
        <v>0.83</v>
      </c>
      <c r="C1433" s="19">
        <v>126745</v>
      </c>
      <c r="D1433" s="19">
        <v>20548.99308</v>
      </c>
      <c r="E1433" s="23">
        <v>0.51238720199999999</v>
      </c>
      <c r="F1433" s="23">
        <v>0.34644530200000001</v>
      </c>
      <c r="G1433" s="17">
        <v>0.74155982499999995</v>
      </c>
      <c r="H1433" s="17">
        <v>0.25844017499999999</v>
      </c>
      <c r="I1433" s="17">
        <v>0.96623353099999998</v>
      </c>
      <c r="J1433" s="17">
        <v>3.3700000000000001E-2</v>
      </c>
      <c r="K1433" s="17">
        <v>1.07E-4</v>
      </c>
    </row>
    <row r="1434" spans="1:11" x14ac:dyDescent="0.45">
      <c r="A1434" s="10" t="s">
        <v>18</v>
      </c>
      <c r="B1434" s="20">
        <v>0.83099999999999996</v>
      </c>
      <c r="C1434" s="19">
        <v>126884</v>
      </c>
      <c r="D1434" s="19">
        <v>20620.490679999999</v>
      </c>
      <c r="E1434" s="23">
        <v>0.51605725199999997</v>
      </c>
      <c r="F1434" s="23">
        <v>0.34734949399999998</v>
      </c>
      <c r="G1434" s="17">
        <v>0.74166167500000002</v>
      </c>
      <c r="H1434" s="17">
        <v>0.25833832499999998</v>
      </c>
      <c r="I1434" s="17">
        <v>0.96634762299999999</v>
      </c>
      <c r="J1434" s="17">
        <v>3.3500000000000002E-2</v>
      </c>
      <c r="K1434" s="17">
        <v>1.06E-4</v>
      </c>
    </row>
    <row r="1435" spans="1:11" x14ac:dyDescent="0.45">
      <c r="A1435" s="10" t="s">
        <v>18</v>
      </c>
      <c r="B1435" s="20">
        <v>0.83199999999999996</v>
      </c>
      <c r="C1435" s="19">
        <v>127052</v>
      </c>
      <c r="D1435" s="19">
        <v>20707.420979999999</v>
      </c>
      <c r="E1435" s="23">
        <v>0.51879228099999997</v>
      </c>
      <c r="F1435" s="23">
        <v>0.34877364599999999</v>
      </c>
      <c r="G1435" s="17">
        <v>0.74156250999999995</v>
      </c>
      <c r="H1435" s="17">
        <v>0.25843748999999999</v>
      </c>
      <c r="I1435" s="17">
        <v>0.96643948499999999</v>
      </c>
      <c r="J1435" s="17">
        <v>3.3500000000000002E-2</v>
      </c>
      <c r="K1435" s="17">
        <v>1.06E-4</v>
      </c>
    </row>
    <row r="1436" spans="1:11" x14ac:dyDescent="0.45">
      <c r="A1436" s="10" t="s">
        <v>18</v>
      </c>
      <c r="B1436" s="20">
        <v>0.83299999999999996</v>
      </c>
      <c r="C1436" s="19">
        <v>127119</v>
      </c>
      <c r="D1436" s="19">
        <v>20742.299220000001</v>
      </c>
      <c r="E1436" s="23">
        <v>0.52175904500000003</v>
      </c>
      <c r="F1436" s="23">
        <v>0.35002182500000001</v>
      </c>
      <c r="G1436" s="17">
        <v>0.74159645699999999</v>
      </c>
      <c r="H1436" s="17">
        <v>0.25840354300000001</v>
      </c>
      <c r="I1436" s="17">
        <v>0.96649709900000003</v>
      </c>
      <c r="J1436" s="17">
        <v>3.3399999999999999E-2</v>
      </c>
      <c r="K1436" s="17">
        <v>1.06E-4</v>
      </c>
    </row>
    <row r="1437" spans="1:11" x14ac:dyDescent="0.45">
      <c r="A1437" s="10" t="s">
        <v>18</v>
      </c>
      <c r="B1437" s="20">
        <v>0.83399999999999996</v>
      </c>
      <c r="C1437" s="19">
        <v>127352</v>
      </c>
      <c r="D1437" s="19">
        <v>20864.1325</v>
      </c>
      <c r="E1437" s="23">
        <v>0.52468821899999996</v>
      </c>
      <c r="F1437" s="23">
        <v>0.35076387199999998</v>
      </c>
      <c r="G1437" s="17">
        <v>0.74145675</v>
      </c>
      <c r="H1437" s="17">
        <v>0.25854325</v>
      </c>
      <c r="I1437" s="17">
        <v>0.96671098899999997</v>
      </c>
      <c r="J1437" s="17">
        <v>3.32E-2</v>
      </c>
      <c r="K1437" s="17">
        <v>1.05E-4</v>
      </c>
    </row>
    <row r="1438" spans="1:11" x14ac:dyDescent="0.45">
      <c r="A1438" s="10" t="s">
        <v>18</v>
      </c>
      <c r="B1438" s="20">
        <v>0.83499999999999996</v>
      </c>
      <c r="C1438" s="19">
        <v>127509</v>
      </c>
      <c r="D1438" s="19">
        <v>20946.709200000001</v>
      </c>
      <c r="E1438" s="23">
        <v>0.52648035699999995</v>
      </c>
      <c r="F1438" s="23">
        <v>0.35247759200000001</v>
      </c>
      <c r="G1438" s="17">
        <v>0.74174372</v>
      </c>
      <c r="H1438" s="17">
        <v>0.25825628</v>
      </c>
      <c r="I1438" s="17">
        <v>0.96682152300000002</v>
      </c>
      <c r="J1438" s="17">
        <v>3.3099999999999997E-2</v>
      </c>
      <c r="K1438" s="17">
        <v>1.05E-4</v>
      </c>
    </row>
    <row r="1439" spans="1:11" x14ac:dyDescent="0.45">
      <c r="A1439" s="10" t="s">
        <v>18</v>
      </c>
      <c r="B1439" s="20">
        <v>0.83599999999999997</v>
      </c>
      <c r="C1439" s="19">
        <v>127663</v>
      </c>
      <c r="D1439" s="19">
        <v>21027.983919999999</v>
      </c>
      <c r="E1439" s="23">
        <v>0.52838436799999999</v>
      </c>
      <c r="F1439" s="23">
        <v>0.35374529300000002</v>
      </c>
      <c r="G1439" s="17">
        <v>0.74189075900000001</v>
      </c>
      <c r="H1439" s="17">
        <v>0.25810924099999999</v>
      </c>
      <c r="I1439" s="17">
        <v>0.96693320100000002</v>
      </c>
      <c r="J1439" s="17">
        <v>3.3000000000000002E-2</v>
      </c>
      <c r="K1439" s="17">
        <v>1.05E-4</v>
      </c>
    </row>
    <row r="1440" spans="1:11" x14ac:dyDescent="0.45">
      <c r="A1440" s="10" t="s">
        <v>18</v>
      </c>
      <c r="B1440" s="20">
        <v>0.83699999999999997</v>
      </c>
      <c r="C1440" s="19">
        <v>127785</v>
      </c>
      <c r="D1440" s="19">
        <v>21092.53327</v>
      </c>
      <c r="E1440" s="23">
        <v>0.53029407200000001</v>
      </c>
      <c r="F1440" s="23">
        <v>0.35495048600000001</v>
      </c>
      <c r="G1440" s="17">
        <v>0.74183198299999997</v>
      </c>
      <c r="H1440" s="17">
        <v>0.25816801700000003</v>
      </c>
      <c r="I1440" s="17">
        <v>0.96703450199999996</v>
      </c>
      <c r="J1440" s="17">
        <v>3.2899999999999999E-2</v>
      </c>
      <c r="K1440" s="17">
        <v>1.05E-4</v>
      </c>
    </row>
    <row r="1441" spans="1:11" x14ac:dyDescent="0.45">
      <c r="A1441" s="10" t="s">
        <v>18</v>
      </c>
      <c r="B1441" s="20">
        <v>0.83799999999999997</v>
      </c>
      <c r="C1441" s="19">
        <v>127942</v>
      </c>
      <c r="D1441" s="19">
        <v>21175.959500000001</v>
      </c>
      <c r="E1441" s="23">
        <v>0.53280157800000005</v>
      </c>
      <c r="F1441" s="23">
        <v>0.35603533300000001</v>
      </c>
      <c r="G1441" s="17">
        <v>0.74181269599999999</v>
      </c>
      <c r="H1441" s="17">
        <v>0.25818730400000001</v>
      </c>
      <c r="I1441" s="17">
        <v>0.96716656999999995</v>
      </c>
      <c r="J1441" s="17">
        <v>3.27E-2</v>
      </c>
      <c r="K1441" s="17">
        <v>1.05E-4</v>
      </c>
    </row>
    <row r="1442" spans="1:11" x14ac:dyDescent="0.45">
      <c r="A1442" s="10" t="s">
        <v>18</v>
      </c>
      <c r="B1442" s="20">
        <v>0.83899999999999997</v>
      </c>
      <c r="C1442" s="19">
        <v>128120</v>
      </c>
      <c r="D1442" s="19">
        <v>21270.928469999999</v>
      </c>
      <c r="E1442" s="23">
        <v>0.53363906299999997</v>
      </c>
      <c r="F1442" s="23">
        <v>0.35714141900000002</v>
      </c>
      <c r="G1442" s="17">
        <v>0.74168747999999995</v>
      </c>
      <c r="H1442" s="17">
        <v>0.25831251999999999</v>
      </c>
      <c r="I1442" s="17">
        <v>0.96730729400000004</v>
      </c>
      <c r="J1442" s="17">
        <v>3.2599999999999997E-2</v>
      </c>
      <c r="K1442" s="17">
        <v>1.0399999999999999E-4</v>
      </c>
    </row>
    <row r="1443" spans="1:11" x14ac:dyDescent="0.45">
      <c r="A1443" s="10" t="s">
        <v>18</v>
      </c>
      <c r="B1443" s="20">
        <v>0.84</v>
      </c>
      <c r="C1443" s="19">
        <v>128271</v>
      </c>
      <c r="D1443" s="19">
        <v>21351.654989999999</v>
      </c>
      <c r="E1443" s="23">
        <v>0.53556802800000003</v>
      </c>
      <c r="F1443" s="23">
        <v>0.35857723499999999</v>
      </c>
      <c r="G1443" s="17">
        <v>0.74187462500000001</v>
      </c>
      <c r="H1443" s="17">
        <v>0.25812537499999999</v>
      </c>
      <c r="I1443" s="17">
        <v>0.96740305999999998</v>
      </c>
      <c r="J1443" s="17">
        <v>3.2500000000000001E-2</v>
      </c>
      <c r="K1443" s="17">
        <v>1.0399999999999999E-4</v>
      </c>
    </row>
    <row r="1444" spans="1:11" x14ac:dyDescent="0.45">
      <c r="A1444" s="10" t="s">
        <v>18</v>
      </c>
      <c r="B1444" s="20">
        <v>0.84099999999999997</v>
      </c>
      <c r="C1444" s="19">
        <v>128422</v>
      </c>
      <c r="D1444" s="19">
        <v>21432.774410000002</v>
      </c>
      <c r="E1444" s="23">
        <v>0.53972196400000005</v>
      </c>
      <c r="F1444" s="23">
        <v>0.359904575</v>
      </c>
      <c r="G1444" s="17">
        <v>0.74205354199999995</v>
      </c>
      <c r="H1444" s="17">
        <v>0.25794645799999999</v>
      </c>
      <c r="I1444" s="17">
        <v>0.96748305899999998</v>
      </c>
      <c r="J1444" s="17">
        <v>3.2399999999999998E-2</v>
      </c>
      <c r="K1444" s="17">
        <v>1.03E-4</v>
      </c>
    </row>
    <row r="1445" spans="1:11" x14ac:dyDescent="0.45">
      <c r="A1445" s="10" t="s">
        <v>18</v>
      </c>
      <c r="B1445" s="20">
        <v>0.84199999999999997</v>
      </c>
      <c r="C1445" s="19">
        <v>128572</v>
      </c>
      <c r="D1445" s="19">
        <v>21513.910830000001</v>
      </c>
      <c r="E1445" s="23">
        <v>0.54223797900000004</v>
      </c>
      <c r="F1445" s="23">
        <v>0.36113778800000002</v>
      </c>
      <c r="G1445" s="17">
        <v>0.74194225800000002</v>
      </c>
      <c r="H1445" s="17">
        <v>0.25805774199999998</v>
      </c>
      <c r="I1445" s="17">
        <v>0.96757243000000004</v>
      </c>
      <c r="J1445" s="17">
        <v>3.2300000000000002E-2</v>
      </c>
      <c r="K1445" s="17">
        <v>1.03E-4</v>
      </c>
    </row>
    <row r="1446" spans="1:11" x14ac:dyDescent="0.45">
      <c r="A1446" s="10" t="s">
        <v>18</v>
      </c>
      <c r="B1446" s="20">
        <v>0.84299999999999997</v>
      </c>
      <c r="C1446" s="19">
        <v>128726</v>
      </c>
      <c r="D1446" s="19">
        <v>21597.534520000001</v>
      </c>
      <c r="E1446" s="23">
        <v>0.54404680999999999</v>
      </c>
      <c r="F1446" s="23">
        <v>0.36234513099999999</v>
      </c>
      <c r="G1446" s="17">
        <v>0.74183925500000003</v>
      </c>
      <c r="H1446" s="17">
        <v>0.25816074500000002</v>
      </c>
      <c r="I1446" s="17">
        <v>0.96769846500000001</v>
      </c>
      <c r="J1446" s="17">
        <v>3.2199999999999999E-2</v>
      </c>
      <c r="K1446" s="17">
        <v>1.03E-4</v>
      </c>
    </row>
    <row r="1447" spans="1:11" x14ac:dyDescent="0.45">
      <c r="A1447" s="10" t="s">
        <v>18</v>
      </c>
      <c r="B1447" s="20">
        <v>0.84399999999999997</v>
      </c>
      <c r="C1447" s="19">
        <v>128880</v>
      </c>
      <c r="D1447" s="19">
        <v>21681.512210000001</v>
      </c>
      <c r="E1447" s="23">
        <v>0.54704307600000002</v>
      </c>
      <c r="F1447" s="23">
        <v>0.36360174299999998</v>
      </c>
      <c r="G1447" s="17">
        <v>0.74137957799999998</v>
      </c>
      <c r="H1447" s="17">
        <v>0.25862042200000002</v>
      </c>
      <c r="I1447" s="17">
        <v>0.96782390799999996</v>
      </c>
      <c r="J1447" s="17">
        <v>3.2099999999999997E-2</v>
      </c>
      <c r="K1447" s="17">
        <v>1.02E-4</v>
      </c>
    </row>
    <row r="1448" spans="1:11" x14ac:dyDescent="0.45">
      <c r="A1448" s="10" t="s">
        <v>18</v>
      </c>
      <c r="B1448" s="20">
        <v>0.84499999999999997</v>
      </c>
      <c r="C1448" s="19">
        <v>129032</v>
      </c>
      <c r="D1448" s="19">
        <v>21764.916069999999</v>
      </c>
      <c r="E1448" s="23">
        <v>0.55020243400000002</v>
      </c>
      <c r="F1448" s="23">
        <v>0.364904695</v>
      </c>
      <c r="G1448" s="17">
        <v>0.741389733</v>
      </c>
      <c r="H1448" s="17">
        <v>0.258610267</v>
      </c>
      <c r="I1448" s="17">
        <v>0.96792433</v>
      </c>
      <c r="J1448" s="17">
        <v>3.2000000000000001E-2</v>
      </c>
      <c r="K1448" s="17">
        <v>1.02E-4</v>
      </c>
    </row>
    <row r="1449" spans="1:11" x14ac:dyDescent="0.45">
      <c r="A1449" s="10" t="s">
        <v>18</v>
      </c>
      <c r="B1449" s="20">
        <v>0.84599999999999997</v>
      </c>
      <c r="C1449" s="19">
        <v>129183</v>
      </c>
      <c r="D1449" s="19">
        <v>21848.062480000001</v>
      </c>
      <c r="E1449" s="23">
        <v>0.55065123299999996</v>
      </c>
      <c r="F1449" s="23">
        <v>0.36619101100000001</v>
      </c>
      <c r="G1449" s="17">
        <v>0.74156816299999995</v>
      </c>
      <c r="H1449" s="17">
        <v>0.258431837</v>
      </c>
      <c r="I1449" s="17">
        <v>0.96805379899999999</v>
      </c>
      <c r="J1449" s="17">
        <v>3.1800000000000002E-2</v>
      </c>
      <c r="K1449" s="17">
        <v>1.02E-4</v>
      </c>
    </row>
    <row r="1450" spans="1:11" x14ac:dyDescent="0.45">
      <c r="A1450" s="10" t="s">
        <v>18</v>
      </c>
      <c r="B1450" s="20">
        <v>0.84699999999999998</v>
      </c>
      <c r="C1450" s="19">
        <v>129337</v>
      </c>
      <c r="D1450" s="19">
        <v>21933.06381</v>
      </c>
      <c r="E1450" s="23">
        <v>0.55305174599999996</v>
      </c>
      <c r="F1450" s="23">
        <v>0.36747210699999999</v>
      </c>
      <c r="G1450" s="17">
        <v>0.74162845899999996</v>
      </c>
      <c r="H1450" s="17">
        <v>0.25837154099999998</v>
      </c>
      <c r="I1450" s="17">
        <v>0.96816466000000001</v>
      </c>
      <c r="J1450" s="17">
        <v>3.1699999999999999E-2</v>
      </c>
      <c r="K1450" s="17">
        <v>1.01E-4</v>
      </c>
    </row>
    <row r="1451" spans="1:11" x14ac:dyDescent="0.45">
      <c r="A1451" s="10" t="s">
        <v>18</v>
      </c>
      <c r="B1451" s="20">
        <v>0.84799999999999998</v>
      </c>
      <c r="C1451" s="19">
        <v>129477</v>
      </c>
      <c r="D1451" s="19">
        <v>22010.619330000001</v>
      </c>
      <c r="E1451" s="23">
        <v>0.55517367799999995</v>
      </c>
      <c r="F1451" s="23">
        <v>0.368635567</v>
      </c>
      <c r="G1451" s="17">
        <v>0.74169157500000005</v>
      </c>
      <c r="H1451" s="17">
        <v>0.25830842500000001</v>
      </c>
      <c r="I1451" s="17">
        <v>0.96824987200000001</v>
      </c>
      <c r="J1451" s="17">
        <v>3.1600000000000003E-2</v>
      </c>
      <c r="K1451" s="17">
        <v>1.01E-4</v>
      </c>
    </row>
    <row r="1452" spans="1:11" x14ac:dyDescent="0.45">
      <c r="A1452" s="10" t="s">
        <v>18</v>
      </c>
      <c r="B1452" s="20">
        <v>0.84899999999999998</v>
      </c>
      <c r="C1452" s="19">
        <v>129644</v>
      </c>
      <c r="D1452" s="19">
        <v>22103.638060000001</v>
      </c>
      <c r="E1452" s="23">
        <v>0.55875321499999997</v>
      </c>
      <c r="F1452" s="23">
        <v>0.36973694200000001</v>
      </c>
      <c r="G1452" s="17">
        <v>0.74182376400000005</v>
      </c>
      <c r="H1452" s="17">
        <v>0.258176236</v>
      </c>
      <c r="I1452" s="17">
        <v>0.96837169300000003</v>
      </c>
      <c r="J1452" s="17">
        <v>3.15E-2</v>
      </c>
      <c r="K1452" s="17">
        <v>1.01E-4</v>
      </c>
    </row>
    <row r="1453" spans="1:11" x14ac:dyDescent="0.45">
      <c r="A1453" s="10" t="s">
        <v>18</v>
      </c>
      <c r="B1453" s="20">
        <v>0.85</v>
      </c>
      <c r="C1453" s="19">
        <v>129795</v>
      </c>
      <c r="D1453" s="19">
        <v>22188.320800000001</v>
      </c>
      <c r="E1453" s="23">
        <v>0.56187411899999995</v>
      </c>
      <c r="F1453" s="23">
        <v>0.37136659799999999</v>
      </c>
      <c r="G1453" s="17">
        <v>0.74194691599999996</v>
      </c>
      <c r="H1453" s="17">
        <v>0.25805308399999999</v>
      </c>
      <c r="I1453" s="17">
        <v>0.96849036200000005</v>
      </c>
      <c r="J1453" s="17">
        <v>3.1399999999999997E-2</v>
      </c>
      <c r="K1453" s="17">
        <v>1E-4</v>
      </c>
    </row>
    <row r="1454" spans="1:11" x14ac:dyDescent="0.45">
      <c r="A1454" s="10" t="s">
        <v>18</v>
      </c>
      <c r="B1454" s="20">
        <v>0.85099999999999998</v>
      </c>
      <c r="C1454" s="19">
        <v>129951</v>
      </c>
      <c r="D1454" s="19">
        <v>22276.22423</v>
      </c>
      <c r="E1454" s="23">
        <v>0.56518855999999995</v>
      </c>
      <c r="F1454" s="23">
        <v>0.37264238900000002</v>
      </c>
      <c r="G1454" s="17">
        <v>0.74210279300000004</v>
      </c>
      <c r="H1454" s="17">
        <v>0.25789720700000002</v>
      </c>
      <c r="I1454" s="17">
        <v>0.96861815399999995</v>
      </c>
      <c r="J1454" s="17">
        <v>3.1300000000000001E-2</v>
      </c>
      <c r="K1454" s="17">
        <v>9.98E-5</v>
      </c>
    </row>
    <row r="1455" spans="1:11" x14ac:dyDescent="0.45">
      <c r="A1455" s="10" t="s">
        <v>18</v>
      </c>
      <c r="B1455" s="20">
        <v>0.85199999999999998</v>
      </c>
      <c r="C1455" s="19">
        <v>130103</v>
      </c>
      <c r="D1455" s="19">
        <v>22362.476139999999</v>
      </c>
      <c r="E1455" s="23">
        <v>0.56878924600000003</v>
      </c>
      <c r="F1455" s="23">
        <v>0.37400610899999998</v>
      </c>
      <c r="G1455" s="17">
        <v>0.74191217700000001</v>
      </c>
      <c r="H1455" s="17">
        <v>0.25808782299999999</v>
      </c>
      <c r="I1455" s="17">
        <v>0.968715671</v>
      </c>
      <c r="J1455" s="17">
        <v>3.1199999999999999E-2</v>
      </c>
      <c r="K1455" s="17">
        <v>9.9500000000000006E-5</v>
      </c>
    </row>
    <row r="1456" spans="1:11" x14ac:dyDescent="0.45">
      <c r="A1456" s="10" t="s">
        <v>18</v>
      </c>
      <c r="B1456" s="20">
        <v>0.85299999999999998</v>
      </c>
      <c r="C1456" s="19">
        <v>130254</v>
      </c>
      <c r="D1456" s="19">
        <v>22448.570370000001</v>
      </c>
      <c r="E1456" s="23">
        <v>0.57110208100000004</v>
      </c>
      <c r="F1456" s="23">
        <v>0.37531534</v>
      </c>
      <c r="G1456" s="17">
        <v>0.74205782499999995</v>
      </c>
      <c r="H1456" s="17">
        <v>0.257942175</v>
      </c>
      <c r="I1456" s="17">
        <v>0.968845293</v>
      </c>
      <c r="J1456" s="17">
        <v>3.1099999999999999E-2</v>
      </c>
      <c r="K1456" s="17">
        <v>9.9099999999999996E-5</v>
      </c>
    </row>
    <row r="1457" spans="1:11" x14ac:dyDescent="0.45">
      <c r="A1457" s="10" t="s">
        <v>18</v>
      </c>
      <c r="B1457" s="20">
        <v>0.85399999999999998</v>
      </c>
      <c r="C1457" s="19">
        <v>130403</v>
      </c>
      <c r="D1457" s="19">
        <v>22534.01874</v>
      </c>
      <c r="E1457" s="23">
        <v>0.57440094600000002</v>
      </c>
      <c r="F1457" s="23">
        <v>0.37665493100000003</v>
      </c>
      <c r="G1457" s="17">
        <v>0.74204581199999997</v>
      </c>
      <c r="H1457" s="17">
        <v>0.25795418799999997</v>
      </c>
      <c r="I1457" s="17">
        <v>0.96895446500000004</v>
      </c>
      <c r="J1457" s="17">
        <v>3.09E-2</v>
      </c>
      <c r="K1457" s="17">
        <v>9.8800000000000003E-5</v>
      </c>
    </row>
    <row r="1458" spans="1:11" x14ac:dyDescent="0.45">
      <c r="A1458" s="10" t="s">
        <v>18</v>
      </c>
      <c r="B1458" s="20">
        <v>0.85499999999999998</v>
      </c>
      <c r="C1458" s="19">
        <v>130561</v>
      </c>
      <c r="D1458" s="19">
        <v>22625.272949999999</v>
      </c>
      <c r="E1458" s="23">
        <v>0.57937707199999999</v>
      </c>
      <c r="F1458" s="23">
        <v>0.377979864</v>
      </c>
      <c r="G1458" s="17">
        <v>0.74217415600000003</v>
      </c>
      <c r="H1458" s="17">
        <v>0.25782584400000003</v>
      </c>
      <c r="I1458" s="17">
        <v>0.96906705500000001</v>
      </c>
      <c r="J1458" s="17">
        <v>3.0800000000000001E-2</v>
      </c>
      <c r="K1458" s="17">
        <v>9.8400000000000007E-5</v>
      </c>
    </row>
    <row r="1459" spans="1:11" x14ac:dyDescent="0.45">
      <c r="A1459" s="10" t="s">
        <v>18</v>
      </c>
      <c r="B1459" s="20">
        <v>0.85599999999999998</v>
      </c>
      <c r="C1459" s="19">
        <v>130699</v>
      </c>
      <c r="D1459" s="19">
        <v>22705.590609999999</v>
      </c>
      <c r="E1459" s="23">
        <v>0.58493603900000002</v>
      </c>
      <c r="F1459" s="23">
        <v>0.37932809699999998</v>
      </c>
      <c r="G1459" s="17">
        <v>0.74228570999999999</v>
      </c>
      <c r="H1459" s="17">
        <v>0.25771429000000001</v>
      </c>
      <c r="I1459" s="17">
        <v>0.96915488999999999</v>
      </c>
      <c r="J1459" s="17">
        <v>3.0700000000000002E-2</v>
      </c>
      <c r="K1459" s="17">
        <v>9.8099999999999999E-5</v>
      </c>
    </row>
    <row r="1460" spans="1:11" x14ac:dyDescent="0.45">
      <c r="A1460" s="10" t="s">
        <v>18</v>
      </c>
      <c r="B1460" s="20">
        <v>0.85699999999999998</v>
      </c>
      <c r="C1460" s="19">
        <v>130846</v>
      </c>
      <c r="D1460" s="19">
        <v>22791.69368</v>
      </c>
      <c r="E1460" s="23">
        <v>0.58691691099999999</v>
      </c>
      <c r="F1460" s="23">
        <v>0.38063485699999999</v>
      </c>
      <c r="G1460" s="17">
        <v>0.742491173</v>
      </c>
      <c r="H1460" s="17">
        <v>0.257508827</v>
      </c>
      <c r="I1460" s="17">
        <v>0.96926196399999998</v>
      </c>
      <c r="J1460" s="17">
        <v>3.0599999999999999E-2</v>
      </c>
      <c r="K1460" s="17">
        <v>9.7700000000000003E-5</v>
      </c>
    </row>
    <row r="1461" spans="1:11" x14ac:dyDescent="0.45">
      <c r="A1461" s="10" t="s">
        <v>18</v>
      </c>
      <c r="B1461" s="20">
        <v>0.85799999999999998</v>
      </c>
      <c r="C1461" s="19">
        <v>131013</v>
      </c>
      <c r="D1461" s="19">
        <v>22889.980530000001</v>
      </c>
      <c r="E1461" s="23">
        <v>0.59002966700000004</v>
      </c>
      <c r="F1461" s="23">
        <v>0.38200563100000001</v>
      </c>
      <c r="G1461" s="17">
        <v>0.74256753099999995</v>
      </c>
      <c r="H1461" s="17">
        <v>0.257432469</v>
      </c>
      <c r="I1461" s="17">
        <v>0.96938257800000005</v>
      </c>
      <c r="J1461" s="17">
        <v>3.0499999999999999E-2</v>
      </c>
      <c r="K1461" s="17">
        <v>9.7299999999999993E-5</v>
      </c>
    </row>
    <row r="1462" spans="1:11" x14ac:dyDescent="0.45">
      <c r="A1462" s="10" t="s">
        <v>18</v>
      </c>
      <c r="B1462" s="20">
        <v>0.85899999999999999</v>
      </c>
      <c r="C1462" s="19">
        <v>131138</v>
      </c>
      <c r="D1462" s="19">
        <v>22963.916389999999</v>
      </c>
      <c r="E1462" s="23">
        <v>0.59246416999999996</v>
      </c>
      <c r="F1462" s="23">
        <v>0.383440903</v>
      </c>
      <c r="G1462" s="17">
        <v>0.74261465000000004</v>
      </c>
      <c r="H1462" s="17">
        <v>0.25738535000000001</v>
      </c>
      <c r="I1462" s="17">
        <v>0.96948118299999997</v>
      </c>
      <c r="J1462" s="17">
        <v>3.04E-2</v>
      </c>
      <c r="K1462" s="17">
        <v>9.7E-5</v>
      </c>
    </row>
    <row r="1463" spans="1:11" x14ac:dyDescent="0.45">
      <c r="A1463" s="10" t="s">
        <v>18</v>
      </c>
      <c r="B1463" s="20">
        <v>0.86</v>
      </c>
      <c r="C1463" s="19">
        <v>131298</v>
      </c>
      <c r="D1463" s="19">
        <v>23059.02866</v>
      </c>
      <c r="E1463" s="23">
        <v>0.59655641299999995</v>
      </c>
      <c r="F1463" s="23">
        <v>0.38471945099999999</v>
      </c>
      <c r="G1463" s="17">
        <v>0.74260080100000003</v>
      </c>
      <c r="H1463" s="17">
        <v>0.25739919900000002</v>
      </c>
      <c r="I1463" s="17">
        <v>0.96954883700000005</v>
      </c>
      <c r="J1463" s="17">
        <v>3.04E-2</v>
      </c>
      <c r="K1463" s="17">
        <v>9.6700000000000006E-5</v>
      </c>
    </row>
    <row r="1464" spans="1:11" x14ac:dyDescent="0.45">
      <c r="A1464" s="10" t="s">
        <v>18</v>
      </c>
      <c r="B1464" s="20">
        <v>0.86099999999999999</v>
      </c>
      <c r="C1464" s="19">
        <v>131451</v>
      </c>
      <c r="D1464" s="19">
        <v>23150.745129999999</v>
      </c>
      <c r="E1464" s="23">
        <v>0.60334399699999997</v>
      </c>
      <c r="F1464" s="23">
        <v>0.38581921899999999</v>
      </c>
      <c r="G1464" s="17">
        <v>0.74272542600000002</v>
      </c>
      <c r="H1464" s="17">
        <v>0.25727457399999998</v>
      </c>
      <c r="I1464" s="17">
        <v>0.96957020999999999</v>
      </c>
      <c r="J1464" s="17">
        <v>3.0300000000000001E-2</v>
      </c>
      <c r="K1464" s="17">
        <v>9.6299999999999996E-5</v>
      </c>
    </row>
    <row r="1465" spans="1:11" x14ac:dyDescent="0.45">
      <c r="A1465" s="10" t="s">
        <v>18</v>
      </c>
      <c r="B1465" s="20">
        <v>0.86199999999999999</v>
      </c>
      <c r="C1465" s="19">
        <v>131595</v>
      </c>
      <c r="D1465" s="19">
        <v>23237.864979999998</v>
      </c>
      <c r="E1465" s="23">
        <v>0.60706832799999999</v>
      </c>
      <c r="F1465" s="23">
        <v>0.38755755200000003</v>
      </c>
      <c r="G1465" s="17">
        <v>0.74273338700000002</v>
      </c>
      <c r="H1465" s="17">
        <v>0.25726661299999998</v>
      </c>
      <c r="I1465" s="17">
        <v>0.96966814199999996</v>
      </c>
      <c r="J1465" s="17">
        <v>3.0200000000000001E-2</v>
      </c>
      <c r="K1465" s="17">
        <v>9.6000000000000002E-5</v>
      </c>
    </row>
    <row r="1466" spans="1:11" x14ac:dyDescent="0.45">
      <c r="A1466" s="10" t="s">
        <v>18</v>
      </c>
      <c r="B1466" s="20">
        <v>0.86299999999999999</v>
      </c>
      <c r="C1466" s="19">
        <v>131768</v>
      </c>
      <c r="D1466" s="19">
        <v>23342.903610000001</v>
      </c>
      <c r="E1466" s="23">
        <v>0.607159691</v>
      </c>
      <c r="F1466" s="23">
        <v>0.388999912</v>
      </c>
      <c r="G1466" s="17">
        <v>0.74307115499999998</v>
      </c>
      <c r="H1466" s="17">
        <v>0.25692884500000002</v>
      </c>
      <c r="I1466" s="17">
        <v>0.96980891300000005</v>
      </c>
      <c r="J1466" s="17">
        <v>3.0099999999999998E-2</v>
      </c>
      <c r="K1466" s="17">
        <v>9.5500000000000004E-5</v>
      </c>
    </row>
    <row r="1467" spans="1:11" x14ac:dyDescent="0.45">
      <c r="A1467" s="10" t="s">
        <v>18</v>
      </c>
      <c r="B1467" s="20">
        <v>0.86399999999999999</v>
      </c>
      <c r="C1467" s="19">
        <v>131905</v>
      </c>
      <c r="D1467" s="19">
        <v>23426.299470000002</v>
      </c>
      <c r="E1467" s="23">
        <v>0.60916295499999995</v>
      </c>
      <c r="F1467" s="23">
        <v>0.390577691</v>
      </c>
      <c r="G1467" s="17">
        <v>0.74325461500000001</v>
      </c>
      <c r="H1467" s="17">
        <v>0.25674538499999999</v>
      </c>
      <c r="I1467" s="17">
        <v>0.96991564399999997</v>
      </c>
      <c r="J1467" s="17">
        <v>0.03</v>
      </c>
      <c r="K1467" s="17">
        <v>9.5199999999999997E-5</v>
      </c>
    </row>
    <row r="1468" spans="1:11" x14ac:dyDescent="0.45">
      <c r="A1468" s="10" t="s">
        <v>18</v>
      </c>
      <c r="B1468" s="20">
        <v>0.86499999999999999</v>
      </c>
      <c r="C1468" s="19">
        <v>132086</v>
      </c>
      <c r="D1468" s="19">
        <v>23536.887040000001</v>
      </c>
      <c r="E1468" s="23">
        <v>0.61289715700000003</v>
      </c>
      <c r="F1468" s="23">
        <v>0.39190678899999998</v>
      </c>
      <c r="G1468" s="17">
        <v>0.74341716800000002</v>
      </c>
      <c r="H1468" s="17">
        <v>0.25658283199999998</v>
      </c>
      <c r="I1468" s="17">
        <v>0.97005503900000001</v>
      </c>
      <c r="J1468" s="17">
        <v>2.9899999999999999E-2</v>
      </c>
      <c r="K1468" s="17">
        <v>9.48E-5</v>
      </c>
    </row>
    <row r="1469" spans="1:11" x14ac:dyDescent="0.45">
      <c r="A1469" s="10" t="s">
        <v>18</v>
      </c>
      <c r="B1469" s="20">
        <v>0.86599999999999999</v>
      </c>
      <c r="C1469" s="19">
        <v>132228</v>
      </c>
      <c r="D1469" s="19">
        <v>23624.391769999998</v>
      </c>
      <c r="E1469" s="23">
        <v>0.61916678999999997</v>
      </c>
      <c r="F1469" s="23">
        <v>0.39347458000000002</v>
      </c>
      <c r="G1469" s="17">
        <v>0.74326920200000002</v>
      </c>
      <c r="H1469" s="17">
        <v>0.25673079799999998</v>
      </c>
      <c r="I1469" s="17">
        <v>0.97012334300000003</v>
      </c>
      <c r="J1469" s="17">
        <v>2.98E-2</v>
      </c>
      <c r="K1469" s="17">
        <v>9.4500000000000007E-5</v>
      </c>
    </row>
    <row r="1470" spans="1:11" x14ac:dyDescent="0.45">
      <c r="A1470" s="10" t="s">
        <v>18</v>
      </c>
      <c r="B1470" s="20">
        <v>0.86699999999999999</v>
      </c>
      <c r="C1470" s="19">
        <v>132359</v>
      </c>
      <c r="D1470" s="19">
        <v>23705.554520000002</v>
      </c>
      <c r="E1470" s="23">
        <v>0.62063186400000003</v>
      </c>
      <c r="F1470" s="23">
        <v>0.39496786900000003</v>
      </c>
      <c r="G1470" s="17">
        <v>0.74344018899999997</v>
      </c>
      <c r="H1470" s="17">
        <v>0.25655981100000003</v>
      </c>
      <c r="I1470" s="17">
        <v>0.97022805099999998</v>
      </c>
      <c r="J1470" s="17">
        <v>2.9700000000000001E-2</v>
      </c>
      <c r="K1470" s="17">
        <v>9.4199999999999999E-5</v>
      </c>
    </row>
    <row r="1471" spans="1:11" x14ac:dyDescent="0.45">
      <c r="A1471" s="10" t="s">
        <v>18</v>
      </c>
      <c r="B1471" s="20">
        <v>0.86799999999999999</v>
      </c>
      <c r="C1471" s="19">
        <v>132539</v>
      </c>
      <c r="D1471" s="19">
        <v>23817.709050000001</v>
      </c>
      <c r="E1471" s="23">
        <v>0.62856060300000005</v>
      </c>
      <c r="F1471" s="23">
        <v>0.39631030499999997</v>
      </c>
      <c r="G1471" s="17">
        <v>0.74366035699999999</v>
      </c>
      <c r="H1471" s="17">
        <v>0.25633964300000001</v>
      </c>
      <c r="I1471" s="17">
        <v>0.97034524799999999</v>
      </c>
      <c r="J1471" s="17">
        <v>2.9600000000000001E-2</v>
      </c>
      <c r="K1471" s="17">
        <v>9.3800000000000003E-5</v>
      </c>
    </row>
    <row r="1472" spans="1:11" x14ac:dyDescent="0.45">
      <c r="A1472" s="10" t="s">
        <v>18</v>
      </c>
      <c r="B1472" s="20">
        <v>0.86899999999999999</v>
      </c>
      <c r="C1472" s="19">
        <v>132682</v>
      </c>
      <c r="D1472" s="19">
        <v>23907.981210000002</v>
      </c>
      <c r="E1472" s="23">
        <v>0.63378641300000005</v>
      </c>
      <c r="F1472" s="23">
        <v>0.39799235700000002</v>
      </c>
      <c r="G1472" s="17">
        <v>0.74375574700000002</v>
      </c>
      <c r="H1472" s="17">
        <v>0.25624425299999998</v>
      </c>
      <c r="I1472" s="17">
        <v>0.97042734200000003</v>
      </c>
      <c r="J1472" s="17">
        <v>2.9499999999999998E-2</v>
      </c>
      <c r="K1472" s="17">
        <v>9.3499999999999996E-5</v>
      </c>
    </row>
    <row r="1473" spans="1:11" x14ac:dyDescent="0.45">
      <c r="A1473" s="10" t="s">
        <v>18</v>
      </c>
      <c r="B1473" s="20">
        <v>0.87</v>
      </c>
      <c r="C1473" s="19">
        <v>132790</v>
      </c>
      <c r="D1473" s="19">
        <v>23976.501850000001</v>
      </c>
      <c r="E1473" s="23">
        <v>0.63514861899999997</v>
      </c>
      <c r="F1473" s="23">
        <v>0.39946083900000001</v>
      </c>
      <c r="G1473" s="17">
        <v>0.74369304899999999</v>
      </c>
      <c r="H1473" s="17">
        <v>0.25630695100000001</v>
      </c>
      <c r="I1473" s="17">
        <v>0.97048647399999999</v>
      </c>
      <c r="J1473" s="17">
        <v>2.9399999999999999E-2</v>
      </c>
      <c r="K1473" s="17">
        <v>9.3300000000000005E-5</v>
      </c>
    </row>
    <row r="1474" spans="1:11" x14ac:dyDescent="0.45">
      <c r="A1474" s="10" t="s">
        <v>18</v>
      </c>
      <c r="B1474" s="20">
        <v>0.871</v>
      </c>
      <c r="C1474" s="19">
        <v>132958</v>
      </c>
      <c r="D1474" s="19">
        <v>24083.500650000002</v>
      </c>
      <c r="E1474" s="23">
        <v>0.63977804599999999</v>
      </c>
      <c r="F1474" s="23">
        <v>0.400657449</v>
      </c>
      <c r="G1474" s="17">
        <v>0.74397930199999995</v>
      </c>
      <c r="H1474" s="17">
        <v>0.25602069799999999</v>
      </c>
      <c r="I1474" s="17">
        <v>0.97061532800000005</v>
      </c>
      <c r="J1474" s="17">
        <v>2.93E-2</v>
      </c>
      <c r="K1474" s="17">
        <v>9.2899999999999995E-5</v>
      </c>
    </row>
    <row r="1475" spans="1:11" x14ac:dyDescent="0.45">
      <c r="A1475" s="10" t="s">
        <v>18</v>
      </c>
      <c r="B1475" s="20">
        <v>0.872</v>
      </c>
      <c r="C1475" s="19">
        <v>133090</v>
      </c>
      <c r="D1475" s="19">
        <v>24167.98446</v>
      </c>
      <c r="E1475" s="23">
        <v>0.64120243399999999</v>
      </c>
      <c r="F1475" s="23">
        <v>0.40229701099999998</v>
      </c>
      <c r="G1475" s="17">
        <v>0.743925163</v>
      </c>
      <c r="H1475" s="17">
        <v>0.256074837</v>
      </c>
      <c r="I1475" s="17">
        <v>0.97067951900000005</v>
      </c>
      <c r="J1475" s="17">
        <v>2.92E-2</v>
      </c>
      <c r="K1475" s="17">
        <v>9.2700000000000004E-5</v>
      </c>
    </row>
    <row r="1476" spans="1:11" x14ac:dyDescent="0.45">
      <c r="A1476" s="10" t="s">
        <v>18</v>
      </c>
      <c r="B1476" s="20">
        <v>0.874</v>
      </c>
      <c r="C1476" s="19">
        <v>133391</v>
      </c>
      <c r="D1476" s="19">
        <v>24361.091970000001</v>
      </c>
      <c r="E1476" s="23">
        <v>0.64362668199999995</v>
      </c>
      <c r="F1476" s="23">
        <v>0.40419303299999998</v>
      </c>
      <c r="G1476" s="17">
        <v>0.74333350799999998</v>
      </c>
      <c r="H1476" s="17">
        <v>0.25666649200000002</v>
      </c>
      <c r="I1476" s="17">
        <v>0.97089553299999998</v>
      </c>
      <c r="J1476" s="17">
        <v>2.9000000000000001E-2</v>
      </c>
      <c r="K1476" s="17">
        <v>9.2E-5</v>
      </c>
    </row>
    <row r="1477" spans="1:11" x14ac:dyDescent="0.45">
      <c r="A1477" s="10" t="s">
        <v>18</v>
      </c>
      <c r="B1477" s="20">
        <v>0.875</v>
      </c>
      <c r="C1477" s="19">
        <v>133610</v>
      </c>
      <c r="D1477" s="19">
        <v>24502.316269999999</v>
      </c>
      <c r="E1477" s="23">
        <v>0.64542736700000003</v>
      </c>
      <c r="F1477" s="23">
        <v>0.40678191499999999</v>
      </c>
      <c r="G1477" s="17">
        <v>0.742953372</v>
      </c>
      <c r="H1477" s="17">
        <v>0.257046628</v>
      </c>
      <c r="I1477" s="17">
        <v>0.97099856500000004</v>
      </c>
      <c r="J1477" s="17">
        <v>2.8899999999999999E-2</v>
      </c>
      <c r="K1477" s="17">
        <v>9.1700000000000006E-5</v>
      </c>
    </row>
    <row r="1478" spans="1:11" x14ac:dyDescent="0.45">
      <c r="A1478" s="10" t="s">
        <v>18</v>
      </c>
      <c r="B1478" s="20">
        <v>0.876</v>
      </c>
      <c r="C1478" s="19">
        <v>133762</v>
      </c>
      <c r="D1478" s="19">
        <v>24600.823950000002</v>
      </c>
      <c r="E1478" s="23">
        <v>0.64878464300000005</v>
      </c>
      <c r="F1478" s="23">
        <v>0.40856410900000001</v>
      </c>
      <c r="G1478" s="17">
        <v>0.74307351899999996</v>
      </c>
      <c r="H1478" s="17">
        <v>0.25692648099999998</v>
      </c>
      <c r="I1478" s="17">
        <v>0.971098931</v>
      </c>
      <c r="J1478" s="17">
        <v>2.8799999999999999E-2</v>
      </c>
      <c r="K1478" s="17">
        <v>9.1299999999999997E-5</v>
      </c>
    </row>
    <row r="1479" spans="1:11" x14ac:dyDescent="0.45">
      <c r="A1479" s="10" t="s">
        <v>18</v>
      </c>
      <c r="B1479" s="20">
        <v>0.877</v>
      </c>
      <c r="C1479" s="19">
        <v>133884</v>
      </c>
      <c r="D1479" s="19">
        <v>24680.133470000001</v>
      </c>
      <c r="E1479" s="23">
        <v>0.65019556300000003</v>
      </c>
      <c r="F1479" s="23">
        <v>0.41036015300000001</v>
      </c>
      <c r="G1479" s="17">
        <v>0.74323294799999995</v>
      </c>
      <c r="H1479" s="17">
        <v>0.256767052</v>
      </c>
      <c r="I1479" s="17">
        <v>0.97118617500000004</v>
      </c>
      <c r="J1479" s="17">
        <v>2.87E-2</v>
      </c>
      <c r="K1479" s="17">
        <v>9.1100000000000005E-5</v>
      </c>
    </row>
    <row r="1480" spans="1:11" x14ac:dyDescent="0.45">
      <c r="A1480" s="10" t="s">
        <v>18</v>
      </c>
      <c r="B1480" s="20">
        <v>0.878</v>
      </c>
      <c r="C1480" s="19">
        <v>134066</v>
      </c>
      <c r="D1480" s="19">
        <v>24798.740269999998</v>
      </c>
      <c r="E1480" s="23">
        <v>0.65409454700000003</v>
      </c>
      <c r="F1480" s="23">
        <v>0.411622771</v>
      </c>
      <c r="G1480" s="17">
        <v>0.74333537199999999</v>
      </c>
      <c r="H1480" s="17">
        <v>0.25666462800000001</v>
      </c>
      <c r="I1480" s="17">
        <v>0.97128997900000003</v>
      </c>
      <c r="J1480" s="17">
        <v>2.86E-2</v>
      </c>
      <c r="K1480" s="17">
        <v>9.0699999999999996E-5</v>
      </c>
    </row>
    <row r="1481" spans="1:11" x14ac:dyDescent="0.45">
      <c r="A1481" s="10" t="s">
        <v>18</v>
      </c>
      <c r="B1481" s="20">
        <v>0.879</v>
      </c>
      <c r="C1481" s="19">
        <v>134214</v>
      </c>
      <c r="D1481" s="19">
        <v>24895.915700000001</v>
      </c>
      <c r="E1481" s="23">
        <v>0.66108241899999998</v>
      </c>
      <c r="F1481" s="23">
        <v>0.41311784699999998</v>
      </c>
      <c r="G1481" s="17">
        <v>0.74346193400000005</v>
      </c>
      <c r="H1481" s="17">
        <v>0.25653806600000001</v>
      </c>
      <c r="I1481" s="17">
        <v>0.97137720400000005</v>
      </c>
      <c r="J1481" s="17">
        <v>2.8500000000000001E-2</v>
      </c>
      <c r="K1481" s="17">
        <v>9.3200000000000002E-5</v>
      </c>
    </row>
    <row r="1482" spans="1:11" x14ac:dyDescent="0.45">
      <c r="A1482" s="10" t="s">
        <v>18</v>
      </c>
      <c r="B1482" s="20">
        <v>0.88</v>
      </c>
      <c r="C1482" s="19">
        <v>134374</v>
      </c>
      <c r="D1482" s="19">
        <v>25002.218680000002</v>
      </c>
      <c r="E1482" s="23">
        <v>0.66788686100000005</v>
      </c>
      <c r="F1482" s="23">
        <v>0.41496707500000002</v>
      </c>
      <c r="G1482" s="17">
        <v>0.74331343900000002</v>
      </c>
      <c r="H1482" s="17">
        <v>0.25668656099999998</v>
      </c>
      <c r="I1482" s="17">
        <v>0.97144195300000002</v>
      </c>
      <c r="J1482" s="17">
        <v>2.8500000000000001E-2</v>
      </c>
      <c r="K1482" s="17">
        <v>9.2800000000000006E-5</v>
      </c>
    </row>
    <row r="1483" spans="1:11" x14ac:dyDescent="0.45">
      <c r="A1483" s="10" t="s">
        <v>18</v>
      </c>
      <c r="B1483" s="20">
        <v>0.88100000000000001</v>
      </c>
      <c r="C1483" s="19">
        <v>134502</v>
      </c>
      <c r="D1483" s="19">
        <v>25087.845659999999</v>
      </c>
      <c r="E1483" s="23">
        <v>0.67041270399999997</v>
      </c>
      <c r="F1483" s="23">
        <v>0.41653803900000003</v>
      </c>
      <c r="G1483" s="17">
        <v>0.74341645499999998</v>
      </c>
      <c r="H1483" s="17">
        <v>0.25658354500000002</v>
      </c>
      <c r="I1483" s="17">
        <v>0.97153111999999997</v>
      </c>
      <c r="J1483" s="17">
        <v>2.8400000000000002E-2</v>
      </c>
      <c r="K1483" s="17">
        <v>9.2499999999999999E-5</v>
      </c>
    </row>
    <row r="1484" spans="1:11" x14ac:dyDescent="0.45">
      <c r="A1484" s="10" t="s">
        <v>18</v>
      </c>
      <c r="B1484" s="20">
        <v>0.88200000000000001</v>
      </c>
      <c r="C1484" s="19">
        <v>134674</v>
      </c>
      <c r="D1484" s="19">
        <v>25203.531609999998</v>
      </c>
      <c r="E1484" s="23">
        <v>0.67515371400000002</v>
      </c>
      <c r="F1484" s="23">
        <v>0.41795394400000002</v>
      </c>
      <c r="G1484" s="17">
        <v>0.74323923000000003</v>
      </c>
      <c r="H1484" s="17">
        <v>0.25676077000000003</v>
      </c>
      <c r="I1484" s="17">
        <v>0.97166270600000004</v>
      </c>
      <c r="J1484" s="17">
        <v>2.8199999999999999E-2</v>
      </c>
      <c r="K1484" s="17">
        <v>9.2100000000000003E-5</v>
      </c>
    </row>
    <row r="1485" spans="1:11" x14ac:dyDescent="0.45">
      <c r="A1485" s="10" t="s">
        <v>18</v>
      </c>
      <c r="B1485" s="20">
        <v>0.88300000000000001</v>
      </c>
      <c r="C1485" s="19">
        <v>134784</v>
      </c>
      <c r="D1485" s="19">
        <v>25277.862949999999</v>
      </c>
      <c r="E1485" s="23">
        <v>0.67680546399999997</v>
      </c>
      <c r="F1485" s="23">
        <v>0.41995076199999998</v>
      </c>
      <c r="G1485" s="17">
        <v>0.743396842</v>
      </c>
      <c r="H1485" s="17">
        <v>0.256603158</v>
      </c>
      <c r="I1485" s="17">
        <v>0.97174737700000002</v>
      </c>
      <c r="J1485" s="17">
        <v>2.8199999999999999E-2</v>
      </c>
      <c r="K1485" s="17">
        <v>9.1799999999999995E-5</v>
      </c>
    </row>
    <row r="1486" spans="1:11" x14ac:dyDescent="0.45">
      <c r="A1486" s="10" t="s">
        <v>18</v>
      </c>
      <c r="B1486" s="20">
        <v>0.88400000000000001</v>
      </c>
      <c r="C1486" s="19">
        <v>134984</v>
      </c>
      <c r="D1486" s="19">
        <v>25413.691480000001</v>
      </c>
      <c r="E1486" s="23">
        <v>0.683440029</v>
      </c>
      <c r="F1486" s="23">
        <v>0.42132937599999998</v>
      </c>
      <c r="G1486" s="17">
        <v>0.74339921799999997</v>
      </c>
      <c r="H1486" s="17">
        <v>0.25660078200000003</v>
      </c>
      <c r="I1486" s="17">
        <v>0.97188952900000003</v>
      </c>
      <c r="J1486" s="17">
        <v>2.8000000000000001E-2</v>
      </c>
      <c r="K1486" s="17">
        <v>9.1299999999999997E-5</v>
      </c>
    </row>
    <row r="1487" spans="1:11" x14ac:dyDescent="0.45">
      <c r="A1487" s="10" t="s">
        <v>18</v>
      </c>
      <c r="B1487" s="20">
        <v>0.88500000000000001</v>
      </c>
      <c r="C1487" s="19">
        <v>135112</v>
      </c>
      <c r="D1487" s="19">
        <v>25502.01124</v>
      </c>
      <c r="E1487" s="23">
        <v>0.69446021099999999</v>
      </c>
      <c r="F1487" s="23">
        <v>0.42330936800000002</v>
      </c>
      <c r="G1487" s="17">
        <v>0.74341287199999995</v>
      </c>
      <c r="H1487" s="17">
        <v>0.256587128</v>
      </c>
      <c r="I1487" s="17">
        <v>0.971979488</v>
      </c>
      <c r="J1487" s="17">
        <v>2.7900000000000001E-2</v>
      </c>
      <c r="K1487" s="17">
        <v>9.1000000000000003E-5</v>
      </c>
    </row>
    <row r="1488" spans="1:11" x14ac:dyDescent="0.45">
      <c r="A1488" s="10" t="s">
        <v>18</v>
      </c>
      <c r="B1488" s="20">
        <v>0.88600000000000001</v>
      </c>
      <c r="C1488" s="19">
        <v>135281</v>
      </c>
      <c r="D1488" s="19">
        <v>25619.460749999998</v>
      </c>
      <c r="E1488" s="23">
        <v>0.69720392099999995</v>
      </c>
      <c r="F1488" s="23">
        <v>0.42479302800000002</v>
      </c>
      <c r="G1488" s="17">
        <v>0.74314944400000005</v>
      </c>
      <c r="H1488" s="17">
        <v>0.25685055600000001</v>
      </c>
      <c r="I1488" s="17">
        <v>0.97210696200000002</v>
      </c>
      <c r="J1488" s="17">
        <v>2.7799999999999998E-2</v>
      </c>
      <c r="K1488" s="17">
        <v>9.0600000000000007E-5</v>
      </c>
    </row>
    <row r="1489" spans="1:11" x14ac:dyDescent="0.45">
      <c r="A1489" s="10" t="s">
        <v>18</v>
      </c>
      <c r="B1489" s="20">
        <v>0.88700000000000001</v>
      </c>
      <c r="C1489" s="19">
        <v>135436</v>
      </c>
      <c r="D1489" s="19">
        <v>25727.966820000001</v>
      </c>
      <c r="E1489" s="23">
        <v>0.70258678699999999</v>
      </c>
      <c r="F1489" s="23">
        <v>0.42668392900000002</v>
      </c>
      <c r="G1489" s="17">
        <v>0.74322189100000002</v>
      </c>
      <c r="H1489" s="17">
        <v>0.25677810899999998</v>
      </c>
      <c r="I1489" s="17">
        <v>0.97218779600000005</v>
      </c>
      <c r="J1489" s="17">
        <v>2.7699999999999999E-2</v>
      </c>
      <c r="K1489" s="17">
        <v>9.0400000000000002E-5</v>
      </c>
    </row>
    <row r="1490" spans="1:11" x14ac:dyDescent="0.45">
      <c r="A1490" s="10" t="s">
        <v>18</v>
      </c>
      <c r="B1490" s="20">
        <v>0.88800000000000001</v>
      </c>
      <c r="C1490" s="19">
        <v>135593</v>
      </c>
      <c r="D1490" s="19">
        <v>25838.484369999998</v>
      </c>
      <c r="E1490" s="23">
        <v>0.70524333299999997</v>
      </c>
      <c r="F1490" s="23">
        <v>0.42847566500000001</v>
      </c>
      <c r="G1490" s="17">
        <v>0.74318733299999995</v>
      </c>
      <c r="H1490" s="17">
        <v>0.25681266699999999</v>
      </c>
      <c r="I1490" s="17">
        <v>0.97229324100000003</v>
      </c>
      <c r="J1490" s="17">
        <v>2.76E-2</v>
      </c>
      <c r="K1490" s="17">
        <v>9.0000000000000006E-5</v>
      </c>
    </row>
    <row r="1491" spans="1:11" x14ac:dyDescent="0.45">
      <c r="A1491" s="10" t="s">
        <v>18</v>
      </c>
      <c r="B1491" s="20">
        <v>0.88900000000000001</v>
      </c>
      <c r="C1491" s="19">
        <v>135745</v>
      </c>
      <c r="D1491" s="19">
        <v>25946.333600000002</v>
      </c>
      <c r="E1491" s="23">
        <v>0.71522071899999995</v>
      </c>
      <c r="F1491" s="23">
        <v>0.43024563399999999</v>
      </c>
      <c r="G1491" s="17">
        <v>0.74332019599999999</v>
      </c>
      <c r="H1491" s="17">
        <v>0.25667980400000001</v>
      </c>
      <c r="I1491" s="17">
        <v>0.97237458200000004</v>
      </c>
      <c r="J1491" s="17">
        <v>2.75E-2</v>
      </c>
      <c r="K1491" s="17">
        <v>8.9699999999999998E-5</v>
      </c>
    </row>
    <row r="1492" spans="1:11" x14ac:dyDescent="0.45">
      <c r="A1492" s="10" t="s">
        <v>18</v>
      </c>
      <c r="B1492" s="20">
        <v>0.89</v>
      </c>
      <c r="C1492" s="19">
        <v>135876</v>
      </c>
      <c r="D1492" s="19">
        <v>26040.344700000001</v>
      </c>
      <c r="E1492" s="23">
        <v>0.72176049799999997</v>
      </c>
      <c r="F1492" s="23">
        <v>0.43188032100000001</v>
      </c>
      <c r="G1492" s="17">
        <v>0.74350142799999996</v>
      </c>
      <c r="H1492" s="17">
        <v>0.25649857199999998</v>
      </c>
      <c r="I1492" s="17">
        <v>0.97245801499999995</v>
      </c>
      <c r="J1492" s="17">
        <v>2.75E-2</v>
      </c>
      <c r="K1492" s="17">
        <v>8.9400000000000005E-5</v>
      </c>
    </row>
    <row r="1493" spans="1:11" x14ac:dyDescent="0.45">
      <c r="A1493" s="10" t="s">
        <v>18</v>
      </c>
      <c r="B1493" s="20">
        <v>0.89100000000000001</v>
      </c>
      <c r="C1493" s="19">
        <v>136044</v>
      </c>
      <c r="D1493" s="19">
        <v>26161.858270000001</v>
      </c>
      <c r="E1493" s="23">
        <v>0.72607694599999995</v>
      </c>
      <c r="F1493" s="23">
        <v>0.43359541099999999</v>
      </c>
      <c r="G1493" s="17">
        <v>0.74362706199999995</v>
      </c>
      <c r="H1493" s="17">
        <v>0.25637293799999999</v>
      </c>
      <c r="I1493" s="17">
        <v>0.97257872899999998</v>
      </c>
      <c r="J1493" s="17">
        <v>2.7300000000000001E-2</v>
      </c>
      <c r="K1493" s="17">
        <v>8.8999999999999995E-5</v>
      </c>
    </row>
    <row r="1494" spans="1:11" x14ac:dyDescent="0.45">
      <c r="A1494" s="10" t="s">
        <v>18</v>
      </c>
      <c r="B1494" s="20">
        <v>0.89200000000000002</v>
      </c>
      <c r="C1494" s="19">
        <v>136189</v>
      </c>
      <c r="D1494" s="19">
        <v>26267.68592</v>
      </c>
      <c r="E1494" s="23">
        <v>0.73210333000000005</v>
      </c>
      <c r="F1494" s="23">
        <v>0.43559235899999998</v>
      </c>
      <c r="G1494" s="17">
        <v>0.74378988000000001</v>
      </c>
      <c r="H1494" s="17">
        <v>0.25621011999999999</v>
      </c>
      <c r="I1494" s="17">
        <v>0.97269548400000005</v>
      </c>
      <c r="J1494" s="17">
        <v>2.7199999999999998E-2</v>
      </c>
      <c r="K1494" s="17">
        <v>8.8700000000000001E-5</v>
      </c>
    </row>
    <row r="1495" spans="1:11" x14ac:dyDescent="0.45">
      <c r="A1495" s="10" t="s">
        <v>18</v>
      </c>
      <c r="B1495" s="20">
        <v>0.89300000000000002</v>
      </c>
      <c r="C1495" s="19">
        <v>136347</v>
      </c>
      <c r="D1495" s="19">
        <v>26383.632679999999</v>
      </c>
      <c r="E1495" s="23">
        <v>0.73762136700000003</v>
      </c>
      <c r="F1495" s="23">
        <v>0.43736128499999999</v>
      </c>
      <c r="G1495" s="17">
        <v>0.74390342300000001</v>
      </c>
      <c r="H1495" s="17">
        <v>0.25609657699999999</v>
      </c>
      <c r="I1495" s="17">
        <v>0.97281046199999999</v>
      </c>
      <c r="J1495" s="17">
        <v>2.7099999999999999E-2</v>
      </c>
      <c r="K1495" s="17">
        <v>8.8300000000000005E-5</v>
      </c>
    </row>
    <row r="1496" spans="1:11" x14ac:dyDescent="0.45">
      <c r="A1496" s="10" t="s">
        <v>18</v>
      </c>
      <c r="B1496" s="20">
        <v>0.89400000000000002</v>
      </c>
      <c r="C1496" s="19">
        <v>136457</v>
      </c>
      <c r="D1496" s="19">
        <v>26465.047729999998</v>
      </c>
      <c r="E1496" s="23">
        <v>0.74268650400000003</v>
      </c>
      <c r="F1496" s="23">
        <v>0.43881447499999998</v>
      </c>
      <c r="G1496" s="17">
        <v>0.74386070299999996</v>
      </c>
      <c r="H1496" s="17">
        <v>0.25613929699999999</v>
      </c>
      <c r="I1496" s="17">
        <v>0.97289135800000004</v>
      </c>
      <c r="J1496" s="17">
        <v>2.7E-2</v>
      </c>
      <c r="K1496" s="17">
        <v>8.7999999999999998E-5</v>
      </c>
    </row>
    <row r="1497" spans="1:11" x14ac:dyDescent="0.45">
      <c r="A1497" s="10" t="s">
        <v>18</v>
      </c>
      <c r="B1497" s="20">
        <v>0.89500000000000002</v>
      </c>
      <c r="C1497" s="19">
        <v>136648</v>
      </c>
      <c r="D1497" s="19">
        <v>26607.11174</v>
      </c>
      <c r="E1497" s="23">
        <v>0.74758191200000002</v>
      </c>
      <c r="F1497" s="23">
        <v>0.44040527800000001</v>
      </c>
      <c r="G1497" s="17">
        <v>0.74390404499999996</v>
      </c>
      <c r="H1497" s="17">
        <v>0.25609595499999999</v>
      </c>
      <c r="I1497" s="17">
        <v>0.97304442000000002</v>
      </c>
      <c r="J1497" s="17">
        <v>2.69E-2</v>
      </c>
      <c r="K1497" s="17">
        <v>8.7499999999999999E-5</v>
      </c>
    </row>
    <row r="1498" spans="1:11" x14ac:dyDescent="0.45">
      <c r="A1498" s="10" t="s">
        <v>18</v>
      </c>
      <c r="B1498" s="20">
        <v>0.89600000000000002</v>
      </c>
      <c r="C1498" s="19">
        <v>136809</v>
      </c>
      <c r="D1498" s="19">
        <v>26728.086869999999</v>
      </c>
      <c r="E1498" s="23">
        <v>0.755073573</v>
      </c>
      <c r="F1498" s="23">
        <v>0.44276659299999999</v>
      </c>
      <c r="G1498" s="17">
        <v>0.74375954799999999</v>
      </c>
      <c r="H1498" s="17">
        <v>0.25624045200000001</v>
      </c>
      <c r="I1498" s="17">
        <v>0.973131419</v>
      </c>
      <c r="J1498" s="17">
        <v>2.6800000000000001E-2</v>
      </c>
      <c r="K1498" s="17">
        <v>8.7200000000000005E-5</v>
      </c>
    </row>
    <row r="1499" spans="1:11" x14ac:dyDescent="0.45">
      <c r="A1499" s="10" t="s">
        <v>18</v>
      </c>
      <c r="B1499" s="20">
        <v>0.89700000000000002</v>
      </c>
      <c r="C1499" s="19">
        <v>136967</v>
      </c>
      <c r="D1499" s="19">
        <v>26847.661909999999</v>
      </c>
      <c r="E1499" s="23">
        <v>0.75902384899999997</v>
      </c>
      <c r="F1499" s="23">
        <v>0.444713254</v>
      </c>
      <c r="G1499" s="17">
        <v>0.74398212699999999</v>
      </c>
      <c r="H1499" s="17">
        <v>0.25601787300000001</v>
      </c>
      <c r="I1499" s="17">
        <v>0.973246218</v>
      </c>
      <c r="J1499" s="17">
        <v>2.6700000000000002E-2</v>
      </c>
      <c r="K1499" s="17">
        <v>8.6799999999999996E-5</v>
      </c>
    </row>
    <row r="1500" spans="1:11" x14ac:dyDescent="0.45">
      <c r="A1500" s="10" t="s">
        <v>18</v>
      </c>
      <c r="B1500" s="20">
        <v>0.89800000000000002</v>
      </c>
      <c r="C1500" s="19">
        <v>137108</v>
      </c>
      <c r="D1500" s="19">
        <v>26955.075779999999</v>
      </c>
      <c r="E1500" s="23">
        <v>0.76629720599999995</v>
      </c>
      <c r="F1500" s="23">
        <v>0.44692095599999998</v>
      </c>
      <c r="G1500" s="17">
        <v>0.74411412899999996</v>
      </c>
      <c r="H1500" s="17">
        <v>0.25588587099999999</v>
      </c>
      <c r="I1500" s="17">
        <v>0.97333633600000002</v>
      </c>
      <c r="J1500" s="17">
        <v>2.6599999999999999E-2</v>
      </c>
      <c r="K1500" s="17">
        <v>8.6500000000000002E-5</v>
      </c>
    </row>
    <row r="1501" spans="1:11" x14ac:dyDescent="0.45">
      <c r="A1501" s="10" t="s">
        <v>18</v>
      </c>
      <c r="B1501" s="20">
        <v>0.89900000000000002</v>
      </c>
      <c r="C1501" s="19">
        <v>137272</v>
      </c>
      <c r="D1501" s="19">
        <v>27081.495999999999</v>
      </c>
      <c r="E1501" s="23">
        <v>0.77452037500000004</v>
      </c>
      <c r="F1501" s="23">
        <v>0.44860337099999997</v>
      </c>
      <c r="G1501" s="17">
        <v>0.74412116100000003</v>
      </c>
      <c r="H1501" s="17">
        <v>0.25587883900000002</v>
      </c>
      <c r="I1501" s="17">
        <v>0.97343808899999995</v>
      </c>
      <c r="J1501" s="17">
        <v>2.6499999999999999E-2</v>
      </c>
      <c r="K1501" s="17">
        <v>8.6199999999999995E-5</v>
      </c>
    </row>
    <row r="1502" spans="1:11" x14ac:dyDescent="0.45">
      <c r="A1502" s="10" t="s">
        <v>18</v>
      </c>
      <c r="B1502" s="20">
        <v>0.9</v>
      </c>
      <c r="C1502" s="19">
        <v>137425</v>
      </c>
      <c r="D1502" s="19">
        <v>27200.492920000001</v>
      </c>
      <c r="E1502" s="23">
        <v>0.78088885299999999</v>
      </c>
      <c r="F1502" s="23">
        <v>0.450564984</v>
      </c>
      <c r="G1502" s="17">
        <v>0.74418046199999999</v>
      </c>
      <c r="H1502" s="17">
        <v>0.25581953800000001</v>
      </c>
      <c r="I1502" s="17">
        <v>0.97354450100000001</v>
      </c>
      <c r="J1502" s="17">
        <v>2.64E-2</v>
      </c>
      <c r="K1502" s="17">
        <v>8.5799999999999998E-5</v>
      </c>
    </row>
    <row r="1503" spans="1:11" x14ac:dyDescent="0.45">
      <c r="A1503" s="10" t="s">
        <v>18</v>
      </c>
      <c r="B1503" s="20">
        <v>0.90100000000000002</v>
      </c>
      <c r="C1503" s="19">
        <v>137570</v>
      </c>
      <c r="D1503" s="19">
        <v>27314.05557</v>
      </c>
      <c r="E1503" s="23">
        <v>0.78571693899999995</v>
      </c>
      <c r="F1503" s="23">
        <v>0.452485996</v>
      </c>
      <c r="G1503" s="17">
        <v>0.74422475799999999</v>
      </c>
      <c r="H1503" s="17">
        <v>0.25577524200000001</v>
      </c>
      <c r="I1503" s="17">
        <v>0.97364465</v>
      </c>
      <c r="J1503" s="17">
        <v>2.63E-2</v>
      </c>
      <c r="K1503" s="17">
        <v>8.5500000000000005E-5</v>
      </c>
    </row>
    <row r="1504" spans="1:11" x14ac:dyDescent="0.45">
      <c r="A1504" s="10" t="s">
        <v>18</v>
      </c>
      <c r="B1504" s="20">
        <v>0.90200000000000002</v>
      </c>
      <c r="C1504" s="19">
        <v>137729</v>
      </c>
      <c r="D1504" s="19">
        <v>27439.096600000001</v>
      </c>
      <c r="E1504" s="23">
        <v>0.787971753</v>
      </c>
      <c r="F1504" s="23">
        <v>0.45441784000000002</v>
      </c>
      <c r="G1504" s="17">
        <v>0.744476472</v>
      </c>
      <c r="H1504" s="17">
        <v>0.255523528</v>
      </c>
      <c r="I1504" s="17">
        <v>0.97374164299999999</v>
      </c>
      <c r="J1504" s="17">
        <v>2.6200000000000001E-2</v>
      </c>
      <c r="K1504" s="17">
        <v>8.5199999999999997E-5</v>
      </c>
    </row>
    <row r="1505" spans="1:11" x14ac:dyDescent="0.45">
      <c r="A1505" s="10" t="s">
        <v>18</v>
      </c>
      <c r="B1505" s="20">
        <v>0.90300000000000002</v>
      </c>
      <c r="C1505" s="19">
        <v>137879</v>
      </c>
      <c r="D1505" s="19">
        <v>27557.704430000002</v>
      </c>
      <c r="E1505" s="23">
        <v>0.79269285199999995</v>
      </c>
      <c r="F1505" s="23">
        <v>0.45698670699999999</v>
      </c>
      <c r="G1505" s="17">
        <v>0.74447885499999999</v>
      </c>
      <c r="H1505" s="17">
        <v>0.25552114500000001</v>
      </c>
      <c r="I1505" s="17">
        <v>0.97384311300000004</v>
      </c>
      <c r="J1505" s="17">
        <v>2.6100000000000002E-2</v>
      </c>
      <c r="K1505" s="17">
        <v>8.4800000000000001E-5</v>
      </c>
    </row>
    <row r="1506" spans="1:11" x14ac:dyDescent="0.45">
      <c r="A1506" s="10" t="s">
        <v>18</v>
      </c>
      <c r="B1506" s="20">
        <v>0.90400000000000003</v>
      </c>
      <c r="C1506" s="19">
        <v>138022</v>
      </c>
      <c r="D1506" s="19">
        <v>27671.52765</v>
      </c>
      <c r="E1506" s="23">
        <v>0.79778797099999998</v>
      </c>
      <c r="F1506" s="23">
        <v>0.45900253699999999</v>
      </c>
      <c r="G1506" s="17">
        <v>0.74450449900000004</v>
      </c>
      <c r="H1506" s="17">
        <v>0.25549550100000001</v>
      </c>
      <c r="I1506" s="17">
        <v>0.97394010099999995</v>
      </c>
      <c r="J1506" s="17">
        <v>2.5999999999999999E-2</v>
      </c>
      <c r="K1506" s="17">
        <v>8.4499999999999994E-5</v>
      </c>
    </row>
    <row r="1507" spans="1:11" x14ac:dyDescent="0.45">
      <c r="A1507" s="10" t="s">
        <v>18</v>
      </c>
      <c r="B1507" s="20">
        <v>0.90500000000000003</v>
      </c>
      <c r="C1507" s="19">
        <v>138181</v>
      </c>
      <c r="D1507" s="19">
        <v>27798.526450000001</v>
      </c>
      <c r="E1507" s="23">
        <v>0.80039158399999999</v>
      </c>
      <c r="F1507" s="23">
        <v>0.46099074000000001</v>
      </c>
      <c r="G1507" s="17">
        <v>0.74469717300000005</v>
      </c>
      <c r="H1507" s="17">
        <v>0.25530282700000001</v>
      </c>
      <c r="I1507" s="17">
        <v>0.97406324700000002</v>
      </c>
      <c r="J1507" s="17">
        <v>2.5899999999999999E-2</v>
      </c>
      <c r="K1507" s="17">
        <v>8.4099999999999998E-5</v>
      </c>
    </row>
    <row r="1508" spans="1:11" x14ac:dyDescent="0.45">
      <c r="A1508" s="10" t="s">
        <v>18</v>
      </c>
      <c r="B1508" s="20">
        <v>0.90600000000000003</v>
      </c>
      <c r="C1508" s="19">
        <v>138314</v>
      </c>
      <c r="D1508" s="19">
        <v>27905.225569999999</v>
      </c>
      <c r="E1508" s="23">
        <v>0.80279300200000003</v>
      </c>
      <c r="F1508" s="23">
        <v>0.46254029200000002</v>
      </c>
      <c r="G1508" s="17">
        <v>0.74476191899999999</v>
      </c>
      <c r="H1508" s="17">
        <v>0.25523808100000001</v>
      </c>
      <c r="I1508" s="17">
        <v>0.97414742600000004</v>
      </c>
      <c r="J1508" s="17">
        <v>2.58E-2</v>
      </c>
      <c r="K1508" s="17">
        <v>8.3900000000000006E-5</v>
      </c>
    </row>
    <row r="1509" spans="1:11" x14ac:dyDescent="0.45">
      <c r="A1509" s="10" t="s">
        <v>18</v>
      </c>
      <c r="B1509" s="20">
        <v>0.90700000000000003</v>
      </c>
      <c r="C1509" s="19">
        <v>138489</v>
      </c>
      <c r="D1509" s="19">
        <v>28046.399990000002</v>
      </c>
      <c r="E1509" s="23">
        <v>0.80874724200000003</v>
      </c>
      <c r="F1509" s="23">
        <v>0.46451577100000002</v>
      </c>
      <c r="G1509" s="17">
        <v>0.74473062800000001</v>
      </c>
      <c r="H1509" s="17">
        <v>0.25526937199999999</v>
      </c>
      <c r="I1509" s="17">
        <v>0.97424801599999999</v>
      </c>
      <c r="J1509" s="17">
        <v>2.5700000000000001E-2</v>
      </c>
      <c r="K1509" s="17">
        <v>8.3499999999999997E-5</v>
      </c>
    </row>
    <row r="1510" spans="1:11" x14ac:dyDescent="0.45">
      <c r="A1510" s="10" t="s">
        <v>18</v>
      </c>
      <c r="B1510" s="20">
        <v>0.90800000000000003</v>
      </c>
      <c r="C1510" s="19">
        <v>138601</v>
      </c>
      <c r="D1510" s="19">
        <v>28137.32303</v>
      </c>
      <c r="E1510" s="23">
        <v>0.81466628600000002</v>
      </c>
      <c r="F1510" s="23">
        <v>0.46729204699999999</v>
      </c>
      <c r="G1510" s="17">
        <v>0.74477096099999995</v>
      </c>
      <c r="H1510" s="17">
        <v>0.25522903899999999</v>
      </c>
      <c r="I1510" s="17">
        <v>0.97429832599999999</v>
      </c>
      <c r="J1510" s="17">
        <v>2.5600000000000001E-2</v>
      </c>
      <c r="K1510" s="17">
        <v>8.3300000000000005E-5</v>
      </c>
    </row>
    <row r="1511" spans="1:11" x14ac:dyDescent="0.45">
      <c r="A1511" s="10" t="s">
        <v>18</v>
      </c>
      <c r="B1511" s="20">
        <v>0.90900000000000003</v>
      </c>
      <c r="C1511" s="19">
        <v>138792</v>
      </c>
      <c r="D1511" s="19">
        <v>28293.298419999999</v>
      </c>
      <c r="E1511" s="23">
        <v>0.81948412100000001</v>
      </c>
      <c r="F1511" s="23">
        <v>0.46901067499999999</v>
      </c>
      <c r="G1511" s="17">
        <v>0.74477635600000003</v>
      </c>
      <c r="H1511" s="17">
        <v>0.25522364400000003</v>
      </c>
      <c r="I1511" s="17">
        <v>0.97441011099999997</v>
      </c>
      <c r="J1511" s="17">
        <v>2.5499999999999998E-2</v>
      </c>
      <c r="K1511" s="17">
        <v>8.2899999999999996E-5</v>
      </c>
    </row>
    <row r="1512" spans="1:11" x14ac:dyDescent="0.45">
      <c r="A1512" s="10" t="s">
        <v>18</v>
      </c>
      <c r="B1512" s="20">
        <v>0.91</v>
      </c>
      <c r="C1512" s="19">
        <v>138950</v>
      </c>
      <c r="D1512" s="19">
        <v>28423.079109999999</v>
      </c>
      <c r="E1512" s="23">
        <v>0.82474267300000004</v>
      </c>
      <c r="F1512" s="23">
        <v>0.47153620899999998</v>
      </c>
      <c r="G1512" s="17">
        <v>0.74485066600000005</v>
      </c>
      <c r="H1512" s="17">
        <v>0.25514933400000001</v>
      </c>
      <c r="I1512" s="17">
        <v>0.97452042999999999</v>
      </c>
      <c r="J1512" s="17">
        <v>2.5399999999999999E-2</v>
      </c>
      <c r="K1512" s="17">
        <v>8.2600000000000002E-5</v>
      </c>
    </row>
    <row r="1513" spans="1:11" x14ac:dyDescent="0.45">
      <c r="A1513" s="10" t="s">
        <v>18</v>
      </c>
      <c r="B1513" s="20">
        <v>0.91100000000000003</v>
      </c>
      <c r="C1513" s="19">
        <v>139102</v>
      </c>
      <c r="D1513" s="19">
        <v>28549.411680000001</v>
      </c>
      <c r="E1513" s="23">
        <v>0.83463458099999999</v>
      </c>
      <c r="F1513" s="23">
        <v>0.473738979</v>
      </c>
      <c r="G1513" s="17">
        <v>0.74502882800000003</v>
      </c>
      <c r="H1513" s="17">
        <v>0.25497117200000002</v>
      </c>
      <c r="I1513" s="17">
        <v>0.97461485000000003</v>
      </c>
      <c r="J1513" s="17">
        <v>2.53E-2</v>
      </c>
      <c r="K1513" s="17">
        <v>8.2600000000000002E-5</v>
      </c>
    </row>
    <row r="1514" spans="1:11" x14ac:dyDescent="0.45">
      <c r="A1514" s="10" t="s">
        <v>18</v>
      </c>
      <c r="B1514" s="20">
        <v>0.91200000000000003</v>
      </c>
      <c r="C1514" s="19">
        <v>139200</v>
      </c>
      <c r="D1514" s="19">
        <v>28631.48315</v>
      </c>
      <c r="E1514" s="23">
        <v>0.83922453500000005</v>
      </c>
      <c r="F1514" s="23">
        <v>0.47592119700000002</v>
      </c>
      <c r="G1514" s="17">
        <v>0.74512931000000004</v>
      </c>
      <c r="H1514" s="17">
        <v>0.25487069000000001</v>
      </c>
      <c r="I1514" s="17">
        <v>0.97468637800000002</v>
      </c>
      <c r="J1514" s="17">
        <v>2.52E-2</v>
      </c>
      <c r="K1514" s="17">
        <v>8.2399999999999997E-5</v>
      </c>
    </row>
    <row r="1515" spans="1:11" x14ac:dyDescent="0.45">
      <c r="A1515" s="10" t="s">
        <v>18</v>
      </c>
      <c r="B1515" s="20">
        <v>0.91300000000000003</v>
      </c>
      <c r="C1515" s="19">
        <v>139405</v>
      </c>
      <c r="D1515" s="19">
        <v>28803.94686</v>
      </c>
      <c r="E1515" s="23">
        <v>0.84388134699999995</v>
      </c>
      <c r="F1515" s="23">
        <v>0.477594301</v>
      </c>
      <c r="G1515" s="17">
        <v>0.74524586599999998</v>
      </c>
      <c r="H1515" s="17">
        <v>0.25475413400000002</v>
      </c>
      <c r="I1515" s="17">
        <v>0.97484587300000003</v>
      </c>
      <c r="J1515" s="17">
        <v>2.5100000000000001E-2</v>
      </c>
      <c r="K1515" s="17">
        <v>8.1899999999999999E-5</v>
      </c>
    </row>
    <row r="1516" spans="1:11" x14ac:dyDescent="0.45">
      <c r="A1516" s="10" t="s">
        <v>18</v>
      </c>
      <c r="B1516" s="20">
        <v>0.91400000000000003</v>
      </c>
      <c r="C1516" s="19">
        <v>139539</v>
      </c>
      <c r="D1516" s="19">
        <v>28917.5815</v>
      </c>
      <c r="E1516" s="23">
        <v>0.85201193799999997</v>
      </c>
      <c r="F1516" s="23">
        <v>0.48034526500000002</v>
      </c>
      <c r="G1516" s="17">
        <v>0.74539017799999996</v>
      </c>
      <c r="H1516" s="17">
        <v>0.25460982199999999</v>
      </c>
      <c r="I1516" s="17">
        <v>0.974926968</v>
      </c>
      <c r="J1516" s="17">
        <v>2.5000000000000001E-2</v>
      </c>
      <c r="K1516" s="17">
        <v>8.1600000000000005E-5</v>
      </c>
    </row>
    <row r="1517" spans="1:11" x14ac:dyDescent="0.45">
      <c r="A1517" s="10" t="s">
        <v>18</v>
      </c>
      <c r="B1517" s="20">
        <v>0.91500000000000004</v>
      </c>
      <c r="C1517" s="19">
        <v>139711</v>
      </c>
      <c r="D1517" s="19">
        <v>29064.538710000001</v>
      </c>
      <c r="E1517" s="23">
        <v>0.85863126000000001</v>
      </c>
      <c r="F1517" s="23">
        <v>0.48238606000000001</v>
      </c>
      <c r="G1517" s="17">
        <v>0.74523838499999995</v>
      </c>
      <c r="H1517" s="17">
        <v>0.254761615</v>
      </c>
      <c r="I1517" s="17">
        <v>0.97502184999999997</v>
      </c>
      <c r="J1517" s="17">
        <v>2.4899999999999999E-2</v>
      </c>
      <c r="K1517" s="17">
        <v>8.1299999999999997E-5</v>
      </c>
    </row>
    <row r="1518" spans="1:11" x14ac:dyDescent="0.45">
      <c r="A1518" s="10" t="s">
        <v>18</v>
      </c>
      <c r="B1518" s="20">
        <v>0.91600000000000004</v>
      </c>
      <c r="C1518" s="19">
        <v>139864</v>
      </c>
      <c r="D1518" s="19">
        <v>29196.489539999999</v>
      </c>
      <c r="E1518" s="23">
        <v>0.86499509699999999</v>
      </c>
      <c r="F1518" s="23">
        <v>0.48468326900000003</v>
      </c>
      <c r="G1518" s="17">
        <v>0.74535977799999997</v>
      </c>
      <c r="H1518" s="17">
        <v>0.25464022200000003</v>
      </c>
      <c r="I1518" s="17">
        <v>0.97512399299999997</v>
      </c>
      <c r="J1518" s="17">
        <v>2.4799999999999999E-2</v>
      </c>
      <c r="K1518" s="17">
        <v>8.0900000000000001E-5</v>
      </c>
    </row>
    <row r="1519" spans="1:11" x14ac:dyDescent="0.45">
      <c r="A1519" s="10" t="s">
        <v>18</v>
      </c>
      <c r="B1519" s="20">
        <v>0.91700000000000004</v>
      </c>
      <c r="C1519" s="19">
        <v>140016</v>
      </c>
      <c r="D1519" s="19">
        <v>29328.43477</v>
      </c>
      <c r="E1519" s="23">
        <v>0.87179991300000004</v>
      </c>
      <c r="F1519" s="23">
        <v>0.48707714200000002</v>
      </c>
      <c r="G1519" s="17">
        <v>0.74537909999999996</v>
      </c>
      <c r="H1519" s="17">
        <v>0.25462089999999998</v>
      </c>
      <c r="I1519" s="17">
        <v>0.97520889200000005</v>
      </c>
      <c r="J1519" s="17">
        <v>2.47E-2</v>
      </c>
      <c r="K1519" s="17">
        <v>8.0599999999999994E-5</v>
      </c>
    </row>
    <row r="1520" spans="1:11" x14ac:dyDescent="0.45">
      <c r="A1520" s="10" t="s">
        <v>18</v>
      </c>
      <c r="B1520" s="20">
        <v>0.91800000000000004</v>
      </c>
      <c r="C1520" s="19">
        <v>140168</v>
      </c>
      <c r="D1520" s="19">
        <v>29461.630939999999</v>
      </c>
      <c r="E1520" s="23">
        <v>0.88175770899999995</v>
      </c>
      <c r="F1520" s="23">
        <v>0.48929330799999998</v>
      </c>
      <c r="G1520" s="17">
        <v>0.74547685600000002</v>
      </c>
      <c r="H1520" s="17">
        <v>0.25452314399999998</v>
      </c>
      <c r="I1520" s="17">
        <v>0.97527905999999998</v>
      </c>
      <c r="J1520" s="17">
        <v>2.46E-2</v>
      </c>
      <c r="K1520" s="17">
        <v>8.0400000000000003E-5</v>
      </c>
    </row>
    <row r="1521" spans="1:11" x14ac:dyDescent="0.45">
      <c r="A1521" s="10" t="s">
        <v>18</v>
      </c>
      <c r="B1521" s="20">
        <v>0.91900000000000004</v>
      </c>
      <c r="C1521" s="19">
        <v>140316</v>
      </c>
      <c r="D1521" s="19">
        <v>29592.71975</v>
      </c>
      <c r="E1521" s="23">
        <v>0.89033167800000002</v>
      </c>
      <c r="F1521" s="23">
        <v>0.49173973300000001</v>
      </c>
      <c r="G1521" s="17">
        <v>0.745581402</v>
      </c>
      <c r="H1521" s="17">
        <v>0.254418598</v>
      </c>
      <c r="I1521" s="17">
        <v>0.97533556300000002</v>
      </c>
      <c r="J1521" s="17">
        <v>2.46E-2</v>
      </c>
      <c r="K1521" s="17">
        <v>8.0199999999999998E-5</v>
      </c>
    </row>
    <row r="1522" spans="1:11" x14ac:dyDescent="0.45">
      <c r="A1522" s="10" t="s">
        <v>18</v>
      </c>
      <c r="B1522" s="20">
        <v>0.92</v>
      </c>
      <c r="C1522" s="19">
        <v>140473</v>
      </c>
      <c r="D1522" s="19">
        <v>29733.209350000001</v>
      </c>
      <c r="E1522" s="23">
        <v>0.90204549000000001</v>
      </c>
      <c r="F1522" s="23">
        <v>0.49397696899999999</v>
      </c>
      <c r="G1522" s="17">
        <v>0.74548133800000005</v>
      </c>
      <c r="H1522" s="17">
        <v>0.25451866200000001</v>
      </c>
      <c r="I1522" s="17">
        <v>0.97542815699999996</v>
      </c>
      <c r="J1522" s="17">
        <v>2.4500000000000001E-2</v>
      </c>
      <c r="K1522" s="17">
        <v>7.9900000000000004E-5</v>
      </c>
    </row>
    <row r="1523" spans="1:11" x14ac:dyDescent="0.45">
      <c r="A1523" s="10" t="s">
        <v>18</v>
      </c>
      <c r="B1523" s="20">
        <v>0.92100000000000004</v>
      </c>
      <c r="C1523" s="19">
        <v>140610</v>
      </c>
      <c r="D1523" s="19">
        <v>29857.273000000001</v>
      </c>
      <c r="E1523" s="23">
        <v>0.91093565300000001</v>
      </c>
      <c r="F1523" s="23">
        <v>0.49643875399999998</v>
      </c>
      <c r="G1523" s="17">
        <v>0.74533816900000005</v>
      </c>
      <c r="H1523" s="17">
        <v>0.25466183100000001</v>
      </c>
      <c r="I1523" s="17">
        <v>0.975516775</v>
      </c>
      <c r="J1523" s="17">
        <v>2.4400000000000002E-2</v>
      </c>
      <c r="K1523" s="17">
        <v>7.9599999999999997E-5</v>
      </c>
    </row>
    <row r="1524" spans="1:11" x14ac:dyDescent="0.45">
      <c r="A1524" s="10" t="s">
        <v>18</v>
      </c>
      <c r="B1524" s="20">
        <v>0.92200000000000004</v>
      </c>
      <c r="C1524" s="19">
        <v>140780</v>
      </c>
      <c r="D1524" s="19">
        <v>30013.000759999999</v>
      </c>
      <c r="E1524" s="23">
        <v>0.92093252199999998</v>
      </c>
      <c r="F1524" s="23">
        <v>0.49854129200000002</v>
      </c>
      <c r="G1524" s="17">
        <v>0.745354454</v>
      </c>
      <c r="H1524" s="17">
        <v>0.254645546</v>
      </c>
      <c r="I1524" s="17">
        <v>0.97563755500000005</v>
      </c>
      <c r="J1524" s="17">
        <v>2.4299999999999999E-2</v>
      </c>
      <c r="K1524" s="17">
        <v>7.9200000000000001E-5</v>
      </c>
    </row>
    <row r="1525" spans="1:11" x14ac:dyDescent="0.45">
      <c r="A1525" s="10" t="s">
        <v>18</v>
      </c>
      <c r="B1525" s="20">
        <v>0.92300000000000004</v>
      </c>
      <c r="C1525" s="19">
        <v>140932</v>
      </c>
      <c r="D1525" s="19">
        <v>30153.669559999998</v>
      </c>
      <c r="E1525" s="23">
        <v>0.93256994000000004</v>
      </c>
      <c r="F1525" s="23">
        <v>0.50141143700000002</v>
      </c>
      <c r="G1525" s="17">
        <v>0.745458803</v>
      </c>
      <c r="H1525" s="17">
        <v>0.254541197</v>
      </c>
      <c r="I1525" s="17">
        <v>0.97571832400000003</v>
      </c>
      <c r="J1525" s="17">
        <v>2.4199999999999999E-2</v>
      </c>
      <c r="K1525" s="17">
        <v>7.8899999999999993E-5</v>
      </c>
    </row>
    <row r="1526" spans="1:11" x14ac:dyDescent="0.45">
      <c r="A1526" s="10" t="s">
        <v>18</v>
      </c>
      <c r="B1526" s="20">
        <v>0.92400000000000004</v>
      </c>
      <c r="C1526" s="19">
        <v>141084</v>
      </c>
      <c r="D1526" s="19">
        <v>30296.24566</v>
      </c>
      <c r="E1526" s="23">
        <v>0.94648268499999999</v>
      </c>
      <c r="F1526" s="23">
        <v>0.50389335999999996</v>
      </c>
      <c r="G1526" s="17">
        <v>0.745555839</v>
      </c>
      <c r="H1526" s="17">
        <v>0.254444161</v>
      </c>
      <c r="I1526" s="17">
        <v>0.97580058400000003</v>
      </c>
      <c r="J1526" s="17">
        <v>2.41E-2</v>
      </c>
      <c r="K1526" s="17">
        <v>7.86E-5</v>
      </c>
    </row>
    <row r="1527" spans="1:11" x14ac:dyDescent="0.45">
      <c r="A1527" s="10" t="s">
        <v>18</v>
      </c>
      <c r="B1527" s="20">
        <v>0.92500000000000004</v>
      </c>
      <c r="C1527" s="19">
        <v>141238</v>
      </c>
      <c r="D1527" s="19">
        <v>30443.06364</v>
      </c>
      <c r="E1527" s="23">
        <v>0.95978405</v>
      </c>
      <c r="F1527" s="23">
        <v>0.50623058799999998</v>
      </c>
      <c r="G1527" s="17">
        <v>0.745663348</v>
      </c>
      <c r="H1527" s="17">
        <v>0.254336652</v>
      </c>
      <c r="I1527" s="17">
        <v>0.97590398700000003</v>
      </c>
      <c r="J1527" s="17">
        <v>2.4E-2</v>
      </c>
      <c r="K1527" s="17">
        <v>7.8300000000000006E-5</v>
      </c>
    </row>
    <row r="1528" spans="1:11" x14ac:dyDescent="0.45">
      <c r="A1528" s="10" t="s">
        <v>18</v>
      </c>
      <c r="B1528" s="20">
        <v>0.92600000000000005</v>
      </c>
      <c r="C1528" s="19">
        <v>141369</v>
      </c>
      <c r="D1528" s="19">
        <v>30569.98648</v>
      </c>
      <c r="E1528" s="23">
        <v>0.97121268900000002</v>
      </c>
      <c r="F1528" s="23">
        <v>0.50907108099999998</v>
      </c>
      <c r="G1528" s="17">
        <v>0.74549582999999997</v>
      </c>
      <c r="H1528" s="17">
        <v>0.25450416999999997</v>
      </c>
      <c r="I1528" s="17">
        <v>0.97596797400000002</v>
      </c>
      <c r="J1528" s="17">
        <v>2.4E-2</v>
      </c>
      <c r="K1528" s="17">
        <v>7.7999999999999999E-5</v>
      </c>
    </row>
    <row r="1529" spans="1:11" x14ac:dyDescent="0.45">
      <c r="A1529" s="10" t="s">
        <v>18</v>
      </c>
      <c r="B1529" s="20">
        <v>0.92700000000000005</v>
      </c>
      <c r="C1529" s="19">
        <v>141522</v>
      </c>
      <c r="D1529" s="19">
        <v>30719.04581</v>
      </c>
      <c r="E1529" s="23">
        <v>0.97773200999999998</v>
      </c>
      <c r="F1529" s="23">
        <v>0.51146003699999998</v>
      </c>
      <c r="G1529" s="17">
        <v>0.745636721</v>
      </c>
      <c r="H1529" s="17">
        <v>0.254363279</v>
      </c>
      <c r="I1529" s="17">
        <v>0.97604362499999997</v>
      </c>
      <c r="J1529" s="17">
        <v>2.3900000000000001E-2</v>
      </c>
      <c r="K1529" s="17">
        <v>7.7799999999999994E-5</v>
      </c>
    </row>
    <row r="1530" spans="1:11" x14ac:dyDescent="0.45">
      <c r="A1530" s="10" t="s">
        <v>18</v>
      </c>
      <c r="B1530" s="20">
        <v>0.92800000000000005</v>
      </c>
      <c r="C1530" s="19">
        <v>141693</v>
      </c>
      <c r="D1530" s="19">
        <v>30887.058939999999</v>
      </c>
      <c r="E1530" s="23">
        <v>0.98882950999999997</v>
      </c>
      <c r="F1530" s="23">
        <v>0.51401742900000003</v>
      </c>
      <c r="G1530" s="17">
        <v>0.74556964699999995</v>
      </c>
      <c r="H1530" s="17">
        <v>0.254430353</v>
      </c>
      <c r="I1530" s="17">
        <v>0.97614669300000001</v>
      </c>
      <c r="J1530" s="17">
        <v>2.3800000000000002E-2</v>
      </c>
      <c r="K1530" s="17">
        <v>7.7399999999999998E-5</v>
      </c>
    </row>
    <row r="1531" spans="1:11" x14ac:dyDescent="0.45">
      <c r="A1531" s="10" t="s">
        <v>18</v>
      </c>
      <c r="B1531" s="20">
        <v>0.92900000000000005</v>
      </c>
      <c r="C1531" s="19">
        <v>141847</v>
      </c>
      <c r="D1531" s="19">
        <v>31039.994559999999</v>
      </c>
      <c r="E1531" s="23">
        <v>0.997082778</v>
      </c>
      <c r="F1531" s="23">
        <v>0.51703801299999996</v>
      </c>
      <c r="G1531" s="17">
        <v>0.74560618099999998</v>
      </c>
      <c r="H1531" s="17">
        <v>0.25439381900000002</v>
      </c>
      <c r="I1531" s="17">
        <v>0.976263294</v>
      </c>
      <c r="J1531" s="17">
        <v>2.3699999999999999E-2</v>
      </c>
      <c r="K1531" s="17">
        <v>7.7000000000000001E-5</v>
      </c>
    </row>
    <row r="1532" spans="1:11" x14ac:dyDescent="0.45">
      <c r="A1532" s="10" t="s">
        <v>18</v>
      </c>
      <c r="B1532" s="20">
        <v>0.93</v>
      </c>
      <c r="C1532" s="19">
        <v>141995</v>
      </c>
      <c r="D1532" s="19">
        <v>31188.154210000001</v>
      </c>
      <c r="E1532" s="23">
        <v>1.004986521</v>
      </c>
      <c r="F1532" s="23">
        <v>0.51987012600000004</v>
      </c>
      <c r="G1532" s="17">
        <v>0.74572344099999999</v>
      </c>
      <c r="H1532" s="17">
        <v>0.25427655900000001</v>
      </c>
      <c r="I1532" s="17">
        <v>0.97638117199999996</v>
      </c>
      <c r="J1532" s="17">
        <v>2.35E-2</v>
      </c>
      <c r="K1532" s="17">
        <v>7.6699999999999994E-5</v>
      </c>
    </row>
    <row r="1533" spans="1:11" x14ac:dyDescent="0.45">
      <c r="A1533" s="10" t="s">
        <v>18</v>
      </c>
      <c r="B1533" s="20">
        <v>0.93100000000000005</v>
      </c>
      <c r="C1533" s="19">
        <v>142153</v>
      </c>
      <c r="D1533" s="19">
        <v>31347.339629999999</v>
      </c>
      <c r="E1533" s="23">
        <v>1.0127197029999999</v>
      </c>
      <c r="F1533" s="23">
        <v>0.52225169299999996</v>
      </c>
      <c r="G1533" s="17">
        <v>0.74581612799999997</v>
      </c>
      <c r="H1533" s="17">
        <v>0.25418387199999998</v>
      </c>
      <c r="I1533" s="17">
        <v>0.97648390200000001</v>
      </c>
      <c r="J1533" s="17">
        <v>2.3400000000000001E-2</v>
      </c>
      <c r="K1533" s="17">
        <v>7.6299999999999998E-5</v>
      </c>
    </row>
    <row r="1534" spans="1:11" x14ac:dyDescent="0.45">
      <c r="A1534" s="10" t="s">
        <v>18</v>
      </c>
      <c r="B1534" s="20">
        <v>0.93200000000000005</v>
      </c>
      <c r="C1534" s="19">
        <v>142292</v>
      </c>
      <c r="D1534" s="19">
        <v>31488.732889999999</v>
      </c>
      <c r="E1534" s="23">
        <v>1.021637323</v>
      </c>
      <c r="F1534" s="23">
        <v>0.52542893400000001</v>
      </c>
      <c r="G1534" s="17">
        <v>0.74598712499999997</v>
      </c>
      <c r="H1534" s="17">
        <v>0.25401287500000003</v>
      </c>
      <c r="I1534" s="17">
        <v>0.976588703</v>
      </c>
      <c r="J1534" s="17">
        <v>2.3300000000000001E-2</v>
      </c>
      <c r="K1534" s="17">
        <v>7.6000000000000004E-5</v>
      </c>
    </row>
    <row r="1535" spans="1:11" x14ac:dyDescent="0.45">
      <c r="A1535" s="10" t="s">
        <v>18</v>
      </c>
      <c r="B1535" s="20">
        <v>0.93300000000000005</v>
      </c>
      <c r="C1535" s="19">
        <v>142454</v>
      </c>
      <c r="D1535" s="19">
        <v>31655.28371</v>
      </c>
      <c r="E1535" s="23">
        <v>1.0332131019999999</v>
      </c>
      <c r="F1535" s="23">
        <v>0.52801357800000004</v>
      </c>
      <c r="G1535" s="17">
        <v>0.745875862</v>
      </c>
      <c r="H1535" s="17">
        <v>0.254124138</v>
      </c>
      <c r="I1535" s="17">
        <v>0.97669579799999995</v>
      </c>
      <c r="J1535" s="17">
        <v>2.3199999999999998E-2</v>
      </c>
      <c r="K1535" s="17">
        <v>7.5599999999999994E-5</v>
      </c>
    </row>
    <row r="1536" spans="1:11" x14ac:dyDescent="0.45">
      <c r="A1536" s="10" t="s">
        <v>18</v>
      </c>
      <c r="B1536" s="20">
        <v>0.93400000000000005</v>
      </c>
      <c r="C1536" s="19">
        <v>142609</v>
      </c>
      <c r="D1536" s="19">
        <v>31816.154910000001</v>
      </c>
      <c r="E1536" s="23">
        <v>1.042448609</v>
      </c>
      <c r="F1536" s="23">
        <v>0.53104880600000004</v>
      </c>
      <c r="G1536" s="17">
        <v>0.74602584699999996</v>
      </c>
      <c r="H1536" s="17">
        <v>0.25397415299999998</v>
      </c>
      <c r="I1536" s="17">
        <v>0.97680602699999997</v>
      </c>
      <c r="J1536" s="17">
        <v>2.3099999999999999E-2</v>
      </c>
      <c r="K1536" s="17">
        <v>7.5300000000000001E-5</v>
      </c>
    </row>
    <row r="1537" spans="1:11" x14ac:dyDescent="0.45">
      <c r="A1537" s="10" t="s">
        <v>18</v>
      </c>
      <c r="B1537" s="20">
        <v>0.93500000000000005</v>
      </c>
      <c r="C1537" s="19">
        <v>142758</v>
      </c>
      <c r="D1537" s="19">
        <v>31972.54034</v>
      </c>
      <c r="E1537" s="23">
        <v>1.0565953960000001</v>
      </c>
      <c r="F1537" s="23">
        <v>0.53393742899999996</v>
      </c>
      <c r="G1537" s="17">
        <v>0.74608078</v>
      </c>
      <c r="H1537" s="17">
        <v>0.25391922</v>
      </c>
      <c r="I1537" s="17">
        <v>0.97684207700000003</v>
      </c>
      <c r="J1537" s="17">
        <v>2.3099999999999999E-2</v>
      </c>
      <c r="K1537" s="17">
        <v>7.5099999999999996E-5</v>
      </c>
    </row>
    <row r="1538" spans="1:11" x14ac:dyDescent="0.45">
      <c r="A1538" s="10" t="s">
        <v>18</v>
      </c>
      <c r="B1538" s="20">
        <v>0.93600000000000005</v>
      </c>
      <c r="C1538" s="19">
        <v>142915</v>
      </c>
      <c r="D1538" s="19">
        <v>32139.847119999999</v>
      </c>
      <c r="E1538" s="23">
        <v>1.072582886</v>
      </c>
      <c r="F1538" s="23">
        <v>0.53678741699999999</v>
      </c>
      <c r="G1538" s="17">
        <v>0.74618479500000001</v>
      </c>
      <c r="H1538" s="17">
        <v>0.25381520499999999</v>
      </c>
      <c r="I1538" s="17">
        <v>0.976932566</v>
      </c>
      <c r="J1538" s="17">
        <v>2.3E-2</v>
      </c>
      <c r="K1538" s="17">
        <v>7.4800000000000002E-5</v>
      </c>
    </row>
    <row r="1539" spans="1:11" x14ac:dyDescent="0.45">
      <c r="A1539" s="10" t="s">
        <v>18</v>
      </c>
      <c r="B1539" s="20">
        <v>0.93700000000000006</v>
      </c>
      <c r="C1539" s="19">
        <v>143020</v>
      </c>
      <c r="D1539" s="19">
        <v>32252.76224</v>
      </c>
      <c r="E1539" s="23">
        <v>1.0820852750000001</v>
      </c>
      <c r="F1539" s="23">
        <v>0.53988892600000005</v>
      </c>
      <c r="G1539" s="17">
        <v>0.74624528000000001</v>
      </c>
      <c r="H1539" s="17">
        <v>0.25375471999999999</v>
      </c>
      <c r="I1539" s="17">
        <v>0.97700132900000003</v>
      </c>
      <c r="J1539" s="17">
        <v>2.29E-2</v>
      </c>
      <c r="K1539" s="17">
        <v>7.4499999999999995E-5</v>
      </c>
    </row>
    <row r="1540" spans="1:11" x14ac:dyDescent="0.45">
      <c r="A1540" s="10" t="s">
        <v>18</v>
      </c>
      <c r="B1540" s="20">
        <v>0.93799999999999994</v>
      </c>
      <c r="C1540" s="19">
        <v>143216</v>
      </c>
      <c r="D1540" s="19">
        <v>32465.55228</v>
      </c>
      <c r="E1540" s="23">
        <v>1.089111696</v>
      </c>
      <c r="F1540" s="23">
        <v>0.54209087600000005</v>
      </c>
      <c r="G1540" s="17">
        <v>0.74644592799999998</v>
      </c>
      <c r="H1540" s="17">
        <v>0.25355407200000002</v>
      </c>
      <c r="I1540" s="17">
        <v>0.97712270199999995</v>
      </c>
      <c r="J1540" s="17">
        <v>2.2800000000000001E-2</v>
      </c>
      <c r="K1540" s="17">
        <v>7.4099999999999999E-5</v>
      </c>
    </row>
    <row r="1541" spans="1:11" x14ac:dyDescent="0.45">
      <c r="A1541" s="10" t="s">
        <v>18</v>
      </c>
      <c r="B1541" s="20">
        <v>0.93899999999999995</v>
      </c>
      <c r="C1541" s="19">
        <v>143368</v>
      </c>
      <c r="D1541" s="19">
        <v>32633.00906</v>
      </c>
      <c r="E1541" s="23">
        <v>1.1094701920000001</v>
      </c>
      <c r="F1541" s="23">
        <v>0.54586490099999996</v>
      </c>
      <c r="G1541" s="17">
        <v>0.74654037200000001</v>
      </c>
      <c r="H1541" s="17">
        <v>0.25345962799999999</v>
      </c>
      <c r="I1541" s="17">
        <v>0.97720027200000004</v>
      </c>
      <c r="J1541" s="17">
        <v>2.2700000000000001E-2</v>
      </c>
      <c r="K1541" s="17">
        <v>7.3800000000000005E-5</v>
      </c>
    </row>
    <row r="1542" spans="1:11" x14ac:dyDescent="0.45">
      <c r="A1542" s="10" t="s">
        <v>18</v>
      </c>
      <c r="B1542" s="20">
        <v>0.94</v>
      </c>
      <c r="C1542" s="19">
        <v>143499</v>
      </c>
      <c r="D1542" s="19">
        <v>32779.278279999999</v>
      </c>
      <c r="E1542" s="23">
        <v>1.1208223610000001</v>
      </c>
      <c r="F1542" s="23">
        <v>0.54874150200000005</v>
      </c>
      <c r="G1542" s="17">
        <v>0.74664631800000003</v>
      </c>
      <c r="H1542" s="17">
        <v>0.25335368200000002</v>
      </c>
      <c r="I1542" s="17">
        <v>0.97727953099999998</v>
      </c>
      <c r="J1542" s="17">
        <v>2.2599999999999999E-2</v>
      </c>
      <c r="K1542" s="17">
        <v>7.3499999999999998E-5</v>
      </c>
    </row>
    <row r="1543" spans="1:11" x14ac:dyDescent="0.45">
      <c r="A1543" s="10" t="s">
        <v>18</v>
      </c>
      <c r="B1543" s="20">
        <v>0.94099999999999995</v>
      </c>
      <c r="C1543" s="19">
        <v>143677</v>
      </c>
      <c r="D1543" s="19">
        <v>32979.893459999999</v>
      </c>
      <c r="E1543" s="23">
        <v>1.135654258</v>
      </c>
      <c r="F1543" s="23">
        <v>0.55180479199999999</v>
      </c>
      <c r="G1543" s="17">
        <v>0.74677227400000001</v>
      </c>
      <c r="H1543" s="17">
        <v>0.25322772599999999</v>
      </c>
      <c r="I1543" s="17">
        <v>0.97740027100000004</v>
      </c>
      <c r="J1543" s="17">
        <v>2.2499999999999999E-2</v>
      </c>
      <c r="K1543" s="17">
        <v>7.3100000000000001E-5</v>
      </c>
    </row>
    <row r="1544" spans="1:11" x14ac:dyDescent="0.45">
      <c r="A1544" s="10" t="s">
        <v>18</v>
      </c>
      <c r="B1544" s="20">
        <v>0.94199999999999995</v>
      </c>
      <c r="C1544" s="19">
        <v>143831</v>
      </c>
      <c r="D1544" s="19">
        <v>33155.738669999999</v>
      </c>
      <c r="E1544" s="23">
        <v>1.1495423279999999</v>
      </c>
      <c r="F1544" s="23">
        <v>0.55522967999999995</v>
      </c>
      <c r="G1544" s="17">
        <v>0.74670968000000004</v>
      </c>
      <c r="H1544" s="17">
        <v>0.25329032000000001</v>
      </c>
      <c r="I1544" s="17">
        <v>0.97748601099999999</v>
      </c>
      <c r="J1544" s="17">
        <v>2.24E-2</v>
      </c>
      <c r="K1544" s="17">
        <v>7.2799999999999994E-5</v>
      </c>
    </row>
    <row r="1545" spans="1:11" x14ac:dyDescent="0.45">
      <c r="A1545" s="10" t="s">
        <v>18</v>
      </c>
      <c r="B1545" s="20">
        <v>0.94299999999999995</v>
      </c>
      <c r="C1545" s="19">
        <v>143962</v>
      </c>
      <c r="D1545" s="19">
        <v>33306.982429999996</v>
      </c>
      <c r="E1545" s="23">
        <v>1.159215165</v>
      </c>
      <c r="F1545" s="23">
        <v>0.55855104499999997</v>
      </c>
      <c r="G1545" s="17">
        <v>0.74678040000000001</v>
      </c>
      <c r="H1545" s="17">
        <v>0.25321959999999999</v>
      </c>
      <c r="I1545" s="17">
        <v>0.97752932199999998</v>
      </c>
      <c r="J1545" s="17">
        <v>2.24E-2</v>
      </c>
      <c r="K1545" s="17">
        <v>7.2600000000000003E-5</v>
      </c>
    </row>
    <row r="1546" spans="1:11" x14ac:dyDescent="0.45">
      <c r="A1546" s="10" t="s">
        <v>18</v>
      </c>
      <c r="B1546" s="20">
        <v>0.94399999999999995</v>
      </c>
      <c r="C1546" s="19">
        <v>144136</v>
      </c>
      <c r="D1546" s="19">
        <v>33509.660660000001</v>
      </c>
      <c r="E1546" s="23">
        <v>1.1700489359999999</v>
      </c>
      <c r="F1546" s="23">
        <v>0.56167614099999996</v>
      </c>
      <c r="G1546" s="17">
        <v>0.74654493</v>
      </c>
      <c r="H1546" s="17">
        <v>0.25345507</v>
      </c>
      <c r="I1546" s="17">
        <v>0.97765223199999995</v>
      </c>
      <c r="J1546" s="17">
        <v>2.23E-2</v>
      </c>
      <c r="K1546" s="17">
        <v>7.2100000000000004E-5</v>
      </c>
    </row>
    <row r="1547" spans="1:11" x14ac:dyDescent="0.45">
      <c r="A1547" s="10" t="s">
        <v>18</v>
      </c>
      <c r="B1547" s="20">
        <v>0.94499999999999995</v>
      </c>
      <c r="C1547" s="19">
        <v>144286</v>
      </c>
      <c r="D1547" s="19">
        <v>33686.340499999998</v>
      </c>
      <c r="E1547" s="23">
        <v>1.1827054079999999</v>
      </c>
      <c r="F1547" s="23">
        <v>0.56538681199999996</v>
      </c>
      <c r="G1547" s="17">
        <v>0.74664901699999997</v>
      </c>
      <c r="H1547" s="17">
        <v>0.25335098299999997</v>
      </c>
      <c r="I1547" s="17">
        <v>0.97770633200000001</v>
      </c>
      <c r="J1547" s="17">
        <v>2.2200000000000001E-2</v>
      </c>
      <c r="K1547" s="17">
        <v>7.1899999999999999E-5</v>
      </c>
    </row>
    <row r="1548" spans="1:11" x14ac:dyDescent="0.45">
      <c r="A1548" s="10" t="s">
        <v>18</v>
      </c>
      <c r="B1548" s="20">
        <v>0.94599999999999995</v>
      </c>
      <c r="C1548" s="19">
        <v>144439</v>
      </c>
      <c r="D1548" s="19">
        <v>33868.257460000001</v>
      </c>
      <c r="E1548" s="23">
        <v>1.1939827519999999</v>
      </c>
      <c r="F1548" s="23">
        <v>0.56860653999999999</v>
      </c>
      <c r="G1548" s="17">
        <v>0.74665429699999997</v>
      </c>
      <c r="H1548" s="17">
        <v>0.25334570299999998</v>
      </c>
      <c r="I1548" s="17">
        <v>0.97778268899999998</v>
      </c>
      <c r="J1548" s="17">
        <v>2.2100000000000002E-2</v>
      </c>
      <c r="K1548" s="17">
        <v>7.1600000000000006E-5</v>
      </c>
    </row>
    <row r="1549" spans="1:11" x14ac:dyDescent="0.45">
      <c r="A1549" s="10" t="s">
        <v>18</v>
      </c>
      <c r="B1549" s="20">
        <v>0.94699999999999995</v>
      </c>
      <c r="C1549" s="19">
        <v>144593</v>
      </c>
      <c r="D1549" s="19">
        <v>34053.790029999996</v>
      </c>
      <c r="E1549" s="23">
        <v>1.217233223</v>
      </c>
      <c r="F1549" s="23">
        <v>0.57189194799999998</v>
      </c>
      <c r="G1549" s="17">
        <v>0.74683421699999997</v>
      </c>
      <c r="H1549" s="17">
        <v>0.25316578299999998</v>
      </c>
      <c r="I1549" s="17">
        <v>0.97788620299999995</v>
      </c>
      <c r="J1549" s="17">
        <v>2.1999999999999999E-2</v>
      </c>
      <c r="K1549" s="17">
        <v>7.1199999999999996E-5</v>
      </c>
    </row>
    <row r="1550" spans="1:11" x14ac:dyDescent="0.45">
      <c r="A1550" s="10" t="s">
        <v>18</v>
      </c>
      <c r="B1550" s="20">
        <v>0.94799999999999995</v>
      </c>
      <c r="C1550" s="19">
        <v>144690</v>
      </c>
      <c r="D1550" s="19">
        <v>34172.678639999998</v>
      </c>
      <c r="E1550" s="23">
        <v>1.2332968479999999</v>
      </c>
      <c r="F1550" s="23">
        <v>0.57557665199999997</v>
      </c>
      <c r="G1550" s="17">
        <v>0.746927915</v>
      </c>
      <c r="H1550" s="17">
        <v>0.253072085</v>
      </c>
      <c r="I1550" s="17">
        <v>0.97791543000000003</v>
      </c>
      <c r="J1550" s="17">
        <v>2.1999999999999999E-2</v>
      </c>
      <c r="K1550" s="17">
        <v>7.1099999999999994E-5</v>
      </c>
    </row>
    <row r="1551" spans="1:11" x14ac:dyDescent="0.45">
      <c r="A1551" s="10" t="s">
        <v>18</v>
      </c>
      <c r="B1551" s="20">
        <v>0.94899999999999995</v>
      </c>
      <c r="C1551" s="19">
        <v>144855</v>
      </c>
      <c r="D1551" s="19">
        <v>34376.386559999999</v>
      </c>
      <c r="E1551" s="23">
        <v>1.239930969</v>
      </c>
      <c r="F1551" s="23">
        <v>0.57817406999999998</v>
      </c>
      <c r="G1551" s="17">
        <v>0.747188568</v>
      </c>
      <c r="H1551" s="17">
        <v>0.252811432</v>
      </c>
      <c r="I1551" s="17">
        <v>0.97802725700000004</v>
      </c>
      <c r="J1551" s="17">
        <v>2.1899999999999999E-2</v>
      </c>
      <c r="K1551" s="17">
        <v>7.08E-5</v>
      </c>
    </row>
    <row r="1552" spans="1:11" x14ac:dyDescent="0.45">
      <c r="A1552" s="10" t="s">
        <v>18</v>
      </c>
      <c r="B1552" s="20">
        <v>0.95</v>
      </c>
      <c r="C1552" s="19">
        <v>145050</v>
      </c>
      <c r="D1552" s="19">
        <v>34619.163509999998</v>
      </c>
      <c r="E1552" s="23">
        <v>1.257328118</v>
      </c>
      <c r="F1552" s="23">
        <v>0.58151850900000002</v>
      </c>
      <c r="G1552" s="17">
        <v>0.74741813199999996</v>
      </c>
      <c r="H1552" s="17">
        <v>0.25258186799999999</v>
      </c>
      <c r="I1552" s="17">
        <v>0.97815371900000003</v>
      </c>
      <c r="J1552" s="17">
        <v>2.18E-2</v>
      </c>
      <c r="K1552" s="17">
        <v>7.0400000000000004E-5</v>
      </c>
    </row>
    <row r="1553" spans="1:11" x14ac:dyDescent="0.45">
      <c r="A1553" s="10" t="s">
        <v>18</v>
      </c>
      <c r="B1553" s="20">
        <v>0.95099999999999996</v>
      </c>
      <c r="C1553" s="19">
        <v>145189</v>
      </c>
      <c r="D1553" s="19">
        <v>34795.256150000001</v>
      </c>
      <c r="E1553" s="23">
        <v>1.275187882</v>
      </c>
      <c r="F1553" s="23">
        <v>0.58628804800000001</v>
      </c>
      <c r="G1553" s="17">
        <v>0.74754974600000001</v>
      </c>
      <c r="H1553" s="17">
        <v>0.25245025399999999</v>
      </c>
      <c r="I1553" s="17">
        <v>0.97823906999999999</v>
      </c>
      <c r="J1553" s="17">
        <v>2.1700000000000001E-2</v>
      </c>
      <c r="K1553" s="17">
        <v>7.0099999999999996E-5</v>
      </c>
    </row>
    <row r="1554" spans="1:11" x14ac:dyDescent="0.45">
      <c r="A1554" s="10" t="s">
        <v>18</v>
      </c>
      <c r="B1554" s="20">
        <v>0.95199999999999996</v>
      </c>
      <c r="C1554" s="19">
        <v>145350</v>
      </c>
      <c r="D1554" s="19">
        <v>35001.295749999997</v>
      </c>
      <c r="E1554" s="23">
        <v>1.295020831</v>
      </c>
      <c r="F1554" s="23">
        <v>0.58977245700000003</v>
      </c>
      <c r="G1554" s="17">
        <v>0.74747162</v>
      </c>
      <c r="H1554" s="17">
        <v>0.25252838</v>
      </c>
      <c r="I1554" s="17">
        <v>0.97832104900000005</v>
      </c>
      <c r="J1554" s="17">
        <v>2.1600000000000001E-2</v>
      </c>
      <c r="K1554" s="17">
        <v>6.9800000000000003E-5</v>
      </c>
    </row>
    <row r="1555" spans="1:11" x14ac:dyDescent="0.45">
      <c r="A1555" s="10" t="s">
        <v>18</v>
      </c>
      <c r="B1555" s="20">
        <v>0.95299999999999996</v>
      </c>
      <c r="C1555" s="19">
        <v>145488</v>
      </c>
      <c r="D1555" s="19">
        <v>35181.81349</v>
      </c>
      <c r="E1555" s="23">
        <v>1.321030149</v>
      </c>
      <c r="F1555" s="23">
        <v>0.59373030500000001</v>
      </c>
      <c r="G1555" s="17">
        <v>0.74753931600000001</v>
      </c>
      <c r="H1555" s="17">
        <v>0.25246068399999999</v>
      </c>
      <c r="I1555" s="17">
        <v>0.97840488699999995</v>
      </c>
      <c r="J1555" s="17">
        <v>2.1499999999999998E-2</v>
      </c>
      <c r="K1555" s="17">
        <v>6.9499999999999995E-5</v>
      </c>
    </row>
    <row r="1556" spans="1:11" x14ac:dyDescent="0.45">
      <c r="A1556" s="10" t="s">
        <v>18</v>
      </c>
      <c r="B1556" s="20">
        <v>0.95399999999999996</v>
      </c>
      <c r="C1556" s="19">
        <v>145660</v>
      </c>
      <c r="D1556" s="19">
        <v>35411.306989999997</v>
      </c>
      <c r="E1556" s="23">
        <v>1.3510688259999999</v>
      </c>
      <c r="F1556" s="23">
        <v>0.59724052999999999</v>
      </c>
      <c r="G1556" s="17">
        <v>0.74761774000000003</v>
      </c>
      <c r="H1556" s="17">
        <v>0.25238226000000002</v>
      </c>
      <c r="I1556" s="17">
        <v>0.97850966100000003</v>
      </c>
      <c r="J1556" s="17">
        <v>2.1399999999999999E-2</v>
      </c>
      <c r="K1556" s="17">
        <v>6.9200000000000002E-5</v>
      </c>
    </row>
    <row r="1557" spans="1:11" x14ac:dyDescent="0.45">
      <c r="A1557" s="10" t="s">
        <v>18</v>
      </c>
      <c r="B1557" s="20">
        <v>0.95499999999999996</v>
      </c>
      <c r="C1557" s="19">
        <v>145801</v>
      </c>
      <c r="D1557" s="19">
        <v>35602.88665</v>
      </c>
      <c r="E1557" s="23">
        <v>1.36991554</v>
      </c>
      <c r="F1557" s="23">
        <v>0.60134342100000004</v>
      </c>
      <c r="G1557" s="17">
        <v>0.74784809399999996</v>
      </c>
      <c r="H1557" s="17">
        <v>0.25215190599999998</v>
      </c>
      <c r="I1557" s="17">
        <v>0.978611334</v>
      </c>
      <c r="J1557" s="17">
        <v>2.1299999999999999E-2</v>
      </c>
      <c r="K1557" s="17">
        <v>6.8800000000000005E-5</v>
      </c>
    </row>
    <row r="1558" spans="1:11" x14ac:dyDescent="0.45">
      <c r="A1558" s="10" t="s">
        <v>18</v>
      </c>
      <c r="B1558" s="20">
        <v>0.95599999999999996</v>
      </c>
      <c r="C1558" s="19">
        <v>145966</v>
      </c>
      <c r="D1558" s="19">
        <v>35830.529970000003</v>
      </c>
      <c r="E1558" s="23">
        <v>1.392569092</v>
      </c>
      <c r="F1558" s="23">
        <v>0.60527047099999998</v>
      </c>
      <c r="G1558" s="17">
        <v>0.74796870500000001</v>
      </c>
      <c r="H1558" s="17">
        <v>0.25203129499999999</v>
      </c>
      <c r="I1558" s="17">
        <v>0.978707149</v>
      </c>
      <c r="J1558" s="17">
        <v>2.12E-2</v>
      </c>
      <c r="K1558" s="17">
        <v>6.8499999999999998E-5</v>
      </c>
    </row>
    <row r="1559" spans="1:11" x14ac:dyDescent="0.45">
      <c r="A1559" s="10" t="s">
        <v>18</v>
      </c>
      <c r="B1559" s="20">
        <v>0.95699999999999996</v>
      </c>
      <c r="C1559" s="19">
        <v>146110</v>
      </c>
      <c r="D1559" s="19">
        <v>36032.977129999999</v>
      </c>
      <c r="E1559" s="23">
        <v>1.413897314</v>
      </c>
      <c r="F1559" s="23">
        <v>0.60973335299999998</v>
      </c>
      <c r="G1559" s="17">
        <v>0.74782698000000003</v>
      </c>
      <c r="H1559" s="17">
        <v>0.25217302000000003</v>
      </c>
      <c r="I1559" s="17">
        <v>0.97883669699999998</v>
      </c>
      <c r="J1559" s="17">
        <v>2.1100000000000001E-2</v>
      </c>
      <c r="K1559" s="17">
        <v>6.7999999999999999E-5</v>
      </c>
    </row>
    <row r="1560" spans="1:11" x14ac:dyDescent="0.45">
      <c r="A1560" s="10" t="s">
        <v>18</v>
      </c>
      <c r="B1560" s="20">
        <v>0.95799999999999996</v>
      </c>
      <c r="C1560" s="19">
        <v>146266</v>
      </c>
      <c r="D1560" s="19">
        <v>36255.402679999999</v>
      </c>
      <c r="E1560" s="23">
        <v>1.44447635</v>
      </c>
      <c r="F1560" s="23">
        <v>0.613759053</v>
      </c>
      <c r="G1560" s="17">
        <v>0.74783613400000004</v>
      </c>
      <c r="H1560" s="17">
        <v>0.25216386600000001</v>
      </c>
      <c r="I1560" s="17">
        <v>0.97893697400000002</v>
      </c>
      <c r="J1560" s="17">
        <v>2.1000000000000001E-2</v>
      </c>
      <c r="K1560" s="17">
        <v>6.7700000000000006E-5</v>
      </c>
    </row>
    <row r="1561" spans="1:11" x14ac:dyDescent="0.45">
      <c r="A1561" s="10" t="s">
        <v>18</v>
      </c>
      <c r="B1561" s="20">
        <v>0.95899999999999996</v>
      </c>
      <c r="C1561" s="19">
        <v>146413</v>
      </c>
      <c r="D1561" s="19">
        <v>36468.3462</v>
      </c>
      <c r="E1561" s="23">
        <v>1.454709896</v>
      </c>
      <c r="F1561" s="23">
        <v>0.61815945900000002</v>
      </c>
      <c r="G1561" s="17">
        <v>0.74804149900000005</v>
      </c>
      <c r="H1561" s="17">
        <v>0.251958501</v>
      </c>
      <c r="I1561" s="17">
        <v>0.97904049299999996</v>
      </c>
      <c r="J1561" s="17">
        <v>2.0899999999999998E-2</v>
      </c>
      <c r="K1561" s="17">
        <v>6.7299999999999996E-5</v>
      </c>
    </row>
    <row r="1562" spans="1:11" x14ac:dyDescent="0.45">
      <c r="A1562" s="10" t="s">
        <v>18</v>
      </c>
      <c r="B1562" s="20">
        <v>0.96</v>
      </c>
      <c r="C1562" s="19">
        <v>146558</v>
      </c>
      <c r="D1562" s="19">
        <v>36680.717140000001</v>
      </c>
      <c r="E1562" s="23">
        <v>1.4744704070000001</v>
      </c>
      <c r="F1562" s="23">
        <v>0.62246064700000003</v>
      </c>
      <c r="G1562" s="17">
        <v>0.74807925900000005</v>
      </c>
      <c r="H1562" s="17">
        <v>0.251920741</v>
      </c>
      <c r="I1562" s="17">
        <v>0.97913355499999999</v>
      </c>
      <c r="J1562" s="17">
        <v>2.0799999999999999E-2</v>
      </c>
      <c r="K1562" s="17">
        <v>6.7000000000000002E-5</v>
      </c>
    </row>
    <row r="1563" spans="1:11" x14ac:dyDescent="0.45">
      <c r="A1563" s="10" t="s">
        <v>18</v>
      </c>
      <c r="B1563" s="20">
        <v>0.96099999999999997</v>
      </c>
      <c r="C1563" s="19">
        <v>146727</v>
      </c>
      <c r="D1563" s="19">
        <v>36931.781150000003</v>
      </c>
      <c r="E1563" s="23">
        <v>1.50010314</v>
      </c>
      <c r="F1563" s="23">
        <v>0.62655087700000001</v>
      </c>
      <c r="G1563" s="17">
        <v>0.74819222100000005</v>
      </c>
      <c r="H1563" s="17">
        <v>0.25180777900000001</v>
      </c>
      <c r="I1563" s="17">
        <v>0.97925185000000003</v>
      </c>
      <c r="J1563" s="17">
        <v>2.07E-2</v>
      </c>
      <c r="K1563" s="17">
        <v>6.6600000000000006E-5</v>
      </c>
    </row>
    <row r="1564" spans="1:11" x14ac:dyDescent="0.45">
      <c r="A1564" s="10" t="s">
        <v>18</v>
      </c>
      <c r="B1564" s="20">
        <v>0.96199999999999997</v>
      </c>
      <c r="C1564" s="19">
        <v>146881</v>
      </c>
      <c r="D1564" s="19">
        <v>37166.792659999999</v>
      </c>
      <c r="E1564" s="23">
        <v>1.5431964570000001</v>
      </c>
      <c r="F1564" s="23">
        <v>0.63158957500000001</v>
      </c>
      <c r="G1564" s="17">
        <v>0.74828602700000002</v>
      </c>
      <c r="H1564" s="17">
        <v>0.25171397299999998</v>
      </c>
      <c r="I1564" s="17">
        <v>0.97935002500000001</v>
      </c>
      <c r="J1564" s="17">
        <v>2.06E-2</v>
      </c>
      <c r="K1564" s="17">
        <v>6.6299999999999999E-5</v>
      </c>
    </row>
    <row r="1565" spans="1:11" x14ac:dyDescent="0.45">
      <c r="A1565" s="10" t="s">
        <v>18</v>
      </c>
      <c r="B1565" s="20">
        <v>0.96299999999999997</v>
      </c>
      <c r="C1565" s="19">
        <v>147018</v>
      </c>
      <c r="D1565" s="19">
        <v>37379.791799999999</v>
      </c>
      <c r="E1565" s="23">
        <v>1.569337376</v>
      </c>
      <c r="F1565" s="23">
        <v>0.63613701099999997</v>
      </c>
      <c r="G1565" s="17">
        <v>0.74831653300000001</v>
      </c>
      <c r="H1565" s="17">
        <v>0.25168346699999999</v>
      </c>
      <c r="I1565" s="17">
        <v>0.97943781100000005</v>
      </c>
      <c r="J1565" s="17">
        <v>2.0500000000000001E-2</v>
      </c>
      <c r="K1565" s="17">
        <v>6.6000000000000005E-5</v>
      </c>
    </row>
    <row r="1566" spans="1:11" x14ac:dyDescent="0.45">
      <c r="A1566" s="10" t="s">
        <v>18</v>
      </c>
      <c r="B1566" s="20">
        <v>0.96399999999999997</v>
      </c>
      <c r="C1566" s="19">
        <v>147185</v>
      </c>
      <c r="D1566" s="19">
        <v>37643.542829999999</v>
      </c>
      <c r="E1566" s="23">
        <v>1.5953412789999999</v>
      </c>
      <c r="F1566" s="23">
        <v>0.64058496799999998</v>
      </c>
      <c r="G1566" s="17">
        <v>0.74850698100000002</v>
      </c>
      <c r="H1566" s="17">
        <v>0.25149301899999998</v>
      </c>
      <c r="I1566" s="17">
        <v>0.97955973900000004</v>
      </c>
      <c r="J1566" s="17">
        <v>2.0400000000000001E-2</v>
      </c>
      <c r="K1566" s="17">
        <v>6.5599999999999995E-5</v>
      </c>
    </row>
    <row r="1567" spans="1:11" x14ac:dyDescent="0.45">
      <c r="A1567" s="10" t="s">
        <v>18</v>
      </c>
      <c r="B1567" s="20">
        <v>0.96499999999999997</v>
      </c>
      <c r="C1567" s="19">
        <v>147309</v>
      </c>
      <c r="D1567" s="19">
        <v>37843.381950000003</v>
      </c>
      <c r="E1567" s="23">
        <v>1.6218029789999999</v>
      </c>
      <c r="F1567" s="23">
        <v>0.64483092200000003</v>
      </c>
      <c r="G1567" s="17">
        <v>0.74853539199999997</v>
      </c>
      <c r="H1567" s="17">
        <v>0.25146460799999998</v>
      </c>
      <c r="I1567" s="17">
        <v>0.97964343200000004</v>
      </c>
      <c r="J1567" s="17">
        <v>2.0299999999999999E-2</v>
      </c>
      <c r="K1567" s="17">
        <v>6.5300000000000002E-5</v>
      </c>
    </row>
    <row r="1568" spans="1:11" x14ac:dyDescent="0.45">
      <c r="A1568" s="10" t="s">
        <v>18</v>
      </c>
      <c r="B1568" s="20">
        <v>0.96599999999999997</v>
      </c>
      <c r="C1568" s="19">
        <v>147435</v>
      </c>
      <c r="D1568" s="19">
        <v>38048.413339999999</v>
      </c>
      <c r="E1568" s="23">
        <v>1.639886009</v>
      </c>
      <c r="F1568" s="23">
        <v>0.64806681300000002</v>
      </c>
      <c r="G1568" s="17">
        <v>0.748689253</v>
      </c>
      <c r="H1568" s="17">
        <v>0.251310747</v>
      </c>
      <c r="I1568" s="17">
        <v>0.97973507500000001</v>
      </c>
      <c r="J1568" s="17">
        <v>2.0199999999999999E-2</v>
      </c>
      <c r="K1568" s="17">
        <v>6.4999999999999994E-5</v>
      </c>
    </row>
    <row r="1569" spans="1:11" x14ac:dyDescent="0.45">
      <c r="A1569" s="10" t="s">
        <v>18</v>
      </c>
      <c r="B1569" s="20">
        <v>0.96699999999999997</v>
      </c>
      <c r="C1569" s="19">
        <v>147635</v>
      </c>
      <c r="D1569" s="19">
        <v>38377.532299999999</v>
      </c>
      <c r="E1569" s="23">
        <v>1.6660824940000001</v>
      </c>
      <c r="F1569" s="23">
        <v>0.65432377799999997</v>
      </c>
      <c r="G1569" s="17">
        <v>0.74892809999999999</v>
      </c>
      <c r="H1569" s="17">
        <v>0.25107190000000001</v>
      </c>
      <c r="I1569" s="17">
        <v>0.97988505400000003</v>
      </c>
      <c r="J1569" s="17">
        <v>2.01E-2</v>
      </c>
      <c r="K1569" s="17">
        <v>6.4499999999999996E-5</v>
      </c>
    </row>
    <row r="1570" spans="1:11" x14ac:dyDescent="0.45">
      <c r="A1570" s="10" t="s">
        <v>18</v>
      </c>
      <c r="B1570" s="20">
        <v>0.96799999999999997</v>
      </c>
      <c r="C1570" s="19">
        <v>147794</v>
      </c>
      <c r="D1570" s="19">
        <v>38645.609880000004</v>
      </c>
      <c r="E1570" s="23">
        <v>1.709301857</v>
      </c>
      <c r="F1570" s="23">
        <v>0.66072054199999997</v>
      </c>
      <c r="G1570" s="17">
        <v>0.748961392</v>
      </c>
      <c r="H1570" s="17">
        <v>0.251038608</v>
      </c>
      <c r="I1570" s="17">
        <v>0.97999084299999994</v>
      </c>
      <c r="J1570" s="17">
        <v>1.9900000000000001E-2</v>
      </c>
      <c r="K1570" s="17">
        <v>6.41E-5</v>
      </c>
    </row>
    <row r="1571" spans="1:11" x14ac:dyDescent="0.45">
      <c r="A1571" s="10" t="s">
        <v>18</v>
      </c>
      <c r="B1571" s="20">
        <v>0.96899999999999997</v>
      </c>
      <c r="C1571" s="19">
        <v>147919</v>
      </c>
      <c r="D1571" s="19">
        <v>38862.154869999998</v>
      </c>
      <c r="E1571" s="23">
        <v>1.7636626769999999</v>
      </c>
      <c r="F1571" s="23">
        <v>0.66576241599999997</v>
      </c>
      <c r="G1571" s="17">
        <v>0.74911269000000003</v>
      </c>
      <c r="H1571" s="17">
        <v>0.25088730999999997</v>
      </c>
      <c r="I1571" s="17">
        <v>0.98006964299999999</v>
      </c>
      <c r="J1571" s="17">
        <v>1.9900000000000001E-2</v>
      </c>
      <c r="K1571" s="17">
        <v>6.3800000000000006E-5</v>
      </c>
    </row>
    <row r="1572" spans="1:11" x14ac:dyDescent="0.45">
      <c r="A1572" s="10" t="s">
        <v>18</v>
      </c>
      <c r="B1572" s="20">
        <v>0.97</v>
      </c>
      <c r="C1572" s="19">
        <v>148100</v>
      </c>
      <c r="D1572" s="19">
        <v>39184.329250000003</v>
      </c>
      <c r="E1572" s="23">
        <v>1.8014227890000001</v>
      </c>
      <c r="F1572" s="23">
        <v>0.669353266</v>
      </c>
      <c r="G1572" s="17">
        <v>0.74931127600000003</v>
      </c>
      <c r="H1572" s="17">
        <v>0.25068872399999997</v>
      </c>
      <c r="I1572" s="17">
        <v>0.980206197</v>
      </c>
      <c r="J1572" s="17">
        <v>1.9699999999999999E-2</v>
      </c>
      <c r="K1572" s="17">
        <v>6.3399999999999996E-5</v>
      </c>
    </row>
    <row r="1573" spans="1:11" x14ac:dyDescent="0.45">
      <c r="A1573" s="10" t="s">
        <v>18</v>
      </c>
      <c r="B1573" s="20">
        <v>0.97099999999999997</v>
      </c>
      <c r="C1573" s="19">
        <v>148254</v>
      </c>
      <c r="D1573" s="19">
        <v>39463.625090000001</v>
      </c>
      <c r="E1573" s="23">
        <v>1.8231147519999999</v>
      </c>
      <c r="F1573" s="23">
        <v>0.67719617200000004</v>
      </c>
      <c r="G1573" s="17">
        <v>0.74936258</v>
      </c>
      <c r="H1573" s="17">
        <v>0.25063742</v>
      </c>
      <c r="I1573" s="17">
        <v>0.98031115899999999</v>
      </c>
      <c r="J1573" s="17">
        <v>1.9599999999999999E-2</v>
      </c>
      <c r="K1573" s="17">
        <v>6.3E-5</v>
      </c>
    </row>
    <row r="1574" spans="1:11" x14ac:dyDescent="0.45">
      <c r="A1574" s="10" t="s">
        <v>18</v>
      </c>
      <c r="B1574" s="20">
        <v>0.97199999999999998</v>
      </c>
      <c r="C1574" s="19">
        <v>148406</v>
      </c>
      <c r="D1574" s="19">
        <v>39745.837480000002</v>
      </c>
      <c r="E1574" s="23">
        <v>1.8911956919999999</v>
      </c>
      <c r="F1574" s="23">
        <v>0.68306815300000001</v>
      </c>
      <c r="G1574" s="17">
        <v>0.74945756900000005</v>
      </c>
      <c r="H1574" s="17">
        <v>0.25054243100000001</v>
      </c>
      <c r="I1574" s="17">
        <v>0.98042282400000003</v>
      </c>
      <c r="J1574" s="17">
        <v>1.95E-2</v>
      </c>
      <c r="K1574" s="17">
        <v>6.2700000000000006E-5</v>
      </c>
    </row>
    <row r="1575" spans="1:11" x14ac:dyDescent="0.45">
      <c r="A1575" s="10" t="s">
        <v>18</v>
      </c>
      <c r="B1575" s="20">
        <v>0.97299999999999998</v>
      </c>
      <c r="C1575" s="19">
        <v>148558</v>
      </c>
      <c r="D1575" s="19">
        <v>40037.338750000003</v>
      </c>
      <c r="E1575" s="23">
        <v>1.9388664440000001</v>
      </c>
      <c r="F1575" s="23">
        <v>0.68857902299999996</v>
      </c>
      <c r="G1575" s="17">
        <v>0.74947158700000005</v>
      </c>
      <c r="H1575" s="17">
        <v>0.25052841300000001</v>
      </c>
      <c r="I1575" s="17">
        <v>0.98050919700000005</v>
      </c>
      <c r="J1575" s="17">
        <v>1.9400000000000001E-2</v>
      </c>
      <c r="K1575" s="17">
        <v>6.2399999999999999E-5</v>
      </c>
    </row>
    <row r="1576" spans="1:11" x14ac:dyDescent="0.45">
      <c r="A1576" s="10" t="s">
        <v>18</v>
      </c>
      <c r="B1576" s="20">
        <v>0.97399999999999998</v>
      </c>
      <c r="C1576" s="19">
        <v>148711</v>
      </c>
      <c r="D1576" s="19">
        <v>40338.495580000003</v>
      </c>
      <c r="E1576" s="23">
        <v>1.989307648</v>
      </c>
      <c r="F1576" s="23">
        <v>0.69496957100000001</v>
      </c>
      <c r="G1576" s="17">
        <v>0.749561229</v>
      </c>
      <c r="H1576" s="17">
        <v>0.250438771</v>
      </c>
      <c r="I1576" s="17">
        <v>0.98060674699999995</v>
      </c>
      <c r="J1576" s="17">
        <v>1.9300000000000001E-2</v>
      </c>
      <c r="K1576" s="17">
        <v>6.2000000000000003E-5</v>
      </c>
    </row>
    <row r="1577" spans="1:11" x14ac:dyDescent="0.45">
      <c r="A1577" s="10" t="s">
        <v>18</v>
      </c>
      <c r="B1577" s="20">
        <v>0.97499999999999998</v>
      </c>
      <c r="C1577" s="19">
        <v>148860</v>
      </c>
      <c r="D1577" s="19">
        <v>40638.340040000003</v>
      </c>
      <c r="E1577" s="23">
        <v>2.0442264350000001</v>
      </c>
      <c r="F1577" s="23">
        <v>0.70140097700000004</v>
      </c>
      <c r="G1577" s="17">
        <v>0.74956334800000002</v>
      </c>
      <c r="H1577" s="17">
        <v>0.25043665199999998</v>
      </c>
      <c r="I1577" s="17">
        <v>0.98070552799999999</v>
      </c>
      <c r="J1577" s="17">
        <v>1.9199999999999998E-2</v>
      </c>
      <c r="K1577" s="17">
        <v>6.1699999999999995E-5</v>
      </c>
    </row>
    <row r="1578" spans="1:11" x14ac:dyDescent="0.45">
      <c r="A1578" s="10" t="s">
        <v>18</v>
      </c>
      <c r="B1578" s="20">
        <v>0.97599999999999998</v>
      </c>
      <c r="C1578" s="19">
        <v>148982</v>
      </c>
      <c r="D1578" s="19">
        <v>40891.195729999999</v>
      </c>
      <c r="E1578" s="23">
        <v>2.0901824819999999</v>
      </c>
      <c r="F1578" s="23">
        <v>0.70784059200000005</v>
      </c>
      <c r="G1578" s="17">
        <v>0.74960733499999999</v>
      </c>
      <c r="H1578" s="17">
        <v>0.25039266500000001</v>
      </c>
      <c r="I1578" s="17">
        <v>0.98078594799999996</v>
      </c>
      <c r="J1578" s="17">
        <v>1.9199999999999998E-2</v>
      </c>
      <c r="K1578" s="17">
        <v>6.1400000000000002E-5</v>
      </c>
    </row>
    <row r="1579" spans="1:11" x14ac:dyDescent="0.45">
      <c r="A1579" s="10" t="s">
        <v>18</v>
      </c>
      <c r="B1579" s="20">
        <v>0.97699999999999998</v>
      </c>
      <c r="C1579" s="19">
        <v>149126</v>
      </c>
      <c r="D1579" s="19">
        <v>41195.353869999999</v>
      </c>
      <c r="E1579" s="23">
        <v>2.1598307289999998</v>
      </c>
      <c r="F1579" s="23">
        <v>0.71344344800000004</v>
      </c>
      <c r="G1579" s="17">
        <v>0.749735123</v>
      </c>
      <c r="H1579" s="17">
        <v>0.250264877</v>
      </c>
      <c r="I1579" s="17">
        <v>0.98090593100000001</v>
      </c>
      <c r="J1579" s="17">
        <v>1.9E-2</v>
      </c>
      <c r="K1579" s="17">
        <v>6.0999999999999999E-5</v>
      </c>
    </row>
    <row r="1580" spans="1:11" x14ac:dyDescent="0.45">
      <c r="A1580" s="10" t="s">
        <v>18</v>
      </c>
      <c r="B1580" s="20">
        <v>0.97799999999999998</v>
      </c>
      <c r="C1580" s="19">
        <v>149302</v>
      </c>
      <c r="D1580" s="19">
        <v>41581.166149999997</v>
      </c>
      <c r="E1580" s="23">
        <v>2.2397539100000001</v>
      </c>
      <c r="F1580" s="23">
        <v>0.71995197799999999</v>
      </c>
      <c r="G1580" s="17">
        <v>0.74982250699999997</v>
      </c>
      <c r="H1580" s="17">
        <v>0.25017749299999997</v>
      </c>
      <c r="I1580" s="17">
        <v>0.98104119599999995</v>
      </c>
      <c r="J1580" s="17">
        <v>1.89E-2</v>
      </c>
      <c r="K1580" s="17">
        <v>6.05E-5</v>
      </c>
    </row>
    <row r="1581" spans="1:11" x14ac:dyDescent="0.45">
      <c r="A1581" s="10" t="s">
        <v>18</v>
      </c>
      <c r="B1581" s="20">
        <v>0.97899999999999998</v>
      </c>
      <c r="C1581" s="19">
        <v>149437</v>
      </c>
      <c r="D1581" s="19">
        <v>41888.206109999999</v>
      </c>
      <c r="E1581" s="23">
        <v>2.321526478</v>
      </c>
      <c r="F1581" s="23">
        <v>0.72808085099999997</v>
      </c>
      <c r="G1581" s="17">
        <v>0.74999498099999995</v>
      </c>
      <c r="H1581" s="17">
        <v>0.25000501899999999</v>
      </c>
      <c r="I1581" s="17">
        <v>0.98115120700000003</v>
      </c>
      <c r="J1581" s="17">
        <v>1.8800000000000001E-2</v>
      </c>
      <c r="K1581" s="17">
        <v>6.02E-5</v>
      </c>
    </row>
    <row r="1582" spans="1:11" x14ac:dyDescent="0.45">
      <c r="A1582" s="10" t="s">
        <v>18</v>
      </c>
      <c r="B1582" s="20">
        <v>0.98</v>
      </c>
      <c r="C1582" s="19">
        <v>149622</v>
      </c>
      <c r="D1582" s="19">
        <v>42319.505949999999</v>
      </c>
      <c r="E1582" s="23">
        <v>2.3638166680000001</v>
      </c>
      <c r="F1582" s="23">
        <v>0.73482745999999999</v>
      </c>
      <c r="G1582" s="17">
        <v>0.75015706199999999</v>
      </c>
      <c r="H1582" s="17">
        <v>0.24984293799999999</v>
      </c>
      <c r="I1582" s="17">
        <v>0.98129253699999996</v>
      </c>
      <c r="J1582" s="17">
        <v>1.8599999999999998E-2</v>
      </c>
      <c r="K1582" s="17">
        <v>5.9700000000000001E-5</v>
      </c>
    </row>
    <row r="1583" spans="1:11" x14ac:dyDescent="0.45">
      <c r="A1583" s="10" t="s">
        <v>18</v>
      </c>
      <c r="B1583" s="20">
        <v>0.98099999999999998</v>
      </c>
      <c r="C1583" s="19">
        <v>149779</v>
      </c>
      <c r="D1583" s="19">
        <v>42697.186390000003</v>
      </c>
      <c r="E1583" s="23">
        <v>2.4417039530000002</v>
      </c>
      <c r="F1583" s="23">
        <v>0.74368001399999994</v>
      </c>
      <c r="G1583" s="17">
        <v>0.75022533199999997</v>
      </c>
      <c r="H1583" s="17">
        <v>0.24977466800000001</v>
      </c>
      <c r="I1583" s="17">
        <v>0.98142423199999995</v>
      </c>
      <c r="J1583" s="17">
        <v>1.8499999999999999E-2</v>
      </c>
      <c r="K1583" s="17">
        <v>5.9200000000000002E-5</v>
      </c>
    </row>
    <row r="1584" spans="1:11" x14ac:dyDescent="0.45">
      <c r="A1584" s="10" t="s">
        <v>18</v>
      </c>
      <c r="B1584" s="20">
        <v>0.98199999999999998</v>
      </c>
      <c r="C1584" s="19">
        <v>149932</v>
      </c>
      <c r="D1584" s="19">
        <v>43078.30042</v>
      </c>
      <c r="E1584" s="23">
        <v>2.555704719</v>
      </c>
      <c r="F1584" s="23">
        <v>0.75133517400000005</v>
      </c>
      <c r="G1584" s="17">
        <v>0.75027345700000003</v>
      </c>
      <c r="H1584" s="17">
        <v>0.249726543</v>
      </c>
      <c r="I1584" s="17">
        <v>0.98151342799999997</v>
      </c>
      <c r="J1584" s="17">
        <v>1.84E-2</v>
      </c>
      <c r="K1584" s="17">
        <v>5.8900000000000002E-5</v>
      </c>
    </row>
    <row r="1585" spans="1:11" x14ac:dyDescent="0.45">
      <c r="A1585" s="10" t="s">
        <v>18</v>
      </c>
      <c r="B1585" s="20">
        <v>0.98299999999999998</v>
      </c>
      <c r="C1585" s="19">
        <v>150084</v>
      </c>
      <c r="D1585" s="19">
        <v>43478.310420000002</v>
      </c>
      <c r="E1585" s="23">
        <v>2.6914307800000001</v>
      </c>
      <c r="F1585" s="23">
        <v>0.76041412500000005</v>
      </c>
      <c r="G1585" s="17">
        <v>0.75041976499999996</v>
      </c>
      <c r="H1585" s="17">
        <v>0.24958023500000001</v>
      </c>
      <c r="I1585" s="17">
        <v>0.98163243099999997</v>
      </c>
      <c r="J1585" s="17">
        <v>1.83E-2</v>
      </c>
      <c r="K1585" s="17">
        <v>5.8499999999999999E-5</v>
      </c>
    </row>
    <row r="1586" spans="1:11" x14ac:dyDescent="0.45">
      <c r="A1586" s="10" t="s">
        <v>18</v>
      </c>
      <c r="B1586" s="20">
        <v>0.98399999999999999</v>
      </c>
      <c r="C1586" s="19">
        <v>150236</v>
      </c>
      <c r="D1586" s="19">
        <v>43898.579760000001</v>
      </c>
      <c r="E1586" s="23">
        <v>2.821783747</v>
      </c>
      <c r="F1586" s="23">
        <v>0.76913760399999997</v>
      </c>
      <c r="G1586" s="17">
        <v>0.75059905699999996</v>
      </c>
      <c r="H1586" s="17">
        <v>0.24940094300000001</v>
      </c>
      <c r="I1586" s="17">
        <v>0.98177714299999996</v>
      </c>
      <c r="J1586" s="17">
        <v>1.8200000000000001E-2</v>
      </c>
      <c r="K1586" s="17">
        <v>5.8E-5</v>
      </c>
    </row>
    <row r="1587" spans="1:11" x14ac:dyDescent="0.45">
      <c r="A1587" s="10" t="s">
        <v>18</v>
      </c>
      <c r="B1587" s="20">
        <v>0.98499999999999999</v>
      </c>
      <c r="C1587" s="19">
        <v>150387</v>
      </c>
      <c r="D1587" s="19">
        <v>44334.640870000003</v>
      </c>
      <c r="E1587" s="23">
        <v>2.947181424</v>
      </c>
      <c r="F1587" s="23">
        <v>0.77834024599999996</v>
      </c>
      <c r="G1587" s="17">
        <v>0.75067658800000003</v>
      </c>
      <c r="H1587" s="17">
        <v>0.24932341199999999</v>
      </c>
      <c r="I1587" s="17">
        <v>0.98188186499999996</v>
      </c>
      <c r="J1587" s="17">
        <v>1.8100000000000002E-2</v>
      </c>
      <c r="K1587" s="17">
        <v>5.7599999999999997E-5</v>
      </c>
    </row>
    <row r="1588" spans="1:11" x14ac:dyDescent="0.45">
      <c r="A1588" s="10" t="s">
        <v>18</v>
      </c>
      <c r="B1588" s="20">
        <v>0.98599999999999999</v>
      </c>
      <c r="C1588" s="19">
        <v>150540</v>
      </c>
      <c r="D1588" s="19">
        <v>44795.631509999999</v>
      </c>
      <c r="E1588" s="23">
        <v>3.094171395</v>
      </c>
      <c r="F1588" s="23">
        <v>0.78844687700000005</v>
      </c>
      <c r="G1588" s="17">
        <v>0.75087020100000001</v>
      </c>
      <c r="H1588" s="17">
        <v>0.24912979900000001</v>
      </c>
      <c r="I1588" s="17">
        <v>0.98203279300000001</v>
      </c>
      <c r="J1588" s="17">
        <v>1.7899999999999999E-2</v>
      </c>
      <c r="K1588" s="17">
        <v>5.7099999999999999E-5</v>
      </c>
    </row>
    <row r="1589" spans="1:11" x14ac:dyDescent="0.45">
      <c r="A1589" s="10" t="s">
        <v>18</v>
      </c>
      <c r="B1589" s="20">
        <v>0.98699999999999999</v>
      </c>
      <c r="C1589" s="19">
        <v>150693</v>
      </c>
      <c r="D1589" s="19">
        <v>45273.228000000003</v>
      </c>
      <c r="E1589" s="23">
        <v>3.1691683579999999</v>
      </c>
      <c r="F1589" s="23">
        <v>0.798820313</v>
      </c>
      <c r="G1589" s="17">
        <v>0.75091079199999999</v>
      </c>
      <c r="H1589" s="17">
        <v>0.24908920800000001</v>
      </c>
      <c r="I1589" s="17">
        <v>0.98217616100000005</v>
      </c>
      <c r="J1589" s="17">
        <v>1.78E-2</v>
      </c>
      <c r="K1589" s="17">
        <v>5.66E-5</v>
      </c>
    </row>
    <row r="1590" spans="1:11" x14ac:dyDescent="0.45">
      <c r="A1590" s="10" t="s">
        <v>18</v>
      </c>
      <c r="B1590" s="20">
        <v>0.98799999999999999</v>
      </c>
      <c r="C1590" s="19">
        <v>150847</v>
      </c>
      <c r="D1590" s="19">
        <v>45769.995049999998</v>
      </c>
      <c r="E1590" s="23">
        <v>3.292431192</v>
      </c>
      <c r="F1590" s="23">
        <v>0.809294124</v>
      </c>
      <c r="G1590" s="17">
        <v>0.75102587399999998</v>
      </c>
      <c r="H1590" s="17">
        <v>0.24897412599999999</v>
      </c>
      <c r="I1590" s="17">
        <v>0.98230847799999998</v>
      </c>
      <c r="J1590" s="17">
        <v>1.7600000000000001E-2</v>
      </c>
      <c r="K1590" s="17">
        <v>5.6100000000000002E-5</v>
      </c>
    </row>
    <row r="1591" spans="1:11" x14ac:dyDescent="0.45">
      <c r="A1591" s="10" t="s">
        <v>18</v>
      </c>
      <c r="B1591" s="20">
        <v>0.98899999999999999</v>
      </c>
      <c r="C1591" s="19">
        <v>150996</v>
      </c>
      <c r="D1591" s="19">
        <v>46273.461929999998</v>
      </c>
      <c r="E1591" s="23">
        <v>3.4442412080000002</v>
      </c>
      <c r="F1591" s="23">
        <v>0.82067531800000004</v>
      </c>
      <c r="G1591" s="17">
        <v>0.75113247999999999</v>
      </c>
      <c r="H1591" s="17">
        <v>0.24886752000000001</v>
      </c>
      <c r="I1591" s="17">
        <v>0.982421035</v>
      </c>
      <c r="J1591" s="17">
        <v>1.7500000000000002E-2</v>
      </c>
      <c r="K1591" s="17">
        <v>5.5699999999999999E-5</v>
      </c>
    </row>
    <row r="1592" spans="1:11" x14ac:dyDescent="0.45">
      <c r="A1592" s="10" t="s">
        <v>18</v>
      </c>
      <c r="B1592" s="20">
        <v>0.99</v>
      </c>
      <c r="C1592" s="19">
        <v>151146</v>
      </c>
      <c r="D1592" s="19">
        <v>46808.407679999997</v>
      </c>
      <c r="E1592" s="23">
        <v>3.7098221790000001</v>
      </c>
      <c r="F1592" s="23">
        <v>0.83162418100000002</v>
      </c>
      <c r="G1592" s="17">
        <v>0.75118097699999997</v>
      </c>
      <c r="H1592" s="17">
        <v>0.248819023</v>
      </c>
      <c r="I1592" s="17">
        <v>0.982552117</v>
      </c>
      <c r="J1592" s="17">
        <v>1.7399999999999999E-2</v>
      </c>
      <c r="K1592" s="17">
        <v>5.5300000000000002E-5</v>
      </c>
    </row>
    <row r="1593" spans="1:11" x14ac:dyDescent="0.45">
      <c r="A1593" s="10" t="s">
        <v>18</v>
      </c>
      <c r="B1593" s="20">
        <v>0.99099999999999999</v>
      </c>
      <c r="C1593" s="19">
        <v>151297</v>
      </c>
      <c r="D1593" s="19">
        <v>47390.963150000003</v>
      </c>
      <c r="E1593" s="23">
        <v>3.9861843929999998</v>
      </c>
      <c r="F1593" s="23">
        <v>0.84455440199999998</v>
      </c>
      <c r="G1593" s="17">
        <v>0.751323556</v>
      </c>
      <c r="H1593" s="17">
        <v>0.248676444</v>
      </c>
      <c r="I1593" s="17">
        <v>0.98267037999999995</v>
      </c>
      <c r="J1593" s="17">
        <v>1.7299999999999999E-2</v>
      </c>
      <c r="K1593" s="17">
        <v>5.4799999999999997E-5</v>
      </c>
    </row>
    <row r="1594" spans="1:11" x14ac:dyDescent="0.45">
      <c r="A1594" s="10" t="s">
        <v>18</v>
      </c>
      <c r="B1594" s="20">
        <v>0.99199999999999999</v>
      </c>
      <c r="C1594" s="19">
        <v>151453</v>
      </c>
      <c r="D1594" s="19">
        <v>48030.767780000002</v>
      </c>
      <c r="E1594" s="23">
        <v>4.2341427969999996</v>
      </c>
      <c r="F1594" s="23">
        <v>0.85748927600000002</v>
      </c>
      <c r="G1594" s="17">
        <v>0.75151367099999999</v>
      </c>
      <c r="H1594" s="17">
        <v>0.24848632900000001</v>
      </c>
      <c r="I1594" s="17">
        <v>0.98280426499999995</v>
      </c>
      <c r="J1594" s="17">
        <v>1.7100000000000001E-2</v>
      </c>
      <c r="K1594" s="17">
        <v>5.4400000000000001E-5</v>
      </c>
    </row>
    <row r="1595" spans="1:11" x14ac:dyDescent="0.45">
      <c r="A1595" s="10" t="s">
        <v>18</v>
      </c>
      <c r="B1595" s="20">
        <v>0.99299999999999999</v>
      </c>
      <c r="C1595" s="19">
        <v>151608</v>
      </c>
      <c r="D1595" s="19">
        <v>48710.685890000001</v>
      </c>
      <c r="E1595" s="23">
        <v>4.5250589740000002</v>
      </c>
      <c r="F1595" s="23">
        <v>0.87209004599999995</v>
      </c>
      <c r="G1595" s="17">
        <v>0.75158303000000004</v>
      </c>
      <c r="H1595" s="17">
        <v>0.24841696999999999</v>
      </c>
      <c r="I1595" s="17">
        <v>0.982957203</v>
      </c>
      <c r="J1595" s="17">
        <v>1.7000000000000001E-2</v>
      </c>
      <c r="K1595" s="17">
        <v>5.38E-5</v>
      </c>
    </row>
    <row r="1596" spans="1:11" x14ac:dyDescent="0.45">
      <c r="A1596" s="10" t="s">
        <v>18</v>
      </c>
      <c r="B1596" s="20">
        <v>0.99399999999999999</v>
      </c>
      <c r="C1596" s="19">
        <v>151761</v>
      </c>
      <c r="D1596" s="19">
        <v>49431.617489999997</v>
      </c>
      <c r="E1596" s="23">
        <v>5.0215710900000001</v>
      </c>
      <c r="F1596" s="23">
        <v>0.88904268099999995</v>
      </c>
      <c r="G1596" s="17">
        <v>0.75172145700000004</v>
      </c>
      <c r="H1596" s="17">
        <v>0.24827854299999999</v>
      </c>
      <c r="I1596" s="17">
        <v>0.98313353699999995</v>
      </c>
      <c r="J1596" s="17">
        <v>1.6799999999999999E-2</v>
      </c>
      <c r="K1596" s="17">
        <v>5.3199999999999999E-5</v>
      </c>
    </row>
    <row r="1597" spans="1:11" x14ac:dyDescent="0.45">
      <c r="A1597" s="10" t="s">
        <v>18</v>
      </c>
      <c r="B1597" s="20">
        <v>0.995</v>
      </c>
      <c r="C1597" s="19">
        <v>151913</v>
      </c>
      <c r="D1597" s="19">
        <v>50237.656260000003</v>
      </c>
      <c r="E1597" s="23">
        <v>5.6342243500000002</v>
      </c>
      <c r="F1597" s="23">
        <v>0.90605912600000005</v>
      </c>
      <c r="G1597" s="17">
        <v>0.75190405000000005</v>
      </c>
      <c r="H1597" s="17">
        <v>0.24809595000000001</v>
      </c>
      <c r="I1597" s="17">
        <v>0.983330555</v>
      </c>
      <c r="J1597" s="17">
        <v>1.66E-2</v>
      </c>
      <c r="K1597" s="17">
        <v>5.2599999999999998E-5</v>
      </c>
    </row>
    <row r="1598" spans="1:11" x14ac:dyDescent="0.45">
      <c r="A1598" s="10" t="s">
        <v>18</v>
      </c>
      <c r="B1598" s="20">
        <v>0.996</v>
      </c>
      <c r="C1598" s="19">
        <v>152067</v>
      </c>
      <c r="D1598" s="19">
        <v>51160.100039999998</v>
      </c>
      <c r="E1598" s="23">
        <v>6.4303937270000002</v>
      </c>
      <c r="F1598" s="23">
        <v>0.92396067199999998</v>
      </c>
      <c r="G1598" s="17">
        <v>0.752043507</v>
      </c>
      <c r="H1598" s="17">
        <v>0.247956493</v>
      </c>
      <c r="I1598" s="17">
        <v>0.98351399100000003</v>
      </c>
      <c r="J1598" s="17">
        <v>1.6400000000000001E-2</v>
      </c>
      <c r="K1598" s="17">
        <v>5.1999999999999997E-5</v>
      </c>
    </row>
    <row r="1599" spans="1:11" x14ac:dyDescent="0.45">
      <c r="A1599" s="10" t="s">
        <v>18</v>
      </c>
      <c r="B1599" s="20">
        <v>0.997</v>
      </c>
      <c r="C1599" s="19">
        <v>152219</v>
      </c>
      <c r="D1599" s="19">
        <v>52256.771520000002</v>
      </c>
      <c r="E1599" s="23">
        <v>7.9146093200000003</v>
      </c>
      <c r="F1599" s="23">
        <v>0.94724018399999999</v>
      </c>
      <c r="G1599" s="17">
        <v>0.75223855100000003</v>
      </c>
      <c r="H1599" s="17">
        <v>0.24776144899999999</v>
      </c>
      <c r="I1599" s="17">
        <v>0.98376543900000002</v>
      </c>
      <c r="J1599" s="17">
        <v>1.6199999999999999E-2</v>
      </c>
      <c r="K1599" s="17">
        <v>5.1199999999999998E-5</v>
      </c>
    </row>
    <row r="1600" spans="1:11" x14ac:dyDescent="0.45">
      <c r="A1600" s="10" t="s">
        <v>18</v>
      </c>
      <c r="B1600" s="20">
        <v>0.998</v>
      </c>
      <c r="C1600" s="19">
        <v>152372</v>
      </c>
      <c r="D1600" s="19">
        <v>53723.156660000001</v>
      </c>
      <c r="E1600" s="23">
        <v>11.35553181</v>
      </c>
      <c r="F1600" s="23">
        <v>0.97426625600000005</v>
      </c>
      <c r="G1600" s="17">
        <v>0.75240201600000001</v>
      </c>
      <c r="H1600" s="17">
        <v>0.24759798399999999</v>
      </c>
      <c r="I1600" s="17">
        <v>0.98411074700000001</v>
      </c>
      <c r="J1600" s="17">
        <v>1.5800000000000002E-2</v>
      </c>
      <c r="K1600" s="17">
        <v>5.0099999999999998E-5</v>
      </c>
    </row>
    <row r="1601" spans="1:11" x14ac:dyDescent="0.45">
      <c r="A1601" s="10" t="s">
        <v>18</v>
      </c>
      <c r="B1601" s="20">
        <v>0.999</v>
      </c>
      <c r="C1601" s="19">
        <v>152524</v>
      </c>
      <c r="D1601" s="19">
        <v>56572.684150000001</v>
      </c>
      <c r="E1601" s="23">
        <v>68.079884340000007</v>
      </c>
      <c r="F1601" s="23">
        <v>1.010648583</v>
      </c>
      <c r="G1601" s="17">
        <v>0.752589756</v>
      </c>
      <c r="H1601" s="17">
        <v>0.247410244</v>
      </c>
      <c r="I1601" s="17">
        <v>0.98464167499999999</v>
      </c>
      <c r="J1601" s="17">
        <v>1.5299999999999999E-2</v>
      </c>
      <c r="K1601" s="17">
        <v>4.8399999999999997E-5</v>
      </c>
    </row>
    <row r="1602" spans="1:11" x14ac:dyDescent="0.45">
      <c r="A1602" s="10" t="s">
        <v>18</v>
      </c>
      <c r="B1602" s="20">
        <v>1</v>
      </c>
      <c r="C1602" s="19">
        <v>152525</v>
      </c>
      <c r="D1602" s="19">
        <v>56680.320090000001</v>
      </c>
      <c r="E1602" s="23">
        <v>107.6359454</v>
      </c>
      <c r="F1602" s="23">
        <v>1.0862260159999999</v>
      </c>
      <c r="G1602" s="17">
        <v>0.75259137799999998</v>
      </c>
      <c r="H1602" s="17">
        <v>0.24740862199999999</v>
      </c>
      <c r="I1602" s="17">
        <v>0.98467520200000003</v>
      </c>
      <c r="J1602" s="17">
        <v>1.5299999999999999E-2</v>
      </c>
      <c r="K1602" s="17">
        <v>4.8300000000000002E-5</v>
      </c>
    </row>
    <row r="1603" spans="1:11" x14ac:dyDescent="0.45">
      <c r="A1603" s="10" t="s">
        <v>20</v>
      </c>
      <c r="B1603" s="20">
        <v>0</v>
      </c>
      <c r="C1603" s="19">
        <v>11</v>
      </c>
      <c r="D1603" s="19">
        <v>1.61E-2</v>
      </c>
      <c r="E1603" s="23">
        <v>2.7599999999999999E-3</v>
      </c>
      <c r="F1603" s="23">
        <v>1.8400000000000001E-3</v>
      </c>
      <c r="G1603" s="17">
        <v>0.909090909</v>
      </c>
      <c r="H1603" s="17">
        <v>9.0899999999999995E-2</v>
      </c>
      <c r="I1603" s="17">
        <v>1</v>
      </c>
      <c r="J1603" s="17">
        <v>0</v>
      </c>
      <c r="K1603" s="17">
        <v>0</v>
      </c>
    </row>
    <row r="1604" spans="1:11" x14ac:dyDescent="0.45">
      <c r="A1604" s="10" t="s">
        <v>20</v>
      </c>
      <c r="B1604" s="20">
        <v>0.01</v>
      </c>
      <c r="C1604" s="19">
        <v>56</v>
      </c>
      <c r="D1604" s="19">
        <v>0.209657921</v>
      </c>
      <c r="E1604" s="23">
        <v>5.9199999999999999E-3</v>
      </c>
      <c r="F1604" s="23">
        <v>5.28E-3</v>
      </c>
      <c r="G1604" s="17">
        <v>0.96428571399999996</v>
      </c>
      <c r="H1604" s="17">
        <v>3.5700000000000003E-2</v>
      </c>
      <c r="I1604" s="17">
        <v>1</v>
      </c>
      <c r="J1604" s="17">
        <v>0</v>
      </c>
      <c r="K1604" s="17">
        <v>0</v>
      </c>
    </row>
    <row r="1605" spans="1:11" x14ac:dyDescent="0.45">
      <c r="A1605" s="10" t="s">
        <v>20</v>
      </c>
      <c r="B1605" s="20">
        <v>0.02</v>
      </c>
      <c r="C1605" s="19">
        <v>67</v>
      </c>
      <c r="D1605" s="19">
        <v>0.28272028300000002</v>
      </c>
      <c r="E1605" s="23">
        <v>7.6E-3</v>
      </c>
      <c r="F1605" s="23">
        <v>5.64E-3</v>
      </c>
      <c r="G1605" s="17">
        <v>0.955223881</v>
      </c>
      <c r="H1605" s="17">
        <v>4.48E-2</v>
      </c>
      <c r="I1605" s="17">
        <v>1</v>
      </c>
      <c r="J1605" s="17">
        <v>0</v>
      </c>
      <c r="K1605" s="17">
        <v>0</v>
      </c>
    </row>
    <row r="1606" spans="1:11" x14ac:dyDescent="0.45">
      <c r="A1606" s="10" t="s">
        <v>20</v>
      </c>
      <c r="B1606" s="20">
        <v>0.03</v>
      </c>
      <c r="C1606" s="19">
        <v>123</v>
      </c>
      <c r="D1606" s="19">
        <v>0.876114532</v>
      </c>
      <c r="E1606" s="23">
        <v>1.8200000000000001E-2</v>
      </c>
      <c r="F1606" s="23">
        <v>1.03E-2</v>
      </c>
      <c r="G1606" s="17">
        <v>0.96747967499999998</v>
      </c>
      <c r="H1606" s="17">
        <v>3.2500000000000001E-2</v>
      </c>
      <c r="I1606" s="17">
        <v>1</v>
      </c>
      <c r="J1606" s="17">
        <v>0</v>
      </c>
      <c r="K1606" s="17">
        <v>0</v>
      </c>
    </row>
    <row r="1607" spans="1:11" x14ac:dyDescent="0.45">
      <c r="A1607" s="10" t="s">
        <v>20</v>
      </c>
      <c r="B1607" s="20">
        <v>0.04</v>
      </c>
      <c r="C1607" s="19">
        <v>176</v>
      </c>
      <c r="D1607" s="19">
        <v>1.882847062</v>
      </c>
      <c r="E1607" s="23">
        <v>2.0899999999999998E-2</v>
      </c>
      <c r="F1607" s="23">
        <v>1.89E-2</v>
      </c>
      <c r="G1607" s="17">
        <v>0.97727272700000001</v>
      </c>
      <c r="H1607" s="17">
        <v>2.2700000000000001E-2</v>
      </c>
      <c r="I1607" s="17">
        <v>0.99763490899999996</v>
      </c>
      <c r="J1607" s="17">
        <v>2.3700000000000001E-3</v>
      </c>
      <c r="K1607" s="17">
        <v>0</v>
      </c>
    </row>
    <row r="1608" spans="1:11" x14ac:dyDescent="0.45">
      <c r="A1608" s="10" t="s">
        <v>20</v>
      </c>
      <c r="B1608" s="20">
        <v>0.05</v>
      </c>
      <c r="C1608" s="19">
        <v>214</v>
      </c>
      <c r="D1608" s="19">
        <v>2.8657695510000001</v>
      </c>
      <c r="E1608" s="23">
        <v>3.1199999999999999E-2</v>
      </c>
      <c r="F1608" s="23">
        <v>2.1399999999999999E-2</v>
      </c>
      <c r="G1608" s="17">
        <v>0.97663551400000004</v>
      </c>
      <c r="H1608" s="17">
        <v>2.3400000000000001E-2</v>
      </c>
      <c r="I1608" s="17">
        <v>0.95931325999999995</v>
      </c>
      <c r="J1608" s="17">
        <v>4.07E-2</v>
      </c>
      <c r="K1608" s="17">
        <v>0</v>
      </c>
    </row>
    <row r="1609" spans="1:11" x14ac:dyDescent="0.45">
      <c r="A1609" s="10" t="s">
        <v>20</v>
      </c>
      <c r="B1609" s="20">
        <v>0.06</v>
      </c>
      <c r="C1609" s="19">
        <v>261</v>
      </c>
      <c r="D1609" s="19">
        <v>4.4344008339999998</v>
      </c>
      <c r="E1609" s="23">
        <v>3.6700000000000003E-2</v>
      </c>
      <c r="F1609" s="23">
        <v>3.1600000000000003E-2</v>
      </c>
      <c r="G1609" s="17">
        <v>0.98084291199999996</v>
      </c>
      <c r="H1609" s="17">
        <v>1.9199999999999998E-2</v>
      </c>
      <c r="I1609" s="17">
        <v>0.916239056</v>
      </c>
      <c r="J1609" s="17">
        <v>8.3799999999999999E-2</v>
      </c>
      <c r="K1609" s="17">
        <v>0</v>
      </c>
    </row>
    <row r="1610" spans="1:11" x14ac:dyDescent="0.45">
      <c r="A1610" s="10" t="s">
        <v>20</v>
      </c>
      <c r="B1610" s="20">
        <v>7.0000000000000007E-2</v>
      </c>
      <c r="C1610" s="19">
        <v>301</v>
      </c>
      <c r="D1610" s="19">
        <v>6.2564175239999997</v>
      </c>
      <c r="E1610" s="23">
        <v>5.3100000000000001E-2</v>
      </c>
      <c r="F1610" s="23">
        <v>3.85E-2</v>
      </c>
      <c r="G1610" s="17">
        <v>0.98006644499999995</v>
      </c>
      <c r="H1610" s="17">
        <v>1.9900000000000001E-2</v>
      </c>
      <c r="I1610" s="17">
        <v>0.93959869900000004</v>
      </c>
      <c r="J1610" s="17">
        <v>6.0400000000000002E-2</v>
      </c>
      <c r="K1610" s="17">
        <v>0</v>
      </c>
    </row>
    <row r="1611" spans="1:11" x14ac:dyDescent="0.45">
      <c r="A1611" s="10" t="s">
        <v>20</v>
      </c>
      <c r="B1611" s="20">
        <v>0.08</v>
      </c>
      <c r="C1611" s="19">
        <v>343</v>
      </c>
      <c r="D1611" s="19">
        <v>8.7234197699999996</v>
      </c>
      <c r="E1611" s="23">
        <v>6.2300000000000001E-2</v>
      </c>
      <c r="F1611" s="23">
        <v>4.6699999999999998E-2</v>
      </c>
      <c r="G1611" s="17">
        <v>0.973760933</v>
      </c>
      <c r="H1611" s="17">
        <v>2.6200000000000001E-2</v>
      </c>
      <c r="I1611" s="17">
        <v>0.93780002200000001</v>
      </c>
      <c r="J1611" s="17">
        <v>6.2199999999999998E-2</v>
      </c>
      <c r="K1611" s="17">
        <v>0</v>
      </c>
    </row>
    <row r="1612" spans="1:11" x14ac:dyDescent="0.45">
      <c r="A1612" s="10" t="s">
        <v>20</v>
      </c>
      <c r="B1612" s="20">
        <v>0.09</v>
      </c>
      <c r="C1612" s="19">
        <v>384</v>
      </c>
      <c r="D1612" s="19">
        <v>11.659652769999999</v>
      </c>
      <c r="E1612" s="23">
        <v>8.0299999999999996E-2</v>
      </c>
      <c r="F1612" s="23">
        <v>6.1199999999999997E-2</v>
      </c>
      <c r="G1612" s="17">
        <v>0.9765625</v>
      </c>
      <c r="H1612" s="17">
        <v>2.34375E-2</v>
      </c>
      <c r="I1612" s="17">
        <v>0.94944990799999995</v>
      </c>
      <c r="J1612" s="17">
        <v>5.0599999999999999E-2</v>
      </c>
      <c r="K1612" s="17">
        <v>0</v>
      </c>
    </row>
    <row r="1613" spans="1:11" x14ac:dyDescent="0.45">
      <c r="A1613" s="10" t="s">
        <v>20</v>
      </c>
      <c r="B1613" s="20">
        <v>0.1</v>
      </c>
      <c r="C1613" s="19">
        <v>416</v>
      </c>
      <c r="D1613" s="19">
        <v>14.58582483</v>
      </c>
      <c r="E1613" s="23">
        <v>9.6000000000000002E-2</v>
      </c>
      <c r="F1613" s="23">
        <v>7.2800000000000004E-2</v>
      </c>
      <c r="G1613" s="17">
        <v>0.97355769199999997</v>
      </c>
      <c r="H1613" s="17">
        <v>2.64E-2</v>
      </c>
      <c r="I1613" s="17">
        <v>0.95471377400000002</v>
      </c>
      <c r="J1613" s="17">
        <v>4.53E-2</v>
      </c>
      <c r="K1613" s="17">
        <v>0</v>
      </c>
    </row>
    <row r="1614" spans="1:11" x14ac:dyDescent="0.45">
      <c r="A1614" s="10" t="s">
        <v>20</v>
      </c>
      <c r="B1614" s="20">
        <v>0.11</v>
      </c>
      <c r="C1614" s="19">
        <v>463</v>
      </c>
      <c r="D1614" s="19">
        <v>19.263603759999999</v>
      </c>
      <c r="E1614" s="23">
        <v>0.10539047</v>
      </c>
      <c r="F1614" s="23">
        <v>8.7800000000000003E-2</v>
      </c>
      <c r="G1614" s="17">
        <v>0.97408207300000005</v>
      </c>
      <c r="H1614" s="17">
        <v>2.5899999999999999E-2</v>
      </c>
      <c r="I1614" s="17">
        <v>0.96659158099999998</v>
      </c>
      <c r="J1614" s="17">
        <v>3.3399999999999999E-2</v>
      </c>
      <c r="K1614" s="17">
        <v>0</v>
      </c>
    </row>
    <row r="1615" spans="1:11" x14ac:dyDescent="0.45">
      <c r="A1615" s="10" t="s">
        <v>20</v>
      </c>
      <c r="B1615" s="20">
        <v>0.12</v>
      </c>
      <c r="C1615" s="19">
        <v>504</v>
      </c>
      <c r="D1615" s="19">
        <v>23.851744549999999</v>
      </c>
      <c r="E1615" s="23">
        <v>0.12413996200000001</v>
      </c>
      <c r="F1615" s="23">
        <v>9.8699999999999996E-2</v>
      </c>
      <c r="G1615" s="17">
        <v>0.97222222199999997</v>
      </c>
      <c r="H1615" s="17">
        <v>2.7799999999999998E-2</v>
      </c>
      <c r="I1615" s="17">
        <v>0.96554004000000004</v>
      </c>
      <c r="J1615" s="17">
        <v>3.4500000000000003E-2</v>
      </c>
      <c r="K1615" s="17">
        <v>0</v>
      </c>
    </row>
    <row r="1616" spans="1:11" x14ac:dyDescent="0.45">
      <c r="A1616" s="10" t="s">
        <v>20</v>
      </c>
      <c r="B1616" s="20">
        <v>0.13</v>
      </c>
      <c r="C1616" s="19">
        <v>544</v>
      </c>
      <c r="D1616" s="19">
        <v>29.175643730000001</v>
      </c>
      <c r="E1616" s="23">
        <v>0.138121204</v>
      </c>
      <c r="F1616" s="23">
        <v>0.11192996700000001</v>
      </c>
      <c r="G1616" s="17">
        <v>0.97426470600000004</v>
      </c>
      <c r="H1616" s="17">
        <v>2.5700000000000001E-2</v>
      </c>
      <c r="I1616" s="17">
        <v>0.963629807</v>
      </c>
      <c r="J1616" s="17">
        <v>3.6400000000000002E-2</v>
      </c>
      <c r="K1616" s="17">
        <v>0</v>
      </c>
    </row>
    <row r="1617" spans="1:11" x14ac:dyDescent="0.45">
      <c r="A1617" s="10" t="s">
        <v>20</v>
      </c>
      <c r="B1617" s="20">
        <v>0.14000000000000001</v>
      </c>
      <c r="C1617" s="19">
        <v>577</v>
      </c>
      <c r="D1617" s="19">
        <v>33.887692610000002</v>
      </c>
      <c r="E1617" s="23">
        <v>0.149559155</v>
      </c>
      <c r="F1617" s="23">
        <v>0.11932422299999999</v>
      </c>
      <c r="G1617" s="17">
        <v>0.97400346599999998</v>
      </c>
      <c r="H1617" s="17">
        <v>2.5999999999999999E-2</v>
      </c>
      <c r="I1617" s="17">
        <v>0.96657224200000003</v>
      </c>
      <c r="J1617" s="17">
        <v>3.3399999999999999E-2</v>
      </c>
      <c r="K1617" s="17">
        <v>0</v>
      </c>
    </row>
    <row r="1618" spans="1:11" x14ac:dyDescent="0.45">
      <c r="A1618" s="10" t="s">
        <v>20</v>
      </c>
      <c r="B1618" s="20">
        <v>0.15</v>
      </c>
      <c r="C1618" s="19">
        <v>618</v>
      </c>
      <c r="D1618" s="19">
        <v>40.059813920000003</v>
      </c>
      <c r="E1618" s="23">
        <v>0.151991287</v>
      </c>
      <c r="F1618" s="23">
        <v>0.132112919</v>
      </c>
      <c r="G1618" s="17">
        <v>0.97572815499999999</v>
      </c>
      <c r="H1618" s="17">
        <v>2.4299999999999999E-2</v>
      </c>
      <c r="I1618" s="17">
        <v>0.96958052800000005</v>
      </c>
      <c r="J1618" s="17">
        <v>3.04E-2</v>
      </c>
      <c r="K1618" s="17">
        <v>0</v>
      </c>
    </row>
    <row r="1619" spans="1:11" x14ac:dyDescent="0.45">
      <c r="A1619" s="10" t="s">
        <v>20</v>
      </c>
      <c r="B1619" s="20">
        <v>0.16</v>
      </c>
      <c r="C1619" s="19">
        <v>667</v>
      </c>
      <c r="D1619" s="19">
        <v>48.239347189999997</v>
      </c>
      <c r="E1619" s="23">
        <v>0.18115077900000001</v>
      </c>
      <c r="F1619" s="23">
        <v>0.146941773</v>
      </c>
      <c r="G1619" s="17">
        <v>0.97451274399999999</v>
      </c>
      <c r="H1619" s="17">
        <v>2.5499999999999998E-2</v>
      </c>
      <c r="I1619" s="17">
        <v>0.97456924599999994</v>
      </c>
      <c r="J1619" s="17">
        <v>2.5399999999999999E-2</v>
      </c>
      <c r="K1619" s="17">
        <v>0</v>
      </c>
    </row>
    <row r="1620" spans="1:11" x14ac:dyDescent="0.45">
      <c r="A1620" s="10" t="s">
        <v>20</v>
      </c>
      <c r="B1620" s="20">
        <v>0.17</v>
      </c>
      <c r="C1620" s="19">
        <v>699</v>
      </c>
      <c r="D1620" s="19">
        <v>54.153492870000001</v>
      </c>
      <c r="E1620" s="23">
        <v>0.19111152100000001</v>
      </c>
      <c r="F1620" s="23">
        <v>0.15649761800000001</v>
      </c>
      <c r="G1620" s="17">
        <v>0.97567954199999996</v>
      </c>
      <c r="H1620" s="17">
        <v>2.4299999999999999E-2</v>
      </c>
      <c r="I1620" s="17">
        <v>0.97370241700000004</v>
      </c>
      <c r="J1620" s="17">
        <v>2.3900000000000001E-2</v>
      </c>
      <c r="K1620" s="17">
        <v>2.3999999999999998E-3</v>
      </c>
    </row>
    <row r="1621" spans="1:11" x14ac:dyDescent="0.45">
      <c r="A1621" s="10" t="s">
        <v>20</v>
      </c>
      <c r="B1621" s="20">
        <v>0.18</v>
      </c>
      <c r="C1621" s="19">
        <v>747</v>
      </c>
      <c r="D1621" s="19">
        <v>63.697043280000003</v>
      </c>
      <c r="E1621" s="23">
        <v>0.204074587</v>
      </c>
      <c r="F1621" s="23">
        <v>0.170001754</v>
      </c>
      <c r="G1621" s="17">
        <v>0.97590361400000003</v>
      </c>
      <c r="H1621" s="17">
        <v>2.41E-2</v>
      </c>
      <c r="I1621" s="17">
        <v>0.94660513599999996</v>
      </c>
      <c r="J1621" s="17">
        <v>5.1200000000000002E-2</v>
      </c>
      <c r="K1621" s="17">
        <v>2.1700000000000001E-3</v>
      </c>
    </row>
    <row r="1622" spans="1:11" x14ac:dyDescent="0.45">
      <c r="A1622" s="10" t="s">
        <v>20</v>
      </c>
      <c r="B1622" s="20">
        <v>0.19</v>
      </c>
      <c r="C1622" s="19">
        <v>788</v>
      </c>
      <c r="D1622" s="19">
        <v>72.409568050000004</v>
      </c>
      <c r="E1622" s="23">
        <v>0.216768287</v>
      </c>
      <c r="F1622" s="23">
        <v>0.181228206</v>
      </c>
      <c r="G1622" s="17">
        <v>0.97461928900000006</v>
      </c>
      <c r="H1622" s="17">
        <v>2.5399999999999999E-2</v>
      </c>
      <c r="I1622" s="17">
        <v>0.94114349100000005</v>
      </c>
      <c r="J1622" s="17">
        <v>5.6899999999999999E-2</v>
      </c>
      <c r="K1622" s="17">
        <v>1.9300000000000001E-3</v>
      </c>
    </row>
    <row r="1623" spans="1:11" x14ac:dyDescent="0.45">
      <c r="A1623" s="10" t="s">
        <v>20</v>
      </c>
      <c r="B1623" s="20">
        <v>0.2</v>
      </c>
      <c r="C1623" s="19">
        <v>825</v>
      </c>
      <c r="D1623" s="19">
        <v>80.938160089999997</v>
      </c>
      <c r="E1623" s="23">
        <v>0.23343958400000001</v>
      </c>
      <c r="F1623" s="23">
        <v>0.19640651100000001</v>
      </c>
      <c r="G1623" s="17">
        <v>0.97212121200000001</v>
      </c>
      <c r="H1623" s="17">
        <v>2.7900000000000001E-2</v>
      </c>
      <c r="I1623" s="17">
        <v>0.94278848199999998</v>
      </c>
      <c r="J1623" s="17">
        <v>5.4699999999999999E-2</v>
      </c>
      <c r="K1623" s="17">
        <v>2.5200000000000001E-3</v>
      </c>
    </row>
    <row r="1624" spans="1:11" x14ac:dyDescent="0.45">
      <c r="A1624" s="10" t="s">
        <v>20</v>
      </c>
      <c r="B1624" s="20">
        <v>0.21</v>
      </c>
      <c r="C1624" s="19">
        <v>869</v>
      </c>
      <c r="D1624" s="19">
        <v>91.868299320000006</v>
      </c>
      <c r="E1624" s="23">
        <v>0.25654346099999997</v>
      </c>
      <c r="F1624" s="23">
        <v>0.210801975</v>
      </c>
      <c r="G1624" s="17">
        <v>0.96662830799999999</v>
      </c>
      <c r="H1624" s="17">
        <v>3.3399999999999999E-2</v>
      </c>
      <c r="I1624" s="17">
        <v>0.94280177300000001</v>
      </c>
      <c r="J1624" s="17">
        <v>5.45E-2</v>
      </c>
      <c r="K1624" s="17">
        <v>2.6800000000000001E-3</v>
      </c>
    </row>
    <row r="1625" spans="1:11" x14ac:dyDescent="0.45">
      <c r="A1625" s="10" t="s">
        <v>20</v>
      </c>
      <c r="B1625" s="20">
        <v>0.22</v>
      </c>
      <c r="C1625" s="19">
        <v>904</v>
      </c>
      <c r="D1625" s="19">
        <v>101.3646518</v>
      </c>
      <c r="E1625" s="23">
        <v>0.27582406999999998</v>
      </c>
      <c r="F1625" s="23">
        <v>0.223260771</v>
      </c>
      <c r="G1625" s="17">
        <v>0.965707965</v>
      </c>
      <c r="H1625" s="17">
        <v>3.4299999999999997E-2</v>
      </c>
      <c r="I1625" s="17">
        <v>0.94588681200000002</v>
      </c>
      <c r="J1625" s="17">
        <v>5.16E-2</v>
      </c>
      <c r="K1625" s="17">
        <v>2.5100000000000001E-3</v>
      </c>
    </row>
    <row r="1626" spans="1:11" x14ac:dyDescent="0.45">
      <c r="A1626" s="10" t="s">
        <v>20</v>
      </c>
      <c r="B1626" s="20">
        <v>0.23</v>
      </c>
      <c r="C1626" s="19">
        <v>954</v>
      </c>
      <c r="D1626" s="19">
        <v>115.4791106</v>
      </c>
      <c r="E1626" s="23">
        <v>0.28812276100000001</v>
      </c>
      <c r="F1626" s="23">
        <v>0.23859175699999999</v>
      </c>
      <c r="G1626" s="17">
        <v>0.96226415099999996</v>
      </c>
      <c r="H1626" s="17">
        <v>3.7699999999999997E-2</v>
      </c>
      <c r="I1626" s="17">
        <v>0.94678097299999997</v>
      </c>
      <c r="J1626" s="17">
        <v>5.0900000000000001E-2</v>
      </c>
      <c r="K1626" s="17">
        <v>2.3500000000000001E-3</v>
      </c>
    </row>
    <row r="1627" spans="1:11" x14ac:dyDescent="0.45">
      <c r="A1627" s="10" t="s">
        <v>20</v>
      </c>
      <c r="B1627" s="20">
        <v>0.24</v>
      </c>
      <c r="C1627" s="19">
        <v>979</v>
      </c>
      <c r="D1627" s="19">
        <v>122.9925891</v>
      </c>
      <c r="E1627" s="23">
        <v>0.30513043499999998</v>
      </c>
      <c r="F1627" s="23">
        <v>0.249797189</v>
      </c>
      <c r="G1627" s="17">
        <v>0.96016343199999998</v>
      </c>
      <c r="H1627" s="17">
        <v>3.9800000000000002E-2</v>
      </c>
      <c r="I1627" s="17">
        <v>0.94299552200000003</v>
      </c>
      <c r="J1627" s="17">
        <v>5.4699999999999999E-2</v>
      </c>
      <c r="K1627" s="17">
        <v>2.2899999999999999E-3</v>
      </c>
    </row>
    <row r="1628" spans="1:11" x14ac:dyDescent="0.45">
      <c r="A1628" s="10" t="s">
        <v>20</v>
      </c>
      <c r="B1628" s="20">
        <v>0.25</v>
      </c>
      <c r="C1628" s="19">
        <v>1030</v>
      </c>
      <c r="D1628" s="19">
        <v>138.89492670000001</v>
      </c>
      <c r="E1628" s="23">
        <v>0.323422186</v>
      </c>
      <c r="F1628" s="23">
        <v>0.268906584</v>
      </c>
      <c r="G1628" s="17">
        <v>0.96019417500000004</v>
      </c>
      <c r="H1628" s="17">
        <v>3.9800000000000002E-2</v>
      </c>
      <c r="I1628" s="17">
        <v>0.94937343900000004</v>
      </c>
      <c r="J1628" s="17">
        <v>4.8599999999999997E-2</v>
      </c>
      <c r="K1628" s="17">
        <v>1.99E-3</v>
      </c>
    </row>
    <row r="1629" spans="1:11" x14ac:dyDescent="0.45">
      <c r="A1629" s="10" t="s">
        <v>20</v>
      </c>
      <c r="B1629" s="20">
        <v>0.26</v>
      </c>
      <c r="C1629" s="19">
        <v>1070</v>
      </c>
      <c r="D1629" s="19">
        <v>152.2795879</v>
      </c>
      <c r="E1629" s="23">
        <v>0.341068761</v>
      </c>
      <c r="F1629" s="23">
        <v>0.28387447100000002</v>
      </c>
      <c r="G1629" s="17">
        <v>0.960747664</v>
      </c>
      <c r="H1629" s="17">
        <v>3.9300000000000002E-2</v>
      </c>
      <c r="I1629" s="17">
        <v>0.94681332399999996</v>
      </c>
      <c r="J1629" s="17">
        <v>5.1400000000000001E-2</v>
      </c>
      <c r="K1629" s="17">
        <v>1.82E-3</v>
      </c>
    </row>
    <row r="1630" spans="1:11" x14ac:dyDescent="0.45">
      <c r="A1630" s="10" t="s">
        <v>20</v>
      </c>
      <c r="B1630" s="20">
        <v>0.27</v>
      </c>
      <c r="C1630" s="19">
        <v>1095</v>
      </c>
      <c r="D1630" s="19">
        <v>160.98044160000001</v>
      </c>
      <c r="E1630" s="23">
        <v>0.35878297799999997</v>
      </c>
      <c r="F1630" s="23">
        <v>0.29327751000000002</v>
      </c>
      <c r="G1630" s="17">
        <v>0.95981735199999996</v>
      </c>
      <c r="H1630" s="17">
        <v>4.02E-2</v>
      </c>
      <c r="I1630" s="17">
        <v>0.947959789</v>
      </c>
      <c r="J1630" s="17">
        <v>5.0299999999999997E-2</v>
      </c>
      <c r="K1630" s="17">
        <v>1.7600000000000001E-3</v>
      </c>
    </row>
    <row r="1631" spans="1:11" x14ac:dyDescent="0.45">
      <c r="A1631" s="10" t="s">
        <v>20</v>
      </c>
      <c r="B1631" s="20">
        <v>0.28000000000000003</v>
      </c>
      <c r="C1631" s="19">
        <v>1156</v>
      </c>
      <c r="D1631" s="19">
        <v>183.3041972</v>
      </c>
      <c r="E1631" s="23">
        <v>0.37218669999999998</v>
      </c>
      <c r="F1631" s="23">
        <v>0.31575476099999999</v>
      </c>
      <c r="G1631" s="17">
        <v>0.94463667799999995</v>
      </c>
      <c r="H1631" s="17">
        <v>5.5399999999999998E-2</v>
      </c>
      <c r="I1631" s="17">
        <v>0.92213381299999997</v>
      </c>
      <c r="J1631" s="17">
        <v>7.6200000000000004E-2</v>
      </c>
      <c r="K1631" s="17">
        <v>1.64E-3</v>
      </c>
    </row>
    <row r="1632" spans="1:11" x14ac:dyDescent="0.45">
      <c r="A1632" s="10" t="s">
        <v>20</v>
      </c>
      <c r="B1632" s="20">
        <v>0.28999999999999998</v>
      </c>
      <c r="C1632" s="19">
        <v>1195</v>
      </c>
      <c r="D1632" s="19">
        <v>198.31543300000001</v>
      </c>
      <c r="E1632" s="23">
        <v>0.38958994200000002</v>
      </c>
      <c r="F1632" s="23">
        <v>0.32891642799999998</v>
      </c>
      <c r="G1632" s="17">
        <v>0.94560669500000005</v>
      </c>
      <c r="H1632" s="17">
        <v>5.4399999999999997E-2</v>
      </c>
      <c r="I1632" s="17">
        <v>0.92478476399999998</v>
      </c>
      <c r="J1632" s="17">
        <v>7.3700000000000002E-2</v>
      </c>
      <c r="K1632" s="17">
        <v>1.5200000000000001E-3</v>
      </c>
    </row>
    <row r="1633" spans="1:11" x14ac:dyDescent="0.45">
      <c r="A1633" s="10" t="s">
        <v>20</v>
      </c>
      <c r="B1633" s="20">
        <v>0.3</v>
      </c>
      <c r="C1633" s="19">
        <v>1232</v>
      </c>
      <c r="D1633" s="19">
        <v>212.97877539999999</v>
      </c>
      <c r="E1633" s="23">
        <v>0.40474264399999998</v>
      </c>
      <c r="F1633" s="23">
        <v>0.34172657899999997</v>
      </c>
      <c r="G1633" s="17">
        <v>0.94724025999999995</v>
      </c>
      <c r="H1633" s="17">
        <v>5.28E-2</v>
      </c>
      <c r="I1633" s="17">
        <v>0.92242373200000005</v>
      </c>
      <c r="J1633" s="17">
        <v>7.6100000000000001E-2</v>
      </c>
      <c r="K1633" s="17">
        <v>1.4599999999999999E-3</v>
      </c>
    </row>
    <row r="1634" spans="1:11" x14ac:dyDescent="0.45">
      <c r="A1634" s="10" t="s">
        <v>20</v>
      </c>
      <c r="B1634" s="20">
        <v>0.31</v>
      </c>
      <c r="C1634" s="19">
        <v>1272</v>
      </c>
      <c r="D1634" s="19">
        <v>229.5302337</v>
      </c>
      <c r="E1634" s="23">
        <v>0.42479423199999999</v>
      </c>
      <c r="F1634" s="23">
        <v>0.35366434000000002</v>
      </c>
      <c r="G1634" s="17">
        <v>0.94889937099999999</v>
      </c>
      <c r="H1634" s="17">
        <v>5.11E-2</v>
      </c>
      <c r="I1634" s="17">
        <v>0.92036746300000005</v>
      </c>
      <c r="J1634" s="17">
        <v>7.8200000000000006E-2</v>
      </c>
      <c r="K1634" s="17">
        <v>1.39E-3</v>
      </c>
    </row>
    <row r="1635" spans="1:11" x14ac:dyDescent="0.45">
      <c r="A1635" s="10" t="s">
        <v>20</v>
      </c>
      <c r="B1635" s="20">
        <v>0.32</v>
      </c>
      <c r="C1635" s="19">
        <v>1308</v>
      </c>
      <c r="D1635" s="19">
        <v>245.10121559999999</v>
      </c>
      <c r="E1635" s="23">
        <v>0.44128609200000002</v>
      </c>
      <c r="F1635" s="23">
        <v>0.37028989800000001</v>
      </c>
      <c r="G1635" s="17">
        <v>0.94801223199999995</v>
      </c>
      <c r="H1635" s="17">
        <v>5.1999999999999998E-2</v>
      </c>
      <c r="I1635" s="17">
        <v>0.92484562400000003</v>
      </c>
      <c r="J1635" s="17">
        <v>7.3899999999999993E-2</v>
      </c>
      <c r="K1635" s="17">
        <v>1.2899999999999999E-3</v>
      </c>
    </row>
    <row r="1636" spans="1:11" x14ac:dyDescent="0.45">
      <c r="A1636" s="10" t="s">
        <v>20</v>
      </c>
      <c r="B1636" s="20">
        <v>0.33</v>
      </c>
      <c r="C1636" s="19">
        <v>1353</v>
      </c>
      <c r="D1636" s="19">
        <v>265.44276660000003</v>
      </c>
      <c r="E1636" s="23">
        <v>0.45946204499999999</v>
      </c>
      <c r="F1636" s="23">
        <v>0.38570960700000001</v>
      </c>
      <c r="G1636" s="17">
        <v>0.94900221699999998</v>
      </c>
      <c r="H1636" s="17">
        <v>5.0999999999999997E-2</v>
      </c>
      <c r="I1636" s="17">
        <v>0.92771517100000001</v>
      </c>
      <c r="J1636" s="17">
        <v>7.1099999999999997E-2</v>
      </c>
      <c r="K1636" s="17">
        <v>1.2099999999999999E-3</v>
      </c>
    </row>
    <row r="1637" spans="1:11" x14ac:dyDescent="0.45">
      <c r="A1637" s="10" t="s">
        <v>20</v>
      </c>
      <c r="B1637" s="20">
        <v>0.34</v>
      </c>
      <c r="C1637" s="19">
        <v>1391</v>
      </c>
      <c r="D1637" s="19">
        <v>283.41707000000002</v>
      </c>
      <c r="E1637" s="23">
        <v>0.49312134600000002</v>
      </c>
      <c r="F1637" s="23">
        <v>0.40192899700000001</v>
      </c>
      <c r="G1637" s="17">
        <v>0.94680086299999999</v>
      </c>
      <c r="H1637" s="17">
        <v>5.3199999999999997E-2</v>
      </c>
      <c r="I1637" s="17">
        <v>0.92975325099999995</v>
      </c>
      <c r="J1637" s="17">
        <v>6.9099999999999995E-2</v>
      </c>
      <c r="K1637" s="17">
        <v>1.16E-3</v>
      </c>
    </row>
    <row r="1638" spans="1:11" x14ac:dyDescent="0.45">
      <c r="A1638" s="10" t="s">
        <v>20</v>
      </c>
      <c r="B1638" s="20">
        <v>0.35</v>
      </c>
      <c r="C1638" s="19">
        <v>1435</v>
      </c>
      <c r="D1638" s="19">
        <v>305.730842</v>
      </c>
      <c r="E1638" s="23">
        <v>0.52096245600000002</v>
      </c>
      <c r="F1638" s="23">
        <v>0.41910861199999999</v>
      </c>
      <c r="G1638" s="17">
        <v>0.94494773499999996</v>
      </c>
      <c r="H1638" s="17">
        <v>5.5100000000000003E-2</v>
      </c>
      <c r="I1638" s="17">
        <v>0.924649528</v>
      </c>
      <c r="J1638" s="17">
        <v>7.3700000000000002E-2</v>
      </c>
      <c r="K1638" s="17">
        <v>1.65E-3</v>
      </c>
    </row>
    <row r="1639" spans="1:11" x14ac:dyDescent="0.45">
      <c r="A1639" s="10" t="s">
        <v>20</v>
      </c>
      <c r="B1639" s="20">
        <v>0.36</v>
      </c>
      <c r="C1639" s="19">
        <v>1463</v>
      </c>
      <c r="D1639" s="19">
        <v>320.4452579</v>
      </c>
      <c r="E1639" s="23">
        <v>0.52914066199999998</v>
      </c>
      <c r="F1639" s="23">
        <v>0.431269654</v>
      </c>
      <c r="G1639" s="17">
        <v>0.94600136700000004</v>
      </c>
      <c r="H1639" s="17">
        <v>5.3999999999999999E-2</v>
      </c>
      <c r="I1639" s="17">
        <v>0.92982657000000002</v>
      </c>
      <c r="J1639" s="17">
        <v>6.8599999999999994E-2</v>
      </c>
      <c r="K1639" s="17">
        <v>1.5399999999999999E-3</v>
      </c>
    </row>
    <row r="1640" spans="1:11" x14ac:dyDescent="0.45">
      <c r="A1640" s="10" t="s">
        <v>20</v>
      </c>
      <c r="B1640" s="20">
        <v>0.37</v>
      </c>
      <c r="C1640" s="19">
        <v>1515</v>
      </c>
      <c r="D1640" s="19">
        <v>348.43365679999999</v>
      </c>
      <c r="E1640" s="23">
        <v>0.54818058199999997</v>
      </c>
      <c r="F1640" s="23">
        <v>0.45333403100000003</v>
      </c>
      <c r="G1640" s="17">
        <v>0.94587458700000004</v>
      </c>
      <c r="H1640" s="17">
        <v>5.4100000000000002E-2</v>
      </c>
      <c r="I1640" s="17">
        <v>0.93352091500000001</v>
      </c>
      <c r="J1640" s="17">
        <v>6.5000000000000002E-2</v>
      </c>
      <c r="K1640" s="17">
        <v>1.4599999999999999E-3</v>
      </c>
    </row>
    <row r="1641" spans="1:11" x14ac:dyDescent="0.45">
      <c r="A1641" s="10" t="s">
        <v>20</v>
      </c>
      <c r="B1641" s="20">
        <v>0.38</v>
      </c>
      <c r="C1641" s="19">
        <v>1555</v>
      </c>
      <c r="D1641" s="19">
        <v>371.06295779999999</v>
      </c>
      <c r="E1641" s="23">
        <v>0.57178543100000001</v>
      </c>
      <c r="F1641" s="23">
        <v>0.47073146599999999</v>
      </c>
      <c r="G1641" s="17">
        <v>0.94598070700000003</v>
      </c>
      <c r="H1641" s="17">
        <v>5.3999999999999999E-2</v>
      </c>
      <c r="I1641" s="17">
        <v>0.93465648899999998</v>
      </c>
      <c r="J1641" s="17">
        <v>6.4000000000000001E-2</v>
      </c>
      <c r="K1641" s="17">
        <v>1.39E-3</v>
      </c>
    </row>
    <row r="1642" spans="1:11" x14ac:dyDescent="0.45">
      <c r="A1642" s="10" t="s">
        <v>20</v>
      </c>
      <c r="B1642" s="20">
        <v>0.39</v>
      </c>
      <c r="C1642" s="19">
        <v>1595</v>
      </c>
      <c r="D1642" s="19">
        <v>394.75789780000002</v>
      </c>
      <c r="E1642" s="23">
        <v>0.61162046699999995</v>
      </c>
      <c r="F1642" s="23">
        <v>0.48933962800000003</v>
      </c>
      <c r="G1642" s="17">
        <v>0.94545454500000004</v>
      </c>
      <c r="H1642" s="17">
        <v>5.45E-2</v>
      </c>
      <c r="I1642" s="17">
        <v>0.934586896</v>
      </c>
      <c r="J1642" s="17">
        <v>6.4100000000000004E-2</v>
      </c>
      <c r="K1642" s="17">
        <v>1.3500000000000001E-3</v>
      </c>
    </row>
    <row r="1643" spans="1:11" x14ac:dyDescent="0.45">
      <c r="A1643" s="10" t="s">
        <v>20</v>
      </c>
      <c r="B1643" s="20">
        <v>0.4</v>
      </c>
      <c r="C1643" s="19">
        <v>1636</v>
      </c>
      <c r="D1643" s="19">
        <v>420.1825058</v>
      </c>
      <c r="E1643" s="23">
        <v>0.63422992700000003</v>
      </c>
      <c r="F1643" s="23">
        <v>0.51011795699999996</v>
      </c>
      <c r="G1643" s="17">
        <v>0.94559902200000001</v>
      </c>
      <c r="H1643" s="17">
        <v>5.4400978000000003E-2</v>
      </c>
      <c r="I1643" s="17">
        <v>0.935850866</v>
      </c>
      <c r="J1643" s="17">
        <v>6.2799999999999995E-2</v>
      </c>
      <c r="K1643" s="17">
        <v>1.31E-3</v>
      </c>
    </row>
    <row r="1644" spans="1:11" x14ac:dyDescent="0.45">
      <c r="A1644" s="10" t="s">
        <v>20</v>
      </c>
      <c r="B1644" s="20">
        <v>0.41</v>
      </c>
      <c r="C1644" s="19">
        <v>1677</v>
      </c>
      <c r="D1644" s="19">
        <v>446.50140440000001</v>
      </c>
      <c r="E1644" s="23">
        <v>0.64707553200000001</v>
      </c>
      <c r="F1644" s="23">
        <v>0.52878312199999999</v>
      </c>
      <c r="G1644" s="17">
        <v>0.94215861700000003</v>
      </c>
      <c r="H1644" s="17">
        <v>5.7799999999999997E-2</v>
      </c>
      <c r="I1644" s="17">
        <v>0.93949073400000005</v>
      </c>
      <c r="J1644" s="17">
        <v>5.9299999999999999E-2</v>
      </c>
      <c r="K1644" s="17">
        <v>1.23E-3</v>
      </c>
    </row>
    <row r="1645" spans="1:11" x14ac:dyDescent="0.45">
      <c r="A1645" s="10" t="s">
        <v>20</v>
      </c>
      <c r="B1645" s="20">
        <v>0.42</v>
      </c>
      <c r="C1645" s="19">
        <v>1715</v>
      </c>
      <c r="D1645" s="19">
        <v>471.99673360000003</v>
      </c>
      <c r="E1645" s="23">
        <v>0.69535997199999999</v>
      </c>
      <c r="F1645" s="23">
        <v>0.549514999</v>
      </c>
      <c r="G1645" s="17">
        <v>0.94285714300000001</v>
      </c>
      <c r="H1645" s="17">
        <v>5.7099999999999998E-2</v>
      </c>
      <c r="I1645" s="17">
        <v>0.94081374200000001</v>
      </c>
      <c r="J1645" s="17">
        <v>5.8000000000000003E-2</v>
      </c>
      <c r="K1645" s="17">
        <v>1.1999999999999999E-3</v>
      </c>
    </row>
    <row r="1646" spans="1:11" x14ac:dyDescent="0.45">
      <c r="A1646" s="10" t="s">
        <v>20</v>
      </c>
      <c r="B1646" s="20">
        <v>0.43</v>
      </c>
      <c r="C1646" s="19">
        <v>1757</v>
      </c>
      <c r="D1646" s="19">
        <v>501.8508994</v>
      </c>
      <c r="E1646" s="23">
        <v>0.72168648099999999</v>
      </c>
      <c r="F1646" s="23">
        <v>0.571202706</v>
      </c>
      <c r="G1646" s="17">
        <v>0.94194650000000002</v>
      </c>
      <c r="H1646" s="17">
        <v>5.8099999999999999E-2</v>
      </c>
      <c r="I1646" s="17">
        <v>0.93878515799999995</v>
      </c>
      <c r="J1646" s="17">
        <v>6.0100000000000001E-2</v>
      </c>
      <c r="K1646" s="17">
        <v>1.16E-3</v>
      </c>
    </row>
    <row r="1647" spans="1:11" x14ac:dyDescent="0.45">
      <c r="A1647" s="10" t="s">
        <v>20</v>
      </c>
      <c r="B1647" s="20">
        <v>0.44</v>
      </c>
      <c r="C1647" s="19">
        <v>1799</v>
      </c>
      <c r="D1647" s="19">
        <v>532.67007249999995</v>
      </c>
      <c r="E1647" s="23">
        <v>0.75236106300000005</v>
      </c>
      <c r="F1647" s="23">
        <v>0.59474740999999998</v>
      </c>
      <c r="G1647" s="17">
        <v>0.94219010599999997</v>
      </c>
      <c r="H1647" s="17">
        <v>5.7799999999999997E-2</v>
      </c>
      <c r="I1647" s="17">
        <v>0.93807640800000003</v>
      </c>
      <c r="J1647" s="17">
        <v>6.08E-2</v>
      </c>
      <c r="K1647" s="17">
        <v>1.1100000000000001E-3</v>
      </c>
    </row>
    <row r="1648" spans="1:11" x14ac:dyDescent="0.45">
      <c r="A1648" s="10" t="s">
        <v>20</v>
      </c>
      <c r="B1648" s="20">
        <v>0.45</v>
      </c>
      <c r="C1648" s="19">
        <v>1838</v>
      </c>
      <c r="D1648" s="19">
        <v>562.61683900000003</v>
      </c>
      <c r="E1648" s="23">
        <v>0.78065783200000005</v>
      </c>
      <c r="F1648" s="23">
        <v>0.617593434</v>
      </c>
      <c r="G1648" s="17">
        <v>0.94287268800000001</v>
      </c>
      <c r="H1648" s="17">
        <v>5.7099999999999998E-2</v>
      </c>
      <c r="I1648" s="17">
        <v>0.93956612500000003</v>
      </c>
      <c r="J1648" s="17">
        <v>5.9400000000000001E-2</v>
      </c>
      <c r="K1648" s="17">
        <v>1.08E-3</v>
      </c>
    </row>
    <row r="1649" spans="1:11" x14ac:dyDescent="0.45">
      <c r="A1649" s="10" t="s">
        <v>20</v>
      </c>
      <c r="B1649" s="20">
        <v>0.46</v>
      </c>
      <c r="C1649" s="19">
        <v>1879</v>
      </c>
      <c r="D1649" s="19">
        <v>595.4556384</v>
      </c>
      <c r="E1649" s="23">
        <v>0.81546776300000001</v>
      </c>
      <c r="F1649" s="23">
        <v>0.64127372900000001</v>
      </c>
      <c r="G1649" s="17">
        <v>0.94305481599999996</v>
      </c>
      <c r="H1649" s="17">
        <v>5.6899999999999999E-2</v>
      </c>
      <c r="I1649" s="17">
        <v>0.94106670999999997</v>
      </c>
      <c r="J1649" s="17">
        <v>5.79E-2</v>
      </c>
      <c r="K1649" s="17">
        <v>1.0399999999999999E-3</v>
      </c>
    </row>
    <row r="1650" spans="1:11" x14ac:dyDescent="0.45">
      <c r="A1650" s="10" t="s">
        <v>20</v>
      </c>
      <c r="B1650" s="20">
        <v>0.47</v>
      </c>
      <c r="C1650" s="19">
        <v>1920</v>
      </c>
      <c r="D1650" s="19">
        <v>629.28669809999997</v>
      </c>
      <c r="E1650" s="23">
        <v>0.83322447600000005</v>
      </c>
      <c r="F1650" s="23">
        <v>0.66605716599999998</v>
      </c>
      <c r="G1650" s="17">
        <v>0.94270833300000001</v>
      </c>
      <c r="H1650" s="17">
        <v>5.7299999999999997E-2</v>
      </c>
      <c r="I1650" s="17">
        <v>0.93983912599999997</v>
      </c>
      <c r="J1650" s="17">
        <v>5.91E-2</v>
      </c>
      <c r="K1650" s="17">
        <v>1.0200000000000001E-3</v>
      </c>
    </row>
    <row r="1651" spans="1:11" x14ac:dyDescent="0.45">
      <c r="A1651" s="10" t="s">
        <v>20</v>
      </c>
      <c r="B1651" s="20">
        <v>0.48</v>
      </c>
      <c r="C1651" s="19">
        <v>1960</v>
      </c>
      <c r="D1651" s="19">
        <v>663.49772840000003</v>
      </c>
      <c r="E1651" s="23">
        <v>0.87257936800000002</v>
      </c>
      <c r="F1651" s="23">
        <v>0.68841083599999997</v>
      </c>
      <c r="G1651" s="17">
        <v>0.94030612199999997</v>
      </c>
      <c r="H1651" s="17">
        <v>5.9700000000000003E-2</v>
      </c>
      <c r="I1651" s="17">
        <v>0.93934928399999995</v>
      </c>
      <c r="J1651" s="17">
        <v>5.96E-2</v>
      </c>
      <c r="K1651" s="17">
        <v>1E-3</v>
      </c>
    </row>
    <row r="1652" spans="1:11" x14ac:dyDescent="0.45">
      <c r="A1652" s="10" t="s">
        <v>20</v>
      </c>
      <c r="B1652" s="20">
        <v>0.49</v>
      </c>
      <c r="C1652" s="19">
        <v>2001</v>
      </c>
      <c r="D1652" s="19">
        <v>699.96557040000005</v>
      </c>
      <c r="E1652" s="23">
        <v>0.90389402600000002</v>
      </c>
      <c r="F1652" s="23">
        <v>0.71551825499999999</v>
      </c>
      <c r="G1652" s="17">
        <v>0.94152923499999996</v>
      </c>
      <c r="H1652" s="17">
        <v>5.8500000000000003E-2</v>
      </c>
      <c r="I1652" s="17">
        <v>0.94088106100000002</v>
      </c>
      <c r="J1652" s="17">
        <v>5.8099999999999999E-2</v>
      </c>
      <c r="K1652" s="17">
        <v>9.7799999999999992E-4</v>
      </c>
    </row>
    <row r="1653" spans="1:11" x14ac:dyDescent="0.45">
      <c r="A1653" s="10" t="s">
        <v>20</v>
      </c>
      <c r="B1653" s="20">
        <v>0.5</v>
      </c>
      <c r="C1653" s="19">
        <v>2041</v>
      </c>
      <c r="D1653" s="19">
        <v>736.74574429999996</v>
      </c>
      <c r="E1653" s="23">
        <v>0.93831516400000003</v>
      </c>
      <c r="F1653" s="23">
        <v>0.74089432799999999</v>
      </c>
      <c r="G1653" s="17">
        <v>0.94267515899999998</v>
      </c>
      <c r="H1653" s="17">
        <v>5.7299999999999997E-2</v>
      </c>
      <c r="I1653" s="17">
        <v>0.94423486999999995</v>
      </c>
      <c r="J1653" s="17">
        <v>5.4843146000000002E-2</v>
      </c>
      <c r="K1653" s="17">
        <v>9.2199999999999997E-4</v>
      </c>
    </row>
    <row r="1654" spans="1:11" x14ac:dyDescent="0.45">
      <c r="A1654" s="10" t="s">
        <v>20</v>
      </c>
      <c r="B1654" s="20">
        <v>0.51</v>
      </c>
      <c r="C1654" s="19">
        <v>2082</v>
      </c>
      <c r="D1654" s="19">
        <v>775.85595599999999</v>
      </c>
      <c r="E1654" s="23">
        <v>0.96224778499999997</v>
      </c>
      <c r="F1654" s="23">
        <v>0.76434759200000002</v>
      </c>
      <c r="G1654" s="17">
        <v>0.942363112</v>
      </c>
      <c r="H1654" s="17">
        <v>5.7599999999999998E-2</v>
      </c>
      <c r="I1654" s="17">
        <v>0.94701954300000002</v>
      </c>
      <c r="J1654" s="17">
        <v>5.21E-2</v>
      </c>
      <c r="K1654" s="17">
        <v>8.7600000000000004E-4</v>
      </c>
    </row>
    <row r="1655" spans="1:11" x14ac:dyDescent="0.45">
      <c r="A1655" s="10" t="s">
        <v>20</v>
      </c>
      <c r="B1655" s="20">
        <v>0.52</v>
      </c>
      <c r="C1655" s="19">
        <v>2118</v>
      </c>
      <c r="D1655" s="19">
        <v>811.19221589999995</v>
      </c>
      <c r="E1655" s="23">
        <v>1.0137835449999999</v>
      </c>
      <c r="F1655" s="23">
        <v>0.79104703099999996</v>
      </c>
      <c r="G1655" s="17">
        <v>0.94334277600000005</v>
      </c>
      <c r="H1655" s="17">
        <v>5.67E-2</v>
      </c>
      <c r="I1655" s="17">
        <v>0.94611521799999998</v>
      </c>
      <c r="J1655" s="17">
        <v>5.2999999999999999E-2</v>
      </c>
      <c r="K1655" s="17">
        <v>8.5899999999999995E-4</v>
      </c>
    </row>
    <row r="1656" spans="1:11" x14ac:dyDescent="0.45">
      <c r="A1656" s="10" t="s">
        <v>20</v>
      </c>
      <c r="B1656" s="20">
        <v>0.53</v>
      </c>
      <c r="C1656" s="19">
        <v>2163</v>
      </c>
      <c r="D1656" s="19">
        <v>857.75974970000004</v>
      </c>
      <c r="E1656" s="23">
        <v>1.0570388660000001</v>
      </c>
      <c r="F1656" s="23">
        <v>0.821030759</v>
      </c>
      <c r="G1656" s="17">
        <v>0.94405917699999997</v>
      </c>
      <c r="H1656" s="17">
        <v>5.5899999999999998E-2</v>
      </c>
      <c r="I1656" s="17">
        <v>0.94786762000000002</v>
      </c>
      <c r="J1656" s="17">
        <v>5.1299999999999998E-2</v>
      </c>
      <c r="K1656" s="17">
        <v>8.3199999999999995E-4</v>
      </c>
    </row>
    <row r="1657" spans="1:11" x14ac:dyDescent="0.45">
      <c r="A1657" s="10" t="s">
        <v>20</v>
      </c>
      <c r="B1657" s="20">
        <v>0.54</v>
      </c>
      <c r="C1657" s="19">
        <v>2203</v>
      </c>
      <c r="D1657" s="19">
        <v>900.90915719999998</v>
      </c>
      <c r="E1657" s="23">
        <v>1.0895392420000001</v>
      </c>
      <c r="F1657" s="23">
        <v>0.85109249499999995</v>
      </c>
      <c r="G1657" s="17">
        <v>0.94462097099999998</v>
      </c>
      <c r="H1657" s="17">
        <v>5.5399999999999998E-2</v>
      </c>
      <c r="I1657" s="17">
        <v>0.94710682700000004</v>
      </c>
      <c r="J1657" s="17">
        <v>5.21E-2</v>
      </c>
      <c r="K1657" s="17">
        <v>8.1300000000000003E-4</v>
      </c>
    </row>
    <row r="1658" spans="1:11" x14ac:dyDescent="0.45">
      <c r="A1658" s="10" t="s">
        <v>20</v>
      </c>
      <c r="B1658" s="20">
        <v>0.55000000000000004</v>
      </c>
      <c r="C1658" s="19">
        <v>2243</v>
      </c>
      <c r="D1658" s="19">
        <v>945.33385480000004</v>
      </c>
      <c r="E1658" s="23">
        <v>1.1264388809999999</v>
      </c>
      <c r="F1658" s="23">
        <v>0.87958733200000006</v>
      </c>
      <c r="G1658" s="17">
        <v>0.94516272800000001</v>
      </c>
      <c r="H1658" s="17">
        <v>5.4800000000000001E-2</v>
      </c>
      <c r="I1658" s="17">
        <v>0.94691598099999996</v>
      </c>
      <c r="J1658" s="17">
        <v>5.2299999999999999E-2</v>
      </c>
      <c r="K1658" s="17">
        <v>7.9299999999999998E-4</v>
      </c>
    </row>
    <row r="1659" spans="1:11" x14ac:dyDescent="0.45">
      <c r="A1659" s="10" t="s">
        <v>20</v>
      </c>
      <c r="B1659" s="20">
        <v>0.56000000000000005</v>
      </c>
      <c r="C1659" s="19">
        <v>2288</v>
      </c>
      <c r="D1659" s="19">
        <v>997.17643190000001</v>
      </c>
      <c r="E1659" s="23">
        <v>1.1786891500000001</v>
      </c>
      <c r="F1659" s="23">
        <v>0.91392585199999998</v>
      </c>
      <c r="G1659" s="17">
        <v>0.94449300700000005</v>
      </c>
      <c r="H1659" s="17">
        <v>5.5500000000000001E-2</v>
      </c>
      <c r="I1659" s="17">
        <v>0.94656143999999998</v>
      </c>
      <c r="J1659" s="17">
        <v>5.2665247999999998E-2</v>
      </c>
      <c r="K1659" s="17">
        <v>7.7300000000000003E-4</v>
      </c>
    </row>
    <row r="1660" spans="1:11" x14ac:dyDescent="0.45">
      <c r="A1660" s="10" t="s">
        <v>20</v>
      </c>
      <c r="B1660" s="20">
        <v>0.56999999999999995</v>
      </c>
      <c r="C1660" s="19">
        <v>2328</v>
      </c>
      <c r="D1660" s="19">
        <v>1044.8601759999999</v>
      </c>
      <c r="E1660" s="23">
        <v>1.200689412</v>
      </c>
      <c r="F1660" s="23">
        <v>0.94239752099999996</v>
      </c>
      <c r="G1660" s="17">
        <v>0.94415807600000001</v>
      </c>
      <c r="H1660" s="17">
        <v>5.5800000000000002E-2</v>
      </c>
      <c r="I1660" s="17">
        <v>0.94759633799999998</v>
      </c>
      <c r="J1660" s="17">
        <v>5.1700000000000003E-2</v>
      </c>
      <c r="K1660" s="17">
        <v>7.5299999999999998E-4</v>
      </c>
    </row>
    <row r="1661" spans="1:11" x14ac:dyDescent="0.45">
      <c r="A1661" s="10" t="s">
        <v>20</v>
      </c>
      <c r="B1661" s="20">
        <v>0.57999999999999996</v>
      </c>
      <c r="C1661" s="19">
        <v>2367</v>
      </c>
      <c r="D1661" s="19">
        <v>1092.4299960000001</v>
      </c>
      <c r="E1661" s="23">
        <v>1.23733841</v>
      </c>
      <c r="F1661" s="23">
        <v>0.97204539499999998</v>
      </c>
      <c r="G1661" s="17">
        <v>0.94465568200000005</v>
      </c>
      <c r="H1661" s="17">
        <v>5.5300000000000002E-2</v>
      </c>
      <c r="I1661" s="17">
        <v>0.9480288</v>
      </c>
      <c r="J1661" s="17">
        <v>5.1200000000000002E-2</v>
      </c>
      <c r="K1661" s="17">
        <v>7.3399999999999995E-4</v>
      </c>
    </row>
    <row r="1662" spans="1:11" x14ac:dyDescent="0.45">
      <c r="A1662" s="10" t="s">
        <v>20</v>
      </c>
      <c r="B1662" s="20">
        <v>0.59</v>
      </c>
      <c r="C1662" s="19">
        <v>2409</v>
      </c>
      <c r="D1662" s="19">
        <v>1145.0712980000001</v>
      </c>
      <c r="E1662" s="23">
        <v>1.2705861730000001</v>
      </c>
      <c r="F1662" s="23">
        <v>1.003380852</v>
      </c>
      <c r="G1662" s="17">
        <v>0.94312992900000003</v>
      </c>
      <c r="H1662" s="17">
        <v>5.6899999999999999E-2</v>
      </c>
      <c r="I1662" s="17">
        <v>0.94595966200000003</v>
      </c>
      <c r="J1662" s="17">
        <v>5.33E-2</v>
      </c>
      <c r="K1662" s="17">
        <v>7.1900000000000002E-4</v>
      </c>
    </row>
    <row r="1663" spans="1:11" x14ac:dyDescent="0.45">
      <c r="A1663" s="10" t="s">
        <v>20</v>
      </c>
      <c r="B1663" s="20">
        <v>0.6</v>
      </c>
      <c r="C1663" s="19">
        <v>2446</v>
      </c>
      <c r="D1663" s="19">
        <v>1192.8847229999999</v>
      </c>
      <c r="E1663" s="23">
        <v>1.3082141199999999</v>
      </c>
      <c r="F1663" s="23">
        <v>1.0306402649999999</v>
      </c>
      <c r="G1663" s="17">
        <v>0.94276369599999998</v>
      </c>
      <c r="H1663" s="17">
        <v>5.7200000000000001E-2</v>
      </c>
      <c r="I1663" s="17">
        <v>0.94554416900000005</v>
      </c>
      <c r="J1663" s="17">
        <v>5.3699999999999998E-2</v>
      </c>
      <c r="K1663" s="17">
        <v>7.1000000000000002E-4</v>
      </c>
    </row>
    <row r="1664" spans="1:11" x14ac:dyDescent="0.45">
      <c r="A1664" s="10" t="s">
        <v>20</v>
      </c>
      <c r="B1664" s="20">
        <v>0.61</v>
      </c>
      <c r="C1664" s="19">
        <v>2485</v>
      </c>
      <c r="D1664" s="19">
        <v>1244.6886360000001</v>
      </c>
      <c r="E1664" s="23">
        <v>1.3384988419999999</v>
      </c>
      <c r="F1664" s="23">
        <v>1.059853436</v>
      </c>
      <c r="G1664" s="17">
        <v>0.94325955699999997</v>
      </c>
      <c r="H1664" s="17">
        <v>5.67E-2</v>
      </c>
      <c r="I1664" s="17">
        <v>0.94625562900000004</v>
      </c>
      <c r="J1664" s="17">
        <v>5.2999999999999999E-2</v>
      </c>
      <c r="K1664" s="17">
        <v>6.9499999999999998E-4</v>
      </c>
    </row>
    <row r="1665" spans="1:11" x14ac:dyDescent="0.45">
      <c r="A1665" s="10" t="s">
        <v>20</v>
      </c>
      <c r="B1665" s="20">
        <v>0.62</v>
      </c>
      <c r="C1665" s="19">
        <v>2523</v>
      </c>
      <c r="D1665" s="19">
        <v>1296.3653959999999</v>
      </c>
      <c r="E1665" s="23">
        <v>1.379799276</v>
      </c>
      <c r="F1665" s="23">
        <v>1.0934652419999999</v>
      </c>
      <c r="G1665" s="17">
        <v>0.94332144299999998</v>
      </c>
      <c r="H1665" s="17">
        <v>5.67E-2</v>
      </c>
      <c r="I1665" s="17">
        <v>0.94559350799999997</v>
      </c>
      <c r="J1665" s="17">
        <v>5.3699999999999998E-2</v>
      </c>
      <c r="K1665" s="17">
        <v>6.8300000000000001E-4</v>
      </c>
    </row>
    <row r="1666" spans="1:11" x14ac:dyDescent="0.45">
      <c r="A1666" s="10" t="s">
        <v>20</v>
      </c>
      <c r="B1666" s="20">
        <v>0.63</v>
      </c>
      <c r="C1666" s="19">
        <v>2567</v>
      </c>
      <c r="D1666" s="19">
        <v>1357.9259910000001</v>
      </c>
      <c r="E1666" s="23">
        <v>1.416732399</v>
      </c>
      <c r="F1666" s="23">
        <v>1.1225300979999999</v>
      </c>
      <c r="G1666" s="17">
        <v>0.94390338900000004</v>
      </c>
      <c r="H1666" s="17">
        <v>5.6099999999999997E-2</v>
      </c>
      <c r="I1666" s="17">
        <v>0.94677040499999998</v>
      </c>
      <c r="J1666" s="17">
        <v>5.2600000000000001E-2</v>
      </c>
      <c r="K1666" s="17">
        <v>6.6500000000000001E-4</v>
      </c>
    </row>
    <row r="1667" spans="1:11" x14ac:dyDescent="0.45">
      <c r="A1667" s="10" t="s">
        <v>20</v>
      </c>
      <c r="B1667" s="20">
        <v>0.64</v>
      </c>
      <c r="C1667" s="19">
        <v>2607</v>
      </c>
      <c r="D1667" s="19">
        <v>1415.5457309999999</v>
      </c>
      <c r="E1667" s="23">
        <v>1.463944465</v>
      </c>
      <c r="F1667" s="23">
        <v>1.1564812390000001</v>
      </c>
      <c r="G1667" s="17">
        <v>0.942846183</v>
      </c>
      <c r="H1667" s="17">
        <v>5.7200000000000001E-2</v>
      </c>
      <c r="I1667" s="17">
        <v>0.946740888</v>
      </c>
      <c r="J1667" s="17">
        <v>5.2600000000000001E-2</v>
      </c>
      <c r="K1667" s="17">
        <v>6.5099999999999999E-4</v>
      </c>
    </row>
    <row r="1668" spans="1:11" x14ac:dyDescent="0.45">
      <c r="A1668" s="10" t="s">
        <v>20</v>
      </c>
      <c r="B1668" s="20">
        <v>0.65</v>
      </c>
      <c r="C1668" s="19">
        <v>2648</v>
      </c>
      <c r="D1668" s="19">
        <v>1476.349461</v>
      </c>
      <c r="E1668" s="23">
        <v>1.4991654059999999</v>
      </c>
      <c r="F1668" s="23">
        <v>1.188150211</v>
      </c>
      <c r="G1668" s="17">
        <v>0.94259818699999998</v>
      </c>
      <c r="H1668" s="17">
        <v>5.74E-2</v>
      </c>
      <c r="I1668" s="17">
        <v>0.94710946200000001</v>
      </c>
      <c r="J1668" s="17">
        <v>5.2299999999999999E-2</v>
      </c>
      <c r="K1668" s="17">
        <v>6.4000000000000005E-4</v>
      </c>
    </row>
    <row r="1669" spans="1:11" x14ac:dyDescent="0.45">
      <c r="A1669" s="10" t="s">
        <v>20</v>
      </c>
      <c r="B1669" s="20">
        <v>0.66</v>
      </c>
      <c r="C1669" s="19">
        <v>2688</v>
      </c>
      <c r="D1669" s="19">
        <v>1537.2772629999999</v>
      </c>
      <c r="E1669" s="23">
        <v>1.549021784</v>
      </c>
      <c r="F1669" s="23">
        <v>1.2195899969999999</v>
      </c>
      <c r="G1669" s="17">
        <v>0.94233630999999995</v>
      </c>
      <c r="H1669" s="17">
        <v>5.7700000000000001E-2</v>
      </c>
      <c r="I1669" s="17">
        <v>0.94746569400000002</v>
      </c>
      <c r="J1669" s="17">
        <v>5.1900000000000002E-2</v>
      </c>
      <c r="K1669" s="17">
        <v>6.29E-4</v>
      </c>
    </row>
    <row r="1670" spans="1:11" x14ac:dyDescent="0.45">
      <c r="A1670" s="10" t="s">
        <v>20</v>
      </c>
      <c r="B1670" s="20">
        <v>0.67</v>
      </c>
      <c r="C1670" s="19">
        <v>2728</v>
      </c>
      <c r="D1670" s="19">
        <v>1600.311166</v>
      </c>
      <c r="E1670" s="23">
        <v>1.5953383800000001</v>
      </c>
      <c r="F1670" s="23">
        <v>1.2559543580000001</v>
      </c>
      <c r="G1670" s="17">
        <v>0.94244868000000004</v>
      </c>
      <c r="H1670" s="17">
        <v>5.7599999999999998E-2</v>
      </c>
      <c r="I1670" s="17">
        <v>0.94845777099999995</v>
      </c>
      <c r="J1670" s="17">
        <v>5.0900000000000001E-2</v>
      </c>
      <c r="K1670" s="17">
        <v>6.1600000000000001E-4</v>
      </c>
    </row>
    <row r="1671" spans="1:11" x14ac:dyDescent="0.45">
      <c r="A1671" s="10" t="s">
        <v>20</v>
      </c>
      <c r="B1671" s="20">
        <v>0.68</v>
      </c>
      <c r="C1671" s="19">
        <v>2768</v>
      </c>
      <c r="D1671" s="19">
        <v>1665.230771</v>
      </c>
      <c r="E1671" s="23">
        <v>1.652680315</v>
      </c>
      <c r="F1671" s="23">
        <v>1.2886650369999999</v>
      </c>
      <c r="G1671" s="17">
        <v>0.94111271699999999</v>
      </c>
      <c r="H1671" s="17">
        <v>5.8900000000000001E-2</v>
      </c>
      <c r="I1671" s="17">
        <v>0.94880337599999998</v>
      </c>
      <c r="J1671" s="17">
        <v>5.0599999999999999E-2</v>
      </c>
      <c r="K1671" s="17">
        <v>6.0700000000000001E-4</v>
      </c>
    </row>
    <row r="1672" spans="1:11" x14ac:dyDescent="0.45">
      <c r="A1672" s="10" t="s">
        <v>20</v>
      </c>
      <c r="B1672" s="20">
        <v>0.69</v>
      </c>
      <c r="C1672" s="19">
        <v>2807</v>
      </c>
      <c r="D1672" s="19">
        <v>1730.525124</v>
      </c>
      <c r="E1672" s="23">
        <v>1.7048781470000001</v>
      </c>
      <c r="F1672" s="23">
        <v>1.326024573</v>
      </c>
      <c r="G1672" s="17">
        <v>0.94157463500000005</v>
      </c>
      <c r="H1672" s="17">
        <v>5.8400000000000001E-2</v>
      </c>
      <c r="I1672" s="17">
        <v>0.94835911299999998</v>
      </c>
      <c r="J1672" s="17">
        <v>5.0999999999999997E-2</v>
      </c>
      <c r="K1672" s="17">
        <v>5.9299999999999999E-4</v>
      </c>
    </row>
    <row r="1673" spans="1:11" x14ac:dyDescent="0.45">
      <c r="A1673" s="10" t="s">
        <v>20</v>
      </c>
      <c r="B1673" s="20">
        <v>0.7</v>
      </c>
      <c r="C1673" s="19">
        <v>2850</v>
      </c>
      <c r="D1673" s="19">
        <v>1804.9186360000001</v>
      </c>
      <c r="E1673" s="23">
        <v>1.7592359900000001</v>
      </c>
      <c r="F1673" s="23">
        <v>1.3628044989999999</v>
      </c>
      <c r="G1673" s="17">
        <v>0.94175438600000005</v>
      </c>
      <c r="H1673" s="17">
        <v>5.8200000000000002E-2</v>
      </c>
      <c r="I1673" s="17">
        <v>0.94611791099999998</v>
      </c>
      <c r="J1673" s="17">
        <v>5.33E-2</v>
      </c>
      <c r="K1673" s="17">
        <v>5.8600000000000004E-4</v>
      </c>
    </row>
    <row r="1674" spans="1:11" x14ac:dyDescent="0.45">
      <c r="A1674" s="10" t="s">
        <v>20</v>
      </c>
      <c r="B1674" s="20">
        <v>0.71</v>
      </c>
      <c r="C1674" s="19">
        <v>2889</v>
      </c>
      <c r="D1674" s="19">
        <v>1874.3029550000001</v>
      </c>
      <c r="E1674" s="23">
        <v>1.800436119</v>
      </c>
      <c r="F1674" s="23">
        <v>1.3984545399999999</v>
      </c>
      <c r="G1674" s="17">
        <v>0.94115610900000002</v>
      </c>
      <c r="H1674" s="17">
        <v>5.8799999999999998E-2</v>
      </c>
      <c r="I1674" s="17">
        <v>0.94621753600000003</v>
      </c>
      <c r="J1674" s="17">
        <v>5.3199999999999997E-2</v>
      </c>
      <c r="K1674" s="17">
        <v>5.7899999999999998E-4</v>
      </c>
    </row>
    <row r="1675" spans="1:11" x14ac:dyDescent="0.45">
      <c r="A1675" s="10" t="s">
        <v>20</v>
      </c>
      <c r="B1675" s="20">
        <v>0.72</v>
      </c>
      <c r="C1675" s="19">
        <v>2929</v>
      </c>
      <c r="D1675" s="19">
        <v>1947.546857</v>
      </c>
      <c r="E1675" s="23">
        <v>1.869486328</v>
      </c>
      <c r="F1675" s="23">
        <v>1.436146393</v>
      </c>
      <c r="G1675" s="17">
        <v>0.94127688600000003</v>
      </c>
      <c r="H1675" s="17">
        <v>5.8700000000000002E-2</v>
      </c>
      <c r="I1675" s="17">
        <v>0.94683683600000002</v>
      </c>
      <c r="J1675" s="17">
        <v>5.2600000000000001E-2</v>
      </c>
      <c r="K1675" s="17">
        <v>5.6800000000000004E-4</v>
      </c>
    </row>
    <row r="1676" spans="1:11" x14ac:dyDescent="0.45">
      <c r="A1676" s="10" t="s">
        <v>20</v>
      </c>
      <c r="B1676" s="20">
        <v>0.73</v>
      </c>
      <c r="C1676" s="19">
        <v>2970</v>
      </c>
      <c r="D1676" s="19">
        <v>2025.0669089999999</v>
      </c>
      <c r="E1676" s="23">
        <v>1.9234624360000001</v>
      </c>
      <c r="F1676" s="23">
        <v>1.4741029999999999</v>
      </c>
      <c r="G1676" s="17">
        <v>0.94175084200000003</v>
      </c>
      <c r="H1676" s="17">
        <v>5.8200000000000002E-2</v>
      </c>
      <c r="I1676" s="17">
        <v>0.94672774299999995</v>
      </c>
      <c r="J1676" s="17">
        <v>5.2699999999999997E-2</v>
      </c>
      <c r="K1676" s="17">
        <v>5.5599999999999996E-4</v>
      </c>
    </row>
    <row r="1677" spans="1:11" x14ac:dyDescent="0.45">
      <c r="A1677" s="10" t="s">
        <v>20</v>
      </c>
      <c r="B1677" s="20">
        <v>0.74</v>
      </c>
      <c r="C1677" s="19">
        <v>3012</v>
      </c>
      <c r="D1677" s="19">
        <v>2106.971051</v>
      </c>
      <c r="E1677" s="23">
        <v>1.987981719</v>
      </c>
      <c r="F1677" s="23">
        <v>1.513453747</v>
      </c>
      <c r="G1677" s="17">
        <v>0.94189906999999995</v>
      </c>
      <c r="H1677" s="17">
        <v>5.8099999999999999E-2</v>
      </c>
      <c r="I1677" s="17">
        <v>0.94663793399999996</v>
      </c>
      <c r="J1677" s="17">
        <v>5.28E-2</v>
      </c>
      <c r="K1677" s="17">
        <v>5.4600000000000004E-4</v>
      </c>
    </row>
    <row r="1678" spans="1:11" x14ac:dyDescent="0.45">
      <c r="A1678" s="10" t="s">
        <v>20</v>
      </c>
      <c r="B1678" s="20">
        <v>0.75</v>
      </c>
      <c r="C1678" s="19">
        <v>3051</v>
      </c>
      <c r="D1678" s="19">
        <v>2185.5159050000002</v>
      </c>
      <c r="E1678" s="23">
        <v>2.0411744270000001</v>
      </c>
      <c r="F1678" s="23">
        <v>1.55456219</v>
      </c>
      <c r="G1678" s="17">
        <v>0.94264175699999997</v>
      </c>
      <c r="H1678" s="17">
        <v>5.74E-2</v>
      </c>
      <c r="I1678" s="17">
        <v>0.94675578000000005</v>
      </c>
      <c r="J1678" s="17">
        <v>5.2699999999999997E-2</v>
      </c>
      <c r="K1678" s="17">
        <v>5.3499999999999999E-4</v>
      </c>
    </row>
    <row r="1679" spans="1:11" x14ac:dyDescent="0.45">
      <c r="A1679" s="10" t="s">
        <v>20</v>
      </c>
      <c r="B1679" s="20">
        <v>0.76</v>
      </c>
      <c r="C1679" s="19">
        <v>3092</v>
      </c>
      <c r="D1679" s="19">
        <v>2270.788661</v>
      </c>
      <c r="E1679" s="23">
        <v>2.1185507490000002</v>
      </c>
      <c r="F1679" s="23">
        <v>1.5925668770000001</v>
      </c>
      <c r="G1679" s="17">
        <v>0.94210866800000004</v>
      </c>
      <c r="H1679" s="17">
        <v>5.79E-2</v>
      </c>
      <c r="I1679" s="17">
        <v>0.94555424099999996</v>
      </c>
      <c r="J1679" s="17">
        <v>5.3900000000000003E-2</v>
      </c>
      <c r="K1679" s="17">
        <v>5.2899999999999996E-4</v>
      </c>
    </row>
    <row r="1680" spans="1:11" x14ac:dyDescent="0.45">
      <c r="A1680" s="10" t="s">
        <v>20</v>
      </c>
      <c r="B1680" s="20">
        <v>0.77</v>
      </c>
      <c r="C1680" s="19">
        <v>3132</v>
      </c>
      <c r="D1680" s="19">
        <v>2356.824689</v>
      </c>
      <c r="E1680" s="23">
        <v>2.1941561140000001</v>
      </c>
      <c r="F1680" s="23">
        <v>1.638200536</v>
      </c>
      <c r="G1680" s="17">
        <v>0.94220945099999998</v>
      </c>
      <c r="H1680" s="17">
        <v>5.7799999999999997E-2</v>
      </c>
      <c r="I1680" s="17">
        <v>0.94536067099999999</v>
      </c>
      <c r="J1680" s="17">
        <v>5.4100000000000002E-2</v>
      </c>
      <c r="K1680" s="17">
        <v>5.2099999999999998E-4</v>
      </c>
    </row>
    <row r="1681" spans="1:11" x14ac:dyDescent="0.45">
      <c r="A1681" s="10" t="s">
        <v>20</v>
      </c>
      <c r="B1681" s="20">
        <v>0.78</v>
      </c>
      <c r="C1681" s="19">
        <v>3173</v>
      </c>
      <c r="D1681" s="19">
        <v>2448.4250670000001</v>
      </c>
      <c r="E1681" s="23">
        <v>2.2828841080000002</v>
      </c>
      <c r="F1681" s="23">
        <v>1.683790025</v>
      </c>
      <c r="G1681" s="17">
        <v>0.942010715</v>
      </c>
      <c r="H1681" s="17">
        <v>5.8000000000000003E-2</v>
      </c>
      <c r="I1681" s="17">
        <v>0.94538204999999997</v>
      </c>
      <c r="J1681" s="17">
        <v>5.4100000000000002E-2</v>
      </c>
      <c r="K1681" s="17">
        <v>5.13E-4</v>
      </c>
    </row>
    <row r="1682" spans="1:11" x14ac:dyDescent="0.45">
      <c r="A1682" s="10" t="s">
        <v>20</v>
      </c>
      <c r="B1682" s="20">
        <v>0.79</v>
      </c>
      <c r="C1682" s="19">
        <v>3213</v>
      </c>
      <c r="D1682" s="19">
        <v>2541.849303</v>
      </c>
      <c r="E1682" s="23">
        <v>2.3696119169999998</v>
      </c>
      <c r="F1682" s="23">
        <v>1.7306510639999999</v>
      </c>
      <c r="G1682" s="17">
        <v>0.94273264899999998</v>
      </c>
      <c r="H1682" s="17">
        <v>5.7299999999999997E-2</v>
      </c>
      <c r="I1682" s="17">
        <v>0.94558015100000004</v>
      </c>
      <c r="J1682" s="17">
        <v>5.3900000000000003E-2</v>
      </c>
      <c r="K1682" s="17">
        <v>5.0600000000000005E-4</v>
      </c>
    </row>
    <row r="1683" spans="1:11" x14ac:dyDescent="0.45">
      <c r="A1683" s="10" t="s">
        <v>20</v>
      </c>
      <c r="B1683" s="20">
        <v>0.8</v>
      </c>
      <c r="C1683" s="19">
        <v>3236</v>
      </c>
      <c r="D1683" s="19">
        <v>2596.9974440000001</v>
      </c>
      <c r="E1683" s="23">
        <v>2.424109063</v>
      </c>
      <c r="F1683" s="23">
        <v>1.7609703269999999</v>
      </c>
      <c r="G1683" s="17">
        <v>0.94283065499999996</v>
      </c>
      <c r="H1683" s="17">
        <v>5.7200000000000001E-2</v>
      </c>
      <c r="I1683" s="17">
        <v>0.94549330399999998</v>
      </c>
      <c r="J1683" s="17">
        <v>5.3999999999999999E-2</v>
      </c>
      <c r="K1683" s="17">
        <v>5.0299999999999997E-4</v>
      </c>
    </row>
    <row r="1684" spans="1:11" x14ac:dyDescent="0.45">
      <c r="A1684" s="10" t="s">
        <v>20</v>
      </c>
      <c r="B1684" s="20">
        <v>0.80100000000000005</v>
      </c>
      <c r="C1684" s="19">
        <v>3242</v>
      </c>
      <c r="D1684" s="19">
        <v>2611.546668</v>
      </c>
      <c r="E1684" s="23">
        <v>2.427688485</v>
      </c>
      <c r="F1684" s="23">
        <v>1.7656208339999999</v>
      </c>
      <c r="G1684" s="17">
        <v>0.942936459</v>
      </c>
      <c r="H1684" s="17">
        <v>5.7099999999999998E-2</v>
      </c>
      <c r="I1684" s="17">
        <v>0.94565089999999996</v>
      </c>
      <c r="J1684" s="17">
        <v>5.3800000000000001E-2</v>
      </c>
      <c r="K1684" s="17">
        <v>5.0100000000000003E-4</v>
      </c>
    </row>
    <row r="1685" spans="1:11" x14ac:dyDescent="0.45">
      <c r="A1685" s="10" t="s">
        <v>20</v>
      </c>
      <c r="B1685" s="20">
        <v>0.80200000000000005</v>
      </c>
      <c r="C1685" s="19">
        <v>3246</v>
      </c>
      <c r="D1685" s="19">
        <v>2621.3561260000001</v>
      </c>
      <c r="E1685" s="23">
        <v>2.4538250260000001</v>
      </c>
      <c r="F1685" s="23">
        <v>1.773401166</v>
      </c>
      <c r="G1685" s="17">
        <v>0.94300677799999999</v>
      </c>
      <c r="H1685" s="17">
        <v>5.7000000000000002E-2</v>
      </c>
      <c r="I1685" s="17">
        <v>0.9456464</v>
      </c>
      <c r="J1685" s="17">
        <v>5.3900000000000003E-2</v>
      </c>
      <c r="K1685" s="17">
        <v>5.0000000000000001E-4</v>
      </c>
    </row>
    <row r="1686" spans="1:11" x14ac:dyDescent="0.45">
      <c r="A1686" s="10" t="s">
        <v>20</v>
      </c>
      <c r="B1686" s="20">
        <v>0.80300000000000005</v>
      </c>
      <c r="C1686" s="19">
        <v>3249</v>
      </c>
      <c r="D1686" s="19">
        <v>2628.735815</v>
      </c>
      <c r="E1686" s="23">
        <v>2.4662483769999999</v>
      </c>
      <c r="F1686" s="23">
        <v>1.7779159710000001</v>
      </c>
      <c r="G1686" s="17">
        <v>0.94305940300000002</v>
      </c>
      <c r="H1686" s="17">
        <v>5.6899999999999999E-2</v>
      </c>
      <c r="I1686" s="17">
        <v>0.94552438500000002</v>
      </c>
      <c r="J1686" s="17">
        <v>5.3999999999999999E-2</v>
      </c>
      <c r="K1686" s="17">
        <v>4.9899999999999999E-4</v>
      </c>
    </row>
    <row r="1687" spans="1:11" x14ac:dyDescent="0.45">
      <c r="A1687" s="10" t="s">
        <v>20</v>
      </c>
      <c r="B1687" s="20">
        <v>0.80400000000000005</v>
      </c>
      <c r="C1687" s="19">
        <v>3254</v>
      </c>
      <c r="D1687" s="19">
        <v>2641.0931420000002</v>
      </c>
      <c r="E1687" s="23">
        <v>2.4738788349999998</v>
      </c>
      <c r="F1687" s="23">
        <v>1.7821973440000001</v>
      </c>
      <c r="G1687" s="17">
        <v>0.94314689600000001</v>
      </c>
      <c r="H1687" s="17">
        <v>5.6899999999999999E-2</v>
      </c>
      <c r="I1687" s="17">
        <v>0.94562171399999995</v>
      </c>
      <c r="J1687" s="17">
        <v>5.3900000000000003E-2</v>
      </c>
      <c r="K1687" s="17">
        <v>4.9899999999999999E-4</v>
      </c>
    </row>
    <row r="1688" spans="1:11" x14ac:dyDescent="0.45">
      <c r="A1688" s="10" t="s">
        <v>20</v>
      </c>
      <c r="B1688" s="20">
        <v>0.80500000000000005</v>
      </c>
      <c r="C1688" s="19">
        <v>3258</v>
      </c>
      <c r="D1688" s="19">
        <v>2651.001612</v>
      </c>
      <c r="E1688" s="23">
        <v>2.4837891810000001</v>
      </c>
      <c r="F1688" s="23">
        <v>1.7875888740000001</v>
      </c>
      <c r="G1688" s="17">
        <v>0.94321669699999999</v>
      </c>
      <c r="H1688" s="17">
        <v>5.6800000000000003E-2</v>
      </c>
      <c r="I1688" s="17">
        <v>0.94555784499999995</v>
      </c>
      <c r="J1688" s="17">
        <v>5.3900000000000003E-2</v>
      </c>
      <c r="K1688" s="17">
        <v>4.9799999999999996E-4</v>
      </c>
    </row>
    <row r="1689" spans="1:11" x14ac:dyDescent="0.45">
      <c r="A1689" s="10" t="s">
        <v>20</v>
      </c>
      <c r="B1689" s="20">
        <v>0.80600000000000005</v>
      </c>
      <c r="C1689" s="19">
        <v>3262</v>
      </c>
      <c r="D1689" s="19">
        <v>2660.953156</v>
      </c>
      <c r="E1689" s="23">
        <v>2.4895341869999998</v>
      </c>
      <c r="F1689" s="23">
        <v>1.7927259849999999</v>
      </c>
      <c r="G1689" s="17">
        <v>0.94328632700000004</v>
      </c>
      <c r="H1689" s="17">
        <v>5.67E-2</v>
      </c>
      <c r="I1689" s="17">
        <v>0.94529862200000003</v>
      </c>
      <c r="J1689" s="17">
        <v>5.4199999999999998E-2</v>
      </c>
      <c r="K1689" s="17">
        <v>4.9799999999999996E-4</v>
      </c>
    </row>
    <row r="1690" spans="1:11" x14ac:dyDescent="0.45">
      <c r="A1690" s="10" t="s">
        <v>20</v>
      </c>
      <c r="B1690" s="20">
        <v>0.80700000000000005</v>
      </c>
      <c r="C1690" s="19">
        <v>3266</v>
      </c>
      <c r="D1690" s="19">
        <v>2670.9300880000001</v>
      </c>
      <c r="E1690" s="23">
        <v>2.4977353789999999</v>
      </c>
      <c r="F1690" s="23">
        <v>1.799704306</v>
      </c>
      <c r="G1690" s="17">
        <v>0.943355787</v>
      </c>
      <c r="H1690" s="17">
        <v>5.6599999999999998E-2</v>
      </c>
      <c r="I1690" s="17">
        <v>0.94523788099999995</v>
      </c>
      <c r="J1690" s="17">
        <v>5.4300000000000001E-2</v>
      </c>
      <c r="K1690" s="17">
        <v>4.9799999999999996E-4</v>
      </c>
    </row>
    <row r="1691" spans="1:11" x14ac:dyDescent="0.45">
      <c r="A1691" s="10" t="s">
        <v>20</v>
      </c>
      <c r="B1691" s="20">
        <v>0.80800000000000005</v>
      </c>
      <c r="C1691" s="19">
        <v>3270</v>
      </c>
      <c r="D1691" s="19">
        <v>2680.9379049999998</v>
      </c>
      <c r="E1691" s="23">
        <v>2.5049633340000002</v>
      </c>
      <c r="F1691" s="23">
        <v>1.8048979540000001</v>
      </c>
      <c r="G1691" s="17">
        <v>0.94342507600000003</v>
      </c>
      <c r="H1691" s="17">
        <v>5.6599999999999998E-2</v>
      </c>
      <c r="I1691" s="17">
        <v>0.94534200899999998</v>
      </c>
      <c r="J1691" s="17">
        <v>5.4199999999999998E-2</v>
      </c>
      <c r="K1691" s="17">
        <v>4.9700000000000005E-4</v>
      </c>
    </row>
    <row r="1692" spans="1:11" x14ac:dyDescent="0.45">
      <c r="A1692" s="10" t="s">
        <v>20</v>
      </c>
      <c r="B1692" s="20">
        <v>0.81</v>
      </c>
      <c r="C1692" s="19">
        <v>3278</v>
      </c>
      <c r="D1692" s="19">
        <v>2701.0494020000001</v>
      </c>
      <c r="E1692" s="23">
        <v>2.5216044819999999</v>
      </c>
      <c r="F1692" s="23">
        <v>1.8118998639999999</v>
      </c>
      <c r="G1692" s="17">
        <v>0.94295302000000003</v>
      </c>
      <c r="H1692" s="17">
        <v>5.7000000000000002E-2</v>
      </c>
      <c r="I1692" s="17">
        <v>0.94556204399999999</v>
      </c>
      <c r="J1692" s="17">
        <v>5.3900000000000003E-2</v>
      </c>
      <c r="K1692" s="17">
        <v>4.95E-4</v>
      </c>
    </row>
    <row r="1693" spans="1:11" x14ac:dyDescent="0.45">
      <c r="A1693" s="10" t="s">
        <v>20</v>
      </c>
      <c r="B1693" s="20">
        <v>0.81100000000000005</v>
      </c>
      <c r="C1693" s="19">
        <v>3282</v>
      </c>
      <c r="D1693" s="19">
        <v>2711.1546149999999</v>
      </c>
      <c r="E1693" s="23">
        <v>2.5298702710000001</v>
      </c>
      <c r="F1693" s="23">
        <v>1.820550651</v>
      </c>
      <c r="G1693" s="17">
        <v>0.94302254699999999</v>
      </c>
      <c r="H1693" s="17">
        <v>5.7000000000000002E-2</v>
      </c>
      <c r="I1693" s="17">
        <v>0.94560935300000004</v>
      </c>
      <c r="J1693" s="17">
        <v>5.3900000000000003E-2</v>
      </c>
      <c r="K1693" s="17">
        <v>4.9399999999999997E-4</v>
      </c>
    </row>
    <row r="1694" spans="1:11" x14ac:dyDescent="0.45">
      <c r="A1694" s="10" t="s">
        <v>20</v>
      </c>
      <c r="B1694" s="20">
        <v>0.81200000000000006</v>
      </c>
      <c r="C1694" s="19">
        <v>3286</v>
      </c>
      <c r="D1694" s="19">
        <v>2721.2762619999999</v>
      </c>
      <c r="E1694" s="23">
        <v>2.531317198</v>
      </c>
      <c r="F1694" s="23">
        <v>1.8258053869999999</v>
      </c>
      <c r="G1694" s="17">
        <v>0.94309190499999995</v>
      </c>
      <c r="H1694" s="17">
        <v>5.6899999999999999E-2</v>
      </c>
      <c r="I1694" s="17">
        <v>0.94572843299999998</v>
      </c>
      <c r="J1694" s="17">
        <v>5.3800000000000001E-2</v>
      </c>
      <c r="K1694" s="17">
        <v>4.9299999999999995E-4</v>
      </c>
    </row>
    <row r="1695" spans="1:11" x14ac:dyDescent="0.45">
      <c r="A1695" s="10" t="s">
        <v>20</v>
      </c>
      <c r="B1695" s="20">
        <v>0.81299999999999994</v>
      </c>
      <c r="C1695" s="19">
        <v>3291</v>
      </c>
      <c r="D1695" s="19">
        <v>2733.9607270000001</v>
      </c>
      <c r="E1695" s="23">
        <v>2.5384287059999999</v>
      </c>
      <c r="F1695" s="23">
        <v>1.829835785</v>
      </c>
      <c r="G1695" s="17">
        <v>0.942874506</v>
      </c>
      <c r="H1695" s="17">
        <v>5.7099999999999998E-2</v>
      </c>
      <c r="I1695" s="17">
        <v>0.94567389999999996</v>
      </c>
      <c r="J1695" s="17">
        <v>5.3800000000000001E-2</v>
      </c>
      <c r="K1695" s="17">
        <v>4.9299999999999995E-4</v>
      </c>
    </row>
    <row r="1696" spans="1:11" x14ac:dyDescent="0.45">
      <c r="A1696" s="10" t="s">
        <v>20</v>
      </c>
      <c r="B1696" s="20">
        <v>0.81399999999999995</v>
      </c>
      <c r="C1696" s="19">
        <v>3294</v>
      </c>
      <c r="D1696" s="19">
        <v>2741.5886329999998</v>
      </c>
      <c r="E1696" s="23">
        <v>2.5429603360000002</v>
      </c>
      <c r="F1696" s="23">
        <v>1.837174182</v>
      </c>
      <c r="G1696" s="17">
        <v>0.94292653299999996</v>
      </c>
      <c r="H1696" s="17">
        <v>5.7099999999999998E-2</v>
      </c>
      <c r="I1696" s="17">
        <v>0.94574563099999998</v>
      </c>
      <c r="J1696" s="17">
        <v>5.3800000000000001E-2</v>
      </c>
      <c r="K1696" s="17">
        <v>4.9200000000000003E-4</v>
      </c>
    </row>
    <row r="1697" spans="1:11" x14ac:dyDescent="0.45">
      <c r="A1697" s="10" t="s">
        <v>20</v>
      </c>
      <c r="B1697" s="20">
        <v>0.81499999999999995</v>
      </c>
      <c r="C1697" s="19">
        <v>3299</v>
      </c>
      <c r="D1697" s="19">
        <v>2754.339739</v>
      </c>
      <c r="E1697" s="23">
        <v>2.554081826</v>
      </c>
      <c r="F1697" s="23">
        <v>1.840966452</v>
      </c>
      <c r="G1697" s="17">
        <v>0.94270991199999998</v>
      </c>
      <c r="H1697" s="17">
        <v>5.7299999999999997E-2</v>
      </c>
      <c r="I1697" s="17">
        <v>0.94554796399999996</v>
      </c>
      <c r="J1697" s="17">
        <v>5.3999999999999999E-2</v>
      </c>
      <c r="K1697" s="17">
        <v>4.9100000000000001E-4</v>
      </c>
    </row>
    <row r="1698" spans="1:11" x14ac:dyDescent="0.45">
      <c r="A1698" s="10" t="s">
        <v>20</v>
      </c>
      <c r="B1698" s="20">
        <v>0.81599999999999995</v>
      </c>
      <c r="C1698" s="19">
        <v>3303</v>
      </c>
      <c r="D1698" s="19">
        <v>2764.5654629999999</v>
      </c>
      <c r="E1698" s="23">
        <v>2.5567647189999998</v>
      </c>
      <c r="F1698" s="23">
        <v>1.84772001</v>
      </c>
      <c r="G1698" s="17">
        <v>0.94247653600000003</v>
      </c>
      <c r="H1698" s="17">
        <v>5.7500000000000002E-2</v>
      </c>
      <c r="I1698" s="17">
        <v>0.94559313599999995</v>
      </c>
      <c r="J1698" s="17">
        <v>5.3900000000000003E-2</v>
      </c>
      <c r="K1698" s="17">
        <v>4.9100000000000001E-4</v>
      </c>
    </row>
    <row r="1699" spans="1:11" x14ac:dyDescent="0.45">
      <c r="A1699" s="10" t="s">
        <v>20</v>
      </c>
      <c r="B1699" s="20">
        <v>0.81699999999999995</v>
      </c>
      <c r="C1699" s="19">
        <v>3306</v>
      </c>
      <c r="D1699" s="19">
        <v>2772.2390019999998</v>
      </c>
      <c r="E1699" s="23">
        <v>2.5581697010000002</v>
      </c>
      <c r="F1699" s="23">
        <v>1.853007445</v>
      </c>
      <c r="G1699" s="17">
        <v>0.94252873599999998</v>
      </c>
      <c r="H1699" s="17">
        <v>5.7500000000000002E-2</v>
      </c>
      <c r="I1699" s="17">
        <v>0.94574732699999997</v>
      </c>
      <c r="J1699" s="17">
        <v>5.3800000000000001E-2</v>
      </c>
      <c r="K1699" s="17">
        <v>4.8999999999999998E-4</v>
      </c>
    </row>
    <row r="1700" spans="1:11" x14ac:dyDescent="0.45">
      <c r="A1700" s="10" t="s">
        <v>20</v>
      </c>
      <c r="B1700" s="20">
        <v>0.81799999999999995</v>
      </c>
      <c r="C1700" s="19">
        <v>3311</v>
      </c>
      <c r="D1700" s="19">
        <v>2785.0747670000001</v>
      </c>
      <c r="E1700" s="23">
        <v>2.5707985560000002</v>
      </c>
      <c r="F1700" s="23">
        <v>1.8555581269999999</v>
      </c>
      <c r="G1700" s="17">
        <v>0.94231350000000003</v>
      </c>
      <c r="H1700" s="17">
        <v>5.7700000000000001E-2</v>
      </c>
      <c r="I1700" s="17">
        <v>0.94572452100000004</v>
      </c>
      <c r="J1700" s="17">
        <v>5.3800000000000001E-2</v>
      </c>
      <c r="K1700" s="17">
        <v>4.8899999999999996E-4</v>
      </c>
    </row>
    <row r="1701" spans="1:11" x14ac:dyDescent="0.45">
      <c r="A1701" s="10" t="s">
        <v>20</v>
      </c>
      <c r="B1701" s="20">
        <v>0.81899999999999995</v>
      </c>
      <c r="C1701" s="19">
        <v>3313</v>
      </c>
      <c r="D1701" s="19">
        <v>2790.224569</v>
      </c>
      <c r="E1701" s="23">
        <v>2.5751156059999998</v>
      </c>
      <c r="F1701" s="23">
        <v>1.863602813</v>
      </c>
      <c r="G1701" s="17">
        <v>0.94234832499999999</v>
      </c>
      <c r="H1701" s="17">
        <v>5.7700000000000001E-2</v>
      </c>
      <c r="I1701" s="17">
        <v>0.94574465900000004</v>
      </c>
      <c r="J1701" s="17">
        <v>5.3800000000000001E-2</v>
      </c>
      <c r="K1701" s="17">
        <v>4.8899999999999996E-4</v>
      </c>
    </row>
    <row r="1702" spans="1:11" x14ac:dyDescent="0.45">
      <c r="A1702" s="10" t="s">
        <v>20</v>
      </c>
      <c r="B1702" s="20">
        <v>0.82</v>
      </c>
      <c r="C1702" s="19">
        <v>3318</v>
      </c>
      <c r="D1702" s="19">
        <v>2803.1101549999998</v>
      </c>
      <c r="E1702" s="23">
        <v>2.5789092459999998</v>
      </c>
      <c r="F1702" s="23">
        <v>1.866589292</v>
      </c>
      <c r="G1702" s="17">
        <v>0.94243520199999997</v>
      </c>
      <c r="H1702" s="17">
        <v>5.7599999999999998E-2</v>
      </c>
      <c r="I1702" s="17">
        <v>0.94553172200000002</v>
      </c>
      <c r="J1702" s="17">
        <v>5.3999999999999999E-2</v>
      </c>
      <c r="K1702" s="17">
        <v>4.8799999999999999E-4</v>
      </c>
    </row>
    <row r="1703" spans="1:11" x14ac:dyDescent="0.45">
      <c r="A1703" s="10" t="s">
        <v>20</v>
      </c>
      <c r="B1703" s="20">
        <v>0.82099999999999995</v>
      </c>
      <c r="C1703" s="19">
        <v>3321</v>
      </c>
      <c r="D1703" s="19">
        <v>2810.8486670000002</v>
      </c>
      <c r="E1703" s="23">
        <v>2.57954901</v>
      </c>
      <c r="F1703" s="23">
        <v>1.873411846</v>
      </c>
      <c r="G1703" s="17">
        <v>0.942487203</v>
      </c>
      <c r="H1703" s="17">
        <v>5.7500000000000002E-2</v>
      </c>
      <c r="I1703" s="17">
        <v>0.94556653400000001</v>
      </c>
      <c r="J1703" s="17">
        <v>5.3900000000000003E-2</v>
      </c>
      <c r="K1703" s="17">
        <v>4.8799999999999999E-4</v>
      </c>
    </row>
    <row r="1704" spans="1:11" x14ac:dyDescent="0.45">
      <c r="A1704" s="10" t="s">
        <v>20</v>
      </c>
      <c r="B1704" s="20">
        <v>0.82199999999999995</v>
      </c>
      <c r="C1704" s="19">
        <v>3327</v>
      </c>
      <c r="D1704" s="19">
        <v>2826.3639589999998</v>
      </c>
      <c r="E1704" s="23">
        <v>2.5901563150000002</v>
      </c>
      <c r="F1704" s="23">
        <v>1.8778717970000001</v>
      </c>
      <c r="G1704" s="17">
        <v>0.94259092300000002</v>
      </c>
      <c r="H1704" s="17">
        <v>5.74E-2</v>
      </c>
      <c r="I1704" s="17">
        <v>0.94549209000000001</v>
      </c>
      <c r="J1704" s="17">
        <v>5.3999999999999999E-2</v>
      </c>
      <c r="K1704" s="17">
        <v>4.8700000000000002E-4</v>
      </c>
    </row>
    <row r="1705" spans="1:11" x14ac:dyDescent="0.45">
      <c r="A1705" s="10" t="s">
        <v>20</v>
      </c>
      <c r="B1705" s="20">
        <v>0.82299999999999995</v>
      </c>
      <c r="C1705" s="19">
        <v>3331</v>
      </c>
      <c r="D1705" s="19">
        <v>2836.7294259999999</v>
      </c>
      <c r="E1705" s="23">
        <v>2.5914618460000001</v>
      </c>
      <c r="F1705" s="23">
        <v>1.8842422480000001</v>
      </c>
      <c r="G1705" s="17">
        <v>0.94265986199999996</v>
      </c>
      <c r="H1705" s="17">
        <v>5.7299999999999997E-2</v>
      </c>
      <c r="I1705" s="17">
        <v>0.94555579899999997</v>
      </c>
      <c r="J1705" s="17">
        <v>5.3999999999999999E-2</v>
      </c>
      <c r="K1705" s="17">
        <v>4.8700000000000002E-4</v>
      </c>
    </row>
    <row r="1706" spans="1:11" x14ac:dyDescent="0.45">
      <c r="A1706" s="10" t="s">
        <v>20</v>
      </c>
      <c r="B1706" s="20">
        <v>0.82399999999999995</v>
      </c>
      <c r="C1706" s="19">
        <v>3335</v>
      </c>
      <c r="D1706" s="19">
        <v>2847.1447290000001</v>
      </c>
      <c r="E1706" s="23">
        <v>2.6044760199999999</v>
      </c>
      <c r="F1706" s="23">
        <v>1.8895512320000001</v>
      </c>
      <c r="G1706" s="17">
        <v>0.94272863600000001</v>
      </c>
      <c r="H1706" s="17">
        <v>5.7299999999999997E-2</v>
      </c>
      <c r="I1706" s="17">
        <v>0.94552465200000002</v>
      </c>
      <c r="J1706" s="17">
        <v>5.3999999999999999E-2</v>
      </c>
      <c r="K1706" s="17">
        <v>4.86E-4</v>
      </c>
    </row>
    <row r="1707" spans="1:11" x14ac:dyDescent="0.45">
      <c r="A1707" s="10" t="s">
        <v>20</v>
      </c>
      <c r="B1707" s="20">
        <v>0.82499999999999996</v>
      </c>
      <c r="C1707" s="19">
        <v>3339</v>
      </c>
      <c r="D1707" s="19">
        <v>2857.580281</v>
      </c>
      <c r="E1707" s="23">
        <v>2.6120647890000002</v>
      </c>
      <c r="F1707" s="23">
        <v>1.8955495769999999</v>
      </c>
      <c r="G1707" s="17">
        <v>0.94279724499999995</v>
      </c>
      <c r="H1707" s="17">
        <v>5.7200000000000001E-2</v>
      </c>
      <c r="I1707" s="17">
        <v>0.94523385999999998</v>
      </c>
      <c r="J1707" s="17">
        <v>5.4300000000000001E-2</v>
      </c>
      <c r="K1707" s="17">
        <v>4.86E-4</v>
      </c>
    </row>
    <row r="1708" spans="1:11" x14ac:dyDescent="0.45">
      <c r="A1708" s="10" t="s">
        <v>20</v>
      </c>
      <c r="B1708" s="20">
        <v>0.82599999999999996</v>
      </c>
      <c r="C1708" s="19">
        <v>3343</v>
      </c>
      <c r="D1708" s="19">
        <v>2868.0512950000002</v>
      </c>
      <c r="E1708" s="23">
        <v>2.6205090499999999</v>
      </c>
      <c r="F1708" s="23">
        <v>1.9008996920000001</v>
      </c>
      <c r="G1708" s="17">
        <v>0.94286568999999998</v>
      </c>
      <c r="H1708" s="17">
        <v>5.7099999999999998E-2</v>
      </c>
      <c r="I1708" s="17">
        <v>0.94527734200000002</v>
      </c>
      <c r="J1708" s="17">
        <v>5.4199999999999998E-2</v>
      </c>
      <c r="K1708" s="17">
        <v>4.8500000000000003E-4</v>
      </c>
    </row>
    <row r="1709" spans="1:11" x14ac:dyDescent="0.45">
      <c r="A1709" s="10" t="s">
        <v>20</v>
      </c>
      <c r="B1709" s="20">
        <v>0.82699999999999996</v>
      </c>
      <c r="C1709" s="19">
        <v>3347</v>
      </c>
      <c r="D1709" s="19">
        <v>2878.5361750000002</v>
      </c>
      <c r="E1709" s="23">
        <v>2.621579128</v>
      </c>
      <c r="F1709" s="23">
        <v>1.9062686019999999</v>
      </c>
      <c r="G1709" s="17">
        <v>0.94293397099999998</v>
      </c>
      <c r="H1709" s="17">
        <v>5.7099999999999998E-2</v>
      </c>
      <c r="I1709" s="17">
        <v>0.94514063599999998</v>
      </c>
      <c r="J1709" s="17">
        <v>5.4399999999999997E-2</v>
      </c>
      <c r="K1709" s="17">
        <v>4.8500000000000003E-4</v>
      </c>
    </row>
    <row r="1710" spans="1:11" x14ac:dyDescent="0.45">
      <c r="A1710" s="10" t="s">
        <v>20</v>
      </c>
      <c r="B1710" s="20">
        <v>0.82799999999999996</v>
      </c>
      <c r="C1710" s="19">
        <v>3350</v>
      </c>
      <c r="D1710" s="19">
        <v>2886.4470970000002</v>
      </c>
      <c r="E1710" s="23">
        <v>2.638824761</v>
      </c>
      <c r="F1710" s="23">
        <v>1.9116323550000001</v>
      </c>
      <c r="G1710" s="17">
        <v>0.94298507499999995</v>
      </c>
      <c r="H1710" s="17">
        <v>5.7000000000000002E-2</v>
      </c>
      <c r="I1710" s="17">
        <v>0.94516312800000002</v>
      </c>
      <c r="J1710" s="17">
        <v>5.4399999999999997E-2</v>
      </c>
      <c r="K1710" s="17">
        <v>4.8500000000000003E-4</v>
      </c>
    </row>
    <row r="1711" spans="1:11" x14ac:dyDescent="0.45">
      <c r="A1711" s="10" t="s">
        <v>20</v>
      </c>
      <c r="B1711" s="20">
        <v>0.82899999999999996</v>
      </c>
      <c r="C1711" s="19">
        <v>3355</v>
      </c>
      <c r="D1711" s="19">
        <v>2899.6598789999998</v>
      </c>
      <c r="E1711" s="23">
        <v>2.6499557359999999</v>
      </c>
      <c r="F1711" s="23">
        <v>1.9161816119999999</v>
      </c>
      <c r="G1711" s="17">
        <v>0.94307004500000002</v>
      </c>
      <c r="H1711" s="17">
        <v>5.6899999999999999E-2</v>
      </c>
      <c r="I1711" s="17">
        <v>0.94490068699999996</v>
      </c>
      <c r="J1711" s="17">
        <v>5.4600000000000003E-2</v>
      </c>
      <c r="K1711" s="17">
        <v>4.84E-4</v>
      </c>
    </row>
    <row r="1712" spans="1:11" x14ac:dyDescent="0.45">
      <c r="A1712" s="10" t="s">
        <v>20</v>
      </c>
      <c r="B1712" s="20">
        <v>0.83</v>
      </c>
      <c r="C1712" s="19">
        <v>3359</v>
      </c>
      <c r="D1712" s="19">
        <v>2910.2699710000002</v>
      </c>
      <c r="E1712" s="23">
        <v>2.6527422650000001</v>
      </c>
      <c r="F1712" s="23">
        <v>1.9224565339999999</v>
      </c>
      <c r="G1712" s="17">
        <v>0.94313783900000003</v>
      </c>
      <c r="H1712" s="17">
        <v>5.6899999999999999E-2</v>
      </c>
      <c r="I1712" s="17">
        <v>0.94443007700000003</v>
      </c>
      <c r="J1712" s="17">
        <v>5.5100000000000003E-2</v>
      </c>
      <c r="K1712" s="17">
        <v>4.84E-4</v>
      </c>
    </row>
    <row r="1713" spans="1:11" x14ac:dyDescent="0.45">
      <c r="A1713" s="10" t="s">
        <v>20</v>
      </c>
      <c r="B1713" s="20">
        <v>0.83099999999999996</v>
      </c>
      <c r="C1713" s="19">
        <v>3363</v>
      </c>
      <c r="D1713" s="19">
        <v>2920.8887989999998</v>
      </c>
      <c r="E1713" s="23">
        <v>2.654743335</v>
      </c>
      <c r="F1713" s="23">
        <v>1.9278823839999999</v>
      </c>
      <c r="G1713" s="17">
        <v>0.94290811799999996</v>
      </c>
      <c r="H1713" s="17">
        <v>5.7099999999999998E-2</v>
      </c>
      <c r="I1713" s="17">
        <v>0.94408404999999995</v>
      </c>
      <c r="J1713" s="17">
        <v>5.5399999999999998E-2</v>
      </c>
      <c r="K1713" s="17">
        <v>4.84E-4</v>
      </c>
    </row>
    <row r="1714" spans="1:11" x14ac:dyDescent="0.45">
      <c r="A1714" s="10" t="s">
        <v>20</v>
      </c>
      <c r="B1714" s="20">
        <v>0.83199999999999996</v>
      </c>
      <c r="C1714" s="19">
        <v>3366</v>
      </c>
      <c r="D1714" s="19">
        <v>2928.90139</v>
      </c>
      <c r="E1714" s="23">
        <v>2.6799261209999998</v>
      </c>
      <c r="F1714" s="23">
        <v>1.933297507</v>
      </c>
      <c r="G1714" s="17">
        <v>0.94295900200000005</v>
      </c>
      <c r="H1714" s="17">
        <v>5.7000000000000002E-2</v>
      </c>
      <c r="I1714" s="17">
        <v>0.94406556699999999</v>
      </c>
      <c r="J1714" s="17">
        <v>5.5500000000000001E-2</v>
      </c>
      <c r="K1714" s="17">
        <v>4.8299999999999998E-4</v>
      </c>
    </row>
    <row r="1715" spans="1:11" x14ac:dyDescent="0.45">
      <c r="A1715" s="10" t="s">
        <v>20</v>
      </c>
      <c r="B1715" s="20">
        <v>0.83299999999999996</v>
      </c>
      <c r="C1715" s="19">
        <v>3370</v>
      </c>
      <c r="D1715" s="19">
        <v>2939.6482329999999</v>
      </c>
      <c r="E1715" s="23">
        <v>2.6921776880000001</v>
      </c>
      <c r="F1715" s="23">
        <v>1.9365788779999999</v>
      </c>
      <c r="G1715" s="17">
        <v>0.94272997000000003</v>
      </c>
      <c r="H1715" s="17">
        <v>5.7299999999999997E-2</v>
      </c>
      <c r="I1715" s="17">
        <v>0.94372595000000004</v>
      </c>
      <c r="J1715" s="17">
        <v>5.5800000000000002E-2</v>
      </c>
      <c r="K1715" s="17">
        <v>4.8299999999999998E-4</v>
      </c>
    </row>
    <row r="1716" spans="1:11" x14ac:dyDescent="0.45">
      <c r="A1716" s="10" t="s">
        <v>20</v>
      </c>
      <c r="B1716" s="20">
        <v>0.83399999999999996</v>
      </c>
      <c r="C1716" s="19">
        <v>3374</v>
      </c>
      <c r="D1716" s="19">
        <v>2950.4443419999998</v>
      </c>
      <c r="E1716" s="23">
        <v>2.7023489810000001</v>
      </c>
      <c r="F1716" s="23">
        <v>1.9427660609999999</v>
      </c>
      <c r="G1716" s="17">
        <v>0.94279786600000004</v>
      </c>
      <c r="H1716" s="17">
        <v>5.7200000000000001E-2</v>
      </c>
      <c r="I1716" s="17">
        <v>0.94379066499999997</v>
      </c>
      <c r="J1716" s="17">
        <v>5.57E-2</v>
      </c>
      <c r="K1716" s="17">
        <v>4.8200000000000001E-4</v>
      </c>
    </row>
    <row r="1717" spans="1:11" x14ac:dyDescent="0.45">
      <c r="A1717" s="10" t="s">
        <v>20</v>
      </c>
      <c r="B1717" s="20">
        <v>0.83499999999999996</v>
      </c>
      <c r="C1717" s="19">
        <v>3378</v>
      </c>
      <c r="D1717" s="19">
        <v>2961.2696000000001</v>
      </c>
      <c r="E1717" s="23">
        <v>2.7063145909999999</v>
      </c>
      <c r="F1717" s="23">
        <v>1.949006969</v>
      </c>
      <c r="G1717" s="17">
        <v>0.94286560100000005</v>
      </c>
      <c r="H1717" s="17">
        <v>5.7099999999999998E-2</v>
      </c>
      <c r="I1717" s="17">
        <v>0.94385366500000001</v>
      </c>
      <c r="J1717" s="17">
        <v>5.57E-2</v>
      </c>
      <c r="K1717" s="17">
        <v>4.8200000000000001E-4</v>
      </c>
    </row>
    <row r="1718" spans="1:11" x14ac:dyDescent="0.45">
      <c r="A1718" s="10" t="s">
        <v>20</v>
      </c>
      <c r="B1718" s="20">
        <v>0.83699999999999997</v>
      </c>
      <c r="C1718" s="19">
        <v>3388</v>
      </c>
      <c r="D1718" s="19">
        <v>2988.46603</v>
      </c>
      <c r="E1718" s="23">
        <v>2.7248975600000001</v>
      </c>
      <c r="F1718" s="23">
        <v>1.9566174970000001</v>
      </c>
      <c r="G1718" s="17">
        <v>0.94303423799999997</v>
      </c>
      <c r="H1718" s="17">
        <v>5.7000000000000002E-2</v>
      </c>
      <c r="I1718" s="17">
        <v>0.94395810999999996</v>
      </c>
      <c r="J1718" s="17">
        <v>5.5599999999999997E-2</v>
      </c>
      <c r="K1718" s="17">
        <v>4.8099999999999998E-4</v>
      </c>
    </row>
    <row r="1719" spans="1:11" x14ac:dyDescent="0.45">
      <c r="A1719" s="10" t="s">
        <v>20</v>
      </c>
      <c r="B1719" s="20">
        <v>0.83799999999999997</v>
      </c>
      <c r="C1719" s="19">
        <v>3391</v>
      </c>
      <c r="D1719" s="19">
        <v>2996.6597240000001</v>
      </c>
      <c r="E1719" s="23">
        <v>2.734392084</v>
      </c>
      <c r="F1719" s="23">
        <v>1.96828471</v>
      </c>
      <c r="G1719" s="17">
        <v>0.94308463600000003</v>
      </c>
      <c r="H1719" s="17">
        <v>5.6899999999999999E-2</v>
      </c>
      <c r="I1719" s="17">
        <v>0.94388832499999997</v>
      </c>
      <c r="J1719" s="17">
        <v>5.5599999999999997E-2</v>
      </c>
      <c r="K1719" s="17">
        <v>4.8099999999999998E-4</v>
      </c>
    </row>
    <row r="1720" spans="1:11" x14ac:dyDescent="0.45">
      <c r="A1720" s="10" t="s">
        <v>20</v>
      </c>
      <c r="B1720" s="20">
        <v>0.83899999999999997</v>
      </c>
      <c r="C1720" s="19">
        <v>3396</v>
      </c>
      <c r="D1720" s="19">
        <v>3010.372887</v>
      </c>
      <c r="E1720" s="23">
        <v>2.7494334509999998</v>
      </c>
      <c r="F1720" s="23">
        <v>1.973008621</v>
      </c>
      <c r="G1720" s="17">
        <v>0.94316843299999997</v>
      </c>
      <c r="H1720" s="17">
        <v>5.6800000000000003E-2</v>
      </c>
      <c r="I1720" s="17">
        <v>0.94399378899999997</v>
      </c>
      <c r="J1720" s="17">
        <v>5.5500000000000001E-2</v>
      </c>
      <c r="K1720" s="17">
        <v>4.8000000000000001E-4</v>
      </c>
    </row>
    <row r="1721" spans="1:11" x14ac:dyDescent="0.45">
      <c r="A1721" s="10" t="s">
        <v>20</v>
      </c>
      <c r="B1721" s="20">
        <v>0.84</v>
      </c>
      <c r="C1721" s="19">
        <v>3400</v>
      </c>
      <c r="D1721" s="19">
        <v>3021.3985729999999</v>
      </c>
      <c r="E1721" s="23">
        <v>2.756819213</v>
      </c>
      <c r="F1721" s="23">
        <v>1.9788892250000001</v>
      </c>
      <c r="G1721" s="17">
        <v>0.94323529399999995</v>
      </c>
      <c r="H1721" s="17">
        <v>5.6800000000000003E-2</v>
      </c>
      <c r="I1721" s="17">
        <v>0.944049798</v>
      </c>
      <c r="J1721" s="17">
        <v>5.5500000000000001E-2</v>
      </c>
      <c r="K1721" s="17">
        <v>4.7899999999999999E-4</v>
      </c>
    </row>
    <row r="1722" spans="1:11" x14ac:dyDescent="0.45">
      <c r="A1722" s="10" t="s">
        <v>20</v>
      </c>
      <c r="B1722" s="20">
        <v>0.84099999999999997</v>
      </c>
      <c r="C1722" s="19">
        <v>3404</v>
      </c>
      <c r="D1722" s="19">
        <v>3032.458772</v>
      </c>
      <c r="E1722" s="23">
        <v>2.77348675</v>
      </c>
      <c r="F1722" s="23">
        <v>1.983899997</v>
      </c>
      <c r="G1722" s="17">
        <v>0.94330199800000003</v>
      </c>
      <c r="H1722" s="17">
        <v>5.67E-2</v>
      </c>
      <c r="I1722" s="17">
        <v>0.94403852200000005</v>
      </c>
      <c r="J1722" s="17">
        <v>5.5500000000000001E-2</v>
      </c>
      <c r="K1722" s="17">
        <v>4.7899999999999999E-4</v>
      </c>
    </row>
    <row r="1723" spans="1:11" x14ac:dyDescent="0.45">
      <c r="A1723" s="10" t="s">
        <v>20</v>
      </c>
      <c r="B1723" s="20">
        <v>0.84199999999999997</v>
      </c>
      <c r="C1723" s="19">
        <v>3408</v>
      </c>
      <c r="D1723" s="19">
        <v>3043.5754999999999</v>
      </c>
      <c r="E1723" s="23">
        <v>2.7896449969999999</v>
      </c>
      <c r="F1723" s="23">
        <v>1.990995566</v>
      </c>
      <c r="G1723" s="17">
        <v>0.943368545</v>
      </c>
      <c r="H1723" s="17">
        <v>5.6599999999999998E-2</v>
      </c>
      <c r="I1723" s="17">
        <v>0.94377792999999999</v>
      </c>
      <c r="J1723" s="17">
        <v>5.57E-2</v>
      </c>
      <c r="K1723" s="17">
        <v>4.7899999999999999E-4</v>
      </c>
    </row>
    <row r="1724" spans="1:11" x14ac:dyDescent="0.45">
      <c r="A1724" s="10" t="s">
        <v>20</v>
      </c>
      <c r="B1724" s="20">
        <v>0.84299999999999997</v>
      </c>
      <c r="C1724" s="19">
        <v>3411</v>
      </c>
      <c r="D1724" s="19">
        <v>3051.9683049999999</v>
      </c>
      <c r="E1724" s="23">
        <v>2.8001564800000001</v>
      </c>
      <c r="F1724" s="23">
        <v>1.9946829880000001</v>
      </c>
      <c r="G1724" s="17">
        <v>0.94341835200000002</v>
      </c>
      <c r="H1724" s="17">
        <v>5.6599999999999998E-2</v>
      </c>
      <c r="I1724" s="17">
        <v>0.94381157299999996</v>
      </c>
      <c r="J1724" s="17">
        <v>5.57E-2</v>
      </c>
      <c r="K1724" s="17">
        <v>4.7800000000000002E-4</v>
      </c>
    </row>
    <row r="1725" spans="1:11" x14ac:dyDescent="0.45">
      <c r="A1725" s="10" t="s">
        <v>20</v>
      </c>
      <c r="B1725" s="20">
        <v>0.84399999999999997</v>
      </c>
      <c r="C1725" s="19">
        <v>3416</v>
      </c>
      <c r="D1725" s="19">
        <v>3065.999863</v>
      </c>
      <c r="E1725" s="23">
        <v>2.8106989439999999</v>
      </c>
      <c r="F1725" s="23">
        <v>2.0002424919999999</v>
      </c>
      <c r="G1725" s="17">
        <v>0.94350117099999997</v>
      </c>
      <c r="H1725" s="17">
        <v>5.6500000000000002E-2</v>
      </c>
      <c r="I1725" s="17">
        <v>0.94365457900000005</v>
      </c>
      <c r="J1725" s="17">
        <v>5.5899999999999998E-2</v>
      </c>
      <c r="K1725" s="17">
        <v>4.7800000000000002E-4</v>
      </c>
    </row>
    <row r="1726" spans="1:11" x14ac:dyDescent="0.45">
      <c r="A1726" s="10" t="s">
        <v>20</v>
      </c>
      <c r="B1726" s="20">
        <v>0.84499999999999997</v>
      </c>
      <c r="C1726" s="19">
        <v>3420</v>
      </c>
      <c r="D1726" s="19">
        <v>3077.265856</v>
      </c>
      <c r="E1726" s="23">
        <v>2.8214163490000002</v>
      </c>
      <c r="F1726" s="23">
        <v>2.0049343959999999</v>
      </c>
      <c r="G1726" s="17">
        <v>0.94356725100000005</v>
      </c>
      <c r="H1726" s="17">
        <v>5.6399999999999999E-2</v>
      </c>
      <c r="I1726" s="17">
        <v>0.943879947</v>
      </c>
      <c r="J1726" s="17">
        <v>5.5599999999999997E-2</v>
      </c>
      <c r="K1726" s="17">
        <v>4.75E-4</v>
      </c>
    </row>
    <row r="1727" spans="1:11" x14ac:dyDescent="0.45">
      <c r="A1727" s="10" t="s">
        <v>20</v>
      </c>
      <c r="B1727" s="20">
        <v>0.84599999999999997</v>
      </c>
      <c r="C1727" s="19">
        <v>3424</v>
      </c>
      <c r="D1727" s="19">
        <v>3088.5589930000001</v>
      </c>
      <c r="E1727" s="23">
        <v>2.8238017480000002</v>
      </c>
      <c r="F1727" s="23">
        <v>2.0142378120000002</v>
      </c>
      <c r="G1727" s="17">
        <v>0.94363317800000002</v>
      </c>
      <c r="H1727" s="17">
        <v>5.6399999999999999E-2</v>
      </c>
      <c r="I1727" s="17">
        <v>0.94315285000000004</v>
      </c>
      <c r="J1727" s="17">
        <v>5.6399999999999999E-2</v>
      </c>
      <c r="K1727" s="17">
        <v>4.75E-4</v>
      </c>
    </row>
    <row r="1728" spans="1:11" x14ac:dyDescent="0.45">
      <c r="A1728" s="10" t="s">
        <v>20</v>
      </c>
      <c r="B1728" s="20">
        <v>0.84699999999999998</v>
      </c>
      <c r="C1728" s="19">
        <v>3427</v>
      </c>
      <c r="D1728" s="19">
        <v>3097.0420250000002</v>
      </c>
      <c r="E1728" s="23">
        <v>2.8301053999999999</v>
      </c>
      <c r="F1728" s="23">
        <v>2.019408404</v>
      </c>
      <c r="G1728" s="17">
        <v>0.94368252100000005</v>
      </c>
      <c r="H1728" s="17">
        <v>5.6300000000000003E-2</v>
      </c>
      <c r="I1728" s="17">
        <v>0.94320159699999995</v>
      </c>
      <c r="J1728" s="17">
        <v>5.6300000000000003E-2</v>
      </c>
      <c r="K1728" s="17">
        <v>4.7399999999999997E-4</v>
      </c>
    </row>
    <row r="1729" spans="1:11" x14ac:dyDescent="0.45">
      <c r="A1729" s="10" t="s">
        <v>20</v>
      </c>
      <c r="B1729" s="20">
        <v>0.84799999999999998</v>
      </c>
      <c r="C1729" s="19">
        <v>3430</v>
      </c>
      <c r="D1729" s="19">
        <v>3105.554768</v>
      </c>
      <c r="E1729" s="23">
        <v>2.8463945050000001</v>
      </c>
      <c r="F1729" s="23">
        <v>2.0250405589999998</v>
      </c>
      <c r="G1729" s="17">
        <v>0.94373177799999997</v>
      </c>
      <c r="H1729" s="17">
        <v>5.6300000000000003E-2</v>
      </c>
      <c r="I1729" s="17">
        <v>0.94324401999999996</v>
      </c>
      <c r="J1729" s="17">
        <v>5.6300000000000003E-2</v>
      </c>
      <c r="K1729" s="17">
        <v>4.7399999999999997E-4</v>
      </c>
    </row>
    <row r="1730" spans="1:11" x14ac:dyDescent="0.45">
      <c r="A1730" s="10" t="s">
        <v>20</v>
      </c>
      <c r="B1730" s="20">
        <v>0.84899999999999998</v>
      </c>
      <c r="C1730" s="19">
        <v>3436</v>
      </c>
      <c r="D1730" s="19">
        <v>3122.653734</v>
      </c>
      <c r="E1730" s="23">
        <v>2.851784495</v>
      </c>
      <c r="F1730" s="23">
        <v>2.0300008439999999</v>
      </c>
      <c r="G1730" s="17">
        <v>0.94353899900000004</v>
      </c>
      <c r="H1730" s="17">
        <v>5.6500000000000002E-2</v>
      </c>
      <c r="I1730" s="17">
        <v>0.94315834799999998</v>
      </c>
      <c r="J1730" s="17">
        <v>5.6399999999999999E-2</v>
      </c>
      <c r="K1730" s="17">
        <v>4.73E-4</v>
      </c>
    </row>
    <row r="1731" spans="1:11" x14ac:dyDescent="0.45">
      <c r="A1731" s="10" t="s">
        <v>20</v>
      </c>
      <c r="B1731" s="20">
        <v>0.85</v>
      </c>
      <c r="C1731" s="19">
        <v>3440</v>
      </c>
      <c r="D1731" s="19">
        <v>3134.1030270000001</v>
      </c>
      <c r="E1731" s="23">
        <v>2.8704692359999999</v>
      </c>
      <c r="F1731" s="23">
        <v>2.037130511</v>
      </c>
      <c r="G1731" s="17">
        <v>0.94360465100000002</v>
      </c>
      <c r="H1731" s="17">
        <v>5.6399999999999999E-2</v>
      </c>
      <c r="I1731" s="17">
        <v>0.94324806100000003</v>
      </c>
      <c r="J1731" s="17">
        <v>5.6300000000000003E-2</v>
      </c>
      <c r="K1731" s="17">
        <v>4.7199999999999998E-4</v>
      </c>
    </row>
    <row r="1732" spans="1:11" x14ac:dyDescent="0.45">
      <c r="A1732" s="10" t="s">
        <v>20</v>
      </c>
      <c r="B1732" s="20">
        <v>0.85099999999999998</v>
      </c>
      <c r="C1732" s="19">
        <v>3444</v>
      </c>
      <c r="D1732" s="19">
        <v>3145.6115110000001</v>
      </c>
      <c r="E1732" s="23">
        <v>2.8803482040000001</v>
      </c>
      <c r="F1732" s="23">
        <v>2.0423689020000002</v>
      </c>
      <c r="G1732" s="17">
        <v>0.94367015099999996</v>
      </c>
      <c r="H1732" s="17">
        <v>5.6300000000000003E-2</v>
      </c>
      <c r="I1732" s="17">
        <v>0.94316146099999998</v>
      </c>
      <c r="J1732" s="17">
        <v>5.6399999999999999E-2</v>
      </c>
      <c r="K1732" s="17">
        <v>4.7199999999999998E-4</v>
      </c>
    </row>
    <row r="1733" spans="1:11" x14ac:dyDescent="0.45">
      <c r="A1733" s="10" t="s">
        <v>20</v>
      </c>
      <c r="B1733" s="20">
        <v>0.85199999999999998</v>
      </c>
      <c r="C1733" s="19">
        <v>3448</v>
      </c>
      <c r="D1733" s="19">
        <v>3157.1537629999998</v>
      </c>
      <c r="E1733" s="23">
        <v>2.8979032139999998</v>
      </c>
      <c r="F1733" s="23">
        <v>2.0497982910000001</v>
      </c>
      <c r="G1733" s="17">
        <v>0.94373549899999998</v>
      </c>
      <c r="H1733" s="17">
        <v>5.6300000000000003E-2</v>
      </c>
      <c r="I1733" s="17">
        <v>0.94297033299999999</v>
      </c>
      <c r="J1733" s="17">
        <v>5.6599999999999998E-2</v>
      </c>
      <c r="K1733" s="17">
        <v>4.7100000000000001E-4</v>
      </c>
    </row>
    <row r="1734" spans="1:11" x14ac:dyDescent="0.45">
      <c r="A1734" s="10" t="s">
        <v>20</v>
      </c>
      <c r="B1734" s="20">
        <v>0.85299999999999998</v>
      </c>
      <c r="C1734" s="19">
        <v>3451</v>
      </c>
      <c r="D1734" s="19">
        <v>3165.8964329999999</v>
      </c>
      <c r="E1734" s="23">
        <v>2.9222547379999999</v>
      </c>
      <c r="F1734" s="23">
        <v>2.055807046</v>
      </c>
      <c r="G1734" s="17">
        <v>0.94378441000000002</v>
      </c>
      <c r="H1734" s="17">
        <v>5.62E-2</v>
      </c>
      <c r="I1734" s="17">
        <v>0.94299854299999997</v>
      </c>
      <c r="J1734" s="17">
        <v>5.6500000000000002E-2</v>
      </c>
      <c r="K1734" s="17">
        <v>4.7100000000000001E-4</v>
      </c>
    </row>
    <row r="1735" spans="1:11" x14ac:dyDescent="0.45">
      <c r="A1735" s="10" t="s">
        <v>20</v>
      </c>
      <c r="B1735" s="20">
        <v>0.85399999999999998</v>
      </c>
      <c r="C1735" s="19">
        <v>3456</v>
      </c>
      <c r="D1735" s="19">
        <v>3180.5359079999998</v>
      </c>
      <c r="E1735" s="23">
        <v>2.9299466320000001</v>
      </c>
      <c r="F1735" s="23">
        <v>2.0602181399999999</v>
      </c>
      <c r="G1735" s="17">
        <v>0.94357638899999996</v>
      </c>
      <c r="H1735" s="17">
        <v>5.6399999999999999E-2</v>
      </c>
      <c r="I1735" s="17">
        <v>0.94316853300000003</v>
      </c>
      <c r="J1735" s="17">
        <v>5.6399999999999999E-2</v>
      </c>
      <c r="K1735" s="17">
        <v>4.6999999999999999E-4</v>
      </c>
    </row>
    <row r="1736" spans="1:11" x14ac:dyDescent="0.45">
      <c r="A1736" s="10" t="s">
        <v>20</v>
      </c>
      <c r="B1736" s="20">
        <v>0.85499999999999998</v>
      </c>
      <c r="C1736" s="19">
        <v>3460</v>
      </c>
      <c r="D1736" s="19">
        <v>3192.2961679999999</v>
      </c>
      <c r="E1736" s="23">
        <v>2.945033225</v>
      </c>
      <c r="F1736" s="23">
        <v>2.067381878</v>
      </c>
      <c r="G1736" s="17">
        <v>0.94364161800000002</v>
      </c>
      <c r="H1736" s="17">
        <v>5.6399999999999999E-2</v>
      </c>
      <c r="I1736" s="17">
        <v>0.94314991599999998</v>
      </c>
      <c r="J1736" s="17">
        <v>5.6399999999999999E-2</v>
      </c>
      <c r="K1736" s="17">
        <v>4.6900000000000002E-4</v>
      </c>
    </row>
    <row r="1737" spans="1:11" x14ac:dyDescent="0.45">
      <c r="A1737" s="10" t="s">
        <v>20</v>
      </c>
      <c r="B1737" s="20">
        <v>0.85599999999999998</v>
      </c>
      <c r="C1737" s="19">
        <v>3464</v>
      </c>
      <c r="D1737" s="19">
        <v>3204.107086</v>
      </c>
      <c r="E1737" s="23">
        <v>2.954877652</v>
      </c>
      <c r="F1737" s="23">
        <v>2.0742989939999998</v>
      </c>
      <c r="G1737" s="17">
        <v>0.94370669699999998</v>
      </c>
      <c r="H1737" s="17">
        <v>5.6300000000000003E-2</v>
      </c>
      <c r="I1737" s="17">
        <v>0.94364458299999998</v>
      </c>
      <c r="J1737" s="17">
        <v>5.5899999999999998E-2</v>
      </c>
      <c r="K1737" s="17">
        <v>4.6500000000000003E-4</v>
      </c>
    </row>
    <row r="1738" spans="1:11" x14ac:dyDescent="0.45">
      <c r="A1738" s="10" t="s">
        <v>20</v>
      </c>
      <c r="B1738" s="20">
        <v>0.85699999999999998</v>
      </c>
      <c r="C1738" s="19">
        <v>3468</v>
      </c>
      <c r="D1738" s="19">
        <v>3215.9610969999999</v>
      </c>
      <c r="E1738" s="23">
        <v>2.976080413</v>
      </c>
      <c r="F1738" s="23">
        <v>2.0805073950000001</v>
      </c>
      <c r="G1738" s="17">
        <v>0.94377162599999997</v>
      </c>
      <c r="H1738" s="17">
        <v>5.62E-2</v>
      </c>
      <c r="I1738" s="17">
        <v>0.94356375000000003</v>
      </c>
      <c r="J1738" s="17">
        <v>5.6000000000000001E-2</v>
      </c>
      <c r="K1738" s="17">
        <v>4.6500000000000003E-4</v>
      </c>
    </row>
    <row r="1739" spans="1:11" x14ac:dyDescent="0.45">
      <c r="A1739" s="10" t="s">
        <v>20</v>
      </c>
      <c r="B1739" s="20">
        <v>0.85799999999999998</v>
      </c>
      <c r="C1739" s="19">
        <v>3471</v>
      </c>
      <c r="D1739" s="19">
        <v>3224.8983400000002</v>
      </c>
      <c r="E1739" s="23">
        <v>2.9809658809999999</v>
      </c>
      <c r="F1739" s="23">
        <v>2.0860073680000002</v>
      </c>
      <c r="G1739" s="17">
        <v>0.94382022499999996</v>
      </c>
      <c r="H1739" s="17">
        <v>5.62E-2</v>
      </c>
      <c r="I1739" s="17">
        <v>0.94320773599999996</v>
      </c>
      <c r="J1739" s="17">
        <v>5.6300000000000003E-2</v>
      </c>
      <c r="K1739" s="17">
        <v>4.6500000000000003E-4</v>
      </c>
    </row>
    <row r="1740" spans="1:11" x14ac:dyDescent="0.45">
      <c r="A1740" s="10" t="s">
        <v>20</v>
      </c>
      <c r="B1740" s="20">
        <v>0.85899999999999999</v>
      </c>
      <c r="C1740" s="19">
        <v>3475</v>
      </c>
      <c r="D1740" s="19">
        <v>3236.8443200000002</v>
      </c>
      <c r="E1740" s="23">
        <v>2.9872097320000002</v>
      </c>
      <c r="F1740" s="23">
        <v>2.0919774430000002</v>
      </c>
      <c r="G1740" s="17">
        <v>0.94388489200000003</v>
      </c>
      <c r="H1740" s="17">
        <v>5.6099999999999997E-2</v>
      </c>
      <c r="I1740" s="17">
        <v>0.943288232</v>
      </c>
      <c r="J1740" s="17">
        <v>5.62E-2</v>
      </c>
      <c r="K1740" s="17">
        <v>4.64E-4</v>
      </c>
    </row>
    <row r="1741" spans="1:11" x14ac:dyDescent="0.45">
      <c r="A1741" s="10" t="s">
        <v>20</v>
      </c>
      <c r="B1741" s="20">
        <v>0.86</v>
      </c>
      <c r="C1741" s="19">
        <v>3481</v>
      </c>
      <c r="D1741" s="19">
        <v>3254.8759209999998</v>
      </c>
      <c r="E1741" s="23">
        <v>3.0163895100000002</v>
      </c>
      <c r="F1741" s="23">
        <v>2.0982702639999999</v>
      </c>
      <c r="G1741" s="17">
        <v>0.94398161400000002</v>
      </c>
      <c r="H1741" s="17">
        <v>5.6000000000000001E-2</v>
      </c>
      <c r="I1741" s="17">
        <v>0.94336318500000005</v>
      </c>
      <c r="J1741" s="17">
        <v>5.62E-2</v>
      </c>
      <c r="K1741" s="17">
        <v>4.6299999999999998E-4</v>
      </c>
    </row>
    <row r="1742" spans="1:11" x14ac:dyDescent="0.45">
      <c r="A1742" s="10" t="s">
        <v>20</v>
      </c>
      <c r="B1742" s="20">
        <v>0.86099999999999999</v>
      </c>
      <c r="C1742" s="19">
        <v>3485</v>
      </c>
      <c r="D1742" s="19">
        <v>3266.9835029999999</v>
      </c>
      <c r="E1742" s="23">
        <v>3.0338746630000002</v>
      </c>
      <c r="F1742" s="23">
        <v>2.1059630779999998</v>
      </c>
      <c r="G1742" s="17">
        <v>0.94404591100000002</v>
      </c>
      <c r="H1742" s="17">
        <v>5.6000000000000001E-2</v>
      </c>
      <c r="I1742" s="17">
        <v>0.94340590300000005</v>
      </c>
      <c r="J1742" s="17">
        <v>5.6099999999999997E-2</v>
      </c>
      <c r="K1742" s="17">
        <v>4.6200000000000001E-4</v>
      </c>
    </row>
    <row r="1743" spans="1:11" x14ac:dyDescent="0.45">
      <c r="A1743" s="10" t="s">
        <v>20</v>
      </c>
      <c r="B1743" s="20">
        <v>0.86199999999999999</v>
      </c>
      <c r="C1743" s="19">
        <v>3489</v>
      </c>
      <c r="D1743" s="19">
        <v>3279.1493639999999</v>
      </c>
      <c r="E1743" s="23">
        <v>3.0443773460000001</v>
      </c>
      <c r="F1743" s="23">
        <v>2.1131050340000002</v>
      </c>
      <c r="G1743" s="17">
        <v>0.94382344500000004</v>
      </c>
      <c r="H1743" s="17">
        <v>5.62E-2</v>
      </c>
      <c r="I1743" s="17">
        <v>0.94344412700000002</v>
      </c>
      <c r="J1743" s="17">
        <v>5.6099999999999997E-2</v>
      </c>
      <c r="K1743" s="17">
        <v>4.6200000000000001E-4</v>
      </c>
    </row>
    <row r="1744" spans="1:11" x14ac:dyDescent="0.45">
      <c r="A1744" s="10" t="s">
        <v>20</v>
      </c>
      <c r="B1744" s="20">
        <v>0.86299999999999999</v>
      </c>
      <c r="C1744" s="19">
        <v>3493</v>
      </c>
      <c r="D1744" s="19">
        <v>3291.3890430000001</v>
      </c>
      <c r="E1744" s="23">
        <v>3.0669496870000001</v>
      </c>
      <c r="F1744" s="23">
        <v>2.1180834439999998</v>
      </c>
      <c r="G1744" s="17">
        <v>0.94388777599999996</v>
      </c>
      <c r="H1744" s="17">
        <v>5.6099999999999997E-2</v>
      </c>
      <c r="I1744" s="17">
        <v>0.94350376400000002</v>
      </c>
      <c r="J1744" s="17">
        <v>5.6000000000000001E-2</v>
      </c>
      <c r="K1744" s="17">
        <v>4.6099999999999998E-4</v>
      </c>
    </row>
    <row r="1745" spans="1:11" x14ac:dyDescent="0.45">
      <c r="A1745" s="10" t="s">
        <v>20</v>
      </c>
      <c r="B1745" s="20">
        <v>0.86399999999999999</v>
      </c>
      <c r="C1745" s="19">
        <v>3497</v>
      </c>
      <c r="D1745" s="19">
        <v>3303.703837</v>
      </c>
      <c r="E1745" s="23">
        <v>3.0790359330000001</v>
      </c>
      <c r="F1745" s="23">
        <v>2.1260675569999998</v>
      </c>
      <c r="G1745" s="17">
        <v>0.94395195899999995</v>
      </c>
      <c r="H1745" s="17">
        <v>5.6000000000000001E-2</v>
      </c>
      <c r="I1745" s="17">
        <v>0.94355582299999996</v>
      </c>
      <c r="J1745" s="17">
        <v>5.6000000000000001E-2</v>
      </c>
      <c r="K1745" s="17">
        <v>4.6099999999999998E-4</v>
      </c>
    </row>
    <row r="1746" spans="1:11" x14ac:dyDescent="0.45">
      <c r="A1746" s="10" t="s">
        <v>20</v>
      </c>
      <c r="B1746" s="20">
        <v>0.86499999999999999</v>
      </c>
      <c r="C1746" s="19">
        <v>3501</v>
      </c>
      <c r="D1746" s="19">
        <v>3316.0338230000002</v>
      </c>
      <c r="E1746" s="23">
        <v>3.0868918320000001</v>
      </c>
      <c r="F1746" s="23">
        <v>2.131899212</v>
      </c>
      <c r="G1746" s="17">
        <v>0.944015995</v>
      </c>
      <c r="H1746" s="17">
        <v>5.6000000000000001E-2</v>
      </c>
      <c r="I1746" s="17">
        <v>0.94330471999999999</v>
      </c>
      <c r="J1746" s="17">
        <v>5.62E-2</v>
      </c>
      <c r="K1746" s="17">
        <v>4.6000000000000001E-4</v>
      </c>
    </row>
    <row r="1747" spans="1:11" x14ac:dyDescent="0.45">
      <c r="A1747" s="10" t="s">
        <v>20</v>
      </c>
      <c r="B1747" s="20">
        <v>0.86599999999999999</v>
      </c>
      <c r="C1747" s="19">
        <v>3505</v>
      </c>
      <c r="D1747" s="19">
        <v>3328.5003649999999</v>
      </c>
      <c r="E1747" s="23">
        <v>3.1242142359999998</v>
      </c>
      <c r="F1747" s="23">
        <v>2.1392244659999999</v>
      </c>
      <c r="G1747" s="17">
        <v>0.94407988600000003</v>
      </c>
      <c r="H1747" s="17">
        <v>5.5899999999999998E-2</v>
      </c>
      <c r="I1747" s="17">
        <v>0.94383197600000002</v>
      </c>
      <c r="J1747" s="17">
        <v>5.57E-2</v>
      </c>
      <c r="K1747" s="17">
        <v>4.5600000000000003E-4</v>
      </c>
    </row>
    <row r="1748" spans="1:11" x14ac:dyDescent="0.45">
      <c r="A1748" s="10" t="s">
        <v>20</v>
      </c>
      <c r="B1748" s="20">
        <v>0.86699999999999999</v>
      </c>
      <c r="C1748" s="19">
        <v>3508</v>
      </c>
      <c r="D1748" s="19">
        <v>3337.8962799999999</v>
      </c>
      <c r="E1748" s="23">
        <v>3.1328010540000002</v>
      </c>
      <c r="F1748" s="23">
        <v>2.1459321130000002</v>
      </c>
      <c r="G1748" s="17">
        <v>0.94412770800000001</v>
      </c>
      <c r="H1748" s="17">
        <v>5.5899999999999998E-2</v>
      </c>
      <c r="I1748" s="17">
        <v>0.94391910800000001</v>
      </c>
      <c r="J1748" s="17">
        <v>5.5599999999999997E-2</v>
      </c>
      <c r="K1748" s="17">
        <v>4.55E-4</v>
      </c>
    </row>
    <row r="1749" spans="1:11" x14ac:dyDescent="0.45">
      <c r="A1749" s="10" t="s">
        <v>20</v>
      </c>
      <c r="B1749" s="20">
        <v>0.86799999999999999</v>
      </c>
      <c r="C1749" s="19">
        <v>3511</v>
      </c>
      <c r="D1749" s="19">
        <v>3347.3051850000002</v>
      </c>
      <c r="E1749" s="23">
        <v>3.1401913339999998</v>
      </c>
      <c r="F1749" s="23">
        <v>2.1515747670000001</v>
      </c>
      <c r="G1749" s="17">
        <v>0.94417544900000006</v>
      </c>
      <c r="H1749" s="17">
        <v>5.5800000000000002E-2</v>
      </c>
      <c r="I1749" s="17">
        <v>0.94399429199999996</v>
      </c>
      <c r="J1749" s="17">
        <v>5.5599999999999997E-2</v>
      </c>
      <c r="K1749" s="17">
        <v>4.55E-4</v>
      </c>
    </row>
    <row r="1750" spans="1:11" x14ac:dyDescent="0.45">
      <c r="A1750" s="10" t="s">
        <v>20</v>
      </c>
      <c r="B1750" s="20">
        <v>0.86899999999999999</v>
      </c>
      <c r="C1750" s="19">
        <v>3517</v>
      </c>
      <c r="D1750" s="19">
        <v>3366.1929140000002</v>
      </c>
      <c r="E1750" s="23">
        <v>3.1546557630000001</v>
      </c>
      <c r="F1750" s="23">
        <v>2.1579852810000002</v>
      </c>
      <c r="G1750" s="17">
        <v>0.94398635200000003</v>
      </c>
      <c r="H1750" s="17">
        <v>5.6000000000000001E-2</v>
      </c>
      <c r="I1750" s="17">
        <v>0.94407230200000003</v>
      </c>
      <c r="J1750" s="17">
        <v>5.5500000000000001E-2</v>
      </c>
      <c r="K1750" s="17">
        <v>4.5399999999999998E-4</v>
      </c>
    </row>
    <row r="1751" spans="1:11" x14ac:dyDescent="0.45">
      <c r="A1751" s="10" t="s">
        <v>20</v>
      </c>
      <c r="B1751" s="20">
        <v>0.87</v>
      </c>
      <c r="C1751" s="19">
        <v>3521</v>
      </c>
      <c r="D1751" s="19">
        <v>3378.8224740000001</v>
      </c>
      <c r="E1751" s="23">
        <v>3.1581416779999998</v>
      </c>
      <c r="F1751" s="23">
        <v>2.166252853</v>
      </c>
      <c r="G1751" s="17">
        <v>0.94376597600000001</v>
      </c>
      <c r="H1751" s="17">
        <v>5.62E-2</v>
      </c>
      <c r="I1751" s="17">
        <v>0.94436605399999995</v>
      </c>
      <c r="J1751" s="17">
        <v>5.5199999999999999E-2</v>
      </c>
      <c r="K1751" s="17">
        <v>4.5199999999999998E-4</v>
      </c>
    </row>
    <row r="1752" spans="1:11" x14ac:dyDescent="0.45">
      <c r="A1752" s="10" t="s">
        <v>20</v>
      </c>
      <c r="B1752" s="20">
        <v>0.871</v>
      </c>
      <c r="C1752" s="19">
        <v>3525</v>
      </c>
      <c r="D1752" s="19">
        <v>3391.5007110000001</v>
      </c>
      <c r="E1752" s="23">
        <v>3.175165427</v>
      </c>
      <c r="F1752" s="23">
        <v>2.1730407390000002</v>
      </c>
      <c r="G1752" s="17">
        <v>0.94382978699999998</v>
      </c>
      <c r="H1752" s="17">
        <v>5.62E-2</v>
      </c>
      <c r="I1752" s="17">
        <v>0.94419706999999997</v>
      </c>
      <c r="J1752" s="17">
        <v>5.5399999999999998E-2</v>
      </c>
      <c r="K1752" s="17">
        <v>4.5100000000000001E-4</v>
      </c>
    </row>
    <row r="1753" spans="1:11" x14ac:dyDescent="0.45">
      <c r="A1753" s="10" t="s">
        <v>20</v>
      </c>
      <c r="B1753" s="20">
        <v>0.872</v>
      </c>
      <c r="C1753" s="19">
        <v>3529</v>
      </c>
      <c r="D1753" s="19">
        <v>3404.2430089999998</v>
      </c>
      <c r="E1753" s="23">
        <v>3.1996056309999998</v>
      </c>
      <c r="F1753" s="23">
        <v>2.1790894770000002</v>
      </c>
      <c r="G1753" s="17">
        <v>0.94389345400000002</v>
      </c>
      <c r="H1753" s="17">
        <v>5.6099999999999997E-2</v>
      </c>
      <c r="I1753" s="17">
        <v>0.94414378799999998</v>
      </c>
      <c r="J1753" s="17">
        <v>5.5399999999999998E-2</v>
      </c>
      <c r="K1753" s="17">
        <v>4.5100000000000001E-4</v>
      </c>
    </row>
    <row r="1754" spans="1:11" x14ac:dyDescent="0.45">
      <c r="A1754" s="10" t="s">
        <v>20</v>
      </c>
      <c r="B1754" s="20">
        <v>0.873</v>
      </c>
      <c r="C1754" s="19">
        <v>3533</v>
      </c>
      <c r="D1754" s="19">
        <v>3417.0956350000001</v>
      </c>
      <c r="E1754" s="23">
        <v>3.2153441780000001</v>
      </c>
      <c r="F1754" s="23">
        <v>2.1875200829999999</v>
      </c>
      <c r="G1754" s="17">
        <v>0.94395697700000003</v>
      </c>
      <c r="H1754" s="17">
        <v>5.6000000000000001E-2</v>
      </c>
      <c r="I1754" s="17">
        <v>0.94397387600000005</v>
      </c>
      <c r="J1754" s="17">
        <v>5.5599999999999997E-2</v>
      </c>
      <c r="K1754" s="17">
        <v>4.4999999999999999E-4</v>
      </c>
    </row>
    <row r="1755" spans="1:11" x14ac:dyDescent="0.45">
      <c r="A1755" s="10" t="s">
        <v>20</v>
      </c>
      <c r="B1755" s="20">
        <v>0.874</v>
      </c>
      <c r="C1755" s="19">
        <v>3537</v>
      </c>
      <c r="D1755" s="19">
        <v>3429.9709240000002</v>
      </c>
      <c r="E1755" s="23">
        <v>3.2201899890000001</v>
      </c>
      <c r="F1755" s="23">
        <v>2.192933531</v>
      </c>
      <c r="G1755" s="17">
        <v>0.944020356</v>
      </c>
      <c r="H1755" s="17">
        <v>5.6000000000000001E-2</v>
      </c>
      <c r="I1755" s="17">
        <v>0.94401128300000003</v>
      </c>
      <c r="J1755" s="17">
        <v>5.5539690000000003E-2</v>
      </c>
      <c r="K1755" s="17">
        <v>4.4900000000000002E-4</v>
      </c>
    </row>
    <row r="1756" spans="1:11" x14ac:dyDescent="0.45">
      <c r="A1756" s="10" t="s">
        <v>20</v>
      </c>
      <c r="B1756" s="20">
        <v>0.875</v>
      </c>
      <c r="C1756" s="19">
        <v>3541</v>
      </c>
      <c r="D1756" s="19">
        <v>3442.8925359999998</v>
      </c>
      <c r="E1756" s="23">
        <v>3.230816457</v>
      </c>
      <c r="F1756" s="23">
        <v>2.2014829530000002</v>
      </c>
      <c r="G1756" s="17">
        <v>0.94380118599999996</v>
      </c>
      <c r="H1756" s="17">
        <v>5.62E-2</v>
      </c>
      <c r="I1756" s="17">
        <v>0.94410753800000002</v>
      </c>
      <c r="J1756" s="17">
        <v>5.5399999999999998E-2</v>
      </c>
      <c r="K1756" s="17">
        <v>4.4799999999999999E-4</v>
      </c>
    </row>
    <row r="1757" spans="1:11" x14ac:dyDescent="0.45">
      <c r="A1757" s="10" t="s">
        <v>20</v>
      </c>
      <c r="B1757" s="20">
        <v>0.876</v>
      </c>
      <c r="C1757" s="19">
        <v>3545</v>
      </c>
      <c r="D1757" s="19">
        <v>3455.878201</v>
      </c>
      <c r="E1757" s="23">
        <v>3.255390459</v>
      </c>
      <c r="F1757" s="23">
        <v>2.206902403</v>
      </c>
      <c r="G1757" s="17">
        <v>0.943864598</v>
      </c>
      <c r="H1757" s="17">
        <v>5.6099999999999997E-2</v>
      </c>
      <c r="I1757" s="17">
        <v>0.94419321899999997</v>
      </c>
      <c r="J1757" s="17">
        <v>5.5399999999999998E-2</v>
      </c>
      <c r="K1757" s="17">
        <v>4.4799999999999999E-4</v>
      </c>
    </row>
    <row r="1758" spans="1:11" x14ac:dyDescent="0.45">
      <c r="A1758" s="10" t="s">
        <v>20</v>
      </c>
      <c r="B1758" s="20">
        <v>0.877</v>
      </c>
      <c r="C1758" s="19">
        <v>3549</v>
      </c>
      <c r="D1758" s="19">
        <v>3468.975899</v>
      </c>
      <c r="E1758" s="23">
        <v>3.2786582389999999</v>
      </c>
      <c r="F1758" s="23">
        <v>2.2155067580000001</v>
      </c>
      <c r="G1758" s="17">
        <v>0.94392786699999998</v>
      </c>
      <c r="H1758" s="17">
        <v>5.6099999999999997E-2</v>
      </c>
      <c r="I1758" s="17">
        <v>0.94429593499999998</v>
      </c>
      <c r="J1758" s="17">
        <v>5.5300000000000002E-2</v>
      </c>
      <c r="K1758" s="17">
        <v>4.4700000000000002E-4</v>
      </c>
    </row>
    <row r="1759" spans="1:11" x14ac:dyDescent="0.45">
      <c r="A1759" s="10" t="s">
        <v>20</v>
      </c>
      <c r="B1759" s="20">
        <v>0.878</v>
      </c>
      <c r="C1759" s="19">
        <v>3553</v>
      </c>
      <c r="D1759" s="19">
        <v>3482.130165</v>
      </c>
      <c r="E1759" s="23">
        <v>3.2913595670000002</v>
      </c>
      <c r="F1759" s="23">
        <v>2.2226462250000001</v>
      </c>
      <c r="G1759" s="17">
        <v>0.94399099399999997</v>
      </c>
      <c r="H1759" s="17">
        <v>5.6000000000000001E-2</v>
      </c>
      <c r="I1759" s="17">
        <v>0.94434125099999999</v>
      </c>
      <c r="J1759" s="17">
        <v>5.5199999999999999E-2</v>
      </c>
      <c r="K1759" s="17">
        <v>4.46E-4</v>
      </c>
    </row>
    <row r="1760" spans="1:11" x14ac:dyDescent="0.45">
      <c r="A1760" s="10" t="s">
        <v>20</v>
      </c>
      <c r="B1760" s="20">
        <v>0.879</v>
      </c>
      <c r="C1760" s="19">
        <v>3556</v>
      </c>
      <c r="D1760" s="19">
        <v>3492.0056340000001</v>
      </c>
      <c r="E1760" s="23">
        <v>3.2918656679999998</v>
      </c>
      <c r="F1760" s="23">
        <v>2.2274315009999999</v>
      </c>
      <c r="G1760" s="17">
        <v>0.94375703</v>
      </c>
      <c r="H1760" s="17">
        <v>5.62E-2</v>
      </c>
      <c r="I1760" s="17">
        <v>0.94438224699999995</v>
      </c>
      <c r="J1760" s="17">
        <v>5.5199999999999999E-2</v>
      </c>
      <c r="K1760" s="17">
        <v>4.46E-4</v>
      </c>
    </row>
    <row r="1761" spans="1:11" x14ac:dyDescent="0.45">
      <c r="A1761" s="10" t="s">
        <v>20</v>
      </c>
      <c r="B1761" s="20">
        <v>0.88</v>
      </c>
      <c r="C1761" s="19">
        <v>3561</v>
      </c>
      <c r="D1761" s="19">
        <v>3508.51928</v>
      </c>
      <c r="E1761" s="23">
        <v>3.3161740059999998</v>
      </c>
      <c r="F1761" s="23">
        <v>2.2358184670000001</v>
      </c>
      <c r="G1761" s="17">
        <v>0.94383600099999998</v>
      </c>
      <c r="H1761" s="17">
        <v>5.6163998999999999E-2</v>
      </c>
      <c r="I1761" s="17">
        <v>0.94451226300000002</v>
      </c>
      <c r="J1761" s="17">
        <v>5.5E-2</v>
      </c>
      <c r="K1761" s="17">
        <v>4.4499999999999997E-4</v>
      </c>
    </row>
    <row r="1762" spans="1:11" x14ac:dyDescent="0.45">
      <c r="A1762" s="10" t="s">
        <v>20</v>
      </c>
      <c r="B1762" s="20">
        <v>0.88100000000000001</v>
      </c>
      <c r="C1762" s="19">
        <v>3562</v>
      </c>
      <c r="D1762" s="19">
        <v>3511.83925</v>
      </c>
      <c r="E1762" s="23">
        <v>3.319970155</v>
      </c>
      <c r="F1762" s="23">
        <v>2.2434054799999998</v>
      </c>
      <c r="G1762" s="17">
        <v>0.94385176900000001</v>
      </c>
      <c r="H1762" s="17">
        <v>5.6099999999999997E-2</v>
      </c>
      <c r="I1762" s="17">
        <v>0.94443713699999998</v>
      </c>
      <c r="J1762" s="17">
        <v>5.5100000000000003E-2</v>
      </c>
      <c r="K1762" s="17">
        <v>4.4499999999999997E-4</v>
      </c>
    </row>
    <row r="1763" spans="1:11" x14ac:dyDescent="0.45">
      <c r="A1763" s="10" t="s">
        <v>20</v>
      </c>
      <c r="B1763" s="20">
        <v>0.88200000000000001</v>
      </c>
      <c r="C1763" s="19">
        <v>3569</v>
      </c>
      <c r="D1763" s="19">
        <v>3535.1373950000002</v>
      </c>
      <c r="E1763" s="23">
        <v>3.3444205610000002</v>
      </c>
      <c r="F1763" s="23">
        <v>2.2470346700000001</v>
      </c>
      <c r="G1763" s="17">
        <v>0.94368170399999995</v>
      </c>
      <c r="H1763" s="17">
        <v>5.6300000000000003E-2</v>
      </c>
      <c r="I1763" s="17">
        <v>0.94409200900000001</v>
      </c>
      <c r="J1763" s="17">
        <v>5.5500000000000001E-2</v>
      </c>
      <c r="K1763" s="17">
        <v>4.44E-4</v>
      </c>
    </row>
    <row r="1764" spans="1:11" x14ac:dyDescent="0.45">
      <c r="A1764" s="10" t="s">
        <v>20</v>
      </c>
      <c r="B1764" s="20">
        <v>0.88300000000000001</v>
      </c>
      <c r="C1764" s="19">
        <v>3574</v>
      </c>
      <c r="D1764" s="19">
        <v>3552.0461690000002</v>
      </c>
      <c r="E1764" s="23">
        <v>3.4017863419999999</v>
      </c>
      <c r="F1764" s="23">
        <v>2.2587449830000002</v>
      </c>
      <c r="G1764" s="17">
        <v>0.94376049200000001</v>
      </c>
      <c r="H1764" s="17">
        <v>5.62E-2</v>
      </c>
      <c r="I1764" s="17">
        <v>0.94415978599999995</v>
      </c>
      <c r="J1764" s="17">
        <v>5.5399999999999998E-2</v>
      </c>
      <c r="K1764" s="17">
        <v>4.44E-4</v>
      </c>
    </row>
    <row r="1765" spans="1:11" x14ac:dyDescent="0.45">
      <c r="A1765" s="10" t="s">
        <v>20</v>
      </c>
      <c r="B1765" s="20">
        <v>0.88400000000000001</v>
      </c>
      <c r="C1765" s="19">
        <v>3576</v>
      </c>
      <c r="D1765" s="19">
        <v>3558.8588869999999</v>
      </c>
      <c r="E1765" s="23">
        <v>3.4063588349999998</v>
      </c>
      <c r="F1765" s="23">
        <v>2.2650047940000002</v>
      </c>
      <c r="G1765" s="17">
        <v>0.94379194600000005</v>
      </c>
      <c r="H1765" s="17">
        <v>5.62E-2</v>
      </c>
      <c r="I1765" s="17">
        <v>0.94418279500000002</v>
      </c>
      <c r="J1765" s="17">
        <v>5.5399999999999998E-2</v>
      </c>
      <c r="K1765" s="17">
        <v>4.44E-4</v>
      </c>
    </row>
    <row r="1766" spans="1:11" x14ac:dyDescent="0.45">
      <c r="A1766" s="10" t="s">
        <v>20</v>
      </c>
      <c r="B1766" s="20">
        <v>0.88500000000000001</v>
      </c>
      <c r="C1766" s="19">
        <v>3582</v>
      </c>
      <c r="D1766" s="19">
        <v>3579.3473020000001</v>
      </c>
      <c r="E1766" s="23">
        <v>3.4230778289999999</v>
      </c>
      <c r="F1766" s="23">
        <v>2.271642935</v>
      </c>
      <c r="G1766" s="17">
        <v>0.94388609700000003</v>
      </c>
      <c r="H1766" s="17">
        <v>5.6099999999999997E-2</v>
      </c>
      <c r="I1766" s="17">
        <v>0.94406302900000005</v>
      </c>
      <c r="J1766" s="17">
        <v>5.5500000000000001E-2</v>
      </c>
      <c r="K1766" s="17">
        <v>4.4299999999999998E-4</v>
      </c>
    </row>
    <row r="1767" spans="1:11" x14ac:dyDescent="0.45">
      <c r="A1767" s="10" t="s">
        <v>20</v>
      </c>
      <c r="B1767" s="20">
        <v>0.88600000000000001</v>
      </c>
      <c r="C1767" s="19">
        <v>3586</v>
      </c>
      <c r="D1767" s="19">
        <v>3593.0571439999999</v>
      </c>
      <c r="E1767" s="23">
        <v>3.4300216080000001</v>
      </c>
      <c r="F1767" s="23">
        <v>2.28172628</v>
      </c>
      <c r="G1767" s="17">
        <v>0.94394868899999995</v>
      </c>
      <c r="H1767" s="17">
        <v>5.6099999999999997E-2</v>
      </c>
      <c r="I1767" s="17">
        <v>0.94430449400000005</v>
      </c>
      <c r="J1767" s="17">
        <v>5.5300000000000002E-2</v>
      </c>
      <c r="K1767" s="17">
        <v>4.4099999999999999E-4</v>
      </c>
    </row>
    <row r="1768" spans="1:11" x14ac:dyDescent="0.45">
      <c r="A1768" s="10" t="s">
        <v>20</v>
      </c>
      <c r="B1768" s="20">
        <v>0.88700000000000001</v>
      </c>
      <c r="C1768" s="19">
        <v>3589</v>
      </c>
      <c r="D1768" s="19">
        <v>3603.3657199999998</v>
      </c>
      <c r="E1768" s="23">
        <v>3.4435033920000002</v>
      </c>
      <c r="F1768" s="23">
        <v>2.2901064240000002</v>
      </c>
      <c r="G1768" s="17">
        <v>0.94399554200000002</v>
      </c>
      <c r="H1768" s="17">
        <v>5.6000000000000001E-2</v>
      </c>
      <c r="I1768" s="17">
        <v>0.94416621899999997</v>
      </c>
      <c r="J1768" s="17">
        <v>5.5399999999999998E-2</v>
      </c>
      <c r="K1768" s="17">
        <v>4.4099999999999999E-4</v>
      </c>
    </row>
    <row r="1769" spans="1:11" x14ac:dyDescent="0.45">
      <c r="A1769" s="10" t="s">
        <v>20</v>
      </c>
      <c r="B1769" s="20">
        <v>0.88800000000000001</v>
      </c>
      <c r="C1769" s="19">
        <v>3594</v>
      </c>
      <c r="D1769" s="19">
        <v>3620.642218</v>
      </c>
      <c r="E1769" s="23">
        <v>3.4617700120000001</v>
      </c>
      <c r="F1769" s="23">
        <v>2.2963869790000002</v>
      </c>
      <c r="G1769" s="17">
        <v>0.94379521399999999</v>
      </c>
      <c r="H1769" s="17">
        <v>5.62E-2</v>
      </c>
      <c r="I1769" s="17">
        <v>0.94429437800000005</v>
      </c>
      <c r="J1769" s="17">
        <v>5.5300000000000002E-2</v>
      </c>
      <c r="K1769" s="17">
        <v>4.4000000000000002E-4</v>
      </c>
    </row>
    <row r="1770" spans="1:11" x14ac:dyDescent="0.45">
      <c r="A1770" s="10" t="s">
        <v>20</v>
      </c>
      <c r="B1770" s="20">
        <v>0.88900000000000001</v>
      </c>
      <c r="C1770" s="19">
        <v>3597</v>
      </c>
      <c r="D1770" s="19">
        <v>3631.032721</v>
      </c>
      <c r="E1770" s="23">
        <v>3.465050647</v>
      </c>
      <c r="F1770" s="23">
        <v>2.303635425</v>
      </c>
      <c r="G1770" s="17">
        <v>0.943564081</v>
      </c>
      <c r="H1770" s="17">
        <v>5.6399999999999999E-2</v>
      </c>
      <c r="I1770" s="17">
        <v>0.94433292199999996</v>
      </c>
      <c r="J1770" s="17">
        <v>5.5199999999999999E-2</v>
      </c>
      <c r="K1770" s="17">
        <v>4.4000000000000002E-4</v>
      </c>
    </row>
    <row r="1771" spans="1:11" x14ac:dyDescent="0.45">
      <c r="A1771" s="10" t="s">
        <v>20</v>
      </c>
      <c r="B1771" s="20">
        <v>0.89</v>
      </c>
      <c r="C1771" s="19">
        <v>3602</v>
      </c>
      <c r="D1771" s="19">
        <v>3648.3990439999998</v>
      </c>
      <c r="E1771" s="23">
        <v>3.479155526</v>
      </c>
      <c r="F1771" s="23">
        <v>2.3108022500000001</v>
      </c>
      <c r="G1771" s="17">
        <v>0.94364242099999995</v>
      </c>
      <c r="H1771" s="17">
        <v>5.6399999999999999E-2</v>
      </c>
      <c r="I1771" s="17">
        <v>0.94441072800000003</v>
      </c>
      <c r="J1771" s="17">
        <v>5.5199999999999999E-2</v>
      </c>
      <c r="K1771" s="17">
        <v>4.3899999999999999E-4</v>
      </c>
    </row>
    <row r="1772" spans="1:11" x14ac:dyDescent="0.45">
      <c r="A1772" s="10" t="s">
        <v>20</v>
      </c>
      <c r="B1772" s="20">
        <v>0.89100000000000001</v>
      </c>
      <c r="C1772" s="19">
        <v>3606</v>
      </c>
      <c r="D1772" s="19">
        <v>3662.3704950000001</v>
      </c>
      <c r="E1772" s="23">
        <v>3.4957972310000001</v>
      </c>
      <c r="F1772" s="23">
        <v>2.320557612</v>
      </c>
      <c r="G1772" s="17">
        <v>0.94315030499999997</v>
      </c>
      <c r="H1772" s="17">
        <v>5.6800000000000003E-2</v>
      </c>
      <c r="I1772" s="17">
        <v>0.94444993399999999</v>
      </c>
      <c r="J1772" s="17">
        <v>5.5100000000000003E-2</v>
      </c>
      <c r="K1772" s="17">
        <v>4.3899999999999999E-4</v>
      </c>
    </row>
    <row r="1773" spans="1:11" x14ac:dyDescent="0.45">
      <c r="A1773" s="10" t="s">
        <v>20</v>
      </c>
      <c r="B1773" s="20">
        <v>0.89200000000000002</v>
      </c>
      <c r="C1773" s="19">
        <v>3610</v>
      </c>
      <c r="D1773" s="19">
        <v>3676.4197869999998</v>
      </c>
      <c r="E1773" s="23">
        <v>3.5144637890000001</v>
      </c>
      <c r="F1773" s="23">
        <v>2.328247406</v>
      </c>
      <c r="G1773" s="17">
        <v>0.94321329600000003</v>
      </c>
      <c r="H1773" s="17">
        <v>5.6800000000000003E-2</v>
      </c>
      <c r="I1773" s="17">
        <v>0.94451293599999997</v>
      </c>
      <c r="J1773" s="17">
        <v>5.5E-2</v>
      </c>
      <c r="K1773" s="17">
        <v>4.3800000000000002E-4</v>
      </c>
    </row>
    <row r="1774" spans="1:11" x14ac:dyDescent="0.45">
      <c r="A1774" s="10" t="s">
        <v>20</v>
      </c>
      <c r="B1774" s="20">
        <v>0.89300000000000002</v>
      </c>
      <c r="C1774" s="19">
        <v>3614</v>
      </c>
      <c r="D1774" s="19">
        <v>3690.4918899999998</v>
      </c>
      <c r="E1774" s="23">
        <v>3.5216750590000001</v>
      </c>
      <c r="F1774" s="23">
        <v>2.335991194</v>
      </c>
      <c r="G1774" s="17">
        <v>0.94299944700000005</v>
      </c>
      <c r="H1774" s="17">
        <v>5.7000000000000002E-2</v>
      </c>
      <c r="I1774" s="17">
        <v>0.94440935299999995</v>
      </c>
      <c r="J1774" s="17">
        <v>5.5199999999999999E-2</v>
      </c>
      <c r="K1774" s="17">
        <v>4.37E-4</v>
      </c>
    </row>
    <row r="1775" spans="1:11" x14ac:dyDescent="0.45">
      <c r="A1775" s="10" t="s">
        <v>20</v>
      </c>
      <c r="B1775" s="20">
        <v>0.89400000000000002</v>
      </c>
      <c r="C1775" s="19">
        <v>3618</v>
      </c>
      <c r="D1775" s="19">
        <v>3704.6386929999999</v>
      </c>
      <c r="E1775" s="23">
        <v>3.5444222010000002</v>
      </c>
      <c r="F1775" s="23">
        <v>2.3428877940000001</v>
      </c>
      <c r="G1775" s="17">
        <v>0.94306246500000002</v>
      </c>
      <c r="H1775" s="17">
        <v>5.6899999999999999E-2</v>
      </c>
      <c r="I1775" s="17">
        <v>0.94498837899999999</v>
      </c>
      <c r="J1775" s="17">
        <v>5.4600000000000003E-2</v>
      </c>
      <c r="K1775" s="17">
        <v>4.3300000000000001E-4</v>
      </c>
    </row>
    <row r="1776" spans="1:11" x14ac:dyDescent="0.45">
      <c r="A1776" s="10" t="s">
        <v>20</v>
      </c>
      <c r="B1776" s="20">
        <v>0.89500000000000002</v>
      </c>
      <c r="C1776" s="19">
        <v>3621</v>
      </c>
      <c r="D1776" s="19">
        <v>3715.3428159999999</v>
      </c>
      <c r="E1776" s="23">
        <v>3.587075456</v>
      </c>
      <c r="F1776" s="23">
        <v>2.3515341809999999</v>
      </c>
      <c r="G1776" s="17">
        <v>0.94310963800000003</v>
      </c>
      <c r="H1776" s="17">
        <v>5.6899999999999999E-2</v>
      </c>
      <c r="I1776" s="17">
        <v>0.94492016899999998</v>
      </c>
      <c r="J1776" s="17">
        <v>5.4600000000000003E-2</v>
      </c>
      <c r="K1776" s="17">
        <v>4.3300000000000001E-4</v>
      </c>
    </row>
    <row r="1777" spans="1:11" x14ac:dyDescent="0.45">
      <c r="A1777" s="10" t="s">
        <v>20</v>
      </c>
      <c r="B1777" s="20">
        <v>0.89600000000000002</v>
      </c>
      <c r="C1777" s="19">
        <v>3626</v>
      </c>
      <c r="D1777" s="19">
        <v>3733.3044049999999</v>
      </c>
      <c r="E1777" s="23">
        <v>3.5945928189999998</v>
      </c>
      <c r="F1777" s="23">
        <v>2.3581186810000001</v>
      </c>
      <c r="G1777" s="17">
        <v>0.94318808600000004</v>
      </c>
      <c r="H1777" s="17">
        <v>5.6800000000000003E-2</v>
      </c>
      <c r="I1777" s="17">
        <v>0.94481868400000002</v>
      </c>
      <c r="J1777" s="17">
        <v>5.4699999999999999E-2</v>
      </c>
      <c r="K1777" s="17">
        <v>4.3199999999999998E-4</v>
      </c>
    </row>
    <row r="1778" spans="1:11" x14ac:dyDescent="0.45">
      <c r="A1778" s="10" t="s">
        <v>20</v>
      </c>
      <c r="B1778" s="20">
        <v>0.89700000000000002</v>
      </c>
      <c r="C1778" s="19">
        <v>3629</v>
      </c>
      <c r="D1778" s="19">
        <v>3744.1203220000002</v>
      </c>
      <c r="E1778" s="23">
        <v>3.6055795060000002</v>
      </c>
      <c r="F1778" s="23">
        <v>2.3666214590000001</v>
      </c>
      <c r="G1778" s="17">
        <v>0.94323505100000005</v>
      </c>
      <c r="H1778" s="17">
        <v>5.6800000000000003E-2</v>
      </c>
      <c r="I1778" s="17">
        <v>0.94484816199999999</v>
      </c>
      <c r="J1778" s="17">
        <v>5.4699999999999999E-2</v>
      </c>
      <c r="K1778" s="17">
        <v>4.3199999999999998E-4</v>
      </c>
    </row>
    <row r="1779" spans="1:11" x14ac:dyDescent="0.45">
      <c r="A1779" s="10" t="s">
        <v>20</v>
      </c>
      <c r="B1779" s="20">
        <v>0.89800000000000002</v>
      </c>
      <c r="C1779" s="19">
        <v>3634</v>
      </c>
      <c r="D1779" s="19">
        <v>3762.1766819999998</v>
      </c>
      <c r="E1779" s="23">
        <v>3.6142223219999998</v>
      </c>
      <c r="F1779" s="23">
        <v>2.3741637080000002</v>
      </c>
      <c r="G1779" s="17">
        <v>0.94303797499999997</v>
      </c>
      <c r="H1779" s="17">
        <v>5.7000000000000002E-2</v>
      </c>
      <c r="I1779" s="17">
        <v>0.944931144</v>
      </c>
      <c r="J1779" s="17">
        <v>5.4600000000000003E-2</v>
      </c>
      <c r="K1779" s="17">
        <v>4.3100000000000001E-4</v>
      </c>
    </row>
    <row r="1780" spans="1:11" x14ac:dyDescent="0.45">
      <c r="A1780" s="10" t="s">
        <v>20</v>
      </c>
      <c r="B1780" s="20">
        <v>0.89900000000000002</v>
      </c>
      <c r="C1780" s="19">
        <v>3638</v>
      </c>
      <c r="D1780" s="19">
        <v>3776.6582979999998</v>
      </c>
      <c r="E1780" s="23">
        <v>3.6245438710000002</v>
      </c>
      <c r="F1780" s="23">
        <v>2.3835531200000002</v>
      </c>
      <c r="G1780" s="17">
        <v>0.94310060500000004</v>
      </c>
      <c r="H1780" s="17">
        <v>5.6899999999999999E-2</v>
      </c>
      <c r="I1780" s="17">
        <v>0.94458293400000004</v>
      </c>
      <c r="J1780" s="17">
        <v>5.5E-2</v>
      </c>
      <c r="K1780" s="17">
        <v>4.3100000000000001E-4</v>
      </c>
    </row>
    <row r="1781" spans="1:11" x14ac:dyDescent="0.45">
      <c r="A1781" s="10" t="s">
        <v>20</v>
      </c>
      <c r="B1781" s="20">
        <v>0.9</v>
      </c>
      <c r="C1781" s="19">
        <v>3641</v>
      </c>
      <c r="D1781" s="19">
        <v>3787.558168</v>
      </c>
      <c r="E1781" s="23">
        <v>3.633289961</v>
      </c>
      <c r="F1781" s="23">
        <v>2.3915902550000001</v>
      </c>
      <c r="G1781" s="17">
        <v>0.94287283700000002</v>
      </c>
      <c r="H1781" s="17">
        <v>5.7099999999999998E-2</v>
      </c>
      <c r="I1781" s="17">
        <v>0.94461952400000004</v>
      </c>
      <c r="J1781" s="17">
        <v>5.4899999999999997E-2</v>
      </c>
      <c r="K1781" s="17">
        <v>4.3100000000000001E-4</v>
      </c>
    </row>
    <row r="1782" spans="1:11" x14ac:dyDescent="0.45">
      <c r="A1782" s="10" t="s">
        <v>20</v>
      </c>
      <c r="B1782" s="20">
        <v>0.90100000000000002</v>
      </c>
      <c r="C1782" s="19">
        <v>3646</v>
      </c>
      <c r="D1782" s="19">
        <v>3805.7367720000002</v>
      </c>
      <c r="E1782" s="23">
        <v>3.639400755</v>
      </c>
      <c r="F1782" s="23">
        <v>2.399173351</v>
      </c>
      <c r="G1782" s="17">
        <v>0.94267690599999998</v>
      </c>
      <c r="H1782" s="17">
        <v>5.7299999999999997E-2</v>
      </c>
      <c r="I1782" s="17">
        <v>0.94457359500000004</v>
      </c>
      <c r="J1782" s="17">
        <v>5.5E-2</v>
      </c>
      <c r="K1782" s="17">
        <v>4.2999999999999999E-4</v>
      </c>
    </row>
    <row r="1783" spans="1:11" x14ac:dyDescent="0.45">
      <c r="A1783" s="10" t="s">
        <v>20</v>
      </c>
      <c r="B1783" s="20">
        <v>0.90200000000000002</v>
      </c>
      <c r="C1783" s="19">
        <v>3650</v>
      </c>
      <c r="D1783" s="19">
        <v>3820.3298970000001</v>
      </c>
      <c r="E1783" s="23">
        <v>3.6575959459999998</v>
      </c>
      <c r="F1783" s="23">
        <v>2.408584399</v>
      </c>
      <c r="G1783" s="17">
        <v>0.942739726</v>
      </c>
      <c r="H1783" s="17">
        <v>5.7299999999999997E-2</v>
      </c>
      <c r="I1783" s="17">
        <v>0.94469225700000004</v>
      </c>
      <c r="J1783" s="17">
        <v>5.4899999999999997E-2</v>
      </c>
      <c r="K1783" s="17">
        <v>4.2900000000000002E-4</v>
      </c>
    </row>
    <row r="1784" spans="1:11" x14ac:dyDescent="0.45">
      <c r="A1784" s="10" t="s">
        <v>20</v>
      </c>
      <c r="B1784" s="20">
        <v>0.90300000000000002</v>
      </c>
      <c r="C1784" s="19">
        <v>3652</v>
      </c>
      <c r="D1784" s="19">
        <v>3827.6755859999998</v>
      </c>
      <c r="E1784" s="23">
        <v>3.6796049869999998</v>
      </c>
      <c r="F1784" s="23">
        <v>2.4157749119999998</v>
      </c>
      <c r="G1784" s="17">
        <v>0.94277108399999998</v>
      </c>
      <c r="H1784" s="17">
        <v>5.7200000000000001E-2</v>
      </c>
      <c r="I1784" s="17">
        <v>0.94461981100000003</v>
      </c>
      <c r="J1784" s="17">
        <v>5.5E-2</v>
      </c>
      <c r="K1784" s="17">
        <v>4.2900000000000002E-4</v>
      </c>
    </row>
    <row r="1785" spans="1:11" x14ac:dyDescent="0.45">
      <c r="A1785" s="10" t="s">
        <v>20</v>
      </c>
      <c r="B1785" s="20">
        <v>0.90400000000000003</v>
      </c>
      <c r="C1785" s="19">
        <v>3658</v>
      </c>
      <c r="D1785" s="19">
        <v>3849.8516169999998</v>
      </c>
      <c r="E1785" s="23">
        <v>3.7108213120000002</v>
      </c>
      <c r="F1785" s="23">
        <v>2.4211884779999999</v>
      </c>
      <c r="G1785" s="17">
        <v>0.94231820700000002</v>
      </c>
      <c r="H1785" s="17">
        <v>5.7700000000000001E-2</v>
      </c>
      <c r="I1785" s="17">
        <v>0.94460022600000004</v>
      </c>
      <c r="J1785" s="17">
        <v>5.5E-2</v>
      </c>
      <c r="K1785" s="17">
        <v>4.28E-4</v>
      </c>
    </row>
    <row r="1786" spans="1:11" x14ac:dyDescent="0.45">
      <c r="A1786" s="10" t="s">
        <v>20</v>
      </c>
      <c r="B1786" s="20">
        <v>0.90500000000000003</v>
      </c>
      <c r="C1786" s="19">
        <v>3662</v>
      </c>
      <c r="D1786" s="19">
        <v>3864.8115050000001</v>
      </c>
      <c r="E1786" s="23">
        <v>3.74450919</v>
      </c>
      <c r="F1786" s="23">
        <v>2.4322003259999998</v>
      </c>
      <c r="G1786" s="17">
        <v>0.94238121200000002</v>
      </c>
      <c r="H1786" s="17">
        <v>5.7599999999999998E-2</v>
      </c>
      <c r="I1786" s="17">
        <v>0.94456883199999997</v>
      </c>
      <c r="J1786" s="17">
        <v>5.5E-2</v>
      </c>
      <c r="K1786" s="17">
        <v>4.28E-4</v>
      </c>
    </row>
    <row r="1787" spans="1:11" x14ac:dyDescent="0.45">
      <c r="A1787" s="10" t="s">
        <v>20</v>
      </c>
      <c r="B1787" s="20">
        <v>0.90600000000000003</v>
      </c>
      <c r="C1787" s="19">
        <v>3667</v>
      </c>
      <c r="D1787" s="19">
        <v>3883.683755</v>
      </c>
      <c r="E1787" s="23">
        <v>3.7814748429999998</v>
      </c>
      <c r="F1787" s="23">
        <v>2.4405866170000001</v>
      </c>
      <c r="G1787" s="17">
        <v>0.94218707400000001</v>
      </c>
      <c r="H1787" s="17">
        <v>5.7799999999999997E-2</v>
      </c>
      <c r="I1787" s="17">
        <v>0.94436453799999998</v>
      </c>
      <c r="J1787" s="17">
        <v>5.5199999999999999E-2</v>
      </c>
      <c r="K1787" s="17">
        <v>4.28E-4</v>
      </c>
    </row>
    <row r="1788" spans="1:11" x14ac:dyDescent="0.45">
      <c r="A1788" s="10" t="s">
        <v>20</v>
      </c>
      <c r="B1788" s="20">
        <v>0.90700000000000003</v>
      </c>
      <c r="C1788" s="19">
        <v>3671</v>
      </c>
      <c r="D1788" s="19">
        <v>3898.8771190000002</v>
      </c>
      <c r="E1788" s="23">
        <v>3.8093011030000001</v>
      </c>
      <c r="F1788" s="23">
        <v>2.4514490040000001</v>
      </c>
      <c r="G1788" s="17">
        <v>0.942250068</v>
      </c>
      <c r="H1788" s="17">
        <v>5.7700000000000001E-2</v>
      </c>
      <c r="I1788" s="17">
        <v>0.944206239</v>
      </c>
      <c r="J1788" s="17">
        <v>5.5399999999999998E-2</v>
      </c>
      <c r="K1788" s="17">
        <v>4.2700000000000002E-4</v>
      </c>
    </row>
    <row r="1789" spans="1:11" x14ac:dyDescent="0.45">
      <c r="A1789" s="10" t="s">
        <v>20</v>
      </c>
      <c r="B1789" s="20">
        <v>0.90800000000000003</v>
      </c>
      <c r="C1789" s="19">
        <v>3672</v>
      </c>
      <c r="D1789" s="19">
        <v>3902.6907270000002</v>
      </c>
      <c r="E1789" s="23">
        <v>3.8136076349999999</v>
      </c>
      <c r="F1789" s="23">
        <v>2.4600111010000001</v>
      </c>
      <c r="G1789" s="17">
        <v>0.94226579499999996</v>
      </c>
      <c r="H1789" s="17">
        <v>5.7700000000000001E-2</v>
      </c>
      <c r="I1789" s="17">
        <v>0.94410282499999998</v>
      </c>
      <c r="J1789" s="17">
        <v>5.5500000000000001E-2</v>
      </c>
      <c r="K1789" s="17">
        <v>4.2700000000000002E-4</v>
      </c>
    </row>
    <row r="1790" spans="1:11" x14ac:dyDescent="0.45">
      <c r="A1790" s="10" t="s">
        <v>20</v>
      </c>
      <c r="B1790" s="20">
        <v>0.90900000000000003</v>
      </c>
      <c r="C1790" s="19">
        <v>3678</v>
      </c>
      <c r="D1790" s="19">
        <v>3925.5857879999999</v>
      </c>
      <c r="E1790" s="23">
        <v>3.8250275490000001</v>
      </c>
      <c r="F1790" s="23">
        <v>2.462385072</v>
      </c>
      <c r="G1790" s="17">
        <v>0.94208809100000002</v>
      </c>
      <c r="H1790" s="17">
        <v>5.79E-2</v>
      </c>
      <c r="I1790" s="17">
        <v>0.94395507599999995</v>
      </c>
      <c r="J1790" s="17">
        <v>5.5599999999999997E-2</v>
      </c>
      <c r="K1790" s="17">
        <v>4.2700000000000002E-4</v>
      </c>
    </row>
    <row r="1791" spans="1:11" x14ac:dyDescent="0.45">
      <c r="A1791" s="10" t="s">
        <v>20</v>
      </c>
      <c r="B1791" s="20">
        <v>0.91</v>
      </c>
      <c r="C1791" s="19">
        <v>3682</v>
      </c>
      <c r="D1791" s="19">
        <v>3940.9639269999998</v>
      </c>
      <c r="E1791" s="23">
        <v>3.8482631399999998</v>
      </c>
      <c r="F1791" s="23">
        <v>2.4756986419999998</v>
      </c>
      <c r="G1791" s="17">
        <v>0.941879413</v>
      </c>
      <c r="H1791" s="17">
        <v>5.8099999999999999E-2</v>
      </c>
      <c r="I1791" s="17">
        <v>0.94400596000000003</v>
      </c>
      <c r="J1791" s="17">
        <v>5.5599999999999997E-2</v>
      </c>
      <c r="K1791" s="17">
        <v>4.26E-4</v>
      </c>
    </row>
    <row r="1792" spans="1:11" x14ac:dyDescent="0.45">
      <c r="A1792" s="10" t="s">
        <v>20</v>
      </c>
      <c r="B1792" s="20">
        <v>0.91100000000000003</v>
      </c>
      <c r="C1792" s="19">
        <v>3687</v>
      </c>
      <c r="D1792" s="19">
        <v>3960.435653</v>
      </c>
      <c r="E1792" s="23">
        <v>3.9386944769999999</v>
      </c>
      <c r="F1792" s="23">
        <v>2.4834585499999999</v>
      </c>
      <c r="G1792" s="17">
        <v>0.94195823199999995</v>
      </c>
      <c r="H1792" s="17">
        <v>5.8000000000000003E-2</v>
      </c>
      <c r="I1792" s="17">
        <v>0.94408636300000004</v>
      </c>
      <c r="J1792" s="17">
        <v>5.5500000000000001E-2</v>
      </c>
      <c r="K1792" s="17">
        <v>4.26E-4</v>
      </c>
    </row>
    <row r="1793" spans="1:11" x14ac:dyDescent="0.45">
      <c r="A1793" s="10" t="s">
        <v>20</v>
      </c>
      <c r="B1793" s="20">
        <v>0.91200000000000003</v>
      </c>
      <c r="C1793" s="19">
        <v>3691</v>
      </c>
      <c r="D1793" s="19">
        <v>3976.252</v>
      </c>
      <c r="E1793" s="23">
        <v>3.9562584620000001</v>
      </c>
      <c r="F1793" s="23">
        <v>2.4947484530000001</v>
      </c>
      <c r="G1793" s="17">
        <v>0.94202113200000004</v>
      </c>
      <c r="H1793" s="17">
        <v>5.8000000000000003E-2</v>
      </c>
      <c r="I1793" s="17">
        <v>0.94408181300000005</v>
      </c>
      <c r="J1793" s="17">
        <v>5.5500000000000001E-2</v>
      </c>
      <c r="K1793" s="17">
        <v>4.2499999999999998E-4</v>
      </c>
    </row>
    <row r="1794" spans="1:11" x14ac:dyDescent="0.45">
      <c r="A1794" s="10" t="s">
        <v>20</v>
      </c>
      <c r="B1794" s="20">
        <v>0.91300000000000003</v>
      </c>
      <c r="C1794" s="19">
        <v>3695</v>
      </c>
      <c r="D1794" s="19">
        <v>3992.1636450000001</v>
      </c>
      <c r="E1794" s="23">
        <v>4.0029349529999996</v>
      </c>
      <c r="F1794" s="23">
        <v>2.5038149829999998</v>
      </c>
      <c r="G1794" s="17">
        <v>0.94208389699999995</v>
      </c>
      <c r="H1794" s="17">
        <v>5.79E-2</v>
      </c>
      <c r="I1794" s="17">
        <v>0.94415480799999996</v>
      </c>
      <c r="J1794" s="17">
        <v>5.5399999999999998E-2</v>
      </c>
      <c r="K1794" s="17">
        <v>4.2400000000000001E-4</v>
      </c>
    </row>
    <row r="1795" spans="1:11" x14ac:dyDescent="0.45">
      <c r="A1795" s="10" t="s">
        <v>20</v>
      </c>
      <c r="B1795" s="20">
        <v>0.91400000000000003</v>
      </c>
      <c r="C1795" s="19">
        <v>3699</v>
      </c>
      <c r="D1795" s="19">
        <v>4008.2792479999998</v>
      </c>
      <c r="E1795" s="23">
        <v>4.0370860769999997</v>
      </c>
      <c r="F1795" s="23">
        <v>2.5129533149999999</v>
      </c>
      <c r="G1795" s="17">
        <v>0.94214652600000004</v>
      </c>
      <c r="H1795" s="17">
        <v>5.79E-2</v>
      </c>
      <c r="I1795" s="17">
        <v>0.94420822400000004</v>
      </c>
      <c r="J1795" s="17">
        <v>5.5399999999999998E-2</v>
      </c>
      <c r="K1795" s="17">
        <v>4.2400000000000001E-4</v>
      </c>
    </row>
    <row r="1796" spans="1:11" x14ac:dyDescent="0.45">
      <c r="A1796" s="10" t="s">
        <v>20</v>
      </c>
      <c r="B1796" s="20">
        <v>0.91500000000000004</v>
      </c>
      <c r="C1796" s="19">
        <v>3703</v>
      </c>
      <c r="D1796" s="19">
        <v>4024.459981</v>
      </c>
      <c r="E1796" s="23">
        <v>4.060973164</v>
      </c>
      <c r="F1796" s="23">
        <v>2.5222784699999998</v>
      </c>
      <c r="G1796" s="17">
        <v>0.94220901999999995</v>
      </c>
      <c r="H1796" s="17">
        <v>5.7799999999999997E-2</v>
      </c>
      <c r="I1796" s="17">
        <v>0.94426197199999995</v>
      </c>
      <c r="J1796" s="17">
        <v>5.5300000000000002E-2</v>
      </c>
      <c r="K1796" s="17">
        <v>4.2400000000000001E-4</v>
      </c>
    </row>
    <row r="1797" spans="1:11" x14ac:dyDescent="0.45">
      <c r="A1797" s="10" t="s">
        <v>20</v>
      </c>
      <c r="B1797" s="20">
        <v>0.91600000000000004</v>
      </c>
      <c r="C1797" s="19">
        <v>3706</v>
      </c>
      <c r="D1797" s="19">
        <v>4036.6821679999998</v>
      </c>
      <c r="E1797" s="23">
        <v>4.0870873809999999</v>
      </c>
      <c r="F1797" s="23">
        <v>2.5288356489999999</v>
      </c>
      <c r="G1797" s="17">
        <v>0.94225580099999995</v>
      </c>
      <c r="H1797" s="17">
        <v>5.7700000000000001E-2</v>
      </c>
      <c r="I1797" s="17">
        <v>0.94429938199999996</v>
      </c>
      <c r="J1797" s="17">
        <v>5.5300000000000002E-2</v>
      </c>
      <c r="K1797" s="17">
        <v>4.2299999999999998E-4</v>
      </c>
    </row>
    <row r="1798" spans="1:11" x14ac:dyDescent="0.45">
      <c r="A1798" s="10" t="s">
        <v>20</v>
      </c>
      <c r="B1798" s="20">
        <v>0.91700000000000004</v>
      </c>
      <c r="C1798" s="19">
        <v>3711</v>
      </c>
      <c r="D1798" s="19">
        <v>4057.1658900000002</v>
      </c>
      <c r="E1798" s="23">
        <v>4.1038664840000001</v>
      </c>
      <c r="F1798" s="23">
        <v>2.5338095549999999</v>
      </c>
      <c r="G1798" s="17">
        <v>0.94233360300000002</v>
      </c>
      <c r="H1798" s="17">
        <v>5.7700000000000001E-2</v>
      </c>
      <c r="I1798" s="17">
        <v>0.94408504500000001</v>
      </c>
      <c r="J1798" s="17">
        <v>5.5500000000000001E-2</v>
      </c>
      <c r="K1798" s="17">
        <v>4.2299999999999998E-4</v>
      </c>
    </row>
    <row r="1799" spans="1:11" x14ac:dyDescent="0.45">
      <c r="A1799" s="10" t="s">
        <v>20</v>
      </c>
      <c r="B1799" s="20">
        <v>0.91800000000000004</v>
      </c>
      <c r="C1799" s="19">
        <v>3715</v>
      </c>
      <c r="D1799" s="19">
        <v>4073.708435</v>
      </c>
      <c r="E1799" s="23">
        <v>4.1451852130000004</v>
      </c>
      <c r="F1799" s="23">
        <v>2.5506768499999999</v>
      </c>
      <c r="G1799" s="17">
        <v>0.94239569300000003</v>
      </c>
      <c r="H1799" s="17">
        <v>5.7599999999999998E-2</v>
      </c>
      <c r="I1799" s="17">
        <v>0.94414057100000004</v>
      </c>
      <c r="J1799" s="17">
        <v>5.5399999999999998E-2</v>
      </c>
      <c r="K1799" s="17">
        <v>4.2200000000000001E-4</v>
      </c>
    </row>
    <row r="1800" spans="1:11" x14ac:dyDescent="0.45">
      <c r="A1800" s="10" t="s">
        <v>20</v>
      </c>
      <c r="B1800" s="20">
        <v>0.91900000000000004</v>
      </c>
      <c r="C1800" s="19">
        <v>3719</v>
      </c>
      <c r="D1800" s="19">
        <v>4090.4007040000001</v>
      </c>
      <c r="E1800" s="23">
        <v>4.1885883980000003</v>
      </c>
      <c r="F1800" s="23">
        <v>2.5603560160000001</v>
      </c>
      <c r="G1800" s="17">
        <v>0.94245765000000004</v>
      </c>
      <c r="H1800" s="17">
        <v>5.7500000000000002E-2</v>
      </c>
      <c r="I1800" s="17">
        <v>0.94426326500000002</v>
      </c>
      <c r="J1800" s="17">
        <v>5.5300000000000002E-2</v>
      </c>
      <c r="K1800" s="17">
        <v>4.2099999999999999E-4</v>
      </c>
    </row>
    <row r="1801" spans="1:11" x14ac:dyDescent="0.45">
      <c r="A1801" s="10" t="s">
        <v>20</v>
      </c>
      <c r="B1801" s="20">
        <v>0.92</v>
      </c>
      <c r="C1801" s="19">
        <v>3723</v>
      </c>
      <c r="D1801" s="19">
        <v>4107.2149499999996</v>
      </c>
      <c r="E1801" s="23">
        <v>4.2180652869999999</v>
      </c>
      <c r="F1801" s="23">
        <v>2.5701675320000001</v>
      </c>
      <c r="G1801" s="17">
        <v>0.94251947400000002</v>
      </c>
      <c r="H1801" s="17">
        <v>5.7500000000000002E-2</v>
      </c>
      <c r="I1801" s="17">
        <v>0.94394428399999997</v>
      </c>
      <c r="J1801" s="17">
        <v>5.5599999999999997E-2</v>
      </c>
      <c r="K1801" s="17">
        <v>4.2099999999999999E-4</v>
      </c>
    </row>
    <row r="1802" spans="1:11" x14ac:dyDescent="0.45">
      <c r="A1802" s="10" t="s">
        <v>20</v>
      </c>
      <c r="B1802" s="20">
        <v>0.92100000000000004</v>
      </c>
      <c r="C1802" s="19">
        <v>3726</v>
      </c>
      <c r="D1802" s="19">
        <v>4119.9386000000004</v>
      </c>
      <c r="E1802" s="23">
        <v>4.2501546890000004</v>
      </c>
      <c r="F1802" s="23">
        <v>2.580083932</v>
      </c>
      <c r="G1802" s="17">
        <v>0.94256575399999998</v>
      </c>
      <c r="H1802" s="17">
        <v>5.74E-2</v>
      </c>
      <c r="I1802" s="17">
        <v>0.94395190799999995</v>
      </c>
      <c r="J1802" s="17">
        <v>5.5599999999999997E-2</v>
      </c>
      <c r="K1802" s="17">
        <v>4.2000000000000002E-4</v>
      </c>
    </row>
    <row r="1803" spans="1:11" x14ac:dyDescent="0.45">
      <c r="A1803" s="10" t="s">
        <v>20</v>
      </c>
      <c r="B1803" s="20">
        <v>0.92200000000000004</v>
      </c>
      <c r="C1803" s="19">
        <v>3731</v>
      </c>
      <c r="D1803" s="19">
        <v>4141.2153449999996</v>
      </c>
      <c r="E1803" s="23">
        <v>4.2613680860000001</v>
      </c>
      <c r="F1803" s="23">
        <v>2.5883409990000001</v>
      </c>
      <c r="G1803" s="17">
        <v>0.94264272299999996</v>
      </c>
      <c r="H1803" s="17">
        <v>5.74E-2</v>
      </c>
      <c r="I1803" s="17">
        <v>0.944086651</v>
      </c>
      <c r="J1803" s="17">
        <v>5.5500000000000001E-2</v>
      </c>
      <c r="K1803" s="17">
        <v>4.1899999999999999E-4</v>
      </c>
    </row>
    <row r="1804" spans="1:11" x14ac:dyDescent="0.45">
      <c r="A1804" s="10" t="s">
        <v>20</v>
      </c>
      <c r="B1804" s="20">
        <v>0.92300000000000004</v>
      </c>
      <c r="C1804" s="19">
        <v>3734</v>
      </c>
      <c r="D1804" s="19">
        <v>4154.0151750000005</v>
      </c>
      <c r="E1804" s="23">
        <v>4.2669573160000001</v>
      </c>
      <c r="F1804" s="23">
        <v>2.6001810910000001</v>
      </c>
      <c r="G1804" s="17">
        <v>0.94242099599999996</v>
      </c>
      <c r="H1804" s="17">
        <v>5.7599999999999998E-2</v>
      </c>
      <c r="I1804" s="17">
        <v>0.94404655400000004</v>
      </c>
      <c r="J1804" s="17">
        <v>5.5500000000000001E-2</v>
      </c>
      <c r="K1804" s="17">
        <v>4.1899999999999999E-4</v>
      </c>
    </row>
    <row r="1805" spans="1:11" x14ac:dyDescent="0.45">
      <c r="A1805" s="10" t="s">
        <v>20</v>
      </c>
      <c r="B1805" s="20">
        <v>0.92400000000000004</v>
      </c>
      <c r="C1805" s="19">
        <v>3739</v>
      </c>
      <c r="D1805" s="19">
        <v>4175.3768870000004</v>
      </c>
      <c r="E1805" s="23">
        <v>4.2761132460000004</v>
      </c>
      <c r="F1805" s="23">
        <v>2.6084584550000001</v>
      </c>
      <c r="G1805" s="17">
        <v>0.94223054299999998</v>
      </c>
      <c r="H1805" s="17">
        <v>5.7799999999999997E-2</v>
      </c>
      <c r="I1805" s="17">
        <v>0.94401678899999997</v>
      </c>
      <c r="J1805" s="17">
        <v>5.5599999999999997E-2</v>
      </c>
      <c r="K1805" s="17">
        <v>4.1899999999999999E-4</v>
      </c>
    </row>
    <row r="1806" spans="1:11" x14ac:dyDescent="0.45">
      <c r="A1806" s="10" t="s">
        <v>20</v>
      </c>
      <c r="B1806" s="20">
        <v>0.92500000000000004</v>
      </c>
      <c r="C1806" s="19">
        <v>3743</v>
      </c>
      <c r="D1806" s="19">
        <v>4192.5957699999999</v>
      </c>
      <c r="E1806" s="23">
        <v>4.3171613740000003</v>
      </c>
      <c r="F1806" s="23">
        <v>2.6202819599999998</v>
      </c>
      <c r="G1806" s="17">
        <v>0.94229227900000001</v>
      </c>
      <c r="H1806" s="17">
        <v>5.7700000000000001E-2</v>
      </c>
      <c r="I1806" s="17">
        <v>0.94409321199999996</v>
      </c>
      <c r="J1806" s="17">
        <v>5.5500000000000001E-2</v>
      </c>
      <c r="K1806" s="17">
        <v>4.1800000000000002E-4</v>
      </c>
    </row>
    <row r="1807" spans="1:11" x14ac:dyDescent="0.45">
      <c r="A1807" s="10" t="s">
        <v>20</v>
      </c>
      <c r="B1807" s="20">
        <v>0.92600000000000005</v>
      </c>
      <c r="C1807" s="19">
        <v>3747</v>
      </c>
      <c r="D1807" s="19">
        <v>4209.9065659999997</v>
      </c>
      <c r="E1807" s="23">
        <v>4.331150901</v>
      </c>
      <c r="F1807" s="23">
        <v>2.6304173569999998</v>
      </c>
      <c r="G1807" s="17">
        <v>0.942353883</v>
      </c>
      <c r="H1807" s="17">
        <v>5.7599999999999998E-2</v>
      </c>
      <c r="I1807" s="17">
        <v>0.94402546300000001</v>
      </c>
      <c r="J1807" s="17">
        <v>5.5599999999999997E-2</v>
      </c>
      <c r="K1807" s="17">
        <v>4.1800000000000002E-4</v>
      </c>
    </row>
    <row r="1808" spans="1:11" x14ac:dyDescent="0.45">
      <c r="A1808" s="10" t="s">
        <v>20</v>
      </c>
      <c r="B1808" s="20">
        <v>0.92700000000000005</v>
      </c>
      <c r="C1808" s="19">
        <v>3751</v>
      </c>
      <c r="D1808" s="19">
        <v>4227.2924750000002</v>
      </c>
      <c r="E1808" s="23">
        <v>4.3647467449999997</v>
      </c>
      <c r="F1808" s="23">
        <v>2.6406208320000002</v>
      </c>
      <c r="G1808" s="17">
        <v>0.94241535600000004</v>
      </c>
      <c r="H1808" s="17">
        <v>5.7599999999999998E-2</v>
      </c>
      <c r="I1808" s="17">
        <v>0.94410630600000001</v>
      </c>
      <c r="J1808" s="17">
        <v>5.5500000000000001E-2</v>
      </c>
      <c r="K1808" s="17">
        <v>4.17E-4</v>
      </c>
    </row>
    <row r="1809" spans="1:11" x14ac:dyDescent="0.45">
      <c r="A1809" s="10" t="s">
        <v>20</v>
      </c>
      <c r="B1809" s="20">
        <v>0.92800000000000005</v>
      </c>
      <c r="C1809" s="19">
        <v>3754</v>
      </c>
      <c r="D1809" s="19">
        <v>4240.4190859999999</v>
      </c>
      <c r="E1809" s="23">
        <v>4.3799108320000002</v>
      </c>
      <c r="F1809" s="23">
        <v>2.6508817859999998</v>
      </c>
      <c r="G1809" s="17">
        <v>0.94246137500000005</v>
      </c>
      <c r="H1809" s="17">
        <v>5.7500000000000002E-2</v>
      </c>
      <c r="I1809" s="17">
        <v>0.94355091800000002</v>
      </c>
      <c r="J1809" s="17">
        <v>5.6000000000000001E-2</v>
      </c>
      <c r="K1809" s="17">
        <v>4.17E-4</v>
      </c>
    </row>
    <row r="1810" spans="1:11" x14ac:dyDescent="0.45">
      <c r="A1810" s="10" t="s">
        <v>20</v>
      </c>
      <c r="B1810" s="20">
        <v>0.92900000000000005</v>
      </c>
      <c r="C1810" s="19">
        <v>3758</v>
      </c>
      <c r="D1810" s="19">
        <v>4258.0272109999996</v>
      </c>
      <c r="E1810" s="23">
        <v>4.4143917249999998</v>
      </c>
      <c r="F1810" s="23">
        <v>2.6594140409999998</v>
      </c>
      <c r="G1810" s="17">
        <v>0.94225651899999996</v>
      </c>
      <c r="H1810" s="17">
        <v>5.7700000000000001E-2</v>
      </c>
      <c r="I1810" s="17">
        <v>0.94361438900000005</v>
      </c>
      <c r="J1810" s="17">
        <v>5.6000000000000001E-2</v>
      </c>
      <c r="K1810" s="17">
        <v>4.17E-4</v>
      </c>
    </row>
    <row r="1811" spans="1:11" x14ac:dyDescent="0.45">
      <c r="A1811" s="10" t="s">
        <v>20</v>
      </c>
      <c r="B1811" s="20">
        <v>0.93</v>
      </c>
      <c r="C1811" s="19">
        <v>3764</v>
      </c>
      <c r="D1811" s="19">
        <v>4284.6131480000004</v>
      </c>
      <c r="E1811" s="23">
        <v>4.4493644379999999</v>
      </c>
      <c r="F1811" s="23">
        <v>2.6698713610000002</v>
      </c>
      <c r="G1811" s="17">
        <v>0.94234856499999997</v>
      </c>
      <c r="H1811" s="17">
        <v>5.7700000000000001E-2</v>
      </c>
      <c r="I1811" s="17">
        <v>0.94377137</v>
      </c>
      <c r="J1811" s="17">
        <v>5.5800000000000002E-2</v>
      </c>
      <c r="K1811" s="17">
        <v>4.15E-4</v>
      </c>
    </row>
    <row r="1812" spans="1:11" x14ac:dyDescent="0.45">
      <c r="A1812" s="10" t="s">
        <v>20</v>
      </c>
      <c r="B1812" s="20">
        <v>0.93100000000000005</v>
      </c>
      <c r="C1812" s="19">
        <v>3767</v>
      </c>
      <c r="D1812" s="19">
        <v>4297.982712</v>
      </c>
      <c r="E1812" s="23">
        <v>4.4607316140000002</v>
      </c>
      <c r="F1812" s="23">
        <v>2.6851570439999999</v>
      </c>
      <c r="G1812" s="17">
        <v>0.94239447799999998</v>
      </c>
      <c r="H1812" s="17">
        <v>5.7599999999999998E-2</v>
      </c>
      <c r="I1812" s="17">
        <v>0.94367542599999998</v>
      </c>
      <c r="J1812" s="17">
        <v>5.5899999999999998E-2</v>
      </c>
      <c r="K1812" s="17">
        <v>4.15E-4</v>
      </c>
    </row>
    <row r="1813" spans="1:11" x14ac:dyDescent="0.45">
      <c r="A1813" s="10" t="s">
        <v>20</v>
      </c>
      <c r="B1813" s="20">
        <v>0.93200000000000005</v>
      </c>
      <c r="C1813" s="19">
        <v>3772</v>
      </c>
      <c r="D1813" s="19">
        <v>4320.322717</v>
      </c>
      <c r="E1813" s="23">
        <v>4.4708378619999998</v>
      </c>
      <c r="F1813" s="23">
        <v>2.6938751019999998</v>
      </c>
      <c r="G1813" s="17">
        <v>0.94220572599999997</v>
      </c>
      <c r="H1813" s="17">
        <v>5.7799999999999997E-2</v>
      </c>
      <c r="I1813" s="17">
        <v>0.943626415</v>
      </c>
      <c r="J1813" s="17">
        <v>5.6000000000000001E-2</v>
      </c>
      <c r="K1813" s="17">
        <v>4.15E-4</v>
      </c>
    </row>
    <row r="1814" spans="1:11" x14ac:dyDescent="0.45">
      <c r="A1814" s="10" t="s">
        <v>20</v>
      </c>
      <c r="B1814" s="20">
        <v>0.93300000000000005</v>
      </c>
      <c r="C1814" s="19">
        <v>3776</v>
      </c>
      <c r="D1814" s="19">
        <v>4338.2496540000002</v>
      </c>
      <c r="E1814" s="23">
        <v>4.4835521729999996</v>
      </c>
      <c r="F1814" s="23">
        <v>2.70634006</v>
      </c>
      <c r="G1814" s="17">
        <v>0.94226694899999996</v>
      </c>
      <c r="H1814" s="17">
        <v>5.7700000000000001E-2</v>
      </c>
      <c r="I1814" s="17">
        <v>0.94354441300000003</v>
      </c>
      <c r="J1814" s="17">
        <v>5.6000000000000001E-2</v>
      </c>
      <c r="K1814" s="17">
        <v>4.1399999999999998E-4</v>
      </c>
    </row>
    <row r="1815" spans="1:11" x14ac:dyDescent="0.45">
      <c r="A1815" s="10" t="s">
        <v>20</v>
      </c>
      <c r="B1815" s="20">
        <v>0.93400000000000005</v>
      </c>
      <c r="C1815" s="19">
        <v>3779</v>
      </c>
      <c r="D1815" s="19">
        <v>4351.7236199999998</v>
      </c>
      <c r="E1815" s="23">
        <v>4.4913219079999998</v>
      </c>
      <c r="F1815" s="23">
        <v>2.714871928</v>
      </c>
      <c r="G1815" s="17">
        <v>0.94231278100000004</v>
      </c>
      <c r="H1815" s="17">
        <v>5.7700000000000001E-2</v>
      </c>
      <c r="I1815" s="17">
        <v>0.94356939699999998</v>
      </c>
      <c r="J1815" s="17">
        <v>5.6000000000000001E-2</v>
      </c>
      <c r="K1815" s="17">
        <v>4.1399999999999998E-4</v>
      </c>
    </row>
    <row r="1816" spans="1:11" x14ac:dyDescent="0.45">
      <c r="A1816" s="10" t="s">
        <v>20</v>
      </c>
      <c r="B1816" s="20">
        <v>0.93500000000000005</v>
      </c>
      <c r="C1816" s="19">
        <v>3784</v>
      </c>
      <c r="D1816" s="19">
        <v>4374.2870929999999</v>
      </c>
      <c r="E1816" s="23">
        <v>4.5310072569999997</v>
      </c>
      <c r="F1816" s="23">
        <v>2.725686176</v>
      </c>
      <c r="G1816" s="17">
        <v>0.94212473600000002</v>
      </c>
      <c r="H1816" s="17">
        <v>5.79E-2</v>
      </c>
      <c r="I1816" s="17">
        <v>0.94346158700000005</v>
      </c>
      <c r="J1816" s="17">
        <v>5.6099999999999997E-2</v>
      </c>
      <c r="K1816" s="17">
        <v>4.1399999999999998E-4</v>
      </c>
    </row>
    <row r="1817" spans="1:11" x14ac:dyDescent="0.45">
      <c r="A1817" s="10" t="s">
        <v>20</v>
      </c>
      <c r="B1817" s="20">
        <v>0.93600000000000005</v>
      </c>
      <c r="C1817" s="19">
        <v>3788</v>
      </c>
      <c r="D1817" s="19">
        <v>4392.4605099999999</v>
      </c>
      <c r="E1817" s="23">
        <v>4.5517237420000001</v>
      </c>
      <c r="F1817" s="23">
        <v>2.7382530310000002</v>
      </c>
      <c r="G1817" s="17">
        <v>0.94192185900000003</v>
      </c>
      <c r="H1817" s="17">
        <v>5.8099999999999999E-2</v>
      </c>
      <c r="I1817" s="17">
        <v>0.94355691100000005</v>
      </c>
      <c r="J1817" s="17">
        <v>5.6000000000000001E-2</v>
      </c>
      <c r="K1817" s="17">
        <v>4.1300000000000001E-4</v>
      </c>
    </row>
    <row r="1818" spans="1:11" x14ac:dyDescent="0.45">
      <c r="A1818" s="10" t="s">
        <v>20</v>
      </c>
      <c r="B1818" s="20">
        <v>0.93700000000000006</v>
      </c>
      <c r="C1818" s="19">
        <v>3792</v>
      </c>
      <c r="D1818" s="19">
        <v>4410.7418269999998</v>
      </c>
      <c r="E1818" s="23">
        <v>4.5742417680000003</v>
      </c>
      <c r="F1818" s="23">
        <v>2.74796913</v>
      </c>
      <c r="G1818" s="17">
        <v>0.94198312200000001</v>
      </c>
      <c r="H1818" s="17">
        <v>5.8000000000000003E-2</v>
      </c>
      <c r="I1818" s="17">
        <v>0.94365379000000005</v>
      </c>
      <c r="J1818" s="17">
        <v>5.5899999999999998E-2</v>
      </c>
      <c r="K1818" s="17">
        <v>4.1199999999999999E-4</v>
      </c>
    </row>
    <row r="1819" spans="1:11" x14ac:dyDescent="0.45">
      <c r="A1819" s="10" t="s">
        <v>20</v>
      </c>
      <c r="B1819" s="20">
        <v>0.93799999999999994</v>
      </c>
      <c r="C1819" s="19">
        <v>3795</v>
      </c>
      <c r="D1819" s="19">
        <v>4424.5861269999996</v>
      </c>
      <c r="E1819" s="23">
        <v>4.6475874069999996</v>
      </c>
      <c r="F1819" s="23">
        <v>2.758812416</v>
      </c>
      <c r="G1819" s="17">
        <v>0.94202898599999996</v>
      </c>
      <c r="H1819" s="17">
        <v>5.8000000000000003E-2</v>
      </c>
      <c r="I1819" s="17">
        <v>0.94370229400000005</v>
      </c>
      <c r="J1819" s="17">
        <v>5.5899999999999998E-2</v>
      </c>
      <c r="K1819" s="17">
        <v>4.1199999999999999E-4</v>
      </c>
    </row>
    <row r="1820" spans="1:11" x14ac:dyDescent="0.45">
      <c r="A1820" s="10" t="s">
        <v>20</v>
      </c>
      <c r="B1820" s="20">
        <v>0.93899999999999995</v>
      </c>
      <c r="C1820" s="19">
        <v>3799</v>
      </c>
      <c r="D1820" s="19">
        <v>4443.2677800000001</v>
      </c>
      <c r="E1820" s="23">
        <v>4.6704804759999998</v>
      </c>
      <c r="F1820" s="23">
        <v>2.7689270420000001</v>
      </c>
      <c r="G1820" s="17">
        <v>0.94209002399999997</v>
      </c>
      <c r="H1820" s="17">
        <v>5.79E-2</v>
      </c>
      <c r="I1820" s="17">
        <v>0.94346467599999995</v>
      </c>
      <c r="J1820" s="17">
        <v>5.6123725999999999E-2</v>
      </c>
      <c r="K1820" s="17">
        <v>4.1199999999999999E-4</v>
      </c>
    </row>
    <row r="1821" spans="1:11" x14ac:dyDescent="0.45">
      <c r="A1821" s="10" t="s">
        <v>20</v>
      </c>
      <c r="B1821" s="20">
        <v>0.94</v>
      </c>
      <c r="C1821" s="19">
        <v>3804</v>
      </c>
      <c r="D1821" s="19">
        <v>4466.7807059999996</v>
      </c>
      <c r="E1821" s="23">
        <v>4.7232426099999998</v>
      </c>
      <c r="F1821" s="23">
        <v>2.7801360850000001</v>
      </c>
      <c r="G1821" s="17">
        <v>0.94216614099999996</v>
      </c>
      <c r="H1821" s="17">
        <v>5.7799999999999997E-2</v>
      </c>
      <c r="I1821" s="17">
        <v>0.94348668099999999</v>
      </c>
      <c r="J1821" s="17">
        <v>5.6099999999999997E-2</v>
      </c>
      <c r="K1821" s="17">
        <v>4.1100000000000002E-4</v>
      </c>
    </row>
    <row r="1822" spans="1:11" x14ac:dyDescent="0.45">
      <c r="A1822" s="10" t="s">
        <v>20</v>
      </c>
      <c r="B1822" s="20">
        <v>0.94099999999999995</v>
      </c>
      <c r="C1822" s="19">
        <v>3807</v>
      </c>
      <c r="D1822" s="19">
        <v>4480.9700439999997</v>
      </c>
      <c r="E1822" s="23">
        <v>4.7310938770000002</v>
      </c>
      <c r="F1822" s="23">
        <v>2.792376285</v>
      </c>
      <c r="G1822" s="17">
        <v>0.94221171500000001</v>
      </c>
      <c r="H1822" s="17">
        <v>5.7799999999999997E-2</v>
      </c>
      <c r="I1822" s="17">
        <v>0.94317295599999995</v>
      </c>
      <c r="J1822" s="17">
        <v>5.6399999999999999E-2</v>
      </c>
      <c r="K1822" s="17">
        <v>4.1100000000000002E-4</v>
      </c>
    </row>
    <row r="1823" spans="1:11" x14ac:dyDescent="0.45">
      <c r="A1823" s="10" t="s">
        <v>20</v>
      </c>
      <c r="B1823" s="20">
        <v>0.94199999999999995</v>
      </c>
      <c r="C1823" s="19">
        <v>3812</v>
      </c>
      <c r="D1823" s="19">
        <v>4504.6589999999997</v>
      </c>
      <c r="E1823" s="23">
        <v>4.7449519740000001</v>
      </c>
      <c r="F1823" s="23">
        <v>2.8028083590000001</v>
      </c>
      <c r="G1823" s="17">
        <v>0.94228751300000002</v>
      </c>
      <c r="H1823" s="17">
        <v>5.7700000000000001E-2</v>
      </c>
      <c r="I1823" s="17">
        <v>0.94323890600000004</v>
      </c>
      <c r="J1823" s="17">
        <v>5.6399999999999999E-2</v>
      </c>
      <c r="K1823" s="17">
        <v>4.0999999999999999E-4</v>
      </c>
    </row>
    <row r="1824" spans="1:11" x14ac:dyDescent="0.45">
      <c r="A1824" s="10" t="s">
        <v>20</v>
      </c>
      <c r="B1824" s="20">
        <v>0.94299999999999995</v>
      </c>
      <c r="C1824" s="19">
        <v>3816</v>
      </c>
      <c r="D1824" s="19">
        <v>4523.7646930000001</v>
      </c>
      <c r="E1824" s="23">
        <v>4.7976850860000004</v>
      </c>
      <c r="F1824" s="23">
        <v>2.8151156670000002</v>
      </c>
      <c r="G1824" s="17">
        <v>0.94234800799999996</v>
      </c>
      <c r="H1824" s="17">
        <v>5.7700000000000001E-2</v>
      </c>
      <c r="I1824" s="17">
        <v>0.94328733600000003</v>
      </c>
      <c r="J1824" s="17">
        <v>5.6300000000000003E-2</v>
      </c>
      <c r="K1824" s="17">
        <v>4.0999999999999999E-4</v>
      </c>
    </row>
    <row r="1825" spans="1:11" x14ac:dyDescent="0.45">
      <c r="A1825" s="10" t="s">
        <v>20</v>
      </c>
      <c r="B1825" s="20">
        <v>0.94399999999999995</v>
      </c>
      <c r="C1825" s="19">
        <v>3820</v>
      </c>
      <c r="D1825" s="19">
        <v>4542.971278</v>
      </c>
      <c r="E1825" s="23">
        <v>4.8051690239999996</v>
      </c>
      <c r="F1825" s="23">
        <v>2.8277188139999998</v>
      </c>
      <c r="G1825" s="17">
        <v>0.94240837700000002</v>
      </c>
      <c r="H1825" s="17">
        <v>5.7599999999999998E-2</v>
      </c>
      <c r="I1825" s="17">
        <v>0.94334278000000005</v>
      </c>
      <c r="J1825" s="17">
        <v>5.62E-2</v>
      </c>
      <c r="K1825" s="17">
        <v>4.0999999999999999E-4</v>
      </c>
    </row>
    <row r="1826" spans="1:11" x14ac:dyDescent="0.45">
      <c r="A1826" s="10" t="s">
        <v>20</v>
      </c>
      <c r="B1826" s="20">
        <v>0.94499999999999995</v>
      </c>
      <c r="C1826" s="19">
        <v>3822</v>
      </c>
      <c r="D1826" s="19">
        <v>4552.5958860000001</v>
      </c>
      <c r="E1826" s="23">
        <v>4.8127684750000004</v>
      </c>
      <c r="F1826" s="23">
        <v>2.839296697</v>
      </c>
      <c r="G1826" s="17">
        <v>0.942438514</v>
      </c>
      <c r="H1826" s="17">
        <v>5.7599999999999998E-2</v>
      </c>
      <c r="I1826" s="17">
        <v>0.94337535400000005</v>
      </c>
      <c r="J1826" s="17">
        <v>5.62E-2</v>
      </c>
      <c r="K1826" s="17">
        <v>4.0900000000000002E-4</v>
      </c>
    </row>
    <row r="1827" spans="1:11" x14ac:dyDescent="0.45">
      <c r="A1827" s="10" t="s">
        <v>20</v>
      </c>
      <c r="B1827" s="20">
        <v>0.94599999999999995</v>
      </c>
      <c r="C1827" s="19">
        <v>3828</v>
      </c>
      <c r="D1827" s="19">
        <v>4581.6676859999998</v>
      </c>
      <c r="E1827" s="23">
        <v>4.8723705639999997</v>
      </c>
      <c r="F1827" s="23">
        <v>2.8456569950000001</v>
      </c>
      <c r="G1827" s="17">
        <v>0.94200627000000003</v>
      </c>
      <c r="H1827" s="17">
        <v>5.8000000000000003E-2</v>
      </c>
      <c r="I1827" s="17">
        <v>0.94335026499999997</v>
      </c>
      <c r="J1827" s="17">
        <v>5.62E-2</v>
      </c>
      <c r="K1827" s="17">
        <v>4.0900000000000002E-4</v>
      </c>
    </row>
    <row r="1828" spans="1:11" x14ac:dyDescent="0.45">
      <c r="A1828" s="10" t="s">
        <v>20</v>
      </c>
      <c r="B1828" s="20">
        <v>0.94699999999999995</v>
      </c>
      <c r="C1828" s="19">
        <v>3832</v>
      </c>
      <c r="D1828" s="19">
        <v>4601.1978259999996</v>
      </c>
      <c r="E1828" s="23">
        <v>4.8910896810000004</v>
      </c>
      <c r="F1828" s="23">
        <v>2.8581417600000001</v>
      </c>
      <c r="G1828" s="17">
        <v>0.94206680600000003</v>
      </c>
      <c r="H1828" s="17">
        <v>5.79E-2</v>
      </c>
      <c r="I1828" s="17">
        <v>0.94357750299999998</v>
      </c>
      <c r="J1828" s="17">
        <v>5.6000000000000001E-2</v>
      </c>
      <c r="K1828" s="17">
        <v>4.0700000000000003E-4</v>
      </c>
    </row>
    <row r="1829" spans="1:11" x14ac:dyDescent="0.45">
      <c r="A1829" s="10" t="s">
        <v>20</v>
      </c>
      <c r="B1829" s="20">
        <v>0.94799999999999995</v>
      </c>
      <c r="C1829" s="19">
        <v>3835</v>
      </c>
      <c r="D1829" s="19">
        <v>4615.9122260000004</v>
      </c>
      <c r="E1829" s="23">
        <v>4.910830464</v>
      </c>
      <c r="F1829" s="23">
        <v>2.872187211</v>
      </c>
      <c r="G1829" s="17">
        <v>0.94211212499999997</v>
      </c>
      <c r="H1829" s="17">
        <v>5.79E-2</v>
      </c>
      <c r="I1829" s="17">
        <v>0.94349460399999996</v>
      </c>
      <c r="J1829" s="17">
        <v>5.6099999999999997E-2</v>
      </c>
      <c r="K1829" s="17">
        <v>4.0700000000000003E-4</v>
      </c>
    </row>
    <row r="1830" spans="1:11" x14ac:dyDescent="0.45">
      <c r="A1830" s="10" t="s">
        <v>20</v>
      </c>
      <c r="B1830" s="20">
        <v>0.94899999999999995</v>
      </c>
      <c r="C1830" s="19">
        <v>3840</v>
      </c>
      <c r="D1830" s="19">
        <v>4640.691167</v>
      </c>
      <c r="E1830" s="23">
        <v>4.9629846659999997</v>
      </c>
      <c r="F1830" s="23">
        <v>2.883094517</v>
      </c>
      <c r="G1830" s="17">
        <v>0.94192708300000005</v>
      </c>
      <c r="H1830" s="17">
        <v>5.8099999999999999E-2</v>
      </c>
      <c r="I1830" s="17">
        <v>0.94355713100000005</v>
      </c>
      <c r="J1830" s="17">
        <v>5.6000000000000001E-2</v>
      </c>
      <c r="K1830" s="17">
        <v>4.0700000000000003E-4</v>
      </c>
    </row>
    <row r="1831" spans="1:11" x14ac:dyDescent="0.45">
      <c r="A1831" s="10" t="s">
        <v>20</v>
      </c>
      <c r="B1831" s="20">
        <v>0.95</v>
      </c>
      <c r="C1831" s="19">
        <v>3844</v>
      </c>
      <c r="D1831" s="19">
        <v>4660.5608490000004</v>
      </c>
      <c r="E1831" s="23">
        <v>4.9674766640000003</v>
      </c>
      <c r="F1831" s="23">
        <v>2.8938450019999999</v>
      </c>
      <c r="G1831" s="17">
        <v>0.94172736700000004</v>
      </c>
      <c r="H1831" s="17">
        <v>5.8299999999999998E-2</v>
      </c>
      <c r="I1831" s="17">
        <v>0.94360921799999997</v>
      </c>
      <c r="J1831" s="17">
        <v>5.6000000000000001E-2</v>
      </c>
      <c r="K1831" s="17">
        <v>4.06E-4</v>
      </c>
    </row>
    <row r="1832" spans="1:11" x14ac:dyDescent="0.45">
      <c r="A1832" s="10" t="s">
        <v>20</v>
      </c>
      <c r="B1832" s="20">
        <v>0.95099999999999996</v>
      </c>
      <c r="C1832" s="19">
        <v>3848</v>
      </c>
      <c r="D1832" s="19">
        <v>4680.5192589999997</v>
      </c>
      <c r="E1832" s="23">
        <v>4.9971487430000003</v>
      </c>
      <c r="F1832" s="23">
        <v>2.9105553770000001</v>
      </c>
      <c r="G1832" s="17">
        <v>0.94178794200000004</v>
      </c>
      <c r="H1832" s="17">
        <v>5.8200000000000002E-2</v>
      </c>
      <c r="I1832" s="17">
        <v>0.94356999100000005</v>
      </c>
      <c r="J1832" s="17">
        <v>5.6000000000000001E-2</v>
      </c>
      <c r="K1832" s="17">
        <v>4.06E-4</v>
      </c>
    </row>
    <row r="1833" spans="1:11" x14ac:dyDescent="0.45">
      <c r="A1833" s="10" t="s">
        <v>20</v>
      </c>
      <c r="B1833" s="20">
        <v>0.95199999999999996</v>
      </c>
      <c r="C1833" s="19">
        <v>3852</v>
      </c>
      <c r="D1833" s="19">
        <v>4700.584417</v>
      </c>
      <c r="E1833" s="23">
        <v>5.0318583830000003</v>
      </c>
      <c r="F1833" s="23">
        <v>2.9215094740000001</v>
      </c>
      <c r="G1833" s="17">
        <v>0.94184838999999998</v>
      </c>
      <c r="H1833" s="17">
        <v>5.8200000000000002E-2</v>
      </c>
      <c r="I1833" s="17">
        <v>0.94352581400000002</v>
      </c>
      <c r="J1833" s="17">
        <v>5.6099999999999997E-2</v>
      </c>
      <c r="K1833" s="17">
        <v>4.06E-4</v>
      </c>
    </row>
    <row r="1834" spans="1:11" x14ac:dyDescent="0.45">
      <c r="A1834" s="10" t="s">
        <v>20</v>
      </c>
      <c r="B1834" s="20">
        <v>0.95299999999999996</v>
      </c>
      <c r="C1834" s="19">
        <v>3857</v>
      </c>
      <c r="D1834" s="19">
        <v>4725.8758079999998</v>
      </c>
      <c r="E1834" s="23">
        <v>5.0744660210000001</v>
      </c>
      <c r="F1834" s="23">
        <v>2.9348717149999999</v>
      </c>
      <c r="G1834" s="17">
        <v>0.94192377500000002</v>
      </c>
      <c r="H1834" s="17">
        <v>5.8099999999999999E-2</v>
      </c>
      <c r="I1834" s="17">
        <v>0.94343125900000002</v>
      </c>
      <c r="J1834" s="17">
        <v>5.62E-2</v>
      </c>
      <c r="K1834" s="17">
        <v>4.0499999999999998E-4</v>
      </c>
    </row>
    <row r="1835" spans="1:11" x14ac:dyDescent="0.45">
      <c r="A1835" s="10" t="s">
        <v>20</v>
      </c>
      <c r="B1835" s="20">
        <v>0.95399999999999996</v>
      </c>
      <c r="C1835" s="19">
        <v>3861</v>
      </c>
      <c r="D1835" s="19">
        <v>4746.2178640000002</v>
      </c>
      <c r="E1835" s="23">
        <v>5.1068250050000001</v>
      </c>
      <c r="F1835" s="23">
        <v>2.949393996</v>
      </c>
      <c r="G1835" s="17">
        <v>0.94198394200000002</v>
      </c>
      <c r="H1835" s="17">
        <v>5.8000000000000003E-2</v>
      </c>
      <c r="I1835" s="17">
        <v>0.94336160899999999</v>
      </c>
      <c r="J1835" s="17">
        <v>5.62E-2</v>
      </c>
      <c r="K1835" s="17">
        <v>4.0499999999999998E-4</v>
      </c>
    </row>
    <row r="1836" spans="1:11" x14ac:dyDescent="0.45">
      <c r="A1836" s="10" t="s">
        <v>20</v>
      </c>
      <c r="B1836" s="20">
        <v>0.95499999999999996</v>
      </c>
      <c r="C1836" s="19">
        <v>3865</v>
      </c>
      <c r="D1836" s="19">
        <v>4766.6812060000002</v>
      </c>
      <c r="E1836" s="23">
        <v>5.1416400360000001</v>
      </c>
      <c r="F1836" s="23">
        <v>2.961794131</v>
      </c>
      <c r="G1836" s="17">
        <v>0.942043984</v>
      </c>
      <c r="H1836" s="17">
        <v>5.8000000000000003E-2</v>
      </c>
      <c r="I1836" s="17">
        <v>0.94346893600000004</v>
      </c>
      <c r="J1836" s="17">
        <v>5.6099999999999997E-2</v>
      </c>
      <c r="K1836" s="17">
        <v>4.0400000000000001E-4</v>
      </c>
    </row>
    <row r="1837" spans="1:11" x14ac:dyDescent="0.45">
      <c r="A1837" s="10" t="s">
        <v>20</v>
      </c>
      <c r="B1837" s="20">
        <v>0.95599999999999996</v>
      </c>
      <c r="C1837" s="19">
        <v>3869</v>
      </c>
      <c r="D1837" s="19">
        <v>4787.3141059999998</v>
      </c>
      <c r="E1837" s="23">
        <v>5.1682585190000001</v>
      </c>
      <c r="F1837" s="23">
        <v>2.9742849169999999</v>
      </c>
      <c r="G1837" s="17">
        <v>0.94210390300000002</v>
      </c>
      <c r="H1837" s="17">
        <v>5.79E-2</v>
      </c>
      <c r="I1837" s="17">
        <v>0.94339652500000004</v>
      </c>
      <c r="J1837" s="17">
        <v>5.62E-2</v>
      </c>
      <c r="K1837" s="17">
        <v>4.0400000000000001E-4</v>
      </c>
    </row>
    <row r="1838" spans="1:11" x14ac:dyDescent="0.45">
      <c r="A1838" s="10" t="s">
        <v>20</v>
      </c>
      <c r="B1838" s="20">
        <v>0.95699999999999996</v>
      </c>
      <c r="C1838" s="19">
        <v>3873</v>
      </c>
      <c r="D1838" s="19">
        <v>4808.0190009999997</v>
      </c>
      <c r="E1838" s="23">
        <v>5.18263461</v>
      </c>
      <c r="F1838" s="23">
        <v>2.984488485</v>
      </c>
      <c r="G1838" s="17">
        <v>0.94216369700000002</v>
      </c>
      <c r="H1838" s="17">
        <v>5.7799999999999997E-2</v>
      </c>
      <c r="I1838" s="17">
        <v>0.94337225599999996</v>
      </c>
      <c r="J1838" s="17">
        <v>5.62E-2</v>
      </c>
      <c r="K1838" s="17">
        <v>4.0299999999999998E-4</v>
      </c>
    </row>
    <row r="1839" spans="1:11" x14ac:dyDescent="0.45">
      <c r="A1839" s="10" t="s">
        <v>20</v>
      </c>
      <c r="B1839" s="20">
        <v>0.95799999999999996</v>
      </c>
      <c r="C1839" s="19">
        <v>3877</v>
      </c>
      <c r="D1839" s="19">
        <v>4828.8073290000002</v>
      </c>
      <c r="E1839" s="23">
        <v>5.2053774319999997</v>
      </c>
      <c r="F1839" s="23">
        <v>2.998353721</v>
      </c>
      <c r="G1839" s="17">
        <v>0.94222336900000003</v>
      </c>
      <c r="H1839" s="17">
        <v>5.7799999999999997E-2</v>
      </c>
      <c r="I1839" s="17">
        <v>0.94350751799999999</v>
      </c>
      <c r="J1839" s="17">
        <v>5.6099999999999997E-2</v>
      </c>
      <c r="K1839" s="17">
        <v>4.0200000000000001E-4</v>
      </c>
    </row>
    <row r="1840" spans="1:11" x14ac:dyDescent="0.45">
      <c r="A1840" s="10" t="s">
        <v>20</v>
      </c>
      <c r="B1840" s="20">
        <v>0.95899999999999996</v>
      </c>
      <c r="C1840" s="19">
        <v>3881</v>
      </c>
      <c r="D1840" s="19">
        <v>4849.7245670000002</v>
      </c>
      <c r="E1840" s="23">
        <v>5.2333062860000004</v>
      </c>
      <c r="F1840" s="23">
        <v>3.012289204</v>
      </c>
      <c r="G1840" s="17">
        <v>0.94202525100000001</v>
      </c>
      <c r="H1840" s="17">
        <v>5.8000000000000003E-2</v>
      </c>
      <c r="I1840" s="17">
        <v>0.94329686300000004</v>
      </c>
      <c r="J1840" s="17">
        <v>5.6300000000000003E-2</v>
      </c>
      <c r="K1840" s="17">
        <v>4.0200000000000001E-4</v>
      </c>
    </row>
    <row r="1841" spans="1:11" x14ac:dyDescent="0.45">
      <c r="A1841" s="10" t="s">
        <v>20</v>
      </c>
      <c r="B1841" s="20">
        <v>0.96</v>
      </c>
      <c r="C1841" s="19">
        <v>3885</v>
      </c>
      <c r="D1841" s="19">
        <v>4870.7000969999999</v>
      </c>
      <c r="E1841" s="23">
        <v>5.2617278020000002</v>
      </c>
      <c r="F1841" s="23">
        <v>3.0238574530000002</v>
      </c>
      <c r="G1841" s="17">
        <v>0.94208494200000004</v>
      </c>
      <c r="H1841" s="17">
        <v>5.79E-2</v>
      </c>
      <c r="I1841" s="17">
        <v>0.94335390399999997</v>
      </c>
      <c r="J1841" s="17">
        <v>5.62E-2</v>
      </c>
      <c r="K1841" s="17">
        <v>4.0200000000000001E-4</v>
      </c>
    </row>
    <row r="1842" spans="1:11" x14ac:dyDescent="0.45">
      <c r="A1842" s="10" t="s">
        <v>20</v>
      </c>
      <c r="B1842" s="20">
        <v>0.96099999999999997</v>
      </c>
      <c r="C1842" s="19">
        <v>3889</v>
      </c>
      <c r="D1842" s="19">
        <v>4891.9385679999996</v>
      </c>
      <c r="E1842" s="23">
        <v>5.328373139</v>
      </c>
      <c r="F1842" s="23">
        <v>3.0366734540000002</v>
      </c>
      <c r="G1842" s="17">
        <v>0.94214450999999999</v>
      </c>
      <c r="H1842" s="17">
        <v>5.79E-2</v>
      </c>
      <c r="I1842" s="17">
        <v>0.94346315700000005</v>
      </c>
      <c r="J1842" s="17">
        <v>5.6099999999999997E-2</v>
      </c>
      <c r="K1842" s="17">
        <v>4.0099999999999999E-4</v>
      </c>
    </row>
    <row r="1843" spans="1:11" x14ac:dyDescent="0.45">
      <c r="A1843" s="10" t="s">
        <v>20</v>
      </c>
      <c r="B1843" s="20">
        <v>0.96199999999999997</v>
      </c>
      <c r="C1843" s="19">
        <v>3893</v>
      </c>
      <c r="D1843" s="19">
        <v>4913.4052750000001</v>
      </c>
      <c r="E1843" s="23">
        <v>5.3913745259999999</v>
      </c>
      <c r="F1843" s="23">
        <v>3.0522059619999999</v>
      </c>
      <c r="G1843" s="17">
        <v>0.94220395599999995</v>
      </c>
      <c r="H1843" s="17">
        <v>5.7799999999999997E-2</v>
      </c>
      <c r="I1843" s="17">
        <v>0.94350841100000005</v>
      </c>
      <c r="J1843" s="17">
        <v>5.6099999999999997E-2</v>
      </c>
      <c r="K1843" s="17">
        <v>4.0099999999999999E-4</v>
      </c>
    </row>
    <row r="1844" spans="1:11" x14ac:dyDescent="0.45">
      <c r="A1844" s="10" t="s">
        <v>20</v>
      </c>
      <c r="B1844" s="20">
        <v>0.96299999999999997</v>
      </c>
      <c r="C1844" s="19">
        <v>3897</v>
      </c>
      <c r="D1844" s="19">
        <v>4935.1210799999999</v>
      </c>
      <c r="E1844" s="23">
        <v>5.4509970719999998</v>
      </c>
      <c r="F1844" s="23">
        <v>3.0654138099999999</v>
      </c>
      <c r="G1844" s="17">
        <v>0.94226327899999995</v>
      </c>
      <c r="H1844" s="17">
        <v>5.7700000000000001E-2</v>
      </c>
      <c r="I1844" s="17">
        <v>0.94329740100000004</v>
      </c>
      <c r="J1844" s="17">
        <v>5.6300000000000003E-2</v>
      </c>
      <c r="K1844" s="17">
        <v>4.0099999999999999E-4</v>
      </c>
    </row>
    <row r="1845" spans="1:11" x14ac:dyDescent="0.45">
      <c r="A1845" s="10" t="s">
        <v>20</v>
      </c>
      <c r="B1845" s="20">
        <v>0.96399999999999997</v>
      </c>
      <c r="C1845" s="19">
        <v>3900</v>
      </c>
      <c r="D1845" s="19">
        <v>4951.5239019999999</v>
      </c>
      <c r="E1845" s="23">
        <v>5.4688016910000004</v>
      </c>
      <c r="F1845" s="23">
        <v>3.0788262359999998</v>
      </c>
      <c r="G1845" s="17">
        <v>0.94230769199999997</v>
      </c>
      <c r="H1845" s="17">
        <v>5.7700000000000001E-2</v>
      </c>
      <c r="I1845" s="17">
        <v>0.94333906199999995</v>
      </c>
      <c r="J1845" s="17">
        <v>5.6300000000000003E-2</v>
      </c>
      <c r="K1845" s="17">
        <v>4.0000000000000002E-4</v>
      </c>
    </row>
    <row r="1846" spans="1:11" x14ac:dyDescent="0.45">
      <c r="A1846" s="10" t="s">
        <v>20</v>
      </c>
      <c r="B1846" s="20">
        <v>0.96499999999999997</v>
      </c>
      <c r="C1846" s="19">
        <v>3905</v>
      </c>
      <c r="D1846" s="19">
        <v>4979.1377279999997</v>
      </c>
      <c r="E1846" s="23">
        <v>5.5718434449999998</v>
      </c>
      <c r="F1846" s="23">
        <v>3.0861612859999998</v>
      </c>
      <c r="G1846" s="17">
        <v>0.94212547999999996</v>
      </c>
      <c r="H1846" s="17">
        <v>5.79E-2</v>
      </c>
      <c r="I1846" s="17">
        <v>0.94323437499999996</v>
      </c>
      <c r="J1846" s="17">
        <v>5.6399999999999999E-2</v>
      </c>
      <c r="K1846" s="17">
        <v>4.0000000000000002E-4</v>
      </c>
    </row>
    <row r="1847" spans="1:11" x14ac:dyDescent="0.45">
      <c r="A1847" s="10" t="s">
        <v>20</v>
      </c>
      <c r="B1847" s="20">
        <v>0.96599999999999997</v>
      </c>
      <c r="C1847" s="19">
        <v>3909</v>
      </c>
      <c r="D1847" s="19">
        <v>5001.6861170000002</v>
      </c>
      <c r="E1847" s="23">
        <v>5.6881130290000002</v>
      </c>
      <c r="F1847" s="23">
        <v>3.106138187</v>
      </c>
      <c r="G1847" s="17">
        <v>0.94218470200000004</v>
      </c>
      <c r="H1847" s="17">
        <v>5.7799999999999997E-2</v>
      </c>
      <c r="I1847" s="17">
        <v>0.943181359</v>
      </c>
      <c r="J1847" s="17">
        <v>5.6399999999999999E-2</v>
      </c>
      <c r="K1847" s="17">
        <v>3.9899999999999999E-4</v>
      </c>
    </row>
    <row r="1848" spans="1:11" x14ac:dyDescent="0.45">
      <c r="A1848" s="10" t="s">
        <v>20</v>
      </c>
      <c r="B1848" s="20">
        <v>0.96699999999999997</v>
      </c>
      <c r="C1848" s="19">
        <v>3913</v>
      </c>
      <c r="D1848" s="19">
        <v>5024.6482130000004</v>
      </c>
      <c r="E1848" s="23">
        <v>5.8103041009999998</v>
      </c>
      <c r="F1848" s="23">
        <v>3.1164686320000001</v>
      </c>
      <c r="G1848" s="17">
        <v>0.94224380299999999</v>
      </c>
      <c r="H1848" s="17">
        <v>5.7799999999999997E-2</v>
      </c>
      <c r="I1848" s="17">
        <v>0.94326802600000004</v>
      </c>
      <c r="J1848" s="17">
        <v>5.6300000000000003E-2</v>
      </c>
      <c r="K1848" s="17">
        <v>3.9899999999999999E-4</v>
      </c>
    </row>
    <row r="1849" spans="1:11" x14ac:dyDescent="0.45">
      <c r="A1849" s="10" t="s">
        <v>20</v>
      </c>
      <c r="B1849" s="20">
        <v>0.96799999999999997</v>
      </c>
      <c r="C1849" s="19">
        <v>3917</v>
      </c>
      <c r="D1849" s="19">
        <v>5047.9046820000003</v>
      </c>
      <c r="E1849" s="23">
        <v>5.815376519</v>
      </c>
      <c r="F1849" s="23">
        <v>3.1335558410000002</v>
      </c>
      <c r="G1849" s="17">
        <v>0.94230278300000003</v>
      </c>
      <c r="H1849" s="17">
        <v>5.7700000000000001E-2</v>
      </c>
      <c r="I1849" s="17">
        <v>0.94313553400000005</v>
      </c>
      <c r="J1849" s="17">
        <v>5.6500000000000002E-2</v>
      </c>
      <c r="K1849" s="17">
        <v>3.9800000000000002E-4</v>
      </c>
    </row>
    <row r="1850" spans="1:11" x14ac:dyDescent="0.45">
      <c r="A1850" s="10" t="s">
        <v>20</v>
      </c>
      <c r="B1850" s="20">
        <v>0.96899999999999997</v>
      </c>
      <c r="C1850" s="19">
        <v>3921</v>
      </c>
      <c r="D1850" s="19">
        <v>5071.332625</v>
      </c>
      <c r="E1850" s="23">
        <v>5.8876041649999999</v>
      </c>
      <c r="F1850" s="23">
        <v>3.14964084</v>
      </c>
      <c r="G1850" s="17">
        <v>0.94236164200000005</v>
      </c>
      <c r="H1850" s="17">
        <v>5.7599999999999998E-2</v>
      </c>
      <c r="I1850" s="17">
        <v>0.94325736900000001</v>
      </c>
      <c r="J1850" s="17">
        <v>5.6300000000000003E-2</v>
      </c>
      <c r="K1850" s="17">
        <v>3.9800000000000002E-4</v>
      </c>
    </row>
    <row r="1851" spans="1:11" x14ac:dyDescent="0.45">
      <c r="A1851" s="10" t="s">
        <v>20</v>
      </c>
      <c r="B1851" s="20">
        <v>0.97</v>
      </c>
      <c r="C1851" s="19">
        <v>3925</v>
      </c>
      <c r="D1851" s="19">
        <v>5095.0381150000003</v>
      </c>
      <c r="E1851" s="23">
        <v>5.947993973</v>
      </c>
      <c r="F1851" s="23">
        <v>3.1645813440000001</v>
      </c>
      <c r="G1851" s="17">
        <v>0.942420382</v>
      </c>
      <c r="H1851" s="17">
        <v>5.7599999999999998E-2</v>
      </c>
      <c r="I1851" s="17">
        <v>0.94323718499999998</v>
      </c>
      <c r="J1851" s="17">
        <v>5.6399999999999999E-2</v>
      </c>
      <c r="K1851" s="17">
        <v>3.97E-4</v>
      </c>
    </row>
    <row r="1852" spans="1:11" x14ac:dyDescent="0.45">
      <c r="A1852" s="10" t="s">
        <v>20</v>
      </c>
      <c r="B1852" s="20">
        <v>0.97099999999999997</v>
      </c>
      <c r="C1852" s="19">
        <v>3929</v>
      </c>
      <c r="D1852" s="19">
        <v>5119.0580870000003</v>
      </c>
      <c r="E1852" s="23">
        <v>6.0297412450000003</v>
      </c>
      <c r="F1852" s="23">
        <v>3.1797609590000002</v>
      </c>
      <c r="G1852" s="17">
        <v>0.94247900200000001</v>
      </c>
      <c r="H1852" s="17">
        <v>5.7500000000000002E-2</v>
      </c>
      <c r="I1852" s="17">
        <v>0.94329886200000002</v>
      </c>
      <c r="J1852" s="17">
        <v>5.6300000000000003E-2</v>
      </c>
      <c r="K1852" s="17">
        <v>3.97E-4</v>
      </c>
    </row>
    <row r="1853" spans="1:11" x14ac:dyDescent="0.45">
      <c r="A1853" s="10" t="s">
        <v>20</v>
      </c>
      <c r="B1853" s="20">
        <v>0.97199999999999998</v>
      </c>
      <c r="C1853" s="19">
        <v>3933</v>
      </c>
      <c r="D1853" s="19">
        <v>5143.3537939999997</v>
      </c>
      <c r="E1853" s="23">
        <v>6.1083346289999998</v>
      </c>
      <c r="F1853" s="23">
        <v>3.1952197600000001</v>
      </c>
      <c r="G1853" s="17">
        <v>0.94253750300000005</v>
      </c>
      <c r="H1853" s="17">
        <v>5.7500000000000002E-2</v>
      </c>
      <c r="I1853" s="17">
        <v>0.94309606899999998</v>
      </c>
      <c r="J1853" s="17">
        <v>5.6500000000000002E-2</v>
      </c>
      <c r="K1853" s="17">
        <v>3.97E-4</v>
      </c>
    </row>
    <row r="1854" spans="1:11" x14ac:dyDescent="0.45">
      <c r="A1854" s="10" t="s">
        <v>20</v>
      </c>
      <c r="B1854" s="20">
        <v>0.97299999999999998</v>
      </c>
      <c r="C1854" s="19">
        <v>3937</v>
      </c>
      <c r="D1854" s="19">
        <v>5168.0169519999999</v>
      </c>
      <c r="E1854" s="23">
        <v>6.1758684949999996</v>
      </c>
      <c r="F1854" s="23">
        <v>3.2109147060000001</v>
      </c>
      <c r="G1854" s="17">
        <v>0.94259588500000002</v>
      </c>
      <c r="H1854" s="17">
        <v>5.74E-2</v>
      </c>
      <c r="I1854" s="17">
        <v>0.94314595899999998</v>
      </c>
      <c r="J1854" s="17">
        <v>5.6500000000000002E-2</v>
      </c>
      <c r="K1854" s="17">
        <v>3.9599999999999998E-4</v>
      </c>
    </row>
    <row r="1855" spans="1:11" x14ac:dyDescent="0.45">
      <c r="A1855" s="10" t="s">
        <v>20</v>
      </c>
      <c r="B1855" s="20">
        <v>0.97399999999999998</v>
      </c>
      <c r="C1855" s="19">
        <v>3941</v>
      </c>
      <c r="D1855" s="19">
        <v>5192.9104600000001</v>
      </c>
      <c r="E1855" s="23">
        <v>6.2441205550000003</v>
      </c>
      <c r="F1855" s="23">
        <v>3.2242391929999998</v>
      </c>
      <c r="G1855" s="17">
        <v>0.942654149</v>
      </c>
      <c r="H1855" s="17">
        <v>5.7299999999999997E-2</v>
      </c>
      <c r="I1855" s="17">
        <v>0.94304762900000005</v>
      </c>
      <c r="J1855" s="17">
        <v>5.6599999999999998E-2</v>
      </c>
      <c r="K1855" s="17">
        <v>3.9599999999999998E-4</v>
      </c>
    </row>
    <row r="1856" spans="1:11" x14ac:dyDescent="0.45">
      <c r="A1856" s="10" t="s">
        <v>20</v>
      </c>
      <c r="B1856" s="20">
        <v>0.97499999999999998</v>
      </c>
      <c r="C1856" s="19">
        <v>3945</v>
      </c>
      <c r="D1856" s="19">
        <v>5218.062242</v>
      </c>
      <c r="E1856" s="23">
        <v>6.315462546</v>
      </c>
      <c r="F1856" s="23">
        <v>3.2431699950000001</v>
      </c>
      <c r="G1856" s="17">
        <v>0.94271229400000001</v>
      </c>
      <c r="H1856" s="17">
        <v>5.7299999999999997E-2</v>
      </c>
      <c r="I1856" s="17">
        <v>0.94309464499999995</v>
      </c>
      <c r="J1856" s="17">
        <v>5.6500000000000002E-2</v>
      </c>
      <c r="K1856" s="17">
        <v>3.9599999999999998E-4</v>
      </c>
    </row>
    <row r="1857" spans="1:11" x14ac:dyDescent="0.45">
      <c r="A1857" s="10" t="s">
        <v>20</v>
      </c>
      <c r="B1857" s="20">
        <v>0.97599999999999998</v>
      </c>
      <c r="C1857" s="19">
        <v>3950</v>
      </c>
      <c r="D1857" s="19">
        <v>5250.3737160000001</v>
      </c>
      <c r="E1857" s="23">
        <v>6.5213549019999997</v>
      </c>
      <c r="F1857" s="23">
        <v>3.2596241199999998</v>
      </c>
      <c r="G1857" s="17">
        <v>0.94278481000000003</v>
      </c>
      <c r="H1857" s="17">
        <v>5.7200000000000001E-2</v>
      </c>
      <c r="I1857" s="17">
        <v>0.94313457199999995</v>
      </c>
      <c r="J1857" s="17">
        <v>5.6470041999999998E-2</v>
      </c>
      <c r="K1857" s="17">
        <v>3.9500000000000001E-4</v>
      </c>
    </row>
    <row r="1858" spans="1:11" x14ac:dyDescent="0.45">
      <c r="A1858" s="10" t="s">
        <v>20</v>
      </c>
      <c r="B1858" s="20">
        <v>0.97699999999999998</v>
      </c>
      <c r="C1858" s="19">
        <v>3954</v>
      </c>
      <c r="D1858" s="19">
        <v>5276.4975320000003</v>
      </c>
      <c r="E1858" s="23">
        <v>6.5371709190000002</v>
      </c>
      <c r="F1858" s="23">
        <v>3.2799692899999999</v>
      </c>
      <c r="G1858" s="17">
        <v>0.94284269099999996</v>
      </c>
      <c r="H1858" s="17">
        <v>5.7200000000000001E-2</v>
      </c>
      <c r="I1858" s="17">
        <v>0.94319436899999998</v>
      </c>
      <c r="J1858" s="17">
        <v>5.6399999999999999E-2</v>
      </c>
      <c r="K1858" s="17">
        <v>3.9500000000000001E-4</v>
      </c>
    </row>
    <row r="1859" spans="1:11" x14ac:dyDescent="0.45">
      <c r="A1859" s="10" t="s">
        <v>20</v>
      </c>
      <c r="B1859" s="20">
        <v>0.97799999999999998</v>
      </c>
      <c r="C1859" s="19">
        <v>3958</v>
      </c>
      <c r="D1859" s="19">
        <v>5302.9502130000001</v>
      </c>
      <c r="E1859" s="23">
        <v>6.6572819809999997</v>
      </c>
      <c r="F1859" s="23">
        <v>3.297284265</v>
      </c>
      <c r="G1859" s="17">
        <v>0.94290045499999997</v>
      </c>
      <c r="H1859" s="17">
        <v>5.7099999999999998E-2</v>
      </c>
      <c r="I1859" s="17">
        <v>0.94320506500000001</v>
      </c>
      <c r="J1859" s="17">
        <v>5.6399999999999999E-2</v>
      </c>
      <c r="K1859" s="17">
        <v>3.9399999999999998E-4</v>
      </c>
    </row>
    <row r="1860" spans="1:11" x14ac:dyDescent="0.45">
      <c r="A1860" s="10" t="s">
        <v>20</v>
      </c>
      <c r="B1860" s="20">
        <v>0.97899999999999998</v>
      </c>
      <c r="C1860" s="19">
        <v>3962</v>
      </c>
      <c r="D1860" s="19">
        <v>5329.8534929999996</v>
      </c>
      <c r="E1860" s="23">
        <v>6.7530346259999998</v>
      </c>
      <c r="F1860" s="23">
        <v>3.3134616210000001</v>
      </c>
      <c r="G1860" s="17">
        <v>0.94295810199999996</v>
      </c>
      <c r="H1860" s="17">
        <v>5.7000000000000002E-2</v>
      </c>
      <c r="I1860" s="17">
        <v>0.94318326500000005</v>
      </c>
      <c r="J1860" s="17">
        <v>5.6399999999999999E-2</v>
      </c>
      <c r="K1860" s="17">
        <v>3.9399999999999998E-4</v>
      </c>
    </row>
    <row r="1861" spans="1:11" x14ac:dyDescent="0.45">
      <c r="A1861" s="10" t="s">
        <v>20</v>
      </c>
      <c r="B1861" s="20">
        <v>0.98</v>
      </c>
      <c r="C1861" s="19">
        <v>3966</v>
      </c>
      <c r="D1861" s="19">
        <v>5357.0181689999999</v>
      </c>
      <c r="E1861" s="23">
        <v>6.8394784839999998</v>
      </c>
      <c r="F1861" s="23">
        <v>3.3314380899999998</v>
      </c>
      <c r="G1861" s="17">
        <v>0.94301563300000002</v>
      </c>
      <c r="H1861" s="17">
        <v>5.7000000000000002E-2</v>
      </c>
      <c r="I1861" s="17">
        <v>0.94333639999999996</v>
      </c>
      <c r="J1861" s="17">
        <v>5.6300000000000003E-2</v>
      </c>
      <c r="K1861" s="17">
        <v>3.9300000000000001E-4</v>
      </c>
    </row>
    <row r="1862" spans="1:11" x14ac:dyDescent="0.45">
      <c r="A1862" s="10" t="s">
        <v>20</v>
      </c>
      <c r="B1862" s="20">
        <v>0.98099999999999998</v>
      </c>
      <c r="C1862" s="19">
        <v>3970</v>
      </c>
      <c r="D1862" s="19">
        <v>5384.6076990000001</v>
      </c>
      <c r="E1862" s="23">
        <v>6.9274304679999998</v>
      </c>
      <c r="F1862" s="23">
        <v>3.351056952</v>
      </c>
      <c r="G1862" s="17">
        <v>0.94307304800000002</v>
      </c>
      <c r="H1862" s="17">
        <v>5.6899999999999999E-2</v>
      </c>
      <c r="I1862" s="17">
        <v>0.94338418899999998</v>
      </c>
      <c r="J1862" s="17">
        <v>5.62E-2</v>
      </c>
      <c r="K1862" s="17">
        <v>3.9300000000000001E-4</v>
      </c>
    </row>
    <row r="1863" spans="1:11" x14ac:dyDescent="0.45">
      <c r="A1863" s="10" t="s">
        <v>20</v>
      </c>
      <c r="B1863" s="20">
        <v>0.98199999999999998</v>
      </c>
      <c r="C1863" s="19">
        <v>3974</v>
      </c>
      <c r="D1863" s="19">
        <v>5412.745414</v>
      </c>
      <c r="E1863" s="23">
        <v>7.0569242149999996</v>
      </c>
      <c r="F1863" s="23">
        <v>3.3652992240000001</v>
      </c>
      <c r="G1863" s="17">
        <v>0.94313034699999998</v>
      </c>
      <c r="H1863" s="17">
        <v>5.6899999999999999E-2</v>
      </c>
      <c r="I1863" s="17">
        <v>0.94331057200000001</v>
      </c>
      <c r="J1863" s="17">
        <v>5.6300000000000003E-2</v>
      </c>
      <c r="K1863" s="17">
        <v>3.9199999999999999E-4</v>
      </c>
    </row>
    <row r="1864" spans="1:11" x14ac:dyDescent="0.45">
      <c r="A1864" s="10" t="s">
        <v>20</v>
      </c>
      <c r="B1864" s="20">
        <v>0.98299999999999998</v>
      </c>
      <c r="C1864" s="19">
        <v>3978</v>
      </c>
      <c r="D1864" s="19">
        <v>5441.1942840000002</v>
      </c>
      <c r="E1864" s="23">
        <v>7.1765301480000003</v>
      </c>
      <c r="F1864" s="23">
        <v>3.3872499469999999</v>
      </c>
      <c r="G1864" s="17">
        <v>0.94318753099999997</v>
      </c>
      <c r="H1864" s="17">
        <v>5.6800000000000003E-2</v>
      </c>
      <c r="I1864" s="17">
        <v>0.94323765100000001</v>
      </c>
      <c r="J1864" s="17">
        <v>5.6399999999999999E-2</v>
      </c>
      <c r="K1864" s="17">
        <v>3.9199999999999999E-4</v>
      </c>
    </row>
    <row r="1865" spans="1:11" x14ac:dyDescent="0.45">
      <c r="A1865" s="10" t="s">
        <v>20</v>
      </c>
      <c r="B1865" s="20">
        <v>0.98399999999999999</v>
      </c>
      <c r="C1865" s="19">
        <v>3982</v>
      </c>
      <c r="D1865" s="19">
        <v>5470.0094220000001</v>
      </c>
      <c r="E1865" s="23">
        <v>7.2326869040000004</v>
      </c>
      <c r="F1865" s="23">
        <v>3.4065915750000002</v>
      </c>
      <c r="G1865" s="17">
        <v>0.94324460099999996</v>
      </c>
      <c r="H1865" s="17">
        <v>5.6800000000000003E-2</v>
      </c>
      <c r="I1865" s="17">
        <v>0.94305846500000001</v>
      </c>
      <c r="J1865" s="17">
        <v>5.6599999999999998E-2</v>
      </c>
      <c r="K1865" s="17">
        <v>3.9100000000000002E-4</v>
      </c>
    </row>
    <row r="1866" spans="1:11" x14ac:dyDescent="0.45">
      <c r="A1866" s="10" t="s">
        <v>20</v>
      </c>
      <c r="B1866" s="20">
        <v>0.98499999999999999</v>
      </c>
      <c r="C1866" s="19">
        <v>3986</v>
      </c>
      <c r="D1866" s="19">
        <v>5499.3303219999998</v>
      </c>
      <c r="E1866" s="23">
        <v>7.4746380090000004</v>
      </c>
      <c r="F1866" s="23">
        <v>3.426243645</v>
      </c>
      <c r="G1866" s="17">
        <v>0.94330155500000001</v>
      </c>
      <c r="H1866" s="17">
        <v>5.67E-2</v>
      </c>
      <c r="I1866" s="17">
        <v>0.943068028</v>
      </c>
      <c r="J1866" s="17">
        <v>5.6500000000000002E-2</v>
      </c>
      <c r="K1866" s="17">
        <v>3.9100000000000002E-4</v>
      </c>
    </row>
    <row r="1867" spans="1:11" x14ac:dyDescent="0.45">
      <c r="A1867" s="10" t="s">
        <v>20</v>
      </c>
      <c r="B1867" s="20">
        <v>0.98599999999999999</v>
      </c>
      <c r="C1867" s="19">
        <v>3990</v>
      </c>
      <c r="D1867" s="19">
        <v>5529.4464550000002</v>
      </c>
      <c r="E1867" s="23">
        <v>7.6070440000000001</v>
      </c>
      <c r="F1867" s="23">
        <v>3.4478737640000001</v>
      </c>
      <c r="G1867" s="17">
        <v>0.94335839600000004</v>
      </c>
      <c r="H1867" s="17">
        <v>5.6599999999999998E-2</v>
      </c>
      <c r="I1867" s="17">
        <v>0.94301772800000006</v>
      </c>
      <c r="J1867" s="17">
        <v>5.6599999999999998E-2</v>
      </c>
      <c r="K1867" s="17">
        <v>3.9100000000000002E-4</v>
      </c>
    </row>
    <row r="1868" spans="1:11" x14ac:dyDescent="0.45">
      <c r="A1868" s="10" t="s">
        <v>20</v>
      </c>
      <c r="B1868" s="20">
        <v>0.98699999999999999</v>
      </c>
      <c r="C1868" s="19">
        <v>3994</v>
      </c>
      <c r="D1868" s="19">
        <v>5559.9954440000001</v>
      </c>
      <c r="E1868" s="23">
        <v>7.6714501769999996</v>
      </c>
      <c r="F1868" s="23">
        <v>3.468753387</v>
      </c>
      <c r="G1868" s="17">
        <v>0.94341512299999997</v>
      </c>
      <c r="H1868" s="17">
        <v>5.6599999999999998E-2</v>
      </c>
      <c r="I1868" s="17">
        <v>0.94294701199999997</v>
      </c>
      <c r="J1868" s="17">
        <v>5.67E-2</v>
      </c>
      <c r="K1868" s="17">
        <v>3.8999999999999999E-4</v>
      </c>
    </row>
    <row r="1869" spans="1:11" x14ac:dyDescent="0.45">
      <c r="A1869" s="10" t="s">
        <v>20</v>
      </c>
      <c r="B1869" s="20">
        <v>0.98799999999999999</v>
      </c>
      <c r="C1869" s="19">
        <v>3998</v>
      </c>
      <c r="D1869" s="19">
        <v>5591.4995589999999</v>
      </c>
      <c r="E1869" s="23">
        <v>7.9779311320000001</v>
      </c>
      <c r="F1869" s="23">
        <v>3.4900000320000002</v>
      </c>
      <c r="G1869" s="17">
        <v>0.94347173600000001</v>
      </c>
      <c r="H1869" s="17">
        <v>5.6500000000000002E-2</v>
      </c>
      <c r="I1869" s="17">
        <v>0.94285712200000005</v>
      </c>
      <c r="J1869" s="17">
        <v>5.6800000000000003E-2</v>
      </c>
      <c r="K1869" s="17">
        <v>3.8999999999999999E-4</v>
      </c>
    </row>
    <row r="1870" spans="1:11" x14ac:dyDescent="0.45">
      <c r="A1870" s="10" t="s">
        <v>20</v>
      </c>
      <c r="B1870" s="20">
        <v>0.98899999999999999</v>
      </c>
      <c r="C1870" s="19">
        <v>4002</v>
      </c>
      <c r="D1870" s="19">
        <v>5624.2176179999997</v>
      </c>
      <c r="E1870" s="23">
        <v>8.3983334680000006</v>
      </c>
      <c r="F1870" s="23">
        <v>3.5121386459999999</v>
      </c>
      <c r="G1870" s="17">
        <v>0.94352823600000002</v>
      </c>
      <c r="H1870" s="17">
        <v>5.6500000000000002E-2</v>
      </c>
      <c r="I1870" s="17">
        <v>0.94291608299999996</v>
      </c>
      <c r="J1870" s="17">
        <v>5.67E-2</v>
      </c>
      <c r="K1870" s="17">
        <v>3.8999999999999999E-4</v>
      </c>
    </row>
    <row r="1871" spans="1:11" x14ac:dyDescent="0.45">
      <c r="A1871" s="10" t="s">
        <v>20</v>
      </c>
      <c r="B1871" s="20">
        <v>0.99</v>
      </c>
      <c r="C1871" s="19">
        <v>4006</v>
      </c>
      <c r="D1871" s="19">
        <v>5658.5079400000004</v>
      </c>
      <c r="E1871" s="23">
        <v>8.6580687940000001</v>
      </c>
      <c r="F1871" s="23">
        <v>3.5354416610000001</v>
      </c>
      <c r="G1871" s="17">
        <v>0.94358462300000001</v>
      </c>
      <c r="H1871" s="17">
        <v>5.6399999999999999E-2</v>
      </c>
      <c r="I1871" s="17">
        <v>0.94290697999999995</v>
      </c>
      <c r="J1871" s="17">
        <v>5.67E-2</v>
      </c>
      <c r="K1871" s="17">
        <v>3.8900000000000002E-4</v>
      </c>
    </row>
    <row r="1872" spans="1:11" x14ac:dyDescent="0.45">
      <c r="A1872" s="10" t="s">
        <v>20</v>
      </c>
      <c r="B1872" s="20">
        <v>0.99099999999999999</v>
      </c>
      <c r="C1872" s="19">
        <v>4010</v>
      </c>
      <c r="D1872" s="19">
        <v>5694.7652410000001</v>
      </c>
      <c r="E1872" s="23">
        <v>9.1940924329999998</v>
      </c>
      <c r="F1872" s="23">
        <v>3.5602593150000001</v>
      </c>
      <c r="G1872" s="17">
        <v>0.94364089799999995</v>
      </c>
      <c r="H1872" s="17">
        <v>5.6399999999999999E-2</v>
      </c>
      <c r="I1872" s="17">
        <v>0.94274817600000005</v>
      </c>
      <c r="J1872" s="17">
        <v>5.6899999999999999E-2</v>
      </c>
      <c r="K1872" s="17">
        <v>3.8900000000000002E-4</v>
      </c>
    </row>
    <row r="1873" spans="1:11" x14ac:dyDescent="0.45">
      <c r="A1873" s="10" t="s">
        <v>20</v>
      </c>
      <c r="B1873" s="20">
        <v>0.99199999999999999</v>
      </c>
      <c r="C1873" s="19">
        <v>4014</v>
      </c>
      <c r="D1873" s="19">
        <v>5732.1198830000003</v>
      </c>
      <c r="E1873" s="23">
        <v>9.4277943089999994</v>
      </c>
      <c r="F1873" s="23">
        <v>3.5869632</v>
      </c>
      <c r="G1873" s="17">
        <v>0.94369705999999998</v>
      </c>
      <c r="H1873" s="17">
        <v>5.6300000000000003E-2</v>
      </c>
      <c r="I1873" s="17">
        <v>0.94278367500000004</v>
      </c>
      <c r="J1873" s="17">
        <v>5.6800000000000003E-2</v>
      </c>
      <c r="K1873" s="17">
        <v>3.88E-4</v>
      </c>
    </row>
    <row r="1874" spans="1:11" x14ac:dyDescent="0.45">
      <c r="A1874" s="10" t="s">
        <v>20</v>
      </c>
      <c r="B1874" s="20">
        <v>0.99299999999999999</v>
      </c>
      <c r="C1874" s="19">
        <v>4017</v>
      </c>
      <c r="D1874" s="19">
        <v>5760.9139789999999</v>
      </c>
      <c r="E1874" s="23">
        <v>9.6579342889999999</v>
      </c>
      <c r="F1874" s="23">
        <v>3.6114321660000002</v>
      </c>
      <c r="G1874" s="17">
        <v>0.94373910900000002</v>
      </c>
      <c r="H1874" s="17">
        <v>5.6300000000000003E-2</v>
      </c>
      <c r="I1874" s="17">
        <v>0.94282759599999999</v>
      </c>
      <c r="J1874" s="17">
        <v>5.6800000000000003E-2</v>
      </c>
      <c r="K1874" s="17">
        <v>3.88E-4</v>
      </c>
    </row>
    <row r="1875" spans="1:11" x14ac:dyDescent="0.45">
      <c r="A1875" s="10" t="s">
        <v>20</v>
      </c>
      <c r="B1875" s="20">
        <v>0.99399999999999999</v>
      </c>
      <c r="C1875" s="19">
        <v>4022</v>
      </c>
      <c r="D1875" s="19">
        <v>5810.0189369999998</v>
      </c>
      <c r="E1875" s="23">
        <v>10.04640313</v>
      </c>
      <c r="F1875" s="23">
        <v>3.6374043829999998</v>
      </c>
      <c r="G1875" s="17">
        <v>0.94356041800000001</v>
      </c>
      <c r="H1875" s="17">
        <v>5.6399999999999999E-2</v>
      </c>
      <c r="I1875" s="17">
        <v>0.94278253599999995</v>
      </c>
      <c r="J1875" s="17">
        <v>5.6800000000000003E-2</v>
      </c>
      <c r="K1875" s="17">
        <v>3.88E-4</v>
      </c>
    </row>
    <row r="1876" spans="1:11" x14ac:dyDescent="0.45">
      <c r="A1876" s="10" t="s">
        <v>20</v>
      </c>
      <c r="B1876" s="20">
        <v>0.995</v>
      </c>
      <c r="C1876" s="19">
        <v>4026</v>
      </c>
      <c r="D1876" s="19">
        <v>5851.4761639999997</v>
      </c>
      <c r="E1876" s="23">
        <v>10.508590119999999</v>
      </c>
      <c r="F1876" s="23">
        <v>3.668046538</v>
      </c>
      <c r="G1876" s="17">
        <v>0.94361649299999995</v>
      </c>
      <c r="H1876" s="17">
        <v>5.6399999999999999E-2</v>
      </c>
      <c r="I1876" s="17">
        <v>0.94270999</v>
      </c>
      <c r="J1876" s="17">
        <v>5.6899999999999999E-2</v>
      </c>
      <c r="K1876" s="17">
        <v>3.88E-4</v>
      </c>
    </row>
    <row r="1877" spans="1:11" x14ac:dyDescent="0.45">
      <c r="A1877" s="10" t="s">
        <v>20</v>
      </c>
      <c r="B1877" s="20">
        <v>0.996</v>
      </c>
      <c r="C1877" s="19">
        <v>4030</v>
      </c>
      <c r="D1877" s="19">
        <v>5894.7650430000003</v>
      </c>
      <c r="E1877" s="23">
        <v>11.10862159</v>
      </c>
      <c r="F1877" s="23">
        <v>3.7063024919999998</v>
      </c>
      <c r="G1877" s="17">
        <v>0.94367245700000002</v>
      </c>
      <c r="H1877" s="17">
        <v>5.6300000000000003E-2</v>
      </c>
      <c r="I1877" s="17">
        <v>0.94260245099999995</v>
      </c>
      <c r="J1877" s="17">
        <v>5.7000000000000002E-2</v>
      </c>
      <c r="K1877" s="17">
        <v>3.8699999999999997E-4</v>
      </c>
    </row>
    <row r="1878" spans="1:11" x14ac:dyDescent="0.45">
      <c r="A1878" s="10" t="s">
        <v>20</v>
      </c>
      <c r="B1878" s="20">
        <v>0.997</v>
      </c>
      <c r="C1878" s="19">
        <v>4034</v>
      </c>
      <c r="D1878" s="19">
        <v>5941.9208829999998</v>
      </c>
      <c r="E1878" s="23">
        <v>12.09649516</v>
      </c>
      <c r="F1878" s="23">
        <v>3.7379231389999998</v>
      </c>
      <c r="G1878" s="17">
        <v>0.94372830900000004</v>
      </c>
      <c r="H1878" s="17">
        <v>5.6300000000000003E-2</v>
      </c>
      <c r="I1878" s="17">
        <v>0.942408358</v>
      </c>
      <c r="J1878" s="17">
        <v>5.7200000000000001E-2</v>
      </c>
      <c r="K1878" s="17">
        <v>3.86E-4</v>
      </c>
    </row>
    <row r="1879" spans="1:11" x14ac:dyDescent="0.45">
      <c r="A1879" s="10" t="s">
        <v>20</v>
      </c>
      <c r="B1879" s="20">
        <v>0.998</v>
      </c>
      <c r="C1879" s="19">
        <v>4038</v>
      </c>
      <c r="D1879" s="19">
        <v>5993.7158239999999</v>
      </c>
      <c r="E1879" s="23">
        <v>13.263435169999999</v>
      </c>
      <c r="F1879" s="23">
        <v>3.7767480089999999</v>
      </c>
      <c r="G1879" s="17">
        <v>0.94378405200000004</v>
      </c>
      <c r="H1879" s="17">
        <v>5.62E-2</v>
      </c>
      <c r="I1879" s="17">
        <v>0.94216796899999999</v>
      </c>
      <c r="J1879" s="17">
        <v>5.74E-2</v>
      </c>
      <c r="K1879" s="17">
        <v>3.86E-4</v>
      </c>
    </row>
    <row r="1880" spans="1:11" x14ac:dyDescent="0.45">
      <c r="A1880" s="10" t="s">
        <v>20</v>
      </c>
      <c r="B1880" s="20">
        <v>0.999</v>
      </c>
      <c r="C1880" s="19">
        <v>4042</v>
      </c>
      <c r="D1880" s="19">
        <v>6058.2881600000001</v>
      </c>
      <c r="E1880" s="23">
        <v>17.858426909999999</v>
      </c>
      <c r="F1880" s="23">
        <v>3.8183667859999999</v>
      </c>
      <c r="G1880" s="17">
        <v>0.94383968299999998</v>
      </c>
      <c r="H1880" s="17">
        <v>5.62E-2</v>
      </c>
      <c r="I1880" s="17">
        <v>0.94221988199999995</v>
      </c>
      <c r="J1880" s="17">
        <v>5.74E-2</v>
      </c>
      <c r="K1880" s="17">
        <v>3.86E-4</v>
      </c>
    </row>
    <row r="1881" spans="1:11" x14ac:dyDescent="0.45">
      <c r="A1881" s="10" t="s">
        <v>20</v>
      </c>
      <c r="B1881" s="20">
        <v>1</v>
      </c>
      <c r="C1881" s="19">
        <v>4043</v>
      </c>
      <c r="D1881" s="19">
        <v>6081.8817909999998</v>
      </c>
      <c r="E1881" s="23">
        <v>23.593630900000001</v>
      </c>
      <c r="F1881" s="23">
        <v>3.8920476420000001</v>
      </c>
      <c r="G1881" s="17">
        <v>0.94385357400000003</v>
      </c>
      <c r="H1881" s="17">
        <v>5.6099999999999997E-2</v>
      </c>
      <c r="I1881" s="17">
        <v>0.94222693400000002</v>
      </c>
      <c r="J1881" s="17">
        <v>5.74E-2</v>
      </c>
      <c r="K1881" s="17">
        <v>3.86E-4</v>
      </c>
    </row>
    <row r="1882" spans="1:11" x14ac:dyDescent="0.45">
      <c r="A1882" s="10" t="s">
        <v>21</v>
      </c>
      <c r="B1882" s="20">
        <v>0.56000000000000005</v>
      </c>
      <c r="C1882" s="19">
        <v>54</v>
      </c>
      <c r="D1882" s="19">
        <v>3.4524199769999999</v>
      </c>
      <c r="E1882" s="23">
        <v>7.2599999999999998E-2</v>
      </c>
      <c r="F1882" s="23">
        <v>6.5299999999999997E-2</v>
      </c>
      <c r="G1882" s="17">
        <v>0.98148148099999999</v>
      </c>
      <c r="H1882" s="17">
        <v>1.8499999999999999E-2</v>
      </c>
      <c r="I1882" s="17">
        <v>0.99798320299999999</v>
      </c>
      <c r="J1882" s="17">
        <v>2.0200000000000001E-3</v>
      </c>
      <c r="K1882" s="17">
        <v>0</v>
      </c>
    </row>
    <row r="1883" spans="1:11" x14ac:dyDescent="0.45">
      <c r="A1883" s="10" t="s">
        <v>21</v>
      </c>
      <c r="B1883" s="20">
        <v>0.69</v>
      </c>
      <c r="C1883" s="19">
        <v>66</v>
      </c>
      <c r="D1883" s="19">
        <v>5.0463880159999999</v>
      </c>
      <c r="E1883" s="23">
        <v>0.13283067000000001</v>
      </c>
      <c r="F1883" s="23">
        <v>6.5500000000000003E-2</v>
      </c>
      <c r="G1883" s="17">
        <v>0.984848485</v>
      </c>
      <c r="H1883" s="17">
        <v>1.52E-2</v>
      </c>
      <c r="I1883" s="17">
        <v>0.99843263000000004</v>
      </c>
      <c r="J1883" s="17">
        <v>1.57E-3</v>
      </c>
      <c r="K1883" s="17">
        <v>0</v>
      </c>
    </row>
    <row r="1884" spans="1:11" x14ac:dyDescent="0.45">
      <c r="A1884" s="10" t="s">
        <v>21</v>
      </c>
      <c r="B1884" s="20">
        <v>0.7</v>
      </c>
      <c r="C1884" s="19">
        <v>67</v>
      </c>
      <c r="D1884" s="19">
        <v>5.1914082830000003</v>
      </c>
      <c r="E1884" s="23">
        <v>0.14502026700000001</v>
      </c>
      <c r="F1884" s="23">
        <v>7.8200000000000006E-2</v>
      </c>
      <c r="G1884" s="17">
        <v>0.98507462700000004</v>
      </c>
      <c r="H1884" s="17">
        <v>1.49E-2</v>
      </c>
      <c r="I1884" s="17">
        <v>0.99844764699999999</v>
      </c>
      <c r="J1884" s="17">
        <v>1.5499999999999999E-3</v>
      </c>
      <c r="K1884" s="17">
        <v>0</v>
      </c>
    </row>
    <row r="1885" spans="1:11" x14ac:dyDescent="0.45">
      <c r="A1885" s="10" t="s">
        <v>21</v>
      </c>
      <c r="B1885" s="20">
        <v>0.71</v>
      </c>
      <c r="C1885" s="19">
        <v>68</v>
      </c>
      <c r="D1885" s="19">
        <v>5.3383236790000002</v>
      </c>
      <c r="E1885" s="23">
        <v>0.146915397</v>
      </c>
      <c r="F1885" s="23">
        <v>7.9200000000000007E-2</v>
      </c>
      <c r="G1885" s="17">
        <v>0.985294118</v>
      </c>
      <c r="H1885" s="17">
        <v>1.47E-2</v>
      </c>
      <c r="I1885" s="17">
        <v>0.996668149</v>
      </c>
      <c r="J1885" s="17">
        <v>1.5499999999999999E-3</v>
      </c>
      <c r="K1885" s="17">
        <v>1.7799999999999999E-3</v>
      </c>
    </row>
    <row r="1886" spans="1:11" x14ac:dyDescent="0.45">
      <c r="A1886" s="10" t="s">
        <v>21</v>
      </c>
      <c r="B1886" s="20">
        <v>0.74</v>
      </c>
      <c r="C1886" s="19">
        <v>71</v>
      </c>
      <c r="D1886" s="19">
        <v>5.7873909870000002</v>
      </c>
      <c r="E1886" s="23">
        <v>0.14968910299999999</v>
      </c>
      <c r="F1886" s="23">
        <v>0.12694037999999999</v>
      </c>
      <c r="G1886" s="17">
        <v>0.98591549300000003</v>
      </c>
      <c r="H1886" s="17">
        <v>1.41E-2</v>
      </c>
      <c r="I1886" s="17">
        <v>0.99703608200000005</v>
      </c>
      <c r="J1886" s="17">
        <v>1.3799999999999999E-3</v>
      </c>
      <c r="K1886" s="17">
        <v>1.5900000000000001E-3</v>
      </c>
    </row>
    <row r="1887" spans="1:11" x14ac:dyDescent="0.45">
      <c r="A1887" s="10" t="s">
        <v>21</v>
      </c>
      <c r="B1887" s="20">
        <v>0.75</v>
      </c>
      <c r="C1887" s="19">
        <v>72</v>
      </c>
      <c r="D1887" s="19">
        <v>6.0130962659999998</v>
      </c>
      <c r="E1887" s="23">
        <v>0.22570527900000001</v>
      </c>
      <c r="F1887" s="23">
        <v>0.135290934</v>
      </c>
      <c r="G1887" s="17">
        <v>0.98611111100000004</v>
      </c>
      <c r="H1887" s="17">
        <v>1.3899999999999999E-2</v>
      </c>
      <c r="I1887" s="17">
        <v>0.99711255200000004</v>
      </c>
      <c r="J1887" s="17">
        <v>1.34E-3</v>
      </c>
      <c r="K1887" s="17">
        <v>1.5399999999999999E-3</v>
      </c>
    </row>
    <row r="1888" spans="1:11" x14ac:dyDescent="0.45">
      <c r="A1888" s="10" t="s">
        <v>21</v>
      </c>
      <c r="B1888" s="20">
        <v>0.76</v>
      </c>
      <c r="C1888" s="19">
        <v>73</v>
      </c>
      <c r="D1888" s="19">
        <v>6.2420201999999998</v>
      </c>
      <c r="E1888" s="23">
        <v>0.228923933</v>
      </c>
      <c r="F1888" s="23">
        <v>0.14225979399999999</v>
      </c>
      <c r="G1888" s="17">
        <v>0.98630136999999996</v>
      </c>
      <c r="H1888" s="17">
        <v>1.37E-2</v>
      </c>
      <c r="I1888" s="17">
        <v>0.995540023</v>
      </c>
      <c r="J1888" s="17">
        <v>2.9199999999999999E-3</v>
      </c>
      <c r="K1888" s="17">
        <v>1.5399999999999999E-3</v>
      </c>
    </row>
    <row r="1889" spans="1:11" x14ac:dyDescent="0.45">
      <c r="A1889" s="10" t="s">
        <v>21</v>
      </c>
      <c r="B1889" s="20">
        <v>0.77</v>
      </c>
      <c r="C1889" s="19">
        <v>74</v>
      </c>
      <c r="D1889" s="19">
        <v>6.4896645739999999</v>
      </c>
      <c r="E1889" s="23">
        <v>0.247644374</v>
      </c>
      <c r="F1889" s="23">
        <v>0.146821064</v>
      </c>
      <c r="G1889" s="17">
        <v>0.986486486</v>
      </c>
      <c r="H1889" s="17">
        <v>1.35E-2</v>
      </c>
      <c r="I1889" s="17">
        <v>0.98942853900000005</v>
      </c>
      <c r="J1889" s="17">
        <v>2.8999999999999998E-3</v>
      </c>
      <c r="K1889" s="17">
        <v>7.6699999999999997E-3</v>
      </c>
    </row>
    <row r="1890" spans="1:11" x14ac:dyDescent="0.45">
      <c r="A1890" s="10" t="s">
        <v>21</v>
      </c>
      <c r="B1890" s="20">
        <v>0.79</v>
      </c>
      <c r="C1890" s="19">
        <v>76</v>
      </c>
      <c r="D1890" s="19">
        <v>7.1375671020000002</v>
      </c>
      <c r="E1890" s="23">
        <v>0.32395126400000002</v>
      </c>
      <c r="F1890" s="23">
        <v>0.15186222999999999</v>
      </c>
      <c r="G1890" s="17">
        <v>0.98684210500000002</v>
      </c>
      <c r="H1890" s="17">
        <v>1.32E-2</v>
      </c>
      <c r="I1890" s="17">
        <v>0.98107536100000003</v>
      </c>
      <c r="J1890" s="17">
        <v>2.8800000000000002E-3</v>
      </c>
      <c r="K1890" s="17">
        <v>1.6E-2</v>
      </c>
    </row>
    <row r="1891" spans="1:11" x14ac:dyDescent="0.45">
      <c r="A1891" s="10" t="s">
        <v>21</v>
      </c>
      <c r="B1891" s="20">
        <v>0.80200000000000005</v>
      </c>
      <c r="C1891" s="19">
        <v>77</v>
      </c>
      <c r="D1891" s="19">
        <v>7.4701189509999999</v>
      </c>
      <c r="E1891" s="23">
        <v>0.33255184900000001</v>
      </c>
      <c r="F1891" s="23">
        <v>0.16750668799999999</v>
      </c>
      <c r="G1891" s="17">
        <v>0.98701298699999995</v>
      </c>
      <c r="H1891" s="17">
        <v>1.2999999999999999E-2</v>
      </c>
      <c r="I1891" s="17">
        <v>0.98169033299999997</v>
      </c>
      <c r="J1891" s="17">
        <v>2.7799999999999999E-3</v>
      </c>
      <c r="K1891" s="17">
        <v>1.55E-2</v>
      </c>
    </row>
    <row r="1892" spans="1:11" x14ac:dyDescent="0.45">
      <c r="A1892" s="10" t="s">
        <v>21</v>
      </c>
      <c r="B1892" s="20">
        <v>0.81200000000000006</v>
      </c>
      <c r="C1892" s="19">
        <v>78</v>
      </c>
      <c r="D1892" s="19">
        <v>7.8139873719999997</v>
      </c>
      <c r="E1892" s="23">
        <v>0.34386842099999998</v>
      </c>
      <c r="F1892" s="23">
        <v>0.17468256400000001</v>
      </c>
      <c r="G1892" s="17">
        <v>0.98717948700000002</v>
      </c>
      <c r="H1892" s="17">
        <v>1.2800000000000001E-2</v>
      </c>
      <c r="I1892" s="17">
        <v>0.98193784200000001</v>
      </c>
      <c r="J1892" s="17">
        <v>2.7399999999999998E-3</v>
      </c>
      <c r="K1892" s="17">
        <v>1.5299999999999999E-2</v>
      </c>
    </row>
    <row r="1893" spans="1:11" x14ac:dyDescent="0.45">
      <c r="A1893" s="10" t="s">
        <v>21</v>
      </c>
      <c r="B1893" s="20">
        <v>0.82199999999999995</v>
      </c>
      <c r="C1893" s="19">
        <v>79</v>
      </c>
      <c r="D1893" s="19">
        <v>8.1973349249999998</v>
      </c>
      <c r="E1893" s="23">
        <v>0.38334755300000001</v>
      </c>
      <c r="F1893" s="23">
        <v>0.18173197499999999</v>
      </c>
      <c r="G1893" s="17">
        <v>0.98734177199999995</v>
      </c>
      <c r="H1893" s="17">
        <v>1.2699999999999999E-2</v>
      </c>
      <c r="I1893" s="17">
        <v>0.98197111999999998</v>
      </c>
      <c r="J1893" s="17">
        <v>2.7399999999999998E-3</v>
      </c>
      <c r="K1893" s="17">
        <v>1.5299999999999999E-2</v>
      </c>
    </row>
    <row r="1894" spans="1:11" x14ac:dyDescent="0.45">
      <c r="A1894" s="10" t="s">
        <v>21</v>
      </c>
      <c r="B1894" s="20">
        <v>0.84299999999999997</v>
      </c>
      <c r="C1894" s="19">
        <v>81</v>
      </c>
      <c r="D1894" s="19">
        <v>9.1281885050000007</v>
      </c>
      <c r="E1894" s="23">
        <v>0.46542678999999998</v>
      </c>
      <c r="F1894" s="23">
        <v>0.18979659800000001</v>
      </c>
      <c r="G1894" s="17">
        <v>0.98765432099999995</v>
      </c>
      <c r="H1894" s="17">
        <v>1.23E-2</v>
      </c>
      <c r="I1894" s="17">
        <v>0.98313388599999996</v>
      </c>
      <c r="J1894" s="17">
        <v>2.5600000000000002E-3</v>
      </c>
      <c r="K1894" s="17">
        <v>1.43E-2</v>
      </c>
    </row>
    <row r="1895" spans="1:11" x14ac:dyDescent="0.45">
      <c r="A1895" s="10" t="s">
        <v>21</v>
      </c>
      <c r="B1895" s="20">
        <v>0.85399999999999998</v>
      </c>
      <c r="C1895" s="19">
        <v>82</v>
      </c>
      <c r="D1895" s="19">
        <v>9.6367001969999997</v>
      </c>
      <c r="E1895" s="23">
        <v>0.50851169100000004</v>
      </c>
      <c r="F1895" s="23">
        <v>0.210213649</v>
      </c>
      <c r="G1895" s="17">
        <v>0.98780487800000005</v>
      </c>
      <c r="H1895" s="17">
        <v>1.2200000000000001E-2</v>
      </c>
      <c r="I1895" s="17">
        <v>0.98024345000000002</v>
      </c>
      <c r="J1895" s="17">
        <v>2.5600000000000002E-3</v>
      </c>
      <c r="K1895" s="17">
        <v>1.72E-2</v>
      </c>
    </row>
    <row r="1896" spans="1:11" x14ac:dyDescent="0.45">
      <c r="A1896" s="10" t="s">
        <v>21</v>
      </c>
      <c r="B1896" s="20">
        <v>0.875</v>
      </c>
      <c r="C1896" s="19">
        <v>84</v>
      </c>
      <c r="D1896" s="19">
        <v>10.865398900000001</v>
      </c>
      <c r="E1896" s="23">
        <v>0.61434935000000002</v>
      </c>
      <c r="F1896" s="23">
        <v>0.247099297</v>
      </c>
      <c r="G1896" s="17">
        <v>0.97619047599999997</v>
      </c>
      <c r="H1896" s="17">
        <v>2.3800000000000002E-2</v>
      </c>
      <c r="I1896" s="17">
        <v>0.98403147800000001</v>
      </c>
      <c r="J1896" s="17">
        <v>2.0699999999999998E-3</v>
      </c>
      <c r="K1896" s="17">
        <v>1.3899999999999999E-2</v>
      </c>
    </row>
    <row r="1897" spans="1:11" x14ac:dyDescent="0.45">
      <c r="A1897" s="10" t="s">
        <v>21</v>
      </c>
      <c r="B1897" s="20">
        <v>0.91600000000000004</v>
      </c>
      <c r="C1897" s="19">
        <v>88</v>
      </c>
      <c r="D1897" s="19">
        <v>14.053593879999999</v>
      </c>
      <c r="E1897" s="23">
        <v>0.79704874599999997</v>
      </c>
      <c r="F1897" s="23">
        <v>0.247099297</v>
      </c>
      <c r="G1897" s="17">
        <v>0.965909091</v>
      </c>
      <c r="H1897" s="17">
        <v>3.4099999999999998E-2</v>
      </c>
      <c r="I1897" s="17">
        <v>0.98581480399999999</v>
      </c>
      <c r="J1897" s="17">
        <v>1.83E-3</v>
      </c>
      <c r="K1897" s="17">
        <v>1.24E-2</v>
      </c>
    </row>
    <row r="1898" spans="1:11" x14ac:dyDescent="0.45">
      <c r="A1898" s="10" t="s">
        <v>21</v>
      </c>
      <c r="B1898" s="20">
        <v>0.93700000000000006</v>
      </c>
      <c r="C1898" s="19">
        <v>90</v>
      </c>
      <c r="D1898" s="19">
        <v>15.71514215</v>
      </c>
      <c r="E1898" s="23">
        <v>0.83077413700000002</v>
      </c>
      <c r="F1898" s="23">
        <v>0.422008838</v>
      </c>
      <c r="G1898" s="17">
        <v>0.95555555599999997</v>
      </c>
      <c r="H1898" s="17">
        <v>4.4400000000000002E-2</v>
      </c>
      <c r="I1898" s="17">
        <v>0.98722927500000002</v>
      </c>
      <c r="J1898" s="17">
        <v>1.65E-3</v>
      </c>
      <c r="K1898" s="17">
        <v>1.11E-2</v>
      </c>
    </row>
    <row r="1899" spans="1:11" x14ac:dyDescent="0.45">
      <c r="A1899" s="10" t="s">
        <v>21</v>
      </c>
      <c r="B1899" s="20">
        <v>0.94699999999999995</v>
      </c>
      <c r="C1899" s="19">
        <v>91</v>
      </c>
      <c r="D1899" s="19">
        <v>16.666580849999999</v>
      </c>
      <c r="E1899" s="23">
        <v>0.951438699</v>
      </c>
      <c r="F1899" s="23">
        <v>0.47167356700000002</v>
      </c>
      <c r="G1899" s="17">
        <v>0.95604395600000003</v>
      </c>
      <c r="H1899" s="17">
        <v>4.3999999999999997E-2</v>
      </c>
      <c r="I1899" s="17">
        <v>0.98735523000000003</v>
      </c>
      <c r="J1899" s="17">
        <v>1.64E-3</v>
      </c>
      <c r="K1899" s="17">
        <v>1.0999999999999999E-2</v>
      </c>
    </row>
    <row r="1900" spans="1:11" x14ac:dyDescent="0.45">
      <c r="A1900" s="10" t="s">
        <v>21</v>
      </c>
      <c r="B1900" s="20">
        <v>0.95799999999999996</v>
      </c>
      <c r="C1900" s="19">
        <v>92</v>
      </c>
      <c r="D1900" s="19">
        <v>17.677715299999999</v>
      </c>
      <c r="E1900" s="23">
        <v>1.011134451</v>
      </c>
      <c r="F1900" s="23">
        <v>0.49253292100000001</v>
      </c>
      <c r="G1900" s="17">
        <v>0.95652173900000004</v>
      </c>
      <c r="H1900" s="17">
        <v>4.3499999999999997E-2</v>
      </c>
      <c r="I1900" s="17">
        <v>0.98815782600000002</v>
      </c>
      <c r="J1900" s="17">
        <v>1.5299999999999999E-3</v>
      </c>
      <c r="K1900" s="17">
        <v>1.03E-2</v>
      </c>
    </row>
    <row r="1901" spans="1:11" x14ac:dyDescent="0.45">
      <c r="A1901" s="10" t="s">
        <v>21</v>
      </c>
      <c r="B1901" s="20">
        <v>0.97899999999999998</v>
      </c>
      <c r="C1901" s="19">
        <v>94</v>
      </c>
      <c r="D1901" s="19">
        <v>20.035566880000001</v>
      </c>
      <c r="E1901" s="23">
        <v>1.1789257909999999</v>
      </c>
      <c r="F1901" s="23">
        <v>0.51414131799999996</v>
      </c>
      <c r="G1901" s="17">
        <v>0.95744680900000001</v>
      </c>
      <c r="H1901" s="17">
        <v>4.2599999999999999E-2</v>
      </c>
      <c r="I1901" s="17">
        <v>0.98886407399999998</v>
      </c>
      <c r="J1901" s="17">
        <v>1.4400000000000001E-3</v>
      </c>
      <c r="K1901" s="17">
        <v>9.7000000000000003E-3</v>
      </c>
    </row>
    <row r="1902" spans="1:11" x14ac:dyDescent="0.45">
      <c r="A1902" s="10" t="s">
        <v>21</v>
      </c>
      <c r="B1902" s="20">
        <v>0.98899999999999999</v>
      </c>
      <c r="C1902" s="19">
        <v>95</v>
      </c>
      <c r="D1902" s="19">
        <v>21.2369071</v>
      </c>
      <c r="E1902" s="23">
        <v>1.201340219</v>
      </c>
      <c r="F1902" s="23">
        <v>0.619485909</v>
      </c>
      <c r="G1902" s="17">
        <v>0.95789473700000005</v>
      </c>
      <c r="H1902" s="17">
        <v>4.2099999999999999E-2</v>
      </c>
      <c r="I1902" s="17">
        <v>0.98644980100000001</v>
      </c>
      <c r="J1902" s="17">
        <v>3.8800000000000002E-3</v>
      </c>
      <c r="K1902" s="17">
        <v>9.6699999999999998E-3</v>
      </c>
    </row>
    <row r="1903" spans="1:11" x14ac:dyDescent="0.45">
      <c r="A1903" s="10" t="s">
        <v>21</v>
      </c>
      <c r="B1903" s="20">
        <v>1</v>
      </c>
      <c r="C1903" s="19">
        <v>96</v>
      </c>
      <c r="D1903" s="19">
        <v>22.507108469999999</v>
      </c>
      <c r="E1903" s="23">
        <v>1.2702013720000001</v>
      </c>
      <c r="F1903" s="23">
        <v>0.66878870000000001</v>
      </c>
      <c r="G1903" s="17">
        <v>0.95833333300000001</v>
      </c>
      <c r="H1903" s="17">
        <v>4.1700000000000001E-2</v>
      </c>
      <c r="I1903" s="17">
        <v>0.98345048800000001</v>
      </c>
      <c r="J1903" s="17">
        <v>6.9100000000000003E-3</v>
      </c>
      <c r="K1903" s="17">
        <v>9.6399999999999993E-3</v>
      </c>
    </row>
    <row r="1904" spans="1:11" x14ac:dyDescent="0.45">
      <c r="A1904" s="10" t="s">
        <v>23</v>
      </c>
      <c r="B1904" s="20">
        <v>0.01</v>
      </c>
      <c r="C1904" s="19">
        <v>14</v>
      </c>
      <c r="D1904" s="19">
        <v>2.53E-2</v>
      </c>
      <c r="E1904" s="23">
        <v>1.9300000000000001E-3</v>
      </c>
      <c r="F1904" s="23">
        <v>1.81E-3</v>
      </c>
      <c r="G1904" s="17">
        <v>0.928571429</v>
      </c>
      <c r="H1904" s="17">
        <v>7.1400000000000005E-2</v>
      </c>
      <c r="I1904" s="17">
        <v>1</v>
      </c>
      <c r="J1904" s="17">
        <v>0</v>
      </c>
      <c r="K1904" s="17">
        <v>0</v>
      </c>
    </row>
    <row r="1905" spans="1:11" x14ac:dyDescent="0.45">
      <c r="A1905" s="10" t="s">
        <v>23</v>
      </c>
      <c r="B1905" s="20">
        <v>0.03</v>
      </c>
      <c r="C1905" s="19">
        <v>36</v>
      </c>
      <c r="D1905" s="19">
        <v>8.1699999999999995E-2</v>
      </c>
      <c r="E1905" s="23">
        <v>2.8800000000000002E-3</v>
      </c>
      <c r="F1905" s="23">
        <v>2.49E-3</v>
      </c>
      <c r="G1905" s="17">
        <v>0.97222222199999997</v>
      </c>
      <c r="H1905" s="17">
        <v>2.7799999999999998E-2</v>
      </c>
      <c r="I1905" s="17">
        <v>0.36552703199999997</v>
      </c>
      <c r="J1905" s="17">
        <v>0.63447296799999997</v>
      </c>
      <c r="K1905" s="17">
        <v>0</v>
      </c>
    </row>
    <row r="1906" spans="1:11" x14ac:dyDescent="0.45">
      <c r="A1906" s="10" t="s">
        <v>23</v>
      </c>
      <c r="B1906" s="20">
        <v>0.05</v>
      </c>
      <c r="C1906" s="19">
        <v>67</v>
      </c>
      <c r="D1906" s="19">
        <v>0.20724988499999999</v>
      </c>
      <c r="E1906" s="23">
        <v>4.1799999999999997E-3</v>
      </c>
      <c r="F1906" s="23">
        <v>3.9300000000000003E-3</v>
      </c>
      <c r="G1906" s="17">
        <v>0.98507462700000004</v>
      </c>
      <c r="H1906" s="17">
        <v>1.49E-2</v>
      </c>
      <c r="I1906" s="17">
        <v>0.17402284700000001</v>
      </c>
      <c r="J1906" s="17">
        <v>0.82597715299999996</v>
      </c>
      <c r="K1906" s="17">
        <v>0</v>
      </c>
    </row>
    <row r="1907" spans="1:11" x14ac:dyDescent="0.45">
      <c r="A1907" s="10" t="s">
        <v>23</v>
      </c>
      <c r="B1907" s="20">
        <v>0.06</v>
      </c>
      <c r="C1907" s="19">
        <v>79</v>
      </c>
      <c r="D1907" s="19">
        <v>0.269964549</v>
      </c>
      <c r="E1907" s="23">
        <v>5.2300000000000003E-3</v>
      </c>
      <c r="F1907" s="23">
        <v>4.1799999999999997E-3</v>
      </c>
      <c r="G1907" s="17">
        <v>0.98734177199999995</v>
      </c>
      <c r="H1907" s="17">
        <v>1.2699999999999999E-2</v>
      </c>
      <c r="I1907" s="17">
        <v>0.32306542799999999</v>
      </c>
      <c r="J1907" s="17">
        <v>0.67693457199999996</v>
      </c>
      <c r="K1907" s="17">
        <v>0</v>
      </c>
    </row>
    <row r="1908" spans="1:11" x14ac:dyDescent="0.45">
      <c r="A1908" s="10" t="s">
        <v>23</v>
      </c>
      <c r="B1908" s="20">
        <v>7.0000000000000007E-2</v>
      </c>
      <c r="C1908" s="19">
        <v>85</v>
      </c>
      <c r="D1908" s="19">
        <v>0.30266655799999997</v>
      </c>
      <c r="E1908" s="23">
        <v>5.45E-3</v>
      </c>
      <c r="F1908" s="23">
        <v>4.6499999999999996E-3</v>
      </c>
      <c r="G1908" s="17">
        <v>0.929411765</v>
      </c>
      <c r="H1908" s="17">
        <v>7.0599999999999996E-2</v>
      </c>
      <c r="I1908" s="17">
        <v>0.35868206699999999</v>
      </c>
      <c r="J1908" s="17">
        <v>0.64131793299999995</v>
      </c>
      <c r="K1908" s="17">
        <v>0</v>
      </c>
    </row>
    <row r="1909" spans="1:11" x14ac:dyDescent="0.45">
      <c r="A1909" s="10" t="s">
        <v>23</v>
      </c>
      <c r="B1909" s="20">
        <v>0.08</v>
      </c>
      <c r="C1909" s="19">
        <v>106</v>
      </c>
      <c r="D1909" s="19">
        <v>0.42245714600000001</v>
      </c>
      <c r="E1909" s="23">
        <v>6.0299999999999998E-3</v>
      </c>
      <c r="F1909" s="23">
        <v>5.5999999999999999E-3</v>
      </c>
      <c r="G1909" s="17">
        <v>0.92452830200000002</v>
      </c>
      <c r="H1909" s="17">
        <v>7.5499999999999998E-2</v>
      </c>
      <c r="I1909" s="17">
        <v>0.288326625</v>
      </c>
      <c r="J1909" s="17">
        <v>0.71167337500000005</v>
      </c>
      <c r="K1909" s="17">
        <v>0</v>
      </c>
    </row>
    <row r="1910" spans="1:11" x14ac:dyDescent="0.45">
      <c r="A1910" s="10" t="s">
        <v>23</v>
      </c>
      <c r="B1910" s="20">
        <v>0.1</v>
      </c>
      <c r="C1910" s="19">
        <v>124</v>
      </c>
      <c r="D1910" s="19">
        <v>0.54771853599999998</v>
      </c>
      <c r="E1910" s="23">
        <v>6.96E-3</v>
      </c>
      <c r="F1910" s="23">
        <v>5.7000000000000002E-3</v>
      </c>
      <c r="G1910" s="17">
        <v>0.93548387099999997</v>
      </c>
      <c r="H1910" s="17">
        <v>6.4500000000000002E-2</v>
      </c>
      <c r="I1910" s="17">
        <v>0.49435560299999998</v>
      </c>
      <c r="J1910" s="17">
        <v>0.50564439699999997</v>
      </c>
      <c r="K1910" s="17">
        <v>0</v>
      </c>
    </row>
    <row r="1911" spans="1:11" x14ac:dyDescent="0.45">
      <c r="A1911" s="10" t="s">
        <v>23</v>
      </c>
      <c r="B1911" s="20">
        <v>0.11</v>
      </c>
      <c r="C1911" s="19">
        <v>146</v>
      </c>
      <c r="D1911" s="19">
        <v>0.746343321</v>
      </c>
      <c r="E1911" s="23">
        <v>1.0500000000000001E-2</v>
      </c>
      <c r="F1911" s="23">
        <v>7.6800000000000002E-3</v>
      </c>
      <c r="G1911" s="17">
        <v>0.93835616399999999</v>
      </c>
      <c r="H1911" s="17">
        <v>6.1600000000000002E-2</v>
      </c>
      <c r="I1911" s="17">
        <v>0.62804815000000003</v>
      </c>
      <c r="J1911" s="17">
        <v>0.37195184999999997</v>
      </c>
      <c r="K1911" s="17">
        <v>0</v>
      </c>
    </row>
    <row r="1912" spans="1:11" x14ac:dyDescent="0.45">
      <c r="A1912" s="10" t="s">
        <v>23</v>
      </c>
      <c r="B1912" s="20">
        <v>0.12</v>
      </c>
      <c r="C1912" s="19">
        <v>150</v>
      </c>
      <c r="D1912" s="19">
        <v>0.79767399100000003</v>
      </c>
      <c r="E1912" s="23">
        <v>1.7000000000000001E-2</v>
      </c>
      <c r="F1912" s="23">
        <v>8.1700000000000002E-3</v>
      </c>
      <c r="G1912" s="17">
        <v>0.94</v>
      </c>
      <c r="H1912" s="17">
        <v>0.06</v>
      </c>
      <c r="I1912" s="17">
        <v>0.65601872400000005</v>
      </c>
      <c r="J1912" s="17">
        <v>0.343981276</v>
      </c>
      <c r="K1912" s="17">
        <v>0</v>
      </c>
    </row>
    <row r="1913" spans="1:11" x14ac:dyDescent="0.45">
      <c r="A1913" s="10" t="s">
        <v>23</v>
      </c>
      <c r="B1913" s="20">
        <v>0.13</v>
      </c>
      <c r="C1913" s="19">
        <v>170</v>
      </c>
      <c r="D1913" s="19">
        <v>1.1922684729999999</v>
      </c>
      <c r="E1913" s="23">
        <v>0.02</v>
      </c>
      <c r="F1913" s="23">
        <v>1.2800000000000001E-2</v>
      </c>
      <c r="G1913" s="17">
        <v>0.90588235299999997</v>
      </c>
      <c r="H1913" s="17">
        <v>9.4100000000000003E-2</v>
      </c>
      <c r="I1913" s="17">
        <v>0.77155280100000001</v>
      </c>
      <c r="J1913" s="17">
        <v>0.22844719899999999</v>
      </c>
      <c r="K1913" s="17">
        <v>0</v>
      </c>
    </row>
    <row r="1914" spans="1:11" x14ac:dyDescent="0.45">
      <c r="A1914" s="10" t="s">
        <v>23</v>
      </c>
      <c r="B1914" s="20">
        <v>0.14000000000000001</v>
      </c>
      <c r="C1914" s="19">
        <v>183</v>
      </c>
      <c r="D1914" s="19">
        <v>1.495268405</v>
      </c>
      <c r="E1914" s="23">
        <v>2.5999999999999999E-2</v>
      </c>
      <c r="F1914" s="23">
        <v>1.5699999999999999E-2</v>
      </c>
      <c r="G1914" s="17">
        <v>0.91256830600000005</v>
      </c>
      <c r="H1914" s="17">
        <v>8.7400000000000005E-2</v>
      </c>
      <c r="I1914" s="17">
        <v>0.81522384199999998</v>
      </c>
      <c r="J1914" s="17">
        <v>0.184776158</v>
      </c>
      <c r="K1914" s="17">
        <v>0</v>
      </c>
    </row>
    <row r="1915" spans="1:11" x14ac:dyDescent="0.45">
      <c r="A1915" s="10" t="s">
        <v>23</v>
      </c>
      <c r="B1915" s="20">
        <v>0.15</v>
      </c>
      <c r="C1915" s="19">
        <v>194</v>
      </c>
      <c r="D1915" s="19">
        <v>1.7905764369999999</v>
      </c>
      <c r="E1915" s="23">
        <v>2.6800000000000001E-2</v>
      </c>
      <c r="F1915" s="23">
        <v>1.89E-2</v>
      </c>
      <c r="G1915" s="17">
        <v>0.91752577300000004</v>
      </c>
      <c r="H1915" s="17">
        <v>8.2500000000000004E-2</v>
      </c>
      <c r="I1915" s="17">
        <v>0.74085061600000002</v>
      </c>
      <c r="J1915" s="17">
        <v>0.25914938399999998</v>
      </c>
      <c r="K1915" s="17">
        <v>0</v>
      </c>
    </row>
    <row r="1916" spans="1:11" x14ac:dyDescent="0.45">
      <c r="A1916" s="10" t="s">
        <v>23</v>
      </c>
      <c r="B1916" s="20">
        <v>0.16</v>
      </c>
      <c r="C1916" s="19">
        <v>209</v>
      </c>
      <c r="D1916" s="19">
        <v>2.2723069339999999</v>
      </c>
      <c r="E1916" s="23">
        <v>4.0500000000000001E-2</v>
      </c>
      <c r="F1916" s="23">
        <v>2.4500000000000001E-2</v>
      </c>
      <c r="G1916" s="17">
        <v>0.88995215299999997</v>
      </c>
      <c r="H1916" s="17">
        <v>0.110047847</v>
      </c>
      <c r="I1916" s="17">
        <v>0.79695305299999997</v>
      </c>
      <c r="J1916" s="17">
        <v>0.20304694700000001</v>
      </c>
      <c r="K1916" s="17">
        <v>0</v>
      </c>
    </row>
    <row r="1917" spans="1:11" x14ac:dyDescent="0.45">
      <c r="A1917" s="10" t="s">
        <v>23</v>
      </c>
      <c r="B1917" s="20">
        <v>0.17</v>
      </c>
      <c r="C1917" s="19">
        <v>210</v>
      </c>
      <c r="D1917" s="19">
        <v>2.3141104860000001</v>
      </c>
      <c r="E1917" s="23">
        <v>4.1799999999999997E-2</v>
      </c>
      <c r="F1917" s="23">
        <v>2.5000000000000001E-2</v>
      </c>
      <c r="G1917" s="17">
        <v>0.89047619</v>
      </c>
      <c r="H1917" s="17">
        <v>0.10952381</v>
      </c>
      <c r="I1917" s="17">
        <v>0.79854874300000001</v>
      </c>
      <c r="J1917" s="17">
        <v>0.20145125699999999</v>
      </c>
      <c r="K1917" s="17">
        <v>0</v>
      </c>
    </row>
    <row r="1918" spans="1:11" x14ac:dyDescent="0.45">
      <c r="A1918" s="10" t="s">
        <v>23</v>
      </c>
      <c r="B1918" s="20">
        <v>0.18</v>
      </c>
      <c r="C1918" s="19">
        <v>233</v>
      </c>
      <c r="D1918" s="19">
        <v>3.3855876469999999</v>
      </c>
      <c r="E1918" s="23">
        <v>4.8099999999999997E-2</v>
      </c>
      <c r="F1918" s="23">
        <v>3.4599999999999999E-2</v>
      </c>
      <c r="G1918" s="17">
        <v>0.85407725300000004</v>
      </c>
      <c r="H1918" s="17">
        <v>0.14592274699999999</v>
      </c>
      <c r="I1918" s="17">
        <v>0.86375483099999995</v>
      </c>
      <c r="J1918" s="17">
        <v>0.136245169</v>
      </c>
      <c r="K1918" s="17">
        <v>0</v>
      </c>
    </row>
    <row r="1919" spans="1:11" x14ac:dyDescent="0.45">
      <c r="A1919" s="10" t="s">
        <v>23</v>
      </c>
      <c r="B1919" s="20">
        <v>0.19</v>
      </c>
      <c r="C1919" s="19">
        <v>242</v>
      </c>
      <c r="D1919" s="19">
        <v>3.8191611270000001</v>
      </c>
      <c r="E1919" s="23">
        <v>4.82E-2</v>
      </c>
      <c r="F1919" s="23">
        <v>3.73E-2</v>
      </c>
      <c r="G1919" s="17">
        <v>0.85537190100000005</v>
      </c>
      <c r="H1919" s="17">
        <v>0.14462809900000001</v>
      </c>
      <c r="I1919" s="17">
        <v>0.88203180999999997</v>
      </c>
      <c r="J1919" s="17">
        <v>0.11796819</v>
      </c>
      <c r="K1919" s="17">
        <v>0</v>
      </c>
    </row>
    <row r="1920" spans="1:11" x14ac:dyDescent="0.45">
      <c r="A1920" s="10" t="s">
        <v>23</v>
      </c>
      <c r="B1920" s="20">
        <v>0.2</v>
      </c>
      <c r="C1920" s="19">
        <v>259</v>
      </c>
      <c r="D1920" s="19">
        <v>4.6854725039999998</v>
      </c>
      <c r="E1920" s="23">
        <v>5.4600000000000003E-2</v>
      </c>
      <c r="F1920" s="23">
        <v>4.1500000000000002E-2</v>
      </c>
      <c r="G1920" s="17">
        <v>0.833976834</v>
      </c>
      <c r="H1920" s="17">
        <v>0.166023166</v>
      </c>
      <c r="I1920" s="17">
        <v>0.89469975599999996</v>
      </c>
      <c r="J1920" s="17">
        <v>0.105300244</v>
      </c>
      <c r="K1920" s="17">
        <v>0</v>
      </c>
    </row>
    <row r="1921" spans="1:11" x14ac:dyDescent="0.45">
      <c r="A1921" s="10" t="s">
        <v>23</v>
      </c>
      <c r="B1921" s="20">
        <v>0.31</v>
      </c>
      <c r="C1921" s="19">
        <v>400</v>
      </c>
      <c r="D1921" s="19">
        <v>12.56980115</v>
      </c>
      <c r="E1921" s="23">
        <v>6.7799999999999999E-2</v>
      </c>
      <c r="F1921" s="23">
        <v>5.5800000000000002E-2</v>
      </c>
      <c r="G1921" s="17">
        <v>0.89249999999999996</v>
      </c>
      <c r="H1921" s="17">
        <v>0.1075</v>
      </c>
      <c r="I1921" s="17">
        <v>0.94641026900000003</v>
      </c>
      <c r="J1921" s="17">
        <v>5.3600000000000002E-2</v>
      </c>
      <c r="K1921" s="17">
        <v>0</v>
      </c>
    </row>
    <row r="1922" spans="1:11" x14ac:dyDescent="0.45">
      <c r="A1922" s="10" t="s">
        <v>23</v>
      </c>
      <c r="B1922" s="20">
        <v>0.32</v>
      </c>
      <c r="C1922" s="19">
        <v>401</v>
      </c>
      <c r="D1922" s="19">
        <v>12.63799964</v>
      </c>
      <c r="E1922" s="23">
        <v>6.8199999999999997E-2</v>
      </c>
      <c r="F1922" s="23">
        <v>5.5899999999999998E-2</v>
      </c>
      <c r="G1922" s="17">
        <v>0.89276807999999996</v>
      </c>
      <c r="H1922" s="17">
        <v>0.10723191999999999</v>
      </c>
      <c r="I1922" s="17">
        <v>0.94391087799999995</v>
      </c>
      <c r="J1922" s="17">
        <v>5.6099999999999997E-2</v>
      </c>
      <c r="K1922" s="17">
        <v>0</v>
      </c>
    </row>
    <row r="1923" spans="1:11" x14ac:dyDescent="0.45">
      <c r="A1923" s="10" t="s">
        <v>23</v>
      </c>
      <c r="B1923" s="20">
        <v>0.33</v>
      </c>
      <c r="C1923" s="19">
        <v>426</v>
      </c>
      <c r="D1923" s="19">
        <v>14.41192646</v>
      </c>
      <c r="E1923" s="23">
        <v>7.0999999999999994E-2</v>
      </c>
      <c r="F1923" s="23">
        <v>5.6000000000000001E-2</v>
      </c>
      <c r="G1923" s="17">
        <v>0.87323943699999995</v>
      </c>
      <c r="H1923" s="17">
        <v>0.12676056299999999</v>
      </c>
      <c r="I1923" s="17">
        <v>0.95231247799999996</v>
      </c>
      <c r="J1923" s="17">
        <v>4.7699999999999999E-2</v>
      </c>
      <c r="K1923" s="17">
        <v>0</v>
      </c>
    </row>
    <row r="1924" spans="1:11" x14ac:dyDescent="0.45">
      <c r="A1924" s="10" t="s">
        <v>23</v>
      </c>
      <c r="B1924" s="20">
        <v>0.34</v>
      </c>
      <c r="C1924" s="19">
        <v>431</v>
      </c>
      <c r="D1924" s="19">
        <v>14.7890362</v>
      </c>
      <c r="E1924" s="23">
        <v>7.5399999999999995E-2</v>
      </c>
      <c r="F1924" s="23">
        <v>5.8200000000000002E-2</v>
      </c>
      <c r="G1924" s="17">
        <v>0.87470997699999997</v>
      </c>
      <c r="H1924" s="17">
        <v>0.125290023</v>
      </c>
      <c r="I1924" s="17">
        <v>0.94168998100000001</v>
      </c>
      <c r="J1924" s="17">
        <v>5.8299999999999998E-2</v>
      </c>
      <c r="K1924" s="17">
        <v>0</v>
      </c>
    </row>
    <row r="1925" spans="1:11" x14ac:dyDescent="0.45">
      <c r="A1925" s="10" t="s">
        <v>23</v>
      </c>
      <c r="B1925" s="20">
        <v>0.36</v>
      </c>
      <c r="C1925" s="19">
        <v>461</v>
      </c>
      <c r="D1925" s="19">
        <v>17.189950400000001</v>
      </c>
      <c r="E1925" s="23">
        <v>9.0800000000000006E-2</v>
      </c>
      <c r="F1925" s="23">
        <v>6.1600000000000002E-2</v>
      </c>
      <c r="G1925" s="17">
        <v>0.87635574800000005</v>
      </c>
      <c r="H1925" s="17">
        <v>0.123644252</v>
      </c>
      <c r="I1925" s="17">
        <v>0.952516323</v>
      </c>
      <c r="J1925" s="17">
        <v>4.7500000000000001E-2</v>
      </c>
      <c r="K1925" s="17">
        <v>0</v>
      </c>
    </row>
    <row r="1926" spans="1:11" x14ac:dyDescent="0.45">
      <c r="A1926" s="10" t="s">
        <v>23</v>
      </c>
      <c r="B1926" s="20">
        <v>0.38</v>
      </c>
      <c r="C1926" s="19">
        <v>479</v>
      </c>
      <c r="D1926" s="19">
        <v>18.96803559</v>
      </c>
      <c r="E1926" s="23">
        <v>9.8799999999999999E-2</v>
      </c>
      <c r="F1926" s="23">
        <v>6.1899999999999997E-2</v>
      </c>
      <c r="G1926" s="17">
        <v>0.85177453000000003</v>
      </c>
      <c r="H1926" s="17">
        <v>0.14822547</v>
      </c>
      <c r="I1926" s="17">
        <v>0.95973605399999995</v>
      </c>
      <c r="J1926" s="17">
        <v>4.0300000000000002E-2</v>
      </c>
      <c r="K1926" s="17">
        <v>0</v>
      </c>
    </row>
    <row r="1927" spans="1:11" x14ac:dyDescent="0.45">
      <c r="A1927" s="10" t="s">
        <v>23</v>
      </c>
      <c r="B1927" s="20">
        <v>0.39</v>
      </c>
      <c r="C1927" s="19">
        <v>495</v>
      </c>
      <c r="D1927" s="19">
        <v>20.572477379999999</v>
      </c>
      <c r="E1927" s="23">
        <v>0.100277611</v>
      </c>
      <c r="F1927" s="23">
        <v>6.4899999999999999E-2</v>
      </c>
      <c r="G1927" s="17">
        <v>0.85656565699999998</v>
      </c>
      <c r="H1927" s="17">
        <v>0.14343434299999999</v>
      </c>
      <c r="I1927" s="17">
        <v>0.96367338400000002</v>
      </c>
      <c r="J1927" s="17">
        <v>3.6299999999999999E-2</v>
      </c>
      <c r="K1927" s="17">
        <v>0</v>
      </c>
    </row>
    <row r="1928" spans="1:11" x14ac:dyDescent="0.45">
      <c r="A1928" s="10" t="s">
        <v>23</v>
      </c>
      <c r="B1928" s="20">
        <v>0.4</v>
      </c>
      <c r="C1928" s="19">
        <v>513</v>
      </c>
      <c r="D1928" s="19">
        <v>22.46986248</v>
      </c>
      <c r="E1928" s="23">
        <v>0.10541028400000001</v>
      </c>
      <c r="F1928" s="23">
        <v>6.7299999999999999E-2</v>
      </c>
      <c r="G1928" s="17">
        <v>0.855750487</v>
      </c>
      <c r="H1928" s="17">
        <v>0.144249513</v>
      </c>
      <c r="I1928" s="17">
        <v>0.96704527900000004</v>
      </c>
      <c r="J1928" s="17">
        <v>3.3000000000000002E-2</v>
      </c>
      <c r="K1928" s="17">
        <v>0</v>
      </c>
    </row>
    <row r="1929" spans="1:11" x14ac:dyDescent="0.45">
      <c r="A1929" s="10" t="s">
        <v>23</v>
      </c>
      <c r="B1929" s="20">
        <v>0.42</v>
      </c>
      <c r="C1929" s="19">
        <v>534</v>
      </c>
      <c r="D1929" s="19">
        <v>24.822174029999999</v>
      </c>
      <c r="E1929" s="23">
        <v>0.11342393200000001</v>
      </c>
      <c r="F1929" s="23">
        <v>9.0899999999999995E-2</v>
      </c>
      <c r="G1929" s="17">
        <v>0.83333333300000001</v>
      </c>
      <c r="H1929" s="17">
        <v>0.16666666699999999</v>
      </c>
      <c r="I1929" s="17">
        <v>0.971405933</v>
      </c>
      <c r="J1929" s="17">
        <v>2.86E-2</v>
      </c>
      <c r="K1929" s="17">
        <v>0</v>
      </c>
    </row>
    <row r="1930" spans="1:11" x14ac:dyDescent="0.45">
      <c r="A1930" s="10" t="s">
        <v>23</v>
      </c>
      <c r="B1930" s="20">
        <v>0.43</v>
      </c>
      <c r="C1930" s="19">
        <v>550</v>
      </c>
      <c r="D1930" s="19">
        <v>26.63899722</v>
      </c>
      <c r="E1930" s="23">
        <v>0.11355145</v>
      </c>
      <c r="F1930" s="23">
        <v>9.1600000000000001E-2</v>
      </c>
      <c r="G1930" s="17">
        <v>0.83272727300000005</v>
      </c>
      <c r="H1930" s="17">
        <v>0.16727272700000001</v>
      </c>
      <c r="I1930" s="17">
        <v>0.97270958399999996</v>
      </c>
      <c r="J1930" s="17">
        <v>2.7300000000000001E-2</v>
      </c>
      <c r="K1930" s="17">
        <v>0</v>
      </c>
    </row>
    <row r="1931" spans="1:11" x14ac:dyDescent="0.45">
      <c r="A1931" s="10" t="s">
        <v>23</v>
      </c>
      <c r="B1931" s="20">
        <v>0.44</v>
      </c>
      <c r="C1931" s="19">
        <v>564</v>
      </c>
      <c r="D1931" s="19">
        <v>28.326162190000002</v>
      </c>
      <c r="E1931" s="23">
        <v>0.124388608</v>
      </c>
      <c r="F1931" s="23">
        <v>9.5200000000000007E-2</v>
      </c>
      <c r="G1931" s="17">
        <v>0.82624113499999996</v>
      </c>
      <c r="H1931" s="17">
        <v>0.17375886500000001</v>
      </c>
      <c r="I1931" s="17">
        <v>0.97463906300000003</v>
      </c>
      <c r="J1931" s="17">
        <v>2.5399999999999999E-2</v>
      </c>
      <c r="K1931" s="17">
        <v>0</v>
      </c>
    </row>
    <row r="1932" spans="1:11" x14ac:dyDescent="0.45">
      <c r="A1932" s="10" t="s">
        <v>23</v>
      </c>
      <c r="B1932" s="20">
        <v>0.45</v>
      </c>
      <c r="C1932" s="19">
        <v>569</v>
      </c>
      <c r="D1932" s="19">
        <v>28.955818279999999</v>
      </c>
      <c r="E1932" s="23">
        <v>0.12593121900000001</v>
      </c>
      <c r="F1932" s="23">
        <v>0.100827795</v>
      </c>
      <c r="G1932" s="17">
        <v>0.827768014</v>
      </c>
      <c r="H1932" s="17">
        <v>0.172231986</v>
      </c>
      <c r="I1932" s="17">
        <v>0.97502082300000004</v>
      </c>
      <c r="J1932" s="17">
        <v>2.5000000000000001E-2</v>
      </c>
      <c r="K1932" s="17">
        <v>0</v>
      </c>
    </row>
    <row r="1933" spans="1:11" x14ac:dyDescent="0.45">
      <c r="A1933" s="10" t="s">
        <v>23</v>
      </c>
      <c r="B1933" s="20">
        <v>0.46</v>
      </c>
      <c r="C1933" s="19">
        <v>583</v>
      </c>
      <c r="D1933" s="19">
        <v>30.746438699999999</v>
      </c>
      <c r="E1933" s="23">
        <v>0.127901458</v>
      </c>
      <c r="F1933" s="23">
        <v>0.102657841</v>
      </c>
      <c r="G1933" s="17">
        <v>0.82332761600000004</v>
      </c>
      <c r="H1933" s="17">
        <v>0.17667238399999999</v>
      </c>
      <c r="I1933" s="17">
        <v>0.97648605899999996</v>
      </c>
      <c r="J1933" s="17">
        <v>2.35E-2</v>
      </c>
      <c r="K1933" s="17">
        <v>0</v>
      </c>
    </row>
    <row r="1934" spans="1:11" x14ac:dyDescent="0.45">
      <c r="A1934" s="10" t="s">
        <v>23</v>
      </c>
      <c r="B1934" s="20">
        <v>0.47</v>
      </c>
      <c r="C1934" s="19">
        <v>604</v>
      </c>
      <c r="D1934" s="19">
        <v>33.49892131</v>
      </c>
      <c r="E1934" s="23">
        <v>0.13535434599999999</v>
      </c>
      <c r="F1934" s="23">
        <v>0.107831441</v>
      </c>
      <c r="G1934" s="17">
        <v>0.82781457000000003</v>
      </c>
      <c r="H1934" s="17">
        <v>0.17218543</v>
      </c>
      <c r="I1934" s="17">
        <v>0.97805725700000001</v>
      </c>
      <c r="J1934" s="17">
        <v>2.1899999999999999E-2</v>
      </c>
      <c r="K1934" s="17">
        <v>0</v>
      </c>
    </row>
    <row r="1935" spans="1:11" x14ac:dyDescent="0.45">
      <c r="A1935" s="10" t="s">
        <v>23</v>
      </c>
      <c r="B1935" s="20">
        <v>0.48</v>
      </c>
      <c r="C1935" s="19">
        <v>607</v>
      </c>
      <c r="D1935" s="19">
        <v>33.911565439999997</v>
      </c>
      <c r="E1935" s="23">
        <v>0.13754804400000001</v>
      </c>
      <c r="F1935" s="23">
        <v>0.108149625</v>
      </c>
      <c r="G1935" s="17">
        <v>0.82537067500000005</v>
      </c>
      <c r="H1935" s="17">
        <v>0.174629325</v>
      </c>
      <c r="I1935" s="17">
        <v>0.97816760800000002</v>
      </c>
      <c r="J1935" s="17">
        <v>2.18E-2</v>
      </c>
      <c r="K1935" s="17">
        <v>0</v>
      </c>
    </row>
    <row r="1936" spans="1:11" x14ac:dyDescent="0.45">
      <c r="A1936" s="10" t="s">
        <v>23</v>
      </c>
      <c r="B1936" s="20">
        <v>0.49</v>
      </c>
      <c r="C1936" s="19">
        <v>629</v>
      </c>
      <c r="D1936" s="19">
        <v>36.990887170000001</v>
      </c>
      <c r="E1936" s="23">
        <v>0.13996917</v>
      </c>
      <c r="F1936" s="23">
        <v>0.11453161000000001</v>
      </c>
      <c r="G1936" s="17">
        <v>0.79968203500000001</v>
      </c>
      <c r="H1936" s="17">
        <v>0.20031796499999999</v>
      </c>
      <c r="I1936" s="17">
        <v>0.98073289200000002</v>
      </c>
      <c r="J1936" s="17">
        <v>1.9300000000000001E-2</v>
      </c>
      <c r="K1936" s="17">
        <v>0</v>
      </c>
    </row>
    <row r="1937" spans="1:11" x14ac:dyDescent="0.45">
      <c r="A1937" s="10" t="s">
        <v>23</v>
      </c>
      <c r="B1937" s="20">
        <v>0.5</v>
      </c>
      <c r="C1937" s="19">
        <v>631</v>
      </c>
      <c r="D1937" s="19">
        <v>37.278632799999997</v>
      </c>
      <c r="E1937" s="23">
        <v>0.144740814</v>
      </c>
      <c r="F1937" s="23">
        <v>0.118011489</v>
      </c>
      <c r="G1937" s="17">
        <v>0.80031695700000005</v>
      </c>
      <c r="H1937" s="17">
        <v>0.199683043</v>
      </c>
      <c r="I1937" s="17">
        <v>0.98081785499999996</v>
      </c>
      <c r="J1937" s="17">
        <v>1.9199999999999998E-2</v>
      </c>
      <c r="K1937" s="17">
        <v>0</v>
      </c>
    </row>
    <row r="1938" spans="1:11" x14ac:dyDescent="0.45">
      <c r="A1938" s="10" t="s">
        <v>23</v>
      </c>
      <c r="B1938" s="20">
        <v>0.51</v>
      </c>
      <c r="C1938" s="19">
        <v>646</v>
      </c>
      <c r="D1938" s="19">
        <v>39.59485334</v>
      </c>
      <c r="E1938" s="23">
        <v>0.155972734</v>
      </c>
      <c r="F1938" s="23">
        <v>0.120464455</v>
      </c>
      <c r="G1938" s="17">
        <v>0.78482972100000004</v>
      </c>
      <c r="H1938" s="17">
        <v>0.21517027899999999</v>
      </c>
      <c r="I1938" s="17">
        <v>0.981823899</v>
      </c>
      <c r="J1938" s="17">
        <v>1.8200000000000001E-2</v>
      </c>
      <c r="K1938" s="17">
        <v>0</v>
      </c>
    </row>
    <row r="1939" spans="1:11" x14ac:dyDescent="0.45">
      <c r="A1939" s="10" t="s">
        <v>23</v>
      </c>
      <c r="B1939" s="20">
        <v>0.54</v>
      </c>
      <c r="C1939" s="19">
        <v>684</v>
      </c>
      <c r="D1939" s="19">
        <v>45.578008029999999</v>
      </c>
      <c r="E1939" s="23">
        <v>0.16959059000000001</v>
      </c>
      <c r="F1939" s="23">
        <v>0.132106064</v>
      </c>
      <c r="G1939" s="17">
        <v>0.74707602299999998</v>
      </c>
      <c r="H1939" s="17">
        <v>0.25292397700000002</v>
      </c>
      <c r="I1939" s="17">
        <v>0.98468464899999997</v>
      </c>
      <c r="J1939" s="17">
        <v>1.5299999999999999E-2</v>
      </c>
      <c r="K1939" s="17">
        <v>0</v>
      </c>
    </row>
    <row r="1940" spans="1:11" x14ac:dyDescent="0.45">
      <c r="A1940" s="10" t="s">
        <v>23</v>
      </c>
      <c r="B1940" s="20">
        <v>0.55000000000000004</v>
      </c>
      <c r="C1940" s="19">
        <v>697</v>
      </c>
      <c r="D1940" s="19">
        <v>47.791642639999999</v>
      </c>
      <c r="E1940" s="23">
        <v>0.17315676999999999</v>
      </c>
      <c r="F1940" s="23">
        <v>0.13513535400000001</v>
      </c>
      <c r="G1940" s="17">
        <v>0.737446198</v>
      </c>
      <c r="H1940" s="17">
        <v>0.262553802</v>
      </c>
      <c r="I1940" s="17">
        <v>0.98510400799999998</v>
      </c>
      <c r="J1940" s="17">
        <v>1.49E-2</v>
      </c>
      <c r="K1940" s="17">
        <v>0</v>
      </c>
    </row>
    <row r="1941" spans="1:11" x14ac:dyDescent="0.45">
      <c r="A1941" s="10" t="s">
        <v>23</v>
      </c>
      <c r="B1941" s="20">
        <v>0.56999999999999995</v>
      </c>
      <c r="C1941" s="19">
        <v>732</v>
      </c>
      <c r="D1941" s="19">
        <v>54.03966767</v>
      </c>
      <c r="E1941" s="23">
        <v>0.198515938</v>
      </c>
      <c r="F1941" s="23">
        <v>0.147304455</v>
      </c>
      <c r="G1941" s="17">
        <v>0.74726775999999995</v>
      </c>
      <c r="H1941" s="17">
        <v>0.25273224</v>
      </c>
      <c r="I1941" s="17">
        <v>0.98588477200000002</v>
      </c>
      <c r="J1941" s="17">
        <v>1.41E-2</v>
      </c>
      <c r="K1941" s="17">
        <v>0</v>
      </c>
    </row>
    <row r="1942" spans="1:11" x14ac:dyDescent="0.45">
      <c r="A1942" s="10" t="s">
        <v>23</v>
      </c>
      <c r="B1942" s="20">
        <v>0.59</v>
      </c>
      <c r="C1942" s="19">
        <v>758</v>
      </c>
      <c r="D1942" s="19">
        <v>59.263666049999998</v>
      </c>
      <c r="E1942" s="23">
        <v>0.20213869700000001</v>
      </c>
      <c r="F1942" s="23">
        <v>0.15880150700000001</v>
      </c>
      <c r="G1942" s="17">
        <v>0.72691292900000004</v>
      </c>
      <c r="H1942" s="17">
        <v>0.27308707100000001</v>
      </c>
      <c r="I1942" s="17">
        <v>0.98722716099999996</v>
      </c>
      <c r="J1942" s="17">
        <v>1.2800000000000001E-2</v>
      </c>
      <c r="K1942" s="17">
        <v>0</v>
      </c>
    </row>
    <row r="1943" spans="1:11" x14ac:dyDescent="0.45">
      <c r="A1943" s="10" t="s">
        <v>23</v>
      </c>
      <c r="B1943" s="20">
        <v>0.6</v>
      </c>
      <c r="C1943" s="19">
        <v>766</v>
      </c>
      <c r="D1943" s="19">
        <v>60.903206900000001</v>
      </c>
      <c r="E1943" s="23">
        <v>0.21027871200000001</v>
      </c>
      <c r="F1943" s="23">
        <v>0.16192403</v>
      </c>
      <c r="G1943" s="17">
        <v>0.72584856399999997</v>
      </c>
      <c r="H1943" s="17">
        <v>0.27415143600000003</v>
      </c>
      <c r="I1943" s="17">
        <v>0.98706164699999999</v>
      </c>
      <c r="J1943" s="17">
        <v>1.29E-2</v>
      </c>
      <c r="K1943" s="17">
        <v>0</v>
      </c>
    </row>
    <row r="1944" spans="1:11" x14ac:dyDescent="0.45">
      <c r="A1944" s="10" t="s">
        <v>23</v>
      </c>
      <c r="B1944" s="20">
        <v>0.61</v>
      </c>
      <c r="C1944" s="19">
        <v>781</v>
      </c>
      <c r="D1944" s="19">
        <v>64.118954020000004</v>
      </c>
      <c r="E1944" s="23">
        <v>0.227109439</v>
      </c>
      <c r="F1944" s="23">
        <v>0.16719379500000001</v>
      </c>
      <c r="G1944" s="17">
        <v>0.72855313700000002</v>
      </c>
      <c r="H1944" s="17">
        <v>0.27144686299999998</v>
      </c>
      <c r="I1944" s="17">
        <v>0.98765597800000005</v>
      </c>
      <c r="J1944" s="17">
        <v>1.23E-2</v>
      </c>
      <c r="K1944" s="17">
        <v>0</v>
      </c>
    </row>
    <row r="1945" spans="1:11" x14ac:dyDescent="0.45">
      <c r="A1945" s="10" t="s">
        <v>23</v>
      </c>
      <c r="B1945" s="20">
        <v>0.62</v>
      </c>
      <c r="C1945" s="19">
        <v>791</v>
      </c>
      <c r="D1945" s="19">
        <v>66.394427969999995</v>
      </c>
      <c r="E1945" s="23">
        <v>0.22754739500000001</v>
      </c>
      <c r="F1945" s="23">
        <v>0.168548057</v>
      </c>
      <c r="G1945" s="17">
        <v>0.73072060699999997</v>
      </c>
      <c r="H1945" s="17">
        <v>0.26927939299999998</v>
      </c>
      <c r="I1945" s="17">
        <v>0.98793277899999998</v>
      </c>
      <c r="J1945" s="17">
        <v>1.21E-2</v>
      </c>
      <c r="K1945" s="17">
        <v>0</v>
      </c>
    </row>
    <row r="1946" spans="1:11" x14ac:dyDescent="0.45">
      <c r="A1946" s="10" t="s">
        <v>23</v>
      </c>
      <c r="B1946" s="20">
        <v>0.63</v>
      </c>
      <c r="C1946" s="19">
        <v>806</v>
      </c>
      <c r="D1946" s="19">
        <v>69.874176390000002</v>
      </c>
      <c r="E1946" s="23">
        <v>0.23539680099999999</v>
      </c>
      <c r="F1946" s="23">
        <v>0.17936239900000001</v>
      </c>
      <c r="G1946" s="17">
        <v>0.722084367</v>
      </c>
      <c r="H1946" s="17">
        <v>0.277915633</v>
      </c>
      <c r="I1946" s="17">
        <v>0.98829556299999999</v>
      </c>
      <c r="J1946" s="17">
        <v>1.17E-2</v>
      </c>
      <c r="K1946" s="17">
        <v>0</v>
      </c>
    </row>
    <row r="1947" spans="1:11" x14ac:dyDescent="0.45">
      <c r="A1947" s="10" t="s">
        <v>23</v>
      </c>
      <c r="B1947" s="20">
        <v>0.64</v>
      </c>
      <c r="C1947" s="19">
        <v>819</v>
      </c>
      <c r="D1947" s="19">
        <v>73.089744679999995</v>
      </c>
      <c r="E1947" s="23">
        <v>0.26530657000000002</v>
      </c>
      <c r="F1947" s="23">
        <v>0.18403602899999999</v>
      </c>
      <c r="G1947" s="17">
        <v>0.72649572600000001</v>
      </c>
      <c r="H1947" s="17">
        <v>0.27350427399999999</v>
      </c>
      <c r="I1947" s="17">
        <v>0.98773816800000003</v>
      </c>
      <c r="J1947" s="17">
        <v>1.21E-2</v>
      </c>
      <c r="K1947" s="17">
        <v>1.9799999999999999E-4</v>
      </c>
    </row>
    <row r="1948" spans="1:11" x14ac:dyDescent="0.45">
      <c r="A1948" s="10" t="s">
        <v>23</v>
      </c>
      <c r="B1948" s="20">
        <v>0.65</v>
      </c>
      <c r="C1948" s="19">
        <v>830</v>
      </c>
      <c r="D1948" s="19">
        <v>76.075486029999993</v>
      </c>
      <c r="E1948" s="23">
        <v>0.28292615399999999</v>
      </c>
      <c r="F1948" s="23">
        <v>0.188653128</v>
      </c>
      <c r="G1948" s="17">
        <v>0.72409638600000004</v>
      </c>
      <c r="H1948" s="17">
        <v>0.27590361400000002</v>
      </c>
      <c r="I1948" s="17">
        <v>0.98804190199999997</v>
      </c>
      <c r="J1948" s="17">
        <v>1.1599999999999999E-2</v>
      </c>
      <c r="K1948" s="17">
        <v>3.4600000000000001E-4</v>
      </c>
    </row>
    <row r="1949" spans="1:11" x14ac:dyDescent="0.45">
      <c r="A1949" s="10" t="s">
        <v>23</v>
      </c>
      <c r="B1949" s="20">
        <v>0.66</v>
      </c>
      <c r="C1949" s="19">
        <v>840</v>
      </c>
      <c r="D1949" s="19">
        <v>78.943971640000001</v>
      </c>
      <c r="E1949" s="23">
        <v>0.28910857699999998</v>
      </c>
      <c r="F1949" s="23">
        <v>0.198399885</v>
      </c>
      <c r="G1949" s="17">
        <v>0.72142857100000002</v>
      </c>
      <c r="H1949" s="17">
        <v>0.27857142899999998</v>
      </c>
      <c r="I1949" s="17">
        <v>0.98838503799999999</v>
      </c>
      <c r="J1949" s="17">
        <v>1.1299999999999999E-2</v>
      </c>
      <c r="K1949" s="17">
        <v>3.3599999999999998E-4</v>
      </c>
    </row>
    <row r="1950" spans="1:11" x14ac:dyDescent="0.45">
      <c r="A1950" s="10" t="s">
        <v>23</v>
      </c>
      <c r="B1950" s="20">
        <v>0.67</v>
      </c>
      <c r="C1950" s="19">
        <v>858</v>
      </c>
      <c r="D1950" s="19">
        <v>84.480929209999999</v>
      </c>
      <c r="E1950" s="23">
        <v>0.339362724</v>
      </c>
      <c r="F1950" s="23">
        <v>0.20735811400000001</v>
      </c>
      <c r="G1950" s="17">
        <v>0.72144522099999997</v>
      </c>
      <c r="H1950" s="17">
        <v>0.27855477899999997</v>
      </c>
      <c r="I1950" s="17">
        <v>0.98325159299999998</v>
      </c>
      <c r="J1950" s="17">
        <v>1.6400000000000001E-2</v>
      </c>
      <c r="K1950" s="17">
        <v>3.19E-4</v>
      </c>
    </row>
    <row r="1951" spans="1:11" x14ac:dyDescent="0.45">
      <c r="A1951" s="10" t="s">
        <v>23</v>
      </c>
      <c r="B1951" s="20">
        <v>0.68</v>
      </c>
      <c r="C1951" s="19">
        <v>870</v>
      </c>
      <c r="D1951" s="19">
        <v>88.679009559999997</v>
      </c>
      <c r="E1951" s="23">
        <v>0.35594915199999999</v>
      </c>
      <c r="F1951" s="23">
        <v>0.21415987</v>
      </c>
      <c r="G1951" s="17">
        <v>0.72298850599999998</v>
      </c>
      <c r="H1951" s="17">
        <v>0.27701149400000002</v>
      </c>
      <c r="I1951" s="17">
        <v>0.98372970599999998</v>
      </c>
      <c r="J1951" s="17">
        <v>1.6E-2</v>
      </c>
      <c r="K1951" s="17">
        <v>3.1E-4</v>
      </c>
    </row>
    <row r="1952" spans="1:11" x14ac:dyDescent="0.45">
      <c r="A1952" s="10" t="s">
        <v>23</v>
      </c>
      <c r="B1952" s="20">
        <v>0.69</v>
      </c>
      <c r="C1952" s="19">
        <v>883</v>
      </c>
      <c r="D1952" s="19">
        <v>93.405300949999997</v>
      </c>
      <c r="E1952" s="23">
        <v>0.37752117600000001</v>
      </c>
      <c r="F1952" s="23">
        <v>0.225767682</v>
      </c>
      <c r="G1952" s="17">
        <v>0.721404304</v>
      </c>
      <c r="H1952" s="17">
        <v>0.278595696</v>
      </c>
      <c r="I1952" s="17">
        <v>0.98419398300000005</v>
      </c>
      <c r="J1952" s="17">
        <v>1.55E-2</v>
      </c>
      <c r="K1952" s="17">
        <v>3.01E-4</v>
      </c>
    </row>
    <row r="1953" spans="1:11" x14ac:dyDescent="0.45">
      <c r="A1953" s="10" t="s">
        <v>23</v>
      </c>
      <c r="B1953" s="20">
        <v>0.7</v>
      </c>
      <c r="C1953" s="19">
        <v>887</v>
      </c>
      <c r="D1953" s="19">
        <v>94.951084570000006</v>
      </c>
      <c r="E1953" s="23">
        <v>0.39297189399999999</v>
      </c>
      <c r="F1953" s="23">
        <v>0.22901358099999999</v>
      </c>
      <c r="G1953" s="17">
        <v>0.72266065400000001</v>
      </c>
      <c r="H1953" s="17">
        <v>0.27733934599999999</v>
      </c>
      <c r="I1953" s="17">
        <v>0.98327345200000005</v>
      </c>
      <c r="J1953" s="17">
        <v>1.6400000000000001E-2</v>
      </c>
      <c r="K1953" s="17">
        <v>2.9700000000000001E-4</v>
      </c>
    </row>
    <row r="1954" spans="1:11" x14ac:dyDescent="0.45">
      <c r="A1954" s="10" t="s">
        <v>23</v>
      </c>
      <c r="B1954" s="20">
        <v>0.71</v>
      </c>
      <c r="C1954" s="19">
        <v>909</v>
      </c>
      <c r="D1954" s="19">
        <v>103.83955349999999</v>
      </c>
      <c r="E1954" s="23">
        <v>0.41007010500000002</v>
      </c>
      <c r="F1954" s="23">
        <v>0.23772331699999999</v>
      </c>
      <c r="G1954" s="17">
        <v>0.72057205700000004</v>
      </c>
      <c r="H1954" s="17">
        <v>0.27942794300000001</v>
      </c>
      <c r="I1954" s="17">
        <v>0.98341701599999998</v>
      </c>
      <c r="J1954" s="17">
        <v>1.6299999999999999E-2</v>
      </c>
      <c r="K1954" s="17">
        <v>2.8299999999999999E-4</v>
      </c>
    </row>
    <row r="1955" spans="1:11" x14ac:dyDescent="0.45">
      <c r="A1955" s="10" t="s">
        <v>23</v>
      </c>
      <c r="B1955" s="20">
        <v>0.72</v>
      </c>
      <c r="C1955" s="19">
        <v>915</v>
      </c>
      <c r="D1955" s="19">
        <v>106.5206166</v>
      </c>
      <c r="E1955" s="23">
        <v>0.45550818799999998</v>
      </c>
      <c r="F1955" s="23">
        <v>0.26298739300000001</v>
      </c>
      <c r="G1955" s="17">
        <v>0.72021857899999997</v>
      </c>
      <c r="H1955" s="17">
        <v>0.27978142099999997</v>
      </c>
      <c r="I1955" s="17">
        <v>0.98279077699999995</v>
      </c>
      <c r="J1955" s="17">
        <v>1.6899999999999998E-2</v>
      </c>
      <c r="K1955" s="17">
        <v>2.7799999999999998E-4</v>
      </c>
    </row>
    <row r="1956" spans="1:11" x14ac:dyDescent="0.45">
      <c r="A1956" s="10" t="s">
        <v>23</v>
      </c>
      <c r="B1956" s="20">
        <v>0.73</v>
      </c>
      <c r="C1956" s="19">
        <v>934</v>
      </c>
      <c r="D1956" s="19">
        <v>115.764388</v>
      </c>
      <c r="E1956" s="23">
        <v>0.50162307699999997</v>
      </c>
      <c r="F1956" s="23">
        <v>0.28311696600000003</v>
      </c>
      <c r="G1956" s="17">
        <v>0.71841541799999997</v>
      </c>
      <c r="H1956" s="17">
        <v>0.28158458200000003</v>
      </c>
      <c r="I1956" s="17">
        <v>0.98465225300000003</v>
      </c>
      <c r="J1956" s="17">
        <v>1.5100000000000001E-2</v>
      </c>
      <c r="K1956" s="17">
        <v>2.4800000000000001E-4</v>
      </c>
    </row>
    <row r="1957" spans="1:11" x14ac:dyDescent="0.45">
      <c r="A1957" s="10" t="s">
        <v>23</v>
      </c>
      <c r="B1957" s="20">
        <v>0.74</v>
      </c>
      <c r="C1957" s="19">
        <v>936</v>
      </c>
      <c r="D1957" s="19">
        <v>116.7720514</v>
      </c>
      <c r="E1957" s="23">
        <v>0.50383168700000003</v>
      </c>
      <c r="F1957" s="23">
        <v>0.28680483299999998</v>
      </c>
      <c r="G1957" s="17">
        <v>0.71901709400000002</v>
      </c>
      <c r="H1957" s="17">
        <v>0.28098290599999998</v>
      </c>
      <c r="I1957" s="17">
        <v>0.98468063400000005</v>
      </c>
      <c r="J1957" s="17">
        <v>1.5100000000000001E-2</v>
      </c>
      <c r="K1957" s="17">
        <v>2.4699999999999999E-4</v>
      </c>
    </row>
    <row r="1958" spans="1:11" x14ac:dyDescent="0.45">
      <c r="A1958" s="10" t="s">
        <v>23</v>
      </c>
      <c r="B1958" s="20">
        <v>0.75</v>
      </c>
      <c r="C1958" s="19">
        <v>949</v>
      </c>
      <c r="D1958" s="19">
        <v>123.5339147</v>
      </c>
      <c r="E1958" s="23">
        <v>0.52014332699999999</v>
      </c>
      <c r="F1958" s="23">
        <v>0.28862095700000001</v>
      </c>
      <c r="G1958" s="17">
        <v>0.71338250800000003</v>
      </c>
      <c r="H1958" s="17">
        <v>0.28661749199999997</v>
      </c>
      <c r="I1958" s="17">
        <v>0.98500518100000001</v>
      </c>
      <c r="J1958" s="17">
        <v>1.4800000000000001E-2</v>
      </c>
      <c r="K1958" s="17">
        <v>2.42E-4</v>
      </c>
    </row>
    <row r="1959" spans="1:11" x14ac:dyDescent="0.45">
      <c r="A1959" s="10" t="s">
        <v>23</v>
      </c>
      <c r="B1959" s="20">
        <v>0.76</v>
      </c>
      <c r="C1959" s="19">
        <v>973</v>
      </c>
      <c r="D1959" s="19">
        <v>136.24896960000001</v>
      </c>
      <c r="E1959" s="23">
        <v>0.54869277800000005</v>
      </c>
      <c r="F1959" s="23">
        <v>0.33198238499999999</v>
      </c>
      <c r="G1959" s="17">
        <v>0.72045221000000004</v>
      </c>
      <c r="H1959" s="17">
        <v>0.27954779000000002</v>
      </c>
      <c r="I1959" s="17">
        <v>0.98040250799999995</v>
      </c>
      <c r="J1959" s="17">
        <v>1.9400000000000001E-2</v>
      </c>
      <c r="K1959" s="17">
        <v>2.4000000000000001E-4</v>
      </c>
    </row>
    <row r="1960" spans="1:11" x14ac:dyDescent="0.45">
      <c r="A1960" s="10" t="s">
        <v>23</v>
      </c>
      <c r="B1960" s="20">
        <v>0.77</v>
      </c>
      <c r="C1960" s="19">
        <v>985</v>
      </c>
      <c r="D1960" s="19">
        <v>143.1428578</v>
      </c>
      <c r="E1960" s="23">
        <v>0.58339204499999997</v>
      </c>
      <c r="F1960" s="23">
        <v>0.34752512099999999</v>
      </c>
      <c r="G1960" s="17">
        <v>0.72182741100000003</v>
      </c>
      <c r="H1960" s="17">
        <v>0.27817258900000003</v>
      </c>
      <c r="I1960" s="17">
        <v>0.98079397700000004</v>
      </c>
      <c r="J1960" s="17">
        <v>1.9E-2</v>
      </c>
      <c r="K1960" s="17">
        <v>2.3499999999999999E-4</v>
      </c>
    </row>
    <row r="1961" spans="1:11" x14ac:dyDescent="0.45">
      <c r="A1961" s="10" t="s">
        <v>23</v>
      </c>
      <c r="B1961" s="20">
        <v>0.78</v>
      </c>
      <c r="C1961" s="19">
        <v>997</v>
      </c>
      <c r="D1961" s="19">
        <v>150.1511855</v>
      </c>
      <c r="E1961" s="23">
        <v>0.58671793400000005</v>
      </c>
      <c r="F1961" s="23">
        <v>0.3609813</v>
      </c>
      <c r="G1961" s="17">
        <v>0.72216649899999996</v>
      </c>
      <c r="H1961" s="17">
        <v>0.27783350099999998</v>
      </c>
      <c r="I1961" s="17">
        <v>0.98147596199999998</v>
      </c>
      <c r="J1961" s="17">
        <v>1.83E-2</v>
      </c>
      <c r="K1961" s="17">
        <v>2.2699999999999999E-4</v>
      </c>
    </row>
    <row r="1962" spans="1:11" x14ac:dyDescent="0.45">
      <c r="A1962" s="10" t="s">
        <v>23</v>
      </c>
      <c r="B1962" s="20">
        <v>0.79</v>
      </c>
      <c r="C1962" s="19">
        <v>1011</v>
      </c>
      <c r="D1962" s="19">
        <v>158.404583</v>
      </c>
      <c r="E1962" s="23">
        <v>0.59916261100000001</v>
      </c>
      <c r="F1962" s="23">
        <v>0.38798821999999999</v>
      </c>
      <c r="G1962" s="17">
        <v>0.71513353099999999</v>
      </c>
      <c r="H1962" s="17">
        <v>0.28486646900000001</v>
      </c>
      <c r="I1962" s="17">
        <v>0.98192985899999996</v>
      </c>
      <c r="J1962" s="17">
        <v>1.78E-2</v>
      </c>
      <c r="K1962" s="17">
        <v>2.22E-4</v>
      </c>
    </row>
    <row r="1963" spans="1:11" x14ac:dyDescent="0.45">
      <c r="A1963" s="10" t="s">
        <v>23</v>
      </c>
      <c r="B1963" s="20">
        <v>0.8</v>
      </c>
      <c r="C1963" s="19">
        <v>1018</v>
      </c>
      <c r="D1963" s="19">
        <v>162.67716419999999</v>
      </c>
      <c r="E1963" s="23">
        <v>0.61397625499999997</v>
      </c>
      <c r="F1963" s="23">
        <v>0.39597242900000001</v>
      </c>
      <c r="G1963" s="17">
        <v>0.715127701</v>
      </c>
      <c r="H1963" s="17">
        <v>0.284872299</v>
      </c>
      <c r="I1963" s="17">
        <v>0.98206640099999998</v>
      </c>
      <c r="J1963" s="17">
        <v>1.77E-2</v>
      </c>
      <c r="K1963" s="17">
        <v>2.2000000000000001E-4</v>
      </c>
    </row>
    <row r="1964" spans="1:11" x14ac:dyDescent="0.45">
      <c r="A1964" s="10" t="s">
        <v>23</v>
      </c>
      <c r="B1964" s="20">
        <v>0.80100000000000005</v>
      </c>
      <c r="C1964" s="19">
        <v>1019</v>
      </c>
      <c r="D1964" s="19">
        <v>163.3162404</v>
      </c>
      <c r="E1964" s="23">
        <v>0.63907618099999997</v>
      </c>
      <c r="F1964" s="23">
        <v>0.40233415900000002</v>
      </c>
      <c r="G1964" s="17">
        <v>0.71540726200000004</v>
      </c>
      <c r="H1964" s="17">
        <v>0.28459273800000001</v>
      </c>
      <c r="I1964" s="17">
        <v>0.98207876900000002</v>
      </c>
      <c r="J1964" s="17">
        <v>1.77E-2</v>
      </c>
      <c r="K1964" s="17">
        <v>2.2000000000000001E-4</v>
      </c>
    </row>
    <row r="1965" spans="1:11" x14ac:dyDescent="0.45">
      <c r="A1965" s="10" t="s">
        <v>23</v>
      </c>
      <c r="B1965" s="20">
        <v>0.80300000000000005</v>
      </c>
      <c r="C1965" s="19">
        <v>1022</v>
      </c>
      <c r="D1965" s="19">
        <v>165.26157900000001</v>
      </c>
      <c r="E1965" s="23">
        <v>0.64844618799999998</v>
      </c>
      <c r="F1965" s="23">
        <v>0.40479459899999998</v>
      </c>
      <c r="G1965" s="17">
        <v>0.71428571399999996</v>
      </c>
      <c r="H1965" s="17">
        <v>0.28571428599999998</v>
      </c>
      <c r="I1965" s="17">
        <v>0.98254728199999997</v>
      </c>
      <c r="J1965" s="17">
        <v>1.72E-2</v>
      </c>
      <c r="K1965" s="17">
        <v>2.14E-4</v>
      </c>
    </row>
    <row r="1966" spans="1:11" x14ac:dyDescent="0.45">
      <c r="A1966" s="10" t="s">
        <v>23</v>
      </c>
      <c r="B1966" s="20">
        <v>0.80600000000000005</v>
      </c>
      <c r="C1966" s="19">
        <v>1026</v>
      </c>
      <c r="D1966" s="19">
        <v>167.92151390000001</v>
      </c>
      <c r="E1966" s="23">
        <v>0.66498374599999999</v>
      </c>
      <c r="F1966" s="23">
        <v>0.40764989099999999</v>
      </c>
      <c r="G1966" s="17">
        <v>0.71442495100000003</v>
      </c>
      <c r="H1966" s="17">
        <v>0.28557504900000003</v>
      </c>
      <c r="I1966" s="17">
        <v>0.98260070399999999</v>
      </c>
      <c r="J1966" s="17">
        <v>1.72E-2</v>
      </c>
      <c r="K1966" s="17">
        <v>2.13E-4</v>
      </c>
    </row>
    <row r="1967" spans="1:11" x14ac:dyDescent="0.45">
      <c r="A1967" s="10" t="s">
        <v>23</v>
      </c>
      <c r="B1967" s="20">
        <v>0.80700000000000005</v>
      </c>
      <c r="C1967" s="19">
        <v>1027</v>
      </c>
      <c r="D1967" s="19">
        <v>168.59387630000001</v>
      </c>
      <c r="E1967" s="23">
        <v>0.67236233400000001</v>
      </c>
      <c r="F1967" s="23">
        <v>0.41160887299999999</v>
      </c>
      <c r="G1967" s="17">
        <v>0.71470301899999999</v>
      </c>
      <c r="H1967" s="17">
        <v>0.28529698100000001</v>
      </c>
      <c r="I1967" s="17">
        <v>0.98261207900000003</v>
      </c>
      <c r="J1967" s="17">
        <v>1.72E-2</v>
      </c>
      <c r="K1967" s="17">
        <v>2.13E-4</v>
      </c>
    </row>
    <row r="1968" spans="1:11" x14ac:dyDescent="0.45">
      <c r="A1968" s="10" t="s">
        <v>23</v>
      </c>
      <c r="B1968" s="20">
        <v>0.80800000000000005</v>
      </c>
      <c r="C1968" s="19">
        <v>1028</v>
      </c>
      <c r="D1968" s="19">
        <v>169.28226739999999</v>
      </c>
      <c r="E1968" s="23">
        <v>0.68839113100000004</v>
      </c>
      <c r="F1968" s="23">
        <v>0.41260792899999998</v>
      </c>
      <c r="G1968" s="17">
        <v>0.71498054499999997</v>
      </c>
      <c r="H1968" s="17">
        <v>0.28501945499999998</v>
      </c>
      <c r="I1968" s="17">
        <v>0.98262655499999996</v>
      </c>
      <c r="J1968" s="17">
        <v>1.72E-2</v>
      </c>
      <c r="K1968" s="17">
        <v>2.13E-4</v>
      </c>
    </row>
    <row r="1969" spans="1:11" x14ac:dyDescent="0.45">
      <c r="A1969" s="10" t="s">
        <v>23</v>
      </c>
      <c r="B1969" s="20">
        <v>0.81200000000000006</v>
      </c>
      <c r="C1969" s="19">
        <v>1034</v>
      </c>
      <c r="D1969" s="19">
        <v>173.502612</v>
      </c>
      <c r="E1969" s="23">
        <v>0.70339076099999998</v>
      </c>
      <c r="F1969" s="23">
        <v>0.41366053600000002</v>
      </c>
      <c r="G1969" s="17">
        <v>0.71470019299999998</v>
      </c>
      <c r="H1969" s="17">
        <v>0.28529980700000002</v>
      </c>
      <c r="I1969" s="17">
        <v>0.982692805</v>
      </c>
      <c r="J1969" s="17">
        <v>1.7100000000000001E-2</v>
      </c>
      <c r="K1969" s="17">
        <v>2.12E-4</v>
      </c>
    </row>
    <row r="1970" spans="1:11" x14ac:dyDescent="0.45">
      <c r="A1970" s="10" t="s">
        <v>23</v>
      </c>
      <c r="B1970" s="20">
        <v>0.81699999999999995</v>
      </c>
      <c r="C1970" s="19">
        <v>1040</v>
      </c>
      <c r="D1970" s="19">
        <v>177.7378593</v>
      </c>
      <c r="E1970" s="23">
        <v>0.70587456100000001</v>
      </c>
      <c r="F1970" s="23">
        <v>0.42824717400000001</v>
      </c>
      <c r="G1970" s="17">
        <v>0.71442307699999996</v>
      </c>
      <c r="H1970" s="17">
        <v>0.28557692299999998</v>
      </c>
      <c r="I1970" s="17">
        <v>0.98285320300000001</v>
      </c>
      <c r="J1970" s="17">
        <v>1.6899999999999998E-2</v>
      </c>
      <c r="K1970" s="17">
        <v>2.1000000000000001E-4</v>
      </c>
    </row>
    <row r="1971" spans="1:11" x14ac:dyDescent="0.45">
      <c r="A1971" s="10" t="s">
        <v>23</v>
      </c>
      <c r="B1971" s="20">
        <v>0.81899999999999995</v>
      </c>
      <c r="C1971" s="19">
        <v>1042</v>
      </c>
      <c r="D1971" s="19">
        <v>179.15692630000001</v>
      </c>
      <c r="E1971" s="23">
        <v>0.70953348500000002</v>
      </c>
      <c r="F1971" s="23">
        <v>0.43868303199999997</v>
      </c>
      <c r="G1971" s="17">
        <v>0.714971209</v>
      </c>
      <c r="H1971" s="17">
        <v>0.285028791</v>
      </c>
      <c r="I1971" s="17">
        <v>0.98291890000000004</v>
      </c>
      <c r="J1971" s="17">
        <v>1.6899999999999998E-2</v>
      </c>
      <c r="K1971" s="17">
        <v>2.0900000000000001E-4</v>
      </c>
    </row>
    <row r="1972" spans="1:11" x14ac:dyDescent="0.45">
      <c r="A1972" s="10" t="s">
        <v>23</v>
      </c>
      <c r="B1972" s="20">
        <v>0.82499999999999996</v>
      </c>
      <c r="C1972" s="19">
        <v>1050</v>
      </c>
      <c r="D1972" s="19">
        <v>184.8932518</v>
      </c>
      <c r="E1972" s="23">
        <v>0.71704068300000001</v>
      </c>
      <c r="F1972" s="23">
        <v>0.44075851500000002</v>
      </c>
      <c r="G1972" s="17">
        <v>0.71523809500000002</v>
      </c>
      <c r="H1972" s="17">
        <v>0.28476190499999998</v>
      </c>
      <c r="I1972" s="17">
        <v>0.98315145900000001</v>
      </c>
      <c r="J1972" s="17">
        <v>1.66E-2</v>
      </c>
      <c r="K1972" s="17">
        <v>2.0699999999999999E-4</v>
      </c>
    </row>
    <row r="1973" spans="1:11" x14ac:dyDescent="0.45">
      <c r="A1973" s="10" t="s">
        <v>23</v>
      </c>
      <c r="B1973" s="20">
        <v>0.82699999999999996</v>
      </c>
      <c r="C1973" s="19">
        <v>1053</v>
      </c>
      <c r="D1973" s="19">
        <v>187.0668052</v>
      </c>
      <c r="E1973" s="23">
        <v>0.72576549899999998</v>
      </c>
      <c r="F1973" s="23">
        <v>0.448975085</v>
      </c>
      <c r="G1973" s="17">
        <v>0.71604938299999998</v>
      </c>
      <c r="H1973" s="17">
        <v>0.28395061700000002</v>
      </c>
      <c r="I1973" s="17">
        <v>0.98321739600000002</v>
      </c>
      <c r="J1973" s="17">
        <v>1.66E-2</v>
      </c>
      <c r="K1973" s="17">
        <v>2.0599999999999999E-4</v>
      </c>
    </row>
    <row r="1974" spans="1:11" x14ac:dyDescent="0.45">
      <c r="A1974" s="10" t="s">
        <v>23</v>
      </c>
      <c r="B1974" s="20">
        <v>0.82899999999999996</v>
      </c>
      <c r="C1974" s="19">
        <v>1055</v>
      </c>
      <c r="D1974" s="19">
        <v>188.5407342</v>
      </c>
      <c r="E1974" s="23">
        <v>0.73696450099999999</v>
      </c>
      <c r="F1974" s="23">
        <v>0.45201415900000003</v>
      </c>
      <c r="G1974" s="17">
        <v>0.71658767800000001</v>
      </c>
      <c r="H1974" s="17">
        <v>0.28341232199999999</v>
      </c>
      <c r="I1974" s="17">
        <v>0.98336634000000001</v>
      </c>
      <c r="J1974" s="17">
        <v>1.6400000000000001E-2</v>
      </c>
      <c r="K1974" s="17">
        <v>2.04E-4</v>
      </c>
    </row>
    <row r="1975" spans="1:11" x14ac:dyDescent="0.45">
      <c r="A1975" s="10" t="s">
        <v>23</v>
      </c>
      <c r="B1975" s="20">
        <v>0.83</v>
      </c>
      <c r="C1975" s="19">
        <v>1056</v>
      </c>
      <c r="D1975" s="19">
        <v>189.27901019999999</v>
      </c>
      <c r="E1975" s="23">
        <v>0.73827597499999997</v>
      </c>
      <c r="F1975" s="23">
        <v>0.46267540200000001</v>
      </c>
      <c r="G1975" s="17">
        <v>0.71685606099999999</v>
      </c>
      <c r="H1975" s="17">
        <v>0.28314393900000001</v>
      </c>
      <c r="I1975" s="17">
        <v>0.98337547199999997</v>
      </c>
      <c r="J1975" s="17">
        <v>1.6400000000000001E-2</v>
      </c>
      <c r="K1975" s="17">
        <v>2.04E-4</v>
      </c>
    </row>
    <row r="1976" spans="1:11" x14ac:dyDescent="0.45">
      <c r="A1976" s="10" t="s">
        <v>23</v>
      </c>
      <c r="B1976" s="20">
        <v>0.83099999999999996</v>
      </c>
      <c r="C1976" s="19">
        <v>1058</v>
      </c>
      <c r="D1976" s="19">
        <v>190.80366810000001</v>
      </c>
      <c r="E1976" s="23">
        <v>0.76232898199999999</v>
      </c>
      <c r="F1976" s="23">
        <v>0.463715404</v>
      </c>
      <c r="G1976" s="17">
        <v>0.71739130399999995</v>
      </c>
      <c r="H1976" s="17">
        <v>0.28260869599999999</v>
      </c>
      <c r="I1976" s="17">
        <v>0.98350504000000005</v>
      </c>
      <c r="J1976" s="17">
        <v>1.6299999999999999E-2</v>
      </c>
      <c r="K1976" s="17">
        <v>2.02E-4</v>
      </c>
    </row>
    <row r="1977" spans="1:11" x14ac:dyDescent="0.45">
      <c r="A1977" s="10" t="s">
        <v>23</v>
      </c>
      <c r="B1977" s="20">
        <v>0.83199999999999996</v>
      </c>
      <c r="C1977" s="19">
        <v>1059</v>
      </c>
      <c r="D1977" s="19">
        <v>191.57257430000001</v>
      </c>
      <c r="E1977" s="23">
        <v>0.76890621299999995</v>
      </c>
      <c r="F1977" s="23">
        <v>0.46595220999999998</v>
      </c>
      <c r="G1977" s="17">
        <v>0.71765816800000004</v>
      </c>
      <c r="H1977" s="17">
        <v>0.28234183200000001</v>
      </c>
      <c r="I1977" s="17">
        <v>0.98352664899999998</v>
      </c>
      <c r="J1977" s="17">
        <v>1.6299999999999999E-2</v>
      </c>
      <c r="K1977" s="17">
        <v>2.02E-4</v>
      </c>
    </row>
    <row r="1978" spans="1:11" x14ac:dyDescent="0.45">
      <c r="A1978" s="10" t="s">
        <v>23</v>
      </c>
      <c r="B1978" s="20">
        <v>0.83299999999999996</v>
      </c>
      <c r="C1978" s="19">
        <v>1060</v>
      </c>
      <c r="D1978" s="19">
        <v>192.35515140000001</v>
      </c>
      <c r="E1978" s="23">
        <v>0.78257703099999998</v>
      </c>
      <c r="F1978" s="23">
        <v>0.467082636</v>
      </c>
      <c r="G1978" s="17">
        <v>0.71792452799999995</v>
      </c>
      <c r="H1978" s="17">
        <v>0.28207547199999999</v>
      </c>
      <c r="I1978" s="17">
        <v>0.98357863800000001</v>
      </c>
      <c r="J1978" s="17">
        <v>1.6199999999999999E-2</v>
      </c>
      <c r="K1978" s="17">
        <v>2.0100000000000001E-4</v>
      </c>
    </row>
    <row r="1979" spans="1:11" x14ac:dyDescent="0.45">
      <c r="A1979" s="10" t="s">
        <v>23</v>
      </c>
      <c r="B1979" s="20">
        <v>0.83399999999999996</v>
      </c>
      <c r="C1979" s="19">
        <v>1062</v>
      </c>
      <c r="D1979" s="19">
        <v>193.93771280000001</v>
      </c>
      <c r="E1979" s="23">
        <v>0.79815747599999998</v>
      </c>
      <c r="F1979" s="23">
        <v>0.46825547699999998</v>
      </c>
      <c r="G1979" s="17">
        <v>0.71845574400000001</v>
      </c>
      <c r="H1979" s="17">
        <v>0.28154425599999999</v>
      </c>
      <c r="I1979" s="17">
        <v>0.98360916600000003</v>
      </c>
      <c r="J1979" s="17">
        <v>1.6199999999999999E-2</v>
      </c>
      <c r="K1979" s="17">
        <v>2.0100000000000001E-4</v>
      </c>
    </row>
    <row r="1980" spans="1:11" x14ac:dyDescent="0.45">
      <c r="A1980" s="10" t="s">
        <v>23</v>
      </c>
      <c r="B1980" s="20">
        <v>0.84</v>
      </c>
      <c r="C1980" s="19">
        <v>1069</v>
      </c>
      <c r="D1980" s="19">
        <v>199.7419592</v>
      </c>
      <c r="E1980" s="23">
        <v>0.82917805499999997</v>
      </c>
      <c r="F1980" s="23">
        <v>0.478861706</v>
      </c>
      <c r="G1980" s="17">
        <v>0.72029934500000004</v>
      </c>
      <c r="H1980" s="17">
        <v>0.27970065500000002</v>
      </c>
      <c r="I1980" s="17">
        <v>0.98411960399999998</v>
      </c>
      <c r="J1980" s="17">
        <v>1.5699999999999999E-2</v>
      </c>
      <c r="K1980" s="17">
        <v>1.95E-4</v>
      </c>
    </row>
    <row r="1981" spans="1:11" x14ac:dyDescent="0.45">
      <c r="A1981" s="10" t="s">
        <v>23</v>
      </c>
      <c r="B1981" s="20">
        <v>0.84299999999999997</v>
      </c>
      <c r="C1981" s="19">
        <v>1073</v>
      </c>
      <c r="D1981" s="19">
        <v>203.0775084</v>
      </c>
      <c r="E1981" s="23">
        <v>0.83388728700000003</v>
      </c>
      <c r="F1981" s="23">
        <v>0.48797774500000002</v>
      </c>
      <c r="G1981" s="17">
        <v>0.72134203200000002</v>
      </c>
      <c r="H1981" s="17">
        <v>0.27865796799999998</v>
      </c>
      <c r="I1981" s="17">
        <v>0.98415211800000002</v>
      </c>
      <c r="J1981" s="17">
        <v>1.5653602999999999E-2</v>
      </c>
      <c r="K1981" s="17">
        <v>1.94E-4</v>
      </c>
    </row>
    <row r="1982" spans="1:11" x14ac:dyDescent="0.45">
      <c r="A1982" s="10" t="s">
        <v>23</v>
      </c>
      <c r="B1982" s="20">
        <v>0.84599999999999997</v>
      </c>
      <c r="C1982" s="19">
        <v>1077</v>
      </c>
      <c r="D1982" s="19">
        <v>206.44735779999999</v>
      </c>
      <c r="E1982" s="23">
        <v>0.84246235800000002</v>
      </c>
      <c r="F1982" s="23">
        <v>0.49888888399999998</v>
      </c>
      <c r="G1982" s="17">
        <v>0.72237697300000003</v>
      </c>
      <c r="H1982" s="17">
        <v>0.27762302700000002</v>
      </c>
      <c r="I1982" s="17">
        <v>0.98422388000000005</v>
      </c>
      <c r="J1982" s="17">
        <v>1.5599999999999999E-2</v>
      </c>
      <c r="K1982" s="17">
        <v>1.93E-4</v>
      </c>
    </row>
    <row r="1983" spans="1:11" x14ac:dyDescent="0.45">
      <c r="A1983" s="10" t="s">
        <v>23</v>
      </c>
      <c r="B1983" s="20">
        <v>0.84899999999999998</v>
      </c>
      <c r="C1983" s="19">
        <v>1081</v>
      </c>
      <c r="D1983" s="19">
        <v>209.88241099999999</v>
      </c>
      <c r="E1983" s="23">
        <v>0.88583335200000002</v>
      </c>
      <c r="F1983" s="23">
        <v>0.50396007899999995</v>
      </c>
      <c r="G1983" s="17">
        <v>0.72340425500000005</v>
      </c>
      <c r="H1983" s="17">
        <v>0.276595745</v>
      </c>
      <c r="I1983" s="17">
        <v>0.98430567800000002</v>
      </c>
      <c r="J1983" s="17">
        <v>1.55E-2</v>
      </c>
      <c r="K1983" s="17">
        <v>1.92E-4</v>
      </c>
    </row>
    <row r="1984" spans="1:11" x14ac:dyDescent="0.45">
      <c r="A1984" s="10" t="s">
        <v>23</v>
      </c>
      <c r="B1984" s="20">
        <v>0.85</v>
      </c>
      <c r="C1984" s="19">
        <v>1082</v>
      </c>
      <c r="D1984" s="19">
        <v>210.78177099999999</v>
      </c>
      <c r="E1984" s="23">
        <v>0.89935993299999994</v>
      </c>
      <c r="F1984" s="23">
        <v>0.51311148600000001</v>
      </c>
      <c r="G1984" s="17">
        <v>0.723659889</v>
      </c>
      <c r="H1984" s="17">
        <v>0.276340111</v>
      </c>
      <c r="I1984" s="17">
        <v>0.98333499199999996</v>
      </c>
      <c r="J1984" s="17">
        <v>1.6500000000000001E-2</v>
      </c>
      <c r="K1984" s="17">
        <v>1.92E-4</v>
      </c>
    </row>
    <row r="1985" spans="1:11" x14ac:dyDescent="0.45">
      <c r="A1985" s="10" t="s">
        <v>23</v>
      </c>
      <c r="B1985" s="20">
        <v>0.85099999999999998</v>
      </c>
      <c r="C1985" s="19">
        <v>1083</v>
      </c>
      <c r="D1985" s="19">
        <v>211.69083019999999</v>
      </c>
      <c r="E1985" s="23">
        <v>0.90905928000000003</v>
      </c>
      <c r="F1985" s="23">
        <v>0.51453151699999999</v>
      </c>
      <c r="G1985" s="17">
        <v>0.72391505099999998</v>
      </c>
      <c r="H1985" s="17">
        <v>0.27608494900000002</v>
      </c>
      <c r="I1985" s="17">
        <v>0.98337148900000004</v>
      </c>
      <c r="J1985" s="17">
        <v>1.6400000000000001E-2</v>
      </c>
      <c r="K1985" s="17">
        <v>1.92E-4</v>
      </c>
    </row>
    <row r="1986" spans="1:11" x14ac:dyDescent="0.45">
      <c r="A1986" s="10" t="s">
        <v>23</v>
      </c>
      <c r="B1986" s="20">
        <v>0.85199999999999998</v>
      </c>
      <c r="C1986" s="19">
        <v>1085</v>
      </c>
      <c r="D1986" s="19">
        <v>213.60679719999999</v>
      </c>
      <c r="E1986" s="23">
        <v>0.95872442400000002</v>
      </c>
      <c r="F1986" s="23">
        <v>0.51597667300000005</v>
      </c>
      <c r="G1986" s="17">
        <v>0.724423963</v>
      </c>
      <c r="H1986" s="17">
        <v>0.275576037</v>
      </c>
      <c r="I1986" s="17">
        <v>0.982308399</v>
      </c>
      <c r="J1986" s="17">
        <v>1.7500000000000002E-2</v>
      </c>
      <c r="K1986" s="17">
        <v>1.92E-4</v>
      </c>
    </row>
    <row r="1987" spans="1:11" x14ac:dyDescent="0.45">
      <c r="A1987" s="10" t="s">
        <v>23</v>
      </c>
      <c r="B1987" s="20">
        <v>0.85299999999999998</v>
      </c>
      <c r="C1987" s="19">
        <v>1086</v>
      </c>
      <c r="D1987" s="19">
        <v>214.60566320000001</v>
      </c>
      <c r="E1987" s="23">
        <v>0.99886605299999998</v>
      </c>
      <c r="F1987" s="23">
        <v>0.51919126800000004</v>
      </c>
      <c r="G1987" s="17">
        <v>0.72467771599999997</v>
      </c>
      <c r="H1987" s="17">
        <v>0.27532228399999997</v>
      </c>
      <c r="I1987" s="17">
        <v>0.98231338199999996</v>
      </c>
      <c r="J1987" s="17">
        <v>1.7500000000000002E-2</v>
      </c>
      <c r="K1987" s="17">
        <v>1.92E-4</v>
      </c>
    </row>
    <row r="1988" spans="1:11" x14ac:dyDescent="0.45">
      <c r="A1988" s="10" t="s">
        <v>23</v>
      </c>
      <c r="B1988" s="20">
        <v>0.85499999999999998</v>
      </c>
      <c r="C1988" s="19">
        <v>1088</v>
      </c>
      <c r="D1988" s="19">
        <v>216.70450170000001</v>
      </c>
      <c r="E1988" s="23">
        <v>1.049419254</v>
      </c>
      <c r="F1988" s="23">
        <v>0.52092921999999997</v>
      </c>
      <c r="G1988" s="17">
        <v>0.72518382400000003</v>
      </c>
      <c r="H1988" s="17">
        <v>0.27481617600000002</v>
      </c>
      <c r="I1988" s="17">
        <v>0.98240932400000003</v>
      </c>
      <c r="J1988" s="17">
        <v>1.7399999999999999E-2</v>
      </c>
      <c r="K1988" s="17">
        <v>1.9000000000000001E-4</v>
      </c>
    </row>
    <row r="1989" spans="1:11" x14ac:dyDescent="0.45">
      <c r="A1989" s="10" t="s">
        <v>23</v>
      </c>
      <c r="B1989" s="20">
        <v>0.85799999999999998</v>
      </c>
      <c r="C1989" s="19">
        <v>1092</v>
      </c>
      <c r="D1989" s="19">
        <v>220.9065027</v>
      </c>
      <c r="E1989" s="23">
        <v>1.050500255</v>
      </c>
      <c r="F1989" s="23">
        <v>0.53190173500000004</v>
      </c>
      <c r="G1989" s="17">
        <v>0.72527472500000001</v>
      </c>
      <c r="H1989" s="17">
        <v>0.27472527499999999</v>
      </c>
      <c r="I1989" s="17">
        <v>0.98272489100000004</v>
      </c>
      <c r="J1989" s="17">
        <v>1.7100000000000001E-2</v>
      </c>
      <c r="K1989" s="17">
        <v>1.8699999999999999E-4</v>
      </c>
    </row>
    <row r="1990" spans="1:11" x14ac:dyDescent="0.45">
      <c r="A1990" s="10" t="s">
        <v>23</v>
      </c>
      <c r="B1990" s="20">
        <v>0.85899999999999999</v>
      </c>
      <c r="C1990" s="19">
        <v>1093</v>
      </c>
      <c r="D1990" s="19">
        <v>221.9914861</v>
      </c>
      <c r="E1990" s="23">
        <v>1.0849833499999999</v>
      </c>
      <c r="F1990" s="23">
        <v>0.54145332599999996</v>
      </c>
      <c r="G1990" s="17">
        <v>0.72552607499999999</v>
      </c>
      <c r="H1990" s="17">
        <v>0.27447392500000001</v>
      </c>
      <c r="I1990" s="17">
        <v>0.98273055300000001</v>
      </c>
      <c r="J1990" s="17">
        <v>1.7100000000000001E-2</v>
      </c>
      <c r="K1990" s="17">
        <v>1.8699999999999999E-4</v>
      </c>
    </row>
    <row r="1991" spans="1:11" x14ac:dyDescent="0.45">
      <c r="A1991" s="10" t="s">
        <v>23</v>
      </c>
      <c r="B1991" s="20">
        <v>0.86</v>
      </c>
      <c r="C1991" s="19">
        <v>1095</v>
      </c>
      <c r="D1991" s="19">
        <v>224.1744352</v>
      </c>
      <c r="E1991" s="23">
        <v>1.0914745699999999</v>
      </c>
      <c r="F1991" s="23">
        <v>0.54343701200000005</v>
      </c>
      <c r="G1991" s="17">
        <v>0.72602739699999996</v>
      </c>
      <c r="H1991" s="17">
        <v>0.27397260299999998</v>
      </c>
      <c r="I1991" s="17">
        <v>0.98178598900000003</v>
      </c>
      <c r="J1991" s="17">
        <v>1.7999999999999999E-2</v>
      </c>
      <c r="K1991" s="17">
        <v>1.8699999999999999E-4</v>
      </c>
    </row>
    <row r="1992" spans="1:11" x14ac:dyDescent="0.45">
      <c r="A1992" s="10" t="s">
        <v>23</v>
      </c>
      <c r="B1992" s="20">
        <v>0.86099999999999999</v>
      </c>
      <c r="C1992" s="19">
        <v>1096</v>
      </c>
      <c r="D1992" s="19">
        <v>225.27908439999999</v>
      </c>
      <c r="E1992" s="23">
        <v>1.1046491700000001</v>
      </c>
      <c r="F1992" s="23">
        <v>0.54740829899999999</v>
      </c>
      <c r="G1992" s="17">
        <v>0.72627737199999998</v>
      </c>
      <c r="H1992" s="17">
        <v>0.27372262800000002</v>
      </c>
      <c r="I1992" s="17">
        <v>0.98152512599999997</v>
      </c>
      <c r="J1992" s="17">
        <v>1.83E-2</v>
      </c>
      <c r="K1992" s="17">
        <v>1.8699999999999999E-4</v>
      </c>
    </row>
    <row r="1993" spans="1:11" x14ac:dyDescent="0.45">
      <c r="A1993" s="10" t="s">
        <v>23</v>
      </c>
      <c r="B1993" s="20">
        <v>0.86199999999999999</v>
      </c>
      <c r="C1993" s="19">
        <v>1097</v>
      </c>
      <c r="D1993" s="19">
        <v>226.3866093</v>
      </c>
      <c r="E1993" s="23">
        <v>1.107524889</v>
      </c>
      <c r="F1993" s="23">
        <v>0.54941999900000005</v>
      </c>
      <c r="G1993" s="17">
        <v>0.72652689199999998</v>
      </c>
      <c r="H1993" s="17">
        <v>0.27347310800000002</v>
      </c>
      <c r="I1993" s="17">
        <v>0.98175181899999997</v>
      </c>
      <c r="J1993" s="17">
        <v>1.8100000000000002E-2</v>
      </c>
      <c r="K1993" s="17">
        <v>1.84E-4</v>
      </c>
    </row>
    <row r="1994" spans="1:11" x14ac:dyDescent="0.45">
      <c r="A1994" s="10" t="s">
        <v>23</v>
      </c>
      <c r="B1994" s="20">
        <v>0.86599999999999999</v>
      </c>
      <c r="C1994" s="19">
        <v>1102</v>
      </c>
      <c r="D1994" s="19">
        <v>232.0213186</v>
      </c>
      <c r="E1994" s="23">
        <v>1.126941856</v>
      </c>
      <c r="F1994" s="23">
        <v>0.55142757099999995</v>
      </c>
      <c r="G1994" s="17">
        <v>0.72413793100000001</v>
      </c>
      <c r="H1994" s="17">
        <v>0.27586206899999999</v>
      </c>
      <c r="I1994" s="17">
        <v>0.98225456700000002</v>
      </c>
      <c r="J1994" s="17">
        <v>1.7600000000000001E-2</v>
      </c>
      <c r="K1994" s="17">
        <v>1.7899999999999999E-4</v>
      </c>
    </row>
    <row r="1995" spans="1:11" x14ac:dyDescent="0.45">
      <c r="A1995" s="10" t="s">
        <v>23</v>
      </c>
      <c r="B1995" s="20">
        <v>0.86699999999999999</v>
      </c>
      <c r="C1995" s="19">
        <v>1103</v>
      </c>
      <c r="D1995" s="19">
        <v>233.15280970000001</v>
      </c>
      <c r="E1995" s="23">
        <v>1.131491155</v>
      </c>
      <c r="F1995" s="23">
        <v>0.57008921800000001</v>
      </c>
      <c r="G1995" s="17">
        <v>0.72438803299999999</v>
      </c>
      <c r="H1995" s="17">
        <v>0.27561196700000001</v>
      </c>
      <c r="I1995" s="17">
        <v>0.982268696</v>
      </c>
      <c r="J1995" s="17">
        <v>1.7600000000000001E-2</v>
      </c>
      <c r="K1995" s="17">
        <v>1.7899999999999999E-4</v>
      </c>
    </row>
    <row r="1996" spans="1:11" x14ac:dyDescent="0.45">
      <c r="A1996" s="10" t="s">
        <v>23</v>
      </c>
      <c r="B1996" s="20">
        <v>0.872</v>
      </c>
      <c r="C1996" s="19">
        <v>1110</v>
      </c>
      <c r="D1996" s="19">
        <v>241.4597345</v>
      </c>
      <c r="E1996" s="23">
        <v>1.186703536</v>
      </c>
      <c r="F1996" s="23">
        <v>0.57537481199999996</v>
      </c>
      <c r="G1996" s="17">
        <v>0.72612612600000004</v>
      </c>
      <c r="H1996" s="17">
        <v>0.27387387400000002</v>
      </c>
      <c r="I1996" s="17">
        <v>0.97902508700000002</v>
      </c>
      <c r="J1996" s="17">
        <v>2.0799999999999999E-2</v>
      </c>
      <c r="K1996" s="17">
        <v>1.7899999999999999E-4</v>
      </c>
    </row>
    <row r="1997" spans="1:11" x14ac:dyDescent="0.45">
      <c r="A1997" s="10" t="s">
        <v>23</v>
      </c>
      <c r="B1997" s="20">
        <v>0.873</v>
      </c>
      <c r="C1997" s="19">
        <v>1111</v>
      </c>
      <c r="D1997" s="19">
        <v>242.6477309</v>
      </c>
      <c r="E1997" s="23">
        <v>1.18799641</v>
      </c>
      <c r="F1997" s="23">
        <v>0.59065802999999995</v>
      </c>
      <c r="G1997" s="17">
        <v>0.72637263699999999</v>
      </c>
      <c r="H1997" s="17">
        <v>0.27362736300000001</v>
      </c>
      <c r="I1997" s="17">
        <v>0.97906098600000002</v>
      </c>
      <c r="J1997" s="17">
        <v>2.0799999999999999E-2</v>
      </c>
      <c r="K1997" s="17">
        <v>1.7799999999999999E-4</v>
      </c>
    </row>
    <row r="1998" spans="1:11" x14ac:dyDescent="0.45">
      <c r="A1998" s="10" t="s">
        <v>23</v>
      </c>
      <c r="B1998" s="20">
        <v>0.874</v>
      </c>
      <c r="C1998" s="19">
        <v>1112</v>
      </c>
      <c r="D1998" s="19">
        <v>243.8449158</v>
      </c>
      <c r="E1998" s="23">
        <v>1.1971848709999999</v>
      </c>
      <c r="F1998" s="23">
        <v>0.59278379000000003</v>
      </c>
      <c r="G1998" s="17">
        <v>0.72661870500000003</v>
      </c>
      <c r="H1998" s="17">
        <v>0.27338129500000002</v>
      </c>
      <c r="I1998" s="17">
        <v>0.97908453200000001</v>
      </c>
      <c r="J1998" s="17">
        <v>2.07E-2</v>
      </c>
      <c r="K1998" s="17">
        <v>1.7799999999999999E-4</v>
      </c>
    </row>
    <row r="1999" spans="1:11" x14ac:dyDescent="0.45">
      <c r="A1999" s="10" t="s">
        <v>23</v>
      </c>
      <c r="B1999" s="20">
        <v>0.875</v>
      </c>
      <c r="C1999" s="19">
        <v>1114</v>
      </c>
      <c r="D1999" s="19">
        <v>246.27975760000001</v>
      </c>
      <c r="E1999" s="23">
        <v>1.2234626529999999</v>
      </c>
      <c r="F1999" s="23">
        <v>0.59710533200000004</v>
      </c>
      <c r="G1999" s="17">
        <v>0.72710951499999998</v>
      </c>
      <c r="H1999" s="17">
        <v>0.27289048500000002</v>
      </c>
      <c r="I1999" s="17">
        <v>0.97916103700000001</v>
      </c>
      <c r="J1999" s="17">
        <v>2.07E-2</v>
      </c>
      <c r="K1999" s="17">
        <v>1.7799999999999999E-4</v>
      </c>
    </row>
    <row r="2000" spans="1:11" x14ac:dyDescent="0.45">
      <c r="A2000" s="10" t="s">
        <v>23</v>
      </c>
      <c r="B2000" s="20">
        <v>0.876</v>
      </c>
      <c r="C2000" s="19">
        <v>1115</v>
      </c>
      <c r="D2000" s="19">
        <v>247.5180192</v>
      </c>
      <c r="E2000" s="23">
        <v>1.238261608</v>
      </c>
      <c r="F2000" s="23">
        <v>0.59931081500000005</v>
      </c>
      <c r="G2000" s="17">
        <v>0.72735426000000003</v>
      </c>
      <c r="H2000" s="17">
        <v>0.27264574000000003</v>
      </c>
      <c r="I2000" s="17">
        <v>0.97789039200000005</v>
      </c>
      <c r="J2000" s="17">
        <v>2.1899999999999999E-2</v>
      </c>
      <c r="K2000" s="17">
        <v>1.7699999999999999E-4</v>
      </c>
    </row>
    <row r="2001" spans="1:11" x14ac:dyDescent="0.45">
      <c r="A2001" s="10" t="s">
        <v>23</v>
      </c>
      <c r="B2001" s="20">
        <v>0.88</v>
      </c>
      <c r="C2001" s="19">
        <v>1120</v>
      </c>
      <c r="D2001" s="19">
        <v>253.79644830000001</v>
      </c>
      <c r="E2001" s="23">
        <v>1.2556858120000001</v>
      </c>
      <c r="F2001" s="23">
        <v>0.61182302899999996</v>
      </c>
      <c r="G2001" s="17">
        <v>0.72499999999999998</v>
      </c>
      <c r="H2001" s="17">
        <v>0.27500000000000002</v>
      </c>
      <c r="I2001" s="17">
        <v>0.976806328</v>
      </c>
      <c r="J2001" s="17">
        <v>2.3E-2</v>
      </c>
      <c r="K2001" s="17">
        <v>1.7699999999999999E-4</v>
      </c>
    </row>
    <row r="2002" spans="1:11" x14ac:dyDescent="0.45">
      <c r="A2002" s="10" t="s">
        <v>23</v>
      </c>
      <c r="B2002" s="20">
        <v>0.88200000000000001</v>
      </c>
      <c r="C2002" s="19">
        <v>1123</v>
      </c>
      <c r="D2002" s="19">
        <v>257.62617990000001</v>
      </c>
      <c r="E2002" s="23">
        <v>1.276577206</v>
      </c>
      <c r="F2002" s="23">
        <v>0.62447313100000001</v>
      </c>
      <c r="G2002" s="17">
        <v>0.72484416699999998</v>
      </c>
      <c r="H2002" s="17">
        <v>0.27515583300000002</v>
      </c>
      <c r="I2002" s="17">
        <v>0.97703626099999996</v>
      </c>
      <c r="J2002" s="17">
        <v>2.2800000000000001E-2</v>
      </c>
      <c r="K2002" s="17">
        <v>1.75E-4</v>
      </c>
    </row>
    <row r="2003" spans="1:11" x14ac:dyDescent="0.45">
      <c r="A2003" s="10" t="s">
        <v>23</v>
      </c>
      <c r="B2003" s="20">
        <v>0.88600000000000001</v>
      </c>
      <c r="C2003" s="19">
        <v>1128</v>
      </c>
      <c r="D2003" s="19">
        <v>264.11437219999999</v>
      </c>
      <c r="E2003" s="23">
        <v>1.3114637979999999</v>
      </c>
      <c r="F2003" s="23">
        <v>0.63138589499999997</v>
      </c>
      <c r="G2003" s="17">
        <v>0.72340425500000005</v>
      </c>
      <c r="H2003" s="17">
        <v>0.276595745</v>
      </c>
      <c r="I2003" s="17">
        <v>0.97717196399999995</v>
      </c>
      <c r="J2003" s="17">
        <v>2.2700000000000001E-2</v>
      </c>
      <c r="K2003" s="17">
        <v>1.74E-4</v>
      </c>
    </row>
    <row r="2004" spans="1:11" x14ac:dyDescent="0.45">
      <c r="A2004" s="10" t="s">
        <v>23</v>
      </c>
      <c r="B2004" s="20">
        <v>0.88700000000000001</v>
      </c>
      <c r="C2004" s="19">
        <v>1129</v>
      </c>
      <c r="D2004" s="19">
        <v>265.47623379999999</v>
      </c>
      <c r="E2004" s="23">
        <v>1.3618615540000001</v>
      </c>
      <c r="F2004" s="23">
        <v>0.64295278</v>
      </c>
      <c r="G2004" s="17">
        <v>0.723649247</v>
      </c>
      <c r="H2004" s="17">
        <v>0.276350753</v>
      </c>
      <c r="I2004" s="17">
        <v>0.97689737600000004</v>
      </c>
      <c r="J2004" s="17">
        <v>2.29E-2</v>
      </c>
      <c r="K2004" s="17">
        <v>1.74E-4</v>
      </c>
    </row>
    <row r="2005" spans="1:11" x14ac:dyDescent="0.45">
      <c r="A2005" s="10" t="s">
        <v>23</v>
      </c>
      <c r="B2005" s="20">
        <v>0.88800000000000001</v>
      </c>
      <c r="C2005" s="19">
        <v>1130</v>
      </c>
      <c r="D2005" s="19">
        <v>266.84005409999997</v>
      </c>
      <c r="E2005" s="23">
        <v>1.3638202939999999</v>
      </c>
      <c r="F2005" s="23">
        <v>0.65418629699999997</v>
      </c>
      <c r="G2005" s="17">
        <v>0.723893805</v>
      </c>
      <c r="H2005" s="17">
        <v>0.276106195</v>
      </c>
      <c r="I2005" s="17">
        <v>0.97673448600000001</v>
      </c>
      <c r="J2005" s="17">
        <v>2.3099999999999999E-2</v>
      </c>
      <c r="K2005" s="17">
        <v>1.74E-4</v>
      </c>
    </row>
    <row r="2006" spans="1:11" x14ac:dyDescent="0.45">
      <c r="A2006" s="10" t="s">
        <v>23</v>
      </c>
      <c r="B2006" s="20">
        <v>0.89200000000000002</v>
      </c>
      <c r="C2006" s="19">
        <v>1135</v>
      </c>
      <c r="D2006" s="19">
        <v>273.78126739999999</v>
      </c>
      <c r="E2006" s="23">
        <v>1.388242668</v>
      </c>
      <c r="F2006" s="23">
        <v>0.66051483899999996</v>
      </c>
      <c r="G2006" s="17">
        <v>0.72511013199999996</v>
      </c>
      <c r="H2006" s="17">
        <v>0.27488986799999998</v>
      </c>
      <c r="I2006" s="17">
        <v>0.97746597499999999</v>
      </c>
      <c r="J2006" s="17">
        <v>2.24E-2</v>
      </c>
      <c r="K2006" s="17">
        <v>1.6899999999999999E-4</v>
      </c>
    </row>
    <row r="2007" spans="1:11" x14ac:dyDescent="0.45">
      <c r="A2007" s="10" t="s">
        <v>23</v>
      </c>
      <c r="B2007" s="20">
        <v>0.89300000000000002</v>
      </c>
      <c r="C2007" s="19">
        <v>1137</v>
      </c>
      <c r="D2007" s="19">
        <v>276.7074116</v>
      </c>
      <c r="E2007" s="23">
        <v>1.4651549150000001</v>
      </c>
      <c r="F2007" s="23">
        <v>0.67458330200000005</v>
      </c>
      <c r="G2007" s="17">
        <v>0.72559366800000002</v>
      </c>
      <c r="H2007" s="17">
        <v>0.27440633199999998</v>
      </c>
      <c r="I2007" s="17">
        <v>0.97755857400000001</v>
      </c>
      <c r="J2007" s="17">
        <v>2.23E-2</v>
      </c>
      <c r="K2007" s="17">
        <v>1.6799999999999999E-4</v>
      </c>
    </row>
    <row r="2008" spans="1:11" x14ac:dyDescent="0.45">
      <c r="A2008" s="10" t="s">
        <v>23</v>
      </c>
      <c r="B2008" s="20">
        <v>0.89400000000000002</v>
      </c>
      <c r="C2008" s="19">
        <v>1138</v>
      </c>
      <c r="D2008" s="19">
        <v>278.17282499999999</v>
      </c>
      <c r="E2008" s="23">
        <v>1.4654134000000001</v>
      </c>
      <c r="F2008" s="23">
        <v>0.68009720900000004</v>
      </c>
      <c r="G2008" s="17">
        <v>0.72583479799999995</v>
      </c>
      <c r="H2008" s="17">
        <v>0.274165202</v>
      </c>
      <c r="I2008" s="17">
        <v>0.97757576000000002</v>
      </c>
      <c r="J2008" s="17">
        <v>2.23E-2</v>
      </c>
      <c r="K2008" s="17">
        <v>1.6799999999999999E-4</v>
      </c>
    </row>
    <row r="2009" spans="1:11" x14ac:dyDescent="0.45">
      <c r="A2009" s="10" t="s">
        <v>23</v>
      </c>
      <c r="B2009" s="20">
        <v>0.89500000000000002</v>
      </c>
      <c r="C2009" s="19">
        <v>1139</v>
      </c>
      <c r="D2009" s="19">
        <v>279.6792044</v>
      </c>
      <c r="E2009" s="23">
        <v>1.506379344</v>
      </c>
      <c r="F2009" s="23">
        <v>0.68283350300000001</v>
      </c>
      <c r="G2009" s="17">
        <v>0.72607550499999995</v>
      </c>
      <c r="H2009" s="17">
        <v>0.27392449499999999</v>
      </c>
      <c r="I2009" s="17">
        <v>0.97762630500000003</v>
      </c>
      <c r="J2009" s="17">
        <v>2.2200000000000001E-2</v>
      </c>
      <c r="K2009" s="17">
        <v>1.6799999999999999E-4</v>
      </c>
    </row>
    <row r="2010" spans="1:11" x14ac:dyDescent="0.45">
      <c r="A2010" s="10" t="s">
        <v>23</v>
      </c>
      <c r="B2010" s="20">
        <v>0.89700000000000002</v>
      </c>
      <c r="C2010" s="19">
        <v>1142</v>
      </c>
      <c r="D2010" s="19">
        <v>284.2347661</v>
      </c>
      <c r="E2010" s="23">
        <v>1.5185205799999999</v>
      </c>
      <c r="F2010" s="23">
        <v>0.68569303699999995</v>
      </c>
      <c r="G2010" s="17">
        <v>0.72591943999999997</v>
      </c>
      <c r="H2010" s="17">
        <v>0.27408055999999997</v>
      </c>
      <c r="I2010" s="17">
        <v>0.97776552800000005</v>
      </c>
      <c r="J2010" s="17">
        <v>2.2100000000000002E-2</v>
      </c>
      <c r="K2010" s="17">
        <v>1.66E-4</v>
      </c>
    </row>
    <row r="2011" spans="1:11" x14ac:dyDescent="0.45">
      <c r="A2011" s="10" t="s">
        <v>23</v>
      </c>
      <c r="B2011" s="20">
        <v>0.89800000000000002</v>
      </c>
      <c r="C2011" s="19">
        <v>1143</v>
      </c>
      <c r="D2011" s="19">
        <v>285.75405019999999</v>
      </c>
      <c r="E2011" s="23">
        <v>1.5192841420000001</v>
      </c>
      <c r="F2011" s="23">
        <v>0.70077356899999999</v>
      </c>
      <c r="G2011" s="17">
        <v>0.72615923000000004</v>
      </c>
      <c r="H2011" s="17">
        <v>0.27384077000000001</v>
      </c>
      <c r="I2011" s="17">
        <v>0.97777996</v>
      </c>
      <c r="J2011" s="17">
        <v>2.2100000000000002E-2</v>
      </c>
      <c r="K2011" s="17">
        <v>1.66E-4</v>
      </c>
    </row>
    <row r="2012" spans="1:11" x14ac:dyDescent="0.45">
      <c r="A2012" s="10" t="s">
        <v>23</v>
      </c>
      <c r="B2012" s="20">
        <v>0.89900000000000002</v>
      </c>
      <c r="C2012" s="19">
        <v>1144</v>
      </c>
      <c r="D2012" s="19">
        <v>287.28128980000002</v>
      </c>
      <c r="E2012" s="23">
        <v>1.5272396020000001</v>
      </c>
      <c r="F2012" s="23">
        <v>0.70493875399999995</v>
      </c>
      <c r="G2012" s="17">
        <v>0.72639860099999998</v>
      </c>
      <c r="H2012" s="17">
        <v>0.27360139900000002</v>
      </c>
      <c r="I2012" s="17">
        <v>0.97781325600000002</v>
      </c>
      <c r="J2012" s="17">
        <v>2.1999999999999999E-2</v>
      </c>
      <c r="K2012" s="17">
        <v>1.66E-4</v>
      </c>
    </row>
    <row r="2013" spans="1:11" x14ac:dyDescent="0.45">
      <c r="A2013" s="10" t="s">
        <v>23</v>
      </c>
      <c r="B2013" s="20">
        <v>0.9</v>
      </c>
      <c r="C2013" s="19">
        <v>1146</v>
      </c>
      <c r="D2013" s="19">
        <v>290.38848009999998</v>
      </c>
      <c r="E2013" s="23">
        <v>1.5669221419999999</v>
      </c>
      <c r="F2013" s="23">
        <v>0.70909217000000002</v>
      </c>
      <c r="G2013" s="17">
        <v>0.72687609099999995</v>
      </c>
      <c r="H2013" s="17">
        <v>0.273123909</v>
      </c>
      <c r="I2013" s="17">
        <v>0.97729477300000001</v>
      </c>
      <c r="J2013" s="17">
        <v>2.2499999999999999E-2</v>
      </c>
      <c r="K2013" s="17">
        <v>1.66E-4</v>
      </c>
    </row>
    <row r="2014" spans="1:11" x14ac:dyDescent="0.45">
      <c r="A2014" s="10" t="s">
        <v>23</v>
      </c>
      <c r="B2014" s="20">
        <v>0.90100000000000002</v>
      </c>
      <c r="C2014" s="19">
        <v>1147</v>
      </c>
      <c r="D2014" s="19">
        <v>291.9577395</v>
      </c>
      <c r="E2014" s="23">
        <v>1.569259422</v>
      </c>
      <c r="F2014" s="23">
        <v>0.71495677400000002</v>
      </c>
      <c r="G2014" s="17">
        <v>0.72711421099999995</v>
      </c>
      <c r="H2014" s="17">
        <v>0.27288578899999999</v>
      </c>
      <c r="I2014" s="17">
        <v>0.97732135200000003</v>
      </c>
      <c r="J2014" s="17">
        <v>2.2499999999999999E-2</v>
      </c>
      <c r="K2014" s="17">
        <v>1.65E-4</v>
      </c>
    </row>
    <row r="2015" spans="1:11" x14ac:dyDescent="0.45">
      <c r="A2015" s="10" t="s">
        <v>23</v>
      </c>
      <c r="B2015" s="20">
        <v>0.90400000000000003</v>
      </c>
      <c r="C2015" s="19">
        <v>1151</v>
      </c>
      <c r="D2015" s="19">
        <v>298.33048000000002</v>
      </c>
      <c r="E2015" s="23">
        <v>1.593185128</v>
      </c>
      <c r="F2015" s="23">
        <v>0.72317317299999995</v>
      </c>
      <c r="G2015" s="17">
        <v>0.72545612500000001</v>
      </c>
      <c r="H2015" s="17">
        <v>0.27454387499999999</v>
      </c>
      <c r="I2015" s="17">
        <v>0.97744533300000003</v>
      </c>
      <c r="J2015" s="17">
        <v>2.24E-2</v>
      </c>
      <c r="K2015" s="17">
        <v>1.65E-4</v>
      </c>
    </row>
    <row r="2016" spans="1:11" x14ac:dyDescent="0.45">
      <c r="A2016" s="10" t="s">
        <v>23</v>
      </c>
      <c r="B2016" s="20">
        <v>0.90500000000000003</v>
      </c>
      <c r="C2016" s="19">
        <v>1152</v>
      </c>
      <c r="D2016" s="19">
        <v>299.9318955</v>
      </c>
      <c r="E2016" s="23">
        <v>1.6014154359999999</v>
      </c>
      <c r="F2016" s="23">
        <v>0.735214861</v>
      </c>
      <c r="G2016" s="17">
        <v>0.72569444400000005</v>
      </c>
      <c r="H2016" s="17">
        <v>0.27430555600000001</v>
      </c>
      <c r="I2016" s="17">
        <v>0.97746292400000001</v>
      </c>
      <c r="J2016" s="17">
        <v>2.24E-2</v>
      </c>
      <c r="K2016" s="17">
        <v>1.64E-4</v>
      </c>
    </row>
    <row r="2017" spans="1:11" x14ac:dyDescent="0.45">
      <c r="A2017" s="10" t="s">
        <v>23</v>
      </c>
      <c r="B2017" s="20">
        <v>0.90700000000000003</v>
      </c>
      <c r="C2017" s="19">
        <v>1154</v>
      </c>
      <c r="D2017" s="19">
        <v>303.16902529999999</v>
      </c>
      <c r="E2017" s="23">
        <v>1.6185649040000001</v>
      </c>
      <c r="F2017" s="23">
        <v>0.73820175899999996</v>
      </c>
      <c r="G2017" s="17">
        <v>0.72616984399999995</v>
      </c>
      <c r="H2017" s="17">
        <v>0.27383015599999999</v>
      </c>
      <c r="I2017" s="17">
        <v>0.97750520100000005</v>
      </c>
      <c r="J2017" s="17">
        <v>2.23E-2</v>
      </c>
      <c r="K2017" s="17">
        <v>1.64E-4</v>
      </c>
    </row>
    <row r="2018" spans="1:11" x14ac:dyDescent="0.45">
      <c r="A2018" s="10" t="s">
        <v>23</v>
      </c>
      <c r="B2018" s="20">
        <v>0.90800000000000003</v>
      </c>
      <c r="C2018" s="19">
        <v>1156</v>
      </c>
      <c r="D2018" s="19">
        <v>306.46457859999998</v>
      </c>
      <c r="E2018" s="23">
        <v>1.6632721070000001</v>
      </c>
      <c r="F2018" s="23">
        <v>0.74423164399999997</v>
      </c>
      <c r="G2018" s="17">
        <v>0.72664359899999997</v>
      </c>
      <c r="H2018" s="17">
        <v>0.27335640100000003</v>
      </c>
      <c r="I2018" s="17">
        <v>0.97771747099999995</v>
      </c>
      <c r="J2018" s="17">
        <v>2.2100000000000002E-2</v>
      </c>
      <c r="K2018" s="17">
        <v>1.63E-4</v>
      </c>
    </row>
    <row r="2019" spans="1:11" x14ac:dyDescent="0.45">
      <c r="A2019" s="10" t="s">
        <v>23</v>
      </c>
      <c r="B2019" s="20">
        <v>0.90900000000000003</v>
      </c>
      <c r="C2019" s="19">
        <v>1157</v>
      </c>
      <c r="D2019" s="19">
        <v>308.13999330000001</v>
      </c>
      <c r="E2019" s="23">
        <v>1.6754147239999999</v>
      </c>
      <c r="F2019" s="23">
        <v>0.75037820899999996</v>
      </c>
      <c r="G2019" s="17">
        <v>0.72687986199999999</v>
      </c>
      <c r="H2019" s="17">
        <v>0.27312013800000001</v>
      </c>
      <c r="I2019" s="17">
        <v>0.97755002000000002</v>
      </c>
      <c r="J2019" s="17">
        <v>2.23E-2</v>
      </c>
      <c r="K2019" s="17">
        <v>1.63E-4</v>
      </c>
    </row>
    <row r="2020" spans="1:11" x14ac:dyDescent="0.45">
      <c r="A2020" s="10" t="s">
        <v>23</v>
      </c>
      <c r="B2020" s="20">
        <v>0.91100000000000003</v>
      </c>
      <c r="C2020" s="19">
        <v>1160</v>
      </c>
      <c r="D2020" s="19">
        <v>313.29629940000001</v>
      </c>
      <c r="E2020" s="23">
        <v>1.7622317940000001</v>
      </c>
      <c r="F2020" s="23">
        <v>0.76325323899999997</v>
      </c>
      <c r="G2020" s="17">
        <v>0.72758620699999998</v>
      </c>
      <c r="H2020" s="17">
        <v>0.27241379300000002</v>
      </c>
      <c r="I2020" s="17">
        <v>0.97692204699999996</v>
      </c>
      <c r="J2020" s="17">
        <v>2.29E-2</v>
      </c>
      <c r="K2020" s="17">
        <v>1.6200000000000001E-4</v>
      </c>
    </row>
    <row r="2021" spans="1:11" x14ac:dyDescent="0.45">
      <c r="A2021" s="10" t="s">
        <v>23</v>
      </c>
      <c r="B2021" s="20">
        <v>0.91300000000000003</v>
      </c>
      <c r="C2021" s="19">
        <v>1162</v>
      </c>
      <c r="D2021" s="19">
        <v>316.84405400000003</v>
      </c>
      <c r="E2021" s="23">
        <v>1.773877285</v>
      </c>
      <c r="F2021" s="23">
        <v>0.774542379</v>
      </c>
      <c r="G2021" s="17">
        <v>0.72805507700000005</v>
      </c>
      <c r="H2021" s="17">
        <v>0.27194492300000001</v>
      </c>
      <c r="I2021" s="17">
        <v>0.97693481999999998</v>
      </c>
      <c r="J2021" s="17">
        <v>2.2902959000000001E-2</v>
      </c>
      <c r="K2021" s="17">
        <v>1.6200000000000001E-4</v>
      </c>
    </row>
    <row r="2022" spans="1:11" x14ac:dyDescent="0.45">
      <c r="A2022" s="10" t="s">
        <v>23</v>
      </c>
      <c r="B2022" s="20">
        <v>0.91400000000000003</v>
      </c>
      <c r="C2022" s="19">
        <v>1163</v>
      </c>
      <c r="D2022" s="19">
        <v>318.64097759999999</v>
      </c>
      <c r="E2022" s="23">
        <v>1.7969236099999999</v>
      </c>
      <c r="F2022" s="23">
        <v>0.78138713900000001</v>
      </c>
      <c r="G2022" s="17">
        <v>0.72828890800000001</v>
      </c>
      <c r="H2022" s="17">
        <v>0.27171109199999999</v>
      </c>
      <c r="I2022" s="17">
        <v>0.97696849900000005</v>
      </c>
      <c r="J2022" s="17">
        <v>2.29E-2</v>
      </c>
      <c r="K2022" s="17">
        <v>1.6200000000000001E-4</v>
      </c>
    </row>
    <row r="2023" spans="1:11" x14ac:dyDescent="0.45">
      <c r="A2023" s="10" t="s">
        <v>23</v>
      </c>
      <c r="B2023" s="20">
        <v>0.91500000000000004</v>
      </c>
      <c r="C2023" s="19">
        <v>1165</v>
      </c>
      <c r="D2023" s="19">
        <v>322.3916084</v>
      </c>
      <c r="E2023" s="23">
        <v>1.875315394</v>
      </c>
      <c r="F2023" s="23">
        <v>0.78485313300000004</v>
      </c>
      <c r="G2023" s="17">
        <v>0.72875536500000004</v>
      </c>
      <c r="H2023" s="17">
        <v>0.27124463500000001</v>
      </c>
      <c r="I2023" s="17">
        <v>0.97698899100000003</v>
      </c>
      <c r="J2023" s="17">
        <v>2.2800000000000001E-2</v>
      </c>
      <c r="K2023" s="17">
        <v>1.6200000000000001E-4</v>
      </c>
    </row>
    <row r="2024" spans="1:11" x14ac:dyDescent="0.45">
      <c r="A2024" s="10" t="s">
        <v>23</v>
      </c>
      <c r="B2024" s="20">
        <v>0.91600000000000004</v>
      </c>
      <c r="C2024" s="19">
        <v>1166</v>
      </c>
      <c r="D2024" s="19">
        <v>324.28154919999997</v>
      </c>
      <c r="E2024" s="23">
        <v>1.8899407859999999</v>
      </c>
      <c r="F2024" s="23">
        <v>0.79224609800000001</v>
      </c>
      <c r="G2024" s="17">
        <v>0.72898799299999995</v>
      </c>
      <c r="H2024" s="17">
        <v>0.271012007</v>
      </c>
      <c r="I2024" s="17">
        <v>0.97704658899999997</v>
      </c>
      <c r="J2024" s="17">
        <v>2.2800000000000001E-2</v>
      </c>
      <c r="K2024" s="17">
        <v>1.6100000000000001E-4</v>
      </c>
    </row>
    <row r="2025" spans="1:11" x14ac:dyDescent="0.45">
      <c r="A2025" s="10" t="s">
        <v>23</v>
      </c>
      <c r="B2025" s="20">
        <v>0.91700000000000004</v>
      </c>
      <c r="C2025" s="19">
        <v>1167</v>
      </c>
      <c r="D2025" s="19">
        <v>326.2272686</v>
      </c>
      <c r="E2025" s="23">
        <v>1.9457193749999999</v>
      </c>
      <c r="F2025" s="23">
        <v>0.79595452600000005</v>
      </c>
      <c r="G2025" s="17">
        <v>0.729220223</v>
      </c>
      <c r="H2025" s="17">
        <v>0.270779777</v>
      </c>
      <c r="I2025" s="17">
        <v>0.97715950600000001</v>
      </c>
      <c r="J2025" s="17">
        <v>2.2700000000000001E-2</v>
      </c>
      <c r="K2025" s="17">
        <v>1.6100000000000001E-4</v>
      </c>
    </row>
    <row r="2026" spans="1:11" x14ac:dyDescent="0.45">
      <c r="A2026" s="10" t="s">
        <v>23</v>
      </c>
      <c r="B2026" s="20">
        <v>0.91900000000000004</v>
      </c>
      <c r="C2026" s="19">
        <v>1169</v>
      </c>
      <c r="D2026" s="19">
        <v>330.1549023</v>
      </c>
      <c r="E2026" s="23">
        <v>1.9638168629999999</v>
      </c>
      <c r="F2026" s="23">
        <v>0.79982578800000004</v>
      </c>
      <c r="G2026" s="17">
        <v>0.72882805799999995</v>
      </c>
      <c r="H2026" s="17">
        <v>0.271171942</v>
      </c>
      <c r="I2026" s="17">
        <v>0.97757803700000001</v>
      </c>
      <c r="J2026" s="17">
        <v>2.23E-2</v>
      </c>
      <c r="K2026" s="17">
        <v>1.5799999999999999E-4</v>
      </c>
    </row>
    <row r="2027" spans="1:11" x14ac:dyDescent="0.45">
      <c r="A2027" s="10" t="s">
        <v>23</v>
      </c>
      <c r="B2027" s="20">
        <v>0.92200000000000004</v>
      </c>
      <c r="C2027" s="19">
        <v>1174</v>
      </c>
      <c r="D2027" s="19">
        <v>340.06719450000003</v>
      </c>
      <c r="E2027" s="23">
        <v>1.9824584460000001</v>
      </c>
      <c r="F2027" s="23">
        <v>0.80761168100000003</v>
      </c>
      <c r="G2027" s="17">
        <v>0.72742759800000001</v>
      </c>
      <c r="H2027" s="17">
        <v>0.27257240199999999</v>
      </c>
      <c r="I2027" s="17">
        <v>0.97765688699999997</v>
      </c>
      <c r="J2027" s="17">
        <v>2.2200000000000001E-2</v>
      </c>
      <c r="K2027" s="17">
        <v>1.5699999999999999E-4</v>
      </c>
    </row>
    <row r="2028" spans="1:11" x14ac:dyDescent="0.45">
      <c r="A2028" s="10" t="s">
        <v>23</v>
      </c>
      <c r="B2028" s="20">
        <v>0.92400000000000004</v>
      </c>
      <c r="C2028" s="19">
        <v>1176</v>
      </c>
      <c r="D2028" s="19">
        <v>344.18386040000001</v>
      </c>
      <c r="E2028" s="23">
        <v>2.0583329290000001</v>
      </c>
      <c r="F2028" s="23">
        <v>0.84442640199999996</v>
      </c>
      <c r="G2028" s="17">
        <v>0.72789115599999998</v>
      </c>
      <c r="H2028" s="17">
        <v>0.27210884400000002</v>
      </c>
      <c r="I2028" s="17">
        <v>0.97790607699999998</v>
      </c>
      <c r="J2028" s="17">
        <v>2.1899999999999999E-2</v>
      </c>
      <c r="K2028" s="17">
        <v>1.55E-4</v>
      </c>
    </row>
    <row r="2029" spans="1:11" x14ac:dyDescent="0.45">
      <c r="A2029" s="10" t="s">
        <v>23</v>
      </c>
      <c r="B2029" s="20">
        <v>0.92500000000000004</v>
      </c>
      <c r="C2029" s="19">
        <v>1177</v>
      </c>
      <c r="D2029" s="19">
        <v>346.27174539999999</v>
      </c>
      <c r="E2029" s="23">
        <v>2.0878849819999998</v>
      </c>
      <c r="F2029" s="23">
        <v>0.85265627700000002</v>
      </c>
      <c r="G2029" s="17">
        <v>0.72812234499999995</v>
      </c>
      <c r="H2029" s="17">
        <v>0.271877655</v>
      </c>
      <c r="I2029" s="17">
        <v>0.97791793900000001</v>
      </c>
      <c r="J2029" s="17">
        <v>2.1899999999999999E-2</v>
      </c>
      <c r="K2029" s="17">
        <v>1.55E-4</v>
      </c>
    </row>
    <row r="2030" spans="1:11" x14ac:dyDescent="0.45">
      <c r="A2030" s="10" t="s">
        <v>23</v>
      </c>
      <c r="B2030" s="20">
        <v>0.92600000000000005</v>
      </c>
      <c r="C2030" s="19">
        <v>1179</v>
      </c>
      <c r="D2030" s="19">
        <v>350.53455209999998</v>
      </c>
      <c r="E2030" s="23">
        <v>2.131403369</v>
      </c>
      <c r="F2030" s="23">
        <v>0.86008994699999997</v>
      </c>
      <c r="G2030" s="17">
        <v>0.728583545</v>
      </c>
      <c r="H2030" s="17">
        <v>0.271416455</v>
      </c>
      <c r="I2030" s="17">
        <v>0.977991481</v>
      </c>
      <c r="J2030" s="17">
        <v>2.1899999999999999E-2</v>
      </c>
      <c r="K2030" s="17">
        <v>1.55E-4</v>
      </c>
    </row>
    <row r="2031" spans="1:11" x14ac:dyDescent="0.45">
      <c r="A2031" s="10" t="s">
        <v>23</v>
      </c>
      <c r="B2031" s="20">
        <v>0.92700000000000005</v>
      </c>
      <c r="C2031" s="19">
        <v>1180</v>
      </c>
      <c r="D2031" s="19">
        <v>352.76095659999999</v>
      </c>
      <c r="E2031" s="23">
        <v>2.226404483</v>
      </c>
      <c r="F2031" s="23">
        <v>0.86867990299999998</v>
      </c>
      <c r="G2031" s="17">
        <v>0.728813559</v>
      </c>
      <c r="H2031" s="17">
        <v>0.271186441</v>
      </c>
      <c r="I2031" s="17">
        <v>0.97800849199999995</v>
      </c>
      <c r="J2031" s="17">
        <v>2.18E-2</v>
      </c>
      <c r="K2031" s="17">
        <v>1.55E-4</v>
      </c>
    </row>
    <row r="2032" spans="1:11" x14ac:dyDescent="0.45">
      <c r="A2032" s="10" t="s">
        <v>23</v>
      </c>
      <c r="B2032" s="20">
        <v>0.92800000000000005</v>
      </c>
      <c r="C2032" s="19">
        <v>1181</v>
      </c>
      <c r="D2032" s="19">
        <v>354.99761640000003</v>
      </c>
      <c r="E2032" s="23">
        <v>2.2366598130000002</v>
      </c>
      <c r="F2032" s="23">
        <v>0.876584166</v>
      </c>
      <c r="G2032" s="17">
        <v>0.72904318400000001</v>
      </c>
      <c r="H2032" s="17">
        <v>0.27095681599999999</v>
      </c>
      <c r="I2032" s="17">
        <v>0.97637098200000005</v>
      </c>
      <c r="J2032" s="17">
        <v>2.35E-2</v>
      </c>
      <c r="K2032" s="17">
        <v>1.54E-4</v>
      </c>
    </row>
    <row r="2033" spans="1:11" x14ac:dyDescent="0.45">
      <c r="A2033" s="10" t="s">
        <v>23</v>
      </c>
      <c r="B2033" s="20">
        <v>0.92900000000000005</v>
      </c>
      <c r="C2033" s="19">
        <v>1182</v>
      </c>
      <c r="D2033" s="19">
        <v>357.30056059999998</v>
      </c>
      <c r="E2033" s="23">
        <v>2.3029442250000001</v>
      </c>
      <c r="F2033" s="23">
        <v>0.88284577500000005</v>
      </c>
      <c r="G2033" s="17">
        <v>0.72927242000000003</v>
      </c>
      <c r="H2033" s="17">
        <v>0.27072758000000002</v>
      </c>
      <c r="I2033" s="17">
        <v>0.976469429</v>
      </c>
      <c r="J2033" s="17">
        <v>2.3400000000000001E-2</v>
      </c>
      <c r="K2033" s="17">
        <v>1.54E-4</v>
      </c>
    </row>
    <row r="2034" spans="1:11" x14ac:dyDescent="0.45">
      <c r="A2034" s="10" t="s">
        <v>23</v>
      </c>
      <c r="B2034" s="20">
        <v>0.93</v>
      </c>
      <c r="C2034" s="19">
        <v>1184</v>
      </c>
      <c r="D2034" s="19">
        <v>361.98478590000002</v>
      </c>
      <c r="E2034" s="23">
        <v>2.363436621</v>
      </c>
      <c r="F2034" s="23">
        <v>0.88932025800000003</v>
      </c>
      <c r="G2034" s="17">
        <v>0.72972972999999997</v>
      </c>
      <c r="H2034" s="17">
        <v>0.27027026999999998</v>
      </c>
      <c r="I2034" s="17">
        <v>0.97655189799999997</v>
      </c>
      <c r="J2034" s="17">
        <v>2.3300000000000001E-2</v>
      </c>
      <c r="K2034" s="17">
        <v>1.5300000000000001E-4</v>
      </c>
    </row>
    <row r="2035" spans="1:11" x14ac:dyDescent="0.45">
      <c r="A2035" s="10" t="s">
        <v>23</v>
      </c>
      <c r="B2035" s="20">
        <v>0.93100000000000005</v>
      </c>
      <c r="C2035" s="19">
        <v>1185</v>
      </c>
      <c r="D2035" s="19">
        <v>364.35272600000002</v>
      </c>
      <c r="E2035" s="23">
        <v>2.367940135</v>
      </c>
      <c r="F2035" s="23">
        <v>0.89910337100000004</v>
      </c>
      <c r="G2035" s="17">
        <v>0.72995780600000004</v>
      </c>
      <c r="H2035" s="17">
        <v>0.27004219400000001</v>
      </c>
      <c r="I2035" s="17">
        <v>0.97658780000000001</v>
      </c>
      <c r="J2035" s="17">
        <v>2.3300000000000001E-2</v>
      </c>
      <c r="K2035" s="17">
        <v>1.5300000000000001E-4</v>
      </c>
    </row>
    <row r="2036" spans="1:11" x14ac:dyDescent="0.45">
      <c r="A2036" s="10" t="s">
        <v>23</v>
      </c>
      <c r="B2036" s="20">
        <v>0.93300000000000005</v>
      </c>
      <c r="C2036" s="19">
        <v>1188</v>
      </c>
      <c r="D2036" s="19">
        <v>371.47579450000001</v>
      </c>
      <c r="E2036" s="23">
        <v>2.3798791029999999</v>
      </c>
      <c r="F2036" s="23">
        <v>0.90403235400000004</v>
      </c>
      <c r="G2036" s="17">
        <v>0.73063973100000001</v>
      </c>
      <c r="H2036" s="17">
        <v>0.26936026899999999</v>
      </c>
      <c r="I2036" s="17">
        <v>0.97661908500000005</v>
      </c>
      <c r="J2036" s="17">
        <v>2.3199999999999998E-2</v>
      </c>
      <c r="K2036" s="17">
        <v>1.5300000000000001E-4</v>
      </c>
    </row>
    <row r="2037" spans="1:11" x14ac:dyDescent="0.45">
      <c r="A2037" s="10" t="s">
        <v>23</v>
      </c>
      <c r="B2037" s="20">
        <v>0.93600000000000005</v>
      </c>
      <c r="C2037" s="19">
        <v>1191</v>
      </c>
      <c r="D2037" s="19">
        <v>378.6230372</v>
      </c>
      <c r="E2037" s="23">
        <v>2.3824142130000001</v>
      </c>
      <c r="F2037" s="23">
        <v>0.91868674400000006</v>
      </c>
      <c r="G2037" s="17">
        <v>0.73131822000000002</v>
      </c>
      <c r="H2037" s="17">
        <v>0.26868177999999998</v>
      </c>
      <c r="I2037" s="17">
        <v>0.97552523400000002</v>
      </c>
      <c r="J2037" s="17">
        <v>2.4299999999999999E-2</v>
      </c>
      <c r="K2037" s="17">
        <v>1.5300000000000001E-4</v>
      </c>
    </row>
    <row r="2038" spans="1:11" x14ac:dyDescent="0.45">
      <c r="A2038" s="10" t="s">
        <v>23</v>
      </c>
      <c r="B2038" s="20">
        <v>0.93700000000000006</v>
      </c>
      <c r="C2038" s="19">
        <v>1193</v>
      </c>
      <c r="D2038" s="19">
        <v>383.4254416</v>
      </c>
      <c r="E2038" s="23">
        <v>2.4012021959999998</v>
      </c>
      <c r="F2038" s="23">
        <v>0.93313142299999996</v>
      </c>
      <c r="G2038" s="17">
        <v>0.73176865000000002</v>
      </c>
      <c r="H2038" s="17">
        <v>0.26823134999999998</v>
      </c>
      <c r="I2038" s="17">
        <v>0.97558595100000001</v>
      </c>
      <c r="J2038" s="17">
        <v>2.4299999999999999E-2</v>
      </c>
      <c r="K2038" s="17">
        <v>1.5200000000000001E-4</v>
      </c>
    </row>
    <row r="2039" spans="1:11" x14ac:dyDescent="0.45">
      <c r="A2039" s="10" t="s">
        <v>23</v>
      </c>
      <c r="B2039" s="20">
        <v>0.93799999999999994</v>
      </c>
      <c r="C2039" s="19">
        <v>1194</v>
      </c>
      <c r="D2039" s="19">
        <v>385.94125070000001</v>
      </c>
      <c r="E2039" s="23">
        <v>2.5158091759999999</v>
      </c>
      <c r="F2039" s="23">
        <v>0.94272665700000002</v>
      </c>
      <c r="G2039" s="17">
        <v>0.73199329999999996</v>
      </c>
      <c r="H2039" s="17">
        <v>0.26800669999999999</v>
      </c>
      <c r="I2039" s="17">
        <v>0.97561241799999998</v>
      </c>
      <c r="J2039" s="17">
        <v>2.4199999999999999E-2</v>
      </c>
      <c r="K2039" s="17">
        <v>1.5200000000000001E-4</v>
      </c>
    </row>
    <row r="2040" spans="1:11" x14ac:dyDescent="0.45">
      <c r="A2040" s="10" t="s">
        <v>23</v>
      </c>
      <c r="B2040" s="20">
        <v>0.94</v>
      </c>
      <c r="C2040" s="19">
        <v>1196</v>
      </c>
      <c r="D2040" s="19">
        <v>390.97662439999999</v>
      </c>
      <c r="E2040" s="23">
        <v>2.5176868190000001</v>
      </c>
      <c r="F2040" s="23">
        <v>0.94785070400000004</v>
      </c>
      <c r="G2040" s="17">
        <v>0.73160535100000001</v>
      </c>
      <c r="H2040" s="17">
        <v>0.26839464899999999</v>
      </c>
      <c r="I2040" s="17">
        <v>0.97567907700000001</v>
      </c>
      <c r="J2040" s="17">
        <v>2.4199999999999999E-2</v>
      </c>
      <c r="K2040" s="17">
        <v>1.5200000000000001E-4</v>
      </c>
    </row>
    <row r="2041" spans="1:11" x14ac:dyDescent="0.45">
      <c r="A2041" s="10" t="s">
        <v>23</v>
      </c>
      <c r="B2041" s="20">
        <v>0.94099999999999995</v>
      </c>
      <c r="C2041" s="19">
        <v>1198</v>
      </c>
      <c r="D2041" s="19">
        <v>396.13165830000003</v>
      </c>
      <c r="E2041" s="23">
        <v>2.5880955659999998</v>
      </c>
      <c r="F2041" s="23">
        <v>0.95801145600000004</v>
      </c>
      <c r="G2041" s="17">
        <v>0.73205342200000001</v>
      </c>
      <c r="H2041" s="17">
        <v>0.26794657799999999</v>
      </c>
      <c r="I2041" s="17">
        <v>0.97572813700000005</v>
      </c>
      <c r="J2041" s="17">
        <v>2.41E-2</v>
      </c>
      <c r="K2041" s="17">
        <v>1.5100000000000001E-4</v>
      </c>
    </row>
    <row r="2042" spans="1:11" x14ac:dyDescent="0.45">
      <c r="A2042" s="10" t="s">
        <v>23</v>
      </c>
      <c r="B2042" s="20">
        <v>0.94399999999999995</v>
      </c>
      <c r="C2042" s="19">
        <v>1202</v>
      </c>
      <c r="D2042" s="19">
        <v>406.56534790000001</v>
      </c>
      <c r="E2042" s="23">
        <v>2.6229128099999999</v>
      </c>
      <c r="F2042" s="23">
        <v>0.99128028700000004</v>
      </c>
      <c r="G2042" s="17">
        <v>0.73294509200000002</v>
      </c>
      <c r="H2042" s="17">
        <v>0.26705490799999998</v>
      </c>
      <c r="I2042" s="17">
        <v>0.97481917399999995</v>
      </c>
      <c r="J2042" s="17">
        <v>2.5000000000000001E-2</v>
      </c>
      <c r="K2042" s="17">
        <v>1.5100000000000001E-4</v>
      </c>
    </row>
    <row r="2043" spans="1:11" x14ac:dyDescent="0.45">
      <c r="A2043" s="10" t="s">
        <v>23</v>
      </c>
      <c r="B2043" s="20">
        <v>0.94499999999999995</v>
      </c>
      <c r="C2043" s="19">
        <v>1203</v>
      </c>
      <c r="D2043" s="19">
        <v>409.20579149999998</v>
      </c>
      <c r="E2043" s="23">
        <v>2.6404436009999999</v>
      </c>
      <c r="F2043" s="23">
        <v>1.0126286980000001</v>
      </c>
      <c r="G2043" s="17">
        <v>0.73316708200000003</v>
      </c>
      <c r="H2043" s="17">
        <v>0.26683291799999997</v>
      </c>
      <c r="I2043" s="17">
        <v>0.97483354300000002</v>
      </c>
      <c r="J2043" s="17">
        <v>2.5000000000000001E-2</v>
      </c>
      <c r="K2043" s="17">
        <v>1.5100000000000001E-4</v>
      </c>
    </row>
    <row r="2044" spans="1:11" x14ac:dyDescent="0.45">
      <c r="A2044" s="10" t="s">
        <v>23</v>
      </c>
      <c r="B2044" s="20">
        <v>0.94599999999999995</v>
      </c>
      <c r="C2044" s="19">
        <v>1204</v>
      </c>
      <c r="D2044" s="19">
        <v>411.9018719</v>
      </c>
      <c r="E2044" s="23">
        <v>2.6960804029999998</v>
      </c>
      <c r="F2044" s="23">
        <v>1.0179833519999999</v>
      </c>
      <c r="G2044" s="17">
        <v>0.733388704</v>
      </c>
      <c r="H2044" s="17">
        <v>0.266611296</v>
      </c>
      <c r="I2044" s="17">
        <v>0.97503721200000004</v>
      </c>
      <c r="J2044" s="17">
        <v>2.4799999999999999E-2</v>
      </c>
      <c r="K2044" s="17">
        <v>1.4999999999999999E-4</v>
      </c>
    </row>
    <row r="2045" spans="1:11" x14ac:dyDescent="0.45">
      <c r="A2045" s="10" t="s">
        <v>23</v>
      </c>
      <c r="B2045" s="20">
        <v>0.94699999999999995</v>
      </c>
      <c r="C2045" s="19">
        <v>1205</v>
      </c>
      <c r="D2045" s="19">
        <v>414.62567030000002</v>
      </c>
      <c r="E2045" s="23">
        <v>2.7237983909999999</v>
      </c>
      <c r="F2045" s="23">
        <v>1.0234853100000001</v>
      </c>
      <c r="G2045" s="17">
        <v>0.73360995900000003</v>
      </c>
      <c r="H2045" s="17">
        <v>0.26639004100000002</v>
      </c>
      <c r="I2045" s="17">
        <v>0.97504722899999996</v>
      </c>
      <c r="J2045" s="17">
        <v>2.4799999999999999E-2</v>
      </c>
      <c r="K2045" s="17">
        <v>1.4999999999999999E-4</v>
      </c>
    </row>
    <row r="2046" spans="1:11" x14ac:dyDescent="0.45">
      <c r="A2046" s="10" t="s">
        <v>23</v>
      </c>
      <c r="B2046" s="20">
        <v>0.94799999999999995</v>
      </c>
      <c r="C2046" s="19">
        <v>1207</v>
      </c>
      <c r="D2046" s="19">
        <v>420.1949171</v>
      </c>
      <c r="E2046" s="23">
        <v>2.7910759789999999</v>
      </c>
      <c r="F2046" s="23">
        <v>1.0290418880000001</v>
      </c>
      <c r="G2046" s="17">
        <v>0.73405136699999995</v>
      </c>
      <c r="H2046" s="17">
        <v>0.26594863299999999</v>
      </c>
      <c r="I2046" s="17">
        <v>0.97495466799999997</v>
      </c>
      <c r="J2046" s="17">
        <v>2.4899999999999999E-2</v>
      </c>
      <c r="K2046" s="17">
        <v>1.4899999999999999E-4</v>
      </c>
    </row>
    <row r="2047" spans="1:11" x14ac:dyDescent="0.45">
      <c r="A2047" s="10" t="s">
        <v>23</v>
      </c>
      <c r="B2047" s="20">
        <v>0.94899999999999995</v>
      </c>
      <c r="C2047" s="19">
        <v>1208</v>
      </c>
      <c r="D2047" s="19">
        <v>423.11005590000002</v>
      </c>
      <c r="E2047" s="23">
        <v>2.915138791</v>
      </c>
      <c r="F2047" s="23">
        <v>1.040441768</v>
      </c>
      <c r="G2047" s="17">
        <v>0.73427152299999998</v>
      </c>
      <c r="H2047" s="17">
        <v>0.26572847700000002</v>
      </c>
      <c r="I2047" s="17">
        <v>0.97498656399999994</v>
      </c>
      <c r="J2047" s="17">
        <v>2.4899999999999999E-2</v>
      </c>
      <c r="K2047" s="17">
        <v>1.4899999999999999E-4</v>
      </c>
    </row>
    <row r="2048" spans="1:11" x14ac:dyDescent="0.45">
      <c r="A2048" s="10" t="s">
        <v>23</v>
      </c>
      <c r="B2048" s="20">
        <v>0.95</v>
      </c>
      <c r="C2048" s="19">
        <v>1209</v>
      </c>
      <c r="D2048" s="19">
        <v>426.05073700000003</v>
      </c>
      <c r="E2048" s="23">
        <v>2.9406811300000002</v>
      </c>
      <c r="F2048" s="23">
        <v>1.046508749</v>
      </c>
      <c r="G2048" s="17">
        <v>0.73449131499999998</v>
      </c>
      <c r="H2048" s="17">
        <v>0.26550868500000002</v>
      </c>
      <c r="I2048" s="17">
        <v>0.97468785400000002</v>
      </c>
      <c r="J2048" s="17">
        <v>2.52E-2</v>
      </c>
      <c r="K2048" s="17">
        <v>1.4899999999999999E-4</v>
      </c>
    </row>
    <row r="2049" spans="1:11" x14ac:dyDescent="0.45">
      <c r="A2049" s="10" t="s">
        <v>23</v>
      </c>
      <c r="B2049" s="20">
        <v>0.95199999999999996</v>
      </c>
      <c r="C2049" s="19">
        <v>1212</v>
      </c>
      <c r="D2049" s="19">
        <v>435.091363</v>
      </c>
      <c r="E2049" s="23">
        <v>3.0135419950000002</v>
      </c>
      <c r="F2049" s="23">
        <v>1.0526189829999999</v>
      </c>
      <c r="G2049" s="17">
        <v>0.735148515</v>
      </c>
      <c r="H2049" s="17">
        <v>0.264851485</v>
      </c>
      <c r="I2049" s="17">
        <v>0.97477245899999998</v>
      </c>
      <c r="J2049" s="17">
        <v>2.5100000000000001E-2</v>
      </c>
      <c r="K2049" s="17">
        <v>1.4899999999999999E-4</v>
      </c>
    </row>
    <row r="2050" spans="1:11" x14ac:dyDescent="0.45">
      <c r="A2050" s="10" t="s">
        <v>23</v>
      </c>
      <c r="B2050" s="20">
        <v>0.95399999999999996</v>
      </c>
      <c r="C2050" s="19">
        <v>1214</v>
      </c>
      <c r="D2050" s="19">
        <v>441.19566329999998</v>
      </c>
      <c r="E2050" s="23">
        <v>3.0521501170000001</v>
      </c>
      <c r="F2050" s="23">
        <v>1.0954666900000001</v>
      </c>
      <c r="G2050" s="17">
        <v>0.73558484300000004</v>
      </c>
      <c r="H2050" s="17">
        <v>0.26441515700000001</v>
      </c>
      <c r="I2050" s="17">
        <v>0.97380665200000005</v>
      </c>
      <c r="J2050" s="17">
        <v>2.5999999999999999E-2</v>
      </c>
      <c r="K2050" s="17">
        <v>1.4799999999999999E-4</v>
      </c>
    </row>
    <row r="2051" spans="1:11" x14ac:dyDescent="0.45">
      <c r="A2051" s="10" t="s">
        <v>23</v>
      </c>
      <c r="B2051" s="20">
        <v>0.95499999999999996</v>
      </c>
      <c r="C2051" s="19">
        <v>1216</v>
      </c>
      <c r="D2051" s="19">
        <v>447.46678800000001</v>
      </c>
      <c r="E2051" s="23">
        <v>3.2005515409999998</v>
      </c>
      <c r="F2051" s="23">
        <v>1.108339607</v>
      </c>
      <c r="G2051" s="17">
        <v>0.73601973700000001</v>
      </c>
      <c r="H2051" s="17">
        <v>0.26398026299999999</v>
      </c>
      <c r="I2051" s="17">
        <v>0.97384052099999996</v>
      </c>
      <c r="J2051" s="17">
        <v>2.5999999999999999E-2</v>
      </c>
      <c r="K2051" s="17">
        <v>1.4799999999999999E-4</v>
      </c>
    </row>
    <row r="2052" spans="1:11" x14ac:dyDescent="0.45">
      <c r="A2052" s="10" t="s">
        <v>23</v>
      </c>
      <c r="B2052" s="20">
        <v>0.95799999999999996</v>
      </c>
      <c r="C2052" s="19">
        <v>1219</v>
      </c>
      <c r="D2052" s="19">
        <v>457.07007390000001</v>
      </c>
      <c r="E2052" s="23">
        <v>3.2010953</v>
      </c>
      <c r="F2052" s="23">
        <v>1.1282340900000001</v>
      </c>
      <c r="G2052" s="17">
        <v>0.73502871199999997</v>
      </c>
      <c r="H2052" s="17">
        <v>0.26497128800000003</v>
      </c>
      <c r="I2052" s="17">
        <v>0.97386607300000005</v>
      </c>
      <c r="J2052" s="17">
        <v>2.5999999999999999E-2</v>
      </c>
      <c r="K2052" s="17">
        <v>1.4799999999999999E-4</v>
      </c>
    </row>
    <row r="2053" spans="1:11" x14ac:dyDescent="0.45">
      <c r="A2053" s="10" t="s">
        <v>23</v>
      </c>
      <c r="B2053" s="20">
        <v>0.96</v>
      </c>
      <c r="C2053" s="19">
        <v>1222</v>
      </c>
      <c r="D2053" s="19">
        <v>466.80880819999999</v>
      </c>
      <c r="E2053" s="23">
        <v>3.2462447659999998</v>
      </c>
      <c r="F2053" s="23">
        <v>1.1531232149999999</v>
      </c>
      <c r="G2053" s="17">
        <v>0.73486088400000005</v>
      </c>
      <c r="H2053" s="17">
        <v>0.26513911600000001</v>
      </c>
      <c r="I2053" s="17">
        <v>0.9731457</v>
      </c>
      <c r="J2053" s="17">
        <v>2.6700000000000002E-2</v>
      </c>
      <c r="K2053" s="17">
        <v>1.4799999999999999E-4</v>
      </c>
    </row>
    <row r="2054" spans="1:11" x14ac:dyDescent="0.45">
      <c r="A2054" s="10" t="s">
        <v>23</v>
      </c>
      <c r="B2054" s="20">
        <v>0.96299999999999997</v>
      </c>
      <c r="C2054" s="19">
        <v>1226</v>
      </c>
      <c r="D2054" s="19">
        <v>480.1267398</v>
      </c>
      <c r="E2054" s="23">
        <v>3.3294829099999999</v>
      </c>
      <c r="F2054" s="23">
        <v>1.173577171</v>
      </c>
      <c r="G2054" s="17">
        <v>0.734094617</v>
      </c>
      <c r="H2054" s="17">
        <v>0.265905383</v>
      </c>
      <c r="I2054" s="17">
        <v>0.97413783700000001</v>
      </c>
      <c r="J2054" s="17">
        <v>2.5700000000000001E-2</v>
      </c>
      <c r="K2054" s="17">
        <v>1.4200000000000001E-4</v>
      </c>
    </row>
    <row r="2055" spans="1:11" x14ac:dyDescent="0.45">
      <c r="A2055" s="10" t="s">
        <v>23</v>
      </c>
      <c r="B2055" s="20">
        <v>0.96399999999999997</v>
      </c>
      <c r="C2055" s="19">
        <v>1227</v>
      </c>
      <c r="D2055" s="19">
        <v>483.46336580000002</v>
      </c>
      <c r="E2055" s="23">
        <v>3.336626045</v>
      </c>
      <c r="F2055" s="23">
        <v>1.2013058619999999</v>
      </c>
      <c r="G2055" s="17">
        <v>0.73431132799999999</v>
      </c>
      <c r="H2055" s="17">
        <v>0.26568867200000001</v>
      </c>
      <c r="I2055" s="17">
        <v>0.97414247700000001</v>
      </c>
      <c r="J2055" s="17">
        <v>2.5700000000000001E-2</v>
      </c>
      <c r="K2055" s="17">
        <v>1.4200000000000001E-4</v>
      </c>
    </row>
    <row r="2056" spans="1:11" x14ac:dyDescent="0.45">
      <c r="A2056" s="10" t="s">
        <v>23</v>
      </c>
      <c r="B2056" s="20">
        <v>0.96499999999999997</v>
      </c>
      <c r="C2056" s="19">
        <v>1228</v>
      </c>
      <c r="D2056" s="19">
        <v>486.94501350000002</v>
      </c>
      <c r="E2056" s="23">
        <v>3.481647685</v>
      </c>
      <c r="F2056" s="23">
        <v>1.2081498369999999</v>
      </c>
      <c r="G2056" s="17">
        <v>0.73452768700000004</v>
      </c>
      <c r="H2056" s="17">
        <v>0.26547231300000002</v>
      </c>
      <c r="I2056" s="17">
        <v>0.97417460499999997</v>
      </c>
      <c r="J2056" s="17">
        <v>2.5700000000000001E-2</v>
      </c>
      <c r="K2056" s="17">
        <v>1.4200000000000001E-4</v>
      </c>
    </row>
    <row r="2057" spans="1:11" x14ac:dyDescent="0.45">
      <c r="A2057" s="10" t="s">
        <v>23</v>
      </c>
      <c r="B2057" s="20">
        <v>0.96599999999999997</v>
      </c>
      <c r="C2057" s="19">
        <v>1230</v>
      </c>
      <c r="D2057" s="19">
        <v>494.05341490000001</v>
      </c>
      <c r="E2057" s="23">
        <v>3.5577702649999998</v>
      </c>
      <c r="F2057" s="23">
        <v>1.2154134089999999</v>
      </c>
      <c r="G2057" s="17">
        <v>0.73495935000000001</v>
      </c>
      <c r="H2057" s="17">
        <v>0.26504064999999999</v>
      </c>
      <c r="I2057" s="17">
        <v>0.97423340400000003</v>
      </c>
      <c r="J2057" s="17">
        <v>2.5600000000000001E-2</v>
      </c>
      <c r="K2057" s="17">
        <v>1.4200000000000001E-4</v>
      </c>
    </row>
    <row r="2058" spans="1:11" x14ac:dyDescent="0.45">
      <c r="A2058" s="10" t="s">
        <v>23</v>
      </c>
      <c r="B2058" s="20">
        <v>0.96699999999999997</v>
      </c>
      <c r="C2058" s="19">
        <v>1231</v>
      </c>
      <c r="D2058" s="19">
        <v>497.64048309999998</v>
      </c>
      <c r="E2058" s="23">
        <v>3.587068156</v>
      </c>
      <c r="F2058" s="23">
        <v>1.2302628520000001</v>
      </c>
      <c r="G2058" s="17">
        <v>0.73517465500000001</v>
      </c>
      <c r="H2058" s="17">
        <v>0.26482534499999999</v>
      </c>
      <c r="I2058" s="17">
        <v>0.97424255699999995</v>
      </c>
      <c r="J2058" s="17">
        <v>2.5600000000000001E-2</v>
      </c>
      <c r="K2058" s="17">
        <v>1.4200000000000001E-4</v>
      </c>
    </row>
    <row r="2059" spans="1:11" x14ac:dyDescent="0.45">
      <c r="A2059" s="10" t="s">
        <v>23</v>
      </c>
      <c r="B2059" s="20">
        <v>0.96799999999999997</v>
      </c>
      <c r="C2059" s="19">
        <v>1232</v>
      </c>
      <c r="D2059" s="19">
        <v>501.28990670000002</v>
      </c>
      <c r="E2059" s="23">
        <v>3.6494235740000001</v>
      </c>
      <c r="F2059" s="23">
        <v>1.237721096</v>
      </c>
      <c r="G2059" s="17">
        <v>0.73538961000000003</v>
      </c>
      <c r="H2059" s="17">
        <v>0.26461038999999997</v>
      </c>
      <c r="I2059" s="17">
        <v>0.97432918899999998</v>
      </c>
      <c r="J2059" s="17">
        <v>2.5499999999999998E-2</v>
      </c>
      <c r="K2059" s="17">
        <v>1.4100000000000001E-4</v>
      </c>
    </row>
    <row r="2060" spans="1:11" x14ac:dyDescent="0.45">
      <c r="A2060" s="10" t="s">
        <v>23</v>
      </c>
      <c r="B2060" s="20">
        <v>0.96899999999999997</v>
      </c>
      <c r="C2060" s="19">
        <v>1233</v>
      </c>
      <c r="D2060" s="19">
        <v>504.95402469999999</v>
      </c>
      <c r="E2060" s="23">
        <v>3.664118008</v>
      </c>
      <c r="F2060" s="23">
        <v>1.2453289910000001</v>
      </c>
      <c r="G2060" s="17">
        <v>0.735604217</v>
      </c>
      <c r="H2060" s="17">
        <v>0.264395783</v>
      </c>
      <c r="I2060" s="17">
        <v>0.974335642</v>
      </c>
      <c r="J2060" s="17">
        <v>2.5499999999999998E-2</v>
      </c>
      <c r="K2060" s="17">
        <v>1.4100000000000001E-4</v>
      </c>
    </row>
    <row r="2061" spans="1:11" x14ac:dyDescent="0.45">
      <c r="A2061" s="10" t="s">
        <v>23</v>
      </c>
      <c r="B2061" s="20">
        <v>0.97</v>
      </c>
      <c r="C2061" s="19">
        <v>1235</v>
      </c>
      <c r="D2061" s="19">
        <v>512.34305730000005</v>
      </c>
      <c r="E2061" s="23">
        <v>3.6945162909999998</v>
      </c>
      <c r="F2061" s="23">
        <v>1.252935245</v>
      </c>
      <c r="G2061" s="17">
        <v>0.73603238900000001</v>
      </c>
      <c r="H2061" s="17">
        <v>0.26396761099999999</v>
      </c>
      <c r="I2061" s="17">
        <v>0.97376222199999996</v>
      </c>
      <c r="J2061" s="17">
        <v>2.6100000000000002E-2</v>
      </c>
      <c r="K2061" s="17">
        <v>1.4100000000000001E-4</v>
      </c>
    </row>
    <row r="2062" spans="1:11" x14ac:dyDescent="0.45">
      <c r="A2062" s="10" t="s">
        <v>23</v>
      </c>
      <c r="B2062" s="20">
        <v>0.97199999999999998</v>
      </c>
      <c r="C2062" s="19">
        <v>1237</v>
      </c>
      <c r="D2062" s="19">
        <v>519.79375970000001</v>
      </c>
      <c r="E2062" s="23">
        <v>3.7253512249999998</v>
      </c>
      <c r="F2062" s="23">
        <v>1.268195127</v>
      </c>
      <c r="G2062" s="17">
        <v>0.73565076799999995</v>
      </c>
      <c r="H2062" s="17">
        <v>0.26434923199999999</v>
      </c>
      <c r="I2062" s="17">
        <v>0.97476365200000004</v>
      </c>
      <c r="J2062" s="17">
        <v>2.5100000000000001E-2</v>
      </c>
      <c r="K2062" s="17">
        <v>1.36E-4</v>
      </c>
    </row>
    <row r="2063" spans="1:11" x14ac:dyDescent="0.45">
      <c r="A2063" s="10" t="s">
        <v>23</v>
      </c>
      <c r="B2063" s="20">
        <v>0.97299999999999998</v>
      </c>
      <c r="C2063" s="19">
        <v>1238</v>
      </c>
      <c r="D2063" s="19">
        <v>523.56061050000005</v>
      </c>
      <c r="E2063" s="23">
        <v>3.766850818</v>
      </c>
      <c r="F2063" s="23">
        <v>1.2834569659999999</v>
      </c>
      <c r="G2063" s="17">
        <v>0.735864297</v>
      </c>
      <c r="H2063" s="17">
        <v>0.264135703</v>
      </c>
      <c r="I2063" s="17">
        <v>0.97477138299999999</v>
      </c>
      <c r="J2063" s="17">
        <v>2.5100000000000001E-2</v>
      </c>
      <c r="K2063" s="17">
        <v>1.36E-4</v>
      </c>
    </row>
    <row r="2064" spans="1:11" x14ac:dyDescent="0.45">
      <c r="A2064" s="10" t="s">
        <v>23</v>
      </c>
      <c r="B2064" s="20">
        <v>0.97399999999999998</v>
      </c>
      <c r="C2064" s="19">
        <v>1240</v>
      </c>
      <c r="D2064" s="19">
        <v>531.31555979999996</v>
      </c>
      <c r="E2064" s="23">
        <v>3.877474629</v>
      </c>
      <c r="F2064" s="23">
        <v>1.2911454920000001</v>
      </c>
      <c r="G2064" s="17">
        <v>0.73629032299999997</v>
      </c>
      <c r="H2064" s="17">
        <v>0.26370967699999998</v>
      </c>
      <c r="I2064" s="17">
        <v>0.97483712300000003</v>
      </c>
      <c r="J2064" s="17">
        <v>2.5000000000000001E-2</v>
      </c>
      <c r="K2064" s="17">
        <v>1.36E-4</v>
      </c>
    </row>
    <row r="2065" spans="1:11" x14ac:dyDescent="0.45">
      <c r="A2065" s="10" t="s">
        <v>23</v>
      </c>
      <c r="B2065" s="20">
        <v>0.97499999999999998</v>
      </c>
      <c r="C2065" s="19">
        <v>1241</v>
      </c>
      <c r="D2065" s="19">
        <v>535.22683700000005</v>
      </c>
      <c r="E2065" s="23">
        <v>3.911277192</v>
      </c>
      <c r="F2065" s="23">
        <v>1.346960207</v>
      </c>
      <c r="G2065" s="17">
        <v>0.73650282</v>
      </c>
      <c r="H2065" s="17">
        <v>0.26349718</v>
      </c>
      <c r="I2065" s="17">
        <v>0.97459418900000006</v>
      </c>
      <c r="J2065" s="17">
        <v>2.53E-2</v>
      </c>
      <c r="K2065" s="17">
        <v>1.35E-4</v>
      </c>
    </row>
    <row r="2066" spans="1:11" x14ac:dyDescent="0.45">
      <c r="A2066" s="10" t="s">
        <v>23</v>
      </c>
      <c r="B2066" s="20">
        <v>0.97599999999999998</v>
      </c>
      <c r="C2066" s="19">
        <v>1242</v>
      </c>
      <c r="D2066" s="19">
        <v>539.1678498</v>
      </c>
      <c r="E2066" s="23">
        <v>3.9410128470000001</v>
      </c>
      <c r="F2066" s="23">
        <v>1.355205599</v>
      </c>
      <c r="G2066" s="17">
        <v>0.73671497600000002</v>
      </c>
      <c r="H2066" s="17">
        <v>0.26328502399999998</v>
      </c>
      <c r="I2066" s="17">
        <v>0.97475645799999999</v>
      </c>
      <c r="J2066" s="17">
        <v>2.5100000000000001E-2</v>
      </c>
      <c r="K2066" s="17">
        <v>1.35E-4</v>
      </c>
    </row>
    <row r="2067" spans="1:11" x14ac:dyDescent="0.45">
      <c r="A2067" s="10" t="s">
        <v>23</v>
      </c>
      <c r="B2067" s="20">
        <v>0.97699999999999998</v>
      </c>
      <c r="C2067" s="19">
        <v>1244</v>
      </c>
      <c r="D2067" s="19">
        <v>547.18252570000004</v>
      </c>
      <c r="E2067" s="23">
        <v>4.018241605</v>
      </c>
      <c r="F2067" s="23">
        <v>1.3634934430000001</v>
      </c>
      <c r="G2067" s="17">
        <v>0.73713826400000004</v>
      </c>
      <c r="H2067" s="17">
        <v>0.26286173600000001</v>
      </c>
      <c r="I2067" s="17">
        <v>0.97478565299999997</v>
      </c>
      <c r="J2067" s="17">
        <v>2.5100000000000001E-2</v>
      </c>
      <c r="K2067" s="17">
        <v>1.34E-4</v>
      </c>
    </row>
    <row r="2068" spans="1:11" x14ac:dyDescent="0.45">
      <c r="A2068" s="10" t="s">
        <v>23</v>
      </c>
      <c r="B2068" s="20">
        <v>0.97899999999999998</v>
      </c>
      <c r="C2068" s="19">
        <v>1246</v>
      </c>
      <c r="D2068" s="19">
        <v>555.57595630000003</v>
      </c>
      <c r="E2068" s="23">
        <v>4.1967153220000002</v>
      </c>
      <c r="F2068" s="23">
        <v>1.3803332159999999</v>
      </c>
      <c r="G2068" s="17">
        <v>0.73756019299999998</v>
      </c>
      <c r="H2068" s="17">
        <v>0.26243980700000002</v>
      </c>
      <c r="I2068" s="17">
        <v>0.97482225199999994</v>
      </c>
      <c r="J2068" s="17">
        <v>2.5000000000000001E-2</v>
      </c>
      <c r="K2068" s="17">
        <v>1.34E-4</v>
      </c>
    </row>
    <row r="2069" spans="1:11" x14ac:dyDescent="0.45">
      <c r="A2069" s="10" t="s">
        <v>23</v>
      </c>
      <c r="B2069" s="20">
        <v>0.98</v>
      </c>
      <c r="C2069" s="19">
        <v>1247</v>
      </c>
      <c r="D2069" s="19">
        <v>559.82395010000005</v>
      </c>
      <c r="E2069" s="23">
        <v>4.2479937230000004</v>
      </c>
      <c r="F2069" s="23">
        <v>1.4096524619999999</v>
      </c>
      <c r="G2069" s="17">
        <v>0.73777064999999997</v>
      </c>
      <c r="H2069" s="17">
        <v>0.26222935000000003</v>
      </c>
      <c r="I2069" s="17">
        <v>0.97493552999999999</v>
      </c>
      <c r="J2069" s="17">
        <v>2.4899999999999999E-2</v>
      </c>
      <c r="K2069" s="17">
        <v>1.34E-4</v>
      </c>
    </row>
    <row r="2070" spans="1:11" x14ac:dyDescent="0.45">
      <c r="A2070" s="10" t="s">
        <v>23</v>
      </c>
      <c r="B2070" s="20">
        <v>0.98099999999999998</v>
      </c>
      <c r="C2070" s="19">
        <v>1249</v>
      </c>
      <c r="D2070" s="19">
        <v>568.46672309999997</v>
      </c>
      <c r="E2070" s="23">
        <v>4.3362350300000001</v>
      </c>
      <c r="F2070" s="23">
        <v>1.4187206450000001</v>
      </c>
      <c r="G2070" s="17">
        <v>0.73819055200000006</v>
      </c>
      <c r="H2070" s="17">
        <v>0.261809448</v>
      </c>
      <c r="I2070" s="17">
        <v>0.97475694300000004</v>
      </c>
      <c r="J2070" s="17">
        <v>2.5100000000000001E-2</v>
      </c>
      <c r="K2070" s="17">
        <v>1.34E-4</v>
      </c>
    </row>
    <row r="2071" spans="1:11" x14ac:dyDescent="0.45">
      <c r="A2071" s="10" t="s">
        <v>23</v>
      </c>
      <c r="B2071" s="20">
        <v>0.98199999999999998</v>
      </c>
      <c r="C2071" s="19">
        <v>1250</v>
      </c>
      <c r="D2071" s="19">
        <v>572.83213030000002</v>
      </c>
      <c r="E2071" s="23">
        <v>4.3654072130000001</v>
      </c>
      <c r="F2071" s="23">
        <v>1.4431139669999999</v>
      </c>
      <c r="G2071" s="17">
        <v>0.73839999999999995</v>
      </c>
      <c r="H2071" s="17">
        <v>0.2616</v>
      </c>
      <c r="I2071" s="17">
        <v>0.97482361699999998</v>
      </c>
      <c r="J2071" s="17">
        <v>2.5000000000000001E-2</v>
      </c>
      <c r="K2071" s="17">
        <v>1.3300000000000001E-4</v>
      </c>
    </row>
    <row r="2072" spans="1:11" x14ac:dyDescent="0.45">
      <c r="A2072" s="10" t="s">
        <v>23</v>
      </c>
      <c r="B2072" s="20">
        <v>0.98299999999999998</v>
      </c>
      <c r="C2072" s="19">
        <v>1251</v>
      </c>
      <c r="D2072" s="19">
        <v>577.27120000000002</v>
      </c>
      <c r="E2072" s="23">
        <v>4.4390696390000004</v>
      </c>
      <c r="F2072" s="23">
        <v>1.452420633</v>
      </c>
      <c r="G2072" s="17">
        <v>0.73860911299999998</v>
      </c>
      <c r="H2072" s="17">
        <v>0.26139088700000002</v>
      </c>
      <c r="I2072" s="17">
        <v>0.97465050600000003</v>
      </c>
      <c r="J2072" s="17">
        <v>2.52E-2</v>
      </c>
      <c r="K2072" s="17">
        <v>1.3300000000000001E-4</v>
      </c>
    </row>
    <row r="2073" spans="1:11" x14ac:dyDescent="0.45">
      <c r="A2073" s="10" t="s">
        <v>23</v>
      </c>
      <c r="B2073" s="20">
        <v>0.98399999999999999</v>
      </c>
      <c r="C2073" s="19">
        <v>1252</v>
      </c>
      <c r="D2073" s="19">
        <v>581.78838770000004</v>
      </c>
      <c r="E2073" s="23">
        <v>4.5171877079999998</v>
      </c>
      <c r="F2073" s="23">
        <v>1.461902059</v>
      </c>
      <c r="G2073" s="17">
        <v>0.73881789099999995</v>
      </c>
      <c r="H2073" s="17">
        <v>0.261182109</v>
      </c>
      <c r="I2073" s="17">
        <v>0.97466904399999998</v>
      </c>
      <c r="J2073" s="17">
        <v>2.52E-2</v>
      </c>
      <c r="K2073" s="17">
        <v>1.3300000000000001E-4</v>
      </c>
    </row>
    <row r="2074" spans="1:11" x14ac:dyDescent="0.45">
      <c r="A2074" s="10" t="s">
        <v>23</v>
      </c>
      <c r="B2074" s="20">
        <v>0.98499999999999999</v>
      </c>
      <c r="C2074" s="19">
        <v>1254</v>
      </c>
      <c r="D2074" s="19">
        <v>591.29543020000006</v>
      </c>
      <c r="E2074" s="23">
        <v>4.8375311989999998</v>
      </c>
      <c r="F2074" s="23">
        <v>1.471570684</v>
      </c>
      <c r="G2074" s="17">
        <v>0.73923444999999999</v>
      </c>
      <c r="H2074" s="17">
        <v>0.26076555000000001</v>
      </c>
      <c r="I2074" s="17">
        <v>0.97471275300000004</v>
      </c>
      <c r="J2074" s="17">
        <v>2.52E-2</v>
      </c>
      <c r="K2074" s="17">
        <v>1.3300000000000001E-4</v>
      </c>
    </row>
    <row r="2075" spans="1:11" x14ac:dyDescent="0.45">
      <c r="A2075" s="10" t="s">
        <v>23</v>
      </c>
      <c r="B2075" s="20">
        <v>0.98599999999999999</v>
      </c>
      <c r="C2075" s="19">
        <v>1255</v>
      </c>
      <c r="D2075" s="19">
        <v>596.2195127</v>
      </c>
      <c r="E2075" s="23">
        <v>4.9240824759999997</v>
      </c>
      <c r="F2075" s="23">
        <v>1.492211883</v>
      </c>
      <c r="G2075" s="17">
        <v>0.73944223099999995</v>
      </c>
      <c r="H2075" s="17">
        <v>0.26055776899999999</v>
      </c>
      <c r="I2075" s="17">
        <v>0.97472836500000004</v>
      </c>
      <c r="J2075" s="17">
        <v>2.5100000000000001E-2</v>
      </c>
      <c r="K2075" s="17">
        <v>1.3300000000000001E-4</v>
      </c>
    </row>
    <row r="2076" spans="1:11" x14ac:dyDescent="0.45">
      <c r="A2076" s="10" t="s">
        <v>23</v>
      </c>
      <c r="B2076" s="20">
        <v>0.98699999999999999</v>
      </c>
      <c r="C2076" s="19">
        <v>1256</v>
      </c>
      <c r="D2076" s="19">
        <v>601.54017390000001</v>
      </c>
      <c r="E2076" s="23">
        <v>5.3206611879999999</v>
      </c>
      <c r="F2076" s="23">
        <v>1.502970098</v>
      </c>
      <c r="G2076" s="17">
        <v>0.73964968200000003</v>
      </c>
      <c r="H2076" s="17">
        <v>0.26035031800000002</v>
      </c>
      <c r="I2076" s="17">
        <v>0.97462696000000004</v>
      </c>
      <c r="J2076" s="17">
        <v>2.52E-2</v>
      </c>
      <c r="K2076" s="17">
        <v>1.3300000000000001E-4</v>
      </c>
    </row>
    <row r="2077" spans="1:11" x14ac:dyDescent="0.45">
      <c r="A2077" s="10" t="s">
        <v>23</v>
      </c>
      <c r="B2077" s="20">
        <v>0.98799999999999999</v>
      </c>
      <c r="C2077" s="19">
        <v>1258</v>
      </c>
      <c r="D2077" s="19">
        <v>612.45969360000004</v>
      </c>
      <c r="E2077" s="23">
        <v>5.4613119980000002</v>
      </c>
      <c r="F2077" s="23">
        <v>1.5149003830000001</v>
      </c>
      <c r="G2077" s="17">
        <v>0.74006359300000002</v>
      </c>
      <c r="H2077" s="17">
        <v>0.25993640699999998</v>
      </c>
      <c r="I2077" s="17">
        <v>0.97466332899999997</v>
      </c>
      <c r="J2077" s="17">
        <v>2.52E-2</v>
      </c>
      <c r="K2077" s="17">
        <v>1.3300000000000001E-4</v>
      </c>
    </row>
    <row r="2078" spans="1:11" x14ac:dyDescent="0.45">
      <c r="A2078" s="10" t="s">
        <v>23</v>
      </c>
      <c r="B2078" s="20">
        <v>0.98899999999999999</v>
      </c>
      <c r="C2078" s="19">
        <v>1259</v>
      </c>
      <c r="D2078" s="19">
        <v>617.97622320000005</v>
      </c>
      <c r="E2078" s="23">
        <v>5.5165296240000004</v>
      </c>
      <c r="F2078" s="23">
        <v>1.539402615</v>
      </c>
      <c r="G2078" s="17">
        <v>0.74027005599999995</v>
      </c>
      <c r="H2078" s="17">
        <v>0.25972994399999999</v>
      </c>
      <c r="I2078" s="17">
        <v>0.97452153100000005</v>
      </c>
      <c r="J2078" s="17">
        <v>2.53E-2</v>
      </c>
      <c r="K2078" s="17">
        <v>1.3300000000000001E-4</v>
      </c>
    </row>
    <row r="2079" spans="1:11" x14ac:dyDescent="0.45">
      <c r="A2079" s="10" t="s">
        <v>23</v>
      </c>
      <c r="B2079" s="20">
        <v>0.99</v>
      </c>
      <c r="C2079" s="19">
        <v>1260</v>
      </c>
      <c r="D2079" s="19">
        <v>623.66509799999994</v>
      </c>
      <c r="E2079" s="23">
        <v>5.6888747689999999</v>
      </c>
      <c r="F2079" s="23">
        <v>1.5517157020000001</v>
      </c>
      <c r="G2079" s="17">
        <v>0.74047618999999998</v>
      </c>
      <c r="H2079" s="17">
        <v>0.25952381000000002</v>
      </c>
      <c r="I2079" s="17">
        <v>0.97457526299999997</v>
      </c>
      <c r="J2079" s="17">
        <v>2.53E-2</v>
      </c>
      <c r="K2079" s="17">
        <v>1.3200000000000001E-4</v>
      </c>
    </row>
    <row r="2080" spans="1:11" x14ac:dyDescent="0.45">
      <c r="A2080" s="10" t="s">
        <v>23</v>
      </c>
      <c r="B2080" s="20">
        <v>0.99099999999999999</v>
      </c>
      <c r="C2080" s="19">
        <v>1261</v>
      </c>
      <c r="D2080" s="19">
        <v>629.77545420000001</v>
      </c>
      <c r="E2080" s="23">
        <v>6.1103562629999999</v>
      </c>
      <c r="F2080" s="23">
        <v>1.5644847120000001</v>
      </c>
      <c r="G2080" s="17">
        <v>0.74068199800000001</v>
      </c>
      <c r="H2080" s="17">
        <v>0.25931800199999999</v>
      </c>
      <c r="I2080" s="17">
        <v>0.97458575000000003</v>
      </c>
      <c r="J2080" s="17">
        <v>2.53E-2</v>
      </c>
      <c r="K2080" s="17">
        <v>1.3200000000000001E-4</v>
      </c>
    </row>
    <row r="2081" spans="1:11" x14ac:dyDescent="0.45">
      <c r="A2081" s="10" t="s">
        <v>23</v>
      </c>
      <c r="B2081" s="20">
        <v>0.99199999999999999</v>
      </c>
      <c r="C2081" s="19">
        <v>1263</v>
      </c>
      <c r="D2081" s="19">
        <v>642.20248730000003</v>
      </c>
      <c r="E2081" s="23">
        <v>6.2135165350000001</v>
      </c>
      <c r="F2081" s="23">
        <v>1.578472009</v>
      </c>
      <c r="G2081" s="17">
        <v>0.74109263700000005</v>
      </c>
      <c r="H2081" s="17">
        <v>0.258907363</v>
      </c>
      <c r="I2081" s="17">
        <v>0.974646609</v>
      </c>
      <c r="J2081" s="17">
        <v>2.52E-2</v>
      </c>
      <c r="K2081" s="17">
        <v>1.3200000000000001E-4</v>
      </c>
    </row>
    <row r="2082" spans="1:11" x14ac:dyDescent="0.45">
      <c r="A2082" s="10" t="s">
        <v>23</v>
      </c>
      <c r="B2082" s="20">
        <v>0.99299999999999999</v>
      </c>
      <c r="C2082" s="19">
        <v>1264</v>
      </c>
      <c r="D2082" s="19">
        <v>648.51654129999997</v>
      </c>
      <c r="E2082" s="23">
        <v>6.3140540139999999</v>
      </c>
      <c r="F2082" s="23">
        <v>1.606820905</v>
      </c>
      <c r="G2082" s="17">
        <v>0.74129746799999996</v>
      </c>
      <c r="H2082" s="17">
        <v>0.25870253199999999</v>
      </c>
      <c r="I2082" s="17">
        <v>0.97447932599999998</v>
      </c>
      <c r="J2082" s="17">
        <v>2.5399999999999999E-2</v>
      </c>
      <c r="K2082" s="17">
        <v>1.3200000000000001E-4</v>
      </c>
    </row>
    <row r="2083" spans="1:11" x14ac:dyDescent="0.45">
      <c r="A2083" s="10" t="s">
        <v>23</v>
      </c>
      <c r="B2083" s="20">
        <v>0.99399999999999999</v>
      </c>
      <c r="C2083" s="19">
        <v>1265</v>
      </c>
      <c r="D2083" s="19">
        <v>655.75770839999996</v>
      </c>
      <c r="E2083" s="23">
        <v>7.2411670849999998</v>
      </c>
      <c r="F2083" s="23">
        <v>1.621172225</v>
      </c>
      <c r="G2083" s="17">
        <v>0.74150197600000001</v>
      </c>
      <c r="H2083" s="17">
        <v>0.25849802399999999</v>
      </c>
      <c r="I2083" s="17">
        <v>0.97433324700000001</v>
      </c>
      <c r="J2083" s="17">
        <v>2.5499999999999998E-2</v>
      </c>
      <c r="K2083" s="17">
        <v>1.3200000000000001E-4</v>
      </c>
    </row>
    <row r="2084" spans="1:11" x14ac:dyDescent="0.45">
      <c r="A2084" s="10" t="s">
        <v>23</v>
      </c>
      <c r="B2084" s="20">
        <v>0.995</v>
      </c>
      <c r="C2084" s="19">
        <v>1266</v>
      </c>
      <c r="D2084" s="19">
        <v>663.40093330000002</v>
      </c>
      <c r="E2084" s="23">
        <v>7.6432249480000003</v>
      </c>
      <c r="F2084" s="23">
        <v>1.684252512</v>
      </c>
      <c r="G2084" s="17">
        <v>0.74170616099999997</v>
      </c>
      <c r="H2084" s="17">
        <v>0.25829383900000003</v>
      </c>
      <c r="I2084" s="17">
        <v>0.97433856299999999</v>
      </c>
      <c r="J2084" s="17">
        <v>2.5499999999999998E-2</v>
      </c>
      <c r="K2084" s="17">
        <v>1.3200000000000001E-4</v>
      </c>
    </row>
    <row r="2085" spans="1:11" x14ac:dyDescent="0.45">
      <c r="A2085" s="10" t="s">
        <v>23</v>
      </c>
      <c r="B2085" s="20">
        <v>0.996</v>
      </c>
      <c r="C2085" s="19">
        <v>1268</v>
      </c>
      <c r="D2085" s="19">
        <v>679.71288289999995</v>
      </c>
      <c r="E2085" s="23">
        <v>8.6509812180000001</v>
      </c>
      <c r="F2085" s="23">
        <v>1.703050532</v>
      </c>
      <c r="G2085" s="17">
        <v>0.74211356500000003</v>
      </c>
      <c r="H2085" s="17">
        <v>0.25788643500000002</v>
      </c>
      <c r="I2085" s="17">
        <v>0.97442547499999999</v>
      </c>
      <c r="J2085" s="17">
        <v>2.5399999999999999E-2</v>
      </c>
      <c r="K2085" s="17">
        <v>1.3100000000000001E-4</v>
      </c>
    </row>
    <row r="2086" spans="1:11" x14ac:dyDescent="0.45">
      <c r="A2086" s="10" t="s">
        <v>23</v>
      </c>
      <c r="B2086" s="20">
        <v>0.997</v>
      </c>
      <c r="C2086" s="19">
        <v>1269</v>
      </c>
      <c r="D2086" s="19">
        <v>688.63170379999997</v>
      </c>
      <c r="E2086" s="23">
        <v>8.9188208519999996</v>
      </c>
      <c r="F2086" s="23">
        <v>1.7435077370000001</v>
      </c>
      <c r="G2086" s="17">
        <v>0.74231678499999998</v>
      </c>
      <c r="H2086" s="17">
        <v>0.25768321500000002</v>
      </c>
      <c r="I2086" s="17">
        <v>0.97445759399999998</v>
      </c>
      <c r="J2086" s="17">
        <v>2.5399999999999999E-2</v>
      </c>
      <c r="K2086" s="17">
        <v>1.3100000000000001E-4</v>
      </c>
    </row>
    <row r="2087" spans="1:11" x14ac:dyDescent="0.45">
      <c r="A2087" s="10" t="s">
        <v>23</v>
      </c>
      <c r="B2087" s="20">
        <v>0.998</v>
      </c>
      <c r="C2087" s="19">
        <v>1270</v>
      </c>
      <c r="D2087" s="19">
        <v>697.60125189999997</v>
      </c>
      <c r="E2087" s="23">
        <v>8.9695480859999996</v>
      </c>
      <c r="F2087" s="23">
        <v>1.765930591</v>
      </c>
      <c r="G2087" s="17">
        <v>0.74251968499999998</v>
      </c>
      <c r="H2087" s="17">
        <v>0.25748031500000002</v>
      </c>
      <c r="I2087" s="17">
        <v>0.97446557300000003</v>
      </c>
      <c r="J2087" s="17">
        <v>2.5399999999999999E-2</v>
      </c>
      <c r="K2087" s="17">
        <v>1.3100000000000001E-4</v>
      </c>
    </row>
    <row r="2088" spans="1:11" x14ac:dyDescent="0.45">
      <c r="A2088" s="10" t="s">
        <v>23</v>
      </c>
      <c r="B2088" s="20">
        <v>0.999</v>
      </c>
      <c r="C2088" s="19">
        <v>1271</v>
      </c>
      <c r="D2088" s="19">
        <v>706.73431479999999</v>
      </c>
      <c r="E2088" s="23">
        <v>9.1330629769999998</v>
      </c>
      <c r="F2088" s="23">
        <v>1.7883717669999999</v>
      </c>
      <c r="G2088" s="17">
        <v>0.74272226600000002</v>
      </c>
      <c r="H2088" s="17">
        <v>0.25727773399999998</v>
      </c>
      <c r="I2088" s="17">
        <v>0.97447631999999995</v>
      </c>
      <c r="J2088" s="17">
        <v>2.5399999999999999E-2</v>
      </c>
      <c r="K2088" s="17">
        <v>1.3100000000000001E-4</v>
      </c>
    </row>
    <row r="2089" spans="1:11" x14ac:dyDescent="0.45">
      <c r="A2089" s="10" t="s">
        <v>23</v>
      </c>
      <c r="B2089" s="20">
        <v>1</v>
      </c>
      <c r="C2089" s="19">
        <v>1272</v>
      </c>
      <c r="D2089" s="19">
        <v>716.29323869999996</v>
      </c>
      <c r="E2089" s="23">
        <v>9.5589239030000002</v>
      </c>
      <c r="F2089" s="23">
        <v>1.835168186</v>
      </c>
      <c r="G2089" s="17">
        <v>0.74292452799999997</v>
      </c>
      <c r="H2089" s="17">
        <v>0.25707547200000003</v>
      </c>
      <c r="I2089" s="17">
        <v>0.97449692499999996</v>
      </c>
      <c r="J2089" s="17">
        <v>2.5399999999999999E-2</v>
      </c>
      <c r="K2089" s="17">
        <v>1.3100000000000001E-4</v>
      </c>
    </row>
    <row r="2090" spans="1:11" x14ac:dyDescent="0.45">
      <c r="A2090" s="10" t="s">
        <v>25</v>
      </c>
      <c r="B2090" s="20">
        <v>0</v>
      </c>
      <c r="C2090" s="19">
        <v>710</v>
      </c>
      <c r="D2090" s="19">
        <v>0.70972863900000005</v>
      </c>
      <c r="E2090" s="23">
        <v>1.6299999999999999E-3</v>
      </c>
      <c r="F2090" s="23">
        <v>1.2800000000000001E-3</v>
      </c>
      <c r="G2090" s="17">
        <v>0.80845070399999996</v>
      </c>
      <c r="H2090" s="17">
        <v>0.19154929600000001</v>
      </c>
      <c r="I2090" s="17">
        <v>0.39004013300000001</v>
      </c>
      <c r="J2090" s="17">
        <v>0.58182255400000005</v>
      </c>
      <c r="K2090" s="17">
        <v>2.81E-2</v>
      </c>
    </row>
    <row r="2091" spans="1:11" x14ac:dyDescent="0.45">
      <c r="A2091" s="10" t="s">
        <v>25</v>
      </c>
      <c r="B2091" s="20">
        <v>0.01</v>
      </c>
      <c r="C2091" s="19">
        <v>2166</v>
      </c>
      <c r="D2091" s="19">
        <v>4.7861293009999999</v>
      </c>
      <c r="E2091" s="23">
        <v>3.7299999999999998E-3</v>
      </c>
      <c r="F2091" s="23">
        <v>3.2499999999999999E-3</v>
      </c>
      <c r="G2091" s="17">
        <v>0.75577100600000002</v>
      </c>
      <c r="H2091" s="17">
        <v>0.244228994</v>
      </c>
      <c r="I2091" s="17">
        <v>0.30198653800000003</v>
      </c>
      <c r="J2091" s="17">
        <v>0.65203298200000004</v>
      </c>
      <c r="K2091" s="17">
        <v>4.5999999999999999E-2</v>
      </c>
    </row>
    <row r="2092" spans="1:11" x14ac:dyDescent="0.45">
      <c r="A2092" s="10" t="s">
        <v>25</v>
      </c>
      <c r="B2092" s="20">
        <v>0.02</v>
      </c>
      <c r="C2092" s="19">
        <v>3638</v>
      </c>
      <c r="D2092" s="19">
        <v>11.63676776</v>
      </c>
      <c r="E2092" s="23">
        <v>5.3899999999999998E-3</v>
      </c>
      <c r="F2092" s="23">
        <v>4.9100000000000003E-3</v>
      </c>
      <c r="G2092" s="17">
        <v>0.76663001600000003</v>
      </c>
      <c r="H2092" s="17">
        <v>0.233369984</v>
      </c>
      <c r="I2092" s="17">
        <v>0.243127603</v>
      </c>
      <c r="J2092" s="17">
        <v>0.71609275400000005</v>
      </c>
      <c r="K2092" s="17">
        <v>4.0800000000000003E-2</v>
      </c>
    </row>
    <row r="2093" spans="1:11" x14ac:dyDescent="0.45">
      <c r="A2093" s="10" t="s">
        <v>25</v>
      </c>
      <c r="B2093" s="20">
        <v>0.03</v>
      </c>
      <c r="C2093" s="19">
        <v>5003</v>
      </c>
      <c r="D2093" s="19">
        <v>20.222226030000002</v>
      </c>
      <c r="E2093" s="23">
        <v>7.0899999999999999E-3</v>
      </c>
      <c r="F2093" s="23">
        <v>6.2899999999999996E-3</v>
      </c>
      <c r="G2093" s="17">
        <v>0.77053767699999998</v>
      </c>
      <c r="H2093" s="17">
        <v>0.229462323</v>
      </c>
      <c r="I2093" s="17">
        <v>0.25733544400000002</v>
      </c>
      <c r="J2093" s="17">
        <v>0.70884559800000002</v>
      </c>
      <c r="K2093" s="17">
        <v>3.3799999999999997E-2</v>
      </c>
    </row>
    <row r="2094" spans="1:11" x14ac:dyDescent="0.45">
      <c r="A2094" s="10" t="s">
        <v>25</v>
      </c>
      <c r="B2094" s="20">
        <v>0.04</v>
      </c>
      <c r="C2094" s="19">
        <v>5976</v>
      </c>
      <c r="D2094" s="19">
        <v>27.331023170000002</v>
      </c>
      <c r="E2094" s="23">
        <v>7.7499999999999999E-3</v>
      </c>
      <c r="F2094" s="23">
        <v>7.0800000000000004E-3</v>
      </c>
      <c r="G2094" s="17">
        <v>0.77844712199999999</v>
      </c>
      <c r="H2094" s="17">
        <v>0.22155287800000001</v>
      </c>
      <c r="I2094" s="17">
        <v>0.32181927300000002</v>
      </c>
      <c r="J2094" s="17">
        <v>0.64853034099999995</v>
      </c>
      <c r="K2094" s="17">
        <v>2.9700000000000001E-2</v>
      </c>
    </row>
    <row r="2095" spans="1:11" x14ac:dyDescent="0.45">
      <c r="A2095" s="10" t="s">
        <v>25</v>
      </c>
      <c r="B2095" s="20">
        <v>0.05</v>
      </c>
      <c r="C2095" s="19">
        <v>8003</v>
      </c>
      <c r="D2095" s="19">
        <v>43.283156079999998</v>
      </c>
      <c r="E2095" s="23">
        <v>8.2100000000000003E-3</v>
      </c>
      <c r="F2095" s="23">
        <v>7.7799999999999996E-3</v>
      </c>
      <c r="G2095" s="17">
        <v>0.79820067500000003</v>
      </c>
      <c r="H2095" s="17">
        <v>0.201799325</v>
      </c>
      <c r="I2095" s="17">
        <v>0.49949950999999998</v>
      </c>
      <c r="J2095" s="17">
        <v>0.480069468</v>
      </c>
      <c r="K2095" s="17">
        <v>2.0400000000000001E-2</v>
      </c>
    </row>
    <row r="2096" spans="1:11" x14ac:dyDescent="0.45">
      <c r="A2096" s="10" t="s">
        <v>25</v>
      </c>
      <c r="B2096" s="20">
        <v>0.06</v>
      </c>
      <c r="C2096" s="19">
        <v>9462</v>
      </c>
      <c r="D2096" s="19">
        <v>57.020284760000003</v>
      </c>
      <c r="E2096" s="23">
        <v>1.0500000000000001E-2</v>
      </c>
      <c r="F2096" s="23">
        <v>8.4200000000000004E-3</v>
      </c>
      <c r="G2096" s="17">
        <v>0.811879095</v>
      </c>
      <c r="H2096" s="17">
        <v>0.188120905</v>
      </c>
      <c r="I2096" s="17">
        <v>0.45310454500000003</v>
      </c>
      <c r="J2096" s="17">
        <v>0.52491496500000001</v>
      </c>
      <c r="K2096" s="17">
        <v>2.1999999999999999E-2</v>
      </c>
    </row>
    <row r="2097" spans="1:11" x14ac:dyDescent="0.45">
      <c r="A2097" s="10" t="s">
        <v>25</v>
      </c>
      <c r="B2097" s="20">
        <v>7.0000000000000007E-2</v>
      </c>
      <c r="C2097" s="19">
        <v>10910</v>
      </c>
      <c r="D2097" s="19">
        <v>73.447855989999994</v>
      </c>
      <c r="E2097" s="23">
        <v>1.2500000000000001E-2</v>
      </c>
      <c r="F2097" s="23">
        <v>1.03E-2</v>
      </c>
      <c r="G2097" s="17">
        <v>0.80339138399999999</v>
      </c>
      <c r="H2097" s="17">
        <v>0.19660861600000001</v>
      </c>
      <c r="I2097" s="17">
        <v>0.421601002</v>
      </c>
      <c r="J2097" s="17">
        <v>0.55703490499999997</v>
      </c>
      <c r="K2097" s="17">
        <v>2.1399999999999999E-2</v>
      </c>
    </row>
    <row r="2098" spans="1:11" x14ac:dyDescent="0.45">
      <c r="A2098" s="10" t="s">
        <v>25</v>
      </c>
      <c r="B2098" s="20">
        <v>0.08</v>
      </c>
      <c r="C2098" s="19">
        <v>12373</v>
      </c>
      <c r="D2098" s="19">
        <v>93.487358569999998</v>
      </c>
      <c r="E2098" s="23">
        <v>1.49E-2</v>
      </c>
      <c r="F2098" s="23">
        <v>1.2200000000000001E-2</v>
      </c>
      <c r="G2098" s="17">
        <v>0.79940192399999999</v>
      </c>
      <c r="H2098" s="17">
        <v>0.20059807599999999</v>
      </c>
      <c r="I2098" s="17">
        <v>0.40189850300000002</v>
      </c>
      <c r="J2098" s="17">
        <v>0.57803582899999995</v>
      </c>
      <c r="K2098" s="17">
        <v>2.01E-2</v>
      </c>
    </row>
    <row r="2099" spans="1:11" x14ac:dyDescent="0.45">
      <c r="A2099" s="10" t="s">
        <v>25</v>
      </c>
      <c r="B2099" s="20">
        <v>0.09</v>
      </c>
      <c r="C2099" s="19">
        <v>13826</v>
      </c>
      <c r="D2099" s="19">
        <v>115.85042970000001</v>
      </c>
      <c r="E2099" s="23">
        <v>1.61E-2</v>
      </c>
      <c r="F2099" s="23">
        <v>1.4E-2</v>
      </c>
      <c r="G2099" s="17">
        <v>0.80731954299999997</v>
      </c>
      <c r="H2099" s="17">
        <v>0.192680457</v>
      </c>
      <c r="I2099" s="17">
        <v>0.44142685700000001</v>
      </c>
      <c r="J2099" s="17">
        <v>0.54239165899999997</v>
      </c>
      <c r="K2099" s="17">
        <v>1.6199999999999999E-2</v>
      </c>
    </row>
    <row r="2100" spans="1:11" x14ac:dyDescent="0.45">
      <c r="A2100" s="10" t="s">
        <v>25</v>
      </c>
      <c r="B2100" s="20">
        <v>0.1</v>
      </c>
      <c r="C2100" s="19">
        <v>15272</v>
      </c>
      <c r="D2100" s="19">
        <v>140.12818279999999</v>
      </c>
      <c r="E2100" s="23">
        <v>1.77E-2</v>
      </c>
      <c r="F2100" s="23">
        <v>1.54E-2</v>
      </c>
      <c r="G2100" s="17">
        <v>0.80637768499999996</v>
      </c>
      <c r="H2100" s="17">
        <v>0.19362231499999999</v>
      </c>
      <c r="I2100" s="17">
        <v>0.44988872800000002</v>
      </c>
      <c r="J2100" s="17">
        <v>0.53423091899999997</v>
      </c>
      <c r="K2100" s="17">
        <v>1.5900000000000001E-2</v>
      </c>
    </row>
    <row r="2101" spans="1:11" x14ac:dyDescent="0.45">
      <c r="A2101" s="10" t="s">
        <v>25</v>
      </c>
      <c r="B2101" s="20">
        <v>0.11</v>
      </c>
      <c r="C2101" s="19">
        <v>16743</v>
      </c>
      <c r="D2101" s="19">
        <v>168.02130829999999</v>
      </c>
      <c r="E2101" s="23">
        <v>2.0400000000000001E-2</v>
      </c>
      <c r="F2101" s="23">
        <v>1.7000000000000001E-2</v>
      </c>
      <c r="G2101" s="17">
        <v>0.80260407300000003</v>
      </c>
      <c r="H2101" s="17">
        <v>0.197395927</v>
      </c>
      <c r="I2101" s="17">
        <v>0.42708424099999998</v>
      </c>
      <c r="J2101" s="17">
        <v>0.55825301500000002</v>
      </c>
      <c r="K2101" s="17">
        <v>1.47E-2</v>
      </c>
    </row>
    <row r="2102" spans="1:11" x14ac:dyDescent="0.45">
      <c r="A2102" s="10" t="s">
        <v>25</v>
      </c>
      <c r="B2102" s="20">
        <v>0.12</v>
      </c>
      <c r="C2102" s="19">
        <v>18192</v>
      </c>
      <c r="D2102" s="19">
        <v>199.98710610000001</v>
      </c>
      <c r="E2102" s="23">
        <v>2.3400000000000001E-2</v>
      </c>
      <c r="F2102" s="23">
        <v>1.89E-2</v>
      </c>
      <c r="G2102" s="17">
        <v>0.79963720299999996</v>
      </c>
      <c r="H2102" s="17">
        <v>0.20036279700000001</v>
      </c>
      <c r="I2102" s="17">
        <v>0.43456777299999999</v>
      </c>
      <c r="J2102" s="17">
        <v>0.55191417499999995</v>
      </c>
      <c r="K2102" s="17">
        <v>1.35E-2</v>
      </c>
    </row>
    <row r="2103" spans="1:11" x14ac:dyDescent="0.45">
      <c r="A2103" s="10" t="s">
        <v>25</v>
      </c>
      <c r="B2103" s="20">
        <v>0.13</v>
      </c>
      <c r="C2103" s="19">
        <v>19646</v>
      </c>
      <c r="D2103" s="19">
        <v>235.95054479999999</v>
      </c>
      <c r="E2103" s="23">
        <v>2.6200000000000001E-2</v>
      </c>
      <c r="F2103" s="23">
        <v>2.12E-2</v>
      </c>
      <c r="G2103" s="17">
        <v>0.79934846800000003</v>
      </c>
      <c r="H2103" s="17">
        <v>0.20065153199999999</v>
      </c>
      <c r="I2103" s="17">
        <v>0.44632691600000002</v>
      </c>
      <c r="J2103" s="17">
        <v>0.54181970599999996</v>
      </c>
      <c r="K2103" s="17">
        <v>1.1900000000000001E-2</v>
      </c>
    </row>
    <row r="2104" spans="1:11" x14ac:dyDescent="0.45">
      <c r="A2104" s="10" t="s">
        <v>25</v>
      </c>
      <c r="B2104" s="20">
        <v>0.14000000000000001</v>
      </c>
      <c r="C2104" s="19">
        <v>21162</v>
      </c>
      <c r="D2104" s="19">
        <v>277.41704190000002</v>
      </c>
      <c r="E2104" s="23">
        <v>2.9000000000000001E-2</v>
      </c>
      <c r="F2104" s="23">
        <v>2.3699999999999999E-2</v>
      </c>
      <c r="G2104" s="17">
        <v>0.79666383100000004</v>
      </c>
      <c r="H2104" s="17">
        <v>0.20333616900000001</v>
      </c>
      <c r="I2104" s="17">
        <v>0.44666341500000001</v>
      </c>
      <c r="J2104" s="17">
        <v>0.54323999700000003</v>
      </c>
      <c r="K2104" s="17">
        <v>1.01E-2</v>
      </c>
    </row>
    <row r="2105" spans="1:11" x14ac:dyDescent="0.45">
      <c r="A2105" s="10" t="s">
        <v>25</v>
      </c>
      <c r="B2105" s="20">
        <v>0.15</v>
      </c>
      <c r="C2105" s="19">
        <v>22566</v>
      </c>
      <c r="D2105" s="19">
        <v>318.86689319999999</v>
      </c>
      <c r="E2105" s="23">
        <v>3.0099999999999998E-2</v>
      </c>
      <c r="F2105" s="23">
        <v>2.5821367000000001E-2</v>
      </c>
      <c r="G2105" s="17">
        <v>0.78808827400000003</v>
      </c>
      <c r="H2105" s="17">
        <v>0.21191172599999999</v>
      </c>
      <c r="I2105" s="17">
        <v>0.46972507499999999</v>
      </c>
      <c r="J2105" s="17">
        <v>0.52113046200000002</v>
      </c>
      <c r="K2105" s="17">
        <v>9.1400000000000006E-3</v>
      </c>
    </row>
    <row r="2106" spans="1:11" x14ac:dyDescent="0.45">
      <c r="A2106" s="10" t="s">
        <v>25</v>
      </c>
      <c r="B2106" s="20">
        <v>0.16</v>
      </c>
      <c r="C2106" s="19">
        <v>24019</v>
      </c>
      <c r="D2106" s="19">
        <v>364.04533800000002</v>
      </c>
      <c r="E2106" s="23">
        <v>3.2199999999999999E-2</v>
      </c>
      <c r="F2106" s="23">
        <v>2.7799999999999998E-2</v>
      </c>
      <c r="G2106" s="17">
        <v>0.79012448499999999</v>
      </c>
      <c r="H2106" s="17">
        <v>0.20987551500000001</v>
      </c>
      <c r="I2106" s="17">
        <v>0.50006580899999997</v>
      </c>
      <c r="J2106" s="17">
        <v>0.49192351499999998</v>
      </c>
      <c r="K2106" s="17">
        <v>8.0099999999999998E-3</v>
      </c>
    </row>
    <row r="2107" spans="1:11" x14ac:dyDescent="0.45">
      <c r="A2107" s="10" t="s">
        <v>25</v>
      </c>
      <c r="B2107" s="20">
        <v>0.17</v>
      </c>
      <c r="C2107" s="19">
        <v>25472</v>
      </c>
      <c r="D2107" s="19">
        <v>412.45474580000001</v>
      </c>
      <c r="E2107" s="23">
        <v>3.44E-2</v>
      </c>
      <c r="F2107" s="23">
        <v>2.9700000000000001E-2</v>
      </c>
      <c r="G2107" s="17">
        <v>0.78113222400000004</v>
      </c>
      <c r="H2107" s="17">
        <v>0.21886777600000001</v>
      </c>
      <c r="I2107" s="17">
        <v>0.495797021</v>
      </c>
      <c r="J2107" s="17">
        <v>0.49662171799999999</v>
      </c>
      <c r="K2107" s="17">
        <v>7.5799999999999999E-3</v>
      </c>
    </row>
    <row r="2108" spans="1:11" x14ac:dyDescent="0.45">
      <c r="A2108" s="10" t="s">
        <v>25</v>
      </c>
      <c r="B2108" s="20">
        <v>0.18</v>
      </c>
      <c r="C2108" s="19">
        <v>26851</v>
      </c>
      <c r="D2108" s="19">
        <v>461.95035560000002</v>
      </c>
      <c r="E2108" s="23">
        <v>3.6799999999999999E-2</v>
      </c>
      <c r="F2108" s="23">
        <v>3.1600000000000003E-2</v>
      </c>
      <c r="G2108" s="17">
        <v>0.78075304499999998</v>
      </c>
      <c r="H2108" s="17">
        <v>0.21924695499999999</v>
      </c>
      <c r="I2108" s="17">
        <v>0.491301451</v>
      </c>
      <c r="J2108" s="17">
        <v>0.500964097</v>
      </c>
      <c r="K2108" s="17">
        <v>7.7299999999999999E-3</v>
      </c>
    </row>
    <row r="2109" spans="1:11" x14ac:dyDescent="0.45">
      <c r="A2109" s="10" t="s">
        <v>25</v>
      </c>
      <c r="B2109" s="20">
        <v>0.19</v>
      </c>
      <c r="C2109" s="19">
        <v>28388</v>
      </c>
      <c r="D2109" s="19">
        <v>519.57717009999999</v>
      </c>
      <c r="E2109" s="23">
        <v>3.85E-2</v>
      </c>
      <c r="F2109" s="23">
        <v>3.3399999999999999E-2</v>
      </c>
      <c r="G2109" s="17">
        <v>0.76969141900000004</v>
      </c>
      <c r="H2109" s="17">
        <v>0.23030858100000001</v>
      </c>
      <c r="I2109" s="17">
        <v>0.49821124700000002</v>
      </c>
      <c r="J2109" s="17">
        <v>0.49485902199999998</v>
      </c>
      <c r="K2109" s="17">
        <v>6.9300000000000004E-3</v>
      </c>
    </row>
    <row r="2110" spans="1:11" x14ac:dyDescent="0.45">
      <c r="A2110" s="10" t="s">
        <v>25</v>
      </c>
      <c r="B2110" s="20">
        <v>0.2</v>
      </c>
      <c r="C2110" s="19">
        <v>29832</v>
      </c>
      <c r="D2110" s="19">
        <v>576.35431670000003</v>
      </c>
      <c r="E2110" s="23">
        <v>4.0300000000000002E-2</v>
      </c>
      <c r="F2110" s="23">
        <v>3.5099999999999999E-2</v>
      </c>
      <c r="G2110" s="17">
        <v>0.76404532000000003</v>
      </c>
      <c r="H2110" s="17">
        <v>0.23595468</v>
      </c>
      <c r="I2110" s="17">
        <v>0.50594096</v>
      </c>
      <c r="J2110" s="17">
        <v>0.48773475900000002</v>
      </c>
      <c r="K2110" s="17">
        <v>6.3200000000000001E-3</v>
      </c>
    </row>
    <row r="2111" spans="1:11" x14ac:dyDescent="0.45">
      <c r="A2111" s="10" t="s">
        <v>25</v>
      </c>
      <c r="B2111" s="20">
        <v>0.21</v>
      </c>
      <c r="C2111" s="19">
        <v>31294</v>
      </c>
      <c r="D2111" s="19">
        <v>636.63688660000003</v>
      </c>
      <c r="E2111" s="23">
        <v>4.24E-2</v>
      </c>
      <c r="F2111" s="23">
        <v>3.6900000000000002E-2</v>
      </c>
      <c r="G2111" s="17">
        <v>0.76164759999999998</v>
      </c>
      <c r="H2111" s="17">
        <v>0.23835239999999999</v>
      </c>
      <c r="I2111" s="17">
        <v>0.49749633500000001</v>
      </c>
      <c r="J2111" s="17">
        <v>0.49676266699999999</v>
      </c>
      <c r="K2111" s="17">
        <v>5.7400000000000003E-3</v>
      </c>
    </row>
    <row r="2112" spans="1:11" x14ac:dyDescent="0.45">
      <c r="A2112" s="10" t="s">
        <v>25</v>
      </c>
      <c r="B2112" s="20">
        <v>0.22</v>
      </c>
      <c r="C2112" s="19">
        <v>32756</v>
      </c>
      <c r="D2112" s="19">
        <v>700.86154039999997</v>
      </c>
      <c r="E2112" s="23">
        <v>4.5600000000000002E-2</v>
      </c>
      <c r="F2112" s="23">
        <v>3.8699999999999998E-2</v>
      </c>
      <c r="G2112" s="17">
        <v>0.75799853500000003</v>
      </c>
      <c r="H2112" s="17">
        <v>0.242001465</v>
      </c>
      <c r="I2112" s="17">
        <v>0.51118763199999995</v>
      </c>
      <c r="J2112" s="17">
        <v>0.48317169399999998</v>
      </c>
      <c r="K2112" s="17">
        <v>5.64E-3</v>
      </c>
    </row>
    <row r="2113" spans="1:11" x14ac:dyDescent="0.45">
      <c r="A2113" s="10" t="s">
        <v>25</v>
      </c>
      <c r="B2113" s="20">
        <v>0.23</v>
      </c>
      <c r="C2113" s="19">
        <v>34347</v>
      </c>
      <c r="D2113" s="19">
        <v>775.92942619999997</v>
      </c>
      <c r="E2113" s="23">
        <v>4.8800000000000003E-2</v>
      </c>
      <c r="F2113" s="23">
        <v>4.0899999999999999E-2</v>
      </c>
      <c r="G2113" s="17">
        <v>0.75628147999999995</v>
      </c>
      <c r="H2113" s="17">
        <v>0.24371851999999999</v>
      </c>
      <c r="I2113" s="17">
        <v>0.51651064599999996</v>
      </c>
      <c r="J2113" s="17">
        <v>0.47838319000000001</v>
      </c>
      <c r="K2113" s="17">
        <v>5.11E-3</v>
      </c>
    </row>
    <row r="2114" spans="1:11" x14ac:dyDescent="0.45">
      <c r="A2114" s="10" t="s">
        <v>25</v>
      </c>
      <c r="B2114" s="20">
        <v>0.24</v>
      </c>
      <c r="C2114" s="19">
        <v>35579</v>
      </c>
      <c r="D2114" s="19">
        <v>837.04390390000003</v>
      </c>
      <c r="E2114" s="23">
        <v>5.0200000000000002E-2</v>
      </c>
      <c r="F2114" s="23">
        <v>4.2700000000000002E-2</v>
      </c>
      <c r="G2114" s="17">
        <v>0.75612018299999995</v>
      </c>
      <c r="H2114" s="17">
        <v>0.243879817</v>
      </c>
      <c r="I2114" s="17">
        <v>0.53240428399999995</v>
      </c>
      <c r="J2114" s="17">
        <v>0.462816326</v>
      </c>
      <c r="K2114" s="17">
        <v>4.7800000000000004E-3</v>
      </c>
    </row>
    <row r="2115" spans="1:11" x14ac:dyDescent="0.45">
      <c r="A2115" s="10" t="s">
        <v>25</v>
      </c>
      <c r="B2115" s="20">
        <v>0.25</v>
      </c>
      <c r="C2115" s="19">
        <v>37024</v>
      </c>
      <c r="D2115" s="19">
        <v>910.87240889999998</v>
      </c>
      <c r="E2115" s="23">
        <v>5.2499999999999998E-2</v>
      </c>
      <c r="F2115" s="23">
        <v>4.4600000000000001E-2</v>
      </c>
      <c r="G2115" s="17">
        <v>0.75634723400000003</v>
      </c>
      <c r="H2115" s="17">
        <v>0.24365276599999999</v>
      </c>
      <c r="I2115" s="17">
        <v>0.544668814</v>
      </c>
      <c r="J2115" s="17">
        <v>0.45096287400000001</v>
      </c>
      <c r="K2115" s="17">
        <v>4.3699999999999998E-3</v>
      </c>
    </row>
    <row r="2116" spans="1:11" x14ac:dyDescent="0.45">
      <c r="A2116" s="10" t="s">
        <v>25</v>
      </c>
      <c r="B2116" s="20">
        <v>0.26</v>
      </c>
      <c r="C2116" s="19">
        <v>38580</v>
      </c>
      <c r="D2116" s="19">
        <v>994.22645369999998</v>
      </c>
      <c r="E2116" s="23">
        <v>5.5100000000000003E-2</v>
      </c>
      <c r="F2116" s="23">
        <v>4.6800000000000001E-2</v>
      </c>
      <c r="G2116" s="17">
        <v>0.75570243599999998</v>
      </c>
      <c r="H2116" s="17">
        <v>0.24429756399999999</v>
      </c>
      <c r="I2116" s="17">
        <v>0.55984405999999998</v>
      </c>
      <c r="J2116" s="17">
        <v>0.43609052799999998</v>
      </c>
      <c r="K2116" s="17">
        <v>4.0699999999999998E-3</v>
      </c>
    </row>
    <row r="2117" spans="1:11" x14ac:dyDescent="0.45">
      <c r="A2117" s="10" t="s">
        <v>25</v>
      </c>
      <c r="B2117" s="20">
        <v>0.27</v>
      </c>
      <c r="C2117" s="19">
        <v>40037</v>
      </c>
      <c r="D2117" s="19">
        <v>1075.586832</v>
      </c>
      <c r="E2117" s="23">
        <v>5.6899999999999999E-2</v>
      </c>
      <c r="F2117" s="23">
        <v>4.8800000000000003E-2</v>
      </c>
      <c r="G2117" s="17">
        <v>0.75487673899999996</v>
      </c>
      <c r="H2117" s="17">
        <v>0.24512326100000001</v>
      </c>
      <c r="I2117" s="17">
        <v>0.57876892700000004</v>
      </c>
      <c r="J2117" s="17">
        <v>0.41675376600000003</v>
      </c>
      <c r="K2117" s="17">
        <v>4.4799999999999996E-3</v>
      </c>
    </row>
    <row r="2118" spans="1:11" x14ac:dyDescent="0.45">
      <c r="A2118" s="10" t="s">
        <v>25</v>
      </c>
      <c r="B2118" s="20">
        <v>0.28000000000000003</v>
      </c>
      <c r="C2118" s="19">
        <v>41569</v>
      </c>
      <c r="D2118" s="19">
        <v>1164.525637</v>
      </c>
      <c r="E2118" s="23">
        <v>5.9400000000000001E-2</v>
      </c>
      <c r="F2118" s="23">
        <v>5.1200000000000002E-2</v>
      </c>
      <c r="G2118" s="17">
        <v>0.75296494999999997</v>
      </c>
      <c r="H2118" s="17">
        <v>0.24703505000000001</v>
      </c>
      <c r="I2118" s="17">
        <v>0.59755396900000002</v>
      </c>
      <c r="J2118" s="17">
        <v>0.39828939499999999</v>
      </c>
      <c r="K2118" s="17">
        <v>4.1599999999999996E-3</v>
      </c>
    </row>
    <row r="2119" spans="1:11" x14ac:dyDescent="0.45">
      <c r="A2119" s="10" t="s">
        <v>25</v>
      </c>
      <c r="B2119" s="20">
        <v>0.28999999999999998</v>
      </c>
      <c r="C2119" s="19">
        <v>43071</v>
      </c>
      <c r="D2119" s="19">
        <v>1254.6291980000001</v>
      </c>
      <c r="E2119" s="23">
        <v>6.0999999999999999E-2</v>
      </c>
      <c r="F2119" s="23">
        <v>5.3100000000000001E-2</v>
      </c>
      <c r="G2119" s="17">
        <v>0.75324464300000005</v>
      </c>
      <c r="H2119" s="17">
        <v>0.24675535700000001</v>
      </c>
      <c r="I2119" s="17">
        <v>0.61785275100000003</v>
      </c>
      <c r="J2119" s="17">
        <v>0.37827947899999997</v>
      </c>
      <c r="K2119" s="17">
        <v>3.8700000000000002E-3</v>
      </c>
    </row>
    <row r="2120" spans="1:11" x14ac:dyDescent="0.45">
      <c r="A2120" s="10" t="s">
        <v>25</v>
      </c>
      <c r="B2120" s="20">
        <v>0.3</v>
      </c>
      <c r="C2120" s="19">
        <v>44341</v>
      </c>
      <c r="D2120" s="19">
        <v>1333.55395</v>
      </c>
      <c r="E2120" s="23">
        <v>6.3399999999999998E-2</v>
      </c>
      <c r="F2120" s="23">
        <v>5.4899999999999997E-2</v>
      </c>
      <c r="G2120" s="17">
        <v>0.75072731800000003</v>
      </c>
      <c r="H2120" s="17">
        <v>0.249272682</v>
      </c>
      <c r="I2120" s="17">
        <v>0.62668375099999996</v>
      </c>
      <c r="J2120" s="17">
        <v>0.36935143599999998</v>
      </c>
      <c r="K2120" s="17">
        <v>3.96E-3</v>
      </c>
    </row>
    <row r="2121" spans="1:11" x14ac:dyDescent="0.45">
      <c r="A2121" s="10" t="s">
        <v>25</v>
      </c>
      <c r="B2121" s="20">
        <v>0.31</v>
      </c>
      <c r="C2121" s="19">
        <v>45858</v>
      </c>
      <c r="D2121" s="19">
        <v>1431.5971219999999</v>
      </c>
      <c r="E2121" s="23">
        <v>6.59E-2</v>
      </c>
      <c r="F2121" s="23">
        <v>5.6800000000000003E-2</v>
      </c>
      <c r="G2121" s="17">
        <v>0.752017096</v>
      </c>
      <c r="H2121" s="17">
        <v>0.247982904</v>
      </c>
      <c r="I2121" s="17">
        <v>0.640309609</v>
      </c>
      <c r="J2121" s="17">
        <v>0.35598196599999998</v>
      </c>
      <c r="K2121" s="17">
        <v>3.7100000000000002E-3</v>
      </c>
    </row>
    <row r="2122" spans="1:11" x14ac:dyDescent="0.45">
      <c r="A2122" s="10" t="s">
        <v>25</v>
      </c>
      <c r="B2122" s="20">
        <v>0.32</v>
      </c>
      <c r="C2122" s="19">
        <v>47266</v>
      </c>
      <c r="D2122" s="19">
        <v>1525.8680859999999</v>
      </c>
      <c r="E2122" s="23">
        <v>6.7900000000000002E-2</v>
      </c>
      <c r="F2122" s="23">
        <v>5.8700000000000002E-2</v>
      </c>
      <c r="G2122" s="17">
        <v>0.74833918700000002</v>
      </c>
      <c r="H2122" s="17">
        <v>0.25166081299999998</v>
      </c>
      <c r="I2122" s="17">
        <v>0.654184824</v>
      </c>
      <c r="J2122" s="17">
        <v>0.34231690799999998</v>
      </c>
      <c r="K2122" s="17">
        <v>3.5000000000000001E-3</v>
      </c>
    </row>
    <row r="2123" spans="1:11" x14ac:dyDescent="0.45">
      <c r="A2123" s="10" t="s">
        <v>25</v>
      </c>
      <c r="B2123" s="20">
        <v>0.33</v>
      </c>
      <c r="C2123" s="19">
        <v>48772</v>
      </c>
      <c r="D2123" s="19">
        <v>1630.2886370000001</v>
      </c>
      <c r="E2123" s="23">
        <v>7.0599999999999996E-2</v>
      </c>
      <c r="F2123" s="23">
        <v>6.0699999999999997E-2</v>
      </c>
      <c r="G2123" s="17">
        <v>0.74872877900000001</v>
      </c>
      <c r="H2123" s="17">
        <v>0.25127122099999999</v>
      </c>
      <c r="I2123" s="17">
        <v>0.66989158400000004</v>
      </c>
      <c r="J2123" s="17">
        <v>0.326837251</v>
      </c>
      <c r="K2123" s="17">
        <v>3.2699999999999999E-3</v>
      </c>
    </row>
    <row r="2124" spans="1:11" x14ac:dyDescent="0.45">
      <c r="A2124" s="10" t="s">
        <v>25</v>
      </c>
      <c r="B2124" s="20">
        <v>0.34</v>
      </c>
      <c r="C2124" s="19">
        <v>50199</v>
      </c>
      <c r="D2124" s="19">
        <v>1733.131942</v>
      </c>
      <c r="E2124" s="23">
        <v>7.3999999999999996E-2</v>
      </c>
      <c r="F2124" s="23">
        <v>6.2700000000000006E-2</v>
      </c>
      <c r="G2124" s="17">
        <v>0.74895914299999999</v>
      </c>
      <c r="H2124" s="17">
        <v>0.25104085700000001</v>
      </c>
      <c r="I2124" s="17">
        <v>0.67644544799999995</v>
      </c>
      <c r="J2124" s="17">
        <v>0.32032210799999999</v>
      </c>
      <c r="K2124" s="17">
        <v>3.2299999999999998E-3</v>
      </c>
    </row>
    <row r="2125" spans="1:11" x14ac:dyDescent="0.45">
      <c r="A2125" s="10" t="s">
        <v>25</v>
      </c>
      <c r="B2125" s="20">
        <v>0.35</v>
      </c>
      <c r="C2125" s="19">
        <v>51376</v>
      </c>
      <c r="D2125" s="19">
        <v>1821.497445</v>
      </c>
      <c r="E2125" s="23">
        <v>7.6100000000000001E-2</v>
      </c>
      <c r="F2125" s="23">
        <v>6.4399999999999999E-2</v>
      </c>
      <c r="G2125" s="17">
        <v>0.74846231699999999</v>
      </c>
      <c r="H2125" s="17">
        <v>0.25153768300000001</v>
      </c>
      <c r="I2125" s="17">
        <v>0.68240435300000002</v>
      </c>
      <c r="J2125" s="17">
        <v>0.314519663</v>
      </c>
      <c r="K2125" s="17">
        <v>3.0799999999999998E-3</v>
      </c>
    </row>
    <row r="2126" spans="1:11" x14ac:dyDescent="0.45">
      <c r="A2126" s="10" t="s">
        <v>25</v>
      </c>
      <c r="B2126" s="20">
        <v>0.36</v>
      </c>
      <c r="C2126" s="19">
        <v>53135</v>
      </c>
      <c r="D2126" s="19">
        <v>1957.1721560000001</v>
      </c>
      <c r="E2126" s="23">
        <v>7.8399999999999997E-2</v>
      </c>
      <c r="F2126" s="23">
        <v>6.6900000000000001E-2</v>
      </c>
      <c r="G2126" s="17">
        <v>0.74773689700000001</v>
      </c>
      <c r="H2126" s="17">
        <v>0.25226310299999999</v>
      </c>
      <c r="I2126" s="17">
        <v>0.69900540099999997</v>
      </c>
      <c r="J2126" s="17">
        <v>0.29812276599999998</v>
      </c>
      <c r="K2126" s="17">
        <v>2.8700000000000002E-3</v>
      </c>
    </row>
    <row r="2127" spans="1:11" x14ac:dyDescent="0.45">
      <c r="A2127" s="10" t="s">
        <v>25</v>
      </c>
      <c r="B2127" s="20">
        <v>0.37</v>
      </c>
      <c r="C2127" s="19">
        <v>54562</v>
      </c>
      <c r="D2127" s="19">
        <v>2070.8468739999998</v>
      </c>
      <c r="E2127" s="23">
        <v>8.0799999999999997E-2</v>
      </c>
      <c r="F2127" s="23">
        <v>6.9099999999999995E-2</v>
      </c>
      <c r="G2127" s="17">
        <v>0.74729665300000003</v>
      </c>
      <c r="H2127" s="17">
        <v>0.25270334700000002</v>
      </c>
      <c r="I2127" s="17">
        <v>0.71180685099999996</v>
      </c>
      <c r="J2127" s="17">
        <v>0.28498754799999998</v>
      </c>
      <c r="K2127" s="17">
        <v>3.2100000000000002E-3</v>
      </c>
    </row>
    <row r="2128" spans="1:11" x14ac:dyDescent="0.45">
      <c r="A2128" s="10" t="s">
        <v>25</v>
      </c>
      <c r="B2128" s="20">
        <v>0.38</v>
      </c>
      <c r="C2128" s="19">
        <v>55972</v>
      </c>
      <c r="D2128" s="19">
        <v>2186.6442400000001</v>
      </c>
      <c r="E2128" s="23">
        <v>8.3799999999999999E-2</v>
      </c>
      <c r="F2128" s="23">
        <v>7.1199999999999999E-2</v>
      </c>
      <c r="G2128" s="17">
        <v>0.74899950000000004</v>
      </c>
      <c r="H2128" s="17">
        <v>0.25100050000000002</v>
      </c>
      <c r="I2128" s="17">
        <v>0.72132415299999997</v>
      </c>
      <c r="J2128" s="17">
        <v>0.27563352499999999</v>
      </c>
      <c r="K2128" s="17">
        <v>3.0400000000000002E-3</v>
      </c>
    </row>
    <row r="2129" spans="1:11" x14ac:dyDescent="0.45">
      <c r="A2129" s="10" t="s">
        <v>25</v>
      </c>
      <c r="B2129" s="20">
        <v>0.39</v>
      </c>
      <c r="C2129" s="19">
        <v>57398</v>
      </c>
      <c r="D2129" s="19">
        <v>2307.2397340000002</v>
      </c>
      <c r="E2129" s="23">
        <v>8.5400000000000004E-2</v>
      </c>
      <c r="F2129" s="23">
        <v>7.3300000000000004E-2</v>
      </c>
      <c r="G2129" s="17">
        <v>0.74985191100000004</v>
      </c>
      <c r="H2129" s="17">
        <v>0.25014808900000002</v>
      </c>
      <c r="I2129" s="17">
        <v>0.73297952300000002</v>
      </c>
      <c r="J2129" s="17">
        <v>0.26377842499999998</v>
      </c>
      <c r="K2129" s="17">
        <v>3.2399999999999998E-3</v>
      </c>
    </row>
    <row r="2130" spans="1:11" x14ac:dyDescent="0.45">
      <c r="A2130" s="10" t="s">
        <v>25</v>
      </c>
      <c r="B2130" s="20">
        <v>0.4</v>
      </c>
      <c r="C2130" s="19">
        <v>58908</v>
      </c>
      <c r="D2130" s="19">
        <v>2437.0049469999999</v>
      </c>
      <c r="E2130" s="23">
        <v>8.72E-2</v>
      </c>
      <c r="F2130" s="23">
        <v>7.5499999999999998E-2</v>
      </c>
      <c r="G2130" s="17">
        <v>0.75047531700000003</v>
      </c>
      <c r="H2130" s="17">
        <v>0.249524683</v>
      </c>
      <c r="I2130" s="17">
        <v>0.74424606400000004</v>
      </c>
      <c r="J2130" s="17">
        <v>0.25268316200000002</v>
      </c>
      <c r="K2130" s="17">
        <v>3.0699999999999998E-3</v>
      </c>
    </row>
    <row r="2131" spans="1:11" x14ac:dyDescent="0.45">
      <c r="A2131" s="10" t="s">
        <v>25</v>
      </c>
      <c r="B2131" s="20">
        <v>0.41</v>
      </c>
      <c r="C2131" s="19">
        <v>60368</v>
      </c>
      <c r="D2131" s="19">
        <v>2566.1643880000001</v>
      </c>
      <c r="E2131" s="23">
        <v>8.9800000000000005E-2</v>
      </c>
      <c r="F2131" s="23">
        <v>7.7499999999999999E-2</v>
      </c>
      <c r="G2131" s="17">
        <v>0.75089451399999996</v>
      </c>
      <c r="H2131" s="17">
        <v>0.24910548599999999</v>
      </c>
      <c r="I2131" s="17">
        <v>0.75437944099999998</v>
      </c>
      <c r="J2131" s="17">
        <v>0.24271063500000001</v>
      </c>
      <c r="K2131" s="17">
        <v>2.9099999999999998E-3</v>
      </c>
    </row>
    <row r="2132" spans="1:11" x14ac:dyDescent="0.45">
      <c r="A2132" s="10" t="s">
        <v>25</v>
      </c>
      <c r="B2132" s="20">
        <v>0.42</v>
      </c>
      <c r="C2132" s="19">
        <v>61831</v>
      </c>
      <c r="D2132" s="19">
        <v>2699.419257</v>
      </c>
      <c r="E2132" s="23">
        <v>9.2200000000000004E-2</v>
      </c>
      <c r="F2132" s="23">
        <v>7.9600000000000004E-2</v>
      </c>
      <c r="G2132" s="17">
        <v>0.75080461300000001</v>
      </c>
      <c r="H2132" s="17">
        <v>0.24919538699999999</v>
      </c>
      <c r="I2132" s="17">
        <v>0.76386991800000004</v>
      </c>
      <c r="J2132" s="17">
        <v>0.23335567600000001</v>
      </c>
      <c r="K2132" s="17">
        <v>2.7699999999999999E-3</v>
      </c>
    </row>
    <row r="2133" spans="1:11" x14ac:dyDescent="0.45">
      <c r="A2133" s="10" t="s">
        <v>25</v>
      </c>
      <c r="B2133" s="20">
        <v>0.43</v>
      </c>
      <c r="C2133" s="19">
        <v>63323</v>
      </c>
      <c r="D2133" s="19">
        <v>2839.0365729999999</v>
      </c>
      <c r="E2133" s="23">
        <v>9.5299999999999996E-2</v>
      </c>
      <c r="F2133" s="23">
        <v>8.1600000000000006E-2</v>
      </c>
      <c r="G2133" s="17">
        <v>0.75287020500000001</v>
      </c>
      <c r="H2133" s="17">
        <v>0.24712979500000001</v>
      </c>
      <c r="I2133" s="17">
        <v>0.77103747499999997</v>
      </c>
      <c r="J2133" s="17">
        <v>0.226329426</v>
      </c>
      <c r="K2133" s="17">
        <v>2.63E-3</v>
      </c>
    </row>
    <row r="2134" spans="1:11" x14ac:dyDescent="0.45">
      <c r="A2134" s="10" t="s">
        <v>25</v>
      </c>
      <c r="B2134" s="20">
        <v>0.44</v>
      </c>
      <c r="C2134" s="19">
        <v>64732</v>
      </c>
      <c r="D2134" s="19">
        <v>2975.210051</v>
      </c>
      <c r="E2134" s="23">
        <v>9.7799999999999998E-2</v>
      </c>
      <c r="F2134" s="23">
        <v>8.3900000000000002E-2</v>
      </c>
      <c r="G2134" s="17">
        <v>0.75302786899999996</v>
      </c>
      <c r="H2134" s="17">
        <v>0.24697213100000001</v>
      </c>
      <c r="I2134" s="17">
        <v>0.779056215</v>
      </c>
      <c r="J2134" s="17">
        <v>0.21840586400000001</v>
      </c>
      <c r="K2134" s="17">
        <v>2.5400000000000002E-3</v>
      </c>
    </row>
    <row r="2135" spans="1:11" x14ac:dyDescent="0.45">
      <c r="A2135" s="10" t="s">
        <v>25</v>
      </c>
      <c r="B2135" s="20">
        <v>0.45</v>
      </c>
      <c r="C2135" s="19">
        <v>66243</v>
      </c>
      <c r="D2135" s="19">
        <v>3125.4427989999999</v>
      </c>
      <c r="E2135" s="23">
        <v>0.10146156100000001</v>
      </c>
      <c r="F2135" s="23">
        <v>8.6099999999999996E-2</v>
      </c>
      <c r="G2135" s="17">
        <v>0.75150581900000002</v>
      </c>
      <c r="H2135" s="17">
        <v>0.24849418100000001</v>
      </c>
      <c r="I2135" s="17">
        <v>0.78674027300000005</v>
      </c>
      <c r="J2135" s="17">
        <v>0.21084704400000001</v>
      </c>
      <c r="K2135" s="17">
        <v>2.4099999999999998E-3</v>
      </c>
    </row>
    <row r="2136" spans="1:11" x14ac:dyDescent="0.45">
      <c r="A2136" s="10" t="s">
        <v>25</v>
      </c>
      <c r="B2136" s="20">
        <v>0.46</v>
      </c>
      <c r="C2136" s="19">
        <v>67517</v>
      </c>
      <c r="D2136" s="19">
        <v>3256.261321</v>
      </c>
      <c r="E2136" s="23">
        <v>0.10367651899999999</v>
      </c>
      <c r="F2136" s="23">
        <v>8.8099999999999998E-2</v>
      </c>
      <c r="G2136" s="17">
        <v>0.75158848899999997</v>
      </c>
      <c r="H2136" s="17">
        <v>0.248411511</v>
      </c>
      <c r="I2136" s="17">
        <v>0.79445276099999995</v>
      </c>
      <c r="J2136" s="17">
        <v>0.20322209499999999</v>
      </c>
      <c r="K2136" s="17">
        <v>2.33E-3</v>
      </c>
    </row>
    <row r="2137" spans="1:11" x14ac:dyDescent="0.45">
      <c r="A2137" s="10" t="s">
        <v>25</v>
      </c>
      <c r="B2137" s="20">
        <v>0.47</v>
      </c>
      <c r="C2137" s="19">
        <v>69000</v>
      </c>
      <c r="D2137" s="19">
        <v>3411.7716340000002</v>
      </c>
      <c r="E2137" s="23">
        <v>0.106542182</v>
      </c>
      <c r="F2137" s="23">
        <v>9.01E-2</v>
      </c>
      <c r="G2137" s="17">
        <v>0.75218840600000003</v>
      </c>
      <c r="H2137" s="17">
        <v>0.247811594</v>
      </c>
      <c r="I2137" s="17">
        <v>0.80074079899999995</v>
      </c>
      <c r="J2137" s="17">
        <v>0.197030544</v>
      </c>
      <c r="K2137" s="17">
        <v>2.2300000000000002E-3</v>
      </c>
    </row>
    <row r="2138" spans="1:11" x14ac:dyDescent="0.45">
      <c r="A2138" s="10" t="s">
        <v>25</v>
      </c>
      <c r="B2138" s="20">
        <v>0.48</v>
      </c>
      <c r="C2138" s="19">
        <v>70610</v>
      </c>
      <c r="D2138" s="19">
        <v>3584.8626300000001</v>
      </c>
      <c r="E2138" s="23">
        <v>0.10885575</v>
      </c>
      <c r="F2138" s="23">
        <v>9.2700000000000005E-2</v>
      </c>
      <c r="G2138" s="17">
        <v>0.75174904399999998</v>
      </c>
      <c r="H2138" s="17">
        <v>0.24825095599999999</v>
      </c>
      <c r="I2138" s="17">
        <v>0.80519244700000003</v>
      </c>
      <c r="J2138" s="17">
        <v>0.19267046600000001</v>
      </c>
      <c r="K2138" s="17">
        <v>2.14E-3</v>
      </c>
    </row>
    <row r="2139" spans="1:11" x14ac:dyDescent="0.45">
      <c r="A2139" s="10" t="s">
        <v>25</v>
      </c>
      <c r="B2139" s="20">
        <v>0.49</v>
      </c>
      <c r="C2139" s="19">
        <v>72066</v>
      </c>
      <c r="D2139" s="19">
        <v>3745.5727630000001</v>
      </c>
      <c r="E2139" s="23">
        <v>0.111766755</v>
      </c>
      <c r="F2139" s="23">
        <v>9.5000000000000001E-2</v>
      </c>
      <c r="G2139" s="17">
        <v>0.75118641200000003</v>
      </c>
      <c r="H2139" s="17">
        <v>0.248813588</v>
      </c>
      <c r="I2139" s="17">
        <v>0.80849962900000005</v>
      </c>
      <c r="J2139" s="17">
        <v>0.189191891</v>
      </c>
      <c r="K2139" s="17">
        <v>2.31E-3</v>
      </c>
    </row>
    <row r="2140" spans="1:11" x14ac:dyDescent="0.45">
      <c r="A2140" s="10" t="s">
        <v>25</v>
      </c>
      <c r="B2140" s="20">
        <v>0.5</v>
      </c>
      <c r="C2140" s="19">
        <v>73289</v>
      </c>
      <c r="D2140" s="19">
        <v>3883.7729979999999</v>
      </c>
      <c r="E2140" s="23">
        <v>0.114428591</v>
      </c>
      <c r="F2140" s="23">
        <v>9.7100000000000006E-2</v>
      </c>
      <c r="G2140" s="17">
        <v>0.75235028400000004</v>
      </c>
      <c r="H2140" s="17">
        <v>0.24764971599999999</v>
      </c>
      <c r="I2140" s="17">
        <v>0.81515711000000002</v>
      </c>
      <c r="J2140" s="17">
        <v>0.18262255199999999</v>
      </c>
      <c r="K2140" s="17">
        <v>2.2200000000000002E-3</v>
      </c>
    </row>
    <row r="2141" spans="1:11" x14ac:dyDescent="0.45">
      <c r="A2141" s="10" t="s">
        <v>25</v>
      </c>
      <c r="B2141" s="20">
        <v>0.51</v>
      </c>
      <c r="C2141" s="19">
        <v>74950</v>
      </c>
      <c r="D2141" s="19">
        <v>4075.3378659999998</v>
      </c>
      <c r="E2141" s="23">
        <v>0.116231636</v>
      </c>
      <c r="F2141" s="23">
        <v>9.9500000000000005E-2</v>
      </c>
      <c r="G2141" s="17">
        <v>0.75375583700000004</v>
      </c>
      <c r="H2141" s="17">
        <v>0.24624416299999999</v>
      </c>
      <c r="I2141" s="17">
        <v>0.82391886400000003</v>
      </c>
      <c r="J2141" s="17">
        <v>0.17397021100000001</v>
      </c>
      <c r="K2141" s="17">
        <v>2.1099999999999999E-3</v>
      </c>
    </row>
    <row r="2142" spans="1:11" x14ac:dyDescent="0.45">
      <c r="A2142" s="10" t="s">
        <v>25</v>
      </c>
      <c r="B2142" s="20">
        <v>0.52</v>
      </c>
      <c r="C2142" s="19">
        <v>76292</v>
      </c>
      <c r="D2142" s="19">
        <v>4232.7380750000002</v>
      </c>
      <c r="E2142" s="23">
        <v>0.118365743</v>
      </c>
      <c r="F2142" s="23">
        <v>0.101706739</v>
      </c>
      <c r="G2142" s="17">
        <v>0.75352592699999998</v>
      </c>
      <c r="H2142" s="17">
        <v>0.24647407299999999</v>
      </c>
      <c r="I2142" s="17">
        <v>0.82889215000000005</v>
      </c>
      <c r="J2142" s="17">
        <v>0.16905972399999999</v>
      </c>
      <c r="K2142" s="17">
        <v>2.0500000000000002E-3</v>
      </c>
    </row>
    <row r="2143" spans="1:11" x14ac:dyDescent="0.45">
      <c r="A2143" s="10" t="s">
        <v>25</v>
      </c>
      <c r="B2143" s="20">
        <v>0.53</v>
      </c>
      <c r="C2143" s="19">
        <v>77891</v>
      </c>
      <c r="D2143" s="19">
        <v>4423.5539330000001</v>
      </c>
      <c r="E2143" s="23">
        <v>0.120614023</v>
      </c>
      <c r="F2143" s="23">
        <v>0.10397134800000001</v>
      </c>
      <c r="G2143" s="17">
        <v>0.751884043</v>
      </c>
      <c r="H2143" s="17">
        <v>0.248115957</v>
      </c>
      <c r="I2143" s="17">
        <v>0.83525631099999997</v>
      </c>
      <c r="J2143" s="17">
        <v>0.16278530499999999</v>
      </c>
      <c r="K2143" s="17">
        <v>1.9599999999999999E-3</v>
      </c>
    </row>
    <row r="2144" spans="1:11" x14ac:dyDescent="0.45">
      <c r="A2144" s="10" t="s">
        <v>25</v>
      </c>
      <c r="B2144" s="20">
        <v>0.54</v>
      </c>
      <c r="C2144" s="19">
        <v>79300</v>
      </c>
      <c r="D2144" s="19">
        <v>4595.3874130000004</v>
      </c>
      <c r="E2144" s="23">
        <v>0.123399643</v>
      </c>
      <c r="F2144" s="23">
        <v>0.10619379</v>
      </c>
      <c r="G2144" s="17">
        <v>0.75319041600000003</v>
      </c>
      <c r="H2144" s="17">
        <v>0.246809584</v>
      </c>
      <c r="I2144" s="17">
        <v>0.83957142399999996</v>
      </c>
      <c r="J2144" s="17">
        <v>0.158199809</v>
      </c>
      <c r="K2144" s="17">
        <v>2.2300000000000002E-3</v>
      </c>
    </row>
    <row r="2145" spans="1:11" x14ac:dyDescent="0.45">
      <c r="A2145" s="10" t="s">
        <v>25</v>
      </c>
      <c r="B2145" s="20">
        <v>0.55000000000000004</v>
      </c>
      <c r="C2145" s="19">
        <v>80800</v>
      </c>
      <c r="D2145" s="19">
        <v>4782.7694849999998</v>
      </c>
      <c r="E2145" s="23">
        <v>0.12582802700000001</v>
      </c>
      <c r="F2145" s="23">
        <v>0.10839648</v>
      </c>
      <c r="G2145" s="17">
        <v>0.75305693100000004</v>
      </c>
      <c r="H2145" s="17">
        <v>0.24694306899999999</v>
      </c>
      <c r="I2145" s="17">
        <v>0.84596892199999996</v>
      </c>
      <c r="J2145" s="17">
        <v>0.151895855</v>
      </c>
      <c r="K2145" s="17">
        <v>2.14E-3</v>
      </c>
    </row>
    <row r="2146" spans="1:11" x14ac:dyDescent="0.45">
      <c r="A2146" s="10" t="s">
        <v>25</v>
      </c>
      <c r="B2146" s="20">
        <v>0.56000000000000005</v>
      </c>
      <c r="C2146" s="19">
        <v>82383</v>
      </c>
      <c r="D2146" s="19">
        <v>4984.9809889999997</v>
      </c>
      <c r="E2146" s="23">
        <v>0.13012931599999999</v>
      </c>
      <c r="F2146" s="23">
        <v>0.110943693</v>
      </c>
      <c r="G2146" s="17">
        <v>0.75033684099999998</v>
      </c>
      <c r="H2146" s="17">
        <v>0.249663159</v>
      </c>
      <c r="I2146" s="17">
        <v>0.85001294299999997</v>
      </c>
      <c r="J2146" s="17">
        <v>0.14786095699999999</v>
      </c>
      <c r="K2146" s="17">
        <v>2.1299999999999999E-3</v>
      </c>
    </row>
    <row r="2147" spans="1:11" x14ac:dyDescent="0.45">
      <c r="A2147" s="10" t="s">
        <v>25</v>
      </c>
      <c r="B2147" s="20">
        <v>0.56999999999999995</v>
      </c>
      <c r="C2147" s="19">
        <v>83835</v>
      </c>
      <c r="D2147" s="19">
        <v>5175.7973099999999</v>
      </c>
      <c r="E2147" s="23">
        <v>0.13283737700000001</v>
      </c>
      <c r="F2147" s="23">
        <v>0.113293844</v>
      </c>
      <c r="G2147" s="17">
        <v>0.75039064799999999</v>
      </c>
      <c r="H2147" s="17">
        <v>0.24960935200000001</v>
      </c>
      <c r="I2147" s="17">
        <v>0.85388688300000004</v>
      </c>
      <c r="J2147" s="17">
        <v>0.14404990200000001</v>
      </c>
      <c r="K2147" s="17">
        <v>2.0600000000000002E-3</v>
      </c>
    </row>
    <row r="2148" spans="1:11" x14ac:dyDescent="0.45">
      <c r="A2148" s="10" t="s">
        <v>25</v>
      </c>
      <c r="B2148" s="20">
        <v>0.57999999999999996</v>
      </c>
      <c r="C2148" s="19">
        <v>85250</v>
      </c>
      <c r="D2148" s="19">
        <v>5366.567196</v>
      </c>
      <c r="E2148" s="23">
        <v>0.13636353000000001</v>
      </c>
      <c r="F2148" s="23">
        <v>0.11568329199999999</v>
      </c>
      <c r="G2148" s="17">
        <v>0.75028739</v>
      </c>
      <c r="H2148" s="17">
        <v>0.24971261</v>
      </c>
      <c r="I2148" s="17">
        <v>0.85882965</v>
      </c>
      <c r="J2148" s="17">
        <v>0.13918578200000001</v>
      </c>
      <c r="K2148" s="17">
        <v>1.98E-3</v>
      </c>
    </row>
    <row r="2149" spans="1:11" x14ac:dyDescent="0.45">
      <c r="A2149" s="10" t="s">
        <v>25</v>
      </c>
      <c r="B2149" s="20">
        <v>0.59</v>
      </c>
      <c r="C2149" s="19">
        <v>86770</v>
      </c>
      <c r="D2149" s="19">
        <v>5576.4747880000004</v>
      </c>
      <c r="E2149" s="23">
        <v>0.13971739499999999</v>
      </c>
      <c r="F2149" s="23">
        <v>0.11808913</v>
      </c>
      <c r="G2149" s="17">
        <v>0.75130805599999995</v>
      </c>
      <c r="H2149" s="17">
        <v>0.248691944</v>
      </c>
      <c r="I2149" s="17">
        <v>0.862781303</v>
      </c>
      <c r="J2149" s="17">
        <v>0.13530618</v>
      </c>
      <c r="K2149" s="17">
        <v>1.91E-3</v>
      </c>
    </row>
    <row r="2150" spans="1:11" x14ac:dyDescent="0.45">
      <c r="A2150" s="10" t="s">
        <v>25</v>
      </c>
      <c r="B2150" s="20">
        <v>0.6</v>
      </c>
      <c r="C2150" s="19">
        <v>88068</v>
      </c>
      <c r="D2150" s="19">
        <v>5759.341762</v>
      </c>
      <c r="E2150" s="23">
        <v>0.14216674600000001</v>
      </c>
      <c r="F2150" s="23">
        <v>0.12027360199999999</v>
      </c>
      <c r="G2150" s="17">
        <v>0.75119226100000003</v>
      </c>
      <c r="H2150" s="17">
        <v>0.248807739</v>
      </c>
      <c r="I2150" s="17">
        <v>0.86676366000000005</v>
      </c>
      <c r="J2150" s="17">
        <v>0.13138222499999999</v>
      </c>
      <c r="K2150" s="17">
        <v>1.8500000000000001E-3</v>
      </c>
    </row>
    <row r="2151" spans="1:11" x14ac:dyDescent="0.45">
      <c r="A2151" s="10" t="s">
        <v>25</v>
      </c>
      <c r="B2151" s="20">
        <v>0.61</v>
      </c>
      <c r="C2151" s="19">
        <v>89535</v>
      </c>
      <c r="D2151" s="19">
        <v>5969.913012</v>
      </c>
      <c r="E2151" s="23">
        <v>0.14465202499999999</v>
      </c>
      <c r="F2151" s="23">
        <v>0.12265720099999999</v>
      </c>
      <c r="G2151" s="17">
        <v>0.74980733799999999</v>
      </c>
      <c r="H2151" s="17">
        <v>0.25019266200000001</v>
      </c>
      <c r="I2151" s="17">
        <v>0.87024290800000004</v>
      </c>
      <c r="J2151" s="17">
        <v>0.12796460000000001</v>
      </c>
      <c r="K2151" s="17">
        <v>1.7899999999999999E-3</v>
      </c>
    </row>
    <row r="2152" spans="1:11" x14ac:dyDescent="0.45">
      <c r="A2152" s="10" t="s">
        <v>25</v>
      </c>
      <c r="B2152" s="20">
        <v>0.62</v>
      </c>
      <c r="C2152" s="19">
        <v>90978</v>
      </c>
      <c r="D2152" s="19">
        <v>6182.0710749999998</v>
      </c>
      <c r="E2152" s="23">
        <v>0.14982431299999999</v>
      </c>
      <c r="F2152" s="23">
        <v>0.12513443399999999</v>
      </c>
      <c r="G2152" s="17">
        <v>0.74959880400000001</v>
      </c>
      <c r="H2152" s="17">
        <v>0.25040119599999999</v>
      </c>
      <c r="I2152" s="17">
        <v>0.87411182700000001</v>
      </c>
      <c r="J2152" s="17">
        <v>0.12415612299999999</v>
      </c>
      <c r="K2152" s="17">
        <v>1.73E-3</v>
      </c>
    </row>
    <row r="2153" spans="1:11" x14ac:dyDescent="0.45">
      <c r="A2153" s="10" t="s">
        <v>25</v>
      </c>
      <c r="B2153" s="20">
        <v>0.63</v>
      </c>
      <c r="C2153" s="19">
        <v>92420</v>
      </c>
      <c r="D2153" s="19">
        <v>6401.2056979999998</v>
      </c>
      <c r="E2153" s="23">
        <v>0.15476678299999999</v>
      </c>
      <c r="F2153" s="23">
        <v>0.12770330399999999</v>
      </c>
      <c r="G2153" s="17">
        <v>0.74964293400000004</v>
      </c>
      <c r="H2153" s="17">
        <v>0.25035706600000002</v>
      </c>
      <c r="I2153" s="17">
        <v>0.87691523000000005</v>
      </c>
      <c r="J2153" s="17">
        <v>0.12127080599999999</v>
      </c>
      <c r="K2153" s="17">
        <v>1.81E-3</v>
      </c>
    </row>
    <row r="2154" spans="1:11" x14ac:dyDescent="0.45">
      <c r="A2154" s="10" t="s">
        <v>25</v>
      </c>
      <c r="B2154" s="20">
        <v>0.64</v>
      </c>
      <c r="C2154" s="19">
        <v>93898</v>
      </c>
      <c r="D2154" s="19">
        <v>6632.6816090000002</v>
      </c>
      <c r="E2154" s="23">
        <v>0.15849347799999999</v>
      </c>
      <c r="F2154" s="23">
        <v>0.130373876</v>
      </c>
      <c r="G2154" s="17">
        <v>0.74810965100000004</v>
      </c>
      <c r="H2154" s="17">
        <v>0.25189034900000001</v>
      </c>
      <c r="I2154" s="17">
        <v>0.87948910400000002</v>
      </c>
      <c r="J2154" s="17">
        <v>0.118752912</v>
      </c>
      <c r="K2154" s="17">
        <v>1.7600000000000001E-3</v>
      </c>
    </row>
    <row r="2155" spans="1:11" x14ac:dyDescent="0.45">
      <c r="A2155" s="10" t="s">
        <v>25</v>
      </c>
      <c r="B2155" s="20">
        <v>0.65</v>
      </c>
      <c r="C2155" s="19">
        <v>95346</v>
      </c>
      <c r="D2155" s="19">
        <v>6866.5098770000004</v>
      </c>
      <c r="E2155" s="23">
        <v>0.164310804</v>
      </c>
      <c r="F2155" s="23">
        <v>0.13322590100000001</v>
      </c>
      <c r="G2155" s="17">
        <v>0.74815933499999998</v>
      </c>
      <c r="H2155" s="17">
        <v>0.25184066500000002</v>
      </c>
      <c r="I2155" s="17">
        <v>0.88305351600000004</v>
      </c>
      <c r="J2155" s="17">
        <v>0.115246507</v>
      </c>
      <c r="K2155" s="17">
        <v>1.6999999999999999E-3</v>
      </c>
    </row>
    <row r="2156" spans="1:11" x14ac:dyDescent="0.45">
      <c r="A2156" s="10" t="s">
        <v>25</v>
      </c>
      <c r="B2156" s="20">
        <v>0.66</v>
      </c>
      <c r="C2156" s="19">
        <v>96802</v>
      </c>
      <c r="D2156" s="19">
        <v>7108.6519930000004</v>
      </c>
      <c r="E2156" s="23">
        <v>0.16861449000000001</v>
      </c>
      <c r="F2156" s="23">
        <v>0.13617807200000001</v>
      </c>
      <c r="G2156" s="17">
        <v>0.74857957500000005</v>
      </c>
      <c r="H2156" s="17">
        <v>0.251420425</v>
      </c>
      <c r="I2156" s="17">
        <v>0.88584232600000001</v>
      </c>
      <c r="J2156" s="17">
        <v>0.112479779</v>
      </c>
      <c r="K2156" s="17">
        <v>1.6800000000000001E-3</v>
      </c>
    </row>
    <row r="2157" spans="1:11" x14ac:dyDescent="0.45">
      <c r="A2157" s="10" t="s">
        <v>25</v>
      </c>
      <c r="B2157" s="20">
        <v>0.67</v>
      </c>
      <c r="C2157" s="19">
        <v>98260</v>
      </c>
      <c r="D2157" s="19">
        <v>7358.0854660000005</v>
      </c>
      <c r="E2157" s="23">
        <v>0.173177364</v>
      </c>
      <c r="F2157" s="23">
        <v>0.138945967</v>
      </c>
      <c r="G2157" s="17">
        <v>0.74859556299999996</v>
      </c>
      <c r="H2157" s="17">
        <v>0.25140443699999998</v>
      </c>
      <c r="I2157" s="17">
        <v>0.889531144</v>
      </c>
      <c r="J2157" s="17">
        <v>0.108807142</v>
      </c>
      <c r="K2157" s="17">
        <v>1.66E-3</v>
      </c>
    </row>
    <row r="2158" spans="1:11" x14ac:dyDescent="0.45">
      <c r="A2158" s="10" t="s">
        <v>25</v>
      </c>
      <c r="B2158" s="20">
        <v>0.68</v>
      </c>
      <c r="C2158" s="19">
        <v>99606</v>
      </c>
      <c r="D2158" s="19">
        <v>7593.642468</v>
      </c>
      <c r="E2158" s="23">
        <v>0.177274406</v>
      </c>
      <c r="F2158" s="23">
        <v>0.14224679100000001</v>
      </c>
      <c r="G2158" s="17">
        <v>0.74852920499999998</v>
      </c>
      <c r="H2158" s="17">
        <v>0.25147079500000002</v>
      </c>
      <c r="I2158" s="17">
        <v>0.89167105899999999</v>
      </c>
      <c r="J2158" s="17">
        <v>0.10670959300000001</v>
      </c>
      <c r="K2158" s="17">
        <v>1.6199999999999999E-3</v>
      </c>
    </row>
    <row r="2159" spans="1:11" x14ac:dyDescent="0.45">
      <c r="A2159" s="10" t="s">
        <v>25</v>
      </c>
      <c r="B2159" s="20">
        <v>0.69</v>
      </c>
      <c r="C2159" s="19">
        <v>101063</v>
      </c>
      <c r="D2159" s="19">
        <v>7855.0443089999999</v>
      </c>
      <c r="E2159" s="23">
        <v>0.18163443200000001</v>
      </c>
      <c r="F2159" s="23">
        <v>0.14555206900000001</v>
      </c>
      <c r="G2159" s="17">
        <v>0.74744466300000001</v>
      </c>
      <c r="H2159" s="17">
        <v>0.25255533699999999</v>
      </c>
      <c r="I2159" s="17">
        <v>0.89481497600000004</v>
      </c>
      <c r="J2159" s="17">
        <v>0.103579115</v>
      </c>
      <c r="K2159" s="17">
        <v>1.6100000000000001E-3</v>
      </c>
    </row>
    <row r="2160" spans="1:11" x14ac:dyDescent="0.45">
      <c r="A2160" s="10" t="s">
        <v>25</v>
      </c>
      <c r="B2160" s="20">
        <v>0.7</v>
      </c>
      <c r="C2160" s="19">
        <v>102635</v>
      </c>
      <c r="D2160" s="19">
        <v>8144.4409230000001</v>
      </c>
      <c r="E2160" s="23">
        <v>0.18602263199999999</v>
      </c>
      <c r="F2160" s="23">
        <v>0.14876313999999999</v>
      </c>
      <c r="G2160" s="17">
        <v>0.74726945</v>
      </c>
      <c r="H2160" s="17">
        <v>0.25273055</v>
      </c>
      <c r="I2160" s="17">
        <v>0.89800400800000002</v>
      </c>
      <c r="J2160" s="17">
        <v>0.100444879</v>
      </c>
      <c r="K2160" s="17">
        <v>1.5499999999999999E-3</v>
      </c>
    </row>
    <row r="2161" spans="1:11" x14ac:dyDescent="0.45">
      <c r="A2161" s="10" t="s">
        <v>25</v>
      </c>
      <c r="B2161" s="20">
        <v>0.71</v>
      </c>
      <c r="C2161" s="19">
        <v>104091</v>
      </c>
      <c r="D2161" s="19">
        <v>8418.4633040000008</v>
      </c>
      <c r="E2161" s="23">
        <v>0.19127272100000001</v>
      </c>
      <c r="F2161" s="23">
        <v>0.15228375399999999</v>
      </c>
      <c r="G2161" s="17">
        <v>0.74499236199999996</v>
      </c>
      <c r="H2161" s="17">
        <v>0.25500763799999998</v>
      </c>
      <c r="I2161" s="17">
        <v>0.90080272699999997</v>
      </c>
      <c r="J2161" s="17">
        <v>9.7600000000000006E-2</v>
      </c>
      <c r="K2161" s="17">
        <v>1.6100000000000001E-3</v>
      </c>
    </row>
    <row r="2162" spans="1:11" x14ac:dyDescent="0.45">
      <c r="A2162" s="10" t="s">
        <v>25</v>
      </c>
      <c r="B2162" s="20">
        <v>0.72</v>
      </c>
      <c r="C2162" s="19">
        <v>105549</v>
      </c>
      <c r="D2162" s="19">
        <v>8701.9792789999992</v>
      </c>
      <c r="E2162" s="23">
        <v>0.19785057</v>
      </c>
      <c r="F2162" s="23">
        <v>0.15584795800000001</v>
      </c>
      <c r="G2162" s="17">
        <v>0.74517049000000002</v>
      </c>
      <c r="H2162" s="17">
        <v>0.25482950999999998</v>
      </c>
      <c r="I2162" s="17">
        <v>0.90313663499999997</v>
      </c>
      <c r="J2162" s="17">
        <v>9.5299999999999996E-2</v>
      </c>
      <c r="K2162" s="17">
        <v>1.56E-3</v>
      </c>
    </row>
    <row r="2163" spans="1:11" x14ac:dyDescent="0.45">
      <c r="A2163" s="10" t="s">
        <v>25</v>
      </c>
      <c r="B2163" s="20">
        <v>0.73</v>
      </c>
      <c r="C2163" s="19">
        <v>107001</v>
      </c>
      <c r="D2163" s="19">
        <v>8993.0143399999997</v>
      </c>
      <c r="E2163" s="23">
        <v>0.20305229599999999</v>
      </c>
      <c r="F2163" s="23">
        <v>0.159558701</v>
      </c>
      <c r="G2163" s="17">
        <v>0.74435752899999996</v>
      </c>
      <c r="H2163" s="17">
        <v>0.25564247099999998</v>
      </c>
      <c r="I2163" s="17">
        <v>0.90555585100000002</v>
      </c>
      <c r="J2163" s="17">
        <v>9.2899999999999996E-2</v>
      </c>
      <c r="K2163" s="17">
        <v>1.5200000000000001E-3</v>
      </c>
    </row>
    <row r="2164" spans="1:11" x14ac:dyDescent="0.45">
      <c r="A2164" s="10" t="s">
        <v>25</v>
      </c>
      <c r="B2164" s="20">
        <v>0.74</v>
      </c>
      <c r="C2164" s="19">
        <v>108464</v>
      </c>
      <c r="D2164" s="19">
        <v>9293.17173</v>
      </c>
      <c r="E2164" s="23">
        <v>0.208177151</v>
      </c>
      <c r="F2164" s="23">
        <v>0.16338467100000001</v>
      </c>
      <c r="G2164" s="17">
        <v>0.74522422200000005</v>
      </c>
      <c r="H2164" s="17">
        <v>0.25477577800000001</v>
      </c>
      <c r="I2164" s="17">
        <v>0.90784931499999999</v>
      </c>
      <c r="J2164" s="17">
        <v>9.0700000000000003E-2</v>
      </c>
      <c r="K2164" s="17">
        <v>1.48E-3</v>
      </c>
    </row>
    <row r="2165" spans="1:11" x14ac:dyDescent="0.45">
      <c r="A2165" s="10" t="s">
        <v>25</v>
      </c>
      <c r="B2165" s="20">
        <v>0.75</v>
      </c>
      <c r="C2165" s="19">
        <v>109915</v>
      </c>
      <c r="D2165" s="19">
        <v>9599.7822919999999</v>
      </c>
      <c r="E2165" s="23">
        <v>0.21461634800000001</v>
      </c>
      <c r="F2165" s="23">
        <v>0.167266102</v>
      </c>
      <c r="G2165" s="17">
        <v>0.74473001900000002</v>
      </c>
      <c r="H2165" s="17">
        <v>0.25526998099999998</v>
      </c>
      <c r="I2165" s="17">
        <v>0.91025383500000001</v>
      </c>
      <c r="J2165" s="17">
        <v>8.8300000000000003E-2</v>
      </c>
      <c r="K2165" s="17">
        <v>1.4400000000000001E-3</v>
      </c>
    </row>
    <row r="2166" spans="1:11" x14ac:dyDescent="0.45">
      <c r="A2166" s="10" t="s">
        <v>25</v>
      </c>
      <c r="B2166" s="20">
        <v>0.76</v>
      </c>
      <c r="C2166" s="19">
        <v>111375</v>
      </c>
      <c r="D2166" s="19">
        <v>9917.5942749999995</v>
      </c>
      <c r="E2166" s="23">
        <v>0.22075663100000001</v>
      </c>
      <c r="F2166" s="23">
        <v>0.17133290000000001</v>
      </c>
      <c r="G2166" s="17">
        <v>0.74520314300000001</v>
      </c>
      <c r="H2166" s="17">
        <v>0.25479685699999999</v>
      </c>
      <c r="I2166" s="17">
        <v>0.91239085900000005</v>
      </c>
      <c r="J2166" s="17">
        <v>8.6199999999999999E-2</v>
      </c>
      <c r="K2166" s="17">
        <v>1.4E-3</v>
      </c>
    </row>
    <row r="2167" spans="1:11" x14ac:dyDescent="0.45">
      <c r="A2167" s="10" t="s">
        <v>25</v>
      </c>
      <c r="B2167" s="20">
        <v>0.77</v>
      </c>
      <c r="C2167" s="19">
        <v>112754</v>
      </c>
      <c r="D2167" s="19">
        <v>10226.45117</v>
      </c>
      <c r="E2167" s="23">
        <v>0.22705512799999999</v>
      </c>
      <c r="F2167" s="23">
        <v>0.175491012</v>
      </c>
      <c r="G2167" s="17">
        <v>0.74516203400000003</v>
      </c>
      <c r="H2167" s="17">
        <v>0.25483796600000003</v>
      </c>
      <c r="I2167" s="17">
        <v>0.91428178800000004</v>
      </c>
      <c r="J2167" s="17">
        <v>8.4400000000000003E-2</v>
      </c>
      <c r="K2167" s="17">
        <v>1.3600000000000001E-3</v>
      </c>
    </row>
    <row r="2168" spans="1:11" x14ac:dyDescent="0.45">
      <c r="A2168" s="10" t="s">
        <v>25</v>
      </c>
      <c r="B2168" s="20">
        <v>0.78</v>
      </c>
      <c r="C2168" s="19">
        <v>114287</v>
      </c>
      <c r="D2168" s="19">
        <v>10579.907289999999</v>
      </c>
      <c r="E2168" s="23">
        <v>0.234552555</v>
      </c>
      <c r="F2168" s="23">
        <v>0.17978301499999999</v>
      </c>
      <c r="G2168" s="17">
        <v>0.74451162400000004</v>
      </c>
      <c r="H2168" s="17">
        <v>0.25548837600000002</v>
      </c>
      <c r="I2168" s="17">
        <v>0.91649362999999995</v>
      </c>
      <c r="J2168" s="17">
        <v>8.2199999999999995E-2</v>
      </c>
      <c r="K2168" s="17">
        <v>1.34E-3</v>
      </c>
    </row>
    <row r="2169" spans="1:11" x14ac:dyDescent="0.45">
      <c r="A2169" s="10" t="s">
        <v>25</v>
      </c>
      <c r="B2169" s="20">
        <v>0.79</v>
      </c>
      <c r="C2169" s="19">
        <v>115732</v>
      </c>
      <c r="D2169" s="19">
        <v>10927.27259</v>
      </c>
      <c r="E2169" s="23">
        <v>0.24484969200000001</v>
      </c>
      <c r="F2169" s="23">
        <v>0.184339639</v>
      </c>
      <c r="G2169" s="17">
        <v>0.74469463899999999</v>
      </c>
      <c r="H2169" s="17">
        <v>0.25530536100000001</v>
      </c>
      <c r="I2169" s="17">
        <v>0.91845365800000001</v>
      </c>
      <c r="J2169" s="17">
        <v>8.0199999999999994E-2</v>
      </c>
      <c r="K2169" s="17">
        <v>1.2999999999999999E-3</v>
      </c>
    </row>
    <row r="2170" spans="1:11" x14ac:dyDescent="0.45">
      <c r="A2170" s="10" t="s">
        <v>25</v>
      </c>
      <c r="B2170" s="20">
        <v>0.8</v>
      </c>
      <c r="C2170" s="19">
        <v>116590</v>
      </c>
      <c r="D2170" s="19">
        <v>11140.24301</v>
      </c>
      <c r="E2170" s="23">
        <v>0.25067492600000002</v>
      </c>
      <c r="F2170" s="23">
        <v>0.18721202300000001</v>
      </c>
      <c r="G2170" s="17">
        <v>0.74500385999999996</v>
      </c>
      <c r="H2170" s="17">
        <v>0.25499613999999998</v>
      </c>
      <c r="I2170" s="17">
        <v>0.91937323900000001</v>
      </c>
      <c r="J2170" s="17">
        <v>7.9299999999999995E-2</v>
      </c>
      <c r="K2170" s="17">
        <v>1.33E-3</v>
      </c>
    </row>
    <row r="2171" spans="1:11" x14ac:dyDescent="0.45">
      <c r="A2171" s="10" t="s">
        <v>25</v>
      </c>
      <c r="B2171" s="20">
        <v>0.80100000000000005</v>
      </c>
      <c r="C2171" s="19">
        <v>116758</v>
      </c>
      <c r="D2171" s="19">
        <v>11182.43254</v>
      </c>
      <c r="E2171" s="23">
        <v>0.25157353300000002</v>
      </c>
      <c r="F2171" s="23">
        <v>0.187507006</v>
      </c>
      <c r="G2171" s="17">
        <v>0.74501961299999997</v>
      </c>
      <c r="H2171" s="17">
        <v>0.25498038699999998</v>
      </c>
      <c r="I2171" s="17">
        <v>0.91957288800000003</v>
      </c>
      <c r="J2171" s="17">
        <v>7.9100000000000004E-2</v>
      </c>
      <c r="K2171" s="17">
        <v>1.32E-3</v>
      </c>
    </row>
    <row r="2172" spans="1:11" x14ac:dyDescent="0.45">
      <c r="A2172" s="10" t="s">
        <v>25</v>
      </c>
      <c r="B2172" s="20">
        <v>0.80200000000000005</v>
      </c>
      <c r="C2172" s="19">
        <v>116826</v>
      </c>
      <c r="D2172" s="19">
        <v>11199.56976</v>
      </c>
      <c r="E2172" s="23">
        <v>0.252463298</v>
      </c>
      <c r="F2172" s="23">
        <v>0.18787056699999999</v>
      </c>
      <c r="G2172" s="17">
        <v>0.74510810900000002</v>
      </c>
      <c r="H2172" s="17">
        <v>0.25489189099999998</v>
      </c>
      <c r="I2172" s="17">
        <v>0.91963331199999998</v>
      </c>
      <c r="J2172" s="17">
        <v>7.9000000000000001E-2</v>
      </c>
      <c r="K2172" s="17">
        <v>1.32E-3</v>
      </c>
    </row>
    <row r="2173" spans="1:11" x14ac:dyDescent="0.45">
      <c r="A2173" s="10" t="s">
        <v>25</v>
      </c>
      <c r="B2173" s="20">
        <v>0.80300000000000005</v>
      </c>
      <c r="C2173" s="19">
        <v>117014</v>
      </c>
      <c r="D2173" s="19">
        <v>11247.08756</v>
      </c>
      <c r="E2173" s="23">
        <v>0.25325507600000002</v>
      </c>
      <c r="F2173" s="23">
        <v>0.18853099300000001</v>
      </c>
      <c r="G2173" s="17">
        <v>0.74486813500000004</v>
      </c>
      <c r="H2173" s="17">
        <v>0.25513186500000001</v>
      </c>
      <c r="I2173" s="17">
        <v>0.91989478899999999</v>
      </c>
      <c r="J2173" s="17">
        <v>7.8799999999999995E-2</v>
      </c>
      <c r="K2173" s="17">
        <v>1.32E-3</v>
      </c>
    </row>
    <row r="2174" spans="1:11" x14ac:dyDescent="0.45">
      <c r="A2174" s="10" t="s">
        <v>25</v>
      </c>
      <c r="B2174" s="20">
        <v>0.80400000000000005</v>
      </c>
      <c r="C2174" s="19">
        <v>117172</v>
      </c>
      <c r="D2174" s="19">
        <v>11287.18888</v>
      </c>
      <c r="E2174" s="23">
        <v>0.25428201099999997</v>
      </c>
      <c r="F2174" s="23">
        <v>0.18908927</v>
      </c>
      <c r="G2174" s="17">
        <v>0.74493052900000001</v>
      </c>
      <c r="H2174" s="17">
        <v>0.25506947099999999</v>
      </c>
      <c r="I2174" s="17">
        <v>0.92008862899999999</v>
      </c>
      <c r="J2174" s="17">
        <v>7.8600000000000003E-2</v>
      </c>
      <c r="K2174" s="17">
        <v>1.31E-3</v>
      </c>
    </row>
    <row r="2175" spans="1:11" x14ac:dyDescent="0.45">
      <c r="A2175" s="10" t="s">
        <v>25</v>
      </c>
      <c r="B2175" s="20">
        <v>0.80500000000000005</v>
      </c>
      <c r="C2175" s="19">
        <v>117344</v>
      </c>
      <c r="D2175" s="19">
        <v>11330.989089999999</v>
      </c>
      <c r="E2175" s="23">
        <v>0.255492047</v>
      </c>
      <c r="F2175" s="23">
        <v>0.18956500000000001</v>
      </c>
      <c r="G2175" s="17">
        <v>0.74469082399999997</v>
      </c>
      <c r="H2175" s="17">
        <v>0.25530917600000003</v>
      </c>
      <c r="I2175" s="17">
        <v>0.92035361100000002</v>
      </c>
      <c r="J2175" s="17">
        <v>7.8299999999999995E-2</v>
      </c>
      <c r="K2175" s="17">
        <v>1.31E-3</v>
      </c>
    </row>
    <row r="2176" spans="1:11" x14ac:dyDescent="0.45">
      <c r="A2176" s="10" t="s">
        <v>25</v>
      </c>
      <c r="B2176" s="20">
        <v>0.80600000000000005</v>
      </c>
      <c r="C2176" s="19">
        <v>117483</v>
      </c>
      <c r="D2176" s="19">
        <v>11366.59598</v>
      </c>
      <c r="E2176" s="23">
        <v>0.25645864400000001</v>
      </c>
      <c r="F2176" s="23">
        <v>0.19019745199999999</v>
      </c>
      <c r="G2176" s="17">
        <v>0.74446515700000004</v>
      </c>
      <c r="H2176" s="17">
        <v>0.25553484300000001</v>
      </c>
      <c r="I2176" s="17">
        <v>0.92051297399999998</v>
      </c>
      <c r="J2176" s="17">
        <v>7.8200000000000006E-2</v>
      </c>
      <c r="K2176" s="17">
        <v>1.31E-3</v>
      </c>
    </row>
    <row r="2177" spans="1:11" x14ac:dyDescent="0.45">
      <c r="A2177" s="10" t="s">
        <v>25</v>
      </c>
      <c r="B2177" s="20">
        <v>0.80700000000000005</v>
      </c>
      <c r="C2177" s="19">
        <v>117628</v>
      </c>
      <c r="D2177" s="19">
        <v>11403.903550000001</v>
      </c>
      <c r="E2177" s="23">
        <v>0.25773403299999997</v>
      </c>
      <c r="F2177" s="23">
        <v>0.190683358</v>
      </c>
      <c r="G2177" s="17">
        <v>0.74449110799999996</v>
      </c>
      <c r="H2177" s="17">
        <v>0.25550889199999999</v>
      </c>
      <c r="I2177" s="17">
        <v>0.92066212599999997</v>
      </c>
      <c r="J2177" s="17">
        <v>7.8E-2</v>
      </c>
      <c r="K2177" s="17">
        <v>1.3500000000000001E-3</v>
      </c>
    </row>
    <row r="2178" spans="1:11" x14ac:dyDescent="0.45">
      <c r="A2178" s="10" t="s">
        <v>25</v>
      </c>
      <c r="B2178" s="20">
        <v>0.80800000000000005</v>
      </c>
      <c r="C2178" s="19">
        <v>117778</v>
      </c>
      <c r="D2178" s="19">
        <v>11442.58388</v>
      </c>
      <c r="E2178" s="23">
        <v>0.25800010800000001</v>
      </c>
      <c r="F2178" s="23">
        <v>0.19119575</v>
      </c>
      <c r="G2178" s="17">
        <v>0.74457878399999999</v>
      </c>
      <c r="H2178" s="17">
        <v>0.25542121600000001</v>
      </c>
      <c r="I2178" s="17">
        <v>0.92089602500000001</v>
      </c>
      <c r="J2178" s="17">
        <v>7.7799999999999994E-2</v>
      </c>
      <c r="K2178" s="17">
        <v>1.3500000000000001E-3</v>
      </c>
    </row>
    <row r="2179" spans="1:11" x14ac:dyDescent="0.45">
      <c r="A2179" s="10" t="s">
        <v>25</v>
      </c>
      <c r="B2179" s="20">
        <v>0.80900000000000005</v>
      </c>
      <c r="C2179" s="19">
        <v>117926</v>
      </c>
      <c r="D2179" s="19">
        <v>11480.83495</v>
      </c>
      <c r="E2179" s="23">
        <v>0.258571844</v>
      </c>
      <c r="F2179" s="23">
        <v>0.191713408</v>
      </c>
      <c r="G2179" s="17">
        <v>0.74456862800000001</v>
      </c>
      <c r="H2179" s="17">
        <v>0.25543137199999999</v>
      </c>
      <c r="I2179" s="17">
        <v>0.92112622200000005</v>
      </c>
      <c r="J2179" s="17">
        <v>7.7499999999999999E-2</v>
      </c>
      <c r="K2179" s="17">
        <v>1.34E-3</v>
      </c>
    </row>
    <row r="2180" spans="1:11" x14ac:dyDescent="0.45">
      <c r="A2180" s="10" t="s">
        <v>25</v>
      </c>
      <c r="B2180" s="20">
        <v>0.81</v>
      </c>
      <c r="C2180" s="19">
        <v>118023</v>
      </c>
      <c r="D2180" s="19">
        <v>11505.93007</v>
      </c>
      <c r="E2180" s="23">
        <v>0.25875847200000002</v>
      </c>
      <c r="F2180" s="23">
        <v>0.192105364</v>
      </c>
      <c r="G2180" s="17">
        <v>0.74477855999999998</v>
      </c>
      <c r="H2180" s="17">
        <v>0.25522144000000002</v>
      </c>
      <c r="I2180" s="17">
        <v>0.92132592800000002</v>
      </c>
      <c r="J2180" s="17">
        <v>7.7299999999999994E-2</v>
      </c>
      <c r="K2180" s="17">
        <v>1.34E-3</v>
      </c>
    </row>
    <row r="2181" spans="1:11" x14ac:dyDescent="0.45">
      <c r="A2181" s="10" t="s">
        <v>25</v>
      </c>
      <c r="B2181" s="20">
        <v>0.81100000000000005</v>
      </c>
      <c r="C2181" s="19">
        <v>118220</v>
      </c>
      <c r="D2181" s="19">
        <v>11557.026309999999</v>
      </c>
      <c r="E2181" s="23">
        <v>0.26042700000000002</v>
      </c>
      <c r="F2181" s="23">
        <v>0.19265325999999999</v>
      </c>
      <c r="G2181" s="17">
        <v>0.74482321100000004</v>
      </c>
      <c r="H2181" s="17">
        <v>0.25517678900000001</v>
      </c>
      <c r="I2181" s="17">
        <v>0.92158317899999997</v>
      </c>
      <c r="J2181" s="17">
        <v>7.7100000000000002E-2</v>
      </c>
      <c r="K2181" s="17">
        <v>1.33E-3</v>
      </c>
    </row>
    <row r="2182" spans="1:11" x14ac:dyDescent="0.45">
      <c r="A2182" s="10" t="s">
        <v>25</v>
      </c>
      <c r="B2182" s="20">
        <v>0.81200000000000006</v>
      </c>
      <c r="C2182" s="19">
        <v>118363</v>
      </c>
      <c r="D2182" s="19">
        <v>11594.37047</v>
      </c>
      <c r="E2182" s="23">
        <v>0.26178232400000001</v>
      </c>
      <c r="F2182" s="23">
        <v>0.19324303400000001</v>
      </c>
      <c r="G2182" s="17">
        <v>0.745089259</v>
      </c>
      <c r="H2182" s="17">
        <v>0.254910741</v>
      </c>
      <c r="I2182" s="17">
        <v>0.92178484800000005</v>
      </c>
      <c r="J2182" s="17">
        <v>7.6899999999999996E-2</v>
      </c>
      <c r="K2182" s="17">
        <v>1.33E-3</v>
      </c>
    </row>
    <row r="2183" spans="1:11" x14ac:dyDescent="0.45">
      <c r="A2183" s="10" t="s">
        <v>25</v>
      </c>
      <c r="B2183" s="20">
        <v>0.81299999999999994</v>
      </c>
      <c r="C2183" s="19">
        <v>118475</v>
      </c>
      <c r="D2183" s="19">
        <v>11623.702660000001</v>
      </c>
      <c r="E2183" s="23">
        <v>0.26213437899999997</v>
      </c>
      <c r="F2183" s="23">
        <v>0.193754646</v>
      </c>
      <c r="G2183" s="17">
        <v>0.74502637699999996</v>
      </c>
      <c r="H2183" s="17">
        <v>0.25497362299999998</v>
      </c>
      <c r="I2183" s="17">
        <v>0.92187758500000005</v>
      </c>
      <c r="J2183" s="17">
        <v>7.6799999999999993E-2</v>
      </c>
      <c r="K2183" s="17">
        <v>1.33E-3</v>
      </c>
    </row>
    <row r="2184" spans="1:11" x14ac:dyDescent="0.45">
      <c r="A2184" s="10" t="s">
        <v>25</v>
      </c>
      <c r="B2184" s="20">
        <v>0.81399999999999995</v>
      </c>
      <c r="C2184" s="19">
        <v>118644</v>
      </c>
      <c r="D2184" s="19">
        <v>11668.10736</v>
      </c>
      <c r="E2184" s="23">
        <v>0.26377487300000002</v>
      </c>
      <c r="F2184" s="23">
        <v>0.19409790499999999</v>
      </c>
      <c r="G2184" s="17">
        <v>0.74499342599999996</v>
      </c>
      <c r="H2184" s="17">
        <v>0.25500657399999999</v>
      </c>
      <c r="I2184" s="17">
        <v>0.92207014499999995</v>
      </c>
      <c r="J2184" s="17">
        <v>7.6600000000000001E-2</v>
      </c>
      <c r="K2184" s="17">
        <v>1.33E-3</v>
      </c>
    </row>
    <row r="2185" spans="1:11" x14ac:dyDescent="0.45">
      <c r="A2185" s="10" t="s">
        <v>25</v>
      </c>
      <c r="B2185" s="20">
        <v>0.81499999999999995</v>
      </c>
      <c r="C2185" s="19">
        <v>118801</v>
      </c>
      <c r="D2185" s="19">
        <v>11709.572620000001</v>
      </c>
      <c r="E2185" s="23">
        <v>0.26461591899999998</v>
      </c>
      <c r="F2185" s="23">
        <v>0.19478947899999999</v>
      </c>
      <c r="G2185" s="17">
        <v>0.74485063299999998</v>
      </c>
      <c r="H2185" s="17">
        <v>0.25514936700000002</v>
      </c>
      <c r="I2185" s="17">
        <v>0.92203457600000005</v>
      </c>
      <c r="J2185" s="17">
        <v>7.6600000000000001E-2</v>
      </c>
      <c r="K2185" s="17">
        <v>1.32E-3</v>
      </c>
    </row>
    <row r="2186" spans="1:11" x14ac:dyDescent="0.45">
      <c r="A2186" s="10" t="s">
        <v>25</v>
      </c>
      <c r="B2186" s="20">
        <v>0.81599999999999995</v>
      </c>
      <c r="C2186" s="19">
        <v>118925</v>
      </c>
      <c r="D2186" s="19">
        <v>11742.44966</v>
      </c>
      <c r="E2186" s="23">
        <v>0.26548504699999997</v>
      </c>
      <c r="F2186" s="23">
        <v>0.19535121699999999</v>
      </c>
      <c r="G2186" s="17">
        <v>0.74456169900000002</v>
      </c>
      <c r="H2186" s="17">
        <v>0.25543830099999998</v>
      </c>
      <c r="I2186" s="17">
        <v>0.92223076500000001</v>
      </c>
      <c r="J2186" s="17">
        <v>7.6499999999999999E-2</v>
      </c>
      <c r="K2186" s="17">
        <v>1.32E-3</v>
      </c>
    </row>
    <row r="2187" spans="1:11" x14ac:dyDescent="0.45">
      <c r="A2187" s="10" t="s">
        <v>25</v>
      </c>
      <c r="B2187" s="20">
        <v>0.81699999999999995</v>
      </c>
      <c r="C2187" s="19">
        <v>119013</v>
      </c>
      <c r="D2187" s="19">
        <v>11765.8495</v>
      </c>
      <c r="E2187" s="23">
        <v>0.26618261799999998</v>
      </c>
      <c r="F2187" s="23">
        <v>0.19582466600000001</v>
      </c>
      <c r="G2187" s="17">
        <v>0.74454891499999998</v>
      </c>
      <c r="H2187" s="17">
        <v>0.25545108500000002</v>
      </c>
      <c r="I2187" s="17">
        <v>0.92234544200000002</v>
      </c>
      <c r="J2187" s="17">
        <v>7.6300000000000007E-2</v>
      </c>
      <c r="K2187" s="17">
        <v>1.32E-3</v>
      </c>
    </row>
    <row r="2188" spans="1:11" x14ac:dyDescent="0.45">
      <c r="A2188" s="10" t="s">
        <v>25</v>
      </c>
      <c r="B2188" s="20">
        <v>0.81799999999999995</v>
      </c>
      <c r="C2188" s="19">
        <v>119226</v>
      </c>
      <c r="D2188" s="19">
        <v>11822.651949999999</v>
      </c>
      <c r="E2188" s="23">
        <v>0.26726860099999999</v>
      </c>
      <c r="F2188" s="23">
        <v>0.19620721899999999</v>
      </c>
      <c r="G2188" s="17">
        <v>0.74464462399999998</v>
      </c>
      <c r="H2188" s="17">
        <v>0.25535537600000002</v>
      </c>
      <c r="I2188" s="17">
        <v>0.92263808400000002</v>
      </c>
      <c r="J2188" s="17">
        <v>7.6100000000000001E-2</v>
      </c>
      <c r="K2188" s="17">
        <v>1.31E-3</v>
      </c>
    </row>
    <row r="2189" spans="1:11" x14ac:dyDescent="0.45">
      <c r="A2189" s="10" t="s">
        <v>25</v>
      </c>
      <c r="B2189" s="20">
        <v>0.81899999999999995</v>
      </c>
      <c r="C2189" s="19">
        <v>119341</v>
      </c>
      <c r="D2189" s="19">
        <v>11853.419180000001</v>
      </c>
      <c r="E2189" s="23">
        <v>0.26777889599999999</v>
      </c>
      <c r="F2189" s="23">
        <v>0.19693323900000001</v>
      </c>
      <c r="G2189" s="17">
        <v>0.74457227599999998</v>
      </c>
      <c r="H2189" s="17">
        <v>0.25542772400000002</v>
      </c>
      <c r="I2189" s="17">
        <v>0.92286597699999995</v>
      </c>
      <c r="J2189" s="17">
        <v>7.5800000000000006E-2</v>
      </c>
      <c r="K2189" s="17">
        <v>1.31E-3</v>
      </c>
    </row>
    <row r="2190" spans="1:11" x14ac:dyDescent="0.45">
      <c r="A2190" s="10" t="s">
        <v>25</v>
      </c>
      <c r="B2190" s="20">
        <v>0.82</v>
      </c>
      <c r="C2190" s="19">
        <v>119499</v>
      </c>
      <c r="D2190" s="19">
        <v>11895.75426</v>
      </c>
      <c r="E2190" s="23">
        <v>0.26824048900000003</v>
      </c>
      <c r="F2190" s="23">
        <v>0.197393349</v>
      </c>
      <c r="G2190" s="17">
        <v>0.74480957999999997</v>
      </c>
      <c r="H2190" s="17">
        <v>0.25519041999999997</v>
      </c>
      <c r="I2190" s="17">
        <v>0.92312341099999995</v>
      </c>
      <c r="J2190" s="17">
        <v>7.5600000000000001E-2</v>
      </c>
      <c r="K2190" s="17">
        <v>1.2999999999999999E-3</v>
      </c>
    </row>
    <row r="2191" spans="1:11" x14ac:dyDescent="0.45">
      <c r="A2191" s="10" t="s">
        <v>25</v>
      </c>
      <c r="B2191" s="20">
        <v>0.82199999999999995</v>
      </c>
      <c r="C2191" s="19">
        <v>119822</v>
      </c>
      <c r="D2191" s="19">
        <v>11982.50877</v>
      </c>
      <c r="E2191" s="23">
        <v>0.26941738100000001</v>
      </c>
      <c r="F2191" s="23">
        <v>0.19813454799999999</v>
      </c>
      <c r="G2191" s="17">
        <v>0.74412879099999996</v>
      </c>
      <c r="H2191" s="17">
        <v>0.25587120899999999</v>
      </c>
      <c r="I2191" s="17">
        <v>0.92361740299999995</v>
      </c>
      <c r="J2191" s="17">
        <v>7.51E-2</v>
      </c>
      <c r="K2191" s="17">
        <v>1.2899999999999999E-3</v>
      </c>
    </row>
    <row r="2192" spans="1:11" x14ac:dyDescent="0.45">
      <c r="A2192" s="10" t="s">
        <v>25</v>
      </c>
      <c r="B2192" s="20">
        <v>0.82299999999999995</v>
      </c>
      <c r="C2192" s="19">
        <v>119960</v>
      </c>
      <c r="D2192" s="19">
        <v>12019.73486</v>
      </c>
      <c r="E2192" s="23">
        <v>0.27032316899999997</v>
      </c>
      <c r="F2192" s="23">
        <v>0.199060395</v>
      </c>
      <c r="G2192" s="17">
        <v>0.74420640199999999</v>
      </c>
      <c r="H2192" s="17">
        <v>0.25579359800000001</v>
      </c>
      <c r="I2192" s="17">
        <v>0.92380556700000005</v>
      </c>
      <c r="J2192" s="17">
        <v>7.4899999999999994E-2</v>
      </c>
      <c r="K2192" s="17">
        <v>1.2899999999999999E-3</v>
      </c>
    </row>
    <row r="2193" spans="1:11" x14ac:dyDescent="0.45">
      <c r="A2193" s="10" t="s">
        <v>25</v>
      </c>
      <c r="B2193" s="20">
        <v>0.82399999999999995</v>
      </c>
      <c r="C2193" s="19">
        <v>120105</v>
      </c>
      <c r="D2193" s="19">
        <v>12058.99692</v>
      </c>
      <c r="E2193" s="23">
        <v>0.27118721400000001</v>
      </c>
      <c r="F2193" s="23">
        <v>0.19961869700000001</v>
      </c>
      <c r="G2193" s="17">
        <v>0.74413221799999996</v>
      </c>
      <c r="H2193" s="17">
        <v>0.25586778199999999</v>
      </c>
      <c r="I2193" s="17">
        <v>0.92400078200000002</v>
      </c>
      <c r="J2193" s="17">
        <v>7.4700000000000003E-2</v>
      </c>
      <c r="K2193" s="17">
        <v>1.2899999999999999E-3</v>
      </c>
    </row>
    <row r="2194" spans="1:11" x14ac:dyDescent="0.45">
      <c r="A2194" s="10" t="s">
        <v>25</v>
      </c>
      <c r="B2194" s="20">
        <v>0.82499999999999996</v>
      </c>
      <c r="C2194" s="19">
        <v>120254</v>
      </c>
      <c r="D2194" s="19">
        <v>12099.484570000001</v>
      </c>
      <c r="E2194" s="23">
        <v>0.27274724299999997</v>
      </c>
      <c r="F2194" s="23">
        <v>0.20008504899999999</v>
      </c>
      <c r="G2194" s="17">
        <v>0.74424967200000003</v>
      </c>
      <c r="H2194" s="17">
        <v>0.25575032800000003</v>
      </c>
      <c r="I2194" s="17">
        <v>0.92419292600000003</v>
      </c>
      <c r="J2194" s="17">
        <v>7.4499999999999997E-2</v>
      </c>
      <c r="K2194" s="17">
        <v>1.2800000000000001E-3</v>
      </c>
    </row>
    <row r="2195" spans="1:11" x14ac:dyDescent="0.45">
      <c r="A2195" s="10" t="s">
        <v>25</v>
      </c>
      <c r="B2195" s="20">
        <v>0.82599999999999996</v>
      </c>
      <c r="C2195" s="19">
        <v>120340</v>
      </c>
      <c r="D2195" s="19">
        <v>12122.99999</v>
      </c>
      <c r="E2195" s="23">
        <v>0.27379985899999998</v>
      </c>
      <c r="F2195" s="23">
        <v>0.200553493</v>
      </c>
      <c r="G2195" s="17">
        <v>0.74429948499999998</v>
      </c>
      <c r="H2195" s="17">
        <v>0.25570051500000002</v>
      </c>
      <c r="I2195" s="17">
        <v>0.92432560399999997</v>
      </c>
      <c r="J2195" s="17">
        <v>7.4399999999999994E-2</v>
      </c>
      <c r="K2195" s="17">
        <v>1.2800000000000001E-3</v>
      </c>
    </row>
    <row r="2196" spans="1:11" x14ac:dyDescent="0.45">
      <c r="A2196" s="10" t="s">
        <v>25</v>
      </c>
      <c r="B2196" s="20">
        <v>0.82699999999999996</v>
      </c>
      <c r="C2196" s="19">
        <v>120544</v>
      </c>
      <c r="D2196" s="19">
        <v>12178.91589</v>
      </c>
      <c r="E2196" s="23">
        <v>0.27439709600000001</v>
      </c>
      <c r="F2196" s="23">
        <v>0.20108161899999999</v>
      </c>
      <c r="G2196" s="17">
        <v>0.74411003499999995</v>
      </c>
      <c r="H2196" s="17">
        <v>0.255889965</v>
      </c>
      <c r="I2196" s="17">
        <v>0.92468055100000002</v>
      </c>
      <c r="J2196" s="17">
        <v>7.3999999999999996E-2</v>
      </c>
      <c r="K2196" s="17">
        <v>1.2800000000000001E-3</v>
      </c>
    </row>
    <row r="2197" spans="1:11" x14ac:dyDescent="0.45">
      <c r="A2197" s="10" t="s">
        <v>25</v>
      </c>
      <c r="B2197" s="20">
        <v>0.82799999999999996</v>
      </c>
      <c r="C2197" s="19">
        <v>120679</v>
      </c>
      <c r="D2197" s="19">
        <v>12215.998</v>
      </c>
      <c r="E2197" s="23">
        <v>0.27476956000000002</v>
      </c>
      <c r="F2197" s="23">
        <v>0.20178260200000001</v>
      </c>
      <c r="G2197" s="17">
        <v>0.74432999899999996</v>
      </c>
      <c r="H2197" s="17">
        <v>0.25567000099999998</v>
      </c>
      <c r="I2197" s="17">
        <v>0.92480141599999999</v>
      </c>
      <c r="J2197" s="17">
        <v>7.3899999999999993E-2</v>
      </c>
      <c r="K2197" s="17">
        <v>1.2700000000000001E-3</v>
      </c>
    </row>
    <row r="2198" spans="1:11" x14ac:dyDescent="0.45">
      <c r="A2198" s="10" t="s">
        <v>25</v>
      </c>
      <c r="B2198" s="20">
        <v>0.82899999999999996</v>
      </c>
      <c r="C2198" s="19">
        <v>120827</v>
      </c>
      <c r="D2198" s="19">
        <v>12256.80947</v>
      </c>
      <c r="E2198" s="23">
        <v>0.27674183899999999</v>
      </c>
      <c r="F2198" s="23">
        <v>0.20229393300000001</v>
      </c>
      <c r="G2198" s="17">
        <v>0.74438660199999995</v>
      </c>
      <c r="H2198" s="17">
        <v>0.25561339799999999</v>
      </c>
      <c r="I2198" s="17">
        <v>0.92501896100000003</v>
      </c>
      <c r="J2198" s="17">
        <v>7.3700000000000002E-2</v>
      </c>
      <c r="K2198" s="17">
        <v>1.2700000000000001E-3</v>
      </c>
    </row>
    <row r="2199" spans="1:11" x14ac:dyDescent="0.45">
      <c r="A2199" s="10" t="s">
        <v>25</v>
      </c>
      <c r="B2199" s="20">
        <v>0.83</v>
      </c>
      <c r="C2199" s="19">
        <v>120978</v>
      </c>
      <c r="D2199" s="19">
        <v>12298.688179999999</v>
      </c>
      <c r="E2199" s="23">
        <v>0.27793295600000001</v>
      </c>
      <c r="F2199" s="23">
        <v>0.20276369499999999</v>
      </c>
      <c r="G2199" s="17">
        <v>0.74427581899999995</v>
      </c>
      <c r="H2199" s="17">
        <v>0.25572418099999999</v>
      </c>
      <c r="I2199" s="17">
        <v>0.92519391500000003</v>
      </c>
      <c r="J2199" s="17">
        <v>7.3499999999999996E-2</v>
      </c>
      <c r="K2199" s="17">
        <v>1.2700000000000001E-3</v>
      </c>
    </row>
    <row r="2200" spans="1:11" x14ac:dyDescent="0.45">
      <c r="A2200" s="10" t="s">
        <v>25</v>
      </c>
      <c r="B2200" s="20">
        <v>0.83099999999999996</v>
      </c>
      <c r="C2200" s="19">
        <v>121109</v>
      </c>
      <c r="D2200" s="19">
        <v>12335.15647</v>
      </c>
      <c r="E2200" s="23">
        <v>0.27881516899999997</v>
      </c>
      <c r="F2200" s="23">
        <v>0.20345227299999999</v>
      </c>
      <c r="G2200" s="17">
        <v>0.74394140799999997</v>
      </c>
      <c r="H2200" s="17">
        <v>0.25605859199999997</v>
      </c>
      <c r="I2200" s="17">
        <v>0.92534139599999998</v>
      </c>
      <c r="J2200" s="17">
        <v>7.3400000000000007E-2</v>
      </c>
      <c r="K2200" s="17">
        <v>1.2600000000000001E-3</v>
      </c>
    </row>
    <row r="2201" spans="1:11" x14ac:dyDescent="0.45">
      <c r="A2201" s="10" t="s">
        <v>25</v>
      </c>
      <c r="B2201" s="20">
        <v>0.83199999999999996</v>
      </c>
      <c r="C2201" s="19">
        <v>121270</v>
      </c>
      <c r="D2201" s="19">
        <v>12380.114610000001</v>
      </c>
      <c r="E2201" s="23">
        <v>0.27992015100000001</v>
      </c>
      <c r="F2201" s="23">
        <v>0.20397166899999999</v>
      </c>
      <c r="G2201" s="17">
        <v>0.74405871199999996</v>
      </c>
      <c r="H2201" s="17">
        <v>0.25594128799999999</v>
      </c>
      <c r="I2201" s="17">
        <v>0.92552830900000005</v>
      </c>
      <c r="J2201" s="17">
        <v>7.3200000000000001E-2</v>
      </c>
      <c r="K2201" s="17">
        <v>1.2600000000000001E-3</v>
      </c>
    </row>
    <row r="2202" spans="1:11" x14ac:dyDescent="0.45">
      <c r="A2202" s="10" t="s">
        <v>25</v>
      </c>
      <c r="B2202" s="20">
        <v>0.83299999999999996</v>
      </c>
      <c r="C2202" s="19">
        <v>121423</v>
      </c>
      <c r="D2202" s="19">
        <v>12423.01864</v>
      </c>
      <c r="E2202" s="23">
        <v>0.28089649500000002</v>
      </c>
      <c r="F2202" s="23">
        <v>0.20456643799999999</v>
      </c>
      <c r="G2202" s="17">
        <v>0.74411767100000004</v>
      </c>
      <c r="H2202" s="17">
        <v>0.25588232900000002</v>
      </c>
      <c r="I2202" s="17">
        <v>0.92567888099999995</v>
      </c>
      <c r="J2202" s="17">
        <v>7.3099999999999998E-2</v>
      </c>
      <c r="K2202" s="17">
        <v>1.2600000000000001E-3</v>
      </c>
    </row>
    <row r="2203" spans="1:11" x14ac:dyDescent="0.45">
      <c r="A2203" s="10" t="s">
        <v>25</v>
      </c>
      <c r="B2203" s="20">
        <v>0.83399999999999996</v>
      </c>
      <c r="C2203" s="19">
        <v>121556</v>
      </c>
      <c r="D2203" s="19">
        <v>12460.428169999999</v>
      </c>
      <c r="E2203" s="23">
        <v>0.282208599</v>
      </c>
      <c r="F2203" s="23">
        <v>0.205121629</v>
      </c>
      <c r="G2203" s="17">
        <v>0.74396985800000004</v>
      </c>
      <c r="H2203" s="17">
        <v>0.25603014200000002</v>
      </c>
      <c r="I2203" s="17">
        <v>0.92583068499999999</v>
      </c>
      <c r="J2203" s="17">
        <v>7.2900000000000006E-2</v>
      </c>
      <c r="K2203" s="17">
        <v>1.25E-3</v>
      </c>
    </row>
    <row r="2204" spans="1:11" x14ac:dyDescent="0.45">
      <c r="A2204" s="10" t="s">
        <v>25</v>
      </c>
      <c r="B2204" s="20">
        <v>0.83499999999999996</v>
      </c>
      <c r="C2204" s="19">
        <v>121707</v>
      </c>
      <c r="D2204" s="19">
        <v>12503.06588</v>
      </c>
      <c r="E2204" s="23">
        <v>0.28282949299999999</v>
      </c>
      <c r="F2204" s="23">
        <v>0.20567844699999999</v>
      </c>
      <c r="G2204" s="17">
        <v>0.743958852</v>
      </c>
      <c r="H2204" s="17">
        <v>0.256041148</v>
      </c>
      <c r="I2204" s="17">
        <v>0.92607716299999998</v>
      </c>
      <c r="J2204" s="17">
        <v>7.2700000000000001E-2</v>
      </c>
      <c r="K2204" s="17">
        <v>1.25E-3</v>
      </c>
    </row>
    <row r="2205" spans="1:11" x14ac:dyDescent="0.45">
      <c r="A2205" s="10" t="s">
        <v>25</v>
      </c>
      <c r="B2205" s="20">
        <v>0.83599999999999997</v>
      </c>
      <c r="C2205" s="19">
        <v>121858</v>
      </c>
      <c r="D2205" s="19">
        <v>12545.860629999999</v>
      </c>
      <c r="E2205" s="23">
        <v>0.28523987299999998</v>
      </c>
      <c r="F2205" s="23">
        <v>0.206226145</v>
      </c>
      <c r="G2205" s="17">
        <v>0.74399711099999999</v>
      </c>
      <c r="H2205" s="17">
        <v>0.25600288900000001</v>
      </c>
      <c r="I2205" s="17">
        <v>0.92630926099999999</v>
      </c>
      <c r="J2205" s="17">
        <v>7.2400000000000006E-2</v>
      </c>
      <c r="K2205" s="17">
        <v>1.25E-3</v>
      </c>
    </row>
    <row r="2206" spans="1:11" x14ac:dyDescent="0.45">
      <c r="A2206" s="10" t="s">
        <v>25</v>
      </c>
      <c r="B2206" s="20">
        <v>0.83699999999999997</v>
      </c>
      <c r="C2206" s="19">
        <v>122000</v>
      </c>
      <c r="D2206" s="19">
        <v>12586.424209999999</v>
      </c>
      <c r="E2206" s="23">
        <v>0.28602617699999999</v>
      </c>
      <c r="F2206" s="23">
        <v>0.20660710099999999</v>
      </c>
      <c r="G2206" s="17">
        <v>0.74400819699999998</v>
      </c>
      <c r="H2206" s="17">
        <v>0.25599180300000002</v>
      </c>
      <c r="I2206" s="17">
        <v>0.92640803800000004</v>
      </c>
      <c r="J2206" s="17">
        <v>7.2300000000000003E-2</v>
      </c>
      <c r="K2206" s="17">
        <v>1.24E-3</v>
      </c>
    </row>
    <row r="2207" spans="1:11" x14ac:dyDescent="0.45">
      <c r="A2207" s="10" t="s">
        <v>25</v>
      </c>
      <c r="B2207" s="20">
        <v>0.83799999999999997</v>
      </c>
      <c r="C2207" s="19">
        <v>122142</v>
      </c>
      <c r="D2207" s="19">
        <v>12627.147209999999</v>
      </c>
      <c r="E2207" s="23">
        <v>0.287573788</v>
      </c>
      <c r="F2207" s="23">
        <v>0.207375857</v>
      </c>
      <c r="G2207" s="17">
        <v>0.74403563100000003</v>
      </c>
      <c r="H2207" s="17">
        <v>0.25596436900000002</v>
      </c>
      <c r="I2207" s="17">
        <v>0.92637387100000002</v>
      </c>
      <c r="J2207" s="17">
        <v>7.2400000000000006E-2</v>
      </c>
      <c r="K2207" s="17">
        <v>1.24E-3</v>
      </c>
    </row>
    <row r="2208" spans="1:11" x14ac:dyDescent="0.45">
      <c r="A2208" s="10" t="s">
        <v>25</v>
      </c>
      <c r="B2208" s="20">
        <v>0.83899999999999997</v>
      </c>
      <c r="C2208" s="19">
        <v>122164</v>
      </c>
      <c r="D2208" s="19">
        <v>12633.47451</v>
      </c>
      <c r="E2208" s="23">
        <v>0.28760433800000001</v>
      </c>
      <c r="F2208" s="23">
        <v>0.20795977700000001</v>
      </c>
      <c r="G2208" s="17">
        <v>0.74407354000000003</v>
      </c>
      <c r="H2208" s="17">
        <v>0.25592646000000002</v>
      </c>
      <c r="I2208" s="17">
        <v>0.92641590299999999</v>
      </c>
      <c r="J2208" s="17">
        <v>7.2300000000000003E-2</v>
      </c>
      <c r="K2208" s="17">
        <v>1.24E-3</v>
      </c>
    </row>
    <row r="2209" spans="1:11" x14ac:dyDescent="0.45">
      <c r="A2209" s="10" t="s">
        <v>25</v>
      </c>
      <c r="B2209" s="20">
        <v>0.84</v>
      </c>
      <c r="C2209" s="19">
        <v>122391</v>
      </c>
      <c r="D2209" s="19">
        <v>12698.81336</v>
      </c>
      <c r="E2209" s="23">
        <v>0.28846038299999999</v>
      </c>
      <c r="F2209" s="23">
        <v>0.20821425599999999</v>
      </c>
      <c r="G2209" s="17">
        <v>0.74393542000000001</v>
      </c>
      <c r="H2209" s="17">
        <v>0.25606457999999999</v>
      </c>
      <c r="I2209" s="17">
        <v>0.92673298599999998</v>
      </c>
      <c r="J2209" s="17">
        <v>7.1999999999999995E-2</v>
      </c>
      <c r="K2209" s="17">
        <v>1.24E-3</v>
      </c>
    </row>
    <row r="2210" spans="1:11" x14ac:dyDescent="0.45">
      <c r="A2210" s="10" t="s">
        <v>25</v>
      </c>
      <c r="B2210" s="20">
        <v>0.84099999999999997</v>
      </c>
      <c r="C2210" s="19">
        <v>122572</v>
      </c>
      <c r="D2210" s="19">
        <v>12751.23847</v>
      </c>
      <c r="E2210" s="23">
        <v>0.29169576400000002</v>
      </c>
      <c r="F2210" s="23">
        <v>0.20889576500000001</v>
      </c>
      <c r="G2210" s="17">
        <v>0.74379140399999999</v>
      </c>
      <c r="H2210" s="17">
        <v>0.25620859600000001</v>
      </c>
      <c r="I2210" s="17">
        <v>0.92694087300000005</v>
      </c>
      <c r="J2210" s="17">
        <v>7.1800000000000003E-2</v>
      </c>
      <c r="K2210" s="17">
        <v>1.23E-3</v>
      </c>
    </row>
    <row r="2211" spans="1:11" x14ac:dyDescent="0.45">
      <c r="A2211" s="10" t="s">
        <v>25</v>
      </c>
      <c r="B2211" s="20">
        <v>0.84199999999999997</v>
      </c>
      <c r="C2211" s="19">
        <v>122693</v>
      </c>
      <c r="D2211" s="19">
        <v>12786.5481</v>
      </c>
      <c r="E2211" s="23">
        <v>0.292201241</v>
      </c>
      <c r="F2211" s="23">
        <v>0.209643311</v>
      </c>
      <c r="G2211" s="17">
        <v>0.74384031699999997</v>
      </c>
      <c r="H2211" s="17">
        <v>0.25615968300000003</v>
      </c>
      <c r="I2211" s="17">
        <v>0.92708424</v>
      </c>
      <c r="J2211" s="17">
        <v>7.17E-2</v>
      </c>
      <c r="K2211" s="17">
        <v>1.23E-3</v>
      </c>
    </row>
    <row r="2212" spans="1:11" x14ac:dyDescent="0.45">
      <c r="A2212" s="10" t="s">
        <v>25</v>
      </c>
      <c r="B2212" s="20">
        <v>0.84299999999999997</v>
      </c>
      <c r="C2212" s="19">
        <v>122871</v>
      </c>
      <c r="D2212" s="19">
        <v>12838.723620000001</v>
      </c>
      <c r="E2212" s="23">
        <v>0.29432819599999999</v>
      </c>
      <c r="F2212" s="23">
        <v>0.21022183699999999</v>
      </c>
      <c r="G2212" s="17">
        <v>0.74379633899999997</v>
      </c>
      <c r="H2212" s="17">
        <v>0.25620366100000003</v>
      </c>
      <c r="I2212" s="17">
        <v>0.92729170500000002</v>
      </c>
      <c r="J2212" s="17">
        <v>7.1499999999999994E-2</v>
      </c>
      <c r="K2212" s="17">
        <v>1.23E-3</v>
      </c>
    </row>
    <row r="2213" spans="1:11" x14ac:dyDescent="0.45">
      <c r="A2213" s="10" t="s">
        <v>25</v>
      </c>
      <c r="B2213" s="20">
        <v>0.84399999999999997</v>
      </c>
      <c r="C2213" s="19">
        <v>122995</v>
      </c>
      <c r="D2213" s="19">
        <v>12875.25657</v>
      </c>
      <c r="E2213" s="23">
        <v>0.29506835599999998</v>
      </c>
      <c r="F2213" s="23">
        <v>0.210918826</v>
      </c>
      <c r="G2213" s="17">
        <v>0.743826985</v>
      </c>
      <c r="H2213" s="17">
        <v>0.256173015</v>
      </c>
      <c r="I2213" s="17">
        <v>0.92748968899999995</v>
      </c>
      <c r="J2213" s="17">
        <v>7.1300000000000002E-2</v>
      </c>
      <c r="K2213" s="17">
        <v>1.2199999999999999E-3</v>
      </c>
    </row>
    <row r="2214" spans="1:11" x14ac:dyDescent="0.45">
      <c r="A2214" s="10" t="s">
        <v>25</v>
      </c>
      <c r="B2214" s="20">
        <v>0.84499999999999997</v>
      </c>
      <c r="C2214" s="19">
        <v>123152</v>
      </c>
      <c r="D2214" s="19">
        <v>12921.6605</v>
      </c>
      <c r="E2214" s="23">
        <v>0.29668545400000002</v>
      </c>
      <c r="F2214" s="23">
        <v>0.21145207299999999</v>
      </c>
      <c r="G2214" s="17">
        <v>0.74388560500000001</v>
      </c>
      <c r="H2214" s="17">
        <v>0.25611439499999999</v>
      </c>
      <c r="I2214" s="17">
        <v>0.92763190399999995</v>
      </c>
      <c r="J2214" s="17">
        <v>7.1099999999999997E-2</v>
      </c>
      <c r="K2214" s="17">
        <v>1.2199999999999999E-3</v>
      </c>
    </row>
    <row r="2215" spans="1:11" x14ac:dyDescent="0.45">
      <c r="A2215" s="10" t="s">
        <v>25</v>
      </c>
      <c r="B2215" s="20">
        <v>0.84599999999999997</v>
      </c>
      <c r="C2215" s="19">
        <v>123313</v>
      </c>
      <c r="D2215" s="19">
        <v>12969.515600000001</v>
      </c>
      <c r="E2215" s="23">
        <v>0.29791900399999999</v>
      </c>
      <c r="F2215" s="23">
        <v>0.21206872600000001</v>
      </c>
      <c r="G2215" s="17">
        <v>0.74400914699999998</v>
      </c>
      <c r="H2215" s="17">
        <v>0.25599085300000002</v>
      </c>
      <c r="I2215" s="17">
        <v>0.92778902500000004</v>
      </c>
      <c r="J2215" s="17">
        <v>7.0999999999999994E-2</v>
      </c>
      <c r="K2215" s="17">
        <v>1.23E-3</v>
      </c>
    </row>
    <row r="2216" spans="1:11" x14ac:dyDescent="0.45">
      <c r="A2216" s="10" t="s">
        <v>25</v>
      </c>
      <c r="B2216" s="20">
        <v>0.84699999999999998</v>
      </c>
      <c r="C2216" s="19">
        <v>123435</v>
      </c>
      <c r="D2216" s="19">
        <v>13005.96349</v>
      </c>
      <c r="E2216" s="23">
        <v>0.29966055899999999</v>
      </c>
      <c r="F2216" s="23">
        <v>0.21272728199999999</v>
      </c>
      <c r="G2216" s="17">
        <v>0.74412443800000005</v>
      </c>
      <c r="H2216" s="17">
        <v>0.255875562</v>
      </c>
      <c r="I2216" s="17">
        <v>0.92795713599999996</v>
      </c>
      <c r="J2216" s="17">
        <v>7.0800000000000002E-2</v>
      </c>
      <c r="K2216" s="17">
        <v>1.23E-3</v>
      </c>
    </row>
    <row r="2217" spans="1:11" x14ac:dyDescent="0.45">
      <c r="A2217" s="10" t="s">
        <v>25</v>
      </c>
      <c r="B2217" s="20">
        <v>0.84799999999999998</v>
      </c>
      <c r="C2217" s="19">
        <v>123578</v>
      </c>
      <c r="D2217" s="19">
        <v>13048.85051</v>
      </c>
      <c r="E2217" s="23">
        <v>0.30019180600000001</v>
      </c>
      <c r="F2217" s="23">
        <v>0.21310954600000001</v>
      </c>
      <c r="G2217" s="17">
        <v>0.74410493799999999</v>
      </c>
      <c r="H2217" s="17">
        <v>0.25589506200000001</v>
      </c>
      <c r="I2217" s="17">
        <v>0.92816843599999999</v>
      </c>
      <c r="J2217" s="17">
        <v>7.0599999999999996E-2</v>
      </c>
      <c r="K2217" s="17">
        <v>1.23E-3</v>
      </c>
    </row>
    <row r="2218" spans="1:11" x14ac:dyDescent="0.45">
      <c r="A2218" s="10" t="s">
        <v>25</v>
      </c>
      <c r="B2218" s="20">
        <v>0.84899999999999998</v>
      </c>
      <c r="C2218" s="19">
        <v>123749</v>
      </c>
      <c r="D2218" s="19">
        <v>13100.19983</v>
      </c>
      <c r="E2218" s="23">
        <v>0.30032041399999998</v>
      </c>
      <c r="F2218" s="23">
        <v>0.21389177600000001</v>
      </c>
      <c r="G2218" s="17">
        <v>0.74424035700000002</v>
      </c>
      <c r="H2218" s="17">
        <v>0.25575964299999998</v>
      </c>
      <c r="I2218" s="17">
        <v>0.92848721899999997</v>
      </c>
      <c r="J2218" s="17">
        <v>7.0300000000000001E-2</v>
      </c>
      <c r="K2218" s="17">
        <v>1.2199999999999999E-3</v>
      </c>
    </row>
    <row r="2219" spans="1:11" x14ac:dyDescent="0.45">
      <c r="A2219" s="10" t="s">
        <v>25</v>
      </c>
      <c r="B2219" s="20">
        <v>0.85</v>
      </c>
      <c r="C2219" s="19">
        <v>123898</v>
      </c>
      <c r="D2219" s="19">
        <v>13145.051390000001</v>
      </c>
      <c r="E2219" s="23">
        <v>0.30191497899999997</v>
      </c>
      <c r="F2219" s="23">
        <v>0.21454680000000001</v>
      </c>
      <c r="G2219" s="17">
        <v>0.74430580000000002</v>
      </c>
      <c r="H2219" s="17">
        <v>0.25569419999999998</v>
      </c>
      <c r="I2219" s="17">
        <v>0.92865207100000002</v>
      </c>
      <c r="J2219" s="17">
        <v>7.0099999999999996E-2</v>
      </c>
      <c r="K2219" s="17">
        <v>1.2199999999999999E-3</v>
      </c>
    </row>
    <row r="2220" spans="1:11" x14ac:dyDescent="0.45">
      <c r="A2220" s="10" t="s">
        <v>25</v>
      </c>
      <c r="B2220" s="20">
        <v>0.85099999999999998</v>
      </c>
      <c r="C2220" s="19">
        <v>124040</v>
      </c>
      <c r="D2220" s="19">
        <v>13188.08742</v>
      </c>
      <c r="E2220" s="23">
        <v>0.30393848200000001</v>
      </c>
      <c r="F2220" s="23">
        <v>0.215187249</v>
      </c>
      <c r="G2220" s="17">
        <v>0.74437278299999998</v>
      </c>
      <c r="H2220" s="17">
        <v>0.25562721700000002</v>
      </c>
      <c r="I2220" s="17">
        <v>0.92886109299999997</v>
      </c>
      <c r="J2220" s="17">
        <v>6.9900000000000004E-2</v>
      </c>
      <c r="K2220" s="17">
        <v>1.2099999999999999E-3</v>
      </c>
    </row>
    <row r="2221" spans="1:11" x14ac:dyDescent="0.45">
      <c r="A2221" s="10" t="s">
        <v>25</v>
      </c>
      <c r="B2221" s="20">
        <v>0.85199999999999998</v>
      </c>
      <c r="C2221" s="19">
        <v>124188</v>
      </c>
      <c r="D2221" s="19">
        <v>13233.216280000001</v>
      </c>
      <c r="E2221" s="23">
        <v>0.30637845899999999</v>
      </c>
      <c r="F2221" s="23">
        <v>0.21577273199999999</v>
      </c>
      <c r="G2221" s="17">
        <v>0.74454858800000001</v>
      </c>
      <c r="H2221" s="17">
        <v>0.25545141199999999</v>
      </c>
      <c r="I2221" s="17">
        <v>0.92906144499999999</v>
      </c>
      <c r="J2221" s="17">
        <v>6.9699999999999998E-2</v>
      </c>
      <c r="K2221" s="17">
        <v>1.2099999999999999E-3</v>
      </c>
    </row>
    <row r="2222" spans="1:11" x14ac:dyDescent="0.45">
      <c r="A2222" s="10" t="s">
        <v>25</v>
      </c>
      <c r="B2222" s="20">
        <v>0.85299999999999998</v>
      </c>
      <c r="C2222" s="19">
        <v>124318</v>
      </c>
      <c r="D2222" s="19">
        <v>13273.27212</v>
      </c>
      <c r="E2222" s="23">
        <v>0.30905574299999999</v>
      </c>
      <c r="F2222" s="23">
        <v>0.21643778599999999</v>
      </c>
      <c r="G2222" s="17">
        <v>0.74463874900000004</v>
      </c>
      <c r="H2222" s="17">
        <v>0.25536125100000001</v>
      </c>
      <c r="I2222" s="17">
        <v>0.92922937100000003</v>
      </c>
      <c r="J2222" s="17">
        <v>6.9599999999999995E-2</v>
      </c>
      <c r="K2222" s="17">
        <v>1.2099999999999999E-3</v>
      </c>
    </row>
    <row r="2223" spans="1:11" x14ac:dyDescent="0.45">
      <c r="A2223" s="10" t="s">
        <v>25</v>
      </c>
      <c r="B2223" s="20">
        <v>0.85399999999999998</v>
      </c>
      <c r="C2223" s="19">
        <v>124480</v>
      </c>
      <c r="D2223" s="19">
        <v>13323.462509999999</v>
      </c>
      <c r="E2223" s="23">
        <v>0.31035983299999997</v>
      </c>
      <c r="F2223" s="23">
        <v>0.216961719</v>
      </c>
      <c r="G2223" s="17">
        <v>0.744794344</v>
      </c>
      <c r="H2223" s="17">
        <v>0.255205656</v>
      </c>
      <c r="I2223" s="17">
        <v>0.92944207300000004</v>
      </c>
      <c r="J2223" s="17">
        <v>6.9400000000000003E-2</v>
      </c>
      <c r="K2223" s="17">
        <v>1.1999999999999999E-3</v>
      </c>
    </row>
    <row r="2224" spans="1:11" x14ac:dyDescent="0.45">
      <c r="A2224" s="10" t="s">
        <v>25</v>
      </c>
      <c r="B2224" s="20">
        <v>0.85499999999999998</v>
      </c>
      <c r="C2224" s="19">
        <v>124626</v>
      </c>
      <c r="D2224" s="19">
        <v>13368.983550000001</v>
      </c>
      <c r="E2224" s="23">
        <v>0.31302113100000001</v>
      </c>
      <c r="F2224" s="23">
        <v>0.21772830000000001</v>
      </c>
      <c r="G2224" s="17">
        <v>0.74457978300000005</v>
      </c>
      <c r="H2224" s="17">
        <v>0.255420217</v>
      </c>
      <c r="I2224" s="17">
        <v>0.92952986500000001</v>
      </c>
      <c r="J2224" s="17">
        <v>6.93E-2</v>
      </c>
      <c r="K2224" s="17">
        <v>1.1999999999999999E-3</v>
      </c>
    </row>
    <row r="2225" spans="1:11" x14ac:dyDescent="0.45">
      <c r="A2225" s="10" t="s">
        <v>25</v>
      </c>
      <c r="B2225" s="20">
        <v>0.85599999999999998</v>
      </c>
      <c r="C2225" s="19">
        <v>124728</v>
      </c>
      <c r="D2225" s="19">
        <v>13400.97711</v>
      </c>
      <c r="E2225" s="23">
        <v>0.31409503300000002</v>
      </c>
      <c r="F2225" s="23">
        <v>0.218291659</v>
      </c>
      <c r="G2225" s="17">
        <v>0.74459624099999999</v>
      </c>
      <c r="H2225" s="17">
        <v>0.25540375900000001</v>
      </c>
      <c r="I2225" s="17">
        <v>0.929697573</v>
      </c>
      <c r="J2225" s="17">
        <v>6.9099999999999995E-2</v>
      </c>
      <c r="K2225" s="17">
        <v>1.1999999999999999E-3</v>
      </c>
    </row>
    <row r="2226" spans="1:11" x14ac:dyDescent="0.45">
      <c r="A2226" s="10" t="s">
        <v>25</v>
      </c>
      <c r="B2226" s="20">
        <v>0.85699999999999998</v>
      </c>
      <c r="C2226" s="19">
        <v>124846</v>
      </c>
      <c r="D2226" s="19">
        <v>13438.139880000001</v>
      </c>
      <c r="E2226" s="23">
        <v>0.31518267100000003</v>
      </c>
      <c r="F2226" s="23">
        <v>0.21873883899999999</v>
      </c>
      <c r="G2226" s="17">
        <v>0.74440510699999995</v>
      </c>
      <c r="H2226" s="17">
        <v>0.25559489299999999</v>
      </c>
      <c r="I2226" s="17">
        <v>0.929873281</v>
      </c>
      <c r="J2226" s="17">
        <v>6.8900000000000003E-2</v>
      </c>
      <c r="K2226" s="17">
        <v>1.1900000000000001E-3</v>
      </c>
    </row>
    <row r="2227" spans="1:11" x14ac:dyDescent="0.45">
      <c r="A2227" s="10" t="s">
        <v>25</v>
      </c>
      <c r="B2227" s="20">
        <v>0.85799999999999998</v>
      </c>
      <c r="C2227" s="19">
        <v>125058</v>
      </c>
      <c r="D2227" s="19">
        <v>13505.10591</v>
      </c>
      <c r="E2227" s="23">
        <v>0.31682339700000001</v>
      </c>
      <c r="F2227" s="23">
        <v>0.21937851999999999</v>
      </c>
      <c r="G2227" s="17">
        <v>0.74444657700000005</v>
      </c>
      <c r="H2227" s="17">
        <v>0.255553423</v>
      </c>
      <c r="I2227" s="17">
        <v>0.93009606499999997</v>
      </c>
      <c r="J2227" s="17">
        <v>6.8699999999999997E-2</v>
      </c>
      <c r="K2227" s="17">
        <v>1.1900000000000001E-3</v>
      </c>
    </row>
    <row r="2228" spans="1:11" x14ac:dyDescent="0.45">
      <c r="A2228" s="10" t="s">
        <v>25</v>
      </c>
      <c r="B2228" s="20">
        <v>0.85899999999999999</v>
      </c>
      <c r="C2228" s="19">
        <v>125198</v>
      </c>
      <c r="D2228" s="19">
        <v>13549.677250000001</v>
      </c>
      <c r="E2228" s="23">
        <v>0.31932317900000001</v>
      </c>
      <c r="F2228" s="23">
        <v>0.22034205100000001</v>
      </c>
      <c r="G2228" s="17">
        <v>0.74438888800000003</v>
      </c>
      <c r="H2228" s="17">
        <v>0.25561111199999997</v>
      </c>
      <c r="I2228" s="17">
        <v>0.93022988799999995</v>
      </c>
      <c r="J2228" s="17">
        <v>6.8599999999999994E-2</v>
      </c>
      <c r="K2228" s="17">
        <v>1.1900000000000001E-3</v>
      </c>
    </row>
    <row r="2229" spans="1:11" x14ac:dyDescent="0.45">
      <c r="A2229" s="10" t="s">
        <v>25</v>
      </c>
      <c r="B2229" s="20">
        <v>0.86</v>
      </c>
      <c r="C2229" s="19">
        <v>125352</v>
      </c>
      <c r="D2229" s="19">
        <v>13598.92981</v>
      </c>
      <c r="E2229" s="23">
        <v>0.320849412</v>
      </c>
      <c r="F2229" s="23">
        <v>0.22099027600000001</v>
      </c>
      <c r="G2229" s="17">
        <v>0.74425617499999996</v>
      </c>
      <c r="H2229" s="17">
        <v>0.25574382499999998</v>
      </c>
      <c r="I2229" s="17">
        <v>0.93044064299999996</v>
      </c>
      <c r="J2229" s="17">
        <v>6.8400000000000002E-2</v>
      </c>
      <c r="K2229" s="17">
        <v>1.1800000000000001E-3</v>
      </c>
    </row>
    <row r="2230" spans="1:11" x14ac:dyDescent="0.45">
      <c r="A2230" s="10" t="s">
        <v>25</v>
      </c>
      <c r="B2230" s="20">
        <v>0.86099999999999999</v>
      </c>
      <c r="C2230" s="19">
        <v>125478</v>
      </c>
      <c r="D2230" s="19">
        <v>13639.409309999999</v>
      </c>
      <c r="E2230" s="23">
        <v>0.321514034</v>
      </c>
      <c r="F2230" s="23">
        <v>0.22171048900000001</v>
      </c>
      <c r="G2230" s="17">
        <v>0.74424201899999998</v>
      </c>
      <c r="H2230" s="17">
        <v>0.25575798100000002</v>
      </c>
      <c r="I2230" s="17">
        <v>0.93061581599999998</v>
      </c>
      <c r="J2230" s="17">
        <v>6.8199999999999997E-2</v>
      </c>
      <c r="K2230" s="17">
        <v>1.1800000000000001E-3</v>
      </c>
    </row>
    <row r="2231" spans="1:11" x14ac:dyDescent="0.45">
      <c r="A2231" s="10" t="s">
        <v>25</v>
      </c>
      <c r="B2231" s="20">
        <v>0.86199999999999999</v>
      </c>
      <c r="C2231" s="19">
        <v>125638</v>
      </c>
      <c r="D2231" s="19">
        <v>13691.04393</v>
      </c>
      <c r="E2231" s="23">
        <v>0.32362965799999999</v>
      </c>
      <c r="F2231" s="23">
        <v>0.222316187</v>
      </c>
      <c r="G2231" s="17">
        <v>0.74392301699999996</v>
      </c>
      <c r="H2231" s="17">
        <v>0.25607698299999998</v>
      </c>
      <c r="I2231" s="17">
        <v>0.93075961200000001</v>
      </c>
      <c r="J2231" s="17">
        <v>6.8099999999999994E-2</v>
      </c>
      <c r="K2231" s="17">
        <v>1.1800000000000001E-3</v>
      </c>
    </row>
    <row r="2232" spans="1:11" x14ac:dyDescent="0.45">
      <c r="A2232" s="10" t="s">
        <v>25</v>
      </c>
      <c r="B2232" s="20">
        <v>0.86299999999999999</v>
      </c>
      <c r="C2232" s="19">
        <v>125791</v>
      </c>
      <c r="D2232" s="19">
        <v>13740.6585</v>
      </c>
      <c r="E2232" s="23">
        <v>0.325393396</v>
      </c>
      <c r="F2232" s="23">
        <v>0.22295736999999999</v>
      </c>
      <c r="G2232" s="17">
        <v>0.74388469800000001</v>
      </c>
      <c r="H2232" s="17">
        <v>0.25611530199999999</v>
      </c>
      <c r="I2232" s="17">
        <v>0.93096743900000001</v>
      </c>
      <c r="J2232" s="17">
        <v>6.7900000000000002E-2</v>
      </c>
      <c r="K2232" s="17">
        <v>1.1800000000000001E-3</v>
      </c>
    </row>
    <row r="2233" spans="1:11" x14ac:dyDescent="0.45">
      <c r="A2233" s="10" t="s">
        <v>25</v>
      </c>
      <c r="B2233" s="20">
        <v>0.86399999999999999</v>
      </c>
      <c r="C2233" s="19">
        <v>125932</v>
      </c>
      <c r="D2233" s="19">
        <v>13786.68943</v>
      </c>
      <c r="E2233" s="23">
        <v>0.327007985</v>
      </c>
      <c r="F2233" s="23">
        <v>0.22376829500000001</v>
      </c>
      <c r="G2233" s="17">
        <v>0.74414763500000003</v>
      </c>
      <c r="H2233" s="17">
        <v>0.25585236500000003</v>
      </c>
      <c r="I2233" s="17">
        <v>0.93114781700000004</v>
      </c>
      <c r="J2233" s="17">
        <v>6.7699999999999996E-2</v>
      </c>
      <c r="K2233" s="17">
        <v>1.17E-3</v>
      </c>
    </row>
    <row r="2234" spans="1:11" x14ac:dyDescent="0.45">
      <c r="A2234" s="10" t="s">
        <v>25</v>
      </c>
      <c r="B2234" s="20">
        <v>0.86499999999999999</v>
      </c>
      <c r="C2234" s="19">
        <v>126081</v>
      </c>
      <c r="D2234" s="19">
        <v>13835.693660000001</v>
      </c>
      <c r="E2234" s="23">
        <v>0.32984533399999999</v>
      </c>
      <c r="F2234" s="23">
        <v>0.22444985100000001</v>
      </c>
      <c r="G2234" s="17">
        <v>0.74417239700000004</v>
      </c>
      <c r="H2234" s="17">
        <v>0.25582760300000001</v>
      </c>
      <c r="I2234" s="17">
        <v>0.93130580699999999</v>
      </c>
      <c r="J2234" s="17">
        <v>6.7500000000000004E-2</v>
      </c>
      <c r="K2234" s="17">
        <v>1.17E-3</v>
      </c>
    </row>
    <row r="2235" spans="1:11" x14ac:dyDescent="0.45">
      <c r="A2235" s="10" t="s">
        <v>25</v>
      </c>
      <c r="B2235" s="20">
        <v>0.86599999999999999</v>
      </c>
      <c r="C2235" s="19">
        <v>126212</v>
      </c>
      <c r="D2235" s="19">
        <v>13879.106159999999</v>
      </c>
      <c r="E2235" s="23">
        <v>0.331853856</v>
      </c>
      <c r="F2235" s="23">
        <v>0.22516486299999999</v>
      </c>
      <c r="G2235" s="17">
        <v>0.74402592499999998</v>
      </c>
      <c r="H2235" s="17">
        <v>0.25597407500000002</v>
      </c>
      <c r="I2235" s="17">
        <v>0.93143393100000005</v>
      </c>
      <c r="J2235" s="17">
        <v>6.7400000000000002E-2</v>
      </c>
      <c r="K2235" s="17">
        <v>1.17E-3</v>
      </c>
    </row>
    <row r="2236" spans="1:11" x14ac:dyDescent="0.45">
      <c r="A2236" s="10" t="s">
        <v>25</v>
      </c>
      <c r="B2236" s="20">
        <v>0.86699999999999999</v>
      </c>
      <c r="C2236" s="19">
        <v>126371</v>
      </c>
      <c r="D2236" s="19">
        <v>13932.0807</v>
      </c>
      <c r="E2236" s="23">
        <v>0.33432181700000002</v>
      </c>
      <c r="F2236" s="23">
        <v>0.22581764800000001</v>
      </c>
      <c r="G2236" s="17">
        <v>0.74410268199999996</v>
      </c>
      <c r="H2236" s="17">
        <v>0.25589731799999998</v>
      </c>
      <c r="I2236" s="17">
        <v>0.93158953700000002</v>
      </c>
      <c r="J2236" s="17">
        <v>6.7199999999999996E-2</v>
      </c>
      <c r="K2236" s="17">
        <v>1.16E-3</v>
      </c>
    </row>
    <row r="2237" spans="1:11" x14ac:dyDescent="0.45">
      <c r="A2237" s="10" t="s">
        <v>25</v>
      </c>
      <c r="B2237" s="20">
        <v>0.86799999999999999</v>
      </c>
      <c r="C2237" s="19">
        <v>126513</v>
      </c>
      <c r="D2237" s="19">
        <v>13979.63697</v>
      </c>
      <c r="E2237" s="23">
        <v>0.33537662600000001</v>
      </c>
      <c r="F2237" s="23">
        <v>0.22656868999999999</v>
      </c>
      <c r="G2237" s="17">
        <v>0.74407373200000004</v>
      </c>
      <c r="H2237" s="17">
        <v>0.25592626800000001</v>
      </c>
      <c r="I2237" s="17">
        <v>0.93174945300000001</v>
      </c>
      <c r="J2237" s="17">
        <v>6.7100000000000007E-2</v>
      </c>
      <c r="K2237" s="17">
        <v>1.16E-3</v>
      </c>
    </row>
    <row r="2238" spans="1:11" x14ac:dyDescent="0.45">
      <c r="A2238" s="10" t="s">
        <v>25</v>
      </c>
      <c r="B2238" s="20">
        <v>0.86899999999999999</v>
      </c>
      <c r="C2238" s="19">
        <v>126650</v>
      </c>
      <c r="D2238" s="19">
        <v>14025.59684</v>
      </c>
      <c r="E2238" s="23">
        <v>0.33567689099999998</v>
      </c>
      <c r="F2238" s="23">
        <v>0.22729123600000001</v>
      </c>
      <c r="G2238" s="17">
        <v>0.74406632500000003</v>
      </c>
      <c r="H2238" s="17">
        <v>0.25593367500000003</v>
      </c>
      <c r="I2238" s="17">
        <v>0.93190900899999995</v>
      </c>
      <c r="J2238" s="17">
        <v>6.6900000000000001E-2</v>
      </c>
      <c r="K2238" s="17">
        <v>1.16E-3</v>
      </c>
    </row>
    <row r="2239" spans="1:11" x14ac:dyDescent="0.45">
      <c r="A2239" s="10" t="s">
        <v>25</v>
      </c>
      <c r="B2239" s="20">
        <v>0.87</v>
      </c>
      <c r="C2239" s="19">
        <v>126808</v>
      </c>
      <c r="D2239" s="19">
        <v>14078.74185</v>
      </c>
      <c r="E2239" s="23">
        <v>0.33781562599999998</v>
      </c>
      <c r="F2239" s="23">
        <v>0.22794636500000001</v>
      </c>
      <c r="G2239" s="17">
        <v>0.74422749399999999</v>
      </c>
      <c r="H2239" s="17">
        <v>0.25577250600000001</v>
      </c>
      <c r="I2239" s="17">
        <v>0.93208938900000005</v>
      </c>
      <c r="J2239" s="17">
        <v>6.6799999999999998E-2</v>
      </c>
      <c r="K2239" s="17">
        <v>1.16E-3</v>
      </c>
    </row>
    <row r="2240" spans="1:11" x14ac:dyDescent="0.45">
      <c r="A2240" s="10" t="s">
        <v>25</v>
      </c>
      <c r="B2240" s="20">
        <v>0.871</v>
      </c>
      <c r="C2240" s="19">
        <v>126931</v>
      </c>
      <c r="D2240" s="19">
        <v>14120.29665</v>
      </c>
      <c r="E2240" s="23">
        <v>0.33785105300000001</v>
      </c>
      <c r="F2240" s="23">
        <v>0.22869083800000001</v>
      </c>
      <c r="G2240" s="17">
        <v>0.74401052499999998</v>
      </c>
      <c r="H2240" s="17">
        <v>0.25598947500000002</v>
      </c>
      <c r="I2240" s="17">
        <v>0.93226162899999998</v>
      </c>
      <c r="J2240" s="17">
        <v>6.6600000000000006E-2</v>
      </c>
      <c r="K2240" s="17">
        <v>1.15E-3</v>
      </c>
    </row>
    <row r="2241" spans="1:11" x14ac:dyDescent="0.45">
      <c r="A2241" s="10" t="s">
        <v>25</v>
      </c>
      <c r="B2241" s="20">
        <v>0.872</v>
      </c>
      <c r="C2241" s="19">
        <v>127100</v>
      </c>
      <c r="D2241" s="19">
        <v>14177.53061</v>
      </c>
      <c r="E2241" s="23">
        <v>0.33949600400000002</v>
      </c>
      <c r="F2241" s="23">
        <v>0.229327117</v>
      </c>
      <c r="G2241" s="17">
        <v>0.74421715200000005</v>
      </c>
      <c r="H2241" s="17">
        <v>0.25578284800000001</v>
      </c>
      <c r="I2241" s="17">
        <v>0.93241078700000002</v>
      </c>
      <c r="J2241" s="17">
        <v>6.6400000000000001E-2</v>
      </c>
      <c r="K2241" s="17">
        <v>1.15E-3</v>
      </c>
    </row>
    <row r="2242" spans="1:11" x14ac:dyDescent="0.45">
      <c r="A2242" s="10" t="s">
        <v>25</v>
      </c>
      <c r="B2242" s="20">
        <v>0.873</v>
      </c>
      <c r="C2242" s="19">
        <v>127244</v>
      </c>
      <c r="D2242" s="19">
        <v>14226.54753</v>
      </c>
      <c r="E2242" s="23">
        <v>0.34098463899999998</v>
      </c>
      <c r="F2242" s="23">
        <v>0.230156418</v>
      </c>
      <c r="G2242" s="17">
        <v>0.74401936400000002</v>
      </c>
      <c r="H2242" s="17">
        <v>0.25598063599999998</v>
      </c>
      <c r="I2242" s="17">
        <v>0.93257555400000003</v>
      </c>
      <c r="J2242" s="17">
        <v>6.6299999999999998E-2</v>
      </c>
      <c r="K2242" s="17">
        <v>1.15E-3</v>
      </c>
    </row>
    <row r="2243" spans="1:11" x14ac:dyDescent="0.45">
      <c r="A2243" s="10" t="s">
        <v>25</v>
      </c>
      <c r="B2243" s="20">
        <v>0.874</v>
      </c>
      <c r="C2243" s="19">
        <v>127392</v>
      </c>
      <c r="D2243" s="19">
        <v>14277.169830000001</v>
      </c>
      <c r="E2243" s="23">
        <v>0.34257374699999998</v>
      </c>
      <c r="F2243" s="23">
        <v>0.23089684899999999</v>
      </c>
      <c r="G2243" s="17">
        <v>0.74411265999999998</v>
      </c>
      <c r="H2243" s="17">
        <v>0.25588734000000002</v>
      </c>
      <c r="I2243" s="17">
        <v>0.93276716500000001</v>
      </c>
      <c r="J2243" s="17">
        <v>6.6100000000000006E-2</v>
      </c>
      <c r="K2243" s="17">
        <v>1.14E-3</v>
      </c>
    </row>
    <row r="2244" spans="1:11" x14ac:dyDescent="0.45">
      <c r="A2244" s="10" t="s">
        <v>25</v>
      </c>
      <c r="B2244" s="20">
        <v>0.875</v>
      </c>
      <c r="C2244" s="19">
        <v>127535</v>
      </c>
      <c r="D2244" s="19">
        <v>14326.18175</v>
      </c>
      <c r="E2244" s="23">
        <v>0.34304863899999999</v>
      </c>
      <c r="F2244" s="23">
        <v>0.231547436</v>
      </c>
      <c r="G2244" s="17">
        <v>0.74418786999999997</v>
      </c>
      <c r="H2244" s="17">
        <v>0.25581213000000003</v>
      </c>
      <c r="I2244" s="17">
        <v>0.93297677400000001</v>
      </c>
      <c r="J2244" s="17">
        <v>6.59E-2</v>
      </c>
      <c r="K2244" s="17">
        <v>1.14E-3</v>
      </c>
    </row>
    <row r="2245" spans="1:11" x14ac:dyDescent="0.45">
      <c r="A2245" s="10" t="s">
        <v>25</v>
      </c>
      <c r="B2245" s="20">
        <v>0.876</v>
      </c>
      <c r="C2245" s="19">
        <v>127663</v>
      </c>
      <c r="D2245" s="19">
        <v>14370.32173</v>
      </c>
      <c r="E2245" s="23">
        <v>0.34575539900000002</v>
      </c>
      <c r="F2245" s="23">
        <v>0.23233232500000001</v>
      </c>
      <c r="G2245" s="17">
        <v>0.744217197</v>
      </c>
      <c r="H2245" s="17">
        <v>0.255782803</v>
      </c>
      <c r="I2245" s="17">
        <v>0.933127123</v>
      </c>
      <c r="J2245" s="17">
        <v>6.5699999999999995E-2</v>
      </c>
      <c r="K2245" s="17">
        <v>1.14E-3</v>
      </c>
    </row>
    <row r="2246" spans="1:11" x14ac:dyDescent="0.45">
      <c r="A2246" s="10" t="s">
        <v>25</v>
      </c>
      <c r="B2246" s="20">
        <v>0.877</v>
      </c>
      <c r="C2246" s="19">
        <v>127803</v>
      </c>
      <c r="D2246" s="19">
        <v>14418.88092</v>
      </c>
      <c r="E2246" s="23">
        <v>0.34874555200000001</v>
      </c>
      <c r="F2246" s="23">
        <v>0.23300922399999999</v>
      </c>
      <c r="G2246" s="17">
        <v>0.74431742599999995</v>
      </c>
      <c r="H2246" s="17">
        <v>0.255682574</v>
      </c>
      <c r="I2246" s="17">
        <v>0.93326071200000005</v>
      </c>
      <c r="J2246" s="17">
        <v>6.5600000000000006E-2</v>
      </c>
      <c r="K2246" s="17">
        <v>1.1299999999999999E-3</v>
      </c>
    </row>
    <row r="2247" spans="1:11" x14ac:dyDescent="0.45">
      <c r="A2247" s="10" t="s">
        <v>25</v>
      </c>
      <c r="B2247" s="20">
        <v>0.878</v>
      </c>
      <c r="C2247" s="19">
        <v>127957</v>
      </c>
      <c r="D2247" s="19">
        <v>14472.670910000001</v>
      </c>
      <c r="E2247" s="23">
        <v>0.35027922900000003</v>
      </c>
      <c r="F2247" s="23">
        <v>0.233789629</v>
      </c>
      <c r="G2247" s="17">
        <v>0.744375063</v>
      </c>
      <c r="H2247" s="17">
        <v>0.255624937</v>
      </c>
      <c r="I2247" s="17">
        <v>0.93333365999999995</v>
      </c>
      <c r="J2247" s="17">
        <v>6.5500000000000003E-2</v>
      </c>
      <c r="K2247" s="17">
        <v>1.1299999999999999E-3</v>
      </c>
    </row>
    <row r="2248" spans="1:11" x14ac:dyDescent="0.45">
      <c r="A2248" s="10" t="s">
        <v>25</v>
      </c>
      <c r="B2248" s="20">
        <v>0.879</v>
      </c>
      <c r="C2248" s="19">
        <v>128086</v>
      </c>
      <c r="D2248" s="19">
        <v>14517.909470000001</v>
      </c>
      <c r="E2248" s="23">
        <v>0.35100221999999998</v>
      </c>
      <c r="F2248" s="23">
        <v>0.23454977399999999</v>
      </c>
      <c r="G2248" s="17">
        <v>0.74456224699999995</v>
      </c>
      <c r="H2248" s="17">
        <v>0.25543775299999999</v>
      </c>
      <c r="I2248" s="17">
        <v>0.933452316</v>
      </c>
      <c r="J2248" s="17">
        <v>6.54E-2</v>
      </c>
      <c r="K2248" s="17">
        <v>1.1299999999999999E-3</v>
      </c>
    </row>
    <row r="2249" spans="1:11" x14ac:dyDescent="0.45">
      <c r="A2249" s="10" t="s">
        <v>25</v>
      </c>
      <c r="B2249" s="20">
        <v>0.88100000000000001</v>
      </c>
      <c r="C2249" s="19">
        <v>128407</v>
      </c>
      <c r="D2249" s="19">
        <v>14630.608410000001</v>
      </c>
      <c r="E2249" s="23">
        <v>0.35140617000000002</v>
      </c>
      <c r="F2249" s="23">
        <v>0.235484627</v>
      </c>
      <c r="G2249" s="17">
        <v>0.74433636800000003</v>
      </c>
      <c r="H2249" s="17">
        <v>0.25566363199999997</v>
      </c>
      <c r="I2249" s="17">
        <v>0.93401358599999995</v>
      </c>
      <c r="J2249" s="17">
        <v>6.4899999999999999E-2</v>
      </c>
      <c r="K2249" s="17">
        <v>1.1199999999999999E-3</v>
      </c>
    </row>
    <row r="2250" spans="1:11" x14ac:dyDescent="0.45">
      <c r="A2250" s="10" t="s">
        <v>25</v>
      </c>
      <c r="B2250" s="20">
        <v>0.88200000000000001</v>
      </c>
      <c r="C2250" s="19">
        <v>128531</v>
      </c>
      <c r="D2250" s="19">
        <v>14674.3385</v>
      </c>
      <c r="E2250" s="23">
        <v>0.35436833099999998</v>
      </c>
      <c r="F2250" s="23">
        <v>0.23688636399999999</v>
      </c>
      <c r="G2250" s="17">
        <v>0.74413954599999999</v>
      </c>
      <c r="H2250" s="17">
        <v>0.25586045400000001</v>
      </c>
      <c r="I2250" s="17">
        <v>0.93407711699999996</v>
      </c>
      <c r="J2250" s="17">
        <v>6.4799999999999996E-2</v>
      </c>
      <c r="K2250" s="17">
        <v>1.14E-3</v>
      </c>
    </row>
    <row r="2251" spans="1:11" x14ac:dyDescent="0.45">
      <c r="A2251" s="10" t="s">
        <v>25</v>
      </c>
      <c r="B2251" s="20">
        <v>0.88300000000000001</v>
      </c>
      <c r="C2251" s="19">
        <v>128699</v>
      </c>
      <c r="D2251" s="19">
        <v>14734.00095</v>
      </c>
      <c r="E2251" s="23">
        <v>0.356717059</v>
      </c>
      <c r="F2251" s="23">
        <v>0.23760467299999999</v>
      </c>
      <c r="G2251" s="17">
        <v>0.74385193400000005</v>
      </c>
      <c r="H2251" s="17">
        <v>0.25614806600000001</v>
      </c>
      <c r="I2251" s="17">
        <v>0.93429421400000001</v>
      </c>
      <c r="J2251" s="17">
        <v>6.4600000000000005E-2</v>
      </c>
      <c r="K2251" s="17">
        <v>1.14E-3</v>
      </c>
    </row>
    <row r="2252" spans="1:11" x14ac:dyDescent="0.45">
      <c r="A2252" s="10" t="s">
        <v>25</v>
      </c>
      <c r="B2252" s="20">
        <v>0.88400000000000001</v>
      </c>
      <c r="C2252" s="19">
        <v>128841</v>
      </c>
      <c r="D2252" s="19">
        <v>14784.97467</v>
      </c>
      <c r="E2252" s="23">
        <v>0.360361343</v>
      </c>
      <c r="F2252" s="23">
        <v>0.23837615600000001</v>
      </c>
      <c r="G2252" s="17">
        <v>0.743854829</v>
      </c>
      <c r="H2252" s="17">
        <v>0.256145171</v>
      </c>
      <c r="I2252" s="17">
        <v>0.93446559200000001</v>
      </c>
      <c r="J2252" s="17">
        <v>6.4399999999999999E-2</v>
      </c>
      <c r="K2252" s="17">
        <v>1.14E-3</v>
      </c>
    </row>
    <row r="2253" spans="1:11" x14ac:dyDescent="0.45">
      <c r="A2253" s="10" t="s">
        <v>25</v>
      </c>
      <c r="B2253" s="20">
        <v>0.88500000000000001</v>
      </c>
      <c r="C2253" s="19">
        <v>128990</v>
      </c>
      <c r="D2253" s="19">
        <v>14838.92304</v>
      </c>
      <c r="E2253" s="23">
        <v>0.36469805700000002</v>
      </c>
      <c r="F2253" s="23">
        <v>0.23921041200000001</v>
      </c>
      <c r="G2253" s="17">
        <v>0.74376308199999996</v>
      </c>
      <c r="H2253" s="17">
        <v>0.25623691799999998</v>
      </c>
      <c r="I2253" s="17">
        <v>0.93449875999999998</v>
      </c>
      <c r="J2253" s="17">
        <v>6.4399999999999999E-2</v>
      </c>
      <c r="K2253" s="17">
        <v>1.1299999999999999E-3</v>
      </c>
    </row>
    <row r="2254" spans="1:11" x14ac:dyDescent="0.45">
      <c r="A2254" s="10" t="s">
        <v>25</v>
      </c>
      <c r="B2254" s="20">
        <v>0.88600000000000001</v>
      </c>
      <c r="C2254" s="19">
        <v>129138</v>
      </c>
      <c r="D2254" s="19">
        <v>14893.13596</v>
      </c>
      <c r="E2254" s="23">
        <v>0.367985854</v>
      </c>
      <c r="F2254" s="23">
        <v>0.240000239</v>
      </c>
      <c r="G2254" s="17">
        <v>0.74391735999999997</v>
      </c>
      <c r="H2254" s="17">
        <v>0.25608263999999997</v>
      </c>
      <c r="I2254" s="17">
        <v>0.93468168299999999</v>
      </c>
      <c r="J2254" s="17">
        <v>6.4199999999999993E-2</v>
      </c>
      <c r="K2254" s="17">
        <v>1.1299999999999999E-3</v>
      </c>
    </row>
    <row r="2255" spans="1:11" x14ac:dyDescent="0.45">
      <c r="A2255" s="10" t="s">
        <v>25</v>
      </c>
      <c r="B2255" s="20">
        <v>0.88700000000000001</v>
      </c>
      <c r="C2255" s="19">
        <v>129282</v>
      </c>
      <c r="D2255" s="19">
        <v>14946.2284</v>
      </c>
      <c r="E2255" s="23">
        <v>0.36926123399999999</v>
      </c>
      <c r="F2255" s="23">
        <v>0.24083996799999999</v>
      </c>
      <c r="G2255" s="17">
        <v>0.74402469000000004</v>
      </c>
      <c r="H2255" s="17">
        <v>0.25597531000000001</v>
      </c>
      <c r="I2255" s="17">
        <v>0.93488548900000001</v>
      </c>
      <c r="J2255" s="17">
        <v>6.4000000000000001E-2</v>
      </c>
      <c r="K2255" s="17">
        <v>1.1299999999999999E-3</v>
      </c>
    </row>
    <row r="2256" spans="1:11" x14ac:dyDescent="0.45">
      <c r="A2256" s="10" t="s">
        <v>25</v>
      </c>
      <c r="B2256" s="20">
        <v>0.88800000000000001</v>
      </c>
      <c r="C2256" s="19">
        <v>129431</v>
      </c>
      <c r="D2256" s="19">
        <v>15001.505349999999</v>
      </c>
      <c r="E2256" s="23">
        <v>0.37212787899999999</v>
      </c>
      <c r="F2256" s="23">
        <v>0.24165816800000001</v>
      </c>
      <c r="G2256" s="17">
        <v>0.74416484500000002</v>
      </c>
      <c r="H2256" s="17">
        <v>0.25583515499999998</v>
      </c>
      <c r="I2256" s="17">
        <v>0.93496632599999996</v>
      </c>
      <c r="J2256" s="17">
        <v>6.3899999999999998E-2</v>
      </c>
      <c r="K2256" s="17">
        <v>1.1199999999999999E-3</v>
      </c>
    </row>
    <row r="2257" spans="1:11" x14ac:dyDescent="0.45">
      <c r="A2257" s="10" t="s">
        <v>25</v>
      </c>
      <c r="B2257" s="20">
        <v>0.88900000000000001</v>
      </c>
      <c r="C2257" s="19">
        <v>129576</v>
      </c>
      <c r="D2257" s="19">
        <v>15055.60677</v>
      </c>
      <c r="E2257" s="23">
        <v>0.37396373100000002</v>
      </c>
      <c r="F2257" s="23">
        <v>0.242476051</v>
      </c>
      <c r="G2257" s="17">
        <v>0.74416558600000005</v>
      </c>
      <c r="H2257" s="17">
        <v>0.25583441400000001</v>
      </c>
      <c r="I2257" s="17">
        <v>0.93518829000000003</v>
      </c>
      <c r="J2257" s="17">
        <v>6.3700000000000007E-2</v>
      </c>
      <c r="K2257" s="17">
        <v>1.1199999999999999E-3</v>
      </c>
    </row>
    <row r="2258" spans="1:11" x14ac:dyDescent="0.45">
      <c r="A2258" s="10" t="s">
        <v>25</v>
      </c>
      <c r="B2258" s="20">
        <v>0.89</v>
      </c>
      <c r="C2258" s="19">
        <v>129718</v>
      </c>
      <c r="D2258" s="19">
        <v>15108.908090000001</v>
      </c>
      <c r="E2258" s="23">
        <v>0.37758466499999999</v>
      </c>
      <c r="F2258" s="23">
        <v>0.24320726100000001</v>
      </c>
      <c r="G2258" s="17">
        <v>0.74398310199999995</v>
      </c>
      <c r="H2258" s="17">
        <v>0.25601689799999999</v>
      </c>
      <c r="I2258" s="17">
        <v>0.93527037400000002</v>
      </c>
      <c r="J2258" s="17">
        <v>6.3600000000000004E-2</v>
      </c>
      <c r="K2258" s="17">
        <v>1.1199999999999999E-3</v>
      </c>
    </row>
    <row r="2259" spans="1:11" x14ac:dyDescent="0.45">
      <c r="A2259" s="10" t="s">
        <v>25</v>
      </c>
      <c r="B2259" s="20">
        <v>0.89100000000000001</v>
      </c>
      <c r="C2259" s="19">
        <v>129855</v>
      </c>
      <c r="D2259" s="19">
        <v>15160.889359999999</v>
      </c>
      <c r="E2259" s="23">
        <v>0.38077383100000001</v>
      </c>
      <c r="F2259" s="23">
        <v>0.244152179</v>
      </c>
      <c r="G2259" s="17">
        <v>0.74400677699999995</v>
      </c>
      <c r="H2259" s="17">
        <v>0.25599322299999999</v>
      </c>
      <c r="I2259" s="17">
        <v>0.93546011200000001</v>
      </c>
      <c r="J2259" s="17">
        <v>6.3399999999999998E-2</v>
      </c>
      <c r="K2259" s="17">
        <v>1.1100000000000001E-3</v>
      </c>
    </row>
    <row r="2260" spans="1:11" x14ac:dyDescent="0.45">
      <c r="A2260" s="10" t="s">
        <v>25</v>
      </c>
      <c r="B2260" s="20">
        <v>0.89200000000000002</v>
      </c>
      <c r="C2260" s="19">
        <v>129998</v>
      </c>
      <c r="D2260" s="19">
        <v>15215.540370000001</v>
      </c>
      <c r="E2260" s="23">
        <v>0.38266317500000002</v>
      </c>
      <c r="F2260" s="23">
        <v>0.24497709500000001</v>
      </c>
      <c r="G2260" s="17">
        <v>0.744080678</v>
      </c>
      <c r="H2260" s="17">
        <v>0.255919322</v>
      </c>
      <c r="I2260" s="17">
        <v>0.93573127300000003</v>
      </c>
      <c r="J2260" s="17">
        <v>6.3100000000000003E-2</v>
      </c>
      <c r="K2260" s="17">
        <v>1.1199999999999999E-3</v>
      </c>
    </row>
    <row r="2261" spans="1:11" x14ac:dyDescent="0.45">
      <c r="A2261" s="10" t="s">
        <v>25</v>
      </c>
      <c r="B2261" s="20">
        <v>0.89300000000000002</v>
      </c>
      <c r="C2261" s="19">
        <v>130157</v>
      </c>
      <c r="D2261" s="19">
        <v>15276.679679999999</v>
      </c>
      <c r="E2261" s="23">
        <v>0.38584828399999999</v>
      </c>
      <c r="F2261" s="23">
        <v>0.24575815200000001</v>
      </c>
      <c r="G2261" s="17">
        <v>0.74395537700000003</v>
      </c>
      <c r="H2261" s="17">
        <v>0.25604462300000003</v>
      </c>
      <c r="I2261" s="17">
        <v>0.93572301599999996</v>
      </c>
      <c r="J2261" s="17">
        <v>6.3200000000000006E-2</v>
      </c>
      <c r="K2261" s="17">
        <v>1.1199999999999999E-3</v>
      </c>
    </row>
    <row r="2262" spans="1:11" x14ac:dyDescent="0.45">
      <c r="A2262" s="10" t="s">
        <v>25</v>
      </c>
      <c r="B2262" s="20">
        <v>0.89400000000000002</v>
      </c>
      <c r="C2262" s="19">
        <v>130254</v>
      </c>
      <c r="D2262" s="19">
        <v>15314.342629999999</v>
      </c>
      <c r="E2262" s="23">
        <v>0.38978812800000001</v>
      </c>
      <c r="F2262" s="23">
        <v>0.24658128800000001</v>
      </c>
      <c r="G2262" s="17">
        <v>0.74393108799999996</v>
      </c>
      <c r="H2262" s="17">
        <v>0.25606891199999998</v>
      </c>
      <c r="I2262" s="17">
        <v>0.93585633499999998</v>
      </c>
      <c r="J2262" s="17">
        <v>6.3E-2</v>
      </c>
      <c r="K2262" s="17">
        <v>1.1199999999999999E-3</v>
      </c>
    </row>
    <row r="2263" spans="1:11" x14ac:dyDescent="0.45">
      <c r="A2263" s="10" t="s">
        <v>25</v>
      </c>
      <c r="B2263" s="20">
        <v>0.89500000000000002</v>
      </c>
      <c r="C2263" s="19">
        <v>130439</v>
      </c>
      <c r="D2263" s="19">
        <v>15386.589819999999</v>
      </c>
      <c r="E2263" s="23">
        <v>0.391147829</v>
      </c>
      <c r="F2263" s="23">
        <v>0.247394903</v>
      </c>
      <c r="G2263" s="17">
        <v>0.74399527700000001</v>
      </c>
      <c r="H2263" s="17">
        <v>0.25600472299999999</v>
      </c>
      <c r="I2263" s="17">
        <v>0.93611882000000002</v>
      </c>
      <c r="J2263" s="17">
        <v>6.2799999999999995E-2</v>
      </c>
      <c r="K2263" s="17">
        <v>1.1100000000000001E-3</v>
      </c>
    </row>
    <row r="2264" spans="1:11" x14ac:dyDescent="0.45">
      <c r="A2264" s="10" t="s">
        <v>25</v>
      </c>
      <c r="B2264" s="20">
        <v>0.89600000000000002</v>
      </c>
      <c r="C2264" s="19">
        <v>130596</v>
      </c>
      <c r="D2264" s="19">
        <v>15448.293659999999</v>
      </c>
      <c r="E2264" s="23">
        <v>0.39440650799999999</v>
      </c>
      <c r="F2264" s="23">
        <v>0.248443313</v>
      </c>
      <c r="G2264" s="17">
        <v>0.74398909599999996</v>
      </c>
      <c r="H2264" s="17">
        <v>0.25601090399999998</v>
      </c>
      <c r="I2264" s="17">
        <v>0.93619043999999996</v>
      </c>
      <c r="J2264" s="17">
        <v>6.2700000000000006E-2</v>
      </c>
      <c r="K2264" s="17">
        <v>1.1100000000000001E-3</v>
      </c>
    </row>
    <row r="2265" spans="1:11" x14ac:dyDescent="0.45">
      <c r="A2265" s="10" t="s">
        <v>25</v>
      </c>
      <c r="B2265" s="20">
        <v>0.89700000000000002</v>
      </c>
      <c r="C2265" s="19">
        <v>130720</v>
      </c>
      <c r="D2265" s="19">
        <v>15497.37177</v>
      </c>
      <c r="E2265" s="23">
        <v>0.39674410300000001</v>
      </c>
      <c r="F2265" s="23">
        <v>0.24913571200000001</v>
      </c>
      <c r="G2265" s="17">
        <v>0.74401774799999998</v>
      </c>
      <c r="H2265" s="17">
        <v>0.25598225200000002</v>
      </c>
      <c r="I2265" s="17">
        <v>0.93629669900000001</v>
      </c>
      <c r="J2265" s="17">
        <v>6.2600000000000003E-2</v>
      </c>
      <c r="K2265" s="17">
        <v>1.1100000000000001E-3</v>
      </c>
    </row>
    <row r="2266" spans="1:11" x14ac:dyDescent="0.45">
      <c r="A2266" s="10" t="s">
        <v>25</v>
      </c>
      <c r="B2266" s="20">
        <v>0.89800000000000002</v>
      </c>
      <c r="C2266" s="19">
        <v>130884</v>
      </c>
      <c r="D2266" s="19">
        <v>15562.7943</v>
      </c>
      <c r="E2266" s="23">
        <v>0.401114421</v>
      </c>
      <c r="F2266" s="23">
        <v>0.25024756100000001</v>
      </c>
      <c r="G2266" s="17">
        <v>0.74379603299999997</v>
      </c>
      <c r="H2266" s="17">
        <v>0.25620396699999998</v>
      </c>
      <c r="I2266" s="17">
        <v>0.93639481599999996</v>
      </c>
      <c r="J2266" s="17">
        <v>6.25E-2</v>
      </c>
      <c r="K2266" s="17">
        <v>1.1000000000000001E-3</v>
      </c>
    </row>
    <row r="2267" spans="1:11" x14ac:dyDescent="0.45">
      <c r="A2267" s="10" t="s">
        <v>25</v>
      </c>
      <c r="B2267" s="20">
        <v>0.89900000000000002</v>
      </c>
      <c r="C2267" s="19">
        <v>131030</v>
      </c>
      <c r="D2267" s="19">
        <v>15621.62657</v>
      </c>
      <c r="E2267" s="23">
        <v>0.40397996200000003</v>
      </c>
      <c r="F2267" s="23">
        <v>0.251231647</v>
      </c>
      <c r="G2267" s="17">
        <v>0.74375333899999996</v>
      </c>
      <c r="H2267" s="17">
        <v>0.25624666099999999</v>
      </c>
      <c r="I2267" s="17">
        <v>0.93654954899999998</v>
      </c>
      <c r="J2267" s="17">
        <v>6.2300000000000001E-2</v>
      </c>
      <c r="K2267" s="17">
        <v>1.1000000000000001E-3</v>
      </c>
    </row>
    <row r="2268" spans="1:11" x14ac:dyDescent="0.45">
      <c r="A2268" s="10" t="s">
        <v>25</v>
      </c>
      <c r="B2268" s="20">
        <v>0.9</v>
      </c>
      <c r="C2268" s="19">
        <v>131172</v>
      </c>
      <c r="D2268" s="19">
        <v>15679.180920000001</v>
      </c>
      <c r="E2268" s="23">
        <v>0.406968828</v>
      </c>
      <c r="F2268" s="23">
        <v>0.25216787000000002</v>
      </c>
      <c r="G2268" s="17">
        <v>0.74384777199999996</v>
      </c>
      <c r="H2268" s="17">
        <v>0.25615222799999998</v>
      </c>
      <c r="I2268" s="17">
        <v>0.93674167799999997</v>
      </c>
      <c r="J2268" s="17">
        <v>6.2199999999999998E-2</v>
      </c>
      <c r="K2268" s="17">
        <v>1.1000000000000001E-3</v>
      </c>
    </row>
    <row r="2269" spans="1:11" x14ac:dyDescent="0.45">
      <c r="A2269" s="10" t="s">
        <v>25</v>
      </c>
      <c r="B2269" s="20">
        <v>0.90100000000000002</v>
      </c>
      <c r="C2269" s="19">
        <v>131221</v>
      </c>
      <c r="D2269" s="19">
        <v>15699.128699999999</v>
      </c>
      <c r="E2269" s="23">
        <v>0.40770616199999998</v>
      </c>
      <c r="F2269" s="23">
        <v>0.25302492999999998</v>
      </c>
      <c r="G2269" s="17">
        <v>0.74380625099999997</v>
      </c>
      <c r="H2269" s="17">
        <v>0.25619374900000003</v>
      </c>
      <c r="I2269" s="17">
        <v>0.93681878100000004</v>
      </c>
      <c r="J2269" s="17">
        <v>6.2100000000000002E-2</v>
      </c>
      <c r="K2269" s="17">
        <v>1.1000000000000001E-3</v>
      </c>
    </row>
    <row r="2270" spans="1:11" x14ac:dyDescent="0.45">
      <c r="A2270" s="10" t="s">
        <v>25</v>
      </c>
      <c r="B2270" s="20">
        <v>0.90200000000000002</v>
      </c>
      <c r="C2270" s="19">
        <v>131453</v>
      </c>
      <c r="D2270" s="19">
        <v>15793.86745</v>
      </c>
      <c r="E2270" s="23">
        <v>0.41067593600000002</v>
      </c>
      <c r="F2270" s="23">
        <v>0.25351030299999999</v>
      </c>
      <c r="G2270" s="17">
        <v>0.74375632400000002</v>
      </c>
      <c r="H2270" s="17">
        <v>0.25624367599999998</v>
      </c>
      <c r="I2270" s="17">
        <v>0.93698230800000004</v>
      </c>
      <c r="J2270" s="17">
        <v>6.1899999999999997E-2</v>
      </c>
      <c r="K2270" s="17">
        <v>1.1000000000000001E-3</v>
      </c>
    </row>
    <row r="2271" spans="1:11" x14ac:dyDescent="0.45">
      <c r="A2271" s="10" t="s">
        <v>25</v>
      </c>
      <c r="B2271" s="20">
        <v>0.90300000000000002</v>
      </c>
      <c r="C2271" s="19">
        <v>131599</v>
      </c>
      <c r="D2271" s="19">
        <v>15853.949720000001</v>
      </c>
      <c r="E2271" s="23">
        <v>0.412476497</v>
      </c>
      <c r="F2271" s="23">
        <v>0.25495125499999999</v>
      </c>
      <c r="G2271" s="17">
        <v>0.74382024199999996</v>
      </c>
      <c r="H2271" s="17">
        <v>0.25617975799999998</v>
      </c>
      <c r="I2271" s="17">
        <v>0.93714845099999999</v>
      </c>
      <c r="J2271" s="17">
        <v>6.1800000000000001E-2</v>
      </c>
      <c r="K2271" s="17">
        <v>1.1000000000000001E-3</v>
      </c>
    </row>
    <row r="2272" spans="1:11" x14ac:dyDescent="0.45">
      <c r="A2272" s="10" t="s">
        <v>25</v>
      </c>
      <c r="B2272" s="20">
        <v>0.90400000000000003</v>
      </c>
      <c r="C2272" s="19">
        <v>131759</v>
      </c>
      <c r="D2272" s="19">
        <v>15920.132369999999</v>
      </c>
      <c r="E2272" s="23">
        <v>0.41504173599999999</v>
      </c>
      <c r="F2272" s="23">
        <v>0.25591190699999999</v>
      </c>
      <c r="G2272" s="17">
        <v>0.74385051499999999</v>
      </c>
      <c r="H2272" s="17">
        <v>0.25614948500000001</v>
      </c>
      <c r="I2272" s="17">
        <v>0.93745113499999999</v>
      </c>
      <c r="J2272" s="17">
        <v>6.1499999999999999E-2</v>
      </c>
      <c r="K2272" s="17">
        <v>1.09E-3</v>
      </c>
    </row>
    <row r="2273" spans="1:11" x14ac:dyDescent="0.45">
      <c r="A2273" s="10" t="s">
        <v>25</v>
      </c>
      <c r="B2273" s="20">
        <v>0.90500000000000003</v>
      </c>
      <c r="C2273" s="19">
        <v>131904</v>
      </c>
      <c r="D2273" s="19">
        <v>15980.721809999999</v>
      </c>
      <c r="E2273" s="23">
        <v>0.41932892100000002</v>
      </c>
      <c r="F2273" s="23">
        <v>0.25693788000000001</v>
      </c>
      <c r="G2273" s="17">
        <v>0.74386675199999996</v>
      </c>
      <c r="H2273" s="17">
        <v>0.25613324799999998</v>
      </c>
      <c r="I2273" s="17">
        <v>0.93752261599999998</v>
      </c>
      <c r="J2273" s="17">
        <v>6.1400000000000003E-2</v>
      </c>
      <c r="K2273" s="17">
        <v>1.09E-3</v>
      </c>
    </row>
    <row r="2274" spans="1:11" x14ac:dyDescent="0.45">
      <c r="A2274" s="10" t="s">
        <v>25</v>
      </c>
      <c r="B2274" s="20">
        <v>0.90600000000000003</v>
      </c>
      <c r="C2274" s="19">
        <v>132038</v>
      </c>
      <c r="D2274" s="19">
        <v>16037.069390000001</v>
      </c>
      <c r="E2274" s="23">
        <v>0.42243025899999997</v>
      </c>
      <c r="F2274" s="23">
        <v>0.25792784800000002</v>
      </c>
      <c r="G2274" s="17">
        <v>0.74375558600000002</v>
      </c>
      <c r="H2274" s="17">
        <v>0.25624441399999998</v>
      </c>
      <c r="I2274" s="17">
        <v>0.93763537900000005</v>
      </c>
      <c r="J2274" s="17">
        <v>6.13E-2</v>
      </c>
      <c r="K2274" s="17">
        <v>1.09E-3</v>
      </c>
    </row>
    <row r="2275" spans="1:11" x14ac:dyDescent="0.45">
      <c r="A2275" s="10" t="s">
        <v>25</v>
      </c>
      <c r="B2275" s="20">
        <v>0.90700000000000003</v>
      </c>
      <c r="C2275" s="19">
        <v>132189</v>
      </c>
      <c r="D2275" s="19">
        <v>16101.11845</v>
      </c>
      <c r="E2275" s="23">
        <v>0.425795378</v>
      </c>
      <c r="F2275" s="23">
        <v>0.25886462599999999</v>
      </c>
      <c r="G2275" s="17">
        <v>0.74379108699999996</v>
      </c>
      <c r="H2275" s="17">
        <v>0.25620891299999998</v>
      </c>
      <c r="I2275" s="17">
        <v>0.93773854199999995</v>
      </c>
      <c r="J2275" s="17">
        <v>6.1199999999999997E-2</v>
      </c>
      <c r="K2275" s="17">
        <v>1.09E-3</v>
      </c>
    </row>
    <row r="2276" spans="1:11" x14ac:dyDescent="0.45">
      <c r="A2276" s="10" t="s">
        <v>25</v>
      </c>
      <c r="B2276" s="20">
        <v>0.90800000000000003</v>
      </c>
      <c r="C2276" s="19">
        <v>132340</v>
      </c>
      <c r="D2276" s="19">
        <v>16165.62139</v>
      </c>
      <c r="E2276" s="23">
        <v>0.42956799200000001</v>
      </c>
      <c r="F2276" s="23">
        <v>0.25985488200000001</v>
      </c>
      <c r="G2276" s="17">
        <v>0.743849176</v>
      </c>
      <c r="H2276" s="17">
        <v>0.256150824</v>
      </c>
      <c r="I2276" s="17">
        <v>0.93795040399999996</v>
      </c>
      <c r="J2276" s="17">
        <v>6.0999999999999999E-2</v>
      </c>
      <c r="K2276" s="17">
        <v>1.09E-3</v>
      </c>
    </row>
    <row r="2277" spans="1:11" x14ac:dyDescent="0.45">
      <c r="A2277" s="10" t="s">
        <v>25</v>
      </c>
      <c r="B2277" s="20">
        <v>0.90900000000000003</v>
      </c>
      <c r="C2277" s="19">
        <v>132478</v>
      </c>
      <c r="D2277" s="19">
        <v>16225.052659999999</v>
      </c>
      <c r="E2277" s="23">
        <v>0.43319883300000001</v>
      </c>
      <c r="F2277" s="23">
        <v>0.26093603300000001</v>
      </c>
      <c r="G2277" s="17">
        <v>0.74385935800000003</v>
      </c>
      <c r="H2277" s="17">
        <v>0.25614064199999997</v>
      </c>
      <c r="I2277" s="17">
        <v>0.93811119200000004</v>
      </c>
      <c r="J2277" s="17">
        <v>6.08E-2</v>
      </c>
      <c r="K2277" s="17">
        <v>1.08E-3</v>
      </c>
    </row>
    <row r="2278" spans="1:11" x14ac:dyDescent="0.45">
      <c r="A2278" s="10" t="s">
        <v>25</v>
      </c>
      <c r="B2278" s="20">
        <v>0.91</v>
      </c>
      <c r="C2278" s="19">
        <v>132619</v>
      </c>
      <c r="D2278" s="19">
        <v>16286.56704</v>
      </c>
      <c r="E2278" s="23">
        <v>0.43810420300000003</v>
      </c>
      <c r="F2278" s="23">
        <v>0.26191075200000002</v>
      </c>
      <c r="G2278" s="17">
        <v>0.74401103899999999</v>
      </c>
      <c r="H2278" s="17">
        <v>0.25598896100000001</v>
      </c>
      <c r="I2278" s="17">
        <v>0.93825393300000004</v>
      </c>
      <c r="J2278" s="17">
        <v>6.0699999999999997E-2</v>
      </c>
      <c r="K2278" s="17">
        <v>1.08E-3</v>
      </c>
    </row>
    <row r="2279" spans="1:11" x14ac:dyDescent="0.45">
      <c r="A2279" s="10" t="s">
        <v>25</v>
      </c>
      <c r="B2279" s="20">
        <v>0.91100000000000003</v>
      </c>
      <c r="C2279" s="19">
        <v>132779</v>
      </c>
      <c r="D2279" s="19">
        <v>16356.885329999999</v>
      </c>
      <c r="E2279" s="23">
        <v>0.44051379000000002</v>
      </c>
      <c r="F2279" s="23">
        <v>0.26295206100000001</v>
      </c>
      <c r="G2279" s="17">
        <v>0.74425172699999997</v>
      </c>
      <c r="H2279" s="17">
        <v>0.25574827300000003</v>
      </c>
      <c r="I2279" s="17">
        <v>0.93841284899999999</v>
      </c>
      <c r="J2279" s="17">
        <v>6.0499999999999998E-2</v>
      </c>
      <c r="K2279" s="17">
        <v>1.08E-3</v>
      </c>
    </row>
    <row r="2280" spans="1:11" x14ac:dyDescent="0.45">
      <c r="A2280" s="10" t="s">
        <v>25</v>
      </c>
      <c r="B2280" s="20">
        <v>0.91200000000000003</v>
      </c>
      <c r="C2280" s="19">
        <v>132922</v>
      </c>
      <c r="D2280" s="19">
        <v>16420.286069999998</v>
      </c>
      <c r="E2280" s="23">
        <v>0.44593197600000001</v>
      </c>
      <c r="F2280" s="23">
        <v>0.26406328400000001</v>
      </c>
      <c r="G2280" s="17">
        <v>0.74429364600000003</v>
      </c>
      <c r="H2280" s="17">
        <v>0.25570635400000002</v>
      </c>
      <c r="I2280" s="17">
        <v>0.93849466199999998</v>
      </c>
      <c r="J2280" s="17">
        <v>6.0400000000000002E-2</v>
      </c>
      <c r="K2280" s="17">
        <v>1.08E-3</v>
      </c>
    </row>
    <row r="2281" spans="1:11" x14ac:dyDescent="0.45">
      <c r="A2281" s="10" t="s">
        <v>25</v>
      </c>
      <c r="B2281" s="20">
        <v>0.91300000000000003</v>
      </c>
      <c r="C2281" s="19">
        <v>133071</v>
      </c>
      <c r="D2281" s="19">
        <v>16487.037970000001</v>
      </c>
      <c r="E2281" s="23">
        <v>0.44966845300000002</v>
      </c>
      <c r="F2281" s="23">
        <v>0.26493707500000002</v>
      </c>
      <c r="G2281" s="17">
        <v>0.74416664799999999</v>
      </c>
      <c r="H2281" s="17">
        <v>0.25583335200000001</v>
      </c>
      <c r="I2281" s="17">
        <v>0.93847978899999995</v>
      </c>
      <c r="J2281" s="17">
        <v>6.0400000000000002E-2</v>
      </c>
      <c r="K2281" s="17">
        <v>1.08E-3</v>
      </c>
    </row>
    <row r="2282" spans="1:11" x14ac:dyDescent="0.45">
      <c r="A2282" s="10" t="s">
        <v>25</v>
      </c>
      <c r="B2282" s="20">
        <v>0.91400000000000003</v>
      </c>
      <c r="C2282" s="19">
        <v>133216</v>
      </c>
      <c r="D2282" s="19">
        <v>16552.56048</v>
      </c>
      <c r="E2282" s="23">
        <v>0.45305707099999998</v>
      </c>
      <c r="F2282" s="23">
        <v>0.26620654999999999</v>
      </c>
      <c r="G2282" s="17">
        <v>0.74420489999999995</v>
      </c>
      <c r="H2282" s="17">
        <v>0.2557951</v>
      </c>
      <c r="I2282" s="17">
        <v>0.93866977200000001</v>
      </c>
      <c r="J2282" s="17">
        <v>6.0299999999999999E-2</v>
      </c>
      <c r="K2282" s="17">
        <v>1.07E-3</v>
      </c>
    </row>
    <row r="2283" spans="1:11" x14ac:dyDescent="0.45">
      <c r="A2283" s="10" t="s">
        <v>25</v>
      </c>
      <c r="B2283" s="20">
        <v>0.91500000000000004</v>
      </c>
      <c r="C2283" s="19">
        <v>133361</v>
      </c>
      <c r="D2283" s="19">
        <v>16618.573489999999</v>
      </c>
      <c r="E2283" s="23">
        <v>0.45822258799999999</v>
      </c>
      <c r="F2283" s="23">
        <v>0.26737157</v>
      </c>
      <c r="G2283" s="17">
        <v>0.74392813499999999</v>
      </c>
      <c r="H2283" s="17">
        <v>0.25607186500000001</v>
      </c>
      <c r="I2283" s="17">
        <v>0.93885398799999997</v>
      </c>
      <c r="J2283" s="17">
        <v>6.0100000000000001E-2</v>
      </c>
      <c r="K2283" s="17">
        <v>1.07E-3</v>
      </c>
    </row>
    <row r="2284" spans="1:11" x14ac:dyDescent="0.45">
      <c r="A2284" s="10" t="s">
        <v>25</v>
      </c>
      <c r="B2284" s="20">
        <v>0.91600000000000004</v>
      </c>
      <c r="C2284" s="19">
        <v>133458</v>
      </c>
      <c r="D2284" s="19">
        <v>16663.05199</v>
      </c>
      <c r="E2284" s="23">
        <v>0.45878163700000002</v>
      </c>
      <c r="F2284" s="23">
        <v>0.26848344400000002</v>
      </c>
      <c r="G2284" s="17">
        <v>0.74409177400000004</v>
      </c>
      <c r="H2284" s="17">
        <v>0.25590822600000002</v>
      </c>
      <c r="I2284" s="17">
        <v>0.93901604999999999</v>
      </c>
      <c r="J2284" s="17">
        <v>5.9900000000000002E-2</v>
      </c>
      <c r="K2284" s="17">
        <v>1.07E-3</v>
      </c>
    </row>
    <row r="2285" spans="1:11" x14ac:dyDescent="0.45">
      <c r="A2285" s="10" t="s">
        <v>25</v>
      </c>
      <c r="B2285" s="20">
        <v>0.91700000000000004</v>
      </c>
      <c r="C2285" s="19">
        <v>133611</v>
      </c>
      <c r="D2285" s="19">
        <v>16733.320299999999</v>
      </c>
      <c r="E2285" s="23">
        <v>0.46041894500000002</v>
      </c>
      <c r="F2285" s="23">
        <v>0.26932147200000001</v>
      </c>
      <c r="G2285" s="17">
        <v>0.74420519299999999</v>
      </c>
      <c r="H2285" s="17">
        <v>0.25579480700000001</v>
      </c>
      <c r="I2285" s="17">
        <v>0.93918178699999999</v>
      </c>
      <c r="J2285" s="17">
        <v>5.9799999999999999E-2</v>
      </c>
      <c r="K2285" s="17">
        <v>1.06E-3</v>
      </c>
    </row>
    <row r="2286" spans="1:11" x14ac:dyDescent="0.45">
      <c r="A2286" s="10" t="s">
        <v>25</v>
      </c>
      <c r="B2286" s="20">
        <v>0.91800000000000004</v>
      </c>
      <c r="C2286" s="19">
        <v>133785</v>
      </c>
      <c r="D2286" s="19">
        <v>16813.540369999999</v>
      </c>
      <c r="E2286" s="23">
        <v>0.46329161899999999</v>
      </c>
      <c r="F2286" s="23">
        <v>0.27024367900000001</v>
      </c>
      <c r="G2286" s="17">
        <v>0.74424636499999997</v>
      </c>
      <c r="H2286" s="17">
        <v>0.25575363499999998</v>
      </c>
      <c r="I2286" s="17">
        <v>0.93935486400000001</v>
      </c>
      <c r="J2286" s="17">
        <v>5.96E-2</v>
      </c>
      <c r="K2286" s="17">
        <v>1.06E-3</v>
      </c>
    </row>
    <row r="2287" spans="1:11" x14ac:dyDescent="0.45">
      <c r="A2287" s="10" t="s">
        <v>25</v>
      </c>
      <c r="B2287" s="20">
        <v>0.91900000000000004</v>
      </c>
      <c r="C2287" s="19">
        <v>133920</v>
      </c>
      <c r="D2287" s="19">
        <v>16876.451830000002</v>
      </c>
      <c r="E2287" s="23">
        <v>0.46936466399999999</v>
      </c>
      <c r="F2287" s="23">
        <v>0.27177932300000002</v>
      </c>
      <c r="G2287" s="17">
        <v>0.744190562</v>
      </c>
      <c r="H2287" s="17">
        <v>0.255809438</v>
      </c>
      <c r="I2287" s="17">
        <v>0.93949957500000003</v>
      </c>
      <c r="J2287" s="17">
        <v>5.9400000000000001E-2</v>
      </c>
      <c r="K2287" s="17">
        <v>1.06E-3</v>
      </c>
    </row>
    <row r="2288" spans="1:11" x14ac:dyDescent="0.45">
      <c r="A2288" s="10" t="s">
        <v>25</v>
      </c>
      <c r="B2288" s="20">
        <v>0.92</v>
      </c>
      <c r="C2288" s="19">
        <v>134090</v>
      </c>
      <c r="D2288" s="19">
        <v>16956.579959999999</v>
      </c>
      <c r="E2288" s="23">
        <v>0.47345958100000002</v>
      </c>
      <c r="F2288" s="23">
        <v>0.272762699</v>
      </c>
      <c r="G2288" s="17">
        <v>0.74416436699999999</v>
      </c>
      <c r="H2288" s="17">
        <v>0.25583563300000001</v>
      </c>
      <c r="I2288" s="17">
        <v>0.93954788600000005</v>
      </c>
      <c r="J2288" s="17">
        <v>5.9400000000000001E-2</v>
      </c>
      <c r="K2288" s="17">
        <v>1.0499999999999999E-3</v>
      </c>
    </row>
    <row r="2289" spans="1:11" x14ac:dyDescent="0.45">
      <c r="A2289" s="10" t="s">
        <v>25</v>
      </c>
      <c r="B2289" s="20">
        <v>0.92100000000000004</v>
      </c>
      <c r="C2289" s="19">
        <v>134224</v>
      </c>
      <c r="D2289" s="19">
        <v>17020.335429999999</v>
      </c>
      <c r="E2289" s="23">
        <v>0.47727788300000001</v>
      </c>
      <c r="F2289" s="23">
        <v>0.274103873</v>
      </c>
      <c r="G2289" s="17">
        <v>0.74427822099999996</v>
      </c>
      <c r="H2289" s="17">
        <v>0.25572177899999998</v>
      </c>
      <c r="I2289" s="17">
        <v>0.93967952200000004</v>
      </c>
      <c r="J2289" s="17">
        <v>5.9299999999999999E-2</v>
      </c>
      <c r="K2289" s="17">
        <v>1.0499999999999999E-3</v>
      </c>
    </row>
    <row r="2290" spans="1:11" x14ac:dyDescent="0.45">
      <c r="A2290" s="10" t="s">
        <v>25</v>
      </c>
      <c r="B2290" s="20">
        <v>0.92200000000000004</v>
      </c>
      <c r="C2290" s="19">
        <v>134380</v>
      </c>
      <c r="D2290" s="19">
        <v>17095.13697</v>
      </c>
      <c r="E2290" s="23">
        <v>0.482535979</v>
      </c>
      <c r="F2290" s="23">
        <v>0.27524449699999998</v>
      </c>
      <c r="G2290" s="17">
        <v>0.74426998099999997</v>
      </c>
      <c r="H2290" s="17">
        <v>0.25573001899999998</v>
      </c>
      <c r="I2290" s="17">
        <v>0.93983488999999998</v>
      </c>
      <c r="J2290" s="17">
        <v>5.91E-2</v>
      </c>
      <c r="K2290" s="17">
        <v>1.0499999999999999E-3</v>
      </c>
    </row>
    <row r="2291" spans="1:11" x14ac:dyDescent="0.45">
      <c r="A2291" s="10" t="s">
        <v>25</v>
      </c>
      <c r="B2291" s="20">
        <v>0.92300000000000004</v>
      </c>
      <c r="C2291" s="19">
        <v>134526</v>
      </c>
      <c r="D2291" s="19">
        <v>17165.883150000001</v>
      </c>
      <c r="E2291" s="23">
        <v>0.48767895</v>
      </c>
      <c r="F2291" s="23">
        <v>0.27653633799999999</v>
      </c>
      <c r="G2291" s="17">
        <v>0.74410894500000002</v>
      </c>
      <c r="H2291" s="17">
        <v>0.25589105499999998</v>
      </c>
      <c r="I2291" s="17">
        <v>0.93997387700000001</v>
      </c>
      <c r="J2291" s="17">
        <v>5.8999999999999997E-2</v>
      </c>
      <c r="K2291" s="17">
        <v>1.0399999999999999E-3</v>
      </c>
    </row>
    <row r="2292" spans="1:11" x14ac:dyDescent="0.45">
      <c r="A2292" s="10" t="s">
        <v>25</v>
      </c>
      <c r="B2292" s="20">
        <v>0.92400000000000004</v>
      </c>
      <c r="C2292" s="19">
        <v>134651</v>
      </c>
      <c r="D2292" s="19">
        <v>17227.268629999999</v>
      </c>
      <c r="E2292" s="23">
        <v>0.493514801</v>
      </c>
      <c r="F2292" s="23">
        <v>0.27775781399999999</v>
      </c>
      <c r="G2292" s="17">
        <v>0.74409399099999995</v>
      </c>
      <c r="H2292" s="17">
        <v>0.25590600899999999</v>
      </c>
      <c r="I2292" s="17">
        <v>0.94004726599999999</v>
      </c>
      <c r="J2292" s="17">
        <v>5.8900000000000001E-2</v>
      </c>
      <c r="K2292" s="17">
        <v>1.0399999999999999E-3</v>
      </c>
    </row>
    <row r="2293" spans="1:11" x14ac:dyDescent="0.45">
      <c r="A2293" s="10" t="s">
        <v>25</v>
      </c>
      <c r="B2293" s="20">
        <v>0.92500000000000004</v>
      </c>
      <c r="C2293" s="19">
        <v>134814</v>
      </c>
      <c r="D2293" s="19">
        <v>17308.12297</v>
      </c>
      <c r="E2293" s="23">
        <v>0.49945138</v>
      </c>
      <c r="F2293" s="23">
        <v>0.27882881199999998</v>
      </c>
      <c r="G2293" s="17">
        <v>0.74406960700000002</v>
      </c>
      <c r="H2293" s="17">
        <v>0.25593039299999998</v>
      </c>
      <c r="I2293" s="17">
        <v>0.94019850100000002</v>
      </c>
      <c r="J2293" s="17">
        <v>5.8799999999999998E-2</v>
      </c>
      <c r="K2293" s="17">
        <v>1.0399999999999999E-3</v>
      </c>
    </row>
    <row r="2294" spans="1:11" x14ac:dyDescent="0.45">
      <c r="A2294" s="10" t="s">
        <v>25</v>
      </c>
      <c r="B2294" s="20">
        <v>0.92600000000000005</v>
      </c>
      <c r="C2294" s="19">
        <v>134956</v>
      </c>
      <c r="D2294" s="19">
        <v>17379.292689999998</v>
      </c>
      <c r="E2294" s="23">
        <v>0.50377769400000005</v>
      </c>
      <c r="F2294" s="23">
        <v>0.28008292099999998</v>
      </c>
      <c r="G2294" s="17">
        <v>0.74416846999999997</v>
      </c>
      <c r="H2294" s="17">
        <v>0.25583152999999997</v>
      </c>
      <c r="I2294" s="17">
        <v>0.94039619600000002</v>
      </c>
      <c r="J2294" s="17">
        <v>5.8599999999999999E-2</v>
      </c>
      <c r="K2294" s="17">
        <v>1.0399999999999999E-3</v>
      </c>
    </row>
    <row r="2295" spans="1:11" x14ac:dyDescent="0.45">
      <c r="A2295" s="10" t="s">
        <v>25</v>
      </c>
      <c r="B2295" s="20">
        <v>0.92700000000000005</v>
      </c>
      <c r="C2295" s="19">
        <v>135085</v>
      </c>
      <c r="D2295" s="19">
        <v>17444.430909999999</v>
      </c>
      <c r="E2295" s="23">
        <v>0.50763711300000003</v>
      </c>
      <c r="F2295" s="23">
        <v>0.281456555</v>
      </c>
      <c r="G2295" s="17">
        <v>0.74430913899999995</v>
      </c>
      <c r="H2295" s="17">
        <v>0.25569086099999999</v>
      </c>
      <c r="I2295" s="17">
        <v>0.94054712500000004</v>
      </c>
      <c r="J2295" s="17">
        <v>5.8400000000000001E-2</v>
      </c>
      <c r="K2295" s="17">
        <v>1.0300000000000001E-3</v>
      </c>
    </row>
    <row r="2296" spans="1:11" x14ac:dyDescent="0.45">
      <c r="A2296" s="10" t="s">
        <v>25</v>
      </c>
      <c r="B2296" s="20">
        <v>0.92800000000000005</v>
      </c>
      <c r="C2296" s="19">
        <v>135252</v>
      </c>
      <c r="D2296" s="19">
        <v>17529.648700000002</v>
      </c>
      <c r="E2296" s="23">
        <v>0.51410699199999998</v>
      </c>
      <c r="F2296" s="23">
        <v>0.28264253</v>
      </c>
      <c r="G2296" s="17">
        <v>0.74429953000000004</v>
      </c>
      <c r="H2296" s="17">
        <v>0.25570047000000001</v>
      </c>
      <c r="I2296" s="17">
        <v>0.94067548199999995</v>
      </c>
      <c r="J2296" s="17">
        <v>5.8299999999999998E-2</v>
      </c>
      <c r="K2296" s="17">
        <v>1.0300000000000001E-3</v>
      </c>
    </row>
    <row r="2297" spans="1:11" x14ac:dyDescent="0.45">
      <c r="A2297" s="10" t="s">
        <v>25</v>
      </c>
      <c r="B2297" s="20">
        <v>0.92900000000000005</v>
      </c>
      <c r="C2297" s="19">
        <v>135388</v>
      </c>
      <c r="D2297" s="19">
        <v>17599.90871</v>
      </c>
      <c r="E2297" s="23">
        <v>0.52039792200000001</v>
      </c>
      <c r="F2297" s="23">
        <v>0.28409486900000003</v>
      </c>
      <c r="G2297" s="17">
        <v>0.74429787000000003</v>
      </c>
      <c r="H2297" s="17">
        <v>0.25570213000000003</v>
      </c>
      <c r="I2297" s="17">
        <v>0.94074420999999997</v>
      </c>
      <c r="J2297" s="17">
        <v>5.8200000000000002E-2</v>
      </c>
      <c r="K2297" s="17">
        <v>1.0300000000000001E-3</v>
      </c>
    </row>
    <row r="2298" spans="1:11" x14ac:dyDescent="0.45">
      <c r="A2298" s="10" t="s">
        <v>25</v>
      </c>
      <c r="B2298" s="20">
        <v>0.93</v>
      </c>
      <c r="C2298" s="19">
        <v>135543</v>
      </c>
      <c r="D2298" s="19">
        <v>17680.97406</v>
      </c>
      <c r="E2298" s="23">
        <v>0.52475295099999997</v>
      </c>
      <c r="F2298" s="23">
        <v>0.28536098199999999</v>
      </c>
      <c r="G2298" s="17">
        <v>0.74436156799999997</v>
      </c>
      <c r="H2298" s="17">
        <v>0.25563843200000003</v>
      </c>
      <c r="I2298" s="17">
        <v>0.94091576600000004</v>
      </c>
      <c r="J2298" s="17">
        <v>5.8058129E-2</v>
      </c>
      <c r="K2298" s="17">
        <v>1.0300000000000001E-3</v>
      </c>
    </row>
    <row r="2299" spans="1:11" x14ac:dyDescent="0.45">
      <c r="A2299" s="10" t="s">
        <v>25</v>
      </c>
      <c r="B2299" s="20">
        <v>0.93100000000000005</v>
      </c>
      <c r="C2299" s="19">
        <v>135667</v>
      </c>
      <c r="D2299" s="19">
        <v>17746.525450000001</v>
      </c>
      <c r="E2299" s="23">
        <v>0.53262134400000005</v>
      </c>
      <c r="F2299" s="23">
        <v>0.286766152</v>
      </c>
      <c r="G2299" s="17">
        <v>0.744462544</v>
      </c>
      <c r="H2299" s="17">
        <v>0.255537456</v>
      </c>
      <c r="I2299" s="17">
        <v>0.94109384799999996</v>
      </c>
      <c r="J2299" s="17">
        <v>5.79E-2</v>
      </c>
      <c r="K2299" s="17">
        <v>1.0200000000000001E-3</v>
      </c>
    </row>
    <row r="2300" spans="1:11" x14ac:dyDescent="0.45">
      <c r="A2300" s="10" t="s">
        <v>25</v>
      </c>
      <c r="B2300" s="20">
        <v>0.93200000000000005</v>
      </c>
      <c r="C2300" s="19">
        <v>135816</v>
      </c>
      <c r="D2300" s="19">
        <v>17826.502250000001</v>
      </c>
      <c r="E2300" s="23">
        <v>0.53996500400000003</v>
      </c>
      <c r="F2300" s="23">
        <v>0.28797816599999998</v>
      </c>
      <c r="G2300" s="17">
        <v>0.74452200000000002</v>
      </c>
      <c r="H2300" s="17">
        <v>0.25547799999999998</v>
      </c>
      <c r="I2300" s="17">
        <v>0.94116179899999997</v>
      </c>
      <c r="J2300" s="17">
        <v>5.7799999999999997E-2</v>
      </c>
      <c r="K2300" s="17">
        <v>1.0200000000000001E-3</v>
      </c>
    </row>
    <row r="2301" spans="1:11" x14ac:dyDescent="0.45">
      <c r="A2301" s="10" t="s">
        <v>25</v>
      </c>
      <c r="B2301" s="20">
        <v>0.93300000000000005</v>
      </c>
      <c r="C2301" s="19">
        <v>135960</v>
      </c>
      <c r="D2301" s="19">
        <v>17904.42467</v>
      </c>
      <c r="E2301" s="23">
        <v>0.543277448</v>
      </c>
      <c r="F2301" s="23">
        <v>0.28939063300000001</v>
      </c>
      <c r="G2301" s="17">
        <v>0.74433656999999998</v>
      </c>
      <c r="H2301" s="17">
        <v>0.25566343000000002</v>
      </c>
      <c r="I2301" s="17">
        <v>0.94132774900000005</v>
      </c>
      <c r="J2301" s="17">
        <v>5.7700000000000001E-2</v>
      </c>
      <c r="K2301" s="17">
        <v>1.0200000000000001E-3</v>
      </c>
    </row>
    <row r="2302" spans="1:11" x14ac:dyDescent="0.45">
      <c r="A2302" s="10" t="s">
        <v>25</v>
      </c>
      <c r="B2302" s="20">
        <v>0.93400000000000005</v>
      </c>
      <c r="C2302" s="19">
        <v>136120</v>
      </c>
      <c r="D2302" s="19">
        <v>17991.7601</v>
      </c>
      <c r="E2302" s="23">
        <v>0.55080715899999999</v>
      </c>
      <c r="F2302" s="23">
        <v>0.29057830899999998</v>
      </c>
      <c r="G2302" s="17">
        <v>0.74432118700000005</v>
      </c>
      <c r="H2302" s="17">
        <v>0.255678813</v>
      </c>
      <c r="I2302" s="17">
        <v>0.94141576999999999</v>
      </c>
      <c r="J2302" s="17">
        <v>5.7599999999999998E-2</v>
      </c>
      <c r="K2302" s="17">
        <v>1.01E-3</v>
      </c>
    </row>
    <row r="2303" spans="1:11" x14ac:dyDescent="0.45">
      <c r="A2303" s="10" t="s">
        <v>25</v>
      </c>
      <c r="B2303" s="20">
        <v>0.93500000000000005</v>
      </c>
      <c r="C2303" s="19">
        <v>136273</v>
      </c>
      <c r="D2303" s="19">
        <v>18076.62225</v>
      </c>
      <c r="E2303" s="23">
        <v>0.55757280399999998</v>
      </c>
      <c r="F2303" s="23">
        <v>0.29228806499999999</v>
      </c>
      <c r="G2303" s="17">
        <v>0.74433673600000005</v>
      </c>
      <c r="H2303" s="17">
        <v>0.255663264</v>
      </c>
      <c r="I2303" s="17">
        <v>0.94153045199999996</v>
      </c>
      <c r="J2303" s="17">
        <v>5.7500000000000002E-2</v>
      </c>
      <c r="K2303" s="17">
        <v>1.01E-3</v>
      </c>
    </row>
    <row r="2304" spans="1:11" x14ac:dyDescent="0.45">
      <c r="A2304" s="10" t="s">
        <v>25</v>
      </c>
      <c r="B2304" s="20">
        <v>0.93600000000000005</v>
      </c>
      <c r="C2304" s="19">
        <v>136408</v>
      </c>
      <c r="D2304" s="19">
        <v>18152.126749999999</v>
      </c>
      <c r="E2304" s="23">
        <v>0.56008204900000003</v>
      </c>
      <c r="F2304" s="23">
        <v>0.293841185</v>
      </c>
      <c r="G2304" s="17">
        <v>0.74420122</v>
      </c>
      <c r="H2304" s="17">
        <v>0.25579878</v>
      </c>
      <c r="I2304" s="17">
        <v>0.94170395500000004</v>
      </c>
      <c r="J2304" s="17">
        <v>5.7299999999999997E-2</v>
      </c>
      <c r="K2304" s="17">
        <v>1.01E-3</v>
      </c>
    </row>
    <row r="2305" spans="1:11" x14ac:dyDescent="0.45">
      <c r="A2305" s="10" t="s">
        <v>25</v>
      </c>
      <c r="B2305" s="20">
        <v>0.93700000000000006</v>
      </c>
      <c r="C2305" s="19">
        <v>136565</v>
      </c>
      <c r="D2305" s="19">
        <v>18240.9457</v>
      </c>
      <c r="E2305" s="23">
        <v>0.57029749600000001</v>
      </c>
      <c r="F2305" s="23">
        <v>0.29518112000000002</v>
      </c>
      <c r="G2305" s="17">
        <v>0.74413649199999998</v>
      </c>
      <c r="H2305" s="17">
        <v>0.25586350800000002</v>
      </c>
      <c r="I2305" s="17">
        <v>0.94184151500000002</v>
      </c>
      <c r="J2305" s="17">
        <v>5.7200000000000001E-2</v>
      </c>
      <c r="K2305" s="17">
        <v>1.01E-3</v>
      </c>
    </row>
    <row r="2306" spans="1:11" x14ac:dyDescent="0.45">
      <c r="A2306" s="10" t="s">
        <v>25</v>
      </c>
      <c r="B2306" s="20">
        <v>0.93799999999999994</v>
      </c>
      <c r="C2306" s="19">
        <v>136708</v>
      </c>
      <c r="D2306" s="19">
        <v>18323.31568</v>
      </c>
      <c r="E2306" s="23">
        <v>0.58072410500000005</v>
      </c>
      <c r="F2306" s="23">
        <v>0.29667012599999998</v>
      </c>
      <c r="G2306" s="17">
        <v>0.74415542599999995</v>
      </c>
      <c r="H2306" s="17">
        <v>0.25584457399999999</v>
      </c>
      <c r="I2306" s="17">
        <v>0.94191604699999998</v>
      </c>
      <c r="J2306" s="17">
        <v>5.7099999999999998E-2</v>
      </c>
      <c r="K2306" s="17">
        <v>1E-3</v>
      </c>
    </row>
    <row r="2307" spans="1:11" x14ac:dyDescent="0.45">
      <c r="A2307" s="10" t="s">
        <v>25</v>
      </c>
      <c r="B2307" s="20">
        <v>0.93899999999999995</v>
      </c>
      <c r="C2307" s="19">
        <v>136847</v>
      </c>
      <c r="D2307" s="19">
        <v>18404.546590000002</v>
      </c>
      <c r="E2307" s="23">
        <v>0.58821774299999996</v>
      </c>
      <c r="F2307" s="23">
        <v>0.29833462599999999</v>
      </c>
      <c r="G2307" s="17">
        <v>0.74418876599999995</v>
      </c>
      <c r="H2307" s="17">
        <v>0.255811234</v>
      </c>
      <c r="I2307" s="17">
        <v>0.94191885799999997</v>
      </c>
      <c r="J2307" s="17">
        <v>5.7099999999999998E-2</v>
      </c>
      <c r="K2307" s="17">
        <v>1E-3</v>
      </c>
    </row>
    <row r="2308" spans="1:11" x14ac:dyDescent="0.45">
      <c r="A2308" s="10" t="s">
        <v>25</v>
      </c>
      <c r="B2308" s="20">
        <v>0.94</v>
      </c>
      <c r="C2308" s="19">
        <v>136996</v>
      </c>
      <c r="D2308" s="19">
        <v>18492.76107</v>
      </c>
      <c r="E2308" s="23">
        <v>0.59805376300000002</v>
      </c>
      <c r="F2308" s="23">
        <v>0.29989786200000002</v>
      </c>
      <c r="G2308" s="17">
        <v>0.74429910399999999</v>
      </c>
      <c r="H2308" s="17">
        <v>0.25570089600000001</v>
      </c>
      <c r="I2308" s="17">
        <v>0.94195413100000003</v>
      </c>
      <c r="J2308" s="17">
        <v>5.7000000000000002E-2</v>
      </c>
      <c r="K2308" s="17">
        <v>1E-3</v>
      </c>
    </row>
    <row r="2309" spans="1:11" x14ac:dyDescent="0.45">
      <c r="A2309" s="10" t="s">
        <v>25</v>
      </c>
      <c r="B2309" s="20">
        <v>0.94099999999999995</v>
      </c>
      <c r="C2309" s="19">
        <v>137145</v>
      </c>
      <c r="D2309" s="19">
        <v>18583.137699999999</v>
      </c>
      <c r="E2309" s="23">
        <v>0.61166667799999996</v>
      </c>
      <c r="F2309" s="23">
        <v>0.30154096800000002</v>
      </c>
      <c r="G2309" s="17">
        <v>0.74414670599999999</v>
      </c>
      <c r="H2309" s="17">
        <v>0.25585329400000001</v>
      </c>
      <c r="I2309" s="17">
        <v>0.94198149499999995</v>
      </c>
      <c r="J2309" s="17">
        <v>5.7000000000000002E-2</v>
      </c>
      <c r="K2309" s="17">
        <v>1E-3</v>
      </c>
    </row>
    <row r="2310" spans="1:11" x14ac:dyDescent="0.45">
      <c r="A2310" s="10" t="s">
        <v>25</v>
      </c>
      <c r="B2310" s="20">
        <v>0.94199999999999995</v>
      </c>
      <c r="C2310" s="19">
        <v>137290</v>
      </c>
      <c r="D2310" s="19">
        <v>18672.556250000001</v>
      </c>
      <c r="E2310" s="23">
        <v>0.62222997899999999</v>
      </c>
      <c r="F2310" s="23">
        <v>0.30324280100000001</v>
      </c>
      <c r="G2310" s="17">
        <v>0.74424939899999998</v>
      </c>
      <c r="H2310" s="17">
        <v>0.25575060100000002</v>
      </c>
      <c r="I2310" s="17">
        <v>0.94207907599999996</v>
      </c>
      <c r="J2310" s="17">
        <v>5.6899999999999999E-2</v>
      </c>
      <c r="K2310" s="17">
        <v>1E-3</v>
      </c>
    </row>
    <row r="2311" spans="1:11" x14ac:dyDescent="0.45">
      <c r="A2311" s="10" t="s">
        <v>25</v>
      </c>
      <c r="B2311" s="20">
        <v>0.94299999999999995</v>
      </c>
      <c r="C2311" s="19">
        <v>137427</v>
      </c>
      <c r="D2311" s="19">
        <v>18758.4863</v>
      </c>
      <c r="E2311" s="23">
        <v>0.63121714500000004</v>
      </c>
      <c r="F2311" s="23">
        <v>0.304689722</v>
      </c>
      <c r="G2311" s="17">
        <v>0.74435154699999995</v>
      </c>
      <c r="H2311" s="17">
        <v>0.255648453</v>
      </c>
      <c r="I2311" s="17">
        <v>0.94219706299999995</v>
      </c>
      <c r="J2311" s="17">
        <v>5.6800000000000003E-2</v>
      </c>
      <c r="K2311" s="17">
        <v>9.9799999999999997E-4</v>
      </c>
    </row>
    <row r="2312" spans="1:11" x14ac:dyDescent="0.45">
      <c r="A2312" s="10" t="s">
        <v>25</v>
      </c>
      <c r="B2312" s="20">
        <v>0.94399999999999995</v>
      </c>
      <c r="C2312" s="19">
        <v>137581</v>
      </c>
      <c r="D2312" s="19">
        <v>18856.822469999999</v>
      </c>
      <c r="E2312" s="23">
        <v>0.646868149</v>
      </c>
      <c r="F2312" s="23">
        <v>0.30650315299999997</v>
      </c>
      <c r="G2312" s="17">
        <v>0.74417979199999995</v>
      </c>
      <c r="H2312" s="17">
        <v>0.25582020799999999</v>
      </c>
      <c r="I2312" s="17">
        <v>0.94224279</v>
      </c>
      <c r="J2312" s="17">
        <v>5.6800000000000003E-2</v>
      </c>
      <c r="K2312" s="17">
        <v>9.9599999999999992E-4</v>
      </c>
    </row>
    <row r="2313" spans="1:11" x14ac:dyDescent="0.45">
      <c r="A2313" s="10" t="s">
        <v>25</v>
      </c>
      <c r="B2313" s="20">
        <v>0.94499999999999995</v>
      </c>
      <c r="C2313" s="19">
        <v>137722</v>
      </c>
      <c r="D2313" s="19">
        <v>18948.811470000001</v>
      </c>
      <c r="E2313" s="23">
        <v>0.65661183000000001</v>
      </c>
      <c r="F2313" s="23">
        <v>0.30825682700000001</v>
      </c>
      <c r="G2313" s="17">
        <v>0.74427469800000001</v>
      </c>
      <c r="H2313" s="17">
        <v>0.25572530199999999</v>
      </c>
      <c r="I2313" s="17">
        <v>0.94226458800000001</v>
      </c>
      <c r="J2313" s="17">
        <v>5.67E-2</v>
      </c>
      <c r="K2313" s="17">
        <v>9.9299999999999996E-4</v>
      </c>
    </row>
    <row r="2314" spans="1:11" x14ac:dyDescent="0.45">
      <c r="A2314" s="10" t="s">
        <v>25</v>
      </c>
      <c r="B2314" s="20">
        <v>0.94599999999999995</v>
      </c>
      <c r="C2314" s="19">
        <v>137875</v>
      </c>
      <c r="D2314" s="19">
        <v>19050.191439999999</v>
      </c>
      <c r="E2314" s="23">
        <v>0.66879337400000005</v>
      </c>
      <c r="F2314" s="23">
        <v>0.31024816100000002</v>
      </c>
      <c r="G2314" s="17">
        <v>0.74434814100000002</v>
      </c>
      <c r="H2314" s="17">
        <v>0.25565185899999998</v>
      </c>
      <c r="I2314" s="17">
        <v>0.94240939899999998</v>
      </c>
      <c r="J2314" s="17">
        <v>5.6599999999999998E-2</v>
      </c>
      <c r="K2314" s="17">
        <v>9.8999999999999999E-4</v>
      </c>
    </row>
    <row r="2315" spans="1:11" x14ac:dyDescent="0.45">
      <c r="A2315" s="10" t="s">
        <v>25</v>
      </c>
      <c r="B2315" s="20">
        <v>0.94699999999999995</v>
      </c>
      <c r="C2315" s="19">
        <v>138019</v>
      </c>
      <c r="D2315" s="19">
        <v>19147.41936</v>
      </c>
      <c r="E2315" s="23">
        <v>0.68094819799999995</v>
      </c>
      <c r="F2315" s="23">
        <v>0.31208774</v>
      </c>
      <c r="G2315" s="17">
        <v>0.74416565800000001</v>
      </c>
      <c r="H2315" s="17">
        <v>0.25583434199999999</v>
      </c>
      <c r="I2315" s="17">
        <v>0.94252670299999997</v>
      </c>
      <c r="J2315" s="17">
        <v>5.6500000000000002E-2</v>
      </c>
      <c r="K2315" s="17">
        <v>9.8799999999999995E-4</v>
      </c>
    </row>
    <row r="2316" spans="1:11" x14ac:dyDescent="0.45">
      <c r="A2316" s="10" t="s">
        <v>25</v>
      </c>
      <c r="B2316" s="20">
        <v>0.94799999999999995</v>
      </c>
      <c r="C2316" s="19">
        <v>138164</v>
      </c>
      <c r="D2316" s="19">
        <v>19246.775109999999</v>
      </c>
      <c r="E2316" s="23">
        <v>0.68967053899999997</v>
      </c>
      <c r="F2316" s="23">
        <v>0.31410231799999999</v>
      </c>
      <c r="G2316" s="17">
        <v>0.74397817099999997</v>
      </c>
      <c r="H2316" s="17">
        <v>0.25602182899999998</v>
      </c>
      <c r="I2316" s="17">
        <v>0.94266151799999998</v>
      </c>
      <c r="J2316" s="17">
        <v>5.6399999999999999E-2</v>
      </c>
      <c r="K2316" s="17">
        <v>9.8499999999999998E-4</v>
      </c>
    </row>
    <row r="2317" spans="1:11" x14ac:dyDescent="0.45">
      <c r="A2317" s="10" t="s">
        <v>25</v>
      </c>
      <c r="B2317" s="20">
        <v>0.94899999999999995</v>
      </c>
      <c r="C2317" s="19">
        <v>138304</v>
      </c>
      <c r="D2317" s="19">
        <v>19344.035619999999</v>
      </c>
      <c r="E2317" s="23">
        <v>0.69873905400000003</v>
      </c>
      <c r="F2317" s="23">
        <v>0.31603042999999997</v>
      </c>
      <c r="G2317" s="17">
        <v>0.74398426699999998</v>
      </c>
      <c r="H2317" s="17">
        <v>0.25601573300000002</v>
      </c>
      <c r="I2317" s="17">
        <v>0.942767892</v>
      </c>
      <c r="J2317" s="17">
        <v>5.62E-2</v>
      </c>
      <c r="K2317" s="17">
        <v>9.8299999999999993E-4</v>
      </c>
    </row>
    <row r="2318" spans="1:11" x14ac:dyDescent="0.45">
      <c r="A2318" s="10" t="s">
        <v>25</v>
      </c>
      <c r="B2318" s="20">
        <v>0.95</v>
      </c>
      <c r="C2318" s="19">
        <v>138447</v>
      </c>
      <c r="D2318" s="19">
        <v>19444.832480000001</v>
      </c>
      <c r="E2318" s="23">
        <v>0.71143535700000005</v>
      </c>
      <c r="F2318" s="23">
        <v>0.31788112000000002</v>
      </c>
      <c r="G2318" s="17">
        <v>0.74391644499999998</v>
      </c>
      <c r="H2318" s="17">
        <v>0.25608355500000002</v>
      </c>
      <c r="I2318" s="17">
        <v>0.94288769800000005</v>
      </c>
      <c r="J2318" s="17">
        <v>5.6099999999999997E-2</v>
      </c>
      <c r="K2318" s="17">
        <v>9.810000000000001E-4</v>
      </c>
    </row>
    <row r="2319" spans="1:11" x14ac:dyDescent="0.45">
      <c r="A2319" s="10" t="s">
        <v>25</v>
      </c>
      <c r="B2319" s="20">
        <v>0.95099999999999996</v>
      </c>
      <c r="C2319" s="19">
        <v>138565</v>
      </c>
      <c r="D2319" s="19">
        <v>19529.348000000002</v>
      </c>
      <c r="E2319" s="23">
        <v>0.72190439900000003</v>
      </c>
      <c r="F2319" s="23">
        <v>0.31996109900000003</v>
      </c>
      <c r="G2319" s="17">
        <v>0.74391079999999998</v>
      </c>
      <c r="H2319" s="17">
        <v>0.25608920000000002</v>
      </c>
      <c r="I2319" s="17">
        <v>0.94298565999999995</v>
      </c>
      <c r="J2319" s="17">
        <v>5.6000000000000001E-2</v>
      </c>
      <c r="K2319" s="17">
        <v>9.7900000000000005E-4</v>
      </c>
    </row>
    <row r="2320" spans="1:11" x14ac:dyDescent="0.45">
      <c r="A2320" s="10" t="s">
        <v>25</v>
      </c>
      <c r="B2320" s="20">
        <v>0.95199999999999996</v>
      </c>
      <c r="C2320" s="19">
        <v>138749</v>
      </c>
      <c r="D2320" s="19">
        <v>19663.156159999999</v>
      </c>
      <c r="E2320" s="23">
        <v>0.73356716899999996</v>
      </c>
      <c r="F2320" s="23">
        <v>0.321693491</v>
      </c>
      <c r="G2320" s="17">
        <v>0.74399094799999999</v>
      </c>
      <c r="H2320" s="17">
        <v>0.25600905200000001</v>
      </c>
      <c r="I2320" s="17">
        <v>0.94310046299999994</v>
      </c>
      <c r="J2320" s="17">
        <v>5.5899999999999998E-2</v>
      </c>
      <c r="K2320" s="17">
        <v>9.77E-4</v>
      </c>
    </row>
    <row r="2321" spans="1:11" x14ac:dyDescent="0.45">
      <c r="A2321" s="10" t="s">
        <v>25</v>
      </c>
      <c r="B2321" s="20">
        <v>0.95299999999999996</v>
      </c>
      <c r="C2321" s="19">
        <v>138894</v>
      </c>
      <c r="D2321" s="19">
        <v>19771.20825</v>
      </c>
      <c r="E2321" s="23">
        <v>0.75322355399999996</v>
      </c>
      <c r="F2321" s="23">
        <v>0.32432815100000001</v>
      </c>
      <c r="G2321" s="17">
        <v>0.74407821799999996</v>
      </c>
      <c r="H2321" s="17">
        <v>0.25592178199999999</v>
      </c>
      <c r="I2321" s="17">
        <v>0.94320485799999998</v>
      </c>
      <c r="J2321" s="17">
        <v>5.5800000000000002E-2</v>
      </c>
      <c r="K2321" s="17">
        <v>9.7400000000000004E-4</v>
      </c>
    </row>
    <row r="2322" spans="1:11" x14ac:dyDescent="0.45">
      <c r="A2322" s="10" t="s">
        <v>25</v>
      </c>
      <c r="B2322" s="20">
        <v>0.95399999999999996</v>
      </c>
      <c r="C2322" s="19">
        <v>138981</v>
      </c>
      <c r="D2322" s="19">
        <v>19837.12254</v>
      </c>
      <c r="E2322" s="23">
        <v>0.76174738600000003</v>
      </c>
      <c r="F2322" s="23">
        <v>0.32650303200000003</v>
      </c>
      <c r="G2322" s="17">
        <v>0.74410890699999999</v>
      </c>
      <c r="H2322" s="17">
        <v>0.25589109300000001</v>
      </c>
      <c r="I2322" s="17">
        <v>0.94327025799999997</v>
      </c>
      <c r="J2322" s="17">
        <v>5.5800000000000002E-2</v>
      </c>
      <c r="K2322" s="17">
        <v>9.7300000000000002E-4</v>
      </c>
    </row>
    <row r="2323" spans="1:11" x14ac:dyDescent="0.45">
      <c r="A2323" s="10" t="s">
        <v>25</v>
      </c>
      <c r="B2323" s="20">
        <v>0.95499999999999996</v>
      </c>
      <c r="C2323" s="19">
        <v>139180</v>
      </c>
      <c r="D2323" s="19">
        <v>19989.325529999998</v>
      </c>
      <c r="E2323" s="23">
        <v>0.76894203900000002</v>
      </c>
      <c r="F2323" s="23">
        <v>0.32796674999999997</v>
      </c>
      <c r="G2323" s="17">
        <v>0.74415145900000002</v>
      </c>
      <c r="H2323" s="17">
        <v>0.25584854099999998</v>
      </c>
      <c r="I2323" s="17">
        <v>0.94366011000000005</v>
      </c>
      <c r="J2323" s="17">
        <v>5.5399999999999998E-2</v>
      </c>
      <c r="K2323" s="17">
        <v>9.6599999999999995E-4</v>
      </c>
    </row>
    <row r="2324" spans="1:11" x14ac:dyDescent="0.45">
      <c r="A2324" s="10" t="s">
        <v>25</v>
      </c>
      <c r="B2324" s="20">
        <v>0.95599999999999996</v>
      </c>
      <c r="C2324" s="19">
        <v>139331</v>
      </c>
      <c r="D2324" s="19">
        <v>20105.807789999999</v>
      </c>
      <c r="E2324" s="23">
        <v>0.77616895900000005</v>
      </c>
      <c r="F2324" s="23">
        <v>0.33068636800000001</v>
      </c>
      <c r="G2324" s="17">
        <v>0.74419188800000002</v>
      </c>
      <c r="H2324" s="17">
        <v>0.25580811199999998</v>
      </c>
      <c r="I2324" s="17">
        <v>0.94383475900000002</v>
      </c>
      <c r="J2324" s="17">
        <v>5.5199999999999999E-2</v>
      </c>
      <c r="K2324" s="17">
        <v>9.6299999999999999E-4</v>
      </c>
    </row>
    <row r="2325" spans="1:11" x14ac:dyDescent="0.45">
      <c r="A2325" s="10" t="s">
        <v>25</v>
      </c>
      <c r="B2325" s="20">
        <v>0.95699999999999996</v>
      </c>
      <c r="C2325" s="19">
        <v>139475</v>
      </c>
      <c r="D2325" s="19">
        <v>20219.019840000001</v>
      </c>
      <c r="E2325" s="23">
        <v>0.79512172299999995</v>
      </c>
      <c r="F2325" s="23">
        <v>0.33326977499999999</v>
      </c>
      <c r="G2325" s="17">
        <v>0.74433411000000005</v>
      </c>
      <c r="H2325" s="17">
        <v>0.25566589000000001</v>
      </c>
      <c r="I2325" s="17">
        <v>0.94391764199999995</v>
      </c>
      <c r="J2325" s="17">
        <v>5.5100000000000003E-2</v>
      </c>
      <c r="K2325" s="17">
        <v>9.6500000000000004E-4</v>
      </c>
    </row>
    <row r="2326" spans="1:11" x14ac:dyDescent="0.45">
      <c r="A2326" s="10" t="s">
        <v>25</v>
      </c>
      <c r="B2326" s="20">
        <v>0.95799999999999996</v>
      </c>
      <c r="C2326" s="19">
        <v>139610</v>
      </c>
      <c r="D2326" s="19">
        <v>20326.562160000001</v>
      </c>
      <c r="E2326" s="23">
        <v>0.80373353700000005</v>
      </c>
      <c r="F2326" s="23">
        <v>0.335508474</v>
      </c>
      <c r="G2326" s="17">
        <v>0.74431630999999998</v>
      </c>
      <c r="H2326" s="17">
        <v>0.25568369000000002</v>
      </c>
      <c r="I2326" s="17">
        <v>0.94413621400000003</v>
      </c>
      <c r="J2326" s="17">
        <v>5.4899999999999997E-2</v>
      </c>
      <c r="K2326" s="17">
        <v>9.59E-4</v>
      </c>
    </row>
    <row r="2327" spans="1:11" x14ac:dyDescent="0.45">
      <c r="A2327" s="10" t="s">
        <v>25</v>
      </c>
      <c r="B2327" s="20">
        <v>0.95899999999999996</v>
      </c>
      <c r="C2327" s="19">
        <v>139766</v>
      </c>
      <c r="D2327" s="19">
        <v>20453.651290000002</v>
      </c>
      <c r="E2327" s="23">
        <v>0.82464669800000001</v>
      </c>
      <c r="F2327" s="23">
        <v>0.33768855399999997</v>
      </c>
      <c r="G2327" s="17">
        <v>0.74438704700000002</v>
      </c>
      <c r="H2327" s="17">
        <v>0.25561295299999998</v>
      </c>
      <c r="I2327" s="17">
        <v>0.94422118499999996</v>
      </c>
      <c r="J2327" s="17">
        <v>5.4800000000000001E-2</v>
      </c>
      <c r="K2327" s="17">
        <v>9.5600000000000004E-4</v>
      </c>
    </row>
    <row r="2328" spans="1:11" x14ac:dyDescent="0.45">
      <c r="A2328" s="10" t="s">
        <v>25</v>
      </c>
      <c r="B2328" s="20">
        <v>0.96</v>
      </c>
      <c r="C2328" s="19">
        <v>139913</v>
      </c>
      <c r="D2328" s="19">
        <v>20575.942439999999</v>
      </c>
      <c r="E2328" s="23">
        <v>0.83951125299999996</v>
      </c>
      <c r="F2328" s="23">
        <v>0.34036350399999998</v>
      </c>
      <c r="G2328" s="17">
        <v>0.74447692499999996</v>
      </c>
      <c r="H2328" s="17">
        <v>0.25552307499999999</v>
      </c>
      <c r="I2328" s="17">
        <v>0.94439008999999996</v>
      </c>
      <c r="J2328" s="17">
        <v>5.4699999999999999E-2</v>
      </c>
      <c r="K2328" s="17">
        <v>9.5299999999999996E-4</v>
      </c>
    </row>
    <row r="2329" spans="1:11" x14ac:dyDescent="0.45">
      <c r="A2329" s="10" t="s">
        <v>25</v>
      </c>
      <c r="B2329" s="20">
        <v>0.96099999999999997</v>
      </c>
      <c r="C2329" s="19">
        <v>140053</v>
      </c>
      <c r="D2329" s="19">
        <v>20694.547849999999</v>
      </c>
      <c r="E2329" s="23">
        <v>0.85246197899999998</v>
      </c>
      <c r="F2329" s="23">
        <v>0.34289035899999998</v>
      </c>
      <c r="G2329" s="17">
        <v>0.744475306</v>
      </c>
      <c r="H2329" s="17">
        <v>0.255524694</v>
      </c>
      <c r="I2329" s="17">
        <v>0.94451988399999998</v>
      </c>
      <c r="J2329" s="17">
        <v>5.45E-2</v>
      </c>
      <c r="K2329" s="17">
        <v>9.5200000000000005E-4</v>
      </c>
    </row>
    <row r="2330" spans="1:11" x14ac:dyDescent="0.45">
      <c r="A2330" s="10" t="s">
        <v>25</v>
      </c>
      <c r="B2330" s="20">
        <v>0.96199999999999997</v>
      </c>
      <c r="C2330" s="19">
        <v>140205</v>
      </c>
      <c r="D2330" s="19">
        <v>20825.178169999999</v>
      </c>
      <c r="E2330" s="23">
        <v>0.86546942800000004</v>
      </c>
      <c r="F2330" s="23">
        <v>0.34536145099999999</v>
      </c>
      <c r="G2330" s="17">
        <v>0.74458114900000005</v>
      </c>
      <c r="H2330" s="17">
        <v>0.255418851</v>
      </c>
      <c r="I2330" s="17">
        <v>0.94465391899999995</v>
      </c>
      <c r="J2330" s="17">
        <v>5.4399999999999997E-2</v>
      </c>
      <c r="K2330" s="17">
        <v>9.5500000000000001E-4</v>
      </c>
    </row>
    <row r="2331" spans="1:11" x14ac:dyDescent="0.45">
      <c r="A2331" s="10" t="s">
        <v>25</v>
      </c>
      <c r="B2331" s="20">
        <v>0.96299999999999997</v>
      </c>
      <c r="C2331" s="19">
        <v>140350</v>
      </c>
      <c r="D2331" s="19">
        <v>20951.72277</v>
      </c>
      <c r="E2331" s="23">
        <v>0.88275435400000002</v>
      </c>
      <c r="F2331" s="23">
        <v>0.34784306500000001</v>
      </c>
      <c r="G2331" s="17">
        <v>0.744517278</v>
      </c>
      <c r="H2331" s="17">
        <v>0.255482722</v>
      </c>
      <c r="I2331" s="17">
        <v>0.94477675800000005</v>
      </c>
      <c r="J2331" s="17">
        <v>5.4300000000000001E-2</v>
      </c>
      <c r="K2331" s="17">
        <v>9.5200000000000005E-4</v>
      </c>
    </row>
    <row r="2332" spans="1:11" x14ac:dyDescent="0.45">
      <c r="A2332" s="10" t="s">
        <v>25</v>
      </c>
      <c r="B2332" s="20">
        <v>0.96399999999999997</v>
      </c>
      <c r="C2332" s="19">
        <v>140488</v>
      </c>
      <c r="D2332" s="19">
        <v>21074.39616</v>
      </c>
      <c r="E2332" s="23">
        <v>0.89429859899999997</v>
      </c>
      <c r="F2332" s="23">
        <v>0.350620973</v>
      </c>
      <c r="G2332" s="17">
        <v>0.74457604899999996</v>
      </c>
      <c r="H2332" s="17">
        <v>0.25542395099999998</v>
      </c>
      <c r="I2332" s="17">
        <v>0.944878938</v>
      </c>
      <c r="J2332" s="17">
        <v>5.4199999999999998E-2</v>
      </c>
      <c r="K2332" s="17">
        <v>9.5E-4</v>
      </c>
    </row>
    <row r="2333" spans="1:11" x14ac:dyDescent="0.45">
      <c r="A2333" s="10" t="s">
        <v>25</v>
      </c>
      <c r="B2333" s="20">
        <v>0.96499999999999997</v>
      </c>
      <c r="C2333" s="19">
        <v>140641</v>
      </c>
      <c r="D2333" s="19">
        <v>21212.133849999998</v>
      </c>
      <c r="E2333" s="23">
        <v>0.90765040399999997</v>
      </c>
      <c r="F2333" s="23">
        <v>0.35329952599999997</v>
      </c>
      <c r="G2333" s="17">
        <v>0.744576617</v>
      </c>
      <c r="H2333" s="17">
        <v>0.255423383</v>
      </c>
      <c r="I2333" s="17">
        <v>0.94500811600000001</v>
      </c>
      <c r="J2333" s="17">
        <v>5.3999999999999999E-2</v>
      </c>
      <c r="K2333" s="17">
        <v>9.7900000000000005E-4</v>
      </c>
    </row>
    <row r="2334" spans="1:11" x14ac:dyDescent="0.45">
      <c r="A2334" s="10" t="s">
        <v>25</v>
      </c>
      <c r="B2334" s="20">
        <v>0.96599999999999997</v>
      </c>
      <c r="C2334" s="19">
        <v>140781</v>
      </c>
      <c r="D2334" s="19">
        <v>21340.883699999998</v>
      </c>
      <c r="E2334" s="23">
        <v>0.93641311900000002</v>
      </c>
      <c r="F2334" s="23">
        <v>0.35612025899999999</v>
      </c>
      <c r="G2334" s="17">
        <v>0.74453939099999999</v>
      </c>
      <c r="H2334" s="17">
        <v>0.25546060900000001</v>
      </c>
      <c r="I2334" s="17">
        <v>0.94500151899999996</v>
      </c>
      <c r="J2334" s="17">
        <v>5.3999999999999999E-2</v>
      </c>
      <c r="K2334" s="17">
        <v>9.77E-4</v>
      </c>
    </row>
    <row r="2335" spans="1:11" x14ac:dyDescent="0.45">
      <c r="A2335" s="10" t="s">
        <v>25</v>
      </c>
      <c r="B2335" s="20">
        <v>0.96699999999999997</v>
      </c>
      <c r="C2335" s="19">
        <v>140933</v>
      </c>
      <c r="D2335" s="19">
        <v>21484.530859999999</v>
      </c>
      <c r="E2335" s="23">
        <v>0.95817707900000004</v>
      </c>
      <c r="F2335" s="23">
        <v>0.35891652499999999</v>
      </c>
      <c r="G2335" s="17">
        <v>0.74462333199999997</v>
      </c>
      <c r="H2335" s="17">
        <v>0.25537666799999997</v>
      </c>
      <c r="I2335" s="17">
        <v>0.94506231699999999</v>
      </c>
      <c r="J2335" s="17">
        <v>5.3999999999999999E-2</v>
      </c>
      <c r="K2335" s="17">
        <v>9.7499999999999996E-4</v>
      </c>
    </row>
    <row r="2336" spans="1:11" x14ac:dyDescent="0.45">
      <c r="A2336" s="10" t="s">
        <v>25</v>
      </c>
      <c r="B2336" s="20">
        <v>0.96799999999999997</v>
      </c>
      <c r="C2336" s="19">
        <v>141069</v>
      </c>
      <c r="D2336" s="19">
        <v>21615.999779999998</v>
      </c>
      <c r="E2336" s="23">
        <v>0.97564330399999999</v>
      </c>
      <c r="F2336" s="23">
        <v>0.36166851900000002</v>
      </c>
      <c r="G2336" s="17">
        <v>0.74467104799999995</v>
      </c>
      <c r="H2336" s="17">
        <v>0.255328952</v>
      </c>
      <c r="I2336" s="17">
        <v>0.94515245000000003</v>
      </c>
      <c r="J2336" s="17">
        <v>5.3900000000000003E-2</v>
      </c>
      <c r="K2336" s="17">
        <v>9.7300000000000002E-4</v>
      </c>
    </row>
    <row r="2337" spans="1:11" x14ac:dyDescent="0.45">
      <c r="A2337" s="10" t="s">
        <v>25</v>
      </c>
      <c r="B2337" s="20">
        <v>0.96899999999999997</v>
      </c>
      <c r="C2337" s="19">
        <v>141222</v>
      </c>
      <c r="D2337" s="19">
        <v>21767.048770000001</v>
      </c>
      <c r="E2337" s="23">
        <v>0.99482163300000004</v>
      </c>
      <c r="F2337" s="23">
        <v>0.36470379800000002</v>
      </c>
      <c r="G2337" s="17">
        <v>0.74478480700000005</v>
      </c>
      <c r="H2337" s="17">
        <v>0.25521519300000001</v>
      </c>
      <c r="I2337" s="17">
        <v>0.94529022699999998</v>
      </c>
      <c r="J2337" s="17">
        <v>5.3699999999999998E-2</v>
      </c>
      <c r="K2337" s="17">
        <v>9.7000000000000005E-4</v>
      </c>
    </row>
    <row r="2338" spans="1:11" x14ac:dyDescent="0.45">
      <c r="A2338" s="10" t="s">
        <v>25</v>
      </c>
      <c r="B2338" s="20">
        <v>0.97</v>
      </c>
      <c r="C2338" s="19">
        <v>141369</v>
      </c>
      <c r="D2338" s="19">
        <v>21915.910240000001</v>
      </c>
      <c r="E2338" s="23">
        <v>1.0286904889999999</v>
      </c>
      <c r="F2338" s="23">
        <v>0.367768119</v>
      </c>
      <c r="G2338" s="17">
        <v>0.74482382999999996</v>
      </c>
      <c r="H2338" s="17">
        <v>0.25517616999999998</v>
      </c>
      <c r="I2338" s="17">
        <v>0.945311507</v>
      </c>
      <c r="J2338" s="17">
        <v>5.3699999999999998E-2</v>
      </c>
      <c r="K2338" s="17">
        <v>9.68E-4</v>
      </c>
    </row>
    <row r="2339" spans="1:11" x14ac:dyDescent="0.45">
      <c r="A2339" s="10" t="s">
        <v>25</v>
      </c>
      <c r="B2339" s="20">
        <v>0.97099999999999997</v>
      </c>
      <c r="C2339" s="19">
        <v>141515</v>
      </c>
      <c r="D2339" s="19">
        <v>22067.195510000001</v>
      </c>
      <c r="E2339" s="23">
        <v>1.050187845</v>
      </c>
      <c r="F2339" s="23">
        <v>0.37100880800000002</v>
      </c>
      <c r="G2339" s="17">
        <v>0.74486803499999998</v>
      </c>
      <c r="H2339" s="17">
        <v>0.25513196500000002</v>
      </c>
      <c r="I2339" s="17">
        <v>0.94560915000000001</v>
      </c>
      <c r="J2339" s="17">
        <v>5.3400000000000003E-2</v>
      </c>
      <c r="K2339" s="17">
        <v>9.6199999999999996E-4</v>
      </c>
    </row>
    <row r="2340" spans="1:11" x14ac:dyDescent="0.45">
      <c r="A2340" s="10" t="s">
        <v>25</v>
      </c>
      <c r="B2340" s="20">
        <v>0.97199999999999998</v>
      </c>
      <c r="C2340" s="19">
        <v>141647</v>
      </c>
      <c r="D2340" s="19">
        <v>22208.41445</v>
      </c>
      <c r="E2340" s="23">
        <v>1.0879643670000001</v>
      </c>
      <c r="F2340" s="23">
        <v>0.37425734900000002</v>
      </c>
      <c r="G2340" s="17">
        <v>0.74494341600000002</v>
      </c>
      <c r="H2340" s="17">
        <v>0.25505658399999998</v>
      </c>
      <c r="I2340" s="17">
        <v>0.94556947400000002</v>
      </c>
      <c r="J2340" s="17">
        <v>5.3400000000000003E-2</v>
      </c>
      <c r="K2340" s="17">
        <v>9.9799999999999997E-4</v>
      </c>
    </row>
    <row r="2341" spans="1:11" x14ac:dyDescent="0.45">
      <c r="A2341" s="10" t="s">
        <v>25</v>
      </c>
      <c r="B2341" s="20">
        <v>0.97299999999999998</v>
      </c>
      <c r="C2341" s="19">
        <v>141806</v>
      </c>
      <c r="D2341" s="19">
        <v>22384.11033</v>
      </c>
      <c r="E2341" s="23">
        <v>1.1227614079999999</v>
      </c>
      <c r="F2341" s="23">
        <v>0.37683981500000002</v>
      </c>
      <c r="G2341" s="17">
        <v>0.74510246400000002</v>
      </c>
      <c r="H2341" s="17">
        <v>0.25489753599999998</v>
      </c>
      <c r="I2341" s="17">
        <v>0.94572195800000003</v>
      </c>
      <c r="J2341" s="17">
        <v>5.33E-2</v>
      </c>
      <c r="K2341" s="17">
        <v>9.9500000000000001E-4</v>
      </c>
    </row>
    <row r="2342" spans="1:11" x14ac:dyDescent="0.45">
      <c r="A2342" s="10" t="s">
        <v>25</v>
      </c>
      <c r="B2342" s="20">
        <v>0.97399999999999998</v>
      </c>
      <c r="C2342" s="19">
        <v>141950</v>
      </c>
      <c r="D2342" s="19">
        <v>22548.454710000002</v>
      </c>
      <c r="E2342" s="23">
        <v>1.161252403</v>
      </c>
      <c r="F2342" s="23">
        <v>0.38125834199999997</v>
      </c>
      <c r="G2342" s="17">
        <v>0.74516378999999999</v>
      </c>
      <c r="H2342" s="17">
        <v>0.25483621000000001</v>
      </c>
      <c r="I2342" s="17">
        <v>0.94582781400000004</v>
      </c>
      <c r="J2342" s="17">
        <v>5.3199999999999997E-2</v>
      </c>
      <c r="K2342" s="17">
        <v>9.9099999999999991E-4</v>
      </c>
    </row>
    <row r="2343" spans="1:11" x14ac:dyDescent="0.45">
      <c r="A2343" s="10" t="s">
        <v>25</v>
      </c>
      <c r="B2343" s="20">
        <v>0.97499999999999998</v>
      </c>
      <c r="C2343" s="19">
        <v>142087</v>
      </c>
      <c r="D2343" s="19">
        <v>22709.021720000001</v>
      </c>
      <c r="E2343" s="23">
        <v>1.1837745289999999</v>
      </c>
      <c r="F2343" s="23">
        <v>0.38500817300000001</v>
      </c>
      <c r="G2343" s="17">
        <v>0.74511390899999996</v>
      </c>
      <c r="H2343" s="17">
        <v>0.25488609099999998</v>
      </c>
      <c r="I2343" s="17">
        <v>0.94599205500000005</v>
      </c>
      <c r="J2343" s="17">
        <v>5.2999999999999999E-2</v>
      </c>
      <c r="K2343" s="17">
        <v>9.8799999999999995E-4</v>
      </c>
    </row>
    <row r="2344" spans="1:11" x14ac:dyDescent="0.45">
      <c r="A2344" s="10" t="s">
        <v>25</v>
      </c>
      <c r="B2344" s="20">
        <v>0.97599999999999998</v>
      </c>
      <c r="C2344" s="19">
        <v>142238</v>
      </c>
      <c r="D2344" s="19">
        <v>22890.799080000001</v>
      </c>
      <c r="E2344" s="23">
        <v>1.232070982</v>
      </c>
      <c r="F2344" s="23">
        <v>0.38809720199999997</v>
      </c>
      <c r="G2344" s="17">
        <v>0.74514546000000004</v>
      </c>
      <c r="H2344" s="17">
        <v>0.25485454000000002</v>
      </c>
      <c r="I2344" s="17">
        <v>0.94613650800000004</v>
      </c>
      <c r="J2344" s="17">
        <v>5.2900000000000003E-2</v>
      </c>
      <c r="K2344" s="17">
        <v>9.8999999999999999E-4</v>
      </c>
    </row>
    <row r="2345" spans="1:11" x14ac:dyDescent="0.45">
      <c r="A2345" s="10" t="s">
        <v>25</v>
      </c>
      <c r="B2345" s="20">
        <v>0.97699999999999998</v>
      </c>
      <c r="C2345" s="19">
        <v>142382</v>
      </c>
      <c r="D2345" s="19">
        <v>23071.570680000001</v>
      </c>
      <c r="E2345" s="23">
        <v>1.2826077309999999</v>
      </c>
      <c r="F2345" s="23">
        <v>0.39266942599999999</v>
      </c>
      <c r="G2345" s="17">
        <v>0.74517846399999998</v>
      </c>
      <c r="H2345" s="17">
        <v>0.25482153600000002</v>
      </c>
      <c r="I2345" s="17">
        <v>0.94618577699999995</v>
      </c>
      <c r="J2345" s="17">
        <v>5.28E-2</v>
      </c>
      <c r="K2345" s="17">
        <v>9.8700000000000003E-4</v>
      </c>
    </row>
    <row r="2346" spans="1:11" x14ac:dyDescent="0.45">
      <c r="A2346" s="10" t="s">
        <v>25</v>
      </c>
      <c r="B2346" s="20">
        <v>0.97799999999999998</v>
      </c>
      <c r="C2346" s="19">
        <v>142533</v>
      </c>
      <c r="D2346" s="19">
        <v>23268.513470000002</v>
      </c>
      <c r="E2346" s="23">
        <v>1.3302921999999999</v>
      </c>
      <c r="F2346" s="23">
        <v>0.39665050699999999</v>
      </c>
      <c r="G2346" s="17">
        <v>0.74532213599999997</v>
      </c>
      <c r="H2346" s="17">
        <v>0.25467786399999998</v>
      </c>
      <c r="I2346" s="17">
        <v>0.94633373600000004</v>
      </c>
      <c r="J2346" s="17">
        <v>5.2699999999999997E-2</v>
      </c>
      <c r="K2346" s="17">
        <v>9.8400000000000007E-4</v>
      </c>
    </row>
    <row r="2347" spans="1:11" x14ac:dyDescent="0.45">
      <c r="A2347" s="10" t="s">
        <v>25</v>
      </c>
      <c r="B2347" s="20">
        <v>0.97899999999999998</v>
      </c>
      <c r="C2347" s="19">
        <v>142678</v>
      </c>
      <c r="D2347" s="19">
        <v>23464.77392</v>
      </c>
      <c r="E2347" s="23">
        <v>1.3679862380000001</v>
      </c>
      <c r="F2347" s="23">
        <v>0.40113348799999998</v>
      </c>
      <c r="G2347" s="17">
        <v>0.745545915</v>
      </c>
      <c r="H2347" s="17">
        <v>0.254454085</v>
      </c>
      <c r="I2347" s="17">
        <v>0.94657801699999999</v>
      </c>
      <c r="J2347" s="17">
        <v>5.2400000000000002E-2</v>
      </c>
      <c r="K2347" s="17">
        <v>9.7900000000000005E-4</v>
      </c>
    </row>
    <row r="2348" spans="1:11" x14ac:dyDescent="0.45">
      <c r="A2348" s="10" t="s">
        <v>25</v>
      </c>
      <c r="B2348" s="20">
        <v>0.98</v>
      </c>
      <c r="C2348" s="19">
        <v>142824</v>
      </c>
      <c r="D2348" s="19">
        <v>23668.810710000002</v>
      </c>
      <c r="E2348" s="23">
        <v>1.42456048</v>
      </c>
      <c r="F2348" s="23">
        <v>0.40563274900000001</v>
      </c>
      <c r="G2348" s="17">
        <v>0.74562398500000004</v>
      </c>
      <c r="H2348" s="17">
        <v>0.25437601500000001</v>
      </c>
      <c r="I2348" s="17">
        <v>0.94666397000000002</v>
      </c>
      <c r="J2348" s="17">
        <v>5.2400000000000002E-2</v>
      </c>
      <c r="K2348" s="17">
        <v>9.7599999999999998E-4</v>
      </c>
    </row>
    <row r="2349" spans="1:11" x14ac:dyDescent="0.45">
      <c r="A2349" s="10" t="s">
        <v>25</v>
      </c>
      <c r="B2349" s="20">
        <v>0.98099999999999998</v>
      </c>
      <c r="C2349" s="19">
        <v>142968</v>
      </c>
      <c r="D2349" s="19">
        <v>23876.67081</v>
      </c>
      <c r="E2349" s="23">
        <v>1.4647409790000001</v>
      </c>
      <c r="F2349" s="23">
        <v>0.41024730399999998</v>
      </c>
      <c r="G2349" s="17">
        <v>0.74564937600000003</v>
      </c>
      <c r="H2349" s="17">
        <v>0.25435062400000003</v>
      </c>
      <c r="I2349" s="17">
        <v>0.94677046300000001</v>
      </c>
      <c r="J2349" s="17">
        <v>5.2299999999999999E-2</v>
      </c>
      <c r="K2349" s="17">
        <v>9.7400000000000004E-4</v>
      </c>
    </row>
    <row r="2350" spans="1:11" x14ac:dyDescent="0.45">
      <c r="A2350" s="10" t="s">
        <v>25</v>
      </c>
      <c r="B2350" s="20">
        <v>0.98199999999999998</v>
      </c>
      <c r="C2350" s="19">
        <v>143115</v>
      </c>
      <c r="D2350" s="19">
        <v>24097.316350000001</v>
      </c>
      <c r="E2350" s="23">
        <v>1.531298745</v>
      </c>
      <c r="F2350" s="23">
        <v>0.41480200699999997</v>
      </c>
      <c r="G2350" s="17">
        <v>0.74571498400000003</v>
      </c>
      <c r="H2350" s="17">
        <v>0.25428501599999997</v>
      </c>
      <c r="I2350" s="17">
        <v>0.94681099999999996</v>
      </c>
      <c r="J2350" s="17">
        <v>5.2200000000000003E-2</v>
      </c>
      <c r="K2350" s="17">
        <v>9.7199999999999999E-4</v>
      </c>
    </row>
    <row r="2351" spans="1:11" x14ac:dyDescent="0.45">
      <c r="A2351" s="10" t="s">
        <v>25</v>
      </c>
      <c r="B2351" s="20">
        <v>0.98299999999999998</v>
      </c>
      <c r="C2351" s="19">
        <v>143260</v>
      </c>
      <c r="D2351" s="19">
        <v>24323.756109999998</v>
      </c>
      <c r="E2351" s="23">
        <v>1.597249154</v>
      </c>
      <c r="F2351" s="23">
        <v>0.42009947399999997</v>
      </c>
      <c r="G2351" s="17">
        <v>0.745748988</v>
      </c>
      <c r="H2351" s="17">
        <v>0.254251012</v>
      </c>
      <c r="I2351" s="17">
        <v>0.94700242999999995</v>
      </c>
      <c r="J2351" s="17">
        <v>5.1999999999999998E-2</v>
      </c>
      <c r="K2351" s="17">
        <v>9.7000000000000005E-4</v>
      </c>
    </row>
    <row r="2352" spans="1:11" x14ac:dyDescent="0.45">
      <c r="A2352" s="10" t="s">
        <v>25</v>
      </c>
      <c r="B2352" s="20">
        <v>0.98399999999999999</v>
      </c>
      <c r="C2352" s="19">
        <v>143408</v>
      </c>
      <c r="D2352" s="19">
        <v>24566.050350000001</v>
      </c>
      <c r="E2352" s="23">
        <v>1.6790532060000001</v>
      </c>
      <c r="F2352" s="23">
        <v>0.42553043299999999</v>
      </c>
      <c r="G2352" s="17">
        <v>0.74585797200000004</v>
      </c>
      <c r="H2352" s="17">
        <v>0.25414202800000002</v>
      </c>
      <c r="I2352" s="17">
        <v>0.94717685399999996</v>
      </c>
      <c r="J2352" s="17">
        <v>5.1900000000000002E-2</v>
      </c>
      <c r="K2352" s="17">
        <v>9.6500000000000004E-4</v>
      </c>
    </row>
    <row r="2353" spans="1:11" x14ac:dyDescent="0.45">
      <c r="A2353" s="10" t="s">
        <v>25</v>
      </c>
      <c r="B2353" s="20">
        <v>0.98499999999999999</v>
      </c>
      <c r="C2353" s="19">
        <v>143551</v>
      </c>
      <c r="D2353" s="19">
        <v>24812.62861</v>
      </c>
      <c r="E2353" s="23">
        <v>1.7722864309999999</v>
      </c>
      <c r="F2353" s="23">
        <v>0.431173378</v>
      </c>
      <c r="G2353" s="17">
        <v>0.746006646</v>
      </c>
      <c r="H2353" s="17">
        <v>0.253993354</v>
      </c>
      <c r="I2353" s="17">
        <v>0.94740263999999996</v>
      </c>
      <c r="J2353" s="17">
        <v>5.16E-2</v>
      </c>
      <c r="K2353" s="17">
        <v>9.6100000000000005E-4</v>
      </c>
    </row>
    <row r="2354" spans="1:11" x14ac:dyDescent="0.45">
      <c r="A2354" s="10" t="s">
        <v>25</v>
      </c>
      <c r="B2354" s="20">
        <v>0.98599999999999999</v>
      </c>
      <c r="C2354" s="19">
        <v>143699</v>
      </c>
      <c r="D2354" s="19">
        <v>25085.521489999999</v>
      </c>
      <c r="E2354" s="23">
        <v>1.893869445</v>
      </c>
      <c r="F2354" s="23">
        <v>0.43687721800000001</v>
      </c>
      <c r="G2354" s="17">
        <v>0.74615689699999999</v>
      </c>
      <c r="H2354" s="17">
        <v>0.25384310300000001</v>
      </c>
      <c r="I2354" s="17">
        <v>0.94765780499999996</v>
      </c>
      <c r="J2354" s="17">
        <v>5.1400000000000001E-2</v>
      </c>
      <c r="K2354" s="17">
        <v>9.6000000000000002E-4</v>
      </c>
    </row>
    <row r="2355" spans="1:11" x14ac:dyDescent="0.45">
      <c r="A2355" s="10" t="s">
        <v>25</v>
      </c>
      <c r="B2355" s="20">
        <v>0.98699999999999999</v>
      </c>
      <c r="C2355" s="19">
        <v>143844</v>
      </c>
      <c r="D2355" s="19">
        <v>25369.302449999999</v>
      </c>
      <c r="E2355" s="23">
        <v>2.003999657</v>
      </c>
      <c r="F2355" s="23">
        <v>0.44316057399999997</v>
      </c>
      <c r="G2355" s="17">
        <v>0.746294597</v>
      </c>
      <c r="H2355" s="17">
        <v>0.253705403</v>
      </c>
      <c r="I2355" s="17">
        <v>0.94784007599999998</v>
      </c>
      <c r="J2355" s="17">
        <v>5.1200000000000002E-2</v>
      </c>
      <c r="K2355" s="17">
        <v>9.5600000000000004E-4</v>
      </c>
    </row>
    <row r="2356" spans="1:11" x14ac:dyDescent="0.45">
      <c r="A2356" s="10" t="s">
        <v>25</v>
      </c>
      <c r="B2356" s="20">
        <v>0.98799999999999999</v>
      </c>
      <c r="C2356" s="19">
        <v>143988</v>
      </c>
      <c r="D2356" s="19">
        <v>25666.184949999999</v>
      </c>
      <c r="E2356" s="23">
        <v>2.1194504099999998</v>
      </c>
      <c r="F2356" s="23">
        <v>0.44923648500000002</v>
      </c>
      <c r="G2356" s="17">
        <v>0.74643025799999996</v>
      </c>
      <c r="H2356" s="17">
        <v>0.25356974199999999</v>
      </c>
      <c r="I2356" s="17">
        <v>0.94806127600000001</v>
      </c>
      <c r="J2356" s="17">
        <v>5.0999999999999997E-2</v>
      </c>
      <c r="K2356" s="17">
        <v>9.5E-4</v>
      </c>
    </row>
    <row r="2357" spans="1:11" x14ac:dyDescent="0.45">
      <c r="A2357" s="10" t="s">
        <v>25</v>
      </c>
      <c r="B2357" s="20">
        <v>0.98899999999999999</v>
      </c>
      <c r="C2357" s="19">
        <v>144130</v>
      </c>
      <c r="D2357" s="19">
        <v>25975.03775</v>
      </c>
      <c r="E2357" s="23">
        <v>2.2298894589999998</v>
      </c>
      <c r="F2357" s="23">
        <v>0.45746097400000002</v>
      </c>
      <c r="G2357" s="17">
        <v>0.746485811</v>
      </c>
      <c r="H2357" s="17">
        <v>0.253514189</v>
      </c>
      <c r="I2357" s="17">
        <v>0.94835934600000005</v>
      </c>
      <c r="J2357" s="17">
        <v>5.0700000000000002E-2</v>
      </c>
      <c r="K2357" s="17">
        <v>9.4399999999999996E-4</v>
      </c>
    </row>
    <row r="2358" spans="1:11" x14ac:dyDescent="0.45">
      <c r="A2358" s="10" t="s">
        <v>25</v>
      </c>
      <c r="B2358" s="20">
        <v>0.99</v>
      </c>
      <c r="C2358" s="19">
        <v>144278</v>
      </c>
      <c r="D2358" s="19">
        <v>26314.981670000001</v>
      </c>
      <c r="E2358" s="23">
        <v>2.3519617190000002</v>
      </c>
      <c r="F2358" s="23">
        <v>0.46492393900000001</v>
      </c>
      <c r="G2358" s="17">
        <v>0.746496347</v>
      </c>
      <c r="H2358" s="17">
        <v>0.253503653</v>
      </c>
      <c r="I2358" s="17">
        <v>0.94841874999999998</v>
      </c>
      <c r="J2358" s="17">
        <v>5.0599999999999999E-2</v>
      </c>
      <c r="K2358" s="17">
        <v>9.41E-4</v>
      </c>
    </row>
    <row r="2359" spans="1:11" x14ac:dyDescent="0.45">
      <c r="A2359" s="10" t="s">
        <v>25</v>
      </c>
      <c r="B2359" s="20">
        <v>0.99099999999999999</v>
      </c>
      <c r="C2359" s="19">
        <v>144419</v>
      </c>
      <c r="D2359" s="19">
        <v>26657.421279999999</v>
      </c>
      <c r="E2359" s="23">
        <v>2.5279538399999999</v>
      </c>
      <c r="F2359" s="23">
        <v>0.47323763699999999</v>
      </c>
      <c r="G2359" s="17">
        <v>0.74654996900000004</v>
      </c>
      <c r="H2359" s="17">
        <v>0.25345003100000002</v>
      </c>
      <c r="I2359" s="17">
        <v>0.94844789100000004</v>
      </c>
      <c r="J2359" s="17">
        <v>5.0599999999999999E-2</v>
      </c>
      <c r="K2359" s="17">
        <v>9.3899999999999995E-4</v>
      </c>
    </row>
    <row r="2360" spans="1:11" x14ac:dyDescent="0.45">
      <c r="A2360" s="10" t="s">
        <v>25</v>
      </c>
      <c r="B2360" s="20">
        <v>0.99199999999999999</v>
      </c>
      <c r="C2360" s="19">
        <v>144572</v>
      </c>
      <c r="D2360" s="19">
        <v>27058.849470000001</v>
      </c>
      <c r="E2360" s="23">
        <v>2.731924952</v>
      </c>
      <c r="F2360" s="23">
        <v>0.48183978100000002</v>
      </c>
      <c r="G2360" s="17">
        <v>0.74665218700000002</v>
      </c>
      <c r="H2360" s="17">
        <v>0.25334781299999998</v>
      </c>
      <c r="I2360" s="17">
        <v>0.94867904700000005</v>
      </c>
      <c r="J2360" s="17">
        <v>5.04E-2</v>
      </c>
      <c r="K2360" s="17">
        <v>9.3400000000000004E-4</v>
      </c>
    </row>
    <row r="2361" spans="1:11" x14ac:dyDescent="0.45">
      <c r="A2361" s="10" t="s">
        <v>25</v>
      </c>
      <c r="B2361" s="20">
        <v>0.99299999999999999</v>
      </c>
      <c r="C2361" s="19">
        <v>144718</v>
      </c>
      <c r="D2361" s="19">
        <v>27474.257880000001</v>
      </c>
      <c r="E2361" s="23">
        <v>2.9996836770000002</v>
      </c>
      <c r="F2361" s="23">
        <v>0.49152059799999998</v>
      </c>
      <c r="G2361" s="17">
        <v>0.74676266899999999</v>
      </c>
      <c r="H2361" s="17">
        <v>0.25323733100000001</v>
      </c>
      <c r="I2361" s="17">
        <v>0.94882629500000004</v>
      </c>
      <c r="J2361" s="17">
        <v>5.0200000000000002E-2</v>
      </c>
      <c r="K2361" s="17">
        <v>9.3000000000000005E-4</v>
      </c>
    </row>
    <row r="2362" spans="1:11" x14ac:dyDescent="0.45">
      <c r="A2362" s="10" t="s">
        <v>25</v>
      </c>
      <c r="B2362" s="20">
        <v>0.99399999999999999</v>
      </c>
      <c r="C2362" s="19">
        <v>144864</v>
      </c>
      <c r="D2362" s="19">
        <v>27939.837149999999</v>
      </c>
      <c r="E2362" s="23">
        <v>3.3928701760000002</v>
      </c>
      <c r="F2362" s="23">
        <v>0.50192924500000002</v>
      </c>
      <c r="G2362" s="17">
        <v>0.74679009299999999</v>
      </c>
      <c r="H2362" s="17">
        <v>0.25320990700000001</v>
      </c>
      <c r="I2362" s="17">
        <v>0.94888174700000005</v>
      </c>
      <c r="J2362" s="17">
        <v>5.0200000000000002E-2</v>
      </c>
      <c r="K2362" s="17">
        <v>9.2699999999999998E-4</v>
      </c>
    </row>
    <row r="2363" spans="1:11" x14ac:dyDescent="0.45">
      <c r="A2363" s="10" t="s">
        <v>25</v>
      </c>
      <c r="B2363" s="20">
        <v>0.995</v>
      </c>
      <c r="C2363" s="19">
        <v>145009</v>
      </c>
      <c r="D2363" s="19">
        <v>28465.962930000002</v>
      </c>
      <c r="E2363" s="23">
        <v>3.8096181279999999</v>
      </c>
      <c r="F2363" s="23">
        <v>0.51378132700000001</v>
      </c>
      <c r="G2363" s="17">
        <v>0.74689846800000004</v>
      </c>
      <c r="H2363" s="17">
        <v>0.25310153200000002</v>
      </c>
      <c r="I2363" s="17">
        <v>0.94900208200000002</v>
      </c>
      <c r="J2363" s="17">
        <v>5.0099999999999999E-2</v>
      </c>
      <c r="K2363" s="17">
        <v>9.2299999999999999E-4</v>
      </c>
    </row>
    <row r="2364" spans="1:11" x14ac:dyDescent="0.45">
      <c r="A2364" s="10" t="s">
        <v>25</v>
      </c>
      <c r="B2364" s="20">
        <v>0.996</v>
      </c>
      <c r="C2364" s="19">
        <v>145154</v>
      </c>
      <c r="D2364" s="19">
        <v>29079.369259999999</v>
      </c>
      <c r="E2364" s="23">
        <v>4.6826693370000001</v>
      </c>
      <c r="F2364" s="23">
        <v>0.52709313199999996</v>
      </c>
      <c r="G2364" s="17">
        <v>0.74707551999999999</v>
      </c>
      <c r="H2364" s="17">
        <v>0.25292448000000001</v>
      </c>
      <c r="I2364" s="17">
        <v>0.94929455900000004</v>
      </c>
      <c r="J2364" s="17">
        <v>4.9799999999999997E-2</v>
      </c>
      <c r="K2364" s="17">
        <v>9.1600000000000004E-4</v>
      </c>
    </row>
    <row r="2365" spans="1:11" x14ac:dyDescent="0.45">
      <c r="A2365" s="10" t="s">
        <v>25</v>
      </c>
      <c r="B2365" s="20">
        <v>0.997</v>
      </c>
      <c r="C2365" s="19">
        <v>145300</v>
      </c>
      <c r="D2365" s="19">
        <v>29815.706760000001</v>
      </c>
      <c r="E2365" s="23">
        <v>5.5069302789999997</v>
      </c>
      <c r="F2365" s="23">
        <v>0.54285757800000001</v>
      </c>
      <c r="G2365" s="17">
        <v>0.74727460400000001</v>
      </c>
      <c r="H2365" s="17">
        <v>0.25272539599999999</v>
      </c>
      <c r="I2365" s="17">
        <v>0.94966536599999996</v>
      </c>
      <c r="J2365" s="17">
        <v>4.9399999999999999E-2</v>
      </c>
      <c r="K2365" s="17">
        <v>9.0600000000000001E-4</v>
      </c>
    </row>
    <row r="2366" spans="1:11" x14ac:dyDescent="0.45">
      <c r="A2366" s="10" t="s">
        <v>25</v>
      </c>
      <c r="B2366" s="20">
        <v>0.998</v>
      </c>
      <c r="C2366" s="19">
        <v>145442</v>
      </c>
      <c r="D2366" s="19">
        <v>30725.202369999999</v>
      </c>
      <c r="E2366" s="23">
        <v>7.4728127579999999</v>
      </c>
      <c r="F2366" s="23">
        <v>0.56202687399999995</v>
      </c>
      <c r="G2366" s="17">
        <v>0.747466344</v>
      </c>
      <c r="H2366" s="17">
        <v>0.252533656</v>
      </c>
      <c r="I2366" s="17">
        <v>0.94975431700000001</v>
      </c>
      <c r="J2366" s="17">
        <v>4.9299999999999997E-2</v>
      </c>
      <c r="K2366" s="17">
        <v>9.01E-4</v>
      </c>
    </row>
    <row r="2367" spans="1:11" x14ac:dyDescent="0.45">
      <c r="A2367" s="10" t="s">
        <v>25</v>
      </c>
      <c r="B2367" s="20">
        <v>0.999</v>
      </c>
      <c r="C2367" s="19">
        <v>145591</v>
      </c>
      <c r="D2367" s="19">
        <v>32371.72466</v>
      </c>
      <c r="E2367" s="23">
        <v>53.691230130000001</v>
      </c>
      <c r="F2367" s="23">
        <v>0.58566302699999995</v>
      </c>
      <c r="G2367" s="17">
        <v>0.747697316</v>
      </c>
      <c r="H2367" s="17">
        <v>0.252302684</v>
      </c>
      <c r="I2367" s="17">
        <v>0.95033022199999995</v>
      </c>
      <c r="J2367" s="17">
        <v>4.8800000000000003E-2</v>
      </c>
      <c r="K2367" s="17">
        <v>8.8800000000000001E-4</v>
      </c>
    </row>
    <row r="2368" spans="1:11" x14ac:dyDescent="0.45">
      <c r="A2368" s="10" t="s">
        <v>25</v>
      </c>
      <c r="B2368" s="20">
        <v>1</v>
      </c>
      <c r="C2368" s="19">
        <v>145592</v>
      </c>
      <c r="D2368" s="19">
        <v>32433.03847</v>
      </c>
      <c r="E2368" s="23">
        <v>61.31381571</v>
      </c>
      <c r="F2368" s="23">
        <v>0.63145849499999995</v>
      </c>
      <c r="G2368" s="17">
        <v>0.74769904899999995</v>
      </c>
      <c r="H2368" s="17">
        <v>0.252300951</v>
      </c>
      <c r="I2368" s="17">
        <v>0.95033041399999996</v>
      </c>
      <c r="J2368" s="17">
        <v>4.8800000000000003E-2</v>
      </c>
      <c r="K2368" s="17">
        <v>8.8800000000000001E-4</v>
      </c>
    </row>
    <row r="2369" spans="1:11" x14ac:dyDescent="0.45">
      <c r="A2369" s="10" t="s">
        <v>27</v>
      </c>
      <c r="B2369" s="20">
        <v>0</v>
      </c>
      <c r="C2369" s="19">
        <v>1161</v>
      </c>
      <c r="D2369" s="19">
        <v>1.688583894</v>
      </c>
      <c r="E2369" s="23">
        <v>2.49E-3</v>
      </c>
      <c r="F2369" s="23">
        <v>1.99E-3</v>
      </c>
      <c r="G2369" s="17">
        <v>0.82773471099999996</v>
      </c>
      <c r="H2369" s="17">
        <v>0.17226528899999999</v>
      </c>
      <c r="I2369" s="17">
        <v>0.53405281299999996</v>
      </c>
      <c r="J2369" s="17">
        <v>0.46594718699999998</v>
      </c>
      <c r="K2369" s="17">
        <v>0</v>
      </c>
    </row>
    <row r="2370" spans="1:11" x14ac:dyDescent="0.45">
      <c r="A2370" s="10" t="s">
        <v>27</v>
      </c>
      <c r="B2370" s="20">
        <v>0.01</v>
      </c>
      <c r="C2370" s="19">
        <v>3509</v>
      </c>
      <c r="D2370" s="19">
        <v>12.03302609</v>
      </c>
      <c r="E2370" s="23">
        <v>6.0499999999999998E-3</v>
      </c>
      <c r="F2370" s="23">
        <v>5.2199999999999998E-3</v>
      </c>
      <c r="G2370" s="17">
        <v>0.81675691100000003</v>
      </c>
      <c r="H2370" s="17">
        <v>0.183243089</v>
      </c>
      <c r="I2370" s="17">
        <v>0.41160639999999998</v>
      </c>
      <c r="J2370" s="17">
        <v>0.58393814899999996</v>
      </c>
      <c r="K2370" s="17">
        <v>4.4600000000000004E-3</v>
      </c>
    </row>
    <row r="2371" spans="1:11" x14ac:dyDescent="0.45">
      <c r="A2371" s="10" t="s">
        <v>27</v>
      </c>
      <c r="B2371" s="20">
        <v>0.02</v>
      </c>
      <c r="C2371" s="19">
        <v>5847</v>
      </c>
      <c r="D2371" s="19">
        <v>30.289794870000001</v>
      </c>
      <c r="E2371" s="23">
        <v>9.5908669999999994E-3</v>
      </c>
      <c r="F2371" s="23">
        <v>8.1600000000000006E-3</v>
      </c>
      <c r="G2371" s="17">
        <v>0.77526936899999999</v>
      </c>
      <c r="H2371" s="17">
        <v>0.22473063099999999</v>
      </c>
      <c r="I2371" s="17">
        <v>0.47818100499999999</v>
      </c>
      <c r="J2371" s="17">
        <v>0.51821706300000003</v>
      </c>
      <c r="K2371" s="17">
        <v>3.5999999999999999E-3</v>
      </c>
    </row>
    <row r="2372" spans="1:11" x14ac:dyDescent="0.45">
      <c r="A2372" s="10" t="s">
        <v>27</v>
      </c>
      <c r="B2372" s="20">
        <v>0.03</v>
      </c>
      <c r="C2372" s="19">
        <v>8092</v>
      </c>
      <c r="D2372" s="19">
        <v>54.91365931</v>
      </c>
      <c r="E2372" s="23">
        <v>1.23E-2</v>
      </c>
      <c r="F2372" s="23">
        <v>1.09E-2</v>
      </c>
      <c r="G2372" s="17">
        <v>0.76482946100000004</v>
      </c>
      <c r="H2372" s="17">
        <v>0.23517053900000001</v>
      </c>
      <c r="I2372" s="17">
        <v>0.48678611599999999</v>
      </c>
      <c r="J2372" s="17">
        <v>0.50841005800000005</v>
      </c>
      <c r="K2372" s="17">
        <v>4.7999999999999996E-3</v>
      </c>
    </row>
    <row r="2373" spans="1:11" x14ac:dyDescent="0.45">
      <c r="A2373" s="10" t="s">
        <v>27</v>
      </c>
      <c r="B2373" s="20">
        <v>0.04</v>
      </c>
      <c r="C2373" s="19">
        <v>10518</v>
      </c>
      <c r="D2373" s="19">
        <v>87.688863990000002</v>
      </c>
      <c r="E2373" s="23">
        <v>1.4800000000000001E-2</v>
      </c>
      <c r="F2373" s="23">
        <v>1.32E-2</v>
      </c>
      <c r="G2373" s="17">
        <v>0.77096406200000001</v>
      </c>
      <c r="H2373" s="17">
        <v>0.22903593799999999</v>
      </c>
      <c r="I2373" s="17">
        <v>0.51709150500000001</v>
      </c>
      <c r="J2373" s="17">
        <v>0.47981191699999998</v>
      </c>
      <c r="K2373" s="17">
        <v>3.0999999999999999E-3</v>
      </c>
    </row>
    <row r="2374" spans="1:11" x14ac:dyDescent="0.45">
      <c r="A2374" s="10" t="s">
        <v>27</v>
      </c>
      <c r="B2374" s="20">
        <v>0.05</v>
      </c>
      <c r="C2374" s="19">
        <v>12864</v>
      </c>
      <c r="D2374" s="19">
        <v>126.0703396</v>
      </c>
      <c r="E2374" s="23">
        <v>1.7899999999999999E-2</v>
      </c>
      <c r="F2374" s="23">
        <v>1.5599999999999999E-2</v>
      </c>
      <c r="G2374" s="17">
        <v>0.77052238799999995</v>
      </c>
      <c r="H2374" s="17">
        <v>0.229477612</v>
      </c>
      <c r="I2374" s="17">
        <v>0.53061236099999998</v>
      </c>
      <c r="J2374" s="17">
        <v>0.46647453500000002</v>
      </c>
      <c r="K2374" s="17">
        <v>2.9099999999999998E-3</v>
      </c>
    </row>
    <row r="2375" spans="1:11" x14ac:dyDescent="0.45">
      <c r="A2375" s="10" t="s">
        <v>27</v>
      </c>
      <c r="B2375" s="20">
        <v>0.06</v>
      </c>
      <c r="C2375" s="19">
        <v>15217</v>
      </c>
      <c r="D2375" s="19">
        <v>171.34772860000001</v>
      </c>
      <c r="E2375" s="23">
        <v>2.06E-2</v>
      </c>
      <c r="F2375" s="23">
        <v>1.8100000000000002E-2</v>
      </c>
      <c r="G2375" s="17">
        <v>0.76887691400000002</v>
      </c>
      <c r="H2375" s="17">
        <v>0.23112308600000001</v>
      </c>
      <c r="I2375" s="17">
        <v>0.54708518100000003</v>
      </c>
      <c r="J2375" s="17">
        <v>0.45071339500000002</v>
      </c>
      <c r="K2375" s="17">
        <v>2.2000000000000001E-3</v>
      </c>
    </row>
    <row r="2376" spans="1:11" x14ac:dyDescent="0.45">
      <c r="A2376" s="10" t="s">
        <v>27</v>
      </c>
      <c r="B2376" s="20">
        <v>7.0000000000000007E-2</v>
      </c>
      <c r="C2376" s="19">
        <v>17555</v>
      </c>
      <c r="D2376" s="19">
        <v>222.90389970000001</v>
      </c>
      <c r="E2376" s="23">
        <v>2.35E-2</v>
      </c>
      <c r="F2376" s="23">
        <v>2.06E-2</v>
      </c>
      <c r="G2376" s="17">
        <v>0.76747365400000001</v>
      </c>
      <c r="H2376" s="17">
        <v>0.23252634599999999</v>
      </c>
      <c r="I2376" s="17">
        <v>0.57072484800000001</v>
      </c>
      <c r="J2376" s="17">
        <v>0.427388186</v>
      </c>
      <c r="K2376" s="17">
        <v>1.89E-3</v>
      </c>
    </row>
    <row r="2377" spans="1:11" x14ac:dyDescent="0.45">
      <c r="A2377" s="10" t="s">
        <v>27</v>
      </c>
      <c r="B2377" s="20">
        <v>0.08</v>
      </c>
      <c r="C2377" s="19">
        <v>19899</v>
      </c>
      <c r="D2377" s="19">
        <v>280.60822130000003</v>
      </c>
      <c r="E2377" s="23">
        <v>2.5899999999999999E-2</v>
      </c>
      <c r="F2377" s="23">
        <v>2.29E-2</v>
      </c>
      <c r="G2377" s="17">
        <v>0.76697321500000004</v>
      </c>
      <c r="H2377" s="17">
        <v>0.23302678499999999</v>
      </c>
      <c r="I2377" s="17">
        <v>0.56997771600000002</v>
      </c>
      <c r="J2377" s="17">
        <v>0.42851243900000002</v>
      </c>
      <c r="K2377" s="17">
        <v>1.5100000000000001E-3</v>
      </c>
    </row>
    <row r="2378" spans="1:11" x14ac:dyDescent="0.45">
      <c r="A2378" s="10" t="s">
        <v>27</v>
      </c>
      <c r="B2378" s="20">
        <v>0.09</v>
      </c>
      <c r="C2378" s="19">
        <v>22241</v>
      </c>
      <c r="D2378" s="19">
        <v>343.97997420000002</v>
      </c>
      <c r="E2378" s="23">
        <v>2.8199999999999999E-2</v>
      </c>
      <c r="F2378" s="23">
        <v>2.52E-2</v>
      </c>
      <c r="G2378" s="17">
        <v>0.76538824699999997</v>
      </c>
      <c r="H2378" s="17">
        <v>0.23461175300000001</v>
      </c>
      <c r="I2378" s="17">
        <v>0.59618190900000001</v>
      </c>
      <c r="J2378" s="17">
        <v>0.40251984299999999</v>
      </c>
      <c r="K2378" s="17">
        <v>1.2999999999999999E-3</v>
      </c>
    </row>
    <row r="2379" spans="1:11" x14ac:dyDescent="0.45">
      <c r="A2379" s="10" t="s">
        <v>27</v>
      </c>
      <c r="B2379" s="20">
        <v>0.1</v>
      </c>
      <c r="C2379" s="19">
        <v>24578</v>
      </c>
      <c r="D2379" s="19">
        <v>412.77701980000001</v>
      </c>
      <c r="E2379" s="23">
        <v>3.0499999999999999E-2</v>
      </c>
      <c r="F2379" s="23">
        <v>2.7300000000000001E-2</v>
      </c>
      <c r="G2379" s="17">
        <v>0.76454552899999995</v>
      </c>
      <c r="H2379" s="17">
        <v>0.235454471</v>
      </c>
      <c r="I2379" s="17">
        <v>0.59046853600000004</v>
      </c>
      <c r="J2379" s="17">
        <v>0.40844754999999999</v>
      </c>
      <c r="K2379" s="17">
        <v>1.08E-3</v>
      </c>
    </row>
    <row r="2380" spans="1:11" x14ac:dyDescent="0.45">
      <c r="A2380" s="10" t="s">
        <v>27</v>
      </c>
      <c r="B2380" s="20">
        <v>0.11</v>
      </c>
      <c r="C2380" s="19">
        <v>26924</v>
      </c>
      <c r="D2380" s="19">
        <v>487.64333060000001</v>
      </c>
      <c r="E2380" s="23">
        <v>3.32E-2</v>
      </c>
      <c r="F2380" s="23">
        <v>2.9399999999999999E-2</v>
      </c>
      <c r="G2380" s="17">
        <v>0.75720546700000002</v>
      </c>
      <c r="H2380" s="17">
        <v>0.24279453300000001</v>
      </c>
      <c r="I2380" s="17">
        <v>0.60858754000000004</v>
      </c>
      <c r="J2380" s="17">
        <v>0.39035046499999998</v>
      </c>
      <c r="K2380" s="17">
        <v>1.06E-3</v>
      </c>
    </row>
    <row r="2381" spans="1:11" x14ac:dyDescent="0.45">
      <c r="A2381" s="10" t="s">
        <v>27</v>
      </c>
      <c r="B2381" s="20">
        <v>0.12</v>
      </c>
      <c r="C2381" s="19">
        <v>29198</v>
      </c>
      <c r="D2381" s="19">
        <v>565.9216381</v>
      </c>
      <c r="E2381" s="23">
        <v>3.56E-2</v>
      </c>
      <c r="F2381" s="23">
        <v>3.15E-2</v>
      </c>
      <c r="G2381" s="17">
        <v>0.75762038499999995</v>
      </c>
      <c r="H2381" s="17">
        <v>0.24237961499999999</v>
      </c>
      <c r="I2381" s="17">
        <v>0.62904629400000001</v>
      </c>
      <c r="J2381" s="17">
        <v>0.36964056299999998</v>
      </c>
      <c r="K2381" s="17">
        <v>1.31E-3</v>
      </c>
    </row>
    <row r="2382" spans="1:11" x14ac:dyDescent="0.45">
      <c r="A2382" s="10" t="s">
        <v>27</v>
      </c>
      <c r="B2382" s="20">
        <v>0.13</v>
      </c>
      <c r="C2382" s="19">
        <v>31609</v>
      </c>
      <c r="D2382" s="19">
        <v>655.30858899999998</v>
      </c>
      <c r="E2382" s="23">
        <v>3.8199999999999998E-2</v>
      </c>
      <c r="F2382" s="23">
        <v>3.3799999999999997E-2</v>
      </c>
      <c r="G2382" s="17">
        <v>0.75775886599999998</v>
      </c>
      <c r="H2382" s="17">
        <v>0.242241134</v>
      </c>
      <c r="I2382" s="17">
        <v>0.62688609100000003</v>
      </c>
      <c r="J2382" s="17">
        <v>0.37196652000000002</v>
      </c>
      <c r="K2382" s="17">
        <v>1.15E-3</v>
      </c>
    </row>
    <row r="2383" spans="1:11" x14ac:dyDescent="0.45">
      <c r="A2383" s="10" t="s">
        <v>27</v>
      </c>
      <c r="B2383" s="20">
        <v>0.14000000000000001</v>
      </c>
      <c r="C2383" s="19">
        <v>34153</v>
      </c>
      <c r="D2383" s="19">
        <v>755.90590159999999</v>
      </c>
      <c r="E2383" s="23">
        <v>4.1000000000000002E-2</v>
      </c>
      <c r="F2383" s="23">
        <v>3.6200000000000003E-2</v>
      </c>
      <c r="G2383" s="17">
        <v>0.75715164099999999</v>
      </c>
      <c r="H2383" s="17">
        <v>0.24284835900000001</v>
      </c>
      <c r="I2383" s="17">
        <v>0.65092990299999998</v>
      </c>
      <c r="J2383" s="17">
        <v>0.348075158</v>
      </c>
      <c r="K2383" s="17">
        <v>9.9500000000000001E-4</v>
      </c>
    </row>
    <row r="2384" spans="1:11" x14ac:dyDescent="0.45">
      <c r="A2384" s="10" t="s">
        <v>27</v>
      </c>
      <c r="B2384" s="20">
        <v>0.15</v>
      </c>
      <c r="C2384" s="19">
        <v>36280</v>
      </c>
      <c r="D2384" s="19">
        <v>845.74842220000005</v>
      </c>
      <c r="E2384" s="23">
        <v>4.3400000000000001E-2</v>
      </c>
      <c r="F2384" s="23">
        <v>3.8199999999999998E-2</v>
      </c>
      <c r="G2384" s="17">
        <v>0.75325248099999997</v>
      </c>
      <c r="H2384" s="17">
        <v>0.246747519</v>
      </c>
      <c r="I2384" s="17">
        <v>0.66563216400000003</v>
      </c>
      <c r="J2384" s="17">
        <v>0.33245016399999999</v>
      </c>
      <c r="K2384" s="17">
        <v>1.92E-3</v>
      </c>
    </row>
    <row r="2385" spans="1:11" x14ac:dyDescent="0.45">
      <c r="A2385" s="10" t="s">
        <v>27</v>
      </c>
      <c r="B2385" s="20">
        <v>0.16</v>
      </c>
      <c r="C2385" s="19">
        <v>38623</v>
      </c>
      <c r="D2385" s="19">
        <v>951.31115480000005</v>
      </c>
      <c r="E2385" s="23">
        <v>4.6699999999999998E-2</v>
      </c>
      <c r="F2385" s="23">
        <v>4.0500000000000001E-2</v>
      </c>
      <c r="G2385" s="17">
        <v>0.74988996200000002</v>
      </c>
      <c r="H2385" s="17">
        <v>0.25011003799999998</v>
      </c>
      <c r="I2385" s="17">
        <v>0.68895225999999998</v>
      </c>
      <c r="J2385" s="17">
        <v>0.30931120899999998</v>
      </c>
      <c r="K2385" s="17">
        <v>1.74E-3</v>
      </c>
    </row>
    <row r="2386" spans="1:11" x14ac:dyDescent="0.45">
      <c r="A2386" s="10" t="s">
        <v>27</v>
      </c>
      <c r="B2386" s="20">
        <v>0.17</v>
      </c>
      <c r="C2386" s="19">
        <v>40966</v>
      </c>
      <c r="D2386" s="19">
        <v>1063.9963660000001</v>
      </c>
      <c r="E2386" s="23">
        <v>4.9500000000000002E-2</v>
      </c>
      <c r="F2386" s="23">
        <v>4.2900000000000001E-2</v>
      </c>
      <c r="G2386" s="17">
        <v>0.747156178</v>
      </c>
      <c r="H2386" s="17">
        <v>0.252843822</v>
      </c>
      <c r="I2386" s="17">
        <v>0.70721742899999995</v>
      </c>
      <c r="J2386" s="17">
        <v>0.29123052900000002</v>
      </c>
      <c r="K2386" s="17">
        <v>1.5499999999999999E-3</v>
      </c>
    </row>
    <row r="2387" spans="1:11" x14ac:dyDescent="0.45">
      <c r="A2387" s="10" t="s">
        <v>27</v>
      </c>
      <c r="B2387" s="20">
        <v>0.18</v>
      </c>
      <c r="C2387" s="19">
        <v>43316</v>
      </c>
      <c r="D2387" s="19">
        <v>1183.5628260000001</v>
      </c>
      <c r="E2387" s="23">
        <v>5.2200000000000003E-2</v>
      </c>
      <c r="F2387" s="23">
        <v>4.5400000000000003E-2</v>
      </c>
      <c r="G2387" s="17">
        <v>0.74630621500000005</v>
      </c>
      <c r="H2387" s="17">
        <v>0.253693785</v>
      </c>
      <c r="I2387" s="17">
        <v>0.726186208</v>
      </c>
      <c r="J2387" s="17">
        <v>0.272306773</v>
      </c>
      <c r="K2387" s="17">
        <v>1.5100000000000001E-3</v>
      </c>
    </row>
    <row r="2388" spans="1:11" x14ac:dyDescent="0.45">
      <c r="A2388" s="10" t="s">
        <v>27</v>
      </c>
      <c r="B2388" s="20">
        <v>0.19</v>
      </c>
      <c r="C2388" s="19">
        <v>45657</v>
      </c>
      <c r="D2388" s="19">
        <v>1308.5729200000001</v>
      </c>
      <c r="E2388" s="23">
        <v>5.4399999999999997E-2</v>
      </c>
      <c r="F2388" s="23">
        <v>4.7800000000000002E-2</v>
      </c>
      <c r="G2388" s="17">
        <v>0.74428893699999998</v>
      </c>
      <c r="H2388" s="17">
        <v>0.25571106300000002</v>
      </c>
      <c r="I2388" s="17">
        <v>0.74150772899999995</v>
      </c>
      <c r="J2388" s="17">
        <v>0.25712640599999997</v>
      </c>
      <c r="K2388" s="17">
        <v>1.3699999999999999E-3</v>
      </c>
    </row>
    <row r="2389" spans="1:11" x14ac:dyDescent="0.45">
      <c r="A2389" s="10" t="s">
        <v>27</v>
      </c>
      <c r="B2389" s="20">
        <v>0.2</v>
      </c>
      <c r="C2389" s="19">
        <v>47957</v>
      </c>
      <c r="D2389" s="19">
        <v>1436.006897</v>
      </c>
      <c r="E2389" s="23">
        <v>5.67E-2</v>
      </c>
      <c r="F2389" s="23">
        <v>5.0099999999999999E-2</v>
      </c>
      <c r="G2389" s="17">
        <v>0.73993369099999995</v>
      </c>
      <c r="H2389" s="17">
        <v>0.260066309</v>
      </c>
      <c r="I2389" s="17">
        <v>0.75070625400000002</v>
      </c>
      <c r="J2389" s="17">
        <v>0.24794717099999999</v>
      </c>
      <c r="K2389" s="17">
        <v>1.3500000000000001E-3</v>
      </c>
    </row>
    <row r="2390" spans="1:11" x14ac:dyDescent="0.45">
      <c r="A2390" s="10" t="s">
        <v>27</v>
      </c>
      <c r="B2390" s="20">
        <v>0.21</v>
      </c>
      <c r="C2390" s="19">
        <v>50326</v>
      </c>
      <c r="D2390" s="19">
        <v>1573.184847</v>
      </c>
      <c r="E2390" s="23">
        <v>5.8900000000000001E-2</v>
      </c>
      <c r="F2390" s="23">
        <v>5.2400000000000002E-2</v>
      </c>
      <c r="G2390" s="17">
        <v>0.73947859999999999</v>
      </c>
      <c r="H2390" s="17">
        <v>0.26052140000000001</v>
      </c>
      <c r="I2390" s="17">
        <v>0.76260658400000003</v>
      </c>
      <c r="J2390" s="17">
        <v>0.23615218800000001</v>
      </c>
      <c r="K2390" s="17">
        <v>1.24E-3</v>
      </c>
    </row>
    <row r="2391" spans="1:11" x14ac:dyDescent="0.45">
      <c r="A2391" s="10" t="s">
        <v>27</v>
      </c>
      <c r="B2391" s="20">
        <v>0.22</v>
      </c>
      <c r="C2391" s="19">
        <v>52677</v>
      </c>
      <c r="D2391" s="19">
        <v>1714.628733</v>
      </c>
      <c r="E2391" s="23">
        <v>6.1499999999999999E-2</v>
      </c>
      <c r="F2391" s="23">
        <v>5.45E-2</v>
      </c>
      <c r="G2391" s="17">
        <v>0.74005733100000004</v>
      </c>
      <c r="H2391" s="17">
        <v>0.25994266900000002</v>
      </c>
      <c r="I2391" s="17">
        <v>0.779552841</v>
      </c>
      <c r="J2391" s="17">
        <v>0.21922676199999999</v>
      </c>
      <c r="K2391" s="17">
        <v>1.2199999999999999E-3</v>
      </c>
    </row>
    <row r="2392" spans="1:11" x14ac:dyDescent="0.45">
      <c r="A2392" s="10" t="s">
        <v>27</v>
      </c>
      <c r="B2392" s="20">
        <v>0.23</v>
      </c>
      <c r="C2392" s="19">
        <v>55199</v>
      </c>
      <c r="D2392" s="19">
        <v>1874.108426</v>
      </c>
      <c r="E2392" s="23">
        <v>6.4600000000000005E-2</v>
      </c>
      <c r="F2392" s="23">
        <v>5.7000000000000002E-2</v>
      </c>
      <c r="G2392" s="17">
        <v>0.73760394200000001</v>
      </c>
      <c r="H2392" s="17">
        <v>0.26239605799999999</v>
      </c>
      <c r="I2392" s="17">
        <v>0.79127460100000002</v>
      </c>
      <c r="J2392" s="17">
        <v>0.20760056599999999</v>
      </c>
      <c r="K2392" s="17">
        <v>1.1199999999999999E-3</v>
      </c>
    </row>
    <row r="2393" spans="1:11" x14ac:dyDescent="0.45">
      <c r="A2393" s="10" t="s">
        <v>27</v>
      </c>
      <c r="B2393" s="20">
        <v>0.24</v>
      </c>
      <c r="C2393" s="19">
        <v>57365</v>
      </c>
      <c r="D2393" s="19">
        <v>2016.675099</v>
      </c>
      <c r="E2393" s="23">
        <v>6.7299999999999999E-2</v>
      </c>
      <c r="F2393" s="23">
        <v>5.8900000000000001E-2</v>
      </c>
      <c r="G2393" s="17">
        <v>0.736232895</v>
      </c>
      <c r="H2393" s="17">
        <v>0.263767105</v>
      </c>
      <c r="I2393" s="17">
        <v>0.79959009599999997</v>
      </c>
      <c r="J2393" s="17">
        <v>0.199363919</v>
      </c>
      <c r="K2393" s="17">
        <v>1.0499999999999999E-3</v>
      </c>
    </row>
    <row r="2394" spans="1:11" x14ac:dyDescent="0.45">
      <c r="A2394" s="10" t="s">
        <v>27</v>
      </c>
      <c r="B2394" s="20">
        <v>0.25</v>
      </c>
      <c r="C2394" s="19">
        <v>59687</v>
      </c>
      <c r="D2394" s="19">
        <v>2176.0115649999998</v>
      </c>
      <c r="E2394" s="23">
        <v>7.0099999999999996E-2</v>
      </c>
      <c r="F2394" s="23">
        <v>6.1100000000000002E-2</v>
      </c>
      <c r="G2394" s="17">
        <v>0.73697790100000005</v>
      </c>
      <c r="H2394" s="17">
        <v>0.26302209900000001</v>
      </c>
      <c r="I2394" s="17">
        <v>0.80923615800000004</v>
      </c>
      <c r="J2394" s="17">
        <v>0.189652142</v>
      </c>
      <c r="K2394" s="17">
        <v>1.1100000000000001E-3</v>
      </c>
    </row>
    <row r="2395" spans="1:11" x14ac:dyDescent="0.45">
      <c r="A2395" s="10" t="s">
        <v>27</v>
      </c>
      <c r="B2395" s="20">
        <v>0.26</v>
      </c>
      <c r="C2395" s="19">
        <v>62044</v>
      </c>
      <c r="D2395" s="19">
        <v>2344.453117</v>
      </c>
      <c r="E2395" s="23">
        <v>7.2499999999999995E-2</v>
      </c>
      <c r="F2395" s="23">
        <v>6.3399999999999998E-2</v>
      </c>
      <c r="G2395" s="17">
        <v>0.73663851499999999</v>
      </c>
      <c r="H2395" s="17">
        <v>0.26336148500000001</v>
      </c>
      <c r="I2395" s="17">
        <v>0.81920330799999996</v>
      </c>
      <c r="J2395" s="17">
        <v>0.17976534399999999</v>
      </c>
      <c r="K2395" s="17">
        <v>1.0300000000000001E-3</v>
      </c>
    </row>
    <row r="2396" spans="1:11" x14ac:dyDescent="0.45">
      <c r="A2396" s="10" t="s">
        <v>27</v>
      </c>
      <c r="B2396" s="20">
        <v>0.27</v>
      </c>
      <c r="C2396" s="19">
        <v>64384</v>
      </c>
      <c r="D2396" s="19">
        <v>2517.0319180000001</v>
      </c>
      <c r="E2396" s="23">
        <v>7.4899999999999994E-2</v>
      </c>
      <c r="F2396" s="23">
        <v>6.5699999999999995E-2</v>
      </c>
      <c r="G2396" s="17">
        <v>0.73238692800000005</v>
      </c>
      <c r="H2396" s="17">
        <v>0.26761307200000001</v>
      </c>
      <c r="I2396" s="17">
        <v>0.82803176599999995</v>
      </c>
      <c r="J2396" s="17">
        <v>0.17099044099999999</v>
      </c>
      <c r="K2396" s="17">
        <v>9.7799999999999992E-4</v>
      </c>
    </row>
    <row r="2397" spans="1:11" x14ac:dyDescent="0.45">
      <c r="A2397" s="10" t="s">
        <v>27</v>
      </c>
      <c r="B2397" s="20">
        <v>0.28000000000000003</v>
      </c>
      <c r="C2397" s="19">
        <v>66948</v>
      </c>
      <c r="D2397" s="19">
        <v>2713.244807</v>
      </c>
      <c r="E2397" s="23">
        <v>7.7700000000000005E-2</v>
      </c>
      <c r="F2397" s="23">
        <v>6.83E-2</v>
      </c>
      <c r="G2397" s="17">
        <v>0.73234450600000001</v>
      </c>
      <c r="H2397" s="17">
        <v>0.26765549399999999</v>
      </c>
      <c r="I2397" s="17">
        <v>0.83646067499999999</v>
      </c>
      <c r="J2397" s="17">
        <v>0.16262543300000001</v>
      </c>
      <c r="K2397" s="17">
        <v>9.1399999999999999E-4</v>
      </c>
    </row>
    <row r="2398" spans="1:11" x14ac:dyDescent="0.45">
      <c r="A2398" s="10" t="s">
        <v>27</v>
      </c>
      <c r="B2398" s="20">
        <v>0.28999999999999998</v>
      </c>
      <c r="C2398" s="19">
        <v>69286</v>
      </c>
      <c r="D2398" s="19">
        <v>2898.7085010000001</v>
      </c>
      <c r="E2398" s="23">
        <v>8.09E-2</v>
      </c>
      <c r="F2398" s="23">
        <v>7.0699999999999999E-2</v>
      </c>
      <c r="G2398" s="17">
        <v>0.73270213299999998</v>
      </c>
      <c r="H2398" s="17">
        <v>0.26729786700000002</v>
      </c>
      <c r="I2398" s="17">
        <v>0.84430052</v>
      </c>
      <c r="J2398" s="17">
        <v>0.15484088300000001</v>
      </c>
      <c r="K2398" s="17">
        <v>8.5899999999999995E-4</v>
      </c>
    </row>
    <row r="2399" spans="1:11" x14ac:dyDescent="0.45">
      <c r="A2399" s="10" t="s">
        <v>27</v>
      </c>
      <c r="B2399" s="20">
        <v>0.3</v>
      </c>
      <c r="C2399" s="19">
        <v>71410</v>
      </c>
      <c r="D2399" s="19">
        <v>3073.984316</v>
      </c>
      <c r="E2399" s="23">
        <v>8.3900000000000002E-2</v>
      </c>
      <c r="F2399" s="23">
        <v>7.2800000000000004E-2</v>
      </c>
      <c r="G2399" s="17">
        <v>0.73370676400000001</v>
      </c>
      <c r="H2399" s="17">
        <v>0.26629323599999999</v>
      </c>
      <c r="I2399" s="17">
        <v>0.85121283000000003</v>
      </c>
      <c r="J2399" s="17">
        <v>0.147976897</v>
      </c>
      <c r="K2399" s="17">
        <v>8.0999999999999996E-4</v>
      </c>
    </row>
    <row r="2400" spans="1:11" x14ac:dyDescent="0.45">
      <c r="A2400" s="10" t="s">
        <v>27</v>
      </c>
      <c r="B2400" s="20">
        <v>0.31</v>
      </c>
      <c r="C2400" s="19">
        <v>73563</v>
      </c>
      <c r="D2400" s="19">
        <v>3257.2635300000002</v>
      </c>
      <c r="E2400" s="23">
        <v>8.6199999999999999E-2</v>
      </c>
      <c r="F2400" s="23">
        <v>7.5300000000000006E-2</v>
      </c>
      <c r="G2400" s="17">
        <v>0.73326264600000002</v>
      </c>
      <c r="H2400" s="17">
        <v>0.26673735399999998</v>
      </c>
      <c r="I2400" s="17">
        <v>0.85823416100000005</v>
      </c>
      <c r="J2400" s="17">
        <v>0.14099945699999999</v>
      </c>
      <c r="K2400" s="17">
        <v>7.6599999999999997E-4</v>
      </c>
    </row>
    <row r="2401" spans="1:11" x14ac:dyDescent="0.45">
      <c r="A2401" s="10" t="s">
        <v>27</v>
      </c>
      <c r="B2401" s="20">
        <v>0.32</v>
      </c>
      <c r="C2401" s="19">
        <v>76081</v>
      </c>
      <c r="D2401" s="19">
        <v>3477.1895</v>
      </c>
      <c r="E2401" s="23">
        <v>8.8700000000000001E-2</v>
      </c>
      <c r="F2401" s="23">
        <v>7.7600000000000002E-2</v>
      </c>
      <c r="G2401" s="17">
        <v>0.73132582400000001</v>
      </c>
      <c r="H2401" s="17">
        <v>0.26867417599999999</v>
      </c>
      <c r="I2401" s="17">
        <v>0.86676617199999995</v>
      </c>
      <c r="J2401" s="17">
        <v>0.132515559</v>
      </c>
      <c r="K2401" s="17">
        <v>7.18E-4</v>
      </c>
    </row>
    <row r="2402" spans="1:11" x14ac:dyDescent="0.45">
      <c r="A2402" s="10" t="s">
        <v>27</v>
      </c>
      <c r="B2402" s="20">
        <v>0.33</v>
      </c>
      <c r="C2402" s="19">
        <v>78417</v>
      </c>
      <c r="D2402" s="19">
        <v>3687.649355</v>
      </c>
      <c r="E2402" s="23">
        <v>9.1200000000000003E-2</v>
      </c>
      <c r="F2402" s="23">
        <v>0.08</v>
      </c>
      <c r="G2402" s="17">
        <v>0.73311909399999997</v>
      </c>
      <c r="H2402" s="17">
        <v>0.26688090599999997</v>
      </c>
      <c r="I2402" s="17">
        <v>0.87319438900000002</v>
      </c>
      <c r="J2402" s="17">
        <v>0.12612691100000001</v>
      </c>
      <c r="K2402" s="17">
        <v>6.7900000000000002E-4</v>
      </c>
    </row>
    <row r="2403" spans="1:11" x14ac:dyDescent="0.45">
      <c r="A2403" s="10" t="s">
        <v>27</v>
      </c>
      <c r="B2403" s="20">
        <v>0.34</v>
      </c>
      <c r="C2403" s="19">
        <v>80765</v>
      </c>
      <c r="D2403" s="19">
        <v>3906.2988169999999</v>
      </c>
      <c r="E2403" s="23">
        <v>9.4700000000000006E-2</v>
      </c>
      <c r="F2403" s="23">
        <v>8.2400000000000001E-2</v>
      </c>
      <c r="G2403" s="17">
        <v>0.73422893600000005</v>
      </c>
      <c r="H2403" s="17">
        <v>0.265771064</v>
      </c>
      <c r="I2403" s="17">
        <v>0.87825255700000004</v>
      </c>
      <c r="J2403" s="17">
        <v>0.121102749</v>
      </c>
      <c r="K2403" s="17">
        <v>6.4499999999999996E-4</v>
      </c>
    </row>
    <row r="2404" spans="1:11" x14ac:dyDescent="0.45">
      <c r="A2404" s="10" t="s">
        <v>27</v>
      </c>
      <c r="B2404" s="20">
        <v>0.35</v>
      </c>
      <c r="C2404" s="19">
        <v>83105</v>
      </c>
      <c r="D2404" s="19">
        <v>4132.1658349999998</v>
      </c>
      <c r="E2404" s="23">
        <v>9.8000000000000004E-2</v>
      </c>
      <c r="F2404" s="23">
        <v>8.48E-2</v>
      </c>
      <c r="G2404" s="17">
        <v>0.73346970700000003</v>
      </c>
      <c r="H2404" s="17">
        <v>0.26653029299999997</v>
      </c>
      <c r="I2404" s="17">
        <v>0.88321611499999997</v>
      </c>
      <c r="J2404" s="17">
        <v>0.11615481499999999</v>
      </c>
      <c r="K2404" s="17">
        <v>6.29E-4</v>
      </c>
    </row>
    <row r="2405" spans="1:11" x14ac:dyDescent="0.45">
      <c r="A2405" s="10" t="s">
        <v>27</v>
      </c>
      <c r="B2405" s="20">
        <v>0.36</v>
      </c>
      <c r="C2405" s="19">
        <v>85460</v>
      </c>
      <c r="D2405" s="19">
        <v>4365.8169559999997</v>
      </c>
      <c r="E2405" s="23">
        <v>0.100551036</v>
      </c>
      <c r="F2405" s="23">
        <v>8.7300000000000003E-2</v>
      </c>
      <c r="G2405" s="17">
        <v>0.73110227000000005</v>
      </c>
      <c r="H2405" s="17">
        <v>0.26889773</v>
      </c>
      <c r="I2405" s="17">
        <v>0.88827506499999997</v>
      </c>
      <c r="J2405" s="17">
        <v>0.111121574</v>
      </c>
      <c r="K2405" s="17">
        <v>6.0300000000000002E-4</v>
      </c>
    </row>
    <row r="2406" spans="1:11" x14ac:dyDescent="0.45">
      <c r="A2406" s="10" t="s">
        <v>27</v>
      </c>
      <c r="B2406" s="20">
        <v>0.37</v>
      </c>
      <c r="C2406" s="19">
        <v>87769</v>
      </c>
      <c r="D2406" s="19">
        <v>4601.3874299999998</v>
      </c>
      <c r="E2406" s="23">
        <v>0.103397373</v>
      </c>
      <c r="F2406" s="23">
        <v>8.9800000000000005E-2</v>
      </c>
      <c r="G2406" s="17">
        <v>0.72949446799999995</v>
      </c>
      <c r="H2406" s="17">
        <v>0.27050553199999999</v>
      </c>
      <c r="I2406" s="17">
        <v>0.89286061900000002</v>
      </c>
      <c r="J2406" s="17">
        <v>0.10656572</v>
      </c>
      <c r="K2406" s="17">
        <v>5.7399999999999997E-4</v>
      </c>
    </row>
    <row r="2407" spans="1:11" x14ac:dyDescent="0.45">
      <c r="A2407" s="10" t="s">
        <v>27</v>
      </c>
      <c r="B2407" s="20">
        <v>0.38</v>
      </c>
      <c r="C2407" s="19">
        <v>90132</v>
      </c>
      <c r="D2407" s="19">
        <v>4849.4188469999999</v>
      </c>
      <c r="E2407" s="23">
        <v>0.10642867</v>
      </c>
      <c r="F2407" s="23">
        <v>9.2299999999999993E-2</v>
      </c>
      <c r="G2407" s="17">
        <v>0.72907513400000001</v>
      </c>
      <c r="H2407" s="17">
        <v>0.27092486599999999</v>
      </c>
      <c r="I2407" s="17">
        <v>0.89711518400000001</v>
      </c>
      <c r="J2407" s="17">
        <v>0.10233890900000001</v>
      </c>
      <c r="K2407" s="17">
        <v>5.4600000000000004E-4</v>
      </c>
    </row>
    <row r="2408" spans="1:11" x14ac:dyDescent="0.45">
      <c r="A2408" s="10" t="s">
        <v>27</v>
      </c>
      <c r="B2408" s="20">
        <v>0.39</v>
      </c>
      <c r="C2408" s="19">
        <v>92482</v>
      </c>
      <c r="D2408" s="19">
        <v>5103.0858829999997</v>
      </c>
      <c r="E2408" s="23">
        <v>0.109528084</v>
      </c>
      <c r="F2408" s="23">
        <v>9.4799999999999995E-2</v>
      </c>
      <c r="G2408" s="17">
        <v>0.72982850700000002</v>
      </c>
      <c r="H2408" s="17">
        <v>0.27017149299999998</v>
      </c>
      <c r="I2408" s="17">
        <v>0.90162790800000003</v>
      </c>
      <c r="J2408" s="17">
        <v>9.7900000000000001E-2</v>
      </c>
      <c r="K2408" s="17">
        <v>5.1999999999999995E-4</v>
      </c>
    </row>
    <row r="2409" spans="1:11" x14ac:dyDescent="0.45">
      <c r="A2409" s="10" t="s">
        <v>27</v>
      </c>
      <c r="B2409" s="20">
        <v>0.4</v>
      </c>
      <c r="C2409" s="19">
        <v>94786</v>
      </c>
      <c r="D2409" s="19">
        <v>5359.7608529999998</v>
      </c>
      <c r="E2409" s="23">
        <v>0.113006542</v>
      </c>
      <c r="F2409" s="23">
        <v>9.74E-2</v>
      </c>
      <c r="G2409" s="17">
        <v>0.72873631100000003</v>
      </c>
      <c r="H2409" s="17">
        <v>0.27126368899999997</v>
      </c>
      <c r="I2409" s="17">
        <v>0.90550114500000001</v>
      </c>
      <c r="J2409" s="17">
        <v>9.4E-2</v>
      </c>
      <c r="K2409" s="17">
        <v>4.95E-4</v>
      </c>
    </row>
    <row r="2410" spans="1:11" x14ac:dyDescent="0.45">
      <c r="A2410" s="10" t="s">
        <v>27</v>
      </c>
      <c r="B2410" s="20">
        <v>0.41</v>
      </c>
      <c r="C2410" s="19">
        <v>97159</v>
      </c>
      <c r="D2410" s="19">
        <v>5631.2699910000001</v>
      </c>
      <c r="E2410" s="23">
        <v>0.115738891</v>
      </c>
      <c r="F2410" s="23">
        <v>9.9900000000000003E-2</v>
      </c>
      <c r="G2410" s="17">
        <v>0.72874360599999999</v>
      </c>
      <c r="H2410" s="17">
        <v>0.27125639400000001</v>
      </c>
      <c r="I2410" s="17">
        <v>0.90944577800000004</v>
      </c>
      <c r="J2410" s="17">
        <v>9.01E-2</v>
      </c>
      <c r="K2410" s="17">
        <v>4.7199999999999998E-4</v>
      </c>
    </row>
    <row r="2411" spans="1:11" x14ac:dyDescent="0.45">
      <c r="A2411" s="10" t="s">
        <v>27</v>
      </c>
      <c r="B2411" s="20">
        <v>0.42</v>
      </c>
      <c r="C2411" s="19">
        <v>99498</v>
      </c>
      <c r="D2411" s="19">
        <v>5906.6031979999998</v>
      </c>
      <c r="E2411" s="23">
        <v>0.11979031900000001</v>
      </c>
      <c r="F2411" s="23">
        <v>0.102553432</v>
      </c>
      <c r="G2411" s="17">
        <v>0.72897947699999999</v>
      </c>
      <c r="H2411" s="17">
        <v>0.27102052300000001</v>
      </c>
      <c r="I2411" s="17">
        <v>0.91301546700000002</v>
      </c>
      <c r="J2411" s="17">
        <v>8.6499999999999994E-2</v>
      </c>
      <c r="K2411" s="17">
        <v>4.5100000000000001E-4</v>
      </c>
    </row>
    <row r="2412" spans="1:11" x14ac:dyDescent="0.45">
      <c r="A2412" s="10" t="s">
        <v>27</v>
      </c>
      <c r="B2412" s="20">
        <v>0.43</v>
      </c>
      <c r="C2412" s="19">
        <v>101852</v>
      </c>
      <c r="D2412" s="19">
        <v>6192.3777810000001</v>
      </c>
      <c r="E2412" s="23">
        <v>0.122983541</v>
      </c>
      <c r="F2412" s="23">
        <v>0.10527074</v>
      </c>
      <c r="G2412" s="17">
        <v>0.72870439499999995</v>
      </c>
      <c r="H2412" s="17">
        <v>0.271295605</v>
      </c>
      <c r="I2412" s="17">
        <v>0.91629712200000002</v>
      </c>
      <c r="J2412" s="17">
        <v>8.3299999999999999E-2</v>
      </c>
      <c r="K2412" s="17">
        <v>4.3199999999999998E-4</v>
      </c>
    </row>
    <row r="2413" spans="1:11" x14ac:dyDescent="0.45">
      <c r="A2413" s="10" t="s">
        <v>27</v>
      </c>
      <c r="B2413" s="20">
        <v>0.44</v>
      </c>
      <c r="C2413" s="19">
        <v>104158</v>
      </c>
      <c r="D2413" s="19">
        <v>6479.6420109999999</v>
      </c>
      <c r="E2413" s="23">
        <v>0.12638095899999999</v>
      </c>
      <c r="F2413" s="23">
        <v>0.107991484</v>
      </c>
      <c r="G2413" s="17">
        <v>0.72940148599999999</v>
      </c>
      <c r="H2413" s="17">
        <v>0.27059851400000001</v>
      </c>
      <c r="I2413" s="17">
        <v>0.91921833399999997</v>
      </c>
      <c r="J2413" s="17">
        <v>8.0399999999999999E-2</v>
      </c>
      <c r="K2413" s="17">
        <v>4.1399999999999998E-4</v>
      </c>
    </row>
    <row r="2414" spans="1:11" x14ac:dyDescent="0.45">
      <c r="A2414" s="10" t="s">
        <v>27</v>
      </c>
      <c r="B2414" s="20">
        <v>0.45</v>
      </c>
      <c r="C2414" s="19">
        <v>106532</v>
      </c>
      <c r="D2414" s="19">
        <v>6784.7124839999997</v>
      </c>
      <c r="E2414" s="23">
        <v>0.13055840199999999</v>
      </c>
      <c r="F2414" s="23">
        <v>0.11085435</v>
      </c>
      <c r="G2414" s="17">
        <v>0.72898284099999999</v>
      </c>
      <c r="H2414" s="17">
        <v>0.27101715900000001</v>
      </c>
      <c r="I2414" s="17">
        <v>0.92199474400000003</v>
      </c>
      <c r="J2414" s="17">
        <v>7.7600000000000002E-2</v>
      </c>
      <c r="K2414" s="17">
        <v>3.97E-4</v>
      </c>
    </row>
    <row r="2415" spans="1:11" x14ac:dyDescent="0.45">
      <c r="A2415" s="10" t="s">
        <v>27</v>
      </c>
      <c r="B2415" s="20">
        <v>0.46</v>
      </c>
      <c r="C2415" s="19">
        <v>108850</v>
      </c>
      <c r="D2415" s="19">
        <v>7091.494522</v>
      </c>
      <c r="E2415" s="23">
        <v>0.13421406999999999</v>
      </c>
      <c r="F2415" s="23">
        <v>0.113709641</v>
      </c>
      <c r="G2415" s="17">
        <v>0.73042719300000003</v>
      </c>
      <c r="H2415" s="17">
        <v>0.26957280700000003</v>
      </c>
      <c r="I2415" s="17">
        <v>0.924846536</v>
      </c>
      <c r="J2415" s="17">
        <v>7.4800000000000005E-2</v>
      </c>
      <c r="K2415" s="17">
        <v>3.8099999999999999E-4</v>
      </c>
    </row>
    <row r="2416" spans="1:11" x14ac:dyDescent="0.45">
      <c r="A2416" s="10" t="s">
        <v>27</v>
      </c>
      <c r="B2416" s="20">
        <v>0.47</v>
      </c>
      <c r="C2416" s="19">
        <v>111211</v>
      </c>
      <c r="D2416" s="19">
        <v>7412.4259890000003</v>
      </c>
      <c r="E2416" s="23">
        <v>0.13786283799999999</v>
      </c>
      <c r="F2416" s="23">
        <v>0.11662259</v>
      </c>
      <c r="G2416" s="17">
        <v>0.73144742900000004</v>
      </c>
      <c r="H2416" s="17">
        <v>0.26855257100000002</v>
      </c>
      <c r="I2416" s="17">
        <v>0.927740762</v>
      </c>
      <c r="J2416" s="17">
        <v>7.1900000000000006E-2</v>
      </c>
      <c r="K2416" s="17">
        <v>3.6499999999999998E-4</v>
      </c>
    </row>
    <row r="2417" spans="1:11" x14ac:dyDescent="0.45">
      <c r="A2417" s="10" t="s">
        <v>27</v>
      </c>
      <c r="B2417" s="20">
        <v>0.48</v>
      </c>
      <c r="C2417" s="19">
        <v>113550</v>
      </c>
      <c r="D2417" s="19">
        <v>7738.2109689999997</v>
      </c>
      <c r="E2417" s="23">
        <v>0.140733208</v>
      </c>
      <c r="F2417" s="23">
        <v>0.119543783</v>
      </c>
      <c r="G2417" s="17">
        <v>0.73088507300000005</v>
      </c>
      <c r="H2417" s="17">
        <v>0.269114927</v>
      </c>
      <c r="I2417" s="17">
        <v>0.93036233700000004</v>
      </c>
      <c r="J2417" s="17">
        <v>6.93E-2</v>
      </c>
      <c r="K2417" s="17">
        <v>3.5100000000000002E-4</v>
      </c>
    </row>
    <row r="2418" spans="1:11" x14ac:dyDescent="0.45">
      <c r="A2418" s="10" t="s">
        <v>27</v>
      </c>
      <c r="B2418" s="20">
        <v>0.49</v>
      </c>
      <c r="C2418" s="19">
        <v>115885</v>
      </c>
      <c r="D2418" s="19">
        <v>8070.3539330000003</v>
      </c>
      <c r="E2418" s="23">
        <v>0.14342926</v>
      </c>
      <c r="F2418" s="23">
        <v>0.122472425</v>
      </c>
      <c r="G2418" s="17">
        <v>0.73135435999999998</v>
      </c>
      <c r="H2418" s="17">
        <v>0.26864564000000002</v>
      </c>
      <c r="I2418" s="17">
        <v>0.93250519200000004</v>
      </c>
      <c r="J2418" s="17">
        <v>6.7199999999999996E-2</v>
      </c>
      <c r="K2418" s="17">
        <v>3.3799999999999998E-4</v>
      </c>
    </row>
    <row r="2419" spans="1:11" x14ac:dyDescent="0.45">
      <c r="A2419" s="10" t="s">
        <v>27</v>
      </c>
      <c r="B2419" s="20">
        <v>0.5</v>
      </c>
      <c r="C2419" s="19">
        <v>118240</v>
      </c>
      <c r="D2419" s="19">
        <v>8412.6977650000008</v>
      </c>
      <c r="E2419" s="23">
        <v>0.14694590299999999</v>
      </c>
      <c r="F2419" s="23">
        <v>0.12541858</v>
      </c>
      <c r="G2419" s="17">
        <v>0.73198579200000002</v>
      </c>
      <c r="H2419" s="17">
        <v>0.26801420799999998</v>
      </c>
      <c r="I2419" s="17">
        <v>0.93440013399999999</v>
      </c>
      <c r="J2419" s="17">
        <v>6.5299999999999997E-2</v>
      </c>
      <c r="K2419" s="17">
        <v>3.28E-4</v>
      </c>
    </row>
    <row r="2420" spans="1:11" x14ac:dyDescent="0.45">
      <c r="A2420" s="10" t="s">
        <v>27</v>
      </c>
      <c r="B2420" s="20">
        <v>0.51</v>
      </c>
      <c r="C2420" s="19">
        <v>120583</v>
      </c>
      <c r="D2420" s="19">
        <v>8761.4316909999998</v>
      </c>
      <c r="E2420" s="23">
        <v>0.15089160900000001</v>
      </c>
      <c r="F2420" s="23">
        <v>0.12838529700000001</v>
      </c>
      <c r="G2420" s="17">
        <v>0.73243326200000003</v>
      </c>
      <c r="H2420" s="17">
        <v>0.26756673800000003</v>
      </c>
      <c r="I2420" s="17">
        <v>0.93665482099999997</v>
      </c>
      <c r="J2420" s="17">
        <v>6.3E-2</v>
      </c>
      <c r="K2420" s="17">
        <v>3.1500000000000001E-4</v>
      </c>
    </row>
    <row r="2421" spans="1:11" x14ac:dyDescent="0.45">
      <c r="A2421" s="10" t="s">
        <v>27</v>
      </c>
      <c r="B2421" s="20">
        <v>0.52</v>
      </c>
      <c r="C2421" s="19">
        <v>122872</v>
      </c>
      <c r="D2421" s="19">
        <v>9111.4716960000005</v>
      </c>
      <c r="E2421" s="23">
        <v>0.15510880599999999</v>
      </c>
      <c r="F2421" s="23">
        <v>0.13138762200000001</v>
      </c>
      <c r="G2421" s="17">
        <v>0.732697441</v>
      </c>
      <c r="H2421" s="17">
        <v>0.267302559</v>
      </c>
      <c r="I2421" s="17">
        <v>0.93878463199999995</v>
      </c>
      <c r="J2421" s="17">
        <v>6.0900000000000003E-2</v>
      </c>
      <c r="K2421" s="17">
        <v>3.0400000000000002E-4</v>
      </c>
    </row>
    <row r="2422" spans="1:11" x14ac:dyDescent="0.45">
      <c r="A2422" s="10" t="s">
        <v>27</v>
      </c>
      <c r="B2422" s="20">
        <v>0.53</v>
      </c>
      <c r="C2422" s="19">
        <v>125244</v>
      </c>
      <c r="D2422" s="19">
        <v>9484.1146090000002</v>
      </c>
      <c r="E2422" s="23">
        <v>0.15922982799999999</v>
      </c>
      <c r="F2422" s="23">
        <v>0.134481504</v>
      </c>
      <c r="G2422" s="17">
        <v>0.73416690600000001</v>
      </c>
      <c r="H2422" s="17">
        <v>0.26583309399999999</v>
      </c>
      <c r="I2422" s="17">
        <v>0.94092010599999998</v>
      </c>
      <c r="J2422" s="17">
        <v>5.8799999999999998E-2</v>
      </c>
      <c r="K2422" s="17">
        <v>2.9300000000000002E-4</v>
      </c>
    </row>
    <row r="2423" spans="1:11" x14ac:dyDescent="0.45">
      <c r="A2423" s="10" t="s">
        <v>27</v>
      </c>
      <c r="B2423" s="20">
        <v>0.54</v>
      </c>
      <c r="C2423" s="19">
        <v>127600</v>
      </c>
      <c r="D2423" s="19">
        <v>9863.0634429999991</v>
      </c>
      <c r="E2423" s="23">
        <v>0.162684419</v>
      </c>
      <c r="F2423" s="23">
        <v>0.13757322</v>
      </c>
      <c r="G2423" s="17">
        <v>0.73420846399999995</v>
      </c>
      <c r="H2423" s="17">
        <v>0.26579153599999999</v>
      </c>
      <c r="I2423" s="17">
        <v>0.94276002999999997</v>
      </c>
      <c r="J2423" s="17">
        <v>5.7000000000000002E-2</v>
      </c>
      <c r="K2423" s="17">
        <v>2.8200000000000002E-4</v>
      </c>
    </row>
    <row r="2424" spans="1:11" x14ac:dyDescent="0.45">
      <c r="A2424" s="10" t="s">
        <v>27</v>
      </c>
      <c r="B2424" s="20">
        <v>0.55000000000000004</v>
      </c>
      <c r="C2424" s="19">
        <v>129918</v>
      </c>
      <c r="D2424" s="19">
        <v>10245.788549999999</v>
      </c>
      <c r="E2424" s="23">
        <v>0.16731843099999999</v>
      </c>
      <c r="F2424" s="23">
        <v>0.14072532099999999</v>
      </c>
      <c r="G2424" s="17">
        <v>0.73447097400000005</v>
      </c>
      <c r="H2424" s="17">
        <v>0.265529026</v>
      </c>
      <c r="I2424" s="17">
        <v>0.94460885299999997</v>
      </c>
      <c r="J2424" s="17">
        <v>5.5100000000000003E-2</v>
      </c>
      <c r="K2424" s="17">
        <v>2.7500000000000002E-4</v>
      </c>
    </row>
    <row r="2425" spans="1:11" x14ac:dyDescent="0.45">
      <c r="A2425" s="10" t="s">
        <v>27</v>
      </c>
      <c r="B2425" s="20">
        <v>0.56000000000000005</v>
      </c>
      <c r="C2425" s="19">
        <v>132519</v>
      </c>
      <c r="D2425" s="19">
        <v>10687.561900000001</v>
      </c>
      <c r="E2425" s="23">
        <v>0.172325745</v>
      </c>
      <c r="F2425" s="23">
        <v>0.144361719</v>
      </c>
      <c r="G2425" s="17">
        <v>0.73464182499999997</v>
      </c>
      <c r="H2425" s="17">
        <v>0.26535817499999997</v>
      </c>
      <c r="I2425" s="17">
        <v>0.94650332199999998</v>
      </c>
      <c r="J2425" s="17">
        <v>5.3199999999999997E-2</v>
      </c>
      <c r="K2425" s="17">
        <v>2.6499999999999999E-4</v>
      </c>
    </row>
    <row r="2426" spans="1:11" x14ac:dyDescent="0.45">
      <c r="A2426" s="10" t="s">
        <v>27</v>
      </c>
      <c r="B2426" s="20">
        <v>0.56999999999999995</v>
      </c>
      <c r="C2426" s="19">
        <v>134792</v>
      </c>
      <c r="D2426" s="19">
        <v>11085.457539999999</v>
      </c>
      <c r="E2426" s="23">
        <v>0.17730853499999999</v>
      </c>
      <c r="F2426" s="23">
        <v>0.14770356600000001</v>
      </c>
      <c r="G2426" s="17">
        <v>0.735904208</v>
      </c>
      <c r="H2426" s="17">
        <v>0.264095792</v>
      </c>
      <c r="I2426" s="17">
        <v>0.94791633200000003</v>
      </c>
      <c r="J2426" s="17">
        <v>5.1700000000000003E-2</v>
      </c>
      <c r="K2426" s="17">
        <v>3.68E-4</v>
      </c>
    </row>
    <row r="2427" spans="1:11" x14ac:dyDescent="0.45">
      <c r="A2427" s="10" t="s">
        <v>27</v>
      </c>
      <c r="B2427" s="20">
        <v>0.57999999999999996</v>
      </c>
      <c r="C2427" s="19">
        <v>137207</v>
      </c>
      <c r="D2427" s="19">
        <v>11518.68924</v>
      </c>
      <c r="E2427" s="23">
        <v>0.18151487299999999</v>
      </c>
      <c r="F2427" s="23">
        <v>0.151110048</v>
      </c>
      <c r="G2427" s="17">
        <v>0.73720728499999999</v>
      </c>
      <c r="H2427" s="17">
        <v>0.26279271500000001</v>
      </c>
      <c r="I2427" s="17">
        <v>0.949542577</v>
      </c>
      <c r="J2427" s="17">
        <v>5.0099999999999999E-2</v>
      </c>
      <c r="K2427" s="17">
        <v>3.5599999999999998E-4</v>
      </c>
    </row>
    <row r="2428" spans="1:11" x14ac:dyDescent="0.45">
      <c r="A2428" s="10" t="s">
        <v>27</v>
      </c>
      <c r="B2428" s="20">
        <v>0.59</v>
      </c>
      <c r="C2428" s="19">
        <v>139546</v>
      </c>
      <c r="D2428" s="19">
        <v>11948.281709999999</v>
      </c>
      <c r="E2428" s="23">
        <v>0.185808477</v>
      </c>
      <c r="F2428" s="23">
        <v>0.15457212300000001</v>
      </c>
      <c r="G2428" s="17">
        <v>0.73866681999999995</v>
      </c>
      <c r="H2428" s="17">
        <v>0.26133318</v>
      </c>
      <c r="I2428" s="17">
        <v>0.95120284399999999</v>
      </c>
      <c r="J2428" s="17">
        <v>4.8453270999999999E-2</v>
      </c>
      <c r="K2428" s="17">
        <v>3.4400000000000001E-4</v>
      </c>
    </row>
    <row r="2429" spans="1:11" x14ac:dyDescent="0.45">
      <c r="A2429" s="10" t="s">
        <v>27</v>
      </c>
      <c r="B2429" s="20">
        <v>0.6</v>
      </c>
      <c r="C2429" s="19">
        <v>141645</v>
      </c>
      <c r="D2429" s="19">
        <v>12341.88082</v>
      </c>
      <c r="E2429" s="23">
        <v>0.18916997899999999</v>
      </c>
      <c r="F2429" s="23">
        <v>0.157670006</v>
      </c>
      <c r="G2429" s="17">
        <v>0.73855766199999995</v>
      </c>
      <c r="H2429" s="17">
        <v>0.261442338</v>
      </c>
      <c r="I2429" s="17">
        <v>0.95223363000000005</v>
      </c>
      <c r="J2429" s="17">
        <v>4.7399999999999998E-2</v>
      </c>
      <c r="K2429" s="17">
        <v>3.3500000000000001E-4</v>
      </c>
    </row>
    <row r="2430" spans="1:11" x14ac:dyDescent="0.45">
      <c r="A2430" s="10" t="s">
        <v>27</v>
      </c>
      <c r="B2430" s="20">
        <v>0.61</v>
      </c>
      <c r="C2430" s="19">
        <v>143996</v>
      </c>
      <c r="D2430" s="19">
        <v>12792.19507</v>
      </c>
      <c r="E2430" s="23">
        <v>0.19390279499999999</v>
      </c>
      <c r="F2430" s="23">
        <v>0.161137104</v>
      </c>
      <c r="G2430" s="17">
        <v>0.73884691199999997</v>
      </c>
      <c r="H2430" s="17">
        <v>0.26115308799999998</v>
      </c>
      <c r="I2430" s="17">
        <v>0.95350564100000001</v>
      </c>
      <c r="J2430" s="17">
        <v>4.6199999999999998E-2</v>
      </c>
      <c r="K2430" s="17">
        <v>3.2400000000000001E-4</v>
      </c>
    </row>
    <row r="2431" spans="1:11" x14ac:dyDescent="0.45">
      <c r="A2431" s="10" t="s">
        <v>27</v>
      </c>
      <c r="B2431" s="20">
        <v>0.62</v>
      </c>
      <c r="C2431" s="19">
        <v>146244</v>
      </c>
      <c r="D2431" s="19">
        <v>13232.344059999999</v>
      </c>
      <c r="E2431" s="23">
        <v>0.19789151299999999</v>
      </c>
      <c r="F2431" s="23">
        <v>0.164663013</v>
      </c>
      <c r="G2431" s="17">
        <v>0.73876535099999996</v>
      </c>
      <c r="H2431" s="17">
        <v>0.26123464899999999</v>
      </c>
      <c r="I2431" s="17">
        <v>0.95455116699999998</v>
      </c>
      <c r="J2431" s="17">
        <v>4.5100000000000001E-2</v>
      </c>
      <c r="K2431" s="17">
        <v>3.1500000000000001E-4</v>
      </c>
    </row>
    <row r="2432" spans="1:11" x14ac:dyDescent="0.45">
      <c r="A2432" s="10" t="s">
        <v>27</v>
      </c>
      <c r="B2432" s="20">
        <v>0.63</v>
      </c>
      <c r="C2432" s="19">
        <v>148676</v>
      </c>
      <c r="D2432" s="19">
        <v>13720.013779999999</v>
      </c>
      <c r="E2432" s="23">
        <v>0.20381127199999999</v>
      </c>
      <c r="F2432" s="23">
        <v>0.168225394</v>
      </c>
      <c r="G2432" s="17">
        <v>0.73917108300000001</v>
      </c>
      <c r="H2432" s="17">
        <v>0.26082891699999999</v>
      </c>
      <c r="I2432" s="17">
        <v>0.95599442400000001</v>
      </c>
      <c r="J2432" s="17">
        <v>4.3700000000000003E-2</v>
      </c>
      <c r="K2432" s="17">
        <v>3.0499999999999999E-4</v>
      </c>
    </row>
    <row r="2433" spans="1:11" x14ac:dyDescent="0.45">
      <c r="A2433" s="10" t="s">
        <v>27</v>
      </c>
      <c r="B2433" s="20">
        <v>0.64</v>
      </c>
      <c r="C2433" s="19">
        <v>151014</v>
      </c>
      <c r="D2433" s="19">
        <v>14202.12205</v>
      </c>
      <c r="E2433" s="23">
        <v>0.20834079599999999</v>
      </c>
      <c r="F2433" s="23">
        <v>0.171926471</v>
      </c>
      <c r="G2433" s="17">
        <v>0.73956057100000006</v>
      </c>
      <c r="H2433" s="17">
        <v>0.260439429</v>
      </c>
      <c r="I2433" s="17">
        <v>0.95722418499999995</v>
      </c>
      <c r="J2433" s="17">
        <v>4.2500000000000003E-2</v>
      </c>
      <c r="K2433" s="17">
        <v>2.9500000000000001E-4</v>
      </c>
    </row>
    <row r="2434" spans="1:11" x14ac:dyDescent="0.45">
      <c r="A2434" s="10" t="s">
        <v>27</v>
      </c>
      <c r="B2434" s="20">
        <v>0.65</v>
      </c>
      <c r="C2434" s="19">
        <v>153361</v>
      </c>
      <c r="D2434" s="19">
        <v>14699.02939</v>
      </c>
      <c r="E2434" s="23">
        <v>0.21473335199999999</v>
      </c>
      <c r="F2434" s="23">
        <v>0.17572664800000001</v>
      </c>
      <c r="G2434" s="17">
        <v>0.740416403</v>
      </c>
      <c r="H2434" s="17">
        <v>0.259583597</v>
      </c>
      <c r="I2434" s="17">
        <v>0.95833471400000003</v>
      </c>
      <c r="J2434" s="17">
        <v>4.1399999999999999E-2</v>
      </c>
      <c r="K2434" s="17">
        <v>2.8699999999999998E-4</v>
      </c>
    </row>
    <row r="2435" spans="1:11" x14ac:dyDescent="0.45">
      <c r="A2435" s="10" t="s">
        <v>27</v>
      </c>
      <c r="B2435" s="20">
        <v>0.66</v>
      </c>
      <c r="C2435" s="19">
        <v>155705</v>
      </c>
      <c r="D2435" s="19">
        <v>15208.83841</v>
      </c>
      <c r="E2435" s="23">
        <v>0.220729589</v>
      </c>
      <c r="F2435" s="23">
        <v>0.17966796800000001</v>
      </c>
      <c r="G2435" s="17">
        <v>0.74058636499999997</v>
      </c>
      <c r="H2435" s="17">
        <v>0.25941363499999998</v>
      </c>
      <c r="I2435" s="17">
        <v>0.95939621799999997</v>
      </c>
      <c r="J2435" s="17">
        <v>4.0300000000000002E-2</v>
      </c>
      <c r="K2435" s="17">
        <v>2.8699999999999998E-4</v>
      </c>
    </row>
    <row r="2436" spans="1:11" x14ac:dyDescent="0.45">
      <c r="A2436" s="10" t="s">
        <v>27</v>
      </c>
      <c r="B2436" s="20">
        <v>0.67</v>
      </c>
      <c r="C2436" s="19">
        <v>158034</v>
      </c>
      <c r="D2436" s="19">
        <v>15730.46456</v>
      </c>
      <c r="E2436" s="23">
        <v>0.22629904300000001</v>
      </c>
      <c r="F2436" s="23">
        <v>0.183664412</v>
      </c>
      <c r="G2436" s="17">
        <v>0.74141007599999997</v>
      </c>
      <c r="H2436" s="17">
        <v>0.25858992400000003</v>
      </c>
      <c r="I2436" s="17">
        <v>0.96043348900000003</v>
      </c>
      <c r="J2436" s="17">
        <v>3.9300000000000002E-2</v>
      </c>
      <c r="K2436" s="17">
        <v>2.7799999999999998E-4</v>
      </c>
    </row>
    <row r="2437" spans="1:11" x14ac:dyDescent="0.45">
      <c r="A2437" s="10" t="s">
        <v>27</v>
      </c>
      <c r="B2437" s="20">
        <v>0.68</v>
      </c>
      <c r="C2437" s="19">
        <v>160364</v>
      </c>
      <c r="D2437" s="19">
        <v>16263.614890000001</v>
      </c>
      <c r="E2437" s="23">
        <v>0.231271642</v>
      </c>
      <c r="F2437" s="23">
        <v>0.187901386</v>
      </c>
      <c r="G2437" s="17">
        <v>0.74163777399999997</v>
      </c>
      <c r="H2437" s="17">
        <v>0.25836222599999997</v>
      </c>
      <c r="I2437" s="17">
        <v>0.96148647799999998</v>
      </c>
      <c r="J2437" s="17">
        <v>3.8199999999999998E-2</v>
      </c>
      <c r="K2437" s="17">
        <v>2.8499999999999999E-4</v>
      </c>
    </row>
    <row r="2438" spans="1:11" x14ac:dyDescent="0.45">
      <c r="A2438" s="10" t="s">
        <v>27</v>
      </c>
      <c r="B2438" s="20">
        <v>0.69</v>
      </c>
      <c r="C2438" s="19">
        <v>162724</v>
      </c>
      <c r="D2438" s="19">
        <v>16818.45045</v>
      </c>
      <c r="E2438" s="23">
        <v>0.23864927599999999</v>
      </c>
      <c r="F2438" s="23">
        <v>0.19215131599999999</v>
      </c>
      <c r="G2438" s="17">
        <v>0.74247806100000002</v>
      </c>
      <c r="H2438" s="17">
        <v>0.25752193899999998</v>
      </c>
      <c r="I2438" s="17">
        <v>0.96242593499999995</v>
      </c>
      <c r="J2438" s="17">
        <v>3.73E-2</v>
      </c>
      <c r="K2438" s="17">
        <v>2.7999999999999998E-4</v>
      </c>
    </row>
    <row r="2439" spans="1:11" x14ac:dyDescent="0.45">
      <c r="A2439" s="10" t="s">
        <v>27</v>
      </c>
      <c r="B2439" s="20">
        <v>0.7</v>
      </c>
      <c r="C2439" s="19">
        <v>165061</v>
      </c>
      <c r="D2439" s="19">
        <v>17384.660070000002</v>
      </c>
      <c r="E2439" s="23">
        <v>0.24552174700000001</v>
      </c>
      <c r="F2439" s="23">
        <v>0.196560821</v>
      </c>
      <c r="G2439" s="17">
        <v>0.743004102</v>
      </c>
      <c r="H2439" s="17">
        <v>0.256995898</v>
      </c>
      <c r="I2439" s="17">
        <v>0.96344960899999998</v>
      </c>
      <c r="J2439" s="17">
        <v>3.6299999999999999E-2</v>
      </c>
      <c r="K2439" s="17">
        <v>2.7700000000000001E-4</v>
      </c>
    </row>
    <row r="2440" spans="1:11" x14ac:dyDescent="0.45">
      <c r="A2440" s="10" t="s">
        <v>27</v>
      </c>
      <c r="B2440" s="20">
        <v>0.71</v>
      </c>
      <c r="C2440" s="19">
        <v>167398</v>
      </c>
      <c r="D2440" s="19">
        <v>17967.481469999999</v>
      </c>
      <c r="E2440" s="23">
        <v>0.25363472799999998</v>
      </c>
      <c r="F2440" s="23">
        <v>0.201071746</v>
      </c>
      <c r="G2440" s="17">
        <v>0.74335416200000004</v>
      </c>
      <c r="H2440" s="17">
        <v>0.25664583800000002</v>
      </c>
      <c r="I2440" s="17">
        <v>0.96437747100000004</v>
      </c>
      <c r="J2440" s="17">
        <v>3.5400000000000001E-2</v>
      </c>
      <c r="K2440" s="17">
        <v>2.7E-4</v>
      </c>
    </row>
    <row r="2441" spans="1:11" x14ac:dyDescent="0.45">
      <c r="A2441" s="10" t="s">
        <v>27</v>
      </c>
      <c r="B2441" s="20">
        <v>0.72</v>
      </c>
      <c r="C2441" s="19">
        <v>169752</v>
      </c>
      <c r="D2441" s="19">
        <v>18573.330750000001</v>
      </c>
      <c r="E2441" s="23">
        <v>0.26210680400000003</v>
      </c>
      <c r="F2441" s="23">
        <v>0.20582303099999999</v>
      </c>
      <c r="G2441" s="17">
        <v>0.74394410700000002</v>
      </c>
      <c r="H2441" s="17">
        <v>0.25605589299999998</v>
      </c>
      <c r="I2441" s="17">
        <v>0.96513793400000003</v>
      </c>
      <c r="J2441" s="17">
        <v>3.4599999999999999E-2</v>
      </c>
      <c r="K2441" s="17">
        <v>2.81E-4</v>
      </c>
    </row>
    <row r="2442" spans="1:11" x14ac:dyDescent="0.45">
      <c r="A2442" s="10" t="s">
        <v>27</v>
      </c>
      <c r="B2442" s="20">
        <v>0.73</v>
      </c>
      <c r="C2442" s="19">
        <v>172094</v>
      </c>
      <c r="D2442" s="19">
        <v>19196.393329999999</v>
      </c>
      <c r="E2442" s="23">
        <v>0.270069171</v>
      </c>
      <c r="F2442" s="23">
        <v>0.210807147</v>
      </c>
      <c r="G2442" s="17">
        <v>0.74430834300000004</v>
      </c>
      <c r="H2442" s="17">
        <v>0.25569165700000002</v>
      </c>
      <c r="I2442" s="17">
        <v>0.96586118600000004</v>
      </c>
      <c r="J2442" s="17">
        <v>3.39E-2</v>
      </c>
      <c r="K2442" s="17">
        <v>2.7399999999999999E-4</v>
      </c>
    </row>
    <row r="2443" spans="1:11" x14ac:dyDescent="0.45">
      <c r="A2443" s="10" t="s">
        <v>27</v>
      </c>
      <c r="B2443" s="20">
        <v>0.74</v>
      </c>
      <c r="C2443" s="19">
        <v>174427</v>
      </c>
      <c r="D2443" s="19">
        <v>19836.204880000001</v>
      </c>
      <c r="E2443" s="23">
        <v>0.27875270600000002</v>
      </c>
      <c r="F2443" s="23">
        <v>0.21592936200000001</v>
      </c>
      <c r="G2443" s="17">
        <v>0.744701222</v>
      </c>
      <c r="H2443" s="17">
        <v>0.255298778</v>
      </c>
      <c r="I2443" s="17">
        <v>0.96673466100000005</v>
      </c>
      <c r="J2443" s="17">
        <v>3.3000000000000002E-2</v>
      </c>
      <c r="K2443" s="17">
        <v>2.6600000000000001E-4</v>
      </c>
    </row>
    <row r="2444" spans="1:11" x14ac:dyDescent="0.45">
      <c r="A2444" s="10" t="s">
        <v>27</v>
      </c>
      <c r="B2444" s="20">
        <v>0.75</v>
      </c>
      <c r="C2444" s="19">
        <v>176773</v>
      </c>
      <c r="D2444" s="19">
        <v>20500.834129999999</v>
      </c>
      <c r="E2444" s="23">
        <v>0.28750482399999999</v>
      </c>
      <c r="F2444" s="23">
        <v>0.22127476200000001</v>
      </c>
      <c r="G2444" s="17">
        <v>0.74558331899999997</v>
      </c>
      <c r="H2444" s="17">
        <v>0.25441668099999998</v>
      </c>
      <c r="I2444" s="17">
        <v>0.96762319799999996</v>
      </c>
      <c r="J2444" s="17">
        <v>3.2099999999999997E-2</v>
      </c>
      <c r="K2444" s="17">
        <v>2.5900000000000001E-4</v>
      </c>
    </row>
    <row r="2445" spans="1:11" x14ac:dyDescent="0.45">
      <c r="A2445" s="10" t="s">
        <v>27</v>
      </c>
      <c r="B2445" s="20">
        <v>0.76</v>
      </c>
      <c r="C2445" s="19">
        <v>179117</v>
      </c>
      <c r="D2445" s="19">
        <v>21185.821479999999</v>
      </c>
      <c r="E2445" s="23">
        <v>0.29600539100000001</v>
      </c>
      <c r="F2445" s="23">
        <v>0.226762831</v>
      </c>
      <c r="G2445" s="17">
        <v>0.74589793299999996</v>
      </c>
      <c r="H2445" s="17">
        <v>0.25410206699999999</v>
      </c>
      <c r="I2445" s="17">
        <v>0.96832492299999995</v>
      </c>
      <c r="J2445" s="17">
        <v>3.1399999999999997E-2</v>
      </c>
      <c r="K2445" s="17">
        <v>2.52E-4</v>
      </c>
    </row>
    <row r="2446" spans="1:11" x14ac:dyDescent="0.45">
      <c r="A2446" s="10" t="s">
        <v>27</v>
      </c>
      <c r="B2446" s="20">
        <v>0.77</v>
      </c>
      <c r="C2446" s="19">
        <v>181457</v>
      </c>
      <c r="D2446" s="19">
        <v>21889.661680000001</v>
      </c>
      <c r="E2446" s="23">
        <v>0.305914609</v>
      </c>
      <c r="F2446" s="23">
        <v>0.232435216</v>
      </c>
      <c r="G2446" s="17">
        <v>0.74591225500000002</v>
      </c>
      <c r="H2446" s="17">
        <v>0.25408774499999998</v>
      </c>
      <c r="I2446" s="17">
        <v>0.96876232100000004</v>
      </c>
      <c r="J2446" s="17">
        <v>3.1E-2</v>
      </c>
      <c r="K2446" s="17">
        <v>2.4600000000000002E-4</v>
      </c>
    </row>
    <row r="2447" spans="1:11" x14ac:dyDescent="0.45">
      <c r="A2447" s="10" t="s">
        <v>27</v>
      </c>
      <c r="B2447" s="20">
        <v>0.78</v>
      </c>
      <c r="C2447" s="19">
        <v>183792</v>
      </c>
      <c r="D2447" s="19">
        <v>22615.731189999999</v>
      </c>
      <c r="E2447" s="23">
        <v>0.31566883400000001</v>
      </c>
      <c r="F2447" s="23">
        <v>0.23839495899999999</v>
      </c>
      <c r="G2447" s="17">
        <v>0.74604444199999997</v>
      </c>
      <c r="H2447" s="17">
        <v>0.25395555800000003</v>
      </c>
      <c r="I2447" s="17">
        <v>0.96939440600000004</v>
      </c>
      <c r="J2447" s="17">
        <v>3.04E-2</v>
      </c>
      <c r="K2447" s="17">
        <v>2.4000000000000001E-4</v>
      </c>
    </row>
    <row r="2448" spans="1:11" x14ac:dyDescent="0.45">
      <c r="A2448" s="10" t="s">
        <v>27</v>
      </c>
      <c r="B2448" s="20">
        <v>0.79</v>
      </c>
      <c r="C2448" s="19">
        <v>186141</v>
      </c>
      <c r="D2448" s="19">
        <v>23369.56842</v>
      </c>
      <c r="E2448" s="23">
        <v>0.32621619499999999</v>
      </c>
      <c r="F2448" s="23">
        <v>0.24451231700000001</v>
      </c>
      <c r="G2448" s="17">
        <v>0.74647713299999996</v>
      </c>
      <c r="H2448" s="17">
        <v>0.25352286699999999</v>
      </c>
      <c r="I2448" s="17">
        <v>0.96996422999999998</v>
      </c>
      <c r="J2448" s="17">
        <v>2.98E-2</v>
      </c>
      <c r="K2448" s="17">
        <v>2.4399999999999999E-4</v>
      </c>
    </row>
    <row r="2449" spans="1:11" x14ac:dyDescent="0.45">
      <c r="A2449" s="10" t="s">
        <v>27</v>
      </c>
      <c r="B2449" s="20">
        <v>0.8</v>
      </c>
      <c r="C2449" s="19">
        <v>187541</v>
      </c>
      <c r="D2449" s="19">
        <v>23831.063409999999</v>
      </c>
      <c r="E2449" s="23">
        <v>0.33335151299999999</v>
      </c>
      <c r="F2449" s="23">
        <v>0.24835172799999999</v>
      </c>
      <c r="G2449" s="17">
        <v>0.746727382</v>
      </c>
      <c r="H2449" s="17">
        <v>0.253272618</v>
      </c>
      <c r="I2449" s="17">
        <v>0.97036575199999997</v>
      </c>
      <c r="J2449" s="17">
        <v>2.9399999999999999E-2</v>
      </c>
      <c r="K2449" s="17">
        <v>2.4699999999999999E-4</v>
      </c>
    </row>
    <row r="2450" spans="1:11" x14ac:dyDescent="0.45">
      <c r="A2450" s="10" t="s">
        <v>27</v>
      </c>
      <c r="B2450" s="20">
        <v>0.80100000000000005</v>
      </c>
      <c r="C2450" s="19">
        <v>187777</v>
      </c>
      <c r="D2450" s="19">
        <v>23909.865819999999</v>
      </c>
      <c r="E2450" s="23">
        <v>0.33450381899999998</v>
      </c>
      <c r="F2450" s="23">
        <v>0.248951055</v>
      </c>
      <c r="G2450" s="17">
        <v>0.74676344800000005</v>
      </c>
      <c r="H2450" s="17">
        <v>0.253236552</v>
      </c>
      <c r="I2450" s="17">
        <v>0.97042340699999996</v>
      </c>
      <c r="J2450" s="17">
        <v>2.93E-2</v>
      </c>
      <c r="K2450" s="17">
        <v>2.4699999999999999E-4</v>
      </c>
    </row>
    <row r="2451" spans="1:11" x14ac:dyDescent="0.45">
      <c r="A2451" s="10" t="s">
        <v>27</v>
      </c>
      <c r="B2451" s="20">
        <v>0.80200000000000005</v>
      </c>
      <c r="C2451" s="19">
        <v>188008</v>
      </c>
      <c r="D2451" s="19">
        <v>23987.34548</v>
      </c>
      <c r="E2451" s="23">
        <v>0.33631993799999998</v>
      </c>
      <c r="F2451" s="23">
        <v>0.24968716199999999</v>
      </c>
      <c r="G2451" s="17">
        <v>0.74689906800000005</v>
      </c>
      <c r="H2451" s="17">
        <v>0.253100932</v>
      </c>
      <c r="I2451" s="17">
        <v>0.97040011400000004</v>
      </c>
      <c r="J2451" s="17">
        <v>2.9399999999999999E-2</v>
      </c>
      <c r="K2451" s="17">
        <v>2.4600000000000002E-4</v>
      </c>
    </row>
    <row r="2452" spans="1:11" x14ac:dyDescent="0.45">
      <c r="A2452" s="10" t="s">
        <v>27</v>
      </c>
      <c r="B2452" s="20">
        <v>0.80300000000000005</v>
      </c>
      <c r="C2452" s="19">
        <v>188247</v>
      </c>
      <c r="D2452" s="19">
        <v>24067.804090000001</v>
      </c>
      <c r="E2452" s="23">
        <v>0.33717034099999998</v>
      </c>
      <c r="F2452" s="23">
        <v>0.25029996900000001</v>
      </c>
      <c r="G2452" s="17">
        <v>0.74698136000000004</v>
      </c>
      <c r="H2452" s="17">
        <v>0.25301864000000002</v>
      </c>
      <c r="I2452" s="17">
        <v>0.97047521000000003</v>
      </c>
      <c r="J2452" s="17">
        <v>2.93E-2</v>
      </c>
      <c r="K2452" s="17">
        <v>2.4499999999999999E-4</v>
      </c>
    </row>
    <row r="2453" spans="1:11" x14ac:dyDescent="0.45">
      <c r="A2453" s="10" t="s">
        <v>27</v>
      </c>
      <c r="B2453" s="20">
        <v>0.80400000000000005</v>
      </c>
      <c r="C2453" s="19">
        <v>188440</v>
      </c>
      <c r="D2453" s="19">
        <v>24133.021560000001</v>
      </c>
      <c r="E2453" s="23">
        <v>0.338309731</v>
      </c>
      <c r="F2453" s="23">
        <v>0.25099285399999999</v>
      </c>
      <c r="G2453" s="17">
        <v>0.74701761799999999</v>
      </c>
      <c r="H2453" s="17">
        <v>0.25298238200000001</v>
      </c>
      <c r="I2453" s="17">
        <v>0.97054104600000002</v>
      </c>
      <c r="J2453" s="17">
        <v>2.92E-2</v>
      </c>
      <c r="K2453" s="17">
        <v>2.4499999999999999E-4</v>
      </c>
    </row>
    <row r="2454" spans="1:11" x14ac:dyDescent="0.45">
      <c r="A2454" s="10" t="s">
        <v>27</v>
      </c>
      <c r="B2454" s="20">
        <v>0.80500000000000005</v>
      </c>
      <c r="C2454" s="19">
        <v>188708</v>
      </c>
      <c r="D2454" s="19">
        <v>24223.80459</v>
      </c>
      <c r="E2454" s="23">
        <v>0.33958722600000002</v>
      </c>
      <c r="F2454" s="23">
        <v>0.25157969899999999</v>
      </c>
      <c r="G2454" s="17">
        <v>0.74695826399999998</v>
      </c>
      <c r="H2454" s="17">
        <v>0.25304173600000002</v>
      </c>
      <c r="I2454" s="17">
        <v>0.97062415800000001</v>
      </c>
      <c r="J2454" s="17">
        <v>2.9100000000000001E-2</v>
      </c>
      <c r="K2454" s="17">
        <v>2.4399999999999999E-4</v>
      </c>
    </row>
    <row r="2455" spans="1:11" x14ac:dyDescent="0.45">
      <c r="A2455" s="10" t="s">
        <v>27</v>
      </c>
      <c r="B2455" s="20">
        <v>0.80600000000000005</v>
      </c>
      <c r="C2455" s="19">
        <v>188948</v>
      </c>
      <c r="D2455" s="19">
        <v>24305.49396</v>
      </c>
      <c r="E2455" s="23">
        <v>0.34108644100000002</v>
      </c>
      <c r="F2455" s="23">
        <v>0.25231123999999999</v>
      </c>
      <c r="G2455" s="17">
        <v>0.74699917400000004</v>
      </c>
      <c r="H2455" s="17">
        <v>0.25300082600000001</v>
      </c>
      <c r="I2455" s="17">
        <v>0.97068334499999998</v>
      </c>
      <c r="J2455" s="17">
        <v>2.9100000000000001E-2</v>
      </c>
      <c r="K2455" s="17">
        <v>2.43E-4</v>
      </c>
    </row>
    <row r="2456" spans="1:11" x14ac:dyDescent="0.45">
      <c r="A2456" s="10" t="s">
        <v>27</v>
      </c>
      <c r="B2456" s="20">
        <v>0.80700000000000005</v>
      </c>
      <c r="C2456" s="19">
        <v>189187</v>
      </c>
      <c r="D2456" s="19">
        <v>24387.154920000001</v>
      </c>
      <c r="E2456" s="23">
        <v>0.342115583</v>
      </c>
      <c r="F2456" s="23">
        <v>0.25300344299999999</v>
      </c>
      <c r="G2456" s="17">
        <v>0.74701221500000003</v>
      </c>
      <c r="H2456" s="17">
        <v>0.25298778500000002</v>
      </c>
      <c r="I2456" s="17">
        <v>0.97075343999999997</v>
      </c>
      <c r="J2456" s="17">
        <v>2.9000000000000001E-2</v>
      </c>
      <c r="K2456" s="17">
        <v>2.43E-4</v>
      </c>
    </row>
    <row r="2457" spans="1:11" x14ac:dyDescent="0.45">
      <c r="A2457" s="10" t="s">
        <v>27</v>
      </c>
      <c r="B2457" s="20">
        <v>0.80800000000000005</v>
      </c>
      <c r="C2457" s="19">
        <v>189415</v>
      </c>
      <c r="D2457" s="19">
        <v>24465.336640000001</v>
      </c>
      <c r="E2457" s="23">
        <v>0.343587537</v>
      </c>
      <c r="F2457" s="23">
        <v>0.25366295700000002</v>
      </c>
      <c r="G2457" s="17">
        <v>0.747153077</v>
      </c>
      <c r="H2457" s="17">
        <v>0.252846923</v>
      </c>
      <c r="I2457" s="17">
        <v>0.970566963</v>
      </c>
      <c r="J2457" s="17">
        <v>2.92E-2</v>
      </c>
      <c r="K2457" s="17">
        <v>2.42E-4</v>
      </c>
    </row>
    <row r="2458" spans="1:11" x14ac:dyDescent="0.45">
      <c r="A2458" s="10" t="s">
        <v>27</v>
      </c>
      <c r="B2458" s="20">
        <v>0.80900000000000005</v>
      </c>
      <c r="C2458" s="19">
        <v>189639</v>
      </c>
      <c r="D2458" s="19">
        <v>24542.432349999999</v>
      </c>
      <c r="E2458" s="23">
        <v>0.34498461699999999</v>
      </c>
      <c r="F2458" s="23">
        <v>0.25429117600000001</v>
      </c>
      <c r="G2458" s="17">
        <v>0.74716171300000001</v>
      </c>
      <c r="H2458" s="17">
        <v>0.25283828699999999</v>
      </c>
      <c r="I2458" s="17">
        <v>0.97065010500000004</v>
      </c>
      <c r="J2458" s="17">
        <v>2.9100000000000001E-2</v>
      </c>
      <c r="K2458" s="17">
        <v>2.41E-4</v>
      </c>
    </row>
    <row r="2459" spans="1:11" x14ac:dyDescent="0.45">
      <c r="A2459" s="10" t="s">
        <v>27</v>
      </c>
      <c r="B2459" s="20">
        <v>0.81</v>
      </c>
      <c r="C2459" s="19">
        <v>189888</v>
      </c>
      <c r="D2459" s="19">
        <v>24628.433519999999</v>
      </c>
      <c r="E2459" s="23">
        <v>0.34627340299999998</v>
      </c>
      <c r="F2459" s="23">
        <v>0.25501876800000001</v>
      </c>
      <c r="G2459" s="17">
        <v>0.74689817199999997</v>
      </c>
      <c r="H2459" s="17">
        <v>0.25310182799999997</v>
      </c>
      <c r="I2459" s="17">
        <v>0.97059698599999999</v>
      </c>
      <c r="J2459" s="17">
        <v>2.92E-2</v>
      </c>
      <c r="K2459" s="17">
        <v>2.41E-4</v>
      </c>
    </row>
    <row r="2460" spans="1:11" x14ac:dyDescent="0.45">
      <c r="A2460" s="10" t="s">
        <v>27</v>
      </c>
      <c r="B2460" s="20">
        <v>0.81100000000000005</v>
      </c>
      <c r="C2460" s="19">
        <v>190114</v>
      </c>
      <c r="D2460" s="19">
        <v>24706.852360000001</v>
      </c>
      <c r="E2460" s="23">
        <v>0.34741430499999998</v>
      </c>
      <c r="F2460" s="23">
        <v>0.25570734299999998</v>
      </c>
      <c r="G2460" s="17">
        <v>0.74699390899999996</v>
      </c>
      <c r="H2460" s="17">
        <v>0.25300609099999999</v>
      </c>
      <c r="I2460" s="17">
        <v>0.97064808700000005</v>
      </c>
      <c r="J2460" s="17">
        <v>2.9100000000000001E-2</v>
      </c>
      <c r="K2460" s="17">
        <v>2.5599999999999999E-4</v>
      </c>
    </row>
    <row r="2461" spans="1:11" x14ac:dyDescent="0.45">
      <c r="A2461" s="10" t="s">
        <v>27</v>
      </c>
      <c r="B2461" s="20">
        <v>0.81200000000000006</v>
      </c>
      <c r="C2461" s="19">
        <v>190354</v>
      </c>
      <c r="D2461" s="19">
        <v>24790.4558</v>
      </c>
      <c r="E2461" s="23">
        <v>0.34923739500000001</v>
      </c>
      <c r="F2461" s="23">
        <v>0.25639680599999998</v>
      </c>
      <c r="G2461" s="17">
        <v>0.74710801999999998</v>
      </c>
      <c r="H2461" s="17">
        <v>0.25289198000000002</v>
      </c>
      <c r="I2461" s="17">
        <v>0.97071783</v>
      </c>
      <c r="J2461" s="17">
        <v>2.9000000000000001E-2</v>
      </c>
      <c r="K2461" s="17">
        <v>2.5500000000000002E-4</v>
      </c>
    </row>
    <row r="2462" spans="1:11" x14ac:dyDescent="0.45">
      <c r="A2462" s="10" t="s">
        <v>27</v>
      </c>
      <c r="B2462" s="20">
        <v>0.81299999999999994</v>
      </c>
      <c r="C2462" s="19">
        <v>190591</v>
      </c>
      <c r="D2462" s="19">
        <v>24873.338619999999</v>
      </c>
      <c r="E2462" s="23">
        <v>0.35048853600000002</v>
      </c>
      <c r="F2462" s="23">
        <v>0.25703668099999999</v>
      </c>
      <c r="G2462" s="17">
        <v>0.74714440900000001</v>
      </c>
      <c r="H2462" s="17">
        <v>0.25285559099999999</v>
      </c>
      <c r="I2462" s="17">
        <v>0.97069033400000004</v>
      </c>
      <c r="J2462" s="17">
        <v>2.9100000000000001E-2</v>
      </c>
      <c r="K2462" s="17">
        <v>2.5399999999999999E-4</v>
      </c>
    </row>
    <row r="2463" spans="1:11" x14ac:dyDescent="0.45">
      <c r="A2463" s="10" t="s">
        <v>27</v>
      </c>
      <c r="B2463" s="20">
        <v>0.81399999999999995</v>
      </c>
      <c r="C2463" s="19">
        <v>190815</v>
      </c>
      <c r="D2463" s="19">
        <v>24952.003700000001</v>
      </c>
      <c r="E2463" s="23">
        <v>0.35174686900000002</v>
      </c>
      <c r="F2463" s="23">
        <v>0.25780628799999999</v>
      </c>
      <c r="G2463" s="17">
        <v>0.74705342900000005</v>
      </c>
      <c r="H2463" s="17">
        <v>0.25294657100000001</v>
      </c>
      <c r="I2463" s="17">
        <v>0.97069636500000001</v>
      </c>
      <c r="J2463" s="17">
        <v>2.9000000000000001E-2</v>
      </c>
      <c r="K2463" s="17">
        <v>2.5399999999999999E-4</v>
      </c>
    </row>
    <row r="2464" spans="1:11" x14ac:dyDescent="0.45">
      <c r="A2464" s="10" t="s">
        <v>27</v>
      </c>
      <c r="B2464" s="20">
        <v>0.81499999999999995</v>
      </c>
      <c r="C2464" s="19">
        <v>191033</v>
      </c>
      <c r="D2464" s="19">
        <v>25028.80315</v>
      </c>
      <c r="E2464" s="23">
        <v>0.35289207500000003</v>
      </c>
      <c r="F2464" s="23">
        <v>0.25845500500000002</v>
      </c>
      <c r="G2464" s="17">
        <v>0.74716933699999999</v>
      </c>
      <c r="H2464" s="17">
        <v>0.25283066300000001</v>
      </c>
      <c r="I2464" s="17">
        <v>0.97078667500000004</v>
      </c>
      <c r="J2464" s="17">
        <v>2.9000000000000001E-2</v>
      </c>
      <c r="K2464" s="17">
        <v>2.5300000000000002E-4</v>
      </c>
    </row>
    <row r="2465" spans="1:11" x14ac:dyDescent="0.45">
      <c r="A2465" s="10" t="s">
        <v>27</v>
      </c>
      <c r="B2465" s="20">
        <v>0.81599999999999995</v>
      </c>
      <c r="C2465" s="19">
        <v>191290</v>
      </c>
      <c r="D2465" s="19">
        <v>25119.609779999999</v>
      </c>
      <c r="E2465" s="23">
        <v>0.35368888700000001</v>
      </c>
      <c r="F2465" s="23">
        <v>0.25914678600000002</v>
      </c>
      <c r="G2465" s="17">
        <v>0.747085577</v>
      </c>
      <c r="H2465" s="17">
        <v>0.252914423</v>
      </c>
      <c r="I2465" s="17">
        <v>0.97081748599999995</v>
      </c>
      <c r="J2465" s="17">
        <v>2.8899999999999999E-2</v>
      </c>
      <c r="K2465" s="17">
        <v>2.52E-4</v>
      </c>
    </row>
    <row r="2466" spans="1:11" x14ac:dyDescent="0.45">
      <c r="A2466" s="10" t="s">
        <v>27</v>
      </c>
      <c r="B2466" s="20">
        <v>0.81699999999999995</v>
      </c>
      <c r="C2466" s="19">
        <v>191524</v>
      </c>
      <c r="D2466" s="19">
        <v>25202.583589999998</v>
      </c>
      <c r="E2466" s="23">
        <v>0.35573845100000001</v>
      </c>
      <c r="F2466" s="23">
        <v>0.25982977800000001</v>
      </c>
      <c r="G2466" s="17">
        <v>0.74699254400000004</v>
      </c>
      <c r="H2466" s="17">
        <v>0.25300745600000002</v>
      </c>
      <c r="I2466" s="17">
        <v>0.97088107300000004</v>
      </c>
      <c r="J2466" s="17">
        <v>2.8899999999999999E-2</v>
      </c>
      <c r="K2466" s="17">
        <v>2.52E-4</v>
      </c>
    </row>
    <row r="2467" spans="1:11" x14ac:dyDescent="0.45">
      <c r="A2467" s="10" t="s">
        <v>27</v>
      </c>
      <c r="B2467" s="20">
        <v>0.81799999999999995</v>
      </c>
      <c r="C2467" s="19">
        <v>191762</v>
      </c>
      <c r="D2467" s="19">
        <v>25287.526600000001</v>
      </c>
      <c r="E2467" s="23">
        <v>0.35793692100000002</v>
      </c>
      <c r="F2467" s="23">
        <v>0.260592449</v>
      </c>
      <c r="G2467" s="17">
        <v>0.74707710599999999</v>
      </c>
      <c r="H2467" s="17">
        <v>0.25292289400000001</v>
      </c>
      <c r="I2467" s="17">
        <v>0.97094640600000004</v>
      </c>
      <c r="J2467" s="17">
        <v>2.8799999999999999E-2</v>
      </c>
      <c r="K2467" s="17">
        <v>2.5099999999999998E-4</v>
      </c>
    </row>
    <row r="2468" spans="1:11" x14ac:dyDescent="0.45">
      <c r="A2468" s="10" t="s">
        <v>27</v>
      </c>
      <c r="B2468" s="20">
        <v>0.81899999999999995</v>
      </c>
      <c r="C2468" s="19">
        <v>191990</v>
      </c>
      <c r="D2468" s="19">
        <v>25369.304319999999</v>
      </c>
      <c r="E2468" s="23">
        <v>0.35949867299999999</v>
      </c>
      <c r="F2468" s="23">
        <v>0.26132290899999999</v>
      </c>
      <c r="G2468" s="17">
        <v>0.74710662000000005</v>
      </c>
      <c r="H2468" s="17">
        <v>0.25289338</v>
      </c>
      <c r="I2468" s="17">
        <v>0.97094902800000005</v>
      </c>
      <c r="J2468" s="17">
        <v>2.8799999999999999E-2</v>
      </c>
      <c r="K2468" s="17">
        <v>2.5000000000000001E-4</v>
      </c>
    </row>
    <row r="2469" spans="1:11" x14ac:dyDescent="0.45">
      <c r="A2469" s="10" t="s">
        <v>27</v>
      </c>
      <c r="B2469" s="20">
        <v>0.82</v>
      </c>
      <c r="C2469" s="19">
        <v>192170</v>
      </c>
      <c r="D2469" s="19">
        <v>25434.11219</v>
      </c>
      <c r="E2469" s="23">
        <v>0.36056543000000002</v>
      </c>
      <c r="F2469" s="23">
        <v>0.26205586600000003</v>
      </c>
      <c r="G2469" s="17">
        <v>0.747213405</v>
      </c>
      <c r="H2469" s="17">
        <v>0.252786595</v>
      </c>
      <c r="I2469" s="17">
        <v>0.97096191799999998</v>
      </c>
      <c r="J2469" s="17">
        <v>2.8799999999999999E-2</v>
      </c>
      <c r="K2469" s="17">
        <v>2.5000000000000001E-4</v>
      </c>
    </row>
    <row r="2470" spans="1:11" x14ac:dyDescent="0.45">
      <c r="A2470" s="10" t="s">
        <v>27</v>
      </c>
      <c r="B2470" s="20">
        <v>0.82099999999999995</v>
      </c>
      <c r="C2470" s="19">
        <v>192444</v>
      </c>
      <c r="D2470" s="19">
        <v>25533.074229999998</v>
      </c>
      <c r="E2470" s="23">
        <v>0.36259213600000001</v>
      </c>
      <c r="F2470" s="23">
        <v>0.26261986900000001</v>
      </c>
      <c r="G2470" s="17">
        <v>0.74727712999999996</v>
      </c>
      <c r="H2470" s="17">
        <v>0.25272286999999999</v>
      </c>
      <c r="I2470" s="17">
        <v>0.97104495700000004</v>
      </c>
      <c r="J2470" s="17">
        <v>2.87E-2</v>
      </c>
      <c r="K2470" s="17">
        <v>2.4899999999999998E-4</v>
      </c>
    </row>
    <row r="2471" spans="1:11" x14ac:dyDescent="0.45">
      <c r="A2471" s="10" t="s">
        <v>27</v>
      </c>
      <c r="B2471" s="20">
        <v>0.82199999999999995</v>
      </c>
      <c r="C2471" s="19">
        <v>192693</v>
      </c>
      <c r="D2471" s="19">
        <v>25623.563529999999</v>
      </c>
      <c r="E2471" s="23">
        <v>0.36455473399999999</v>
      </c>
      <c r="F2471" s="23">
        <v>0.26342222700000001</v>
      </c>
      <c r="G2471" s="17">
        <v>0.74732346299999997</v>
      </c>
      <c r="H2471" s="17">
        <v>0.25267653699999998</v>
      </c>
      <c r="I2471" s="17">
        <v>0.97112830100000003</v>
      </c>
      <c r="J2471" s="17">
        <v>2.86E-2</v>
      </c>
      <c r="K2471" s="17">
        <v>2.4800000000000001E-4</v>
      </c>
    </row>
    <row r="2472" spans="1:11" x14ac:dyDescent="0.45">
      <c r="A2472" s="10" t="s">
        <v>27</v>
      </c>
      <c r="B2472" s="20">
        <v>0.82299999999999995</v>
      </c>
      <c r="C2472" s="19">
        <v>192912</v>
      </c>
      <c r="D2472" s="19">
        <v>25703.514039999998</v>
      </c>
      <c r="E2472" s="23">
        <v>0.36569385999999998</v>
      </c>
      <c r="F2472" s="23">
        <v>0.26421915299999998</v>
      </c>
      <c r="G2472" s="17">
        <v>0.74738740999999997</v>
      </c>
      <c r="H2472" s="17">
        <v>0.25261259000000003</v>
      </c>
      <c r="I2472" s="17">
        <v>0.97122032999999997</v>
      </c>
      <c r="J2472" s="17">
        <v>2.8500000000000001E-2</v>
      </c>
      <c r="K2472" s="17">
        <v>2.4699999999999999E-4</v>
      </c>
    </row>
    <row r="2473" spans="1:11" x14ac:dyDescent="0.45">
      <c r="A2473" s="10" t="s">
        <v>27</v>
      </c>
      <c r="B2473" s="20">
        <v>0.82399999999999995</v>
      </c>
      <c r="C2473" s="19">
        <v>193164</v>
      </c>
      <c r="D2473" s="19">
        <v>25795.886829999999</v>
      </c>
      <c r="E2473" s="23">
        <v>0.36740328500000002</v>
      </c>
      <c r="F2473" s="23">
        <v>0.26493920199999998</v>
      </c>
      <c r="G2473" s="17">
        <v>0.747494357</v>
      </c>
      <c r="H2473" s="17">
        <v>0.252505643</v>
      </c>
      <c r="I2473" s="17">
        <v>0.97126522000000004</v>
      </c>
      <c r="J2473" s="17">
        <v>2.8500000000000001E-2</v>
      </c>
      <c r="K2473" s="17">
        <v>2.4699999999999999E-4</v>
      </c>
    </row>
    <row r="2474" spans="1:11" x14ac:dyDescent="0.45">
      <c r="A2474" s="10" t="s">
        <v>27</v>
      </c>
      <c r="B2474" s="20">
        <v>0.82499999999999996</v>
      </c>
      <c r="C2474" s="19">
        <v>193393</v>
      </c>
      <c r="D2474" s="19">
        <v>25880.20998</v>
      </c>
      <c r="E2474" s="23">
        <v>0.36926831700000001</v>
      </c>
      <c r="F2474" s="23">
        <v>0.26572709700000002</v>
      </c>
      <c r="G2474" s="17">
        <v>0.74762271599999996</v>
      </c>
      <c r="H2474" s="17">
        <v>0.25237728399999998</v>
      </c>
      <c r="I2474" s="17">
        <v>0.97133296300000005</v>
      </c>
      <c r="J2474" s="17">
        <v>2.8400000000000002E-2</v>
      </c>
      <c r="K2474" s="17">
        <v>2.4600000000000002E-4</v>
      </c>
    </row>
    <row r="2475" spans="1:11" x14ac:dyDescent="0.45">
      <c r="A2475" s="10" t="s">
        <v>27</v>
      </c>
      <c r="B2475" s="20">
        <v>0.82599999999999996</v>
      </c>
      <c r="C2475" s="19">
        <v>193635</v>
      </c>
      <c r="D2475" s="19">
        <v>25969.67038</v>
      </c>
      <c r="E2475" s="23">
        <v>0.37015203699999999</v>
      </c>
      <c r="F2475" s="23">
        <v>0.26648334200000001</v>
      </c>
      <c r="G2475" s="17">
        <v>0.74755596899999999</v>
      </c>
      <c r="H2475" s="17">
        <v>0.25244403100000001</v>
      </c>
      <c r="I2475" s="17">
        <v>0.97139846799999996</v>
      </c>
      <c r="J2475" s="17">
        <v>2.8400000000000002E-2</v>
      </c>
      <c r="K2475" s="17">
        <v>2.4600000000000002E-4</v>
      </c>
    </row>
    <row r="2476" spans="1:11" x14ac:dyDescent="0.45">
      <c r="A2476" s="10" t="s">
        <v>27</v>
      </c>
      <c r="B2476" s="20">
        <v>0.82699999999999996</v>
      </c>
      <c r="C2476" s="19">
        <v>193838</v>
      </c>
      <c r="D2476" s="19">
        <v>26044.921750000001</v>
      </c>
      <c r="E2476" s="23">
        <v>0.37140212900000003</v>
      </c>
      <c r="F2476" s="23">
        <v>0.26724958799999998</v>
      </c>
      <c r="G2476" s="17">
        <v>0.74742826500000004</v>
      </c>
      <c r="H2476" s="17">
        <v>0.25257173500000002</v>
      </c>
      <c r="I2476" s="17">
        <v>0.97143991299999999</v>
      </c>
      <c r="J2476" s="17">
        <v>2.8299999999999999E-2</v>
      </c>
      <c r="K2476" s="17">
        <v>2.4499999999999999E-4</v>
      </c>
    </row>
    <row r="2477" spans="1:11" x14ac:dyDescent="0.45">
      <c r="A2477" s="10" t="s">
        <v>27</v>
      </c>
      <c r="B2477" s="20">
        <v>0.82799999999999996</v>
      </c>
      <c r="C2477" s="19">
        <v>194102</v>
      </c>
      <c r="D2477" s="19">
        <v>26143.12674</v>
      </c>
      <c r="E2477" s="23">
        <v>0.37270672100000002</v>
      </c>
      <c r="F2477" s="23">
        <v>0.26795044299999998</v>
      </c>
      <c r="G2477" s="17">
        <v>0.74745236999999998</v>
      </c>
      <c r="H2477" s="17">
        <v>0.25254763000000002</v>
      </c>
      <c r="I2477" s="17">
        <v>0.97148831800000002</v>
      </c>
      <c r="J2477" s="17">
        <v>2.8299999999999999E-2</v>
      </c>
      <c r="K2477" s="17">
        <v>2.4399999999999999E-4</v>
      </c>
    </row>
    <row r="2478" spans="1:11" x14ac:dyDescent="0.45">
      <c r="A2478" s="10" t="s">
        <v>27</v>
      </c>
      <c r="B2478" s="20">
        <v>0.82899999999999996</v>
      </c>
      <c r="C2478" s="19">
        <v>194303</v>
      </c>
      <c r="D2478" s="19">
        <v>26218.165249999998</v>
      </c>
      <c r="E2478" s="23">
        <v>0.37381692999999999</v>
      </c>
      <c r="F2478" s="23">
        <v>0.26877540900000002</v>
      </c>
      <c r="G2478" s="17">
        <v>0.74745114599999996</v>
      </c>
      <c r="H2478" s="17">
        <v>0.25254885399999999</v>
      </c>
      <c r="I2478" s="17">
        <v>0.97155187499999995</v>
      </c>
      <c r="J2478" s="17">
        <v>2.8199999999999999E-2</v>
      </c>
      <c r="K2478" s="17">
        <v>2.4399999999999999E-4</v>
      </c>
    </row>
    <row r="2479" spans="1:11" x14ac:dyDescent="0.45">
      <c r="A2479" s="10" t="s">
        <v>27</v>
      </c>
      <c r="B2479" s="20">
        <v>0.83</v>
      </c>
      <c r="C2479" s="19">
        <v>194570</v>
      </c>
      <c r="D2479" s="19">
        <v>26318.291239999999</v>
      </c>
      <c r="E2479" s="23">
        <v>0.37633418099999999</v>
      </c>
      <c r="F2479" s="23">
        <v>0.26945550899999998</v>
      </c>
      <c r="G2479" s="17">
        <v>0.74741738199999996</v>
      </c>
      <c r="H2479" s="17">
        <v>0.25258261799999998</v>
      </c>
      <c r="I2479" s="17">
        <v>0.97163466200000004</v>
      </c>
      <c r="J2479" s="17">
        <v>2.81E-2</v>
      </c>
      <c r="K2479" s="17">
        <v>2.43E-4</v>
      </c>
    </row>
    <row r="2480" spans="1:11" x14ac:dyDescent="0.45">
      <c r="A2480" s="10" t="s">
        <v>27</v>
      </c>
      <c r="B2480" s="20">
        <v>0.83099999999999996</v>
      </c>
      <c r="C2480" s="19">
        <v>194801</v>
      </c>
      <c r="D2480" s="19">
        <v>26405.410230000001</v>
      </c>
      <c r="E2480" s="23">
        <v>0.37752933999999999</v>
      </c>
      <c r="F2480" s="23">
        <v>0.27031143099999999</v>
      </c>
      <c r="G2480" s="17">
        <v>0.74734215900000001</v>
      </c>
      <c r="H2480" s="17">
        <v>0.25265784099999999</v>
      </c>
      <c r="I2480" s="17">
        <v>0.97165245200000006</v>
      </c>
      <c r="J2480" s="17">
        <v>2.81E-2</v>
      </c>
      <c r="K2480" s="17">
        <v>2.43E-4</v>
      </c>
    </row>
    <row r="2481" spans="1:11" x14ac:dyDescent="0.45">
      <c r="A2481" s="10" t="s">
        <v>27</v>
      </c>
      <c r="B2481" s="20">
        <v>0.83199999999999996</v>
      </c>
      <c r="C2481" s="19">
        <v>195040</v>
      </c>
      <c r="D2481" s="19">
        <v>26495.802680000001</v>
      </c>
      <c r="E2481" s="23">
        <v>0.37902897699999999</v>
      </c>
      <c r="F2481" s="23">
        <v>0.27105554700000001</v>
      </c>
      <c r="G2481" s="17">
        <v>0.74725184600000005</v>
      </c>
      <c r="H2481" s="17">
        <v>0.252748154</v>
      </c>
      <c r="I2481" s="17">
        <v>0.97169912000000003</v>
      </c>
      <c r="J2481" s="17">
        <v>2.81E-2</v>
      </c>
      <c r="K2481" s="17">
        <v>2.42E-4</v>
      </c>
    </row>
    <row r="2482" spans="1:11" x14ac:dyDescent="0.45">
      <c r="A2482" s="10" t="s">
        <v>27</v>
      </c>
      <c r="B2482" s="20">
        <v>0.83299999999999996</v>
      </c>
      <c r="C2482" s="19">
        <v>195271</v>
      </c>
      <c r="D2482" s="19">
        <v>26583.503270000001</v>
      </c>
      <c r="E2482" s="23">
        <v>0.38045669900000001</v>
      </c>
      <c r="F2482" s="23">
        <v>0.27181446500000001</v>
      </c>
      <c r="G2482" s="17">
        <v>0.74725893799999998</v>
      </c>
      <c r="H2482" s="17">
        <v>0.25274106200000002</v>
      </c>
      <c r="I2482" s="17">
        <v>0.97164019899999998</v>
      </c>
      <c r="J2482" s="17">
        <v>2.81E-2</v>
      </c>
      <c r="K2482" s="17">
        <v>2.42E-4</v>
      </c>
    </row>
    <row r="2483" spans="1:11" x14ac:dyDescent="0.45">
      <c r="A2483" s="10" t="s">
        <v>27</v>
      </c>
      <c r="B2483" s="20">
        <v>0.83399999999999996</v>
      </c>
      <c r="C2483" s="19">
        <v>195485</v>
      </c>
      <c r="D2483" s="19">
        <v>26665.082429999999</v>
      </c>
      <c r="E2483" s="23">
        <v>0.38198036600000002</v>
      </c>
      <c r="F2483" s="23">
        <v>0.27262404200000001</v>
      </c>
      <c r="G2483" s="17">
        <v>0.74736680600000005</v>
      </c>
      <c r="H2483" s="17">
        <v>0.25263319400000001</v>
      </c>
      <c r="I2483" s="17">
        <v>0.9717112</v>
      </c>
      <c r="J2483" s="17">
        <v>2.8000000000000001E-2</v>
      </c>
      <c r="K2483" s="17">
        <v>2.41E-4</v>
      </c>
    </row>
    <row r="2484" spans="1:11" x14ac:dyDescent="0.45">
      <c r="A2484" s="10" t="s">
        <v>27</v>
      </c>
      <c r="B2484" s="20">
        <v>0.83499999999999996</v>
      </c>
      <c r="C2484" s="19">
        <v>195740</v>
      </c>
      <c r="D2484" s="19">
        <v>26762.692879999999</v>
      </c>
      <c r="E2484" s="23">
        <v>0.38405939900000002</v>
      </c>
      <c r="F2484" s="23">
        <v>0.27338706200000001</v>
      </c>
      <c r="G2484" s="17">
        <v>0.74751200600000001</v>
      </c>
      <c r="H2484" s="17">
        <v>0.25248799399999999</v>
      </c>
      <c r="I2484" s="17">
        <v>0.97178654099999995</v>
      </c>
      <c r="J2484" s="17">
        <v>2.8000000000000001E-2</v>
      </c>
      <c r="K2484" s="17">
        <v>2.4000000000000001E-4</v>
      </c>
    </row>
    <row r="2485" spans="1:11" x14ac:dyDescent="0.45">
      <c r="A2485" s="10" t="s">
        <v>27</v>
      </c>
      <c r="B2485" s="20">
        <v>0.83599999999999997</v>
      </c>
      <c r="C2485" s="19">
        <v>195971</v>
      </c>
      <c r="D2485" s="19">
        <v>26851.623670000001</v>
      </c>
      <c r="E2485" s="23">
        <v>0.38628231200000002</v>
      </c>
      <c r="F2485" s="23">
        <v>0.27422606399999999</v>
      </c>
      <c r="G2485" s="17">
        <v>0.74757999900000005</v>
      </c>
      <c r="H2485" s="17">
        <v>0.252420001</v>
      </c>
      <c r="I2485" s="17">
        <v>0.97182380499999999</v>
      </c>
      <c r="J2485" s="17">
        <v>2.7900000000000001E-2</v>
      </c>
      <c r="K2485" s="17">
        <v>2.4899999999999998E-4</v>
      </c>
    </row>
    <row r="2486" spans="1:11" x14ac:dyDescent="0.45">
      <c r="A2486" s="10" t="s">
        <v>27</v>
      </c>
      <c r="B2486" s="20">
        <v>0.83699999999999997</v>
      </c>
      <c r="C2486" s="19">
        <v>196211</v>
      </c>
      <c r="D2486" s="19">
        <v>26944.568869999999</v>
      </c>
      <c r="E2486" s="23">
        <v>0.38815243799999999</v>
      </c>
      <c r="F2486" s="23">
        <v>0.27501871300000003</v>
      </c>
      <c r="G2486" s="17">
        <v>0.74760844199999998</v>
      </c>
      <c r="H2486" s="17">
        <v>0.25239155800000002</v>
      </c>
      <c r="I2486" s="17">
        <v>0.97190819900000003</v>
      </c>
      <c r="J2486" s="17">
        <v>2.7799999999999998E-2</v>
      </c>
      <c r="K2486" s="17">
        <v>2.4899999999999998E-4</v>
      </c>
    </row>
    <row r="2487" spans="1:11" x14ac:dyDescent="0.45">
      <c r="A2487" s="10" t="s">
        <v>27</v>
      </c>
      <c r="B2487" s="20">
        <v>0.83799999999999997</v>
      </c>
      <c r="C2487" s="19">
        <v>196438</v>
      </c>
      <c r="D2487" s="19">
        <v>27032.923210000001</v>
      </c>
      <c r="E2487" s="23">
        <v>0.39015407400000002</v>
      </c>
      <c r="F2487" s="23">
        <v>0.27581492800000001</v>
      </c>
      <c r="G2487" s="17">
        <v>0.74762520499999996</v>
      </c>
      <c r="H2487" s="17">
        <v>0.25237479499999999</v>
      </c>
      <c r="I2487" s="17">
        <v>0.97196423899999995</v>
      </c>
      <c r="J2487" s="17">
        <v>2.7799999999999998E-2</v>
      </c>
      <c r="K2487" s="17">
        <v>2.4800000000000001E-4</v>
      </c>
    </row>
    <row r="2488" spans="1:11" x14ac:dyDescent="0.45">
      <c r="A2488" s="10" t="s">
        <v>27</v>
      </c>
      <c r="B2488" s="20">
        <v>0.83899999999999997</v>
      </c>
      <c r="C2488" s="19">
        <v>196679</v>
      </c>
      <c r="D2488" s="19">
        <v>27127.13824</v>
      </c>
      <c r="E2488" s="23">
        <v>0.391865293</v>
      </c>
      <c r="F2488" s="23">
        <v>0.276613361</v>
      </c>
      <c r="G2488" s="17">
        <v>0.74763955500000001</v>
      </c>
      <c r="H2488" s="17">
        <v>0.25236044499999999</v>
      </c>
      <c r="I2488" s="17">
        <v>0.972010555</v>
      </c>
      <c r="J2488" s="17">
        <v>2.7699999999999999E-2</v>
      </c>
      <c r="K2488" s="17">
        <v>2.4800000000000001E-4</v>
      </c>
    </row>
    <row r="2489" spans="1:11" x14ac:dyDescent="0.45">
      <c r="A2489" s="10" t="s">
        <v>27</v>
      </c>
      <c r="B2489" s="20">
        <v>0.84</v>
      </c>
      <c r="C2489" s="19">
        <v>196914</v>
      </c>
      <c r="D2489" s="19">
        <v>27219.497350000001</v>
      </c>
      <c r="E2489" s="23">
        <v>0.39389332700000002</v>
      </c>
      <c r="F2489" s="23">
        <v>0.27746810700000002</v>
      </c>
      <c r="G2489" s="17">
        <v>0.74769696399999996</v>
      </c>
      <c r="H2489" s="17">
        <v>0.25230303599999998</v>
      </c>
      <c r="I2489" s="17">
        <v>0.97204529299999998</v>
      </c>
      <c r="J2489" s="17">
        <v>2.7699999999999999E-2</v>
      </c>
      <c r="K2489" s="17">
        <v>2.4699999999999999E-4</v>
      </c>
    </row>
    <row r="2490" spans="1:11" x14ac:dyDescent="0.45">
      <c r="A2490" s="10" t="s">
        <v>27</v>
      </c>
      <c r="B2490" s="20">
        <v>0.84099999999999997</v>
      </c>
      <c r="C2490" s="19">
        <v>197144</v>
      </c>
      <c r="D2490" s="19">
        <v>27310.392029999999</v>
      </c>
      <c r="E2490" s="23">
        <v>0.39632114600000001</v>
      </c>
      <c r="F2490" s="23">
        <v>0.27828996900000003</v>
      </c>
      <c r="G2490" s="17">
        <v>0.747768129</v>
      </c>
      <c r="H2490" s="17">
        <v>0.252231871</v>
      </c>
      <c r="I2490" s="17">
        <v>0.97209694800000002</v>
      </c>
      <c r="J2490" s="17">
        <v>2.7699999999999999E-2</v>
      </c>
      <c r="K2490" s="17">
        <v>2.4600000000000002E-4</v>
      </c>
    </row>
    <row r="2491" spans="1:11" x14ac:dyDescent="0.45">
      <c r="A2491" s="10" t="s">
        <v>27</v>
      </c>
      <c r="B2491" s="20">
        <v>0.84199999999999997</v>
      </c>
      <c r="C2491" s="19">
        <v>197378</v>
      </c>
      <c r="D2491" s="19">
        <v>27403.349480000001</v>
      </c>
      <c r="E2491" s="23">
        <v>0.39818806499999998</v>
      </c>
      <c r="F2491" s="23">
        <v>0.279093221</v>
      </c>
      <c r="G2491" s="17">
        <v>0.74784423799999999</v>
      </c>
      <c r="H2491" s="17">
        <v>0.25215576200000001</v>
      </c>
      <c r="I2491" s="17">
        <v>0.97215964399999999</v>
      </c>
      <c r="J2491" s="17">
        <v>2.76E-2</v>
      </c>
      <c r="K2491" s="17">
        <v>2.4600000000000002E-4</v>
      </c>
    </row>
    <row r="2492" spans="1:11" x14ac:dyDescent="0.45">
      <c r="A2492" s="10" t="s">
        <v>27</v>
      </c>
      <c r="B2492" s="20">
        <v>0.84299999999999997</v>
      </c>
      <c r="C2492" s="19">
        <v>197613</v>
      </c>
      <c r="D2492" s="19">
        <v>27497.180759999999</v>
      </c>
      <c r="E2492" s="23">
        <v>0.40015633</v>
      </c>
      <c r="F2492" s="23">
        <v>0.279946588</v>
      </c>
      <c r="G2492" s="17">
        <v>0.74783541600000003</v>
      </c>
      <c r="H2492" s="17">
        <v>0.25216458400000002</v>
      </c>
      <c r="I2492" s="17">
        <v>0.97222082799999998</v>
      </c>
      <c r="J2492" s="17">
        <v>2.75E-2</v>
      </c>
      <c r="K2492" s="17">
        <v>2.4499999999999999E-4</v>
      </c>
    </row>
    <row r="2493" spans="1:11" x14ac:dyDescent="0.45">
      <c r="A2493" s="10" t="s">
        <v>27</v>
      </c>
      <c r="B2493" s="20">
        <v>0.84399999999999997</v>
      </c>
      <c r="C2493" s="19">
        <v>197847</v>
      </c>
      <c r="D2493" s="19">
        <v>27590.98834</v>
      </c>
      <c r="E2493" s="23">
        <v>0.40166648799999999</v>
      </c>
      <c r="F2493" s="23">
        <v>0.28078589399999998</v>
      </c>
      <c r="G2493" s="17">
        <v>0.74796180899999998</v>
      </c>
      <c r="H2493" s="17">
        <v>0.25203819100000002</v>
      </c>
      <c r="I2493" s="17">
        <v>0.97228582799999996</v>
      </c>
      <c r="J2493" s="17">
        <v>2.75E-2</v>
      </c>
      <c r="K2493" s="17">
        <v>2.4399999999999999E-4</v>
      </c>
    </row>
    <row r="2494" spans="1:11" x14ac:dyDescent="0.45">
      <c r="A2494" s="10" t="s">
        <v>27</v>
      </c>
      <c r="B2494" s="20">
        <v>0.84499999999999997</v>
      </c>
      <c r="C2494" s="19">
        <v>198080</v>
      </c>
      <c r="D2494" s="19">
        <v>27684.868900000001</v>
      </c>
      <c r="E2494" s="23">
        <v>0.40389905799999998</v>
      </c>
      <c r="F2494" s="23">
        <v>0.28163443999999999</v>
      </c>
      <c r="G2494" s="17">
        <v>0.74795032299999997</v>
      </c>
      <c r="H2494" s="17">
        <v>0.25204967700000003</v>
      </c>
      <c r="I2494" s="17">
        <v>0.97234234600000002</v>
      </c>
      <c r="J2494" s="17">
        <v>2.7400000000000001E-2</v>
      </c>
      <c r="K2494" s="17">
        <v>2.4399999999999999E-4</v>
      </c>
    </row>
    <row r="2495" spans="1:11" x14ac:dyDescent="0.45">
      <c r="A2495" s="10" t="s">
        <v>27</v>
      </c>
      <c r="B2495" s="20">
        <v>0.84599999999999997</v>
      </c>
      <c r="C2495" s="19">
        <v>198319</v>
      </c>
      <c r="D2495" s="19">
        <v>27781.55112</v>
      </c>
      <c r="E2495" s="23">
        <v>0.40526809000000003</v>
      </c>
      <c r="F2495" s="23">
        <v>0.28248311100000001</v>
      </c>
      <c r="G2495" s="17">
        <v>0.747885982</v>
      </c>
      <c r="H2495" s="17">
        <v>0.252114018</v>
      </c>
      <c r="I2495" s="17">
        <v>0.97238699799999995</v>
      </c>
      <c r="J2495" s="17">
        <v>2.7400000000000001E-2</v>
      </c>
      <c r="K2495" s="17">
        <v>2.43E-4</v>
      </c>
    </row>
    <row r="2496" spans="1:11" x14ac:dyDescent="0.45">
      <c r="A2496" s="10" t="s">
        <v>27</v>
      </c>
      <c r="B2496" s="20">
        <v>0.84699999999999998</v>
      </c>
      <c r="C2496" s="19">
        <v>198548</v>
      </c>
      <c r="D2496" s="19">
        <v>27874.59935</v>
      </c>
      <c r="E2496" s="23">
        <v>0.40733960400000002</v>
      </c>
      <c r="F2496" s="23">
        <v>0.28333004899999997</v>
      </c>
      <c r="G2496" s="17">
        <v>0.74793500800000001</v>
      </c>
      <c r="H2496" s="17">
        <v>0.25206499199999999</v>
      </c>
      <c r="I2496" s="17">
        <v>0.97246080300000004</v>
      </c>
      <c r="J2496" s="17">
        <v>2.7300000000000001E-2</v>
      </c>
      <c r="K2496" s="17">
        <v>2.43E-4</v>
      </c>
    </row>
    <row r="2497" spans="1:11" x14ac:dyDescent="0.45">
      <c r="A2497" s="10" t="s">
        <v>27</v>
      </c>
      <c r="B2497" s="20">
        <v>0.84799999999999998</v>
      </c>
      <c r="C2497" s="19">
        <v>198787</v>
      </c>
      <c r="D2497" s="19">
        <v>27972.131679999999</v>
      </c>
      <c r="E2497" s="23">
        <v>0.40937911599999999</v>
      </c>
      <c r="F2497" s="23">
        <v>0.284199643</v>
      </c>
      <c r="G2497" s="17">
        <v>0.74791611099999999</v>
      </c>
      <c r="H2497" s="17">
        <v>0.25208388900000001</v>
      </c>
      <c r="I2497" s="17">
        <v>0.972517203</v>
      </c>
      <c r="J2497" s="17">
        <v>2.7199999999999998E-2</v>
      </c>
      <c r="K2497" s="17">
        <v>2.42E-4</v>
      </c>
    </row>
    <row r="2498" spans="1:11" x14ac:dyDescent="0.45">
      <c r="A2498" s="10" t="s">
        <v>27</v>
      </c>
      <c r="B2498" s="20">
        <v>0.84899999999999998</v>
      </c>
      <c r="C2498" s="19">
        <v>199014</v>
      </c>
      <c r="D2498" s="19">
        <v>28065.290990000001</v>
      </c>
      <c r="E2498" s="23">
        <v>0.41099513399999998</v>
      </c>
      <c r="F2498" s="23">
        <v>0.285055114</v>
      </c>
      <c r="G2498" s="17">
        <v>0.74800265300000002</v>
      </c>
      <c r="H2498" s="17">
        <v>0.25199734699999998</v>
      </c>
      <c r="I2498" s="17">
        <v>0.97254709500000003</v>
      </c>
      <c r="J2498" s="17">
        <v>2.7199999999999998E-2</v>
      </c>
      <c r="K2498" s="17">
        <v>2.41E-4</v>
      </c>
    </row>
    <row r="2499" spans="1:11" x14ac:dyDescent="0.45">
      <c r="A2499" s="10" t="s">
        <v>27</v>
      </c>
      <c r="B2499" s="20">
        <v>0.85</v>
      </c>
      <c r="C2499" s="19">
        <v>199252</v>
      </c>
      <c r="D2499" s="19">
        <v>28163.218130000001</v>
      </c>
      <c r="E2499" s="23">
        <v>0.41243102700000001</v>
      </c>
      <c r="F2499" s="23">
        <v>0.28590740399999998</v>
      </c>
      <c r="G2499" s="17">
        <v>0.74821833699999996</v>
      </c>
      <c r="H2499" s="17">
        <v>0.25178166299999999</v>
      </c>
      <c r="I2499" s="17">
        <v>0.97260617900000002</v>
      </c>
      <c r="J2499" s="17">
        <v>2.7199999999999998E-2</v>
      </c>
      <c r="K2499" s="17">
        <v>2.41E-4</v>
      </c>
    </row>
    <row r="2500" spans="1:11" x14ac:dyDescent="0.45">
      <c r="A2500" s="10" t="s">
        <v>27</v>
      </c>
      <c r="B2500" s="20">
        <v>0.85099999999999998</v>
      </c>
      <c r="C2500" s="19">
        <v>199462</v>
      </c>
      <c r="D2500" s="19">
        <v>28250.069439999999</v>
      </c>
      <c r="E2500" s="23">
        <v>0.41432196599999999</v>
      </c>
      <c r="F2500" s="23">
        <v>0.28681130599999999</v>
      </c>
      <c r="G2500" s="17">
        <v>0.74823775999999997</v>
      </c>
      <c r="H2500" s="17">
        <v>0.25176224000000003</v>
      </c>
      <c r="I2500" s="17">
        <v>0.97267348399999998</v>
      </c>
      <c r="J2500" s="17">
        <v>2.7099999999999999E-2</v>
      </c>
      <c r="K2500" s="17">
        <v>2.4000000000000001E-4</v>
      </c>
    </row>
    <row r="2501" spans="1:11" x14ac:dyDescent="0.45">
      <c r="A2501" s="10" t="s">
        <v>27</v>
      </c>
      <c r="B2501" s="20">
        <v>0.85199999999999998</v>
      </c>
      <c r="C2501" s="19">
        <v>199718</v>
      </c>
      <c r="D2501" s="19">
        <v>28356.487300000001</v>
      </c>
      <c r="E2501" s="23">
        <v>0.41687797500000001</v>
      </c>
      <c r="F2501" s="23">
        <v>0.28763677500000001</v>
      </c>
      <c r="G2501" s="17">
        <v>0.748214983</v>
      </c>
      <c r="H2501" s="17">
        <v>0.251785017</v>
      </c>
      <c r="I2501" s="17">
        <v>0.97272539499999999</v>
      </c>
      <c r="J2501" s="17">
        <v>2.7E-2</v>
      </c>
      <c r="K2501" s="17">
        <v>2.4000000000000001E-4</v>
      </c>
    </row>
    <row r="2502" spans="1:11" x14ac:dyDescent="0.45">
      <c r="A2502" s="10" t="s">
        <v>27</v>
      </c>
      <c r="B2502" s="20">
        <v>0.85299999999999998</v>
      </c>
      <c r="C2502" s="19">
        <v>199947</v>
      </c>
      <c r="D2502" s="19">
        <v>28452.173739999998</v>
      </c>
      <c r="E2502" s="23">
        <v>0.41863403100000002</v>
      </c>
      <c r="F2502" s="23">
        <v>0.28854152300000002</v>
      </c>
      <c r="G2502" s="17">
        <v>0.74820827499999998</v>
      </c>
      <c r="H2502" s="17">
        <v>0.25179172500000002</v>
      </c>
      <c r="I2502" s="17">
        <v>0.97277572099999998</v>
      </c>
      <c r="J2502" s="17">
        <v>2.7E-2</v>
      </c>
      <c r="K2502" s="17">
        <v>2.3900000000000001E-4</v>
      </c>
    </row>
    <row r="2503" spans="1:11" x14ac:dyDescent="0.45">
      <c r="A2503" s="10" t="s">
        <v>27</v>
      </c>
      <c r="B2503" s="20">
        <v>0.85399999999999998</v>
      </c>
      <c r="C2503" s="19">
        <v>200175</v>
      </c>
      <c r="D2503" s="19">
        <v>28547.975180000001</v>
      </c>
      <c r="E2503" s="23">
        <v>0.42151715699999998</v>
      </c>
      <c r="F2503" s="23">
        <v>0.28945133000000001</v>
      </c>
      <c r="G2503" s="17">
        <v>0.74832521500000004</v>
      </c>
      <c r="H2503" s="17">
        <v>0.25167478500000001</v>
      </c>
      <c r="I2503" s="17">
        <v>0.97284001499999995</v>
      </c>
      <c r="J2503" s="17">
        <v>2.69E-2</v>
      </c>
      <c r="K2503" s="17">
        <v>2.3800000000000001E-4</v>
      </c>
    </row>
    <row r="2504" spans="1:11" x14ac:dyDescent="0.45">
      <c r="A2504" s="10" t="s">
        <v>27</v>
      </c>
      <c r="B2504" s="20">
        <v>0.85499999999999998</v>
      </c>
      <c r="C2504" s="19">
        <v>200426</v>
      </c>
      <c r="D2504" s="19">
        <v>28654.015159999999</v>
      </c>
      <c r="E2504" s="23">
        <v>0.42329441000000001</v>
      </c>
      <c r="F2504" s="23">
        <v>0.29034784200000002</v>
      </c>
      <c r="G2504" s="17">
        <v>0.74824124599999997</v>
      </c>
      <c r="H2504" s="17">
        <v>0.25175875399999997</v>
      </c>
      <c r="I2504" s="17">
        <v>0.97289767400000005</v>
      </c>
      <c r="J2504" s="17">
        <v>2.69E-2</v>
      </c>
      <c r="K2504" s="17">
        <v>2.3800000000000001E-4</v>
      </c>
    </row>
    <row r="2505" spans="1:11" x14ac:dyDescent="0.45">
      <c r="A2505" s="10" t="s">
        <v>27</v>
      </c>
      <c r="B2505" s="20">
        <v>0.85599999999999998</v>
      </c>
      <c r="C2505" s="19">
        <v>200639</v>
      </c>
      <c r="D2505" s="19">
        <v>28744.52535</v>
      </c>
      <c r="E2505" s="23">
        <v>0.42601392900000001</v>
      </c>
      <c r="F2505" s="23">
        <v>0.29129331600000002</v>
      </c>
      <c r="G2505" s="17">
        <v>0.74821445499999994</v>
      </c>
      <c r="H2505" s="17">
        <v>0.251785545</v>
      </c>
      <c r="I2505" s="17">
        <v>0.97295253999999998</v>
      </c>
      <c r="J2505" s="17">
        <v>2.6800000000000001E-2</v>
      </c>
      <c r="K2505" s="17">
        <v>2.3699999999999999E-4</v>
      </c>
    </row>
    <row r="2506" spans="1:11" x14ac:dyDescent="0.45">
      <c r="A2506" s="10" t="s">
        <v>27</v>
      </c>
      <c r="B2506" s="20">
        <v>0.85699999999999998</v>
      </c>
      <c r="C2506" s="19">
        <v>200886</v>
      </c>
      <c r="D2506" s="19">
        <v>28849.97711</v>
      </c>
      <c r="E2506" s="23">
        <v>0.42821016899999997</v>
      </c>
      <c r="F2506" s="23">
        <v>0.29212497999999998</v>
      </c>
      <c r="G2506" s="17">
        <v>0.74816064800000004</v>
      </c>
      <c r="H2506" s="17">
        <v>0.25183935200000002</v>
      </c>
      <c r="I2506" s="17">
        <v>0.97300490900000003</v>
      </c>
      <c r="J2506" s="17">
        <v>2.6800000000000001E-2</v>
      </c>
      <c r="K2506" s="17">
        <v>2.3699999999999999E-4</v>
      </c>
    </row>
    <row r="2507" spans="1:11" x14ac:dyDescent="0.45">
      <c r="A2507" s="10" t="s">
        <v>27</v>
      </c>
      <c r="B2507" s="20">
        <v>0.85799999999999998</v>
      </c>
      <c r="C2507" s="19">
        <v>201125</v>
      </c>
      <c r="D2507" s="19">
        <v>28952.55503</v>
      </c>
      <c r="E2507" s="23">
        <v>0.43039490699999999</v>
      </c>
      <c r="F2507" s="23">
        <v>0.29304011200000002</v>
      </c>
      <c r="G2507" s="17">
        <v>0.74823119999999999</v>
      </c>
      <c r="H2507" s="17">
        <v>0.25176880000000001</v>
      </c>
      <c r="I2507" s="17">
        <v>0.97304632899999999</v>
      </c>
      <c r="J2507" s="17">
        <v>2.6700000000000002E-2</v>
      </c>
      <c r="K2507" s="17">
        <v>2.3599999999999999E-4</v>
      </c>
    </row>
    <row r="2508" spans="1:11" x14ac:dyDescent="0.45">
      <c r="A2508" s="10" t="s">
        <v>27</v>
      </c>
      <c r="B2508" s="20">
        <v>0.85899999999999999</v>
      </c>
      <c r="C2508" s="19">
        <v>201358</v>
      </c>
      <c r="D2508" s="19">
        <v>29053.144410000001</v>
      </c>
      <c r="E2508" s="23">
        <v>0.43299404800000002</v>
      </c>
      <c r="F2508" s="23">
        <v>0.29406562000000003</v>
      </c>
      <c r="G2508" s="17">
        <v>0.74832388100000002</v>
      </c>
      <c r="H2508" s="17">
        <v>0.25167611899999998</v>
      </c>
      <c r="I2508" s="17">
        <v>0.97311340499999999</v>
      </c>
      <c r="J2508" s="17">
        <v>2.6700000000000002E-2</v>
      </c>
      <c r="K2508" s="17">
        <v>2.3599999999999999E-4</v>
      </c>
    </row>
    <row r="2509" spans="1:11" x14ac:dyDescent="0.45">
      <c r="A2509" s="10" t="s">
        <v>27</v>
      </c>
      <c r="B2509" s="20">
        <v>0.86</v>
      </c>
      <c r="C2509" s="19">
        <v>201584</v>
      </c>
      <c r="D2509" s="19">
        <v>29151.21315</v>
      </c>
      <c r="E2509" s="23">
        <v>0.43471078299999999</v>
      </c>
      <c r="F2509" s="23">
        <v>0.29499091</v>
      </c>
      <c r="G2509" s="17">
        <v>0.74843241500000002</v>
      </c>
      <c r="H2509" s="17">
        <v>0.25156758499999998</v>
      </c>
      <c r="I2509" s="17">
        <v>0.97315839100000001</v>
      </c>
      <c r="J2509" s="17">
        <v>2.6599999999999999E-2</v>
      </c>
      <c r="K2509" s="17">
        <v>2.3499999999999999E-4</v>
      </c>
    </row>
    <row r="2510" spans="1:11" x14ac:dyDescent="0.45">
      <c r="A2510" s="10" t="s">
        <v>27</v>
      </c>
      <c r="B2510" s="20">
        <v>0.86099999999999999</v>
      </c>
      <c r="C2510" s="19">
        <v>201823</v>
      </c>
      <c r="D2510" s="19">
        <v>29255.274710000002</v>
      </c>
      <c r="E2510" s="23">
        <v>0.43617076900000001</v>
      </c>
      <c r="F2510" s="23">
        <v>0.295927457</v>
      </c>
      <c r="G2510" s="17">
        <v>0.74855690399999997</v>
      </c>
      <c r="H2510" s="17">
        <v>0.25144309599999998</v>
      </c>
      <c r="I2510" s="17">
        <v>0.97322845199999997</v>
      </c>
      <c r="J2510" s="17">
        <v>2.6499999999999999E-2</v>
      </c>
      <c r="K2510" s="17">
        <v>2.34E-4</v>
      </c>
    </row>
    <row r="2511" spans="1:11" x14ac:dyDescent="0.45">
      <c r="A2511" s="10" t="s">
        <v>27</v>
      </c>
      <c r="B2511" s="20">
        <v>0.86199999999999999</v>
      </c>
      <c r="C2511" s="19">
        <v>202061</v>
      </c>
      <c r="D2511" s="19">
        <v>29359.356189999999</v>
      </c>
      <c r="E2511" s="23">
        <v>0.43804125399999999</v>
      </c>
      <c r="F2511" s="23">
        <v>0.29688751200000002</v>
      </c>
      <c r="G2511" s="17">
        <v>0.748674905</v>
      </c>
      <c r="H2511" s="17">
        <v>0.251325095</v>
      </c>
      <c r="I2511" s="17">
        <v>0.97329440099999998</v>
      </c>
      <c r="J2511" s="17">
        <v>2.6499999999999999E-2</v>
      </c>
      <c r="K2511" s="17">
        <v>2.34E-4</v>
      </c>
    </row>
    <row r="2512" spans="1:11" x14ac:dyDescent="0.45">
      <c r="A2512" s="10" t="s">
        <v>27</v>
      </c>
      <c r="B2512" s="20">
        <v>0.86299999999999999</v>
      </c>
      <c r="C2512" s="19">
        <v>202292</v>
      </c>
      <c r="D2512" s="19">
        <v>29460.69111</v>
      </c>
      <c r="E2512" s="23">
        <v>0.43931040500000001</v>
      </c>
      <c r="F2512" s="23">
        <v>0.29784640099999998</v>
      </c>
      <c r="G2512" s="17">
        <v>0.74849722200000002</v>
      </c>
      <c r="H2512" s="17">
        <v>0.25150277799999998</v>
      </c>
      <c r="I2512" s="17">
        <v>0.97334595999999995</v>
      </c>
      <c r="J2512" s="17">
        <v>2.64E-2</v>
      </c>
      <c r="K2512" s="17">
        <v>2.33E-4</v>
      </c>
    </row>
    <row r="2513" spans="1:11" x14ac:dyDescent="0.45">
      <c r="A2513" s="10" t="s">
        <v>27</v>
      </c>
      <c r="B2513" s="20">
        <v>0.86399999999999999</v>
      </c>
      <c r="C2513" s="19">
        <v>202529</v>
      </c>
      <c r="D2513" s="19">
        <v>29565.00794</v>
      </c>
      <c r="E2513" s="23">
        <v>0.44150085300000003</v>
      </c>
      <c r="F2513" s="23">
        <v>0.298784577</v>
      </c>
      <c r="G2513" s="17">
        <v>0.74854958999999999</v>
      </c>
      <c r="H2513" s="17">
        <v>0.25145041000000001</v>
      </c>
      <c r="I2513" s="17">
        <v>0.97341451000000001</v>
      </c>
      <c r="J2513" s="17">
        <v>2.64E-2</v>
      </c>
      <c r="K2513" s="17">
        <v>2.33E-4</v>
      </c>
    </row>
    <row r="2514" spans="1:11" x14ac:dyDescent="0.45">
      <c r="A2514" s="10" t="s">
        <v>27</v>
      </c>
      <c r="B2514" s="20">
        <v>0.86499999999999999</v>
      </c>
      <c r="C2514" s="19">
        <v>202767</v>
      </c>
      <c r="D2514" s="19">
        <v>29670.408960000001</v>
      </c>
      <c r="E2514" s="23">
        <v>0.44404191999999998</v>
      </c>
      <c r="F2514" s="23">
        <v>0.299719295</v>
      </c>
      <c r="G2514" s="17">
        <v>0.74859321300000004</v>
      </c>
      <c r="H2514" s="17">
        <v>0.25140678700000002</v>
      </c>
      <c r="I2514" s="17">
        <v>0.97342294200000001</v>
      </c>
      <c r="J2514" s="17">
        <v>2.63E-2</v>
      </c>
      <c r="K2514" s="17">
        <v>2.32E-4</v>
      </c>
    </row>
    <row r="2515" spans="1:11" x14ac:dyDescent="0.45">
      <c r="A2515" s="10" t="s">
        <v>27</v>
      </c>
      <c r="B2515" s="20">
        <v>0.86599999999999999</v>
      </c>
      <c r="C2515" s="19">
        <v>203001</v>
      </c>
      <c r="D2515" s="19">
        <v>29774.46285</v>
      </c>
      <c r="E2515" s="23">
        <v>0.44537433999999998</v>
      </c>
      <c r="F2515" s="23">
        <v>0.30074661699999999</v>
      </c>
      <c r="G2515" s="17">
        <v>0.74865148400000003</v>
      </c>
      <c r="H2515" s="17">
        <v>0.25134851600000002</v>
      </c>
      <c r="I2515" s="17">
        <v>0.97348966999999997</v>
      </c>
      <c r="J2515" s="17">
        <v>2.63E-2</v>
      </c>
      <c r="K2515" s="17">
        <v>2.32E-4</v>
      </c>
    </row>
    <row r="2516" spans="1:11" x14ac:dyDescent="0.45">
      <c r="A2516" s="10" t="s">
        <v>27</v>
      </c>
      <c r="B2516" s="20">
        <v>0.86699999999999999</v>
      </c>
      <c r="C2516" s="19">
        <v>203236</v>
      </c>
      <c r="D2516" s="19">
        <v>29879.348150000002</v>
      </c>
      <c r="E2516" s="23">
        <v>0.44785202200000002</v>
      </c>
      <c r="F2516" s="23">
        <v>0.30169653299999999</v>
      </c>
      <c r="G2516" s="17">
        <v>0.74871085800000003</v>
      </c>
      <c r="H2516" s="17">
        <v>0.25128914200000002</v>
      </c>
      <c r="I2516" s="17">
        <v>0.97354453900000004</v>
      </c>
      <c r="J2516" s="17">
        <v>2.6200000000000001E-2</v>
      </c>
      <c r="K2516" s="17">
        <v>2.3900000000000001E-4</v>
      </c>
    </row>
    <row r="2517" spans="1:11" x14ac:dyDescent="0.45">
      <c r="A2517" s="10" t="s">
        <v>27</v>
      </c>
      <c r="B2517" s="20">
        <v>0.86799999999999999</v>
      </c>
      <c r="C2517" s="19">
        <v>203469</v>
      </c>
      <c r="D2517" s="19">
        <v>29983.846249999999</v>
      </c>
      <c r="E2517" s="23">
        <v>0.44926310800000002</v>
      </c>
      <c r="F2517" s="23">
        <v>0.30270045400000001</v>
      </c>
      <c r="G2517" s="17">
        <v>0.748571035</v>
      </c>
      <c r="H2517" s="17">
        <v>0.251428965</v>
      </c>
      <c r="I2517" s="17">
        <v>0.97357934499999998</v>
      </c>
      <c r="J2517" s="17">
        <v>2.6200000000000001E-2</v>
      </c>
      <c r="K2517" s="17">
        <v>2.3900000000000001E-4</v>
      </c>
    </row>
    <row r="2518" spans="1:11" x14ac:dyDescent="0.45">
      <c r="A2518" s="10" t="s">
        <v>27</v>
      </c>
      <c r="B2518" s="20">
        <v>0.86899999999999999</v>
      </c>
      <c r="C2518" s="19">
        <v>203702</v>
      </c>
      <c r="D2518" s="19">
        <v>30088.671190000001</v>
      </c>
      <c r="E2518" s="23">
        <v>0.45047582800000002</v>
      </c>
      <c r="F2518" s="23">
        <v>0.30367192599999998</v>
      </c>
      <c r="G2518" s="17">
        <v>0.74866717100000002</v>
      </c>
      <c r="H2518" s="17">
        <v>0.25133282899999998</v>
      </c>
      <c r="I2518" s="17">
        <v>0.97365648900000001</v>
      </c>
      <c r="J2518" s="17">
        <v>2.6100000000000002E-2</v>
      </c>
      <c r="K2518" s="17">
        <v>2.3800000000000001E-4</v>
      </c>
    </row>
    <row r="2519" spans="1:11" x14ac:dyDescent="0.45">
      <c r="A2519" s="10" t="s">
        <v>27</v>
      </c>
      <c r="B2519" s="20">
        <v>0.87</v>
      </c>
      <c r="C2519" s="19">
        <v>203938</v>
      </c>
      <c r="D2519" s="19">
        <v>30195.239290000001</v>
      </c>
      <c r="E2519" s="23">
        <v>0.45252725999999999</v>
      </c>
      <c r="F2519" s="23">
        <v>0.304651108</v>
      </c>
      <c r="G2519" s="17">
        <v>0.74865400299999996</v>
      </c>
      <c r="H2519" s="17">
        <v>0.25134599699999999</v>
      </c>
      <c r="I2519" s="17">
        <v>0.97370884300000005</v>
      </c>
      <c r="J2519" s="17">
        <v>2.5999999999999999E-2</v>
      </c>
      <c r="K2519" s="17">
        <v>2.42E-4</v>
      </c>
    </row>
    <row r="2520" spans="1:11" x14ac:dyDescent="0.45">
      <c r="A2520" s="10" t="s">
        <v>27</v>
      </c>
      <c r="B2520" s="20">
        <v>0.871</v>
      </c>
      <c r="C2520" s="19">
        <v>204170</v>
      </c>
      <c r="D2520" s="19">
        <v>30300.465939999998</v>
      </c>
      <c r="E2520" s="23">
        <v>0.45466053200000001</v>
      </c>
      <c r="F2520" s="23">
        <v>0.30564300599999999</v>
      </c>
      <c r="G2520" s="17">
        <v>0.748684919</v>
      </c>
      <c r="H2520" s="17">
        <v>0.251315081</v>
      </c>
      <c r="I2520" s="17">
        <v>0.97357468899999999</v>
      </c>
      <c r="J2520" s="17">
        <v>2.6200000000000001E-2</v>
      </c>
      <c r="K2520" s="17">
        <v>2.42E-4</v>
      </c>
    </row>
    <row r="2521" spans="1:11" x14ac:dyDescent="0.45">
      <c r="A2521" s="10" t="s">
        <v>27</v>
      </c>
      <c r="B2521" s="20">
        <v>0.872</v>
      </c>
      <c r="C2521" s="19">
        <v>204382</v>
      </c>
      <c r="D2521" s="19">
        <v>30397.161909999999</v>
      </c>
      <c r="E2521" s="23">
        <v>0.45728727000000002</v>
      </c>
      <c r="F2521" s="23">
        <v>0.30663067900000002</v>
      </c>
      <c r="G2521" s="17">
        <v>0.74876456800000002</v>
      </c>
      <c r="H2521" s="17">
        <v>0.25123543199999998</v>
      </c>
      <c r="I2521" s="17">
        <v>0.97363811700000003</v>
      </c>
      <c r="J2521" s="17">
        <v>2.6100000000000002E-2</v>
      </c>
      <c r="K2521" s="17">
        <v>2.41E-4</v>
      </c>
    </row>
    <row r="2522" spans="1:11" x14ac:dyDescent="0.45">
      <c r="A2522" s="10" t="s">
        <v>27</v>
      </c>
      <c r="B2522" s="20">
        <v>0.873</v>
      </c>
      <c r="C2522" s="19">
        <v>204635</v>
      </c>
      <c r="D2522" s="19">
        <v>30513.188440000002</v>
      </c>
      <c r="E2522" s="23">
        <v>0.46015409000000002</v>
      </c>
      <c r="F2522" s="23">
        <v>0.30756509399999998</v>
      </c>
      <c r="G2522" s="17">
        <v>0.74884550500000002</v>
      </c>
      <c r="H2522" s="17">
        <v>0.25115449499999998</v>
      </c>
      <c r="I2522" s="17">
        <v>0.97369437800000003</v>
      </c>
      <c r="J2522" s="17">
        <v>2.6100000000000002E-2</v>
      </c>
      <c r="K2522" s="17">
        <v>2.4000000000000001E-4</v>
      </c>
    </row>
    <row r="2523" spans="1:11" x14ac:dyDescent="0.45">
      <c r="A2523" s="10" t="s">
        <v>27</v>
      </c>
      <c r="B2523" s="20">
        <v>0.874</v>
      </c>
      <c r="C2523" s="19">
        <v>204875</v>
      </c>
      <c r="D2523" s="19">
        <v>30623.82991</v>
      </c>
      <c r="E2523" s="23">
        <v>0.46241429499999998</v>
      </c>
      <c r="F2523" s="23">
        <v>0.30861487199999998</v>
      </c>
      <c r="G2523" s="17">
        <v>0.74884685799999995</v>
      </c>
      <c r="H2523" s="17">
        <v>0.251153142</v>
      </c>
      <c r="I2523" s="17">
        <v>0.97377773899999998</v>
      </c>
      <c r="J2523" s="17">
        <v>2.5999999999999999E-2</v>
      </c>
      <c r="K2523" s="17">
        <v>2.4000000000000001E-4</v>
      </c>
    </row>
    <row r="2524" spans="1:11" x14ac:dyDescent="0.45">
      <c r="A2524" s="10" t="s">
        <v>27</v>
      </c>
      <c r="B2524" s="20">
        <v>0.875</v>
      </c>
      <c r="C2524" s="19">
        <v>205104</v>
      </c>
      <c r="D2524" s="19">
        <v>30729.95577</v>
      </c>
      <c r="E2524" s="23">
        <v>0.46402106500000001</v>
      </c>
      <c r="F2524" s="23">
        <v>0.30967612999999999</v>
      </c>
      <c r="G2524" s="17">
        <v>0.748942</v>
      </c>
      <c r="H2524" s="17">
        <v>0.251058</v>
      </c>
      <c r="I2524" s="17">
        <v>0.973811439</v>
      </c>
      <c r="J2524" s="17">
        <v>2.5899999999999999E-2</v>
      </c>
      <c r="K2524" s="17">
        <v>2.3900000000000001E-4</v>
      </c>
    </row>
    <row r="2525" spans="1:11" x14ac:dyDescent="0.45">
      <c r="A2525" s="10" t="s">
        <v>27</v>
      </c>
      <c r="B2525" s="20">
        <v>0.876</v>
      </c>
      <c r="C2525" s="19">
        <v>205335</v>
      </c>
      <c r="D2525" s="19">
        <v>30837.29941</v>
      </c>
      <c r="E2525" s="23">
        <v>0.46563700000000002</v>
      </c>
      <c r="F2525" s="23">
        <v>0.31067741300000001</v>
      </c>
      <c r="G2525" s="17">
        <v>0.74889814200000004</v>
      </c>
      <c r="H2525" s="17">
        <v>0.25110185800000001</v>
      </c>
      <c r="I2525" s="17">
        <v>0.97387699400000005</v>
      </c>
      <c r="J2525" s="17">
        <v>2.5899999999999999E-2</v>
      </c>
      <c r="K2525" s="17">
        <v>2.3800000000000001E-4</v>
      </c>
    </row>
    <row r="2526" spans="1:11" x14ac:dyDescent="0.45">
      <c r="A2526" s="10" t="s">
        <v>27</v>
      </c>
      <c r="B2526" s="20">
        <v>0.877</v>
      </c>
      <c r="C2526" s="19">
        <v>205569</v>
      </c>
      <c r="D2526" s="19">
        <v>30946.36866</v>
      </c>
      <c r="E2526" s="23">
        <v>0.46666732100000002</v>
      </c>
      <c r="F2526" s="23">
        <v>0.31168654899999998</v>
      </c>
      <c r="G2526" s="17">
        <v>0.74886777699999996</v>
      </c>
      <c r="H2526" s="17">
        <v>0.25113222299999999</v>
      </c>
      <c r="I2526" s="17">
        <v>0.97393251999999997</v>
      </c>
      <c r="J2526" s="17">
        <v>2.58E-2</v>
      </c>
      <c r="K2526" s="17">
        <v>2.3800000000000001E-4</v>
      </c>
    </row>
    <row r="2527" spans="1:11" x14ac:dyDescent="0.45">
      <c r="A2527" s="10" t="s">
        <v>27</v>
      </c>
      <c r="B2527" s="20">
        <v>0.878</v>
      </c>
      <c r="C2527" s="19">
        <v>205809</v>
      </c>
      <c r="D2527" s="19">
        <v>31058.6561</v>
      </c>
      <c r="E2527" s="23">
        <v>0.46909905200000002</v>
      </c>
      <c r="F2527" s="23">
        <v>0.31273335000000002</v>
      </c>
      <c r="G2527" s="17">
        <v>0.74881564899999997</v>
      </c>
      <c r="H2527" s="17">
        <v>0.25118435099999997</v>
      </c>
      <c r="I2527" s="17">
        <v>0.97397880999999997</v>
      </c>
      <c r="J2527" s="17">
        <v>2.58E-2</v>
      </c>
      <c r="K2527" s="17">
        <v>2.3699999999999999E-4</v>
      </c>
    </row>
    <row r="2528" spans="1:11" x14ac:dyDescent="0.45">
      <c r="A2528" s="10" t="s">
        <v>27</v>
      </c>
      <c r="B2528" s="20">
        <v>0.879</v>
      </c>
      <c r="C2528" s="19">
        <v>206045</v>
      </c>
      <c r="D2528" s="19">
        <v>31169.793129999998</v>
      </c>
      <c r="E2528" s="23">
        <v>0.47232241600000002</v>
      </c>
      <c r="F2528" s="23">
        <v>0.31378290199999997</v>
      </c>
      <c r="G2528" s="17">
        <v>0.74881700600000001</v>
      </c>
      <c r="H2528" s="17">
        <v>0.25118299399999999</v>
      </c>
      <c r="I2528" s="17">
        <v>0.97405968799999998</v>
      </c>
      <c r="J2528" s="17">
        <v>2.5700000000000001E-2</v>
      </c>
      <c r="K2528" s="17">
        <v>2.3699999999999999E-4</v>
      </c>
    </row>
    <row r="2529" spans="1:11" x14ac:dyDescent="0.45">
      <c r="A2529" s="10" t="s">
        <v>27</v>
      </c>
      <c r="B2529" s="20">
        <v>0.88</v>
      </c>
      <c r="C2529" s="19">
        <v>206275</v>
      </c>
      <c r="D2529" s="19">
        <v>31278.800859999999</v>
      </c>
      <c r="E2529" s="23">
        <v>0.476162329</v>
      </c>
      <c r="F2529" s="23">
        <v>0.31483249400000002</v>
      </c>
      <c r="G2529" s="17">
        <v>0.74886438</v>
      </c>
      <c r="H2529" s="17">
        <v>0.25113562</v>
      </c>
      <c r="I2529" s="17">
        <v>0.97411338800000002</v>
      </c>
      <c r="J2529" s="17">
        <v>2.5700000000000001E-2</v>
      </c>
      <c r="K2529" s="17">
        <v>2.3599999999999999E-4</v>
      </c>
    </row>
    <row r="2530" spans="1:11" x14ac:dyDescent="0.45">
      <c r="A2530" s="10" t="s">
        <v>27</v>
      </c>
      <c r="B2530" s="20">
        <v>0.88100000000000001</v>
      </c>
      <c r="C2530" s="19">
        <v>206509</v>
      </c>
      <c r="D2530" s="19">
        <v>31390.491020000001</v>
      </c>
      <c r="E2530" s="23">
        <v>0.47809311599999998</v>
      </c>
      <c r="F2530" s="23">
        <v>0.31585665600000001</v>
      </c>
      <c r="G2530" s="17">
        <v>0.74888745800000001</v>
      </c>
      <c r="H2530" s="17">
        <v>0.25111254199999999</v>
      </c>
      <c r="I2530" s="17">
        <v>0.97414354400000003</v>
      </c>
      <c r="J2530" s="17">
        <v>2.5600000000000001E-2</v>
      </c>
      <c r="K2530" s="17">
        <v>2.3499999999999999E-4</v>
      </c>
    </row>
    <row r="2531" spans="1:11" x14ac:dyDescent="0.45">
      <c r="A2531" s="10" t="s">
        <v>27</v>
      </c>
      <c r="B2531" s="20">
        <v>0.88200000000000001</v>
      </c>
      <c r="C2531" s="19">
        <v>206748</v>
      </c>
      <c r="D2531" s="19">
        <v>31504.994930000001</v>
      </c>
      <c r="E2531" s="23">
        <v>0.48017395600000001</v>
      </c>
      <c r="F2531" s="23">
        <v>0.31693341899999999</v>
      </c>
      <c r="G2531" s="17">
        <v>0.74886818700000002</v>
      </c>
      <c r="H2531" s="17">
        <v>0.25113181299999998</v>
      </c>
      <c r="I2531" s="17">
        <v>0.97419898000000005</v>
      </c>
      <c r="J2531" s="17">
        <v>2.5600000000000001E-2</v>
      </c>
      <c r="K2531" s="17">
        <v>2.3499999999999999E-4</v>
      </c>
    </row>
    <row r="2532" spans="1:11" x14ac:dyDescent="0.45">
      <c r="A2532" s="10" t="s">
        <v>27</v>
      </c>
      <c r="B2532" s="20">
        <v>0.88300000000000001</v>
      </c>
      <c r="C2532" s="19">
        <v>206979</v>
      </c>
      <c r="D2532" s="19">
        <v>31616.2192</v>
      </c>
      <c r="E2532" s="23">
        <v>0.48306896599999999</v>
      </c>
      <c r="F2532" s="23">
        <v>0.31802429999999998</v>
      </c>
      <c r="G2532" s="17">
        <v>0.74884408599999996</v>
      </c>
      <c r="H2532" s="17">
        <v>0.25115591399999998</v>
      </c>
      <c r="I2532" s="17">
        <v>0.97425480600000003</v>
      </c>
      <c r="J2532" s="17">
        <v>2.5499999999999998E-2</v>
      </c>
      <c r="K2532" s="17">
        <v>2.34E-4</v>
      </c>
    </row>
    <row r="2533" spans="1:11" x14ac:dyDescent="0.45">
      <c r="A2533" s="10" t="s">
        <v>27</v>
      </c>
      <c r="B2533" s="20">
        <v>0.88400000000000001</v>
      </c>
      <c r="C2533" s="19">
        <v>207216</v>
      </c>
      <c r="D2533" s="19">
        <v>31731.056690000001</v>
      </c>
      <c r="E2533" s="23">
        <v>0.48590849699999999</v>
      </c>
      <c r="F2533" s="23">
        <v>0.31908303100000002</v>
      </c>
      <c r="G2533" s="17">
        <v>0.74883696200000005</v>
      </c>
      <c r="H2533" s="17">
        <v>0.25116303800000001</v>
      </c>
      <c r="I2533" s="17">
        <v>0.97424332199999997</v>
      </c>
      <c r="J2533" s="17">
        <v>2.5499999999999998E-2</v>
      </c>
      <c r="K2533" s="17">
        <v>2.34E-4</v>
      </c>
    </row>
    <row r="2534" spans="1:11" x14ac:dyDescent="0.45">
      <c r="A2534" s="10" t="s">
        <v>27</v>
      </c>
      <c r="B2534" s="20">
        <v>0.88500000000000001</v>
      </c>
      <c r="C2534" s="19">
        <v>207450</v>
      </c>
      <c r="D2534" s="19">
        <v>31845.107090000001</v>
      </c>
      <c r="E2534" s="23">
        <v>0.48898624400000001</v>
      </c>
      <c r="F2534" s="23">
        <v>0.32017783500000002</v>
      </c>
      <c r="G2534" s="17">
        <v>0.74885032500000004</v>
      </c>
      <c r="H2534" s="17">
        <v>0.25114967500000002</v>
      </c>
      <c r="I2534" s="17">
        <v>0.97430850599999996</v>
      </c>
      <c r="J2534" s="17">
        <v>2.5499999999999998E-2</v>
      </c>
      <c r="K2534" s="17">
        <v>2.33E-4</v>
      </c>
    </row>
    <row r="2535" spans="1:11" x14ac:dyDescent="0.45">
      <c r="A2535" s="10" t="s">
        <v>27</v>
      </c>
      <c r="B2535" s="20">
        <v>0.88600000000000001</v>
      </c>
      <c r="C2535" s="19">
        <v>207677</v>
      </c>
      <c r="D2535" s="19">
        <v>31956.34823</v>
      </c>
      <c r="E2535" s="23">
        <v>0.49100827600000002</v>
      </c>
      <c r="F2535" s="23">
        <v>0.32127143800000002</v>
      </c>
      <c r="G2535" s="17">
        <v>0.748917791</v>
      </c>
      <c r="H2535" s="17">
        <v>0.251082209</v>
      </c>
      <c r="I2535" s="17">
        <v>0.974374556</v>
      </c>
      <c r="J2535" s="17">
        <v>2.5399999999999999E-2</v>
      </c>
      <c r="K2535" s="17">
        <v>2.32E-4</v>
      </c>
    </row>
    <row r="2536" spans="1:11" x14ac:dyDescent="0.45">
      <c r="A2536" s="10" t="s">
        <v>27</v>
      </c>
      <c r="B2536" s="20">
        <v>0.88700000000000001</v>
      </c>
      <c r="C2536" s="19">
        <v>207911</v>
      </c>
      <c r="D2536" s="19">
        <v>32071.552439999999</v>
      </c>
      <c r="E2536" s="23">
        <v>0.49319899</v>
      </c>
      <c r="F2536" s="23">
        <v>0.32230745100000002</v>
      </c>
      <c r="G2536" s="17">
        <v>0.74887331599999996</v>
      </c>
      <c r="H2536" s="17">
        <v>0.25112668399999999</v>
      </c>
      <c r="I2536" s="17">
        <v>0.974437408</v>
      </c>
      <c r="J2536" s="17">
        <v>2.53E-2</v>
      </c>
      <c r="K2536" s="17">
        <v>2.32E-4</v>
      </c>
    </row>
    <row r="2537" spans="1:11" x14ac:dyDescent="0.45">
      <c r="A2537" s="10" t="s">
        <v>27</v>
      </c>
      <c r="B2537" s="20">
        <v>0.88800000000000001</v>
      </c>
      <c r="C2537" s="19">
        <v>208135</v>
      </c>
      <c r="D2537" s="19">
        <v>32182.398260000002</v>
      </c>
      <c r="E2537" s="23">
        <v>0.496022978</v>
      </c>
      <c r="F2537" s="23">
        <v>0.32345663800000002</v>
      </c>
      <c r="G2537" s="17">
        <v>0.74893218299999997</v>
      </c>
      <c r="H2537" s="17">
        <v>0.25106781700000003</v>
      </c>
      <c r="I2537" s="17">
        <v>0.97445074499999995</v>
      </c>
      <c r="J2537" s="17">
        <v>2.53E-2</v>
      </c>
      <c r="K2537" s="17">
        <v>2.31E-4</v>
      </c>
    </row>
    <row r="2538" spans="1:11" x14ac:dyDescent="0.45">
      <c r="A2538" s="10" t="s">
        <v>27</v>
      </c>
      <c r="B2538" s="20">
        <v>0.88900000000000001</v>
      </c>
      <c r="C2538" s="19">
        <v>208384</v>
      </c>
      <c r="D2538" s="19">
        <v>32306.414349999999</v>
      </c>
      <c r="E2538" s="23">
        <v>0.50049772299999995</v>
      </c>
      <c r="F2538" s="23">
        <v>0.324530455</v>
      </c>
      <c r="G2538" s="17">
        <v>0.74897784899999997</v>
      </c>
      <c r="H2538" s="17">
        <v>0.25102215100000003</v>
      </c>
      <c r="I2538" s="17">
        <v>0.97450218899999996</v>
      </c>
      <c r="J2538" s="17">
        <v>2.53E-2</v>
      </c>
      <c r="K2538" s="17">
        <v>2.31E-4</v>
      </c>
    </row>
    <row r="2539" spans="1:11" x14ac:dyDescent="0.45">
      <c r="A2539" s="10" t="s">
        <v>27</v>
      </c>
      <c r="B2539" s="20">
        <v>0.89</v>
      </c>
      <c r="C2539" s="19">
        <v>208611</v>
      </c>
      <c r="D2539" s="19">
        <v>32420.305130000001</v>
      </c>
      <c r="E2539" s="23">
        <v>0.50304011800000004</v>
      </c>
      <c r="F2539" s="23">
        <v>0.325698557</v>
      </c>
      <c r="G2539" s="17">
        <v>0.74911198400000001</v>
      </c>
      <c r="H2539" s="17">
        <v>0.25088801599999999</v>
      </c>
      <c r="I2539" s="17">
        <v>0.97456180100000001</v>
      </c>
      <c r="J2539" s="17">
        <v>2.52E-2</v>
      </c>
      <c r="K2539" s="17">
        <v>2.3000000000000001E-4</v>
      </c>
    </row>
    <row r="2540" spans="1:11" x14ac:dyDescent="0.45">
      <c r="A2540" s="10" t="s">
        <v>27</v>
      </c>
      <c r="B2540" s="20">
        <v>0.89100000000000001</v>
      </c>
      <c r="C2540" s="19">
        <v>208851</v>
      </c>
      <c r="D2540" s="19">
        <v>32541.485089999998</v>
      </c>
      <c r="E2540" s="23">
        <v>0.50717840400000003</v>
      </c>
      <c r="F2540" s="23">
        <v>0.32681972199999998</v>
      </c>
      <c r="G2540" s="17">
        <v>0.74919440199999998</v>
      </c>
      <c r="H2540" s="17">
        <v>0.25080559800000002</v>
      </c>
      <c r="I2540" s="17">
        <v>0.97460702200000005</v>
      </c>
      <c r="J2540" s="17">
        <v>2.52E-2</v>
      </c>
      <c r="K2540" s="17">
        <v>2.2900000000000001E-4</v>
      </c>
    </row>
    <row r="2541" spans="1:11" x14ac:dyDescent="0.45">
      <c r="A2541" s="10" t="s">
        <v>27</v>
      </c>
      <c r="B2541" s="20">
        <v>0.89200000000000002</v>
      </c>
      <c r="C2541" s="19">
        <v>209084</v>
      </c>
      <c r="D2541" s="19">
        <v>32659.96112</v>
      </c>
      <c r="E2541" s="23">
        <v>0.50988626000000004</v>
      </c>
      <c r="F2541" s="23">
        <v>0.32795143999999998</v>
      </c>
      <c r="G2541" s="17">
        <v>0.74918693000000003</v>
      </c>
      <c r="H2541" s="17">
        <v>0.25081307000000003</v>
      </c>
      <c r="I2541" s="17">
        <v>0.97466506399999997</v>
      </c>
      <c r="J2541" s="17">
        <v>2.5104352E-2</v>
      </c>
      <c r="K2541" s="17">
        <v>2.31E-4</v>
      </c>
    </row>
    <row r="2542" spans="1:11" x14ac:dyDescent="0.45">
      <c r="A2542" s="10" t="s">
        <v>27</v>
      </c>
      <c r="B2542" s="20">
        <v>0.89300000000000002</v>
      </c>
      <c r="C2542" s="19">
        <v>209320</v>
      </c>
      <c r="D2542" s="19">
        <v>32780.543830000002</v>
      </c>
      <c r="E2542" s="23">
        <v>0.511905583</v>
      </c>
      <c r="F2542" s="23">
        <v>0.32914776400000001</v>
      </c>
      <c r="G2542" s="17">
        <v>0.749226065</v>
      </c>
      <c r="H2542" s="17">
        <v>0.250773935</v>
      </c>
      <c r="I2542" s="17">
        <v>0.97472387000000005</v>
      </c>
      <c r="J2542" s="17">
        <v>2.5000000000000001E-2</v>
      </c>
      <c r="K2542" s="17">
        <v>2.3000000000000001E-4</v>
      </c>
    </row>
    <row r="2543" spans="1:11" x14ac:dyDescent="0.45">
      <c r="A2543" s="10" t="s">
        <v>27</v>
      </c>
      <c r="B2543" s="20">
        <v>0.89400000000000002</v>
      </c>
      <c r="C2543" s="19">
        <v>209556</v>
      </c>
      <c r="D2543" s="19">
        <v>32901.800340000002</v>
      </c>
      <c r="E2543" s="23">
        <v>0.51515897499999996</v>
      </c>
      <c r="F2543" s="23">
        <v>0.33031644100000002</v>
      </c>
      <c r="G2543" s="17">
        <v>0.74932714899999997</v>
      </c>
      <c r="H2543" s="17">
        <v>0.25067285099999997</v>
      </c>
      <c r="I2543" s="17">
        <v>0.97477801500000005</v>
      </c>
      <c r="J2543" s="17">
        <v>2.5000000000000001E-2</v>
      </c>
      <c r="K2543" s="17">
        <v>2.2900000000000001E-4</v>
      </c>
    </row>
    <row r="2544" spans="1:11" x14ac:dyDescent="0.45">
      <c r="A2544" s="10" t="s">
        <v>27</v>
      </c>
      <c r="B2544" s="20">
        <v>0.89500000000000002</v>
      </c>
      <c r="C2544" s="19">
        <v>209785</v>
      </c>
      <c r="D2544" s="19">
        <v>33020.247840000004</v>
      </c>
      <c r="E2544" s="23">
        <v>0.51987132599999997</v>
      </c>
      <c r="F2544" s="23">
        <v>0.33150119300000003</v>
      </c>
      <c r="G2544" s="17">
        <v>0.74942441100000001</v>
      </c>
      <c r="H2544" s="17">
        <v>0.25057558899999999</v>
      </c>
      <c r="I2544" s="17">
        <v>0.97481883199999997</v>
      </c>
      <c r="J2544" s="17">
        <v>2.5000000000000001E-2</v>
      </c>
      <c r="K2544" s="17">
        <v>2.2900000000000001E-4</v>
      </c>
    </row>
    <row r="2545" spans="1:11" x14ac:dyDescent="0.45">
      <c r="A2545" s="10" t="s">
        <v>27</v>
      </c>
      <c r="B2545" s="20">
        <v>0.89600000000000002</v>
      </c>
      <c r="C2545" s="19">
        <v>210023</v>
      </c>
      <c r="D2545" s="19">
        <v>33144.476490000001</v>
      </c>
      <c r="E2545" s="23">
        <v>0.52378997199999999</v>
      </c>
      <c r="F2545" s="23">
        <v>0.33264055100000001</v>
      </c>
      <c r="G2545" s="17">
        <v>0.74946077300000002</v>
      </c>
      <c r="H2545" s="17">
        <v>0.25053922699999998</v>
      </c>
      <c r="I2545" s="17">
        <v>0.97486380800000005</v>
      </c>
      <c r="J2545" s="17">
        <v>2.4899999999999999E-2</v>
      </c>
      <c r="K2545" s="17">
        <v>2.2800000000000001E-4</v>
      </c>
    </row>
    <row r="2546" spans="1:11" x14ac:dyDescent="0.45">
      <c r="A2546" s="10" t="s">
        <v>27</v>
      </c>
      <c r="B2546" s="20">
        <v>0.89700000000000002</v>
      </c>
      <c r="C2546" s="19">
        <v>210259</v>
      </c>
      <c r="D2546" s="19">
        <v>33268.392169999999</v>
      </c>
      <c r="E2546" s="23">
        <v>0.52656656999999996</v>
      </c>
      <c r="F2546" s="23">
        <v>0.33385819799999999</v>
      </c>
      <c r="G2546" s="17">
        <v>0.74945662300000004</v>
      </c>
      <c r="H2546" s="17">
        <v>0.25054337700000001</v>
      </c>
      <c r="I2546" s="17">
        <v>0.97490065299999995</v>
      </c>
      <c r="J2546" s="17">
        <v>2.4899999999999999E-2</v>
      </c>
      <c r="K2546" s="17">
        <v>2.2800000000000001E-4</v>
      </c>
    </row>
    <row r="2547" spans="1:11" x14ac:dyDescent="0.45">
      <c r="A2547" s="10" t="s">
        <v>27</v>
      </c>
      <c r="B2547" s="20">
        <v>0.89800000000000002</v>
      </c>
      <c r="C2547" s="19">
        <v>210494</v>
      </c>
      <c r="D2547" s="19">
        <v>33392.521509999999</v>
      </c>
      <c r="E2547" s="23">
        <v>0.530100291</v>
      </c>
      <c r="F2547" s="23">
        <v>0.33510324200000002</v>
      </c>
      <c r="G2547" s="17">
        <v>0.74947504399999998</v>
      </c>
      <c r="H2547" s="17">
        <v>0.25052495600000002</v>
      </c>
      <c r="I2547" s="17">
        <v>0.97493187999999997</v>
      </c>
      <c r="J2547" s="17">
        <v>2.4799999999999999E-2</v>
      </c>
      <c r="K2547" s="17">
        <v>2.2699999999999999E-4</v>
      </c>
    </row>
    <row r="2548" spans="1:11" x14ac:dyDescent="0.45">
      <c r="A2548" s="10" t="s">
        <v>27</v>
      </c>
      <c r="B2548" s="20">
        <v>0.89900000000000002</v>
      </c>
      <c r="C2548" s="19">
        <v>210728</v>
      </c>
      <c r="D2548" s="19">
        <v>33517.002220000002</v>
      </c>
      <c r="E2548" s="23">
        <v>0.53379104399999999</v>
      </c>
      <c r="F2548" s="23">
        <v>0.336288372</v>
      </c>
      <c r="G2548" s="17">
        <v>0.74954918199999998</v>
      </c>
      <c r="H2548" s="17">
        <v>0.25045081800000002</v>
      </c>
      <c r="I2548" s="17">
        <v>0.974969839</v>
      </c>
      <c r="J2548" s="17">
        <v>2.4799999999999999E-2</v>
      </c>
      <c r="K2548" s="17">
        <v>2.2699999999999999E-4</v>
      </c>
    </row>
    <row r="2549" spans="1:11" x14ac:dyDescent="0.45">
      <c r="A2549" s="10" t="s">
        <v>27</v>
      </c>
      <c r="B2549" s="20">
        <v>0.9</v>
      </c>
      <c r="C2549" s="19">
        <v>210960</v>
      </c>
      <c r="D2549" s="19">
        <v>33641.51225</v>
      </c>
      <c r="E2549" s="23">
        <v>0.53930004600000003</v>
      </c>
      <c r="F2549" s="23">
        <v>0.33754388800000001</v>
      </c>
      <c r="G2549" s="17">
        <v>0.74960181999999997</v>
      </c>
      <c r="H2549" s="17">
        <v>0.25039818000000003</v>
      </c>
      <c r="I2549" s="17">
        <v>0.97500084799999998</v>
      </c>
      <c r="J2549" s="17">
        <v>2.4799999999999999E-2</v>
      </c>
      <c r="K2549" s="17">
        <v>2.2599999999999999E-4</v>
      </c>
    </row>
    <row r="2550" spans="1:11" x14ac:dyDescent="0.45">
      <c r="A2550" s="10" t="s">
        <v>27</v>
      </c>
      <c r="B2550" s="20">
        <v>0.90100000000000002</v>
      </c>
      <c r="C2550" s="19">
        <v>211191</v>
      </c>
      <c r="D2550" s="19">
        <v>33766.563419999999</v>
      </c>
      <c r="E2550" s="23">
        <v>0.54350868699999999</v>
      </c>
      <c r="F2550" s="23">
        <v>0.33881566800000001</v>
      </c>
      <c r="G2550" s="17">
        <v>0.74965315799999999</v>
      </c>
      <c r="H2550" s="17">
        <v>0.25034684200000001</v>
      </c>
      <c r="I2550" s="17">
        <v>0.97506028899999997</v>
      </c>
      <c r="J2550" s="17">
        <v>2.47E-2</v>
      </c>
      <c r="K2550" s="17">
        <v>2.2499999999999999E-4</v>
      </c>
    </row>
    <row r="2551" spans="1:11" x14ac:dyDescent="0.45">
      <c r="A2551" s="10" t="s">
        <v>27</v>
      </c>
      <c r="B2551" s="20">
        <v>0.90200000000000002</v>
      </c>
      <c r="C2551" s="19">
        <v>211429</v>
      </c>
      <c r="D2551" s="19">
        <v>33896.417759999997</v>
      </c>
      <c r="E2551" s="23">
        <v>0.54768314100000004</v>
      </c>
      <c r="F2551" s="23">
        <v>0.34007224600000002</v>
      </c>
      <c r="G2551" s="17">
        <v>0.74973158799999995</v>
      </c>
      <c r="H2551" s="17">
        <v>0.250268412</v>
      </c>
      <c r="I2551" s="17">
        <v>0.97512176500000003</v>
      </c>
      <c r="J2551" s="17">
        <v>2.47E-2</v>
      </c>
      <c r="K2551" s="17">
        <v>2.2499999999999999E-4</v>
      </c>
    </row>
    <row r="2552" spans="1:11" x14ac:dyDescent="0.45">
      <c r="A2552" s="10" t="s">
        <v>27</v>
      </c>
      <c r="B2552" s="20">
        <v>0.90300000000000002</v>
      </c>
      <c r="C2552" s="19">
        <v>211664</v>
      </c>
      <c r="D2552" s="19">
        <v>34025.553339999999</v>
      </c>
      <c r="E2552" s="23">
        <v>0.55194234399999997</v>
      </c>
      <c r="F2552" s="23">
        <v>0.34131684099999998</v>
      </c>
      <c r="G2552" s="17">
        <v>0.74985354100000001</v>
      </c>
      <c r="H2552" s="17">
        <v>0.25014645899999999</v>
      </c>
      <c r="I2552" s="17">
        <v>0.97518236400000002</v>
      </c>
      <c r="J2552" s="17">
        <v>2.46E-2</v>
      </c>
      <c r="K2552" s="17">
        <v>2.34E-4</v>
      </c>
    </row>
    <row r="2553" spans="1:11" x14ac:dyDescent="0.45">
      <c r="A2553" s="10" t="s">
        <v>27</v>
      </c>
      <c r="B2553" s="20">
        <v>0.90400000000000003</v>
      </c>
      <c r="C2553" s="19">
        <v>211899</v>
      </c>
      <c r="D2553" s="19">
        <v>34155.545310000001</v>
      </c>
      <c r="E2553" s="23">
        <v>0.554631549</v>
      </c>
      <c r="F2553" s="23">
        <v>0.34254955300000001</v>
      </c>
      <c r="G2553" s="17">
        <v>0.74986668199999995</v>
      </c>
      <c r="H2553" s="17">
        <v>0.25013331799999999</v>
      </c>
      <c r="I2553" s="17">
        <v>0.97520303100000005</v>
      </c>
      <c r="J2553" s="17">
        <v>2.46E-2</v>
      </c>
      <c r="K2553" s="17">
        <v>2.33E-4</v>
      </c>
    </row>
    <row r="2554" spans="1:11" x14ac:dyDescent="0.45">
      <c r="A2554" s="10" t="s">
        <v>27</v>
      </c>
      <c r="B2554" s="20">
        <v>0.90500000000000003</v>
      </c>
      <c r="C2554" s="19">
        <v>212132</v>
      </c>
      <c r="D2554" s="19">
        <v>34285.315179999998</v>
      </c>
      <c r="E2554" s="23">
        <v>0.55913022899999998</v>
      </c>
      <c r="F2554" s="23">
        <v>0.34392265999999999</v>
      </c>
      <c r="G2554" s="17">
        <v>0.74982557999999999</v>
      </c>
      <c r="H2554" s="17">
        <v>0.25017442000000001</v>
      </c>
      <c r="I2554" s="17">
        <v>0.97524880300000005</v>
      </c>
      <c r="J2554" s="17">
        <v>2.4500000000000001E-2</v>
      </c>
      <c r="K2554" s="17">
        <v>2.33E-4</v>
      </c>
    </row>
    <row r="2555" spans="1:11" x14ac:dyDescent="0.45">
      <c r="A2555" s="10" t="s">
        <v>27</v>
      </c>
      <c r="B2555" s="20">
        <v>0.90600000000000003</v>
      </c>
      <c r="C2555" s="19">
        <v>212361</v>
      </c>
      <c r="D2555" s="19">
        <v>34413.77925</v>
      </c>
      <c r="E2555" s="23">
        <v>0.56292440899999996</v>
      </c>
      <c r="F2555" s="23">
        <v>0.34528388700000001</v>
      </c>
      <c r="G2555" s="17">
        <v>0.74980340099999998</v>
      </c>
      <c r="H2555" s="17">
        <v>0.25019659900000002</v>
      </c>
      <c r="I2555" s="17">
        <v>0.97525869600000004</v>
      </c>
      <c r="J2555" s="17">
        <v>2.4500000000000001E-2</v>
      </c>
      <c r="K2555" s="17">
        <v>2.32E-4</v>
      </c>
    </row>
    <row r="2556" spans="1:11" x14ac:dyDescent="0.45">
      <c r="A2556" s="10" t="s">
        <v>27</v>
      </c>
      <c r="B2556" s="20">
        <v>0.90700000000000003</v>
      </c>
      <c r="C2556" s="19">
        <v>212591</v>
      </c>
      <c r="D2556" s="19">
        <v>34543.84188</v>
      </c>
      <c r="E2556" s="23">
        <v>0.56739841099999999</v>
      </c>
      <c r="F2556" s="23">
        <v>0.34662071300000002</v>
      </c>
      <c r="G2556" s="17">
        <v>0.74983418899999998</v>
      </c>
      <c r="H2556" s="17">
        <v>0.25016581100000002</v>
      </c>
      <c r="I2556" s="17">
        <v>0.97530816799999998</v>
      </c>
      <c r="J2556" s="17">
        <v>2.4500000000000001E-2</v>
      </c>
      <c r="K2556" s="17">
        <v>2.32E-4</v>
      </c>
    </row>
    <row r="2557" spans="1:11" x14ac:dyDescent="0.45">
      <c r="A2557" s="10" t="s">
        <v>27</v>
      </c>
      <c r="B2557" s="20">
        <v>0.90800000000000003</v>
      </c>
      <c r="C2557" s="19">
        <v>212832</v>
      </c>
      <c r="D2557" s="19">
        <v>34681.1774</v>
      </c>
      <c r="E2557" s="23">
        <v>0.57294831099999999</v>
      </c>
      <c r="F2557" s="23">
        <v>0.34795671299999997</v>
      </c>
      <c r="G2557" s="17">
        <v>0.74983555099999999</v>
      </c>
      <c r="H2557" s="17">
        <v>0.25016444900000001</v>
      </c>
      <c r="I2557" s="17">
        <v>0.97536856699999996</v>
      </c>
      <c r="J2557" s="17">
        <v>2.4400000000000002E-2</v>
      </c>
      <c r="K2557" s="17">
        <v>2.31E-4</v>
      </c>
    </row>
    <row r="2558" spans="1:11" x14ac:dyDescent="0.45">
      <c r="A2558" s="10" t="s">
        <v>27</v>
      </c>
      <c r="B2558" s="20">
        <v>0.90900000000000003</v>
      </c>
      <c r="C2558" s="19">
        <v>213067</v>
      </c>
      <c r="D2558" s="19">
        <v>34816.50546</v>
      </c>
      <c r="E2558" s="23">
        <v>0.57910872499999999</v>
      </c>
      <c r="F2558" s="23">
        <v>0.34929933299999999</v>
      </c>
      <c r="G2558" s="17">
        <v>0.74993781299999995</v>
      </c>
      <c r="H2558" s="17">
        <v>0.25006218699999999</v>
      </c>
      <c r="I2558" s="17">
        <v>0.97542623900000003</v>
      </c>
      <c r="J2558" s="17">
        <v>2.4299999999999999E-2</v>
      </c>
      <c r="K2558" s="17">
        <v>2.3000000000000001E-4</v>
      </c>
    </row>
    <row r="2559" spans="1:11" x14ac:dyDescent="0.45">
      <c r="A2559" s="10" t="s">
        <v>27</v>
      </c>
      <c r="B2559" s="20">
        <v>0.91</v>
      </c>
      <c r="C2559" s="19">
        <v>213293</v>
      </c>
      <c r="D2559" s="19">
        <v>34947.8577</v>
      </c>
      <c r="E2559" s="23">
        <v>0.583806198</v>
      </c>
      <c r="F2559" s="23">
        <v>0.35072223499999999</v>
      </c>
      <c r="G2559" s="17">
        <v>0.75002461399999998</v>
      </c>
      <c r="H2559" s="17">
        <v>0.24997538599999999</v>
      </c>
      <c r="I2559" s="17">
        <v>0.97541502999999996</v>
      </c>
      <c r="J2559" s="17">
        <v>2.4400000000000002E-2</v>
      </c>
      <c r="K2559" s="17">
        <v>2.3000000000000001E-4</v>
      </c>
    </row>
    <row r="2560" spans="1:11" x14ac:dyDescent="0.45">
      <c r="A2560" s="10" t="s">
        <v>27</v>
      </c>
      <c r="B2560" s="20">
        <v>0.91100000000000003</v>
      </c>
      <c r="C2560" s="19">
        <v>213532</v>
      </c>
      <c r="D2560" s="19">
        <v>35087.887620000001</v>
      </c>
      <c r="E2560" s="23">
        <v>0.58818100500000003</v>
      </c>
      <c r="F2560" s="23">
        <v>0.35212144400000001</v>
      </c>
      <c r="G2560" s="17">
        <v>0.74992038699999997</v>
      </c>
      <c r="H2560" s="17">
        <v>0.25007961299999998</v>
      </c>
      <c r="I2560" s="17">
        <v>0.97545252599999999</v>
      </c>
      <c r="J2560" s="17">
        <v>2.4299999999999999E-2</v>
      </c>
      <c r="K2560" s="17">
        <v>2.2900000000000001E-4</v>
      </c>
    </row>
    <row r="2561" spans="1:11" x14ac:dyDescent="0.45">
      <c r="A2561" s="10" t="s">
        <v>27</v>
      </c>
      <c r="B2561" s="20">
        <v>0.91200000000000003</v>
      </c>
      <c r="C2561" s="19">
        <v>213770</v>
      </c>
      <c r="D2561" s="19">
        <v>35228.379269999998</v>
      </c>
      <c r="E2561" s="23">
        <v>0.59252473800000005</v>
      </c>
      <c r="F2561" s="23">
        <v>0.35353645</v>
      </c>
      <c r="G2561" s="17">
        <v>0.74997427100000003</v>
      </c>
      <c r="H2561" s="17">
        <v>0.25002572899999997</v>
      </c>
      <c r="I2561" s="17">
        <v>0.97548902100000001</v>
      </c>
      <c r="J2561" s="17">
        <v>2.4299999999999999E-2</v>
      </c>
      <c r="K2561" s="17">
        <v>2.2900000000000001E-4</v>
      </c>
    </row>
    <row r="2562" spans="1:11" x14ac:dyDescent="0.45">
      <c r="A2562" s="10" t="s">
        <v>27</v>
      </c>
      <c r="B2562" s="20">
        <v>0.91300000000000003</v>
      </c>
      <c r="C2562" s="19">
        <v>213991</v>
      </c>
      <c r="D2562" s="19">
        <v>35359.663359999999</v>
      </c>
      <c r="E2562" s="23">
        <v>0.59599331700000002</v>
      </c>
      <c r="F2562" s="23">
        <v>0.35502437399999998</v>
      </c>
      <c r="G2562" s="17">
        <v>0.74997079300000002</v>
      </c>
      <c r="H2562" s="17">
        <v>0.25002920699999998</v>
      </c>
      <c r="I2562" s="17">
        <v>0.97552347800000005</v>
      </c>
      <c r="J2562" s="17">
        <v>2.4199999999999999E-2</v>
      </c>
      <c r="K2562" s="17">
        <v>2.2800000000000001E-4</v>
      </c>
    </row>
    <row r="2563" spans="1:11" x14ac:dyDescent="0.45">
      <c r="A2563" s="10" t="s">
        <v>27</v>
      </c>
      <c r="B2563" s="20">
        <v>0.91400000000000003</v>
      </c>
      <c r="C2563" s="19">
        <v>214238</v>
      </c>
      <c r="D2563" s="19">
        <v>35507.36105</v>
      </c>
      <c r="E2563" s="23">
        <v>0.60000087999999996</v>
      </c>
      <c r="F2563" s="23">
        <v>0.356416656</v>
      </c>
      <c r="G2563" s="17">
        <v>0.74996032400000001</v>
      </c>
      <c r="H2563" s="17">
        <v>0.25003967599999999</v>
      </c>
      <c r="I2563" s="17">
        <v>0.97555356800000004</v>
      </c>
      <c r="J2563" s="17">
        <v>2.4199999999999999E-2</v>
      </c>
      <c r="K2563" s="17">
        <v>2.2800000000000001E-4</v>
      </c>
    </row>
    <row r="2564" spans="1:11" x14ac:dyDescent="0.45">
      <c r="A2564" s="10" t="s">
        <v>27</v>
      </c>
      <c r="B2564" s="20">
        <v>0.91500000000000004</v>
      </c>
      <c r="C2564" s="19">
        <v>214466</v>
      </c>
      <c r="D2564" s="19">
        <v>35644.579729999998</v>
      </c>
      <c r="E2564" s="23">
        <v>0.60402065400000005</v>
      </c>
      <c r="F2564" s="23">
        <v>0.35792819999999997</v>
      </c>
      <c r="G2564" s="17">
        <v>0.74993239</v>
      </c>
      <c r="H2564" s="17">
        <v>0.25006761</v>
      </c>
      <c r="I2564" s="17">
        <v>0.97558980900000003</v>
      </c>
      <c r="J2564" s="17">
        <v>2.4199999999999999E-2</v>
      </c>
      <c r="K2564" s="17">
        <v>2.2699999999999999E-4</v>
      </c>
    </row>
    <row r="2565" spans="1:11" x14ac:dyDescent="0.45">
      <c r="A2565" s="10" t="s">
        <v>27</v>
      </c>
      <c r="B2565" s="20">
        <v>0.91600000000000004</v>
      </c>
      <c r="C2565" s="19">
        <v>214707</v>
      </c>
      <c r="D2565" s="19">
        <v>35790.789069999999</v>
      </c>
      <c r="E2565" s="23">
        <v>0.60954533799999999</v>
      </c>
      <c r="F2565" s="23">
        <v>0.35938426800000001</v>
      </c>
      <c r="G2565" s="17">
        <v>0.74991965800000004</v>
      </c>
      <c r="H2565" s="17">
        <v>0.25008034200000001</v>
      </c>
      <c r="I2565" s="17">
        <v>0.97558902599999997</v>
      </c>
      <c r="J2565" s="17">
        <v>2.4199999999999999E-2</v>
      </c>
      <c r="K2565" s="17">
        <v>2.2699999999999999E-4</v>
      </c>
    </row>
    <row r="2566" spans="1:11" x14ac:dyDescent="0.45">
      <c r="A2566" s="10" t="s">
        <v>27</v>
      </c>
      <c r="B2566" s="20">
        <v>0.91700000000000004</v>
      </c>
      <c r="C2566" s="19">
        <v>214942</v>
      </c>
      <c r="D2566" s="19">
        <v>35934.919970000003</v>
      </c>
      <c r="E2566" s="23">
        <v>0.61668108399999999</v>
      </c>
      <c r="F2566" s="23">
        <v>0.360908434</v>
      </c>
      <c r="G2566" s="17">
        <v>0.75001628300000001</v>
      </c>
      <c r="H2566" s="17">
        <v>0.24998371699999999</v>
      </c>
      <c r="I2566" s="17">
        <v>0.97564821400000001</v>
      </c>
      <c r="J2566" s="17">
        <v>2.41E-2</v>
      </c>
      <c r="K2566" s="17">
        <v>2.2599999999999999E-4</v>
      </c>
    </row>
    <row r="2567" spans="1:11" x14ac:dyDescent="0.45">
      <c r="A2567" s="10" t="s">
        <v>27</v>
      </c>
      <c r="B2567" s="20">
        <v>0.91800000000000004</v>
      </c>
      <c r="C2567" s="19">
        <v>215174</v>
      </c>
      <c r="D2567" s="19">
        <v>36078.390549999996</v>
      </c>
      <c r="E2567" s="23">
        <v>0.62066341999999997</v>
      </c>
      <c r="F2567" s="23">
        <v>0.36239698100000001</v>
      </c>
      <c r="G2567" s="17">
        <v>0.75006273999999995</v>
      </c>
      <c r="H2567" s="17">
        <v>0.24993725999999999</v>
      </c>
      <c r="I2567" s="17">
        <v>0.97566697599999996</v>
      </c>
      <c r="J2567" s="17">
        <v>2.41E-2</v>
      </c>
      <c r="K2567" s="17">
        <v>2.2599999999999999E-4</v>
      </c>
    </row>
    <row r="2568" spans="1:11" x14ac:dyDescent="0.45">
      <c r="A2568" s="10" t="s">
        <v>27</v>
      </c>
      <c r="B2568" s="20">
        <v>0.91900000000000004</v>
      </c>
      <c r="C2568" s="19">
        <v>215411</v>
      </c>
      <c r="D2568" s="19">
        <v>36226.304479999999</v>
      </c>
      <c r="E2568" s="23">
        <v>0.62687700099999999</v>
      </c>
      <c r="F2568" s="23">
        <v>0.36394568199999999</v>
      </c>
      <c r="G2568" s="17">
        <v>0.75007775799999998</v>
      </c>
      <c r="H2568" s="17">
        <v>0.24992224199999999</v>
      </c>
      <c r="I2568" s="17">
        <v>0.97570972700000003</v>
      </c>
      <c r="J2568" s="17">
        <v>2.41E-2</v>
      </c>
      <c r="K2568" s="17">
        <v>2.2499999999999999E-4</v>
      </c>
    </row>
    <row r="2569" spans="1:11" x14ac:dyDescent="0.45">
      <c r="A2569" s="10" t="s">
        <v>27</v>
      </c>
      <c r="B2569" s="20">
        <v>0.92</v>
      </c>
      <c r="C2569" s="19">
        <v>215644</v>
      </c>
      <c r="D2569" s="19">
        <v>36372.87285</v>
      </c>
      <c r="E2569" s="23">
        <v>0.63135090900000002</v>
      </c>
      <c r="F2569" s="23">
        <v>0.36547564799999999</v>
      </c>
      <c r="G2569" s="17">
        <v>0.75013448100000002</v>
      </c>
      <c r="H2569" s="17">
        <v>0.24986551900000001</v>
      </c>
      <c r="I2569" s="17">
        <v>0.97569755599999997</v>
      </c>
      <c r="J2569" s="17">
        <v>2.41E-2</v>
      </c>
      <c r="K2569" s="17">
        <v>2.2499999999999999E-4</v>
      </c>
    </row>
    <row r="2570" spans="1:11" x14ac:dyDescent="0.45">
      <c r="A2570" s="10" t="s">
        <v>27</v>
      </c>
      <c r="B2570" s="20">
        <v>0.92100000000000004</v>
      </c>
      <c r="C2570" s="19">
        <v>215876</v>
      </c>
      <c r="D2570" s="19">
        <v>36519.793720000001</v>
      </c>
      <c r="E2570" s="23">
        <v>0.63483878900000001</v>
      </c>
      <c r="F2570" s="23">
        <v>0.367080448</v>
      </c>
      <c r="G2570" s="17">
        <v>0.75009727800000003</v>
      </c>
      <c r="H2570" s="17">
        <v>0.24990272199999999</v>
      </c>
      <c r="I2570" s="17">
        <v>0.97571801199999997</v>
      </c>
      <c r="J2570" s="17">
        <v>2.41E-2</v>
      </c>
      <c r="K2570" s="17">
        <v>2.24E-4</v>
      </c>
    </row>
    <row r="2571" spans="1:11" x14ac:dyDescent="0.45">
      <c r="A2571" s="10" t="s">
        <v>27</v>
      </c>
      <c r="B2571" s="20">
        <v>0.92200000000000004</v>
      </c>
      <c r="C2571" s="19">
        <v>216109</v>
      </c>
      <c r="D2571" s="19">
        <v>36668.462910000002</v>
      </c>
      <c r="E2571" s="23">
        <v>0.64081772999999997</v>
      </c>
      <c r="F2571" s="23">
        <v>0.36864725700000001</v>
      </c>
      <c r="G2571" s="17">
        <v>0.75019087600000001</v>
      </c>
      <c r="H2571" s="17">
        <v>0.24980912399999999</v>
      </c>
      <c r="I2571" s="17">
        <v>0.97577465900000004</v>
      </c>
      <c r="J2571" s="17">
        <v>2.4E-2</v>
      </c>
      <c r="K2571" s="17">
        <v>2.24E-4</v>
      </c>
    </row>
    <row r="2572" spans="1:11" x14ac:dyDescent="0.45">
      <c r="A2572" s="10" t="s">
        <v>27</v>
      </c>
      <c r="B2572" s="20">
        <v>0.92300000000000004</v>
      </c>
      <c r="C2572" s="19">
        <v>216342</v>
      </c>
      <c r="D2572" s="19">
        <v>36818.510799999996</v>
      </c>
      <c r="E2572" s="23">
        <v>0.64696523399999994</v>
      </c>
      <c r="F2572" s="23">
        <v>0.37023176400000002</v>
      </c>
      <c r="G2572" s="17">
        <v>0.75014560299999999</v>
      </c>
      <c r="H2572" s="17">
        <v>0.24985439700000001</v>
      </c>
      <c r="I2572" s="17">
        <v>0.97582140699999997</v>
      </c>
      <c r="J2572" s="17">
        <v>2.4E-2</v>
      </c>
      <c r="K2572" s="17">
        <v>2.23E-4</v>
      </c>
    </row>
    <row r="2573" spans="1:11" x14ac:dyDescent="0.45">
      <c r="A2573" s="10" t="s">
        <v>27</v>
      </c>
      <c r="B2573" s="20">
        <v>0.92400000000000004</v>
      </c>
      <c r="C2573" s="19">
        <v>216574</v>
      </c>
      <c r="D2573" s="19">
        <v>36969.090689999997</v>
      </c>
      <c r="E2573" s="23">
        <v>0.65062803899999999</v>
      </c>
      <c r="F2573" s="23">
        <v>0.37184199299999998</v>
      </c>
      <c r="G2573" s="17">
        <v>0.75021932499999999</v>
      </c>
      <c r="H2573" s="17">
        <v>0.24978067500000001</v>
      </c>
      <c r="I2573" s="17">
        <v>0.97586375299999994</v>
      </c>
      <c r="J2573" s="17">
        <v>2.3900000000000001E-2</v>
      </c>
      <c r="K2573" s="17">
        <v>2.22E-4</v>
      </c>
    </row>
    <row r="2574" spans="1:11" x14ac:dyDescent="0.45">
      <c r="A2574" s="10" t="s">
        <v>27</v>
      </c>
      <c r="B2574" s="20">
        <v>0.92500000000000004</v>
      </c>
      <c r="C2574" s="19">
        <v>216794</v>
      </c>
      <c r="D2574" s="19">
        <v>37112.849320000001</v>
      </c>
      <c r="E2574" s="23">
        <v>0.65504203800000005</v>
      </c>
      <c r="F2574" s="23">
        <v>0.37347673300000001</v>
      </c>
      <c r="G2574" s="17">
        <v>0.75021448899999998</v>
      </c>
      <c r="H2574" s="17">
        <v>0.24978551099999999</v>
      </c>
      <c r="I2574" s="17">
        <v>0.975882578</v>
      </c>
      <c r="J2574" s="17">
        <v>2.3900000000000001E-2</v>
      </c>
      <c r="K2574" s="17">
        <v>2.22E-4</v>
      </c>
    </row>
    <row r="2575" spans="1:11" x14ac:dyDescent="0.45">
      <c r="A2575" s="10" t="s">
        <v>27</v>
      </c>
      <c r="B2575" s="20">
        <v>0.92600000000000005</v>
      </c>
      <c r="C2575" s="19">
        <v>217048</v>
      </c>
      <c r="D2575" s="19">
        <v>37279.744650000001</v>
      </c>
      <c r="E2575" s="23">
        <v>0.65942589299999999</v>
      </c>
      <c r="F2575" s="23">
        <v>0.37502024699999997</v>
      </c>
      <c r="G2575" s="17">
        <v>0.75023957799999996</v>
      </c>
      <c r="H2575" s="17">
        <v>0.24976042200000001</v>
      </c>
      <c r="I2575" s="17">
        <v>0.97595494800000004</v>
      </c>
      <c r="J2575" s="17">
        <v>2.3800000000000002E-2</v>
      </c>
      <c r="K2575" s="17">
        <v>2.2100000000000001E-4</v>
      </c>
    </row>
    <row r="2576" spans="1:11" x14ac:dyDescent="0.45">
      <c r="A2576" s="10" t="s">
        <v>27</v>
      </c>
      <c r="B2576" s="20">
        <v>0.92700000000000005</v>
      </c>
      <c r="C2576" s="19">
        <v>217282</v>
      </c>
      <c r="D2576" s="19">
        <v>37434.80171</v>
      </c>
      <c r="E2576" s="23">
        <v>0.66572457100000004</v>
      </c>
      <c r="F2576" s="23">
        <v>0.37680534300000001</v>
      </c>
      <c r="G2576" s="17">
        <v>0.75021400800000004</v>
      </c>
      <c r="H2576" s="17">
        <v>0.24978599200000001</v>
      </c>
      <c r="I2576" s="17">
        <v>0.97599905300000001</v>
      </c>
      <c r="J2576" s="17">
        <v>2.3800000000000002E-2</v>
      </c>
      <c r="K2576" s="17">
        <v>2.2100000000000001E-4</v>
      </c>
    </row>
    <row r="2577" spans="1:11" x14ac:dyDescent="0.45">
      <c r="A2577" s="10" t="s">
        <v>27</v>
      </c>
      <c r="B2577" s="20">
        <v>0.92800000000000005</v>
      </c>
      <c r="C2577" s="19">
        <v>217505</v>
      </c>
      <c r="D2577" s="19">
        <v>37583.851909999998</v>
      </c>
      <c r="E2577" s="23">
        <v>0.67129431100000003</v>
      </c>
      <c r="F2577" s="23">
        <v>0.37845616399999998</v>
      </c>
      <c r="G2577" s="17">
        <v>0.75021723600000001</v>
      </c>
      <c r="H2577" s="17">
        <v>0.24978276399999999</v>
      </c>
      <c r="I2577" s="17">
        <v>0.976016204</v>
      </c>
      <c r="J2577" s="17">
        <v>2.3800000000000002E-2</v>
      </c>
      <c r="K2577" s="17">
        <v>2.2000000000000001E-4</v>
      </c>
    </row>
    <row r="2578" spans="1:11" x14ac:dyDescent="0.45">
      <c r="A2578" s="10" t="s">
        <v>27</v>
      </c>
      <c r="B2578" s="20">
        <v>0.92900000000000005</v>
      </c>
      <c r="C2578" s="19">
        <v>217750</v>
      </c>
      <c r="D2578" s="19">
        <v>37749.009299999998</v>
      </c>
      <c r="E2578" s="23">
        <v>0.67673673899999998</v>
      </c>
      <c r="F2578" s="23">
        <v>0.38011636500000001</v>
      </c>
      <c r="G2578" s="17">
        <v>0.75019517800000002</v>
      </c>
      <c r="H2578" s="17">
        <v>0.24980482200000001</v>
      </c>
      <c r="I2578" s="17">
        <v>0.97606712900000003</v>
      </c>
      <c r="J2578" s="17">
        <v>2.3699999999999999E-2</v>
      </c>
      <c r="K2578" s="17">
        <v>2.2000000000000001E-4</v>
      </c>
    </row>
    <row r="2579" spans="1:11" x14ac:dyDescent="0.45">
      <c r="A2579" s="10" t="s">
        <v>27</v>
      </c>
      <c r="B2579" s="20">
        <v>0.93</v>
      </c>
      <c r="C2579" s="19">
        <v>217986</v>
      </c>
      <c r="D2579" s="19">
        <v>37909.691290000002</v>
      </c>
      <c r="E2579" s="23">
        <v>0.68412519400000005</v>
      </c>
      <c r="F2579" s="23">
        <v>0.38189869500000001</v>
      </c>
      <c r="G2579" s="17">
        <v>0.75030506500000005</v>
      </c>
      <c r="H2579" s="17">
        <v>0.24969493500000001</v>
      </c>
      <c r="I2579" s="17">
        <v>0.97611183199999996</v>
      </c>
      <c r="J2579" s="17">
        <v>2.3699999999999999E-2</v>
      </c>
      <c r="K2579" s="17">
        <v>2.1900000000000001E-4</v>
      </c>
    </row>
    <row r="2580" spans="1:11" x14ac:dyDescent="0.45">
      <c r="A2580" s="10" t="s">
        <v>27</v>
      </c>
      <c r="B2580" s="20">
        <v>0.93100000000000005</v>
      </c>
      <c r="C2580" s="19">
        <v>218221</v>
      </c>
      <c r="D2580" s="19">
        <v>38071.461560000003</v>
      </c>
      <c r="E2580" s="23">
        <v>0.69302586399999999</v>
      </c>
      <c r="F2580" s="23">
        <v>0.38363027199999999</v>
      </c>
      <c r="G2580" s="17">
        <v>0.75039982400000005</v>
      </c>
      <c r="H2580" s="17">
        <v>0.24960017600000001</v>
      </c>
      <c r="I2580" s="17">
        <v>0.976178667</v>
      </c>
      <c r="J2580" s="17">
        <v>2.3599999999999999E-2</v>
      </c>
      <c r="K2580" s="17">
        <v>2.1800000000000001E-4</v>
      </c>
    </row>
    <row r="2581" spans="1:11" x14ac:dyDescent="0.45">
      <c r="A2581" s="10" t="s">
        <v>27</v>
      </c>
      <c r="B2581" s="20">
        <v>0.93200000000000005</v>
      </c>
      <c r="C2581" s="19">
        <v>218446</v>
      </c>
      <c r="D2581" s="19">
        <v>38227.98893</v>
      </c>
      <c r="E2581" s="23">
        <v>0.698643177</v>
      </c>
      <c r="F2581" s="23">
        <v>0.38541203499999999</v>
      </c>
      <c r="G2581" s="17">
        <v>0.75036851199999999</v>
      </c>
      <c r="H2581" s="17">
        <v>0.24963148800000001</v>
      </c>
      <c r="I2581" s="17">
        <v>0.97617816099999999</v>
      </c>
      <c r="J2581" s="17">
        <v>2.3599999999999999E-2</v>
      </c>
      <c r="K2581" s="17">
        <v>2.1800000000000001E-4</v>
      </c>
    </row>
    <row r="2582" spans="1:11" x14ac:dyDescent="0.45">
      <c r="A2582" s="10" t="s">
        <v>27</v>
      </c>
      <c r="B2582" s="20">
        <v>0.93300000000000005</v>
      </c>
      <c r="C2582" s="19">
        <v>218688</v>
      </c>
      <c r="D2582" s="19">
        <v>38397.874430000003</v>
      </c>
      <c r="E2582" s="23">
        <v>0.70600843300000005</v>
      </c>
      <c r="F2582" s="23">
        <v>0.38712117499999998</v>
      </c>
      <c r="G2582" s="17">
        <v>0.75043440900000002</v>
      </c>
      <c r="H2582" s="17">
        <v>0.249565591</v>
      </c>
      <c r="I2582" s="17">
        <v>0.97620312399999998</v>
      </c>
      <c r="J2582" s="17">
        <v>2.3599999999999999E-2</v>
      </c>
      <c r="K2582" s="17">
        <v>2.1699999999999999E-4</v>
      </c>
    </row>
    <row r="2583" spans="1:11" x14ac:dyDescent="0.45">
      <c r="A2583" s="10" t="s">
        <v>27</v>
      </c>
      <c r="B2583" s="20">
        <v>0.93400000000000005</v>
      </c>
      <c r="C2583" s="19">
        <v>218920</v>
      </c>
      <c r="D2583" s="19">
        <v>38562.394269999997</v>
      </c>
      <c r="E2583" s="23">
        <v>0.71198995099999995</v>
      </c>
      <c r="F2583" s="23">
        <v>0.38887092899999998</v>
      </c>
      <c r="G2583" s="17">
        <v>0.75036543</v>
      </c>
      <c r="H2583" s="17">
        <v>0.24963457</v>
      </c>
      <c r="I2583" s="17">
        <v>0.97623718100000001</v>
      </c>
      <c r="J2583" s="17">
        <v>2.35E-2</v>
      </c>
      <c r="K2583" s="17">
        <v>2.1699999999999999E-4</v>
      </c>
    </row>
    <row r="2584" spans="1:11" x14ac:dyDescent="0.45">
      <c r="A2584" s="10" t="s">
        <v>27</v>
      </c>
      <c r="B2584" s="20">
        <v>0.93500000000000005</v>
      </c>
      <c r="C2584" s="19">
        <v>219154</v>
      </c>
      <c r="D2584" s="19">
        <v>38729.987500000003</v>
      </c>
      <c r="E2584" s="23">
        <v>0.71994443699999999</v>
      </c>
      <c r="F2584" s="23">
        <v>0.39077284299999998</v>
      </c>
      <c r="G2584" s="17">
        <v>0.75050877500000002</v>
      </c>
      <c r="H2584" s="17">
        <v>0.24949122500000001</v>
      </c>
      <c r="I2584" s="17">
        <v>0.976277642</v>
      </c>
      <c r="J2584" s="17">
        <v>2.35E-2</v>
      </c>
      <c r="K2584" s="17">
        <v>2.1699999999999999E-4</v>
      </c>
    </row>
    <row r="2585" spans="1:11" x14ac:dyDescent="0.45">
      <c r="A2585" s="10" t="s">
        <v>27</v>
      </c>
      <c r="B2585" s="20">
        <v>0.93600000000000005</v>
      </c>
      <c r="C2585" s="19">
        <v>219390</v>
      </c>
      <c r="D2585" s="19">
        <v>38900.620029999998</v>
      </c>
      <c r="E2585" s="23">
        <v>0.72587218099999995</v>
      </c>
      <c r="F2585" s="23">
        <v>0.39270664199999999</v>
      </c>
      <c r="G2585" s="17">
        <v>0.75050822699999997</v>
      </c>
      <c r="H2585" s="17">
        <v>0.249491773</v>
      </c>
      <c r="I2585" s="17">
        <v>0.976296367</v>
      </c>
      <c r="J2585" s="17">
        <v>2.35E-2</v>
      </c>
      <c r="K2585" s="17">
        <v>2.1599999999999999E-4</v>
      </c>
    </row>
    <row r="2586" spans="1:11" x14ac:dyDescent="0.45">
      <c r="A2586" s="10" t="s">
        <v>27</v>
      </c>
      <c r="B2586" s="20">
        <v>0.93700000000000006</v>
      </c>
      <c r="C2586" s="19">
        <v>219623</v>
      </c>
      <c r="D2586" s="19">
        <v>39070.713300000003</v>
      </c>
      <c r="E2586" s="23">
        <v>0.73381143400000004</v>
      </c>
      <c r="F2586" s="23">
        <v>0.394531515</v>
      </c>
      <c r="G2586" s="17">
        <v>0.75057257200000005</v>
      </c>
      <c r="H2586" s="17">
        <v>0.24942742800000001</v>
      </c>
      <c r="I2586" s="17">
        <v>0.97634503299999997</v>
      </c>
      <c r="J2586" s="17">
        <v>2.3400000000000001E-2</v>
      </c>
      <c r="K2586" s="17">
        <v>2.1499999999999999E-4</v>
      </c>
    </row>
    <row r="2587" spans="1:11" x14ac:dyDescent="0.45">
      <c r="A2587" s="10" t="s">
        <v>27</v>
      </c>
      <c r="B2587" s="20">
        <v>0.93799999999999994</v>
      </c>
      <c r="C2587" s="19">
        <v>219849</v>
      </c>
      <c r="D2587" s="19">
        <v>39237.421170000001</v>
      </c>
      <c r="E2587" s="23">
        <v>0.74101796900000005</v>
      </c>
      <c r="F2587" s="23">
        <v>0.39650232699999999</v>
      </c>
      <c r="G2587" s="17">
        <v>0.75063338899999998</v>
      </c>
      <c r="H2587" s="17">
        <v>0.24936661099999999</v>
      </c>
      <c r="I2587" s="17">
        <v>0.97635268900000005</v>
      </c>
      <c r="J2587" s="17">
        <v>2.3400000000000001E-2</v>
      </c>
      <c r="K2587" s="17">
        <v>2.1499999999999999E-4</v>
      </c>
    </row>
    <row r="2588" spans="1:11" x14ac:dyDescent="0.45">
      <c r="A2588" s="10" t="s">
        <v>27</v>
      </c>
      <c r="B2588" s="20">
        <v>0.93899999999999995</v>
      </c>
      <c r="C2588" s="19">
        <v>220085</v>
      </c>
      <c r="D2588" s="19">
        <v>39412.866390000003</v>
      </c>
      <c r="E2588" s="23">
        <v>0.74624161700000002</v>
      </c>
      <c r="F2588" s="23">
        <v>0.39838819199999997</v>
      </c>
      <c r="G2588" s="17">
        <v>0.75070540900000005</v>
      </c>
      <c r="H2588" s="17">
        <v>0.24929459100000001</v>
      </c>
      <c r="I2588" s="17">
        <v>0.97641217400000002</v>
      </c>
      <c r="J2588" s="17">
        <v>2.3400000000000001E-2</v>
      </c>
      <c r="K2588" s="17">
        <v>2.14E-4</v>
      </c>
    </row>
    <row r="2589" spans="1:11" x14ac:dyDescent="0.45">
      <c r="A2589" s="10" t="s">
        <v>27</v>
      </c>
      <c r="B2589" s="20">
        <v>0.94</v>
      </c>
      <c r="C2589" s="19">
        <v>220325</v>
      </c>
      <c r="D2589" s="19">
        <v>39593.081120000003</v>
      </c>
      <c r="E2589" s="23">
        <v>0.75464438</v>
      </c>
      <c r="F2589" s="23">
        <v>0.40033814899999998</v>
      </c>
      <c r="G2589" s="17">
        <v>0.750727335</v>
      </c>
      <c r="H2589" s="17">
        <v>0.249272665</v>
      </c>
      <c r="I2589" s="17">
        <v>0.97646749700000002</v>
      </c>
      <c r="J2589" s="17">
        <v>2.3300000000000001E-2</v>
      </c>
      <c r="K2589" s="17">
        <v>2.14E-4</v>
      </c>
    </row>
    <row r="2590" spans="1:11" x14ac:dyDescent="0.45">
      <c r="A2590" s="10" t="s">
        <v>27</v>
      </c>
      <c r="B2590" s="20">
        <v>0.94099999999999995</v>
      </c>
      <c r="C2590" s="19">
        <v>220556</v>
      </c>
      <c r="D2590" s="19">
        <v>39768.725019999998</v>
      </c>
      <c r="E2590" s="23">
        <v>0.76523355500000001</v>
      </c>
      <c r="F2590" s="23">
        <v>0.40227703300000001</v>
      </c>
      <c r="G2590" s="17">
        <v>0.750816119</v>
      </c>
      <c r="H2590" s="17">
        <v>0.249183881</v>
      </c>
      <c r="I2590" s="17">
        <v>0.97652068599999997</v>
      </c>
      <c r="J2590" s="17">
        <v>2.3300000000000001E-2</v>
      </c>
      <c r="K2590" s="17">
        <v>2.2100000000000001E-4</v>
      </c>
    </row>
    <row r="2591" spans="1:11" x14ac:dyDescent="0.45">
      <c r="A2591" s="10" t="s">
        <v>27</v>
      </c>
      <c r="B2591" s="20">
        <v>0.94199999999999995</v>
      </c>
      <c r="C2591" s="19">
        <v>220795</v>
      </c>
      <c r="D2591" s="19">
        <v>39953.10327</v>
      </c>
      <c r="E2591" s="23">
        <v>0.77708028500000004</v>
      </c>
      <c r="F2591" s="23">
        <v>0.404273677</v>
      </c>
      <c r="G2591" s="17">
        <v>0.75085486499999998</v>
      </c>
      <c r="H2591" s="17">
        <v>0.24914513499999999</v>
      </c>
      <c r="I2591" s="17">
        <v>0.97657334900000003</v>
      </c>
      <c r="J2591" s="17">
        <v>2.3199999999999998E-2</v>
      </c>
      <c r="K2591" s="17">
        <v>2.2000000000000001E-4</v>
      </c>
    </row>
    <row r="2592" spans="1:11" x14ac:dyDescent="0.45">
      <c r="A2592" s="10" t="s">
        <v>27</v>
      </c>
      <c r="B2592" s="20">
        <v>0.94299999999999995</v>
      </c>
      <c r="C2592" s="19">
        <v>221027</v>
      </c>
      <c r="D2592" s="19">
        <v>40134.420129999999</v>
      </c>
      <c r="E2592" s="23">
        <v>0.78508975599999997</v>
      </c>
      <c r="F2592" s="23">
        <v>0.40643248599999998</v>
      </c>
      <c r="G2592" s="17">
        <v>0.75081324900000002</v>
      </c>
      <c r="H2592" s="17">
        <v>0.24918675100000001</v>
      </c>
      <c r="I2592" s="17">
        <v>0.97659998999999997</v>
      </c>
      <c r="J2592" s="17">
        <v>2.3199999999999998E-2</v>
      </c>
      <c r="K2592" s="17">
        <v>2.2000000000000001E-4</v>
      </c>
    </row>
    <row r="2593" spans="1:11" x14ac:dyDescent="0.45">
      <c r="A2593" s="10" t="s">
        <v>27</v>
      </c>
      <c r="B2593" s="20">
        <v>0.94399999999999995</v>
      </c>
      <c r="C2593" s="19">
        <v>221263</v>
      </c>
      <c r="D2593" s="19">
        <v>40320.996599999999</v>
      </c>
      <c r="E2593" s="23">
        <v>0.79445942800000002</v>
      </c>
      <c r="F2593" s="23">
        <v>0.408542028</v>
      </c>
      <c r="G2593" s="17">
        <v>0.750889213</v>
      </c>
      <c r="H2593" s="17">
        <v>0.249110787</v>
      </c>
      <c r="I2593" s="17">
        <v>0.97663971000000005</v>
      </c>
      <c r="J2593" s="17">
        <v>2.3099999999999999E-2</v>
      </c>
      <c r="K2593" s="17">
        <v>2.1900000000000001E-4</v>
      </c>
    </row>
    <row r="2594" spans="1:11" x14ac:dyDescent="0.45">
      <c r="A2594" s="10" t="s">
        <v>27</v>
      </c>
      <c r="B2594" s="20">
        <v>0.94499999999999995</v>
      </c>
      <c r="C2594" s="19">
        <v>221495</v>
      </c>
      <c r="D2594" s="19">
        <v>40506.616529999999</v>
      </c>
      <c r="E2594" s="23">
        <v>0.80523158299999997</v>
      </c>
      <c r="F2594" s="23">
        <v>0.41068820700000003</v>
      </c>
      <c r="G2594" s="17">
        <v>0.75099212199999998</v>
      </c>
      <c r="H2594" s="17">
        <v>0.24900787799999999</v>
      </c>
      <c r="I2594" s="17">
        <v>0.97668645700000001</v>
      </c>
      <c r="J2594" s="17">
        <v>2.3099999999999999E-2</v>
      </c>
      <c r="K2594" s="17">
        <v>2.1900000000000001E-4</v>
      </c>
    </row>
    <row r="2595" spans="1:11" x14ac:dyDescent="0.45">
      <c r="A2595" s="10" t="s">
        <v>27</v>
      </c>
      <c r="B2595" s="20">
        <v>0.94599999999999995</v>
      </c>
      <c r="C2595" s="19">
        <v>221729</v>
      </c>
      <c r="D2595" s="19">
        <v>40695.935749999997</v>
      </c>
      <c r="E2595" s="23">
        <v>0.81329560499999998</v>
      </c>
      <c r="F2595" s="23">
        <v>0.41283158599999997</v>
      </c>
      <c r="G2595" s="17">
        <v>0.75101136999999996</v>
      </c>
      <c r="H2595" s="17">
        <v>0.24898862999999999</v>
      </c>
      <c r="I2595" s="17">
        <v>0.97668890799999997</v>
      </c>
      <c r="J2595" s="17">
        <v>2.3099999999999999E-2</v>
      </c>
      <c r="K2595" s="17">
        <v>2.1800000000000001E-4</v>
      </c>
    </row>
    <row r="2596" spans="1:11" x14ac:dyDescent="0.45">
      <c r="A2596" s="10" t="s">
        <v>27</v>
      </c>
      <c r="B2596" s="20">
        <v>0.94699999999999995</v>
      </c>
      <c r="C2596" s="19">
        <v>221965</v>
      </c>
      <c r="D2596" s="19">
        <v>40889.224499999997</v>
      </c>
      <c r="E2596" s="23">
        <v>0.82362486599999996</v>
      </c>
      <c r="F2596" s="23">
        <v>0.41502388400000001</v>
      </c>
      <c r="G2596" s="17">
        <v>0.75110490399999996</v>
      </c>
      <c r="H2596" s="17">
        <v>0.24889509600000001</v>
      </c>
      <c r="I2596" s="17">
        <v>0.976755704</v>
      </c>
      <c r="J2596" s="17">
        <v>2.3E-2</v>
      </c>
      <c r="K2596" s="17">
        <v>2.1699999999999999E-4</v>
      </c>
    </row>
    <row r="2597" spans="1:11" x14ac:dyDescent="0.45">
      <c r="A2597" s="10" t="s">
        <v>27</v>
      </c>
      <c r="B2597" s="20">
        <v>0.94799999999999995</v>
      </c>
      <c r="C2597" s="19">
        <v>222200</v>
      </c>
      <c r="D2597" s="19">
        <v>41083.991300000002</v>
      </c>
      <c r="E2597" s="23">
        <v>0.83408910400000003</v>
      </c>
      <c r="F2597" s="23">
        <v>0.41724843299999997</v>
      </c>
      <c r="G2597" s="17">
        <v>0.75110261</v>
      </c>
      <c r="H2597" s="17">
        <v>0.24889739</v>
      </c>
      <c r="I2597" s="17">
        <v>0.97681600999999996</v>
      </c>
      <c r="J2597" s="17">
        <v>2.3E-2</v>
      </c>
      <c r="K2597" s="17">
        <v>2.1699999999999999E-4</v>
      </c>
    </row>
    <row r="2598" spans="1:11" x14ac:dyDescent="0.45">
      <c r="A2598" s="10" t="s">
        <v>27</v>
      </c>
      <c r="B2598" s="20">
        <v>0.94899999999999995</v>
      </c>
      <c r="C2598" s="19">
        <v>222434</v>
      </c>
      <c r="D2598" s="19">
        <v>41280.506540000002</v>
      </c>
      <c r="E2598" s="23">
        <v>0.846033704</v>
      </c>
      <c r="F2598" s="23">
        <v>0.419487836</v>
      </c>
      <c r="G2598" s="17">
        <v>0.75120260400000005</v>
      </c>
      <c r="H2598" s="17">
        <v>0.248797396</v>
      </c>
      <c r="I2598" s="17">
        <v>0.97684772099999995</v>
      </c>
      <c r="J2598" s="17">
        <v>2.29E-2</v>
      </c>
      <c r="K2598" s="17">
        <v>2.1599999999999999E-4</v>
      </c>
    </row>
    <row r="2599" spans="1:11" x14ac:dyDescent="0.45">
      <c r="A2599" s="10" t="s">
        <v>27</v>
      </c>
      <c r="B2599" s="20">
        <v>0.95</v>
      </c>
      <c r="C2599" s="19">
        <v>222669</v>
      </c>
      <c r="D2599" s="19">
        <v>41480.055630000003</v>
      </c>
      <c r="E2599" s="23">
        <v>0.85374174899999999</v>
      </c>
      <c r="F2599" s="23">
        <v>0.42182277400000001</v>
      </c>
      <c r="G2599" s="17">
        <v>0.75130350400000001</v>
      </c>
      <c r="H2599" s="17">
        <v>0.24869649599999999</v>
      </c>
      <c r="I2599" s="17">
        <v>0.97689457800000001</v>
      </c>
      <c r="J2599" s="17">
        <v>2.29E-2</v>
      </c>
      <c r="K2599" s="17">
        <v>2.1499999999999999E-4</v>
      </c>
    </row>
    <row r="2600" spans="1:11" x14ac:dyDescent="0.45">
      <c r="A2600" s="10" t="s">
        <v>27</v>
      </c>
      <c r="B2600" s="20">
        <v>0.95099999999999996</v>
      </c>
      <c r="C2600" s="19">
        <v>222903</v>
      </c>
      <c r="D2600" s="19">
        <v>41680.878660000002</v>
      </c>
      <c r="E2600" s="23">
        <v>0.86288892800000006</v>
      </c>
      <c r="F2600" s="23">
        <v>0.42416760199999998</v>
      </c>
      <c r="G2600" s="17">
        <v>0.75127746100000004</v>
      </c>
      <c r="H2600" s="17">
        <v>0.24872253899999999</v>
      </c>
      <c r="I2600" s="17">
        <v>0.97683929999999997</v>
      </c>
      <c r="J2600" s="17">
        <v>2.29E-2</v>
      </c>
      <c r="K2600" s="17">
        <v>2.1499999999999999E-4</v>
      </c>
    </row>
    <row r="2601" spans="1:11" x14ac:dyDescent="0.45">
      <c r="A2601" s="10" t="s">
        <v>27</v>
      </c>
      <c r="B2601" s="20">
        <v>0.95199999999999996</v>
      </c>
      <c r="C2601" s="19">
        <v>223135</v>
      </c>
      <c r="D2601" s="19">
        <v>41882.005700000002</v>
      </c>
      <c r="E2601" s="23">
        <v>0.87245390300000003</v>
      </c>
      <c r="F2601" s="23">
        <v>0.42649588100000002</v>
      </c>
      <c r="G2601" s="17">
        <v>0.75130302299999996</v>
      </c>
      <c r="H2601" s="17">
        <v>0.24869697700000001</v>
      </c>
      <c r="I2601" s="17">
        <v>0.97684035199999997</v>
      </c>
      <c r="J2601" s="17">
        <v>2.29E-2</v>
      </c>
      <c r="K2601" s="17">
        <v>2.1499999999999999E-4</v>
      </c>
    </row>
    <row r="2602" spans="1:11" x14ac:dyDescent="0.45">
      <c r="A2602" s="10" t="s">
        <v>27</v>
      </c>
      <c r="B2602" s="20">
        <v>0.95299999999999996</v>
      </c>
      <c r="C2602" s="19">
        <v>223372</v>
      </c>
      <c r="D2602" s="19">
        <v>42089.802669999997</v>
      </c>
      <c r="E2602" s="23">
        <v>0.88141286900000004</v>
      </c>
      <c r="F2602" s="23">
        <v>0.42891230000000002</v>
      </c>
      <c r="G2602" s="17">
        <v>0.751320667</v>
      </c>
      <c r="H2602" s="17">
        <v>0.248679333</v>
      </c>
      <c r="I2602" s="17">
        <v>0.97685942000000003</v>
      </c>
      <c r="J2602" s="17">
        <v>2.29E-2</v>
      </c>
      <c r="K2602" s="17">
        <v>2.14E-4</v>
      </c>
    </row>
    <row r="2603" spans="1:11" x14ac:dyDescent="0.45">
      <c r="A2603" s="10" t="s">
        <v>27</v>
      </c>
      <c r="B2603" s="20">
        <v>0.95399999999999996</v>
      </c>
      <c r="C2603" s="19">
        <v>223603</v>
      </c>
      <c r="D2603" s="19">
        <v>42294.933900000004</v>
      </c>
      <c r="E2603" s="23">
        <v>0.89514439499999998</v>
      </c>
      <c r="F2603" s="23">
        <v>0.43132374099999998</v>
      </c>
      <c r="G2603" s="17">
        <v>0.75142104499999995</v>
      </c>
      <c r="H2603" s="17">
        <v>0.24857895499999999</v>
      </c>
      <c r="I2603" s="17">
        <v>0.97688919399999996</v>
      </c>
      <c r="J2603" s="17">
        <v>2.29E-2</v>
      </c>
      <c r="K2603" s="17">
        <v>2.13E-4</v>
      </c>
    </row>
    <row r="2604" spans="1:11" x14ac:dyDescent="0.45">
      <c r="A2604" s="10" t="s">
        <v>27</v>
      </c>
      <c r="B2604" s="20">
        <v>0.95499999999999996</v>
      </c>
      <c r="C2604" s="19">
        <v>223839</v>
      </c>
      <c r="D2604" s="19">
        <v>42507.489739999997</v>
      </c>
      <c r="E2604" s="23">
        <v>0.90606975599999995</v>
      </c>
      <c r="F2604" s="23">
        <v>0.43375270399999999</v>
      </c>
      <c r="G2604" s="17">
        <v>0.75140614500000003</v>
      </c>
      <c r="H2604" s="17">
        <v>0.248593855</v>
      </c>
      <c r="I2604" s="17">
        <v>0.97691398699999998</v>
      </c>
      <c r="J2604" s="17">
        <v>2.29E-2</v>
      </c>
      <c r="K2604" s="17">
        <v>2.13E-4</v>
      </c>
    </row>
    <row r="2605" spans="1:11" x14ac:dyDescent="0.45">
      <c r="A2605" s="10" t="s">
        <v>27</v>
      </c>
      <c r="B2605" s="20">
        <v>0.95599999999999996</v>
      </c>
      <c r="C2605" s="19">
        <v>224074</v>
      </c>
      <c r="D2605" s="19">
        <v>42721.680699999997</v>
      </c>
      <c r="E2605" s="23">
        <v>0.91921699800000001</v>
      </c>
      <c r="F2605" s="23">
        <v>0.43633101200000002</v>
      </c>
      <c r="G2605" s="17">
        <v>0.75139909100000002</v>
      </c>
      <c r="H2605" s="17">
        <v>0.24860090900000001</v>
      </c>
      <c r="I2605" s="17">
        <v>0.97696713199999996</v>
      </c>
      <c r="J2605" s="17">
        <v>2.2800000000000001E-2</v>
      </c>
      <c r="K2605" s="17">
        <v>2.12E-4</v>
      </c>
    </row>
    <row r="2606" spans="1:11" x14ac:dyDescent="0.45">
      <c r="A2606" s="10" t="s">
        <v>27</v>
      </c>
      <c r="B2606" s="20">
        <v>0.95699999999999996</v>
      </c>
      <c r="C2606" s="19">
        <v>224303</v>
      </c>
      <c r="D2606" s="19">
        <v>42934.031320000002</v>
      </c>
      <c r="E2606" s="23">
        <v>0.93466796699999999</v>
      </c>
      <c r="F2606" s="23">
        <v>0.43888755200000001</v>
      </c>
      <c r="G2606" s="17">
        <v>0.75140769399999996</v>
      </c>
      <c r="H2606" s="17">
        <v>0.24859230600000001</v>
      </c>
      <c r="I2606" s="17">
        <v>0.97700774000000001</v>
      </c>
      <c r="J2606" s="17">
        <v>2.2800000000000001E-2</v>
      </c>
      <c r="K2606" s="17">
        <v>2.12E-4</v>
      </c>
    </row>
    <row r="2607" spans="1:11" x14ac:dyDescent="0.45">
      <c r="A2607" s="10" t="s">
        <v>27</v>
      </c>
      <c r="B2607" s="20">
        <v>0.95799999999999996</v>
      </c>
      <c r="C2607" s="19">
        <v>224520</v>
      </c>
      <c r="D2607" s="19">
        <v>43138.43649</v>
      </c>
      <c r="E2607" s="23">
        <v>0.94856037999999998</v>
      </c>
      <c r="F2607" s="23">
        <v>0.44144348799999999</v>
      </c>
      <c r="G2607" s="17">
        <v>0.75145644</v>
      </c>
      <c r="H2607" s="17">
        <v>0.24854356</v>
      </c>
      <c r="I2607" s="17">
        <v>0.97708605999999998</v>
      </c>
      <c r="J2607" s="17">
        <v>2.2700000000000001E-2</v>
      </c>
      <c r="K2607" s="17">
        <v>2.1100000000000001E-4</v>
      </c>
    </row>
    <row r="2608" spans="1:11" x14ac:dyDescent="0.45">
      <c r="A2608" s="10" t="s">
        <v>27</v>
      </c>
      <c r="B2608" s="20">
        <v>0.95899999999999996</v>
      </c>
      <c r="C2608" s="19">
        <v>224775</v>
      </c>
      <c r="D2608" s="19">
        <v>43381.975919999997</v>
      </c>
      <c r="E2608" s="23">
        <v>0.96502487699999995</v>
      </c>
      <c r="F2608" s="23">
        <v>0.443978657</v>
      </c>
      <c r="G2608" s="17">
        <v>0.75150706300000003</v>
      </c>
      <c r="H2608" s="17">
        <v>0.248492937</v>
      </c>
      <c r="I2608" s="17">
        <v>0.97713274100000003</v>
      </c>
      <c r="J2608" s="17">
        <v>2.2700000000000001E-2</v>
      </c>
      <c r="K2608" s="17">
        <v>2.1000000000000001E-4</v>
      </c>
    </row>
    <row r="2609" spans="1:11" x14ac:dyDescent="0.45">
      <c r="A2609" s="10" t="s">
        <v>27</v>
      </c>
      <c r="B2609" s="20">
        <v>0.96</v>
      </c>
      <c r="C2609" s="19">
        <v>225004</v>
      </c>
      <c r="D2609" s="19">
        <v>43604.534299999999</v>
      </c>
      <c r="E2609" s="23">
        <v>0.98086232600000001</v>
      </c>
      <c r="F2609" s="23">
        <v>0.44681895700000002</v>
      </c>
      <c r="G2609" s="17">
        <v>0.75152886200000002</v>
      </c>
      <c r="H2609" s="17">
        <v>0.24847113800000001</v>
      </c>
      <c r="I2609" s="17">
        <v>0.97716137700000005</v>
      </c>
      <c r="J2609" s="17">
        <v>2.2599999999999999E-2</v>
      </c>
      <c r="K2609" s="17">
        <v>2.1000000000000001E-4</v>
      </c>
    </row>
    <row r="2610" spans="1:11" x14ac:dyDescent="0.45">
      <c r="A2610" s="10" t="s">
        <v>27</v>
      </c>
      <c r="B2610" s="20">
        <v>0.96099999999999997</v>
      </c>
      <c r="C2610" s="19">
        <v>225243</v>
      </c>
      <c r="D2610" s="19">
        <v>43840.987070000003</v>
      </c>
      <c r="E2610" s="23">
        <v>0.99913618900000001</v>
      </c>
      <c r="F2610" s="23">
        <v>0.44961905800000002</v>
      </c>
      <c r="G2610" s="17">
        <v>0.751606043</v>
      </c>
      <c r="H2610" s="17">
        <v>0.248393957</v>
      </c>
      <c r="I2610" s="17">
        <v>0.97716439399999999</v>
      </c>
      <c r="J2610" s="17">
        <v>2.2599999999999999E-2</v>
      </c>
      <c r="K2610" s="17">
        <v>2.0900000000000001E-4</v>
      </c>
    </row>
    <row r="2611" spans="1:11" x14ac:dyDescent="0.45">
      <c r="A2611" s="10" t="s">
        <v>27</v>
      </c>
      <c r="B2611" s="20">
        <v>0.96199999999999997</v>
      </c>
      <c r="C2611" s="19">
        <v>225477</v>
      </c>
      <c r="D2611" s="19">
        <v>44076.383979999999</v>
      </c>
      <c r="E2611" s="23">
        <v>1.014457417</v>
      </c>
      <c r="F2611" s="23">
        <v>0.45249070899999999</v>
      </c>
      <c r="G2611" s="17">
        <v>0.75154006799999995</v>
      </c>
      <c r="H2611" s="17">
        <v>0.24845993199999999</v>
      </c>
      <c r="I2611" s="17">
        <v>0.97721915400000003</v>
      </c>
      <c r="J2611" s="17">
        <v>2.2599999999999999E-2</v>
      </c>
      <c r="K2611" s="17">
        <v>2.0900000000000001E-4</v>
      </c>
    </row>
    <row r="2612" spans="1:11" x14ac:dyDescent="0.45">
      <c r="A2612" s="10" t="s">
        <v>27</v>
      </c>
      <c r="B2612" s="20">
        <v>0.96299999999999997</v>
      </c>
      <c r="C2612" s="19">
        <v>225713</v>
      </c>
      <c r="D2612" s="19">
        <v>44318.182639999999</v>
      </c>
      <c r="E2612" s="23">
        <v>1.0324246939999999</v>
      </c>
      <c r="F2612" s="23">
        <v>0.45536529100000001</v>
      </c>
      <c r="G2612" s="17">
        <v>0.75159162300000004</v>
      </c>
      <c r="H2612" s="17">
        <v>0.24840837700000001</v>
      </c>
      <c r="I2612" s="17">
        <v>0.97721175500000002</v>
      </c>
      <c r="J2612" s="17">
        <v>2.2599999999999999E-2</v>
      </c>
      <c r="K2612" s="17">
        <v>2.0799999999999999E-4</v>
      </c>
    </row>
    <row r="2613" spans="1:11" x14ac:dyDescent="0.45">
      <c r="A2613" s="10" t="s">
        <v>27</v>
      </c>
      <c r="B2613" s="20">
        <v>0.96399999999999997</v>
      </c>
      <c r="C2613" s="19">
        <v>225944</v>
      </c>
      <c r="D2613" s="19">
        <v>44559.150959999999</v>
      </c>
      <c r="E2613" s="23">
        <v>1.053291202</v>
      </c>
      <c r="F2613" s="23">
        <v>0.45835293199999999</v>
      </c>
      <c r="G2613" s="17">
        <v>0.75165085200000004</v>
      </c>
      <c r="H2613" s="17">
        <v>0.24834914799999999</v>
      </c>
      <c r="I2613" s="17">
        <v>0.97725030800000001</v>
      </c>
      <c r="J2613" s="17">
        <v>2.2499999999999999E-2</v>
      </c>
      <c r="K2613" s="17">
        <v>2.0799999999999999E-4</v>
      </c>
    </row>
    <row r="2614" spans="1:11" x14ac:dyDescent="0.45">
      <c r="A2614" s="10" t="s">
        <v>27</v>
      </c>
      <c r="B2614" s="20">
        <v>0.96499999999999997</v>
      </c>
      <c r="C2614" s="19">
        <v>226182</v>
      </c>
      <c r="D2614" s="19">
        <v>44812.584799999997</v>
      </c>
      <c r="E2614" s="23">
        <v>1.075135124</v>
      </c>
      <c r="F2614" s="23">
        <v>0.461386399</v>
      </c>
      <c r="G2614" s="17">
        <v>0.75163363999999999</v>
      </c>
      <c r="H2614" s="17">
        <v>0.24836636000000001</v>
      </c>
      <c r="I2614" s="17">
        <v>0.97727651599999998</v>
      </c>
      <c r="J2614" s="17">
        <v>2.2499999999999999E-2</v>
      </c>
      <c r="K2614" s="17">
        <v>2.0699999999999999E-4</v>
      </c>
    </row>
    <row r="2615" spans="1:11" x14ac:dyDescent="0.45">
      <c r="A2615" s="10" t="s">
        <v>27</v>
      </c>
      <c r="B2615" s="20">
        <v>0.96599999999999997</v>
      </c>
      <c r="C2615" s="19">
        <v>226414</v>
      </c>
      <c r="D2615" s="19">
        <v>45064.414270000001</v>
      </c>
      <c r="E2615" s="23">
        <v>1.0952928120000001</v>
      </c>
      <c r="F2615" s="23">
        <v>0.46456373400000001</v>
      </c>
      <c r="G2615" s="17">
        <v>0.75167171600000005</v>
      </c>
      <c r="H2615" s="17">
        <v>0.24832828400000001</v>
      </c>
      <c r="I2615" s="17">
        <v>0.97731640900000005</v>
      </c>
      <c r="J2615" s="17">
        <v>2.2499999999999999E-2</v>
      </c>
      <c r="K2615" s="17">
        <v>2.0699999999999999E-4</v>
      </c>
    </row>
    <row r="2616" spans="1:11" x14ac:dyDescent="0.45">
      <c r="A2616" s="10" t="s">
        <v>27</v>
      </c>
      <c r="B2616" s="20">
        <v>0.96699999999999997</v>
      </c>
      <c r="C2616" s="19">
        <v>226650</v>
      </c>
      <c r="D2616" s="19">
        <v>45325.648889999997</v>
      </c>
      <c r="E2616" s="23">
        <v>1.118027544</v>
      </c>
      <c r="F2616" s="23">
        <v>0.46771671500000001</v>
      </c>
      <c r="G2616" s="17">
        <v>0.75170527200000004</v>
      </c>
      <c r="H2616" s="17">
        <v>0.24829472799999999</v>
      </c>
      <c r="I2616" s="17">
        <v>0.97734954100000004</v>
      </c>
      <c r="J2616" s="17">
        <v>2.24E-2</v>
      </c>
      <c r="K2616" s="17">
        <v>2.0599999999999999E-4</v>
      </c>
    </row>
    <row r="2617" spans="1:11" x14ac:dyDescent="0.45">
      <c r="A2617" s="10" t="s">
        <v>27</v>
      </c>
      <c r="B2617" s="20">
        <v>0.96799999999999997</v>
      </c>
      <c r="C2617" s="19">
        <v>226884</v>
      </c>
      <c r="D2617" s="19">
        <v>45589.087350000002</v>
      </c>
      <c r="E2617" s="23">
        <v>1.1360204739999999</v>
      </c>
      <c r="F2617" s="23">
        <v>0.471019313</v>
      </c>
      <c r="G2617" s="17">
        <v>0.75169690199999994</v>
      </c>
      <c r="H2617" s="17">
        <v>0.248303098</v>
      </c>
      <c r="I2617" s="17">
        <v>0.97736137599999995</v>
      </c>
      <c r="J2617" s="17">
        <v>2.24E-2</v>
      </c>
      <c r="K2617" s="17">
        <v>2.0599999999999999E-4</v>
      </c>
    </row>
    <row r="2618" spans="1:11" x14ac:dyDescent="0.45">
      <c r="A2618" s="10" t="s">
        <v>27</v>
      </c>
      <c r="B2618" s="20">
        <v>0.96899999999999997</v>
      </c>
      <c r="C2618" s="19">
        <v>227116</v>
      </c>
      <c r="D2618" s="19">
        <v>45855.218009999997</v>
      </c>
      <c r="E2618" s="23">
        <v>1.158672441</v>
      </c>
      <c r="F2618" s="23">
        <v>0.47438387199999998</v>
      </c>
      <c r="G2618" s="17">
        <v>0.75175681100000002</v>
      </c>
      <c r="H2618" s="17">
        <v>0.248243189</v>
      </c>
      <c r="I2618" s="17">
        <v>0.97738501</v>
      </c>
      <c r="J2618" s="17">
        <v>2.24E-2</v>
      </c>
      <c r="K2618" s="17">
        <v>2.05E-4</v>
      </c>
    </row>
    <row r="2619" spans="1:11" x14ac:dyDescent="0.45">
      <c r="A2619" s="10" t="s">
        <v>27</v>
      </c>
      <c r="B2619" s="20">
        <v>0.97</v>
      </c>
      <c r="C2619" s="19">
        <v>227352</v>
      </c>
      <c r="D2619" s="19">
        <v>46131.953840000002</v>
      </c>
      <c r="E2619" s="23">
        <v>1.184081975</v>
      </c>
      <c r="F2619" s="23">
        <v>0.47777825899999998</v>
      </c>
      <c r="G2619" s="17">
        <v>0.75179017599999998</v>
      </c>
      <c r="H2619" s="17">
        <v>0.248209824</v>
      </c>
      <c r="I2619" s="17">
        <v>0.97738466999999996</v>
      </c>
      <c r="J2619" s="17">
        <v>2.24E-2</v>
      </c>
      <c r="K2619" s="17">
        <v>2.05E-4</v>
      </c>
    </row>
    <row r="2620" spans="1:11" x14ac:dyDescent="0.45">
      <c r="A2620" s="10" t="s">
        <v>27</v>
      </c>
      <c r="B2620" s="20">
        <v>0.97099999999999997</v>
      </c>
      <c r="C2620" s="19">
        <v>227584</v>
      </c>
      <c r="D2620" s="19">
        <v>46409.923999999999</v>
      </c>
      <c r="E2620" s="23">
        <v>1.211597627</v>
      </c>
      <c r="F2620" s="23">
        <v>0.481331801</v>
      </c>
      <c r="G2620" s="17">
        <v>0.751880624</v>
      </c>
      <c r="H2620" s="17">
        <v>0.248119376</v>
      </c>
      <c r="I2620" s="17">
        <v>0.97744103800000004</v>
      </c>
      <c r="J2620" s="17">
        <v>2.24E-2</v>
      </c>
      <c r="K2620" s="17">
        <v>2.04E-4</v>
      </c>
    </row>
    <row r="2621" spans="1:11" x14ac:dyDescent="0.45">
      <c r="A2621" s="10" t="s">
        <v>27</v>
      </c>
      <c r="B2621" s="20">
        <v>0.97199999999999998</v>
      </c>
      <c r="C2621" s="19">
        <v>227820</v>
      </c>
      <c r="D2621" s="19">
        <v>46699.352200000001</v>
      </c>
      <c r="E2621" s="23">
        <v>1.2396667180000001</v>
      </c>
      <c r="F2621" s="23">
        <v>0.48481143900000001</v>
      </c>
      <c r="G2621" s="17">
        <v>0.75198402200000003</v>
      </c>
      <c r="H2621" s="17">
        <v>0.248015978</v>
      </c>
      <c r="I2621" s="17">
        <v>0.97748029000000003</v>
      </c>
      <c r="J2621" s="17">
        <v>2.23E-2</v>
      </c>
      <c r="K2621" s="17">
        <v>2.03E-4</v>
      </c>
    </row>
    <row r="2622" spans="1:11" x14ac:dyDescent="0.45">
      <c r="A2622" s="10" t="s">
        <v>27</v>
      </c>
      <c r="B2622" s="20">
        <v>0.97299999999999998</v>
      </c>
      <c r="C2622" s="19">
        <v>228055</v>
      </c>
      <c r="D2622" s="19">
        <v>46993.635950000004</v>
      </c>
      <c r="E2622" s="23">
        <v>1.2680162580000001</v>
      </c>
      <c r="F2622" s="23">
        <v>0.48862222700000002</v>
      </c>
      <c r="G2622" s="17">
        <v>0.75202034600000001</v>
      </c>
      <c r="H2622" s="17">
        <v>0.24797965399999999</v>
      </c>
      <c r="I2622" s="17">
        <v>0.97750918799999997</v>
      </c>
      <c r="J2622" s="17">
        <v>2.23E-2</v>
      </c>
      <c r="K2622" s="17">
        <v>2.03E-4</v>
      </c>
    </row>
    <row r="2623" spans="1:11" x14ac:dyDescent="0.45">
      <c r="A2623" s="10" t="s">
        <v>27</v>
      </c>
      <c r="B2623" s="20">
        <v>0.97399999999999998</v>
      </c>
      <c r="C2623" s="19">
        <v>228288</v>
      </c>
      <c r="D2623" s="19">
        <v>47292.599309999998</v>
      </c>
      <c r="E2623" s="23">
        <v>1.30110452</v>
      </c>
      <c r="F2623" s="23">
        <v>0.49250389</v>
      </c>
      <c r="G2623" s="17">
        <v>0.75206318299999997</v>
      </c>
      <c r="H2623" s="17">
        <v>0.247936817</v>
      </c>
      <c r="I2623" s="17">
        <v>0.97753178600000001</v>
      </c>
      <c r="J2623" s="17">
        <v>2.23E-2</v>
      </c>
      <c r="K2623" s="17">
        <v>2.02E-4</v>
      </c>
    </row>
    <row r="2624" spans="1:11" x14ac:dyDescent="0.45">
      <c r="A2624" s="10" t="s">
        <v>27</v>
      </c>
      <c r="B2624" s="20">
        <v>0.97499999999999998</v>
      </c>
      <c r="C2624" s="19">
        <v>228520</v>
      </c>
      <c r="D2624" s="19">
        <v>47597.60067</v>
      </c>
      <c r="E2624" s="23">
        <v>1.3296824110000001</v>
      </c>
      <c r="F2624" s="23">
        <v>0.496428327</v>
      </c>
      <c r="G2624" s="17">
        <v>0.75208734499999996</v>
      </c>
      <c r="H2624" s="17">
        <v>0.24791265500000001</v>
      </c>
      <c r="I2624" s="17">
        <v>0.97744171800000001</v>
      </c>
      <c r="J2624" s="17">
        <v>2.24E-2</v>
      </c>
      <c r="K2624" s="17">
        <v>2.02E-4</v>
      </c>
    </row>
    <row r="2625" spans="1:11" x14ac:dyDescent="0.45">
      <c r="A2625" s="10" t="s">
        <v>27</v>
      </c>
      <c r="B2625" s="20">
        <v>0.97599999999999998</v>
      </c>
      <c r="C2625" s="19">
        <v>228757</v>
      </c>
      <c r="D2625" s="19">
        <v>47916.365980000002</v>
      </c>
      <c r="E2625" s="23">
        <v>1.3622178869999999</v>
      </c>
      <c r="F2625" s="23">
        <v>0.50043713899999998</v>
      </c>
      <c r="G2625" s="17">
        <v>0.75216496099999997</v>
      </c>
      <c r="H2625" s="17">
        <v>0.24783503900000001</v>
      </c>
      <c r="I2625" s="17">
        <v>0.97744025599999995</v>
      </c>
      <c r="J2625" s="17">
        <v>2.24E-2</v>
      </c>
      <c r="K2625" s="17">
        <v>2.0100000000000001E-4</v>
      </c>
    </row>
    <row r="2626" spans="1:11" x14ac:dyDescent="0.45">
      <c r="A2626" s="10" t="s">
        <v>27</v>
      </c>
      <c r="B2626" s="20">
        <v>0.97699999999999998</v>
      </c>
      <c r="C2626" s="19">
        <v>228991</v>
      </c>
      <c r="D2626" s="19">
        <v>48239.743710000002</v>
      </c>
      <c r="E2626" s="23">
        <v>1.395824103</v>
      </c>
      <c r="F2626" s="23">
        <v>0.50462821300000005</v>
      </c>
      <c r="G2626" s="17">
        <v>0.752252272</v>
      </c>
      <c r="H2626" s="17">
        <v>0.247747728</v>
      </c>
      <c r="I2626" s="17">
        <v>0.977450441</v>
      </c>
      <c r="J2626" s="17">
        <v>2.23E-2</v>
      </c>
      <c r="K2626" s="17">
        <v>2.0100000000000001E-4</v>
      </c>
    </row>
    <row r="2627" spans="1:11" x14ac:dyDescent="0.45">
      <c r="A2627" s="10" t="s">
        <v>27</v>
      </c>
      <c r="B2627" s="20">
        <v>0.97799999999999998</v>
      </c>
      <c r="C2627" s="19">
        <v>229224</v>
      </c>
      <c r="D2627" s="19">
        <v>48569.594290000001</v>
      </c>
      <c r="E2627" s="23">
        <v>1.4350701159999999</v>
      </c>
      <c r="F2627" s="23">
        <v>0.50885183199999995</v>
      </c>
      <c r="G2627" s="17">
        <v>0.75228597399999997</v>
      </c>
      <c r="H2627" s="17">
        <v>0.247714026</v>
      </c>
      <c r="I2627" s="17">
        <v>0.97748179000000002</v>
      </c>
      <c r="J2627" s="17">
        <v>2.23E-2</v>
      </c>
      <c r="K2627" s="17">
        <v>2.0000000000000001E-4</v>
      </c>
    </row>
    <row r="2628" spans="1:11" x14ac:dyDescent="0.45">
      <c r="A2628" s="10" t="s">
        <v>27</v>
      </c>
      <c r="B2628" s="20">
        <v>0.97899999999999998</v>
      </c>
      <c r="C2628" s="19">
        <v>229460</v>
      </c>
      <c r="D2628" s="19">
        <v>48914.083469999998</v>
      </c>
      <c r="E2628" s="23">
        <v>1.4821157220000001</v>
      </c>
      <c r="F2628" s="23">
        <v>0.51340091700000001</v>
      </c>
      <c r="G2628" s="17">
        <v>0.75237078400000001</v>
      </c>
      <c r="H2628" s="17">
        <v>0.24762921600000001</v>
      </c>
      <c r="I2628" s="17">
        <v>0.97749329299999999</v>
      </c>
      <c r="J2628" s="17">
        <v>2.23E-2</v>
      </c>
      <c r="K2628" s="17">
        <v>2.0000000000000001E-4</v>
      </c>
    </row>
    <row r="2629" spans="1:11" x14ac:dyDescent="0.45">
      <c r="A2629" s="10" t="s">
        <v>27</v>
      </c>
      <c r="B2629" s="20">
        <v>0.98</v>
      </c>
      <c r="C2629" s="19">
        <v>229694</v>
      </c>
      <c r="D2629" s="19">
        <v>49267.729500000001</v>
      </c>
      <c r="E2629" s="23">
        <v>1.537383919</v>
      </c>
      <c r="F2629" s="23">
        <v>0.51803664400000005</v>
      </c>
      <c r="G2629" s="17">
        <v>0.75247503199999999</v>
      </c>
      <c r="H2629" s="17">
        <v>0.24752496800000001</v>
      </c>
      <c r="I2629" s="17">
        <v>0.97750609899999996</v>
      </c>
      <c r="J2629" s="17">
        <v>2.23E-2</v>
      </c>
      <c r="K2629" s="17">
        <v>1.9900000000000001E-4</v>
      </c>
    </row>
    <row r="2630" spans="1:11" x14ac:dyDescent="0.45">
      <c r="A2630" s="10" t="s">
        <v>27</v>
      </c>
      <c r="B2630" s="20">
        <v>0.98099999999999998</v>
      </c>
      <c r="C2630" s="19">
        <v>229928</v>
      </c>
      <c r="D2630" s="19">
        <v>49632.608769999999</v>
      </c>
      <c r="E2630" s="23">
        <v>1.5785068950000001</v>
      </c>
      <c r="F2630" s="23">
        <v>0.52283032200000001</v>
      </c>
      <c r="G2630" s="17">
        <v>0.75257471899999995</v>
      </c>
      <c r="H2630" s="17">
        <v>0.247425281</v>
      </c>
      <c r="I2630" s="17">
        <v>0.97751917399999999</v>
      </c>
      <c r="J2630" s="17">
        <v>2.23E-2</v>
      </c>
      <c r="K2630" s="17">
        <v>1.9900000000000001E-4</v>
      </c>
    </row>
    <row r="2631" spans="1:11" x14ac:dyDescent="0.45">
      <c r="A2631" s="10" t="s">
        <v>27</v>
      </c>
      <c r="B2631" s="20">
        <v>0.98199999999999998</v>
      </c>
      <c r="C2631" s="19">
        <v>230161</v>
      </c>
      <c r="D2631" s="19">
        <v>50006.314230000004</v>
      </c>
      <c r="E2631" s="23">
        <v>1.633990676</v>
      </c>
      <c r="F2631" s="23">
        <v>0.52776754800000003</v>
      </c>
      <c r="G2631" s="17">
        <v>0.75262099100000002</v>
      </c>
      <c r="H2631" s="17">
        <v>0.24737900900000001</v>
      </c>
      <c r="I2631" s="17">
        <v>0.97756222599999998</v>
      </c>
      <c r="J2631" s="17">
        <v>2.2200000000000001E-2</v>
      </c>
      <c r="K2631" s="17">
        <v>1.9799999999999999E-4</v>
      </c>
    </row>
    <row r="2632" spans="1:11" x14ac:dyDescent="0.45">
      <c r="A2632" s="10" t="s">
        <v>27</v>
      </c>
      <c r="B2632" s="20">
        <v>0.98299999999999998</v>
      </c>
      <c r="C2632" s="19">
        <v>230396</v>
      </c>
      <c r="D2632" s="19">
        <v>50396.187380000003</v>
      </c>
      <c r="E2632" s="23">
        <v>1.6812606320000001</v>
      </c>
      <c r="F2632" s="23">
        <v>0.53293468300000002</v>
      </c>
      <c r="G2632" s="17">
        <v>0.75268667899999997</v>
      </c>
      <c r="H2632" s="17">
        <v>0.247313321</v>
      </c>
      <c r="I2632" s="17">
        <v>0.97754404699999997</v>
      </c>
      <c r="J2632" s="17">
        <v>2.23E-2</v>
      </c>
      <c r="K2632" s="17">
        <v>1.9799999999999999E-4</v>
      </c>
    </row>
    <row r="2633" spans="1:11" x14ac:dyDescent="0.45">
      <c r="A2633" s="10" t="s">
        <v>27</v>
      </c>
      <c r="B2633" s="20">
        <v>0.98399999999999999</v>
      </c>
      <c r="C2633" s="19">
        <v>230630</v>
      </c>
      <c r="D2633" s="19">
        <v>50798.339800000002</v>
      </c>
      <c r="E2633" s="23">
        <v>1.7542046630000001</v>
      </c>
      <c r="F2633" s="23">
        <v>0.53833850100000002</v>
      </c>
      <c r="G2633" s="17">
        <v>0.75279451900000005</v>
      </c>
      <c r="H2633" s="17">
        <v>0.247205481</v>
      </c>
      <c r="I2633" s="17">
        <v>0.97756219499999997</v>
      </c>
      <c r="J2633" s="17">
        <v>2.2200000000000001E-2</v>
      </c>
      <c r="K2633" s="17">
        <v>1.9699999999999999E-4</v>
      </c>
    </row>
    <row r="2634" spans="1:11" x14ac:dyDescent="0.45">
      <c r="A2634" s="10" t="s">
        <v>27</v>
      </c>
      <c r="B2634" s="20">
        <v>0.98499999999999999</v>
      </c>
      <c r="C2634" s="19">
        <v>230863</v>
      </c>
      <c r="D2634" s="19">
        <v>51214.07213</v>
      </c>
      <c r="E2634" s="23">
        <v>1.8114276220000001</v>
      </c>
      <c r="F2634" s="23">
        <v>0.54383984299999999</v>
      </c>
      <c r="G2634" s="17">
        <v>0.75287508199999997</v>
      </c>
      <c r="H2634" s="17">
        <v>0.247124918</v>
      </c>
      <c r="I2634" s="17">
        <v>0.97754209800000003</v>
      </c>
      <c r="J2634" s="17">
        <v>2.23E-2</v>
      </c>
      <c r="K2634" s="17">
        <v>1.9699999999999999E-4</v>
      </c>
    </row>
    <row r="2635" spans="1:11" x14ac:dyDescent="0.45">
      <c r="A2635" s="10" t="s">
        <v>27</v>
      </c>
      <c r="B2635" s="20">
        <v>0.98599999999999999</v>
      </c>
      <c r="C2635" s="19">
        <v>231099</v>
      </c>
      <c r="D2635" s="19">
        <v>51652.32518</v>
      </c>
      <c r="E2635" s="23">
        <v>1.9053924310000001</v>
      </c>
      <c r="F2635" s="23">
        <v>0.549766003</v>
      </c>
      <c r="G2635" s="17">
        <v>0.75298032400000003</v>
      </c>
      <c r="H2635" s="17">
        <v>0.24701967599999999</v>
      </c>
      <c r="I2635" s="17">
        <v>0.97753149900000003</v>
      </c>
      <c r="J2635" s="17">
        <v>2.23E-2</v>
      </c>
      <c r="K2635" s="17">
        <v>1.9599999999999999E-4</v>
      </c>
    </row>
    <row r="2636" spans="1:11" x14ac:dyDescent="0.45">
      <c r="A2636" s="10" t="s">
        <v>27</v>
      </c>
      <c r="B2636" s="20">
        <v>0.98699999999999999</v>
      </c>
      <c r="C2636" s="19">
        <v>231332</v>
      </c>
      <c r="D2636" s="19">
        <v>52105.977290000003</v>
      </c>
      <c r="E2636" s="23">
        <v>1.984384237</v>
      </c>
      <c r="F2636" s="23">
        <v>0.55596490899999995</v>
      </c>
      <c r="G2636" s="17">
        <v>0.75306485899999998</v>
      </c>
      <c r="H2636" s="17">
        <v>0.246935141</v>
      </c>
      <c r="I2636" s="17">
        <v>0.97754719199999995</v>
      </c>
      <c r="J2636" s="17">
        <v>2.23E-2</v>
      </c>
      <c r="K2636" s="17">
        <v>1.9599999999999999E-4</v>
      </c>
    </row>
    <row r="2637" spans="1:11" x14ac:dyDescent="0.45">
      <c r="A2637" s="10" t="s">
        <v>27</v>
      </c>
      <c r="B2637" s="20">
        <v>0.98799999999999999</v>
      </c>
      <c r="C2637" s="19">
        <v>231567</v>
      </c>
      <c r="D2637" s="19">
        <v>52580.818659999997</v>
      </c>
      <c r="E2637" s="23">
        <v>2.056720216</v>
      </c>
      <c r="F2637" s="23">
        <v>0.56242472200000004</v>
      </c>
      <c r="G2637" s="17">
        <v>0.753237724</v>
      </c>
      <c r="H2637" s="17">
        <v>0.246762276</v>
      </c>
      <c r="I2637" s="17">
        <v>0.977631955</v>
      </c>
      <c r="J2637" s="17">
        <v>2.2200000000000001E-2</v>
      </c>
      <c r="K2637" s="17">
        <v>1.95E-4</v>
      </c>
    </row>
    <row r="2638" spans="1:11" x14ac:dyDescent="0.45">
      <c r="A2638" s="10" t="s">
        <v>27</v>
      </c>
      <c r="B2638" s="20">
        <v>0.98899999999999999</v>
      </c>
      <c r="C2638" s="19">
        <v>231801</v>
      </c>
      <c r="D2638" s="19">
        <v>53073.572070000002</v>
      </c>
      <c r="E2638" s="23">
        <v>2.165491287</v>
      </c>
      <c r="F2638" s="23">
        <v>0.56921599599999995</v>
      </c>
      <c r="G2638" s="17">
        <v>0.75335740600000001</v>
      </c>
      <c r="H2638" s="17">
        <v>0.24664259399999999</v>
      </c>
      <c r="I2638" s="17">
        <v>0.97767436699999999</v>
      </c>
      <c r="J2638" s="17">
        <v>2.2100000000000002E-2</v>
      </c>
      <c r="K2638" s="17">
        <v>1.94E-4</v>
      </c>
    </row>
    <row r="2639" spans="1:11" x14ac:dyDescent="0.45">
      <c r="A2639" s="10" t="s">
        <v>27</v>
      </c>
      <c r="B2639" s="20">
        <v>0.99</v>
      </c>
      <c r="C2639" s="19">
        <v>232034</v>
      </c>
      <c r="D2639" s="19">
        <v>53594.660239999997</v>
      </c>
      <c r="E2639" s="23">
        <v>2.3054536470000002</v>
      </c>
      <c r="F2639" s="23">
        <v>0.57628521099999996</v>
      </c>
      <c r="G2639" s="17">
        <v>0.75346285499999999</v>
      </c>
      <c r="H2639" s="17">
        <v>0.24653714500000001</v>
      </c>
      <c r="I2639" s="17">
        <v>0.97769538199999995</v>
      </c>
      <c r="J2639" s="17">
        <v>2.2100000000000002E-2</v>
      </c>
      <c r="K2639" s="17">
        <v>1.94E-4</v>
      </c>
    </row>
    <row r="2640" spans="1:11" x14ac:dyDescent="0.45">
      <c r="A2640" s="10" t="s">
        <v>27</v>
      </c>
      <c r="B2640" s="20">
        <v>0.99099999999999999</v>
      </c>
      <c r="C2640" s="19">
        <v>232266</v>
      </c>
      <c r="D2640" s="19">
        <v>54148.557959999998</v>
      </c>
      <c r="E2640" s="23">
        <v>2.4689589810000001</v>
      </c>
      <c r="F2640" s="23">
        <v>0.58388359000000001</v>
      </c>
      <c r="G2640" s="17">
        <v>0.75360147399999999</v>
      </c>
      <c r="H2640" s="17">
        <v>0.24639852600000001</v>
      </c>
      <c r="I2640" s="17">
        <v>0.97770049599999997</v>
      </c>
      <c r="J2640" s="17">
        <v>2.2100000000000002E-2</v>
      </c>
      <c r="K2640" s="17">
        <v>1.93E-4</v>
      </c>
    </row>
    <row r="2641" spans="1:11" x14ac:dyDescent="0.45">
      <c r="A2641" s="10" t="s">
        <v>27</v>
      </c>
      <c r="B2641" s="20">
        <v>0.99199999999999999</v>
      </c>
      <c r="C2641" s="19">
        <v>232501</v>
      </c>
      <c r="D2641" s="19">
        <v>54745.885249999999</v>
      </c>
      <c r="E2641" s="23">
        <v>2.6269828249999998</v>
      </c>
      <c r="F2641" s="23">
        <v>0.59198087799999999</v>
      </c>
      <c r="G2641" s="17">
        <v>0.75369568300000001</v>
      </c>
      <c r="H2641" s="17">
        <v>0.24630431699999999</v>
      </c>
      <c r="I2641" s="17">
        <v>0.977680824</v>
      </c>
      <c r="J2641" s="17">
        <v>2.2100000000000002E-2</v>
      </c>
      <c r="K2641" s="17">
        <v>1.95E-4</v>
      </c>
    </row>
    <row r="2642" spans="1:11" x14ac:dyDescent="0.45">
      <c r="A2642" s="10" t="s">
        <v>27</v>
      </c>
      <c r="B2642" s="20">
        <v>0.99299999999999999</v>
      </c>
      <c r="C2642" s="19">
        <v>232736</v>
      </c>
      <c r="D2642" s="19">
        <v>55384.81379</v>
      </c>
      <c r="E2642" s="23">
        <v>2.8427914410000001</v>
      </c>
      <c r="F2642" s="23">
        <v>0.60084675700000001</v>
      </c>
      <c r="G2642" s="17">
        <v>0.75379399800000002</v>
      </c>
      <c r="H2642" s="17">
        <v>0.24620600200000001</v>
      </c>
      <c r="I2642" s="17">
        <v>0.97766077399999995</v>
      </c>
      <c r="J2642" s="17">
        <v>2.2100000000000002E-2</v>
      </c>
      <c r="K2642" s="17">
        <v>1.94E-4</v>
      </c>
    </row>
    <row r="2643" spans="1:11" x14ac:dyDescent="0.45">
      <c r="A2643" s="10" t="s">
        <v>27</v>
      </c>
      <c r="B2643" s="20">
        <v>0.99399999999999999</v>
      </c>
      <c r="C2643" s="19">
        <v>232972</v>
      </c>
      <c r="D2643" s="19">
        <v>56084.147389999998</v>
      </c>
      <c r="E2643" s="23">
        <v>3.1101946150000002</v>
      </c>
      <c r="F2643" s="23">
        <v>0.61037532000000005</v>
      </c>
      <c r="G2643" s="17">
        <v>0.75389317199999994</v>
      </c>
      <c r="H2643" s="17">
        <v>0.246106828</v>
      </c>
      <c r="I2643" s="17">
        <v>0.97763686000000005</v>
      </c>
      <c r="J2643" s="17">
        <v>2.2200000000000001E-2</v>
      </c>
      <c r="K2643" s="17">
        <v>1.94E-4</v>
      </c>
    </row>
    <row r="2644" spans="1:11" x14ac:dyDescent="0.45">
      <c r="A2644" s="10" t="s">
        <v>27</v>
      </c>
      <c r="B2644" s="20">
        <v>0.995</v>
      </c>
      <c r="C2644" s="19">
        <v>233206</v>
      </c>
      <c r="D2644" s="19">
        <v>56849.345309999997</v>
      </c>
      <c r="E2644" s="23">
        <v>3.43985136</v>
      </c>
      <c r="F2644" s="23">
        <v>0.6209036</v>
      </c>
      <c r="G2644" s="17">
        <v>0.75402862699999995</v>
      </c>
      <c r="H2644" s="17">
        <v>0.24597137299999999</v>
      </c>
      <c r="I2644" s="17">
        <v>0.97763617999999997</v>
      </c>
      <c r="J2644" s="17">
        <v>2.2200000000000001E-2</v>
      </c>
      <c r="K2644" s="17">
        <v>1.93E-4</v>
      </c>
    </row>
    <row r="2645" spans="1:11" x14ac:dyDescent="0.45">
      <c r="A2645" s="10" t="s">
        <v>27</v>
      </c>
      <c r="B2645" s="20">
        <v>0.996</v>
      </c>
      <c r="C2645" s="19">
        <v>233440</v>
      </c>
      <c r="D2645" s="19">
        <v>57705.33455</v>
      </c>
      <c r="E2645" s="23">
        <v>3.9226723790000002</v>
      </c>
      <c r="F2645" s="23">
        <v>0.63253965899999998</v>
      </c>
      <c r="G2645" s="17">
        <v>0.75422378300000004</v>
      </c>
      <c r="H2645" s="17">
        <v>0.24577621699999999</v>
      </c>
      <c r="I2645" s="17">
        <v>0.97760295900000005</v>
      </c>
      <c r="J2645" s="17">
        <v>2.2200000000000001E-2</v>
      </c>
      <c r="K2645" s="17">
        <v>1.93E-4</v>
      </c>
    </row>
    <row r="2646" spans="1:11" x14ac:dyDescent="0.45">
      <c r="A2646" s="10" t="s">
        <v>27</v>
      </c>
      <c r="B2646" s="20">
        <v>0.997</v>
      </c>
      <c r="C2646" s="19">
        <v>233674</v>
      </c>
      <c r="D2646" s="19">
        <v>58716.346319999997</v>
      </c>
      <c r="E2646" s="23">
        <v>4.7492348050000004</v>
      </c>
      <c r="F2646" s="23">
        <v>0.64572923400000004</v>
      </c>
      <c r="G2646" s="17">
        <v>0.75439715200000002</v>
      </c>
      <c r="H2646" s="17">
        <v>0.24560284800000001</v>
      </c>
      <c r="I2646" s="17">
        <v>0.97763440599999996</v>
      </c>
      <c r="J2646" s="17">
        <v>2.2200000000000001E-2</v>
      </c>
      <c r="K2646" s="17">
        <v>1.92E-4</v>
      </c>
    </row>
    <row r="2647" spans="1:11" x14ac:dyDescent="0.45">
      <c r="A2647" s="10" t="s">
        <v>27</v>
      </c>
      <c r="B2647" s="20">
        <v>0.998</v>
      </c>
      <c r="C2647" s="19">
        <v>233908</v>
      </c>
      <c r="D2647" s="19">
        <v>59935.935740000001</v>
      </c>
      <c r="E2647" s="23">
        <v>5.8453143179999998</v>
      </c>
      <c r="F2647" s="23">
        <v>0.66152461900000004</v>
      </c>
      <c r="G2647" s="17">
        <v>0.75456589799999996</v>
      </c>
      <c r="H2647" s="17">
        <v>0.24543410199999999</v>
      </c>
      <c r="I2647" s="17">
        <v>0.97761603100000005</v>
      </c>
      <c r="J2647" s="17">
        <v>2.2200000000000001E-2</v>
      </c>
      <c r="K2647" s="17">
        <v>1.9100000000000001E-4</v>
      </c>
    </row>
    <row r="2648" spans="1:11" x14ac:dyDescent="0.45">
      <c r="A2648" s="10" t="s">
        <v>27</v>
      </c>
      <c r="B2648" s="20">
        <v>0.999</v>
      </c>
      <c r="C2648" s="19">
        <v>234142</v>
      </c>
      <c r="D2648" s="19">
        <v>61850.441299999999</v>
      </c>
      <c r="E2648" s="23">
        <v>22.26009869</v>
      </c>
      <c r="F2648" s="23">
        <v>0.68090565300000006</v>
      </c>
      <c r="G2648" s="17">
        <v>0.75478555700000005</v>
      </c>
      <c r="H2648" s="17">
        <v>0.245214443</v>
      </c>
      <c r="I2648" s="17">
        <v>0.97763233699999996</v>
      </c>
      <c r="J2648" s="17">
        <v>2.2200000000000001E-2</v>
      </c>
      <c r="K2648" s="17">
        <v>1.9000000000000001E-4</v>
      </c>
    </row>
    <row r="2649" spans="1:11" x14ac:dyDescent="0.45">
      <c r="A2649" s="10" t="s">
        <v>27</v>
      </c>
      <c r="B2649" s="20">
        <v>1</v>
      </c>
      <c r="C2649" s="19">
        <v>234143</v>
      </c>
      <c r="D2649" s="19">
        <v>61875.089339999999</v>
      </c>
      <c r="E2649" s="23">
        <v>24.64803423</v>
      </c>
      <c r="F2649" s="23">
        <v>0.71247981299999996</v>
      </c>
      <c r="G2649" s="17">
        <v>0.75478660500000005</v>
      </c>
      <c r="H2649" s="17">
        <v>0.245213395</v>
      </c>
      <c r="I2649" s="17">
        <v>0.97763465199999999</v>
      </c>
      <c r="J2649" s="17">
        <v>2.2200000000000001E-2</v>
      </c>
      <c r="K2649" s="17">
        <v>1.9000000000000001E-4</v>
      </c>
    </row>
    <row r="2650" spans="1:11" x14ac:dyDescent="0.45">
      <c r="A2650" s="10" t="s">
        <v>29</v>
      </c>
      <c r="B2650" s="20">
        <v>0</v>
      </c>
      <c r="C2650" s="19">
        <v>33</v>
      </c>
      <c r="D2650" s="19">
        <v>2.8500000000000002E-7</v>
      </c>
      <c r="E2650" s="23">
        <v>1.27E-8</v>
      </c>
      <c r="F2650" s="23">
        <v>8.9000000000000003E-9</v>
      </c>
      <c r="G2650" s="17">
        <v>1</v>
      </c>
      <c r="H2650" s="17">
        <v>0</v>
      </c>
      <c r="I2650" s="17">
        <v>0.876472378</v>
      </c>
      <c r="J2650" s="17">
        <v>0.123527622</v>
      </c>
      <c r="K2650" s="17">
        <v>0</v>
      </c>
    </row>
    <row r="2651" spans="1:11" x14ac:dyDescent="0.45">
      <c r="A2651" s="10" t="s">
        <v>29</v>
      </c>
      <c r="B2651" s="20">
        <v>0.01</v>
      </c>
      <c r="C2651" s="19">
        <v>111</v>
      </c>
      <c r="D2651" s="19">
        <v>2.8200000000000001E-6</v>
      </c>
      <c r="E2651" s="23">
        <v>8.1600000000000003E-8</v>
      </c>
      <c r="F2651" s="23">
        <v>4.1700000000000003E-8</v>
      </c>
      <c r="G2651" s="17">
        <v>1</v>
      </c>
      <c r="H2651" s="17">
        <v>0</v>
      </c>
      <c r="I2651" s="17">
        <v>0.84538811899999999</v>
      </c>
      <c r="J2651" s="17">
        <v>0.15461188100000001</v>
      </c>
      <c r="K2651" s="17">
        <v>0</v>
      </c>
    </row>
    <row r="2652" spans="1:11" x14ac:dyDescent="0.45">
      <c r="A2652" s="10" t="s">
        <v>29</v>
      </c>
      <c r="B2652" s="20">
        <v>0.02</v>
      </c>
      <c r="C2652" s="19">
        <v>174</v>
      </c>
      <c r="D2652" s="19">
        <v>0.21697679</v>
      </c>
      <c r="E2652" s="23">
        <v>6.9100000000000003E-3</v>
      </c>
      <c r="F2652" s="23">
        <v>4.28E-3</v>
      </c>
      <c r="G2652" s="17">
        <v>0.90229885099999996</v>
      </c>
      <c r="H2652" s="17">
        <v>9.7699999999999995E-2</v>
      </c>
      <c r="I2652" s="17">
        <v>0.99999766499999998</v>
      </c>
      <c r="J2652" s="17">
        <v>2.3300000000000001E-6</v>
      </c>
      <c r="K2652" s="17">
        <v>0</v>
      </c>
    </row>
    <row r="2653" spans="1:11" x14ac:dyDescent="0.45">
      <c r="A2653" s="10" t="s">
        <v>29</v>
      </c>
      <c r="B2653" s="20">
        <v>0.03</v>
      </c>
      <c r="C2653" s="19">
        <v>255</v>
      </c>
      <c r="D2653" s="19">
        <v>1.020600215</v>
      </c>
      <c r="E2653" s="23">
        <v>1.3599999999999999E-2</v>
      </c>
      <c r="F2653" s="23">
        <v>8.8599999999999998E-3</v>
      </c>
      <c r="G2653" s="17">
        <v>0.88627451000000002</v>
      </c>
      <c r="H2653" s="17">
        <v>0.11372549</v>
      </c>
      <c r="I2653" s="17">
        <v>0.99999954099999999</v>
      </c>
      <c r="J2653" s="17">
        <v>4.5900000000000002E-7</v>
      </c>
      <c r="K2653" s="17">
        <v>0</v>
      </c>
    </row>
    <row r="2654" spans="1:11" x14ac:dyDescent="0.45">
      <c r="A2654" s="10" t="s">
        <v>29</v>
      </c>
      <c r="B2654" s="20">
        <v>0.04</v>
      </c>
      <c r="C2654" s="19">
        <v>302</v>
      </c>
      <c r="D2654" s="19">
        <v>1.943118838</v>
      </c>
      <c r="E2654" s="23">
        <v>2.81E-2</v>
      </c>
      <c r="F2654" s="23">
        <v>1.18E-2</v>
      </c>
      <c r="G2654" s="17">
        <v>0.877483444</v>
      </c>
      <c r="H2654" s="17">
        <v>0.122516556</v>
      </c>
      <c r="I2654" s="17">
        <v>0.95543596099999994</v>
      </c>
      <c r="J2654" s="17">
        <v>4.4600000000000001E-2</v>
      </c>
      <c r="K2654" s="17">
        <v>0</v>
      </c>
    </row>
    <row r="2655" spans="1:11" x14ac:dyDescent="0.45">
      <c r="A2655" s="10" t="s">
        <v>29</v>
      </c>
      <c r="B2655" s="20">
        <v>0.05</v>
      </c>
      <c r="C2655" s="19">
        <v>382</v>
      </c>
      <c r="D2655" s="19">
        <v>4.5032389210000003</v>
      </c>
      <c r="E2655" s="23">
        <v>3.8300000000000001E-2</v>
      </c>
      <c r="F2655" s="23">
        <v>0.03</v>
      </c>
      <c r="G2655" s="17">
        <v>0.90314136099999998</v>
      </c>
      <c r="H2655" s="17">
        <v>9.69E-2</v>
      </c>
      <c r="I2655" s="17">
        <v>0.918444763</v>
      </c>
      <c r="J2655" s="17">
        <v>8.1600000000000006E-2</v>
      </c>
      <c r="K2655" s="17">
        <v>0</v>
      </c>
    </row>
    <row r="2656" spans="1:11" x14ac:dyDescent="0.45">
      <c r="A2656" s="10" t="s">
        <v>29</v>
      </c>
      <c r="B2656" s="20">
        <v>0.06</v>
      </c>
      <c r="C2656" s="19">
        <v>458</v>
      </c>
      <c r="D2656" s="19">
        <v>7.8785644970000002</v>
      </c>
      <c r="E2656" s="23">
        <v>5.1499999999999997E-2</v>
      </c>
      <c r="F2656" s="23">
        <v>3.95E-2</v>
      </c>
      <c r="G2656" s="17">
        <v>0.91048034899999997</v>
      </c>
      <c r="H2656" s="17">
        <v>8.9499999999999996E-2</v>
      </c>
      <c r="I2656" s="17">
        <v>0.93154279200000001</v>
      </c>
      <c r="J2656" s="17">
        <v>6.8500000000000005E-2</v>
      </c>
      <c r="K2656" s="17">
        <v>0</v>
      </c>
    </row>
    <row r="2657" spans="1:11" x14ac:dyDescent="0.45">
      <c r="A2657" s="10" t="s">
        <v>29</v>
      </c>
      <c r="B2657" s="20">
        <v>7.0000000000000007E-2</v>
      </c>
      <c r="C2657" s="19">
        <v>553</v>
      </c>
      <c r="D2657" s="19">
        <v>13.208498580000001</v>
      </c>
      <c r="E2657" s="23">
        <v>5.8799999999999998E-2</v>
      </c>
      <c r="F2657" s="23">
        <v>5.1400000000000001E-2</v>
      </c>
      <c r="G2657" s="17">
        <v>0.92585895100000004</v>
      </c>
      <c r="H2657" s="17">
        <v>7.4099999999999999E-2</v>
      </c>
      <c r="I2657" s="17">
        <v>0.93402516899999999</v>
      </c>
      <c r="J2657" s="17">
        <v>6.6000000000000003E-2</v>
      </c>
      <c r="K2657" s="17">
        <v>0</v>
      </c>
    </row>
    <row r="2658" spans="1:11" x14ac:dyDescent="0.45">
      <c r="A2658" s="10" t="s">
        <v>29</v>
      </c>
      <c r="B2658" s="20">
        <v>0.08</v>
      </c>
      <c r="C2658" s="19">
        <v>614</v>
      </c>
      <c r="D2658" s="19">
        <v>16.847822149999999</v>
      </c>
      <c r="E2658" s="23">
        <v>5.9700000000000003E-2</v>
      </c>
      <c r="F2658" s="23">
        <v>5.6300000000000003E-2</v>
      </c>
      <c r="G2658" s="17">
        <v>0.93322475599999999</v>
      </c>
      <c r="H2658" s="17">
        <v>6.6799999999999998E-2</v>
      </c>
      <c r="I2658" s="17">
        <v>0.95064082100000002</v>
      </c>
      <c r="J2658" s="17">
        <v>4.9399999999999999E-2</v>
      </c>
      <c r="K2658" s="17">
        <v>0</v>
      </c>
    </row>
    <row r="2659" spans="1:11" x14ac:dyDescent="0.45">
      <c r="A2659" s="10" t="s">
        <v>29</v>
      </c>
      <c r="B2659" s="20">
        <v>0.09</v>
      </c>
      <c r="C2659" s="19">
        <v>690</v>
      </c>
      <c r="D2659" s="19">
        <v>21.476922009999999</v>
      </c>
      <c r="E2659" s="23">
        <v>6.1499999999999999E-2</v>
      </c>
      <c r="F2659" s="23">
        <v>5.9499999999999997E-2</v>
      </c>
      <c r="G2659" s="17">
        <v>0.88550724599999997</v>
      </c>
      <c r="H2659" s="17">
        <v>0.114492754</v>
      </c>
      <c r="I2659" s="17">
        <v>0.91579033099999996</v>
      </c>
      <c r="J2659" s="17">
        <v>8.4199999999999997E-2</v>
      </c>
      <c r="K2659" s="17">
        <v>0</v>
      </c>
    </row>
    <row r="2660" spans="1:11" x14ac:dyDescent="0.45">
      <c r="A2660" s="10" t="s">
        <v>29</v>
      </c>
      <c r="B2660" s="20">
        <v>0.1</v>
      </c>
      <c r="C2660" s="19">
        <v>738</v>
      </c>
      <c r="D2660" s="19">
        <v>24.489904639999999</v>
      </c>
      <c r="E2660" s="23">
        <v>6.4199999999999993E-2</v>
      </c>
      <c r="F2660" s="23">
        <v>6.0499999999999998E-2</v>
      </c>
      <c r="G2660" s="17">
        <v>0.89295393000000001</v>
      </c>
      <c r="H2660" s="17">
        <v>0.10704606999999999</v>
      </c>
      <c r="I2660" s="17">
        <v>0.92543523699999997</v>
      </c>
      <c r="J2660" s="17">
        <v>7.46E-2</v>
      </c>
      <c r="K2660" s="17">
        <v>0</v>
      </c>
    </row>
    <row r="2661" spans="1:11" x14ac:dyDescent="0.45">
      <c r="A2661" s="10" t="s">
        <v>29</v>
      </c>
      <c r="B2661" s="20">
        <v>0.11</v>
      </c>
      <c r="C2661" s="19">
        <v>838</v>
      </c>
      <c r="D2661" s="19">
        <v>31.170085270000001</v>
      </c>
      <c r="E2661" s="23">
        <v>7.3999999999999996E-2</v>
      </c>
      <c r="F2661" s="23">
        <v>6.3399999999999998E-2</v>
      </c>
      <c r="G2661" s="17">
        <v>0.90214797099999999</v>
      </c>
      <c r="H2661" s="17">
        <v>9.7900000000000001E-2</v>
      </c>
      <c r="I2661" s="17">
        <v>0.89399806699999995</v>
      </c>
      <c r="J2661" s="17">
        <v>0.10600193300000001</v>
      </c>
      <c r="K2661" s="17">
        <v>0</v>
      </c>
    </row>
    <row r="2662" spans="1:11" x14ac:dyDescent="0.45">
      <c r="A2662" s="10" t="s">
        <v>29</v>
      </c>
      <c r="B2662" s="20">
        <v>0.12</v>
      </c>
      <c r="C2662" s="19">
        <v>907</v>
      </c>
      <c r="D2662" s="19">
        <v>36.441722609999999</v>
      </c>
      <c r="E2662" s="23">
        <v>8.09E-2</v>
      </c>
      <c r="F2662" s="23">
        <v>6.7599999999999993E-2</v>
      </c>
      <c r="G2662" s="17">
        <v>0.90848952599999999</v>
      </c>
      <c r="H2662" s="17">
        <v>9.1499999999999998E-2</v>
      </c>
      <c r="I2662" s="17">
        <v>0.88241101099999997</v>
      </c>
      <c r="J2662" s="17">
        <v>0.117588989</v>
      </c>
      <c r="K2662" s="17">
        <v>0</v>
      </c>
    </row>
    <row r="2663" spans="1:11" x14ac:dyDescent="0.45">
      <c r="A2663" s="10" t="s">
        <v>29</v>
      </c>
      <c r="B2663" s="20">
        <v>0.13</v>
      </c>
      <c r="C2663" s="19">
        <v>996</v>
      </c>
      <c r="D2663" s="19">
        <v>43.767767650000003</v>
      </c>
      <c r="E2663" s="23">
        <v>8.3299999999999999E-2</v>
      </c>
      <c r="F2663" s="23">
        <v>7.2999999999999995E-2</v>
      </c>
      <c r="G2663" s="17">
        <v>0.91265060200000003</v>
      </c>
      <c r="H2663" s="17">
        <v>8.7300000000000003E-2</v>
      </c>
      <c r="I2663" s="17">
        <v>0.83559510999999997</v>
      </c>
      <c r="J2663" s="17">
        <v>0.16440489</v>
      </c>
      <c r="K2663" s="17">
        <v>0</v>
      </c>
    </row>
    <row r="2664" spans="1:11" x14ac:dyDescent="0.45">
      <c r="A2664" s="10" t="s">
        <v>29</v>
      </c>
      <c r="B2664" s="20">
        <v>0.14000000000000001</v>
      </c>
      <c r="C2664" s="19">
        <v>1060</v>
      </c>
      <c r="D2664" s="19">
        <v>49.19143176</v>
      </c>
      <c r="E2664" s="23">
        <v>8.7800000000000003E-2</v>
      </c>
      <c r="F2664" s="23">
        <v>7.6200000000000004E-2</v>
      </c>
      <c r="G2664" s="17">
        <v>0.91509434000000001</v>
      </c>
      <c r="H2664" s="17">
        <v>8.4900000000000003E-2</v>
      </c>
      <c r="I2664" s="17">
        <v>0.85595031399999999</v>
      </c>
      <c r="J2664" s="17">
        <v>0.14404968600000001</v>
      </c>
      <c r="K2664" s="17">
        <v>0</v>
      </c>
    </row>
    <row r="2665" spans="1:11" x14ac:dyDescent="0.45">
      <c r="A2665" s="10" t="s">
        <v>29</v>
      </c>
      <c r="B2665" s="20">
        <v>0.15</v>
      </c>
      <c r="C2665" s="19">
        <v>1146</v>
      </c>
      <c r="D2665" s="19">
        <v>56.95373163</v>
      </c>
      <c r="E2665" s="23">
        <v>9.3399999999999997E-2</v>
      </c>
      <c r="F2665" s="23">
        <v>8.3900000000000002E-2</v>
      </c>
      <c r="G2665" s="17">
        <v>0.921465969</v>
      </c>
      <c r="H2665" s="17">
        <v>7.85E-2</v>
      </c>
      <c r="I2665" s="17">
        <v>0.87385832900000004</v>
      </c>
      <c r="J2665" s="17">
        <v>0.12614167100000001</v>
      </c>
      <c r="K2665" s="17">
        <v>0</v>
      </c>
    </row>
    <row r="2666" spans="1:11" x14ac:dyDescent="0.45">
      <c r="A2666" s="10" t="s">
        <v>29</v>
      </c>
      <c r="B2666" s="20">
        <v>0.16</v>
      </c>
      <c r="C2666" s="19">
        <v>1209</v>
      </c>
      <c r="D2666" s="19">
        <v>63.177765559999997</v>
      </c>
      <c r="E2666" s="23">
        <v>0.102203603</v>
      </c>
      <c r="F2666" s="23">
        <v>8.7999999999999995E-2</v>
      </c>
      <c r="G2666" s="17">
        <v>0.92307692299999999</v>
      </c>
      <c r="H2666" s="17">
        <v>7.6899999999999996E-2</v>
      </c>
      <c r="I2666" s="17">
        <v>0.85685614099999996</v>
      </c>
      <c r="J2666" s="17">
        <v>0.14314385900000001</v>
      </c>
      <c r="K2666" s="17">
        <v>0</v>
      </c>
    </row>
    <row r="2667" spans="1:11" x14ac:dyDescent="0.45">
      <c r="A2667" s="10" t="s">
        <v>29</v>
      </c>
      <c r="B2667" s="20">
        <v>0.17</v>
      </c>
      <c r="C2667" s="19">
        <v>1287</v>
      </c>
      <c r="D2667" s="19">
        <v>71.247803809999994</v>
      </c>
      <c r="E2667" s="23">
        <v>0.104279867</v>
      </c>
      <c r="F2667" s="23">
        <v>9.1999999999999998E-2</v>
      </c>
      <c r="G2667" s="17">
        <v>0.90520590499999998</v>
      </c>
      <c r="H2667" s="17">
        <v>9.4799999999999995E-2</v>
      </c>
      <c r="I2667" s="17">
        <v>0.872880769</v>
      </c>
      <c r="J2667" s="17">
        <v>0.127119231</v>
      </c>
      <c r="K2667" s="17">
        <v>0</v>
      </c>
    </row>
    <row r="2668" spans="1:11" x14ac:dyDescent="0.45">
      <c r="A2668" s="10" t="s">
        <v>29</v>
      </c>
      <c r="B2668" s="20">
        <v>0.18</v>
      </c>
      <c r="C2668" s="19">
        <v>1357</v>
      </c>
      <c r="D2668" s="19">
        <v>78.852612109999995</v>
      </c>
      <c r="E2668" s="23">
        <v>0.10996165199999999</v>
      </c>
      <c r="F2668" s="23">
        <v>9.6000000000000002E-2</v>
      </c>
      <c r="G2668" s="17">
        <v>0.90420044200000005</v>
      </c>
      <c r="H2668" s="17">
        <v>9.5799999999999996E-2</v>
      </c>
      <c r="I2668" s="17">
        <v>0.85948402000000002</v>
      </c>
      <c r="J2668" s="17">
        <v>0.14051598000000001</v>
      </c>
      <c r="K2668" s="17">
        <v>0</v>
      </c>
    </row>
    <row r="2669" spans="1:11" x14ac:dyDescent="0.45">
      <c r="A2669" s="10" t="s">
        <v>29</v>
      </c>
      <c r="B2669" s="20">
        <v>0.19</v>
      </c>
      <c r="C2669" s="19">
        <v>1439</v>
      </c>
      <c r="D2669" s="19">
        <v>88.180525489999994</v>
      </c>
      <c r="E2669" s="23">
        <v>0.116426486</v>
      </c>
      <c r="F2669" s="23">
        <v>0.102765463</v>
      </c>
      <c r="G2669" s="17">
        <v>0.90410006899999995</v>
      </c>
      <c r="H2669" s="17">
        <v>9.5899999999999999E-2</v>
      </c>
      <c r="I2669" s="17">
        <v>0.873320981</v>
      </c>
      <c r="J2669" s="17">
        <v>0.126679019</v>
      </c>
      <c r="K2669" s="17">
        <v>0</v>
      </c>
    </row>
    <row r="2670" spans="1:11" x14ac:dyDescent="0.45">
      <c r="A2670" s="10" t="s">
        <v>29</v>
      </c>
      <c r="B2670" s="20">
        <v>0.2</v>
      </c>
      <c r="C2670" s="19">
        <v>1513</v>
      </c>
      <c r="D2670" s="19">
        <v>96.983006500000002</v>
      </c>
      <c r="E2670" s="23">
        <v>0.12640606800000001</v>
      </c>
      <c r="F2670" s="23">
        <v>0.10771775</v>
      </c>
      <c r="G2670" s="17">
        <v>0.90879048200000001</v>
      </c>
      <c r="H2670" s="17">
        <v>9.1200000000000003E-2</v>
      </c>
      <c r="I2670" s="17">
        <v>0.88271187699999998</v>
      </c>
      <c r="J2670" s="17">
        <v>0.11728812299999999</v>
      </c>
      <c r="K2670" s="17">
        <v>0</v>
      </c>
    </row>
    <row r="2671" spans="1:11" x14ac:dyDescent="0.45">
      <c r="A2671" s="10" t="s">
        <v>29</v>
      </c>
      <c r="B2671" s="20">
        <v>0.21</v>
      </c>
      <c r="C2671" s="19">
        <v>1581</v>
      </c>
      <c r="D2671" s="19">
        <v>105.951469</v>
      </c>
      <c r="E2671" s="23">
        <v>0.136312462</v>
      </c>
      <c r="F2671" s="23">
        <v>0.112054241</v>
      </c>
      <c r="G2671" s="17">
        <v>0.91271347199999997</v>
      </c>
      <c r="H2671" s="17">
        <v>8.7300000000000003E-2</v>
      </c>
      <c r="I2671" s="17">
        <v>0.85119871999999996</v>
      </c>
      <c r="J2671" s="17">
        <v>0.14880128000000001</v>
      </c>
      <c r="K2671" s="17">
        <v>0</v>
      </c>
    </row>
    <row r="2672" spans="1:11" x14ac:dyDescent="0.45">
      <c r="A2672" s="10" t="s">
        <v>29</v>
      </c>
      <c r="B2672" s="20">
        <v>0.22</v>
      </c>
      <c r="C2672" s="19">
        <v>1642</v>
      </c>
      <c r="D2672" s="19">
        <v>114.36768410000001</v>
      </c>
      <c r="E2672" s="23">
        <v>0.141009579</v>
      </c>
      <c r="F2672" s="23">
        <v>0.117048164</v>
      </c>
      <c r="G2672" s="17">
        <v>0.903775883</v>
      </c>
      <c r="H2672" s="17">
        <v>9.6199999999999994E-2</v>
      </c>
      <c r="I2672" s="17">
        <v>0.84952515500000003</v>
      </c>
      <c r="J2672" s="17">
        <v>0.150474845</v>
      </c>
      <c r="K2672" s="17">
        <v>0</v>
      </c>
    </row>
    <row r="2673" spans="1:11" x14ac:dyDescent="0.45">
      <c r="A2673" s="10" t="s">
        <v>29</v>
      </c>
      <c r="B2673" s="20">
        <v>0.23</v>
      </c>
      <c r="C2673" s="19">
        <v>1746</v>
      </c>
      <c r="D2673" s="19">
        <v>129.94131999999999</v>
      </c>
      <c r="E2673" s="23">
        <v>0.159871608</v>
      </c>
      <c r="F2673" s="23">
        <v>0.128088073</v>
      </c>
      <c r="G2673" s="17">
        <v>0.90893470799999998</v>
      </c>
      <c r="H2673" s="17">
        <v>9.11E-2</v>
      </c>
      <c r="I2673" s="17">
        <v>0.85750750799999997</v>
      </c>
      <c r="J2673" s="17">
        <v>0.142492492</v>
      </c>
      <c r="K2673" s="17">
        <v>0</v>
      </c>
    </row>
    <row r="2674" spans="1:11" x14ac:dyDescent="0.45">
      <c r="A2674" s="10" t="s">
        <v>29</v>
      </c>
      <c r="B2674" s="20">
        <v>0.24</v>
      </c>
      <c r="C2674" s="19">
        <v>1799</v>
      </c>
      <c r="D2674" s="19">
        <v>138.6095862</v>
      </c>
      <c r="E2674" s="23">
        <v>0.16994832700000001</v>
      </c>
      <c r="F2674" s="23">
        <v>0.13343814200000001</v>
      </c>
      <c r="G2674" s="17">
        <v>0.91161756500000002</v>
      </c>
      <c r="H2674" s="17">
        <v>8.8400000000000006E-2</v>
      </c>
      <c r="I2674" s="17">
        <v>0.86034946000000001</v>
      </c>
      <c r="J2674" s="17">
        <v>0.13965053999999999</v>
      </c>
      <c r="K2674" s="17">
        <v>0</v>
      </c>
    </row>
    <row r="2675" spans="1:11" x14ac:dyDescent="0.45">
      <c r="A2675" s="10" t="s">
        <v>29</v>
      </c>
      <c r="B2675" s="20">
        <v>0.25</v>
      </c>
      <c r="C2675" s="19">
        <v>1834</v>
      </c>
      <c r="D2675" s="19">
        <v>144.57479069999999</v>
      </c>
      <c r="E2675" s="23">
        <v>0.17054860699999999</v>
      </c>
      <c r="F2675" s="23">
        <v>0.13693676399999999</v>
      </c>
      <c r="G2675" s="17">
        <v>0.91330425299999995</v>
      </c>
      <c r="H2675" s="17">
        <v>8.6699999999999999E-2</v>
      </c>
      <c r="I2675" s="17">
        <v>0.86579317600000005</v>
      </c>
      <c r="J2675" s="17">
        <v>0.134206824</v>
      </c>
      <c r="K2675" s="17">
        <v>0</v>
      </c>
    </row>
    <row r="2676" spans="1:11" x14ac:dyDescent="0.45">
      <c r="A2676" s="10" t="s">
        <v>29</v>
      </c>
      <c r="B2676" s="20">
        <v>0.26</v>
      </c>
      <c r="C2676" s="19">
        <v>1938</v>
      </c>
      <c r="D2676" s="19">
        <v>162.3593419</v>
      </c>
      <c r="E2676" s="23">
        <v>0.17400807700000001</v>
      </c>
      <c r="F2676" s="23">
        <v>0.14836248099999999</v>
      </c>
      <c r="G2676" s="17">
        <v>0.89215686299999997</v>
      </c>
      <c r="H2676" s="17">
        <v>0.10784313700000001</v>
      </c>
      <c r="I2676" s="17">
        <v>0.87788294899999997</v>
      </c>
      <c r="J2676" s="17">
        <v>0.122117051</v>
      </c>
      <c r="K2676" s="17">
        <v>0</v>
      </c>
    </row>
    <row r="2677" spans="1:11" x14ac:dyDescent="0.45">
      <c r="A2677" s="10" t="s">
        <v>29</v>
      </c>
      <c r="B2677" s="20">
        <v>0.27</v>
      </c>
      <c r="C2677" s="19">
        <v>2035</v>
      </c>
      <c r="D2677" s="19">
        <v>179.5843587</v>
      </c>
      <c r="E2677" s="23">
        <v>0.18101684900000001</v>
      </c>
      <c r="F2677" s="23">
        <v>0.15721312500000001</v>
      </c>
      <c r="G2677" s="17">
        <v>0.88943488900000001</v>
      </c>
      <c r="H2677" s="17">
        <v>0.11056511099999999</v>
      </c>
      <c r="I2677" s="17">
        <v>0.88998816000000003</v>
      </c>
      <c r="J2677" s="17">
        <v>0.11001184</v>
      </c>
      <c r="K2677" s="17">
        <v>0</v>
      </c>
    </row>
    <row r="2678" spans="1:11" x14ac:dyDescent="0.45">
      <c r="A2678" s="10" t="s">
        <v>29</v>
      </c>
      <c r="B2678" s="20">
        <v>0.28000000000000003</v>
      </c>
      <c r="C2678" s="19">
        <v>2115</v>
      </c>
      <c r="D2678" s="19">
        <v>194.49524400000001</v>
      </c>
      <c r="E2678" s="23">
        <v>0.18986651099999999</v>
      </c>
      <c r="F2678" s="23">
        <v>0.16463086900000001</v>
      </c>
      <c r="G2678" s="17">
        <v>0.89267139500000003</v>
      </c>
      <c r="H2678" s="17">
        <v>0.10732860499999999</v>
      </c>
      <c r="I2678" s="17">
        <v>0.89363342199999996</v>
      </c>
      <c r="J2678" s="17">
        <v>0.106366578</v>
      </c>
      <c r="K2678" s="17">
        <v>0</v>
      </c>
    </row>
    <row r="2679" spans="1:11" x14ac:dyDescent="0.45">
      <c r="A2679" s="10" t="s">
        <v>29</v>
      </c>
      <c r="B2679" s="20">
        <v>0.28999999999999998</v>
      </c>
      <c r="C2679" s="19">
        <v>2188</v>
      </c>
      <c r="D2679" s="19">
        <v>208.7715379</v>
      </c>
      <c r="E2679" s="23">
        <v>0.20597827199999999</v>
      </c>
      <c r="F2679" s="23">
        <v>0.17043934799999999</v>
      </c>
      <c r="G2679" s="17">
        <v>0.89396709299999999</v>
      </c>
      <c r="H2679" s="17">
        <v>0.106032907</v>
      </c>
      <c r="I2679" s="17">
        <v>0.89257716899999995</v>
      </c>
      <c r="J2679" s="17">
        <v>0.107422831</v>
      </c>
      <c r="K2679" s="17">
        <v>0</v>
      </c>
    </row>
    <row r="2680" spans="1:11" x14ac:dyDescent="0.45">
      <c r="A2680" s="10" t="s">
        <v>29</v>
      </c>
      <c r="B2680" s="20">
        <v>0.3</v>
      </c>
      <c r="C2680" s="19">
        <v>2252</v>
      </c>
      <c r="D2680" s="19">
        <v>222.3657753</v>
      </c>
      <c r="E2680" s="23">
        <v>0.21571193999999999</v>
      </c>
      <c r="F2680" s="23">
        <v>0.17881043499999999</v>
      </c>
      <c r="G2680" s="17">
        <v>0.89609236199999998</v>
      </c>
      <c r="H2680" s="17">
        <v>0.103907638</v>
      </c>
      <c r="I2680" s="17">
        <v>0.89802157999999999</v>
      </c>
      <c r="J2680" s="17">
        <v>0.10197842</v>
      </c>
      <c r="K2680" s="17">
        <v>0</v>
      </c>
    </row>
    <row r="2681" spans="1:11" x14ac:dyDescent="0.45">
      <c r="A2681" s="10" t="s">
        <v>29</v>
      </c>
      <c r="B2681" s="20">
        <v>0.31</v>
      </c>
      <c r="C2681" s="19">
        <v>2322</v>
      </c>
      <c r="D2681" s="19">
        <v>237.76976110000001</v>
      </c>
      <c r="E2681" s="23">
        <v>0.222219375</v>
      </c>
      <c r="F2681" s="23">
        <v>0.18439543799999999</v>
      </c>
      <c r="G2681" s="17">
        <v>0.89922480599999999</v>
      </c>
      <c r="H2681" s="17">
        <v>0.100775194</v>
      </c>
      <c r="I2681" s="17">
        <v>0.89723144099999996</v>
      </c>
      <c r="J2681" s="17">
        <v>0.102768559</v>
      </c>
      <c r="K2681" s="17">
        <v>0</v>
      </c>
    </row>
    <row r="2682" spans="1:11" x14ac:dyDescent="0.45">
      <c r="A2682" s="10" t="s">
        <v>29</v>
      </c>
      <c r="B2682" s="20">
        <v>0.32</v>
      </c>
      <c r="C2682" s="19">
        <v>2402</v>
      </c>
      <c r="D2682" s="19">
        <v>255.96857969999999</v>
      </c>
      <c r="E2682" s="23">
        <v>0.23815515300000001</v>
      </c>
      <c r="F2682" s="23">
        <v>0.194254548</v>
      </c>
      <c r="G2682" s="17">
        <v>0.90174854299999996</v>
      </c>
      <c r="H2682" s="17">
        <v>9.8299999999999998E-2</v>
      </c>
      <c r="I2682" s="17">
        <v>0.89085859899999997</v>
      </c>
      <c r="J2682" s="17">
        <v>0.109141401</v>
      </c>
      <c r="K2682" s="17">
        <v>0</v>
      </c>
    </row>
    <row r="2683" spans="1:11" x14ac:dyDescent="0.45">
      <c r="A2683" s="10" t="s">
        <v>29</v>
      </c>
      <c r="B2683" s="20">
        <v>0.33</v>
      </c>
      <c r="C2683" s="19">
        <v>2463</v>
      </c>
      <c r="D2683" s="19">
        <v>270.62606540000002</v>
      </c>
      <c r="E2683" s="23">
        <v>0.24085217</v>
      </c>
      <c r="F2683" s="23">
        <v>0.198734996</v>
      </c>
      <c r="G2683" s="17">
        <v>0.90174583799999997</v>
      </c>
      <c r="H2683" s="17">
        <v>9.8299999999999998E-2</v>
      </c>
      <c r="I2683" s="17">
        <v>0.89631421499999997</v>
      </c>
      <c r="J2683" s="17">
        <v>0.103685785</v>
      </c>
      <c r="K2683" s="17">
        <v>0</v>
      </c>
    </row>
    <row r="2684" spans="1:11" x14ac:dyDescent="0.45">
      <c r="A2684" s="10" t="s">
        <v>29</v>
      </c>
      <c r="B2684" s="20">
        <v>0.34</v>
      </c>
      <c r="C2684" s="19">
        <v>2553</v>
      </c>
      <c r="D2684" s="19">
        <v>292.93737609999999</v>
      </c>
      <c r="E2684" s="23">
        <v>0.25086307800000002</v>
      </c>
      <c r="F2684" s="23">
        <v>0.209807242</v>
      </c>
      <c r="G2684" s="17">
        <v>0.89894242099999999</v>
      </c>
      <c r="H2684" s="17">
        <v>0.10105757899999999</v>
      </c>
      <c r="I2684" s="17">
        <v>0.89605812699999998</v>
      </c>
      <c r="J2684" s="17">
        <v>0.103941873</v>
      </c>
      <c r="K2684" s="17">
        <v>0</v>
      </c>
    </row>
    <row r="2685" spans="1:11" x14ac:dyDescent="0.45">
      <c r="A2685" s="10" t="s">
        <v>29</v>
      </c>
      <c r="B2685" s="20">
        <v>0.35</v>
      </c>
      <c r="C2685" s="19">
        <v>2616</v>
      </c>
      <c r="D2685" s="19">
        <v>309.03956470000003</v>
      </c>
      <c r="E2685" s="23">
        <v>0.26138815100000001</v>
      </c>
      <c r="F2685" s="23">
        <v>0.216142309</v>
      </c>
      <c r="G2685" s="17">
        <v>0.89793577999999996</v>
      </c>
      <c r="H2685" s="17">
        <v>0.10206422</v>
      </c>
      <c r="I2685" s="17">
        <v>0.89862622700000006</v>
      </c>
      <c r="J2685" s="17">
        <v>0.101373773</v>
      </c>
      <c r="K2685" s="17">
        <v>0</v>
      </c>
    </row>
    <row r="2686" spans="1:11" x14ac:dyDescent="0.45">
      <c r="A2686" s="10" t="s">
        <v>29</v>
      </c>
      <c r="B2686" s="20">
        <v>0.36</v>
      </c>
      <c r="C2686" s="19">
        <v>2690</v>
      </c>
      <c r="D2686" s="19">
        <v>328.51356579999998</v>
      </c>
      <c r="E2686" s="23">
        <v>0.26943497799999999</v>
      </c>
      <c r="F2686" s="23">
        <v>0.22539375</v>
      </c>
      <c r="G2686" s="17">
        <v>0.90074349399999998</v>
      </c>
      <c r="H2686" s="17">
        <v>9.9299999999999999E-2</v>
      </c>
      <c r="I2686" s="17">
        <v>0.90480538799999999</v>
      </c>
      <c r="J2686" s="17">
        <v>9.5200000000000007E-2</v>
      </c>
      <c r="K2686" s="17">
        <v>0</v>
      </c>
    </row>
    <row r="2687" spans="1:11" x14ac:dyDescent="0.45">
      <c r="A2687" s="10" t="s">
        <v>29</v>
      </c>
      <c r="B2687" s="20">
        <v>0.37</v>
      </c>
      <c r="C2687" s="19">
        <v>2767</v>
      </c>
      <c r="D2687" s="19">
        <v>349.55210690000001</v>
      </c>
      <c r="E2687" s="23">
        <v>0.27822250900000001</v>
      </c>
      <c r="F2687" s="23">
        <v>0.23354866599999999</v>
      </c>
      <c r="G2687" s="17">
        <v>0.90350560199999996</v>
      </c>
      <c r="H2687" s="17">
        <v>9.6500000000000002E-2</v>
      </c>
      <c r="I2687" s="17">
        <v>0.90915624500000003</v>
      </c>
      <c r="J2687" s="17">
        <v>9.0800000000000006E-2</v>
      </c>
      <c r="K2687" s="17">
        <v>0</v>
      </c>
    </row>
    <row r="2688" spans="1:11" x14ac:dyDescent="0.45">
      <c r="A2688" s="10" t="s">
        <v>29</v>
      </c>
      <c r="B2688" s="20">
        <v>0.38</v>
      </c>
      <c r="C2688" s="19">
        <v>2847</v>
      </c>
      <c r="D2688" s="19">
        <v>372.38985939999998</v>
      </c>
      <c r="E2688" s="23">
        <v>0.28728077000000002</v>
      </c>
      <c r="F2688" s="23">
        <v>0.24080314</v>
      </c>
      <c r="G2688" s="17">
        <v>0.90481208300000004</v>
      </c>
      <c r="H2688" s="17">
        <v>9.5200000000000007E-2</v>
      </c>
      <c r="I2688" s="17">
        <v>0.91536080799999997</v>
      </c>
      <c r="J2688" s="17">
        <v>8.4599999999999995E-2</v>
      </c>
      <c r="K2688" s="17">
        <v>0</v>
      </c>
    </row>
    <row r="2689" spans="1:11" x14ac:dyDescent="0.45">
      <c r="A2689" s="10" t="s">
        <v>29</v>
      </c>
      <c r="B2689" s="20">
        <v>0.39</v>
      </c>
      <c r="C2689" s="19">
        <v>2896</v>
      </c>
      <c r="D2689" s="19">
        <v>386.58561959999997</v>
      </c>
      <c r="E2689" s="23">
        <v>0.29347373500000001</v>
      </c>
      <c r="F2689" s="23">
        <v>0.24977864499999999</v>
      </c>
      <c r="G2689" s="17">
        <v>0.90469613299999996</v>
      </c>
      <c r="H2689" s="17">
        <v>9.5299999999999996E-2</v>
      </c>
      <c r="I2689" s="17">
        <v>0.91651805900000005</v>
      </c>
      <c r="J2689" s="17">
        <v>8.3500000000000005E-2</v>
      </c>
      <c r="K2689" s="17">
        <v>0</v>
      </c>
    </row>
    <row r="2690" spans="1:11" x14ac:dyDescent="0.45">
      <c r="A2690" s="10" t="s">
        <v>29</v>
      </c>
      <c r="B2690" s="20">
        <v>0.41</v>
      </c>
      <c r="C2690" s="19">
        <v>3069</v>
      </c>
      <c r="D2690" s="19">
        <v>437.65028840000002</v>
      </c>
      <c r="E2690" s="23">
        <v>0.29602355899999999</v>
      </c>
      <c r="F2690" s="23">
        <v>0.26553937500000002</v>
      </c>
      <c r="G2690" s="17">
        <v>0.91006842600000004</v>
      </c>
      <c r="H2690" s="17">
        <v>8.9899999999999994E-2</v>
      </c>
      <c r="I2690" s="17">
        <v>0.92429766099999999</v>
      </c>
      <c r="J2690" s="17">
        <v>7.5700000000000003E-2</v>
      </c>
      <c r="K2690" s="17">
        <v>0</v>
      </c>
    </row>
    <row r="2691" spans="1:11" x14ac:dyDescent="0.45">
      <c r="A2691" s="10" t="s">
        <v>29</v>
      </c>
      <c r="B2691" s="20">
        <v>0.42</v>
      </c>
      <c r="C2691" s="19">
        <v>3138</v>
      </c>
      <c r="D2691" s="19">
        <v>458.24672779999997</v>
      </c>
      <c r="E2691" s="23">
        <v>0.30169939099999998</v>
      </c>
      <c r="F2691" s="23">
        <v>0.27083763700000002</v>
      </c>
      <c r="G2691" s="17">
        <v>0.91204588900000005</v>
      </c>
      <c r="H2691" s="17">
        <v>8.7999999999999995E-2</v>
      </c>
      <c r="I2691" s="17">
        <v>0.92289977300000003</v>
      </c>
      <c r="J2691" s="17">
        <v>7.7100000000000002E-2</v>
      </c>
      <c r="K2691" s="17">
        <v>0</v>
      </c>
    </row>
    <row r="2692" spans="1:11" x14ac:dyDescent="0.45">
      <c r="A2692" s="10" t="s">
        <v>29</v>
      </c>
      <c r="B2692" s="20">
        <v>0.43</v>
      </c>
      <c r="C2692" s="19">
        <v>3218</v>
      </c>
      <c r="D2692" s="19">
        <v>482.60573110000001</v>
      </c>
      <c r="E2692" s="23">
        <v>0.30747707299999999</v>
      </c>
      <c r="F2692" s="23">
        <v>0.277003993</v>
      </c>
      <c r="G2692" s="17">
        <v>0.91423244299999995</v>
      </c>
      <c r="H2692" s="17">
        <v>8.5800000000000001E-2</v>
      </c>
      <c r="I2692" s="17">
        <v>0.92447818599999998</v>
      </c>
      <c r="J2692" s="17">
        <v>7.5499999999999998E-2</v>
      </c>
      <c r="K2692" s="17">
        <v>0</v>
      </c>
    </row>
    <row r="2693" spans="1:11" x14ac:dyDescent="0.45">
      <c r="A2693" s="10" t="s">
        <v>29</v>
      </c>
      <c r="B2693" s="20">
        <v>0.44</v>
      </c>
      <c r="C2693" s="19">
        <v>3281</v>
      </c>
      <c r="D2693" s="19">
        <v>502.20791780000002</v>
      </c>
      <c r="E2693" s="23">
        <v>0.31267929300000002</v>
      </c>
      <c r="F2693" s="23">
        <v>0.28143956399999998</v>
      </c>
      <c r="G2693" s="17">
        <v>0.91557451999999995</v>
      </c>
      <c r="H2693" s="17">
        <v>8.4400000000000003E-2</v>
      </c>
      <c r="I2693" s="17">
        <v>0.92706969500000003</v>
      </c>
      <c r="J2693" s="17">
        <v>7.2900000000000006E-2</v>
      </c>
      <c r="K2693" s="17">
        <v>0</v>
      </c>
    </row>
    <row r="2694" spans="1:11" x14ac:dyDescent="0.45">
      <c r="A2694" s="10" t="s">
        <v>29</v>
      </c>
      <c r="B2694" s="20">
        <v>0.45</v>
      </c>
      <c r="C2694" s="19">
        <v>3367</v>
      </c>
      <c r="D2694" s="19">
        <v>529.88825220000001</v>
      </c>
      <c r="E2694" s="23">
        <v>0.32888678399999999</v>
      </c>
      <c r="F2694" s="23">
        <v>0.28744512500000002</v>
      </c>
      <c r="G2694" s="17">
        <v>0.91773091799999995</v>
      </c>
      <c r="H2694" s="17">
        <v>8.2299999999999998E-2</v>
      </c>
      <c r="I2694" s="17">
        <v>0.93019972699999998</v>
      </c>
      <c r="J2694" s="17">
        <v>6.9800000000000001E-2</v>
      </c>
      <c r="K2694" s="17">
        <v>0</v>
      </c>
    </row>
    <row r="2695" spans="1:11" x14ac:dyDescent="0.45">
      <c r="A2695" s="10" t="s">
        <v>29</v>
      </c>
      <c r="B2695" s="20">
        <v>0.46</v>
      </c>
      <c r="C2695" s="19">
        <v>3442</v>
      </c>
      <c r="D2695" s="19">
        <v>555.10535089999996</v>
      </c>
      <c r="E2695" s="23">
        <v>0.34825179000000001</v>
      </c>
      <c r="F2695" s="23">
        <v>0.29513191999999999</v>
      </c>
      <c r="G2695" s="17">
        <v>0.91574665899999996</v>
      </c>
      <c r="H2695" s="17">
        <v>8.43E-2</v>
      </c>
      <c r="I2695" s="17">
        <v>0.93283353700000005</v>
      </c>
      <c r="J2695" s="17">
        <v>6.7199999999999996E-2</v>
      </c>
      <c r="K2695" s="17">
        <v>0</v>
      </c>
    </row>
    <row r="2696" spans="1:11" x14ac:dyDescent="0.45">
      <c r="A2696" s="10" t="s">
        <v>29</v>
      </c>
      <c r="B2696" s="20">
        <v>0.47</v>
      </c>
      <c r="C2696" s="19">
        <v>3510</v>
      </c>
      <c r="D2696" s="19">
        <v>579.47152619999997</v>
      </c>
      <c r="E2696" s="23">
        <v>0.36521674399999998</v>
      </c>
      <c r="F2696" s="23">
        <v>0.30113467799999999</v>
      </c>
      <c r="G2696" s="17">
        <v>0.91737891699999996</v>
      </c>
      <c r="H2696" s="17">
        <v>8.2600000000000007E-2</v>
      </c>
      <c r="I2696" s="17">
        <v>0.93384940100000002</v>
      </c>
      <c r="J2696" s="17">
        <v>6.6199999999999995E-2</v>
      </c>
      <c r="K2696" s="17">
        <v>0</v>
      </c>
    </row>
    <row r="2697" spans="1:11" x14ac:dyDescent="0.45">
      <c r="A2697" s="10" t="s">
        <v>29</v>
      </c>
      <c r="B2697" s="20">
        <v>0.48</v>
      </c>
      <c r="C2697" s="19">
        <v>3546</v>
      </c>
      <c r="D2697" s="19">
        <v>592.70200420000003</v>
      </c>
      <c r="E2697" s="23">
        <v>0.36883570199999999</v>
      </c>
      <c r="F2697" s="23">
        <v>0.30494370100000001</v>
      </c>
      <c r="G2697" s="17">
        <v>0.91765369399999996</v>
      </c>
      <c r="H2697" s="17">
        <v>8.2299999999999998E-2</v>
      </c>
      <c r="I2697" s="17">
        <v>0.93304242100000001</v>
      </c>
      <c r="J2697" s="17">
        <v>6.7000000000000004E-2</v>
      </c>
      <c r="K2697" s="17">
        <v>0</v>
      </c>
    </row>
    <row r="2698" spans="1:11" x14ac:dyDescent="0.45">
      <c r="A2698" s="10" t="s">
        <v>29</v>
      </c>
      <c r="B2698" s="20">
        <v>0.49</v>
      </c>
      <c r="C2698" s="19">
        <v>3658</v>
      </c>
      <c r="D2698" s="19">
        <v>634.1710544</v>
      </c>
      <c r="E2698" s="23">
        <v>0.375310849</v>
      </c>
      <c r="F2698" s="23">
        <v>0.31679637999999999</v>
      </c>
      <c r="G2698" s="17">
        <v>0.91552761100000002</v>
      </c>
      <c r="H2698" s="17">
        <v>8.4500000000000006E-2</v>
      </c>
      <c r="I2698" s="17">
        <v>0.936480969</v>
      </c>
      <c r="J2698" s="17">
        <v>6.3500000000000001E-2</v>
      </c>
      <c r="K2698" s="17">
        <v>0</v>
      </c>
    </row>
    <row r="2699" spans="1:11" x14ac:dyDescent="0.45">
      <c r="A2699" s="10" t="s">
        <v>29</v>
      </c>
      <c r="B2699" s="20">
        <v>0.5</v>
      </c>
      <c r="C2699" s="19">
        <v>3724</v>
      </c>
      <c r="D2699" s="19">
        <v>659.46272680000004</v>
      </c>
      <c r="E2699" s="23">
        <v>0.39337846199999998</v>
      </c>
      <c r="F2699" s="23">
        <v>0.32474176300000002</v>
      </c>
      <c r="G2699" s="17">
        <v>0.91675617600000003</v>
      </c>
      <c r="H2699" s="17">
        <v>8.3199999999999996E-2</v>
      </c>
      <c r="I2699" s="17">
        <v>0.93518430299999999</v>
      </c>
      <c r="J2699" s="17">
        <v>6.4799999999999996E-2</v>
      </c>
      <c r="K2699" s="17">
        <v>0</v>
      </c>
    </row>
    <row r="2700" spans="1:11" x14ac:dyDescent="0.45">
      <c r="A2700" s="10" t="s">
        <v>29</v>
      </c>
      <c r="B2700" s="20">
        <v>0.51</v>
      </c>
      <c r="C2700" s="19">
        <v>3767</v>
      </c>
      <c r="D2700" s="19">
        <v>676.38889159999997</v>
      </c>
      <c r="E2700" s="23">
        <v>0.39480726399999999</v>
      </c>
      <c r="F2700" s="23">
        <v>0.32801977900000001</v>
      </c>
      <c r="G2700" s="17">
        <v>0.91770639799999998</v>
      </c>
      <c r="H2700" s="17">
        <v>8.2299999999999998E-2</v>
      </c>
      <c r="I2700" s="17">
        <v>0.93481326799999998</v>
      </c>
      <c r="J2700" s="17">
        <v>6.5199999999999994E-2</v>
      </c>
      <c r="K2700" s="17">
        <v>0</v>
      </c>
    </row>
    <row r="2701" spans="1:11" x14ac:dyDescent="0.45">
      <c r="A2701" s="10" t="s">
        <v>29</v>
      </c>
      <c r="B2701" s="20">
        <v>0.52</v>
      </c>
      <c r="C2701" s="19">
        <v>3885</v>
      </c>
      <c r="D2701" s="19">
        <v>725.01057170000001</v>
      </c>
      <c r="E2701" s="23">
        <v>0.44243976299999999</v>
      </c>
      <c r="F2701" s="23">
        <v>0.34127992899999998</v>
      </c>
      <c r="G2701" s="17">
        <v>0.92020592000000001</v>
      </c>
      <c r="H2701" s="17">
        <v>7.9799999999999996E-2</v>
      </c>
      <c r="I2701" s="17">
        <v>0.93452342600000005</v>
      </c>
      <c r="J2701" s="17">
        <v>6.5500000000000003E-2</v>
      </c>
      <c r="K2701" s="17">
        <v>0</v>
      </c>
    </row>
    <row r="2702" spans="1:11" x14ac:dyDescent="0.45">
      <c r="A2702" s="10" t="s">
        <v>29</v>
      </c>
      <c r="B2702" s="20">
        <v>0.53</v>
      </c>
      <c r="C2702" s="19">
        <v>3914</v>
      </c>
      <c r="D2702" s="19">
        <v>737.93347970000002</v>
      </c>
      <c r="E2702" s="23">
        <v>0.45210737000000001</v>
      </c>
      <c r="F2702" s="23">
        <v>0.34442171700000002</v>
      </c>
      <c r="G2702" s="17">
        <v>0.91900868700000005</v>
      </c>
      <c r="H2702" s="17">
        <v>8.1000000000000003E-2</v>
      </c>
      <c r="I2702" s="17">
        <v>0.93402969499999999</v>
      </c>
      <c r="J2702" s="17">
        <v>6.6000000000000003E-2</v>
      </c>
      <c r="K2702" s="17">
        <v>0</v>
      </c>
    </row>
    <row r="2703" spans="1:11" x14ac:dyDescent="0.45">
      <c r="A2703" s="10" t="s">
        <v>29</v>
      </c>
      <c r="B2703" s="20">
        <v>0.54</v>
      </c>
      <c r="C2703" s="19">
        <v>4031</v>
      </c>
      <c r="D2703" s="19">
        <v>791.14377639999998</v>
      </c>
      <c r="E2703" s="23">
        <v>0.46996453700000002</v>
      </c>
      <c r="F2703" s="23">
        <v>0.35593701500000002</v>
      </c>
      <c r="G2703" s="17">
        <v>0.92135946400000002</v>
      </c>
      <c r="H2703" s="17">
        <v>7.8600000000000003E-2</v>
      </c>
      <c r="I2703" s="17">
        <v>0.93663518099999998</v>
      </c>
      <c r="J2703" s="17">
        <v>6.3399999999999998E-2</v>
      </c>
      <c r="K2703" s="17">
        <v>0</v>
      </c>
    </row>
    <row r="2704" spans="1:11" x14ac:dyDescent="0.45">
      <c r="A2704" s="10" t="s">
        <v>29</v>
      </c>
      <c r="B2704" s="20">
        <v>0.55000000000000004</v>
      </c>
      <c r="C2704" s="19">
        <v>4104</v>
      </c>
      <c r="D2704" s="19">
        <v>826.37522539999998</v>
      </c>
      <c r="E2704" s="23">
        <v>0.50200501900000005</v>
      </c>
      <c r="F2704" s="23">
        <v>0.37508915300000001</v>
      </c>
      <c r="G2704" s="17">
        <v>0.92275828500000001</v>
      </c>
      <c r="H2704" s="17">
        <v>7.7200000000000005E-2</v>
      </c>
      <c r="I2704" s="17">
        <v>0.93900937399999995</v>
      </c>
      <c r="J2704" s="17">
        <v>6.0999999999999999E-2</v>
      </c>
      <c r="K2704" s="17">
        <v>0</v>
      </c>
    </row>
    <row r="2705" spans="1:11" x14ac:dyDescent="0.45">
      <c r="A2705" s="10" t="s">
        <v>29</v>
      </c>
      <c r="B2705" s="20">
        <v>0.56000000000000005</v>
      </c>
      <c r="C2705" s="19">
        <v>4185</v>
      </c>
      <c r="D2705" s="19">
        <v>868.24956840000004</v>
      </c>
      <c r="E2705" s="23">
        <v>0.52830897499999996</v>
      </c>
      <c r="F2705" s="23">
        <v>0.39038382799999999</v>
      </c>
      <c r="G2705" s="17">
        <v>0.92377538800000003</v>
      </c>
      <c r="H2705" s="17">
        <v>7.6200000000000004E-2</v>
      </c>
      <c r="I2705" s="17">
        <v>0.94085779700000005</v>
      </c>
      <c r="J2705" s="17">
        <v>5.91E-2</v>
      </c>
      <c r="K2705" s="17">
        <v>0</v>
      </c>
    </row>
    <row r="2706" spans="1:11" x14ac:dyDescent="0.45">
      <c r="A2706" s="10" t="s">
        <v>29</v>
      </c>
      <c r="B2706" s="20">
        <v>0.56999999999999995</v>
      </c>
      <c r="C2706" s="19">
        <v>4263</v>
      </c>
      <c r="D2706" s="19">
        <v>909.77327390000005</v>
      </c>
      <c r="E2706" s="23">
        <v>0.53568803899999995</v>
      </c>
      <c r="F2706" s="23">
        <v>0.402818281</v>
      </c>
      <c r="G2706" s="17">
        <v>0.92470091499999996</v>
      </c>
      <c r="H2706" s="17">
        <v>7.5300000000000006E-2</v>
      </c>
      <c r="I2706" s="17">
        <v>0.94237751599999997</v>
      </c>
      <c r="J2706" s="17">
        <v>5.7599999999999998E-2</v>
      </c>
      <c r="K2706" s="17">
        <v>0</v>
      </c>
    </row>
    <row r="2707" spans="1:11" x14ac:dyDescent="0.45">
      <c r="A2707" s="10" t="s">
        <v>29</v>
      </c>
      <c r="B2707" s="20">
        <v>0.57999999999999996</v>
      </c>
      <c r="C2707" s="19">
        <v>4335</v>
      </c>
      <c r="D2707" s="19">
        <v>948.61330390000001</v>
      </c>
      <c r="E2707" s="23">
        <v>0.54359344799999998</v>
      </c>
      <c r="F2707" s="23">
        <v>0.41426015500000002</v>
      </c>
      <c r="G2707" s="17">
        <v>0.92595155699999998</v>
      </c>
      <c r="H2707" s="17">
        <v>7.3999999999999996E-2</v>
      </c>
      <c r="I2707" s="17">
        <v>0.94439620700000004</v>
      </c>
      <c r="J2707" s="17">
        <v>5.5599999999999997E-2</v>
      </c>
      <c r="K2707" s="17">
        <v>0</v>
      </c>
    </row>
    <row r="2708" spans="1:11" x14ac:dyDescent="0.45">
      <c r="A2708" s="10" t="s">
        <v>29</v>
      </c>
      <c r="B2708" s="20">
        <v>0.59</v>
      </c>
      <c r="C2708" s="19">
        <v>4403</v>
      </c>
      <c r="D2708" s="19">
        <v>986.45217279999997</v>
      </c>
      <c r="E2708" s="23">
        <v>0.57278789799999996</v>
      </c>
      <c r="F2708" s="23">
        <v>0.43203619799999998</v>
      </c>
      <c r="G2708" s="17">
        <v>0.92595957299999998</v>
      </c>
      <c r="H2708" s="17">
        <v>7.3999999999999996E-2</v>
      </c>
      <c r="I2708" s="17">
        <v>0.94595280400000004</v>
      </c>
      <c r="J2708" s="17">
        <v>5.3999999999999999E-2</v>
      </c>
      <c r="K2708" s="17">
        <v>0</v>
      </c>
    </row>
    <row r="2709" spans="1:11" x14ac:dyDescent="0.45">
      <c r="A2709" s="10" t="s">
        <v>29</v>
      </c>
      <c r="B2709" s="20">
        <v>0.6</v>
      </c>
      <c r="C2709" s="19">
        <v>4457</v>
      </c>
      <c r="D2709" s="19">
        <v>1017.94084</v>
      </c>
      <c r="E2709" s="23">
        <v>0.606275283</v>
      </c>
      <c r="F2709" s="23">
        <v>0.44380998799999999</v>
      </c>
      <c r="G2709" s="17">
        <v>0.92685662999999996</v>
      </c>
      <c r="H2709" s="17">
        <v>7.3099999999999998E-2</v>
      </c>
      <c r="I2709" s="17">
        <v>0.94655273100000004</v>
      </c>
      <c r="J2709" s="17">
        <v>5.3400000000000003E-2</v>
      </c>
      <c r="K2709" s="17">
        <v>0</v>
      </c>
    </row>
    <row r="2710" spans="1:11" x14ac:dyDescent="0.45">
      <c r="A2710" s="10" t="s">
        <v>29</v>
      </c>
      <c r="B2710" s="20">
        <v>0.61</v>
      </c>
      <c r="C2710" s="19">
        <v>4543</v>
      </c>
      <c r="D2710" s="19">
        <v>1070.6957609999999</v>
      </c>
      <c r="E2710" s="23">
        <v>0.62616979500000003</v>
      </c>
      <c r="F2710" s="23">
        <v>0.46134373099999998</v>
      </c>
      <c r="G2710" s="17">
        <v>0.92736077500000003</v>
      </c>
      <c r="H2710" s="17">
        <v>7.2599999999999998E-2</v>
      </c>
      <c r="I2710" s="17">
        <v>0.94710602799999999</v>
      </c>
      <c r="J2710" s="17">
        <v>5.2900000000000003E-2</v>
      </c>
      <c r="K2710" s="17">
        <v>0</v>
      </c>
    </row>
    <row r="2711" spans="1:11" x14ac:dyDescent="0.45">
      <c r="A2711" s="10" t="s">
        <v>29</v>
      </c>
      <c r="B2711" s="20">
        <v>0.62</v>
      </c>
      <c r="C2711" s="19">
        <v>4625</v>
      </c>
      <c r="D2711" s="19">
        <v>1123.007341</v>
      </c>
      <c r="E2711" s="23">
        <v>0.64816017800000003</v>
      </c>
      <c r="F2711" s="23">
        <v>0.48132541499999998</v>
      </c>
      <c r="G2711" s="17">
        <v>0.92475675700000004</v>
      </c>
      <c r="H2711" s="17">
        <v>7.5200000000000003E-2</v>
      </c>
      <c r="I2711" s="17">
        <v>0.94969456100000005</v>
      </c>
      <c r="J2711" s="17">
        <v>5.0299999999999997E-2</v>
      </c>
      <c r="K2711" s="17">
        <v>0</v>
      </c>
    </row>
    <row r="2712" spans="1:11" x14ac:dyDescent="0.45">
      <c r="A2712" s="10" t="s">
        <v>29</v>
      </c>
      <c r="B2712" s="20">
        <v>0.63</v>
      </c>
      <c r="C2712" s="19">
        <v>4699</v>
      </c>
      <c r="D2712" s="19">
        <v>1171.157152</v>
      </c>
      <c r="E2712" s="23">
        <v>0.65660003300000003</v>
      </c>
      <c r="F2712" s="23">
        <v>0.48900834700000001</v>
      </c>
      <c r="G2712" s="17">
        <v>0.92594169000000004</v>
      </c>
      <c r="H2712" s="17">
        <v>7.4099999999999999E-2</v>
      </c>
      <c r="I2712" s="17">
        <v>0.952333502</v>
      </c>
      <c r="J2712" s="17">
        <v>4.7699999999999999E-2</v>
      </c>
      <c r="K2712" s="17">
        <v>0</v>
      </c>
    </row>
    <row r="2713" spans="1:11" x14ac:dyDescent="0.45">
      <c r="A2713" s="10" t="s">
        <v>29</v>
      </c>
      <c r="B2713" s="20">
        <v>0.64</v>
      </c>
      <c r="C2713" s="19">
        <v>4758</v>
      </c>
      <c r="D2713" s="19">
        <v>1211.572903</v>
      </c>
      <c r="E2713" s="23">
        <v>0.69684774500000002</v>
      </c>
      <c r="F2713" s="23">
        <v>0.50891388299999996</v>
      </c>
      <c r="G2713" s="17">
        <v>0.92538881900000003</v>
      </c>
      <c r="H2713" s="17">
        <v>7.46E-2</v>
      </c>
      <c r="I2713" s="17">
        <v>0.95243934299999999</v>
      </c>
      <c r="J2713" s="17">
        <v>4.7600000000000003E-2</v>
      </c>
      <c r="K2713" s="17">
        <v>0</v>
      </c>
    </row>
    <row r="2714" spans="1:11" x14ac:dyDescent="0.45">
      <c r="A2714" s="10" t="s">
        <v>29</v>
      </c>
      <c r="B2714" s="20">
        <v>0.65</v>
      </c>
      <c r="C2714" s="19">
        <v>4794</v>
      </c>
      <c r="D2714" s="19">
        <v>1236.663648</v>
      </c>
      <c r="E2714" s="23">
        <v>0.69777328400000005</v>
      </c>
      <c r="F2714" s="23">
        <v>0.51511881199999998</v>
      </c>
      <c r="G2714" s="17">
        <v>0.92511472699999997</v>
      </c>
      <c r="H2714" s="17">
        <v>7.4899999999999994E-2</v>
      </c>
      <c r="I2714" s="17">
        <v>0.95313525700000001</v>
      </c>
      <c r="J2714" s="17">
        <v>4.6899999999999997E-2</v>
      </c>
      <c r="K2714" s="17">
        <v>0</v>
      </c>
    </row>
    <row r="2715" spans="1:11" x14ac:dyDescent="0.45">
      <c r="A2715" s="10" t="s">
        <v>29</v>
      </c>
      <c r="B2715" s="20">
        <v>0.66</v>
      </c>
      <c r="C2715" s="19">
        <v>4891</v>
      </c>
      <c r="D2715" s="19">
        <v>1304.859995</v>
      </c>
      <c r="E2715" s="23">
        <v>0.71269037999999996</v>
      </c>
      <c r="F2715" s="23">
        <v>0.54131929999999995</v>
      </c>
      <c r="G2715" s="17">
        <v>0.92557759100000003</v>
      </c>
      <c r="H2715" s="17">
        <v>7.4399999999999994E-2</v>
      </c>
      <c r="I2715" s="17">
        <v>0.954397732</v>
      </c>
      <c r="J2715" s="17">
        <v>4.5600000000000002E-2</v>
      </c>
      <c r="K2715" s="17">
        <v>0</v>
      </c>
    </row>
    <row r="2716" spans="1:11" x14ac:dyDescent="0.45">
      <c r="A2716" s="10" t="s">
        <v>29</v>
      </c>
      <c r="B2716" s="20">
        <v>0.67</v>
      </c>
      <c r="C2716" s="19">
        <v>4997</v>
      </c>
      <c r="D2716" s="19">
        <v>1380.690955</v>
      </c>
      <c r="E2716" s="23">
        <v>0.71989161499999998</v>
      </c>
      <c r="F2716" s="23">
        <v>0.55303964699999997</v>
      </c>
      <c r="G2716" s="17">
        <v>0.91194716799999997</v>
      </c>
      <c r="H2716" s="17">
        <v>8.8099999999999998E-2</v>
      </c>
      <c r="I2716" s="17">
        <v>0.95730227800000001</v>
      </c>
      <c r="J2716" s="17">
        <v>4.2700000000000002E-2</v>
      </c>
      <c r="K2716" s="17">
        <v>0</v>
      </c>
    </row>
    <row r="2717" spans="1:11" x14ac:dyDescent="0.45">
      <c r="A2717" s="10" t="s">
        <v>29</v>
      </c>
      <c r="B2717" s="20">
        <v>0.68</v>
      </c>
      <c r="C2717" s="19">
        <v>5070</v>
      </c>
      <c r="D2717" s="19">
        <v>1434.4600869999999</v>
      </c>
      <c r="E2717" s="23">
        <v>0.75697596199999995</v>
      </c>
      <c r="F2717" s="23">
        <v>0.58086309400000002</v>
      </c>
      <c r="G2717" s="17">
        <v>0.91183431999999998</v>
      </c>
      <c r="H2717" s="17">
        <v>8.8200000000000001E-2</v>
      </c>
      <c r="I2717" s="17">
        <v>0.958233271</v>
      </c>
      <c r="J2717" s="17">
        <v>4.1799999999999997E-2</v>
      </c>
      <c r="K2717" s="17">
        <v>0</v>
      </c>
    </row>
    <row r="2718" spans="1:11" x14ac:dyDescent="0.45">
      <c r="A2718" s="10" t="s">
        <v>29</v>
      </c>
      <c r="B2718" s="20">
        <v>0.69</v>
      </c>
      <c r="C2718" s="19">
        <v>5143</v>
      </c>
      <c r="D2718" s="19">
        <v>1490.73533</v>
      </c>
      <c r="E2718" s="23">
        <v>0.78842863500000004</v>
      </c>
      <c r="F2718" s="23">
        <v>0.60283419100000002</v>
      </c>
      <c r="G2718" s="17">
        <v>0.91289130900000004</v>
      </c>
      <c r="H2718" s="17">
        <v>8.7099999999999997E-2</v>
      </c>
      <c r="I2718" s="17">
        <v>0.95902179399999998</v>
      </c>
      <c r="J2718" s="17">
        <v>4.1000000000000002E-2</v>
      </c>
      <c r="K2718" s="17">
        <v>0</v>
      </c>
    </row>
    <row r="2719" spans="1:11" x14ac:dyDescent="0.45">
      <c r="A2719" s="10" t="s">
        <v>29</v>
      </c>
      <c r="B2719" s="20">
        <v>0.7</v>
      </c>
      <c r="C2719" s="19">
        <v>5211</v>
      </c>
      <c r="D2719" s="19">
        <v>1546.6891700000001</v>
      </c>
      <c r="E2719" s="23">
        <v>0.85907267600000004</v>
      </c>
      <c r="F2719" s="23">
        <v>0.62045296400000005</v>
      </c>
      <c r="G2719" s="17">
        <v>0.91383611600000003</v>
      </c>
      <c r="H2719" s="17">
        <v>8.6199999999999999E-2</v>
      </c>
      <c r="I2719" s="17">
        <v>0.957000085</v>
      </c>
      <c r="J2719" s="17">
        <v>4.2999999999999997E-2</v>
      </c>
      <c r="K2719" s="17">
        <v>0</v>
      </c>
    </row>
    <row r="2720" spans="1:11" x14ac:dyDescent="0.45">
      <c r="A2720" s="10" t="s">
        <v>29</v>
      </c>
      <c r="B2720" s="20">
        <v>0.71</v>
      </c>
      <c r="C2720" s="19">
        <v>5293</v>
      </c>
      <c r="D2720" s="19">
        <v>1618.657573</v>
      </c>
      <c r="E2720" s="23">
        <v>0.88956104999999996</v>
      </c>
      <c r="F2720" s="23">
        <v>0.632743363</v>
      </c>
      <c r="G2720" s="17">
        <v>0.91517098100000005</v>
      </c>
      <c r="H2720" s="17">
        <v>8.48E-2</v>
      </c>
      <c r="I2720" s="17">
        <v>0.95744498899999997</v>
      </c>
      <c r="J2720" s="17">
        <v>4.2599999999999999E-2</v>
      </c>
      <c r="K2720" s="17">
        <v>0</v>
      </c>
    </row>
    <row r="2721" spans="1:11" x14ac:dyDescent="0.45">
      <c r="A2721" s="10" t="s">
        <v>29</v>
      </c>
      <c r="B2721" s="20">
        <v>0.72</v>
      </c>
      <c r="C2721" s="19">
        <v>5343</v>
      </c>
      <c r="D2721" s="19">
        <v>1663.6754089999999</v>
      </c>
      <c r="E2721" s="23">
        <v>0.90958899800000004</v>
      </c>
      <c r="F2721" s="23">
        <v>0.65776756199999997</v>
      </c>
      <c r="G2721" s="17">
        <v>0.91596481399999996</v>
      </c>
      <c r="H2721" s="17">
        <v>8.4000000000000005E-2</v>
      </c>
      <c r="I2721" s="17">
        <v>0.95783176400000003</v>
      </c>
      <c r="J2721" s="17">
        <v>4.2200000000000001E-2</v>
      </c>
      <c r="K2721" s="17">
        <v>0</v>
      </c>
    </row>
    <row r="2722" spans="1:11" x14ac:dyDescent="0.45">
      <c r="A2722" s="10" t="s">
        <v>29</v>
      </c>
      <c r="B2722" s="20">
        <v>0.73</v>
      </c>
      <c r="C2722" s="19">
        <v>5398</v>
      </c>
      <c r="D2722" s="19">
        <v>1713.8123419999999</v>
      </c>
      <c r="E2722" s="23">
        <v>0.918489318</v>
      </c>
      <c r="F2722" s="23">
        <v>0.67652495599999996</v>
      </c>
      <c r="G2722" s="17">
        <v>0.91626528299999999</v>
      </c>
      <c r="H2722" s="17">
        <v>8.3699999999999997E-2</v>
      </c>
      <c r="I2722" s="17">
        <v>0.95846366599999999</v>
      </c>
      <c r="J2722" s="17">
        <v>4.1500000000000002E-2</v>
      </c>
      <c r="K2722" s="17">
        <v>0</v>
      </c>
    </row>
    <row r="2723" spans="1:11" x14ac:dyDescent="0.45">
      <c r="A2723" s="10" t="s">
        <v>29</v>
      </c>
      <c r="B2723" s="20">
        <v>0.74</v>
      </c>
      <c r="C2723" s="19">
        <v>5510</v>
      </c>
      <c r="D2723" s="19">
        <v>1817.594478</v>
      </c>
      <c r="E2723" s="23">
        <v>0.95149376100000005</v>
      </c>
      <c r="F2723" s="23">
        <v>0.70806236099999997</v>
      </c>
      <c r="G2723" s="17">
        <v>0.91760435600000001</v>
      </c>
      <c r="H2723" s="17">
        <v>8.2400000000000001E-2</v>
      </c>
      <c r="I2723" s="17">
        <v>0.95926983799999999</v>
      </c>
      <c r="J2723" s="17">
        <v>4.07E-2</v>
      </c>
      <c r="K2723" s="17">
        <v>0</v>
      </c>
    </row>
    <row r="2724" spans="1:11" x14ac:dyDescent="0.45">
      <c r="A2724" s="10" t="s">
        <v>29</v>
      </c>
      <c r="B2724" s="20">
        <v>0.75</v>
      </c>
      <c r="C2724" s="19">
        <v>5573</v>
      </c>
      <c r="D2724" s="19">
        <v>1879.4261550000001</v>
      </c>
      <c r="E2724" s="23">
        <v>1.010956185</v>
      </c>
      <c r="F2724" s="23">
        <v>0.72510497299999999</v>
      </c>
      <c r="G2724" s="17">
        <v>0.91799748800000003</v>
      </c>
      <c r="H2724" s="17">
        <v>8.2000000000000003E-2</v>
      </c>
      <c r="I2724" s="17">
        <v>0.95756152800000005</v>
      </c>
      <c r="J2724" s="17">
        <v>4.24E-2</v>
      </c>
      <c r="K2724" s="17">
        <v>0</v>
      </c>
    </row>
    <row r="2725" spans="1:11" x14ac:dyDescent="0.45">
      <c r="A2725" s="10" t="s">
        <v>29</v>
      </c>
      <c r="B2725" s="20">
        <v>0.77</v>
      </c>
      <c r="C2725" s="19">
        <v>5728</v>
      </c>
      <c r="D2725" s="19">
        <v>2038.1323070000001</v>
      </c>
      <c r="E2725" s="23">
        <v>1.0606079820000001</v>
      </c>
      <c r="F2725" s="23">
        <v>0.76740904300000001</v>
      </c>
      <c r="G2725" s="17">
        <v>0.92021648</v>
      </c>
      <c r="H2725" s="17">
        <v>7.9799999999999996E-2</v>
      </c>
      <c r="I2725" s="17">
        <v>0.96158931800000003</v>
      </c>
      <c r="J2725" s="17">
        <v>3.8399999999999997E-2</v>
      </c>
      <c r="K2725" s="17">
        <v>0</v>
      </c>
    </row>
    <row r="2726" spans="1:11" x14ac:dyDescent="0.45">
      <c r="A2726" s="10" t="s">
        <v>29</v>
      </c>
      <c r="B2726" s="20">
        <v>0.78</v>
      </c>
      <c r="C2726" s="19">
        <v>5811</v>
      </c>
      <c r="D2726" s="19">
        <v>2127.9847629999999</v>
      </c>
      <c r="E2726" s="23">
        <v>1.1363211310000001</v>
      </c>
      <c r="F2726" s="23">
        <v>0.79635486700000002</v>
      </c>
      <c r="G2726" s="17">
        <v>0.921183961</v>
      </c>
      <c r="H2726" s="17">
        <v>7.8799999999999995E-2</v>
      </c>
      <c r="I2726" s="17">
        <v>0.96115989599999996</v>
      </c>
      <c r="J2726" s="17">
        <v>3.8800000000000001E-2</v>
      </c>
      <c r="K2726" s="17">
        <v>0</v>
      </c>
    </row>
    <row r="2727" spans="1:11" x14ac:dyDescent="0.45">
      <c r="A2727" s="10" t="s">
        <v>29</v>
      </c>
      <c r="B2727" s="20">
        <v>0.79</v>
      </c>
      <c r="C2727" s="19">
        <v>5884</v>
      </c>
      <c r="D2727" s="19">
        <v>2214.6909169999999</v>
      </c>
      <c r="E2727" s="23">
        <v>1.2270152480000001</v>
      </c>
      <c r="F2727" s="23">
        <v>0.82133246900000001</v>
      </c>
      <c r="G2727" s="17">
        <v>0.92199184199999995</v>
      </c>
      <c r="H2727" s="17">
        <v>7.8E-2</v>
      </c>
      <c r="I2727" s="17">
        <v>0.96241237499999999</v>
      </c>
      <c r="J2727" s="17">
        <v>3.7600000000000001E-2</v>
      </c>
      <c r="K2727" s="17">
        <v>0</v>
      </c>
    </row>
    <row r="2728" spans="1:11" x14ac:dyDescent="0.45">
      <c r="A2728" s="10" t="s">
        <v>29</v>
      </c>
      <c r="B2728" s="20">
        <v>0.8</v>
      </c>
      <c r="C2728" s="19">
        <v>5926</v>
      </c>
      <c r="D2728" s="19">
        <v>2267.1930090000001</v>
      </c>
      <c r="E2728" s="23">
        <v>1.271175274</v>
      </c>
      <c r="F2728" s="23">
        <v>0.84512460899999997</v>
      </c>
      <c r="G2728" s="17">
        <v>0.92186972700000003</v>
      </c>
      <c r="H2728" s="17">
        <v>7.8100000000000003E-2</v>
      </c>
      <c r="I2728" s="17">
        <v>0.96298202099999997</v>
      </c>
      <c r="J2728" s="17">
        <v>3.6999999999999998E-2</v>
      </c>
      <c r="K2728" s="17">
        <v>0</v>
      </c>
    </row>
    <row r="2729" spans="1:11" x14ac:dyDescent="0.45">
      <c r="A2729" s="10" t="s">
        <v>29</v>
      </c>
      <c r="B2729" s="20">
        <v>0.80100000000000005</v>
      </c>
      <c r="C2729" s="19">
        <v>5934</v>
      </c>
      <c r="D2729" s="19">
        <v>2277.4159079999999</v>
      </c>
      <c r="E2729" s="23">
        <v>1.287885452</v>
      </c>
      <c r="F2729" s="23">
        <v>0.84853555400000003</v>
      </c>
      <c r="G2729" s="17">
        <v>0.92197505899999999</v>
      </c>
      <c r="H2729" s="17">
        <v>7.8E-2</v>
      </c>
      <c r="I2729" s="17">
        <v>0.96284727400000003</v>
      </c>
      <c r="J2729" s="17">
        <v>3.7199999999999997E-2</v>
      </c>
      <c r="K2729" s="17">
        <v>0</v>
      </c>
    </row>
    <row r="2730" spans="1:11" x14ac:dyDescent="0.45">
      <c r="A2730" s="10" t="s">
        <v>29</v>
      </c>
      <c r="B2730" s="20">
        <v>0.80200000000000005</v>
      </c>
      <c r="C2730" s="19">
        <v>5941</v>
      </c>
      <c r="D2730" s="19">
        <v>2286.5038340000001</v>
      </c>
      <c r="E2730" s="23">
        <v>1.3079754189999999</v>
      </c>
      <c r="F2730" s="23">
        <v>0.851538036</v>
      </c>
      <c r="G2730" s="17">
        <v>0.92206699199999997</v>
      </c>
      <c r="H2730" s="17">
        <v>7.7899999999999997E-2</v>
      </c>
      <c r="I2730" s="17">
        <v>0.96293505300000004</v>
      </c>
      <c r="J2730" s="17">
        <v>3.7100000000000001E-2</v>
      </c>
      <c r="K2730" s="17">
        <v>0</v>
      </c>
    </row>
    <row r="2731" spans="1:11" x14ac:dyDescent="0.45">
      <c r="A2731" s="10" t="s">
        <v>29</v>
      </c>
      <c r="B2731" s="20">
        <v>0.80300000000000005</v>
      </c>
      <c r="C2731" s="19">
        <v>5950</v>
      </c>
      <c r="D2731" s="19">
        <v>2298.2834120000002</v>
      </c>
      <c r="E2731" s="23">
        <v>1.3110763160000001</v>
      </c>
      <c r="F2731" s="23">
        <v>0.85482681599999999</v>
      </c>
      <c r="G2731" s="17">
        <v>0.92218487400000004</v>
      </c>
      <c r="H2731" s="17">
        <v>7.7799999999999994E-2</v>
      </c>
      <c r="I2731" s="17">
        <v>0.96311972099999998</v>
      </c>
      <c r="J2731" s="17">
        <v>3.6900000000000002E-2</v>
      </c>
      <c r="K2731" s="17">
        <v>0</v>
      </c>
    </row>
    <row r="2732" spans="1:11" x14ac:dyDescent="0.45">
      <c r="A2732" s="10" t="s">
        <v>29</v>
      </c>
      <c r="B2732" s="20">
        <v>0.80500000000000005</v>
      </c>
      <c r="C2732" s="19">
        <v>5964</v>
      </c>
      <c r="D2732" s="19">
        <v>2316.662687</v>
      </c>
      <c r="E2732" s="23">
        <v>1.312805314</v>
      </c>
      <c r="F2732" s="23">
        <v>0.85756367899999997</v>
      </c>
      <c r="G2732" s="17">
        <v>0.92236753900000001</v>
      </c>
      <c r="H2732" s="17">
        <v>7.7600000000000002E-2</v>
      </c>
      <c r="I2732" s="17">
        <v>0.96330432399999999</v>
      </c>
      <c r="J2732" s="17">
        <v>3.6700000000000003E-2</v>
      </c>
      <c r="K2732" s="17">
        <v>0</v>
      </c>
    </row>
    <row r="2733" spans="1:11" x14ac:dyDescent="0.45">
      <c r="A2733" s="10" t="s">
        <v>29</v>
      </c>
      <c r="B2733" s="20">
        <v>0.80600000000000005</v>
      </c>
      <c r="C2733" s="19">
        <v>5971</v>
      </c>
      <c r="D2733" s="19">
        <v>2325.8632990000001</v>
      </c>
      <c r="E2733" s="23">
        <v>1.3170104579999999</v>
      </c>
      <c r="F2733" s="23">
        <v>0.86179286499999996</v>
      </c>
      <c r="G2733" s="17">
        <v>0.92229107399999999</v>
      </c>
      <c r="H2733" s="17">
        <v>7.7700000000000005E-2</v>
      </c>
      <c r="I2733" s="17">
        <v>0.96313306099999996</v>
      </c>
      <c r="J2733" s="17">
        <v>3.6900000000000002E-2</v>
      </c>
      <c r="K2733" s="17">
        <v>0</v>
      </c>
    </row>
    <row r="2734" spans="1:11" x14ac:dyDescent="0.45">
      <c r="A2734" s="10" t="s">
        <v>29</v>
      </c>
      <c r="B2734" s="20">
        <v>0.80700000000000005</v>
      </c>
      <c r="C2734" s="19">
        <v>5981</v>
      </c>
      <c r="D2734" s="19">
        <v>2339.1114360000001</v>
      </c>
      <c r="E2734" s="23">
        <v>1.325925062</v>
      </c>
      <c r="F2734" s="23">
        <v>0.86388537600000004</v>
      </c>
      <c r="G2734" s="17">
        <v>0.92242100000000005</v>
      </c>
      <c r="H2734" s="17">
        <v>7.7600000000000002E-2</v>
      </c>
      <c r="I2734" s="17">
        <v>0.96329444600000003</v>
      </c>
      <c r="J2734" s="17">
        <v>3.6700000000000003E-2</v>
      </c>
      <c r="K2734" s="17">
        <v>0</v>
      </c>
    </row>
    <row r="2735" spans="1:11" x14ac:dyDescent="0.45">
      <c r="A2735" s="10" t="s">
        <v>29</v>
      </c>
      <c r="B2735" s="20">
        <v>0.80800000000000005</v>
      </c>
      <c r="C2735" s="19">
        <v>5989</v>
      </c>
      <c r="D2735" s="19">
        <v>2349.748951</v>
      </c>
      <c r="E2735" s="23">
        <v>1.3366336619999999</v>
      </c>
      <c r="F2735" s="23">
        <v>0.86690984000000004</v>
      </c>
      <c r="G2735" s="17">
        <v>0.92252462800000001</v>
      </c>
      <c r="H2735" s="17">
        <v>7.7499999999999999E-2</v>
      </c>
      <c r="I2735" s="17">
        <v>0.96334210799999997</v>
      </c>
      <c r="J2735" s="17">
        <v>3.6700000000000003E-2</v>
      </c>
      <c r="K2735" s="17">
        <v>0</v>
      </c>
    </row>
    <row r="2736" spans="1:11" x14ac:dyDescent="0.45">
      <c r="A2736" s="10" t="s">
        <v>29</v>
      </c>
      <c r="B2736" s="20">
        <v>0.80900000000000005</v>
      </c>
      <c r="C2736" s="19">
        <v>5995</v>
      </c>
      <c r="D2736" s="19">
        <v>2357.829921</v>
      </c>
      <c r="E2736" s="23">
        <v>1.350174663</v>
      </c>
      <c r="F2736" s="23">
        <v>0.86932644299999995</v>
      </c>
      <c r="G2736" s="17">
        <v>0.92260216799999994</v>
      </c>
      <c r="H2736" s="17">
        <v>7.7399999999999997E-2</v>
      </c>
      <c r="I2736" s="17">
        <v>0.96345835000000002</v>
      </c>
      <c r="J2736" s="17">
        <v>3.6499999999999998E-2</v>
      </c>
      <c r="K2736" s="17">
        <v>0</v>
      </c>
    </row>
    <row r="2737" spans="1:11" x14ac:dyDescent="0.45">
      <c r="A2737" s="10" t="s">
        <v>29</v>
      </c>
      <c r="B2737" s="20">
        <v>0.81200000000000006</v>
      </c>
      <c r="C2737" s="19">
        <v>6016</v>
      </c>
      <c r="D2737" s="19">
        <v>2386.2846119999999</v>
      </c>
      <c r="E2737" s="23">
        <v>1.3549852950000001</v>
      </c>
      <c r="F2737" s="23">
        <v>0.87118925899999999</v>
      </c>
      <c r="G2737" s="17">
        <v>0.92270611700000005</v>
      </c>
      <c r="H2737" s="17">
        <v>7.7299999999999994E-2</v>
      </c>
      <c r="I2737" s="17">
        <v>0.96358423299999996</v>
      </c>
      <c r="J2737" s="17">
        <v>3.6400000000000002E-2</v>
      </c>
      <c r="K2737" s="17">
        <v>0</v>
      </c>
    </row>
    <row r="2738" spans="1:11" x14ac:dyDescent="0.45">
      <c r="A2738" s="10" t="s">
        <v>29</v>
      </c>
      <c r="B2738" s="20">
        <v>0.81299999999999994</v>
      </c>
      <c r="C2738" s="19">
        <v>6024</v>
      </c>
      <c r="D2738" s="19">
        <v>2397.139244</v>
      </c>
      <c r="E2738" s="23">
        <v>1.3578602609999999</v>
      </c>
      <c r="F2738" s="23">
        <v>0.87770607599999995</v>
      </c>
      <c r="G2738" s="17">
        <v>0.92280876499999998</v>
      </c>
      <c r="H2738" s="17">
        <v>7.7200000000000005E-2</v>
      </c>
      <c r="I2738" s="17">
        <v>0.96379250000000005</v>
      </c>
      <c r="J2738" s="17">
        <v>3.6200000000000003E-2</v>
      </c>
      <c r="K2738" s="17">
        <v>0</v>
      </c>
    </row>
    <row r="2739" spans="1:11" x14ac:dyDescent="0.45">
      <c r="A2739" s="10" t="s">
        <v>29</v>
      </c>
      <c r="B2739" s="20">
        <v>0.81399999999999995</v>
      </c>
      <c r="C2739" s="19">
        <v>6033</v>
      </c>
      <c r="D2739" s="19">
        <v>2409.640218</v>
      </c>
      <c r="E2739" s="23">
        <v>1.3921504119999999</v>
      </c>
      <c r="F2739" s="23">
        <v>0.89112323699999996</v>
      </c>
      <c r="G2739" s="17">
        <v>0.92292391799999995</v>
      </c>
      <c r="H2739" s="17">
        <v>7.7100000000000002E-2</v>
      </c>
      <c r="I2739" s="17">
        <v>0.96339116700000005</v>
      </c>
      <c r="J2739" s="17">
        <v>3.6600000000000001E-2</v>
      </c>
      <c r="K2739" s="17">
        <v>0</v>
      </c>
    </row>
    <row r="2740" spans="1:11" x14ac:dyDescent="0.45">
      <c r="A2740" s="10" t="s">
        <v>29</v>
      </c>
      <c r="B2740" s="20">
        <v>0.81499999999999995</v>
      </c>
      <c r="C2740" s="19">
        <v>6038</v>
      </c>
      <c r="D2740" s="19">
        <v>2416.6655850000002</v>
      </c>
      <c r="E2740" s="23">
        <v>1.4050732459999999</v>
      </c>
      <c r="F2740" s="23">
        <v>0.89499431600000001</v>
      </c>
      <c r="G2740" s="17">
        <v>0.92298774400000005</v>
      </c>
      <c r="H2740" s="17">
        <v>7.6999999999999999E-2</v>
      </c>
      <c r="I2740" s="17">
        <v>0.96351574699999998</v>
      </c>
      <c r="J2740" s="17">
        <v>3.6499999999999998E-2</v>
      </c>
      <c r="K2740" s="17">
        <v>0</v>
      </c>
    </row>
    <row r="2741" spans="1:11" x14ac:dyDescent="0.45">
      <c r="A2741" s="10" t="s">
        <v>29</v>
      </c>
      <c r="B2741" s="20">
        <v>0.81799999999999995</v>
      </c>
      <c r="C2741" s="19">
        <v>6063</v>
      </c>
      <c r="D2741" s="19">
        <v>2451.9320400000001</v>
      </c>
      <c r="E2741" s="23">
        <v>1.4221598129999999</v>
      </c>
      <c r="F2741" s="23">
        <v>0.89795094900000005</v>
      </c>
      <c r="G2741" s="17">
        <v>0.92330529400000005</v>
      </c>
      <c r="H2741" s="17">
        <v>7.6700000000000004E-2</v>
      </c>
      <c r="I2741" s="17">
        <v>0.963783151</v>
      </c>
      <c r="J2741" s="17">
        <v>3.6200000000000003E-2</v>
      </c>
      <c r="K2741" s="17">
        <v>0</v>
      </c>
    </row>
    <row r="2742" spans="1:11" x14ac:dyDescent="0.45">
      <c r="A2742" s="10" t="s">
        <v>29</v>
      </c>
      <c r="B2742" s="20">
        <v>0.81899999999999995</v>
      </c>
      <c r="C2742" s="19">
        <v>6064</v>
      </c>
      <c r="D2742" s="19">
        <v>2453.3544029999998</v>
      </c>
      <c r="E2742" s="23">
        <v>1.422363262</v>
      </c>
      <c r="F2742" s="23">
        <v>0.90870807799999997</v>
      </c>
      <c r="G2742" s="17">
        <v>0.92331794199999995</v>
      </c>
      <c r="H2742" s="17">
        <v>7.6700000000000004E-2</v>
      </c>
      <c r="I2742" s="17">
        <v>0.96373791499999995</v>
      </c>
      <c r="J2742" s="17">
        <v>3.6299999999999999E-2</v>
      </c>
      <c r="K2742" s="17">
        <v>0</v>
      </c>
    </row>
    <row r="2743" spans="1:11" x14ac:dyDescent="0.45">
      <c r="A2743" s="10" t="s">
        <v>29</v>
      </c>
      <c r="B2743" s="20">
        <v>0.82099999999999995</v>
      </c>
      <c r="C2743" s="19">
        <v>6085</v>
      </c>
      <c r="D2743" s="19">
        <v>2483.2738720000002</v>
      </c>
      <c r="E2743" s="23">
        <v>1.424736617</v>
      </c>
      <c r="F2743" s="23">
        <v>0.90904578700000005</v>
      </c>
      <c r="G2743" s="17">
        <v>0.92062448600000002</v>
      </c>
      <c r="H2743" s="17">
        <v>7.9399999999999998E-2</v>
      </c>
      <c r="I2743" s="17">
        <v>0.96383793799999995</v>
      </c>
      <c r="J2743" s="17">
        <v>3.6200000000000003E-2</v>
      </c>
      <c r="K2743" s="17">
        <v>0</v>
      </c>
    </row>
    <row r="2744" spans="1:11" x14ac:dyDescent="0.45">
      <c r="A2744" s="10" t="s">
        <v>29</v>
      </c>
      <c r="B2744" s="20">
        <v>0.82199999999999995</v>
      </c>
      <c r="C2744" s="19">
        <v>6089</v>
      </c>
      <c r="D2744" s="19">
        <v>2488.9873229999998</v>
      </c>
      <c r="E2744" s="23">
        <v>1.4288552720000001</v>
      </c>
      <c r="F2744" s="23">
        <v>0.91606881399999995</v>
      </c>
      <c r="G2744" s="17">
        <v>0.92051239900000004</v>
      </c>
      <c r="H2744" s="17">
        <v>7.9500000000000001E-2</v>
      </c>
      <c r="I2744" s="17">
        <v>0.963762958</v>
      </c>
      <c r="J2744" s="17">
        <v>3.6200000000000003E-2</v>
      </c>
      <c r="K2744" s="17">
        <v>0</v>
      </c>
    </row>
    <row r="2745" spans="1:11" x14ac:dyDescent="0.45">
      <c r="A2745" s="10" t="s">
        <v>29</v>
      </c>
      <c r="B2745" s="20">
        <v>0.82299999999999995</v>
      </c>
      <c r="C2745" s="19">
        <v>6100</v>
      </c>
      <c r="D2745" s="19">
        <v>2504.868821</v>
      </c>
      <c r="E2745" s="23">
        <v>1.4499534629999999</v>
      </c>
      <c r="F2745" s="23">
        <v>0.92195874200000005</v>
      </c>
      <c r="G2745" s="17">
        <v>0.920491803</v>
      </c>
      <c r="H2745" s="17">
        <v>7.9500000000000001E-2</v>
      </c>
      <c r="I2745" s="17">
        <v>0.96385864600000004</v>
      </c>
      <c r="J2745" s="17">
        <v>3.61E-2</v>
      </c>
      <c r="K2745" s="17">
        <v>0</v>
      </c>
    </row>
    <row r="2746" spans="1:11" x14ac:dyDescent="0.45">
      <c r="A2746" s="10" t="s">
        <v>29</v>
      </c>
      <c r="B2746" s="20">
        <v>0.82399999999999995</v>
      </c>
      <c r="C2746" s="19">
        <v>6103</v>
      </c>
      <c r="D2746" s="19">
        <v>2509.2425210000001</v>
      </c>
      <c r="E2746" s="23">
        <v>1.457900027</v>
      </c>
      <c r="F2746" s="23">
        <v>0.925703002</v>
      </c>
      <c r="G2746" s="17">
        <v>0.92053088599999999</v>
      </c>
      <c r="H2746" s="17">
        <v>7.9500000000000001E-2</v>
      </c>
      <c r="I2746" s="17">
        <v>0.96386753300000005</v>
      </c>
      <c r="J2746" s="17">
        <v>3.61E-2</v>
      </c>
      <c r="K2746" s="17">
        <v>0</v>
      </c>
    </row>
    <row r="2747" spans="1:11" x14ac:dyDescent="0.45">
      <c r="A2747" s="10" t="s">
        <v>29</v>
      </c>
      <c r="B2747" s="20">
        <v>0.82699999999999996</v>
      </c>
      <c r="C2747" s="19">
        <v>6129</v>
      </c>
      <c r="D2747" s="19">
        <v>2547.2420900000002</v>
      </c>
      <c r="E2747" s="23">
        <v>1.462460501</v>
      </c>
      <c r="F2747" s="23">
        <v>0.93120855000000002</v>
      </c>
      <c r="G2747" s="17">
        <v>0.92086800499999999</v>
      </c>
      <c r="H2747" s="17">
        <v>7.9100000000000004E-2</v>
      </c>
      <c r="I2747" s="17">
        <v>0.96411538500000005</v>
      </c>
      <c r="J2747" s="17">
        <v>3.5900000000000001E-2</v>
      </c>
      <c r="K2747" s="17">
        <v>0</v>
      </c>
    </row>
    <row r="2748" spans="1:11" x14ac:dyDescent="0.45">
      <c r="A2748" s="10" t="s">
        <v>29</v>
      </c>
      <c r="B2748" s="20">
        <v>0.82799999999999996</v>
      </c>
      <c r="C2748" s="19">
        <v>6137</v>
      </c>
      <c r="D2748" s="19">
        <v>2559.07233</v>
      </c>
      <c r="E2748" s="23">
        <v>1.48655118</v>
      </c>
      <c r="F2748" s="23">
        <v>0.94016770900000002</v>
      </c>
      <c r="G2748" s="17">
        <v>0.92097115900000004</v>
      </c>
      <c r="H2748" s="17">
        <v>7.9000000000000001E-2</v>
      </c>
      <c r="I2748" s="17">
        <v>0.96418800000000005</v>
      </c>
      <c r="J2748" s="17">
        <v>3.5799999999999998E-2</v>
      </c>
      <c r="K2748" s="17">
        <v>0</v>
      </c>
    </row>
    <row r="2749" spans="1:11" x14ac:dyDescent="0.45">
      <c r="A2749" s="10" t="s">
        <v>29</v>
      </c>
      <c r="B2749" s="20">
        <v>0.82899999999999996</v>
      </c>
      <c r="C2749" s="19">
        <v>6144</v>
      </c>
      <c r="D2749" s="19">
        <v>2569.5107549999998</v>
      </c>
      <c r="E2749" s="23">
        <v>1.498965015</v>
      </c>
      <c r="F2749" s="23">
        <v>0.94295303500000005</v>
      </c>
      <c r="G2749" s="17">
        <v>0.92106119799999997</v>
      </c>
      <c r="H2749" s="17">
        <v>7.8899999999999998E-2</v>
      </c>
      <c r="I2749" s="17">
        <v>0.96416685000000002</v>
      </c>
      <c r="J2749" s="17">
        <v>3.5799999999999998E-2</v>
      </c>
      <c r="K2749" s="17">
        <v>0</v>
      </c>
    </row>
    <row r="2750" spans="1:11" x14ac:dyDescent="0.45">
      <c r="A2750" s="10" t="s">
        <v>29</v>
      </c>
      <c r="B2750" s="20">
        <v>0.83</v>
      </c>
      <c r="C2750" s="19">
        <v>6147</v>
      </c>
      <c r="D2750" s="19">
        <v>2574.0114319999998</v>
      </c>
      <c r="E2750" s="23">
        <v>1.5008471160000001</v>
      </c>
      <c r="F2750" s="23">
        <v>0.94542263199999999</v>
      </c>
      <c r="G2750" s="17">
        <v>0.92109972299999998</v>
      </c>
      <c r="H2750" s="17">
        <v>7.8899999999999998E-2</v>
      </c>
      <c r="I2750" s="17">
        <v>0.96419928600000004</v>
      </c>
      <c r="J2750" s="17">
        <v>3.5799999999999998E-2</v>
      </c>
      <c r="K2750" s="17">
        <v>0</v>
      </c>
    </row>
    <row r="2751" spans="1:11" x14ac:dyDescent="0.45">
      <c r="A2751" s="10" t="s">
        <v>29</v>
      </c>
      <c r="B2751" s="20">
        <v>0.83099999999999996</v>
      </c>
      <c r="C2751" s="19">
        <v>6157</v>
      </c>
      <c r="D2751" s="19">
        <v>2589.2380859999998</v>
      </c>
      <c r="E2751" s="23">
        <v>1.5250488120000001</v>
      </c>
      <c r="F2751" s="23">
        <v>0.94649161699999995</v>
      </c>
      <c r="G2751" s="17">
        <v>0.92122787100000003</v>
      </c>
      <c r="H2751" s="17">
        <v>7.8799999999999995E-2</v>
      </c>
      <c r="I2751" s="17">
        <v>0.96426040300000004</v>
      </c>
      <c r="J2751" s="17">
        <v>3.5700000000000003E-2</v>
      </c>
      <c r="K2751" s="17">
        <v>0</v>
      </c>
    </row>
    <row r="2752" spans="1:11" x14ac:dyDescent="0.45">
      <c r="A2752" s="10" t="s">
        <v>29</v>
      </c>
      <c r="B2752" s="20">
        <v>0.83199999999999996</v>
      </c>
      <c r="C2752" s="19">
        <v>6160</v>
      </c>
      <c r="D2752" s="19">
        <v>2593.813494</v>
      </c>
      <c r="E2752" s="23">
        <v>1.525135736</v>
      </c>
      <c r="F2752" s="23">
        <v>0.95546495200000003</v>
      </c>
      <c r="G2752" s="17">
        <v>0.92126623399999996</v>
      </c>
      <c r="H2752" s="17">
        <v>7.8700000000000006E-2</v>
      </c>
      <c r="I2752" s="17">
        <v>0.96426655100000003</v>
      </c>
      <c r="J2752" s="17">
        <v>3.5700000000000003E-2</v>
      </c>
      <c r="K2752" s="17">
        <v>0</v>
      </c>
    </row>
    <row r="2753" spans="1:11" x14ac:dyDescent="0.45">
      <c r="A2753" s="10" t="s">
        <v>29</v>
      </c>
      <c r="B2753" s="20">
        <v>0.83399999999999996</v>
      </c>
      <c r="C2753" s="19">
        <v>6181</v>
      </c>
      <c r="D2753" s="19">
        <v>2626.0494910000002</v>
      </c>
      <c r="E2753" s="23">
        <v>1.5433562700000001</v>
      </c>
      <c r="F2753" s="23">
        <v>0.95878536800000003</v>
      </c>
      <c r="G2753" s="17">
        <v>0.92153373199999999</v>
      </c>
      <c r="H2753" s="17">
        <v>7.85E-2</v>
      </c>
      <c r="I2753" s="17">
        <v>0.96480196299999998</v>
      </c>
      <c r="J2753" s="17">
        <v>3.5200000000000002E-2</v>
      </c>
      <c r="K2753" s="17">
        <v>0</v>
      </c>
    </row>
    <row r="2754" spans="1:11" x14ac:dyDescent="0.45">
      <c r="A2754" s="10" t="s">
        <v>29</v>
      </c>
      <c r="B2754" s="20">
        <v>0.83499999999999996</v>
      </c>
      <c r="C2754" s="19">
        <v>6186</v>
      </c>
      <c r="D2754" s="19">
        <v>2633.8200489999999</v>
      </c>
      <c r="E2754" s="23">
        <v>1.5541115619999999</v>
      </c>
      <c r="F2754" s="23">
        <v>0.96657770799999998</v>
      </c>
      <c r="G2754" s="17">
        <v>0.92159715499999995</v>
      </c>
      <c r="H2754" s="17">
        <v>7.8399999999999997E-2</v>
      </c>
      <c r="I2754" s="17">
        <v>0.96482932600000004</v>
      </c>
      <c r="J2754" s="17">
        <v>3.5200000000000002E-2</v>
      </c>
      <c r="K2754" s="17">
        <v>0</v>
      </c>
    </row>
    <row r="2755" spans="1:11" x14ac:dyDescent="0.45">
      <c r="A2755" s="10" t="s">
        <v>29</v>
      </c>
      <c r="B2755" s="20">
        <v>0.83599999999999997</v>
      </c>
      <c r="C2755" s="19">
        <v>6190</v>
      </c>
      <c r="D2755" s="19">
        <v>2640.0484670000001</v>
      </c>
      <c r="E2755" s="23">
        <v>1.557104523</v>
      </c>
      <c r="F2755" s="23">
        <v>0.96846324699999997</v>
      </c>
      <c r="G2755" s="17">
        <v>0.92164781900000003</v>
      </c>
      <c r="H2755" s="17">
        <v>7.8399999999999997E-2</v>
      </c>
      <c r="I2755" s="17">
        <v>0.96485675199999998</v>
      </c>
      <c r="J2755" s="17">
        <v>3.5099999999999999E-2</v>
      </c>
      <c r="K2755" s="17">
        <v>0</v>
      </c>
    </row>
    <row r="2756" spans="1:11" x14ac:dyDescent="0.45">
      <c r="A2756" s="10" t="s">
        <v>29</v>
      </c>
      <c r="B2756" s="20">
        <v>0.83699999999999997</v>
      </c>
      <c r="C2756" s="19">
        <v>6201</v>
      </c>
      <c r="D2756" s="19">
        <v>2657.2171250000001</v>
      </c>
      <c r="E2756" s="23">
        <v>1.5706914970000001</v>
      </c>
      <c r="F2756" s="23">
        <v>0.96997065100000002</v>
      </c>
      <c r="G2756" s="17">
        <v>0.92178680899999998</v>
      </c>
      <c r="H2756" s="17">
        <v>7.8200000000000006E-2</v>
      </c>
      <c r="I2756" s="17">
        <v>0.96497608199999996</v>
      </c>
      <c r="J2756" s="17">
        <v>3.5000000000000003E-2</v>
      </c>
      <c r="K2756" s="17">
        <v>0</v>
      </c>
    </row>
    <row r="2757" spans="1:11" x14ac:dyDescent="0.45">
      <c r="A2757" s="10" t="s">
        <v>29</v>
      </c>
      <c r="B2757" s="20">
        <v>0.83799999999999997</v>
      </c>
      <c r="C2757" s="19">
        <v>6206</v>
      </c>
      <c r="D2757" s="19">
        <v>2665.1135789999998</v>
      </c>
      <c r="E2757" s="23">
        <v>1.579409971</v>
      </c>
      <c r="F2757" s="23">
        <v>0.97410223500000004</v>
      </c>
      <c r="G2757" s="17">
        <v>0.92184982299999996</v>
      </c>
      <c r="H2757" s="17">
        <v>7.8200000000000006E-2</v>
      </c>
      <c r="I2757" s="17">
        <v>0.96512495300000001</v>
      </c>
      <c r="J2757" s="17">
        <v>3.49E-2</v>
      </c>
      <c r="K2757" s="17">
        <v>0</v>
      </c>
    </row>
    <row r="2758" spans="1:11" x14ac:dyDescent="0.45">
      <c r="A2758" s="10" t="s">
        <v>29</v>
      </c>
      <c r="B2758" s="20">
        <v>0.84</v>
      </c>
      <c r="C2758" s="19">
        <v>6225</v>
      </c>
      <c r="D2758" s="19">
        <v>2695.1772890000002</v>
      </c>
      <c r="E2758" s="23">
        <v>1.585969226</v>
      </c>
      <c r="F2758" s="23">
        <v>0.97601981500000001</v>
      </c>
      <c r="G2758" s="17">
        <v>0.92208835300000003</v>
      </c>
      <c r="H2758" s="17">
        <v>7.7899999999999997E-2</v>
      </c>
      <c r="I2758" s="17">
        <v>0.96508243400000004</v>
      </c>
      <c r="J2758" s="17">
        <v>3.49E-2</v>
      </c>
      <c r="K2758" s="17">
        <v>0</v>
      </c>
    </row>
    <row r="2759" spans="1:11" x14ac:dyDescent="0.45">
      <c r="A2759" s="10" t="s">
        <v>29</v>
      </c>
      <c r="B2759" s="20">
        <v>0.84099999999999997</v>
      </c>
      <c r="C2759" s="19">
        <v>6233</v>
      </c>
      <c r="D2759" s="19">
        <v>2707.9234540000002</v>
      </c>
      <c r="E2759" s="23">
        <v>1.593270578</v>
      </c>
      <c r="F2759" s="23">
        <v>0.98323292399999995</v>
      </c>
      <c r="G2759" s="17">
        <v>0.92218835200000004</v>
      </c>
      <c r="H2759" s="17">
        <v>7.7799999999999994E-2</v>
      </c>
      <c r="I2759" s="17">
        <v>0.96543366799999997</v>
      </c>
      <c r="J2759" s="17">
        <v>3.4599999999999999E-2</v>
      </c>
      <c r="K2759" s="17">
        <v>0</v>
      </c>
    </row>
    <row r="2760" spans="1:11" x14ac:dyDescent="0.45">
      <c r="A2760" s="10" t="s">
        <v>29</v>
      </c>
      <c r="B2760" s="20">
        <v>0.84199999999999997</v>
      </c>
      <c r="C2760" s="19">
        <v>6234</v>
      </c>
      <c r="D2760" s="19">
        <v>2709.5175290000002</v>
      </c>
      <c r="E2760" s="23">
        <v>1.5940747179999999</v>
      </c>
      <c r="F2760" s="23">
        <v>0.98627361000000002</v>
      </c>
      <c r="G2760" s="17">
        <v>0.92220083399999997</v>
      </c>
      <c r="H2760" s="17">
        <v>7.7799999999999994E-2</v>
      </c>
      <c r="I2760" s="17">
        <v>0.96544754499999996</v>
      </c>
      <c r="J2760" s="17">
        <v>3.4599999999999999E-2</v>
      </c>
      <c r="K2760" s="17">
        <v>0</v>
      </c>
    </row>
    <row r="2761" spans="1:11" x14ac:dyDescent="0.45">
      <c r="A2761" s="10" t="s">
        <v>29</v>
      </c>
      <c r="B2761" s="20">
        <v>0.84299999999999997</v>
      </c>
      <c r="C2761" s="19">
        <v>6247</v>
      </c>
      <c r="D2761" s="19">
        <v>2730.3265769999998</v>
      </c>
      <c r="E2761" s="23">
        <v>1.603452812</v>
      </c>
      <c r="F2761" s="23">
        <v>0.98665206599999999</v>
      </c>
      <c r="G2761" s="17">
        <v>0.92140227299999999</v>
      </c>
      <c r="H2761" s="17">
        <v>7.8600000000000003E-2</v>
      </c>
      <c r="I2761" s="17">
        <v>0.96558449999999996</v>
      </c>
      <c r="J2761" s="17">
        <v>3.44E-2</v>
      </c>
      <c r="K2761" s="17">
        <v>0</v>
      </c>
    </row>
    <row r="2762" spans="1:11" x14ac:dyDescent="0.45">
      <c r="A2762" s="10" t="s">
        <v>29</v>
      </c>
      <c r="B2762" s="20">
        <v>0.84399999999999997</v>
      </c>
      <c r="C2762" s="19">
        <v>6255</v>
      </c>
      <c r="D2762" s="19">
        <v>2743.2458740000002</v>
      </c>
      <c r="E2762" s="23">
        <v>1.62066325</v>
      </c>
      <c r="F2762" s="23">
        <v>0.991582623</v>
      </c>
      <c r="G2762" s="17">
        <v>0.92134292600000001</v>
      </c>
      <c r="H2762" s="17">
        <v>7.8700000000000006E-2</v>
      </c>
      <c r="I2762" s="17">
        <v>0.96566792400000001</v>
      </c>
      <c r="J2762" s="17">
        <v>3.4299999999999997E-2</v>
      </c>
      <c r="K2762" s="17">
        <v>0</v>
      </c>
    </row>
    <row r="2763" spans="1:11" x14ac:dyDescent="0.45">
      <c r="A2763" s="10" t="s">
        <v>29</v>
      </c>
      <c r="B2763" s="20">
        <v>0.84499999999999997</v>
      </c>
      <c r="C2763" s="19">
        <v>6258</v>
      </c>
      <c r="D2763" s="19">
        <v>2748.1359670000002</v>
      </c>
      <c r="E2763" s="23">
        <v>1.6300307469999999</v>
      </c>
      <c r="F2763" s="23">
        <v>0.99464755000000005</v>
      </c>
      <c r="G2763" s="17">
        <v>0.92138063299999995</v>
      </c>
      <c r="H2763" s="17">
        <v>7.8600000000000003E-2</v>
      </c>
      <c r="I2763" s="17">
        <v>0.96555658499999997</v>
      </c>
      <c r="J2763" s="17">
        <v>3.44E-2</v>
      </c>
      <c r="K2763" s="17">
        <v>0</v>
      </c>
    </row>
    <row r="2764" spans="1:11" x14ac:dyDescent="0.45">
      <c r="A2764" s="10" t="s">
        <v>29</v>
      </c>
      <c r="B2764" s="20">
        <v>0.84899999999999998</v>
      </c>
      <c r="C2764" s="19">
        <v>6292</v>
      </c>
      <c r="D2764" s="19">
        <v>2803.7605039999999</v>
      </c>
      <c r="E2764" s="23">
        <v>1.6665424689999999</v>
      </c>
      <c r="F2764" s="23">
        <v>1.0143742760000001</v>
      </c>
      <c r="G2764" s="17">
        <v>0.92180546699999999</v>
      </c>
      <c r="H2764" s="17">
        <v>7.8200000000000006E-2</v>
      </c>
      <c r="I2764" s="17">
        <v>0.96576607599999997</v>
      </c>
      <c r="J2764" s="17">
        <v>3.4200000000000001E-2</v>
      </c>
      <c r="K2764" s="17">
        <v>0</v>
      </c>
    </row>
    <row r="2765" spans="1:11" x14ac:dyDescent="0.45">
      <c r="A2765" s="10" t="s">
        <v>29</v>
      </c>
      <c r="B2765" s="20">
        <v>0.85</v>
      </c>
      <c r="C2765" s="19">
        <v>6298</v>
      </c>
      <c r="D2765" s="19">
        <v>2813.8224140000002</v>
      </c>
      <c r="E2765" s="23">
        <v>1.6827639999999999</v>
      </c>
      <c r="F2765" s="23">
        <v>1.027751372</v>
      </c>
      <c r="G2765" s="17">
        <v>0.921879962</v>
      </c>
      <c r="H2765" s="17">
        <v>7.8100000000000003E-2</v>
      </c>
      <c r="I2765" s="17">
        <v>0.9658447</v>
      </c>
      <c r="J2765" s="17">
        <v>3.4200000000000001E-2</v>
      </c>
      <c r="K2765" s="17">
        <v>0</v>
      </c>
    </row>
    <row r="2766" spans="1:11" x14ac:dyDescent="0.45">
      <c r="A2766" s="10" t="s">
        <v>29</v>
      </c>
      <c r="B2766" s="20">
        <v>0.85099999999999998</v>
      </c>
      <c r="C2766" s="19">
        <v>6307</v>
      </c>
      <c r="D2766" s="19">
        <v>2829.040238</v>
      </c>
      <c r="E2766" s="23">
        <v>1.6908692750000001</v>
      </c>
      <c r="F2766" s="23">
        <v>1.032639772</v>
      </c>
      <c r="G2766" s="17">
        <v>0.92151577600000001</v>
      </c>
      <c r="H2766" s="17">
        <v>7.85E-2</v>
      </c>
      <c r="I2766" s="17">
        <v>0.96590771099999995</v>
      </c>
      <c r="J2766" s="17">
        <v>3.4099999999999998E-2</v>
      </c>
      <c r="K2766" s="17">
        <v>0</v>
      </c>
    </row>
    <row r="2767" spans="1:11" x14ac:dyDescent="0.45">
      <c r="A2767" s="10" t="s">
        <v>29</v>
      </c>
      <c r="B2767" s="20">
        <v>0.85199999999999998</v>
      </c>
      <c r="C2767" s="19">
        <v>6311</v>
      </c>
      <c r="D2767" s="19">
        <v>2835.8245999999999</v>
      </c>
      <c r="E2767" s="23">
        <v>1.696090477</v>
      </c>
      <c r="F2767" s="23">
        <v>1.037952647</v>
      </c>
      <c r="G2767" s="17">
        <v>0.921565521</v>
      </c>
      <c r="H2767" s="17">
        <v>7.8399999999999997E-2</v>
      </c>
      <c r="I2767" s="17">
        <v>0.96593542099999996</v>
      </c>
      <c r="J2767" s="17">
        <v>3.4099999999999998E-2</v>
      </c>
      <c r="K2767" s="17">
        <v>0</v>
      </c>
    </row>
    <row r="2768" spans="1:11" x14ac:dyDescent="0.45">
      <c r="A2768" s="10" t="s">
        <v>29</v>
      </c>
      <c r="B2768" s="20">
        <v>0.85299999999999998</v>
      </c>
      <c r="C2768" s="19">
        <v>6317</v>
      </c>
      <c r="D2768" s="19">
        <v>2846.0323159999998</v>
      </c>
      <c r="E2768" s="23">
        <v>1.7015504260000001</v>
      </c>
      <c r="F2768" s="23">
        <v>1.039617765</v>
      </c>
      <c r="G2768" s="17">
        <v>0.92148171599999995</v>
      </c>
      <c r="H2768" s="17">
        <v>7.85E-2</v>
      </c>
      <c r="I2768" s="17">
        <v>0.966030061</v>
      </c>
      <c r="J2768" s="17">
        <v>3.4000000000000002E-2</v>
      </c>
      <c r="K2768" s="17">
        <v>0</v>
      </c>
    </row>
    <row r="2769" spans="1:11" x14ac:dyDescent="0.45">
      <c r="A2769" s="10" t="s">
        <v>29</v>
      </c>
      <c r="B2769" s="20">
        <v>0.85399999999999998</v>
      </c>
      <c r="C2769" s="19">
        <v>6324</v>
      </c>
      <c r="D2769" s="19">
        <v>2857.9750020000001</v>
      </c>
      <c r="E2769" s="23">
        <v>1.7060980779999999</v>
      </c>
      <c r="F2769" s="23">
        <v>1.0446023609999999</v>
      </c>
      <c r="G2769" s="17">
        <v>0.92156862699999997</v>
      </c>
      <c r="H2769" s="17">
        <v>7.8399999999999997E-2</v>
      </c>
      <c r="I2769" s="17">
        <v>0.96612295000000004</v>
      </c>
      <c r="J2769" s="17">
        <v>3.39E-2</v>
      </c>
      <c r="K2769" s="17">
        <v>0</v>
      </c>
    </row>
    <row r="2770" spans="1:11" x14ac:dyDescent="0.45">
      <c r="A2770" s="10" t="s">
        <v>29</v>
      </c>
      <c r="B2770" s="20">
        <v>0.85599999999999998</v>
      </c>
      <c r="C2770" s="19">
        <v>6342</v>
      </c>
      <c r="D2770" s="19">
        <v>2888.851803</v>
      </c>
      <c r="E2770" s="23">
        <v>1.728865031</v>
      </c>
      <c r="F2770" s="23">
        <v>1.048869641</v>
      </c>
      <c r="G2770" s="17">
        <v>0.92116051700000001</v>
      </c>
      <c r="H2770" s="17">
        <v>7.8799999999999995E-2</v>
      </c>
      <c r="I2770" s="17">
        <v>0.96619137899999996</v>
      </c>
      <c r="J2770" s="17">
        <v>3.3799999999999997E-2</v>
      </c>
      <c r="K2770" s="17">
        <v>0</v>
      </c>
    </row>
    <row r="2771" spans="1:11" x14ac:dyDescent="0.45">
      <c r="A2771" s="10" t="s">
        <v>29</v>
      </c>
      <c r="B2771" s="20">
        <v>0.85699999999999998</v>
      </c>
      <c r="C2771" s="19">
        <v>6350</v>
      </c>
      <c r="D2771" s="19">
        <v>2902.710525</v>
      </c>
      <c r="E2771" s="23">
        <v>1.7353801010000001</v>
      </c>
      <c r="F2771" s="23">
        <v>1.058888195</v>
      </c>
      <c r="G2771" s="17">
        <v>0.92094488200000002</v>
      </c>
      <c r="H2771" s="17">
        <v>7.9100000000000004E-2</v>
      </c>
      <c r="I2771" s="17">
        <v>0.96638050499999995</v>
      </c>
      <c r="J2771" s="17">
        <v>3.3599999999999998E-2</v>
      </c>
      <c r="K2771" s="17">
        <v>0</v>
      </c>
    </row>
    <row r="2772" spans="1:11" x14ac:dyDescent="0.45">
      <c r="A2772" s="10" t="s">
        <v>29</v>
      </c>
      <c r="B2772" s="20">
        <v>0.85799999999999998</v>
      </c>
      <c r="C2772" s="19">
        <v>6359</v>
      </c>
      <c r="D2772" s="19">
        <v>2918.474322</v>
      </c>
      <c r="E2772" s="23">
        <v>1.7590828869999999</v>
      </c>
      <c r="F2772" s="23">
        <v>1.0622723759999999</v>
      </c>
      <c r="G2772" s="17">
        <v>0.92105676999999997</v>
      </c>
      <c r="H2772" s="17">
        <v>7.8899999999999998E-2</v>
      </c>
      <c r="I2772" s="17">
        <v>0.96651346299999996</v>
      </c>
      <c r="J2772" s="17">
        <v>3.3500000000000002E-2</v>
      </c>
      <c r="K2772" s="17">
        <v>0</v>
      </c>
    </row>
    <row r="2773" spans="1:11" x14ac:dyDescent="0.45">
      <c r="A2773" s="10" t="s">
        <v>29</v>
      </c>
      <c r="B2773" s="20">
        <v>0.85899999999999999</v>
      </c>
      <c r="C2773" s="19">
        <v>6364</v>
      </c>
      <c r="D2773" s="19">
        <v>2927.2721200000001</v>
      </c>
      <c r="E2773" s="23">
        <v>1.759559573</v>
      </c>
      <c r="F2773" s="23">
        <v>1.0661470449999999</v>
      </c>
      <c r="G2773" s="17">
        <v>0.92111879299999999</v>
      </c>
      <c r="H2773" s="17">
        <v>7.8899999999999998E-2</v>
      </c>
      <c r="I2773" s="17">
        <v>0.96653314000000001</v>
      </c>
      <c r="J2773" s="17">
        <v>3.3500000000000002E-2</v>
      </c>
      <c r="K2773" s="17">
        <v>0</v>
      </c>
    </row>
    <row r="2774" spans="1:11" x14ac:dyDescent="0.45">
      <c r="A2774" s="10" t="s">
        <v>29</v>
      </c>
      <c r="B2774" s="20">
        <v>0.86</v>
      </c>
      <c r="C2774" s="19">
        <v>6372</v>
      </c>
      <c r="D2774" s="19">
        <v>2941.4275940000002</v>
      </c>
      <c r="E2774" s="23">
        <v>1.77483933</v>
      </c>
      <c r="F2774" s="23">
        <v>1.068305864</v>
      </c>
      <c r="G2774" s="17">
        <v>0.92106089099999999</v>
      </c>
      <c r="H2774" s="17">
        <v>7.8899999999999998E-2</v>
      </c>
      <c r="I2774" s="17">
        <v>0.96652696900000001</v>
      </c>
      <c r="J2774" s="17">
        <v>3.3500000000000002E-2</v>
      </c>
      <c r="K2774" s="17">
        <v>0</v>
      </c>
    </row>
    <row r="2775" spans="1:11" x14ac:dyDescent="0.45">
      <c r="A2775" s="10" t="s">
        <v>29</v>
      </c>
      <c r="B2775" s="20">
        <v>0.86199999999999999</v>
      </c>
      <c r="C2775" s="19">
        <v>6388</v>
      </c>
      <c r="D2775" s="19">
        <v>2970.0759840000001</v>
      </c>
      <c r="E2775" s="23">
        <v>1.795265425</v>
      </c>
      <c r="F2775" s="23">
        <v>1.071781098</v>
      </c>
      <c r="G2775" s="17">
        <v>0.92125860999999998</v>
      </c>
      <c r="H2775" s="17">
        <v>7.8700000000000006E-2</v>
      </c>
      <c r="I2775" s="17">
        <v>0.96662936099999996</v>
      </c>
      <c r="J2775" s="17">
        <v>3.3399999999999999E-2</v>
      </c>
      <c r="K2775" s="17">
        <v>0</v>
      </c>
    </row>
    <row r="2776" spans="1:11" x14ac:dyDescent="0.45">
      <c r="A2776" s="10" t="s">
        <v>29</v>
      </c>
      <c r="B2776" s="20">
        <v>0.86399999999999999</v>
      </c>
      <c r="C2776" s="19">
        <v>6401</v>
      </c>
      <c r="D2776" s="19">
        <v>2993.5303349999999</v>
      </c>
      <c r="E2776" s="23">
        <v>1.8041808749999999</v>
      </c>
      <c r="F2776" s="23">
        <v>1.087460688</v>
      </c>
      <c r="G2776" s="17">
        <v>0.92094985200000001</v>
      </c>
      <c r="H2776" s="17">
        <v>7.9100000000000004E-2</v>
      </c>
      <c r="I2776" s="17">
        <v>0.96667290699999997</v>
      </c>
      <c r="J2776" s="17">
        <v>3.3300000000000003E-2</v>
      </c>
      <c r="K2776" s="17">
        <v>0</v>
      </c>
    </row>
    <row r="2777" spans="1:11" x14ac:dyDescent="0.45">
      <c r="A2777" s="10" t="s">
        <v>29</v>
      </c>
      <c r="B2777" s="20">
        <v>0.86499999999999999</v>
      </c>
      <c r="C2777" s="19">
        <v>6409</v>
      </c>
      <c r="D2777" s="19">
        <v>3008.0324390000001</v>
      </c>
      <c r="E2777" s="23">
        <v>1.8154938599999999</v>
      </c>
      <c r="F2777" s="23">
        <v>1.093258673</v>
      </c>
      <c r="G2777" s="17">
        <v>0.92104852599999998</v>
      </c>
      <c r="H2777" s="17">
        <v>7.9000000000000001E-2</v>
      </c>
      <c r="I2777" s="17">
        <v>0.96659085600000005</v>
      </c>
      <c r="J2777" s="17">
        <v>3.3399999999999999E-2</v>
      </c>
      <c r="K2777" s="17">
        <v>0</v>
      </c>
    </row>
    <row r="2778" spans="1:11" x14ac:dyDescent="0.45">
      <c r="A2778" s="10" t="s">
        <v>29</v>
      </c>
      <c r="B2778" s="20">
        <v>0.86599999999999999</v>
      </c>
      <c r="C2778" s="19">
        <v>6418</v>
      </c>
      <c r="D2778" s="19">
        <v>3024.5068470000001</v>
      </c>
      <c r="E2778" s="23">
        <v>1.840037487</v>
      </c>
      <c r="F2778" s="23">
        <v>1.096822781</v>
      </c>
      <c r="G2778" s="17">
        <v>0.92115924000000005</v>
      </c>
      <c r="H2778" s="17">
        <v>7.8799999999999995E-2</v>
      </c>
      <c r="I2778" s="17">
        <v>0.96663713699999998</v>
      </c>
      <c r="J2778" s="17">
        <v>3.3399999999999999E-2</v>
      </c>
      <c r="K2778" s="17">
        <v>0</v>
      </c>
    </row>
    <row r="2779" spans="1:11" x14ac:dyDescent="0.45">
      <c r="A2779" s="10" t="s">
        <v>29</v>
      </c>
      <c r="B2779" s="20">
        <v>0.86699999999999999</v>
      </c>
      <c r="C2779" s="19">
        <v>6421</v>
      </c>
      <c r="D2779" s="19">
        <v>3030.0325590000002</v>
      </c>
      <c r="E2779" s="23">
        <v>1.8419038050000001</v>
      </c>
      <c r="F2779" s="23">
        <v>1.10088867</v>
      </c>
      <c r="G2779" s="17">
        <v>0.921196075</v>
      </c>
      <c r="H2779" s="17">
        <v>7.8799999999999995E-2</v>
      </c>
      <c r="I2779" s="17">
        <v>0.96678573599999995</v>
      </c>
      <c r="J2779" s="17">
        <v>3.32E-2</v>
      </c>
      <c r="K2779" s="17">
        <v>0</v>
      </c>
    </row>
    <row r="2780" spans="1:11" x14ac:dyDescent="0.45">
      <c r="A2780" s="10" t="s">
        <v>29</v>
      </c>
      <c r="B2780" s="20">
        <v>0.86899999999999999</v>
      </c>
      <c r="C2780" s="19">
        <v>6440</v>
      </c>
      <c r="D2780" s="19">
        <v>3065.1123940000002</v>
      </c>
      <c r="E2780" s="23">
        <v>1.859321805</v>
      </c>
      <c r="F2780" s="23">
        <v>1.102255016</v>
      </c>
      <c r="G2780" s="17">
        <v>0.92127329199999997</v>
      </c>
      <c r="H2780" s="17">
        <v>7.8700000000000006E-2</v>
      </c>
      <c r="I2780" s="17">
        <v>0.96681956999999996</v>
      </c>
      <c r="J2780" s="17">
        <v>3.32E-2</v>
      </c>
      <c r="K2780" s="17">
        <v>0</v>
      </c>
    </row>
    <row r="2781" spans="1:11" x14ac:dyDescent="0.45">
      <c r="A2781" s="10" t="s">
        <v>29</v>
      </c>
      <c r="B2781" s="20">
        <v>0.871</v>
      </c>
      <c r="C2781" s="19">
        <v>6451</v>
      </c>
      <c r="D2781" s="19">
        <v>3085.580125</v>
      </c>
      <c r="E2781" s="23">
        <v>1.862566935</v>
      </c>
      <c r="F2781" s="23">
        <v>1.1108437099999999</v>
      </c>
      <c r="G2781" s="17">
        <v>0.92140753399999997</v>
      </c>
      <c r="H2781" s="17">
        <v>7.8600000000000003E-2</v>
      </c>
      <c r="I2781" s="17">
        <v>0.96693697199999995</v>
      </c>
      <c r="J2781" s="17">
        <v>3.3099999999999997E-2</v>
      </c>
      <c r="K2781" s="17">
        <v>0</v>
      </c>
    </row>
    <row r="2782" spans="1:11" x14ac:dyDescent="0.45">
      <c r="A2782" s="10" t="s">
        <v>29</v>
      </c>
      <c r="B2782" s="20">
        <v>0.872</v>
      </c>
      <c r="C2782" s="19">
        <v>6458</v>
      </c>
      <c r="D2782" s="19">
        <v>3098.7575409999999</v>
      </c>
      <c r="E2782" s="23">
        <v>1.8913244680000001</v>
      </c>
      <c r="F2782" s="23">
        <v>1.1158216519999999</v>
      </c>
      <c r="G2782" s="17">
        <v>0.92149272199999999</v>
      </c>
      <c r="H2782" s="17">
        <v>7.85E-2</v>
      </c>
      <c r="I2782" s="17">
        <v>0.96709807400000003</v>
      </c>
      <c r="J2782" s="17">
        <v>3.2899999999999999E-2</v>
      </c>
      <c r="K2782" s="17">
        <v>0</v>
      </c>
    </row>
    <row r="2783" spans="1:11" x14ac:dyDescent="0.45">
      <c r="A2783" s="10" t="s">
        <v>29</v>
      </c>
      <c r="B2783" s="20">
        <v>0.875</v>
      </c>
      <c r="C2783" s="19">
        <v>6484</v>
      </c>
      <c r="D2783" s="19">
        <v>3148.1272949999998</v>
      </c>
      <c r="E2783" s="23">
        <v>1.924969326</v>
      </c>
      <c r="F2783" s="23">
        <v>1.1357983840000001</v>
      </c>
      <c r="G2783" s="17">
        <v>0.92149907499999995</v>
      </c>
      <c r="H2783" s="17">
        <v>7.85E-2</v>
      </c>
      <c r="I2783" s="17">
        <v>0.96718365500000003</v>
      </c>
      <c r="J2783" s="17">
        <v>3.2800000000000003E-2</v>
      </c>
      <c r="K2783" s="17">
        <v>0</v>
      </c>
    </row>
    <row r="2784" spans="1:11" x14ac:dyDescent="0.45">
      <c r="A2784" s="10" t="s">
        <v>29</v>
      </c>
      <c r="B2784" s="20">
        <v>0.876</v>
      </c>
      <c r="C2784" s="19">
        <v>6490</v>
      </c>
      <c r="D2784" s="19">
        <v>3159.7235310000001</v>
      </c>
      <c r="E2784" s="23">
        <v>1.9361730290000001</v>
      </c>
      <c r="F2784" s="23">
        <v>1.14937752</v>
      </c>
      <c r="G2784" s="17">
        <v>0.92157164899999999</v>
      </c>
      <c r="H2784" s="17">
        <v>7.8399999999999997E-2</v>
      </c>
      <c r="I2784" s="17">
        <v>0.96721310299999996</v>
      </c>
      <c r="J2784" s="17">
        <v>3.2800000000000003E-2</v>
      </c>
      <c r="K2784" s="17">
        <v>0</v>
      </c>
    </row>
    <row r="2785" spans="1:11" x14ac:dyDescent="0.45">
      <c r="A2785" s="10" t="s">
        <v>29</v>
      </c>
      <c r="B2785" s="20">
        <v>0.877</v>
      </c>
      <c r="C2785" s="19">
        <v>6499</v>
      </c>
      <c r="D2785" s="19">
        <v>3177.275275</v>
      </c>
      <c r="E2785" s="23">
        <v>1.9521908530000001</v>
      </c>
      <c r="F2785" s="23">
        <v>1.152266255</v>
      </c>
      <c r="G2785" s="17">
        <v>0.92168025899999995</v>
      </c>
      <c r="H2785" s="17">
        <v>7.8299999999999995E-2</v>
      </c>
      <c r="I2785" s="17">
        <v>0.96723065799999997</v>
      </c>
      <c r="J2785" s="17">
        <v>3.2800000000000003E-2</v>
      </c>
      <c r="K2785" s="17">
        <v>0</v>
      </c>
    </row>
    <row r="2786" spans="1:11" x14ac:dyDescent="0.45">
      <c r="A2786" s="10" t="s">
        <v>29</v>
      </c>
      <c r="B2786" s="20">
        <v>0.878</v>
      </c>
      <c r="C2786" s="19">
        <v>6501</v>
      </c>
      <c r="D2786" s="19">
        <v>3181.2222139999999</v>
      </c>
      <c r="E2786" s="23">
        <v>1.9812478680000001</v>
      </c>
      <c r="F2786" s="23">
        <v>1.1591534059999999</v>
      </c>
      <c r="G2786" s="17">
        <v>0.92170435299999998</v>
      </c>
      <c r="H2786" s="17">
        <v>7.8299999999999995E-2</v>
      </c>
      <c r="I2786" s="17">
        <v>0.96717929999999996</v>
      </c>
      <c r="J2786" s="17">
        <v>3.2800000000000003E-2</v>
      </c>
      <c r="K2786" s="17">
        <v>0</v>
      </c>
    </row>
    <row r="2787" spans="1:11" x14ac:dyDescent="0.45">
      <c r="A2787" s="10" t="s">
        <v>29</v>
      </c>
      <c r="B2787" s="20">
        <v>0.879</v>
      </c>
      <c r="C2787" s="19">
        <v>6513</v>
      </c>
      <c r="D2787" s="19">
        <v>3205.070084</v>
      </c>
      <c r="E2787" s="23">
        <v>1.9873225489999999</v>
      </c>
      <c r="F2787" s="23">
        <v>1.16015318</v>
      </c>
      <c r="G2787" s="17">
        <v>0.92184860999999996</v>
      </c>
      <c r="H2787" s="17">
        <v>7.8200000000000006E-2</v>
      </c>
      <c r="I2787" s="17">
        <v>0.96737802699999997</v>
      </c>
      <c r="J2787" s="17">
        <v>3.2599999999999997E-2</v>
      </c>
      <c r="K2787" s="17">
        <v>0</v>
      </c>
    </row>
    <row r="2788" spans="1:11" x14ac:dyDescent="0.45">
      <c r="A2788" s="10" t="s">
        <v>29</v>
      </c>
      <c r="B2788" s="20">
        <v>0.88</v>
      </c>
      <c r="C2788" s="19">
        <v>6519</v>
      </c>
      <c r="D2788" s="19">
        <v>3217.1039949999999</v>
      </c>
      <c r="E2788" s="23">
        <v>2.0169612049999999</v>
      </c>
      <c r="F2788" s="23">
        <v>1.16620195</v>
      </c>
      <c r="G2788" s="17">
        <v>0.92192054000000001</v>
      </c>
      <c r="H2788" s="17">
        <v>7.8100000000000003E-2</v>
      </c>
      <c r="I2788" s="17">
        <v>0.96750161300000004</v>
      </c>
      <c r="J2788" s="17">
        <v>3.2500000000000001E-2</v>
      </c>
      <c r="K2788" s="17">
        <v>0</v>
      </c>
    </row>
    <row r="2789" spans="1:11" x14ac:dyDescent="0.45">
      <c r="A2789" s="10" t="s">
        <v>29</v>
      </c>
      <c r="B2789" s="20">
        <v>0.88100000000000001</v>
      </c>
      <c r="C2789" s="19">
        <v>6529</v>
      </c>
      <c r="D2789" s="19">
        <v>3237.359297</v>
      </c>
      <c r="E2789" s="23">
        <v>2.0282337140000002</v>
      </c>
      <c r="F2789" s="23">
        <v>1.1745970509999999</v>
      </c>
      <c r="G2789" s="17">
        <v>0.92204012899999999</v>
      </c>
      <c r="H2789" s="17">
        <v>7.8E-2</v>
      </c>
      <c r="I2789" s="17">
        <v>0.96754419199999997</v>
      </c>
      <c r="J2789" s="17">
        <v>3.2500000000000001E-2</v>
      </c>
      <c r="K2789" s="17">
        <v>0</v>
      </c>
    </row>
    <row r="2790" spans="1:11" x14ac:dyDescent="0.45">
      <c r="A2790" s="10" t="s">
        <v>29</v>
      </c>
      <c r="B2790" s="20">
        <v>0.88200000000000001</v>
      </c>
      <c r="C2790" s="19">
        <v>6535</v>
      </c>
      <c r="D2790" s="19">
        <v>3249.6920180000002</v>
      </c>
      <c r="E2790" s="23">
        <v>2.0658197039999999</v>
      </c>
      <c r="F2790" s="23">
        <v>1.1797920040000001</v>
      </c>
      <c r="G2790" s="17">
        <v>0.92211170600000003</v>
      </c>
      <c r="H2790" s="17">
        <v>7.7899999999999997E-2</v>
      </c>
      <c r="I2790" s="17">
        <v>0.96769682099999998</v>
      </c>
      <c r="J2790" s="17">
        <v>3.2300000000000002E-2</v>
      </c>
      <c r="K2790" s="17">
        <v>0</v>
      </c>
    </row>
    <row r="2791" spans="1:11" x14ac:dyDescent="0.45">
      <c r="A2791" s="10" t="s">
        <v>29</v>
      </c>
      <c r="B2791" s="20">
        <v>0.88300000000000001</v>
      </c>
      <c r="C2791" s="19">
        <v>6542</v>
      </c>
      <c r="D2791" s="19">
        <v>3264.1662339999998</v>
      </c>
      <c r="E2791" s="23">
        <v>2.0677451470000001</v>
      </c>
      <c r="F2791" s="23">
        <v>1.182987848</v>
      </c>
      <c r="G2791" s="17">
        <v>0.92173647199999997</v>
      </c>
      <c r="H2791" s="17">
        <v>7.8299999999999995E-2</v>
      </c>
      <c r="I2791" s="17">
        <v>0.96772200900000005</v>
      </c>
      <c r="J2791" s="17">
        <v>3.2300000000000002E-2</v>
      </c>
      <c r="K2791" s="17">
        <v>0</v>
      </c>
    </row>
    <row r="2792" spans="1:11" x14ac:dyDescent="0.45">
      <c r="A2792" s="10" t="s">
        <v>29</v>
      </c>
      <c r="B2792" s="20">
        <v>0.88400000000000001</v>
      </c>
      <c r="C2792" s="19">
        <v>6550</v>
      </c>
      <c r="D2792" s="19">
        <v>3280.8540400000002</v>
      </c>
      <c r="E2792" s="23">
        <v>2.0896128300000001</v>
      </c>
      <c r="F2792" s="23">
        <v>1.1867390900000001</v>
      </c>
      <c r="G2792" s="17">
        <v>0.92183206100000004</v>
      </c>
      <c r="H2792" s="17">
        <v>7.8200000000000006E-2</v>
      </c>
      <c r="I2792" s="17">
        <v>0.967777004</v>
      </c>
      <c r="J2792" s="17">
        <v>3.2199999999999999E-2</v>
      </c>
      <c r="K2792" s="17">
        <v>0</v>
      </c>
    </row>
    <row r="2793" spans="1:11" x14ac:dyDescent="0.45">
      <c r="A2793" s="10" t="s">
        <v>29</v>
      </c>
      <c r="B2793" s="20">
        <v>0.88500000000000001</v>
      </c>
      <c r="C2793" s="19">
        <v>6559</v>
      </c>
      <c r="D2793" s="19">
        <v>3299.716629</v>
      </c>
      <c r="E2793" s="23">
        <v>2.1015551320000001</v>
      </c>
      <c r="F2793" s="23">
        <v>1.1910753730000001</v>
      </c>
      <c r="G2793" s="17">
        <v>0.92178685800000004</v>
      </c>
      <c r="H2793" s="17">
        <v>7.8200000000000006E-2</v>
      </c>
      <c r="I2793" s="17">
        <v>0.96786688600000004</v>
      </c>
      <c r="J2793" s="17">
        <v>3.2099999999999997E-2</v>
      </c>
      <c r="K2793" s="17">
        <v>0</v>
      </c>
    </row>
    <row r="2794" spans="1:11" x14ac:dyDescent="0.45">
      <c r="A2794" s="10" t="s">
        <v>29</v>
      </c>
      <c r="B2794" s="20">
        <v>0.88600000000000001</v>
      </c>
      <c r="C2794" s="19">
        <v>6566</v>
      </c>
      <c r="D2794" s="19">
        <v>3314.457574</v>
      </c>
      <c r="E2794" s="23">
        <v>2.1139879239999999</v>
      </c>
      <c r="F2794" s="23">
        <v>1.195957215</v>
      </c>
      <c r="G2794" s="17">
        <v>0.92187024100000003</v>
      </c>
      <c r="H2794" s="17">
        <v>7.8100000000000003E-2</v>
      </c>
      <c r="I2794" s="17">
        <v>0.96794143300000002</v>
      </c>
      <c r="J2794" s="17">
        <v>3.2099999999999997E-2</v>
      </c>
      <c r="K2794" s="17">
        <v>0</v>
      </c>
    </row>
    <row r="2795" spans="1:11" x14ac:dyDescent="0.45">
      <c r="A2795" s="10" t="s">
        <v>29</v>
      </c>
      <c r="B2795" s="20">
        <v>0.88700000000000001</v>
      </c>
      <c r="C2795" s="19">
        <v>6568</v>
      </c>
      <c r="D2795" s="19">
        <v>3318.6948649999999</v>
      </c>
      <c r="E2795" s="23">
        <v>2.1186455149999999</v>
      </c>
      <c r="F2795" s="23">
        <v>1.199759748</v>
      </c>
      <c r="G2795" s="17">
        <v>0.92189403199999997</v>
      </c>
      <c r="H2795" s="17">
        <v>7.8100000000000003E-2</v>
      </c>
      <c r="I2795" s="17">
        <v>0.96800774599999995</v>
      </c>
      <c r="J2795" s="17">
        <v>3.2000000000000001E-2</v>
      </c>
      <c r="K2795" s="17">
        <v>0</v>
      </c>
    </row>
    <row r="2796" spans="1:11" x14ac:dyDescent="0.45">
      <c r="A2796" s="10" t="s">
        <v>29</v>
      </c>
      <c r="B2796" s="20">
        <v>0.88800000000000001</v>
      </c>
      <c r="C2796" s="19">
        <v>6580</v>
      </c>
      <c r="D2796" s="19">
        <v>3344.3262789999999</v>
      </c>
      <c r="E2796" s="23">
        <v>2.1537859309999998</v>
      </c>
      <c r="F2796" s="23">
        <v>1.200855617</v>
      </c>
      <c r="G2796" s="17">
        <v>0.92203647399999999</v>
      </c>
      <c r="H2796" s="17">
        <v>7.8E-2</v>
      </c>
      <c r="I2796" s="17">
        <v>0.96810455399999995</v>
      </c>
      <c r="J2796" s="17">
        <v>3.1899999999999998E-2</v>
      </c>
      <c r="K2796" s="17">
        <v>0</v>
      </c>
    </row>
    <row r="2797" spans="1:11" x14ac:dyDescent="0.45">
      <c r="A2797" s="10" t="s">
        <v>29</v>
      </c>
      <c r="B2797" s="20">
        <v>0.88900000000000001</v>
      </c>
      <c r="C2797" s="19">
        <v>6587</v>
      </c>
      <c r="D2797" s="19">
        <v>3359.516576</v>
      </c>
      <c r="E2797" s="23">
        <v>2.1700424150000002</v>
      </c>
      <c r="F2797" s="23">
        <v>1.20749928</v>
      </c>
      <c r="G2797" s="17">
        <v>0.92211932600000002</v>
      </c>
      <c r="H2797" s="17">
        <v>7.7899999999999997E-2</v>
      </c>
      <c r="I2797" s="17">
        <v>0.96778571999999996</v>
      </c>
      <c r="J2797" s="17">
        <v>3.2199999999999999E-2</v>
      </c>
      <c r="K2797" s="17">
        <v>0</v>
      </c>
    </row>
    <row r="2798" spans="1:11" x14ac:dyDescent="0.45">
      <c r="A2798" s="10" t="s">
        <v>29</v>
      </c>
      <c r="B2798" s="20">
        <v>0.89</v>
      </c>
      <c r="C2798" s="19">
        <v>6596</v>
      </c>
      <c r="D2798" s="19">
        <v>3379.1678820000002</v>
      </c>
      <c r="E2798" s="23">
        <v>2.1859418509999999</v>
      </c>
      <c r="F2798" s="23">
        <v>1.2114720400000001</v>
      </c>
      <c r="G2798" s="17">
        <v>0.92192237700000002</v>
      </c>
      <c r="H2798" s="17">
        <v>7.8100000000000003E-2</v>
      </c>
      <c r="I2798" s="17">
        <v>0.96809890700000001</v>
      </c>
      <c r="J2798" s="17">
        <v>3.1899999999999998E-2</v>
      </c>
      <c r="K2798" s="17">
        <v>0</v>
      </c>
    </row>
    <row r="2799" spans="1:11" x14ac:dyDescent="0.45">
      <c r="A2799" s="10" t="s">
        <v>29</v>
      </c>
      <c r="B2799" s="20">
        <v>0.89100000000000001</v>
      </c>
      <c r="C2799" s="19">
        <v>6597</v>
      </c>
      <c r="D2799" s="19">
        <v>3381.3627700000002</v>
      </c>
      <c r="E2799" s="23">
        <v>2.1948874690000002</v>
      </c>
      <c r="F2799" s="23">
        <v>1.2166028659999999</v>
      </c>
      <c r="G2799" s="17">
        <v>0.921934213</v>
      </c>
      <c r="H2799" s="17">
        <v>7.8100000000000003E-2</v>
      </c>
      <c r="I2799" s="17">
        <v>0.96815232100000004</v>
      </c>
      <c r="J2799" s="17">
        <v>3.1800000000000002E-2</v>
      </c>
      <c r="K2799" s="17">
        <v>0</v>
      </c>
    </row>
    <row r="2800" spans="1:11" x14ac:dyDescent="0.45">
      <c r="A2800" s="10" t="s">
        <v>29</v>
      </c>
      <c r="B2800" s="20">
        <v>0.89200000000000002</v>
      </c>
      <c r="C2800" s="19">
        <v>6606</v>
      </c>
      <c r="D2800" s="19">
        <v>3401.2015150000002</v>
      </c>
      <c r="E2800" s="23">
        <v>2.2043050649999998</v>
      </c>
      <c r="F2800" s="23">
        <v>1.2171763040000001</v>
      </c>
      <c r="G2800" s="17">
        <v>0.92204056899999998</v>
      </c>
      <c r="H2800" s="17">
        <v>7.8E-2</v>
      </c>
      <c r="I2800" s="17">
        <v>0.96843142699999996</v>
      </c>
      <c r="J2800" s="17">
        <v>3.1600000000000003E-2</v>
      </c>
      <c r="K2800" s="17">
        <v>0</v>
      </c>
    </row>
    <row r="2801" spans="1:11" x14ac:dyDescent="0.45">
      <c r="A2801" s="10" t="s">
        <v>29</v>
      </c>
      <c r="B2801" s="20">
        <v>0.89300000000000002</v>
      </c>
      <c r="C2801" s="19">
        <v>6616</v>
      </c>
      <c r="D2801" s="19">
        <v>3423.3695859999998</v>
      </c>
      <c r="E2801" s="23">
        <v>2.2277944509999998</v>
      </c>
      <c r="F2801" s="23">
        <v>1.2223565709999999</v>
      </c>
      <c r="G2801" s="17">
        <v>0.92185610600000001</v>
      </c>
      <c r="H2801" s="17">
        <v>7.8100000000000003E-2</v>
      </c>
      <c r="I2801" s="17">
        <v>0.96853788399999996</v>
      </c>
      <c r="J2801" s="17">
        <v>3.15E-2</v>
      </c>
      <c r="K2801" s="17">
        <v>0</v>
      </c>
    </row>
    <row r="2802" spans="1:11" x14ac:dyDescent="0.45">
      <c r="A2802" s="10" t="s">
        <v>29</v>
      </c>
      <c r="B2802" s="20">
        <v>0.89400000000000002</v>
      </c>
      <c r="C2802" s="19">
        <v>6624</v>
      </c>
      <c r="D2802" s="19">
        <v>3441.1939269999998</v>
      </c>
      <c r="E2802" s="23">
        <v>2.2295225300000001</v>
      </c>
      <c r="F2802" s="23">
        <v>1.228121502</v>
      </c>
      <c r="G2802" s="17">
        <v>0.92195048300000004</v>
      </c>
      <c r="H2802" s="17">
        <v>7.8E-2</v>
      </c>
      <c r="I2802" s="17">
        <v>0.96867108700000004</v>
      </c>
      <c r="J2802" s="17">
        <v>3.1300000000000001E-2</v>
      </c>
      <c r="K2802" s="17">
        <v>0</v>
      </c>
    </row>
    <row r="2803" spans="1:11" x14ac:dyDescent="0.45">
      <c r="A2803" s="10" t="s">
        <v>29</v>
      </c>
      <c r="B2803" s="20">
        <v>0.89500000000000002</v>
      </c>
      <c r="C2803" s="19">
        <v>6633</v>
      </c>
      <c r="D2803" s="19">
        <v>3461.2912820000001</v>
      </c>
      <c r="E2803" s="23">
        <v>2.2483143390000002</v>
      </c>
      <c r="F2803" s="23">
        <v>1.2327374099999999</v>
      </c>
      <c r="G2803" s="17">
        <v>0.92160410100000001</v>
      </c>
      <c r="H2803" s="17">
        <v>7.8399999999999997E-2</v>
      </c>
      <c r="I2803" s="17">
        <v>0.96871762800000005</v>
      </c>
      <c r="J2803" s="17">
        <v>3.1300000000000001E-2</v>
      </c>
      <c r="K2803" s="17">
        <v>0</v>
      </c>
    </row>
    <row r="2804" spans="1:11" x14ac:dyDescent="0.45">
      <c r="A2804" s="10" t="s">
        <v>29</v>
      </c>
      <c r="B2804" s="20">
        <v>0.89600000000000002</v>
      </c>
      <c r="C2804" s="19">
        <v>6640</v>
      </c>
      <c r="D2804" s="19">
        <v>3477.2743110000001</v>
      </c>
      <c r="E2804" s="23">
        <v>2.290706084</v>
      </c>
      <c r="F2804" s="23">
        <v>1.2379054460000001</v>
      </c>
      <c r="G2804" s="17">
        <v>0.92168674699999997</v>
      </c>
      <c r="H2804" s="17">
        <v>7.8299999999999995E-2</v>
      </c>
      <c r="I2804" s="17">
        <v>0.96888275499999998</v>
      </c>
      <c r="J2804" s="17">
        <v>3.1099999999999999E-2</v>
      </c>
      <c r="K2804" s="17">
        <v>0</v>
      </c>
    </row>
    <row r="2805" spans="1:11" x14ac:dyDescent="0.45">
      <c r="A2805" s="10" t="s">
        <v>29</v>
      </c>
      <c r="B2805" s="20">
        <v>0.89700000000000002</v>
      </c>
      <c r="C2805" s="19">
        <v>6645</v>
      </c>
      <c r="D2805" s="19">
        <v>3488.8438649999998</v>
      </c>
      <c r="E2805" s="23">
        <v>2.3164853929999998</v>
      </c>
      <c r="F2805" s="23">
        <v>1.2420893740000001</v>
      </c>
      <c r="G2805" s="17">
        <v>0.92159518399999996</v>
      </c>
      <c r="H2805" s="17">
        <v>7.8399999999999997E-2</v>
      </c>
      <c r="I2805" s="17">
        <v>0.96900550299999999</v>
      </c>
      <c r="J2805" s="17">
        <v>3.1E-2</v>
      </c>
      <c r="K2805" s="17">
        <v>0</v>
      </c>
    </row>
    <row r="2806" spans="1:11" x14ac:dyDescent="0.45">
      <c r="A2806" s="10" t="s">
        <v>29</v>
      </c>
      <c r="B2806" s="20">
        <v>0.89800000000000002</v>
      </c>
      <c r="C2806" s="19">
        <v>6654</v>
      </c>
      <c r="D2806" s="19">
        <v>3509.8693800000001</v>
      </c>
      <c r="E2806" s="23">
        <v>2.3393673929999999</v>
      </c>
      <c r="F2806" s="23">
        <v>1.2451447369999999</v>
      </c>
      <c r="G2806" s="17">
        <v>0.92170123199999998</v>
      </c>
      <c r="H2806" s="17">
        <v>7.8299999999999995E-2</v>
      </c>
      <c r="I2806" s="17">
        <v>0.96897851400000001</v>
      </c>
      <c r="J2806" s="17">
        <v>3.1E-2</v>
      </c>
      <c r="K2806" s="17">
        <v>0</v>
      </c>
    </row>
    <row r="2807" spans="1:11" x14ac:dyDescent="0.45">
      <c r="A2807" s="10" t="s">
        <v>29</v>
      </c>
      <c r="B2807" s="20">
        <v>0.9</v>
      </c>
      <c r="C2807" s="19">
        <v>6670</v>
      </c>
      <c r="D2807" s="19">
        <v>3547.363574</v>
      </c>
      <c r="E2807" s="23">
        <v>2.3585326160000002</v>
      </c>
      <c r="F2807" s="23">
        <v>1.284959822</v>
      </c>
      <c r="G2807" s="17">
        <v>0.92188905499999996</v>
      </c>
      <c r="H2807" s="17">
        <v>7.8100000000000003E-2</v>
      </c>
      <c r="I2807" s="17">
        <v>0.96934738300000001</v>
      </c>
      <c r="J2807" s="17">
        <v>3.0700000000000002E-2</v>
      </c>
      <c r="K2807" s="17">
        <v>0</v>
      </c>
    </row>
    <row r="2808" spans="1:11" x14ac:dyDescent="0.45">
      <c r="A2808" s="10" t="s">
        <v>29</v>
      </c>
      <c r="B2808" s="20">
        <v>0.90100000000000002</v>
      </c>
      <c r="C2808" s="19">
        <v>6676</v>
      </c>
      <c r="D2808" s="19">
        <v>3561.5615079999998</v>
      </c>
      <c r="E2808" s="23">
        <v>2.3666922490000002</v>
      </c>
      <c r="F2808" s="23">
        <v>1.2964439800000001</v>
      </c>
      <c r="G2808" s="17">
        <v>0.92195925700000003</v>
      </c>
      <c r="H2808" s="17">
        <v>7.8E-2</v>
      </c>
      <c r="I2808" s="17">
        <v>0.96938683400000003</v>
      </c>
      <c r="J2808" s="17">
        <v>3.0599999999999999E-2</v>
      </c>
      <c r="K2808" s="17">
        <v>0</v>
      </c>
    </row>
    <row r="2809" spans="1:11" x14ac:dyDescent="0.45">
      <c r="A2809" s="10" t="s">
        <v>29</v>
      </c>
      <c r="B2809" s="20">
        <v>0.90200000000000002</v>
      </c>
      <c r="C2809" s="19">
        <v>6681</v>
      </c>
      <c r="D2809" s="19">
        <v>3573.5197910000002</v>
      </c>
      <c r="E2809" s="23">
        <v>2.3916566559999999</v>
      </c>
      <c r="F2809" s="23">
        <v>1.3009595920000001</v>
      </c>
      <c r="G2809" s="17">
        <v>0.92186798400000003</v>
      </c>
      <c r="H2809" s="17">
        <v>7.8100000000000003E-2</v>
      </c>
      <c r="I2809" s="17">
        <v>0.96939459400000005</v>
      </c>
      <c r="J2809" s="17">
        <v>3.0599999999999999E-2</v>
      </c>
      <c r="K2809" s="17">
        <v>0</v>
      </c>
    </row>
    <row r="2810" spans="1:11" x14ac:dyDescent="0.45">
      <c r="A2810" s="10" t="s">
        <v>29</v>
      </c>
      <c r="B2810" s="20">
        <v>0.90300000000000002</v>
      </c>
      <c r="C2810" s="19">
        <v>6692</v>
      </c>
      <c r="D2810" s="19">
        <v>3600.001972</v>
      </c>
      <c r="E2810" s="23">
        <v>2.4170921930000002</v>
      </c>
      <c r="F2810" s="23">
        <v>1.304209583</v>
      </c>
      <c r="G2810" s="17">
        <v>0.92199641399999999</v>
      </c>
      <c r="H2810" s="17">
        <v>7.8E-2</v>
      </c>
      <c r="I2810" s="17">
        <v>0.96955454399999996</v>
      </c>
      <c r="J2810" s="17">
        <v>3.04E-2</v>
      </c>
      <c r="K2810" s="17">
        <v>0</v>
      </c>
    </row>
    <row r="2811" spans="1:11" x14ac:dyDescent="0.45">
      <c r="A2811" s="10" t="s">
        <v>29</v>
      </c>
      <c r="B2811" s="20">
        <v>0.90600000000000003</v>
      </c>
      <c r="C2811" s="19">
        <v>6713</v>
      </c>
      <c r="D2811" s="19">
        <v>3650.9375300000002</v>
      </c>
      <c r="E2811" s="23">
        <v>2.4255027849999999</v>
      </c>
      <c r="F2811" s="23">
        <v>1.3204597890000001</v>
      </c>
      <c r="G2811" s="17">
        <v>0.92224042900000003</v>
      </c>
      <c r="H2811" s="17">
        <v>7.7799999999999994E-2</v>
      </c>
      <c r="I2811" s="17">
        <v>0.96965987099999995</v>
      </c>
      <c r="J2811" s="17">
        <v>3.0300000000000001E-2</v>
      </c>
      <c r="K2811" s="17">
        <v>0</v>
      </c>
    </row>
    <row r="2812" spans="1:11" x14ac:dyDescent="0.45">
      <c r="A2812" s="10" t="s">
        <v>29</v>
      </c>
      <c r="B2812" s="20">
        <v>0.90800000000000003</v>
      </c>
      <c r="C2812" s="19">
        <v>6728</v>
      </c>
      <c r="D2812" s="19">
        <v>3687.697463</v>
      </c>
      <c r="E2812" s="23">
        <v>2.457340216</v>
      </c>
      <c r="F2812" s="23">
        <v>1.337815926</v>
      </c>
      <c r="G2812" s="17">
        <v>0.92241379300000004</v>
      </c>
      <c r="H2812" s="17">
        <v>7.7600000000000002E-2</v>
      </c>
      <c r="I2812" s="17">
        <v>0.96980169000000005</v>
      </c>
      <c r="J2812" s="17">
        <v>3.0200000000000001E-2</v>
      </c>
      <c r="K2812" s="17">
        <v>0</v>
      </c>
    </row>
    <row r="2813" spans="1:11" x14ac:dyDescent="0.45">
      <c r="A2813" s="10" t="s">
        <v>29</v>
      </c>
      <c r="B2813" s="20">
        <v>0.90900000000000003</v>
      </c>
      <c r="C2813" s="19">
        <v>6733</v>
      </c>
      <c r="D2813" s="19">
        <v>3699.9881089999999</v>
      </c>
      <c r="E2813" s="23">
        <v>2.4581292239999999</v>
      </c>
      <c r="F2813" s="23">
        <v>1.348785213</v>
      </c>
      <c r="G2813" s="17">
        <v>0.92247140900000002</v>
      </c>
      <c r="H2813" s="17">
        <v>7.7499999999999999E-2</v>
      </c>
      <c r="I2813" s="17">
        <v>0.96982050099999995</v>
      </c>
      <c r="J2813" s="17">
        <v>3.0200000000000001E-2</v>
      </c>
      <c r="K2813" s="17">
        <v>0</v>
      </c>
    </row>
    <row r="2814" spans="1:11" x14ac:dyDescent="0.45">
      <c r="A2814" s="10" t="s">
        <v>29</v>
      </c>
      <c r="B2814" s="20">
        <v>0.91</v>
      </c>
      <c r="C2814" s="19">
        <v>6740</v>
      </c>
      <c r="D2814" s="19">
        <v>3717.2179219999998</v>
      </c>
      <c r="E2814" s="23">
        <v>2.4614018120000001</v>
      </c>
      <c r="F2814" s="23">
        <v>1.3549828349999999</v>
      </c>
      <c r="G2814" s="17">
        <v>0.92255192900000005</v>
      </c>
      <c r="H2814" s="17">
        <v>7.7399999999999997E-2</v>
      </c>
      <c r="I2814" s="17">
        <v>0.96982956200000003</v>
      </c>
      <c r="J2814" s="17">
        <v>3.0200000000000001E-2</v>
      </c>
      <c r="K2814" s="17">
        <v>0</v>
      </c>
    </row>
    <row r="2815" spans="1:11" x14ac:dyDescent="0.45">
      <c r="A2815" s="10" t="s">
        <v>29</v>
      </c>
      <c r="B2815" s="20">
        <v>0.91100000000000003</v>
      </c>
      <c r="C2815" s="19">
        <v>6751</v>
      </c>
      <c r="D2815" s="19">
        <v>3744.3631059999998</v>
      </c>
      <c r="E2815" s="23">
        <v>2.481907922</v>
      </c>
      <c r="F2815" s="23">
        <v>1.361407619</v>
      </c>
      <c r="G2815" s="17">
        <v>0.92267812199999999</v>
      </c>
      <c r="H2815" s="17">
        <v>7.7299999999999994E-2</v>
      </c>
      <c r="I2815" s="17">
        <v>0.96991016699999999</v>
      </c>
      <c r="J2815" s="17">
        <v>3.0099999999999998E-2</v>
      </c>
      <c r="K2815" s="17">
        <v>0</v>
      </c>
    </row>
    <row r="2816" spans="1:11" x14ac:dyDescent="0.45">
      <c r="A2816" s="10" t="s">
        <v>29</v>
      </c>
      <c r="B2816" s="20">
        <v>0.91200000000000003</v>
      </c>
      <c r="C2816" s="19">
        <v>6758</v>
      </c>
      <c r="D2816" s="19">
        <v>3761.8674289999999</v>
      </c>
      <c r="E2816" s="23">
        <v>2.5263134919999999</v>
      </c>
      <c r="F2816" s="23">
        <v>1.3715495529999999</v>
      </c>
      <c r="G2816" s="17">
        <v>0.92275821199999997</v>
      </c>
      <c r="H2816" s="17">
        <v>7.7200000000000005E-2</v>
      </c>
      <c r="I2816" s="17">
        <v>0.96973680200000001</v>
      </c>
      <c r="J2816" s="17">
        <v>3.0300000000000001E-2</v>
      </c>
      <c r="K2816" s="17">
        <v>0</v>
      </c>
    </row>
    <row r="2817" spans="1:11" x14ac:dyDescent="0.45">
      <c r="A2817" s="10" t="s">
        <v>29</v>
      </c>
      <c r="B2817" s="20">
        <v>0.91300000000000003</v>
      </c>
      <c r="C2817" s="19">
        <v>6765</v>
      </c>
      <c r="D2817" s="19">
        <v>3779.7246719999998</v>
      </c>
      <c r="E2817" s="23">
        <v>2.5517220329999999</v>
      </c>
      <c r="F2817" s="23">
        <v>1.3784276600000001</v>
      </c>
      <c r="G2817" s="17">
        <v>0.92283813699999995</v>
      </c>
      <c r="H2817" s="17">
        <v>7.7200000000000005E-2</v>
      </c>
      <c r="I2817" s="17">
        <v>0.969915219</v>
      </c>
      <c r="J2817" s="17">
        <v>3.0099999999999998E-2</v>
      </c>
      <c r="K2817" s="17">
        <v>0</v>
      </c>
    </row>
    <row r="2818" spans="1:11" x14ac:dyDescent="0.45">
      <c r="A2818" s="10" t="s">
        <v>29</v>
      </c>
      <c r="B2818" s="20">
        <v>0.91400000000000003</v>
      </c>
      <c r="C2818" s="19">
        <v>6773</v>
      </c>
      <c r="D2818" s="19">
        <v>3800.6341299999999</v>
      </c>
      <c r="E2818" s="23">
        <v>2.648334915</v>
      </c>
      <c r="F2818" s="23">
        <v>1.384743998</v>
      </c>
      <c r="G2818" s="17">
        <v>0.92292927800000002</v>
      </c>
      <c r="H2818" s="17">
        <v>7.7100000000000002E-2</v>
      </c>
      <c r="I2818" s="17">
        <v>0.96985099699999999</v>
      </c>
      <c r="J2818" s="17">
        <v>3.0099999999999998E-2</v>
      </c>
      <c r="K2818" s="17">
        <v>0</v>
      </c>
    </row>
    <row r="2819" spans="1:11" x14ac:dyDescent="0.45">
      <c r="A2819" s="10" t="s">
        <v>29</v>
      </c>
      <c r="B2819" s="20">
        <v>0.91500000000000004</v>
      </c>
      <c r="C2819" s="19">
        <v>6781</v>
      </c>
      <c r="D2819" s="19">
        <v>3822.102676</v>
      </c>
      <c r="E2819" s="23">
        <v>2.712811442</v>
      </c>
      <c r="F2819" s="23">
        <v>1.392748321</v>
      </c>
      <c r="G2819" s="17">
        <v>0.92302020399999996</v>
      </c>
      <c r="H2819" s="17">
        <v>7.6999999999999999E-2</v>
      </c>
      <c r="I2819" s="17">
        <v>0.96983367700000001</v>
      </c>
      <c r="J2819" s="17">
        <v>3.0200000000000001E-2</v>
      </c>
      <c r="K2819" s="17">
        <v>0</v>
      </c>
    </row>
    <row r="2820" spans="1:11" x14ac:dyDescent="0.45">
      <c r="A2820" s="10" t="s">
        <v>29</v>
      </c>
      <c r="B2820" s="20">
        <v>0.91600000000000004</v>
      </c>
      <c r="C2820" s="19">
        <v>6788</v>
      </c>
      <c r="D2820" s="19">
        <v>3841.3788930000001</v>
      </c>
      <c r="E2820" s="23">
        <v>2.7763034900000001</v>
      </c>
      <c r="F2820" s="23">
        <v>1.399558976</v>
      </c>
      <c r="G2820" s="17">
        <v>0.92309958800000003</v>
      </c>
      <c r="H2820" s="17">
        <v>7.6899999999999996E-2</v>
      </c>
      <c r="I2820" s="17">
        <v>0.96968773900000005</v>
      </c>
      <c r="J2820" s="17">
        <v>3.0300000000000001E-2</v>
      </c>
      <c r="K2820" s="17">
        <v>0</v>
      </c>
    </row>
    <row r="2821" spans="1:11" x14ac:dyDescent="0.45">
      <c r="A2821" s="10" t="s">
        <v>29</v>
      </c>
      <c r="B2821" s="20">
        <v>0.91700000000000004</v>
      </c>
      <c r="C2821" s="19">
        <v>6795</v>
      </c>
      <c r="D2821" s="19">
        <v>3861.0384359999998</v>
      </c>
      <c r="E2821" s="23">
        <v>2.8425467090000001</v>
      </c>
      <c r="F2821" s="23">
        <v>1.4051121710000001</v>
      </c>
      <c r="G2821" s="17">
        <v>0.92303164100000001</v>
      </c>
      <c r="H2821" s="17">
        <v>7.6999999999999999E-2</v>
      </c>
      <c r="I2821" s="17">
        <v>0.96978186399999999</v>
      </c>
      <c r="J2821" s="17">
        <v>3.0200000000000001E-2</v>
      </c>
      <c r="K2821" s="17">
        <v>0</v>
      </c>
    </row>
    <row r="2822" spans="1:11" x14ac:dyDescent="0.45">
      <c r="A2822" s="10" t="s">
        <v>29</v>
      </c>
      <c r="B2822" s="20">
        <v>0.91800000000000004</v>
      </c>
      <c r="C2822" s="19">
        <v>6800</v>
      </c>
      <c r="D2822" s="19">
        <v>3875.2910259999999</v>
      </c>
      <c r="E2822" s="23">
        <v>2.8515822040000001</v>
      </c>
      <c r="F2822" s="23">
        <v>1.4108436520000001</v>
      </c>
      <c r="G2822" s="17">
        <v>0.92308823500000003</v>
      </c>
      <c r="H2822" s="17">
        <v>7.6899999999999996E-2</v>
      </c>
      <c r="I2822" s="17">
        <v>0.96996124500000003</v>
      </c>
      <c r="J2822" s="17">
        <v>0.03</v>
      </c>
      <c r="K2822" s="17">
        <v>0</v>
      </c>
    </row>
    <row r="2823" spans="1:11" x14ac:dyDescent="0.45">
      <c r="A2823" s="10" t="s">
        <v>29</v>
      </c>
      <c r="B2823" s="20">
        <v>0.92</v>
      </c>
      <c r="C2823" s="19">
        <v>6818</v>
      </c>
      <c r="D2823" s="19">
        <v>3926.7256280000001</v>
      </c>
      <c r="E2823" s="23">
        <v>2.8595823810000001</v>
      </c>
      <c r="F2823" s="23">
        <v>1.415031186</v>
      </c>
      <c r="G2823" s="17">
        <v>0.92329128800000004</v>
      </c>
      <c r="H2823" s="17">
        <v>7.6700000000000004E-2</v>
      </c>
      <c r="I2823" s="17">
        <v>0.96994832499999994</v>
      </c>
      <c r="J2823" s="17">
        <v>3.0099999999999998E-2</v>
      </c>
      <c r="K2823" s="17">
        <v>0</v>
      </c>
    </row>
    <row r="2824" spans="1:11" x14ac:dyDescent="0.45">
      <c r="A2824" s="10" t="s">
        <v>29</v>
      </c>
      <c r="B2824" s="20">
        <v>0.92200000000000004</v>
      </c>
      <c r="C2824" s="19">
        <v>6832</v>
      </c>
      <c r="D2824" s="19">
        <v>3966.946465</v>
      </c>
      <c r="E2824" s="23">
        <v>2.8919015479999999</v>
      </c>
      <c r="F2824" s="23">
        <v>1.4299788200000001</v>
      </c>
      <c r="G2824" s="17">
        <v>0.92330210800000001</v>
      </c>
      <c r="H2824" s="17">
        <v>7.6700000000000004E-2</v>
      </c>
      <c r="I2824" s="17">
        <v>0.97004290900000001</v>
      </c>
      <c r="J2824" s="17">
        <v>0.03</v>
      </c>
      <c r="K2824" s="17">
        <v>0</v>
      </c>
    </row>
    <row r="2825" spans="1:11" x14ac:dyDescent="0.45">
      <c r="A2825" s="10" t="s">
        <v>29</v>
      </c>
      <c r="B2825" s="20">
        <v>0.92300000000000004</v>
      </c>
      <c r="C2825" s="19">
        <v>6834</v>
      </c>
      <c r="D2825" s="19">
        <v>3972.7493639999998</v>
      </c>
      <c r="E2825" s="23">
        <v>2.9014499250000001</v>
      </c>
      <c r="F2825" s="23">
        <v>1.4415157329999999</v>
      </c>
      <c r="G2825" s="17">
        <v>0.92332455400000002</v>
      </c>
      <c r="H2825" s="17">
        <v>7.6700000000000004E-2</v>
      </c>
      <c r="I2825" s="17">
        <v>0.97004811499999999</v>
      </c>
      <c r="J2825" s="17">
        <v>0.03</v>
      </c>
      <c r="K2825" s="17">
        <v>0</v>
      </c>
    </row>
    <row r="2826" spans="1:11" x14ac:dyDescent="0.45">
      <c r="A2826" s="10" t="s">
        <v>29</v>
      </c>
      <c r="B2826" s="20">
        <v>0.92500000000000004</v>
      </c>
      <c r="C2826" s="19">
        <v>6852</v>
      </c>
      <c r="D2826" s="19">
        <v>4025.5041890000002</v>
      </c>
      <c r="E2826" s="23">
        <v>3.0157812380000002</v>
      </c>
      <c r="F2826" s="23">
        <v>1.463762923</v>
      </c>
      <c r="G2826" s="17">
        <v>0.92352597800000003</v>
      </c>
      <c r="H2826" s="17">
        <v>7.6499999999999999E-2</v>
      </c>
      <c r="I2826" s="17">
        <v>0.97011902900000002</v>
      </c>
      <c r="J2826" s="17">
        <v>2.9899999999999999E-2</v>
      </c>
      <c r="K2826" s="17">
        <v>0</v>
      </c>
    </row>
    <row r="2827" spans="1:11" x14ac:dyDescent="0.45">
      <c r="A2827" s="10" t="s">
        <v>29</v>
      </c>
      <c r="B2827" s="20">
        <v>0.92700000000000005</v>
      </c>
      <c r="C2827" s="19">
        <v>6866</v>
      </c>
      <c r="D2827" s="19">
        <v>4068.1171300000001</v>
      </c>
      <c r="E2827" s="23">
        <v>3.0653446660000001</v>
      </c>
      <c r="F2827" s="23">
        <v>1.48440543</v>
      </c>
      <c r="G2827" s="17">
        <v>0.92368191099999997</v>
      </c>
      <c r="H2827" s="17">
        <v>7.6300000000000007E-2</v>
      </c>
      <c r="I2827" s="17">
        <v>0.97020346599999996</v>
      </c>
      <c r="J2827" s="17">
        <v>2.98E-2</v>
      </c>
      <c r="K2827" s="17">
        <v>0</v>
      </c>
    </row>
    <row r="2828" spans="1:11" x14ac:dyDescent="0.45">
      <c r="A2828" s="10" t="s">
        <v>29</v>
      </c>
      <c r="B2828" s="20">
        <v>0.92800000000000005</v>
      </c>
      <c r="C2828" s="19">
        <v>6874</v>
      </c>
      <c r="D2828" s="19">
        <v>4092.7252920000001</v>
      </c>
      <c r="E2828" s="23">
        <v>3.08304051</v>
      </c>
      <c r="F2828" s="23">
        <v>1.4991481680000001</v>
      </c>
      <c r="G2828" s="17">
        <v>0.92289787599999995</v>
      </c>
      <c r="H2828" s="17">
        <v>7.7100000000000002E-2</v>
      </c>
      <c r="I2828" s="17">
        <v>0.97026794400000005</v>
      </c>
      <c r="J2828" s="17">
        <v>2.9700000000000001E-2</v>
      </c>
      <c r="K2828" s="17">
        <v>0</v>
      </c>
    </row>
    <row r="2829" spans="1:11" x14ac:dyDescent="0.45">
      <c r="A2829" s="10" t="s">
        <v>29</v>
      </c>
      <c r="B2829" s="20">
        <v>0.92900000000000005</v>
      </c>
      <c r="C2829" s="19">
        <v>6883</v>
      </c>
      <c r="D2829" s="19">
        <v>4120.7133260000001</v>
      </c>
      <c r="E2829" s="23">
        <v>3.109781532</v>
      </c>
      <c r="F2829" s="23">
        <v>1.5064696870000001</v>
      </c>
      <c r="G2829" s="17">
        <v>0.92299869199999995</v>
      </c>
      <c r="H2829" s="17">
        <v>7.6999999999999999E-2</v>
      </c>
      <c r="I2829" s="17">
        <v>0.97074946299999998</v>
      </c>
      <c r="J2829" s="17">
        <v>2.93E-2</v>
      </c>
      <c r="K2829" s="17">
        <v>0</v>
      </c>
    </row>
    <row r="2830" spans="1:11" x14ac:dyDescent="0.45">
      <c r="A2830" s="10" t="s">
        <v>29</v>
      </c>
      <c r="B2830" s="20">
        <v>0.93</v>
      </c>
      <c r="C2830" s="19">
        <v>6890</v>
      </c>
      <c r="D2830" s="19">
        <v>4142.7073680000003</v>
      </c>
      <c r="E2830" s="23">
        <v>3.1481656070000001</v>
      </c>
      <c r="F2830" s="23">
        <v>1.5148009840000001</v>
      </c>
      <c r="G2830" s="17">
        <v>0.92307692299999999</v>
      </c>
      <c r="H2830" s="17">
        <v>7.6899999999999996E-2</v>
      </c>
      <c r="I2830" s="17">
        <v>0.97095138800000003</v>
      </c>
      <c r="J2830" s="17">
        <v>2.9000000000000001E-2</v>
      </c>
      <c r="K2830" s="17">
        <v>0</v>
      </c>
    </row>
    <row r="2831" spans="1:11" x14ac:dyDescent="0.45">
      <c r="A2831" s="10" t="s">
        <v>29</v>
      </c>
      <c r="B2831" s="20">
        <v>0.93100000000000005</v>
      </c>
      <c r="C2831" s="19">
        <v>6899</v>
      </c>
      <c r="D2831" s="19">
        <v>4171.1343319999996</v>
      </c>
      <c r="E2831" s="23">
        <v>3.187346411</v>
      </c>
      <c r="F2831" s="23">
        <v>1.5284499760000001</v>
      </c>
      <c r="G2831" s="17">
        <v>0.92317727199999999</v>
      </c>
      <c r="H2831" s="17">
        <v>7.6799999999999993E-2</v>
      </c>
      <c r="I2831" s="17">
        <v>0.97100966600000005</v>
      </c>
      <c r="J2831" s="17">
        <v>2.9000000000000001E-2</v>
      </c>
      <c r="K2831" s="17">
        <v>0</v>
      </c>
    </row>
    <row r="2832" spans="1:11" x14ac:dyDescent="0.45">
      <c r="A2832" s="10" t="s">
        <v>29</v>
      </c>
      <c r="B2832" s="20">
        <v>0.93200000000000005</v>
      </c>
      <c r="C2832" s="19">
        <v>6903</v>
      </c>
      <c r="D2832" s="19">
        <v>4184.0813829999997</v>
      </c>
      <c r="E2832" s="23">
        <v>3.2510564710000001</v>
      </c>
      <c r="F2832" s="23">
        <v>1.538186812</v>
      </c>
      <c r="G2832" s="17">
        <v>0.92322178799999999</v>
      </c>
      <c r="H2832" s="17">
        <v>7.6799999999999993E-2</v>
      </c>
      <c r="I2832" s="17">
        <v>0.97090764900000004</v>
      </c>
      <c r="J2832" s="17">
        <v>2.9100000000000001E-2</v>
      </c>
      <c r="K2832" s="17">
        <v>0</v>
      </c>
    </row>
    <row r="2833" spans="1:11" x14ac:dyDescent="0.45">
      <c r="A2833" s="10" t="s">
        <v>29</v>
      </c>
      <c r="B2833" s="20">
        <v>0.93300000000000005</v>
      </c>
      <c r="C2833" s="19">
        <v>6909</v>
      </c>
      <c r="D2833" s="19">
        <v>4203.6284269999996</v>
      </c>
      <c r="E2833" s="23">
        <v>3.2690119740000001</v>
      </c>
      <c r="F2833" s="23">
        <v>1.545896723</v>
      </c>
      <c r="G2833" s="17">
        <v>0.92328846399999998</v>
      </c>
      <c r="H2833" s="17">
        <v>7.6700000000000004E-2</v>
      </c>
      <c r="I2833" s="17">
        <v>0.970927981</v>
      </c>
      <c r="J2833" s="17">
        <v>2.9100000000000001E-2</v>
      </c>
      <c r="K2833" s="17">
        <v>0</v>
      </c>
    </row>
    <row r="2834" spans="1:11" x14ac:dyDescent="0.45">
      <c r="A2834" s="10" t="s">
        <v>29</v>
      </c>
      <c r="B2834" s="20">
        <v>0.93400000000000005</v>
      </c>
      <c r="C2834" s="19">
        <v>6920</v>
      </c>
      <c r="D2834" s="19">
        <v>4239.6415429999997</v>
      </c>
      <c r="E2834" s="23">
        <v>3.2765093940000001</v>
      </c>
      <c r="F2834" s="23">
        <v>1.5535145180000001</v>
      </c>
      <c r="G2834" s="17">
        <v>0.92341040500000005</v>
      </c>
      <c r="H2834" s="17">
        <v>7.6600000000000001E-2</v>
      </c>
      <c r="I2834" s="17">
        <v>0.97123938899999995</v>
      </c>
      <c r="J2834" s="17">
        <v>2.8799999999999999E-2</v>
      </c>
      <c r="K2834" s="17">
        <v>0</v>
      </c>
    </row>
    <row r="2835" spans="1:11" x14ac:dyDescent="0.45">
      <c r="A2835" s="10" t="s">
        <v>29</v>
      </c>
      <c r="B2835" s="20">
        <v>0.93500000000000005</v>
      </c>
      <c r="C2835" s="19">
        <v>6924</v>
      </c>
      <c r="D2835" s="19">
        <v>4252.7861730000004</v>
      </c>
      <c r="E2835" s="23">
        <v>3.2952098049999998</v>
      </c>
      <c r="F2835" s="23">
        <v>1.566947214</v>
      </c>
      <c r="G2835" s="17">
        <v>0.92331022500000004</v>
      </c>
      <c r="H2835" s="17">
        <v>7.6700000000000004E-2</v>
      </c>
      <c r="I2835" s="17">
        <v>0.97136131699999995</v>
      </c>
      <c r="J2835" s="17">
        <v>2.86E-2</v>
      </c>
      <c r="K2835" s="17">
        <v>0</v>
      </c>
    </row>
    <row r="2836" spans="1:11" x14ac:dyDescent="0.45">
      <c r="A2836" s="10" t="s">
        <v>29</v>
      </c>
      <c r="B2836" s="20">
        <v>0.93600000000000005</v>
      </c>
      <c r="C2836" s="19">
        <v>6934</v>
      </c>
      <c r="D2836" s="19">
        <v>4286.0390859999998</v>
      </c>
      <c r="E2836" s="23">
        <v>3.3722854139999998</v>
      </c>
      <c r="F2836" s="23">
        <v>1.572178133</v>
      </c>
      <c r="G2836" s="17">
        <v>0.923420825</v>
      </c>
      <c r="H2836" s="17">
        <v>7.6600000000000001E-2</v>
      </c>
      <c r="I2836" s="17">
        <v>0.971365743</v>
      </c>
      <c r="J2836" s="17">
        <v>2.86E-2</v>
      </c>
      <c r="K2836" s="17">
        <v>2.9099999999999999E-5</v>
      </c>
    </row>
    <row r="2837" spans="1:11" x14ac:dyDescent="0.45">
      <c r="A2837" s="10" t="s">
        <v>29</v>
      </c>
      <c r="B2837" s="20">
        <v>0.93700000000000006</v>
      </c>
      <c r="C2837" s="19">
        <v>6941</v>
      </c>
      <c r="D2837" s="19">
        <v>4310.0350950000002</v>
      </c>
      <c r="E2837" s="23">
        <v>3.4765145569999998</v>
      </c>
      <c r="F2837" s="23">
        <v>1.586064087</v>
      </c>
      <c r="G2837" s="17">
        <v>0.92349805500000004</v>
      </c>
      <c r="H2837" s="17">
        <v>7.6499999999999999E-2</v>
      </c>
      <c r="I2837" s="17">
        <v>0.97099197500000001</v>
      </c>
      <c r="J2837" s="17">
        <v>2.9000000000000001E-2</v>
      </c>
      <c r="K2837" s="17">
        <v>2.9099999999999999E-5</v>
      </c>
    </row>
    <row r="2838" spans="1:11" x14ac:dyDescent="0.45">
      <c r="A2838" s="10" t="s">
        <v>29</v>
      </c>
      <c r="B2838" s="20">
        <v>0.93799999999999994</v>
      </c>
      <c r="C2838" s="19">
        <v>6949</v>
      </c>
      <c r="D2838" s="19">
        <v>4338.0337490000002</v>
      </c>
      <c r="E2838" s="23">
        <v>3.510520493</v>
      </c>
      <c r="F2838" s="23">
        <v>1.5956068139999999</v>
      </c>
      <c r="G2838" s="17">
        <v>0.92358612799999995</v>
      </c>
      <c r="H2838" s="17">
        <v>7.6399999999999996E-2</v>
      </c>
      <c r="I2838" s="17">
        <v>0.97103630600000002</v>
      </c>
      <c r="J2838" s="17">
        <v>2.8899999999999999E-2</v>
      </c>
      <c r="K2838" s="17">
        <v>2.9E-5</v>
      </c>
    </row>
    <row r="2839" spans="1:11" x14ac:dyDescent="0.45">
      <c r="A2839" s="10" t="s">
        <v>29</v>
      </c>
      <c r="B2839" s="20">
        <v>0.93899999999999995</v>
      </c>
      <c r="C2839" s="19">
        <v>6952</v>
      </c>
      <c r="D2839" s="19">
        <v>4348.6278860000002</v>
      </c>
      <c r="E2839" s="23">
        <v>3.5313792240000001</v>
      </c>
      <c r="F2839" s="23">
        <v>1.606067076</v>
      </c>
      <c r="G2839" s="17">
        <v>0.92361910199999997</v>
      </c>
      <c r="H2839" s="17">
        <v>7.6399999999999996E-2</v>
      </c>
      <c r="I2839" s="17">
        <v>0.97110585599999999</v>
      </c>
      <c r="J2839" s="17">
        <v>2.8899999999999999E-2</v>
      </c>
      <c r="K2839" s="17">
        <v>2.8900000000000001E-5</v>
      </c>
    </row>
    <row r="2840" spans="1:11" x14ac:dyDescent="0.45">
      <c r="A2840" s="10" t="s">
        <v>29</v>
      </c>
      <c r="B2840" s="20">
        <v>0.94</v>
      </c>
      <c r="C2840" s="19">
        <v>6965</v>
      </c>
      <c r="D2840" s="19">
        <v>4394.8780740000002</v>
      </c>
      <c r="E2840" s="23">
        <v>3.5678049779999998</v>
      </c>
      <c r="F2840" s="23">
        <v>1.6093846730000001</v>
      </c>
      <c r="G2840" s="17">
        <v>0.92376166500000001</v>
      </c>
      <c r="H2840" s="17">
        <v>7.6200000000000004E-2</v>
      </c>
      <c r="I2840" s="17">
        <v>0.97135532599999996</v>
      </c>
      <c r="J2840" s="17">
        <v>2.86E-2</v>
      </c>
      <c r="K2840" s="17">
        <v>2.87E-5</v>
      </c>
    </row>
    <row r="2841" spans="1:11" x14ac:dyDescent="0.45">
      <c r="A2841" s="10" t="s">
        <v>29</v>
      </c>
      <c r="B2841" s="20">
        <v>0.94099999999999995</v>
      </c>
      <c r="C2841" s="19">
        <v>6971</v>
      </c>
      <c r="D2841" s="19">
        <v>4416.3658409999998</v>
      </c>
      <c r="E2841" s="23">
        <v>3.6030663249999999</v>
      </c>
      <c r="F2841" s="23">
        <v>1.6238249170000001</v>
      </c>
      <c r="G2841" s="17">
        <v>0.92382728400000003</v>
      </c>
      <c r="H2841" s="17">
        <v>7.6200000000000004E-2</v>
      </c>
      <c r="I2841" s="17">
        <v>0.97155144900000001</v>
      </c>
      <c r="J2841" s="17">
        <v>2.8400000000000002E-2</v>
      </c>
      <c r="K2841" s="17">
        <v>2.8500000000000002E-5</v>
      </c>
    </row>
    <row r="2842" spans="1:11" x14ac:dyDescent="0.45">
      <c r="A2842" s="10" t="s">
        <v>29</v>
      </c>
      <c r="B2842" s="20">
        <v>0.94199999999999995</v>
      </c>
      <c r="C2842" s="19">
        <v>6980</v>
      </c>
      <c r="D2842" s="19">
        <v>4448.9111069999999</v>
      </c>
      <c r="E2842" s="23">
        <v>3.6269009259999998</v>
      </c>
      <c r="F2842" s="23">
        <v>1.638450637</v>
      </c>
      <c r="G2842" s="17">
        <v>0.92392550100000004</v>
      </c>
      <c r="H2842" s="17">
        <v>7.6100000000000001E-2</v>
      </c>
      <c r="I2842" s="17">
        <v>0.97157190699999996</v>
      </c>
      <c r="J2842" s="17">
        <v>2.8400000000000002E-2</v>
      </c>
      <c r="K2842" s="17">
        <v>2.8500000000000002E-5</v>
      </c>
    </row>
    <row r="2843" spans="1:11" x14ac:dyDescent="0.45">
      <c r="A2843" s="10" t="s">
        <v>29</v>
      </c>
      <c r="B2843" s="20">
        <v>0.94299999999999995</v>
      </c>
      <c r="C2843" s="19">
        <v>6988</v>
      </c>
      <c r="D2843" s="19">
        <v>4478.507748</v>
      </c>
      <c r="E2843" s="23">
        <v>3.7812968499999999</v>
      </c>
      <c r="F2843" s="23">
        <v>1.6486158049999999</v>
      </c>
      <c r="G2843" s="17">
        <v>0.92386949100000004</v>
      </c>
      <c r="H2843" s="17">
        <v>7.6100000000000001E-2</v>
      </c>
      <c r="I2843" s="17">
        <v>0.97166777299999996</v>
      </c>
      <c r="J2843" s="17">
        <v>2.8299999999999999E-2</v>
      </c>
      <c r="K2843" s="17">
        <v>2.8399999999999999E-5</v>
      </c>
    </row>
    <row r="2844" spans="1:11" x14ac:dyDescent="0.45">
      <c r="A2844" s="10" t="s">
        <v>29</v>
      </c>
      <c r="B2844" s="20">
        <v>0.94399999999999995</v>
      </c>
      <c r="C2844" s="19">
        <v>6995</v>
      </c>
      <c r="D2844" s="19">
        <v>4505.0959419999999</v>
      </c>
      <c r="E2844" s="23">
        <v>3.798313362</v>
      </c>
      <c r="F2844" s="23">
        <v>1.662019967</v>
      </c>
      <c r="G2844" s="17">
        <v>0.92394567500000002</v>
      </c>
      <c r="H2844" s="17">
        <v>7.6100000000000001E-2</v>
      </c>
      <c r="I2844" s="17">
        <v>0.97168974900000005</v>
      </c>
      <c r="J2844" s="17">
        <v>2.8299999999999999E-2</v>
      </c>
      <c r="K2844" s="17">
        <v>2.83E-5</v>
      </c>
    </row>
    <row r="2845" spans="1:11" x14ac:dyDescent="0.45">
      <c r="A2845" s="10" t="s">
        <v>29</v>
      </c>
      <c r="B2845" s="20">
        <v>0.94499999999999995</v>
      </c>
      <c r="C2845" s="19">
        <v>6997</v>
      </c>
      <c r="D2845" s="19">
        <v>4512.7442849999998</v>
      </c>
      <c r="E2845" s="23">
        <v>3.8241715580000002</v>
      </c>
      <c r="F2845" s="23">
        <v>1.6732510199999999</v>
      </c>
      <c r="G2845" s="17">
        <v>0.92396741500000001</v>
      </c>
      <c r="H2845" s="17">
        <v>7.5999999999999998E-2</v>
      </c>
      <c r="I2845" s="17">
        <v>0.97179215500000005</v>
      </c>
      <c r="J2845" s="17">
        <v>2.8199999999999999E-2</v>
      </c>
      <c r="K2845" s="17">
        <v>2.8200000000000001E-5</v>
      </c>
    </row>
    <row r="2846" spans="1:11" x14ac:dyDescent="0.45">
      <c r="A2846" s="10" t="s">
        <v>29</v>
      </c>
      <c r="B2846" s="20">
        <v>0.94599999999999995</v>
      </c>
      <c r="C2846" s="19">
        <v>7010</v>
      </c>
      <c r="D2846" s="19">
        <v>4562.5481550000004</v>
      </c>
      <c r="E2846" s="23">
        <v>3.831066909</v>
      </c>
      <c r="F2846" s="23">
        <v>1.675705008</v>
      </c>
      <c r="G2846" s="17">
        <v>0.92410841700000002</v>
      </c>
      <c r="H2846" s="17">
        <v>7.5899999999999995E-2</v>
      </c>
      <c r="I2846" s="17">
        <v>0.97197483699999998</v>
      </c>
      <c r="J2846" s="17">
        <v>2.8000000000000001E-2</v>
      </c>
      <c r="K2846" s="17">
        <v>2.8099999999999999E-5</v>
      </c>
    </row>
    <row r="2847" spans="1:11" x14ac:dyDescent="0.45">
      <c r="A2847" s="10" t="s">
        <v>29</v>
      </c>
      <c r="B2847" s="20">
        <v>0.94699999999999995</v>
      </c>
      <c r="C2847" s="19">
        <v>7016</v>
      </c>
      <c r="D2847" s="19">
        <v>4585.6822650000004</v>
      </c>
      <c r="E2847" s="23">
        <v>3.859746704</v>
      </c>
      <c r="F2847" s="23">
        <v>1.6971129490000001</v>
      </c>
      <c r="G2847" s="17">
        <v>0.92417331800000002</v>
      </c>
      <c r="H2847" s="17">
        <v>7.5800000000000006E-2</v>
      </c>
      <c r="I2847" s="17">
        <v>0.97189503399999999</v>
      </c>
      <c r="J2847" s="17">
        <v>2.81E-2</v>
      </c>
      <c r="K2847" s="17">
        <v>2.7900000000000001E-5</v>
      </c>
    </row>
    <row r="2848" spans="1:11" x14ac:dyDescent="0.45">
      <c r="A2848" s="10" t="s">
        <v>29</v>
      </c>
      <c r="B2848" s="20">
        <v>0.94799999999999995</v>
      </c>
      <c r="C2848" s="19">
        <v>7020</v>
      </c>
      <c r="D2848" s="19">
        <v>4601.1237680000004</v>
      </c>
      <c r="E2848" s="23">
        <v>3.861334738</v>
      </c>
      <c r="F2848" s="23">
        <v>1.7068053990000001</v>
      </c>
      <c r="G2848" s="17">
        <v>0.92421652399999998</v>
      </c>
      <c r="H2848" s="17">
        <v>7.5800000000000006E-2</v>
      </c>
      <c r="I2848" s="17">
        <v>0.97190257899999999</v>
      </c>
      <c r="J2848" s="17">
        <v>2.81E-2</v>
      </c>
      <c r="K2848" s="17">
        <v>2.7900000000000001E-5</v>
      </c>
    </row>
    <row r="2849" spans="1:11" x14ac:dyDescent="0.45">
      <c r="A2849" s="10" t="s">
        <v>29</v>
      </c>
      <c r="B2849" s="20">
        <v>0.94899999999999995</v>
      </c>
      <c r="C2849" s="19">
        <v>7030</v>
      </c>
      <c r="D2849" s="19">
        <v>4639.9420099999998</v>
      </c>
      <c r="E2849" s="23">
        <v>3.8818242180000002</v>
      </c>
      <c r="F2849" s="23">
        <v>1.711702659</v>
      </c>
      <c r="G2849" s="17">
        <v>0.92432432399999997</v>
      </c>
      <c r="H2849" s="17">
        <v>7.5700000000000003E-2</v>
      </c>
      <c r="I2849" s="17">
        <v>0.97192496299999998</v>
      </c>
      <c r="J2849" s="17">
        <v>2.8000000000000001E-2</v>
      </c>
      <c r="K2849" s="17">
        <v>2.7900000000000001E-5</v>
      </c>
    </row>
    <row r="2850" spans="1:11" x14ac:dyDescent="0.45">
      <c r="A2850" s="10" t="s">
        <v>29</v>
      </c>
      <c r="B2850" s="20">
        <v>0.95</v>
      </c>
      <c r="C2850" s="19">
        <v>7040</v>
      </c>
      <c r="D2850" s="19">
        <v>4679.146334</v>
      </c>
      <c r="E2850" s="23">
        <v>3.9848827679999999</v>
      </c>
      <c r="F2850" s="23">
        <v>1.723970164</v>
      </c>
      <c r="G2850" s="17">
        <v>0.92443181799999996</v>
      </c>
      <c r="H2850" s="17">
        <v>7.5600000000000001E-2</v>
      </c>
      <c r="I2850" s="17">
        <v>0.97191432899999997</v>
      </c>
      <c r="J2850" s="17">
        <v>2.81E-2</v>
      </c>
      <c r="K2850" s="17">
        <v>2.7800000000000001E-5</v>
      </c>
    </row>
    <row r="2851" spans="1:11" x14ac:dyDescent="0.45">
      <c r="A2851" s="10" t="s">
        <v>29</v>
      </c>
      <c r="B2851" s="20">
        <v>0.95099999999999996</v>
      </c>
      <c r="C2851" s="19">
        <v>7046</v>
      </c>
      <c r="D2851" s="19">
        <v>4703.3002399999996</v>
      </c>
      <c r="E2851" s="23">
        <v>4.0759119000000004</v>
      </c>
      <c r="F2851" s="23">
        <v>1.736316776</v>
      </c>
      <c r="G2851" s="17">
        <v>0.92449616800000001</v>
      </c>
      <c r="H2851" s="17">
        <v>7.5499999999999998E-2</v>
      </c>
      <c r="I2851" s="17">
        <v>0.97189738999999997</v>
      </c>
      <c r="J2851" s="17">
        <v>2.81E-2</v>
      </c>
      <c r="K2851" s="17">
        <v>2.7800000000000001E-5</v>
      </c>
    </row>
    <row r="2852" spans="1:11" x14ac:dyDescent="0.45">
      <c r="A2852" s="10" t="s">
        <v>29</v>
      </c>
      <c r="B2852" s="20">
        <v>0.95199999999999996</v>
      </c>
      <c r="C2852" s="19">
        <v>7054</v>
      </c>
      <c r="D2852" s="19">
        <v>4736.0370670000002</v>
      </c>
      <c r="E2852" s="23">
        <v>4.1045571770000002</v>
      </c>
      <c r="F2852" s="23">
        <v>1.744012017</v>
      </c>
      <c r="G2852" s="17">
        <v>0.92444003399999997</v>
      </c>
      <c r="H2852" s="17">
        <v>7.5600000000000001E-2</v>
      </c>
      <c r="I2852" s="17">
        <v>0.97194240300000001</v>
      </c>
      <c r="J2852" s="17">
        <v>2.8000000000000001E-2</v>
      </c>
      <c r="K2852" s="17">
        <v>2.7699999999999999E-5</v>
      </c>
    </row>
    <row r="2853" spans="1:11" x14ac:dyDescent="0.45">
      <c r="A2853" s="10" t="s">
        <v>29</v>
      </c>
      <c r="B2853" s="20">
        <v>0.95499999999999996</v>
      </c>
      <c r="C2853" s="19">
        <v>7077</v>
      </c>
      <c r="D2853" s="19">
        <v>4830.5795969999999</v>
      </c>
      <c r="E2853" s="23">
        <v>4.1189061249999996</v>
      </c>
      <c r="F2853" s="23">
        <v>1.7707327500000001</v>
      </c>
      <c r="G2853" s="17">
        <v>0.92468560099999997</v>
      </c>
      <c r="H2853" s="17">
        <v>7.5300000000000006E-2</v>
      </c>
      <c r="I2853" s="17">
        <v>0.97290764799999996</v>
      </c>
      <c r="J2853" s="17">
        <v>2.7099999999999999E-2</v>
      </c>
      <c r="K2853" s="17">
        <v>2.6699999999999998E-5</v>
      </c>
    </row>
    <row r="2854" spans="1:11" x14ac:dyDescent="0.45">
      <c r="A2854" s="10" t="s">
        <v>29</v>
      </c>
      <c r="B2854" s="20">
        <v>0.95599999999999996</v>
      </c>
      <c r="C2854" s="19">
        <v>7084</v>
      </c>
      <c r="D2854" s="19">
        <v>4859.5932119999998</v>
      </c>
      <c r="E2854" s="23">
        <v>4.1565616060000004</v>
      </c>
      <c r="F2854" s="23">
        <v>1.800915407</v>
      </c>
      <c r="G2854" s="17">
        <v>0.92476002300000004</v>
      </c>
      <c r="H2854" s="17">
        <v>7.5200000000000003E-2</v>
      </c>
      <c r="I2854" s="17">
        <v>0.97315151099999997</v>
      </c>
      <c r="J2854" s="17">
        <v>2.6800000000000001E-2</v>
      </c>
      <c r="K2854" s="17">
        <v>2.65E-5</v>
      </c>
    </row>
    <row r="2855" spans="1:11" x14ac:dyDescent="0.45">
      <c r="A2855" s="10" t="s">
        <v>29</v>
      </c>
      <c r="B2855" s="20">
        <v>0.95699999999999996</v>
      </c>
      <c r="C2855" s="19">
        <v>7091</v>
      </c>
      <c r="D2855" s="19">
        <v>4889.2085630000001</v>
      </c>
      <c r="E2855" s="23">
        <v>4.3017771619999996</v>
      </c>
      <c r="F2855" s="23">
        <v>1.818864255</v>
      </c>
      <c r="G2855" s="17">
        <v>0.92483429699999997</v>
      </c>
      <c r="H2855" s="17">
        <v>7.5200000000000003E-2</v>
      </c>
      <c r="I2855" s="17">
        <v>0.97335118799999998</v>
      </c>
      <c r="J2855" s="17">
        <v>2.6599999999999999E-2</v>
      </c>
      <c r="K2855" s="17">
        <v>2.6299999999999999E-5</v>
      </c>
    </row>
    <row r="2856" spans="1:11" x14ac:dyDescent="0.45">
      <c r="A2856" s="10" t="s">
        <v>29</v>
      </c>
      <c r="B2856" s="20">
        <v>0.95899999999999996</v>
      </c>
      <c r="C2856" s="19">
        <v>7106</v>
      </c>
      <c r="D2856" s="19">
        <v>4953.8338629999998</v>
      </c>
      <c r="E2856" s="23">
        <v>4.3105573330000002</v>
      </c>
      <c r="F2856" s="23">
        <v>1.8351903860000001</v>
      </c>
      <c r="G2856" s="17">
        <v>0.92499296399999997</v>
      </c>
      <c r="H2856" s="17">
        <v>7.4999999999999997E-2</v>
      </c>
      <c r="I2856" s="17">
        <v>0.97351238500000004</v>
      </c>
      <c r="J2856" s="17">
        <v>2.6499999999999999E-2</v>
      </c>
      <c r="K2856" s="17">
        <v>2.6100000000000001E-5</v>
      </c>
    </row>
    <row r="2857" spans="1:11" x14ac:dyDescent="0.45">
      <c r="A2857" s="10" t="s">
        <v>29</v>
      </c>
      <c r="B2857" s="20">
        <v>0.96</v>
      </c>
      <c r="C2857" s="19">
        <v>7112</v>
      </c>
      <c r="D2857" s="19">
        <v>4979.7505490000003</v>
      </c>
      <c r="E2857" s="23">
        <v>4.3447855039999999</v>
      </c>
      <c r="F2857" s="23">
        <v>1.858686031</v>
      </c>
      <c r="G2857" s="17">
        <v>0.925056243</v>
      </c>
      <c r="H2857" s="17">
        <v>7.4899999999999994E-2</v>
      </c>
      <c r="I2857" s="17">
        <v>0.97362857400000002</v>
      </c>
      <c r="J2857" s="17">
        <v>2.63E-2</v>
      </c>
      <c r="K2857" s="17">
        <v>2.5999999999999998E-5</v>
      </c>
    </row>
    <row r="2858" spans="1:11" x14ac:dyDescent="0.45">
      <c r="A2858" s="10" t="s">
        <v>29</v>
      </c>
      <c r="B2858" s="20">
        <v>0.96199999999999997</v>
      </c>
      <c r="C2858" s="19">
        <v>7129</v>
      </c>
      <c r="D2858" s="19">
        <v>5054.3422289999999</v>
      </c>
      <c r="E2858" s="23">
        <v>4.3997544959999999</v>
      </c>
      <c r="F2858" s="23">
        <v>1.8680461589999999</v>
      </c>
      <c r="G2858" s="17">
        <v>0.92495441199999995</v>
      </c>
      <c r="H2858" s="17">
        <v>7.4999999999999997E-2</v>
      </c>
      <c r="I2858" s="17">
        <v>0.97373670199999995</v>
      </c>
      <c r="J2858" s="17">
        <v>2.6200000000000001E-2</v>
      </c>
      <c r="K2858" s="17">
        <v>2.5899999999999999E-5</v>
      </c>
    </row>
    <row r="2859" spans="1:11" x14ac:dyDescent="0.45">
      <c r="A2859" s="10" t="s">
        <v>29</v>
      </c>
      <c r="B2859" s="20">
        <v>0.96299999999999997</v>
      </c>
      <c r="C2859" s="19">
        <v>7134</v>
      </c>
      <c r="D2859" s="19">
        <v>5076.4119019999998</v>
      </c>
      <c r="E2859" s="23">
        <v>4.4143355639999999</v>
      </c>
      <c r="F2859" s="23">
        <v>1.8984696640000001</v>
      </c>
      <c r="G2859" s="17">
        <v>0.92500700899999999</v>
      </c>
      <c r="H2859" s="17">
        <v>7.4999999999999997E-2</v>
      </c>
      <c r="I2859" s="17">
        <v>0.97392520699999996</v>
      </c>
      <c r="J2859" s="17">
        <v>2.5999999999999999E-2</v>
      </c>
      <c r="K2859" s="17">
        <v>2.5700000000000001E-5</v>
      </c>
    </row>
    <row r="2860" spans="1:11" x14ac:dyDescent="0.45">
      <c r="A2860" s="10" t="s">
        <v>29</v>
      </c>
      <c r="B2860" s="20">
        <v>0.96399999999999997</v>
      </c>
      <c r="C2860" s="19">
        <v>7139</v>
      </c>
      <c r="D2860" s="19">
        <v>5098.704788</v>
      </c>
      <c r="E2860" s="23">
        <v>4.4856867280000001</v>
      </c>
      <c r="F2860" s="23">
        <v>1.9054921789999999</v>
      </c>
      <c r="G2860" s="17">
        <v>0.92505953200000002</v>
      </c>
      <c r="H2860" s="17">
        <v>7.4899999999999994E-2</v>
      </c>
      <c r="I2860" s="17">
        <v>0.97390246599999997</v>
      </c>
      <c r="J2860" s="17">
        <v>2.6100000000000002E-2</v>
      </c>
      <c r="K2860" s="17">
        <v>2.5700000000000001E-5</v>
      </c>
    </row>
    <row r="2861" spans="1:11" x14ac:dyDescent="0.45">
      <c r="A2861" s="10" t="s">
        <v>29</v>
      </c>
      <c r="B2861" s="20">
        <v>0.96499999999999997</v>
      </c>
      <c r="C2861" s="19">
        <v>7150</v>
      </c>
      <c r="D2861" s="19">
        <v>5148.2999989999998</v>
      </c>
      <c r="E2861" s="23">
        <v>4.5086555669999999</v>
      </c>
      <c r="F2861" s="23">
        <v>1.9125998769999999</v>
      </c>
      <c r="G2861" s="17">
        <v>0.92503496500000004</v>
      </c>
      <c r="H2861" s="17">
        <v>7.4999999999999997E-2</v>
      </c>
      <c r="I2861" s="17">
        <v>0.97395393299999999</v>
      </c>
      <c r="J2861" s="17">
        <v>2.5999999999999999E-2</v>
      </c>
      <c r="K2861" s="17">
        <v>2.5599999999999999E-5</v>
      </c>
    </row>
    <row r="2862" spans="1:11" x14ac:dyDescent="0.45">
      <c r="A2862" s="10" t="s">
        <v>29</v>
      </c>
      <c r="B2862" s="20">
        <v>0.96599999999999997</v>
      </c>
      <c r="C2862" s="19">
        <v>7153</v>
      </c>
      <c r="D2862" s="19">
        <v>5161.9321419999997</v>
      </c>
      <c r="E2862" s="23">
        <v>4.546169549</v>
      </c>
      <c r="F2862" s="23">
        <v>1.9284032040000001</v>
      </c>
      <c r="G2862" s="17">
        <v>0.92506640600000001</v>
      </c>
      <c r="H2862" s="17">
        <v>7.4899999999999994E-2</v>
      </c>
      <c r="I2862" s="17">
        <v>0.97408240800000001</v>
      </c>
      <c r="J2862" s="17">
        <v>2.5899999999999999E-2</v>
      </c>
      <c r="K2862" s="17">
        <v>2.55E-5</v>
      </c>
    </row>
    <row r="2863" spans="1:11" x14ac:dyDescent="0.45">
      <c r="A2863" s="10" t="s">
        <v>29</v>
      </c>
      <c r="B2863" s="20">
        <v>0.96799999999999997</v>
      </c>
      <c r="C2863" s="19">
        <v>7172</v>
      </c>
      <c r="D2863" s="19">
        <v>5249.0183619999998</v>
      </c>
      <c r="E2863" s="23">
        <v>4.690245623</v>
      </c>
      <c r="F2863" s="23">
        <v>1.9505633010000001</v>
      </c>
      <c r="G2863" s="17">
        <v>0.92526491899999996</v>
      </c>
      <c r="H2863" s="17">
        <v>7.4700000000000003E-2</v>
      </c>
      <c r="I2863" s="17">
        <v>0.97419094699999997</v>
      </c>
      <c r="J2863" s="17">
        <v>2.58E-2</v>
      </c>
      <c r="K2863" s="17">
        <v>2.5400000000000001E-5</v>
      </c>
    </row>
    <row r="2864" spans="1:11" x14ac:dyDescent="0.45">
      <c r="A2864" s="10" t="s">
        <v>29</v>
      </c>
      <c r="B2864" s="20">
        <v>0.96899999999999997</v>
      </c>
      <c r="C2864" s="19">
        <v>7179</v>
      </c>
      <c r="D2864" s="19">
        <v>5282.1207160000004</v>
      </c>
      <c r="E2864" s="23">
        <v>4.7500141530000004</v>
      </c>
      <c r="F2864" s="23">
        <v>1.9813638899999999</v>
      </c>
      <c r="G2864" s="17">
        <v>0.92533779100000002</v>
      </c>
      <c r="H2864" s="17">
        <v>7.4662208999999993E-2</v>
      </c>
      <c r="I2864" s="17">
        <v>0.97410724299999996</v>
      </c>
      <c r="J2864" s="17">
        <v>2.5899999999999999E-2</v>
      </c>
      <c r="K2864" s="17">
        <v>2.51E-5</v>
      </c>
    </row>
    <row r="2865" spans="1:11" x14ac:dyDescent="0.45">
      <c r="A2865" s="10" t="s">
        <v>29</v>
      </c>
      <c r="B2865" s="20">
        <v>0.97</v>
      </c>
      <c r="C2865" s="19">
        <v>7187</v>
      </c>
      <c r="D2865" s="19">
        <v>5321.0751609999998</v>
      </c>
      <c r="E2865" s="23">
        <v>4.959242562</v>
      </c>
      <c r="F2865" s="23">
        <v>1.9938525460000001</v>
      </c>
      <c r="G2865" s="17">
        <v>0.92542089900000002</v>
      </c>
      <c r="H2865" s="17">
        <v>7.46E-2</v>
      </c>
      <c r="I2865" s="17">
        <v>0.97406860500000003</v>
      </c>
      <c r="J2865" s="17">
        <v>2.5899999999999999E-2</v>
      </c>
      <c r="K2865" s="17">
        <v>2.5000000000000001E-5</v>
      </c>
    </row>
    <row r="2866" spans="1:11" x14ac:dyDescent="0.45">
      <c r="A2866" s="10" t="s">
        <v>29</v>
      </c>
      <c r="B2866" s="20">
        <v>0.97099999999999997</v>
      </c>
      <c r="C2866" s="19">
        <v>7195</v>
      </c>
      <c r="D2866" s="19">
        <v>5361.5481799999998</v>
      </c>
      <c r="E2866" s="23">
        <v>5.1662492130000004</v>
      </c>
      <c r="F2866" s="23">
        <v>2.0065969360000002</v>
      </c>
      <c r="G2866" s="17">
        <v>0.92550382200000003</v>
      </c>
      <c r="H2866" s="17">
        <v>7.4499999999999997E-2</v>
      </c>
      <c r="I2866" s="17">
        <v>0.97403749500000003</v>
      </c>
      <c r="J2866" s="17">
        <v>2.5899999999999999E-2</v>
      </c>
      <c r="K2866" s="17">
        <v>2.5000000000000001E-5</v>
      </c>
    </row>
    <row r="2867" spans="1:11" x14ac:dyDescent="0.45">
      <c r="A2867" s="10" t="s">
        <v>29</v>
      </c>
      <c r="B2867" s="20">
        <v>0.97299999999999998</v>
      </c>
      <c r="C2867" s="19">
        <v>7210</v>
      </c>
      <c r="D2867" s="19">
        <v>5439.8508929999998</v>
      </c>
      <c r="E2867" s="23">
        <v>5.2266371129999998</v>
      </c>
      <c r="F2867" s="23">
        <v>2.0299030820000001</v>
      </c>
      <c r="G2867" s="17">
        <v>0.92565880700000003</v>
      </c>
      <c r="H2867" s="17">
        <v>7.4300000000000005E-2</v>
      </c>
      <c r="I2867" s="17">
        <v>0.97419986700000005</v>
      </c>
      <c r="J2867" s="17">
        <v>2.58E-2</v>
      </c>
      <c r="K2867" s="17">
        <v>2.48E-5</v>
      </c>
    </row>
    <row r="2868" spans="1:11" x14ac:dyDescent="0.45">
      <c r="A2868" s="10" t="s">
        <v>29</v>
      </c>
      <c r="B2868" s="20">
        <v>0.97399999999999998</v>
      </c>
      <c r="C2868" s="19">
        <v>7217</v>
      </c>
      <c r="D2868" s="19">
        <v>5476.8019020000002</v>
      </c>
      <c r="E2868" s="23">
        <v>5.3127706540000004</v>
      </c>
      <c r="F2868" s="23">
        <v>2.0563126660000002</v>
      </c>
      <c r="G2868" s="17">
        <v>0.92573091299999999</v>
      </c>
      <c r="H2868" s="17">
        <v>7.4300000000000005E-2</v>
      </c>
      <c r="I2868" s="17">
        <v>0.97447786599999997</v>
      </c>
      <c r="J2868" s="17">
        <v>2.5499999999999998E-2</v>
      </c>
      <c r="K2868" s="17">
        <v>2.4499999999999999E-5</v>
      </c>
    </row>
    <row r="2869" spans="1:11" x14ac:dyDescent="0.45">
      <c r="A2869" s="10" t="s">
        <v>29</v>
      </c>
      <c r="B2869" s="20">
        <v>0.97499999999999998</v>
      </c>
      <c r="C2869" s="19">
        <v>7225</v>
      </c>
      <c r="D2869" s="19">
        <v>5521.3440179999998</v>
      </c>
      <c r="E2869" s="23">
        <v>5.6472556169999999</v>
      </c>
      <c r="F2869" s="23">
        <v>2.0687133370000002</v>
      </c>
      <c r="G2869" s="17">
        <v>0.925813149</v>
      </c>
      <c r="H2869" s="17">
        <v>7.4200000000000002E-2</v>
      </c>
      <c r="I2869" s="17">
        <v>0.97457464000000005</v>
      </c>
      <c r="J2869" s="17">
        <v>2.5399999999999999E-2</v>
      </c>
      <c r="K2869" s="17">
        <v>2.44E-5</v>
      </c>
    </row>
    <row r="2870" spans="1:11" x14ac:dyDescent="0.45">
      <c r="A2870" s="10" t="s">
        <v>29</v>
      </c>
      <c r="B2870" s="20">
        <v>0.97599999999999998</v>
      </c>
      <c r="C2870" s="19">
        <v>7231</v>
      </c>
      <c r="D2870" s="19">
        <v>5556.7743289999999</v>
      </c>
      <c r="E2870" s="23">
        <v>5.9254833549999999</v>
      </c>
      <c r="F2870" s="23">
        <v>2.0840348529999999</v>
      </c>
      <c r="G2870" s="17">
        <v>0.92587470599999999</v>
      </c>
      <c r="H2870" s="17">
        <v>7.4099999999999999E-2</v>
      </c>
      <c r="I2870" s="17">
        <v>0.974675246</v>
      </c>
      <c r="J2870" s="17">
        <v>2.53E-2</v>
      </c>
      <c r="K2870" s="17">
        <v>2.4300000000000001E-5</v>
      </c>
    </row>
    <row r="2871" spans="1:11" x14ac:dyDescent="0.45">
      <c r="A2871" s="10" t="s">
        <v>29</v>
      </c>
      <c r="B2871" s="20">
        <v>0.97699999999999998</v>
      </c>
      <c r="C2871" s="19">
        <v>7240</v>
      </c>
      <c r="D2871" s="19">
        <v>5610.730912</v>
      </c>
      <c r="E2871" s="23">
        <v>6.0845567909999998</v>
      </c>
      <c r="F2871" s="23">
        <v>2.0965422729999998</v>
      </c>
      <c r="G2871" s="17">
        <v>0.92596685099999998</v>
      </c>
      <c r="H2871" s="17">
        <v>7.3999999999999996E-2</v>
      </c>
      <c r="I2871" s="17">
        <v>0.97473750699999995</v>
      </c>
      <c r="J2871" s="17">
        <v>2.52E-2</v>
      </c>
      <c r="K2871" s="17">
        <v>2.4300000000000001E-5</v>
      </c>
    </row>
    <row r="2872" spans="1:11" x14ac:dyDescent="0.45">
      <c r="A2872" s="10" t="s">
        <v>29</v>
      </c>
      <c r="B2872" s="20">
        <v>0.97799999999999998</v>
      </c>
      <c r="C2872" s="19">
        <v>7247</v>
      </c>
      <c r="D2872" s="19">
        <v>5653.6711670000004</v>
      </c>
      <c r="E2872" s="23">
        <v>6.1705159150000002</v>
      </c>
      <c r="F2872" s="23">
        <v>2.1155909720000001</v>
      </c>
      <c r="G2872" s="17">
        <v>0.92603836100000003</v>
      </c>
      <c r="H2872" s="17">
        <v>7.3999999999999996E-2</v>
      </c>
      <c r="I2872" s="17">
        <v>0.97487718599999995</v>
      </c>
      <c r="J2872" s="17">
        <v>2.5100000000000001E-2</v>
      </c>
      <c r="K2872" s="17">
        <v>2.41E-5</v>
      </c>
    </row>
    <row r="2873" spans="1:11" x14ac:dyDescent="0.45">
      <c r="A2873" s="10" t="s">
        <v>29</v>
      </c>
      <c r="B2873" s="20">
        <v>0.97899999999999998</v>
      </c>
      <c r="C2873" s="19">
        <v>7254</v>
      </c>
      <c r="D2873" s="19">
        <v>5697.9538689999999</v>
      </c>
      <c r="E2873" s="23">
        <v>6.3543956169999998</v>
      </c>
      <c r="F2873" s="23">
        <v>2.1308052059999998</v>
      </c>
      <c r="G2873" s="17">
        <v>0.92610973299999999</v>
      </c>
      <c r="H2873" s="17">
        <v>7.3899999999999993E-2</v>
      </c>
      <c r="I2873" s="17">
        <v>0.97521463799999997</v>
      </c>
      <c r="J2873" s="17">
        <v>2.4799999999999999E-2</v>
      </c>
      <c r="K2873" s="17">
        <v>2.3799999999999999E-5</v>
      </c>
    </row>
    <row r="2874" spans="1:11" x14ac:dyDescent="0.45">
      <c r="A2874" s="10" t="s">
        <v>29</v>
      </c>
      <c r="B2874" s="20">
        <v>0.98099999999999998</v>
      </c>
      <c r="C2874" s="19">
        <v>7269</v>
      </c>
      <c r="D2874" s="19">
        <v>5796.561925</v>
      </c>
      <c r="E2874" s="23">
        <v>6.6970807089999997</v>
      </c>
      <c r="F2874" s="23">
        <v>2.1466279780000002</v>
      </c>
      <c r="G2874" s="17">
        <v>0.926262209</v>
      </c>
      <c r="H2874" s="17">
        <v>7.3700000000000002E-2</v>
      </c>
      <c r="I2874" s="17">
        <v>0.97550053699999995</v>
      </c>
      <c r="J2874" s="17">
        <v>2.4500000000000001E-2</v>
      </c>
      <c r="K2874" s="17">
        <v>2.3499999999999999E-5</v>
      </c>
    </row>
    <row r="2875" spans="1:11" x14ac:dyDescent="0.45">
      <c r="A2875" s="10" t="s">
        <v>29</v>
      </c>
      <c r="B2875" s="20">
        <v>0.98199999999999998</v>
      </c>
      <c r="C2875" s="19">
        <v>7276</v>
      </c>
      <c r="D2875" s="19">
        <v>5844.1621109999996</v>
      </c>
      <c r="E2875" s="23">
        <v>6.8666624179999998</v>
      </c>
      <c r="F2875" s="23">
        <v>2.1821216369999998</v>
      </c>
      <c r="G2875" s="17">
        <v>0.92633315000000005</v>
      </c>
      <c r="H2875" s="17">
        <v>7.3700000000000002E-2</v>
      </c>
      <c r="I2875" s="17">
        <v>0.97565690500000002</v>
      </c>
      <c r="J2875" s="17">
        <v>2.4299999999999999E-2</v>
      </c>
      <c r="K2875" s="17">
        <v>2.34E-5</v>
      </c>
    </row>
    <row r="2876" spans="1:11" x14ac:dyDescent="0.45">
      <c r="A2876" s="10" t="s">
        <v>29</v>
      </c>
      <c r="B2876" s="20">
        <v>0.98299999999999998</v>
      </c>
      <c r="C2876" s="19">
        <v>7284</v>
      </c>
      <c r="D2876" s="19">
        <v>5899.8300650000001</v>
      </c>
      <c r="E2876" s="23">
        <v>6.9954728169999996</v>
      </c>
      <c r="F2876" s="23">
        <v>2.199334275</v>
      </c>
      <c r="G2876" s="17">
        <v>0.92641405799999998</v>
      </c>
      <c r="H2876" s="17">
        <v>7.3599999999999999E-2</v>
      </c>
      <c r="I2876" s="17">
        <v>0.97557946500000003</v>
      </c>
      <c r="J2876" s="17">
        <v>2.4400000000000002E-2</v>
      </c>
      <c r="K2876" s="17">
        <v>2.3200000000000001E-5</v>
      </c>
    </row>
    <row r="2877" spans="1:11" x14ac:dyDescent="0.45">
      <c r="A2877" s="10" t="s">
        <v>29</v>
      </c>
      <c r="B2877" s="20">
        <v>0.98399999999999999</v>
      </c>
      <c r="C2877" s="19">
        <v>7291</v>
      </c>
      <c r="D2877" s="19">
        <v>5949.5539289999997</v>
      </c>
      <c r="E2877" s="23">
        <v>7.2029632450000003</v>
      </c>
      <c r="F2877" s="23">
        <v>2.219521592</v>
      </c>
      <c r="G2877" s="17">
        <v>0.92648470699999996</v>
      </c>
      <c r="H2877" s="17">
        <v>7.3499999999999996E-2</v>
      </c>
      <c r="I2877" s="17">
        <v>0.975978232</v>
      </c>
      <c r="J2877" s="17">
        <v>2.4E-2</v>
      </c>
      <c r="K2877" s="17">
        <v>2.2799999999999999E-5</v>
      </c>
    </row>
    <row r="2878" spans="1:11" x14ac:dyDescent="0.45">
      <c r="A2878" s="10" t="s">
        <v>29</v>
      </c>
      <c r="B2878" s="20">
        <v>0.98499999999999999</v>
      </c>
      <c r="C2878" s="19">
        <v>7298</v>
      </c>
      <c r="D2878" s="19">
        <v>6001.7362329999996</v>
      </c>
      <c r="E2878" s="23">
        <v>7.6086162960000001</v>
      </c>
      <c r="F2878" s="23">
        <v>2.288106956</v>
      </c>
      <c r="G2878" s="17">
        <v>0.92655522099999998</v>
      </c>
      <c r="H2878" s="17">
        <v>7.3400000000000007E-2</v>
      </c>
      <c r="I2878" s="17">
        <v>0.975911639</v>
      </c>
      <c r="J2878" s="17">
        <v>2.41E-2</v>
      </c>
      <c r="K2878" s="17">
        <v>2.2799999999999999E-5</v>
      </c>
    </row>
    <row r="2879" spans="1:11" x14ac:dyDescent="0.45">
      <c r="A2879" s="10" t="s">
        <v>29</v>
      </c>
      <c r="B2879" s="20">
        <v>0.98699999999999999</v>
      </c>
      <c r="C2879" s="19">
        <v>7314</v>
      </c>
      <c r="D2879" s="19">
        <v>6125.1874029999999</v>
      </c>
      <c r="E2879" s="23">
        <v>7.9846481389999999</v>
      </c>
      <c r="F2879" s="23">
        <v>2.3139445940000001</v>
      </c>
      <c r="G2879" s="17">
        <v>0.92671588699999996</v>
      </c>
      <c r="H2879" s="17">
        <v>7.3300000000000004E-2</v>
      </c>
      <c r="I2879" s="17">
        <v>0.97598953799999999</v>
      </c>
      <c r="J2879" s="17">
        <v>2.4E-2</v>
      </c>
      <c r="K2879" s="17">
        <v>2.27E-5</v>
      </c>
    </row>
    <row r="2880" spans="1:11" x14ac:dyDescent="0.45">
      <c r="A2880" s="10" t="s">
        <v>29</v>
      </c>
      <c r="B2880" s="20">
        <v>0.98799999999999999</v>
      </c>
      <c r="C2880" s="19">
        <v>7321</v>
      </c>
      <c r="D2880" s="19">
        <v>6183.3440440000004</v>
      </c>
      <c r="E2880" s="23">
        <v>8.4648912799999998</v>
      </c>
      <c r="F2880" s="23">
        <v>2.3648705460000001</v>
      </c>
      <c r="G2880" s="17">
        <v>0.92678595799999997</v>
      </c>
      <c r="H2880" s="17">
        <v>7.3200000000000001E-2</v>
      </c>
      <c r="I2880" s="17">
        <v>0.97600127400000003</v>
      </c>
      <c r="J2880" s="17">
        <v>2.4E-2</v>
      </c>
      <c r="K2880" s="17">
        <v>2.26E-5</v>
      </c>
    </row>
    <row r="2881" spans="1:11" x14ac:dyDescent="0.45">
      <c r="A2881" s="10" t="s">
        <v>29</v>
      </c>
      <c r="B2881" s="20">
        <v>0.98899999999999999</v>
      </c>
      <c r="C2881" s="19">
        <v>7328</v>
      </c>
      <c r="D2881" s="19">
        <v>6243.5626359999997</v>
      </c>
      <c r="E2881" s="23">
        <v>8.6794207320000005</v>
      </c>
      <c r="F2881" s="23">
        <v>2.3874806259999999</v>
      </c>
      <c r="G2881" s="17">
        <v>0.92685589499999999</v>
      </c>
      <c r="H2881" s="17">
        <v>7.3099999999999998E-2</v>
      </c>
      <c r="I2881" s="17">
        <v>0.97597417799999997</v>
      </c>
      <c r="J2881" s="17">
        <v>2.4E-2</v>
      </c>
      <c r="K2881" s="17">
        <v>2.26E-5</v>
      </c>
    </row>
    <row r="2882" spans="1:11" x14ac:dyDescent="0.45">
      <c r="A2882" s="10" t="s">
        <v>29</v>
      </c>
      <c r="B2882" s="20">
        <v>0.99</v>
      </c>
      <c r="C2882" s="19">
        <v>7336</v>
      </c>
      <c r="D2882" s="19">
        <v>6315.0352130000001</v>
      </c>
      <c r="E2882" s="23">
        <v>9.2428865919999996</v>
      </c>
      <c r="F2882" s="23">
        <v>2.4231458560000001</v>
      </c>
      <c r="G2882" s="17">
        <v>0.92693566000000005</v>
      </c>
      <c r="H2882" s="17">
        <v>7.3099999999999998E-2</v>
      </c>
      <c r="I2882" s="17">
        <v>0.97602280900000005</v>
      </c>
      <c r="J2882" s="17">
        <v>2.4E-2</v>
      </c>
      <c r="K2882" s="17">
        <v>2.26E-5</v>
      </c>
    </row>
    <row r="2883" spans="1:11" x14ac:dyDescent="0.45">
      <c r="A2883" s="10" t="s">
        <v>29</v>
      </c>
      <c r="B2883" s="20">
        <v>0.99099999999999999</v>
      </c>
      <c r="C2883" s="19">
        <v>7343</v>
      </c>
      <c r="D2883" s="19">
        <v>6384.1125810000003</v>
      </c>
      <c r="E2883" s="23">
        <v>9.9317461980000008</v>
      </c>
      <c r="F2883" s="23">
        <v>2.455573775</v>
      </c>
      <c r="G2883" s="17">
        <v>0.92700531100000005</v>
      </c>
      <c r="H2883" s="17">
        <v>7.2999999999999995E-2</v>
      </c>
      <c r="I2883" s="17">
        <v>0.97600965799999995</v>
      </c>
      <c r="J2883" s="17">
        <v>2.4E-2</v>
      </c>
      <c r="K2883" s="17">
        <v>2.26E-5</v>
      </c>
    </row>
    <row r="2884" spans="1:11" x14ac:dyDescent="0.45">
      <c r="A2884" s="10" t="s">
        <v>29</v>
      </c>
      <c r="B2884" s="20">
        <v>0.99199999999999999</v>
      </c>
      <c r="C2884" s="19">
        <v>7351</v>
      </c>
      <c r="D2884" s="19">
        <v>6472.2108989999997</v>
      </c>
      <c r="E2884" s="23">
        <v>11.613119190000001</v>
      </c>
      <c r="F2884" s="23">
        <v>2.4887622519999999</v>
      </c>
      <c r="G2884" s="17">
        <v>0.92708475000000001</v>
      </c>
      <c r="H2884" s="17">
        <v>7.2900000000000006E-2</v>
      </c>
      <c r="I2884" s="17">
        <v>0.97626676099999998</v>
      </c>
      <c r="J2884" s="17">
        <v>2.3699999999999999E-2</v>
      </c>
      <c r="K2884" s="17">
        <v>2.23E-5</v>
      </c>
    </row>
    <row r="2885" spans="1:11" x14ac:dyDescent="0.45">
      <c r="A2885" s="10" t="s">
        <v>29</v>
      </c>
      <c r="B2885" s="20">
        <v>0.99299999999999999</v>
      </c>
      <c r="C2885" s="19">
        <v>7358</v>
      </c>
      <c r="D2885" s="19">
        <v>6557.6431730000004</v>
      </c>
      <c r="E2885" s="23">
        <v>12.64968584</v>
      </c>
      <c r="F2885" s="23">
        <v>2.528308757</v>
      </c>
      <c r="G2885" s="17">
        <v>0.92715411800000003</v>
      </c>
      <c r="H2885" s="17">
        <v>7.2800000000000004E-2</v>
      </c>
      <c r="I2885" s="17">
        <v>0.97631707599999995</v>
      </c>
      <c r="J2885" s="17">
        <v>2.3699999999999999E-2</v>
      </c>
      <c r="K2885" s="17">
        <v>2.2200000000000001E-5</v>
      </c>
    </row>
    <row r="2886" spans="1:11" x14ac:dyDescent="0.45">
      <c r="A2886" s="10" t="s">
        <v>29</v>
      </c>
      <c r="B2886" s="20">
        <v>0.99399999999999999</v>
      </c>
      <c r="C2886" s="19">
        <v>7365</v>
      </c>
      <c r="D2886" s="19">
        <v>6649.9568220000001</v>
      </c>
      <c r="E2886" s="23">
        <v>13.526141689999999</v>
      </c>
      <c r="F2886" s="23">
        <v>2.564961415</v>
      </c>
      <c r="G2886" s="17">
        <v>0.927223354</v>
      </c>
      <c r="H2886" s="17">
        <v>7.2800000000000004E-2</v>
      </c>
      <c r="I2886" s="17">
        <v>0.97630740800000004</v>
      </c>
      <c r="J2886" s="17">
        <v>2.3699999999999999E-2</v>
      </c>
      <c r="K2886" s="17">
        <v>2.2099999999999998E-5</v>
      </c>
    </row>
    <row r="2887" spans="1:11" x14ac:dyDescent="0.45">
      <c r="A2887" s="10" t="s">
        <v>29</v>
      </c>
      <c r="B2887" s="20">
        <v>0.995</v>
      </c>
      <c r="C2887" s="19">
        <v>7373</v>
      </c>
      <c r="D2887" s="19">
        <v>6764.0680769999999</v>
      </c>
      <c r="E2887" s="23">
        <v>15.592739999999999</v>
      </c>
      <c r="F2887" s="23">
        <v>2.617519927</v>
      </c>
      <c r="G2887" s="17">
        <v>0.92730231900000004</v>
      </c>
      <c r="H2887" s="17">
        <v>7.2700000000000001E-2</v>
      </c>
      <c r="I2887" s="17">
        <v>0.97654072400000003</v>
      </c>
      <c r="J2887" s="17">
        <v>2.3400000000000001E-2</v>
      </c>
      <c r="K2887" s="17">
        <v>2.1800000000000001E-5</v>
      </c>
    </row>
    <row r="2888" spans="1:11" x14ac:dyDescent="0.45">
      <c r="A2888" s="10" t="s">
        <v>29</v>
      </c>
      <c r="B2888" s="20">
        <v>0.996</v>
      </c>
      <c r="C2888" s="19">
        <v>7380</v>
      </c>
      <c r="D2888" s="19">
        <v>6881.6717689999996</v>
      </c>
      <c r="E2888" s="23">
        <v>17.31770895</v>
      </c>
      <c r="F2888" s="23">
        <v>2.6706660850000001</v>
      </c>
      <c r="G2888" s="17">
        <v>0.92737127399999997</v>
      </c>
      <c r="H2888" s="17">
        <v>7.2599999999999998E-2</v>
      </c>
      <c r="I2888" s="17">
        <v>0.97661849599999995</v>
      </c>
      <c r="J2888" s="17">
        <v>2.3400000000000001E-2</v>
      </c>
      <c r="K2888" s="17">
        <v>2.1699999999999999E-5</v>
      </c>
    </row>
    <row r="2889" spans="1:11" x14ac:dyDescent="0.45">
      <c r="A2889" s="10" t="s">
        <v>29</v>
      </c>
      <c r="B2889" s="20">
        <v>0.997</v>
      </c>
      <c r="C2889" s="19">
        <v>7388</v>
      </c>
      <c r="D2889" s="19">
        <v>7036.2004729999999</v>
      </c>
      <c r="E2889" s="23">
        <v>20.285357990000001</v>
      </c>
      <c r="F2889" s="23">
        <v>2.7240438660000001</v>
      </c>
      <c r="G2889" s="17">
        <v>0.92744991899999996</v>
      </c>
      <c r="H2889" s="17">
        <v>7.2599999999999998E-2</v>
      </c>
      <c r="I2889" s="17">
        <v>0.976879355</v>
      </c>
      <c r="J2889" s="17">
        <v>2.3099999999999999E-2</v>
      </c>
      <c r="K2889" s="17">
        <v>2.1399999999999998E-5</v>
      </c>
    </row>
    <row r="2890" spans="1:11" x14ac:dyDescent="0.45">
      <c r="A2890" s="10" t="s">
        <v>29</v>
      </c>
      <c r="B2890" s="20">
        <v>0.998</v>
      </c>
      <c r="C2890" s="19">
        <v>7394</v>
      </c>
      <c r="D2890" s="19">
        <v>7179.7313290000002</v>
      </c>
      <c r="E2890" s="23">
        <v>24.983907080000002</v>
      </c>
      <c r="F2890" s="23">
        <v>2.8091678710000001</v>
      </c>
      <c r="G2890" s="17">
        <v>0.92750879100000005</v>
      </c>
      <c r="H2890" s="17">
        <v>7.2499999999999995E-2</v>
      </c>
      <c r="I2890" s="17">
        <v>0.977224549</v>
      </c>
      <c r="J2890" s="17">
        <v>2.2800000000000001E-2</v>
      </c>
      <c r="K2890" s="17">
        <v>2.1100000000000001E-5</v>
      </c>
    </row>
    <row r="2891" spans="1:11" x14ac:dyDescent="0.45">
      <c r="A2891" s="10" t="s">
        <v>29</v>
      </c>
      <c r="B2891" s="20">
        <v>0.999</v>
      </c>
      <c r="C2891" s="19">
        <v>7402</v>
      </c>
      <c r="D2891" s="19">
        <v>7423.9986840000001</v>
      </c>
      <c r="E2891" s="23">
        <v>36.000454390000002</v>
      </c>
      <c r="F2891" s="23">
        <v>2.8775304450000001</v>
      </c>
      <c r="G2891" s="17">
        <v>0.927587139</v>
      </c>
      <c r="H2891" s="17">
        <v>7.2400000000000006E-2</v>
      </c>
      <c r="I2891" s="17">
        <v>0.97839783400000002</v>
      </c>
      <c r="J2891" s="17">
        <v>2.1600000000000001E-2</v>
      </c>
      <c r="K2891" s="17">
        <v>2.0000000000000002E-5</v>
      </c>
    </row>
    <row r="2892" spans="1:11" x14ac:dyDescent="0.45">
      <c r="A2892" s="10" t="s">
        <v>29</v>
      </c>
      <c r="B2892" s="20">
        <v>1</v>
      </c>
      <c r="C2892" s="19">
        <v>7403</v>
      </c>
      <c r="D2892" s="19">
        <v>7501.9360690000003</v>
      </c>
      <c r="E2892" s="23">
        <v>77.937385090000006</v>
      </c>
      <c r="F2892" s="23">
        <v>3.0466546139999999</v>
      </c>
      <c r="G2892" s="17">
        <v>0.92759692000000005</v>
      </c>
      <c r="H2892" s="17">
        <v>7.2400000000000006E-2</v>
      </c>
      <c r="I2892" s="17">
        <v>0.97882649300000002</v>
      </c>
      <c r="J2892" s="17">
        <v>2.12E-2</v>
      </c>
      <c r="K2892" s="17">
        <v>1.9599999999999999E-5</v>
      </c>
    </row>
    <row r="2893" spans="1:11" x14ac:dyDescent="0.45">
      <c r="A2893" s="10" t="s">
        <v>31</v>
      </c>
      <c r="B2893" s="20">
        <v>0</v>
      </c>
      <c r="C2893" s="19">
        <v>437</v>
      </c>
      <c r="D2893" s="19">
        <v>1.0061936419999999</v>
      </c>
      <c r="E2893" s="23">
        <v>4.0800000000000003E-3</v>
      </c>
      <c r="F2893" s="23">
        <v>2.8500000000000001E-3</v>
      </c>
      <c r="G2893" s="17">
        <v>0.66361556099999996</v>
      </c>
      <c r="H2893" s="17">
        <v>0.33638443899999998</v>
      </c>
      <c r="I2893" s="17">
        <v>0.68828382899999996</v>
      </c>
      <c r="J2893" s="17">
        <v>0.31171617099999999</v>
      </c>
      <c r="K2893" s="17">
        <v>0</v>
      </c>
    </row>
    <row r="2894" spans="1:11" x14ac:dyDescent="0.45">
      <c r="A2894" s="10" t="s">
        <v>31</v>
      </c>
      <c r="B2894" s="20">
        <v>0.01</v>
      </c>
      <c r="C2894" s="19">
        <v>1311</v>
      </c>
      <c r="D2894" s="19">
        <v>6.5870231889999999</v>
      </c>
      <c r="E2894" s="23">
        <v>8.6899999999999998E-3</v>
      </c>
      <c r="F2894" s="23">
        <v>7.3400000000000002E-3</v>
      </c>
      <c r="G2894" s="17">
        <v>0.71624714</v>
      </c>
      <c r="H2894" s="17">
        <v>0.28375286</v>
      </c>
      <c r="I2894" s="17">
        <v>0.63155770600000005</v>
      </c>
      <c r="J2894" s="17">
        <v>0.368442294</v>
      </c>
      <c r="K2894" s="17">
        <v>0</v>
      </c>
    </row>
    <row r="2895" spans="1:11" x14ac:dyDescent="0.45">
      <c r="A2895" s="10" t="s">
        <v>31</v>
      </c>
      <c r="B2895" s="20">
        <v>0.02</v>
      </c>
      <c r="C2895" s="19">
        <v>2187</v>
      </c>
      <c r="D2895" s="19">
        <v>16.499701989999998</v>
      </c>
      <c r="E2895" s="23">
        <v>1.38E-2</v>
      </c>
      <c r="F2895" s="23">
        <v>1.18E-2</v>
      </c>
      <c r="G2895" s="17">
        <v>0.71925011400000005</v>
      </c>
      <c r="H2895" s="17">
        <v>0.280749886</v>
      </c>
      <c r="I2895" s="17">
        <v>0.61746495400000001</v>
      </c>
      <c r="J2895" s="17">
        <v>0.381709939</v>
      </c>
      <c r="K2895" s="17">
        <v>8.25E-4</v>
      </c>
    </row>
    <row r="2896" spans="1:11" x14ac:dyDescent="0.45">
      <c r="A2896" s="10" t="s">
        <v>31</v>
      </c>
      <c r="B2896" s="20">
        <v>0.03</v>
      </c>
      <c r="C2896" s="19">
        <v>3041</v>
      </c>
      <c r="D2896" s="19">
        <v>30.705551230000001</v>
      </c>
      <c r="E2896" s="23">
        <v>1.9E-2</v>
      </c>
      <c r="F2896" s="23">
        <v>1.6500000000000001E-2</v>
      </c>
      <c r="G2896" s="17">
        <v>0.71358105900000002</v>
      </c>
      <c r="H2896" s="17">
        <v>0.28641894099999998</v>
      </c>
      <c r="I2896" s="17">
        <v>0.65898985600000004</v>
      </c>
      <c r="J2896" s="17">
        <v>0.340562384</v>
      </c>
      <c r="K2896" s="17">
        <v>4.4799999999999999E-4</v>
      </c>
    </row>
    <row r="2897" spans="1:11" x14ac:dyDescent="0.45">
      <c r="A2897" s="10" t="s">
        <v>31</v>
      </c>
      <c r="B2897" s="20">
        <v>0.04</v>
      </c>
      <c r="C2897" s="19">
        <v>3934</v>
      </c>
      <c r="D2897" s="19">
        <v>49.929895500000001</v>
      </c>
      <c r="E2897" s="23">
        <v>2.3599999999999999E-2</v>
      </c>
      <c r="F2897" s="23">
        <v>2.0899999999999998E-2</v>
      </c>
      <c r="G2897" s="17">
        <v>0.69217081899999999</v>
      </c>
      <c r="H2897" s="17">
        <v>0.30782918100000001</v>
      </c>
      <c r="I2897" s="17">
        <v>0.61609037799999999</v>
      </c>
      <c r="J2897" s="17">
        <v>0.38363640399999999</v>
      </c>
      <c r="K2897" s="17">
        <v>2.7300000000000002E-4</v>
      </c>
    </row>
    <row r="2898" spans="1:11" x14ac:dyDescent="0.45">
      <c r="A2898" s="10" t="s">
        <v>31</v>
      </c>
      <c r="B2898" s="20">
        <v>0.05</v>
      </c>
      <c r="C2898" s="19">
        <v>4809</v>
      </c>
      <c r="D2898" s="19">
        <v>72.589496760000003</v>
      </c>
      <c r="E2898" s="23">
        <v>2.7900000000000001E-2</v>
      </c>
      <c r="F2898" s="23">
        <v>2.46E-2</v>
      </c>
      <c r="G2898" s="17">
        <v>0.693907257</v>
      </c>
      <c r="H2898" s="17">
        <v>0.306092743</v>
      </c>
      <c r="I2898" s="17">
        <v>0.62564920499999999</v>
      </c>
      <c r="J2898" s="17">
        <v>0.37416331200000003</v>
      </c>
      <c r="K2898" s="17">
        <v>1.8699999999999999E-4</v>
      </c>
    </row>
    <row r="2899" spans="1:11" x14ac:dyDescent="0.45">
      <c r="A2899" s="10" t="s">
        <v>31</v>
      </c>
      <c r="B2899" s="20">
        <v>0.06</v>
      </c>
      <c r="C2899" s="19">
        <v>5687</v>
      </c>
      <c r="D2899" s="19">
        <v>99.345641799999996</v>
      </c>
      <c r="E2899" s="23">
        <v>3.2599999999999997E-2</v>
      </c>
      <c r="F2899" s="23">
        <v>2.86E-2</v>
      </c>
      <c r="G2899" s="17">
        <v>0.67698259199999999</v>
      </c>
      <c r="H2899" s="17">
        <v>0.32301740800000001</v>
      </c>
      <c r="I2899" s="17">
        <v>0.66289082300000002</v>
      </c>
      <c r="J2899" s="17">
        <v>0.33697275700000001</v>
      </c>
      <c r="K2899" s="17">
        <v>1.36E-4</v>
      </c>
    </row>
    <row r="2900" spans="1:11" x14ac:dyDescent="0.45">
      <c r="A2900" s="10" t="s">
        <v>31</v>
      </c>
      <c r="B2900" s="20">
        <v>7.0000000000000007E-2</v>
      </c>
      <c r="C2900" s="19">
        <v>6561</v>
      </c>
      <c r="D2900" s="19">
        <v>129.76589659999999</v>
      </c>
      <c r="E2900" s="23">
        <v>3.6900000000000002E-2</v>
      </c>
      <c r="F2900" s="23">
        <v>3.2599999999999997E-2</v>
      </c>
      <c r="G2900" s="17">
        <v>0.68434689800000004</v>
      </c>
      <c r="H2900" s="17">
        <v>0.31565310200000002</v>
      </c>
      <c r="I2900" s="17">
        <v>0.69596265899999998</v>
      </c>
      <c r="J2900" s="17">
        <v>0.30393267699999998</v>
      </c>
      <c r="K2900" s="17">
        <v>1.05E-4</v>
      </c>
    </row>
    <row r="2901" spans="1:11" x14ac:dyDescent="0.45">
      <c r="A2901" s="10" t="s">
        <v>31</v>
      </c>
      <c r="B2901" s="20">
        <v>0.08</v>
      </c>
      <c r="C2901" s="19">
        <v>7432</v>
      </c>
      <c r="D2901" s="19">
        <v>163.92225379999999</v>
      </c>
      <c r="E2901" s="23">
        <v>4.19E-2</v>
      </c>
      <c r="F2901" s="23">
        <v>3.6299999999999999E-2</v>
      </c>
      <c r="G2901" s="17">
        <v>0.68083961199999998</v>
      </c>
      <c r="H2901" s="17">
        <v>0.31916038800000002</v>
      </c>
      <c r="I2901" s="17">
        <v>0.73970575699999996</v>
      </c>
      <c r="J2901" s="17">
        <v>0.26021218000000002</v>
      </c>
      <c r="K2901" s="17">
        <v>8.2100000000000003E-5</v>
      </c>
    </row>
    <row r="2902" spans="1:11" x14ac:dyDescent="0.45">
      <c r="A2902" s="10" t="s">
        <v>31</v>
      </c>
      <c r="B2902" s="20">
        <v>0.09</v>
      </c>
      <c r="C2902" s="19">
        <v>8274</v>
      </c>
      <c r="D2902" s="19">
        <v>201.10278439999999</v>
      </c>
      <c r="E2902" s="23">
        <v>4.7E-2</v>
      </c>
      <c r="F2902" s="23">
        <v>4.0300000000000002E-2</v>
      </c>
      <c r="G2902" s="17">
        <v>0.66980903999999997</v>
      </c>
      <c r="H2902" s="17">
        <v>0.33019095999999998</v>
      </c>
      <c r="I2902" s="17">
        <v>0.76258217299999997</v>
      </c>
      <c r="J2902" s="17">
        <v>0.237350318</v>
      </c>
      <c r="K2902" s="17">
        <v>6.7500000000000001E-5</v>
      </c>
    </row>
    <row r="2903" spans="1:11" x14ac:dyDescent="0.45">
      <c r="A2903" s="10" t="s">
        <v>31</v>
      </c>
      <c r="B2903" s="20">
        <v>0.1</v>
      </c>
      <c r="C2903" s="19">
        <v>9186</v>
      </c>
      <c r="D2903" s="19">
        <v>246.38216360000001</v>
      </c>
      <c r="E2903" s="23">
        <v>5.2400000000000002E-2</v>
      </c>
      <c r="F2903" s="23">
        <v>4.48E-2</v>
      </c>
      <c r="G2903" s="17">
        <v>0.66013498800000003</v>
      </c>
      <c r="H2903" s="17">
        <v>0.33986501200000002</v>
      </c>
      <c r="I2903" s="17">
        <v>0.78242105500000003</v>
      </c>
      <c r="J2903" s="17">
        <v>0.21752306800000001</v>
      </c>
      <c r="K2903" s="17">
        <v>5.5899999999999997E-5</v>
      </c>
    </row>
    <row r="2904" spans="1:11" x14ac:dyDescent="0.45">
      <c r="A2904" s="10" t="s">
        <v>31</v>
      </c>
      <c r="B2904" s="20">
        <v>0.11</v>
      </c>
      <c r="C2904" s="19">
        <v>10016</v>
      </c>
      <c r="D2904" s="19">
        <v>292.00560830000001</v>
      </c>
      <c r="E2904" s="23">
        <v>5.6899999999999999E-2</v>
      </c>
      <c r="F2904" s="23">
        <v>4.9399999999999999E-2</v>
      </c>
      <c r="G2904" s="17">
        <v>0.64906150200000001</v>
      </c>
      <c r="H2904" s="17">
        <v>0.35093849799999999</v>
      </c>
      <c r="I2904" s="17">
        <v>0.80366465200000003</v>
      </c>
      <c r="J2904" s="17">
        <v>0.19628811600000001</v>
      </c>
      <c r="K2904" s="17">
        <v>4.7200000000000002E-5</v>
      </c>
    </row>
    <row r="2905" spans="1:11" x14ac:dyDescent="0.45">
      <c r="A2905" s="10" t="s">
        <v>31</v>
      </c>
      <c r="B2905" s="20">
        <v>0.12</v>
      </c>
      <c r="C2905" s="19">
        <v>10930</v>
      </c>
      <c r="D2905" s="19">
        <v>346.03992149999999</v>
      </c>
      <c r="E2905" s="23">
        <v>6.2E-2</v>
      </c>
      <c r="F2905" s="23">
        <v>5.3900000000000003E-2</v>
      </c>
      <c r="G2905" s="17">
        <v>0.64281793200000004</v>
      </c>
      <c r="H2905" s="17">
        <v>0.35718206800000002</v>
      </c>
      <c r="I2905" s="17">
        <v>0.81509510600000001</v>
      </c>
      <c r="J2905" s="17">
        <v>0.18486506</v>
      </c>
      <c r="K2905" s="17">
        <v>3.9799999999999998E-5</v>
      </c>
    </row>
    <row r="2906" spans="1:11" x14ac:dyDescent="0.45">
      <c r="A2906" s="10" t="s">
        <v>31</v>
      </c>
      <c r="B2906" s="20">
        <v>0.13</v>
      </c>
      <c r="C2906" s="19">
        <v>11811</v>
      </c>
      <c r="D2906" s="19">
        <v>402.51103860000001</v>
      </c>
      <c r="E2906" s="23">
        <v>6.6299999999999998E-2</v>
      </c>
      <c r="F2906" s="23">
        <v>5.8099999999999999E-2</v>
      </c>
      <c r="G2906" s="17">
        <v>0.63703327399999998</v>
      </c>
      <c r="H2906" s="17">
        <v>0.36296672600000002</v>
      </c>
      <c r="I2906" s="17">
        <v>0.83551482300000002</v>
      </c>
      <c r="J2906" s="17">
        <v>0.16445083799999999</v>
      </c>
      <c r="K2906" s="17">
        <v>3.43E-5</v>
      </c>
    </row>
    <row r="2907" spans="1:11" x14ac:dyDescent="0.45">
      <c r="A2907" s="10" t="s">
        <v>31</v>
      </c>
      <c r="B2907" s="20">
        <v>0.14000000000000001</v>
      </c>
      <c r="C2907" s="19">
        <v>12776</v>
      </c>
      <c r="D2907" s="19">
        <v>468.8269469</v>
      </c>
      <c r="E2907" s="23">
        <v>7.0800000000000002E-2</v>
      </c>
      <c r="F2907" s="23">
        <v>6.2399999999999997E-2</v>
      </c>
      <c r="G2907" s="17">
        <v>0.63353162200000002</v>
      </c>
      <c r="H2907" s="17">
        <v>0.36646837799999998</v>
      </c>
      <c r="I2907" s="17">
        <v>0.85256217199999995</v>
      </c>
      <c r="J2907" s="17">
        <v>0.14736722899999999</v>
      </c>
      <c r="K2907" s="17">
        <v>7.0599999999999995E-5</v>
      </c>
    </row>
    <row r="2908" spans="1:11" x14ac:dyDescent="0.45">
      <c r="A2908" s="10" t="s">
        <v>31</v>
      </c>
      <c r="B2908" s="20">
        <v>0.15</v>
      </c>
      <c r="C2908" s="19">
        <v>13553</v>
      </c>
      <c r="D2908" s="19">
        <v>525.94478470000001</v>
      </c>
      <c r="E2908" s="23">
        <v>7.6600000000000001E-2</v>
      </c>
      <c r="F2908" s="23">
        <v>6.6100000000000006E-2</v>
      </c>
      <c r="G2908" s="17">
        <v>0.63513613199999996</v>
      </c>
      <c r="H2908" s="17">
        <v>0.36486386799999998</v>
      </c>
      <c r="I2908" s="17">
        <v>0.86520794599999995</v>
      </c>
      <c r="J2908" s="17">
        <v>0.134729038</v>
      </c>
      <c r="K2908" s="17">
        <v>6.3E-5</v>
      </c>
    </row>
    <row r="2909" spans="1:11" x14ac:dyDescent="0.45">
      <c r="A2909" s="10" t="s">
        <v>31</v>
      </c>
      <c r="B2909" s="20">
        <v>0.16</v>
      </c>
      <c r="C2909" s="19">
        <v>14433</v>
      </c>
      <c r="D2909" s="19">
        <v>595.65797810000004</v>
      </c>
      <c r="E2909" s="23">
        <v>8.1500000000000003E-2</v>
      </c>
      <c r="F2909" s="23">
        <v>7.0499999999999993E-2</v>
      </c>
      <c r="G2909" s="17">
        <v>0.63070740700000005</v>
      </c>
      <c r="H2909" s="17">
        <v>0.369292593</v>
      </c>
      <c r="I2909" s="17">
        <v>0.87460732299999999</v>
      </c>
      <c r="J2909" s="17">
        <v>0.12533692799999999</v>
      </c>
      <c r="K2909" s="17">
        <v>5.5699999999999999E-5</v>
      </c>
    </row>
    <row r="2910" spans="1:11" x14ac:dyDescent="0.45">
      <c r="A2910" s="10" t="s">
        <v>31</v>
      </c>
      <c r="B2910" s="20">
        <v>0.17</v>
      </c>
      <c r="C2910" s="19">
        <v>15299</v>
      </c>
      <c r="D2910" s="19">
        <v>668.62840659999995</v>
      </c>
      <c r="E2910" s="23">
        <v>8.72E-2</v>
      </c>
      <c r="F2910" s="23">
        <v>7.4899999999999994E-2</v>
      </c>
      <c r="G2910" s="17">
        <v>0.63108699899999998</v>
      </c>
      <c r="H2910" s="17">
        <v>0.36891300100000002</v>
      </c>
      <c r="I2910" s="17">
        <v>0.88581522700000004</v>
      </c>
      <c r="J2910" s="17">
        <v>0.114135002</v>
      </c>
      <c r="K2910" s="17">
        <v>4.9799999999999998E-5</v>
      </c>
    </row>
    <row r="2911" spans="1:11" x14ac:dyDescent="0.45">
      <c r="A2911" s="10" t="s">
        <v>31</v>
      </c>
      <c r="B2911" s="20">
        <v>0.18</v>
      </c>
      <c r="C2911" s="19">
        <v>16182</v>
      </c>
      <c r="D2911" s="19">
        <v>748.15537759999995</v>
      </c>
      <c r="E2911" s="23">
        <v>9.2600000000000002E-2</v>
      </c>
      <c r="F2911" s="23">
        <v>7.9600000000000004E-2</v>
      </c>
      <c r="G2911" s="17">
        <v>0.62340872599999997</v>
      </c>
      <c r="H2911" s="17">
        <v>0.37659127399999998</v>
      </c>
      <c r="I2911" s="17">
        <v>0.89593389000000001</v>
      </c>
      <c r="J2911" s="17">
        <v>0.10402183</v>
      </c>
      <c r="K2911" s="17">
        <v>4.4299999999999999E-5</v>
      </c>
    </row>
    <row r="2912" spans="1:11" x14ac:dyDescent="0.45">
      <c r="A2912" s="10" t="s">
        <v>31</v>
      </c>
      <c r="B2912" s="20">
        <v>0.19</v>
      </c>
      <c r="C2912" s="19">
        <v>17061</v>
      </c>
      <c r="D2912" s="19">
        <v>831.31590740000001</v>
      </c>
      <c r="E2912" s="23">
        <v>9.64E-2</v>
      </c>
      <c r="F2912" s="23">
        <v>8.4000000000000005E-2</v>
      </c>
      <c r="G2912" s="17">
        <v>0.62071390900000001</v>
      </c>
      <c r="H2912" s="17">
        <v>0.37928609099999999</v>
      </c>
      <c r="I2912" s="17">
        <v>0.90073317500000005</v>
      </c>
      <c r="J2912" s="17">
        <v>9.9199999999999997E-2</v>
      </c>
      <c r="K2912" s="17">
        <v>3.9799999999999998E-5</v>
      </c>
    </row>
    <row r="2913" spans="1:11" x14ac:dyDescent="0.45">
      <c r="A2913" s="10" t="s">
        <v>31</v>
      </c>
      <c r="B2913" s="20">
        <v>0.2</v>
      </c>
      <c r="C2913" s="19">
        <v>17937</v>
      </c>
      <c r="D2913" s="19">
        <v>918.15895709999995</v>
      </c>
      <c r="E2913" s="23">
        <v>0.10237257499999999</v>
      </c>
      <c r="F2913" s="23">
        <v>8.8619471000000005E-2</v>
      </c>
      <c r="G2913" s="17">
        <v>0.617215811</v>
      </c>
      <c r="H2913" s="17">
        <v>0.382784189</v>
      </c>
      <c r="I2913" s="17">
        <v>0.90812057199999996</v>
      </c>
      <c r="J2913" s="17">
        <v>9.1800000000000007E-2</v>
      </c>
      <c r="K2913" s="17">
        <v>3.6199999999999999E-5</v>
      </c>
    </row>
    <row r="2914" spans="1:11" x14ac:dyDescent="0.45">
      <c r="A2914" s="10" t="s">
        <v>31</v>
      </c>
      <c r="B2914" s="20">
        <v>0.21</v>
      </c>
      <c r="C2914" s="19">
        <v>18814</v>
      </c>
      <c r="D2914" s="19">
        <v>1010.0405060000001</v>
      </c>
      <c r="E2914" s="23">
        <v>0.107857323</v>
      </c>
      <c r="F2914" s="23">
        <v>9.3200000000000005E-2</v>
      </c>
      <c r="G2914" s="17">
        <v>0.61278834900000001</v>
      </c>
      <c r="H2914" s="17">
        <v>0.38721165099999999</v>
      </c>
      <c r="I2914" s="17">
        <v>0.91402568200000001</v>
      </c>
      <c r="J2914" s="17">
        <v>8.5900000000000004E-2</v>
      </c>
      <c r="K2914" s="17">
        <v>3.29E-5</v>
      </c>
    </row>
    <row r="2915" spans="1:11" x14ac:dyDescent="0.45">
      <c r="A2915" s="10" t="s">
        <v>31</v>
      </c>
      <c r="B2915" s="20">
        <v>0.22</v>
      </c>
      <c r="C2915" s="19">
        <v>19687</v>
      </c>
      <c r="D2915" s="19">
        <v>1106.3458889999999</v>
      </c>
      <c r="E2915" s="23">
        <v>0.112292982</v>
      </c>
      <c r="F2915" s="23">
        <v>9.7699999999999995E-2</v>
      </c>
      <c r="G2915" s="17">
        <v>0.61141870300000001</v>
      </c>
      <c r="H2915" s="17">
        <v>0.38858129699999999</v>
      </c>
      <c r="I2915" s="17">
        <v>0.92050841699999997</v>
      </c>
      <c r="J2915" s="17">
        <v>7.9500000000000001E-2</v>
      </c>
      <c r="K2915" s="17">
        <v>2.9899999999999998E-5</v>
      </c>
    </row>
    <row r="2916" spans="1:11" x14ac:dyDescent="0.45">
      <c r="A2916" s="10" t="s">
        <v>31</v>
      </c>
      <c r="B2916" s="20">
        <v>0.23</v>
      </c>
      <c r="C2916" s="19">
        <v>20646</v>
      </c>
      <c r="D2916" s="19">
        <v>1217.4347780000001</v>
      </c>
      <c r="E2916" s="23">
        <v>0.11837328</v>
      </c>
      <c r="F2916" s="23">
        <v>0.10269645600000001</v>
      </c>
      <c r="G2916" s="17">
        <v>0.60583163799999995</v>
      </c>
      <c r="H2916" s="17">
        <v>0.39416836199999999</v>
      </c>
      <c r="I2916" s="17">
        <v>0.92693123099999997</v>
      </c>
      <c r="J2916" s="17">
        <v>7.2999999999999995E-2</v>
      </c>
      <c r="K2916" s="17">
        <v>2.72E-5</v>
      </c>
    </row>
    <row r="2917" spans="1:11" x14ac:dyDescent="0.45">
      <c r="A2917" s="10" t="s">
        <v>31</v>
      </c>
      <c r="B2917" s="20">
        <v>0.24</v>
      </c>
      <c r="C2917" s="19">
        <v>21436</v>
      </c>
      <c r="D2917" s="19">
        <v>1312.892732</v>
      </c>
      <c r="E2917" s="23">
        <v>0.122405449</v>
      </c>
      <c r="F2917" s="23">
        <v>0.106496574</v>
      </c>
      <c r="G2917" s="17">
        <v>0.60598992299999999</v>
      </c>
      <c r="H2917" s="17">
        <v>0.39401007700000001</v>
      </c>
      <c r="I2917" s="17">
        <v>0.93137261800000004</v>
      </c>
      <c r="J2917" s="17">
        <v>6.8599999999999994E-2</v>
      </c>
      <c r="K2917" s="17">
        <v>2.5199999999999999E-5</v>
      </c>
    </row>
    <row r="2918" spans="1:11" x14ac:dyDescent="0.45">
      <c r="A2918" s="10" t="s">
        <v>31</v>
      </c>
      <c r="B2918" s="20">
        <v>0.25</v>
      </c>
      <c r="C2918" s="19">
        <v>22310</v>
      </c>
      <c r="D2918" s="19">
        <v>1421.49207</v>
      </c>
      <c r="E2918" s="23">
        <v>0.12623706100000001</v>
      </c>
      <c r="F2918" s="23">
        <v>0.110897064</v>
      </c>
      <c r="G2918" s="17">
        <v>0.604392649</v>
      </c>
      <c r="H2918" s="17">
        <v>0.395607351</v>
      </c>
      <c r="I2918" s="17">
        <v>0.93573342299999995</v>
      </c>
      <c r="J2918" s="17">
        <v>6.4199999999999993E-2</v>
      </c>
      <c r="K2918" s="17">
        <v>2.3300000000000001E-5</v>
      </c>
    </row>
    <row r="2919" spans="1:11" x14ac:dyDescent="0.45">
      <c r="A2919" s="10" t="s">
        <v>31</v>
      </c>
      <c r="B2919" s="20">
        <v>0.26</v>
      </c>
      <c r="C2919" s="19">
        <v>23171</v>
      </c>
      <c r="D2919" s="19">
        <v>1532.9328949999999</v>
      </c>
      <c r="E2919" s="23">
        <v>0.13229497900000001</v>
      </c>
      <c r="F2919" s="23">
        <v>0.11535023799999999</v>
      </c>
      <c r="G2919" s="17">
        <v>0.60118251300000003</v>
      </c>
      <c r="H2919" s="17">
        <v>0.39881748700000003</v>
      </c>
      <c r="I2919" s="17">
        <v>0.940364898</v>
      </c>
      <c r="J2919" s="17">
        <v>5.96E-2</v>
      </c>
      <c r="K2919" s="17">
        <v>2.1500000000000001E-5</v>
      </c>
    </row>
    <row r="2920" spans="1:11" x14ac:dyDescent="0.45">
      <c r="A2920" s="10" t="s">
        <v>31</v>
      </c>
      <c r="B2920" s="20">
        <v>0.27</v>
      </c>
      <c r="C2920" s="19">
        <v>24063</v>
      </c>
      <c r="D2920" s="19">
        <v>1652.748251</v>
      </c>
      <c r="E2920" s="23">
        <v>0.135924975</v>
      </c>
      <c r="F2920" s="23">
        <v>0.11971205</v>
      </c>
      <c r="G2920" s="17">
        <v>0.59909404499999996</v>
      </c>
      <c r="H2920" s="17">
        <v>0.40090595499999998</v>
      </c>
      <c r="I2920" s="17">
        <v>0.94469711499999998</v>
      </c>
      <c r="J2920" s="17">
        <v>5.5300000000000002E-2</v>
      </c>
      <c r="K2920" s="17">
        <v>1.9899999999999999E-5</v>
      </c>
    </row>
    <row r="2921" spans="1:11" x14ac:dyDescent="0.45">
      <c r="A2921" s="10" t="s">
        <v>31</v>
      </c>
      <c r="B2921" s="20">
        <v>0.28000000000000003</v>
      </c>
      <c r="C2921" s="19">
        <v>25017</v>
      </c>
      <c r="D2921" s="19">
        <v>1785.148653</v>
      </c>
      <c r="E2921" s="23">
        <v>0.14145981899999999</v>
      </c>
      <c r="F2921" s="23">
        <v>0.124432819</v>
      </c>
      <c r="G2921" s="17">
        <v>0.59847303799999996</v>
      </c>
      <c r="H2921" s="17">
        <v>0.40152696199999999</v>
      </c>
      <c r="I2921" s="17">
        <v>0.94867161799999999</v>
      </c>
      <c r="J2921" s="17">
        <v>5.1299999999999998E-2</v>
      </c>
      <c r="K2921" s="17">
        <v>1.84E-5</v>
      </c>
    </row>
    <row r="2922" spans="1:11" x14ac:dyDescent="0.45">
      <c r="A2922" s="10" t="s">
        <v>31</v>
      </c>
      <c r="B2922" s="20">
        <v>0.28999999999999998</v>
      </c>
      <c r="C2922" s="19">
        <v>25898</v>
      </c>
      <c r="D2922" s="19">
        <v>1912.0638710000001</v>
      </c>
      <c r="E2922" s="23">
        <v>0.146696512</v>
      </c>
      <c r="F2922" s="23">
        <v>0.12853462500000001</v>
      </c>
      <c r="G2922" s="17">
        <v>0.59684145499999997</v>
      </c>
      <c r="H2922" s="17">
        <v>0.40315854499999998</v>
      </c>
      <c r="I2922" s="17">
        <v>0.95138842300000004</v>
      </c>
      <c r="J2922" s="17">
        <v>4.8599999999999997E-2</v>
      </c>
      <c r="K2922" s="17">
        <v>1.73E-5</v>
      </c>
    </row>
    <row r="2923" spans="1:11" x14ac:dyDescent="0.45">
      <c r="A2923" s="10" t="s">
        <v>31</v>
      </c>
      <c r="B2923" s="20">
        <v>0.3</v>
      </c>
      <c r="C2923" s="19">
        <v>26686</v>
      </c>
      <c r="D2923" s="19">
        <v>2029.696657</v>
      </c>
      <c r="E2923" s="23">
        <v>0.15230566500000001</v>
      </c>
      <c r="F2923" s="23">
        <v>0.13236674200000001</v>
      </c>
      <c r="G2923" s="17">
        <v>0.59682979800000002</v>
      </c>
      <c r="H2923" s="17">
        <v>0.40317020199999998</v>
      </c>
      <c r="I2923" s="17">
        <v>0.95391454099999995</v>
      </c>
      <c r="J2923" s="17">
        <v>4.6100000000000002E-2</v>
      </c>
      <c r="K2923" s="17">
        <v>1.63E-5</v>
      </c>
    </row>
    <row r="2924" spans="1:11" x14ac:dyDescent="0.45">
      <c r="A2924" s="10" t="s">
        <v>31</v>
      </c>
      <c r="B2924" s="20">
        <v>0.31</v>
      </c>
      <c r="C2924" s="19">
        <v>27565</v>
      </c>
      <c r="D2924" s="19">
        <v>2166.1284500000002</v>
      </c>
      <c r="E2924" s="23">
        <v>0.158321137</v>
      </c>
      <c r="F2924" s="23">
        <v>0.136695176</v>
      </c>
      <c r="G2924" s="17">
        <v>0.59883910799999995</v>
      </c>
      <c r="H2924" s="17">
        <v>0.40116089199999999</v>
      </c>
      <c r="I2924" s="17">
        <v>0.95672509500000003</v>
      </c>
      <c r="J2924" s="17">
        <v>4.3299999999999998E-2</v>
      </c>
      <c r="K2924" s="17">
        <v>1.5299999999999999E-5</v>
      </c>
    </row>
    <row r="2925" spans="1:11" x14ac:dyDescent="0.45">
      <c r="A2925" s="10" t="s">
        <v>31</v>
      </c>
      <c r="B2925" s="20">
        <v>0.32</v>
      </c>
      <c r="C2925" s="19">
        <v>28431</v>
      </c>
      <c r="D2925" s="19">
        <v>2305.3963910000002</v>
      </c>
      <c r="E2925" s="23">
        <v>0.16371891599999999</v>
      </c>
      <c r="F2925" s="23">
        <v>0.14117067599999999</v>
      </c>
      <c r="G2925" s="17">
        <v>0.59734093099999996</v>
      </c>
      <c r="H2925" s="17">
        <v>0.40265906899999998</v>
      </c>
      <c r="I2925" s="17">
        <v>0.95851186499999996</v>
      </c>
      <c r="J2925" s="17">
        <v>4.1500000000000002E-2</v>
      </c>
      <c r="K2925" s="17">
        <v>1.4399999999999999E-5</v>
      </c>
    </row>
    <row r="2926" spans="1:11" x14ac:dyDescent="0.45">
      <c r="A2926" s="10" t="s">
        <v>31</v>
      </c>
      <c r="B2926" s="20">
        <v>0.33</v>
      </c>
      <c r="C2926" s="19">
        <v>29291</v>
      </c>
      <c r="D2926" s="19">
        <v>2447.8264220000001</v>
      </c>
      <c r="E2926" s="23">
        <v>0.16780698499999999</v>
      </c>
      <c r="F2926" s="23">
        <v>0.14565534099999999</v>
      </c>
      <c r="G2926" s="17">
        <v>0.59574613399999998</v>
      </c>
      <c r="H2926" s="17">
        <v>0.40425386600000002</v>
      </c>
      <c r="I2926" s="17">
        <v>0.96063432199999998</v>
      </c>
      <c r="J2926" s="17">
        <v>3.9399999999999998E-2</v>
      </c>
      <c r="K2926" s="17">
        <v>1.36E-5</v>
      </c>
    </row>
    <row r="2927" spans="1:11" x14ac:dyDescent="0.45">
      <c r="A2927" s="10" t="s">
        <v>31</v>
      </c>
      <c r="B2927" s="20">
        <v>0.34</v>
      </c>
      <c r="C2927" s="19">
        <v>30185</v>
      </c>
      <c r="D2927" s="19">
        <v>2600.7806820000001</v>
      </c>
      <c r="E2927" s="23">
        <v>0.17412428799999999</v>
      </c>
      <c r="F2927" s="23">
        <v>0.15012233999999999</v>
      </c>
      <c r="G2927" s="17">
        <v>0.593241676</v>
      </c>
      <c r="H2927" s="17">
        <v>0.406758324</v>
      </c>
      <c r="I2927" s="17">
        <v>0.96276178599999995</v>
      </c>
      <c r="J2927" s="17">
        <v>3.7199999999999997E-2</v>
      </c>
      <c r="K2927" s="17">
        <v>1.2799999999999999E-5</v>
      </c>
    </row>
    <row r="2928" spans="1:11" x14ac:dyDescent="0.45">
      <c r="A2928" s="10" t="s">
        <v>31</v>
      </c>
      <c r="B2928" s="20">
        <v>0.35</v>
      </c>
      <c r="C2928" s="19">
        <v>31050</v>
      </c>
      <c r="D2928" s="19">
        <v>2752.9685880000002</v>
      </c>
      <c r="E2928" s="23">
        <v>0.177718766</v>
      </c>
      <c r="F2928" s="23">
        <v>0.15479209599999999</v>
      </c>
      <c r="G2928" s="17">
        <v>0.59375201300000002</v>
      </c>
      <c r="H2928" s="17">
        <v>0.40624798699999998</v>
      </c>
      <c r="I2928" s="17">
        <v>0.96485342399999996</v>
      </c>
      <c r="J2928" s="17">
        <v>3.5099999999999999E-2</v>
      </c>
      <c r="K2928" s="17">
        <v>1.2E-5</v>
      </c>
    </row>
    <row r="2929" spans="1:11" x14ac:dyDescent="0.45">
      <c r="A2929" s="10" t="s">
        <v>31</v>
      </c>
      <c r="B2929" s="20">
        <v>0.36</v>
      </c>
      <c r="C2929" s="19">
        <v>31936</v>
      </c>
      <c r="D2929" s="19">
        <v>2912.7772009999999</v>
      </c>
      <c r="E2929" s="23">
        <v>0.18380475600000001</v>
      </c>
      <c r="F2929" s="23">
        <v>0.15923783799999999</v>
      </c>
      <c r="G2929" s="17">
        <v>0.59450150300000004</v>
      </c>
      <c r="H2929" s="17">
        <v>0.40549849700000001</v>
      </c>
      <c r="I2929" s="17">
        <v>0.96660538500000004</v>
      </c>
      <c r="J2929" s="17">
        <v>3.3399999999999999E-2</v>
      </c>
      <c r="K2929" s="17">
        <v>1.1399999999999999E-5</v>
      </c>
    </row>
    <row r="2930" spans="1:11" x14ac:dyDescent="0.45">
      <c r="A2930" s="10" t="s">
        <v>31</v>
      </c>
      <c r="B2930" s="20">
        <v>0.37</v>
      </c>
      <c r="C2930" s="19">
        <v>32810</v>
      </c>
      <c r="D2930" s="19">
        <v>3076.0845800000002</v>
      </c>
      <c r="E2930" s="23">
        <v>0.19011330200000001</v>
      </c>
      <c r="F2930" s="23">
        <v>0.16394372600000001</v>
      </c>
      <c r="G2930" s="17">
        <v>0.59609875000000001</v>
      </c>
      <c r="H2930" s="17">
        <v>0.40390124999999999</v>
      </c>
      <c r="I2930" s="17">
        <v>0.96815863000000002</v>
      </c>
      <c r="J2930" s="17">
        <v>3.1800000000000002E-2</v>
      </c>
      <c r="K2930" s="17">
        <v>1.08E-5</v>
      </c>
    </row>
    <row r="2931" spans="1:11" x14ac:dyDescent="0.45">
      <c r="A2931" s="10" t="s">
        <v>31</v>
      </c>
      <c r="B2931" s="20">
        <v>0.38</v>
      </c>
      <c r="C2931" s="19">
        <v>33669</v>
      </c>
      <c r="D2931" s="19">
        <v>3241.902951</v>
      </c>
      <c r="E2931" s="23">
        <v>0.197104482</v>
      </c>
      <c r="F2931" s="23">
        <v>0.16869081399999999</v>
      </c>
      <c r="G2931" s="17">
        <v>0.59550328200000002</v>
      </c>
      <c r="H2931" s="17">
        <v>0.40449671799999998</v>
      </c>
      <c r="I2931" s="17">
        <v>0.96976884100000005</v>
      </c>
      <c r="J2931" s="17">
        <v>3.0200000000000001E-2</v>
      </c>
      <c r="K2931" s="17">
        <v>1.0200000000000001E-5</v>
      </c>
    </row>
    <row r="2932" spans="1:11" x14ac:dyDescent="0.45">
      <c r="A2932" s="10" t="s">
        <v>31</v>
      </c>
      <c r="B2932" s="20">
        <v>0.39</v>
      </c>
      <c r="C2932" s="19">
        <v>34559</v>
      </c>
      <c r="D2932" s="19">
        <v>3419.6363839999999</v>
      </c>
      <c r="E2932" s="23">
        <v>0.20205572299999999</v>
      </c>
      <c r="F2932" s="23">
        <v>0.17367226899999999</v>
      </c>
      <c r="G2932" s="17">
        <v>0.59816545600000004</v>
      </c>
      <c r="H2932" s="17">
        <v>0.40183454400000002</v>
      </c>
      <c r="I2932" s="17">
        <v>0.97133258600000005</v>
      </c>
      <c r="J2932" s="17">
        <v>2.87E-2</v>
      </c>
      <c r="K2932" s="17">
        <v>9.6900000000000004E-6</v>
      </c>
    </row>
    <row r="2933" spans="1:11" x14ac:dyDescent="0.45">
      <c r="A2933" s="10" t="s">
        <v>31</v>
      </c>
      <c r="B2933" s="20">
        <v>0.4</v>
      </c>
      <c r="C2933" s="19">
        <v>35440</v>
      </c>
      <c r="D2933" s="19">
        <v>3600.0009420000001</v>
      </c>
      <c r="E2933" s="23">
        <v>0.207656602</v>
      </c>
      <c r="F2933" s="23">
        <v>0.17852815299999999</v>
      </c>
      <c r="G2933" s="17">
        <v>0.596698646</v>
      </c>
      <c r="H2933" s="17">
        <v>0.403301354</v>
      </c>
      <c r="I2933" s="17">
        <v>0.97277688900000003</v>
      </c>
      <c r="J2933" s="17">
        <v>2.7199999999999998E-2</v>
      </c>
      <c r="K2933" s="17">
        <v>9.2099999999999999E-6</v>
      </c>
    </row>
    <row r="2934" spans="1:11" x14ac:dyDescent="0.45">
      <c r="A2934" s="10" t="s">
        <v>31</v>
      </c>
      <c r="B2934" s="20">
        <v>0.41</v>
      </c>
      <c r="C2934" s="19">
        <v>36308</v>
      </c>
      <c r="D2934" s="19">
        <v>3782.4624560000002</v>
      </c>
      <c r="E2934" s="23">
        <v>0.212824767</v>
      </c>
      <c r="F2934" s="23">
        <v>0.18337281</v>
      </c>
      <c r="G2934" s="17">
        <v>0.59631486199999995</v>
      </c>
      <c r="H2934" s="17">
        <v>0.403685138</v>
      </c>
      <c r="I2934" s="17">
        <v>0.97408190299999997</v>
      </c>
      <c r="J2934" s="17">
        <v>2.5899999999999999E-2</v>
      </c>
      <c r="K2934" s="17">
        <v>8.7499999999999992E-6</v>
      </c>
    </row>
    <row r="2935" spans="1:11" x14ac:dyDescent="0.45">
      <c r="A2935" s="10" t="s">
        <v>31</v>
      </c>
      <c r="B2935" s="20">
        <v>0.42</v>
      </c>
      <c r="C2935" s="19">
        <v>37186</v>
      </c>
      <c r="D2935" s="19">
        <v>3971.1771990000002</v>
      </c>
      <c r="E2935" s="23">
        <v>0.21788758</v>
      </c>
      <c r="F2935" s="23">
        <v>0.18804834400000001</v>
      </c>
      <c r="G2935" s="17">
        <v>0.59681062799999995</v>
      </c>
      <c r="H2935" s="17">
        <v>0.40318937199999999</v>
      </c>
      <c r="I2935" s="17">
        <v>0.97523288500000005</v>
      </c>
      <c r="J2935" s="17">
        <v>2.4799999999999999E-2</v>
      </c>
      <c r="K2935" s="17">
        <v>8.3299999999999999E-6</v>
      </c>
    </row>
    <row r="2936" spans="1:11" x14ac:dyDescent="0.45">
      <c r="A2936" s="10" t="s">
        <v>31</v>
      </c>
      <c r="B2936" s="20">
        <v>0.43</v>
      </c>
      <c r="C2936" s="19">
        <v>38065</v>
      </c>
      <c r="D2936" s="19">
        <v>4165.0243479999999</v>
      </c>
      <c r="E2936" s="23">
        <v>0.22452888700000001</v>
      </c>
      <c r="F2936" s="23">
        <v>0.19282666600000001</v>
      </c>
      <c r="G2936" s="17">
        <v>0.59734664400000004</v>
      </c>
      <c r="H2936" s="17">
        <v>0.40265335600000002</v>
      </c>
      <c r="I2936" s="17">
        <v>0.97631132200000004</v>
      </c>
      <c r="J2936" s="17">
        <v>2.3699999999999999E-2</v>
      </c>
      <c r="K2936" s="17">
        <v>7.96E-6</v>
      </c>
    </row>
    <row r="2937" spans="1:11" x14ac:dyDescent="0.45">
      <c r="A2937" s="10" t="s">
        <v>31</v>
      </c>
      <c r="B2937" s="20">
        <v>0.44</v>
      </c>
      <c r="C2937" s="19">
        <v>38939</v>
      </c>
      <c r="D2937" s="19">
        <v>4363.854601</v>
      </c>
      <c r="E2937" s="23">
        <v>0.22986079800000001</v>
      </c>
      <c r="F2937" s="23">
        <v>0.19782314000000001</v>
      </c>
      <c r="G2937" s="17">
        <v>0.59821772500000003</v>
      </c>
      <c r="H2937" s="17">
        <v>0.40178227500000002</v>
      </c>
      <c r="I2937" s="17">
        <v>0.97740255399999998</v>
      </c>
      <c r="J2937" s="17">
        <v>2.2599999999999999E-2</v>
      </c>
      <c r="K2937" s="17">
        <v>7.6000000000000001E-6</v>
      </c>
    </row>
    <row r="2938" spans="1:11" x14ac:dyDescent="0.45">
      <c r="A2938" s="10" t="s">
        <v>31</v>
      </c>
      <c r="B2938" s="20">
        <v>0.45</v>
      </c>
      <c r="C2938" s="19">
        <v>39796</v>
      </c>
      <c r="D2938" s="19">
        <v>4564.5259239999996</v>
      </c>
      <c r="E2938" s="23">
        <v>0.23739782300000001</v>
      </c>
      <c r="F2938" s="23">
        <v>0.20280494199999999</v>
      </c>
      <c r="G2938" s="17">
        <v>0.60003517900000003</v>
      </c>
      <c r="H2938" s="17">
        <v>0.39996482100000003</v>
      </c>
      <c r="I2938" s="17">
        <v>0.97820329900000003</v>
      </c>
      <c r="J2938" s="17">
        <v>2.18E-2</v>
      </c>
      <c r="K2938" s="17">
        <v>7.2699999999999999E-6</v>
      </c>
    </row>
    <row r="2939" spans="1:11" x14ac:dyDescent="0.45">
      <c r="A2939" s="10" t="s">
        <v>31</v>
      </c>
      <c r="B2939" s="20">
        <v>0.46</v>
      </c>
      <c r="C2939" s="19">
        <v>40682</v>
      </c>
      <c r="D2939" s="19">
        <v>4778.0171899999996</v>
      </c>
      <c r="E2939" s="23">
        <v>0.24499007</v>
      </c>
      <c r="F2939" s="23">
        <v>0.207956587</v>
      </c>
      <c r="G2939" s="17">
        <v>0.60033921599999995</v>
      </c>
      <c r="H2939" s="17">
        <v>0.39966078399999999</v>
      </c>
      <c r="I2939" s="17">
        <v>0.97919350900000002</v>
      </c>
      <c r="J2939" s="17">
        <v>2.0799999999999999E-2</v>
      </c>
      <c r="K2939" s="17">
        <v>6.9399999999999996E-6</v>
      </c>
    </row>
    <row r="2940" spans="1:11" x14ac:dyDescent="0.45">
      <c r="A2940" s="10" t="s">
        <v>31</v>
      </c>
      <c r="B2940" s="20">
        <v>0.47</v>
      </c>
      <c r="C2940" s="19">
        <v>41564</v>
      </c>
      <c r="D2940" s="19">
        <v>4997.428218</v>
      </c>
      <c r="E2940" s="23">
        <v>0.25218268100000002</v>
      </c>
      <c r="F2940" s="23">
        <v>0.21330804</v>
      </c>
      <c r="G2940" s="17">
        <v>0.60172264499999994</v>
      </c>
      <c r="H2940" s="17">
        <v>0.398277355</v>
      </c>
      <c r="I2940" s="17">
        <v>0.98003446999999999</v>
      </c>
      <c r="J2940" s="17">
        <v>0.02</v>
      </c>
      <c r="K2940" s="17">
        <v>6.6499999999999999E-6</v>
      </c>
    </row>
    <row r="2941" spans="1:11" x14ac:dyDescent="0.45">
      <c r="A2941" s="10" t="s">
        <v>31</v>
      </c>
      <c r="B2941" s="20">
        <v>0.48</v>
      </c>
      <c r="C2941" s="19">
        <v>42430</v>
      </c>
      <c r="D2941" s="19">
        <v>5218.472651</v>
      </c>
      <c r="E2941" s="23">
        <v>0.25890655299999998</v>
      </c>
      <c r="F2941" s="23">
        <v>0.21881872299999999</v>
      </c>
      <c r="G2941" s="17">
        <v>0.60238039099999996</v>
      </c>
      <c r="H2941" s="17">
        <v>0.39761960899999998</v>
      </c>
      <c r="I2941" s="17">
        <v>0.98072258199999995</v>
      </c>
      <c r="J2941" s="17">
        <v>1.9300000000000001E-2</v>
      </c>
      <c r="K2941" s="17">
        <v>6.37E-6</v>
      </c>
    </row>
    <row r="2942" spans="1:11" x14ac:dyDescent="0.45">
      <c r="A2942" s="10" t="s">
        <v>31</v>
      </c>
      <c r="B2942" s="20">
        <v>0.49</v>
      </c>
      <c r="C2942" s="19">
        <v>43314</v>
      </c>
      <c r="D2942" s="19">
        <v>5450.3184700000002</v>
      </c>
      <c r="E2942" s="23">
        <v>0.266298643</v>
      </c>
      <c r="F2942" s="23">
        <v>0.224345023</v>
      </c>
      <c r="G2942" s="17">
        <v>0.60322297599999997</v>
      </c>
      <c r="H2942" s="17">
        <v>0.39677702399999998</v>
      </c>
      <c r="I2942" s="17">
        <v>0.98150082199999999</v>
      </c>
      <c r="J2942" s="17">
        <v>1.8499999999999999E-2</v>
      </c>
      <c r="K2942" s="17">
        <v>6.1E-6</v>
      </c>
    </row>
    <row r="2943" spans="1:11" x14ac:dyDescent="0.45">
      <c r="A2943" s="10" t="s">
        <v>31</v>
      </c>
      <c r="B2943" s="20">
        <v>0.5</v>
      </c>
      <c r="C2943" s="19">
        <v>44185</v>
      </c>
      <c r="D2943" s="19">
        <v>5684.6299239999998</v>
      </c>
      <c r="E2943" s="23">
        <v>0.27224334700000002</v>
      </c>
      <c r="F2943" s="23">
        <v>0.22983425699999999</v>
      </c>
      <c r="G2943" s="17">
        <v>0.604684848</v>
      </c>
      <c r="H2943" s="17">
        <v>0.395315152</v>
      </c>
      <c r="I2943" s="17">
        <v>0.98208285299999998</v>
      </c>
      <c r="J2943" s="17">
        <v>1.7899999999999999E-2</v>
      </c>
      <c r="K2943" s="17">
        <v>5.8499999999999999E-6</v>
      </c>
    </row>
    <row r="2944" spans="1:11" x14ac:dyDescent="0.45">
      <c r="A2944" s="10" t="s">
        <v>31</v>
      </c>
      <c r="B2944" s="20">
        <v>0.51</v>
      </c>
      <c r="C2944" s="19">
        <v>45066</v>
      </c>
      <c r="D2944" s="19">
        <v>5927.9957439999998</v>
      </c>
      <c r="E2944" s="23">
        <v>0.27972645299999999</v>
      </c>
      <c r="F2944" s="23">
        <v>0.235531454</v>
      </c>
      <c r="G2944" s="17">
        <v>0.60502374299999995</v>
      </c>
      <c r="H2944" s="17">
        <v>0.394976257</v>
      </c>
      <c r="I2944" s="17">
        <v>0.98277810600000004</v>
      </c>
      <c r="J2944" s="17">
        <v>1.72E-2</v>
      </c>
      <c r="K2944" s="17">
        <v>1.1E-5</v>
      </c>
    </row>
    <row r="2945" spans="1:11" x14ac:dyDescent="0.45">
      <c r="A2945" s="10" t="s">
        <v>31</v>
      </c>
      <c r="B2945" s="20">
        <v>0.52</v>
      </c>
      <c r="C2945" s="19">
        <v>45934</v>
      </c>
      <c r="D2945" s="19">
        <v>6173.9772400000002</v>
      </c>
      <c r="E2945" s="23">
        <v>0.28645307199999998</v>
      </c>
      <c r="F2945" s="23">
        <v>0.241215178</v>
      </c>
      <c r="G2945" s="17">
        <v>0.60482431299999995</v>
      </c>
      <c r="H2945" s="17">
        <v>0.395175687</v>
      </c>
      <c r="I2945" s="17">
        <v>0.98315386299999996</v>
      </c>
      <c r="J2945" s="17">
        <v>1.6799999999999999E-2</v>
      </c>
      <c r="K2945" s="17">
        <v>1.06E-5</v>
      </c>
    </row>
    <row r="2946" spans="1:11" x14ac:dyDescent="0.45">
      <c r="A2946" s="10" t="s">
        <v>31</v>
      </c>
      <c r="B2946" s="20">
        <v>0.53</v>
      </c>
      <c r="C2946" s="19">
        <v>46807</v>
      </c>
      <c r="D2946" s="19">
        <v>6427.0526360000003</v>
      </c>
      <c r="E2946" s="23">
        <v>0.29373368500000002</v>
      </c>
      <c r="F2946" s="23">
        <v>0.246886298</v>
      </c>
      <c r="G2946" s="17">
        <v>0.60612728900000001</v>
      </c>
      <c r="H2946" s="17">
        <v>0.39387271099999999</v>
      </c>
      <c r="I2946" s="17">
        <v>0.98377362599999996</v>
      </c>
      <c r="J2946" s="17">
        <v>1.6199999999999999E-2</v>
      </c>
      <c r="K2946" s="17">
        <v>1.0200000000000001E-5</v>
      </c>
    </row>
    <row r="2947" spans="1:11" x14ac:dyDescent="0.45">
      <c r="A2947" s="10" t="s">
        <v>31</v>
      </c>
      <c r="B2947" s="20">
        <v>0.54</v>
      </c>
      <c r="C2947" s="19">
        <v>47671</v>
      </c>
      <c r="D2947" s="19">
        <v>6683.930609</v>
      </c>
      <c r="E2947" s="23">
        <v>0.30088978799999999</v>
      </c>
      <c r="F2947" s="23">
        <v>0.25279210000000002</v>
      </c>
      <c r="G2947" s="17">
        <v>0.60697279299999995</v>
      </c>
      <c r="H2947" s="17">
        <v>0.39302720699999999</v>
      </c>
      <c r="I2947" s="17">
        <v>0.98373296099999996</v>
      </c>
      <c r="J2947" s="17">
        <v>1.6299999999999999E-2</v>
      </c>
      <c r="K2947" s="17">
        <v>9.7699999999999996E-6</v>
      </c>
    </row>
    <row r="2948" spans="1:11" x14ac:dyDescent="0.45">
      <c r="A2948" s="10" t="s">
        <v>31</v>
      </c>
      <c r="B2948" s="20">
        <v>0.55000000000000004</v>
      </c>
      <c r="C2948" s="19">
        <v>48563</v>
      </c>
      <c r="D2948" s="19">
        <v>6955.3708839999999</v>
      </c>
      <c r="E2948" s="23">
        <v>0.308591595</v>
      </c>
      <c r="F2948" s="23">
        <v>0.25869853700000001</v>
      </c>
      <c r="G2948" s="17">
        <v>0.60815847499999998</v>
      </c>
      <c r="H2948" s="17">
        <v>0.39184152500000002</v>
      </c>
      <c r="I2948" s="17">
        <v>0.98433072300000002</v>
      </c>
      <c r="J2948" s="17">
        <v>1.5699999999999999E-2</v>
      </c>
      <c r="K2948" s="17">
        <v>9.4099999999999997E-6</v>
      </c>
    </row>
    <row r="2949" spans="1:11" x14ac:dyDescent="0.45">
      <c r="A2949" s="10" t="s">
        <v>31</v>
      </c>
      <c r="B2949" s="20">
        <v>0.56000000000000005</v>
      </c>
      <c r="C2949" s="19">
        <v>49528</v>
      </c>
      <c r="D2949" s="19">
        <v>7257.5732609999995</v>
      </c>
      <c r="E2949" s="23">
        <v>0.317239153</v>
      </c>
      <c r="F2949" s="23">
        <v>0.265458637</v>
      </c>
      <c r="G2949" s="17">
        <v>0.60830237399999998</v>
      </c>
      <c r="H2949" s="17">
        <v>0.39169762600000002</v>
      </c>
      <c r="I2949" s="17">
        <v>0.98498217700000001</v>
      </c>
      <c r="J2949" s="17">
        <v>1.4999999999999999E-2</v>
      </c>
      <c r="K2949" s="17">
        <v>9.0100000000000001E-6</v>
      </c>
    </row>
    <row r="2950" spans="1:11" x14ac:dyDescent="0.45">
      <c r="A2950" s="10" t="s">
        <v>31</v>
      </c>
      <c r="B2950" s="20">
        <v>0.56999999999999995</v>
      </c>
      <c r="C2950" s="19">
        <v>50402</v>
      </c>
      <c r="D2950" s="19">
        <v>7538.047939</v>
      </c>
      <c r="E2950" s="23">
        <v>0.32520816800000002</v>
      </c>
      <c r="F2950" s="23">
        <v>0.27172995300000002</v>
      </c>
      <c r="G2950" s="17">
        <v>0.60709892499999996</v>
      </c>
      <c r="H2950" s="17">
        <v>0.39290107499999999</v>
      </c>
      <c r="I2950" s="17">
        <v>0.98549947199999999</v>
      </c>
      <c r="J2950" s="17">
        <v>1.4500000000000001E-2</v>
      </c>
      <c r="K2950" s="17">
        <v>8.6899999999999998E-6</v>
      </c>
    </row>
    <row r="2951" spans="1:11" x14ac:dyDescent="0.45">
      <c r="A2951" s="10" t="s">
        <v>31</v>
      </c>
      <c r="B2951" s="20">
        <v>0.57999999999999996</v>
      </c>
      <c r="C2951" s="19">
        <v>51275</v>
      </c>
      <c r="D2951" s="19">
        <v>7825.1846850000002</v>
      </c>
      <c r="E2951" s="23">
        <v>0.33244868700000002</v>
      </c>
      <c r="F2951" s="23">
        <v>0.27800994200000001</v>
      </c>
      <c r="G2951" s="17">
        <v>0.60871769899999995</v>
      </c>
      <c r="H2951" s="17">
        <v>0.391282301</v>
      </c>
      <c r="I2951" s="17">
        <v>0.98599980899999995</v>
      </c>
      <c r="J2951" s="17">
        <v>1.4E-2</v>
      </c>
      <c r="K2951" s="17">
        <v>8.3699999999999995E-6</v>
      </c>
    </row>
    <row r="2952" spans="1:11" x14ac:dyDescent="0.45">
      <c r="A2952" s="10" t="s">
        <v>31</v>
      </c>
      <c r="B2952" s="20">
        <v>0.59</v>
      </c>
      <c r="C2952" s="19">
        <v>52149</v>
      </c>
      <c r="D2952" s="19">
        <v>8118.8689109999996</v>
      </c>
      <c r="E2952" s="23">
        <v>0.340342694</v>
      </c>
      <c r="F2952" s="23">
        <v>0.28433128800000002</v>
      </c>
      <c r="G2952" s="17">
        <v>0.60981035100000003</v>
      </c>
      <c r="H2952" s="17">
        <v>0.39018964900000003</v>
      </c>
      <c r="I2952" s="17">
        <v>0.98645640599999995</v>
      </c>
      <c r="J2952" s="17">
        <v>1.35E-2</v>
      </c>
      <c r="K2952" s="17">
        <v>8.0800000000000006E-6</v>
      </c>
    </row>
    <row r="2953" spans="1:11" x14ac:dyDescent="0.45">
      <c r="A2953" s="10" t="s">
        <v>31</v>
      </c>
      <c r="B2953" s="20">
        <v>0.6</v>
      </c>
      <c r="C2953" s="19">
        <v>52937</v>
      </c>
      <c r="D2953" s="19">
        <v>8389.5547619999998</v>
      </c>
      <c r="E2953" s="23">
        <v>0.34671374300000002</v>
      </c>
      <c r="F2953" s="23">
        <v>0.29004828799999999</v>
      </c>
      <c r="G2953" s="17">
        <v>0.609970342</v>
      </c>
      <c r="H2953" s="17">
        <v>0.390029658</v>
      </c>
      <c r="I2953" s="17">
        <v>0.98685027800000003</v>
      </c>
      <c r="J2953" s="17">
        <v>1.3100000000000001E-2</v>
      </c>
      <c r="K2953" s="17">
        <v>7.8299999999999996E-6</v>
      </c>
    </row>
    <row r="2954" spans="1:11" x14ac:dyDescent="0.45">
      <c r="A2954" s="10" t="s">
        <v>31</v>
      </c>
      <c r="B2954" s="20">
        <v>0.61</v>
      </c>
      <c r="C2954" s="19">
        <v>53817</v>
      </c>
      <c r="D2954" s="19">
        <v>8698.1930119999997</v>
      </c>
      <c r="E2954" s="23">
        <v>0.35433500000000001</v>
      </c>
      <c r="F2954" s="23">
        <v>0.29646834300000002</v>
      </c>
      <c r="G2954" s="17">
        <v>0.60999312500000002</v>
      </c>
      <c r="H2954" s="17">
        <v>0.39000687499999998</v>
      </c>
      <c r="I2954" s="17">
        <v>0.987228459</v>
      </c>
      <c r="J2954" s="17">
        <v>1.2800000000000001E-2</v>
      </c>
      <c r="K2954" s="17">
        <v>7.5700000000000004E-6</v>
      </c>
    </row>
    <row r="2955" spans="1:11" x14ac:dyDescent="0.45">
      <c r="A2955" s="10" t="s">
        <v>31</v>
      </c>
      <c r="B2955" s="20">
        <v>0.62</v>
      </c>
      <c r="C2955" s="19">
        <v>54676</v>
      </c>
      <c r="D2955" s="19">
        <v>9005.7904060000001</v>
      </c>
      <c r="E2955" s="23">
        <v>0.36127020900000001</v>
      </c>
      <c r="F2955" s="23">
        <v>0.30287436600000001</v>
      </c>
      <c r="G2955" s="17">
        <v>0.61063354999999997</v>
      </c>
      <c r="H2955" s="17">
        <v>0.38936644999999998</v>
      </c>
      <c r="I2955" s="17">
        <v>0.98764107800000001</v>
      </c>
      <c r="J2955" s="17">
        <v>1.24E-2</v>
      </c>
      <c r="K2955" s="17">
        <v>7.3100000000000003E-6</v>
      </c>
    </row>
    <row r="2956" spans="1:11" x14ac:dyDescent="0.45">
      <c r="A2956" s="10" t="s">
        <v>31</v>
      </c>
      <c r="B2956" s="20">
        <v>0.63</v>
      </c>
      <c r="C2956" s="19">
        <v>55563</v>
      </c>
      <c r="D2956" s="19">
        <v>9329.8030710000003</v>
      </c>
      <c r="E2956" s="23">
        <v>0.37017586699999999</v>
      </c>
      <c r="F2956" s="23">
        <v>0.30929617300000001</v>
      </c>
      <c r="G2956" s="17">
        <v>0.61121609700000001</v>
      </c>
      <c r="H2956" s="17">
        <v>0.38878390299999999</v>
      </c>
      <c r="I2956" s="17">
        <v>0.98806200099999997</v>
      </c>
      <c r="J2956" s="17">
        <v>1.1900000000000001E-2</v>
      </c>
      <c r="K2956" s="17">
        <v>7.0700000000000001E-6</v>
      </c>
    </row>
    <row r="2957" spans="1:11" x14ac:dyDescent="0.45">
      <c r="A2957" s="10" t="s">
        <v>31</v>
      </c>
      <c r="B2957" s="20">
        <v>0.64</v>
      </c>
      <c r="C2957" s="19">
        <v>56442</v>
      </c>
      <c r="D2957" s="19">
        <v>9658.5721219999996</v>
      </c>
      <c r="E2957" s="23">
        <v>0.37834637700000001</v>
      </c>
      <c r="F2957" s="23">
        <v>0.31579240800000002</v>
      </c>
      <c r="G2957" s="17">
        <v>0.61215052599999997</v>
      </c>
      <c r="H2957" s="17">
        <v>0.38784947400000003</v>
      </c>
      <c r="I2957" s="17">
        <v>0.98843777600000005</v>
      </c>
      <c r="J2957" s="17">
        <v>1.1599999999999999E-2</v>
      </c>
      <c r="K2957" s="17">
        <v>6.8299999999999998E-6</v>
      </c>
    </row>
    <row r="2958" spans="1:11" x14ac:dyDescent="0.45">
      <c r="A2958" s="10" t="s">
        <v>31</v>
      </c>
      <c r="B2958" s="20">
        <v>0.65</v>
      </c>
      <c r="C2958" s="19">
        <v>57317</v>
      </c>
      <c r="D2958" s="19">
        <v>9993.5812480000004</v>
      </c>
      <c r="E2958" s="23">
        <v>0.38716087199999999</v>
      </c>
      <c r="F2958" s="23">
        <v>0.322391019</v>
      </c>
      <c r="G2958" s="17">
        <v>0.612401207</v>
      </c>
      <c r="H2958" s="17">
        <v>0.387598793</v>
      </c>
      <c r="I2958" s="17">
        <v>0.98881298299999998</v>
      </c>
      <c r="J2958" s="17">
        <v>1.12E-2</v>
      </c>
      <c r="K2958" s="17">
        <v>6.6100000000000002E-6</v>
      </c>
    </row>
    <row r="2959" spans="1:11" x14ac:dyDescent="0.45">
      <c r="A2959" s="10" t="s">
        <v>31</v>
      </c>
      <c r="B2959" s="20">
        <v>0.66</v>
      </c>
      <c r="C2959" s="19">
        <v>58188</v>
      </c>
      <c r="D2959" s="19">
        <v>10335.377350000001</v>
      </c>
      <c r="E2959" s="23">
        <v>0.39746793699999999</v>
      </c>
      <c r="F2959" s="23">
        <v>0.32909932400000003</v>
      </c>
      <c r="G2959" s="17">
        <v>0.61278957899999997</v>
      </c>
      <c r="H2959" s="17">
        <v>0.38721042100000003</v>
      </c>
      <c r="I2959" s="17">
        <v>0.98888715000000005</v>
      </c>
      <c r="J2959" s="17">
        <v>1.11E-2</v>
      </c>
      <c r="K2959" s="17">
        <v>6.3999999999999997E-6</v>
      </c>
    </row>
    <row r="2960" spans="1:11" x14ac:dyDescent="0.45">
      <c r="A2960" s="10" t="s">
        <v>31</v>
      </c>
      <c r="B2960" s="20">
        <v>0.67</v>
      </c>
      <c r="C2960" s="19">
        <v>59067</v>
      </c>
      <c r="D2960" s="19">
        <v>10688.82574</v>
      </c>
      <c r="E2960" s="23">
        <v>0.40682844499999998</v>
      </c>
      <c r="F2960" s="23">
        <v>0.33602821100000002</v>
      </c>
      <c r="G2960" s="17">
        <v>0.61377757499999996</v>
      </c>
      <c r="H2960" s="17">
        <v>0.38622242499999998</v>
      </c>
      <c r="I2960" s="17">
        <v>0.98924921099999996</v>
      </c>
      <c r="J2960" s="17">
        <v>1.0699999999999999E-2</v>
      </c>
      <c r="K2960" s="17">
        <v>6.19E-6</v>
      </c>
    </row>
    <row r="2961" spans="1:11" x14ac:dyDescent="0.45">
      <c r="A2961" s="10" t="s">
        <v>31</v>
      </c>
      <c r="B2961" s="20">
        <v>0.68</v>
      </c>
      <c r="C2961" s="19">
        <v>59939</v>
      </c>
      <c r="D2961" s="19">
        <v>11047.22508</v>
      </c>
      <c r="E2961" s="23">
        <v>0.41634284300000002</v>
      </c>
      <c r="F2961" s="23">
        <v>0.342966771</v>
      </c>
      <c r="G2961" s="17">
        <v>0.61409099300000003</v>
      </c>
      <c r="H2961" s="17">
        <v>0.38590900700000003</v>
      </c>
      <c r="I2961" s="17">
        <v>0.98953139599999995</v>
      </c>
      <c r="J2961" s="17">
        <v>1.0500000000000001E-2</v>
      </c>
      <c r="K2961" s="17">
        <v>6.0000000000000002E-6</v>
      </c>
    </row>
    <row r="2962" spans="1:11" x14ac:dyDescent="0.45">
      <c r="A2962" s="10" t="s">
        <v>31</v>
      </c>
      <c r="B2962" s="20">
        <v>0.69</v>
      </c>
      <c r="C2962" s="19">
        <v>60814</v>
      </c>
      <c r="D2962" s="19">
        <v>11416.89264</v>
      </c>
      <c r="E2962" s="23">
        <v>0.42881572800000001</v>
      </c>
      <c r="F2962" s="23">
        <v>0.35009191299999998</v>
      </c>
      <c r="G2962" s="17">
        <v>0.61531884100000001</v>
      </c>
      <c r="H2962" s="17">
        <v>0.38468115899999999</v>
      </c>
      <c r="I2962" s="17">
        <v>0.98985764399999998</v>
      </c>
      <c r="J2962" s="17">
        <v>1.01E-2</v>
      </c>
      <c r="K2962" s="17">
        <v>5.8100000000000003E-6</v>
      </c>
    </row>
    <row r="2963" spans="1:11" x14ac:dyDescent="0.45">
      <c r="A2963" s="10" t="s">
        <v>31</v>
      </c>
      <c r="B2963" s="20">
        <v>0.7</v>
      </c>
      <c r="C2963" s="19">
        <v>61692</v>
      </c>
      <c r="D2963" s="19">
        <v>11798.62025</v>
      </c>
      <c r="E2963" s="23">
        <v>0.43934605900000001</v>
      </c>
      <c r="F2963" s="23">
        <v>0.35766268499999998</v>
      </c>
      <c r="G2963" s="17">
        <v>0.61562277099999996</v>
      </c>
      <c r="H2963" s="17">
        <v>0.38437722899999999</v>
      </c>
      <c r="I2963" s="17">
        <v>0.99015882200000005</v>
      </c>
      <c r="J2963" s="17">
        <v>9.8399999999999998E-3</v>
      </c>
      <c r="K2963" s="17">
        <v>5.6300000000000003E-6</v>
      </c>
    </row>
    <row r="2964" spans="1:11" x14ac:dyDescent="0.45">
      <c r="A2964" s="10" t="s">
        <v>31</v>
      </c>
      <c r="B2964" s="20">
        <v>0.71</v>
      </c>
      <c r="C2964" s="19">
        <v>62567</v>
      </c>
      <c r="D2964" s="19">
        <v>12188.020420000001</v>
      </c>
      <c r="E2964" s="23">
        <v>0.45193293099999998</v>
      </c>
      <c r="F2964" s="23">
        <v>0.36523983399999999</v>
      </c>
      <c r="G2964" s="17">
        <v>0.61647513899999995</v>
      </c>
      <c r="H2964" s="17">
        <v>0.38352486099999999</v>
      </c>
      <c r="I2964" s="17">
        <v>0.99046060499999999</v>
      </c>
      <c r="J2964" s="17">
        <v>9.5300000000000003E-3</v>
      </c>
      <c r="K2964" s="17">
        <v>5.4600000000000002E-6</v>
      </c>
    </row>
    <row r="2965" spans="1:11" x14ac:dyDescent="0.45">
      <c r="A2965" s="10" t="s">
        <v>31</v>
      </c>
      <c r="B2965" s="20">
        <v>0.72</v>
      </c>
      <c r="C2965" s="19">
        <v>63442</v>
      </c>
      <c r="D2965" s="19">
        <v>12589.07605</v>
      </c>
      <c r="E2965" s="23">
        <v>0.46389450999999998</v>
      </c>
      <c r="F2965" s="23">
        <v>0.37316207800000001</v>
      </c>
      <c r="G2965" s="17">
        <v>0.61787144199999999</v>
      </c>
      <c r="H2965" s="17">
        <v>0.38212855800000001</v>
      </c>
      <c r="I2965" s="17">
        <v>0.99075314199999998</v>
      </c>
      <c r="J2965" s="17">
        <v>9.2399999999999999E-3</v>
      </c>
      <c r="K2965" s="17">
        <v>5.2900000000000002E-6</v>
      </c>
    </row>
    <row r="2966" spans="1:11" x14ac:dyDescent="0.45">
      <c r="A2966" s="10" t="s">
        <v>31</v>
      </c>
      <c r="B2966" s="20">
        <v>0.73</v>
      </c>
      <c r="C2966" s="19">
        <v>64305</v>
      </c>
      <c r="D2966" s="19">
        <v>12994.030129999999</v>
      </c>
      <c r="E2966" s="23">
        <v>0.47649848099999997</v>
      </c>
      <c r="F2966" s="23">
        <v>0.38122867599999999</v>
      </c>
      <c r="G2966" s="17">
        <v>0.61842780500000005</v>
      </c>
      <c r="H2966" s="17">
        <v>0.381572195</v>
      </c>
      <c r="I2966" s="17">
        <v>0.99102311499999995</v>
      </c>
      <c r="J2966" s="17">
        <v>8.9700000000000005E-3</v>
      </c>
      <c r="K2966" s="17">
        <v>5.1399999999999999E-6</v>
      </c>
    </row>
    <row r="2967" spans="1:11" x14ac:dyDescent="0.45">
      <c r="A2967" s="10" t="s">
        <v>31</v>
      </c>
      <c r="B2967" s="20">
        <v>0.74</v>
      </c>
      <c r="C2967" s="19">
        <v>65193</v>
      </c>
      <c r="D2967" s="19">
        <v>13422.171920000001</v>
      </c>
      <c r="E2967" s="23">
        <v>0.48796362300000001</v>
      </c>
      <c r="F2967" s="23">
        <v>0.38956735100000001</v>
      </c>
      <c r="G2967" s="17">
        <v>0.61925360100000004</v>
      </c>
      <c r="H2967" s="17">
        <v>0.38074639900000001</v>
      </c>
      <c r="I2967" s="17">
        <v>0.99131037899999996</v>
      </c>
      <c r="J2967" s="17">
        <v>8.6800000000000002E-3</v>
      </c>
      <c r="K2967" s="17">
        <v>4.9699999999999998E-6</v>
      </c>
    </row>
    <row r="2968" spans="1:11" x14ac:dyDescent="0.45">
      <c r="A2968" s="10" t="s">
        <v>31</v>
      </c>
      <c r="B2968" s="20">
        <v>0.75</v>
      </c>
      <c r="C2968" s="19">
        <v>66068</v>
      </c>
      <c r="D2968" s="19">
        <v>13854.281499999999</v>
      </c>
      <c r="E2968" s="23">
        <v>0.49904942899999999</v>
      </c>
      <c r="F2968" s="23">
        <v>0.39796131099999998</v>
      </c>
      <c r="G2968" s="17">
        <v>0.62042138400000002</v>
      </c>
      <c r="H2968" s="17">
        <v>0.37957861599999998</v>
      </c>
      <c r="I2968" s="17">
        <v>0.99156650000000002</v>
      </c>
      <c r="J2968" s="17">
        <v>8.43E-3</v>
      </c>
      <c r="K2968" s="17">
        <v>4.8300000000000003E-6</v>
      </c>
    </row>
    <row r="2969" spans="1:11" x14ac:dyDescent="0.45">
      <c r="A2969" s="10" t="s">
        <v>31</v>
      </c>
      <c r="B2969" s="20">
        <v>0.76</v>
      </c>
      <c r="C2969" s="19">
        <v>66941</v>
      </c>
      <c r="D2969" s="19">
        <v>14295.98432</v>
      </c>
      <c r="E2969" s="23">
        <v>0.51356897599999995</v>
      </c>
      <c r="F2969" s="23">
        <v>0.40672555500000002</v>
      </c>
      <c r="G2969" s="17">
        <v>0.62093485299999995</v>
      </c>
      <c r="H2969" s="17">
        <v>0.37906514699999999</v>
      </c>
      <c r="I2969" s="17">
        <v>0.99181233800000002</v>
      </c>
      <c r="J2969" s="17">
        <v>8.1799999999999998E-3</v>
      </c>
      <c r="K2969" s="17">
        <v>4.6800000000000001E-6</v>
      </c>
    </row>
    <row r="2970" spans="1:11" x14ac:dyDescent="0.45">
      <c r="A2970" s="10" t="s">
        <v>31</v>
      </c>
      <c r="B2970" s="20">
        <v>0.77</v>
      </c>
      <c r="C2970" s="19">
        <v>67818</v>
      </c>
      <c r="D2970" s="19">
        <v>14752.862289999999</v>
      </c>
      <c r="E2970" s="23">
        <v>0.52776820000000002</v>
      </c>
      <c r="F2970" s="23">
        <v>0.41564879399999999</v>
      </c>
      <c r="G2970" s="17">
        <v>0.62210622500000001</v>
      </c>
      <c r="H2970" s="17">
        <v>0.37789377499999999</v>
      </c>
      <c r="I2970" s="17">
        <v>0.99203783999999995</v>
      </c>
      <c r="J2970" s="17">
        <v>7.9600000000000001E-3</v>
      </c>
      <c r="K2970" s="17">
        <v>4.5499999999999996E-6</v>
      </c>
    </row>
    <row r="2971" spans="1:11" x14ac:dyDescent="0.45">
      <c r="A2971" s="10" t="s">
        <v>31</v>
      </c>
      <c r="B2971" s="20">
        <v>0.78</v>
      </c>
      <c r="C2971" s="19">
        <v>68693</v>
      </c>
      <c r="D2971" s="19">
        <v>15221.85188</v>
      </c>
      <c r="E2971" s="23">
        <v>0.54377324100000002</v>
      </c>
      <c r="F2971" s="23">
        <v>0.42498642199999997</v>
      </c>
      <c r="G2971" s="17">
        <v>0.62339685300000003</v>
      </c>
      <c r="H2971" s="17">
        <v>0.37660314700000003</v>
      </c>
      <c r="I2971" s="17">
        <v>0.99225780699999999</v>
      </c>
      <c r="J2971" s="17">
        <v>7.7400000000000004E-3</v>
      </c>
      <c r="K2971" s="17">
        <v>4.42E-6</v>
      </c>
    </row>
    <row r="2972" spans="1:11" x14ac:dyDescent="0.45">
      <c r="A2972" s="10" t="s">
        <v>31</v>
      </c>
      <c r="B2972" s="20">
        <v>0.79</v>
      </c>
      <c r="C2972" s="19">
        <v>69567</v>
      </c>
      <c r="D2972" s="19">
        <v>15704.741679999999</v>
      </c>
      <c r="E2972" s="23">
        <v>0.56148614600000002</v>
      </c>
      <c r="F2972" s="23">
        <v>0.43466659000000002</v>
      </c>
      <c r="G2972" s="17">
        <v>0.62456337100000003</v>
      </c>
      <c r="H2972" s="17">
        <v>0.37543662900000002</v>
      </c>
      <c r="I2972" s="17">
        <v>0.99246350800000005</v>
      </c>
      <c r="J2972" s="17">
        <v>7.5300000000000002E-3</v>
      </c>
      <c r="K2972" s="17">
        <v>4.3000000000000003E-6</v>
      </c>
    </row>
    <row r="2973" spans="1:11" x14ac:dyDescent="0.45">
      <c r="A2973" s="10" t="s">
        <v>31</v>
      </c>
      <c r="B2973" s="20">
        <v>0.8</v>
      </c>
      <c r="C2973" s="19">
        <v>70091</v>
      </c>
      <c r="D2973" s="19">
        <v>16001.874320000001</v>
      </c>
      <c r="E2973" s="23">
        <v>0.57236235000000002</v>
      </c>
      <c r="F2973" s="23">
        <v>0.44062326699999999</v>
      </c>
      <c r="G2973" s="17">
        <v>0.62557247000000005</v>
      </c>
      <c r="H2973" s="17">
        <v>0.37442753000000001</v>
      </c>
      <c r="I2973" s="17">
        <v>0.99259425000000001</v>
      </c>
      <c r="J2973" s="17">
        <v>7.4000000000000003E-3</v>
      </c>
      <c r="K2973" s="17">
        <v>4.2200000000000003E-6</v>
      </c>
    </row>
    <row r="2974" spans="1:11" x14ac:dyDescent="0.45">
      <c r="A2974" s="10" t="s">
        <v>31</v>
      </c>
      <c r="B2974" s="20">
        <v>0.80100000000000005</v>
      </c>
      <c r="C2974" s="19">
        <v>70181</v>
      </c>
      <c r="D2974" s="19">
        <v>16053.483200000001</v>
      </c>
      <c r="E2974" s="23">
        <v>0.57417107000000001</v>
      </c>
      <c r="F2974" s="23">
        <v>0.44161308300000002</v>
      </c>
      <c r="G2974" s="17">
        <v>0.625767658</v>
      </c>
      <c r="H2974" s="17">
        <v>0.374232342</v>
      </c>
      <c r="I2974" s="17">
        <v>0.99261701800000002</v>
      </c>
      <c r="J2974" s="17">
        <v>7.3800000000000003E-3</v>
      </c>
      <c r="K2974" s="17">
        <v>4.2100000000000003E-6</v>
      </c>
    </row>
    <row r="2975" spans="1:11" x14ac:dyDescent="0.45">
      <c r="A2975" s="10" t="s">
        <v>31</v>
      </c>
      <c r="B2975" s="20">
        <v>0.80200000000000005</v>
      </c>
      <c r="C2975" s="19">
        <v>70266</v>
      </c>
      <c r="D2975" s="19">
        <v>16102.357389999999</v>
      </c>
      <c r="E2975" s="23">
        <v>0.57604735600000001</v>
      </c>
      <c r="F2975" s="23">
        <v>0.44273011699999998</v>
      </c>
      <c r="G2975" s="17">
        <v>0.62596419299999995</v>
      </c>
      <c r="H2975" s="17">
        <v>0.374035807</v>
      </c>
      <c r="I2975" s="17">
        <v>0.99264108600000001</v>
      </c>
      <c r="J2975" s="17">
        <v>7.3499999999999998E-3</v>
      </c>
      <c r="K2975" s="17">
        <v>4.1899999999999997E-6</v>
      </c>
    </row>
    <row r="2976" spans="1:11" x14ac:dyDescent="0.45">
      <c r="A2976" s="10" t="s">
        <v>31</v>
      </c>
      <c r="B2976" s="20">
        <v>0.80300000000000005</v>
      </c>
      <c r="C2976" s="19">
        <v>70354</v>
      </c>
      <c r="D2976" s="19">
        <v>16153.140020000001</v>
      </c>
      <c r="E2976" s="23">
        <v>0.57801528700000004</v>
      </c>
      <c r="F2976" s="23">
        <v>0.443729294</v>
      </c>
      <c r="G2976" s="17">
        <v>0.625906132</v>
      </c>
      <c r="H2976" s="17">
        <v>0.374093868</v>
      </c>
      <c r="I2976" s="17">
        <v>0.99266272700000002</v>
      </c>
      <c r="J2976" s="17">
        <v>7.3299999999999997E-3</v>
      </c>
      <c r="K2976" s="17">
        <v>4.1799999999999998E-6</v>
      </c>
    </row>
    <row r="2977" spans="1:11" x14ac:dyDescent="0.45">
      <c r="A2977" s="10" t="s">
        <v>31</v>
      </c>
      <c r="B2977" s="20">
        <v>0.80400000000000005</v>
      </c>
      <c r="C2977" s="19">
        <v>70441</v>
      </c>
      <c r="D2977" s="19">
        <v>16203.52252</v>
      </c>
      <c r="E2977" s="23">
        <v>0.58018187899999996</v>
      </c>
      <c r="F2977" s="23">
        <v>0.44468797300000001</v>
      </c>
      <c r="G2977" s="17">
        <v>0.62589968900000004</v>
      </c>
      <c r="H2977" s="17">
        <v>0.37410031100000002</v>
      </c>
      <c r="I2977" s="17">
        <v>0.99268549500000003</v>
      </c>
      <c r="J2977" s="17">
        <v>7.3099999999999997E-3</v>
      </c>
      <c r="K2977" s="17">
        <v>4.1699999999999999E-6</v>
      </c>
    </row>
    <row r="2978" spans="1:11" x14ac:dyDescent="0.45">
      <c r="A2978" s="10" t="s">
        <v>31</v>
      </c>
      <c r="B2978" s="20">
        <v>0.80500000000000005</v>
      </c>
      <c r="C2978" s="19">
        <v>70528</v>
      </c>
      <c r="D2978" s="19">
        <v>16254.106449999999</v>
      </c>
      <c r="E2978" s="23">
        <v>0.58292712400000002</v>
      </c>
      <c r="F2978" s="23">
        <v>0.44579696600000002</v>
      </c>
      <c r="G2978" s="17">
        <v>0.62623355300000005</v>
      </c>
      <c r="H2978" s="17">
        <v>0.373766447</v>
      </c>
      <c r="I2978" s="17">
        <v>0.99270573699999998</v>
      </c>
      <c r="J2978" s="17">
        <v>7.2899999999999996E-3</v>
      </c>
      <c r="K2978" s="17">
        <v>4.16E-6</v>
      </c>
    </row>
    <row r="2979" spans="1:11" x14ac:dyDescent="0.45">
      <c r="A2979" s="10" t="s">
        <v>31</v>
      </c>
      <c r="B2979" s="20">
        <v>0.80600000000000005</v>
      </c>
      <c r="C2979" s="19">
        <v>70618</v>
      </c>
      <c r="D2979" s="19">
        <v>16306.701870000001</v>
      </c>
      <c r="E2979" s="23">
        <v>0.58578572200000001</v>
      </c>
      <c r="F2979" s="23">
        <v>0.44683862099999999</v>
      </c>
      <c r="G2979" s="17">
        <v>0.62642668999999995</v>
      </c>
      <c r="H2979" s="17">
        <v>0.37357330999999999</v>
      </c>
      <c r="I2979" s="17">
        <v>0.99272905499999997</v>
      </c>
      <c r="J2979" s="17">
        <v>7.2700000000000004E-3</v>
      </c>
      <c r="K2979" s="17">
        <v>4.1400000000000002E-6</v>
      </c>
    </row>
    <row r="2980" spans="1:11" x14ac:dyDescent="0.45">
      <c r="A2980" s="10" t="s">
        <v>31</v>
      </c>
      <c r="B2980" s="20">
        <v>0.80700000000000005</v>
      </c>
      <c r="C2980" s="19">
        <v>70701</v>
      </c>
      <c r="D2980" s="19">
        <v>16355.42776</v>
      </c>
      <c r="E2980" s="23">
        <v>0.58826129500000002</v>
      </c>
      <c r="F2980" s="23">
        <v>0.44792000599999998</v>
      </c>
      <c r="G2980" s="17">
        <v>0.62653993600000002</v>
      </c>
      <c r="H2980" s="17">
        <v>0.37346006399999998</v>
      </c>
      <c r="I2980" s="17">
        <v>0.99274781499999998</v>
      </c>
      <c r="J2980" s="17">
        <v>7.2500000000000004E-3</v>
      </c>
      <c r="K2980" s="17">
        <v>4.1300000000000003E-6</v>
      </c>
    </row>
    <row r="2981" spans="1:11" x14ac:dyDescent="0.45">
      <c r="A2981" s="10" t="s">
        <v>31</v>
      </c>
      <c r="B2981" s="20">
        <v>0.80800000000000005</v>
      </c>
      <c r="C2981" s="19">
        <v>70790</v>
      </c>
      <c r="D2981" s="19">
        <v>16407.84245</v>
      </c>
      <c r="E2981" s="23">
        <v>0.58934187900000001</v>
      </c>
      <c r="F2981" s="23">
        <v>0.44894854499999998</v>
      </c>
      <c r="G2981" s="17">
        <v>0.626543297</v>
      </c>
      <c r="H2981" s="17">
        <v>0.373456703</v>
      </c>
      <c r="I2981" s="17">
        <v>0.99277000299999996</v>
      </c>
      <c r="J2981" s="17">
        <v>7.2300000000000003E-3</v>
      </c>
      <c r="K2981" s="17">
        <v>4.1200000000000004E-6</v>
      </c>
    </row>
    <row r="2982" spans="1:11" x14ac:dyDescent="0.45">
      <c r="A2982" s="10" t="s">
        <v>31</v>
      </c>
      <c r="B2982" s="20">
        <v>0.80900000000000005</v>
      </c>
      <c r="C2982" s="19">
        <v>70878</v>
      </c>
      <c r="D2982" s="19">
        <v>16459.764190000002</v>
      </c>
      <c r="E2982" s="23">
        <v>0.59079266399999997</v>
      </c>
      <c r="F2982" s="23">
        <v>0.44999417600000002</v>
      </c>
      <c r="G2982" s="17">
        <v>0.62686588200000004</v>
      </c>
      <c r="H2982" s="17">
        <v>0.37313411800000001</v>
      </c>
      <c r="I2982" s="17">
        <v>0.99279187099999999</v>
      </c>
      <c r="J2982" s="17">
        <v>7.1999999999999998E-3</v>
      </c>
      <c r="K2982" s="17">
        <v>4.1099999999999996E-6</v>
      </c>
    </row>
    <row r="2983" spans="1:11" x14ac:dyDescent="0.45">
      <c r="A2983" s="10" t="s">
        <v>31</v>
      </c>
      <c r="B2983" s="20">
        <v>0.81</v>
      </c>
      <c r="C2983" s="19">
        <v>70966</v>
      </c>
      <c r="D2983" s="19">
        <v>16511.821400000001</v>
      </c>
      <c r="E2983" s="23">
        <v>0.59235336400000005</v>
      </c>
      <c r="F2983" s="23">
        <v>0.45103725</v>
      </c>
      <c r="G2983" s="17">
        <v>0.62684947700000004</v>
      </c>
      <c r="H2983" s="17">
        <v>0.37315052300000001</v>
      </c>
      <c r="I2983" s="17">
        <v>0.992805838</v>
      </c>
      <c r="J2983" s="17">
        <v>7.1900000000000002E-3</v>
      </c>
      <c r="K2983" s="17">
        <v>4.0999999999999997E-6</v>
      </c>
    </row>
    <row r="2984" spans="1:11" x14ac:dyDescent="0.45">
      <c r="A2984" s="10" t="s">
        <v>31</v>
      </c>
      <c r="B2984" s="20">
        <v>0.81100000000000005</v>
      </c>
      <c r="C2984" s="19">
        <v>71050</v>
      </c>
      <c r="D2984" s="19">
        <v>16561.667890000001</v>
      </c>
      <c r="E2984" s="23">
        <v>0.59452689199999997</v>
      </c>
      <c r="F2984" s="23">
        <v>0.45214690099999999</v>
      </c>
      <c r="G2984" s="17">
        <v>0.62695285000000001</v>
      </c>
      <c r="H2984" s="17">
        <v>0.37304714999999999</v>
      </c>
      <c r="I2984" s="17">
        <v>0.99282876499999995</v>
      </c>
      <c r="J2984" s="17">
        <v>7.1700000000000002E-3</v>
      </c>
      <c r="K2984" s="17">
        <v>4.0799999999999999E-6</v>
      </c>
    </row>
    <row r="2985" spans="1:11" x14ac:dyDescent="0.45">
      <c r="A2985" s="10" t="s">
        <v>31</v>
      </c>
      <c r="B2985" s="20">
        <v>0.81200000000000006</v>
      </c>
      <c r="C2985" s="19">
        <v>71141</v>
      </c>
      <c r="D2985" s="19">
        <v>16615.89299</v>
      </c>
      <c r="E2985" s="23">
        <v>0.59675751899999996</v>
      </c>
      <c r="F2985" s="23">
        <v>0.453212377</v>
      </c>
      <c r="G2985" s="17">
        <v>0.62700833600000005</v>
      </c>
      <c r="H2985" s="17">
        <v>0.372991664</v>
      </c>
      <c r="I2985" s="17">
        <v>0.99284846400000004</v>
      </c>
      <c r="J2985" s="17">
        <v>7.1500000000000001E-3</v>
      </c>
      <c r="K2985" s="17">
        <v>4.07E-6</v>
      </c>
    </row>
    <row r="2986" spans="1:11" x14ac:dyDescent="0.45">
      <c r="A2986" s="10" t="s">
        <v>31</v>
      </c>
      <c r="B2986" s="20">
        <v>0.81299999999999994</v>
      </c>
      <c r="C2986" s="19">
        <v>71228</v>
      </c>
      <c r="D2986" s="19">
        <v>16667.94125</v>
      </c>
      <c r="E2986" s="23">
        <v>0.59978691500000003</v>
      </c>
      <c r="F2986" s="23">
        <v>0.45433599499999999</v>
      </c>
      <c r="G2986" s="17">
        <v>0.62715505100000002</v>
      </c>
      <c r="H2986" s="17">
        <v>0.37284494899999998</v>
      </c>
      <c r="I2986" s="17">
        <v>0.99286567299999995</v>
      </c>
      <c r="J2986" s="17">
        <v>7.1300000000000001E-3</v>
      </c>
      <c r="K2986" s="17">
        <v>4.0600000000000001E-6</v>
      </c>
    </row>
    <row r="2987" spans="1:11" x14ac:dyDescent="0.45">
      <c r="A2987" s="10" t="s">
        <v>31</v>
      </c>
      <c r="B2987" s="20">
        <v>0.81399999999999995</v>
      </c>
      <c r="C2987" s="19">
        <v>71317</v>
      </c>
      <c r="D2987" s="19">
        <v>16721.423320000002</v>
      </c>
      <c r="E2987" s="23">
        <v>0.60180396899999999</v>
      </c>
      <c r="F2987" s="23">
        <v>0.455405742</v>
      </c>
      <c r="G2987" s="17">
        <v>0.62739599300000004</v>
      </c>
      <c r="H2987" s="17">
        <v>0.37260400700000001</v>
      </c>
      <c r="I2987" s="17">
        <v>0.99288674099999996</v>
      </c>
      <c r="J2987" s="17">
        <v>7.11E-3</v>
      </c>
      <c r="K2987" s="17">
        <v>4.0500000000000002E-6</v>
      </c>
    </row>
    <row r="2988" spans="1:11" x14ac:dyDescent="0.45">
      <c r="A2988" s="10" t="s">
        <v>31</v>
      </c>
      <c r="B2988" s="20">
        <v>0.81499999999999995</v>
      </c>
      <c r="C2988" s="19">
        <v>71406</v>
      </c>
      <c r="D2988" s="19">
        <v>16775.04881</v>
      </c>
      <c r="E2988" s="23">
        <v>0.60314520000000005</v>
      </c>
      <c r="F2988" s="23">
        <v>0.45647063599999999</v>
      </c>
      <c r="G2988" s="17">
        <v>0.62745427600000003</v>
      </c>
      <c r="H2988" s="17">
        <v>0.37254572400000002</v>
      </c>
      <c r="I2988" s="17">
        <v>0.99290954200000003</v>
      </c>
      <c r="J2988" s="17">
        <v>7.0899999999999999E-3</v>
      </c>
      <c r="K2988" s="17">
        <v>4.0400000000000003E-6</v>
      </c>
    </row>
    <row r="2989" spans="1:11" x14ac:dyDescent="0.45">
      <c r="A2989" s="10" t="s">
        <v>31</v>
      </c>
      <c r="B2989" s="20">
        <v>0.81599999999999995</v>
      </c>
      <c r="C2989" s="19">
        <v>71493</v>
      </c>
      <c r="D2989" s="19">
        <v>16827.6106</v>
      </c>
      <c r="E2989" s="23">
        <v>0.60511326499999996</v>
      </c>
      <c r="F2989" s="23">
        <v>0.45759743000000003</v>
      </c>
      <c r="G2989" s="17">
        <v>0.62757193</v>
      </c>
      <c r="H2989" s="17">
        <v>0.37242807</v>
      </c>
      <c r="I2989" s="17">
        <v>0.99293159499999994</v>
      </c>
      <c r="J2989" s="17">
        <v>7.0600000000000003E-3</v>
      </c>
      <c r="K2989" s="17">
        <v>4.0300000000000004E-6</v>
      </c>
    </row>
    <row r="2990" spans="1:11" x14ac:dyDescent="0.45">
      <c r="A2990" s="10" t="s">
        <v>31</v>
      </c>
      <c r="B2990" s="20">
        <v>0.81699999999999995</v>
      </c>
      <c r="C2990" s="19">
        <v>71580</v>
      </c>
      <c r="D2990" s="19">
        <v>16880.387019999998</v>
      </c>
      <c r="E2990" s="23">
        <v>0.607702407</v>
      </c>
      <c r="F2990" s="23">
        <v>0.45872357499999999</v>
      </c>
      <c r="G2990" s="17">
        <v>0.62770326899999995</v>
      </c>
      <c r="H2990" s="17">
        <v>0.37229673099999999</v>
      </c>
      <c r="I2990" s="17">
        <v>0.99295213100000002</v>
      </c>
      <c r="J2990" s="17">
        <v>7.0400000000000003E-3</v>
      </c>
      <c r="K2990" s="17">
        <v>4.0099999999999997E-6</v>
      </c>
    </row>
    <row r="2991" spans="1:11" x14ac:dyDescent="0.45">
      <c r="A2991" s="10" t="s">
        <v>31</v>
      </c>
      <c r="B2991" s="20">
        <v>0.81799999999999995</v>
      </c>
      <c r="C2991" s="19">
        <v>71669</v>
      </c>
      <c r="D2991" s="19">
        <v>16934.597829999999</v>
      </c>
      <c r="E2991" s="23">
        <v>0.61064295400000002</v>
      </c>
      <c r="F2991" s="23">
        <v>0.45982074000000001</v>
      </c>
      <c r="G2991" s="17">
        <v>0.62791443999999996</v>
      </c>
      <c r="H2991" s="17">
        <v>0.37208555999999998</v>
      </c>
      <c r="I2991" s="17">
        <v>0.99297312199999999</v>
      </c>
      <c r="J2991" s="17">
        <v>7.0200000000000002E-3</v>
      </c>
      <c r="K2991" s="17">
        <v>3.9999999999999998E-6</v>
      </c>
    </row>
    <row r="2992" spans="1:11" x14ac:dyDescent="0.45">
      <c r="A2992" s="10" t="s">
        <v>31</v>
      </c>
      <c r="B2992" s="20">
        <v>0.81899999999999995</v>
      </c>
      <c r="C2992" s="19">
        <v>71753</v>
      </c>
      <c r="D2992" s="19">
        <v>16985.95608</v>
      </c>
      <c r="E2992" s="23">
        <v>0.61217845500000001</v>
      </c>
      <c r="F2992" s="23">
        <v>0.46097073100000002</v>
      </c>
      <c r="G2992" s="17">
        <v>0.62783437600000003</v>
      </c>
      <c r="H2992" s="17">
        <v>0.37216562399999997</v>
      </c>
      <c r="I2992" s="17">
        <v>0.99299226100000004</v>
      </c>
      <c r="J2992" s="17">
        <v>7.0000000000000001E-3</v>
      </c>
      <c r="K2992" s="17">
        <v>3.9899999999999999E-6</v>
      </c>
    </row>
    <row r="2993" spans="1:11" x14ac:dyDescent="0.45">
      <c r="A2993" s="10" t="s">
        <v>31</v>
      </c>
      <c r="B2993" s="20">
        <v>0.82</v>
      </c>
      <c r="C2993" s="19">
        <v>71844</v>
      </c>
      <c r="D2993" s="19">
        <v>17041.75834</v>
      </c>
      <c r="E2993" s="23">
        <v>0.61409296700000005</v>
      </c>
      <c r="F2993" s="23">
        <v>0.46207421199999998</v>
      </c>
      <c r="G2993" s="17">
        <v>0.62795779699999998</v>
      </c>
      <c r="H2993" s="17">
        <v>0.37204220300000002</v>
      </c>
      <c r="I2993" s="17">
        <v>0.99301309299999996</v>
      </c>
      <c r="J2993" s="17">
        <v>6.9800000000000001E-3</v>
      </c>
      <c r="K2993" s="17">
        <v>3.98E-6</v>
      </c>
    </row>
    <row r="2994" spans="1:11" x14ac:dyDescent="0.45">
      <c r="A2994" s="10" t="s">
        <v>31</v>
      </c>
      <c r="B2994" s="20">
        <v>0.82099999999999995</v>
      </c>
      <c r="C2994" s="19">
        <v>71930</v>
      </c>
      <c r="D2994" s="19">
        <v>17094.700840000001</v>
      </c>
      <c r="E2994" s="23">
        <v>0.61721794399999996</v>
      </c>
      <c r="F2994" s="23">
        <v>0.46319873499999997</v>
      </c>
      <c r="G2994" s="17">
        <v>0.62811066299999996</v>
      </c>
      <c r="H2994" s="17">
        <v>0.37188933699999999</v>
      </c>
      <c r="I2994" s="17">
        <v>0.99303195600000005</v>
      </c>
      <c r="J2994" s="17">
        <v>6.96E-3</v>
      </c>
      <c r="K2994" s="17">
        <v>3.9700000000000001E-6</v>
      </c>
    </row>
    <row r="2995" spans="1:11" x14ac:dyDescent="0.45">
      <c r="A2995" s="10" t="s">
        <v>31</v>
      </c>
      <c r="B2995" s="20">
        <v>0.82199999999999995</v>
      </c>
      <c r="C2995" s="19">
        <v>72017</v>
      </c>
      <c r="D2995" s="19">
        <v>17148.46934</v>
      </c>
      <c r="E2995" s="23">
        <v>0.61872047799999996</v>
      </c>
      <c r="F2995" s="23">
        <v>0.46434166700000001</v>
      </c>
      <c r="G2995" s="17">
        <v>0.62808781300000005</v>
      </c>
      <c r="H2995" s="17">
        <v>0.37191218700000001</v>
      </c>
      <c r="I2995" s="17">
        <v>0.99305190600000004</v>
      </c>
      <c r="J2995" s="17">
        <v>6.94E-3</v>
      </c>
      <c r="K2995" s="17">
        <v>3.9600000000000002E-6</v>
      </c>
    </row>
    <row r="2996" spans="1:11" x14ac:dyDescent="0.45">
      <c r="A2996" s="10" t="s">
        <v>31</v>
      </c>
      <c r="B2996" s="20">
        <v>0.82299999999999995</v>
      </c>
      <c r="C2996" s="19">
        <v>72103</v>
      </c>
      <c r="D2996" s="19">
        <v>17201.759300000002</v>
      </c>
      <c r="E2996" s="23">
        <v>0.62051310599999998</v>
      </c>
      <c r="F2996" s="23">
        <v>0.46545750000000002</v>
      </c>
      <c r="G2996" s="17">
        <v>0.62815694200000005</v>
      </c>
      <c r="H2996" s="17">
        <v>0.371843058</v>
      </c>
      <c r="I2996" s="17">
        <v>0.99307086</v>
      </c>
      <c r="J2996" s="17">
        <v>6.9300000000000004E-3</v>
      </c>
      <c r="K2996" s="17">
        <v>3.9500000000000003E-6</v>
      </c>
    </row>
    <row r="2997" spans="1:11" x14ac:dyDescent="0.45">
      <c r="A2997" s="10" t="s">
        <v>31</v>
      </c>
      <c r="B2997" s="20">
        <v>0.82399999999999995</v>
      </c>
      <c r="C2997" s="19">
        <v>72186</v>
      </c>
      <c r="D2997" s="19">
        <v>17253.355530000001</v>
      </c>
      <c r="E2997" s="23">
        <v>0.62238779099999997</v>
      </c>
      <c r="F2997" s="23">
        <v>0.46656143500000002</v>
      </c>
      <c r="G2997" s="17">
        <v>0.62833513399999996</v>
      </c>
      <c r="H2997" s="17">
        <v>0.37166486599999998</v>
      </c>
      <c r="I2997" s="17">
        <v>0.99308905000000003</v>
      </c>
      <c r="J2997" s="17">
        <v>6.9100000000000003E-3</v>
      </c>
      <c r="K2997" s="17">
        <v>3.9400000000000004E-6</v>
      </c>
    </row>
    <row r="2998" spans="1:11" x14ac:dyDescent="0.45">
      <c r="A2998" s="10" t="s">
        <v>31</v>
      </c>
      <c r="B2998" s="20">
        <v>0.82499999999999996</v>
      </c>
      <c r="C2998" s="19">
        <v>72279</v>
      </c>
      <c r="D2998" s="19">
        <v>17311.325809999998</v>
      </c>
      <c r="E2998" s="23">
        <v>0.62416518399999998</v>
      </c>
      <c r="F2998" s="23">
        <v>0.46771821499999999</v>
      </c>
      <c r="G2998" s="17">
        <v>0.62846746600000003</v>
      </c>
      <c r="H2998" s="17">
        <v>0.37153253400000003</v>
      </c>
      <c r="I2998" s="17">
        <v>0.99311255399999998</v>
      </c>
      <c r="J2998" s="17">
        <v>6.8799999999999998E-3</v>
      </c>
      <c r="K2998" s="17">
        <v>3.9199999999999997E-6</v>
      </c>
    </row>
    <row r="2999" spans="1:11" x14ac:dyDescent="0.45">
      <c r="A2999" s="10" t="s">
        <v>31</v>
      </c>
      <c r="B2999" s="20">
        <v>0.82599999999999996</v>
      </c>
      <c r="C2999" s="19">
        <v>72362</v>
      </c>
      <c r="D2999" s="19">
        <v>17363.193080000001</v>
      </c>
      <c r="E2999" s="23">
        <v>0.62631089699999998</v>
      </c>
      <c r="F2999" s="23">
        <v>0.46892747699999998</v>
      </c>
      <c r="G2999" s="17">
        <v>0.62864486900000005</v>
      </c>
      <c r="H2999" s="17">
        <v>0.371355131</v>
      </c>
      <c r="I2999" s="17">
        <v>0.99312969799999995</v>
      </c>
      <c r="J2999" s="17">
        <v>6.8700000000000002E-3</v>
      </c>
      <c r="K2999" s="17">
        <v>3.9099999999999998E-6</v>
      </c>
    </row>
    <row r="3000" spans="1:11" x14ac:dyDescent="0.45">
      <c r="A3000" s="10" t="s">
        <v>31</v>
      </c>
      <c r="B3000" s="20">
        <v>0.82699999999999996</v>
      </c>
      <c r="C3000" s="19">
        <v>72455</v>
      </c>
      <c r="D3000" s="19">
        <v>17421.511890000002</v>
      </c>
      <c r="E3000" s="23">
        <v>0.62830579900000005</v>
      </c>
      <c r="F3000" s="23">
        <v>0.47005279900000002</v>
      </c>
      <c r="G3000" s="17">
        <v>0.62874887899999998</v>
      </c>
      <c r="H3000" s="17">
        <v>0.37125112100000002</v>
      </c>
      <c r="I3000" s="17">
        <v>0.99315235199999996</v>
      </c>
      <c r="J3000" s="17">
        <v>6.8399999999999997E-3</v>
      </c>
      <c r="K3000" s="17">
        <v>3.8999999999999999E-6</v>
      </c>
    </row>
    <row r="3001" spans="1:11" x14ac:dyDescent="0.45">
      <c r="A3001" s="10" t="s">
        <v>31</v>
      </c>
      <c r="B3001" s="20">
        <v>0.82799999999999996</v>
      </c>
      <c r="C3001" s="19">
        <v>72542</v>
      </c>
      <c r="D3001" s="19">
        <v>17476.254430000001</v>
      </c>
      <c r="E3001" s="23">
        <v>0.63068729700000004</v>
      </c>
      <c r="F3001" s="23">
        <v>0.47123289299999999</v>
      </c>
      <c r="G3001" s="17">
        <v>0.62897356000000004</v>
      </c>
      <c r="H3001" s="17">
        <v>0.37102644000000001</v>
      </c>
      <c r="I3001" s="17">
        <v>0.99317159899999996</v>
      </c>
      <c r="J3001" s="17">
        <v>6.8199999999999997E-3</v>
      </c>
      <c r="K3001" s="17">
        <v>3.89E-6</v>
      </c>
    </row>
    <row r="3002" spans="1:11" x14ac:dyDescent="0.45">
      <c r="A3002" s="10" t="s">
        <v>31</v>
      </c>
      <c r="B3002" s="20">
        <v>0.82899999999999996</v>
      </c>
      <c r="C3002" s="19">
        <v>72628</v>
      </c>
      <c r="D3002" s="19">
        <v>17530.565610000001</v>
      </c>
      <c r="E3002" s="23">
        <v>0.63252626499999998</v>
      </c>
      <c r="F3002" s="23">
        <v>0.472410634</v>
      </c>
      <c r="G3002" s="17">
        <v>0.62910998500000004</v>
      </c>
      <c r="H3002" s="17">
        <v>0.37089001500000002</v>
      </c>
      <c r="I3002" s="17">
        <v>0.99319106899999998</v>
      </c>
      <c r="J3002" s="17">
        <v>6.8100000000000001E-3</v>
      </c>
      <c r="K3002" s="17">
        <v>3.8800000000000001E-6</v>
      </c>
    </row>
    <row r="3003" spans="1:11" x14ac:dyDescent="0.45">
      <c r="A3003" s="10" t="s">
        <v>31</v>
      </c>
      <c r="B3003" s="20">
        <v>0.83</v>
      </c>
      <c r="C3003" s="19">
        <v>72718</v>
      </c>
      <c r="D3003" s="19">
        <v>17587.576280000001</v>
      </c>
      <c r="E3003" s="23">
        <v>0.63404866100000001</v>
      </c>
      <c r="F3003" s="23">
        <v>0.47358650000000002</v>
      </c>
      <c r="G3003" s="17">
        <v>0.62926648100000004</v>
      </c>
      <c r="H3003" s="17">
        <v>0.37073351900000001</v>
      </c>
      <c r="I3003" s="17">
        <v>0.99318565400000003</v>
      </c>
      <c r="J3003" s="17">
        <v>6.8100000000000001E-3</v>
      </c>
      <c r="K3003" s="17">
        <v>3.8700000000000002E-6</v>
      </c>
    </row>
    <row r="3004" spans="1:11" x14ac:dyDescent="0.45">
      <c r="A3004" s="10" t="s">
        <v>31</v>
      </c>
      <c r="B3004" s="20">
        <v>0.83099999999999996</v>
      </c>
      <c r="C3004" s="19">
        <v>72805</v>
      </c>
      <c r="D3004" s="19">
        <v>17642.818609999998</v>
      </c>
      <c r="E3004" s="23">
        <v>0.63559891499999999</v>
      </c>
      <c r="F3004" s="23">
        <v>0.47479017099999998</v>
      </c>
      <c r="G3004" s="17">
        <v>0.62947599799999998</v>
      </c>
      <c r="H3004" s="17">
        <v>0.37052400200000002</v>
      </c>
      <c r="I3004" s="17">
        <v>0.99320493700000001</v>
      </c>
      <c r="J3004" s="17">
        <v>6.79E-3</v>
      </c>
      <c r="K3004" s="17">
        <v>3.8600000000000003E-6</v>
      </c>
    </row>
    <row r="3005" spans="1:11" x14ac:dyDescent="0.45">
      <c r="A3005" s="10" t="s">
        <v>31</v>
      </c>
      <c r="B3005" s="20">
        <v>0.83199999999999996</v>
      </c>
      <c r="C3005" s="19">
        <v>72892</v>
      </c>
      <c r="D3005" s="19">
        <v>17698.28486</v>
      </c>
      <c r="E3005" s="23">
        <v>0.63915810100000003</v>
      </c>
      <c r="F3005" s="23">
        <v>0.47593888200000001</v>
      </c>
      <c r="G3005" s="17">
        <v>0.62967129499999996</v>
      </c>
      <c r="H3005" s="17">
        <v>0.37032870499999998</v>
      </c>
      <c r="I3005" s="17">
        <v>0.99322579600000005</v>
      </c>
      <c r="J3005" s="17">
        <v>6.77E-3</v>
      </c>
      <c r="K3005" s="17">
        <v>3.8399999999999997E-6</v>
      </c>
    </row>
    <row r="3006" spans="1:11" x14ac:dyDescent="0.45">
      <c r="A3006" s="10" t="s">
        <v>31</v>
      </c>
      <c r="B3006" s="20">
        <v>0.83299999999999996</v>
      </c>
      <c r="C3006" s="19">
        <v>72981</v>
      </c>
      <c r="D3006" s="19">
        <v>17755.238359999999</v>
      </c>
      <c r="E3006" s="23">
        <v>0.64066355200000003</v>
      </c>
      <c r="F3006" s="23">
        <v>0.47711374899999998</v>
      </c>
      <c r="G3006" s="17">
        <v>0.62976665200000004</v>
      </c>
      <c r="H3006" s="17">
        <v>0.37023334800000002</v>
      </c>
      <c r="I3006" s="17">
        <v>0.99324574499999996</v>
      </c>
      <c r="J3006" s="17">
        <v>6.7499999999999999E-3</v>
      </c>
      <c r="K3006" s="17">
        <v>3.8299999999999998E-6</v>
      </c>
    </row>
    <row r="3007" spans="1:11" x14ac:dyDescent="0.45">
      <c r="A3007" s="10" t="s">
        <v>31</v>
      </c>
      <c r="B3007" s="20">
        <v>0.83399999999999996</v>
      </c>
      <c r="C3007" s="19">
        <v>73067</v>
      </c>
      <c r="D3007" s="19">
        <v>17810.47323</v>
      </c>
      <c r="E3007" s="23">
        <v>0.64383339799999995</v>
      </c>
      <c r="F3007" s="23">
        <v>0.478345558</v>
      </c>
      <c r="G3007" s="17">
        <v>0.62984657899999996</v>
      </c>
      <c r="H3007" s="17">
        <v>0.37015342099999998</v>
      </c>
      <c r="I3007" s="17">
        <v>0.99326275100000005</v>
      </c>
      <c r="J3007" s="17">
        <v>6.7299999999999999E-3</v>
      </c>
      <c r="K3007" s="17">
        <v>3.8199999999999998E-6</v>
      </c>
    </row>
    <row r="3008" spans="1:11" x14ac:dyDescent="0.45">
      <c r="A3008" s="10" t="s">
        <v>31</v>
      </c>
      <c r="B3008" s="20">
        <v>0.83499999999999996</v>
      </c>
      <c r="C3008" s="19">
        <v>73155</v>
      </c>
      <c r="D3008" s="19">
        <v>17867.255539999998</v>
      </c>
      <c r="E3008" s="23">
        <v>0.64690968800000004</v>
      </c>
      <c r="F3008" s="23">
        <v>0.47954470199999999</v>
      </c>
      <c r="G3008" s="17">
        <v>0.62997744499999997</v>
      </c>
      <c r="H3008" s="17">
        <v>0.37002255499999998</v>
      </c>
      <c r="I3008" s="17">
        <v>0.99328156099999998</v>
      </c>
      <c r="J3008" s="17">
        <v>6.7099999999999998E-3</v>
      </c>
      <c r="K3008" s="17">
        <v>3.8099999999999999E-6</v>
      </c>
    </row>
    <row r="3009" spans="1:11" x14ac:dyDescent="0.45">
      <c r="A3009" s="10" t="s">
        <v>31</v>
      </c>
      <c r="B3009" s="20">
        <v>0.83599999999999997</v>
      </c>
      <c r="C3009" s="19">
        <v>73243</v>
      </c>
      <c r="D3009" s="19">
        <v>17924.337780000002</v>
      </c>
      <c r="E3009" s="23">
        <v>0.650298076</v>
      </c>
      <c r="F3009" s="23">
        <v>0.480738516</v>
      </c>
      <c r="G3009" s="17">
        <v>0.630094343</v>
      </c>
      <c r="H3009" s="17">
        <v>0.369905657</v>
      </c>
      <c r="I3009" s="17">
        <v>0.993297765</v>
      </c>
      <c r="J3009" s="17">
        <v>6.7000000000000002E-3</v>
      </c>
      <c r="K3009" s="17">
        <v>3.8E-6</v>
      </c>
    </row>
    <row r="3010" spans="1:11" x14ac:dyDescent="0.45">
      <c r="A3010" s="10" t="s">
        <v>31</v>
      </c>
      <c r="B3010" s="20">
        <v>0.83699999999999997</v>
      </c>
      <c r="C3010" s="19">
        <v>73330</v>
      </c>
      <c r="D3010" s="19">
        <v>17981.034520000001</v>
      </c>
      <c r="E3010" s="23">
        <v>0.65260559699999998</v>
      </c>
      <c r="F3010" s="23">
        <v>0.48198908299999998</v>
      </c>
      <c r="G3010" s="17">
        <v>0.63020591800000003</v>
      </c>
      <c r="H3010" s="17">
        <v>0.36979408200000002</v>
      </c>
      <c r="I3010" s="17">
        <v>0.99331269099999997</v>
      </c>
      <c r="J3010" s="17">
        <v>6.6800000000000002E-3</v>
      </c>
      <c r="K3010" s="17">
        <v>3.8E-6</v>
      </c>
    </row>
    <row r="3011" spans="1:11" x14ac:dyDescent="0.45">
      <c r="A3011" s="10" t="s">
        <v>31</v>
      </c>
      <c r="B3011" s="20">
        <v>0.83799999999999997</v>
      </c>
      <c r="C3011" s="19">
        <v>73418</v>
      </c>
      <c r="D3011" s="19">
        <v>18038.606810000001</v>
      </c>
      <c r="E3011" s="23">
        <v>0.65579697199999998</v>
      </c>
      <c r="F3011" s="23">
        <v>0.48315503799999998</v>
      </c>
      <c r="G3011" s="17">
        <v>0.63022692000000002</v>
      </c>
      <c r="H3011" s="17">
        <v>0.36977307999999998</v>
      </c>
      <c r="I3011" s="17">
        <v>0.99333205000000002</v>
      </c>
      <c r="J3011" s="17">
        <v>6.6600000000000001E-3</v>
      </c>
      <c r="K3011" s="17">
        <v>3.7799999999999998E-6</v>
      </c>
    </row>
    <row r="3012" spans="1:11" x14ac:dyDescent="0.45">
      <c r="A3012" s="10" t="s">
        <v>31</v>
      </c>
      <c r="B3012" s="20">
        <v>0.83899999999999997</v>
      </c>
      <c r="C3012" s="19">
        <v>73505</v>
      </c>
      <c r="D3012" s="19">
        <v>18095.802100000001</v>
      </c>
      <c r="E3012" s="23">
        <v>0.65886773300000001</v>
      </c>
      <c r="F3012" s="23">
        <v>0.48442167699999999</v>
      </c>
      <c r="G3012" s="17">
        <v>0.63037888600000003</v>
      </c>
      <c r="H3012" s="17">
        <v>0.36962111399999997</v>
      </c>
      <c r="I3012" s="17">
        <v>0.99335047399999998</v>
      </c>
      <c r="J3012" s="17">
        <v>6.6499999999999997E-3</v>
      </c>
      <c r="K3012" s="17">
        <v>3.7699999999999999E-6</v>
      </c>
    </row>
    <row r="3013" spans="1:11" x14ac:dyDescent="0.45">
      <c r="A3013" s="10" t="s">
        <v>31</v>
      </c>
      <c r="B3013" s="20">
        <v>0.84</v>
      </c>
      <c r="C3013" s="19">
        <v>73591</v>
      </c>
      <c r="D3013" s="19">
        <v>18152.621510000001</v>
      </c>
      <c r="E3013" s="23">
        <v>0.66147092399999996</v>
      </c>
      <c r="F3013" s="23">
        <v>0.485714698</v>
      </c>
      <c r="G3013" s="17">
        <v>0.63043035199999997</v>
      </c>
      <c r="H3013" s="17">
        <v>0.36956964799999997</v>
      </c>
      <c r="I3013" s="17">
        <v>0.99337169999999997</v>
      </c>
      <c r="J3013" s="17">
        <v>6.62E-3</v>
      </c>
      <c r="K3013" s="17">
        <v>3.76E-6</v>
      </c>
    </row>
    <row r="3014" spans="1:11" x14ac:dyDescent="0.45">
      <c r="A3014" s="10" t="s">
        <v>31</v>
      </c>
      <c r="B3014" s="20">
        <v>0.84099999999999997</v>
      </c>
      <c r="C3014" s="19">
        <v>73677</v>
      </c>
      <c r="D3014" s="19">
        <v>18209.603930000001</v>
      </c>
      <c r="E3014" s="23">
        <v>0.66355169300000005</v>
      </c>
      <c r="F3014" s="23">
        <v>0.48693592899999999</v>
      </c>
      <c r="G3014" s="17">
        <v>0.63050884299999999</v>
      </c>
      <c r="H3014" s="17">
        <v>0.36949115700000001</v>
      </c>
      <c r="I3014" s="17">
        <v>0.99338247400000002</v>
      </c>
      <c r="J3014" s="17">
        <v>6.6100000000000004E-3</v>
      </c>
      <c r="K3014" s="17">
        <v>3.7500000000000001E-6</v>
      </c>
    </row>
    <row r="3015" spans="1:11" x14ac:dyDescent="0.45">
      <c r="A3015" s="10" t="s">
        <v>31</v>
      </c>
      <c r="B3015" s="20">
        <v>0.84199999999999997</v>
      </c>
      <c r="C3015" s="19">
        <v>73763</v>
      </c>
      <c r="D3015" s="19">
        <v>18266.780510000001</v>
      </c>
      <c r="E3015" s="23">
        <v>0.66575146600000001</v>
      </c>
      <c r="F3015" s="23">
        <v>0.48820764999999999</v>
      </c>
      <c r="G3015" s="17">
        <v>0.63068204900000002</v>
      </c>
      <c r="H3015" s="17">
        <v>0.36931795099999998</v>
      </c>
      <c r="I3015" s="17">
        <v>0.99340346300000004</v>
      </c>
      <c r="J3015" s="17">
        <v>6.5900000000000004E-3</v>
      </c>
      <c r="K3015" s="17">
        <v>3.7400000000000002E-6</v>
      </c>
    </row>
    <row r="3016" spans="1:11" x14ac:dyDescent="0.45">
      <c r="A3016" s="10" t="s">
        <v>31</v>
      </c>
      <c r="B3016" s="20">
        <v>0.84299999999999997</v>
      </c>
      <c r="C3016" s="19">
        <v>73856</v>
      </c>
      <c r="D3016" s="19">
        <v>18328.804889999999</v>
      </c>
      <c r="E3016" s="23">
        <v>0.66788762999999995</v>
      </c>
      <c r="F3016" s="23">
        <v>0.48945916499999997</v>
      </c>
      <c r="G3016" s="17">
        <v>0.63088984000000004</v>
      </c>
      <c r="H3016" s="17">
        <v>0.36911016000000002</v>
      </c>
      <c r="I3016" s="17">
        <v>0.99342494400000003</v>
      </c>
      <c r="J3016" s="17">
        <v>6.5700000000000003E-3</v>
      </c>
      <c r="K3016" s="17">
        <v>3.7299999999999999E-6</v>
      </c>
    </row>
    <row r="3017" spans="1:11" x14ac:dyDescent="0.45">
      <c r="A3017" s="10" t="s">
        <v>31</v>
      </c>
      <c r="B3017" s="20">
        <v>0.84399999999999997</v>
      </c>
      <c r="C3017" s="19">
        <v>73943</v>
      </c>
      <c r="D3017" s="19">
        <v>18387.026140000002</v>
      </c>
      <c r="E3017" s="23">
        <v>0.67055686699999995</v>
      </c>
      <c r="F3017" s="23">
        <v>0.490755893</v>
      </c>
      <c r="G3017" s="17">
        <v>0.630958982</v>
      </c>
      <c r="H3017" s="17">
        <v>0.369041018</v>
      </c>
      <c r="I3017" s="17">
        <v>0.99344322200000001</v>
      </c>
      <c r="J3017" s="17">
        <v>6.5500000000000003E-3</v>
      </c>
      <c r="K3017" s="17">
        <v>3.72E-6</v>
      </c>
    </row>
    <row r="3018" spans="1:11" x14ac:dyDescent="0.45">
      <c r="A3018" s="10" t="s">
        <v>31</v>
      </c>
      <c r="B3018" s="20">
        <v>0.84499999999999997</v>
      </c>
      <c r="C3018" s="19">
        <v>74030</v>
      </c>
      <c r="D3018" s="19">
        <v>18445.454160000001</v>
      </c>
      <c r="E3018" s="23">
        <v>0.67281188700000005</v>
      </c>
      <c r="F3018" s="23">
        <v>0.49206058200000002</v>
      </c>
      <c r="G3018" s="17">
        <v>0.631027962</v>
      </c>
      <c r="H3018" s="17">
        <v>0.368972038</v>
      </c>
      <c r="I3018" s="17">
        <v>0.99345986500000005</v>
      </c>
      <c r="J3018" s="17">
        <v>6.5399999999999998E-3</v>
      </c>
      <c r="K3018" s="17">
        <v>3.7100000000000001E-6</v>
      </c>
    </row>
    <row r="3019" spans="1:11" x14ac:dyDescent="0.45">
      <c r="A3019" s="10" t="s">
        <v>31</v>
      </c>
      <c r="B3019" s="20">
        <v>0.84599999999999997</v>
      </c>
      <c r="C3019" s="19">
        <v>74114</v>
      </c>
      <c r="D3019" s="19">
        <v>18502.073939999998</v>
      </c>
      <c r="E3019" s="23">
        <v>0.67495201500000002</v>
      </c>
      <c r="F3019" s="23">
        <v>0.49332392000000003</v>
      </c>
      <c r="G3019" s="17">
        <v>0.63105486099999997</v>
      </c>
      <c r="H3019" s="17">
        <v>0.36894513899999998</v>
      </c>
      <c r="I3019" s="17">
        <v>0.99347967000000004</v>
      </c>
      <c r="J3019" s="17">
        <v>6.5199999999999998E-3</v>
      </c>
      <c r="K3019" s="17">
        <v>3.7000000000000002E-6</v>
      </c>
    </row>
    <row r="3020" spans="1:11" x14ac:dyDescent="0.45">
      <c r="A3020" s="10" t="s">
        <v>31</v>
      </c>
      <c r="B3020" s="20">
        <v>0.84699999999999998</v>
      </c>
      <c r="C3020" s="19">
        <v>74203</v>
      </c>
      <c r="D3020" s="19">
        <v>18562.24509</v>
      </c>
      <c r="E3020" s="23">
        <v>0.67707125300000004</v>
      </c>
      <c r="F3020" s="23">
        <v>0.49458287099999998</v>
      </c>
      <c r="G3020" s="17">
        <v>0.63124132399999999</v>
      </c>
      <c r="H3020" s="17">
        <v>0.36875867600000001</v>
      </c>
      <c r="I3020" s="17">
        <v>0.99350079000000002</v>
      </c>
      <c r="J3020" s="17">
        <v>6.4999999999999997E-3</v>
      </c>
      <c r="K3020" s="17">
        <v>3.6899999999999998E-6</v>
      </c>
    </row>
    <row r="3021" spans="1:11" x14ac:dyDescent="0.45">
      <c r="A3021" s="10" t="s">
        <v>31</v>
      </c>
      <c r="B3021" s="20">
        <v>0.84799999999999998</v>
      </c>
      <c r="C3021" s="19">
        <v>74291</v>
      </c>
      <c r="D3021" s="19">
        <v>18621.988730000001</v>
      </c>
      <c r="E3021" s="23">
        <v>0.68009899299999999</v>
      </c>
      <c r="F3021" s="23">
        <v>0.49584084099999998</v>
      </c>
      <c r="G3021" s="17">
        <v>0.63134161600000005</v>
      </c>
      <c r="H3021" s="17">
        <v>0.36865838400000001</v>
      </c>
      <c r="I3021" s="17">
        <v>0.99352017500000001</v>
      </c>
      <c r="J3021" s="17">
        <v>6.4799999999999996E-3</v>
      </c>
      <c r="K3021" s="17">
        <v>3.67E-6</v>
      </c>
    </row>
    <row r="3022" spans="1:11" x14ac:dyDescent="0.45">
      <c r="A3022" s="10" t="s">
        <v>31</v>
      </c>
      <c r="B3022" s="20">
        <v>0.84899999999999998</v>
      </c>
      <c r="C3022" s="19">
        <v>74379</v>
      </c>
      <c r="D3022" s="19">
        <v>18681.96343</v>
      </c>
      <c r="E3022" s="23">
        <v>0.68295010199999995</v>
      </c>
      <c r="F3022" s="23">
        <v>0.49720524300000002</v>
      </c>
      <c r="G3022" s="17">
        <v>0.63140133600000004</v>
      </c>
      <c r="H3022" s="17">
        <v>0.36859866400000002</v>
      </c>
      <c r="I3022" s="17">
        <v>0.99353747000000003</v>
      </c>
      <c r="J3022" s="17">
        <v>6.4599999999999996E-3</v>
      </c>
      <c r="K3022" s="17">
        <v>3.6600000000000001E-6</v>
      </c>
    </row>
    <row r="3023" spans="1:11" x14ac:dyDescent="0.45">
      <c r="A3023" s="10" t="s">
        <v>31</v>
      </c>
      <c r="B3023" s="20">
        <v>0.85</v>
      </c>
      <c r="C3023" s="19">
        <v>74466</v>
      </c>
      <c r="D3023" s="19">
        <v>18741.454870000001</v>
      </c>
      <c r="E3023" s="23">
        <v>0.68438799400000006</v>
      </c>
      <c r="F3023" s="23">
        <v>0.49848816800000001</v>
      </c>
      <c r="G3023" s="17">
        <v>0.631482824</v>
      </c>
      <c r="H3023" s="17">
        <v>0.368517176</v>
      </c>
      <c r="I3023" s="17">
        <v>0.99355078600000002</v>
      </c>
      <c r="J3023" s="17">
        <v>6.45E-3</v>
      </c>
      <c r="K3023" s="17">
        <v>3.6600000000000001E-6</v>
      </c>
    </row>
    <row r="3024" spans="1:11" x14ac:dyDescent="0.45">
      <c r="A3024" s="10" t="s">
        <v>31</v>
      </c>
      <c r="B3024" s="20">
        <v>0.85099999999999998</v>
      </c>
      <c r="C3024" s="19">
        <v>74551</v>
      </c>
      <c r="D3024" s="19">
        <v>18799.743999999999</v>
      </c>
      <c r="E3024" s="23">
        <v>0.68719337000000003</v>
      </c>
      <c r="F3024" s="23">
        <v>0.49984879599999998</v>
      </c>
      <c r="G3024" s="17">
        <v>0.63152741099999998</v>
      </c>
      <c r="H3024" s="17">
        <v>0.36847258900000002</v>
      </c>
      <c r="I3024" s="17">
        <v>0.99356885800000005</v>
      </c>
      <c r="J3024" s="17">
        <v>6.43E-3</v>
      </c>
      <c r="K3024" s="17">
        <v>3.6500000000000002E-6</v>
      </c>
    </row>
    <row r="3025" spans="1:11" x14ac:dyDescent="0.45">
      <c r="A3025" s="10" t="s">
        <v>31</v>
      </c>
      <c r="B3025" s="20">
        <v>0.85199999999999998</v>
      </c>
      <c r="C3025" s="19">
        <v>74634</v>
      </c>
      <c r="D3025" s="19">
        <v>18856.866880000001</v>
      </c>
      <c r="E3025" s="23">
        <v>0.68918163300000002</v>
      </c>
      <c r="F3025" s="23">
        <v>0.50112575599999998</v>
      </c>
      <c r="G3025" s="17">
        <v>0.63164241499999996</v>
      </c>
      <c r="H3025" s="17">
        <v>0.36835758499999999</v>
      </c>
      <c r="I3025" s="17">
        <v>0.99358683400000003</v>
      </c>
      <c r="J3025" s="17">
        <v>6.4099999999999999E-3</v>
      </c>
      <c r="K3025" s="17">
        <v>3.6399999999999999E-6</v>
      </c>
    </row>
    <row r="3026" spans="1:11" x14ac:dyDescent="0.45">
      <c r="A3026" s="10" t="s">
        <v>31</v>
      </c>
      <c r="B3026" s="20">
        <v>0.85299999999999998</v>
      </c>
      <c r="C3026" s="19">
        <v>74730</v>
      </c>
      <c r="D3026" s="19">
        <v>18923.15928</v>
      </c>
      <c r="E3026" s="23">
        <v>0.69216509500000001</v>
      </c>
      <c r="F3026" s="23">
        <v>0.50238945899999998</v>
      </c>
      <c r="G3026" s="17">
        <v>0.63192827500000004</v>
      </c>
      <c r="H3026" s="17">
        <v>0.36807172500000002</v>
      </c>
      <c r="I3026" s="17">
        <v>0.99358874399999997</v>
      </c>
      <c r="J3026" s="17">
        <v>6.4099999999999999E-3</v>
      </c>
      <c r="K3026" s="17">
        <v>3.63E-6</v>
      </c>
    </row>
    <row r="3027" spans="1:11" x14ac:dyDescent="0.45">
      <c r="A3027" s="10" t="s">
        <v>31</v>
      </c>
      <c r="B3027" s="20">
        <v>0.85399999999999998</v>
      </c>
      <c r="C3027" s="19">
        <v>74818</v>
      </c>
      <c r="D3027" s="19">
        <v>18984.19083</v>
      </c>
      <c r="E3027" s="23">
        <v>0.694606901</v>
      </c>
      <c r="F3027" s="23">
        <v>0.50383831199999995</v>
      </c>
      <c r="G3027" s="17">
        <v>0.63204041799999999</v>
      </c>
      <c r="H3027" s="17">
        <v>0.36795958200000001</v>
      </c>
      <c r="I3027" s="17">
        <v>0.99360599800000005</v>
      </c>
      <c r="J3027" s="17">
        <v>6.3899999999999998E-3</v>
      </c>
      <c r="K3027" s="17">
        <v>3.6200000000000001E-6</v>
      </c>
    </row>
    <row r="3028" spans="1:11" x14ac:dyDescent="0.45">
      <c r="A3028" s="10" t="s">
        <v>31</v>
      </c>
      <c r="B3028" s="20">
        <v>0.85499999999999998</v>
      </c>
      <c r="C3028" s="19">
        <v>74902</v>
      </c>
      <c r="D3028" s="19">
        <v>19042.65482</v>
      </c>
      <c r="E3028" s="23">
        <v>0.69703710600000002</v>
      </c>
      <c r="F3028" s="23">
        <v>0.50518086100000004</v>
      </c>
      <c r="G3028" s="17">
        <v>0.63210595199999997</v>
      </c>
      <c r="H3028" s="17">
        <v>0.36789404799999997</v>
      </c>
      <c r="I3028" s="17">
        <v>0.99362337999999994</v>
      </c>
      <c r="J3028" s="17">
        <v>6.3699999999999998E-3</v>
      </c>
      <c r="K3028" s="17">
        <v>3.6100000000000002E-6</v>
      </c>
    </row>
    <row r="3029" spans="1:11" x14ac:dyDescent="0.45">
      <c r="A3029" s="10" t="s">
        <v>31</v>
      </c>
      <c r="B3029" s="20">
        <v>0.85599999999999998</v>
      </c>
      <c r="C3029" s="19">
        <v>74993</v>
      </c>
      <c r="D3029" s="19">
        <v>19106.197660000002</v>
      </c>
      <c r="E3029" s="23">
        <v>0.70041768800000004</v>
      </c>
      <c r="F3029" s="23">
        <v>0.50650288099999996</v>
      </c>
      <c r="G3029" s="17">
        <v>0.632232342</v>
      </c>
      <c r="H3029" s="17">
        <v>0.367767658</v>
      </c>
      <c r="I3029" s="17">
        <v>0.99363648400000004</v>
      </c>
      <c r="J3029" s="17">
        <v>6.3600000000000002E-3</v>
      </c>
      <c r="K3029" s="17">
        <v>3.5899999999999999E-6</v>
      </c>
    </row>
    <row r="3030" spans="1:11" x14ac:dyDescent="0.45">
      <c r="A3030" s="10" t="s">
        <v>31</v>
      </c>
      <c r="B3030" s="20">
        <v>0.85699999999999998</v>
      </c>
      <c r="C3030" s="19">
        <v>75081</v>
      </c>
      <c r="D3030" s="19">
        <v>19167.918740000001</v>
      </c>
      <c r="E3030" s="23">
        <v>0.70245755899999995</v>
      </c>
      <c r="F3030" s="23">
        <v>0.50785850399999999</v>
      </c>
      <c r="G3030" s="17">
        <v>0.63233041599999995</v>
      </c>
      <c r="H3030" s="17">
        <v>0.36766958399999999</v>
      </c>
      <c r="I3030" s="17">
        <v>0.99365519899999999</v>
      </c>
      <c r="J3030" s="17">
        <v>6.3400000000000001E-3</v>
      </c>
      <c r="K3030" s="17">
        <v>3.58E-6</v>
      </c>
    </row>
    <row r="3031" spans="1:11" x14ac:dyDescent="0.45">
      <c r="A3031" s="10" t="s">
        <v>31</v>
      </c>
      <c r="B3031" s="20">
        <v>0.85799999999999998</v>
      </c>
      <c r="C3031" s="19">
        <v>75163</v>
      </c>
      <c r="D3031" s="19">
        <v>19225.637630000001</v>
      </c>
      <c r="E3031" s="23">
        <v>0.70510446800000004</v>
      </c>
      <c r="F3031" s="23">
        <v>0.509255177</v>
      </c>
      <c r="G3031" s="17">
        <v>0.63246544199999999</v>
      </c>
      <c r="H3031" s="17">
        <v>0.36753455800000001</v>
      </c>
      <c r="I3031" s="17">
        <v>0.99367408300000004</v>
      </c>
      <c r="J3031" s="17">
        <v>6.3200000000000001E-3</v>
      </c>
      <c r="K3031" s="17">
        <v>3.5700000000000001E-6</v>
      </c>
    </row>
    <row r="3032" spans="1:11" x14ac:dyDescent="0.45">
      <c r="A3032" s="10" t="s">
        <v>31</v>
      </c>
      <c r="B3032" s="20">
        <v>0.85899999999999999</v>
      </c>
      <c r="C3032" s="19">
        <v>75255</v>
      </c>
      <c r="D3032" s="19">
        <v>19290.640429999999</v>
      </c>
      <c r="E3032" s="23">
        <v>0.70740313799999999</v>
      </c>
      <c r="F3032" s="23">
        <v>0.51051077899999997</v>
      </c>
      <c r="G3032" s="17">
        <v>0.63252940000000002</v>
      </c>
      <c r="H3032" s="17">
        <v>0.36747059999999998</v>
      </c>
      <c r="I3032" s="17">
        <v>0.99369297999999995</v>
      </c>
      <c r="J3032" s="17">
        <v>6.3E-3</v>
      </c>
      <c r="K3032" s="17">
        <v>3.5599999999999998E-6</v>
      </c>
    </row>
    <row r="3033" spans="1:11" x14ac:dyDescent="0.45">
      <c r="A3033" s="10" t="s">
        <v>31</v>
      </c>
      <c r="B3033" s="20">
        <v>0.86</v>
      </c>
      <c r="C3033" s="19">
        <v>75344</v>
      </c>
      <c r="D3033" s="19">
        <v>19353.71531</v>
      </c>
      <c r="E3033" s="23">
        <v>0.70981663299999997</v>
      </c>
      <c r="F3033" s="23">
        <v>0.51199002299999996</v>
      </c>
      <c r="G3033" s="17">
        <v>0.63265820800000006</v>
      </c>
      <c r="H3033" s="17">
        <v>0.367341792</v>
      </c>
      <c r="I3033" s="17">
        <v>0.99370888599999996</v>
      </c>
      <c r="J3033" s="17">
        <v>6.2899999999999996E-3</v>
      </c>
      <c r="K3033" s="17">
        <v>3.5499999999999999E-6</v>
      </c>
    </row>
    <row r="3034" spans="1:11" x14ac:dyDescent="0.45">
      <c r="A3034" s="10" t="s">
        <v>31</v>
      </c>
      <c r="B3034" s="20">
        <v>0.86099999999999999</v>
      </c>
      <c r="C3034" s="19">
        <v>75429</v>
      </c>
      <c r="D3034" s="19">
        <v>19414.135439999998</v>
      </c>
      <c r="E3034" s="23">
        <v>0.71264306700000002</v>
      </c>
      <c r="F3034" s="23">
        <v>0.51335819599999999</v>
      </c>
      <c r="G3034" s="17">
        <v>0.63276723800000001</v>
      </c>
      <c r="H3034" s="17">
        <v>0.36723276199999999</v>
      </c>
      <c r="I3034" s="17">
        <v>0.99372243500000002</v>
      </c>
      <c r="J3034" s="17">
        <v>6.2700000000000004E-3</v>
      </c>
      <c r="K3034" s="17">
        <v>3.54E-6</v>
      </c>
    </row>
    <row r="3035" spans="1:11" x14ac:dyDescent="0.45">
      <c r="A3035" s="10" t="s">
        <v>31</v>
      </c>
      <c r="B3035" s="20">
        <v>0.86199999999999999</v>
      </c>
      <c r="C3035" s="19">
        <v>75515</v>
      </c>
      <c r="D3035" s="19">
        <v>19475.581999999999</v>
      </c>
      <c r="E3035" s="23">
        <v>0.715936872</v>
      </c>
      <c r="F3035" s="23">
        <v>0.51468835499999999</v>
      </c>
      <c r="G3035" s="17">
        <v>0.63272197600000002</v>
      </c>
      <c r="H3035" s="17">
        <v>0.36727802399999998</v>
      </c>
      <c r="I3035" s="17">
        <v>0.99374063400000001</v>
      </c>
      <c r="J3035" s="17">
        <v>6.2599999999999999E-3</v>
      </c>
      <c r="K3035" s="17">
        <v>3.5300000000000001E-6</v>
      </c>
    </row>
    <row r="3036" spans="1:11" x14ac:dyDescent="0.45">
      <c r="A3036" s="10" t="s">
        <v>31</v>
      </c>
      <c r="B3036" s="20">
        <v>0.86299999999999999</v>
      </c>
      <c r="C3036" s="19">
        <v>75605</v>
      </c>
      <c r="D3036" s="19">
        <v>19540.174019999999</v>
      </c>
      <c r="E3036" s="23">
        <v>0.71978966899999997</v>
      </c>
      <c r="F3036" s="23">
        <v>0.51608984700000005</v>
      </c>
      <c r="G3036" s="17">
        <v>0.63268302399999998</v>
      </c>
      <c r="H3036" s="17">
        <v>0.36731697600000002</v>
      </c>
      <c r="I3036" s="17">
        <v>0.99375768499999995</v>
      </c>
      <c r="J3036" s="17">
        <v>6.2399999999999999E-3</v>
      </c>
      <c r="K3036" s="17">
        <v>3.5200000000000002E-6</v>
      </c>
    </row>
    <row r="3037" spans="1:11" x14ac:dyDescent="0.45">
      <c r="A3037" s="10" t="s">
        <v>31</v>
      </c>
      <c r="B3037" s="20">
        <v>0.86399999999999999</v>
      </c>
      <c r="C3037" s="19">
        <v>75694</v>
      </c>
      <c r="D3037" s="19">
        <v>19604.279470000001</v>
      </c>
      <c r="E3037" s="23">
        <v>0.72129403800000003</v>
      </c>
      <c r="F3037" s="23">
        <v>0.51744230199999997</v>
      </c>
      <c r="G3037" s="17">
        <v>0.63277142200000003</v>
      </c>
      <c r="H3037" s="17">
        <v>0.36722857800000003</v>
      </c>
      <c r="I3037" s="17">
        <v>0.99377129399999997</v>
      </c>
      <c r="J3037" s="17">
        <v>6.2300000000000003E-3</v>
      </c>
      <c r="K3037" s="17">
        <v>3.5099999999999999E-6</v>
      </c>
    </row>
    <row r="3038" spans="1:11" x14ac:dyDescent="0.45">
      <c r="A3038" s="10" t="s">
        <v>31</v>
      </c>
      <c r="B3038" s="20">
        <v>0.86499999999999999</v>
      </c>
      <c r="C3038" s="19">
        <v>75780</v>
      </c>
      <c r="D3038" s="19">
        <v>19666.46833</v>
      </c>
      <c r="E3038" s="23">
        <v>0.72490190399999999</v>
      </c>
      <c r="F3038" s="23">
        <v>0.51895640200000004</v>
      </c>
      <c r="G3038" s="17">
        <v>0.63296384299999997</v>
      </c>
      <c r="H3038" s="17">
        <v>0.36703615699999997</v>
      </c>
      <c r="I3038" s="17">
        <v>0.99379029200000002</v>
      </c>
      <c r="J3038" s="17">
        <v>6.2100000000000002E-3</v>
      </c>
      <c r="K3038" s="17">
        <v>3.4999999999999999E-6</v>
      </c>
    </row>
    <row r="3039" spans="1:11" x14ac:dyDescent="0.45">
      <c r="A3039" s="10" t="s">
        <v>31</v>
      </c>
      <c r="B3039" s="20">
        <v>0.86599999999999999</v>
      </c>
      <c r="C3039" s="19">
        <v>75868</v>
      </c>
      <c r="D3039" s="19">
        <v>19730.339929999998</v>
      </c>
      <c r="E3039" s="23">
        <v>0.72645440800000005</v>
      </c>
      <c r="F3039" s="23">
        <v>0.52033762400000005</v>
      </c>
      <c r="G3039" s="17">
        <v>0.63311277499999996</v>
      </c>
      <c r="H3039" s="17">
        <v>0.36688722499999998</v>
      </c>
      <c r="I3039" s="17">
        <v>0.99380775200000004</v>
      </c>
      <c r="J3039" s="17">
        <v>6.1900000000000002E-3</v>
      </c>
      <c r="K3039" s="17">
        <v>3.49E-6</v>
      </c>
    </row>
    <row r="3040" spans="1:11" x14ac:dyDescent="0.45">
      <c r="A3040" s="10" t="s">
        <v>31</v>
      </c>
      <c r="B3040" s="20">
        <v>0.86699999999999999</v>
      </c>
      <c r="C3040" s="19">
        <v>75956</v>
      </c>
      <c r="D3040" s="19">
        <v>19794.379700000001</v>
      </c>
      <c r="E3040" s="23">
        <v>0.72896176499999998</v>
      </c>
      <c r="F3040" s="23">
        <v>0.52177590200000001</v>
      </c>
      <c r="G3040" s="17">
        <v>0.63340618299999996</v>
      </c>
      <c r="H3040" s="17">
        <v>0.36659381699999999</v>
      </c>
      <c r="I3040" s="17">
        <v>0.99382795499999999</v>
      </c>
      <c r="J3040" s="17">
        <v>6.1700000000000001E-3</v>
      </c>
      <c r="K3040" s="17">
        <v>3.4800000000000001E-6</v>
      </c>
    </row>
    <row r="3041" spans="1:11" x14ac:dyDescent="0.45">
      <c r="A3041" s="10" t="s">
        <v>31</v>
      </c>
      <c r="B3041" s="20">
        <v>0.86799999999999999</v>
      </c>
      <c r="C3041" s="19">
        <v>76044</v>
      </c>
      <c r="D3041" s="19">
        <v>19858.624230000001</v>
      </c>
      <c r="E3041" s="23">
        <v>0.73076569899999999</v>
      </c>
      <c r="F3041" s="23">
        <v>0.52302722300000004</v>
      </c>
      <c r="G3041" s="17">
        <v>0.63347535600000004</v>
      </c>
      <c r="H3041" s="17">
        <v>0.36652464400000001</v>
      </c>
      <c r="I3041" s="17">
        <v>0.99384359</v>
      </c>
      <c r="J3041" s="17">
        <v>6.1500000000000001E-3</v>
      </c>
      <c r="K3041" s="17">
        <v>3.4699999999999998E-6</v>
      </c>
    </row>
    <row r="3042" spans="1:11" x14ac:dyDescent="0.45">
      <c r="A3042" s="10" t="s">
        <v>31</v>
      </c>
      <c r="B3042" s="20">
        <v>0.86899999999999999</v>
      </c>
      <c r="C3042" s="19">
        <v>76131</v>
      </c>
      <c r="D3042" s="19">
        <v>19922.481660000001</v>
      </c>
      <c r="E3042" s="23">
        <v>0.73618348199999994</v>
      </c>
      <c r="F3042" s="23">
        <v>0.52465169</v>
      </c>
      <c r="G3042" s="17">
        <v>0.63361836800000004</v>
      </c>
      <c r="H3042" s="17">
        <v>0.36638163200000001</v>
      </c>
      <c r="I3042" s="17">
        <v>0.99386302100000001</v>
      </c>
      <c r="J3042" s="17">
        <v>6.13E-3</v>
      </c>
      <c r="K3042" s="17">
        <v>3.4599999999999999E-6</v>
      </c>
    </row>
    <row r="3043" spans="1:11" x14ac:dyDescent="0.45">
      <c r="A3043" s="10" t="s">
        <v>31</v>
      </c>
      <c r="B3043" s="20">
        <v>0.87</v>
      </c>
      <c r="C3043" s="19">
        <v>76216</v>
      </c>
      <c r="D3043" s="19">
        <v>19985.189040000001</v>
      </c>
      <c r="E3043" s="23">
        <v>0.73963485900000003</v>
      </c>
      <c r="F3043" s="23">
        <v>0.52609442200000001</v>
      </c>
      <c r="G3043" s="17">
        <v>0.63377768400000001</v>
      </c>
      <c r="H3043" s="17">
        <v>0.36622231599999999</v>
      </c>
      <c r="I3043" s="17">
        <v>0.99388236600000002</v>
      </c>
      <c r="J3043" s="17">
        <v>6.11E-3</v>
      </c>
      <c r="K3043" s="17">
        <v>3.45E-6</v>
      </c>
    </row>
    <row r="3044" spans="1:11" x14ac:dyDescent="0.45">
      <c r="A3044" s="10" t="s">
        <v>31</v>
      </c>
      <c r="B3044" s="20">
        <v>0.871</v>
      </c>
      <c r="C3044" s="19">
        <v>76304</v>
      </c>
      <c r="D3044" s="19">
        <v>20050.414110000002</v>
      </c>
      <c r="E3044" s="23">
        <v>0.74336179300000005</v>
      </c>
      <c r="F3044" s="23">
        <v>0.52751200099999995</v>
      </c>
      <c r="G3044" s="17">
        <v>0.63408209299999996</v>
      </c>
      <c r="H3044" s="17">
        <v>0.36591790699999999</v>
      </c>
      <c r="I3044" s="17">
        <v>0.99388229800000005</v>
      </c>
      <c r="J3044" s="17">
        <v>6.11E-3</v>
      </c>
      <c r="K3044" s="17">
        <v>3.4400000000000001E-6</v>
      </c>
    </row>
    <row r="3045" spans="1:11" x14ac:dyDescent="0.45">
      <c r="A3045" s="10" t="s">
        <v>31</v>
      </c>
      <c r="B3045" s="20">
        <v>0.872</v>
      </c>
      <c r="C3045" s="19">
        <v>76394</v>
      </c>
      <c r="D3045" s="19">
        <v>20117.506509999999</v>
      </c>
      <c r="E3045" s="23">
        <v>0.746504312</v>
      </c>
      <c r="F3045" s="23">
        <v>0.52900291899999996</v>
      </c>
      <c r="G3045" s="17">
        <v>0.634251381</v>
      </c>
      <c r="H3045" s="17">
        <v>0.365748619</v>
      </c>
      <c r="I3045" s="17">
        <v>0.99389780100000003</v>
      </c>
      <c r="J3045" s="17">
        <v>6.1000000000000004E-3</v>
      </c>
      <c r="K3045" s="17">
        <v>3.4300000000000002E-6</v>
      </c>
    </row>
    <row r="3046" spans="1:11" x14ac:dyDescent="0.45">
      <c r="A3046" s="10" t="s">
        <v>31</v>
      </c>
      <c r="B3046" s="20">
        <v>0.873</v>
      </c>
      <c r="C3046" s="19">
        <v>76481</v>
      </c>
      <c r="D3046" s="19">
        <v>20182.583070000001</v>
      </c>
      <c r="E3046" s="23">
        <v>0.74920744100000003</v>
      </c>
      <c r="F3046" s="23">
        <v>0.53048459800000003</v>
      </c>
      <c r="G3046" s="17">
        <v>0.63449745700000004</v>
      </c>
      <c r="H3046" s="17">
        <v>0.36550254300000001</v>
      </c>
      <c r="I3046" s="17">
        <v>0.99390621000000001</v>
      </c>
      <c r="J3046" s="17">
        <v>6.0899999999999999E-3</v>
      </c>
      <c r="K3046" s="17">
        <v>3.4199999999999999E-6</v>
      </c>
    </row>
    <row r="3047" spans="1:11" x14ac:dyDescent="0.45">
      <c r="A3047" s="10" t="s">
        <v>31</v>
      </c>
      <c r="B3047" s="20">
        <v>0.874</v>
      </c>
      <c r="C3047" s="19">
        <v>76568</v>
      </c>
      <c r="D3047" s="19">
        <v>20247.90713</v>
      </c>
      <c r="E3047" s="23">
        <v>0.75254940000000003</v>
      </c>
      <c r="F3047" s="23">
        <v>0.53199825899999997</v>
      </c>
      <c r="G3047" s="17">
        <v>0.63458625000000002</v>
      </c>
      <c r="H3047" s="17">
        <v>0.36541374999999998</v>
      </c>
      <c r="I3047" s="17">
        <v>0.99392456600000001</v>
      </c>
      <c r="J3047" s="17">
        <v>6.0699999999999999E-3</v>
      </c>
      <c r="K3047" s="17">
        <v>3.41E-6</v>
      </c>
    </row>
    <row r="3048" spans="1:11" x14ac:dyDescent="0.45">
      <c r="A3048" s="10" t="s">
        <v>31</v>
      </c>
      <c r="B3048" s="20">
        <v>0.875</v>
      </c>
      <c r="C3048" s="19">
        <v>76657</v>
      </c>
      <c r="D3048" s="19">
        <v>20315.03498</v>
      </c>
      <c r="E3048" s="23">
        <v>0.75575472700000002</v>
      </c>
      <c r="F3048" s="23">
        <v>0.533434988</v>
      </c>
      <c r="G3048" s="17">
        <v>0.634710463</v>
      </c>
      <c r="H3048" s="17">
        <v>0.365289537</v>
      </c>
      <c r="I3048" s="17">
        <v>0.99394295300000002</v>
      </c>
      <c r="J3048" s="17">
        <v>6.0499999999999998E-3</v>
      </c>
      <c r="K3048" s="17">
        <v>3.4000000000000001E-6</v>
      </c>
    </row>
    <row r="3049" spans="1:11" x14ac:dyDescent="0.45">
      <c r="A3049" s="10" t="s">
        <v>31</v>
      </c>
      <c r="B3049" s="20">
        <v>0.876</v>
      </c>
      <c r="C3049" s="19">
        <v>76742</v>
      </c>
      <c r="D3049" s="19">
        <v>20379.4529</v>
      </c>
      <c r="E3049" s="23">
        <v>0.75930939500000005</v>
      </c>
      <c r="F3049" s="23">
        <v>0.53500228100000002</v>
      </c>
      <c r="G3049" s="17">
        <v>0.634919601</v>
      </c>
      <c r="H3049" s="17">
        <v>0.365080399</v>
      </c>
      <c r="I3049" s="17">
        <v>0.99395638500000005</v>
      </c>
      <c r="J3049" s="17">
        <v>6.0400000000000002E-3</v>
      </c>
      <c r="K3049" s="17">
        <v>3.3900000000000002E-6</v>
      </c>
    </row>
    <row r="3050" spans="1:11" x14ac:dyDescent="0.45">
      <c r="A3050" s="10" t="s">
        <v>31</v>
      </c>
      <c r="B3050" s="20">
        <v>0.877</v>
      </c>
      <c r="C3050" s="19">
        <v>76829</v>
      </c>
      <c r="D3050" s="19">
        <v>20445.711340000002</v>
      </c>
      <c r="E3050" s="23">
        <v>0.76340113700000001</v>
      </c>
      <c r="F3050" s="23">
        <v>0.53647423800000005</v>
      </c>
      <c r="G3050" s="17">
        <v>0.63485142299999997</v>
      </c>
      <c r="H3050" s="17">
        <v>0.36514857699999997</v>
      </c>
      <c r="I3050" s="17">
        <v>0.99397124199999998</v>
      </c>
      <c r="J3050" s="17">
        <v>6.0299999999999998E-3</v>
      </c>
      <c r="K3050" s="17">
        <v>3.3799999999999998E-6</v>
      </c>
    </row>
    <row r="3051" spans="1:11" x14ac:dyDescent="0.45">
      <c r="A3051" s="10" t="s">
        <v>31</v>
      </c>
      <c r="B3051" s="20">
        <v>0.878</v>
      </c>
      <c r="C3051" s="19">
        <v>76912</v>
      </c>
      <c r="D3051" s="19">
        <v>20509.281309999998</v>
      </c>
      <c r="E3051" s="23">
        <v>0.76809477199999998</v>
      </c>
      <c r="F3051" s="23">
        <v>0.53799537900000005</v>
      </c>
      <c r="G3051" s="17">
        <v>0.63502444400000002</v>
      </c>
      <c r="H3051" s="17">
        <v>0.36497555599999998</v>
      </c>
      <c r="I3051" s="17">
        <v>0.99398622199999997</v>
      </c>
      <c r="J3051" s="17">
        <v>6.0099999999999997E-3</v>
      </c>
      <c r="K3051" s="17">
        <v>3.3699999999999999E-6</v>
      </c>
    </row>
    <row r="3052" spans="1:11" x14ac:dyDescent="0.45">
      <c r="A3052" s="10" t="s">
        <v>31</v>
      </c>
      <c r="B3052" s="20">
        <v>0.879</v>
      </c>
      <c r="C3052" s="19">
        <v>77006</v>
      </c>
      <c r="D3052" s="19">
        <v>20581.628509999999</v>
      </c>
      <c r="E3052" s="23">
        <v>0.77130913599999995</v>
      </c>
      <c r="F3052" s="23">
        <v>0.53949028099999996</v>
      </c>
      <c r="G3052" s="17">
        <v>0.635132327</v>
      </c>
      <c r="H3052" s="17">
        <v>0.364867673</v>
      </c>
      <c r="I3052" s="17">
        <v>0.99400276600000004</v>
      </c>
      <c r="J3052" s="17">
        <v>5.9899999999999997E-3</v>
      </c>
      <c r="K3052" s="17">
        <v>3.3699999999999999E-6</v>
      </c>
    </row>
    <row r="3053" spans="1:11" x14ac:dyDescent="0.45">
      <c r="A3053" s="10" t="s">
        <v>31</v>
      </c>
      <c r="B3053" s="20">
        <v>0.88</v>
      </c>
      <c r="C3053" s="19">
        <v>77092</v>
      </c>
      <c r="D3053" s="19">
        <v>20648.144799999998</v>
      </c>
      <c r="E3053" s="23">
        <v>0.775687825</v>
      </c>
      <c r="F3053" s="23">
        <v>0.54112570299999996</v>
      </c>
      <c r="G3053" s="17">
        <v>0.63520209599999999</v>
      </c>
      <c r="H3053" s="17">
        <v>0.36479790400000001</v>
      </c>
      <c r="I3053" s="17">
        <v>0.99401805200000004</v>
      </c>
      <c r="J3053" s="17">
        <v>5.9800000000000001E-3</v>
      </c>
      <c r="K3053" s="17">
        <v>3.36E-6</v>
      </c>
    </row>
    <row r="3054" spans="1:11" x14ac:dyDescent="0.45">
      <c r="A3054" s="10" t="s">
        <v>31</v>
      </c>
      <c r="B3054" s="20">
        <v>0.88100000000000001</v>
      </c>
      <c r="C3054" s="19">
        <v>77182</v>
      </c>
      <c r="D3054" s="19">
        <v>20718.149649999999</v>
      </c>
      <c r="E3054" s="23">
        <v>0.77953990900000003</v>
      </c>
      <c r="F3054" s="23">
        <v>0.54263075900000002</v>
      </c>
      <c r="G3054" s="17">
        <v>0.63530356799999999</v>
      </c>
      <c r="H3054" s="17">
        <v>0.36469643200000001</v>
      </c>
      <c r="I3054" s="17">
        <v>0.99402749800000001</v>
      </c>
      <c r="J3054" s="17">
        <v>5.9699999999999996E-3</v>
      </c>
      <c r="K3054" s="17">
        <v>3.3500000000000001E-6</v>
      </c>
    </row>
    <row r="3055" spans="1:11" x14ac:dyDescent="0.45">
      <c r="A3055" s="10" t="s">
        <v>31</v>
      </c>
      <c r="B3055" s="20">
        <v>0.88200000000000001</v>
      </c>
      <c r="C3055" s="19">
        <v>77268</v>
      </c>
      <c r="D3055" s="19">
        <v>20785.357380000001</v>
      </c>
      <c r="E3055" s="23">
        <v>0.78340276200000003</v>
      </c>
      <c r="F3055" s="23">
        <v>0.54426045499999998</v>
      </c>
      <c r="G3055" s="17">
        <v>0.63545063899999998</v>
      </c>
      <c r="H3055" s="17">
        <v>0.36454936100000002</v>
      </c>
      <c r="I3055" s="17">
        <v>0.99404506299999995</v>
      </c>
      <c r="J3055" s="17">
        <v>5.9500000000000004E-3</v>
      </c>
      <c r="K3055" s="17">
        <v>3.3400000000000002E-6</v>
      </c>
    </row>
    <row r="3056" spans="1:11" x14ac:dyDescent="0.45">
      <c r="A3056" s="10" t="s">
        <v>31</v>
      </c>
      <c r="B3056" s="20">
        <v>0.88300000000000001</v>
      </c>
      <c r="C3056" s="19">
        <v>77356</v>
      </c>
      <c r="D3056" s="19">
        <v>20854.474040000001</v>
      </c>
      <c r="E3056" s="23">
        <v>0.78695868499999999</v>
      </c>
      <c r="F3056" s="23">
        <v>0.54570388999999997</v>
      </c>
      <c r="G3056" s="17">
        <v>0.63555509600000004</v>
      </c>
      <c r="H3056" s="17">
        <v>0.36444490400000001</v>
      </c>
      <c r="I3056" s="17">
        <v>0.99406352099999995</v>
      </c>
      <c r="J3056" s="17">
        <v>5.9300000000000004E-3</v>
      </c>
      <c r="K3056" s="17">
        <v>3.3299999999999999E-6</v>
      </c>
    </row>
    <row r="3057" spans="1:11" x14ac:dyDescent="0.45">
      <c r="A3057" s="10" t="s">
        <v>31</v>
      </c>
      <c r="B3057" s="20">
        <v>0.88400000000000001</v>
      </c>
      <c r="C3057" s="19">
        <v>77444</v>
      </c>
      <c r="D3057" s="19">
        <v>20923.83353</v>
      </c>
      <c r="E3057" s="23">
        <v>0.79010379100000006</v>
      </c>
      <c r="F3057" s="23">
        <v>0.54741891200000004</v>
      </c>
      <c r="G3057" s="17">
        <v>0.63569805300000004</v>
      </c>
      <c r="H3057" s="17">
        <v>0.36430194700000001</v>
      </c>
      <c r="I3057" s="17">
        <v>0.99407744799999997</v>
      </c>
      <c r="J3057" s="17">
        <v>5.9199999999999999E-3</v>
      </c>
      <c r="K3057" s="17">
        <v>3.32E-6</v>
      </c>
    </row>
    <row r="3058" spans="1:11" x14ac:dyDescent="0.45">
      <c r="A3058" s="10" t="s">
        <v>31</v>
      </c>
      <c r="B3058" s="20">
        <v>0.88500000000000001</v>
      </c>
      <c r="C3058" s="19">
        <v>77530</v>
      </c>
      <c r="D3058" s="19">
        <v>20991.95264</v>
      </c>
      <c r="E3058" s="23">
        <v>0.79382477900000004</v>
      </c>
      <c r="F3058" s="23">
        <v>0.549031414</v>
      </c>
      <c r="G3058" s="17">
        <v>0.63592157900000001</v>
      </c>
      <c r="H3058" s="17">
        <v>0.36407842099999999</v>
      </c>
      <c r="I3058" s="17">
        <v>0.99409318700000004</v>
      </c>
      <c r="J3058" s="17">
        <v>5.8999999999999999E-3</v>
      </c>
      <c r="K3058" s="17">
        <v>3.3100000000000001E-6</v>
      </c>
    </row>
    <row r="3059" spans="1:11" x14ac:dyDescent="0.45">
      <c r="A3059" s="10" t="s">
        <v>31</v>
      </c>
      <c r="B3059" s="20">
        <v>0.88600000000000001</v>
      </c>
      <c r="C3059" s="19">
        <v>77617</v>
      </c>
      <c r="D3059" s="19">
        <v>21061.12412</v>
      </c>
      <c r="E3059" s="23">
        <v>0.79746111399999997</v>
      </c>
      <c r="F3059" s="23">
        <v>0.55058256400000005</v>
      </c>
      <c r="G3059" s="17">
        <v>0.63603334300000003</v>
      </c>
      <c r="H3059" s="17">
        <v>0.36396665700000003</v>
      </c>
      <c r="I3059" s="17">
        <v>0.99411143400000002</v>
      </c>
      <c r="J3059" s="17">
        <v>5.8900000000000003E-3</v>
      </c>
      <c r="K3059" s="17">
        <v>3.3000000000000002E-6</v>
      </c>
    </row>
    <row r="3060" spans="1:11" x14ac:dyDescent="0.45">
      <c r="A3060" s="10" t="s">
        <v>31</v>
      </c>
      <c r="B3060" s="20">
        <v>0.88700000000000001</v>
      </c>
      <c r="C3060" s="19">
        <v>77702</v>
      </c>
      <c r="D3060" s="19">
        <v>21129.033070000001</v>
      </c>
      <c r="E3060" s="23">
        <v>0.80086563300000002</v>
      </c>
      <c r="F3060" s="23">
        <v>0.552223099</v>
      </c>
      <c r="G3060" s="17">
        <v>0.63618697099999999</v>
      </c>
      <c r="H3060" s="17">
        <v>0.36381302900000001</v>
      </c>
      <c r="I3060" s="17">
        <v>0.99412758099999998</v>
      </c>
      <c r="J3060" s="17">
        <v>5.8700000000000002E-3</v>
      </c>
      <c r="K3060" s="17">
        <v>3.2899999999999998E-6</v>
      </c>
    </row>
    <row r="3061" spans="1:11" x14ac:dyDescent="0.45">
      <c r="A3061" s="10" t="s">
        <v>31</v>
      </c>
      <c r="B3061" s="20">
        <v>0.88800000000000001</v>
      </c>
      <c r="C3061" s="19">
        <v>77786</v>
      </c>
      <c r="D3061" s="19">
        <v>21196.452929999999</v>
      </c>
      <c r="E3061" s="23">
        <v>0.80460337400000004</v>
      </c>
      <c r="F3061" s="23">
        <v>0.55368951300000002</v>
      </c>
      <c r="G3061" s="17">
        <v>0.63641272199999999</v>
      </c>
      <c r="H3061" s="17">
        <v>0.36358727800000001</v>
      </c>
      <c r="I3061" s="17">
        <v>0.99414384099999997</v>
      </c>
      <c r="J3061" s="17">
        <v>5.8500000000000002E-3</v>
      </c>
      <c r="K3061" s="17">
        <v>3.2799999999999999E-6</v>
      </c>
    </row>
    <row r="3062" spans="1:11" x14ac:dyDescent="0.45">
      <c r="A3062" s="10" t="s">
        <v>31</v>
      </c>
      <c r="B3062" s="20">
        <v>0.88900000000000001</v>
      </c>
      <c r="C3062" s="19">
        <v>77880</v>
      </c>
      <c r="D3062" s="19">
        <v>21272.224259999999</v>
      </c>
      <c r="E3062" s="23">
        <v>0.80830041399999997</v>
      </c>
      <c r="F3062" s="23">
        <v>0.55527353499999998</v>
      </c>
      <c r="G3062" s="17">
        <v>0.63653055999999997</v>
      </c>
      <c r="H3062" s="17">
        <v>0.36346943999999998</v>
      </c>
      <c r="I3062" s="17">
        <v>0.99416011199999998</v>
      </c>
      <c r="J3062" s="17">
        <v>5.8399999999999997E-3</v>
      </c>
      <c r="K3062" s="17">
        <v>3.27E-6</v>
      </c>
    </row>
    <row r="3063" spans="1:11" x14ac:dyDescent="0.45">
      <c r="A3063" s="10" t="s">
        <v>31</v>
      </c>
      <c r="B3063" s="20">
        <v>0.89</v>
      </c>
      <c r="C3063" s="19">
        <v>77967</v>
      </c>
      <c r="D3063" s="19">
        <v>21342.7435</v>
      </c>
      <c r="E3063" s="23">
        <v>0.81207773000000005</v>
      </c>
      <c r="F3063" s="23">
        <v>0.55715662099999996</v>
      </c>
      <c r="G3063" s="17">
        <v>0.63666679500000001</v>
      </c>
      <c r="H3063" s="17">
        <v>0.36333320499999999</v>
      </c>
      <c r="I3063" s="17">
        <v>0.99417663599999995</v>
      </c>
      <c r="J3063" s="17">
        <v>5.8199999999999997E-3</v>
      </c>
      <c r="K3063" s="17">
        <v>3.2600000000000001E-6</v>
      </c>
    </row>
    <row r="3064" spans="1:11" x14ac:dyDescent="0.45">
      <c r="A3064" s="10" t="s">
        <v>31</v>
      </c>
      <c r="B3064" s="20">
        <v>0.89100000000000001</v>
      </c>
      <c r="C3064" s="19">
        <v>78054</v>
      </c>
      <c r="D3064" s="19">
        <v>21413.522349999999</v>
      </c>
      <c r="E3064" s="23">
        <v>0.816027426</v>
      </c>
      <c r="F3064" s="23">
        <v>0.55883546399999995</v>
      </c>
      <c r="G3064" s="17">
        <v>0.63671304500000003</v>
      </c>
      <c r="H3064" s="17">
        <v>0.36328695500000002</v>
      </c>
      <c r="I3064" s="17">
        <v>0.994192403</v>
      </c>
      <c r="J3064" s="17">
        <v>5.7999999999999996E-3</v>
      </c>
      <c r="K3064" s="17">
        <v>3.2499999999999998E-6</v>
      </c>
    </row>
    <row r="3065" spans="1:11" x14ac:dyDescent="0.45">
      <c r="A3065" s="10" t="s">
        <v>31</v>
      </c>
      <c r="B3065" s="20">
        <v>0.89200000000000002</v>
      </c>
      <c r="C3065" s="19">
        <v>78138</v>
      </c>
      <c r="D3065" s="19">
        <v>21482.276969999999</v>
      </c>
      <c r="E3065" s="23">
        <v>0.82024612299999999</v>
      </c>
      <c r="F3065" s="23">
        <v>0.56048959499999995</v>
      </c>
      <c r="G3065" s="17">
        <v>0.63669405400000001</v>
      </c>
      <c r="H3065" s="17">
        <v>0.36330594599999999</v>
      </c>
      <c r="I3065" s="17">
        <v>0.99420736099999996</v>
      </c>
      <c r="J3065" s="17">
        <v>5.79E-3</v>
      </c>
      <c r="K3065" s="17">
        <v>3.2499999999999998E-6</v>
      </c>
    </row>
    <row r="3066" spans="1:11" x14ac:dyDescent="0.45">
      <c r="A3066" s="10" t="s">
        <v>31</v>
      </c>
      <c r="B3066" s="20">
        <v>0.89300000000000002</v>
      </c>
      <c r="C3066" s="19">
        <v>78231</v>
      </c>
      <c r="D3066" s="19">
        <v>21558.79333</v>
      </c>
      <c r="E3066" s="23">
        <v>0.82542614800000003</v>
      </c>
      <c r="F3066" s="23">
        <v>0.56214466399999996</v>
      </c>
      <c r="G3066" s="17">
        <v>0.63678081600000003</v>
      </c>
      <c r="H3066" s="17">
        <v>0.36321918399999997</v>
      </c>
      <c r="I3066" s="17">
        <v>0.99422257800000002</v>
      </c>
      <c r="J3066" s="17">
        <v>5.77E-3</v>
      </c>
      <c r="K3066" s="17">
        <v>3.2399999999999999E-6</v>
      </c>
    </row>
    <row r="3067" spans="1:11" x14ac:dyDescent="0.45">
      <c r="A3067" s="10" t="s">
        <v>31</v>
      </c>
      <c r="B3067" s="20">
        <v>0.89400000000000002</v>
      </c>
      <c r="C3067" s="19">
        <v>78319</v>
      </c>
      <c r="D3067" s="19">
        <v>21631.715950000002</v>
      </c>
      <c r="E3067" s="23">
        <v>0.83142025399999997</v>
      </c>
      <c r="F3067" s="23">
        <v>0.56383270399999996</v>
      </c>
      <c r="G3067" s="17">
        <v>0.63683142000000004</v>
      </c>
      <c r="H3067" s="17">
        <v>0.36316858000000002</v>
      </c>
      <c r="I3067" s="17">
        <v>0.99423787299999999</v>
      </c>
      <c r="J3067" s="17">
        <v>5.7600000000000004E-3</v>
      </c>
      <c r="K3067" s="17">
        <v>3.23E-6</v>
      </c>
    </row>
    <row r="3068" spans="1:11" x14ac:dyDescent="0.45">
      <c r="A3068" s="10" t="s">
        <v>31</v>
      </c>
      <c r="B3068" s="20">
        <v>0.89500000000000002</v>
      </c>
      <c r="C3068" s="19">
        <v>78405</v>
      </c>
      <c r="D3068" s="19">
        <v>21703.441930000001</v>
      </c>
      <c r="E3068" s="23">
        <v>0.83790342100000004</v>
      </c>
      <c r="F3068" s="23">
        <v>0.56564769199999998</v>
      </c>
      <c r="G3068" s="17">
        <v>0.63693641999999995</v>
      </c>
      <c r="H3068" s="17">
        <v>0.36306358</v>
      </c>
      <c r="I3068" s="17">
        <v>0.99425211700000005</v>
      </c>
      <c r="J3068" s="17">
        <v>5.7400000000000003E-3</v>
      </c>
      <c r="K3068" s="17">
        <v>3.2200000000000001E-6</v>
      </c>
    </row>
    <row r="3069" spans="1:11" x14ac:dyDescent="0.45">
      <c r="A3069" s="10" t="s">
        <v>31</v>
      </c>
      <c r="B3069" s="20">
        <v>0.89600000000000002</v>
      </c>
      <c r="C3069" s="19">
        <v>78491</v>
      </c>
      <c r="D3069" s="19">
        <v>21775.673879999998</v>
      </c>
      <c r="E3069" s="23">
        <v>0.84210524399999998</v>
      </c>
      <c r="F3069" s="23">
        <v>0.56736384399999995</v>
      </c>
      <c r="G3069" s="17">
        <v>0.63706666999999995</v>
      </c>
      <c r="H3069" s="17">
        <v>0.36293333</v>
      </c>
      <c r="I3069" s="17">
        <v>0.99426709300000005</v>
      </c>
      <c r="J3069" s="17">
        <v>5.7299999999999999E-3</v>
      </c>
      <c r="K3069" s="17">
        <v>3.2100000000000002E-6</v>
      </c>
    </row>
    <row r="3070" spans="1:11" x14ac:dyDescent="0.45">
      <c r="A3070" s="10" t="s">
        <v>31</v>
      </c>
      <c r="B3070" s="20">
        <v>0.89700000000000002</v>
      </c>
      <c r="C3070" s="19">
        <v>78577</v>
      </c>
      <c r="D3070" s="19">
        <v>21848.35657</v>
      </c>
      <c r="E3070" s="23">
        <v>0.84692008799999996</v>
      </c>
      <c r="F3070" s="23">
        <v>0.56910008499999998</v>
      </c>
      <c r="G3070" s="17">
        <v>0.63723481400000004</v>
      </c>
      <c r="H3070" s="17">
        <v>0.36276518600000002</v>
      </c>
      <c r="I3070" s="17">
        <v>0.99428386899999999</v>
      </c>
      <c r="J3070" s="17">
        <v>5.7099999999999998E-3</v>
      </c>
      <c r="K3070" s="17">
        <v>3.1999999999999999E-6</v>
      </c>
    </row>
    <row r="3071" spans="1:11" x14ac:dyDescent="0.45">
      <c r="A3071" s="10" t="s">
        <v>31</v>
      </c>
      <c r="B3071" s="20">
        <v>0.89800000000000002</v>
      </c>
      <c r="C3071" s="19">
        <v>78668</v>
      </c>
      <c r="D3071" s="19">
        <v>21925.614750000001</v>
      </c>
      <c r="E3071" s="23">
        <v>0.85097761999999999</v>
      </c>
      <c r="F3071" s="23">
        <v>0.57088567499999998</v>
      </c>
      <c r="G3071" s="17">
        <v>0.63743834899999996</v>
      </c>
      <c r="H3071" s="17">
        <v>0.36256165099999998</v>
      </c>
      <c r="I3071" s="17">
        <v>0.99429416999999998</v>
      </c>
      <c r="J3071" s="17">
        <v>5.7000000000000002E-3</v>
      </c>
      <c r="K3071" s="17">
        <v>3.19E-6</v>
      </c>
    </row>
    <row r="3072" spans="1:11" x14ac:dyDescent="0.45">
      <c r="A3072" s="10" t="s">
        <v>31</v>
      </c>
      <c r="B3072" s="20">
        <v>0.89900000000000002</v>
      </c>
      <c r="C3072" s="19">
        <v>78756</v>
      </c>
      <c r="D3072" s="19">
        <v>22000.69166</v>
      </c>
      <c r="E3072" s="23">
        <v>0.855798638</v>
      </c>
      <c r="F3072" s="23">
        <v>0.57268329699999998</v>
      </c>
      <c r="G3072" s="17">
        <v>0.63766570199999995</v>
      </c>
      <c r="H3072" s="17">
        <v>0.362334298</v>
      </c>
      <c r="I3072" s="17">
        <v>0.99431001299999999</v>
      </c>
      <c r="J3072" s="17">
        <v>5.6899999999999997E-3</v>
      </c>
      <c r="K3072" s="17">
        <v>3.19E-6</v>
      </c>
    </row>
    <row r="3073" spans="1:11" x14ac:dyDescent="0.45">
      <c r="A3073" s="10" t="s">
        <v>31</v>
      </c>
      <c r="B3073" s="20">
        <v>0.9</v>
      </c>
      <c r="C3073" s="19">
        <v>78838</v>
      </c>
      <c r="D3073" s="19">
        <v>22071.077929999999</v>
      </c>
      <c r="E3073" s="23">
        <v>0.86035198000000002</v>
      </c>
      <c r="F3073" s="23">
        <v>0.57452719399999996</v>
      </c>
      <c r="G3073" s="17">
        <v>0.63772546200000002</v>
      </c>
      <c r="H3073" s="17">
        <v>0.36227453799999998</v>
      </c>
      <c r="I3073" s="17">
        <v>0.994324981</v>
      </c>
      <c r="J3073" s="17">
        <v>5.6699999999999997E-3</v>
      </c>
      <c r="K3073" s="17">
        <v>3.18E-6</v>
      </c>
    </row>
    <row r="3074" spans="1:11" x14ac:dyDescent="0.45">
      <c r="A3074" s="10" t="s">
        <v>31</v>
      </c>
      <c r="B3074" s="20">
        <v>0.90100000000000002</v>
      </c>
      <c r="C3074" s="19">
        <v>78932</v>
      </c>
      <c r="D3074" s="19">
        <v>22152.166160000001</v>
      </c>
      <c r="E3074" s="23">
        <v>0.86477566900000002</v>
      </c>
      <c r="F3074" s="23">
        <v>0.57610621299999998</v>
      </c>
      <c r="G3074" s="17">
        <v>0.63787817400000002</v>
      </c>
      <c r="H3074" s="17">
        <v>0.36212182599999998</v>
      </c>
      <c r="I3074" s="17">
        <v>0.99433977399999995</v>
      </c>
      <c r="J3074" s="17">
        <v>5.6600000000000001E-3</v>
      </c>
      <c r="K3074" s="17">
        <v>3.1700000000000001E-6</v>
      </c>
    </row>
    <row r="3075" spans="1:11" x14ac:dyDescent="0.45">
      <c r="A3075" s="10" t="s">
        <v>31</v>
      </c>
      <c r="B3075" s="20">
        <v>0.90200000000000002</v>
      </c>
      <c r="C3075" s="19">
        <v>79017</v>
      </c>
      <c r="D3075" s="19">
        <v>22225.842850000001</v>
      </c>
      <c r="E3075" s="23">
        <v>0.86888265399999998</v>
      </c>
      <c r="F3075" s="23">
        <v>0.57818839</v>
      </c>
      <c r="G3075" s="17">
        <v>0.63802725999999998</v>
      </c>
      <c r="H3075" s="17">
        <v>0.36197274000000002</v>
      </c>
      <c r="I3075" s="17">
        <v>0.99434953699999995</v>
      </c>
      <c r="J3075" s="17">
        <v>5.6499999999999996E-3</v>
      </c>
      <c r="K3075" s="17">
        <v>3.1599999999999998E-6</v>
      </c>
    </row>
    <row r="3076" spans="1:11" x14ac:dyDescent="0.45">
      <c r="A3076" s="10" t="s">
        <v>31</v>
      </c>
      <c r="B3076" s="20">
        <v>0.90300000000000002</v>
      </c>
      <c r="C3076" s="19">
        <v>79104</v>
      </c>
      <c r="D3076" s="19">
        <v>22301.626749999999</v>
      </c>
      <c r="E3076" s="23">
        <v>0.87332428799999995</v>
      </c>
      <c r="F3076" s="23">
        <v>0.57998959000000005</v>
      </c>
      <c r="G3076" s="17">
        <v>0.63823574000000005</v>
      </c>
      <c r="H3076" s="17">
        <v>0.36176426</v>
      </c>
      <c r="I3076" s="17">
        <v>0.99436604500000003</v>
      </c>
      <c r="J3076" s="17">
        <v>5.6299999999999996E-3</v>
      </c>
      <c r="K3076" s="17">
        <v>3.1499999999999999E-6</v>
      </c>
    </row>
    <row r="3077" spans="1:11" x14ac:dyDescent="0.45">
      <c r="A3077" s="10" t="s">
        <v>31</v>
      </c>
      <c r="B3077" s="20">
        <v>0.90400000000000003</v>
      </c>
      <c r="C3077" s="19">
        <v>79194</v>
      </c>
      <c r="D3077" s="19">
        <v>22380.403470000001</v>
      </c>
      <c r="E3077" s="23">
        <v>0.87710225200000003</v>
      </c>
      <c r="F3077" s="23">
        <v>0.58184221599999997</v>
      </c>
      <c r="G3077" s="17">
        <v>0.63829330500000003</v>
      </c>
      <c r="H3077" s="17">
        <v>0.36170669500000002</v>
      </c>
      <c r="I3077" s="17">
        <v>0.99438290399999996</v>
      </c>
      <c r="J3077" s="17">
        <v>5.6100000000000004E-3</v>
      </c>
      <c r="K3077" s="17">
        <v>3.14E-6</v>
      </c>
    </row>
    <row r="3078" spans="1:11" x14ac:dyDescent="0.45">
      <c r="A3078" s="10" t="s">
        <v>31</v>
      </c>
      <c r="B3078" s="20">
        <v>0.90500000000000003</v>
      </c>
      <c r="C3078" s="19">
        <v>79282</v>
      </c>
      <c r="D3078" s="19">
        <v>22457.685249999999</v>
      </c>
      <c r="E3078" s="23">
        <v>0.88082125300000003</v>
      </c>
      <c r="F3078" s="23">
        <v>0.583725677</v>
      </c>
      <c r="G3078" s="17">
        <v>0.63848036100000005</v>
      </c>
      <c r="H3078" s="17">
        <v>0.361519639</v>
      </c>
      <c r="I3078" s="17">
        <v>0.99439996600000002</v>
      </c>
      <c r="J3078" s="17">
        <v>5.5999999999999999E-3</v>
      </c>
      <c r="K3078" s="17">
        <v>3.1300000000000001E-6</v>
      </c>
    </row>
    <row r="3079" spans="1:11" x14ac:dyDescent="0.45">
      <c r="A3079" s="10" t="s">
        <v>31</v>
      </c>
      <c r="B3079" s="20">
        <v>0.90600000000000003</v>
      </c>
      <c r="C3079" s="19">
        <v>79368</v>
      </c>
      <c r="D3079" s="19">
        <v>22533.669900000001</v>
      </c>
      <c r="E3079" s="23">
        <v>0.886390283</v>
      </c>
      <c r="F3079" s="23">
        <v>0.58555063600000001</v>
      </c>
      <c r="G3079" s="17">
        <v>0.63864529800000003</v>
      </c>
      <c r="H3079" s="17">
        <v>0.36135470200000003</v>
      </c>
      <c r="I3079" s="17">
        <v>0.99441469599999999</v>
      </c>
      <c r="J3079" s="17">
        <v>5.5799999999999999E-3</v>
      </c>
      <c r="K3079" s="17">
        <v>3.1300000000000001E-6</v>
      </c>
    </row>
    <row r="3080" spans="1:11" x14ac:dyDescent="0.45">
      <c r="A3080" s="10" t="s">
        <v>31</v>
      </c>
      <c r="B3080" s="20">
        <v>0.90700000000000003</v>
      </c>
      <c r="C3080" s="19">
        <v>79457</v>
      </c>
      <c r="D3080" s="19">
        <v>22612.782060000001</v>
      </c>
      <c r="E3080" s="23">
        <v>0.890706942</v>
      </c>
      <c r="F3080" s="23">
        <v>0.58748591400000005</v>
      </c>
      <c r="G3080" s="17">
        <v>0.63879834400000002</v>
      </c>
      <c r="H3080" s="17">
        <v>0.36120165599999998</v>
      </c>
      <c r="I3080" s="17">
        <v>0.99442717700000005</v>
      </c>
      <c r="J3080" s="17">
        <v>5.5700000000000003E-3</v>
      </c>
      <c r="K3080" s="17">
        <v>3.1200000000000002E-6</v>
      </c>
    </row>
    <row r="3081" spans="1:11" x14ac:dyDescent="0.45">
      <c r="A3081" s="10" t="s">
        <v>31</v>
      </c>
      <c r="B3081" s="20">
        <v>0.90800000000000003</v>
      </c>
      <c r="C3081" s="19">
        <v>79543</v>
      </c>
      <c r="D3081" s="19">
        <v>22689.611219999999</v>
      </c>
      <c r="E3081" s="23">
        <v>0.89629047100000003</v>
      </c>
      <c r="F3081" s="23">
        <v>0.58937696799999995</v>
      </c>
      <c r="G3081" s="17">
        <v>0.63895000199999996</v>
      </c>
      <c r="H3081" s="17">
        <v>0.36104999799999998</v>
      </c>
      <c r="I3081" s="17">
        <v>0.99444144800000001</v>
      </c>
      <c r="J3081" s="17">
        <v>5.5599999999999998E-3</v>
      </c>
      <c r="K3081" s="17">
        <v>3.1099999999999999E-6</v>
      </c>
    </row>
    <row r="3082" spans="1:11" x14ac:dyDescent="0.45">
      <c r="A3082" s="10" t="s">
        <v>31</v>
      </c>
      <c r="B3082" s="20">
        <v>0.90900000000000003</v>
      </c>
      <c r="C3082" s="19">
        <v>79631</v>
      </c>
      <c r="D3082" s="19">
        <v>22768.770939999999</v>
      </c>
      <c r="E3082" s="23">
        <v>0.90289965000000005</v>
      </c>
      <c r="F3082" s="23">
        <v>0.59130637600000002</v>
      </c>
      <c r="G3082" s="17">
        <v>0.63907272299999995</v>
      </c>
      <c r="H3082" s="17">
        <v>0.36092727699999999</v>
      </c>
      <c r="I3082" s="17">
        <v>0.99445665100000002</v>
      </c>
      <c r="J3082" s="17">
        <v>5.5399999999999998E-3</v>
      </c>
      <c r="K3082" s="17">
        <v>3.1E-6</v>
      </c>
    </row>
    <row r="3083" spans="1:11" x14ac:dyDescent="0.45">
      <c r="A3083" s="10" t="s">
        <v>31</v>
      </c>
      <c r="B3083" s="20">
        <v>0.91</v>
      </c>
      <c r="C3083" s="19">
        <v>79716</v>
      </c>
      <c r="D3083" s="19">
        <v>22845.759740000001</v>
      </c>
      <c r="E3083" s="23">
        <v>0.90812145</v>
      </c>
      <c r="F3083" s="23">
        <v>0.59323253600000003</v>
      </c>
      <c r="G3083" s="17">
        <v>0.63913141699999998</v>
      </c>
      <c r="H3083" s="17">
        <v>0.36086858300000002</v>
      </c>
      <c r="I3083" s="17">
        <v>0.99446400700000004</v>
      </c>
      <c r="J3083" s="17">
        <v>5.5300000000000002E-3</v>
      </c>
      <c r="K3083" s="17">
        <v>3.0900000000000001E-6</v>
      </c>
    </row>
    <row r="3084" spans="1:11" x14ac:dyDescent="0.45">
      <c r="A3084" s="10" t="s">
        <v>31</v>
      </c>
      <c r="B3084" s="20">
        <v>0.91100000000000003</v>
      </c>
      <c r="C3084" s="19">
        <v>79807</v>
      </c>
      <c r="D3084" s="19">
        <v>22928.61794</v>
      </c>
      <c r="E3084" s="23">
        <v>0.91372407899999997</v>
      </c>
      <c r="F3084" s="23">
        <v>0.59520495299999998</v>
      </c>
      <c r="G3084" s="17">
        <v>0.63917952099999997</v>
      </c>
      <c r="H3084" s="17">
        <v>0.36082047900000003</v>
      </c>
      <c r="I3084" s="17">
        <v>0.99447795999999999</v>
      </c>
      <c r="J3084" s="17">
        <v>5.5199999999999997E-3</v>
      </c>
      <c r="K3084" s="17">
        <v>3.0900000000000001E-6</v>
      </c>
    </row>
    <row r="3085" spans="1:11" x14ac:dyDescent="0.45">
      <c r="A3085" s="10" t="s">
        <v>31</v>
      </c>
      <c r="B3085" s="20">
        <v>0.91200000000000003</v>
      </c>
      <c r="C3085" s="19">
        <v>79894</v>
      </c>
      <c r="D3085" s="19">
        <v>23008.437580000002</v>
      </c>
      <c r="E3085" s="23">
        <v>0.92100018699999997</v>
      </c>
      <c r="F3085" s="23">
        <v>0.59721295299999999</v>
      </c>
      <c r="G3085" s="17">
        <v>0.63922196899999995</v>
      </c>
      <c r="H3085" s="17">
        <v>0.360778031</v>
      </c>
      <c r="I3085" s="17">
        <v>0.99449137899999995</v>
      </c>
      <c r="J3085" s="17">
        <v>5.5100000000000001E-3</v>
      </c>
      <c r="K3085" s="17">
        <v>3.0800000000000002E-6</v>
      </c>
    </row>
    <row r="3086" spans="1:11" x14ac:dyDescent="0.45">
      <c r="A3086" s="10" t="s">
        <v>31</v>
      </c>
      <c r="B3086" s="20">
        <v>0.91300000000000003</v>
      </c>
      <c r="C3086" s="19">
        <v>79982</v>
      </c>
      <c r="D3086" s="19">
        <v>23089.74799</v>
      </c>
      <c r="E3086" s="23">
        <v>0.92595414600000003</v>
      </c>
      <c r="F3086" s="23">
        <v>0.59923512400000001</v>
      </c>
      <c r="G3086" s="17">
        <v>0.63933134999999996</v>
      </c>
      <c r="H3086" s="17">
        <v>0.36066864999999998</v>
      </c>
      <c r="I3086" s="17">
        <v>0.99450269700000005</v>
      </c>
      <c r="J3086" s="17">
        <v>5.4900000000000001E-3</v>
      </c>
      <c r="K3086" s="17">
        <v>3.0699999999999998E-6</v>
      </c>
    </row>
    <row r="3087" spans="1:11" x14ac:dyDescent="0.45">
      <c r="A3087" s="10" t="s">
        <v>31</v>
      </c>
      <c r="B3087" s="20">
        <v>0.91400000000000003</v>
      </c>
      <c r="C3087" s="19">
        <v>80068</v>
      </c>
      <c r="D3087" s="19">
        <v>23169.648379999999</v>
      </c>
      <c r="E3087" s="23">
        <v>0.93169081499999995</v>
      </c>
      <c r="F3087" s="23">
        <v>0.60121203300000003</v>
      </c>
      <c r="G3087" s="17">
        <v>0.63958135599999999</v>
      </c>
      <c r="H3087" s="17">
        <v>0.36041864400000001</v>
      </c>
      <c r="I3087" s="17">
        <v>0.99451658600000004</v>
      </c>
      <c r="J3087" s="17">
        <v>5.4799999999999996E-3</v>
      </c>
      <c r="K3087" s="17">
        <v>3.0599999999999999E-6</v>
      </c>
    </row>
    <row r="3088" spans="1:11" x14ac:dyDescent="0.45">
      <c r="A3088" s="10" t="s">
        <v>31</v>
      </c>
      <c r="B3088" s="20">
        <v>0.91500000000000004</v>
      </c>
      <c r="C3088" s="19">
        <v>80157</v>
      </c>
      <c r="D3088" s="19">
        <v>23252.772489999999</v>
      </c>
      <c r="E3088" s="23">
        <v>0.93667321299999995</v>
      </c>
      <c r="F3088" s="23">
        <v>0.60328230800000004</v>
      </c>
      <c r="G3088" s="17">
        <v>0.63985678099999999</v>
      </c>
      <c r="H3088" s="17">
        <v>0.36014321900000001</v>
      </c>
      <c r="I3088" s="17">
        <v>0.99453173699999997</v>
      </c>
      <c r="J3088" s="17">
        <v>5.47E-3</v>
      </c>
      <c r="K3088" s="17">
        <v>3.05E-6</v>
      </c>
    </row>
    <row r="3089" spans="1:11" x14ac:dyDescent="0.45">
      <c r="A3089" s="10" t="s">
        <v>31</v>
      </c>
      <c r="B3089" s="20">
        <v>0.91600000000000004</v>
      </c>
      <c r="C3089" s="19">
        <v>80242</v>
      </c>
      <c r="D3089" s="19">
        <v>23332.76914</v>
      </c>
      <c r="E3089" s="23">
        <v>0.94402977499999996</v>
      </c>
      <c r="F3089" s="23">
        <v>0.60535118200000004</v>
      </c>
      <c r="G3089" s="17">
        <v>0.64006380699999998</v>
      </c>
      <c r="H3089" s="17">
        <v>0.35993619300000002</v>
      </c>
      <c r="I3089" s="17">
        <v>0.99454682500000002</v>
      </c>
      <c r="J3089" s="17">
        <v>5.45E-3</v>
      </c>
      <c r="K3089" s="17">
        <v>3.0400000000000001E-6</v>
      </c>
    </row>
    <row r="3090" spans="1:11" x14ac:dyDescent="0.45">
      <c r="A3090" s="10" t="s">
        <v>31</v>
      </c>
      <c r="B3090" s="20">
        <v>0.91700000000000004</v>
      </c>
      <c r="C3090" s="19">
        <v>80331</v>
      </c>
      <c r="D3090" s="19">
        <v>23417.072100000001</v>
      </c>
      <c r="E3090" s="23">
        <v>0.950939172</v>
      </c>
      <c r="F3090" s="23">
        <v>0.60733042599999998</v>
      </c>
      <c r="G3090" s="17">
        <v>0.64020116800000004</v>
      </c>
      <c r="H3090" s="17">
        <v>0.35979883200000001</v>
      </c>
      <c r="I3090" s="17">
        <v>0.99456175999999996</v>
      </c>
      <c r="J3090" s="17">
        <v>5.4400000000000004E-3</v>
      </c>
      <c r="K3090" s="17">
        <v>3.0400000000000001E-6</v>
      </c>
    </row>
    <row r="3091" spans="1:11" x14ac:dyDescent="0.45">
      <c r="A3091" s="10" t="s">
        <v>31</v>
      </c>
      <c r="B3091" s="20">
        <v>0.91800000000000004</v>
      </c>
      <c r="C3091" s="19">
        <v>80419</v>
      </c>
      <c r="D3091" s="19">
        <v>23501.062000000002</v>
      </c>
      <c r="E3091" s="23">
        <v>0.95913333499999998</v>
      </c>
      <c r="F3091" s="23">
        <v>0.60946212099999997</v>
      </c>
      <c r="G3091" s="17">
        <v>0.64035862200000004</v>
      </c>
      <c r="H3091" s="17">
        <v>0.35964137800000001</v>
      </c>
      <c r="I3091" s="17">
        <v>0.99457672699999999</v>
      </c>
      <c r="J3091" s="17">
        <v>5.4200000000000003E-3</v>
      </c>
      <c r="K3091" s="17">
        <v>3.0299999999999998E-6</v>
      </c>
    </row>
    <row r="3092" spans="1:11" x14ac:dyDescent="0.45">
      <c r="A3092" s="10" t="s">
        <v>31</v>
      </c>
      <c r="B3092" s="20">
        <v>0.91900000000000004</v>
      </c>
      <c r="C3092" s="19">
        <v>80506</v>
      </c>
      <c r="D3092" s="19">
        <v>23584.808349999999</v>
      </c>
      <c r="E3092" s="23">
        <v>0.96513201199999998</v>
      </c>
      <c r="F3092" s="23">
        <v>0.61162995899999995</v>
      </c>
      <c r="G3092" s="17">
        <v>0.64051126599999997</v>
      </c>
      <c r="H3092" s="17">
        <v>0.35948873399999998</v>
      </c>
      <c r="I3092" s="17">
        <v>0.99458869800000005</v>
      </c>
      <c r="J3092" s="17">
        <v>5.4099999999999999E-3</v>
      </c>
      <c r="K3092" s="17">
        <v>3.0199999999999999E-6</v>
      </c>
    </row>
    <row r="3093" spans="1:11" x14ac:dyDescent="0.45">
      <c r="A3093" s="10" t="s">
        <v>31</v>
      </c>
      <c r="B3093" s="20">
        <v>0.92</v>
      </c>
      <c r="C3093" s="19">
        <v>80593</v>
      </c>
      <c r="D3093" s="19">
        <v>23669.034110000001</v>
      </c>
      <c r="E3093" s="23">
        <v>0.97178982800000002</v>
      </c>
      <c r="F3093" s="23">
        <v>0.61377077899999999</v>
      </c>
      <c r="G3093" s="17">
        <v>0.64065117299999996</v>
      </c>
      <c r="H3093" s="17">
        <v>0.35934882699999998</v>
      </c>
      <c r="I3093" s="17">
        <v>0.99460048099999998</v>
      </c>
      <c r="J3093" s="17">
        <v>5.4000000000000003E-3</v>
      </c>
      <c r="K3093" s="17">
        <v>3.01E-6</v>
      </c>
    </row>
    <row r="3094" spans="1:11" x14ac:dyDescent="0.45">
      <c r="A3094" s="10" t="s">
        <v>31</v>
      </c>
      <c r="B3094" s="20">
        <v>0.92100000000000004</v>
      </c>
      <c r="C3094" s="19">
        <v>80682</v>
      </c>
      <c r="D3094" s="19">
        <v>23756.059359999999</v>
      </c>
      <c r="E3094" s="23">
        <v>0.98204395200000005</v>
      </c>
      <c r="F3094" s="23">
        <v>0.61591738900000004</v>
      </c>
      <c r="G3094" s="17">
        <v>0.64076250000000001</v>
      </c>
      <c r="H3094" s="17">
        <v>0.35923749999999999</v>
      </c>
      <c r="I3094" s="17">
        <v>0.994613584</v>
      </c>
      <c r="J3094" s="17">
        <v>5.3800000000000002E-3</v>
      </c>
      <c r="K3094" s="17">
        <v>3.01E-6</v>
      </c>
    </row>
    <row r="3095" spans="1:11" x14ac:dyDescent="0.45">
      <c r="A3095" s="10" t="s">
        <v>31</v>
      </c>
      <c r="B3095" s="20">
        <v>0.92200000000000004</v>
      </c>
      <c r="C3095" s="19">
        <v>80768</v>
      </c>
      <c r="D3095" s="19">
        <v>23840.813590000002</v>
      </c>
      <c r="E3095" s="23">
        <v>0.98917425999999997</v>
      </c>
      <c r="F3095" s="23">
        <v>0.61811406599999996</v>
      </c>
      <c r="G3095" s="17">
        <v>0.64086024200000002</v>
      </c>
      <c r="H3095" s="17">
        <v>0.35913975799999998</v>
      </c>
      <c r="I3095" s="17">
        <v>0.99462549</v>
      </c>
      <c r="J3095" s="17">
        <v>5.3699999999999998E-3</v>
      </c>
      <c r="K3095" s="17">
        <v>3.0000000000000001E-6</v>
      </c>
    </row>
    <row r="3096" spans="1:11" x14ac:dyDescent="0.45">
      <c r="A3096" s="10" t="s">
        <v>31</v>
      </c>
      <c r="B3096" s="20">
        <v>0.92300000000000004</v>
      </c>
      <c r="C3096" s="19">
        <v>80857</v>
      </c>
      <c r="D3096" s="19">
        <v>23929.229950000001</v>
      </c>
      <c r="E3096" s="23">
        <v>0.99761002399999998</v>
      </c>
      <c r="F3096" s="23">
        <v>0.620338159</v>
      </c>
      <c r="G3096" s="17">
        <v>0.64108240500000002</v>
      </c>
      <c r="H3096" s="17">
        <v>0.35891759499999998</v>
      </c>
      <c r="I3096" s="17">
        <v>0.99464053500000005</v>
      </c>
      <c r="J3096" s="17">
        <v>5.3600000000000002E-3</v>
      </c>
      <c r="K3096" s="17">
        <v>2.9900000000000002E-6</v>
      </c>
    </row>
    <row r="3097" spans="1:11" x14ac:dyDescent="0.45">
      <c r="A3097" s="10" t="s">
        <v>31</v>
      </c>
      <c r="B3097" s="20">
        <v>0.92400000000000004</v>
      </c>
      <c r="C3097" s="19">
        <v>80944</v>
      </c>
      <c r="D3097" s="19">
        <v>24016.42121</v>
      </c>
      <c r="E3097" s="23">
        <v>1.0062705759999999</v>
      </c>
      <c r="F3097" s="23">
        <v>0.62252768400000003</v>
      </c>
      <c r="G3097" s="17">
        <v>0.64133227900000001</v>
      </c>
      <c r="H3097" s="17">
        <v>0.35866772099999999</v>
      </c>
      <c r="I3097" s="17">
        <v>0.99465546699999996</v>
      </c>
      <c r="J3097" s="17">
        <v>5.3400000000000001E-3</v>
      </c>
      <c r="K3097" s="17">
        <v>2.9799999999999998E-6</v>
      </c>
    </row>
    <row r="3098" spans="1:11" x14ac:dyDescent="0.45">
      <c r="A3098" s="10" t="s">
        <v>31</v>
      </c>
      <c r="B3098" s="20">
        <v>0.92500000000000004</v>
      </c>
      <c r="C3098" s="19">
        <v>81031</v>
      </c>
      <c r="D3098" s="19">
        <v>24104.413430000001</v>
      </c>
      <c r="E3098" s="23">
        <v>1.0158228499999999</v>
      </c>
      <c r="F3098" s="23">
        <v>0.62484462399999996</v>
      </c>
      <c r="G3098" s="17">
        <v>0.64139650299999995</v>
      </c>
      <c r="H3098" s="17">
        <v>0.35860349699999999</v>
      </c>
      <c r="I3098" s="17">
        <v>0.99466782300000001</v>
      </c>
      <c r="J3098" s="17">
        <v>5.3299999999999997E-3</v>
      </c>
      <c r="K3098" s="17">
        <v>2.9699999999999999E-6</v>
      </c>
    </row>
    <row r="3099" spans="1:11" x14ac:dyDescent="0.45">
      <c r="A3099" s="10" t="s">
        <v>31</v>
      </c>
      <c r="B3099" s="20">
        <v>0.92600000000000005</v>
      </c>
      <c r="C3099" s="19">
        <v>81118</v>
      </c>
      <c r="D3099" s="19">
        <v>24193.073059999999</v>
      </c>
      <c r="E3099" s="23">
        <v>1.022078128</v>
      </c>
      <c r="F3099" s="23">
        <v>0.62717435700000002</v>
      </c>
      <c r="G3099" s="17">
        <v>0.64148524399999995</v>
      </c>
      <c r="H3099" s="17">
        <v>0.35851475599999999</v>
      </c>
      <c r="I3099" s="17">
        <v>0.99462954999999997</v>
      </c>
      <c r="J3099" s="17">
        <v>5.3699999999999998E-3</v>
      </c>
      <c r="K3099" s="17">
        <v>2.9699999999999999E-6</v>
      </c>
    </row>
    <row r="3100" spans="1:11" x14ac:dyDescent="0.45">
      <c r="A3100" s="10" t="s">
        <v>31</v>
      </c>
      <c r="B3100" s="20">
        <v>0.92700000000000005</v>
      </c>
      <c r="C3100" s="19">
        <v>81207</v>
      </c>
      <c r="D3100" s="19">
        <v>24284.368170000002</v>
      </c>
      <c r="E3100" s="23">
        <v>1.030061286</v>
      </c>
      <c r="F3100" s="23">
        <v>0.629481285</v>
      </c>
      <c r="G3100" s="17">
        <v>0.64160725100000005</v>
      </c>
      <c r="H3100" s="17">
        <v>0.35839274900000001</v>
      </c>
      <c r="I3100" s="17">
        <v>0.994643151</v>
      </c>
      <c r="J3100" s="17">
        <v>5.3499999999999997E-3</v>
      </c>
      <c r="K3100" s="17">
        <v>2.96E-6</v>
      </c>
    </row>
    <row r="3101" spans="1:11" x14ac:dyDescent="0.45">
      <c r="A3101" s="10" t="s">
        <v>31</v>
      </c>
      <c r="B3101" s="20">
        <v>0.92800000000000005</v>
      </c>
      <c r="C3101" s="19">
        <v>81292</v>
      </c>
      <c r="D3101" s="19">
        <v>24372.37585</v>
      </c>
      <c r="E3101" s="23">
        <v>1.039139051</v>
      </c>
      <c r="F3101" s="23">
        <v>0.63183834999999999</v>
      </c>
      <c r="G3101" s="17">
        <v>0.641809772</v>
      </c>
      <c r="H3101" s="17">
        <v>0.358190228</v>
      </c>
      <c r="I3101" s="17">
        <v>0.99465694000000004</v>
      </c>
      <c r="J3101" s="17">
        <v>5.3400000000000001E-3</v>
      </c>
      <c r="K3101" s="17">
        <v>2.9500000000000001E-6</v>
      </c>
    </row>
    <row r="3102" spans="1:11" x14ac:dyDescent="0.45">
      <c r="A3102" s="10" t="s">
        <v>31</v>
      </c>
      <c r="B3102" s="20">
        <v>0.92900000000000005</v>
      </c>
      <c r="C3102" s="19">
        <v>81378</v>
      </c>
      <c r="D3102" s="19">
        <v>24462.17814</v>
      </c>
      <c r="E3102" s="23">
        <v>1.0480015</v>
      </c>
      <c r="F3102" s="23">
        <v>0.63416998899999999</v>
      </c>
      <c r="G3102" s="17">
        <v>0.64201627000000006</v>
      </c>
      <c r="H3102" s="17">
        <v>0.35798373</v>
      </c>
      <c r="I3102" s="17">
        <v>0.99467144100000005</v>
      </c>
      <c r="J3102" s="17">
        <v>5.3299999999999997E-3</v>
      </c>
      <c r="K3102" s="17">
        <v>2.9399999999999998E-6</v>
      </c>
    </row>
    <row r="3103" spans="1:11" x14ac:dyDescent="0.45">
      <c r="A3103" s="10" t="s">
        <v>31</v>
      </c>
      <c r="B3103" s="20">
        <v>0.93</v>
      </c>
      <c r="C3103" s="19">
        <v>81469</v>
      </c>
      <c r="D3103" s="19">
        <v>24557.92297</v>
      </c>
      <c r="E3103" s="23">
        <v>1.0554827769999999</v>
      </c>
      <c r="F3103" s="23">
        <v>0.63659953800000002</v>
      </c>
      <c r="G3103" s="17">
        <v>0.64223201500000004</v>
      </c>
      <c r="H3103" s="17">
        <v>0.35776798500000001</v>
      </c>
      <c r="I3103" s="17">
        <v>0.99468668900000001</v>
      </c>
      <c r="J3103" s="17">
        <v>5.3099999999999996E-3</v>
      </c>
      <c r="K3103" s="17">
        <v>2.9399999999999998E-6</v>
      </c>
    </row>
    <row r="3104" spans="1:11" x14ac:dyDescent="0.45">
      <c r="A3104" s="10" t="s">
        <v>31</v>
      </c>
      <c r="B3104" s="20">
        <v>0.93100000000000005</v>
      </c>
      <c r="C3104" s="19">
        <v>81556</v>
      </c>
      <c r="D3104" s="19">
        <v>24650.176640000001</v>
      </c>
      <c r="E3104" s="23">
        <v>1.0660393239999999</v>
      </c>
      <c r="F3104" s="23">
        <v>0.63908647299999999</v>
      </c>
      <c r="G3104" s="17">
        <v>0.64239295699999999</v>
      </c>
      <c r="H3104" s="17">
        <v>0.35760704300000001</v>
      </c>
      <c r="I3104" s="17">
        <v>0.99470129399999996</v>
      </c>
      <c r="J3104" s="17">
        <v>5.3E-3</v>
      </c>
      <c r="K3104" s="17">
        <v>2.9299999999999999E-6</v>
      </c>
    </row>
    <row r="3105" spans="1:11" x14ac:dyDescent="0.45">
      <c r="A3105" s="10" t="s">
        <v>31</v>
      </c>
      <c r="B3105" s="20">
        <v>0.93200000000000005</v>
      </c>
      <c r="C3105" s="19">
        <v>81644</v>
      </c>
      <c r="D3105" s="19">
        <v>24744.475640000001</v>
      </c>
      <c r="E3105" s="23">
        <v>1.07745358</v>
      </c>
      <c r="F3105" s="23">
        <v>0.64148863</v>
      </c>
      <c r="G3105" s="17">
        <v>0.64261917599999996</v>
      </c>
      <c r="H3105" s="17">
        <v>0.35738082399999999</v>
      </c>
      <c r="I3105" s="17">
        <v>0.99471512100000004</v>
      </c>
      <c r="J3105" s="17">
        <v>5.28E-3</v>
      </c>
      <c r="K3105" s="17">
        <v>2.92E-6</v>
      </c>
    </row>
    <row r="3106" spans="1:11" x14ac:dyDescent="0.45">
      <c r="A3106" s="10" t="s">
        <v>31</v>
      </c>
      <c r="B3106" s="20">
        <v>0.93300000000000005</v>
      </c>
      <c r="C3106" s="19">
        <v>81732</v>
      </c>
      <c r="D3106" s="19">
        <v>24839.889190000002</v>
      </c>
      <c r="E3106" s="23">
        <v>1.089377217</v>
      </c>
      <c r="F3106" s="23">
        <v>0.64404348899999997</v>
      </c>
      <c r="G3106" s="17">
        <v>0.64274702699999997</v>
      </c>
      <c r="H3106" s="17">
        <v>0.35725297299999997</v>
      </c>
      <c r="I3106" s="17">
        <v>0.99473136699999998</v>
      </c>
      <c r="J3106" s="17">
        <v>5.2700000000000004E-3</v>
      </c>
      <c r="K3106" s="17">
        <v>2.9100000000000001E-6</v>
      </c>
    </row>
    <row r="3107" spans="1:11" x14ac:dyDescent="0.45">
      <c r="A3107" s="10" t="s">
        <v>31</v>
      </c>
      <c r="B3107" s="20">
        <v>0.93400000000000005</v>
      </c>
      <c r="C3107" s="19">
        <v>81817</v>
      </c>
      <c r="D3107" s="19">
        <v>24932.844679999998</v>
      </c>
      <c r="E3107" s="23">
        <v>1.0975668569999999</v>
      </c>
      <c r="F3107" s="23">
        <v>0.646561987</v>
      </c>
      <c r="G3107" s="17">
        <v>0.64289817500000002</v>
      </c>
      <c r="H3107" s="17">
        <v>0.35710182499999998</v>
      </c>
      <c r="I3107" s="17">
        <v>0.99474491899999995</v>
      </c>
      <c r="J3107" s="17">
        <v>5.2500000000000003E-3</v>
      </c>
      <c r="K3107" s="17">
        <v>2.9000000000000002E-6</v>
      </c>
    </row>
    <row r="3108" spans="1:11" x14ac:dyDescent="0.45">
      <c r="A3108" s="10" t="s">
        <v>31</v>
      </c>
      <c r="B3108" s="20">
        <v>0.93500000000000005</v>
      </c>
      <c r="C3108" s="19">
        <v>81907</v>
      </c>
      <c r="D3108" s="19">
        <v>25032.095570000001</v>
      </c>
      <c r="E3108" s="23">
        <v>1.1065353469999999</v>
      </c>
      <c r="F3108" s="23">
        <v>0.64916064900000003</v>
      </c>
      <c r="G3108" s="17">
        <v>0.64298533700000005</v>
      </c>
      <c r="H3108" s="17">
        <v>0.35701466300000001</v>
      </c>
      <c r="I3108" s="17">
        <v>0.99475837300000003</v>
      </c>
      <c r="J3108" s="17">
        <v>5.2399999999999999E-3</v>
      </c>
      <c r="K3108" s="17">
        <v>2.9000000000000002E-6</v>
      </c>
    </row>
    <row r="3109" spans="1:11" x14ac:dyDescent="0.45">
      <c r="A3109" s="10" t="s">
        <v>31</v>
      </c>
      <c r="B3109" s="20">
        <v>0.93600000000000005</v>
      </c>
      <c r="C3109" s="19">
        <v>81992</v>
      </c>
      <c r="D3109" s="19">
        <v>25126.498909999998</v>
      </c>
      <c r="E3109" s="23">
        <v>1.1149180919999999</v>
      </c>
      <c r="F3109" s="23">
        <v>0.65185881000000001</v>
      </c>
      <c r="G3109" s="17">
        <v>0.64301395299999997</v>
      </c>
      <c r="H3109" s="17">
        <v>0.35698604699999997</v>
      </c>
      <c r="I3109" s="17">
        <v>0.994769177</v>
      </c>
      <c r="J3109" s="17">
        <v>5.2300000000000003E-3</v>
      </c>
      <c r="K3109" s="17">
        <v>2.8899999999999999E-6</v>
      </c>
    </row>
    <row r="3110" spans="1:11" x14ac:dyDescent="0.45">
      <c r="A3110" s="10" t="s">
        <v>31</v>
      </c>
      <c r="B3110" s="20">
        <v>0.93700000000000006</v>
      </c>
      <c r="C3110" s="19">
        <v>82082</v>
      </c>
      <c r="D3110" s="19">
        <v>25227.480380000001</v>
      </c>
      <c r="E3110" s="23">
        <v>1.1281293969999999</v>
      </c>
      <c r="F3110" s="23">
        <v>0.654409307</v>
      </c>
      <c r="G3110" s="17">
        <v>0.64313735000000005</v>
      </c>
      <c r="H3110" s="17">
        <v>0.35686265</v>
      </c>
      <c r="I3110" s="17">
        <v>0.99478346699999998</v>
      </c>
      <c r="J3110" s="17">
        <v>5.2100000000000002E-3</v>
      </c>
      <c r="K3110" s="17">
        <v>2.88E-6</v>
      </c>
    </row>
    <row r="3111" spans="1:11" x14ac:dyDescent="0.45">
      <c r="A3111" s="10" t="s">
        <v>31</v>
      </c>
      <c r="B3111" s="20">
        <v>0.93799999999999994</v>
      </c>
      <c r="C3111" s="19">
        <v>82169</v>
      </c>
      <c r="D3111" s="19">
        <v>25326.212790000001</v>
      </c>
      <c r="E3111" s="23">
        <v>1.1412961180000001</v>
      </c>
      <c r="F3111" s="23">
        <v>0.65716617799999999</v>
      </c>
      <c r="G3111" s="17">
        <v>0.64325962299999995</v>
      </c>
      <c r="H3111" s="17">
        <v>0.356740377</v>
      </c>
      <c r="I3111" s="17">
        <v>0.99479997899999995</v>
      </c>
      <c r="J3111" s="17">
        <v>5.1999999999999998E-3</v>
      </c>
      <c r="K3111" s="17">
        <v>2.8700000000000001E-6</v>
      </c>
    </row>
    <row r="3112" spans="1:11" x14ac:dyDescent="0.45">
      <c r="A3112" s="10" t="s">
        <v>31</v>
      </c>
      <c r="B3112" s="20">
        <v>0.93899999999999995</v>
      </c>
      <c r="C3112" s="19">
        <v>82256</v>
      </c>
      <c r="D3112" s="19">
        <v>25425.914809999998</v>
      </c>
      <c r="E3112" s="23">
        <v>1.151039637</v>
      </c>
      <c r="F3112" s="23">
        <v>0.65985859199999997</v>
      </c>
      <c r="G3112" s="17">
        <v>0.64339379500000005</v>
      </c>
      <c r="H3112" s="17">
        <v>0.35660620500000001</v>
      </c>
      <c r="I3112" s="17">
        <v>0.99481391299999999</v>
      </c>
      <c r="J3112" s="17">
        <v>5.1799999999999997E-3</v>
      </c>
      <c r="K3112" s="17">
        <v>2.8600000000000001E-6</v>
      </c>
    </row>
    <row r="3113" spans="1:11" x14ac:dyDescent="0.45">
      <c r="A3113" s="10" t="s">
        <v>31</v>
      </c>
      <c r="B3113" s="20">
        <v>0.94</v>
      </c>
      <c r="C3113" s="19">
        <v>82344</v>
      </c>
      <c r="D3113" s="19">
        <v>25527.663049999999</v>
      </c>
      <c r="E3113" s="23">
        <v>1.159792143</v>
      </c>
      <c r="F3113" s="23">
        <v>0.66267723000000001</v>
      </c>
      <c r="G3113" s="17">
        <v>0.64355629999999997</v>
      </c>
      <c r="H3113" s="17">
        <v>0.35644369999999997</v>
      </c>
      <c r="I3113" s="17">
        <v>0.99482764099999998</v>
      </c>
      <c r="J3113" s="17">
        <v>5.1700000000000001E-3</v>
      </c>
      <c r="K3113" s="17">
        <v>2.8600000000000001E-6</v>
      </c>
    </row>
    <row r="3114" spans="1:11" x14ac:dyDescent="0.45">
      <c r="A3114" s="10" t="s">
        <v>31</v>
      </c>
      <c r="B3114" s="20">
        <v>0.94099999999999995</v>
      </c>
      <c r="C3114" s="19">
        <v>82431</v>
      </c>
      <c r="D3114" s="19">
        <v>25629.022059999999</v>
      </c>
      <c r="E3114" s="23">
        <v>1.1730445819999999</v>
      </c>
      <c r="F3114" s="23">
        <v>0.66547947200000002</v>
      </c>
      <c r="G3114" s="17">
        <v>0.64373839899999996</v>
      </c>
      <c r="H3114" s="17">
        <v>0.35626160099999998</v>
      </c>
      <c r="I3114" s="17">
        <v>0.99484039700000004</v>
      </c>
      <c r="J3114" s="17">
        <v>5.1599999999999997E-3</v>
      </c>
      <c r="K3114" s="17">
        <v>2.8499999999999998E-6</v>
      </c>
    </row>
    <row r="3115" spans="1:11" x14ac:dyDescent="0.45">
      <c r="A3115" s="10" t="s">
        <v>31</v>
      </c>
      <c r="B3115" s="20">
        <v>0.94199999999999995</v>
      </c>
      <c r="C3115" s="19">
        <v>82518</v>
      </c>
      <c r="D3115" s="19">
        <v>25731.461370000001</v>
      </c>
      <c r="E3115" s="23">
        <v>1.183433714</v>
      </c>
      <c r="F3115" s="23">
        <v>0.66820972499999998</v>
      </c>
      <c r="G3115" s="17">
        <v>0.64392011400000004</v>
      </c>
      <c r="H3115" s="17">
        <v>0.35607988600000001</v>
      </c>
      <c r="I3115" s="17">
        <v>0.99485440199999997</v>
      </c>
      <c r="J3115" s="17">
        <v>5.1399999999999996E-3</v>
      </c>
      <c r="K3115" s="17">
        <v>2.8399999999999999E-6</v>
      </c>
    </row>
    <row r="3116" spans="1:11" x14ac:dyDescent="0.45">
      <c r="A3116" s="10" t="s">
        <v>31</v>
      </c>
      <c r="B3116" s="20">
        <v>0.94299999999999995</v>
      </c>
      <c r="C3116" s="19">
        <v>82606</v>
      </c>
      <c r="D3116" s="19">
        <v>25836.066849999999</v>
      </c>
      <c r="E3116" s="23">
        <v>1.1942651120000001</v>
      </c>
      <c r="F3116" s="23">
        <v>0.67112655099999996</v>
      </c>
      <c r="G3116" s="17">
        <v>0.64411786100000001</v>
      </c>
      <c r="H3116" s="17">
        <v>0.35588213899999999</v>
      </c>
      <c r="I3116" s="17">
        <v>0.99486841699999995</v>
      </c>
      <c r="J3116" s="17">
        <v>5.13E-3</v>
      </c>
      <c r="K3116" s="17">
        <v>2.83E-6</v>
      </c>
    </row>
    <row r="3117" spans="1:11" x14ac:dyDescent="0.45">
      <c r="A3117" s="10" t="s">
        <v>31</v>
      </c>
      <c r="B3117" s="20">
        <v>0.94399999999999995</v>
      </c>
      <c r="C3117" s="19">
        <v>82695</v>
      </c>
      <c r="D3117" s="19">
        <v>25942.886780000001</v>
      </c>
      <c r="E3117" s="23">
        <v>1.2045169339999999</v>
      </c>
      <c r="F3117" s="23">
        <v>0.67406264599999999</v>
      </c>
      <c r="G3117" s="17">
        <v>0.64417437600000005</v>
      </c>
      <c r="H3117" s="17">
        <v>0.35582562400000001</v>
      </c>
      <c r="I3117" s="17">
        <v>0.99488323999999995</v>
      </c>
      <c r="J3117" s="17">
        <v>5.11E-3</v>
      </c>
      <c r="K3117" s="17">
        <v>2.83E-6</v>
      </c>
    </row>
    <row r="3118" spans="1:11" x14ac:dyDescent="0.45">
      <c r="A3118" s="10" t="s">
        <v>31</v>
      </c>
      <c r="B3118" s="20">
        <v>0.94499999999999995</v>
      </c>
      <c r="C3118" s="19">
        <v>82777</v>
      </c>
      <c r="D3118" s="19">
        <v>26041.903170000001</v>
      </c>
      <c r="E3118" s="23">
        <v>1.210448473</v>
      </c>
      <c r="F3118" s="23">
        <v>0.67712128199999999</v>
      </c>
      <c r="G3118" s="17">
        <v>0.64432149000000005</v>
      </c>
      <c r="H3118" s="17">
        <v>0.35567851</v>
      </c>
      <c r="I3118" s="17">
        <v>0.99489891600000002</v>
      </c>
      <c r="J3118" s="17">
        <v>5.1000000000000004E-3</v>
      </c>
      <c r="K3118" s="17">
        <v>2.8200000000000001E-6</v>
      </c>
    </row>
    <row r="3119" spans="1:11" x14ac:dyDescent="0.45">
      <c r="A3119" s="10" t="s">
        <v>31</v>
      </c>
      <c r="B3119" s="20">
        <v>0.94599999999999995</v>
      </c>
      <c r="C3119" s="19">
        <v>82870</v>
      </c>
      <c r="D3119" s="19">
        <v>26155.05572</v>
      </c>
      <c r="E3119" s="23">
        <v>1.2231981869999999</v>
      </c>
      <c r="F3119" s="23">
        <v>0.67995678299999995</v>
      </c>
      <c r="G3119" s="17">
        <v>0.64458790899999996</v>
      </c>
      <c r="H3119" s="17">
        <v>0.35541209099999999</v>
      </c>
      <c r="I3119" s="17">
        <v>0.99491207100000001</v>
      </c>
      <c r="J3119" s="17">
        <v>5.0899999999999999E-3</v>
      </c>
      <c r="K3119" s="17">
        <v>2.8100000000000002E-6</v>
      </c>
    </row>
    <row r="3120" spans="1:11" x14ac:dyDescent="0.45">
      <c r="A3120" s="10" t="s">
        <v>31</v>
      </c>
      <c r="B3120" s="20">
        <v>0.94699999999999995</v>
      </c>
      <c r="C3120" s="19">
        <v>82956</v>
      </c>
      <c r="D3120" s="19">
        <v>26260.9447</v>
      </c>
      <c r="E3120" s="23">
        <v>1.237631905</v>
      </c>
      <c r="F3120" s="23">
        <v>0.68308129100000003</v>
      </c>
      <c r="G3120" s="17">
        <v>0.64484787099999996</v>
      </c>
      <c r="H3120" s="17">
        <v>0.35515212899999998</v>
      </c>
      <c r="I3120" s="17">
        <v>0.99492351999999995</v>
      </c>
      <c r="J3120" s="17">
        <v>5.0699999999999999E-3</v>
      </c>
      <c r="K3120" s="17">
        <v>2.7999999999999999E-6</v>
      </c>
    </row>
    <row r="3121" spans="1:11" x14ac:dyDescent="0.45">
      <c r="A3121" s="10" t="s">
        <v>31</v>
      </c>
      <c r="B3121" s="20">
        <v>0.94799999999999995</v>
      </c>
      <c r="C3121" s="19">
        <v>83045</v>
      </c>
      <c r="D3121" s="19">
        <v>26371.464629999999</v>
      </c>
      <c r="E3121" s="23">
        <v>1.2494315519999999</v>
      </c>
      <c r="F3121" s="23">
        <v>0.68607523500000001</v>
      </c>
      <c r="G3121" s="17">
        <v>0.64508399100000002</v>
      </c>
      <c r="H3121" s="17">
        <v>0.35491600899999998</v>
      </c>
      <c r="I3121" s="17">
        <v>0.994924633</v>
      </c>
      <c r="J3121" s="17">
        <v>5.0699999999999999E-3</v>
      </c>
      <c r="K3121" s="17">
        <v>2.7999999999999999E-6</v>
      </c>
    </row>
    <row r="3122" spans="1:11" x14ac:dyDescent="0.45">
      <c r="A3122" s="10" t="s">
        <v>31</v>
      </c>
      <c r="B3122" s="20">
        <v>0.94899999999999995</v>
      </c>
      <c r="C3122" s="19">
        <v>83132</v>
      </c>
      <c r="D3122" s="19">
        <v>26480.805329999999</v>
      </c>
      <c r="E3122" s="23">
        <v>1.262615405</v>
      </c>
      <c r="F3122" s="23">
        <v>0.68912507700000003</v>
      </c>
      <c r="G3122" s="17">
        <v>0.645371217</v>
      </c>
      <c r="H3122" s="17">
        <v>0.354628783</v>
      </c>
      <c r="I3122" s="17">
        <v>0.99493727099999996</v>
      </c>
      <c r="J3122" s="17">
        <v>5.0600000000000003E-3</v>
      </c>
      <c r="K3122" s="17">
        <v>2.79E-6</v>
      </c>
    </row>
    <row r="3123" spans="1:11" x14ac:dyDescent="0.45">
      <c r="A3123" s="10" t="s">
        <v>31</v>
      </c>
      <c r="B3123" s="20">
        <v>0.95</v>
      </c>
      <c r="C3123" s="19">
        <v>83220</v>
      </c>
      <c r="D3123" s="19">
        <v>26592.535049999999</v>
      </c>
      <c r="E3123" s="23">
        <v>1.2780492919999999</v>
      </c>
      <c r="F3123" s="23">
        <v>0.69243298499999995</v>
      </c>
      <c r="G3123" s="17">
        <v>0.64563806800000001</v>
      </c>
      <c r="H3123" s="17">
        <v>0.35436193199999999</v>
      </c>
      <c r="I3123" s="17">
        <v>0.99494490300000005</v>
      </c>
      <c r="J3123" s="17">
        <v>5.0499999999999998E-3</v>
      </c>
      <c r="K3123" s="17">
        <v>2.79E-6</v>
      </c>
    </row>
    <row r="3124" spans="1:11" x14ac:dyDescent="0.45">
      <c r="A3124" s="10" t="s">
        <v>31</v>
      </c>
      <c r="B3124" s="20">
        <v>0.95099999999999996</v>
      </c>
      <c r="C3124" s="19">
        <v>83307</v>
      </c>
      <c r="D3124" s="19">
        <v>26704.71212</v>
      </c>
      <c r="E3124" s="23">
        <v>1.2978816520000001</v>
      </c>
      <c r="F3124" s="23">
        <v>0.69562533699999995</v>
      </c>
      <c r="G3124" s="17">
        <v>0.64585208900000002</v>
      </c>
      <c r="H3124" s="17">
        <v>0.35414791099999998</v>
      </c>
      <c r="I3124" s="17">
        <v>0.99495829599999996</v>
      </c>
      <c r="J3124" s="17">
        <v>5.0400000000000002E-3</v>
      </c>
      <c r="K3124" s="17">
        <v>2.7800000000000001E-6</v>
      </c>
    </row>
    <row r="3125" spans="1:11" x14ac:dyDescent="0.45">
      <c r="A3125" s="10" t="s">
        <v>31</v>
      </c>
      <c r="B3125" s="20">
        <v>0.95199999999999996</v>
      </c>
      <c r="C3125" s="19">
        <v>83395</v>
      </c>
      <c r="D3125" s="19">
        <v>26819.46041</v>
      </c>
      <c r="E3125" s="23">
        <v>1.309658585</v>
      </c>
      <c r="F3125" s="23">
        <v>0.69887376400000001</v>
      </c>
      <c r="G3125" s="17">
        <v>0.64617782800000001</v>
      </c>
      <c r="H3125" s="17">
        <v>0.35382217199999999</v>
      </c>
      <c r="I3125" s="17">
        <v>0.99497204400000006</v>
      </c>
      <c r="J3125" s="17">
        <v>5.0299999999999997E-3</v>
      </c>
      <c r="K3125" s="17">
        <v>2.7700000000000002E-6</v>
      </c>
    </row>
    <row r="3126" spans="1:11" x14ac:dyDescent="0.45">
      <c r="A3126" s="10" t="s">
        <v>31</v>
      </c>
      <c r="B3126" s="20">
        <v>0.95299999999999996</v>
      </c>
      <c r="C3126" s="19">
        <v>83482</v>
      </c>
      <c r="D3126" s="19">
        <v>26934.185359999999</v>
      </c>
      <c r="E3126" s="23">
        <v>1.324110146</v>
      </c>
      <c r="F3126" s="23">
        <v>0.70217649999999998</v>
      </c>
      <c r="G3126" s="17">
        <v>0.64625907400000004</v>
      </c>
      <c r="H3126" s="17">
        <v>0.35374092600000001</v>
      </c>
      <c r="I3126" s="17">
        <v>0.99498558400000003</v>
      </c>
      <c r="J3126" s="17">
        <v>5.0099999999999997E-3</v>
      </c>
      <c r="K3126" s="17">
        <v>2.7599999999999998E-6</v>
      </c>
    </row>
    <row r="3127" spans="1:11" x14ac:dyDescent="0.45">
      <c r="A3127" s="10" t="s">
        <v>31</v>
      </c>
      <c r="B3127" s="20">
        <v>0.95399999999999996</v>
      </c>
      <c r="C3127" s="19">
        <v>83569</v>
      </c>
      <c r="D3127" s="19">
        <v>27050.257399999999</v>
      </c>
      <c r="E3127" s="23">
        <v>1.3406874099999999</v>
      </c>
      <c r="F3127" s="23">
        <v>0.70556067499999997</v>
      </c>
      <c r="G3127" s="17">
        <v>0.64641194700000004</v>
      </c>
      <c r="H3127" s="17">
        <v>0.35358805300000001</v>
      </c>
      <c r="I3127" s="17">
        <v>0.99499850700000003</v>
      </c>
      <c r="J3127" s="17">
        <v>5.0000000000000001E-3</v>
      </c>
      <c r="K3127" s="17">
        <v>2.7599999999999998E-6</v>
      </c>
    </row>
    <row r="3128" spans="1:11" x14ac:dyDescent="0.45">
      <c r="A3128" s="10" t="s">
        <v>31</v>
      </c>
      <c r="B3128" s="20">
        <v>0.95499999999999996</v>
      </c>
      <c r="C3128" s="19">
        <v>83657</v>
      </c>
      <c r="D3128" s="19">
        <v>27169.103019999999</v>
      </c>
      <c r="E3128" s="23">
        <v>1.3575335070000001</v>
      </c>
      <c r="F3128" s="23">
        <v>0.70898675200000005</v>
      </c>
      <c r="G3128" s="17">
        <v>0.64655677300000003</v>
      </c>
      <c r="H3128" s="17">
        <v>0.35344322700000003</v>
      </c>
      <c r="I3128" s="17">
        <v>0.99501409200000002</v>
      </c>
      <c r="J3128" s="17">
        <v>4.9800000000000001E-3</v>
      </c>
      <c r="K3128" s="17">
        <v>2.7499999999999999E-6</v>
      </c>
    </row>
    <row r="3129" spans="1:11" x14ac:dyDescent="0.45">
      <c r="A3129" s="10" t="s">
        <v>31</v>
      </c>
      <c r="B3129" s="20">
        <v>0.95599999999999996</v>
      </c>
      <c r="C3129" s="19">
        <v>83741</v>
      </c>
      <c r="D3129" s="19">
        <v>27284.017769999999</v>
      </c>
      <c r="E3129" s="23">
        <v>1.375471715</v>
      </c>
      <c r="F3129" s="23">
        <v>0.71242734699999999</v>
      </c>
      <c r="G3129" s="17">
        <v>0.64683966000000004</v>
      </c>
      <c r="H3129" s="17">
        <v>0.35316034000000002</v>
      </c>
      <c r="I3129" s="17">
        <v>0.99502342099999996</v>
      </c>
      <c r="J3129" s="17">
        <v>4.9699999999999996E-3</v>
      </c>
      <c r="K3129" s="17">
        <v>2.74E-6</v>
      </c>
    </row>
    <row r="3130" spans="1:11" x14ac:dyDescent="0.45">
      <c r="A3130" s="10" t="s">
        <v>31</v>
      </c>
      <c r="B3130" s="20">
        <v>0.95699999999999996</v>
      </c>
      <c r="C3130" s="19">
        <v>83831</v>
      </c>
      <c r="D3130" s="19">
        <v>27408.743310000002</v>
      </c>
      <c r="E3130" s="23">
        <v>1.394265592</v>
      </c>
      <c r="F3130" s="23">
        <v>0.71591819999999995</v>
      </c>
      <c r="G3130" s="17">
        <v>0.64709952199999998</v>
      </c>
      <c r="H3130" s="17">
        <v>0.35290047800000002</v>
      </c>
      <c r="I3130" s="17">
        <v>0.99503901900000002</v>
      </c>
      <c r="J3130" s="17">
        <v>4.96E-3</v>
      </c>
      <c r="K3130" s="17">
        <v>2.7300000000000001E-6</v>
      </c>
    </row>
    <row r="3131" spans="1:11" x14ac:dyDescent="0.45">
      <c r="A3131" s="10" t="s">
        <v>31</v>
      </c>
      <c r="B3131" s="20">
        <v>0.95799999999999996</v>
      </c>
      <c r="C3131" s="19">
        <v>83919</v>
      </c>
      <c r="D3131" s="19">
        <v>27532.62759</v>
      </c>
      <c r="E3131" s="23">
        <v>1.4184642970000001</v>
      </c>
      <c r="F3131" s="23">
        <v>0.71952561199999998</v>
      </c>
      <c r="G3131" s="17">
        <v>0.64733850500000001</v>
      </c>
      <c r="H3131" s="17">
        <v>0.35266149499999999</v>
      </c>
      <c r="I3131" s="17">
        <v>0.99504990599999998</v>
      </c>
      <c r="J3131" s="17">
        <v>4.9500000000000004E-3</v>
      </c>
      <c r="K3131" s="17">
        <v>2.7300000000000001E-6</v>
      </c>
    </row>
    <row r="3132" spans="1:11" x14ac:dyDescent="0.45">
      <c r="A3132" s="10" t="s">
        <v>31</v>
      </c>
      <c r="B3132" s="20">
        <v>0.95899999999999996</v>
      </c>
      <c r="C3132" s="19">
        <v>84007</v>
      </c>
      <c r="D3132" s="19">
        <v>27658.372060000002</v>
      </c>
      <c r="E3132" s="23">
        <v>1.438461733</v>
      </c>
      <c r="F3132" s="23">
        <v>0.72331350299999997</v>
      </c>
      <c r="G3132" s="17">
        <v>0.64755317999999995</v>
      </c>
      <c r="H3132" s="17">
        <v>0.35244681999999999</v>
      </c>
      <c r="I3132" s="17">
        <v>0.99506046699999995</v>
      </c>
      <c r="J3132" s="17">
        <v>4.9399999999999999E-3</v>
      </c>
      <c r="K3132" s="17">
        <v>2.7199999999999998E-6</v>
      </c>
    </row>
    <row r="3133" spans="1:11" x14ac:dyDescent="0.45">
      <c r="A3133" s="10" t="s">
        <v>31</v>
      </c>
      <c r="B3133" s="20">
        <v>0.96</v>
      </c>
      <c r="C3133" s="19">
        <v>84095</v>
      </c>
      <c r="D3133" s="19">
        <v>27785.733130000001</v>
      </c>
      <c r="E3133" s="23">
        <v>1.455690597</v>
      </c>
      <c r="F3133" s="23">
        <v>0.727104635</v>
      </c>
      <c r="G3133" s="17">
        <v>0.647731732</v>
      </c>
      <c r="H3133" s="17">
        <v>0.352268268</v>
      </c>
      <c r="I3133" s="17">
        <v>0.99507329799999999</v>
      </c>
      <c r="J3133" s="17">
        <v>4.9199999999999999E-3</v>
      </c>
      <c r="K3133" s="17">
        <v>2.7099999999999999E-6</v>
      </c>
    </row>
    <row r="3134" spans="1:11" x14ac:dyDescent="0.45">
      <c r="A3134" s="10" t="s">
        <v>31</v>
      </c>
      <c r="B3134" s="20">
        <v>0.96099999999999997</v>
      </c>
      <c r="C3134" s="19">
        <v>84181</v>
      </c>
      <c r="D3134" s="19">
        <v>27911.844570000001</v>
      </c>
      <c r="E3134" s="23">
        <v>1.4767140270000001</v>
      </c>
      <c r="F3134" s="23">
        <v>0.73089576999999994</v>
      </c>
      <c r="G3134" s="17">
        <v>0.64796094100000001</v>
      </c>
      <c r="H3134" s="17">
        <v>0.35203905899999999</v>
      </c>
      <c r="I3134" s="17">
        <v>0.99508453600000002</v>
      </c>
      <c r="J3134" s="17">
        <v>4.9100000000000003E-3</v>
      </c>
      <c r="K3134" s="17">
        <v>2.7099999999999999E-6</v>
      </c>
    </row>
    <row r="3135" spans="1:11" x14ac:dyDescent="0.45">
      <c r="A3135" s="10" t="s">
        <v>31</v>
      </c>
      <c r="B3135" s="20">
        <v>0.96199999999999997</v>
      </c>
      <c r="C3135" s="19">
        <v>84267</v>
      </c>
      <c r="D3135" s="19">
        <v>28039.277890000001</v>
      </c>
      <c r="E3135" s="23">
        <v>1.4876971050000001</v>
      </c>
      <c r="F3135" s="23">
        <v>0.73471140499999998</v>
      </c>
      <c r="G3135" s="17">
        <v>0.64818968300000002</v>
      </c>
      <c r="H3135" s="17">
        <v>0.35181031699999998</v>
      </c>
      <c r="I3135" s="17">
        <v>0.99509045699999998</v>
      </c>
      <c r="J3135" s="17">
        <v>4.9100000000000003E-3</v>
      </c>
      <c r="K3135" s="17">
        <v>2.7E-6</v>
      </c>
    </row>
    <row r="3136" spans="1:11" x14ac:dyDescent="0.45">
      <c r="A3136" s="10" t="s">
        <v>31</v>
      </c>
      <c r="B3136" s="20">
        <v>0.96299999999999997</v>
      </c>
      <c r="C3136" s="19">
        <v>84356</v>
      </c>
      <c r="D3136" s="19">
        <v>28172.439689999999</v>
      </c>
      <c r="E3136" s="23">
        <v>1.5059976209999999</v>
      </c>
      <c r="F3136" s="23">
        <v>0.738592425</v>
      </c>
      <c r="G3136" s="17">
        <v>0.64846602499999995</v>
      </c>
      <c r="H3136" s="17">
        <v>0.351533975</v>
      </c>
      <c r="I3136" s="17">
        <v>0.99510138199999998</v>
      </c>
      <c r="J3136" s="17">
        <v>4.8999999999999998E-3</v>
      </c>
      <c r="K3136" s="17">
        <v>2.6900000000000001E-6</v>
      </c>
    </row>
    <row r="3137" spans="1:11" x14ac:dyDescent="0.45">
      <c r="A3137" s="10" t="s">
        <v>31</v>
      </c>
      <c r="B3137" s="20">
        <v>0.96399999999999997</v>
      </c>
      <c r="C3137" s="19">
        <v>84444</v>
      </c>
      <c r="D3137" s="19">
        <v>28305.823950000002</v>
      </c>
      <c r="E3137" s="23">
        <v>1.5258446240000001</v>
      </c>
      <c r="F3137" s="23">
        <v>0.74274930299999997</v>
      </c>
      <c r="G3137" s="17">
        <v>0.64876130899999995</v>
      </c>
      <c r="H3137" s="17">
        <v>0.35123869099999999</v>
      </c>
      <c r="I3137" s="17">
        <v>0.99511152599999997</v>
      </c>
      <c r="J3137" s="17">
        <v>4.8900000000000002E-3</v>
      </c>
      <c r="K3137" s="17">
        <v>2.6900000000000001E-6</v>
      </c>
    </row>
    <row r="3138" spans="1:11" x14ac:dyDescent="0.45">
      <c r="A3138" s="10" t="s">
        <v>31</v>
      </c>
      <c r="B3138" s="20">
        <v>0.96499999999999997</v>
      </c>
      <c r="C3138" s="19">
        <v>84532</v>
      </c>
      <c r="D3138" s="19">
        <v>28441.14386</v>
      </c>
      <c r="E3138" s="23">
        <v>1.5489393920000001</v>
      </c>
      <c r="F3138" s="23">
        <v>0.746592115</v>
      </c>
      <c r="G3138" s="17">
        <v>0.648925851</v>
      </c>
      <c r="H3138" s="17">
        <v>0.351074149</v>
      </c>
      <c r="I3138" s="17">
        <v>0.99512458400000003</v>
      </c>
      <c r="J3138" s="17">
        <v>4.8700000000000002E-3</v>
      </c>
      <c r="K3138" s="17">
        <v>2.6800000000000002E-6</v>
      </c>
    </row>
    <row r="3139" spans="1:11" x14ac:dyDescent="0.45">
      <c r="A3139" s="10" t="s">
        <v>31</v>
      </c>
      <c r="B3139" s="20">
        <v>0.96599999999999997</v>
      </c>
      <c r="C3139" s="19">
        <v>84617</v>
      </c>
      <c r="D3139" s="19">
        <v>28574.012490000001</v>
      </c>
      <c r="E3139" s="23">
        <v>1.5841320080000001</v>
      </c>
      <c r="F3139" s="23">
        <v>0.75098546899999996</v>
      </c>
      <c r="G3139" s="17">
        <v>0.649172152</v>
      </c>
      <c r="H3139" s="17">
        <v>0.350827848</v>
      </c>
      <c r="I3139" s="17">
        <v>0.99513102399999998</v>
      </c>
      <c r="J3139" s="17">
        <v>4.8700000000000002E-3</v>
      </c>
      <c r="K3139" s="17">
        <v>2.6699999999999998E-6</v>
      </c>
    </row>
    <row r="3140" spans="1:11" x14ac:dyDescent="0.45">
      <c r="A3140" s="10" t="s">
        <v>31</v>
      </c>
      <c r="B3140" s="20">
        <v>0.96699999999999997</v>
      </c>
      <c r="C3140" s="19">
        <v>84705</v>
      </c>
      <c r="D3140" s="19">
        <v>28714.597030000001</v>
      </c>
      <c r="E3140" s="23">
        <v>1.6140312610000001</v>
      </c>
      <c r="F3140" s="23">
        <v>0.75515792199999998</v>
      </c>
      <c r="G3140" s="17">
        <v>0.64938315300000005</v>
      </c>
      <c r="H3140" s="17">
        <v>0.35061684700000001</v>
      </c>
      <c r="I3140" s="17">
        <v>0.995137665</v>
      </c>
      <c r="J3140" s="17">
        <v>4.8599999999999997E-3</v>
      </c>
      <c r="K3140" s="17">
        <v>5.04E-6</v>
      </c>
    </row>
    <row r="3141" spans="1:11" x14ac:dyDescent="0.45">
      <c r="A3141" s="10" t="s">
        <v>31</v>
      </c>
      <c r="B3141" s="20">
        <v>0.96799999999999997</v>
      </c>
      <c r="C3141" s="19">
        <v>84794</v>
      </c>
      <c r="D3141" s="19">
        <v>28859.150819999999</v>
      </c>
      <c r="E3141" s="23">
        <v>1.6374682860000001</v>
      </c>
      <c r="F3141" s="23">
        <v>0.75956464199999996</v>
      </c>
      <c r="G3141" s="17">
        <v>0.64958605599999997</v>
      </c>
      <c r="H3141" s="17">
        <v>0.35041394399999998</v>
      </c>
      <c r="I3141" s="17">
        <v>0.99515052500000001</v>
      </c>
      <c r="J3141" s="17">
        <v>4.8399999999999997E-3</v>
      </c>
      <c r="K3141" s="17">
        <v>5.0300000000000001E-6</v>
      </c>
    </row>
    <row r="3142" spans="1:11" x14ac:dyDescent="0.45">
      <c r="A3142" s="10" t="s">
        <v>31</v>
      </c>
      <c r="B3142" s="20">
        <v>0.96899999999999997</v>
      </c>
      <c r="C3142" s="19">
        <v>84882</v>
      </c>
      <c r="D3142" s="19">
        <v>29004.535820000001</v>
      </c>
      <c r="E3142" s="23">
        <v>1.6654600230000001</v>
      </c>
      <c r="F3142" s="23">
        <v>0.76412663199999997</v>
      </c>
      <c r="G3142" s="17">
        <v>0.64972550100000004</v>
      </c>
      <c r="H3142" s="17">
        <v>0.35027449900000002</v>
      </c>
      <c r="I3142" s="17">
        <v>0.99516215699999999</v>
      </c>
      <c r="J3142" s="17">
        <v>4.8300000000000001E-3</v>
      </c>
      <c r="K3142" s="17">
        <v>5.0200000000000002E-6</v>
      </c>
    </row>
    <row r="3143" spans="1:11" x14ac:dyDescent="0.45">
      <c r="A3143" s="10" t="s">
        <v>31</v>
      </c>
      <c r="B3143" s="20">
        <v>0.97</v>
      </c>
      <c r="C3143" s="19">
        <v>84970</v>
      </c>
      <c r="D3143" s="19">
        <v>29152.202669999999</v>
      </c>
      <c r="E3143" s="23">
        <v>1.6973444959999999</v>
      </c>
      <c r="F3143" s="23">
        <v>0.76876679000000003</v>
      </c>
      <c r="G3143" s="17">
        <v>0.65001765300000003</v>
      </c>
      <c r="H3143" s="17">
        <v>0.34998234700000003</v>
      </c>
      <c r="I3143" s="17">
        <v>0.99516904699999997</v>
      </c>
      <c r="J3143" s="17">
        <v>4.8300000000000001E-3</v>
      </c>
      <c r="K3143" s="17">
        <v>5.0100000000000003E-6</v>
      </c>
    </row>
    <row r="3144" spans="1:11" x14ac:dyDescent="0.45">
      <c r="A3144" s="10" t="s">
        <v>31</v>
      </c>
      <c r="B3144" s="20">
        <v>0.97099999999999997</v>
      </c>
      <c r="C3144" s="19">
        <v>85057</v>
      </c>
      <c r="D3144" s="19">
        <v>29301.344000000001</v>
      </c>
      <c r="E3144" s="23">
        <v>1.7296538379999999</v>
      </c>
      <c r="F3144" s="23">
        <v>0.77335846699999999</v>
      </c>
      <c r="G3144" s="17">
        <v>0.65028157600000003</v>
      </c>
      <c r="H3144" s="17">
        <v>0.34971842400000003</v>
      </c>
      <c r="I3144" s="17">
        <v>0.99518245100000002</v>
      </c>
      <c r="J3144" s="17">
        <v>4.81E-3</v>
      </c>
      <c r="K3144" s="17">
        <v>4.9899999999999997E-6</v>
      </c>
    </row>
    <row r="3145" spans="1:11" x14ac:dyDescent="0.45">
      <c r="A3145" s="10" t="s">
        <v>31</v>
      </c>
      <c r="B3145" s="20">
        <v>0.97199999999999998</v>
      </c>
      <c r="C3145" s="19">
        <v>85144</v>
      </c>
      <c r="D3145" s="19">
        <v>29453.18291</v>
      </c>
      <c r="E3145" s="23">
        <v>1.764245796</v>
      </c>
      <c r="F3145" s="23">
        <v>0.77821558899999999</v>
      </c>
      <c r="G3145" s="17">
        <v>0.65054495899999998</v>
      </c>
      <c r="H3145" s="17">
        <v>0.34945504100000002</v>
      </c>
      <c r="I3145" s="17">
        <v>0.995182397</v>
      </c>
      <c r="J3145" s="17">
        <v>4.81E-3</v>
      </c>
      <c r="K3145" s="17">
        <v>4.9799999999999998E-6</v>
      </c>
    </row>
    <row r="3146" spans="1:11" x14ac:dyDescent="0.45">
      <c r="A3146" s="10" t="s">
        <v>31</v>
      </c>
      <c r="B3146" s="20">
        <v>0.97299999999999998</v>
      </c>
      <c r="C3146" s="19">
        <v>85232</v>
      </c>
      <c r="D3146" s="19">
        <v>29610.231909999999</v>
      </c>
      <c r="E3146" s="23">
        <v>1.8073123310000001</v>
      </c>
      <c r="F3146" s="23">
        <v>0.78305432600000002</v>
      </c>
      <c r="G3146" s="17">
        <v>0.65081190200000005</v>
      </c>
      <c r="H3146" s="17">
        <v>0.349188098</v>
      </c>
      <c r="I3146" s="17">
        <v>0.99519000099999999</v>
      </c>
      <c r="J3146" s="17">
        <v>4.81E-3</v>
      </c>
      <c r="K3146" s="17">
        <v>4.9699999999999998E-6</v>
      </c>
    </row>
    <row r="3147" spans="1:11" x14ac:dyDescent="0.45">
      <c r="A3147" s="10" t="s">
        <v>31</v>
      </c>
      <c r="B3147" s="20">
        <v>0.97399999999999998</v>
      </c>
      <c r="C3147" s="19">
        <v>85320</v>
      </c>
      <c r="D3147" s="19">
        <v>29770.864140000001</v>
      </c>
      <c r="E3147" s="23">
        <v>1.842303247</v>
      </c>
      <c r="F3147" s="23">
        <v>0.78826587599999998</v>
      </c>
      <c r="G3147" s="17">
        <v>0.65097280800000001</v>
      </c>
      <c r="H3147" s="17">
        <v>0.34902719199999999</v>
      </c>
      <c r="I3147" s="17">
        <v>0.99520166799999998</v>
      </c>
      <c r="J3147" s="17">
        <v>4.79E-3</v>
      </c>
      <c r="K3147" s="17">
        <v>4.9599999999999999E-6</v>
      </c>
    </row>
    <row r="3148" spans="1:11" x14ac:dyDescent="0.45">
      <c r="A3148" s="10" t="s">
        <v>31</v>
      </c>
      <c r="B3148" s="20">
        <v>0.97499999999999998</v>
      </c>
      <c r="C3148" s="19">
        <v>85406</v>
      </c>
      <c r="D3148" s="19">
        <v>29930.747429999999</v>
      </c>
      <c r="E3148" s="23">
        <v>1.8773849170000001</v>
      </c>
      <c r="F3148" s="23">
        <v>0.79352851999999996</v>
      </c>
      <c r="G3148" s="17">
        <v>0.65117204900000003</v>
      </c>
      <c r="H3148" s="17">
        <v>0.34882795100000002</v>
      </c>
      <c r="I3148" s="17">
        <v>0.99521063200000004</v>
      </c>
      <c r="J3148" s="17">
        <v>4.7800000000000004E-3</v>
      </c>
      <c r="K3148" s="17">
        <v>4.95E-6</v>
      </c>
    </row>
    <row r="3149" spans="1:11" x14ac:dyDescent="0.45">
      <c r="A3149" s="10" t="s">
        <v>31</v>
      </c>
      <c r="B3149" s="20">
        <v>0.97599999999999998</v>
      </c>
      <c r="C3149" s="19">
        <v>85494</v>
      </c>
      <c r="D3149" s="19">
        <v>30097.695899999999</v>
      </c>
      <c r="E3149" s="23">
        <v>1.9157681</v>
      </c>
      <c r="F3149" s="23">
        <v>0.79875581699999998</v>
      </c>
      <c r="G3149" s="17">
        <v>0.65139074100000005</v>
      </c>
      <c r="H3149" s="17">
        <v>0.348609259</v>
      </c>
      <c r="I3149" s="17">
        <v>0.99522144899999998</v>
      </c>
      <c r="J3149" s="17">
        <v>4.7699999999999999E-3</v>
      </c>
      <c r="K3149" s="17">
        <v>4.9400000000000001E-6</v>
      </c>
    </row>
    <row r="3150" spans="1:11" x14ac:dyDescent="0.45">
      <c r="A3150" s="10" t="s">
        <v>31</v>
      </c>
      <c r="B3150" s="20">
        <v>0.97699999999999998</v>
      </c>
      <c r="C3150" s="19">
        <v>85582</v>
      </c>
      <c r="D3150" s="19">
        <v>30268.372210000001</v>
      </c>
      <c r="E3150" s="23">
        <v>1.964507271</v>
      </c>
      <c r="F3150" s="23">
        <v>0.80419242999999996</v>
      </c>
      <c r="G3150" s="17">
        <v>0.65172582999999995</v>
      </c>
      <c r="H3150" s="17">
        <v>0.34827416999999999</v>
      </c>
      <c r="I3150" s="17">
        <v>0.99523477800000004</v>
      </c>
      <c r="J3150" s="17">
        <v>4.7600000000000003E-3</v>
      </c>
      <c r="K3150" s="17">
        <v>4.9200000000000003E-6</v>
      </c>
    </row>
    <row r="3151" spans="1:11" x14ac:dyDescent="0.45">
      <c r="A3151" s="10" t="s">
        <v>31</v>
      </c>
      <c r="B3151" s="20">
        <v>0.97799999999999998</v>
      </c>
      <c r="C3151" s="19">
        <v>85666</v>
      </c>
      <c r="D3151" s="19">
        <v>30435.144069999998</v>
      </c>
      <c r="E3151" s="23">
        <v>2.0087693419999999</v>
      </c>
      <c r="F3151" s="23">
        <v>0.80994353699999999</v>
      </c>
      <c r="G3151" s="17">
        <v>0.65200896500000005</v>
      </c>
      <c r="H3151" s="17">
        <v>0.347991035</v>
      </c>
      <c r="I3151" s="17">
        <v>0.99524568599999996</v>
      </c>
      <c r="J3151" s="17">
        <v>4.7499999999999999E-3</v>
      </c>
      <c r="K3151" s="17">
        <v>4.9100000000000004E-6</v>
      </c>
    </row>
    <row r="3152" spans="1:11" x14ac:dyDescent="0.45">
      <c r="A3152" s="10" t="s">
        <v>31</v>
      </c>
      <c r="B3152" s="20">
        <v>0.97899999999999998</v>
      </c>
      <c r="C3152" s="19">
        <v>85755</v>
      </c>
      <c r="D3152" s="19">
        <v>30616.138650000001</v>
      </c>
      <c r="E3152" s="23">
        <v>2.0617596790000001</v>
      </c>
      <c r="F3152" s="23">
        <v>0.81560321199999997</v>
      </c>
      <c r="G3152" s="17">
        <v>0.65231181900000001</v>
      </c>
      <c r="H3152" s="17">
        <v>0.34768818099999999</v>
      </c>
      <c r="I3152" s="17">
        <v>0.99525736200000003</v>
      </c>
      <c r="J3152" s="17">
        <v>4.7400000000000003E-3</v>
      </c>
      <c r="K3152" s="17">
        <v>4.8999999999999997E-6</v>
      </c>
    </row>
    <row r="3153" spans="1:11" x14ac:dyDescent="0.45">
      <c r="A3153" s="10" t="s">
        <v>31</v>
      </c>
      <c r="B3153" s="20">
        <v>0.98</v>
      </c>
      <c r="C3153" s="19">
        <v>85844</v>
      </c>
      <c r="D3153" s="19">
        <v>30802.321120000001</v>
      </c>
      <c r="E3153" s="23">
        <v>2.116589067</v>
      </c>
      <c r="F3153" s="23">
        <v>0.82154352100000005</v>
      </c>
      <c r="G3153" s="17">
        <v>0.65256744799999999</v>
      </c>
      <c r="H3153" s="17">
        <v>0.34743255200000001</v>
      </c>
      <c r="I3153" s="17">
        <v>0.99526697900000005</v>
      </c>
      <c r="J3153" s="17">
        <v>4.7299999999999998E-3</v>
      </c>
      <c r="K3153" s="17">
        <v>4.8899999999999998E-6</v>
      </c>
    </row>
    <row r="3154" spans="1:11" x14ac:dyDescent="0.45">
      <c r="A3154" s="10" t="s">
        <v>31</v>
      </c>
      <c r="B3154" s="20">
        <v>0.98099999999999998</v>
      </c>
      <c r="C3154" s="19">
        <v>85932</v>
      </c>
      <c r="D3154" s="19">
        <v>30991.02088</v>
      </c>
      <c r="E3154" s="23">
        <v>2.1678483059999998</v>
      </c>
      <c r="F3154" s="23">
        <v>0.82801586299999996</v>
      </c>
      <c r="G3154" s="17">
        <v>0.65283014500000003</v>
      </c>
      <c r="H3154" s="17">
        <v>0.34716985500000003</v>
      </c>
      <c r="I3154" s="17">
        <v>0.99527891199999996</v>
      </c>
      <c r="J3154" s="17">
        <v>4.7200000000000002E-3</v>
      </c>
      <c r="K3154" s="17">
        <v>4.87E-6</v>
      </c>
    </row>
    <row r="3155" spans="1:11" x14ac:dyDescent="0.45">
      <c r="A3155" s="10" t="s">
        <v>31</v>
      </c>
      <c r="B3155" s="20">
        <v>0.98199999999999998</v>
      </c>
      <c r="C3155" s="19">
        <v>86020</v>
      </c>
      <c r="D3155" s="19">
        <v>31184.857950000001</v>
      </c>
      <c r="E3155" s="23">
        <v>2.2370401260000001</v>
      </c>
      <c r="F3155" s="23">
        <v>0.83451681300000002</v>
      </c>
      <c r="G3155" s="17">
        <v>0.65304580300000004</v>
      </c>
      <c r="H3155" s="17">
        <v>0.34695419700000002</v>
      </c>
      <c r="I3155" s="17">
        <v>0.99528692699999999</v>
      </c>
      <c r="J3155" s="17">
        <v>4.7099999999999998E-3</v>
      </c>
      <c r="K3155" s="17">
        <v>4.8600000000000001E-6</v>
      </c>
    </row>
    <row r="3156" spans="1:11" x14ac:dyDescent="0.45">
      <c r="A3156" s="10" t="s">
        <v>31</v>
      </c>
      <c r="B3156" s="20">
        <v>0.98299999999999998</v>
      </c>
      <c r="C3156" s="19">
        <v>86107</v>
      </c>
      <c r="D3156" s="19">
        <v>31382.25331</v>
      </c>
      <c r="E3156" s="23">
        <v>2.303757397</v>
      </c>
      <c r="F3156" s="23">
        <v>0.84114136299999998</v>
      </c>
      <c r="G3156" s="17">
        <v>0.65336151499999995</v>
      </c>
      <c r="H3156" s="17">
        <v>0.346638485</v>
      </c>
      <c r="I3156" s="17">
        <v>0.99528879199999998</v>
      </c>
      <c r="J3156" s="17">
        <v>4.7099999999999998E-3</v>
      </c>
      <c r="K3156" s="17">
        <v>4.8500000000000002E-6</v>
      </c>
    </row>
    <row r="3157" spans="1:11" x14ac:dyDescent="0.45">
      <c r="A3157" s="10" t="s">
        <v>31</v>
      </c>
      <c r="B3157" s="20">
        <v>0.98399999999999999</v>
      </c>
      <c r="C3157" s="19">
        <v>86195</v>
      </c>
      <c r="D3157" s="19">
        <v>31588.691490000001</v>
      </c>
      <c r="E3157" s="23">
        <v>2.3846143739999999</v>
      </c>
      <c r="F3157" s="23">
        <v>0.84808918899999997</v>
      </c>
      <c r="G3157" s="17">
        <v>0.653669006</v>
      </c>
      <c r="H3157" s="17">
        <v>0.346330994</v>
      </c>
      <c r="I3157" s="17">
        <v>0.99529734800000003</v>
      </c>
      <c r="J3157" s="17">
        <v>4.7000000000000002E-3</v>
      </c>
      <c r="K3157" s="17">
        <v>4.8400000000000002E-6</v>
      </c>
    </row>
    <row r="3158" spans="1:11" x14ac:dyDescent="0.45">
      <c r="A3158" s="10" t="s">
        <v>31</v>
      </c>
      <c r="B3158" s="20">
        <v>0.98499999999999999</v>
      </c>
      <c r="C3158" s="19">
        <v>86282</v>
      </c>
      <c r="D3158" s="19">
        <v>31800.068319999998</v>
      </c>
      <c r="E3158" s="23">
        <v>2.4724458469999999</v>
      </c>
      <c r="F3158" s="23">
        <v>0.85533317399999997</v>
      </c>
      <c r="G3158" s="17">
        <v>0.65397185999999996</v>
      </c>
      <c r="H3158" s="17">
        <v>0.34602813999999998</v>
      </c>
      <c r="I3158" s="17">
        <v>0.99530733400000004</v>
      </c>
      <c r="J3158" s="17">
        <v>4.6899999999999997E-3</v>
      </c>
      <c r="K3158" s="17">
        <v>4.8300000000000003E-6</v>
      </c>
    </row>
    <row r="3159" spans="1:11" x14ac:dyDescent="0.45">
      <c r="A3159" s="10" t="s">
        <v>31</v>
      </c>
      <c r="B3159" s="20">
        <v>0.98599999999999999</v>
      </c>
      <c r="C3159" s="19">
        <v>86370</v>
      </c>
      <c r="D3159" s="19">
        <v>32021.749820000001</v>
      </c>
      <c r="E3159" s="23">
        <v>2.557088577</v>
      </c>
      <c r="F3159" s="23">
        <v>0.86272051900000002</v>
      </c>
      <c r="G3159" s="17">
        <v>0.65426652799999996</v>
      </c>
      <c r="H3159" s="17">
        <v>0.34573347199999999</v>
      </c>
      <c r="I3159" s="17">
        <v>0.995318009</v>
      </c>
      <c r="J3159" s="17">
        <v>4.6800000000000001E-3</v>
      </c>
      <c r="K3159" s="17">
        <v>4.8199999999999996E-6</v>
      </c>
    </row>
    <row r="3160" spans="1:11" x14ac:dyDescent="0.45">
      <c r="A3160" s="10" t="s">
        <v>31</v>
      </c>
      <c r="B3160" s="20">
        <v>0.98699999999999999</v>
      </c>
      <c r="C3160" s="19">
        <v>86456</v>
      </c>
      <c r="D3160" s="19">
        <v>32246.689269999999</v>
      </c>
      <c r="E3160" s="23">
        <v>2.6695368469999998</v>
      </c>
      <c r="F3160" s="23">
        <v>0.870613423</v>
      </c>
      <c r="G3160" s="17">
        <v>0.65458730499999995</v>
      </c>
      <c r="H3160" s="17">
        <v>0.34541269499999999</v>
      </c>
      <c r="I3160" s="17">
        <v>0.99532164000000001</v>
      </c>
      <c r="J3160" s="17">
        <v>4.6699999999999997E-3</v>
      </c>
      <c r="K3160" s="17">
        <v>4.8099999999999997E-6</v>
      </c>
    </row>
    <row r="3161" spans="1:11" x14ac:dyDescent="0.45">
      <c r="A3161" s="10" t="s">
        <v>31</v>
      </c>
      <c r="B3161" s="20">
        <v>0.98799999999999999</v>
      </c>
      <c r="C3161" s="19">
        <v>86544</v>
      </c>
      <c r="D3161" s="19">
        <v>32487.746780000001</v>
      </c>
      <c r="E3161" s="23">
        <v>2.8046509180000001</v>
      </c>
      <c r="F3161" s="23">
        <v>0.87870112</v>
      </c>
      <c r="G3161" s="17">
        <v>0.654903864</v>
      </c>
      <c r="H3161" s="17">
        <v>0.345096136</v>
      </c>
      <c r="I3161" s="17">
        <v>0.995328781</v>
      </c>
      <c r="J3161" s="17">
        <v>4.6699999999999997E-3</v>
      </c>
      <c r="K3161" s="17">
        <v>4.7999999999999998E-6</v>
      </c>
    </row>
    <row r="3162" spans="1:11" x14ac:dyDescent="0.45">
      <c r="A3162" s="10" t="s">
        <v>31</v>
      </c>
      <c r="B3162" s="20">
        <v>0.98899999999999999</v>
      </c>
      <c r="C3162" s="19">
        <v>86632</v>
      </c>
      <c r="D3162" s="19">
        <v>32738.749520000001</v>
      </c>
      <c r="E3162" s="23">
        <v>2.8925334239999998</v>
      </c>
      <c r="F3162" s="23">
        <v>0.88758203899999999</v>
      </c>
      <c r="G3162" s="17">
        <v>0.65516206499999996</v>
      </c>
      <c r="H3162" s="17">
        <v>0.34483793499999998</v>
      </c>
      <c r="I3162" s="17">
        <v>0.99533122900000004</v>
      </c>
      <c r="J3162" s="17">
        <v>4.6600000000000001E-3</v>
      </c>
      <c r="K3162" s="17">
        <v>4.7899999999999999E-6</v>
      </c>
    </row>
    <row r="3163" spans="1:11" x14ac:dyDescent="0.45">
      <c r="A3163" s="10" t="s">
        <v>31</v>
      </c>
      <c r="B3163" s="20">
        <v>0.99</v>
      </c>
      <c r="C3163" s="19">
        <v>86719</v>
      </c>
      <c r="D3163" s="19">
        <v>32995.431329999999</v>
      </c>
      <c r="E3163" s="23">
        <v>3.0082071940000001</v>
      </c>
      <c r="F3163" s="23">
        <v>0.89669668599999997</v>
      </c>
      <c r="G3163" s="17">
        <v>0.65545036300000004</v>
      </c>
      <c r="H3163" s="17">
        <v>0.34454963700000002</v>
      </c>
      <c r="I3163" s="17">
        <v>0.99533247700000005</v>
      </c>
      <c r="J3163" s="17">
        <v>4.6600000000000001E-3</v>
      </c>
      <c r="K3163" s="17">
        <v>4.7700000000000001E-6</v>
      </c>
    </row>
    <row r="3164" spans="1:11" x14ac:dyDescent="0.45">
      <c r="A3164" s="10" t="s">
        <v>31</v>
      </c>
      <c r="B3164" s="20">
        <v>0.99099999999999999</v>
      </c>
      <c r="C3164" s="19">
        <v>86807</v>
      </c>
      <c r="D3164" s="19">
        <v>33265.521560000001</v>
      </c>
      <c r="E3164" s="23">
        <v>3.1296288460000001</v>
      </c>
      <c r="F3164" s="23">
        <v>0.90626472300000005</v>
      </c>
      <c r="G3164" s="17">
        <v>0.65571900900000002</v>
      </c>
      <c r="H3164" s="17">
        <v>0.34428099099999998</v>
      </c>
      <c r="I3164" s="17">
        <v>0.99534086399999999</v>
      </c>
      <c r="J3164" s="17">
        <v>4.6499999999999996E-3</v>
      </c>
      <c r="K3164" s="17">
        <v>4.7600000000000002E-6</v>
      </c>
    </row>
    <row r="3165" spans="1:11" x14ac:dyDescent="0.45">
      <c r="A3165" s="10" t="s">
        <v>31</v>
      </c>
      <c r="B3165" s="20">
        <v>0.99199999999999999</v>
      </c>
      <c r="C3165" s="19">
        <v>86895</v>
      </c>
      <c r="D3165" s="19">
        <v>33548.741820000003</v>
      </c>
      <c r="E3165" s="23">
        <v>3.3035518549999998</v>
      </c>
      <c r="F3165" s="23">
        <v>0.91615348799999996</v>
      </c>
      <c r="G3165" s="17">
        <v>0.65605616</v>
      </c>
      <c r="H3165" s="17">
        <v>0.34394384</v>
      </c>
      <c r="I3165" s="17">
        <v>0.99535140099999997</v>
      </c>
      <c r="J3165" s="17">
        <v>4.64E-3</v>
      </c>
      <c r="K3165" s="17">
        <v>4.7500000000000003E-6</v>
      </c>
    </row>
    <row r="3166" spans="1:11" x14ac:dyDescent="0.45">
      <c r="A3166" s="10" t="s">
        <v>31</v>
      </c>
      <c r="B3166" s="20">
        <v>0.99299999999999999</v>
      </c>
      <c r="C3166" s="19">
        <v>86982</v>
      </c>
      <c r="D3166" s="19">
        <v>33844.490330000001</v>
      </c>
      <c r="E3166" s="23">
        <v>3.500254247</v>
      </c>
      <c r="F3166" s="23">
        <v>0.92694066100000005</v>
      </c>
      <c r="G3166" s="17">
        <v>0.65637718099999998</v>
      </c>
      <c r="H3166" s="17">
        <v>0.34362281900000002</v>
      </c>
      <c r="I3166" s="17">
        <v>0.99535286899999997</v>
      </c>
      <c r="J3166" s="17">
        <v>4.64E-3</v>
      </c>
      <c r="K3166" s="17">
        <v>4.7400000000000004E-6</v>
      </c>
    </row>
    <row r="3167" spans="1:11" x14ac:dyDescent="0.45">
      <c r="A3167" s="10" t="s">
        <v>31</v>
      </c>
      <c r="B3167" s="20">
        <v>0.99399999999999999</v>
      </c>
      <c r="C3167" s="19">
        <v>87070</v>
      </c>
      <c r="D3167" s="19">
        <v>34163.642359999998</v>
      </c>
      <c r="E3167" s="23">
        <v>3.7612385119999998</v>
      </c>
      <c r="F3167" s="23">
        <v>0.938143748</v>
      </c>
      <c r="G3167" s="17">
        <v>0.65670150500000002</v>
      </c>
      <c r="H3167" s="17">
        <v>0.34329849499999998</v>
      </c>
      <c r="I3167" s="17">
        <v>0.99535509700000002</v>
      </c>
      <c r="J3167" s="17">
        <v>4.64E-3</v>
      </c>
      <c r="K3167" s="17">
        <v>4.7299999999999996E-6</v>
      </c>
    </row>
    <row r="3168" spans="1:11" x14ac:dyDescent="0.45">
      <c r="A3168" s="10" t="s">
        <v>31</v>
      </c>
      <c r="B3168" s="20">
        <v>0.995</v>
      </c>
      <c r="C3168" s="19">
        <v>87156</v>
      </c>
      <c r="D3168" s="19">
        <v>34499.316890000002</v>
      </c>
      <c r="E3168" s="23">
        <v>4.0747417009999998</v>
      </c>
      <c r="F3168" s="23">
        <v>0.95037272500000003</v>
      </c>
      <c r="G3168" s="17">
        <v>0.65700582900000004</v>
      </c>
      <c r="H3168" s="17">
        <v>0.34299417100000001</v>
      </c>
      <c r="I3168" s="17">
        <v>0.99536376000000004</v>
      </c>
      <c r="J3168" s="17">
        <v>4.6299999999999996E-3</v>
      </c>
      <c r="K3168" s="17">
        <v>4.7199999999999997E-6</v>
      </c>
    </row>
    <row r="3169" spans="1:11" x14ac:dyDescent="0.45">
      <c r="A3169" s="10" t="s">
        <v>31</v>
      </c>
      <c r="B3169" s="20">
        <v>0.996</v>
      </c>
      <c r="C3169" s="19">
        <v>87245</v>
      </c>
      <c r="D3169" s="19">
        <v>34878.515379999997</v>
      </c>
      <c r="E3169" s="23">
        <v>4.4680476059999998</v>
      </c>
      <c r="F3169" s="23">
        <v>0.96333400000000002</v>
      </c>
      <c r="G3169" s="17">
        <v>0.65735572200000003</v>
      </c>
      <c r="H3169" s="17">
        <v>0.34264427800000002</v>
      </c>
      <c r="I3169" s="17">
        <v>0.99537253999999997</v>
      </c>
      <c r="J3169" s="17">
        <v>4.62E-3</v>
      </c>
      <c r="K3169" s="17">
        <v>4.7099999999999998E-6</v>
      </c>
    </row>
    <row r="3170" spans="1:11" x14ac:dyDescent="0.45">
      <c r="A3170" s="10" t="s">
        <v>31</v>
      </c>
      <c r="B3170" s="20">
        <v>0.997</v>
      </c>
      <c r="C3170" s="19">
        <v>87332</v>
      </c>
      <c r="D3170" s="19">
        <v>35295.395400000001</v>
      </c>
      <c r="E3170" s="23">
        <v>5.0298125049999998</v>
      </c>
      <c r="F3170" s="23">
        <v>0.97821418000000004</v>
      </c>
      <c r="G3170" s="17">
        <v>0.65767416300000003</v>
      </c>
      <c r="H3170" s="17">
        <v>0.34232583700000002</v>
      </c>
      <c r="I3170" s="17">
        <v>0.99538347500000002</v>
      </c>
      <c r="J3170" s="17">
        <v>4.6100000000000004E-3</v>
      </c>
      <c r="K3170" s="17">
        <v>4.69E-6</v>
      </c>
    </row>
    <row r="3171" spans="1:11" x14ac:dyDescent="0.45">
      <c r="A3171" s="10" t="s">
        <v>31</v>
      </c>
      <c r="B3171" s="20">
        <v>0.998</v>
      </c>
      <c r="C3171" s="19">
        <v>87420</v>
      </c>
      <c r="D3171" s="19">
        <v>35777.308420000001</v>
      </c>
      <c r="E3171" s="23">
        <v>6.0305088280000003</v>
      </c>
      <c r="F3171" s="23">
        <v>0.99471623899999995</v>
      </c>
      <c r="G3171" s="17">
        <v>0.65801876000000004</v>
      </c>
      <c r="H3171" s="17">
        <v>0.34198124000000002</v>
      </c>
      <c r="I3171" s="17">
        <v>0.99538499000000003</v>
      </c>
      <c r="J3171" s="17">
        <v>4.6100000000000004E-3</v>
      </c>
      <c r="K3171" s="17">
        <v>4.6700000000000002E-6</v>
      </c>
    </row>
    <row r="3172" spans="1:11" x14ac:dyDescent="0.45">
      <c r="A3172" s="10" t="s">
        <v>31</v>
      </c>
      <c r="B3172" s="20">
        <v>0.999</v>
      </c>
      <c r="C3172" s="19">
        <v>87507</v>
      </c>
      <c r="D3172" s="19">
        <v>36450.540840000001</v>
      </c>
      <c r="E3172" s="23">
        <v>16.277983649999999</v>
      </c>
      <c r="F3172" s="23">
        <v>1.014482777</v>
      </c>
      <c r="G3172" s="17">
        <v>0.65835876000000004</v>
      </c>
      <c r="H3172" s="17">
        <v>0.34164124000000001</v>
      </c>
      <c r="I3172" s="17">
        <v>0.99539381999999998</v>
      </c>
      <c r="J3172" s="17">
        <v>4.5999999999999999E-3</v>
      </c>
      <c r="K3172" s="17">
        <v>4.6600000000000003E-6</v>
      </c>
    </row>
    <row r="3173" spans="1:11" x14ac:dyDescent="0.45">
      <c r="A3173" s="10" t="s">
        <v>31</v>
      </c>
      <c r="B3173" s="20">
        <v>1</v>
      </c>
      <c r="C3173" s="19">
        <v>87508</v>
      </c>
      <c r="D3173" s="19">
        <v>36469.523500000003</v>
      </c>
      <c r="E3173" s="23">
        <v>18.98265447</v>
      </c>
      <c r="F3173" s="23">
        <v>1.04346056</v>
      </c>
      <c r="G3173" s="17">
        <v>0.65836266399999999</v>
      </c>
      <c r="H3173" s="17">
        <v>0.34163733600000001</v>
      </c>
      <c r="I3173" s="17">
        <v>0.99539391399999999</v>
      </c>
      <c r="J3173" s="17">
        <v>4.5999999999999999E-3</v>
      </c>
      <c r="K3173" s="17">
        <v>4.6600000000000003E-6</v>
      </c>
    </row>
    <row r="3174" spans="1:11" x14ac:dyDescent="0.45">
      <c r="A3174" s="10" t="s">
        <v>33</v>
      </c>
      <c r="B3174" s="20">
        <v>0</v>
      </c>
      <c r="C3174" s="19">
        <v>292</v>
      </c>
      <c r="D3174" s="19">
        <v>0.52714592000000005</v>
      </c>
      <c r="E3174" s="23">
        <v>3.1800000000000001E-3</v>
      </c>
      <c r="F3174" s="23">
        <v>2.5200000000000001E-3</v>
      </c>
      <c r="G3174" s="17">
        <v>0.79109589000000002</v>
      </c>
      <c r="H3174" s="17">
        <v>0.20890411</v>
      </c>
      <c r="I3174" s="17">
        <v>0.69596680099999997</v>
      </c>
      <c r="J3174" s="17">
        <v>0.30403319899999998</v>
      </c>
      <c r="K3174" s="17">
        <v>0</v>
      </c>
    </row>
    <row r="3175" spans="1:11" x14ac:dyDescent="0.45">
      <c r="A3175" s="10" t="s">
        <v>33</v>
      </c>
      <c r="B3175" s="20">
        <v>0.01</v>
      </c>
      <c r="C3175" s="19">
        <v>875</v>
      </c>
      <c r="D3175" s="19">
        <v>3.471025375</v>
      </c>
      <c r="E3175" s="23">
        <v>6.7299999999999999E-3</v>
      </c>
      <c r="F3175" s="23">
        <v>5.8799999999999998E-3</v>
      </c>
      <c r="G3175" s="17">
        <v>0.71771428599999998</v>
      </c>
      <c r="H3175" s="17">
        <v>0.28228571400000002</v>
      </c>
      <c r="I3175" s="17">
        <v>0.46243204900000001</v>
      </c>
      <c r="J3175" s="17">
        <v>0.53756795099999999</v>
      </c>
      <c r="K3175" s="17">
        <v>0</v>
      </c>
    </row>
    <row r="3176" spans="1:11" x14ac:dyDescent="0.45">
      <c r="A3176" s="10" t="s">
        <v>33</v>
      </c>
      <c r="B3176" s="20">
        <v>0.02</v>
      </c>
      <c r="C3176" s="19">
        <v>1442</v>
      </c>
      <c r="D3176" s="19">
        <v>8.1994502639999993</v>
      </c>
      <c r="E3176" s="23">
        <v>9.7999999999999997E-3</v>
      </c>
      <c r="F3176" s="23">
        <v>8.7100000000000007E-3</v>
      </c>
      <c r="G3176" s="17">
        <v>0.73578363400000002</v>
      </c>
      <c r="H3176" s="17">
        <v>0.26421636599999998</v>
      </c>
      <c r="I3176" s="17">
        <v>0.54445323499999998</v>
      </c>
      <c r="J3176" s="17">
        <v>0.45554676500000002</v>
      </c>
      <c r="K3176" s="17">
        <v>0</v>
      </c>
    </row>
    <row r="3177" spans="1:11" x14ac:dyDescent="0.45">
      <c r="A3177" s="10" t="s">
        <v>33</v>
      </c>
      <c r="B3177" s="20">
        <v>0.03</v>
      </c>
      <c r="C3177" s="19">
        <v>2046</v>
      </c>
      <c r="D3177" s="19">
        <v>14.68880057</v>
      </c>
      <c r="E3177" s="23">
        <v>1.2E-2</v>
      </c>
      <c r="F3177" s="23">
        <v>1.0699999999999999E-2</v>
      </c>
      <c r="G3177" s="17">
        <v>0.748778104</v>
      </c>
      <c r="H3177" s="17">
        <v>0.251221896</v>
      </c>
      <c r="I3177" s="17">
        <v>0.52874335500000003</v>
      </c>
      <c r="J3177" s="17">
        <v>0.47125664499999997</v>
      </c>
      <c r="K3177" s="17">
        <v>0</v>
      </c>
    </row>
    <row r="3178" spans="1:11" x14ac:dyDescent="0.45">
      <c r="A3178" s="10" t="s">
        <v>33</v>
      </c>
      <c r="B3178" s="20">
        <v>0.04</v>
      </c>
      <c r="C3178" s="19">
        <v>2614</v>
      </c>
      <c r="D3178" s="19">
        <v>22.447913969999998</v>
      </c>
      <c r="E3178" s="23">
        <v>1.52E-2</v>
      </c>
      <c r="F3178" s="23">
        <v>1.32E-2</v>
      </c>
      <c r="G3178" s="17">
        <v>0.76358071900000002</v>
      </c>
      <c r="H3178" s="17">
        <v>0.23641928100000001</v>
      </c>
      <c r="I3178" s="17">
        <v>0.48924874200000001</v>
      </c>
      <c r="J3178" s="17">
        <v>0.51075125799999999</v>
      </c>
      <c r="K3178" s="17">
        <v>0</v>
      </c>
    </row>
    <row r="3179" spans="1:11" x14ac:dyDescent="0.45">
      <c r="A3179" s="10" t="s">
        <v>33</v>
      </c>
      <c r="B3179" s="20">
        <v>0.05</v>
      </c>
      <c r="C3179" s="19">
        <v>3211</v>
      </c>
      <c r="D3179" s="19">
        <v>32.12294893</v>
      </c>
      <c r="E3179" s="23">
        <v>1.72E-2</v>
      </c>
      <c r="F3179" s="23">
        <v>1.55E-2</v>
      </c>
      <c r="G3179" s="17">
        <v>0.76611647500000002</v>
      </c>
      <c r="H3179" s="17">
        <v>0.23388352500000001</v>
      </c>
      <c r="I3179" s="17">
        <v>0.51618164600000005</v>
      </c>
      <c r="J3179" s="17">
        <v>0.48381835400000001</v>
      </c>
      <c r="K3179" s="17">
        <v>0</v>
      </c>
    </row>
    <row r="3180" spans="1:11" x14ac:dyDescent="0.45">
      <c r="A3180" s="10" t="s">
        <v>33</v>
      </c>
      <c r="B3180" s="20">
        <v>0.06</v>
      </c>
      <c r="C3180" s="19">
        <v>3802</v>
      </c>
      <c r="D3180" s="19">
        <v>43.140098829999999</v>
      </c>
      <c r="E3180" s="23">
        <v>1.9900000000000001E-2</v>
      </c>
      <c r="F3180" s="23">
        <v>1.77E-2</v>
      </c>
      <c r="G3180" s="17">
        <v>0.77485533900000003</v>
      </c>
      <c r="H3180" s="17">
        <v>0.225144661</v>
      </c>
      <c r="I3180" s="17">
        <v>0.49382548399999998</v>
      </c>
      <c r="J3180" s="17">
        <v>0.50617451599999996</v>
      </c>
      <c r="K3180" s="17">
        <v>0</v>
      </c>
    </row>
    <row r="3181" spans="1:11" x14ac:dyDescent="0.45">
      <c r="A3181" s="10" t="s">
        <v>33</v>
      </c>
      <c r="B3181" s="20">
        <v>7.0000000000000007E-2</v>
      </c>
      <c r="C3181" s="19">
        <v>4394</v>
      </c>
      <c r="D3181" s="19">
        <v>55.530931809999998</v>
      </c>
      <c r="E3181" s="23">
        <v>2.1999999999999999E-2</v>
      </c>
      <c r="F3181" s="23">
        <v>1.9699999999999999E-2</v>
      </c>
      <c r="G3181" s="17">
        <v>0.76923076899999998</v>
      </c>
      <c r="H3181" s="17">
        <v>0.23076923099999999</v>
      </c>
      <c r="I3181" s="17">
        <v>0.46664686799999999</v>
      </c>
      <c r="J3181" s="17">
        <v>0.53335313200000001</v>
      </c>
      <c r="K3181" s="17">
        <v>0</v>
      </c>
    </row>
    <row r="3182" spans="1:11" x14ac:dyDescent="0.45">
      <c r="A3182" s="10" t="s">
        <v>33</v>
      </c>
      <c r="B3182" s="20">
        <v>0.08</v>
      </c>
      <c r="C3182" s="19">
        <v>4975</v>
      </c>
      <c r="D3182" s="19">
        <v>69.194218199999995</v>
      </c>
      <c r="E3182" s="23">
        <v>2.5100000000000001E-2</v>
      </c>
      <c r="F3182" s="23">
        <v>2.18E-2</v>
      </c>
      <c r="G3182" s="17">
        <v>0.75618090500000001</v>
      </c>
      <c r="H3182" s="17">
        <v>0.24381909500000001</v>
      </c>
      <c r="I3182" s="17">
        <v>0.45911146600000002</v>
      </c>
      <c r="J3182" s="17">
        <v>0.54088853400000003</v>
      </c>
      <c r="K3182" s="17">
        <v>0</v>
      </c>
    </row>
    <row r="3183" spans="1:11" x14ac:dyDescent="0.45">
      <c r="A3183" s="10" t="s">
        <v>33</v>
      </c>
      <c r="B3183" s="20">
        <v>0.09</v>
      </c>
      <c r="C3183" s="19">
        <v>5547</v>
      </c>
      <c r="D3183" s="19">
        <v>84.325044629999994</v>
      </c>
      <c r="E3183" s="23">
        <v>2.8000000000000001E-2</v>
      </c>
      <c r="F3183" s="23">
        <v>2.4199999999999999E-2</v>
      </c>
      <c r="G3183" s="17">
        <v>0.75644492500000005</v>
      </c>
      <c r="H3183" s="17">
        <v>0.24355507500000001</v>
      </c>
      <c r="I3183" s="17">
        <v>0.46406530699999998</v>
      </c>
      <c r="J3183" s="17">
        <v>0.53593469299999996</v>
      </c>
      <c r="K3183" s="17">
        <v>0</v>
      </c>
    </row>
    <row r="3184" spans="1:11" x14ac:dyDescent="0.45">
      <c r="A3184" s="10" t="s">
        <v>33</v>
      </c>
      <c r="B3184" s="20">
        <v>0.1</v>
      </c>
      <c r="C3184" s="19">
        <v>6132</v>
      </c>
      <c r="D3184" s="19">
        <v>101.359009</v>
      </c>
      <c r="E3184" s="23">
        <v>3.0300000000000001E-2</v>
      </c>
      <c r="F3184" s="23">
        <v>2.6499999999999999E-2</v>
      </c>
      <c r="G3184" s="17">
        <v>0.75228310499999995</v>
      </c>
      <c r="H3184" s="17">
        <v>0.24771689499999999</v>
      </c>
      <c r="I3184" s="17">
        <v>0.47297431499999998</v>
      </c>
      <c r="J3184" s="17">
        <v>0.52702568500000002</v>
      </c>
      <c r="K3184" s="17">
        <v>0</v>
      </c>
    </row>
    <row r="3185" spans="1:11" x14ac:dyDescent="0.45">
      <c r="A3185" s="10" t="s">
        <v>33</v>
      </c>
      <c r="B3185" s="20">
        <v>0.11</v>
      </c>
      <c r="C3185" s="19">
        <v>6698</v>
      </c>
      <c r="D3185" s="19">
        <v>119.22571600000001</v>
      </c>
      <c r="E3185" s="23">
        <v>3.27E-2</v>
      </c>
      <c r="F3185" s="23">
        <v>2.9000000000000001E-2</v>
      </c>
      <c r="G3185" s="17">
        <v>0.75440430000000003</v>
      </c>
      <c r="H3185" s="17">
        <v>0.2455957</v>
      </c>
      <c r="I3185" s="17">
        <v>0.51811113900000005</v>
      </c>
      <c r="J3185" s="17">
        <v>0.481888861</v>
      </c>
      <c r="K3185" s="17">
        <v>0</v>
      </c>
    </row>
    <row r="3186" spans="1:11" x14ac:dyDescent="0.45">
      <c r="A3186" s="10" t="s">
        <v>33</v>
      </c>
      <c r="B3186" s="20">
        <v>0.12</v>
      </c>
      <c r="C3186" s="19">
        <v>7320</v>
      </c>
      <c r="D3186" s="19">
        <v>140.03257249999999</v>
      </c>
      <c r="E3186" s="23">
        <v>3.4299999999999997E-2</v>
      </c>
      <c r="F3186" s="23">
        <v>3.1099999999999999E-2</v>
      </c>
      <c r="G3186" s="17">
        <v>0.75669398899999996</v>
      </c>
      <c r="H3186" s="17">
        <v>0.24330601099999999</v>
      </c>
      <c r="I3186" s="17">
        <v>0.51830599700000002</v>
      </c>
      <c r="J3186" s="17">
        <v>0.48169400299999998</v>
      </c>
      <c r="K3186" s="17">
        <v>0</v>
      </c>
    </row>
    <row r="3187" spans="1:11" x14ac:dyDescent="0.45">
      <c r="A3187" s="10" t="s">
        <v>33</v>
      </c>
      <c r="B3187" s="20">
        <v>0.13</v>
      </c>
      <c r="C3187" s="19">
        <v>7862</v>
      </c>
      <c r="D3187" s="19">
        <v>159.282949</v>
      </c>
      <c r="E3187" s="23">
        <v>3.6600000000000001E-2</v>
      </c>
      <c r="F3187" s="23">
        <v>3.3000000000000002E-2</v>
      </c>
      <c r="G3187" s="17">
        <v>0.74841007400000004</v>
      </c>
      <c r="H3187" s="17">
        <v>0.25158992600000002</v>
      </c>
      <c r="I3187" s="17">
        <v>0.53892502499999995</v>
      </c>
      <c r="J3187" s="17">
        <v>0.461074975</v>
      </c>
      <c r="K3187" s="17">
        <v>0</v>
      </c>
    </row>
    <row r="3188" spans="1:11" x14ac:dyDescent="0.45">
      <c r="A3188" s="10" t="s">
        <v>33</v>
      </c>
      <c r="B3188" s="20">
        <v>0.14000000000000001</v>
      </c>
      <c r="C3188" s="19">
        <v>8551</v>
      </c>
      <c r="D3188" s="19">
        <v>185.3166487</v>
      </c>
      <c r="E3188" s="23">
        <v>3.9399999999999998E-2</v>
      </c>
      <c r="F3188" s="23">
        <v>3.5000000000000003E-2</v>
      </c>
      <c r="G3188" s="17">
        <v>0.73266284599999998</v>
      </c>
      <c r="H3188" s="17">
        <v>0.26733715400000002</v>
      </c>
      <c r="I3188" s="17">
        <v>0.53611554299999997</v>
      </c>
      <c r="J3188" s="17">
        <v>0.46388445699999997</v>
      </c>
      <c r="K3188" s="17">
        <v>0</v>
      </c>
    </row>
    <row r="3189" spans="1:11" x14ac:dyDescent="0.45">
      <c r="A3189" s="10" t="s">
        <v>33</v>
      </c>
      <c r="B3189" s="20">
        <v>0.15</v>
      </c>
      <c r="C3189" s="19">
        <v>9075</v>
      </c>
      <c r="D3189" s="19">
        <v>206.6736587</v>
      </c>
      <c r="E3189" s="23">
        <v>4.2099999999999999E-2</v>
      </c>
      <c r="F3189" s="23">
        <v>3.6799999999999999E-2</v>
      </c>
      <c r="G3189" s="17">
        <v>0.73586776899999995</v>
      </c>
      <c r="H3189" s="17">
        <v>0.264132231</v>
      </c>
      <c r="I3189" s="17">
        <v>0.541596831</v>
      </c>
      <c r="J3189" s="17">
        <v>0.458403169</v>
      </c>
      <c r="K3189" s="17">
        <v>0</v>
      </c>
    </row>
    <row r="3190" spans="1:11" x14ac:dyDescent="0.45">
      <c r="A3190" s="10" t="s">
        <v>33</v>
      </c>
      <c r="B3190" s="20">
        <v>0.16</v>
      </c>
      <c r="C3190" s="19">
        <v>9667</v>
      </c>
      <c r="D3190" s="19">
        <v>232.6872248</v>
      </c>
      <c r="E3190" s="23">
        <v>4.5100000000000001E-2</v>
      </c>
      <c r="F3190" s="23">
        <v>3.9E-2</v>
      </c>
      <c r="G3190" s="17">
        <v>0.73859522099999997</v>
      </c>
      <c r="H3190" s="17">
        <v>0.26140477899999998</v>
      </c>
      <c r="I3190" s="17">
        <v>0.55544585800000001</v>
      </c>
      <c r="J3190" s="17">
        <v>0.44455414199999999</v>
      </c>
      <c r="K3190" s="17">
        <v>0</v>
      </c>
    </row>
    <row r="3191" spans="1:11" x14ac:dyDescent="0.45">
      <c r="A3191" s="10" t="s">
        <v>33</v>
      </c>
      <c r="B3191" s="20">
        <v>0.17</v>
      </c>
      <c r="C3191" s="19">
        <v>10253</v>
      </c>
      <c r="D3191" s="19">
        <v>260.21712509999998</v>
      </c>
      <c r="E3191" s="23">
        <v>4.8599999999999997E-2</v>
      </c>
      <c r="F3191" s="23">
        <v>4.1500000000000002E-2</v>
      </c>
      <c r="G3191" s="17">
        <v>0.74202672400000003</v>
      </c>
      <c r="H3191" s="17">
        <v>0.25797327599999997</v>
      </c>
      <c r="I3191" s="17">
        <v>0.56732500500000005</v>
      </c>
      <c r="J3191" s="17">
        <v>0.43267499500000001</v>
      </c>
      <c r="K3191" s="17">
        <v>0</v>
      </c>
    </row>
    <row r="3192" spans="1:11" x14ac:dyDescent="0.45">
      <c r="A3192" s="10" t="s">
        <v>33</v>
      </c>
      <c r="B3192" s="20">
        <v>0.18</v>
      </c>
      <c r="C3192" s="19">
        <v>10837</v>
      </c>
      <c r="D3192" s="19">
        <v>289.41175809999999</v>
      </c>
      <c r="E3192" s="23">
        <v>5.1400000000000001E-2</v>
      </c>
      <c r="F3192" s="23">
        <v>4.41E-2</v>
      </c>
      <c r="G3192" s="17">
        <v>0.73461290000000001</v>
      </c>
      <c r="H3192" s="17">
        <v>0.26538709999999999</v>
      </c>
      <c r="I3192" s="17">
        <v>0.59884708799999997</v>
      </c>
      <c r="J3192" s="17">
        <v>0.40115291199999997</v>
      </c>
      <c r="K3192" s="17">
        <v>0</v>
      </c>
    </row>
    <row r="3193" spans="1:11" x14ac:dyDescent="0.45">
      <c r="A3193" s="10" t="s">
        <v>33</v>
      </c>
      <c r="B3193" s="20">
        <v>0.19</v>
      </c>
      <c r="C3193" s="19">
        <v>11417</v>
      </c>
      <c r="D3193" s="19">
        <v>319.94757490000001</v>
      </c>
      <c r="E3193" s="23">
        <v>5.4100000000000002E-2</v>
      </c>
      <c r="F3193" s="23">
        <v>4.6800000000000001E-2</v>
      </c>
      <c r="G3193" s="17">
        <v>0.72882543600000005</v>
      </c>
      <c r="H3193" s="17">
        <v>0.27117456400000001</v>
      </c>
      <c r="I3193" s="17">
        <v>0.61452542899999996</v>
      </c>
      <c r="J3193" s="17">
        <v>0.38547457099999999</v>
      </c>
      <c r="K3193" s="17">
        <v>0</v>
      </c>
    </row>
    <row r="3194" spans="1:11" x14ac:dyDescent="0.45">
      <c r="A3194" s="10" t="s">
        <v>33</v>
      </c>
      <c r="B3194" s="20">
        <v>0.2</v>
      </c>
      <c r="C3194" s="19">
        <v>12001</v>
      </c>
      <c r="D3194" s="19">
        <v>352.7090647</v>
      </c>
      <c r="E3194" s="23">
        <v>5.7500000000000002E-2</v>
      </c>
      <c r="F3194" s="23">
        <v>4.9399999999999999E-2</v>
      </c>
      <c r="G3194" s="17">
        <v>0.72643946299999995</v>
      </c>
      <c r="H3194" s="17">
        <v>0.27356053699999999</v>
      </c>
      <c r="I3194" s="17">
        <v>0.63483530899999996</v>
      </c>
      <c r="J3194" s="17">
        <v>0.36516469099999999</v>
      </c>
      <c r="K3194" s="17">
        <v>0</v>
      </c>
    </row>
    <row r="3195" spans="1:11" x14ac:dyDescent="0.45">
      <c r="A3195" s="10" t="s">
        <v>33</v>
      </c>
      <c r="B3195" s="20">
        <v>0.21</v>
      </c>
      <c r="C3195" s="19">
        <v>12547</v>
      </c>
      <c r="D3195" s="19">
        <v>385.1181957</v>
      </c>
      <c r="E3195" s="23">
        <v>6.0299999999999999E-2</v>
      </c>
      <c r="F3195" s="23">
        <v>5.2200000000000003E-2</v>
      </c>
      <c r="G3195" s="17">
        <v>0.72543237400000005</v>
      </c>
      <c r="H3195" s="17">
        <v>0.27456762600000001</v>
      </c>
      <c r="I3195" s="17">
        <v>0.64886540999999998</v>
      </c>
      <c r="J3195" s="17">
        <v>0.35113459000000002</v>
      </c>
      <c r="K3195" s="17">
        <v>0</v>
      </c>
    </row>
    <row r="3196" spans="1:11" x14ac:dyDescent="0.45">
      <c r="A3196" s="10" t="s">
        <v>33</v>
      </c>
      <c r="B3196" s="20">
        <v>0.22</v>
      </c>
      <c r="C3196" s="19">
        <v>13146</v>
      </c>
      <c r="D3196" s="19">
        <v>422.26387190000003</v>
      </c>
      <c r="E3196" s="23">
        <v>6.3399999999999998E-2</v>
      </c>
      <c r="F3196" s="23">
        <v>5.4800000000000001E-2</v>
      </c>
      <c r="G3196" s="17">
        <v>0.72242507199999995</v>
      </c>
      <c r="H3196" s="17">
        <v>0.277574928</v>
      </c>
      <c r="I3196" s="17">
        <v>0.67428888899999995</v>
      </c>
      <c r="J3196" s="17">
        <v>0.325711111</v>
      </c>
      <c r="K3196" s="17">
        <v>0</v>
      </c>
    </row>
    <row r="3197" spans="1:11" x14ac:dyDescent="0.45">
      <c r="A3197" s="10" t="s">
        <v>33</v>
      </c>
      <c r="B3197" s="20">
        <v>0.23</v>
      </c>
      <c r="C3197" s="19">
        <v>13827</v>
      </c>
      <c r="D3197" s="19">
        <v>466.97711199999998</v>
      </c>
      <c r="E3197" s="23">
        <v>6.83E-2</v>
      </c>
      <c r="F3197" s="23">
        <v>5.7799999999999997E-2</v>
      </c>
      <c r="G3197" s="17">
        <v>0.71671367600000002</v>
      </c>
      <c r="H3197" s="17">
        <v>0.28328632399999998</v>
      </c>
      <c r="I3197" s="17">
        <v>0.69639313000000003</v>
      </c>
      <c r="J3197" s="17">
        <v>0.30360686999999997</v>
      </c>
      <c r="K3197" s="17">
        <v>0</v>
      </c>
    </row>
    <row r="3198" spans="1:11" x14ac:dyDescent="0.45">
      <c r="A3198" s="10" t="s">
        <v>33</v>
      </c>
      <c r="B3198" s="20">
        <v>0.24</v>
      </c>
      <c r="C3198" s="19">
        <v>14331</v>
      </c>
      <c r="D3198" s="19">
        <v>502.26390120000002</v>
      </c>
      <c r="E3198" s="23">
        <v>7.1499999999999994E-2</v>
      </c>
      <c r="F3198" s="23">
        <v>6.0499999999999998E-2</v>
      </c>
      <c r="G3198" s="17">
        <v>0.71976833399999995</v>
      </c>
      <c r="H3198" s="17">
        <v>0.28023166599999999</v>
      </c>
      <c r="I3198" s="17">
        <v>0.71268554299999998</v>
      </c>
      <c r="J3198" s="17">
        <v>0.28731445700000002</v>
      </c>
      <c r="K3198" s="17">
        <v>0</v>
      </c>
    </row>
    <row r="3199" spans="1:11" x14ac:dyDescent="0.45">
      <c r="A3199" s="10" t="s">
        <v>33</v>
      </c>
      <c r="B3199" s="20">
        <v>0.25</v>
      </c>
      <c r="C3199" s="19">
        <v>14937</v>
      </c>
      <c r="D3199" s="19">
        <v>547.09445689999995</v>
      </c>
      <c r="E3199" s="23">
        <v>7.5700000000000003E-2</v>
      </c>
      <c r="F3199" s="23">
        <v>6.3500000000000001E-2</v>
      </c>
      <c r="G3199" s="17">
        <v>0.71667670900000002</v>
      </c>
      <c r="H3199" s="17">
        <v>0.28332329099999998</v>
      </c>
      <c r="I3199" s="17">
        <v>0.72941510899999995</v>
      </c>
      <c r="J3199" s="17">
        <v>0.27058489099999999</v>
      </c>
      <c r="K3199" s="17">
        <v>0</v>
      </c>
    </row>
    <row r="3200" spans="1:11" x14ac:dyDescent="0.45">
      <c r="A3200" s="10" t="s">
        <v>33</v>
      </c>
      <c r="B3200" s="20">
        <v>0.26</v>
      </c>
      <c r="C3200" s="19">
        <v>15521</v>
      </c>
      <c r="D3200" s="19">
        <v>591.9722683</v>
      </c>
      <c r="E3200" s="23">
        <v>7.7899999999999997E-2</v>
      </c>
      <c r="F3200" s="23">
        <v>6.6699999999999995E-2</v>
      </c>
      <c r="G3200" s="17">
        <v>0.70891050799999999</v>
      </c>
      <c r="H3200" s="17">
        <v>0.29108949200000001</v>
      </c>
      <c r="I3200" s="17">
        <v>0.73989830700000003</v>
      </c>
      <c r="J3200" s="17">
        <v>0.26010169300000002</v>
      </c>
      <c r="K3200" s="17">
        <v>0</v>
      </c>
    </row>
    <row r="3201" spans="1:11" x14ac:dyDescent="0.45">
      <c r="A3201" s="10" t="s">
        <v>33</v>
      </c>
      <c r="B3201" s="20">
        <v>0.27</v>
      </c>
      <c r="C3201" s="19">
        <v>16093</v>
      </c>
      <c r="D3201" s="19">
        <v>637.59131579999996</v>
      </c>
      <c r="E3201" s="23">
        <v>8.1799999999999998E-2</v>
      </c>
      <c r="F3201" s="23">
        <v>6.9599999999999995E-2</v>
      </c>
      <c r="G3201" s="17">
        <v>0.71161374499999996</v>
      </c>
      <c r="H3201" s="17">
        <v>0.28838625499999998</v>
      </c>
      <c r="I3201" s="17">
        <v>0.752637573</v>
      </c>
      <c r="J3201" s="17">
        <v>0.247362427</v>
      </c>
      <c r="K3201" s="17">
        <v>0</v>
      </c>
    </row>
    <row r="3202" spans="1:11" x14ac:dyDescent="0.45">
      <c r="A3202" s="10" t="s">
        <v>33</v>
      </c>
      <c r="B3202" s="20">
        <v>0.28000000000000003</v>
      </c>
      <c r="C3202" s="19">
        <v>16727</v>
      </c>
      <c r="D3202" s="19">
        <v>690.39197369999999</v>
      </c>
      <c r="E3202" s="23">
        <v>8.5099999999999995E-2</v>
      </c>
      <c r="F3202" s="23">
        <v>7.2700000000000001E-2</v>
      </c>
      <c r="G3202" s="17">
        <v>0.70658217300000004</v>
      </c>
      <c r="H3202" s="17">
        <v>0.29341782700000002</v>
      </c>
      <c r="I3202" s="17">
        <v>0.762240849</v>
      </c>
      <c r="J3202" s="17">
        <v>0.237759151</v>
      </c>
      <c r="K3202" s="17">
        <v>0</v>
      </c>
    </row>
    <row r="3203" spans="1:11" x14ac:dyDescent="0.45">
      <c r="A3203" s="10" t="s">
        <v>33</v>
      </c>
      <c r="B3203" s="20">
        <v>0.28999999999999998</v>
      </c>
      <c r="C3203" s="19">
        <v>17316</v>
      </c>
      <c r="D3203" s="19">
        <v>741.65518020000002</v>
      </c>
      <c r="E3203" s="23">
        <v>8.8999999999999996E-2</v>
      </c>
      <c r="F3203" s="23">
        <v>7.5800000000000006E-2</v>
      </c>
      <c r="G3203" s="17">
        <v>0.70662970700000005</v>
      </c>
      <c r="H3203" s="17">
        <v>0.293370293</v>
      </c>
      <c r="I3203" s="17">
        <v>0.77612169499999994</v>
      </c>
      <c r="J3203" s="17">
        <v>0.223878305</v>
      </c>
      <c r="K3203" s="17">
        <v>0</v>
      </c>
    </row>
    <row r="3204" spans="1:11" x14ac:dyDescent="0.45">
      <c r="A3204" s="10" t="s">
        <v>33</v>
      </c>
      <c r="B3204" s="20">
        <v>0.3</v>
      </c>
      <c r="C3204" s="19">
        <v>17831</v>
      </c>
      <c r="D3204" s="19">
        <v>788.36617000000001</v>
      </c>
      <c r="E3204" s="23">
        <v>9.2289354000000004E-2</v>
      </c>
      <c r="F3204" s="23">
        <v>7.8600000000000003E-2</v>
      </c>
      <c r="G3204" s="17">
        <v>0.70455947500000005</v>
      </c>
      <c r="H3204" s="17">
        <v>0.29544052500000001</v>
      </c>
      <c r="I3204" s="17">
        <v>0.78116910100000003</v>
      </c>
      <c r="J3204" s="17">
        <v>0.218830899</v>
      </c>
      <c r="K3204" s="17">
        <v>0</v>
      </c>
    </row>
    <row r="3205" spans="1:11" x14ac:dyDescent="0.45">
      <c r="A3205" s="10" t="s">
        <v>33</v>
      </c>
      <c r="B3205" s="20">
        <v>0.31</v>
      </c>
      <c r="C3205" s="19">
        <v>18438</v>
      </c>
      <c r="D3205" s="19">
        <v>844.75307329999998</v>
      </c>
      <c r="E3205" s="23">
        <v>9.4100000000000003E-2</v>
      </c>
      <c r="F3205" s="23">
        <v>8.1699999999999995E-2</v>
      </c>
      <c r="G3205" s="17">
        <v>0.70202841999999999</v>
      </c>
      <c r="H3205" s="17">
        <v>0.29797158000000001</v>
      </c>
      <c r="I3205" s="17">
        <v>0.78746469500000005</v>
      </c>
      <c r="J3205" s="17">
        <v>0.21253530500000001</v>
      </c>
      <c r="K3205" s="17">
        <v>0</v>
      </c>
    </row>
    <row r="3206" spans="1:11" x14ac:dyDescent="0.45">
      <c r="A3206" s="10" t="s">
        <v>33</v>
      </c>
      <c r="B3206" s="20">
        <v>0.32</v>
      </c>
      <c r="C3206" s="19">
        <v>19014</v>
      </c>
      <c r="D3206" s="19">
        <v>899.98638349999999</v>
      </c>
      <c r="E3206" s="23">
        <v>9.7699999999999995E-2</v>
      </c>
      <c r="F3206" s="23">
        <v>8.4599999999999995E-2</v>
      </c>
      <c r="G3206" s="17">
        <v>0.70463868699999999</v>
      </c>
      <c r="H3206" s="17">
        <v>0.29536131300000001</v>
      </c>
      <c r="I3206" s="17">
        <v>0.79484744900000004</v>
      </c>
      <c r="J3206" s="17">
        <v>0.20515255099999999</v>
      </c>
      <c r="K3206" s="17">
        <v>0</v>
      </c>
    </row>
    <row r="3207" spans="1:11" x14ac:dyDescent="0.45">
      <c r="A3207" s="10" t="s">
        <v>33</v>
      </c>
      <c r="B3207" s="20">
        <v>0.33</v>
      </c>
      <c r="C3207" s="19">
        <v>19628</v>
      </c>
      <c r="D3207" s="19">
        <v>962.12392399999999</v>
      </c>
      <c r="E3207" s="23">
        <v>0.104717987</v>
      </c>
      <c r="F3207" s="23">
        <v>8.7400000000000005E-2</v>
      </c>
      <c r="G3207" s="17">
        <v>0.70582840800000002</v>
      </c>
      <c r="H3207" s="17">
        <v>0.29417159199999998</v>
      </c>
      <c r="I3207" s="17">
        <v>0.80059382300000004</v>
      </c>
      <c r="J3207" s="17">
        <v>0.19940617699999999</v>
      </c>
      <c r="K3207" s="17">
        <v>0</v>
      </c>
    </row>
    <row r="3208" spans="1:11" x14ac:dyDescent="0.45">
      <c r="A3208" s="10" t="s">
        <v>33</v>
      </c>
      <c r="B3208" s="20">
        <v>0.34</v>
      </c>
      <c r="C3208" s="19">
        <v>20210</v>
      </c>
      <c r="D3208" s="19">
        <v>1024.423984</v>
      </c>
      <c r="E3208" s="23">
        <v>0.10900541599999999</v>
      </c>
      <c r="F3208" s="23">
        <v>9.0800000000000006E-2</v>
      </c>
      <c r="G3208" s="17">
        <v>0.704502721</v>
      </c>
      <c r="H3208" s="17">
        <v>0.295497279</v>
      </c>
      <c r="I3208" s="17">
        <v>0.81066060699999998</v>
      </c>
      <c r="J3208" s="17">
        <v>0.18933939299999999</v>
      </c>
      <c r="K3208" s="17">
        <v>0</v>
      </c>
    </row>
    <row r="3209" spans="1:11" x14ac:dyDescent="0.45">
      <c r="A3209" s="10" t="s">
        <v>33</v>
      </c>
      <c r="B3209" s="20">
        <v>0.35</v>
      </c>
      <c r="C3209" s="19">
        <v>20787</v>
      </c>
      <c r="D3209" s="19">
        <v>1088.4815209999999</v>
      </c>
      <c r="E3209" s="23">
        <v>0.112843575</v>
      </c>
      <c r="F3209" s="23">
        <v>9.4E-2</v>
      </c>
      <c r="G3209" s="17">
        <v>0.70274690900000003</v>
      </c>
      <c r="H3209" s="17">
        <v>0.29725309100000002</v>
      </c>
      <c r="I3209" s="17">
        <v>0.81841374600000005</v>
      </c>
      <c r="J3209" s="17">
        <v>0.181586254</v>
      </c>
      <c r="K3209" s="17">
        <v>0</v>
      </c>
    </row>
    <row r="3210" spans="1:11" x14ac:dyDescent="0.45">
      <c r="A3210" s="10" t="s">
        <v>33</v>
      </c>
      <c r="B3210" s="20">
        <v>0.36</v>
      </c>
      <c r="C3210" s="19">
        <v>21387</v>
      </c>
      <c r="D3210" s="19">
        <v>1157.3831709999999</v>
      </c>
      <c r="E3210" s="23">
        <v>0.11721518</v>
      </c>
      <c r="F3210" s="23">
        <v>9.7699999999999995E-2</v>
      </c>
      <c r="G3210" s="17">
        <v>0.70477392800000005</v>
      </c>
      <c r="H3210" s="17">
        <v>0.29522607200000001</v>
      </c>
      <c r="I3210" s="17">
        <v>0.82958996200000001</v>
      </c>
      <c r="J3210" s="17">
        <v>0.17041003800000001</v>
      </c>
      <c r="K3210" s="17">
        <v>0</v>
      </c>
    </row>
    <row r="3211" spans="1:11" x14ac:dyDescent="0.45">
      <c r="A3211" s="10" t="s">
        <v>33</v>
      </c>
      <c r="B3211" s="20">
        <v>0.37</v>
      </c>
      <c r="C3211" s="19">
        <v>21972</v>
      </c>
      <c r="D3211" s="19">
        <v>1227.7969000000001</v>
      </c>
      <c r="E3211" s="23">
        <v>0.122699831</v>
      </c>
      <c r="F3211" s="23">
        <v>0.101180731</v>
      </c>
      <c r="G3211" s="17">
        <v>0.70699071499999999</v>
      </c>
      <c r="H3211" s="17">
        <v>0.29300928500000001</v>
      </c>
      <c r="I3211" s="17">
        <v>0.83208791400000004</v>
      </c>
      <c r="J3211" s="17">
        <v>0.16791208599999999</v>
      </c>
      <c r="K3211" s="17">
        <v>0</v>
      </c>
    </row>
    <row r="3212" spans="1:11" x14ac:dyDescent="0.45">
      <c r="A3212" s="10" t="s">
        <v>33</v>
      </c>
      <c r="B3212" s="20">
        <v>0.38</v>
      </c>
      <c r="C3212" s="19">
        <v>22559</v>
      </c>
      <c r="D3212" s="19">
        <v>1301.091467</v>
      </c>
      <c r="E3212" s="23">
        <v>0.127375075</v>
      </c>
      <c r="F3212" s="23">
        <v>0.10454949099999999</v>
      </c>
      <c r="G3212" s="17">
        <v>0.707167871</v>
      </c>
      <c r="H3212" s="17">
        <v>0.292832129</v>
      </c>
      <c r="I3212" s="17">
        <v>0.84103992299999997</v>
      </c>
      <c r="J3212" s="17">
        <v>0.15896007700000001</v>
      </c>
      <c r="K3212" s="17">
        <v>0</v>
      </c>
    </row>
    <row r="3213" spans="1:11" x14ac:dyDescent="0.45">
      <c r="A3213" s="10" t="s">
        <v>33</v>
      </c>
      <c r="B3213" s="20">
        <v>0.39</v>
      </c>
      <c r="C3213" s="19">
        <v>23140</v>
      </c>
      <c r="D3213" s="19">
        <v>1377.2872870000001</v>
      </c>
      <c r="E3213" s="23">
        <v>0.134502591</v>
      </c>
      <c r="F3213" s="23">
        <v>0.108830228</v>
      </c>
      <c r="G3213" s="17">
        <v>0.70769230800000005</v>
      </c>
      <c r="H3213" s="17">
        <v>0.29230769200000001</v>
      </c>
      <c r="I3213" s="17">
        <v>0.84801941300000006</v>
      </c>
      <c r="J3213" s="17">
        <v>0.151980587</v>
      </c>
      <c r="K3213" s="17">
        <v>0</v>
      </c>
    </row>
    <row r="3214" spans="1:11" x14ac:dyDescent="0.45">
      <c r="A3214" s="10" t="s">
        <v>33</v>
      </c>
      <c r="B3214" s="20">
        <v>0.4</v>
      </c>
      <c r="C3214" s="19">
        <v>23723</v>
      </c>
      <c r="D3214" s="19">
        <v>1457.1435489999999</v>
      </c>
      <c r="E3214" s="23">
        <v>0.13901511599999999</v>
      </c>
      <c r="F3214" s="23">
        <v>0.11265275399999999</v>
      </c>
      <c r="G3214" s="17">
        <v>0.710365468</v>
      </c>
      <c r="H3214" s="17">
        <v>0.289634532</v>
      </c>
      <c r="I3214" s="17">
        <v>0.85676317800000001</v>
      </c>
      <c r="J3214" s="17">
        <v>0.14323682200000001</v>
      </c>
      <c r="K3214" s="17">
        <v>0</v>
      </c>
    </row>
    <row r="3215" spans="1:11" x14ac:dyDescent="0.45">
      <c r="A3215" s="10" t="s">
        <v>33</v>
      </c>
      <c r="B3215" s="20">
        <v>0.41</v>
      </c>
      <c r="C3215" s="19">
        <v>24313</v>
      </c>
      <c r="D3215" s="19">
        <v>1541.1022370000001</v>
      </c>
      <c r="E3215" s="23">
        <v>0.14637555199999999</v>
      </c>
      <c r="F3215" s="23">
        <v>0.117174666</v>
      </c>
      <c r="G3215" s="17">
        <v>0.71381565400000002</v>
      </c>
      <c r="H3215" s="17">
        <v>0.28618434599999998</v>
      </c>
      <c r="I3215" s="17">
        <v>0.86332048299999997</v>
      </c>
      <c r="J3215" s="17">
        <v>0.136679517</v>
      </c>
      <c r="K3215" s="17">
        <v>0</v>
      </c>
    </row>
    <row r="3216" spans="1:11" x14ac:dyDescent="0.45">
      <c r="A3216" s="10" t="s">
        <v>33</v>
      </c>
      <c r="B3216" s="20">
        <v>0.42</v>
      </c>
      <c r="C3216" s="19">
        <v>24901</v>
      </c>
      <c r="D3216" s="19">
        <v>1628.9483720000001</v>
      </c>
      <c r="E3216" s="23">
        <v>0.15217855299999999</v>
      </c>
      <c r="F3216" s="23">
        <v>0.121573056</v>
      </c>
      <c r="G3216" s="17">
        <v>0.713425164</v>
      </c>
      <c r="H3216" s="17">
        <v>0.286574836</v>
      </c>
      <c r="I3216" s="17">
        <v>0.86795317900000002</v>
      </c>
      <c r="J3216" s="17">
        <v>0.13204682100000001</v>
      </c>
      <c r="K3216" s="17">
        <v>0</v>
      </c>
    </row>
    <row r="3217" spans="1:11" x14ac:dyDescent="0.45">
      <c r="A3217" s="10" t="s">
        <v>33</v>
      </c>
      <c r="B3217" s="20">
        <v>0.43</v>
      </c>
      <c r="C3217" s="19">
        <v>25478</v>
      </c>
      <c r="D3217" s="19">
        <v>1718.5770239999999</v>
      </c>
      <c r="E3217" s="23">
        <v>0.15818569399999999</v>
      </c>
      <c r="F3217" s="23">
        <v>0.12658316999999999</v>
      </c>
      <c r="G3217" s="17">
        <v>0.71139806900000002</v>
      </c>
      <c r="H3217" s="17">
        <v>0.28860193099999998</v>
      </c>
      <c r="I3217" s="17">
        <v>0.87463669700000002</v>
      </c>
      <c r="J3217" s="17">
        <v>0.12536330300000001</v>
      </c>
      <c r="K3217" s="17">
        <v>0</v>
      </c>
    </row>
    <row r="3218" spans="1:11" x14ac:dyDescent="0.45">
      <c r="A3218" s="10" t="s">
        <v>33</v>
      </c>
      <c r="B3218" s="20">
        <v>0.44</v>
      </c>
      <c r="C3218" s="19">
        <v>26071</v>
      </c>
      <c r="D3218" s="19">
        <v>1814.0785940000001</v>
      </c>
      <c r="E3218" s="23">
        <v>0.16494982399999999</v>
      </c>
      <c r="F3218" s="23">
        <v>0.13124036</v>
      </c>
      <c r="G3218" s="17">
        <v>0.71090483699999996</v>
      </c>
      <c r="H3218" s="17">
        <v>0.28909516299999999</v>
      </c>
      <c r="I3218" s="17">
        <v>0.88113061299999995</v>
      </c>
      <c r="J3218" s="17">
        <v>0.11886938700000001</v>
      </c>
      <c r="K3218" s="17">
        <v>0</v>
      </c>
    </row>
    <row r="3219" spans="1:11" x14ac:dyDescent="0.45">
      <c r="A3219" s="10" t="s">
        <v>33</v>
      </c>
      <c r="B3219" s="20">
        <v>0.45</v>
      </c>
      <c r="C3219" s="19">
        <v>26647</v>
      </c>
      <c r="D3219" s="19">
        <v>1911.1197790000001</v>
      </c>
      <c r="E3219" s="23">
        <v>0.172404479</v>
      </c>
      <c r="F3219" s="23">
        <v>0.13604930800000001</v>
      </c>
      <c r="G3219" s="17">
        <v>0.71366382699999997</v>
      </c>
      <c r="H3219" s="17">
        <v>0.28633617300000003</v>
      </c>
      <c r="I3219" s="17">
        <v>0.88512068899999996</v>
      </c>
      <c r="J3219" s="17">
        <v>0.114879311</v>
      </c>
      <c r="K3219" s="17">
        <v>0</v>
      </c>
    </row>
    <row r="3220" spans="1:11" x14ac:dyDescent="0.45">
      <c r="A3220" s="10" t="s">
        <v>33</v>
      </c>
      <c r="B3220" s="20">
        <v>0.46</v>
      </c>
      <c r="C3220" s="19">
        <v>27172</v>
      </c>
      <c r="D3220" s="19">
        <v>2002.7897359999999</v>
      </c>
      <c r="E3220" s="23">
        <v>0.17711284599999999</v>
      </c>
      <c r="F3220" s="23">
        <v>0.14078906399999999</v>
      </c>
      <c r="G3220" s="17">
        <v>0.71253496199999999</v>
      </c>
      <c r="H3220" s="17">
        <v>0.28746503800000001</v>
      </c>
      <c r="I3220" s="17">
        <v>0.88970884100000003</v>
      </c>
      <c r="J3220" s="17">
        <v>0.110291159</v>
      </c>
      <c r="K3220" s="17">
        <v>0</v>
      </c>
    </row>
    <row r="3221" spans="1:11" x14ac:dyDescent="0.45">
      <c r="A3221" s="10" t="s">
        <v>33</v>
      </c>
      <c r="B3221" s="20">
        <v>0.47</v>
      </c>
      <c r="C3221" s="19">
        <v>27766</v>
      </c>
      <c r="D3221" s="19">
        <v>2109.1971509999998</v>
      </c>
      <c r="E3221" s="23">
        <v>0.181616799</v>
      </c>
      <c r="F3221" s="23">
        <v>0.14596589600000001</v>
      </c>
      <c r="G3221" s="17">
        <v>0.70946481299999997</v>
      </c>
      <c r="H3221" s="17">
        <v>0.29053518699999997</v>
      </c>
      <c r="I3221" s="17">
        <v>0.89519206100000004</v>
      </c>
      <c r="J3221" s="17">
        <v>0.104807939</v>
      </c>
      <c r="K3221" s="17">
        <v>0</v>
      </c>
    </row>
    <row r="3222" spans="1:11" x14ac:dyDescent="0.45">
      <c r="A3222" s="10" t="s">
        <v>33</v>
      </c>
      <c r="B3222" s="20">
        <v>0.48</v>
      </c>
      <c r="C3222" s="19">
        <v>28406</v>
      </c>
      <c r="D3222" s="19">
        <v>2226.948308</v>
      </c>
      <c r="E3222" s="23">
        <v>0.187533492</v>
      </c>
      <c r="F3222" s="23">
        <v>0.15121131900000001</v>
      </c>
      <c r="G3222" s="17">
        <v>0.70896993600000002</v>
      </c>
      <c r="H3222" s="17">
        <v>0.29103006399999998</v>
      </c>
      <c r="I3222" s="17">
        <v>0.90057991500000001</v>
      </c>
      <c r="J3222" s="17">
        <v>9.9400000000000002E-2</v>
      </c>
      <c r="K3222" s="17">
        <v>0</v>
      </c>
    </row>
    <row r="3223" spans="1:11" x14ac:dyDescent="0.45">
      <c r="A3223" s="10" t="s">
        <v>33</v>
      </c>
      <c r="B3223" s="20">
        <v>0.49</v>
      </c>
      <c r="C3223" s="19">
        <v>28994</v>
      </c>
      <c r="D3223" s="19">
        <v>2338.322118</v>
      </c>
      <c r="E3223" s="23">
        <v>0.191698642</v>
      </c>
      <c r="F3223" s="23">
        <v>0.156518086</v>
      </c>
      <c r="G3223" s="17">
        <v>0.708801821</v>
      </c>
      <c r="H3223" s="17">
        <v>0.291198179</v>
      </c>
      <c r="I3223" s="17">
        <v>0.90519210900000002</v>
      </c>
      <c r="J3223" s="17">
        <v>9.4799999999999995E-2</v>
      </c>
      <c r="K3223" s="17">
        <v>0</v>
      </c>
    </row>
    <row r="3224" spans="1:11" x14ac:dyDescent="0.45">
      <c r="A3224" s="10" t="s">
        <v>33</v>
      </c>
      <c r="B3224" s="20">
        <v>0.5</v>
      </c>
      <c r="C3224" s="19">
        <v>29557</v>
      </c>
      <c r="D3224" s="19">
        <v>2447.9819299999999</v>
      </c>
      <c r="E3224" s="23">
        <v>0.197587386</v>
      </c>
      <c r="F3224" s="23">
        <v>0.16113952600000001</v>
      </c>
      <c r="G3224" s="17">
        <v>0.70866461400000003</v>
      </c>
      <c r="H3224" s="17">
        <v>0.29133538599999997</v>
      </c>
      <c r="I3224" s="17">
        <v>0.90830641899999998</v>
      </c>
      <c r="J3224" s="17">
        <v>9.1700000000000004E-2</v>
      </c>
      <c r="K3224" s="17">
        <v>0</v>
      </c>
    </row>
    <row r="3225" spans="1:11" x14ac:dyDescent="0.45">
      <c r="A3225" s="10" t="s">
        <v>33</v>
      </c>
      <c r="B3225" s="20">
        <v>0.51</v>
      </c>
      <c r="C3225" s="19">
        <v>30151</v>
      </c>
      <c r="D3225" s="19">
        <v>2567.1265779999999</v>
      </c>
      <c r="E3225" s="23">
        <v>0.203894676</v>
      </c>
      <c r="F3225" s="23">
        <v>0.16672387399999999</v>
      </c>
      <c r="G3225" s="17">
        <v>0.70302809200000005</v>
      </c>
      <c r="H3225" s="17">
        <v>0.29697190800000001</v>
      </c>
      <c r="I3225" s="17">
        <v>0.91289251800000004</v>
      </c>
      <c r="J3225" s="17">
        <v>8.7099999999999997E-2</v>
      </c>
      <c r="K3225" s="17">
        <v>0</v>
      </c>
    </row>
    <row r="3226" spans="1:11" x14ac:dyDescent="0.45">
      <c r="A3226" s="10" t="s">
        <v>33</v>
      </c>
      <c r="B3226" s="20">
        <v>0.52</v>
      </c>
      <c r="C3226" s="19">
        <v>30754</v>
      </c>
      <c r="D3226" s="19">
        <v>2692.6704060000002</v>
      </c>
      <c r="E3226" s="23">
        <v>0.21308423300000001</v>
      </c>
      <c r="F3226" s="23">
        <v>0.17171003800000001</v>
      </c>
      <c r="G3226" s="17">
        <v>0.70368082200000004</v>
      </c>
      <c r="H3226" s="17">
        <v>0.29631917800000002</v>
      </c>
      <c r="I3226" s="17">
        <v>0.91686115899999998</v>
      </c>
      <c r="J3226" s="17">
        <v>8.3099999999999993E-2</v>
      </c>
      <c r="K3226" s="17">
        <v>0</v>
      </c>
    </row>
    <row r="3227" spans="1:11" x14ac:dyDescent="0.45">
      <c r="A3227" s="10" t="s">
        <v>33</v>
      </c>
      <c r="B3227" s="20">
        <v>0.53</v>
      </c>
      <c r="C3227" s="19">
        <v>31345</v>
      </c>
      <c r="D3227" s="19">
        <v>2821.4075210000001</v>
      </c>
      <c r="E3227" s="23">
        <v>0.222307703</v>
      </c>
      <c r="F3227" s="23">
        <v>0.17724282999999999</v>
      </c>
      <c r="G3227" s="17">
        <v>0.70594991200000001</v>
      </c>
      <c r="H3227" s="17">
        <v>0.29405008799999999</v>
      </c>
      <c r="I3227" s="17">
        <v>0.92065316200000002</v>
      </c>
      <c r="J3227" s="17">
        <v>7.9299999999999995E-2</v>
      </c>
      <c r="K3227" s="17">
        <v>0</v>
      </c>
    </row>
    <row r="3228" spans="1:11" x14ac:dyDescent="0.45">
      <c r="A3228" s="10" t="s">
        <v>33</v>
      </c>
      <c r="B3228" s="20">
        <v>0.54</v>
      </c>
      <c r="C3228" s="19">
        <v>31894</v>
      </c>
      <c r="D3228" s="19">
        <v>2945.2644190000001</v>
      </c>
      <c r="E3228" s="23">
        <v>0.22955239799999999</v>
      </c>
      <c r="F3228" s="23">
        <v>0.182921271</v>
      </c>
      <c r="G3228" s="17">
        <v>0.70881670500000005</v>
      </c>
      <c r="H3228" s="17">
        <v>0.29118329500000001</v>
      </c>
      <c r="I3228" s="17">
        <v>0.92367547000000005</v>
      </c>
      <c r="J3228" s="17">
        <v>7.6300000000000007E-2</v>
      </c>
      <c r="K3228" s="17">
        <v>0</v>
      </c>
    </row>
    <row r="3229" spans="1:11" x14ac:dyDescent="0.45">
      <c r="A3229" s="10" t="s">
        <v>33</v>
      </c>
      <c r="B3229" s="20">
        <v>0.55000000000000004</v>
      </c>
      <c r="C3229" s="19">
        <v>32514</v>
      </c>
      <c r="D3229" s="19">
        <v>3088.0174659999998</v>
      </c>
      <c r="E3229" s="23">
        <v>0.233050587</v>
      </c>
      <c r="F3229" s="23">
        <v>0.18840188099999999</v>
      </c>
      <c r="G3229" s="17">
        <v>0.705880544</v>
      </c>
      <c r="H3229" s="17">
        <v>0.294119456</v>
      </c>
      <c r="I3229" s="17">
        <v>0.92723559700000002</v>
      </c>
      <c r="J3229" s="17">
        <v>7.2800000000000004E-2</v>
      </c>
      <c r="K3229" s="17">
        <v>0</v>
      </c>
    </row>
    <row r="3230" spans="1:11" x14ac:dyDescent="0.45">
      <c r="A3230" s="10" t="s">
        <v>33</v>
      </c>
      <c r="B3230" s="20">
        <v>0.56000000000000005</v>
      </c>
      <c r="C3230" s="19">
        <v>33162</v>
      </c>
      <c r="D3230" s="19">
        <v>3242.2010190000001</v>
      </c>
      <c r="E3230" s="23">
        <v>0.241961811</v>
      </c>
      <c r="F3230" s="23">
        <v>0.19422039999999999</v>
      </c>
      <c r="G3230" s="17">
        <v>0.70647126199999999</v>
      </c>
      <c r="H3230" s="17">
        <v>0.29352873800000001</v>
      </c>
      <c r="I3230" s="17">
        <v>0.93080013500000003</v>
      </c>
      <c r="J3230" s="17">
        <v>6.9199999999999998E-2</v>
      </c>
      <c r="K3230" s="17">
        <v>0</v>
      </c>
    </row>
    <row r="3231" spans="1:11" x14ac:dyDescent="0.45">
      <c r="A3231" s="10" t="s">
        <v>33</v>
      </c>
      <c r="B3231" s="20">
        <v>0.56999999999999995</v>
      </c>
      <c r="C3231" s="19">
        <v>33748</v>
      </c>
      <c r="D3231" s="19">
        <v>3386.53728</v>
      </c>
      <c r="E3231" s="23">
        <v>0.249180386</v>
      </c>
      <c r="F3231" s="23">
        <v>0.19946522899999999</v>
      </c>
      <c r="G3231" s="17">
        <v>0.70804195800000003</v>
      </c>
      <c r="H3231" s="17">
        <v>0.29195804199999997</v>
      </c>
      <c r="I3231" s="17">
        <v>0.93357706699999998</v>
      </c>
      <c r="J3231" s="17">
        <v>6.6400000000000001E-2</v>
      </c>
      <c r="K3231" s="17">
        <v>0</v>
      </c>
    </row>
    <row r="3232" spans="1:11" x14ac:dyDescent="0.45">
      <c r="A3232" s="10" t="s">
        <v>33</v>
      </c>
      <c r="B3232" s="20">
        <v>0.57999999999999996</v>
      </c>
      <c r="C3232" s="19">
        <v>34335</v>
      </c>
      <c r="D3232" s="19">
        <v>3534.3532709999999</v>
      </c>
      <c r="E3232" s="23">
        <v>0.25339351900000001</v>
      </c>
      <c r="F3232" s="23">
        <v>0.20578305299999999</v>
      </c>
      <c r="G3232" s="17">
        <v>0.70901412600000002</v>
      </c>
      <c r="H3232" s="17">
        <v>0.29098587399999998</v>
      </c>
      <c r="I3232" s="17">
        <v>0.93638774000000002</v>
      </c>
      <c r="J3232" s="17">
        <v>6.3600000000000004E-2</v>
      </c>
      <c r="K3232" s="17">
        <v>0</v>
      </c>
    </row>
    <row r="3233" spans="1:11" x14ac:dyDescent="0.45">
      <c r="A3233" s="10" t="s">
        <v>33</v>
      </c>
      <c r="B3233" s="20">
        <v>0.59</v>
      </c>
      <c r="C3233" s="19">
        <v>34903</v>
      </c>
      <c r="D3233" s="19">
        <v>3679.6213320000002</v>
      </c>
      <c r="E3233" s="23">
        <v>0.25946613000000002</v>
      </c>
      <c r="F3233" s="23">
        <v>0.211397694</v>
      </c>
      <c r="G3233" s="17">
        <v>0.70893619500000005</v>
      </c>
      <c r="H3233" s="17">
        <v>0.29106380500000001</v>
      </c>
      <c r="I3233" s="17">
        <v>0.93871351199999997</v>
      </c>
      <c r="J3233" s="17">
        <v>6.13E-2</v>
      </c>
      <c r="K3233" s="17">
        <v>0</v>
      </c>
    </row>
    <row r="3234" spans="1:11" x14ac:dyDescent="0.45">
      <c r="A3234" s="10" t="s">
        <v>33</v>
      </c>
      <c r="B3234" s="20">
        <v>0.6</v>
      </c>
      <c r="C3234" s="19">
        <v>35448</v>
      </c>
      <c r="D3234" s="19">
        <v>3822.7188679999999</v>
      </c>
      <c r="E3234" s="23">
        <v>0.265866294</v>
      </c>
      <c r="F3234" s="23">
        <v>0.21620431300000001</v>
      </c>
      <c r="G3234" s="17">
        <v>0.70926427400000003</v>
      </c>
      <c r="H3234" s="17">
        <v>0.29073572600000003</v>
      </c>
      <c r="I3234" s="17">
        <v>0.94077328400000004</v>
      </c>
      <c r="J3234" s="17">
        <v>5.9200000000000003E-2</v>
      </c>
      <c r="K3234" s="17">
        <v>0</v>
      </c>
    </row>
    <row r="3235" spans="1:11" x14ac:dyDescent="0.45">
      <c r="A3235" s="10" t="s">
        <v>33</v>
      </c>
      <c r="B3235" s="20">
        <v>0.61</v>
      </c>
      <c r="C3235" s="19">
        <v>36008</v>
      </c>
      <c r="D3235" s="19">
        <v>3974.50821</v>
      </c>
      <c r="E3235" s="23">
        <v>0.27662376500000002</v>
      </c>
      <c r="F3235" s="23">
        <v>0.22172531400000001</v>
      </c>
      <c r="G3235" s="17">
        <v>0.70881470800000002</v>
      </c>
      <c r="H3235" s="17">
        <v>0.29118529199999998</v>
      </c>
      <c r="I3235" s="17">
        <v>0.942652936</v>
      </c>
      <c r="J3235" s="17">
        <v>5.7299999999999997E-2</v>
      </c>
      <c r="K3235" s="17">
        <v>0</v>
      </c>
    </row>
    <row r="3236" spans="1:11" x14ac:dyDescent="0.45">
      <c r="A3236" s="10" t="s">
        <v>33</v>
      </c>
      <c r="B3236" s="20">
        <v>0.62</v>
      </c>
      <c r="C3236" s="19">
        <v>36613</v>
      </c>
      <c r="D3236" s="19">
        <v>4143.555292</v>
      </c>
      <c r="E3236" s="23">
        <v>0.28232868300000002</v>
      </c>
      <c r="F3236" s="23">
        <v>0.22755271299999999</v>
      </c>
      <c r="G3236" s="17">
        <v>0.70830033000000003</v>
      </c>
      <c r="H3236" s="17">
        <v>0.29169967000000002</v>
      </c>
      <c r="I3236" s="17">
        <v>0.94492052999999998</v>
      </c>
      <c r="J3236" s="17">
        <v>5.5100000000000003E-2</v>
      </c>
      <c r="K3236" s="17">
        <v>0</v>
      </c>
    </row>
    <row r="3237" spans="1:11" x14ac:dyDescent="0.45">
      <c r="A3237" s="10" t="s">
        <v>33</v>
      </c>
      <c r="B3237" s="20">
        <v>0.63</v>
      </c>
      <c r="C3237" s="19">
        <v>37135</v>
      </c>
      <c r="D3237" s="19">
        <v>4295.158778</v>
      </c>
      <c r="E3237" s="23">
        <v>0.29677904300000002</v>
      </c>
      <c r="F3237" s="23">
        <v>0.23299964400000001</v>
      </c>
      <c r="G3237" s="17">
        <v>0.70884610199999998</v>
      </c>
      <c r="H3237" s="17">
        <v>0.29115389800000002</v>
      </c>
      <c r="I3237" s="17">
        <v>0.94671359300000002</v>
      </c>
      <c r="J3237" s="17">
        <v>5.33E-2</v>
      </c>
      <c r="K3237" s="17">
        <v>0</v>
      </c>
    </row>
    <row r="3238" spans="1:11" x14ac:dyDescent="0.45">
      <c r="A3238" s="10" t="s">
        <v>33</v>
      </c>
      <c r="B3238" s="20">
        <v>0.64</v>
      </c>
      <c r="C3238" s="19">
        <v>37778</v>
      </c>
      <c r="D3238" s="19">
        <v>4488.2088750000003</v>
      </c>
      <c r="E3238" s="23">
        <v>0.30534734499999999</v>
      </c>
      <c r="F3238" s="23">
        <v>0.24035372599999999</v>
      </c>
      <c r="G3238" s="17">
        <v>0.71104875899999997</v>
      </c>
      <c r="H3238" s="17">
        <v>0.28895124100000003</v>
      </c>
      <c r="I3238" s="17">
        <v>0.94894847999999998</v>
      </c>
      <c r="J3238" s="17">
        <v>5.11E-2</v>
      </c>
      <c r="K3238" s="17">
        <v>0</v>
      </c>
    </row>
    <row r="3239" spans="1:11" x14ac:dyDescent="0.45">
      <c r="A3239" s="10" t="s">
        <v>33</v>
      </c>
      <c r="B3239" s="20">
        <v>0.65</v>
      </c>
      <c r="C3239" s="19">
        <v>38368</v>
      </c>
      <c r="D3239" s="19">
        <v>4671.795341</v>
      </c>
      <c r="E3239" s="23">
        <v>0.31688138500000002</v>
      </c>
      <c r="F3239" s="23">
        <v>0.24680181200000001</v>
      </c>
      <c r="G3239" s="17">
        <v>0.71189532899999997</v>
      </c>
      <c r="H3239" s="17">
        <v>0.28810467099999998</v>
      </c>
      <c r="I3239" s="17">
        <v>0.95088195600000003</v>
      </c>
      <c r="J3239" s="17">
        <v>4.9099999999999998E-2</v>
      </c>
      <c r="K3239" s="17">
        <v>0</v>
      </c>
    </row>
    <row r="3240" spans="1:11" x14ac:dyDescent="0.45">
      <c r="A3240" s="10" t="s">
        <v>33</v>
      </c>
      <c r="B3240" s="20">
        <v>0.66</v>
      </c>
      <c r="C3240" s="19">
        <v>38963</v>
      </c>
      <c r="D3240" s="19">
        <v>4863.4067590000004</v>
      </c>
      <c r="E3240" s="23">
        <v>0.32582514899999998</v>
      </c>
      <c r="F3240" s="23">
        <v>0.25382939500000001</v>
      </c>
      <c r="G3240" s="17">
        <v>0.712701794</v>
      </c>
      <c r="H3240" s="17">
        <v>0.287298206</v>
      </c>
      <c r="I3240" s="17">
        <v>0.952906696</v>
      </c>
      <c r="J3240" s="17">
        <v>4.7100000000000003E-2</v>
      </c>
      <c r="K3240" s="17">
        <v>0</v>
      </c>
    </row>
    <row r="3241" spans="1:11" x14ac:dyDescent="0.45">
      <c r="A3241" s="10" t="s">
        <v>33</v>
      </c>
      <c r="B3241" s="20">
        <v>0.67</v>
      </c>
      <c r="C3241" s="19">
        <v>39497</v>
      </c>
      <c r="D3241" s="19">
        <v>5040.1344239999999</v>
      </c>
      <c r="E3241" s="23">
        <v>0.33600228399999998</v>
      </c>
      <c r="F3241" s="23">
        <v>0.26094420099999999</v>
      </c>
      <c r="G3241" s="17">
        <v>0.71476314699999999</v>
      </c>
      <c r="H3241" s="17">
        <v>0.28523685300000001</v>
      </c>
      <c r="I3241" s="17">
        <v>0.95449408800000002</v>
      </c>
      <c r="J3241" s="17">
        <v>4.5499999999999999E-2</v>
      </c>
      <c r="K3241" s="17">
        <v>0</v>
      </c>
    </row>
    <row r="3242" spans="1:11" x14ac:dyDescent="0.45">
      <c r="A3242" s="10" t="s">
        <v>33</v>
      </c>
      <c r="B3242" s="20">
        <v>0.68</v>
      </c>
      <c r="C3242" s="19">
        <v>40134</v>
      </c>
      <c r="D3242" s="19">
        <v>5259.8152970000001</v>
      </c>
      <c r="E3242" s="23">
        <v>0.351596784</v>
      </c>
      <c r="F3242" s="23">
        <v>0.26783440200000003</v>
      </c>
      <c r="G3242" s="17">
        <v>0.71654955899999995</v>
      </c>
      <c r="H3242" s="17">
        <v>0.283450441</v>
      </c>
      <c r="I3242" s="17">
        <v>0.95621246599999998</v>
      </c>
      <c r="J3242" s="17">
        <v>4.3799999999999999E-2</v>
      </c>
      <c r="K3242" s="17">
        <v>0</v>
      </c>
    </row>
    <row r="3243" spans="1:11" x14ac:dyDescent="0.45">
      <c r="A3243" s="10" t="s">
        <v>33</v>
      </c>
      <c r="B3243" s="20">
        <v>0.69</v>
      </c>
      <c r="C3243" s="19">
        <v>40719</v>
      </c>
      <c r="D3243" s="19">
        <v>5468.1159180000004</v>
      </c>
      <c r="E3243" s="23">
        <v>0.36127468099999999</v>
      </c>
      <c r="F3243" s="23">
        <v>0.27627017500000001</v>
      </c>
      <c r="G3243" s="17">
        <v>0.71738009300000005</v>
      </c>
      <c r="H3243" s="17">
        <v>0.282619907</v>
      </c>
      <c r="I3243" s="17">
        <v>0.95789871599999998</v>
      </c>
      <c r="J3243" s="17">
        <v>4.2099999999999999E-2</v>
      </c>
      <c r="K3243" s="17">
        <v>0</v>
      </c>
    </row>
    <row r="3244" spans="1:11" x14ac:dyDescent="0.45">
      <c r="A3244" s="10" t="s">
        <v>33</v>
      </c>
      <c r="B3244" s="20">
        <v>0.7</v>
      </c>
      <c r="C3244" s="19">
        <v>41306</v>
      </c>
      <c r="D3244" s="19">
        <v>5683.2877420000004</v>
      </c>
      <c r="E3244" s="23">
        <v>0.37301026199999998</v>
      </c>
      <c r="F3244" s="23">
        <v>0.284128673</v>
      </c>
      <c r="G3244" s="17">
        <v>0.71686921999999997</v>
      </c>
      <c r="H3244" s="17">
        <v>0.28313078000000003</v>
      </c>
      <c r="I3244" s="17">
        <v>0.959425219</v>
      </c>
      <c r="J3244" s="17">
        <v>4.0599999999999997E-2</v>
      </c>
      <c r="K3244" s="17">
        <v>0</v>
      </c>
    </row>
    <row r="3245" spans="1:11" x14ac:dyDescent="0.45">
      <c r="A3245" s="10" t="s">
        <v>33</v>
      </c>
      <c r="B3245" s="20">
        <v>0.71</v>
      </c>
      <c r="C3245" s="19">
        <v>41877</v>
      </c>
      <c r="D3245" s="19">
        <v>5900.4320710000002</v>
      </c>
      <c r="E3245" s="23">
        <v>0.38579787799999998</v>
      </c>
      <c r="F3245" s="23">
        <v>0.29198925799999997</v>
      </c>
      <c r="G3245" s="17">
        <v>0.71664636900000001</v>
      </c>
      <c r="H3245" s="17">
        <v>0.28335363099999999</v>
      </c>
      <c r="I3245" s="17">
        <v>0.96087244100000002</v>
      </c>
      <c r="J3245" s="17">
        <v>3.9100000000000003E-2</v>
      </c>
      <c r="K3245" s="17">
        <v>0</v>
      </c>
    </row>
    <row r="3246" spans="1:11" x14ac:dyDescent="0.45">
      <c r="A3246" s="10" t="s">
        <v>33</v>
      </c>
      <c r="B3246" s="20">
        <v>0.72</v>
      </c>
      <c r="C3246" s="19">
        <v>42473</v>
      </c>
      <c r="D3246" s="19">
        <v>6133.1753399999998</v>
      </c>
      <c r="E3246" s="23">
        <v>0.39614679800000002</v>
      </c>
      <c r="F3246" s="23">
        <v>0.29981055600000001</v>
      </c>
      <c r="G3246" s="17">
        <v>0.71838579800000002</v>
      </c>
      <c r="H3246" s="17">
        <v>0.28161420199999998</v>
      </c>
      <c r="I3246" s="17">
        <v>0.96217052400000003</v>
      </c>
      <c r="J3246" s="17">
        <v>3.78E-2</v>
      </c>
      <c r="K3246" s="17">
        <v>0</v>
      </c>
    </row>
    <row r="3247" spans="1:11" x14ac:dyDescent="0.45">
      <c r="A3247" s="10" t="s">
        <v>33</v>
      </c>
      <c r="B3247" s="20">
        <v>0.73</v>
      </c>
      <c r="C3247" s="19">
        <v>43067</v>
      </c>
      <c r="D3247" s="19">
        <v>6373.4046509999998</v>
      </c>
      <c r="E3247" s="23">
        <v>0.41193441600000003</v>
      </c>
      <c r="F3247" s="23">
        <v>0.30767199099999998</v>
      </c>
      <c r="G3247" s="17">
        <v>0.71997120800000003</v>
      </c>
      <c r="H3247" s="17">
        <v>0.28002879200000003</v>
      </c>
      <c r="I3247" s="17">
        <v>0.96336735500000004</v>
      </c>
      <c r="J3247" s="17">
        <v>3.6600000000000001E-2</v>
      </c>
      <c r="K3247" s="17">
        <v>0</v>
      </c>
    </row>
    <row r="3248" spans="1:11" x14ac:dyDescent="0.45">
      <c r="A3248" s="10" t="s">
        <v>33</v>
      </c>
      <c r="B3248" s="20">
        <v>0.74</v>
      </c>
      <c r="C3248" s="19">
        <v>43645</v>
      </c>
      <c r="D3248" s="19">
        <v>6617.7515279999998</v>
      </c>
      <c r="E3248" s="23">
        <v>0.43398697899999999</v>
      </c>
      <c r="F3248" s="23">
        <v>0.317123716</v>
      </c>
      <c r="G3248" s="17">
        <v>0.72017413200000002</v>
      </c>
      <c r="H3248" s="17">
        <v>0.27982586799999998</v>
      </c>
      <c r="I3248" s="17">
        <v>0.96466914000000004</v>
      </c>
      <c r="J3248" s="17">
        <v>3.5299999999999998E-2</v>
      </c>
      <c r="K3248" s="17">
        <v>0</v>
      </c>
    </row>
    <row r="3249" spans="1:11" x14ac:dyDescent="0.45">
      <c r="A3249" s="10" t="s">
        <v>33</v>
      </c>
      <c r="B3249" s="20">
        <v>0.75</v>
      </c>
      <c r="C3249" s="19">
        <v>44238</v>
      </c>
      <c r="D3249" s="19">
        <v>6881.3683959999998</v>
      </c>
      <c r="E3249" s="23">
        <v>0.45415255300000001</v>
      </c>
      <c r="F3249" s="23">
        <v>0.327553712</v>
      </c>
      <c r="G3249" s="17">
        <v>0.72146118699999995</v>
      </c>
      <c r="H3249" s="17">
        <v>0.278538813</v>
      </c>
      <c r="I3249" s="17">
        <v>0.96584848899999998</v>
      </c>
      <c r="J3249" s="17">
        <v>3.4200000000000001E-2</v>
      </c>
      <c r="K3249" s="17">
        <v>0</v>
      </c>
    </row>
    <row r="3250" spans="1:11" x14ac:dyDescent="0.45">
      <c r="A3250" s="10" t="s">
        <v>33</v>
      </c>
      <c r="B3250" s="20">
        <v>0.76</v>
      </c>
      <c r="C3250" s="19">
        <v>44822</v>
      </c>
      <c r="D3250" s="19">
        <v>7152.3556989999997</v>
      </c>
      <c r="E3250" s="23">
        <v>0.47511459</v>
      </c>
      <c r="F3250" s="23">
        <v>0.33767545399999999</v>
      </c>
      <c r="G3250" s="17">
        <v>0.722703137</v>
      </c>
      <c r="H3250" s="17">
        <v>0.277296863</v>
      </c>
      <c r="I3250" s="17">
        <v>0.96712763999999996</v>
      </c>
      <c r="J3250" s="17">
        <v>3.2899999999999999E-2</v>
      </c>
      <c r="K3250" s="17">
        <v>0</v>
      </c>
    </row>
    <row r="3251" spans="1:11" x14ac:dyDescent="0.45">
      <c r="A3251" s="10" t="s">
        <v>33</v>
      </c>
      <c r="B3251" s="20">
        <v>0.77</v>
      </c>
      <c r="C3251" s="19">
        <v>45409</v>
      </c>
      <c r="D3251" s="19">
        <v>7437.2709489999997</v>
      </c>
      <c r="E3251" s="23">
        <v>0.49542766799999999</v>
      </c>
      <c r="F3251" s="23">
        <v>0.34781145600000002</v>
      </c>
      <c r="G3251" s="17">
        <v>0.72450395300000003</v>
      </c>
      <c r="H3251" s="17">
        <v>0.27549604700000002</v>
      </c>
      <c r="I3251" s="17">
        <v>0.96832439299999995</v>
      </c>
      <c r="J3251" s="17">
        <v>3.1699999999999999E-2</v>
      </c>
      <c r="K3251" s="17">
        <v>0</v>
      </c>
    </row>
    <row r="3252" spans="1:11" x14ac:dyDescent="0.45">
      <c r="A3252" s="10" t="s">
        <v>33</v>
      </c>
      <c r="B3252" s="20">
        <v>0.78</v>
      </c>
      <c r="C3252" s="19">
        <v>45997</v>
      </c>
      <c r="D3252" s="19">
        <v>7738.0217979999998</v>
      </c>
      <c r="E3252" s="23">
        <v>0.52375691499999999</v>
      </c>
      <c r="F3252" s="23">
        <v>0.36069867</v>
      </c>
      <c r="G3252" s="17">
        <v>0.72487336099999999</v>
      </c>
      <c r="H3252" s="17">
        <v>0.27512663900000001</v>
      </c>
      <c r="I3252" s="17">
        <v>0.96940481999999994</v>
      </c>
      <c r="J3252" s="17">
        <v>3.0599999999999999E-2</v>
      </c>
      <c r="K3252" s="17">
        <v>0</v>
      </c>
    </row>
    <row r="3253" spans="1:11" x14ac:dyDescent="0.45">
      <c r="A3253" s="10" t="s">
        <v>33</v>
      </c>
      <c r="B3253" s="20">
        <v>0.79</v>
      </c>
      <c r="C3253" s="19">
        <v>46580</v>
      </c>
      <c r="D3253" s="19">
        <v>8050.1524879999997</v>
      </c>
      <c r="E3253" s="23">
        <v>0.54317040699999997</v>
      </c>
      <c r="F3253" s="23">
        <v>0.37313087099999998</v>
      </c>
      <c r="G3253" s="17">
        <v>0.72728638899999998</v>
      </c>
      <c r="H3253" s="17">
        <v>0.27271361100000002</v>
      </c>
      <c r="I3253" s="17">
        <v>0.97051670599999995</v>
      </c>
      <c r="J3253" s="17">
        <v>2.9499999999999998E-2</v>
      </c>
      <c r="K3253" s="17">
        <v>0</v>
      </c>
    </row>
    <row r="3254" spans="1:11" x14ac:dyDescent="0.45">
      <c r="A3254" s="10" t="s">
        <v>33</v>
      </c>
      <c r="B3254" s="20">
        <v>0.8</v>
      </c>
      <c r="C3254" s="19">
        <v>46898</v>
      </c>
      <c r="D3254" s="19">
        <v>8225.6914039999992</v>
      </c>
      <c r="E3254" s="23">
        <v>0.55913422199999996</v>
      </c>
      <c r="F3254" s="23">
        <v>0.38072927899999998</v>
      </c>
      <c r="G3254" s="17">
        <v>0.72836794699999996</v>
      </c>
      <c r="H3254" s="17">
        <v>0.27163205299999998</v>
      </c>
      <c r="I3254" s="17">
        <v>0.97098100899999995</v>
      </c>
      <c r="J3254" s="17">
        <v>2.9000000000000001E-2</v>
      </c>
      <c r="K3254" s="17">
        <v>0</v>
      </c>
    </row>
    <row r="3255" spans="1:11" x14ac:dyDescent="0.45">
      <c r="A3255" s="10" t="s">
        <v>33</v>
      </c>
      <c r="B3255" s="20">
        <v>0.80100000000000005</v>
      </c>
      <c r="C3255" s="19">
        <v>46990</v>
      </c>
      <c r="D3255" s="19">
        <v>8277.2836609999995</v>
      </c>
      <c r="E3255" s="23">
        <v>0.56385553499999996</v>
      </c>
      <c r="F3255" s="23">
        <v>0.38192695700000001</v>
      </c>
      <c r="G3255" s="17">
        <v>0.72881464100000004</v>
      </c>
      <c r="H3255" s="17">
        <v>0.27118535900000001</v>
      </c>
      <c r="I3255" s="17">
        <v>0.971127988</v>
      </c>
      <c r="J3255" s="17">
        <v>2.8872011999999999E-2</v>
      </c>
      <c r="K3255" s="17">
        <v>0</v>
      </c>
    </row>
    <row r="3256" spans="1:11" x14ac:dyDescent="0.45">
      <c r="A3256" s="10" t="s">
        <v>33</v>
      </c>
      <c r="B3256" s="20">
        <v>0.80200000000000005</v>
      </c>
      <c r="C3256" s="19">
        <v>47051</v>
      </c>
      <c r="D3256" s="19">
        <v>8311.7741189999997</v>
      </c>
      <c r="E3256" s="23">
        <v>0.56813136399999997</v>
      </c>
      <c r="F3256" s="23">
        <v>0.38356757400000002</v>
      </c>
      <c r="G3256" s="17">
        <v>0.72908121000000004</v>
      </c>
      <c r="H3256" s="17">
        <v>0.27091879000000002</v>
      </c>
      <c r="I3256" s="17">
        <v>0.97123176499999997</v>
      </c>
      <c r="J3256" s="17">
        <v>2.8799999999999999E-2</v>
      </c>
      <c r="K3256" s="17">
        <v>0</v>
      </c>
    </row>
    <row r="3257" spans="1:11" x14ac:dyDescent="0.45">
      <c r="A3257" s="10" t="s">
        <v>33</v>
      </c>
      <c r="B3257" s="20">
        <v>0.80300000000000005</v>
      </c>
      <c r="C3257" s="19">
        <v>47110</v>
      </c>
      <c r="D3257" s="19">
        <v>8345.3083279999992</v>
      </c>
      <c r="E3257" s="23">
        <v>0.56904557099999997</v>
      </c>
      <c r="F3257" s="23">
        <v>0.38521497100000002</v>
      </c>
      <c r="G3257" s="17">
        <v>0.72937805099999997</v>
      </c>
      <c r="H3257" s="17">
        <v>0.27062194899999997</v>
      </c>
      <c r="I3257" s="17">
        <v>0.97136628800000002</v>
      </c>
      <c r="J3257" s="17">
        <v>2.86E-2</v>
      </c>
      <c r="K3257" s="17">
        <v>0</v>
      </c>
    </row>
    <row r="3258" spans="1:11" x14ac:dyDescent="0.45">
      <c r="A3258" s="10" t="s">
        <v>33</v>
      </c>
      <c r="B3258" s="20">
        <v>0.80400000000000005</v>
      </c>
      <c r="C3258" s="19">
        <v>47166</v>
      </c>
      <c r="D3258" s="19">
        <v>8377.2288480000007</v>
      </c>
      <c r="E3258" s="23">
        <v>0.57168009500000005</v>
      </c>
      <c r="F3258" s="23">
        <v>0.38651208999999997</v>
      </c>
      <c r="G3258" s="17">
        <v>0.729572149</v>
      </c>
      <c r="H3258" s="17">
        <v>0.270427851</v>
      </c>
      <c r="I3258" s="17">
        <v>0.97148168700000004</v>
      </c>
      <c r="J3258" s="17">
        <v>2.8500000000000001E-2</v>
      </c>
      <c r="K3258" s="17">
        <v>0</v>
      </c>
    </row>
    <row r="3259" spans="1:11" x14ac:dyDescent="0.45">
      <c r="A3259" s="10" t="s">
        <v>33</v>
      </c>
      <c r="B3259" s="20">
        <v>0.80500000000000005</v>
      </c>
      <c r="C3259" s="19">
        <v>47181</v>
      </c>
      <c r="D3259" s="19">
        <v>8385.8059749999993</v>
      </c>
      <c r="E3259" s="23">
        <v>0.57205292399999996</v>
      </c>
      <c r="F3259" s="23">
        <v>0.38785924900000002</v>
      </c>
      <c r="G3259" s="17">
        <v>0.72965812500000005</v>
      </c>
      <c r="H3259" s="17">
        <v>0.27034187500000001</v>
      </c>
      <c r="I3259" s="17">
        <v>0.97150511500000003</v>
      </c>
      <c r="J3259" s="17">
        <v>2.8500000000000001E-2</v>
      </c>
      <c r="K3259" s="17">
        <v>0</v>
      </c>
    </row>
    <row r="3260" spans="1:11" x14ac:dyDescent="0.45">
      <c r="A3260" s="10" t="s">
        <v>33</v>
      </c>
      <c r="B3260" s="20">
        <v>0.80600000000000005</v>
      </c>
      <c r="C3260" s="19">
        <v>47283</v>
      </c>
      <c r="D3260" s="19">
        <v>8444.2075239999995</v>
      </c>
      <c r="E3260" s="23">
        <v>0.57324901500000003</v>
      </c>
      <c r="F3260" s="23">
        <v>0.38857509800000001</v>
      </c>
      <c r="G3260" s="17">
        <v>0.73013556700000004</v>
      </c>
      <c r="H3260" s="17">
        <v>0.26986443300000001</v>
      </c>
      <c r="I3260" s="17">
        <v>0.97162933100000004</v>
      </c>
      <c r="J3260" s="17">
        <v>2.8400000000000002E-2</v>
      </c>
      <c r="K3260" s="17">
        <v>0</v>
      </c>
    </row>
    <row r="3261" spans="1:11" x14ac:dyDescent="0.45">
      <c r="A3261" s="10" t="s">
        <v>33</v>
      </c>
      <c r="B3261" s="20">
        <v>0.80700000000000005</v>
      </c>
      <c r="C3261" s="19">
        <v>47343</v>
      </c>
      <c r="D3261" s="19">
        <v>8478.7388809999993</v>
      </c>
      <c r="E3261" s="23">
        <v>0.57703651600000005</v>
      </c>
      <c r="F3261" s="23">
        <v>0.39064076399999997</v>
      </c>
      <c r="G3261" s="17">
        <v>0.73005513</v>
      </c>
      <c r="H3261" s="17">
        <v>0.26994487</v>
      </c>
      <c r="I3261" s="17">
        <v>0.97173757999999999</v>
      </c>
      <c r="J3261" s="17">
        <v>2.8299999999999999E-2</v>
      </c>
      <c r="K3261" s="17">
        <v>0</v>
      </c>
    </row>
    <row r="3262" spans="1:11" x14ac:dyDescent="0.45">
      <c r="A3262" s="10" t="s">
        <v>33</v>
      </c>
      <c r="B3262" s="20">
        <v>0.80800000000000005</v>
      </c>
      <c r="C3262" s="19">
        <v>47381</v>
      </c>
      <c r="D3262" s="19">
        <v>8500.7690700000003</v>
      </c>
      <c r="E3262" s="23">
        <v>0.58029627399999995</v>
      </c>
      <c r="F3262" s="23">
        <v>0.39181663900000002</v>
      </c>
      <c r="G3262" s="17">
        <v>0.73027162800000001</v>
      </c>
      <c r="H3262" s="17">
        <v>0.26972837199999999</v>
      </c>
      <c r="I3262" s="17">
        <v>0.97180015600000003</v>
      </c>
      <c r="J3262" s="17">
        <v>2.8199999999999999E-2</v>
      </c>
      <c r="K3262" s="17">
        <v>0</v>
      </c>
    </row>
    <row r="3263" spans="1:11" x14ac:dyDescent="0.45">
      <c r="A3263" s="10" t="s">
        <v>33</v>
      </c>
      <c r="B3263" s="20">
        <v>0.80900000000000005</v>
      </c>
      <c r="C3263" s="19">
        <v>47460</v>
      </c>
      <c r="D3263" s="19">
        <v>8546.7024099999999</v>
      </c>
      <c r="E3263" s="23">
        <v>0.58245635100000004</v>
      </c>
      <c r="F3263" s="23">
        <v>0.39312446000000001</v>
      </c>
      <c r="G3263" s="17">
        <v>0.73063632499999998</v>
      </c>
      <c r="H3263" s="17">
        <v>0.26936367500000002</v>
      </c>
      <c r="I3263" s="17">
        <v>0.97197396899999999</v>
      </c>
      <c r="J3263" s="17">
        <v>2.8000000000000001E-2</v>
      </c>
      <c r="K3263" s="17">
        <v>0</v>
      </c>
    </row>
    <row r="3264" spans="1:11" x14ac:dyDescent="0.45">
      <c r="A3264" s="10" t="s">
        <v>33</v>
      </c>
      <c r="B3264" s="20">
        <v>0.81</v>
      </c>
      <c r="C3264" s="19">
        <v>47516</v>
      </c>
      <c r="D3264" s="19">
        <v>8579.4250639999991</v>
      </c>
      <c r="E3264" s="23">
        <v>0.58607611299999995</v>
      </c>
      <c r="F3264" s="23">
        <v>0.39468192699999999</v>
      </c>
      <c r="G3264" s="17">
        <v>0.73093273800000003</v>
      </c>
      <c r="H3264" s="17">
        <v>0.26906726199999997</v>
      </c>
      <c r="I3264" s="17">
        <v>0.97209188700000004</v>
      </c>
      <c r="J3264" s="17">
        <v>2.7900000000000001E-2</v>
      </c>
      <c r="K3264" s="17">
        <v>0</v>
      </c>
    </row>
    <row r="3265" spans="1:11" x14ac:dyDescent="0.45">
      <c r="A3265" s="10" t="s">
        <v>33</v>
      </c>
      <c r="B3265" s="20">
        <v>0.81100000000000005</v>
      </c>
      <c r="C3265" s="19">
        <v>47564</v>
      </c>
      <c r="D3265" s="19">
        <v>8607.6463519999998</v>
      </c>
      <c r="E3265" s="23">
        <v>0.59040314299999996</v>
      </c>
      <c r="F3265" s="23">
        <v>0.39616133999999997</v>
      </c>
      <c r="G3265" s="17">
        <v>0.73114119899999996</v>
      </c>
      <c r="H3265" s="17">
        <v>0.26885880099999998</v>
      </c>
      <c r="I3265" s="17">
        <v>0.97219346299999998</v>
      </c>
      <c r="J3265" s="17">
        <v>2.7799999999999998E-2</v>
      </c>
      <c r="K3265" s="17">
        <v>0</v>
      </c>
    </row>
    <row r="3266" spans="1:11" x14ac:dyDescent="0.45">
      <c r="A3266" s="10" t="s">
        <v>33</v>
      </c>
      <c r="B3266" s="20">
        <v>0.81200000000000006</v>
      </c>
      <c r="C3266" s="19">
        <v>47636</v>
      </c>
      <c r="D3266" s="19">
        <v>8650.2603249999993</v>
      </c>
      <c r="E3266" s="23">
        <v>0.59370746200000002</v>
      </c>
      <c r="F3266" s="23">
        <v>0.39738594599999999</v>
      </c>
      <c r="G3266" s="17">
        <v>0.730959778</v>
      </c>
      <c r="H3266" s="17">
        <v>0.269040222</v>
      </c>
      <c r="I3266" s="17">
        <v>0.97229644100000001</v>
      </c>
      <c r="J3266" s="17">
        <v>2.7699999999999999E-2</v>
      </c>
      <c r="K3266" s="17">
        <v>0</v>
      </c>
    </row>
    <row r="3267" spans="1:11" x14ac:dyDescent="0.45">
      <c r="A3267" s="10" t="s">
        <v>33</v>
      </c>
      <c r="B3267" s="20">
        <v>0.81299999999999994</v>
      </c>
      <c r="C3267" s="19">
        <v>47673</v>
      </c>
      <c r="D3267" s="19">
        <v>8672.2561280000009</v>
      </c>
      <c r="E3267" s="23">
        <v>0.59456316399999998</v>
      </c>
      <c r="F3267" s="23">
        <v>0.39863199599999999</v>
      </c>
      <c r="G3267" s="17">
        <v>0.73116858600000001</v>
      </c>
      <c r="H3267" s="17">
        <v>0.26883141399999999</v>
      </c>
      <c r="I3267" s="17">
        <v>0.97236191699999996</v>
      </c>
      <c r="J3267" s="17">
        <v>2.76E-2</v>
      </c>
      <c r="K3267" s="17">
        <v>0</v>
      </c>
    </row>
    <row r="3268" spans="1:11" x14ac:dyDescent="0.45">
      <c r="A3268" s="10" t="s">
        <v>33</v>
      </c>
      <c r="B3268" s="20">
        <v>0.81399999999999995</v>
      </c>
      <c r="C3268" s="19">
        <v>47745</v>
      </c>
      <c r="D3268" s="19">
        <v>8715.1631120000002</v>
      </c>
      <c r="E3268" s="23">
        <v>0.59678017699999997</v>
      </c>
      <c r="F3268" s="23">
        <v>0.40013485199999999</v>
      </c>
      <c r="G3268" s="17">
        <v>0.73140643000000005</v>
      </c>
      <c r="H3268" s="17">
        <v>0.26859357</v>
      </c>
      <c r="I3268" s="17">
        <v>0.97248241499999999</v>
      </c>
      <c r="J3268" s="17">
        <v>2.75E-2</v>
      </c>
      <c r="K3268" s="17">
        <v>0</v>
      </c>
    </row>
    <row r="3269" spans="1:11" x14ac:dyDescent="0.45">
      <c r="A3269" s="10" t="s">
        <v>33</v>
      </c>
      <c r="B3269" s="20">
        <v>0.81499999999999995</v>
      </c>
      <c r="C3269" s="19">
        <v>47800</v>
      </c>
      <c r="D3269" s="19">
        <v>8748.0477659999997</v>
      </c>
      <c r="E3269" s="23">
        <v>0.59950041099999996</v>
      </c>
      <c r="F3269" s="23">
        <v>0.40180065599999998</v>
      </c>
      <c r="G3269" s="17">
        <v>0.73169456099999997</v>
      </c>
      <c r="H3269" s="17">
        <v>0.26830543899999998</v>
      </c>
      <c r="I3269" s="17">
        <v>0.97258962199999999</v>
      </c>
      <c r="J3269" s="17">
        <v>2.7400000000000001E-2</v>
      </c>
      <c r="K3269" s="17">
        <v>0</v>
      </c>
    </row>
    <row r="3270" spans="1:11" x14ac:dyDescent="0.45">
      <c r="A3270" s="10" t="s">
        <v>33</v>
      </c>
      <c r="B3270" s="20">
        <v>0.81599999999999995</v>
      </c>
      <c r="C3270" s="19">
        <v>47831</v>
      </c>
      <c r="D3270" s="19">
        <v>8766.6373550000008</v>
      </c>
      <c r="E3270" s="23">
        <v>0.59966417599999999</v>
      </c>
      <c r="F3270" s="23">
        <v>0.40319894499999998</v>
      </c>
      <c r="G3270" s="17">
        <v>0.73172210500000001</v>
      </c>
      <c r="H3270" s="17">
        <v>0.26827789499999999</v>
      </c>
      <c r="I3270" s="17">
        <v>0.97263341400000003</v>
      </c>
      <c r="J3270" s="17">
        <v>2.7400000000000001E-2</v>
      </c>
      <c r="K3270" s="17">
        <v>0</v>
      </c>
    </row>
    <row r="3271" spans="1:11" x14ac:dyDescent="0.45">
      <c r="A3271" s="10" t="s">
        <v>33</v>
      </c>
      <c r="B3271" s="20">
        <v>0.81699999999999995</v>
      </c>
      <c r="C3271" s="19">
        <v>47919</v>
      </c>
      <c r="D3271" s="19">
        <v>8819.4493210000001</v>
      </c>
      <c r="E3271" s="23">
        <v>0.60115698399999995</v>
      </c>
      <c r="F3271" s="23">
        <v>0.40384773400000001</v>
      </c>
      <c r="G3271" s="17">
        <v>0.73208956800000002</v>
      </c>
      <c r="H3271" s="17">
        <v>0.26791043199999998</v>
      </c>
      <c r="I3271" s="17">
        <v>0.97281119100000002</v>
      </c>
      <c r="J3271" s="17">
        <v>2.7199999999999998E-2</v>
      </c>
      <c r="K3271" s="17">
        <v>0</v>
      </c>
    </row>
    <row r="3272" spans="1:11" x14ac:dyDescent="0.45">
      <c r="A3272" s="10" t="s">
        <v>33</v>
      </c>
      <c r="B3272" s="20">
        <v>0.81799999999999995</v>
      </c>
      <c r="C3272" s="19">
        <v>47989</v>
      </c>
      <c r="D3272" s="19">
        <v>8861.7364739999994</v>
      </c>
      <c r="E3272" s="23">
        <v>0.60815321899999997</v>
      </c>
      <c r="F3272" s="23">
        <v>0.40599780800000002</v>
      </c>
      <c r="G3272" s="17">
        <v>0.73227197899999996</v>
      </c>
      <c r="H3272" s="17">
        <v>0.26772802099999998</v>
      </c>
      <c r="I3272" s="17">
        <v>0.97292869999999998</v>
      </c>
      <c r="J3272" s="17">
        <v>2.7099999999999999E-2</v>
      </c>
      <c r="K3272" s="17">
        <v>0</v>
      </c>
    </row>
    <row r="3273" spans="1:11" x14ac:dyDescent="0.45">
      <c r="A3273" s="10" t="s">
        <v>33</v>
      </c>
      <c r="B3273" s="20">
        <v>0.81899999999999995</v>
      </c>
      <c r="C3273" s="19">
        <v>48040</v>
      </c>
      <c r="D3273" s="19">
        <v>8892.7890490000009</v>
      </c>
      <c r="E3273" s="23">
        <v>0.609479204</v>
      </c>
      <c r="F3273" s="23">
        <v>0.40772871399999999</v>
      </c>
      <c r="G3273" s="17">
        <v>0.732077435</v>
      </c>
      <c r="H3273" s="17">
        <v>0.267922565</v>
      </c>
      <c r="I3273" s="17">
        <v>0.97299781799999996</v>
      </c>
      <c r="J3273" s="17">
        <v>2.7E-2</v>
      </c>
      <c r="K3273" s="17">
        <v>0</v>
      </c>
    </row>
    <row r="3274" spans="1:11" x14ac:dyDescent="0.45">
      <c r="A3274" s="10" t="s">
        <v>33</v>
      </c>
      <c r="B3274" s="20">
        <v>0.82</v>
      </c>
      <c r="C3274" s="19">
        <v>48061</v>
      </c>
      <c r="D3274" s="19">
        <v>8905.5979480000005</v>
      </c>
      <c r="E3274" s="23">
        <v>0.60994756699999997</v>
      </c>
      <c r="F3274" s="23">
        <v>0.40876669199999999</v>
      </c>
      <c r="G3274" s="17">
        <v>0.732194503</v>
      </c>
      <c r="H3274" s="17">
        <v>0.267805497</v>
      </c>
      <c r="I3274" s="17">
        <v>0.97302520699999995</v>
      </c>
      <c r="J3274" s="17">
        <v>2.7E-2</v>
      </c>
      <c r="K3274" s="17">
        <v>0</v>
      </c>
    </row>
    <row r="3275" spans="1:11" x14ac:dyDescent="0.45">
      <c r="A3275" s="10" t="s">
        <v>33</v>
      </c>
      <c r="B3275" s="20">
        <v>0.82099999999999995</v>
      </c>
      <c r="C3275" s="19">
        <v>48163</v>
      </c>
      <c r="D3275" s="19">
        <v>8967.9015380000001</v>
      </c>
      <c r="E3275" s="23">
        <v>0.61134431499999997</v>
      </c>
      <c r="F3275" s="23">
        <v>0.40911721000000001</v>
      </c>
      <c r="G3275" s="17">
        <v>0.73242945800000003</v>
      </c>
      <c r="H3275" s="17">
        <v>0.26757054200000002</v>
      </c>
      <c r="I3275" s="17">
        <v>0.97319343400000002</v>
      </c>
      <c r="J3275" s="17">
        <v>2.6800000000000001E-2</v>
      </c>
      <c r="K3275" s="17">
        <v>0</v>
      </c>
    </row>
    <row r="3276" spans="1:11" x14ac:dyDescent="0.45">
      <c r="A3276" s="10" t="s">
        <v>33</v>
      </c>
      <c r="B3276" s="20">
        <v>0.82199999999999995</v>
      </c>
      <c r="C3276" s="19">
        <v>48203</v>
      </c>
      <c r="D3276" s="19">
        <v>8992.4035260000001</v>
      </c>
      <c r="E3276" s="23">
        <v>0.61293623699999999</v>
      </c>
      <c r="F3276" s="23">
        <v>0.41207347100000002</v>
      </c>
      <c r="G3276" s="17">
        <v>0.73244403899999999</v>
      </c>
      <c r="H3276" s="17">
        <v>0.26755596100000001</v>
      </c>
      <c r="I3276" s="17">
        <v>0.97326105600000001</v>
      </c>
      <c r="J3276" s="17">
        <v>2.6700000000000002E-2</v>
      </c>
      <c r="K3276" s="17">
        <v>0</v>
      </c>
    </row>
    <row r="3277" spans="1:11" x14ac:dyDescent="0.45">
      <c r="A3277" s="10" t="s">
        <v>33</v>
      </c>
      <c r="B3277" s="20">
        <v>0.82299999999999995</v>
      </c>
      <c r="C3277" s="19">
        <v>48271</v>
      </c>
      <c r="D3277" s="19">
        <v>9034.0978969999996</v>
      </c>
      <c r="E3277" s="23">
        <v>0.61320366800000004</v>
      </c>
      <c r="F3277" s="23">
        <v>0.41273724499999997</v>
      </c>
      <c r="G3277" s="17">
        <v>0.732800232</v>
      </c>
      <c r="H3277" s="17">
        <v>0.267199768</v>
      </c>
      <c r="I3277" s="17">
        <v>0.97335579900000002</v>
      </c>
      <c r="J3277" s="17">
        <v>2.6599999999999999E-2</v>
      </c>
      <c r="K3277" s="17">
        <v>0</v>
      </c>
    </row>
    <row r="3278" spans="1:11" x14ac:dyDescent="0.45">
      <c r="A3278" s="10" t="s">
        <v>33</v>
      </c>
      <c r="B3278" s="20">
        <v>0.82399999999999995</v>
      </c>
      <c r="C3278" s="19">
        <v>48336</v>
      </c>
      <c r="D3278" s="19">
        <v>9074.1104969999997</v>
      </c>
      <c r="E3278" s="23">
        <v>0.61681012000000002</v>
      </c>
      <c r="F3278" s="23">
        <v>0.41476929699999998</v>
      </c>
      <c r="G3278" s="17">
        <v>0.73301472999999995</v>
      </c>
      <c r="H3278" s="17">
        <v>0.26698527</v>
      </c>
      <c r="I3278" s="17">
        <v>0.97347264200000005</v>
      </c>
      <c r="J3278" s="17">
        <v>2.6499999999999999E-2</v>
      </c>
      <c r="K3278" s="17">
        <v>0</v>
      </c>
    </row>
    <row r="3279" spans="1:11" x14ac:dyDescent="0.45">
      <c r="A3279" s="10" t="s">
        <v>33</v>
      </c>
      <c r="B3279" s="20">
        <v>0.82499999999999996</v>
      </c>
      <c r="C3279" s="19">
        <v>48388</v>
      </c>
      <c r="D3279" s="19">
        <v>9106.2031729999999</v>
      </c>
      <c r="E3279" s="23">
        <v>0.61779869700000001</v>
      </c>
      <c r="F3279" s="23">
        <v>0.41584508999999997</v>
      </c>
      <c r="G3279" s="17">
        <v>0.73330164499999995</v>
      </c>
      <c r="H3279" s="17">
        <v>0.266698355</v>
      </c>
      <c r="I3279" s="17">
        <v>0.97357603500000001</v>
      </c>
      <c r="J3279" s="17">
        <v>2.64E-2</v>
      </c>
      <c r="K3279" s="17">
        <v>0</v>
      </c>
    </row>
    <row r="3280" spans="1:11" x14ac:dyDescent="0.45">
      <c r="A3280" s="10" t="s">
        <v>33</v>
      </c>
      <c r="B3280" s="20">
        <v>0.82599999999999996</v>
      </c>
      <c r="C3280" s="19">
        <v>48448</v>
      </c>
      <c r="D3280" s="19">
        <v>9143.3622149999992</v>
      </c>
      <c r="E3280" s="23">
        <v>0.62099556099999997</v>
      </c>
      <c r="F3280" s="23">
        <v>0.41744628700000003</v>
      </c>
      <c r="G3280" s="17">
        <v>0.73348745000000004</v>
      </c>
      <c r="H3280" s="17">
        <v>0.26651255000000001</v>
      </c>
      <c r="I3280" s="17">
        <v>0.97369212299999996</v>
      </c>
      <c r="J3280" s="17">
        <v>2.63E-2</v>
      </c>
      <c r="K3280" s="17">
        <v>0</v>
      </c>
    </row>
    <row r="3281" spans="1:11" x14ac:dyDescent="0.45">
      <c r="A3281" s="10" t="s">
        <v>33</v>
      </c>
      <c r="B3281" s="20">
        <v>0.82699999999999996</v>
      </c>
      <c r="C3281" s="19">
        <v>48505</v>
      </c>
      <c r="D3281" s="19">
        <v>9178.8853889999991</v>
      </c>
      <c r="E3281" s="23">
        <v>0.626767662</v>
      </c>
      <c r="F3281" s="23">
        <v>0.419167921</v>
      </c>
      <c r="G3281" s="17">
        <v>0.73347077599999999</v>
      </c>
      <c r="H3281" s="17">
        <v>0.26652922400000001</v>
      </c>
      <c r="I3281" s="17">
        <v>0.97378141399999996</v>
      </c>
      <c r="J3281" s="17">
        <v>2.6200000000000001E-2</v>
      </c>
      <c r="K3281" s="17">
        <v>0</v>
      </c>
    </row>
    <row r="3282" spans="1:11" x14ac:dyDescent="0.45">
      <c r="A3282" s="10" t="s">
        <v>33</v>
      </c>
      <c r="B3282" s="20">
        <v>0.82799999999999996</v>
      </c>
      <c r="C3282" s="19">
        <v>48570</v>
      </c>
      <c r="D3282" s="19">
        <v>9219.6783869999999</v>
      </c>
      <c r="E3282" s="23">
        <v>0.62853256099999999</v>
      </c>
      <c r="F3282" s="23">
        <v>0.42073750500000001</v>
      </c>
      <c r="G3282" s="17">
        <v>0.733662755</v>
      </c>
      <c r="H3282" s="17">
        <v>0.266337245</v>
      </c>
      <c r="I3282" s="17">
        <v>0.973900926</v>
      </c>
      <c r="J3282" s="17">
        <v>2.6100000000000002E-2</v>
      </c>
      <c r="K3282" s="17">
        <v>0</v>
      </c>
    </row>
    <row r="3283" spans="1:11" x14ac:dyDescent="0.45">
      <c r="A3283" s="10" t="s">
        <v>33</v>
      </c>
      <c r="B3283" s="20">
        <v>0.82899999999999996</v>
      </c>
      <c r="C3283" s="19">
        <v>48631</v>
      </c>
      <c r="D3283" s="19">
        <v>9258.0232799999994</v>
      </c>
      <c r="E3283" s="23">
        <v>0.62860480399999996</v>
      </c>
      <c r="F3283" s="23">
        <v>0.422388498</v>
      </c>
      <c r="G3283" s="17">
        <v>0.73399683299999996</v>
      </c>
      <c r="H3283" s="17">
        <v>0.26600316699999998</v>
      </c>
      <c r="I3283" s="17">
        <v>0.97404938900000004</v>
      </c>
      <c r="J3283" s="17">
        <v>2.5999999999999999E-2</v>
      </c>
      <c r="K3283" s="17">
        <v>0</v>
      </c>
    </row>
    <row r="3284" spans="1:11" x14ac:dyDescent="0.45">
      <c r="A3284" s="10" t="s">
        <v>33</v>
      </c>
      <c r="B3284" s="20">
        <v>0.83</v>
      </c>
      <c r="C3284" s="19">
        <v>48680</v>
      </c>
      <c r="D3284" s="19">
        <v>9288.8611149999997</v>
      </c>
      <c r="E3284" s="23">
        <v>0.63020049</v>
      </c>
      <c r="F3284" s="23">
        <v>0.42382936599999999</v>
      </c>
      <c r="G3284" s="17">
        <v>0.73422350000000003</v>
      </c>
      <c r="H3284" s="17">
        <v>0.26577650000000003</v>
      </c>
      <c r="I3284" s="17">
        <v>0.97412650099999998</v>
      </c>
      <c r="J3284" s="17">
        <v>2.5899999999999999E-2</v>
      </c>
      <c r="K3284" s="17">
        <v>0</v>
      </c>
    </row>
    <row r="3285" spans="1:11" x14ac:dyDescent="0.45">
      <c r="A3285" s="10" t="s">
        <v>33</v>
      </c>
      <c r="B3285" s="20">
        <v>0.83099999999999996</v>
      </c>
      <c r="C3285" s="19">
        <v>48751</v>
      </c>
      <c r="D3285" s="19">
        <v>9333.6355629999998</v>
      </c>
      <c r="E3285" s="23">
        <v>0.63163059899999996</v>
      </c>
      <c r="F3285" s="23">
        <v>0.42519560899999997</v>
      </c>
      <c r="G3285" s="17">
        <v>0.73376956400000004</v>
      </c>
      <c r="H3285" s="17">
        <v>0.26623043600000001</v>
      </c>
      <c r="I3285" s="17">
        <v>0.97424694599999995</v>
      </c>
      <c r="J3285" s="17">
        <v>2.58E-2</v>
      </c>
      <c r="K3285" s="17">
        <v>0</v>
      </c>
    </row>
    <row r="3286" spans="1:11" x14ac:dyDescent="0.45">
      <c r="A3286" s="10" t="s">
        <v>33</v>
      </c>
      <c r="B3286" s="20">
        <v>0.83199999999999996</v>
      </c>
      <c r="C3286" s="19">
        <v>48808</v>
      </c>
      <c r="D3286" s="19">
        <v>9369.7218850000008</v>
      </c>
      <c r="E3286" s="23">
        <v>0.63529277900000003</v>
      </c>
      <c r="F3286" s="23">
        <v>0.42695687199999999</v>
      </c>
      <c r="G3286" s="17">
        <v>0.73369119800000004</v>
      </c>
      <c r="H3286" s="17">
        <v>0.26630880200000001</v>
      </c>
      <c r="I3286" s="17">
        <v>0.97434281499999997</v>
      </c>
      <c r="J3286" s="17">
        <v>2.5700000000000001E-2</v>
      </c>
      <c r="K3286" s="17">
        <v>0</v>
      </c>
    </row>
    <row r="3287" spans="1:11" x14ac:dyDescent="0.45">
      <c r="A3287" s="10" t="s">
        <v>33</v>
      </c>
      <c r="B3287" s="20">
        <v>0.83299999999999996</v>
      </c>
      <c r="C3287" s="19">
        <v>48859</v>
      </c>
      <c r="D3287" s="19">
        <v>9402.3210500000005</v>
      </c>
      <c r="E3287" s="23">
        <v>0.64107393599999996</v>
      </c>
      <c r="F3287" s="23">
        <v>0.42841812899999998</v>
      </c>
      <c r="G3287" s="17">
        <v>0.73374403899999996</v>
      </c>
      <c r="H3287" s="17">
        <v>0.26625596099999999</v>
      </c>
      <c r="I3287" s="17">
        <v>0.974407621</v>
      </c>
      <c r="J3287" s="17">
        <v>2.5600000000000001E-2</v>
      </c>
      <c r="K3287" s="17">
        <v>0</v>
      </c>
    </row>
    <row r="3288" spans="1:11" x14ac:dyDescent="0.45">
      <c r="A3288" s="10" t="s">
        <v>33</v>
      </c>
      <c r="B3288" s="20">
        <v>0.83399999999999996</v>
      </c>
      <c r="C3288" s="19">
        <v>48922</v>
      </c>
      <c r="D3288" s="19">
        <v>9442.9148550000009</v>
      </c>
      <c r="E3288" s="23">
        <v>0.64793285300000003</v>
      </c>
      <c r="F3288" s="23">
        <v>0.429810476</v>
      </c>
      <c r="G3288" s="17">
        <v>0.73398470999999998</v>
      </c>
      <c r="H3288" s="17">
        <v>0.26601529000000002</v>
      </c>
      <c r="I3288" s="17">
        <v>0.97451180299999995</v>
      </c>
      <c r="J3288" s="17">
        <v>2.5499999999999998E-2</v>
      </c>
      <c r="K3288" s="17">
        <v>0</v>
      </c>
    </row>
    <row r="3289" spans="1:11" x14ac:dyDescent="0.45">
      <c r="A3289" s="10" t="s">
        <v>33</v>
      </c>
      <c r="B3289" s="20">
        <v>0.83499999999999996</v>
      </c>
      <c r="C3289" s="19">
        <v>48984</v>
      </c>
      <c r="D3289" s="19">
        <v>9483.1238959999991</v>
      </c>
      <c r="E3289" s="23">
        <v>0.65012653799999998</v>
      </c>
      <c r="F3289" s="23">
        <v>0.431486859</v>
      </c>
      <c r="G3289" s="17">
        <v>0.73409684799999997</v>
      </c>
      <c r="H3289" s="17">
        <v>0.26590315199999998</v>
      </c>
      <c r="I3289" s="17">
        <v>0.97464387900000005</v>
      </c>
      <c r="J3289" s="17">
        <v>2.5399999999999999E-2</v>
      </c>
      <c r="K3289" s="17">
        <v>0</v>
      </c>
    </row>
    <row r="3290" spans="1:11" x14ac:dyDescent="0.45">
      <c r="A3290" s="10" t="s">
        <v>33</v>
      </c>
      <c r="B3290" s="20">
        <v>0.83599999999999997</v>
      </c>
      <c r="C3290" s="19">
        <v>49026</v>
      </c>
      <c r="D3290" s="19">
        <v>9510.5573600000007</v>
      </c>
      <c r="E3290" s="23">
        <v>0.65357671699999997</v>
      </c>
      <c r="F3290" s="23">
        <v>0.43313432600000001</v>
      </c>
      <c r="G3290" s="17">
        <v>0.73420226</v>
      </c>
      <c r="H3290" s="17">
        <v>0.26579774</v>
      </c>
      <c r="I3290" s="17">
        <v>0.97472393400000001</v>
      </c>
      <c r="J3290" s="17">
        <v>2.53E-2</v>
      </c>
      <c r="K3290" s="17">
        <v>0</v>
      </c>
    </row>
    <row r="3291" spans="1:11" x14ac:dyDescent="0.45">
      <c r="A3291" s="10" t="s">
        <v>33</v>
      </c>
      <c r="B3291" s="20">
        <v>0.83699999999999997</v>
      </c>
      <c r="C3291" s="19">
        <v>49101</v>
      </c>
      <c r="D3291" s="19">
        <v>9559.7028150000006</v>
      </c>
      <c r="E3291" s="23">
        <v>0.65695880799999995</v>
      </c>
      <c r="F3291" s="23">
        <v>0.43441298099999998</v>
      </c>
      <c r="G3291" s="17">
        <v>0.73456752400000003</v>
      </c>
      <c r="H3291" s="17">
        <v>0.26543247599999997</v>
      </c>
      <c r="I3291" s="17">
        <v>0.97483985200000001</v>
      </c>
      <c r="J3291" s="17">
        <v>2.52E-2</v>
      </c>
      <c r="K3291" s="17">
        <v>0</v>
      </c>
    </row>
    <row r="3292" spans="1:11" x14ac:dyDescent="0.45">
      <c r="A3292" s="10" t="s">
        <v>33</v>
      </c>
      <c r="B3292" s="20">
        <v>0.83799999999999997</v>
      </c>
      <c r="C3292" s="19">
        <v>49105</v>
      </c>
      <c r="D3292" s="19">
        <v>9562.3314329999994</v>
      </c>
      <c r="E3292" s="23">
        <v>0.65752149599999998</v>
      </c>
      <c r="F3292" s="23">
        <v>0.43619908400000001</v>
      </c>
      <c r="G3292" s="17">
        <v>0.73454841699999995</v>
      </c>
      <c r="H3292" s="17">
        <v>0.26545158299999999</v>
      </c>
      <c r="I3292" s="17">
        <v>0.97484539000000003</v>
      </c>
      <c r="J3292" s="17">
        <v>2.52E-2</v>
      </c>
      <c r="K3292" s="17">
        <v>0</v>
      </c>
    </row>
    <row r="3293" spans="1:11" x14ac:dyDescent="0.45">
      <c r="A3293" s="10" t="s">
        <v>33</v>
      </c>
      <c r="B3293" s="20">
        <v>0.83899999999999997</v>
      </c>
      <c r="C3293" s="19">
        <v>49209</v>
      </c>
      <c r="D3293" s="19">
        <v>9630.7945330000002</v>
      </c>
      <c r="E3293" s="23">
        <v>0.65965468800000004</v>
      </c>
      <c r="F3293" s="23">
        <v>0.43636591600000002</v>
      </c>
      <c r="G3293" s="17">
        <v>0.73458107299999997</v>
      </c>
      <c r="H3293" s="17">
        <v>0.26541892700000003</v>
      </c>
      <c r="I3293" s="17">
        <v>0.97500543200000001</v>
      </c>
      <c r="J3293" s="17">
        <v>2.5000000000000001E-2</v>
      </c>
      <c r="K3293" s="17">
        <v>0</v>
      </c>
    </row>
    <row r="3294" spans="1:11" x14ac:dyDescent="0.45">
      <c r="A3294" s="10" t="s">
        <v>33</v>
      </c>
      <c r="B3294" s="20">
        <v>0.84</v>
      </c>
      <c r="C3294" s="19">
        <v>49276</v>
      </c>
      <c r="D3294" s="19">
        <v>9675.0524870000008</v>
      </c>
      <c r="E3294" s="23">
        <v>0.66133377199999999</v>
      </c>
      <c r="F3294" s="23">
        <v>0.43922519599999998</v>
      </c>
      <c r="G3294" s="17">
        <v>0.73475931500000002</v>
      </c>
      <c r="H3294" s="17">
        <v>0.26524068499999998</v>
      </c>
      <c r="I3294" s="17">
        <v>0.97509530899999997</v>
      </c>
      <c r="J3294" s="17">
        <v>2.4899999999999999E-2</v>
      </c>
      <c r="K3294" s="17">
        <v>0</v>
      </c>
    </row>
    <row r="3295" spans="1:11" x14ac:dyDescent="0.45">
      <c r="A3295" s="10" t="s">
        <v>33</v>
      </c>
      <c r="B3295" s="20">
        <v>0.84099999999999997</v>
      </c>
      <c r="C3295" s="19">
        <v>49319</v>
      </c>
      <c r="D3295" s="19">
        <v>9703.5739639999993</v>
      </c>
      <c r="E3295" s="23">
        <v>0.66455172799999995</v>
      </c>
      <c r="F3295" s="23">
        <v>0.44095484200000001</v>
      </c>
      <c r="G3295" s="17">
        <v>0.73492974300000002</v>
      </c>
      <c r="H3295" s="17">
        <v>0.26507025699999998</v>
      </c>
      <c r="I3295" s="17">
        <v>0.97514879799999998</v>
      </c>
      <c r="J3295" s="17">
        <v>2.4899999999999999E-2</v>
      </c>
      <c r="K3295" s="17">
        <v>0</v>
      </c>
    </row>
    <row r="3296" spans="1:11" x14ac:dyDescent="0.45">
      <c r="A3296" s="10" t="s">
        <v>33</v>
      </c>
      <c r="B3296" s="20">
        <v>0.84199999999999997</v>
      </c>
      <c r="C3296" s="19">
        <v>49394</v>
      </c>
      <c r="D3296" s="19">
        <v>9753.5174009999992</v>
      </c>
      <c r="E3296" s="23">
        <v>0.66904677000000001</v>
      </c>
      <c r="F3296" s="23">
        <v>0.44224465400000001</v>
      </c>
      <c r="G3296" s="17">
        <v>0.73510952699999998</v>
      </c>
      <c r="H3296" s="17">
        <v>0.26489047300000002</v>
      </c>
      <c r="I3296" s="17">
        <v>0.97528875500000001</v>
      </c>
      <c r="J3296" s="17">
        <v>2.47E-2</v>
      </c>
      <c r="K3296" s="17">
        <v>0</v>
      </c>
    </row>
    <row r="3297" spans="1:11" x14ac:dyDescent="0.45">
      <c r="A3297" s="10" t="s">
        <v>33</v>
      </c>
      <c r="B3297" s="20">
        <v>0.84299999999999997</v>
      </c>
      <c r="C3297" s="19">
        <v>49453</v>
      </c>
      <c r="D3297" s="19">
        <v>9793.1239449999994</v>
      </c>
      <c r="E3297" s="23">
        <v>0.672616412</v>
      </c>
      <c r="F3297" s="23">
        <v>0.44412897800000001</v>
      </c>
      <c r="G3297" s="17">
        <v>0.73516267999999996</v>
      </c>
      <c r="H3297" s="17">
        <v>0.26483731999999999</v>
      </c>
      <c r="I3297" s="17">
        <v>0.975379251</v>
      </c>
      <c r="J3297" s="17">
        <v>2.46E-2</v>
      </c>
      <c r="K3297" s="17">
        <v>0</v>
      </c>
    </row>
    <row r="3298" spans="1:11" x14ac:dyDescent="0.45">
      <c r="A3298" s="10" t="s">
        <v>33</v>
      </c>
      <c r="B3298" s="20">
        <v>0.84399999999999997</v>
      </c>
      <c r="C3298" s="19">
        <v>49502</v>
      </c>
      <c r="D3298" s="19">
        <v>9826.1198420000001</v>
      </c>
      <c r="E3298" s="23">
        <v>0.67344745299999997</v>
      </c>
      <c r="F3298" s="23">
        <v>0.44576660800000001</v>
      </c>
      <c r="G3298" s="17">
        <v>0.73516221599999998</v>
      </c>
      <c r="H3298" s="17">
        <v>0.26483778400000002</v>
      </c>
      <c r="I3298" s="17">
        <v>0.97546445299999995</v>
      </c>
      <c r="J3298" s="17">
        <v>2.4500000000000001E-2</v>
      </c>
      <c r="K3298" s="17">
        <v>0</v>
      </c>
    </row>
    <row r="3299" spans="1:11" x14ac:dyDescent="0.45">
      <c r="A3299" s="10" t="s">
        <v>33</v>
      </c>
      <c r="B3299" s="20">
        <v>0.84499999999999997</v>
      </c>
      <c r="C3299" s="19">
        <v>49557</v>
      </c>
      <c r="D3299" s="19">
        <v>9863.2426030000006</v>
      </c>
      <c r="E3299" s="23">
        <v>0.67567872299999998</v>
      </c>
      <c r="F3299" s="23">
        <v>0.44721114200000001</v>
      </c>
      <c r="G3299" s="17">
        <v>0.73543596300000003</v>
      </c>
      <c r="H3299" s="17">
        <v>0.26456403699999997</v>
      </c>
      <c r="I3299" s="17">
        <v>0.97555621699999995</v>
      </c>
      <c r="J3299" s="17">
        <v>2.4400000000000002E-2</v>
      </c>
      <c r="K3299" s="17">
        <v>0</v>
      </c>
    </row>
    <row r="3300" spans="1:11" x14ac:dyDescent="0.45">
      <c r="A3300" s="10" t="s">
        <v>33</v>
      </c>
      <c r="B3300" s="20">
        <v>0.84599999999999997</v>
      </c>
      <c r="C3300" s="19">
        <v>49628</v>
      </c>
      <c r="D3300" s="19">
        <v>9911.3107899999995</v>
      </c>
      <c r="E3300" s="23">
        <v>0.67995525300000004</v>
      </c>
      <c r="F3300" s="23">
        <v>0.44824374700000003</v>
      </c>
      <c r="G3300" s="17">
        <v>0.73569355999999997</v>
      </c>
      <c r="H3300" s="17">
        <v>0.26430643999999998</v>
      </c>
      <c r="I3300" s="17">
        <v>0.97567254199999998</v>
      </c>
      <c r="J3300" s="17">
        <v>2.4299999999999999E-2</v>
      </c>
      <c r="K3300" s="17">
        <v>0</v>
      </c>
    </row>
    <row r="3301" spans="1:11" x14ac:dyDescent="0.45">
      <c r="A3301" s="10" t="s">
        <v>33</v>
      </c>
      <c r="B3301" s="20">
        <v>0.84699999999999998</v>
      </c>
      <c r="C3301" s="19">
        <v>49672</v>
      </c>
      <c r="D3301" s="19">
        <v>9941.2646960000002</v>
      </c>
      <c r="E3301" s="23">
        <v>0.68124747900000004</v>
      </c>
      <c r="F3301" s="23">
        <v>0.44954390599999999</v>
      </c>
      <c r="G3301" s="17">
        <v>0.73586728899999998</v>
      </c>
      <c r="H3301" s="17">
        <v>0.26413271100000002</v>
      </c>
      <c r="I3301" s="17">
        <v>0.97575587699999999</v>
      </c>
      <c r="J3301" s="17">
        <v>2.4199999999999999E-2</v>
      </c>
      <c r="K3301" s="17">
        <v>0</v>
      </c>
    </row>
    <row r="3302" spans="1:11" x14ac:dyDescent="0.45">
      <c r="A3302" s="10" t="s">
        <v>33</v>
      </c>
      <c r="B3302" s="20">
        <v>0.84799999999999998</v>
      </c>
      <c r="C3302" s="19">
        <v>49743</v>
      </c>
      <c r="D3302" s="19">
        <v>9989.8194019999992</v>
      </c>
      <c r="E3302" s="23">
        <v>0.68818745100000001</v>
      </c>
      <c r="F3302" s="23">
        <v>0.45166426300000001</v>
      </c>
      <c r="G3302" s="17">
        <v>0.736063366</v>
      </c>
      <c r="H3302" s="17">
        <v>0.263936634</v>
      </c>
      <c r="I3302" s="17">
        <v>0.975858012</v>
      </c>
      <c r="J3302" s="17">
        <v>2.41E-2</v>
      </c>
      <c r="K3302" s="17">
        <v>0</v>
      </c>
    </row>
    <row r="3303" spans="1:11" x14ac:dyDescent="0.45">
      <c r="A3303" s="10" t="s">
        <v>33</v>
      </c>
      <c r="B3303" s="20">
        <v>0.84899999999999998</v>
      </c>
      <c r="C3303" s="19">
        <v>49764</v>
      </c>
      <c r="D3303" s="19">
        <v>10004.282160000001</v>
      </c>
      <c r="E3303" s="23">
        <v>0.68904096999999997</v>
      </c>
      <c r="F3303" s="23">
        <v>0.45375694700000002</v>
      </c>
      <c r="G3303" s="17">
        <v>0.73595370100000002</v>
      </c>
      <c r="H3303" s="17">
        <v>0.26404629899999998</v>
      </c>
      <c r="I3303" s="17">
        <v>0.97588162700000003</v>
      </c>
      <c r="J3303" s="17">
        <v>2.41E-2</v>
      </c>
      <c r="K3303" s="17">
        <v>0</v>
      </c>
    </row>
    <row r="3304" spans="1:11" x14ac:dyDescent="0.45">
      <c r="A3304" s="10" t="s">
        <v>33</v>
      </c>
      <c r="B3304" s="20">
        <v>0.85</v>
      </c>
      <c r="C3304" s="19">
        <v>49859</v>
      </c>
      <c r="D3304" s="19">
        <v>10069.769270000001</v>
      </c>
      <c r="E3304" s="23">
        <v>0.68991087699999998</v>
      </c>
      <c r="F3304" s="23">
        <v>0.45468069700000002</v>
      </c>
      <c r="G3304" s="17">
        <v>0.73599550700000005</v>
      </c>
      <c r="H3304" s="17">
        <v>0.26400449300000001</v>
      </c>
      <c r="I3304" s="17">
        <v>0.97598032899999998</v>
      </c>
      <c r="J3304" s="17">
        <v>2.4E-2</v>
      </c>
      <c r="K3304" s="17">
        <v>0</v>
      </c>
    </row>
    <row r="3305" spans="1:11" x14ac:dyDescent="0.45">
      <c r="A3305" s="10" t="s">
        <v>33</v>
      </c>
      <c r="B3305" s="20">
        <v>0.85099999999999998</v>
      </c>
      <c r="C3305" s="19">
        <v>49902</v>
      </c>
      <c r="D3305" s="19">
        <v>10099.455679999999</v>
      </c>
      <c r="E3305" s="23">
        <v>0.69056781</v>
      </c>
      <c r="F3305" s="23">
        <v>0.45681460600000001</v>
      </c>
      <c r="G3305" s="17">
        <v>0.73620295800000002</v>
      </c>
      <c r="H3305" s="17">
        <v>0.26379704199999998</v>
      </c>
      <c r="I3305" s="17">
        <v>0.97606371999999997</v>
      </c>
      <c r="J3305" s="17">
        <v>2.3900000000000001E-2</v>
      </c>
      <c r="K3305" s="17">
        <v>0</v>
      </c>
    </row>
    <row r="3306" spans="1:11" x14ac:dyDescent="0.45">
      <c r="A3306" s="10" t="s">
        <v>33</v>
      </c>
      <c r="B3306" s="20">
        <v>0.85199999999999998</v>
      </c>
      <c r="C3306" s="19">
        <v>49980</v>
      </c>
      <c r="D3306" s="19">
        <v>10153.351780000001</v>
      </c>
      <c r="E3306" s="23">
        <v>0.69197381099999999</v>
      </c>
      <c r="F3306" s="23">
        <v>0.45831374499999999</v>
      </c>
      <c r="G3306" s="17">
        <v>0.73643457400000001</v>
      </c>
      <c r="H3306" s="17">
        <v>0.26356542599999999</v>
      </c>
      <c r="I3306" s="17">
        <v>0.97619392100000002</v>
      </c>
      <c r="J3306" s="17">
        <v>2.3800000000000002E-2</v>
      </c>
      <c r="K3306" s="17">
        <v>0</v>
      </c>
    </row>
    <row r="3307" spans="1:11" x14ac:dyDescent="0.45">
      <c r="A3307" s="10" t="s">
        <v>33</v>
      </c>
      <c r="B3307" s="20">
        <v>0.85299999999999998</v>
      </c>
      <c r="C3307" s="19">
        <v>50034</v>
      </c>
      <c r="D3307" s="19">
        <v>10190.75685</v>
      </c>
      <c r="E3307" s="23">
        <v>0.69273283500000005</v>
      </c>
      <c r="F3307" s="23">
        <v>0.46032231499999998</v>
      </c>
      <c r="G3307" s="17">
        <v>0.73671903100000002</v>
      </c>
      <c r="H3307" s="17">
        <v>0.26328096899999998</v>
      </c>
      <c r="I3307" s="17">
        <v>0.97625045600000004</v>
      </c>
      <c r="J3307" s="17">
        <v>2.3699999999999999E-2</v>
      </c>
      <c r="K3307" s="17">
        <v>0</v>
      </c>
    </row>
    <row r="3308" spans="1:11" x14ac:dyDescent="0.45">
      <c r="A3308" s="10" t="s">
        <v>33</v>
      </c>
      <c r="B3308" s="20">
        <v>0.85399999999999998</v>
      </c>
      <c r="C3308" s="19">
        <v>50069</v>
      </c>
      <c r="D3308" s="19">
        <v>10215.091249999999</v>
      </c>
      <c r="E3308" s="23">
        <v>0.69795233099999998</v>
      </c>
      <c r="F3308" s="23">
        <v>0.46159093499999998</v>
      </c>
      <c r="G3308" s="17">
        <v>0.73686312899999995</v>
      </c>
      <c r="H3308" s="17">
        <v>0.26313687099999999</v>
      </c>
      <c r="I3308" s="17">
        <v>0.97629234600000003</v>
      </c>
      <c r="J3308" s="17">
        <v>2.3699999999999999E-2</v>
      </c>
      <c r="K3308" s="17">
        <v>0</v>
      </c>
    </row>
    <row r="3309" spans="1:11" x14ac:dyDescent="0.45">
      <c r="A3309" s="10" t="s">
        <v>33</v>
      </c>
      <c r="B3309" s="20">
        <v>0.85499999999999998</v>
      </c>
      <c r="C3309" s="19">
        <v>50146</v>
      </c>
      <c r="D3309" s="19">
        <v>10268.85514</v>
      </c>
      <c r="E3309" s="23">
        <v>0.69900872000000003</v>
      </c>
      <c r="F3309" s="23">
        <v>0.462794861</v>
      </c>
      <c r="G3309" s="17">
        <v>0.73726718000000002</v>
      </c>
      <c r="H3309" s="17">
        <v>0.26273281999999998</v>
      </c>
      <c r="I3309" s="17">
        <v>0.976371447</v>
      </c>
      <c r="J3309" s="17">
        <v>2.3599999999999999E-2</v>
      </c>
      <c r="K3309" s="17">
        <v>0</v>
      </c>
    </row>
    <row r="3310" spans="1:11" x14ac:dyDescent="0.45">
      <c r="A3310" s="10" t="s">
        <v>33</v>
      </c>
      <c r="B3310" s="20">
        <v>0.85599999999999998</v>
      </c>
      <c r="C3310" s="19">
        <v>50211</v>
      </c>
      <c r="D3310" s="19">
        <v>10314.54768</v>
      </c>
      <c r="E3310" s="23">
        <v>0.70580101200000001</v>
      </c>
      <c r="F3310" s="23">
        <v>0.46512721400000001</v>
      </c>
      <c r="G3310" s="17">
        <v>0.73726872600000004</v>
      </c>
      <c r="H3310" s="17">
        <v>0.26273127400000001</v>
      </c>
      <c r="I3310" s="17">
        <v>0.97646354400000002</v>
      </c>
      <c r="J3310" s="17">
        <v>2.35E-2</v>
      </c>
      <c r="K3310" s="17">
        <v>0</v>
      </c>
    </row>
    <row r="3311" spans="1:11" x14ac:dyDescent="0.45">
      <c r="A3311" s="10" t="s">
        <v>33</v>
      </c>
      <c r="B3311" s="20">
        <v>0.85699999999999998</v>
      </c>
      <c r="C3311" s="19">
        <v>50273</v>
      </c>
      <c r="D3311" s="19">
        <v>10358.44197</v>
      </c>
      <c r="E3311" s="23">
        <v>0.710101498</v>
      </c>
      <c r="F3311" s="23">
        <v>0.46703252499999998</v>
      </c>
      <c r="G3311" s="17">
        <v>0.73747339499999998</v>
      </c>
      <c r="H3311" s="17">
        <v>0.26252660500000002</v>
      </c>
      <c r="I3311" s="17">
        <v>0.97655838500000003</v>
      </c>
      <c r="J3311" s="17">
        <v>2.3400000000000001E-2</v>
      </c>
      <c r="K3311" s="17">
        <v>0</v>
      </c>
    </row>
    <row r="3312" spans="1:11" x14ac:dyDescent="0.45">
      <c r="A3312" s="10" t="s">
        <v>33</v>
      </c>
      <c r="B3312" s="20">
        <v>0.85799999999999998</v>
      </c>
      <c r="C3312" s="19">
        <v>50331</v>
      </c>
      <c r="D3312" s="19">
        <v>10399.801799999999</v>
      </c>
      <c r="E3312" s="23">
        <v>0.715798622</v>
      </c>
      <c r="F3312" s="23">
        <v>0.46881972500000002</v>
      </c>
      <c r="G3312" s="17">
        <v>0.73757723900000005</v>
      </c>
      <c r="H3312" s="17">
        <v>0.262422761</v>
      </c>
      <c r="I3312" s="17">
        <v>0.97665286600000001</v>
      </c>
      <c r="J3312" s="17">
        <v>2.3300000000000001E-2</v>
      </c>
      <c r="K3312" s="17">
        <v>0</v>
      </c>
    </row>
    <row r="3313" spans="1:11" x14ac:dyDescent="0.45">
      <c r="A3313" s="10" t="s">
        <v>33</v>
      </c>
      <c r="B3313" s="20">
        <v>0.85899999999999999</v>
      </c>
      <c r="C3313" s="19">
        <v>50391</v>
      </c>
      <c r="D3313" s="19">
        <v>10442.790779999999</v>
      </c>
      <c r="E3313" s="23">
        <v>0.71717104499999995</v>
      </c>
      <c r="F3313" s="23">
        <v>0.47054853200000002</v>
      </c>
      <c r="G3313" s="17">
        <v>0.73769125400000002</v>
      </c>
      <c r="H3313" s="17">
        <v>0.26230874599999998</v>
      </c>
      <c r="I3313" s="17">
        <v>0.97674483599999995</v>
      </c>
      <c r="J3313" s="17">
        <v>2.3300000000000001E-2</v>
      </c>
      <c r="K3313" s="17">
        <v>0</v>
      </c>
    </row>
    <row r="3314" spans="1:11" x14ac:dyDescent="0.45">
      <c r="A3314" s="10" t="s">
        <v>33</v>
      </c>
      <c r="B3314" s="20">
        <v>0.86</v>
      </c>
      <c r="C3314" s="19">
        <v>50420</v>
      </c>
      <c r="D3314" s="19">
        <v>10463.65834</v>
      </c>
      <c r="E3314" s="23">
        <v>0.72156186300000003</v>
      </c>
      <c r="F3314" s="23">
        <v>0.47209878</v>
      </c>
      <c r="G3314" s="17">
        <v>0.73784212599999999</v>
      </c>
      <c r="H3314" s="17">
        <v>0.26215787400000001</v>
      </c>
      <c r="I3314" s="17">
        <v>0.97676649599999998</v>
      </c>
      <c r="J3314" s="17">
        <v>2.3199999999999998E-2</v>
      </c>
      <c r="K3314" s="17">
        <v>0</v>
      </c>
    </row>
    <row r="3315" spans="1:11" x14ac:dyDescent="0.45">
      <c r="A3315" s="10" t="s">
        <v>33</v>
      </c>
      <c r="B3315" s="20">
        <v>0.86099999999999999</v>
      </c>
      <c r="C3315" s="19">
        <v>50502</v>
      </c>
      <c r="D3315" s="19">
        <v>10523.029409999999</v>
      </c>
      <c r="E3315" s="23">
        <v>0.72784592699999995</v>
      </c>
      <c r="F3315" s="23">
        <v>0.47266646600000001</v>
      </c>
      <c r="G3315" s="17">
        <v>0.73785196600000003</v>
      </c>
      <c r="H3315" s="17">
        <v>0.26214803399999997</v>
      </c>
      <c r="I3315" s="17">
        <v>0.97688895499999995</v>
      </c>
      <c r="J3315" s="17">
        <v>2.3099999999999999E-2</v>
      </c>
      <c r="K3315" s="17">
        <v>0</v>
      </c>
    </row>
    <row r="3316" spans="1:11" x14ac:dyDescent="0.45">
      <c r="A3316" s="10" t="s">
        <v>33</v>
      </c>
      <c r="B3316" s="20">
        <v>0.86199999999999999</v>
      </c>
      <c r="C3316" s="19">
        <v>50567</v>
      </c>
      <c r="D3316" s="19">
        <v>10570.494640000001</v>
      </c>
      <c r="E3316" s="23">
        <v>0.73381390700000004</v>
      </c>
      <c r="F3316" s="23">
        <v>0.47549541400000001</v>
      </c>
      <c r="G3316" s="17">
        <v>0.738010956</v>
      </c>
      <c r="H3316" s="17">
        <v>0.261989044</v>
      </c>
      <c r="I3316" s="17">
        <v>0.97699217999999999</v>
      </c>
      <c r="J3316" s="17">
        <v>2.3E-2</v>
      </c>
      <c r="K3316" s="17">
        <v>0</v>
      </c>
    </row>
    <row r="3317" spans="1:11" x14ac:dyDescent="0.45">
      <c r="A3317" s="10" t="s">
        <v>33</v>
      </c>
      <c r="B3317" s="20">
        <v>0.86299999999999999</v>
      </c>
      <c r="C3317" s="19">
        <v>50614</v>
      </c>
      <c r="D3317" s="19">
        <v>10605.17007</v>
      </c>
      <c r="E3317" s="23">
        <v>0.74065734400000005</v>
      </c>
      <c r="F3317" s="23">
        <v>0.47753465699999997</v>
      </c>
      <c r="G3317" s="17">
        <v>0.73817520800000003</v>
      </c>
      <c r="H3317" s="17">
        <v>0.26182479199999997</v>
      </c>
      <c r="I3317" s="17">
        <v>0.97706006199999995</v>
      </c>
      <c r="J3317" s="17">
        <v>2.29E-2</v>
      </c>
      <c r="K3317" s="17">
        <v>0</v>
      </c>
    </row>
    <row r="3318" spans="1:11" x14ac:dyDescent="0.45">
      <c r="A3318" s="10" t="s">
        <v>33</v>
      </c>
      <c r="B3318" s="20">
        <v>0.86399999999999999</v>
      </c>
      <c r="C3318" s="19">
        <v>50681</v>
      </c>
      <c r="D3318" s="19">
        <v>10655.031859999999</v>
      </c>
      <c r="E3318" s="23">
        <v>0.74794543800000002</v>
      </c>
      <c r="F3318" s="23">
        <v>0.47900836899999999</v>
      </c>
      <c r="G3318" s="17">
        <v>0.73828456399999998</v>
      </c>
      <c r="H3318" s="17">
        <v>0.26171543600000002</v>
      </c>
      <c r="I3318" s="17">
        <v>0.97716723999999999</v>
      </c>
      <c r="J3318" s="17">
        <v>2.2800000000000001E-2</v>
      </c>
      <c r="K3318" s="17">
        <v>0</v>
      </c>
    </row>
    <row r="3319" spans="1:11" x14ac:dyDescent="0.45">
      <c r="A3319" s="10" t="s">
        <v>33</v>
      </c>
      <c r="B3319" s="20">
        <v>0.86499999999999999</v>
      </c>
      <c r="C3319" s="19">
        <v>50740</v>
      </c>
      <c r="D3319" s="19">
        <v>10699.386699999999</v>
      </c>
      <c r="E3319" s="23">
        <v>0.75527183899999994</v>
      </c>
      <c r="F3319" s="23">
        <v>0.48074284699999997</v>
      </c>
      <c r="G3319" s="17">
        <v>0.73858888499999997</v>
      </c>
      <c r="H3319" s="17">
        <v>0.26141111500000003</v>
      </c>
      <c r="I3319" s="17">
        <v>0.97726058299999996</v>
      </c>
      <c r="J3319" s="17">
        <v>2.2700000000000001E-2</v>
      </c>
      <c r="K3319" s="17">
        <v>0</v>
      </c>
    </row>
    <row r="3320" spans="1:11" x14ac:dyDescent="0.45">
      <c r="A3320" s="10" t="s">
        <v>33</v>
      </c>
      <c r="B3320" s="20">
        <v>0.86599999999999999</v>
      </c>
      <c r="C3320" s="19">
        <v>50800</v>
      </c>
      <c r="D3320" s="19">
        <v>10744.765160000001</v>
      </c>
      <c r="E3320" s="23">
        <v>0.75758489799999995</v>
      </c>
      <c r="F3320" s="23">
        <v>0.48294804499999999</v>
      </c>
      <c r="G3320" s="17">
        <v>0.73883858300000005</v>
      </c>
      <c r="H3320" s="17">
        <v>0.26116141700000001</v>
      </c>
      <c r="I3320" s="17">
        <v>0.97736574399999998</v>
      </c>
      <c r="J3320" s="17">
        <v>2.2599999999999999E-2</v>
      </c>
      <c r="K3320" s="17">
        <v>0</v>
      </c>
    </row>
    <row r="3321" spans="1:11" x14ac:dyDescent="0.45">
      <c r="A3321" s="10" t="s">
        <v>33</v>
      </c>
      <c r="B3321" s="20">
        <v>0.86699999999999999</v>
      </c>
      <c r="C3321" s="19">
        <v>50856</v>
      </c>
      <c r="D3321" s="19">
        <v>10787.459940000001</v>
      </c>
      <c r="E3321" s="23">
        <v>0.76563300099999998</v>
      </c>
      <c r="F3321" s="23">
        <v>0.48467123600000001</v>
      </c>
      <c r="G3321" s="17">
        <v>0.73900818000000001</v>
      </c>
      <c r="H3321" s="17">
        <v>0.26099181999999999</v>
      </c>
      <c r="I3321" s="17">
        <v>0.97745828300000004</v>
      </c>
      <c r="J3321" s="17">
        <v>2.2499999999999999E-2</v>
      </c>
      <c r="K3321" s="17">
        <v>0</v>
      </c>
    </row>
    <row r="3322" spans="1:11" x14ac:dyDescent="0.45">
      <c r="A3322" s="10" t="s">
        <v>33</v>
      </c>
      <c r="B3322" s="20">
        <v>0.86799999999999999</v>
      </c>
      <c r="C3322" s="19">
        <v>50919</v>
      </c>
      <c r="D3322" s="19">
        <v>10835.776610000001</v>
      </c>
      <c r="E3322" s="23">
        <v>0.76853138399999998</v>
      </c>
      <c r="F3322" s="23">
        <v>0.48658908299999998</v>
      </c>
      <c r="G3322" s="17">
        <v>0.73903650899999995</v>
      </c>
      <c r="H3322" s="17">
        <v>0.26096349099999999</v>
      </c>
      <c r="I3322" s="17">
        <v>0.97753947399999996</v>
      </c>
      <c r="J3322" s="17">
        <v>2.2499999999999999E-2</v>
      </c>
      <c r="K3322" s="17">
        <v>0</v>
      </c>
    </row>
    <row r="3323" spans="1:11" x14ac:dyDescent="0.45">
      <c r="A3323" s="10" t="s">
        <v>33</v>
      </c>
      <c r="B3323" s="20">
        <v>0.86899999999999999</v>
      </c>
      <c r="C3323" s="19">
        <v>50971</v>
      </c>
      <c r="D3323" s="19">
        <v>10875.93621</v>
      </c>
      <c r="E3323" s="23">
        <v>0.77454461900000005</v>
      </c>
      <c r="F3323" s="23">
        <v>0.48845380199999999</v>
      </c>
      <c r="G3323" s="17">
        <v>0.73918502699999999</v>
      </c>
      <c r="H3323" s="17">
        <v>0.26081497300000001</v>
      </c>
      <c r="I3323" s="17">
        <v>0.977614027</v>
      </c>
      <c r="J3323" s="17">
        <v>2.24E-2</v>
      </c>
      <c r="K3323" s="17">
        <v>0</v>
      </c>
    </row>
    <row r="3324" spans="1:11" x14ac:dyDescent="0.45">
      <c r="A3324" s="10" t="s">
        <v>33</v>
      </c>
      <c r="B3324" s="20">
        <v>0.87</v>
      </c>
      <c r="C3324" s="19">
        <v>51035</v>
      </c>
      <c r="D3324" s="19">
        <v>10925.62614</v>
      </c>
      <c r="E3324" s="23">
        <v>0.77824436100000005</v>
      </c>
      <c r="F3324" s="23">
        <v>0.49022843999999999</v>
      </c>
      <c r="G3324" s="17">
        <v>0.73917899499999995</v>
      </c>
      <c r="H3324" s="17">
        <v>0.26082100499999999</v>
      </c>
      <c r="I3324" s="17">
        <v>0.97768909599999998</v>
      </c>
      <c r="J3324" s="17">
        <v>2.23E-2</v>
      </c>
      <c r="K3324" s="17">
        <v>0</v>
      </c>
    </row>
    <row r="3325" spans="1:11" x14ac:dyDescent="0.45">
      <c r="A3325" s="10" t="s">
        <v>33</v>
      </c>
      <c r="B3325" s="20">
        <v>0.871</v>
      </c>
      <c r="C3325" s="19">
        <v>51078</v>
      </c>
      <c r="D3325" s="19">
        <v>10959.180850000001</v>
      </c>
      <c r="E3325" s="23">
        <v>0.78184876999999997</v>
      </c>
      <c r="F3325" s="23">
        <v>0.49244710800000002</v>
      </c>
      <c r="G3325" s="17">
        <v>0.73924194399999998</v>
      </c>
      <c r="H3325" s="17">
        <v>0.26075805600000002</v>
      </c>
      <c r="I3325" s="17">
        <v>0.97773832199999999</v>
      </c>
      <c r="J3325" s="17">
        <v>2.23E-2</v>
      </c>
      <c r="K3325" s="17">
        <v>0</v>
      </c>
    </row>
    <row r="3326" spans="1:11" x14ac:dyDescent="0.45">
      <c r="A3326" s="10" t="s">
        <v>33</v>
      </c>
      <c r="B3326" s="20">
        <v>0.872</v>
      </c>
      <c r="C3326" s="19">
        <v>51150</v>
      </c>
      <c r="D3326" s="19">
        <v>11015.50669</v>
      </c>
      <c r="E3326" s="23">
        <v>0.78445589800000004</v>
      </c>
      <c r="F3326" s="23">
        <v>0.493566644</v>
      </c>
      <c r="G3326" s="17">
        <v>0.73943303999999999</v>
      </c>
      <c r="H3326" s="17">
        <v>0.26056696000000001</v>
      </c>
      <c r="I3326" s="17">
        <v>0.977820931</v>
      </c>
      <c r="J3326" s="17">
        <v>2.2200000000000001E-2</v>
      </c>
      <c r="K3326" s="17">
        <v>0</v>
      </c>
    </row>
    <row r="3327" spans="1:11" x14ac:dyDescent="0.45">
      <c r="A3327" s="10" t="s">
        <v>33</v>
      </c>
      <c r="B3327" s="20">
        <v>0.873</v>
      </c>
      <c r="C3327" s="19">
        <v>51197</v>
      </c>
      <c r="D3327" s="19">
        <v>11052.43261</v>
      </c>
      <c r="E3327" s="23">
        <v>0.78577964700000003</v>
      </c>
      <c r="F3327" s="23">
        <v>0.49616002599999998</v>
      </c>
      <c r="G3327" s="17">
        <v>0.73963318199999994</v>
      </c>
      <c r="H3327" s="17">
        <v>0.260366818</v>
      </c>
      <c r="I3327" s="17">
        <v>0.97791222700000002</v>
      </c>
      <c r="J3327" s="17">
        <v>2.2100000000000002E-2</v>
      </c>
      <c r="K3327" s="17">
        <v>0</v>
      </c>
    </row>
    <row r="3328" spans="1:11" x14ac:dyDescent="0.45">
      <c r="A3328" s="10" t="s">
        <v>33</v>
      </c>
      <c r="B3328" s="20">
        <v>0.874</v>
      </c>
      <c r="C3328" s="19">
        <v>51268</v>
      </c>
      <c r="D3328" s="19">
        <v>11108.363310000001</v>
      </c>
      <c r="E3328" s="23">
        <v>0.79005619800000004</v>
      </c>
      <c r="F3328" s="23">
        <v>0.49774073600000002</v>
      </c>
      <c r="G3328" s="17">
        <v>0.73991573700000002</v>
      </c>
      <c r="H3328" s="17">
        <v>0.26008426299999998</v>
      </c>
      <c r="I3328" s="17">
        <v>0.97802989200000001</v>
      </c>
      <c r="J3328" s="17">
        <v>2.1999999999999999E-2</v>
      </c>
      <c r="K3328" s="17">
        <v>0</v>
      </c>
    </row>
    <row r="3329" spans="1:11" x14ac:dyDescent="0.45">
      <c r="A3329" s="10" t="s">
        <v>33</v>
      </c>
      <c r="B3329" s="20">
        <v>0.875</v>
      </c>
      <c r="C3329" s="19">
        <v>51300</v>
      </c>
      <c r="D3329" s="19">
        <v>11133.76123</v>
      </c>
      <c r="E3329" s="23">
        <v>0.79707802299999997</v>
      </c>
      <c r="F3329" s="23">
        <v>0.500135</v>
      </c>
      <c r="G3329" s="17">
        <v>0.73990253399999995</v>
      </c>
      <c r="H3329" s="17">
        <v>0.260097466</v>
      </c>
      <c r="I3329" s="17">
        <v>0.97806980300000002</v>
      </c>
      <c r="J3329" s="17">
        <v>2.1899999999999999E-2</v>
      </c>
      <c r="K3329" s="17">
        <v>0</v>
      </c>
    </row>
    <row r="3330" spans="1:11" x14ac:dyDescent="0.45">
      <c r="A3330" s="10" t="s">
        <v>33</v>
      </c>
      <c r="B3330" s="20">
        <v>0.876</v>
      </c>
      <c r="C3330" s="19">
        <v>51379</v>
      </c>
      <c r="D3330" s="19">
        <v>11196.77046</v>
      </c>
      <c r="E3330" s="23">
        <v>0.79897527499999998</v>
      </c>
      <c r="F3330" s="23">
        <v>0.50130617799999999</v>
      </c>
      <c r="G3330" s="17">
        <v>0.739115203</v>
      </c>
      <c r="H3330" s="17">
        <v>0.260884797</v>
      </c>
      <c r="I3330" s="17">
        <v>0.978188065</v>
      </c>
      <c r="J3330" s="17">
        <v>2.18E-2</v>
      </c>
      <c r="K3330" s="17">
        <v>0</v>
      </c>
    </row>
    <row r="3331" spans="1:11" x14ac:dyDescent="0.45">
      <c r="A3331" s="10" t="s">
        <v>33</v>
      </c>
      <c r="B3331" s="20">
        <v>0.877</v>
      </c>
      <c r="C3331" s="19">
        <v>51443</v>
      </c>
      <c r="D3331" s="19">
        <v>11248.04953</v>
      </c>
      <c r="E3331" s="23">
        <v>0.80361753700000005</v>
      </c>
      <c r="F3331" s="23">
        <v>0.50383433899999996</v>
      </c>
      <c r="G3331" s="17">
        <v>0.73930369500000004</v>
      </c>
      <c r="H3331" s="17">
        <v>0.26069630500000002</v>
      </c>
      <c r="I3331" s="17">
        <v>0.97828592299999995</v>
      </c>
      <c r="J3331" s="17">
        <v>2.1700000000000001E-2</v>
      </c>
      <c r="K3331" s="17">
        <v>0</v>
      </c>
    </row>
    <row r="3332" spans="1:11" x14ac:dyDescent="0.45">
      <c r="A3332" s="10" t="s">
        <v>33</v>
      </c>
      <c r="B3332" s="20">
        <v>0.878</v>
      </c>
      <c r="C3332" s="19">
        <v>51483</v>
      </c>
      <c r="D3332" s="19">
        <v>11280.29391</v>
      </c>
      <c r="E3332" s="23">
        <v>0.80877097399999998</v>
      </c>
      <c r="F3332" s="23">
        <v>0.50603894199999999</v>
      </c>
      <c r="G3332" s="17">
        <v>0.73938970100000001</v>
      </c>
      <c r="H3332" s="17">
        <v>0.26061029899999999</v>
      </c>
      <c r="I3332" s="17">
        <v>0.97833964900000003</v>
      </c>
      <c r="J3332" s="17">
        <v>2.1700000000000001E-2</v>
      </c>
      <c r="K3332" s="17">
        <v>0</v>
      </c>
    </row>
    <row r="3333" spans="1:11" x14ac:dyDescent="0.45">
      <c r="A3333" s="10" t="s">
        <v>33</v>
      </c>
      <c r="B3333" s="20">
        <v>0.879</v>
      </c>
      <c r="C3333" s="19">
        <v>51558</v>
      </c>
      <c r="D3333" s="19">
        <v>11341.18115</v>
      </c>
      <c r="E3333" s="23">
        <v>0.81592993899999999</v>
      </c>
      <c r="F3333" s="23">
        <v>0.50751542000000005</v>
      </c>
      <c r="G3333" s="17">
        <v>0.73953605600000005</v>
      </c>
      <c r="H3333" s="17">
        <v>0.260463944</v>
      </c>
      <c r="I3333" s="17">
        <v>0.97845554300000004</v>
      </c>
      <c r="J3333" s="17">
        <v>2.1499999999999998E-2</v>
      </c>
      <c r="K3333" s="17">
        <v>0</v>
      </c>
    </row>
    <row r="3334" spans="1:11" x14ac:dyDescent="0.45">
      <c r="A3334" s="10" t="s">
        <v>33</v>
      </c>
      <c r="B3334" s="20">
        <v>0.88</v>
      </c>
      <c r="C3334" s="19">
        <v>51594</v>
      </c>
      <c r="D3334" s="19">
        <v>11370.56403</v>
      </c>
      <c r="E3334" s="23">
        <v>0.81687843400000004</v>
      </c>
      <c r="F3334" s="23">
        <v>0.50991618900000002</v>
      </c>
      <c r="G3334" s="17">
        <v>0.73971779699999995</v>
      </c>
      <c r="H3334" s="17">
        <v>0.26028220299999999</v>
      </c>
      <c r="I3334" s="17">
        <v>0.97850347000000004</v>
      </c>
      <c r="J3334" s="17">
        <v>2.1499999999999998E-2</v>
      </c>
      <c r="K3334" s="17">
        <v>0</v>
      </c>
    </row>
    <row r="3335" spans="1:11" x14ac:dyDescent="0.45">
      <c r="A3335" s="10" t="s">
        <v>33</v>
      </c>
      <c r="B3335" s="20">
        <v>0.88100000000000001</v>
      </c>
      <c r="C3335" s="19">
        <v>51678</v>
      </c>
      <c r="D3335" s="19">
        <v>11439.407709999999</v>
      </c>
      <c r="E3335" s="23">
        <v>0.82374183000000001</v>
      </c>
      <c r="F3335" s="23">
        <v>0.51122005599999998</v>
      </c>
      <c r="G3335" s="17">
        <v>0.739947366</v>
      </c>
      <c r="H3335" s="17">
        <v>0.260052634</v>
      </c>
      <c r="I3335" s="17">
        <v>0.97861329399999997</v>
      </c>
      <c r="J3335" s="17">
        <v>2.1399999999999999E-2</v>
      </c>
      <c r="K3335" s="17">
        <v>0</v>
      </c>
    </row>
    <row r="3336" spans="1:11" x14ac:dyDescent="0.45">
      <c r="A3336" s="10" t="s">
        <v>33</v>
      </c>
      <c r="B3336" s="20">
        <v>0.88200000000000001</v>
      </c>
      <c r="C3336" s="19">
        <v>51738</v>
      </c>
      <c r="D3336" s="19">
        <v>11489.05841</v>
      </c>
      <c r="E3336" s="23">
        <v>0.83090232799999997</v>
      </c>
      <c r="F3336" s="23">
        <v>0.51415680200000002</v>
      </c>
      <c r="G3336" s="17">
        <v>0.74022961799999998</v>
      </c>
      <c r="H3336" s="17">
        <v>0.25977038200000002</v>
      </c>
      <c r="I3336" s="17">
        <v>0.97868809400000001</v>
      </c>
      <c r="J3336" s="17">
        <v>2.1299999999999999E-2</v>
      </c>
      <c r="K3336" s="17">
        <v>0</v>
      </c>
    </row>
    <row r="3337" spans="1:11" x14ac:dyDescent="0.45">
      <c r="A3337" s="10" t="s">
        <v>33</v>
      </c>
      <c r="B3337" s="20">
        <v>0.88300000000000001</v>
      </c>
      <c r="C3337" s="19">
        <v>51796</v>
      </c>
      <c r="D3337" s="19">
        <v>11537.35715</v>
      </c>
      <c r="E3337" s="23">
        <v>0.83506163499999997</v>
      </c>
      <c r="F3337" s="23">
        <v>0.51591673500000002</v>
      </c>
      <c r="G3337" s="17">
        <v>0.74044327700000001</v>
      </c>
      <c r="H3337" s="17">
        <v>0.25955672299999999</v>
      </c>
      <c r="I3337" s="17">
        <v>0.97878860400000001</v>
      </c>
      <c r="J3337" s="17">
        <v>2.12E-2</v>
      </c>
      <c r="K3337" s="17">
        <v>0</v>
      </c>
    </row>
    <row r="3338" spans="1:11" x14ac:dyDescent="0.45">
      <c r="A3338" s="10" t="s">
        <v>33</v>
      </c>
      <c r="B3338" s="20">
        <v>0.88400000000000001</v>
      </c>
      <c r="C3338" s="19">
        <v>51854</v>
      </c>
      <c r="D3338" s="19">
        <v>11586.026260000001</v>
      </c>
      <c r="E3338" s="23">
        <v>0.84212087800000002</v>
      </c>
      <c r="F3338" s="23">
        <v>0.51821001200000005</v>
      </c>
      <c r="G3338" s="17">
        <v>0.74040575500000005</v>
      </c>
      <c r="H3338" s="17">
        <v>0.259594245</v>
      </c>
      <c r="I3338" s="17">
        <v>0.97884214700000005</v>
      </c>
      <c r="J3338" s="17">
        <v>2.12E-2</v>
      </c>
      <c r="K3338" s="17">
        <v>0</v>
      </c>
    </row>
    <row r="3339" spans="1:11" x14ac:dyDescent="0.45">
      <c r="A3339" s="10" t="s">
        <v>33</v>
      </c>
      <c r="B3339" s="20">
        <v>0.88500000000000001</v>
      </c>
      <c r="C3339" s="19">
        <v>51910</v>
      </c>
      <c r="D3339" s="19">
        <v>11633.521430000001</v>
      </c>
      <c r="E3339" s="23">
        <v>0.85329195599999996</v>
      </c>
      <c r="F3339" s="23">
        <v>0.520361984</v>
      </c>
      <c r="G3339" s="17">
        <v>0.74064727399999997</v>
      </c>
      <c r="H3339" s="17">
        <v>0.25935272599999998</v>
      </c>
      <c r="I3339" s="17">
        <v>0.97891517900000002</v>
      </c>
      <c r="J3339" s="17">
        <v>2.1100000000000001E-2</v>
      </c>
      <c r="K3339" s="17">
        <v>0</v>
      </c>
    </row>
    <row r="3340" spans="1:11" x14ac:dyDescent="0.45">
      <c r="A3340" s="10" t="s">
        <v>33</v>
      </c>
      <c r="B3340" s="20">
        <v>0.88600000000000001</v>
      </c>
      <c r="C3340" s="19">
        <v>51970</v>
      </c>
      <c r="D3340" s="19">
        <v>11684.99562</v>
      </c>
      <c r="E3340" s="23">
        <v>0.86245103999999995</v>
      </c>
      <c r="F3340" s="23">
        <v>0.52249963799999999</v>
      </c>
      <c r="G3340" s="17">
        <v>0.74073503900000004</v>
      </c>
      <c r="H3340" s="17">
        <v>0.25926496100000002</v>
      </c>
      <c r="I3340" s="17">
        <v>0.97900772899999999</v>
      </c>
      <c r="J3340" s="17">
        <v>2.1000000000000001E-2</v>
      </c>
      <c r="K3340" s="17">
        <v>0</v>
      </c>
    </row>
    <row r="3341" spans="1:11" x14ac:dyDescent="0.45">
      <c r="A3341" s="10" t="s">
        <v>33</v>
      </c>
      <c r="B3341" s="20">
        <v>0.88700000000000001</v>
      </c>
      <c r="C3341" s="19">
        <v>52032</v>
      </c>
      <c r="D3341" s="19">
        <v>11738.68908</v>
      </c>
      <c r="E3341" s="23">
        <v>0.869451007</v>
      </c>
      <c r="F3341" s="23">
        <v>0.52465378900000004</v>
      </c>
      <c r="G3341" s="17">
        <v>0.74096709699999996</v>
      </c>
      <c r="H3341" s="17">
        <v>0.25903290299999998</v>
      </c>
      <c r="I3341" s="17">
        <v>0.97910892900000002</v>
      </c>
      <c r="J3341" s="17">
        <v>2.0899999999999998E-2</v>
      </c>
      <c r="K3341" s="17">
        <v>0</v>
      </c>
    </row>
    <row r="3342" spans="1:11" x14ac:dyDescent="0.45">
      <c r="A3342" s="10" t="s">
        <v>33</v>
      </c>
      <c r="B3342" s="20">
        <v>0.88800000000000001</v>
      </c>
      <c r="C3342" s="19">
        <v>52088</v>
      </c>
      <c r="D3342" s="19">
        <v>11787.64021</v>
      </c>
      <c r="E3342" s="23">
        <v>0.87644664999999999</v>
      </c>
      <c r="F3342" s="23">
        <v>0.52701127000000003</v>
      </c>
      <c r="G3342" s="17">
        <v>0.74120718799999996</v>
      </c>
      <c r="H3342" s="17">
        <v>0.25879281199999998</v>
      </c>
      <c r="I3342" s="17">
        <v>0.97920006100000001</v>
      </c>
      <c r="J3342" s="17">
        <v>2.0799999999999999E-2</v>
      </c>
      <c r="K3342" s="17">
        <v>0</v>
      </c>
    </row>
    <row r="3343" spans="1:11" x14ac:dyDescent="0.45">
      <c r="A3343" s="10" t="s">
        <v>33</v>
      </c>
      <c r="B3343" s="20">
        <v>0.88900000000000001</v>
      </c>
      <c r="C3343" s="19">
        <v>52147</v>
      </c>
      <c r="D3343" s="19">
        <v>11839.83367</v>
      </c>
      <c r="E3343" s="23">
        <v>0.88873508000000001</v>
      </c>
      <c r="F3343" s="23">
        <v>0.52910200699999999</v>
      </c>
      <c r="G3343" s="17">
        <v>0.74140410800000001</v>
      </c>
      <c r="H3343" s="17">
        <v>0.25859589199999999</v>
      </c>
      <c r="I3343" s="17">
        <v>0.97927977700000002</v>
      </c>
      <c r="J3343" s="17">
        <v>2.07E-2</v>
      </c>
      <c r="K3343" s="17">
        <v>0</v>
      </c>
    </row>
    <row r="3344" spans="1:11" x14ac:dyDescent="0.45">
      <c r="A3344" s="10" t="s">
        <v>33</v>
      </c>
      <c r="B3344" s="20">
        <v>0.89</v>
      </c>
      <c r="C3344" s="19">
        <v>52206</v>
      </c>
      <c r="D3344" s="19">
        <v>11892.423349999999</v>
      </c>
      <c r="E3344" s="23">
        <v>0.89378914200000004</v>
      </c>
      <c r="F3344" s="23">
        <v>0.53145393399999996</v>
      </c>
      <c r="G3344" s="17">
        <v>0.74169635700000003</v>
      </c>
      <c r="H3344" s="17">
        <v>0.25830364300000003</v>
      </c>
      <c r="I3344" s="17">
        <v>0.97934230600000005</v>
      </c>
      <c r="J3344" s="17">
        <v>2.07E-2</v>
      </c>
      <c r="K3344" s="17">
        <v>0</v>
      </c>
    </row>
    <row r="3345" spans="1:11" x14ac:dyDescent="0.45">
      <c r="A3345" s="10" t="s">
        <v>33</v>
      </c>
      <c r="B3345" s="20">
        <v>0.89100000000000001</v>
      </c>
      <c r="C3345" s="19">
        <v>52232</v>
      </c>
      <c r="D3345" s="19">
        <v>11915.824060000001</v>
      </c>
      <c r="E3345" s="23">
        <v>0.90602405200000002</v>
      </c>
      <c r="F3345" s="23">
        <v>0.53378179100000001</v>
      </c>
      <c r="G3345" s="17">
        <v>0.74178664400000005</v>
      </c>
      <c r="H3345" s="17">
        <v>0.258213356</v>
      </c>
      <c r="I3345" s="17">
        <v>0.979372413</v>
      </c>
      <c r="J3345" s="17">
        <v>2.06E-2</v>
      </c>
      <c r="K3345" s="17">
        <v>0</v>
      </c>
    </row>
    <row r="3346" spans="1:11" x14ac:dyDescent="0.45">
      <c r="A3346" s="10" t="s">
        <v>33</v>
      </c>
      <c r="B3346" s="20">
        <v>0.89200000000000002</v>
      </c>
      <c r="C3346" s="19">
        <v>52325</v>
      </c>
      <c r="D3346" s="19">
        <v>12000.35303</v>
      </c>
      <c r="E3346" s="23">
        <v>0.913231032</v>
      </c>
      <c r="F3346" s="23">
        <v>0.53518709200000003</v>
      </c>
      <c r="G3346" s="17">
        <v>0.742054467</v>
      </c>
      <c r="H3346" s="17">
        <v>0.257945533</v>
      </c>
      <c r="I3346" s="17">
        <v>0.97949444100000005</v>
      </c>
      <c r="J3346" s="17">
        <v>2.0500000000000001E-2</v>
      </c>
      <c r="K3346" s="17">
        <v>0</v>
      </c>
    </row>
    <row r="3347" spans="1:11" x14ac:dyDescent="0.45">
      <c r="A3347" s="10" t="s">
        <v>33</v>
      </c>
      <c r="B3347" s="20">
        <v>0.89300000000000002</v>
      </c>
      <c r="C3347" s="19">
        <v>52382</v>
      </c>
      <c r="D3347" s="19">
        <v>12052.63243</v>
      </c>
      <c r="E3347" s="23">
        <v>0.91915376500000001</v>
      </c>
      <c r="F3347" s="23">
        <v>0.53819870400000003</v>
      </c>
      <c r="G3347" s="17">
        <v>0.74206788599999995</v>
      </c>
      <c r="H3347" s="17">
        <v>0.25793211399999999</v>
      </c>
      <c r="I3347" s="17">
        <v>0.97955733099999998</v>
      </c>
      <c r="J3347" s="17">
        <v>2.0400000000000001E-2</v>
      </c>
      <c r="K3347" s="17">
        <v>0</v>
      </c>
    </row>
    <row r="3348" spans="1:11" x14ac:dyDescent="0.45">
      <c r="A3348" s="10" t="s">
        <v>33</v>
      </c>
      <c r="B3348" s="20">
        <v>0.89400000000000002</v>
      </c>
      <c r="C3348" s="19">
        <v>52439</v>
      </c>
      <c r="D3348" s="19">
        <v>12105.665870000001</v>
      </c>
      <c r="E3348" s="23">
        <v>0.93796013600000006</v>
      </c>
      <c r="F3348" s="23">
        <v>0.54081187900000005</v>
      </c>
      <c r="G3348" s="17">
        <v>0.74187150800000001</v>
      </c>
      <c r="H3348" s="17">
        <v>0.25812849199999999</v>
      </c>
      <c r="I3348" s="17">
        <v>0.97962117400000004</v>
      </c>
      <c r="J3348" s="17">
        <v>2.0400000000000001E-2</v>
      </c>
      <c r="K3348" s="17">
        <v>0</v>
      </c>
    </row>
    <row r="3349" spans="1:11" x14ac:dyDescent="0.45">
      <c r="A3349" s="10" t="s">
        <v>33</v>
      </c>
      <c r="B3349" s="20">
        <v>0.89500000000000002</v>
      </c>
      <c r="C3349" s="19">
        <v>52498</v>
      </c>
      <c r="D3349" s="19">
        <v>12161.175999999999</v>
      </c>
      <c r="E3349" s="23">
        <v>0.94543715399999995</v>
      </c>
      <c r="F3349" s="23">
        <v>0.54312289899999999</v>
      </c>
      <c r="G3349" s="17">
        <v>0.74208541299999997</v>
      </c>
      <c r="H3349" s="17">
        <v>0.25791458699999997</v>
      </c>
      <c r="I3349" s="17">
        <v>0.97969148100000003</v>
      </c>
      <c r="J3349" s="17">
        <v>2.0299999999999999E-2</v>
      </c>
      <c r="K3349" s="17">
        <v>0</v>
      </c>
    </row>
    <row r="3350" spans="1:11" x14ac:dyDescent="0.45">
      <c r="A3350" s="10" t="s">
        <v>33</v>
      </c>
      <c r="B3350" s="20">
        <v>0.89600000000000002</v>
      </c>
      <c r="C3350" s="19">
        <v>52556</v>
      </c>
      <c r="D3350" s="19">
        <v>12216.38413</v>
      </c>
      <c r="E3350" s="23">
        <v>0.96126269200000003</v>
      </c>
      <c r="F3350" s="23">
        <v>0.54565808100000002</v>
      </c>
      <c r="G3350" s="17">
        <v>0.74219879700000002</v>
      </c>
      <c r="H3350" s="17">
        <v>0.25780120299999998</v>
      </c>
      <c r="I3350" s="17">
        <v>0.97977376500000002</v>
      </c>
      <c r="J3350" s="17">
        <v>2.0199999999999999E-2</v>
      </c>
      <c r="K3350" s="17">
        <v>0</v>
      </c>
    </row>
    <row r="3351" spans="1:11" x14ac:dyDescent="0.45">
      <c r="A3351" s="10" t="s">
        <v>33</v>
      </c>
      <c r="B3351" s="20">
        <v>0.89700000000000002</v>
      </c>
      <c r="C3351" s="19">
        <v>52610</v>
      </c>
      <c r="D3351" s="19">
        <v>12268.43743</v>
      </c>
      <c r="E3351" s="23">
        <v>0.96706859599999995</v>
      </c>
      <c r="F3351" s="23">
        <v>0.54820572400000001</v>
      </c>
      <c r="G3351" s="17">
        <v>0.74240638699999995</v>
      </c>
      <c r="H3351" s="17">
        <v>0.257593613</v>
      </c>
      <c r="I3351" s="17">
        <v>0.97984282</v>
      </c>
      <c r="J3351" s="17">
        <v>2.0199999999999999E-2</v>
      </c>
      <c r="K3351" s="17">
        <v>0</v>
      </c>
    </row>
    <row r="3352" spans="1:11" x14ac:dyDescent="0.45">
      <c r="A3352" s="10" t="s">
        <v>33</v>
      </c>
      <c r="B3352" s="20">
        <v>0.89800000000000002</v>
      </c>
      <c r="C3352" s="19">
        <v>52676</v>
      </c>
      <c r="D3352" s="19">
        <v>12332.46234</v>
      </c>
      <c r="E3352" s="23">
        <v>0.97474549099999996</v>
      </c>
      <c r="F3352" s="23">
        <v>0.55067517300000002</v>
      </c>
      <c r="G3352" s="17">
        <v>0.74265320099999999</v>
      </c>
      <c r="H3352" s="17">
        <v>0.25734679900000001</v>
      </c>
      <c r="I3352" s="17">
        <v>0.97994914</v>
      </c>
      <c r="J3352" s="17">
        <v>2.01E-2</v>
      </c>
      <c r="K3352" s="17">
        <v>0</v>
      </c>
    </row>
    <row r="3353" spans="1:11" x14ac:dyDescent="0.45">
      <c r="A3353" s="10" t="s">
        <v>33</v>
      </c>
      <c r="B3353" s="20">
        <v>0.89900000000000002</v>
      </c>
      <c r="C3353" s="19">
        <v>52735</v>
      </c>
      <c r="D3353" s="19">
        <v>12390.21191</v>
      </c>
      <c r="E3353" s="23">
        <v>0.98531185399999999</v>
      </c>
      <c r="F3353" s="23">
        <v>0.55332938099999995</v>
      </c>
      <c r="G3353" s="17">
        <v>0.74280838199999999</v>
      </c>
      <c r="H3353" s="17">
        <v>0.25719161800000001</v>
      </c>
      <c r="I3353" s="17">
        <v>0.98003195399999998</v>
      </c>
      <c r="J3353" s="17">
        <v>0.02</v>
      </c>
      <c r="K3353" s="17">
        <v>0</v>
      </c>
    </row>
    <row r="3354" spans="1:11" x14ac:dyDescent="0.45">
      <c r="A3354" s="10" t="s">
        <v>33</v>
      </c>
      <c r="B3354" s="20">
        <v>0.9</v>
      </c>
      <c r="C3354" s="19">
        <v>52794</v>
      </c>
      <c r="D3354" s="19">
        <v>12448.623659999999</v>
      </c>
      <c r="E3354" s="23">
        <v>0.99311602399999999</v>
      </c>
      <c r="F3354" s="23">
        <v>0.55522567499999997</v>
      </c>
      <c r="G3354" s="17">
        <v>0.74277380000000004</v>
      </c>
      <c r="H3354" s="17">
        <v>0.25722620000000002</v>
      </c>
      <c r="I3354" s="17">
        <v>0.98008454499999997</v>
      </c>
      <c r="J3354" s="17">
        <v>1.9900000000000001E-2</v>
      </c>
      <c r="K3354" s="17">
        <v>0</v>
      </c>
    </row>
    <row r="3355" spans="1:11" x14ac:dyDescent="0.45">
      <c r="A3355" s="10" t="s">
        <v>33</v>
      </c>
      <c r="B3355" s="20">
        <v>0.90100000000000002</v>
      </c>
      <c r="C3355" s="19">
        <v>52852</v>
      </c>
      <c r="D3355" s="19">
        <v>12506.436610000001</v>
      </c>
      <c r="E3355" s="23">
        <v>1.0025533280000001</v>
      </c>
      <c r="F3355" s="23">
        <v>0.558709067</v>
      </c>
      <c r="G3355" s="17">
        <v>0.742923636</v>
      </c>
      <c r="H3355" s="17">
        <v>0.257076364</v>
      </c>
      <c r="I3355" s="17">
        <v>0.98016300700000003</v>
      </c>
      <c r="J3355" s="17">
        <v>1.9800000000000002E-2</v>
      </c>
      <c r="K3355" s="17">
        <v>0</v>
      </c>
    </row>
    <row r="3356" spans="1:11" x14ac:dyDescent="0.45">
      <c r="A3356" s="10" t="s">
        <v>33</v>
      </c>
      <c r="B3356" s="20">
        <v>0.90200000000000002</v>
      </c>
      <c r="C3356" s="19">
        <v>52906</v>
      </c>
      <c r="D3356" s="19">
        <v>12560.80668</v>
      </c>
      <c r="E3356" s="23">
        <v>1.0092593219999999</v>
      </c>
      <c r="F3356" s="23">
        <v>0.56138011899999996</v>
      </c>
      <c r="G3356" s="17">
        <v>0.74299701399999996</v>
      </c>
      <c r="H3356" s="17">
        <v>0.25700298599999999</v>
      </c>
      <c r="I3356" s="17">
        <v>0.98023445399999998</v>
      </c>
      <c r="J3356" s="17">
        <v>1.9800000000000002E-2</v>
      </c>
      <c r="K3356" s="17">
        <v>0</v>
      </c>
    </row>
    <row r="3357" spans="1:11" x14ac:dyDescent="0.45">
      <c r="A3357" s="10" t="s">
        <v>33</v>
      </c>
      <c r="B3357" s="20">
        <v>0.90300000000000002</v>
      </c>
      <c r="C3357" s="19">
        <v>52964</v>
      </c>
      <c r="D3357" s="19">
        <v>12619.78527</v>
      </c>
      <c r="E3357" s="23">
        <v>1.0203264350000001</v>
      </c>
      <c r="F3357" s="23">
        <v>0.56398555900000003</v>
      </c>
      <c r="G3357" s="17">
        <v>0.74322181099999995</v>
      </c>
      <c r="H3357" s="17">
        <v>0.25677818899999999</v>
      </c>
      <c r="I3357" s="17">
        <v>0.98032293800000003</v>
      </c>
      <c r="J3357" s="17">
        <v>1.9699999999999999E-2</v>
      </c>
      <c r="K3357" s="17">
        <v>0</v>
      </c>
    </row>
    <row r="3358" spans="1:11" x14ac:dyDescent="0.45">
      <c r="A3358" s="10" t="s">
        <v>33</v>
      </c>
      <c r="B3358" s="20">
        <v>0.90400000000000003</v>
      </c>
      <c r="C3358" s="19">
        <v>53028</v>
      </c>
      <c r="D3358" s="19">
        <v>12685.33051</v>
      </c>
      <c r="E3358" s="23">
        <v>1.0284528040000001</v>
      </c>
      <c r="F3358" s="23">
        <v>0.566702123</v>
      </c>
      <c r="G3358" s="17">
        <v>0.74341857099999997</v>
      </c>
      <c r="H3358" s="17">
        <v>0.25658142900000003</v>
      </c>
      <c r="I3358" s="17">
        <v>0.98041469400000003</v>
      </c>
      <c r="J3358" s="17">
        <v>1.9599999999999999E-2</v>
      </c>
      <c r="K3358" s="17">
        <v>0</v>
      </c>
    </row>
    <row r="3359" spans="1:11" x14ac:dyDescent="0.45">
      <c r="A3359" s="10" t="s">
        <v>33</v>
      </c>
      <c r="B3359" s="20">
        <v>0.90500000000000003</v>
      </c>
      <c r="C3359" s="19">
        <v>53087</v>
      </c>
      <c r="D3359" s="19">
        <v>12746.489380000001</v>
      </c>
      <c r="E3359" s="23">
        <v>1.0444600820000001</v>
      </c>
      <c r="F3359" s="23">
        <v>0.56959594099999999</v>
      </c>
      <c r="G3359" s="17">
        <v>0.74364722100000002</v>
      </c>
      <c r="H3359" s="17">
        <v>0.25635277899999998</v>
      </c>
      <c r="I3359" s="17">
        <v>0.98047830499999999</v>
      </c>
      <c r="J3359" s="17">
        <v>1.95E-2</v>
      </c>
      <c r="K3359" s="17">
        <v>0</v>
      </c>
    </row>
    <row r="3360" spans="1:11" x14ac:dyDescent="0.45">
      <c r="A3360" s="10" t="s">
        <v>33</v>
      </c>
      <c r="B3360" s="20">
        <v>0.90600000000000003</v>
      </c>
      <c r="C3360" s="19">
        <v>53142</v>
      </c>
      <c r="D3360" s="19">
        <v>12804.264939999999</v>
      </c>
      <c r="E3360" s="23">
        <v>1.0530238249999999</v>
      </c>
      <c r="F3360" s="23">
        <v>0.57232696000000005</v>
      </c>
      <c r="G3360" s="17">
        <v>0.743705544</v>
      </c>
      <c r="H3360" s="17">
        <v>0.256294456</v>
      </c>
      <c r="I3360" s="17">
        <v>0.98057513699999999</v>
      </c>
      <c r="J3360" s="17">
        <v>1.9400000000000001E-2</v>
      </c>
      <c r="K3360" s="17">
        <v>0</v>
      </c>
    </row>
    <row r="3361" spans="1:11" x14ac:dyDescent="0.45">
      <c r="A3361" s="10" t="s">
        <v>33</v>
      </c>
      <c r="B3361" s="20">
        <v>0.90700000000000003</v>
      </c>
      <c r="C3361" s="19">
        <v>53198</v>
      </c>
      <c r="D3361" s="19">
        <v>12863.606110000001</v>
      </c>
      <c r="E3361" s="23">
        <v>1.06462995</v>
      </c>
      <c r="F3361" s="23">
        <v>0.57512082399999997</v>
      </c>
      <c r="G3361" s="17">
        <v>0.74386255099999998</v>
      </c>
      <c r="H3361" s="17">
        <v>0.25613744900000002</v>
      </c>
      <c r="I3361" s="17">
        <v>0.98065149299999999</v>
      </c>
      <c r="J3361" s="17">
        <v>1.9300000000000001E-2</v>
      </c>
      <c r="K3361" s="17">
        <v>0</v>
      </c>
    </row>
    <row r="3362" spans="1:11" x14ac:dyDescent="0.45">
      <c r="A3362" s="10" t="s">
        <v>33</v>
      </c>
      <c r="B3362" s="20">
        <v>0.90800000000000003</v>
      </c>
      <c r="C3362" s="19">
        <v>53213</v>
      </c>
      <c r="D3362" s="19">
        <v>12879.579030000001</v>
      </c>
      <c r="E3362" s="23">
        <v>1.0670472040000001</v>
      </c>
      <c r="F3362" s="23">
        <v>0.57794915499999999</v>
      </c>
      <c r="G3362" s="17">
        <v>0.743934753</v>
      </c>
      <c r="H3362" s="17">
        <v>0.256065247</v>
      </c>
      <c r="I3362" s="17">
        <v>0.98067615399999997</v>
      </c>
      <c r="J3362" s="17">
        <v>1.9300000000000001E-2</v>
      </c>
      <c r="K3362" s="17">
        <v>0</v>
      </c>
    </row>
    <row r="3363" spans="1:11" x14ac:dyDescent="0.45">
      <c r="A3363" s="10" t="s">
        <v>33</v>
      </c>
      <c r="B3363" s="20">
        <v>0.90900000000000003</v>
      </c>
      <c r="C3363" s="19">
        <v>53319</v>
      </c>
      <c r="D3363" s="19">
        <v>12992.840969999999</v>
      </c>
      <c r="E3363" s="23">
        <v>1.0766285099999999</v>
      </c>
      <c r="F3363" s="23">
        <v>0.57896603999999996</v>
      </c>
      <c r="G3363" s="17">
        <v>0.74438755400000001</v>
      </c>
      <c r="H3363" s="17">
        <v>0.25561244599999999</v>
      </c>
      <c r="I3363" s="17">
        <v>0.980867461</v>
      </c>
      <c r="J3363" s="17">
        <v>1.9099999999999999E-2</v>
      </c>
      <c r="K3363" s="17">
        <v>0</v>
      </c>
    </row>
    <row r="3364" spans="1:11" x14ac:dyDescent="0.45">
      <c r="A3364" s="10" t="s">
        <v>33</v>
      </c>
      <c r="B3364" s="20">
        <v>0.91</v>
      </c>
      <c r="C3364" s="19">
        <v>53380</v>
      </c>
      <c r="D3364" s="19">
        <v>13058.940339999999</v>
      </c>
      <c r="E3364" s="23">
        <v>1.087296279</v>
      </c>
      <c r="F3364" s="23">
        <v>0.58382450399999997</v>
      </c>
      <c r="G3364" s="17">
        <v>0.74434244999999999</v>
      </c>
      <c r="H3364" s="17">
        <v>0.25565755000000001</v>
      </c>
      <c r="I3364" s="17">
        <v>0.98094019899999996</v>
      </c>
      <c r="J3364" s="17">
        <v>1.9099999999999999E-2</v>
      </c>
      <c r="K3364" s="17">
        <v>0</v>
      </c>
    </row>
    <row r="3365" spans="1:11" x14ac:dyDescent="0.45">
      <c r="A3365" s="10" t="s">
        <v>33</v>
      </c>
      <c r="B3365" s="20">
        <v>0.91100000000000003</v>
      </c>
      <c r="C3365" s="19">
        <v>53429</v>
      </c>
      <c r="D3365" s="19">
        <v>13112.344349999999</v>
      </c>
      <c r="E3365" s="23">
        <v>1.0949834439999999</v>
      </c>
      <c r="F3365" s="23">
        <v>0.58682719100000003</v>
      </c>
      <c r="G3365" s="17">
        <v>0.74444589999999999</v>
      </c>
      <c r="H3365" s="17">
        <v>0.25555410000000001</v>
      </c>
      <c r="I3365" s="17">
        <v>0.98100944700000003</v>
      </c>
      <c r="J3365" s="17">
        <v>1.9E-2</v>
      </c>
      <c r="K3365" s="17">
        <v>0</v>
      </c>
    </row>
    <row r="3366" spans="1:11" x14ac:dyDescent="0.45">
      <c r="A3366" s="10" t="s">
        <v>33</v>
      </c>
      <c r="B3366" s="20">
        <v>0.91200000000000003</v>
      </c>
      <c r="C3366" s="19">
        <v>53487</v>
      </c>
      <c r="D3366" s="19">
        <v>13176.41706</v>
      </c>
      <c r="E3366" s="23">
        <v>1.110865553</v>
      </c>
      <c r="F3366" s="23">
        <v>0.58959545400000002</v>
      </c>
      <c r="G3366" s="17">
        <v>0.74464823199999997</v>
      </c>
      <c r="H3366" s="17">
        <v>0.25535176799999998</v>
      </c>
      <c r="I3366" s="17">
        <v>0.98109949100000005</v>
      </c>
      <c r="J3366" s="17">
        <v>1.89E-2</v>
      </c>
      <c r="K3366" s="17">
        <v>0</v>
      </c>
    </row>
    <row r="3367" spans="1:11" x14ac:dyDescent="0.45">
      <c r="A3367" s="10" t="s">
        <v>33</v>
      </c>
      <c r="B3367" s="20">
        <v>0.91300000000000003</v>
      </c>
      <c r="C3367" s="19">
        <v>53552</v>
      </c>
      <c r="D3367" s="19">
        <v>13248.803019999999</v>
      </c>
      <c r="E3367" s="23">
        <v>1.1166974599999999</v>
      </c>
      <c r="F3367" s="23">
        <v>0.59261768400000003</v>
      </c>
      <c r="G3367" s="17">
        <v>0.74482745699999997</v>
      </c>
      <c r="H3367" s="17">
        <v>0.25517254299999997</v>
      </c>
      <c r="I3367" s="17">
        <v>0.98119585799999998</v>
      </c>
      <c r="J3367" s="17">
        <v>1.8800000000000001E-2</v>
      </c>
      <c r="K3367" s="17">
        <v>0</v>
      </c>
    </row>
    <row r="3368" spans="1:11" x14ac:dyDescent="0.45">
      <c r="A3368" s="10" t="s">
        <v>33</v>
      </c>
      <c r="B3368" s="20">
        <v>0.91400000000000003</v>
      </c>
      <c r="C3368" s="19">
        <v>53594</v>
      </c>
      <c r="D3368" s="19">
        <v>13295.731750000001</v>
      </c>
      <c r="E3368" s="23">
        <v>1.1180851570000001</v>
      </c>
      <c r="F3368" s="23">
        <v>0.595520567</v>
      </c>
      <c r="G3368" s="17">
        <v>0.74472888800000003</v>
      </c>
      <c r="H3368" s="17">
        <v>0.25527111200000002</v>
      </c>
      <c r="I3368" s="17">
        <v>0.98124855</v>
      </c>
      <c r="J3368" s="17">
        <v>1.8800000000000001E-2</v>
      </c>
      <c r="K3368" s="17">
        <v>0</v>
      </c>
    </row>
    <row r="3369" spans="1:11" x14ac:dyDescent="0.45">
      <c r="A3369" s="10" t="s">
        <v>33</v>
      </c>
      <c r="B3369" s="20">
        <v>0.91500000000000004</v>
      </c>
      <c r="C3369" s="19">
        <v>53655</v>
      </c>
      <c r="D3369" s="19">
        <v>13364.5504</v>
      </c>
      <c r="E3369" s="23">
        <v>1.1381603840000001</v>
      </c>
      <c r="F3369" s="23">
        <v>0.59813740800000004</v>
      </c>
      <c r="G3369" s="17">
        <v>0.74500046600000003</v>
      </c>
      <c r="H3369" s="17">
        <v>0.25499953400000003</v>
      </c>
      <c r="I3369" s="17">
        <v>0.98132478199999995</v>
      </c>
      <c r="J3369" s="17">
        <v>1.8700000000000001E-2</v>
      </c>
      <c r="K3369" s="17">
        <v>0</v>
      </c>
    </row>
    <row r="3370" spans="1:11" x14ac:dyDescent="0.45">
      <c r="A3370" s="10" t="s">
        <v>33</v>
      </c>
      <c r="B3370" s="20">
        <v>0.91600000000000004</v>
      </c>
      <c r="C3370" s="19">
        <v>53726</v>
      </c>
      <c r="D3370" s="19">
        <v>13445.59287</v>
      </c>
      <c r="E3370" s="23">
        <v>1.1440076809999999</v>
      </c>
      <c r="F3370" s="23">
        <v>0.600539508</v>
      </c>
      <c r="G3370" s="17">
        <v>0.74522577499999998</v>
      </c>
      <c r="H3370" s="17">
        <v>0.25477422500000002</v>
      </c>
      <c r="I3370" s="17">
        <v>0.98141874200000001</v>
      </c>
      <c r="J3370" s="17">
        <v>1.8599999999999998E-2</v>
      </c>
      <c r="K3370" s="17">
        <v>0</v>
      </c>
    </row>
    <row r="3371" spans="1:11" x14ac:dyDescent="0.45">
      <c r="A3371" s="10" t="s">
        <v>33</v>
      </c>
      <c r="B3371" s="20">
        <v>0.91700000000000004</v>
      </c>
      <c r="C3371" s="19">
        <v>53782</v>
      </c>
      <c r="D3371" s="19">
        <v>13509.91455</v>
      </c>
      <c r="E3371" s="23">
        <v>1.1514229140000001</v>
      </c>
      <c r="F3371" s="23">
        <v>0.60509145600000003</v>
      </c>
      <c r="G3371" s="17">
        <v>0.74521215299999999</v>
      </c>
      <c r="H3371" s="17">
        <v>0.25478784700000001</v>
      </c>
      <c r="I3371" s="17">
        <v>0.98148984500000003</v>
      </c>
      <c r="J3371" s="17">
        <v>1.8499999999999999E-2</v>
      </c>
      <c r="K3371" s="17">
        <v>0</v>
      </c>
    </row>
    <row r="3372" spans="1:11" x14ac:dyDescent="0.45">
      <c r="A3372" s="10" t="s">
        <v>33</v>
      </c>
      <c r="B3372" s="20">
        <v>0.91800000000000004</v>
      </c>
      <c r="C3372" s="19">
        <v>53841</v>
      </c>
      <c r="D3372" s="19">
        <v>13578.22183</v>
      </c>
      <c r="E3372" s="23">
        <v>1.1621961780000001</v>
      </c>
      <c r="F3372" s="23">
        <v>0.60828995100000005</v>
      </c>
      <c r="G3372" s="17">
        <v>0.74534276899999996</v>
      </c>
      <c r="H3372" s="17">
        <v>0.25465723099999998</v>
      </c>
      <c r="I3372" s="17">
        <v>0.98157327299999997</v>
      </c>
      <c r="J3372" s="17">
        <v>1.84E-2</v>
      </c>
      <c r="K3372" s="17">
        <v>0</v>
      </c>
    </row>
    <row r="3373" spans="1:11" x14ac:dyDescent="0.45">
      <c r="A3373" s="10" t="s">
        <v>33</v>
      </c>
      <c r="B3373" s="20">
        <v>0.91900000000000004</v>
      </c>
      <c r="C3373" s="19">
        <v>53898</v>
      </c>
      <c r="D3373" s="19">
        <v>13644.64374</v>
      </c>
      <c r="E3373" s="23">
        <v>1.1693657340000001</v>
      </c>
      <c r="F3373" s="23">
        <v>0.61156451300000003</v>
      </c>
      <c r="G3373" s="17">
        <v>0.74557497500000003</v>
      </c>
      <c r="H3373" s="17">
        <v>0.25442502500000003</v>
      </c>
      <c r="I3373" s="17">
        <v>0.98165573900000003</v>
      </c>
      <c r="J3373" s="17">
        <v>1.83E-2</v>
      </c>
      <c r="K3373" s="17">
        <v>0</v>
      </c>
    </row>
    <row r="3374" spans="1:11" x14ac:dyDescent="0.45">
      <c r="A3374" s="10" t="s">
        <v>33</v>
      </c>
      <c r="B3374" s="20">
        <v>0.92</v>
      </c>
      <c r="C3374" s="19">
        <v>53964</v>
      </c>
      <c r="D3374" s="19">
        <v>13722.217689999999</v>
      </c>
      <c r="E3374" s="23">
        <v>1.1812433769999999</v>
      </c>
      <c r="F3374" s="23">
        <v>0.61426209300000001</v>
      </c>
      <c r="G3374" s="17">
        <v>0.745793492</v>
      </c>
      <c r="H3374" s="17">
        <v>0.254206508</v>
      </c>
      <c r="I3374" s="17">
        <v>0.98176644000000002</v>
      </c>
      <c r="J3374" s="17">
        <v>1.8200000000000001E-2</v>
      </c>
      <c r="K3374" s="17">
        <v>0</v>
      </c>
    </row>
    <row r="3375" spans="1:11" x14ac:dyDescent="0.45">
      <c r="A3375" s="10" t="s">
        <v>33</v>
      </c>
      <c r="B3375" s="20">
        <v>0.92100000000000004</v>
      </c>
      <c r="C3375" s="19">
        <v>54024</v>
      </c>
      <c r="D3375" s="19">
        <v>13793.721659999999</v>
      </c>
      <c r="E3375" s="23">
        <v>1.1969449459999999</v>
      </c>
      <c r="F3375" s="23">
        <v>0.61808992100000004</v>
      </c>
      <c r="G3375" s="17">
        <v>0.74587220499999995</v>
      </c>
      <c r="H3375" s="17">
        <v>0.25412779499999999</v>
      </c>
      <c r="I3375" s="17">
        <v>0.98185210999999994</v>
      </c>
      <c r="J3375" s="17">
        <v>1.8100000000000002E-2</v>
      </c>
      <c r="K3375" s="17">
        <v>0</v>
      </c>
    </row>
    <row r="3376" spans="1:11" x14ac:dyDescent="0.45">
      <c r="A3376" s="10" t="s">
        <v>33</v>
      </c>
      <c r="B3376" s="20">
        <v>0.92200000000000004</v>
      </c>
      <c r="C3376" s="19">
        <v>54082</v>
      </c>
      <c r="D3376" s="19">
        <v>13863.755590000001</v>
      </c>
      <c r="E3376" s="23">
        <v>1.2147939649999999</v>
      </c>
      <c r="F3376" s="23">
        <v>0.62167980099999998</v>
      </c>
      <c r="G3376" s="17">
        <v>0.74599682</v>
      </c>
      <c r="H3376" s="17">
        <v>0.25400318</v>
      </c>
      <c r="I3376" s="17">
        <v>0.98192882000000004</v>
      </c>
      <c r="J3376" s="17">
        <v>1.8100000000000002E-2</v>
      </c>
      <c r="K3376" s="17">
        <v>0</v>
      </c>
    </row>
    <row r="3377" spans="1:11" x14ac:dyDescent="0.45">
      <c r="A3377" s="10" t="s">
        <v>33</v>
      </c>
      <c r="B3377" s="20">
        <v>0.92300000000000004</v>
      </c>
      <c r="C3377" s="19">
        <v>54140</v>
      </c>
      <c r="D3377" s="19">
        <v>13935.059450000001</v>
      </c>
      <c r="E3377" s="23">
        <v>1.2398213250000001</v>
      </c>
      <c r="F3377" s="23">
        <v>0.62495083100000004</v>
      </c>
      <c r="G3377" s="17">
        <v>0.746250462</v>
      </c>
      <c r="H3377" s="17">
        <v>0.253749538</v>
      </c>
      <c r="I3377" s="17">
        <v>0.98202145799999996</v>
      </c>
      <c r="J3377" s="17">
        <v>1.7999999999999999E-2</v>
      </c>
      <c r="K3377" s="17">
        <v>0</v>
      </c>
    </row>
    <row r="3378" spans="1:11" x14ac:dyDescent="0.45">
      <c r="A3378" s="10" t="s">
        <v>33</v>
      </c>
      <c r="B3378" s="20">
        <v>0.92400000000000004</v>
      </c>
      <c r="C3378" s="19">
        <v>54187</v>
      </c>
      <c r="D3378" s="19">
        <v>13993.74958</v>
      </c>
      <c r="E3378" s="23">
        <v>1.2523850560000001</v>
      </c>
      <c r="F3378" s="23">
        <v>0.62753080699999997</v>
      </c>
      <c r="G3378" s="17">
        <v>0.74643364599999995</v>
      </c>
      <c r="H3378" s="17">
        <v>0.25356635399999999</v>
      </c>
      <c r="I3378" s="17">
        <v>0.98209273100000005</v>
      </c>
      <c r="J3378" s="17">
        <v>1.7899999999999999E-2</v>
      </c>
      <c r="K3378" s="17">
        <v>0</v>
      </c>
    </row>
    <row r="3379" spans="1:11" x14ac:dyDescent="0.45">
      <c r="A3379" s="10" t="s">
        <v>33</v>
      </c>
      <c r="B3379" s="20">
        <v>0.92500000000000004</v>
      </c>
      <c r="C3379" s="19">
        <v>54258</v>
      </c>
      <c r="D3379" s="19">
        <v>14083.40077</v>
      </c>
      <c r="E3379" s="23">
        <v>1.272860316</v>
      </c>
      <c r="F3379" s="23">
        <v>0.63123274900000004</v>
      </c>
      <c r="G3379" s="17">
        <v>0.74669173200000005</v>
      </c>
      <c r="H3379" s="17">
        <v>0.253308268</v>
      </c>
      <c r="I3379" s="17">
        <v>0.98219859899999995</v>
      </c>
      <c r="J3379" s="17">
        <v>1.78E-2</v>
      </c>
      <c r="K3379" s="17">
        <v>0</v>
      </c>
    </row>
    <row r="3380" spans="1:11" x14ac:dyDescent="0.45">
      <c r="A3380" s="10" t="s">
        <v>33</v>
      </c>
      <c r="B3380" s="20">
        <v>0.92600000000000005</v>
      </c>
      <c r="C3380" s="19">
        <v>54313</v>
      </c>
      <c r="D3380" s="19">
        <v>14154.08826</v>
      </c>
      <c r="E3380" s="23">
        <v>1.291995137</v>
      </c>
      <c r="F3380" s="23">
        <v>0.63582235200000004</v>
      </c>
      <c r="G3380" s="17">
        <v>0.74685618499999995</v>
      </c>
      <c r="H3380" s="17">
        <v>0.25314381499999999</v>
      </c>
      <c r="I3380" s="17">
        <v>0.98227742900000004</v>
      </c>
      <c r="J3380" s="17">
        <v>1.77E-2</v>
      </c>
      <c r="K3380" s="17">
        <v>0</v>
      </c>
    </row>
    <row r="3381" spans="1:11" x14ac:dyDescent="0.45">
      <c r="A3381" s="10" t="s">
        <v>33</v>
      </c>
      <c r="B3381" s="20">
        <v>0.92700000000000005</v>
      </c>
      <c r="C3381" s="19">
        <v>54347</v>
      </c>
      <c r="D3381" s="19">
        <v>14198.19256</v>
      </c>
      <c r="E3381" s="23">
        <v>1.3011326700000001</v>
      </c>
      <c r="F3381" s="23">
        <v>0.63924256000000002</v>
      </c>
      <c r="G3381" s="17">
        <v>0.74697775399999999</v>
      </c>
      <c r="H3381" s="17">
        <v>0.25302224600000001</v>
      </c>
      <c r="I3381" s="17">
        <v>0.98233463300000001</v>
      </c>
      <c r="J3381" s="17">
        <v>1.77E-2</v>
      </c>
      <c r="K3381" s="17">
        <v>0</v>
      </c>
    </row>
    <row r="3382" spans="1:11" x14ac:dyDescent="0.45">
      <c r="A3382" s="10" t="s">
        <v>33</v>
      </c>
      <c r="B3382" s="20">
        <v>0.92800000000000005</v>
      </c>
      <c r="C3382" s="19">
        <v>54428</v>
      </c>
      <c r="D3382" s="19">
        <v>14303.895640000001</v>
      </c>
      <c r="E3382" s="23">
        <v>1.309204281</v>
      </c>
      <c r="F3382" s="23">
        <v>0.64088572600000004</v>
      </c>
      <c r="G3382" s="17">
        <v>0.74735430300000005</v>
      </c>
      <c r="H3382" s="17">
        <v>0.252645697</v>
      </c>
      <c r="I3382" s="17">
        <v>0.98242235499999997</v>
      </c>
      <c r="J3382" s="17">
        <v>1.7600000000000001E-2</v>
      </c>
      <c r="K3382" s="17">
        <v>0</v>
      </c>
    </row>
    <row r="3383" spans="1:11" x14ac:dyDescent="0.45">
      <c r="A3383" s="10" t="s">
        <v>33</v>
      </c>
      <c r="B3383" s="20">
        <v>0.92900000000000005</v>
      </c>
      <c r="C3383" s="19">
        <v>54492</v>
      </c>
      <c r="D3383" s="19">
        <v>14388.014939999999</v>
      </c>
      <c r="E3383" s="23">
        <v>1.3206076790000001</v>
      </c>
      <c r="F3383" s="23">
        <v>0.64601838099999997</v>
      </c>
      <c r="G3383" s="17">
        <v>0.74748586900000002</v>
      </c>
      <c r="H3383" s="17">
        <v>0.25251413099999998</v>
      </c>
      <c r="I3383" s="17">
        <v>0.98254080399999999</v>
      </c>
      <c r="J3383" s="17">
        <v>1.7500000000000002E-2</v>
      </c>
      <c r="K3383" s="17">
        <v>0</v>
      </c>
    </row>
    <row r="3384" spans="1:11" x14ac:dyDescent="0.45">
      <c r="A3384" s="10" t="s">
        <v>33</v>
      </c>
      <c r="B3384" s="20">
        <v>0.93</v>
      </c>
      <c r="C3384" s="19">
        <v>54548</v>
      </c>
      <c r="D3384" s="19">
        <v>14462.97134</v>
      </c>
      <c r="E3384" s="23">
        <v>1.3553382540000001</v>
      </c>
      <c r="F3384" s="23">
        <v>0.65058863199999994</v>
      </c>
      <c r="G3384" s="17">
        <v>0.74772677300000001</v>
      </c>
      <c r="H3384" s="17">
        <v>0.25227322699999999</v>
      </c>
      <c r="I3384" s="17">
        <v>0.98261263899999995</v>
      </c>
      <c r="J3384" s="17">
        <v>1.7399999999999999E-2</v>
      </c>
      <c r="K3384" s="17">
        <v>0</v>
      </c>
    </row>
    <row r="3385" spans="1:11" x14ac:dyDescent="0.45">
      <c r="A3385" s="10" t="s">
        <v>33</v>
      </c>
      <c r="B3385" s="20">
        <v>0.93100000000000005</v>
      </c>
      <c r="C3385" s="19">
        <v>54581</v>
      </c>
      <c r="D3385" s="19">
        <v>14507.742679999999</v>
      </c>
      <c r="E3385" s="23">
        <v>1.3604594050000001</v>
      </c>
      <c r="F3385" s="23">
        <v>0.654125658</v>
      </c>
      <c r="G3385" s="17">
        <v>0.747586156</v>
      </c>
      <c r="H3385" s="17">
        <v>0.252413844</v>
      </c>
      <c r="I3385" s="17">
        <v>0.98268146700000003</v>
      </c>
      <c r="J3385" s="17">
        <v>1.7299999999999999E-2</v>
      </c>
      <c r="K3385" s="17">
        <v>0</v>
      </c>
    </row>
    <row r="3386" spans="1:11" x14ac:dyDescent="0.45">
      <c r="A3386" s="10" t="s">
        <v>33</v>
      </c>
      <c r="B3386" s="20">
        <v>0.93200000000000005</v>
      </c>
      <c r="C3386" s="19">
        <v>54649</v>
      </c>
      <c r="D3386" s="19">
        <v>14600.36131</v>
      </c>
      <c r="E3386" s="23">
        <v>1.363120093</v>
      </c>
      <c r="F3386" s="23">
        <v>0.65701815200000002</v>
      </c>
      <c r="G3386" s="17">
        <v>0.74766235400000003</v>
      </c>
      <c r="H3386" s="17">
        <v>0.25233764600000003</v>
      </c>
      <c r="I3386" s="17">
        <v>0.98278320399999997</v>
      </c>
      <c r="J3386" s="17">
        <v>1.72E-2</v>
      </c>
      <c r="K3386" s="17">
        <v>0</v>
      </c>
    </row>
    <row r="3387" spans="1:11" x14ac:dyDescent="0.45">
      <c r="A3387" s="10" t="s">
        <v>33</v>
      </c>
      <c r="B3387" s="20">
        <v>0.93300000000000005</v>
      </c>
      <c r="C3387" s="19">
        <v>54721</v>
      </c>
      <c r="D3387" s="19">
        <v>14698.88767</v>
      </c>
      <c r="E3387" s="23">
        <v>1.3728724059999999</v>
      </c>
      <c r="F3387" s="23">
        <v>0.66146809900000003</v>
      </c>
      <c r="G3387" s="17">
        <v>0.74779335199999997</v>
      </c>
      <c r="H3387" s="17">
        <v>0.25220664799999998</v>
      </c>
      <c r="I3387" s="17">
        <v>0.98285364399999997</v>
      </c>
      <c r="J3387" s="17">
        <v>1.7100000000000001E-2</v>
      </c>
      <c r="K3387" s="17">
        <v>0</v>
      </c>
    </row>
    <row r="3388" spans="1:11" x14ac:dyDescent="0.45">
      <c r="A3388" s="10" t="s">
        <v>33</v>
      </c>
      <c r="B3388" s="20">
        <v>0.93400000000000005</v>
      </c>
      <c r="C3388" s="19">
        <v>54775</v>
      </c>
      <c r="D3388" s="19">
        <v>14773.341189999999</v>
      </c>
      <c r="E3388" s="23">
        <v>1.390701001</v>
      </c>
      <c r="F3388" s="23">
        <v>0.66629025799999997</v>
      </c>
      <c r="G3388" s="17">
        <v>0.74800547699999997</v>
      </c>
      <c r="H3388" s="17">
        <v>0.25199452300000003</v>
      </c>
      <c r="I3388" s="17">
        <v>0.98292863500000005</v>
      </c>
      <c r="J3388" s="17">
        <v>1.7100000000000001E-2</v>
      </c>
      <c r="K3388" s="17">
        <v>0</v>
      </c>
    </row>
    <row r="3389" spans="1:11" x14ac:dyDescent="0.45">
      <c r="A3389" s="10" t="s">
        <v>33</v>
      </c>
      <c r="B3389" s="20">
        <v>0.93500000000000005</v>
      </c>
      <c r="C3389" s="19">
        <v>54844</v>
      </c>
      <c r="D3389" s="19">
        <v>14869.89006</v>
      </c>
      <c r="E3389" s="23">
        <v>1.411614766</v>
      </c>
      <c r="F3389" s="23">
        <v>0.67003995599999999</v>
      </c>
      <c r="G3389" s="17">
        <v>0.748176646</v>
      </c>
      <c r="H3389" s="17">
        <v>0.251823354</v>
      </c>
      <c r="I3389" s="17">
        <v>0.98300949100000001</v>
      </c>
      <c r="J3389" s="17">
        <v>1.7000000000000001E-2</v>
      </c>
      <c r="K3389" s="17">
        <v>0</v>
      </c>
    </row>
    <row r="3390" spans="1:11" x14ac:dyDescent="0.45">
      <c r="A3390" s="10" t="s">
        <v>33</v>
      </c>
      <c r="B3390" s="20">
        <v>0.93600000000000005</v>
      </c>
      <c r="C3390" s="19">
        <v>54894</v>
      </c>
      <c r="D3390" s="19">
        <v>14940.79141</v>
      </c>
      <c r="E3390" s="23">
        <v>1.424063836</v>
      </c>
      <c r="F3390" s="23">
        <v>0.67427399300000002</v>
      </c>
      <c r="G3390" s="17">
        <v>0.74816919900000001</v>
      </c>
      <c r="H3390" s="17">
        <v>0.25183080099999999</v>
      </c>
      <c r="I3390" s="17">
        <v>0.98308573099999996</v>
      </c>
      <c r="J3390" s="17">
        <v>1.6899999999999998E-2</v>
      </c>
      <c r="K3390" s="17">
        <v>0</v>
      </c>
    </row>
    <row r="3391" spans="1:11" x14ac:dyDescent="0.45">
      <c r="A3391" s="10" t="s">
        <v>33</v>
      </c>
      <c r="B3391" s="20">
        <v>0.93700000000000006</v>
      </c>
      <c r="C3391" s="19">
        <v>54960</v>
      </c>
      <c r="D3391" s="19">
        <v>15035.41015</v>
      </c>
      <c r="E3391" s="23">
        <v>1.4422072459999999</v>
      </c>
      <c r="F3391" s="23">
        <v>0.67697266099999998</v>
      </c>
      <c r="G3391" s="17">
        <v>0.74832605500000005</v>
      </c>
      <c r="H3391" s="17">
        <v>0.25167394500000001</v>
      </c>
      <c r="I3391" s="17">
        <v>0.98316430499999996</v>
      </c>
      <c r="J3391" s="17">
        <v>1.6799999999999999E-2</v>
      </c>
      <c r="K3391" s="17">
        <v>0</v>
      </c>
    </row>
    <row r="3392" spans="1:11" x14ac:dyDescent="0.45">
      <c r="A3392" s="10" t="s">
        <v>33</v>
      </c>
      <c r="B3392" s="20">
        <v>0.93799999999999994</v>
      </c>
      <c r="C3392" s="19">
        <v>55019</v>
      </c>
      <c r="D3392" s="19">
        <v>15121.0434</v>
      </c>
      <c r="E3392" s="23">
        <v>1.458887332</v>
      </c>
      <c r="F3392" s="23">
        <v>0.68290985699999995</v>
      </c>
      <c r="G3392" s="17">
        <v>0.74852323700000001</v>
      </c>
      <c r="H3392" s="17">
        <v>0.25147676299999999</v>
      </c>
      <c r="I3392" s="17">
        <v>0.98326412900000004</v>
      </c>
      <c r="J3392" s="17">
        <v>1.67E-2</v>
      </c>
      <c r="K3392" s="17">
        <v>0</v>
      </c>
    </row>
    <row r="3393" spans="1:11" x14ac:dyDescent="0.45">
      <c r="A3393" s="10" t="s">
        <v>33</v>
      </c>
      <c r="B3393" s="20">
        <v>0.93899999999999995</v>
      </c>
      <c r="C3393" s="19">
        <v>55079</v>
      </c>
      <c r="D3393" s="19">
        <v>15208.765450000001</v>
      </c>
      <c r="E3393" s="23">
        <v>1.4751419290000001</v>
      </c>
      <c r="F3393" s="23">
        <v>0.68729336399999996</v>
      </c>
      <c r="G3393" s="17">
        <v>0.74857931300000002</v>
      </c>
      <c r="H3393" s="17">
        <v>0.25142068699999998</v>
      </c>
      <c r="I3393" s="17">
        <v>0.98335041700000003</v>
      </c>
      <c r="J3393" s="17">
        <v>1.66E-2</v>
      </c>
      <c r="K3393" s="17">
        <v>0</v>
      </c>
    </row>
    <row r="3394" spans="1:11" x14ac:dyDescent="0.45">
      <c r="A3394" s="10" t="s">
        <v>33</v>
      </c>
      <c r="B3394" s="20">
        <v>0.94</v>
      </c>
      <c r="C3394" s="19">
        <v>55137</v>
      </c>
      <c r="D3394" s="19">
        <v>15295.63078</v>
      </c>
      <c r="E3394" s="23">
        <v>1.5103181569999999</v>
      </c>
      <c r="F3394" s="23">
        <v>0.69160514799999995</v>
      </c>
      <c r="G3394" s="17">
        <v>0.74878937899999998</v>
      </c>
      <c r="H3394" s="17">
        <v>0.25121062100000002</v>
      </c>
      <c r="I3394" s="17">
        <v>0.98342763499999997</v>
      </c>
      <c r="J3394" s="17">
        <v>1.66E-2</v>
      </c>
      <c r="K3394" s="17">
        <v>0</v>
      </c>
    </row>
    <row r="3395" spans="1:11" x14ac:dyDescent="0.45">
      <c r="A3395" s="10" t="s">
        <v>33</v>
      </c>
      <c r="B3395" s="20">
        <v>0.94099999999999995</v>
      </c>
      <c r="C3395" s="19">
        <v>55196</v>
      </c>
      <c r="D3395" s="19">
        <v>15385.33123</v>
      </c>
      <c r="E3395" s="23">
        <v>1.529662692</v>
      </c>
      <c r="F3395" s="23">
        <v>0.69582280500000004</v>
      </c>
      <c r="G3395" s="17">
        <v>0.74902166800000003</v>
      </c>
      <c r="H3395" s="17">
        <v>0.25097833200000003</v>
      </c>
      <c r="I3395" s="17">
        <v>0.98352117999999999</v>
      </c>
      <c r="J3395" s="17">
        <v>1.6500000000000001E-2</v>
      </c>
      <c r="K3395" s="17">
        <v>0</v>
      </c>
    </row>
    <row r="3396" spans="1:11" x14ac:dyDescent="0.45">
      <c r="A3396" s="10" t="s">
        <v>33</v>
      </c>
      <c r="B3396" s="20">
        <v>0.94199999999999995</v>
      </c>
      <c r="C3396" s="19">
        <v>55253</v>
      </c>
      <c r="D3396" s="19">
        <v>15473.217629999999</v>
      </c>
      <c r="E3396" s="23">
        <v>1.553469429</v>
      </c>
      <c r="F3396" s="23">
        <v>0.70060118599999999</v>
      </c>
      <c r="G3396" s="17">
        <v>0.749208188</v>
      </c>
      <c r="H3396" s="17">
        <v>0.250791812</v>
      </c>
      <c r="I3396" s="17">
        <v>0.983592574</v>
      </c>
      <c r="J3396" s="17">
        <v>1.6400000000000001E-2</v>
      </c>
      <c r="K3396" s="17">
        <v>0</v>
      </c>
    </row>
    <row r="3397" spans="1:11" x14ac:dyDescent="0.45">
      <c r="A3397" s="10" t="s">
        <v>33</v>
      </c>
      <c r="B3397" s="20">
        <v>0.94299999999999995</v>
      </c>
      <c r="C3397" s="19">
        <v>55313</v>
      </c>
      <c r="D3397" s="19">
        <v>15567.16172</v>
      </c>
      <c r="E3397" s="23">
        <v>1.5850878580000001</v>
      </c>
      <c r="F3397" s="23">
        <v>0.70406168499999999</v>
      </c>
      <c r="G3397" s="17">
        <v>0.74922712599999997</v>
      </c>
      <c r="H3397" s="17">
        <v>0.25077287399999998</v>
      </c>
      <c r="I3397" s="17">
        <v>0.98366778099999996</v>
      </c>
      <c r="J3397" s="17">
        <v>1.6299999999999999E-2</v>
      </c>
      <c r="K3397" s="17">
        <v>0</v>
      </c>
    </row>
    <row r="3398" spans="1:11" x14ac:dyDescent="0.45">
      <c r="A3398" s="10" t="s">
        <v>33</v>
      </c>
      <c r="B3398" s="20">
        <v>0.94399999999999995</v>
      </c>
      <c r="C3398" s="19">
        <v>55370</v>
      </c>
      <c r="D3398" s="19">
        <v>15658.455019999999</v>
      </c>
      <c r="E3398" s="23">
        <v>1.6121412530000001</v>
      </c>
      <c r="F3398" s="23">
        <v>0.70976230299999998</v>
      </c>
      <c r="G3398" s="17">
        <v>0.74941303999999997</v>
      </c>
      <c r="H3398" s="17">
        <v>0.25058696000000003</v>
      </c>
      <c r="I3398" s="17">
        <v>0.98375625499999997</v>
      </c>
      <c r="J3398" s="17">
        <v>1.6243745E-2</v>
      </c>
      <c r="K3398" s="17">
        <v>0</v>
      </c>
    </row>
    <row r="3399" spans="1:11" x14ac:dyDescent="0.45">
      <c r="A3399" s="10" t="s">
        <v>33</v>
      </c>
      <c r="B3399" s="20">
        <v>0.94499999999999995</v>
      </c>
      <c r="C3399" s="19">
        <v>55430</v>
      </c>
      <c r="D3399" s="19">
        <v>15756.27341</v>
      </c>
      <c r="E3399" s="23">
        <v>1.6491940270000001</v>
      </c>
      <c r="F3399" s="23">
        <v>0.71458665300000002</v>
      </c>
      <c r="G3399" s="17">
        <v>0.74964820499999996</v>
      </c>
      <c r="H3399" s="17">
        <v>0.25035179499999999</v>
      </c>
      <c r="I3399" s="17">
        <v>0.98385079600000003</v>
      </c>
      <c r="J3399" s="17">
        <v>1.61E-2</v>
      </c>
      <c r="K3399" s="17">
        <v>0</v>
      </c>
    </row>
    <row r="3400" spans="1:11" x14ac:dyDescent="0.45">
      <c r="A3400" s="10" t="s">
        <v>33</v>
      </c>
      <c r="B3400" s="20">
        <v>0.94599999999999995</v>
      </c>
      <c r="C3400" s="19">
        <v>55489</v>
      </c>
      <c r="D3400" s="19">
        <v>15854.642680000001</v>
      </c>
      <c r="E3400" s="23">
        <v>1.6780942510000001</v>
      </c>
      <c r="F3400" s="23">
        <v>0.71966260599999998</v>
      </c>
      <c r="G3400" s="17">
        <v>0.74987835400000002</v>
      </c>
      <c r="H3400" s="17">
        <v>0.25012164599999998</v>
      </c>
      <c r="I3400" s="17">
        <v>0.98395145799999995</v>
      </c>
      <c r="J3400" s="17">
        <v>1.6E-2</v>
      </c>
      <c r="K3400" s="17">
        <v>0</v>
      </c>
    </row>
    <row r="3401" spans="1:11" x14ac:dyDescent="0.45">
      <c r="A3401" s="10" t="s">
        <v>33</v>
      </c>
      <c r="B3401" s="20">
        <v>0.94699999999999995</v>
      </c>
      <c r="C3401" s="19">
        <v>55548</v>
      </c>
      <c r="D3401" s="19">
        <v>15954.53859</v>
      </c>
      <c r="E3401" s="23">
        <v>1.703810287</v>
      </c>
      <c r="F3401" s="23">
        <v>0.72451789499999997</v>
      </c>
      <c r="G3401" s="17">
        <v>0.75005400700000002</v>
      </c>
      <c r="H3401" s="17">
        <v>0.24994599300000001</v>
      </c>
      <c r="I3401" s="17">
        <v>0.98403598699999995</v>
      </c>
      <c r="J3401" s="17">
        <v>1.6E-2</v>
      </c>
      <c r="K3401" s="17">
        <v>0</v>
      </c>
    </row>
    <row r="3402" spans="1:11" x14ac:dyDescent="0.45">
      <c r="A3402" s="10" t="s">
        <v>33</v>
      </c>
      <c r="B3402" s="20">
        <v>0.94799999999999995</v>
      </c>
      <c r="C3402" s="19">
        <v>55606</v>
      </c>
      <c r="D3402" s="19">
        <v>16054.46112</v>
      </c>
      <c r="E3402" s="23">
        <v>1.7364537280000001</v>
      </c>
      <c r="F3402" s="23">
        <v>0.72861726800000004</v>
      </c>
      <c r="G3402" s="17">
        <v>0.75024278</v>
      </c>
      <c r="H3402" s="17">
        <v>0.24975722</v>
      </c>
      <c r="I3402" s="17">
        <v>0.98413335499999999</v>
      </c>
      <c r="J3402" s="17">
        <v>1.5900000000000001E-2</v>
      </c>
      <c r="K3402" s="17">
        <v>0</v>
      </c>
    </row>
    <row r="3403" spans="1:11" x14ac:dyDescent="0.45">
      <c r="A3403" s="10" t="s">
        <v>33</v>
      </c>
      <c r="B3403" s="20">
        <v>0.94899999999999995</v>
      </c>
      <c r="C3403" s="19">
        <v>55664</v>
      </c>
      <c r="D3403" s="19">
        <v>16156.922420000001</v>
      </c>
      <c r="E3403" s="23">
        <v>1.7824655190000001</v>
      </c>
      <c r="F3403" s="23">
        <v>0.73513100899999995</v>
      </c>
      <c r="G3403" s="17">
        <v>0.75030540400000001</v>
      </c>
      <c r="H3403" s="17">
        <v>0.24969459599999999</v>
      </c>
      <c r="I3403" s="17">
        <v>0.98421334500000002</v>
      </c>
      <c r="J3403" s="17">
        <v>1.5800000000000002E-2</v>
      </c>
      <c r="K3403" s="17">
        <v>0</v>
      </c>
    </row>
    <row r="3404" spans="1:11" x14ac:dyDescent="0.45">
      <c r="A3404" s="10" t="s">
        <v>33</v>
      </c>
      <c r="B3404" s="20">
        <v>0.95</v>
      </c>
      <c r="C3404" s="19">
        <v>55720</v>
      </c>
      <c r="D3404" s="19">
        <v>16257.23486</v>
      </c>
      <c r="E3404" s="23">
        <v>1.8036612089999999</v>
      </c>
      <c r="F3404" s="23">
        <v>0.73990177300000004</v>
      </c>
      <c r="G3404" s="17">
        <v>0.75044867199999998</v>
      </c>
      <c r="H3404" s="17">
        <v>0.24955132799999999</v>
      </c>
      <c r="I3404" s="17">
        <v>0.98428616400000002</v>
      </c>
      <c r="J3404" s="17">
        <v>1.5699999999999999E-2</v>
      </c>
      <c r="K3404" s="17">
        <v>0</v>
      </c>
    </row>
    <row r="3405" spans="1:11" x14ac:dyDescent="0.45">
      <c r="A3405" s="10" t="s">
        <v>33</v>
      </c>
      <c r="B3405" s="20">
        <v>0.95099999999999996</v>
      </c>
      <c r="C3405" s="19">
        <v>55782</v>
      </c>
      <c r="D3405" s="19">
        <v>16369.56421</v>
      </c>
      <c r="E3405" s="23">
        <v>1.8277801389999999</v>
      </c>
      <c r="F3405" s="23">
        <v>0.74586700100000003</v>
      </c>
      <c r="G3405" s="17">
        <v>0.750546771</v>
      </c>
      <c r="H3405" s="17">
        <v>0.249453229</v>
      </c>
      <c r="I3405" s="17">
        <v>0.98438480299999997</v>
      </c>
      <c r="J3405" s="17">
        <v>1.5599999999999999E-2</v>
      </c>
      <c r="K3405" s="17">
        <v>0</v>
      </c>
    </row>
    <row r="3406" spans="1:11" x14ac:dyDescent="0.45">
      <c r="A3406" s="10" t="s">
        <v>33</v>
      </c>
      <c r="B3406" s="20">
        <v>0.95199999999999996</v>
      </c>
      <c r="C3406" s="19">
        <v>55838</v>
      </c>
      <c r="D3406" s="19">
        <v>16472.85312</v>
      </c>
      <c r="E3406" s="23">
        <v>1.870612462</v>
      </c>
      <c r="F3406" s="23">
        <v>0.75148190100000001</v>
      </c>
      <c r="G3406" s="17">
        <v>0.75070740400000002</v>
      </c>
      <c r="H3406" s="17">
        <v>0.24929259600000001</v>
      </c>
      <c r="I3406" s="17">
        <v>0.98445977500000004</v>
      </c>
      <c r="J3406" s="17">
        <v>1.55E-2</v>
      </c>
      <c r="K3406" s="17">
        <v>0</v>
      </c>
    </row>
    <row r="3407" spans="1:11" x14ac:dyDescent="0.45">
      <c r="A3407" s="10" t="s">
        <v>33</v>
      </c>
      <c r="B3407" s="20">
        <v>0.95299999999999996</v>
      </c>
      <c r="C3407" s="19">
        <v>55894</v>
      </c>
      <c r="D3407" s="19">
        <v>16577.74696</v>
      </c>
      <c r="E3407" s="23">
        <v>1.874580288</v>
      </c>
      <c r="F3407" s="23">
        <v>0.75728250500000005</v>
      </c>
      <c r="G3407" s="17">
        <v>0.75083193199999998</v>
      </c>
      <c r="H3407" s="17">
        <v>0.24916806799999999</v>
      </c>
      <c r="I3407" s="17">
        <v>0.98454595300000003</v>
      </c>
      <c r="J3407" s="17">
        <v>1.55E-2</v>
      </c>
      <c r="K3407" s="17">
        <v>0</v>
      </c>
    </row>
    <row r="3408" spans="1:11" x14ac:dyDescent="0.45">
      <c r="A3408" s="10" t="s">
        <v>33</v>
      </c>
      <c r="B3408" s="20">
        <v>0.95399999999999996</v>
      </c>
      <c r="C3408" s="19">
        <v>55958</v>
      </c>
      <c r="D3408" s="19">
        <v>16699.741839999999</v>
      </c>
      <c r="E3408" s="23">
        <v>1.9367772400000001</v>
      </c>
      <c r="F3408" s="23">
        <v>0.76174037900000002</v>
      </c>
      <c r="G3408" s="17">
        <v>0.75108116800000002</v>
      </c>
      <c r="H3408" s="17">
        <v>0.24891883200000001</v>
      </c>
      <c r="I3408" s="17">
        <v>0.98463755600000002</v>
      </c>
      <c r="J3408" s="17">
        <v>1.54E-2</v>
      </c>
      <c r="K3408" s="17">
        <v>0</v>
      </c>
    </row>
    <row r="3409" spans="1:11" x14ac:dyDescent="0.45">
      <c r="A3409" s="10" t="s">
        <v>33</v>
      </c>
      <c r="B3409" s="20">
        <v>0.95499999999999996</v>
      </c>
      <c r="C3409" s="19">
        <v>55997</v>
      </c>
      <c r="D3409" s="19">
        <v>16775.699069999999</v>
      </c>
      <c r="E3409" s="23">
        <v>1.953912933</v>
      </c>
      <c r="F3409" s="23">
        <v>0.76694196199999998</v>
      </c>
      <c r="G3409" s="17">
        <v>0.75125453099999995</v>
      </c>
      <c r="H3409" s="17">
        <v>0.248745469</v>
      </c>
      <c r="I3409" s="17">
        <v>0.98469355700000005</v>
      </c>
      <c r="J3409" s="17">
        <v>1.5299999999999999E-2</v>
      </c>
      <c r="K3409" s="17">
        <v>0</v>
      </c>
    </row>
    <row r="3410" spans="1:11" x14ac:dyDescent="0.45">
      <c r="A3410" s="10" t="s">
        <v>33</v>
      </c>
      <c r="B3410" s="20">
        <v>0.95599999999999996</v>
      </c>
      <c r="C3410" s="19">
        <v>56075</v>
      </c>
      <c r="D3410" s="19">
        <v>16928.622619999998</v>
      </c>
      <c r="E3410" s="23">
        <v>1.975645646</v>
      </c>
      <c r="F3410" s="23">
        <v>0.77388198600000002</v>
      </c>
      <c r="G3410" s="17">
        <v>0.75160053500000001</v>
      </c>
      <c r="H3410" s="17">
        <v>0.24839946500000001</v>
      </c>
      <c r="I3410" s="17">
        <v>0.98480858199999999</v>
      </c>
      <c r="J3410" s="17">
        <v>1.52E-2</v>
      </c>
      <c r="K3410" s="17">
        <v>0</v>
      </c>
    </row>
    <row r="3411" spans="1:11" x14ac:dyDescent="0.45">
      <c r="A3411" s="10" t="s">
        <v>33</v>
      </c>
      <c r="B3411" s="20">
        <v>0.95699999999999996</v>
      </c>
      <c r="C3411" s="19">
        <v>56123</v>
      </c>
      <c r="D3411" s="19">
        <v>17023.993050000001</v>
      </c>
      <c r="E3411" s="23">
        <v>2.0057274870000001</v>
      </c>
      <c r="F3411" s="23">
        <v>0.78121743399999999</v>
      </c>
      <c r="G3411" s="17">
        <v>0.751706074</v>
      </c>
      <c r="H3411" s="17">
        <v>0.248293926</v>
      </c>
      <c r="I3411" s="17">
        <v>0.98489511799999996</v>
      </c>
      <c r="J3411" s="17">
        <v>1.5100000000000001E-2</v>
      </c>
      <c r="K3411" s="17">
        <v>0</v>
      </c>
    </row>
    <row r="3412" spans="1:11" x14ac:dyDescent="0.45">
      <c r="A3412" s="10" t="s">
        <v>33</v>
      </c>
      <c r="B3412" s="20">
        <v>0.95799999999999996</v>
      </c>
      <c r="C3412" s="19">
        <v>56189</v>
      </c>
      <c r="D3412" s="19">
        <v>17156.580320000001</v>
      </c>
      <c r="E3412" s="23">
        <v>2.0151417889999999</v>
      </c>
      <c r="F3412" s="23">
        <v>0.78690680300000004</v>
      </c>
      <c r="G3412" s="17">
        <v>0.75190873700000005</v>
      </c>
      <c r="H3412" s="17">
        <v>0.24809126300000001</v>
      </c>
      <c r="I3412" s="17">
        <v>0.985022854</v>
      </c>
      <c r="J3412" s="17">
        <v>1.4999999999999999E-2</v>
      </c>
      <c r="K3412" s="17">
        <v>0</v>
      </c>
    </row>
    <row r="3413" spans="1:11" x14ac:dyDescent="0.45">
      <c r="A3413" s="10" t="s">
        <v>33</v>
      </c>
      <c r="B3413" s="20">
        <v>0.95899999999999996</v>
      </c>
      <c r="C3413" s="19">
        <v>56250</v>
      </c>
      <c r="D3413" s="19">
        <v>17280.49626</v>
      </c>
      <c r="E3413" s="23">
        <v>2.0453125550000002</v>
      </c>
      <c r="F3413" s="23">
        <v>0.79397478399999999</v>
      </c>
      <c r="G3413" s="17">
        <v>0.75214222200000003</v>
      </c>
      <c r="H3413" s="17">
        <v>0.247857778</v>
      </c>
      <c r="I3413" s="17">
        <v>0.98512217700000004</v>
      </c>
      <c r="J3413" s="17">
        <v>1.49E-2</v>
      </c>
      <c r="K3413" s="17">
        <v>0</v>
      </c>
    </row>
    <row r="3414" spans="1:11" x14ac:dyDescent="0.45">
      <c r="A3414" s="10" t="s">
        <v>33</v>
      </c>
      <c r="B3414" s="20">
        <v>0.96</v>
      </c>
      <c r="C3414" s="19">
        <v>56308</v>
      </c>
      <c r="D3414" s="19">
        <v>17400.315920000001</v>
      </c>
      <c r="E3414" s="23">
        <v>2.0751749350000002</v>
      </c>
      <c r="F3414" s="23">
        <v>0.80036995399999999</v>
      </c>
      <c r="G3414" s="17">
        <v>0.75237976799999995</v>
      </c>
      <c r="H3414" s="17">
        <v>0.247620232</v>
      </c>
      <c r="I3414" s="17">
        <v>0.98518657200000004</v>
      </c>
      <c r="J3414" s="17">
        <v>1.4800000000000001E-2</v>
      </c>
      <c r="K3414" s="17">
        <v>0</v>
      </c>
    </row>
    <row r="3415" spans="1:11" x14ac:dyDescent="0.45">
      <c r="A3415" s="10" t="s">
        <v>33</v>
      </c>
      <c r="B3415" s="20">
        <v>0.96099999999999997</v>
      </c>
      <c r="C3415" s="19">
        <v>56351</v>
      </c>
      <c r="D3415" s="19">
        <v>17491.200049999999</v>
      </c>
      <c r="E3415" s="23">
        <v>2.141285613</v>
      </c>
      <c r="F3415" s="23">
        <v>0.80556408099999999</v>
      </c>
      <c r="G3415" s="17">
        <v>0.75251548300000004</v>
      </c>
      <c r="H3415" s="17">
        <v>0.24748451699999999</v>
      </c>
      <c r="I3415" s="17">
        <v>0.985244393</v>
      </c>
      <c r="J3415" s="17">
        <v>1.4800000000000001E-2</v>
      </c>
      <c r="K3415" s="17">
        <v>0</v>
      </c>
    </row>
    <row r="3416" spans="1:11" x14ac:dyDescent="0.45">
      <c r="A3416" s="10" t="s">
        <v>33</v>
      </c>
      <c r="B3416" s="20">
        <v>0.96199999999999997</v>
      </c>
      <c r="C3416" s="19">
        <v>56416</v>
      </c>
      <c r="D3416" s="19">
        <v>17631.834439999999</v>
      </c>
      <c r="E3416" s="23">
        <v>2.1834253069999998</v>
      </c>
      <c r="F3416" s="23">
        <v>0.81223757200000002</v>
      </c>
      <c r="G3416" s="17">
        <v>0.75278289799999998</v>
      </c>
      <c r="H3416" s="17">
        <v>0.24721710199999999</v>
      </c>
      <c r="I3416" s="17">
        <v>0.98534376000000001</v>
      </c>
      <c r="J3416" s="17">
        <v>1.47E-2</v>
      </c>
      <c r="K3416" s="17">
        <v>0</v>
      </c>
    </row>
    <row r="3417" spans="1:11" x14ac:dyDescent="0.45">
      <c r="A3417" s="10" t="s">
        <v>33</v>
      </c>
      <c r="B3417" s="20">
        <v>0.96299999999999997</v>
      </c>
      <c r="C3417" s="19">
        <v>56483</v>
      </c>
      <c r="D3417" s="19">
        <v>17779.504089999999</v>
      </c>
      <c r="E3417" s="23">
        <v>2.2296670989999998</v>
      </c>
      <c r="F3417" s="23">
        <v>0.81999008699999998</v>
      </c>
      <c r="G3417" s="17">
        <v>0.75296991999999996</v>
      </c>
      <c r="H3417" s="17">
        <v>0.24703008000000001</v>
      </c>
      <c r="I3417" s="17">
        <v>0.98545529600000004</v>
      </c>
      <c r="J3417" s="17">
        <v>1.4500000000000001E-2</v>
      </c>
      <c r="K3417" s="17">
        <v>0</v>
      </c>
    </row>
    <row r="3418" spans="1:11" x14ac:dyDescent="0.45">
      <c r="A3418" s="10" t="s">
        <v>33</v>
      </c>
      <c r="B3418" s="20">
        <v>0.96399999999999997</v>
      </c>
      <c r="C3418" s="19">
        <v>56540</v>
      </c>
      <c r="D3418" s="19">
        <v>17908.032739999999</v>
      </c>
      <c r="E3418" s="23">
        <v>2.291098968</v>
      </c>
      <c r="F3418" s="23">
        <v>0.82715090599999996</v>
      </c>
      <c r="G3418" s="17">
        <v>0.75314821399999998</v>
      </c>
      <c r="H3418" s="17">
        <v>0.24685178599999999</v>
      </c>
      <c r="I3418" s="17">
        <v>0.98555974599999996</v>
      </c>
      <c r="J3418" s="17">
        <v>1.44E-2</v>
      </c>
      <c r="K3418" s="17">
        <v>0</v>
      </c>
    </row>
    <row r="3419" spans="1:11" x14ac:dyDescent="0.45">
      <c r="A3419" s="10" t="s">
        <v>33</v>
      </c>
      <c r="B3419" s="20">
        <v>0.96499999999999997</v>
      </c>
      <c r="C3419" s="19">
        <v>56597</v>
      </c>
      <c r="D3419" s="19">
        <v>18039.871709999999</v>
      </c>
      <c r="E3419" s="23">
        <v>2.3396322779999998</v>
      </c>
      <c r="F3419" s="23">
        <v>0.83402848299999999</v>
      </c>
      <c r="G3419" s="17">
        <v>0.75332614799999997</v>
      </c>
      <c r="H3419" s="17">
        <v>0.246673852</v>
      </c>
      <c r="I3419" s="17">
        <v>0.98564441400000002</v>
      </c>
      <c r="J3419" s="17">
        <v>1.44E-2</v>
      </c>
      <c r="K3419" s="17">
        <v>0</v>
      </c>
    </row>
    <row r="3420" spans="1:11" x14ac:dyDescent="0.45">
      <c r="A3420" s="10" t="s">
        <v>33</v>
      </c>
      <c r="B3420" s="20">
        <v>0.96599999999999997</v>
      </c>
      <c r="C3420" s="19">
        <v>56659</v>
      </c>
      <c r="D3420" s="19">
        <v>18186.982179999999</v>
      </c>
      <c r="E3420" s="23">
        <v>2.39779995</v>
      </c>
      <c r="F3420" s="23">
        <v>0.84228466300000004</v>
      </c>
      <c r="G3420" s="17">
        <v>0.75350782800000005</v>
      </c>
      <c r="H3420" s="17">
        <v>0.24649217200000001</v>
      </c>
      <c r="I3420" s="17">
        <v>0.98574819700000005</v>
      </c>
      <c r="J3420" s="17">
        <v>1.43E-2</v>
      </c>
      <c r="K3420" s="17">
        <v>0</v>
      </c>
    </row>
    <row r="3421" spans="1:11" x14ac:dyDescent="0.45">
      <c r="A3421" s="10" t="s">
        <v>33</v>
      </c>
      <c r="B3421" s="20">
        <v>0.96699999999999997</v>
      </c>
      <c r="C3421" s="19">
        <v>56678</v>
      </c>
      <c r="D3421" s="19">
        <v>18232.59418</v>
      </c>
      <c r="E3421" s="23">
        <v>2.4028223209999999</v>
      </c>
      <c r="F3421" s="23">
        <v>0.84969736600000001</v>
      </c>
      <c r="G3421" s="17">
        <v>0.75359045800000002</v>
      </c>
      <c r="H3421" s="17">
        <v>0.24640954200000001</v>
      </c>
      <c r="I3421" s="17">
        <v>0.98577614499999999</v>
      </c>
      <c r="J3421" s="17">
        <v>1.4200000000000001E-2</v>
      </c>
      <c r="K3421" s="17">
        <v>0</v>
      </c>
    </row>
    <row r="3422" spans="1:11" x14ac:dyDescent="0.45">
      <c r="A3422" s="10" t="s">
        <v>33</v>
      </c>
      <c r="B3422" s="20">
        <v>0.96799999999999997</v>
      </c>
      <c r="C3422" s="19">
        <v>56777</v>
      </c>
      <c r="D3422" s="19">
        <v>18472.071909999999</v>
      </c>
      <c r="E3422" s="23">
        <v>2.4796627789999999</v>
      </c>
      <c r="F3422" s="23">
        <v>0.85357191899999996</v>
      </c>
      <c r="G3422" s="17">
        <v>0.75386159900000005</v>
      </c>
      <c r="H3422" s="17">
        <v>0.24613840100000001</v>
      </c>
      <c r="I3422" s="17">
        <v>0.98590395500000005</v>
      </c>
      <c r="J3422" s="17">
        <v>1.41E-2</v>
      </c>
      <c r="K3422" s="17">
        <v>0</v>
      </c>
    </row>
    <row r="3423" spans="1:11" x14ac:dyDescent="0.45">
      <c r="A3423" s="10" t="s">
        <v>33</v>
      </c>
      <c r="B3423" s="20">
        <v>0.96899999999999997</v>
      </c>
      <c r="C3423" s="19">
        <v>56835</v>
      </c>
      <c r="D3423" s="19">
        <v>18617.50837</v>
      </c>
      <c r="E3423" s="23">
        <v>2.5398772539999999</v>
      </c>
      <c r="F3423" s="23">
        <v>0.86605718399999998</v>
      </c>
      <c r="G3423" s="17">
        <v>0.75405999800000001</v>
      </c>
      <c r="H3423" s="17">
        <v>0.24594000199999999</v>
      </c>
      <c r="I3423" s="17">
        <v>0.98600712599999996</v>
      </c>
      <c r="J3423" s="17">
        <v>1.4E-2</v>
      </c>
      <c r="K3423" s="17">
        <v>0</v>
      </c>
    </row>
    <row r="3424" spans="1:11" x14ac:dyDescent="0.45">
      <c r="A3424" s="10" t="s">
        <v>33</v>
      </c>
      <c r="B3424" s="20">
        <v>0.97</v>
      </c>
      <c r="C3424" s="19">
        <v>56895</v>
      </c>
      <c r="D3424" s="19">
        <v>18771.719099999998</v>
      </c>
      <c r="E3424" s="23">
        <v>2.6074057879999999</v>
      </c>
      <c r="F3424" s="23">
        <v>0.87429926000000002</v>
      </c>
      <c r="G3424" s="17">
        <v>0.75428420799999996</v>
      </c>
      <c r="H3424" s="17">
        <v>0.24571579199999999</v>
      </c>
      <c r="I3424" s="17">
        <v>0.98609292999999998</v>
      </c>
      <c r="J3424" s="17">
        <v>1.3899999999999999E-2</v>
      </c>
      <c r="K3424" s="17">
        <v>0</v>
      </c>
    </row>
    <row r="3425" spans="1:11" x14ac:dyDescent="0.45">
      <c r="A3425" s="10" t="s">
        <v>33</v>
      </c>
      <c r="B3425" s="20">
        <v>0.97099999999999997</v>
      </c>
      <c r="C3425" s="19">
        <v>56932</v>
      </c>
      <c r="D3425" s="19">
        <v>18869.099340000001</v>
      </c>
      <c r="E3425" s="23">
        <v>2.6669770260000001</v>
      </c>
      <c r="F3425" s="23">
        <v>0.88298217199999995</v>
      </c>
      <c r="G3425" s="17">
        <v>0.75439120400000004</v>
      </c>
      <c r="H3425" s="17">
        <v>0.24560879599999999</v>
      </c>
      <c r="I3425" s="17">
        <v>0.98614765000000004</v>
      </c>
      <c r="J3425" s="17">
        <v>1.3899999999999999E-2</v>
      </c>
      <c r="K3425" s="17">
        <v>0</v>
      </c>
    </row>
    <row r="3426" spans="1:11" x14ac:dyDescent="0.45">
      <c r="A3426" s="10" t="s">
        <v>33</v>
      </c>
      <c r="B3426" s="20">
        <v>0.97199999999999998</v>
      </c>
      <c r="C3426" s="19">
        <v>56998</v>
      </c>
      <c r="D3426" s="19">
        <v>19046.784729999999</v>
      </c>
      <c r="E3426" s="23">
        <v>2.7331185360000001</v>
      </c>
      <c r="F3426" s="23">
        <v>0.88884819000000004</v>
      </c>
      <c r="G3426" s="17">
        <v>0.75435980199999997</v>
      </c>
      <c r="H3426" s="17">
        <v>0.245640198</v>
      </c>
      <c r="I3426" s="17">
        <v>0.98625900799999999</v>
      </c>
      <c r="J3426" s="17">
        <v>1.37E-2</v>
      </c>
      <c r="K3426" s="17">
        <v>0</v>
      </c>
    </row>
    <row r="3427" spans="1:11" x14ac:dyDescent="0.45">
      <c r="A3427" s="10" t="s">
        <v>33</v>
      </c>
      <c r="B3427" s="20">
        <v>0.97299999999999998</v>
      </c>
      <c r="C3427" s="19">
        <v>57071</v>
      </c>
      <c r="D3427" s="19">
        <v>19248.678469999999</v>
      </c>
      <c r="E3427" s="23">
        <v>2.8464035179999998</v>
      </c>
      <c r="F3427" s="23">
        <v>0.89887450800000002</v>
      </c>
      <c r="G3427" s="17">
        <v>0.75460391400000004</v>
      </c>
      <c r="H3427" s="17">
        <v>0.24539608600000001</v>
      </c>
      <c r="I3427" s="17">
        <v>0.98637354899999996</v>
      </c>
      <c r="J3427" s="17">
        <v>1.3599999999999999E-2</v>
      </c>
      <c r="K3427" s="17">
        <v>0</v>
      </c>
    </row>
    <row r="3428" spans="1:11" x14ac:dyDescent="0.45">
      <c r="A3428" s="10" t="s">
        <v>33</v>
      </c>
      <c r="B3428" s="20">
        <v>0.97399999999999998</v>
      </c>
      <c r="C3428" s="19">
        <v>57129</v>
      </c>
      <c r="D3428" s="19">
        <v>19416.45638</v>
      </c>
      <c r="E3428" s="23">
        <v>2.9356989160000002</v>
      </c>
      <c r="F3428" s="23">
        <v>0.90963068999999996</v>
      </c>
      <c r="G3428" s="17">
        <v>0.75483554799999997</v>
      </c>
      <c r="H3428" s="17">
        <v>0.245164452</v>
      </c>
      <c r="I3428" s="17">
        <v>0.98646426499999995</v>
      </c>
      <c r="J3428" s="17">
        <v>1.35E-2</v>
      </c>
      <c r="K3428" s="17">
        <v>0</v>
      </c>
    </row>
    <row r="3429" spans="1:11" x14ac:dyDescent="0.45">
      <c r="A3429" s="10" t="s">
        <v>33</v>
      </c>
      <c r="B3429" s="20">
        <v>0.97499999999999998</v>
      </c>
      <c r="C3429" s="19">
        <v>57177</v>
      </c>
      <c r="D3429" s="19">
        <v>19558.631890000001</v>
      </c>
      <c r="E3429" s="23">
        <v>2.9784164560000002</v>
      </c>
      <c r="F3429" s="23">
        <v>0.91948303600000003</v>
      </c>
      <c r="G3429" s="17">
        <v>0.75502387299999996</v>
      </c>
      <c r="H3429" s="17">
        <v>0.24497612699999999</v>
      </c>
      <c r="I3429" s="17">
        <v>0.98655875400000004</v>
      </c>
      <c r="J3429" s="17">
        <v>1.34E-2</v>
      </c>
      <c r="K3429" s="17">
        <v>0</v>
      </c>
    </row>
    <row r="3430" spans="1:11" x14ac:dyDescent="0.45">
      <c r="A3430" s="10" t="s">
        <v>33</v>
      </c>
      <c r="B3430" s="20">
        <v>0.97599999999999998</v>
      </c>
      <c r="C3430" s="19">
        <v>57247</v>
      </c>
      <c r="D3430" s="19">
        <v>19769.238069999999</v>
      </c>
      <c r="E3430" s="23">
        <v>3.0688642229999998</v>
      </c>
      <c r="F3430" s="23">
        <v>0.92796136900000004</v>
      </c>
      <c r="G3430" s="17">
        <v>0.75504393199999997</v>
      </c>
      <c r="H3430" s="17">
        <v>0.244956068</v>
      </c>
      <c r="I3430" s="17">
        <v>0.98668524099999999</v>
      </c>
      <c r="J3430" s="17">
        <v>1.3299999999999999E-2</v>
      </c>
      <c r="K3430" s="17">
        <v>0</v>
      </c>
    </row>
    <row r="3431" spans="1:11" x14ac:dyDescent="0.45">
      <c r="A3431" s="10" t="s">
        <v>33</v>
      </c>
      <c r="B3431" s="20">
        <v>0.97699999999999998</v>
      </c>
      <c r="C3431" s="19">
        <v>57305</v>
      </c>
      <c r="D3431" s="19">
        <v>19950.466130000001</v>
      </c>
      <c r="E3431" s="23">
        <v>3.178531445</v>
      </c>
      <c r="F3431" s="23">
        <v>0.93954947600000005</v>
      </c>
      <c r="G3431" s="17">
        <v>0.75525695800000003</v>
      </c>
      <c r="H3431" s="17">
        <v>0.24474304199999999</v>
      </c>
      <c r="I3431" s="17">
        <v>0.98679473399999995</v>
      </c>
      <c r="J3431" s="17">
        <v>1.32E-2</v>
      </c>
      <c r="K3431" s="17">
        <v>0</v>
      </c>
    </row>
    <row r="3432" spans="1:11" x14ac:dyDescent="0.45">
      <c r="A3432" s="10" t="s">
        <v>33</v>
      </c>
      <c r="B3432" s="20">
        <v>0.97799999999999998</v>
      </c>
      <c r="C3432" s="19">
        <v>57361</v>
      </c>
      <c r="D3432" s="19">
        <v>20130.882839999998</v>
      </c>
      <c r="E3432" s="23">
        <v>3.2717771390000001</v>
      </c>
      <c r="F3432" s="23">
        <v>0.95020713400000001</v>
      </c>
      <c r="G3432" s="17">
        <v>0.75539129400000005</v>
      </c>
      <c r="H3432" s="17">
        <v>0.24460870600000001</v>
      </c>
      <c r="I3432" s="17">
        <v>0.986882963</v>
      </c>
      <c r="J3432" s="17">
        <v>1.3100000000000001E-2</v>
      </c>
      <c r="K3432" s="17">
        <v>0</v>
      </c>
    </row>
    <row r="3433" spans="1:11" x14ac:dyDescent="0.45">
      <c r="A3433" s="10" t="s">
        <v>33</v>
      </c>
      <c r="B3433" s="20">
        <v>0.97899999999999998</v>
      </c>
      <c r="C3433" s="19">
        <v>57422</v>
      </c>
      <c r="D3433" s="19">
        <v>20335.425360000001</v>
      </c>
      <c r="E3433" s="23">
        <v>3.4361843790000002</v>
      </c>
      <c r="F3433" s="23">
        <v>0.95989157400000003</v>
      </c>
      <c r="G3433" s="17">
        <v>0.75561631399999996</v>
      </c>
      <c r="H3433" s="17">
        <v>0.24438368599999999</v>
      </c>
      <c r="I3433" s="17">
        <v>0.98698776099999996</v>
      </c>
      <c r="J3433" s="17">
        <v>1.2999999999999999E-2</v>
      </c>
      <c r="K3433" s="17">
        <v>0</v>
      </c>
    </row>
    <row r="3434" spans="1:11" x14ac:dyDescent="0.45">
      <c r="A3434" s="10" t="s">
        <v>33</v>
      </c>
      <c r="B3434" s="20">
        <v>0.98</v>
      </c>
      <c r="C3434" s="19">
        <v>57480</v>
      </c>
      <c r="D3434" s="19">
        <v>20538.721509999999</v>
      </c>
      <c r="E3434" s="23">
        <v>3.5509419910000002</v>
      </c>
      <c r="F3434" s="23">
        <v>0.97262422199999998</v>
      </c>
      <c r="G3434" s="17">
        <v>0.75575852499999996</v>
      </c>
      <c r="H3434" s="17">
        <v>0.24424147500000001</v>
      </c>
      <c r="I3434" s="17">
        <v>0.987083563</v>
      </c>
      <c r="J3434" s="17">
        <v>1.29E-2</v>
      </c>
      <c r="K3434" s="17">
        <v>0</v>
      </c>
    </row>
    <row r="3435" spans="1:11" x14ac:dyDescent="0.45">
      <c r="A3435" s="10" t="s">
        <v>33</v>
      </c>
      <c r="B3435" s="20">
        <v>0.98099999999999998</v>
      </c>
      <c r="C3435" s="19">
        <v>57540</v>
      </c>
      <c r="D3435" s="19">
        <v>20756.760620000001</v>
      </c>
      <c r="E3435" s="23">
        <v>3.7377240060000001</v>
      </c>
      <c r="F3435" s="23">
        <v>0.98456006900000004</v>
      </c>
      <c r="G3435" s="17">
        <v>0.75597844999999997</v>
      </c>
      <c r="H3435" s="17">
        <v>0.24402155</v>
      </c>
      <c r="I3435" s="17">
        <v>0.98718917699999997</v>
      </c>
      <c r="J3435" s="17">
        <v>1.2800000000000001E-2</v>
      </c>
      <c r="K3435" s="17">
        <v>0</v>
      </c>
    </row>
    <row r="3436" spans="1:11" x14ac:dyDescent="0.45">
      <c r="A3436" s="10" t="s">
        <v>33</v>
      </c>
      <c r="B3436" s="20">
        <v>0.98199999999999998</v>
      </c>
      <c r="C3436" s="19">
        <v>57587</v>
      </c>
      <c r="D3436" s="19">
        <v>20934.843499999999</v>
      </c>
      <c r="E3436" s="23">
        <v>3.8566410819999999</v>
      </c>
      <c r="F3436" s="23">
        <v>0.99610092800000005</v>
      </c>
      <c r="G3436" s="17">
        <v>0.75617760999999994</v>
      </c>
      <c r="H3436" s="17">
        <v>0.24382239</v>
      </c>
      <c r="I3436" s="17">
        <v>0.98729499600000004</v>
      </c>
      <c r="J3436" s="17">
        <v>1.2699999999999999E-2</v>
      </c>
      <c r="K3436" s="17">
        <v>0</v>
      </c>
    </row>
    <row r="3437" spans="1:11" x14ac:dyDescent="0.45">
      <c r="A3437" s="10" t="s">
        <v>33</v>
      </c>
      <c r="B3437" s="20">
        <v>0.98299999999999998</v>
      </c>
      <c r="C3437" s="19">
        <v>57633</v>
      </c>
      <c r="D3437" s="19">
        <v>21114.267329999999</v>
      </c>
      <c r="E3437" s="23">
        <v>3.9735896070000001</v>
      </c>
      <c r="F3437" s="23">
        <v>1.0081246859999999</v>
      </c>
      <c r="G3437" s="17">
        <v>0.75637221700000001</v>
      </c>
      <c r="H3437" s="17">
        <v>0.24362778299999999</v>
      </c>
      <c r="I3437" s="17">
        <v>0.98738512000000001</v>
      </c>
      <c r="J3437" s="17">
        <v>1.26E-2</v>
      </c>
      <c r="K3437" s="17">
        <v>0</v>
      </c>
    </row>
    <row r="3438" spans="1:11" x14ac:dyDescent="0.45">
      <c r="A3438" s="10" t="s">
        <v>33</v>
      </c>
      <c r="B3438" s="20">
        <v>0.98399999999999999</v>
      </c>
      <c r="C3438" s="19">
        <v>57706</v>
      </c>
      <c r="D3438" s="19">
        <v>21408.21989</v>
      </c>
      <c r="E3438" s="23">
        <v>4.121226805</v>
      </c>
      <c r="F3438" s="23">
        <v>1.0183811119999999</v>
      </c>
      <c r="G3438" s="17">
        <v>0.75662842699999999</v>
      </c>
      <c r="H3438" s="17">
        <v>0.24337157300000001</v>
      </c>
      <c r="I3438" s="17">
        <v>0.987525663</v>
      </c>
      <c r="J3438" s="17">
        <v>1.2500000000000001E-2</v>
      </c>
      <c r="K3438" s="17">
        <v>0</v>
      </c>
    </row>
    <row r="3439" spans="1:11" x14ac:dyDescent="0.45">
      <c r="A3439" s="10" t="s">
        <v>33</v>
      </c>
      <c r="B3439" s="20">
        <v>0.98499999999999999</v>
      </c>
      <c r="C3439" s="19">
        <v>57774</v>
      </c>
      <c r="D3439" s="19">
        <v>21694.99555</v>
      </c>
      <c r="E3439" s="23">
        <v>4.3249599559999998</v>
      </c>
      <c r="F3439" s="23">
        <v>1.036273711</v>
      </c>
      <c r="G3439" s="17">
        <v>0.75691487499999999</v>
      </c>
      <c r="H3439" s="17">
        <v>0.24308512500000001</v>
      </c>
      <c r="I3439" s="17">
        <v>0.98764965699999996</v>
      </c>
      <c r="J3439" s="17">
        <v>1.24E-2</v>
      </c>
      <c r="K3439" s="17">
        <v>0</v>
      </c>
    </row>
    <row r="3440" spans="1:11" x14ac:dyDescent="0.45">
      <c r="A3440" s="10" t="s">
        <v>33</v>
      </c>
      <c r="B3440" s="20">
        <v>0.98599999999999999</v>
      </c>
      <c r="C3440" s="19">
        <v>57833</v>
      </c>
      <c r="D3440" s="19">
        <v>21957.989519999999</v>
      </c>
      <c r="E3440" s="23">
        <v>4.6224628660000002</v>
      </c>
      <c r="F3440" s="23">
        <v>1.0531211789999999</v>
      </c>
      <c r="G3440" s="17">
        <v>0.75716286499999996</v>
      </c>
      <c r="H3440" s="17">
        <v>0.24283713500000001</v>
      </c>
      <c r="I3440" s="17">
        <v>0.98778548700000002</v>
      </c>
      <c r="J3440" s="17">
        <v>1.2200000000000001E-2</v>
      </c>
      <c r="K3440" s="17">
        <v>0</v>
      </c>
    </row>
    <row r="3441" spans="1:11" x14ac:dyDescent="0.45">
      <c r="A3441" s="10" t="s">
        <v>33</v>
      </c>
      <c r="B3441" s="20">
        <v>0.98699999999999999</v>
      </c>
      <c r="C3441" s="19">
        <v>57888</v>
      </c>
      <c r="D3441" s="19">
        <v>22218.846409999998</v>
      </c>
      <c r="E3441" s="23">
        <v>4.9048891550000002</v>
      </c>
      <c r="F3441" s="23">
        <v>1.067236391</v>
      </c>
      <c r="G3441" s="17">
        <v>0.75735903800000004</v>
      </c>
      <c r="H3441" s="17">
        <v>0.24264096199999999</v>
      </c>
      <c r="I3441" s="17">
        <v>0.98789761600000003</v>
      </c>
      <c r="J3441" s="17">
        <v>1.21E-2</v>
      </c>
      <c r="K3441" s="17">
        <v>0</v>
      </c>
    </row>
    <row r="3442" spans="1:11" x14ac:dyDescent="0.45">
      <c r="A3442" s="10" t="s">
        <v>33</v>
      </c>
      <c r="B3442" s="20">
        <v>0.98799999999999999</v>
      </c>
      <c r="C3442" s="19">
        <v>57945</v>
      </c>
      <c r="D3442" s="19">
        <v>22504.709780000001</v>
      </c>
      <c r="E3442" s="23">
        <v>5.1776329140000001</v>
      </c>
      <c r="F3442" s="23">
        <v>1.0838950469999999</v>
      </c>
      <c r="G3442" s="17">
        <v>0.75758046400000001</v>
      </c>
      <c r="H3442" s="17">
        <v>0.24241953599999999</v>
      </c>
      <c r="I3442" s="17">
        <v>0.988017547</v>
      </c>
      <c r="J3442" s="17">
        <v>1.2E-2</v>
      </c>
      <c r="K3442" s="17">
        <v>0</v>
      </c>
    </row>
    <row r="3443" spans="1:11" x14ac:dyDescent="0.45">
      <c r="A3443" s="10" t="s">
        <v>33</v>
      </c>
      <c r="B3443" s="20">
        <v>0.98899999999999999</v>
      </c>
      <c r="C3443" s="19">
        <v>58005</v>
      </c>
      <c r="D3443" s="19">
        <v>22824.99944</v>
      </c>
      <c r="E3443" s="23">
        <v>5.4955604859999996</v>
      </c>
      <c r="F3443" s="23">
        <v>1.1023198190000001</v>
      </c>
      <c r="G3443" s="17">
        <v>0.75779674200000002</v>
      </c>
      <c r="H3443" s="17">
        <v>0.242203258</v>
      </c>
      <c r="I3443" s="17">
        <v>0.98814312400000004</v>
      </c>
      <c r="J3443" s="17">
        <v>1.1900000000000001E-2</v>
      </c>
      <c r="K3443" s="17">
        <v>0</v>
      </c>
    </row>
    <row r="3444" spans="1:11" x14ac:dyDescent="0.45">
      <c r="A3444" s="10" t="s">
        <v>33</v>
      </c>
      <c r="B3444" s="20">
        <v>0.99</v>
      </c>
      <c r="C3444" s="19">
        <v>58067</v>
      </c>
      <c r="D3444" s="19">
        <v>23182.525030000001</v>
      </c>
      <c r="E3444" s="23">
        <v>6.0452065790000002</v>
      </c>
      <c r="F3444" s="23">
        <v>1.1212744059999999</v>
      </c>
      <c r="G3444" s="17">
        <v>0.75796924200000004</v>
      </c>
      <c r="H3444" s="17">
        <v>0.24203075800000001</v>
      </c>
      <c r="I3444" s="17">
        <v>0.98828705299999997</v>
      </c>
      <c r="J3444" s="17">
        <v>1.17E-2</v>
      </c>
      <c r="K3444" s="17">
        <v>0</v>
      </c>
    </row>
    <row r="3445" spans="1:11" x14ac:dyDescent="0.45">
      <c r="A3445" s="10" t="s">
        <v>33</v>
      </c>
      <c r="B3445" s="20">
        <v>0.99099999999999999</v>
      </c>
      <c r="C3445" s="19">
        <v>58126</v>
      </c>
      <c r="D3445" s="19">
        <v>23556.021359999999</v>
      </c>
      <c r="E3445" s="23">
        <v>6.642932429</v>
      </c>
      <c r="F3445" s="23">
        <v>1.1424566309999999</v>
      </c>
      <c r="G3445" s="17">
        <v>0.75821491200000002</v>
      </c>
      <c r="H3445" s="17">
        <v>0.24178508800000001</v>
      </c>
      <c r="I3445" s="17">
        <v>0.98844206400000001</v>
      </c>
      <c r="J3445" s="17">
        <v>1.1599999999999999E-2</v>
      </c>
      <c r="K3445" s="17">
        <v>0</v>
      </c>
    </row>
    <row r="3446" spans="1:11" x14ac:dyDescent="0.45">
      <c r="A3446" s="10" t="s">
        <v>33</v>
      </c>
      <c r="B3446" s="20">
        <v>0.99199999999999999</v>
      </c>
      <c r="C3446" s="19">
        <v>58182</v>
      </c>
      <c r="D3446" s="19">
        <v>23935.913970000001</v>
      </c>
      <c r="E3446" s="23">
        <v>6.8876119139999998</v>
      </c>
      <c r="F3446" s="23">
        <v>1.1665936649999999</v>
      </c>
      <c r="G3446" s="17">
        <v>0.75841325500000001</v>
      </c>
      <c r="H3446" s="17">
        <v>0.24158674499999999</v>
      </c>
      <c r="I3446" s="17">
        <v>0.98860509100000005</v>
      </c>
      <c r="J3446" s="17">
        <v>1.14E-2</v>
      </c>
      <c r="K3446" s="17">
        <v>0</v>
      </c>
    </row>
    <row r="3447" spans="1:11" x14ac:dyDescent="0.45">
      <c r="A3447" s="10" t="s">
        <v>33</v>
      </c>
      <c r="B3447" s="20">
        <v>0.99299999999999999</v>
      </c>
      <c r="C3447" s="19">
        <v>58242</v>
      </c>
      <c r="D3447" s="19">
        <v>24365.030299999999</v>
      </c>
      <c r="E3447" s="23">
        <v>7.356308801</v>
      </c>
      <c r="F3447" s="23">
        <v>1.1908994239999999</v>
      </c>
      <c r="G3447" s="17">
        <v>0.75864496400000003</v>
      </c>
      <c r="H3447" s="17">
        <v>0.241355036</v>
      </c>
      <c r="I3447" s="17">
        <v>0.98875882699999995</v>
      </c>
      <c r="J3447" s="17">
        <v>1.12E-2</v>
      </c>
      <c r="K3447" s="17">
        <v>0</v>
      </c>
    </row>
    <row r="3448" spans="1:11" x14ac:dyDescent="0.45">
      <c r="A3448" s="10" t="s">
        <v>33</v>
      </c>
      <c r="B3448" s="20">
        <v>0.99399999999999999</v>
      </c>
      <c r="C3448" s="19">
        <v>58298</v>
      </c>
      <c r="D3448" s="19">
        <v>24805.290850000001</v>
      </c>
      <c r="E3448" s="23">
        <v>8.3621741370000002</v>
      </c>
      <c r="F3448" s="23">
        <v>1.2176405880000001</v>
      </c>
      <c r="G3448" s="17">
        <v>0.75885965200000005</v>
      </c>
      <c r="H3448" s="17">
        <v>0.241140348</v>
      </c>
      <c r="I3448" s="17">
        <v>0.98891484500000004</v>
      </c>
      <c r="J3448" s="17">
        <v>1.11E-2</v>
      </c>
      <c r="K3448" s="17">
        <v>0</v>
      </c>
    </row>
    <row r="3449" spans="1:11" x14ac:dyDescent="0.45">
      <c r="A3449" s="10" t="s">
        <v>33</v>
      </c>
      <c r="B3449" s="20">
        <v>0.995</v>
      </c>
      <c r="C3449" s="19">
        <v>58359</v>
      </c>
      <c r="D3449" s="19">
        <v>25323.78916</v>
      </c>
      <c r="E3449" s="23">
        <v>8.7826536130000008</v>
      </c>
      <c r="F3449" s="23">
        <v>1.2455257710000001</v>
      </c>
      <c r="G3449" s="17">
        <v>0.75888894600000001</v>
      </c>
      <c r="H3449" s="17">
        <v>0.24111105399999999</v>
      </c>
      <c r="I3449" s="17">
        <v>0.98910781999999997</v>
      </c>
      <c r="J3449" s="17">
        <v>1.09E-2</v>
      </c>
      <c r="K3449" s="17">
        <v>0</v>
      </c>
    </row>
    <row r="3450" spans="1:11" x14ac:dyDescent="0.45">
      <c r="A3450" s="10" t="s">
        <v>33</v>
      </c>
      <c r="B3450" s="20">
        <v>0.996</v>
      </c>
      <c r="C3450" s="19">
        <v>58419</v>
      </c>
      <c r="D3450" s="19">
        <v>25934.502899999999</v>
      </c>
      <c r="E3450" s="23">
        <v>11.97760237</v>
      </c>
      <c r="F3450" s="23">
        <v>1.278402762</v>
      </c>
      <c r="G3450" s="17">
        <v>0.75910234700000001</v>
      </c>
      <c r="H3450" s="17">
        <v>0.24089765299999999</v>
      </c>
      <c r="I3450" s="17">
        <v>0.98930125999999996</v>
      </c>
      <c r="J3450" s="17">
        <v>1.0699999999999999E-2</v>
      </c>
      <c r="K3450" s="17">
        <v>0</v>
      </c>
    </row>
    <row r="3451" spans="1:11" x14ac:dyDescent="0.45">
      <c r="A3451" s="10" t="s">
        <v>33</v>
      </c>
      <c r="B3451" s="20">
        <v>0.997</v>
      </c>
      <c r="C3451" s="19">
        <v>58477</v>
      </c>
      <c r="D3451" s="19">
        <v>26696.32675</v>
      </c>
      <c r="E3451" s="23">
        <v>16.264668960000002</v>
      </c>
      <c r="F3451" s="23">
        <v>1.3167719710000001</v>
      </c>
      <c r="G3451" s="17">
        <v>0.75934127900000004</v>
      </c>
      <c r="H3451" s="17">
        <v>0.24065872099999999</v>
      </c>
      <c r="I3451" s="17">
        <v>0.98957049900000005</v>
      </c>
      <c r="J3451" s="17">
        <v>1.04E-2</v>
      </c>
      <c r="K3451" s="17">
        <v>0</v>
      </c>
    </row>
    <row r="3452" spans="1:11" x14ac:dyDescent="0.45">
      <c r="A3452" s="10" t="s">
        <v>33</v>
      </c>
      <c r="B3452" s="20">
        <v>0.998</v>
      </c>
      <c r="C3452" s="19">
        <v>58536</v>
      </c>
      <c r="D3452" s="19">
        <v>27813.730510000001</v>
      </c>
      <c r="E3452" s="23">
        <v>21.863036189999999</v>
      </c>
      <c r="F3452" s="23">
        <v>1.3669525179999999</v>
      </c>
      <c r="G3452" s="17">
        <v>0.75956676199999995</v>
      </c>
      <c r="H3452" s="17">
        <v>0.24043323799999999</v>
      </c>
      <c r="I3452" s="17">
        <v>0.98994638199999996</v>
      </c>
      <c r="J3452" s="17">
        <v>1.01E-2</v>
      </c>
      <c r="K3452" s="17">
        <v>0</v>
      </c>
    </row>
    <row r="3453" spans="1:11" x14ac:dyDescent="0.45">
      <c r="A3453" s="10" t="s">
        <v>33</v>
      </c>
      <c r="B3453" s="20">
        <v>0.999</v>
      </c>
      <c r="C3453" s="19">
        <v>58594</v>
      </c>
      <c r="D3453" s="19">
        <v>30790.61621</v>
      </c>
      <c r="E3453" s="23">
        <v>147.6475657</v>
      </c>
      <c r="F3453" s="23">
        <v>1.4405013959999999</v>
      </c>
      <c r="G3453" s="17">
        <v>0.75980475800000002</v>
      </c>
      <c r="H3453" s="17">
        <v>0.240195242</v>
      </c>
      <c r="I3453" s="17">
        <v>0.99072665000000004</v>
      </c>
      <c r="J3453" s="17">
        <v>9.2700000000000005E-3</v>
      </c>
      <c r="K3453" s="17">
        <v>0</v>
      </c>
    </row>
    <row r="3454" spans="1:11" x14ac:dyDescent="0.45">
      <c r="A3454" s="10" t="s">
        <v>33</v>
      </c>
      <c r="B3454" s="20">
        <v>1</v>
      </c>
      <c r="C3454" s="19">
        <v>58595</v>
      </c>
      <c r="D3454" s="19">
        <v>30966.312089999999</v>
      </c>
      <c r="E3454" s="23">
        <v>175.69588619999999</v>
      </c>
      <c r="F3454" s="23">
        <v>1.651622988</v>
      </c>
      <c r="G3454" s="17">
        <v>0.759808857</v>
      </c>
      <c r="H3454" s="17">
        <v>0.240191143</v>
      </c>
      <c r="I3454" s="17">
        <v>0.990771242</v>
      </c>
      <c r="J3454" s="17">
        <v>9.2300000000000004E-3</v>
      </c>
      <c r="K3454" s="17">
        <v>0</v>
      </c>
    </row>
    <row r="3455" spans="1:11" x14ac:dyDescent="0.45">
      <c r="A3455" s="10" t="s">
        <v>35</v>
      </c>
      <c r="B3455" s="20">
        <v>0</v>
      </c>
      <c r="C3455" s="19">
        <v>951</v>
      </c>
      <c r="D3455" s="19">
        <v>1.374491916</v>
      </c>
      <c r="E3455" s="23">
        <v>2.4099999999999998E-3</v>
      </c>
      <c r="F3455" s="23">
        <v>2.0200000000000001E-3</v>
      </c>
      <c r="G3455" s="17">
        <v>0.73501577299999998</v>
      </c>
      <c r="H3455" s="17">
        <v>0.26498422700000002</v>
      </c>
      <c r="I3455" s="17">
        <v>0.54048278999999999</v>
      </c>
      <c r="J3455" s="17">
        <v>0.45951721000000001</v>
      </c>
      <c r="K3455" s="17">
        <v>0</v>
      </c>
    </row>
    <row r="3456" spans="1:11" x14ac:dyDescent="0.45">
      <c r="A3456" s="10" t="s">
        <v>35</v>
      </c>
      <c r="B3456" s="20">
        <v>0.01</v>
      </c>
      <c r="C3456" s="19">
        <v>2839</v>
      </c>
      <c r="D3456" s="19">
        <v>9.3389468919999992</v>
      </c>
      <c r="E3456" s="23">
        <v>5.96E-3</v>
      </c>
      <c r="F3456" s="23">
        <v>5.0299999999999997E-3</v>
      </c>
      <c r="G3456" s="17">
        <v>0.74885523099999995</v>
      </c>
      <c r="H3456" s="17">
        <v>0.25114476899999999</v>
      </c>
      <c r="I3456" s="17">
        <v>0.53902690900000005</v>
      </c>
      <c r="J3456" s="17">
        <v>0.444029122</v>
      </c>
      <c r="K3456" s="17">
        <v>1.6899999999999998E-2</v>
      </c>
    </row>
    <row r="3457" spans="1:11" x14ac:dyDescent="0.45">
      <c r="A3457" s="10" t="s">
        <v>35</v>
      </c>
      <c r="B3457" s="20">
        <v>0.02</v>
      </c>
      <c r="C3457" s="19">
        <v>4775</v>
      </c>
      <c r="D3457" s="19">
        <v>23.9090442</v>
      </c>
      <c r="E3457" s="23">
        <v>8.9899999999999997E-3</v>
      </c>
      <c r="F3457" s="23">
        <v>7.8899999999999994E-3</v>
      </c>
      <c r="G3457" s="17">
        <v>0.72565444999999995</v>
      </c>
      <c r="H3457" s="17">
        <v>0.27434554999999999</v>
      </c>
      <c r="I3457" s="17">
        <v>0.51059297000000003</v>
      </c>
      <c r="J3457" s="17">
        <v>0.47178931200000002</v>
      </c>
      <c r="K3457" s="17">
        <v>1.7600000000000001E-2</v>
      </c>
    </row>
    <row r="3458" spans="1:11" x14ac:dyDescent="0.45">
      <c r="A3458" s="10" t="s">
        <v>35</v>
      </c>
      <c r="B3458" s="20">
        <v>0.03</v>
      </c>
      <c r="C3458" s="19">
        <v>6600</v>
      </c>
      <c r="D3458" s="19">
        <v>42.069786180000001</v>
      </c>
      <c r="E3458" s="23">
        <v>1.0999999999999999E-2</v>
      </c>
      <c r="F3458" s="23">
        <v>9.9299999999999996E-3</v>
      </c>
      <c r="G3458" s="17">
        <v>0.69348484799999999</v>
      </c>
      <c r="H3458" s="17">
        <v>0.30651515200000001</v>
      </c>
      <c r="I3458" s="17">
        <v>0.47073230500000002</v>
      </c>
      <c r="J3458" s="17">
        <v>0.51774867199999997</v>
      </c>
      <c r="K3458" s="17">
        <v>1.15E-2</v>
      </c>
    </row>
    <row r="3459" spans="1:11" x14ac:dyDescent="0.45">
      <c r="A3459" s="10" t="s">
        <v>35</v>
      </c>
      <c r="B3459" s="20">
        <v>0.04</v>
      </c>
      <c r="C3459" s="19">
        <v>8598</v>
      </c>
      <c r="D3459" s="19">
        <v>64.123542889999996</v>
      </c>
      <c r="E3459" s="23">
        <v>1.0999999999999999E-2</v>
      </c>
      <c r="F3459" s="23">
        <v>1.09E-2</v>
      </c>
      <c r="G3459" s="17">
        <v>0.67620376800000004</v>
      </c>
      <c r="H3459" s="17">
        <v>0.32379623200000002</v>
      </c>
      <c r="I3459" s="17">
        <v>0.66794109199999996</v>
      </c>
      <c r="J3459" s="17">
        <v>0.32483195199999998</v>
      </c>
      <c r="K3459" s="17">
        <v>7.2300000000000003E-3</v>
      </c>
    </row>
    <row r="3460" spans="1:11" x14ac:dyDescent="0.45">
      <c r="A3460" s="10" t="s">
        <v>35</v>
      </c>
      <c r="B3460" s="20">
        <v>0.05</v>
      </c>
      <c r="C3460" s="19">
        <v>10508</v>
      </c>
      <c r="D3460" s="19">
        <v>86.985910849999996</v>
      </c>
      <c r="E3460" s="23">
        <v>1.34E-2</v>
      </c>
      <c r="F3460" s="23">
        <v>1.14E-2</v>
      </c>
      <c r="G3460" s="17">
        <v>0.668918919</v>
      </c>
      <c r="H3460" s="17">
        <v>0.331081081</v>
      </c>
      <c r="I3460" s="17">
        <v>0.64315309399999998</v>
      </c>
      <c r="J3460" s="17">
        <v>0.351478505</v>
      </c>
      <c r="K3460" s="17">
        <v>5.3699999999999998E-3</v>
      </c>
    </row>
    <row r="3461" spans="1:11" x14ac:dyDescent="0.45">
      <c r="A3461" s="10" t="s">
        <v>35</v>
      </c>
      <c r="B3461" s="20">
        <v>0.06</v>
      </c>
      <c r="C3461" s="19">
        <v>12408</v>
      </c>
      <c r="D3461" s="19">
        <v>114.8916358</v>
      </c>
      <c r="E3461" s="23">
        <v>1.5699999999999999E-2</v>
      </c>
      <c r="F3461" s="23">
        <v>1.35E-2</v>
      </c>
      <c r="G3461" s="17">
        <v>0.68101224999999999</v>
      </c>
      <c r="H3461" s="17">
        <v>0.31898775000000001</v>
      </c>
      <c r="I3461" s="17">
        <v>0.59246508799999997</v>
      </c>
      <c r="J3461" s="17">
        <v>0.40340323</v>
      </c>
      <c r="K3461" s="17">
        <v>4.13E-3</v>
      </c>
    </row>
    <row r="3462" spans="1:11" x14ac:dyDescent="0.45">
      <c r="A3462" s="10" t="s">
        <v>35</v>
      </c>
      <c r="B3462" s="20">
        <v>7.0000000000000007E-2</v>
      </c>
      <c r="C3462" s="19">
        <v>14304</v>
      </c>
      <c r="D3462" s="19">
        <v>146.4579871</v>
      </c>
      <c r="E3462" s="23">
        <v>1.77E-2</v>
      </c>
      <c r="F3462" s="23">
        <v>1.5599999999999999E-2</v>
      </c>
      <c r="G3462" s="17">
        <v>0.68484339999999999</v>
      </c>
      <c r="H3462" s="17">
        <v>0.31515660000000001</v>
      </c>
      <c r="I3462" s="17">
        <v>0.56058218699999995</v>
      </c>
      <c r="J3462" s="17">
        <v>0.43616517199999999</v>
      </c>
      <c r="K3462" s="17">
        <v>3.2499999999999999E-3</v>
      </c>
    </row>
    <row r="3463" spans="1:11" x14ac:dyDescent="0.45">
      <c r="A3463" s="10" t="s">
        <v>35</v>
      </c>
      <c r="B3463" s="20">
        <v>0.08</v>
      </c>
      <c r="C3463" s="19">
        <v>16237</v>
      </c>
      <c r="D3463" s="19">
        <v>183.0132361</v>
      </c>
      <c r="E3463" s="23">
        <v>2.0400000000000001E-2</v>
      </c>
      <c r="F3463" s="23">
        <v>1.7399999999999999E-2</v>
      </c>
      <c r="G3463" s="17">
        <v>0.68479398899999999</v>
      </c>
      <c r="H3463" s="17">
        <v>0.31520601100000001</v>
      </c>
      <c r="I3463" s="17">
        <v>0.53848087700000002</v>
      </c>
      <c r="J3463" s="17">
        <v>0.45888905800000002</v>
      </c>
      <c r="K3463" s="17">
        <v>2.63E-3</v>
      </c>
    </row>
    <row r="3464" spans="1:11" x14ac:dyDescent="0.45">
      <c r="A3464" s="10" t="s">
        <v>35</v>
      </c>
      <c r="B3464" s="20">
        <v>0.09</v>
      </c>
      <c r="C3464" s="19">
        <v>18147</v>
      </c>
      <c r="D3464" s="19">
        <v>224.11445950000001</v>
      </c>
      <c r="E3464" s="23">
        <v>2.23E-2</v>
      </c>
      <c r="F3464" s="23">
        <v>1.9599999999999999E-2</v>
      </c>
      <c r="G3464" s="17">
        <v>0.697140023</v>
      </c>
      <c r="H3464" s="17">
        <v>0.302859977</v>
      </c>
      <c r="I3464" s="17">
        <v>0.55955793600000003</v>
      </c>
      <c r="J3464" s="17">
        <v>0.438298727</v>
      </c>
      <c r="K3464" s="17">
        <v>2.14E-3</v>
      </c>
    </row>
    <row r="3465" spans="1:11" x14ac:dyDescent="0.45">
      <c r="A3465" s="10" t="s">
        <v>35</v>
      </c>
      <c r="B3465" s="20">
        <v>0.1</v>
      </c>
      <c r="C3465" s="19">
        <v>20031</v>
      </c>
      <c r="D3465" s="19">
        <v>268.67030690000001</v>
      </c>
      <c r="E3465" s="23">
        <v>2.4899999999999999E-2</v>
      </c>
      <c r="F3465" s="23">
        <v>2.1600000000000001E-2</v>
      </c>
      <c r="G3465" s="17">
        <v>0.69881683400000005</v>
      </c>
      <c r="H3465" s="17">
        <v>0.301183166</v>
      </c>
      <c r="I3465" s="17">
        <v>0.54375558800000001</v>
      </c>
      <c r="J3465" s="17">
        <v>0.45445084499999999</v>
      </c>
      <c r="K3465" s="17">
        <v>1.7899999999999999E-3</v>
      </c>
    </row>
    <row r="3466" spans="1:11" x14ac:dyDescent="0.45">
      <c r="A3466" s="10" t="s">
        <v>35</v>
      </c>
      <c r="B3466" s="20">
        <v>0.11</v>
      </c>
      <c r="C3466" s="19">
        <v>21970</v>
      </c>
      <c r="D3466" s="19">
        <v>319.49767050000003</v>
      </c>
      <c r="E3466" s="23">
        <v>2.75E-2</v>
      </c>
      <c r="F3466" s="23">
        <v>2.3703104999999999E-2</v>
      </c>
      <c r="G3466" s="17">
        <v>0.701137915</v>
      </c>
      <c r="H3466" s="17">
        <v>0.298862085</v>
      </c>
      <c r="I3466" s="17">
        <v>0.55953213400000001</v>
      </c>
      <c r="J3466" s="17">
        <v>0.43894844999999999</v>
      </c>
      <c r="K3466" s="17">
        <v>1.5200000000000001E-3</v>
      </c>
    </row>
    <row r="3467" spans="1:11" x14ac:dyDescent="0.45">
      <c r="A3467" s="10" t="s">
        <v>35</v>
      </c>
      <c r="B3467" s="20">
        <v>0.12</v>
      </c>
      <c r="C3467" s="19">
        <v>23873</v>
      </c>
      <c r="D3467" s="19">
        <v>373.75845759999999</v>
      </c>
      <c r="E3467" s="23">
        <v>2.9399999999999999E-2</v>
      </c>
      <c r="F3467" s="23">
        <v>2.58E-2</v>
      </c>
      <c r="G3467" s="17">
        <v>0.70493863400000001</v>
      </c>
      <c r="H3467" s="17">
        <v>0.29506136599999999</v>
      </c>
      <c r="I3467" s="17">
        <v>0.57535102299999996</v>
      </c>
      <c r="J3467" s="17">
        <v>0.42334990300000003</v>
      </c>
      <c r="K3467" s="17">
        <v>1.2999999999999999E-3</v>
      </c>
    </row>
    <row r="3468" spans="1:11" x14ac:dyDescent="0.45">
      <c r="A3468" s="10" t="s">
        <v>35</v>
      </c>
      <c r="B3468" s="20">
        <v>0.13</v>
      </c>
      <c r="C3468" s="19">
        <v>25786</v>
      </c>
      <c r="D3468" s="19">
        <v>432.63427669999999</v>
      </c>
      <c r="E3468" s="23">
        <v>3.2099999999999997E-2</v>
      </c>
      <c r="F3468" s="23">
        <v>2.7799999999999998E-2</v>
      </c>
      <c r="G3468" s="17">
        <v>0.70681765299999999</v>
      </c>
      <c r="H3468" s="17">
        <v>0.29318234700000001</v>
      </c>
      <c r="I3468" s="17">
        <v>0.57921111800000002</v>
      </c>
      <c r="J3468" s="17">
        <v>0.41966566199999999</v>
      </c>
      <c r="K3468" s="17">
        <v>1.1199999999999999E-3</v>
      </c>
    </row>
    <row r="3469" spans="1:11" x14ac:dyDescent="0.45">
      <c r="A3469" s="10" t="s">
        <v>35</v>
      </c>
      <c r="B3469" s="20">
        <v>0.14000000000000001</v>
      </c>
      <c r="C3469" s="19">
        <v>27894</v>
      </c>
      <c r="D3469" s="19">
        <v>503.59314519999998</v>
      </c>
      <c r="E3469" s="23">
        <v>3.5299999999999998E-2</v>
      </c>
      <c r="F3469" s="23">
        <v>3.0200000000000001E-2</v>
      </c>
      <c r="G3469" s="17">
        <v>0.71273392099999999</v>
      </c>
      <c r="H3469" s="17">
        <v>0.28726607900000001</v>
      </c>
      <c r="I3469" s="17">
        <v>0.60162996499999999</v>
      </c>
      <c r="J3469" s="17">
        <v>0.39740324100000002</v>
      </c>
      <c r="K3469" s="17">
        <v>9.6699999999999998E-4</v>
      </c>
    </row>
    <row r="3470" spans="1:11" x14ac:dyDescent="0.45">
      <c r="A3470" s="10" t="s">
        <v>35</v>
      </c>
      <c r="B3470" s="20">
        <v>0.15</v>
      </c>
      <c r="C3470" s="19">
        <v>29612</v>
      </c>
      <c r="D3470" s="19">
        <v>566.20515639999996</v>
      </c>
      <c r="E3470" s="23">
        <v>3.7699999999999997E-2</v>
      </c>
      <c r="F3470" s="23">
        <v>3.2199999999999999E-2</v>
      </c>
      <c r="G3470" s="17">
        <v>0.71393353999999998</v>
      </c>
      <c r="H3470" s="17">
        <v>0.28606646000000002</v>
      </c>
      <c r="I3470" s="17">
        <v>0.60621954700000003</v>
      </c>
      <c r="J3470" s="17">
        <v>0.39237465500000002</v>
      </c>
      <c r="K3470" s="17">
        <v>1.41E-3</v>
      </c>
    </row>
    <row r="3471" spans="1:11" x14ac:dyDescent="0.45">
      <c r="A3471" s="10" t="s">
        <v>35</v>
      </c>
      <c r="B3471" s="20">
        <v>0.16</v>
      </c>
      <c r="C3471" s="19">
        <v>31516</v>
      </c>
      <c r="D3471" s="19">
        <v>641.12500490000002</v>
      </c>
      <c r="E3471" s="23">
        <v>4.1099999999999998E-2</v>
      </c>
      <c r="F3471" s="23">
        <v>3.4500000000000003E-2</v>
      </c>
      <c r="G3471" s="17">
        <v>0.713637517</v>
      </c>
      <c r="H3471" s="17">
        <v>0.286362483</v>
      </c>
      <c r="I3471" s="17">
        <v>0.61005622999999998</v>
      </c>
      <c r="J3471" s="17">
        <v>0.38869298600000002</v>
      </c>
      <c r="K3471" s="17">
        <v>1.25E-3</v>
      </c>
    </row>
    <row r="3472" spans="1:11" x14ac:dyDescent="0.45">
      <c r="A3472" s="10" t="s">
        <v>35</v>
      </c>
      <c r="B3472" s="20">
        <v>0.17</v>
      </c>
      <c r="C3472" s="19">
        <v>33427</v>
      </c>
      <c r="D3472" s="19">
        <v>722.52080620000004</v>
      </c>
      <c r="E3472" s="23">
        <v>4.4299999999999999E-2</v>
      </c>
      <c r="F3472" s="23">
        <v>3.7100000000000001E-2</v>
      </c>
      <c r="G3472" s="17">
        <v>0.71992700499999995</v>
      </c>
      <c r="H3472" s="17">
        <v>0.28007299499999999</v>
      </c>
      <c r="I3472" s="17">
        <v>0.62286342500000003</v>
      </c>
      <c r="J3472" s="17">
        <v>0.37602485099999999</v>
      </c>
      <c r="K3472" s="17">
        <v>1.1100000000000001E-3</v>
      </c>
    </row>
    <row r="3473" spans="1:11" x14ac:dyDescent="0.45">
      <c r="A3473" s="10" t="s">
        <v>35</v>
      </c>
      <c r="B3473" s="20">
        <v>0.18</v>
      </c>
      <c r="C3473" s="19">
        <v>35344</v>
      </c>
      <c r="D3473" s="19">
        <v>810.29690770000002</v>
      </c>
      <c r="E3473" s="23">
        <v>4.7600000000000003E-2</v>
      </c>
      <c r="F3473" s="23">
        <v>3.9800000000000002E-2</v>
      </c>
      <c r="G3473" s="17">
        <v>0.72034857399999996</v>
      </c>
      <c r="H3473" s="17">
        <v>0.27965142599999998</v>
      </c>
      <c r="I3473" s="17">
        <v>0.636117449</v>
      </c>
      <c r="J3473" s="17">
        <v>0.36288616200000001</v>
      </c>
      <c r="K3473" s="17">
        <v>9.9599999999999992E-4</v>
      </c>
    </row>
    <row r="3474" spans="1:11" x14ac:dyDescent="0.45">
      <c r="A3474" s="10" t="s">
        <v>35</v>
      </c>
      <c r="B3474" s="20">
        <v>0.19</v>
      </c>
      <c r="C3474" s="19">
        <v>37256</v>
      </c>
      <c r="D3474" s="19">
        <v>904.56191090000004</v>
      </c>
      <c r="E3474" s="23">
        <v>5.1200000000000002E-2</v>
      </c>
      <c r="F3474" s="23">
        <v>4.2599999999999999E-2</v>
      </c>
      <c r="G3474" s="17">
        <v>0.72356130600000002</v>
      </c>
      <c r="H3474" s="17">
        <v>0.27643869399999998</v>
      </c>
      <c r="I3474" s="17">
        <v>0.65310955199999998</v>
      </c>
      <c r="J3474" s="17">
        <v>0.34599823400000002</v>
      </c>
      <c r="K3474" s="17">
        <v>8.92E-4</v>
      </c>
    </row>
    <row r="3475" spans="1:11" x14ac:dyDescent="0.45">
      <c r="A3475" s="10" t="s">
        <v>35</v>
      </c>
      <c r="B3475" s="20">
        <v>0.2</v>
      </c>
      <c r="C3475" s="19">
        <v>39165</v>
      </c>
      <c r="D3475" s="19">
        <v>1005.653015</v>
      </c>
      <c r="E3475" s="23">
        <v>5.5E-2</v>
      </c>
      <c r="F3475" s="23">
        <v>4.5499999999999999E-2</v>
      </c>
      <c r="G3475" s="17">
        <v>0.72513724000000002</v>
      </c>
      <c r="H3475" s="17">
        <v>0.27486275999999998</v>
      </c>
      <c r="I3475" s="17">
        <v>0.67519678900000002</v>
      </c>
      <c r="J3475" s="17">
        <v>0.323997804</v>
      </c>
      <c r="K3475" s="17">
        <v>8.0500000000000005E-4</v>
      </c>
    </row>
    <row r="3476" spans="1:11" x14ac:dyDescent="0.45">
      <c r="A3476" s="10" t="s">
        <v>35</v>
      </c>
      <c r="B3476" s="20">
        <v>0.21</v>
      </c>
      <c r="C3476" s="19">
        <v>41077</v>
      </c>
      <c r="D3476" s="19">
        <v>1114.3641419999999</v>
      </c>
      <c r="E3476" s="23">
        <v>5.8799999999999998E-2</v>
      </c>
      <c r="F3476" s="23">
        <v>4.8559689000000003E-2</v>
      </c>
      <c r="G3476" s="17">
        <v>0.72641624299999996</v>
      </c>
      <c r="H3476" s="17">
        <v>0.27358375699999998</v>
      </c>
      <c r="I3476" s="17">
        <v>0.68966980099999997</v>
      </c>
      <c r="J3476" s="17">
        <v>0.30960082500000002</v>
      </c>
      <c r="K3476" s="17">
        <v>7.2900000000000005E-4</v>
      </c>
    </row>
    <row r="3477" spans="1:11" x14ac:dyDescent="0.45">
      <c r="A3477" s="10" t="s">
        <v>35</v>
      </c>
      <c r="B3477" s="20">
        <v>0.22</v>
      </c>
      <c r="C3477" s="19">
        <v>42982</v>
      </c>
      <c r="D3477" s="19">
        <v>1230.704864</v>
      </c>
      <c r="E3477" s="23">
        <v>6.2799999999999995E-2</v>
      </c>
      <c r="F3477" s="23">
        <v>5.1700000000000003E-2</v>
      </c>
      <c r="G3477" s="17">
        <v>0.72700200100000001</v>
      </c>
      <c r="H3477" s="17">
        <v>0.27299799899999999</v>
      </c>
      <c r="I3477" s="17">
        <v>0.70848268000000003</v>
      </c>
      <c r="J3477" s="17">
        <v>0.29085719700000001</v>
      </c>
      <c r="K3477" s="17">
        <v>6.6E-4</v>
      </c>
    </row>
    <row r="3478" spans="1:11" x14ac:dyDescent="0.45">
      <c r="A3478" s="10" t="s">
        <v>35</v>
      </c>
      <c r="B3478" s="20">
        <v>0.23</v>
      </c>
      <c r="C3478" s="19">
        <v>45078</v>
      </c>
      <c r="D3478" s="19">
        <v>1366.094668</v>
      </c>
      <c r="E3478" s="23">
        <v>6.6199999999999995E-2</v>
      </c>
      <c r="F3478" s="23">
        <v>5.5300000000000002E-2</v>
      </c>
      <c r="G3478" s="17">
        <v>0.72802697500000002</v>
      </c>
      <c r="H3478" s="17">
        <v>0.27197302499999998</v>
      </c>
      <c r="I3478" s="17">
        <v>0.72610804900000003</v>
      </c>
      <c r="J3478" s="17">
        <v>0.273296347</v>
      </c>
      <c r="K3478" s="17">
        <v>5.9599999999999996E-4</v>
      </c>
    </row>
    <row r="3479" spans="1:11" x14ac:dyDescent="0.45">
      <c r="A3479" s="10" t="s">
        <v>35</v>
      </c>
      <c r="B3479" s="20">
        <v>0.24</v>
      </c>
      <c r="C3479" s="19">
        <v>46808</v>
      </c>
      <c r="D3479" s="19">
        <v>1482.9954379999999</v>
      </c>
      <c r="E3479" s="23">
        <v>6.93E-2</v>
      </c>
      <c r="F3479" s="23">
        <v>5.8099999999999999E-2</v>
      </c>
      <c r="G3479" s="17">
        <v>0.72914886300000004</v>
      </c>
      <c r="H3479" s="17">
        <v>0.27085113700000002</v>
      </c>
      <c r="I3479" s="17">
        <v>0.74304345699999996</v>
      </c>
      <c r="J3479" s="17">
        <v>0.25640853800000002</v>
      </c>
      <c r="K3479" s="17">
        <v>5.4799999999999998E-4</v>
      </c>
    </row>
    <row r="3480" spans="1:11" x14ac:dyDescent="0.45">
      <c r="A3480" s="10" t="s">
        <v>35</v>
      </c>
      <c r="B3480" s="20">
        <v>0.25</v>
      </c>
      <c r="C3480" s="19">
        <v>48719</v>
      </c>
      <c r="D3480" s="19">
        <v>1619.248478</v>
      </c>
      <c r="E3480" s="23">
        <v>7.3400000000000007E-2</v>
      </c>
      <c r="F3480" s="23">
        <v>6.13E-2</v>
      </c>
      <c r="G3480" s="17">
        <v>0.73029003100000001</v>
      </c>
      <c r="H3480" s="17">
        <v>0.26970996899999999</v>
      </c>
      <c r="I3480" s="17">
        <v>0.75918291299999996</v>
      </c>
      <c r="J3480" s="17">
        <v>0.24031363</v>
      </c>
      <c r="K3480" s="17">
        <v>5.0299999999999997E-4</v>
      </c>
    </row>
    <row r="3481" spans="1:11" x14ac:dyDescent="0.45">
      <c r="A3481" s="10" t="s">
        <v>35</v>
      </c>
      <c r="B3481" s="20">
        <v>0.26</v>
      </c>
      <c r="C3481" s="19">
        <v>50632</v>
      </c>
      <c r="D3481" s="19">
        <v>1763.001483</v>
      </c>
      <c r="E3481" s="23">
        <v>7.6899999999999996E-2</v>
      </c>
      <c r="F3481" s="23">
        <v>6.4600000000000005E-2</v>
      </c>
      <c r="G3481" s="17">
        <v>0.73078290400000001</v>
      </c>
      <c r="H3481" s="17">
        <v>0.26921709599999999</v>
      </c>
      <c r="I3481" s="17">
        <v>0.77491933700000004</v>
      </c>
      <c r="J3481" s="17">
        <v>0.22461687299999999</v>
      </c>
      <c r="K3481" s="17">
        <v>4.64E-4</v>
      </c>
    </row>
    <row r="3482" spans="1:11" x14ac:dyDescent="0.45">
      <c r="A3482" s="10" t="s">
        <v>35</v>
      </c>
      <c r="B3482" s="20">
        <v>0.27</v>
      </c>
      <c r="C3482" s="19">
        <v>52535</v>
      </c>
      <c r="D3482" s="19">
        <v>1912.654284</v>
      </c>
      <c r="E3482" s="23">
        <v>8.0699999999999994E-2</v>
      </c>
      <c r="F3482" s="23">
        <v>6.7799999999999999E-2</v>
      </c>
      <c r="G3482" s="17">
        <v>0.73111259200000001</v>
      </c>
      <c r="H3482" s="17">
        <v>0.26888740799999999</v>
      </c>
      <c r="I3482" s="17">
        <v>0.78705585899999997</v>
      </c>
      <c r="J3482" s="17">
        <v>0.21251660999999999</v>
      </c>
      <c r="K3482" s="17">
        <v>4.28E-4</v>
      </c>
    </row>
    <row r="3483" spans="1:11" x14ac:dyDescent="0.45">
      <c r="A3483" s="10" t="s">
        <v>35</v>
      </c>
      <c r="B3483" s="20">
        <v>0.28000000000000003</v>
      </c>
      <c r="C3483" s="19">
        <v>54643</v>
      </c>
      <c r="D3483" s="19">
        <v>2087.5889699999998</v>
      </c>
      <c r="E3483" s="23">
        <v>8.5099999999999995E-2</v>
      </c>
      <c r="F3483" s="23">
        <v>7.1300000000000002E-2</v>
      </c>
      <c r="G3483" s="17">
        <v>0.73156671500000003</v>
      </c>
      <c r="H3483" s="17">
        <v>0.26843328500000002</v>
      </c>
      <c r="I3483" s="17">
        <v>0.80202253199999995</v>
      </c>
      <c r="J3483" s="17">
        <v>0.197585761</v>
      </c>
      <c r="K3483" s="17">
        <v>3.9199999999999999E-4</v>
      </c>
    </row>
    <row r="3484" spans="1:11" x14ac:dyDescent="0.45">
      <c r="A3484" s="10" t="s">
        <v>35</v>
      </c>
      <c r="B3484" s="20">
        <v>0.28999999999999998</v>
      </c>
      <c r="C3484" s="19">
        <v>56534</v>
      </c>
      <c r="D3484" s="19">
        <v>2251.6454779999999</v>
      </c>
      <c r="E3484" s="23">
        <v>8.8700000000000001E-2</v>
      </c>
      <c r="F3484" s="23">
        <v>7.4499999999999997E-2</v>
      </c>
      <c r="G3484" s="17">
        <v>0.731913539</v>
      </c>
      <c r="H3484" s="17">
        <v>0.268086461</v>
      </c>
      <c r="I3484" s="17">
        <v>0.81086540299999998</v>
      </c>
      <c r="J3484" s="17">
        <v>0.18877128800000001</v>
      </c>
      <c r="K3484" s="17">
        <v>3.6299999999999999E-4</v>
      </c>
    </row>
    <row r="3485" spans="1:11" x14ac:dyDescent="0.45">
      <c r="A3485" s="10" t="s">
        <v>35</v>
      </c>
      <c r="B3485" s="20">
        <v>0.3</v>
      </c>
      <c r="C3485" s="19">
        <v>58275</v>
      </c>
      <c r="D3485" s="19">
        <v>2409.2647820000002</v>
      </c>
      <c r="E3485" s="23">
        <v>9.2499999999999999E-2</v>
      </c>
      <c r="F3485" s="23">
        <v>7.7399999999999997E-2</v>
      </c>
      <c r="G3485" s="17">
        <v>0.73232089199999995</v>
      </c>
      <c r="H3485" s="17">
        <v>0.267679108</v>
      </c>
      <c r="I3485" s="17">
        <v>0.82068193</v>
      </c>
      <c r="J3485" s="17">
        <v>0.178978523</v>
      </c>
      <c r="K3485" s="17">
        <v>3.4000000000000002E-4</v>
      </c>
    </row>
    <row r="3486" spans="1:11" x14ac:dyDescent="0.45">
      <c r="A3486" s="10" t="s">
        <v>35</v>
      </c>
      <c r="B3486" s="20">
        <v>0.31</v>
      </c>
      <c r="C3486" s="19">
        <v>60186</v>
      </c>
      <c r="D3486" s="19">
        <v>2590.273678</v>
      </c>
      <c r="E3486" s="23">
        <v>9.7000000000000003E-2</v>
      </c>
      <c r="F3486" s="23">
        <v>8.0699999999999994E-2</v>
      </c>
      <c r="G3486" s="17">
        <v>0.73277838699999998</v>
      </c>
      <c r="H3486" s="17">
        <v>0.26722161300000002</v>
      </c>
      <c r="I3486" s="17">
        <v>0.83112573599999995</v>
      </c>
      <c r="J3486" s="17">
        <v>0.16855804299999999</v>
      </c>
      <c r="K3486" s="17">
        <v>3.1599999999999998E-4</v>
      </c>
    </row>
    <row r="3487" spans="1:11" x14ac:dyDescent="0.45">
      <c r="A3487" s="10" t="s">
        <v>35</v>
      </c>
      <c r="B3487" s="20">
        <v>0.32</v>
      </c>
      <c r="C3487" s="19">
        <v>62096</v>
      </c>
      <c r="D3487" s="19">
        <v>2779.9879460000002</v>
      </c>
      <c r="E3487" s="23">
        <v>0.10127831399999999</v>
      </c>
      <c r="F3487" s="23">
        <v>8.4199999999999997E-2</v>
      </c>
      <c r="G3487" s="17">
        <v>0.73416967300000002</v>
      </c>
      <c r="H3487" s="17">
        <v>0.26583032699999998</v>
      </c>
      <c r="I3487" s="17">
        <v>0.84119384699999999</v>
      </c>
      <c r="J3487" s="17">
        <v>0.158511702</v>
      </c>
      <c r="K3487" s="17">
        <v>2.9399999999999999E-4</v>
      </c>
    </row>
    <row r="3488" spans="1:11" x14ac:dyDescent="0.45">
      <c r="A3488" s="10" t="s">
        <v>35</v>
      </c>
      <c r="B3488" s="20">
        <v>0.33</v>
      </c>
      <c r="C3488" s="19">
        <v>63975</v>
      </c>
      <c r="D3488" s="19">
        <v>2973.8667009999999</v>
      </c>
      <c r="E3488" s="23">
        <v>0.104977469</v>
      </c>
      <c r="F3488" s="23">
        <v>8.7800000000000003E-2</v>
      </c>
      <c r="G3488" s="17">
        <v>0.73414615100000002</v>
      </c>
      <c r="H3488" s="17">
        <v>0.26585384899999998</v>
      </c>
      <c r="I3488" s="17">
        <v>0.84977950700000005</v>
      </c>
      <c r="J3488" s="17">
        <v>0.14994452799999999</v>
      </c>
      <c r="K3488" s="17">
        <v>2.7599999999999999E-4</v>
      </c>
    </row>
    <row r="3489" spans="1:11" x14ac:dyDescent="0.45">
      <c r="A3489" s="10" t="s">
        <v>35</v>
      </c>
      <c r="B3489" s="20">
        <v>0.34</v>
      </c>
      <c r="C3489" s="19">
        <v>65908</v>
      </c>
      <c r="D3489" s="19">
        <v>3180.7083170000001</v>
      </c>
      <c r="E3489" s="23">
        <v>0.109084686</v>
      </c>
      <c r="F3489" s="23">
        <v>9.1200000000000003E-2</v>
      </c>
      <c r="G3489" s="17">
        <v>0.734948716</v>
      </c>
      <c r="H3489" s="17">
        <v>0.265051284</v>
      </c>
      <c r="I3489" s="17">
        <v>0.85889762300000005</v>
      </c>
      <c r="J3489" s="17">
        <v>0.14084371800000001</v>
      </c>
      <c r="K3489" s="17">
        <v>2.5900000000000001E-4</v>
      </c>
    </row>
    <row r="3490" spans="1:11" x14ac:dyDescent="0.45">
      <c r="A3490" s="10" t="s">
        <v>35</v>
      </c>
      <c r="B3490" s="20">
        <v>0.35</v>
      </c>
      <c r="C3490" s="19">
        <v>67819</v>
      </c>
      <c r="D3490" s="19">
        <v>3393.1372350000001</v>
      </c>
      <c r="E3490" s="23">
        <v>0.113052468</v>
      </c>
      <c r="F3490" s="23">
        <v>9.4799999999999995E-2</v>
      </c>
      <c r="G3490" s="17">
        <v>0.734101063</v>
      </c>
      <c r="H3490" s="17">
        <v>0.265898937</v>
      </c>
      <c r="I3490" s="17">
        <v>0.86631162299999998</v>
      </c>
      <c r="J3490" s="17">
        <v>0.13344548000000001</v>
      </c>
      <c r="K3490" s="17">
        <v>2.43E-4</v>
      </c>
    </row>
    <row r="3491" spans="1:11" x14ac:dyDescent="0.45">
      <c r="A3491" s="10" t="s">
        <v>35</v>
      </c>
      <c r="B3491" s="20">
        <v>0.36</v>
      </c>
      <c r="C3491" s="19">
        <v>69720</v>
      </c>
      <c r="D3491" s="19">
        <v>3611.6344939999999</v>
      </c>
      <c r="E3491" s="23">
        <v>0.116939671</v>
      </c>
      <c r="F3491" s="23">
        <v>9.8199999999999996E-2</v>
      </c>
      <c r="G3491" s="17">
        <v>0.73582903</v>
      </c>
      <c r="H3491" s="17">
        <v>0.26417097</v>
      </c>
      <c r="I3491" s="17">
        <v>0.87395106199999995</v>
      </c>
      <c r="J3491" s="17">
        <v>0.12581546699999999</v>
      </c>
      <c r="K3491" s="17">
        <v>2.33E-4</v>
      </c>
    </row>
    <row r="3492" spans="1:11" x14ac:dyDescent="0.45">
      <c r="A3492" s="10" t="s">
        <v>35</v>
      </c>
      <c r="B3492" s="20">
        <v>0.37</v>
      </c>
      <c r="C3492" s="19">
        <v>71631</v>
      </c>
      <c r="D3492" s="19">
        <v>3839.4204570000002</v>
      </c>
      <c r="E3492" s="23">
        <v>0.121299886</v>
      </c>
      <c r="F3492" s="23">
        <v>0.10182060699999999</v>
      </c>
      <c r="G3492" s="17">
        <v>0.73486339700000003</v>
      </c>
      <c r="H3492" s="17">
        <v>0.26513660300000003</v>
      </c>
      <c r="I3492" s="17">
        <v>0.88114575399999995</v>
      </c>
      <c r="J3492" s="17">
        <v>0.118634533</v>
      </c>
      <c r="K3492" s="17">
        <v>2.2000000000000001E-4</v>
      </c>
    </row>
    <row r="3493" spans="1:11" x14ac:dyDescent="0.45">
      <c r="A3493" s="10" t="s">
        <v>35</v>
      </c>
      <c r="B3493" s="20">
        <v>0.38</v>
      </c>
      <c r="C3493" s="19">
        <v>73558</v>
      </c>
      <c r="D3493" s="19">
        <v>4077.0048059999999</v>
      </c>
      <c r="E3493" s="23">
        <v>0.125288339</v>
      </c>
      <c r="F3493" s="23">
        <v>0.105303933</v>
      </c>
      <c r="G3493" s="17">
        <v>0.73514777499999995</v>
      </c>
      <c r="H3493" s="17">
        <v>0.264852225</v>
      </c>
      <c r="I3493" s="17">
        <v>0.88730339300000005</v>
      </c>
      <c r="J3493" s="17">
        <v>0.112489751</v>
      </c>
      <c r="K3493" s="17">
        <v>2.0699999999999999E-4</v>
      </c>
    </row>
    <row r="3494" spans="1:11" x14ac:dyDescent="0.45">
      <c r="A3494" s="10" t="s">
        <v>35</v>
      </c>
      <c r="B3494" s="20">
        <v>0.39</v>
      </c>
      <c r="C3494" s="19">
        <v>75460</v>
      </c>
      <c r="D3494" s="19">
        <v>4319.2391379999999</v>
      </c>
      <c r="E3494" s="23">
        <v>0.12969462000000001</v>
      </c>
      <c r="F3494" s="23">
        <v>0.108913986</v>
      </c>
      <c r="G3494" s="17">
        <v>0.73584680599999996</v>
      </c>
      <c r="H3494" s="17">
        <v>0.26415319399999998</v>
      </c>
      <c r="I3494" s="17">
        <v>0.89325002099999995</v>
      </c>
      <c r="J3494" s="17">
        <v>0.106554438</v>
      </c>
      <c r="K3494" s="17">
        <v>1.9599999999999999E-4</v>
      </c>
    </row>
    <row r="3495" spans="1:11" x14ac:dyDescent="0.45">
      <c r="A3495" s="10" t="s">
        <v>35</v>
      </c>
      <c r="B3495" s="20">
        <v>0.4</v>
      </c>
      <c r="C3495" s="19">
        <v>77381</v>
      </c>
      <c r="D3495" s="19">
        <v>4571.9992590000002</v>
      </c>
      <c r="E3495" s="23">
        <v>0.13377523399999999</v>
      </c>
      <c r="F3495" s="23">
        <v>0.112566819</v>
      </c>
      <c r="G3495" s="17">
        <v>0.73644693100000003</v>
      </c>
      <c r="H3495" s="17">
        <v>0.26355306899999997</v>
      </c>
      <c r="I3495" s="17">
        <v>0.89865589000000001</v>
      </c>
      <c r="J3495" s="17">
        <v>0.10115940299999999</v>
      </c>
      <c r="K3495" s="17">
        <v>1.85E-4</v>
      </c>
    </row>
    <row r="3496" spans="1:11" x14ac:dyDescent="0.45">
      <c r="A3496" s="10" t="s">
        <v>35</v>
      </c>
      <c r="B3496" s="20">
        <v>0.41</v>
      </c>
      <c r="C3496" s="19">
        <v>79287</v>
      </c>
      <c r="D3496" s="19">
        <v>4830.537918</v>
      </c>
      <c r="E3496" s="23">
        <v>0.137768788</v>
      </c>
      <c r="F3496" s="23">
        <v>0.116162819</v>
      </c>
      <c r="G3496" s="17">
        <v>0.73629977199999996</v>
      </c>
      <c r="H3496" s="17">
        <v>0.26370022799999998</v>
      </c>
      <c r="I3496" s="17">
        <v>0.903985076</v>
      </c>
      <c r="J3496" s="17">
        <v>9.5799999999999996E-2</v>
      </c>
      <c r="K3496" s="17">
        <v>1.75E-4</v>
      </c>
    </row>
    <row r="3497" spans="1:11" x14ac:dyDescent="0.45">
      <c r="A3497" s="10" t="s">
        <v>35</v>
      </c>
      <c r="B3497" s="20">
        <v>0.42</v>
      </c>
      <c r="C3497" s="19">
        <v>81203</v>
      </c>
      <c r="D3497" s="19">
        <v>5099.0176730000003</v>
      </c>
      <c r="E3497" s="23">
        <v>0.142212176</v>
      </c>
      <c r="F3497" s="23">
        <v>0.11975911</v>
      </c>
      <c r="G3497" s="17">
        <v>0.73682006799999999</v>
      </c>
      <c r="H3497" s="17">
        <v>0.26317993200000001</v>
      </c>
      <c r="I3497" s="17">
        <v>0.90858428300000005</v>
      </c>
      <c r="J3497" s="17">
        <v>9.1200000000000003E-2</v>
      </c>
      <c r="K3497" s="17">
        <v>1.66E-4</v>
      </c>
    </row>
    <row r="3498" spans="1:11" x14ac:dyDescent="0.45">
      <c r="A3498" s="10" t="s">
        <v>35</v>
      </c>
      <c r="B3498" s="20">
        <v>0.43</v>
      </c>
      <c r="C3498" s="19">
        <v>83111</v>
      </c>
      <c r="D3498" s="19">
        <v>5374.6635930000002</v>
      </c>
      <c r="E3498" s="23">
        <v>0.14658062999999999</v>
      </c>
      <c r="F3498" s="23">
        <v>0.12335811100000001</v>
      </c>
      <c r="G3498" s="17">
        <v>0.73579911200000003</v>
      </c>
      <c r="H3498" s="17">
        <v>0.26420088800000002</v>
      </c>
      <c r="I3498" s="17">
        <v>0.91282535399999998</v>
      </c>
      <c r="J3498" s="17">
        <v>8.6999999999999994E-2</v>
      </c>
      <c r="K3498" s="17">
        <v>1.5699999999999999E-4</v>
      </c>
    </row>
    <row r="3499" spans="1:11" x14ac:dyDescent="0.45">
      <c r="A3499" s="10" t="s">
        <v>35</v>
      </c>
      <c r="B3499" s="20">
        <v>0.44</v>
      </c>
      <c r="C3499" s="19">
        <v>85024</v>
      </c>
      <c r="D3499" s="19">
        <v>5659.3342490000005</v>
      </c>
      <c r="E3499" s="23">
        <v>0.15128212899999999</v>
      </c>
      <c r="F3499" s="23">
        <v>0.126939679</v>
      </c>
      <c r="G3499" s="17">
        <v>0.73539235999999997</v>
      </c>
      <c r="H3499" s="17">
        <v>0.26460763999999998</v>
      </c>
      <c r="I3499" s="17">
        <v>0.91681426099999996</v>
      </c>
      <c r="J3499" s="17">
        <v>8.3000000000000004E-2</v>
      </c>
      <c r="K3499" s="17">
        <v>1.4999999999999999E-4</v>
      </c>
    </row>
    <row r="3500" spans="1:11" x14ac:dyDescent="0.45">
      <c r="A3500" s="10" t="s">
        <v>35</v>
      </c>
      <c r="B3500" s="20">
        <v>0.45</v>
      </c>
      <c r="C3500" s="19">
        <v>86904</v>
      </c>
      <c r="D3500" s="19">
        <v>5947.5133999999998</v>
      </c>
      <c r="E3500" s="23">
        <v>0.15556851299999999</v>
      </c>
      <c r="F3500" s="23">
        <v>0.13054711399999999</v>
      </c>
      <c r="G3500" s="17">
        <v>0.73596152100000001</v>
      </c>
      <c r="H3500" s="17">
        <v>0.26403847899999999</v>
      </c>
      <c r="I3500" s="17">
        <v>0.92055911999999995</v>
      </c>
      <c r="J3500" s="17">
        <v>7.9299999999999995E-2</v>
      </c>
      <c r="K3500" s="17">
        <v>1.4300000000000001E-4</v>
      </c>
    </row>
    <row r="3501" spans="1:11" x14ac:dyDescent="0.45">
      <c r="A3501" s="10" t="s">
        <v>35</v>
      </c>
      <c r="B3501" s="20">
        <v>0.46</v>
      </c>
      <c r="C3501" s="19">
        <v>88845</v>
      </c>
      <c r="D3501" s="19">
        <v>6253.4614970000002</v>
      </c>
      <c r="E3501" s="23">
        <v>0.15991525600000001</v>
      </c>
      <c r="F3501" s="23">
        <v>0.13436736799999999</v>
      </c>
      <c r="G3501" s="17">
        <v>0.73613596699999995</v>
      </c>
      <c r="H3501" s="17">
        <v>0.263864033</v>
      </c>
      <c r="I3501" s="17">
        <v>0.92427998499999997</v>
      </c>
      <c r="J3501" s="17">
        <v>7.5600000000000001E-2</v>
      </c>
      <c r="K3501" s="17">
        <v>1.36E-4</v>
      </c>
    </row>
    <row r="3502" spans="1:11" x14ac:dyDescent="0.45">
      <c r="A3502" s="10" t="s">
        <v>35</v>
      </c>
      <c r="B3502" s="20">
        <v>0.47</v>
      </c>
      <c r="C3502" s="19">
        <v>90750</v>
      </c>
      <c r="D3502" s="19">
        <v>6562.7735499999999</v>
      </c>
      <c r="E3502" s="23">
        <v>0.164712523</v>
      </c>
      <c r="F3502" s="23">
        <v>0.138122412</v>
      </c>
      <c r="G3502" s="17">
        <v>0.73637465599999996</v>
      </c>
      <c r="H3502" s="17">
        <v>0.26362534399999998</v>
      </c>
      <c r="I3502" s="17">
        <v>0.92774735500000005</v>
      </c>
      <c r="J3502" s="17">
        <v>7.2099999999999997E-2</v>
      </c>
      <c r="K3502" s="17">
        <v>1.2899999999999999E-4</v>
      </c>
    </row>
    <row r="3503" spans="1:11" x14ac:dyDescent="0.45">
      <c r="A3503" s="10" t="s">
        <v>35</v>
      </c>
      <c r="B3503" s="20">
        <v>0.48</v>
      </c>
      <c r="C3503" s="19">
        <v>92653</v>
      </c>
      <c r="D3503" s="19">
        <v>6881.0964389999999</v>
      </c>
      <c r="E3503" s="23">
        <v>0.16971460999999999</v>
      </c>
      <c r="F3503" s="23">
        <v>0.14194716499999999</v>
      </c>
      <c r="G3503" s="17">
        <v>0.73722383499999999</v>
      </c>
      <c r="H3503" s="17">
        <v>0.26277616500000001</v>
      </c>
      <c r="I3503" s="17">
        <v>0.93091553000000005</v>
      </c>
      <c r="J3503" s="17">
        <v>6.9000000000000006E-2</v>
      </c>
      <c r="K3503" s="17">
        <v>1.2300000000000001E-4</v>
      </c>
    </row>
    <row r="3504" spans="1:11" x14ac:dyDescent="0.45">
      <c r="A3504" s="10" t="s">
        <v>35</v>
      </c>
      <c r="B3504" s="20">
        <v>0.49</v>
      </c>
      <c r="C3504" s="19">
        <v>94558</v>
      </c>
      <c r="D3504" s="19">
        <v>7209.9568149999996</v>
      </c>
      <c r="E3504" s="23">
        <v>0.17606697499999999</v>
      </c>
      <c r="F3504" s="23">
        <v>0.14584035300000001</v>
      </c>
      <c r="G3504" s="17">
        <v>0.73720890900000002</v>
      </c>
      <c r="H3504" s="17">
        <v>0.26279109099999998</v>
      </c>
      <c r="I3504" s="17">
        <v>0.93391594300000003</v>
      </c>
      <c r="J3504" s="17">
        <v>6.6000000000000003E-2</v>
      </c>
      <c r="K3504" s="17">
        <v>1.18E-4</v>
      </c>
    </row>
    <row r="3505" spans="1:11" x14ac:dyDescent="0.45">
      <c r="A3505" s="10" t="s">
        <v>35</v>
      </c>
      <c r="B3505" s="20">
        <v>0.5</v>
      </c>
      <c r="C3505" s="19">
        <v>96483</v>
      </c>
      <c r="D3505" s="19">
        <v>7553.1754080000001</v>
      </c>
      <c r="E3505" s="23">
        <v>0.180289695</v>
      </c>
      <c r="F3505" s="23">
        <v>0.14986459199999999</v>
      </c>
      <c r="G3505" s="17">
        <v>0.73721795499999998</v>
      </c>
      <c r="H3505" s="17">
        <v>0.26278204500000002</v>
      </c>
      <c r="I3505" s="17">
        <v>0.936680073</v>
      </c>
      <c r="J3505" s="17">
        <v>6.3200000000000006E-2</v>
      </c>
      <c r="K3505" s="17">
        <v>1.13E-4</v>
      </c>
    </row>
    <row r="3506" spans="1:11" x14ac:dyDescent="0.45">
      <c r="A3506" s="10" t="s">
        <v>35</v>
      </c>
      <c r="B3506" s="20">
        <v>0.51</v>
      </c>
      <c r="C3506" s="19">
        <v>98395</v>
      </c>
      <c r="D3506" s="19">
        <v>7902.1153789999998</v>
      </c>
      <c r="E3506" s="23">
        <v>0.185200322</v>
      </c>
      <c r="F3506" s="23">
        <v>0.153875662</v>
      </c>
      <c r="G3506" s="17">
        <v>0.73745617200000002</v>
      </c>
      <c r="H3506" s="17">
        <v>0.26254382799999998</v>
      </c>
      <c r="I3506" s="17">
        <v>0.93934669000000004</v>
      </c>
      <c r="J3506" s="17">
        <v>6.0499999999999998E-2</v>
      </c>
      <c r="K3506" s="17">
        <v>1.08E-4</v>
      </c>
    </row>
    <row r="3507" spans="1:11" x14ac:dyDescent="0.45">
      <c r="A3507" s="10" t="s">
        <v>35</v>
      </c>
      <c r="B3507" s="20">
        <v>0.52</v>
      </c>
      <c r="C3507" s="19">
        <v>100283</v>
      </c>
      <c r="D3507" s="19">
        <v>8257.5988940000007</v>
      </c>
      <c r="E3507" s="23">
        <v>0.190708562</v>
      </c>
      <c r="F3507" s="23">
        <v>0.15787589199999999</v>
      </c>
      <c r="G3507" s="17">
        <v>0.73786185100000001</v>
      </c>
      <c r="H3507" s="17">
        <v>0.26213814899999999</v>
      </c>
      <c r="I3507" s="17">
        <v>0.94155318600000004</v>
      </c>
      <c r="J3507" s="17">
        <v>5.8299999999999998E-2</v>
      </c>
      <c r="K3507" s="17">
        <v>1.0399999999999999E-4</v>
      </c>
    </row>
    <row r="3508" spans="1:11" x14ac:dyDescent="0.45">
      <c r="A3508" s="10" t="s">
        <v>35</v>
      </c>
      <c r="B3508" s="20">
        <v>0.53</v>
      </c>
      <c r="C3508" s="19">
        <v>102218</v>
      </c>
      <c r="D3508" s="19">
        <v>8631.6619819999996</v>
      </c>
      <c r="E3508" s="23">
        <v>0.195904466</v>
      </c>
      <c r="F3508" s="23">
        <v>0.16217398799999999</v>
      </c>
      <c r="G3508" s="17">
        <v>0.73777612599999998</v>
      </c>
      <c r="H3508" s="17">
        <v>0.26222387400000002</v>
      </c>
      <c r="I3508" s="17">
        <v>0.94388834200000005</v>
      </c>
      <c r="J3508" s="17">
        <v>5.6000000000000001E-2</v>
      </c>
      <c r="K3508" s="17">
        <v>9.9300000000000001E-5</v>
      </c>
    </row>
    <row r="3509" spans="1:11" x14ac:dyDescent="0.45">
      <c r="A3509" s="10" t="s">
        <v>35</v>
      </c>
      <c r="B3509" s="20">
        <v>0.54</v>
      </c>
      <c r="C3509" s="19">
        <v>104130</v>
      </c>
      <c r="D3509" s="19">
        <v>9012.2243070000004</v>
      </c>
      <c r="E3509" s="23">
        <v>0.20134294999999999</v>
      </c>
      <c r="F3509" s="23">
        <v>0.16638979200000001</v>
      </c>
      <c r="G3509" s="17">
        <v>0.73753001100000004</v>
      </c>
      <c r="H3509" s="17">
        <v>0.26246998900000001</v>
      </c>
      <c r="I3509" s="17">
        <v>0.94609674300000002</v>
      </c>
      <c r="J3509" s="17">
        <v>5.3800000000000001E-2</v>
      </c>
      <c r="K3509" s="17">
        <v>9.5299999999999999E-5</v>
      </c>
    </row>
    <row r="3510" spans="1:11" x14ac:dyDescent="0.45">
      <c r="A3510" s="10" t="s">
        <v>35</v>
      </c>
      <c r="B3510" s="20">
        <v>0.55000000000000004</v>
      </c>
      <c r="C3510" s="19">
        <v>106030</v>
      </c>
      <c r="D3510" s="19">
        <v>9400.2126439999993</v>
      </c>
      <c r="E3510" s="23">
        <v>0.20699451699999999</v>
      </c>
      <c r="F3510" s="23">
        <v>0.170740956</v>
      </c>
      <c r="G3510" s="17">
        <v>0.73819673699999999</v>
      </c>
      <c r="H3510" s="17">
        <v>0.26180326300000001</v>
      </c>
      <c r="I3510" s="17">
        <v>0.94818483399999998</v>
      </c>
      <c r="J3510" s="17">
        <v>5.1700000000000003E-2</v>
      </c>
      <c r="K3510" s="17">
        <v>9.1600000000000004E-5</v>
      </c>
    </row>
    <row r="3511" spans="1:11" x14ac:dyDescent="0.45">
      <c r="A3511" s="10" t="s">
        <v>35</v>
      </c>
      <c r="B3511" s="20">
        <v>0.56000000000000005</v>
      </c>
      <c r="C3511" s="19">
        <v>108139</v>
      </c>
      <c r="D3511" s="19">
        <v>9842.2206370000004</v>
      </c>
      <c r="E3511" s="23">
        <v>0.212358516</v>
      </c>
      <c r="F3511" s="23">
        <v>0.175517283</v>
      </c>
      <c r="G3511" s="17">
        <v>0.73825354399999998</v>
      </c>
      <c r="H3511" s="17">
        <v>0.26174645600000002</v>
      </c>
      <c r="I3511" s="17">
        <v>0.95030067399999996</v>
      </c>
      <c r="J3511" s="17">
        <v>4.9599999999999998E-2</v>
      </c>
      <c r="K3511" s="17">
        <v>8.7600000000000002E-5</v>
      </c>
    </row>
    <row r="3512" spans="1:11" x14ac:dyDescent="0.45">
      <c r="A3512" s="10" t="s">
        <v>35</v>
      </c>
      <c r="B3512" s="20">
        <v>0.56999999999999995</v>
      </c>
      <c r="C3512" s="19">
        <v>110053</v>
      </c>
      <c r="D3512" s="19">
        <v>10253.79607</v>
      </c>
      <c r="E3512" s="23">
        <v>0.21796733600000001</v>
      </c>
      <c r="F3512" s="23">
        <v>0.179922414</v>
      </c>
      <c r="G3512" s="17">
        <v>0.73915295400000003</v>
      </c>
      <c r="H3512" s="17">
        <v>0.26084704600000003</v>
      </c>
      <c r="I3512" s="17">
        <v>0.95218666500000004</v>
      </c>
      <c r="J3512" s="17">
        <v>4.7699999999999999E-2</v>
      </c>
      <c r="K3512" s="17">
        <v>8.42E-5</v>
      </c>
    </row>
    <row r="3513" spans="1:11" x14ac:dyDescent="0.45">
      <c r="A3513" s="10" t="s">
        <v>35</v>
      </c>
      <c r="B3513" s="20">
        <v>0.57999999999999996</v>
      </c>
      <c r="C3513" s="19">
        <v>111962</v>
      </c>
      <c r="D3513" s="19">
        <v>10675.68727</v>
      </c>
      <c r="E3513" s="23">
        <v>0.223505335</v>
      </c>
      <c r="F3513" s="23">
        <v>0.184406125</v>
      </c>
      <c r="G3513" s="17">
        <v>0.739161501</v>
      </c>
      <c r="H3513" s="17">
        <v>0.260838499</v>
      </c>
      <c r="I3513" s="17">
        <v>0.95399820599999996</v>
      </c>
      <c r="J3513" s="17">
        <v>4.5900000000000003E-2</v>
      </c>
      <c r="K3513" s="17">
        <v>8.1000000000000004E-5</v>
      </c>
    </row>
    <row r="3514" spans="1:11" x14ac:dyDescent="0.45">
      <c r="A3514" s="10" t="s">
        <v>35</v>
      </c>
      <c r="B3514" s="20">
        <v>0.59</v>
      </c>
      <c r="C3514" s="19">
        <v>113867</v>
      </c>
      <c r="D3514" s="19">
        <v>11106.472599999999</v>
      </c>
      <c r="E3514" s="23">
        <v>0.229045307</v>
      </c>
      <c r="F3514" s="23">
        <v>0.188893113</v>
      </c>
      <c r="G3514" s="17">
        <v>0.73950310399999997</v>
      </c>
      <c r="H3514" s="17">
        <v>0.26049689599999998</v>
      </c>
      <c r="I3514" s="17">
        <v>0.95574360400000002</v>
      </c>
      <c r="J3514" s="17">
        <v>4.4200000000000003E-2</v>
      </c>
      <c r="K3514" s="17">
        <v>8.0900000000000001E-5</v>
      </c>
    </row>
    <row r="3515" spans="1:11" x14ac:dyDescent="0.45">
      <c r="A3515" s="10" t="s">
        <v>35</v>
      </c>
      <c r="B3515" s="20">
        <v>0.6</v>
      </c>
      <c r="C3515" s="19">
        <v>115593</v>
      </c>
      <c r="D3515" s="19">
        <v>11505.932140000001</v>
      </c>
      <c r="E3515" s="23">
        <v>0.23393139099999999</v>
      </c>
      <c r="F3515" s="23">
        <v>0.19300656499999999</v>
      </c>
      <c r="G3515" s="17">
        <v>0.73986314099999995</v>
      </c>
      <c r="H3515" s="17">
        <v>0.260136859</v>
      </c>
      <c r="I3515" s="17">
        <v>0.95709625700000001</v>
      </c>
      <c r="J3515" s="17">
        <v>4.2799999999999998E-2</v>
      </c>
      <c r="K3515" s="17">
        <v>8.0199999999999998E-5</v>
      </c>
    </row>
    <row r="3516" spans="1:11" x14ac:dyDescent="0.45">
      <c r="A3516" s="10" t="s">
        <v>35</v>
      </c>
      <c r="B3516" s="20">
        <v>0.61</v>
      </c>
      <c r="C3516" s="19">
        <v>117496</v>
      </c>
      <c r="D3516" s="19">
        <v>11957.37372</v>
      </c>
      <c r="E3516" s="23">
        <v>0.24055705699999999</v>
      </c>
      <c r="F3516" s="23">
        <v>0.19762692200000001</v>
      </c>
      <c r="G3516" s="17">
        <v>0.74033158600000004</v>
      </c>
      <c r="H3516" s="17">
        <v>0.25966841400000001</v>
      </c>
      <c r="I3516" s="17">
        <v>0.95857799700000001</v>
      </c>
      <c r="J3516" s="17">
        <v>4.1300000000000003E-2</v>
      </c>
      <c r="K3516" s="17">
        <v>7.7299999999999995E-5</v>
      </c>
    </row>
    <row r="3517" spans="1:11" x14ac:dyDescent="0.45">
      <c r="A3517" s="10" t="s">
        <v>35</v>
      </c>
      <c r="B3517" s="20">
        <v>0.62</v>
      </c>
      <c r="C3517" s="19">
        <v>119392</v>
      </c>
      <c r="D3517" s="19">
        <v>12419.000099999999</v>
      </c>
      <c r="E3517" s="23">
        <v>0.24643098299999999</v>
      </c>
      <c r="F3517" s="23">
        <v>0.20234961400000001</v>
      </c>
      <c r="G3517" s="17">
        <v>0.74024222699999997</v>
      </c>
      <c r="H3517" s="17">
        <v>0.25975777300000003</v>
      </c>
      <c r="I3517" s="17">
        <v>0.95996066400000002</v>
      </c>
      <c r="J3517" s="17">
        <v>0.04</v>
      </c>
      <c r="K3517" s="17">
        <v>7.4599999999999997E-5</v>
      </c>
    </row>
    <row r="3518" spans="1:11" x14ac:dyDescent="0.45">
      <c r="A3518" s="10" t="s">
        <v>35</v>
      </c>
      <c r="B3518" s="20">
        <v>0.63</v>
      </c>
      <c r="C3518" s="19">
        <v>121327</v>
      </c>
      <c r="D3518" s="19">
        <v>12902.196910000001</v>
      </c>
      <c r="E3518" s="23">
        <v>0.25267865099999998</v>
      </c>
      <c r="F3518" s="23">
        <v>0.20718021</v>
      </c>
      <c r="G3518" s="17">
        <v>0.74018973499999996</v>
      </c>
      <c r="H3518" s="17">
        <v>0.25981026499999998</v>
      </c>
      <c r="I3518" s="17">
        <v>0.96124775799999995</v>
      </c>
      <c r="J3518" s="17">
        <v>3.8699999999999998E-2</v>
      </c>
      <c r="K3518" s="17">
        <v>7.2100000000000004E-5</v>
      </c>
    </row>
    <row r="3519" spans="1:11" x14ac:dyDescent="0.45">
      <c r="A3519" s="10" t="s">
        <v>35</v>
      </c>
      <c r="B3519" s="20">
        <v>0.64</v>
      </c>
      <c r="C3519" s="19">
        <v>123236</v>
      </c>
      <c r="D3519" s="19">
        <v>13391.16085</v>
      </c>
      <c r="E3519" s="23">
        <v>0.25964701200000001</v>
      </c>
      <c r="F3519" s="23">
        <v>0.212053513</v>
      </c>
      <c r="G3519" s="17">
        <v>0.73988120400000001</v>
      </c>
      <c r="H3519" s="17">
        <v>0.26011879599999999</v>
      </c>
      <c r="I3519" s="17">
        <v>0.96222219600000003</v>
      </c>
      <c r="J3519" s="17">
        <v>3.7699999999999997E-2</v>
      </c>
      <c r="K3519" s="17">
        <v>7.1299999999999998E-5</v>
      </c>
    </row>
    <row r="3520" spans="1:11" x14ac:dyDescent="0.45">
      <c r="A3520" s="10" t="s">
        <v>35</v>
      </c>
      <c r="B3520" s="20">
        <v>0.65</v>
      </c>
      <c r="C3520" s="19">
        <v>125140</v>
      </c>
      <c r="D3520" s="19">
        <v>13891.73035</v>
      </c>
      <c r="E3520" s="23">
        <v>0.26649899799999999</v>
      </c>
      <c r="F3520" s="23">
        <v>0.21701009099999999</v>
      </c>
      <c r="G3520" s="17">
        <v>0.74001917900000003</v>
      </c>
      <c r="H3520" s="17">
        <v>0.25998082099999997</v>
      </c>
      <c r="I3520" s="17">
        <v>0.96348196200000003</v>
      </c>
      <c r="J3520" s="17">
        <v>3.6400000000000002E-2</v>
      </c>
      <c r="K3520" s="17">
        <v>6.8800000000000005E-5</v>
      </c>
    </row>
    <row r="3521" spans="1:11" x14ac:dyDescent="0.45">
      <c r="A3521" s="10" t="s">
        <v>35</v>
      </c>
      <c r="B3521" s="20">
        <v>0.66</v>
      </c>
      <c r="C3521" s="19">
        <v>127058</v>
      </c>
      <c r="D3521" s="19">
        <v>14410.065329999999</v>
      </c>
      <c r="E3521" s="23">
        <v>0.27406048700000002</v>
      </c>
      <c r="F3521" s="23">
        <v>0.222052112</v>
      </c>
      <c r="G3521" s="17">
        <v>0.74040202099999997</v>
      </c>
      <c r="H3521" s="17">
        <v>0.25959797899999998</v>
      </c>
      <c r="I3521" s="17">
        <v>0.96473357800000004</v>
      </c>
      <c r="J3521" s="17">
        <v>3.5200000000000002E-2</v>
      </c>
      <c r="K3521" s="17">
        <v>6.6400000000000001E-5</v>
      </c>
    </row>
    <row r="3522" spans="1:11" x14ac:dyDescent="0.45">
      <c r="A3522" s="10" t="s">
        <v>35</v>
      </c>
      <c r="B3522" s="20">
        <v>0.67</v>
      </c>
      <c r="C3522" s="19">
        <v>128969</v>
      </c>
      <c r="D3522" s="19">
        <v>14940.8632</v>
      </c>
      <c r="E3522" s="23">
        <v>0.28179523000000001</v>
      </c>
      <c r="F3522" s="23">
        <v>0.22723583</v>
      </c>
      <c r="G3522" s="17">
        <v>0.74068186899999999</v>
      </c>
      <c r="H3522" s="17">
        <v>0.25931813100000001</v>
      </c>
      <c r="I3522" s="17">
        <v>0.96585652099999997</v>
      </c>
      <c r="J3522" s="17">
        <v>3.4099999999999998E-2</v>
      </c>
      <c r="K3522" s="17">
        <v>6.4200000000000002E-5</v>
      </c>
    </row>
    <row r="3523" spans="1:11" x14ac:dyDescent="0.45">
      <c r="A3523" s="10" t="s">
        <v>35</v>
      </c>
      <c r="B3523" s="20">
        <v>0.68</v>
      </c>
      <c r="C3523" s="19">
        <v>130880</v>
      </c>
      <c r="D3523" s="19">
        <v>15486.43432</v>
      </c>
      <c r="E3523" s="23">
        <v>0.28941500599999997</v>
      </c>
      <c r="F3523" s="23">
        <v>0.232574217</v>
      </c>
      <c r="G3523" s="17">
        <v>0.74096882600000002</v>
      </c>
      <c r="H3523" s="17">
        <v>0.25903117399999998</v>
      </c>
      <c r="I3523" s="17">
        <v>0.96704742300000002</v>
      </c>
      <c r="J3523" s="17">
        <v>3.2899999999999999E-2</v>
      </c>
      <c r="K3523" s="17">
        <v>6.2000000000000003E-5</v>
      </c>
    </row>
    <row r="3524" spans="1:11" x14ac:dyDescent="0.45">
      <c r="A3524" s="10" t="s">
        <v>35</v>
      </c>
      <c r="B3524" s="20">
        <v>0.69</v>
      </c>
      <c r="C3524" s="19">
        <v>132791</v>
      </c>
      <c r="D3524" s="19">
        <v>16046.673059999999</v>
      </c>
      <c r="E3524" s="23">
        <v>0.29685192199999999</v>
      </c>
      <c r="F3524" s="23">
        <v>0.238011044</v>
      </c>
      <c r="G3524" s="17">
        <v>0.74153368799999997</v>
      </c>
      <c r="H3524" s="17">
        <v>0.25846631199999998</v>
      </c>
      <c r="I3524" s="17">
        <v>0.96812975599999995</v>
      </c>
      <c r="J3524" s="17">
        <v>3.1800000000000002E-2</v>
      </c>
      <c r="K3524" s="17">
        <v>5.9899999999999999E-5</v>
      </c>
    </row>
    <row r="3525" spans="1:11" x14ac:dyDescent="0.45">
      <c r="A3525" s="10" t="s">
        <v>35</v>
      </c>
      <c r="B3525" s="20">
        <v>0.7</v>
      </c>
      <c r="C3525" s="19">
        <v>134702</v>
      </c>
      <c r="D3525" s="19">
        <v>16621.231830000001</v>
      </c>
      <c r="E3525" s="23">
        <v>0.30508298099999998</v>
      </c>
      <c r="F3525" s="23">
        <v>0.24352083899999999</v>
      </c>
      <c r="G3525" s="17">
        <v>0.74166679000000002</v>
      </c>
      <c r="H3525" s="17">
        <v>0.25833320999999998</v>
      </c>
      <c r="I3525" s="17">
        <v>0.96911696999999997</v>
      </c>
      <c r="J3525" s="17">
        <v>3.0800000000000001E-2</v>
      </c>
      <c r="K3525" s="17">
        <v>5.7899999999999998E-5</v>
      </c>
    </row>
    <row r="3526" spans="1:11" x14ac:dyDescent="0.45">
      <c r="A3526" s="10" t="s">
        <v>35</v>
      </c>
      <c r="B3526" s="20">
        <v>0.71</v>
      </c>
      <c r="C3526" s="19">
        <v>136607</v>
      </c>
      <c r="D3526" s="19">
        <v>17210.682639999999</v>
      </c>
      <c r="E3526" s="23">
        <v>0.31389608400000002</v>
      </c>
      <c r="F3526" s="23">
        <v>0.24924668899999999</v>
      </c>
      <c r="G3526" s="17">
        <v>0.74190195199999998</v>
      </c>
      <c r="H3526" s="17">
        <v>0.25809804800000002</v>
      </c>
      <c r="I3526" s="17">
        <v>0.97006314000000005</v>
      </c>
      <c r="J3526" s="17">
        <v>2.9899999999999999E-2</v>
      </c>
      <c r="K3526" s="17">
        <v>5.6100000000000002E-5</v>
      </c>
    </row>
    <row r="3527" spans="1:11" x14ac:dyDescent="0.45">
      <c r="A3527" s="10" t="s">
        <v>35</v>
      </c>
      <c r="B3527" s="20">
        <v>0.72</v>
      </c>
      <c r="C3527" s="19">
        <v>138523</v>
      </c>
      <c r="D3527" s="19">
        <v>17821.732970000001</v>
      </c>
      <c r="E3527" s="23">
        <v>0.32328157099999999</v>
      </c>
      <c r="F3527" s="23">
        <v>0.255139218</v>
      </c>
      <c r="G3527" s="17">
        <v>0.74207171400000005</v>
      </c>
      <c r="H3527" s="17">
        <v>0.25792828600000001</v>
      </c>
      <c r="I3527" s="17">
        <v>0.97087040499999999</v>
      </c>
      <c r="J3527" s="17">
        <v>2.9100000000000001E-2</v>
      </c>
      <c r="K3527" s="17">
        <v>5.4299999999999998E-5</v>
      </c>
    </row>
    <row r="3528" spans="1:11" x14ac:dyDescent="0.45">
      <c r="A3528" s="10" t="s">
        <v>35</v>
      </c>
      <c r="B3528" s="20">
        <v>0.73</v>
      </c>
      <c r="C3528" s="19">
        <v>140413</v>
      </c>
      <c r="D3528" s="19">
        <v>18441.177060000002</v>
      </c>
      <c r="E3528" s="23">
        <v>0.33201060399999999</v>
      </c>
      <c r="F3528" s="23">
        <v>0.26118525100000001</v>
      </c>
      <c r="G3528" s="17">
        <v>0.74233154999999995</v>
      </c>
      <c r="H3528" s="17">
        <v>0.25766844999999999</v>
      </c>
      <c r="I3528" s="17">
        <v>0.97177205099999997</v>
      </c>
      <c r="J3528" s="17">
        <v>2.8199999999999999E-2</v>
      </c>
      <c r="K3528" s="17">
        <v>5.2599999999999998E-5</v>
      </c>
    </row>
    <row r="3529" spans="1:11" x14ac:dyDescent="0.45">
      <c r="A3529" s="10" t="s">
        <v>35</v>
      </c>
      <c r="B3529" s="20">
        <v>0.74</v>
      </c>
      <c r="C3529" s="19">
        <v>142341</v>
      </c>
      <c r="D3529" s="19">
        <v>19089.216380000002</v>
      </c>
      <c r="E3529" s="23">
        <v>0.34066385599999999</v>
      </c>
      <c r="F3529" s="23">
        <v>0.26737269000000002</v>
      </c>
      <c r="G3529" s="17">
        <v>0.74295529699999996</v>
      </c>
      <c r="H3529" s="17">
        <v>0.25704470299999999</v>
      </c>
      <c r="I3529" s="17">
        <v>0.97267985999999995</v>
      </c>
      <c r="J3529" s="17">
        <v>2.7300000000000001E-2</v>
      </c>
      <c r="K3529" s="17">
        <v>5.0899999999999997E-5</v>
      </c>
    </row>
    <row r="3530" spans="1:11" x14ac:dyDescent="0.45">
      <c r="A3530" s="10" t="s">
        <v>35</v>
      </c>
      <c r="B3530" s="20">
        <v>0.75</v>
      </c>
      <c r="C3530" s="19">
        <v>144237</v>
      </c>
      <c r="D3530" s="19">
        <v>19743.688109999999</v>
      </c>
      <c r="E3530" s="23">
        <v>0.350041186</v>
      </c>
      <c r="F3530" s="23">
        <v>0.27376906099999998</v>
      </c>
      <c r="G3530" s="17">
        <v>0.74315189599999998</v>
      </c>
      <c r="H3530" s="17">
        <v>0.25684810400000002</v>
      </c>
      <c r="I3530" s="17">
        <v>0.97353222299999997</v>
      </c>
      <c r="J3530" s="17">
        <v>2.64E-2</v>
      </c>
      <c r="K3530" s="17">
        <v>4.9299999999999999E-5</v>
      </c>
    </row>
    <row r="3531" spans="1:11" x14ac:dyDescent="0.45">
      <c r="A3531" s="10" t="s">
        <v>35</v>
      </c>
      <c r="B3531" s="20">
        <v>0.76</v>
      </c>
      <c r="C3531" s="19">
        <v>146165</v>
      </c>
      <c r="D3531" s="19">
        <v>20428.156289999999</v>
      </c>
      <c r="E3531" s="23">
        <v>0.360800226</v>
      </c>
      <c r="F3531" s="23">
        <v>0.28026542700000001</v>
      </c>
      <c r="G3531" s="17">
        <v>0.74352273099999999</v>
      </c>
      <c r="H3531" s="17">
        <v>0.25647726900000001</v>
      </c>
      <c r="I3531" s="17">
        <v>0.97428419499999996</v>
      </c>
      <c r="J3531" s="17">
        <v>2.5700000000000001E-2</v>
      </c>
      <c r="K3531" s="17">
        <v>4.7800000000000003E-5</v>
      </c>
    </row>
    <row r="3532" spans="1:11" x14ac:dyDescent="0.45">
      <c r="A3532" s="10" t="s">
        <v>35</v>
      </c>
      <c r="B3532" s="20">
        <v>0.77</v>
      </c>
      <c r="C3532" s="19">
        <v>148075</v>
      </c>
      <c r="D3532" s="19">
        <v>21127.117099999999</v>
      </c>
      <c r="E3532" s="23">
        <v>0.37168342199999999</v>
      </c>
      <c r="F3532" s="23">
        <v>0.28708031099999998</v>
      </c>
      <c r="G3532" s="17">
        <v>0.743731217</v>
      </c>
      <c r="H3532" s="17">
        <v>0.256268783</v>
      </c>
      <c r="I3532" s="17">
        <v>0.97504692199999998</v>
      </c>
      <c r="J3532" s="17">
        <v>2.4899999999999999E-2</v>
      </c>
      <c r="K3532" s="17">
        <v>4.6400000000000003E-5</v>
      </c>
    </row>
    <row r="3533" spans="1:11" x14ac:dyDescent="0.45">
      <c r="A3533" s="10" t="s">
        <v>35</v>
      </c>
      <c r="B3533" s="20">
        <v>0.78</v>
      </c>
      <c r="C3533" s="19">
        <v>149985</v>
      </c>
      <c r="D3533" s="19">
        <v>21848.16157</v>
      </c>
      <c r="E3533" s="23">
        <v>0.38385383299999998</v>
      </c>
      <c r="F3533" s="23">
        <v>0.29407793199999999</v>
      </c>
      <c r="G3533" s="17">
        <v>0.74372103899999997</v>
      </c>
      <c r="H3533" s="17">
        <v>0.25627896100000003</v>
      </c>
      <c r="I3533" s="17">
        <v>0.97576802200000001</v>
      </c>
      <c r="J3533" s="17">
        <v>2.4199999999999999E-2</v>
      </c>
      <c r="K3533" s="17">
        <v>4.49E-5</v>
      </c>
    </row>
    <row r="3534" spans="1:11" x14ac:dyDescent="0.45">
      <c r="A3534" s="10" t="s">
        <v>35</v>
      </c>
      <c r="B3534" s="20">
        <v>0.79</v>
      </c>
      <c r="C3534" s="19">
        <v>151898</v>
      </c>
      <c r="D3534" s="19">
        <v>22595.322520000002</v>
      </c>
      <c r="E3534" s="23">
        <v>0.39738906099999999</v>
      </c>
      <c r="F3534" s="23">
        <v>0.30141797300000001</v>
      </c>
      <c r="G3534" s="17">
        <v>0.74378201200000005</v>
      </c>
      <c r="H3534" s="17">
        <v>0.25621798800000001</v>
      </c>
      <c r="I3534" s="17">
        <v>0.976479035</v>
      </c>
      <c r="J3534" s="17">
        <v>2.35E-2</v>
      </c>
      <c r="K3534" s="17">
        <v>4.35E-5</v>
      </c>
    </row>
    <row r="3535" spans="1:11" x14ac:dyDescent="0.45">
      <c r="A3535" s="10" t="s">
        <v>35</v>
      </c>
      <c r="B3535" s="20">
        <v>0.8</v>
      </c>
      <c r="C3535" s="19">
        <v>153040</v>
      </c>
      <c r="D3535" s="19">
        <v>23053.704750000001</v>
      </c>
      <c r="E3535" s="23">
        <v>0.405215779</v>
      </c>
      <c r="F3535" s="23">
        <v>0.30598690000000001</v>
      </c>
      <c r="G3535" s="17">
        <v>0.74431521199999995</v>
      </c>
      <c r="H3535" s="17">
        <v>0.255684788</v>
      </c>
      <c r="I3535" s="17">
        <v>0.97694238300000003</v>
      </c>
      <c r="J3535" s="17">
        <v>2.3E-2</v>
      </c>
      <c r="K3535" s="17">
        <v>4.2599999999999999E-5</v>
      </c>
    </row>
    <row r="3536" spans="1:11" x14ac:dyDescent="0.45">
      <c r="A3536" s="10" t="s">
        <v>35</v>
      </c>
      <c r="B3536" s="20">
        <v>0.80100000000000005</v>
      </c>
      <c r="C3536" s="19">
        <v>153229</v>
      </c>
      <c r="D3536" s="19">
        <v>23130.37326</v>
      </c>
      <c r="E3536" s="23">
        <v>0.40602454199999999</v>
      </c>
      <c r="F3536" s="23">
        <v>0.30677117300000001</v>
      </c>
      <c r="G3536" s="17">
        <v>0.74414112200000004</v>
      </c>
      <c r="H3536" s="17">
        <v>0.25585887800000001</v>
      </c>
      <c r="I3536" s="17">
        <v>0.97700676900000005</v>
      </c>
      <c r="J3536" s="17">
        <v>2.3E-2</v>
      </c>
      <c r="K3536" s="17">
        <v>4.2500000000000003E-5</v>
      </c>
    </row>
    <row r="3537" spans="1:11" x14ac:dyDescent="0.45">
      <c r="A3537" s="10" t="s">
        <v>35</v>
      </c>
      <c r="B3537" s="20">
        <v>0.80200000000000005</v>
      </c>
      <c r="C3537" s="19">
        <v>153425</v>
      </c>
      <c r="D3537" s="19">
        <v>23210.065989999999</v>
      </c>
      <c r="E3537" s="23">
        <v>0.40697868399999998</v>
      </c>
      <c r="F3537" s="23">
        <v>0.30753756100000001</v>
      </c>
      <c r="G3537" s="17">
        <v>0.744089946</v>
      </c>
      <c r="H3537" s="17">
        <v>0.255910054</v>
      </c>
      <c r="I3537" s="17">
        <v>0.97708523800000002</v>
      </c>
      <c r="J3537" s="17">
        <v>2.29E-2</v>
      </c>
      <c r="K3537" s="17">
        <v>4.2400000000000001E-5</v>
      </c>
    </row>
    <row r="3538" spans="1:11" x14ac:dyDescent="0.45">
      <c r="A3538" s="10" t="s">
        <v>35</v>
      </c>
      <c r="B3538" s="20">
        <v>0.80300000000000005</v>
      </c>
      <c r="C3538" s="19">
        <v>153610</v>
      </c>
      <c r="D3538" s="19">
        <v>23285.57343</v>
      </c>
      <c r="E3538" s="23">
        <v>0.40900272900000001</v>
      </c>
      <c r="F3538" s="23">
        <v>0.30833122499999999</v>
      </c>
      <c r="G3538" s="17">
        <v>0.74417030100000003</v>
      </c>
      <c r="H3538" s="17">
        <v>0.25582969900000002</v>
      </c>
      <c r="I3538" s="17">
        <v>0.97715291299999996</v>
      </c>
      <c r="J3538" s="17">
        <v>2.2800000000000001E-2</v>
      </c>
      <c r="K3538" s="17">
        <v>4.2299999999999998E-5</v>
      </c>
    </row>
    <row r="3539" spans="1:11" x14ac:dyDescent="0.45">
      <c r="A3539" s="10" t="s">
        <v>35</v>
      </c>
      <c r="B3539" s="20">
        <v>0.80400000000000005</v>
      </c>
      <c r="C3539" s="19">
        <v>153802</v>
      </c>
      <c r="D3539" s="19">
        <v>23364.232120000001</v>
      </c>
      <c r="E3539" s="23">
        <v>0.41043085099999999</v>
      </c>
      <c r="F3539" s="23">
        <v>0.30908851900000001</v>
      </c>
      <c r="G3539" s="17">
        <v>0.74432061999999999</v>
      </c>
      <c r="H3539" s="17">
        <v>0.25567938000000001</v>
      </c>
      <c r="I3539" s="17">
        <v>0.97722953499999998</v>
      </c>
      <c r="J3539" s="17">
        <v>2.2700000000000001E-2</v>
      </c>
      <c r="K3539" s="17">
        <v>4.21E-5</v>
      </c>
    </row>
    <row r="3540" spans="1:11" x14ac:dyDescent="0.45">
      <c r="A3540" s="10" t="s">
        <v>35</v>
      </c>
      <c r="B3540" s="20">
        <v>0.80500000000000005</v>
      </c>
      <c r="C3540" s="19">
        <v>153995</v>
      </c>
      <c r="D3540" s="19">
        <v>23443.565729999998</v>
      </c>
      <c r="E3540" s="23">
        <v>0.41163678500000001</v>
      </c>
      <c r="F3540" s="23">
        <v>0.30985190299999998</v>
      </c>
      <c r="G3540" s="17">
        <v>0.74434234899999996</v>
      </c>
      <c r="H3540" s="17">
        <v>0.25565765099999999</v>
      </c>
      <c r="I3540" s="17">
        <v>0.97729718099999996</v>
      </c>
      <c r="J3540" s="17">
        <v>2.2700000000000001E-2</v>
      </c>
      <c r="K3540" s="17">
        <v>4.1999999999999998E-5</v>
      </c>
    </row>
    <row r="3541" spans="1:11" x14ac:dyDescent="0.45">
      <c r="A3541" s="10" t="s">
        <v>35</v>
      </c>
      <c r="B3541" s="20">
        <v>0.80600000000000005</v>
      </c>
      <c r="C3541" s="19">
        <v>154190</v>
      </c>
      <c r="D3541" s="19">
        <v>23523.939910000001</v>
      </c>
      <c r="E3541" s="23">
        <v>0.41271892500000001</v>
      </c>
      <c r="F3541" s="23">
        <v>0.31066541600000003</v>
      </c>
      <c r="G3541" s="17">
        <v>0.74441273799999996</v>
      </c>
      <c r="H3541" s="17">
        <v>0.25558726199999998</v>
      </c>
      <c r="I3541" s="17">
        <v>0.97737086900000003</v>
      </c>
      <c r="J3541" s="17">
        <v>2.2599999999999999E-2</v>
      </c>
      <c r="K3541" s="17">
        <v>4.18E-5</v>
      </c>
    </row>
    <row r="3542" spans="1:11" x14ac:dyDescent="0.45">
      <c r="A3542" s="10" t="s">
        <v>35</v>
      </c>
      <c r="B3542" s="20">
        <v>0.80700000000000005</v>
      </c>
      <c r="C3542" s="19">
        <v>154378</v>
      </c>
      <c r="D3542" s="19">
        <v>23601.708689999999</v>
      </c>
      <c r="E3542" s="23">
        <v>0.41443156199999998</v>
      </c>
      <c r="F3542" s="23">
        <v>0.311463822</v>
      </c>
      <c r="G3542" s="17">
        <v>0.74447136199999997</v>
      </c>
      <c r="H3542" s="17">
        <v>0.25552863799999997</v>
      </c>
      <c r="I3542" s="17">
        <v>0.97744051099999996</v>
      </c>
      <c r="J3542" s="17">
        <v>2.2499999999999999E-2</v>
      </c>
      <c r="K3542" s="17">
        <v>4.1699999999999997E-5</v>
      </c>
    </row>
    <row r="3543" spans="1:11" x14ac:dyDescent="0.45">
      <c r="A3543" s="10" t="s">
        <v>35</v>
      </c>
      <c r="B3543" s="20">
        <v>0.80800000000000005</v>
      </c>
      <c r="C3543" s="19">
        <v>154572</v>
      </c>
      <c r="D3543" s="19">
        <v>23682.215</v>
      </c>
      <c r="E3543" s="23">
        <v>0.41550508600000002</v>
      </c>
      <c r="F3543" s="23">
        <v>0.31225508299999999</v>
      </c>
      <c r="G3543" s="17">
        <v>0.74454623099999995</v>
      </c>
      <c r="H3543" s="17">
        <v>0.255453769</v>
      </c>
      <c r="I3543" s="17">
        <v>0.97751833700000001</v>
      </c>
      <c r="J3543" s="17">
        <v>2.24E-2</v>
      </c>
      <c r="K3543" s="17">
        <v>4.1600000000000002E-5</v>
      </c>
    </row>
    <row r="3544" spans="1:11" x14ac:dyDescent="0.45">
      <c r="A3544" s="10" t="s">
        <v>35</v>
      </c>
      <c r="B3544" s="20">
        <v>0.80900000000000005</v>
      </c>
      <c r="C3544" s="19">
        <v>154763</v>
      </c>
      <c r="D3544" s="19">
        <v>23761.715240000001</v>
      </c>
      <c r="E3544" s="23">
        <v>0.41683826600000001</v>
      </c>
      <c r="F3544" s="23">
        <v>0.31305456599999998</v>
      </c>
      <c r="G3544" s="17">
        <v>0.74454488500000005</v>
      </c>
      <c r="H3544" s="17">
        <v>0.25545511500000001</v>
      </c>
      <c r="I3544" s="17">
        <v>0.97759604499999997</v>
      </c>
      <c r="J3544" s="17">
        <v>2.24E-2</v>
      </c>
      <c r="K3544" s="17">
        <v>4.1399999999999997E-5</v>
      </c>
    </row>
    <row r="3545" spans="1:11" x14ac:dyDescent="0.45">
      <c r="A3545" s="10" t="s">
        <v>35</v>
      </c>
      <c r="B3545" s="20">
        <v>0.81</v>
      </c>
      <c r="C3545" s="19">
        <v>154947</v>
      </c>
      <c r="D3545" s="19">
        <v>23838.590820000001</v>
      </c>
      <c r="E3545" s="23">
        <v>0.41855456099999999</v>
      </c>
      <c r="F3545" s="23">
        <v>0.31385266499999998</v>
      </c>
      <c r="G3545" s="17">
        <v>0.74447391699999999</v>
      </c>
      <c r="H3545" s="17">
        <v>0.25552608300000001</v>
      </c>
      <c r="I3545" s="17">
        <v>0.97765827800000005</v>
      </c>
      <c r="J3545" s="17">
        <v>2.23E-2</v>
      </c>
      <c r="K3545" s="17">
        <v>4.1300000000000001E-5</v>
      </c>
    </row>
    <row r="3546" spans="1:11" x14ac:dyDescent="0.45">
      <c r="A3546" s="10" t="s">
        <v>35</v>
      </c>
      <c r="B3546" s="20">
        <v>0.81100000000000005</v>
      </c>
      <c r="C3546" s="19">
        <v>155145</v>
      </c>
      <c r="D3546" s="19">
        <v>23921.61838</v>
      </c>
      <c r="E3546" s="23">
        <v>0.41998701999999999</v>
      </c>
      <c r="F3546" s="23">
        <v>0.31463244600000001</v>
      </c>
      <c r="G3546" s="17">
        <v>0.74450997500000005</v>
      </c>
      <c r="H3546" s="17">
        <v>0.25549002500000001</v>
      </c>
      <c r="I3546" s="17">
        <v>0.97773613500000001</v>
      </c>
      <c r="J3546" s="17">
        <v>2.2200000000000001E-2</v>
      </c>
      <c r="K3546" s="17">
        <v>4.1199999999999999E-5</v>
      </c>
    </row>
    <row r="3547" spans="1:11" x14ac:dyDescent="0.45">
      <c r="A3547" s="10" t="s">
        <v>35</v>
      </c>
      <c r="B3547" s="20">
        <v>0.81200000000000006</v>
      </c>
      <c r="C3547" s="19">
        <v>155336</v>
      </c>
      <c r="D3547" s="19">
        <v>24001.936239999999</v>
      </c>
      <c r="E3547" s="23">
        <v>0.42112616600000002</v>
      </c>
      <c r="F3547" s="23">
        <v>0.31544540900000001</v>
      </c>
      <c r="G3547" s="17">
        <v>0.74465674400000004</v>
      </c>
      <c r="H3547" s="17">
        <v>0.25534325600000002</v>
      </c>
      <c r="I3547" s="17">
        <v>0.97780379100000003</v>
      </c>
      <c r="J3547" s="17">
        <v>2.2200000000000001E-2</v>
      </c>
      <c r="K3547" s="17">
        <v>4.1E-5</v>
      </c>
    </row>
    <row r="3548" spans="1:11" x14ac:dyDescent="0.45">
      <c r="A3548" s="10" t="s">
        <v>35</v>
      </c>
      <c r="B3548" s="20">
        <v>0.81299999999999994</v>
      </c>
      <c r="C3548" s="19">
        <v>155526</v>
      </c>
      <c r="D3548" s="19">
        <v>24082.060990000002</v>
      </c>
      <c r="E3548" s="23">
        <v>0.42214827999999999</v>
      </c>
      <c r="F3548" s="23">
        <v>0.31625779799999998</v>
      </c>
      <c r="G3548" s="17">
        <v>0.74482723100000003</v>
      </c>
      <c r="H3548" s="17">
        <v>0.25517276900000002</v>
      </c>
      <c r="I3548" s="17">
        <v>0.97787342099999996</v>
      </c>
      <c r="J3548" s="17">
        <v>2.2100000000000002E-2</v>
      </c>
      <c r="K3548" s="17">
        <v>4.0899999999999998E-5</v>
      </c>
    </row>
    <row r="3549" spans="1:11" x14ac:dyDescent="0.45">
      <c r="A3549" s="10" t="s">
        <v>35</v>
      </c>
      <c r="B3549" s="20">
        <v>0.81399999999999995</v>
      </c>
      <c r="C3549" s="19">
        <v>155719</v>
      </c>
      <c r="D3549" s="19">
        <v>24163.640240000001</v>
      </c>
      <c r="E3549" s="23">
        <v>0.42333392399999997</v>
      </c>
      <c r="F3549" s="23">
        <v>0.317071616</v>
      </c>
      <c r="G3549" s="17">
        <v>0.74484167000000001</v>
      </c>
      <c r="H3549" s="17">
        <v>0.25515832999999999</v>
      </c>
      <c r="I3549" s="17">
        <v>0.97793969199999997</v>
      </c>
      <c r="J3549" s="17">
        <v>2.1999999999999999E-2</v>
      </c>
      <c r="K3549" s="17">
        <v>4.0800000000000002E-5</v>
      </c>
    </row>
    <row r="3550" spans="1:11" x14ac:dyDescent="0.45">
      <c r="A3550" s="10" t="s">
        <v>35</v>
      </c>
      <c r="B3550" s="20">
        <v>0.81499999999999995</v>
      </c>
      <c r="C3550" s="19">
        <v>155909</v>
      </c>
      <c r="D3550" s="19">
        <v>24244.19212</v>
      </c>
      <c r="E3550" s="23">
        <v>0.42454462100000001</v>
      </c>
      <c r="F3550" s="23">
        <v>0.31787145999999999</v>
      </c>
      <c r="G3550" s="17">
        <v>0.74482550700000005</v>
      </c>
      <c r="H3550" s="17">
        <v>0.255174493</v>
      </c>
      <c r="I3550" s="17">
        <v>0.97801148599999999</v>
      </c>
      <c r="J3550" s="17">
        <v>2.1899999999999999E-2</v>
      </c>
      <c r="K3550" s="17">
        <v>4.07E-5</v>
      </c>
    </row>
    <row r="3551" spans="1:11" x14ac:dyDescent="0.45">
      <c r="A3551" s="10" t="s">
        <v>35</v>
      </c>
      <c r="B3551" s="20">
        <v>0.81599999999999995</v>
      </c>
      <c r="C3551" s="19">
        <v>156100</v>
      </c>
      <c r="D3551" s="19">
        <v>24325.446629999999</v>
      </c>
      <c r="E3551" s="23">
        <v>0.426089088</v>
      </c>
      <c r="F3551" s="23">
        <v>0.318698757</v>
      </c>
      <c r="G3551" s="17">
        <v>0.74498398499999996</v>
      </c>
      <c r="H3551" s="17">
        <v>0.25501601499999998</v>
      </c>
      <c r="I3551" s="17">
        <v>0.978069034</v>
      </c>
      <c r="J3551" s="17">
        <v>2.1899999999999999E-2</v>
      </c>
      <c r="K3551" s="17">
        <v>4.0500000000000002E-5</v>
      </c>
    </row>
    <row r="3552" spans="1:11" x14ac:dyDescent="0.45">
      <c r="A3552" s="10" t="s">
        <v>35</v>
      </c>
      <c r="B3552" s="20">
        <v>0.81699999999999995</v>
      </c>
      <c r="C3552" s="19">
        <v>156291</v>
      </c>
      <c r="D3552" s="19">
        <v>24406.930939999998</v>
      </c>
      <c r="E3552" s="23">
        <v>0.42748315599999998</v>
      </c>
      <c r="F3552" s="23">
        <v>0.31951423000000001</v>
      </c>
      <c r="G3552" s="17">
        <v>0.74505889700000005</v>
      </c>
      <c r="H3552" s="17">
        <v>0.254941103</v>
      </c>
      <c r="I3552" s="17">
        <v>0.97813241100000003</v>
      </c>
      <c r="J3552" s="17">
        <v>2.18E-2</v>
      </c>
      <c r="K3552" s="17">
        <v>4.0399999999999999E-5</v>
      </c>
    </row>
    <row r="3553" spans="1:11" x14ac:dyDescent="0.45">
      <c r="A3553" s="10" t="s">
        <v>35</v>
      </c>
      <c r="B3553" s="20">
        <v>0.81799999999999995</v>
      </c>
      <c r="C3553" s="19">
        <v>156483</v>
      </c>
      <c r="D3553" s="19">
        <v>24489.195080000001</v>
      </c>
      <c r="E3553" s="23">
        <v>0.42912342199999998</v>
      </c>
      <c r="F3553" s="23">
        <v>0.32032969900000002</v>
      </c>
      <c r="G3553" s="17">
        <v>0.74510969199999999</v>
      </c>
      <c r="H3553" s="17">
        <v>0.25489030800000001</v>
      </c>
      <c r="I3553" s="17">
        <v>0.97817536999999999</v>
      </c>
      <c r="J3553" s="17">
        <v>2.18E-2</v>
      </c>
      <c r="K3553" s="17">
        <v>4.0299999999999997E-5</v>
      </c>
    </row>
    <row r="3554" spans="1:11" x14ac:dyDescent="0.45">
      <c r="A3554" s="10" t="s">
        <v>35</v>
      </c>
      <c r="B3554" s="20">
        <v>0.81899999999999995</v>
      </c>
      <c r="C3554" s="19">
        <v>156671</v>
      </c>
      <c r="D3554" s="19">
        <v>24570.03</v>
      </c>
      <c r="E3554" s="23">
        <v>0.43065918800000003</v>
      </c>
      <c r="F3554" s="23">
        <v>0.321153248</v>
      </c>
      <c r="G3554" s="17">
        <v>0.74505173300000005</v>
      </c>
      <c r="H3554" s="17">
        <v>0.25494826700000001</v>
      </c>
      <c r="I3554" s="17">
        <v>0.97824204100000001</v>
      </c>
      <c r="J3554" s="17">
        <v>2.1700000000000001E-2</v>
      </c>
      <c r="K3554" s="17">
        <v>4.0200000000000001E-5</v>
      </c>
    </row>
    <row r="3555" spans="1:11" x14ac:dyDescent="0.45">
      <c r="A3555" s="10" t="s">
        <v>35</v>
      </c>
      <c r="B3555" s="20">
        <v>0.82</v>
      </c>
      <c r="C3555" s="19">
        <v>156848</v>
      </c>
      <c r="D3555" s="19">
        <v>24646.406790000001</v>
      </c>
      <c r="E3555" s="23">
        <v>0.432048928</v>
      </c>
      <c r="F3555" s="23">
        <v>0.32195676600000001</v>
      </c>
      <c r="G3555" s="17">
        <v>0.74516092</v>
      </c>
      <c r="H3555" s="17">
        <v>0.25483908</v>
      </c>
      <c r="I3555" s="17">
        <v>0.97830369500000003</v>
      </c>
      <c r="J3555" s="17">
        <v>2.1700000000000001E-2</v>
      </c>
      <c r="K3555" s="17">
        <v>4.0099999999999999E-5</v>
      </c>
    </row>
    <row r="3556" spans="1:11" x14ac:dyDescent="0.45">
      <c r="A3556" s="10" t="s">
        <v>35</v>
      </c>
      <c r="B3556" s="20">
        <v>0.82099999999999995</v>
      </c>
      <c r="C3556" s="19">
        <v>157054</v>
      </c>
      <c r="D3556" s="19">
        <v>24735.541990000002</v>
      </c>
      <c r="E3556" s="23">
        <v>0.43352047399999999</v>
      </c>
      <c r="F3556" s="23">
        <v>0.32276425399999997</v>
      </c>
      <c r="G3556" s="17">
        <v>0.74517681800000002</v>
      </c>
      <c r="H3556" s="17">
        <v>0.25482318199999998</v>
      </c>
      <c r="I3556" s="17">
        <v>0.97835445899999995</v>
      </c>
      <c r="J3556" s="17">
        <v>2.1600000000000001E-2</v>
      </c>
      <c r="K3556" s="17">
        <v>4.0000000000000003E-5</v>
      </c>
    </row>
    <row r="3557" spans="1:11" x14ac:dyDescent="0.45">
      <c r="A3557" s="10" t="s">
        <v>35</v>
      </c>
      <c r="B3557" s="20">
        <v>0.82199999999999995</v>
      </c>
      <c r="C3557" s="19">
        <v>157248</v>
      </c>
      <c r="D3557" s="19">
        <v>24819.731779999998</v>
      </c>
      <c r="E3557" s="23">
        <v>0.43450723600000002</v>
      </c>
      <c r="F3557" s="23">
        <v>0.32363342699999997</v>
      </c>
      <c r="G3557" s="17">
        <v>0.74524318300000003</v>
      </c>
      <c r="H3557" s="17">
        <v>0.25475681700000002</v>
      </c>
      <c r="I3557" s="17">
        <v>0.978425302</v>
      </c>
      <c r="J3557" s="17">
        <v>2.1499999999999998E-2</v>
      </c>
      <c r="K3557" s="17">
        <v>3.9799999999999998E-5</v>
      </c>
    </row>
    <row r="3558" spans="1:11" x14ac:dyDescent="0.45">
      <c r="A3558" s="10" t="s">
        <v>35</v>
      </c>
      <c r="B3558" s="20">
        <v>0.82299999999999995</v>
      </c>
      <c r="C3558" s="19">
        <v>157439</v>
      </c>
      <c r="D3558" s="19">
        <v>24902.899819999999</v>
      </c>
      <c r="E3558" s="23">
        <v>0.43640894800000002</v>
      </c>
      <c r="F3558" s="23">
        <v>0.32448229099999998</v>
      </c>
      <c r="G3558" s="17">
        <v>0.74508222199999996</v>
      </c>
      <c r="H3558" s="17">
        <v>0.25491777799999998</v>
      </c>
      <c r="I3558" s="17">
        <v>0.978500119</v>
      </c>
      <c r="J3558" s="17">
        <v>2.1499999999999998E-2</v>
      </c>
      <c r="K3558" s="17">
        <v>3.9700000000000003E-5</v>
      </c>
    </row>
    <row r="3559" spans="1:11" x14ac:dyDescent="0.45">
      <c r="A3559" s="10" t="s">
        <v>35</v>
      </c>
      <c r="B3559" s="20">
        <v>0.82399999999999995</v>
      </c>
      <c r="C3559" s="19">
        <v>157630</v>
      </c>
      <c r="D3559" s="19">
        <v>24986.46126</v>
      </c>
      <c r="E3559" s="23">
        <v>0.43845240800000002</v>
      </c>
      <c r="F3559" s="23">
        <v>0.325324212</v>
      </c>
      <c r="G3559" s="17">
        <v>0.74519444300000004</v>
      </c>
      <c r="H3559" s="17">
        <v>0.25480555700000002</v>
      </c>
      <c r="I3559" s="17">
        <v>0.97856974600000002</v>
      </c>
      <c r="J3559" s="17">
        <v>2.1399999999999999E-2</v>
      </c>
      <c r="K3559" s="17">
        <v>3.96E-5</v>
      </c>
    </row>
    <row r="3560" spans="1:11" x14ac:dyDescent="0.45">
      <c r="A3560" s="10" t="s">
        <v>35</v>
      </c>
      <c r="B3560" s="20">
        <v>0.82499999999999996</v>
      </c>
      <c r="C3560" s="19">
        <v>157819</v>
      </c>
      <c r="D3560" s="19">
        <v>25069.49408</v>
      </c>
      <c r="E3560" s="23">
        <v>0.44036428900000002</v>
      </c>
      <c r="F3560" s="23">
        <v>0.32616615999999998</v>
      </c>
      <c r="G3560" s="17">
        <v>0.74517643600000005</v>
      </c>
      <c r="H3560" s="17">
        <v>0.254823564</v>
      </c>
      <c r="I3560" s="17">
        <v>0.97863363599999997</v>
      </c>
      <c r="J3560" s="17">
        <v>2.1299999999999999E-2</v>
      </c>
      <c r="K3560" s="17">
        <v>3.9400000000000002E-5</v>
      </c>
    </row>
    <row r="3561" spans="1:11" x14ac:dyDescent="0.45">
      <c r="A3561" s="10" t="s">
        <v>35</v>
      </c>
      <c r="B3561" s="20">
        <v>0.82599999999999996</v>
      </c>
      <c r="C3561" s="19">
        <v>157999</v>
      </c>
      <c r="D3561" s="19">
        <v>25148.87919</v>
      </c>
      <c r="E3561" s="23">
        <v>0.44176934200000001</v>
      </c>
      <c r="F3561" s="23">
        <v>0.327012474</v>
      </c>
      <c r="G3561" s="17">
        <v>0.74532750199999998</v>
      </c>
      <c r="H3561" s="17">
        <v>0.25467249800000002</v>
      </c>
      <c r="I3561" s="17">
        <v>0.97869203900000001</v>
      </c>
      <c r="J3561" s="17">
        <v>2.1299999999999999E-2</v>
      </c>
      <c r="K3561" s="17">
        <v>3.93E-5</v>
      </c>
    </row>
    <row r="3562" spans="1:11" x14ac:dyDescent="0.45">
      <c r="A3562" s="10" t="s">
        <v>35</v>
      </c>
      <c r="B3562" s="20">
        <v>0.82699999999999996</v>
      </c>
      <c r="C3562" s="19">
        <v>158201</v>
      </c>
      <c r="D3562" s="19">
        <v>25238.315050000001</v>
      </c>
      <c r="E3562" s="23">
        <v>0.44411114499999998</v>
      </c>
      <c r="F3562" s="23">
        <v>0.327793377</v>
      </c>
      <c r="G3562" s="17">
        <v>0.74544408699999998</v>
      </c>
      <c r="H3562" s="17">
        <v>0.25455591300000002</v>
      </c>
      <c r="I3562" s="17">
        <v>0.97874336500000003</v>
      </c>
      <c r="J3562" s="17">
        <v>2.12E-2</v>
      </c>
      <c r="K3562" s="17">
        <v>3.9199999999999997E-5</v>
      </c>
    </row>
    <row r="3563" spans="1:11" x14ac:dyDescent="0.45">
      <c r="A3563" s="10" t="s">
        <v>35</v>
      </c>
      <c r="B3563" s="20">
        <v>0.82799999999999996</v>
      </c>
      <c r="C3563" s="19">
        <v>158393</v>
      </c>
      <c r="D3563" s="19">
        <v>25323.772000000001</v>
      </c>
      <c r="E3563" s="23">
        <v>0.44593510200000003</v>
      </c>
      <c r="F3563" s="23">
        <v>0.328714383</v>
      </c>
      <c r="G3563" s="17">
        <v>0.74530440099999995</v>
      </c>
      <c r="H3563" s="17">
        <v>0.25469559899999999</v>
      </c>
      <c r="I3563" s="17">
        <v>0.978759253</v>
      </c>
      <c r="J3563" s="17">
        <v>2.12E-2</v>
      </c>
      <c r="K3563" s="17">
        <v>3.9100000000000002E-5</v>
      </c>
    </row>
    <row r="3564" spans="1:11" x14ac:dyDescent="0.45">
      <c r="A3564" s="10" t="s">
        <v>35</v>
      </c>
      <c r="B3564" s="20">
        <v>0.82899999999999996</v>
      </c>
      <c r="C3564" s="19">
        <v>158584</v>
      </c>
      <c r="D3564" s="19">
        <v>25409.15119</v>
      </c>
      <c r="E3564" s="23">
        <v>0.44774667800000001</v>
      </c>
      <c r="F3564" s="23">
        <v>0.32959770900000002</v>
      </c>
      <c r="G3564" s="17">
        <v>0.74535262099999999</v>
      </c>
      <c r="H3564" s="17">
        <v>0.25464737900000001</v>
      </c>
      <c r="I3564" s="17">
        <v>0.97879648500000005</v>
      </c>
      <c r="J3564" s="17">
        <v>2.12E-2</v>
      </c>
      <c r="K3564" s="17">
        <v>3.8999999999999999E-5</v>
      </c>
    </row>
    <row r="3565" spans="1:11" x14ac:dyDescent="0.45">
      <c r="A3565" s="10" t="s">
        <v>35</v>
      </c>
      <c r="B3565" s="20">
        <v>0.83</v>
      </c>
      <c r="C3565" s="19">
        <v>158772</v>
      </c>
      <c r="D3565" s="19">
        <v>25493.474719999998</v>
      </c>
      <c r="E3565" s="23">
        <v>0.449456523</v>
      </c>
      <c r="F3565" s="23">
        <v>0.330455789</v>
      </c>
      <c r="G3565" s="17">
        <v>0.74537072000000004</v>
      </c>
      <c r="H3565" s="17">
        <v>0.25462928000000001</v>
      </c>
      <c r="I3565" s="17">
        <v>0.97885399100000003</v>
      </c>
      <c r="J3565" s="17">
        <v>2.1100000000000001E-2</v>
      </c>
      <c r="K3565" s="17">
        <v>3.8899999999999997E-5</v>
      </c>
    </row>
    <row r="3566" spans="1:11" x14ac:dyDescent="0.45">
      <c r="A3566" s="10" t="s">
        <v>35</v>
      </c>
      <c r="B3566" s="20">
        <v>0.83099999999999996</v>
      </c>
      <c r="C3566" s="19">
        <v>158964</v>
      </c>
      <c r="D3566" s="19">
        <v>25579.86375</v>
      </c>
      <c r="E3566" s="23">
        <v>0.45071024500000001</v>
      </c>
      <c r="F3566" s="23">
        <v>0.33132590099999998</v>
      </c>
      <c r="G3566" s="17">
        <v>0.74526936899999996</v>
      </c>
      <c r="H3566" s="17">
        <v>0.25473063099999999</v>
      </c>
      <c r="I3566" s="17">
        <v>0.97890052999999999</v>
      </c>
      <c r="J3566" s="17">
        <v>2.1100000000000001E-2</v>
      </c>
      <c r="K3566" s="17">
        <v>3.8800000000000001E-5</v>
      </c>
    </row>
    <row r="3567" spans="1:11" x14ac:dyDescent="0.45">
      <c r="A3567" s="10" t="s">
        <v>35</v>
      </c>
      <c r="B3567" s="20">
        <v>0.83199999999999996</v>
      </c>
      <c r="C3567" s="19">
        <v>159158</v>
      </c>
      <c r="D3567" s="19">
        <v>25667.523679999998</v>
      </c>
      <c r="E3567" s="23">
        <v>0.45319678200000002</v>
      </c>
      <c r="F3567" s="23">
        <v>0.33218051599999998</v>
      </c>
      <c r="G3567" s="17">
        <v>0.74535995700000002</v>
      </c>
      <c r="H3567" s="17">
        <v>0.25464004299999998</v>
      </c>
      <c r="I3567" s="17">
        <v>0.97896045799999998</v>
      </c>
      <c r="J3567" s="17">
        <v>2.1000000000000001E-2</v>
      </c>
      <c r="K3567" s="17">
        <v>3.8699999999999999E-5</v>
      </c>
    </row>
    <row r="3568" spans="1:11" x14ac:dyDescent="0.45">
      <c r="A3568" s="10" t="s">
        <v>35</v>
      </c>
      <c r="B3568" s="20">
        <v>0.83299999999999996</v>
      </c>
      <c r="C3568" s="19">
        <v>159346</v>
      </c>
      <c r="D3568" s="19">
        <v>25752.901839999999</v>
      </c>
      <c r="E3568" s="23">
        <v>0.45500949899999998</v>
      </c>
      <c r="F3568" s="23">
        <v>0.333087996</v>
      </c>
      <c r="G3568" s="17">
        <v>0.745258745</v>
      </c>
      <c r="H3568" s="17">
        <v>0.254741255</v>
      </c>
      <c r="I3568" s="17">
        <v>0.97902759299999997</v>
      </c>
      <c r="J3568" s="17">
        <v>2.0899999999999998E-2</v>
      </c>
      <c r="K3568" s="17">
        <v>3.8600000000000003E-5</v>
      </c>
    </row>
    <row r="3569" spans="1:11" x14ac:dyDescent="0.45">
      <c r="A3569" s="10" t="s">
        <v>35</v>
      </c>
      <c r="B3569" s="20">
        <v>0.83399999999999996</v>
      </c>
      <c r="C3569" s="19">
        <v>159538</v>
      </c>
      <c r="D3569" s="19">
        <v>25840.427319999999</v>
      </c>
      <c r="E3569" s="23">
        <v>0.45675943800000002</v>
      </c>
      <c r="F3569" s="23">
        <v>0.33395000499999999</v>
      </c>
      <c r="G3569" s="17">
        <v>0.74529579199999996</v>
      </c>
      <c r="H3569" s="17">
        <v>0.25470420799999999</v>
      </c>
      <c r="I3569" s="17">
        <v>0.97908845799999999</v>
      </c>
      <c r="J3569" s="17">
        <v>2.0899999999999998E-2</v>
      </c>
      <c r="K3569" s="17">
        <v>3.8399999999999998E-5</v>
      </c>
    </row>
    <row r="3570" spans="1:11" x14ac:dyDescent="0.45">
      <c r="A3570" s="10" t="s">
        <v>35</v>
      </c>
      <c r="B3570" s="20">
        <v>0.83499999999999996</v>
      </c>
      <c r="C3570" s="19">
        <v>159731</v>
      </c>
      <c r="D3570" s="19">
        <v>25928.79219</v>
      </c>
      <c r="E3570" s="23">
        <v>0.45889769499999999</v>
      </c>
      <c r="F3570" s="23">
        <v>0.33488816100000002</v>
      </c>
      <c r="G3570" s="17">
        <v>0.74541573000000005</v>
      </c>
      <c r="H3570" s="17">
        <v>0.25458427</v>
      </c>
      <c r="I3570" s="17">
        <v>0.97914763000000005</v>
      </c>
      <c r="J3570" s="17">
        <v>2.0799999999999999E-2</v>
      </c>
      <c r="K3570" s="17">
        <v>3.8999999999999999E-5</v>
      </c>
    </row>
    <row r="3571" spans="1:11" x14ac:dyDescent="0.45">
      <c r="A3571" s="10" t="s">
        <v>35</v>
      </c>
      <c r="B3571" s="20">
        <v>0.83599999999999997</v>
      </c>
      <c r="C3571" s="19">
        <v>159904</v>
      </c>
      <c r="D3571" s="19">
        <v>26008.306079999998</v>
      </c>
      <c r="E3571" s="23">
        <v>0.46043398400000002</v>
      </c>
      <c r="F3571" s="23">
        <v>0.33577301900000001</v>
      </c>
      <c r="G3571" s="17">
        <v>0.74545977600000002</v>
      </c>
      <c r="H3571" s="17">
        <v>0.25454022399999998</v>
      </c>
      <c r="I3571" s="17">
        <v>0.979208152</v>
      </c>
      <c r="J3571" s="17">
        <v>2.0799999999999999E-2</v>
      </c>
      <c r="K3571" s="17">
        <v>3.8899999999999997E-5</v>
      </c>
    </row>
    <row r="3572" spans="1:11" x14ac:dyDescent="0.45">
      <c r="A3572" s="10" t="s">
        <v>35</v>
      </c>
      <c r="B3572" s="20">
        <v>0.83699999999999997</v>
      </c>
      <c r="C3572" s="19">
        <v>160113</v>
      </c>
      <c r="D3572" s="19">
        <v>26104.706539999999</v>
      </c>
      <c r="E3572" s="23">
        <v>0.46218692900000002</v>
      </c>
      <c r="F3572" s="23">
        <v>0.33664678799999997</v>
      </c>
      <c r="G3572" s="17">
        <v>0.74545477299999996</v>
      </c>
      <c r="H3572" s="17">
        <v>0.25454522699999999</v>
      </c>
      <c r="I3572" s="17">
        <v>0.97928168900000001</v>
      </c>
      <c r="J3572" s="17">
        <v>2.07E-2</v>
      </c>
      <c r="K3572" s="17">
        <v>3.8699999999999999E-5</v>
      </c>
    </row>
    <row r="3573" spans="1:11" x14ac:dyDescent="0.45">
      <c r="A3573" s="10" t="s">
        <v>35</v>
      </c>
      <c r="B3573" s="20">
        <v>0.83799999999999997</v>
      </c>
      <c r="C3573" s="19">
        <v>160302</v>
      </c>
      <c r="D3573" s="19">
        <v>26192.24135</v>
      </c>
      <c r="E3573" s="23">
        <v>0.46387731999999998</v>
      </c>
      <c r="F3573" s="23">
        <v>0.33757458899999998</v>
      </c>
      <c r="G3573" s="17">
        <v>0.74541178500000005</v>
      </c>
      <c r="H3573" s="17">
        <v>0.25458821500000001</v>
      </c>
      <c r="I3573" s="17">
        <v>0.97934270499999998</v>
      </c>
      <c r="J3573" s="17">
        <v>2.06E-2</v>
      </c>
      <c r="K3573" s="17">
        <v>3.8600000000000003E-5</v>
      </c>
    </row>
    <row r="3574" spans="1:11" x14ac:dyDescent="0.45">
      <c r="A3574" s="10" t="s">
        <v>35</v>
      </c>
      <c r="B3574" s="20">
        <v>0.83899999999999997</v>
      </c>
      <c r="C3574" s="19">
        <v>160494</v>
      </c>
      <c r="D3574" s="19">
        <v>26281.473880000001</v>
      </c>
      <c r="E3574" s="23">
        <v>0.46565995300000002</v>
      </c>
      <c r="F3574" s="23">
        <v>0.33852291200000001</v>
      </c>
      <c r="G3574" s="17">
        <v>0.74537989000000004</v>
      </c>
      <c r="H3574" s="17">
        <v>0.25462011000000001</v>
      </c>
      <c r="I3574" s="17">
        <v>0.97940854799999999</v>
      </c>
      <c r="J3574" s="17">
        <v>2.06E-2</v>
      </c>
      <c r="K3574" s="17">
        <v>3.8500000000000001E-5</v>
      </c>
    </row>
    <row r="3575" spans="1:11" x14ac:dyDescent="0.45">
      <c r="A3575" s="10" t="s">
        <v>35</v>
      </c>
      <c r="B3575" s="20">
        <v>0.84</v>
      </c>
      <c r="C3575" s="19">
        <v>160684</v>
      </c>
      <c r="D3575" s="19">
        <v>26370.054029999999</v>
      </c>
      <c r="E3575" s="23">
        <v>0.46673321299999998</v>
      </c>
      <c r="F3575" s="23">
        <v>0.33943715099999999</v>
      </c>
      <c r="G3575" s="17">
        <v>0.74549426200000002</v>
      </c>
      <c r="H3575" s="17">
        <v>0.25450573799999998</v>
      </c>
      <c r="I3575" s="17">
        <v>0.97946710999999997</v>
      </c>
      <c r="J3575" s="17">
        <v>2.0500000000000001E-2</v>
      </c>
      <c r="K3575" s="17">
        <v>3.8399999999999998E-5</v>
      </c>
    </row>
    <row r="3576" spans="1:11" x14ac:dyDescent="0.45">
      <c r="A3576" s="10" t="s">
        <v>35</v>
      </c>
      <c r="B3576" s="20">
        <v>0.84099999999999997</v>
      </c>
      <c r="C3576" s="19">
        <v>160876</v>
      </c>
      <c r="D3576" s="19">
        <v>26459.845710000001</v>
      </c>
      <c r="E3576" s="23">
        <v>0.468699859</v>
      </c>
      <c r="F3576" s="23">
        <v>0.34033924500000001</v>
      </c>
      <c r="G3576" s="17">
        <v>0.74559909499999999</v>
      </c>
      <c r="H3576" s="17">
        <v>0.25440090500000001</v>
      </c>
      <c r="I3576" s="17">
        <v>0.979538994</v>
      </c>
      <c r="J3576" s="17">
        <v>2.0400000000000001E-2</v>
      </c>
      <c r="K3576" s="17">
        <v>3.82E-5</v>
      </c>
    </row>
    <row r="3577" spans="1:11" x14ac:dyDescent="0.45">
      <c r="A3577" s="10" t="s">
        <v>35</v>
      </c>
      <c r="B3577" s="20">
        <v>0.84199999999999997</v>
      </c>
      <c r="C3577" s="19">
        <v>161069</v>
      </c>
      <c r="D3577" s="19">
        <v>26550.537789999998</v>
      </c>
      <c r="E3577" s="23">
        <v>0.47075259800000002</v>
      </c>
      <c r="F3577" s="23">
        <v>0.34129097600000002</v>
      </c>
      <c r="G3577" s="17">
        <v>0.74568663099999999</v>
      </c>
      <c r="H3577" s="17">
        <v>0.25431336900000001</v>
      </c>
      <c r="I3577" s="17">
        <v>0.97961130299999999</v>
      </c>
      <c r="J3577" s="17">
        <v>2.0400000000000001E-2</v>
      </c>
      <c r="K3577" s="17">
        <v>3.8099999999999998E-5</v>
      </c>
    </row>
    <row r="3578" spans="1:11" x14ac:dyDescent="0.45">
      <c r="A3578" s="10" t="s">
        <v>35</v>
      </c>
      <c r="B3578" s="20">
        <v>0.84299999999999997</v>
      </c>
      <c r="C3578" s="19">
        <v>161252</v>
      </c>
      <c r="D3578" s="19">
        <v>26636.839769999999</v>
      </c>
      <c r="E3578" s="23">
        <v>0.47265659300000001</v>
      </c>
      <c r="F3578" s="23">
        <v>0.34220973100000002</v>
      </c>
      <c r="G3578" s="17">
        <v>0.74570857999999995</v>
      </c>
      <c r="H3578" s="17">
        <v>0.25429141999999999</v>
      </c>
      <c r="I3578" s="17">
        <v>0.97966802900000005</v>
      </c>
      <c r="J3578" s="17">
        <v>2.0299999999999999E-2</v>
      </c>
      <c r="K3578" s="17">
        <v>3.8000000000000002E-5</v>
      </c>
    </row>
    <row r="3579" spans="1:11" x14ac:dyDescent="0.45">
      <c r="A3579" s="10" t="s">
        <v>35</v>
      </c>
      <c r="B3579" s="20">
        <v>0.84399999999999997</v>
      </c>
      <c r="C3579" s="19">
        <v>161450</v>
      </c>
      <c r="D3579" s="19">
        <v>26730.631839999998</v>
      </c>
      <c r="E3579" s="23">
        <v>0.47440132699999998</v>
      </c>
      <c r="F3579" s="23">
        <v>0.343127711</v>
      </c>
      <c r="G3579" s="17">
        <v>0.74574171600000005</v>
      </c>
      <c r="H3579" s="17">
        <v>0.254258284</v>
      </c>
      <c r="I3579" s="17">
        <v>0.97973112900000003</v>
      </c>
      <c r="J3579" s="17">
        <v>2.0199999999999999E-2</v>
      </c>
      <c r="K3579" s="17">
        <v>3.79E-5</v>
      </c>
    </row>
    <row r="3580" spans="1:11" x14ac:dyDescent="0.45">
      <c r="A3580" s="10" t="s">
        <v>35</v>
      </c>
      <c r="B3580" s="20">
        <v>0.84499999999999997</v>
      </c>
      <c r="C3580" s="19">
        <v>161634</v>
      </c>
      <c r="D3580" s="19">
        <v>26818.089039999999</v>
      </c>
      <c r="E3580" s="23">
        <v>0.47612916900000002</v>
      </c>
      <c r="F3580" s="23">
        <v>0.34408677500000001</v>
      </c>
      <c r="G3580" s="17">
        <v>0.74583936500000003</v>
      </c>
      <c r="H3580" s="17">
        <v>0.25416063500000002</v>
      </c>
      <c r="I3580" s="17">
        <v>0.97979156300000003</v>
      </c>
      <c r="J3580" s="17">
        <v>2.0199999999999999E-2</v>
      </c>
      <c r="K3580" s="17">
        <v>3.7799999999999997E-5</v>
      </c>
    </row>
    <row r="3581" spans="1:11" x14ac:dyDescent="0.45">
      <c r="A3581" s="10" t="s">
        <v>35</v>
      </c>
      <c r="B3581" s="20">
        <v>0.84599999999999997</v>
      </c>
      <c r="C3581" s="19">
        <v>161833</v>
      </c>
      <c r="D3581" s="19">
        <v>26913.01742</v>
      </c>
      <c r="E3581" s="23">
        <v>0.47809941299999997</v>
      </c>
      <c r="F3581" s="23">
        <v>0.345020518</v>
      </c>
      <c r="G3581" s="17">
        <v>0.74583675800000004</v>
      </c>
      <c r="H3581" s="17">
        <v>0.25416324200000001</v>
      </c>
      <c r="I3581" s="17">
        <v>0.97985181099999996</v>
      </c>
      <c r="J3581" s="17">
        <v>2.01E-2</v>
      </c>
      <c r="K3581" s="17">
        <v>3.7599999999999999E-5</v>
      </c>
    </row>
    <row r="3582" spans="1:11" x14ac:dyDescent="0.45">
      <c r="A3582" s="10" t="s">
        <v>35</v>
      </c>
      <c r="B3582" s="20">
        <v>0.84699999999999998</v>
      </c>
      <c r="C3582" s="19">
        <v>162018</v>
      </c>
      <c r="D3582" s="19">
        <v>27001.65581</v>
      </c>
      <c r="E3582" s="23">
        <v>0.480008559</v>
      </c>
      <c r="F3582" s="23">
        <v>0.345987031</v>
      </c>
      <c r="G3582" s="17">
        <v>0.74589860399999997</v>
      </c>
      <c r="H3582" s="17">
        <v>0.25410139599999998</v>
      </c>
      <c r="I3582" s="17">
        <v>0.97991386400000002</v>
      </c>
      <c r="J3582" s="17">
        <v>0.02</v>
      </c>
      <c r="K3582" s="17">
        <v>3.7499999999999997E-5</v>
      </c>
    </row>
    <row r="3583" spans="1:11" x14ac:dyDescent="0.45">
      <c r="A3583" s="10" t="s">
        <v>35</v>
      </c>
      <c r="B3583" s="20">
        <v>0.84799999999999998</v>
      </c>
      <c r="C3583" s="19">
        <v>162213</v>
      </c>
      <c r="D3583" s="19">
        <v>27095.406070000001</v>
      </c>
      <c r="E3583" s="23">
        <v>0.48164578499999999</v>
      </c>
      <c r="F3583" s="23">
        <v>0.34693267700000002</v>
      </c>
      <c r="G3583" s="17">
        <v>0.74591432300000005</v>
      </c>
      <c r="H3583" s="17">
        <v>0.25408567700000001</v>
      </c>
      <c r="I3583" s="17">
        <v>0.97997484000000001</v>
      </c>
      <c r="J3583" s="17">
        <v>0.02</v>
      </c>
      <c r="K3583" s="17">
        <v>3.7400000000000001E-5</v>
      </c>
    </row>
    <row r="3584" spans="1:11" x14ac:dyDescent="0.45">
      <c r="A3584" s="10" t="s">
        <v>35</v>
      </c>
      <c r="B3584" s="20">
        <v>0.84899999999999998</v>
      </c>
      <c r="C3584" s="19">
        <v>162406</v>
      </c>
      <c r="D3584" s="19">
        <v>27188.532350000001</v>
      </c>
      <c r="E3584" s="23">
        <v>0.483076795</v>
      </c>
      <c r="F3584" s="23">
        <v>0.34791245300000001</v>
      </c>
      <c r="G3584" s="17">
        <v>0.74597613399999996</v>
      </c>
      <c r="H3584" s="17">
        <v>0.25402386599999999</v>
      </c>
      <c r="I3584" s="17">
        <v>0.98004064000000002</v>
      </c>
      <c r="J3584" s="17">
        <v>1.9900000000000001E-2</v>
      </c>
      <c r="K3584" s="17">
        <v>3.7299999999999999E-5</v>
      </c>
    </row>
    <row r="3585" spans="1:11" x14ac:dyDescent="0.45">
      <c r="A3585" s="10" t="s">
        <v>35</v>
      </c>
      <c r="B3585" s="20">
        <v>0.85</v>
      </c>
      <c r="C3585" s="19">
        <v>162598</v>
      </c>
      <c r="D3585" s="19">
        <v>27281.429270000001</v>
      </c>
      <c r="E3585" s="23">
        <v>0.48445783599999998</v>
      </c>
      <c r="F3585" s="23">
        <v>0.34888757500000001</v>
      </c>
      <c r="G3585" s="17">
        <v>0.74604238700000003</v>
      </c>
      <c r="H3585" s="17">
        <v>0.25395761300000003</v>
      </c>
      <c r="I3585" s="17">
        <v>0.98009913299999996</v>
      </c>
      <c r="J3585" s="17">
        <v>1.9900000000000001E-2</v>
      </c>
      <c r="K3585" s="17">
        <v>3.7200000000000003E-5</v>
      </c>
    </row>
    <row r="3586" spans="1:11" x14ac:dyDescent="0.45">
      <c r="A3586" s="10" t="s">
        <v>35</v>
      </c>
      <c r="B3586" s="20">
        <v>0.85099999999999998</v>
      </c>
      <c r="C3586" s="19">
        <v>162787</v>
      </c>
      <c r="D3586" s="19">
        <v>27373.182669999998</v>
      </c>
      <c r="E3586" s="23">
        <v>0.486422986</v>
      </c>
      <c r="F3586" s="23">
        <v>0.34983352499999998</v>
      </c>
      <c r="G3586" s="17">
        <v>0.74611609000000001</v>
      </c>
      <c r="H3586" s="17">
        <v>0.25388390999999999</v>
      </c>
      <c r="I3586" s="17">
        <v>0.98015825499999998</v>
      </c>
      <c r="J3586" s="17">
        <v>1.9800000000000002E-2</v>
      </c>
      <c r="K3586" s="17">
        <v>3.7100000000000001E-5</v>
      </c>
    </row>
    <row r="3587" spans="1:11" x14ac:dyDescent="0.45">
      <c r="A3587" s="10" t="s">
        <v>35</v>
      </c>
      <c r="B3587" s="20">
        <v>0.85199999999999998</v>
      </c>
      <c r="C3587" s="19">
        <v>162978</v>
      </c>
      <c r="D3587" s="19">
        <v>27466.233899999999</v>
      </c>
      <c r="E3587" s="23">
        <v>0.48805878200000002</v>
      </c>
      <c r="F3587" s="23">
        <v>0.35079682099999998</v>
      </c>
      <c r="G3587" s="17">
        <v>0.74616819400000001</v>
      </c>
      <c r="H3587" s="17">
        <v>0.25383180599999999</v>
      </c>
      <c r="I3587" s="17">
        <v>0.98021962900000004</v>
      </c>
      <c r="J3587" s="17">
        <v>1.9699999999999999E-2</v>
      </c>
      <c r="K3587" s="17">
        <v>3.6900000000000002E-5</v>
      </c>
    </row>
    <row r="3588" spans="1:11" x14ac:dyDescent="0.45">
      <c r="A3588" s="10" t="s">
        <v>35</v>
      </c>
      <c r="B3588" s="20">
        <v>0.85299999999999998</v>
      </c>
      <c r="C3588" s="19">
        <v>163163</v>
      </c>
      <c r="D3588" s="19">
        <v>27556.727889999998</v>
      </c>
      <c r="E3588" s="23">
        <v>0.49043583600000001</v>
      </c>
      <c r="F3588" s="23">
        <v>0.35175177299999999</v>
      </c>
      <c r="G3588" s="17">
        <v>0.74616794200000003</v>
      </c>
      <c r="H3588" s="17">
        <v>0.25383205800000003</v>
      </c>
      <c r="I3588" s="17">
        <v>0.98027967299999996</v>
      </c>
      <c r="J3588" s="17">
        <v>1.9699999999999999E-2</v>
      </c>
      <c r="K3588" s="17">
        <v>3.68E-5</v>
      </c>
    </row>
    <row r="3589" spans="1:11" x14ac:dyDescent="0.45">
      <c r="A3589" s="10" t="s">
        <v>35</v>
      </c>
      <c r="B3589" s="20">
        <v>0.85399999999999998</v>
      </c>
      <c r="C3589" s="19">
        <v>163360</v>
      </c>
      <c r="D3589" s="19">
        <v>27653.491669999999</v>
      </c>
      <c r="E3589" s="23">
        <v>0.49209329400000001</v>
      </c>
      <c r="F3589" s="23">
        <v>0.35275538200000001</v>
      </c>
      <c r="G3589" s="17">
        <v>0.74619857999999994</v>
      </c>
      <c r="H3589" s="17">
        <v>0.25380142</v>
      </c>
      <c r="I3589" s="17">
        <v>0.98034368100000002</v>
      </c>
      <c r="J3589" s="17">
        <v>1.9599999999999999E-2</v>
      </c>
      <c r="K3589" s="17">
        <v>3.6699999999999998E-5</v>
      </c>
    </row>
    <row r="3590" spans="1:11" x14ac:dyDescent="0.45">
      <c r="A3590" s="10" t="s">
        <v>35</v>
      </c>
      <c r="B3590" s="20">
        <v>0.85499999999999998</v>
      </c>
      <c r="C3590" s="19">
        <v>163547</v>
      </c>
      <c r="D3590" s="19">
        <v>27745.692999999999</v>
      </c>
      <c r="E3590" s="23">
        <v>0.49425869300000003</v>
      </c>
      <c r="F3590" s="23">
        <v>0.35373317500000001</v>
      </c>
      <c r="G3590" s="17">
        <v>0.74630534299999995</v>
      </c>
      <c r="H3590" s="17">
        <v>0.25369465699999999</v>
      </c>
      <c r="I3590" s="17">
        <v>0.98040055299999995</v>
      </c>
      <c r="J3590" s="17">
        <v>1.9599999999999999E-2</v>
      </c>
      <c r="K3590" s="17">
        <v>3.6600000000000002E-5</v>
      </c>
    </row>
    <row r="3591" spans="1:11" x14ac:dyDescent="0.45">
      <c r="A3591" s="10" t="s">
        <v>35</v>
      </c>
      <c r="B3591" s="20">
        <v>0.85599999999999998</v>
      </c>
      <c r="C3591" s="19">
        <v>163742</v>
      </c>
      <c r="D3591" s="19">
        <v>27842.291519999999</v>
      </c>
      <c r="E3591" s="23">
        <v>0.49676838400000001</v>
      </c>
      <c r="F3591" s="23">
        <v>0.35473100200000002</v>
      </c>
      <c r="G3591" s="17">
        <v>0.74639982400000005</v>
      </c>
      <c r="H3591" s="17">
        <v>0.25360017600000001</v>
      </c>
      <c r="I3591" s="17">
        <v>0.98046333399999996</v>
      </c>
      <c r="J3591" s="17">
        <v>1.9500193999999998E-2</v>
      </c>
      <c r="K3591" s="17">
        <v>3.65E-5</v>
      </c>
    </row>
    <row r="3592" spans="1:11" x14ac:dyDescent="0.45">
      <c r="A3592" s="10" t="s">
        <v>35</v>
      </c>
      <c r="B3592" s="20">
        <v>0.85699999999999998</v>
      </c>
      <c r="C3592" s="19">
        <v>163928</v>
      </c>
      <c r="D3592" s="19">
        <v>27934.844560000001</v>
      </c>
      <c r="E3592" s="23">
        <v>0.49831347799999998</v>
      </c>
      <c r="F3592" s="23">
        <v>0.35573437699999999</v>
      </c>
      <c r="G3592" s="17">
        <v>0.74643135999999999</v>
      </c>
      <c r="H3592" s="17">
        <v>0.25356864000000001</v>
      </c>
      <c r="I3592" s="17">
        <v>0.98052668399999998</v>
      </c>
      <c r="J3592" s="17">
        <v>1.9400000000000001E-2</v>
      </c>
      <c r="K3592" s="17">
        <v>3.6300000000000001E-5</v>
      </c>
    </row>
    <row r="3593" spans="1:11" x14ac:dyDescent="0.45">
      <c r="A3593" s="10" t="s">
        <v>35</v>
      </c>
      <c r="B3593" s="20">
        <v>0.85799999999999998</v>
      </c>
      <c r="C3593" s="19">
        <v>164126</v>
      </c>
      <c r="D3593" s="19">
        <v>28033.721649999999</v>
      </c>
      <c r="E3593" s="23">
        <v>0.50070499300000004</v>
      </c>
      <c r="F3593" s="23">
        <v>0.35671736199999998</v>
      </c>
      <c r="G3593" s="17">
        <v>0.74654229100000002</v>
      </c>
      <c r="H3593" s="17">
        <v>0.25345770899999998</v>
      </c>
      <c r="I3593" s="17">
        <v>0.980592876</v>
      </c>
      <c r="J3593" s="17">
        <v>1.9400000000000001E-2</v>
      </c>
      <c r="K3593" s="17">
        <v>3.6199999999999999E-5</v>
      </c>
    </row>
    <row r="3594" spans="1:11" x14ac:dyDescent="0.45">
      <c r="A3594" s="10" t="s">
        <v>35</v>
      </c>
      <c r="B3594" s="20">
        <v>0.85899999999999999</v>
      </c>
      <c r="C3594" s="19">
        <v>164315</v>
      </c>
      <c r="D3594" s="19">
        <v>28128.5262</v>
      </c>
      <c r="E3594" s="23">
        <v>0.502703397</v>
      </c>
      <c r="F3594" s="23">
        <v>0.35773623199999999</v>
      </c>
      <c r="G3594" s="17">
        <v>0.74668167799999996</v>
      </c>
      <c r="H3594" s="17">
        <v>0.25331832199999998</v>
      </c>
      <c r="I3594" s="17">
        <v>0.980658802</v>
      </c>
      <c r="J3594" s="17">
        <v>1.9300000000000001E-2</v>
      </c>
      <c r="K3594" s="17">
        <v>3.6100000000000003E-5</v>
      </c>
    </row>
    <row r="3595" spans="1:11" x14ac:dyDescent="0.45">
      <c r="A3595" s="10" t="s">
        <v>35</v>
      </c>
      <c r="B3595" s="20">
        <v>0.86</v>
      </c>
      <c r="C3595" s="19">
        <v>164501</v>
      </c>
      <c r="D3595" s="19">
        <v>28222.1345</v>
      </c>
      <c r="E3595" s="23">
        <v>0.50395772800000005</v>
      </c>
      <c r="F3595" s="23">
        <v>0.35875667300000003</v>
      </c>
      <c r="G3595" s="17">
        <v>0.746682391</v>
      </c>
      <c r="H3595" s="17">
        <v>0.253317609</v>
      </c>
      <c r="I3595" s="17">
        <v>0.98071763999999995</v>
      </c>
      <c r="J3595" s="17">
        <v>1.9199999999999998E-2</v>
      </c>
      <c r="K3595" s="17">
        <v>3.6000000000000001E-5</v>
      </c>
    </row>
    <row r="3596" spans="1:11" x14ac:dyDescent="0.45">
      <c r="A3596" s="10" t="s">
        <v>35</v>
      </c>
      <c r="B3596" s="20">
        <v>0.86099999999999999</v>
      </c>
      <c r="C3596" s="19">
        <v>164695</v>
      </c>
      <c r="D3596" s="19">
        <v>28320.05789</v>
      </c>
      <c r="E3596" s="23">
        <v>0.50592930599999997</v>
      </c>
      <c r="F3596" s="23">
        <v>0.35975434299999998</v>
      </c>
      <c r="G3596" s="17">
        <v>0.74679255600000005</v>
      </c>
      <c r="H3596" s="17">
        <v>0.253207444</v>
      </c>
      <c r="I3596" s="17">
        <v>0.98076294799999997</v>
      </c>
      <c r="J3596" s="17">
        <v>1.9199999999999998E-2</v>
      </c>
      <c r="K3596" s="17">
        <v>3.5899999999999998E-5</v>
      </c>
    </row>
    <row r="3597" spans="1:11" x14ac:dyDescent="0.45">
      <c r="A3597" s="10" t="s">
        <v>35</v>
      </c>
      <c r="B3597" s="20">
        <v>0.86199999999999999</v>
      </c>
      <c r="C3597" s="19">
        <v>164889</v>
      </c>
      <c r="D3597" s="19">
        <v>28418.41346</v>
      </c>
      <c r="E3597" s="23">
        <v>0.50794500799999998</v>
      </c>
      <c r="F3597" s="23">
        <v>0.36077833399999998</v>
      </c>
      <c r="G3597" s="17">
        <v>0.74683575000000002</v>
      </c>
      <c r="H3597" s="17">
        <v>0.25316424999999998</v>
      </c>
      <c r="I3597" s="17">
        <v>0.98081254200000001</v>
      </c>
      <c r="J3597" s="17">
        <v>1.9199999999999998E-2</v>
      </c>
      <c r="K3597" s="17">
        <v>3.5800000000000003E-5</v>
      </c>
    </row>
    <row r="3598" spans="1:11" x14ac:dyDescent="0.45">
      <c r="A3598" s="10" t="s">
        <v>35</v>
      </c>
      <c r="B3598" s="20">
        <v>0.86299999999999999</v>
      </c>
      <c r="C3598" s="19">
        <v>165065</v>
      </c>
      <c r="D3598" s="19">
        <v>28507.912540000001</v>
      </c>
      <c r="E3598" s="23">
        <v>0.50920584199999996</v>
      </c>
      <c r="F3598" s="23">
        <v>0.36182377500000001</v>
      </c>
      <c r="G3598" s="17">
        <v>0.74679671599999997</v>
      </c>
      <c r="H3598" s="17">
        <v>0.25320328399999997</v>
      </c>
      <c r="I3598" s="17">
        <v>0.98086457900000001</v>
      </c>
      <c r="J3598" s="17">
        <v>1.9099999999999999E-2</v>
      </c>
      <c r="K3598" s="17">
        <v>3.57E-5</v>
      </c>
    </row>
    <row r="3599" spans="1:11" x14ac:dyDescent="0.45">
      <c r="A3599" s="10" t="s">
        <v>35</v>
      </c>
      <c r="B3599" s="20">
        <v>0.86399999999999999</v>
      </c>
      <c r="C3599" s="19">
        <v>165268</v>
      </c>
      <c r="D3599" s="19">
        <v>28611.46976</v>
      </c>
      <c r="E3599" s="23">
        <v>0.51160061300000004</v>
      </c>
      <c r="F3599" s="23">
        <v>0.36277131000000001</v>
      </c>
      <c r="G3599" s="17">
        <v>0.746871748</v>
      </c>
      <c r="H3599" s="17">
        <v>0.253128252</v>
      </c>
      <c r="I3599" s="17">
        <v>0.98092086300000003</v>
      </c>
      <c r="J3599" s="17">
        <v>1.9E-2</v>
      </c>
      <c r="K3599" s="17">
        <v>3.5599999999999998E-5</v>
      </c>
    </row>
    <row r="3600" spans="1:11" x14ac:dyDescent="0.45">
      <c r="A3600" s="10" t="s">
        <v>35</v>
      </c>
      <c r="B3600" s="20">
        <v>0.86499999999999999</v>
      </c>
      <c r="C3600" s="19">
        <v>165463</v>
      </c>
      <c r="D3600" s="19">
        <v>28711.44599</v>
      </c>
      <c r="E3600" s="23">
        <v>0.513640659</v>
      </c>
      <c r="F3600" s="23">
        <v>0.36385715099999999</v>
      </c>
      <c r="G3600" s="17">
        <v>0.74689205400000003</v>
      </c>
      <c r="H3600" s="17">
        <v>0.25310794599999997</v>
      </c>
      <c r="I3600" s="17">
        <v>0.98098265500000004</v>
      </c>
      <c r="J3600" s="17">
        <v>1.9E-2</v>
      </c>
      <c r="K3600" s="17">
        <v>3.5500000000000002E-5</v>
      </c>
    </row>
    <row r="3601" spans="1:11" x14ac:dyDescent="0.45">
      <c r="A3601" s="10" t="s">
        <v>35</v>
      </c>
      <c r="B3601" s="20">
        <v>0.86599999999999999</v>
      </c>
      <c r="C3601" s="19">
        <v>165655</v>
      </c>
      <c r="D3601" s="19">
        <v>28810.278460000001</v>
      </c>
      <c r="E3601" s="23">
        <v>0.51544586699999995</v>
      </c>
      <c r="F3601" s="23">
        <v>0.36492474699999999</v>
      </c>
      <c r="G3601" s="17">
        <v>0.74702242600000002</v>
      </c>
      <c r="H3601" s="17">
        <v>0.25297757399999998</v>
      </c>
      <c r="I3601" s="17">
        <v>0.98103262300000005</v>
      </c>
      <c r="J3601" s="17">
        <v>1.89E-2</v>
      </c>
      <c r="K3601" s="17">
        <v>3.54E-5</v>
      </c>
    </row>
    <row r="3602" spans="1:11" x14ac:dyDescent="0.45">
      <c r="A3602" s="10" t="s">
        <v>35</v>
      </c>
      <c r="B3602" s="20">
        <v>0.86699999999999999</v>
      </c>
      <c r="C3602" s="19">
        <v>165842</v>
      </c>
      <c r="D3602" s="19">
        <v>28906.898509999999</v>
      </c>
      <c r="E3602" s="23">
        <v>0.51758331199999996</v>
      </c>
      <c r="F3602" s="23">
        <v>0.36578314099999998</v>
      </c>
      <c r="G3602" s="17">
        <v>0.74704236599999996</v>
      </c>
      <c r="H3602" s="17">
        <v>0.25295763399999999</v>
      </c>
      <c r="I3602" s="17">
        <v>0.981093204</v>
      </c>
      <c r="J3602" s="17">
        <v>1.89E-2</v>
      </c>
      <c r="K3602" s="17">
        <v>3.5200000000000002E-5</v>
      </c>
    </row>
    <row r="3603" spans="1:11" x14ac:dyDescent="0.45">
      <c r="A3603" s="10" t="s">
        <v>35</v>
      </c>
      <c r="B3603" s="20">
        <v>0.86799999999999999</v>
      </c>
      <c r="C3603" s="19">
        <v>166031</v>
      </c>
      <c r="D3603" s="19">
        <v>29004.94887</v>
      </c>
      <c r="E3603" s="23">
        <v>0.51992979699999997</v>
      </c>
      <c r="F3603" s="23">
        <v>0.36696352500000001</v>
      </c>
      <c r="G3603" s="17">
        <v>0.74692075599999996</v>
      </c>
      <c r="H3603" s="17">
        <v>0.25307924399999998</v>
      </c>
      <c r="I3603" s="17">
        <v>0.98114455099999998</v>
      </c>
      <c r="J3603" s="17">
        <v>1.8800000000000001E-2</v>
      </c>
      <c r="K3603" s="17">
        <v>3.5200000000000002E-5</v>
      </c>
    </row>
    <row r="3604" spans="1:11" x14ac:dyDescent="0.45">
      <c r="A3604" s="10" t="s">
        <v>35</v>
      </c>
      <c r="B3604" s="20">
        <v>0.86899999999999999</v>
      </c>
      <c r="C3604" s="19">
        <v>166223</v>
      </c>
      <c r="D3604" s="19">
        <v>29104.860799999999</v>
      </c>
      <c r="E3604" s="23">
        <v>0.52100018800000003</v>
      </c>
      <c r="F3604" s="23">
        <v>0.36805751399999997</v>
      </c>
      <c r="G3604" s="17">
        <v>0.74700252099999997</v>
      </c>
      <c r="H3604" s="17">
        <v>0.25299747900000003</v>
      </c>
      <c r="I3604" s="17">
        <v>0.98119774500000001</v>
      </c>
      <c r="J3604" s="17">
        <v>1.8800000000000001E-2</v>
      </c>
      <c r="K3604" s="17">
        <v>3.5099999999999999E-5</v>
      </c>
    </row>
    <row r="3605" spans="1:11" x14ac:dyDescent="0.45">
      <c r="A3605" s="10" t="s">
        <v>35</v>
      </c>
      <c r="B3605" s="20">
        <v>0.87</v>
      </c>
      <c r="C3605" s="19">
        <v>166415</v>
      </c>
      <c r="D3605" s="19">
        <v>29205.095140000001</v>
      </c>
      <c r="E3605" s="23">
        <v>0.52319649099999999</v>
      </c>
      <c r="F3605" s="23">
        <v>0.369103032</v>
      </c>
      <c r="G3605" s="17">
        <v>0.747084097</v>
      </c>
      <c r="H3605" s="17">
        <v>0.252915903</v>
      </c>
      <c r="I3605" s="17">
        <v>0.98123705699999997</v>
      </c>
      <c r="J3605" s="17">
        <v>1.8700000000000001E-2</v>
      </c>
      <c r="K3605" s="17">
        <v>3.4999999999999997E-5</v>
      </c>
    </row>
    <row r="3606" spans="1:11" x14ac:dyDescent="0.45">
      <c r="A3606" s="10" t="s">
        <v>35</v>
      </c>
      <c r="B3606" s="20">
        <v>0.871</v>
      </c>
      <c r="C3606" s="19">
        <v>166609</v>
      </c>
      <c r="D3606" s="19">
        <v>29306.823779999999</v>
      </c>
      <c r="E3606" s="23">
        <v>0.52561315500000005</v>
      </c>
      <c r="F3606" s="23">
        <v>0.37017964799999997</v>
      </c>
      <c r="G3606" s="17">
        <v>0.74709649499999997</v>
      </c>
      <c r="H3606" s="17">
        <v>0.25290350499999997</v>
      </c>
      <c r="I3606" s="17">
        <v>0.98128753499999999</v>
      </c>
      <c r="J3606" s="17">
        <v>1.8700000000000001E-2</v>
      </c>
      <c r="K3606" s="17">
        <v>3.4900000000000001E-5</v>
      </c>
    </row>
    <row r="3607" spans="1:11" x14ac:dyDescent="0.45">
      <c r="A3607" s="10" t="s">
        <v>35</v>
      </c>
      <c r="B3607" s="20">
        <v>0.872</v>
      </c>
      <c r="C3607" s="19">
        <v>166785</v>
      </c>
      <c r="D3607" s="19">
        <v>29399.585149999999</v>
      </c>
      <c r="E3607" s="23">
        <v>0.52842020599999995</v>
      </c>
      <c r="F3607" s="23">
        <v>0.37125438799999999</v>
      </c>
      <c r="G3607" s="17">
        <v>0.74713553399999999</v>
      </c>
      <c r="H3607" s="17">
        <v>0.25286446600000001</v>
      </c>
      <c r="I3607" s="17">
        <v>0.98134219600000006</v>
      </c>
      <c r="J3607" s="17">
        <v>1.8599999999999998E-2</v>
      </c>
      <c r="K3607" s="17">
        <v>3.4700000000000003E-5</v>
      </c>
    </row>
    <row r="3608" spans="1:11" x14ac:dyDescent="0.45">
      <c r="A3608" s="10" t="s">
        <v>35</v>
      </c>
      <c r="B3608" s="20">
        <v>0.873</v>
      </c>
      <c r="C3608" s="19">
        <v>166990</v>
      </c>
      <c r="D3608" s="19">
        <v>29508.139749999998</v>
      </c>
      <c r="E3608" s="23">
        <v>0.53068963700000005</v>
      </c>
      <c r="F3608" s="23">
        <v>0.37226520600000002</v>
      </c>
      <c r="G3608" s="17">
        <v>0.74723037299999995</v>
      </c>
      <c r="H3608" s="17">
        <v>0.252769627</v>
      </c>
      <c r="I3608" s="17">
        <v>0.98140091699999998</v>
      </c>
      <c r="J3608" s="17">
        <v>1.8599999999999998E-2</v>
      </c>
      <c r="K3608" s="17">
        <v>3.4600000000000001E-5</v>
      </c>
    </row>
    <row r="3609" spans="1:11" x14ac:dyDescent="0.45">
      <c r="A3609" s="10" t="s">
        <v>35</v>
      </c>
      <c r="B3609" s="20">
        <v>0.874</v>
      </c>
      <c r="C3609" s="19">
        <v>167183</v>
      </c>
      <c r="D3609" s="19">
        <v>29610.82703</v>
      </c>
      <c r="E3609" s="23">
        <v>0.53322027299999997</v>
      </c>
      <c r="F3609" s="23">
        <v>0.37340968299999999</v>
      </c>
      <c r="G3609" s="17">
        <v>0.74728889899999995</v>
      </c>
      <c r="H3609" s="17">
        <v>0.25271110099999999</v>
      </c>
      <c r="I3609" s="17">
        <v>0.98145990400000005</v>
      </c>
      <c r="J3609" s="17">
        <v>1.8499999999999999E-2</v>
      </c>
      <c r="K3609" s="17">
        <v>3.4499999999999998E-5</v>
      </c>
    </row>
    <row r="3610" spans="1:11" x14ac:dyDescent="0.45">
      <c r="A3610" s="10" t="s">
        <v>35</v>
      </c>
      <c r="B3610" s="20">
        <v>0.875</v>
      </c>
      <c r="C3610" s="19">
        <v>167371</v>
      </c>
      <c r="D3610" s="19">
        <v>29711.271390000002</v>
      </c>
      <c r="E3610" s="23">
        <v>0.53494071799999998</v>
      </c>
      <c r="F3610" s="23">
        <v>0.37451116099999998</v>
      </c>
      <c r="G3610" s="17">
        <v>0.74744131300000005</v>
      </c>
      <c r="H3610" s="17">
        <v>0.252558687</v>
      </c>
      <c r="I3610" s="17">
        <v>0.98151674600000005</v>
      </c>
      <c r="J3610" s="17">
        <v>1.84E-2</v>
      </c>
      <c r="K3610" s="17">
        <v>3.4400000000000003E-5</v>
      </c>
    </row>
    <row r="3611" spans="1:11" x14ac:dyDescent="0.45">
      <c r="A3611" s="10" t="s">
        <v>35</v>
      </c>
      <c r="B3611" s="20">
        <v>0.876</v>
      </c>
      <c r="C3611" s="19">
        <v>167558</v>
      </c>
      <c r="D3611" s="19">
        <v>29811.58438</v>
      </c>
      <c r="E3611" s="23">
        <v>0.53794807700000002</v>
      </c>
      <c r="F3611" s="23">
        <v>0.37558625499999998</v>
      </c>
      <c r="G3611" s="17">
        <v>0.74759187900000001</v>
      </c>
      <c r="H3611" s="17">
        <v>0.25240812099999999</v>
      </c>
      <c r="I3611" s="17">
        <v>0.98157200600000005</v>
      </c>
      <c r="J3611" s="17">
        <v>1.84E-2</v>
      </c>
      <c r="K3611" s="17">
        <v>3.43E-5</v>
      </c>
    </row>
    <row r="3612" spans="1:11" x14ac:dyDescent="0.45">
      <c r="A3612" s="10" t="s">
        <v>35</v>
      </c>
      <c r="B3612" s="20">
        <v>0.877</v>
      </c>
      <c r="C3612" s="19">
        <v>167756</v>
      </c>
      <c r="D3612" s="19">
        <v>29918.372520000001</v>
      </c>
      <c r="E3612" s="23">
        <v>0.54048134000000003</v>
      </c>
      <c r="F3612" s="23">
        <v>0.376683192</v>
      </c>
      <c r="G3612" s="17">
        <v>0.74766327300000002</v>
      </c>
      <c r="H3612" s="17">
        <v>0.25233672699999998</v>
      </c>
      <c r="I3612" s="17">
        <v>0.981617407</v>
      </c>
      <c r="J3612" s="17">
        <v>1.83E-2</v>
      </c>
      <c r="K3612" s="17">
        <v>3.4199999999999998E-5</v>
      </c>
    </row>
    <row r="3613" spans="1:11" x14ac:dyDescent="0.45">
      <c r="A3613" s="10" t="s">
        <v>35</v>
      </c>
      <c r="B3613" s="20">
        <v>0.878</v>
      </c>
      <c r="C3613" s="19">
        <v>167947</v>
      </c>
      <c r="D3613" s="19">
        <v>30021.831849999999</v>
      </c>
      <c r="E3613" s="23">
        <v>0.54306964499999999</v>
      </c>
      <c r="F3613" s="23">
        <v>0.37781862900000002</v>
      </c>
      <c r="G3613" s="17">
        <v>0.747765664</v>
      </c>
      <c r="H3613" s="17">
        <v>0.252234336</v>
      </c>
      <c r="I3613" s="17">
        <v>0.981653844</v>
      </c>
      <c r="J3613" s="17">
        <v>1.83E-2</v>
      </c>
      <c r="K3613" s="17">
        <v>3.4100000000000002E-5</v>
      </c>
    </row>
    <row r="3614" spans="1:11" x14ac:dyDescent="0.45">
      <c r="A3614" s="10" t="s">
        <v>35</v>
      </c>
      <c r="B3614" s="20">
        <v>0.879</v>
      </c>
      <c r="C3614" s="19">
        <v>168137</v>
      </c>
      <c r="D3614" s="19">
        <v>30125.144540000001</v>
      </c>
      <c r="E3614" s="23">
        <v>0.54453758399999996</v>
      </c>
      <c r="F3614" s="23">
        <v>0.37892272599999999</v>
      </c>
      <c r="G3614" s="17">
        <v>0.74777116300000002</v>
      </c>
      <c r="H3614" s="17">
        <v>0.25222883699999998</v>
      </c>
      <c r="I3614" s="17">
        <v>0.98170680799999999</v>
      </c>
      <c r="J3614" s="17">
        <v>1.83E-2</v>
      </c>
      <c r="K3614" s="17">
        <v>3.4E-5</v>
      </c>
    </row>
    <row r="3615" spans="1:11" x14ac:dyDescent="0.45">
      <c r="A3615" s="10" t="s">
        <v>35</v>
      </c>
      <c r="B3615" s="20">
        <v>0.88</v>
      </c>
      <c r="C3615" s="19">
        <v>168329</v>
      </c>
      <c r="D3615" s="19">
        <v>30229.876120000001</v>
      </c>
      <c r="E3615" s="23">
        <v>0.54657115499999998</v>
      </c>
      <c r="F3615" s="23">
        <v>0.38004847400000002</v>
      </c>
      <c r="G3615" s="17">
        <v>0.74776182400000002</v>
      </c>
      <c r="H3615" s="17">
        <v>0.25223817599999998</v>
      </c>
      <c r="I3615" s="17">
        <v>0.98175129000000005</v>
      </c>
      <c r="J3615" s="17">
        <v>1.8200000000000001E-2</v>
      </c>
      <c r="K3615" s="17">
        <v>3.3899999999999997E-5</v>
      </c>
    </row>
    <row r="3616" spans="1:11" x14ac:dyDescent="0.45">
      <c r="A3616" s="10" t="s">
        <v>35</v>
      </c>
      <c r="B3616" s="20">
        <v>0.88100000000000001</v>
      </c>
      <c r="C3616" s="19">
        <v>168521</v>
      </c>
      <c r="D3616" s="19">
        <v>30335.11766</v>
      </c>
      <c r="E3616" s="23">
        <v>0.54993532099999998</v>
      </c>
      <c r="F3616" s="23">
        <v>0.38117777400000002</v>
      </c>
      <c r="G3616" s="17">
        <v>0.74789492099999999</v>
      </c>
      <c r="H3616" s="17">
        <v>0.25210507900000001</v>
      </c>
      <c r="I3616" s="17">
        <v>0.98179970800000005</v>
      </c>
      <c r="J3616" s="17">
        <v>1.8200000000000001E-2</v>
      </c>
      <c r="K3616" s="17">
        <v>3.3800000000000002E-5</v>
      </c>
    </row>
    <row r="3617" spans="1:11" x14ac:dyDescent="0.45">
      <c r="A3617" s="10" t="s">
        <v>35</v>
      </c>
      <c r="B3617" s="20">
        <v>0.88200000000000001</v>
      </c>
      <c r="C3617" s="19">
        <v>168708</v>
      </c>
      <c r="D3617" s="19">
        <v>30438.18936</v>
      </c>
      <c r="E3617" s="23">
        <v>0.55214819000000004</v>
      </c>
      <c r="F3617" s="23">
        <v>0.38229903700000001</v>
      </c>
      <c r="G3617" s="17">
        <v>0.74799653799999999</v>
      </c>
      <c r="H3617" s="17">
        <v>0.25200346200000001</v>
      </c>
      <c r="I3617" s="17">
        <v>0.98185316499999997</v>
      </c>
      <c r="J3617" s="17">
        <v>1.8100000000000002E-2</v>
      </c>
      <c r="K3617" s="17">
        <v>3.3699999999999999E-5</v>
      </c>
    </row>
    <row r="3618" spans="1:11" x14ac:dyDescent="0.45">
      <c r="A3618" s="10" t="s">
        <v>35</v>
      </c>
      <c r="B3618" s="20">
        <v>0.88300000000000001</v>
      </c>
      <c r="C3618" s="19">
        <v>168900</v>
      </c>
      <c r="D3618" s="19">
        <v>30544.45419</v>
      </c>
      <c r="E3618" s="23">
        <v>0.55541768199999997</v>
      </c>
      <c r="F3618" s="23">
        <v>0.38338582700000001</v>
      </c>
      <c r="G3618" s="17">
        <v>0.74789816499999995</v>
      </c>
      <c r="H3618" s="17">
        <v>0.252101835</v>
      </c>
      <c r="I3618" s="17">
        <v>0.98190685200000005</v>
      </c>
      <c r="J3618" s="17">
        <v>1.8100000000000002E-2</v>
      </c>
      <c r="K3618" s="17">
        <v>3.3599999999999997E-5</v>
      </c>
    </row>
    <row r="3619" spans="1:11" x14ac:dyDescent="0.45">
      <c r="A3619" s="10" t="s">
        <v>35</v>
      </c>
      <c r="B3619" s="20">
        <v>0.88400000000000001</v>
      </c>
      <c r="C3619" s="19">
        <v>169094</v>
      </c>
      <c r="D3619" s="19">
        <v>30652.347969999999</v>
      </c>
      <c r="E3619" s="23">
        <v>0.55692102899999996</v>
      </c>
      <c r="F3619" s="23">
        <v>0.384577842</v>
      </c>
      <c r="G3619" s="17">
        <v>0.74785622200000001</v>
      </c>
      <c r="H3619" s="17">
        <v>0.25214377799999999</v>
      </c>
      <c r="I3619" s="17">
        <v>0.98195981399999999</v>
      </c>
      <c r="J3619" s="17">
        <v>1.7999999999999999E-2</v>
      </c>
      <c r="K3619" s="17">
        <v>3.3500000000000001E-5</v>
      </c>
    </row>
    <row r="3620" spans="1:11" x14ac:dyDescent="0.45">
      <c r="A3620" s="10" t="s">
        <v>35</v>
      </c>
      <c r="B3620" s="20">
        <v>0.88500000000000001</v>
      </c>
      <c r="C3620" s="19">
        <v>169284</v>
      </c>
      <c r="D3620" s="19">
        <v>30758.317569999999</v>
      </c>
      <c r="E3620" s="23">
        <v>0.55865017800000005</v>
      </c>
      <c r="F3620" s="23">
        <v>0.38574065600000002</v>
      </c>
      <c r="G3620" s="17">
        <v>0.74794428300000004</v>
      </c>
      <c r="H3620" s="17">
        <v>0.25205571700000001</v>
      </c>
      <c r="I3620" s="17">
        <v>0.98200957799999999</v>
      </c>
      <c r="J3620" s="17">
        <v>1.7999999999999999E-2</v>
      </c>
      <c r="K3620" s="17">
        <v>3.3399999999999999E-5</v>
      </c>
    </row>
    <row r="3621" spans="1:11" x14ac:dyDescent="0.45">
      <c r="A3621" s="10" t="s">
        <v>35</v>
      </c>
      <c r="B3621" s="20">
        <v>0.88600000000000001</v>
      </c>
      <c r="C3621" s="19">
        <v>169476</v>
      </c>
      <c r="D3621" s="19">
        <v>30865.776180000001</v>
      </c>
      <c r="E3621" s="23">
        <v>0.56142519000000002</v>
      </c>
      <c r="F3621" s="23">
        <v>0.38687146100000003</v>
      </c>
      <c r="G3621" s="17">
        <v>0.74789940799999999</v>
      </c>
      <c r="H3621" s="17">
        <v>0.25210059200000001</v>
      </c>
      <c r="I3621" s="17">
        <v>0.98205679199999996</v>
      </c>
      <c r="J3621" s="17">
        <v>1.7899999999999999E-2</v>
      </c>
      <c r="K3621" s="17">
        <v>3.3300000000000003E-5</v>
      </c>
    </row>
    <row r="3622" spans="1:11" x14ac:dyDescent="0.45">
      <c r="A3622" s="10" t="s">
        <v>35</v>
      </c>
      <c r="B3622" s="20">
        <v>0.88700000000000001</v>
      </c>
      <c r="C3622" s="19">
        <v>169664</v>
      </c>
      <c r="D3622" s="19">
        <v>30971.62184</v>
      </c>
      <c r="E3622" s="23">
        <v>0.56448828100000004</v>
      </c>
      <c r="F3622" s="23">
        <v>0.388073322</v>
      </c>
      <c r="G3622" s="17">
        <v>0.748049085</v>
      </c>
      <c r="H3622" s="17">
        <v>0.251950915</v>
      </c>
      <c r="I3622" s="17">
        <v>0.98211084999999998</v>
      </c>
      <c r="J3622" s="17">
        <v>1.7899999999999999E-2</v>
      </c>
      <c r="K3622" s="17">
        <v>3.3200000000000001E-5</v>
      </c>
    </row>
    <row r="3623" spans="1:11" x14ac:dyDescent="0.45">
      <c r="A3623" s="10" t="s">
        <v>35</v>
      </c>
      <c r="B3623" s="20">
        <v>0.88800000000000001</v>
      </c>
      <c r="C3623" s="19">
        <v>169855</v>
      </c>
      <c r="D3623" s="19">
        <v>31079.735850000001</v>
      </c>
      <c r="E3623" s="23">
        <v>0.56748706999999998</v>
      </c>
      <c r="F3623" s="23">
        <v>0.38919646800000002</v>
      </c>
      <c r="G3623" s="17">
        <v>0.748144005</v>
      </c>
      <c r="H3623" s="17">
        <v>0.251855995</v>
      </c>
      <c r="I3623" s="17">
        <v>0.98216068499999998</v>
      </c>
      <c r="J3623" s="17">
        <v>1.78E-2</v>
      </c>
      <c r="K3623" s="17">
        <v>3.3099999999999998E-5</v>
      </c>
    </row>
    <row r="3624" spans="1:11" x14ac:dyDescent="0.45">
      <c r="A3624" s="10" t="s">
        <v>35</v>
      </c>
      <c r="B3624" s="20">
        <v>0.88900000000000001</v>
      </c>
      <c r="C3624" s="19">
        <v>170038</v>
      </c>
      <c r="D3624" s="19">
        <v>31183.87991</v>
      </c>
      <c r="E3624" s="23">
        <v>0.57065262800000005</v>
      </c>
      <c r="F3624" s="23">
        <v>0.39040631799999997</v>
      </c>
      <c r="G3624" s="17">
        <v>0.74823274799999995</v>
      </c>
      <c r="H3624" s="17">
        <v>0.251767252</v>
      </c>
      <c r="I3624" s="17">
        <v>0.98220326800000002</v>
      </c>
      <c r="J3624" s="17">
        <v>1.78E-2</v>
      </c>
      <c r="K3624" s="17">
        <v>3.3000000000000003E-5</v>
      </c>
    </row>
    <row r="3625" spans="1:11" x14ac:dyDescent="0.45">
      <c r="A3625" s="10" t="s">
        <v>35</v>
      </c>
      <c r="B3625" s="20">
        <v>0.89</v>
      </c>
      <c r="C3625" s="19">
        <v>170240</v>
      </c>
      <c r="D3625" s="19">
        <v>31299.45004</v>
      </c>
      <c r="E3625" s="23">
        <v>0.57350184100000001</v>
      </c>
      <c r="F3625" s="23">
        <v>0.39156269599999999</v>
      </c>
      <c r="G3625" s="17">
        <v>0.748337641</v>
      </c>
      <c r="H3625" s="17">
        <v>0.251662359</v>
      </c>
      <c r="I3625" s="17">
        <v>0.98225645500000003</v>
      </c>
      <c r="J3625" s="17">
        <v>1.77E-2</v>
      </c>
      <c r="K3625" s="17">
        <v>3.29E-5</v>
      </c>
    </row>
    <row r="3626" spans="1:11" x14ac:dyDescent="0.45">
      <c r="A3626" s="10" t="s">
        <v>35</v>
      </c>
      <c r="B3626" s="20">
        <v>0.89100000000000001</v>
      </c>
      <c r="C3626" s="19">
        <v>170426</v>
      </c>
      <c r="D3626" s="19">
        <v>31406.390179999999</v>
      </c>
      <c r="E3626" s="23">
        <v>0.57631231199999999</v>
      </c>
      <c r="F3626" s="23">
        <v>0.39279155500000001</v>
      </c>
      <c r="G3626" s="17">
        <v>0.74841280099999996</v>
      </c>
      <c r="H3626" s="17">
        <v>0.25158719899999998</v>
      </c>
      <c r="I3626" s="17">
        <v>0.98229973699999995</v>
      </c>
      <c r="J3626" s="17">
        <v>1.77E-2</v>
      </c>
      <c r="K3626" s="17">
        <v>3.2799999999999998E-5</v>
      </c>
    </row>
    <row r="3627" spans="1:11" x14ac:dyDescent="0.45">
      <c r="A3627" s="10" t="s">
        <v>35</v>
      </c>
      <c r="B3627" s="20">
        <v>0.89200000000000002</v>
      </c>
      <c r="C3627" s="19">
        <v>170621</v>
      </c>
      <c r="D3627" s="19">
        <v>31519.10943</v>
      </c>
      <c r="E3627" s="23">
        <v>0.57915419800000001</v>
      </c>
      <c r="F3627" s="23">
        <v>0.39399300100000001</v>
      </c>
      <c r="G3627" s="17">
        <v>0.74848934199999995</v>
      </c>
      <c r="H3627" s="17">
        <v>0.251510658</v>
      </c>
      <c r="I3627" s="17">
        <v>0.982359341</v>
      </c>
      <c r="J3627" s="17">
        <v>1.7600000000000001E-2</v>
      </c>
      <c r="K3627" s="17">
        <v>3.2700000000000002E-5</v>
      </c>
    </row>
    <row r="3628" spans="1:11" x14ac:dyDescent="0.45">
      <c r="A3628" s="10" t="s">
        <v>35</v>
      </c>
      <c r="B3628" s="20">
        <v>0.89300000000000002</v>
      </c>
      <c r="C3628" s="19">
        <v>170811</v>
      </c>
      <c r="D3628" s="19">
        <v>31629.484390000001</v>
      </c>
      <c r="E3628" s="23">
        <v>0.58210355899999999</v>
      </c>
      <c r="F3628" s="23">
        <v>0.39521155400000002</v>
      </c>
      <c r="G3628" s="17">
        <v>0.74862860099999995</v>
      </c>
      <c r="H3628" s="17">
        <v>0.251371399</v>
      </c>
      <c r="I3628" s="17">
        <v>0.982414389</v>
      </c>
      <c r="J3628" s="17">
        <v>1.7600000000000001E-2</v>
      </c>
      <c r="K3628" s="17">
        <v>3.26E-5</v>
      </c>
    </row>
    <row r="3629" spans="1:11" x14ac:dyDescent="0.45">
      <c r="A3629" s="10" t="s">
        <v>35</v>
      </c>
      <c r="B3629" s="20">
        <v>0.89400000000000002</v>
      </c>
      <c r="C3629" s="19">
        <v>171004</v>
      </c>
      <c r="D3629" s="19">
        <v>31742.086899999998</v>
      </c>
      <c r="E3629" s="23">
        <v>0.58494421600000002</v>
      </c>
      <c r="F3629" s="23">
        <v>0.39641377300000002</v>
      </c>
      <c r="G3629" s="17">
        <v>0.74861406799999997</v>
      </c>
      <c r="H3629" s="17">
        <v>0.25138593199999998</v>
      </c>
      <c r="I3629" s="17">
        <v>0.98246898400000005</v>
      </c>
      <c r="J3629" s="17">
        <v>1.7500000000000002E-2</v>
      </c>
      <c r="K3629" s="17">
        <v>3.2499999999999997E-5</v>
      </c>
    </row>
    <row r="3630" spans="1:11" x14ac:dyDescent="0.45">
      <c r="A3630" s="10" t="s">
        <v>35</v>
      </c>
      <c r="B3630" s="20">
        <v>0.89500000000000002</v>
      </c>
      <c r="C3630" s="19">
        <v>171194</v>
      </c>
      <c r="D3630" s="19">
        <v>31853.554960000001</v>
      </c>
      <c r="E3630" s="23">
        <v>0.58846613999999997</v>
      </c>
      <c r="F3630" s="23">
        <v>0.39769205800000001</v>
      </c>
      <c r="G3630" s="17">
        <v>0.74872366999999995</v>
      </c>
      <c r="H3630" s="17">
        <v>0.25127632999999999</v>
      </c>
      <c r="I3630" s="17">
        <v>0.98251697500000001</v>
      </c>
      <c r="J3630" s="17">
        <v>1.7500000000000002E-2</v>
      </c>
      <c r="K3630" s="17">
        <v>3.2400000000000001E-5</v>
      </c>
    </row>
    <row r="3631" spans="1:11" x14ac:dyDescent="0.45">
      <c r="A3631" s="10" t="s">
        <v>35</v>
      </c>
      <c r="B3631" s="20">
        <v>0.89600000000000002</v>
      </c>
      <c r="C3631" s="19">
        <v>171387</v>
      </c>
      <c r="D3631" s="19">
        <v>31967.369019999998</v>
      </c>
      <c r="E3631" s="23">
        <v>0.59027863199999997</v>
      </c>
      <c r="F3631" s="23">
        <v>0.39889987599999999</v>
      </c>
      <c r="G3631" s="17">
        <v>0.74878491400000002</v>
      </c>
      <c r="H3631" s="17">
        <v>0.25121508599999998</v>
      </c>
      <c r="I3631" s="17">
        <v>0.98256772299999995</v>
      </c>
      <c r="J3631" s="17">
        <v>1.7399999999999999E-2</v>
      </c>
      <c r="K3631" s="17">
        <v>3.2299999999999999E-5</v>
      </c>
    </row>
    <row r="3632" spans="1:11" x14ac:dyDescent="0.45">
      <c r="A3632" s="10" t="s">
        <v>35</v>
      </c>
      <c r="B3632" s="20">
        <v>0.89700000000000002</v>
      </c>
      <c r="C3632" s="19">
        <v>171576</v>
      </c>
      <c r="D3632" s="19">
        <v>32079.24539</v>
      </c>
      <c r="E3632" s="23">
        <v>0.59353638099999995</v>
      </c>
      <c r="F3632" s="23">
        <v>0.400188712</v>
      </c>
      <c r="G3632" s="17">
        <v>0.74880519400000001</v>
      </c>
      <c r="H3632" s="17">
        <v>0.25119480599999999</v>
      </c>
      <c r="I3632" s="17">
        <v>0.98261805800000002</v>
      </c>
      <c r="J3632" s="17">
        <v>1.7299999999999999E-2</v>
      </c>
      <c r="K3632" s="17">
        <v>3.2199999999999997E-5</v>
      </c>
    </row>
    <row r="3633" spans="1:11" x14ac:dyDescent="0.45">
      <c r="A3633" s="10" t="s">
        <v>35</v>
      </c>
      <c r="B3633" s="20">
        <v>0.89800000000000002</v>
      </c>
      <c r="C3633" s="19">
        <v>171766</v>
      </c>
      <c r="D3633" s="19">
        <v>32192.37213</v>
      </c>
      <c r="E3633" s="23">
        <v>0.59653958799999995</v>
      </c>
      <c r="F3633" s="23">
        <v>0.401427908</v>
      </c>
      <c r="G3633" s="17">
        <v>0.74888511099999999</v>
      </c>
      <c r="H3633" s="17">
        <v>0.25111488900000001</v>
      </c>
      <c r="I3633" s="17">
        <v>0.98266070999999999</v>
      </c>
      <c r="J3633" s="17">
        <v>1.7299999999999999E-2</v>
      </c>
      <c r="K3633" s="17">
        <v>3.2199999999999997E-5</v>
      </c>
    </row>
    <row r="3634" spans="1:11" x14ac:dyDescent="0.45">
      <c r="A3634" s="10" t="s">
        <v>35</v>
      </c>
      <c r="B3634" s="20">
        <v>0.89900000000000002</v>
      </c>
      <c r="C3634" s="19">
        <v>171955</v>
      </c>
      <c r="D3634" s="19">
        <v>32305.49107</v>
      </c>
      <c r="E3634" s="23">
        <v>0.60037625999999999</v>
      </c>
      <c r="F3634" s="23">
        <v>0.40267047700000003</v>
      </c>
      <c r="G3634" s="17">
        <v>0.74898083800000004</v>
      </c>
      <c r="H3634" s="17">
        <v>0.25101916200000002</v>
      </c>
      <c r="I3634" s="17">
        <v>0.98270421500000005</v>
      </c>
      <c r="J3634" s="17">
        <v>1.7299999999999999E-2</v>
      </c>
      <c r="K3634" s="17">
        <v>3.2100000000000001E-5</v>
      </c>
    </row>
    <row r="3635" spans="1:11" x14ac:dyDescent="0.45">
      <c r="A3635" s="10" t="s">
        <v>35</v>
      </c>
      <c r="B3635" s="20">
        <v>0.9</v>
      </c>
      <c r="C3635" s="19">
        <v>172150</v>
      </c>
      <c r="D3635" s="19">
        <v>32422.873169999999</v>
      </c>
      <c r="E3635" s="23">
        <v>0.60334634300000001</v>
      </c>
      <c r="F3635" s="23">
        <v>0.40396007699999997</v>
      </c>
      <c r="G3635" s="17">
        <v>0.74907348200000001</v>
      </c>
      <c r="H3635" s="17">
        <v>0.25092651799999999</v>
      </c>
      <c r="I3635" s="17">
        <v>0.98276659799999999</v>
      </c>
      <c r="J3635" s="17">
        <v>1.72E-2</v>
      </c>
      <c r="K3635" s="17">
        <v>3.1999999999999999E-5</v>
      </c>
    </row>
    <row r="3636" spans="1:11" x14ac:dyDescent="0.45">
      <c r="A3636" s="10" t="s">
        <v>35</v>
      </c>
      <c r="B3636" s="20">
        <v>0.90100000000000002</v>
      </c>
      <c r="C3636" s="19">
        <v>172340</v>
      </c>
      <c r="D3636" s="19">
        <v>32537.898639999999</v>
      </c>
      <c r="E3636" s="23">
        <v>0.606975877</v>
      </c>
      <c r="F3636" s="23">
        <v>0.40525085</v>
      </c>
      <c r="G3636" s="17">
        <v>0.749106418</v>
      </c>
      <c r="H3636" s="17">
        <v>0.250893582</v>
      </c>
      <c r="I3636" s="17">
        <v>0.982816311</v>
      </c>
      <c r="J3636" s="17">
        <v>1.72E-2</v>
      </c>
      <c r="K3636" s="17">
        <v>3.1900000000000003E-5</v>
      </c>
    </row>
    <row r="3637" spans="1:11" x14ac:dyDescent="0.45">
      <c r="A3637" s="10" t="s">
        <v>35</v>
      </c>
      <c r="B3637" s="20">
        <v>0.90200000000000002</v>
      </c>
      <c r="C3637" s="19">
        <v>172528</v>
      </c>
      <c r="D3637" s="19">
        <v>32652.38508</v>
      </c>
      <c r="E3637" s="23">
        <v>0.61055946100000003</v>
      </c>
      <c r="F3637" s="23">
        <v>0.40655160800000001</v>
      </c>
      <c r="G3637" s="17">
        <v>0.74924070300000001</v>
      </c>
      <c r="H3637" s="17">
        <v>0.25075929699999999</v>
      </c>
      <c r="I3637" s="17">
        <v>0.98286823199999995</v>
      </c>
      <c r="J3637" s="17">
        <v>1.7100000000000001E-2</v>
      </c>
      <c r="K3637" s="17">
        <v>3.18E-5</v>
      </c>
    </row>
    <row r="3638" spans="1:11" x14ac:dyDescent="0.45">
      <c r="A3638" s="10" t="s">
        <v>35</v>
      </c>
      <c r="B3638" s="20">
        <v>0.90300000000000002</v>
      </c>
      <c r="C3638" s="19">
        <v>172720</v>
      </c>
      <c r="D3638" s="19">
        <v>32769.905120000003</v>
      </c>
      <c r="E3638" s="23">
        <v>0.61360566400000005</v>
      </c>
      <c r="F3638" s="23">
        <v>0.40783988399999999</v>
      </c>
      <c r="G3638" s="17">
        <v>0.74931681299999997</v>
      </c>
      <c r="H3638" s="17">
        <v>0.25068318699999997</v>
      </c>
      <c r="I3638" s="17">
        <v>0.98291863000000002</v>
      </c>
      <c r="J3638" s="17">
        <v>1.7000000000000001E-2</v>
      </c>
      <c r="K3638" s="17">
        <v>3.1699999999999998E-5</v>
      </c>
    </row>
    <row r="3639" spans="1:11" x14ac:dyDescent="0.45">
      <c r="A3639" s="10" t="s">
        <v>35</v>
      </c>
      <c r="B3639" s="20">
        <v>0.90400000000000003</v>
      </c>
      <c r="C3639" s="19">
        <v>172911</v>
      </c>
      <c r="D3639" s="19">
        <v>32887.376369999998</v>
      </c>
      <c r="E3639" s="23">
        <v>0.61629209100000004</v>
      </c>
      <c r="F3639" s="23">
        <v>0.409159098</v>
      </c>
      <c r="G3639" s="17">
        <v>0.74936238899999996</v>
      </c>
      <c r="H3639" s="17">
        <v>0.25063761099999998</v>
      </c>
      <c r="I3639" s="17">
        <v>0.98296758299999998</v>
      </c>
      <c r="J3639" s="17">
        <v>1.7000000000000001E-2</v>
      </c>
      <c r="K3639" s="17">
        <v>3.1600000000000002E-5</v>
      </c>
    </row>
    <row r="3640" spans="1:11" x14ac:dyDescent="0.45">
      <c r="A3640" s="10" t="s">
        <v>35</v>
      </c>
      <c r="B3640" s="20">
        <v>0.90500000000000003</v>
      </c>
      <c r="C3640" s="19">
        <v>173102</v>
      </c>
      <c r="D3640" s="19">
        <v>33005.427770000002</v>
      </c>
      <c r="E3640" s="23">
        <v>0.61956021400000005</v>
      </c>
      <c r="F3640" s="23">
        <v>0.41044383000000001</v>
      </c>
      <c r="G3640" s="17">
        <v>0.74946563300000002</v>
      </c>
      <c r="H3640" s="17">
        <v>0.25053436699999998</v>
      </c>
      <c r="I3640" s="17">
        <v>0.98302321800000003</v>
      </c>
      <c r="J3640" s="17">
        <v>1.6899999999999998E-2</v>
      </c>
      <c r="K3640" s="17">
        <v>3.15E-5</v>
      </c>
    </row>
    <row r="3641" spans="1:11" x14ac:dyDescent="0.45">
      <c r="A3641" s="10" t="s">
        <v>35</v>
      </c>
      <c r="B3641" s="20">
        <v>0.90600000000000003</v>
      </c>
      <c r="C3641" s="19">
        <v>173290</v>
      </c>
      <c r="D3641" s="19">
        <v>33122.127890000003</v>
      </c>
      <c r="E3641" s="23">
        <v>0.62222406399999997</v>
      </c>
      <c r="F3641" s="23">
        <v>0.41181263000000001</v>
      </c>
      <c r="G3641" s="17">
        <v>0.74956431400000001</v>
      </c>
      <c r="H3641" s="17">
        <v>0.25043568599999999</v>
      </c>
      <c r="I3641" s="17">
        <v>0.98306098799999997</v>
      </c>
      <c r="J3641" s="17">
        <v>1.6899999999999998E-2</v>
      </c>
      <c r="K3641" s="17">
        <v>3.1399999999999998E-5</v>
      </c>
    </row>
    <row r="3642" spans="1:11" x14ac:dyDescent="0.45">
      <c r="A3642" s="10" t="s">
        <v>35</v>
      </c>
      <c r="B3642" s="20">
        <v>0.90700000000000003</v>
      </c>
      <c r="C3642" s="19">
        <v>173485</v>
      </c>
      <c r="D3642" s="19">
        <v>33243.77003</v>
      </c>
      <c r="E3642" s="23">
        <v>0.62564946300000002</v>
      </c>
      <c r="F3642" s="23">
        <v>0.41313056999999997</v>
      </c>
      <c r="G3642" s="17">
        <v>0.74966711799999997</v>
      </c>
      <c r="H3642" s="17">
        <v>0.25033288199999998</v>
      </c>
      <c r="I3642" s="17">
        <v>0.98310489999999995</v>
      </c>
      <c r="J3642" s="17">
        <v>1.6899999999999998E-2</v>
      </c>
      <c r="K3642" s="17">
        <v>3.1300000000000002E-5</v>
      </c>
    </row>
    <row r="3643" spans="1:11" x14ac:dyDescent="0.45">
      <c r="A3643" s="10" t="s">
        <v>35</v>
      </c>
      <c r="B3643" s="20">
        <v>0.90800000000000003</v>
      </c>
      <c r="C3643" s="19">
        <v>173679</v>
      </c>
      <c r="D3643" s="19">
        <v>33365.517590000003</v>
      </c>
      <c r="E3643" s="23">
        <v>0.62954688700000005</v>
      </c>
      <c r="F3643" s="23">
        <v>0.41448841400000003</v>
      </c>
      <c r="G3643" s="17">
        <v>0.74959551800000002</v>
      </c>
      <c r="H3643" s="17">
        <v>0.25040448199999998</v>
      </c>
      <c r="I3643" s="17">
        <v>0.983157583</v>
      </c>
      <c r="J3643" s="17">
        <v>1.6799999999999999E-2</v>
      </c>
      <c r="K3643" s="17">
        <v>3.1199999999999999E-5</v>
      </c>
    </row>
    <row r="3644" spans="1:11" x14ac:dyDescent="0.45">
      <c r="A3644" s="10" t="s">
        <v>35</v>
      </c>
      <c r="B3644" s="20">
        <v>0.90900000000000003</v>
      </c>
      <c r="C3644" s="19">
        <v>173868</v>
      </c>
      <c r="D3644" s="19">
        <v>33484.84304</v>
      </c>
      <c r="E3644" s="23">
        <v>0.63346277600000001</v>
      </c>
      <c r="F3644" s="23">
        <v>0.41588639100000002</v>
      </c>
      <c r="G3644" s="17">
        <v>0.74970667400000002</v>
      </c>
      <c r="H3644" s="17">
        <v>0.25029332599999998</v>
      </c>
      <c r="I3644" s="17">
        <v>0.98321465200000002</v>
      </c>
      <c r="J3644" s="17">
        <v>1.6799999999999999E-2</v>
      </c>
      <c r="K3644" s="17">
        <v>3.1099999999999997E-5</v>
      </c>
    </row>
    <row r="3645" spans="1:11" x14ac:dyDescent="0.45">
      <c r="A3645" s="10" t="s">
        <v>35</v>
      </c>
      <c r="B3645" s="20">
        <v>0.91</v>
      </c>
      <c r="C3645" s="19">
        <v>174060</v>
      </c>
      <c r="D3645" s="19">
        <v>33606.837789999998</v>
      </c>
      <c r="E3645" s="23">
        <v>0.63679034099999998</v>
      </c>
      <c r="F3645" s="23">
        <v>0.417253665</v>
      </c>
      <c r="G3645" s="17">
        <v>0.74978743000000003</v>
      </c>
      <c r="H3645" s="17">
        <v>0.25021257000000002</v>
      </c>
      <c r="I3645" s="17">
        <v>0.98322970899999995</v>
      </c>
      <c r="J3645" s="17">
        <v>1.67E-2</v>
      </c>
      <c r="K3645" s="17">
        <v>3.1000000000000001E-5</v>
      </c>
    </row>
    <row r="3646" spans="1:11" x14ac:dyDescent="0.45">
      <c r="A3646" s="10" t="s">
        <v>35</v>
      </c>
      <c r="B3646" s="20">
        <v>0.91100000000000003</v>
      </c>
      <c r="C3646" s="19">
        <v>174250</v>
      </c>
      <c r="D3646" s="19">
        <v>33728.21488</v>
      </c>
      <c r="E3646" s="23">
        <v>0.64049601</v>
      </c>
      <c r="F3646" s="23">
        <v>0.41864264299999998</v>
      </c>
      <c r="G3646" s="17">
        <v>0.74981922499999998</v>
      </c>
      <c r="H3646" s="17">
        <v>0.25018077500000002</v>
      </c>
      <c r="I3646" s="17">
        <v>0.98327248</v>
      </c>
      <c r="J3646" s="17">
        <v>1.67E-2</v>
      </c>
      <c r="K3646" s="17">
        <v>3.0899999999999999E-5</v>
      </c>
    </row>
    <row r="3647" spans="1:11" x14ac:dyDescent="0.45">
      <c r="A3647" s="10" t="s">
        <v>35</v>
      </c>
      <c r="B3647" s="20">
        <v>0.91200000000000003</v>
      </c>
      <c r="C3647" s="19">
        <v>174427</v>
      </c>
      <c r="D3647" s="19">
        <v>33841.935259999998</v>
      </c>
      <c r="E3647" s="23">
        <v>0.64485631899999996</v>
      </c>
      <c r="F3647" s="23">
        <v>0.42001652699999997</v>
      </c>
      <c r="G3647" s="17">
        <v>0.74991257099999997</v>
      </c>
      <c r="H3647" s="17">
        <v>0.25008742900000003</v>
      </c>
      <c r="I3647" s="17">
        <v>0.98330892800000003</v>
      </c>
      <c r="J3647" s="17">
        <v>1.67E-2</v>
      </c>
      <c r="K3647" s="17">
        <v>3.0800000000000003E-5</v>
      </c>
    </row>
    <row r="3648" spans="1:11" x14ac:dyDescent="0.45">
      <c r="A3648" s="10" t="s">
        <v>35</v>
      </c>
      <c r="B3648" s="20">
        <v>0.91300000000000003</v>
      </c>
      <c r="C3648" s="19">
        <v>174634</v>
      </c>
      <c r="D3648" s="19">
        <v>33975.863120000002</v>
      </c>
      <c r="E3648" s="23">
        <v>0.64957944899999998</v>
      </c>
      <c r="F3648" s="23">
        <v>0.421361557</v>
      </c>
      <c r="G3648" s="17">
        <v>0.74990551699999997</v>
      </c>
      <c r="H3648" s="17">
        <v>0.25009448299999998</v>
      </c>
      <c r="I3648" s="17">
        <v>0.98336684699999999</v>
      </c>
      <c r="J3648" s="17">
        <v>1.66E-2</v>
      </c>
      <c r="K3648" s="17">
        <v>3.0700000000000001E-5</v>
      </c>
    </row>
    <row r="3649" spans="1:11" x14ac:dyDescent="0.45">
      <c r="A3649" s="10" t="s">
        <v>35</v>
      </c>
      <c r="B3649" s="20">
        <v>0.91400000000000003</v>
      </c>
      <c r="C3649" s="19">
        <v>174823</v>
      </c>
      <c r="D3649" s="19">
        <v>34099.04466</v>
      </c>
      <c r="E3649" s="23">
        <v>0.65407971099999995</v>
      </c>
      <c r="F3649" s="23">
        <v>0.42285683899999998</v>
      </c>
      <c r="G3649" s="17">
        <v>0.74998712999999995</v>
      </c>
      <c r="H3649" s="17">
        <v>0.25001287</v>
      </c>
      <c r="I3649" s="17">
        <v>0.98341388299999999</v>
      </c>
      <c r="J3649" s="17">
        <v>1.66E-2</v>
      </c>
      <c r="K3649" s="17">
        <v>3.0599999999999998E-5</v>
      </c>
    </row>
    <row r="3650" spans="1:11" x14ac:dyDescent="0.45">
      <c r="A3650" s="10" t="s">
        <v>35</v>
      </c>
      <c r="B3650" s="20">
        <v>0.91500000000000004</v>
      </c>
      <c r="C3650" s="19">
        <v>175015</v>
      </c>
      <c r="D3650" s="19">
        <v>34225.064969999999</v>
      </c>
      <c r="E3650" s="23">
        <v>0.65868049900000003</v>
      </c>
      <c r="F3650" s="23">
        <v>0.42428658800000002</v>
      </c>
      <c r="G3650" s="17">
        <v>0.750061423</v>
      </c>
      <c r="H3650" s="17">
        <v>0.249938577</v>
      </c>
      <c r="I3650" s="17">
        <v>0.98346768500000004</v>
      </c>
      <c r="J3650" s="17">
        <v>1.6500000000000001E-2</v>
      </c>
      <c r="K3650" s="17">
        <v>3.0499999999999999E-5</v>
      </c>
    </row>
    <row r="3651" spans="1:11" x14ac:dyDescent="0.45">
      <c r="A3651" s="10" t="s">
        <v>35</v>
      </c>
      <c r="B3651" s="20">
        <v>0.91600000000000004</v>
      </c>
      <c r="C3651" s="19">
        <v>175207</v>
      </c>
      <c r="D3651" s="19">
        <v>34351.899969999999</v>
      </c>
      <c r="E3651" s="23">
        <v>0.66209541100000002</v>
      </c>
      <c r="F3651" s="23">
        <v>0.425747598</v>
      </c>
      <c r="G3651" s="17">
        <v>0.75011843099999997</v>
      </c>
      <c r="H3651" s="17">
        <v>0.249881569</v>
      </c>
      <c r="I3651" s="17">
        <v>0.98351924199999996</v>
      </c>
      <c r="J3651" s="17">
        <v>1.6500000000000001E-2</v>
      </c>
      <c r="K3651" s="17">
        <v>3.04E-5</v>
      </c>
    </row>
    <row r="3652" spans="1:11" x14ac:dyDescent="0.45">
      <c r="A3652" s="10" t="s">
        <v>35</v>
      </c>
      <c r="B3652" s="20">
        <v>0.91700000000000004</v>
      </c>
      <c r="C3652" s="19">
        <v>175395</v>
      </c>
      <c r="D3652" s="19">
        <v>34476.960919999998</v>
      </c>
      <c r="E3652" s="23">
        <v>0.66758412199999995</v>
      </c>
      <c r="F3652" s="23">
        <v>0.42721329600000002</v>
      </c>
      <c r="G3652" s="17">
        <v>0.75022663099999998</v>
      </c>
      <c r="H3652" s="17">
        <v>0.249773369</v>
      </c>
      <c r="I3652" s="17">
        <v>0.98356681400000001</v>
      </c>
      <c r="J3652" s="17">
        <v>1.6400000000000001E-2</v>
      </c>
      <c r="K3652" s="17">
        <v>3.0300000000000001E-5</v>
      </c>
    </row>
    <row r="3653" spans="1:11" x14ac:dyDescent="0.45">
      <c r="A3653" s="10" t="s">
        <v>35</v>
      </c>
      <c r="B3653" s="20">
        <v>0.91800000000000004</v>
      </c>
      <c r="C3653" s="19">
        <v>175586</v>
      </c>
      <c r="D3653" s="19">
        <v>34604.768799999998</v>
      </c>
      <c r="E3653" s="23">
        <v>0.67105945099999997</v>
      </c>
      <c r="F3653" s="23">
        <v>0.42864445899999998</v>
      </c>
      <c r="G3653" s="17">
        <v>0.75030469399999999</v>
      </c>
      <c r="H3653" s="17">
        <v>0.24969530600000001</v>
      </c>
      <c r="I3653" s="17">
        <v>0.98361461299999997</v>
      </c>
      <c r="J3653" s="17">
        <v>1.6400000000000001E-2</v>
      </c>
      <c r="K3653" s="17">
        <v>3.0300000000000001E-5</v>
      </c>
    </row>
    <row r="3654" spans="1:11" x14ac:dyDescent="0.45">
      <c r="A3654" s="10" t="s">
        <v>35</v>
      </c>
      <c r="B3654" s="20">
        <v>0.91900000000000004</v>
      </c>
      <c r="C3654" s="19">
        <v>175773</v>
      </c>
      <c r="D3654" s="19">
        <v>34730.777739999998</v>
      </c>
      <c r="E3654" s="23">
        <v>0.676380168</v>
      </c>
      <c r="F3654" s="23">
        <v>0.43016016699999998</v>
      </c>
      <c r="G3654" s="17">
        <v>0.75029725800000002</v>
      </c>
      <c r="H3654" s="17">
        <v>0.24970274200000001</v>
      </c>
      <c r="I3654" s="17">
        <v>0.98366813799999997</v>
      </c>
      <c r="J3654" s="17">
        <v>1.6299999999999999E-2</v>
      </c>
      <c r="K3654" s="17">
        <v>3.0199999999999999E-5</v>
      </c>
    </row>
    <row r="3655" spans="1:11" x14ac:dyDescent="0.45">
      <c r="A3655" s="10" t="s">
        <v>35</v>
      </c>
      <c r="B3655" s="20">
        <v>0.92</v>
      </c>
      <c r="C3655" s="19">
        <v>175968</v>
      </c>
      <c r="D3655" s="19">
        <v>34863.317450000002</v>
      </c>
      <c r="E3655" s="23">
        <v>0.68267971199999999</v>
      </c>
      <c r="F3655" s="23">
        <v>0.43161645399999998</v>
      </c>
      <c r="G3655" s="17">
        <v>0.75036938500000006</v>
      </c>
      <c r="H3655" s="17">
        <v>0.249630615</v>
      </c>
      <c r="I3655" s="17">
        <v>0.98371337999999997</v>
      </c>
      <c r="J3655" s="17">
        <v>1.6299999999999999E-2</v>
      </c>
      <c r="K3655" s="17">
        <v>3.01E-5</v>
      </c>
    </row>
    <row r="3656" spans="1:11" x14ac:dyDescent="0.45">
      <c r="A3656" s="10" t="s">
        <v>35</v>
      </c>
      <c r="B3656" s="20">
        <v>0.92100000000000004</v>
      </c>
      <c r="C3656" s="19">
        <v>176161</v>
      </c>
      <c r="D3656" s="19">
        <v>34995.404179999998</v>
      </c>
      <c r="E3656" s="23">
        <v>0.68614927699999995</v>
      </c>
      <c r="F3656" s="23">
        <v>0.43318165400000003</v>
      </c>
      <c r="G3656" s="17">
        <v>0.75034769300000004</v>
      </c>
      <c r="H3656" s="17">
        <v>0.24965230699999999</v>
      </c>
      <c r="I3656" s="17">
        <v>0.98375618200000003</v>
      </c>
      <c r="J3656" s="17">
        <v>1.6199999999999999E-2</v>
      </c>
      <c r="K3656" s="17">
        <v>3.0000000000000001E-5</v>
      </c>
    </row>
    <row r="3657" spans="1:11" x14ac:dyDescent="0.45">
      <c r="A3657" s="10" t="s">
        <v>35</v>
      </c>
      <c r="B3657" s="20">
        <v>0.92200000000000004</v>
      </c>
      <c r="C3657" s="19">
        <v>176353</v>
      </c>
      <c r="D3657" s="19">
        <v>35127.456389999999</v>
      </c>
      <c r="E3657" s="23">
        <v>0.68912230299999999</v>
      </c>
      <c r="F3657" s="23">
        <v>0.43475361499999998</v>
      </c>
      <c r="G3657" s="17">
        <v>0.75039267799999998</v>
      </c>
      <c r="H3657" s="17">
        <v>0.24960732199999999</v>
      </c>
      <c r="I3657" s="17">
        <v>0.98380202100000003</v>
      </c>
      <c r="J3657" s="17">
        <v>1.6199999999999999E-2</v>
      </c>
      <c r="K3657" s="17">
        <v>2.9899999999999998E-5</v>
      </c>
    </row>
    <row r="3658" spans="1:11" x14ac:dyDescent="0.45">
      <c r="A3658" s="10" t="s">
        <v>35</v>
      </c>
      <c r="B3658" s="20">
        <v>0.92300000000000004</v>
      </c>
      <c r="C3658" s="19">
        <v>176542</v>
      </c>
      <c r="D3658" s="19">
        <v>35258.106820000001</v>
      </c>
      <c r="E3658" s="23">
        <v>0.69424358799999997</v>
      </c>
      <c r="F3658" s="23">
        <v>0.43631920400000002</v>
      </c>
      <c r="G3658" s="17">
        <v>0.75047297499999999</v>
      </c>
      <c r="H3658" s="17">
        <v>0.24952702500000001</v>
      </c>
      <c r="I3658" s="17">
        <v>0.98385169800000005</v>
      </c>
      <c r="J3658" s="17">
        <v>1.61E-2</v>
      </c>
      <c r="K3658" s="17">
        <v>2.9799999999999999E-5</v>
      </c>
    </row>
    <row r="3659" spans="1:11" x14ac:dyDescent="0.45">
      <c r="A3659" s="10" t="s">
        <v>35</v>
      </c>
      <c r="B3659" s="20">
        <v>0.92400000000000004</v>
      </c>
      <c r="C3659" s="19">
        <v>176723</v>
      </c>
      <c r="D3659" s="19">
        <v>35384.368470000001</v>
      </c>
      <c r="E3659" s="23">
        <v>0.70024357699999995</v>
      </c>
      <c r="F3659" s="23">
        <v>0.43787138799999997</v>
      </c>
      <c r="G3659" s="17">
        <v>0.75055312600000001</v>
      </c>
      <c r="H3659" s="17">
        <v>0.24944687400000001</v>
      </c>
      <c r="I3659" s="17">
        <v>0.98389700099999999</v>
      </c>
      <c r="J3659" s="17">
        <v>1.61E-2</v>
      </c>
      <c r="K3659" s="17">
        <v>2.97E-5</v>
      </c>
    </row>
    <row r="3660" spans="1:11" x14ac:dyDescent="0.45">
      <c r="A3660" s="10" t="s">
        <v>35</v>
      </c>
      <c r="B3660" s="20">
        <v>0.92500000000000004</v>
      </c>
      <c r="C3660" s="19">
        <v>176923</v>
      </c>
      <c r="D3660" s="19">
        <v>35525.002090000002</v>
      </c>
      <c r="E3660" s="23">
        <v>0.70662197900000001</v>
      </c>
      <c r="F3660" s="23">
        <v>0.43931154</v>
      </c>
      <c r="G3660" s="17">
        <v>0.75063163099999997</v>
      </c>
      <c r="H3660" s="17">
        <v>0.24936836900000001</v>
      </c>
      <c r="I3660" s="17">
        <v>0.98394337799999998</v>
      </c>
      <c r="J3660" s="17">
        <v>1.6E-2</v>
      </c>
      <c r="K3660" s="17">
        <v>2.9600000000000001E-5</v>
      </c>
    </row>
    <row r="3661" spans="1:11" x14ac:dyDescent="0.45">
      <c r="A3661" s="10" t="s">
        <v>35</v>
      </c>
      <c r="B3661" s="20">
        <v>0.92600000000000005</v>
      </c>
      <c r="C3661" s="19">
        <v>177111</v>
      </c>
      <c r="D3661" s="19">
        <v>35658.255839999998</v>
      </c>
      <c r="E3661" s="23">
        <v>0.71133172600000005</v>
      </c>
      <c r="F3661" s="23">
        <v>0.44104472700000003</v>
      </c>
      <c r="G3661" s="17">
        <v>0.75064789899999995</v>
      </c>
      <c r="H3661" s="17">
        <v>0.24935210099999999</v>
      </c>
      <c r="I3661" s="17">
        <v>0.98399158399999997</v>
      </c>
      <c r="J3661" s="17">
        <v>1.6E-2</v>
      </c>
      <c r="K3661" s="17">
        <v>2.9499999999999999E-5</v>
      </c>
    </row>
    <row r="3662" spans="1:11" x14ac:dyDescent="0.45">
      <c r="A3662" s="10" t="s">
        <v>35</v>
      </c>
      <c r="B3662" s="20">
        <v>0.92700000000000005</v>
      </c>
      <c r="C3662" s="19">
        <v>177308</v>
      </c>
      <c r="D3662" s="19">
        <v>35798.876210000002</v>
      </c>
      <c r="E3662" s="23">
        <v>0.71649143400000004</v>
      </c>
      <c r="F3662" s="23">
        <v>0.44263109699999997</v>
      </c>
      <c r="G3662" s="17">
        <v>0.750750107</v>
      </c>
      <c r="H3662" s="17">
        <v>0.249249893</v>
      </c>
      <c r="I3662" s="17">
        <v>0.98403872100000001</v>
      </c>
      <c r="J3662" s="17">
        <v>1.5900000000000001E-2</v>
      </c>
      <c r="K3662" s="17">
        <v>2.94E-5</v>
      </c>
    </row>
    <row r="3663" spans="1:11" x14ac:dyDescent="0.45">
      <c r="A3663" s="10" t="s">
        <v>35</v>
      </c>
      <c r="B3663" s="20">
        <v>0.92800000000000005</v>
      </c>
      <c r="C3663" s="19">
        <v>177499</v>
      </c>
      <c r="D3663" s="19">
        <v>35936.228609999998</v>
      </c>
      <c r="E3663" s="23">
        <v>0.72114497399999999</v>
      </c>
      <c r="F3663" s="23">
        <v>0.444311813</v>
      </c>
      <c r="G3663" s="17">
        <v>0.75081549800000003</v>
      </c>
      <c r="H3663" s="17">
        <v>0.249184502</v>
      </c>
      <c r="I3663" s="17">
        <v>0.98408027399999998</v>
      </c>
      <c r="J3663" s="17">
        <v>1.5900000000000001E-2</v>
      </c>
      <c r="K3663" s="17">
        <v>2.9300000000000001E-5</v>
      </c>
    </row>
    <row r="3664" spans="1:11" x14ac:dyDescent="0.45">
      <c r="A3664" s="10" t="s">
        <v>35</v>
      </c>
      <c r="B3664" s="20">
        <v>0.92900000000000005</v>
      </c>
      <c r="C3664" s="19">
        <v>177689</v>
      </c>
      <c r="D3664" s="19">
        <v>36073.735090000002</v>
      </c>
      <c r="E3664" s="23">
        <v>0.72583269500000003</v>
      </c>
      <c r="F3664" s="23">
        <v>0.44592398599999999</v>
      </c>
      <c r="G3664" s="17">
        <v>0.75089622899999997</v>
      </c>
      <c r="H3664" s="17">
        <v>0.249103771</v>
      </c>
      <c r="I3664" s="17">
        <v>0.984121998</v>
      </c>
      <c r="J3664" s="17">
        <v>1.5800000000000002E-2</v>
      </c>
      <c r="K3664" s="17">
        <v>2.9300000000000001E-5</v>
      </c>
    </row>
    <row r="3665" spans="1:11" x14ac:dyDescent="0.45">
      <c r="A3665" s="10" t="s">
        <v>35</v>
      </c>
      <c r="B3665" s="20">
        <v>0.93</v>
      </c>
      <c r="C3665" s="19">
        <v>177883</v>
      </c>
      <c r="D3665" s="19">
        <v>36215.136530000003</v>
      </c>
      <c r="E3665" s="23">
        <v>0.732864179</v>
      </c>
      <c r="F3665" s="23">
        <v>0.44765105199999999</v>
      </c>
      <c r="G3665" s="17">
        <v>0.75099363100000005</v>
      </c>
      <c r="H3665" s="17">
        <v>0.24900636900000001</v>
      </c>
      <c r="I3665" s="17">
        <v>0.98416642099999996</v>
      </c>
      <c r="J3665" s="17">
        <v>1.5800000000000002E-2</v>
      </c>
      <c r="K3665" s="17">
        <v>2.9200000000000002E-5</v>
      </c>
    </row>
    <row r="3666" spans="1:11" x14ac:dyDescent="0.45">
      <c r="A3666" s="10" t="s">
        <v>35</v>
      </c>
      <c r="B3666" s="20">
        <v>0.93100000000000005</v>
      </c>
      <c r="C3666" s="19">
        <v>178074</v>
      </c>
      <c r="D3666" s="19">
        <v>36355.514040000002</v>
      </c>
      <c r="E3666" s="23">
        <v>0.73799496099999995</v>
      </c>
      <c r="F3666" s="23">
        <v>0.44931874300000002</v>
      </c>
      <c r="G3666" s="17">
        <v>0.75105293299999998</v>
      </c>
      <c r="H3666" s="17">
        <v>0.24894706699999999</v>
      </c>
      <c r="I3666" s="17">
        <v>0.98421772299999999</v>
      </c>
      <c r="J3666" s="17">
        <v>1.5800000000000002E-2</v>
      </c>
      <c r="K3666" s="17">
        <v>2.9099999999999999E-5</v>
      </c>
    </row>
    <row r="3667" spans="1:11" x14ac:dyDescent="0.45">
      <c r="A3667" s="10" t="s">
        <v>35</v>
      </c>
      <c r="B3667" s="20">
        <v>0.93200000000000005</v>
      </c>
      <c r="C3667" s="19">
        <v>178263</v>
      </c>
      <c r="D3667" s="19">
        <v>36495.709990000003</v>
      </c>
      <c r="E3667" s="23">
        <v>0.74435940300000003</v>
      </c>
      <c r="F3667" s="23">
        <v>0.45105954599999998</v>
      </c>
      <c r="G3667" s="17">
        <v>0.75115419400000005</v>
      </c>
      <c r="H3667" s="17">
        <v>0.248845806</v>
      </c>
      <c r="I3667" s="17">
        <v>0.98426163799999999</v>
      </c>
      <c r="J3667" s="17">
        <v>1.5699999999999999E-2</v>
      </c>
      <c r="K3667" s="17">
        <v>2.9E-5</v>
      </c>
    </row>
    <row r="3668" spans="1:11" x14ac:dyDescent="0.45">
      <c r="A3668" s="10" t="s">
        <v>35</v>
      </c>
      <c r="B3668" s="20">
        <v>0.93300000000000005</v>
      </c>
      <c r="C3668" s="19">
        <v>178455</v>
      </c>
      <c r="D3668" s="19">
        <v>36639.19584</v>
      </c>
      <c r="E3668" s="23">
        <v>0.75028456899999996</v>
      </c>
      <c r="F3668" s="23">
        <v>0.452746172</v>
      </c>
      <c r="G3668" s="17">
        <v>0.75120338499999995</v>
      </c>
      <c r="H3668" s="17">
        <v>0.248796615</v>
      </c>
      <c r="I3668" s="17">
        <v>0.98431196700000001</v>
      </c>
      <c r="J3668" s="17">
        <v>1.5699999999999999E-2</v>
      </c>
      <c r="K3668" s="17">
        <v>2.8900000000000001E-5</v>
      </c>
    </row>
    <row r="3669" spans="1:11" x14ac:dyDescent="0.45">
      <c r="A3669" s="10" t="s">
        <v>35</v>
      </c>
      <c r="B3669" s="20">
        <v>0.93400000000000005</v>
      </c>
      <c r="C3669" s="19">
        <v>178644</v>
      </c>
      <c r="D3669" s="19">
        <v>36781.510950000004</v>
      </c>
      <c r="E3669" s="23">
        <v>0.75595472900000005</v>
      </c>
      <c r="F3669" s="23">
        <v>0.45451868200000001</v>
      </c>
      <c r="G3669" s="17">
        <v>0.75130427</v>
      </c>
      <c r="H3669" s="17">
        <v>0.24869573</v>
      </c>
      <c r="I3669" s="17">
        <v>0.98435440799999996</v>
      </c>
      <c r="J3669" s="17">
        <v>1.5599999999999999E-2</v>
      </c>
      <c r="K3669" s="17">
        <v>2.8799999999999999E-5</v>
      </c>
    </row>
    <row r="3670" spans="1:11" x14ac:dyDescent="0.45">
      <c r="A3670" s="10" t="s">
        <v>35</v>
      </c>
      <c r="B3670" s="20">
        <v>0.93500000000000005</v>
      </c>
      <c r="C3670" s="19">
        <v>178833</v>
      </c>
      <c r="D3670" s="19">
        <v>36924.906819999997</v>
      </c>
      <c r="E3670" s="23">
        <v>0.762059767</v>
      </c>
      <c r="F3670" s="23">
        <v>0.456275808</v>
      </c>
      <c r="G3670" s="17">
        <v>0.75126514700000002</v>
      </c>
      <c r="H3670" s="17">
        <v>0.24873485300000001</v>
      </c>
      <c r="I3670" s="17">
        <v>0.98440270799999996</v>
      </c>
      <c r="J3670" s="17">
        <v>1.5599999999999999E-2</v>
      </c>
      <c r="K3670" s="17">
        <v>2.87E-5</v>
      </c>
    </row>
    <row r="3671" spans="1:11" x14ac:dyDescent="0.45">
      <c r="A3671" s="10" t="s">
        <v>35</v>
      </c>
      <c r="B3671" s="20">
        <v>0.93600000000000005</v>
      </c>
      <c r="C3671" s="19">
        <v>179024</v>
      </c>
      <c r="D3671" s="19">
        <v>37071.017030000003</v>
      </c>
      <c r="E3671" s="23">
        <v>0.76847006600000001</v>
      </c>
      <c r="F3671" s="23">
        <v>0.458068315</v>
      </c>
      <c r="G3671" s="17">
        <v>0.75130150100000004</v>
      </c>
      <c r="H3671" s="17">
        <v>0.24869849899999999</v>
      </c>
      <c r="I3671" s="17">
        <v>0.98444441800000004</v>
      </c>
      <c r="J3671" s="17">
        <v>1.55E-2</v>
      </c>
      <c r="K3671" s="17">
        <v>2.8600000000000001E-5</v>
      </c>
    </row>
    <row r="3672" spans="1:11" x14ac:dyDescent="0.45">
      <c r="A3672" s="10" t="s">
        <v>35</v>
      </c>
      <c r="B3672" s="20">
        <v>0.93700000000000006</v>
      </c>
      <c r="C3672" s="19">
        <v>179217</v>
      </c>
      <c r="D3672" s="19">
        <v>37220.003629999999</v>
      </c>
      <c r="E3672" s="23">
        <v>0.77568489900000004</v>
      </c>
      <c r="F3672" s="23">
        <v>0.45987802700000002</v>
      </c>
      <c r="G3672" s="17">
        <v>0.75129591500000004</v>
      </c>
      <c r="H3672" s="17">
        <v>0.24870408499999999</v>
      </c>
      <c r="I3672" s="17">
        <v>0.98449137900000006</v>
      </c>
      <c r="J3672" s="17">
        <v>1.55E-2</v>
      </c>
      <c r="K3672" s="17">
        <v>2.8500000000000002E-5</v>
      </c>
    </row>
    <row r="3673" spans="1:11" x14ac:dyDescent="0.45">
      <c r="A3673" s="10" t="s">
        <v>35</v>
      </c>
      <c r="B3673" s="20">
        <v>0.93799999999999994</v>
      </c>
      <c r="C3673" s="19">
        <v>179411</v>
      </c>
      <c r="D3673" s="19">
        <v>37371.084699999999</v>
      </c>
      <c r="E3673" s="23">
        <v>0.78136527499999997</v>
      </c>
      <c r="F3673" s="23">
        <v>0.46164832700000002</v>
      </c>
      <c r="G3673" s="17">
        <v>0.75137533400000001</v>
      </c>
      <c r="H3673" s="17">
        <v>0.24862466599999999</v>
      </c>
      <c r="I3673" s="17">
        <v>0.984532293</v>
      </c>
      <c r="J3673" s="17">
        <v>1.54E-2</v>
      </c>
      <c r="K3673" s="17">
        <v>2.8399999999999999E-5</v>
      </c>
    </row>
    <row r="3674" spans="1:11" x14ac:dyDescent="0.45">
      <c r="A3674" s="10" t="s">
        <v>35</v>
      </c>
      <c r="B3674" s="20">
        <v>0.93899999999999995</v>
      </c>
      <c r="C3674" s="19">
        <v>179600</v>
      </c>
      <c r="D3674" s="19">
        <v>37519.368069999997</v>
      </c>
      <c r="E3674" s="23">
        <v>0.78853668399999999</v>
      </c>
      <c r="F3674" s="23">
        <v>0.46358661699999998</v>
      </c>
      <c r="G3674" s="17">
        <v>0.75143095800000004</v>
      </c>
      <c r="H3674" s="17">
        <v>0.24856904199999999</v>
      </c>
      <c r="I3674" s="17">
        <v>0.98457145000000001</v>
      </c>
      <c r="J3674" s="17">
        <v>1.54E-2</v>
      </c>
      <c r="K3674" s="17">
        <v>2.8399999999999999E-5</v>
      </c>
    </row>
    <row r="3675" spans="1:11" x14ac:dyDescent="0.45">
      <c r="A3675" s="10" t="s">
        <v>35</v>
      </c>
      <c r="B3675" s="20">
        <v>0.94</v>
      </c>
      <c r="C3675" s="19">
        <v>179792</v>
      </c>
      <c r="D3675" s="19">
        <v>37671.316469999998</v>
      </c>
      <c r="E3675" s="23">
        <v>0.79566582299999999</v>
      </c>
      <c r="F3675" s="23">
        <v>0.465458066</v>
      </c>
      <c r="G3675" s="17">
        <v>0.75157404100000003</v>
      </c>
      <c r="H3675" s="17">
        <v>0.248425959</v>
      </c>
      <c r="I3675" s="17">
        <v>0.98460913999999999</v>
      </c>
      <c r="J3675" s="17">
        <v>1.54E-2</v>
      </c>
      <c r="K3675" s="17">
        <v>2.83E-5</v>
      </c>
    </row>
    <row r="3676" spans="1:11" x14ac:dyDescent="0.45">
      <c r="A3676" s="10" t="s">
        <v>35</v>
      </c>
      <c r="B3676" s="20">
        <v>0.94099999999999995</v>
      </c>
      <c r="C3676" s="19">
        <v>179985</v>
      </c>
      <c r="D3676" s="19">
        <v>37825.509290000002</v>
      </c>
      <c r="E3676" s="23">
        <v>0.80170006800000004</v>
      </c>
      <c r="F3676" s="23">
        <v>0.46735596000000001</v>
      </c>
      <c r="G3676" s="17">
        <v>0.75157929800000001</v>
      </c>
      <c r="H3676" s="17">
        <v>0.24842070199999999</v>
      </c>
      <c r="I3676" s="17">
        <v>0.98465257299999998</v>
      </c>
      <c r="J3676" s="17">
        <v>1.5299999999999999E-2</v>
      </c>
      <c r="K3676" s="17">
        <v>2.8200000000000001E-5</v>
      </c>
    </row>
    <row r="3677" spans="1:11" x14ac:dyDescent="0.45">
      <c r="A3677" s="10" t="s">
        <v>35</v>
      </c>
      <c r="B3677" s="20">
        <v>0.94199999999999995</v>
      </c>
      <c r="C3677" s="19">
        <v>180168</v>
      </c>
      <c r="D3677" s="19">
        <v>37972.956610000001</v>
      </c>
      <c r="E3677" s="23">
        <v>0.80938925500000003</v>
      </c>
      <c r="F3677" s="23">
        <v>0.46929122400000001</v>
      </c>
      <c r="G3677" s="17">
        <v>0.75158740700000004</v>
      </c>
      <c r="H3677" s="17">
        <v>0.24841259299999999</v>
      </c>
      <c r="I3677" s="17">
        <v>0.98469422399999995</v>
      </c>
      <c r="J3677" s="17">
        <v>1.5299999999999999E-2</v>
      </c>
      <c r="K3677" s="17">
        <v>2.8099999999999999E-5</v>
      </c>
    </row>
    <row r="3678" spans="1:11" x14ac:dyDescent="0.45">
      <c r="A3678" s="10" t="s">
        <v>35</v>
      </c>
      <c r="B3678" s="20">
        <v>0.94299999999999995</v>
      </c>
      <c r="C3678" s="19">
        <v>180361</v>
      </c>
      <c r="D3678" s="19">
        <v>38129.700559999997</v>
      </c>
      <c r="E3678" s="23">
        <v>0.81574554700000002</v>
      </c>
      <c r="F3678" s="23">
        <v>0.47118147399999999</v>
      </c>
      <c r="G3678" s="17">
        <v>0.75151501700000001</v>
      </c>
      <c r="H3678" s="17">
        <v>0.24848498299999999</v>
      </c>
      <c r="I3678" s="17">
        <v>0.98473507900000001</v>
      </c>
      <c r="J3678" s="17">
        <v>1.52E-2</v>
      </c>
      <c r="K3678" s="17">
        <v>2.8E-5</v>
      </c>
    </row>
    <row r="3679" spans="1:11" x14ac:dyDescent="0.45">
      <c r="A3679" s="10" t="s">
        <v>35</v>
      </c>
      <c r="B3679" s="20">
        <v>0.94399999999999995</v>
      </c>
      <c r="C3679" s="19">
        <v>180550</v>
      </c>
      <c r="D3679" s="19">
        <v>38284.587319999999</v>
      </c>
      <c r="E3679" s="23">
        <v>0.82277444700000002</v>
      </c>
      <c r="F3679" s="23">
        <v>0.47315974100000002</v>
      </c>
      <c r="G3679" s="17">
        <v>0.75163666600000001</v>
      </c>
      <c r="H3679" s="17">
        <v>0.24836333399999999</v>
      </c>
      <c r="I3679" s="17">
        <v>0.98477907200000003</v>
      </c>
      <c r="J3679" s="17">
        <v>1.52E-2</v>
      </c>
      <c r="K3679" s="17">
        <v>2.8E-5</v>
      </c>
    </row>
    <row r="3680" spans="1:11" x14ac:dyDescent="0.45">
      <c r="A3680" s="10" t="s">
        <v>35</v>
      </c>
      <c r="B3680" s="20">
        <v>0.94499999999999995</v>
      </c>
      <c r="C3680" s="19">
        <v>180740</v>
      </c>
      <c r="D3680" s="19">
        <v>38441.594120000002</v>
      </c>
      <c r="E3680" s="23">
        <v>0.82936547800000004</v>
      </c>
      <c r="F3680" s="23">
        <v>0.47509564300000001</v>
      </c>
      <c r="G3680" s="17">
        <v>0.75170963800000001</v>
      </c>
      <c r="H3680" s="17">
        <v>0.24829036199999999</v>
      </c>
      <c r="I3680" s="17">
        <v>0.98482008799999998</v>
      </c>
      <c r="J3680" s="17">
        <v>1.52E-2</v>
      </c>
      <c r="K3680" s="17">
        <v>2.7900000000000001E-5</v>
      </c>
    </row>
    <row r="3681" spans="1:11" x14ac:dyDescent="0.45">
      <c r="A3681" s="10" t="s">
        <v>35</v>
      </c>
      <c r="B3681" s="20">
        <v>0.94599999999999995</v>
      </c>
      <c r="C3681" s="19">
        <v>180939</v>
      </c>
      <c r="D3681" s="19">
        <v>38607.272810000002</v>
      </c>
      <c r="E3681" s="23">
        <v>0.836591486</v>
      </c>
      <c r="F3681" s="23">
        <v>0.47710630700000001</v>
      </c>
      <c r="G3681" s="17">
        <v>0.75177269700000005</v>
      </c>
      <c r="H3681" s="17">
        <v>0.24822730300000001</v>
      </c>
      <c r="I3681" s="17">
        <v>0.98486514199999997</v>
      </c>
      <c r="J3681" s="17">
        <v>1.5100000000000001E-2</v>
      </c>
      <c r="K3681" s="17">
        <v>2.7800000000000001E-5</v>
      </c>
    </row>
    <row r="3682" spans="1:11" x14ac:dyDescent="0.45">
      <c r="A3682" s="10" t="s">
        <v>35</v>
      </c>
      <c r="B3682" s="20">
        <v>0.94699999999999995</v>
      </c>
      <c r="C3682" s="19">
        <v>181131</v>
      </c>
      <c r="D3682" s="19">
        <v>38768.769059999999</v>
      </c>
      <c r="E3682" s="23">
        <v>0.84493830700000006</v>
      </c>
      <c r="F3682" s="23">
        <v>0.47922268299999998</v>
      </c>
      <c r="G3682" s="17">
        <v>0.75188675599999999</v>
      </c>
      <c r="H3682" s="17">
        <v>0.24811324400000001</v>
      </c>
      <c r="I3682" s="17">
        <v>0.98490068099999994</v>
      </c>
      <c r="J3682" s="17">
        <v>1.5100000000000001E-2</v>
      </c>
      <c r="K3682" s="17">
        <v>3.0700000000000001E-5</v>
      </c>
    </row>
    <row r="3683" spans="1:11" x14ac:dyDescent="0.45">
      <c r="A3683" s="10" t="s">
        <v>35</v>
      </c>
      <c r="B3683" s="20">
        <v>0.94799999999999995</v>
      </c>
      <c r="C3683" s="19">
        <v>181316</v>
      </c>
      <c r="D3683" s="19">
        <v>38925.648130000001</v>
      </c>
      <c r="E3683" s="23">
        <v>0.85063995599999997</v>
      </c>
      <c r="F3683" s="23">
        <v>0.48129921199999998</v>
      </c>
      <c r="G3683" s="17">
        <v>0.75200202999999999</v>
      </c>
      <c r="H3683" s="17">
        <v>0.24799797000000001</v>
      </c>
      <c r="I3683" s="17">
        <v>0.98495009099999997</v>
      </c>
      <c r="J3683" s="17">
        <v>1.4999999999999999E-2</v>
      </c>
      <c r="K3683" s="17">
        <v>3.0599999999999998E-5</v>
      </c>
    </row>
    <row r="3684" spans="1:11" x14ac:dyDescent="0.45">
      <c r="A3684" s="10" t="s">
        <v>35</v>
      </c>
      <c r="B3684" s="20">
        <v>0.94899999999999995</v>
      </c>
      <c r="C3684" s="19">
        <v>181510</v>
      </c>
      <c r="D3684" s="19">
        <v>39091.698409999997</v>
      </c>
      <c r="E3684" s="23">
        <v>0.86131095700000004</v>
      </c>
      <c r="F3684" s="23">
        <v>0.483334822</v>
      </c>
      <c r="G3684" s="17">
        <v>0.75204671899999997</v>
      </c>
      <c r="H3684" s="17">
        <v>0.247953281</v>
      </c>
      <c r="I3684" s="17">
        <v>0.984982103</v>
      </c>
      <c r="J3684" s="17">
        <v>1.4999999999999999E-2</v>
      </c>
      <c r="K3684" s="17">
        <v>3.0499999999999999E-5</v>
      </c>
    </row>
    <row r="3685" spans="1:11" x14ac:dyDescent="0.45">
      <c r="A3685" s="10" t="s">
        <v>35</v>
      </c>
      <c r="B3685" s="20">
        <v>0.95</v>
      </c>
      <c r="C3685" s="19">
        <v>181702</v>
      </c>
      <c r="D3685" s="19">
        <v>39257.884899999997</v>
      </c>
      <c r="E3685" s="23">
        <v>0.87027063400000004</v>
      </c>
      <c r="F3685" s="23">
        <v>0.48547444099999998</v>
      </c>
      <c r="G3685" s="17">
        <v>0.75218214400000005</v>
      </c>
      <c r="H3685" s="17">
        <v>0.247817856</v>
      </c>
      <c r="I3685" s="17">
        <v>0.985023388</v>
      </c>
      <c r="J3685" s="17">
        <v>1.49E-2</v>
      </c>
      <c r="K3685" s="17">
        <v>3.04E-5</v>
      </c>
    </row>
    <row r="3686" spans="1:11" x14ac:dyDescent="0.45">
      <c r="A3686" s="10" t="s">
        <v>35</v>
      </c>
      <c r="B3686" s="20">
        <v>0.95099999999999996</v>
      </c>
      <c r="C3686" s="19">
        <v>181894</v>
      </c>
      <c r="D3686" s="19">
        <v>39425.669670000003</v>
      </c>
      <c r="E3686" s="23">
        <v>0.87757880799999999</v>
      </c>
      <c r="F3686" s="23">
        <v>0.487620357</v>
      </c>
      <c r="G3686" s="17">
        <v>0.75226230699999996</v>
      </c>
      <c r="H3686" s="17">
        <v>0.24773769300000001</v>
      </c>
      <c r="I3686" s="17">
        <v>0.98506938700000002</v>
      </c>
      <c r="J3686" s="17">
        <v>1.49E-2</v>
      </c>
      <c r="K3686" s="17">
        <v>3.0300000000000001E-5</v>
      </c>
    </row>
    <row r="3687" spans="1:11" x14ac:dyDescent="0.45">
      <c r="A3687" s="10" t="s">
        <v>35</v>
      </c>
      <c r="B3687" s="20">
        <v>0.95199999999999996</v>
      </c>
      <c r="C3687" s="19">
        <v>182086</v>
      </c>
      <c r="D3687" s="19">
        <v>39595.64529</v>
      </c>
      <c r="E3687" s="23">
        <v>0.89191010299999995</v>
      </c>
      <c r="F3687" s="23">
        <v>0.48978247600000002</v>
      </c>
      <c r="G3687" s="17">
        <v>0.75238074300000002</v>
      </c>
      <c r="H3687" s="17">
        <v>0.24761925700000001</v>
      </c>
      <c r="I3687" s="17">
        <v>0.98511091799999995</v>
      </c>
      <c r="J3687" s="17">
        <v>1.49E-2</v>
      </c>
      <c r="K3687" s="17">
        <v>3.0199999999999999E-5</v>
      </c>
    </row>
    <row r="3688" spans="1:11" x14ac:dyDescent="0.45">
      <c r="A3688" s="10" t="s">
        <v>35</v>
      </c>
      <c r="B3688" s="20">
        <v>0.95299999999999996</v>
      </c>
      <c r="C3688" s="19">
        <v>182275</v>
      </c>
      <c r="D3688" s="19">
        <v>39765.059090000002</v>
      </c>
      <c r="E3688" s="23">
        <v>0.89986043199999999</v>
      </c>
      <c r="F3688" s="23">
        <v>0.49201235599999998</v>
      </c>
      <c r="G3688" s="17">
        <v>0.75248937000000005</v>
      </c>
      <c r="H3688" s="17">
        <v>0.24751063000000001</v>
      </c>
      <c r="I3688" s="17">
        <v>0.98512722699999999</v>
      </c>
      <c r="J3688" s="17">
        <v>1.4800000000000001E-2</v>
      </c>
      <c r="K3688" s="17">
        <v>3.0199999999999999E-5</v>
      </c>
    </row>
    <row r="3689" spans="1:11" x14ac:dyDescent="0.45">
      <c r="A3689" s="10" t="s">
        <v>35</v>
      </c>
      <c r="B3689" s="20">
        <v>0.95399999999999996</v>
      </c>
      <c r="C3689" s="19">
        <v>182464</v>
      </c>
      <c r="D3689" s="19">
        <v>39936.289190000003</v>
      </c>
      <c r="E3689" s="23">
        <v>0.91271708900000004</v>
      </c>
      <c r="F3689" s="23">
        <v>0.49424779200000002</v>
      </c>
      <c r="G3689" s="17">
        <v>0.752592292</v>
      </c>
      <c r="H3689" s="17">
        <v>0.247407708</v>
      </c>
      <c r="I3689" s="17">
        <v>0.98517525399999994</v>
      </c>
      <c r="J3689" s="17">
        <v>1.4800000000000001E-2</v>
      </c>
      <c r="K3689" s="17">
        <v>3.01E-5</v>
      </c>
    </row>
    <row r="3690" spans="1:11" x14ac:dyDescent="0.45">
      <c r="A3690" s="10" t="s">
        <v>35</v>
      </c>
      <c r="B3690" s="20">
        <v>0.95499999999999996</v>
      </c>
      <c r="C3690" s="19">
        <v>182657</v>
      </c>
      <c r="D3690" s="19">
        <v>40113.599849999999</v>
      </c>
      <c r="E3690" s="23">
        <v>0.92325085100000004</v>
      </c>
      <c r="F3690" s="23">
        <v>0.49654396499999998</v>
      </c>
      <c r="G3690" s="17">
        <v>0.75268399200000002</v>
      </c>
      <c r="H3690" s="17">
        <v>0.247316008</v>
      </c>
      <c r="I3690" s="17">
        <v>0.985218865</v>
      </c>
      <c r="J3690" s="17">
        <v>1.4800000000000001E-2</v>
      </c>
      <c r="K3690" s="17">
        <v>3.0000000000000001E-5</v>
      </c>
    </row>
    <row r="3691" spans="1:11" x14ac:dyDescent="0.45">
      <c r="A3691" s="10" t="s">
        <v>35</v>
      </c>
      <c r="B3691" s="20">
        <v>0.95599999999999996</v>
      </c>
      <c r="C3691" s="19">
        <v>182851</v>
      </c>
      <c r="D3691" s="19">
        <v>40293.648350000003</v>
      </c>
      <c r="E3691" s="23">
        <v>0.93322916499999997</v>
      </c>
      <c r="F3691" s="23">
        <v>0.49888668600000002</v>
      </c>
      <c r="G3691" s="17">
        <v>0.75272763099999995</v>
      </c>
      <c r="H3691" s="17">
        <v>0.24727236899999999</v>
      </c>
      <c r="I3691" s="17">
        <v>0.98527102</v>
      </c>
      <c r="J3691" s="17">
        <v>1.47E-2</v>
      </c>
      <c r="K3691" s="17">
        <v>2.9899999999999998E-5</v>
      </c>
    </row>
    <row r="3692" spans="1:11" x14ac:dyDescent="0.45">
      <c r="A3692" s="10" t="s">
        <v>35</v>
      </c>
      <c r="B3692" s="20">
        <v>0.95699999999999996</v>
      </c>
      <c r="C3692" s="19">
        <v>183042</v>
      </c>
      <c r="D3692" s="19">
        <v>40473.025979999999</v>
      </c>
      <c r="E3692" s="23">
        <v>0.94401247899999996</v>
      </c>
      <c r="F3692" s="23">
        <v>0.50127903600000001</v>
      </c>
      <c r="G3692" s="17">
        <v>0.75285453599999996</v>
      </c>
      <c r="H3692" s="17">
        <v>0.24714546400000001</v>
      </c>
      <c r="I3692" s="17">
        <v>0.98522262599999999</v>
      </c>
      <c r="J3692" s="17">
        <v>1.47E-2</v>
      </c>
      <c r="K3692" s="17">
        <v>2.9799999999999999E-5</v>
      </c>
    </row>
    <row r="3693" spans="1:11" x14ac:dyDescent="0.45">
      <c r="A3693" s="10" t="s">
        <v>35</v>
      </c>
      <c r="B3693" s="20">
        <v>0.95799999999999996</v>
      </c>
      <c r="C3693" s="19">
        <v>183231</v>
      </c>
      <c r="D3693" s="19">
        <v>40652.5363</v>
      </c>
      <c r="E3693" s="23">
        <v>0.95595572299999998</v>
      </c>
      <c r="F3693" s="23">
        <v>0.50369023599999996</v>
      </c>
      <c r="G3693" s="17">
        <v>0.75292936200000005</v>
      </c>
      <c r="H3693" s="17">
        <v>0.24707063800000001</v>
      </c>
      <c r="I3693" s="17">
        <v>0.98525766699999995</v>
      </c>
      <c r="J3693" s="17">
        <v>1.47E-2</v>
      </c>
      <c r="K3693" s="17">
        <v>2.97E-5</v>
      </c>
    </row>
    <row r="3694" spans="1:11" x14ac:dyDescent="0.45">
      <c r="A3694" s="10" t="s">
        <v>35</v>
      </c>
      <c r="B3694" s="20">
        <v>0.95899999999999996</v>
      </c>
      <c r="C3694" s="19">
        <v>183424</v>
      </c>
      <c r="D3694" s="19">
        <v>40838.648959999999</v>
      </c>
      <c r="E3694" s="23">
        <v>0.97112644699999995</v>
      </c>
      <c r="F3694" s="23">
        <v>0.50608139299999999</v>
      </c>
      <c r="G3694" s="17">
        <v>0.75295490200000004</v>
      </c>
      <c r="H3694" s="17">
        <v>0.24704509799999999</v>
      </c>
      <c r="I3694" s="17">
        <v>0.98529128899999996</v>
      </c>
      <c r="J3694" s="17">
        <v>1.47E-2</v>
      </c>
      <c r="K3694" s="17">
        <v>2.9600000000000001E-5</v>
      </c>
    </row>
    <row r="3695" spans="1:11" x14ac:dyDescent="0.45">
      <c r="A3695" s="10" t="s">
        <v>35</v>
      </c>
      <c r="B3695" s="20">
        <v>0.96</v>
      </c>
      <c r="C3695" s="19">
        <v>183615</v>
      </c>
      <c r="D3695" s="19">
        <v>41024.950900000003</v>
      </c>
      <c r="E3695" s="23">
        <v>0.98159194999999999</v>
      </c>
      <c r="F3695" s="23">
        <v>0.50858950300000005</v>
      </c>
      <c r="G3695" s="17">
        <v>0.75310840599999995</v>
      </c>
      <c r="H3695" s="17">
        <v>0.24689159399999999</v>
      </c>
      <c r="I3695" s="17">
        <v>0.98533260600000006</v>
      </c>
      <c r="J3695" s="17">
        <v>1.46E-2</v>
      </c>
      <c r="K3695" s="17">
        <v>2.9499999999999999E-5</v>
      </c>
    </row>
    <row r="3696" spans="1:11" x14ac:dyDescent="0.45">
      <c r="A3696" s="10" t="s">
        <v>35</v>
      </c>
      <c r="B3696" s="20">
        <v>0.96099999999999997</v>
      </c>
      <c r="C3696" s="19">
        <v>183802</v>
      </c>
      <c r="D3696" s="19">
        <v>41209.7886</v>
      </c>
      <c r="E3696" s="23">
        <v>0.99609713600000005</v>
      </c>
      <c r="F3696" s="23">
        <v>0.51116166500000004</v>
      </c>
      <c r="G3696" s="17">
        <v>0.75323989899999999</v>
      </c>
      <c r="H3696" s="17">
        <v>0.24676010100000001</v>
      </c>
      <c r="I3696" s="17">
        <v>0.98535488699999996</v>
      </c>
      <c r="J3696" s="17">
        <v>1.46E-2</v>
      </c>
      <c r="K3696" s="17">
        <v>2.94E-5</v>
      </c>
    </row>
    <row r="3697" spans="1:11" x14ac:dyDescent="0.45">
      <c r="A3697" s="10" t="s">
        <v>35</v>
      </c>
      <c r="B3697" s="20">
        <v>0.96199999999999997</v>
      </c>
      <c r="C3697" s="19">
        <v>183996</v>
      </c>
      <c r="D3697" s="19">
        <v>41404.703719999998</v>
      </c>
      <c r="E3697" s="23">
        <v>1.0127660380000001</v>
      </c>
      <c r="F3697" s="23">
        <v>0.51369832500000001</v>
      </c>
      <c r="G3697" s="17">
        <v>0.75335876899999998</v>
      </c>
      <c r="H3697" s="17">
        <v>0.24664123099999999</v>
      </c>
      <c r="I3697" s="17">
        <v>0.98540478300000001</v>
      </c>
      <c r="J3697" s="17">
        <v>1.46E-2</v>
      </c>
      <c r="K3697" s="17">
        <v>2.9300000000000001E-5</v>
      </c>
    </row>
    <row r="3698" spans="1:11" x14ac:dyDescent="0.45">
      <c r="A3698" s="10" t="s">
        <v>35</v>
      </c>
      <c r="B3698" s="20">
        <v>0.96299999999999997</v>
      </c>
      <c r="C3698" s="19">
        <v>184188</v>
      </c>
      <c r="D3698" s="19">
        <v>41600.482329999999</v>
      </c>
      <c r="E3698" s="23">
        <v>1.0276844199999999</v>
      </c>
      <c r="F3698" s="23">
        <v>0.51634781699999999</v>
      </c>
      <c r="G3698" s="17">
        <v>0.75350185700000005</v>
      </c>
      <c r="H3698" s="17">
        <v>0.246498143</v>
      </c>
      <c r="I3698" s="17">
        <v>0.98545366899999998</v>
      </c>
      <c r="J3698" s="17">
        <v>1.4500000000000001E-2</v>
      </c>
      <c r="K3698" s="17">
        <v>2.9200000000000002E-5</v>
      </c>
    </row>
    <row r="3699" spans="1:11" x14ac:dyDescent="0.45">
      <c r="A3699" s="10" t="s">
        <v>35</v>
      </c>
      <c r="B3699" s="20">
        <v>0.96399999999999997</v>
      </c>
      <c r="C3699" s="19">
        <v>184378</v>
      </c>
      <c r="D3699" s="19">
        <v>41797.168109999999</v>
      </c>
      <c r="E3699" s="23">
        <v>1.0416921219999999</v>
      </c>
      <c r="F3699" s="23">
        <v>0.51907312999999999</v>
      </c>
      <c r="G3699" s="17">
        <v>0.75367994000000005</v>
      </c>
      <c r="H3699" s="17">
        <v>0.24632006000000001</v>
      </c>
      <c r="I3699" s="17">
        <v>0.98548070399999999</v>
      </c>
      <c r="J3699" s="17">
        <v>1.4500000000000001E-2</v>
      </c>
      <c r="K3699" s="17">
        <v>2.9099999999999999E-5</v>
      </c>
    </row>
    <row r="3700" spans="1:11" x14ac:dyDescent="0.45">
      <c r="A3700" s="10" t="s">
        <v>35</v>
      </c>
      <c r="B3700" s="20">
        <v>0.96499999999999997</v>
      </c>
      <c r="C3700" s="19">
        <v>184570</v>
      </c>
      <c r="D3700" s="19">
        <v>41998.392670000001</v>
      </c>
      <c r="E3700" s="23">
        <v>1.055017809</v>
      </c>
      <c r="F3700" s="23">
        <v>0.52180748499999996</v>
      </c>
      <c r="G3700" s="17">
        <v>0.75386032400000003</v>
      </c>
      <c r="H3700" s="17">
        <v>0.246139676</v>
      </c>
      <c r="I3700" s="17">
        <v>0.98551635699999995</v>
      </c>
      <c r="J3700" s="17">
        <v>1.4500000000000001E-2</v>
      </c>
      <c r="K3700" s="17">
        <v>2.9099999999999999E-5</v>
      </c>
    </row>
    <row r="3701" spans="1:11" x14ac:dyDescent="0.45">
      <c r="A3701" s="10" t="s">
        <v>35</v>
      </c>
      <c r="B3701" s="20">
        <v>0.96599999999999997</v>
      </c>
      <c r="C3701" s="19">
        <v>184761</v>
      </c>
      <c r="D3701" s="19">
        <v>42201.413390000002</v>
      </c>
      <c r="E3701" s="23">
        <v>1.070344022</v>
      </c>
      <c r="F3701" s="23">
        <v>0.52456183499999998</v>
      </c>
      <c r="G3701" s="17">
        <v>0.75392534099999997</v>
      </c>
      <c r="H3701" s="17">
        <v>0.246074659</v>
      </c>
      <c r="I3701" s="17">
        <v>0.98555992299999995</v>
      </c>
      <c r="J3701" s="17">
        <v>1.44E-2</v>
      </c>
      <c r="K3701" s="17">
        <v>2.9E-5</v>
      </c>
    </row>
    <row r="3702" spans="1:11" x14ac:dyDescent="0.45">
      <c r="A3702" s="10" t="s">
        <v>35</v>
      </c>
      <c r="B3702" s="20">
        <v>0.96699999999999997</v>
      </c>
      <c r="C3702" s="19">
        <v>184952</v>
      </c>
      <c r="D3702" s="19">
        <v>42407.40206</v>
      </c>
      <c r="E3702" s="23">
        <v>1.0838942410000001</v>
      </c>
      <c r="F3702" s="23">
        <v>0.527472465</v>
      </c>
      <c r="G3702" s="17">
        <v>0.75398481799999995</v>
      </c>
      <c r="H3702" s="17">
        <v>0.246015182</v>
      </c>
      <c r="I3702" s="17">
        <v>0.98561235999999997</v>
      </c>
      <c r="J3702" s="17">
        <v>1.44E-2</v>
      </c>
      <c r="K3702" s="17">
        <v>2.8900000000000001E-5</v>
      </c>
    </row>
    <row r="3703" spans="1:11" x14ac:dyDescent="0.45">
      <c r="A3703" s="10" t="s">
        <v>35</v>
      </c>
      <c r="B3703" s="20">
        <v>0.96799999999999997</v>
      </c>
      <c r="C3703" s="19">
        <v>185143</v>
      </c>
      <c r="D3703" s="19">
        <v>42616.584360000001</v>
      </c>
      <c r="E3703" s="23">
        <v>1.105692251</v>
      </c>
      <c r="F3703" s="23">
        <v>0.53036033400000004</v>
      </c>
      <c r="G3703" s="17">
        <v>0.75410898599999998</v>
      </c>
      <c r="H3703" s="17">
        <v>0.24589101399999999</v>
      </c>
      <c r="I3703" s="17">
        <v>0.98565633699999999</v>
      </c>
      <c r="J3703" s="17">
        <v>1.43E-2</v>
      </c>
      <c r="K3703" s="17">
        <v>2.8799999999999999E-5</v>
      </c>
    </row>
    <row r="3704" spans="1:11" x14ac:dyDescent="0.45">
      <c r="A3704" s="10" t="s">
        <v>35</v>
      </c>
      <c r="B3704" s="20">
        <v>0.96899999999999997</v>
      </c>
      <c r="C3704" s="19">
        <v>185333</v>
      </c>
      <c r="D3704" s="19">
        <v>42827.984600000003</v>
      </c>
      <c r="E3704" s="23">
        <v>1.1204762610000001</v>
      </c>
      <c r="F3704" s="23">
        <v>0.53334873199999999</v>
      </c>
      <c r="G3704" s="17">
        <v>0.75413445000000001</v>
      </c>
      <c r="H3704" s="17">
        <v>0.24586554999999999</v>
      </c>
      <c r="I3704" s="17">
        <v>0.98568877700000002</v>
      </c>
      <c r="J3704" s="17">
        <v>1.43E-2</v>
      </c>
      <c r="K3704" s="17">
        <v>2.87E-5</v>
      </c>
    </row>
    <row r="3705" spans="1:11" x14ac:dyDescent="0.45">
      <c r="A3705" s="10" t="s">
        <v>35</v>
      </c>
      <c r="B3705" s="20">
        <v>0.97</v>
      </c>
      <c r="C3705" s="19">
        <v>185526</v>
      </c>
      <c r="D3705" s="19">
        <v>43045.8128</v>
      </c>
      <c r="E3705" s="23">
        <v>1.138574905</v>
      </c>
      <c r="F3705" s="23">
        <v>0.536361486</v>
      </c>
      <c r="G3705" s="17">
        <v>0.75422851800000001</v>
      </c>
      <c r="H3705" s="17">
        <v>0.24577148200000001</v>
      </c>
      <c r="I3705" s="17">
        <v>0.98572261500000002</v>
      </c>
      <c r="J3705" s="17">
        <v>1.4200000000000001E-2</v>
      </c>
      <c r="K3705" s="17">
        <v>2.8600000000000001E-5</v>
      </c>
    </row>
    <row r="3706" spans="1:11" x14ac:dyDescent="0.45">
      <c r="A3706" s="10" t="s">
        <v>35</v>
      </c>
      <c r="B3706" s="20">
        <v>0.97099999999999997</v>
      </c>
      <c r="C3706" s="19">
        <v>185717</v>
      </c>
      <c r="D3706" s="19">
        <v>43265.431140000001</v>
      </c>
      <c r="E3706" s="23">
        <v>1.16098352</v>
      </c>
      <c r="F3706" s="23">
        <v>0.539483991</v>
      </c>
      <c r="G3706" s="17">
        <v>0.75436282099999996</v>
      </c>
      <c r="H3706" s="17">
        <v>0.24563717900000001</v>
      </c>
      <c r="I3706" s="17">
        <v>0.985758943</v>
      </c>
      <c r="J3706" s="17">
        <v>1.4200000000000001E-2</v>
      </c>
      <c r="K3706" s="17">
        <v>2.8500000000000002E-5</v>
      </c>
    </row>
    <row r="3707" spans="1:11" x14ac:dyDescent="0.45">
      <c r="A3707" s="10" t="s">
        <v>35</v>
      </c>
      <c r="B3707" s="20">
        <v>0.97199999999999998</v>
      </c>
      <c r="C3707" s="19">
        <v>185907</v>
      </c>
      <c r="D3707" s="19">
        <v>43487.511250000003</v>
      </c>
      <c r="E3707" s="23">
        <v>1.1768210589999999</v>
      </c>
      <c r="F3707" s="23">
        <v>0.54265102300000001</v>
      </c>
      <c r="G3707" s="17">
        <v>0.75452242300000005</v>
      </c>
      <c r="H3707" s="17">
        <v>0.245477577</v>
      </c>
      <c r="I3707" s="17">
        <v>0.98580337600000001</v>
      </c>
      <c r="J3707" s="17">
        <v>1.4168201E-2</v>
      </c>
      <c r="K3707" s="17">
        <v>2.8399999999999999E-5</v>
      </c>
    </row>
    <row r="3708" spans="1:11" x14ac:dyDescent="0.45">
      <c r="A3708" s="10" t="s">
        <v>35</v>
      </c>
      <c r="B3708" s="20">
        <v>0.97299999999999998</v>
      </c>
      <c r="C3708" s="19">
        <v>186097</v>
      </c>
      <c r="D3708" s="19">
        <v>43713.622510000001</v>
      </c>
      <c r="E3708" s="23">
        <v>1.2022022969999999</v>
      </c>
      <c r="F3708" s="23">
        <v>0.54583177000000005</v>
      </c>
      <c r="G3708" s="17">
        <v>0.75469781899999999</v>
      </c>
      <c r="H3708" s="17">
        <v>0.24530218100000001</v>
      </c>
      <c r="I3708" s="17">
        <v>0.98584707000000005</v>
      </c>
      <c r="J3708" s="17">
        <v>1.41E-2</v>
      </c>
      <c r="K3708" s="17">
        <v>2.83E-5</v>
      </c>
    </row>
    <row r="3709" spans="1:11" x14ac:dyDescent="0.45">
      <c r="A3709" s="10" t="s">
        <v>35</v>
      </c>
      <c r="B3709" s="20">
        <v>0.97399999999999998</v>
      </c>
      <c r="C3709" s="19">
        <v>186286</v>
      </c>
      <c r="D3709" s="19">
        <v>43942.84822</v>
      </c>
      <c r="E3709" s="23">
        <v>1.2252539760000001</v>
      </c>
      <c r="F3709" s="23">
        <v>0.54916618900000003</v>
      </c>
      <c r="G3709" s="17">
        <v>0.75478565200000003</v>
      </c>
      <c r="H3709" s="17">
        <v>0.245214348</v>
      </c>
      <c r="I3709" s="17">
        <v>0.98588158400000003</v>
      </c>
      <c r="J3709" s="17">
        <v>1.41E-2</v>
      </c>
      <c r="K3709" s="17">
        <v>2.83E-5</v>
      </c>
    </row>
    <row r="3710" spans="1:11" x14ac:dyDescent="0.45">
      <c r="A3710" s="10" t="s">
        <v>35</v>
      </c>
      <c r="B3710" s="20">
        <v>0.97499999999999998</v>
      </c>
      <c r="C3710" s="19">
        <v>186481</v>
      </c>
      <c r="D3710" s="19">
        <v>44183.723619999997</v>
      </c>
      <c r="E3710" s="23">
        <v>1.24677555</v>
      </c>
      <c r="F3710" s="23">
        <v>0.55250798199999995</v>
      </c>
      <c r="G3710" s="17">
        <v>0.75488655699999996</v>
      </c>
      <c r="H3710" s="17">
        <v>0.24511344299999999</v>
      </c>
      <c r="I3710" s="17">
        <v>0.98592401600000001</v>
      </c>
      <c r="J3710" s="17">
        <v>1.4E-2</v>
      </c>
      <c r="K3710" s="17">
        <v>2.8200000000000001E-5</v>
      </c>
    </row>
    <row r="3711" spans="1:11" x14ac:dyDescent="0.45">
      <c r="A3711" s="10" t="s">
        <v>35</v>
      </c>
      <c r="B3711" s="20">
        <v>0.97599999999999998</v>
      </c>
      <c r="C3711" s="19">
        <v>186672</v>
      </c>
      <c r="D3711" s="19">
        <v>44424.147960000002</v>
      </c>
      <c r="E3711" s="23">
        <v>1.2726854249999999</v>
      </c>
      <c r="F3711" s="23">
        <v>0.55609630700000001</v>
      </c>
      <c r="G3711" s="17">
        <v>0.75498200100000001</v>
      </c>
      <c r="H3711" s="17">
        <v>0.24501799899999999</v>
      </c>
      <c r="I3711" s="17">
        <v>0.98595540599999998</v>
      </c>
      <c r="J3711" s="17">
        <v>1.4E-2</v>
      </c>
      <c r="K3711" s="17">
        <v>2.8099999999999999E-5</v>
      </c>
    </row>
    <row r="3712" spans="1:11" x14ac:dyDescent="0.45">
      <c r="A3712" s="10" t="s">
        <v>35</v>
      </c>
      <c r="B3712" s="20">
        <v>0.97699999999999998</v>
      </c>
      <c r="C3712" s="19">
        <v>186863</v>
      </c>
      <c r="D3712" s="19">
        <v>44670.200839999998</v>
      </c>
      <c r="E3712" s="23">
        <v>1.301892483</v>
      </c>
      <c r="F3712" s="23">
        <v>0.55958155399999998</v>
      </c>
      <c r="G3712" s="17">
        <v>0.75510400700000002</v>
      </c>
      <c r="H3712" s="17">
        <v>0.24489599300000001</v>
      </c>
      <c r="I3712" s="17">
        <v>0.98597955800000003</v>
      </c>
      <c r="J3712" s="17">
        <v>1.4E-2</v>
      </c>
      <c r="K3712" s="17">
        <v>2.8E-5</v>
      </c>
    </row>
    <row r="3713" spans="1:11" x14ac:dyDescent="0.45">
      <c r="A3713" s="10" t="s">
        <v>35</v>
      </c>
      <c r="B3713" s="20">
        <v>0.97799999999999998</v>
      </c>
      <c r="C3713" s="19">
        <v>187054</v>
      </c>
      <c r="D3713" s="19">
        <v>44921.120900000002</v>
      </c>
      <c r="E3713" s="23">
        <v>1.3290851809999999</v>
      </c>
      <c r="F3713" s="23">
        <v>0.56332487600000003</v>
      </c>
      <c r="G3713" s="17">
        <v>0.75523110999999998</v>
      </c>
      <c r="H3713" s="17">
        <v>0.24476888999999999</v>
      </c>
      <c r="I3713" s="17">
        <v>0.98602345199999997</v>
      </c>
      <c r="J3713" s="17">
        <v>1.3899999999999999E-2</v>
      </c>
      <c r="K3713" s="17">
        <v>2.7900000000000001E-5</v>
      </c>
    </row>
    <row r="3714" spans="1:11" x14ac:dyDescent="0.45">
      <c r="A3714" s="10" t="s">
        <v>35</v>
      </c>
      <c r="B3714" s="20">
        <v>0.97899999999999998</v>
      </c>
      <c r="C3714" s="19">
        <v>187245</v>
      </c>
      <c r="D3714" s="19">
        <v>45177.900260000002</v>
      </c>
      <c r="E3714" s="23">
        <v>1.363366971</v>
      </c>
      <c r="F3714" s="23">
        <v>0.56711902800000003</v>
      </c>
      <c r="G3714" s="17">
        <v>0.75534727199999996</v>
      </c>
      <c r="H3714" s="17">
        <v>0.24465272800000001</v>
      </c>
      <c r="I3714" s="17">
        <v>0.98606038799999995</v>
      </c>
      <c r="J3714" s="17">
        <v>1.3899999999999999E-2</v>
      </c>
      <c r="K3714" s="17">
        <v>2.7800000000000001E-5</v>
      </c>
    </row>
    <row r="3715" spans="1:11" x14ac:dyDescent="0.45">
      <c r="A3715" s="10" t="s">
        <v>35</v>
      </c>
      <c r="B3715" s="20">
        <v>0.98</v>
      </c>
      <c r="C3715" s="19">
        <v>187436</v>
      </c>
      <c r="D3715" s="19">
        <v>45443.429150000004</v>
      </c>
      <c r="E3715" s="23">
        <v>1.414487316</v>
      </c>
      <c r="F3715" s="23">
        <v>0.57090713999999998</v>
      </c>
      <c r="G3715" s="17">
        <v>0.75551654999999995</v>
      </c>
      <c r="H3715" s="17">
        <v>0.24448344999999999</v>
      </c>
      <c r="I3715" s="17">
        <v>0.98610605900000003</v>
      </c>
      <c r="J3715" s="17">
        <v>1.3899999999999999E-2</v>
      </c>
      <c r="K3715" s="17">
        <v>2.7699999999999999E-5</v>
      </c>
    </row>
    <row r="3716" spans="1:11" x14ac:dyDescent="0.45">
      <c r="A3716" s="10" t="s">
        <v>35</v>
      </c>
      <c r="B3716" s="20">
        <v>0.98099999999999998</v>
      </c>
      <c r="C3716" s="19">
        <v>187627</v>
      </c>
      <c r="D3716" s="19">
        <v>45717.314789999997</v>
      </c>
      <c r="E3716" s="23">
        <v>1.453789816</v>
      </c>
      <c r="F3716" s="23">
        <v>0.57506636499999997</v>
      </c>
      <c r="G3716" s="17">
        <v>0.75564284500000001</v>
      </c>
      <c r="H3716" s="17">
        <v>0.24435715499999999</v>
      </c>
      <c r="I3716" s="17">
        <v>0.98613234400000005</v>
      </c>
      <c r="J3716" s="17">
        <v>1.38E-2</v>
      </c>
      <c r="K3716" s="17">
        <v>2.7699999999999999E-5</v>
      </c>
    </row>
    <row r="3717" spans="1:11" x14ac:dyDescent="0.45">
      <c r="A3717" s="10" t="s">
        <v>35</v>
      </c>
      <c r="B3717" s="20">
        <v>0.98199999999999998</v>
      </c>
      <c r="C3717" s="19">
        <v>187817</v>
      </c>
      <c r="D3717" s="19">
        <v>45998.069109999997</v>
      </c>
      <c r="E3717" s="23">
        <v>1.5069604320000001</v>
      </c>
      <c r="F3717" s="23">
        <v>0.57929698699999999</v>
      </c>
      <c r="G3717" s="17">
        <v>0.75577823099999997</v>
      </c>
      <c r="H3717" s="17">
        <v>0.24422176900000001</v>
      </c>
      <c r="I3717" s="17">
        <v>0.986174459</v>
      </c>
      <c r="J3717" s="17">
        <v>1.38E-2</v>
      </c>
      <c r="K3717" s="17">
        <v>2.76E-5</v>
      </c>
    </row>
    <row r="3718" spans="1:11" x14ac:dyDescent="0.45">
      <c r="A3718" s="10" t="s">
        <v>35</v>
      </c>
      <c r="B3718" s="20">
        <v>0.98299999999999998</v>
      </c>
      <c r="C3718" s="19">
        <v>188006</v>
      </c>
      <c r="D3718" s="19">
        <v>46288.101459999998</v>
      </c>
      <c r="E3718" s="23">
        <v>1.558582412</v>
      </c>
      <c r="F3718" s="23">
        <v>0.58370769700000003</v>
      </c>
      <c r="G3718" s="17">
        <v>0.75588013099999996</v>
      </c>
      <c r="H3718" s="17">
        <v>0.24411986899999999</v>
      </c>
      <c r="I3718" s="17">
        <v>0.986207948</v>
      </c>
      <c r="J3718" s="17">
        <v>1.38E-2</v>
      </c>
      <c r="K3718" s="17">
        <v>2.7500000000000001E-5</v>
      </c>
    </row>
    <row r="3719" spans="1:11" x14ac:dyDescent="0.45">
      <c r="A3719" s="10" t="s">
        <v>35</v>
      </c>
      <c r="B3719" s="20">
        <v>0.98399999999999999</v>
      </c>
      <c r="C3719" s="19">
        <v>188199</v>
      </c>
      <c r="D3719" s="19">
        <v>46593.150009999998</v>
      </c>
      <c r="E3719" s="23">
        <v>1.603068309</v>
      </c>
      <c r="F3719" s="23">
        <v>0.58828571299999999</v>
      </c>
      <c r="G3719" s="17">
        <v>0.75603483500000002</v>
      </c>
      <c r="H3719" s="17">
        <v>0.24396516500000001</v>
      </c>
      <c r="I3719" s="17">
        <v>0.98623128699999996</v>
      </c>
      <c r="J3719" s="17">
        <v>1.37E-2</v>
      </c>
      <c r="K3719" s="17">
        <v>2.7399999999999999E-5</v>
      </c>
    </row>
    <row r="3720" spans="1:11" x14ac:dyDescent="0.45">
      <c r="A3720" s="10" t="s">
        <v>35</v>
      </c>
      <c r="B3720" s="20">
        <v>0.98499999999999999</v>
      </c>
      <c r="C3720" s="19">
        <v>188392</v>
      </c>
      <c r="D3720" s="19">
        <v>46908.010069999997</v>
      </c>
      <c r="E3720" s="23">
        <v>1.6618971250000001</v>
      </c>
      <c r="F3720" s="23">
        <v>0.59312731100000005</v>
      </c>
      <c r="G3720" s="17">
        <v>0.75618391399999996</v>
      </c>
      <c r="H3720" s="17">
        <v>0.24381608599999999</v>
      </c>
      <c r="I3720" s="17">
        <v>0.98626382099999998</v>
      </c>
      <c r="J3720" s="17">
        <v>1.37E-2</v>
      </c>
      <c r="K3720" s="17">
        <v>2.73E-5</v>
      </c>
    </row>
    <row r="3721" spans="1:11" x14ac:dyDescent="0.45">
      <c r="A3721" s="10" t="s">
        <v>35</v>
      </c>
      <c r="B3721" s="20">
        <v>0.98599999999999999</v>
      </c>
      <c r="C3721" s="19">
        <v>188583</v>
      </c>
      <c r="D3721" s="19">
        <v>47230.909769999998</v>
      </c>
      <c r="E3721" s="23">
        <v>1.7223615240000001</v>
      </c>
      <c r="F3721" s="23">
        <v>0.59815909</v>
      </c>
      <c r="G3721" s="17">
        <v>0.75636722300000003</v>
      </c>
      <c r="H3721" s="17">
        <v>0.24363277699999999</v>
      </c>
      <c r="I3721" s="17">
        <v>0.98629575000000003</v>
      </c>
      <c r="J3721" s="17">
        <v>1.37E-2</v>
      </c>
      <c r="K3721" s="17">
        <v>2.72E-5</v>
      </c>
    </row>
    <row r="3722" spans="1:11" x14ac:dyDescent="0.45">
      <c r="A3722" s="10" t="s">
        <v>35</v>
      </c>
      <c r="B3722" s="20">
        <v>0.98699999999999999</v>
      </c>
      <c r="C3722" s="19">
        <v>188774</v>
      </c>
      <c r="D3722" s="19">
        <v>47565.790719999997</v>
      </c>
      <c r="E3722" s="23">
        <v>1.7865207089999999</v>
      </c>
      <c r="F3722" s="23">
        <v>0.60336289300000001</v>
      </c>
      <c r="G3722" s="17">
        <v>0.75644421399999995</v>
      </c>
      <c r="H3722" s="17">
        <v>0.243555786</v>
      </c>
      <c r="I3722" s="17">
        <v>0.98631701299999996</v>
      </c>
      <c r="J3722" s="17">
        <v>1.37E-2</v>
      </c>
      <c r="K3722" s="17">
        <v>2.72E-5</v>
      </c>
    </row>
    <row r="3723" spans="1:11" x14ac:dyDescent="0.45">
      <c r="A3723" s="10" t="s">
        <v>35</v>
      </c>
      <c r="B3723" s="20">
        <v>0.98799999999999999</v>
      </c>
      <c r="C3723" s="19">
        <v>188965</v>
      </c>
      <c r="D3723" s="19">
        <v>47915.568729999999</v>
      </c>
      <c r="E3723" s="23">
        <v>1.870234543</v>
      </c>
      <c r="F3723" s="23">
        <v>0.608830753</v>
      </c>
      <c r="G3723" s="17">
        <v>0.75656338499999998</v>
      </c>
      <c r="H3723" s="17">
        <v>0.243436615</v>
      </c>
      <c r="I3723" s="17">
        <v>0.98634949500000002</v>
      </c>
      <c r="J3723" s="17">
        <v>1.3599999999999999E-2</v>
      </c>
      <c r="K3723" s="17">
        <v>2.7100000000000001E-5</v>
      </c>
    </row>
    <row r="3724" spans="1:11" x14ac:dyDescent="0.45">
      <c r="A3724" s="10" t="s">
        <v>35</v>
      </c>
      <c r="B3724" s="20">
        <v>0.98899999999999999</v>
      </c>
      <c r="C3724" s="19">
        <v>189156</v>
      </c>
      <c r="D3724" s="19">
        <v>48279.993119999999</v>
      </c>
      <c r="E3724" s="23">
        <v>1.9568097980000001</v>
      </c>
      <c r="F3724" s="23">
        <v>0.61460043799999997</v>
      </c>
      <c r="G3724" s="17">
        <v>0.75672460799999997</v>
      </c>
      <c r="H3724" s="17">
        <v>0.24327539200000001</v>
      </c>
      <c r="I3724" s="17">
        <v>0.98638411800000003</v>
      </c>
      <c r="J3724" s="17">
        <v>1.3599999999999999E-2</v>
      </c>
      <c r="K3724" s="17">
        <v>2.6999999999999999E-5</v>
      </c>
    </row>
    <row r="3725" spans="1:11" x14ac:dyDescent="0.45">
      <c r="A3725" s="10" t="s">
        <v>35</v>
      </c>
      <c r="B3725" s="20">
        <v>0.99</v>
      </c>
      <c r="C3725" s="19">
        <v>189347</v>
      </c>
      <c r="D3725" s="19">
        <v>48664.310859999998</v>
      </c>
      <c r="E3725" s="23">
        <v>2.070295088</v>
      </c>
      <c r="F3725" s="23">
        <v>0.62068984100000002</v>
      </c>
      <c r="G3725" s="17">
        <v>0.75690135000000003</v>
      </c>
      <c r="H3725" s="17">
        <v>0.24309865</v>
      </c>
      <c r="I3725" s="17">
        <v>0.98641991399999995</v>
      </c>
      <c r="J3725" s="17">
        <v>1.3599999999999999E-2</v>
      </c>
      <c r="K3725" s="17">
        <v>2.69E-5</v>
      </c>
    </row>
    <row r="3726" spans="1:11" x14ac:dyDescent="0.45">
      <c r="A3726" s="10" t="s">
        <v>35</v>
      </c>
      <c r="B3726" s="20">
        <v>0.99099999999999999</v>
      </c>
      <c r="C3726" s="19">
        <v>189535</v>
      </c>
      <c r="D3726" s="19">
        <v>49065.4931</v>
      </c>
      <c r="E3726" s="23">
        <v>2.194557171</v>
      </c>
      <c r="F3726" s="23">
        <v>0.627112907</v>
      </c>
      <c r="G3726" s="17">
        <v>0.75703695900000001</v>
      </c>
      <c r="H3726" s="17">
        <v>0.24296304099999999</v>
      </c>
      <c r="I3726" s="17">
        <v>0.98645919299999996</v>
      </c>
      <c r="J3726" s="17">
        <v>1.35E-2</v>
      </c>
      <c r="K3726" s="17">
        <v>2.6800000000000001E-5</v>
      </c>
    </row>
    <row r="3727" spans="1:11" x14ac:dyDescent="0.45">
      <c r="A3727" s="10" t="s">
        <v>35</v>
      </c>
      <c r="B3727" s="20">
        <v>0.99199999999999999</v>
      </c>
      <c r="C3727" s="19">
        <v>189729</v>
      </c>
      <c r="D3727" s="19">
        <v>49504.568800000001</v>
      </c>
      <c r="E3727" s="23">
        <v>2.3513778040000002</v>
      </c>
      <c r="F3727" s="23">
        <v>0.63395195100000001</v>
      </c>
      <c r="G3727" s="17">
        <v>0.75720633100000001</v>
      </c>
      <c r="H3727" s="17">
        <v>0.24279366899999999</v>
      </c>
      <c r="I3727" s="17">
        <v>0.98647329699999997</v>
      </c>
      <c r="J3727" s="17">
        <v>1.35E-2</v>
      </c>
      <c r="K3727" s="17">
        <v>2.6699999999999998E-5</v>
      </c>
    </row>
    <row r="3728" spans="1:11" x14ac:dyDescent="0.45">
      <c r="A3728" s="10" t="s">
        <v>35</v>
      </c>
      <c r="B3728" s="20">
        <v>0.99299999999999999</v>
      </c>
      <c r="C3728" s="19">
        <v>189920</v>
      </c>
      <c r="D3728" s="19">
        <v>49970.547910000001</v>
      </c>
      <c r="E3728" s="23">
        <v>2.5264279759999999</v>
      </c>
      <c r="F3728" s="23">
        <v>0.64143658400000003</v>
      </c>
      <c r="G3728" s="17">
        <v>0.75740311699999996</v>
      </c>
      <c r="H3728" s="17">
        <v>0.24259688300000001</v>
      </c>
      <c r="I3728" s="17">
        <v>0.986508198</v>
      </c>
      <c r="J3728" s="17">
        <v>1.35E-2</v>
      </c>
      <c r="K3728" s="17">
        <v>2.6599999999999999E-5</v>
      </c>
    </row>
    <row r="3729" spans="1:11" x14ac:dyDescent="0.45">
      <c r="A3729" s="10" t="s">
        <v>35</v>
      </c>
      <c r="B3729" s="20">
        <v>0.99399999999999999</v>
      </c>
      <c r="C3729" s="19">
        <v>190111</v>
      </c>
      <c r="D3729" s="19">
        <v>50468.871800000001</v>
      </c>
      <c r="E3729" s="23">
        <v>2.7034538619999999</v>
      </c>
      <c r="F3729" s="23">
        <v>0.649670627</v>
      </c>
      <c r="G3729" s="17">
        <v>0.75758372699999998</v>
      </c>
      <c r="H3729" s="17">
        <v>0.24241627299999999</v>
      </c>
      <c r="I3729" s="17">
        <v>0.98655351599999996</v>
      </c>
      <c r="J3729" s="17">
        <v>1.34E-2</v>
      </c>
      <c r="K3729" s="17">
        <v>2.65E-5</v>
      </c>
    </row>
    <row r="3730" spans="1:11" x14ac:dyDescent="0.45">
      <c r="A3730" s="10" t="s">
        <v>35</v>
      </c>
      <c r="B3730" s="20">
        <v>0.995</v>
      </c>
      <c r="C3730" s="19">
        <v>190302</v>
      </c>
      <c r="D3730" s="19">
        <v>51005.636209999997</v>
      </c>
      <c r="E3730" s="23">
        <v>2.9377746679999999</v>
      </c>
      <c r="F3730" s="23">
        <v>0.65847860800000002</v>
      </c>
      <c r="G3730" s="17">
        <v>0.75774295599999997</v>
      </c>
      <c r="H3730" s="17">
        <v>0.242257044</v>
      </c>
      <c r="I3730" s="17">
        <v>0.98658471700000006</v>
      </c>
      <c r="J3730" s="17">
        <v>1.34E-2</v>
      </c>
      <c r="K3730" s="17">
        <v>2.6400000000000001E-5</v>
      </c>
    </row>
    <row r="3731" spans="1:11" x14ac:dyDescent="0.45">
      <c r="A3731" s="10" t="s">
        <v>35</v>
      </c>
      <c r="B3731" s="20">
        <v>0.996</v>
      </c>
      <c r="C3731" s="19">
        <v>190493</v>
      </c>
      <c r="D3731" s="19">
        <v>51601.398889999997</v>
      </c>
      <c r="E3731" s="23">
        <v>3.322891147</v>
      </c>
      <c r="F3731" s="23">
        <v>0.66806871000000001</v>
      </c>
      <c r="G3731" s="17">
        <v>0.75793861200000001</v>
      </c>
      <c r="H3731" s="17">
        <v>0.24206138799999999</v>
      </c>
      <c r="I3731" s="17">
        <v>0.98660343399999995</v>
      </c>
      <c r="J3731" s="17">
        <v>1.34E-2</v>
      </c>
      <c r="K3731" s="17">
        <v>2.6299999999999999E-5</v>
      </c>
    </row>
    <row r="3732" spans="1:11" x14ac:dyDescent="0.45">
      <c r="A3732" s="10" t="s">
        <v>35</v>
      </c>
      <c r="B3732" s="20">
        <v>0.997</v>
      </c>
      <c r="C3732" s="19">
        <v>190684</v>
      </c>
      <c r="D3732" s="19">
        <v>52275.37427</v>
      </c>
      <c r="E3732" s="23">
        <v>3.7486214470000001</v>
      </c>
      <c r="F3732" s="23">
        <v>0.67889043299999996</v>
      </c>
      <c r="G3732" s="17">
        <v>0.75811814300000002</v>
      </c>
      <c r="H3732" s="17">
        <v>0.24188185700000001</v>
      </c>
      <c r="I3732" s="17">
        <v>0.98661886799999998</v>
      </c>
      <c r="J3732" s="17">
        <v>1.34E-2</v>
      </c>
      <c r="K3732" s="17">
        <v>2.62E-5</v>
      </c>
    </row>
    <row r="3733" spans="1:11" x14ac:dyDescent="0.45">
      <c r="A3733" s="10" t="s">
        <v>35</v>
      </c>
      <c r="B3733" s="20">
        <v>0.998</v>
      </c>
      <c r="C3733" s="19">
        <v>190874</v>
      </c>
      <c r="D3733" s="19">
        <v>53069.713409999997</v>
      </c>
      <c r="E3733" s="23">
        <v>4.7275815850000003</v>
      </c>
      <c r="F3733" s="23">
        <v>0.691307691</v>
      </c>
      <c r="G3733" s="17">
        <v>0.75831176600000005</v>
      </c>
      <c r="H3733" s="17">
        <v>0.241688234</v>
      </c>
      <c r="I3733" s="17">
        <v>0.98666457900000004</v>
      </c>
      <c r="J3733" s="17">
        <v>1.3299999999999999E-2</v>
      </c>
      <c r="K3733" s="17">
        <v>2.6100000000000001E-5</v>
      </c>
    </row>
    <row r="3734" spans="1:11" x14ac:dyDescent="0.45">
      <c r="A3734" s="10" t="s">
        <v>35</v>
      </c>
      <c r="B3734" s="20">
        <v>0.999</v>
      </c>
      <c r="C3734" s="19">
        <v>191066</v>
      </c>
      <c r="D3734" s="19">
        <v>54337.657330000002</v>
      </c>
      <c r="E3734" s="23">
        <v>14.662755300000001</v>
      </c>
      <c r="F3734" s="23">
        <v>0.70624952600000002</v>
      </c>
      <c r="G3734" s="17">
        <v>0.75854416800000002</v>
      </c>
      <c r="H3734" s="17">
        <v>0.24145583200000001</v>
      </c>
      <c r="I3734" s="17">
        <v>0.98672038900000003</v>
      </c>
      <c r="J3734" s="17">
        <v>1.3299999999999999E-2</v>
      </c>
      <c r="K3734" s="17">
        <v>2.5999999999999998E-5</v>
      </c>
    </row>
    <row r="3735" spans="1:11" x14ac:dyDescent="0.45">
      <c r="A3735" s="10" t="s">
        <v>35</v>
      </c>
      <c r="B3735" s="20">
        <v>1</v>
      </c>
      <c r="C3735" s="19">
        <v>191067</v>
      </c>
      <c r="D3735" s="19">
        <v>54352.75922</v>
      </c>
      <c r="E3735" s="23">
        <v>15.1018939</v>
      </c>
      <c r="F3735" s="23">
        <v>0.73136158200000001</v>
      </c>
      <c r="G3735" s="17">
        <v>0.75854543200000002</v>
      </c>
      <c r="H3735" s="17">
        <v>0.24145456800000001</v>
      </c>
      <c r="I3735" s="17">
        <v>0.98672343799999995</v>
      </c>
      <c r="J3735" s="17">
        <v>1.3299999999999999E-2</v>
      </c>
      <c r="K3735" s="17">
        <v>2.5999999999999998E-5</v>
      </c>
    </row>
    <row r="3736" spans="1:11" x14ac:dyDescent="0.45">
      <c r="A3736" s="10" t="s">
        <v>37</v>
      </c>
      <c r="B3736" s="20">
        <v>0</v>
      </c>
      <c r="C3736" s="19">
        <v>790</v>
      </c>
      <c r="D3736" s="19">
        <v>0.64494690300000002</v>
      </c>
      <c r="E3736" s="23">
        <v>1.41E-3</v>
      </c>
      <c r="F3736" s="23">
        <v>1.15E-3</v>
      </c>
      <c r="G3736" s="17">
        <v>0.81645569600000001</v>
      </c>
      <c r="H3736" s="17">
        <v>0.18354430399999999</v>
      </c>
      <c r="I3736" s="17">
        <v>0.69549973799999998</v>
      </c>
      <c r="J3736" s="17">
        <v>0.30450026200000002</v>
      </c>
      <c r="K3736" s="17">
        <v>0</v>
      </c>
    </row>
    <row r="3737" spans="1:11" x14ac:dyDescent="0.45">
      <c r="A3737" s="10" t="s">
        <v>37</v>
      </c>
      <c r="B3737" s="20">
        <v>0.01</v>
      </c>
      <c r="C3737" s="19">
        <v>2374</v>
      </c>
      <c r="D3737" s="19">
        <v>4.9490596120000001</v>
      </c>
      <c r="E3737" s="23">
        <v>3.98E-3</v>
      </c>
      <c r="F3737" s="23">
        <v>3.2799999999999999E-3</v>
      </c>
      <c r="G3737" s="17">
        <v>0.76116259500000005</v>
      </c>
      <c r="H3737" s="17">
        <v>0.238837405</v>
      </c>
      <c r="I3737" s="17">
        <v>0.73042415500000002</v>
      </c>
      <c r="J3737" s="17">
        <v>0.26957584499999998</v>
      </c>
      <c r="K3737" s="17">
        <v>0</v>
      </c>
    </row>
    <row r="3738" spans="1:11" x14ac:dyDescent="0.45">
      <c r="A3738" s="10" t="s">
        <v>37</v>
      </c>
      <c r="B3738" s="20">
        <v>0.02</v>
      </c>
      <c r="C3738" s="19">
        <v>3924</v>
      </c>
      <c r="D3738" s="19">
        <v>12.16163916</v>
      </c>
      <c r="E3738" s="23">
        <v>5.3699999999999998E-3</v>
      </c>
      <c r="F3738" s="23">
        <v>4.79E-3</v>
      </c>
      <c r="G3738" s="17">
        <v>0.78338430199999998</v>
      </c>
      <c r="H3738" s="17">
        <v>0.216615698</v>
      </c>
      <c r="I3738" s="17">
        <v>0.70207273000000003</v>
      </c>
      <c r="J3738" s="17">
        <v>0.29792727000000002</v>
      </c>
      <c r="K3738" s="17">
        <v>0</v>
      </c>
    </row>
    <row r="3739" spans="1:11" x14ac:dyDescent="0.45">
      <c r="A3739" s="10" t="s">
        <v>37</v>
      </c>
      <c r="B3739" s="20">
        <v>0.03</v>
      </c>
      <c r="C3739" s="19">
        <v>5502</v>
      </c>
      <c r="D3739" s="19">
        <v>21.530833789999999</v>
      </c>
      <c r="E3739" s="23">
        <v>6.5700000000000003E-3</v>
      </c>
      <c r="F3739" s="23">
        <v>5.9300000000000004E-3</v>
      </c>
      <c r="G3739" s="17">
        <v>0.75517993500000002</v>
      </c>
      <c r="H3739" s="17">
        <v>0.244820065</v>
      </c>
      <c r="I3739" s="17">
        <v>0.68734113399999996</v>
      </c>
      <c r="J3739" s="17">
        <v>0.31265886599999998</v>
      </c>
      <c r="K3739" s="17">
        <v>0</v>
      </c>
    </row>
    <row r="3740" spans="1:11" x14ac:dyDescent="0.45">
      <c r="A3740" s="10" t="s">
        <v>37</v>
      </c>
      <c r="B3740" s="20">
        <v>0.04</v>
      </c>
      <c r="C3740" s="19">
        <v>7124</v>
      </c>
      <c r="D3740" s="19">
        <v>32.857329970000002</v>
      </c>
      <c r="E3740" s="23">
        <v>7.43E-3</v>
      </c>
      <c r="F3740" s="23">
        <v>6.8599999999999998E-3</v>
      </c>
      <c r="G3740" s="17">
        <v>0.75743964100000005</v>
      </c>
      <c r="H3740" s="17">
        <v>0.242560359</v>
      </c>
      <c r="I3740" s="17">
        <v>0.74151313699999999</v>
      </c>
      <c r="J3740" s="17">
        <v>0.25848686300000001</v>
      </c>
      <c r="K3740" s="17">
        <v>0</v>
      </c>
    </row>
    <row r="3741" spans="1:11" x14ac:dyDescent="0.45">
      <c r="A3741" s="10" t="s">
        <v>37</v>
      </c>
      <c r="B3741" s="20">
        <v>0.05</v>
      </c>
      <c r="C3741" s="19">
        <v>8707</v>
      </c>
      <c r="D3741" s="19">
        <v>45.65437008</v>
      </c>
      <c r="E3741" s="23">
        <v>8.7799999999999996E-3</v>
      </c>
      <c r="F3741" s="23">
        <v>7.7400000000000004E-3</v>
      </c>
      <c r="G3741" s="17">
        <v>0.75881474699999996</v>
      </c>
      <c r="H3741" s="17">
        <v>0.24118525299999999</v>
      </c>
      <c r="I3741" s="17">
        <v>0.75936651600000005</v>
      </c>
      <c r="J3741" s="17">
        <v>0.24063348400000001</v>
      </c>
      <c r="K3741" s="17">
        <v>0</v>
      </c>
    </row>
    <row r="3742" spans="1:11" x14ac:dyDescent="0.45">
      <c r="A3742" s="10" t="s">
        <v>37</v>
      </c>
      <c r="B3742" s="20">
        <v>0.06</v>
      </c>
      <c r="C3742" s="19">
        <v>10251</v>
      </c>
      <c r="D3742" s="19">
        <v>59.980105450000003</v>
      </c>
      <c r="E3742" s="23">
        <v>9.7300000000000008E-3</v>
      </c>
      <c r="F3742" s="23">
        <v>8.8100000000000001E-3</v>
      </c>
      <c r="G3742" s="17">
        <v>0.751243781</v>
      </c>
      <c r="H3742" s="17">
        <v>0.248756219</v>
      </c>
      <c r="I3742" s="17">
        <v>0.76297251099999996</v>
      </c>
      <c r="J3742" s="17">
        <v>0.23702748900000001</v>
      </c>
      <c r="K3742" s="17">
        <v>0</v>
      </c>
    </row>
    <row r="3743" spans="1:11" x14ac:dyDescent="0.45">
      <c r="A3743" s="10" t="s">
        <v>37</v>
      </c>
      <c r="B3743" s="20">
        <v>7.0000000000000007E-2</v>
      </c>
      <c r="C3743" s="19">
        <v>11866</v>
      </c>
      <c r="D3743" s="19">
        <v>76.529044580000004</v>
      </c>
      <c r="E3743" s="23">
        <v>1.0699999999999999E-2</v>
      </c>
      <c r="F3743" s="23">
        <v>9.7400000000000004E-3</v>
      </c>
      <c r="G3743" s="17">
        <v>0.73959211199999997</v>
      </c>
      <c r="H3743" s="17">
        <v>0.26040788799999998</v>
      </c>
      <c r="I3743" s="17">
        <v>0.77808919399999998</v>
      </c>
      <c r="J3743" s="17">
        <v>0.22191080599999999</v>
      </c>
      <c r="K3743" s="17">
        <v>0</v>
      </c>
    </row>
    <row r="3744" spans="1:11" x14ac:dyDescent="0.45">
      <c r="A3744" s="10" t="s">
        <v>37</v>
      </c>
      <c r="B3744" s="20">
        <v>0.08</v>
      </c>
      <c r="C3744" s="19">
        <v>13228</v>
      </c>
      <c r="D3744" s="19">
        <v>91.488973180000002</v>
      </c>
      <c r="E3744" s="23">
        <v>1.14E-2</v>
      </c>
      <c r="F3744" s="23">
        <v>1.04E-2</v>
      </c>
      <c r="G3744" s="17">
        <v>0.74410341700000004</v>
      </c>
      <c r="H3744" s="17">
        <v>0.25589658300000001</v>
      </c>
      <c r="I3744" s="17">
        <v>0.783211977</v>
      </c>
      <c r="J3744" s="17">
        <v>0.216788023</v>
      </c>
      <c r="K3744" s="17">
        <v>0</v>
      </c>
    </row>
    <row r="3745" spans="1:11" x14ac:dyDescent="0.45">
      <c r="A3745" s="10" t="s">
        <v>37</v>
      </c>
      <c r="B3745" s="20">
        <v>0.09</v>
      </c>
      <c r="C3745" s="19">
        <v>15040</v>
      </c>
      <c r="D3745" s="19">
        <v>112.8750756</v>
      </c>
      <c r="E3745" s="23">
        <v>1.24E-2</v>
      </c>
      <c r="F3745" s="23">
        <v>1.12E-2</v>
      </c>
      <c r="G3745" s="17">
        <v>0.75458776599999999</v>
      </c>
      <c r="H3745" s="17">
        <v>0.24541223400000001</v>
      </c>
      <c r="I3745" s="17">
        <v>0.77932100199999998</v>
      </c>
      <c r="J3745" s="17">
        <v>0.21665249</v>
      </c>
      <c r="K3745" s="17">
        <v>4.0299999999999997E-3</v>
      </c>
    </row>
    <row r="3746" spans="1:11" x14ac:dyDescent="0.45">
      <c r="A3746" s="10" t="s">
        <v>37</v>
      </c>
      <c r="B3746" s="20">
        <v>0.1</v>
      </c>
      <c r="C3746" s="19">
        <v>16551</v>
      </c>
      <c r="D3746" s="19">
        <v>132.3316298</v>
      </c>
      <c r="E3746" s="23">
        <v>1.34E-2</v>
      </c>
      <c r="F3746" s="23">
        <v>1.2E-2</v>
      </c>
      <c r="G3746" s="17">
        <v>0.74345961000000005</v>
      </c>
      <c r="H3746" s="17">
        <v>0.25654039000000001</v>
      </c>
      <c r="I3746" s="17">
        <v>0.77611615300000003</v>
      </c>
      <c r="J3746" s="17">
        <v>0.22046734400000001</v>
      </c>
      <c r="K3746" s="17">
        <v>3.4199999999999999E-3</v>
      </c>
    </row>
    <row r="3747" spans="1:11" x14ac:dyDescent="0.45">
      <c r="A3747" s="10" t="s">
        <v>37</v>
      </c>
      <c r="B3747" s="20">
        <v>0.11</v>
      </c>
      <c r="C3747" s="19">
        <v>18204</v>
      </c>
      <c r="D3747" s="19">
        <v>155.44106790000001</v>
      </c>
      <c r="E3747" s="23">
        <v>1.46E-2</v>
      </c>
      <c r="F3747" s="23">
        <v>1.29E-2</v>
      </c>
      <c r="G3747" s="17">
        <v>0.74357284099999998</v>
      </c>
      <c r="H3747" s="17">
        <v>0.25642715900000002</v>
      </c>
      <c r="I3747" s="17">
        <v>0.77309980700000003</v>
      </c>
      <c r="J3747" s="17">
        <v>0.22398481000000001</v>
      </c>
      <c r="K3747" s="17">
        <v>2.9199999999999999E-3</v>
      </c>
    </row>
    <row r="3748" spans="1:11" x14ac:dyDescent="0.45">
      <c r="A3748" s="10" t="s">
        <v>37</v>
      </c>
      <c r="B3748" s="20">
        <v>0.12</v>
      </c>
      <c r="C3748" s="19">
        <v>19783</v>
      </c>
      <c r="D3748" s="19">
        <v>179.16414130000001</v>
      </c>
      <c r="E3748" s="23">
        <v>1.54E-2</v>
      </c>
      <c r="F3748" s="23">
        <v>1.38E-2</v>
      </c>
      <c r="G3748" s="17">
        <v>0.74129302900000005</v>
      </c>
      <c r="H3748" s="17">
        <v>0.25870697100000001</v>
      </c>
      <c r="I3748" s="17">
        <v>0.769948827</v>
      </c>
      <c r="J3748" s="17">
        <v>0.22749719500000001</v>
      </c>
      <c r="K3748" s="17">
        <v>2.5500000000000002E-3</v>
      </c>
    </row>
    <row r="3749" spans="1:11" x14ac:dyDescent="0.45">
      <c r="A3749" s="10" t="s">
        <v>37</v>
      </c>
      <c r="B3749" s="20">
        <v>0.13</v>
      </c>
      <c r="C3749" s="19">
        <v>21371</v>
      </c>
      <c r="D3749" s="19">
        <v>204.65425619999999</v>
      </c>
      <c r="E3749" s="23">
        <v>1.66E-2</v>
      </c>
      <c r="F3749" s="23">
        <v>1.47E-2</v>
      </c>
      <c r="G3749" s="17">
        <v>0.73730756600000003</v>
      </c>
      <c r="H3749" s="17">
        <v>0.26269243399999997</v>
      </c>
      <c r="I3749" s="17">
        <v>0.76713578800000004</v>
      </c>
      <c r="J3749" s="17">
        <v>0.23061209299999999</v>
      </c>
      <c r="K3749" s="17">
        <v>2.2499999999999998E-3</v>
      </c>
    </row>
    <row r="3750" spans="1:11" x14ac:dyDescent="0.45">
      <c r="A3750" s="10" t="s">
        <v>37</v>
      </c>
      <c r="B3750" s="20">
        <v>0.14000000000000001</v>
      </c>
      <c r="C3750" s="19">
        <v>23112</v>
      </c>
      <c r="D3750" s="19">
        <v>234.68110350000001</v>
      </c>
      <c r="E3750" s="23">
        <v>1.7899999999999999E-2</v>
      </c>
      <c r="F3750" s="23">
        <v>1.5800000000000002E-2</v>
      </c>
      <c r="G3750" s="17">
        <v>0.740351333</v>
      </c>
      <c r="H3750" s="17">
        <v>0.259648667</v>
      </c>
      <c r="I3750" s="17">
        <v>0.76739209100000005</v>
      </c>
      <c r="J3750" s="17">
        <v>0.23062960099999999</v>
      </c>
      <c r="K3750" s="17">
        <v>1.98E-3</v>
      </c>
    </row>
    <row r="3751" spans="1:11" x14ac:dyDescent="0.45">
      <c r="A3751" s="10" t="s">
        <v>37</v>
      </c>
      <c r="B3751" s="20">
        <v>0.15</v>
      </c>
      <c r="C3751" s="19">
        <v>24539</v>
      </c>
      <c r="D3751" s="19">
        <v>261.21194370000001</v>
      </c>
      <c r="E3751" s="23">
        <v>1.9199999999999998E-2</v>
      </c>
      <c r="F3751" s="23">
        <v>1.67E-2</v>
      </c>
      <c r="G3751" s="17">
        <v>0.74619992700000004</v>
      </c>
      <c r="H3751" s="17">
        <v>0.25380007300000001</v>
      </c>
      <c r="I3751" s="17">
        <v>0.76036779300000001</v>
      </c>
      <c r="J3751" s="17">
        <v>0.23784920100000001</v>
      </c>
      <c r="K3751" s="17">
        <v>1.7799999999999999E-3</v>
      </c>
    </row>
    <row r="3752" spans="1:11" x14ac:dyDescent="0.45">
      <c r="A3752" s="10" t="s">
        <v>37</v>
      </c>
      <c r="B3752" s="20">
        <v>0.16</v>
      </c>
      <c r="C3752" s="19">
        <v>26122</v>
      </c>
      <c r="D3752" s="19">
        <v>292.77409660000001</v>
      </c>
      <c r="E3752" s="23">
        <v>2.06E-2</v>
      </c>
      <c r="F3752" s="23">
        <v>1.77E-2</v>
      </c>
      <c r="G3752" s="17">
        <v>0.74707143399999998</v>
      </c>
      <c r="H3752" s="17">
        <v>0.25292856600000002</v>
      </c>
      <c r="I3752" s="17">
        <v>0.74563418599999998</v>
      </c>
      <c r="J3752" s="17">
        <v>0.25277335099999998</v>
      </c>
      <c r="K3752" s="17">
        <v>1.5900000000000001E-3</v>
      </c>
    </row>
    <row r="3753" spans="1:11" x14ac:dyDescent="0.45">
      <c r="A3753" s="10" t="s">
        <v>37</v>
      </c>
      <c r="B3753" s="20">
        <v>0.17</v>
      </c>
      <c r="C3753" s="19">
        <v>27697</v>
      </c>
      <c r="D3753" s="19">
        <v>326.48584529999999</v>
      </c>
      <c r="E3753" s="23">
        <v>2.2100000000000002E-2</v>
      </c>
      <c r="F3753" s="23">
        <v>1.89E-2</v>
      </c>
      <c r="G3753" s="17">
        <v>0.74376286199999997</v>
      </c>
      <c r="H3753" s="17">
        <v>0.25623713799999998</v>
      </c>
      <c r="I3753" s="17">
        <v>0.729022116</v>
      </c>
      <c r="J3753" s="17">
        <v>0.26946343099999998</v>
      </c>
      <c r="K3753" s="17">
        <v>1.5100000000000001E-3</v>
      </c>
    </row>
    <row r="3754" spans="1:11" x14ac:dyDescent="0.45">
      <c r="A3754" s="10" t="s">
        <v>37</v>
      </c>
      <c r="B3754" s="20">
        <v>0.18</v>
      </c>
      <c r="C3754" s="19">
        <v>29097</v>
      </c>
      <c r="D3754" s="19">
        <v>358.47269310000001</v>
      </c>
      <c r="E3754" s="23">
        <v>2.3599999999999999E-2</v>
      </c>
      <c r="F3754" s="23">
        <v>0.02</v>
      </c>
      <c r="G3754" s="17">
        <v>0.745884455</v>
      </c>
      <c r="H3754" s="17">
        <v>0.254115545</v>
      </c>
      <c r="I3754" s="17">
        <v>0.72392237500000001</v>
      </c>
      <c r="J3754" s="17">
        <v>0.27469614999999997</v>
      </c>
      <c r="K3754" s="17">
        <v>1.3799999999999999E-3</v>
      </c>
    </row>
    <row r="3755" spans="1:11" x14ac:dyDescent="0.45">
      <c r="A3755" s="10" t="s">
        <v>37</v>
      </c>
      <c r="B3755" s="20">
        <v>0.19</v>
      </c>
      <c r="C3755" s="19">
        <v>30868</v>
      </c>
      <c r="D3755" s="19">
        <v>401.30367519999999</v>
      </c>
      <c r="E3755" s="23">
        <v>2.52E-2</v>
      </c>
      <c r="F3755" s="23">
        <v>2.1399999999999999E-2</v>
      </c>
      <c r="G3755" s="17">
        <v>0.73736555699999995</v>
      </c>
      <c r="H3755" s="17">
        <v>0.262634443</v>
      </c>
      <c r="I3755" s="17">
        <v>0.72721172999999995</v>
      </c>
      <c r="J3755" s="17">
        <v>0.27131482800000001</v>
      </c>
      <c r="K3755" s="17">
        <v>1.47E-3</v>
      </c>
    </row>
    <row r="3756" spans="1:11" x14ac:dyDescent="0.45">
      <c r="A3756" s="10" t="s">
        <v>37</v>
      </c>
      <c r="B3756" s="20">
        <v>0.2</v>
      </c>
      <c r="C3756" s="19">
        <v>32442</v>
      </c>
      <c r="D3756" s="19">
        <v>442.36760129999999</v>
      </c>
      <c r="E3756" s="23">
        <v>2.7199999999999998E-2</v>
      </c>
      <c r="F3756" s="23">
        <v>2.2700000000000001E-2</v>
      </c>
      <c r="G3756" s="17">
        <v>0.73447999500000005</v>
      </c>
      <c r="H3756" s="17">
        <v>0.265520005</v>
      </c>
      <c r="I3756" s="17">
        <v>0.72479078100000005</v>
      </c>
      <c r="J3756" s="17">
        <v>0.273871686</v>
      </c>
      <c r="K3756" s="17">
        <v>1.34E-3</v>
      </c>
    </row>
    <row r="3757" spans="1:11" x14ac:dyDescent="0.45">
      <c r="A3757" s="10" t="s">
        <v>37</v>
      </c>
      <c r="B3757" s="20">
        <v>0.21</v>
      </c>
      <c r="C3757" s="19">
        <v>34030</v>
      </c>
      <c r="D3757" s="19">
        <v>487.17770539999998</v>
      </c>
      <c r="E3757" s="23">
        <v>2.9399999999999999E-2</v>
      </c>
      <c r="F3757" s="23">
        <v>2.41E-2</v>
      </c>
      <c r="G3757" s="17">
        <v>0.73493975899999997</v>
      </c>
      <c r="H3757" s="17">
        <v>0.26506024099999997</v>
      </c>
      <c r="I3757" s="17">
        <v>0.71421649300000001</v>
      </c>
      <c r="J3757" s="17">
        <v>0.28456580799999998</v>
      </c>
      <c r="K3757" s="17">
        <v>1.2199999999999999E-3</v>
      </c>
    </row>
    <row r="3758" spans="1:11" x14ac:dyDescent="0.45">
      <c r="A3758" s="10" t="s">
        <v>37</v>
      </c>
      <c r="B3758" s="20">
        <v>0.22</v>
      </c>
      <c r="C3758" s="19">
        <v>35619</v>
      </c>
      <c r="D3758" s="19">
        <v>535.86190520000002</v>
      </c>
      <c r="E3758" s="23">
        <v>3.2099999999999997E-2</v>
      </c>
      <c r="F3758" s="23">
        <v>2.5700000000000001E-2</v>
      </c>
      <c r="G3758" s="17">
        <v>0.735057132</v>
      </c>
      <c r="H3758" s="17">
        <v>0.264942868</v>
      </c>
      <c r="I3758" s="17">
        <v>0.70722416399999999</v>
      </c>
      <c r="J3758" s="17">
        <v>0.29166788599999999</v>
      </c>
      <c r="K3758" s="17">
        <v>1.1100000000000001E-3</v>
      </c>
    </row>
    <row r="3759" spans="1:11" x14ac:dyDescent="0.45">
      <c r="A3759" s="10" t="s">
        <v>37</v>
      </c>
      <c r="B3759" s="20">
        <v>0.23</v>
      </c>
      <c r="C3759" s="19">
        <v>37362</v>
      </c>
      <c r="D3759" s="19">
        <v>594.03977399999997</v>
      </c>
      <c r="E3759" s="23">
        <v>3.4799999999999998E-2</v>
      </c>
      <c r="F3759" s="23">
        <v>2.7699999999999999E-2</v>
      </c>
      <c r="G3759" s="17">
        <v>0.731973663</v>
      </c>
      <c r="H3759" s="17">
        <v>0.268026337</v>
      </c>
      <c r="I3759" s="17">
        <v>0.70057351300000004</v>
      </c>
      <c r="J3759" s="17">
        <v>0.29796087999999998</v>
      </c>
      <c r="K3759" s="17">
        <v>1.47E-3</v>
      </c>
    </row>
    <row r="3760" spans="1:11" x14ac:dyDescent="0.45">
      <c r="A3760" s="10" t="s">
        <v>37</v>
      </c>
      <c r="B3760" s="20">
        <v>0.24</v>
      </c>
      <c r="C3760" s="19">
        <v>38788</v>
      </c>
      <c r="D3760" s="19">
        <v>645.5038634</v>
      </c>
      <c r="E3760" s="23">
        <v>3.7499999999999999E-2</v>
      </c>
      <c r="F3760" s="23">
        <v>2.9399999999999999E-2</v>
      </c>
      <c r="G3760" s="17">
        <v>0.73249458599999995</v>
      </c>
      <c r="H3760" s="17">
        <v>0.267505414</v>
      </c>
      <c r="I3760" s="17">
        <v>0.70276276500000001</v>
      </c>
      <c r="J3760" s="17">
        <v>0.295616451</v>
      </c>
      <c r="K3760" s="17">
        <v>1.6199999999999999E-3</v>
      </c>
    </row>
    <row r="3761" spans="1:11" x14ac:dyDescent="0.45">
      <c r="A3761" s="10" t="s">
        <v>37</v>
      </c>
      <c r="B3761" s="20">
        <v>0.25</v>
      </c>
      <c r="C3761" s="19">
        <v>40371</v>
      </c>
      <c r="D3761" s="19">
        <v>707.50950720000003</v>
      </c>
      <c r="E3761" s="23">
        <v>4.1000000000000002E-2</v>
      </c>
      <c r="F3761" s="23">
        <v>3.15E-2</v>
      </c>
      <c r="G3761" s="17">
        <v>0.73433900600000002</v>
      </c>
      <c r="H3761" s="17">
        <v>0.26566099399999998</v>
      </c>
      <c r="I3761" s="17">
        <v>0.70217470599999998</v>
      </c>
      <c r="J3761" s="17">
        <v>0.29634047499999999</v>
      </c>
      <c r="K3761" s="17">
        <v>1.48E-3</v>
      </c>
    </row>
    <row r="3762" spans="1:11" x14ac:dyDescent="0.45">
      <c r="A3762" s="10" t="s">
        <v>37</v>
      </c>
      <c r="B3762" s="20">
        <v>0.26</v>
      </c>
      <c r="C3762" s="19">
        <v>41950</v>
      </c>
      <c r="D3762" s="19">
        <v>775.38039030000004</v>
      </c>
      <c r="E3762" s="23">
        <v>4.4999999999999998E-2</v>
      </c>
      <c r="F3762" s="23">
        <v>3.4000000000000002E-2</v>
      </c>
      <c r="G3762" s="17">
        <v>0.73334922499999999</v>
      </c>
      <c r="H3762" s="17">
        <v>0.26665077500000001</v>
      </c>
      <c r="I3762" s="17">
        <v>0.71329152799999995</v>
      </c>
      <c r="J3762" s="17">
        <v>0.28535076100000001</v>
      </c>
      <c r="K3762" s="17">
        <v>1.3600000000000001E-3</v>
      </c>
    </row>
    <row r="3763" spans="1:11" x14ac:dyDescent="0.45">
      <c r="A3763" s="10" t="s">
        <v>37</v>
      </c>
      <c r="B3763" s="20">
        <v>0.27</v>
      </c>
      <c r="C3763" s="19">
        <v>43538</v>
      </c>
      <c r="D3763" s="19">
        <v>850.06446549999998</v>
      </c>
      <c r="E3763" s="23">
        <v>4.9099999999999998E-2</v>
      </c>
      <c r="F3763" s="23">
        <v>3.6600000000000001E-2</v>
      </c>
      <c r="G3763" s="17">
        <v>0.73241765800000003</v>
      </c>
      <c r="H3763" s="17">
        <v>0.26758234199999997</v>
      </c>
      <c r="I3763" s="17">
        <v>0.72384766</v>
      </c>
      <c r="J3763" s="17">
        <v>0.274915095</v>
      </c>
      <c r="K3763" s="17">
        <v>1.24E-3</v>
      </c>
    </row>
    <row r="3764" spans="1:11" x14ac:dyDescent="0.45">
      <c r="A3764" s="10" t="s">
        <v>37</v>
      </c>
      <c r="B3764" s="20">
        <v>0.28000000000000003</v>
      </c>
      <c r="C3764" s="19">
        <v>45276</v>
      </c>
      <c r="D3764" s="19">
        <v>939.00209150000001</v>
      </c>
      <c r="E3764" s="23">
        <v>5.2999999999999999E-2</v>
      </c>
      <c r="F3764" s="23">
        <v>3.9800000000000002E-2</v>
      </c>
      <c r="G3764" s="17">
        <v>0.73149129800000001</v>
      </c>
      <c r="H3764" s="17">
        <v>0.26850870199999999</v>
      </c>
      <c r="I3764" s="17">
        <v>0.73966580199999998</v>
      </c>
      <c r="J3764" s="17">
        <v>0.25921467799999998</v>
      </c>
      <c r="K3764" s="17">
        <v>1.1199999999999999E-3</v>
      </c>
    </row>
    <row r="3765" spans="1:11" x14ac:dyDescent="0.45">
      <c r="A3765" s="10" t="s">
        <v>37</v>
      </c>
      <c r="B3765" s="20">
        <v>0.28999999999999998</v>
      </c>
      <c r="C3765" s="19">
        <v>46853</v>
      </c>
      <c r="D3765" s="19">
        <v>1026.0150590000001</v>
      </c>
      <c r="E3765" s="23">
        <v>5.7599999999999998E-2</v>
      </c>
      <c r="F3765" s="23">
        <v>4.2799999999999998E-2</v>
      </c>
      <c r="G3765" s="17">
        <v>0.73100975400000001</v>
      </c>
      <c r="H3765" s="17">
        <v>0.26899024599999999</v>
      </c>
      <c r="I3765" s="17">
        <v>0.75139784499999995</v>
      </c>
      <c r="J3765" s="17">
        <v>0.24757980800000001</v>
      </c>
      <c r="K3765" s="17">
        <v>1.0200000000000001E-3</v>
      </c>
    </row>
    <row r="3766" spans="1:11" x14ac:dyDescent="0.45">
      <c r="A3766" s="10" t="s">
        <v>37</v>
      </c>
      <c r="B3766" s="20">
        <v>0.3</v>
      </c>
      <c r="C3766" s="19">
        <v>48271</v>
      </c>
      <c r="D3766" s="19">
        <v>1109.9692560000001</v>
      </c>
      <c r="E3766" s="23">
        <v>6.1246121000000001E-2</v>
      </c>
      <c r="F3766" s="23">
        <v>4.5699999999999998E-2</v>
      </c>
      <c r="G3766" s="17">
        <v>0.73116363900000003</v>
      </c>
      <c r="H3766" s="17">
        <v>0.26883636100000002</v>
      </c>
      <c r="I3766" s="17">
        <v>0.762910745</v>
      </c>
      <c r="J3766" s="17">
        <v>0.23578537699999999</v>
      </c>
      <c r="K3766" s="17">
        <v>1.2999999999999999E-3</v>
      </c>
    </row>
    <row r="3767" spans="1:11" x14ac:dyDescent="0.45">
      <c r="A3767" s="10" t="s">
        <v>37</v>
      </c>
      <c r="B3767" s="20">
        <v>0.31</v>
      </c>
      <c r="C3767" s="19">
        <v>49802</v>
      </c>
      <c r="D3767" s="19">
        <v>1206.279867</v>
      </c>
      <c r="E3767" s="23">
        <v>6.4799999999999996E-2</v>
      </c>
      <c r="F3767" s="23">
        <v>4.9000000000000002E-2</v>
      </c>
      <c r="G3767" s="17">
        <v>0.73105497799999997</v>
      </c>
      <c r="H3767" s="17">
        <v>0.26894502199999998</v>
      </c>
      <c r="I3767" s="17">
        <v>0.77736152199999997</v>
      </c>
      <c r="J3767" s="17">
        <v>0.221437461</v>
      </c>
      <c r="K3767" s="17">
        <v>1.1999999999999999E-3</v>
      </c>
    </row>
    <row r="3768" spans="1:11" x14ac:dyDescent="0.45">
      <c r="A3768" s="10" t="s">
        <v>37</v>
      </c>
      <c r="B3768" s="20">
        <v>0.32</v>
      </c>
      <c r="C3768" s="19">
        <v>51454</v>
      </c>
      <c r="D3768" s="19">
        <v>1316.683677</v>
      </c>
      <c r="E3768" s="23">
        <v>6.9199999999999998E-2</v>
      </c>
      <c r="F3768" s="23">
        <v>5.2400000000000002E-2</v>
      </c>
      <c r="G3768" s="17">
        <v>0.73222684299999996</v>
      </c>
      <c r="H3768" s="17">
        <v>0.26777315699999998</v>
      </c>
      <c r="I3768" s="17">
        <v>0.79117115299999996</v>
      </c>
      <c r="J3768" s="17">
        <v>0.20773048099999999</v>
      </c>
      <c r="K3768" s="17">
        <v>1.1000000000000001E-3</v>
      </c>
    </row>
    <row r="3769" spans="1:11" x14ac:dyDescent="0.45">
      <c r="A3769" s="10" t="s">
        <v>37</v>
      </c>
      <c r="B3769" s="20">
        <v>0.33</v>
      </c>
      <c r="C3769" s="19">
        <v>53011</v>
      </c>
      <c r="D3769" s="19">
        <v>1427.6633220000001</v>
      </c>
      <c r="E3769" s="23">
        <v>7.3700000000000002E-2</v>
      </c>
      <c r="F3769" s="23">
        <v>5.5899999999999998E-2</v>
      </c>
      <c r="G3769" s="17">
        <v>0.73165946699999995</v>
      </c>
      <c r="H3769" s="17">
        <v>0.26834053299999999</v>
      </c>
      <c r="I3769" s="17">
        <v>0.80311977899999998</v>
      </c>
      <c r="J3769" s="17">
        <v>0.195868714</v>
      </c>
      <c r="K3769" s="17">
        <v>1.01E-3</v>
      </c>
    </row>
    <row r="3770" spans="1:11" x14ac:dyDescent="0.45">
      <c r="A3770" s="10" t="s">
        <v>37</v>
      </c>
      <c r="B3770" s="20">
        <v>0.34</v>
      </c>
      <c r="C3770" s="19">
        <v>54605</v>
      </c>
      <c r="D3770" s="19">
        <v>1548.7013730000001</v>
      </c>
      <c r="E3770" s="23">
        <v>7.8100000000000003E-2</v>
      </c>
      <c r="F3770" s="23">
        <v>5.9499999999999997E-2</v>
      </c>
      <c r="G3770" s="17">
        <v>0.733357751</v>
      </c>
      <c r="H3770" s="17">
        <v>0.266642249</v>
      </c>
      <c r="I3770" s="17">
        <v>0.81774420999999997</v>
      </c>
      <c r="J3770" s="17">
        <v>0.18132645999999999</v>
      </c>
      <c r="K3770" s="17">
        <v>9.2900000000000003E-4</v>
      </c>
    </row>
    <row r="3771" spans="1:11" x14ac:dyDescent="0.45">
      <c r="A3771" s="10" t="s">
        <v>37</v>
      </c>
      <c r="B3771" s="20">
        <v>0.35</v>
      </c>
      <c r="C3771" s="19">
        <v>56165</v>
      </c>
      <c r="D3771" s="19">
        <v>1673.4730569999999</v>
      </c>
      <c r="E3771" s="23">
        <v>8.2000000000000003E-2</v>
      </c>
      <c r="F3771" s="23">
        <v>6.3100000000000003E-2</v>
      </c>
      <c r="G3771" s="17">
        <v>0.73273390900000002</v>
      </c>
      <c r="H3771" s="17">
        <v>0.26726609099999998</v>
      </c>
      <c r="I3771" s="17">
        <v>0.82858895799999999</v>
      </c>
      <c r="J3771" s="17">
        <v>0.17055282999999999</v>
      </c>
      <c r="K3771" s="17">
        <v>8.5800000000000004E-4</v>
      </c>
    </row>
    <row r="3772" spans="1:11" x14ac:dyDescent="0.45">
      <c r="A3772" s="10" t="s">
        <v>37</v>
      </c>
      <c r="B3772" s="20">
        <v>0.36</v>
      </c>
      <c r="C3772" s="19">
        <v>57787</v>
      </c>
      <c r="D3772" s="19">
        <v>1809.1971169999999</v>
      </c>
      <c r="E3772" s="23">
        <v>8.5699999999999998E-2</v>
      </c>
      <c r="F3772" s="23">
        <v>6.6699999999999995E-2</v>
      </c>
      <c r="G3772" s="17">
        <v>0.73196393699999995</v>
      </c>
      <c r="H3772" s="17">
        <v>0.26803606299999999</v>
      </c>
      <c r="I3772" s="17">
        <v>0.84103366999999996</v>
      </c>
      <c r="J3772" s="17">
        <v>0.158173814</v>
      </c>
      <c r="K3772" s="17">
        <v>7.9299999999999998E-4</v>
      </c>
    </row>
    <row r="3773" spans="1:11" x14ac:dyDescent="0.45">
      <c r="A3773" s="10" t="s">
        <v>37</v>
      </c>
      <c r="B3773" s="20">
        <v>0.37</v>
      </c>
      <c r="C3773" s="19">
        <v>59369</v>
      </c>
      <c r="D3773" s="19">
        <v>1947.839708</v>
      </c>
      <c r="E3773" s="23">
        <v>8.9200000000000002E-2</v>
      </c>
      <c r="F3773" s="23">
        <v>7.0199999999999999E-2</v>
      </c>
      <c r="G3773" s="17">
        <v>0.73191396200000003</v>
      </c>
      <c r="H3773" s="17">
        <v>0.26808603800000003</v>
      </c>
      <c r="I3773" s="17">
        <v>0.85063255400000004</v>
      </c>
      <c r="J3773" s="17">
        <v>0.14863147400000001</v>
      </c>
      <c r="K3773" s="17">
        <v>7.36E-4</v>
      </c>
    </row>
    <row r="3774" spans="1:11" x14ac:dyDescent="0.45">
      <c r="A3774" s="10" t="s">
        <v>37</v>
      </c>
      <c r="B3774" s="20">
        <v>0.38</v>
      </c>
      <c r="C3774" s="19">
        <v>60940</v>
      </c>
      <c r="D3774" s="19">
        <v>2090.9699970000001</v>
      </c>
      <c r="E3774" s="23">
        <v>9.2799999999999994E-2</v>
      </c>
      <c r="F3774" s="23">
        <v>7.3700000000000002E-2</v>
      </c>
      <c r="G3774" s="17">
        <v>0.73334427300000005</v>
      </c>
      <c r="H3774" s="17">
        <v>0.26665572700000001</v>
      </c>
      <c r="I3774" s="17">
        <v>0.86102814000000005</v>
      </c>
      <c r="J3774" s="17">
        <v>0.13828949800000001</v>
      </c>
      <c r="K3774" s="17">
        <v>6.8199999999999999E-4</v>
      </c>
    </row>
    <row r="3775" spans="1:11" x14ac:dyDescent="0.45">
      <c r="A3775" s="10" t="s">
        <v>37</v>
      </c>
      <c r="B3775" s="20">
        <v>0.39</v>
      </c>
      <c r="C3775" s="19">
        <v>62535</v>
      </c>
      <c r="D3775" s="19">
        <v>2242.102922</v>
      </c>
      <c r="E3775" s="23">
        <v>9.6699999999999994E-2</v>
      </c>
      <c r="F3775" s="23">
        <v>7.7200000000000005E-2</v>
      </c>
      <c r="G3775" s="17">
        <v>0.73346126199999995</v>
      </c>
      <c r="H3775" s="17">
        <v>0.266538738</v>
      </c>
      <c r="I3775" s="17">
        <v>0.86891508100000003</v>
      </c>
      <c r="J3775" s="17">
        <v>0.13044969000000001</v>
      </c>
      <c r="K3775" s="17">
        <v>6.3500000000000004E-4</v>
      </c>
    </row>
    <row r="3776" spans="1:11" x14ac:dyDescent="0.45">
      <c r="A3776" s="10" t="s">
        <v>37</v>
      </c>
      <c r="B3776" s="20">
        <v>0.4</v>
      </c>
      <c r="C3776" s="19">
        <v>64117</v>
      </c>
      <c r="D3776" s="19">
        <v>2398.622887</v>
      </c>
      <c r="E3776" s="23">
        <v>0.101473442</v>
      </c>
      <c r="F3776" s="23">
        <v>8.0699999999999994E-2</v>
      </c>
      <c r="G3776" s="17">
        <v>0.733830341</v>
      </c>
      <c r="H3776" s="17">
        <v>0.266169659</v>
      </c>
      <c r="I3776" s="17">
        <v>0.87620465400000003</v>
      </c>
      <c r="J3776" s="17">
        <v>0.12320260800000001</v>
      </c>
      <c r="K3776" s="17">
        <v>5.9299999999999999E-4</v>
      </c>
    </row>
    <row r="3777" spans="1:11" x14ac:dyDescent="0.45">
      <c r="A3777" s="10" t="s">
        <v>37</v>
      </c>
      <c r="B3777" s="20">
        <v>0.41</v>
      </c>
      <c r="C3777" s="19">
        <v>65703</v>
      </c>
      <c r="D3777" s="19">
        <v>2563.0685979999998</v>
      </c>
      <c r="E3777" s="23">
        <v>0.10574342</v>
      </c>
      <c r="F3777" s="23">
        <v>8.43E-2</v>
      </c>
      <c r="G3777" s="17">
        <v>0.73255406899999997</v>
      </c>
      <c r="H3777" s="17">
        <v>0.26744593100000003</v>
      </c>
      <c r="I3777" s="17">
        <v>0.88262555899999995</v>
      </c>
      <c r="J3777" s="17">
        <v>0.11681900200000001</v>
      </c>
      <c r="K3777" s="17">
        <v>5.5500000000000005E-4</v>
      </c>
    </row>
    <row r="3778" spans="1:11" x14ac:dyDescent="0.45">
      <c r="A3778" s="10" t="s">
        <v>37</v>
      </c>
      <c r="B3778" s="20">
        <v>0.42</v>
      </c>
      <c r="C3778" s="19">
        <v>67277</v>
      </c>
      <c r="D3778" s="19">
        <v>2732.9160010000001</v>
      </c>
      <c r="E3778" s="23">
        <v>0.110058979</v>
      </c>
      <c r="F3778" s="23">
        <v>8.7800000000000003E-2</v>
      </c>
      <c r="G3778" s="17">
        <v>0.73148327099999999</v>
      </c>
      <c r="H3778" s="17">
        <v>0.26851672900000001</v>
      </c>
      <c r="I3778" s="17">
        <v>0.89007932300000003</v>
      </c>
      <c r="J3778" s="17">
        <v>0.109400997</v>
      </c>
      <c r="K3778" s="17">
        <v>5.1999999999999995E-4</v>
      </c>
    </row>
    <row r="3779" spans="1:11" x14ac:dyDescent="0.45">
      <c r="A3779" s="10" t="s">
        <v>37</v>
      </c>
      <c r="B3779" s="20">
        <v>0.43</v>
      </c>
      <c r="C3779" s="19">
        <v>68859</v>
      </c>
      <c r="D3779" s="19">
        <v>2910.372449</v>
      </c>
      <c r="E3779" s="23">
        <v>0.11411046399999999</v>
      </c>
      <c r="F3779" s="23">
        <v>9.1499999999999998E-2</v>
      </c>
      <c r="G3779" s="17">
        <v>0.73129147999999999</v>
      </c>
      <c r="H3779" s="17">
        <v>0.26870852000000001</v>
      </c>
      <c r="I3779" s="17">
        <v>0.89687598599999996</v>
      </c>
      <c r="J3779" s="17">
        <v>0.102636599</v>
      </c>
      <c r="K3779" s="17">
        <v>4.8700000000000002E-4</v>
      </c>
    </row>
    <row r="3780" spans="1:11" x14ac:dyDescent="0.45">
      <c r="A3780" s="10" t="s">
        <v>37</v>
      </c>
      <c r="B3780" s="20">
        <v>0.44</v>
      </c>
      <c r="C3780" s="19">
        <v>70443</v>
      </c>
      <c r="D3780" s="19">
        <v>3094.5547780000002</v>
      </c>
      <c r="E3780" s="23">
        <v>0.118372804</v>
      </c>
      <c r="F3780" s="23">
        <v>9.5000000000000001E-2</v>
      </c>
      <c r="G3780" s="17">
        <v>0.73006544299999998</v>
      </c>
      <c r="H3780" s="17">
        <v>0.26993455700000002</v>
      </c>
      <c r="I3780" s="17">
        <v>0.90318645900000005</v>
      </c>
      <c r="J3780" s="17">
        <v>9.64E-2</v>
      </c>
      <c r="K3780" s="17">
        <v>4.57E-4</v>
      </c>
    </row>
    <row r="3781" spans="1:11" x14ac:dyDescent="0.45">
      <c r="A3781" s="10" t="s">
        <v>37</v>
      </c>
      <c r="B3781" s="20">
        <v>0.45</v>
      </c>
      <c r="C3781" s="19">
        <v>72036</v>
      </c>
      <c r="D3781" s="19">
        <v>3285.7647830000001</v>
      </c>
      <c r="E3781" s="23">
        <v>0.121897321</v>
      </c>
      <c r="F3781" s="23">
        <v>9.8500000000000004E-2</v>
      </c>
      <c r="G3781" s="17">
        <v>0.72988505699999995</v>
      </c>
      <c r="H3781" s="17">
        <v>0.270114943</v>
      </c>
      <c r="I3781" s="17">
        <v>0.90871266500000003</v>
      </c>
      <c r="J3781" s="17">
        <v>9.0899999999999995E-2</v>
      </c>
      <c r="K3781" s="17">
        <v>4.2999999999999999E-4</v>
      </c>
    </row>
    <row r="3782" spans="1:11" x14ac:dyDescent="0.45">
      <c r="A3782" s="10" t="s">
        <v>37</v>
      </c>
      <c r="B3782" s="20">
        <v>0.46</v>
      </c>
      <c r="C3782" s="19">
        <v>73603</v>
      </c>
      <c r="D3782" s="19">
        <v>3479.8620890000002</v>
      </c>
      <c r="E3782" s="23">
        <v>0.125920595</v>
      </c>
      <c r="F3782" s="23">
        <v>0.10205679500000001</v>
      </c>
      <c r="G3782" s="17">
        <v>0.72813608100000005</v>
      </c>
      <c r="H3782" s="17">
        <v>0.27186391900000001</v>
      </c>
      <c r="I3782" s="17">
        <v>0.91353285100000003</v>
      </c>
      <c r="J3782" s="17">
        <v>8.6099999999999996E-2</v>
      </c>
      <c r="K3782" s="17">
        <v>4.0499999999999998E-4</v>
      </c>
    </row>
    <row r="3783" spans="1:11" x14ac:dyDescent="0.45">
      <c r="A3783" s="10" t="s">
        <v>37</v>
      </c>
      <c r="B3783" s="20">
        <v>0.47</v>
      </c>
      <c r="C3783" s="19">
        <v>75189</v>
      </c>
      <c r="D3783" s="19">
        <v>3682.7720509999999</v>
      </c>
      <c r="E3783" s="23">
        <v>0.130174071</v>
      </c>
      <c r="F3783" s="23">
        <v>0.10556719000000001</v>
      </c>
      <c r="G3783" s="17">
        <v>0.72949500599999995</v>
      </c>
      <c r="H3783" s="17">
        <v>0.270504994</v>
      </c>
      <c r="I3783" s="17">
        <v>0.91845927500000002</v>
      </c>
      <c r="J3783" s="17">
        <v>8.1199999999999994E-2</v>
      </c>
      <c r="K3783" s="17">
        <v>3.8200000000000002E-4</v>
      </c>
    </row>
    <row r="3784" spans="1:11" x14ac:dyDescent="0.45">
      <c r="A3784" s="10" t="s">
        <v>37</v>
      </c>
      <c r="B3784" s="20">
        <v>0.48</v>
      </c>
      <c r="C3784" s="19">
        <v>76772</v>
      </c>
      <c r="D3784" s="19">
        <v>3891.489223</v>
      </c>
      <c r="E3784" s="23">
        <v>0.13372693399999999</v>
      </c>
      <c r="F3784" s="23">
        <v>0.109087032</v>
      </c>
      <c r="G3784" s="17">
        <v>0.72984942399999997</v>
      </c>
      <c r="H3784" s="17">
        <v>0.27015057599999998</v>
      </c>
      <c r="I3784" s="17">
        <v>0.92278043499999995</v>
      </c>
      <c r="J3784" s="17">
        <v>7.6899999999999996E-2</v>
      </c>
      <c r="K3784" s="17">
        <v>3.6099999999999999E-4</v>
      </c>
    </row>
    <row r="3785" spans="1:11" x14ac:dyDescent="0.45">
      <c r="A3785" s="10" t="s">
        <v>37</v>
      </c>
      <c r="B3785" s="20">
        <v>0.49</v>
      </c>
      <c r="C3785" s="19">
        <v>78364</v>
      </c>
      <c r="D3785" s="19">
        <v>4107.0396499999997</v>
      </c>
      <c r="E3785" s="23">
        <v>0.137460998</v>
      </c>
      <c r="F3785" s="23">
        <v>0.112544229</v>
      </c>
      <c r="G3785" s="17">
        <v>0.73101168900000002</v>
      </c>
      <c r="H3785" s="17">
        <v>0.26898831099999998</v>
      </c>
      <c r="I3785" s="17">
        <v>0.92678235600000003</v>
      </c>
      <c r="J3785" s="17">
        <v>7.2900000000000006E-2</v>
      </c>
      <c r="K3785" s="17">
        <v>3.4200000000000002E-4</v>
      </c>
    </row>
    <row r="3786" spans="1:11" x14ac:dyDescent="0.45">
      <c r="A3786" s="10" t="s">
        <v>37</v>
      </c>
      <c r="B3786" s="20">
        <v>0.5</v>
      </c>
      <c r="C3786" s="19">
        <v>79952</v>
      </c>
      <c r="D3786" s="19">
        <v>4327.8508240000001</v>
      </c>
      <c r="E3786" s="23">
        <v>0.14117591900000001</v>
      </c>
      <c r="F3786" s="23">
        <v>0.116036661</v>
      </c>
      <c r="G3786" s="17">
        <v>0.72997548499999998</v>
      </c>
      <c r="H3786" s="17">
        <v>0.27002451500000002</v>
      </c>
      <c r="I3786" s="17">
        <v>0.93038495899999996</v>
      </c>
      <c r="J3786" s="17">
        <v>6.93E-2</v>
      </c>
      <c r="K3786" s="17">
        <v>3.2499999999999999E-4</v>
      </c>
    </row>
    <row r="3787" spans="1:11" x14ac:dyDescent="0.45">
      <c r="A3787" s="10" t="s">
        <v>37</v>
      </c>
      <c r="B3787" s="20">
        <v>0.51</v>
      </c>
      <c r="C3787" s="19">
        <v>81521</v>
      </c>
      <c r="D3787" s="19">
        <v>4552.5060460000004</v>
      </c>
      <c r="E3787" s="23">
        <v>0.14512879200000001</v>
      </c>
      <c r="F3787" s="23">
        <v>0.119488574</v>
      </c>
      <c r="G3787" s="17">
        <v>0.72968928300000002</v>
      </c>
      <c r="H3787" s="17">
        <v>0.27031071699999998</v>
      </c>
      <c r="I3787" s="17">
        <v>0.933741618</v>
      </c>
      <c r="J3787" s="17">
        <v>6.59E-2</v>
      </c>
      <c r="K3787" s="17">
        <v>3.0800000000000001E-4</v>
      </c>
    </row>
    <row r="3788" spans="1:11" x14ac:dyDescent="0.45">
      <c r="A3788" s="10" t="s">
        <v>37</v>
      </c>
      <c r="B3788" s="20">
        <v>0.52</v>
      </c>
      <c r="C3788" s="19">
        <v>83111</v>
      </c>
      <c r="D3788" s="19">
        <v>4786.1392400000004</v>
      </c>
      <c r="E3788" s="23">
        <v>0.14859148999999999</v>
      </c>
      <c r="F3788" s="23">
        <v>0.123020959</v>
      </c>
      <c r="G3788" s="17">
        <v>0.73009589600000002</v>
      </c>
      <c r="H3788" s="17">
        <v>0.26990410399999998</v>
      </c>
      <c r="I3788" s="17">
        <v>0.93693532099999999</v>
      </c>
      <c r="J3788" s="17">
        <v>6.2799999999999995E-2</v>
      </c>
      <c r="K3788" s="17">
        <v>2.9300000000000002E-4</v>
      </c>
    </row>
    <row r="3789" spans="1:11" x14ac:dyDescent="0.45">
      <c r="A3789" s="10" t="s">
        <v>37</v>
      </c>
      <c r="B3789" s="20">
        <v>0.53</v>
      </c>
      <c r="C3789" s="19">
        <v>84698</v>
      </c>
      <c r="D3789" s="19">
        <v>5026.3423590000002</v>
      </c>
      <c r="E3789" s="23">
        <v>0.15363226399999999</v>
      </c>
      <c r="F3789" s="23">
        <v>0.126517131</v>
      </c>
      <c r="G3789" s="17">
        <v>0.730454084</v>
      </c>
      <c r="H3789" s="17">
        <v>0.269545916</v>
      </c>
      <c r="I3789" s="17">
        <v>0.93988496399999999</v>
      </c>
      <c r="J3789" s="17">
        <v>5.9799999999999999E-2</v>
      </c>
      <c r="K3789" s="17">
        <v>2.7900000000000001E-4</v>
      </c>
    </row>
    <row r="3790" spans="1:11" x14ac:dyDescent="0.45">
      <c r="A3790" s="10" t="s">
        <v>37</v>
      </c>
      <c r="B3790" s="20">
        <v>0.54</v>
      </c>
      <c r="C3790" s="19">
        <v>86246</v>
      </c>
      <c r="D3790" s="19">
        <v>5266.7994079999999</v>
      </c>
      <c r="E3790" s="23">
        <v>0.15764281999999999</v>
      </c>
      <c r="F3790" s="23">
        <v>0.13005155199999999</v>
      </c>
      <c r="G3790" s="17">
        <v>0.72893815399999995</v>
      </c>
      <c r="H3790" s="17">
        <v>0.271061846</v>
      </c>
      <c r="I3790" s="17">
        <v>0.94251620599999997</v>
      </c>
      <c r="J3790" s="17">
        <v>5.7200000000000001E-2</v>
      </c>
      <c r="K3790" s="17">
        <v>2.6699999999999998E-4</v>
      </c>
    </row>
    <row r="3791" spans="1:11" x14ac:dyDescent="0.45">
      <c r="A3791" s="10" t="s">
        <v>37</v>
      </c>
      <c r="B3791" s="20">
        <v>0.55000000000000004</v>
      </c>
      <c r="C3791" s="19">
        <v>87812</v>
      </c>
      <c r="D3791" s="19">
        <v>5516.9867700000004</v>
      </c>
      <c r="E3791" s="23">
        <v>0.162251168</v>
      </c>
      <c r="F3791" s="23">
        <v>0.13354540500000001</v>
      </c>
      <c r="G3791" s="17">
        <v>0.72949027499999997</v>
      </c>
      <c r="H3791" s="17">
        <v>0.27050972499999998</v>
      </c>
      <c r="I3791" s="17">
        <v>0.94502137200000003</v>
      </c>
      <c r="J3791" s="17">
        <v>5.4699999999999999E-2</v>
      </c>
      <c r="K3791" s="17">
        <v>2.5500000000000002E-4</v>
      </c>
    </row>
    <row r="3792" spans="1:11" x14ac:dyDescent="0.45">
      <c r="A3792" s="10" t="s">
        <v>37</v>
      </c>
      <c r="B3792" s="20">
        <v>0.56000000000000005</v>
      </c>
      <c r="C3792" s="19">
        <v>89594</v>
      </c>
      <c r="D3792" s="19">
        <v>5810.2086470000004</v>
      </c>
      <c r="E3792" s="23">
        <v>0.16708985500000001</v>
      </c>
      <c r="F3792" s="23">
        <v>0.137436476</v>
      </c>
      <c r="G3792" s="17">
        <v>0.72905551700000004</v>
      </c>
      <c r="H3792" s="17">
        <v>0.27094448300000001</v>
      </c>
      <c r="I3792" s="17">
        <v>0.94761306899999997</v>
      </c>
      <c r="J3792" s="17">
        <v>5.21E-2</v>
      </c>
      <c r="K3792" s="17">
        <v>2.42E-4</v>
      </c>
    </row>
    <row r="3793" spans="1:11" x14ac:dyDescent="0.45">
      <c r="A3793" s="10" t="s">
        <v>37</v>
      </c>
      <c r="B3793" s="20">
        <v>0.56999999999999995</v>
      </c>
      <c r="C3793" s="19">
        <v>91189</v>
      </c>
      <c r="D3793" s="19">
        <v>6079.9588249999997</v>
      </c>
      <c r="E3793" s="23">
        <v>0.17132524099999999</v>
      </c>
      <c r="F3793" s="23">
        <v>0.14099135500000001</v>
      </c>
      <c r="G3793" s="17">
        <v>0.72928752399999996</v>
      </c>
      <c r="H3793" s="17">
        <v>0.27071247599999998</v>
      </c>
      <c r="I3793" s="17">
        <v>0.94975964400000001</v>
      </c>
      <c r="J3793" s="17">
        <v>0.05</v>
      </c>
      <c r="K3793" s="17">
        <v>2.32E-4</v>
      </c>
    </row>
    <row r="3794" spans="1:11" x14ac:dyDescent="0.45">
      <c r="A3794" s="10" t="s">
        <v>37</v>
      </c>
      <c r="B3794" s="20">
        <v>0.57999999999999996</v>
      </c>
      <c r="C3794" s="19">
        <v>92774</v>
      </c>
      <c r="D3794" s="19">
        <v>6355.4219030000004</v>
      </c>
      <c r="E3794" s="23">
        <v>0.176328231</v>
      </c>
      <c r="F3794" s="23">
        <v>0.14455917200000001</v>
      </c>
      <c r="G3794" s="17">
        <v>0.72934227299999999</v>
      </c>
      <c r="H3794" s="17">
        <v>0.27065772700000001</v>
      </c>
      <c r="I3794" s="17">
        <v>0.95174051699999995</v>
      </c>
      <c r="J3794" s="17">
        <v>4.8000000000000001E-2</v>
      </c>
      <c r="K3794" s="17">
        <v>2.22E-4</v>
      </c>
    </row>
    <row r="3795" spans="1:11" x14ac:dyDescent="0.45">
      <c r="A3795" s="10" t="s">
        <v>37</v>
      </c>
      <c r="B3795" s="20">
        <v>0.59</v>
      </c>
      <c r="C3795" s="19">
        <v>94324</v>
      </c>
      <c r="D3795" s="19">
        <v>6632.1444890000002</v>
      </c>
      <c r="E3795" s="23">
        <v>0.180809619</v>
      </c>
      <c r="F3795" s="23">
        <v>0.148221253</v>
      </c>
      <c r="G3795" s="17">
        <v>0.72860565700000002</v>
      </c>
      <c r="H3795" s="17">
        <v>0.27139434299999998</v>
      </c>
      <c r="I3795" s="17">
        <v>0.95369141800000001</v>
      </c>
      <c r="J3795" s="17">
        <v>4.6100000000000002E-2</v>
      </c>
      <c r="K3795" s="17">
        <v>2.13E-4</v>
      </c>
    </row>
    <row r="3796" spans="1:11" x14ac:dyDescent="0.45">
      <c r="A3796" s="10" t="s">
        <v>37</v>
      </c>
      <c r="B3796" s="20">
        <v>0.6</v>
      </c>
      <c r="C3796" s="19">
        <v>95782</v>
      </c>
      <c r="D3796" s="19">
        <v>6898.6024150000003</v>
      </c>
      <c r="E3796" s="23">
        <v>0.18475645099999999</v>
      </c>
      <c r="F3796" s="23">
        <v>0.15150059199999999</v>
      </c>
      <c r="G3796" s="17">
        <v>0.72825791900000003</v>
      </c>
      <c r="H3796" s="17">
        <v>0.27174208100000002</v>
      </c>
      <c r="I3796" s="17">
        <v>0.95537372499999995</v>
      </c>
      <c r="J3796" s="17">
        <v>4.4400000000000002E-2</v>
      </c>
      <c r="K3796" s="17">
        <v>2.05E-4</v>
      </c>
    </row>
    <row r="3797" spans="1:11" x14ac:dyDescent="0.45">
      <c r="A3797" s="10" t="s">
        <v>37</v>
      </c>
      <c r="B3797" s="20">
        <v>0.61</v>
      </c>
      <c r="C3797" s="19">
        <v>97364</v>
      </c>
      <c r="D3797" s="19">
        <v>7194.6156209999999</v>
      </c>
      <c r="E3797" s="23">
        <v>0.18962210600000001</v>
      </c>
      <c r="F3797" s="23">
        <v>0.15518452599999999</v>
      </c>
      <c r="G3797" s="17">
        <v>0.72861632600000004</v>
      </c>
      <c r="H3797" s="17">
        <v>0.27138367400000002</v>
      </c>
      <c r="I3797" s="17">
        <v>0.95690360399999996</v>
      </c>
      <c r="J3797" s="17">
        <v>4.2900000000000001E-2</v>
      </c>
      <c r="K3797" s="17">
        <v>1.9699999999999999E-4</v>
      </c>
    </row>
    <row r="3798" spans="1:11" x14ac:dyDescent="0.45">
      <c r="A3798" s="10" t="s">
        <v>37</v>
      </c>
      <c r="B3798" s="20">
        <v>0.62</v>
      </c>
      <c r="C3798" s="19">
        <v>98948</v>
      </c>
      <c r="D3798" s="19">
        <v>7498.4612109999998</v>
      </c>
      <c r="E3798" s="23">
        <v>0.194107737</v>
      </c>
      <c r="F3798" s="23">
        <v>0.15895551599999999</v>
      </c>
      <c r="G3798" s="17">
        <v>0.728766625</v>
      </c>
      <c r="H3798" s="17">
        <v>0.271233375</v>
      </c>
      <c r="I3798" s="17">
        <v>0.95859837699999995</v>
      </c>
      <c r="J3798" s="17">
        <v>4.1200000000000001E-2</v>
      </c>
      <c r="K3798" s="17">
        <v>1.8900000000000001E-4</v>
      </c>
    </row>
    <row r="3799" spans="1:11" x14ac:dyDescent="0.45">
      <c r="A3799" s="10" t="s">
        <v>37</v>
      </c>
      <c r="B3799" s="20">
        <v>0.63</v>
      </c>
      <c r="C3799" s="19">
        <v>100531</v>
      </c>
      <c r="D3799" s="19">
        <v>7809.5126769999997</v>
      </c>
      <c r="E3799" s="23">
        <v>0.19943529500000001</v>
      </c>
      <c r="F3799" s="23">
        <v>0.162693588</v>
      </c>
      <c r="G3799" s="17">
        <v>0.72874038900000004</v>
      </c>
      <c r="H3799" s="17">
        <v>0.27125961100000001</v>
      </c>
      <c r="I3799" s="17">
        <v>0.96019934900000004</v>
      </c>
      <c r="J3799" s="17">
        <v>3.9600000000000003E-2</v>
      </c>
      <c r="K3799" s="17">
        <v>1.8200000000000001E-4</v>
      </c>
    </row>
    <row r="3800" spans="1:11" x14ac:dyDescent="0.45">
      <c r="A3800" s="10" t="s">
        <v>37</v>
      </c>
      <c r="B3800" s="20">
        <v>0.64</v>
      </c>
      <c r="C3800" s="19">
        <v>102115</v>
      </c>
      <c r="D3800" s="19">
        <v>8129.1375129999997</v>
      </c>
      <c r="E3800" s="23">
        <v>0.20457710200000001</v>
      </c>
      <c r="F3800" s="23">
        <v>0.166507563</v>
      </c>
      <c r="G3800" s="17">
        <v>0.72811046400000001</v>
      </c>
      <c r="H3800" s="17">
        <v>0.27188953599999999</v>
      </c>
      <c r="I3800" s="17">
        <v>0.961749152</v>
      </c>
      <c r="J3800" s="17">
        <v>3.8100000000000002E-2</v>
      </c>
      <c r="K3800" s="17">
        <v>1.74E-4</v>
      </c>
    </row>
    <row r="3801" spans="1:11" x14ac:dyDescent="0.45">
      <c r="A3801" s="10" t="s">
        <v>37</v>
      </c>
      <c r="B3801" s="20">
        <v>0.65</v>
      </c>
      <c r="C3801" s="19">
        <v>103689</v>
      </c>
      <c r="D3801" s="19">
        <v>8454.798976</v>
      </c>
      <c r="E3801" s="23">
        <v>0.209332606</v>
      </c>
      <c r="F3801" s="23">
        <v>0.17044865200000001</v>
      </c>
      <c r="G3801" s="17">
        <v>0.72777247300000003</v>
      </c>
      <c r="H3801" s="17">
        <v>0.27222752700000002</v>
      </c>
      <c r="I3801" s="17">
        <v>0.96322740399999995</v>
      </c>
      <c r="J3801" s="17">
        <v>3.6600000000000001E-2</v>
      </c>
      <c r="K3801" s="17">
        <v>1.6699999999999999E-4</v>
      </c>
    </row>
    <row r="3802" spans="1:11" x14ac:dyDescent="0.45">
      <c r="A3802" s="10" t="s">
        <v>37</v>
      </c>
      <c r="B3802" s="20">
        <v>0.66</v>
      </c>
      <c r="C3802" s="19">
        <v>105278</v>
      </c>
      <c r="D3802" s="19">
        <v>8791.9449850000001</v>
      </c>
      <c r="E3802" s="23">
        <v>0.215301189</v>
      </c>
      <c r="F3802" s="23">
        <v>0.174453309</v>
      </c>
      <c r="G3802" s="17">
        <v>0.72817682699999997</v>
      </c>
      <c r="H3802" s="17">
        <v>0.27182317299999997</v>
      </c>
      <c r="I3802" s="17">
        <v>0.96459608799999996</v>
      </c>
      <c r="J3802" s="17">
        <v>3.5200000000000002E-2</v>
      </c>
      <c r="K3802" s="17">
        <v>1.6100000000000001E-4</v>
      </c>
    </row>
    <row r="3803" spans="1:11" x14ac:dyDescent="0.45">
      <c r="A3803" s="10" t="s">
        <v>37</v>
      </c>
      <c r="B3803" s="20">
        <v>0.67</v>
      </c>
      <c r="C3803" s="19">
        <v>106865</v>
      </c>
      <c r="D3803" s="19">
        <v>9137.2823090000002</v>
      </c>
      <c r="E3803" s="23">
        <v>0.220265138</v>
      </c>
      <c r="F3803" s="23">
        <v>0.17856828599999999</v>
      </c>
      <c r="G3803" s="17">
        <v>0.72832077900000003</v>
      </c>
      <c r="H3803" s="17">
        <v>0.27167922100000003</v>
      </c>
      <c r="I3803" s="17">
        <v>0.96577811999999996</v>
      </c>
      <c r="J3803" s="17">
        <v>3.4099999999999998E-2</v>
      </c>
      <c r="K3803" s="17">
        <v>1.5699999999999999E-4</v>
      </c>
    </row>
    <row r="3804" spans="1:11" x14ac:dyDescent="0.45">
      <c r="A3804" s="10" t="s">
        <v>37</v>
      </c>
      <c r="B3804" s="20">
        <v>0.68</v>
      </c>
      <c r="C3804" s="19">
        <v>108422</v>
      </c>
      <c r="D3804" s="19">
        <v>9483.9803009999996</v>
      </c>
      <c r="E3804" s="23">
        <v>0.22535506299999999</v>
      </c>
      <c r="F3804" s="23">
        <v>0.18260885199999999</v>
      </c>
      <c r="G3804" s="17">
        <v>0.72873586499999998</v>
      </c>
      <c r="H3804" s="17">
        <v>0.27126413500000002</v>
      </c>
      <c r="I3804" s="17">
        <v>0.96690576399999995</v>
      </c>
      <c r="J3804" s="17">
        <v>3.2899999999999999E-2</v>
      </c>
      <c r="K3804" s="17">
        <v>1.5100000000000001E-4</v>
      </c>
    </row>
    <row r="3805" spans="1:11" x14ac:dyDescent="0.45">
      <c r="A3805" s="10" t="s">
        <v>37</v>
      </c>
      <c r="B3805" s="20">
        <v>0.69</v>
      </c>
      <c r="C3805" s="19">
        <v>110019</v>
      </c>
      <c r="D3805" s="19">
        <v>9848.0825010000008</v>
      </c>
      <c r="E3805" s="23">
        <v>0.23049988699999999</v>
      </c>
      <c r="F3805" s="23">
        <v>0.186798346</v>
      </c>
      <c r="G3805" s="17">
        <v>0.72855597699999997</v>
      </c>
      <c r="H3805" s="17">
        <v>0.27144402299999998</v>
      </c>
      <c r="I3805" s="17">
        <v>0.96800890299999998</v>
      </c>
      <c r="J3805" s="17">
        <v>3.1800000000000002E-2</v>
      </c>
      <c r="K3805" s="17">
        <v>1.46E-4</v>
      </c>
    </row>
    <row r="3806" spans="1:11" x14ac:dyDescent="0.45">
      <c r="A3806" s="10" t="s">
        <v>37</v>
      </c>
      <c r="B3806" s="20">
        <v>0.7</v>
      </c>
      <c r="C3806" s="19">
        <v>111613</v>
      </c>
      <c r="D3806" s="19">
        <v>10220.420599999999</v>
      </c>
      <c r="E3806" s="23">
        <v>0.236890499</v>
      </c>
      <c r="F3806" s="23">
        <v>0.19110793200000001</v>
      </c>
      <c r="G3806" s="17">
        <v>0.72824850200000002</v>
      </c>
      <c r="H3806" s="17">
        <v>0.27175149799999998</v>
      </c>
      <c r="I3806" s="17">
        <v>0.96911682899999996</v>
      </c>
      <c r="J3806" s="17">
        <v>3.0700000000000002E-2</v>
      </c>
      <c r="K3806" s="17">
        <v>1.4100000000000001E-4</v>
      </c>
    </row>
    <row r="3807" spans="1:11" x14ac:dyDescent="0.45">
      <c r="A3807" s="10" t="s">
        <v>37</v>
      </c>
      <c r="B3807" s="20">
        <v>0.71</v>
      </c>
      <c r="C3807" s="19">
        <v>113198</v>
      </c>
      <c r="D3807" s="19">
        <v>10600.040919999999</v>
      </c>
      <c r="E3807" s="23">
        <v>0.24232809299999999</v>
      </c>
      <c r="F3807" s="23">
        <v>0.195414376</v>
      </c>
      <c r="G3807" s="17">
        <v>0.72807823500000002</v>
      </c>
      <c r="H3807" s="17">
        <v>0.27192176499999998</v>
      </c>
      <c r="I3807" s="17">
        <v>0.97015178300000005</v>
      </c>
      <c r="J3807" s="17">
        <v>2.9700000000000001E-2</v>
      </c>
      <c r="K3807" s="17">
        <v>1.36E-4</v>
      </c>
    </row>
    <row r="3808" spans="1:11" x14ac:dyDescent="0.45">
      <c r="A3808" s="10" t="s">
        <v>37</v>
      </c>
      <c r="B3808" s="20">
        <v>0.72</v>
      </c>
      <c r="C3808" s="19">
        <v>114769</v>
      </c>
      <c r="D3808" s="19">
        <v>10986.09568</v>
      </c>
      <c r="E3808" s="23">
        <v>0.249311528</v>
      </c>
      <c r="F3808" s="23">
        <v>0.19982654499999999</v>
      </c>
      <c r="G3808" s="17">
        <v>0.72745253499999996</v>
      </c>
      <c r="H3808" s="17">
        <v>0.27254746499999999</v>
      </c>
      <c r="I3808" s="17">
        <v>0.97114948000000001</v>
      </c>
      <c r="J3808" s="17">
        <v>2.87E-2</v>
      </c>
      <c r="K3808" s="17">
        <v>1.3100000000000001E-4</v>
      </c>
    </row>
    <row r="3809" spans="1:11" x14ac:dyDescent="0.45">
      <c r="A3809" s="10" t="s">
        <v>37</v>
      </c>
      <c r="B3809" s="20">
        <v>0.73</v>
      </c>
      <c r="C3809" s="19">
        <v>116351</v>
      </c>
      <c r="D3809" s="19">
        <v>11386.529909999999</v>
      </c>
      <c r="E3809" s="23">
        <v>0.25644494400000001</v>
      </c>
      <c r="F3809" s="23">
        <v>0.20440598300000001</v>
      </c>
      <c r="G3809" s="17">
        <v>0.72755713300000002</v>
      </c>
      <c r="H3809" s="17">
        <v>0.27244286699999998</v>
      </c>
      <c r="I3809" s="17">
        <v>0.97202118999999998</v>
      </c>
      <c r="J3809" s="17">
        <v>2.7900000000000001E-2</v>
      </c>
      <c r="K3809" s="17">
        <v>1.27E-4</v>
      </c>
    </row>
    <row r="3810" spans="1:11" x14ac:dyDescent="0.45">
      <c r="A3810" s="10" t="s">
        <v>37</v>
      </c>
      <c r="B3810" s="20">
        <v>0.74</v>
      </c>
      <c r="C3810" s="19">
        <v>117936</v>
      </c>
      <c r="D3810" s="19">
        <v>11798.29207</v>
      </c>
      <c r="E3810" s="23">
        <v>0.26350974999999999</v>
      </c>
      <c r="F3810" s="23">
        <v>0.209061687</v>
      </c>
      <c r="G3810" s="17">
        <v>0.72772520699999999</v>
      </c>
      <c r="H3810" s="17">
        <v>0.27227479300000001</v>
      </c>
      <c r="I3810" s="17">
        <v>0.97292842599999996</v>
      </c>
      <c r="J3810" s="17">
        <v>2.69E-2</v>
      </c>
      <c r="K3810" s="17">
        <v>1.2300000000000001E-4</v>
      </c>
    </row>
    <row r="3811" spans="1:11" x14ac:dyDescent="0.45">
      <c r="A3811" s="10" t="s">
        <v>37</v>
      </c>
      <c r="B3811" s="20">
        <v>0.75</v>
      </c>
      <c r="C3811" s="19">
        <v>119524</v>
      </c>
      <c r="D3811" s="19">
        <v>12222.32646</v>
      </c>
      <c r="E3811" s="23">
        <v>0.27056495899999999</v>
      </c>
      <c r="F3811" s="23">
        <v>0.21382232900000001</v>
      </c>
      <c r="G3811" s="17">
        <v>0.727368562</v>
      </c>
      <c r="H3811" s="17">
        <v>0.272631438</v>
      </c>
      <c r="I3811" s="17">
        <v>0.97376713000000004</v>
      </c>
      <c r="J3811" s="17">
        <v>2.6100000000000002E-2</v>
      </c>
      <c r="K3811" s="17">
        <v>1.1900000000000001E-4</v>
      </c>
    </row>
    <row r="3812" spans="1:11" x14ac:dyDescent="0.45">
      <c r="A3812" s="10" t="s">
        <v>37</v>
      </c>
      <c r="B3812" s="20">
        <v>0.76</v>
      </c>
      <c r="C3812" s="19">
        <v>121088</v>
      </c>
      <c r="D3812" s="19">
        <v>12651.50792</v>
      </c>
      <c r="E3812" s="23">
        <v>0.27832394999999999</v>
      </c>
      <c r="F3812" s="23">
        <v>0.21874117300000001</v>
      </c>
      <c r="G3812" s="17">
        <v>0.72768564999999996</v>
      </c>
      <c r="H3812" s="17">
        <v>0.27231434999999998</v>
      </c>
      <c r="I3812" s="17">
        <v>0.974591965</v>
      </c>
      <c r="J3812" s="17">
        <v>2.53E-2</v>
      </c>
      <c r="K3812" s="17">
        <v>1.15E-4</v>
      </c>
    </row>
    <row r="3813" spans="1:11" x14ac:dyDescent="0.45">
      <c r="A3813" s="10" t="s">
        <v>37</v>
      </c>
      <c r="B3813" s="20">
        <v>0.77</v>
      </c>
      <c r="C3813" s="19">
        <v>122697</v>
      </c>
      <c r="D3813" s="19">
        <v>13105.084279999999</v>
      </c>
      <c r="E3813" s="23">
        <v>0.285890688</v>
      </c>
      <c r="F3813" s="23">
        <v>0.223805113</v>
      </c>
      <c r="G3813" s="17">
        <v>0.72782545600000004</v>
      </c>
      <c r="H3813" s="17">
        <v>0.27217454400000002</v>
      </c>
      <c r="I3813" s="17">
        <v>0.97540089600000002</v>
      </c>
      <c r="J3813" s="17">
        <v>2.4500000000000001E-2</v>
      </c>
      <c r="K3813" s="17">
        <v>1.11E-4</v>
      </c>
    </row>
    <row r="3814" spans="1:11" x14ac:dyDescent="0.45">
      <c r="A3814" s="10" t="s">
        <v>37</v>
      </c>
      <c r="B3814" s="20">
        <v>0.78</v>
      </c>
      <c r="C3814" s="19">
        <v>124278</v>
      </c>
      <c r="D3814" s="19">
        <v>13564.10231</v>
      </c>
      <c r="E3814" s="23">
        <v>0.29502214100000002</v>
      </c>
      <c r="F3814" s="23">
        <v>0.22899707499999999</v>
      </c>
      <c r="G3814" s="17">
        <v>0.72807737500000003</v>
      </c>
      <c r="H3814" s="17">
        <v>0.27192262499999997</v>
      </c>
      <c r="I3814" s="17">
        <v>0.97610388699999995</v>
      </c>
      <c r="J3814" s="17">
        <v>2.3800000000000002E-2</v>
      </c>
      <c r="K3814" s="17">
        <v>1.08E-4</v>
      </c>
    </row>
    <row r="3815" spans="1:11" x14ac:dyDescent="0.45">
      <c r="A3815" s="10" t="s">
        <v>37</v>
      </c>
      <c r="B3815" s="20">
        <v>0.79</v>
      </c>
      <c r="C3815" s="19">
        <v>125859</v>
      </c>
      <c r="D3815" s="19">
        <v>14037.451940000001</v>
      </c>
      <c r="E3815" s="23">
        <v>0.30358655800000001</v>
      </c>
      <c r="F3815" s="23">
        <v>0.234375057</v>
      </c>
      <c r="G3815" s="17">
        <v>0.72834680100000004</v>
      </c>
      <c r="H3815" s="17">
        <v>0.27165319900000001</v>
      </c>
      <c r="I3815" s="17">
        <v>0.97681363600000004</v>
      </c>
      <c r="J3815" s="17">
        <v>2.3099999999999999E-2</v>
      </c>
      <c r="K3815" s="17">
        <v>1.05E-4</v>
      </c>
    </row>
    <row r="3816" spans="1:11" x14ac:dyDescent="0.45">
      <c r="A3816" s="10" t="s">
        <v>37</v>
      </c>
      <c r="B3816" s="20">
        <v>0.8</v>
      </c>
      <c r="C3816" s="19">
        <v>126805</v>
      </c>
      <c r="D3816" s="19">
        <v>14327.636189999999</v>
      </c>
      <c r="E3816" s="23">
        <v>0.30991722799999999</v>
      </c>
      <c r="F3816" s="23">
        <v>0.237738277</v>
      </c>
      <c r="G3816" s="17">
        <v>0.72858325800000001</v>
      </c>
      <c r="H3816" s="17">
        <v>0.27141674199999999</v>
      </c>
      <c r="I3816" s="17">
        <v>0.97722405499999998</v>
      </c>
      <c r="J3816" s="17">
        <v>2.2700000000000001E-2</v>
      </c>
      <c r="K3816" s="17">
        <v>1.03E-4</v>
      </c>
    </row>
    <row r="3817" spans="1:11" x14ac:dyDescent="0.45">
      <c r="A3817" s="10" t="s">
        <v>37</v>
      </c>
      <c r="B3817" s="20">
        <v>0.80100000000000005</v>
      </c>
      <c r="C3817" s="19">
        <v>126956</v>
      </c>
      <c r="D3817" s="19">
        <v>14374.490949999999</v>
      </c>
      <c r="E3817" s="23">
        <v>0.31061972700000001</v>
      </c>
      <c r="F3817" s="23">
        <v>0.238292378</v>
      </c>
      <c r="G3817" s="17">
        <v>0.72848860999999998</v>
      </c>
      <c r="H3817" s="17">
        <v>0.27151139000000002</v>
      </c>
      <c r="I3817" s="17">
        <v>0.97729079600000002</v>
      </c>
      <c r="J3817" s="17">
        <v>2.2599999999999999E-2</v>
      </c>
      <c r="K3817" s="17">
        <v>1.02E-4</v>
      </c>
    </row>
    <row r="3818" spans="1:11" x14ac:dyDescent="0.45">
      <c r="A3818" s="10" t="s">
        <v>37</v>
      </c>
      <c r="B3818" s="20">
        <v>0.80200000000000005</v>
      </c>
      <c r="C3818" s="19">
        <v>127123</v>
      </c>
      <c r="D3818" s="19">
        <v>14426.454089999999</v>
      </c>
      <c r="E3818" s="23">
        <v>0.31174811000000002</v>
      </c>
      <c r="F3818" s="23">
        <v>0.23883500799999999</v>
      </c>
      <c r="G3818" s="17">
        <v>0.72842837299999996</v>
      </c>
      <c r="H3818" s="17">
        <v>0.27157162699999998</v>
      </c>
      <c r="I3818" s="17">
        <v>0.97735481400000002</v>
      </c>
      <c r="J3818" s="17">
        <v>2.2499999999999999E-2</v>
      </c>
      <c r="K3818" s="17">
        <v>1.02E-4</v>
      </c>
    </row>
    <row r="3819" spans="1:11" x14ac:dyDescent="0.45">
      <c r="A3819" s="10" t="s">
        <v>37</v>
      </c>
      <c r="B3819" s="20">
        <v>0.80300000000000005</v>
      </c>
      <c r="C3819" s="19">
        <v>127289</v>
      </c>
      <c r="D3819" s="19">
        <v>14478.30582</v>
      </c>
      <c r="E3819" s="23">
        <v>0.312707707</v>
      </c>
      <c r="F3819" s="23">
        <v>0.23942802599999999</v>
      </c>
      <c r="G3819" s="17">
        <v>0.72847614500000002</v>
      </c>
      <c r="H3819" s="17">
        <v>0.27152385499999998</v>
      </c>
      <c r="I3819" s="17">
        <v>0.97742680400000004</v>
      </c>
      <c r="J3819" s="17">
        <v>2.2499999999999999E-2</v>
      </c>
      <c r="K3819" s="17">
        <v>1.02E-4</v>
      </c>
    </row>
    <row r="3820" spans="1:11" x14ac:dyDescent="0.45">
      <c r="A3820" s="10" t="s">
        <v>37</v>
      </c>
      <c r="B3820" s="20">
        <v>0.80400000000000005</v>
      </c>
      <c r="C3820" s="19">
        <v>127440</v>
      </c>
      <c r="D3820" s="19">
        <v>14525.56537</v>
      </c>
      <c r="E3820" s="23">
        <v>0.31340944300000001</v>
      </c>
      <c r="F3820" s="23">
        <v>0.24001456700000001</v>
      </c>
      <c r="G3820" s="17">
        <v>0.72835844299999997</v>
      </c>
      <c r="H3820" s="17">
        <v>0.27164155699999998</v>
      </c>
      <c r="I3820" s="17">
        <v>0.97748096100000004</v>
      </c>
      <c r="J3820" s="17">
        <v>2.24E-2</v>
      </c>
      <c r="K3820" s="17">
        <v>1.02E-4</v>
      </c>
    </row>
    <row r="3821" spans="1:11" x14ac:dyDescent="0.45">
      <c r="A3821" s="10" t="s">
        <v>37</v>
      </c>
      <c r="B3821" s="20">
        <v>0.80500000000000005</v>
      </c>
      <c r="C3821" s="19">
        <v>127603</v>
      </c>
      <c r="D3821" s="19">
        <v>14576.70084</v>
      </c>
      <c r="E3821" s="23">
        <v>0.314139948</v>
      </c>
      <c r="F3821" s="23">
        <v>0.24055121800000001</v>
      </c>
      <c r="G3821" s="17">
        <v>0.72832143400000005</v>
      </c>
      <c r="H3821" s="17">
        <v>0.27167856600000001</v>
      </c>
      <c r="I3821" s="17">
        <v>0.97751379800000004</v>
      </c>
      <c r="J3821" s="17">
        <v>2.24E-2</v>
      </c>
      <c r="K3821" s="17">
        <v>1.01E-4</v>
      </c>
    </row>
    <row r="3822" spans="1:11" x14ac:dyDescent="0.45">
      <c r="A3822" s="10" t="s">
        <v>37</v>
      </c>
      <c r="B3822" s="20">
        <v>0.80600000000000005</v>
      </c>
      <c r="C3822" s="19">
        <v>127759</v>
      </c>
      <c r="D3822" s="19">
        <v>14625.811659999999</v>
      </c>
      <c r="E3822" s="23">
        <v>0.31536125300000001</v>
      </c>
      <c r="F3822" s="23">
        <v>0.24114479699999999</v>
      </c>
      <c r="G3822" s="17">
        <v>0.72824615100000001</v>
      </c>
      <c r="H3822" s="17">
        <v>0.27175384899999999</v>
      </c>
      <c r="I3822" s="17">
        <v>0.977557228</v>
      </c>
      <c r="J3822" s="17">
        <v>2.23E-2</v>
      </c>
      <c r="K3822" s="17">
        <v>1.01E-4</v>
      </c>
    </row>
    <row r="3823" spans="1:11" x14ac:dyDescent="0.45">
      <c r="A3823" s="10" t="s">
        <v>37</v>
      </c>
      <c r="B3823" s="20">
        <v>0.80700000000000005</v>
      </c>
      <c r="C3823" s="19">
        <v>127914</v>
      </c>
      <c r="D3823" s="19">
        <v>14674.78924</v>
      </c>
      <c r="E3823" s="23">
        <v>0.31631182800000002</v>
      </c>
      <c r="F3823" s="23">
        <v>0.24170765999999999</v>
      </c>
      <c r="G3823" s="17">
        <v>0.72838782300000005</v>
      </c>
      <c r="H3823" s="17">
        <v>0.27161217700000001</v>
      </c>
      <c r="I3823" s="17">
        <v>0.97763253000000006</v>
      </c>
      <c r="J3823" s="17">
        <v>2.23E-2</v>
      </c>
      <c r="K3823" s="17">
        <v>1.01E-4</v>
      </c>
    </row>
    <row r="3824" spans="1:11" x14ac:dyDescent="0.45">
      <c r="A3824" s="10" t="s">
        <v>37</v>
      </c>
      <c r="B3824" s="20">
        <v>0.80800000000000005</v>
      </c>
      <c r="C3824" s="19">
        <v>128080</v>
      </c>
      <c r="D3824" s="19">
        <v>14727.401830000001</v>
      </c>
      <c r="E3824" s="23">
        <v>0.31736584600000001</v>
      </c>
      <c r="F3824" s="23">
        <v>0.24227304199999999</v>
      </c>
      <c r="G3824" s="17">
        <v>0.72834166099999997</v>
      </c>
      <c r="H3824" s="17">
        <v>0.27165833900000003</v>
      </c>
      <c r="I3824" s="17">
        <v>0.97769349400000005</v>
      </c>
      <c r="J3824" s="17">
        <v>2.2200000000000001E-2</v>
      </c>
      <c r="K3824" s="17">
        <v>1E-4</v>
      </c>
    </row>
    <row r="3825" spans="1:11" x14ac:dyDescent="0.45">
      <c r="A3825" s="10" t="s">
        <v>37</v>
      </c>
      <c r="B3825" s="20">
        <v>0.80900000000000005</v>
      </c>
      <c r="C3825" s="19">
        <v>128236</v>
      </c>
      <c r="D3825" s="19">
        <v>14777.033020000001</v>
      </c>
      <c r="E3825" s="23">
        <v>0.31876893000000001</v>
      </c>
      <c r="F3825" s="23">
        <v>0.24288884799999999</v>
      </c>
      <c r="G3825" s="17">
        <v>0.72843819200000004</v>
      </c>
      <c r="H3825" s="17">
        <v>0.27156180800000002</v>
      </c>
      <c r="I3825" s="17">
        <v>0.97774460699999999</v>
      </c>
      <c r="J3825" s="17">
        <v>2.2200000000000001E-2</v>
      </c>
      <c r="K3825" s="17">
        <v>1E-4</v>
      </c>
    </row>
    <row r="3826" spans="1:11" x14ac:dyDescent="0.45">
      <c r="A3826" s="10" t="s">
        <v>37</v>
      </c>
      <c r="B3826" s="20">
        <v>0.81</v>
      </c>
      <c r="C3826" s="19">
        <v>128388</v>
      </c>
      <c r="D3826" s="19">
        <v>14825.518599999999</v>
      </c>
      <c r="E3826" s="23">
        <v>0.31919195500000003</v>
      </c>
      <c r="F3826" s="23">
        <v>0.24346363100000001</v>
      </c>
      <c r="G3826" s="17">
        <v>0.72838583000000001</v>
      </c>
      <c r="H3826" s="17">
        <v>0.27161416999999999</v>
      </c>
      <c r="I3826" s="17">
        <v>0.97780347300000003</v>
      </c>
      <c r="J3826" s="17">
        <v>2.2100000000000002E-2</v>
      </c>
      <c r="K3826" s="17">
        <v>9.98E-5</v>
      </c>
    </row>
    <row r="3827" spans="1:11" x14ac:dyDescent="0.45">
      <c r="A3827" s="10" t="s">
        <v>37</v>
      </c>
      <c r="B3827" s="20">
        <v>0.81100000000000005</v>
      </c>
      <c r="C3827" s="19">
        <v>128550</v>
      </c>
      <c r="D3827" s="19">
        <v>14877.30839</v>
      </c>
      <c r="E3827" s="23">
        <v>0.32013032200000002</v>
      </c>
      <c r="F3827" s="23">
        <v>0.24403777300000001</v>
      </c>
      <c r="G3827" s="17">
        <v>0.72833138900000005</v>
      </c>
      <c r="H3827" s="17">
        <v>0.271668611</v>
      </c>
      <c r="I3827" s="17">
        <v>0.97787748699999999</v>
      </c>
      <c r="J3827" s="17">
        <v>2.1999999999999999E-2</v>
      </c>
      <c r="K3827" s="17">
        <v>9.9500000000000006E-5</v>
      </c>
    </row>
    <row r="3828" spans="1:11" x14ac:dyDescent="0.45">
      <c r="A3828" s="10" t="s">
        <v>37</v>
      </c>
      <c r="B3828" s="20">
        <v>0.81200000000000006</v>
      </c>
      <c r="C3828" s="19">
        <v>128710</v>
      </c>
      <c r="D3828" s="19">
        <v>14928.588250000001</v>
      </c>
      <c r="E3828" s="23">
        <v>0.32078294099999999</v>
      </c>
      <c r="F3828" s="23">
        <v>0.244627287</v>
      </c>
      <c r="G3828" s="17">
        <v>0.72835832499999997</v>
      </c>
      <c r="H3828" s="17">
        <v>0.27164167500000003</v>
      </c>
      <c r="I3828" s="17">
        <v>0.977940166</v>
      </c>
      <c r="J3828" s="17">
        <v>2.1999999999999999E-2</v>
      </c>
      <c r="K3828" s="17">
        <v>9.9199999999999999E-5</v>
      </c>
    </row>
    <row r="3829" spans="1:11" x14ac:dyDescent="0.45">
      <c r="A3829" s="10" t="s">
        <v>37</v>
      </c>
      <c r="B3829" s="20">
        <v>0.81299999999999994</v>
      </c>
      <c r="C3829" s="19">
        <v>128867</v>
      </c>
      <c r="D3829" s="19">
        <v>14979.033579999999</v>
      </c>
      <c r="E3829" s="23">
        <v>0.32166357200000001</v>
      </c>
      <c r="F3829" s="23">
        <v>0.24522065200000001</v>
      </c>
      <c r="G3829" s="17">
        <v>0.72837111099999996</v>
      </c>
      <c r="H3829" s="17">
        <v>0.27162888899999998</v>
      </c>
      <c r="I3829" s="17">
        <v>0.97800099799999995</v>
      </c>
      <c r="J3829" s="17">
        <v>2.1899999999999999E-2</v>
      </c>
      <c r="K3829" s="17">
        <v>9.8900000000000005E-5</v>
      </c>
    </row>
    <row r="3830" spans="1:11" x14ac:dyDescent="0.45">
      <c r="A3830" s="10" t="s">
        <v>37</v>
      </c>
      <c r="B3830" s="20">
        <v>0.81399999999999995</v>
      </c>
      <c r="C3830" s="19">
        <v>129028</v>
      </c>
      <c r="D3830" s="19">
        <v>15030.89777</v>
      </c>
      <c r="E3830" s="23">
        <v>0.32251686200000002</v>
      </c>
      <c r="F3830" s="23">
        <v>0.245799502</v>
      </c>
      <c r="G3830" s="17">
        <v>0.72841553800000003</v>
      </c>
      <c r="H3830" s="17">
        <v>0.27158446200000003</v>
      </c>
      <c r="I3830" s="17">
        <v>0.97807080800000001</v>
      </c>
      <c r="J3830" s="17">
        <v>2.18E-2</v>
      </c>
      <c r="K3830" s="17">
        <v>9.8599999999999998E-5</v>
      </c>
    </row>
    <row r="3831" spans="1:11" x14ac:dyDescent="0.45">
      <c r="A3831" s="10" t="s">
        <v>37</v>
      </c>
      <c r="B3831" s="20">
        <v>0.81499999999999995</v>
      </c>
      <c r="C3831" s="19">
        <v>129186</v>
      </c>
      <c r="D3831" s="19">
        <v>15081.95556</v>
      </c>
      <c r="E3831" s="23">
        <v>0.32365094</v>
      </c>
      <c r="F3831" s="23">
        <v>0.246399803</v>
      </c>
      <c r="G3831" s="17">
        <v>0.72842258400000004</v>
      </c>
      <c r="H3831" s="17">
        <v>0.27157741600000002</v>
      </c>
      <c r="I3831" s="17">
        <v>0.97813970699999997</v>
      </c>
      <c r="J3831" s="17">
        <v>2.18E-2</v>
      </c>
      <c r="K3831" s="17">
        <v>9.8300000000000004E-5</v>
      </c>
    </row>
    <row r="3832" spans="1:11" x14ac:dyDescent="0.45">
      <c r="A3832" s="10" t="s">
        <v>37</v>
      </c>
      <c r="B3832" s="20">
        <v>0.81599999999999995</v>
      </c>
      <c r="C3832" s="19">
        <v>129342</v>
      </c>
      <c r="D3832" s="19">
        <v>15132.546619999999</v>
      </c>
      <c r="E3832" s="23">
        <v>0.32491727500000001</v>
      </c>
      <c r="F3832" s="23">
        <v>0.24698909999999999</v>
      </c>
      <c r="G3832" s="17">
        <v>0.72840221999999999</v>
      </c>
      <c r="H3832" s="17">
        <v>0.27159778000000001</v>
      </c>
      <c r="I3832" s="17">
        <v>0.97821039899999995</v>
      </c>
      <c r="J3832" s="17">
        <v>2.1700000000000001E-2</v>
      </c>
      <c r="K3832" s="17">
        <v>9.7999999999999997E-5</v>
      </c>
    </row>
    <row r="3833" spans="1:11" x14ac:dyDescent="0.45">
      <c r="A3833" s="10" t="s">
        <v>37</v>
      </c>
      <c r="B3833" s="20">
        <v>0.81699999999999995</v>
      </c>
      <c r="C3833" s="19">
        <v>129499</v>
      </c>
      <c r="D3833" s="19">
        <v>15183.641509999999</v>
      </c>
      <c r="E3833" s="23">
        <v>0.32595281700000001</v>
      </c>
      <c r="F3833" s="23">
        <v>0.24757420199999999</v>
      </c>
      <c r="G3833" s="17">
        <v>0.72829906</v>
      </c>
      <c r="H3833" s="17">
        <v>0.27170094</v>
      </c>
      <c r="I3833" s="17">
        <v>0.97828947399999999</v>
      </c>
      <c r="J3833" s="17">
        <v>2.1600000000000001E-2</v>
      </c>
      <c r="K3833" s="17">
        <v>9.7600000000000001E-5</v>
      </c>
    </row>
    <row r="3834" spans="1:11" x14ac:dyDescent="0.45">
      <c r="A3834" s="10" t="s">
        <v>37</v>
      </c>
      <c r="B3834" s="20">
        <v>0.81799999999999995</v>
      </c>
      <c r="C3834" s="19">
        <v>129660</v>
      </c>
      <c r="D3834" s="19">
        <v>15236.205309999999</v>
      </c>
      <c r="E3834" s="23">
        <v>0.32699886900000003</v>
      </c>
      <c r="F3834" s="23">
        <v>0.248162668</v>
      </c>
      <c r="G3834" s="17">
        <v>0.72808884799999996</v>
      </c>
      <c r="H3834" s="17">
        <v>0.27191115199999999</v>
      </c>
      <c r="I3834" s="17">
        <v>0.97835856300000001</v>
      </c>
      <c r="J3834" s="17">
        <v>2.1499999999999998E-2</v>
      </c>
      <c r="K3834" s="17">
        <v>9.7299999999999993E-5</v>
      </c>
    </row>
    <row r="3835" spans="1:11" x14ac:dyDescent="0.45">
      <c r="A3835" s="10" t="s">
        <v>37</v>
      </c>
      <c r="B3835" s="20">
        <v>0.81899999999999995</v>
      </c>
      <c r="C3835" s="19">
        <v>129818</v>
      </c>
      <c r="D3835" s="19">
        <v>15287.95147</v>
      </c>
      <c r="E3835" s="23">
        <v>0.32789824000000001</v>
      </c>
      <c r="F3835" s="23">
        <v>0.248766769</v>
      </c>
      <c r="G3835" s="17">
        <v>0.72814247600000004</v>
      </c>
      <c r="H3835" s="17">
        <v>0.27185752400000002</v>
      </c>
      <c r="I3835" s="17">
        <v>0.97842038399999998</v>
      </c>
      <c r="J3835" s="17">
        <v>2.1499999999999998E-2</v>
      </c>
      <c r="K3835" s="17">
        <v>9.7E-5</v>
      </c>
    </row>
    <row r="3836" spans="1:11" x14ac:dyDescent="0.45">
      <c r="A3836" s="10" t="s">
        <v>37</v>
      </c>
      <c r="B3836" s="20">
        <v>0.82</v>
      </c>
      <c r="C3836" s="19">
        <v>129979</v>
      </c>
      <c r="D3836" s="19">
        <v>15340.82252</v>
      </c>
      <c r="E3836" s="23">
        <v>0.32883738699999998</v>
      </c>
      <c r="F3836" s="23">
        <v>0.24937868499999999</v>
      </c>
      <c r="G3836" s="17">
        <v>0.72815608700000001</v>
      </c>
      <c r="H3836" s="17">
        <v>0.27184391299999999</v>
      </c>
      <c r="I3836" s="17">
        <v>0.97848678</v>
      </c>
      <c r="J3836" s="17">
        <v>2.1399999999999999E-2</v>
      </c>
      <c r="K3836" s="17">
        <v>9.6700000000000006E-5</v>
      </c>
    </row>
    <row r="3837" spans="1:11" x14ac:dyDescent="0.45">
      <c r="A3837" s="10" t="s">
        <v>37</v>
      </c>
      <c r="B3837" s="20">
        <v>0.82099999999999995</v>
      </c>
      <c r="C3837" s="19">
        <v>130129</v>
      </c>
      <c r="D3837" s="19">
        <v>15390.236440000001</v>
      </c>
      <c r="E3837" s="23">
        <v>0.329934332</v>
      </c>
      <c r="F3837" s="23">
        <v>0.249989981</v>
      </c>
      <c r="G3837" s="17">
        <v>0.72810826200000001</v>
      </c>
      <c r="H3837" s="17">
        <v>0.27189173799999999</v>
      </c>
      <c r="I3837" s="17">
        <v>0.97854865800000002</v>
      </c>
      <c r="J3837" s="17">
        <v>2.1399999999999999E-2</v>
      </c>
      <c r="K3837" s="17">
        <v>9.6399999999999999E-5</v>
      </c>
    </row>
    <row r="3838" spans="1:11" x14ac:dyDescent="0.45">
      <c r="A3838" s="10" t="s">
        <v>37</v>
      </c>
      <c r="B3838" s="20">
        <v>0.82199999999999995</v>
      </c>
      <c r="C3838" s="19">
        <v>130296</v>
      </c>
      <c r="D3838" s="19">
        <v>15445.46653</v>
      </c>
      <c r="E3838" s="23">
        <v>0.33151989500000001</v>
      </c>
      <c r="F3838" s="23">
        <v>0.25054565000000001</v>
      </c>
      <c r="G3838" s="17">
        <v>0.72828789800000004</v>
      </c>
      <c r="H3838" s="17">
        <v>0.27171210200000001</v>
      </c>
      <c r="I3838" s="17">
        <v>0.97860324700000001</v>
      </c>
      <c r="J3838" s="17">
        <v>2.1299999999999999E-2</v>
      </c>
      <c r="K3838" s="17">
        <v>9.6199999999999994E-5</v>
      </c>
    </row>
    <row r="3839" spans="1:11" x14ac:dyDescent="0.45">
      <c r="A3839" s="10" t="s">
        <v>37</v>
      </c>
      <c r="B3839" s="20">
        <v>0.82299999999999995</v>
      </c>
      <c r="C3839" s="19">
        <v>130455</v>
      </c>
      <c r="D3839" s="19">
        <v>15498.2348</v>
      </c>
      <c r="E3839" s="23">
        <v>0.33229465200000002</v>
      </c>
      <c r="F3839" s="23">
        <v>0.251195047</v>
      </c>
      <c r="G3839" s="17">
        <v>0.72817446600000002</v>
      </c>
      <c r="H3839" s="17">
        <v>0.27182553399999998</v>
      </c>
      <c r="I3839" s="17">
        <v>0.97866598900000001</v>
      </c>
      <c r="J3839" s="17">
        <v>2.12E-2</v>
      </c>
      <c r="K3839" s="17">
        <v>9.59E-5</v>
      </c>
    </row>
    <row r="3840" spans="1:11" x14ac:dyDescent="0.45">
      <c r="A3840" s="10" t="s">
        <v>37</v>
      </c>
      <c r="B3840" s="20">
        <v>0.82399999999999995</v>
      </c>
      <c r="C3840" s="19">
        <v>130613</v>
      </c>
      <c r="D3840" s="19">
        <v>15550.821040000001</v>
      </c>
      <c r="E3840" s="23">
        <v>0.33327028800000003</v>
      </c>
      <c r="F3840" s="23">
        <v>0.25180732900000002</v>
      </c>
      <c r="G3840" s="17">
        <v>0.72803625999999999</v>
      </c>
      <c r="H3840" s="17">
        <v>0.27196374000000001</v>
      </c>
      <c r="I3840" s="17">
        <v>0.97873993100000001</v>
      </c>
      <c r="J3840" s="17">
        <v>2.12E-2</v>
      </c>
      <c r="K3840" s="17">
        <v>9.5600000000000006E-5</v>
      </c>
    </row>
    <row r="3841" spans="1:11" x14ac:dyDescent="0.45">
      <c r="A3841" s="10" t="s">
        <v>37</v>
      </c>
      <c r="B3841" s="20">
        <v>0.82499999999999996</v>
      </c>
      <c r="C3841" s="19">
        <v>130772</v>
      </c>
      <c r="D3841" s="19">
        <v>15603.886640000001</v>
      </c>
      <c r="E3841" s="23">
        <v>0.33430427800000001</v>
      </c>
      <c r="F3841" s="23">
        <v>0.25237575400000001</v>
      </c>
      <c r="G3841" s="17">
        <v>0.72787752699999997</v>
      </c>
      <c r="H3841" s="17">
        <v>0.27212247299999998</v>
      </c>
      <c r="I3841" s="17">
        <v>0.97879618300000004</v>
      </c>
      <c r="J3841" s="17">
        <v>2.1100000000000001E-2</v>
      </c>
      <c r="K3841" s="17">
        <v>9.5299999999999999E-5</v>
      </c>
    </row>
    <row r="3842" spans="1:11" x14ac:dyDescent="0.45">
      <c r="A3842" s="10" t="s">
        <v>37</v>
      </c>
      <c r="B3842" s="20">
        <v>0.82599999999999996</v>
      </c>
      <c r="C3842" s="19">
        <v>130931</v>
      </c>
      <c r="D3842" s="19">
        <v>15657.16711</v>
      </c>
      <c r="E3842" s="23">
        <v>0.33563508399999997</v>
      </c>
      <c r="F3842" s="23">
        <v>0.25303605200000001</v>
      </c>
      <c r="G3842" s="17">
        <v>0.72791775800000003</v>
      </c>
      <c r="H3842" s="17">
        <v>0.27208224199999997</v>
      </c>
      <c r="I3842" s="17">
        <v>0.97886982199999995</v>
      </c>
      <c r="J3842" s="17">
        <v>2.1000000000000001E-2</v>
      </c>
      <c r="K3842" s="17">
        <v>9.5000000000000005E-5</v>
      </c>
    </row>
    <row r="3843" spans="1:11" x14ac:dyDescent="0.45">
      <c r="A3843" s="10" t="s">
        <v>37</v>
      </c>
      <c r="B3843" s="20">
        <v>0.82699999999999996</v>
      </c>
      <c r="C3843" s="19">
        <v>131081</v>
      </c>
      <c r="D3843" s="19">
        <v>15707.59245</v>
      </c>
      <c r="E3843" s="23">
        <v>0.33649599299999999</v>
      </c>
      <c r="F3843" s="23">
        <v>0.25366202100000002</v>
      </c>
      <c r="G3843" s="17">
        <v>0.72813756399999996</v>
      </c>
      <c r="H3843" s="17">
        <v>0.27186243599999999</v>
      </c>
      <c r="I3843" s="17">
        <v>0.97892995400000005</v>
      </c>
      <c r="J3843" s="17">
        <v>2.1000000000000001E-2</v>
      </c>
      <c r="K3843" s="17">
        <v>9.4699999999999998E-5</v>
      </c>
    </row>
    <row r="3844" spans="1:11" x14ac:dyDescent="0.45">
      <c r="A3844" s="10" t="s">
        <v>37</v>
      </c>
      <c r="B3844" s="20">
        <v>0.82799999999999996</v>
      </c>
      <c r="C3844" s="19">
        <v>131246</v>
      </c>
      <c r="D3844" s="19">
        <v>15763.1854</v>
      </c>
      <c r="E3844" s="23">
        <v>0.337355874</v>
      </c>
      <c r="F3844" s="23">
        <v>0.25423654000000001</v>
      </c>
      <c r="G3844" s="17">
        <v>0.72809838000000004</v>
      </c>
      <c r="H3844" s="17">
        <v>0.27190162000000001</v>
      </c>
      <c r="I3844" s="17">
        <v>0.97899883099999996</v>
      </c>
      <c r="J3844" s="17">
        <v>2.0899999999999998E-2</v>
      </c>
      <c r="K3844" s="17">
        <v>9.4400000000000004E-5</v>
      </c>
    </row>
    <row r="3845" spans="1:11" x14ac:dyDescent="0.45">
      <c r="A3845" s="10" t="s">
        <v>37</v>
      </c>
      <c r="B3845" s="20">
        <v>0.82899999999999996</v>
      </c>
      <c r="C3845" s="19">
        <v>131404</v>
      </c>
      <c r="D3845" s="19">
        <v>15816.557580000001</v>
      </c>
      <c r="E3845" s="23">
        <v>0.33829394899999998</v>
      </c>
      <c r="F3845" s="23">
        <v>0.25488203399999998</v>
      </c>
      <c r="G3845" s="17">
        <v>0.72804480800000004</v>
      </c>
      <c r="H3845" s="17">
        <v>0.27195519200000001</v>
      </c>
      <c r="I3845" s="17">
        <v>0.979068732</v>
      </c>
      <c r="J3845" s="17">
        <v>2.0799999999999999E-2</v>
      </c>
      <c r="K3845" s="17">
        <v>9.4099999999999997E-5</v>
      </c>
    </row>
    <row r="3846" spans="1:11" x14ac:dyDescent="0.45">
      <c r="A3846" s="10" t="s">
        <v>37</v>
      </c>
      <c r="B3846" s="20">
        <v>0.83</v>
      </c>
      <c r="C3846" s="19">
        <v>131557</v>
      </c>
      <c r="D3846" s="19">
        <v>15868.38632</v>
      </c>
      <c r="E3846" s="23">
        <v>0.33918800999999998</v>
      </c>
      <c r="F3846" s="23">
        <v>0.25552668899999997</v>
      </c>
      <c r="G3846" s="17">
        <v>0.727981027</v>
      </c>
      <c r="H3846" s="17">
        <v>0.272018973</v>
      </c>
      <c r="I3846" s="17">
        <v>0.97913396500000005</v>
      </c>
      <c r="J3846" s="17">
        <v>2.0799999999999999E-2</v>
      </c>
      <c r="K3846" s="17">
        <v>9.3800000000000003E-5</v>
      </c>
    </row>
    <row r="3847" spans="1:11" x14ac:dyDescent="0.45">
      <c r="A3847" s="10" t="s">
        <v>37</v>
      </c>
      <c r="B3847" s="20">
        <v>0.83099999999999996</v>
      </c>
      <c r="C3847" s="19">
        <v>131722</v>
      </c>
      <c r="D3847" s="19">
        <v>15924.454890000001</v>
      </c>
      <c r="E3847" s="23">
        <v>0.34057931600000002</v>
      </c>
      <c r="F3847" s="23">
        <v>0.25613803299999999</v>
      </c>
      <c r="G3847" s="17">
        <v>0.72806364899999998</v>
      </c>
      <c r="H3847" s="17">
        <v>0.27193635100000002</v>
      </c>
      <c r="I3847" s="17">
        <v>0.97919716800000001</v>
      </c>
      <c r="J3847" s="17">
        <v>2.07E-2</v>
      </c>
      <c r="K3847" s="17">
        <v>9.3499999999999996E-5</v>
      </c>
    </row>
    <row r="3848" spans="1:11" x14ac:dyDescent="0.45">
      <c r="A3848" s="10" t="s">
        <v>37</v>
      </c>
      <c r="B3848" s="20">
        <v>0.83199999999999996</v>
      </c>
      <c r="C3848" s="19">
        <v>131876</v>
      </c>
      <c r="D3848" s="19">
        <v>15977.058220000001</v>
      </c>
      <c r="E3848" s="23">
        <v>0.34194579400000003</v>
      </c>
      <c r="F3848" s="23">
        <v>0.25677476999999999</v>
      </c>
      <c r="G3848" s="17">
        <v>0.72816888599999996</v>
      </c>
      <c r="H3848" s="17">
        <v>0.27183111399999998</v>
      </c>
      <c r="I3848" s="17">
        <v>0.97925714699999999</v>
      </c>
      <c r="J3848" s="17">
        <v>2.06E-2</v>
      </c>
      <c r="K3848" s="17">
        <v>9.3200000000000002E-5</v>
      </c>
    </row>
    <row r="3849" spans="1:11" x14ac:dyDescent="0.45">
      <c r="A3849" s="10" t="s">
        <v>37</v>
      </c>
      <c r="B3849" s="20">
        <v>0.83299999999999996</v>
      </c>
      <c r="C3849" s="19">
        <v>132036</v>
      </c>
      <c r="D3849" s="19">
        <v>16031.85576</v>
      </c>
      <c r="E3849" s="23">
        <v>0.34287258900000001</v>
      </c>
      <c r="F3849" s="23">
        <v>0.25741778399999998</v>
      </c>
      <c r="G3849" s="17">
        <v>0.72829379900000002</v>
      </c>
      <c r="H3849" s="17">
        <v>0.27170620099999998</v>
      </c>
      <c r="I3849" s="17">
        <v>0.97932630099999995</v>
      </c>
      <c r="J3849" s="17">
        <v>2.06E-2</v>
      </c>
      <c r="K3849" s="17">
        <v>9.2899999999999995E-5</v>
      </c>
    </row>
    <row r="3850" spans="1:11" x14ac:dyDescent="0.45">
      <c r="A3850" s="10" t="s">
        <v>37</v>
      </c>
      <c r="B3850" s="20">
        <v>0.83399999999999996</v>
      </c>
      <c r="C3850" s="19">
        <v>132194</v>
      </c>
      <c r="D3850" s="19">
        <v>16086.14284</v>
      </c>
      <c r="E3850" s="23">
        <v>0.34423050100000002</v>
      </c>
      <c r="F3850" s="23">
        <v>0.25803502299999997</v>
      </c>
      <c r="G3850" s="17">
        <v>0.72842186499999995</v>
      </c>
      <c r="H3850" s="17">
        <v>0.271578135</v>
      </c>
      <c r="I3850" s="17">
        <v>0.97938178499999995</v>
      </c>
      <c r="J3850" s="17">
        <v>2.0500000000000001E-2</v>
      </c>
      <c r="K3850" s="17">
        <v>9.2700000000000004E-5</v>
      </c>
    </row>
    <row r="3851" spans="1:11" x14ac:dyDescent="0.45">
      <c r="A3851" s="10" t="s">
        <v>37</v>
      </c>
      <c r="B3851" s="20">
        <v>0.83499999999999996</v>
      </c>
      <c r="C3851" s="19">
        <v>132356</v>
      </c>
      <c r="D3851" s="19">
        <v>16141.99855</v>
      </c>
      <c r="E3851" s="23">
        <v>0.34534314399999999</v>
      </c>
      <c r="F3851" s="23">
        <v>0.25868254600000001</v>
      </c>
      <c r="G3851" s="17">
        <v>0.72832361199999995</v>
      </c>
      <c r="H3851" s="17">
        <v>0.27167638799999999</v>
      </c>
      <c r="I3851" s="17">
        <v>0.97945521800000002</v>
      </c>
      <c r="J3851" s="17">
        <v>2.0500000000000001E-2</v>
      </c>
      <c r="K3851" s="17">
        <v>9.2399999999999996E-5</v>
      </c>
    </row>
    <row r="3852" spans="1:11" x14ac:dyDescent="0.45">
      <c r="A3852" s="10" t="s">
        <v>37</v>
      </c>
      <c r="B3852" s="20">
        <v>0.83599999999999997</v>
      </c>
      <c r="C3852" s="19">
        <v>132514</v>
      </c>
      <c r="D3852" s="19">
        <v>16196.66539</v>
      </c>
      <c r="E3852" s="23">
        <v>0.34668186899999998</v>
      </c>
      <c r="F3852" s="23">
        <v>0.25934502500000001</v>
      </c>
      <c r="G3852" s="17">
        <v>0.72827022100000005</v>
      </c>
      <c r="H3852" s="17">
        <v>0.271729779</v>
      </c>
      <c r="I3852" s="17">
        <v>0.97951479399999997</v>
      </c>
      <c r="J3852" s="17">
        <v>2.0400000000000001E-2</v>
      </c>
      <c r="K3852" s="17">
        <v>9.2100000000000003E-5</v>
      </c>
    </row>
    <row r="3853" spans="1:11" x14ac:dyDescent="0.45">
      <c r="A3853" s="10" t="s">
        <v>37</v>
      </c>
      <c r="B3853" s="20">
        <v>0.83699999999999997</v>
      </c>
      <c r="C3853" s="19">
        <v>132656</v>
      </c>
      <c r="D3853" s="19">
        <v>16245.994839999999</v>
      </c>
      <c r="E3853" s="23">
        <v>0.34802433100000002</v>
      </c>
      <c r="F3853" s="23">
        <v>0.25998461099999998</v>
      </c>
      <c r="G3853" s="17">
        <v>0.728440478</v>
      </c>
      <c r="H3853" s="17">
        <v>0.271559522</v>
      </c>
      <c r="I3853" s="17">
        <v>0.979570936</v>
      </c>
      <c r="J3853" s="17">
        <v>2.0299999999999999E-2</v>
      </c>
      <c r="K3853" s="17">
        <v>9.1799999999999995E-5</v>
      </c>
    </row>
    <row r="3854" spans="1:11" x14ac:dyDescent="0.45">
      <c r="A3854" s="10" t="s">
        <v>37</v>
      </c>
      <c r="B3854" s="20">
        <v>0.83799999999999997</v>
      </c>
      <c r="C3854" s="19">
        <v>132831</v>
      </c>
      <c r="D3854" s="19">
        <v>16306.96955</v>
      </c>
      <c r="E3854" s="23">
        <v>0.34886554199999997</v>
      </c>
      <c r="F3854" s="23">
        <v>0.260583964</v>
      </c>
      <c r="G3854" s="17">
        <v>0.728369131</v>
      </c>
      <c r="H3854" s="17">
        <v>0.271630869</v>
      </c>
      <c r="I3854" s="17">
        <v>0.97963681899999999</v>
      </c>
      <c r="J3854" s="17">
        <v>2.0299999999999999E-2</v>
      </c>
      <c r="K3854" s="17">
        <v>9.1500000000000001E-5</v>
      </c>
    </row>
    <row r="3855" spans="1:11" x14ac:dyDescent="0.45">
      <c r="A3855" s="10" t="s">
        <v>37</v>
      </c>
      <c r="B3855" s="20">
        <v>0.83899999999999997</v>
      </c>
      <c r="C3855" s="19">
        <v>132988</v>
      </c>
      <c r="D3855" s="19">
        <v>16361.800869999999</v>
      </c>
      <c r="E3855" s="23">
        <v>0.34960194700000002</v>
      </c>
      <c r="F3855" s="23">
        <v>0.26127853099999998</v>
      </c>
      <c r="G3855" s="17">
        <v>0.72818600200000005</v>
      </c>
      <c r="H3855" s="17">
        <v>0.271813998</v>
      </c>
      <c r="I3855" s="17">
        <v>0.97969233700000002</v>
      </c>
      <c r="J3855" s="17">
        <v>2.0199999999999999E-2</v>
      </c>
      <c r="K3855" s="17">
        <v>9.1299999999999997E-5</v>
      </c>
    </row>
    <row r="3856" spans="1:11" x14ac:dyDescent="0.45">
      <c r="A3856" s="10" t="s">
        <v>37</v>
      </c>
      <c r="B3856" s="20">
        <v>0.84</v>
      </c>
      <c r="C3856" s="19">
        <v>133140</v>
      </c>
      <c r="D3856" s="19">
        <v>16415.053540000001</v>
      </c>
      <c r="E3856" s="23">
        <v>0.35081134400000002</v>
      </c>
      <c r="F3856" s="23">
        <v>0.26191887400000002</v>
      </c>
      <c r="G3856" s="17">
        <v>0.72812077500000005</v>
      </c>
      <c r="H3856" s="17">
        <v>0.271879225</v>
      </c>
      <c r="I3856" s="17">
        <v>0.97973869899999999</v>
      </c>
      <c r="J3856" s="17">
        <v>2.0199999999999999E-2</v>
      </c>
      <c r="K3856" s="17">
        <v>9.1100000000000005E-5</v>
      </c>
    </row>
    <row r="3857" spans="1:11" x14ac:dyDescent="0.45">
      <c r="A3857" s="10" t="s">
        <v>37</v>
      </c>
      <c r="B3857" s="20">
        <v>0.84099999999999997</v>
      </c>
      <c r="C3857" s="19">
        <v>133305</v>
      </c>
      <c r="D3857" s="19">
        <v>16472.991819999999</v>
      </c>
      <c r="E3857" s="23">
        <v>0.35149375599999999</v>
      </c>
      <c r="F3857" s="23">
        <v>0.26256444800000001</v>
      </c>
      <c r="G3857" s="17">
        <v>0.72811222399999997</v>
      </c>
      <c r="H3857" s="17">
        <v>0.27188777600000003</v>
      </c>
      <c r="I3857" s="17">
        <v>0.97980648400000003</v>
      </c>
      <c r="J3857" s="17">
        <v>2.01E-2</v>
      </c>
      <c r="K3857" s="17">
        <v>9.0799999999999998E-5</v>
      </c>
    </row>
    <row r="3858" spans="1:11" x14ac:dyDescent="0.45">
      <c r="A3858" s="10" t="s">
        <v>37</v>
      </c>
      <c r="B3858" s="20">
        <v>0.84199999999999997</v>
      </c>
      <c r="C3858" s="19">
        <v>133449</v>
      </c>
      <c r="D3858" s="19">
        <v>16523.714540000001</v>
      </c>
      <c r="E3858" s="23">
        <v>0.35285796200000002</v>
      </c>
      <c r="F3858" s="23">
        <v>0.263204039</v>
      </c>
      <c r="G3858" s="17">
        <v>0.72800095899999995</v>
      </c>
      <c r="H3858" s="17">
        <v>0.271999041</v>
      </c>
      <c r="I3858" s="17">
        <v>0.979858652</v>
      </c>
      <c r="J3858" s="17">
        <v>2.01E-2</v>
      </c>
      <c r="K3858" s="17">
        <v>9.0500000000000004E-5</v>
      </c>
    </row>
    <row r="3859" spans="1:11" x14ac:dyDescent="0.45">
      <c r="A3859" s="10" t="s">
        <v>37</v>
      </c>
      <c r="B3859" s="20">
        <v>0.84299999999999997</v>
      </c>
      <c r="C3859" s="19">
        <v>133622</v>
      </c>
      <c r="D3859" s="19">
        <v>16584.85514</v>
      </c>
      <c r="E3859" s="23">
        <v>0.35394678200000002</v>
      </c>
      <c r="F3859" s="23">
        <v>0.26385564900000003</v>
      </c>
      <c r="G3859" s="17">
        <v>0.72812111800000001</v>
      </c>
      <c r="H3859" s="17">
        <v>0.27187888199999999</v>
      </c>
      <c r="I3859" s="17">
        <v>0.97994129500000005</v>
      </c>
      <c r="J3859" s="17">
        <v>0.02</v>
      </c>
      <c r="K3859" s="17">
        <v>9.0199999999999997E-5</v>
      </c>
    </row>
    <row r="3860" spans="1:11" x14ac:dyDescent="0.45">
      <c r="A3860" s="10" t="s">
        <v>37</v>
      </c>
      <c r="B3860" s="20">
        <v>0.84399999999999997</v>
      </c>
      <c r="C3860" s="19">
        <v>133781</v>
      </c>
      <c r="D3860" s="19">
        <v>16641.257580000001</v>
      </c>
      <c r="E3860" s="23">
        <v>0.35554764799999999</v>
      </c>
      <c r="F3860" s="23">
        <v>0.264539521</v>
      </c>
      <c r="G3860" s="17">
        <v>0.72818262700000003</v>
      </c>
      <c r="H3860" s="17">
        <v>0.27181737299999997</v>
      </c>
      <c r="I3860" s="17">
        <v>0.98001743399999997</v>
      </c>
      <c r="J3860" s="17">
        <v>1.9900000000000001E-2</v>
      </c>
      <c r="K3860" s="17">
        <v>8.9800000000000001E-5</v>
      </c>
    </row>
    <row r="3861" spans="1:11" x14ac:dyDescent="0.45">
      <c r="A3861" s="10" t="s">
        <v>37</v>
      </c>
      <c r="B3861" s="20">
        <v>0.84499999999999997</v>
      </c>
      <c r="C3861" s="19">
        <v>133935</v>
      </c>
      <c r="D3861" s="19">
        <v>16696.079880000001</v>
      </c>
      <c r="E3861" s="23">
        <v>0.356523431</v>
      </c>
      <c r="F3861" s="23">
        <v>0.26521607000000003</v>
      </c>
      <c r="G3861" s="17">
        <v>0.72822637800000001</v>
      </c>
      <c r="H3861" s="17">
        <v>0.27177362199999999</v>
      </c>
      <c r="I3861" s="17">
        <v>0.98007374599999997</v>
      </c>
      <c r="J3861" s="17">
        <v>1.9800000000000002E-2</v>
      </c>
      <c r="K3861" s="17">
        <v>8.9599999999999996E-5</v>
      </c>
    </row>
    <row r="3862" spans="1:11" x14ac:dyDescent="0.45">
      <c r="A3862" s="10" t="s">
        <v>37</v>
      </c>
      <c r="B3862" s="20">
        <v>0.84599999999999997</v>
      </c>
      <c r="C3862" s="19">
        <v>134081</v>
      </c>
      <c r="D3862" s="19">
        <v>16748.26989</v>
      </c>
      <c r="E3862" s="23">
        <v>0.35835299900000001</v>
      </c>
      <c r="F3862" s="23">
        <v>0.26587767800000001</v>
      </c>
      <c r="G3862" s="17">
        <v>0.72805990399999998</v>
      </c>
      <c r="H3862" s="17">
        <v>0.27194009600000002</v>
      </c>
      <c r="I3862" s="17">
        <v>0.980131741</v>
      </c>
      <c r="J3862" s="17">
        <v>1.9800000000000002E-2</v>
      </c>
      <c r="K3862" s="17">
        <v>8.9300000000000002E-5</v>
      </c>
    </row>
    <row r="3863" spans="1:11" x14ac:dyDescent="0.45">
      <c r="A3863" s="10" t="s">
        <v>37</v>
      </c>
      <c r="B3863" s="20">
        <v>0.84699999999999998</v>
      </c>
      <c r="C3863" s="19">
        <v>134251</v>
      </c>
      <c r="D3863" s="19">
        <v>16809.270690000001</v>
      </c>
      <c r="E3863" s="23">
        <v>0.35935377899999998</v>
      </c>
      <c r="F3863" s="23">
        <v>0.26649086100000002</v>
      </c>
      <c r="G3863" s="17">
        <v>0.72805416700000003</v>
      </c>
      <c r="H3863" s="17">
        <v>0.27194583300000003</v>
      </c>
      <c r="I3863" s="17">
        <v>0.98020281300000001</v>
      </c>
      <c r="J3863" s="17">
        <v>1.9699999999999999E-2</v>
      </c>
      <c r="K3863" s="17">
        <v>8.8999999999999995E-5</v>
      </c>
    </row>
    <row r="3864" spans="1:11" x14ac:dyDescent="0.45">
      <c r="A3864" s="10" t="s">
        <v>37</v>
      </c>
      <c r="B3864" s="20">
        <v>0.84799999999999998</v>
      </c>
      <c r="C3864" s="19">
        <v>134414</v>
      </c>
      <c r="D3864" s="19">
        <v>16868.007519999999</v>
      </c>
      <c r="E3864" s="23">
        <v>0.36099757999999998</v>
      </c>
      <c r="F3864" s="23">
        <v>0.26721333600000002</v>
      </c>
      <c r="G3864" s="17">
        <v>0.72805660100000003</v>
      </c>
      <c r="H3864" s="17">
        <v>0.27194339899999997</v>
      </c>
      <c r="I3864" s="17">
        <v>0.98026635100000004</v>
      </c>
      <c r="J3864" s="17">
        <v>1.9599999999999999E-2</v>
      </c>
      <c r="K3864" s="17">
        <v>8.8700000000000001E-5</v>
      </c>
    </row>
    <row r="3865" spans="1:11" x14ac:dyDescent="0.45">
      <c r="A3865" s="10" t="s">
        <v>37</v>
      </c>
      <c r="B3865" s="20">
        <v>0.84899999999999998</v>
      </c>
      <c r="C3865" s="19">
        <v>134570</v>
      </c>
      <c r="D3865" s="19">
        <v>16924.476630000001</v>
      </c>
      <c r="E3865" s="23">
        <v>0.36254094399999998</v>
      </c>
      <c r="F3865" s="23">
        <v>0.26789464200000002</v>
      </c>
      <c r="G3865" s="17">
        <v>0.72811176300000002</v>
      </c>
      <c r="H3865" s="17">
        <v>0.27188823699999998</v>
      </c>
      <c r="I3865" s="17">
        <v>0.98033353400000001</v>
      </c>
      <c r="J3865" s="17">
        <v>1.9599999999999999E-2</v>
      </c>
      <c r="K3865" s="17">
        <v>8.8399999999999994E-5</v>
      </c>
    </row>
    <row r="3866" spans="1:11" x14ac:dyDescent="0.45">
      <c r="A3866" s="10" t="s">
        <v>37</v>
      </c>
      <c r="B3866" s="20">
        <v>0.85</v>
      </c>
      <c r="C3866" s="19">
        <v>134726</v>
      </c>
      <c r="D3866" s="19">
        <v>16981.11105</v>
      </c>
      <c r="E3866" s="23">
        <v>0.36366215200000002</v>
      </c>
      <c r="F3866" s="23">
        <v>0.268579611</v>
      </c>
      <c r="G3866" s="17">
        <v>0.72816679799999995</v>
      </c>
      <c r="H3866" s="17">
        <v>0.271833202</v>
      </c>
      <c r="I3866" s="17">
        <v>0.98038642799999998</v>
      </c>
      <c r="J3866" s="17">
        <v>1.95E-2</v>
      </c>
      <c r="K3866" s="17">
        <v>8.81E-5</v>
      </c>
    </row>
    <row r="3867" spans="1:11" x14ac:dyDescent="0.45">
      <c r="A3867" s="10" t="s">
        <v>37</v>
      </c>
      <c r="B3867" s="20">
        <v>0.85099999999999998</v>
      </c>
      <c r="C3867" s="19">
        <v>134885</v>
      </c>
      <c r="D3867" s="19">
        <v>17038.970440000001</v>
      </c>
      <c r="E3867" s="23">
        <v>0.36435893600000002</v>
      </c>
      <c r="F3867" s="23">
        <v>0.26921425399999999</v>
      </c>
      <c r="G3867" s="17">
        <v>0.72813878499999996</v>
      </c>
      <c r="H3867" s="17">
        <v>0.27186121499999999</v>
      </c>
      <c r="I3867" s="17">
        <v>0.98042555600000003</v>
      </c>
      <c r="J3867" s="17">
        <v>1.95E-2</v>
      </c>
      <c r="K3867" s="17">
        <v>8.7899999999999995E-5</v>
      </c>
    </row>
    <row r="3868" spans="1:11" x14ac:dyDescent="0.45">
      <c r="A3868" s="10" t="s">
        <v>37</v>
      </c>
      <c r="B3868" s="20">
        <v>0.85199999999999998</v>
      </c>
      <c r="C3868" s="19">
        <v>135046</v>
      </c>
      <c r="D3868" s="19">
        <v>17097.739310000001</v>
      </c>
      <c r="E3868" s="23">
        <v>0.36581797300000002</v>
      </c>
      <c r="F3868" s="23">
        <v>0.26991538399999998</v>
      </c>
      <c r="G3868" s="17">
        <v>0.72828517699999995</v>
      </c>
      <c r="H3868" s="17">
        <v>0.27171482299999999</v>
      </c>
      <c r="I3868" s="17">
        <v>0.980482933</v>
      </c>
      <c r="J3868" s="17">
        <v>1.9400000000000001E-2</v>
      </c>
      <c r="K3868" s="17">
        <v>8.7700000000000004E-5</v>
      </c>
    </row>
    <row r="3869" spans="1:11" x14ac:dyDescent="0.45">
      <c r="A3869" s="10" t="s">
        <v>37</v>
      </c>
      <c r="B3869" s="20">
        <v>0.85299999999999998</v>
      </c>
      <c r="C3869" s="19">
        <v>135199</v>
      </c>
      <c r="D3869" s="19">
        <v>17153.801240000001</v>
      </c>
      <c r="E3869" s="23">
        <v>0.36713832000000002</v>
      </c>
      <c r="F3869" s="23">
        <v>0.27061413899999998</v>
      </c>
      <c r="G3869" s="17">
        <v>0.72833378900000001</v>
      </c>
      <c r="H3869" s="17">
        <v>0.27166621099999999</v>
      </c>
      <c r="I3869" s="17">
        <v>0.98043861700000001</v>
      </c>
      <c r="J3869" s="17">
        <v>1.95E-2</v>
      </c>
      <c r="K3869" s="17">
        <v>8.7499999999999999E-5</v>
      </c>
    </row>
    <row r="3870" spans="1:11" x14ac:dyDescent="0.45">
      <c r="A3870" s="10" t="s">
        <v>37</v>
      </c>
      <c r="B3870" s="20">
        <v>0.85399999999999998</v>
      </c>
      <c r="C3870" s="19">
        <v>135359</v>
      </c>
      <c r="D3870" s="19">
        <v>17212.696489999998</v>
      </c>
      <c r="E3870" s="23">
        <v>0.36916215699999999</v>
      </c>
      <c r="F3870" s="23">
        <v>0.27130045600000002</v>
      </c>
      <c r="G3870" s="17">
        <v>0.728182094</v>
      </c>
      <c r="H3870" s="17">
        <v>0.271817906</v>
      </c>
      <c r="I3870" s="17">
        <v>0.98050130300000005</v>
      </c>
      <c r="J3870" s="17">
        <v>1.9400000000000001E-2</v>
      </c>
      <c r="K3870" s="17">
        <v>8.7200000000000005E-5</v>
      </c>
    </row>
    <row r="3871" spans="1:11" x14ac:dyDescent="0.45">
      <c r="A3871" s="10" t="s">
        <v>37</v>
      </c>
      <c r="B3871" s="20">
        <v>0.85499999999999998</v>
      </c>
      <c r="C3871" s="19">
        <v>135518</v>
      </c>
      <c r="D3871" s="19">
        <v>17271.481059999998</v>
      </c>
      <c r="E3871" s="23">
        <v>0.37019846000000001</v>
      </c>
      <c r="F3871" s="23">
        <v>0.27199746299999999</v>
      </c>
      <c r="G3871" s="17">
        <v>0.728382945</v>
      </c>
      <c r="H3871" s="17">
        <v>0.271617055</v>
      </c>
      <c r="I3871" s="17">
        <v>0.98057399300000003</v>
      </c>
      <c r="J3871" s="17">
        <v>1.9300000000000001E-2</v>
      </c>
      <c r="K3871" s="17">
        <v>8.6899999999999998E-5</v>
      </c>
    </row>
    <row r="3872" spans="1:11" x14ac:dyDescent="0.45">
      <c r="A3872" s="10" t="s">
        <v>37</v>
      </c>
      <c r="B3872" s="20">
        <v>0.85599999999999998</v>
      </c>
      <c r="C3872" s="19">
        <v>135679</v>
      </c>
      <c r="D3872" s="19">
        <v>17331.164529999998</v>
      </c>
      <c r="E3872" s="23">
        <v>0.37136907899999999</v>
      </c>
      <c r="F3872" s="23">
        <v>0.272708006</v>
      </c>
      <c r="G3872" s="17">
        <v>0.72841043900000002</v>
      </c>
      <c r="H3872" s="17">
        <v>0.27158956099999998</v>
      </c>
      <c r="I3872" s="17">
        <v>0.98063310100000001</v>
      </c>
      <c r="J3872" s="17">
        <v>1.9300000000000001E-2</v>
      </c>
      <c r="K3872" s="17">
        <v>8.6600000000000004E-5</v>
      </c>
    </row>
    <row r="3873" spans="1:11" x14ac:dyDescent="0.45">
      <c r="A3873" s="10" t="s">
        <v>37</v>
      </c>
      <c r="B3873" s="20">
        <v>0.85699999999999998</v>
      </c>
      <c r="C3873" s="19">
        <v>135835</v>
      </c>
      <c r="D3873" s="19">
        <v>17389.20651</v>
      </c>
      <c r="E3873" s="23">
        <v>0.37279621200000002</v>
      </c>
      <c r="F3873" s="23">
        <v>0.27338699799999999</v>
      </c>
      <c r="G3873" s="17">
        <v>0.728295358</v>
      </c>
      <c r="H3873" s="17">
        <v>0.271704642</v>
      </c>
      <c r="I3873" s="17">
        <v>0.98068668999999997</v>
      </c>
      <c r="J3873" s="17">
        <v>1.9199999999999998E-2</v>
      </c>
      <c r="K3873" s="17">
        <v>8.6399999999999999E-5</v>
      </c>
    </row>
    <row r="3874" spans="1:11" x14ac:dyDescent="0.45">
      <c r="A3874" s="10" t="s">
        <v>37</v>
      </c>
      <c r="B3874" s="20">
        <v>0.85799999999999998</v>
      </c>
      <c r="C3874" s="19">
        <v>135995</v>
      </c>
      <c r="D3874" s="19">
        <v>17448.93994</v>
      </c>
      <c r="E3874" s="23">
        <v>0.373677765</v>
      </c>
      <c r="F3874" s="23">
        <v>0.27411707600000002</v>
      </c>
      <c r="G3874" s="17">
        <v>0.72821794900000003</v>
      </c>
      <c r="H3874" s="17">
        <v>0.27178205100000002</v>
      </c>
      <c r="I3874" s="17">
        <v>0.98073581799999998</v>
      </c>
      <c r="J3874" s="17">
        <v>1.9199999999999998E-2</v>
      </c>
      <c r="K3874" s="17">
        <v>8.6100000000000006E-5</v>
      </c>
    </row>
    <row r="3875" spans="1:11" x14ac:dyDescent="0.45">
      <c r="A3875" s="10" t="s">
        <v>37</v>
      </c>
      <c r="B3875" s="20">
        <v>0.85899999999999999</v>
      </c>
      <c r="C3875" s="19">
        <v>136150</v>
      </c>
      <c r="D3875" s="19">
        <v>17507.04304</v>
      </c>
      <c r="E3875" s="23">
        <v>0.37565474799999998</v>
      </c>
      <c r="F3875" s="23">
        <v>0.27481791</v>
      </c>
      <c r="G3875" s="17">
        <v>0.72824825599999998</v>
      </c>
      <c r="H3875" s="17">
        <v>0.27175174400000002</v>
      </c>
      <c r="I3875" s="17">
        <v>0.98079800800000005</v>
      </c>
      <c r="J3875" s="17">
        <v>1.9099999999999999E-2</v>
      </c>
      <c r="K3875" s="17">
        <v>8.5799999999999998E-5</v>
      </c>
    </row>
    <row r="3876" spans="1:11" x14ac:dyDescent="0.45">
      <c r="A3876" s="10" t="s">
        <v>37</v>
      </c>
      <c r="B3876" s="20">
        <v>0.86</v>
      </c>
      <c r="C3876" s="19">
        <v>136312</v>
      </c>
      <c r="D3876" s="19">
        <v>17568.036260000001</v>
      </c>
      <c r="E3876" s="23">
        <v>0.377523094</v>
      </c>
      <c r="F3876" s="23">
        <v>0.27553710999999997</v>
      </c>
      <c r="G3876" s="17">
        <v>0.72832179100000005</v>
      </c>
      <c r="H3876" s="17">
        <v>0.271678209</v>
      </c>
      <c r="I3876" s="17">
        <v>0.98085830500000004</v>
      </c>
      <c r="J3876" s="17">
        <v>1.9099999999999999E-2</v>
      </c>
      <c r="K3876" s="17">
        <v>8.5599999999999994E-5</v>
      </c>
    </row>
    <row r="3877" spans="1:11" x14ac:dyDescent="0.45">
      <c r="A3877" s="10" t="s">
        <v>37</v>
      </c>
      <c r="B3877" s="20">
        <v>0.86099999999999999</v>
      </c>
      <c r="C3877" s="19">
        <v>136469</v>
      </c>
      <c r="D3877" s="19">
        <v>17627.463739999999</v>
      </c>
      <c r="E3877" s="23">
        <v>0.37925050300000002</v>
      </c>
      <c r="F3877" s="23">
        <v>0.27624781199999998</v>
      </c>
      <c r="G3877" s="17">
        <v>0.72839252899999996</v>
      </c>
      <c r="H3877" s="17">
        <v>0.27160747099999999</v>
      </c>
      <c r="I3877" s="17">
        <v>0.98091561000000005</v>
      </c>
      <c r="J3877" s="17">
        <v>1.9E-2</v>
      </c>
      <c r="K3877" s="17">
        <v>8.53E-5</v>
      </c>
    </row>
    <row r="3878" spans="1:11" x14ac:dyDescent="0.45">
      <c r="A3878" s="10" t="s">
        <v>37</v>
      </c>
      <c r="B3878" s="20">
        <v>0.86199999999999999</v>
      </c>
      <c r="C3878" s="19">
        <v>136629</v>
      </c>
      <c r="D3878" s="19">
        <v>17688.20938</v>
      </c>
      <c r="E3878" s="23">
        <v>0.38000218800000002</v>
      </c>
      <c r="F3878" s="23">
        <v>0.27697523200000002</v>
      </c>
      <c r="G3878" s="17">
        <v>0.72833000299999995</v>
      </c>
      <c r="H3878" s="17">
        <v>0.271669997</v>
      </c>
      <c r="I3878" s="17">
        <v>0.98097629799999997</v>
      </c>
      <c r="J3878" s="17">
        <v>1.89E-2</v>
      </c>
      <c r="K3878" s="17">
        <v>8.5099999999999995E-5</v>
      </c>
    </row>
    <row r="3879" spans="1:11" x14ac:dyDescent="0.45">
      <c r="A3879" s="10" t="s">
        <v>37</v>
      </c>
      <c r="B3879" s="20">
        <v>0.86299999999999999</v>
      </c>
      <c r="C3879" s="19">
        <v>136785</v>
      </c>
      <c r="D3879" s="19">
        <v>17747.582750000001</v>
      </c>
      <c r="E3879" s="23">
        <v>0.38150360700000002</v>
      </c>
      <c r="F3879" s="23">
        <v>0.27769922899999999</v>
      </c>
      <c r="G3879" s="17">
        <v>0.72825967800000002</v>
      </c>
      <c r="H3879" s="17">
        <v>0.27174032199999998</v>
      </c>
      <c r="I3879" s="17">
        <v>0.98102883500000004</v>
      </c>
      <c r="J3879" s="17">
        <v>1.89E-2</v>
      </c>
      <c r="K3879" s="17">
        <v>8.4800000000000001E-5</v>
      </c>
    </row>
    <row r="3880" spans="1:11" x14ac:dyDescent="0.45">
      <c r="A3880" s="10" t="s">
        <v>37</v>
      </c>
      <c r="B3880" s="20">
        <v>0.86399999999999999</v>
      </c>
      <c r="C3880" s="19">
        <v>136945</v>
      </c>
      <c r="D3880" s="19">
        <v>17808.796600000001</v>
      </c>
      <c r="E3880" s="23">
        <v>0.38345552900000002</v>
      </c>
      <c r="F3880" s="23">
        <v>0.27843388499999999</v>
      </c>
      <c r="G3880" s="17">
        <v>0.72827777599999999</v>
      </c>
      <c r="H3880" s="17">
        <v>0.27172222400000001</v>
      </c>
      <c r="I3880" s="17">
        <v>0.98108368199999996</v>
      </c>
      <c r="J3880" s="17">
        <v>1.8800000000000001E-2</v>
      </c>
      <c r="K3880" s="17">
        <v>8.4599999999999996E-5</v>
      </c>
    </row>
    <row r="3881" spans="1:11" x14ac:dyDescent="0.45">
      <c r="A3881" s="10" t="s">
        <v>37</v>
      </c>
      <c r="B3881" s="20">
        <v>0.86499999999999999</v>
      </c>
      <c r="C3881" s="19">
        <v>137093</v>
      </c>
      <c r="D3881" s="19">
        <v>17865.73115</v>
      </c>
      <c r="E3881" s="23">
        <v>0.38548671800000001</v>
      </c>
      <c r="F3881" s="23">
        <v>0.27917171800000001</v>
      </c>
      <c r="G3881" s="17">
        <v>0.72826475499999999</v>
      </c>
      <c r="H3881" s="17">
        <v>0.27173524500000001</v>
      </c>
      <c r="I3881" s="17">
        <v>0.98113618899999999</v>
      </c>
      <c r="J3881" s="17">
        <v>1.8800000000000001E-2</v>
      </c>
      <c r="K3881" s="17">
        <v>8.4300000000000003E-5</v>
      </c>
    </row>
    <row r="3882" spans="1:11" x14ac:dyDescent="0.45">
      <c r="A3882" s="10" t="s">
        <v>37</v>
      </c>
      <c r="B3882" s="20">
        <v>0.86599999999999999</v>
      </c>
      <c r="C3882" s="19">
        <v>137263</v>
      </c>
      <c r="D3882" s="19">
        <v>17931.388200000001</v>
      </c>
      <c r="E3882" s="23">
        <v>0.386801907</v>
      </c>
      <c r="F3882" s="23">
        <v>0.279870903</v>
      </c>
      <c r="G3882" s="17">
        <v>0.72814232499999998</v>
      </c>
      <c r="H3882" s="17">
        <v>0.27185767500000002</v>
      </c>
      <c r="I3882" s="17">
        <v>0.98119135700000004</v>
      </c>
      <c r="J3882" s="17">
        <v>1.8700000000000001E-2</v>
      </c>
      <c r="K3882" s="17">
        <v>8.4099999999999998E-5</v>
      </c>
    </row>
    <row r="3883" spans="1:11" x14ac:dyDescent="0.45">
      <c r="A3883" s="10" t="s">
        <v>37</v>
      </c>
      <c r="B3883" s="20">
        <v>0.86699999999999999</v>
      </c>
      <c r="C3883" s="19">
        <v>137421</v>
      </c>
      <c r="D3883" s="19">
        <v>17992.662779999999</v>
      </c>
      <c r="E3883" s="23">
        <v>0.388432483</v>
      </c>
      <c r="F3883" s="23">
        <v>0.28064829600000002</v>
      </c>
      <c r="G3883" s="17">
        <v>0.72798917200000002</v>
      </c>
      <c r="H3883" s="17">
        <v>0.27201082799999998</v>
      </c>
      <c r="I3883" s="17">
        <v>0.98125496499999998</v>
      </c>
      <c r="J3883" s="17">
        <v>1.8700000000000001E-2</v>
      </c>
      <c r="K3883" s="17">
        <v>8.3800000000000004E-5</v>
      </c>
    </row>
    <row r="3884" spans="1:11" x14ac:dyDescent="0.45">
      <c r="A3884" s="10" t="s">
        <v>37</v>
      </c>
      <c r="B3884" s="20">
        <v>0.86799999999999999</v>
      </c>
      <c r="C3884" s="19">
        <v>137578</v>
      </c>
      <c r="D3884" s="19">
        <v>18053.739089999999</v>
      </c>
      <c r="E3884" s="23">
        <v>0.389656699</v>
      </c>
      <c r="F3884" s="23">
        <v>0.28138704199999998</v>
      </c>
      <c r="G3884" s="17">
        <v>0.72816147899999994</v>
      </c>
      <c r="H3884" s="17">
        <v>0.271838521</v>
      </c>
      <c r="I3884" s="17">
        <v>0.981306444</v>
      </c>
      <c r="J3884" s="17">
        <v>1.8599999999999998E-2</v>
      </c>
      <c r="K3884" s="17">
        <v>8.3599999999999999E-5</v>
      </c>
    </row>
    <row r="3885" spans="1:11" x14ac:dyDescent="0.45">
      <c r="A3885" s="10" t="s">
        <v>37</v>
      </c>
      <c r="B3885" s="20">
        <v>0.86899999999999999</v>
      </c>
      <c r="C3885" s="19">
        <v>137736</v>
      </c>
      <c r="D3885" s="19">
        <v>18115.412939999998</v>
      </c>
      <c r="E3885" s="23">
        <v>0.391222923</v>
      </c>
      <c r="F3885" s="23">
        <v>0.28206670700000003</v>
      </c>
      <c r="G3885" s="17">
        <v>0.72818290100000005</v>
      </c>
      <c r="H3885" s="17">
        <v>0.27181709900000001</v>
      </c>
      <c r="I3885" s="17">
        <v>0.98134475099999996</v>
      </c>
      <c r="J3885" s="17">
        <v>1.8599999999999998E-2</v>
      </c>
      <c r="K3885" s="17">
        <v>8.3399999999999994E-5</v>
      </c>
    </row>
    <row r="3886" spans="1:11" x14ac:dyDescent="0.45">
      <c r="A3886" s="10" t="s">
        <v>37</v>
      </c>
      <c r="B3886" s="20">
        <v>0.87</v>
      </c>
      <c r="C3886" s="19">
        <v>137897</v>
      </c>
      <c r="D3886" s="19">
        <v>18178.515930000001</v>
      </c>
      <c r="E3886" s="23">
        <v>0.39267453299999999</v>
      </c>
      <c r="F3886" s="23">
        <v>0.28289588900000001</v>
      </c>
      <c r="G3886" s="17">
        <v>0.72802889100000001</v>
      </c>
      <c r="H3886" s="17">
        <v>0.27197110899999999</v>
      </c>
      <c r="I3886" s="17">
        <v>0.98140498899999995</v>
      </c>
      <c r="J3886" s="17">
        <v>1.8499999999999999E-2</v>
      </c>
      <c r="K3886" s="17">
        <v>8.3100000000000001E-5</v>
      </c>
    </row>
    <row r="3887" spans="1:11" x14ac:dyDescent="0.45">
      <c r="A3887" s="10" t="s">
        <v>37</v>
      </c>
      <c r="B3887" s="20">
        <v>0.871</v>
      </c>
      <c r="C3887" s="19">
        <v>138049</v>
      </c>
      <c r="D3887" s="19">
        <v>18238.342229999998</v>
      </c>
      <c r="E3887" s="23">
        <v>0.39441593200000002</v>
      </c>
      <c r="F3887" s="23">
        <v>0.28365004799999999</v>
      </c>
      <c r="G3887" s="17">
        <v>0.72798788800000003</v>
      </c>
      <c r="H3887" s="17">
        <v>0.27201211199999997</v>
      </c>
      <c r="I3887" s="17">
        <v>0.98145761499999995</v>
      </c>
      <c r="J3887" s="17">
        <v>1.8499999999999999E-2</v>
      </c>
      <c r="K3887" s="17">
        <v>8.2899999999999996E-5</v>
      </c>
    </row>
    <row r="3888" spans="1:11" x14ac:dyDescent="0.45">
      <c r="A3888" s="10" t="s">
        <v>37</v>
      </c>
      <c r="B3888" s="20">
        <v>0.872</v>
      </c>
      <c r="C3888" s="19">
        <v>138214</v>
      </c>
      <c r="D3888" s="19">
        <v>18303.5946</v>
      </c>
      <c r="E3888" s="23">
        <v>0.39621019299999999</v>
      </c>
      <c r="F3888" s="23">
        <v>0.28441245300000001</v>
      </c>
      <c r="G3888" s="17">
        <v>0.72810279700000002</v>
      </c>
      <c r="H3888" s="17">
        <v>0.27189720299999998</v>
      </c>
      <c r="I3888" s="17">
        <v>0.98150924100000003</v>
      </c>
      <c r="J3888" s="17">
        <v>1.84E-2</v>
      </c>
      <c r="K3888" s="17">
        <v>8.2600000000000002E-5</v>
      </c>
    </row>
    <row r="3889" spans="1:11" x14ac:dyDescent="0.45">
      <c r="A3889" s="10" t="s">
        <v>37</v>
      </c>
      <c r="B3889" s="20">
        <v>0.873</v>
      </c>
      <c r="C3889" s="19">
        <v>138371</v>
      </c>
      <c r="D3889" s="19">
        <v>18365.968990000001</v>
      </c>
      <c r="E3889" s="23">
        <v>0.398471772</v>
      </c>
      <c r="F3889" s="23">
        <v>0.28516450999999998</v>
      </c>
      <c r="G3889" s="17">
        <v>0.72819449199999997</v>
      </c>
      <c r="H3889" s="17">
        <v>0.27180550799999997</v>
      </c>
      <c r="I3889" s="17">
        <v>0.98155586500000003</v>
      </c>
      <c r="J3889" s="17">
        <v>1.84E-2</v>
      </c>
      <c r="K3889" s="17">
        <v>8.2399999999999997E-5</v>
      </c>
    </row>
    <row r="3890" spans="1:11" x14ac:dyDescent="0.45">
      <c r="A3890" s="10" t="s">
        <v>37</v>
      </c>
      <c r="B3890" s="20">
        <v>0.874</v>
      </c>
      <c r="C3890" s="19">
        <v>138525</v>
      </c>
      <c r="D3890" s="19">
        <v>18427.478350000001</v>
      </c>
      <c r="E3890" s="23">
        <v>0.40005980400000002</v>
      </c>
      <c r="F3890" s="23">
        <v>0.285971431</v>
      </c>
      <c r="G3890" s="17">
        <v>0.72817180999999997</v>
      </c>
      <c r="H3890" s="17">
        <v>0.27182819000000003</v>
      </c>
      <c r="I3890" s="17">
        <v>0.98160504900000001</v>
      </c>
      <c r="J3890" s="17">
        <v>1.83E-2</v>
      </c>
      <c r="K3890" s="17">
        <v>8.2200000000000006E-5</v>
      </c>
    </row>
    <row r="3891" spans="1:11" x14ac:dyDescent="0.45">
      <c r="A3891" s="10" t="s">
        <v>37</v>
      </c>
      <c r="B3891" s="20">
        <v>0.875</v>
      </c>
      <c r="C3891" s="19">
        <v>138685</v>
      </c>
      <c r="D3891" s="19">
        <v>18491.626629999999</v>
      </c>
      <c r="E3891" s="23">
        <v>0.40162023200000002</v>
      </c>
      <c r="F3891" s="23">
        <v>0.28673609900000002</v>
      </c>
      <c r="G3891" s="17">
        <v>0.72823304600000005</v>
      </c>
      <c r="H3891" s="17">
        <v>0.27176695400000001</v>
      </c>
      <c r="I3891" s="17">
        <v>0.98165306100000005</v>
      </c>
      <c r="J3891" s="17">
        <v>1.83E-2</v>
      </c>
      <c r="K3891" s="17">
        <v>8.2000000000000001E-5</v>
      </c>
    </row>
    <row r="3892" spans="1:11" x14ac:dyDescent="0.45">
      <c r="A3892" s="10" t="s">
        <v>37</v>
      </c>
      <c r="B3892" s="20">
        <v>0.876</v>
      </c>
      <c r="C3892" s="19">
        <v>138845</v>
      </c>
      <c r="D3892" s="19">
        <v>18556.003550000001</v>
      </c>
      <c r="E3892" s="23">
        <v>0.403294508</v>
      </c>
      <c r="F3892" s="23">
        <v>0.28752242700000002</v>
      </c>
      <c r="G3892" s="17">
        <v>0.72826533199999999</v>
      </c>
      <c r="H3892" s="17">
        <v>0.27173466800000001</v>
      </c>
      <c r="I3892" s="17">
        <v>0.98170271099999995</v>
      </c>
      <c r="J3892" s="17">
        <v>1.8200000000000001E-2</v>
      </c>
      <c r="K3892" s="17">
        <v>8.1699999999999994E-5</v>
      </c>
    </row>
    <row r="3893" spans="1:11" x14ac:dyDescent="0.45">
      <c r="A3893" s="10" t="s">
        <v>37</v>
      </c>
      <c r="B3893" s="20">
        <v>0.877</v>
      </c>
      <c r="C3893" s="19">
        <v>139002</v>
      </c>
      <c r="D3893" s="19">
        <v>18619.460490000001</v>
      </c>
      <c r="E3893" s="23">
        <v>0.405056784</v>
      </c>
      <c r="F3893" s="23">
        <v>0.28831604300000002</v>
      </c>
      <c r="G3893" s="17">
        <v>0.72811901999999995</v>
      </c>
      <c r="H3893" s="17">
        <v>0.27188097999999999</v>
      </c>
      <c r="I3893" s="17">
        <v>0.98175859700000001</v>
      </c>
      <c r="J3893" s="17">
        <v>1.8200000000000001E-2</v>
      </c>
      <c r="K3893" s="17">
        <v>8.1500000000000002E-5</v>
      </c>
    </row>
    <row r="3894" spans="1:11" x14ac:dyDescent="0.45">
      <c r="A3894" s="10" t="s">
        <v>37</v>
      </c>
      <c r="B3894" s="20">
        <v>0.878</v>
      </c>
      <c r="C3894" s="19">
        <v>139164</v>
      </c>
      <c r="D3894" s="19">
        <v>18685.220580000001</v>
      </c>
      <c r="E3894" s="23">
        <v>0.40670875299999998</v>
      </c>
      <c r="F3894" s="23">
        <v>0.28908788000000002</v>
      </c>
      <c r="G3894" s="17">
        <v>0.72812652700000002</v>
      </c>
      <c r="H3894" s="17">
        <v>0.27187347299999998</v>
      </c>
      <c r="I3894" s="17">
        <v>0.981802591</v>
      </c>
      <c r="J3894" s="17">
        <v>1.8100000000000002E-2</v>
      </c>
      <c r="K3894" s="17">
        <v>8.1299999999999997E-5</v>
      </c>
    </row>
    <row r="3895" spans="1:11" x14ac:dyDescent="0.45">
      <c r="A3895" s="10" t="s">
        <v>37</v>
      </c>
      <c r="B3895" s="20">
        <v>0.879</v>
      </c>
      <c r="C3895" s="19">
        <v>139322</v>
      </c>
      <c r="D3895" s="19">
        <v>18749.591609999999</v>
      </c>
      <c r="E3895" s="23">
        <v>0.408630412</v>
      </c>
      <c r="F3895" s="23">
        <v>0.28986274499999998</v>
      </c>
      <c r="G3895" s="17">
        <v>0.72814056599999999</v>
      </c>
      <c r="H3895" s="17">
        <v>0.27185943400000001</v>
      </c>
      <c r="I3895" s="17">
        <v>0.98185615900000001</v>
      </c>
      <c r="J3895" s="17">
        <v>1.8100000000000002E-2</v>
      </c>
      <c r="K3895" s="17">
        <v>8.1000000000000004E-5</v>
      </c>
    </row>
    <row r="3896" spans="1:11" x14ac:dyDescent="0.45">
      <c r="A3896" s="10" t="s">
        <v>37</v>
      </c>
      <c r="B3896" s="20">
        <v>0.88</v>
      </c>
      <c r="C3896" s="19">
        <v>139475</v>
      </c>
      <c r="D3896" s="19">
        <v>18812.250739999999</v>
      </c>
      <c r="E3896" s="23">
        <v>0.41034393000000002</v>
      </c>
      <c r="F3896" s="23">
        <v>0.29070416300000002</v>
      </c>
      <c r="G3896" s="17">
        <v>0.72822369600000003</v>
      </c>
      <c r="H3896" s="17">
        <v>0.27177630400000002</v>
      </c>
      <c r="I3896" s="17">
        <v>0.98189325100000002</v>
      </c>
      <c r="J3896" s="17">
        <v>1.7999999999999999E-2</v>
      </c>
      <c r="K3896" s="17">
        <v>8.0900000000000001E-5</v>
      </c>
    </row>
    <row r="3897" spans="1:11" x14ac:dyDescent="0.45">
      <c r="A3897" s="10" t="s">
        <v>37</v>
      </c>
      <c r="B3897" s="20">
        <v>0.88100000000000001</v>
      </c>
      <c r="C3897" s="19">
        <v>139635</v>
      </c>
      <c r="D3897" s="19">
        <v>18878.06135</v>
      </c>
      <c r="E3897" s="23">
        <v>0.412428305</v>
      </c>
      <c r="F3897" s="23">
        <v>0.29149239599999999</v>
      </c>
      <c r="G3897" s="17">
        <v>0.72811257900000004</v>
      </c>
      <c r="H3897" s="17">
        <v>0.27188742100000002</v>
      </c>
      <c r="I3897" s="17">
        <v>0.98195392500000001</v>
      </c>
      <c r="J3897" s="17">
        <v>1.7999999999999999E-2</v>
      </c>
      <c r="K3897" s="17">
        <v>8.0599999999999994E-5</v>
      </c>
    </row>
    <row r="3898" spans="1:11" x14ac:dyDescent="0.45">
      <c r="A3898" s="10" t="s">
        <v>37</v>
      </c>
      <c r="B3898" s="20">
        <v>0.88200000000000001</v>
      </c>
      <c r="C3898" s="19">
        <v>139791</v>
      </c>
      <c r="D3898" s="19">
        <v>18942.473440000002</v>
      </c>
      <c r="E3898" s="23">
        <v>0.41341203799999998</v>
      </c>
      <c r="F3898" s="23">
        <v>0.292307276</v>
      </c>
      <c r="G3898" s="17">
        <v>0.728215693</v>
      </c>
      <c r="H3898" s="17">
        <v>0.271784307</v>
      </c>
      <c r="I3898" s="17">
        <v>0.98200059200000001</v>
      </c>
      <c r="J3898" s="17">
        <v>1.7899999999999999E-2</v>
      </c>
      <c r="K3898" s="17">
        <v>8.0400000000000003E-5</v>
      </c>
    </row>
    <row r="3899" spans="1:11" x14ac:dyDescent="0.45">
      <c r="A3899" s="10" t="s">
        <v>37</v>
      </c>
      <c r="B3899" s="20">
        <v>0.88300000000000001</v>
      </c>
      <c r="C3899" s="19">
        <v>139949</v>
      </c>
      <c r="D3899" s="19">
        <v>19007.917850000002</v>
      </c>
      <c r="E3899" s="23">
        <v>0.41515970200000002</v>
      </c>
      <c r="F3899" s="23">
        <v>0.29312674500000002</v>
      </c>
      <c r="G3899" s="17">
        <v>0.72827958800000003</v>
      </c>
      <c r="H3899" s="17">
        <v>0.27172041200000002</v>
      </c>
      <c r="I3899" s="17">
        <v>0.98205724599999999</v>
      </c>
      <c r="J3899" s="17">
        <v>1.7899999999999999E-2</v>
      </c>
      <c r="K3899" s="17">
        <v>8.0099999999999995E-5</v>
      </c>
    </row>
    <row r="3900" spans="1:11" x14ac:dyDescent="0.45">
      <c r="A3900" s="10" t="s">
        <v>37</v>
      </c>
      <c r="B3900" s="20">
        <v>0.88400000000000001</v>
      </c>
      <c r="C3900" s="19">
        <v>140111</v>
      </c>
      <c r="D3900" s="19">
        <v>19075.28916</v>
      </c>
      <c r="E3900" s="23">
        <v>0.41665218399999998</v>
      </c>
      <c r="F3900" s="23">
        <v>0.29393460700000001</v>
      </c>
      <c r="G3900" s="17">
        <v>0.72831540699999997</v>
      </c>
      <c r="H3900" s="17">
        <v>0.27168459299999997</v>
      </c>
      <c r="I3900" s="17">
        <v>0.982119199</v>
      </c>
      <c r="J3900" s="17">
        <v>1.78E-2</v>
      </c>
      <c r="K3900" s="17">
        <v>7.9800000000000002E-5</v>
      </c>
    </row>
    <row r="3901" spans="1:11" x14ac:dyDescent="0.45">
      <c r="A3901" s="10" t="s">
        <v>37</v>
      </c>
      <c r="B3901" s="20">
        <v>0.88500000000000001</v>
      </c>
      <c r="C3901" s="19">
        <v>140263</v>
      </c>
      <c r="D3901" s="19">
        <v>19138.729520000001</v>
      </c>
      <c r="E3901" s="23">
        <v>0.41828379199999999</v>
      </c>
      <c r="F3901" s="23">
        <v>0.29477606099999998</v>
      </c>
      <c r="G3901" s="17">
        <v>0.72833177699999996</v>
      </c>
      <c r="H3901" s="17">
        <v>0.27166822299999999</v>
      </c>
      <c r="I3901" s="17">
        <v>0.98215737199999997</v>
      </c>
      <c r="J3901" s="17">
        <v>1.78E-2</v>
      </c>
      <c r="K3901" s="17">
        <v>7.9699999999999999E-5</v>
      </c>
    </row>
    <row r="3902" spans="1:11" x14ac:dyDescent="0.45">
      <c r="A3902" s="10" t="s">
        <v>37</v>
      </c>
      <c r="B3902" s="20">
        <v>0.88600000000000001</v>
      </c>
      <c r="C3902" s="19">
        <v>140426</v>
      </c>
      <c r="D3902" s="19">
        <v>19207.030719999999</v>
      </c>
      <c r="E3902" s="23">
        <v>0.419721175</v>
      </c>
      <c r="F3902" s="23">
        <v>0.29556758100000002</v>
      </c>
      <c r="G3902" s="17">
        <v>0.72829105699999996</v>
      </c>
      <c r="H3902" s="17">
        <v>0.27170894299999998</v>
      </c>
      <c r="I3902" s="17">
        <v>0.98208811900000004</v>
      </c>
      <c r="J3902" s="17">
        <v>1.78E-2</v>
      </c>
      <c r="K3902" s="17">
        <v>7.9499999999999994E-5</v>
      </c>
    </row>
    <row r="3903" spans="1:11" x14ac:dyDescent="0.45">
      <c r="A3903" s="10" t="s">
        <v>37</v>
      </c>
      <c r="B3903" s="20">
        <v>0.88700000000000001</v>
      </c>
      <c r="C3903" s="19">
        <v>140587</v>
      </c>
      <c r="D3903" s="19">
        <v>19274.7382</v>
      </c>
      <c r="E3903" s="23">
        <v>0.42158862400000002</v>
      </c>
      <c r="F3903" s="23">
        <v>0.29639688600000003</v>
      </c>
      <c r="G3903" s="17">
        <v>0.72838171399999996</v>
      </c>
      <c r="H3903" s="17">
        <v>0.27161828599999999</v>
      </c>
      <c r="I3903" s="17">
        <v>0.982137543</v>
      </c>
      <c r="J3903" s="17">
        <v>1.78E-2</v>
      </c>
      <c r="K3903" s="17">
        <v>7.9200000000000001E-5</v>
      </c>
    </row>
    <row r="3904" spans="1:11" x14ac:dyDescent="0.45">
      <c r="A3904" s="10" t="s">
        <v>37</v>
      </c>
      <c r="B3904" s="20">
        <v>0.88800000000000001</v>
      </c>
      <c r="C3904" s="19">
        <v>140747</v>
      </c>
      <c r="D3904" s="19">
        <v>19342.36448</v>
      </c>
      <c r="E3904" s="23">
        <v>0.42365107699999999</v>
      </c>
      <c r="F3904" s="23">
        <v>0.29726402499999999</v>
      </c>
      <c r="G3904" s="17">
        <v>0.72834944999999995</v>
      </c>
      <c r="H3904" s="17">
        <v>0.27165054999999999</v>
      </c>
      <c r="I3904" s="17">
        <v>0.98219684100000004</v>
      </c>
      <c r="J3904" s="17">
        <v>1.77E-2</v>
      </c>
      <c r="K3904" s="17">
        <v>7.8999999999999996E-5</v>
      </c>
    </row>
    <row r="3905" spans="1:11" x14ac:dyDescent="0.45">
      <c r="A3905" s="10" t="s">
        <v>37</v>
      </c>
      <c r="B3905" s="20">
        <v>0.88900000000000001</v>
      </c>
      <c r="C3905" s="19">
        <v>140899</v>
      </c>
      <c r="D3905" s="19">
        <v>19406.886340000001</v>
      </c>
      <c r="E3905" s="23">
        <v>0.42535496099999998</v>
      </c>
      <c r="F3905" s="23">
        <v>0.29810632300000001</v>
      </c>
      <c r="G3905" s="17">
        <v>0.72836570899999997</v>
      </c>
      <c r="H3905" s="17">
        <v>0.27163429100000003</v>
      </c>
      <c r="I3905" s="17">
        <v>0.98223817899999999</v>
      </c>
      <c r="J3905" s="17">
        <v>1.77E-2</v>
      </c>
      <c r="K3905" s="17">
        <v>7.8700000000000002E-5</v>
      </c>
    </row>
    <row r="3906" spans="1:11" x14ac:dyDescent="0.45">
      <c r="A3906" s="10" t="s">
        <v>37</v>
      </c>
      <c r="B3906" s="20">
        <v>0.89</v>
      </c>
      <c r="C3906" s="19">
        <v>141064</v>
      </c>
      <c r="D3906" s="19">
        <v>19477.256600000001</v>
      </c>
      <c r="E3906" s="23">
        <v>0.42772997099999999</v>
      </c>
      <c r="F3906" s="23">
        <v>0.29892537299999999</v>
      </c>
      <c r="G3906" s="17">
        <v>0.72842114199999997</v>
      </c>
      <c r="H3906" s="17">
        <v>0.27157885799999998</v>
      </c>
      <c r="I3906" s="17">
        <v>0.98229039399999996</v>
      </c>
      <c r="J3906" s="17">
        <v>1.7600000000000001E-2</v>
      </c>
      <c r="K3906" s="17">
        <v>7.8499999999999997E-5</v>
      </c>
    </row>
    <row r="3907" spans="1:11" x14ac:dyDescent="0.45">
      <c r="A3907" s="10" t="s">
        <v>37</v>
      </c>
      <c r="B3907" s="20">
        <v>0.89100000000000001</v>
      </c>
      <c r="C3907" s="19">
        <v>141214</v>
      </c>
      <c r="D3907" s="19">
        <v>19541.61159</v>
      </c>
      <c r="E3907" s="23">
        <v>0.42968131399999998</v>
      </c>
      <c r="F3907" s="23">
        <v>0.299790263</v>
      </c>
      <c r="G3907" s="17">
        <v>0.72831305700000004</v>
      </c>
      <c r="H3907" s="17">
        <v>0.27168694300000001</v>
      </c>
      <c r="I3907" s="17">
        <v>0.98233725900000002</v>
      </c>
      <c r="J3907" s="17">
        <v>1.7600000000000001E-2</v>
      </c>
      <c r="K3907" s="17">
        <v>7.8300000000000006E-5</v>
      </c>
    </row>
    <row r="3908" spans="1:11" x14ac:dyDescent="0.45">
      <c r="A3908" s="10" t="s">
        <v>37</v>
      </c>
      <c r="B3908" s="20">
        <v>0.89200000000000002</v>
      </c>
      <c r="C3908" s="19">
        <v>141379</v>
      </c>
      <c r="D3908" s="19">
        <v>19612.660029999999</v>
      </c>
      <c r="E3908" s="23">
        <v>0.43147665400000002</v>
      </c>
      <c r="F3908" s="23">
        <v>0.30063041099999999</v>
      </c>
      <c r="G3908" s="17">
        <v>0.72810671999999999</v>
      </c>
      <c r="H3908" s="17">
        <v>0.27189328000000001</v>
      </c>
      <c r="I3908" s="17">
        <v>0.98239035500000005</v>
      </c>
      <c r="J3908" s="17">
        <v>1.7500000000000002E-2</v>
      </c>
      <c r="K3908" s="17">
        <v>7.7999999999999999E-5</v>
      </c>
    </row>
    <row r="3909" spans="1:11" x14ac:dyDescent="0.45">
      <c r="A3909" s="10" t="s">
        <v>37</v>
      </c>
      <c r="B3909" s="20">
        <v>0.89300000000000002</v>
      </c>
      <c r="C3909" s="19">
        <v>141533</v>
      </c>
      <c r="D3909" s="19">
        <v>19679.30514</v>
      </c>
      <c r="E3909" s="23">
        <v>0.43399742200000002</v>
      </c>
      <c r="F3909" s="23">
        <v>0.30147997599999998</v>
      </c>
      <c r="G3909" s="17">
        <v>0.72816940200000002</v>
      </c>
      <c r="H3909" s="17">
        <v>0.27183059799999998</v>
      </c>
      <c r="I3909" s="17">
        <v>0.98242556299999995</v>
      </c>
      <c r="J3909" s="17">
        <v>1.7500000000000002E-2</v>
      </c>
      <c r="K3909" s="17">
        <v>7.7899999999999996E-5</v>
      </c>
    </row>
    <row r="3910" spans="1:11" x14ac:dyDescent="0.45">
      <c r="A3910" s="10" t="s">
        <v>37</v>
      </c>
      <c r="B3910" s="20">
        <v>0.89400000000000002</v>
      </c>
      <c r="C3910" s="19">
        <v>141697</v>
      </c>
      <c r="D3910" s="19">
        <v>19750.6469</v>
      </c>
      <c r="E3910" s="23">
        <v>0.43613265299999998</v>
      </c>
      <c r="F3910" s="23">
        <v>0.30234588400000001</v>
      </c>
      <c r="G3910" s="17">
        <v>0.72821584100000003</v>
      </c>
      <c r="H3910" s="17">
        <v>0.27178415900000003</v>
      </c>
      <c r="I3910" s="17">
        <v>0.98247974299999996</v>
      </c>
      <c r="J3910" s="17">
        <v>1.7399999999999999E-2</v>
      </c>
      <c r="K3910" s="17">
        <v>7.7600000000000002E-5</v>
      </c>
    </row>
    <row r="3911" spans="1:11" x14ac:dyDescent="0.45">
      <c r="A3911" s="10" t="s">
        <v>37</v>
      </c>
      <c r="B3911" s="20">
        <v>0.89500000000000002</v>
      </c>
      <c r="C3911" s="19">
        <v>141849</v>
      </c>
      <c r="D3911" s="19">
        <v>19817.103579999999</v>
      </c>
      <c r="E3911" s="23">
        <v>0.43837369700000001</v>
      </c>
      <c r="F3911" s="23">
        <v>0.303267799</v>
      </c>
      <c r="G3911" s="17">
        <v>0.728295582</v>
      </c>
      <c r="H3911" s="17">
        <v>0.271704418</v>
      </c>
      <c r="I3911" s="17">
        <v>0.98253543600000004</v>
      </c>
      <c r="J3911" s="17">
        <v>1.7399999999999999E-2</v>
      </c>
      <c r="K3911" s="17">
        <v>7.7399999999999998E-5</v>
      </c>
    </row>
    <row r="3912" spans="1:11" x14ac:dyDescent="0.45">
      <c r="A3912" s="10" t="s">
        <v>37</v>
      </c>
      <c r="B3912" s="20">
        <v>0.89600000000000002</v>
      </c>
      <c r="C3912" s="19">
        <v>142012</v>
      </c>
      <c r="D3912" s="19">
        <v>19888.74381</v>
      </c>
      <c r="E3912" s="23">
        <v>0.44100060800000002</v>
      </c>
      <c r="F3912" s="23">
        <v>0.30411321499999999</v>
      </c>
      <c r="G3912" s="17">
        <v>0.72826944199999999</v>
      </c>
      <c r="H3912" s="17">
        <v>0.27173055800000001</v>
      </c>
      <c r="I3912" s="17">
        <v>0.98257734299999999</v>
      </c>
      <c r="J3912" s="17">
        <v>1.7299999999999999E-2</v>
      </c>
      <c r="K3912" s="17">
        <v>7.7100000000000004E-5</v>
      </c>
    </row>
    <row r="3913" spans="1:11" x14ac:dyDescent="0.45">
      <c r="A3913" s="10" t="s">
        <v>37</v>
      </c>
      <c r="B3913" s="20">
        <v>0.89700000000000002</v>
      </c>
      <c r="C3913" s="19">
        <v>142161</v>
      </c>
      <c r="D3913" s="19">
        <v>19954.616569999998</v>
      </c>
      <c r="E3913" s="23">
        <v>0.44300696699999997</v>
      </c>
      <c r="F3913" s="23">
        <v>0.304990021</v>
      </c>
      <c r="G3913" s="17">
        <v>0.72829397699999998</v>
      </c>
      <c r="H3913" s="17">
        <v>0.27170602300000002</v>
      </c>
      <c r="I3913" s="17">
        <v>0.98262925300000004</v>
      </c>
      <c r="J3913" s="17">
        <v>1.7299999999999999E-2</v>
      </c>
      <c r="K3913" s="17">
        <v>7.6899999999999999E-5</v>
      </c>
    </row>
    <row r="3914" spans="1:11" x14ac:dyDescent="0.45">
      <c r="A3914" s="10" t="s">
        <v>37</v>
      </c>
      <c r="B3914" s="20">
        <v>0.89800000000000002</v>
      </c>
      <c r="C3914" s="19">
        <v>142324</v>
      </c>
      <c r="D3914" s="19">
        <v>20026.936000000002</v>
      </c>
      <c r="E3914" s="23">
        <v>0.44438569500000002</v>
      </c>
      <c r="F3914" s="23">
        <v>0.30586999300000001</v>
      </c>
      <c r="G3914" s="17">
        <v>0.72828194800000001</v>
      </c>
      <c r="H3914" s="17">
        <v>0.27171805199999999</v>
      </c>
      <c r="I3914" s="17">
        <v>0.98268724500000004</v>
      </c>
      <c r="J3914" s="17">
        <v>1.72E-2</v>
      </c>
      <c r="K3914" s="17">
        <v>7.6600000000000005E-5</v>
      </c>
    </row>
    <row r="3915" spans="1:11" x14ac:dyDescent="0.45">
      <c r="A3915" s="10" t="s">
        <v>37</v>
      </c>
      <c r="B3915" s="20">
        <v>0.89900000000000002</v>
      </c>
      <c r="C3915" s="19">
        <v>142486</v>
      </c>
      <c r="D3915" s="19">
        <v>20099.10526</v>
      </c>
      <c r="E3915" s="23">
        <v>0.44671231300000003</v>
      </c>
      <c r="F3915" s="23">
        <v>0.30681170400000002</v>
      </c>
      <c r="G3915" s="17">
        <v>0.72837331400000005</v>
      </c>
      <c r="H3915" s="17">
        <v>0.27162668600000001</v>
      </c>
      <c r="I3915" s="17">
        <v>0.98274827899999995</v>
      </c>
      <c r="J3915" s="17">
        <v>1.72E-2</v>
      </c>
      <c r="K3915" s="17">
        <v>7.64E-5</v>
      </c>
    </row>
    <row r="3916" spans="1:11" x14ac:dyDescent="0.45">
      <c r="A3916" s="10" t="s">
        <v>37</v>
      </c>
      <c r="B3916" s="20">
        <v>0.9</v>
      </c>
      <c r="C3916" s="19">
        <v>142647</v>
      </c>
      <c r="D3916" s="19">
        <v>20171.162420000001</v>
      </c>
      <c r="E3916" s="23">
        <v>0.44829135399999998</v>
      </c>
      <c r="F3916" s="23">
        <v>0.30773484600000001</v>
      </c>
      <c r="G3916" s="17">
        <v>0.72838545499999996</v>
      </c>
      <c r="H3916" s="17">
        <v>0.27161454499999999</v>
      </c>
      <c r="I3916" s="17">
        <v>0.98279256599999998</v>
      </c>
      <c r="J3916" s="17">
        <v>1.7100000000000001E-2</v>
      </c>
      <c r="K3916" s="17">
        <v>7.6199999999999995E-5</v>
      </c>
    </row>
    <row r="3917" spans="1:11" x14ac:dyDescent="0.45">
      <c r="A3917" s="10" t="s">
        <v>37</v>
      </c>
      <c r="B3917" s="20">
        <v>0.90100000000000002</v>
      </c>
      <c r="C3917" s="19">
        <v>142803</v>
      </c>
      <c r="D3917" s="19">
        <v>20241.242040000001</v>
      </c>
      <c r="E3917" s="23">
        <v>0.450833498</v>
      </c>
      <c r="F3917" s="23">
        <v>0.308624909</v>
      </c>
      <c r="G3917" s="17">
        <v>0.72839506200000004</v>
      </c>
      <c r="H3917" s="17">
        <v>0.27160493800000002</v>
      </c>
      <c r="I3917" s="17">
        <v>0.98283964499999998</v>
      </c>
      <c r="J3917" s="17">
        <v>1.7100000000000001E-2</v>
      </c>
      <c r="K3917" s="17">
        <v>7.6000000000000004E-5</v>
      </c>
    </row>
    <row r="3918" spans="1:11" x14ac:dyDescent="0.45">
      <c r="A3918" s="10" t="s">
        <v>37</v>
      </c>
      <c r="B3918" s="20">
        <v>0.90200000000000002</v>
      </c>
      <c r="C3918" s="19">
        <v>142961</v>
      </c>
      <c r="D3918" s="19">
        <v>20312.656480000001</v>
      </c>
      <c r="E3918" s="23">
        <v>0.45307217599999999</v>
      </c>
      <c r="F3918" s="23">
        <v>0.30952640599999998</v>
      </c>
      <c r="G3918" s="17">
        <v>0.72845741100000005</v>
      </c>
      <c r="H3918" s="17">
        <v>0.271542589</v>
      </c>
      <c r="I3918" s="17">
        <v>0.98288134299999996</v>
      </c>
      <c r="J3918" s="17">
        <v>1.7000000000000001E-2</v>
      </c>
      <c r="K3918" s="17">
        <v>7.5799999999999999E-5</v>
      </c>
    </row>
    <row r="3919" spans="1:11" x14ac:dyDescent="0.45">
      <c r="A3919" s="10" t="s">
        <v>37</v>
      </c>
      <c r="B3919" s="20">
        <v>0.90300000000000002</v>
      </c>
      <c r="C3919" s="19">
        <v>143119</v>
      </c>
      <c r="D3919" s="19">
        <v>20384.533080000001</v>
      </c>
      <c r="E3919" s="23">
        <v>0.456393722</v>
      </c>
      <c r="F3919" s="23">
        <v>0.31048719899999999</v>
      </c>
      <c r="G3919" s="17">
        <v>0.72846372599999998</v>
      </c>
      <c r="H3919" s="17">
        <v>0.27153627400000002</v>
      </c>
      <c r="I3919" s="17">
        <v>0.98293008299999995</v>
      </c>
      <c r="J3919" s="17">
        <v>1.7000000000000001E-2</v>
      </c>
      <c r="K3919" s="17">
        <v>7.5599999999999994E-5</v>
      </c>
    </row>
    <row r="3920" spans="1:11" x14ac:dyDescent="0.45">
      <c r="A3920" s="10" t="s">
        <v>37</v>
      </c>
      <c r="B3920" s="20">
        <v>0.90400000000000003</v>
      </c>
      <c r="C3920" s="19">
        <v>143276</v>
      </c>
      <c r="D3920" s="19">
        <v>20456.4506</v>
      </c>
      <c r="E3920" s="23">
        <v>0.459763686</v>
      </c>
      <c r="F3920" s="23">
        <v>0.311410715</v>
      </c>
      <c r="G3920" s="17">
        <v>0.72853094699999998</v>
      </c>
      <c r="H3920" s="17">
        <v>0.27146905300000002</v>
      </c>
      <c r="I3920" s="17">
        <v>0.98298107499999998</v>
      </c>
      <c r="J3920" s="17">
        <v>1.6899999999999998E-2</v>
      </c>
      <c r="K3920" s="17">
        <v>7.5300000000000001E-5</v>
      </c>
    </row>
    <row r="3921" spans="1:11" x14ac:dyDescent="0.45">
      <c r="A3921" s="10" t="s">
        <v>37</v>
      </c>
      <c r="B3921" s="20">
        <v>0.90500000000000003</v>
      </c>
      <c r="C3921" s="19">
        <v>143438</v>
      </c>
      <c r="D3921" s="19">
        <v>20531.124779999998</v>
      </c>
      <c r="E3921" s="23">
        <v>0.46182345200000002</v>
      </c>
      <c r="F3921" s="23">
        <v>0.31229316899999998</v>
      </c>
      <c r="G3921" s="17">
        <v>0.72847502099999994</v>
      </c>
      <c r="H3921" s="17">
        <v>0.271524979</v>
      </c>
      <c r="I3921" s="17">
        <v>0.98303004199999999</v>
      </c>
      <c r="J3921" s="17">
        <v>1.6899999999999998E-2</v>
      </c>
      <c r="K3921" s="17">
        <v>7.5099999999999996E-5</v>
      </c>
    </row>
    <row r="3922" spans="1:11" x14ac:dyDescent="0.45">
      <c r="A3922" s="10" t="s">
        <v>37</v>
      </c>
      <c r="B3922" s="20">
        <v>0.90600000000000003</v>
      </c>
      <c r="C3922" s="19">
        <v>143585</v>
      </c>
      <c r="D3922" s="19">
        <v>20599.20045</v>
      </c>
      <c r="E3922" s="23">
        <v>0.46401469299999998</v>
      </c>
      <c r="F3922" s="23">
        <v>0.31327110400000002</v>
      </c>
      <c r="G3922" s="17">
        <v>0.72853013899999997</v>
      </c>
      <c r="H3922" s="17">
        <v>0.27146986099999998</v>
      </c>
      <c r="I3922" s="17">
        <v>0.98307566999999996</v>
      </c>
      <c r="J3922" s="17">
        <v>1.6799999999999999E-2</v>
      </c>
      <c r="K3922" s="17">
        <v>7.4900000000000005E-5</v>
      </c>
    </row>
    <row r="3923" spans="1:11" x14ac:dyDescent="0.45">
      <c r="A3923" s="10" t="s">
        <v>37</v>
      </c>
      <c r="B3923" s="20">
        <v>0.90700000000000003</v>
      </c>
      <c r="C3923" s="19">
        <v>143732</v>
      </c>
      <c r="D3923" s="19">
        <v>20667.573250000001</v>
      </c>
      <c r="E3923" s="23">
        <v>0.46597322899999999</v>
      </c>
      <c r="F3923" s="23">
        <v>0.31424425</v>
      </c>
      <c r="G3923" s="17">
        <v>0.72846686900000002</v>
      </c>
      <c r="H3923" s="17">
        <v>0.27153313099999998</v>
      </c>
      <c r="I3923" s="17">
        <v>0.98312290800000002</v>
      </c>
      <c r="J3923" s="17">
        <v>1.6799999999999999E-2</v>
      </c>
      <c r="K3923" s="17">
        <v>7.47E-5</v>
      </c>
    </row>
    <row r="3924" spans="1:11" x14ac:dyDescent="0.45">
      <c r="A3924" s="10" t="s">
        <v>37</v>
      </c>
      <c r="B3924" s="20">
        <v>0.90800000000000003</v>
      </c>
      <c r="C3924" s="19">
        <v>143911</v>
      </c>
      <c r="D3924" s="19">
        <v>20751.22998</v>
      </c>
      <c r="E3924" s="23">
        <v>0.46867938199999998</v>
      </c>
      <c r="F3924" s="23">
        <v>0.31516221100000003</v>
      </c>
      <c r="G3924" s="17">
        <v>0.72841547900000003</v>
      </c>
      <c r="H3924" s="17">
        <v>0.27158452100000002</v>
      </c>
      <c r="I3924" s="17">
        <v>0.98318238599999996</v>
      </c>
      <c r="J3924" s="17">
        <v>1.67E-2</v>
      </c>
      <c r="K3924" s="17">
        <v>7.4400000000000006E-5</v>
      </c>
    </row>
    <row r="3925" spans="1:11" x14ac:dyDescent="0.45">
      <c r="A3925" s="10" t="s">
        <v>37</v>
      </c>
      <c r="B3925" s="20">
        <v>0.90900000000000003</v>
      </c>
      <c r="C3925" s="19">
        <v>144065</v>
      </c>
      <c r="D3925" s="19">
        <v>20823.612000000001</v>
      </c>
      <c r="E3925" s="23">
        <v>0.47121015900000002</v>
      </c>
      <c r="F3925" s="23">
        <v>0.31621813700000001</v>
      </c>
      <c r="G3925" s="17">
        <v>0.72842814</v>
      </c>
      <c r="H3925" s="17">
        <v>0.27157186</v>
      </c>
      <c r="I3925" s="17">
        <v>0.98323155299999998</v>
      </c>
      <c r="J3925" s="17">
        <v>1.67E-2</v>
      </c>
      <c r="K3925" s="17">
        <v>7.4200000000000001E-5</v>
      </c>
    </row>
    <row r="3926" spans="1:11" x14ac:dyDescent="0.45">
      <c r="A3926" s="10" t="s">
        <v>37</v>
      </c>
      <c r="B3926" s="20">
        <v>0.91</v>
      </c>
      <c r="C3926" s="19">
        <v>144224</v>
      </c>
      <c r="D3926" s="19">
        <v>20898.73963</v>
      </c>
      <c r="E3926" s="23">
        <v>0.47400910899999998</v>
      </c>
      <c r="F3926" s="23">
        <v>0.31717897699999997</v>
      </c>
      <c r="G3926" s="17">
        <v>0.72838085200000002</v>
      </c>
      <c r="H3926" s="17">
        <v>0.27161914799999998</v>
      </c>
      <c r="I3926" s="17">
        <v>0.98327941799999996</v>
      </c>
      <c r="J3926" s="17">
        <v>1.66E-2</v>
      </c>
      <c r="K3926" s="17">
        <v>7.3999999999999996E-5</v>
      </c>
    </row>
    <row r="3927" spans="1:11" x14ac:dyDescent="0.45">
      <c r="A3927" s="10" t="s">
        <v>37</v>
      </c>
      <c r="B3927" s="20">
        <v>0.91100000000000003</v>
      </c>
      <c r="C3927" s="19">
        <v>144385</v>
      </c>
      <c r="D3927" s="19">
        <v>20975.30963</v>
      </c>
      <c r="E3927" s="23">
        <v>0.47667632199999999</v>
      </c>
      <c r="F3927" s="23">
        <v>0.31816309199999998</v>
      </c>
      <c r="G3927" s="17">
        <v>0.72847594999999998</v>
      </c>
      <c r="H3927" s="17">
        <v>0.27152405000000002</v>
      </c>
      <c r="I3927" s="17">
        <v>0.98331961499999998</v>
      </c>
      <c r="J3927" s="17">
        <v>1.66E-2</v>
      </c>
      <c r="K3927" s="17">
        <v>7.3800000000000005E-5</v>
      </c>
    </row>
    <row r="3928" spans="1:11" x14ac:dyDescent="0.45">
      <c r="A3928" s="10" t="s">
        <v>37</v>
      </c>
      <c r="B3928" s="20">
        <v>0.91200000000000003</v>
      </c>
      <c r="C3928" s="19">
        <v>144544</v>
      </c>
      <c r="D3928" s="19">
        <v>21051.380349999999</v>
      </c>
      <c r="E3928" s="23">
        <v>0.480302691</v>
      </c>
      <c r="F3928" s="23">
        <v>0.31910556400000001</v>
      </c>
      <c r="G3928" s="17">
        <v>0.72840104100000003</v>
      </c>
      <c r="H3928" s="17">
        <v>0.27159895899999997</v>
      </c>
      <c r="I3928" s="17">
        <v>0.98335011299999997</v>
      </c>
      <c r="J3928" s="17">
        <v>1.66E-2</v>
      </c>
      <c r="K3928" s="17">
        <v>7.36E-5</v>
      </c>
    </row>
    <row r="3929" spans="1:11" x14ac:dyDescent="0.45">
      <c r="A3929" s="10" t="s">
        <v>37</v>
      </c>
      <c r="B3929" s="20">
        <v>0.91300000000000003</v>
      </c>
      <c r="C3929" s="19">
        <v>144694</v>
      </c>
      <c r="D3929" s="19">
        <v>21123.698659999998</v>
      </c>
      <c r="E3929" s="23">
        <v>0.48351552399999997</v>
      </c>
      <c r="F3929" s="23">
        <v>0.32018943</v>
      </c>
      <c r="G3929" s="17">
        <v>0.72859275400000001</v>
      </c>
      <c r="H3929" s="17">
        <v>0.27140724599999999</v>
      </c>
      <c r="I3929" s="17">
        <v>0.98340206900000005</v>
      </c>
      <c r="J3929" s="17">
        <v>1.6500000000000001E-2</v>
      </c>
      <c r="K3929" s="17">
        <v>7.3399999999999995E-5</v>
      </c>
    </row>
    <row r="3930" spans="1:11" x14ac:dyDescent="0.45">
      <c r="A3930" s="10" t="s">
        <v>37</v>
      </c>
      <c r="B3930" s="20">
        <v>0.91400000000000003</v>
      </c>
      <c r="C3930" s="19">
        <v>144862</v>
      </c>
      <c r="D3930" s="19">
        <v>21205.179639999998</v>
      </c>
      <c r="E3930" s="23">
        <v>0.486200929</v>
      </c>
      <c r="F3930" s="23">
        <v>0.32117785799999998</v>
      </c>
      <c r="G3930" s="17">
        <v>0.72865899999999995</v>
      </c>
      <c r="H3930" s="17">
        <v>0.271341</v>
      </c>
      <c r="I3930" s="17">
        <v>0.98346259999999996</v>
      </c>
      <c r="J3930" s="17">
        <v>1.6500000000000001E-2</v>
      </c>
      <c r="K3930" s="17">
        <v>7.3100000000000001E-5</v>
      </c>
    </row>
    <row r="3931" spans="1:11" x14ac:dyDescent="0.45">
      <c r="A3931" s="10" t="s">
        <v>37</v>
      </c>
      <c r="B3931" s="20">
        <v>0.91500000000000004</v>
      </c>
      <c r="C3931" s="19">
        <v>145021</v>
      </c>
      <c r="D3931" s="19">
        <v>21282.677250000001</v>
      </c>
      <c r="E3931" s="23">
        <v>0.48916284500000001</v>
      </c>
      <c r="F3931" s="23">
        <v>0.32224533399999999</v>
      </c>
      <c r="G3931" s="17">
        <v>0.72867377799999999</v>
      </c>
      <c r="H3931" s="17">
        <v>0.27132622200000001</v>
      </c>
      <c r="I3931" s="17">
        <v>0.98350561599999997</v>
      </c>
      <c r="J3931" s="17">
        <v>1.6400000000000001E-2</v>
      </c>
      <c r="K3931" s="17">
        <v>7.2899999999999997E-5</v>
      </c>
    </row>
    <row r="3932" spans="1:11" x14ac:dyDescent="0.45">
      <c r="A3932" s="10" t="s">
        <v>37</v>
      </c>
      <c r="B3932" s="20">
        <v>0.91600000000000004</v>
      </c>
      <c r="C3932" s="19">
        <v>145175</v>
      </c>
      <c r="D3932" s="19">
        <v>21358.230899999999</v>
      </c>
      <c r="E3932" s="23">
        <v>0.491961382</v>
      </c>
      <c r="F3932" s="23">
        <v>0.32325234400000002</v>
      </c>
      <c r="G3932" s="17">
        <v>0.72872051000000004</v>
      </c>
      <c r="H3932" s="17">
        <v>0.27127949000000001</v>
      </c>
      <c r="I3932" s="17">
        <v>0.98355046599999996</v>
      </c>
      <c r="J3932" s="17">
        <v>1.6400000000000001E-2</v>
      </c>
      <c r="K3932" s="17">
        <v>7.2700000000000005E-5</v>
      </c>
    </row>
    <row r="3933" spans="1:11" x14ac:dyDescent="0.45">
      <c r="A3933" s="10" t="s">
        <v>37</v>
      </c>
      <c r="B3933" s="20">
        <v>0.91700000000000004</v>
      </c>
      <c r="C3933" s="19">
        <v>145338</v>
      </c>
      <c r="D3933" s="19">
        <v>21438.700990000001</v>
      </c>
      <c r="E3933" s="23">
        <v>0.495431713</v>
      </c>
      <c r="F3933" s="23">
        <v>0.32428649599999998</v>
      </c>
      <c r="G3933" s="17">
        <v>0.72872201400000003</v>
      </c>
      <c r="H3933" s="17">
        <v>0.27127798600000003</v>
      </c>
      <c r="I3933" s="17">
        <v>0.98360720099999999</v>
      </c>
      <c r="J3933" s="17">
        <v>1.6299999999999999E-2</v>
      </c>
      <c r="K3933" s="17">
        <v>7.2399999999999998E-5</v>
      </c>
    </row>
    <row r="3934" spans="1:11" x14ac:dyDescent="0.45">
      <c r="A3934" s="10" t="s">
        <v>37</v>
      </c>
      <c r="B3934" s="20">
        <v>0.91800000000000004</v>
      </c>
      <c r="C3934" s="19">
        <v>145496</v>
      </c>
      <c r="D3934" s="19">
        <v>21517.173040000001</v>
      </c>
      <c r="E3934" s="23">
        <v>0.49821230700000002</v>
      </c>
      <c r="F3934" s="23">
        <v>0.32539127099999998</v>
      </c>
      <c r="G3934" s="17">
        <v>0.72885165200000002</v>
      </c>
      <c r="H3934" s="17">
        <v>0.27114834799999998</v>
      </c>
      <c r="I3934" s="17">
        <v>0.98365207700000001</v>
      </c>
      <c r="J3934" s="17">
        <v>1.6299999999999999E-2</v>
      </c>
      <c r="K3934" s="17">
        <v>7.2200000000000007E-5</v>
      </c>
    </row>
    <row r="3935" spans="1:11" x14ac:dyDescent="0.45">
      <c r="A3935" s="10" t="s">
        <v>37</v>
      </c>
      <c r="B3935" s="20">
        <v>0.91900000000000004</v>
      </c>
      <c r="C3935" s="19">
        <v>145655</v>
      </c>
      <c r="D3935" s="19">
        <v>21596.748759999999</v>
      </c>
      <c r="E3935" s="23">
        <v>0.50273966299999995</v>
      </c>
      <c r="F3935" s="23">
        <v>0.32644686299999998</v>
      </c>
      <c r="G3935" s="17">
        <v>0.72883182899999999</v>
      </c>
      <c r="H3935" s="17">
        <v>0.27116817100000001</v>
      </c>
      <c r="I3935" s="17">
        <v>0.98370161700000003</v>
      </c>
      <c r="J3935" s="17">
        <v>1.6199999999999999E-2</v>
      </c>
      <c r="K3935" s="17">
        <v>7.2000000000000002E-5</v>
      </c>
    </row>
    <row r="3936" spans="1:11" x14ac:dyDescent="0.45">
      <c r="A3936" s="10" t="s">
        <v>37</v>
      </c>
      <c r="B3936" s="20">
        <v>0.92</v>
      </c>
      <c r="C3936" s="19">
        <v>145813</v>
      </c>
      <c r="D3936" s="19">
        <v>21676.384610000001</v>
      </c>
      <c r="E3936" s="23">
        <v>0.50549889800000003</v>
      </c>
      <c r="F3936" s="23">
        <v>0.32753370900000001</v>
      </c>
      <c r="G3936" s="17">
        <v>0.72879647199999997</v>
      </c>
      <c r="H3936" s="17">
        <v>0.27120352800000003</v>
      </c>
      <c r="I3936" s="17">
        <v>0.98374753599999998</v>
      </c>
      <c r="J3936" s="17">
        <v>1.6199999999999999E-2</v>
      </c>
      <c r="K3936" s="17">
        <v>7.1799999999999997E-5</v>
      </c>
    </row>
    <row r="3937" spans="1:11" x14ac:dyDescent="0.45">
      <c r="A3937" s="10" t="s">
        <v>37</v>
      </c>
      <c r="B3937" s="20">
        <v>0.92100000000000004</v>
      </c>
      <c r="C3937" s="19">
        <v>145969</v>
      </c>
      <c r="D3937" s="19">
        <v>21755.589510000002</v>
      </c>
      <c r="E3937" s="23">
        <v>0.50904517400000004</v>
      </c>
      <c r="F3937" s="23">
        <v>0.32855677300000002</v>
      </c>
      <c r="G3937" s="17">
        <v>0.72874377400000001</v>
      </c>
      <c r="H3937" s="17">
        <v>0.27125622599999999</v>
      </c>
      <c r="I3937" s="17">
        <v>0.98379302199999996</v>
      </c>
      <c r="J3937" s="17">
        <v>1.61E-2</v>
      </c>
      <c r="K3937" s="17">
        <v>7.1600000000000006E-5</v>
      </c>
    </row>
    <row r="3938" spans="1:11" x14ac:dyDescent="0.45">
      <c r="A3938" s="10" t="s">
        <v>37</v>
      </c>
      <c r="B3938" s="20">
        <v>0.92200000000000004</v>
      </c>
      <c r="C3938" s="19">
        <v>146130</v>
      </c>
      <c r="D3938" s="19">
        <v>21837.817220000001</v>
      </c>
      <c r="E3938" s="23">
        <v>0.51186199200000004</v>
      </c>
      <c r="F3938" s="23">
        <v>0.329711804</v>
      </c>
      <c r="G3938" s="17">
        <v>0.72872100200000001</v>
      </c>
      <c r="H3938" s="17">
        <v>0.27127899799999999</v>
      </c>
      <c r="I3938" s="17">
        <v>0.98384334100000004</v>
      </c>
      <c r="J3938" s="17">
        <v>1.61E-2</v>
      </c>
      <c r="K3938" s="17">
        <v>7.1400000000000001E-5</v>
      </c>
    </row>
    <row r="3939" spans="1:11" x14ac:dyDescent="0.45">
      <c r="A3939" s="10" t="s">
        <v>37</v>
      </c>
      <c r="B3939" s="20">
        <v>0.92300000000000004</v>
      </c>
      <c r="C3939" s="19">
        <v>146285</v>
      </c>
      <c r="D3939" s="19">
        <v>21917.38508</v>
      </c>
      <c r="E3939" s="23">
        <v>0.51501264800000002</v>
      </c>
      <c r="F3939" s="23">
        <v>0.330832297</v>
      </c>
      <c r="G3939" s="17">
        <v>0.72875551199999999</v>
      </c>
      <c r="H3939" s="17">
        <v>0.27124448800000001</v>
      </c>
      <c r="I3939" s="17">
        <v>0.98389372600000002</v>
      </c>
      <c r="J3939" s="17">
        <v>1.6E-2</v>
      </c>
      <c r="K3939" s="17">
        <v>7.1099999999999994E-5</v>
      </c>
    </row>
    <row r="3940" spans="1:11" x14ac:dyDescent="0.45">
      <c r="A3940" s="10" t="s">
        <v>37</v>
      </c>
      <c r="B3940" s="20">
        <v>0.92400000000000004</v>
      </c>
      <c r="C3940" s="19">
        <v>146445</v>
      </c>
      <c r="D3940" s="19">
        <v>22000.144</v>
      </c>
      <c r="E3940" s="23">
        <v>0.51963263699999995</v>
      </c>
      <c r="F3940" s="23">
        <v>0.33192793500000001</v>
      </c>
      <c r="G3940" s="17">
        <v>0.72886749299999998</v>
      </c>
      <c r="H3940" s="17">
        <v>0.27113250700000002</v>
      </c>
      <c r="I3940" s="17">
        <v>0.98394503099999997</v>
      </c>
      <c r="J3940" s="17">
        <v>1.6E-2</v>
      </c>
      <c r="K3940" s="17">
        <v>7.0900000000000002E-5</v>
      </c>
    </row>
    <row r="3941" spans="1:11" x14ac:dyDescent="0.45">
      <c r="A3941" s="10" t="s">
        <v>37</v>
      </c>
      <c r="B3941" s="20">
        <v>0.92500000000000004</v>
      </c>
      <c r="C3941" s="19">
        <v>146602</v>
      </c>
      <c r="D3941" s="19">
        <v>22082.124919999998</v>
      </c>
      <c r="E3941" s="23">
        <v>0.52423607800000005</v>
      </c>
      <c r="F3941" s="23">
        <v>0.33308685599999999</v>
      </c>
      <c r="G3941" s="17">
        <v>0.72882361799999995</v>
      </c>
      <c r="H3941" s="17">
        <v>0.27117638199999999</v>
      </c>
      <c r="I3941" s="17">
        <v>0.98398950600000001</v>
      </c>
      <c r="J3941" s="17">
        <v>1.5900000000000001E-2</v>
      </c>
      <c r="K3941" s="17">
        <v>7.0699999999999997E-5</v>
      </c>
    </row>
    <row r="3942" spans="1:11" x14ac:dyDescent="0.45">
      <c r="A3942" s="10" t="s">
        <v>37</v>
      </c>
      <c r="B3942" s="20">
        <v>0.92600000000000005</v>
      </c>
      <c r="C3942" s="19">
        <v>146761</v>
      </c>
      <c r="D3942" s="19">
        <v>22165.757590000001</v>
      </c>
      <c r="E3942" s="23">
        <v>0.52801017400000005</v>
      </c>
      <c r="F3942" s="23">
        <v>0.33421709500000002</v>
      </c>
      <c r="G3942" s="17">
        <v>0.72878353200000001</v>
      </c>
      <c r="H3942" s="17">
        <v>0.27121646799999999</v>
      </c>
      <c r="I3942" s="17">
        <v>0.98403238900000001</v>
      </c>
      <c r="J3942" s="17">
        <v>1.5900000000000001E-2</v>
      </c>
      <c r="K3942" s="17">
        <v>7.0500000000000006E-5</v>
      </c>
    </row>
    <row r="3943" spans="1:11" x14ac:dyDescent="0.45">
      <c r="A3943" s="10" t="s">
        <v>37</v>
      </c>
      <c r="B3943" s="20">
        <v>0.92700000000000005</v>
      </c>
      <c r="C3943" s="19">
        <v>146921</v>
      </c>
      <c r="D3943" s="19">
        <v>22250.56133</v>
      </c>
      <c r="E3943" s="23">
        <v>0.53259670800000003</v>
      </c>
      <c r="F3943" s="23">
        <v>0.335384713</v>
      </c>
      <c r="G3943" s="17">
        <v>0.72871134800000004</v>
      </c>
      <c r="H3943" s="17">
        <v>0.27128865200000002</v>
      </c>
      <c r="I3943" s="17">
        <v>0.98407580699999997</v>
      </c>
      <c r="J3943" s="17">
        <v>1.5900000000000001E-2</v>
      </c>
      <c r="K3943" s="17">
        <v>7.0300000000000001E-5</v>
      </c>
    </row>
    <row r="3944" spans="1:11" x14ac:dyDescent="0.45">
      <c r="A3944" s="10" t="s">
        <v>37</v>
      </c>
      <c r="B3944" s="20">
        <v>0.92800000000000005</v>
      </c>
      <c r="C3944" s="19">
        <v>147059</v>
      </c>
      <c r="D3944" s="19">
        <v>22324.405910000001</v>
      </c>
      <c r="E3944" s="23">
        <v>0.53682525699999994</v>
      </c>
      <c r="F3944" s="23">
        <v>0.33652723800000001</v>
      </c>
      <c r="G3944" s="17">
        <v>0.72885032500000002</v>
      </c>
      <c r="H3944" s="17">
        <v>0.27114967499999998</v>
      </c>
      <c r="I3944" s="17">
        <v>0.98410241300000001</v>
      </c>
      <c r="J3944" s="17">
        <v>1.5800000000000002E-2</v>
      </c>
      <c r="K3944" s="17">
        <v>7.0099999999999996E-5</v>
      </c>
    </row>
    <row r="3945" spans="1:11" x14ac:dyDescent="0.45">
      <c r="A3945" s="10" t="s">
        <v>37</v>
      </c>
      <c r="B3945" s="20">
        <v>0.92900000000000005</v>
      </c>
      <c r="C3945" s="19">
        <v>147224</v>
      </c>
      <c r="D3945" s="19">
        <v>22413.204969999999</v>
      </c>
      <c r="E3945" s="23">
        <v>0.539893662</v>
      </c>
      <c r="F3945" s="23">
        <v>0.33763811199999999</v>
      </c>
      <c r="G3945" s="17">
        <v>0.72890968899999997</v>
      </c>
      <c r="H3945" s="17">
        <v>0.27109031099999997</v>
      </c>
      <c r="I3945" s="17">
        <v>0.98414026799999998</v>
      </c>
      <c r="J3945" s="17">
        <v>1.5800000000000002E-2</v>
      </c>
      <c r="K3945" s="17">
        <v>6.9900000000000005E-5</v>
      </c>
    </row>
    <row r="3946" spans="1:11" x14ac:dyDescent="0.45">
      <c r="A3946" s="10" t="s">
        <v>37</v>
      </c>
      <c r="B3946" s="20">
        <v>0.93</v>
      </c>
      <c r="C3946" s="19">
        <v>147395</v>
      </c>
      <c r="D3946" s="19">
        <v>22505.81997</v>
      </c>
      <c r="E3946" s="23">
        <v>0.54324638400000003</v>
      </c>
      <c r="F3946" s="23">
        <v>0.33890730200000002</v>
      </c>
      <c r="G3946" s="17">
        <v>0.72888496899999999</v>
      </c>
      <c r="H3946" s="17">
        <v>0.27111503100000001</v>
      </c>
      <c r="I3946" s="17">
        <v>0.98419020300000004</v>
      </c>
      <c r="J3946" s="17">
        <v>1.5699999999999999E-2</v>
      </c>
      <c r="K3946" s="17">
        <v>6.97E-5</v>
      </c>
    </row>
    <row r="3947" spans="1:11" x14ac:dyDescent="0.45">
      <c r="A3947" s="10" t="s">
        <v>37</v>
      </c>
      <c r="B3947" s="20">
        <v>0.93100000000000005</v>
      </c>
      <c r="C3947" s="19">
        <v>147550</v>
      </c>
      <c r="D3947" s="19">
        <v>22590.234380000002</v>
      </c>
      <c r="E3947" s="23">
        <v>0.54599719599999996</v>
      </c>
      <c r="F3947" s="23">
        <v>0.34016540099999998</v>
      </c>
      <c r="G3947" s="17">
        <v>0.72885123699999999</v>
      </c>
      <c r="H3947" s="17">
        <v>0.27114876300000001</v>
      </c>
      <c r="I3947" s="17">
        <v>0.98423987499999999</v>
      </c>
      <c r="J3947" s="17">
        <v>1.5699999999999999E-2</v>
      </c>
      <c r="K3947" s="17">
        <v>6.9499999999999995E-5</v>
      </c>
    </row>
    <row r="3948" spans="1:11" x14ac:dyDescent="0.45">
      <c r="A3948" s="10" t="s">
        <v>37</v>
      </c>
      <c r="B3948" s="20">
        <v>0.93200000000000005</v>
      </c>
      <c r="C3948" s="19">
        <v>147710</v>
      </c>
      <c r="D3948" s="19">
        <v>22677.907910000002</v>
      </c>
      <c r="E3948" s="23">
        <v>0.55017081899999998</v>
      </c>
      <c r="F3948" s="23">
        <v>0.341347134</v>
      </c>
      <c r="G3948" s="17">
        <v>0.72892830500000005</v>
      </c>
      <c r="H3948" s="17">
        <v>0.271071695</v>
      </c>
      <c r="I3948" s="17">
        <v>0.98428746199999995</v>
      </c>
      <c r="J3948" s="17">
        <v>1.5599999999999999E-2</v>
      </c>
      <c r="K3948" s="17">
        <v>6.9300000000000004E-5</v>
      </c>
    </row>
    <row r="3949" spans="1:11" x14ac:dyDescent="0.45">
      <c r="A3949" s="10" t="s">
        <v>37</v>
      </c>
      <c r="B3949" s="20">
        <v>0.93300000000000005</v>
      </c>
      <c r="C3949" s="19">
        <v>147870</v>
      </c>
      <c r="D3949" s="19">
        <v>22766.27031</v>
      </c>
      <c r="E3949" s="23">
        <v>0.55400902399999996</v>
      </c>
      <c r="F3949" s="23">
        <v>0.34261967900000001</v>
      </c>
      <c r="G3949" s="17">
        <v>0.72893081800000004</v>
      </c>
      <c r="H3949" s="17">
        <v>0.27106918200000002</v>
      </c>
      <c r="I3949" s="17">
        <v>0.98433539199999998</v>
      </c>
      <c r="J3949" s="17">
        <v>1.5599999999999999E-2</v>
      </c>
      <c r="K3949" s="17">
        <v>6.9099999999999999E-5</v>
      </c>
    </row>
    <row r="3950" spans="1:11" x14ac:dyDescent="0.45">
      <c r="A3950" s="10" t="s">
        <v>37</v>
      </c>
      <c r="B3950" s="20">
        <v>0.93400000000000005</v>
      </c>
      <c r="C3950" s="19">
        <v>148029</v>
      </c>
      <c r="D3950" s="19">
        <v>22854.700069999999</v>
      </c>
      <c r="E3950" s="23">
        <v>0.55817555500000005</v>
      </c>
      <c r="F3950" s="23">
        <v>0.34382987700000001</v>
      </c>
      <c r="G3950" s="17">
        <v>0.72898553700000002</v>
      </c>
      <c r="H3950" s="17">
        <v>0.27101446299999998</v>
      </c>
      <c r="I3950" s="17">
        <v>0.98436427500000001</v>
      </c>
      <c r="J3950" s="17">
        <v>1.5599999999999999E-2</v>
      </c>
      <c r="K3950" s="17">
        <v>6.8899999999999994E-5</v>
      </c>
    </row>
    <row r="3951" spans="1:11" x14ac:dyDescent="0.45">
      <c r="A3951" s="10" t="s">
        <v>37</v>
      </c>
      <c r="B3951" s="20">
        <v>0.93500000000000005</v>
      </c>
      <c r="C3951" s="19">
        <v>148188</v>
      </c>
      <c r="D3951" s="19">
        <v>22943.73155</v>
      </c>
      <c r="E3951" s="23">
        <v>0.56176892899999997</v>
      </c>
      <c r="F3951" s="23">
        <v>0.34515163599999998</v>
      </c>
      <c r="G3951" s="17">
        <v>0.72911436799999996</v>
      </c>
      <c r="H3951" s="17">
        <v>0.27088563199999999</v>
      </c>
      <c r="I3951" s="17">
        <v>0.98440343399999997</v>
      </c>
      <c r="J3951" s="17">
        <v>1.55E-2</v>
      </c>
      <c r="K3951" s="17">
        <v>6.8700000000000003E-5</v>
      </c>
    </row>
    <row r="3952" spans="1:11" x14ac:dyDescent="0.45">
      <c r="A3952" s="10" t="s">
        <v>37</v>
      </c>
      <c r="B3952" s="20">
        <v>0.93600000000000005</v>
      </c>
      <c r="C3952" s="19">
        <v>148344</v>
      </c>
      <c r="D3952" s="19">
        <v>23031.639200000001</v>
      </c>
      <c r="E3952" s="23">
        <v>0.56613703800000004</v>
      </c>
      <c r="F3952" s="23">
        <v>0.34643841600000003</v>
      </c>
      <c r="G3952" s="17">
        <v>0.72904869800000005</v>
      </c>
      <c r="H3952" s="17">
        <v>0.270951302</v>
      </c>
      <c r="I3952" s="17">
        <v>0.98444737299999996</v>
      </c>
      <c r="J3952" s="17">
        <v>1.55E-2</v>
      </c>
      <c r="K3952" s="17">
        <v>6.8499999999999998E-5</v>
      </c>
    </row>
    <row r="3953" spans="1:11" x14ac:dyDescent="0.45">
      <c r="A3953" s="10" t="s">
        <v>37</v>
      </c>
      <c r="B3953" s="20">
        <v>0.93700000000000006</v>
      </c>
      <c r="C3953" s="19">
        <v>148502</v>
      </c>
      <c r="D3953" s="19">
        <v>23121.466759999999</v>
      </c>
      <c r="E3953" s="23">
        <v>0.57074076699999998</v>
      </c>
      <c r="F3953" s="23">
        <v>0.34769748499999997</v>
      </c>
      <c r="G3953" s="17">
        <v>0.72922250200000005</v>
      </c>
      <c r="H3953" s="17">
        <v>0.27077749800000001</v>
      </c>
      <c r="I3953" s="17">
        <v>0.98446645899999996</v>
      </c>
      <c r="J3953" s="17">
        <v>1.55E-2</v>
      </c>
      <c r="K3953" s="17">
        <v>6.8399999999999996E-5</v>
      </c>
    </row>
    <row r="3954" spans="1:11" x14ac:dyDescent="0.45">
      <c r="A3954" s="10" t="s">
        <v>37</v>
      </c>
      <c r="B3954" s="20">
        <v>0.93799999999999994</v>
      </c>
      <c r="C3954" s="19">
        <v>148660</v>
      </c>
      <c r="D3954" s="19">
        <v>23211.937760000001</v>
      </c>
      <c r="E3954" s="23">
        <v>0.57486019799999999</v>
      </c>
      <c r="F3954" s="23">
        <v>0.34900367500000001</v>
      </c>
      <c r="G3954" s="17">
        <v>0.729261402</v>
      </c>
      <c r="H3954" s="17">
        <v>0.270738598</v>
      </c>
      <c r="I3954" s="17">
        <v>0.984494494</v>
      </c>
      <c r="J3954" s="17">
        <v>1.54E-2</v>
      </c>
      <c r="K3954" s="17">
        <v>6.8200000000000004E-5</v>
      </c>
    </row>
    <row r="3955" spans="1:11" x14ac:dyDescent="0.45">
      <c r="A3955" s="10" t="s">
        <v>37</v>
      </c>
      <c r="B3955" s="20">
        <v>0.93899999999999995</v>
      </c>
      <c r="C3955" s="19">
        <v>148817</v>
      </c>
      <c r="D3955" s="19">
        <v>23302.427759999999</v>
      </c>
      <c r="E3955" s="23">
        <v>0.57795918199999996</v>
      </c>
      <c r="F3955" s="23">
        <v>0.35031686400000001</v>
      </c>
      <c r="G3955" s="17">
        <v>0.72912368900000002</v>
      </c>
      <c r="H3955" s="17">
        <v>0.27087631099999998</v>
      </c>
      <c r="I3955" s="17">
        <v>0.98454137500000005</v>
      </c>
      <c r="J3955" s="17">
        <v>1.54E-2</v>
      </c>
      <c r="K3955" s="17">
        <v>6.7999999999999999E-5</v>
      </c>
    </row>
    <row r="3956" spans="1:11" x14ac:dyDescent="0.45">
      <c r="A3956" s="10" t="s">
        <v>37</v>
      </c>
      <c r="B3956" s="20">
        <v>0.94</v>
      </c>
      <c r="C3956" s="19">
        <v>148976</v>
      </c>
      <c r="D3956" s="19">
        <v>23394.86404</v>
      </c>
      <c r="E3956" s="23">
        <v>0.58400007499999995</v>
      </c>
      <c r="F3956" s="23">
        <v>0.35162905</v>
      </c>
      <c r="G3956" s="17">
        <v>0.72917114199999999</v>
      </c>
      <c r="H3956" s="17">
        <v>0.27082885800000001</v>
      </c>
      <c r="I3956" s="17">
        <v>0.98457759099999997</v>
      </c>
      <c r="J3956" s="17">
        <v>1.54E-2</v>
      </c>
      <c r="K3956" s="17">
        <v>6.7899999999999997E-5</v>
      </c>
    </row>
    <row r="3957" spans="1:11" x14ac:dyDescent="0.45">
      <c r="A3957" s="10" t="s">
        <v>37</v>
      </c>
      <c r="B3957" s="20">
        <v>0.94099999999999995</v>
      </c>
      <c r="C3957" s="19">
        <v>149138</v>
      </c>
      <c r="D3957" s="19">
        <v>23489.821820000001</v>
      </c>
      <c r="E3957" s="23">
        <v>0.588584467</v>
      </c>
      <c r="F3957" s="23">
        <v>0.35293245000000001</v>
      </c>
      <c r="G3957" s="17">
        <v>0.72915018300000001</v>
      </c>
      <c r="H3957" s="17">
        <v>0.27084981699999999</v>
      </c>
      <c r="I3957" s="17">
        <v>0.98461681000000001</v>
      </c>
      <c r="J3957" s="17">
        <v>1.5299999999999999E-2</v>
      </c>
      <c r="K3957" s="17">
        <v>6.7700000000000006E-5</v>
      </c>
    </row>
    <row r="3958" spans="1:11" x14ac:dyDescent="0.45">
      <c r="A3958" s="10" t="s">
        <v>37</v>
      </c>
      <c r="B3958" s="20">
        <v>0.94199999999999995</v>
      </c>
      <c r="C3958" s="19">
        <v>149294</v>
      </c>
      <c r="D3958" s="19">
        <v>23582.054120000001</v>
      </c>
      <c r="E3958" s="23">
        <v>0.59336546499999998</v>
      </c>
      <c r="F3958" s="23">
        <v>0.35436465</v>
      </c>
      <c r="G3958" s="17">
        <v>0.72927244199999997</v>
      </c>
      <c r="H3958" s="17">
        <v>0.27072755799999998</v>
      </c>
      <c r="I3958" s="17">
        <v>0.98466247799999995</v>
      </c>
      <c r="J3958" s="17">
        <v>1.5299999999999999E-2</v>
      </c>
      <c r="K3958" s="17">
        <v>6.7500000000000001E-5</v>
      </c>
    </row>
    <row r="3959" spans="1:11" x14ac:dyDescent="0.45">
      <c r="A3959" s="10" t="s">
        <v>37</v>
      </c>
      <c r="B3959" s="20">
        <v>0.94299999999999995</v>
      </c>
      <c r="C3959" s="19">
        <v>149451</v>
      </c>
      <c r="D3959" s="19">
        <v>23675.696220000002</v>
      </c>
      <c r="E3959" s="23">
        <v>0.60002931400000004</v>
      </c>
      <c r="F3959" s="23">
        <v>0.35572656400000002</v>
      </c>
      <c r="G3959" s="17">
        <v>0.72932265399999996</v>
      </c>
      <c r="H3959" s="17">
        <v>0.27067734599999999</v>
      </c>
      <c r="I3959" s="17">
        <v>0.98469875600000001</v>
      </c>
      <c r="J3959" s="17">
        <v>1.52E-2</v>
      </c>
      <c r="K3959" s="17">
        <v>6.7299999999999996E-5</v>
      </c>
    </row>
    <row r="3960" spans="1:11" x14ac:dyDescent="0.45">
      <c r="A3960" s="10" t="s">
        <v>37</v>
      </c>
      <c r="B3960" s="20">
        <v>0.94399999999999995</v>
      </c>
      <c r="C3960" s="19">
        <v>149612</v>
      </c>
      <c r="D3960" s="19">
        <v>23772.786520000001</v>
      </c>
      <c r="E3960" s="23">
        <v>0.60624836199999999</v>
      </c>
      <c r="F3960" s="23">
        <v>0.35705809900000002</v>
      </c>
      <c r="G3960" s="17">
        <v>0.72936662799999996</v>
      </c>
      <c r="H3960" s="17">
        <v>0.27063337199999998</v>
      </c>
      <c r="I3960" s="17">
        <v>0.98473577000000001</v>
      </c>
      <c r="J3960" s="17">
        <v>1.52E-2</v>
      </c>
      <c r="K3960" s="17">
        <v>6.7100000000000005E-5</v>
      </c>
    </row>
    <row r="3961" spans="1:11" x14ac:dyDescent="0.45">
      <c r="A3961" s="10" t="s">
        <v>37</v>
      </c>
      <c r="B3961" s="20">
        <v>0.94499999999999995</v>
      </c>
      <c r="C3961" s="19">
        <v>149771</v>
      </c>
      <c r="D3961" s="19">
        <v>23869.663069999999</v>
      </c>
      <c r="E3961" s="23">
        <v>0.61268620799999995</v>
      </c>
      <c r="F3961" s="23">
        <v>0.35851864999999999</v>
      </c>
      <c r="G3961" s="17">
        <v>0.72945363299999999</v>
      </c>
      <c r="H3961" s="17">
        <v>0.27054636700000001</v>
      </c>
      <c r="I3961" s="17">
        <v>0.98478356700000003</v>
      </c>
      <c r="J3961" s="17">
        <v>1.5100000000000001E-2</v>
      </c>
      <c r="K3961" s="17">
        <v>6.69E-5</v>
      </c>
    </row>
    <row r="3962" spans="1:11" x14ac:dyDescent="0.45">
      <c r="A3962" s="10" t="s">
        <v>37</v>
      </c>
      <c r="B3962" s="20">
        <v>0.94599999999999995</v>
      </c>
      <c r="C3962" s="19">
        <v>149927</v>
      </c>
      <c r="D3962" s="19">
        <v>23965.802510000001</v>
      </c>
      <c r="E3962" s="23">
        <v>0.61895124199999996</v>
      </c>
      <c r="F3962" s="23">
        <v>0.35993378799999998</v>
      </c>
      <c r="G3962" s="17">
        <v>0.72954171000000001</v>
      </c>
      <c r="H3962" s="17">
        <v>0.27045828999999999</v>
      </c>
      <c r="I3962" s="17">
        <v>0.98482984600000001</v>
      </c>
      <c r="J3962" s="17">
        <v>1.5100000000000001E-2</v>
      </c>
      <c r="K3962" s="17">
        <v>6.6699999999999995E-5</v>
      </c>
    </row>
    <row r="3963" spans="1:11" x14ac:dyDescent="0.45">
      <c r="A3963" s="10" t="s">
        <v>37</v>
      </c>
      <c r="B3963" s="20">
        <v>0.94699999999999995</v>
      </c>
      <c r="C3963" s="19">
        <v>150086</v>
      </c>
      <c r="D3963" s="19">
        <v>24064.795819999999</v>
      </c>
      <c r="E3963" s="23">
        <v>0.62608660000000005</v>
      </c>
      <c r="F3963" s="23">
        <v>0.36141533999999997</v>
      </c>
      <c r="G3963" s="17">
        <v>0.72958170600000005</v>
      </c>
      <c r="H3963" s="17">
        <v>0.270418294</v>
      </c>
      <c r="I3963" s="17">
        <v>0.98488099399999995</v>
      </c>
      <c r="J3963" s="17">
        <v>1.5100000000000001E-2</v>
      </c>
      <c r="K3963" s="17">
        <v>6.6500000000000004E-5</v>
      </c>
    </row>
    <row r="3964" spans="1:11" x14ac:dyDescent="0.45">
      <c r="A3964" s="10" t="s">
        <v>37</v>
      </c>
      <c r="B3964" s="20">
        <v>0.94799999999999995</v>
      </c>
      <c r="C3964" s="19">
        <v>150242</v>
      </c>
      <c r="D3964" s="19">
        <v>24162.892899999999</v>
      </c>
      <c r="E3964" s="23">
        <v>0.63181256900000005</v>
      </c>
      <c r="F3964" s="23">
        <v>0.362910913</v>
      </c>
      <c r="G3964" s="17">
        <v>0.72966281099999997</v>
      </c>
      <c r="H3964" s="17">
        <v>0.27033718899999998</v>
      </c>
      <c r="I3964" s="17">
        <v>0.98492179300000005</v>
      </c>
      <c r="J3964" s="17">
        <v>1.4999999999999999E-2</v>
      </c>
      <c r="K3964" s="17">
        <v>6.6299999999999999E-5</v>
      </c>
    </row>
    <row r="3965" spans="1:11" x14ac:dyDescent="0.45">
      <c r="A3965" s="10" t="s">
        <v>37</v>
      </c>
      <c r="B3965" s="20">
        <v>0.94899999999999995</v>
      </c>
      <c r="C3965" s="19">
        <v>150404</v>
      </c>
      <c r="D3965" s="19">
        <v>24265.711090000001</v>
      </c>
      <c r="E3965" s="23">
        <v>0.63788846700000001</v>
      </c>
      <c r="F3965" s="23">
        <v>0.364417094</v>
      </c>
      <c r="G3965" s="17">
        <v>0.72973458199999996</v>
      </c>
      <c r="H3965" s="17">
        <v>0.27026541799999998</v>
      </c>
      <c r="I3965" s="17">
        <v>0.98496034099999996</v>
      </c>
      <c r="J3965" s="17">
        <v>1.4999999999999999E-2</v>
      </c>
      <c r="K3965" s="17">
        <v>6.6099999999999994E-5</v>
      </c>
    </row>
    <row r="3966" spans="1:11" x14ac:dyDescent="0.45">
      <c r="A3966" s="10" t="s">
        <v>37</v>
      </c>
      <c r="B3966" s="20">
        <v>0.95</v>
      </c>
      <c r="C3966" s="19">
        <v>150560</v>
      </c>
      <c r="D3966" s="19">
        <v>24365.910650000002</v>
      </c>
      <c r="E3966" s="23">
        <v>0.64691289799999996</v>
      </c>
      <c r="F3966" s="23">
        <v>0.365946681</v>
      </c>
      <c r="G3966" s="17">
        <v>0.72979543000000002</v>
      </c>
      <c r="H3966" s="17">
        <v>0.27020456999999998</v>
      </c>
      <c r="I3966" s="17">
        <v>0.98499941300000005</v>
      </c>
      <c r="J3966" s="17">
        <v>1.49E-2</v>
      </c>
      <c r="K3966" s="17">
        <v>6.6000000000000005E-5</v>
      </c>
    </row>
    <row r="3967" spans="1:11" x14ac:dyDescent="0.45">
      <c r="A3967" s="10" t="s">
        <v>37</v>
      </c>
      <c r="B3967" s="20">
        <v>0.95099999999999996</v>
      </c>
      <c r="C3967" s="19">
        <v>150717</v>
      </c>
      <c r="D3967" s="19">
        <v>24467.787090000002</v>
      </c>
      <c r="E3967" s="23">
        <v>0.65172684700000005</v>
      </c>
      <c r="F3967" s="23">
        <v>0.36748356700000001</v>
      </c>
      <c r="G3967" s="17">
        <v>0.72969207199999997</v>
      </c>
      <c r="H3967" s="17">
        <v>0.27030792799999998</v>
      </c>
      <c r="I3967" s="17">
        <v>0.98503591800000001</v>
      </c>
      <c r="J3967" s="17">
        <v>1.49E-2</v>
      </c>
      <c r="K3967" s="17">
        <v>6.58E-5</v>
      </c>
    </row>
    <row r="3968" spans="1:11" x14ac:dyDescent="0.45">
      <c r="A3968" s="10" t="s">
        <v>37</v>
      </c>
      <c r="B3968" s="20">
        <v>0.95199999999999996</v>
      </c>
      <c r="C3968" s="19">
        <v>150878</v>
      </c>
      <c r="D3968" s="19">
        <v>24573.341</v>
      </c>
      <c r="E3968" s="23">
        <v>0.65992772300000002</v>
      </c>
      <c r="F3968" s="23">
        <v>0.36907452000000002</v>
      </c>
      <c r="G3968" s="17">
        <v>0.72974853900000003</v>
      </c>
      <c r="H3968" s="17">
        <v>0.27025146100000003</v>
      </c>
      <c r="I3968" s="17">
        <v>0.98506819199999995</v>
      </c>
      <c r="J3968" s="17">
        <v>1.49E-2</v>
      </c>
      <c r="K3968" s="17">
        <v>6.5599999999999995E-5</v>
      </c>
    </row>
    <row r="3969" spans="1:11" x14ac:dyDescent="0.45">
      <c r="A3969" s="10" t="s">
        <v>37</v>
      </c>
      <c r="B3969" s="20">
        <v>0.95299999999999996</v>
      </c>
      <c r="C3969" s="19">
        <v>151031</v>
      </c>
      <c r="D3969" s="19">
        <v>24674.817220000001</v>
      </c>
      <c r="E3969" s="23">
        <v>0.66665337599999996</v>
      </c>
      <c r="F3969" s="23">
        <v>0.37069138299999999</v>
      </c>
      <c r="G3969" s="17">
        <v>0.72971111899999996</v>
      </c>
      <c r="H3969" s="17">
        <v>0.27028888099999998</v>
      </c>
      <c r="I3969" s="17">
        <v>0.98510341099999998</v>
      </c>
      <c r="J3969" s="17">
        <v>1.4831142E-2</v>
      </c>
      <c r="K3969" s="17">
        <v>6.5400000000000004E-5</v>
      </c>
    </row>
    <row r="3970" spans="1:11" x14ac:dyDescent="0.45">
      <c r="A3970" s="10" t="s">
        <v>37</v>
      </c>
      <c r="B3970" s="20">
        <v>0.95399999999999996</v>
      </c>
      <c r="C3970" s="19">
        <v>151194</v>
      </c>
      <c r="D3970" s="19">
        <v>24784.009549999999</v>
      </c>
      <c r="E3970" s="23">
        <v>0.67301220500000003</v>
      </c>
      <c r="F3970" s="23">
        <v>0.37228797699999999</v>
      </c>
      <c r="G3970" s="17">
        <v>0.72984377700000003</v>
      </c>
      <c r="H3970" s="17">
        <v>0.27015622299999997</v>
      </c>
      <c r="I3970" s="17">
        <v>0.98512625399999998</v>
      </c>
      <c r="J3970" s="17">
        <v>1.4800000000000001E-2</v>
      </c>
      <c r="K3970" s="17">
        <v>6.5300000000000002E-5</v>
      </c>
    </row>
    <row r="3971" spans="1:11" x14ac:dyDescent="0.45">
      <c r="A3971" s="10" t="s">
        <v>37</v>
      </c>
      <c r="B3971" s="20">
        <v>0.95499999999999996</v>
      </c>
      <c r="C3971" s="19">
        <v>151353</v>
      </c>
      <c r="D3971" s="19">
        <v>24891.665870000001</v>
      </c>
      <c r="E3971" s="23">
        <v>0.68148319999999996</v>
      </c>
      <c r="F3971" s="23">
        <v>0.37398939199999998</v>
      </c>
      <c r="G3971" s="17">
        <v>0.72979722899999999</v>
      </c>
      <c r="H3971" s="17">
        <v>0.27020277100000001</v>
      </c>
      <c r="I3971" s="17">
        <v>0.98516795300000004</v>
      </c>
      <c r="J3971" s="17">
        <v>1.4800000000000001E-2</v>
      </c>
      <c r="K3971" s="17">
        <v>6.5099999999999997E-5</v>
      </c>
    </row>
    <row r="3972" spans="1:11" x14ac:dyDescent="0.45">
      <c r="A3972" s="10" t="s">
        <v>37</v>
      </c>
      <c r="B3972" s="20">
        <v>0.95599999999999996</v>
      </c>
      <c r="C3972" s="19">
        <v>151512</v>
      </c>
      <c r="D3972" s="19">
        <v>25000.564160000002</v>
      </c>
      <c r="E3972" s="23">
        <v>0.68890437599999998</v>
      </c>
      <c r="F3972" s="23">
        <v>0.37565291699999998</v>
      </c>
      <c r="G3972" s="17">
        <v>0.72987618099999996</v>
      </c>
      <c r="H3972" s="17">
        <v>0.27012381899999999</v>
      </c>
      <c r="I3972" s="17">
        <v>0.98517874400000005</v>
      </c>
      <c r="J3972" s="17">
        <v>1.4800000000000001E-2</v>
      </c>
      <c r="K3972" s="17">
        <v>6.4900000000000005E-5</v>
      </c>
    </row>
    <row r="3973" spans="1:11" x14ac:dyDescent="0.45">
      <c r="A3973" s="10" t="s">
        <v>37</v>
      </c>
      <c r="B3973" s="20">
        <v>0.95699999999999996</v>
      </c>
      <c r="C3973" s="19">
        <v>151671</v>
      </c>
      <c r="D3973" s="19">
        <v>25110.881740000001</v>
      </c>
      <c r="E3973" s="23">
        <v>0.69833107400000005</v>
      </c>
      <c r="F3973" s="23">
        <v>0.37737886900000001</v>
      </c>
      <c r="G3973" s="17">
        <v>0.72996815500000001</v>
      </c>
      <c r="H3973" s="17">
        <v>0.27003184499999999</v>
      </c>
      <c r="I3973" s="17">
        <v>0.98521789500000001</v>
      </c>
      <c r="J3973" s="17">
        <v>1.47E-2</v>
      </c>
      <c r="K3973" s="17">
        <v>6.4700000000000001E-5</v>
      </c>
    </row>
    <row r="3974" spans="1:11" x14ac:dyDescent="0.45">
      <c r="A3974" s="10" t="s">
        <v>37</v>
      </c>
      <c r="B3974" s="20">
        <v>0.95799999999999996</v>
      </c>
      <c r="C3974" s="19">
        <v>151816</v>
      </c>
      <c r="D3974" s="19">
        <v>25212.743139999999</v>
      </c>
      <c r="E3974" s="23">
        <v>0.706167973</v>
      </c>
      <c r="F3974" s="23">
        <v>0.37910213399999998</v>
      </c>
      <c r="G3974" s="17">
        <v>0.73002186899999999</v>
      </c>
      <c r="H3974" s="17">
        <v>0.26997813100000001</v>
      </c>
      <c r="I3974" s="17">
        <v>0.98525223299999998</v>
      </c>
      <c r="J3974" s="17">
        <v>1.47E-2</v>
      </c>
      <c r="K3974" s="17">
        <v>6.4599999999999998E-5</v>
      </c>
    </row>
    <row r="3975" spans="1:11" x14ac:dyDescent="0.45">
      <c r="A3975" s="10" t="s">
        <v>37</v>
      </c>
      <c r="B3975" s="20">
        <v>0.95899999999999996</v>
      </c>
      <c r="C3975" s="19">
        <v>151987</v>
      </c>
      <c r="D3975" s="19">
        <v>25334.178169999999</v>
      </c>
      <c r="E3975" s="23">
        <v>0.71483727699999999</v>
      </c>
      <c r="F3975" s="23">
        <v>0.38075562899999998</v>
      </c>
      <c r="G3975" s="17">
        <v>0.73006901899999999</v>
      </c>
      <c r="H3975" s="17">
        <v>0.26993098100000001</v>
      </c>
      <c r="I3975" s="17">
        <v>0.98529422200000005</v>
      </c>
      <c r="J3975" s="17">
        <v>1.46E-2</v>
      </c>
      <c r="K3975" s="17">
        <v>6.4399999999999993E-5</v>
      </c>
    </row>
    <row r="3976" spans="1:11" x14ac:dyDescent="0.45">
      <c r="A3976" s="10" t="s">
        <v>37</v>
      </c>
      <c r="B3976" s="20">
        <v>0.96</v>
      </c>
      <c r="C3976" s="19">
        <v>152140</v>
      </c>
      <c r="D3976" s="19">
        <v>25444.15609</v>
      </c>
      <c r="E3976" s="23">
        <v>0.72205502600000004</v>
      </c>
      <c r="F3976" s="23">
        <v>0.38260798600000001</v>
      </c>
      <c r="G3976" s="17">
        <v>0.73010385200000005</v>
      </c>
      <c r="H3976" s="17">
        <v>0.269896148</v>
      </c>
      <c r="I3976" s="17">
        <v>0.98533895199999999</v>
      </c>
      <c r="J3976" s="17">
        <v>1.46E-2</v>
      </c>
      <c r="K3976" s="17">
        <v>6.4200000000000002E-5</v>
      </c>
    </row>
    <row r="3977" spans="1:11" x14ac:dyDescent="0.45">
      <c r="A3977" s="10" t="s">
        <v>37</v>
      </c>
      <c r="B3977" s="20">
        <v>0.96099999999999997</v>
      </c>
      <c r="C3977" s="19">
        <v>152302</v>
      </c>
      <c r="D3977" s="19">
        <v>25561.993869999998</v>
      </c>
      <c r="E3977" s="23">
        <v>0.73268270400000002</v>
      </c>
      <c r="F3977" s="23">
        <v>0.38441993299999999</v>
      </c>
      <c r="G3977" s="17">
        <v>0.73011516600000004</v>
      </c>
      <c r="H3977" s="17">
        <v>0.26988483400000002</v>
      </c>
      <c r="I3977" s="17">
        <v>0.98536606299999996</v>
      </c>
      <c r="J3977" s="17">
        <v>1.46E-2</v>
      </c>
      <c r="K3977" s="17">
        <v>6.3999999999999997E-5</v>
      </c>
    </row>
    <row r="3978" spans="1:11" x14ac:dyDescent="0.45">
      <c r="A3978" s="10" t="s">
        <v>37</v>
      </c>
      <c r="B3978" s="20">
        <v>0.96199999999999997</v>
      </c>
      <c r="C3978" s="19">
        <v>152448</v>
      </c>
      <c r="D3978" s="19">
        <v>25669.996790000001</v>
      </c>
      <c r="E3978" s="23">
        <v>0.74643098200000002</v>
      </c>
      <c r="F3978" s="23">
        <v>0.38634971499999998</v>
      </c>
      <c r="G3978" s="17">
        <v>0.73017028799999995</v>
      </c>
      <c r="H3978" s="17">
        <v>0.269829712</v>
      </c>
      <c r="I3978" s="17">
        <v>0.985405015</v>
      </c>
      <c r="J3978" s="17">
        <v>1.4500000000000001E-2</v>
      </c>
      <c r="K3978" s="17">
        <v>6.3800000000000006E-5</v>
      </c>
    </row>
    <row r="3979" spans="1:11" x14ac:dyDescent="0.45">
      <c r="A3979" s="10" t="s">
        <v>37</v>
      </c>
      <c r="B3979" s="20">
        <v>0.96299999999999997</v>
      </c>
      <c r="C3979" s="19">
        <v>152617</v>
      </c>
      <c r="D3979" s="19">
        <v>25796.743839999999</v>
      </c>
      <c r="E3979" s="23">
        <v>0.75478350699999996</v>
      </c>
      <c r="F3979" s="23">
        <v>0.38814568300000002</v>
      </c>
      <c r="G3979" s="17">
        <v>0.73016112200000005</v>
      </c>
      <c r="H3979" s="17">
        <v>0.269838878</v>
      </c>
      <c r="I3979" s="17">
        <v>0.98544478899999999</v>
      </c>
      <c r="J3979" s="17">
        <v>1.4500000000000001E-2</v>
      </c>
      <c r="K3979" s="17">
        <v>6.3700000000000003E-5</v>
      </c>
    </row>
    <row r="3980" spans="1:11" x14ac:dyDescent="0.45">
      <c r="A3980" s="10" t="s">
        <v>37</v>
      </c>
      <c r="B3980" s="20">
        <v>0.96399999999999997</v>
      </c>
      <c r="C3980" s="19">
        <v>152775</v>
      </c>
      <c r="D3980" s="19">
        <v>25916.968509999999</v>
      </c>
      <c r="E3980" s="23">
        <v>0.76726148500000002</v>
      </c>
      <c r="F3980" s="23">
        <v>0.39016751199999999</v>
      </c>
      <c r="G3980" s="17">
        <v>0.73023073100000002</v>
      </c>
      <c r="H3980" s="17">
        <v>0.26976926899999998</v>
      </c>
      <c r="I3980" s="17">
        <v>0.98548902299999996</v>
      </c>
      <c r="J3980" s="17">
        <v>1.44E-2</v>
      </c>
      <c r="K3980" s="17">
        <v>6.3499999999999999E-5</v>
      </c>
    </row>
    <row r="3981" spans="1:11" x14ac:dyDescent="0.45">
      <c r="A3981" s="10" t="s">
        <v>37</v>
      </c>
      <c r="B3981" s="20">
        <v>0.96499999999999997</v>
      </c>
      <c r="C3981" s="19">
        <v>152937</v>
      </c>
      <c r="D3981" s="19">
        <v>26042.397150000001</v>
      </c>
      <c r="E3981" s="23">
        <v>0.78143685399999996</v>
      </c>
      <c r="F3981" s="23">
        <v>0.39210566000000002</v>
      </c>
      <c r="G3981" s="17">
        <v>0.73031378899999999</v>
      </c>
      <c r="H3981" s="17">
        <v>0.26968621100000001</v>
      </c>
      <c r="I3981" s="17">
        <v>0.98552961100000003</v>
      </c>
      <c r="J3981" s="17">
        <v>1.44E-2</v>
      </c>
      <c r="K3981" s="17">
        <v>6.3299999999999994E-5</v>
      </c>
    </row>
    <row r="3982" spans="1:11" x14ac:dyDescent="0.45">
      <c r="A3982" s="10" t="s">
        <v>37</v>
      </c>
      <c r="B3982" s="20">
        <v>0.96599999999999997</v>
      </c>
      <c r="C3982" s="19">
        <v>153096</v>
      </c>
      <c r="D3982" s="19">
        <v>26167.75158</v>
      </c>
      <c r="E3982" s="23">
        <v>0.79348354799999998</v>
      </c>
      <c r="F3982" s="23">
        <v>0.39418938199999998</v>
      </c>
      <c r="G3982" s="17">
        <v>0.73036526099999999</v>
      </c>
      <c r="H3982" s="17">
        <v>0.26963473900000001</v>
      </c>
      <c r="I3982" s="17">
        <v>0.98557448299999995</v>
      </c>
      <c r="J3982" s="17">
        <v>1.44E-2</v>
      </c>
      <c r="K3982" s="17">
        <v>6.3100000000000002E-5</v>
      </c>
    </row>
    <row r="3983" spans="1:11" x14ac:dyDescent="0.45">
      <c r="A3983" s="10" t="s">
        <v>37</v>
      </c>
      <c r="B3983" s="20">
        <v>0.96699999999999997</v>
      </c>
      <c r="C3983" s="19">
        <v>153247</v>
      </c>
      <c r="D3983" s="19">
        <v>26288.548839999999</v>
      </c>
      <c r="E3983" s="23">
        <v>0.80760178699999996</v>
      </c>
      <c r="F3983" s="23">
        <v>0.39628870999999999</v>
      </c>
      <c r="G3983" s="17">
        <v>0.73052001</v>
      </c>
      <c r="H3983" s="17">
        <v>0.26947999</v>
      </c>
      <c r="I3983" s="17">
        <v>0.98559587999999998</v>
      </c>
      <c r="J3983" s="17">
        <v>1.43E-2</v>
      </c>
      <c r="K3983" s="17">
        <v>6.2899999999999997E-5</v>
      </c>
    </row>
    <row r="3984" spans="1:11" x14ac:dyDescent="0.45">
      <c r="A3984" s="10" t="s">
        <v>37</v>
      </c>
      <c r="B3984" s="20">
        <v>0.96799999999999997</v>
      </c>
      <c r="C3984" s="19">
        <v>153413</v>
      </c>
      <c r="D3984" s="19">
        <v>26423.744640000001</v>
      </c>
      <c r="E3984" s="23">
        <v>0.822606332</v>
      </c>
      <c r="F3984" s="23">
        <v>0.39834551200000001</v>
      </c>
      <c r="G3984" s="17">
        <v>0.73061604899999999</v>
      </c>
      <c r="H3984" s="17">
        <v>0.26938395100000001</v>
      </c>
      <c r="I3984" s="17">
        <v>0.98561645099999995</v>
      </c>
      <c r="J3984" s="17">
        <v>1.43E-2</v>
      </c>
      <c r="K3984" s="17">
        <v>6.2799999999999995E-5</v>
      </c>
    </row>
    <row r="3985" spans="1:11" x14ac:dyDescent="0.45">
      <c r="A3985" s="10" t="s">
        <v>37</v>
      </c>
      <c r="B3985" s="20">
        <v>0.96899999999999997</v>
      </c>
      <c r="C3985" s="19">
        <v>153570</v>
      </c>
      <c r="D3985" s="19">
        <v>26553.990089999999</v>
      </c>
      <c r="E3985" s="23">
        <v>0.83597351099999995</v>
      </c>
      <c r="F3985" s="23">
        <v>0.400568808</v>
      </c>
      <c r="G3985" s="17">
        <v>0.73079377499999998</v>
      </c>
      <c r="H3985" s="17">
        <v>0.26920622500000002</v>
      </c>
      <c r="I3985" s="17">
        <v>0.98565229600000004</v>
      </c>
      <c r="J3985" s="17">
        <v>1.43E-2</v>
      </c>
      <c r="K3985" s="17">
        <v>6.2600000000000004E-5</v>
      </c>
    </row>
    <row r="3986" spans="1:11" x14ac:dyDescent="0.45">
      <c r="A3986" s="10" t="s">
        <v>37</v>
      </c>
      <c r="B3986" s="20">
        <v>0.97</v>
      </c>
      <c r="C3986" s="19">
        <v>153727</v>
      </c>
      <c r="D3986" s="19">
        <v>26686.57934</v>
      </c>
      <c r="E3986" s="23">
        <v>0.85400633299999995</v>
      </c>
      <c r="F3986" s="23">
        <v>0.40282830600000002</v>
      </c>
      <c r="G3986" s="17">
        <v>0.730932107</v>
      </c>
      <c r="H3986" s="17">
        <v>0.269067893</v>
      </c>
      <c r="I3986" s="17">
        <v>0.98569575899999995</v>
      </c>
      <c r="J3986" s="17">
        <v>1.4200000000000001E-2</v>
      </c>
      <c r="K3986" s="17">
        <v>6.2399999999999999E-5</v>
      </c>
    </row>
    <row r="3987" spans="1:11" x14ac:dyDescent="0.45">
      <c r="A3987" s="10" t="s">
        <v>37</v>
      </c>
      <c r="B3987" s="20">
        <v>0.97099999999999997</v>
      </c>
      <c r="C3987" s="19">
        <v>153883</v>
      </c>
      <c r="D3987" s="19">
        <v>26820.96976</v>
      </c>
      <c r="E3987" s="23">
        <v>0.87078194200000003</v>
      </c>
      <c r="F3987" s="23">
        <v>0.40502022900000001</v>
      </c>
      <c r="G3987" s="17">
        <v>0.73108140600000004</v>
      </c>
      <c r="H3987" s="17">
        <v>0.26891859400000001</v>
      </c>
      <c r="I3987" s="17">
        <v>0.98573020099999997</v>
      </c>
      <c r="J3987" s="17">
        <v>1.4200000000000001E-2</v>
      </c>
      <c r="K3987" s="17">
        <v>6.2199999999999994E-5</v>
      </c>
    </row>
    <row r="3988" spans="1:11" x14ac:dyDescent="0.45">
      <c r="A3988" s="10" t="s">
        <v>37</v>
      </c>
      <c r="B3988" s="20">
        <v>0.97199999999999998</v>
      </c>
      <c r="C3988" s="19">
        <v>154043</v>
      </c>
      <c r="D3988" s="19">
        <v>26961.370449999999</v>
      </c>
      <c r="E3988" s="23">
        <v>0.88454845500000001</v>
      </c>
      <c r="F3988" s="23">
        <v>0.40741919300000001</v>
      </c>
      <c r="G3988" s="17">
        <v>0.73106210599999999</v>
      </c>
      <c r="H3988" s="17">
        <v>0.26893789400000001</v>
      </c>
      <c r="I3988" s="17">
        <v>0.98575796400000004</v>
      </c>
      <c r="J3988" s="17">
        <v>1.4180000999999999E-2</v>
      </c>
      <c r="K3988" s="17">
        <v>6.2000000000000003E-5</v>
      </c>
    </row>
    <row r="3989" spans="1:11" x14ac:dyDescent="0.45">
      <c r="A3989" s="10" t="s">
        <v>37</v>
      </c>
      <c r="B3989" s="20">
        <v>0.97299999999999998</v>
      </c>
      <c r="C3989" s="19">
        <v>154204</v>
      </c>
      <c r="D3989" s="19">
        <v>27105.370350000001</v>
      </c>
      <c r="E3989" s="23">
        <v>0.90421600999999996</v>
      </c>
      <c r="F3989" s="23">
        <v>0.40983407700000002</v>
      </c>
      <c r="G3989" s="17">
        <v>0.73119374299999995</v>
      </c>
      <c r="H3989" s="17">
        <v>0.26880625699999999</v>
      </c>
      <c r="I3989" s="17">
        <v>0.98578742699999999</v>
      </c>
      <c r="J3989" s="17">
        <v>1.4200000000000001E-2</v>
      </c>
      <c r="K3989" s="17">
        <v>6.19E-5</v>
      </c>
    </row>
    <row r="3990" spans="1:11" x14ac:dyDescent="0.45">
      <c r="A3990" s="10" t="s">
        <v>37</v>
      </c>
      <c r="B3990" s="20">
        <v>0.97399999999999998</v>
      </c>
      <c r="C3990" s="19">
        <v>154358</v>
      </c>
      <c r="D3990" s="19">
        <v>27246.37167</v>
      </c>
      <c r="E3990" s="23">
        <v>0.92940481100000005</v>
      </c>
      <c r="F3990" s="23">
        <v>0.41233669000000001</v>
      </c>
      <c r="G3990" s="17">
        <v>0.73124165900000004</v>
      </c>
      <c r="H3990" s="17">
        <v>0.26875834100000001</v>
      </c>
      <c r="I3990" s="17">
        <v>0.98581122700000001</v>
      </c>
      <c r="J3990" s="17">
        <v>1.41E-2</v>
      </c>
      <c r="K3990" s="17">
        <v>6.1699999999999995E-5</v>
      </c>
    </row>
    <row r="3991" spans="1:11" x14ac:dyDescent="0.45">
      <c r="A3991" s="10" t="s">
        <v>37</v>
      </c>
      <c r="B3991" s="20">
        <v>0.97499999999999998</v>
      </c>
      <c r="C3991" s="19">
        <v>154521</v>
      </c>
      <c r="D3991" s="19">
        <v>27399.54177</v>
      </c>
      <c r="E3991" s="23">
        <v>0.94845428200000004</v>
      </c>
      <c r="F3991" s="23">
        <v>0.41482595999999999</v>
      </c>
      <c r="G3991" s="17">
        <v>0.73135043099999997</v>
      </c>
      <c r="H3991" s="17">
        <v>0.26864956899999998</v>
      </c>
      <c r="I3991" s="17">
        <v>0.98582792500000005</v>
      </c>
      <c r="J3991" s="17">
        <v>1.41E-2</v>
      </c>
      <c r="K3991" s="17">
        <v>6.1500000000000004E-5</v>
      </c>
    </row>
    <row r="3992" spans="1:11" x14ac:dyDescent="0.45">
      <c r="A3992" s="10" t="s">
        <v>37</v>
      </c>
      <c r="B3992" s="20">
        <v>0.97599999999999998</v>
      </c>
      <c r="C3992" s="19">
        <v>154675</v>
      </c>
      <c r="D3992" s="19">
        <v>27547.42611</v>
      </c>
      <c r="E3992" s="23">
        <v>0.96837003700000002</v>
      </c>
      <c r="F3992" s="23">
        <v>0.41751418299999998</v>
      </c>
      <c r="G3992" s="17">
        <v>0.73146920999999998</v>
      </c>
      <c r="H3992" s="17">
        <v>0.26853079000000002</v>
      </c>
      <c r="I3992" s="17">
        <v>0.98584803399999998</v>
      </c>
      <c r="J3992" s="17">
        <v>1.41E-2</v>
      </c>
      <c r="K3992" s="17">
        <v>6.1400000000000002E-5</v>
      </c>
    </row>
    <row r="3993" spans="1:11" x14ac:dyDescent="0.45">
      <c r="A3993" s="10" t="s">
        <v>37</v>
      </c>
      <c r="B3993" s="20">
        <v>0.97699999999999998</v>
      </c>
      <c r="C3993" s="19">
        <v>154836</v>
      </c>
      <c r="D3993" s="19">
        <v>27704.87588</v>
      </c>
      <c r="E3993" s="23">
        <v>0.98928419099999998</v>
      </c>
      <c r="F3993" s="23">
        <v>0.420223597</v>
      </c>
      <c r="G3993" s="17">
        <v>0.73150946800000005</v>
      </c>
      <c r="H3993" s="17">
        <v>0.268490532</v>
      </c>
      <c r="I3993" s="17">
        <v>0.98586962</v>
      </c>
      <c r="J3993" s="17">
        <v>1.41E-2</v>
      </c>
      <c r="K3993" s="17">
        <v>6.1299999999999999E-5</v>
      </c>
    </row>
    <row r="3994" spans="1:11" x14ac:dyDescent="0.45">
      <c r="A3994" s="10" t="s">
        <v>37</v>
      </c>
      <c r="B3994" s="20">
        <v>0.97799999999999998</v>
      </c>
      <c r="C3994" s="19">
        <v>154996</v>
      </c>
      <c r="D3994" s="19">
        <v>27865.914519999998</v>
      </c>
      <c r="E3994" s="23">
        <v>1.024492596</v>
      </c>
      <c r="F3994" s="23">
        <v>0.422907747</v>
      </c>
      <c r="G3994" s="17">
        <v>0.73167049500000003</v>
      </c>
      <c r="H3994" s="17">
        <v>0.26832950500000002</v>
      </c>
      <c r="I3994" s="17">
        <v>0.98590712700000005</v>
      </c>
      <c r="J3994" s="17">
        <v>1.4E-2</v>
      </c>
      <c r="K3994" s="17">
        <v>6.1099999999999994E-5</v>
      </c>
    </row>
    <row r="3995" spans="1:11" x14ac:dyDescent="0.45">
      <c r="A3995" s="10" t="s">
        <v>37</v>
      </c>
      <c r="B3995" s="20">
        <v>0.97899999999999998</v>
      </c>
      <c r="C3995" s="19">
        <v>155154</v>
      </c>
      <c r="D3995" s="19">
        <v>28029.991859999998</v>
      </c>
      <c r="E3995" s="23">
        <v>1.0539721419999999</v>
      </c>
      <c r="F3995" s="23">
        <v>0.42596455100000002</v>
      </c>
      <c r="G3995" s="17">
        <v>0.73184062299999997</v>
      </c>
      <c r="H3995" s="17">
        <v>0.26815937699999998</v>
      </c>
      <c r="I3995" s="17">
        <v>0.98595348900000002</v>
      </c>
      <c r="J3995" s="17">
        <v>1.4E-2</v>
      </c>
      <c r="K3995" s="17">
        <v>6.0900000000000003E-5</v>
      </c>
    </row>
    <row r="3996" spans="1:11" x14ac:dyDescent="0.45">
      <c r="A3996" s="10" t="s">
        <v>37</v>
      </c>
      <c r="B3996" s="20">
        <v>0.98</v>
      </c>
      <c r="C3996" s="19">
        <v>155312</v>
      </c>
      <c r="D3996" s="19">
        <v>28198.90382</v>
      </c>
      <c r="E3996" s="23">
        <v>1.0841835950000001</v>
      </c>
      <c r="F3996" s="23">
        <v>0.42892204099999998</v>
      </c>
      <c r="G3996" s="17">
        <v>0.73204903700000001</v>
      </c>
      <c r="H3996" s="17">
        <v>0.26795096299999999</v>
      </c>
      <c r="I3996" s="17">
        <v>0.98598671199999999</v>
      </c>
      <c r="J3996" s="17">
        <v>1.4E-2</v>
      </c>
      <c r="K3996" s="17">
        <v>6.0699999999999998E-5</v>
      </c>
    </row>
    <row r="3997" spans="1:11" x14ac:dyDescent="0.45">
      <c r="A3997" s="10" t="s">
        <v>37</v>
      </c>
      <c r="B3997" s="20">
        <v>0.98099999999999998</v>
      </c>
      <c r="C3997" s="19">
        <v>155471</v>
      </c>
      <c r="D3997" s="19">
        <v>28373.882280000002</v>
      </c>
      <c r="E3997" s="23">
        <v>1.1115339580000001</v>
      </c>
      <c r="F3997" s="23">
        <v>0.43211200900000002</v>
      </c>
      <c r="G3997" s="17">
        <v>0.73219442899999998</v>
      </c>
      <c r="H3997" s="17">
        <v>0.26780557100000002</v>
      </c>
      <c r="I3997" s="17">
        <v>0.98601766099999999</v>
      </c>
      <c r="J3997" s="17">
        <v>1.3899999999999999E-2</v>
      </c>
      <c r="K3997" s="17">
        <v>6.0600000000000003E-5</v>
      </c>
    </row>
    <row r="3998" spans="1:11" x14ac:dyDescent="0.45">
      <c r="A3998" s="10" t="s">
        <v>37</v>
      </c>
      <c r="B3998" s="20">
        <v>0.98199999999999998</v>
      </c>
      <c r="C3998" s="19">
        <v>155628</v>
      </c>
      <c r="D3998" s="19">
        <v>28551.152290000002</v>
      </c>
      <c r="E3998" s="23">
        <v>1.145395113</v>
      </c>
      <c r="F3998" s="23">
        <v>0.43535843800000001</v>
      </c>
      <c r="G3998" s="17">
        <v>0.73227825300000005</v>
      </c>
      <c r="H3998" s="17">
        <v>0.26772174700000001</v>
      </c>
      <c r="I3998" s="17">
        <v>0.98604617400000005</v>
      </c>
      <c r="J3998" s="17">
        <v>1.3899999999999999E-2</v>
      </c>
      <c r="K3998" s="17">
        <v>6.0399999999999998E-5</v>
      </c>
    </row>
    <row r="3999" spans="1:11" x14ac:dyDescent="0.45">
      <c r="A3999" s="10" t="s">
        <v>37</v>
      </c>
      <c r="B3999" s="20">
        <v>0.98299999999999998</v>
      </c>
      <c r="C3999" s="19">
        <v>155787</v>
      </c>
      <c r="D3999" s="19">
        <v>28735.8295</v>
      </c>
      <c r="E3999" s="23">
        <v>1.179066768</v>
      </c>
      <c r="F3999" s="23">
        <v>0.43872872600000001</v>
      </c>
      <c r="G3999" s="17">
        <v>0.73237176400000004</v>
      </c>
      <c r="H3999" s="17">
        <v>0.26762823600000002</v>
      </c>
      <c r="I3999" s="17">
        <v>0.98604371300000004</v>
      </c>
      <c r="J3999" s="17">
        <v>1.3899999999999999E-2</v>
      </c>
      <c r="K3999" s="17">
        <v>6.0300000000000002E-5</v>
      </c>
    </row>
    <row r="4000" spans="1:11" x14ac:dyDescent="0.45">
      <c r="A4000" s="10" t="s">
        <v>37</v>
      </c>
      <c r="B4000" s="20">
        <v>0.98399999999999999</v>
      </c>
      <c r="C4000" s="19">
        <v>155946</v>
      </c>
      <c r="D4000" s="19">
        <v>28926.083610000001</v>
      </c>
      <c r="E4000" s="23">
        <v>1.2134445789999999</v>
      </c>
      <c r="F4000" s="23">
        <v>0.442207497</v>
      </c>
      <c r="G4000" s="17">
        <v>0.73244584700000004</v>
      </c>
      <c r="H4000" s="17">
        <v>0.26755415300000002</v>
      </c>
      <c r="I4000" s="17">
        <v>0.98607842099999998</v>
      </c>
      <c r="J4000" s="17">
        <v>1.3899999999999999E-2</v>
      </c>
      <c r="K4000" s="17">
        <v>6.0099999999999997E-5</v>
      </c>
    </row>
    <row r="4001" spans="1:11" x14ac:dyDescent="0.45">
      <c r="A4001" s="10" t="s">
        <v>37</v>
      </c>
      <c r="B4001" s="20">
        <v>0.98499999999999999</v>
      </c>
      <c r="C4001" s="19">
        <v>156104</v>
      </c>
      <c r="D4001" s="19">
        <v>29121.77894</v>
      </c>
      <c r="E4001" s="23">
        <v>1.2659796590000001</v>
      </c>
      <c r="F4001" s="23">
        <v>0.44584415700000002</v>
      </c>
      <c r="G4001" s="17">
        <v>0.732543689</v>
      </c>
      <c r="H4001" s="17">
        <v>0.267456311</v>
      </c>
      <c r="I4001" s="17">
        <v>0.98609892099999996</v>
      </c>
      <c r="J4001" s="17">
        <v>1.38E-2</v>
      </c>
      <c r="K4001" s="17">
        <v>5.9899999999999999E-5</v>
      </c>
    </row>
    <row r="4002" spans="1:11" x14ac:dyDescent="0.45">
      <c r="A4002" s="10" t="s">
        <v>37</v>
      </c>
      <c r="B4002" s="20">
        <v>0.98599999999999999</v>
      </c>
      <c r="C4002" s="19">
        <v>156261</v>
      </c>
      <c r="D4002" s="19">
        <v>29324.372759999998</v>
      </c>
      <c r="E4002" s="23">
        <v>1.3109394169999999</v>
      </c>
      <c r="F4002" s="23">
        <v>0.44956423499999998</v>
      </c>
      <c r="G4002" s="17">
        <v>0.73268441900000003</v>
      </c>
      <c r="H4002" s="17">
        <v>0.26731558100000002</v>
      </c>
      <c r="I4002" s="17">
        <v>0.98612600900000003</v>
      </c>
      <c r="J4002" s="17">
        <v>1.38E-2</v>
      </c>
      <c r="K4002" s="17">
        <v>5.9799999999999997E-5</v>
      </c>
    </row>
    <row r="4003" spans="1:11" x14ac:dyDescent="0.45">
      <c r="A4003" s="10" t="s">
        <v>37</v>
      </c>
      <c r="B4003" s="20">
        <v>0.98699999999999999</v>
      </c>
      <c r="C4003" s="19">
        <v>156418</v>
      </c>
      <c r="D4003" s="19">
        <v>29533.123449999999</v>
      </c>
      <c r="E4003" s="23">
        <v>1.3454308239999999</v>
      </c>
      <c r="F4003" s="23">
        <v>0.453560403</v>
      </c>
      <c r="G4003" s="17">
        <v>0.73283765300000003</v>
      </c>
      <c r="H4003" s="17">
        <v>0.26716234700000002</v>
      </c>
      <c r="I4003" s="17">
        <v>0.98615058300000003</v>
      </c>
      <c r="J4003" s="17">
        <v>1.38E-2</v>
      </c>
      <c r="K4003" s="17">
        <v>5.9599999999999999E-5</v>
      </c>
    </row>
    <row r="4004" spans="1:11" x14ac:dyDescent="0.45">
      <c r="A4004" s="10" t="s">
        <v>37</v>
      </c>
      <c r="B4004" s="20">
        <v>0.98799999999999999</v>
      </c>
      <c r="C4004" s="19">
        <v>156579</v>
      </c>
      <c r="D4004" s="19">
        <v>29754.148290000001</v>
      </c>
      <c r="E4004" s="23">
        <v>1.4062353059999999</v>
      </c>
      <c r="F4004" s="23">
        <v>0.45769126500000001</v>
      </c>
      <c r="G4004" s="17">
        <v>0.73302294700000004</v>
      </c>
      <c r="H4004" s="17">
        <v>0.26697705300000002</v>
      </c>
      <c r="I4004" s="17">
        <v>0.98618495699999997</v>
      </c>
      <c r="J4004" s="17">
        <v>1.38E-2</v>
      </c>
      <c r="K4004" s="17">
        <v>5.94E-5</v>
      </c>
    </row>
    <row r="4005" spans="1:11" x14ac:dyDescent="0.45">
      <c r="A4005" s="10" t="s">
        <v>37</v>
      </c>
      <c r="B4005" s="20">
        <v>0.98899999999999999</v>
      </c>
      <c r="C4005" s="19">
        <v>156725</v>
      </c>
      <c r="D4005" s="19">
        <v>29965.30444</v>
      </c>
      <c r="E4005" s="23">
        <v>1.4741171820000001</v>
      </c>
      <c r="F4005" s="23">
        <v>0.46205932999999999</v>
      </c>
      <c r="G4005" s="17">
        <v>0.73318870599999997</v>
      </c>
      <c r="H4005" s="17">
        <v>0.26681129399999998</v>
      </c>
      <c r="I4005" s="17">
        <v>0.98620277300000003</v>
      </c>
      <c r="J4005" s="17">
        <v>1.37E-2</v>
      </c>
      <c r="K4005" s="17">
        <v>5.9299999999999998E-5</v>
      </c>
    </row>
    <row r="4006" spans="1:11" x14ac:dyDescent="0.45">
      <c r="A4006" s="10" t="s">
        <v>37</v>
      </c>
      <c r="B4006" s="20">
        <v>0.99</v>
      </c>
      <c r="C4006" s="19">
        <v>156896</v>
      </c>
      <c r="D4006" s="19">
        <v>30224.13423</v>
      </c>
      <c r="E4006" s="23">
        <v>1.557358158</v>
      </c>
      <c r="F4006" s="23">
        <v>0.466316436</v>
      </c>
      <c r="G4006" s="17">
        <v>0.73340301900000004</v>
      </c>
      <c r="H4006" s="17">
        <v>0.26659698100000001</v>
      </c>
      <c r="I4006" s="17">
        <v>0.986205149</v>
      </c>
      <c r="J4006" s="17">
        <v>1.37E-2</v>
      </c>
      <c r="K4006" s="17">
        <v>5.91E-5</v>
      </c>
    </row>
    <row r="4007" spans="1:11" x14ac:dyDescent="0.45">
      <c r="A4007" s="10" t="s">
        <v>37</v>
      </c>
      <c r="B4007" s="20">
        <v>0.99099999999999999</v>
      </c>
      <c r="C4007" s="19">
        <v>157052</v>
      </c>
      <c r="D4007" s="19">
        <v>30476.120940000001</v>
      </c>
      <c r="E4007" s="23">
        <v>1.671302023</v>
      </c>
      <c r="F4007" s="23">
        <v>0.47152856199999998</v>
      </c>
      <c r="G4007" s="17">
        <v>0.73359142200000005</v>
      </c>
      <c r="H4007" s="17">
        <v>0.26640857800000001</v>
      </c>
      <c r="I4007" s="17">
        <v>0.98622461299999997</v>
      </c>
      <c r="J4007" s="17">
        <v>1.37E-2</v>
      </c>
      <c r="K4007" s="17">
        <v>5.8999999999999998E-5</v>
      </c>
    </row>
    <row r="4008" spans="1:11" x14ac:dyDescent="0.45">
      <c r="A4008" s="10" t="s">
        <v>37</v>
      </c>
      <c r="B4008" s="20">
        <v>0.99199999999999999</v>
      </c>
      <c r="C4008" s="19">
        <v>157210</v>
      </c>
      <c r="D4008" s="19">
        <v>30750.864870000001</v>
      </c>
      <c r="E4008" s="23">
        <v>1.7999021820000001</v>
      </c>
      <c r="F4008" s="23">
        <v>0.476690481</v>
      </c>
      <c r="G4008" s="17">
        <v>0.73379556000000001</v>
      </c>
      <c r="H4008" s="17">
        <v>0.26620443999999999</v>
      </c>
      <c r="I4008" s="17">
        <v>0.98625070000000004</v>
      </c>
      <c r="J4008" s="17">
        <v>1.37E-2</v>
      </c>
      <c r="K4008" s="17">
        <v>5.8900000000000002E-5</v>
      </c>
    </row>
    <row r="4009" spans="1:11" x14ac:dyDescent="0.45">
      <c r="A4009" s="10" t="s">
        <v>37</v>
      </c>
      <c r="B4009" s="20">
        <v>0.99299999999999999</v>
      </c>
      <c r="C4009" s="19">
        <v>157371</v>
      </c>
      <c r="D4009" s="19">
        <v>31051.219829999998</v>
      </c>
      <c r="E4009" s="23">
        <v>1.9288960079999999</v>
      </c>
      <c r="F4009" s="23">
        <v>0.48240578499999998</v>
      </c>
      <c r="G4009" s="17">
        <v>0.73398529599999995</v>
      </c>
      <c r="H4009" s="17">
        <v>0.26601470399999999</v>
      </c>
      <c r="I4009" s="17">
        <v>0.98626666799999996</v>
      </c>
      <c r="J4009" s="17">
        <v>1.37E-2</v>
      </c>
      <c r="K4009" s="17">
        <v>5.8799999999999999E-5</v>
      </c>
    </row>
    <row r="4010" spans="1:11" x14ac:dyDescent="0.45">
      <c r="A4010" s="10" t="s">
        <v>37</v>
      </c>
      <c r="B4010" s="20">
        <v>0.99399999999999999</v>
      </c>
      <c r="C4010" s="19">
        <v>157529</v>
      </c>
      <c r="D4010" s="19">
        <v>31368.106199999998</v>
      </c>
      <c r="E4010" s="23">
        <v>2.0985509310000001</v>
      </c>
      <c r="F4010" s="23">
        <v>0.48870439199999999</v>
      </c>
      <c r="G4010" s="17">
        <v>0.73412514500000003</v>
      </c>
      <c r="H4010" s="17">
        <v>0.26587485500000002</v>
      </c>
      <c r="I4010" s="17">
        <v>0.98627919100000006</v>
      </c>
      <c r="J4010" s="17">
        <v>1.37E-2</v>
      </c>
      <c r="K4010" s="17">
        <v>5.8600000000000001E-5</v>
      </c>
    </row>
    <row r="4011" spans="1:11" x14ac:dyDescent="0.45">
      <c r="A4011" s="10" t="s">
        <v>37</v>
      </c>
      <c r="B4011" s="20">
        <v>0.995</v>
      </c>
      <c r="C4011" s="19">
        <v>157687</v>
      </c>
      <c r="D4011" s="19">
        <v>31721.505499999999</v>
      </c>
      <c r="E4011" s="23">
        <v>2.387055277</v>
      </c>
      <c r="F4011" s="23">
        <v>0.49546765999999998</v>
      </c>
      <c r="G4011" s="17">
        <v>0.73432813100000005</v>
      </c>
      <c r="H4011" s="17">
        <v>0.265671869</v>
      </c>
      <c r="I4011" s="17">
        <v>0.986285886</v>
      </c>
      <c r="J4011" s="17">
        <v>1.37E-2</v>
      </c>
      <c r="K4011" s="17">
        <v>5.8499999999999999E-5</v>
      </c>
    </row>
    <row r="4012" spans="1:11" x14ac:dyDescent="0.45">
      <c r="A4012" s="10" t="s">
        <v>37</v>
      </c>
      <c r="B4012" s="20">
        <v>0.996</v>
      </c>
      <c r="C4012" s="19">
        <v>157846</v>
      </c>
      <c r="D4012" s="19">
        <v>32122.012360000001</v>
      </c>
      <c r="E4012" s="23">
        <v>2.719508126</v>
      </c>
      <c r="F4012" s="23">
        <v>0.50314804899999999</v>
      </c>
      <c r="G4012" s="17">
        <v>0.73452605699999995</v>
      </c>
      <c r="H4012" s="17">
        <v>0.26547394299999999</v>
      </c>
      <c r="I4012" s="17">
        <v>0.98628528699999995</v>
      </c>
      <c r="J4012" s="17">
        <v>1.37E-2</v>
      </c>
      <c r="K4012" s="17">
        <v>5.8400000000000003E-5</v>
      </c>
    </row>
    <row r="4013" spans="1:11" x14ac:dyDescent="0.45">
      <c r="A4013" s="10" t="s">
        <v>37</v>
      </c>
      <c r="B4013" s="20">
        <v>0.997</v>
      </c>
      <c r="C4013" s="19">
        <v>158004</v>
      </c>
      <c r="D4013" s="19">
        <v>32595.532019999999</v>
      </c>
      <c r="E4013" s="23">
        <v>3.292491976</v>
      </c>
      <c r="F4013" s="23">
        <v>0.51200437799999998</v>
      </c>
      <c r="G4013" s="17">
        <v>0.73472190599999998</v>
      </c>
      <c r="H4013" s="17">
        <v>0.26527809400000002</v>
      </c>
      <c r="I4013" s="17">
        <v>0.98629900800000003</v>
      </c>
      <c r="J4013" s="17">
        <v>1.3599999999999999E-2</v>
      </c>
      <c r="K4013" s="17">
        <v>5.8300000000000001E-5</v>
      </c>
    </row>
    <row r="4014" spans="1:11" x14ac:dyDescent="0.45">
      <c r="A4014" s="10" t="s">
        <v>37</v>
      </c>
      <c r="B4014" s="20">
        <v>0.998</v>
      </c>
      <c r="C4014" s="19">
        <v>158162</v>
      </c>
      <c r="D4014" s="19">
        <v>33189.460070000001</v>
      </c>
      <c r="E4014" s="23">
        <v>4.3274880619999996</v>
      </c>
      <c r="F4014" s="23">
        <v>0.52269149199999998</v>
      </c>
      <c r="G4014" s="17">
        <v>0.73495529900000001</v>
      </c>
      <c r="H4014" s="17">
        <v>0.26504470099999999</v>
      </c>
      <c r="I4014" s="17">
        <v>0.98634106600000004</v>
      </c>
      <c r="J4014" s="17">
        <v>1.3599999999999999E-2</v>
      </c>
      <c r="K4014" s="17">
        <v>5.8E-5</v>
      </c>
    </row>
    <row r="4015" spans="1:11" x14ac:dyDescent="0.45">
      <c r="A4015" s="10" t="s">
        <v>37</v>
      </c>
      <c r="B4015" s="20">
        <v>0.999</v>
      </c>
      <c r="C4015" s="19">
        <v>158320</v>
      </c>
      <c r="D4015" s="19">
        <v>34096.209430000003</v>
      </c>
      <c r="E4015" s="23">
        <v>9.5325801729999995</v>
      </c>
      <c r="F4015" s="23">
        <v>0.536402143</v>
      </c>
      <c r="G4015" s="17">
        <v>0.73520717499999999</v>
      </c>
      <c r="H4015" s="17">
        <v>0.26479282500000001</v>
      </c>
      <c r="I4015" s="17">
        <v>0.98617479500000005</v>
      </c>
      <c r="J4015" s="17">
        <v>1.38E-2</v>
      </c>
      <c r="K4015" s="17">
        <v>5.77E-5</v>
      </c>
    </row>
    <row r="4016" spans="1:11" x14ac:dyDescent="0.45">
      <c r="A4016" s="10" t="s">
        <v>37</v>
      </c>
      <c r="B4016" s="20">
        <v>1</v>
      </c>
      <c r="C4016" s="19">
        <v>158321</v>
      </c>
      <c r="D4016" s="19">
        <v>34107.67138</v>
      </c>
      <c r="E4016" s="23">
        <v>11.46194753</v>
      </c>
      <c r="F4016" s="23">
        <v>0.55821990499999996</v>
      </c>
      <c r="G4016" s="17">
        <v>0.73520884799999997</v>
      </c>
      <c r="H4016" s="17">
        <v>0.26479115199999997</v>
      </c>
      <c r="I4016" s="17">
        <v>0.98617491800000001</v>
      </c>
      <c r="J4016" s="17">
        <v>1.38E-2</v>
      </c>
      <c r="K4016" s="17">
        <v>5.77E-5</v>
      </c>
    </row>
    <row r="4017" spans="1:11" x14ac:dyDescent="0.45">
      <c r="A4017" s="10" t="s">
        <v>39</v>
      </c>
      <c r="B4017" s="20">
        <v>0</v>
      </c>
      <c r="C4017" s="19">
        <v>370</v>
      </c>
      <c r="D4017" s="19">
        <v>0.47554361699999997</v>
      </c>
      <c r="E4017" s="23">
        <v>2.5100000000000001E-3</v>
      </c>
      <c r="F4017" s="23">
        <v>1.75E-3</v>
      </c>
      <c r="G4017" s="17">
        <v>0.85675675699999998</v>
      </c>
      <c r="H4017" s="17">
        <v>0.14324324299999999</v>
      </c>
      <c r="I4017" s="17">
        <v>0.55968309900000002</v>
      </c>
      <c r="J4017" s="17">
        <v>0.44031690099999998</v>
      </c>
      <c r="K4017" s="17">
        <v>0</v>
      </c>
    </row>
    <row r="4018" spans="1:11" x14ac:dyDescent="0.45">
      <c r="A4018" s="10" t="s">
        <v>39</v>
      </c>
      <c r="B4018" s="20">
        <v>0.01</v>
      </c>
      <c r="C4018" s="19">
        <v>1110</v>
      </c>
      <c r="D4018" s="19">
        <v>3.64172026</v>
      </c>
      <c r="E4018" s="23">
        <v>6.2899999999999996E-3</v>
      </c>
      <c r="F4018" s="23">
        <v>5.11E-3</v>
      </c>
      <c r="G4018" s="17">
        <v>0.85045044999999997</v>
      </c>
      <c r="H4018" s="17">
        <v>0.14954955</v>
      </c>
      <c r="I4018" s="17">
        <v>0.59248218399999997</v>
      </c>
      <c r="J4018" s="17">
        <v>0.40751781599999998</v>
      </c>
      <c r="K4018" s="17">
        <v>0</v>
      </c>
    </row>
    <row r="4019" spans="1:11" x14ac:dyDescent="0.45">
      <c r="A4019" s="10" t="s">
        <v>39</v>
      </c>
      <c r="B4019" s="20">
        <v>0.02</v>
      </c>
      <c r="C4019" s="19">
        <v>1850</v>
      </c>
      <c r="D4019" s="19">
        <v>9.5520593750000007</v>
      </c>
      <c r="E4019" s="23">
        <v>9.58E-3</v>
      </c>
      <c r="F4019" s="23">
        <v>8.3599999999999994E-3</v>
      </c>
      <c r="G4019" s="17">
        <v>0.84</v>
      </c>
      <c r="H4019" s="17">
        <v>0.16</v>
      </c>
      <c r="I4019" s="17">
        <v>0.62260523499999998</v>
      </c>
      <c r="J4019" s="17">
        <v>0.37598837800000001</v>
      </c>
      <c r="K4019" s="17">
        <v>1.41E-3</v>
      </c>
    </row>
    <row r="4020" spans="1:11" x14ac:dyDescent="0.45">
      <c r="A4020" s="10" t="s">
        <v>39</v>
      </c>
      <c r="B4020" s="20">
        <v>0.03</v>
      </c>
      <c r="C4020" s="19">
        <v>2591</v>
      </c>
      <c r="D4020" s="19">
        <v>17.493215679999999</v>
      </c>
      <c r="E4020" s="23">
        <v>1.18E-2</v>
      </c>
      <c r="F4020" s="23">
        <v>1.0699999999999999E-2</v>
      </c>
      <c r="G4020" s="17">
        <v>0.75028946399999996</v>
      </c>
      <c r="H4020" s="17">
        <v>0.24971053600000001</v>
      </c>
      <c r="I4020" s="17">
        <v>0.48949331699999998</v>
      </c>
      <c r="J4020" s="17">
        <v>0.50976514500000003</v>
      </c>
      <c r="K4020" s="17">
        <v>7.4200000000000004E-4</v>
      </c>
    </row>
    <row r="4021" spans="1:11" x14ac:dyDescent="0.45">
      <c r="A4021" s="10" t="s">
        <v>39</v>
      </c>
      <c r="B4021" s="20">
        <v>0.04</v>
      </c>
      <c r="C4021" s="19">
        <v>3329</v>
      </c>
      <c r="D4021" s="19">
        <v>27.414934160000001</v>
      </c>
      <c r="E4021" s="23">
        <v>1.49E-2</v>
      </c>
      <c r="F4021" s="23">
        <v>1.29E-2</v>
      </c>
      <c r="G4021" s="17">
        <v>0.72664463800000001</v>
      </c>
      <c r="H4021" s="17">
        <v>0.27335536199999999</v>
      </c>
      <c r="I4021" s="17">
        <v>0.465782747</v>
      </c>
      <c r="J4021" s="17">
        <v>0.53375000500000003</v>
      </c>
      <c r="K4021" s="17">
        <v>4.6700000000000002E-4</v>
      </c>
    </row>
    <row r="4022" spans="1:11" x14ac:dyDescent="0.45">
      <c r="A4022" s="10" t="s">
        <v>39</v>
      </c>
      <c r="B4022" s="20">
        <v>0.05</v>
      </c>
      <c r="C4022" s="19">
        <v>4069</v>
      </c>
      <c r="D4022" s="19">
        <v>39.498261669999998</v>
      </c>
      <c r="E4022" s="23">
        <v>1.77E-2</v>
      </c>
      <c r="F4022" s="23">
        <v>1.55E-2</v>
      </c>
      <c r="G4022" s="17">
        <v>0.72990906899999997</v>
      </c>
      <c r="H4022" s="17">
        <v>0.27009093099999998</v>
      </c>
      <c r="I4022" s="17">
        <v>0.45717083600000002</v>
      </c>
      <c r="J4022" s="17">
        <v>0.54250676900000006</v>
      </c>
      <c r="K4022" s="17">
        <v>3.2200000000000002E-4</v>
      </c>
    </row>
    <row r="4023" spans="1:11" x14ac:dyDescent="0.45">
      <c r="A4023" s="10" t="s">
        <v>39</v>
      </c>
      <c r="B4023" s="20">
        <v>0.06</v>
      </c>
      <c r="C4023" s="19">
        <v>4745</v>
      </c>
      <c r="D4023" s="19">
        <v>52.144175760000003</v>
      </c>
      <c r="E4023" s="23">
        <v>0.02</v>
      </c>
      <c r="F4023" s="23">
        <v>1.78E-2</v>
      </c>
      <c r="G4023" s="17">
        <v>0.72750263400000004</v>
      </c>
      <c r="H4023" s="17">
        <v>0.27249736600000002</v>
      </c>
      <c r="I4023" s="17">
        <v>0.44354871299999998</v>
      </c>
      <c r="J4023" s="17">
        <v>0.55620683100000001</v>
      </c>
      <c r="K4023" s="17">
        <v>2.4399999999999999E-4</v>
      </c>
    </row>
    <row r="4024" spans="1:11" x14ac:dyDescent="0.45">
      <c r="A4024" s="10" t="s">
        <v>39</v>
      </c>
      <c r="B4024" s="20">
        <v>7.0000000000000007E-2</v>
      </c>
      <c r="C4024" s="19">
        <v>5548</v>
      </c>
      <c r="D4024" s="19">
        <v>69.194112419999996</v>
      </c>
      <c r="E4024" s="23">
        <v>2.2800000000000001E-2</v>
      </c>
      <c r="F4024" s="23">
        <v>0.02</v>
      </c>
      <c r="G4024" s="17">
        <v>0.71178803199999996</v>
      </c>
      <c r="H4024" s="17">
        <v>0.28821196799999999</v>
      </c>
      <c r="I4024" s="17">
        <v>0.41957454100000002</v>
      </c>
      <c r="J4024" s="17">
        <v>0.58024076499999999</v>
      </c>
      <c r="K4024" s="17">
        <v>1.85E-4</v>
      </c>
    </row>
    <row r="4025" spans="1:11" x14ac:dyDescent="0.45">
      <c r="A4025" s="10" t="s">
        <v>39</v>
      </c>
      <c r="B4025" s="20">
        <v>0.08</v>
      </c>
      <c r="C4025" s="19">
        <v>6292</v>
      </c>
      <c r="D4025" s="19">
        <v>87.162383270000007</v>
      </c>
      <c r="E4025" s="23">
        <v>2.5499999999999998E-2</v>
      </c>
      <c r="F4025" s="23">
        <v>2.23E-2</v>
      </c>
      <c r="G4025" s="17">
        <v>0.71296884900000002</v>
      </c>
      <c r="H4025" s="17">
        <v>0.28703115099999998</v>
      </c>
      <c r="I4025" s="17">
        <v>0.41452955499999999</v>
      </c>
      <c r="J4025" s="17">
        <v>0.58532364100000001</v>
      </c>
      <c r="K4025" s="17">
        <v>1.47E-4</v>
      </c>
    </row>
    <row r="4026" spans="1:11" x14ac:dyDescent="0.45">
      <c r="A4026" s="10" t="s">
        <v>39</v>
      </c>
      <c r="B4026" s="20">
        <v>0.09</v>
      </c>
      <c r="C4026" s="19">
        <v>7032</v>
      </c>
      <c r="D4026" s="19">
        <v>107.2785283</v>
      </c>
      <c r="E4026" s="23">
        <v>2.8799999999999999E-2</v>
      </c>
      <c r="F4026" s="23">
        <v>2.4899999999999999E-2</v>
      </c>
      <c r="G4026" s="17">
        <v>0.71430603000000004</v>
      </c>
      <c r="H4026" s="17">
        <v>0.28569397000000002</v>
      </c>
      <c r="I4026" s="17">
        <v>0.42522206000000001</v>
      </c>
      <c r="J4026" s="17">
        <v>0.57465835799999998</v>
      </c>
      <c r="K4026" s="17">
        <v>1.2E-4</v>
      </c>
    </row>
    <row r="4027" spans="1:11" x14ac:dyDescent="0.45">
      <c r="A4027" s="10" t="s">
        <v>39</v>
      </c>
      <c r="B4027" s="20">
        <v>0.1</v>
      </c>
      <c r="C4027" s="19">
        <v>7774</v>
      </c>
      <c r="D4027" s="19">
        <v>129.5462014</v>
      </c>
      <c r="E4027" s="23">
        <v>3.1300000000000001E-2</v>
      </c>
      <c r="F4027" s="23">
        <v>2.7400000000000001E-2</v>
      </c>
      <c r="G4027" s="17">
        <v>0.70311294099999999</v>
      </c>
      <c r="H4027" s="17">
        <v>0.29688705900000001</v>
      </c>
      <c r="I4027" s="17">
        <v>0.44033593599999998</v>
      </c>
      <c r="J4027" s="17">
        <v>0.55956514099999999</v>
      </c>
      <c r="K4027" s="17">
        <v>9.8900000000000005E-5</v>
      </c>
    </row>
    <row r="4028" spans="1:11" x14ac:dyDescent="0.45">
      <c r="A4028" s="10" t="s">
        <v>39</v>
      </c>
      <c r="B4028" s="20">
        <v>0.11</v>
      </c>
      <c r="C4028" s="19">
        <v>8513</v>
      </c>
      <c r="D4028" s="19">
        <v>153.32847469999999</v>
      </c>
      <c r="E4028" s="23">
        <v>3.32E-2</v>
      </c>
      <c r="F4028" s="23">
        <v>2.9600000000000001E-2</v>
      </c>
      <c r="G4028" s="17">
        <v>0.69106073099999998</v>
      </c>
      <c r="H4028" s="17">
        <v>0.30893926900000002</v>
      </c>
      <c r="I4028" s="17">
        <v>0.43992052700000001</v>
      </c>
      <c r="J4028" s="17">
        <v>0.55999639000000001</v>
      </c>
      <c r="K4028" s="17">
        <v>8.3100000000000001E-5</v>
      </c>
    </row>
    <row r="4029" spans="1:11" x14ac:dyDescent="0.45">
      <c r="A4029" s="10" t="s">
        <v>39</v>
      </c>
      <c r="B4029" s="20">
        <v>0.12</v>
      </c>
      <c r="C4029" s="19">
        <v>9238</v>
      </c>
      <c r="D4029" s="19">
        <v>177.95444670000001</v>
      </c>
      <c r="E4029" s="23">
        <v>3.49E-2</v>
      </c>
      <c r="F4029" s="23">
        <v>3.1699999999999999E-2</v>
      </c>
      <c r="G4029" s="17">
        <v>0.67525438400000004</v>
      </c>
      <c r="H4029" s="17">
        <v>0.32474561600000001</v>
      </c>
      <c r="I4029" s="17">
        <v>0.451798372</v>
      </c>
      <c r="J4029" s="17">
        <v>0.54813060599999996</v>
      </c>
      <c r="K4029" s="17">
        <v>7.1000000000000005E-5</v>
      </c>
    </row>
    <row r="4030" spans="1:11" x14ac:dyDescent="0.45">
      <c r="A4030" s="10" t="s">
        <v>39</v>
      </c>
      <c r="B4030" s="20">
        <v>0.13</v>
      </c>
      <c r="C4030" s="19">
        <v>9994</v>
      </c>
      <c r="D4030" s="19">
        <v>205.49799849999999</v>
      </c>
      <c r="E4030" s="23">
        <v>3.7900000000000003E-2</v>
      </c>
      <c r="F4030" s="23">
        <v>3.3599999999999998E-2</v>
      </c>
      <c r="G4030" s="17">
        <v>0.67430458299999996</v>
      </c>
      <c r="H4030" s="17">
        <v>0.32569541699999999</v>
      </c>
      <c r="I4030" s="17">
        <v>0.45073669900000002</v>
      </c>
      <c r="J4030" s="17">
        <v>0.549201567</v>
      </c>
      <c r="K4030" s="17">
        <v>6.1699999999999995E-5</v>
      </c>
    </row>
    <row r="4031" spans="1:11" x14ac:dyDescent="0.45">
      <c r="A4031" s="10" t="s">
        <v>39</v>
      </c>
      <c r="B4031" s="20">
        <v>0.14000000000000001</v>
      </c>
      <c r="C4031" s="19">
        <v>10805</v>
      </c>
      <c r="D4031" s="19">
        <v>237.54717439999999</v>
      </c>
      <c r="E4031" s="23">
        <v>4.1700000000000001E-2</v>
      </c>
      <c r="F4031" s="23">
        <v>3.5799999999999998E-2</v>
      </c>
      <c r="G4031" s="17">
        <v>0.68320222100000005</v>
      </c>
      <c r="H4031" s="17">
        <v>0.316797779</v>
      </c>
      <c r="I4031" s="17">
        <v>0.475178239</v>
      </c>
      <c r="J4031" s="17">
        <v>0.52476820199999996</v>
      </c>
      <c r="K4031" s="17">
        <v>5.3600000000000002E-5</v>
      </c>
    </row>
    <row r="4032" spans="1:11" x14ac:dyDescent="0.45">
      <c r="A4032" s="10" t="s">
        <v>39</v>
      </c>
      <c r="B4032" s="20">
        <v>0.15</v>
      </c>
      <c r="C4032" s="19">
        <v>11433</v>
      </c>
      <c r="D4032" s="19">
        <v>264.73466889999997</v>
      </c>
      <c r="E4032" s="23">
        <v>4.4600000000000001E-2</v>
      </c>
      <c r="F4032" s="23">
        <v>3.7999999999999999E-2</v>
      </c>
      <c r="G4032" s="17">
        <v>0.68162337100000003</v>
      </c>
      <c r="H4032" s="17">
        <v>0.31837662900000002</v>
      </c>
      <c r="I4032" s="17">
        <v>0.47914969000000002</v>
      </c>
      <c r="J4032" s="17">
        <v>0.52080220799999999</v>
      </c>
      <c r="K4032" s="17">
        <v>4.8099999999999997E-5</v>
      </c>
    </row>
    <row r="4033" spans="1:11" x14ac:dyDescent="0.45">
      <c r="A4033" s="10" t="s">
        <v>39</v>
      </c>
      <c r="B4033" s="20">
        <v>0.16</v>
      </c>
      <c r="C4033" s="19">
        <v>12168</v>
      </c>
      <c r="D4033" s="19">
        <v>298.49805429999998</v>
      </c>
      <c r="E4033" s="23">
        <v>4.7699999999999999E-2</v>
      </c>
      <c r="F4033" s="23">
        <v>4.0800000000000003E-2</v>
      </c>
      <c r="G4033" s="17">
        <v>0.67882971700000005</v>
      </c>
      <c r="H4033" s="17">
        <v>0.321170283</v>
      </c>
      <c r="I4033" s="17">
        <v>0.50641552700000003</v>
      </c>
      <c r="J4033" s="17">
        <v>0.49354187599999999</v>
      </c>
      <c r="K4033" s="17">
        <v>4.2599999999999999E-5</v>
      </c>
    </row>
    <row r="4034" spans="1:11" x14ac:dyDescent="0.45">
      <c r="A4034" s="10" t="s">
        <v>39</v>
      </c>
      <c r="B4034" s="20">
        <v>0.17</v>
      </c>
      <c r="C4034" s="19">
        <v>12958</v>
      </c>
      <c r="D4034" s="19">
        <v>337.73166959999998</v>
      </c>
      <c r="E4034" s="23">
        <v>5.1999999999999998E-2</v>
      </c>
      <c r="F4034" s="23">
        <v>4.3700000000000003E-2</v>
      </c>
      <c r="G4034" s="17">
        <v>0.68752893999999998</v>
      </c>
      <c r="H4034" s="17">
        <v>0.31247106000000002</v>
      </c>
      <c r="I4034" s="17">
        <v>0.522598338</v>
      </c>
      <c r="J4034" s="17">
        <v>0.47736354600000003</v>
      </c>
      <c r="K4034" s="17">
        <v>3.8099999999999998E-5</v>
      </c>
    </row>
    <row r="4035" spans="1:11" x14ac:dyDescent="0.45">
      <c r="A4035" s="10" t="s">
        <v>39</v>
      </c>
      <c r="B4035" s="20">
        <v>0.18</v>
      </c>
      <c r="C4035" s="19">
        <v>13687</v>
      </c>
      <c r="D4035" s="19">
        <v>377.41895520000003</v>
      </c>
      <c r="E4035" s="23">
        <v>5.7200000000000001E-2</v>
      </c>
      <c r="F4035" s="23">
        <v>4.6899999999999997E-2</v>
      </c>
      <c r="G4035" s="17">
        <v>0.687294513</v>
      </c>
      <c r="H4035" s="17">
        <v>0.312705487</v>
      </c>
      <c r="I4035" s="17">
        <v>0.55333498599999997</v>
      </c>
      <c r="J4035" s="17">
        <v>0.44663089099999997</v>
      </c>
      <c r="K4035" s="17">
        <v>3.4100000000000002E-5</v>
      </c>
    </row>
    <row r="4036" spans="1:11" x14ac:dyDescent="0.45">
      <c r="A4036" s="10" t="s">
        <v>39</v>
      </c>
      <c r="B4036" s="20">
        <v>0.19</v>
      </c>
      <c r="C4036" s="19">
        <v>14437</v>
      </c>
      <c r="D4036" s="19">
        <v>421.85692849999998</v>
      </c>
      <c r="E4036" s="23">
        <v>6.2600000000000003E-2</v>
      </c>
      <c r="F4036" s="23">
        <v>5.04E-2</v>
      </c>
      <c r="G4036" s="17">
        <v>0.692318349</v>
      </c>
      <c r="H4036" s="17">
        <v>0.307681651</v>
      </c>
      <c r="I4036" s="17">
        <v>0.56412752099999997</v>
      </c>
      <c r="J4036" s="17">
        <v>0.43584187299999999</v>
      </c>
      <c r="K4036" s="17">
        <v>3.0599999999999998E-5</v>
      </c>
    </row>
    <row r="4037" spans="1:11" x14ac:dyDescent="0.45">
      <c r="A4037" s="10" t="s">
        <v>39</v>
      </c>
      <c r="B4037" s="20">
        <v>0.2</v>
      </c>
      <c r="C4037" s="19">
        <v>15179</v>
      </c>
      <c r="D4037" s="19">
        <v>470.4602706</v>
      </c>
      <c r="E4037" s="23">
        <v>6.8099999999999994E-2</v>
      </c>
      <c r="F4037" s="23">
        <v>5.4100000000000002E-2</v>
      </c>
      <c r="G4037" s="17">
        <v>0.69635680899999997</v>
      </c>
      <c r="H4037" s="17">
        <v>0.30364319099999998</v>
      </c>
      <c r="I4037" s="17">
        <v>0.59300065899999999</v>
      </c>
      <c r="J4037" s="17">
        <v>0.40697181599999999</v>
      </c>
      <c r="K4037" s="17">
        <v>2.7500000000000001E-5</v>
      </c>
    </row>
    <row r="4038" spans="1:11" x14ac:dyDescent="0.45">
      <c r="A4038" s="10" t="s">
        <v>39</v>
      </c>
      <c r="B4038" s="20">
        <v>0.21</v>
      </c>
      <c r="C4038" s="19">
        <v>15920</v>
      </c>
      <c r="D4038" s="19">
        <v>523.20402209999997</v>
      </c>
      <c r="E4038" s="23">
        <v>7.3899999999999993E-2</v>
      </c>
      <c r="F4038" s="23">
        <v>5.8599999999999999E-2</v>
      </c>
      <c r="G4038" s="17">
        <v>0.69761306499999998</v>
      </c>
      <c r="H4038" s="17">
        <v>0.30238693500000002</v>
      </c>
      <c r="I4038" s="17">
        <v>0.61910271100000003</v>
      </c>
      <c r="J4038" s="17">
        <v>0.380872457</v>
      </c>
      <c r="K4038" s="17">
        <v>2.48E-5</v>
      </c>
    </row>
    <row r="4039" spans="1:11" x14ac:dyDescent="0.45">
      <c r="A4039" s="10" t="s">
        <v>39</v>
      </c>
      <c r="B4039" s="20">
        <v>0.22</v>
      </c>
      <c r="C4039" s="19">
        <v>16656</v>
      </c>
      <c r="D4039" s="19">
        <v>579.72638310000002</v>
      </c>
      <c r="E4039" s="23">
        <v>7.9699999999999993E-2</v>
      </c>
      <c r="F4039" s="23">
        <v>6.3299999999999995E-2</v>
      </c>
      <c r="G4039" s="17">
        <v>0.69980787700000002</v>
      </c>
      <c r="H4039" s="17">
        <v>0.30019212299999998</v>
      </c>
      <c r="I4039" s="17">
        <v>0.63857434999999996</v>
      </c>
      <c r="J4039" s="17">
        <v>0.36140306900000002</v>
      </c>
      <c r="K4039" s="17">
        <v>2.26E-5</v>
      </c>
    </row>
    <row r="4040" spans="1:11" x14ac:dyDescent="0.45">
      <c r="A4040" s="10" t="s">
        <v>39</v>
      </c>
      <c r="B4040" s="20">
        <v>0.23</v>
      </c>
      <c r="C4040" s="19">
        <v>17475</v>
      </c>
      <c r="D4040" s="19">
        <v>647.84277650000001</v>
      </c>
      <c r="E4040" s="23">
        <v>8.7300000000000003E-2</v>
      </c>
      <c r="F4040" s="23">
        <v>6.8699999999999997E-2</v>
      </c>
      <c r="G4040" s="17">
        <v>0.70226037200000002</v>
      </c>
      <c r="H4040" s="17">
        <v>0.29773962799999998</v>
      </c>
      <c r="I4040" s="17">
        <v>0.66217756400000005</v>
      </c>
      <c r="J4040" s="17">
        <v>0.337802147</v>
      </c>
      <c r="K4040" s="17">
        <v>2.0299999999999999E-5</v>
      </c>
    </row>
    <row r="4041" spans="1:11" x14ac:dyDescent="0.45">
      <c r="A4041" s="10" t="s">
        <v>39</v>
      </c>
      <c r="B4041" s="20">
        <v>0.24</v>
      </c>
      <c r="C4041" s="19">
        <v>18140</v>
      </c>
      <c r="D4041" s="19">
        <v>707.85722280000005</v>
      </c>
      <c r="E4041" s="23">
        <v>9.3700000000000006E-2</v>
      </c>
      <c r="F4041" s="23">
        <v>7.3300000000000004E-2</v>
      </c>
      <c r="G4041" s="17">
        <v>0.70545755200000004</v>
      </c>
      <c r="H4041" s="17">
        <v>0.29454244800000001</v>
      </c>
      <c r="I4041" s="17">
        <v>0.68834214400000004</v>
      </c>
      <c r="J4041" s="17">
        <v>0.31163928299999999</v>
      </c>
      <c r="K4041" s="17">
        <v>1.8600000000000001E-5</v>
      </c>
    </row>
    <row r="4042" spans="1:11" x14ac:dyDescent="0.45">
      <c r="A4042" s="10" t="s">
        <v>39</v>
      </c>
      <c r="B4042" s="20">
        <v>0.25</v>
      </c>
      <c r="C4042" s="19">
        <v>18856</v>
      </c>
      <c r="D4042" s="19">
        <v>776.74492169999996</v>
      </c>
      <c r="E4042" s="23">
        <v>9.8900000000000002E-2</v>
      </c>
      <c r="F4042" s="23">
        <v>7.8700000000000006E-2</v>
      </c>
      <c r="G4042" s="17">
        <v>0.70895205800000005</v>
      </c>
      <c r="H4042" s="17">
        <v>0.291047942</v>
      </c>
      <c r="I4042" s="17">
        <v>0.71404413099999997</v>
      </c>
      <c r="J4042" s="17">
        <v>0.28593898200000001</v>
      </c>
      <c r="K4042" s="17">
        <v>1.6900000000000001E-5</v>
      </c>
    </row>
    <row r="4043" spans="1:11" x14ac:dyDescent="0.45">
      <c r="A4043" s="10" t="s">
        <v>39</v>
      </c>
      <c r="B4043" s="20">
        <v>0.26</v>
      </c>
      <c r="C4043" s="19">
        <v>19614</v>
      </c>
      <c r="D4043" s="19">
        <v>854.20052299999998</v>
      </c>
      <c r="E4043" s="23">
        <v>0.106319173</v>
      </c>
      <c r="F4043" s="23">
        <v>8.4099999999999994E-2</v>
      </c>
      <c r="G4043" s="17">
        <v>0.71112470699999997</v>
      </c>
      <c r="H4043" s="17">
        <v>0.28887529299999998</v>
      </c>
      <c r="I4043" s="17">
        <v>0.73568481600000002</v>
      </c>
      <c r="J4043" s="17">
        <v>0.26429981600000002</v>
      </c>
      <c r="K4043" s="17">
        <v>1.5400000000000002E-5</v>
      </c>
    </row>
    <row r="4044" spans="1:11" x14ac:dyDescent="0.45">
      <c r="A4044" s="10" t="s">
        <v>39</v>
      </c>
      <c r="B4044" s="20">
        <v>0.27</v>
      </c>
      <c r="C4044" s="19">
        <v>20348</v>
      </c>
      <c r="D4044" s="19">
        <v>934.16633839999997</v>
      </c>
      <c r="E4044" s="23">
        <v>0.112405168</v>
      </c>
      <c r="F4044" s="23">
        <v>8.9599999999999999E-2</v>
      </c>
      <c r="G4044" s="17">
        <v>0.71382936900000005</v>
      </c>
      <c r="H4044" s="17">
        <v>0.28617063100000001</v>
      </c>
      <c r="I4044" s="17">
        <v>0.75360199800000005</v>
      </c>
      <c r="J4044" s="17">
        <v>0.246361413</v>
      </c>
      <c r="K4044" s="17">
        <v>3.6600000000000002E-5</v>
      </c>
    </row>
    <row r="4045" spans="1:11" x14ac:dyDescent="0.45">
      <c r="A4045" s="10" t="s">
        <v>39</v>
      </c>
      <c r="B4045" s="20">
        <v>0.28000000000000003</v>
      </c>
      <c r="C4045" s="19">
        <v>21174</v>
      </c>
      <c r="D4045" s="19">
        <v>1030.20183</v>
      </c>
      <c r="E4045" s="23">
        <v>0.11993975</v>
      </c>
      <c r="F4045" s="23">
        <v>9.5699999999999993E-2</v>
      </c>
      <c r="G4045" s="17">
        <v>0.71507509199999997</v>
      </c>
      <c r="H4045" s="17">
        <v>0.28492490799999998</v>
      </c>
      <c r="I4045" s="17">
        <v>0.775439455</v>
      </c>
      <c r="J4045" s="17">
        <v>0.22452744999999999</v>
      </c>
      <c r="K4045" s="17">
        <v>3.3099999999999998E-5</v>
      </c>
    </row>
    <row r="4046" spans="1:11" x14ac:dyDescent="0.45">
      <c r="A4046" s="10" t="s">
        <v>39</v>
      </c>
      <c r="B4046" s="20">
        <v>0.28999999999999998</v>
      </c>
      <c r="C4046" s="19">
        <v>21860</v>
      </c>
      <c r="D4046" s="19">
        <v>1114.831948</v>
      </c>
      <c r="E4046" s="23">
        <v>0.12698643200000001</v>
      </c>
      <c r="F4046" s="23">
        <v>0.101467918</v>
      </c>
      <c r="G4046" s="17">
        <v>0.71623970699999995</v>
      </c>
      <c r="H4046" s="17">
        <v>0.283760293</v>
      </c>
      <c r="I4046" s="17">
        <v>0.79125769400000001</v>
      </c>
      <c r="J4046" s="17">
        <v>0.208711707</v>
      </c>
      <c r="K4046" s="17">
        <v>3.0599999999999998E-5</v>
      </c>
    </row>
    <row r="4047" spans="1:11" x14ac:dyDescent="0.45">
      <c r="A4047" s="10" t="s">
        <v>39</v>
      </c>
      <c r="B4047" s="20">
        <v>0.3</v>
      </c>
      <c r="C4047" s="19">
        <v>22574</v>
      </c>
      <c r="D4047" s="19">
        <v>1207.2043900000001</v>
      </c>
      <c r="E4047" s="23">
        <v>0.13294549999999999</v>
      </c>
      <c r="F4047" s="23">
        <v>0.10674088399999999</v>
      </c>
      <c r="G4047" s="17">
        <v>0.71227961399999995</v>
      </c>
      <c r="H4047" s="17">
        <v>0.28772038599999999</v>
      </c>
      <c r="I4047" s="17">
        <v>0.805672587</v>
      </c>
      <c r="J4047" s="17">
        <v>0.19429918900000001</v>
      </c>
      <c r="K4047" s="17">
        <v>2.8200000000000001E-5</v>
      </c>
    </row>
    <row r="4048" spans="1:11" x14ac:dyDescent="0.45">
      <c r="A4048" s="10" t="s">
        <v>39</v>
      </c>
      <c r="B4048" s="20">
        <v>0.31</v>
      </c>
      <c r="C4048" s="19">
        <v>23324</v>
      </c>
      <c r="D4048" s="19">
        <v>1308.9725780000001</v>
      </c>
      <c r="E4048" s="23">
        <v>0.13831058099999999</v>
      </c>
      <c r="F4048" s="23">
        <v>0.112516003</v>
      </c>
      <c r="G4048" s="17">
        <v>0.70974103899999996</v>
      </c>
      <c r="H4048" s="17">
        <v>0.29025896099999998</v>
      </c>
      <c r="I4048" s="17">
        <v>0.821524221</v>
      </c>
      <c r="J4048" s="17">
        <v>0.17844986400000001</v>
      </c>
      <c r="K4048" s="17">
        <v>2.5899999999999999E-5</v>
      </c>
    </row>
    <row r="4049" spans="1:11" x14ac:dyDescent="0.45">
      <c r="A4049" s="10" t="s">
        <v>39</v>
      </c>
      <c r="B4049" s="20">
        <v>0.32</v>
      </c>
      <c r="C4049" s="19">
        <v>24051</v>
      </c>
      <c r="D4049" s="19">
        <v>1411.522788</v>
      </c>
      <c r="E4049" s="23">
        <v>0.14469842299999999</v>
      </c>
      <c r="F4049" s="23">
        <v>0.118044819</v>
      </c>
      <c r="G4049" s="17">
        <v>0.71123861799999999</v>
      </c>
      <c r="H4049" s="17">
        <v>0.28876138200000001</v>
      </c>
      <c r="I4049" s="17">
        <v>0.83459364300000005</v>
      </c>
      <c r="J4049" s="17">
        <v>0.16538244399999999</v>
      </c>
      <c r="K4049" s="17">
        <v>2.3900000000000002E-5</v>
      </c>
    </row>
    <row r="4050" spans="1:11" x14ac:dyDescent="0.45">
      <c r="A4050" s="10" t="s">
        <v>39</v>
      </c>
      <c r="B4050" s="20">
        <v>0.33</v>
      </c>
      <c r="C4050" s="19">
        <v>24795</v>
      </c>
      <c r="D4050" s="19">
        <v>1521.1738359999999</v>
      </c>
      <c r="E4050" s="23">
        <v>0.14988264900000001</v>
      </c>
      <c r="F4050" s="23">
        <v>0.123709338</v>
      </c>
      <c r="G4050" s="17">
        <v>0.710022182</v>
      </c>
      <c r="H4050" s="17">
        <v>0.289977818</v>
      </c>
      <c r="I4050" s="17">
        <v>0.84622435699999998</v>
      </c>
      <c r="J4050" s="17">
        <v>0.15375348</v>
      </c>
      <c r="K4050" s="17">
        <v>2.2200000000000001E-5</v>
      </c>
    </row>
    <row r="4051" spans="1:11" x14ac:dyDescent="0.45">
      <c r="A4051" s="10" t="s">
        <v>39</v>
      </c>
      <c r="B4051" s="20">
        <v>0.34</v>
      </c>
      <c r="C4051" s="19">
        <v>25535</v>
      </c>
      <c r="D4051" s="19">
        <v>1634.4011700000001</v>
      </c>
      <c r="E4051" s="23">
        <v>0.15612663900000001</v>
      </c>
      <c r="F4051" s="23">
        <v>0.12923257699999999</v>
      </c>
      <c r="G4051" s="17">
        <v>0.71031917</v>
      </c>
      <c r="H4051" s="17">
        <v>0.28968083</v>
      </c>
      <c r="I4051" s="17">
        <v>0.85576487499999998</v>
      </c>
      <c r="J4051" s="17">
        <v>0.14421445499999999</v>
      </c>
      <c r="K4051" s="17">
        <v>2.0699999999999998E-5</v>
      </c>
    </row>
    <row r="4052" spans="1:11" x14ac:dyDescent="0.45">
      <c r="A4052" s="10" t="s">
        <v>39</v>
      </c>
      <c r="B4052" s="20">
        <v>0.35</v>
      </c>
      <c r="C4052" s="19">
        <v>26283</v>
      </c>
      <c r="D4052" s="19">
        <v>1753.5746630000001</v>
      </c>
      <c r="E4052" s="23">
        <v>0.16200465999999999</v>
      </c>
      <c r="F4052" s="23">
        <v>0.13469045199999999</v>
      </c>
      <c r="G4052" s="17">
        <v>0.70867100400000005</v>
      </c>
      <c r="H4052" s="17">
        <v>0.29132899600000001</v>
      </c>
      <c r="I4052" s="17">
        <v>0.86602974700000002</v>
      </c>
      <c r="J4052" s="17">
        <v>0.133951088</v>
      </c>
      <c r="K4052" s="17">
        <v>1.9199999999999999E-5</v>
      </c>
    </row>
    <row r="4053" spans="1:11" x14ac:dyDescent="0.45">
      <c r="A4053" s="10" t="s">
        <v>39</v>
      </c>
      <c r="B4053" s="20">
        <v>0.36</v>
      </c>
      <c r="C4053" s="19">
        <v>27027</v>
      </c>
      <c r="D4053" s="19">
        <v>1876.8220100000001</v>
      </c>
      <c r="E4053" s="23">
        <v>0.168340447</v>
      </c>
      <c r="F4053" s="23">
        <v>0.14023116599999999</v>
      </c>
      <c r="G4053" s="17">
        <v>0.70973470999999999</v>
      </c>
      <c r="H4053" s="17">
        <v>0.29026529000000001</v>
      </c>
      <c r="I4053" s="17">
        <v>0.87451955000000003</v>
      </c>
      <c r="J4053" s="17">
        <v>0.12546255100000001</v>
      </c>
      <c r="K4053" s="17">
        <v>1.7900000000000001E-5</v>
      </c>
    </row>
    <row r="4054" spans="1:11" x14ac:dyDescent="0.45">
      <c r="A4054" s="10" t="s">
        <v>39</v>
      </c>
      <c r="B4054" s="20">
        <v>0.37</v>
      </c>
      <c r="C4054" s="19">
        <v>27768</v>
      </c>
      <c r="D4054" s="19">
        <v>2004.4575649999999</v>
      </c>
      <c r="E4054" s="23">
        <v>0.175576967</v>
      </c>
      <c r="F4054" s="23">
        <v>0.14567690999999999</v>
      </c>
      <c r="G4054" s="17">
        <v>0.70883751100000003</v>
      </c>
      <c r="H4054" s="17">
        <v>0.29116248900000002</v>
      </c>
      <c r="I4054" s="17">
        <v>0.88248764499999999</v>
      </c>
      <c r="J4054" s="17">
        <v>0.11749559599999999</v>
      </c>
      <c r="K4054" s="17">
        <v>1.6799999999999998E-5</v>
      </c>
    </row>
    <row r="4055" spans="1:11" x14ac:dyDescent="0.45">
      <c r="A4055" s="10" t="s">
        <v>39</v>
      </c>
      <c r="B4055" s="20">
        <v>0.38</v>
      </c>
      <c r="C4055" s="19">
        <v>28498</v>
      </c>
      <c r="D4055" s="19">
        <v>2135.4744900000001</v>
      </c>
      <c r="E4055" s="23">
        <v>0.182378612</v>
      </c>
      <c r="F4055" s="23">
        <v>0.151189344</v>
      </c>
      <c r="G4055" s="17">
        <v>0.710260369</v>
      </c>
      <c r="H4055" s="17">
        <v>0.289739631</v>
      </c>
      <c r="I4055" s="17">
        <v>0.88926169399999999</v>
      </c>
      <c r="J4055" s="17">
        <v>0.110722523</v>
      </c>
      <c r="K4055" s="17">
        <v>1.5800000000000001E-5</v>
      </c>
    </row>
    <row r="4056" spans="1:11" x14ac:dyDescent="0.45">
      <c r="A4056" s="10" t="s">
        <v>39</v>
      </c>
      <c r="B4056" s="20">
        <v>0.39</v>
      </c>
      <c r="C4056" s="19">
        <v>29247</v>
      </c>
      <c r="D4056" s="19">
        <v>2275.0916440000001</v>
      </c>
      <c r="E4056" s="23">
        <v>0.19059479800000001</v>
      </c>
      <c r="F4056" s="23">
        <v>0.15673346799999999</v>
      </c>
      <c r="G4056" s="17">
        <v>0.70991896600000004</v>
      </c>
      <c r="H4056" s="17">
        <v>0.29008103400000002</v>
      </c>
      <c r="I4056" s="17">
        <v>0.89614032499999996</v>
      </c>
      <c r="J4056" s="17">
        <v>0.103844887</v>
      </c>
      <c r="K4056" s="17">
        <v>1.4800000000000001E-5</v>
      </c>
    </row>
    <row r="4057" spans="1:11" x14ac:dyDescent="0.45">
      <c r="A4057" s="10" t="s">
        <v>39</v>
      </c>
      <c r="B4057" s="20">
        <v>0.4</v>
      </c>
      <c r="C4057" s="19">
        <v>29984</v>
      </c>
      <c r="D4057" s="19">
        <v>2419.0763889999998</v>
      </c>
      <c r="E4057" s="23">
        <v>0.198511253</v>
      </c>
      <c r="F4057" s="23">
        <v>0.16254648899999999</v>
      </c>
      <c r="G4057" s="17">
        <v>0.71027881500000001</v>
      </c>
      <c r="H4057" s="17">
        <v>0.28972118499999999</v>
      </c>
      <c r="I4057" s="17">
        <v>0.90224538600000004</v>
      </c>
      <c r="J4057" s="17">
        <v>9.7699999999999995E-2</v>
      </c>
      <c r="K4057" s="17">
        <v>1.3900000000000001E-5</v>
      </c>
    </row>
    <row r="4058" spans="1:11" x14ac:dyDescent="0.45">
      <c r="A4058" s="10" t="s">
        <v>39</v>
      </c>
      <c r="B4058" s="20">
        <v>0.41</v>
      </c>
      <c r="C4058" s="19">
        <v>30729</v>
      </c>
      <c r="D4058" s="19">
        <v>2569.9559840000002</v>
      </c>
      <c r="E4058" s="23">
        <v>0.20613192599999999</v>
      </c>
      <c r="F4058" s="23">
        <v>0.16845421499999999</v>
      </c>
      <c r="G4058" s="17">
        <v>0.71147775700000004</v>
      </c>
      <c r="H4058" s="17">
        <v>0.28852224300000001</v>
      </c>
      <c r="I4058" s="17">
        <v>0.90735500199999997</v>
      </c>
      <c r="J4058" s="17">
        <v>9.2600000000000002E-2</v>
      </c>
      <c r="K4058" s="17">
        <v>1.31E-5</v>
      </c>
    </row>
    <row r="4059" spans="1:11" x14ac:dyDescent="0.45">
      <c r="A4059" s="10" t="s">
        <v>39</v>
      </c>
      <c r="B4059" s="20">
        <v>0.42</v>
      </c>
      <c r="C4059" s="19">
        <v>31465</v>
      </c>
      <c r="D4059" s="19">
        <v>2724.3348449999999</v>
      </c>
      <c r="E4059" s="23">
        <v>0.21370561800000001</v>
      </c>
      <c r="F4059" s="23">
        <v>0.17447140899999999</v>
      </c>
      <c r="G4059" s="17">
        <v>0.71139361199999995</v>
      </c>
      <c r="H4059" s="17">
        <v>0.28860638799999999</v>
      </c>
      <c r="I4059" s="17">
        <v>0.91241015299999995</v>
      </c>
      <c r="J4059" s="17">
        <v>8.7599999999999997E-2</v>
      </c>
      <c r="K4059" s="17">
        <v>1.24E-5</v>
      </c>
    </row>
    <row r="4060" spans="1:11" x14ac:dyDescent="0.45">
      <c r="A4060" s="10" t="s">
        <v>39</v>
      </c>
      <c r="B4060" s="20">
        <v>0.43</v>
      </c>
      <c r="C4060" s="19">
        <v>32209</v>
      </c>
      <c r="D4060" s="19">
        <v>2886.6169479999999</v>
      </c>
      <c r="E4060" s="23">
        <v>0.22174034500000001</v>
      </c>
      <c r="F4060" s="23">
        <v>0.180645476</v>
      </c>
      <c r="G4060" s="17">
        <v>0.71185072500000002</v>
      </c>
      <c r="H4060" s="17">
        <v>0.28814927499999998</v>
      </c>
      <c r="I4060" s="17">
        <v>0.91697979100000004</v>
      </c>
      <c r="J4060" s="17">
        <v>8.3000000000000004E-2</v>
      </c>
      <c r="K4060" s="17">
        <v>1.17E-5</v>
      </c>
    </row>
    <row r="4061" spans="1:11" x14ac:dyDescent="0.45">
      <c r="A4061" s="10" t="s">
        <v>39</v>
      </c>
      <c r="B4061" s="20">
        <v>0.44</v>
      </c>
      <c r="C4061" s="19">
        <v>32949</v>
      </c>
      <c r="D4061" s="19">
        <v>3053.5740999999998</v>
      </c>
      <c r="E4061" s="23">
        <v>0.22920284199999999</v>
      </c>
      <c r="F4061" s="23">
        <v>0.18685764699999999</v>
      </c>
      <c r="G4061" s="17">
        <v>0.71155422000000002</v>
      </c>
      <c r="H4061" s="17">
        <v>0.28844577999999998</v>
      </c>
      <c r="I4061" s="17">
        <v>0.92156199900000002</v>
      </c>
      <c r="J4061" s="17">
        <v>7.8399999999999997E-2</v>
      </c>
      <c r="K4061" s="17">
        <v>1.11E-5</v>
      </c>
    </row>
    <row r="4062" spans="1:11" x14ac:dyDescent="0.45">
      <c r="A4062" s="10" t="s">
        <v>39</v>
      </c>
      <c r="B4062" s="20">
        <v>0.45</v>
      </c>
      <c r="C4062" s="19">
        <v>33692</v>
      </c>
      <c r="D4062" s="19">
        <v>3226.8197140000002</v>
      </c>
      <c r="E4062" s="23">
        <v>0.236980844</v>
      </c>
      <c r="F4062" s="23">
        <v>0.19323961100000001</v>
      </c>
      <c r="G4062" s="17">
        <v>0.71123708900000004</v>
      </c>
      <c r="H4062" s="17">
        <v>0.28876291100000001</v>
      </c>
      <c r="I4062" s="17">
        <v>0.925723623</v>
      </c>
      <c r="J4062" s="17">
        <v>7.4300000000000005E-2</v>
      </c>
      <c r="K4062" s="17">
        <v>1.0499999999999999E-5</v>
      </c>
    </row>
    <row r="4063" spans="1:11" x14ac:dyDescent="0.45">
      <c r="A4063" s="10" t="s">
        <v>39</v>
      </c>
      <c r="B4063" s="20">
        <v>0.46</v>
      </c>
      <c r="C4063" s="19">
        <v>34431</v>
      </c>
      <c r="D4063" s="19">
        <v>3404.4328860000001</v>
      </c>
      <c r="E4063" s="23">
        <v>0.24430190399999999</v>
      </c>
      <c r="F4063" s="23">
        <v>0.19970555700000001</v>
      </c>
      <c r="G4063" s="17">
        <v>0.71278789499999995</v>
      </c>
      <c r="H4063" s="17">
        <v>0.287212105</v>
      </c>
      <c r="I4063" s="17">
        <v>0.92951958400000001</v>
      </c>
      <c r="J4063" s="17">
        <v>7.0499999999999993E-2</v>
      </c>
      <c r="K4063" s="17">
        <v>9.9499999999999996E-6</v>
      </c>
    </row>
    <row r="4064" spans="1:11" x14ac:dyDescent="0.45">
      <c r="A4064" s="10" t="s">
        <v>39</v>
      </c>
      <c r="B4064" s="20">
        <v>0.47</v>
      </c>
      <c r="C4064" s="19">
        <v>35169</v>
      </c>
      <c r="D4064" s="19">
        <v>3588.455234</v>
      </c>
      <c r="E4064" s="23">
        <v>0.25317598000000002</v>
      </c>
      <c r="F4064" s="23">
        <v>0.206248928</v>
      </c>
      <c r="G4064" s="17">
        <v>0.71335551200000002</v>
      </c>
      <c r="H4064" s="17">
        <v>0.28664448799999998</v>
      </c>
      <c r="I4064" s="17">
        <v>0.93305738999999999</v>
      </c>
      <c r="J4064" s="17">
        <v>6.6900000000000001E-2</v>
      </c>
      <c r="K4064" s="17">
        <v>9.4299999999999995E-6</v>
      </c>
    </row>
    <row r="4065" spans="1:11" x14ac:dyDescent="0.45">
      <c r="A4065" s="10" t="s">
        <v>39</v>
      </c>
      <c r="B4065" s="20">
        <v>0.48</v>
      </c>
      <c r="C4065" s="19">
        <v>35910</v>
      </c>
      <c r="D4065" s="19">
        <v>3778.6336200000001</v>
      </c>
      <c r="E4065" s="23">
        <v>0.26028581099999998</v>
      </c>
      <c r="F4065" s="23">
        <v>0.21292009200000001</v>
      </c>
      <c r="G4065" s="17">
        <v>0.71322751299999998</v>
      </c>
      <c r="H4065" s="17">
        <v>0.28677248700000002</v>
      </c>
      <c r="I4065" s="17">
        <v>0.93620685000000003</v>
      </c>
      <c r="J4065" s="17">
        <v>6.3799999999999996E-2</v>
      </c>
      <c r="K4065" s="17">
        <v>8.9800000000000004E-6</v>
      </c>
    </row>
    <row r="4066" spans="1:11" x14ac:dyDescent="0.45">
      <c r="A4066" s="10" t="s">
        <v>39</v>
      </c>
      <c r="B4066" s="20">
        <v>0.49</v>
      </c>
      <c r="C4066" s="19">
        <v>36644</v>
      </c>
      <c r="D4066" s="19">
        <v>3972.88366</v>
      </c>
      <c r="E4066" s="23">
        <v>0.26849784900000001</v>
      </c>
      <c r="F4066" s="23">
        <v>0.21952581700000001</v>
      </c>
      <c r="G4066" s="17">
        <v>0.71465997199999998</v>
      </c>
      <c r="H4066" s="17">
        <v>0.28534002800000002</v>
      </c>
      <c r="I4066" s="17">
        <v>0.93936250700000001</v>
      </c>
      <c r="J4066" s="17">
        <v>6.0600000000000001E-2</v>
      </c>
      <c r="K4066" s="17">
        <v>8.5399999999999996E-6</v>
      </c>
    </row>
    <row r="4067" spans="1:11" x14ac:dyDescent="0.45">
      <c r="A4067" s="10" t="s">
        <v>39</v>
      </c>
      <c r="B4067" s="20">
        <v>0.5</v>
      </c>
      <c r="C4067" s="19">
        <v>37393</v>
      </c>
      <c r="D4067" s="19">
        <v>4176.8720359999998</v>
      </c>
      <c r="E4067" s="23">
        <v>0.27643302400000003</v>
      </c>
      <c r="F4067" s="23">
        <v>0.22643403000000001</v>
      </c>
      <c r="G4067" s="17">
        <v>0.71524082</v>
      </c>
      <c r="H4067" s="17">
        <v>0.28475918</v>
      </c>
      <c r="I4067" s="17">
        <v>0.94232918300000001</v>
      </c>
      <c r="J4067" s="17">
        <v>5.7700000000000001E-2</v>
      </c>
      <c r="K4067" s="17">
        <v>8.1200000000000002E-6</v>
      </c>
    </row>
    <row r="4068" spans="1:11" x14ac:dyDescent="0.45">
      <c r="A4068" s="10" t="s">
        <v>39</v>
      </c>
      <c r="B4068" s="20">
        <v>0.51</v>
      </c>
      <c r="C4068" s="19">
        <v>38134</v>
      </c>
      <c r="D4068" s="19">
        <v>4384.9015419999996</v>
      </c>
      <c r="E4068" s="23">
        <v>0.28570895200000002</v>
      </c>
      <c r="F4068" s="23">
        <v>0.23323743199999999</v>
      </c>
      <c r="G4068" s="17">
        <v>0.71689306100000005</v>
      </c>
      <c r="H4068" s="17">
        <v>0.283106939</v>
      </c>
      <c r="I4068" s="17">
        <v>0.94498673700000002</v>
      </c>
      <c r="J4068" s="17">
        <v>5.5E-2</v>
      </c>
      <c r="K4068" s="17">
        <v>7.7400000000000004E-6</v>
      </c>
    </row>
    <row r="4069" spans="1:11" x14ac:dyDescent="0.45">
      <c r="A4069" s="10" t="s">
        <v>39</v>
      </c>
      <c r="B4069" s="20">
        <v>0.52</v>
      </c>
      <c r="C4069" s="19">
        <v>38873</v>
      </c>
      <c r="D4069" s="19">
        <v>4599.9434760000004</v>
      </c>
      <c r="E4069" s="23">
        <v>0.29545680899999999</v>
      </c>
      <c r="F4069" s="23">
        <v>0.24034250700000001</v>
      </c>
      <c r="G4069" s="17">
        <v>0.71743883900000005</v>
      </c>
      <c r="H4069" s="17">
        <v>0.28256116100000001</v>
      </c>
      <c r="I4069" s="17">
        <v>0.94748961099999995</v>
      </c>
      <c r="J4069" s="17">
        <v>5.2499999999999998E-2</v>
      </c>
      <c r="K4069" s="17">
        <v>7.3799999999999996E-6</v>
      </c>
    </row>
    <row r="4070" spans="1:11" x14ac:dyDescent="0.45">
      <c r="A4070" s="10" t="s">
        <v>39</v>
      </c>
      <c r="B4070" s="20">
        <v>0.53</v>
      </c>
      <c r="C4070" s="19">
        <v>39593</v>
      </c>
      <c r="D4070" s="19">
        <v>4815.9993350000004</v>
      </c>
      <c r="E4070" s="23">
        <v>0.30544734000000001</v>
      </c>
      <c r="F4070" s="23">
        <v>0.247354405</v>
      </c>
      <c r="G4070" s="17">
        <v>0.71848559099999998</v>
      </c>
      <c r="H4070" s="17">
        <v>0.28151440900000002</v>
      </c>
      <c r="I4070" s="17">
        <v>0.94951069399999999</v>
      </c>
      <c r="J4070" s="17">
        <v>5.0500000000000003E-2</v>
      </c>
      <c r="K4070" s="17">
        <v>7.0600000000000002E-6</v>
      </c>
    </row>
    <row r="4071" spans="1:11" x14ac:dyDescent="0.45">
      <c r="A4071" s="10" t="s">
        <v>39</v>
      </c>
      <c r="B4071" s="20">
        <v>0.54</v>
      </c>
      <c r="C4071" s="19">
        <v>40356</v>
      </c>
      <c r="D4071" s="19">
        <v>5053.2102969999996</v>
      </c>
      <c r="E4071" s="23">
        <v>0.31720890000000002</v>
      </c>
      <c r="F4071" s="23">
        <v>0.25468230600000002</v>
      </c>
      <c r="G4071" s="17">
        <v>0.72026464499999998</v>
      </c>
      <c r="H4071" s="17">
        <v>0.27973535500000002</v>
      </c>
      <c r="I4071" s="17">
        <v>0.95180119699999999</v>
      </c>
      <c r="J4071" s="17">
        <v>4.82E-2</v>
      </c>
      <c r="K4071" s="17">
        <v>6.7399999999999998E-6</v>
      </c>
    </row>
    <row r="4072" spans="1:11" x14ac:dyDescent="0.45">
      <c r="A4072" s="10" t="s">
        <v>39</v>
      </c>
      <c r="B4072" s="20">
        <v>0.55000000000000004</v>
      </c>
      <c r="C4072" s="19">
        <v>41097</v>
      </c>
      <c r="D4072" s="19">
        <v>5291.445076</v>
      </c>
      <c r="E4072" s="23">
        <v>0.325946552</v>
      </c>
      <c r="F4072" s="23">
        <v>0.262157048</v>
      </c>
      <c r="G4072" s="17">
        <v>0.72158551699999995</v>
      </c>
      <c r="H4072" s="17">
        <v>0.27841448299999999</v>
      </c>
      <c r="I4072" s="17">
        <v>0.95397897399999998</v>
      </c>
      <c r="J4072" s="17">
        <v>4.5999999999999999E-2</v>
      </c>
      <c r="K4072" s="17">
        <v>6.4300000000000003E-6</v>
      </c>
    </row>
    <row r="4073" spans="1:11" x14ac:dyDescent="0.45">
      <c r="A4073" s="10" t="s">
        <v>39</v>
      </c>
      <c r="B4073" s="20">
        <v>0.56000000000000005</v>
      </c>
      <c r="C4073" s="19">
        <v>41906</v>
      </c>
      <c r="D4073" s="19">
        <v>5560.8790049999998</v>
      </c>
      <c r="E4073" s="23">
        <v>0.33968123099999997</v>
      </c>
      <c r="F4073" s="23">
        <v>0.27067770600000002</v>
      </c>
      <c r="G4073" s="17">
        <v>0.72299909299999998</v>
      </c>
      <c r="H4073" s="17">
        <v>0.27700090700000002</v>
      </c>
      <c r="I4073" s="17">
        <v>0.95613327999999997</v>
      </c>
      <c r="J4073" s="17">
        <v>4.3900000000000002E-2</v>
      </c>
      <c r="K4073" s="17">
        <v>6.1299999999999998E-6</v>
      </c>
    </row>
    <row r="4074" spans="1:11" x14ac:dyDescent="0.45">
      <c r="A4074" s="10" t="s">
        <v>39</v>
      </c>
      <c r="B4074" s="20">
        <v>0.56999999999999995</v>
      </c>
      <c r="C4074" s="19">
        <v>42647</v>
      </c>
      <c r="D4074" s="19">
        <v>5816.7897650000004</v>
      </c>
      <c r="E4074" s="23">
        <v>0.35205704500000001</v>
      </c>
      <c r="F4074" s="23">
        <v>0.278452588</v>
      </c>
      <c r="G4074" s="17">
        <v>0.72401341200000002</v>
      </c>
      <c r="H4074" s="17">
        <v>0.27598658799999998</v>
      </c>
      <c r="I4074" s="17">
        <v>0.95793685299999998</v>
      </c>
      <c r="J4074" s="17">
        <v>4.2099999999999999E-2</v>
      </c>
      <c r="K4074" s="17">
        <v>5.8699999999999997E-6</v>
      </c>
    </row>
    <row r="4075" spans="1:11" x14ac:dyDescent="0.45">
      <c r="A4075" s="10" t="s">
        <v>39</v>
      </c>
      <c r="B4075" s="20">
        <v>0.57999999999999996</v>
      </c>
      <c r="C4075" s="19">
        <v>43388</v>
      </c>
      <c r="D4075" s="19">
        <v>6082.5067879999997</v>
      </c>
      <c r="E4075" s="23">
        <v>0.36523028200000002</v>
      </c>
      <c r="F4075" s="23">
        <v>0.28696305</v>
      </c>
      <c r="G4075" s="17">
        <v>0.72531575599999998</v>
      </c>
      <c r="H4075" s="17">
        <v>0.27468424400000002</v>
      </c>
      <c r="I4075" s="17">
        <v>0.95973434300000005</v>
      </c>
      <c r="J4075" s="17">
        <v>4.0300000000000002E-2</v>
      </c>
      <c r="K4075" s="17">
        <v>5.6200000000000004E-6</v>
      </c>
    </row>
    <row r="4076" spans="1:11" x14ac:dyDescent="0.45">
      <c r="A4076" s="10" t="s">
        <v>39</v>
      </c>
      <c r="B4076" s="20">
        <v>0.59</v>
      </c>
      <c r="C4076" s="19">
        <v>44119</v>
      </c>
      <c r="D4076" s="19">
        <v>6353.7249000000002</v>
      </c>
      <c r="E4076" s="23">
        <v>0.37740629799999997</v>
      </c>
      <c r="F4076" s="23">
        <v>0.29556332299999999</v>
      </c>
      <c r="G4076" s="17">
        <v>0.72687504199999997</v>
      </c>
      <c r="H4076" s="17">
        <v>0.27312495799999997</v>
      </c>
      <c r="I4076" s="17">
        <v>0.96125028499999998</v>
      </c>
      <c r="J4076" s="17">
        <v>3.8699999999999998E-2</v>
      </c>
      <c r="K4076" s="17">
        <v>5.4E-6</v>
      </c>
    </row>
    <row r="4077" spans="1:11" x14ac:dyDescent="0.45">
      <c r="A4077" s="10" t="s">
        <v>39</v>
      </c>
      <c r="B4077" s="20">
        <v>0.6</v>
      </c>
      <c r="C4077" s="19">
        <v>44797</v>
      </c>
      <c r="D4077" s="19">
        <v>6613.4457300000004</v>
      </c>
      <c r="E4077" s="23">
        <v>0.388453041</v>
      </c>
      <c r="F4077" s="23">
        <v>0.30346190000000001</v>
      </c>
      <c r="G4077" s="17">
        <v>0.72857557399999995</v>
      </c>
      <c r="H4077" s="17">
        <v>0.271424426</v>
      </c>
      <c r="I4077" s="17">
        <v>0.96267085200000002</v>
      </c>
      <c r="J4077" s="17">
        <v>3.73E-2</v>
      </c>
      <c r="K4077" s="17">
        <v>5.2000000000000002E-6</v>
      </c>
    </row>
    <row r="4078" spans="1:11" x14ac:dyDescent="0.45">
      <c r="A4078" s="10" t="s">
        <v>39</v>
      </c>
      <c r="B4078" s="20">
        <v>0.61</v>
      </c>
      <c r="C4078" s="19">
        <v>45540</v>
      </c>
      <c r="D4078" s="19">
        <v>6907.3109560000003</v>
      </c>
      <c r="E4078" s="23">
        <v>0.40236481499999999</v>
      </c>
      <c r="F4078" s="23">
        <v>0.31248710800000001</v>
      </c>
      <c r="G4078" s="17">
        <v>0.72999560799999996</v>
      </c>
      <c r="H4078" s="17">
        <v>0.27000439199999998</v>
      </c>
      <c r="I4078" s="17">
        <v>0.96414233900000001</v>
      </c>
      <c r="J4078" s="17">
        <v>3.5900000000000001E-2</v>
      </c>
      <c r="K4078" s="17">
        <v>4.9899999999999997E-6</v>
      </c>
    </row>
    <row r="4079" spans="1:11" x14ac:dyDescent="0.45">
      <c r="A4079" s="10" t="s">
        <v>39</v>
      </c>
      <c r="B4079" s="20">
        <v>0.62</v>
      </c>
      <c r="C4079" s="19">
        <v>46279</v>
      </c>
      <c r="D4079" s="19">
        <v>7209.8077819999999</v>
      </c>
      <c r="E4079" s="23">
        <v>0.41764717000000001</v>
      </c>
      <c r="F4079" s="23">
        <v>0.32195160299999998</v>
      </c>
      <c r="G4079" s="17">
        <v>0.73087145399999998</v>
      </c>
      <c r="H4079" s="17">
        <v>0.26912854600000002</v>
      </c>
      <c r="I4079" s="17">
        <v>0.96547779</v>
      </c>
      <c r="J4079" s="17">
        <v>3.4500000000000003E-2</v>
      </c>
      <c r="K4079" s="17">
        <v>4.7999999999999998E-6</v>
      </c>
    </row>
    <row r="4080" spans="1:11" x14ac:dyDescent="0.45">
      <c r="A4080" s="10" t="s">
        <v>39</v>
      </c>
      <c r="B4080" s="20">
        <v>0.63</v>
      </c>
      <c r="C4080" s="19">
        <v>47020</v>
      </c>
      <c r="D4080" s="19">
        <v>7524.6644550000001</v>
      </c>
      <c r="E4080" s="23">
        <v>0.431987118</v>
      </c>
      <c r="F4080" s="23">
        <v>0.33177290100000001</v>
      </c>
      <c r="G4080" s="17">
        <v>0.73266695000000004</v>
      </c>
      <c r="H4080" s="17">
        <v>0.26733305000000002</v>
      </c>
      <c r="I4080" s="17">
        <v>0.96686789900000003</v>
      </c>
      <c r="J4080" s="17">
        <v>3.3099999999999997E-2</v>
      </c>
      <c r="K4080" s="17">
        <v>4.6E-6</v>
      </c>
    </row>
    <row r="4081" spans="1:11" x14ac:dyDescent="0.45">
      <c r="A4081" s="10" t="s">
        <v>39</v>
      </c>
      <c r="B4081" s="20">
        <v>0.64</v>
      </c>
      <c r="C4081" s="19">
        <v>47761</v>
      </c>
      <c r="D4081" s="19">
        <v>7849.9338820000003</v>
      </c>
      <c r="E4081" s="23">
        <v>0.44699172500000001</v>
      </c>
      <c r="F4081" s="23">
        <v>0.34182714800000003</v>
      </c>
      <c r="G4081" s="17">
        <v>0.73379954400000003</v>
      </c>
      <c r="H4081" s="17">
        <v>0.26620045599999997</v>
      </c>
      <c r="I4081" s="17">
        <v>0.96807734499999998</v>
      </c>
      <c r="J4081" s="17">
        <v>3.1899999999999998E-2</v>
      </c>
      <c r="K4081" s="17">
        <v>4.4299999999999999E-6</v>
      </c>
    </row>
    <row r="4082" spans="1:11" x14ac:dyDescent="0.45">
      <c r="A4082" s="10" t="s">
        <v>39</v>
      </c>
      <c r="B4082" s="20">
        <v>0.65</v>
      </c>
      <c r="C4082" s="19">
        <v>48500</v>
      </c>
      <c r="D4082" s="19">
        <v>8186.1499569999996</v>
      </c>
      <c r="E4082" s="23">
        <v>0.46240440599999999</v>
      </c>
      <c r="F4082" s="23">
        <v>0.35236922399999998</v>
      </c>
      <c r="G4082" s="17">
        <v>0.73455670100000003</v>
      </c>
      <c r="H4082" s="17">
        <v>0.26544329900000002</v>
      </c>
      <c r="I4082" s="17">
        <v>0.96927909599999995</v>
      </c>
      <c r="J4082" s="17">
        <v>3.0700000000000002E-2</v>
      </c>
      <c r="K4082" s="17">
        <v>4.2599999999999999E-6</v>
      </c>
    </row>
    <row r="4083" spans="1:11" x14ac:dyDescent="0.45">
      <c r="A4083" s="10" t="s">
        <v>39</v>
      </c>
      <c r="B4083" s="20">
        <v>0.66</v>
      </c>
      <c r="C4083" s="19">
        <v>49232</v>
      </c>
      <c r="D4083" s="19">
        <v>8530.1452740000004</v>
      </c>
      <c r="E4083" s="23">
        <v>0.47706447400000002</v>
      </c>
      <c r="F4083" s="23">
        <v>0.36314998900000001</v>
      </c>
      <c r="G4083" s="17">
        <v>0.73580191699999997</v>
      </c>
      <c r="H4083" s="17">
        <v>0.26419808299999997</v>
      </c>
      <c r="I4083" s="17">
        <v>0.97035100100000005</v>
      </c>
      <c r="J4083" s="17">
        <v>2.9600000000000001E-2</v>
      </c>
      <c r="K4083" s="17">
        <v>4.1200000000000004E-6</v>
      </c>
    </row>
    <row r="4084" spans="1:11" x14ac:dyDescent="0.45">
      <c r="A4084" s="10" t="s">
        <v>39</v>
      </c>
      <c r="B4084" s="20">
        <v>0.67</v>
      </c>
      <c r="C4084" s="19">
        <v>49982</v>
      </c>
      <c r="D4084" s="19">
        <v>8893.7487720000008</v>
      </c>
      <c r="E4084" s="23">
        <v>0.49227892899999998</v>
      </c>
      <c r="F4084" s="23">
        <v>0.37417206600000003</v>
      </c>
      <c r="G4084" s="17">
        <v>0.736645192</v>
      </c>
      <c r="H4084" s="17">
        <v>0.263354808</v>
      </c>
      <c r="I4084" s="17">
        <v>0.97133442400000003</v>
      </c>
      <c r="J4084" s="17">
        <v>2.87E-2</v>
      </c>
      <c r="K4084" s="17">
        <v>3.9700000000000001E-6</v>
      </c>
    </row>
    <row r="4085" spans="1:11" x14ac:dyDescent="0.45">
      <c r="A4085" s="10" t="s">
        <v>39</v>
      </c>
      <c r="B4085" s="20">
        <v>0.68</v>
      </c>
      <c r="C4085" s="19">
        <v>50718</v>
      </c>
      <c r="D4085" s="19">
        <v>9261.9442679999993</v>
      </c>
      <c r="E4085" s="23">
        <v>0.51010238200000002</v>
      </c>
      <c r="F4085" s="23">
        <v>0.38562791600000002</v>
      </c>
      <c r="G4085" s="17">
        <v>0.73784455199999999</v>
      </c>
      <c r="H4085" s="17">
        <v>0.26215544800000001</v>
      </c>
      <c r="I4085" s="17">
        <v>0.97236758199999995</v>
      </c>
      <c r="J4085" s="17">
        <v>2.76E-2</v>
      </c>
      <c r="K4085" s="17">
        <v>3.8199999999999998E-6</v>
      </c>
    </row>
    <row r="4086" spans="1:11" x14ac:dyDescent="0.45">
      <c r="A4086" s="10" t="s">
        <v>39</v>
      </c>
      <c r="B4086" s="20">
        <v>0.69</v>
      </c>
      <c r="C4086" s="19">
        <v>51462</v>
      </c>
      <c r="D4086" s="19">
        <v>9649.0870930000001</v>
      </c>
      <c r="E4086" s="23">
        <v>0.52951239999999999</v>
      </c>
      <c r="F4086" s="23">
        <v>0.39757733099999998</v>
      </c>
      <c r="G4086" s="17">
        <v>0.73973028600000001</v>
      </c>
      <c r="H4086" s="17">
        <v>0.26026971399999999</v>
      </c>
      <c r="I4086" s="17">
        <v>0.97337724199999998</v>
      </c>
      <c r="J4086" s="17">
        <v>2.6599999999999999E-2</v>
      </c>
      <c r="K4086" s="17">
        <v>3.6799999999999999E-6</v>
      </c>
    </row>
    <row r="4087" spans="1:11" x14ac:dyDescent="0.45">
      <c r="A4087" s="10" t="s">
        <v>39</v>
      </c>
      <c r="B4087" s="20">
        <v>0.7</v>
      </c>
      <c r="C4087" s="19">
        <v>52204</v>
      </c>
      <c r="D4087" s="19">
        <v>10048.653910000001</v>
      </c>
      <c r="E4087" s="23">
        <v>0.54826949800000002</v>
      </c>
      <c r="F4087" s="23">
        <v>0.40977727000000003</v>
      </c>
      <c r="G4087" s="17">
        <v>0.74074783499999997</v>
      </c>
      <c r="H4087" s="17">
        <v>0.25925216499999998</v>
      </c>
      <c r="I4087" s="17">
        <v>0.97436019100000004</v>
      </c>
      <c r="J4087" s="17">
        <v>2.5600000000000001E-2</v>
      </c>
      <c r="K4087" s="17">
        <v>3.54E-6</v>
      </c>
    </row>
    <row r="4088" spans="1:11" x14ac:dyDescent="0.45">
      <c r="A4088" s="10" t="s">
        <v>39</v>
      </c>
      <c r="B4088" s="20">
        <v>0.71</v>
      </c>
      <c r="C4088" s="19">
        <v>52942</v>
      </c>
      <c r="D4088" s="19">
        <v>10461.029790000001</v>
      </c>
      <c r="E4088" s="23">
        <v>0.56874411999999996</v>
      </c>
      <c r="F4088" s="23">
        <v>0.42253198600000003</v>
      </c>
      <c r="G4088" s="17">
        <v>0.74181179399999997</v>
      </c>
      <c r="H4088" s="17">
        <v>0.25818820599999998</v>
      </c>
      <c r="I4088" s="17">
        <v>0.97522796099999998</v>
      </c>
      <c r="J4088" s="17">
        <v>2.4799999999999999E-2</v>
      </c>
      <c r="K4088" s="17">
        <v>3.4199999999999999E-6</v>
      </c>
    </row>
    <row r="4089" spans="1:11" x14ac:dyDescent="0.45">
      <c r="A4089" s="10" t="s">
        <v>39</v>
      </c>
      <c r="B4089" s="20">
        <v>0.72</v>
      </c>
      <c r="C4089" s="19">
        <v>53685</v>
      </c>
      <c r="D4089" s="19">
        <v>10891.03046</v>
      </c>
      <c r="E4089" s="23">
        <v>0.59008022599999999</v>
      </c>
      <c r="F4089" s="23">
        <v>0.43570458699999998</v>
      </c>
      <c r="G4089" s="17">
        <v>0.74320573700000003</v>
      </c>
      <c r="H4089" s="17">
        <v>0.25679426300000002</v>
      </c>
      <c r="I4089" s="17">
        <v>0.97600250799999999</v>
      </c>
      <c r="J4089" s="17">
        <v>2.4E-2</v>
      </c>
      <c r="K4089" s="17">
        <v>3.3000000000000002E-6</v>
      </c>
    </row>
    <row r="4090" spans="1:11" x14ac:dyDescent="0.45">
      <c r="A4090" s="10" t="s">
        <v>39</v>
      </c>
      <c r="B4090" s="20">
        <v>0.73</v>
      </c>
      <c r="C4090" s="19">
        <v>54425</v>
      </c>
      <c r="D4090" s="19">
        <v>11336.237160000001</v>
      </c>
      <c r="E4090" s="23">
        <v>0.61351662699999998</v>
      </c>
      <c r="F4090" s="23">
        <v>0.44946622000000003</v>
      </c>
      <c r="G4090" s="17">
        <v>0.74456591599999999</v>
      </c>
      <c r="H4090" s="17">
        <v>0.25543408400000001</v>
      </c>
      <c r="I4090" s="17">
        <v>0.97681989700000005</v>
      </c>
      <c r="J4090" s="17">
        <v>2.3199999999999998E-2</v>
      </c>
      <c r="K4090" s="17">
        <v>3.18E-6</v>
      </c>
    </row>
    <row r="4091" spans="1:11" x14ac:dyDescent="0.45">
      <c r="A4091" s="10" t="s">
        <v>39</v>
      </c>
      <c r="B4091" s="20">
        <v>0.74</v>
      </c>
      <c r="C4091" s="19">
        <v>55164</v>
      </c>
      <c r="D4091" s="19">
        <v>11797.496520000001</v>
      </c>
      <c r="E4091" s="23">
        <v>0.63693810500000003</v>
      </c>
      <c r="F4091" s="23">
        <v>0.46352701800000001</v>
      </c>
      <c r="G4091" s="17">
        <v>0.74537741999999996</v>
      </c>
      <c r="H4091" s="17">
        <v>0.25462257999999999</v>
      </c>
      <c r="I4091" s="17">
        <v>0.977619558</v>
      </c>
      <c r="J4091" s="17">
        <v>2.24E-2</v>
      </c>
      <c r="K4091" s="17">
        <v>3.0699999999999998E-6</v>
      </c>
    </row>
    <row r="4092" spans="1:11" x14ac:dyDescent="0.45">
      <c r="A4092" s="10" t="s">
        <v>39</v>
      </c>
      <c r="B4092" s="20">
        <v>0.75</v>
      </c>
      <c r="C4092" s="19">
        <v>55906</v>
      </c>
      <c r="D4092" s="19">
        <v>12279.371940000001</v>
      </c>
      <c r="E4092" s="23">
        <v>0.66419967499999999</v>
      </c>
      <c r="F4092" s="23">
        <v>0.47853076700000002</v>
      </c>
      <c r="G4092" s="17">
        <v>0.74653883300000001</v>
      </c>
      <c r="H4092" s="17">
        <v>0.25346116699999999</v>
      </c>
      <c r="I4092" s="17">
        <v>0.97844811499999995</v>
      </c>
      <c r="J4092" s="17">
        <v>2.1499999999999998E-2</v>
      </c>
      <c r="K4092" s="17">
        <v>2.96E-6</v>
      </c>
    </row>
    <row r="4093" spans="1:11" x14ac:dyDescent="0.45">
      <c r="A4093" s="10" t="s">
        <v>39</v>
      </c>
      <c r="B4093" s="20">
        <v>0.76</v>
      </c>
      <c r="C4093" s="19">
        <v>56647</v>
      </c>
      <c r="D4093" s="19">
        <v>12779.811760000001</v>
      </c>
      <c r="E4093" s="23">
        <v>0.68842361100000005</v>
      </c>
      <c r="F4093" s="23">
        <v>0.49407013100000002</v>
      </c>
      <c r="G4093" s="17">
        <v>0.747753632</v>
      </c>
      <c r="H4093" s="17">
        <v>0.252246368</v>
      </c>
      <c r="I4093" s="17">
        <v>0.97923420699999997</v>
      </c>
      <c r="J4093" s="17">
        <v>2.0799999999999999E-2</v>
      </c>
      <c r="K4093" s="17">
        <v>2.8499999999999998E-6</v>
      </c>
    </row>
    <row r="4094" spans="1:11" x14ac:dyDescent="0.45">
      <c r="A4094" s="10" t="s">
        <v>39</v>
      </c>
      <c r="B4094" s="20">
        <v>0.77</v>
      </c>
      <c r="C4094" s="19">
        <v>57387</v>
      </c>
      <c r="D4094" s="19">
        <v>13299.85068</v>
      </c>
      <c r="E4094" s="23">
        <v>0.71898702699999995</v>
      </c>
      <c r="F4094" s="23">
        <v>0.51013293100000001</v>
      </c>
      <c r="G4094" s="17">
        <v>0.74900238699999999</v>
      </c>
      <c r="H4094" s="17">
        <v>0.25099761300000001</v>
      </c>
      <c r="I4094" s="17">
        <v>0.97994841799999999</v>
      </c>
      <c r="J4094" s="17">
        <v>0.02</v>
      </c>
      <c r="K4094" s="17">
        <v>2.7499999999999999E-6</v>
      </c>
    </row>
    <row r="4095" spans="1:11" x14ac:dyDescent="0.45">
      <c r="A4095" s="10" t="s">
        <v>39</v>
      </c>
      <c r="B4095" s="20">
        <v>0.78</v>
      </c>
      <c r="C4095" s="19">
        <v>58128</v>
      </c>
      <c r="D4095" s="19">
        <v>13844.514429999999</v>
      </c>
      <c r="E4095" s="23">
        <v>0.75183924300000005</v>
      </c>
      <c r="F4095" s="23">
        <v>0.52709101199999997</v>
      </c>
      <c r="G4095" s="17">
        <v>0.75075694999999998</v>
      </c>
      <c r="H4095" s="17">
        <v>0.24924304999999999</v>
      </c>
      <c r="I4095" s="17">
        <v>0.98065454799999996</v>
      </c>
      <c r="J4095" s="17">
        <v>1.9300000000000001E-2</v>
      </c>
      <c r="K4095" s="17">
        <v>2.65E-6</v>
      </c>
    </row>
    <row r="4096" spans="1:11" x14ac:dyDescent="0.45">
      <c r="A4096" s="10" t="s">
        <v>39</v>
      </c>
      <c r="B4096" s="20">
        <v>0.79</v>
      </c>
      <c r="C4096" s="19">
        <v>58866</v>
      </c>
      <c r="D4096" s="19">
        <v>14413.578939999999</v>
      </c>
      <c r="E4096" s="23">
        <v>0.78951127099999996</v>
      </c>
      <c r="F4096" s="23">
        <v>0.54495211200000004</v>
      </c>
      <c r="G4096" s="17">
        <v>0.75233581400000005</v>
      </c>
      <c r="H4096" s="17">
        <v>0.24766418600000001</v>
      </c>
      <c r="I4096" s="17">
        <v>0.98131470899999995</v>
      </c>
      <c r="J4096" s="17">
        <v>1.8700000000000001E-2</v>
      </c>
      <c r="K4096" s="17">
        <v>2.5600000000000001E-6</v>
      </c>
    </row>
    <row r="4097" spans="1:11" x14ac:dyDescent="0.45">
      <c r="A4097" s="10" t="s">
        <v>39</v>
      </c>
      <c r="B4097" s="20">
        <v>0.8</v>
      </c>
      <c r="C4097" s="19">
        <v>59311</v>
      </c>
      <c r="D4097" s="19">
        <v>14770.69694</v>
      </c>
      <c r="E4097" s="23">
        <v>0.81406035700000001</v>
      </c>
      <c r="F4097" s="23">
        <v>0.55628829700000004</v>
      </c>
      <c r="G4097" s="17">
        <v>0.75309807600000001</v>
      </c>
      <c r="H4097" s="17">
        <v>0.24690192399999999</v>
      </c>
      <c r="I4097" s="17">
        <v>0.98168536200000001</v>
      </c>
      <c r="J4097" s="17">
        <v>1.83E-2</v>
      </c>
      <c r="K4097" s="17">
        <v>2.5100000000000001E-6</v>
      </c>
    </row>
    <row r="4098" spans="1:11" x14ac:dyDescent="0.45">
      <c r="A4098" s="10" t="s">
        <v>39</v>
      </c>
      <c r="B4098" s="20">
        <v>0.80100000000000005</v>
      </c>
      <c r="C4098" s="19">
        <v>59381</v>
      </c>
      <c r="D4098" s="19">
        <v>14827.855939999999</v>
      </c>
      <c r="E4098" s="23">
        <v>0.81861726499999998</v>
      </c>
      <c r="F4098" s="23">
        <v>0.55826573599999996</v>
      </c>
      <c r="G4098" s="17">
        <v>0.75322072699999998</v>
      </c>
      <c r="H4098" s="17">
        <v>0.24677927299999999</v>
      </c>
      <c r="I4098" s="17">
        <v>0.98174267999999998</v>
      </c>
      <c r="J4098" s="17">
        <v>1.83E-2</v>
      </c>
      <c r="K4098" s="17">
        <v>2.5000000000000002E-6</v>
      </c>
    </row>
    <row r="4099" spans="1:11" x14ac:dyDescent="0.45">
      <c r="A4099" s="10" t="s">
        <v>39</v>
      </c>
      <c r="B4099" s="20">
        <v>0.80200000000000005</v>
      </c>
      <c r="C4099" s="19">
        <v>59460</v>
      </c>
      <c r="D4099" s="19">
        <v>14892.67058</v>
      </c>
      <c r="E4099" s="23">
        <v>0.82201293499999994</v>
      </c>
      <c r="F4099" s="23">
        <v>0.56018779100000005</v>
      </c>
      <c r="G4099" s="17">
        <v>0.75334678799999999</v>
      </c>
      <c r="H4099" s="17">
        <v>0.24665321200000001</v>
      </c>
      <c r="I4099" s="17">
        <v>0.98181339000000001</v>
      </c>
      <c r="J4099" s="17">
        <v>1.8200000000000001E-2</v>
      </c>
      <c r="K4099" s="17">
        <v>2.4899999999999999E-6</v>
      </c>
    </row>
    <row r="4100" spans="1:11" x14ac:dyDescent="0.45">
      <c r="A4100" s="10" t="s">
        <v>39</v>
      </c>
      <c r="B4100" s="20">
        <v>0.80300000000000005</v>
      </c>
      <c r="C4100" s="19">
        <v>59533</v>
      </c>
      <c r="D4100" s="19">
        <v>14952.84794</v>
      </c>
      <c r="E4100" s="23">
        <v>0.82661365600000003</v>
      </c>
      <c r="F4100" s="23">
        <v>0.56219499900000003</v>
      </c>
      <c r="G4100" s="17">
        <v>0.75351485699999998</v>
      </c>
      <c r="H4100" s="17">
        <v>0.24648514299999999</v>
      </c>
      <c r="I4100" s="17">
        <v>0.98187475199999996</v>
      </c>
      <c r="J4100" s="17">
        <v>1.8100000000000002E-2</v>
      </c>
      <c r="K4100" s="17">
        <v>2.48E-6</v>
      </c>
    </row>
    <row r="4101" spans="1:11" x14ac:dyDescent="0.45">
      <c r="A4101" s="10" t="s">
        <v>39</v>
      </c>
      <c r="B4101" s="20">
        <v>0.80400000000000005</v>
      </c>
      <c r="C4101" s="19">
        <v>59609</v>
      </c>
      <c r="D4101" s="19">
        <v>15015.785459999999</v>
      </c>
      <c r="E4101" s="23">
        <v>0.83030630800000005</v>
      </c>
      <c r="F4101" s="23">
        <v>0.56407315499999999</v>
      </c>
      <c r="G4101" s="17">
        <v>0.75356070399999997</v>
      </c>
      <c r="H4101" s="17">
        <v>0.246439296</v>
      </c>
      <c r="I4101" s="17">
        <v>0.98193475100000005</v>
      </c>
      <c r="J4101" s="17">
        <v>1.8100000000000002E-2</v>
      </c>
      <c r="K4101" s="17">
        <v>2.48E-6</v>
      </c>
    </row>
    <row r="4102" spans="1:11" x14ac:dyDescent="0.45">
      <c r="A4102" s="10" t="s">
        <v>39</v>
      </c>
      <c r="B4102" s="20">
        <v>0.80500000000000005</v>
      </c>
      <c r="C4102" s="19">
        <v>59683</v>
      </c>
      <c r="D4102" s="19">
        <v>15077.33505</v>
      </c>
      <c r="E4102" s="23">
        <v>0.83361363600000005</v>
      </c>
      <c r="F4102" s="23">
        <v>0.56615862800000005</v>
      </c>
      <c r="G4102" s="17">
        <v>0.753648443</v>
      </c>
      <c r="H4102" s="17">
        <v>0.246351557</v>
      </c>
      <c r="I4102" s="17">
        <v>0.98200311799999995</v>
      </c>
      <c r="J4102" s="17">
        <v>1.7999999999999999E-2</v>
      </c>
      <c r="K4102" s="17">
        <v>2.4700000000000001E-6</v>
      </c>
    </row>
    <row r="4103" spans="1:11" x14ac:dyDescent="0.45">
      <c r="A4103" s="10" t="s">
        <v>39</v>
      </c>
      <c r="B4103" s="20">
        <v>0.80600000000000005</v>
      </c>
      <c r="C4103" s="19">
        <v>59757</v>
      </c>
      <c r="D4103" s="19">
        <v>15139.15227</v>
      </c>
      <c r="E4103" s="23">
        <v>0.83731185900000005</v>
      </c>
      <c r="F4103" s="23">
        <v>0.56810920600000003</v>
      </c>
      <c r="G4103" s="17">
        <v>0.75376943299999999</v>
      </c>
      <c r="H4103" s="17">
        <v>0.24623056700000001</v>
      </c>
      <c r="I4103" s="17">
        <v>0.98204886899999999</v>
      </c>
      <c r="J4103" s="17">
        <v>1.7899999999999999E-2</v>
      </c>
      <c r="K4103" s="17">
        <v>2.4600000000000002E-6</v>
      </c>
    </row>
    <row r="4104" spans="1:11" x14ac:dyDescent="0.45">
      <c r="A4104" s="10" t="s">
        <v>39</v>
      </c>
      <c r="B4104" s="20">
        <v>0.80700000000000005</v>
      </c>
      <c r="C4104" s="19">
        <v>59829</v>
      </c>
      <c r="D4104" s="19">
        <v>15199.597680000001</v>
      </c>
      <c r="E4104" s="23">
        <v>0.84153018499999999</v>
      </c>
      <c r="F4104" s="23">
        <v>0.57009428399999995</v>
      </c>
      <c r="G4104" s="17">
        <v>0.75381503999999999</v>
      </c>
      <c r="H4104" s="17">
        <v>0.24618496000000001</v>
      </c>
      <c r="I4104" s="17">
        <v>0.98211123899999997</v>
      </c>
      <c r="J4104" s="17">
        <v>1.7899999999999999E-2</v>
      </c>
      <c r="K4104" s="17">
        <v>2.4499999999999998E-6</v>
      </c>
    </row>
    <row r="4105" spans="1:11" x14ac:dyDescent="0.45">
      <c r="A4105" s="10" t="s">
        <v>39</v>
      </c>
      <c r="B4105" s="20">
        <v>0.80800000000000005</v>
      </c>
      <c r="C4105" s="19">
        <v>59902</v>
      </c>
      <c r="D4105" s="19">
        <v>15261.275</v>
      </c>
      <c r="E4105" s="23">
        <v>0.84695241300000002</v>
      </c>
      <c r="F4105" s="23">
        <v>0.57211539600000005</v>
      </c>
      <c r="G4105" s="17">
        <v>0.75399819700000004</v>
      </c>
      <c r="H4105" s="17">
        <v>0.24600180299999999</v>
      </c>
      <c r="I4105" s="17">
        <v>0.98218042100000003</v>
      </c>
      <c r="J4105" s="17">
        <v>1.78E-2</v>
      </c>
      <c r="K4105" s="17">
        <v>2.4399999999999999E-6</v>
      </c>
    </row>
    <row r="4106" spans="1:11" x14ac:dyDescent="0.45">
      <c r="A4106" s="10" t="s">
        <v>39</v>
      </c>
      <c r="B4106" s="20">
        <v>0.80900000000000005</v>
      </c>
      <c r="C4106" s="19">
        <v>59979</v>
      </c>
      <c r="D4106" s="19">
        <v>15326.65877</v>
      </c>
      <c r="E4106" s="23">
        <v>0.85170910399999999</v>
      </c>
      <c r="F4106" s="23">
        <v>0.57385464600000002</v>
      </c>
      <c r="G4106" s="17">
        <v>0.75408059500000002</v>
      </c>
      <c r="H4106" s="17">
        <v>0.24591940500000001</v>
      </c>
      <c r="I4106" s="17">
        <v>0.98224917899999997</v>
      </c>
      <c r="J4106" s="17">
        <v>1.77E-2</v>
      </c>
      <c r="K4106" s="17">
        <v>2.43E-6</v>
      </c>
    </row>
    <row r="4107" spans="1:11" x14ac:dyDescent="0.45">
      <c r="A4107" s="10" t="s">
        <v>39</v>
      </c>
      <c r="B4107" s="20">
        <v>0.81</v>
      </c>
      <c r="C4107" s="19">
        <v>60050</v>
      </c>
      <c r="D4107" s="19">
        <v>15387.23871</v>
      </c>
      <c r="E4107" s="23">
        <v>0.854471235</v>
      </c>
      <c r="F4107" s="23">
        <v>0.57608280300000003</v>
      </c>
      <c r="G4107" s="17">
        <v>0.75418817699999996</v>
      </c>
      <c r="H4107" s="17">
        <v>0.24581182300000001</v>
      </c>
      <c r="I4107" s="17">
        <v>0.98229604100000001</v>
      </c>
      <c r="J4107" s="17">
        <v>1.77E-2</v>
      </c>
      <c r="K4107" s="17">
        <v>2.4200000000000001E-6</v>
      </c>
    </row>
    <row r="4108" spans="1:11" x14ac:dyDescent="0.45">
      <c r="A4108" s="10" t="s">
        <v>39</v>
      </c>
      <c r="B4108" s="20">
        <v>0.81100000000000005</v>
      </c>
      <c r="C4108" s="19">
        <v>60124</v>
      </c>
      <c r="D4108" s="19">
        <v>15450.63552</v>
      </c>
      <c r="E4108" s="23">
        <v>0.85842553200000005</v>
      </c>
      <c r="F4108" s="23">
        <v>0.57820207899999998</v>
      </c>
      <c r="G4108" s="17">
        <v>0.75432439600000001</v>
      </c>
      <c r="H4108" s="17">
        <v>0.24567560399999999</v>
      </c>
      <c r="I4108" s="17">
        <v>0.98235422100000003</v>
      </c>
      <c r="J4108" s="17">
        <v>1.7600000000000001E-2</v>
      </c>
      <c r="K4108" s="17">
        <v>2.4200000000000001E-6</v>
      </c>
    </row>
    <row r="4109" spans="1:11" x14ac:dyDescent="0.45">
      <c r="A4109" s="10" t="s">
        <v>39</v>
      </c>
      <c r="B4109" s="20">
        <v>0.81200000000000006</v>
      </c>
      <c r="C4109" s="19">
        <v>60200</v>
      </c>
      <c r="D4109" s="19">
        <v>15515.98731</v>
      </c>
      <c r="E4109" s="23">
        <v>0.86187114200000003</v>
      </c>
      <c r="F4109" s="23">
        <v>0.57995268700000002</v>
      </c>
      <c r="G4109" s="17">
        <v>0.75453488400000002</v>
      </c>
      <c r="H4109" s="17">
        <v>0.24546511600000001</v>
      </c>
      <c r="I4109" s="17">
        <v>0.98241912399999998</v>
      </c>
      <c r="J4109" s="17">
        <v>1.7600000000000001E-2</v>
      </c>
      <c r="K4109" s="17">
        <v>2.4099999999999998E-6</v>
      </c>
    </row>
    <row r="4110" spans="1:11" x14ac:dyDescent="0.45">
      <c r="A4110" s="10" t="s">
        <v>39</v>
      </c>
      <c r="B4110" s="20">
        <v>0.81299999999999994</v>
      </c>
      <c r="C4110" s="19">
        <v>60275</v>
      </c>
      <c r="D4110" s="19">
        <v>15580.741400000001</v>
      </c>
      <c r="E4110" s="23">
        <v>0.86542357700000005</v>
      </c>
      <c r="F4110" s="23">
        <v>0.582166603</v>
      </c>
      <c r="G4110" s="17">
        <v>0.75460804599999998</v>
      </c>
      <c r="H4110" s="17">
        <v>0.245391954</v>
      </c>
      <c r="I4110" s="17">
        <v>0.98248823399999996</v>
      </c>
      <c r="J4110" s="17">
        <v>1.7500000000000002E-2</v>
      </c>
      <c r="K4110" s="17">
        <v>2.3999999999999999E-6</v>
      </c>
    </row>
    <row r="4111" spans="1:11" x14ac:dyDescent="0.45">
      <c r="A4111" s="10" t="s">
        <v>39</v>
      </c>
      <c r="B4111" s="20">
        <v>0.81399999999999995</v>
      </c>
      <c r="C4111" s="19">
        <v>60348</v>
      </c>
      <c r="D4111" s="19">
        <v>15644.0785</v>
      </c>
      <c r="E4111" s="23">
        <v>0.86944106200000004</v>
      </c>
      <c r="F4111" s="23">
        <v>0.58440832399999998</v>
      </c>
      <c r="G4111" s="17">
        <v>0.75478889100000002</v>
      </c>
      <c r="H4111" s="17">
        <v>0.24521110900000001</v>
      </c>
      <c r="I4111" s="17">
        <v>0.98254996999999999</v>
      </c>
      <c r="J4111" s="17">
        <v>1.7399999999999999E-2</v>
      </c>
      <c r="K4111" s="17">
        <v>2.39E-6</v>
      </c>
    </row>
    <row r="4112" spans="1:11" x14ac:dyDescent="0.45">
      <c r="A4112" s="10" t="s">
        <v>39</v>
      </c>
      <c r="B4112" s="20">
        <v>0.81499999999999995</v>
      </c>
      <c r="C4112" s="19">
        <v>60422</v>
      </c>
      <c r="D4112" s="19">
        <v>15708.527459999999</v>
      </c>
      <c r="E4112" s="23">
        <v>0.87279889799999999</v>
      </c>
      <c r="F4112" s="23">
        <v>0.58647449600000001</v>
      </c>
      <c r="G4112" s="17">
        <v>0.75489060299999999</v>
      </c>
      <c r="H4112" s="17">
        <v>0.24510939700000001</v>
      </c>
      <c r="I4112" s="17">
        <v>0.98261447599999996</v>
      </c>
      <c r="J4112" s="17">
        <v>1.7399999999999999E-2</v>
      </c>
      <c r="K4112" s="17">
        <v>2.3800000000000001E-6</v>
      </c>
    </row>
    <row r="4113" spans="1:11" x14ac:dyDescent="0.45">
      <c r="A4113" s="10" t="s">
        <v>39</v>
      </c>
      <c r="B4113" s="20">
        <v>0.81599999999999995</v>
      </c>
      <c r="C4113" s="19">
        <v>60492</v>
      </c>
      <c r="D4113" s="19">
        <v>15769.79732</v>
      </c>
      <c r="E4113" s="23">
        <v>0.87714453299999995</v>
      </c>
      <c r="F4113" s="23">
        <v>0.58854177100000005</v>
      </c>
      <c r="G4113" s="17">
        <v>0.75505851999999996</v>
      </c>
      <c r="H4113" s="17">
        <v>0.24494147999999999</v>
      </c>
      <c r="I4113" s="17">
        <v>0.982661805</v>
      </c>
      <c r="J4113" s="17">
        <v>1.7299999999999999E-2</v>
      </c>
      <c r="K4113" s="17">
        <v>2.3700000000000002E-6</v>
      </c>
    </row>
    <row r="4114" spans="1:11" x14ac:dyDescent="0.45">
      <c r="A4114" s="10" t="s">
        <v>39</v>
      </c>
      <c r="B4114" s="20">
        <v>0.81699999999999995</v>
      </c>
      <c r="C4114" s="19">
        <v>60571</v>
      </c>
      <c r="D4114" s="19">
        <v>15839.20326</v>
      </c>
      <c r="E4114" s="23">
        <v>0.88033321099999995</v>
      </c>
      <c r="F4114" s="23">
        <v>0.59053303899999998</v>
      </c>
      <c r="G4114" s="17">
        <v>0.75517987200000003</v>
      </c>
      <c r="H4114" s="17">
        <v>0.244820128</v>
      </c>
      <c r="I4114" s="17">
        <v>0.98273244900000001</v>
      </c>
      <c r="J4114" s="17">
        <v>1.7299999999999999E-2</v>
      </c>
      <c r="K4114" s="17">
        <v>2.3599999999999999E-6</v>
      </c>
    </row>
    <row r="4115" spans="1:11" x14ac:dyDescent="0.45">
      <c r="A4115" s="10" t="s">
        <v>39</v>
      </c>
      <c r="B4115" s="20">
        <v>0.81799999999999995</v>
      </c>
      <c r="C4115" s="19">
        <v>60645</v>
      </c>
      <c r="D4115" s="19">
        <v>15904.51987</v>
      </c>
      <c r="E4115" s="23">
        <v>0.88438490999999997</v>
      </c>
      <c r="F4115" s="23">
        <v>0.59277741399999995</v>
      </c>
      <c r="G4115" s="17">
        <v>0.75537966899999998</v>
      </c>
      <c r="H4115" s="17">
        <v>0.244620331</v>
      </c>
      <c r="I4115" s="17">
        <v>0.98278564999999996</v>
      </c>
      <c r="J4115" s="17">
        <v>1.72E-2</v>
      </c>
      <c r="K4115" s="17">
        <v>2.3599999999999999E-6</v>
      </c>
    </row>
    <row r="4116" spans="1:11" x14ac:dyDescent="0.45">
      <c r="A4116" s="10" t="s">
        <v>39</v>
      </c>
      <c r="B4116" s="20">
        <v>0.81899999999999995</v>
      </c>
      <c r="C4116" s="19">
        <v>60720</v>
      </c>
      <c r="D4116" s="19">
        <v>15970.98108</v>
      </c>
      <c r="E4116" s="23">
        <v>0.88776401000000005</v>
      </c>
      <c r="F4116" s="23">
        <v>0.59487592899999997</v>
      </c>
      <c r="G4116" s="17">
        <v>0.75548419</v>
      </c>
      <c r="H4116" s="17">
        <v>0.24451581</v>
      </c>
      <c r="I4116" s="17">
        <v>0.98285532399999997</v>
      </c>
      <c r="J4116" s="17">
        <v>1.7100000000000001E-2</v>
      </c>
      <c r="K4116" s="17">
        <v>2.3499999999999999E-6</v>
      </c>
    </row>
    <row r="4117" spans="1:11" x14ac:dyDescent="0.45">
      <c r="A4117" s="10" t="s">
        <v>39</v>
      </c>
      <c r="B4117" s="20">
        <v>0.82</v>
      </c>
      <c r="C4117" s="19">
        <v>60793</v>
      </c>
      <c r="D4117" s="19">
        <v>16035.915349999999</v>
      </c>
      <c r="E4117" s="23">
        <v>0.89195359299999999</v>
      </c>
      <c r="F4117" s="23">
        <v>0.59707971800000004</v>
      </c>
      <c r="G4117" s="17">
        <v>0.75553106400000003</v>
      </c>
      <c r="H4117" s="17">
        <v>0.244468936</v>
      </c>
      <c r="I4117" s="17">
        <v>0.98291460500000005</v>
      </c>
      <c r="J4117" s="17">
        <v>1.7100000000000001E-2</v>
      </c>
      <c r="K4117" s="17">
        <v>2.34E-6</v>
      </c>
    </row>
    <row r="4118" spans="1:11" x14ac:dyDescent="0.45">
      <c r="A4118" s="10" t="s">
        <v>39</v>
      </c>
      <c r="B4118" s="20">
        <v>0.82099999999999995</v>
      </c>
      <c r="C4118" s="19">
        <v>60867</v>
      </c>
      <c r="D4118" s="19">
        <v>16102.042600000001</v>
      </c>
      <c r="E4118" s="23">
        <v>0.89563389199999999</v>
      </c>
      <c r="F4118" s="23">
        <v>0.59917337400000004</v>
      </c>
      <c r="G4118" s="17">
        <v>0.75577899400000004</v>
      </c>
      <c r="H4118" s="17">
        <v>0.24422100599999999</v>
      </c>
      <c r="I4118" s="17">
        <v>0.98297402199999995</v>
      </c>
      <c r="J4118" s="17">
        <v>1.7000000000000001E-2</v>
      </c>
      <c r="K4118" s="17">
        <v>2.3300000000000001E-6</v>
      </c>
    </row>
    <row r="4119" spans="1:11" x14ac:dyDescent="0.45">
      <c r="A4119" s="10" t="s">
        <v>39</v>
      </c>
      <c r="B4119" s="20">
        <v>0.82199999999999995</v>
      </c>
      <c r="C4119" s="19">
        <v>60937</v>
      </c>
      <c r="D4119" s="19">
        <v>16164.92938</v>
      </c>
      <c r="E4119" s="23">
        <v>0.90047631900000003</v>
      </c>
      <c r="F4119" s="23">
        <v>0.60129741699999995</v>
      </c>
      <c r="G4119" s="17">
        <v>0.75581338099999995</v>
      </c>
      <c r="H4119" s="17">
        <v>0.24418661899999999</v>
      </c>
      <c r="I4119" s="17">
        <v>0.98303587699999995</v>
      </c>
      <c r="J4119" s="17">
        <v>1.7000000000000001E-2</v>
      </c>
      <c r="K4119" s="17">
        <v>2.3199999999999998E-6</v>
      </c>
    </row>
    <row r="4120" spans="1:11" x14ac:dyDescent="0.45">
      <c r="A4120" s="10" t="s">
        <v>39</v>
      </c>
      <c r="B4120" s="20">
        <v>0.82299999999999995</v>
      </c>
      <c r="C4120" s="19">
        <v>61015</v>
      </c>
      <c r="D4120" s="19">
        <v>16235.386270000001</v>
      </c>
      <c r="E4120" s="23">
        <v>0.90582595499999996</v>
      </c>
      <c r="F4120" s="23">
        <v>0.60339648999999995</v>
      </c>
      <c r="G4120" s="17">
        <v>0.75589609099999999</v>
      </c>
      <c r="H4120" s="17">
        <v>0.24410390900000001</v>
      </c>
      <c r="I4120" s="17">
        <v>0.98310048400000005</v>
      </c>
      <c r="J4120" s="17">
        <v>1.6899999999999998E-2</v>
      </c>
      <c r="K4120" s="17">
        <v>2.3099999999999999E-6</v>
      </c>
    </row>
    <row r="4121" spans="1:11" x14ac:dyDescent="0.45">
      <c r="A4121" s="10" t="s">
        <v>39</v>
      </c>
      <c r="B4121" s="20">
        <v>0.82399999999999995</v>
      </c>
      <c r="C4121" s="19">
        <v>61089</v>
      </c>
      <c r="D4121" s="19">
        <v>16302.559230000001</v>
      </c>
      <c r="E4121" s="23">
        <v>0.909395599</v>
      </c>
      <c r="F4121" s="23">
        <v>0.60562800400000005</v>
      </c>
      <c r="G4121" s="17">
        <v>0.75607719900000003</v>
      </c>
      <c r="H4121" s="17">
        <v>0.24392280099999999</v>
      </c>
      <c r="I4121" s="17">
        <v>0.98315403999999995</v>
      </c>
      <c r="J4121" s="17">
        <v>1.6799999999999999E-2</v>
      </c>
      <c r="K4121" s="17">
        <v>2.3099999999999999E-6</v>
      </c>
    </row>
    <row r="4122" spans="1:11" x14ac:dyDescent="0.45">
      <c r="A4122" s="10" t="s">
        <v>39</v>
      </c>
      <c r="B4122" s="20">
        <v>0.82499999999999996</v>
      </c>
      <c r="C4122" s="19">
        <v>61159</v>
      </c>
      <c r="D4122" s="19">
        <v>16366.39248</v>
      </c>
      <c r="E4122" s="23">
        <v>0.91416645500000004</v>
      </c>
      <c r="F4122" s="23">
        <v>0.60783396700000003</v>
      </c>
      <c r="G4122" s="17">
        <v>0.75616017300000005</v>
      </c>
      <c r="H4122" s="17">
        <v>0.24383982700000001</v>
      </c>
      <c r="I4122" s="17">
        <v>0.98320932599999999</v>
      </c>
      <c r="J4122" s="17">
        <v>1.6799999999999999E-2</v>
      </c>
      <c r="K4122" s="17">
        <v>2.3E-6</v>
      </c>
    </row>
    <row r="4123" spans="1:11" x14ac:dyDescent="0.45">
      <c r="A4123" s="10" t="s">
        <v>39</v>
      </c>
      <c r="B4123" s="20">
        <v>0.82599999999999996</v>
      </c>
      <c r="C4123" s="19">
        <v>61238</v>
      </c>
      <c r="D4123" s="19">
        <v>16438.726350000001</v>
      </c>
      <c r="E4123" s="23">
        <v>0.91769041500000004</v>
      </c>
      <c r="F4123" s="23">
        <v>0.60966862799999999</v>
      </c>
      <c r="G4123" s="17">
        <v>0.75631144100000003</v>
      </c>
      <c r="H4123" s="17">
        <v>0.243688559</v>
      </c>
      <c r="I4123" s="17">
        <v>0.98327301300000003</v>
      </c>
      <c r="J4123" s="17">
        <v>1.67E-2</v>
      </c>
      <c r="K4123" s="17">
        <v>2.2900000000000001E-6</v>
      </c>
    </row>
    <row r="4124" spans="1:11" x14ac:dyDescent="0.45">
      <c r="A4124" s="10" t="s">
        <v>39</v>
      </c>
      <c r="B4124" s="20">
        <v>0.82699999999999996</v>
      </c>
      <c r="C4124" s="19">
        <v>61309</v>
      </c>
      <c r="D4124" s="19">
        <v>16503.980230000001</v>
      </c>
      <c r="E4124" s="23">
        <v>0.92189106799999998</v>
      </c>
      <c r="F4124" s="23">
        <v>0.61218045300000001</v>
      </c>
      <c r="G4124" s="17">
        <v>0.75641422999999997</v>
      </c>
      <c r="H4124" s="17">
        <v>0.24358577000000001</v>
      </c>
      <c r="I4124" s="17">
        <v>0.98333407699999997</v>
      </c>
      <c r="J4124" s="17">
        <v>1.67E-2</v>
      </c>
      <c r="K4124" s="17">
        <v>2.2800000000000002E-6</v>
      </c>
    </row>
    <row r="4125" spans="1:11" x14ac:dyDescent="0.45">
      <c r="A4125" s="10" t="s">
        <v>39</v>
      </c>
      <c r="B4125" s="20">
        <v>0.82799999999999996</v>
      </c>
      <c r="C4125" s="19">
        <v>61386</v>
      </c>
      <c r="D4125" s="19">
        <v>16575.10154</v>
      </c>
      <c r="E4125" s="23">
        <v>0.92564065699999998</v>
      </c>
      <c r="F4125" s="23">
        <v>0.61439543200000002</v>
      </c>
      <c r="G4125" s="17">
        <v>0.75647541799999996</v>
      </c>
      <c r="H4125" s="17">
        <v>0.24352458199999999</v>
      </c>
      <c r="I4125" s="17">
        <v>0.98338320899999998</v>
      </c>
      <c r="J4125" s="17">
        <v>1.66E-2</v>
      </c>
      <c r="K4125" s="17">
        <v>2.2699999999999999E-6</v>
      </c>
    </row>
    <row r="4126" spans="1:11" x14ac:dyDescent="0.45">
      <c r="A4126" s="10" t="s">
        <v>39</v>
      </c>
      <c r="B4126" s="20">
        <v>0.82899999999999996</v>
      </c>
      <c r="C4126" s="19">
        <v>61457</v>
      </c>
      <c r="D4126" s="19">
        <v>16640.925810000001</v>
      </c>
      <c r="E4126" s="23">
        <v>0.92893291700000002</v>
      </c>
      <c r="F4126" s="23">
        <v>0.61660931200000002</v>
      </c>
      <c r="G4126" s="17">
        <v>0.75661031300000003</v>
      </c>
      <c r="H4126" s="17">
        <v>0.24338968699999999</v>
      </c>
      <c r="I4126" s="17">
        <v>0.98344277599999996</v>
      </c>
      <c r="J4126" s="17">
        <v>1.66E-2</v>
      </c>
      <c r="K4126" s="17">
        <v>2.2699999999999999E-6</v>
      </c>
    </row>
    <row r="4127" spans="1:11" x14ac:dyDescent="0.45">
      <c r="A4127" s="10" t="s">
        <v>39</v>
      </c>
      <c r="B4127" s="20">
        <v>0.83</v>
      </c>
      <c r="C4127" s="19">
        <v>61532</v>
      </c>
      <c r="D4127" s="19">
        <v>16710.7467</v>
      </c>
      <c r="E4127" s="23">
        <v>0.93288891500000004</v>
      </c>
      <c r="F4127" s="23">
        <v>0.61886970699999999</v>
      </c>
      <c r="G4127" s="17">
        <v>0.756695703</v>
      </c>
      <c r="H4127" s="17">
        <v>0.243304297</v>
      </c>
      <c r="I4127" s="17">
        <v>0.98349927999999998</v>
      </c>
      <c r="J4127" s="17">
        <v>1.6500000000000001E-2</v>
      </c>
      <c r="K4127" s="17">
        <v>2.26E-6</v>
      </c>
    </row>
    <row r="4128" spans="1:11" x14ac:dyDescent="0.45">
      <c r="A4128" s="10" t="s">
        <v>39</v>
      </c>
      <c r="B4128" s="20">
        <v>0.83099999999999996</v>
      </c>
      <c r="C4128" s="19">
        <v>61606</v>
      </c>
      <c r="D4128" s="19">
        <v>16779.97334</v>
      </c>
      <c r="E4128" s="23">
        <v>0.93706895899999998</v>
      </c>
      <c r="F4128" s="23">
        <v>0.62113955600000004</v>
      </c>
      <c r="G4128" s="17">
        <v>0.75682563400000002</v>
      </c>
      <c r="H4128" s="17">
        <v>0.243174366</v>
      </c>
      <c r="I4128" s="17">
        <v>0.98355025100000004</v>
      </c>
      <c r="J4128" s="17">
        <v>1.6400000000000001E-2</v>
      </c>
      <c r="K4128" s="17">
        <v>2.2500000000000001E-6</v>
      </c>
    </row>
    <row r="4129" spans="1:11" x14ac:dyDescent="0.45">
      <c r="A4129" s="10" t="s">
        <v>39</v>
      </c>
      <c r="B4129" s="20">
        <v>0.83199999999999996</v>
      </c>
      <c r="C4129" s="19">
        <v>61674</v>
      </c>
      <c r="D4129" s="19">
        <v>16843.794880000001</v>
      </c>
      <c r="E4129" s="23">
        <v>0.94027963400000003</v>
      </c>
      <c r="F4129" s="23">
        <v>0.623414307</v>
      </c>
      <c r="G4129" s="17">
        <v>0.75691539399999996</v>
      </c>
      <c r="H4129" s="17">
        <v>0.24308460600000001</v>
      </c>
      <c r="I4129" s="17">
        <v>0.98360027800000005</v>
      </c>
      <c r="J4129" s="17">
        <v>1.6400000000000001E-2</v>
      </c>
      <c r="K4129" s="17">
        <v>2.2400000000000002E-6</v>
      </c>
    </row>
    <row r="4130" spans="1:11" x14ac:dyDescent="0.45">
      <c r="A4130" s="10" t="s">
        <v>39</v>
      </c>
      <c r="B4130" s="20">
        <v>0.83299999999999996</v>
      </c>
      <c r="C4130" s="19">
        <v>61755</v>
      </c>
      <c r="D4130" s="19">
        <v>16920.20765</v>
      </c>
      <c r="E4130" s="23">
        <v>0.94660894200000001</v>
      </c>
      <c r="F4130" s="23">
        <v>0.62550247999999997</v>
      </c>
      <c r="G4130" s="17">
        <v>0.75707230199999997</v>
      </c>
      <c r="H4130" s="17">
        <v>0.242927698</v>
      </c>
      <c r="I4130" s="17">
        <v>0.98366636200000002</v>
      </c>
      <c r="J4130" s="17">
        <v>1.6299999999999999E-2</v>
      </c>
      <c r="K4130" s="17">
        <v>2.2400000000000002E-6</v>
      </c>
    </row>
    <row r="4131" spans="1:11" x14ac:dyDescent="0.45">
      <c r="A4131" s="10" t="s">
        <v>39</v>
      </c>
      <c r="B4131" s="20">
        <v>0.83399999999999996</v>
      </c>
      <c r="C4131" s="19">
        <v>61821</v>
      </c>
      <c r="D4131" s="19">
        <v>16982.7965</v>
      </c>
      <c r="E4131" s="23">
        <v>0.94920602899999995</v>
      </c>
      <c r="F4131" s="23">
        <v>0.62795121200000004</v>
      </c>
      <c r="G4131" s="17">
        <v>0.757072839</v>
      </c>
      <c r="H4131" s="17">
        <v>0.242927161</v>
      </c>
      <c r="I4131" s="17">
        <v>0.98371832199999998</v>
      </c>
      <c r="J4131" s="17">
        <v>1.6299999999999999E-2</v>
      </c>
      <c r="K4131" s="17">
        <v>2.2299999999999998E-6</v>
      </c>
    </row>
    <row r="4132" spans="1:11" x14ac:dyDescent="0.45">
      <c r="A4132" s="10" t="s">
        <v>39</v>
      </c>
      <c r="B4132" s="20">
        <v>0.83499999999999996</v>
      </c>
      <c r="C4132" s="19">
        <v>61904</v>
      </c>
      <c r="D4132" s="19">
        <v>17061.75952</v>
      </c>
      <c r="E4132" s="23">
        <v>0.95410376200000002</v>
      </c>
      <c r="F4132" s="23">
        <v>0.63002366700000001</v>
      </c>
      <c r="G4132" s="17">
        <v>0.75726932000000002</v>
      </c>
      <c r="H4132" s="17">
        <v>0.24273068</v>
      </c>
      <c r="I4132" s="17">
        <v>0.98378576500000003</v>
      </c>
      <c r="J4132" s="17">
        <v>1.6199999999999999E-2</v>
      </c>
      <c r="K4132" s="17">
        <v>2.2199999999999999E-6</v>
      </c>
    </row>
    <row r="4133" spans="1:11" x14ac:dyDescent="0.45">
      <c r="A4133" s="10" t="s">
        <v>39</v>
      </c>
      <c r="B4133" s="20">
        <v>0.83599999999999997</v>
      </c>
      <c r="C4133" s="19">
        <v>61978</v>
      </c>
      <c r="D4133" s="19">
        <v>17132.529399999999</v>
      </c>
      <c r="E4133" s="23">
        <v>0.95852019099999997</v>
      </c>
      <c r="F4133" s="23">
        <v>0.63249477499999995</v>
      </c>
      <c r="G4133" s="17">
        <v>0.75730097799999996</v>
      </c>
      <c r="H4133" s="17">
        <v>0.24269902199999999</v>
      </c>
      <c r="I4133" s="17">
        <v>0.98384507700000001</v>
      </c>
      <c r="J4133" s="17">
        <v>1.6199999999999999E-2</v>
      </c>
      <c r="K4133" s="17">
        <v>2.21E-6</v>
      </c>
    </row>
    <row r="4134" spans="1:11" x14ac:dyDescent="0.45">
      <c r="A4134" s="10" t="s">
        <v>39</v>
      </c>
      <c r="B4134" s="20">
        <v>0.83699999999999997</v>
      </c>
      <c r="C4134" s="19">
        <v>62051</v>
      </c>
      <c r="D4134" s="19">
        <v>17202.67656</v>
      </c>
      <c r="E4134" s="23">
        <v>0.96293488500000002</v>
      </c>
      <c r="F4134" s="23">
        <v>0.63486105400000004</v>
      </c>
      <c r="G4134" s="17">
        <v>0.75742534399999994</v>
      </c>
      <c r="H4134" s="17">
        <v>0.242574656</v>
      </c>
      <c r="I4134" s="17">
        <v>0.98390403800000004</v>
      </c>
      <c r="J4134" s="17">
        <v>1.61E-2</v>
      </c>
      <c r="K4134" s="17">
        <v>2.2000000000000001E-6</v>
      </c>
    </row>
    <row r="4135" spans="1:11" x14ac:dyDescent="0.45">
      <c r="A4135" s="10" t="s">
        <v>39</v>
      </c>
      <c r="B4135" s="20">
        <v>0.83799999999999997</v>
      </c>
      <c r="C4135" s="19">
        <v>62127</v>
      </c>
      <c r="D4135" s="19">
        <v>17276.09749</v>
      </c>
      <c r="E4135" s="23">
        <v>0.96829582400000003</v>
      </c>
      <c r="F4135" s="23">
        <v>0.63698226899999999</v>
      </c>
      <c r="G4135" s="17">
        <v>0.75767379700000004</v>
      </c>
      <c r="H4135" s="17">
        <v>0.24232620299999999</v>
      </c>
      <c r="I4135" s="17">
        <v>0.98396080399999997</v>
      </c>
      <c r="J4135" s="17">
        <v>1.6E-2</v>
      </c>
      <c r="K4135" s="17">
        <v>2.2000000000000001E-6</v>
      </c>
    </row>
    <row r="4136" spans="1:11" x14ac:dyDescent="0.45">
      <c r="A4136" s="10" t="s">
        <v>39</v>
      </c>
      <c r="B4136" s="20">
        <v>0.83899999999999997</v>
      </c>
      <c r="C4136" s="19">
        <v>62201</v>
      </c>
      <c r="D4136" s="19">
        <v>17347.951300000001</v>
      </c>
      <c r="E4136" s="23">
        <v>0.97430596800000002</v>
      </c>
      <c r="F4136" s="23">
        <v>0.63952634399999997</v>
      </c>
      <c r="G4136" s="17">
        <v>0.75776916800000005</v>
      </c>
      <c r="H4136" s="17">
        <v>0.24223083200000001</v>
      </c>
      <c r="I4136" s="17">
        <v>0.98400837900000004</v>
      </c>
      <c r="J4136" s="17">
        <v>1.6E-2</v>
      </c>
      <c r="K4136" s="17">
        <v>2.1900000000000002E-6</v>
      </c>
    </row>
    <row r="4137" spans="1:11" x14ac:dyDescent="0.45">
      <c r="A4137" s="10" t="s">
        <v>39</v>
      </c>
      <c r="B4137" s="20">
        <v>0.84</v>
      </c>
      <c r="C4137" s="19">
        <v>62271</v>
      </c>
      <c r="D4137" s="19">
        <v>17416.31092</v>
      </c>
      <c r="E4137" s="23">
        <v>0.97793250399999998</v>
      </c>
      <c r="F4137" s="23">
        <v>0.64187820699999998</v>
      </c>
      <c r="G4137" s="17">
        <v>0.75788087599999998</v>
      </c>
      <c r="H4137" s="17">
        <v>0.24211912399999999</v>
      </c>
      <c r="I4137" s="17">
        <v>0.98406147799999999</v>
      </c>
      <c r="J4137" s="17">
        <v>1.5900000000000001E-2</v>
      </c>
      <c r="K4137" s="17">
        <v>2.1799999999999999E-6</v>
      </c>
    </row>
    <row r="4138" spans="1:11" x14ac:dyDescent="0.45">
      <c r="A4138" s="10" t="s">
        <v>39</v>
      </c>
      <c r="B4138" s="20">
        <v>0.84099999999999997</v>
      </c>
      <c r="C4138" s="19">
        <v>62348</v>
      </c>
      <c r="D4138" s="19">
        <v>17491.82717</v>
      </c>
      <c r="E4138" s="23">
        <v>0.98266933099999998</v>
      </c>
      <c r="F4138" s="23">
        <v>0.64413334799999999</v>
      </c>
      <c r="G4138" s="17">
        <v>0.75806762000000005</v>
      </c>
      <c r="H4138" s="17">
        <v>0.24193238</v>
      </c>
      <c r="I4138" s="17">
        <v>0.98412943500000005</v>
      </c>
      <c r="J4138" s="17">
        <v>1.5900000000000001E-2</v>
      </c>
      <c r="K4138" s="17">
        <v>2.17E-6</v>
      </c>
    </row>
    <row r="4139" spans="1:11" x14ac:dyDescent="0.45">
      <c r="A4139" s="10" t="s">
        <v>39</v>
      </c>
      <c r="B4139" s="20">
        <v>0.84199999999999997</v>
      </c>
      <c r="C4139" s="19">
        <v>62422</v>
      </c>
      <c r="D4139" s="19">
        <v>17564.710660000001</v>
      </c>
      <c r="E4139" s="23">
        <v>0.98668494299999998</v>
      </c>
      <c r="F4139" s="23">
        <v>0.64656359500000005</v>
      </c>
      <c r="G4139" s="17">
        <v>0.75819422599999997</v>
      </c>
      <c r="H4139" s="17">
        <v>0.241805774</v>
      </c>
      <c r="I4139" s="17">
        <v>0.98418736100000004</v>
      </c>
      <c r="J4139" s="17">
        <v>1.5800000000000002E-2</v>
      </c>
      <c r="K4139" s="17">
        <v>2.1600000000000001E-6</v>
      </c>
    </row>
    <row r="4140" spans="1:11" x14ac:dyDescent="0.45">
      <c r="A4140" s="10" t="s">
        <v>39</v>
      </c>
      <c r="B4140" s="20">
        <v>0.84299999999999997</v>
      </c>
      <c r="C4140" s="19">
        <v>62496</v>
      </c>
      <c r="D4140" s="19">
        <v>17637.891080000001</v>
      </c>
      <c r="E4140" s="23">
        <v>0.99075460599999998</v>
      </c>
      <c r="F4140" s="23">
        <v>0.64898228000000002</v>
      </c>
      <c r="G4140" s="17">
        <v>0.75833653400000001</v>
      </c>
      <c r="H4140" s="17">
        <v>0.24166346599999999</v>
      </c>
      <c r="I4140" s="17">
        <v>0.98424616700000001</v>
      </c>
      <c r="J4140" s="17">
        <v>1.5800000000000002E-2</v>
      </c>
      <c r="K4140" s="17">
        <v>2.1600000000000001E-6</v>
      </c>
    </row>
    <row r="4141" spans="1:11" x14ac:dyDescent="0.45">
      <c r="A4141" s="10" t="s">
        <v>39</v>
      </c>
      <c r="B4141" s="20">
        <v>0.84399999999999997</v>
      </c>
      <c r="C4141" s="19">
        <v>62569</v>
      </c>
      <c r="D4141" s="19">
        <v>17710.4323</v>
      </c>
      <c r="E4141" s="23">
        <v>0.99694556199999995</v>
      </c>
      <c r="F4141" s="23">
        <v>0.65135241600000005</v>
      </c>
      <c r="G4141" s="17">
        <v>0.75853857300000005</v>
      </c>
      <c r="H4141" s="17">
        <v>0.24146142700000001</v>
      </c>
      <c r="I4141" s="17">
        <v>0.98430358299999998</v>
      </c>
      <c r="J4141" s="17">
        <v>1.5699999999999999E-2</v>
      </c>
      <c r="K4141" s="17">
        <v>2.1500000000000002E-6</v>
      </c>
    </row>
    <row r="4142" spans="1:11" x14ac:dyDescent="0.45">
      <c r="A4142" s="10" t="s">
        <v>39</v>
      </c>
      <c r="B4142" s="20">
        <v>0.84499999999999997</v>
      </c>
      <c r="C4142" s="19">
        <v>62645</v>
      </c>
      <c r="D4142" s="19">
        <v>17786.36261</v>
      </c>
      <c r="E4142" s="23">
        <v>1.0004305950000001</v>
      </c>
      <c r="F4142" s="23">
        <v>0.65372968899999995</v>
      </c>
      <c r="G4142" s="17">
        <v>0.75876765899999998</v>
      </c>
      <c r="H4142" s="17">
        <v>0.24123234099999999</v>
      </c>
      <c r="I4142" s="17">
        <v>0.98435926200000001</v>
      </c>
      <c r="J4142" s="17">
        <v>1.5599999999999999E-2</v>
      </c>
      <c r="K4142" s="17">
        <v>2.1399999999999998E-6</v>
      </c>
    </row>
    <row r="4143" spans="1:11" x14ac:dyDescent="0.45">
      <c r="A4143" s="10" t="s">
        <v>39</v>
      </c>
      <c r="B4143" s="20">
        <v>0.84599999999999997</v>
      </c>
      <c r="C4143" s="19">
        <v>62718</v>
      </c>
      <c r="D4143" s="19">
        <v>17859.619579999999</v>
      </c>
      <c r="E4143" s="23">
        <v>1.006233876</v>
      </c>
      <c r="F4143" s="23">
        <v>0.65623138000000003</v>
      </c>
      <c r="G4143" s="17">
        <v>0.75900060599999997</v>
      </c>
      <c r="H4143" s="17">
        <v>0.24099939400000001</v>
      </c>
      <c r="I4143" s="17">
        <v>0.98441817399999998</v>
      </c>
      <c r="J4143" s="17">
        <v>1.5599999999999999E-2</v>
      </c>
      <c r="K4143" s="17">
        <v>2.1299999999999999E-6</v>
      </c>
    </row>
    <row r="4144" spans="1:11" x14ac:dyDescent="0.45">
      <c r="A4144" s="10" t="s">
        <v>39</v>
      </c>
      <c r="B4144" s="20">
        <v>0.84699999999999998</v>
      </c>
      <c r="C4144" s="19">
        <v>62788</v>
      </c>
      <c r="D4144" s="19">
        <v>17930.36</v>
      </c>
      <c r="E4144" s="23">
        <v>1.013533013</v>
      </c>
      <c r="F4144" s="23">
        <v>0.65863545599999995</v>
      </c>
      <c r="G4144" s="17">
        <v>0.75901446100000003</v>
      </c>
      <c r="H4144" s="17">
        <v>0.240985539</v>
      </c>
      <c r="I4144" s="17">
        <v>0.98447094499999999</v>
      </c>
      <c r="J4144" s="17">
        <v>1.55E-2</v>
      </c>
      <c r="K4144" s="17">
        <v>2.1299999999999999E-6</v>
      </c>
    </row>
    <row r="4145" spans="1:11" x14ac:dyDescent="0.45">
      <c r="A4145" s="10" t="s">
        <v>39</v>
      </c>
      <c r="B4145" s="20">
        <v>0.84799999999999998</v>
      </c>
      <c r="C4145" s="19">
        <v>62863</v>
      </c>
      <c r="D4145" s="19">
        <v>18006.50891</v>
      </c>
      <c r="E4145" s="23">
        <v>1.018116955</v>
      </c>
      <c r="F4145" s="23">
        <v>0.66093871800000004</v>
      </c>
      <c r="G4145" s="17">
        <v>0.75899972999999998</v>
      </c>
      <c r="H4145" s="17">
        <v>0.24100026999999999</v>
      </c>
      <c r="I4145" s="17">
        <v>0.98452159100000003</v>
      </c>
      <c r="J4145" s="17">
        <v>1.55E-2</v>
      </c>
      <c r="K4145" s="17">
        <v>2.12E-6</v>
      </c>
    </row>
    <row r="4146" spans="1:11" x14ac:dyDescent="0.45">
      <c r="A4146" s="10" t="s">
        <v>39</v>
      </c>
      <c r="B4146" s="20">
        <v>0.84899999999999998</v>
      </c>
      <c r="C4146" s="19">
        <v>62940</v>
      </c>
      <c r="D4146" s="19">
        <v>18085.072199999999</v>
      </c>
      <c r="E4146" s="23">
        <v>1.0234029170000001</v>
      </c>
      <c r="F4146" s="23">
        <v>0.66348319899999997</v>
      </c>
      <c r="G4146" s="17">
        <v>0.75904035599999997</v>
      </c>
      <c r="H4146" s="17">
        <v>0.240959644</v>
      </c>
      <c r="I4146" s="17">
        <v>0.98458053499999998</v>
      </c>
      <c r="J4146" s="17">
        <v>1.54E-2</v>
      </c>
      <c r="K4146" s="17">
        <v>2.1100000000000001E-6</v>
      </c>
    </row>
    <row r="4147" spans="1:11" x14ac:dyDescent="0.45">
      <c r="A4147" s="10" t="s">
        <v>39</v>
      </c>
      <c r="B4147" s="20">
        <v>0.85</v>
      </c>
      <c r="C4147" s="19">
        <v>63015</v>
      </c>
      <c r="D4147" s="19">
        <v>18161.978599999999</v>
      </c>
      <c r="E4147" s="23">
        <v>1.0282159120000001</v>
      </c>
      <c r="F4147" s="23">
        <v>0.66604370499999999</v>
      </c>
      <c r="G4147" s="17">
        <v>0.75927953699999995</v>
      </c>
      <c r="H4147" s="17">
        <v>0.240720463</v>
      </c>
      <c r="I4147" s="17">
        <v>0.98464243600000001</v>
      </c>
      <c r="J4147" s="17">
        <v>1.54E-2</v>
      </c>
      <c r="K4147" s="17">
        <v>2.0999999999999998E-6</v>
      </c>
    </row>
    <row r="4148" spans="1:11" x14ac:dyDescent="0.45">
      <c r="A4148" s="10" t="s">
        <v>39</v>
      </c>
      <c r="B4148" s="20">
        <v>0.85099999999999998</v>
      </c>
      <c r="C4148" s="19">
        <v>63085</v>
      </c>
      <c r="D4148" s="19">
        <v>18234.122530000001</v>
      </c>
      <c r="E4148" s="23">
        <v>1.0339330019999999</v>
      </c>
      <c r="F4148" s="23">
        <v>0.66855887300000005</v>
      </c>
      <c r="G4148" s="17">
        <v>0.75937227600000001</v>
      </c>
      <c r="H4148" s="17">
        <v>0.24062772399999999</v>
      </c>
      <c r="I4148" s="17">
        <v>0.98469130500000002</v>
      </c>
      <c r="J4148" s="17">
        <v>1.5299999999999999E-2</v>
      </c>
      <c r="K4148" s="17">
        <v>2.0999999999999998E-6</v>
      </c>
    </row>
    <row r="4149" spans="1:11" x14ac:dyDescent="0.45">
      <c r="A4149" s="10" t="s">
        <v>39</v>
      </c>
      <c r="B4149" s="20">
        <v>0.85199999999999998</v>
      </c>
      <c r="C4149" s="19">
        <v>63160</v>
      </c>
      <c r="D4149" s="19">
        <v>18311.923129999999</v>
      </c>
      <c r="E4149" s="23">
        <v>1.040374785</v>
      </c>
      <c r="F4149" s="23">
        <v>0.67095866699999995</v>
      </c>
      <c r="G4149" s="17">
        <v>0.75956301500000001</v>
      </c>
      <c r="H4149" s="17">
        <v>0.24043698499999999</v>
      </c>
      <c r="I4149" s="17">
        <v>0.98475385500000001</v>
      </c>
      <c r="J4149" s="17">
        <v>1.52E-2</v>
      </c>
      <c r="K4149" s="17">
        <v>2.0899999999999999E-6</v>
      </c>
    </row>
    <row r="4150" spans="1:11" x14ac:dyDescent="0.45">
      <c r="A4150" s="10" t="s">
        <v>39</v>
      </c>
      <c r="B4150" s="20">
        <v>0.85299999999999998</v>
      </c>
      <c r="C4150" s="19">
        <v>63237</v>
      </c>
      <c r="D4150" s="19">
        <v>18392.350770000001</v>
      </c>
      <c r="E4150" s="23">
        <v>1.0482729079999999</v>
      </c>
      <c r="F4150" s="23">
        <v>0.673538839</v>
      </c>
      <c r="G4150" s="17">
        <v>0.75976089899999999</v>
      </c>
      <c r="H4150" s="17">
        <v>0.24023910100000001</v>
      </c>
      <c r="I4150" s="17">
        <v>0.98481082900000005</v>
      </c>
      <c r="J4150" s="17">
        <v>1.52E-2</v>
      </c>
      <c r="K4150" s="17">
        <v>2.08E-6</v>
      </c>
    </row>
    <row r="4151" spans="1:11" x14ac:dyDescent="0.45">
      <c r="A4151" s="10" t="s">
        <v>39</v>
      </c>
      <c r="B4151" s="20">
        <v>0.85399999999999998</v>
      </c>
      <c r="C4151" s="19">
        <v>63310</v>
      </c>
      <c r="D4151" s="19">
        <v>18469.09707</v>
      </c>
      <c r="E4151" s="23">
        <v>1.0543317999999999</v>
      </c>
      <c r="F4151" s="23">
        <v>0.67617627899999999</v>
      </c>
      <c r="G4151" s="17">
        <v>0.760022113</v>
      </c>
      <c r="H4151" s="17">
        <v>0.239977887</v>
      </c>
      <c r="I4151" s="17">
        <v>0.98486738699999998</v>
      </c>
      <c r="J4151" s="17">
        <v>1.5100000000000001E-2</v>
      </c>
      <c r="K4151" s="17">
        <v>2.0700000000000001E-6</v>
      </c>
    </row>
    <row r="4152" spans="1:11" x14ac:dyDescent="0.45">
      <c r="A4152" s="10" t="s">
        <v>39</v>
      </c>
      <c r="B4152" s="20">
        <v>0.85499999999999998</v>
      </c>
      <c r="C4152" s="19">
        <v>63385</v>
      </c>
      <c r="D4152" s="19">
        <v>18548.470570000001</v>
      </c>
      <c r="E4152" s="23">
        <v>1.0618357110000001</v>
      </c>
      <c r="F4152" s="23">
        <v>0.67869706299999999</v>
      </c>
      <c r="G4152" s="17">
        <v>0.76010096999999999</v>
      </c>
      <c r="H4152" s="17">
        <v>0.23989903000000001</v>
      </c>
      <c r="I4152" s="17">
        <v>0.98492357200000002</v>
      </c>
      <c r="J4152" s="17">
        <v>1.5100000000000001E-2</v>
      </c>
      <c r="K4152" s="17">
        <v>2.0600000000000002E-6</v>
      </c>
    </row>
    <row r="4153" spans="1:11" x14ac:dyDescent="0.45">
      <c r="A4153" s="10" t="s">
        <v>39</v>
      </c>
      <c r="B4153" s="20">
        <v>0.85599999999999998</v>
      </c>
      <c r="C4153" s="19">
        <v>63458</v>
      </c>
      <c r="D4153" s="19">
        <v>18626.219829999998</v>
      </c>
      <c r="E4153" s="23">
        <v>1.0684740800000001</v>
      </c>
      <c r="F4153" s="23">
        <v>0.681257157</v>
      </c>
      <c r="G4153" s="17">
        <v>0.76028239200000003</v>
      </c>
      <c r="H4153" s="17">
        <v>0.239717608</v>
      </c>
      <c r="I4153" s="17">
        <v>0.98497835600000005</v>
      </c>
      <c r="J4153" s="17">
        <v>1.4999999999999999E-2</v>
      </c>
      <c r="K4153" s="17">
        <v>2.0600000000000002E-6</v>
      </c>
    </row>
    <row r="4154" spans="1:11" x14ac:dyDescent="0.45">
      <c r="A4154" s="10" t="s">
        <v>39</v>
      </c>
      <c r="B4154" s="20">
        <v>0.85699999999999998</v>
      </c>
      <c r="C4154" s="19">
        <v>63533</v>
      </c>
      <c r="D4154" s="19">
        <v>18706.600419999999</v>
      </c>
      <c r="E4154" s="23">
        <v>1.0741199720000001</v>
      </c>
      <c r="F4154" s="23">
        <v>0.68397307600000001</v>
      </c>
      <c r="G4154" s="17">
        <v>0.76040797699999996</v>
      </c>
      <c r="H4154" s="17">
        <v>0.23959202299999999</v>
      </c>
      <c r="I4154" s="17">
        <v>0.98503354300000001</v>
      </c>
      <c r="J4154" s="17">
        <v>1.4999999999999999E-2</v>
      </c>
      <c r="K4154" s="17">
        <v>2.0499999999999999E-6</v>
      </c>
    </row>
    <row r="4155" spans="1:11" x14ac:dyDescent="0.45">
      <c r="A4155" s="10" t="s">
        <v>39</v>
      </c>
      <c r="B4155" s="20">
        <v>0.85799999999999998</v>
      </c>
      <c r="C4155" s="19">
        <v>63601</v>
      </c>
      <c r="D4155" s="19">
        <v>18779.725999999999</v>
      </c>
      <c r="E4155" s="23">
        <v>1.0784568990000001</v>
      </c>
      <c r="F4155" s="23">
        <v>0.686606932</v>
      </c>
      <c r="G4155" s="17">
        <v>0.76058552499999998</v>
      </c>
      <c r="H4155" s="17">
        <v>0.23941447499999999</v>
      </c>
      <c r="I4155" s="17">
        <v>0.985081655</v>
      </c>
      <c r="J4155" s="17">
        <v>1.49E-2</v>
      </c>
      <c r="K4155" s="17">
        <v>2.04E-6</v>
      </c>
    </row>
    <row r="4156" spans="1:11" x14ac:dyDescent="0.45">
      <c r="A4156" s="10" t="s">
        <v>39</v>
      </c>
      <c r="B4156" s="20">
        <v>0.85899999999999999</v>
      </c>
      <c r="C4156" s="19">
        <v>63681</v>
      </c>
      <c r="D4156" s="19">
        <v>18866.156429999999</v>
      </c>
      <c r="E4156" s="23">
        <v>1.0833336650000001</v>
      </c>
      <c r="F4156" s="23">
        <v>0.68907694799999997</v>
      </c>
      <c r="G4156" s="17">
        <v>0.76071355699999998</v>
      </c>
      <c r="H4156" s="17">
        <v>0.23928644299999999</v>
      </c>
      <c r="I4156" s="17">
        <v>0.98513753500000001</v>
      </c>
      <c r="J4156" s="17">
        <v>1.49E-2</v>
      </c>
      <c r="K4156" s="17">
        <v>2.03E-6</v>
      </c>
    </row>
    <row r="4157" spans="1:11" x14ac:dyDescent="0.45">
      <c r="A4157" s="10" t="s">
        <v>39</v>
      </c>
      <c r="B4157" s="20">
        <v>0.86</v>
      </c>
      <c r="C4157" s="19">
        <v>63752</v>
      </c>
      <c r="D4157" s="19">
        <v>18943.178940000002</v>
      </c>
      <c r="E4157" s="23">
        <v>1.0874695759999999</v>
      </c>
      <c r="F4157" s="23">
        <v>0.69197377800000004</v>
      </c>
      <c r="G4157" s="17">
        <v>0.76077613300000002</v>
      </c>
      <c r="H4157" s="17">
        <v>0.23922386700000001</v>
      </c>
      <c r="I4157" s="17">
        <v>0.98518416900000005</v>
      </c>
      <c r="J4157" s="17">
        <v>1.4800000000000001E-2</v>
      </c>
      <c r="K4157" s="17">
        <v>2.03E-6</v>
      </c>
    </row>
    <row r="4158" spans="1:11" x14ac:dyDescent="0.45">
      <c r="A4158" s="10" t="s">
        <v>39</v>
      </c>
      <c r="B4158" s="20">
        <v>0.86099999999999999</v>
      </c>
      <c r="C4158" s="19">
        <v>63829</v>
      </c>
      <c r="D4158" s="19">
        <v>19027.153890000001</v>
      </c>
      <c r="E4158" s="23">
        <v>1.093886393</v>
      </c>
      <c r="F4158" s="23">
        <v>0.69456716699999999</v>
      </c>
      <c r="G4158" s="17">
        <v>0.76090805100000003</v>
      </c>
      <c r="H4158" s="17">
        <v>0.239091949</v>
      </c>
      <c r="I4158" s="17">
        <v>0.98523796900000005</v>
      </c>
      <c r="J4158" s="17">
        <v>1.4800000000000001E-2</v>
      </c>
      <c r="K4158" s="17">
        <v>2.0200000000000001E-6</v>
      </c>
    </row>
    <row r="4159" spans="1:11" x14ac:dyDescent="0.45">
      <c r="A4159" s="10" t="s">
        <v>39</v>
      </c>
      <c r="B4159" s="20">
        <v>0.86199999999999999</v>
      </c>
      <c r="C4159" s="19">
        <v>63901</v>
      </c>
      <c r="D4159" s="19">
        <v>19106.06035</v>
      </c>
      <c r="E4159" s="23">
        <v>1.0968138869999999</v>
      </c>
      <c r="F4159" s="23">
        <v>0.69733993699999997</v>
      </c>
      <c r="G4159" s="17">
        <v>0.760895761</v>
      </c>
      <c r="H4159" s="17">
        <v>0.239104239</v>
      </c>
      <c r="I4159" s="17">
        <v>0.98529123299999999</v>
      </c>
      <c r="J4159" s="17">
        <v>1.47E-2</v>
      </c>
      <c r="K4159" s="17">
        <v>2.0099999999999998E-6</v>
      </c>
    </row>
    <row r="4160" spans="1:11" x14ac:dyDescent="0.45">
      <c r="A4160" s="10" t="s">
        <v>39</v>
      </c>
      <c r="B4160" s="20">
        <v>0.86299999999999999</v>
      </c>
      <c r="C4160" s="19">
        <v>63978</v>
      </c>
      <c r="D4160" s="19">
        <v>19190.789850000001</v>
      </c>
      <c r="E4160" s="23">
        <v>1.10425482</v>
      </c>
      <c r="F4160" s="23">
        <v>0.69992400099999996</v>
      </c>
      <c r="G4160" s="17">
        <v>0.761027228</v>
      </c>
      <c r="H4160" s="17">
        <v>0.238972772</v>
      </c>
      <c r="I4160" s="17">
        <v>0.98533991899999995</v>
      </c>
      <c r="J4160" s="17">
        <v>1.47E-2</v>
      </c>
      <c r="K4160" s="17">
        <v>2.0099999999999998E-6</v>
      </c>
    </row>
    <row r="4161" spans="1:11" x14ac:dyDescent="0.45">
      <c r="A4161" s="10" t="s">
        <v>39</v>
      </c>
      <c r="B4161" s="20">
        <v>0.86399999999999999</v>
      </c>
      <c r="C4161" s="19">
        <v>64052</v>
      </c>
      <c r="D4161" s="19">
        <v>19272.732789999998</v>
      </c>
      <c r="E4161" s="23">
        <v>1.1105381089999999</v>
      </c>
      <c r="F4161" s="23">
        <v>0.70276617699999999</v>
      </c>
      <c r="G4161" s="17">
        <v>0.76122525399999996</v>
      </c>
      <c r="H4161" s="17">
        <v>0.23877474600000001</v>
      </c>
      <c r="I4161" s="17">
        <v>0.98539778600000005</v>
      </c>
      <c r="J4161" s="17">
        <v>1.46E-2</v>
      </c>
      <c r="K4161" s="17">
        <v>1.9999999999999999E-6</v>
      </c>
    </row>
    <row r="4162" spans="1:11" x14ac:dyDescent="0.45">
      <c r="A4162" s="10" t="s">
        <v>39</v>
      </c>
      <c r="B4162" s="20">
        <v>0.86499999999999999</v>
      </c>
      <c r="C4162" s="19">
        <v>64123</v>
      </c>
      <c r="D4162" s="19">
        <v>19351.809160000001</v>
      </c>
      <c r="E4162" s="23">
        <v>1.116837498</v>
      </c>
      <c r="F4162" s="23">
        <v>0.70552398999999999</v>
      </c>
      <c r="G4162" s="17">
        <v>0.76124011700000005</v>
      </c>
      <c r="H4162" s="17">
        <v>0.23875988300000001</v>
      </c>
      <c r="I4162" s="17">
        <v>0.98545190699999996</v>
      </c>
      <c r="J4162" s="17">
        <v>1.4500000000000001E-2</v>
      </c>
      <c r="K4162" s="17">
        <v>1.99E-6</v>
      </c>
    </row>
    <row r="4163" spans="1:11" x14ac:dyDescent="0.45">
      <c r="A4163" s="10" t="s">
        <v>39</v>
      </c>
      <c r="B4163" s="20">
        <v>0.86599999999999999</v>
      </c>
      <c r="C4163" s="19">
        <v>64199</v>
      </c>
      <c r="D4163" s="19">
        <v>19436.883839999999</v>
      </c>
      <c r="E4163" s="23">
        <v>1.122081755</v>
      </c>
      <c r="F4163" s="23">
        <v>0.70789439200000004</v>
      </c>
      <c r="G4163" s="17">
        <v>0.76132027000000002</v>
      </c>
      <c r="H4163" s="17">
        <v>0.23867973000000001</v>
      </c>
      <c r="I4163" s="17">
        <v>0.98551294099999998</v>
      </c>
      <c r="J4163" s="17">
        <v>1.4500000000000001E-2</v>
      </c>
      <c r="K4163" s="17">
        <v>1.9800000000000001E-6</v>
      </c>
    </row>
    <row r="4164" spans="1:11" x14ac:dyDescent="0.45">
      <c r="A4164" s="10" t="s">
        <v>39</v>
      </c>
      <c r="B4164" s="20">
        <v>0.86699999999999999</v>
      </c>
      <c r="C4164" s="19">
        <v>64273</v>
      </c>
      <c r="D4164" s="19">
        <v>19520.125250000001</v>
      </c>
      <c r="E4164" s="23">
        <v>1.12727971</v>
      </c>
      <c r="F4164" s="23">
        <v>0.71099571399999995</v>
      </c>
      <c r="G4164" s="17">
        <v>0.76154839500000004</v>
      </c>
      <c r="H4164" s="17">
        <v>0.23845160500000001</v>
      </c>
      <c r="I4164" s="17">
        <v>0.98557074200000006</v>
      </c>
      <c r="J4164" s="17">
        <v>1.44E-2</v>
      </c>
      <c r="K4164" s="17">
        <v>1.9700000000000002E-6</v>
      </c>
    </row>
    <row r="4165" spans="1:11" x14ac:dyDescent="0.45">
      <c r="A4165" s="10" t="s">
        <v>39</v>
      </c>
      <c r="B4165" s="20">
        <v>0.86799999999999999</v>
      </c>
      <c r="C4165" s="19">
        <v>64344</v>
      </c>
      <c r="D4165" s="19">
        <v>19600.338019999999</v>
      </c>
      <c r="E4165" s="23">
        <v>1.132322705</v>
      </c>
      <c r="F4165" s="23">
        <v>0.71377563600000005</v>
      </c>
      <c r="G4165" s="17">
        <v>0.76170272299999997</v>
      </c>
      <c r="H4165" s="17">
        <v>0.238297277</v>
      </c>
      <c r="I4165" s="17">
        <v>0.98561140999999997</v>
      </c>
      <c r="J4165" s="17">
        <v>1.44E-2</v>
      </c>
      <c r="K4165" s="17">
        <v>1.9700000000000002E-6</v>
      </c>
    </row>
    <row r="4166" spans="1:11" x14ac:dyDescent="0.45">
      <c r="A4166" s="10" t="s">
        <v>39</v>
      </c>
      <c r="B4166" s="20">
        <v>0.86899999999999999</v>
      </c>
      <c r="C4166" s="19">
        <v>64421</v>
      </c>
      <c r="D4166" s="19">
        <v>19687.825580000001</v>
      </c>
      <c r="E4166" s="23">
        <v>1.140552689</v>
      </c>
      <c r="F4166" s="23">
        <v>0.716491192</v>
      </c>
      <c r="G4166" s="17">
        <v>0.76186336799999999</v>
      </c>
      <c r="H4166" s="17">
        <v>0.23813663199999999</v>
      </c>
      <c r="I4166" s="17">
        <v>0.98565704300000001</v>
      </c>
      <c r="J4166" s="17">
        <v>1.43E-2</v>
      </c>
      <c r="K4166" s="17">
        <v>1.9599999999999999E-6</v>
      </c>
    </row>
    <row r="4167" spans="1:11" x14ac:dyDescent="0.45">
      <c r="A4167" s="10" t="s">
        <v>39</v>
      </c>
      <c r="B4167" s="20">
        <v>0.87</v>
      </c>
      <c r="C4167" s="19">
        <v>64492</v>
      </c>
      <c r="D4167" s="19">
        <v>19769.000390000001</v>
      </c>
      <c r="E4167" s="23">
        <v>1.146089468</v>
      </c>
      <c r="F4167" s="23">
        <v>0.71939672799999999</v>
      </c>
      <c r="G4167" s="17">
        <v>0.7620325</v>
      </c>
      <c r="H4167" s="17">
        <v>0.2379675</v>
      </c>
      <c r="I4167" s="17">
        <v>0.98569626799999999</v>
      </c>
      <c r="J4167" s="17">
        <v>1.43E-2</v>
      </c>
      <c r="K4167" s="17">
        <v>1.9599999999999999E-6</v>
      </c>
    </row>
    <row r="4168" spans="1:11" x14ac:dyDescent="0.45">
      <c r="A4168" s="10" t="s">
        <v>39</v>
      </c>
      <c r="B4168" s="20">
        <v>0.871</v>
      </c>
      <c r="C4168" s="19">
        <v>64570</v>
      </c>
      <c r="D4168" s="19">
        <v>19858.638289999999</v>
      </c>
      <c r="E4168" s="23">
        <v>1.153271301</v>
      </c>
      <c r="F4168" s="23">
        <v>0.72215171899999997</v>
      </c>
      <c r="G4168" s="17">
        <v>0.76222703999999997</v>
      </c>
      <c r="H4168" s="17">
        <v>0.23777296000000001</v>
      </c>
      <c r="I4168" s="17">
        <v>0.985752819</v>
      </c>
      <c r="J4168" s="17">
        <v>1.4200000000000001E-2</v>
      </c>
      <c r="K4168" s="17">
        <v>1.95E-6</v>
      </c>
    </row>
    <row r="4169" spans="1:11" x14ac:dyDescent="0.45">
      <c r="A4169" s="10" t="s">
        <v>39</v>
      </c>
      <c r="B4169" s="20">
        <v>0.872</v>
      </c>
      <c r="C4169" s="19">
        <v>64639</v>
      </c>
      <c r="D4169" s="19">
        <v>19938.407879999999</v>
      </c>
      <c r="E4169" s="23">
        <v>1.1582944390000001</v>
      </c>
      <c r="F4169" s="23">
        <v>0.72515585900000001</v>
      </c>
      <c r="G4169" s="17">
        <v>0.76241897300000006</v>
      </c>
      <c r="H4169" s="17">
        <v>0.237581027</v>
      </c>
      <c r="I4169" s="17">
        <v>0.98580267399999999</v>
      </c>
      <c r="J4169" s="17">
        <v>1.4195384E-2</v>
      </c>
      <c r="K4169" s="17">
        <v>1.9400000000000001E-6</v>
      </c>
    </row>
    <row r="4170" spans="1:11" x14ac:dyDescent="0.45">
      <c r="A4170" s="10" t="s">
        <v>39</v>
      </c>
      <c r="B4170" s="20">
        <v>0.873</v>
      </c>
      <c r="C4170" s="19">
        <v>64717</v>
      </c>
      <c r="D4170" s="19">
        <v>20028.95738</v>
      </c>
      <c r="E4170" s="23">
        <v>1.1640049809999999</v>
      </c>
      <c r="F4170" s="23">
        <v>0.72784428400000001</v>
      </c>
      <c r="G4170" s="17">
        <v>0.76253534599999995</v>
      </c>
      <c r="H4170" s="17">
        <v>0.237464654</v>
      </c>
      <c r="I4170" s="17">
        <v>0.98586095900000004</v>
      </c>
      <c r="J4170" s="17">
        <v>1.41E-2</v>
      </c>
      <c r="K4170" s="17">
        <v>1.9300000000000002E-6</v>
      </c>
    </row>
    <row r="4171" spans="1:11" x14ac:dyDescent="0.45">
      <c r="A4171" s="10" t="s">
        <v>39</v>
      </c>
      <c r="B4171" s="20">
        <v>0.874</v>
      </c>
      <c r="C4171" s="19">
        <v>64790</v>
      </c>
      <c r="D4171" s="19">
        <v>20114.232090000001</v>
      </c>
      <c r="E4171" s="23">
        <v>1.1722328790000001</v>
      </c>
      <c r="F4171" s="23">
        <v>0.73088203600000001</v>
      </c>
      <c r="G4171" s="17">
        <v>0.76260225299999995</v>
      </c>
      <c r="H4171" s="17">
        <v>0.23739774699999999</v>
      </c>
      <c r="I4171" s="17">
        <v>0.98591256699999996</v>
      </c>
      <c r="J4171" s="17">
        <v>1.41E-2</v>
      </c>
      <c r="K4171" s="17">
        <v>1.9300000000000002E-6</v>
      </c>
    </row>
    <row r="4172" spans="1:11" x14ac:dyDescent="0.45">
      <c r="A4172" s="10" t="s">
        <v>39</v>
      </c>
      <c r="B4172" s="20">
        <v>0.875</v>
      </c>
      <c r="C4172" s="19">
        <v>64866</v>
      </c>
      <c r="D4172" s="19">
        <v>20203.683649999999</v>
      </c>
      <c r="E4172" s="23">
        <v>1.18095401</v>
      </c>
      <c r="F4172" s="23">
        <v>0.73379059300000005</v>
      </c>
      <c r="G4172" s="17">
        <v>0.76261832100000004</v>
      </c>
      <c r="H4172" s="17">
        <v>0.23738167900000001</v>
      </c>
      <c r="I4172" s="17">
        <v>0.98596281200000002</v>
      </c>
      <c r="J4172" s="17">
        <v>1.4E-2</v>
      </c>
      <c r="K4172" s="17">
        <v>1.9199999999999998E-6</v>
      </c>
    </row>
    <row r="4173" spans="1:11" x14ac:dyDescent="0.45">
      <c r="A4173" s="10" t="s">
        <v>39</v>
      </c>
      <c r="B4173" s="20">
        <v>0.876</v>
      </c>
      <c r="C4173" s="19">
        <v>64940</v>
      </c>
      <c r="D4173" s="19">
        <v>20291.33396</v>
      </c>
      <c r="E4173" s="23">
        <v>1.18915978</v>
      </c>
      <c r="F4173" s="23">
        <v>0.73679369800000005</v>
      </c>
      <c r="G4173" s="17">
        <v>0.76276562999999997</v>
      </c>
      <c r="H4173" s="17">
        <v>0.23723437</v>
      </c>
      <c r="I4173" s="17">
        <v>0.98601532000000003</v>
      </c>
      <c r="J4173" s="17">
        <v>1.4E-2</v>
      </c>
      <c r="K4173" s="17">
        <v>1.9099999999999999E-6</v>
      </c>
    </row>
    <row r="4174" spans="1:11" x14ac:dyDescent="0.45">
      <c r="A4174" s="10" t="s">
        <v>39</v>
      </c>
      <c r="B4174" s="20">
        <v>0.877</v>
      </c>
      <c r="C4174" s="19">
        <v>65014</v>
      </c>
      <c r="D4174" s="19">
        <v>20379.604930000001</v>
      </c>
      <c r="E4174" s="23">
        <v>1.197005417</v>
      </c>
      <c r="F4174" s="23">
        <v>0.73968331300000001</v>
      </c>
      <c r="G4174" s="17">
        <v>0.76298951000000004</v>
      </c>
      <c r="H4174" s="17">
        <v>0.23701048999999999</v>
      </c>
      <c r="I4174" s="17">
        <v>0.986064838</v>
      </c>
      <c r="J4174" s="17">
        <v>1.3899999999999999E-2</v>
      </c>
      <c r="K4174" s="17">
        <v>1.9099999999999999E-6</v>
      </c>
    </row>
    <row r="4175" spans="1:11" x14ac:dyDescent="0.45">
      <c r="A4175" s="10" t="s">
        <v>39</v>
      </c>
      <c r="B4175" s="20">
        <v>0.878</v>
      </c>
      <c r="C4175" s="19">
        <v>65088</v>
      </c>
      <c r="D4175" s="19">
        <v>20468.339830000001</v>
      </c>
      <c r="E4175" s="23">
        <v>1.2006174270000001</v>
      </c>
      <c r="F4175" s="23">
        <v>0.74273544499999999</v>
      </c>
      <c r="G4175" s="17">
        <v>0.76308997099999998</v>
      </c>
      <c r="H4175" s="17">
        <v>0.23691002899999999</v>
      </c>
      <c r="I4175" s="17">
        <v>0.98611200700000001</v>
      </c>
      <c r="J4175" s="17">
        <v>1.3899999999999999E-2</v>
      </c>
      <c r="K4175" s="17">
        <v>1.9E-6</v>
      </c>
    </row>
    <row r="4176" spans="1:11" x14ac:dyDescent="0.45">
      <c r="A4176" s="10" t="s">
        <v>39</v>
      </c>
      <c r="B4176" s="20">
        <v>0.879</v>
      </c>
      <c r="C4176" s="19">
        <v>65161</v>
      </c>
      <c r="D4176" s="19">
        <v>20556.205129999998</v>
      </c>
      <c r="E4176" s="23">
        <v>1.2065722130000001</v>
      </c>
      <c r="F4176" s="23">
        <v>0.74575528199999996</v>
      </c>
      <c r="G4176" s="17">
        <v>0.763278648</v>
      </c>
      <c r="H4176" s="17">
        <v>0.236721352</v>
      </c>
      <c r="I4176" s="17">
        <v>0.98616334000000005</v>
      </c>
      <c r="J4176" s="17">
        <v>1.38E-2</v>
      </c>
      <c r="K4176" s="17">
        <v>1.8899999999999999E-6</v>
      </c>
    </row>
    <row r="4177" spans="1:11" x14ac:dyDescent="0.45">
      <c r="A4177" s="10" t="s">
        <v>39</v>
      </c>
      <c r="B4177" s="20">
        <v>0.88</v>
      </c>
      <c r="C4177" s="19">
        <v>65235</v>
      </c>
      <c r="D4177" s="19">
        <v>20646.078290000001</v>
      </c>
      <c r="E4177" s="23">
        <v>1.2196952109999999</v>
      </c>
      <c r="F4177" s="23">
        <v>0.74875680600000005</v>
      </c>
      <c r="G4177" s="17">
        <v>0.76343987099999999</v>
      </c>
      <c r="H4177" s="17">
        <v>0.23656012900000001</v>
      </c>
      <c r="I4177" s="17">
        <v>0.98620861900000001</v>
      </c>
      <c r="J4177" s="17">
        <v>1.38E-2</v>
      </c>
      <c r="K4177" s="17">
        <v>1.8899999999999999E-6</v>
      </c>
    </row>
    <row r="4178" spans="1:11" x14ac:dyDescent="0.45">
      <c r="A4178" s="10" t="s">
        <v>39</v>
      </c>
      <c r="B4178" s="20">
        <v>0.88100000000000001</v>
      </c>
      <c r="C4178" s="19">
        <v>65309</v>
      </c>
      <c r="D4178" s="19">
        <v>20736.57489</v>
      </c>
      <c r="E4178" s="23">
        <v>1.2265763460000001</v>
      </c>
      <c r="F4178" s="23">
        <v>0.75180849699999996</v>
      </c>
      <c r="G4178" s="17">
        <v>0.76346292199999999</v>
      </c>
      <c r="H4178" s="17">
        <v>0.23653707800000001</v>
      </c>
      <c r="I4178" s="17">
        <v>0.98625938400000002</v>
      </c>
      <c r="J4178" s="17">
        <v>1.37E-2</v>
      </c>
      <c r="K4178" s="17">
        <v>1.88E-6</v>
      </c>
    </row>
    <row r="4179" spans="1:11" x14ac:dyDescent="0.45">
      <c r="A4179" s="10" t="s">
        <v>39</v>
      </c>
      <c r="B4179" s="20">
        <v>0.88200000000000001</v>
      </c>
      <c r="C4179" s="19">
        <v>65385</v>
      </c>
      <c r="D4179" s="19">
        <v>20830.114730000001</v>
      </c>
      <c r="E4179" s="23">
        <v>1.2342826979999999</v>
      </c>
      <c r="F4179" s="23">
        <v>0.75478431999999995</v>
      </c>
      <c r="G4179" s="17">
        <v>0.763569626</v>
      </c>
      <c r="H4179" s="17">
        <v>0.236430374</v>
      </c>
      <c r="I4179" s="17">
        <v>0.98630242199999996</v>
      </c>
      <c r="J4179" s="17">
        <v>1.37E-2</v>
      </c>
      <c r="K4179" s="17">
        <v>1.8700000000000001E-6</v>
      </c>
    </row>
    <row r="4180" spans="1:11" x14ac:dyDescent="0.45">
      <c r="A4180" s="10" t="s">
        <v>39</v>
      </c>
      <c r="B4180" s="20">
        <v>0.88300000000000001</v>
      </c>
      <c r="C4180" s="19">
        <v>65458</v>
      </c>
      <c r="D4180" s="19">
        <v>20920.534380000001</v>
      </c>
      <c r="E4180" s="23">
        <v>1.2431925070000001</v>
      </c>
      <c r="F4180" s="23">
        <v>0.75799814399999998</v>
      </c>
      <c r="G4180" s="17">
        <v>0.76368052799999997</v>
      </c>
      <c r="H4180" s="17">
        <v>0.236319472</v>
      </c>
      <c r="I4180" s="17">
        <v>0.98635357999999995</v>
      </c>
      <c r="J4180" s="17">
        <v>1.3599999999999999E-2</v>
      </c>
      <c r="K4180" s="17">
        <v>1.8700000000000001E-6</v>
      </c>
    </row>
    <row r="4181" spans="1:11" x14ac:dyDescent="0.45">
      <c r="A4181" s="10" t="s">
        <v>39</v>
      </c>
      <c r="B4181" s="20">
        <v>0.88400000000000001</v>
      </c>
      <c r="C4181" s="19">
        <v>65531</v>
      </c>
      <c r="D4181" s="19">
        <v>21011.499299999999</v>
      </c>
      <c r="E4181" s="23">
        <v>1.2483390190000001</v>
      </c>
      <c r="F4181" s="23">
        <v>0.76118545000000004</v>
      </c>
      <c r="G4181" s="17">
        <v>0.76383696300000004</v>
      </c>
      <c r="H4181" s="17">
        <v>0.23616303699999999</v>
      </c>
      <c r="I4181" s="17">
        <v>0.986401694</v>
      </c>
      <c r="J4181" s="17">
        <v>1.3599999999999999E-2</v>
      </c>
      <c r="K4181" s="17">
        <v>1.86E-6</v>
      </c>
    </row>
    <row r="4182" spans="1:11" x14ac:dyDescent="0.45">
      <c r="A4182" s="10" t="s">
        <v>39</v>
      </c>
      <c r="B4182" s="20">
        <v>0.88500000000000001</v>
      </c>
      <c r="C4182" s="19">
        <v>65606</v>
      </c>
      <c r="D4182" s="19">
        <v>21105.366300000002</v>
      </c>
      <c r="E4182" s="23">
        <v>1.2558834619999999</v>
      </c>
      <c r="F4182" s="23">
        <v>0.76430724000000005</v>
      </c>
      <c r="G4182" s="17">
        <v>0.764000244</v>
      </c>
      <c r="H4182" s="17">
        <v>0.235999756</v>
      </c>
      <c r="I4182" s="17">
        <v>0.98646044700000002</v>
      </c>
      <c r="J4182" s="17">
        <v>1.35E-2</v>
      </c>
      <c r="K4182" s="17">
        <v>1.8500000000000001E-6</v>
      </c>
    </row>
    <row r="4183" spans="1:11" x14ac:dyDescent="0.45">
      <c r="A4183" s="10" t="s">
        <v>39</v>
      </c>
      <c r="B4183" s="20">
        <v>0.88600000000000001</v>
      </c>
      <c r="C4183" s="19">
        <v>65681</v>
      </c>
      <c r="D4183" s="19">
        <v>21199.884979999999</v>
      </c>
      <c r="E4183" s="23">
        <v>1.263499573</v>
      </c>
      <c r="F4183" s="23">
        <v>0.76750241100000005</v>
      </c>
      <c r="G4183" s="17">
        <v>0.76411747699999999</v>
      </c>
      <c r="H4183" s="17">
        <v>0.23588252300000001</v>
      </c>
      <c r="I4183" s="17">
        <v>0.98651177300000004</v>
      </c>
      <c r="J4183" s="17">
        <v>1.35E-2</v>
      </c>
      <c r="K4183" s="17">
        <v>1.84E-6</v>
      </c>
    </row>
    <row r="4184" spans="1:11" x14ac:dyDescent="0.45">
      <c r="A4184" s="10" t="s">
        <v>39</v>
      </c>
      <c r="B4184" s="20">
        <v>0.88700000000000001</v>
      </c>
      <c r="C4184" s="19">
        <v>65749</v>
      </c>
      <c r="D4184" s="19">
        <v>21285.998960000001</v>
      </c>
      <c r="E4184" s="23">
        <v>1.2707658799999999</v>
      </c>
      <c r="F4184" s="23">
        <v>0.77070778399999995</v>
      </c>
      <c r="G4184" s="17">
        <v>0.76419413199999997</v>
      </c>
      <c r="H4184" s="17">
        <v>0.235805868</v>
      </c>
      <c r="I4184" s="17">
        <v>0.98654974200000001</v>
      </c>
      <c r="J4184" s="17">
        <v>1.34E-2</v>
      </c>
      <c r="K4184" s="17">
        <v>1.84E-6</v>
      </c>
    </row>
    <row r="4185" spans="1:11" x14ac:dyDescent="0.45">
      <c r="A4185" s="10" t="s">
        <v>39</v>
      </c>
      <c r="B4185" s="20">
        <v>0.88800000000000001</v>
      </c>
      <c r="C4185" s="19">
        <v>65829</v>
      </c>
      <c r="D4185" s="19">
        <v>21387.81277</v>
      </c>
      <c r="E4185" s="23">
        <v>1.274678357</v>
      </c>
      <c r="F4185" s="23">
        <v>0.77366612800000001</v>
      </c>
      <c r="G4185" s="17">
        <v>0.76423764599999999</v>
      </c>
      <c r="H4185" s="17">
        <v>0.23576235400000001</v>
      </c>
      <c r="I4185" s="17">
        <v>0.98660429100000002</v>
      </c>
      <c r="J4185" s="17">
        <v>1.34E-2</v>
      </c>
      <c r="K4185" s="17">
        <v>1.8300000000000001E-6</v>
      </c>
    </row>
    <row r="4186" spans="1:11" x14ac:dyDescent="0.45">
      <c r="A4186" s="10" t="s">
        <v>39</v>
      </c>
      <c r="B4186" s="20">
        <v>0.88900000000000001</v>
      </c>
      <c r="C4186" s="19">
        <v>65903</v>
      </c>
      <c r="D4186" s="19">
        <v>21482.330470000001</v>
      </c>
      <c r="E4186" s="23">
        <v>1.27990344</v>
      </c>
      <c r="F4186" s="23">
        <v>0.77712826899999998</v>
      </c>
      <c r="G4186" s="17">
        <v>0.76438098399999999</v>
      </c>
      <c r="H4186" s="17">
        <v>0.23561901599999999</v>
      </c>
      <c r="I4186" s="17">
        <v>0.986659862</v>
      </c>
      <c r="J4186" s="17">
        <v>1.3299999999999999E-2</v>
      </c>
      <c r="K4186" s="17">
        <v>1.8199999999999999E-6</v>
      </c>
    </row>
    <row r="4187" spans="1:11" x14ac:dyDescent="0.45">
      <c r="A4187" s="10" t="s">
        <v>39</v>
      </c>
      <c r="B4187" s="20">
        <v>0.89</v>
      </c>
      <c r="C4187" s="19">
        <v>65977</v>
      </c>
      <c r="D4187" s="19">
        <v>21577.390479999998</v>
      </c>
      <c r="E4187" s="23">
        <v>1.2888669020000001</v>
      </c>
      <c r="F4187" s="23">
        <v>0.78043591499999998</v>
      </c>
      <c r="G4187" s="17">
        <v>0.76453915800000005</v>
      </c>
      <c r="H4187" s="17">
        <v>0.235460842</v>
      </c>
      <c r="I4187" s="17">
        <v>0.98670692699999996</v>
      </c>
      <c r="J4187" s="17">
        <v>1.3299999999999999E-2</v>
      </c>
      <c r="K4187" s="17">
        <v>1.8199999999999999E-6</v>
      </c>
    </row>
    <row r="4188" spans="1:11" x14ac:dyDescent="0.45">
      <c r="A4188" s="10" t="s">
        <v>39</v>
      </c>
      <c r="B4188" s="20">
        <v>0.89100000000000001</v>
      </c>
      <c r="C4188" s="19">
        <v>66051</v>
      </c>
      <c r="D4188" s="19">
        <v>21673.232019999999</v>
      </c>
      <c r="E4188" s="23">
        <v>1.2990986229999999</v>
      </c>
      <c r="F4188" s="23">
        <v>0.78358340900000001</v>
      </c>
      <c r="G4188" s="17">
        <v>0.76465155699999998</v>
      </c>
      <c r="H4188" s="17">
        <v>0.23534844299999999</v>
      </c>
      <c r="I4188" s="17">
        <v>0.986755151</v>
      </c>
      <c r="J4188" s="17">
        <v>1.32E-2</v>
      </c>
      <c r="K4188" s="17">
        <v>1.81E-6</v>
      </c>
    </row>
    <row r="4189" spans="1:11" x14ac:dyDescent="0.45">
      <c r="A4189" s="10" t="s">
        <v>39</v>
      </c>
      <c r="B4189" s="20">
        <v>0.89200000000000002</v>
      </c>
      <c r="C4189" s="19">
        <v>66124</v>
      </c>
      <c r="D4189" s="19">
        <v>21768.188320000001</v>
      </c>
      <c r="E4189" s="23">
        <v>1.304615912</v>
      </c>
      <c r="F4189" s="23">
        <v>0.78702245299999996</v>
      </c>
      <c r="G4189" s="17">
        <v>0.76463916300000001</v>
      </c>
      <c r="H4189" s="17">
        <v>0.23536083699999999</v>
      </c>
      <c r="I4189" s="17">
        <v>0.98679620800000001</v>
      </c>
      <c r="J4189" s="17">
        <v>1.32E-2</v>
      </c>
      <c r="K4189" s="17">
        <v>1.81E-6</v>
      </c>
    </row>
    <row r="4190" spans="1:11" x14ac:dyDescent="0.45">
      <c r="A4190" s="10" t="s">
        <v>39</v>
      </c>
      <c r="B4190" s="20">
        <v>0.89300000000000002</v>
      </c>
      <c r="C4190" s="19">
        <v>66199</v>
      </c>
      <c r="D4190" s="19">
        <v>21866.28773</v>
      </c>
      <c r="E4190" s="23">
        <v>1.311896121</v>
      </c>
      <c r="F4190" s="23">
        <v>0.79018740200000004</v>
      </c>
      <c r="G4190" s="17">
        <v>0.76484538999999996</v>
      </c>
      <c r="H4190" s="17">
        <v>0.23515460999999999</v>
      </c>
      <c r="I4190" s="17">
        <v>0.98685107599999999</v>
      </c>
      <c r="J4190" s="17">
        <v>1.3100000000000001E-2</v>
      </c>
      <c r="K4190" s="17">
        <v>1.7999999999999999E-6</v>
      </c>
    </row>
    <row r="4191" spans="1:11" x14ac:dyDescent="0.45">
      <c r="A4191" s="10" t="s">
        <v>39</v>
      </c>
      <c r="B4191" s="20">
        <v>0.89400000000000002</v>
      </c>
      <c r="C4191" s="19">
        <v>66272</v>
      </c>
      <c r="D4191" s="19">
        <v>21962.466639999999</v>
      </c>
      <c r="E4191" s="23">
        <v>1.323373315</v>
      </c>
      <c r="F4191" s="23">
        <v>0.793434682</v>
      </c>
      <c r="G4191" s="17">
        <v>0.76505915000000002</v>
      </c>
      <c r="H4191" s="17">
        <v>0.23494085000000001</v>
      </c>
      <c r="I4191" s="17">
        <v>0.98689957100000003</v>
      </c>
      <c r="J4191" s="17">
        <v>1.3100000000000001E-2</v>
      </c>
      <c r="K4191" s="17">
        <v>1.79E-6</v>
      </c>
    </row>
    <row r="4192" spans="1:11" x14ac:dyDescent="0.45">
      <c r="A4192" s="10" t="s">
        <v>39</v>
      </c>
      <c r="B4192" s="20">
        <v>0.89500000000000002</v>
      </c>
      <c r="C4192" s="19">
        <v>66346</v>
      </c>
      <c r="D4192" s="19">
        <v>22060.865129999998</v>
      </c>
      <c r="E4192" s="23">
        <v>1.334765059</v>
      </c>
      <c r="F4192" s="23">
        <v>0.79691076699999996</v>
      </c>
      <c r="G4192" s="17">
        <v>0.76517047000000005</v>
      </c>
      <c r="H4192" s="17">
        <v>0.23482953000000001</v>
      </c>
      <c r="I4192" s="17">
        <v>0.98694759700000001</v>
      </c>
      <c r="J4192" s="17">
        <v>1.3100000000000001E-2</v>
      </c>
      <c r="K4192" s="17">
        <v>1.7799999999999999E-6</v>
      </c>
    </row>
    <row r="4193" spans="1:11" x14ac:dyDescent="0.45">
      <c r="A4193" s="10" t="s">
        <v>39</v>
      </c>
      <c r="B4193" s="20">
        <v>0.89600000000000002</v>
      </c>
      <c r="C4193" s="19">
        <v>66421</v>
      </c>
      <c r="D4193" s="19">
        <v>22161.426780000002</v>
      </c>
      <c r="E4193" s="23">
        <v>1.34689528</v>
      </c>
      <c r="F4193" s="23">
        <v>0.80036989000000003</v>
      </c>
      <c r="G4193" s="17">
        <v>0.76534529699999998</v>
      </c>
      <c r="H4193" s="17">
        <v>0.23465470299999999</v>
      </c>
      <c r="I4193" s="17">
        <v>0.98699399799999998</v>
      </c>
      <c r="J4193" s="17">
        <v>1.2999999999999999E-2</v>
      </c>
      <c r="K4193" s="17">
        <v>1.7799999999999999E-6</v>
      </c>
    </row>
    <row r="4194" spans="1:11" x14ac:dyDescent="0.45">
      <c r="A4194" s="10" t="s">
        <v>39</v>
      </c>
      <c r="B4194" s="20">
        <v>0.89700000000000002</v>
      </c>
      <c r="C4194" s="19">
        <v>66496</v>
      </c>
      <c r="D4194" s="19">
        <v>22262.810020000001</v>
      </c>
      <c r="E4194" s="23">
        <v>1.3550102239999999</v>
      </c>
      <c r="F4194" s="23">
        <v>0.80392057299999997</v>
      </c>
      <c r="G4194" s="17">
        <v>0.76551973100000004</v>
      </c>
      <c r="H4194" s="17">
        <v>0.23448026899999999</v>
      </c>
      <c r="I4194" s="17">
        <v>0.98703876099999999</v>
      </c>
      <c r="J4194" s="17">
        <v>1.2999999999999999E-2</v>
      </c>
      <c r="K4194" s="17">
        <v>1.77E-6</v>
      </c>
    </row>
    <row r="4195" spans="1:11" x14ac:dyDescent="0.45">
      <c r="A4195" s="10" t="s">
        <v>39</v>
      </c>
      <c r="B4195" s="20">
        <v>0.89800000000000002</v>
      </c>
      <c r="C4195" s="19">
        <v>66566</v>
      </c>
      <c r="D4195" s="19">
        <v>22358.144130000001</v>
      </c>
      <c r="E4195" s="23">
        <v>1.3659200469999999</v>
      </c>
      <c r="F4195" s="23">
        <v>0.807394532</v>
      </c>
      <c r="G4195" s="17">
        <v>0.76561608000000003</v>
      </c>
      <c r="H4195" s="17">
        <v>0.23438392</v>
      </c>
      <c r="I4195" s="17">
        <v>0.98708488900000002</v>
      </c>
      <c r="J4195" s="17">
        <v>1.29E-2</v>
      </c>
      <c r="K4195" s="17">
        <v>1.77E-6</v>
      </c>
    </row>
    <row r="4196" spans="1:11" x14ac:dyDescent="0.45">
      <c r="A4196" s="10" t="s">
        <v>39</v>
      </c>
      <c r="B4196" s="20">
        <v>0.89900000000000002</v>
      </c>
      <c r="C4196" s="19">
        <v>66644</v>
      </c>
      <c r="D4196" s="19">
        <v>22464.969209999999</v>
      </c>
      <c r="E4196" s="23">
        <v>1.374386165</v>
      </c>
      <c r="F4196" s="23">
        <v>0.81083217399999996</v>
      </c>
      <c r="G4196" s="17">
        <v>0.76568033099999999</v>
      </c>
      <c r="H4196" s="17">
        <v>0.23431966900000001</v>
      </c>
      <c r="I4196" s="17">
        <v>0.98713089200000004</v>
      </c>
      <c r="J4196" s="17">
        <v>1.29E-2</v>
      </c>
      <c r="K4196" s="17">
        <v>1.7600000000000001E-6</v>
      </c>
    </row>
    <row r="4197" spans="1:11" x14ac:dyDescent="0.45">
      <c r="A4197" s="10" t="s">
        <v>39</v>
      </c>
      <c r="B4197" s="20">
        <v>0.9</v>
      </c>
      <c r="C4197" s="19">
        <v>66717</v>
      </c>
      <c r="D4197" s="19">
        <v>22565.572240000001</v>
      </c>
      <c r="E4197" s="23">
        <v>1.382300501</v>
      </c>
      <c r="F4197" s="23">
        <v>0.81450128700000002</v>
      </c>
      <c r="G4197" s="17">
        <v>0.76581680799999996</v>
      </c>
      <c r="H4197" s="17">
        <v>0.23418319200000001</v>
      </c>
      <c r="I4197" s="17">
        <v>0.98717564800000002</v>
      </c>
      <c r="J4197" s="17">
        <v>1.2800000000000001E-2</v>
      </c>
      <c r="K4197" s="17">
        <v>1.75E-6</v>
      </c>
    </row>
    <row r="4198" spans="1:11" x14ac:dyDescent="0.45">
      <c r="A4198" s="10" t="s">
        <v>39</v>
      </c>
      <c r="B4198" s="20">
        <v>0.90100000000000002</v>
      </c>
      <c r="C4198" s="19">
        <v>66792</v>
      </c>
      <c r="D4198" s="19">
        <v>22669.713039999999</v>
      </c>
      <c r="E4198" s="23">
        <v>1.392952038</v>
      </c>
      <c r="F4198" s="23">
        <v>0.81798864299999996</v>
      </c>
      <c r="G4198" s="17">
        <v>0.76601988300000001</v>
      </c>
      <c r="H4198" s="17">
        <v>0.23398011699999999</v>
      </c>
      <c r="I4198" s="17">
        <v>0.98722123900000003</v>
      </c>
      <c r="J4198" s="17">
        <v>1.2800000000000001E-2</v>
      </c>
      <c r="K4198" s="17">
        <v>1.75E-6</v>
      </c>
    </row>
    <row r="4199" spans="1:11" x14ac:dyDescent="0.45">
      <c r="A4199" s="10" t="s">
        <v>39</v>
      </c>
      <c r="B4199" s="20">
        <v>0.90200000000000002</v>
      </c>
      <c r="C4199" s="19">
        <v>66866</v>
      </c>
      <c r="D4199" s="19">
        <v>22773.12384</v>
      </c>
      <c r="E4199" s="23">
        <v>1.40435964</v>
      </c>
      <c r="F4199" s="23">
        <v>0.821696969</v>
      </c>
      <c r="G4199" s="17">
        <v>0.76620405000000003</v>
      </c>
      <c r="H4199" s="17">
        <v>0.23379595</v>
      </c>
      <c r="I4199" s="17">
        <v>0.98725506699999999</v>
      </c>
      <c r="J4199" s="17">
        <v>1.2699999999999999E-2</v>
      </c>
      <c r="K4199" s="17">
        <v>1.7400000000000001E-6</v>
      </c>
    </row>
    <row r="4200" spans="1:11" x14ac:dyDescent="0.45">
      <c r="A4200" s="10" t="s">
        <v>39</v>
      </c>
      <c r="B4200" s="20">
        <v>0.90300000000000002</v>
      </c>
      <c r="C4200" s="19">
        <v>66940</v>
      </c>
      <c r="D4200" s="19">
        <v>22877.349989999999</v>
      </c>
      <c r="E4200" s="23">
        <v>1.4119908800000001</v>
      </c>
      <c r="F4200" s="23">
        <v>0.82530207799999999</v>
      </c>
      <c r="G4200" s="17">
        <v>0.76634299400000006</v>
      </c>
      <c r="H4200" s="17">
        <v>0.233657006</v>
      </c>
      <c r="I4200" s="17">
        <v>0.98730729699999997</v>
      </c>
      <c r="J4200" s="17">
        <v>1.2699999999999999E-2</v>
      </c>
      <c r="K4200" s="17">
        <v>1.73E-6</v>
      </c>
    </row>
    <row r="4201" spans="1:11" x14ac:dyDescent="0.45">
      <c r="A4201" s="10" t="s">
        <v>39</v>
      </c>
      <c r="B4201" s="20">
        <v>0.90400000000000003</v>
      </c>
      <c r="C4201" s="19">
        <v>67013</v>
      </c>
      <c r="D4201" s="19">
        <v>22980.629250000002</v>
      </c>
      <c r="E4201" s="23">
        <v>1.419422612</v>
      </c>
      <c r="F4201" s="23">
        <v>0.82892400899999996</v>
      </c>
      <c r="G4201" s="17">
        <v>0.766388611</v>
      </c>
      <c r="H4201" s="17">
        <v>0.233611389</v>
      </c>
      <c r="I4201" s="17">
        <v>0.98735220499999998</v>
      </c>
      <c r="J4201" s="17">
        <v>1.26E-2</v>
      </c>
      <c r="K4201" s="17">
        <v>1.73E-6</v>
      </c>
    </row>
    <row r="4202" spans="1:11" x14ac:dyDescent="0.45">
      <c r="A4202" s="10" t="s">
        <v>39</v>
      </c>
      <c r="B4202" s="20">
        <v>0.90500000000000003</v>
      </c>
      <c r="C4202" s="19">
        <v>67086</v>
      </c>
      <c r="D4202" s="19">
        <v>23084.517940000002</v>
      </c>
      <c r="E4202" s="23">
        <v>1.4279934160000001</v>
      </c>
      <c r="F4202" s="23">
        <v>0.83260741299999996</v>
      </c>
      <c r="G4202" s="17">
        <v>0.76656828499999996</v>
      </c>
      <c r="H4202" s="17">
        <v>0.23343171500000001</v>
      </c>
      <c r="I4202" s="17">
        <v>0.98740815100000001</v>
      </c>
      <c r="J4202" s="17">
        <v>1.26E-2</v>
      </c>
      <c r="K4202" s="17">
        <v>1.72E-6</v>
      </c>
    </row>
    <row r="4203" spans="1:11" x14ac:dyDescent="0.45">
      <c r="A4203" s="10" t="s">
        <v>39</v>
      </c>
      <c r="B4203" s="20">
        <v>0.90600000000000003</v>
      </c>
      <c r="C4203" s="19">
        <v>67162</v>
      </c>
      <c r="D4203" s="19">
        <v>23193.440549999999</v>
      </c>
      <c r="E4203" s="23">
        <v>1.438957255</v>
      </c>
      <c r="F4203" s="23">
        <v>0.83627278199999999</v>
      </c>
      <c r="G4203" s="17">
        <v>0.76668354100000002</v>
      </c>
      <c r="H4203" s="17">
        <v>0.233316459</v>
      </c>
      <c r="I4203" s="17">
        <v>0.987459109</v>
      </c>
      <c r="J4203" s="17">
        <v>1.2500000000000001E-2</v>
      </c>
      <c r="K4203" s="17">
        <v>1.7099999999999999E-6</v>
      </c>
    </row>
    <row r="4204" spans="1:11" x14ac:dyDescent="0.45">
      <c r="A4204" s="10" t="s">
        <v>39</v>
      </c>
      <c r="B4204" s="20">
        <v>0.90700000000000003</v>
      </c>
      <c r="C4204" s="19">
        <v>67233</v>
      </c>
      <c r="D4204" s="19">
        <v>23295.84274</v>
      </c>
      <c r="E4204" s="23">
        <v>1.4463750369999999</v>
      </c>
      <c r="F4204" s="23">
        <v>0.84007523500000003</v>
      </c>
      <c r="G4204" s="17">
        <v>0.76681094100000002</v>
      </c>
      <c r="H4204" s="17">
        <v>0.233189059</v>
      </c>
      <c r="I4204" s="17">
        <v>0.98749122300000003</v>
      </c>
      <c r="J4204" s="17">
        <v>1.2500000000000001E-2</v>
      </c>
      <c r="K4204" s="17">
        <v>1.7099999999999999E-6</v>
      </c>
    </row>
    <row r="4205" spans="1:11" x14ac:dyDescent="0.45">
      <c r="A4205" s="10" t="s">
        <v>39</v>
      </c>
      <c r="B4205" s="20">
        <v>0.90800000000000003</v>
      </c>
      <c r="C4205" s="19">
        <v>67309</v>
      </c>
      <c r="D4205" s="19">
        <v>23406.082770000001</v>
      </c>
      <c r="E4205" s="23">
        <v>1.4525278699999999</v>
      </c>
      <c r="F4205" s="23">
        <v>0.843807627</v>
      </c>
      <c r="G4205" s="17">
        <v>0.76697024199999997</v>
      </c>
      <c r="H4205" s="17">
        <v>0.233029758</v>
      </c>
      <c r="I4205" s="17">
        <v>0.98754801999999997</v>
      </c>
      <c r="J4205" s="17">
        <v>1.2500000000000001E-2</v>
      </c>
      <c r="K4205" s="17">
        <v>1.7E-6</v>
      </c>
    </row>
    <row r="4206" spans="1:11" x14ac:dyDescent="0.45">
      <c r="A4206" s="10" t="s">
        <v>39</v>
      </c>
      <c r="B4206" s="20">
        <v>0.90900000000000003</v>
      </c>
      <c r="C4206" s="19">
        <v>67383</v>
      </c>
      <c r="D4206" s="19">
        <v>23514.066559999999</v>
      </c>
      <c r="E4206" s="23">
        <v>1.4665517850000001</v>
      </c>
      <c r="F4206" s="23">
        <v>0.84760245099999998</v>
      </c>
      <c r="G4206" s="17">
        <v>0.76713711200000001</v>
      </c>
      <c r="H4206" s="17">
        <v>0.23286288799999999</v>
      </c>
      <c r="I4206" s="17">
        <v>0.98759198599999998</v>
      </c>
      <c r="J4206" s="17">
        <v>1.24E-2</v>
      </c>
      <c r="K4206" s="17">
        <v>1.6899999999999999E-6</v>
      </c>
    </row>
    <row r="4207" spans="1:11" x14ac:dyDescent="0.45">
      <c r="A4207" s="10" t="s">
        <v>39</v>
      </c>
      <c r="B4207" s="20">
        <v>0.91</v>
      </c>
      <c r="C4207" s="19">
        <v>67458</v>
      </c>
      <c r="D4207" s="19">
        <v>23624.444019999999</v>
      </c>
      <c r="E4207" s="23">
        <v>1.477868411</v>
      </c>
      <c r="F4207" s="23">
        <v>0.85141088399999998</v>
      </c>
      <c r="G4207" s="17">
        <v>0.76727741699999996</v>
      </c>
      <c r="H4207" s="17">
        <v>0.23272258300000001</v>
      </c>
      <c r="I4207" s="17">
        <v>0.98764483400000003</v>
      </c>
      <c r="J4207" s="17">
        <v>1.24E-2</v>
      </c>
      <c r="K4207" s="17">
        <v>1.6899999999999999E-6</v>
      </c>
    </row>
    <row r="4208" spans="1:11" x14ac:dyDescent="0.45">
      <c r="A4208" s="10" t="s">
        <v>39</v>
      </c>
      <c r="B4208" s="20">
        <v>0.91100000000000003</v>
      </c>
      <c r="C4208" s="19">
        <v>67532</v>
      </c>
      <c r="D4208" s="19">
        <v>23734.146710000001</v>
      </c>
      <c r="E4208" s="23">
        <v>1.4864639319999999</v>
      </c>
      <c r="F4208" s="23">
        <v>0.85533805299999999</v>
      </c>
      <c r="G4208" s="17">
        <v>0.76747319800000002</v>
      </c>
      <c r="H4208" s="17">
        <v>0.232526802</v>
      </c>
      <c r="I4208" s="17">
        <v>0.98769333500000001</v>
      </c>
      <c r="J4208" s="17">
        <v>1.23E-2</v>
      </c>
      <c r="K4208" s="17">
        <v>1.68E-6</v>
      </c>
    </row>
    <row r="4209" spans="1:11" x14ac:dyDescent="0.45">
      <c r="A4209" s="10" t="s">
        <v>39</v>
      </c>
      <c r="B4209" s="20">
        <v>0.91200000000000003</v>
      </c>
      <c r="C4209" s="19">
        <v>67604</v>
      </c>
      <c r="D4209" s="19">
        <v>23841.568090000001</v>
      </c>
      <c r="E4209" s="23">
        <v>1.4988036650000001</v>
      </c>
      <c r="F4209" s="23">
        <v>0.85926332000000005</v>
      </c>
      <c r="G4209" s="17">
        <v>0.76755813299999998</v>
      </c>
      <c r="H4209" s="17">
        <v>0.232441867</v>
      </c>
      <c r="I4209" s="17">
        <v>0.98773407700000004</v>
      </c>
      <c r="J4209" s="17">
        <v>1.23E-2</v>
      </c>
      <c r="K4209" s="17">
        <v>1.68E-6</v>
      </c>
    </row>
    <row r="4210" spans="1:11" x14ac:dyDescent="0.45">
      <c r="A4210" s="10" t="s">
        <v>39</v>
      </c>
      <c r="B4210" s="20">
        <v>0.91300000000000003</v>
      </c>
      <c r="C4210" s="19">
        <v>67679</v>
      </c>
      <c r="D4210" s="19">
        <v>23954.460640000001</v>
      </c>
      <c r="E4210" s="23">
        <v>1.512608985</v>
      </c>
      <c r="F4210" s="23">
        <v>0.86312205600000003</v>
      </c>
      <c r="G4210" s="17">
        <v>0.76763841099999996</v>
      </c>
      <c r="H4210" s="17">
        <v>0.23236158900000001</v>
      </c>
      <c r="I4210" s="17">
        <v>0.98777918600000003</v>
      </c>
      <c r="J4210" s="17">
        <v>1.2200000000000001E-2</v>
      </c>
      <c r="K4210" s="17">
        <v>1.6700000000000001E-6</v>
      </c>
    </row>
    <row r="4211" spans="1:11" x14ac:dyDescent="0.45">
      <c r="A4211" s="10" t="s">
        <v>39</v>
      </c>
      <c r="B4211" s="20">
        <v>0.91400000000000003</v>
      </c>
      <c r="C4211" s="19">
        <v>67753</v>
      </c>
      <c r="D4211" s="19">
        <v>24066.736639999999</v>
      </c>
      <c r="E4211" s="23">
        <v>1.522520651</v>
      </c>
      <c r="F4211" s="23">
        <v>0.866967712</v>
      </c>
      <c r="G4211" s="17">
        <v>0.76770032300000002</v>
      </c>
      <c r="H4211" s="17">
        <v>0.23229967700000001</v>
      </c>
      <c r="I4211" s="17">
        <v>0.98782809199999999</v>
      </c>
      <c r="J4211" s="17">
        <v>1.2200000000000001E-2</v>
      </c>
      <c r="K4211" s="17">
        <v>1.66E-6</v>
      </c>
    </row>
    <row r="4212" spans="1:11" x14ac:dyDescent="0.45">
      <c r="A4212" s="10" t="s">
        <v>39</v>
      </c>
      <c r="B4212" s="20">
        <v>0.91500000000000004</v>
      </c>
      <c r="C4212" s="19">
        <v>67827</v>
      </c>
      <c r="D4212" s="19">
        <v>24179.943899999998</v>
      </c>
      <c r="E4212" s="23">
        <v>1.5377572690000001</v>
      </c>
      <c r="F4212" s="23">
        <v>0.87112945399999997</v>
      </c>
      <c r="G4212" s="17">
        <v>0.76789479100000002</v>
      </c>
      <c r="H4212" s="17">
        <v>0.23210520900000001</v>
      </c>
      <c r="I4212" s="17">
        <v>0.98787937699999995</v>
      </c>
      <c r="J4212" s="17">
        <v>1.21E-2</v>
      </c>
      <c r="K4212" s="17">
        <v>1.66E-6</v>
      </c>
    </row>
    <row r="4213" spans="1:11" x14ac:dyDescent="0.45">
      <c r="A4213" s="10" t="s">
        <v>39</v>
      </c>
      <c r="B4213" s="20">
        <v>0.91600000000000004</v>
      </c>
      <c r="C4213" s="19">
        <v>67901</v>
      </c>
      <c r="D4213" s="19">
        <v>24294.16114</v>
      </c>
      <c r="E4213" s="23">
        <v>1.547212236</v>
      </c>
      <c r="F4213" s="23">
        <v>0.87514060299999996</v>
      </c>
      <c r="G4213" s="17">
        <v>0.76801519900000004</v>
      </c>
      <c r="H4213" s="17">
        <v>0.23198480099999999</v>
      </c>
      <c r="I4213" s="17">
        <v>0.98792766300000001</v>
      </c>
      <c r="J4213" s="17">
        <v>1.21E-2</v>
      </c>
      <c r="K4213" s="17">
        <v>1.6500000000000001E-6</v>
      </c>
    </row>
    <row r="4214" spans="1:11" x14ac:dyDescent="0.45">
      <c r="A4214" s="10" t="s">
        <v>39</v>
      </c>
      <c r="B4214" s="20">
        <v>0.91700000000000004</v>
      </c>
      <c r="C4214" s="19">
        <v>67973</v>
      </c>
      <c r="D4214" s="19">
        <v>24405.933860000001</v>
      </c>
      <c r="E4214" s="23">
        <v>1.5604591269999999</v>
      </c>
      <c r="F4214" s="23">
        <v>0.87906774899999995</v>
      </c>
      <c r="G4214" s="17">
        <v>0.76818736899999995</v>
      </c>
      <c r="H4214" s="17">
        <v>0.23181263099999999</v>
      </c>
      <c r="I4214" s="17">
        <v>0.98796445799999999</v>
      </c>
      <c r="J4214" s="17">
        <v>1.2E-2</v>
      </c>
      <c r="K4214" s="17">
        <v>1.64E-6</v>
      </c>
    </row>
    <row r="4215" spans="1:11" x14ac:dyDescent="0.45">
      <c r="A4215" s="10" t="s">
        <v>39</v>
      </c>
      <c r="B4215" s="20">
        <v>0.91800000000000004</v>
      </c>
      <c r="C4215" s="19">
        <v>68047</v>
      </c>
      <c r="D4215" s="19">
        <v>24521.730640000002</v>
      </c>
      <c r="E4215" s="23">
        <v>1.5721362800000001</v>
      </c>
      <c r="F4215" s="23">
        <v>0.88326290500000004</v>
      </c>
      <c r="G4215" s="17">
        <v>0.76839537400000002</v>
      </c>
      <c r="H4215" s="17">
        <v>0.23160462600000001</v>
      </c>
      <c r="I4215" s="17">
        <v>0.98800615800000002</v>
      </c>
      <c r="J4215" s="17">
        <v>1.2E-2</v>
      </c>
      <c r="K4215" s="17">
        <v>1.64E-6</v>
      </c>
    </row>
    <row r="4216" spans="1:11" x14ac:dyDescent="0.45">
      <c r="A4216" s="10" t="s">
        <v>39</v>
      </c>
      <c r="B4216" s="20">
        <v>0.91900000000000004</v>
      </c>
      <c r="C4216" s="19">
        <v>68120</v>
      </c>
      <c r="D4216" s="19">
        <v>24636.998360000001</v>
      </c>
      <c r="E4216" s="23">
        <v>1.585987335</v>
      </c>
      <c r="F4216" s="23">
        <v>0.88740757400000003</v>
      </c>
      <c r="G4216" s="17">
        <v>0.76857017000000005</v>
      </c>
      <c r="H4216" s="17">
        <v>0.23142983</v>
      </c>
      <c r="I4216" s="17">
        <v>0.988047075</v>
      </c>
      <c r="J4216" s="17">
        <v>1.2E-2</v>
      </c>
      <c r="K4216" s="17">
        <v>1.6300000000000001E-6</v>
      </c>
    </row>
    <row r="4217" spans="1:11" x14ac:dyDescent="0.45">
      <c r="A4217" s="10" t="s">
        <v>39</v>
      </c>
      <c r="B4217" s="20">
        <v>0.92</v>
      </c>
      <c r="C4217" s="19">
        <v>68199</v>
      </c>
      <c r="D4217" s="19">
        <v>24762.85225</v>
      </c>
      <c r="E4217" s="23">
        <v>1.603087615</v>
      </c>
      <c r="F4217" s="23">
        <v>0.89156036500000002</v>
      </c>
      <c r="G4217" s="17">
        <v>0.76864763400000002</v>
      </c>
      <c r="H4217" s="17">
        <v>0.231352366</v>
      </c>
      <c r="I4217" s="17">
        <v>0.98808748700000004</v>
      </c>
      <c r="J4217" s="17">
        <v>1.1900000000000001E-2</v>
      </c>
      <c r="K4217" s="17">
        <v>1.6300000000000001E-6</v>
      </c>
    </row>
    <row r="4218" spans="1:11" x14ac:dyDescent="0.45">
      <c r="A4218" s="10" t="s">
        <v>39</v>
      </c>
      <c r="B4218" s="20">
        <v>0.92100000000000004</v>
      </c>
      <c r="C4218" s="19">
        <v>68272</v>
      </c>
      <c r="D4218" s="19">
        <v>24880.241709999998</v>
      </c>
      <c r="E4218" s="23">
        <v>1.61539173</v>
      </c>
      <c r="F4218" s="23">
        <v>0.89600490399999999</v>
      </c>
      <c r="G4218" s="17">
        <v>0.76877783</v>
      </c>
      <c r="H4218" s="17">
        <v>0.23122217</v>
      </c>
      <c r="I4218" s="17">
        <v>0.98813081000000003</v>
      </c>
      <c r="J4218" s="17">
        <v>1.1900000000000001E-2</v>
      </c>
      <c r="K4218" s="17">
        <v>1.6199999999999999E-6</v>
      </c>
    </row>
    <row r="4219" spans="1:11" x14ac:dyDescent="0.45">
      <c r="A4219" s="10" t="s">
        <v>39</v>
      </c>
      <c r="B4219" s="20">
        <v>0.92200000000000004</v>
      </c>
      <c r="C4219" s="19">
        <v>68346</v>
      </c>
      <c r="D4219" s="19">
        <v>25000.219819999998</v>
      </c>
      <c r="E4219" s="23">
        <v>1.627428871</v>
      </c>
      <c r="F4219" s="23">
        <v>0.90034161899999998</v>
      </c>
      <c r="G4219" s="17">
        <v>0.76896965399999995</v>
      </c>
      <c r="H4219" s="17">
        <v>0.231030346</v>
      </c>
      <c r="I4219" s="17">
        <v>0.98817585600000002</v>
      </c>
      <c r="J4219" s="17">
        <v>1.18E-2</v>
      </c>
      <c r="K4219" s="17">
        <v>1.61E-6</v>
      </c>
    </row>
    <row r="4220" spans="1:11" x14ac:dyDescent="0.45">
      <c r="A4220" s="10" t="s">
        <v>39</v>
      </c>
      <c r="B4220" s="20">
        <v>0.92300000000000004</v>
      </c>
      <c r="C4220" s="19">
        <v>68420</v>
      </c>
      <c r="D4220" s="19">
        <v>25121.101180000001</v>
      </c>
      <c r="E4220" s="23">
        <v>1.6384607710000001</v>
      </c>
      <c r="F4220" s="23">
        <v>0.90465329299999997</v>
      </c>
      <c r="G4220" s="17">
        <v>0.76913183299999999</v>
      </c>
      <c r="H4220" s="17">
        <v>0.23086816700000001</v>
      </c>
      <c r="I4220" s="17">
        <v>0.98821420299999996</v>
      </c>
      <c r="J4220" s="17">
        <v>1.18E-2</v>
      </c>
      <c r="K4220" s="17">
        <v>1.61E-6</v>
      </c>
    </row>
    <row r="4221" spans="1:11" x14ac:dyDescent="0.45">
      <c r="A4221" s="10" t="s">
        <v>39</v>
      </c>
      <c r="B4221" s="20">
        <v>0.92400000000000004</v>
      </c>
      <c r="C4221" s="19">
        <v>68494</v>
      </c>
      <c r="D4221" s="19">
        <v>25242.921160000002</v>
      </c>
      <c r="E4221" s="23">
        <v>1.6537196830000001</v>
      </c>
      <c r="F4221" s="23">
        <v>0.90907116600000004</v>
      </c>
      <c r="G4221" s="17">
        <v>0.76932286000000005</v>
      </c>
      <c r="H4221" s="17">
        <v>0.23067714</v>
      </c>
      <c r="I4221" s="17">
        <v>0.98825964499999996</v>
      </c>
      <c r="J4221" s="17">
        <v>1.17E-2</v>
      </c>
      <c r="K4221" s="17">
        <v>1.5999999999999999E-6</v>
      </c>
    </row>
    <row r="4222" spans="1:11" x14ac:dyDescent="0.45">
      <c r="A4222" s="10" t="s">
        <v>39</v>
      </c>
      <c r="B4222" s="20">
        <v>0.92500000000000004</v>
      </c>
      <c r="C4222" s="19">
        <v>68567</v>
      </c>
      <c r="D4222" s="19">
        <v>25363.939470000001</v>
      </c>
      <c r="E4222" s="23">
        <v>1.6624401660000001</v>
      </c>
      <c r="F4222" s="23">
        <v>0.91341617500000005</v>
      </c>
      <c r="G4222" s="17">
        <v>0.76936427100000004</v>
      </c>
      <c r="H4222" s="17">
        <v>0.23063572900000001</v>
      </c>
      <c r="I4222" s="17">
        <v>0.98830396399999998</v>
      </c>
      <c r="J4222" s="17">
        <v>1.17E-2</v>
      </c>
      <c r="K4222" s="17">
        <v>1.5999999999999999E-6</v>
      </c>
    </row>
    <row r="4223" spans="1:11" x14ac:dyDescent="0.45">
      <c r="A4223" s="10" t="s">
        <v>39</v>
      </c>
      <c r="B4223" s="20">
        <v>0.92600000000000005</v>
      </c>
      <c r="C4223" s="19">
        <v>68642</v>
      </c>
      <c r="D4223" s="19">
        <v>25489.06407</v>
      </c>
      <c r="E4223" s="23">
        <v>1.6757520109999999</v>
      </c>
      <c r="F4223" s="23">
        <v>0.917865563</v>
      </c>
      <c r="G4223" s="17">
        <v>0.76951429199999999</v>
      </c>
      <c r="H4223" s="17">
        <v>0.23048570800000001</v>
      </c>
      <c r="I4223" s="17">
        <v>0.98834473899999997</v>
      </c>
      <c r="J4223" s="17">
        <v>1.17E-2</v>
      </c>
      <c r="K4223" s="17">
        <v>1.59E-6</v>
      </c>
    </row>
    <row r="4224" spans="1:11" x14ac:dyDescent="0.45">
      <c r="A4224" s="10" t="s">
        <v>39</v>
      </c>
      <c r="B4224" s="20">
        <v>0.92700000000000005</v>
      </c>
      <c r="C4224" s="19">
        <v>68717</v>
      </c>
      <c r="D4224" s="19">
        <v>25615.14862</v>
      </c>
      <c r="E4224" s="23">
        <v>1.689991515</v>
      </c>
      <c r="F4224" s="23">
        <v>0.92245793600000003</v>
      </c>
      <c r="G4224" s="17">
        <v>0.76972219399999997</v>
      </c>
      <c r="H4224" s="17">
        <v>0.230277806</v>
      </c>
      <c r="I4224" s="17">
        <v>0.98837229400000004</v>
      </c>
      <c r="J4224" s="17">
        <v>1.1599999999999999E-2</v>
      </c>
      <c r="K4224" s="17">
        <v>1.5799999999999999E-6</v>
      </c>
    </row>
    <row r="4225" spans="1:11" x14ac:dyDescent="0.45">
      <c r="A4225" s="10" t="s">
        <v>39</v>
      </c>
      <c r="B4225" s="20">
        <v>0.92800000000000005</v>
      </c>
      <c r="C4225" s="19">
        <v>68788</v>
      </c>
      <c r="D4225" s="19">
        <v>25735.528259999999</v>
      </c>
      <c r="E4225" s="23">
        <v>1.7011634309999999</v>
      </c>
      <c r="F4225" s="23">
        <v>0.92693120399999995</v>
      </c>
      <c r="G4225" s="17">
        <v>0.76977088999999999</v>
      </c>
      <c r="H4225" s="17">
        <v>0.23022910999999999</v>
      </c>
      <c r="I4225" s="17">
        <v>0.98841047299999996</v>
      </c>
      <c r="J4225" s="17">
        <v>1.1599999999999999E-2</v>
      </c>
      <c r="K4225" s="17">
        <v>1.5799999999999999E-6</v>
      </c>
    </row>
    <row r="4226" spans="1:11" x14ac:dyDescent="0.45">
      <c r="A4226" s="10" t="s">
        <v>39</v>
      </c>
      <c r="B4226" s="20">
        <v>0.92900000000000005</v>
      </c>
      <c r="C4226" s="19">
        <v>68865</v>
      </c>
      <c r="D4226" s="19">
        <v>25867.10902</v>
      </c>
      <c r="E4226" s="23">
        <v>1.71519983</v>
      </c>
      <c r="F4226" s="23">
        <v>0.93148216699999997</v>
      </c>
      <c r="G4226" s="17">
        <v>0.76997023200000003</v>
      </c>
      <c r="H4226" s="17">
        <v>0.230029768</v>
      </c>
      <c r="I4226" s="17">
        <v>0.98845897400000005</v>
      </c>
      <c r="J4226" s="17">
        <v>1.15E-2</v>
      </c>
      <c r="K4226" s="17">
        <v>1.57E-6</v>
      </c>
    </row>
    <row r="4227" spans="1:11" x14ac:dyDescent="0.45">
      <c r="A4227" s="10" t="s">
        <v>39</v>
      </c>
      <c r="B4227" s="20">
        <v>0.93</v>
      </c>
      <c r="C4227" s="19">
        <v>68937</v>
      </c>
      <c r="D4227" s="19">
        <v>25991.07962</v>
      </c>
      <c r="E4227" s="23">
        <v>1.7299328940000001</v>
      </c>
      <c r="F4227" s="23">
        <v>0.93597323099999996</v>
      </c>
      <c r="G4227" s="17">
        <v>0.77010893999999996</v>
      </c>
      <c r="H4227" s="17">
        <v>0.22989106000000001</v>
      </c>
      <c r="I4227" s="17">
        <v>0.98850702700000004</v>
      </c>
      <c r="J4227" s="17">
        <v>1.15E-2</v>
      </c>
      <c r="K4227" s="17">
        <v>1.57E-6</v>
      </c>
    </row>
    <row r="4228" spans="1:11" x14ac:dyDescent="0.45">
      <c r="A4228" s="10" t="s">
        <v>39</v>
      </c>
      <c r="B4228" s="20">
        <v>0.93100000000000005</v>
      </c>
      <c r="C4228" s="19">
        <v>69013</v>
      </c>
      <c r="D4228" s="19">
        <v>26122.858950000002</v>
      </c>
      <c r="E4228" s="23">
        <v>1.7399750940000001</v>
      </c>
      <c r="F4228" s="23">
        <v>0.94077134799999995</v>
      </c>
      <c r="G4228" s="17">
        <v>0.77007230500000001</v>
      </c>
      <c r="H4228" s="17">
        <v>0.22992769499999999</v>
      </c>
      <c r="I4228" s="17">
        <v>0.988558512</v>
      </c>
      <c r="J4228" s="17">
        <v>1.14E-2</v>
      </c>
      <c r="K4228" s="17">
        <v>1.5600000000000001E-6</v>
      </c>
    </row>
    <row r="4229" spans="1:11" x14ac:dyDescent="0.45">
      <c r="A4229" s="10" t="s">
        <v>39</v>
      </c>
      <c r="B4229" s="20">
        <v>0.93200000000000005</v>
      </c>
      <c r="C4229" s="19">
        <v>69086</v>
      </c>
      <c r="D4229" s="19">
        <v>26250.623930000002</v>
      </c>
      <c r="E4229" s="23">
        <v>1.7600688879999999</v>
      </c>
      <c r="F4229" s="23">
        <v>0.94558043300000005</v>
      </c>
      <c r="G4229" s="17">
        <v>0.77017051199999997</v>
      </c>
      <c r="H4229" s="17">
        <v>0.229829488</v>
      </c>
      <c r="I4229" s="17">
        <v>0.98859397900000001</v>
      </c>
      <c r="J4229" s="17">
        <v>1.14E-2</v>
      </c>
      <c r="K4229" s="17">
        <v>1.55E-6</v>
      </c>
    </row>
    <row r="4230" spans="1:11" x14ac:dyDescent="0.45">
      <c r="A4230" s="10" t="s">
        <v>39</v>
      </c>
      <c r="B4230" s="20">
        <v>0.93300000000000005</v>
      </c>
      <c r="C4230" s="19">
        <v>69157</v>
      </c>
      <c r="D4230" s="19">
        <v>26376.158060000002</v>
      </c>
      <c r="E4230" s="23">
        <v>1.776382742</v>
      </c>
      <c r="F4230" s="23">
        <v>0.95032999500000004</v>
      </c>
      <c r="G4230" s="17">
        <v>0.77030524700000003</v>
      </c>
      <c r="H4230" s="17">
        <v>0.229694753</v>
      </c>
      <c r="I4230" s="17">
        <v>0.98863803500000003</v>
      </c>
      <c r="J4230" s="17">
        <v>1.14E-2</v>
      </c>
      <c r="K4230" s="17">
        <v>1.55E-6</v>
      </c>
    </row>
    <row r="4231" spans="1:11" x14ac:dyDescent="0.45">
      <c r="A4231" s="10" t="s">
        <v>39</v>
      </c>
      <c r="B4231" s="20">
        <v>0.93400000000000005</v>
      </c>
      <c r="C4231" s="19">
        <v>69232</v>
      </c>
      <c r="D4231" s="19">
        <v>26510.102630000001</v>
      </c>
      <c r="E4231" s="23">
        <v>1.7976024150000001</v>
      </c>
      <c r="F4231" s="23">
        <v>0.95492581399999998</v>
      </c>
      <c r="G4231" s="17">
        <v>0.77051074600000002</v>
      </c>
      <c r="H4231" s="17">
        <v>0.229489254</v>
      </c>
      <c r="I4231" s="17">
        <v>0.988681794</v>
      </c>
      <c r="J4231" s="17">
        <v>1.1299999999999999E-2</v>
      </c>
      <c r="K4231" s="17">
        <v>1.5400000000000001E-6</v>
      </c>
    </row>
    <row r="4232" spans="1:11" x14ac:dyDescent="0.45">
      <c r="A4232" s="10" t="s">
        <v>39</v>
      </c>
      <c r="B4232" s="20">
        <v>0.93500000000000005</v>
      </c>
      <c r="C4232" s="19">
        <v>69309</v>
      </c>
      <c r="D4232" s="19">
        <v>26649.21012</v>
      </c>
      <c r="E4232" s="23">
        <v>1.8158114489999999</v>
      </c>
      <c r="F4232" s="23">
        <v>0.959869109</v>
      </c>
      <c r="G4232" s="17">
        <v>0.77065027600000002</v>
      </c>
      <c r="H4232" s="17">
        <v>0.229349724</v>
      </c>
      <c r="I4232" s="17">
        <v>0.98872788</v>
      </c>
      <c r="J4232" s="17">
        <v>1.1299999999999999E-2</v>
      </c>
      <c r="K4232" s="17">
        <v>1.5400000000000001E-6</v>
      </c>
    </row>
    <row r="4233" spans="1:11" x14ac:dyDescent="0.45">
      <c r="A4233" s="10" t="s">
        <v>39</v>
      </c>
      <c r="B4233" s="20">
        <v>0.93600000000000005</v>
      </c>
      <c r="C4233" s="19">
        <v>69383</v>
      </c>
      <c r="D4233" s="19">
        <v>26784.464510000002</v>
      </c>
      <c r="E4233" s="23">
        <v>1.8375714869999999</v>
      </c>
      <c r="F4233" s="23">
        <v>0.96500730499999998</v>
      </c>
      <c r="G4233" s="17">
        <v>0.77080841099999997</v>
      </c>
      <c r="H4233" s="17">
        <v>0.229191589</v>
      </c>
      <c r="I4233" s="17">
        <v>0.988770751</v>
      </c>
      <c r="J4233" s="17">
        <v>1.12E-2</v>
      </c>
      <c r="K4233" s="17">
        <v>1.53E-6</v>
      </c>
    </row>
    <row r="4234" spans="1:11" x14ac:dyDescent="0.45">
      <c r="A4234" s="10" t="s">
        <v>39</v>
      </c>
      <c r="B4234" s="20">
        <v>0.93700000000000006</v>
      </c>
      <c r="C4234" s="19">
        <v>69455</v>
      </c>
      <c r="D4234" s="19">
        <v>26917.36995</v>
      </c>
      <c r="E4234" s="23">
        <v>1.8528505310000001</v>
      </c>
      <c r="F4234" s="23">
        <v>0.96992690299999995</v>
      </c>
      <c r="G4234" s="17">
        <v>0.77095961400000002</v>
      </c>
      <c r="H4234" s="17">
        <v>0.22904038600000001</v>
      </c>
      <c r="I4234" s="17">
        <v>0.98881033500000004</v>
      </c>
      <c r="J4234" s="17">
        <v>1.12E-2</v>
      </c>
      <c r="K4234" s="17">
        <v>1.5200000000000001E-6</v>
      </c>
    </row>
    <row r="4235" spans="1:11" x14ac:dyDescent="0.45">
      <c r="A4235" s="10" t="s">
        <v>39</v>
      </c>
      <c r="B4235" s="20">
        <v>0.93799999999999994</v>
      </c>
      <c r="C4235" s="19">
        <v>69530</v>
      </c>
      <c r="D4235" s="19">
        <v>27056.70361</v>
      </c>
      <c r="E4235" s="23">
        <v>1.863516108</v>
      </c>
      <c r="F4235" s="23">
        <v>0.97505591199999997</v>
      </c>
      <c r="G4235" s="17">
        <v>0.77114914400000001</v>
      </c>
      <c r="H4235" s="17">
        <v>0.22885085599999999</v>
      </c>
      <c r="I4235" s="17">
        <v>0.98884904100000004</v>
      </c>
      <c r="J4235" s="17">
        <v>1.11E-2</v>
      </c>
      <c r="K4235" s="17">
        <v>1.5200000000000001E-6</v>
      </c>
    </row>
    <row r="4236" spans="1:11" x14ac:dyDescent="0.45">
      <c r="A4236" s="10" t="s">
        <v>39</v>
      </c>
      <c r="B4236" s="20">
        <v>0.93899999999999995</v>
      </c>
      <c r="C4236" s="19">
        <v>69605</v>
      </c>
      <c r="D4236" s="19">
        <v>27197.39273</v>
      </c>
      <c r="E4236" s="23">
        <v>1.8862379010000001</v>
      </c>
      <c r="F4236" s="23">
        <v>0.98024893499999999</v>
      </c>
      <c r="G4236" s="17">
        <v>0.77123769799999997</v>
      </c>
      <c r="H4236" s="17">
        <v>0.228762302</v>
      </c>
      <c r="I4236" s="17">
        <v>0.98888784500000004</v>
      </c>
      <c r="J4236" s="17">
        <v>1.11E-2</v>
      </c>
      <c r="K4236" s="17">
        <v>1.5099999999999999E-6</v>
      </c>
    </row>
    <row r="4237" spans="1:11" x14ac:dyDescent="0.45">
      <c r="A4237" s="10" t="s">
        <v>39</v>
      </c>
      <c r="B4237" s="20">
        <v>0.94</v>
      </c>
      <c r="C4237" s="19">
        <v>69680</v>
      </c>
      <c r="D4237" s="19">
        <v>27339.519199999999</v>
      </c>
      <c r="E4237" s="23">
        <v>1.903752468</v>
      </c>
      <c r="F4237" s="23">
        <v>0.98550306399999998</v>
      </c>
      <c r="G4237" s="17">
        <v>0.77139781900000004</v>
      </c>
      <c r="H4237" s="17">
        <v>0.22860218099999999</v>
      </c>
      <c r="I4237" s="17">
        <v>0.98893622000000003</v>
      </c>
      <c r="J4237" s="17">
        <v>1.11E-2</v>
      </c>
      <c r="K4237" s="17">
        <v>1.5099999999999999E-6</v>
      </c>
    </row>
    <row r="4238" spans="1:11" x14ac:dyDescent="0.45">
      <c r="A4238" s="10" t="s">
        <v>39</v>
      </c>
      <c r="B4238" s="20">
        <v>0.94099999999999995</v>
      </c>
      <c r="C4238" s="19">
        <v>69754</v>
      </c>
      <c r="D4238" s="19">
        <v>27481.134050000001</v>
      </c>
      <c r="E4238" s="23">
        <v>1.9236698400000001</v>
      </c>
      <c r="F4238" s="23">
        <v>0.99067096700000001</v>
      </c>
      <c r="G4238" s="17">
        <v>0.77152564700000004</v>
      </c>
      <c r="H4238" s="17">
        <v>0.22847435299999999</v>
      </c>
      <c r="I4238" s="17">
        <v>0.98897326600000002</v>
      </c>
      <c r="J4238" s="17">
        <v>1.1025231999999999E-2</v>
      </c>
      <c r="K4238" s="17">
        <v>1.5E-6</v>
      </c>
    </row>
    <row r="4239" spans="1:11" x14ac:dyDescent="0.45">
      <c r="A4239" s="10" t="s">
        <v>39</v>
      </c>
      <c r="B4239" s="20">
        <v>0.94199999999999995</v>
      </c>
      <c r="C4239" s="19">
        <v>69828</v>
      </c>
      <c r="D4239" s="19">
        <v>27623.979930000001</v>
      </c>
      <c r="E4239" s="23">
        <v>1.93698379</v>
      </c>
      <c r="F4239" s="23">
        <v>0.99610219499999997</v>
      </c>
      <c r="G4239" s="17">
        <v>0.77172481000000004</v>
      </c>
      <c r="H4239" s="17">
        <v>0.22827518999999999</v>
      </c>
      <c r="I4239" s="17">
        <v>0.98901570299999997</v>
      </c>
      <c r="J4239" s="17">
        <v>1.0999999999999999E-2</v>
      </c>
      <c r="K4239" s="17">
        <v>1.5E-6</v>
      </c>
    </row>
    <row r="4240" spans="1:11" x14ac:dyDescent="0.45">
      <c r="A4240" s="10" t="s">
        <v>39</v>
      </c>
      <c r="B4240" s="20">
        <v>0.94299999999999995</v>
      </c>
      <c r="C4240" s="19">
        <v>69901</v>
      </c>
      <c r="D4240" s="19">
        <v>27766.161940000002</v>
      </c>
      <c r="E4240" s="23">
        <v>1.9564271310000001</v>
      </c>
      <c r="F4240" s="23">
        <v>1.001384246</v>
      </c>
      <c r="G4240" s="17">
        <v>0.771791534</v>
      </c>
      <c r="H4240" s="17">
        <v>0.228208466</v>
      </c>
      <c r="I4240" s="17">
        <v>0.989059087</v>
      </c>
      <c r="J4240" s="17">
        <v>1.09E-2</v>
      </c>
      <c r="K4240" s="17">
        <v>1.4899999999999999E-6</v>
      </c>
    </row>
    <row r="4241" spans="1:11" x14ac:dyDescent="0.45">
      <c r="A4241" s="10" t="s">
        <v>39</v>
      </c>
      <c r="B4241" s="20">
        <v>0.94399999999999995</v>
      </c>
      <c r="C4241" s="19">
        <v>69973</v>
      </c>
      <c r="D4241" s="19">
        <v>27907.686379999999</v>
      </c>
      <c r="E4241" s="23">
        <v>1.975760669</v>
      </c>
      <c r="F4241" s="23">
        <v>1.0068479370000001</v>
      </c>
      <c r="G4241" s="17">
        <v>0.77185485799999998</v>
      </c>
      <c r="H4241" s="17">
        <v>0.228145142</v>
      </c>
      <c r="I4241" s="17">
        <v>0.98910832400000004</v>
      </c>
      <c r="J4241" s="17">
        <v>1.09E-2</v>
      </c>
      <c r="K4241" s="17">
        <v>1.48E-6</v>
      </c>
    </row>
    <row r="4242" spans="1:11" x14ac:dyDescent="0.45">
      <c r="A4242" s="10" t="s">
        <v>39</v>
      </c>
      <c r="B4242" s="20">
        <v>0.94499999999999995</v>
      </c>
      <c r="C4242" s="19">
        <v>70049</v>
      </c>
      <c r="D4242" s="19">
        <v>28058.697179999999</v>
      </c>
      <c r="E4242" s="23">
        <v>1.9975362270000001</v>
      </c>
      <c r="F4242" s="23">
        <v>1.0121601849999999</v>
      </c>
      <c r="G4242" s="17">
        <v>0.77207383399999996</v>
      </c>
      <c r="H4242" s="17">
        <v>0.22792616600000001</v>
      </c>
      <c r="I4242" s="17">
        <v>0.98914819099999995</v>
      </c>
      <c r="J4242" s="17">
        <v>1.09E-2</v>
      </c>
      <c r="K4242" s="17">
        <v>1.48E-6</v>
      </c>
    </row>
    <row r="4243" spans="1:11" x14ac:dyDescent="0.45">
      <c r="A4243" s="10" t="s">
        <v>39</v>
      </c>
      <c r="B4243" s="20">
        <v>0.94599999999999995</v>
      </c>
      <c r="C4243" s="19">
        <v>70124</v>
      </c>
      <c r="D4243" s="19">
        <v>28209.35341</v>
      </c>
      <c r="E4243" s="23">
        <v>2.0193519370000002</v>
      </c>
      <c r="F4243" s="23">
        <v>1.0179220689999999</v>
      </c>
      <c r="G4243" s="17">
        <v>0.77216074400000001</v>
      </c>
      <c r="H4243" s="17">
        <v>0.22783925599999999</v>
      </c>
      <c r="I4243" s="17">
        <v>0.98919090700000001</v>
      </c>
      <c r="J4243" s="17">
        <v>1.0800000000000001E-2</v>
      </c>
      <c r="K4243" s="17">
        <v>1.4699999999999999E-6</v>
      </c>
    </row>
    <row r="4244" spans="1:11" x14ac:dyDescent="0.45">
      <c r="A4244" s="10" t="s">
        <v>39</v>
      </c>
      <c r="B4244" s="20">
        <v>0.94699999999999995</v>
      </c>
      <c r="C4244" s="19">
        <v>70198</v>
      </c>
      <c r="D4244" s="19">
        <v>28359.563770000001</v>
      </c>
      <c r="E4244" s="23">
        <v>2.03888223</v>
      </c>
      <c r="F4244" s="23">
        <v>1.0235475000000001</v>
      </c>
      <c r="G4244" s="17">
        <v>0.77237243200000005</v>
      </c>
      <c r="H4244" s="17">
        <v>0.227627568</v>
      </c>
      <c r="I4244" s="17">
        <v>0.98922860800000001</v>
      </c>
      <c r="J4244" s="17">
        <v>1.0800000000000001E-2</v>
      </c>
      <c r="K4244" s="17">
        <v>1.4699999999999999E-6</v>
      </c>
    </row>
    <row r="4245" spans="1:11" x14ac:dyDescent="0.45">
      <c r="A4245" s="10" t="s">
        <v>39</v>
      </c>
      <c r="B4245" s="20">
        <v>0.94799999999999995</v>
      </c>
      <c r="C4245" s="19">
        <v>70267</v>
      </c>
      <c r="D4245" s="19">
        <v>28500.904129999999</v>
      </c>
      <c r="E4245" s="23">
        <v>2.0588013969999999</v>
      </c>
      <c r="F4245" s="23">
        <v>1.02921573</v>
      </c>
      <c r="G4245" s="17">
        <v>0.77246787299999997</v>
      </c>
      <c r="H4245" s="17">
        <v>0.227532127</v>
      </c>
      <c r="I4245" s="17">
        <v>0.98926400199999998</v>
      </c>
      <c r="J4245" s="17">
        <v>1.0699999999999999E-2</v>
      </c>
      <c r="K4245" s="17">
        <v>1.46E-6</v>
      </c>
    </row>
    <row r="4246" spans="1:11" x14ac:dyDescent="0.45">
      <c r="A4246" s="10" t="s">
        <v>39</v>
      </c>
      <c r="B4246" s="20">
        <v>0.94899999999999995</v>
      </c>
      <c r="C4246" s="19">
        <v>70346</v>
      </c>
      <c r="D4246" s="19">
        <v>28664.59071</v>
      </c>
      <c r="E4246" s="23">
        <v>2.0836187650000002</v>
      </c>
      <c r="F4246" s="23">
        <v>1.0347105000000001</v>
      </c>
      <c r="G4246" s="17">
        <v>0.77255280999999998</v>
      </c>
      <c r="H4246" s="17">
        <v>0.22744718999999999</v>
      </c>
      <c r="I4246" s="17">
        <v>0.98931079300000002</v>
      </c>
      <c r="J4246" s="17">
        <v>1.0699999999999999E-2</v>
      </c>
      <c r="K4246" s="17">
        <v>1.46E-6</v>
      </c>
    </row>
    <row r="4247" spans="1:11" x14ac:dyDescent="0.45">
      <c r="A4247" s="10" t="s">
        <v>39</v>
      </c>
      <c r="B4247" s="20">
        <v>0.95</v>
      </c>
      <c r="C4247" s="19">
        <v>70420</v>
      </c>
      <c r="D4247" s="19">
        <v>28819.973580000002</v>
      </c>
      <c r="E4247" s="23">
        <v>2.113302859</v>
      </c>
      <c r="F4247" s="23">
        <v>1.040762607</v>
      </c>
      <c r="G4247" s="17">
        <v>0.772735018</v>
      </c>
      <c r="H4247" s="17">
        <v>0.227264982</v>
      </c>
      <c r="I4247" s="17">
        <v>0.98934640200000001</v>
      </c>
      <c r="J4247" s="17">
        <v>1.0699999999999999E-2</v>
      </c>
      <c r="K4247" s="17">
        <v>1.4500000000000001E-6</v>
      </c>
    </row>
    <row r="4248" spans="1:11" x14ac:dyDescent="0.45">
      <c r="A4248" s="10" t="s">
        <v>39</v>
      </c>
      <c r="B4248" s="20">
        <v>0.95099999999999996</v>
      </c>
      <c r="C4248" s="19">
        <v>70493</v>
      </c>
      <c r="D4248" s="19">
        <v>28975.147700000001</v>
      </c>
      <c r="E4248" s="23">
        <v>2.1396184649999999</v>
      </c>
      <c r="F4248" s="23">
        <v>1.0468631180000001</v>
      </c>
      <c r="G4248" s="17">
        <v>0.77292780800000005</v>
      </c>
      <c r="H4248" s="17">
        <v>0.22707219200000001</v>
      </c>
      <c r="I4248" s="17">
        <v>0.98939244199999998</v>
      </c>
      <c r="J4248" s="17">
        <v>1.06E-2</v>
      </c>
      <c r="K4248" s="17">
        <v>1.44E-6</v>
      </c>
    </row>
    <row r="4249" spans="1:11" x14ac:dyDescent="0.45">
      <c r="A4249" s="10" t="s">
        <v>39</v>
      </c>
      <c r="B4249" s="20">
        <v>0.95199999999999996</v>
      </c>
      <c r="C4249" s="19">
        <v>70567</v>
      </c>
      <c r="D4249" s="19">
        <v>29134.332770000001</v>
      </c>
      <c r="E4249" s="23">
        <v>2.1666643799999998</v>
      </c>
      <c r="F4249" s="23">
        <v>1.052748373</v>
      </c>
      <c r="G4249" s="17">
        <v>0.77301004699999998</v>
      </c>
      <c r="H4249" s="17">
        <v>0.22698995299999999</v>
      </c>
      <c r="I4249" s="17">
        <v>0.98943736400000004</v>
      </c>
      <c r="J4249" s="17">
        <v>1.06E-2</v>
      </c>
      <c r="K4249" s="17">
        <v>1.44E-6</v>
      </c>
    </row>
    <row r="4250" spans="1:11" x14ac:dyDescent="0.45">
      <c r="A4250" s="10" t="s">
        <v>39</v>
      </c>
      <c r="B4250" s="20">
        <v>0.95299999999999996</v>
      </c>
      <c r="C4250" s="19">
        <v>70638</v>
      </c>
      <c r="D4250" s="19">
        <v>29289.03441</v>
      </c>
      <c r="E4250" s="23">
        <v>2.1924329519999999</v>
      </c>
      <c r="F4250" s="23">
        <v>1.0590052809999999</v>
      </c>
      <c r="G4250" s="17">
        <v>0.773224044</v>
      </c>
      <c r="H4250" s="17">
        <v>0.226775956</v>
      </c>
      <c r="I4250" s="17">
        <v>0.98948023500000004</v>
      </c>
      <c r="J4250" s="17">
        <v>1.0500000000000001E-2</v>
      </c>
      <c r="K4250" s="17">
        <v>1.4300000000000001E-6</v>
      </c>
    </row>
    <row r="4251" spans="1:11" x14ac:dyDescent="0.45">
      <c r="A4251" s="10" t="s">
        <v>39</v>
      </c>
      <c r="B4251" s="20">
        <v>0.95399999999999996</v>
      </c>
      <c r="C4251" s="19">
        <v>70713</v>
      </c>
      <c r="D4251" s="19">
        <v>29454.674749999998</v>
      </c>
      <c r="E4251" s="23">
        <v>2.2257938149999998</v>
      </c>
      <c r="F4251" s="23">
        <v>1.0650621520000001</v>
      </c>
      <c r="G4251" s="17">
        <v>0.77339385999999999</v>
      </c>
      <c r="H4251" s="17">
        <v>0.22660614000000001</v>
      </c>
      <c r="I4251" s="17">
        <v>0.98952251999999996</v>
      </c>
      <c r="J4251" s="17">
        <v>1.0500000000000001E-2</v>
      </c>
      <c r="K4251" s="17">
        <v>1.4300000000000001E-6</v>
      </c>
    </row>
    <row r="4252" spans="1:11" x14ac:dyDescent="0.45">
      <c r="A4252" s="10" t="s">
        <v>39</v>
      </c>
      <c r="B4252" s="20">
        <v>0.95499999999999996</v>
      </c>
      <c r="C4252" s="19">
        <v>70790</v>
      </c>
      <c r="D4252" s="19">
        <v>29626.984260000001</v>
      </c>
      <c r="E4252" s="23">
        <v>2.252266884</v>
      </c>
      <c r="F4252" s="23">
        <v>1.071451798</v>
      </c>
      <c r="G4252" s="17">
        <v>0.77352733399999996</v>
      </c>
      <c r="H4252" s="17">
        <v>0.22647266599999999</v>
      </c>
      <c r="I4252" s="17">
        <v>0.98956828799999996</v>
      </c>
      <c r="J4252" s="17">
        <v>1.04E-2</v>
      </c>
      <c r="K4252" s="17">
        <v>1.42E-6</v>
      </c>
    </row>
    <row r="4253" spans="1:11" x14ac:dyDescent="0.45">
      <c r="A4253" s="10" t="s">
        <v>39</v>
      </c>
      <c r="B4253" s="20">
        <v>0.95599999999999996</v>
      </c>
      <c r="C4253" s="19">
        <v>70863</v>
      </c>
      <c r="D4253" s="19">
        <v>29792.851009999998</v>
      </c>
      <c r="E4253" s="23">
        <v>2.288072444</v>
      </c>
      <c r="F4253" s="23">
        <v>1.077563703</v>
      </c>
      <c r="G4253" s="17">
        <v>0.77371830200000002</v>
      </c>
      <c r="H4253" s="17">
        <v>0.226281698</v>
      </c>
      <c r="I4253" s="17">
        <v>0.98960887399999997</v>
      </c>
      <c r="J4253" s="17">
        <v>1.04E-2</v>
      </c>
      <c r="K4253" s="17">
        <v>1.4100000000000001E-6</v>
      </c>
    </row>
    <row r="4254" spans="1:11" x14ac:dyDescent="0.45">
      <c r="A4254" s="10" t="s">
        <v>39</v>
      </c>
      <c r="B4254" s="20">
        <v>0.95699999999999996</v>
      </c>
      <c r="C4254" s="19">
        <v>70937</v>
      </c>
      <c r="D4254" s="19">
        <v>29963.781070000001</v>
      </c>
      <c r="E4254" s="23">
        <v>2.322366674</v>
      </c>
      <c r="F4254" s="23">
        <v>1.0846226400000001</v>
      </c>
      <c r="G4254" s="17">
        <v>0.77381338399999999</v>
      </c>
      <c r="H4254" s="17">
        <v>0.22618661600000001</v>
      </c>
      <c r="I4254" s="17">
        <v>0.98964813299999999</v>
      </c>
      <c r="J4254" s="17">
        <v>1.04E-2</v>
      </c>
      <c r="K4254" s="17">
        <v>1.4100000000000001E-6</v>
      </c>
    </row>
    <row r="4255" spans="1:11" x14ac:dyDescent="0.45">
      <c r="A4255" s="10" t="s">
        <v>39</v>
      </c>
      <c r="B4255" s="20">
        <v>0.95799999999999996</v>
      </c>
      <c r="C4255" s="19">
        <v>71012</v>
      </c>
      <c r="D4255" s="19">
        <v>30139.536179999999</v>
      </c>
      <c r="E4255" s="23">
        <v>2.363972526</v>
      </c>
      <c r="F4255" s="23">
        <v>1.091316508</v>
      </c>
      <c r="G4255" s="17">
        <v>0.77402410899999996</v>
      </c>
      <c r="H4255" s="17">
        <v>0.22597589100000001</v>
      </c>
      <c r="I4255" s="17">
        <v>0.98968308900000002</v>
      </c>
      <c r="J4255" s="17">
        <v>1.03E-2</v>
      </c>
      <c r="K4255" s="17">
        <v>1.3999999999999999E-6</v>
      </c>
    </row>
    <row r="4256" spans="1:11" x14ac:dyDescent="0.45">
      <c r="A4256" s="10" t="s">
        <v>39</v>
      </c>
      <c r="B4256" s="20">
        <v>0.95899999999999996</v>
      </c>
      <c r="C4256" s="19">
        <v>71087</v>
      </c>
      <c r="D4256" s="19">
        <v>30317.834920000001</v>
      </c>
      <c r="E4256" s="23">
        <v>2.3957824730000001</v>
      </c>
      <c r="F4256" s="23">
        <v>1.098085054</v>
      </c>
      <c r="G4256" s="17">
        <v>0.77417811999999997</v>
      </c>
      <c r="H4256" s="17">
        <v>0.22582188</v>
      </c>
      <c r="I4256" s="17">
        <v>0.98972576099999998</v>
      </c>
      <c r="J4256" s="17">
        <v>1.03E-2</v>
      </c>
      <c r="K4256" s="17">
        <v>1.3999999999999999E-6</v>
      </c>
    </row>
    <row r="4257" spans="1:11" x14ac:dyDescent="0.45">
      <c r="A4257" s="10" t="s">
        <v>39</v>
      </c>
      <c r="B4257" s="20">
        <v>0.96</v>
      </c>
      <c r="C4257" s="19">
        <v>71158</v>
      </c>
      <c r="D4257" s="19">
        <v>30489.010849999999</v>
      </c>
      <c r="E4257" s="23">
        <v>2.4263231520000001</v>
      </c>
      <c r="F4257" s="23">
        <v>1.1052718459999999</v>
      </c>
      <c r="G4257" s="17">
        <v>0.77433317400000001</v>
      </c>
      <c r="H4257" s="17">
        <v>0.22566682599999999</v>
      </c>
      <c r="I4257" s="17">
        <v>0.98976420499999995</v>
      </c>
      <c r="J4257" s="17">
        <v>1.0200000000000001E-2</v>
      </c>
      <c r="K4257" s="17">
        <v>1.39E-6</v>
      </c>
    </row>
    <row r="4258" spans="1:11" x14ac:dyDescent="0.45">
      <c r="A4258" s="10" t="s">
        <v>39</v>
      </c>
      <c r="B4258" s="20">
        <v>0.96099999999999997</v>
      </c>
      <c r="C4258" s="19">
        <v>71235</v>
      </c>
      <c r="D4258" s="19">
        <v>30677.018499999998</v>
      </c>
      <c r="E4258" s="23">
        <v>2.4551576850000001</v>
      </c>
      <c r="F4258" s="23">
        <v>1.112050475</v>
      </c>
      <c r="G4258" s="17">
        <v>0.77452095200000004</v>
      </c>
      <c r="H4258" s="17">
        <v>0.22547904799999999</v>
      </c>
      <c r="I4258" s="17">
        <v>0.98981672899999995</v>
      </c>
      <c r="J4258" s="17">
        <v>1.0200000000000001E-2</v>
      </c>
      <c r="K4258" s="17">
        <v>1.39E-6</v>
      </c>
    </row>
    <row r="4259" spans="1:11" x14ac:dyDescent="0.45">
      <c r="A4259" s="10" t="s">
        <v>39</v>
      </c>
      <c r="B4259" s="20">
        <v>0.96199999999999997</v>
      </c>
      <c r="C4259" s="19">
        <v>71309</v>
      </c>
      <c r="D4259" s="19">
        <v>30860.063310000001</v>
      </c>
      <c r="E4259" s="23">
        <v>2.4963441770000001</v>
      </c>
      <c r="F4259" s="23">
        <v>1.1194985230000001</v>
      </c>
      <c r="G4259" s="17">
        <v>0.77465677499999996</v>
      </c>
      <c r="H4259" s="17">
        <v>0.22534322500000001</v>
      </c>
      <c r="I4259" s="17">
        <v>0.98984793900000001</v>
      </c>
      <c r="J4259" s="17">
        <v>1.0200000000000001E-2</v>
      </c>
      <c r="K4259" s="17">
        <v>1.3799999999999999E-6</v>
      </c>
    </row>
    <row r="4260" spans="1:11" x14ac:dyDescent="0.45">
      <c r="A4260" s="10" t="s">
        <v>39</v>
      </c>
      <c r="B4260" s="20">
        <v>0.96299999999999997</v>
      </c>
      <c r="C4260" s="19">
        <v>71381</v>
      </c>
      <c r="D4260" s="19">
        <v>31041.634839999999</v>
      </c>
      <c r="E4260" s="23">
        <v>2.5351885730000001</v>
      </c>
      <c r="F4260" s="23">
        <v>1.1267734540000001</v>
      </c>
      <c r="G4260" s="17">
        <v>0.77477199799999996</v>
      </c>
      <c r="H4260" s="17">
        <v>0.22522800200000001</v>
      </c>
      <c r="I4260" s="17">
        <v>0.989891258</v>
      </c>
      <c r="J4260" s="17">
        <v>1.01E-2</v>
      </c>
      <c r="K4260" s="17">
        <v>1.37E-6</v>
      </c>
    </row>
    <row r="4261" spans="1:11" x14ac:dyDescent="0.45">
      <c r="A4261" s="10" t="s">
        <v>39</v>
      </c>
      <c r="B4261" s="20">
        <v>0.96399999999999997</v>
      </c>
      <c r="C4261" s="19">
        <v>71456</v>
      </c>
      <c r="D4261" s="19">
        <v>31233.161810000001</v>
      </c>
      <c r="E4261" s="23">
        <v>2.5735896509999998</v>
      </c>
      <c r="F4261" s="23">
        <v>1.1340730539999999</v>
      </c>
      <c r="G4261" s="17">
        <v>0.77491043400000004</v>
      </c>
      <c r="H4261" s="17">
        <v>0.22508956599999999</v>
      </c>
      <c r="I4261" s="17">
        <v>0.98993839400000005</v>
      </c>
      <c r="J4261" s="17">
        <v>1.01E-2</v>
      </c>
      <c r="K4261" s="17">
        <v>1.37E-6</v>
      </c>
    </row>
    <row r="4262" spans="1:11" x14ac:dyDescent="0.45">
      <c r="A4262" s="10" t="s">
        <v>39</v>
      </c>
      <c r="B4262" s="20">
        <v>0.96499999999999997</v>
      </c>
      <c r="C4262" s="19">
        <v>71531</v>
      </c>
      <c r="D4262" s="19">
        <v>31427.513149999999</v>
      </c>
      <c r="E4262" s="23">
        <v>2.6063070659999998</v>
      </c>
      <c r="F4262" s="23">
        <v>1.141722146</v>
      </c>
      <c r="G4262" s="17">
        <v>0.77495072099999995</v>
      </c>
      <c r="H4262" s="17">
        <v>0.22504927899999999</v>
      </c>
      <c r="I4262" s="17">
        <v>0.98998113399999998</v>
      </c>
      <c r="J4262" s="17">
        <v>0.01</v>
      </c>
      <c r="K4262" s="17">
        <v>1.3599999999999999E-6</v>
      </c>
    </row>
    <row r="4263" spans="1:11" x14ac:dyDescent="0.45">
      <c r="A4263" s="10" t="s">
        <v>39</v>
      </c>
      <c r="B4263" s="20">
        <v>0.96599999999999997</v>
      </c>
      <c r="C4263" s="19">
        <v>71605</v>
      </c>
      <c r="D4263" s="19">
        <v>31622.015060000002</v>
      </c>
      <c r="E4263" s="23">
        <v>2.6488106070000002</v>
      </c>
      <c r="F4263" s="23">
        <v>1.149568148</v>
      </c>
      <c r="G4263" s="17">
        <v>0.77494588399999997</v>
      </c>
      <c r="H4263" s="17">
        <v>0.225054116</v>
      </c>
      <c r="I4263" s="17">
        <v>0.99002385000000004</v>
      </c>
      <c r="J4263" s="17">
        <v>9.9699999999999997E-3</v>
      </c>
      <c r="K4263" s="17">
        <v>1.3599999999999999E-6</v>
      </c>
    </row>
    <row r="4264" spans="1:11" x14ac:dyDescent="0.45">
      <c r="A4264" s="10" t="s">
        <v>39</v>
      </c>
      <c r="B4264" s="20">
        <v>0.96699999999999997</v>
      </c>
      <c r="C4264" s="19">
        <v>71678</v>
      </c>
      <c r="D4264" s="19">
        <v>31816.974249999999</v>
      </c>
      <c r="E4264" s="23">
        <v>2.6962368649999999</v>
      </c>
      <c r="F4264" s="23">
        <v>1.1574325969999999</v>
      </c>
      <c r="G4264" s="17">
        <v>0.77507742999999996</v>
      </c>
      <c r="H4264" s="17">
        <v>0.22492256999999999</v>
      </c>
      <c r="I4264" s="17">
        <v>0.99006834300000002</v>
      </c>
      <c r="J4264" s="17">
        <v>9.9299999999999996E-3</v>
      </c>
      <c r="K4264" s="17">
        <v>1.35E-6</v>
      </c>
    </row>
    <row r="4265" spans="1:11" x14ac:dyDescent="0.45">
      <c r="A4265" s="10" t="s">
        <v>39</v>
      </c>
      <c r="B4265" s="20">
        <v>0.96799999999999997</v>
      </c>
      <c r="C4265" s="19">
        <v>71753</v>
      </c>
      <c r="D4265" s="19">
        <v>32021.160110000001</v>
      </c>
      <c r="E4265" s="23">
        <v>2.7497701110000001</v>
      </c>
      <c r="F4265" s="23">
        <v>1.1653030470000001</v>
      </c>
      <c r="G4265" s="17">
        <v>0.77515922699999995</v>
      </c>
      <c r="H4265" s="17">
        <v>0.22484077299999999</v>
      </c>
      <c r="I4265" s="17">
        <v>0.990109291</v>
      </c>
      <c r="J4265" s="17">
        <v>9.8899999999999995E-3</v>
      </c>
      <c r="K4265" s="17">
        <v>1.3400000000000001E-6</v>
      </c>
    </row>
    <row r="4266" spans="1:11" x14ac:dyDescent="0.45">
      <c r="A4266" s="10" t="s">
        <v>39</v>
      </c>
      <c r="B4266" s="20">
        <v>0.96899999999999997</v>
      </c>
      <c r="C4266" s="19">
        <v>71827</v>
      </c>
      <c r="D4266" s="19">
        <v>32226.60197</v>
      </c>
      <c r="E4266" s="23">
        <v>2.801036984</v>
      </c>
      <c r="F4266" s="23">
        <v>1.173664877</v>
      </c>
      <c r="G4266" s="17">
        <v>0.77522380199999996</v>
      </c>
      <c r="H4266" s="17">
        <v>0.22477619800000001</v>
      </c>
      <c r="I4266" s="17">
        <v>0.99015704800000004</v>
      </c>
      <c r="J4266" s="17">
        <v>9.8399999999999998E-3</v>
      </c>
      <c r="K4266" s="17">
        <v>1.3400000000000001E-6</v>
      </c>
    </row>
    <row r="4267" spans="1:11" x14ac:dyDescent="0.45">
      <c r="A4267" s="10" t="s">
        <v>39</v>
      </c>
      <c r="B4267" s="20">
        <v>0.97</v>
      </c>
      <c r="C4267" s="19">
        <v>71898</v>
      </c>
      <c r="D4267" s="19">
        <v>32427.18189</v>
      </c>
      <c r="E4267" s="23">
        <v>2.85341516</v>
      </c>
      <c r="F4267" s="23">
        <v>1.181847662</v>
      </c>
      <c r="G4267" s="17">
        <v>0.77529277600000002</v>
      </c>
      <c r="H4267" s="17">
        <v>0.22470722400000001</v>
      </c>
      <c r="I4267" s="17">
        <v>0.990199261</v>
      </c>
      <c r="J4267" s="17">
        <v>9.7999999999999997E-3</v>
      </c>
      <c r="K4267" s="17">
        <v>1.33E-6</v>
      </c>
    </row>
    <row r="4268" spans="1:11" x14ac:dyDescent="0.45">
      <c r="A4268" s="10" t="s">
        <v>39</v>
      </c>
      <c r="B4268" s="20">
        <v>0.97099999999999997</v>
      </c>
      <c r="C4268" s="19">
        <v>71975</v>
      </c>
      <c r="D4268" s="19">
        <v>32649.65266</v>
      </c>
      <c r="E4268" s="23">
        <v>2.919572203</v>
      </c>
      <c r="F4268" s="23">
        <v>1.19016111</v>
      </c>
      <c r="G4268" s="17">
        <v>0.77547759599999999</v>
      </c>
      <c r="H4268" s="17">
        <v>0.22452240400000001</v>
      </c>
      <c r="I4268" s="17">
        <v>0.990241174</v>
      </c>
      <c r="J4268" s="17">
        <v>9.7599999999999996E-3</v>
      </c>
      <c r="K4268" s="17">
        <v>1.33E-6</v>
      </c>
    </row>
    <row r="4269" spans="1:11" x14ac:dyDescent="0.45">
      <c r="A4269" s="10" t="s">
        <v>39</v>
      </c>
      <c r="B4269" s="20">
        <v>0.97199999999999998</v>
      </c>
      <c r="C4269" s="19">
        <v>72048</v>
      </c>
      <c r="D4269" s="19">
        <v>32864.234080000002</v>
      </c>
      <c r="E4269" s="23">
        <v>2.9681002630000002</v>
      </c>
      <c r="F4269" s="23">
        <v>1.199439921</v>
      </c>
      <c r="G4269" s="17">
        <v>0.775607928</v>
      </c>
      <c r="H4269" s="17">
        <v>0.224392072</v>
      </c>
      <c r="I4269" s="17">
        <v>0.99028828000000002</v>
      </c>
      <c r="J4269" s="17">
        <v>9.7099999999999999E-3</v>
      </c>
      <c r="K4269" s="17">
        <v>1.3200000000000001E-6</v>
      </c>
    </row>
    <row r="4270" spans="1:11" x14ac:dyDescent="0.45">
      <c r="A4270" s="10" t="s">
        <v>39</v>
      </c>
      <c r="B4270" s="20">
        <v>0.97299999999999998</v>
      </c>
      <c r="C4270" s="19">
        <v>72122</v>
      </c>
      <c r="D4270" s="19">
        <v>33085.58627</v>
      </c>
      <c r="E4270" s="23">
        <v>3.0218696029999998</v>
      </c>
      <c r="F4270" s="23">
        <v>1.20808574</v>
      </c>
      <c r="G4270" s="17">
        <v>0.77574110500000004</v>
      </c>
      <c r="H4270" s="17">
        <v>0.22425889500000001</v>
      </c>
      <c r="I4270" s="17">
        <v>0.99033686399999998</v>
      </c>
      <c r="J4270" s="17">
        <v>9.6600000000000002E-3</v>
      </c>
      <c r="K4270" s="17">
        <v>1.31E-6</v>
      </c>
    </row>
    <row r="4271" spans="1:11" x14ac:dyDescent="0.45">
      <c r="A4271" s="10" t="s">
        <v>39</v>
      </c>
      <c r="B4271" s="20">
        <v>0.97399999999999998</v>
      </c>
      <c r="C4271" s="19">
        <v>72196</v>
      </c>
      <c r="D4271" s="19">
        <v>33310.812480000001</v>
      </c>
      <c r="E4271" s="23">
        <v>3.0714338940000001</v>
      </c>
      <c r="F4271" s="23">
        <v>1.2174216090000001</v>
      </c>
      <c r="G4271" s="17">
        <v>0.77591556299999997</v>
      </c>
      <c r="H4271" s="17">
        <v>0.224084437</v>
      </c>
      <c r="I4271" s="17">
        <v>0.99038603700000005</v>
      </c>
      <c r="J4271" s="17">
        <v>9.6100000000000005E-3</v>
      </c>
      <c r="K4271" s="17">
        <v>1.31E-6</v>
      </c>
    </row>
    <row r="4272" spans="1:11" x14ac:dyDescent="0.45">
      <c r="A4272" s="10" t="s">
        <v>39</v>
      </c>
      <c r="B4272" s="20">
        <v>0.97499999999999998</v>
      </c>
      <c r="C4272" s="19">
        <v>72271</v>
      </c>
      <c r="D4272" s="19">
        <v>33543.405959999996</v>
      </c>
      <c r="E4272" s="23">
        <v>3.1280663180000001</v>
      </c>
      <c r="F4272" s="23">
        <v>1.226915551</v>
      </c>
      <c r="G4272" s="17">
        <v>0.77607892499999998</v>
      </c>
      <c r="H4272" s="17">
        <v>0.223921075</v>
      </c>
      <c r="I4272" s="17">
        <v>0.990433224</v>
      </c>
      <c r="J4272" s="17">
        <v>9.5700000000000004E-3</v>
      </c>
      <c r="K4272" s="17">
        <v>1.3E-6</v>
      </c>
    </row>
    <row r="4273" spans="1:11" x14ac:dyDescent="0.45">
      <c r="A4273" s="10" t="s">
        <v>39</v>
      </c>
      <c r="B4273" s="20">
        <v>0.97599999999999998</v>
      </c>
      <c r="C4273" s="19">
        <v>72344</v>
      </c>
      <c r="D4273" s="19">
        <v>33774.41676</v>
      </c>
      <c r="E4273" s="23">
        <v>3.1918315910000001</v>
      </c>
      <c r="F4273" s="23">
        <v>1.2364488600000001</v>
      </c>
      <c r="G4273" s="17">
        <v>0.77618047099999998</v>
      </c>
      <c r="H4273" s="17">
        <v>0.22381952899999999</v>
      </c>
      <c r="I4273" s="17">
        <v>0.99047697400000001</v>
      </c>
      <c r="J4273" s="17">
        <v>9.5200000000000007E-3</v>
      </c>
      <c r="K4273" s="17">
        <v>1.2899999999999999E-6</v>
      </c>
    </row>
    <row r="4274" spans="1:11" x14ac:dyDescent="0.45">
      <c r="A4274" s="10" t="s">
        <v>39</v>
      </c>
      <c r="B4274" s="20">
        <v>0.97699999999999998</v>
      </c>
      <c r="C4274" s="19">
        <v>72419</v>
      </c>
      <c r="D4274" s="19">
        <v>34016.540459999997</v>
      </c>
      <c r="E4274" s="23">
        <v>3.259585532</v>
      </c>
      <c r="F4274" s="23">
        <v>1.246281379</v>
      </c>
      <c r="G4274" s="17">
        <v>0.77638465000000001</v>
      </c>
      <c r="H4274" s="17">
        <v>0.22361534999999999</v>
      </c>
      <c r="I4274" s="17">
        <v>0.99052645800000005</v>
      </c>
      <c r="J4274" s="17">
        <v>9.4699999999999993E-3</v>
      </c>
      <c r="K4274" s="17">
        <v>1.2899999999999999E-6</v>
      </c>
    </row>
    <row r="4275" spans="1:11" x14ac:dyDescent="0.45">
      <c r="A4275" s="10" t="s">
        <v>39</v>
      </c>
      <c r="B4275" s="20">
        <v>0.97799999999999998</v>
      </c>
      <c r="C4275" s="19">
        <v>72493</v>
      </c>
      <c r="D4275" s="19">
        <v>34260.67426</v>
      </c>
      <c r="E4275" s="23">
        <v>3.3484112270000002</v>
      </c>
      <c r="F4275" s="23">
        <v>1.256425108</v>
      </c>
      <c r="G4275" s="17">
        <v>0.77658532499999999</v>
      </c>
      <c r="H4275" s="17">
        <v>0.22341467500000001</v>
      </c>
      <c r="I4275" s="17">
        <v>0.99057235399999999</v>
      </c>
      <c r="J4275" s="17">
        <v>9.4299999999999991E-3</v>
      </c>
      <c r="K4275" s="17">
        <v>1.28E-6</v>
      </c>
    </row>
    <row r="4276" spans="1:11" x14ac:dyDescent="0.45">
      <c r="A4276" s="10" t="s">
        <v>39</v>
      </c>
      <c r="B4276" s="20">
        <v>0.97899999999999998</v>
      </c>
      <c r="C4276" s="19">
        <v>72568</v>
      </c>
      <c r="D4276" s="19">
        <v>34514.091480000003</v>
      </c>
      <c r="E4276" s="23">
        <v>3.4161341730000001</v>
      </c>
      <c r="F4276" s="23">
        <v>1.2667955790000001</v>
      </c>
      <c r="G4276" s="17">
        <v>0.77678866700000004</v>
      </c>
      <c r="H4276" s="17">
        <v>0.22321133300000001</v>
      </c>
      <c r="I4276" s="17">
        <v>0.99061839799999996</v>
      </c>
      <c r="J4276" s="17">
        <v>9.3799999999999994E-3</v>
      </c>
      <c r="K4276" s="17">
        <v>1.28E-6</v>
      </c>
    </row>
    <row r="4277" spans="1:11" x14ac:dyDescent="0.45">
      <c r="A4277" s="10" t="s">
        <v>39</v>
      </c>
      <c r="B4277" s="20">
        <v>0.98</v>
      </c>
      <c r="C4277" s="19">
        <v>72641</v>
      </c>
      <c r="D4277" s="19">
        <v>34765.97999</v>
      </c>
      <c r="E4277" s="23">
        <v>3.4727401800000002</v>
      </c>
      <c r="F4277" s="23">
        <v>1.27750947</v>
      </c>
      <c r="G4277" s="17">
        <v>0.77693038400000003</v>
      </c>
      <c r="H4277" s="17">
        <v>0.223069616</v>
      </c>
      <c r="I4277" s="17">
        <v>0.990662708</v>
      </c>
      <c r="J4277" s="17">
        <v>9.3399999999999993E-3</v>
      </c>
      <c r="K4277" s="17">
        <v>1.2699999999999999E-6</v>
      </c>
    </row>
    <row r="4278" spans="1:11" x14ac:dyDescent="0.45">
      <c r="A4278" s="10" t="s">
        <v>39</v>
      </c>
      <c r="B4278" s="20">
        <v>0.98099999999999998</v>
      </c>
      <c r="C4278" s="19">
        <v>72716</v>
      </c>
      <c r="D4278" s="19">
        <v>35028.906719999999</v>
      </c>
      <c r="E4278" s="23">
        <v>3.5465939209999999</v>
      </c>
      <c r="F4278" s="23">
        <v>1.288288017</v>
      </c>
      <c r="G4278" s="17">
        <v>0.77705044300000004</v>
      </c>
      <c r="H4278" s="17">
        <v>0.22294955699999999</v>
      </c>
      <c r="I4278" s="17">
        <v>0.99070800400000003</v>
      </c>
      <c r="J4278" s="17">
        <v>9.2899999999999996E-3</v>
      </c>
      <c r="K4278" s="17">
        <v>1.26E-6</v>
      </c>
    </row>
    <row r="4279" spans="1:11" x14ac:dyDescent="0.45">
      <c r="A4279" s="10" t="s">
        <v>39</v>
      </c>
      <c r="B4279" s="20">
        <v>0.98199999999999998</v>
      </c>
      <c r="C4279" s="19">
        <v>72788</v>
      </c>
      <c r="D4279" s="19">
        <v>35287.070639999998</v>
      </c>
      <c r="E4279" s="23">
        <v>3.6312335490000001</v>
      </c>
      <c r="F4279" s="23">
        <v>1.2994694229999999</v>
      </c>
      <c r="G4279" s="17">
        <v>0.77710611600000001</v>
      </c>
      <c r="H4279" s="17">
        <v>0.22289388399999999</v>
      </c>
      <c r="I4279" s="17">
        <v>0.99075285000000002</v>
      </c>
      <c r="J4279" s="17">
        <v>9.2499999999999995E-3</v>
      </c>
      <c r="K4279" s="17">
        <v>1.26E-6</v>
      </c>
    </row>
    <row r="4280" spans="1:11" x14ac:dyDescent="0.45">
      <c r="A4280" s="10" t="s">
        <v>39</v>
      </c>
      <c r="B4280" s="20">
        <v>0.98299999999999998</v>
      </c>
      <c r="C4280" s="19">
        <v>72864</v>
      </c>
      <c r="D4280" s="19">
        <v>35567.857109999997</v>
      </c>
      <c r="E4280" s="23">
        <v>3.7585963229999999</v>
      </c>
      <c r="F4280" s="23">
        <v>1.3105769110000001</v>
      </c>
      <c r="G4280" s="17">
        <v>0.77720136100000003</v>
      </c>
      <c r="H4280" s="17">
        <v>0.22279863899999999</v>
      </c>
      <c r="I4280" s="17">
        <v>0.99079096600000005</v>
      </c>
      <c r="J4280" s="17">
        <v>9.2099999999999994E-3</v>
      </c>
      <c r="K4280" s="17">
        <v>1.2500000000000001E-6</v>
      </c>
    </row>
    <row r="4281" spans="1:11" x14ac:dyDescent="0.45">
      <c r="A4281" s="10" t="s">
        <v>39</v>
      </c>
      <c r="B4281" s="20">
        <v>0.98399999999999999</v>
      </c>
      <c r="C4281" s="19">
        <v>72938</v>
      </c>
      <c r="D4281" s="19">
        <v>35849.991320000001</v>
      </c>
      <c r="E4281" s="23">
        <v>3.8720321470000001</v>
      </c>
      <c r="F4281" s="23">
        <v>1.3224951620000001</v>
      </c>
      <c r="G4281" s="17">
        <v>0.77738627299999996</v>
      </c>
      <c r="H4281" s="17">
        <v>0.22261372700000001</v>
      </c>
      <c r="I4281" s="17">
        <v>0.99083789</v>
      </c>
      <c r="J4281" s="17">
        <v>9.1599999999999997E-3</v>
      </c>
      <c r="K4281" s="17">
        <v>1.24E-6</v>
      </c>
    </row>
    <row r="4282" spans="1:11" x14ac:dyDescent="0.45">
      <c r="A4282" s="10" t="s">
        <v>39</v>
      </c>
      <c r="B4282" s="20">
        <v>0.98499999999999999</v>
      </c>
      <c r="C4282" s="19">
        <v>73012</v>
      </c>
      <c r="D4282" s="19">
        <v>36139.898359999999</v>
      </c>
      <c r="E4282" s="23">
        <v>3.9605217289999999</v>
      </c>
      <c r="F4282" s="23">
        <v>1.3347552709999999</v>
      </c>
      <c r="G4282" s="17">
        <v>0.77742014999999998</v>
      </c>
      <c r="H4282" s="17">
        <v>0.22257985</v>
      </c>
      <c r="I4282" s="17">
        <v>0.99088450100000003</v>
      </c>
      <c r="J4282" s="17">
        <v>9.11E-3</v>
      </c>
      <c r="K4282" s="17">
        <v>1.24E-6</v>
      </c>
    </row>
    <row r="4283" spans="1:11" x14ac:dyDescent="0.45">
      <c r="A4283" s="10" t="s">
        <v>39</v>
      </c>
      <c r="B4283" s="20">
        <v>0.98599999999999999</v>
      </c>
      <c r="C4283" s="19">
        <v>73086</v>
      </c>
      <c r="D4283" s="19">
        <v>36437.295870000002</v>
      </c>
      <c r="E4283" s="23">
        <v>4.0739032909999997</v>
      </c>
      <c r="F4283" s="23">
        <v>1.3475313520000001</v>
      </c>
      <c r="G4283" s="17">
        <v>0.777631831</v>
      </c>
      <c r="H4283" s="17">
        <v>0.222368169</v>
      </c>
      <c r="I4283" s="17">
        <v>0.99092365199999999</v>
      </c>
      <c r="J4283" s="17">
        <v>9.0799999999999995E-3</v>
      </c>
      <c r="K4283" s="17">
        <v>1.2300000000000001E-6</v>
      </c>
    </row>
    <row r="4284" spans="1:11" x14ac:dyDescent="0.45">
      <c r="A4284" s="10" t="s">
        <v>39</v>
      </c>
      <c r="B4284" s="20">
        <v>0.98699999999999999</v>
      </c>
      <c r="C4284" s="19">
        <v>73160</v>
      </c>
      <c r="D4284" s="19">
        <v>36744.29292</v>
      </c>
      <c r="E4284" s="23">
        <v>4.2166891150000003</v>
      </c>
      <c r="F4284" s="23">
        <v>1.3605291230000001</v>
      </c>
      <c r="G4284" s="17">
        <v>0.77778840900000001</v>
      </c>
      <c r="H4284" s="17">
        <v>0.22221159100000001</v>
      </c>
      <c r="I4284" s="17">
        <v>0.990954416</v>
      </c>
      <c r="J4284" s="17">
        <v>9.0399999999999994E-3</v>
      </c>
      <c r="K4284" s="17">
        <v>1.2300000000000001E-6</v>
      </c>
    </row>
    <row r="4285" spans="1:11" x14ac:dyDescent="0.45">
      <c r="A4285" s="10" t="s">
        <v>39</v>
      </c>
      <c r="B4285" s="20">
        <v>0.98799999999999999</v>
      </c>
      <c r="C4285" s="19">
        <v>73234</v>
      </c>
      <c r="D4285" s="19">
        <v>37062.965239999998</v>
      </c>
      <c r="E4285" s="23">
        <v>4.3697894909999997</v>
      </c>
      <c r="F4285" s="23">
        <v>1.3740610040000001</v>
      </c>
      <c r="G4285" s="17">
        <v>0.77798563499999995</v>
      </c>
      <c r="H4285" s="17">
        <v>0.22201436499999999</v>
      </c>
      <c r="I4285" s="17">
        <v>0.99099184900000004</v>
      </c>
      <c r="J4285" s="17">
        <v>9.0100000000000006E-3</v>
      </c>
      <c r="K4285" s="17">
        <v>1.22E-6</v>
      </c>
    </row>
    <row r="4286" spans="1:11" x14ac:dyDescent="0.45">
      <c r="A4286" s="10" t="s">
        <v>39</v>
      </c>
      <c r="B4286" s="20">
        <v>0.98899999999999999</v>
      </c>
      <c r="C4286" s="19">
        <v>73308</v>
      </c>
      <c r="D4286" s="19">
        <v>37393.173450000002</v>
      </c>
      <c r="E4286" s="23">
        <v>4.5465846570000004</v>
      </c>
      <c r="F4286" s="23">
        <v>1.3881144560000001</v>
      </c>
      <c r="G4286" s="17">
        <v>0.77810061699999999</v>
      </c>
      <c r="H4286" s="17">
        <v>0.22189938300000001</v>
      </c>
      <c r="I4286" s="17">
        <v>0.99103855699999999</v>
      </c>
      <c r="J4286" s="17">
        <v>8.9599999999999992E-3</v>
      </c>
      <c r="K4286" s="17">
        <v>1.2100000000000001E-6</v>
      </c>
    </row>
    <row r="4287" spans="1:11" x14ac:dyDescent="0.45">
      <c r="A4287" s="10" t="s">
        <v>39</v>
      </c>
      <c r="B4287" s="20">
        <v>0.99</v>
      </c>
      <c r="C4287" s="19">
        <v>73382</v>
      </c>
      <c r="D4287" s="19">
        <v>37738.187680000003</v>
      </c>
      <c r="E4287" s="23">
        <v>4.7472416370000001</v>
      </c>
      <c r="F4287" s="23">
        <v>1.402803424</v>
      </c>
      <c r="G4287" s="17">
        <v>0.778174484</v>
      </c>
      <c r="H4287" s="17">
        <v>0.221825516</v>
      </c>
      <c r="I4287" s="17">
        <v>0.99109707999999996</v>
      </c>
      <c r="J4287" s="17">
        <v>8.8999999999999999E-3</v>
      </c>
      <c r="K4287" s="17">
        <v>1.2100000000000001E-6</v>
      </c>
    </row>
    <row r="4288" spans="1:11" x14ac:dyDescent="0.45">
      <c r="A4288" s="10" t="s">
        <v>39</v>
      </c>
      <c r="B4288" s="20">
        <v>0.99099999999999999</v>
      </c>
      <c r="C4288" s="19">
        <v>73455</v>
      </c>
      <c r="D4288" s="19">
        <v>38090.79118</v>
      </c>
      <c r="E4288" s="23">
        <v>4.9449700510000003</v>
      </c>
      <c r="F4288" s="23">
        <v>1.4182632959999999</v>
      </c>
      <c r="G4288" s="17">
        <v>0.77839493599999998</v>
      </c>
      <c r="H4288" s="17">
        <v>0.22160506399999999</v>
      </c>
      <c r="I4288" s="17">
        <v>0.99116114099999997</v>
      </c>
      <c r="J4288" s="17">
        <v>8.8400000000000006E-3</v>
      </c>
      <c r="K4288" s="17">
        <v>1.1999999999999999E-6</v>
      </c>
    </row>
    <row r="4289" spans="1:11" x14ac:dyDescent="0.45">
      <c r="A4289" s="10" t="s">
        <v>39</v>
      </c>
      <c r="B4289" s="20">
        <v>0.99199999999999999</v>
      </c>
      <c r="C4289" s="19">
        <v>73529</v>
      </c>
      <c r="D4289" s="19">
        <v>38465.715609999999</v>
      </c>
      <c r="E4289" s="23">
        <v>5.1875234219999999</v>
      </c>
      <c r="F4289" s="23">
        <v>1.434308599</v>
      </c>
      <c r="G4289" s="17">
        <v>0.77859076000000005</v>
      </c>
      <c r="H4289" s="17">
        <v>0.22140924000000001</v>
      </c>
      <c r="I4289" s="17">
        <v>0.99121756900000002</v>
      </c>
      <c r="J4289" s="17">
        <v>8.7799999999999996E-3</v>
      </c>
      <c r="K4289" s="17">
        <v>1.19E-6</v>
      </c>
    </row>
    <row r="4290" spans="1:11" x14ac:dyDescent="0.45">
      <c r="A4290" s="10" t="s">
        <v>39</v>
      </c>
      <c r="B4290" s="20">
        <v>0.99299999999999999</v>
      </c>
      <c r="C4290" s="19">
        <v>73604</v>
      </c>
      <c r="D4290" s="19">
        <v>38864.982029999999</v>
      </c>
      <c r="E4290" s="23">
        <v>5.5089652090000003</v>
      </c>
      <c r="F4290" s="23">
        <v>1.451323331</v>
      </c>
      <c r="G4290" s="17">
        <v>0.77873485099999995</v>
      </c>
      <c r="H4290" s="17">
        <v>0.22126514899999999</v>
      </c>
      <c r="I4290" s="17">
        <v>0.99127152799999996</v>
      </c>
      <c r="J4290" s="17">
        <v>8.7299999999999999E-3</v>
      </c>
      <c r="K4290" s="17">
        <v>1.1799999999999999E-6</v>
      </c>
    </row>
    <row r="4291" spans="1:11" x14ac:dyDescent="0.45">
      <c r="A4291" s="10" t="s">
        <v>39</v>
      </c>
      <c r="B4291" s="20">
        <v>0.99399999999999999</v>
      </c>
      <c r="C4291" s="19">
        <v>73678</v>
      </c>
      <c r="D4291" s="19">
        <v>39287.018309999999</v>
      </c>
      <c r="E4291" s="23">
        <v>5.949968213</v>
      </c>
      <c r="F4291" s="23">
        <v>1.469356909</v>
      </c>
      <c r="G4291" s="17">
        <v>0.77894351100000003</v>
      </c>
      <c r="H4291" s="17">
        <v>0.22105648899999999</v>
      </c>
      <c r="I4291" s="17">
        <v>0.99130922600000004</v>
      </c>
      <c r="J4291" s="17">
        <v>8.6899999999999998E-3</v>
      </c>
      <c r="K4291" s="17">
        <v>1.1799999999999999E-6</v>
      </c>
    </row>
    <row r="4292" spans="1:11" x14ac:dyDescent="0.45">
      <c r="A4292" s="10" t="s">
        <v>39</v>
      </c>
      <c r="B4292" s="20">
        <v>0.995</v>
      </c>
      <c r="C4292" s="19">
        <v>73750</v>
      </c>
      <c r="D4292" s="19">
        <v>39733.91231</v>
      </c>
      <c r="E4292" s="23">
        <v>6.4170160799999998</v>
      </c>
      <c r="F4292" s="23">
        <v>1.4887918309999999</v>
      </c>
      <c r="G4292" s="17">
        <v>0.77906440700000001</v>
      </c>
      <c r="H4292" s="17">
        <v>0.22093559300000001</v>
      </c>
      <c r="I4292" s="17">
        <v>0.99136269499999996</v>
      </c>
      <c r="J4292" s="17">
        <v>8.6400000000000001E-3</v>
      </c>
      <c r="K4292" s="17">
        <v>1.17E-6</v>
      </c>
    </row>
    <row r="4293" spans="1:11" x14ac:dyDescent="0.45">
      <c r="A4293" s="10" t="s">
        <v>39</v>
      </c>
      <c r="B4293" s="20">
        <v>0.996</v>
      </c>
      <c r="C4293" s="19">
        <v>73821</v>
      </c>
      <c r="D4293" s="19">
        <v>40212.817819999997</v>
      </c>
      <c r="E4293" s="23">
        <v>7.058283855</v>
      </c>
      <c r="F4293" s="23">
        <v>1.5100682910000001</v>
      </c>
      <c r="G4293" s="17">
        <v>0.779182076</v>
      </c>
      <c r="H4293" s="17">
        <v>0.220817924</v>
      </c>
      <c r="I4293" s="17">
        <v>0.99141493599999997</v>
      </c>
      <c r="J4293" s="17">
        <v>8.5800000000000008E-3</v>
      </c>
      <c r="K4293" s="17">
        <v>1.1599999999999999E-6</v>
      </c>
    </row>
    <row r="4294" spans="1:11" x14ac:dyDescent="0.45">
      <c r="A4294" s="10" t="s">
        <v>39</v>
      </c>
      <c r="B4294" s="20">
        <v>0.997</v>
      </c>
      <c r="C4294" s="19">
        <v>73900</v>
      </c>
      <c r="D4294" s="19">
        <v>40807.08526</v>
      </c>
      <c r="E4294" s="23">
        <v>8.1130124420000005</v>
      </c>
      <c r="F4294" s="23">
        <v>1.53241044</v>
      </c>
      <c r="G4294" s="17">
        <v>0.77935047400000002</v>
      </c>
      <c r="H4294" s="17">
        <v>0.22064952600000001</v>
      </c>
      <c r="I4294" s="17">
        <v>0.99148502000000005</v>
      </c>
      <c r="J4294" s="17">
        <v>8.5100000000000002E-3</v>
      </c>
      <c r="K4294" s="17">
        <v>1.15E-6</v>
      </c>
    </row>
    <row r="4295" spans="1:11" x14ac:dyDescent="0.45">
      <c r="A4295" s="10" t="s">
        <v>39</v>
      </c>
      <c r="B4295" s="20">
        <v>0.998</v>
      </c>
      <c r="C4295" s="19">
        <v>73974</v>
      </c>
      <c r="D4295" s="19">
        <v>41481.78282</v>
      </c>
      <c r="E4295" s="23">
        <v>10.12094542</v>
      </c>
      <c r="F4295" s="23">
        <v>1.561099561</v>
      </c>
      <c r="G4295" s="17">
        <v>0.77954416400000004</v>
      </c>
      <c r="H4295" s="17">
        <v>0.22045583599999999</v>
      </c>
      <c r="I4295" s="17">
        <v>0.99156027000000002</v>
      </c>
      <c r="J4295" s="17">
        <v>8.4399999999999996E-3</v>
      </c>
      <c r="K4295" s="17">
        <v>1.1400000000000001E-6</v>
      </c>
    </row>
    <row r="4296" spans="1:11" x14ac:dyDescent="0.45">
      <c r="A4296" s="10" t="s">
        <v>39</v>
      </c>
      <c r="B4296" s="20">
        <v>0.999</v>
      </c>
      <c r="C4296" s="19">
        <v>74048</v>
      </c>
      <c r="D4296" s="19">
        <v>42530.305339999999</v>
      </c>
      <c r="E4296" s="23">
        <v>28.34973295</v>
      </c>
      <c r="F4296" s="23">
        <v>1.5941051129999999</v>
      </c>
      <c r="G4296" s="17">
        <v>0.77975097199999999</v>
      </c>
      <c r="H4296" s="17">
        <v>0.22024902800000001</v>
      </c>
      <c r="I4296" s="17">
        <v>0.99162988100000005</v>
      </c>
      <c r="J4296" s="17">
        <v>8.3700000000000007E-3</v>
      </c>
      <c r="K4296" s="17">
        <v>1.13E-6</v>
      </c>
    </row>
    <row r="4297" spans="1:11" x14ac:dyDescent="0.45">
      <c r="A4297" s="10" t="s">
        <v>39</v>
      </c>
      <c r="B4297" s="20">
        <v>1</v>
      </c>
      <c r="C4297" s="19">
        <v>74049</v>
      </c>
      <c r="D4297" s="19">
        <v>42562.180540000001</v>
      </c>
      <c r="E4297" s="23">
        <v>31.875200790000001</v>
      </c>
      <c r="F4297" s="23">
        <v>1.6485983749999999</v>
      </c>
      <c r="G4297" s="17">
        <v>0.779753947</v>
      </c>
      <c r="H4297" s="17">
        <v>0.220246053</v>
      </c>
      <c r="I4297" s="17">
        <v>0.991630495</v>
      </c>
      <c r="J4297" s="17">
        <v>8.3700000000000007E-3</v>
      </c>
      <c r="K4297" s="17">
        <v>1.13E-6</v>
      </c>
    </row>
    <row r="4298" spans="1:11" x14ac:dyDescent="0.45">
      <c r="A4298" s="10" t="s">
        <v>41</v>
      </c>
      <c r="B4298" s="20">
        <v>0</v>
      </c>
      <c r="C4298" s="19">
        <v>1034</v>
      </c>
      <c r="D4298" s="19">
        <v>1.3419591369999999</v>
      </c>
      <c r="E4298" s="23">
        <v>2.7599999999999999E-3</v>
      </c>
      <c r="F4298" s="23">
        <v>1.7600000000000001E-3</v>
      </c>
      <c r="G4298" s="17">
        <v>0.81528046399999998</v>
      </c>
      <c r="H4298" s="17">
        <v>0.18471953599999999</v>
      </c>
      <c r="I4298" s="17">
        <v>0.76771359699999997</v>
      </c>
      <c r="J4298" s="17">
        <v>0.232286403</v>
      </c>
      <c r="K4298" s="17">
        <v>0</v>
      </c>
    </row>
    <row r="4299" spans="1:11" x14ac:dyDescent="0.45">
      <c r="A4299" s="10" t="s">
        <v>41</v>
      </c>
      <c r="B4299" s="20">
        <v>0.01</v>
      </c>
      <c r="C4299" s="19">
        <v>3096</v>
      </c>
      <c r="D4299" s="19">
        <v>11.9637805</v>
      </c>
      <c r="E4299" s="23">
        <v>7.5300000000000002E-3</v>
      </c>
      <c r="F4299" s="23">
        <v>6.2500000000000003E-3</v>
      </c>
      <c r="G4299" s="17">
        <v>0.82655038800000002</v>
      </c>
      <c r="H4299" s="17">
        <v>0.173449612</v>
      </c>
      <c r="I4299" s="17">
        <v>0.69703596400000001</v>
      </c>
      <c r="J4299" s="17">
        <v>0.28595699299999999</v>
      </c>
      <c r="K4299" s="17">
        <v>1.7000000000000001E-2</v>
      </c>
    </row>
    <row r="4300" spans="1:11" x14ac:dyDescent="0.45">
      <c r="A4300" s="10" t="s">
        <v>41</v>
      </c>
      <c r="B4300" s="20">
        <v>0.02</v>
      </c>
      <c r="C4300" s="19">
        <v>5175</v>
      </c>
      <c r="D4300" s="19">
        <v>32.224717269999999</v>
      </c>
      <c r="E4300" s="23">
        <v>1.2E-2</v>
      </c>
      <c r="F4300" s="23">
        <v>1.0200000000000001E-2</v>
      </c>
      <c r="G4300" s="17">
        <v>0.82434782600000001</v>
      </c>
      <c r="H4300" s="17">
        <v>0.17565217399999999</v>
      </c>
      <c r="I4300" s="17">
        <v>0.75899158200000005</v>
      </c>
      <c r="J4300" s="17">
        <v>0.23334255500000001</v>
      </c>
      <c r="K4300" s="17">
        <v>7.6699999999999997E-3</v>
      </c>
    </row>
    <row r="4301" spans="1:11" x14ac:dyDescent="0.45">
      <c r="A4301" s="10" t="s">
        <v>41</v>
      </c>
      <c r="B4301" s="20">
        <v>0.03</v>
      </c>
      <c r="C4301" s="19">
        <v>7250</v>
      </c>
      <c r="D4301" s="19">
        <v>60.491099009999999</v>
      </c>
      <c r="E4301" s="23">
        <v>1.4999999999999999E-2</v>
      </c>
      <c r="F4301" s="23">
        <v>1.35E-2</v>
      </c>
      <c r="G4301" s="17">
        <v>0.81075862099999996</v>
      </c>
      <c r="H4301" s="17">
        <v>0.18924137899999999</v>
      </c>
      <c r="I4301" s="17">
        <v>0.74932292499999997</v>
      </c>
      <c r="J4301" s="17">
        <v>0.241653699</v>
      </c>
      <c r="K4301" s="17">
        <v>9.0200000000000002E-3</v>
      </c>
    </row>
    <row r="4302" spans="1:11" x14ac:dyDescent="0.45">
      <c r="A4302" s="10" t="s">
        <v>41</v>
      </c>
      <c r="B4302" s="20">
        <v>0.04</v>
      </c>
      <c r="C4302" s="19">
        <v>9336</v>
      </c>
      <c r="D4302" s="19">
        <v>95.255510040000004</v>
      </c>
      <c r="E4302" s="23">
        <v>1.83E-2</v>
      </c>
      <c r="F4302" s="23">
        <v>1.6199999999999999E-2</v>
      </c>
      <c r="G4302" s="17">
        <v>0.80751927999999995</v>
      </c>
      <c r="H4302" s="17">
        <v>0.19248071999999999</v>
      </c>
      <c r="I4302" s="17">
        <v>0.74627732899999999</v>
      </c>
      <c r="J4302" s="17">
        <v>0.24091557</v>
      </c>
      <c r="K4302" s="17">
        <v>1.2800000000000001E-2</v>
      </c>
    </row>
    <row r="4303" spans="1:11" x14ac:dyDescent="0.45">
      <c r="A4303" s="10" t="s">
        <v>41</v>
      </c>
      <c r="B4303" s="20">
        <v>0.05</v>
      </c>
      <c r="C4303" s="19">
        <v>11390</v>
      </c>
      <c r="D4303" s="19">
        <v>136.20127969999999</v>
      </c>
      <c r="E4303" s="23">
        <v>2.1499999999999998E-2</v>
      </c>
      <c r="F4303" s="23">
        <v>1.9E-2</v>
      </c>
      <c r="G4303" s="17">
        <v>0.81097453900000005</v>
      </c>
      <c r="H4303" s="17">
        <v>0.18902546100000001</v>
      </c>
      <c r="I4303" s="17">
        <v>0.74472785100000005</v>
      </c>
      <c r="J4303" s="17">
        <v>0.24322196200000001</v>
      </c>
      <c r="K4303" s="17">
        <v>1.21E-2</v>
      </c>
    </row>
    <row r="4304" spans="1:11" x14ac:dyDescent="0.45">
      <c r="A4304" s="10" t="s">
        <v>41</v>
      </c>
      <c r="B4304" s="20">
        <v>0.06</v>
      </c>
      <c r="C4304" s="19">
        <v>13481</v>
      </c>
      <c r="D4304" s="19">
        <v>185.40184970000001</v>
      </c>
      <c r="E4304" s="23">
        <v>2.5399999999999999E-2</v>
      </c>
      <c r="F4304" s="23">
        <v>2.2100000000000002E-2</v>
      </c>
      <c r="G4304" s="17">
        <v>0.80906460899999999</v>
      </c>
      <c r="H4304" s="17">
        <v>0.19093539100000001</v>
      </c>
      <c r="I4304" s="17">
        <v>0.76190981499999999</v>
      </c>
      <c r="J4304" s="17">
        <v>0.228042773</v>
      </c>
      <c r="K4304" s="17">
        <v>0.01</v>
      </c>
    </row>
    <row r="4305" spans="1:11" x14ac:dyDescent="0.45">
      <c r="A4305" s="10" t="s">
        <v>41</v>
      </c>
      <c r="B4305" s="20">
        <v>7.0000000000000007E-2</v>
      </c>
      <c r="C4305" s="19">
        <v>15569</v>
      </c>
      <c r="D4305" s="19">
        <v>241.69753399999999</v>
      </c>
      <c r="E4305" s="23">
        <v>2.86E-2</v>
      </c>
      <c r="F4305" s="23">
        <v>2.52E-2</v>
      </c>
      <c r="G4305" s="17">
        <v>0.80878669199999997</v>
      </c>
      <c r="H4305" s="17">
        <v>0.191213308</v>
      </c>
      <c r="I4305" s="17">
        <v>0.78336880600000003</v>
      </c>
      <c r="J4305" s="17">
        <v>0.20889118700000001</v>
      </c>
      <c r="K4305" s="17">
        <v>7.7400000000000004E-3</v>
      </c>
    </row>
    <row r="4306" spans="1:11" x14ac:dyDescent="0.45">
      <c r="A4306" s="10" t="s">
        <v>41</v>
      </c>
      <c r="B4306" s="20">
        <v>0.08</v>
      </c>
      <c r="C4306" s="19">
        <v>17639</v>
      </c>
      <c r="D4306" s="19">
        <v>303.41377799999998</v>
      </c>
      <c r="E4306" s="23">
        <v>3.1399999999999997E-2</v>
      </c>
      <c r="F4306" s="23">
        <v>2.7900000000000001E-2</v>
      </c>
      <c r="G4306" s="17">
        <v>0.80599807199999995</v>
      </c>
      <c r="H4306" s="17">
        <v>0.19400192799999999</v>
      </c>
      <c r="I4306" s="17">
        <v>0.79634552400000003</v>
      </c>
      <c r="J4306" s="17">
        <v>0.197469441</v>
      </c>
      <c r="K4306" s="17">
        <v>6.1900000000000002E-3</v>
      </c>
    </row>
    <row r="4307" spans="1:11" x14ac:dyDescent="0.45">
      <c r="A4307" s="10" t="s">
        <v>41</v>
      </c>
      <c r="B4307" s="20">
        <v>0.09</v>
      </c>
      <c r="C4307" s="19">
        <v>19686</v>
      </c>
      <c r="D4307" s="19">
        <v>370.79927120000002</v>
      </c>
      <c r="E4307" s="23">
        <v>3.4000000000000002E-2</v>
      </c>
      <c r="F4307" s="23">
        <v>3.0499999999999999E-2</v>
      </c>
      <c r="G4307" s="17">
        <v>0.79853703099999995</v>
      </c>
      <c r="H4307" s="17">
        <v>0.20146296899999999</v>
      </c>
      <c r="I4307" s="17">
        <v>0.81285825899999997</v>
      </c>
      <c r="J4307" s="17">
        <v>0.18204219499999999</v>
      </c>
      <c r="K4307" s="17">
        <v>5.1000000000000004E-3</v>
      </c>
    </row>
    <row r="4308" spans="1:11" x14ac:dyDescent="0.45">
      <c r="A4308" s="10" t="s">
        <v>41</v>
      </c>
      <c r="B4308" s="20">
        <v>0.1</v>
      </c>
      <c r="C4308" s="19">
        <v>21792</v>
      </c>
      <c r="D4308" s="19">
        <v>446.8207961</v>
      </c>
      <c r="E4308" s="23">
        <v>3.7999999999999999E-2</v>
      </c>
      <c r="F4308" s="23">
        <v>3.32E-2</v>
      </c>
      <c r="G4308" s="17">
        <v>0.79960536000000004</v>
      </c>
      <c r="H4308" s="17">
        <v>0.20039464000000001</v>
      </c>
      <c r="I4308" s="17">
        <v>0.83459701900000005</v>
      </c>
      <c r="J4308" s="17">
        <v>0.16117347100000001</v>
      </c>
      <c r="K4308" s="17">
        <v>4.2300000000000003E-3</v>
      </c>
    </row>
    <row r="4309" spans="1:11" x14ac:dyDescent="0.45">
      <c r="A4309" s="10" t="s">
        <v>41</v>
      </c>
      <c r="B4309" s="20">
        <v>0.11</v>
      </c>
      <c r="C4309" s="19">
        <v>23761</v>
      </c>
      <c r="D4309" s="19">
        <v>524.206324</v>
      </c>
      <c r="E4309" s="23">
        <v>4.1099999999999998E-2</v>
      </c>
      <c r="F4309" s="23">
        <v>3.61E-2</v>
      </c>
      <c r="G4309" s="17">
        <v>0.798451244</v>
      </c>
      <c r="H4309" s="17">
        <v>0.201548756</v>
      </c>
      <c r="I4309" s="17">
        <v>0.84894311300000003</v>
      </c>
      <c r="J4309" s="17">
        <v>0.14745901</v>
      </c>
      <c r="K4309" s="17">
        <v>3.5999999999999999E-3</v>
      </c>
    </row>
    <row r="4310" spans="1:11" x14ac:dyDescent="0.45">
      <c r="A4310" s="10" t="s">
        <v>41</v>
      </c>
      <c r="B4310" s="20">
        <v>0.12</v>
      </c>
      <c r="C4310" s="19">
        <v>25869</v>
      </c>
      <c r="D4310" s="19">
        <v>613.1831439</v>
      </c>
      <c r="E4310" s="23">
        <v>4.3799999999999999E-2</v>
      </c>
      <c r="F4310" s="23">
        <v>3.8699999999999998E-2</v>
      </c>
      <c r="G4310" s="17">
        <v>0.80428311900000005</v>
      </c>
      <c r="H4310" s="17">
        <v>0.19571688100000001</v>
      </c>
      <c r="I4310" s="17">
        <v>0.86022231199999999</v>
      </c>
      <c r="J4310" s="17">
        <v>0.136681936</v>
      </c>
      <c r="K4310" s="17">
        <v>3.0999999999999999E-3</v>
      </c>
    </row>
    <row r="4311" spans="1:11" x14ac:dyDescent="0.45">
      <c r="A4311" s="10" t="s">
        <v>41</v>
      </c>
      <c r="B4311" s="20">
        <v>0.13</v>
      </c>
      <c r="C4311" s="19">
        <v>28010</v>
      </c>
      <c r="D4311" s="19">
        <v>710.5473657</v>
      </c>
      <c r="E4311" s="23">
        <v>4.7300000000000002E-2</v>
      </c>
      <c r="F4311" s="23">
        <v>4.1599999999999998E-2</v>
      </c>
      <c r="G4311" s="17">
        <v>0.80289182400000003</v>
      </c>
      <c r="H4311" s="17">
        <v>0.197108176</v>
      </c>
      <c r="I4311" s="17">
        <v>0.87182757799999999</v>
      </c>
      <c r="J4311" s="17">
        <v>0.12549232799999999</v>
      </c>
      <c r="K4311" s="17">
        <v>2.6800000000000001E-3</v>
      </c>
    </row>
    <row r="4312" spans="1:11" x14ac:dyDescent="0.45">
      <c r="A4312" s="10" t="s">
        <v>41</v>
      </c>
      <c r="B4312" s="20">
        <v>0.14000000000000001</v>
      </c>
      <c r="C4312" s="19">
        <v>30295</v>
      </c>
      <c r="D4312" s="19">
        <v>821.83826780000004</v>
      </c>
      <c r="E4312" s="23">
        <v>5.04E-2</v>
      </c>
      <c r="F4312" s="23">
        <v>4.4499999999999998E-2</v>
      </c>
      <c r="G4312" s="17">
        <v>0.80052814000000005</v>
      </c>
      <c r="H4312" s="17">
        <v>0.19947186</v>
      </c>
      <c r="I4312" s="17">
        <v>0.88515203099999995</v>
      </c>
      <c r="J4312" s="17">
        <v>0.11251486099999999</v>
      </c>
      <c r="K4312" s="17">
        <v>2.33E-3</v>
      </c>
    </row>
    <row r="4313" spans="1:11" x14ac:dyDescent="0.45">
      <c r="A4313" s="10" t="s">
        <v>41</v>
      </c>
      <c r="B4313" s="20">
        <v>0.15</v>
      </c>
      <c r="C4313" s="19">
        <v>32150</v>
      </c>
      <c r="D4313" s="19">
        <v>917.43987519999996</v>
      </c>
      <c r="E4313" s="23">
        <v>5.2999999999999999E-2</v>
      </c>
      <c r="F4313" s="23">
        <v>4.6699999999999998E-2</v>
      </c>
      <c r="G4313" s="17">
        <v>0.80136858499999997</v>
      </c>
      <c r="H4313" s="17">
        <v>0.19863141500000001</v>
      </c>
      <c r="I4313" s="17">
        <v>0.89379393600000001</v>
      </c>
      <c r="J4313" s="17">
        <v>0.104116106</v>
      </c>
      <c r="K4313" s="17">
        <v>2.0899999999999998E-3</v>
      </c>
    </row>
    <row r="4314" spans="1:11" x14ac:dyDescent="0.45">
      <c r="A4314" s="10" t="s">
        <v>41</v>
      </c>
      <c r="B4314" s="20">
        <v>0.16</v>
      </c>
      <c r="C4314" s="19">
        <v>34253</v>
      </c>
      <c r="D4314" s="19">
        <v>1031.7837380000001</v>
      </c>
      <c r="E4314" s="23">
        <v>5.6000000000000001E-2</v>
      </c>
      <c r="F4314" s="23">
        <v>4.9500000000000002E-2</v>
      </c>
      <c r="G4314" s="17">
        <v>0.80457186199999997</v>
      </c>
      <c r="H4314" s="17">
        <v>0.195428138</v>
      </c>
      <c r="I4314" s="17">
        <v>0.90185314900000002</v>
      </c>
      <c r="J4314" s="17">
        <v>9.6299999999999997E-2</v>
      </c>
      <c r="K4314" s="17">
        <v>1.8600000000000001E-3</v>
      </c>
    </row>
    <row r="4315" spans="1:11" x14ac:dyDescent="0.45">
      <c r="A4315" s="10" t="s">
        <v>41</v>
      </c>
      <c r="B4315" s="20">
        <v>0.17</v>
      </c>
      <c r="C4315" s="19">
        <v>36289</v>
      </c>
      <c r="D4315" s="19">
        <v>1149.097892</v>
      </c>
      <c r="E4315" s="23">
        <v>5.91E-2</v>
      </c>
      <c r="F4315" s="23">
        <v>5.2200000000000003E-2</v>
      </c>
      <c r="G4315" s="17">
        <v>0.80944638899999999</v>
      </c>
      <c r="H4315" s="17">
        <v>0.19055361100000001</v>
      </c>
      <c r="I4315" s="17">
        <v>0.90926341600000005</v>
      </c>
      <c r="J4315" s="17">
        <v>8.9099999999999999E-2</v>
      </c>
      <c r="K4315" s="17">
        <v>1.6800000000000001E-3</v>
      </c>
    </row>
    <row r="4316" spans="1:11" x14ac:dyDescent="0.45">
      <c r="A4316" s="10" t="s">
        <v>41</v>
      </c>
      <c r="B4316" s="20">
        <v>0.18</v>
      </c>
      <c r="C4316" s="19">
        <v>38360</v>
      </c>
      <c r="D4316" s="19">
        <v>1273.857728</v>
      </c>
      <c r="E4316" s="23">
        <v>6.1699999999999998E-2</v>
      </c>
      <c r="F4316" s="23">
        <v>5.4800000000000001E-2</v>
      </c>
      <c r="G4316" s="17">
        <v>0.81113138699999998</v>
      </c>
      <c r="H4316" s="17">
        <v>0.18886861299999999</v>
      </c>
      <c r="I4316" s="17">
        <v>0.91573660400000001</v>
      </c>
      <c r="J4316" s="17">
        <v>8.2699999999999996E-2</v>
      </c>
      <c r="K4316" s="17">
        <v>1.5200000000000001E-3</v>
      </c>
    </row>
    <row r="4317" spans="1:11" x14ac:dyDescent="0.45">
      <c r="A4317" s="10" t="s">
        <v>41</v>
      </c>
      <c r="B4317" s="20">
        <v>0.19</v>
      </c>
      <c r="C4317" s="19">
        <v>40477</v>
      </c>
      <c r="D4317" s="19">
        <v>1407.3411100000001</v>
      </c>
      <c r="E4317" s="23">
        <v>6.4299999999999996E-2</v>
      </c>
      <c r="F4317" s="23">
        <v>5.7299999999999997E-2</v>
      </c>
      <c r="G4317" s="17">
        <v>0.81176964699999998</v>
      </c>
      <c r="H4317" s="17">
        <v>0.18823035299999999</v>
      </c>
      <c r="I4317" s="17">
        <v>0.92102614999999999</v>
      </c>
      <c r="J4317" s="17">
        <v>7.7299999999999994E-2</v>
      </c>
      <c r="K4317" s="17">
        <v>1.64E-3</v>
      </c>
    </row>
    <row r="4318" spans="1:11" x14ac:dyDescent="0.45">
      <c r="A4318" s="10" t="s">
        <v>41</v>
      </c>
      <c r="B4318" s="20">
        <v>0.2</v>
      </c>
      <c r="C4318" s="19">
        <v>42546</v>
      </c>
      <c r="D4318" s="19">
        <v>1543.834517</v>
      </c>
      <c r="E4318" s="23">
        <v>6.7500000000000004E-2</v>
      </c>
      <c r="F4318" s="23">
        <v>5.9799999999999999E-2</v>
      </c>
      <c r="G4318" s="17">
        <v>0.81445964400000004</v>
      </c>
      <c r="H4318" s="17">
        <v>0.18554035599999999</v>
      </c>
      <c r="I4318" s="17">
        <v>0.92548654900000005</v>
      </c>
      <c r="J4318" s="17">
        <v>7.2999999999999995E-2</v>
      </c>
      <c r="K4318" s="17">
        <v>1.5E-3</v>
      </c>
    </row>
    <row r="4319" spans="1:11" x14ac:dyDescent="0.45">
      <c r="A4319" s="10" t="s">
        <v>41</v>
      </c>
      <c r="B4319" s="20">
        <v>0.21</v>
      </c>
      <c r="C4319" s="19">
        <v>44540</v>
      </c>
      <c r="D4319" s="19">
        <v>1680.9356740000001</v>
      </c>
      <c r="E4319" s="23">
        <v>6.9699999999999998E-2</v>
      </c>
      <c r="F4319" s="23">
        <v>6.2399999999999997E-2</v>
      </c>
      <c r="G4319" s="17">
        <v>0.81544678900000001</v>
      </c>
      <c r="H4319" s="17">
        <v>0.18455321099999999</v>
      </c>
      <c r="I4319" s="17">
        <v>0.93112388599999996</v>
      </c>
      <c r="J4319" s="17">
        <v>6.7500000000000004E-2</v>
      </c>
      <c r="K4319" s="17">
        <v>1.3799999999999999E-3</v>
      </c>
    </row>
    <row r="4320" spans="1:11" x14ac:dyDescent="0.45">
      <c r="A4320" s="10" t="s">
        <v>41</v>
      </c>
      <c r="B4320" s="20">
        <v>0.22</v>
      </c>
      <c r="C4320" s="19">
        <v>46676</v>
      </c>
      <c r="D4320" s="19">
        <v>1832.344378</v>
      </c>
      <c r="E4320" s="23">
        <v>7.2400000000000006E-2</v>
      </c>
      <c r="F4320" s="23">
        <v>6.4600000000000005E-2</v>
      </c>
      <c r="G4320" s="17">
        <v>0.81592253000000003</v>
      </c>
      <c r="H4320" s="17">
        <v>0.18407746999999999</v>
      </c>
      <c r="I4320" s="17">
        <v>0.93584170700000002</v>
      </c>
      <c r="J4320" s="17">
        <v>6.2899999999999998E-2</v>
      </c>
      <c r="K4320" s="17">
        <v>1.2700000000000001E-3</v>
      </c>
    </row>
    <row r="4321" spans="1:11" x14ac:dyDescent="0.45">
      <c r="A4321" s="10" t="s">
        <v>41</v>
      </c>
      <c r="B4321" s="20">
        <v>0.23</v>
      </c>
      <c r="C4321" s="19">
        <v>48977</v>
      </c>
      <c r="D4321" s="19">
        <v>2002.241266</v>
      </c>
      <c r="E4321" s="23">
        <v>7.5499999999999998E-2</v>
      </c>
      <c r="F4321" s="23">
        <v>6.7299999999999999E-2</v>
      </c>
      <c r="G4321" s="17">
        <v>0.817301999</v>
      </c>
      <c r="H4321" s="17">
        <v>0.182698001</v>
      </c>
      <c r="I4321" s="17">
        <v>0.93971767699999997</v>
      </c>
      <c r="J4321" s="17">
        <v>5.91E-2</v>
      </c>
      <c r="K4321" s="17">
        <v>1.16E-3</v>
      </c>
    </row>
    <row r="4322" spans="1:11" x14ac:dyDescent="0.45">
      <c r="A4322" s="10" t="s">
        <v>41</v>
      </c>
      <c r="B4322" s="20">
        <v>0.24</v>
      </c>
      <c r="C4322" s="19">
        <v>50832</v>
      </c>
      <c r="D4322" s="19">
        <v>2143.6901910000001</v>
      </c>
      <c r="E4322" s="23">
        <v>7.7100000000000002E-2</v>
      </c>
      <c r="F4322" s="23">
        <v>6.9400000000000003E-2</v>
      </c>
      <c r="G4322" s="17">
        <v>0.81832310399999997</v>
      </c>
      <c r="H4322" s="17">
        <v>0.181676896</v>
      </c>
      <c r="I4322" s="17">
        <v>0.94327877400000004</v>
      </c>
      <c r="J4322" s="17">
        <v>5.5599999999999997E-2</v>
      </c>
      <c r="K4322" s="17">
        <v>1.08E-3</v>
      </c>
    </row>
    <row r="4323" spans="1:11" x14ac:dyDescent="0.45">
      <c r="A4323" s="10" t="s">
        <v>41</v>
      </c>
      <c r="B4323" s="20">
        <v>0.25</v>
      </c>
      <c r="C4323" s="19">
        <v>52905</v>
      </c>
      <c r="D4323" s="19">
        <v>2306.4877700000002</v>
      </c>
      <c r="E4323" s="23">
        <v>7.9899999999999999E-2</v>
      </c>
      <c r="F4323" s="23">
        <v>7.17E-2</v>
      </c>
      <c r="G4323" s="17">
        <v>0.817673188</v>
      </c>
      <c r="H4323" s="17">
        <v>0.182326812</v>
      </c>
      <c r="I4323" s="17">
        <v>0.947278693</v>
      </c>
      <c r="J4323" s="17">
        <v>5.1700000000000003E-2</v>
      </c>
      <c r="K4323" s="17">
        <v>1.01E-3</v>
      </c>
    </row>
    <row r="4324" spans="1:11" x14ac:dyDescent="0.45">
      <c r="A4324" s="10" t="s">
        <v>41</v>
      </c>
      <c r="B4324" s="20">
        <v>0.26</v>
      </c>
      <c r="C4324" s="19">
        <v>54920</v>
      </c>
      <c r="D4324" s="19">
        <v>2470.290665</v>
      </c>
      <c r="E4324" s="23">
        <v>8.2600000000000007E-2</v>
      </c>
      <c r="F4324" s="23">
        <v>7.3899999999999993E-2</v>
      </c>
      <c r="G4324" s="17">
        <v>0.819173343</v>
      </c>
      <c r="H4324" s="17">
        <v>0.180826657</v>
      </c>
      <c r="I4324" s="17">
        <v>0.95057188699999995</v>
      </c>
      <c r="J4324" s="17">
        <v>4.8500000000000001E-2</v>
      </c>
      <c r="K4324" s="17">
        <v>9.41E-4</v>
      </c>
    </row>
    <row r="4325" spans="1:11" x14ac:dyDescent="0.45">
      <c r="A4325" s="10" t="s">
        <v>41</v>
      </c>
      <c r="B4325" s="20">
        <v>0.27</v>
      </c>
      <c r="C4325" s="19">
        <v>57083</v>
      </c>
      <c r="D4325" s="19">
        <v>2652.7561340000002</v>
      </c>
      <c r="E4325" s="23">
        <v>8.5900000000000004E-2</v>
      </c>
      <c r="F4325" s="23">
        <v>7.6200000000000004E-2</v>
      </c>
      <c r="G4325" s="17">
        <v>0.81817704000000002</v>
      </c>
      <c r="H4325" s="17">
        <v>0.18182296000000001</v>
      </c>
      <c r="I4325" s="17">
        <v>0.95349977500000005</v>
      </c>
      <c r="J4325" s="17">
        <v>4.5600000000000002E-2</v>
      </c>
      <c r="K4325" s="17">
        <v>8.7900000000000001E-4</v>
      </c>
    </row>
    <row r="4326" spans="1:11" x14ac:dyDescent="0.45">
      <c r="A4326" s="10" t="s">
        <v>41</v>
      </c>
      <c r="B4326" s="20">
        <v>0.28000000000000003</v>
      </c>
      <c r="C4326" s="19">
        <v>59328</v>
      </c>
      <c r="D4326" s="19">
        <v>2848.6286949999999</v>
      </c>
      <c r="E4326" s="23">
        <v>8.8499999999999995E-2</v>
      </c>
      <c r="F4326" s="23">
        <v>7.8700000000000006E-2</v>
      </c>
      <c r="G4326" s="17">
        <v>0.81951186600000003</v>
      </c>
      <c r="H4326" s="17">
        <v>0.18048813399999999</v>
      </c>
      <c r="I4326" s="17">
        <v>0.95636609900000003</v>
      </c>
      <c r="J4326" s="17">
        <v>4.2799999999999998E-2</v>
      </c>
      <c r="K4326" s="17">
        <v>8.2100000000000001E-4</v>
      </c>
    </row>
    <row r="4327" spans="1:11" x14ac:dyDescent="0.45">
      <c r="A4327" s="10" t="s">
        <v>41</v>
      </c>
      <c r="B4327" s="20">
        <v>0.28999999999999998</v>
      </c>
      <c r="C4327" s="19">
        <v>61435</v>
      </c>
      <c r="D4327" s="19">
        <v>3037.4723239999998</v>
      </c>
      <c r="E4327" s="23">
        <v>9.0700000000000003E-2</v>
      </c>
      <c r="F4327" s="23">
        <v>8.1100000000000005E-2</v>
      </c>
      <c r="G4327" s="17">
        <v>0.81832831399999995</v>
      </c>
      <c r="H4327" s="17">
        <v>0.181671686</v>
      </c>
      <c r="I4327" s="17">
        <v>0.95872696999999996</v>
      </c>
      <c r="J4327" s="17">
        <v>4.0500000000000001E-2</v>
      </c>
      <c r="K4327" s="17">
        <v>7.8799999999999996E-4</v>
      </c>
    </row>
    <row r="4328" spans="1:11" x14ac:dyDescent="0.45">
      <c r="A4328" s="10" t="s">
        <v>41</v>
      </c>
      <c r="B4328" s="20">
        <v>0.3</v>
      </c>
      <c r="C4328" s="19">
        <v>63315</v>
      </c>
      <c r="D4328" s="19">
        <v>3210.6747730000002</v>
      </c>
      <c r="E4328" s="23">
        <v>9.35E-2</v>
      </c>
      <c r="F4328" s="23">
        <v>8.3099999999999993E-2</v>
      </c>
      <c r="G4328" s="17">
        <v>0.81926873600000005</v>
      </c>
      <c r="H4328" s="17">
        <v>0.180731264</v>
      </c>
      <c r="I4328" s="17">
        <v>0.96032896000000001</v>
      </c>
      <c r="J4328" s="17">
        <v>3.8899999999999997E-2</v>
      </c>
      <c r="K4328" s="17">
        <v>7.4600000000000003E-4</v>
      </c>
    </row>
    <row r="4329" spans="1:11" x14ac:dyDescent="0.45">
      <c r="A4329" s="10" t="s">
        <v>41</v>
      </c>
      <c r="B4329" s="20">
        <v>0.31</v>
      </c>
      <c r="C4329" s="19">
        <v>65384</v>
      </c>
      <c r="D4329" s="19">
        <v>3407.0654610000001</v>
      </c>
      <c r="E4329" s="23">
        <v>9.6699999999999994E-2</v>
      </c>
      <c r="F4329" s="23">
        <v>8.5400000000000004E-2</v>
      </c>
      <c r="G4329" s="17">
        <v>0.819420653</v>
      </c>
      <c r="H4329" s="17">
        <v>0.180579347</v>
      </c>
      <c r="I4329" s="17">
        <v>0.96229751600000002</v>
      </c>
      <c r="J4329" s="17">
        <v>3.6999999999999998E-2</v>
      </c>
      <c r="K4329" s="17">
        <v>7.0699999999999995E-4</v>
      </c>
    </row>
    <row r="4330" spans="1:11" x14ac:dyDescent="0.45">
      <c r="A4330" s="10" t="s">
        <v>41</v>
      </c>
      <c r="B4330" s="20">
        <v>0.32</v>
      </c>
      <c r="C4330" s="19">
        <v>67466</v>
      </c>
      <c r="D4330" s="19">
        <v>3611.0562500000001</v>
      </c>
      <c r="E4330" s="23">
        <v>0.1</v>
      </c>
      <c r="F4330" s="23">
        <v>8.7800000000000003E-2</v>
      </c>
      <c r="G4330" s="17">
        <v>0.81796756900000001</v>
      </c>
      <c r="H4330" s="17">
        <v>0.18203243099999999</v>
      </c>
      <c r="I4330" s="17">
        <v>0.964272778</v>
      </c>
      <c r="J4330" s="17">
        <v>3.5099999999999999E-2</v>
      </c>
      <c r="K4330" s="17">
        <v>6.6699999999999995E-4</v>
      </c>
    </row>
    <row r="4331" spans="1:11" x14ac:dyDescent="0.45">
      <c r="A4331" s="10" t="s">
        <v>41</v>
      </c>
      <c r="B4331" s="20">
        <v>0.33</v>
      </c>
      <c r="C4331" s="19">
        <v>69544</v>
      </c>
      <c r="D4331" s="19">
        <v>3822.4383320000002</v>
      </c>
      <c r="E4331" s="23">
        <v>0.103295182</v>
      </c>
      <c r="F4331" s="23">
        <v>9.0300000000000005E-2</v>
      </c>
      <c r="G4331" s="17">
        <v>0.81853215199999996</v>
      </c>
      <c r="H4331" s="17">
        <v>0.18146784799999999</v>
      </c>
      <c r="I4331" s="17">
        <v>0.96566068299999996</v>
      </c>
      <c r="J4331" s="17">
        <v>3.3700000000000001E-2</v>
      </c>
      <c r="K4331" s="17">
        <v>6.4000000000000005E-4</v>
      </c>
    </row>
    <row r="4332" spans="1:11" x14ac:dyDescent="0.45">
      <c r="A4332" s="10" t="s">
        <v>41</v>
      </c>
      <c r="B4332" s="20">
        <v>0.34</v>
      </c>
      <c r="C4332" s="19">
        <v>71598</v>
      </c>
      <c r="D4332" s="19">
        <v>4037.93237</v>
      </c>
      <c r="E4332" s="23">
        <v>0.10625517399999999</v>
      </c>
      <c r="F4332" s="23">
        <v>9.2899999999999996E-2</v>
      </c>
      <c r="G4332" s="17">
        <v>0.82019050800000004</v>
      </c>
      <c r="H4332" s="17">
        <v>0.17980949199999999</v>
      </c>
      <c r="I4332" s="17">
        <v>0.96707615199999997</v>
      </c>
      <c r="J4332" s="17">
        <v>3.2300000000000002E-2</v>
      </c>
      <c r="K4332" s="17">
        <v>6.0700000000000001E-4</v>
      </c>
    </row>
    <row r="4333" spans="1:11" x14ac:dyDescent="0.45">
      <c r="A4333" s="10" t="s">
        <v>41</v>
      </c>
      <c r="B4333" s="20">
        <v>0.35</v>
      </c>
      <c r="C4333" s="19">
        <v>73678</v>
      </c>
      <c r="D4333" s="19">
        <v>4261.3100320000003</v>
      </c>
      <c r="E4333" s="23">
        <v>0.108783087</v>
      </c>
      <c r="F4333" s="23">
        <v>9.5500000000000002E-2</v>
      </c>
      <c r="G4333" s="17">
        <v>0.82217215499999996</v>
      </c>
      <c r="H4333" s="17">
        <v>0.17782784500000001</v>
      </c>
      <c r="I4333" s="17">
        <v>0.96864416399999997</v>
      </c>
      <c r="J4333" s="17">
        <v>3.0800000000000001E-2</v>
      </c>
      <c r="K4333" s="17">
        <v>5.7600000000000001E-4</v>
      </c>
    </row>
    <row r="4334" spans="1:11" x14ac:dyDescent="0.45">
      <c r="A4334" s="10" t="s">
        <v>41</v>
      </c>
      <c r="B4334" s="20">
        <v>0.36</v>
      </c>
      <c r="C4334" s="19">
        <v>75760</v>
      </c>
      <c r="D4334" s="19">
        <v>4490.6254529999997</v>
      </c>
      <c r="E4334" s="23">
        <v>0.111280514</v>
      </c>
      <c r="F4334" s="23">
        <v>9.8000000000000004E-2</v>
      </c>
      <c r="G4334" s="17">
        <v>0.82208289300000004</v>
      </c>
      <c r="H4334" s="17">
        <v>0.17791710699999999</v>
      </c>
      <c r="I4334" s="17">
        <v>0.97017012599999997</v>
      </c>
      <c r="J4334" s="17">
        <v>2.93E-2</v>
      </c>
      <c r="K4334" s="17">
        <v>5.4699999999999996E-4</v>
      </c>
    </row>
    <row r="4335" spans="1:11" x14ac:dyDescent="0.45">
      <c r="A4335" s="10" t="s">
        <v>41</v>
      </c>
      <c r="B4335" s="20">
        <v>0.37</v>
      </c>
      <c r="C4335" s="19">
        <v>77830</v>
      </c>
      <c r="D4335" s="19">
        <v>4723.5705200000002</v>
      </c>
      <c r="E4335" s="23">
        <v>0.11397984799999999</v>
      </c>
      <c r="F4335" s="23">
        <v>0.100390549</v>
      </c>
      <c r="G4335" s="17">
        <v>0.82234356900000005</v>
      </c>
      <c r="H4335" s="17">
        <v>0.177656431</v>
      </c>
      <c r="I4335" s="17">
        <v>0.97151855099999995</v>
      </c>
      <c r="J4335" s="17">
        <v>2.8000000000000001E-2</v>
      </c>
      <c r="K4335" s="17">
        <v>5.2099999999999998E-4</v>
      </c>
    </row>
    <row r="4336" spans="1:11" x14ac:dyDescent="0.45">
      <c r="A4336" s="10" t="s">
        <v>41</v>
      </c>
      <c r="B4336" s="20">
        <v>0.38</v>
      </c>
      <c r="C4336" s="19">
        <v>79919</v>
      </c>
      <c r="D4336" s="19">
        <v>4965.1180899999999</v>
      </c>
      <c r="E4336" s="23">
        <v>0.117151721</v>
      </c>
      <c r="F4336" s="23">
        <v>0.10295275800000001</v>
      </c>
      <c r="G4336" s="17">
        <v>0.82205733299999995</v>
      </c>
      <c r="H4336" s="17">
        <v>0.177942667</v>
      </c>
      <c r="I4336" s="17">
        <v>0.97287040999999996</v>
      </c>
      <c r="J4336" s="17">
        <v>2.6599999999999999E-2</v>
      </c>
      <c r="K4336" s="17">
        <v>4.9600000000000002E-4</v>
      </c>
    </row>
    <row r="4337" spans="1:11" x14ac:dyDescent="0.45">
      <c r="A4337" s="10" t="s">
        <v>41</v>
      </c>
      <c r="B4337" s="20">
        <v>0.39</v>
      </c>
      <c r="C4337" s="19">
        <v>81988</v>
      </c>
      <c r="D4337" s="19">
        <v>5210.0579790000002</v>
      </c>
      <c r="E4337" s="23">
        <v>0.11993723000000001</v>
      </c>
      <c r="F4337" s="23">
        <v>0.105441567</v>
      </c>
      <c r="G4337" s="17">
        <v>0.82219349200000003</v>
      </c>
      <c r="H4337" s="17">
        <v>0.177806508</v>
      </c>
      <c r="I4337" s="17">
        <v>0.97409980799999996</v>
      </c>
      <c r="J4337" s="17">
        <v>2.5399999999999999E-2</v>
      </c>
      <c r="K4337" s="17">
        <v>4.73E-4</v>
      </c>
    </row>
    <row r="4338" spans="1:11" x14ac:dyDescent="0.45">
      <c r="A4338" s="10" t="s">
        <v>41</v>
      </c>
      <c r="B4338" s="20">
        <v>0.4</v>
      </c>
      <c r="C4338" s="19">
        <v>84064</v>
      </c>
      <c r="D4338" s="19">
        <v>5461.7931010000002</v>
      </c>
      <c r="E4338" s="23">
        <v>0.12265541000000001</v>
      </c>
      <c r="F4338" s="23">
        <v>0.10805695999999999</v>
      </c>
      <c r="G4338" s="17">
        <v>0.82287304900000002</v>
      </c>
      <c r="H4338" s="17">
        <v>0.177126951</v>
      </c>
      <c r="I4338" s="17">
        <v>0.97523592599999998</v>
      </c>
      <c r="J4338" s="17">
        <v>2.4299999999999999E-2</v>
      </c>
      <c r="K4338" s="17">
        <v>4.5100000000000001E-4</v>
      </c>
    </row>
    <row r="4339" spans="1:11" x14ac:dyDescent="0.45">
      <c r="A4339" s="10" t="s">
        <v>41</v>
      </c>
      <c r="B4339" s="20">
        <v>0.41</v>
      </c>
      <c r="C4339" s="19">
        <v>86142</v>
      </c>
      <c r="D4339" s="19">
        <v>5718.5072090000003</v>
      </c>
      <c r="E4339" s="23">
        <v>0.12460062299999999</v>
      </c>
      <c r="F4339" s="23">
        <v>0.11055215</v>
      </c>
      <c r="G4339" s="17">
        <v>0.82418564699999997</v>
      </c>
      <c r="H4339" s="17">
        <v>0.17581435300000001</v>
      </c>
      <c r="I4339" s="17">
        <v>0.97606657699999999</v>
      </c>
      <c r="J4339" s="17">
        <v>2.35E-2</v>
      </c>
      <c r="K4339" s="17">
        <v>4.3100000000000001E-4</v>
      </c>
    </row>
    <row r="4340" spans="1:11" x14ac:dyDescent="0.45">
      <c r="A4340" s="10" t="s">
        <v>41</v>
      </c>
      <c r="B4340" s="20">
        <v>0.42</v>
      </c>
      <c r="C4340" s="19">
        <v>88217</v>
      </c>
      <c r="D4340" s="19">
        <v>5980.1750929999998</v>
      </c>
      <c r="E4340" s="23">
        <v>0.127522415</v>
      </c>
      <c r="F4340" s="23">
        <v>0.11295596199999999</v>
      </c>
      <c r="G4340" s="17">
        <v>0.82571386499999999</v>
      </c>
      <c r="H4340" s="17">
        <v>0.17428613500000001</v>
      </c>
      <c r="I4340" s="17">
        <v>0.97679592199999998</v>
      </c>
      <c r="J4340" s="17">
        <v>2.2800000000000001E-2</v>
      </c>
      <c r="K4340" s="17">
        <v>4.1300000000000001E-4</v>
      </c>
    </row>
    <row r="4341" spans="1:11" x14ac:dyDescent="0.45">
      <c r="A4341" s="10" t="s">
        <v>41</v>
      </c>
      <c r="B4341" s="20">
        <v>0.43</v>
      </c>
      <c r="C4341" s="19">
        <v>90267</v>
      </c>
      <c r="D4341" s="19">
        <v>6244.8638019999999</v>
      </c>
      <c r="E4341" s="23">
        <v>0.13068190900000001</v>
      </c>
      <c r="F4341" s="23">
        <v>0.11545135500000001</v>
      </c>
      <c r="G4341" s="17">
        <v>0.82563949199999997</v>
      </c>
      <c r="H4341" s="17">
        <v>0.174360508</v>
      </c>
      <c r="I4341" s="17">
        <v>0.97774348200000005</v>
      </c>
      <c r="J4341" s="17">
        <v>2.1899999999999999E-2</v>
      </c>
      <c r="K4341" s="17">
        <v>3.9500000000000001E-4</v>
      </c>
    </row>
    <row r="4342" spans="1:11" x14ac:dyDescent="0.45">
      <c r="A4342" s="10" t="s">
        <v>41</v>
      </c>
      <c r="B4342" s="20">
        <v>0.44</v>
      </c>
      <c r="C4342" s="19">
        <v>92376</v>
      </c>
      <c r="D4342" s="19">
        <v>6524.2509399999999</v>
      </c>
      <c r="E4342" s="23">
        <v>0.134151303</v>
      </c>
      <c r="F4342" s="23">
        <v>0.117896722</v>
      </c>
      <c r="G4342" s="17">
        <v>0.82634017500000001</v>
      </c>
      <c r="H4342" s="17">
        <v>0.17365982499999999</v>
      </c>
      <c r="I4342" s="17">
        <v>0.97833931600000001</v>
      </c>
      <c r="J4342" s="17">
        <v>2.1299999999999999E-2</v>
      </c>
      <c r="K4342" s="17">
        <v>3.79E-4</v>
      </c>
    </row>
    <row r="4343" spans="1:11" x14ac:dyDescent="0.45">
      <c r="A4343" s="10" t="s">
        <v>41</v>
      </c>
      <c r="B4343" s="20">
        <v>0.45</v>
      </c>
      <c r="C4343" s="19">
        <v>94413</v>
      </c>
      <c r="D4343" s="19">
        <v>6800.7055529999998</v>
      </c>
      <c r="E4343" s="23">
        <v>0.13727858200000001</v>
      </c>
      <c r="F4343" s="23">
        <v>0.120360379</v>
      </c>
      <c r="G4343" s="17">
        <v>0.82551131700000002</v>
      </c>
      <c r="H4343" s="17">
        <v>0.17448868300000001</v>
      </c>
      <c r="I4343" s="17">
        <v>0.97917428399999995</v>
      </c>
      <c r="J4343" s="17">
        <v>2.0500000000000001E-2</v>
      </c>
      <c r="K4343" s="17">
        <v>3.6400000000000001E-4</v>
      </c>
    </row>
    <row r="4344" spans="1:11" x14ac:dyDescent="0.45">
      <c r="A4344" s="10" t="s">
        <v>41</v>
      </c>
      <c r="B4344" s="20">
        <v>0.46</v>
      </c>
      <c r="C4344" s="19">
        <v>96322</v>
      </c>
      <c r="D4344" s="19">
        <v>7064.9359169999998</v>
      </c>
      <c r="E4344" s="23">
        <v>0.13978483799999999</v>
      </c>
      <c r="F4344" s="23">
        <v>0.122608052</v>
      </c>
      <c r="G4344" s="17">
        <v>0.82557463499999995</v>
      </c>
      <c r="H4344" s="17">
        <v>0.174425365</v>
      </c>
      <c r="I4344" s="17">
        <v>0.97991484100000004</v>
      </c>
      <c r="J4344" s="17">
        <v>1.9699999999999999E-2</v>
      </c>
      <c r="K4344" s="17">
        <v>3.5100000000000002E-4</v>
      </c>
    </row>
    <row r="4345" spans="1:11" x14ac:dyDescent="0.45">
      <c r="A4345" s="10" t="s">
        <v>41</v>
      </c>
      <c r="B4345" s="20">
        <v>0.47</v>
      </c>
      <c r="C4345" s="19">
        <v>98607</v>
      </c>
      <c r="D4345" s="19">
        <v>7387.2330309999998</v>
      </c>
      <c r="E4345" s="23">
        <v>0.14261510799999999</v>
      </c>
      <c r="F4345" s="23">
        <v>0.12528772299999999</v>
      </c>
      <c r="G4345" s="17">
        <v>0.82559047500000005</v>
      </c>
      <c r="H4345" s="17">
        <v>0.17440952500000001</v>
      </c>
      <c r="I4345" s="17">
        <v>0.98065628599999999</v>
      </c>
      <c r="J4345" s="17">
        <v>1.9E-2</v>
      </c>
      <c r="K4345" s="17">
        <v>3.3599999999999998E-4</v>
      </c>
    </row>
    <row r="4346" spans="1:11" x14ac:dyDescent="0.45">
      <c r="A4346" s="10" t="s">
        <v>41</v>
      </c>
      <c r="B4346" s="20">
        <v>0.48</v>
      </c>
      <c r="C4346" s="19">
        <v>100662</v>
      </c>
      <c r="D4346" s="19">
        <v>7683.6557849999999</v>
      </c>
      <c r="E4346" s="23">
        <v>0.145521442</v>
      </c>
      <c r="F4346" s="23">
        <v>0.12782131999999999</v>
      </c>
      <c r="G4346" s="17">
        <v>0.82520712900000004</v>
      </c>
      <c r="H4346" s="17">
        <v>0.17479287099999999</v>
      </c>
      <c r="I4346" s="17">
        <v>0.98100176100000003</v>
      </c>
      <c r="J4346" s="17">
        <v>1.8700000000000001E-2</v>
      </c>
      <c r="K4346" s="17">
        <v>3.2299999999999999E-4</v>
      </c>
    </row>
    <row r="4347" spans="1:11" x14ac:dyDescent="0.45">
      <c r="A4347" s="10" t="s">
        <v>41</v>
      </c>
      <c r="B4347" s="20">
        <v>0.49</v>
      </c>
      <c r="C4347" s="19">
        <v>102759</v>
      </c>
      <c r="D4347" s="19">
        <v>7992.1858430000002</v>
      </c>
      <c r="E4347" s="23">
        <v>0.148584305</v>
      </c>
      <c r="F4347" s="23">
        <v>0.13030125000000001</v>
      </c>
      <c r="G4347" s="17">
        <v>0.82497883400000005</v>
      </c>
      <c r="H4347" s="17">
        <v>0.17502116600000001</v>
      </c>
      <c r="I4347" s="17">
        <v>0.98146578200000001</v>
      </c>
      <c r="J4347" s="17">
        <v>1.8200000000000001E-2</v>
      </c>
      <c r="K4347" s="17">
        <v>3.1100000000000002E-4</v>
      </c>
    </row>
    <row r="4348" spans="1:11" x14ac:dyDescent="0.45">
      <c r="A4348" s="10" t="s">
        <v>41</v>
      </c>
      <c r="B4348" s="20">
        <v>0.5</v>
      </c>
      <c r="C4348" s="19">
        <v>104798</v>
      </c>
      <c r="D4348" s="19">
        <v>8298.0226349999994</v>
      </c>
      <c r="E4348" s="23">
        <v>0.15179527000000001</v>
      </c>
      <c r="F4348" s="23">
        <v>0.132849247</v>
      </c>
      <c r="G4348" s="17">
        <v>0.82501574499999997</v>
      </c>
      <c r="H4348" s="17">
        <v>0.17498425500000001</v>
      </c>
      <c r="I4348" s="17">
        <v>0.98203153200000004</v>
      </c>
      <c r="J4348" s="17">
        <v>1.77E-2</v>
      </c>
      <c r="K4348" s="17">
        <v>2.99E-4</v>
      </c>
    </row>
    <row r="4349" spans="1:11" x14ac:dyDescent="0.45">
      <c r="A4349" s="10" t="s">
        <v>41</v>
      </c>
      <c r="B4349" s="20">
        <v>0.51</v>
      </c>
      <c r="C4349" s="19">
        <v>106906</v>
      </c>
      <c r="D4349" s="19">
        <v>8621.1728139999996</v>
      </c>
      <c r="E4349" s="23">
        <v>0.15515268900000001</v>
      </c>
      <c r="F4349" s="23">
        <v>0.13538344099999999</v>
      </c>
      <c r="G4349" s="17">
        <v>0.82473387799999998</v>
      </c>
      <c r="H4349" s="17">
        <v>0.175266122</v>
      </c>
      <c r="I4349" s="17">
        <v>0.98261253900000001</v>
      </c>
      <c r="J4349" s="17">
        <v>1.7100000000000001E-2</v>
      </c>
      <c r="K4349" s="17">
        <v>2.8800000000000001E-4</v>
      </c>
    </row>
    <row r="4350" spans="1:11" x14ac:dyDescent="0.45">
      <c r="A4350" s="10" t="s">
        <v>41</v>
      </c>
      <c r="B4350" s="20">
        <v>0.52</v>
      </c>
      <c r="C4350" s="19">
        <v>108969</v>
      </c>
      <c r="D4350" s="19">
        <v>8944.7608149999996</v>
      </c>
      <c r="E4350" s="23">
        <v>0.159144062</v>
      </c>
      <c r="F4350" s="23">
        <v>0.13799662500000001</v>
      </c>
      <c r="G4350" s="17">
        <v>0.824849269</v>
      </c>
      <c r="H4350" s="17">
        <v>0.175150731</v>
      </c>
      <c r="I4350" s="17">
        <v>0.98319567900000004</v>
      </c>
      <c r="J4350" s="17">
        <v>1.6500000000000001E-2</v>
      </c>
      <c r="K4350" s="17">
        <v>2.7799999999999998E-4</v>
      </c>
    </row>
    <row r="4351" spans="1:11" x14ac:dyDescent="0.45">
      <c r="A4351" s="10" t="s">
        <v>41</v>
      </c>
      <c r="B4351" s="20">
        <v>0.53</v>
      </c>
      <c r="C4351" s="19">
        <v>111050</v>
      </c>
      <c r="D4351" s="19">
        <v>9279.4449569999997</v>
      </c>
      <c r="E4351" s="23">
        <v>0.162516671</v>
      </c>
      <c r="F4351" s="23">
        <v>0.14063769200000001</v>
      </c>
      <c r="G4351" s="17">
        <v>0.82543899099999996</v>
      </c>
      <c r="H4351" s="17">
        <v>0.17456100899999999</v>
      </c>
      <c r="I4351" s="17">
        <v>0.98363932700000001</v>
      </c>
      <c r="J4351" s="17">
        <v>1.61E-2</v>
      </c>
      <c r="K4351" s="17">
        <v>2.6899999999999998E-4</v>
      </c>
    </row>
    <row r="4352" spans="1:11" x14ac:dyDescent="0.45">
      <c r="A4352" s="10" t="s">
        <v>41</v>
      </c>
      <c r="B4352" s="20">
        <v>0.54</v>
      </c>
      <c r="C4352" s="19">
        <v>113129</v>
      </c>
      <c r="D4352" s="19">
        <v>9620.3971029999993</v>
      </c>
      <c r="E4352" s="23">
        <v>0.16538313299999999</v>
      </c>
      <c r="F4352" s="23">
        <v>0.14335518799999999</v>
      </c>
      <c r="G4352" s="17">
        <v>0.82418301199999999</v>
      </c>
      <c r="H4352" s="17">
        <v>0.17581698800000001</v>
      </c>
      <c r="I4352" s="17">
        <v>0.98415109199999995</v>
      </c>
      <c r="J4352" s="17">
        <v>1.5599999999999999E-2</v>
      </c>
      <c r="K4352" s="17">
        <v>2.5999999999999998E-4</v>
      </c>
    </row>
    <row r="4353" spans="1:11" x14ac:dyDescent="0.45">
      <c r="A4353" s="10" t="s">
        <v>41</v>
      </c>
      <c r="B4353" s="20">
        <v>0.55000000000000004</v>
      </c>
      <c r="C4353" s="19">
        <v>115211</v>
      </c>
      <c r="D4353" s="19">
        <v>9967.9260410000006</v>
      </c>
      <c r="E4353" s="23">
        <v>0.16856521699999999</v>
      </c>
      <c r="F4353" s="23">
        <v>0.14607937100000001</v>
      </c>
      <c r="G4353" s="17">
        <v>0.824087978</v>
      </c>
      <c r="H4353" s="17">
        <v>0.175912022</v>
      </c>
      <c r="I4353" s="17">
        <v>0.98456081399999995</v>
      </c>
      <c r="J4353" s="17">
        <v>1.52E-2</v>
      </c>
      <c r="K4353" s="17">
        <v>2.52E-4</v>
      </c>
    </row>
    <row r="4354" spans="1:11" x14ac:dyDescent="0.45">
      <c r="A4354" s="10" t="s">
        <v>41</v>
      </c>
      <c r="B4354" s="20">
        <v>0.56000000000000005</v>
      </c>
      <c r="C4354" s="19">
        <v>117501</v>
      </c>
      <c r="D4354" s="19">
        <v>10358.10586</v>
      </c>
      <c r="E4354" s="23">
        <v>0.17215860499999999</v>
      </c>
      <c r="F4354" s="23">
        <v>0.149120802</v>
      </c>
      <c r="G4354" s="17">
        <v>0.82432489900000006</v>
      </c>
      <c r="H4354" s="17">
        <v>0.175675101</v>
      </c>
      <c r="I4354" s="17">
        <v>0.985102017</v>
      </c>
      <c r="J4354" s="17">
        <v>1.47E-2</v>
      </c>
      <c r="K4354" s="17">
        <v>2.43E-4</v>
      </c>
    </row>
    <row r="4355" spans="1:11" x14ac:dyDescent="0.45">
      <c r="A4355" s="10" t="s">
        <v>41</v>
      </c>
      <c r="B4355" s="20">
        <v>0.56999999999999995</v>
      </c>
      <c r="C4355" s="19">
        <v>119570</v>
      </c>
      <c r="D4355" s="19">
        <v>10718.352080000001</v>
      </c>
      <c r="E4355" s="23">
        <v>0.175434859</v>
      </c>
      <c r="F4355" s="23">
        <v>0.15193461699999999</v>
      </c>
      <c r="G4355" s="17">
        <v>0.82437066199999998</v>
      </c>
      <c r="H4355" s="17">
        <v>0.175629338</v>
      </c>
      <c r="I4355" s="17">
        <v>0.98556485199999999</v>
      </c>
      <c r="J4355" s="17">
        <v>1.4200000000000001E-2</v>
      </c>
      <c r="K4355" s="17">
        <v>2.3599999999999999E-4</v>
      </c>
    </row>
    <row r="4356" spans="1:11" x14ac:dyDescent="0.45">
      <c r="A4356" s="10" t="s">
        <v>41</v>
      </c>
      <c r="B4356" s="20">
        <v>0.57999999999999996</v>
      </c>
      <c r="C4356" s="19">
        <v>121612</v>
      </c>
      <c r="D4356" s="19">
        <v>11080.00648</v>
      </c>
      <c r="E4356" s="23">
        <v>0.17868700800000001</v>
      </c>
      <c r="F4356" s="23">
        <v>0.15471501400000001</v>
      </c>
      <c r="G4356" s="17">
        <v>0.82503371400000003</v>
      </c>
      <c r="H4356" s="17">
        <v>0.174966286</v>
      </c>
      <c r="I4356" s="17">
        <v>0.98600877499999995</v>
      </c>
      <c r="J4356" s="17">
        <v>1.38E-2</v>
      </c>
      <c r="K4356" s="17">
        <v>2.2800000000000001E-4</v>
      </c>
    </row>
    <row r="4357" spans="1:11" x14ac:dyDescent="0.45">
      <c r="A4357" s="10" t="s">
        <v>41</v>
      </c>
      <c r="B4357" s="20">
        <v>0.59</v>
      </c>
      <c r="C4357" s="19">
        <v>123727</v>
      </c>
      <c r="D4357" s="19">
        <v>11462.21544</v>
      </c>
      <c r="E4357" s="23">
        <v>0.182798141</v>
      </c>
      <c r="F4357" s="23">
        <v>0.15752360900000001</v>
      </c>
      <c r="G4357" s="17">
        <v>0.82554333300000005</v>
      </c>
      <c r="H4357" s="17">
        <v>0.17445666700000001</v>
      </c>
      <c r="I4357" s="17">
        <v>0.98633592199999998</v>
      </c>
      <c r="J4357" s="17">
        <v>1.34E-2</v>
      </c>
      <c r="K4357" s="17">
        <v>2.2100000000000001E-4</v>
      </c>
    </row>
    <row r="4358" spans="1:11" x14ac:dyDescent="0.45">
      <c r="A4358" s="10" t="s">
        <v>41</v>
      </c>
      <c r="B4358" s="20">
        <v>0.6</v>
      </c>
      <c r="C4358" s="19">
        <v>125585</v>
      </c>
      <c r="D4358" s="19">
        <v>11805.49971</v>
      </c>
      <c r="E4358" s="23">
        <v>0.18647713199999999</v>
      </c>
      <c r="F4358" s="23">
        <v>0.160031707</v>
      </c>
      <c r="G4358" s="17">
        <v>0.82560815399999998</v>
      </c>
      <c r="H4358" s="17">
        <v>0.17439184599999999</v>
      </c>
      <c r="I4358" s="17">
        <v>0.98671966</v>
      </c>
      <c r="J4358" s="17">
        <v>1.3100000000000001E-2</v>
      </c>
      <c r="K4358" s="17">
        <v>2.1499999999999999E-4</v>
      </c>
    </row>
    <row r="4359" spans="1:11" x14ac:dyDescent="0.45">
      <c r="A4359" s="10" t="s">
        <v>41</v>
      </c>
      <c r="B4359" s="20">
        <v>0.61</v>
      </c>
      <c r="C4359" s="19">
        <v>127627</v>
      </c>
      <c r="D4359" s="19">
        <v>12189.75395</v>
      </c>
      <c r="E4359" s="23">
        <v>0.19014646099999999</v>
      </c>
      <c r="F4359" s="23">
        <v>0.1629979</v>
      </c>
      <c r="G4359" s="17">
        <v>0.82609479200000002</v>
      </c>
      <c r="H4359" s="17">
        <v>0.17390520800000001</v>
      </c>
      <c r="I4359" s="17">
        <v>0.98709961300000004</v>
      </c>
      <c r="J4359" s="17">
        <v>1.2699999999999999E-2</v>
      </c>
      <c r="K4359" s="17">
        <v>2.0799999999999999E-4</v>
      </c>
    </row>
    <row r="4360" spans="1:11" x14ac:dyDescent="0.45">
      <c r="A4360" s="10" t="s">
        <v>41</v>
      </c>
      <c r="B4360" s="20">
        <v>0.62</v>
      </c>
      <c r="C4360" s="19">
        <v>129732</v>
      </c>
      <c r="D4360" s="19">
        <v>12593.731390000001</v>
      </c>
      <c r="E4360" s="23">
        <v>0.19357368599999999</v>
      </c>
      <c r="F4360" s="23">
        <v>0.165947394</v>
      </c>
      <c r="G4360" s="17">
        <v>0.82669657399999996</v>
      </c>
      <c r="H4360" s="17">
        <v>0.17330342600000001</v>
      </c>
      <c r="I4360" s="17">
        <v>0.98746161200000004</v>
      </c>
      <c r="J4360" s="17">
        <v>1.23E-2</v>
      </c>
      <c r="K4360" s="17">
        <v>2.02E-4</v>
      </c>
    </row>
    <row r="4361" spans="1:11" x14ac:dyDescent="0.45">
      <c r="A4361" s="10" t="s">
        <v>41</v>
      </c>
      <c r="B4361" s="20">
        <v>0.63</v>
      </c>
      <c r="C4361" s="19">
        <v>131806</v>
      </c>
      <c r="D4361" s="19">
        <v>12998.87256</v>
      </c>
      <c r="E4361" s="23">
        <v>0.19743242799999999</v>
      </c>
      <c r="F4361" s="23">
        <v>0.16891472299999999</v>
      </c>
      <c r="G4361" s="17">
        <v>0.82688193300000001</v>
      </c>
      <c r="H4361" s="17">
        <v>0.17311806699999999</v>
      </c>
      <c r="I4361" s="17">
        <v>0.98764852599999997</v>
      </c>
      <c r="J4361" s="17">
        <v>1.2200000000000001E-2</v>
      </c>
      <c r="K4361" s="17">
        <v>1.9599999999999999E-4</v>
      </c>
    </row>
    <row r="4362" spans="1:11" x14ac:dyDescent="0.45">
      <c r="A4362" s="10" t="s">
        <v>41</v>
      </c>
      <c r="B4362" s="20">
        <v>0.64</v>
      </c>
      <c r="C4362" s="19">
        <v>133901</v>
      </c>
      <c r="D4362" s="19">
        <v>13416.30085</v>
      </c>
      <c r="E4362" s="23">
        <v>0.201631216</v>
      </c>
      <c r="F4362" s="23">
        <v>0.17196172800000001</v>
      </c>
      <c r="G4362" s="17">
        <v>0.82773093600000003</v>
      </c>
      <c r="H4362" s="17">
        <v>0.172269064</v>
      </c>
      <c r="I4362" s="17">
        <v>0.98799007599999999</v>
      </c>
      <c r="J4362" s="17">
        <v>1.18E-2</v>
      </c>
      <c r="K4362" s="17">
        <v>1.9000000000000001E-4</v>
      </c>
    </row>
    <row r="4363" spans="1:11" x14ac:dyDescent="0.45">
      <c r="A4363" s="10" t="s">
        <v>41</v>
      </c>
      <c r="B4363" s="20">
        <v>0.65</v>
      </c>
      <c r="C4363" s="19">
        <v>135959</v>
      </c>
      <c r="D4363" s="19">
        <v>13836.15422</v>
      </c>
      <c r="E4363" s="23">
        <v>0.20647781500000001</v>
      </c>
      <c r="F4363" s="23">
        <v>0.17500944399999999</v>
      </c>
      <c r="G4363" s="17">
        <v>0.82832324499999999</v>
      </c>
      <c r="H4363" s="17">
        <v>0.17167675499999999</v>
      </c>
      <c r="I4363" s="17">
        <v>0.98833040999999999</v>
      </c>
      <c r="J4363" s="17">
        <v>1.15E-2</v>
      </c>
      <c r="K4363" s="17">
        <v>1.85E-4</v>
      </c>
    </row>
    <row r="4364" spans="1:11" x14ac:dyDescent="0.45">
      <c r="A4364" s="10" t="s">
        <v>41</v>
      </c>
      <c r="B4364" s="20">
        <v>0.66</v>
      </c>
      <c r="C4364" s="19">
        <v>137972</v>
      </c>
      <c r="D4364" s="19">
        <v>14255.81912</v>
      </c>
      <c r="E4364" s="23">
        <v>0.21047985299999999</v>
      </c>
      <c r="F4364" s="23">
        <v>0.17827295000000001</v>
      </c>
      <c r="G4364" s="17">
        <v>0.82782738499999997</v>
      </c>
      <c r="H4364" s="17">
        <v>0.172172615</v>
      </c>
      <c r="I4364" s="17">
        <v>0.988525298</v>
      </c>
      <c r="J4364" s="17">
        <v>1.1299999999999999E-2</v>
      </c>
      <c r="K4364" s="17">
        <v>1.8000000000000001E-4</v>
      </c>
    </row>
    <row r="4365" spans="1:11" x14ac:dyDescent="0.45">
      <c r="A4365" s="10" t="s">
        <v>41</v>
      </c>
      <c r="B4365" s="20">
        <v>0.67</v>
      </c>
      <c r="C4365" s="19">
        <v>140071</v>
      </c>
      <c r="D4365" s="19">
        <v>14701.65984</v>
      </c>
      <c r="E4365" s="23">
        <v>0.214302889</v>
      </c>
      <c r="F4365" s="23">
        <v>0.18149526799999999</v>
      </c>
      <c r="G4365" s="17">
        <v>0.82813715899999996</v>
      </c>
      <c r="H4365" s="17">
        <v>0.17186284099999999</v>
      </c>
      <c r="I4365" s="17">
        <v>0.98883531199999997</v>
      </c>
      <c r="J4365" s="17">
        <v>1.0999999999999999E-2</v>
      </c>
      <c r="K4365" s="17">
        <v>1.75E-4</v>
      </c>
    </row>
    <row r="4366" spans="1:11" x14ac:dyDescent="0.45">
      <c r="A4366" s="10" t="s">
        <v>41</v>
      </c>
      <c r="B4366" s="20">
        <v>0.68</v>
      </c>
      <c r="C4366" s="19">
        <v>142203</v>
      </c>
      <c r="D4366" s="19">
        <v>15163.402679999999</v>
      </c>
      <c r="E4366" s="23">
        <v>0.218991927</v>
      </c>
      <c r="F4366" s="23">
        <v>0.18478342</v>
      </c>
      <c r="G4366" s="17">
        <v>0.82868153300000003</v>
      </c>
      <c r="H4366" s="17">
        <v>0.171318467</v>
      </c>
      <c r="I4366" s="17">
        <v>0.98912520400000004</v>
      </c>
      <c r="J4366" s="17">
        <v>1.0699999999999999E-2</v>
      </c>
      <c r="K4366" s="17">
        <v>1.7000000000000001E-4</v>
      </c>
    </row>
    <row r="4367" spans="1:11" x14ac:dyDescent="0.45">
      <c r="A4367" s="10" t="s">
        <v>41</v>
      </c>
      <c r="B4367" s="20">
        <v>0.69</v>
      </c>
      <c r="C4367" s="19">
        <v>144275</v>
      </c>
      <c r="D4367" s="19">
        <v>15623.10691</v>
      </c>
      <c r="E4367" s="23">
        <v>0.22429690799999999</v>
      </c>
      <c r="F4367" s="23">
        <v>0.18815174800000001</v>
      </c>
      <c r="G4367" s="17">
        <v>0.82870906300000002</v>
      </c>
      <c r="H4367" s="17">
        <v>0.171290937</v>
      </c>
      <c r="I4367" s="17">
        <v>0.98941733700000001</v>
      </c>
      <c r="J4367" s="17">
        <v>1.04E-2</v>
      </c>
      <c r="K4367" s="17">
        <v>1.66E-4</v>
      </c>
    </row>
    <row r="4368" spans="1:11" x14ac:dyDescent="0.45">
      <c r="A4368" s="10" t="s">
        <v>41</v>
      </c>
      <c r="B4368" s="20">
        <v>0.7</v>
      </c>
      <c r="C4368" s="19">
        <v>146311</v>
      </c>
      <c r="D4368" s="19">
        <v>16084.791950000001</v>
      </c>
      <c r="E4368" s="23">
        <v>0.22930308599999999</v>
      </c>
      <c r="F4368" s="23">
        <v>0.19158892299999999</v>
      </c>
      <c r="G4368" s="17">
        <v>0.82871417700000005</v>
      </c>
      <c r="H4368" s="17">
        <v>0.171285823</v>
      </c>
      <c r="I4368" s="17">
        <v>0.98971015699999998</v>
      </c>
      <c r="J4368" s="17">
        <v>1.01E-2</v>
      </c>
      <c r="K4368" s="17">
        <v>1.6100000000000001E-4</v>
      </c>
    </row>
    <row r="4369" spans="1:11" x14ac:dyDescent="0.45">
      <c r="A4369" s="10" t="s">
        <v>41</v>
      </c>
      <c r="B4369" s="20">
        <v>0.71</v>
      </c>
      <c r="C4369" s="19">
        <v>148431</v>
      </c>
      <c r="D4369" s="19">
        <v>16577.267110000001</v>
      </c>
      <c r="E4369" s="23">
        <v>0.236022326</v>
      </c>
      <c r="F4369" s="23">
        <v>0.19506654700000001</v>
      </c>
      <c r="G4369" s="17">
        <v>0.82875544899999998</v>
      </c>
      <c r="H4369" s="17">
        <v>0.17124455099999999</v>
      </c>
      <c r="I4369" s="17">
        <v>0.98995626999999997</v>
      </c>
      <c r="J4369" s="17">
        <v>9.8899999999999995E-3</v>
      </c>
      <c r="K4369" s="17">
        <v>1.5699999999999999E-4</v>
      </c>
    </row>
    <row r="4370" spans="1:11" x14ac:dyDescent="0.45">
      <c r="A4370" s="10" t="s">
        <v>41</v>
      </c>
      <c r="B4370" s="20">
        <v>0.72</v>
      </c>
      <c r="C4370" s="19">
        <v>150499</v>
      </c>
      <c r="D4370" s="19">
        <v>17071.74368</v>
      </c>
      <c r="E4370" s="23">
        <v>0.24216801700000001</v>
      </c>
      <c r="F4370" s="23">
        <v>0.19874499900000001</v>
      </c>
      <c r="G4370" s="17">
        <v>0.82820483899999997</v>
      </c>
      <c r="H4370" s="17">
        <v>0.171795161</v>
      </c>
      <c r="I4370" s="17">
        <v>0.99013599699999999</v>
      </c>
      <c r="J4370" s="17">
        <v>9.7099999999999999E-3</v>
      </c>
      <c r="K4370" s="17">
        <v>1.5300000000000001E-4</v>
      </c>
    </row>
    <row r="4371" spans="1:11" x14ac:dyDescent="0.45">
      <c r="A4371" s="10" t="s">
        <v>41</v>
      </c>
      <c r="B4371" s="20">
        <v>0.73</v>
      </c>
      <c r="C4371" s="19">
        <v>152572</v>
      </c>
      <c r="D4371" s="19">
        <v>17581.123039999999</v>
      </c>
      <c r="E4371" s="23">
        <v>0.24882115799999999</v>
      </c>
      <c r="F4371" s="23">
        <v>0.20263642800000001</v>
      </c>
      <c r="G4371" s="17">
        <v>0.82837611099999997</v>
      </c>
      <c r="H4371" s="17">
        <v>0.171623889</v>
      </c>
      <c r="I4371" s="17">
        <v>0.99038746499999997</v>
      </c>
      <c r="J4371" s="17">
        <v>9.4599999999999997E-3</v>
      </c>
      <c r="K4371" s="17">
        <v>1.4899999999999999E-4</v>
      </c>
    </row>
    <row r="4372" spans="1:11" x14ac:dyDescent="0.45">
      <c r="A4372" s="10" t="s">
        <v>41</v>
      </c>
      <c r="B4372" s="20">
        <v>0.74</v>
      </c>
      <c r="C4372" s="19">
        <v>154648</v>
      </c>
      <c r="D4372" s="19">
        <v>18104.289089999998</v>
      </c>
      <c r="E4372" s="23">
        <v>0.25550452099999998</v>
      </c>
      <c r="F4372" s="23">
        <v>0.20665203700000001</v>
      </c>
      <c r="G4372" s="17">
        <v>0.82875303899999997</v>
      </c>
      <c r="H4372" s="17">
        <v>0.171246961</v>
      </c>
      <c r="I4372" s="17">
        <v>0.99063931800000005</v>
      </c>
      <c r="J4372" s="17">
        <v>9.2200000000000008E-3</v>
      </c>
      <c r="K4372" s="17">
        <v>1.45E-4</v>
      </c>
    </row>
    <row r="4373" spans="1:11" x14ac:dyDescent="0.45">
      <c r="A4373" s="10" t="s">
        <v>41</v>
      </c>
      <c r="B4373" s="20">
        <v>0.75</v>
      </c>
      <c r="C4373" s="19">
        <v>156735</v>
      </c>
      <c r="D4373" s="19">
        <v>18643.831450000001</v>
      </c>
      <c r="E4373" s="23">
        <v>0.26193831699999998</v>
      </c>
      <c r="F4373" s="23">
        <v>0.21079077299999999</v>
      </c>
      <c r="G4373" s="17">
        <v>0.82933614099999997</v>
      </c>
      <c r="H4373" s="17">
        <v>0.170663859</v>
      </c>
      <c r="I4373" s="17">
        <v>0.99085543899999995</v>
      </c>
      <c r="J4373" s="17">
        <v>8.9999999999999993E-3</v>
      </c>
      <c r="K4373" s="17">
        <v>1.4100000000000001E-4</v>
      </c>
    </row>
    <row r="4374" spans="1:11" x14ac:dyDescent="0.45">
      <c r="A4374" s="10" t="s">
        <v>41</v>
      </c>
      <c r="B4374" s="20">
        <v>0.76</v>
      </c>
      <c r="C4374" s="19">
        <v>158812</v>
      </c>
      <c r="D4374" s="19">
        <v>19194.571319999999</v>
      </c>
      <c r="E4374" s="23">
        <v>0.26859540599999998</v>
      </c>
      <c r="F4374" s="23">
        <v>0.21502086000000001</v>
      </c>
      <c r="G4374" s="17">
        <v>0.82987431700000003</v>
      </c>
      <c r="H4374" s="17">
        <v>0.170125683</v>
      </c>
      <c r="I4374" s="17">
        <v>0.99103054499999998</v>
      </c>
      <c r="J4374" s="17">
        <v>8.8299999999999993E-3</v>
      </c>
      <c r="K4374" s="17">
        <v>1.3799999999999999E-4</v>
      </c>
    </row>
    <row r="4375" spans="1:11" x14ac:dyDescent="0.45">
      <c r="A4375" s="10" t="s">
        <v>41</v>
      </c>
      <c r="B4375" s="20">
        <v>0.77</v>
      </c>
      <c r="C4375" s="19">
        <v>160835</v>
      </c>
      <c r="D4375" s="19">
        <v>19744.856309999999</v>
      </c>
      <c r="E4375" s="23">
        <v>0.27540337500000001</v>
      </c>
      <c r="F4375" s="23">
        <v>0.21942082299999999</v>
      </c>
      <c r="G4375" s="17">
        <v>0.83009917</v>
      </c>
      <c r="H4375" s="17">
        <v>0.16990083</v>
      </c>
      <c r="I4375" s="17">
        <v>0.99119085399999995</v>
      </c>
      <c r="J4375" s="17">
        <v>8.6700000000000006E-3</v>
      </c>
      <c r="K4375" s="17">
        <v>1.34E-4</v>
      </c>
    </row>
    <row r="4376" spans="1:11" x14ac:dyDescent="0.45">
      <c r="A4376" s="10" t="s">
        <v>41</v>
      </c>
      <c r="B4376" s="20">
        <v>0.78</v>
      </c>
      <c r="C4376" s="19">
        <v>162964</v>
      </c>
      <c r="D4376" s="19">
        <v>20339.091469999999</v>
      </c>
      <c r="E4376" s="23">
        <v>0.28349456000000001</v>
      </c>
      <c r="F4376" s="23">
        <v>0.224072259</v>
      </c>
      <c r="G4376" s="17">
        <v>0.83047789699999996</v>
      </c>
      <c r="H4376" s="17">
        <v>0.16952210300000001</v>
      </c>
      <c r="I4376" s="17">
        <v>0.99139898400000004</v>
      </c>
      <c r="J4376" s="17">
        <v>8.4700000000000001E-3</v>
      </c>
      <c r="K4376" s="17">
        <v>1.3100000000000001E-4</v>
      </c>
    </row>
    <row r="4377" spans="1:11" x14ac:dyDescent="0.45">
      <c r="A4377" s="10" t="s">
        <v>41</v>
      </c>
      <c r="B4377" s="20">
        <v>0.79</v>
      </c>
      <c r="C4377" s="19">
        <v>165033</v>
      </c>
      <c r="D4377" s="19">
        <v>20934.62198</v>
      </c>
      <c r="E4377" s="23">
        <v>0.29250735</v>
      </c>
      <c r="F4377" s="23">
        <v>0.22886205700000001</v>
      </c>
      <c r="G4377" s="17">
        <v>0.83085807099999998</v>
      </c>
      <c r="H4377" s="17">
        <v>0.169141929</v>
      </c>
      <c r="I4377" s="17">
        <v>0.99159913799999999</v>
      </c>
      <c r="J4377" s="17">
        <v>8.2699999999999996E-3</v>
      </c>
      <c r="K4377" s="17">
        <v>1.2799999999999999E-4</v>
      </c>
    </row>
    <row r="4378" spans="1:11" x14ac:dyDescent="0.45">
      <c r="A4378" s="10" t="s">
        <v>41</v>
      </c>
      <c r="B4378" s="20">
        <v>0.8</v>
      </c>
      <c r="C4378" s="19">
        <v>166284</v>
      </c>
      <c r="D4378" s="19">
        <v>21303.998790000001</v>
      </c>
      <c r="E4378" s="23">
        <v>0.29690111000000002</v>
      </c>
      <c r="F4378" s="23">
        <v>0.231851895</v>
      </c>
      <c r="G4378" s="17">
        <v>0.83130667999999996</v>
      </c>
      <c r="H4378" s="17">
        <v>0.16869332000000001</v>
      </c>
      <c r="I4378" s="17">
        <v>0.99171452299999996</v>
      </c>
      <c r="J4378" s="17">
        <v>8.1600000000000006E-3</v>
      </c>
      <c r="K4378" s="17">
        <v>1.26E-4</v>
      </c>
    </row>
    <row r="4379" spans="1:11" x14ac:dyDescent="0.45">
      <c r="A4379" s="10" t="s">
        <v>41</v>
      </c>
      <c r="B4379" s="20">
        <v>0.80100000000000005</v>
      </c>
      <c r="C4379" s="19">
        <v>166481</v>
      </c>
      <c r="D4379" s="19">
        <v>21362.57</v>
      </c>
      <c r="E4379" s="23">
        <v>0.29791488999999999</v>
      </c>
      <c r="F4379" s="23">
        <v>0.232377578</v>
      </c>
      <c r="G4379" s="17">
        <v>0.83131408399999995</v>
      </c>
      <c r="H4379" s="17">
        <v>0.16868591599999999</v>
      </c>
      <c r="I4379" s="17">
        <v>0.99173315699999998</v>
      </c>
      <c r="J4379" s="17">
        <v>8.1399999999999997E-3</v>
      </c>
      <c r="K4379" s="17">
        <v>1.26E-4</v>
      </c>
    </row>
    <row r="4380" spans="1:11" x14ac:dyDescent="0.45">
      <c r="A4380" s="10" t="s">
        <v>41</v>
      </c>
      <c r="B4380" s="20">
        <v>0.80200000000000005</v>
      </c>
      <c r="C4380" s="19">
        <v>166695</v>
      </c>
      <c r="D4380" s="19">
        <v>21426.382710000002</v>
      </c>
      <c r="E4380" s="23">
        <v>0.29877866400000003</v>
      </c>
      <c r="F4380" s="23">
        <v>0.23287159700000001</v>
      </c>
      <c r="G4380" s="17">
        <v>0.83121269399999997</v>
      </c>
      <c r="H4380" s="17">
        <v>0.168787306</v>
      </c>
      <c r="I4380" s="17">
        <v>0.99175601700000005</v>
      </c>
      <c r="J4380" s="17">
        <v>8.1200000000000005E-3</v>
      </c>
      <c r="K4380" s="17">
        <v>1.26E-4</v>
      </c>
    </row>
    <row r="4381" spans="1:11" x14ac:dyDescent="0.45">
      <c r="A4381" s="10" t="s">
        <v>41</v>
      </c>
      <c r="B4381" s="20">
        <v>0.80300000000000005</v>
      </c>
      <c r="C4381" s="19">
        <v>166909</v>
      </c>
      <c r="D4381" s="19">
        <v>21490.415959999998</v>
      </c>
      <c r="E4381" s="23">
        <v>0.29976725100000001</v>
      </c>
      <c r="F4381" s="23">
        <v>0.23337108400000001</v>
      </c>
      <c r="G4381" s="17">
        <v>0.83109359000000005</v>
      </c>
      <c r="H4381" s="17">
        <v>0.16890641000000001</v>
      </c>
      <c r="I4381" s="17">
        <v>0.99177340199999997</v>
      </c>
      <c r="J4381" s="17">
        <v>8.0999999999999996E-3</v>
      </c>
      <c r="K4381" s="17">
        <v>1.25E-4</v>
      </c>
    </row>
    <row r="4382" spans="1:11" x14ac:dyDescent="0.45">
      <c r="A4382" s="10" t="s">
        <v>41</v>
      </c>
      <c r="B4382" s="20">
        <v>0.80400000000000005</v>
      </c>
      <c r="C4382" s="19">
        <v>167117</v>
      </c>
      <c r="D4382" s="19">
        <v>21552.991870000002</v>
      </c>
      <c r="E4382" s="23">
        <v>0.301488013</v>
      </c>
      <c r="F4382" s="23">
        <v>0.23388018399999999</v>
      </c>
      <c r="G4382" s="17">
        <v>0.83100462600000002</v>
      </c>
      <c r="H4382" s="17">
        <v>0.168995374</v>
      </c>
      <c r="I4382" s="17">
        <v>0.99179081800000002</v>
      </c>
      <c r="J4382" s="17">
        <v>8.0800000000000004E-3</v>
      </c>
      <c r="K4382" s="17">
        <v>1.25E-4</v>
      </c>
    </row>
    <row r="4383" spans="1:11" x14ac:dyDescent="0.45">
      <c r="A4383" s="10" t="s">
        <v>41</v>
      </c>
      <c r="B4383" s="20">
        <v>0.80500000000000005</v>
      </c>
      <c r="C4383" s="19">
        <v>167319</v>
      </c>
      <c r="D4383" s="19">
        <v>21613.987939999999</v>
      </c>
      <c r="E4383" s="23">
        <v>0.30218948200000001</v>
      </c>
      <c r="F4383" s="23">
        <v>0.234387294</v>
      </c>
      <c r="G4383" s="17">
        <v>0.83108911699999999</v>
      </c>
      <c r="H4383" s="17">
        <v>0.16891088300000001</v>
      </c>
      <c r="I4383" s="17">
        <v>0.99181403800000001</v>
      </c>
      <c r="J4383" s="17">
        <v>8.0599999999999995E-3</v>
      </c>
      <c r="K4383" s="17">
        <v>1.25E-4</v>
      </c>
    </row>
    <row r="4384" spans="1:11" x14ac:dyDescent="0.45">
      <c r="A4384" s="10" t="s">
        <v>41</v>
      </c>
      <c r="B4384" s="20">
        <v>0.80600000000000005</v>
      </c>
      <c r="C4384" s="19">
        <v>167522</v>
      </c>
      <c r="D4384" s="19">
        <v>21675.385139999999</v>
      </c>
      <c r="E4384" s="23">
        <v>0.30274789400000002</v>
      </c>
      <c r="F4384" s="23">
        <v>0.234903208</v>
      </c>
      <c r="G4384" s="17">
        <v>0.83104905600000001</v>
      </c>
      <c r="H4384" s="17">
        <v>0.16895094399999999</v>
      </c>
      <c r="I4384" s="17">
        <v>0.99182616700000004</v>
      </c>
      <c r="J4384" s="17">
        <v>8.0499999999999999E-3</v>
      </c>
      <c r="K4384" s="17">
        <v>1.2400000000000001E-4</v>
      </c>
    </row>
    <row r="4385" spans="1:11" x14ac:dyDescent="0.45">
      <c r="A4385" s="10" t="s">
        <v>41</v>
      </c>
      <c r="B4385" s="20">
        <v>0.80700000000000005</v>
      </c>
      <c r="C4385" s="19">
        <v>167733</v>
      </c>
      <c r="D4385" s="19">
        <v>21739.346590000001</v>
      </c>
      <c r="E4385" s="23">
        <v>0.30364545999999998</v>
      </c>
      <c r="F4385" s="23">
        <v>0.23539111800000001</v>
      </c>
      <c r="G4385" s="17">
        <v>0.83117216100000002</v>
      </c>
      <c r="H4385" s="17">
        <v>0.16882783900000001</v>
      </c>
      <c r="I4385" s="17">
        <v>0.99185114100000005</v>
      </c>
      <c r="J4385" s="17">
        <v>8.0199999999999994E-3</v>
      </c>
      <c r="K4385" s="17">
        <v>1.2400000000000001E-4</v>
      </c>
    </row>
    <row r="4386" spans="1:11" x14ac:dyDescent="0.45">
      <c r="A4386" s="10" t="s">
        <v>41</v>
      </c>
      <c r="B4386" s="20">
        <v>0.80800000000000005</v>
      </c>
      <c r="C4386" s="19">
        <v>167947</v>
      </c>
      <c r="D4386" s="19">
        <v>21804.466840000001</v>
      </c>
      <c r="E4386" s="23">
        <v>0.30509599900000001</v>
      </c>
      <c r="F4386" s="23">
        <v>0.23593435300000001</v>
      </c>
      <c r="G4386" s="17">
        <v>0.83119674700000001</v>
      </c>
      <c r="H4386" s="17">
        <v>0.16880325299999999</v>
      </c>
      <c r="I4386" s="17">
        <v>0.99186989199999998</v>
      </c>
      <c r="J4386" s="17">
        <v>8.0099999999999998E-3</v>
      </c>
      <c r="K4386" s="17">
        <v>1.2400000000000001E-4</v>
      </c>
    </row>
    <row r="4387" spans="1:11" x14ac:dyDescent="0.45">
      <c r="A4387" s="10" t="s">
        <v>41</v>
      </c>
      <c r="B4387" s="20">
        <v>0.80900000000000005</v>
      </c>
      <c r="C4387" s="19">
        <v>168076</v>
      </c>
      <c r="D4387" s="19">
        <v>21843.881259999998</v>
      </c>
      <c r="E4387" s="23">
        <v>0.30585897499999998</v>
      </c>
      <c r="F4387" s="23">
        <v>0.23646504500000001</v>
      </c>
      <c r="G4387" s="17">
        <v>0.83117161299999998</v>
      </c>
      <c r="H4387" s="17">
        <v>0.168828387</v>
      </c>
      <c r="I4387" s="17">
        <v>0.99188443299999995</v>
      </c>
      <c r="J4387" s="17">
        <v>7.9900000000000006E-3</v>
      </c>
      <c r="K4387" s="17">
        <v>1.2300000000000001E-4</v>
      </c>
    </row>
    <row r="4388" spans="1:11" x14ac:dyDescent="0.45">
      <c r="A4388" s="10" t="s">
        <v>41</v>
      </c>
      <c r="B4388" s="20">
        <v>0.81</v>
      </c>
      <c r="C4388" s="19">
        <v>168353</v>
      </c>
      <c r="D4388" s="19">
        <v>21928.765719999999</v>
      </c>
      <c r="E4388" s="23">
        <v>0.30688383200000002</v>
      </c>
      <c r="F4388" s="23">
        <v>0.23685267700000001</v>
      </c>
      <c r="G4388" s="17">
        <v>0.83124149899999999</v>
      </c>
      <c r="H4388" s="17">
        <v>0.16875850100000001</v>
      </c>
      <c r="I4388" s="17">
        <v>0.991909873</v>
      </c>
      <c r="J4388" s="17">
        <v>7.9699999999999997E-3</v>
      </c>
      <c r="K4388" s="17">
        <v>1.2300000000000001E-4</v>
      </c>
    </row>
    <row r="4389" spans="1:11" x14ac:dyDescent="0.45">
      <c r="A4389" s="10" t="s">
        <v>41</v>
      </c>
      <c r="B4389" s="20">
        <v>0.81100000000000005</v>
      </c>
      <c r="C4389" s="19">
        <v>168562</v>
      </c>
      <c r="D4389" s="19">
        <v>21992.944469999999</v>
      </c>
      <c r="E4389" s="23">
        <v>0.30745091899999999</v>
      </c>
      <c r="F4389" s="23">
        <v>0.23751470799999999</v>
      </c>
      <c r="G4389" s="17">
        <v>0.83131429400000001</v>
      </c>
      <c r="H4389" s="17">
        <v>0.16868570599999999</v>
      </c>
      <c r="I4389" s="17">
        <v>0.99192286799999996</v>
      </c>
      <c r="J4389" s="17">
        <v>7.9500000000000005E-3</v>
      </c>
      <c r="K4389" s="17">
        <v>1.2300000000000001E-4</v>
      </c>
    </row>
    <row r="4390" spans="1:11" x14ac:dyDescent="0.45">
      <c r="A4390" s="10" t="s">
        <v>41</v>
      </c>
      <c r="B4390" s="20">
        <v>0.81200000000000006</v>
      </c>
      <c r="C4390" s="19">
        <v>168768</v>
      </c>
      <c r="D4390" s="19">
        <v>22056.404630000001</v>
      </c>
      <c r="E4390" s="23">
        <v>0.30896089500000001</v>
      </c>
      <c r="F4390" s="23">
        <v>0.23801930600000001</v>
      </c>
      <c r="G4390" s="17">
        <v>0.83124763000000002</v>
      </c>
      <c r="H4390" s="17">
        <v>0.16875237000000001</v>
      </c>
      <c r="I4390" s="17">
        <v>0.991935181</v>
      </c>
      <c r="J4390" s="17">
        <v>7.9399999999999991E-3</v>
      </c>
      <c r="K4390" s="17">
        <v>1.22E-4</v>
      </c>
    </row>
    <row r="4391" spans="1:11" x14ac:dyDescent="0.45">
      <c r="A4391" s="10" t="s">
        <v>41</v>
      </c>
      <c r="B4391" s="20">
        <v>0.81299999999999994</v>
      </c>
      <c r="C4391" s="19">
        <v>168982</v>
      </c>
      <c r="D4391" s="19">
        <v>22122.608349999999</v>
      </c>
      <c r="E4391" s="23">
        <v>0.30998824200000002</v>
      </c>
      <c r="F4391" s="23">
        <v>0.238560631</v>
      </c>
      <c r="G4391" s="17">
        <v>0.83121871000000003</v>
      </c>
      <c r="H4391" s="17">
        <v>0.16878129</v>
      </c>
      <c r="I4391" s="17">
        <v>0.99195086600000004</v>
      </c>
      <c r="J4391" s="17">
        <v>7.9299999999999995E-3</v>
      </c>
      <c r="K4391" s="17">
        <v>1.22E-4</v>
      </c>
    </row>
    <row r="4392" spans="1:11" x14ac:dyDescent="0.45">
      <c r="A4392" s="10" t="s">
        <v>41</v>
      </c>
      <c r="B4392" s="20">
        <v>0.81399999999999995</v>
      </c>
      <c r="C4392" s="19">
        <v>169183</v>
      </c>
      <c r="D4392" s="19">
        <v>22185.120360000001</v>
      </c>
      <c r="E4392" s="23">
        <v>0.311381674</v>
      </c>
      <c r="F4392" s="23">
        <v>0.23911300799999999</v>
      </c>
      <c r="G4392" s="17">
        <v>0.83132466000000005</v>
      </c>
      <c r="H4392" s="17">
        <v>0.16867534000000001</v>
      </c>
      <c r="I4392" s="17">
        <v>0.99190741800000004</v>
      </c>
      <c r="J4392" s="17">
        <v>7.9699999999999997E-3</v>
      </c>
      <c r="K4392" s="17">
        <v>1.22E-4</v>
      </c>
    </row>
    <row r="4393" spans="1:11" x14ac:dyDescent="0.45">
      <c r="A4393" s="10" t="s">
        <v>41</v>
      </c>
      <c r="B4393" s="20">
        <v>0.81499999999999995</v>
      </c>
      <c r="C4393" s="19">
        <v>169398</v>
      </c>
      <c r="D4393" s="19">
        <v>22252.19644</v>
      </c>
      <c r="E4393" s="23">
        <v>0.31222093000000001</v>
      </c>
      <c r="F4393" s="23">
        <v>0.239613359</v>
      </c>
      <c r="G4393" s="17">
        <v>0.83138525799999996</v>
      </c>
      <c r="H4393" s="17">
        <v>0.16861474200000001</v>
      </c>
      <c r="I4393" s="17">
        <v>0.99192539000000002</v>
      </c>
      <c r="J4393" s="17">
        <v>7.9500000000000005E-3</v>
      </c>
      <c r="K4393" s="17">
        <v>1.22E-4</v>
      </c>
    </row>
    <row r="4394" spans="1:11" x14ac:dyDescent="0.45">
      <c r="A4394" s="10" t="s">
        <v>41</v>
      </c>
      <c r="B4394" s="20">
        <v>0.81599999999999995</v>
      </c>
      <c r="C4394" s="19">
        <v>169602</v>
      </c>
      <c r="D4394" s="19">
        <v>22315.95376</v>
      </c>
      <c r="E4394" s="23">
        <v>0.31292947500000001</v>
      </c>
      <c r="F4394" s="23">
        <v>0.240179807</v>
      </c>
      <c r="G4394" s="17">
        <v>0.83141118599999997</v>
      </c>
      <c r="H4394" s="17">
        <v>0.168588814</v>
      </c>
      <c r="I4394" s="17">
        <v>0.99194460399999995</v>
      </c>
      <c r="J4394" s="17">
        <v>7.9299999999999995E-3</v>
      </c>
      <c r="K4394" s="17">
        <v>1.21E-4</v>
      </c>
    </row>
    <row r="4395" spans="1:11" x14ac:dyDescent="0.45">
      <c r="A4395" s="10" t="s">
        <v>41</v>
      </c>
      <c r="B4395" s="20">
        <v>0.81699999999999995</v>
      </c>
      <c r="C4395" s="19">
        <v>169801</v>
      </c>
      <c r="D4395" s="19">
        <v>22378.302520000001</v>
      </c>
      <c r="E4395" s="23">
        <v>0.31361347299999998</v>
      </c>
      <c r="F4395" s="23">
        <v>0.24073032599999999</v>
      </c>
      <c r="G4395" s="17">
        <v>0.83136730599999997</v>
      </c>
      <c r="H4395" s="17">
        <v>0.168632694</v>
      </c>
      <c r="I4395" s="17">
        <v>0.99196141000000004</v>
      </c>
      <c r="J4395" s="17">
        <v>7.92E-3</v>
      </c>
      <c r="K4395" s="17">
        <v>1.21E-4</v>
      </c>
    </row>
    <row r="4396" spans="1:11" x14ac:dyDescent="0.45">
      <c r="A4396" s="10" t="s">
        <v>41</v>
      </c>
      <c r="B4396" s="20">
        <v>0.81799999999999995</v>
      </c>
      <c r="C4396" s="19">
        <v>170023</v>
      </c>
      <c r="D4396" s="19">
        <v>22448.03974</v>
      </c>
      <c r="E4396" s="23">
        <v>0.31446424099999998</v>
      </c>
      <c r="F4396" s="23">
        <v>0.24122047499999999</v>
      </c>
      <c r="G4396" s="17">
        <v>0.831405163</v>
      </c>
      <c r="H4396" s="17">
        <v>0.168594837</v>
      </c>
      <c r="I4396" s="17">
        <v>0.99198639300000002</v>
      </c>
      <c r="J4396" s="17">
        <v>7.8899999999999994E-3</v>
      </c>
      <c r="K4396" s="17">
        <v>1.21E-4</v>
      </c>
    </row>
    <row r="4397" spans="1:11" x14ac:dyDescent="0.45">
      <c r="A4397" s="10" t="s">
        <v>41</v>
      </c>
      <c r="B4397" s="20">
        <v>0.81899999999999995</v>
      </c>
      <c r="C4397" s="19">
        <v>170213</v>
      </c>
      <c r="D4397" s="19">
        <v>22507.963800000001</v>
      </c>
      <c r="E4397" s="23">
        <v>0.31580840500000001</v>
      </c>
      <c r="F4397" s="23">
        <v>0.241810943</v>
      </c>
      <c r="G4397" s="17">
        <v>0.83151698200000002</v>
      </c>
      <c r="H4397" s="17">
        <v>0.16848301800000001</v>
      </c>
      <c r="I4397" s="17">
        <v>0.99200324799999995</v>
      </c>
      <c r="J4397" s="17">
        <v>7.8799999999999999E-3</v>
      </c>
      <c r="K4397" s="17">
        <v>1.21E-4</v>
      </c>
    </row>
    <row r="4398" spans="1:11" x14ac:dyDescent="0.45">
      <c r="A4398" s="10" t="s">
        <v>41</v>
      </c>
      <c r="B4398" s="20">
        <v>0.82</v>
      </c>
      <c r="C4398" s="19">
        <v>170435</v>
      </c>
      <c r="D4398" s="19">
        <v>22578.126960000001</v>
      </c>
      <c r="E4398" s="23">
        <v>0.31637834500000001</v>
      </c>
      <c r="F4398" s="23">
        <v>0.242291125</v>
      </c>
      <c r="G4398" s="17">
        <v>0.83143720499999996</v>
      </c>
      <c r="H4398" s="17">
        <v>0.16856279499999999</v>
      </c>
      <c r="I4398" s="17">
        <v>0.99202225600000005</v>
      </c>
      <c r="J4398" s="17">
        <v>7.8600000000000007E-3</v>
      </c>
      <c r="K4398" s="17">
        <v>1.2E-4</v>
      </c>
    </row>
    <row r="4399" spans="1:11" x14ac:dyDescent="0.45">
      <c r="A4399" s="10" t="s">
        <v>41</v>
      </c>
      <c r="B4399" s="20">
        <v>0.82099999999999995</v>
      </c>
      <c r="C4399" s="19">
        <v>170630</v>
      </c>
      <c r="D4399" s="19">
        <v>22639.975020000002</v>
      </c>
      <c r="E4399" s="23">
        <v>0.31771867399999998</v>
      </c>
      <c r="F4399" s="23">
        <v>0.24289143299999999</v>
      </c>
      <c r="G4399" s="17">
        <v>0.83151262999999997</v>
      </c>
      <c r="H4399" s="17">
        <v>0.16848737</v>
      </c>
      <c r="I4399" s="17">
        <v>0.992041913</v>
      </c>
      <c r="J4399" s="17">
        <v>7.8399999999999997E-3</v>
      </c>
      <c r="K4399" s="17">
        <v>1.2E-4</v>
      </c>
    </row>
    <row r="4400" spans="1:11" x14ac:dyDescent="0.45">
      <c r="A4400" s="10" t="s">
        <v>41</v>
      </c>
      <c r="B4400" s="20">
        <v>0.82199999999999995</v>
      </c>
      <c r="C4400" s="19">
        <v>170850</v>
      </c>
      <c r="D4400" s="19">
        <v>22709.97507</v>
      </c>
      <c r="E4400" s="23">
        <v>0.31870968599999999</v>
      </c>
      <c r="F4400" s="23">
        <v>0.24345204300000001</v>
      </c>
      <c r="G4400" s="17">
        <v>0.83139010800000002</v>
      </c>
      <c r="H4400" s="17">
        <v>0.16860989200000001</v>
      </c>
      <c r="I4400" s="17">
        <v>0.99206369100000003</v>
      </c>
      <c r="J4400" s="17">
        <v>7.8200000000000006E-3</v>
      </c>
      <c r="K4400" s="17">
        <v>1.2E-4</v>
      </c>
    </row>
    <row r="4401" spans="1:11" x14ac:dyDescent="0.45">
      <c r="A4401" s="10" t="s">
        <v>41</v>
      </c>
      <c r="B4401" s="20">
        <v>0.82299999999999995</v>
      </c>
      <c r="C4401" s="19">
        <v>171059</v>
      </c>
      <c r="D4401" s="19">
        <v>22776.720819999999</v>
      </c>
      <c r="E4401" s="23">
        <v>0.32045532100000002</v>
      </c>
      <c r="F4401" s="23">
        <v>0.244012799</v>
      </c>
      <c r="G4401" s="17">
        <v>0.83128043500000004</v>
      </c>
      <c r="H4401" s="17">
        <v>0.16871956499999999</v>
      </c>
      <c r="I4401" s="17">
        <v>0.99207745000000003</v>
      </c>
      <c r="J4401" s="17">
        <v>7.7999999999999996E-3</v>
      </c>
      <c r="K4401" s="17">
        <v>1.1900000000000001E-4</v>
      </c>
    </row>
    <row r="4402" spans="1:11" x14ac:dyDescent="0.45">
      <c r="A4402" s="10" t="s">
        <v>41</v>
      </c>
      <c r="B4402" s="20">
        <v>0.82399999999999995</v>
      </c>
      <c r="C4402" s="19">
        <v>171249</v>
      </c>
      <c r="D4402" s="19">
        <v>22837.6515</v>
      </c>
      <c r="E4402" s="23">
        <v>0.32114490800000001</v>
      </c>
      <c r="F4402" s="23">
        <v>0.24458860099999999</v>
      </c>
      <c r="G4402" s="17">
        <v>0.83142091299999998</v>
      </c>
      <c r="H4402" s="17">
        <v>0.16857908699999999</v>
      </c>
      <c r="I4402" s="17">
        <v>0.99210029499999997</v>
      </c>
      <c r="J4402" s="17">
        <v>7.7799999999999996E-3</v>
      </c>
      <c r="K4402" s="17">
        <v>1.1900000000000001E-4</v>
      </c>
    </row>
    <row r="4403" spans="1:11" x14ac:dyDescent="0.45">
      <c r="A4403" s="10" t="s">
        <v>41</v>
      </c>
      <c r="B4403" s="20">
        <v>0.82499999999999996</v>
      </c>
      <c r="C4403" s="19">
        <v>171471</v>
      </c>
      <c r="D4403" s="19">
        <v>22909.069319999999</v>
      </c>
      <c r="E4403" s="23">
        <v>0.322230503</v>
      </c>
      <c r="F4403" s="23">
        <v>0.24510261999999999</v>
      </c>
      <c r="G4403" s="17">
        <v>0.83137673400000001</v>
      </c>
      <c r="H4403" s="17">
        <v>0.16862326599999999</v>
      </c>
      <c r="I4403" s="17">
        <v>0.99211920300000001</v>
      </c>
      <c r="J4403" s="17">
        <v>7.7600000000000004E-3</v>
      </c>
      <c r="K4403" s="17">
        <v>1.1900000000000001E-4</v>
      </c>
    </row>
    <row r="4404" spans="1:11" x14ac:dyDescent="0.45">
      <c r="A4404" s="10" t="s">
        <v>41</v>
      </c>
      <c r="B4404" s="20">
        <v>0.82599999999999996</v>
      </c>
      <c r="C4404" s="19">
        <v>171677</v>
      </c>
      <c r="D4404" s="19">
        <v>22975.511450000002</v>
      </c>
      <c r="E4404" s="23">
        <v>0.32299880399999997</v>
      </c>
      <c r="F4404" s="23">
        <v>0.245683718</v>
      </c>
      <c r="G4404" s="17">
        <v>0.83103735499999998</v>
      </c>
      <c r="H4404" s="17">
        <v>0.16896264499999999</v>
      </c>
      <c r="I4404" s="17">
        <v>0.99214084800000002</v>
      </c>
      <c r="J4404" s="17">
        <v>7.7400000000000004E-3</v>
      </c>
      <c r="K4404" s="17">
        <v>1.18E-4</v>
      </c>
    </row>
    <row r="4405" spans="1:11" x14ac:dyDescent="0.45">
      <c r="A4405" s="10" t="s">
        <v>41</v>
      </c>
      <c r="B4405" s="20">
        <v>0.82699999999999996</v>
      </c>
      <c r="C4405" s="19">
        <v>171880</v>
      </c>
      <c r="D4405" s="19">
        <v>23041.230220000001</v>
      </c>
      <c r="E4405" s="23">
        <v>0.32455376000000002</v>
      </c>
      <c r="F4405" s="23">
        <v>0.24627405299999999</v>
      </c>
      <c r="G4405" s="17">
        <v>0.83098673499999998</v>
      </c>
      <c r="H4405" s="17">
        <v>0.169013265</v>
      </c>
      <c r="I4405" s="17">
        <v>0.99215916199999998</v>
      </c>
      <c r="J4405" s="17">
        <v>7.7200000000000003E-3</v>
      </c>
      <c r="K4405" s="17">
        <v>1.18E-4</v>
      </c>
    </row>
    <row r="4406" spans="1:11" x14ac:dyDescent="0.45">
      <c r="A4406" s="10" t="s">
        <v>41</v>
      </c>
      <c r="B4406" s="20">
        <v>0.82799999999999996</v>
      </c>
      <c r="C4406" s="19">
        <v>172093</v>
      </c>
      <c r="D4406" s="19">
        <v>23110.397990000001</v>
      </c>
      <c r="E4406" s="23">
        <v>0.32504889199999998</v>
      </c>
      <c r="F4406" s="23">
        <v>0.246832412</v>
      </c>
      <c r="G4406" s="17">
        <v>0.831079707</v>
      </c>
      <c r="H4406" s="17">
        <v>0.168920293</v>
      </c>
      <c r="I4406" s="17">
        <v>0.99217893400000001</v>
      </c>
      <c r="J4406" s="17">
        <v>7.7000000000000002E-3</v>
      </c>
      <c r="K4406" s="17">
        <v>1.18E-4</v>
      </c>
    </row>
    <row r="4407" spans="1:11" x14ac:dyDescent="0.45">
      <c r="A4407" s="10" t="s">
        <v>41</v>
      </c>
      <c r="B4407" s="20">
        <v>0.82899999999999996</v>
      </c>
      <c r="C4407" s="19">
        <v>172302</v>
      </c>
      <c r="D4407" s="19">
        <v>23178.506259999998</v>
      </c>
      <c r="E4407" s="23">
        <v>0.32649877300000002</v>
      </c>
      <c r="F4407" s="23">
        <v>0.24736788800000001</v>
      </c>
      <c r="G4407" s="17">
        <v>0.83101182799999995</v>
      </c>
      <c r="H4407" s="17">
        <v>0.16898817199999999</v>
      </c>
      <c r="I4407" s="17">
        <v>0.99218497999999999</v>
      </c>
      <c r="J4407" s="17">
        <v>7.7000000000000002E-3</v>
      </c>
      <c r="K4407" s="17">
        <v>1.18E-4</v>
      </c>
    </row>
    <row r="4408" spans="1:11" x14ac:dyDescent="0.45">
      <c r="A4408" s="10" t="s">
        <v>41</v>
      </c>
      <c r="B4408" s="20">
        <v>0.83</v>
      </c>
      <c r="C4408" s="19">
        <v>172504</v>
      </c>
      <c r="D4408" s="19">
        <v>23244.601699999999</v>
      </c>
      <c r="E4408" s="23">
        <v>0.32797261900000002</v>
      </c>
      <c r="F4408" s="23">
        <v>0.24799769199999999</v>
      </c>
      <c r="G4408" s="17">
        <v>0.83103580200000005</v>
      </c>
      <c r="H4408" s="17">
        <v>0.16896419800000001</v>
      </c>
      <c r="I4408" s="17">
        <v>0.99220507099999999</v>
      </c>
      <c r="J4408" s="17">
        <v>7.6800000000000002E-3</v>
      </c>
      <c r="K4408" s="17">
        <v>1.17E-4</v>
      </c>
    </row>
    <row r="4409" spans="1:11" x14ac:dyDescent="0.45">
      <c r="A4409" s="10" t="s">
        <v>41</v>
      </c>
      <c r="B4409" s="20">
        <v>0.83099999999999996</v>
      </c>
      <c r="C4409" s="19">
        <v>172722</v>
      </c>
      <c r="D4409" s="19">
        <v>23316.291539999998</v>
      </c>
      <c r="E4409" s="23">
        <v>0.32946385</v>
      </c>
      <c r="F4409" s="23">
        <v>0.24853329900000001</v>
      </c>
      <c r="G4409" s="17">
        <v>0.83101168400000003</v>
      </c>
      <c r="H4409" s="17">
        <v>0.168988316</v>
      </c>
      <c r="I4409" s="17">
        <v>0.99222515200000005</v>
      </c>
      <c r="J4409" s="17">
        <v>7.6600000000000001E-3</v>
      </c>
      <c r="K4409" s="17">
        <v>1.17E-4</v>
      </c>
    </row>
    <row r="4410" spans="1:11" x14ac:dyDescent="0.45">
      <c r="A4410" s="10" t="s">
        <v>41</v>
      </c>
      <c r="B4410" s="20">
        <v>0.83199999999999996</v>
      </c>
      <c r="C4410" s="19">
        <v>172926</v>
      </c>
      <c r="D4410" s="19">
        <v>23383.62138</v>
      </c>
      <c r="E4410" s="23">
        <v>0.330902213</v>
      </c>
      <c r="F4410" s="23">
        <v>0.249151448</v>
      </c>
      <c r="G4410" s="17">
        <v>0.83102020499999996</v>
      </c>
      <c r="H4410" s="17">
        <v>0.16897979499999999</v>
      </c>
      <c r="I4410" s="17">
        <v>0.99224553000000004</v>
      </c>
      <c r="J4410" s="17">
        <v>7.6400000000000001E-3</v>
      </c>
      <c r="K4410" s="17">
        <v>1.17E-4</v>
      </c>
    </row>
    <row r="4411" spans="1:11" x14ac:dyDescent="0.45">
      <c r="A4411" s="10" t="s">
        <v>41</v>
      </c>
      <c r="B4411" s="20">
        <v>0.83299999999999996</v>
      </c>
      <c r="C4411" s="19">
        <v>173133</v>
      </c>
      <c r="D4411" s="19">
        <v>23452.269199999999</v>
      </c>
      <c r="E4411" s="23">
        <v>0.33221160900000002</v>
      </c>
      <c r="F4411" s="23">
        <v>0.24974471500000001</v>
      </c>
      <c r="G4411" s="17">
        <v>0.83106628999999999</v>
      </c>
      <c r="H4411" s="17">
        <v>0.16893370999999999</v>
      </c>
      <c r="I4411" s="17">
        <v>0.99225556999999998</v>
      </c>
      <c r="J4411" s="17">
        <v>7.6299999999999996E-3</v>
      </c>
      <c r="K4411" s="17">
        <v>1.16E-4</v>
      </c>
    </row>
    <row r="4412" spans="1:11" x14ac:dyDescent="0.45">
      <c r="A4412" s="10" t="s">
        <v>41</v>
      </c>
      <c r="B4412" s="20">
        <v>0.83399999999999996</v>
      </c>
      <c r="C4412" s="19">
        <v>173333</v>
      </c>
      <c r="D4412" s="19">
        <v>23518.8452</v>
      </c>
      <c r="E4412" s="23">
        <v>0.33337709399999998</v>
      </c>
      <c r="F4412" s="23">
        <v>0.25034912500000001</v>
      </c>
      <c r="G4412" s="17">
        <v>0.83098428999999996</v>
      </c>
      <c r="H4412" s="17">
        <v>0.16901571000000001</v>
      </c>
      <c r="I4412" s="17">
        <v>0.99227235000000003</v>
      </c>
      <c r="J4412" s="17">
        <v>7.6099999999999996E-3</v>
      </c>
      <c r="K4412" s="17">
        <v>1.16E-4</v>
      </c>
    </row>
    <row r="4413" spans="1:11" x14ac:dyDescent="0.45">
      <c r="A4413" s="10" t="s">
        <v>41</v>
      </c>
      <c r="B4413" s="20">
        <v>0.83499999999999996</v>
      </c>
      <c r="C4413" s="19">
        <v>173530</v>
      </c>
      <c r="D4413" s="19">
        <v>23584.618350000001</v>
      </c>
      <c r="E4413" s="23">
        <v>0.33428994000000001</v>
      </c>
      <c r="F4413" s="23">
        <v>0.25093214899999999</v>
      </c>
      <c r="G4413" s="17">
        <v>0.83088226799999998</v>
      </c>
      <c r="H4413" s="17">
        <v>0.16911773199999999</v>
      </c>
      <c r="I4413" s="17">
        <v>0.99229306699999997</v>
      </c>
      <c r="J4413" s="17">
        <v>7.5900000000000004E-3</v>
      </c>
      <c r="K4413" s="17">
        <v>1.16E-4</v>
      </c>
    </row>
    <row r="4414" spans="1:11" x14ac:dyDescent="0.45">
      <c r="A4414" s="10" t="s">
        <v>41</v>
      </c>
      <c r="B4414" s="20">
        <v>0.83599999999999997</v>
      </c>
      <c r="C4414" s="19">
        <v>173746</v>
      </c>
      <c r="D4414" s="19">
        <v>23656.90468</v>
      </c>
      <c r="E4414" s="23">
        <v>0.33499654800000001</v>
      </c>
      <c r="F4414" s="23">
        <v>0.251448856</v>
      </c>
      <c r="G4414" s="17">
        <v>0.83093136000000001</v>
      </c>
      <c r="H4414" s="17">
        <v>0.16906863999999999</v>
      </c>
      <c r="I4414" s="17">
        <v>0.99230844600000001</v>
      </c>
      <c r="J4414" s="17">
        <v>7.5799999999999999E-3</v>
      </c>
      <c r="K4414" s="17">
        <v>1.16E-4</v>
      </c>
    </row>
    <row r="4415" spans="1:11" x14ac:dyDescent="0.45">
      <c r="A4415" s="10" t="s">
        <v>41</v>
      </c>
      <c r="B4415" s="20">
        <v>0.83699999999999997</v>
      </c>
      <c r="C4415" s="19">
        <v>173956</v>
      </c>
      <c r="D4415" s="19">
        <v>23727.504560000001</v>
      </c>
      <c r="E4415" s="23">
        <v>0.33695764299999997</v>
      </c>
      <c r="F4415" s="23">
        <v>0.25211589699999998</v>
      </c>
      <c r="G4415" s="17">
        <v>0.83099174499999995</v>
      </c>
      <c r="H4415" s="17">
        <v>0.169008255</v>
      </c>
      <c r="I4415" s="17">
        <v>0.99232525800000004</v>
      </c>
      <c r="J4415" s="17">
        <v>7.5599999999999999E-3</v>
      </c>
      <c r="K4415" s="17">
        <v>1.15E-4</v>
      </c>
    </row>
    <row r="4416" spans="1:11" x14ac:dyDescent="0.45">
      <c r="A4416" s="10" t="s">
        <v>41</v>
      </c>
      <c r="B4416" s="20">
        <v>0.83799999999999997</v>
      </c>
      <c r="C4416" s="19">
        <v>174173</v>
      </c>
      <c r="D4416" s="19">
        <v>23800.72408</v>
      </c>
      <c r="E4416" s="23">
        <v>0.338075079</v>
      </c>
      <c r="F4416" s="23">
        <v>0.25269758399999998</v>
      </c>
      <c r="G4416" s="17">
        <v>0.83109896500000002</v>
      </c>
      <c r="H4416" s="17">
        <v>0.168901035</v>
      </c>
      <c r="I4416" s="17">
        <v>0.99234443999999999</v>
      </c>
      <c r="J4416" s="17">
        <v>7.5399999999999998E-3</v>
      </c>
      <c r="K4416" s="17">
        <v>1.15E-4</v>
      </c>
    </row>
    <row r="4417" spans="1:11" x14ac:dyDescent="0.45">
      <c r="A4417" s="10" t="s">
        <v>41</v>
      </c>
      <c r="B4417" s="20">
        <v>0.83899999999999997</v>
      </c>
      <c r="C4417" s="19">
        <v>174377</v>
      </c>
      <c r="D4417" s="19">
        <v>23869.849839999999</v>
      </c>
      <c r="E4417" s="23">
        <v>0.339490085</v>
      </c>
      <c r="F4417" s="23">
        <v>0.253366753</v>
      </c>
      <c r="G4417" s="17">
        <v>0.83111878299999997</v>
      </c>
      <c r="H4417" s="17">
        <v>0.168881217</v>
      </c>
      <c r="I4417" s="17">
        <v>0.99236276999999995</v>
      </c>
      <c r="J4417" s="17">
        <v>7.5199999999999998E-3</v>
      </c>
      <c r="K4417" s="17">
        <v>1.15E-4</v>
      </c>
    </row>
    <row r="4418" spans="1:11" x14ac:dyDescent="0.45">
      <c r="A4418" s="10" t="s">
        <v>41</v>
      </c>
      <c r="B4418" s="20">
        <v>0.84</v>
      </c>
      <c r="C4418" s="19">
        <v>174588</v>
      </c>
      <c r="D4418" s="19">
        <v>23941.67599</v>
      </c>
      <c r="E4418" s="23">
        <v>0.34111132300000002</v>
      </c>
      <c r="F4418" s="23">
        <v>0.25397940099999999</v>
      </c>
      <c r="G4418" s="17">
        <v>0.831105231</v>
      </c>
      <c r="H4418" s="17">
        <v>0.168894769</v>
      </c>
      <c r="I4418" s="17">
        <v>0.99238150599999997</v>
      </c>
      <c r="J4418" s="17">
        <v>7.4999999999999997E-3</v>
      </c>
      <c r="K4418" s="17">
        <v>1.1400000000000001E-4</v>
      </c>
    </row>
    <row r="4419" spans="1:11" x14ac:dyDescent="0.45">
      <c r="A4419" s="10" t="s">
        <v>41</v>
      </c>
      <c r="B4419" s="20">
        <v>0.84099999999999997</v>
      </c>
      <c r="C4419" s="19">
        <v>174798</v>
      </c>
      <c r="D4419" s="19">
        <v>24013.498019999999</v>
      </c>
      <c r="E4419" s="23">
        <v>0.34254108900000002</v>
      </c>
      <c r="F4419" s="23">
        <v>0.25459843799999998</v>
      </c>
      <c r="G4419" s="17">
        <v>0.83120516300000002</v>
      </c>
      <c r="H4419" s="17">
        <v>0.168794837</v>
      </c>
      <c r="I4419" s="17">
        <v>0.99240263399999995</v>
      </c>
      <c r="J4419" s="17">
        <v>7.4799999999999997E-3</v>
      </c>
      <c r="K4419" s="17">
        <v>1.1400000000000001E-4</v>
      </c>
    </row>
    <row r="4420" spans="1:11" x14ac:dyDescent="0.45">
      <c r="A4420" s="10" t="s">
        <v>41</v>
      </c>
      <c r="B4420" s="20">
        <v>0.84199999999999997</v>
      </c>
      <c r="C4420" s="19">
        <v>175003</v>
      </c>
      <c r="D4420" s="19">
        <v>24083.841410000001</v>
      </c>
      <c r="E4420" s="23">
        <v>0.34369749999999999</v>
      </c>
      <c r="F4420" s="23">
        <v>0.25522829400000002</v>
      </c>
      <c r="G4420" s="17">
        <v>0.83128289200000005</v>
      </c>
      <c r="H4420" s="17">
        <v>0.168717108</v>
      </c>
      <c r="I4420" s="17">
        <v>0.99242073399999997</v>
      </c>
      <c r="J4420" s="17">
        <v>7.4700000000000001E-3</v>
      </c>
      <c r="K4420" s="17">
        <v>1.1400000000000001E-4</v>
      </c>
    </row>
    <row r="4421" spans="1:11" x14ac:dyDescent="0.45">
      <c r="A4421" s="10" t="s">
        <v>41</v>
      </c>
      <c r="B4421" s="20">
        <v>0.84299999999999997</v>
      </c>
      <c r="C4421" s="19">
        <v>175209</v>
      </c>
      <c r="D4421" s="19">
        <v>24154.934939999999</v>
      </c>
      <c r="E4421" s="23">
        <v>0.34596121699999999</v>
      </c>
      <c r="F4421" s="23">
        <v>0.25585479999999999</v>
      </c>
      <c r="G4421" s="17">
        <v>0.83129291299999997</v>
      </c>
      <c r="H4421" s="17">
        <v>0.16870708700000001</v>
      </c>
      <c r="I4421" s="17">
        <v>0.99242390199999997</v>
      </c>
      <c r="J4421" s="17">
        <v>7.4599999999999996E-3</v>
      </c>
      <c r="K4421" s="17">
        <v>1.1400000000000001E-4</v>
      </c>
    </row>
    <row r="4422" spans="1:11" x14ac:dyDescent="0.45">
      <c r="A4422" s="10" t="s">
        <v>41</v>
      </c>
      <c r="B4422" s="20">
        <v>0.84399999999999997</v>
      </c>
      <c r="C4422" s="19">
        <v>175405</v>
      </c>
      <c r="D4422" s="19">
        <v>24222.874169999999</v>
      </c>
      <c r="E4422" s="23">
        <v>0.34736425700000001</v>
      </c>
      <c r="F4422" s="23">
        <v>0.25648740799999997</v>
      </c>
      <c r="G4422" s="17">
        <v>0.83139021099999999</v>
      </c>
      <c r="H4422" s="17">
        <v>0.16860978900000001</v>
      </c>
      <c r="I4422" s="17">
        <v>0.99244346400000005</v>
      </c>
      <c r="J4422" s="17">
        <v>7.4400000000000004E-3</v>
      </c>
      <c r="K4422" s="17">
        <v>1.13E-4</v>
      </c>
    </row>
    <row r="4423" spans="1:11" x14ac:dyDescent="0.45">
      <c r="A4423" s="10" t="s">
        <v>41</v>
      </c>
      <c r="B4423" s="20">
        <v>0.84499999999999997</v>
      </c>
      <c r="C4423" s="19">
        <v>175624</v>
      </c>
      <c r="D4423" s="19">
        <v>24299.076720000001</v>
      </c>
      <c r="E4423" s="23">
        <v>0.34856451399999999</v>
      </c>
      <c r="F4423" s="23">
        <v>0.25709485100000001</v>
      </c>
      <c r="G4423" s="17">
        <v>0.83139548100000005</v>
      </c>
      <c r="H4423" s="17">
        <v>0.16860451900000001</v>
      </c>
      <c r="I4423" s="17">
        <v>0.99245835900000001</v>
      </c>
      <c r="J4423" s="17">
        <v>7.43E-3</v>
      </c>
      <c r="K4423" s="17">
        <v>1.13E-4</v>
      </c>
    </row>
    <row r="4424" spans="1:11" x14ac:dyDescent="0.45">
      <c r="A4424" s="10" t="s">
        <v>41</v>
      </c>
      <c r="B4424" s="20">
        <v>0.84599999999999997</v>
      </c>
      <c r="C4424" s="19">
        <v>175836</v>
      </c>
      <c r="D4424" s="19">
        <v>24373.26093</v>
      </c>
      <c r="E4424" s="23">
        <v>0.350675401</v>
      </c>
      <c r="F4424" s="23">
        <v>0.25776280600000001</v>
      </c>
      <c r="G4424" s="17">
        <v>0.83143383599999998</v>
      </c>
      <c r="H4424" s="17">
        <v>0.16856616399999999</v>
      </c>
      <c r="I4424" s="17">
        <v>0.99247938800000002</v>
      </c>
      <c r="J4424" s="17">
        <v>7.4099999999999999E-3</v>
      </c>
      <c r="K4424" s="17">
        <v>1.13E-4</v>
      </c>
    </row>
    <row r="4425" spans="1:11" x14ac:dyDescent="0.45">
      <c r="A4425" s="10" t="s">
        <v>41</v>
      </c>
      <c r="B4425" s="20">
        <v>0.84699999999999998</v>
      </c>
      <c r="C4425" s="19">
        <v>176042</v>
      </c>
      <c r="D4425" s="19">
        <v>24445.697990000001</v>
      </c>
      <c r="E4425" s="23">
        <v>0.352338453</v>
      </c>
      <c r="F4425" s="23">
        <v>0.25842952000000002</v>
      </c>
      <c r="G4425" s="17">
        <v>0.83142659100000005</v>
      </c>
      <c r="H4425" s="17">
        <v>0.16857340900000001</v>
      </c>
      <c r="I4425" s="17">
        <v>0.992481155</v>
      </c>
      <c r="J4425" s="17">
        <v>7.4099999999999999E-3</v>
      </c>
      <c r="K4425" s="17">
        <v>1.12E-4</v>
      </c>
    </row>
    <row r="4426" spans="1:11" x14ac:dyDescent="0.45">
      <c r="A4426" s="10" t="s">
        <v>41</v>
      </c>
      <c r="B4426" s="20">
        <v>0.84799999999999998</v>
      </c>
      <c r="C4426" s="19">
        <v>176249</v>
      </c>
      <c r="D4426" s="19">
        <v>24518.75592</v>
      </c>
      <c r="E4426" s="23">
        <v>0.35416505700000001</v>
      </c>
      <c r="F4426" s="23">
        <v>0.25908093799999998</v>
      </c>
      <c r="G4426" s="17">
        <v>0.83138060400000002</v>
      </c>
      <c r="H4426" s="17">
        <v>0.168619396</v>
      </c>
      <c r="I4426" s="17">
        <v>0.99250011699999996</v>
      </c>
      <c r="J4426" s="17">
        <v>7.3899999999999999E-3</v>
      </c>
      <c r="K4426" s="17">
        <v>1.12E-4</v>
      </c>
    </row>
    <row r="4427" spans="1:11" x14ac:dyDescent="0.45">
      <c r="A4427" s="10" t="s">
        <v>41</v>
      </c>
      <c r="B4427" s="20">
        <v>0.84899999999999998</v>
      </c>
      <c r="C4427" s="19">
        <v>176459</v>
      </c>
      <c r="D4427" s="19">
        <v>24593.446459999999</v>
      </c>
      <c r="E4427" s="23">
        <v>0.35634124900000003</v>
      </c>
      <c r="F4427" s="23">
        <v>0.25971331399999997</v>
      </c>
      <c r="G4427" s="17">
        <v>0.83134892500000002</v>
      </c>
      <c r="H4427" s="17">
        <v>0.16865107500000001</v>
      </c>
      <c r="I4427" s="17">
        <v>0.99251416000000003</v>
      </c>
      <c r="J4427" s="17">
        <v>7.3699999999999998E-3</v>
      </c>
      <c r="K4427" s="17">
        <v>1.12E-4</v>
      </c>
    </row>
    <row r="4428" spans="1:11" x14ac:dyDescent="0.45">
      <c r="A4428" s="10" t="s">
        <v>41</v>
      </c>
      <c r="B4428" s="20">
        <v>0.85</v>
      </c>
      <c r="C4428" s="19">
        <v>176666</v>
      </c>
      <c r="D4428" s="19">
        <v>24667.390169999999</v>
      </c>
      <c r="E4428" s="23">
        <v>0.35817696100000002</v>
      </c>
      <c r="F4428" s="23">
        <v>0.26041035099999998</v>
      </c>
      <c r="G4428" s="17">
        <v>0.83134841999999998</v>
      </c>
      <c r="H4428" s="17">
        <v>0.16865158</v>
      </c>
      <c r="I4428" s="17">
        <v>0.99250937400000006</v>
      </c>
      <c r="J4428" s="17">
        <v>7.3800000000000003E-3</v>
      </c>
      <c r="K4428" s="17">
        <v>1.12E-4</v>
      </c>
    </row>
    <row r="4429" spans="1:11" x14ac:dyDescent="0.45">
      <c r="A4429" s="10" t="s">
        <v>41</v>
      </c>
      <c r="B4429" s="20">
        <v>0.85099999999999998</v>
      </c>
      <c r="C4429" s="19">
        <v>176865</v>
      </c>
      <c r="D4429" s="19">
        <v>24738.766769999998</v>
      </c>
      <c r="E4429" s="23">
        <v>0.35904608700000001</v>
      </c>
      <c r="F4429" s="23">
        <v>0.26107671700000001</v>
      </c>
      <c r="G4429" s="17">
        <v>0.831402482</v>
      </c>
      <c r="H4429" s="17">
        <v>0.168597518</v>
      </c>
      <c r="I4429" s="17">
        <v>0.99252174699999995</v>
      </c>
      <c r="J4429" s="17">
        <v>7.3699999999999998E-3</v>
      </c>
      <c r="K4429" s="17">
        <v>1.11E-4</v>
      </c>
    </row>
    <row r="4430" spans="1:11" x14ac:dyDescent="0.45">
      <c r="A4430" s="10" t="s">
        <v>41</v>
      </c>
      <c r="B4430" s="20">
        <v>0.85199999999999998</v>
      </c>
      <c r="C4430" s="19">
        <v>177079</v>
      </c>
      <c r="D4430" s="19">
        <v>24815.8403</v>
      </c>
      <c r="E4430" s="23">
        <v>0.36133549399999998</v>
      </c>
      <c r="F4430" s="23">
        <v>0.26174369800000002</v>
      </c>
      <c r="G4430" s="17">
        <v>0.83145375799999999</v>
      </c>
      <c r="H4430" s="17">
        <v>0.16854624200000001</v>
      </c>
      <c r="I4430" s="17">
        <v>0.99252400600000001</v>
      </c>
      <c r="J4430" s="17">
        <v>7.3600000000000002E-3</v>
      </c>
      <c r="K4430" s="17">
        <v>1.11E-4</v>
      </c>
    </row>
    <row r="4431" spans="1:11" x14ac:dyDescent="0.45">
      <c r="A4431" s="10" t="s">
        <v>41</v>
      </c>
      <c r="B4431" s="20">
        <v>0.85299999999999998</v>
      </c>
      <c r="C4431" s="19">
        <v>177282</v>
      </c>
      <c r="D4431" s="19">
        <v>24889.417099999999</v>
      </c>
      <c r="E4431" s="23">
        <v>0.36301436500000001</v>
      </c>
      <c r="F4431" s="23">
        <v>0.26235629300000002</v>
      </c>
      <c r="G4431" s="17">
        <v>0.83144368899999999</v>
      </c>
      <c r="H4431" s="17">
        <v>0.16855631099999999</v>
      </c>
      <c r="I4431" s="17">
        <v>0.99254133</v>
      </c>
      <c r="J4431" s="17">
        <v>7.3499999999999998E-3</v>
      </c>
      <c r="K4431" s="17">
        <v>1.11E-4</v>
      </c>
    </row>
    <row r="4432" spans="1:11" x14ac:dyDescent="0.45">
      <c r="A4432" s="10" t="s">
        <v>41</v>
      </c>
      <c r="B4432" s="20">
        <v>0.85399999999999998</v>
      </c>
      <c r="C4432" s="19">
        <v>177448</v>
      </c>
      <c r="D4432" s="19">
        <v>24949.72695</v>
      </c>
      <c r="E4432" s="23">
        <v>0.36378058699999999</v>
      </c>
      <c r="F4432" s="23">
        <v>0.26307955799999999</v>
      </c>
      <c r="G4432" s="17">
        <v>0.83137595200000003</v>
      </c>
      <c r="H4432" s="17">
        <v>0.168624048</v>
      </c>
      <c r="I4432" s="17">
        <v>0.99255309000000003</v>
      </c>
      <c r="J4432" s="17">
        <v>7.3400000000000002E-3</v>
      </c>
      <c r="K4432" s="17">
        <v>1.11E-4</v>
      </c>
    </row>
    <row r="4433" spans="1:11" x14ac:dyDescent="0.45">
      <c r="A4433" s="10" t="s">
        <v>41</v>
      </c>
      <c r="B4433" s="20">
        <v>0.85499999999999998</v>
      </c>
      <c r="C4433" s="19">
        <v>177704</v>
      </c>
      <c r="D4433" s="19">
        <v>25043.00317</v>
      </c>
      <c r="E4433" s="23">
        <v>0.36547464200000002</v>
      </c>
      <c r="F4433" s="23">
        <v>0.26370358799999999</v>
      </c>
      <c r="G4433" s="17">
        <v>0.83143879700000001</v>
      </c>
      <c r="H4433" s="17">
        <v>0.16856120299999999</v>
      </c>
      <c r="I4433" s="17">
        <v>0.99257651499999999</v>
      </c>
      <c r="J4433" s="17">
        <v>7.3099999999999997E-3</v>
      </c>
      <c r="K4433" s="17">
        <v>1.1E-4</v>
      </c>
    </row>
    <row r="4434" spans="1:11" x14ac:dyDescent="0.45">
      <c r="A4434" s="10" t="s">
        <v>41</v>
      </c>
      <c r="B4434" s="20">
        <v>0.85599999999999998</v>
      </c>
      <c r="C4434" s="19">
        <v>177912</v>
      </c>
      <c r="D4434" s="19">
        <v>25119.26053</v>
      </c>
      <c r="E4434" s="23">
        <v>0.367710706</v>
      </c>
      <c r="F4434" s="23">
        <v>0.26450254200000001</v>
      </c>
      <c r="G4434" s="17">
        <v>0.83144475900000003</v>
      </c>
      <c r="H4434" s="17">
        <v>0.16855524099999999</v>
      </c>
      <c r="I4434" s="17">
        <v>0.99253488400000001</v>
      </c>
      <c r="J4434" s="17">
        <v>7.3499999999999998E-3</v>
      </c>
      <c r="K4434" s="17">
        <v>1.1E-4</v>
      </c>
    </row>
    <row r="4435" spans="1:11" x14ac:dyDescent="0.45">
      <c r="A4435" s="10" t="s">
        <v>41</v>
      </c>
      <c r="B4435" s="20">
        <v>0.85699999999999998</v>
      </c>
      <c r="C4435" s="19">
        <v>178101</v>
      </c>
      <c r="D4435" s="19">
        <v>25188.90295</v>
      </c>
      <c r="E4435" s="23">
        <v>0.369051028</v>
      </c>
      <c r="F4435" s="23">
        <v>0.26517616199999999</v>
      </c>
      <c r="G4435" s="17">
        <v>0.83140465200000002</v>
      </c>
      <c r="H4435" s="17">
        <v>0.16859534800000001</v>
      </c>
      <c r="I4435" s="17">
        <v>0.99255115000000005</v>
      </c>
      <c r="J4435" s="17">
        <v>7.3400000000000002E-3</v>
      </c>
      <c r="K4435" s="17">
        <v>1.1E-4</v>
      </c>
    </row>
    <row r="4436" spans="1:11" x14ac:dyDescent="0.45">
      <c r="A4436" s="10" t="s">
        <v>41</v>
      </c>
      <c r="B4436" s="20">
        <v>0.85799999999999998</v>
      </c>
      <c r="C4436" s="19">
        <v>178293</v>
      </c>
      <c r="D4436" s="19">
        <v>25259.945380000001</v>
      </c>
      <c r="E4436" s="23">
        <v>0.37092438300000002</v>
      </c>
      <c r="F4436" s="23">
        <v>0.26583624900000002</v>
      </c>
      <c r="G4436" s="17">
        <v>0.83150207799999998</v>
      </c>
      <c r="H4436" s="17">
        <v>0.16849792199999999</v>
      </c>
      <c r="I4436" s="17">
        <v>0.99257106100000003</v>
      </c>
      <c r="J4436" s="17">
        <v>7.3200000000000001E-3</v>
      </c>
      <c r="K4436" s="17">
        <v>1.1E-4</v>
      </c>
    </row>
    <row r="4437" spans="1:11" x14ac:dyDescent="0.45">
      <c r="A4437" s="10" t="s">
        <v>41</v>
      </c>
      <c r="B4437" s="20">
        <v>0.85899999999999999</v>
      </c>
      <c r="C4437" s="19">
        <v>178501</v>
      </c>
      <c r="D4437" s="19">
        <v>25337.175019999999</v>
      </c>
      <c r="E4437" s="23">
        <v>0.37184815199999999</v>
      </c>
      <c r="F4437" s="23">
        <v>0.26656801200000002</v>
      </c>
      <c r="G4437" s="17">
        <v>0.83147993600000003</v>
      </c>
      <c r="H4437" s="17">
        <v>0.168520064</v>
      </c>
      <c r="I4437" s="17">
        <v>0.99256316700000002</v>
      </c>
      <c r="J4437" s="17">
        <v>7.3299999999999997E-3</v>
      </c>
      <c r="K4437" s="17">
        <v>1.0900000000000001E-4</v>
      </c>
    </row>
    <row r="4438" spans="1:11" x14ac:dyDescent="0.45">
      <c r="A4438" s="10" t="s">
        <v>41</v>
      </c>
      <c r="B4438" s="20">
        <v>0.86</v>
      </c>
      <c r="C4438" s="19">
        <v>178742</v>
      </c>
      <c r="D4438" s="19">
        <v>25427.071619999999</v>
      </c>
      <c r="E4438" s="23">
        <v>0.37403427299999997</v>
      </c>
      <c r="F4438" s="23">
        <v>0.26728417399999999</v>
      </c>
      <c r="G4438" s="17">
        <v>0.831427421</v>
      </c>
      <c r="H4438" s="17">
        <v>0.168572579</v>
      </c>
      <c r="I4438" s="17">
        <v>0.99258614599999995</v>
      </c>
      <c r="J4438" s="17">
        <v>7.3000000000000001E-3</v>
      </c>
      <c r="K4438" s="17">
        <v>1.0900000000000001E-4</v>
      </c>
    </row>
    <row r="4439" spans="1:11" x14ac:dyDescent="0.45">
      <c r="A4439" s="10" t="s">
        <v>41</v>
      </c>
      <c r="B4439" s="20">
        <v>0.86099999999999999</v>
      </c>
      <c r="C4439" s="19">
        <v>178942</v>
      </c>
      <c r="D4439" s="19">
        <v>25502.006219999999</v>
      </c>
      <c r="E4439" s="23">
        <v>0.37547982600000002</v>
      </c>
      <c r="F4439" s="23">
        <v>0.26800005300000002</v>
      </c>
      <c r="G4439" s="17">
        <v>0.83157671200000005</v>
      </c>
      <c r="H4439" s="17">
        <v>0.168423288</v>
      </c>
      <c r="I4439" s="17">
        <v>0.99260036200000001</v>
      </c>
      <c r="J4439" s="17">
        <v>7.2899999999999996E-3</v>
      </c>
      <c r="K4439" s="17">
        <v>1.0900000000000001E-4</v>
      </c>
    </row>
    <row r="4440" spans="1:11" x14ac:dyDescent="0.45">
      <c r="A4440" s="10" t="s">
        <v>41</v>
      </c>
      <c r="B4440" s="20">
        <v>0.86199999999999999</v>
      </c>
      <c r="C4440" s="19">
        <v>179148</v>
      </c>
      <c r="D4440" s="19">
        <v>25579.468680000002</v>
      </c>
      <c r="E4440" s="23">
        <v>0.376605413</v>
      </c>
      <c r="F4440" s="23">
        <v>0.26876888700000001</v>
      </c>
      <c r="G4440" s="17">
        <v>0.83164757600000005</v>
      </c>
      <c r="H4440" s="17">
        <v>0.168352424</v>
      </c>
      <c r="I4440" s="17">
        <v>0.99261377500000003</v>
      </c>
      <c r="J4440" s="17">
        <v>7.28E-3</v>
      </c>
      <c r="K4440" s="17">
        <v>1.0900000000000001E-4</v>
      </c>
    </row>
    <row r="4441" spans="1:11" x14ac:dyDescent="0.45">
      <c r="A4441" s="10" t="s">
        <v>41</v>
      </c>
      <c r="B4441" s="20">
        <v>0.86299999999999999</v>
      </c>
      <c r="C4441" s="19">
        <v>179326</v>
      </c>
      <c r="D4441" s="19">
        <v>25646.600109999999</v>
      </c>
      <c r="E4441" s="23">
        <v>0.37795031099999998</v>
      </c>
      <c r="F4441" s="23">
        <v>0.26950589800000002</v>
      </c>
      <c r="G4441" s="17">
        <v>0.83168642599999998</v>
      </c>
      <c r="H4441" s="17">
        <v>0.16831357399999999</v>
      </c>
      <c r="I4441" s="17">
        <v>0.99260848400000001</v>
      </c>
      <c r="J4441" s="17">
        <v>7.28E-3</v>
      </c>
      <c r="K4441" s="17">
        <v>1.08E-4</v>
      </c>
    </row>
    <row r="4442" spans="1:11" x14ac:dyDescent="0.45">
      <c r="A4442" s="10" t="s">
        <v>41</v>
      </c>
      <c r="B4442" s="20">
        <v>0.86399999999999999</v>
      </c>
      <c r="C4442" s="19">
        <v>179561</v>
      </c>
      <c r="D4442" s="19">
        <v>25735.54436</v>
      </c>
      <c r="E4442" s="23">
        <v>0.379523524</v>
      </c>
      <c r="F4442" s="23">
        <v>0.27017096400000001</v>
      </c>
      <c r="G4442" s="17">
        <v>0.83154471200000002</v>
      </c>
      <c r="H4442" s="17">
        <v>0.16845528800000001</v>
      </c>
      <c r="I4442" s="17">
        <v>0.99262343600000003</v>
      </c>
      <c r="J4442" s="17">
        <v>7.2700000000000004E-3</v>
      </c>
      <c r="K4442" s="17">
        <v>1.08E-4</v>
      </c>
    </row>
    <row r="4443" spans="1:11" x14ac:dyDescent="0.45">
      <c r="A4443" s="10" t="s">
        <v>41</v>
      </c>
      <c r="B4443" s="20">
        <v>0.86499999999999999</v>
      </c>
      <c r="C4443" s="19">
        <v>179770</v>
      </c>
      <c r="D4443" s="19">
        <v>25815.137139999999</v>
      </c>
      <c r="E4443" s="23">
        <v>0.38171382799999998</v>
      </c>
      <c r="F4443" s="23">
        <v>0.27097125999999999</v>
      </c>
      <c r="G4443" s="17">
        <v>0.83149023799999999</v>
      </c>
      <c r="H4443" s="17">
        <v>0.16850976200000001</v>
      </c>
      <c r="I4443" s="17">
        <v>0.99263760199999995</v>
      </c>
      <c r="J4443" s="17">
        <v>7.2500000000000004E-3</v>
      </c>
      <c r="K4443" s="17">
        <v>1.08E-4</v>
      </c>
    </row>
    <row r="4444" spans="1:11" x14ac:dyDescent="0.45">
      <c r="A4444" s="10" t="s">
        <v>41</v>
      </c>
      <c r="B4444" s="20">
        <v>0.86599999999999999</v>
      </c>
      <c r="C4444" s="19">
        <v>179983</v>
      </c>
      <c r="D4444" s="19">
        <v>25896.58352</v>
      </c>
      <c r="E4444" s="23">
        <v>0.38289673499999999</v>
      </c>
      <c r="F4444" s="23">
        <v>0.27168521299999998</v>
      </c>
      <c r="G4444" s="17">
        <v>0.83125072899999997</v>
      </c>
      <c r="H4444" s="17">
        <v>0.16874927100000001</v>
      </c>
      <c r="I4444" s="17">
        <v>0.99265152599999995</v>
      </c>
      <c r="J4444" s="17">
        <v>7.2399999999999999E-3</v>
      </c>
      <c r="K4444" s="17">
        <v>1.08E-4</v>
      </c>
    </row>
    <row r="4445" spans="1:11" x14ac:dyDescent="0.45">
      <c r="A4445" s="10" t="s">
        <v>41</v>
      </c>
      <c r="B4445" s="20">
        <v>0.86699999999999999</v>
      </c>
      <c r="C4445" s="19">
        <v>180194</v>
      </c>
      <c r="D4445" s="19">
        <v>25977.481360000002</v>
      </c>
      <c r="E4445" s="23">
        <v>0.38391668600000001</v>
      </c>
      <c r="F4445" s="23">
        <v>0.27244196100000001</v>
      </c>
      <c r="G4445" s="17">
        <v>0.83129293999999998</v>
      </c>
      <c r="H4445" s="17">
        <v>0.16870705999999999</v>
      </c>
      <c r="I4445" s="17">
        <v>0.99266569299999996</v>
      </c>
      <c r="J4445" s="17">
        <v>7.2300000000000003E-3</v>
      </c>
      <c r="K4445" s="17">
        <v>1.07E-4</v>
      </c>
    </row>
    <row r="4446" spans="1:11" x14ac:dyDescent="0.45">
      <c r="A4446" s="10" t="s">
        <v>41</v>
      </c>
      <c r="B4446" s="20">
        <v>0.86799999999999999</v>
      </c>
      <c r="C4446" s="19">
        <v>180378</v>
      </c>
      <c r="D4446" s="19">
        <v>26048.35138</v>
      </c>
      <c r="E4446" s="23">
        <v>0.38608441199999999</v>
      </c>
      <c r="F4446" s="23">
        <v>0.27321642600000001</v>
      </c>
      <c r="G4446" s="17">
        <v>0.83130980499999996</v>
      </c>
      <c r="H4446" s="17">
        <v>0.16869019499999999</v>
      </c>
      <c r="I4446" s="17">
        <v>0.992682905</v>
      </c>
      <c r="J4446" s="17">
        <v>7.2100000000000003E-3</v>
      </c>
      <c r="K4446" s="17">
        <v>1.07E-4</v>
      </c>
    </row>
    <row r="4447" spans="1:11" x14ac:dyDescent="0.45">
      <c r="A4447" s="10" t="s">
        <v>41</v>
      </c>
      <c r="B4447" s="20">
        <v>0.86899999999999999</v>
      </c>
      <c r="C4447" s="19">
        <v>180605</v>
      </c>
      <c r="D4447" s="19">
        <v>26136.167740000001</v>
      </c>
      <c r="E4447" s="23">
        <v>0.387895824</v>
      </c>
      <c r="F4447" s="23">
        <v>0.27391900600000002</v>
      </c>
      <c r="G4447" s="17">
        <v>0.83137786899999999</v>
      </c>
      <c r="H4447" s="17">
        <v>0.16862213100000001</v>
      </c>
      <c r="I4447" s="17">
        <v>0.99269937399999997</v>
      </c>
      <c r="J4447" s="17">
        <v>7.1900000000000002E-3</v>
      </c>
      <c r="K4447" s="17">
        <v>1.07E-4</v>
      </c>
    </row>
    <row r="4448" spans="1:11" x14ac:dyDescent="0.45">
      <c r="A4448" s="10" t="s">
        <v>41</v>
      </c>
      <c r="B4448" s="20">
        <v>0.87</v>
      </c>
      <c r="C4448" s="19">
        <v>180816</v>
      </c>
      <c r="D4448" s="19">
        <v>26218.17856</v>
      </c>
      <c r="E4448" s="23">
        <v>0.38959097599999998</v>
      </c>
      <c r="F4448" s="23">
        <v>0.27470431699999998</v>
      </c>
      <c r="G4448" s="17">
        <v>0.83140872499999996</v>
      </c>
      <c r="H4448" s="17">
        <v>0.16859127500000001</v>
      </c>
      <c r="I4448" s="17">
        <v>0.99271385499999998</v>
      </c>
      <c r="J4448" s="17">
        <v>7.1799999999999998E-3</v>
      </c>
      <c r="K4448" s="17">
        <v>1.07E-4</v>
      </c>
    </row>
    <row r="4449" spans="1:11" x14ac:dyDescent="0.45">
      <c r="A4449" s="10" t="s">
        <v>41</v>
      </c>
      <c r="B4449" s="20">
        <v>0.871</v>
      </c>
      <c r="C4449" s="19">
        <v>181018</v>
      </c>
      <c r="D4449" s="19">
        <v>26297.051200000002</v>
      </c>
      <c r="E4449" s="23">
        <v>0.39129345300000001</v>
      </c>
      <c r="F4449" s="23">
        <v>0.27549684899999999</v>
      </c>
      <c r="G4449" s="17">
        <v>0.83148637199999997</v>
      </c>
      <c r="H4449" s="17">
        <v>0.168513628</v>
      </c>
      <c r="I4449" s="17">
        <v>0.99273403299999996</v>
      </c>
      <c r="J4449" s="17">
        <v>7.1599999999999997E-3</v>
      </c>
      <c r="K4449" s="17">
        <v>1.06E-4</v>
      </c>
    </row>
    <row r="4450" spans="1:11" x14ac:dyDescent="0.45">
      <c r="A4450" s="10" t="s">
        <v>41</v>
      </c>
      <c r="B4450" s="20">
        <v>0.872</v>
      </c>
      <c r="C4450" s="19">
        <v>181233</v>
      </c>
      <c r="D4450" s="19">
        <v>26381.480790000001</v>
      </c>
      <c r="E4450" s="23">
        <v>0.39402073900000001</v>
      </c>
      <c r="F4450" s="23">
        <v>0.276147949</v>
      </c>
      <c r="G4450" s="17">
        <v>0.83151523199999999</v>
      </c>
      <c r="H4450" s="17">
        <v>0.16848476800000001</v>
      </c>
      <c r="I4450" s="17">
        <v>0.99274811600000001</v>
      </c>
      <c r="J4450" s="17">
        <v>7.1500000000000001E-3</v>
      </c>
      <c r="K4450" s="17">
        <v>1.06E-4</v>
      </c>
    </row>
    <row r="4451" spans="1:11" x14ac:dyDescent="0.45">
      <c r="A4451" s="10" t="s">
        <v>41</v>
      </c>
      <c r="B4451" s="20">
        <v>0.873</v>
      </c>
      <c r="C4451" s="19">
        <v>181438</v>
      </c>
      <c r="D4451" s="19">
        <v>26462.453649999999</v>
      </c>
      <c r="E4451" s="23">
        <v>0.39566759000000001</v>
      </c>
      <c r="F4451" s="23">
        <v>0.27701509499999999</v>
      </c>
      <c r="G4451" s="17">
        <v>0.83156229699999995</v>
      </c>
      <c r="H4451" s="17">
        <v>0.16843770299999999</v>
      </c>
      <c r="I4451" s="17">
        <v>0.99276510299999998</v>
      </c>
      <c r="J4451" s="17">
        <v>7.1300000000000001E-3</v>
      </c>
      <c r="K4451" s="17">
        <v>1.06E-4</v>
      </c>
    </row>
    <row r="4452" spans="1:11" x14ac:dyDescent="0.45">
      <c r="A4452" s="10" t="s">
        <v>41</v>
      </c>
      <c r="B4452" s="20">
        <v>0.874</v>
      </c>
      <c r="C4452" s="19">
        <v>181637</v>
      </c>
      <c r="D4452" s="19">
        <v>26541.394550000001</v>
      </c>
      <c r="E4452" s="23">
        <v>0.39752865999999998</v>
      </c>
      <c r="F4452" s="23">
        <v>0.27779211399999998</v>
      </c>
      <c r="G4452" s="17">
        <v>0.83160919899999997</v>
      </c>
      <c r="H4452" s="17">
        <v>0.16839080100000001</v>
      </c>
      <c r="I4452" s="17">
        <v>0.99278056100000001</v>
      </c>
      <c r="J4452" s="17">
        <v>7.11E-3</v>
      </c>
      <c r="K4452" s="17">
        <v>1.06E-4</v>
      </c>
    </row>
    <row r="4453" spans="1:11" x14ac:dyDescent="0.45">
      <c r="A4453" s="10" t="s">
        <v>41</v>
      </c>
      <c r="B4453" s="20">
        <v>0.875</v>
      </c>
      <c r="C4453" s="19">
        <v>181799</v>
      </c>
      <c r="D4453" s="19">
        <v>26605.956330000001</v>
      </c>
      <c r="E4453" s="23">
        <v>0.39956916199999998</v>
      </c>
      <c r="F4453" s="23">
        <v>0.27857117599999998</v>
      </c>
      <c r="G4453" s="17">
        <v>0.83147872099999998</v>
      </c>
      <c r="H4453" s="17">
        <v>0.168521279</v>
      </c>
      <c r="I4453" s="17">
        <v>0.99278043199999999</v>
      </c>
      <c r="J4453" s="17">
        <v>7.11E-3</v>
      </c>
      <c r="K4453" s="17">
        <v>1.05E-4</v>
      </c>
    </row>
    <row r="4454" spans="1:11" x14ac:dyDescent="0.45">
      <c r="A4454" s="10" t="s">
        <v>41</v>
      </c>
      <c r="B4454" s="20">
        <v>0.876</v>
      </c>
      <c r="C4454" s="19">
        <v>182054</v>
      </c>
      <c r="D4454" s="19">
        <v>26708.110540000001</v>
      </c>
      <c r="E4454" s="23">
        <v>0.40200609599999998</v>
      </c>
      <c r="F4454" s="23">
        <v>0.27925733200000002</v>
      </c>
      <c r="G4454" s="17">
        <v>0.83143462899999998</v>
      </c>
      <c r="H4454" s="17">
        <v>0.16856537099999999</v>
      </c>
      <c r="I4454" s="17">
        <v>0.99279259200000003</v>
      </c>
      <c r="J4454" s="17">
        <v>7.1000000000000004E-3</v>
      </c>
      <c r="K4454" s="17">
        <v>1.05E-4</v>
      </c>
    </row>
    <row r="4455" spans="1:11" x14ac:dyDescent="0.45">
      <c r="A4455" s="10" t="s">
        <v>41</v>
      </c>
      <c r="B4455" s="20">
        <v>0.877</v>
      </c>
      <c r="C4455" s="19">
        <v>182253</v>
      </c>
      <c r="D4455" s="19">
        <v>26788.23272</v>
      </c>
      <c r="E4455" s="23">
        <v>0.403195154</v>
      </c>
      <c r="F4455" s="23">
        <v>0.28017855200000003</v>
      </c>
      <c r="G4455" s="17">
        <v>0.83143213000000005</v>
      </c>
      <c r="H4455" s="17">
        <v>0.16856787000000001</v>
      </c>
      <c r="I4455" s="17">
        <v>0.992808994</v>
      </c>
      <c r="J4455" s="17">
        <v>7.0899999999999999E-3</v>
      </c>
      <c r="K4455" s="17">
        <v>1.05E-4</v>
      </c>
    </row>
    <row r="4456" spans="1:11" x14ac:dyDescent="0.45">
      <c r="A4456" s="10" t="s">
        <v>41</v>
      </c>
      <c r="B4456" s="20">
        <v>0.878</v>
      </c>
      <c r="C4456" s="19">
        <v>182476</v>
      </c>
      <c r="D4456" s="19">
        <v>26878.29639</v>
      </c>
      <c r="E4456" s="23">
        <v>0.40482672800000002</v>
      </c>
      <c r="F4456" s="23">
        <v>0.280815547</v>
      </c>
      <c r="G4456" s="17">
        <v>0.83143536699999998</v>
      </c>
      <c r="H4456" s="17">
        <v>0.16856463299999999</v>
      </c>
      <c r="I4456" s="17">
        <v>0.99282454899999995</v>
      </c>
      <c r="J4456" s="17">
        <v>7.0699999999999999E-3</v>
      </c>
      <c r="K4456" s="17">
        <v>1.05E-4</v>
      </c>
    </row>
    <row r="4457" spans="1:11" x14ac:dyDescent="0.45">
      <c r="A4457" s="10" t="s">
        <v>41</v>
      </c>
      <c r="B4457" s="20">
        <v>0.879</v>
      </c>
      <c r="C4457" s="19">
        <v>182687</v>
      </c>
      <c r="D4457" s="19">
        <v>26963.988570000001</v>
      </c>
      <c r="E4457" s="23">
        <v>0.407189246</v>
      </c>
      <c r="F4457" s="23">
        <v>0.281797662</v>
      </c>
      <c r="G4457" s="17">
        <v>0.83146036700000003</v>
      </c>
      <c r="H4457" s="17">
        <v>0.16853963299999999</v>
      </c>
      <c r="I4457" s="17">
        <v>0.992840948</v>
      </c>
      <c r="J4457" s="17">
        <v>7.0499999999999998E-3</v>
      </c>
      <c r="K4457" s="17">
        <v>1.0399999999999999E-4</v>
      </c>
    </row>
    <row r="4458" spans="1:11" x14ac:dyDescent="0.45">
      <c r="A4458" s="10" t="s">
        <v>41</v>
      </c>
      <c r="B4458" s="20">
        <v>0.88</v>
      </c>
      <c r="C4458" s="19">
        <v>182892</v>
      </c>
      <c r="D4458" s="19">
        <v>27047.63809</v>
      </c>
      <c r="E4458" s="23">
        <v>0.408941312</v>
      </c>
      <c r="F4458" s="23">
        <v>0.28260932300000002</v>
      </c>
      <c r="G4458" s="17">
        <v>0.83132121699999995</v>
      </c>
      <c r="H4458" s="17">
        <v>0.168678783</v>
      </c>
      <c r="I4458" s="17">
        <v>0.99285616799999998</v>
      </c>
      <c r="J4458" s="17">
        <v>7.0400000000000003E-3</v>
      </c>
      <c r="K4458" s="17">
        <v>1.0399999999999999E-4</v>
      </c>
    </row>
    <row r="4459" spans="1:11" x14ac:dyDescent="0.45">
      <c r="A4459" s="10" t="s">
        <v>41</v>
      </c>
      <c r="B4459" s="20">
        <v>0.88100000000000001</v>
      </c>
      <c r="C4459" s="19">
        <v>183082</v>
      </c>
      <c r="D4459" s="19">
        <v>27125.522359999999</v>
      </c>
      <c r="E4459" s="23">
        <v>0.41102913099999999</v>
      </c>
      <c r="F4459" s="23">
        <v>0.28343258399999999</v>
      </c>
      <c r="G4459" s="17">
        <v>0.83122316799999996</v>
      </c>
      <c r="H4459" s="17">
        <v>0.16877683199999999</v>
      </c>
      <c r="I4459" s="17">
        <v>0.99285622500000004</v>
      </c>
      <c r="J4459" s="17">
        <v>7.0400000000000003E-3</v>
      </c>
      <c r="K4459" s="17">
        <v>1.0399999999999999E-4</v>
      </c>
    </row>
    <row r="4460" spans="1:11" x14ac:dyDescent="0.45">
      <c r="A4460" s="10" t="s">
        <v>41</v>
      </c>
      <c r="B4460" s="20">
        <v>0.88200000000000001</v>
      </c>
      <c r="C4460" s="19">
        <v>183305</v>
      </c>
      <c r="D4460" s="19">
        <v>27217.43161</v>
      </c>
      <c r="E4460" s="23">
        <v>0.41318185299999999</v>
      </c>
      <c r="F4460" s="23">
        <v>0.28422804299999999</v>
      </c>
      <c r="G4460" s="17">
        <v>0.83126483200000001</v>
      </c>
      <c r="H4460" s="17">
        <v>0.16873516799999999</v>
      </c>
      <c r="I4460" s="17">
        <v>0.9927975</v>
      </c>
      <c r="J4460" s="17">
        <v>7.1000000000000004E-3</v>
      </c>
      <c r="K4460" s="17">
        <v>1.0399999999999999E-4</v>
      </c>
    </row>
    <row r="4461" spans="1:11" x14ac:dyDescent="0.45">
      <c r="A4461" s="10" t="s">
        <v>41</v>
      </c>
      <c r="B4461" s="20">
        <v>0.88300000000000001</v>
      </c>
      <c r="C4461" s="19">
        <v>183517</v>
      </c>
      <c r="D4461" s="19">
        <v>27305.300350000001</v>
      </c>
      <c r="E4461" s="23">
        <v>0.41586320900000001</v>
      </c>
      <c r="F4461" s="23">
        <v>0.28509923300000001</v>
      </c>
      <c r="G4461" s="17">
        <v>0.83098023600000004</v>
      </c>
      <c r="H4461" s="17">
        <v>0.16901976399999999</v>
      </c>
      <c r="I4461" s="17">
        <v>0.992814796</v>
      </c>
      <c r="J4461" s="17">
        <v>7.0800000000000004E-3</v>
      </c>
      <c r="K4461" s="17">
        <v>1.0399999999999999E-4</v>
      </c>
    </row>
    <row r="4462" spans="1:11" x14ac:dyDescent="0.45">
      <c r="A4462" s="10" t="s">
        <v>41</v>
      </c>
      <c r="B4462" s="20">
        <v>0.88400000000000001</v>
      </c>
      <c r="C4462" s="19">
        <v>183725</v>
      </c>
      <c r="D4462" s="19">
        <v>27391.948489999999</v>
      </c>
      <c r="E4462" s="23">
        <v>0.417355368</v>
      </c>
      <c r="F4462" s="23">
        <v>0.28585134600000001</v>
      </c>
      <c r="G4462" s="17">
        <v>0.83107905800000004</v>
      </c>
      <c r="H4462" s="17">
        <v>0.16892094199999999</v>
      </c>
      <c r="I4462" s="17">
        <v>0.99283431499999997</v>
      </c>
      <c r="J4462" s="17">
        <v>7.0600000000000003E-3</v>
      </c>
      <c r="K4462" s="17">
        <v>1.03E-4</v>
      </c>
    </row>
    <row r="4463" spans="1:11" x14ac:dyDescent="0.45">
      <c r="A4463" s="10" t="s">
        <v>41</v>
      </c>
      <c r="B4463" s="20">
        <v>0.88500000000000001</v>
      </c>
      <c r="C4463" s="19">
        <v>183931</v>
      </c>
      <c r="D4463" s="19">
        <v>27478.228480000002</v>
      </c>
      <c r="E4463" s="23">
        <v>0.41990244300000001</v>
      </c>
      <c r="F4463" s="23">
        <v>0.28674736200000001</v>
      </c>
      <c r="G4463" s="17">
        <v>0.83102902700000003</v>
      </c>
      <c r="H4463" s="17">
        <v>0.168970973</v>
      </c>
      <c r="I4463" s="17">
        <v>0.99284564900000005</v>
      </c>
      <c r="J4463" s="17">
        <v>7.0499999999999998E-3</v>
      </c>
      <c r="K4463" s="17">
        <v>1.03E-4</v>
      </c>
    </row>
    <row r="4464" spans="1:11" x14ac:dyDescent="0.45">
      <c r="A4464" s="10" t="s">
        <v>41</v>
      </c>
      <c r="B4464" s="20">
        <v>0.88600000000000001</v>
      </c>
      <c r="C4464" s="19">
        <v>184131</v>
      </c>
      <c r="D4464" s="19">
        <v>27562.387640000001</v>
      </c>
      <c r="E4464" s="23">
        <v>0.42152074</v>
      </c>
      <c r="F4464" s="23">
        <v>0.28765141399999999</v>
      </c>
      <c r="G4464" s="17">
        <v>0.83103877100000001</v>
      </c>
      <c r="H4464" s="17">
        <v>0.16896122899999999</v>
      </c>
      <c r="I4464" s="17">
        <v>0.99285464400000001</v>
      </c>
      <c r="J4464" s="17">
        <v>7.0400000000000003E-3</v>
      </c>
      <c r="K4464" s="17">
        <v>1.03E-4</v>
      </c>
    </row>
    <row r="4465" spans="1:11" x14ac:dyDescent="0.45">
      <c r="A4465" s="10" t="s">
        <v>41</v>
      </c>
      <c r="B4465" s="20">
        <v>0.88700000000000001</v>
      </c>
      <c r="C4465" s="19">
        <v>184345</v>
      </c>
      <c r="D4465" s="19">
        <v>27652.892690000001</v>
      </c>
      <c r="E4465" s="23">
        <v>0.42395698199999998</v>
      </c>
      <c r="F4465" s="23">
        <v>0.288493102</v>
      </c>
      <c r="G4465" s="17">
        <v>0.83100165500000001</v>
      </c>
      <c r="H4465" s="17">
        <v>0.16899834499999999</v>
      </c>
      <c r="I4465" s="17">
        <v>0.99286691299999996</v>
      </c>
      <c r="J4465" s="17">
        <v>7.0299999999999998E-3</v>
      </c>
      <c r="K4465" s="17">
        <v>1.03E-4</v>
      </c>
    </row>
    <row r="4466" spans="1:11" x14ac:dyDescent="0.45">
      <c r="A4466" s="10" t="s">
        <v>41</v>
      </c>
      <c r="B4466" s="20">
        <v>0.88800000000000001</v>
      </c>
      <c r="C4466" s="19">
        <v>184539</v>
      </c>
      <c r="D4466" s="19">
        <v>27735.389190000002</v>
      </c>
      <c r="E4466" s="23">
        <v>0.42653950699999998</v>
      </c>
      <c r="F4466" s="23">
        <v>0.28938084600000002</v>
      </c>
      <c r="G4466" s="17">
        <v>0.83108177699999997</v>
      </c>
      <c r="H4466" s="17">
        <v>0.16891822300000001</v>
      </c>
      <c r="I4466" s="17">
        <v>0.99288330000000002</v>
      </c>
      <c r="J4466" s="17">
        <v>7.0099999999999997E-3</v>
      </c>
      <c r="K4466" s="17">
        <v>1.02E-4</v>
      </c>
    </row>
    <row r="4467" spans="1:11" x14ac:dyDescent="0.45">
      <c r="A4467" s="10" t="s">
        <v>41</v>
      </c>
      <c r="B4467" s="20">
        <v>0.88900000000000001</v>
      </c>
      <c r="C4467" s="19">
        <v>184760</v>
      </c>
      <c r="D4467" s="19">
        <v>27829.861690000002</v>
      </c>
      <c r="E4467" s="23">
        <v>0.428362452</v>
      </c>
      <c r="F4467" s="23">
        <v>0.29020228999999997</v>
      </c>
      <c r="G4467" s="17">
        <v>0.83099696899999997</v>
      </c>
      <c r="H4467" s="17">
        <v>0.169003031</v>
      </c>
      <c r="I4467" s="17">
        <v>0.99289760100000002</v>
      </c>
      <c r="J4467" s="17">
        <v>7.0000000000000001E-3</v>
      </c>
      <c r="K4467" s="17">
        <v>1.02E-4</v>
      </c>
    </row>
    <row r="4468" spans="1:11" x14ac:dyDescent="0.45">
      <c r="A4468" s="10" t="s">
        <v>41</v>
      </c>
      <c r="B4468" s="20">
        <v>0.89</v>
      </c>
      <c r="C4468" s="19">
        <v>184967</v>
      </c>
      <c r="D4468" s="19">
        <v>27918.725190000001</v>
      </c>
      <c r="E4468" s="23">
        <v>0.43028842299999998</v>
      </c>
      <c r="F4468" s="23">
        <v>0.29114079599999998</v>
      </c>
      <c r="G4468" s="17">
        <v>0.83100769299999999</v>
      </c>
      <c r="H4468" s="17">
        <v>0.16899230700000001</v>
      </c>
      <c r="I4468" s="17">
        <v>0.99291088999999999</v>
      </c>
      <c r="J4468" s="17">
        <v>6.9899999999999997E-3</v>
      </c>
      <c r="K4468" s="17">
        <v>1.02E-4</v>
      </c>
    </row>
    <row r="4469" spans="1:11" x14ac:dyDescent="0.45">
      <c r="A4469" s="10" t="s">
        <v>41</v>
      </c>
      <c r="B4469" s="20">
        <v>0.89100000000000001</v>
      </c>
      <c r="C4469" s="19">
        <v>185168</v>
      </c>
      <c r="D4469" s="19">
        <v>28005.366480000001</v>
      </c>
      <c r="E4469" s="23">
        <v>0.43249897599999998</v>
      </c>
      <c r="F4469" s="23">
        <v>0.292021641</v>
      </c>
      <c r="G4469" s="17">
        <v>0.83088330600000004</v>
      </c>
      <c r="H4469" s="17">
        <v>0.16911669400000001</v>
      </c>
      <c r="I4469" s="17">
        <v>0.99290029800000001</v>
      </c>
      <c r="J4469" s="17">
        <v>7.0000000000000001E-3</v>
      </c>
      <c r="K4469" s="17">
        <v>1.02E-4</v>
      </c>
    </row>
    <row r="4470" spans="1:11" x14ac:dyDescent="0.45">
      <c r="A4470" s="10" t="s">
        <v>41</v>
      </c>
      <c r="B4470" s="20">
        <v>0.89200000000000002</v>
      </c>
      <c r="C4470" s="19">
        <v>185370</v>
      </c>
      <c r="D4470" s="19">
        <v>28092.84258</v>
      </c>
      <c r="E4470" s="23">
        <v>0.43364101599999999</v>
      </c>
      <c r="F4470" s="23">
        <v>0.292896463</v>
      </c>
      <c r="G4470" s="17">
        <v>0.83078707399999996</v>
      </c>
      <c r="H4470" s="17">
        <v>0.16921292600000001</v>
      </c>
      <c r="I4470" s="17">
        <v>0.99290003599999999</v>
      </c>
      <c r="J4470" s="17">
        <v>7.0000000000000001E-3</v>
      </c>
      <c r="K4470" s="17">
        <v>1.01E-4</v>
      </c>
    </row>
    <row r="4471" spans="1:11" x14ac:dyDescent="0.45">
      <c r="A4471" s="10" t="s">
        <v>41</v>
      </c>
      <c r="B4471" s="20">
        <v>0.89300000000000002</v>
      </c>
      <c r="C4471" s="19">
        <v>185576</v>
      </c>
      <c r="D4471" s="19">
        <v>28182.423279999999</v>
      </c>
      <c r="E4471" s="23">
        <v>0.43583610099999998</v>
      </c>
      <c r="F4471" s="23">
        <v>0.293760358</v>
      </c>
      <c r="G4471" s="17">
        <v>0.83075397699999998</v>
      </c>
      <c r="H4471" s="17">
        <v>0.169246023</v>
      </c>
      <c r="I4471" s="17">
        <v>0.99291563699999996</v>
      </c>
      <c r="J4471" s="17">
        <v>6.9800000000000001E-3</v>
      </c>
      <c r="K4471" s="17">
        <v>1.01E-4</v>
      </c>
    </row>
    <row r="4472" spans="1:11" x14ac:dyDescent="0.45">
      <c r="A4472" s="10" t="s">
        <v>41</v>
      </c>
      <c r="B4472" s="20">
        <v>0.89400000000000002</v>
      </c>
      <c r="C4472" s="19">
        <v>185801</v>
      </c>
      <c r="D4472" s="19">
        <v>28280.701369999999</v>
      </c>
      <c r="E4472" s="23">
        <v>0.43800176899999999</v>
      </c>
      <c r="F4472" s="23">
        <v>0.29468028000000002</v>
      </c>
      <c r="G4472" s="17">
        <v>0.83080823000000004</v>
      </c>
      <c r="H4472" s="17">
        <v>0.16919176999999999</v>
      </c>
      <c r="I4472" s="17">
        <v>0.99293810500000002</v>
      </c>
      <c r="J4472" s="17">
        <v>6.96E-3</v>
      </c>
      <c r="K4472" s="17">
        <v>1.01E-4</v>
      </c>
    </row>
    <row r="4473" spans="1:11" x14ac:dyDescent="0.45">
      <c r="A4473" s="10" t="s">
        <v>41</v>
      </c>
      <c r="B4473" s="20">
        <v>0.89500000000000002</v>
      </c>
      <c r="C4473" s="19">
        <v>185986</v>
      </c>
      <c r="D4473" s="19">
        <v>28361.880990000001</v>
      </c>
      <c r="E4473" s="23">
        <v>0.43973644099999998</v>
      </c>
      <c r="F4473" s="23">
        <v>0.29554170699999999</v>
      </c>
      <c r="G4473" s="17">
        <v>0.83087436699999995</v>
      </c>
      <c r="H4473" s="17">
        <v>0.169125633</v>
      </c>
      <c r="I4473" s="17">
        <v>0.99294999799999994</v>
      </c>
      <c r="J4473" s="17">
        <v>6.9499999999999996E-3</v>
      </c>
      <c r="K4473" s="17">
        <v>1.01E-4</v>
      </c>
    </row>
    <row r="4474" spans="1:11" x14ac:dyDescent="0.45">
      <c r="A4474" s="10" t="s">
        <v>41</v>
      </c>
      <c r="B4474" s="20">
        <v>0.89600000000000002</v>
      </c>
      <c r="C4474" s="19">
        <v>186214</v>
      </c>
      <c r="D4474" s="19">
        <v>28462.386979999999</v>
      </c>
      <c r="E4474" s="23">
        <v>0.44208408300000002</v>
      </c>
      <c r="F4474" s="23">
        <v>0.29647910399999999</v>
      </c>
      <c r="G4474" s="17">
        <v>0.83078608499999995</v>
      </c>
      <c r="H4474" s="17">
        <v>0.16921391499999999</v>
      </c>
      <c r="I4474" s="17">
        <v>0.99297230700000005</v>
      </c>
      <c r="J4474" s="17">
        <v>6.9300000000000004E-3</v>
      </c>
      <c r="K4474" s="17">
        <v>1E-4</v>
      </c>
    </row>
    <row r="4475" spans="1:11" x14ac:dyDescent="0.45">
      <c r="A4475" s="10" t="s">
        <v>41</v>
      </c>
      <c r="B4475" s="20">
        <v>0.89700000000000002</v>
      </c>
      <c r="C4475" s="19">
        <v>186413</v>
      </c>
      <c r="D4475" s="19">
        <v>28550.640340000002</v>
      </c>
      <c r="E4475" s="23">
        <v>0.44520279299999999</v>
      </c>
      <c r="F4475" s="23">
        <v>0.29747884200000002</v>
      </c>
      <c r="G4475" s="17">
        <v>0.83080042700000001</v>
      </c>
      <c r="H4475" s="17">
        <v>0.16919957299999999</v>
      </c>
      <c r="I4475" s="17">
        <v>0.99298536699999995</v>
      </c>
      <c r="J4475" s="17">
        <v>6.9100000000000003E-3</v>
      </c>
      <c r="K4475" s="17">
        <v>1E-4</v>
      </c>
    </row>
    <row r="4476" spans="1:11" x14ac:dyDescent="0.45">
      <c r="A4476" s="10" t="s">
        <v>41</v>
      </c>
      <c r="B4476" s="20">
        <v>0.89800000000000002</v>
      </c>
      <c r="C4476" s="19">
        <v>186621</v>
      </c>
      <c r="D4476" s="19">
        <v>28643.539499999999</v>
      </c>
      <c r="E4476" s="23">
        <v>0.44764096199999998</v>
      </c>
      <c r="F4476" s="23">
        <v>0.29832828</v>
      </c>
      <c r="G4476" s="17">
        <v>0.83076931300000001</v>
      </c>
      <c r="H4476" s="17">
        <v>0.16923068699999999</v>
      </c>
      <c r="I4476" s="17">
        <v>0.99299846400000003</v>
      </c>
      <c r="J4476" s="17">
        <v>6.8999999999999999E-3</v>
      </c>
      <c r="K4476" s="17">
        <v>1E-4</v>
      </c>
    </row>
    <row r="4477" spans="1:11" x14ac:dyDescent="0.45">
      <c r="A4477" s="10" t="s">
        <v>41</v>
      </c>
      <c r="B4477" s="20">
        <v>0.89900000000000002</v>
      </c>
      <c r="C4477" s="19">
        <v>186836</v>
      </c>
      <c r="D4477" s="19">
        <v>28740.001230000002</v>
      </c>
      <c r="E4477" s="23">
        <v>0.44950979899999999</v>
      </c>
      <c r="F4477" s="23">
        <v>0.29931322700000002</v>
      </c>
      <c r="G4477" s="17">
        <v>0.83081419000000001</v>
      </c>
      <c r="H4477" s="17">
        <v>0.16918580999999999</v>
      </c>
      <c r="I4477" s="17">
        <v>0.99299960399999998</v>
      </c>
      <c r="J4477" s="17">
        <v>6.8999999999999999E-3</v>
      </c>
      <c r="K4477" s="17">
        <v>9.98E-5</v>
      </c>
    </row>
    <row r="4478" spans="1:11" x14ac:dyDescent="0.45">
      <c r="A4478" s="10" t="s">
        <v>41</v>
      </c>
      <c r="B4478" s="20">
        <v>0.9</v>
      </c>
      <c r="C4478" s="19">
        <v>187032</v>
      </c>
      <c r="D4478" s="19">
        <v>28828.37285</v>
      </c>
      <c r="E4478" s="23">
        <v>0.45239511599999999</v>
      </c>
      <c r="F4478" s="23">
        <v>0.30018906000000001</v>
      </c>
      <c r="G4478" s="17">
        <v>0.83082039399999996</v>
      </c>
      <c r="H4478" s="17">
        <v>0.16917960600000001</v>
      </c>
      <c r="I4478" s="17">
        <v>0.99301284999999995</v>
      </c>
      <c r="J4478" s="17">
        <v>6.8900000000000003E-3</v>
      </c>
      <c r="K4478" s="17">
        <v>9.9599999999999995E-5</v>
      </c>
    </row>
    <row r="4479" spans="1:11" x14ac:dyDescent="0.45">
      <c r="A4479" s="10" t="s">
        <v>41</v>
      </c>
      <c r="B4479" s="20">
        <v>0.90100000000000002</v>
      </c>
      <c r="C4479" s="19">
        <v>187247</v>
      </c>
      <c r="D4479" s="19">
        <v>28926.125039999999</v>
      </c>
      <c r="E4479" s="23">
        <v>0.45660420499999999</v>
      </c>
      <c r="F4479" s="23">
        <v>0.30117615599999997</v>
      </c>
      <c r="G4479" s="17">
        <v>0.83087579499999997</v>
      </c>
      <c r="H4479" s="17">
        <v>0.169124205</v>
      </c>
      <c r="I4479" s="17">
        <v>0.99302321400000004</v>
      </c>
      <c r="J4479" s="17">
        <v>6.8799999999999998E-3</v>
      </c>
      <c r="K4479" s="17">
        <v>9.9500000000000006E-5</v>
      </c>
    </row>
    <row r="4480" spans="1:11" x14ac:dyDescent="0.45">
      <c r="A4480" s="10" t="s">
        <v>41</v>
      </c>
      <c r="B4480" s="20">
        <v>0.90200000000000002</v>
      </c>
      <c r="C4480" s="19">
        <v>187461</v>
      </c>
      <c r="D4480" s="19">
        <v>29024.107080000002</v>
      </c>
      <c r="E4480" s="23">
        <v>0.45964186899999998</v>
      </c>
      <c r="F4480" s="23">
        <v>0.30219309</v>
      </c>
      <c r="G4480" s="17">
        <v>0.83095150500000003</v>
      </c>
      <c r="H4480" s="17">
        <v>0.16904849499999999</v>
      </c>
      <c r="I4480" s="17">
        <v>0.99303575899999996</v>
      </c>
      <c r="J4480" s="17">
        <v>6.8700000000000002E-3</v>
      </c>
      <c r="K4480" s="17">
        <v>9.9199999999999999E-5</v>
      </c>
    </row>
    <row r="4481" spans="1:11" x14ac:dyDescent="0.45">
      <c r="A4481" s="10" t="s">
        <v>41</v>
      </c>
      <c r="B4481" s="20">
        <v>0.90300000000000002</v>
      </c>
      <c r="C4481" s="19">
        <v>187667</v>
      </c>
      <c r="D4481" s="19">
        <v>29119.347160000001</v>
      </c>
      <c r="E4481" s="23">
        <v>0.46371759600000001</v>
      </c>
      <c r="F4481" s="23">
        <v>0.30320537199999997</v>
      </c>
      <c r="G4481" s="17">
        <v>0.83088129499999996</v>
      </c>
      <c r="H4481" s="17">
        <v>0.16911870500000001</v>
      </c>
      <c r="I4481" s="17">
        <v>0.99305100000000002</v>
      </c>
      <c r="J4481" s="17">
        <v>6.8500000000000002E-3</v>
      </c>
      <c r="K4481" s="17">
        <v>9.8999999999999994E-5</v>
      </c>
    </row>
    <row r="4482" spans="1:11" x14ac:dyDescent="0.45">
      <c r="A4482" s="10" t="s">
        <v>41</v>
      </c>
      <c r="B4482" s="20">
        <v>0.90400000000000003</v>
      </c>
      <c r="C4482" s="19">
        <v>187874</v>
      </c>
      <c r="D4482" s="19">
        <v>29215.52016</v>
      </c>
      <c r="E4482" s="23">
        <v>0.465504947</v>
      </c>
      <c r="F4482" s="23">
        <v>0.30417544299999999</v>
      </c>
      <c r="G4482" s="17">
        <v>0.83096117599999997</v>
      </c>
      <c r="H4482" s="17">
        <v>0.169038824</v>
      </c>
      <c r="I4482" s="17">
        <v>0.99307209200000002</v>
      </c>
      <c r="J4482" s="17">
        <v>6.8300000000000001E-3</v>
      </c>
      <c r="K4482" s="17">
        <v>9.87E-5</v>
      </c>
    </row>
    <row r="4483" spans="1:11" x14ac:dyDescent="0.45">
      <c r="A4483" s="10" t="s">
        <v>41</v>
      </c>
      <c r="B4483" s="20">
        <v>0.90500000000000003</v>
      </c>
      <c r="C4483" s="19">
        <v>188084</v>
      </c>
      <c r="D4483" s="19">
        <v>29313.632460000001</v>
      </c>
      <c r="E4483" s="23">
        <v>0.46902319199999998</v>
      </c>
      <c r="F4483" s="23">
        <v>0.30511861800000001</v>
      </c>
      <c r="G4483" s="17">
        <v>0.83097977499999998</v>
      </c>
      <c r="H4483" s="17">
        <v>0.169020225</v>
      </c>
      <c r="I4483" s="17">
        <v>0.99309024700000004</v>
      </c>
      <c r="J4483" s="17">
        <v>6.8100000000000001E-3</v>
      </c>
      <c r="K4483" s="17">
        <v>9.8499999999999995E-5</v>
      </c>
    </row>
    <row r="4484" spans="1:11" x14ac:dyDescent="0.45">
      <c r="A4484" s="10" t="s">
        <v>41</v>
      </c>
      <c r="B4484" s="20">
        <v>0.90600000000000003</v>
      </c>
      <c r="C4484" s="19">
        <v>188260</v>
      </c>
      <c r="D4484" s="19">
        <v>29396.270469999999</v>
      </c>
      <c r="E4484" s="23">
        <v>0.470581476</v>
      </c>
      <c r="F4484" s="23">
        <v>0.30618377800000002</v>
      </c>
      <c r="G4484" s="17">
        <v>0.83096780999999997</v>
      </c>
      <c r="H4484" s="17">
        <v>0.16903219</v>
      </c>
      <c r="I4484" s="17">
        <v>0.99310246599999996</v>
      </c>
      <c r="J4484" s="17">
        <v>6.7999999999999996E-3</v>
      </c>
      <c r="K4484" s="17">
        <v>9.8300000000000004E-5</v>
      </c>
    </row>
    <row r="4485" spans="1:11" x14ac:dyDescent="0.45">
      <c r="A4485" s="10" t="s">
        <v>41</v>
      </c>
      <c r="B4485" s="20">
        <v>0.90700000000000003</v>
      </c>
      <c r="C4485" s="19">
        <v>188490</v>
      </c>
      <c r="D4485" s="19">
        <v>29504.758460000001</v>
      </c>
      <c r="E4485" s="23">
        <v>0.47328277400000002</v>
      </c>
      <c r="F4485" s="23">
        <v>0.30703585999999999</v>
      </c>
      <c r="G4485" s="17">
        <v>0.831057351</v>
      </c>
      <c r="H4485" s="17">
        <v>0.168942649</v>
      </c>
      <c r="I4485" s="17">
        <v>0.99311799899999997</v>
      </c>
      <c r="J4485" s="17">
        <v>6.7799999999999996E-3</v>
      </c>
      <c r="K4485" s="17">
        <v>9.8099999999999999E-5</v>
      </c>
    </row>
    <row r="4486" spans="1:11" x14ac:dyDescent="0.45">
      <c r="A4486" s="10" t="s">
        <v>41</v>
      </c>
      <c r="B4486" s="20">
        <v>0.90800000000000003</v>
      </c>
      <c r="C4486" s="19">
        <v>188706</v>
      </c>
      <c r="D4486" s="19">
        <v>29607.508819999999</v>
      </c>
      <c r="E4486" s="23">
        <v>0.47790342699999999</v>
      </c>
      <c r="F4486" s="23">
        <v>0.30817568499999998</v>
      </c>
      <c r="G4486" s="17">
        <v>0.83108645199999998</v>
      </c>
      <c r="H4486" s="17">
        <v>0.168913548</v>
      </c>
      <c r="I4486" s="17">
        <v>0.99312510399999998</v>
      </c>
      <c r="J4486" s="17">
        <v>6.7799999999999996E-3</v>
      </c>
      <c r="K4486" s="17">
        <v>9.7800000000000006E-5</v>
      </c>
    </row>
    <row r="4487" spans="1:11" x14ac:dyDescent="0.45">
      <c r="A4487" s="10" t="s">
        <v>41</v>
      </c>
      <c r="B4487" s="20">
        <v>0.90900000000000003</v>
      </c>
      <c r="C4487" s="19">
        <v>188915</v>
      </c>
      <c r="D4487" s="19">
        <v>29707.740519999999</v>
      </c>
      <c r="E4487" s="23">
        <v>0.48181309100000003</v>
      </c>
      <c r="F4487" s="23">
        <v>0.30924252099999999</v>
      </c>
      <c r="G4487" s="17">
        <v>0.83121509699999996</v>
      </c>
      <c r="H4487" s="17">
        <v>0.16878490299999999</v>
      </c>
      <c r="I4487" s="17">
        <v>0.99313900399999999</v>
      </c>
      <c r="J4487" s="17">
        <v>6.7600000000000004E-3</v>
      </c>
      <c r="K4487" s="17">
        <v>9.7600000000000001E-5</v>
      </c>
    </row>
    <row r="4488" spans="1:11" x14ac:dyDescent="0.45">
      <c r="A4488" s="10" t="s">
        <v>41</v>
      </c>
      <c r="B4488" s="20">
        <v>0.91</v>
      </c>
      <c r="C4488" s="19">
        <v>189117</v>
      </c>
      <c r="D4488" s="19">
        <v>29805.48401</v>
      </c>
      <c r="E4488" s="23">
        <v>0.48570902399999999</v>
      </c>
      <c r="F4488" s="23">
        <v>0.31032792399999998</v>
      </c>
      <c r="G4488" s="17">
        <v>0.83121030900000004</v>
      </c>
      <c r="H4488" s="17">
        <v>0.16878969099999999</v>
      </c>
      <c r="I4488" s="17">
        <v>0.99314242799999997</v>
      </c>
      <c r="J4488" s="17">
        <v>6.7600000000000004E-3</v>
      </c>
      <c r="K4488" s="17">
        <v>9.7399999999999996E-5</v>
      </c>
    </row>
    <row r="4489" spans="1:11" x14ac:dyDescent="0.45">
      <c r="A4489" s="10" t="s">
        <v>41</v>
      </c>
      <c r="B4489" s="20">
        <v>0.91100000000000003</v>
      </c>
      <c r="C4489" s="19">
        <v>189323</v>
      </c>
      <c r="D4489" s="19">
        <v>29906.015439999999</v>
      </c>
      <c r="E4489" s="23">
        <v>0.49013961</v>
      </c>
      <c r="F4489" s="23">
        <v>0.311358305</v>
      </c>
      <c r="G4489" s="17">
        <v>0.83128832699999999</v>
      </c>
      <c r="H4489" s="17">
        <v>0.16871167300000001</v>
      </c>
      <c r="I4489" s="17">
        <v>0.99315755299999997</v>
      </c>
      <c r="J4489" s="17">
        <v>6.7499999999999999E-3</v>
      </c>
      <c r="K4489" s="17">
        <v>9.7200000000000004E-5</v>
      </c>
    </row>
    <row r="4490" spans="1:11" x14ac:dyDescent="0.45">
      <c r="A4490" s="10" t="s">
        <v>41</v>
      </c>
      <c r="B4490" s="20">
        <v>0.91200000000000003</v>
      </c>
      <c r="C4490" s="19">
        <v>189503</v>
      </c>
      <c r="D4490" s="19">
        <v>29994.511569999999</v>
      </c>
      <c r="E4490" s="23">
        <v>0.49359814400000002</v>
      </c>
      <c r="F4490" s="23">
        <v>0.31243207499999998</v>
      </c>
      <c r="G4490" s="17">
        <v>0.83132720900000001</v>
      </c>
      <c r="H4490" s="17">
        <v>0.16867279099999999</v>
      </c>
      <c r="I4490" s="17">
        <v>0.99315887899999999</v>
      </c>
      <c r="J4490" s="17">
        <v>6.7400000000000003E-3</v>
      </c>
      <c r="K4490" s="17">
        <v>9.7E-5</v>
      </c>
    </row>
    <row r="4491" spans="1:11" x14ac:dyDescent="0.45">
      <c r="A4491" s="10" t="s">
        <v>41</v>
      </c>
      <c r="B4491" s="20">
        <v>0.91300000000000003</v>
      </c>
      <c r="C4491" s="19">
        <v>189726</v>
      </c>
      <c r="D4491" s="19">
        <v>30105.011200000001</v>
      </c>
      <c r="E4491" s="23">
        <v>0.49805662499999998</v>
      </c>
      <c r="F4491" s="23">
        <v>0.313442216</v>
      </c>
      <c r="G4491" s="17">
        <v>0.83134625699999998</v>
      </c>
      <c r="H4491" s="17">
        <v>0.16865374299999999</v>
      </c>
      <c r="I4491" s="17">
        <v>0.99316825600000003</v>
      </c>
      <c r="J4491" s="17">
        <v>6.7299999999999999E-3</v>
      </c>
      <c r="K4491" s="17">
        <v>9.6799999999999995E-5</v>
      </c>
    </row>
    <row r="4492" spans="1:11" x14ac:dyDescent="0.45">
      <c r="A4492" s="10" t="s">
        <v>41</v>
      </c>
      <c r="B4492" s="20">
        <v>0.91400000000000003</v>
      </c>
      <c r="C4492" s="19">
        <v>189952</v>
      </c>
      <c r="D4492" s="19">
        <v>30218.00015</v>
      </c>
      <c r="E4492" s="23">
        <v>0.50234932300000001</v>
      </c>
      <c r="F4492" s="23">
        <v>0.314608897</v>
      </c>
      <c r="G4492" s="17">
        <v>0.83136266000000003</v>
      </c>
      <c r="H4492" s="17">
        <v>0.16863734</v>
      </c>
      <c r="I4492" s="17">
        <v>0.99318555100000006</v>
      </c>
      <c r="J4492" s="17">
        <v>6.7200000000000003E-3</v>
      </c>
      <c r="K4492" s="17">
        <v>9.6500000000000001E-5</v>
      </c>
    </row>
    <row r="4493" spans="1:11" x14ac:dyDescent="0.45">
      <c r="A4493" s="10" t="s">
        <v>41</v>
      </c>
      <c r="B4493" s="20">
        <v>0.91500000000000004</v>
      </c>
      <c r="C4493" s="19">
        <v>190158</v>
      </c>
      <c r="D4493" s="19">
        <v>30321.965960000001</v>
      </c>
      <c r="E4493" s="23">
        <v>0.50727985900000006</v>
      </c>
      <c r="F4493" s="23">
        <v>0.31580905100000001</v>
      </c>
      <c r="G4493" s="17">
        <v>0.83144017100000001</v>
      </c>
      <c r="H4493" s="17">
        <v>0.16855982899999999</v>
      </c>
      <c r="I4493" s="17">
        <v>0.99319731700000002</v>
      </c>
      <c r="J4493" s="17">
        <v>6.7099999999999998E-3</v>
      </c>
      <c r="K4493" s="17">
        <v>9.6299999999999996E-5</v>
      </c>
    </row>
    <row r="4494" spans="1:11" x14ac:dyDescent="0.45">
      <c r="A4494" s="10" t="s">
        <v>41</v>
      </c>
      <c r="B4494" s="20">
        <v>0.91600000000000004</v>
      </c>
      <c r="C4494" s="19">
        <v>190365</v>
      </c>
      <c r="D4494" s="19">
        <v>30427.426719999999</v>
      </c>
      <c r="E4494" s="23">
        <v>0.51117971399999995</v>
      </c>
      <c r="F4494" s="23">
        <v>0.31681341800000001</v>
      </c>
      <c r="G4494" s="17">
        <v>0.83135030099999996</v>
      </c>
      <c r="H4494" s="17">
        <v>0.16864969899999999</v>
      </c>
      <c r="I4494" s="17">
        <v>0.99320222700000005</v>
      </c>
      <c r="J4494" s="17">
        <v>6.7000000000000002E-3</v>
      </c>
      <c r="K4494" s="17">
        <v>9.6100000000000005E-5</v>
      </c>
    </row>
    <row r="4495" spans="1:11" x14ac:dyDescent="0.45">
      <c r="A4495" s="10" t="s">
        <v>41</v>
      </c>
      <c r="B4495" s="20">
        <v>0.91700000000000004</v>
      </c>
      <c r="C4495" s="19">
        <v>190574</v>
      </c>
      <c r="D4495" s="19">
        <v>30534.68245</v>
      </c>
      <c r="E4495" s="23">
        <v>0.515339671</v>
      </c>
      <c r="F4495" s="23">
        <v>0.31804519599999997</v>
      </c>
      <c r="G4495" s="17">
        <v>0.83130437499999998</v>
      </c>
      <c r="H4495" s="17">
        <v>0.16869562499999999</v>
      </c>
      <c r="I4495" s="17">
        <v>0.993218567</v>
      </c>
      <c r="J4495" s="17">
        <v>6.6899999999999998E-3</v>
      </c>
      <c r="K4495" s="17">
        <v>9.59E-5</v>
      </c>
    </row>
    <row r="4496" spans="1:11" x14ac:dyDescent="0.45">
      <c r="A4496" s="10" t="s">
        <v>41</v>
      </c>
      <c r="B4496" s="20">
        <v>0.91800000000000004</v>
      </c>
      <c r="C4496" s="19">
        <v>190777</v>
      </c>
      <c r="D4496" s="19">
        <v>30639.57806</v>
      </c>
      <c r="E4496" s="23">
        <v>0.51816415100000002</v>
      </c>
      <c r="F4496" s="23">
        <v>0.319234515</v>
      </c>
      <c r="G4496" s="17">
        <v>0.83134759400000002</v>
      </c>
      <c r="H4496" s="17">
        <v>0.168652406</v>
      </c>
      <c r="I4496" s="17">
        <v>0.99323275600000005</v>
      </c>
      <c r="J4496" s="17">
        <v>6.6699999999999997E-3</v>
      </c>
      <c r="K4496" s="17">
        <v>9.5699999999999995E-5</v>
      </c>
    </row>
    <row r="4497" spans="1:11" x14ac:dyDescent="0.45">
      <c r="A4497" s="10" t="s">
        <v>41</v>
      </c>
      <c r="B4497" s="20">
        <v>0.91900000000000004</v>
      </c>
      <c r="C4497" s="19">
        <v>190985</v>
      </c>
      <c r="D4497" s="19">
        <v>30747.914860000001</v>
      </c>
      <c r="E4497" s="23">
        <v>0.52386245799999998</v>
      </c>
      <c r="F4497" s="23">
        <v>0.32040946599999998</v>
      </c>
      <c r="G4497" s="17">
        <v>0.83135324799999999</v>
      </c>
      <c r="H4497" s="17">
        <v>0.16864675200000001</v>
      </c>
      <c r="I4497" s="17">
        <v>0.99324689200000005</v>
      </c>
      <c r="J4497" s="17">
        <v>6.6600000000000001E-3</v>
      </c>
      <c r="K4497" s="17">
        <v>9.5500000000000004E-5</v>
      </c>
    </row>
    <row r="4498" spans="1:11" x14ac:dyDescent="0.45">
      <c r="A4498" s="10" t="s">
        <v>41</v>
      </c>
      <c r="B4498" s="20">
        <v>0.92</v>
      </c>
      <c r="C4498" s="19">
        <v>191189</v>
      </c>
      <c r="D4498" s="19">
        <v>30855.177820000001</v>
      </c>
      <c r="E4498" s="23">
        <v>0.52706642699999995</v>
      </c>
      <c r="F4498" s="23">
        <v>0.32157975900000002</v>
      </c>
      <c r="G4498" s="17">
        <v>0.831480891</v>
      </c>
      <c r="H4498" s="17">
        <v>0.168519109</v>
      </c>
      <c r="I4498" s="17">
        <v>0.99326183599999995</v>
      </c>
      <c r="J4498" s="17">
        <v>6.6400000000000001E-3</v>
      </c>
      <c r="K4498" s="17">
        <v>9.5199999999999997E-5</v>
      </c>
    </row>
    <row r="4499" spans="1:11" x14ac:dyDescent="0.45">
      <c r="A4499" s="10" t="s">
        <v>41</v>
      </c>
      <c r="B4499" s="20">
        <v>0.92100000000000004</v>
      </c>
      <c r="C4499" s="19">
        <v>191402</v>
      </c>
      <c r="D4499" s="19">
        <v>30967.998250000001</v>
      </c>
      <c r="E4499" s="23">
        <v>0.53233174500000002</v>
      </c>
      <c r="F4499" s="23">
        <v>0.32251955799999998</v>
      </c>
      <c r="G4499" s="17">
        <v>0.83150646299999997</v>
      </c>
      <c r="H4499" s="17">
        <v>0.168493537</v>
      </c>
      <c r="I4499" s="17">
        <v>0.99327445400000003</v>
      </c>
      <c r="J4499" s="17">
        <v>6.6299999999999996E-3</v>
      </c>
      <c r="K4499" s="17">
        <v>9.5000000000000005E-5</v>
      </c>
    </row>
    <row r="4500" spans="1:11" x14ac:dyDescent="0.45">
      <c r="A4500" s="10" t="s">
        <v>41</v>
      </c>
      <c r="B4500" s="20">
        <v>0.92200000000000004</v>
      </c>
      <c r="C4500" s="19">
        <v>191611</v>
      </c>
      <c r="D4500" s="19">
        <v>31079.558389999998</v>
      </c>
      <c r="E4500" s="23">
        <v>0.53533941500000004</v>
      </c>
      <c r="F4500" s="23">
        <v>0.32405390000000001</v>
      </c>
      <c r="G4500" s="17">
        <v>0.83142930199999998</v>
      </c>
      <c r="H4500" s="17">
        <v>0.16857069799999999</v>
      </c>
      <c r="I4500" s="17">
        <v>0.99329243099999998</v>
      </c>
      <c r="J4500" s="17">
        <v>6.6100000000000004E-3</v>
      </c>
      <c r="K4500" s="17">
        <v>9.48E-5</v>
      </c>
    </row>
    <row r="4501" spans="1:11" x14ac:dyDescent="0.45">
      <c r="A4501" s="10" t="s">
        <v>41</v>
      </c>
      <c r="B4501" s="20">
        <v>0.92300000000000004</v>
      </c>
      <c r="C4501" s="19">
        <v>191820</v>
      </c>
      <c r="D4501" s="19">
        <v>31191.58481</v>
      </c>
      <c r="E4501" s="23">
        <v>0.53672732899999998</v>
      </c>
      <c r="F4501" s="23">
        <v>0.32530489299999998</v>
      </c>
      <c r="G4501" s="17">
        <v>0.83139401499999999</v>
      </c>
      <c r="H4501" s="17">
        <v>0.16860598500000001</v>
      </c>
      <c r="I4501" s="17">
        <v>0.99330532999999999</v>
      </c>
      <c r="J4501" s="17">
        <v>6.6E-3</v>
      </c>
      <c r="K4501" s="17">
        <v>9.4500000000000007E-5</v>
      </c>
    </row>
    <row r="4502" spans="1:11" x14ac:dyDescent="0.45">
      <c r="A4502" s="10" t="s">
        <v>41</v>
      </c>
      <c r="B4502" s="20">
        <v>0.92400000000000004</v>
      </c>
      <c r="C4502" s="19">
        <v>192015</v>
      </c>
      <c r="D4502" s="19">
        <v>31296.770509999998</v>
      </c>
      <c r="E4502" s="23">
        <v>0.54115021900000004</v>
      </c>
      <c r="F4502" s="23">
        <v>0.32652719400000002</v>
      </c>
      <c r="G4502" s="17">
        <v>0.83138817300000001</v>
      </c>
      <c r="H4502" s="17">
        <v>0.16861182699999999</v>
      </c>
      <c r="I4502" s="17">
        <v>0.99331504299999995</v>
      </c>
      <c r="J4502" s="17">
        <v>6.5900000000000004E-3</v>
      </c>
      <c r="K4502" s="17">
        <v>9.4400000000000004E-5</v>
      </c>
    </row>
    <row r="4503" spans="1:11" x14ac:dyDescent="0.45">
      <c r="A4503" s="10" t="s">
        <v>41</v>
      </c>
      <c r="B4503" s="20">
        <v>0.92500000000000004</v>
      </c>
      <c r="C4503" s="19">
        <v>192236</v>
      </c>
      <c r="D4503" s="19">
        <v>31417.379290000001</v>
      </c>
      <c r="E4503" s="23">
        <v>0.54883184799999996</v>
      </c>
      <c r="F4503" s="23">
        <v>0.32775243599999998</v>
      </c>
      <c r="G4503" s="17">
        <v>0.83144676299999998</v>
      </c>
      <c r="H4503" s="17">
        <v>0.16855323699999999</v>
      </c>
      <c r="I4503" s="17">
        <v>0.99332948499999996</v>
      </c>
      <c r="J4503" s="17">
        <v>6.5799999999999999E-3</v>
      </c>
      <c r="K4503" s="17">
        <v>9.4199999999999999E-5</v>
      </c>
    </row>
    <row r="4504" spans="1:11" x14ac:dyDescent="0.45">
      <c r="A4504" s="10" t="s">
        <v>41</v>
      </c>
      <c r="B4504" s="20">
        <v>0.92600000000000005</v>
      </c>
      <c r="C4504" s="19">
        <v>192441</v>
      </c>
      <c r="D4504" s="19">
        <v>31530.567879999999</v>
      </c>
      <c r="E4504" s="23">
        <v>0.55384783100000001</v>
      </c>
      <c r="F4504" s="23">
        <v>0.329037158</v>
      </c>
      <c r="G4504" s="17">
        <v>0.83142885399999999</v>
      </c>
      <c r="H4504" s="17">
        <v>0.16857114600000001</v>
      </c>
      <c r="I4504" s="17">
        <v>0.99333128299999995</v>
      </c>
      <c r="J4504" s="17">
        <v>6.5700000000000003E-3</v>
      </c>
      <c r="K4504" s="17">
        <v>9.3999999999999994E-5</v>
      </c>
    </row>
    <row r="4505" spans="1:11" x14ac:dyDescent="0.45">
      <c r="A4505" s="10" t="s">
        <v>41</v>
      </c>
      <c r="B4505" s="20">
        <v>0.92700000000000005</v>
      </c>
      <c r="C4505" s="19">
        <v>192648</v>
      </c>
      <c r="D4505" s="19">
        <v>31645.72782</v>
      </c>
      <c r="E4505" s="23">
        <v>0.56003297900000004</v>
      </c>
      <c r="F4505" s="23">
        <v>0.33036010399999999</v>
      </c>
      <c r="G4505" s="17">
        <v>0.83141792299999995</v>
      </c>
      <c r="H4505" s="17">
        <v>0.168582077</v>
      </c>
      <c r="I4505" s="17">
        <v>0.99334272899999998</v>
      </c>
      <c r="J4505" s="17">
        <v>6.5599999999999999E-3</v>
      </c>
      <c r="K4505" s="17">
        <v>9.3800000000000003E-5</v>
      </c>
    </row>
    <row r="4506" spans="1:11" x14ac:dyDescent="0.45">
      <c r="A4506" s="10" t="s">
        <v>41</v>
      </c>
      <c r="B4506" s="20">
        <v>0.92800000000000005</v>
      </c>
      <c r="C4506" s="19">
        <v>192857</v>
      </c>
      <c r="D4506" s="19">
        <v>31763.449690000001</v>
      </c>
      <c r="E4506" s="23">
        <v>0.56616936900000003</v>
      </c>
      <c r="F4506" s="23">
        <v>0.33167567999999997</v>
      </c>
      <c r="G4506" s="17">
        <v>0.83142431999999999</v>
      </c>
      <c r="H4506" s="17">
        <v>0.16857568000000001</v>
      </c>
      <c r="I4506" s="17">
        <v>0.99335415699999996</v>
      </c>
      <c r="J4506" s="17">
        <v>6.5500000000000003E-3</v>
      </c>
      <c r="K4506" s="17">
        <v>9.3499999999999996E-5</v>
      </c>
    </row>
    <row r="4507" spans="1:11" x14ac:dyDescent="0.45">
      <c r="A4507" s="10" t="s">
        <v>41</v>
      </c>
      <c r="B4507" s="20">
        <v>0.92900000000000005</v>
      </c>
      <c r="C4507" s="19">
        <v>193066</v>
      </c>
      <c r="D4507" s="19">
        <v>31882.341759999999</v>
      </c>
      <c r="E4507" s="23">
        <v>0.57211615299999996</v>
      </c>
      <c r="F4507" s="23">
        <v>0.33300226900000002</v>
      </c>
      <c r="G4507" s="17">
        <v>0.83146695900000001</v>
      </c>
      <c r="H4507" s="17">
        <v>0.16853304099999999</v>
      </c>
      <c r="I4507" s="17">
        <v>0.99336614700000003</v>
      </c>
      <c r="J4507" s="17">
        <v>6.5399999999999998E-3</v>
      </c>
      <c r="K4507" s="17">
        <v>9.3300000000000005E-5</v>
      </c>
    </row>
    <row r="4508" spans="1:11" x14ac:dyDescent="0.45">
      <c r="A4508" s="10" t="s">
        <v>41</v>
      </c>
      <c r="B4508" s="20">
        <v>0.93</v>
      </c>
      <c r="C4508" s="19">
        <v>193265</v>
      </c>
      <c r="D4508" s="19">
        <v>31996.82487</v>
      </c>
      <c r="E4508" s="23">
        <v>0.57709837399999997</v>
      </c>
      <c r="F4508" s="23">
        <v>0.33441205400000001</v>
      </c>
      <c r="G4508" s="17">
        <v>0.83146974399999996</v>
      </c>
      <c r="H4508" s="17">
        <v>0.16853025599999999</v>
      </c>
      <c r="I4508" s="17">
        <v>0.99335781599999995</v>
      </c>
      <c r="J4508" s="17">
        <v>6.5500000000000003E-3</v>
      </c>
      <c r="K4508" s="17">
        <v>9.31E-5</v>
      </c>
    </row>
    <row r="4509" spans="1:11" x14ac:dyDescent="0.45">
      <c r="A4509" s="10" t="s">
        <v>41</v>
      </c>
      <c r="B4509" s="20">
        <v>0.93100000000000005</v>
      </c>
      <c r="C4509" s="19">
        <v>193479</v>
      </c>
      <c r="D4509" s="19">
        <v>32120.858690000001</v>
      </c>
      <c r="E4509" s="23">
        <v>0.584116301</v>
      </c>
      <c r="F4509" s="23">
        <v>0.33572811899999999</v>
      </c>
      <c r="G4509" s="17">
        <v>0.831506262</v>
      </c>
      <c r="H4509" s="17">
        <v>0.168493738</v>
      </c>
      <c r="I4509" s="17">
        <v>0.99336319699999998</v>
      </c>
      <c r="J4509" s="17">
        <v>6.5399999999999998E-3</v>
      </c>
      <c r="K4509" s="17">
        <v>9.2899999999999995E-5</v>
      </c>
    </row>
    <row r="4510" spans="1:11" x14ac:dyDescent="0.45">
      <c r="A4510" s="10" t="s">
        <v>41</v>
      </c>
      <c r="B4510" s="20">
        <v>0.93200000000000005</v>
      </c>
      <c r="C4510" s="19">
        <v>193679</v>
      </c>
      <c r="D4510" s="19">
        <v>32238.045600000001</v>
      </c>
      <c r="E4510" s="23">
        <v>0.58846113200000005</v>
      </c>
      <c r="F4510" s="23">
        <v>0.337186033</v>
      </c>
      <c r="G4510" s="17">
        <v>0.83153568499999997</v>
      </c>
      <c r="H4510" s="17">
        <v>0.168464315</v>
      </c>
      <c r="I4510" s="17">
        <v>0.99337500000000001</v>
      </c>
      <c r="J4510" s="17">
        <v>6.5300000000000002E-3</v>
      </c>
      <c r="K4510" s="17">
        <v>9.2700000000000004E-5</v>
      </c>
    </row>
    <row r="4511" spans="1:11" x14ac:dyDescent="0.45">
      <c r="A4511" s="10" t="s">
        <v>41</v>
      </c>
      <c r="B4511" s="20">
        <v>0.93300000000000005</v>
      </c>
      <c r="C4511" s="19">
        <v>193896</v>
      </c>
      <c r="D4511" s="19">
        <v>32366.38247</v>
      </c>
      <c r="E4511" s="23">
        <v>0.59546940699999995</v>
      </c>
      <c r="F4511" s="23">
        <v>0.33857999900000002</v>
      </c>
      <c r="G4511" s="17">
        <v>0.83160044600000005</v>
      </c>
      <c r="H4511" s="17">
        <v>0.16839955400000001</v>
      </c>
      <c r="I4511" s="17">
        <v>0.99338773999999996</v>
      </c>
      <c r="J4511" s="17">
        <v>6.5199999999999998E-3</v>
      </c>
      <c r="K4511" s="17">
        <v>9.2399999999999996E-5</v>
      </c>
    </row>
    <row r="4512" spans="1:11" x14ac:dyDescent="0.45">
      <c r="A4512" s="10" t="s">
        <v>41</v>
      </c>
      <c r="B4512" s="20">
        <v>0.93400000000000005</v>
      </c>
      <c r="C4512" s="19">
        <v>194088</v>
      </c>
      <c r="D4512" s="19">
        <v>32481.14674</v>
      </c>
      <c r="E4512" s="23">
        <v>0.59952109600000003</v>
      </c>
      <c r="F4512" s="23">
        <v>0.34003151799999998</v>
      </c>
      <c r="G4512" s="17">
        <v>0.83160731200000004</v>
      </c>
      <c r="H4512" s="17">
        <v>0.16839268800000001</v>
      </c>
      <c r="I4512" s="17">
        <v>0.99340306899999997</v>
      </c>
      <c r="J4512" s="17">
        <v>6.4999999999999997E-3</v>
      </c>
      <c r="K4512" s="17">
        <v>9.2200000000000005E-5</v>
      </c>
    </row>
    <row r="4513" spans="1:11" x14ac:dyDescent="0.45">
      <c r="A4513" s="10" t="s">
        <v>41</v>
      </c>
      <c r="B4513" s="20">
        <v>0.93500000000000005</v>
      </c>
      <c r="C4513" s="19">
        <v>194311</v>
      </c>
      <c r="D4513" s="19">
        <v>32615.624930000002</v>
      </c>
      <c r="E4513" s="23">
        <v>0.60619081699999999</v>
      </c>
      <c r="F4513" s="23">
        <v>0.34136851499999998</v>
      </c>
      <c r="G4513" s="17">
        <v>0.83157927200000004</v>
      </c>
      <c r="H4513" s="17">
        <v>0.16842072799999999</v>
      </c>
      <c r="I4513" s="17">
        <v>0.99342053200000002</v>
      </c>
      <c r="J4513" s="17">
        <v>6.4900000000000001E-3</v>
      </c>
      <c r="K4513" s="17">
        <v>9.2E-5</v>
      </c>
    </row>
    <row r="4514" spans="1:11" x14ac:dyDescent="0.45">
      <c r="A4514" s="10" t="s">
        <v>41</v>
      </c>
      <c r="B4514" s="20">
        <v>0.93600000000000005</v>
      </c>
      <c r="C4514" s="19">
        <v>194514</v>
      </c>
      <c r="D4514" s="19">
        <v>32739.46745</v>
      </c>
      <c r="E4514" s="23">
        <v>0.61387670800000005</v>
      </c>
      <c r="F4514" s="23">
        <v>0.34298839599999997</v>
      </c>
      <c r="G4514" s="17">
        <v>0.83161623299999998</v>
      </c>
      <c r="H4514" s="17">
        <v>0.16838376699999999</v>
      </c>
      <c r="I4514" s="17">
        <v>0.99343377099999997</v>
      </c>
      <c r="J4514" s="17">
        <v>6.4700000000000001E-3</v>
      </c>
      <c r="K4514" s="17">
        <v>9.1799999999999995E-5</v>
      </c>
    </row>
    <row r="4515" spans="1:11" x14ac:dyDescent="0.45">
      <c r="A4515" s="10" t="s">
        <v>41</v>
      </c>
      <c r="B4515" s="20">
        <v>0.93700000000000006</v>
      </c>
      <c r="C4515" s="19">
        <v>194711</v>
      </c>
      <c r="D4515" s="19">
        <v>32860.71832</v>
      </c>
      <c r="E4515" s="23">
        <v>0.61790762200000005</v>
      </c>
      <c r="F4515" s="23">
        <v>0.34449831800000003</v>
      </c>
      <c r="G4515" s="17">
        <v>0.83162225000000001</v>
      </c>
      <c r="H4515" s="17">
        <v>0.16837774999999999</v>
      </c>
      <c r="I4515" s="17">
        <v>0.99344720600000003</v>
      </c>
      <c r="J4515" s="17">
        <v>6.4599999999999996E-3</v>
      </c>
      <c r="K4515" s="17">
        <v>9.1600000000000004E-5</v>
      </c>
    </row>
    <row r="4516" spans="1:11" x14ac:dyDescent="0.45">
      <c r="A4516" s="10" t="s">
        <v>41</v>
      </c>
      <c r="B4516" s="20">
        <v>0.93799999999999994</v>
      </c>
      <c r="C4516" s="19">
        <v>194930</v>
      </c>
      <c r="D4516" s="19">
        <v>32996.814330000001</v>
      </c>
      <c r="E4516" s="23">
        <v>0.62434474100000004</v>
      </c>
      <c r="F4516" s="23">
        <v>0.34596257800000002</v>
      </c>
      <c r="G4516" s="17">
        <v>0.83168829799999999</v>
      </c>
      <c r="H4516" s="17">
        <v>0.16831170200000001</v>
      </c>
      <c r="I4516" s="17">
        <v>0.993457327</v>
      </c>
      <c r="J4516" s="17">
        <v>6.45E-3</v>
      </c>
      <c r="K4516" s="17">
        <v>9.1399999999999999E-5</v>
      </c>
    </row>
    <row r="4517" spans="1:11" x14ac:dyDescent="0.45">
      <c r="A4517" s="10" t="s">
        <v>41</v>
      </c>
      <c r="B4517" s="20">
        <v>0.93899999999999995</v>
      </c>
      <c r="C4517" s="19">
        <v>195139</v>
      </c>
      <c r="D4517" s="19">
        <v>33127.866130000002</v>
      </c>
      <c r="E4517" s="23">
        <v>0.62924096500000004</v>
      </c>
      <c r="F4517" s="23">
        <v>0.34751220500000002</v>
      </c>
      <c r="G4517" s="17">
        <v>0.83176095000000005</v>
      </c>
      <c r="H4517" s="17">
        <v>0.16823905</v>
      </c>
      <c r="I4517" s="17">
        <v>0.99347345499999995</v>
      </c>
      <c r="J4517" s="17">
        <v>6.4400000000000004E-3</v>
      </c>
      <c r="K4517" s="17">
        <v>9.1100000000000005E-5</v>
      </c>
    </row>
    <row r="4518" spans="1:11" x14ac:dyDescent="0.45">
      <c r="A4518" s="10" t="s">
        <v>41</v>
      </c>
      <c r="B4518" s="20">
        <v>0.94</v>
      </c>
      <c r="C4518" s="19">
        <v>195337</v>
      </c>
      <c r="D4518" s="19">
        <v>33253.044179999997</v>
      </c>
      <c r="E4518" s="23">
        <v>0.63426384599999996</v>
      </c>
      <c r="F4518" s="23">
        <v>0.34904305299999999</v>
      </c>
      <c r="G4518" s="17">
        <v>0.83178302100000001</v>
      </c>
      <c r="H4518" s="17">
        <v>0.16821697899999999</v>
      </c>
      <c r="I4518" s="17">
        <v>0.993464448</v>
      </c>
      <c r="J4518" s="17">
        <v>6.4400000000000004E-3</v>
      </c>
      <c r="K4518" s="17">
        <v>9.1000000000000003E-5</v>
      </c>
    </row>
    <row r="4519" spans="1:11" x14ac:dyDescent="0.45">
      <c r="A4519" s="10" t="s">
        <v>41</v>
      </c>
      <c r="B4519" s="20">
        <v>0.94099999999999995</v>
      </c>
      <c r="C4519" s="19">
        <v>195550</v>
      </c>
      <c r="D4519" s="19">
        <v>33388.670910000001</v>
      </c>
      <c r="E4519" s="23">
        <v>0.64046678899999998</v>
      </c>
      <c r="F4519" s="23">
        <v>0.35064622200000001</v>
      </c>
      <c r="G4519" s="17">
        <v>0.831843518</v>
      </c>
      <c r="H4519" s="17">
        <v>0.168156482</v>
      </c>
      <c r="I4519" s="17">
        <v>0.99347632699999999</v>
      </c>
      <c r="J4519" s="17">
        <v>6.43E-3</v>
      </c>
      <c r="K4519" s="17">
        <v>9.0799999999999998E-5</v>
      </c>
    </row>
    <row r="4520" spans="1:11" x14ac:dyDescent="0.45">
      <c r="A4520" s="10" t="s">
        <v>41</v>
      </c>
      <c r="B4520" s="20">
        <v>0.94199999999999995</v>
      </c>
      <c r="C4520" s="19">
        <v>195765</v>
      </c>
      <c r="D4520" s="19">
        <v>33526.986660000002</v>
      </c>
      <c r="E4520" s="23">
        <v>0.64697878900000005</v>
      </c>
      <c r="F4520" s="23">
        <v>0.35229317799999998</v>
      </c>
      <c r="G4520" s="17">
        <v>0.83184941099999998</v>
      </c>
      <c r="H4520" s="17">
        <v>0.16815058899999999</v>
      </c>
      <c r="I4520" s="17">
        <v>0.99349240599999999</v>
      </c>
      <c r="J4520" s="17">
        <v>6.4200000000000004E-3</v>
      </c>
      <c r="K4520" s="17">
        <v>9.0600000000000007E-5</v>
      </c>
    </row>
    <row r="4521" spans="1:11" x14ac:dyDescent="0.45">
      <c r="A4521" s="10" t="s">
        <v>41</v>
      </c>
      <c r="B4521" s="20">
        <v>0.94299999999999995</v>
      </c>
      <c r="C4521" s="19">
        <v>195972</v>
      </c>
      <c r="D4521" s="19">
        <v>33661.734920000003</v>
      </c>
      <c r="E4521" s="23">
        <v>0.65349339799999995</v>
      </c>
      <c r="F4521" s="23">
        <v>0.35395178399999999</v>
      </c>
      <c r="G4521" s="17">
        <v>0.83197599700000002</v>
      </c>
      <c r="H4521" s="17">
        <v>0.16802400300000001</v>
      </c>
      <c r="I4521" s="17">
        <v>0.99350598000000001</v>
      </c>
      <c r="J4521" s="17">
        <v>6.4000000000000003E-3</v>
      </c>
      <c r="K4521" s="17">
        <v>9.0400000000000002E-5</v>
      </c>
    </row>
    <row r="4522" spans="1:11" x14ac:dyDescent="0.45">
      <c r="A4522" s="10" t="s">
        <v>41</v>
      </c>
      <c r="B4522" s="20">
        <v>0.94399999999999995</v>
      </c>
      <c r="C4522" s="19">
        <v>196166</v>
      </c>
      <c r="D4522" s="19">
        <v>33788.997539999997</v>
      </c>
      <c r="E4522" s="23">
        <v>0.65999700500000003</v>
      </c>
      <c r="F4522" s="23">
        <v>0.355605532</v>
      </c>
      <c r="G4522" s="17">
        <v>0.83200452700000005</v>
      </c>
      <c r="H4522" s="17">
        <v>0.16799547300000001</v>
      </c>
      <c r="I4522" s="17">
        <v>0.99352259700000001</v>
      </c>
      <c r="J4522" s="17">
        <v>6.3899999999999998E-3</v>
      </c>
      <c r="K4522" s="17">
        <v>9.0099999999999995E-5</v>
      </c>
    </row>
    <row r="4523" spans="1:11" x14ac:dyDescent="0.45">
      <c r="A4523" s="10" t="s">
        <v>41</v>
      </c>
      <c r="B4523" s="20">
        <v>0.94499999999999995</v>
      </c>
      <c r="C4523" s="19">
        <v>196388</v>
      </c>
      <c r="D4523" s="19">
        <v>33936.42482</v>
      </c>
      <c r="E4523" s="23">
        <v>0.66829706099999997</v>
      </c>
      <c r="F4523" s="23">
        <v>0.35720976399999999</v>
      </c>
      <c r="G4523" s="17">
        <v>0.83209259199999996</v>
      </c>
      <c r="H4523" s="17">
        <v>0.16790740800000001</v>
      </c>
      <c r="I4523" s="17">
        <v>0.99353582299999998</v>
      </c>
      <c r="J4523" s="17">
        <v>6.3699999999999998E-3</v>
      </c>
      <c r="K4523" s="17">
        <v>8.9900000000000003E-5</v>
      </c>
    </row>
    <row r="4524" spans="1:11" x14ac:dyDescent="0.45">
      <c r="A4524" s="10" t="s">
        <v>41</v>
      </c>
      <c r="B4524" s="20">
        <v>0.94599999999999995</v>
      </c>
      <c r="C4524" s="19">
        <v>196585</v>
      </c>
      <c r="D4524" s="19">
        <v>34068.853929999997</v>
      </c>
      <c r="E4524" s="23">
        <v>0.67529426100000001</v>
      </c>
      <c r="F4524" s="23">
        <v>0.35899103999999998</v>
      </c>
      <c r="G4524" s="17">
        <v>0.83211842199999997</v>
      </c>
      <c r="H4524" s="17">
        <v>0.167881578</v>
      </c>
      <c r="I4524" s="17">
        <v>0.99354719599999997</v>
      </c>
      <c r="J4524" s="17">
        <v>6.3600000000000002E-3</v>
      </c>
      <c r="K4524" s="17">
        <v>8.9699999999999998E-5</v>
      </c>
    </row>
    <row r="4525" spans="1:11" x14ac:dyDescent="0.45">
      <c r="A4525" s="10" t="s">
        <v>41</v>
      </c>
      <c r="B4525" s="20">
        <v>0.94699999999999995</v>
      </c>
      <c r="C4525" s="19">
        <v>196791</v>
      </c>
      <c r="D4525" s="19">
        <v>34208.611369999999</v>
      </c>
      <c r="E4525" s="23">
        <v>0.68223637699999995</v>
      </c>
      <c r="F4525" s="23">
        <v>0.36063920399999999</v>
      </c>
      <c r="G4525" s="17">
        <v>0.832060409</v>
      </c>
      <c r="H4525" s="17">
        <v>0.167939591</v>
      </c>
      <c r="I4525" s="17">
        <v>0.99355633799999998</v>
      </c>
      <c r="J4525" s="17">
        <v>6.3499999999999997E-3</v>
      </c>
      <c r="K4525" s="17">
        <v>8.9499999999999994E-5</v>
      </c>
    </row>
    <row r="4526" spans="1:11" x14ac:dyDescent="0.45">
      <c r="A4526" s="10" t="s">
        <v>41</v>
      </c>
      <c r="B4526" s="20">
        <v>0.94799999999999995</v>
      </c>
      <c r="C4526" s="19">
        <v>197010</v>
      </c>
      <c r="D4526" s="19">
        <v>34358.977720000003</v>
      </c>
      <c r="E4526" s="23">
        <v>0.69200789100000004</v>
      </c>
      <c r="F4526" s="23">
        <v>0.362359922</v>
      </c>
      <c r="G4526" s="17">
        <v>0.83208974199999997</v>
      </c>
      <c r="H4526" s="17">
        <v>0.16791025800000001</v>
      </c>
      <c r="I4526" s="17">
        <v>0.99356396999999996</v>
      </c>
      <c r="J4526" s="17">
        <v>6.3499999999999997E-3</v>
      </c>
      <c r="K4526" s="17">
        <v>8.9400000000000005E-5</v>
      </c>
    </row>
    <row r="4527" spans="1:11" x14ac:dyDescent="0.45">
      <c r="A4527" s="10" t="s">
        <v>41</v>
      </c>
      <c r="B4527" s="20">
        <v>0.94899999999999995</v>
      </c>
      <c r="C4527" s="19">
        <v>197188</v>
      </c>
      <c r="D4527" s="19">
        <v>34483.009239999999</v>
      </c>
      <c r="E4527" s="23">
        <v>0.70104983799999998</v>
      </c>
      <c r="F4527" s="23">
        <v>0.36420853199999997</v>
      </c>
      <c r="G4527" s="17">
        <v>0.83200296200000001</v>
      </c>
      <c r="H4527" s="17">
        <v>0.16799703799999999</v>
      </c>
      <c r="I4527" s="17">
        <v>0.99357469799999998</v>
      </c>
      <c r="J4527" s="17">
        <v>6.3400000000000001E-3</v>
      </c>
      <c r="K4527" s="17">
        <v>8.92E-5</v>
      </c>
    </row>
    <row r="4528" spans="1:11" x14ac:dyDescent="0.45">
      <c r="A4528" s="10" t="s">
        <v>41</v>
      </c>
      <c r="B4528" s="20">
        <v>0.95</v>
      </c>
      <c r="C4528" s="19">
        <v>197425</v>
      </c>
      <c r="D4528" s="19">
        <v>34649.99682</v>
      </c>
      <c r="E4528" s="23">
        <v>0.71099048499999995</v>
      </c>
      <c r="F4528" s="23">
        <v>0.365818423</v>
      </c>
      <c r="G4528" s="17">
        <v>0.83200202599999995</v>
      </c>
      <c r="H4528" s="17">
        <v>0.16799797399999999</v>
      </c>
      <c r="I4528" s="17">
        <v>0.993577708</v>
      </c>
      <c r="J4528" s="17">
        <v>6.3299999999999997E-3</v>
      </c>
      <c r="K4528" s="17">
        <v>8.8999999999999995E-5</v>
      </c>
    </row>
    <row r="4529" spans="1:11" x14ac:dyDescent="0.45">
      <c r="A4529" s="10" t="s">
        <v>41</v>
      </c>
      <c r="B4529" s="20">
        <v>0.95099999999999996</v>
      </c>
      <c r="C4529" s="19">
        <v>197633</v>
      </c>
      <c r="D4529" s="19">
        <v>34798.739930000003</v>
      </c>
      <c r="E4529" s="23">
        <v>0.71967097300000005</v>
      </c>
      <c r="F4529" s="23">
        <v>0.36782618099999997</v>
      </c>
      <c r="G4529" s="17">
        <v>0.83198150100000001</v>
      </c>
      <c r="H4529" s="17">
        <v>0.16801849899999999</v>
      </c>
      <c r="I4529" s="17">
        <v>0.99359247900000003</v>
      </c>
      <c r="J4529" s="17">
        <v>6.3200000000000001E-3</v>
      </c>
      <c r="K4529" s="17">
        <v>8.8700000000000001E-5</v>
      </c>
    </row>
    <row r="4530" spans="1:11" x14ac:dyDescent="0.45">
      <c r="A4530" s="10" t="s">
        <v>41</v>
      </c>
      <c r="B4530" s="20">
        <v>0.95199999999999996</v>
      </c>
      <c r="C4530" s="19">
        <v>197841</v>
      </c>
      <c r="D4530" s="19">
        <v>34949.498549999997</v>
      </c>
      <c r="E4530" s="23">
        <v>0.73231891699999996</v>
      </c>
      <c r="F4530" s="23">
        <v>0.36967761100000002</v>
      </c>
      <c r="G4530" s="17">
        <v>0.83198629199999996</v>
      </c>
      <c r="H4530" s="17">
        <v>0.16801370800000001</v>
      </c>
      <c r="I4530" s="17">
        <v>0.99359858400000001</v>
      </c>
      <c r="J4530" s="17">
        <v>6.3099999999999996E-3</v>
      </c>
      <c r="K4530" s="17">
        <v>8.8499999999999996E-5</v>
      </c>
    </row>
    <row r="4531" spans="1:11" x14ac:dyDescent="0.45">
      <c r="A4531" s="10" t="s">
        <v>41</v>
      </c>
      <c r="B4531" s="20">
        <v>0.95299999999999996</v>
      </c>
      <c r="C4531" s="19">
        <v>198038</v>
      </c>
      <c r="D4531" s="19">
        <v>35094.852980000003</v>
      </c>
      <c r="E4531" s="23">
        <v>0.74233651</v>
      </c>
      <c r="F4531" s="23">
        <v>0.37167024700000001</v>
      </c>
      <c r="G4531" s="17">
        <v>0.83199184000000004</v>
      </c>
      <c r="H4531" s="17">
        <v>0.16800815999999999</v>
      </c>
      <c r="I4531" s="17">
        <v>0.99359914100000002</v>
      </c>
      <c r="J4531" s="17">
        <v>6.3099999999999996E-3</v>
      </c>
      <c r="K4531" s="17">
        <v>8.8399999999999994E-5</v>
      </c>
    </row>
    <row r="4532" spans="1:11" x14ac:dyDescent="0.45">
      <c r="A4532" s="10" t="s">
        <v>41</v>
      </c>
      <c r="B4532" s="20">
        <v>0.95399999999999996</v>
      </c>
      <c r="C4532" s="19">
        <v>198257</v>
      </c>
      <c r="D4532" s="19">
        <v>35258.491719999998</v>
      </c>
      <c r="E4532" s="23">
        <v>0.75280829299999996</v>
      </c>
      <c r="F4532" s="23">
        <v>0.373559739</v>
      </c>
      <c r="G4532" s="17">
        <v>0.83204123900000004</v>
      </c>
      <c r="H4532" s="17">
        <v>0.16795876100000001</v>
      </c>
      <c r="I4532" s="17">
        <v>0.99360966299999998</v>
      </c>
      <c r="J4532" s="17">
        <v>6.3E-3</v>
      </c>
      <c r="K4532" s="17">
        <v>8.8200000000000003E-5</v>
      </c>
    </row>
    <row r="4533" spans="1:11" x14ac:dyDescent="0.45">
      <c r="A4533" s="10" t="s">
        <v>41</v>
      </c>
      <c r="B4533" s="20">
        <v>0.95499999999999996</v>
      </c>
      <c r="C4533" s="19">
        <v>198463</v>
      </c>
      <c r="D4533" s="19">
        <v>35414.55863</v>
      </c>
      <c r="E4533" s="23">
        <v>0.76272176199999997</v>
      </c>
      <c r="F4533" s="23">
        <v>0.37560780399999999</v>
      </c>
      <c r="G4533" s="17">
        <v>0.83207953099999998</v>
      </c>
      <c r="H4533" s="17">
        <v>0.16792046899999999</v>
      </c>
      <c r="I4533" s="17">
        <v>0.99362016600000003</v>
      </c>
      <c r="J4533" s="17">
        <v>6.2899999999999996E-3</v>
      </c>
      <c r="K4533" s="17">
        <v>8.7999999999999998E-5</v>
      </c>
    </row>
    <row r="4534" spans="1:11" x14ac:dyDescent="0.45">
      <c r="A4534" s="10" t="s">
        <v>41</v>
      </c>
      <c r="B4534" s="20">
        <v>0.95599999999999996</v>
      </c>
      <c r="C4534" s="19">
        <v>198672</v>
      </c>
      <c r="D4534" s="19">
        <v>35575.561040000001</v>
      </c>
      <c r="E4534" s="23">
        <v>0.77830537600000005</v>
      </c>
      <c r="F4534" s="23">
        <v>0.37761737699999998</v>
      </c>
      <c r="G4534" s="17">
        <v>0.83210517799999995</v>
      </c>
      <c r="H4534" s="17">
        <v>0.167894822</v>
      </c>
      <c r="I4534" s="17">
        <v>0.99361722699999999</v>
      </c>
      <c r="J4534" s="17">
        <v>6.2899999999999996E-3</v>
      </c>
      <c r="K4534" s="17">
        <v>8.7800000000000006E-5</v>
      </c>
    </row>
    <row r="4535" spans="1:11" x14ac:dyDescent="0.45">
      <c r="A4535" s="10" t="s">
        <v>41</v>
      </c>
      <c r="B4535" s="20">
        <v>0.95699999999999996</v>
      </c>
      <c r="C4535" s="19">
        <v>198879</v>
      </c>
      <c r="D4535" s="19">
        <v>35737.830139999998</v>
      </c>
      <c r="E4535" s="23">
        <v>0.78809802799999995</v>
      </c>
      <c r="F4535" s="23">
        <v>0.37973527699999998</v>
      </c>
      <c r="G4535" s="17">
        <v>0.83216428099999995</v>
      </c>
      <c r="H4535" s="17">
        <v>0.16783571899999999</v>
      </c>
      <c r="I4535" s="17">
        <v>0.99361972799999998</v>
      </c>
      <c r="J4535" s="17">
        <v>6.2899999999999996E-3</v>
      </c>
      <c r="K4535" s="17">
        <v>8.7700000000000004E-5</v>
      </c>
    </row>
    <row r="4536" spans="1:11" x14ac:dyDescent="0.45">
      <c r="A4536" s="10" t="s">
        <v>41</v>
      </c>
      <c r="B4536" s="20">
        <v>0.95799999999999996</v>
      </c>
      <c r="C4536" s="19">
        <v>199087</v>
      </c>
      <c r="D4536" s="19">
        <v>35902.859629999999</v>
      </c>
      <c r="E4536" s="23">
        <v>0.79694243399999998</v>
      </c>
      <c r="F4536" s="23">
        <v>0.38187473</v>
      </c>
      <c r="G4536" s="17">
        <v>0.83219396499999998</v>
      </c>
      <c r="H4536" s="17">
        <v>0.16780603499999999</v>
      </c>
      <c r="I4536" s="17">
        <v>0.99363415700000002</v>
      </c>
      <c r="J4536" s="17">
        <v>6.28E-3</v>
      </c>
      <c r="K4536" s="17">
        <v>8.7499999999999999E-5</v>
      </c>
    </row>
    <row r="4537" spans="1:11" x14ac:dyDescent="0.45">
      <c r="A4537" s="10" t="s">
        <v>41</v>
      </c>
      <c r="B4537" s="20">
        <v>0.95899999999999996</v>
      </c>
      <c r="C4537" s="19">
        <v>199295</v>
      </c>
      <c r="D4537" s="19">
        <v>36069.64099</v>
      </c>
      <c r="E4537" s="23">
        <v>0.80846385399999998</v>
      </c>
      <c r="F4537" s="23">
        <v>0.38406846</v>
      </c>
      <c r="G4537" s="17">
        <v>0.83220853500000003</v>
      </c>
      <c r="H4537" s="17">
        <v>0.167791465</v>
      </c>
      <c r="I4537" s="17">
        <v>0.99364698399999996</v>
      </c>
      <c r="J4537" s="17">
        <v>6.2700000000000004E-3</v>
      </c>
      <c r="K4537" s="17">
        <v>8.7299999999999994E-5</v>
      </c>
    </row>
    <row r="4538" spans="1:11" x14ac:dyDescent="0.45">
      <c r="A4538" s="10" t="s">
        <v>41</v>
      </c>
      <c r="B4538" s="20">
        <v>0.96</v>
      </c>
      <c r="C4538" s="19">
        <v>199500</v>
      </c>
      <c r="D4538" s="19">
        <v>36236.934600000001</v>
      </c>
      <c r="E4538" s="23">
        <v>0.82238134699999998</v>
      </c>
      <c r="F4538" s="23">
        <v>0.38625583200000002</v>
      </c>
      <c r="G4538" s="17">
        <v>0.83223057600000006</v>
      </c>
      <c r="H4538" s="17">
        <v>0.167769424</v>
      </c>
      <c r="I4538" s="17">
        <v>0.99365788099999997</v>
      </c>
      <c r="J4538" s="17">
        <v>6.2599999999999999E-3</v>
      </c>
      <c r="K4538" s="17">
        <v>8.7100000000000003E-5</v>
      </c>
    </row>
    <row r="4539" spans="1:11" x14ac:dyDescent="0.45">
      <c r="A4539" s="10" t="s">
        <v>41</v>
      </c>
      <c r="B4539" s="20">
        <v>0.96099999999999997</v>
      </c>
      <c r="C4539" s="19">
        <v>199703</v>
      </c>
      <c r="D4539" s="19">
        <v>36405.733260000001</v>
      </c>
      <c r="E4539" s="23">
        <v>0.83815000399999995</v>
      </c>
      <c r="F4539" s="23">
        <v>0.38846130299999998</v>
      </c>
      <c r="G4539" s="17">
        <v>0.83231098199999998</v>
      </c>
      <c r="H4539" s="17">
        <v>0.167689018</v>
      </c>
      <c r="I4539" s="17">
        <v>0.99366950399999998</v>
      </c>
      <c r="J4539" s="17">
        <v>6.2399999999999999E-3</v>
      </c>
      <c r="K4539" s="17">
        <v>8.6899999999999998E-5</v>
      </c>
    </row>
    <row r="4540" spans="1:11" x14ac:dyDescent="0.45">
      <c r="A4540" s="10" t="s">
        <v>41</v>
      </c>
      <c r="B4540" s="20">
        <v>0.96199999999999997</v>
      </c>
      <c r="C4540" s="19">
        <v>199914</v>
      </c>
      <c r="D4540" s="19">
        <v>36584.003799999999</v>
      </c>
      <c r="E4540" s="23">
        <v>0.85307770100000002</v>
      </c>
      <c r="F4540" s="23">
        <v>0.39074841999999999</v>
      </c>
      <c r="G4540" s="17">
        <v>0.83221785400000003</v>
      </c>
      <c r="H4540" s="17">
        <v>0.16778214599999999</v>
      </c>
      <c r="I4540" s="17">
        <v>0.99368441500000004</v>
      </c>
      <c r="J4540" s="17">
        <v>6.2300000000000003E-3</v>
      </c>
      <c r="K4540" s="17">
        <v>8.6700000000000007E-5</v>
      </c>
    </row>
    <row r="4541" spans="1:11" x14ac:dyDescent="0.45">
      <c r="A4541" s="10" t="s">
        <v>41</v>
      </c>
      <c r="B4541" s="20">
        <v>0.96299999999999997</v>
      </c>
      <c r="C4541" s="19">
        <v>200122</v>
      </c>
      <c r="D4541" s="19">
        <v>36763.204319999997</v>
      </c>
      <c r="E4541" s="23">
        <v>0.86884092899999998</v>
      </c>
      <c r="F4541" s="23">
        <v>0.39313194499999998</v>
      </c>
      <c r="G4541" s="17">
        <v>0.83222234399999995</v>
      </c>
      <c r="H4541" s="17">
        <v>0.167777656</v>
      </c>
      <c r="I4541" s="17">
        <v>0.99369516499999999</v>
      </c>
      <c r="J4541" s="17">
        <v>6.2199999999999998E-3</v>
      </c>
      <c r="K4541" s="17">
        <v>8.6500000000000002E-5</v>
      </c>
    </row>
    <row r="4542" spans="1:11" x14ac:dyDescent="0.45">
      <c r="A4542" s="10" t="s">
        <v>41</v>
      </c>
      <c r="B4542" s="20">
        <v>0.96399999999999997</v>
      </c>
      <c r="C4542" s="19">
        <v>200328</v>
      </c>
      <c r="D4542" s="19">
        <v>36943.761639999997</v>
      </c>
      <c r="E4542" s="23">
        <v>0.88366952700000001</v>
      </c>
      <c r="F4542" s="23">
        <v>0.39546394600000001</v>
      </c>
      <c r="G4542" s="17">
        <v>0.83232498700000002</v>
      </c>
      <c r="H4542" s="17">
        <v>0.16767501300000001</v>
      </c>
      <c r="I4542" s="17">
        <v>0.993705116</v>
      </c>
      <c r="J4542" s="17">
        <v>6.2100000000000002E-3</v>
      </c>
      <c r="K4542" s="17">
        <v>8.6299999999999997E-5</v>
      </c>
    </row>
    <row r="4543" spans="1:11" x14ac:dyDescent="0.45">
      <c r="A4543" s="10" t="s">
        <v>41</v>
      </c>
      <c r="B4543" s="20">
        <v>0.96499999999999997</v>
      </c>
      <c r="C4543" s="19">
        <v>200538</v>
      </c>
      <c r="D4543" s="19">
        <v>37130.907859999999</v>
      </c>
      <c r="E4543" s="23">
        <v>0.90040032400000003</v>
      </c>
      <c r="F4543" s="23">
        <v>0.397949055</v>
      </c>
      <c r="G4543" s="17">
        <v>0.83237092199999996</v>
      </c>
      <c r="H4543" s="17">
        <v>0.16762907799999999</v>
      </c>
      <c r="I4543" s="17">
        <v>0.99372557800000005</v>
      </c>
      <c r="J4543" s="17">
        <v>6.1900000000000002E-3</v>
      </c>
      <c r="K4543" s="17">
        <v>8.6000000000000003E-5</v>
      </c>
    </row>
    <row r="4544" spans="1:11" x14ac:dyDescent="0.45">
      <c r="A4544" s="10" t="s">
        <v>41</v>
      </c>
      <c r="B4544" s="20">
        <v>0.96599999999999997</v>
      </c>
      <c r="C4544" s="19">
        <v>200748</v>
      </c>
      <c r="D4544" s="19">
        <v>37322.5605</v>
      </c>
      <c r="E4544" s="23">
        <v>0.92350868500000005</v>
      </c>
      <c r="F4544" s="23">
        <v>0.40054114200000002</v>
      </c>
      <c r="G4544" s="17">
        <v>0.83241676099999995</v>
      </c>
      <c r="H4544" s="17">
        <v>0.16758323899999999</v>
      </c>
      <c r="I4544" s="17">
        <v>0.99373398599999996</v>
      </c>
      <c r="J4544" s="17">
        <v>6.1799999999999997E-3</v>
      </c>
      <c r="K4544" s="17">
        <v>8.5799999999999998E-5</v>
      </c>
    </row>
    <row r="4545" spans="1:11" x14ac:dyDescent="0.45">
      <c r="A4545" s="10" t="s">
        <v>41</v>
      </c>
      <c r="B4545" s="20">
        <v>0.96699999999999997</v>
      </c>
      <c r="C4545" s="19">
        <v>200955</v>
      </c>
      <c r="D4545" s="19">
        <v>37515.440329999998</v>
      </c>
      <c r="E4545" s="23">
        <v>0.94017523000000003</v>
      </c>
      <c r="F4545" s="23">
        <v>0.40317588100000001</v>
      </c>
      <c r="G4545" s="17">
        <v>0.83247990800000005</v>
      </c>
      <c r="H4545" s="17">
        <v>0.16752009200000001</v>
      </c>
      <c r="I4545" s="17">
        <v>0.99374724000000003</v>
      </c>
      <c r="J4545" s="17">
        <v>6.1700000000000001E-3</v>
      </c>
      <c r="K4545" s="17">
        <v>8.5599999999999994E-5</v>
      </c>
    </row>
    <row r="4546" spans="1:11" x14ac:dyDescent="0.45">
      <c r="A4546" s="10" t="s">
        <v>41</v>
      </c>
      <c r="B4546" s="20">
        <v>0.96799999999999997</v>
      </c>
      <c r="C4546" s="19">
        <v>201160</v>
      </c>
      <c r="D4546" s="19">
        <v>37710.215909999999</v>
      </c>
      <c r="E4546" s="23">
        <v>0.96115052400000001</v>
      </c>
      <c r="F4546" s="23">
        <v>0.40579362600000002</v>
      </c>
      <c r="G4546" s="17">
        <v>0.83253628999999996</v>
      </c>
      <c r="H4546" s="17">
        <v>0.16746370999999999</v>
      </c>
      <c r="I4546" s="17">
        <v>0.99376071799999999</v>
      </c>
      <c r="J4546" s="17">
        <v>6.1500000000000001E-3</v>
      </c>
      <c r="K4546" s="17">
        <v>8.5400000000000002E-5</v>
      </c>
    </row>
    <row r="4547" spans="1:11" x14ac:dyDescent="0.45">
      <c r="A4547" s="10" t="s">
        <v>41</v>
      </c>
      <c r="B4547" s="20">
        <v>0.96899999999999997</v>
      </c>
      <c r="C4547" s="19">
        <v>201371</v>
      </c>
      <c r="D4547" s="19">
        <v>37914.550909999998</v>
      </c>
      <c r="E4547" s="23">
        <v>0.97766099100000003</v>
      </c>
      <c r="F4547" s="23">
        <v>0.40854878100000003</v>
      </c>
      <c r="G4547" s="17">
        <v>0.83260747599999996</v>
      </c>
      <c r="H4547" s="17">
        <v>0.16739252399999999</v>
      </c>
      <c r="I4547" s="17">
        <v>0.99376660999999999</v>
      </c>
      <c r="J4547" s="17">
        <v>6.1500000000000001E-3</v>
      </c>
      <c r="K4547" s="17">
        <v>8.53E-5</v>
      </c>
    </row>
    <row r="4548" spans="1:11" x14ac:dyDescent="0.45">
      <c r="A4548" s="10" t="s">
        <v>41</v>
      </c>
      <c r="B4548" s="20">
        <v>0.97</v>
      </c>
      <c r="C4548" s="19">
        <v>201577</v>
      </c>
      <c r="D4548" s="19">
        <v>38118.560460000001</v>
      </c>
      <c r="E4548" s="23">
        <v>1.0036252919999999</v>
      </c>
      <c r="F4548" s="23">
        <v>0.41122583499999998</v>
      </c>
      <c r="G4548" s="17">
        <v>0.83264459700000004</v>
      </c>
      <c r="H4548" s="17">
        <v>0.16735540300000001</v>
      </c>
      <c r="I4548" s="17">
        <v>0.99377421600000004</v>
      </c>
      <c r="J4548" s="17">
        <v>6.1399999999999996E-3</v>
      </c>
      <c r="K4548" s="17">
        <v>8.5099999999999995E-5</v>
      </c>
    </row>
    <row r="4549" spans="1:11" x14ac:dyDescent="0.45">
      <c r="A4549" s="10" t="s">
        <v>41</v>
      </c>
      <c r="B4549" s="20">
        <v>0.97099999999999997</v>
      </c>
      <c r="C4549" s="19">
        <v>201786</v>
      </c>
      <c r="D4549" s="19">
        <v>38330.699639999999</v>
      </c>
      <c r="E4549" s="23">
        <v>1.027886418</v>
      </c>
      <c r="F4549" s="23">
        <v>0.41432277699999998</v>
      </c>
      <c r="G4549" s="17">
        <v>0.83273864399999997</v>
      </c>
      <c r="H4549" s="17">
        <v>0.167261356</v>
      </c>
      <c r="I4549" s="17">
        <v>0.99378140000000004</v>
      </c>
      <c r="J4549" s="17">
        <v>6.13E-3</v>
      </c>
      <c r="K4549" s="17">
        <v>8.4900000000000004E-5</v>
      </c>
    </row>
    <row r="4550" spans="1:11" x14ac:dyDescent="0.45">
      <c r="A4550" s="10" t="s">
        <v>41</v>
      </c>
      <c r="B4550" s="20">
        <v>0.97199999999999998</v>
      </c>
      <c r="C4550" s="19">
        <v>201988</v>
      </c>
      <c r="D4550" s="19">
        <v>38541.031040000002</v>
      </c>
      <c r="E4550" s="23">
        <v>1.056300622</v>
      </c>
      <c r="F4550" s="23">
        <v>0.41727347799999998</v>
      </c>
      <c r="G4550" s="17">
        <v>0.83279699799999996</v>
      </c>
      <c r="H4550" s="17">
        <v>0.16720300199999999</v>
      </c>
      <c r="I4550" s="17">
        <v>0.993775776</v>
      </c>
      <c r="J4550" s="17">
        <v>6.1399999999999996E-3</v>
      </c>
      <c r="K4550" s="17">
        <v>8.4699999999999999E-5</v>
      </c>
    </row>
    <row r="4551" spans="1:11" x14ac:dyDescent="0.45">
      <c r="A4551" s="10" t="s">
        <v>41</v>
      </c>
      <c r="B4551" s="20">
        <v>0.97299999999999998</v>
      </c>
      <c r="C4551" s="19">
        <v>202192</v>
      </c>
      <c r="D4551" s="19">
        <v>38758.500840000001</v>
      </c>
      <c r="E4551" s="23">
        <v>1.077338385</v>
      </c>
      <c r="F4551" s="23">
        <v>0.420375779</v>
      </c>
      <c r="G4551" s="17">
        <v>0.83285194299999998</v>
      </c>
      <c r="H4551" s="17">
        <v>0.16714805699999999</v>
      </c>
      <c r="I4551" s="17">
        <v>0.99377707400000004</v>
      </c>
      <c r="J4551" s="17">
        <v>6.1399999999999996E-3</v>
      </c>
      <c r="K4551" s="17">
        <v>8.4499999999999994E-5</v>
      </c>
    </row>
    <row r="4552" spans="1:11" x14ac:dyDescent="0.45">
      <c r="A4552" s="10" t="s">
        <v>41</v>
      </c>
      <c r="B4552" s="20">
        <v>0.97399999999999998</v>
      </c>
      <c r="C4552" s="19">
        <v>202408</v>
      </c>
      <c r="D4552" s="19">
        <v>38993.237269999998</v>
      </c>
      <c r="E4552" s="23">
        <v>1.0958955020000001</v>
      </c>
      <c r="F4552" s="23">
        <v>0.423502516</v>
      </c>
      <c r="G4552" s="17">
        <v>0.83289198099999995</v>
      </c>
      <c r="H4552" s="17">
        <v>0.167108019</v>
      </c>
      <c r="I4552" s="17">
        <v>0.99378476000000004</v>
      </c>
      <c r="J4552" s="17">
        <v>6.13E-3</v>
      </c>
      <c r="K4552" s="17">
        <v>8.4400000000000005E-5</v>
      </c>
    </row>
    <row r="4553" spans="1:11" x14ac:dyDescent="0.45">
      <c r="A4553" s="10" t="s">
        <v>41</v>
      </c>
      <c r="B4553" s="20">
        <v>0.97499999999999998</v>
      </c>
      <c r="C4553" s="19">
        <v>202615</v>
      </c>
      <c r="D4553" s="19">
        <v>39222.060310000001</v>
      </c>
      <c r="E4553" s="23">
        <v>1.113212533</v>
      </c>
      <c r="F4553" s="23">
        <v>0.42676117699999999</v>
      </c>
      <c r="G4553" s="17">
        <v>0.83293931799999998</v>
      </c>
      <c r="H4553" s="17">
        <v>0.16706068199999999</v>
      </c>
      <c r="I4553" s="17">
        <v>0.99379854599999995</v>
      </c>
      <c r="J4553" s="17">
        <v>6.1199999999999996E-3</v>
      </c>
      <c r="K4553" s="17">
        <v>8.42E-5</v>
      </c>
    </row>
    <row r="4554" spans="1:11" x14ac:dyDescent="0.45">
      <c r="A4554" s="10" t="s">
        <v>41</v>
      </c>
      <c r="B4554" s="20">
        <v>0.97599999999999998</v>
      </c>
      <c r="C4554" s="19">
        <v>202822</v>
      </c>
      <c r="D4554" s="19">
        <v>39455.344120000002</v>
      </c>
      <c r="E4554" s="23">
        <v>1.1408989789999999</v>
      </c>
      <c r="F4554" s="23">
        <v>0.430165511</v>
      </c>
      <c r="G4554" s="17">
        <v>0.83296190699999995</v>
      </c>
      <c r="H4554" s="17">
        <v>0.167038093</v>
      </c>
      <c r="I4554" s="17">
        <v>0.99379694100000004</v>
      </c>
      <c r="J4554" s="17">
        <v>6.1199999999999996E-3</v>
      </c>
      <c r="K4554" s="17">
        <v>8.3999999999999995E-5</v>
      </c>
    </row>
    <row r="4555" spans="1:11" x14ac:dyDescent="0.45">
      <c r="A4555" s="10" t="s">
        <v>41</v>
      </c>
      <c r="B4555" s="20">
        <v>0.97699999999999998</v>
      </c>
      <c r="C4555" s="19">
        <v>203027</v>
      </c>
      <c r="D4555" s="19">
        <v>39692.522920000003</v>
      </c>
      <c r="E4555" s="23">
        <v>1.173740518</v>
      </c>
      <c r="F4555" s="23">
        <v>0.43363389800000002</v>
      </c>
      <c r="G4555" s="17">
        <v>0.83304683599999996</v>
      </c>
      <c r="H4555" s="17">
        <v>0.16695316399999999</v>
      </c>
      <c r="I4555" s="17">
        <v>0.99379657600000004</v>
      </c>
      <c r="J4555" s="17">
        <v>6.1199999999999996E-3</v>
      </c>
      <c r="K4555" s="17">
        <v>8.3800000000000004E-5</v>
      </c>
    </row>
    <row r="4556" spans="1:11" x14ac:dyDescent="0.45">
      <c r="A4556" s="10" t="s">
        <v>41</v>
      </c>
      <c r="B4556" s="20">
        <v>0.97799999999999998</v>
      </c>
      <c r="C4556" s="19">
        <v>203239</v>
      </c>
      <c r="D4556" s="19">
        <v>39945.035210000002</v>
      </c>
      <c r="E4556" s="23">
        <v>1.2106210550000001</v>
      </c>
      <c r="F4556" s="23">
        <v>0.43710408899999997</v>
      </c>
      <c r="G4556" s="17">
        <v>0.83307829700000002</v>
      </c>
      <c r="H4556" s="17">
        <v>0.166921703</v>
      </c>
      <c r="I4556" s="17">
        <v>0.99379271199999997</v>
      </c>
      <c r="J4556" s="17">
        <v>6.1199999999999996E-3</v>
      </c>
      <c r="K4556" s="17">
        <v>8.3700000000000002E-5</v>
      </c>
    </row>
    <row r="4557" spans="1:11" x14ac:dyDescent="0.45">
      <c r="A4557" s="10" t="s">
        <v>41</v>
      </c>
      <c r="B4557" s="20">
        <v>0.97899999999999998</v>
      </c>
      <c r="C4557" s="19">
        <v>203447</v>
      </c>
      <c r="D4557" s="19">
        <v>40200.51816</v>
      </c>
      <c r="E4557" s="23">
        <v>1.251645983</v>
      </c>
      <c r="F4557" s="23">
        <v>0.44082890899999999</v>
      </c>
      <c r="G4557" s="17">
        <v>0.83309166499999998</v>
      </c>
      <c r="H4557" s="17">
        <v>0.16690833499999999</v>
      </c>
      <c r="I4557" s="17">
        <v>0.99379470299999995</v>
      </c>
      <c r="J4557" s="17">
        <v>6.1199999999999996E-3</v>
      </c>
      <c r="K4557" s="17">
        <v>8.3499999999999997E-5</v>
      </c>
    </row>
    <row r="4558" spans="1:11" x14ac:dyDescent="0.45">
      <c r="A4558" s="10" t="s">
        <v>41</v>
      </c>
      <c r="B4558" s="20">
        <v>0.98</v>
      </c>
      <c r="C4558" s="19">
        <v>203654</v>
      </c>
      <c r="D4558" s="19">
        <v>40464.522279999997</v>
      </c>
      <c r="E4558" s="23">
        <v>1.2961960990000001</v>
      </c>
      <c r="F4558" s="23">
        <v>0.44460727500000002</v>
      </c>
      <c r="G4558" s="17">
        <v>0.83316802000000001</v>
      </c>
      <c r="H4558" s="17">
        <v>0.16683197999999999</v>
      </c>
      <c r="I4558" s="17">
        <v>0.99380094200000002</v>
      </c>
      <c r="J4558" s="17">
        <v>6.1199999999999996E-3</v>
      </c>
      <c r="K4558" s="17">
        <v>8.3399999999999994E-5</v>
      </c>
    </row>
    <row r="4559" spans="1:11" x14ac:dyDescent="0.45">
      <c r="A4559" s="10" t="s">
        <v>41</v>
      </c>
      <c r="B4559" s="20">
        <v>0.98099999999999998</v>
      </c>
      <c r="C4559" s="19">
        <v>203862</v>
      </c>
      <c r="D4559" s="19">
        <v>40739.66044</v>
      </c>
      <c r="E4559" s="23">
        <v>1.346347419</v>
      </c>
      <c r="F4559" s="23">
        <v>0.44862278</v>
      </c>
      <c r="G4559" s="17">
        <v>0.83325484900000002</v>
      </c>
      <c r="H4559" s="17">
        <v>0.16674515100000001</v>
      </c>
      <c r="I4559" s="17">
        <v>0.99379647400000004</v>
      </c>
      <c r="J4559" s="17">
        <v>6.1199999999999996E-3</v>
      </c>
      <c r="K4559" s="17">
        <v>8.3200000000000003E-5</v>
      </c>
    </row>
    <row r="4560" spans="1:11" x14ac:dyDescent="0.45">
      <c r="A4560" s="10" t="s">
        <v>41</v>
      </c>
      <c r="B4560" s="20">
        <v>0.98199999999999998</v>
      </c>
      <c r="C4560" s="19">
        <v>204067</v>
      </c>
      <c r="D4560" s="19">
        <v>41018.999069999998</v>
      </c>
      <c r="E4560" s="23">
        <v>1.38215091</v>
      </c>
      <c r="F4560" s="23">
        <v>0.45274764099999998</v>
      </c>
      <c r="G4560" s="17">
        <v>0.83326554500000005</v>
      </c>
      <c r="H4560" s="17">
        <v>0.166734455</v>
      </c>
      <c r="I4560" s="17">
        <v>0.993591954</v>
      </c>
      <c r="J4560" s="17">
        <v>6.3299999999999997E-3</v>
      </c>
      <c r="K4560" s="17">
        <v>8.2999999999999998E-5</v>
      </c>
    </row>
    <row r="4561" spans="1:11" x14ac:dyDescent="0.45">
      <c r="A4561" s="10" t="s">
        <v>41</v>
      </c>
      <c r="B4561" s="20">
        <v>0.98299999999999998</v>
      </c>
      <c r="C4561" s="19">
        <v>204277</v>
      </c>
      <c r="D4561" s="19">
        <v>41314.882960000003</v>
      </c>
      <c r="E4561" s="23">
        <v>1.4333314420000001</v>
      </c>
      <c r="F4561" s="23">
        <v>0.45707933099999998</v>
      </c>
      <c r="G4561" s="17">
        <v>0.83332925400000002</v>
      </c>
      <c r="H4561" s="17">
        <v>0.16667074600000001</v>
      </c>
      <c r="I4561" s="17">
        <v>0.99359971400000002</v>
      </c>
      <c r="J4561" s="17">
        <v>6.3200000000000001E-3</v>
      </c>
      <c r="K4561" s="17">
        <v>8.2899999999999996E-5</v>
      </c>
    </row>
    <row r="4562" spans="1:11" x14ac:dyDescent="0.45">
      <c r="A4562" s="10" t="s">
        <v>41</v>
      </c>
      <c r="B4562" s="20">
        <v>0.98399999999999999</v>
      </c>
      <c r="C4562" s="19">
        <v>204485</v>
      </c>
      <c r="D4562" s="19">
        <v>41620.254560000001</v>
      </c>
      <c r="E4562" s="23">
        <v>1.496064525</v>
      </c>
      <c r="F4562" s="23">
        <v>0.46161548400000002</v>
      </c>
      <c r="G4562" s="17">
        <v>0.83343032500000003</v>
      </c>
      <c r="H4562" s="17">
        <v>0.166569675</v>
      </c>
      <c r="I4562" s="17">
        <v>0.99358799900000006</v>
      </c>
      <c r="J4562" s="17">
        <v>6.3299999999999997E-3</v>
      </c>
      <c r="K4562" s="17">
        <v>8.2700000000000004E-5</v>
      </c>
    </row>
    <row r="4563" spans="1:11" x14ac:dyDescent="0.45">
      <c r="A4563" s="10" t="s">
        <v>41</v>
      </c>
      <c r="B4563" s="20">
        <v>0.98499999999999999</v>
      </c>
      <c r="C4563" s="19">
        <v>204691</v>
      </c>
      <c r="D4563" s="19">
        <v>41937.780339999998</v>
      </c>
      <c r="E4563" s="23">
        <v>1.5828053500000001</v>
      </c>
      <c r="F4563" s="23">
        <v>0.46626885499999998</v>
      </c>
      <c r="G4563" s="17">
        <v>0.83351002200000002</v>
      </c>
      <c r="H4563" s="17">
        <v>0.16648997800000001</v>
      </c>
      <c r="I4563" s="17">
        <v>0.99357999200000002</v>
      </c>
      <c r="J4563" s="17">
        <v>6.3400000000000001E-3</v>
      </c>
      <c r="K4563" s="17">
        <v>8.25E-5</v>
      </c>
    </row>
    <row r="4564" spans="1:11" x14ac:dyDescent="0.45">
      <c r="A4564" s="10" t="s">
        <v>41</v>
      </c>
      <c r="B4564" s="20">
        <v>0.98599999999999999</v>
      </c>
      <c r="C4564" s="19">
        <v>204900</v>
      </c>
      <c r="D4564" s="19">
        <v>42276.760770000001</v>
      </c>
      <c r="E4564" s="23">
        <v>1.6669767280000001</v>
      </c>
      <c r="F4564" s="23">
        <v>0.471035078</v>
      </c>
      <c r="G4564" s="17">
        <v>0.83355783299999997</v>
      </c>
      <c r="H4564" s="17">
        <v>0.166442167</v>
      </c>
      <c r="I4564" s="17">
        <v>0.99357927999999995</v>
      </c>
      <c r="J4564" s="17">
        <v>6.3400000000000001E-3</v>
      </c>
      <c r="K4564" s="17">
        <v>8.2299999999999995E-5</v>
      </c>
    </row>
    <row r="4565" spans="1:11" x14ac:dyDescent="0.45">
      <c r="A4565" s="10" t="s">
        <v>41</v>
      </c>
      <c r="B4565" s="20">
        <v>0.98699999999999999</v>
      </c>
      <c r="C4565" s="19">
        <v>205107</v>
      </c>
      <c r="D4565" s="19">
        <v>42629.292979999998</v>
      </c>
      <c r="E4565" s="23">
        <v>1.742502225</v>
      </c>
      <c r="F4565" s="23">
        <v>0.47662807299999999</v>
      </c>
      <c r="G4565" s="17">
        <v>0.83361854999999996</v>
      </c>
      <c r="H4565" s="17">
        <v>0.16638144999999999</v>
      </c>
      <c r="I4565" s="17">
        <v>0.99357811600000001</v>
      </c>
      <c r="J4565" s="17">
        <v>6.3400000000000001E-3</v>
      </c>
      <c r="K4565" s="17">
        <v>8.2100000000000003E-5</v>
      </c>
    </row>
    <row r="4566" spans="1:11" x14ac:dyDescent="0.45">
      <c r="A4566" s="10" t="s">
        <v>41</v>
      </c>
      <c r="B4566" s="20">
        <v>0.98799999999999999</v>
      </c>
      <c r="C4566" s="19">
        <v>205315</v>
      </c>
      <c r="D4566" s="19">
        <v>42999.994680000003</v>
      </c>
      <c r="E4566" s="23">
        <v>1.8282850669999999</v>
      </c>
      <c r="F4566" s="23">
        <v>0.48233182400000002</v>
      </c>
      <c r="G4566" s="17">
        <v>0.83364586100000004</v>
      </c>
      <c r="H4566" s="17">
        <v>0.16635413900000001</v>
      </c>
      <c r="I4566" s="17">
        <v>0.99354533700000003</v>
      </c>
      <c r="J4566" s="17">
        <v>6.3699999999999998E-3</v>
      </c>
      <c r="K4566" s="17">
        <v>8.2000000000000001E-5</v>
      </c>
    </row>
    <row r="4567" spans="1:11" x14ac:dyDescent="0.45">
      <c r="A4567" s="10" t="s">
        <v>41</v>
      </c>
      <c r="B4567" s="20">
        <v>0.98899999999999999</v>
      </c>
      <c r="C4567" s="19">
        <v>205523</v>
      </c>
      <c r="D4567" s="19">
        <v>43391.114990000002</v>
      </c>
      <c r="E4567" s="23">
        <v>1.9366834799999999</v>
      </c>
      <c r="F4567" s="23">
        <v>0.488196028</v>
      </c>
      <c r="G4567" s="17">
        <v>0.83374123600000005</v>
      </c>
      <c r="H4567" s="17">
        <v>0.166258764</v>
      </c>
      <c r="I4567" s="17">
        <v>0.99355714100000003</v>
      </c>
      <c r="J4567" s="17">
        <v>6.3600000000000002E-3</v>
      </c>
      <c r="K4567" s="17">
        <v>8.1799999999999996E-5</v>
      </c>
    </row>
    <row r="4568" spans="1:11" x14ac:dyDescent="0.45">
      <c r="A4568" s="10" t="s">
        <v>41</v>
      </c>
      <c r="B4568" s="20">
        <v>0.99</v>
      </c>
      <c r="C4568" s="19">
        <v>205729</v>
      </c>
      <c r="D4568" s="19">
        <v>43799.905509999997</v>
      </c>
      <c r="E4568" s="23">
        <v>2.0449889149999998</v>
      </c>
      <c r="F4568" s="23">
        <v>0.49464106400000002</v>
      </c>
      <c r="G4568" s="17">
        <v>0.83383966300000001</v>
      </c>
      <c r="H4568" s="17">
        <v>0.16616033699999999</v>
      </c>
      <c r="I4568" s="17">
        <v>0.993560059</v>
      </c>
      <c r="J4568" s="17">
        <v>6.3600000000000002E-3</v>
      </c>
      <c r="K4568" s="17">
        <v>8.1600000000000005E-5</v>
      </c>
    </row>
    <row r="4569" spans="1:11" x14ac:dyDescent="0.45">
      <c r="A4569" s="10" t="s">
        <v>41</v>
      </c>
      <c r="B4569" s="20">
        <v>0.99099999999999999</v>
      </c>
      <c r="C4569" s="19">
        <v>205933</v>
      </c>
      <c r="D4569" s="19">
        <v>44229.032800000001</v>
      </c>
      <c r="E4569" s="23">
        <v>2.1677594139999998</v>
      </c>
      <c r="F4569" s="23">
        <v>0.50126126599999998</v>
      </c>
      <c r="G4569" s="17">
        <v>0.83393142399999998</v>
      </c>
      <c r="H4569" s="17">
        <v>0.166068576</v>
      </c>
      <c r="I4569" s="17">
        <v>0.99357251899999999</v>
      </c>
      <c r="J4569" s="17">
        <v>6.3499999999999997E-3</v>
      </c>
      <c r="K4569" s="17">
        <v>8.14E-5</v>
      </c>
    </row>
    <row r="4570" spans="1:11" x14ac:dyDescent="0.45">
      <c r="A4570" s="10" t="s">
        <v>41</v>
      </c>
      <c r="B4570" s="20">
        <v>0.99199999999999999</v>
      </c>
      <c r="C4570" s="19">
        <v>206143</v>
      </c>
      <c r="D4570" s="19">
        <v>44698.764920000001</v>
      </c>
      <c r="E4570" s="23">
        <v>2.320776634</v>
      </c>
      <c r="F4570" s="23">
        <v>0.508435462</v>
      </c>
      <c r="G4570" s="17">
        <v>0.83399387800000002</v>
      </c>
      <c r="H4570" s="17">
        <v>0.16600612200000001</v>
      </c>
      <c r="I4570" s="17">
        <v>0.99356539499999996</v>
      </c>
      <c r="J4570" s="17">
        <v>6.3499999999999997E-3</v>
      </c>
      <c r="K4570" s="17">
        <v>8.1199999999999995E-5</v>
      </c>
    </row>
    <row r="4571" spans="1:11" x14ac:dyDescent="0.45">
      <c r="A4571" s="10" t="s">
        <v>41</v>
      </c>
      <c r="B4571" s="20">
        <v>0.99299999999999999</v>
      </c>
      <c r="C4571" s="19">
        <v>206353</v>
      </c>
      <c r="D4571" s="19">
        <v>45209.106180000002</v>
      </c>
      <c r="E4571" s="23">
        <v>2.5329427619999998</v>
      </c>
      <c r="F4571" s="23">
        <v>0.51622990599999996</v>
      </c>
      <c r="G4571" s="17">
        <v>0.83409497300000002</v>
      </c>
      <c r="H4571" s="17">
        <v>0.16590502700000001</v>
      </c>
      <c r="I4571" s="17">
        <v>0.99354921699999998</v>
      </c>
      <c r="J4571" s="17">
        <v>6.3699999999999998E-3</v>
      </c>
      <c r="K4571" s="17">
        <v>8.1000000000000004E-5</v>
      </c>
    </row>
    <row r="4572" spans="1:11" x14ac:dyDescent="0.45">
      <c r="A4572" s="10" t="s">
        <v>41</v>
      </c>
      <c r="B4572" s="20">
        <v>0.99399999999999999</v>
      </c>
      <c r="C4572" s="19">
        <v>206560</v>
      </c>
      <c r="D4572" s="19">
        <v>45758.153469999997</v>
      </c>
      <c r="E4572" s="23">
        <v>2.7769047750000002</v>
      </c>
      <c r="F4572" s="23">
        <v>0.52478784499999998</v>
      </c>
      <c r="G4572" s="17">
        <v>0.83419345499999997</v>
      </c>
      <c r="H4572" s="17">
        <v>0.165806545</v>
      </c>
      <c r="I4572" s="17">
        <v>0.99354058700000003</v>
      </c>
      <c r="J4572" s="17">
        <v>6.3800000000000003E-3</v>
      </c>
      <c r="K4572" s="17">
        <v>8.0799999999999999E-5</v>
      </c>
    </row>
    <row r="4573" spans="1:11" x14ac:dyDescent="0.45">
      <c r="A4573" s="10" t="s">
        <v>41</v>
      </c>
      <c r="B4573" s="20">
        <v>0.995</v>
      </c>
      <c r="C4573" s="19">
        <v>206765</v>
      </c>
      <c r="D4573" s="19">
        <v>46355.464610000003</v>
      </c>
      <c r="E4573" s="23">
        <v>3.074812289</v>
      </c>
      <c r="F4573" s="23">
        <v>0.534148658</v>
      </c>
      <c r="G4573" s="17">
        <v>0.83422726300000005</v>
      </c>
      <c r="H4573" s="17">
        <v>0.165772737</v>
      </c>
      <c r="I4573" s="17">
        <v>0.99354637300000004</v>
      </c>
      <c r="J4573" s="17">
        <v>6.3699999999999998E-3</v>
      </c>
      <c r="K4573" s="17">
        <v>8.0500000000000005E-5</v>
      </c>
    </row>
    <row r="4574" spans="1:11" x14ac:dyDescent="0.45">
      <c r="A4574" s="10" t="s">
        <v>41</v>
      </c>
      <c r="B4574" s="20">
        <v>0.996</v>
      </c>
      <c r="C4574" s="19">
        <v>206975</v>
      </c>
      <c r="D4574" s="19">
        <v>47051.670140000002</v>
      </c>
      <c r="E4574" s="23">
        <v>3.549964015</v>
      </c>
      <c r="F4574" s="23">
        <v>0.54442926199999997</v>
      </c>
      <c r="G4574" s="17">
        <v>0.83434714300000001</v>
      </c>
      <c r="H4574" s="17">
        <v>0.16565285699999999</v>
      </c>
      <c r="I4574" s="17">
        <v>0.99354924099999997</v>
      </c>
      <c r="J4574" s="17">
        <v>6.3699999999999998E-3</v>
      </c>
      <c r="K4574" s="17">
        <v>8.0199999999999998E-5</v>
      </c>
    </row>
    <row r="4575" spans="1:11" x14ac:dyDescent="0.45">
      <c r="A4575" s="10" t="s">
        <v>41</v>
      </c>
      <c r="B4575" s="20">
        <v>0.997</v>
      </c>
      <c r="C4575" s="19">
        <v>207181</v>
      </c>
      <c r="D4575" s="19">
        <v>47855.617590000002</v>
      </c>
      <c r="E4575" s="23">
        <v>4.2685118839999996</v>
      </c>
      <c r="F4575" s="23">
        <v>0.55647163099999997</v>
      </c>
      <c r="G4575" s="17">
        <v>0.83445875800000002</v>
      </c>
      <c r="H4575" s="17">
        <v>0.16554124200000001</v>
      </c>
      <c r="I4575" s="17">
        <v>0.99356011600000005</v>
      </c>
      <c r="J4575" s="17">
        <v>6.3600000000000002E-3</v>
      </c>
      <c r="K4575" s="17">
        <v>7.9900000000000004E-5</v>
      </c>
    </row>
    <row r="4576" spans="1:11" x14ac:dyDescent="0.45">
      <c r="A4576" s="10" t="s">
        <v>41</v>
      </c>
      <c r="B4576" s="20">
        <v>0.998</v>
      </c>
      <c r="C4576" s="19">
        <v>207391</v>
      </c>
      <c r="D4576" s="19">
        <v>48868.18419</v>
      </c>
      <c r="E4576" s="23">
        <v>5.5879737699999996</v>
      </c>
      <c r="F4576" s="23">
        <v>0.57058071700000002</v>
      </c>
      <c r="G4576" s="17">
        <v>0.83458298600000003</v>
      </c>
      <c r="H4576" s="17">
        <v>0.165417014</v>
      </c>
      <c r="I4576" s="17">
        <v>0.99356334999999996</v>
      </c>
      <c r="J4576" s="17">
        <v>6.3600000000000002E-3</v>
      </c>
      <c r="K4576" s="17">
        <v>7.9699999999999999E-5</v>
      </c>
    </row>
    <row r="4577" spans="1:11" x14ac:dyDescent="0.45">
      <c r="A4577" s="10" t="s">
        <v>41</v>
      </c>
      <c r="B4577" s="20">
        <v>0.999</v>
      </c>
      <c r="C4577" s="19">
        <v>207598</v>
      </c>
      <c r="D4577" s="19">
        <v>50523.926749999999</v>
      </c>
      <c r="E4577" s="23">
        <v>20.957070949999999</v>
      </c>
      <c r="F4577" s="23">
        <v>0.58884566900000002</v>
      </c>
      <c r="G4577" s="17">
        <v>0.83470939</v>
      </c>
      <c r="H4577" s="17">
        <v>0.16529061</v>
      </c>
      <c r="I4577" s="17">
        <v>0.99334458599999997</v>
      </c>
      <c r="J4577" s="17">
        <v>6.5799999999999999E-3</v>
      </c>
      <c r="K4577" s="17">
        <v>7.9400000000000006E-5</v>
      </c>
    </row>
    <row r="4578" spans="1:11" x14ac:dyDescent="0.45">
      <c r="A4578" s="10" t="s">
        <v>41</v>
      </c>
      <c r="B4578" s="20">
        <v>1</v>
      </c>
      <c r="C4578" s="19">
        <v>207599</v>
      </c>
      <c r="D4578" s="19">
        <v>50545.409789999998</v>
      </c>
      <c r="E4578" s="23">
        <v>21.483034700000001</v>
      </c>
      <c r="F4578" s="23">
        <v>0.61983181099999995</v>
      </c>
      <c r="G4578" s="17">
        <v>0.83471018600000002</v>
      </c>
      <c r="H4578" s="17">
        <v>0.16528981400000001</v>
      </c>
      <c r="I4578" s="17">
        <v>0.99334460000000002</v>
      </c>
      <c r="J4578" s="17">
        <v>6.5799999999999999E-3</v>
      </c>
      <c r="K4578" s="17">
        <v>7.9400000000000006E-5</v>
      </c>
    </row>
    <row r="4579" spans="1:11" x14ac:dyDescent="0.45">
      <c r="A4579" s="10" t="s">
        <v>43</v>
      </c>
      <c r="B4579" s="20">
        <v>0</v>
      </c>
      <c r="C4579" s="19">
        <v>798</v>
      </c>
      <c r="D4579" s="19">
        <v>0.71779929600000003</v>
      </c>
      <c r="E4579" s="23">
        <v>1.6299999999999999E-3</v>
      </c>
      <c r="F4579" s="23">
        <v>1.2800000000000001E-3</v>
      </c>
      <c r="G4579" s="17">
        <v>0.87593984999999996</v>
      </c>
      <c r="H4579" s="17">
        <v>0.12406014999999999</v>
      </c>
      <c r="I4579" s="17">
        <v>0.57721058700000005</v>
      </c>
      <c r="J4579" s="17">
        <v>0.422789413</v>
      </c>
      <c r="K4579" s="17">
        <v>0</v>
      </c>
    </row>
    <row r="4580" spans="1:11" x14ac:dyDescent="0.45">
      <c r="A4580" s="10" t="s">
        <v>43</v>
      </c>
      <c r="B4580" s="20">
        <v>0.01</v>
      </c>
      <c r="C4580" s="19">
        <v>2389</v>
      </c>
      <c r="D4580" s="19">
        <v>4.8290331919999998</v>
      </c>
      <c r="E4580" s="23">
        <v>3.64E-3</v>
      </c>
      <c r="F4580" s="23">
        <v>2.97E-3</v>
      </c>
      <c r="G4580" s="17">
        <v>0.85558811199999996</v>
      </c>
      <c r="H4580" s="17">
        <v>0.14441188799999999</v>
      </c>
      <c r="I4580" s="17">
        <v>0.52755873399999997</v>
      </c>
      <c r="J4580" s="17">
        <v>0.47244126600000003</v>
      </c>
      <c r="K4580" s="17">
        <v>0</v>
      </c>
    </row>
    <row r="4581" spans="1:11" x14ac:dyDescent="0.45">
      <c r="A4581" s="10" t="s">
        <v>43</v>
      </c>
      <c r="B4581" s="20">
        <v>0.02</v>
      </c>
      <c r="C4581" s="19">
        <v>3994</v>
      </c>
      <c r="D4581" s="19">
        <v>12.52984028</v>
      </c>
      <c r="E4581" s="23">
        <v>5.7600000000000004E-3</v>
      </c>
      <c r="F4581" s="23">
        <v>5.0699999999999999E-3</v>
      </c>
      <c r="G4581" s="17">
        <v>0.82073109700000002</v>
      </c>
      <c r="H4581" s="17">
        <v>0.17926890300000001</v>
      </c>
      <c r="I4581" s="17">
        <v>0.453977825</v>
      </c>
      <c r="J4581" s="17">
        <v>0.54022520699999999</v>
      </c>
      <c r="K4581" s="17">
        <v>5.7999999999999996E-3</v>
      </c>
    </row>
    <row r="4582" spans="1:11" x14ac:dyDescent="0.45">
      <c r="A4582" s="10" t="s">
        <v>43</v>
      </c>
      <c r="B4582" s="20">
        <v>0.03</v>
      </c>
      <c r="C4582" s="19">
        <v>5596</v>
      </c>
      <c r="D4582" s="19">
        <v>23.1033829</v>
      </c>
      <c r="E4582" s="23">
        <v>7.4799999999999997E-3</v>
      </c>
      <c r="F4582" s="23">
        <v>6.5300000000000002E-3</v>
      </c>
      <c r="G4582" s="17">
        <v>0.82255182299999996</v>
      </c>
      <c r="H4582" s="17">
        <v>0.17744817700000001</v>
      </c>
      <c r="I4582" s="17">
        <v>0.44305354699999999</v>
      </c>
      <c r="J4582" s="17">
        <v>0.55143028900000002</v>
      </c>
      <c r="K4582" s="17">
        <v>5.5199999999999997E-3</v>
      </c>
    </row>
    <row r="4583" spans="1:11" x14ac:dyDescent="0.45">
      <c r="A4583" s="10" t="s">
        <v>43</v>
      </c>
      <c r="B4583" s="20">
        <v>0.04</v>
      </c>
      <c r="C4583" s="19">
        <v>7197</v>
      </c>
      <c r="D4583" s="19">
        <v>36.44726781</v>
      </c>
      <c r="E4583" s="23">
        <v>9.0100000000000006E-3</v>
      </c>
      <c r="F4583" s="23">
        <v>8.0800000000000004E-3</v>
      </c>
      <c r="G4583" s="17">
        <v>0.81895234100000003</v>
      </c>
      <c r="H4583" s="17">
        <v>0.181047659</v>
      </c>
      <c r="I4583" s="17">
        <v>0.39440525399999998</v>
      </c>
      <c r="J4583" s="17">
        <v>0.60008295700000003</v>
      </c>
      <c r="K4583" s="17">
        <v>5.5100000000000001E-3</v>
      </c>
    </row>
    <row r="4584" spans="1:11" x14ac:dyDescent="0.45">
      <c r="A4584" s="10" t="s">
        <v>43</v>
      </c>
      <c r="B4584" s="20">
        <v>0.05</v>
      </c>
      <c r="C4584" s="19">
        <v>8805</v>
      </c>
      <c r="D4584" s="19">
        <v>52.481924239999998</v>
      </c>
      <c r="E4584" s="23">
        <v>1.0699999999999999E-2</v>
      </c>
      <c r="F4584" s="23">
        <v>9.5300000000000003E-3</v>
      </c>
      <c r="G4584" s="17">
        <v>0.81998864299999996</v>
      </c>
      <c r="H4584" s="17">
        <v>0.18001135700000001</v>
      </c>
      <c r="I4584" s="17">
        <v>0.429047348</v>
      </c>
      <c r="J4584" s="17">
        <v>0.56713902199999999</v>
      </c>
      <c r="K4584" s="17">
        <v>3.81E-3</v>
      </c>
    </row>
    <row r="4585" spans="1:11" x14ac:dyDescent="0.45">
      <c r="A4585" s="10" t="s">
        <v>43</v>
      </c>
      <c r="B4585" s="20">
        <v>0.06</v>
      </c>
      <c r="C4585" s="19">
        <v>10395</v>
      </c>
      <c r="D4585" s="19">
        <v>70.669493009999997</v>
      </c>
      <c r="E4585" s="23">
        <v>1.21E-2</v>
      </c>
      <c r="F4585" s="23">
        <v>1.09E-2</v>
      </c>
      <c r="G4585" s="17">
        <v>0.82558922599999995</v>
      </c>
      <c r="H4585" s="17">
        <v>0.17441077399999999</v>
      </c>
      <c r="I4585" s="17">
        <v>0.450345459</v>
      </c>
      <c r="J4585" s="17">
        <v>0.54683724199999995</v>
      </c>
      <c r="K4585" s="17">
        <v>2.82E-3</v>
      </c>
    </row>
    <row r="4586" spans="1:11" x14ac:dyDescent="0.45">
      <c r="A4586" s="10" t="s">
        <v>43</v>
      </c>
      <c r="B4586" s="20">
        <v>7.0000000000000007E-2</v>
      </c>
      <c r="C4586" s="19">
        <v>12006</v>
      </c>
      <c r="D4586" s="19">
        <v>91.070991210000003</v>
      </c>
      <c r="E4586" s="23">
        <v>1.32E-2</v>
      </c>
      <c r="F4586" s="23">
        <v>1.2E-2</v>
      </c>
      <c r="G4586" s="17">
        <v>0.81176078600000001</v>
      </c>
      <c r="H4586" s="17">
        <v>0.18823921399999999</v>
      </c>
      <c r="I4586" s="17">
        <v>0.45324698200000002</v>
      </c>
      <c r="J4586" s="17">
        <v>0.54342868</v>
      </c>
      <c r="K4586" s="17">
        <v>3.32E-3</v>
      </c>
    </row>
    <row r="4587" spans="1:11" x14ac:dyDescent="0.45">
      <c r="A4587" s="10" t="s">
        <v>43</v>
      </c>
      <c r="B4587" s="20">
        <v>0.08</v>
      </c>
      <c r="C4587" s="19">
        <v>13600</v>
      </c>
      <c r="D4587" s="19">
        <v>113.46046560000001</v>
      </c>
      <c r="E4587" s="23">
        <v>1.46E-2</v>
      </c>
      <c r="F4587" s="23">
        <v>1.32E-2</v>
      </c>
      <c r="G4587" s="17">
        <v>0.80257352900000001</v>
      </c>
      <c r="H4587" s="17">
        <v>0.19742647099999999</v>
      </c>
      <c r="I4587" s="17">
        <v>0.45786381900000001</v>
      </c>
      <c r="J4587" s="17">
        <v>0.53859528000000001</v>
      </c>
      <c r="K4587" s="17">
        <v>3.5400000000000002E-3</v>
      </c>
    </row>
    <row r="4588" spans="1:11" x14ac:dyDescent="0.45">
      <c r="A4588" s="10" t="s">
        <v>43</v>
      </c>
      <c r="B4588" s="20">
        <v>0.09</v>
      </c>
      <c r="C4588" s="19">
        <v>15210</v>
      </c>
      <c r="D4588" s="19">
        <v>137.707774</v>
      </c>
      <c r="E4588" s="23">
        <v>1.54E-2</v>
      </c>
      <c r="F4588" s="23">
        <v>1.4200000000000001E-2</v>
      </c>
      <c r="G4588" s="17">
        <v>0.80203813300000004</v>
      </c>
      <c r="H4588" s="17">
        <v>0.19796186700000001</v>
      </c>
      <c r="I4588" s="17">
        <v>0.44438904600000001</v>
      </c>
      <c r="J4588" s="17">
        <v>0.55199866900000005</v>
      </c>
      <c r="K4588" s="17">
        <v>3.6099999999999999E-3</v>
      </c>
    </row>
    <row r="4589" spans="1:11" x14ac:dyDescent="0.45">
      <c r="A4589" s="10" t="s">
        <v>43</v>
      </c>
      <c r="B4589" s="20">
        <v>0.1</v>
      </c>
      <c r="C4589" s="19">
        <v>16807</v>
      </c>
      <c r="D4589" s="19">
        <v>163.25110359999999</v>
      </c>
      <c r="E4589" s="23">
        <v>1.66E-2</v>
      </c>
      <c r="F4589" s="23">
        <v>1.5100000000000001E-2</v>
      </c>
      <c r="G4589" s="17">
        <v>0.79895281699999998</v>
      </c>
      <c r="H4589" s="17">
        <v>0.20104718299999999</v>
      </c>
      <c r="I4589" s="17">
        <v>0.45072668599999999</v>
      </c>
      <c r="J4589" s="17">
        <v>0.54621094100000001</v>
      </c>
      <c r="K4589" s="17">
        <v>3.0599999999999998E-3</v>
      </c>
    </row>
    <row r="4590" spans="1:11" x14ac:dyDescent="0.45">
      <c r="A4590" s="10" t="s">
        <v>43</v>
      </c>
      <c r="B4590" s="20">
        <v>0.11</v>
      </c>
      <c r="C4590" s="19">
        <v>18386</v>
      </c>
      <c r="D4590" s="19">
        <v>190.28045610000001</v>
      </c>
      <c r="E4590" s="23">
        <v>1.77E-2</v>
      </c>
      <c r="F4590" s="23">
        <v>1.6E-2</v>
      </c>
      <c r="G4590" s="17">
        <v>0.78581529400000005</v>
      </c>
      <c r="H4590" s="17">
        <v>0.214184706</v>
      </c>
      <c r="I4590" s="17">
        <v>0.46713866199999998</v>
      </c>
      <c r="J4590" s="17">
        <v>0.53024204200000002</v>
      </c>
      <c r="K4590" s="17">
        <v>2.6199999999999999E-3</v>
      </c>
    </row>
    <row r="4591" spans="1:11" x14ac:dyDescent="0.45">
      <c r="A4591" s="10" t="s">
        <v>43</v>
      </c>
      <c r="B4591" s="20">
        <v>0.12</v>
      </c>
      <c r="C4591" s="19">
        <v>20017</v>
      </c>
      <c r="D4591" s="19">
        <v>220.3256045</v>
      </c>
      <c r="E4591" s="23">
        <v>1.9E-2</v>
      </c>
      <c r="F4591" s="23">
        <v>1.7000000000000001E-2</v>
      </c>
      <c r="G4591" s="17">
        <v>0.77798871000000003</v>
      </c>
      <c r="H4591" s="17">
        <v>0.22201129</v>
      </c>
      <c r="I4591" s="17">
        <v>0.46918409300000002</v>
      </c>
      <c r="J4591" s="17">
        <v>0.52854881300000001</v>
      </c>
      <c r="K4591" s="17">
        <v>2.2699999999999999E-3</v>
      </c>
    </row>
    <row r="4592" spans="1:11" x14ac:dyDescent="0.45">
      <c r="A4592" s="10" t="s">
        <v>43</v>
      </c>
      <c r="B4592" s="20">
        <v>0.13</v>
      </c>
      <c r="C4592" s="19">
        <v>21616</v>
      </c>
      <c r="D4592" s="19">
        <v>251.3482913</v>
      </c>
      <c r="E4592" s="23">
        <v>1.9900000000000001E-2</v>
      </c>
      <c r="F4592" s="23">
        <v>1.7999999999999999E-2</v>
      </c>
      <c r="G4592" s="17">
        <v>0.76235196199999999</v>
      </c>
      <c r="H4592" s="17">
        <v>0.23764803800000001</v>
      </c>
      <c r="I4592" s="17">
        <v>0.44799409899999998</v>
      </c>
      <c r="J4592" s="17">
        <v>0.55002351800000004</v>
      </c>
      <c r="K4592" s="17">
        <v>1.98E-3</v>
      </c>
    </row>
    <row r="4593" spans="1:11" x14ac:dyDescent="0.45">
      <c r="A4593" s="10" t="s">
        <v>43</v>
      </c>
      <c r="B4593" s="20">
        <v>0.14000000000000001</v>
      </c>
      <c r="C4593" s="19">
        <v>23341</v>
      </c>
      <c r="D4593" s="19">
        <v>286.30081259999997</v>
      </c>
      <c r="E4593" s="23">
        <v>2.0799999999999999E-2</v>
      </c>
      <c r="F4593" s="23">
        <v>1.9E-2</v>
      </c>
      <c r="G4593" s="17">
        <v>0.76127843699999997</v>
      </c>
      <c r="H4593" s="17">
        <v>0.238721563</v>
      </c>
      <c r="I4593" s="17">
        <v>0.46722551299999998</v>
      </c>
      <c r="J4593" s="17">
        <v>0.53103319999999998</v>
      </c>
      <c r="K4593" s="17">
        <v>1.74E-3</v>
      </c>
    </row>
    <row r="4594" spans="1:11" x14ac:dyDescent="0.45">
      <c r="A4594" s="10" t="s">
        <v>43</v>
      </c>
      <c r="B4594" s="20">
        <v>0.15</v>
      </c>
      <c r="C4594" s="19">
        <v>24823</v>
      </c>
      <c r="D4594" s="19">
        <v>317.83706460000002</v>
      </c>
      <c r="E4594" s="23">
        <v>2.1899999999999999E-2</v>
      </c>
      <c r="F4594" s="23">
        <v>1.9800000000000002E-2</v>
      </c>
      <c r="G4594" s="17">
        <v>0.76650686899999998</v>
      </c>
      <c r="H4594" s="17">
        <v>0.23349313099999999</v>
      </c>
      <c r="I4594" s="17">
        <v>0.48016438700000003</v>
      </c>
      <c r="J4594" s="17">
        <v>0.51826634400000005</v>
      </c>
      <c r="K4594" s="17">
        <v>1.57E-3</v>
      </c>
    </row>
    <row r="4595" spans="1:11" x14ac:dyDescent="0.45">
      <c r="A4595" s="10" t="s">
        <v>43</v>
      </c>
      <c r="B4595" s="20">
        <v>0.16</v>
      </c>
      <c r="C4595" s="19">
        <v>26404</v>
      </c>
      <c r="D4595" s="19">
        <v>353.43794129999998</v>
      </c>
      <c r="E4595" s="23">
        <v>2.3199999999999998E-2</v>
      </c>
      <c r="F4595" s="23">
        <v>2.07E-2</v>
      </c>
      <c r="G4595" s="17">
        <v>0.76193001100000002</v>
      </c>
      <c r="H4595" s="17">
        <v>0.23806998900000001</v>
      </c>
      <c r="I4595" s="17">
        <v>0.49111495900000002</v>
      </c>
      <c r="J4595" s="17">
        <v>0.50747162899999998</v>
      </c>
      <c r="K4595" s="17">
        <v>1.41E-3</v>
      </c>
    </row>
    <row r="4596" spans="1:11" x14ac:dyDescent="0.45">
      <c r="A4596" s="10" t="s">
        <v>43</v>
      </c>
      <c r="B4596" s="20">
        <v>0.17</v>
      </c>
      <c r="C4596" s="19">
        <v>28022</v>
      </c>
      <c r="D4596" s="19">
        <v>392.0338984</v>
      </c>
      <c r="E4596" s="23">
        <v>2.4500000000000001E-2</v>
      </c>
      <c r="F4596" s="23">
        <v>2.1600000000000001E-2</v>
      </c>
      <c r="G4596" s="17">
        <v>0.75940332600000005</v>
      </c>
      <c r="H4596" s="17">
        <v>0.24059667400000001</v>
      </c>
      <c r="I4596" s="17">
        <v>0.49929769099999999</v>
      </c>
      <c r="J4596" s="17">
        <v>0.49909915999999999</v>
      </c>
      <c r="K4596" s="17">
        <v>1.6000000000000001E-3</v>
      </c>
    </row>
    <row r="4597" spans="1:11" x14ac:dyDescent="0.45">
      <c r="A4597" s="10" t="s">
        <v>43</v>
      </c>
      <c r="B4597" s="20">
        <v>0.18</v>
      </c>
      <c r="C4597" s="19">
        <v>29506</v>
      </c>
      <c r="D4597" s="19">
        <v>429.01072319999997</v>
      </c>
      <c r="E4597" s="23">
        <v>2.5399999999999999E-2</v>
      </c>
      <c r="F4597" s="23">
        <v>2.2700000000000001E-2</v>
      </c>
      <c r="G4597" s="17">
        <v>0.75184708200000006</v>
      </c>
      <c r="H4597" s="17">
        <v>0.248152918</v>
      </c>
      <c r="I4597" s="17">
        <v>0.49668125400000002</v>
      </c>
      <c r="J4597" s="17">
        <v>0.50185409599999997</v>
      </c>
      <c r="K4597" s="17">
        <v>1.4599999999999999E-3</v>
      </c>
    </row>
    <row r="4598" spans="1:11" x14ac:dyDescent="0.45">
      <c r="A4598" s="10" t="s">
        <v>43</v>
      </c>
      <c r="B4598" s="20">
        <v>0.19</v>
      </c>
      <c r="C4598" s="19">
        <v>31226</v>
      </c>
      <c r="D4598" s="19">
        <v>473.77687830000002</v>
      </c>
      <c r="E4598" s="23">
        <v>2.6499999999999999E-2</v>
      </c>
      <c r="F4598" s="23">
        <v>2.3699999999999999E-2</v>
      </c>
      <c r="G4598" s="17">
        <v>0.744315634</v>
      </c>
      <c r="H4598" s="17">
        <v>0.255684366</v>
      </c>
      <c r="I4598" s="17">
        <v>0.49646033699999997</v>
      </c>
      <c r="J4598" s="17">
        <v>0.50221339499999995</v>
      </c>
      <c r="K4598" s="17">
        <v>1.33E-3</v>
      </c>
    </row>
    <row r="4599" spans="1:11" x14ac:dyDescent="0.45">
      <c r="A4599" s="10" t="s">
        <v>43</v>
      </c>
      <c r="B4599" s="20">
        <v>0.2</v>
      </c>
      <c r="C4599" s="19">
        <v>32647</v>
      </c>
      <c r="D4599" s="19">
        <v>512.12125360000005</v>
      </c>
      <c r="E4599" s="23">
        <v>2.75E-2</v>
      </c>
      <c r="F4599" s="23">
        <v>2.46E-2</v>
      </c>
      <c r="G4599" s="17">
        <v>0.74196710300000002</v>
      </c>
      <c r="H4599" s="17">
        <v>0.25803289699999998</v>
      </c>
      <c r="I4599" s="17">
        <v>0.49502573</v>
      </c>
      <c r="J4599" s="17">
        <v>0.503745373</v>
      </c>
      <c r="K4599" s="17">
        <v>1.23E-3</v>
      </c>
    </row>
    <row r="4600" spans="1:11" x14ac:dyDescent="0.45">
      <c r="A4600" s="10" t="s">
        <v>43</v>
      </c>
      <c r="B4600" s="20">
        <v>0.21</v>
      </c>
      <c r="C4600" s="19">
        <v>34417</v>
      </c>
      <c r="D4600" s="19">
        <v>561.67581250000001</v>
      </c>
      <c r="E4600" s="23">
        <v>2.8500000000000001E-2</v>
      </c>
      <c r="F4600" s="23">
        <v>2.5700000000000001E-2</v>
      </c>
      <c r="G4600" s="17">
        <v>0.74120347499999995</v>
      </c>
      <c r="H4600" s="17">
        <v>0.258796525</v>
      </c>
      <c r="I4600" s="17">
        <v>0.51125251199999999</v>
      </c>
      <c r="J4600" s="17">
        <v>0.48762945400000002</v>
      </c>
      <c r="K4600" s="17">
        <v>1.1199999999999999E-3</v>
      </c>
    </row>
    <row r="4601" spans="1:11" x14ac:dyDescent="0.45">
      <c r="A4601" s="10" t="s">
        <v>43</v>
      </c>
      <c r="B4601" s="20">
        <v>0.22</v>
      </c>
      <c r="C4601" s="19">
        <v>36028</v>
      </c>
      <c r="D4601" s="19">
        <v>608.3293807</v>
      </c>
      <c r="E4601" s="23">
        <v>2.9600000000000001E-2</v>
      </c>
      <c r="F4601" s="23">
        <v>2.6599999999999999E-2</v>
      </c>
      <c r="G4601" s="17">
        <v>0.74419895599999997</v>
      </c>
      <c r="H4601" s="17">
        <v>0.25580104399999998</v>
      </c>
      <c r="I4601" s="17">
        <v>0.51741635399999997</v>
      </c>
      <c r="J4601" s="17">
        <v>0.481547004</v>
      </c>
      <c r="K4601" s="17">
        <v>1.0399999999999999E-3</v>
      </c>
    </row>
    <row r="4602" spans="1:11" x14ac:dyDescent="0.45">
      <c r="A4602" s="10" t="s">
        <v>43</v>
      </c>
      <c r="B4602" s="20">
        <v>0.23</v>
      </c>
      <c r="C4602" s="19">
        <v>37768</v>
      </c>
      <c r="D4602" s="19">
        <v>661.27961909999999</v>
      </c>
      <c r="E4602" s="23">
        <v>3.1099999999999999E-2</v>
      </c>
      <c r="F4602" s="23">
        <v>2.76E-2</v>
      </c>
      <c r="G4602" s="17">
        <v>0.74057403099999997</v>
      </c>
      <c r="H4602" s="17">
        <v>0.25942596899999998</v>
      </c>
      <c r="I4602" s="17">
        <v>0.52417465500000004</v>
      </c>
      <c r="J4602" s="17">
        <v>0.47487014799999999</v>
      </c>
      <c r="K4602" s="17">
        <v>9.5500000000000001E-4</v>
      </c>
    </row>
    <row r="4603" spans="1:11" x14ac:dyDescent="0.45">
      <c r="A4603" s="10" t="s">
        <v>43</v>
      </c>
      <c r="B4603" s="20">
        <v>0.24</v>
      </c>
      <c r="C4603" s="19">
        <v>39162</v>
      </c>
      <c r="D4603" s="19">
        <v>705.26553769999998</v>
      </c>
      <c r="E4603" s="23">
        <v>3.2199999999999999E-2</v>
      </c>
      <c r="F4603" s="23">
        <v>2.8500000000000001E-2</v>
      </c>
      <c r="G4603" s="17">
        <v>0.74293958400000004</v>
      </c>
      <c r="H4603" s="17">
        <v>0.25706041600000001</v>
      </c>
      <c r="I4603" s="17">
        <v>0.53760028800000004</v>
      </c>
      <c r="J4603" s="17">
        <v>0.46150274099999999</v>
      </c>
      <c r="K4603" s="17">
        <v>8.9700000000000001E-4</v>
      </c>
    </row>
    <row r="4604" spans="1:11" x14ac:dyDescent="0.45">
      <c r="A4604" s="10" t="s">
        <v>43</v>
      </c>
      <c r="B4604" s="20">
        <v>0.25</v>
      </c>
      <c r="C4604" s="19">
        <v>40731</v>
      </c>
      <c r="D4604" s="19">
        <v>756.65414980000003</v>
      </c>
      <c r="E4604" s="23">
        <v>3.3300000000000003E-2</v>
      </c>
      <c r="F4604" s="23">
        <v>2.9499999999999998E-2</v>
      </c>
      <c r="G4604" s="17">
        <v>0.74228474600000005</v>
      </c>
      <c r="H4604" s="17">
        <v>0.257715254</v>
      </c>
      <c r="I4604" s="17">
        <v>0.54988710100000004</v>
      </c>
      <c r="J4604" s="17">
        <v>0.44912513900000001</v>
      </c>
      <c r="K4604" s="17">
        <v>9.8799999999999995E-4</v>
      </c>
    </row>
    <row r="4605" spans="1:11" x14ac:dyDescent="0.45">
      <c r="A4605" s="10" t="s">
        <v>43</v>
      </c>
      <c r="B4605" s="20">
        <v>0.26</v>
      </c>
      <c r="C4605" s="19">
        <v>42426</v>
      </c>
      <c r="D4605" s="19">
        <v>814.409851</v>
      </c>
      <c r="E4605" s="23">
        <v>3.4799999999999998E-2</v>
      </c>
      <c r="F4605" s="23">
        <v>3.0499999999999999E-2</v>
      </c>
      <c r="G4605" s="17">
        <v>0.74376561500000005</v>
      </c>
      <c r="H4605" s="17">
        <v>0.25623438500000001</v>
      </c>
      <c r="I4605" s="17">
        <v>0.56283658000000003</v>
      </c>
      <c r="J4605" s="17">
        <v>0.43615264300000001</v>
      </c>
      <c r="K4605" s="17">
        <v>1.01E-3</v>
      </c>
    </row>
    <row r="4606" spans="1:11" x14ac:dyDescent="0.45">
      <c r="A4606" s="10" t="s">
        <v>43</v>
      </c>
      <c r="B4606" s="20">
        <v>0.27</v>
      </c>
      <c r="C4606" s="19">
        <v>44034</v>
      </c>
      <c r="D4606" s="19">
        <v>871.10836089999998</v>
      </c>
      <c r="E4606" s="23">
        <v>3.5900000000000001E-2</v>
      </c>
      <c r="F4606" s="23">
        <v>3.15E-2</v>
      </c>
      <c r="G4606" s="17">
        <v>0.74540128100000003</v>
      </c>
      <c r="H4606" s="17">
        <v>0.25459871899999997</v>
      </c>
      <c r="I4606" s="17">
        <v>0.58172986900000001</v>
      </c>
      <c r="J4606" s="17">
        <v>0.41732466200000001</v>
      </c>
      <c r="K4606" s="17">
        <v>9.4499999999999998E-4</v>
      </c>
    </row>
    <row r="4607" spans="1:11" x14ac:dyDescent="0.45">
      <c r="A4607" s="10" t="s">
        <v>43</v>
      </c>
      <c r="B4607" s="20">
        <v>0.28000000000000003</v>
      </c>
      <c r="C4607" s="19">
        <v>45779</v>
      </c>
      <c r="D4607" s="19">
        <v>934.71107949999998</v>
      </c>
      <c r="E4607" s="23">
        <v>3.7100000000000001E-2</v>
      </c>
      <c r="F4607" s="23">
        <v>3.27E-2</v>
      </c>
      <c r="G4607" s="17">
        <v>0.74536359500000005</v>
      </c>
      <c r="H4607" s="17">
        <v>0.25463640500000001</v>
      </c>
      <c r="I4607" s="17">
        <v>0.59501329400000003</v>
      </c>
      <c r="J4607" s="17">
        <v>0.40410182100000003</v>
      </c>
      <c r="K4607" s="17">
        <v>8.8500000000000004E-4</v>
      </c>
    </row>
    <row r="4608" spans="1:11" x14ac:dyDescent="0.45">
      <c r="A4608" s="10" t="s">
        <v>43</v>
      </c>
      <c r="B4608" s="20">
        <v>0.28999999999999998</v>
      </c>
      <c r="C4608" s="19">
        <v>47402</v>
      </c>
      <c r="D4608" s="19">
        <v>996.38433410000005</v>
      </c>
      <c r="E4608" s="23">
        <v>3.8899999999999997E-2</v>
      </c>
      <c r="F4608" s="23">
        <v>3.3799999999999997E-2</v>
      </c>
      <c r="G4608" s="17">
        <v>0.74612885500000004</v>
      </c>
      <c r="H4608" s="17">
        <v>0.25387114500000002</v>
      </c>
      <c r="I4608" s="17">
        <v>0.59669099599999997</v>
      </c>
      <c r="J4608" s="17">
        <v>0.402478261</v>
      </c>
      <c r="K4608" s="17">
        <v>8.3100000000000003E-4</v>
      </c>
    </row>
    <row r="4609" spans="1:11" x14ac:dyDescent="0.45">
      <c r="A4609" s="10" t="s">
        <v>43</v>
      </c>
      <c r="B4609" s="20">
        <v>0.3</v>
      </c>
      <c r="C4609" s="19">
        <v>48840</v>
      </c>
      <c r="D4609" s="19">
        <v>1053.0927469999999</v>
      </c>
      <c r="E4609" s="23">
        <v>0.04</v>
      </c>
      <c r="F4609" s="23">
        <v>3.4799999999999998E-2</v>
      </c>
      <c r="G4609" s="17">
        <v>0.74168714199999997</v>
      </c>
      <c r="H4609" s="17">
        <v>0.25831285799999998</v>
      </c>
      <c r="I4609" s="17">
        <v>0.61133113800000005</v>
      </c>
      <c r="J4609" s="17">
        <v>0.3878836</v>
      </c>
      <c r="K4609" s="17">
        <v>7.85E-4</v>
      </c>
    </row>
    <row r="4610" spans="1:11" x14ac:dyDescent="0.45">
      <c r="A4610" s="10" t="s">
        <v>43</v>
      </c>
      <c r="B4610" s="20">
        <v>0.31</v>
      </c>
      <c r="C4610" s="19">
        <v>50435</v>
      </c>
      <c r="D4610" s="19">
        <v>1117.813275</v>
      </c>
      <c r="E4610" s="23">
        <v>4.1300000000000003E-2</v>
      </c>
      <c r="F4610" s="23">
        <v>3.5900000000000001E-2</v>
      </c>
      <c r="G4610" s="17">
        <v>0.74043818800000005</v>
      </c>
      <c r="H4610" s="17">
        <v>0.259561812</v>
      </c>
      <c r="I4610" s="17">
        <v>0.61466795200000002</v>
      </c>
      <c r="J4610" s="17">
        <v>0.384588657</v>
      </c>
      <c r="K4610" s="17">
        <v>7.4299999999999995E-4</v>
      </c>
    </row>
    <row r="4611" spans="1:11" x14ac:dyDescent="0.45">
      <c r="A4611" s="10" t="s">
        <v>43</v>
      </c>
      <c r="B4611" s="20">
        <v>0.32</v>
      </c>
      <c r="C4611" s="19">
        <v>52033</v>
      </c>
      <c r="D4611" s="19">
        <v>1184.7985389999999</v>
      </c>
      <c r="E4611" s="23">
        <v>4.24E-2</v>
      </c>
      <c r="F4611" s="23">
        <v>3.7100000000000001E-2</v>
      </c>
      <c r="G4611" s="17">
        <v>0.73757038799999997</v>
      </c>
      <c r="H4611" s="17">
        <v>0.26242961199999998</v>
      </c>
      <c r="I4611" s="17">
        <v>0.62696821199999997</v>
      </c>
      <c r="J4611" s="17">
        <v>0.37233045399999998</v>
      </c>
      <c r="K4611" s="17">
        <v>7.0100000000000002E-4</v>
      </c>
    </row>
    <row r="4612" spans="1:11" x14ac:dyDescent="0.45">
      <c r="A4612" s="10" t="s">
        <v>43</v>
      </c>
      <c r="B4612" s="20">
        <v>0.33</v>
      </c>
      <c r="C4612" s="19">
        <v>53650</v>
      </c>
      <c r="D4612" s="19">
        <v>1254.25557</v>
      </c>
      <c r="E4612" s="23">
        <v>4.3700000000000003E-2</v>
      </c>
      <c r="F4612" s="23">
        <v>3.8199999999999998E-2</v>
      </c>
      <c r="G4612" s="17">
        <v>0.73854613199999997</v>
      </c>
      <c r="H4612" s="17">
        <v>0.26145386799999998</v>
      </c>
      <c r="I4612" s="17">
        <v>0.63799276299999996</v>
      </c>
      <c r="J4612" s="17">
        <v>0.36093677400000002</v>
      </c>
      <c r="K4612" s="17">
        <v>1.07E-3</v>
      </c>
    </row>
    <row r="4613" spans="1:11" x14ac:dyDescent="0.45">
      <c r="A4613" s="10" t="s">
        <v>43</v>
      </c>
      <c r="B4613" s="20">
        <v>0.34</v>
      </c>
      <c r="C4613" s="19">
        <v>55199</v>
      </c>
      <c r="D4613" s="19">
        <v>1323.1499940000001</v>
      </c>
      <c r="E4613" s="23">
        <v>4.5400000000000003E-2</v>
      </c>
      <c r="F4613" s="23">
        <v>3.9300000000000002E-2</v>
      </c>
      <c r="G4613" s="17">
        <v>0.74095545200000001</v>
      </c>
      <c r="H4613" s="17">
        <v>0.25904454799999999</v>
      </c>
      <c r="I4613" s="17">
        <v>0.64674692600000006</v>
      </c>
      <c r="J4613" s="17">
        <v>0.35223771999999998</v>
      </c>
      <c r="K4613" s="17">
        <v>1.0200000000000001E-3</v>
      </c>
    </row>
    <row r="4614" spans="1:11" x14ac:dyDescent="0.45">
      <c r="A4614" s="10" t="s">
        <v>43</v>
      </c>
      <c r="B4614" s="20">
        <v>0.35</v>
      </c>
      <c r="C4614" s="19">
        <v>56847</v>
      </c>
      <c r="D4614" s="19">
        <v>1399.4181679999999</v>
      </c>
      <c r="E4614" s="23">
        <v>4.7199999999999999E-2</v>
      </c>
      <c r="F4614" s="23">
        <v>4.0500000000000001E-2</v>
      </c>
      <c r="G4614" s="17">
        <v>0.74355726799999999</v>
      </c>
      <c r="H4614" s="17">
        <v>0.25644273200000001</v>
      </c>
      <c r="I4614" s="17">
        <v>0.65178562100000004</v>
      </c>
      <c r="J4614" s="17">
        <v>0.34725232</v>
      </c>
      <c r="K4614" s="17">
        <v>9.6199999999999996E-4</v>
      </c>
    </row>
    <row r="4615" spans="1:11" x14ac:dyDescent="0.45">
      <c r="A4615" s="10" t="s">
        <v>43</v>
      </c>
      <c r="B4615" s="20">
        <v>0.36</v>
      </c>
      <c r="C4615" s="19">
        <v>58394</v>
      </c>
      <c r="D4615" s="19">
        <v>1473.9679659999999</v>
      </c>
      <c r="E4615" s="23">
        <v>4.8899999999999999E-2</v>
      </c>
      <c r="F4615" s="23">
        <v>4.1799999999999997E-2</v>
      </c>
      <c r="G4615" s="17">
        <v>0.74406617100000005</v>
      </c>
      <c r="H4615" s="17">
        <v>0.255933829</v>
      </c>
      <c r="I4615" s="17">
        <v>0.65954684699999999</v>
      </c>
      <c r="J4615" s="17">
        <v>0.33953952799999998</v>
      </c>
      <c r="K4615" s="17">
        <v>9.1399999999999999E-4</v>
      </c>
    </row>
    <row r="4616" spans="1:11" x14ac:dyDescent="0.45">
      <c r="A4616" s="10" t="s">
        <v>43</v>
      </c>
      <c r="B4616" s="20">
        <v>0.37</v>
      </c>
      <c r="C4616" s="19">
        <v>60050</v>
      </c>
      <c r="D4616" s="19">
        <v>1555.8681529999999</v>
      </c>
      <c r="E4616" s="23">
        <v>5.0200000000000002E-2</v>
      </c>
      <c r="F4616" s="23">
        <v>4.3099999999999999E-2</v>
      </c>
      <c r="G4616" s="17">
        <v>0.74113238999999997</v>
      </c>
      <c r="H4616" s="17">
        <v>0.25886761000000003</v>
      </c>
      <c r="I4616" s="17">
        <v>0.67169902599999998</v>
      </c>
      <c r="J4616" s="17">
        <v>0.32743210299999997</v>
      </c>
      <c r="K4616" s="17">
        <v>8.6899999999999998E-4</v>
      </c>
    </row>
    <row r="4617" spans="1:11" x14ac:dyDescent="0.45">
      <c r="A4617" s="10" t="s">
        <v>43</v>
      </c>
      <c r="B4617" s="20">
        <v>0.38</v>
      </c>
      <c r="C4617" s="19">
        <v>61647</v>
      </c>
      <c r="D4617" s="19">
        <v>1637.4231669999999</v>
      </c>
      <c r="E4617" s="23">
        <v>5.1799999999999999E-2</v>
      </c>
      <c r="F4617" s="23">
        <v>4.4400000000000002E-2</v>
      </c>
      <c r="G4617" s="17">
        <v>0.74439956500000004</v>
      </c>
      <c r="H4617" s="17">
        <v>0.25560043500000001</v>
      </c>
      <c r="I4617" s="17">
        <v>0.68520490099999998</v>
      </c>
      <c r="J4617" s="17">
        <v>0.31396675299999999</v>
      </c>
      <c r="K4617" s="17">
        <v>8.2799999999999996E-4</v>
      </c>
    </row>
    <row r="4618" spans="1:11" x14ac:dyDescent="0.45">
      <c r="A4618" s="10" t="s">
        <v>43</v>
      </c>
      <c r="B4618" s="20">
        <v>0.39</v>
      </c>
      <c r="C4618" s="19">
        <v>63259</v>
      </c>
      <c r="D4618" s="19">
        <v>1722.076384</v>
      </c>
      <c r="E4618" s="23">
        <v>5.3400000000000003E-2</v>
      </c>
      <c r="F4618" s="23">
        <v>4.5699999999999998E-2</v>
      </c>
      <c r="G4618" s="17">
        <v>0.74541172</v>
      </c>
      <c r="H4618" s="17">
        <v>0.25458828</v>
      </c>
      <c r="I4618" s="17">
        <v>0.69600445300000002</v>
      </c>
      <c r="J4618" s="17">
        <v>0.303203104</v>
      </c>
      <c r="K4618" s="17">
        <v>7.9199999999999995E-4</v>
      </c>
    </row>
    <row r="4619" spans="1:11" x14ac:dyDescent="0.45">
      <c r="A4619" s="10" t="s">
        <v>43</v>
      </c>
      <c r="B4619" s="20">
        <v>0.4</v>
      </c>
      <c r="C4619" s="19">
        <v>64849</v>
      </c>
      <c r="D4619" s="19">
        <v>1808.1203539999999</v>
      </c>
      <c r="E4619" s="23">
        <v>5.5E-2</v>
      </c>
      <c r="F4619" s="23">
        <v>4.6899999999999997E-2</v>
      </c>
      <c r="G4619" s="17">
        <v>0.744683804</v>
      </c>
      <c r="H4619" s="17">
        <v>0.255316196</v>
      </c>
      <c r="I4619" s="17">
        <v>0.70796762000000002</v>
      </c>
      <c r="J4619" s="17">
        <v>0.29127775099999997</v>
      </c>
      <c r="K4619" s="17">
        <v>7.5500000000000003E-4</v>
      </c>
    </row>
    <row r="4620" spans="1:11" x14ac:dyDescent="0.45">
      <c r="A4620" s="10" t="s">
        <v>43</v>
      </c>
      <c r="B4620" s="20">
        <v>0.41</v>
      </c>
      <c r="C4620" s="19">
        <v>66461</v>
      </c>
      <c r="D4620" s="19">
        <v>1897.8934240000001</v>
      </c>
      <c r="E4620" s="23">
        <v>5.67E-2</v>
      </c>
      <c r="F4620" s="23">
        <v>4.8300000000000003E-2</v>
      </c>
      <c r="G4620" s="17">
        <v>0.74297708399999995</v>
      </c>
      <c r="H4620" s="17">
        <v>0.25702291599999999</v>
      </c>
      <c r="I4620" s="17">
        <v>0.71586641100000004</v>
      </c>
      <c r="J4620" s="17">
        <v>0.283413949</v>
      </c>
      <c r="K4620" s="17">
        <v>7.2000000000000005E-4</v>
      </c>
    </row>
    <row r="4621" spans="1:11" x14ac:dyDescent="0.45">
      <c r="A4621" s="10" t="s">
        <v>43</v>
      </c>
      <c r="B4621" s="20">
        <v>0.42</v>
      </c>
      <c r="C4621" s="19">
        <v>68063</v>
      </c>
      <c r="D4621" s="19">
        <v>1989.609596</v>
      </c>
      <c r="E4621" s="23">
        <v>5.7799999999999997E-2</v>
      </c>
      <c r="F4621" s="23">
        <v>4.9599999999999998E-2</v>
      </c>
      <c r="G4621" s="17">
        <v>0.74163642500000004</v>
      </c>
      <c r="H4621" s="17">
        <v>0.25836357500000001</v>
      </c>
      <c r="I4621" s="17">
        <v>0.72182236799999999</v>
      </c>
      <c r="J4621" s="17">
        <v>0.277490609</v>
      </c>
      <c r="K4621" s="17">
        <v>6.87E-4</v>
      </c>
    </row>
    <row r="4622" spans="1:11" x14ac:dyDescent="0.45">
      <c r="A4622" s="10" t="s">
        <v>43</v>
      </c>
      <c r="B4622" s="20">
        <v>0.43</v>
      </c>
      <c r="C4622" s="19">
        <v>69658</v>
      </c>
      <c r="D4622" s="19">
        <v>2083.5715070000001</v>
      </c>
      <c r="E4622" s="23">
        <v>6.0100000000000001E-2</v>
      </c>
      <c r="F4622" s="23">
        <v>5.0900000000000001E-2</v>
      </c>
      <c r="G4622" s="17">
        <v>0.74219759399999996</v>
      </c>
      <c r="H4622" s="17">
        <v>0.25780240599999998</v>
      </c>
      <c r="I4622" s="17">
        <v>0.73046992499999996</v>
      </c>
      <c r="J4622" s="17">
        <v>0.26887265500000002</v>
      </c>
      <c r="K4622" s="17">
        <v>6.5700000000000003E-4</v>
      </c>
    </row>
    <row r="4623" spans="1:11" x14ac:dyDescent="0.45">
      <c r="A4623" s="10" t="s">
        <v>43</v>
      </c>
      <c r="B4623" s="20">
        <v>0.44</v>
      </c>
      <c r="C4623" s="19">
        <v>71242</v>
      </c>
      <c r="D4623" s="19">
        <v>2180.3690190000002</v>
      </c>
      <c r="E4623" s="23">
        <v>6.2399999999999997E-2</v>
      </c>
      <c r="F4623" s="23">
        <v>5.2400000000000002E-2</v>
      </c>
      <c r="G4623" s="17">
        <v>0.74241318300000003</v>
      </c>
      <c r="H4623" s="17">
        <v>0.25758681700000002</v>
      </c>
      <c r="I4623" s="17">
        <v>0.73853738099999999</v>
      </c>
      <c r="J4623" s="17">
        <v>0.26083383300000001</v>
      </c>
      <c r="K4623" s="17">
        <v>6.29E-4</v>
      </c>
    </row>
    <row r="4624" spans="1:11" x14ac:dyDescent="0.45">
      <c r="A4624" s="10" t="s">
        <v>43</v>
      </c>
      <c r="B4624" s="20">
        <v>0.45</v>
      </c>
      <c r="C4624" s="19">
        <v>72836</v>
      </c>
      <c r="D4624" s="19">
        <v>2281.2604259999998</v>
      </c>
      <c r="E4624" s="23">
        <v>6.4299999999999996E-2</v>
      </c>
      <c r="F4624" s="23">
        <v>5.3900000000000003E-2</v>
      </c>
      <c r="G4624" s="17">
        <v>0.74504366</v>
      </c>
      <c r="H4624" s="17">
        <v>0.25495634</v>
      </c>
      <c r="I4624" s="17">
        <v>0.74792811599999998</v>
      </c>
      <c r="J4624" s="17">
        <v>0.251470533</v>
      </c>
      <c r="K4624" s="17">
        <v>6.0099999999999997E-4</v>
      </c>
    </row>
    <row r="4625" spans="1:11" x14ac:dyDescent="0.45">
      <c r="A4625" s="10" t="s">
        <v>43</v>
      </c>
      <c r="B4625" s="20">
        <v>0.46</v>
      </c>
      <c r="C4625" s="19">
        <v>74447</v>
      </c>
      <c r="D4625" s="19">
        <v>2386.5504209999999</v>
      </c>
      <c r="E4625" s="23">
        <v>6.6600000000000006E-2</v>
      </c>
      <c r="F4625" s="23">
        <v>5.5399999999999998E-2</v>
      </c>
      <c r="G4625" s="17">
        <v>0.74647735999999998</v>
      </c>
      <c r="H4625" s="17">
        <v>0.25352264000000002</v>
      </c>
      <c r="I4625" s="17">
        <v>0.75666714000000002</v>
      </c>
      <c r="J4625" s="17">
        <v>0.242756781</v>
      </c>
      <c r="K4625" s="17">
        <v>5.7600000000000001E-4</v>
      </c>
    </row>
    <row r="4626" spans="1:11" x14ac:dyDescent="0.45">
      <c r="A4626" s="10" t="s">
        <v>43</v>
      </c>
      <c r="B4626" s="20">
        <v>0.47</v>
      </c>
      <c r="C4626" s="19">
        <v>76049</v>
      </c>
      <c r="D4626" s="19">
        <v>2495.2422200000001</v>
      </c>
      <c r="E4626" s="23">
        <v>6.88E-2</v>
      </c>
      <c r="F4626" s="23">
        <v>5.7000000000000002E-2</v>
      </c>
      <c r="G4626" s="17">
        <v>0.74871464499999996</v>
      </c>
      <c r="H4626" s="17">
        <v>0.25128535499999999</v>
      </c>
      <c r="I4626" s="17">
        <v>0.76348116399999999</v>
      </c>
      <c r="J4626" s="17">
        <v>0.23596677999999999</v>
      </c>
      <c r="K4626" s="17">
        <v>5.5199999999999997E-4</v>
      </c>
    </row>
    <row r="4627" spans="1:11" x14ac:dyDescent="0.45">
      <c r="A4627" s="10" t="s">
        <v>43</v>
      </c>
      <c r="B4627" s="20">
        <v>0.48</v>
      </c>
      <c r="C4627" s="19">
        <v>77607</v>
      </c>
      <c r="D4627" s="19">
        <v>2604.3825019999999</v>
      </c>
      <c r="E4627" s="23">
        <v>7.1099999999999997E-2</v>
      </c>
      <c r="F4627" s="23">
        <v>5.8599999999999999E-2</v>
      </c>
      <c r="G4627" s="17">
        <v>0.75207133400000004</v>
      </c>
      <c r="H4627" s="17">
        <v>0.24792866599999999</v>
      </c>
      <c r="I4627" s="17">
        <v>0.77074031099999996</v>
      </c>
      <c r="J4627" s="17">
        <v>0.22872946699999999</v>
      </c>
      <c r="K4627" s="17">
        <v>5.2999999999999998E-4</v>
      </c>
    </row>
    <row r="4628" spans="1:11" x14ac:dyDescent="0.45">
      <c r="A4628" s="10" t="s">
        <v>43</v>
      </c>
      <c r="B4628" s="20">
        <v>0.49</v>
      </c>
      <c r="C4628" s="19">
        <v>79262</v>
      </c>
      <c r="D4628" s="19">
        <v>2724.0854939999999</v>
      </c>
      <c r="E4628" s="23">
        <v>7.3499999999999996E-2</v>
      </c>
      <c r="F4628" s="23">
        <v>6.0299999999999999E-2</v>
      </c>
      <c r="G4628" s="17">
        <v>0.75218894300000005</v>
      </c>
      <c r="H4628" s="17">
        <v>0.247811057</v>
      </c>
      <c r="I4628" s="17">
        <v>0.77884665099999995</v>
      </c>
      <c r="J4628" s="17">
        <v>0.22064576399999999</v>
      </c>
      <c r="K4628" s="17">
        <v>5.0799999999999999E-4</v>
      </c>
    </row>
    <row r="4629" spans="1:11" x14ac:dyDescent="0.45">
      <c r="A4629" s="10" t="s">
        <v>43</v>
      </c>
      <c r="B4629" s="20">
        <v>0.5</v>
      </c>
      <c r="C4629" s="19">
        <v>80875</v>
      </c>
      <c r="D4629" s="19">
        <v>2844.756934</v>
      </c>
      <c r="E4629" s="23">
        <v>7.5800000000000006E-2</v>
      </c>
      <c r="F4629" s="23">
        <v>6.2E-2</v>
      </c>
      <c r="G4629" s="17">
        <v>0.754880989</v>
      </c>
      <c r="H4629" s="17">
        <v>0.245119011</v>
      </c>
      <c r="I4629" s="17">
        <v>0.78671781799999996</v>
      </c>
      <c r="J4629" s="17">
        <v>0.212794926</v>
      </c>
      <c r="K4629" s="17">
        <v>4.8700000000000002E-4</v>
      </c>
    </row>
    <row r="4630" spans="1:11" x14ac:dyDescent="0.45">
      <c r="A4630" s="10" t="s">
        <v>43</v>
      </c>
      <c r="B4630" s="20">
        <v>0.51</v>
      </c>
      <c r="C4630" s="19">
        <v>82468</v>
      </c>
      <c r="D4630" s="19">
        <v>2966.6479890000001</v>
      </c>
      <c r="E4630" s="23">
        <v>7.7399999999999997E-2</v>
      </c>
      <c r="F4630" s="23">
        <v>6.3799999999999996E-2</v>
      </c>
      <c r="G4630" s="17">
        <v>0.75584469099999996</v>
      </c>
      <c r="H4630" s="17">
        <v>0.24415530899999999</v>
      </c>
      <c r="I4630" s="17">
        <v>0.79340408900000003</v>
      </c>
      <c r="J4630" s="17">
        <v>0.20612777800000001</v>
      </c>
      <c r="K4630" s="17">
        <v>4.6799999999999999E-4</v>
      </c>
    </row>
    <row r="4631" spans="1:11" x14ac:dyDescent="0.45">
      <c r="A4631" s="10" t="s">
        <v>43</v>
      </c>
      <c r="B4631" s="20">
        <v>0.52</v>
      </c>
      <c r="C4631" s="19">
        <v>84051</v>
      </c>
      <c r="D4631" s="19">
        <v>3091.2761220000002</v>
      </c>
      <c r="E4631" s="23">
        <v>8.0399999999999999E-2</v>
      </c>
      <c r="F4631" s="23">
        <v>6.5500000000000003E-2</v>
      </c>
      <c r="G4631" s="17">
        <v>0.75614805299999999</v>
      </c>
      <c r="H4631" s="17">
        <v>0.24385194700000001</v>
      </c>
      <c r="I4631" s="17">
        <v>0.79875113399999997</v>
      </c>
      <c r="J4631" s="17">
        <v>0.20079799600000001</v>
      </c>
      <c r="K4631" s="17">
        <v>4.5100000000000001E-4</v>
      </c>
    </row>
    <row r="4632" spans="1:11" x14ac:dyDescent="0.45">
      <c r="A4632" s="10" t="s">
        <v>43</v>
      </c>
      <c r="B4632" s="20">
        <v>0.53</v>
      </c>
      <c r="C4632" s="19">
        <v>85546</v>
      </c>
      <c r="D4632" s="19">
        <v>3212.8871859999999</v>
      </c>
      <c r="E4632" s="23">
        <v>8.2400000000000001E-2</v>
      </c>
      <c r="F4632" s="23">
        <v>6.7400000000000002E-2</v>
      </c>
      <c r="G4632" s="17">
        <v>0.75745213099999997</v>
      </c>
      <c r="H4632" s="17">
        <v>0.242547869</v>
      </c>
      <c r="I4632" s="17">
        <v>0.80584553000000003</v>
      </c>
      <c r="J4632" s="17">
        <v>0.19372062100000001</v>
      </c>
      <c r="K4632" s="17">
        <v>4.3399999999999998E-4</v>
      </c>
    </row>
    <row r="4633" spans="1:11" x14ac:dyDescent="0.45">
      <c r="A4633" s="10" t="s">
        <v>43</v>
      </c>
      <c r="B4633" s="20">
        <v>0.54</v>
      </c>
      <c r="C4633" s="19">
        <v>87222</v>
      </c>
      <c r="D4633" s="19">
        <v>3353.728834</v>
      </c>
      <c r="E4633" s="23">
        <v>8.5800000000000001E-2</v>
      </c>
      <c r="F4633" s="23">
        <v>6.93E-2</v>
      </c>
      <c r="G4633" s="17">
        <v>0.75855862100000004</v>
      </c>
      <c r="H4633" s="17">
        <v>0.24144137900000001</v>
      </c>
      <c r="I4633" s="17">
        <v>0.81281580099999995</v>
      </c>
      <c r="J4633" s="17">
        <v>0.186767768</v>
      </c>
      <c r="K4633" s="17">
        <v>4.1599999999999997E-4</v>
      </c>
    </row>
    <row r="4634" spans="1:11" x14ac:dyDescent="0.45">
      <c r="A4634" s="10" t="s">
        <v>43</v>
      </c>
      <c r="B4634" s="20">
        <v>0.55000000000000004</v>
      </c>
      <c r="C4634" s="19">
        <v>88872</v>
      </c>
      <c r="D4634" s="19">
        <v>3497.8936269999999</v>
      </c>
      <c r="E4634" s="23">
        <v>8.8999999999999996E-2</v>
      </c>
      <c r="F4634" s="23">
        <v>7.1300000000000002E-2</v>
      </c>
      <c r="G4634" s="17">
        <v>0.75965433400000004</v>
      </c>
      <c r="H4634" s="17">
        <v>0.24034566600000001</v>
      </c>
      <c r="I4634" s="17">
        <v>0.81814964400000001</v>
      </c>
      <c r="J4634" s="17">
        <v>0.18144927299999999</v>
      </c>
      <c r="K4634" s="17">
        <v>4.0099999999999999E-4</v>
      </c>
    </row>
    <row r="4635" spans="1:11" x14ac:dyDescent="0.45">
      <c r="A4635" s="10" t="s">
        <v>43</v>
      </c>
      <c r="B4635" s="20">
        <v>0.56000000000000005</v>
      </c>
      <c r="C4635" s="19">
        <v>90627</v>
      </c>
      <c r="D4635" s="19">
        <v>3656.2324699999999</v>
      </c>
      <c r="E4635" s="23">
        <v>9.1499999999999998E-2</v>
      </c>
      <c r="F4635" s="23">
        <v>7.3599999999999999E-2</v>
      </c>
      <c r="G4635" s="17">
        <v>0.76129630199999998</v>
      </c>
      <c r="H4635" s="17">
        <v>0.23870369799999999</v>
      </c>
      <c r="I4635" s="17">
        <v>0.82261809900000005</v>
      </c>
      <c r="J4635" s="17">
        <v>0.17699582</v>
      </c>
      <c r="K4635" s="17">
        <v>3.86E-4</v>
      </c>
    </row>
    <row r="4636" spans="1:11" x14ac:dyDescent="0.45">
      <c r="A4636" s="10" t="s">
        <v>43</v>
      </c>
      <c r="B4636" s="20">
        <v>0.56999999999999995</v>
      </c>
      <c r="C4636" s="19">
        <v>92244</v>
      </c>
      <c r="D4636" s="19">
        <v>3806.868234</v>
      </c>
      <c r="E4636" s="23">
        <v>9.4500000000000001E-2</v>
      </c>
      <c r="F4636" s="23">
        <v>7.5600000000000001E-2</v>
      </c>
      <c r="G4636" s="17">
        <v>0.76166471499999999</v>
      </c>
      <c r="H4636" s="17">
        <v>0.23833528500000001</v>
      </c>
      <c r="I4636" s="17">
        <v>0.82839135500000005</v>
      </c>
      <c r="J4636" s="17">
        <v>0.17123713600000001</v>
      </c>
      <c r="K4636" s="17">
        <v>3.7199999999999999E-4</v>
      </c>
    </row>
    <row r="4637" spans="1:11" x14ac:dyDescent="0.45">
      <c r="A4637" s="10" t="s">
        <v>43</v>
      </c>
      <c r="B4637" s="20">
        <v>0.57999999999999996</v>
      </c>
      <c r="C4637" s="19">
        <v>93835</v>
      </c>
      <c r="D4637" s="19">
        <v>3960.3389139999999</v>
      </c>
      <c r="E4637" s="23">
        <v>9.7600000000000006E-2</v>
      </c>
      <c r="F4637" s="23">
        <v>7.7899999999999997E-2</v>
      </c>
      <c r="G4637" s="17">
        <v>0.76230617599999995</v>
      </c>
      <c r="H4637" s="17">
        <v>0.237693824</v>
      </c>
      <c r="I4637" s="17">
        <v>0.83342423799999998</v>
      </c>
      <c r="J4637" s="17">
        <v>0.166217538</v>
      </c>
      <c r="K4637" s="17">
        <v>3.5799999999999997E-4</v>
      </c>
    </row>
    <row r="4638" spans="1:11" x14ac:dyDescent="0.45">
      <c r="A4638" s="10" t="s">
        <v>43</v>
      </c>
      <c r="B4638" s="20">
        <v>0.59</v>
      </c>
      <c r="C4638" s="19">
        <v>95424</v>
      </c>
      <c r="D4638" s="19">
        <v>4117.980313</v>
      </c>
      <c r="E4638" s="23">
        <v>0.100932798</v>
      </c>
      <c r="F4638" s="23">
        <v>8.0199999999999994E-2</v>
      </c>
      <c r="G4638" s="17">
        <v>0.76406354799999998</v>
      </c>
      <c r="H4638" s="17">
        <v>0.23593645199999999</v>
      </c>
      <c r="I4638" s="17">
        <v>0.83935207599999995</v>
      </c>
      <c r="J4638" s="17">
        <v>0.16030324600000001</v>
      </c>
      <c r="K4638" s="17">
        <v>3.4499999999999998E-4</v>
      </c>
    </row>
    <row r="4639" spans="1:11" x14ac:dyDescent="0.45">
      <c r="A4639" s="10" t="s">
        <v>43</v>
      </c>
      <c r="B4639" s="20">
        <v>0.6</v>
      </c>
      <c r="C4639" s="19">
        <v>96885</v>
      </c>
      <c r="D4639" s="19">
        <v>4267.6135459999996</v>
      </c>
      <c r="E4639" s="23">
        <v>0.103966694</v>
      </c>
      <c r="F4639" s="23">
        <v>8.2199999999999995E-2</v>
      </c>
      <c r="G4639" s="17">
        <v>0.76544356700000005</v>
      </c>
      <c r="H4639" s="17">
        <v>0.23455643300000001</v>
      </c>
      <c r="I4639" s="17">
        <v>0.84441169999999999</v>
      </c>
      <c r="J4639" s="17">
        <v>0.15525481299999999</v>
      </c>
      <c r="K4639" s="17">
        <v>3.3300000000000002E-4</v>
      </c>
    </row>
    <row r="4640" spans="1:11" x14ac:dyDescent="0.45">
      <c r="A4640" s="10" t="s">
        <v>43</v>
      </c>
      <c r="B4640" s="20">
        <v>0.61</v>
      </c>
      <c r="C4640" s="19">
        <v>98480</v>
      </c>
      <c r="D4640" s="19">
        <v>4436.1641099999997</v>
      </c>
      <c r="E4640" s="23">
        <v>0.107274962</v>
      </c>
      <c r="F4640" s="23">
        <v>8.4599999999999995E-2</v>
      </c>
      <c r="G4640" s="17">
        <v>0.76735377699999996</v>
      </c>
      <c r="H4640" s="17">
        <v>0.23264622300000001</v>
      </c>
      <c r="I4640" s="17">
        <v>0.84855154499999996</v>
      </c>
      <c r="J4640" s="17">
        <v>0.15112658300000001</v>
      </c>
      <c r="K4640" s="17">
        <v>3.2200000000000002E-4</v>
      </c>
    </row>
    <row r="4641" spans="1:11" x14ac:dyDescent="0.45">
      <c r="A4641" s="10" t="s">
        <v>43</v>
      </c>
      <c r="B4641" s="20">
        <v>0.62</v>
      </c>
      <c r="C4641" s="19">
        <v>100074</v>
      </c>
      <c r="D4641" s="19">
        <v>4610.3527320000003</v>
      </c>
      <c r="E4641" s="23">
        <v>0.111287045</v>
      </c>
      <c r="F4641" s="23">
        <v>8.6999999999999994E-2</v>
      </c>
      <c r="G4641" s="17">
        <v>0.76821152299999995</v>
      </c>
      <c r="H4641" s="17">
        <v>0.23178847699999999</v>
      </c>
      <c r="I4641" s="17">
        <v>0.852580746</v>
      </c>
      <c r="J4641" s="17">
        <v>0.14709170999999999</v>
      </c>
      <c r="K4641" s="17">
        <v>3.28E-4</v>
      </c>
    </row>
    <row r="4642" spans="1:11" x14ac:dyDescent="0.45">
      <c r="A4642" s="10" t="s">
        <v>43</v>
      </c>
      <c r="B4642" s="20">
        <v>0.63</v>
      </c>
      <c r="C4642" s="19">
        <v>101683</v>
      </c>
      <c r="D4642" s="19">
        <v>4792.1787039999999</v>
      </c>
      <c r="E4642" s="23">
        <v>0.114668569</v>
      </c>
      <c r="F4642" s="23">
        <v>8.9499999999999996E-2</v>
      </c>
      <c r="G4642" s="17">
        <v>0.76973535400000004</v>
      </c>
      <c r="H4642" s="17">
        <v>0.23026464599999999</v>
      </c>
      <c r="I4642" s="17">
        <v>0.85800367399999999</v>
      </c>
      <c r="J4642" s="17">
        <v>0.14168109000000001</v>
      </c>
      <c r="K4642" s="17">
        <v>3.1500000000000001E-4</v>
      </c>
    </row>
    <row r="4643" spans="1:11" x14ac:dyDescent="0.45">
      <c r="A4643" s="10" t="s">
        <v>43</v>
      </c>
      <c r="B4643" s="20">
        <v>0.64</v>
      </c>
      <c r="C4643" s="19">
        <v>103296</v>
      </c>
      <c r="D4643" s="19">
        <v>4979.6732689999999</v>
      </c>
      <c r="E4643" s="23">
        <v>0.118910511</v>
      </c>
      <c r="F4643" s="23">
        <v>9.2100000000000001E-2</v>
      </c>
      <c r="G4643" s="17">
        <v>0.77069779999999999</v>
      </c>
      <c r="H4643" s="17">
        <v>0.22930220000000001</v>
      </c>
      <c r="I4643" s="17">
        <v>0.86208846500000003</v>
      </c>
      <c r="J4643" s="17">
        <v>0.137607073</v>
      </c>
      <c r="K4643" s="17">
        <v>3.0400000000000002E-4</v>
      </c>
    </row>
    <row r="4644" spans="1:11" x14ac:dyDescent="0.45">
      <c r="A4644" s="10" t="s">
        <v>43</v>
      </c>
      <c r="B4644" s="20">
        <v>0.65</v>
      </c>
      <c r="C4644" s="19">
        <v>104853</v>
      </c>
      <c r="D4644" s="19">
        <v>5167.1035250000004</v>
      </c>
      <c r="E4644" s="23">
        <v>0.121945188</v>
      </c>
      <c r="F4644" s="23">
        <v>9.4700000000000006E-2</v>
      </c>
      <c r="G4644" s="17">
        <v>0.77123210600000003</v>
      </c>
      <c r="H4644" s="17">
        <v>0.228767894</v>
      </c>
      <c r="I4644" s="17">
        <v>0.86665319100000004</v>
      </c>
      <c r="J4644" s="17">
        <v>0.13305256400000001</v>
      </c>
      <c r="K4644" s="17">
        <v>2.9399999999999999E-4</v>
      </c>
    </row>
    <row r="4645" spans="1:11" x14ac:dyDescent="0.45">
      <c r="A4645" s="10" t="s">
        <v>43</v>
      </c>
      <c r="B4645" s="20">
        <v>0.66</v>
      </c>
      <c r="C4645" s="19">
        <v>106460</v>
      </c>
      <c r="D4645" s="19">
        <v>5365.9980660000001</v>
      </c>
      <c r="E4645" s="23">
        <v>0.12576853099999999</v>
      </c>
      <c r="F4645" s="23">
        <v>9.74E-2</v>
      </c>
      <c r="G4645" s="17">
        <v>0.77304151799999998</v>
      </c>
      <c r="H4645" s="17">
        <v>0.22695848199999999</v>
      </c>
      <c r="I4645" s="17">
        <v>0.87090878299999996</v>
      </c>
      <c r="J4645" s="17">
        <v>0.128806803</v>
      </c>
      <c r="K4645" s="17">
        <v>2.8400000000000002E-4</v>
      </c>
    </row>
    <row r="4646" spans="1:11" x14ac:dyDescent="0.45">
      <c r="A4646" s="10" t="s">
        <v>43</v>
      </c>
      <c r="B4646" s="20">
        <v>0.67</v>
      </c>
      <c r="C4646" s="19">
        <v>108076</v>
      </c>
      <c r="D4646" s="19">
        <v>5572.3881380000003</v>
      </c>
      <c r="E4646" s="23">
        <v>0.12960835800000001</v>
      </c>
      <c r="F4646" s="23">
        <v>0.10020116499999999</v>
      </c>
      <c r="G4646" s="17">
        <v>0.77417743100000003</v>
      </c>
      <c r="H4646" s="17">
        <v>0.225822569</v>
      </c>
      <c r="I4646" s="17">
        <v>0.87510215700000005</v>
      </c>
      <c r="J4646" s="17">
        <v>0.12462305</v>
      </c>
      <c r="K4646" s="17">
        <v>2.7500000000000002E-4</v>
      </c>
    </row>
    <row r="4647" spans="1:11" x14ac:dyDescent="0.45">
      <c r="A4647" s="10" t="s">
        <v>43</v>
      </c>
      <c r="B4647" s="20">
        <v>0.68</v>
      </c>
      <c r="C4647" s="19">
        <v>109702</v>
      </c>
      <c r="D4647" s="19">
        <v>5787.6276379999999</v>
      </c>
      <c r="E4647" s="23">
        <v>0.134736366</v>
      </c>
      <c r="F4647" s="23">
        <v>0.103082648</v>
      </c>
      <c r="G4647" s="17">
        <v>0.77540974600000001</v>
      </c>
      <c r="H4647" s="17">
        <v>0.22459025399999999</v>
      </c>
      <c r="I4647" s="17">
        <v>0.87876142999999995</v>
      </c>
      <c r="J4647" s="17">
        <v>0.120973443</v>
      </c>
      <c r="K4647" s="17">
        <v>2.6499999999999999E-4</v>
      </c>
    </row>
    <row r="4648" spans="1:11" x14ac:dyDescent="0.45">
      <c r="A4648" s="10" t="s">
        <v>43</v>
      </c>
      <c r="B4648" s="20">
        <v>0.69</v>
      </c>
      <c r="C4648" s="19">
        <v>111280</v>
      </c>
      <c r="D4648" s="19">
        <v>6004.070283</v>
      </c>
      <c r="E4648" s="23">
        <v>0.13919177199999999</v>
      </c>
      <c r="F4648" s="23">
        <v>0.10612801299999999</v>
      </c>
      <c r="G4648" s="17">
        <v>0.77671639100000001</v>
      </c>
      <c r="H4648" s="17">
        <v>0.22328360899999999</v>
      </c>
      <c r="I4648" s="17">
        <v>0.88275630400000005</v>
      </c>
      <c r="J4648" s="17">
        <v>0.116987717</v>
      </c>
      <c r="K4648" s="17">
        <v>2.5599999999999999E-4</v>
      </c>
    </row>
    <row r="4649" spans="1:11" x14ac:dyDescent="0.45">
      <c r="A4649" s="10" t="s">
        <v>43</v>
      </c>
      <c r="B4649" s="20">
        <v>0.7</v>
      </c>
      <c r="C4649" s="19">
        <v>112872</v>
      </c>
      <c r="D4649" s="19">
        <v>6229.4972200000002</v>
      </c>
      <c r="E4649" s="23">
        <v>0.14468429299999999</v>
      </c>
      <c r="F4649" s="23">
        <v>0.109208891</v>
      </c>
      <c r="G4649" s="17">
        <v>0.77829754100000004</v>
      </c>
      <c r="H4649" s="17">
        <v>0.22170245899999999</v>
      </c>
      <c r="I4649" s="17">
        <v>0.88632736199999995</v>
      </c>
      <c r="J4649" s="17">
        <v>0.113425259</v>
      </c>
      <c r="K4649" s="17">
        <v>2.4699999999999999E-4</v>
      </c>
    </row>
    <row r="4650" spans="1:11" x14ac:dyDescent="0.45">
      <c r="A4650" s="10" t="s">
        <v>43</v>
      </c>
      <c r="B4650" s="20">
        <v>0.71</v>
      </c>
      <c r="C4650" s="19">
        <v>114443</v>
      </c>
      <c r="D4650" s="19">
        <v>6460.7107130000004</v>
      </c>
      <c r="E4650" s="23">
        <v>0.15001832000000001</v>
      </c>
      <c r="F4650" s="23">
        <v>0.112450024</v>
      </c>
      <c r="G4650" s="17">
        <v>0.778763227</v>
      </c>
      <c r="H4650" s="17">
        <v>0.221236773</v>
      </c>
      <c r="I4650" s="17">
        <v>0.89001397199999999</v>
      </c>
      <c r="J4650" s="17">
        <v>0.109741008</v>
      </c>
      <c r="K4650" s="17">
        <v>2.4499999999999999E-4</v>
      </c>
    </row>
    <row r="4651" spans="1:11" x14ac:dyDescent="0.45">
      <c r="A4651" s="10" t="s">
        <v>43</v>
      </c>
      <c r="B4651" s="20">
        <v>0.72</v>
      </c>
      <c r="C4651" s="19">
        <v>116100</v>
      </c>
      <c r="D4651" s="19">
        <v>6714.0209240000004</v>
      </c>
      <c r="E4651" s="23">
        <v>0.15609067800000001</v>
      </c>
      <c r="F4651" s="23">
        <v>0.11582624699999999</v>
      </c>
      <c r="G4651" s="17">
        <v>0.77950904399999998</v>
      </c>
      <c r="H4651" s="17">
        <v>0.22049095599999999</v>
      </c>
      <c r="I4651" s="17">
        <v>0.89360162200000004</v>
      </c>
      <c r="J4651" s="17">
        <v>0.106161731</v>
      </c>
      <c r="K4651" s="17">
        <v>2.3699999999999999E-4</v>
      </c>
    </row>
    <row r="4652" spans="1:11" x14ac:dyDescent="0.45">
      <c r="A4652" s="10" t="s">
        <v>43</v>
      </c>
      <c r="B4652" s="20">
        <v>0.73</v>
      </c>
      <c r="C4652" s="19">
        <v>117682</v>
      </c>
      <c r="D4652" s="19">
        <v>6965.4098139999996</v>
      </c>
      <c r="E4652" s="23">
        <v>0.16161097499999999</v>
      </c>
      <c r="F4652" s="23">
        <v>0.119327111</v>
      </c>
      <c r="G4652" s="17">
        <v>0.78037422899999997</v>
      </c>
      <c r="H4652" s="17">
        <v>0.219625771</v>
      </c>
      <c r="I4652" s="17">
        <v>0.89685213399999997</v>
      </c>
      <c r="J4652" s="17">
        <v>0.102918721</v>
      </c>
      <c r="K4652" s="17">
        <v>2.2900000000000001E-4</v>
      </c>
    </row>
    <row r="4653" spans="1:11" x14ac:dyDescent="0.45">
      <c r="A4653" s="10" t="s">
        <v>43</v>
      </c>
      <c r="B4653" s="20">
        <v>0.74</v>
      </c>
      <c r="C4653" s="19">
        <v>119295</v>
      </c>
      <c r="D4653" s="19">
        <v>7230.9864669999997</v>
      </c>
      <c r="E4653" s="23">
        <v>0.16855621000000001</v>
      </c>
      <c r="F4653" s="23">
        <v>0.122924758</v>
      </c>
      <c r="G4653" s="17">
        <v>0.78164214799999998</v>
      </c>
      <c r="H4653" s="17">
        <v>0.21835785199999999</v>
      </c>
      <c r="I4653" s="17">
        <v>0.89965780100000003</v>
      </c>
      <c r="J4653" s="17">
        <v>0.100120186</v>
      </c>
      <c r="K4653" s="17">
        <v>2.22E-4</v>
      </c>
    </row>
    <row r="4654" spans="1:11" x14ac:dyDescent="0.45">
      <c r="A4654" s="10" t="s">
        <v>43</v>
      </c>
      <c r="B4654" s="20">
        <v>0.75</v>
      </c>
      <c r="C4654" s="19">
        <v>120906</v>
      </c>
      <c r="D4654" s="19">
        <v>7509.4246789999997</v>
      </c>
      <c r="E4654" s="23">
        <v>0.17641565400000001</v>
      </c>
      <c r="F4654" s="23">
        <v>0.12691828899999999</v>
      </c>
      <c r="G4654" s="17">
        <v>0.78243428800000003</v>
      </c>
      <c r="H4654" s="17">
        <v>0.21756571199999999</v>
      </c>
      <c r="I4654" s="17">
        <v>0.90260054999999995</v>
      </c>
      <c r="J4654" s="17">
        <v>9.7199999999999995E-2</v>
      </c>
      <c r="K4654" s="17">
        <v>2.1499999999999999E-4</v>
      </c>
    </row>
    <row r="4655" spans="1:11" x14ac:dyDescent="0.45">
      <c r="A4655" s="10" t="s">
        <v>43</v>
      </c>
      <c r="B4655" s="20">
        <v>0.76</v>
      </c>
      <c r="C4655" s="19">
        <v>122476</v>
      </c>
      <c r="D4655" s="19">
        <v>7791.6859770000001</v>
      </c>
      <c r="E4655" s="23">
        <v>0.18283374399999999</v>
      </c>
      <c r="F4655" s="23">
        <v>0.130990731</v>
      </c>
      <c r="G4655" s="17">
        <v>0.78352493499999998</v>
      </c>
      <c r="H4655" s="17">
        <v>0.21647506499999999</v>
      </c>
      <c r="I4655" s="17">
        <v>0.90557275999999998</v>
      </c>
      <c r="J4655" s="17">
        <v>9.4200000000000006E-2</v>
      </c>
      <c r="K4655" s="17">
        <v>2.0799999999999999E-4</v>
      </c>
    </row>
    <row r="4656" spans="1:11" x14ac:dyDescent="0.45">
      <c r="A4656" s="10" t="s">
        <v>43</v>
      </c>
      <c r="B4656" s="20">
        <v>0.77</v>
      </c>
      <c r="C4656" s="19">
        <v>124102</v>
      </c>
      <c r="D4656" s="19">
        <v>8095.1434749999999</v>
      </c>
      <c r="E4656" s="23">
        <v>0.19034692</v>
      </c>
      <c r="F4656" s="23">
        <v>0.13523581900000001</v>
      </c>
      <c r="G4656" s="17">
        <v>0.78508807300000005</v>
      </c>
      <c r="H4656" s="17">
        <v>0.214911927</v>
      </c>
      <c r="I4656" s="17">
        <v>0.90866985099999997</v>
      </c>
      <c r="J4656" s="17">
        <v>9.11E-2</v>
      </c>
      <c r="K4656" s="17">
        <v>2.0100000000000001E-4</v>
      </c>
    </row>
    <row r="4657" spans="1:11" x14ac:dyDescent="0.45">
      <c r="A4657" s="10" t="s">
        <v>43</v>
      </c>
      <c r="B4657" s="20">
        <v>0.78</v>
      </c>
      <c r="C4657" s="19">
        <v>125706</v>
      </c>
      <c r="D4657" s="19">
        <v>8406.4168709999994</v>
      </c>
      <c r="E4657" s="23">
        <v>0.197843983</v>
      </c>
      <c r="F4657" s="23">
        <v>0.13959208300000001</v>
      </c>
      <c r="G4657" s="17">
        <v>0.78610408399999998</v>
      </c>
      <c r="H4657" s="17">
        <v>0.21389591599999999</v>
      </c>
      <c r="I4657" s="17">
        <v>0.91159752900000002</v>
      </c>
      <c r="J4657" s="17">
        <v>8.8200000000000001E-2</v>
      </c>
      <c r="K4657" s="17">
        <v>1.9599999999999999E-4</v>
      </c>
    </row>
    <row r="4658" spans="1:11" x14ac:dyDescent="0.45">
      <c r="A4658" s="10" t="s">
        <v>43</v>
      </c>
      <c r="B4658" s="20">
        <v>0.79</v>
      </c>
      <c r="C4658" s="19">
        <v>127305</v>
      </c>
      <c r="D4658" s="19">
        <v>8731.1562859999995</v>
      </c>
      <c r="E4658" s="23">
        <v>0.20956430500000001</v>
      </c>
      <c r="F4658" s="23">
        <v>0.14429572500000001</v>
      </c>
      <c r="G4658" s="17">
        <v>0.78667766400000005</v>
      </c>
      <c r="H4658" s="17">
        <v>0.213322336</v>
      </c>
      <c r="I4658" s="17">
        <v>0.91427476399999996</v>
      </c>
      <c r="J4658" s="17">
        <v>8.5500000000000007E-2</v>
      </c>
      <c r="K4658" s="17">
        <v>1.9000000000000001E-4</v>
      </c>
    </row>
    <row r="4659" spans="1:11" x14ac:dyDescent="0.45">
      <c r="A4659" s="10" t="s">
        <v>43</v>
      </c>
      <c r="B4659" s="20">
        <v>0.8</v>
      </c>
      <c r="C4659" s="19">
        <v>128280</v>
      </c>
      <c r="D4659" s="19">
        <v>8938.1171950000007</v>
      </c>
      <c r="E4659" s="23">
        <v>0.214981162</v>
      </c>
      <c r="F4659" s="23">
        <v>0.14723470499999999</v>
      </c>
      <c r="G4659" s="17">
        <v>0.78721546600000003</v>
      </c>
      <c r="H4659" s="17">
        <v>0.212784534</v>
      </c>
      <c r="I4659" s="17">
        <v>0.91610707300000005</v>
      </c>
      <c r="J4659" s="17">
        <v>8.3699999999999997E-2</v>
      </c>
      <c r="K4659" s="17">
        <v>1.9100000000000001E-4</v>
      </c>
    </row>
    <row r="4660" spans="1:11" x14ac:dyDescent="0.45">
      <c r="A4660" s="10" t="s">
        <v>43</v>
      </c>
      <c r="B4660" s="20">
        <v>0.80100000000000005</v>
      </c>
      <c r="C4660" s="19">
        <v>128434</v>
      </c>
      <c r="D4660" s="19">
        <v>8971.2965590000003</v>
      </c>
      <c r="E4660" s="23">
        <v>0.21589288500000001</v>
      </c>
      <c r="F4660" s="23">
        <v>0.14777970500000001</v>
      </c>
      <c r="G4660" s="17">
        <v>0.787229238</v>
      </c>
      <c r="H4660" s="17">
        <v>0.212770762</v>
      </c>
      <c r="I4660" s="17">
        <v>0.91635185100000005</v>
      </c>
      <c r="J4660" s="17">
        <v>8.3500000000000005E-2</v>
      </c>
      <c r="K4660" s="17">
        <v>1.9000000000000001E-4</v>
      </c>
    </row>
    <row r="4661" spans="1:11" x14ac:dyDescent="0.45">
      <c r="A4661" s="10" t="s">
        <v>43</v>
      </c>
      <c r="B4661" s="20">
        <v>0.80200000000000005</v>
      </c>
      <c r="C4661" s="19">
        <v>128588</v>
      </c>
      <c r="D4661" s="19">
        <v>9004.6180120000008</v>
      </c>
      <c r="E4661" s="23">
        <v>0.216407024</v>
      </c>
      <c r="F4661" s="23">
        <v>0.14828104</v>
      </c>
      <c r="G4661" s="17">
        <v>0.787344076</v>
      </c>
      <c r="H4661" s="17">
        <v>0.212655924</v>
      </c>
      <c r="I4661" s="17">
        <v>0.91654097400000001</v>
      </c>
      <c r="J4661" s="17">
        <v>8.3299999999999999E-2</v>
      </c>
      <c r="K4661" s="17">
        <v>1.9000000000000001E-4</v>
      </c>
    </row>
    <row r="4662" spans="1:11" x14ac:dyDescent="0.45">
      <c r="A4662" s="10" t="s">
        <v>43</v>
      </c>
      <c r="B4662" s="20">
        <v>0.80300000000000005</v>
      </c>
      <c r="C4662" s="19">
        <v>128752</v>
      </c>
      <c r="D4662" s="19">
        <v>9040.1606580000007</v>
      </c>
      <c r="E4662" s="23">
        <v>0.217088162</v>
      </c>
      <c r="F4662" s="23">
        <v>0.148779622</v>
      </c>
      <c r="G4662" s="17">
        <v>0.78705573500000003</v>
      </c>
      <c r="H4662" s="17">
        <v>0.21294426499999999</v>
      </c>
      <c r="I4662" s="17">
        <v>0.91680959799999995</v>
      </c>
      <c r="J4662" s="17">
        <v>8.3000000000000004E-2</v>
      </c>
      <c r="K4662" s="17">
        <v>1.8900000000000001E-4</v>
      </c>
    </row>
    <row r="4663" spans="1:11" x14ac:dyDescent="0.45">
      <c r="A4663" s="10" t="s">
        <v>43</v>
      </c>
      <c r="B4663" s="20">
        <v>0.80400000000000005</v>
      </c>
      <c r="C4663" s="19">
        <v>128918</v>
      </c>
      <c r="D4663" s="19">
        <v>9076.3039140000001</v>
      </c>
      <c r="E4663" s="23">
        <v>0.21850659</v>
      </c>
      <c r="F4663" s="23">
        <v>0.14920699400000001</v>
      </c>
      <c r="G4663" s="17">
        <v>0.78714376600000002</v>
      </c>
      <c r="H4663" s="17">
        <v>0.21285623400000001</v>
      </c>
      <c r="I4663" s="17">
        <v>0.91709618900000001</v>
      </c>
      <c r="J4663" s="17">
        <v>8.2699999999999996E-2</v>
      </c>
      <c r="K4663" s="17">
        <v>1.8900000000000001E-4</v>
      </c>
    </row>
    <row r="4664" spans="1:11" x14ac:dyDescent="0.45">
      <c r="A4664" s="10" t="s">
        <v>43</v>
      </c>
      <c r="B4664" s="20">
        <v>0.80500000000000005</v>
      </c>
      <c r="C4664" s="19">
        <v>129046</v>
      </c>
      <c r="D4664" s="19">
        <v>9104.3152499999997</v>
      </c>
      <c r="E4664" s="23">
        <v>0.21926704699999999</v>
      </c>
      <c r="F4664" s="23">
        <v>0.149830613</v>
      </c>
      <c r="G4664" s="17">
        <v>0.78716116700000005</v>
      </c>
      <c r="H4664" s="17">
        <v>0.21283883300000001</v>
      </c>
      <c r="I4664" s="17">
        <v>0.91738013399999996</v>
      </c>
      <c r="J4664" s="17">
        <v>8.2400000000000001E-2</v>
      </c>
      <c r="K4664" s="17">
        <v>1.8799999999999999E-4</v>
      </c>
    </row>
    <row r="4665" spans="1:11" x14ac:dyDescent="0.45">
      <c r="A4665" s="10" t="s">
        <v>43</v>
      </c>
      <c r="B4665" s="20">
        <v>0.80600000000000005</v>
      </c>
      <c r="C4665" s="19">
        <v>129240</v>
      </c>
      <c r="D4665" s="19">
        <v>9146.8835159999999</v>
      </c>
      <c r="E4665" s="23">
        <v>0.21989746700000001</v>
      </c>
      <c r="F4665" s="23">
        <v>0.15028017699999999</v>
      </c>
      <c r="G4665" s="17">
        <v>0.78723305499999996</v>
      </c>
      <c r="H4665" s="17">
        <v>0.21276694500000001</v>
      </c>
      <c r="I4665" s="17">
        <v>0.91767112299999998</v>
      </c>
      <c r="J4665" s="17">
        <v>8.2100000000000006E-2</v>
      </c>
      <c r="K4665" s="17">
        <v>1.8699999999999999E-4</v>
      </c>
    </row>
    <row r="4666" spans="1:11" x14ac:dyDescent="0.45">
      <c r="A4666" s="10" t="s">
        <v>43</v>
      </c>
      <c r="B4666" s="20">
        <v>0.80700000000000005</v>
      </c>
      <c r="C4666" s="19">
        <v>129397</v>
      </c>
      <c r="D4666" s="19">
        <v>9181.4894430000004</v>
      </c>
      <c r="E4666" s="23">
        <v>0.22089958700000001</v>
      </c>
      <c r="F4666" s="23">
        <v>0.150804202</v>
      </c>
      <c r="G4666" s="17">
        <v>0.78745256799999996</v>
      </c>
      <c r="H4666" s="17">
        <v>0.21254743200000001</v>
      </c>
      <c r="I4666" s="17">
        <v>0.91799343799999999</v>
      </c>
      <c r="J4666" s="17">
        <v>8.1799999999999998E-2</v>
      </c>
      <c r="K4666" s="17">
        <v>1.8699999999999999E-4</v>
      </c>
    </row>
    <row r="4667" spans="1:11" x14ac:dyDescent="0.45">
      <c r="A4667" s="10" t="s">
        <v>43</v>
      </c>
      <c r="B4667" s="20">
        <v>0.80800000000000005</v>
      </c>
      <c r="C4667" s="19">
        <v>129558</v>
      </c>
      <c r="D4667" s="19">
        <v>9217.2031220000008</v>
      </c>
      <c r="E4667" s="23">
        <v>0.22254554500000001</v>
      </c>
      <c r="F4667" s="23">
        <v>0.15136306499999999</v>
      </c>
      <c r="G4667" s="17">
        <v>0.78734620799999999</v>
      </c>
      <c r="H4667" s="17">
        <v>0.21265379200000001</v>
      </c>
      <c r="I4667" s="17">
        <v>0.91820215299999997</v>
      </c>
      <c r="J4667" s="17">
        <v>8.1600000000000006E-2</v>
      </c>
      <c r="K4667" s="17">
        <v>1.8599999999999999E-4</v>
      </c>
    </row>
    <row r="4668" spans="1:11" x14ac:dyDescent="0.45">
      <c r="A4668" s="10" t="s">
        <v>43</v>
      </c>
      <c r="B4668" s="20">
        <v>0.80900000000000005</v>
      </c>
      <c r="C4668" s="19">
        <v>129687</v>
      </c>
      <c r="D4668" s="19">
        <v>9245.931251</v>
      </c>
      <c r="E4668" s="23">
        <v>0.222908407</v>
      </c>
      <c r="F4668" s="23">
        <v>0.15188502700000001</v>
      </c>
      <c r="G4668" s="17">
        <v>0.78741893900000004</v>
      </c>
      <c r="H4668" s="17">
        <v>0.21258106099999999</v>
      </c>
      <c r="I4668" s="17">
        <v>0.91843660699999996</v>
      </c>
      <c r="J4668" s="17">
        <v>8.14E-2</v>
      </c>
      <c r="K4668" s="17">
        <v>1.8599999999999999E-4</v>
      </c>
    </row>
    <row r="4669" spans="1:11" x14ac:dyDescent="0.45">
      <c r="A4669" s="10" t="s">
        <v>43</v>
      </c>
      <c r="B4669" s="20">
        <v>0.81</v>
      </c>
      <c r="C4669" s="19">
        <v>129873</v>
      </c>
      <c r="D4669" s="19">
        <v>9287.4747179999995</v>
      </c>
      <c r="E4669" s="23">
        <v>0.22407160000000001</v>
      </c>
      <c r="F4669" s="23">
        <v>0.15231750199999999</v>
      </c>
      <c r="G4669" s="17">
        <v>0.78741539800000004</v>
      </c>
      <c r="H4669" s="17">
        <v>0.21258460200000001</v>
      </c>
      <c r="I4669" s="17">
        <v>0.91871234400000001</v>
      </c>
      <c r="J4669" s="17">
        <v>8.1100000000000005E-2</v>
      </c>
      <c r="K4669" s="17">
        <v>1.85E-4</v>
      </c>
    </row>
    <row r="4670" spans="1:11" x14ac:dyDescent="0.45">
      <c r="A4670" s="10" t="s">
        <v>43</v>
      </c>
      <c r="B4670" s="20">
        <v>0.81100000000000005</v>
      </c>
      <c r="C4670" s="19">
        <v>130035</v>
      </c>
      <c r="D4670" s="19">
        <v>9323.8384189999997</v>
      </c>
      <c r="E4670" s="23">
        <v>0.22483430200000001</v>
      </c>
      <c r="F4670" s="23">
        <v>0.152948152</v>
      </c>
      <c r="G4670" s="17">
        <v>0.78749567399999998</v>
      </c>
      <c r="H4670" s="17">
        <v>0.21250432599999999</v>
      </c>
      <c r="I4670" s="17">
        <v>0.919022585</v>
      </c>
      <c r="J4670" s="17">
        <v>8.0799999999999997E-2</v>
      </c>
      <c r="K4670" s="17">
        <v>1.84E-4</v>
      </c>
    </row>
    <row r="4671" spans="1:11" x14ac:dyDescent="0.45">
      <c r="A4671" s="10" t="s">
        <v>43</v>
      </c>
      <c r="B4671" s="20">
        <v>0.81200000000000006</v>
      </c>
      <c r="C4671" s="19">
        <v>130200</v>
      </c>
      <c r="D4671" s="19">
        <v>9361.0520329999999</v>
      </c>
      <c r="E4671" s="23">
        <v>0.22601257599999999</v>
      </c>
      <c r="F4671" s="23">
        <v>0.15342755</v>
      </c>
      <c r="G4671" s="17">
        <v>0.78765744999999998</v>
      </c>
      <c r="H4671" s="17">
        <v>0.21234254999999999</v>
      </c>
      <c r="I4671" s="17">
        <v>0.91927509900000004</v>
      </c>
      <c r="J4671" s="17">
        <v>8.0500000000000002E-2</v>
      </c>
      <c r="K4671" s="17">
        <v>1.84E-4</v>
      </c>
    </row>
    <row r="4672" spans="1:11" x14ac:dyDescent="0.45">
      <c r="A4672" s="10" t="s">
        <v>43</v>
      </c>
      <c r="B4672" s="20">
        <v>0.81299999999999994</v>
      </c>
      <c r="C4672" s="19">
        <v>130338</v>
      </c>
      <c r="D4672" s="19">
        <v>9392.3480810000001</v>
      </c>
      <c r="E4672" s="23">
        <v>0.227147395</v>
      </c>
      <c r="F4672" s="23">
        <v>0.15398984600000001</v>
      </c>
      <c r="G4672" s="17">
        <v>0.78762141500000005</v>
      </c>
      <c r="H4672" s="17">
        <v>0.21237858500000001</v>
      </c>
      <c r="I4672" s="17">
        <v>0.919435852</v>
      </c>
      <c r="J4672" s="17">
        <v>8.0399999999999999E-2</v>
      </c>
      <c r="K4672" s="17">
        <v>1.83E-4</v>
      </c>
    </row>
    <row r="4673" spans="1:11" x14ac:dyDescent="0.45">
      <c r="A4673" s="10" t="s">
        <v>43</v>
      </c>
      <c r="B4673" s="20">
        <v>0.81399999999999995</v>
      </c>
      <c r="C4673" s="19">
        <v>130519</v>
      </c>
      <c r="D4673" s="19">
        <v>9433.5402180000001</v>
      </c>
      <c r="E4673" s="23">
        <v>0.22783553600000001</v>
      </c>
      <c r="F4673" s="23">
        <v>0.15447280999999999</v>
      </c>
      <c r="G4673" s="17">
        <v>0.78773205400000001</v>
      </c>
      <c r="H4673" s="17">
        <v>0.21226794600000001</v>
      </c>
      <c r="I4673" s="17">
        <v>0.919744389</v>
      </c>
      <c r="J4673" s="17">
        <v>8.0100000000000005E-2</v>
      </c>
      <c r="K4673" s="17">
        <v>1.8200000000000001E-4</v>
      </c>
    </row>
    <row r="4674" spans="1:11" x14ac:dyDescent="0.45">
      <c r="A4674" s="10" t="s">
        <v>43</v>
      </c>
      <c r="B4674" s="20">
        <v>0.81499999999999995</v>
      </c>
      <c r="C4674" s="19">
        <v>130674</v>
      </c>
      <c r="D4674" s="19">
        <v>9468.946989</v>
      </c>
      <c r="E4674" s="23">
        <v>0.229194856</v>
      </c>
      <c r="F4674" s="23">
        <v>0.15508950099999999</v>
      </c>
      <c r="G4674" s="17">
        <v>0.78786904800000002</v>
      </c>
      <c r="H4674" s="17">
        <v>0.21213095200000001</v>
      </c>
      <c r="I4674" s="17">
        <v>0.91993797300000002</v>
      </c>
      <c r="J4674" s="17">
        <v>7.9899999999999999E-2</v>
      </c>
      <c r="K4674" s="17">
        <v>1.8200000000000001E-4</v>
      </c>
    </row>
    <row r="4675" spans="1:11" x14ac:dyDescent="0.45">
      <c r="A4675" s="10" t="s">
        <v>43</v>
      </c>
      <c r="B4675" s="20">
        <v>0.81599999999999995</v>
      </c>
      <c r="C4675" s="19">
        <v>130839</v>
      </c>
      <c r="D4675" s="19">
        <v>9506.8439330000001</v>
      </c>
      <c r="E4675" s="23">
        <v>0.23012791899999999</v>
      </c>
      <c r="F4675" s="23">
        <v>0.15554974099999999</v>
      </c>
      <c r="G4675" s="17">
        <v>0.78800663400000004</v>
      </c>
      <c r="H4675" s="17">
        <v>0.21199336599999999</v>
      </c>
      <c r="I4675" s="17">
        <v>0.92018135599999995</v>
      </c>
      <c r="J4675" s="17">
        <v>7.9600000000000004E-2</v>
      </c>
      <c r="K4675" s="17">
        <v>1.8200000000000001E-4</v>
      </c>
    </row>
    <row r="4676" spans="1:11" x14ac:dyDescent="0.45">
      <c r="A4676" s="10" t="s">
        <v>43</v>
      </c>
      <c r="B4676" s="20">
        <v>0.81699999999999995</v>
      </c>
      <c r="C4676" s="19">
        <v>130975</v>
      </c>
      <c r="D4676" s="19">
        <v>9538.1647279999997</v>
      </c>
      <c r="E4676" s="23">
        <v>0.230501171</v>
      </c>
      <c r="F4676" s="23">
        <v>0.156155248</v>
      </c>
      <c r="G4676" s="17">
        <v>0.78796716899999997</v>
      </c>
      <c r="H4676" s="17">
        <v>0.212032831</v>
      </c>
      <c r="I4676" s="17">
        <v>0.92037049900000001</v>
      </c>
      <c r="J4676" s="17">
        <v>7.9399999999999998E-2</v>
      </c>
      <c r="K4676" s="17">
        <v>1.8100000000000001E-4</v>
      </c>
    </row>
    <row r="4677" spans="1:11" x14ac:dyDescent="0.45">
      <c r="A4677" s="10" t="s">
        <v>43</v>
      </c>
      <c r="B4677" s="20">
        <v>0.81799999999999995</v>
      </c>
      <c r="C4677" s="19">
        <v>131156</v>
      </c>
      <c r="D4677" s="19">
        <v>9579.9284260000004</v>
      </c>
      <c r="E4677" s="23">
        <v>0.231359379</v>
      </c>
      <c r="F4677" s="23">
        <v>0.15664407399999999</v>
      </c>
      <c r="G4677" s="17">
        <v>0.78813016599999997</v>
      </c>
      <c r="H4677" s="17">
        <v>0.21186983400000001</v>
      </c>
      <c r="I4677" s="17">
        <v>0.92063909899999996</v>
      </c>
      <c r="J4677" s="17">
        <v>7.9200000000000007E-2</v>
      </c>
      <c r="K4677" s="17">
        <v>1.8000000000000001E-4</v>
      </c>
    </row>
    <row r="4678" spans="1:11" x14ac:dyDescent="0.45">
      <c r="A4678" s="10" t="s">
        <v>43</v>
      </c>
      <c r="B4678" s="20">
        <v>0.81899999999999995</v>
      </c>
      <c r="C4678" s="19">
        <v>131320</v>
      </c>
      <c r="D4678" s="19">
        <v>9618.0178599999999</v>
      </c>
      <c r="E4678" s="23">
        <v>0.232607287</v>
      </c>
      <c r="F4678" s="23">
        <v>0.15723952099999999</v>
      </c>
      <c r="G4678" s="17">
        <v>0.788059701</v>
      </c>
      <c r="H4678" s="17">
        <v>0.211940299</v>
      </c>
      <c r="I4678" s="17">
        <v>0.92087332</v>
      </c>
      <c r="J4678" s="17">
        <v>7.8899999999999998E-2</v>
      </c>
      <c r="K4678" s="17">
        <v>1.8000000000000001E-4</v>
      </c>
    </row>
    <row r="4679" spans="1:11" x14ac:dyDescent="0.45">
      <c r="A4679" s="10" t="s">
        <v>43</v>
      </c>
      <c r="B4679" s="20">
        <v>0.82</v>
      </c>
      <c r="C4679" s="19">
        <v>131458</v>
      </c>
      <c r="D4679" s="19">
        <v>9650.2739029999993</v>
      </c>
      <c r="E4679" s="23">
        <v>0.234832817</v>
      </c>
      <c r="F4679" s="23">
        <v>0.157790918</v>
      </c>
      <c r="G4679" s="17">
        <v>0.78818329799999998</v>
      </c>
      <c r="H4679" s="17">
        <v>0.211816702</v>
      </c>
      <c r="I4679" s="17">
        <v>0.92106801400000005</v>
      </c>
      <c r="J4679" s="17">
        <v>7.8799999999999995E-2</v>
      </c>
      <c r="K4679" s="17">
        <v>1.7899999999999999E-4</v>
      </c>
    </row>
    <row r="4680" spans="1:11" x14ac:dyDescent="0.45">
      <c r="A4680" s="10" t="s">
        <v>43</v>
      </c>
      <c r="B4680" s="20">
        <v>0.82099999999999995</v>
      </c>
      <c r="C4680" s="19">
        <v>131586</v>
      </c>
      <c r="D4680" s="19">
        <v>9680.3717410000008</v>
      </c>
      <c r="E4680" s="23">
        <v>0.235714165</v>
      </c>
      <c r="F4680" s="23">
        <v>0.15828741800000001</v>
      </c>
      <c r="G4680" s="17">
        <v>0.78826774899999996</v>
      </c>
      <c r="H4680" s="17">
        <v>0.21173225100000001</v>
      </c>
      <c r="I4680" s="17">
        <v>0.92124491600000002</v>
      </c>
      <c r="J4680" s="17">
        <v>7.8600000000000003E-2</v>
      </c>
      <c r="K4680" s="17">
        <v>1.7899999999999999E-4</v>
      </c>
    </row>
    <row r="4681" spans="1:11" x14ac:dyDescent="0.45">
      <c r="A4681" s="10" t="s">
        <v>43</v>
      </c>
      <c r="B4681" s="20">
        <v>0.82199999999999995</v>
      </c>
      <c r="C4681" s="19">
        <v>131793</v>
      </c>
      <c r="D4681" s="19">
        <v>9729.3163280000008</v>
      </c>
      <c r="E4681" s="23">
        <v>0.23744326700000001</v>
      </c>
      <c r="F4681" s="23">
        <v>0.15874980899999999</v>
      </c>
      <c r="G4681" s="17">
        <v>0.78847131500000001</v>
      </c>
      <c r="H4681" s="17">
        <v>0.21152868499999999</v>
      </c>
      <c r="I4681" s="17">
        <v>0.92155660800000005</v>
      </c>
      <c r="J4681" s="17">
        <v>7.8299999999999995E-2</v>
      </c>
      <c r="K4681" s="17">
        <v>1.7799999999999999E-4</v>
      </c>
    </row>
    <row r="4682" spans="1:11" x14ac:dyDescent="0.45">
      <c r="A4682" s="10" t="s">
        <v>43</v>
      </c>
      <c r="B4682" s="20">
        <v>0.82299999999999995</v>
      </c>
      <c r="C4682" s="19">
        <v>131948</v>
      </c>
      <c r="D4682" s="19">
        <v>9766.1946059999991</v>
      </c>
      <c r="E4682" s="23">
        <v>0.23834259799999999</v>
      </c>
      <c r="F4682" s="23">
        <v>0.159444741</v>
      </c>
      <c r="G4682" s="17">
        <v>0.78851517299999996</v>
      </c>
      <c r="H4682" s="17">
        <v>0.21148482699999999</v>
      </c>
      <c r="I4682" s="17">
        <v>0.92180189700000004</v>
      </c>
      <c r="J4682" s="17">
        <v>7.8E-2</v>
      </c>
      <c r="K4682" s="17">
        <v>1.7799999999999999E-4</v>
      </c>
    </row>
    <row r="4683" spans="1:11" x14ac:dyDescent="0.45">
      <c r="A4683" s="10" t="s">
        <v>43</v>
      </c>
      <c r="B4683" s="20">
        <v>0.82399999999999995</v>
      </c>
      <c r="C4683" s="19">
        <v>132095</v>
      </c>
      <c r="D4683" s="19">
        <v>9801.2939540000007</v>
      </c>
      <c r="E4683" s="23">
        <v>0.23904905400000001</v>
      </c>
      <c r="F4683" s="23">
        <v>0.15999523800000001</v>
      </c>
      <c r="G4683" s="17">
        <v>0.78859911400000005</v>
      </c>
      <c r="H4683" s="17">
        <v>0.21140088600000001</v>
      </c>
      <c r="I4683" s="17">
        <v>0.92197007499999994</v>
      </c>
      <c r="J4683" s="17">
        <v>7.7899999999999997E-2</v>
      </c>
      <c r="K4683" s="17">
        <v>1.7699999999999999E-4</v>
      </c>
    </row>
    <row r="4684" spans="1:11" x14ac:dyDescent="0.45">
      <c r="A4684" s="10" t="s">
        <v>43</v>
      </c>
      <c r="B4684" s="20">
        <v>0.82499999999999996</v>
      </c>
      <c r="C4684" s="19">
        <v>132280</v>
      </c>
      <c r="D4684" s="19">
        <v>9845.6177270000007</v>
      </c>
      <c r="E4684" s="23">
        <v>0.24060552900000001</v>
      </c>
      <c r="F4684" s="23">
        <v>0.16055275399999999</v>
      </c>
      <c r="G4684" s="17">
        <v>0.78886453000000001</v>
      </c>
      <c r="H4684" s="17">
        <v>0.21113546999999999</v>
      </c>
      <c r="I4684" s="17">
        <v>0.92218235000000004</v>
      </c>
      <c r="J4684" s="17">
        <v>7.7600000000000002E-2</v>
      </c>
      <c r="K4684" s="17">
        <v>1.7699999999999999E-4</v>
      </c>
    </row>
    <row r="4685" spans="1:11" x14ac:dyDescent="0.45">
      <c r="A4685" s="10" t="s">
        <v>43</v>
      </c>
      <c r="B4685" s="20">
        <v>0.82599999999999996</v>
      </c>
      <c r="C4685" s="19">
        <v>132423</v>
      </c>
      <c r="D4685" s="19">
        <v>9880.0657080000001</v>
      </c>
      <c r="E4685" s="23">
        <v>0.24102295900000001</v>
      </c>
      <c r="F4685" s="23">
        <v>0.16118136199999999</v>
      </c>
      <c r="G4685" s="17">
        <v>0.78906987500000003</v>
      </c>
      <c r="H4685" s="17">
        <v>0.210930125</v>
      </c>
      <c r="I4685" s="17">
        <v>0.92239586799999995</v>
      </c>
      <c r="J4685" s="17">
        <v>7.7399999999999997E-2</v>
      </c>
      <c r="K4685" s="17">
        <v>1.76E-4</v>
      </c>
    </row>
    <row r="4686" spans="1:11" x14ac:dyDescent="0.45">
      <c r="A4686" s="10" t="s">
        <v>43</v>
      </c>
      <c r="B4686" s="20">
        <v>0.82699999999999996</v>
      </c>
      <c r="C4686" s="19">
        <v>132593</v>
      </c>
      <c r="D4686" s="19">
        <v>9921.1466400000008</v>
      </c>
      <c r="E4686" s="23">
        <v>0.24239277200000001</v>
      </c>
      <c r="F4686" s="23">
        <v>0.161596878</v>
      </c>
      <c r="G4686" s="17">
        <v>0.78913668100000001</v>
      </c>
      <c r="H4686" s="17">
        <v>0.21086331899999999</v>
      </c>
      <c r="I4686" s="17">
        <v>0.92262575300000005</v>
      </c>
      <c r="J4686" s="17">
        <v>7.7200000000000005E-2</v>
      </c>
      <c r="K4686" s="17">
        <v>1.76E-4</v>
      </c>
    </row>
    <row r="4687" spans="1:11" x14ac:dyDescent="0.45">
      <c r="A4687" s="10" t="s">
        <v>43</v>
      </c>
      <c r="B4687" s="20">
        <v>0.82799999999999996</v>
      </c>
      <c r="C4687" s="19">
        <v>132763</v>
      </c>
      <c r="D4687" s="19">
        <v>9962.5218179999993</v>
      </c>
      <c r="E4687" s="23">
        <v>0.24496426700000001</v>
      </c>
      <c r="F4687" s="23">
        <v>0.16230333599999999</v>
      </c>
      <c r="G4687" s="17">
        <v>0.78924097800000004</v>
      </c>
      <c r="H4687" s="17">
        <v>0.21075902199999999</v>
      </c>
      <c r="I4687" s="17">
        <v>0.92286820000000003</v>
      </c>
      <c r="J4687" s="17">
        <v>7.6999999999999999E-2</v>
      </c>
      <c r="K4687" s="17">
        <v>1.75E-4</v>
      </c>
    </row>
    <row r="4688" spans="1:11" x14ac:dyDescent="0.45">
      <c r="A4688" s="10" t="s">
        <v>43</v>
      </c>
      <c r="B4688" s="20">
        <v>0.82899999999999996</v>
      </c>
      <c r="C4688" s="19">
        <v>132918</v>
      </c>
      <c r="D4688" s="19">
        <v>10000.582119999999</v>
      </c>
      <c r="E4688" s="23">
        <v>0.245993727</v>
      </c>
      <c r="F4688" s="23">
        <v>0.16291324200000001</v>
      </c>
      <c r="G4688" s="17">
        <v>0.78930618900000005</v>
      </c>
      <c r="H4688" s="17">
        <v>0.21069381100000001</v>
      </c>
      <c r="I4688" s="17">
        <v>0.92302024900000001</v>
      </c>
      <c r="J4688" s="17">
        <v>7.6799999999999993E-2</v>
      </c>
      <c r="K4688" s="17">
        <v>1.75E-4</v>
      </c>
    </row>
    <row r="4689" spans="1:11" x14ac:dyDescent="0.45">
      <c r="A4689" s="10" t="s">
        <v>43</v>
      </c>
      <c r="B4689" s="20">
        <v>0.83</v>
      </c>
      <c r="C4689" s="19">
        <v>133082</v>
      </c>
      <c r="D4689" s="19">
        <v>10041.009330000001</v>
      </c>
      <c r="E4689" s="23">
        <v>0.24708013100000001</v>
      </c>
      <c r="F4689" s="23">
        <v>0.163500644</v>
      </c>
      <c r="G4689" s="17">
        <v>0.78938549199999997</v>
      </c>
      <c r="H4689" s="17">
        <v>0.21061450800000001</v>
      </c>
      <c r="I4689" s="17">
        <v>0.92323853199999995</v>
      </c>
      <c r="J4689" s="17">
        <v>7.6600000000000001E-2</v>
      </c>
      <c r="K4689" s="17">
        <v>1.74E-4</v>
      </c>
    </row>
    <row r="4690" spans="1:11" x14ac:dyDescent="0.45">
      <c r="A4690" s="10" t="s">
        <v>43</v>
      </c>
      <c r="B4690" s="20">
        <v>0.83099999999999996</v>
      </c>
      <c r="C4690" s="19">
        <v>133233</v>
      </c>
      <c r="D4690" s="19">
        <v>10078.41505</v>
      </c>
      <c r="E4690" s="23">
        <v>0.24842104800000001</v>
      </c>
      <c r="F4690" s="23">
        <v>0.16410628999999999</v>
      </c>
      <c r="G4690" s="17">
        <v>0.789451562</v>
      </c>
      <c r="H4690" s="17">
        <v>0.210548438</v>
      </c>
      <c r="I4690" s="17">
        <v>0.92335668100000001</v>
      </c>
      <c r="J4690" s="17">
        <v>7.6499999999999999E-2</v>
      </c>
      <c r="K4690" s="17">
        <v>1.74E-4</v>
      </c>
    </row>
    <row r="4691" spans="1:11" x14ac:dyDescent="0.45">
      <c r="A4691" s="10" t="s">
        <v>43</v>
      </c>
      <c r="B4691" s="20">
        <v>0.83199999999999996</v>
      </c>
      <c r="C4691" s="19">
        <v>133403</v>
      </c>
      <c r="D4691" s="19">
        <v>10120.78981</v>
      </c>
      <c r="E4691" s="23">
        <v>0.24978677099999999</v>
      </c>
      <c r="F4691" s="23">
        <v>0.16467696200000001</v>
      </c>
      <c r="G4691" s="17">
        <v>0.78963741399999998</v>
      </c>
      <c r="H4691" s="17">
        <v>0.21036258599999999</v>
      </c>
      <c r="I4691" s="17">
        <v>0.92365138800000002</v>
      </c>
      <c r="J4691" s="17">
        <v>7.6200000000000004E-2</v>
      </c>
      <c r="K4691" s="17">
        <v>1.73E-4</v>
      </c>
    </row>
    <row r="4692" spans="1:11" x14ac:dyDescent="0.45">
      <c r="A4692" s="10" t="s">
        <v>43</v>
      </c>
      <c r="B4692" s="20">
        <v>0.83299999999999996</v>
      </c>
      <c r="C4692" s="19">
        <v>133563</v>
      </c>
      <c r="D4692" s="19">
        <v>10160.86852</v>
      </c>
      <c r="E4692" s="23">
        <v>0.25101533999999998</v>
      </c>
      <c r="F4692" s="23">
        <v>0.16527466399999999</v>
      </c>
      <c r="G4692" s="17">
        <v>0.78980705699999998</v>
      </c>
      <c r="H4692" s="17">
        <v>0.21019294299999999</v>
      </c>
      <c r="I4692" s="17">
        <v>0.92386516500000004</v>
      </c>
      <c r="J4692" s="17">
        <v>7.5999999999999998E-2</v>
      </c>
      <c r="K4692" s="17">
        <v>1.73E-4</v>
      </c>
    </row>
    <row r="4693" spans="1:11" x14ac:dyDescent="0.45">
      <c r="A4693" s="10" t="s">
        <v>43</v>
      </c>
      <c r="B4693" s="20">
        <v>0.83399999999999996</v>
      </c>
      <c r="C4693" s="19">
        <v>133714</v>
      </c>
      <c r="D4693" s="19">
        <v>10198.82661</v>
      </c>
      <c r="E4693" s="23">
        <v>0.25168415100000002</v>
      </c>
      <c r="F4693" s="23">
        <v>0.165891393</v>
      </c>
      <c r="G4693" s="17">
        <v>0.789917286</v>
      </c>
      <c r="H4693" s="17">
        <v>0.210082714</v>
      </c>
      <c r="I4693" s="17">
        <v>0.92407173899999995</v>
      </c>
      <c r="J4693" s="17">
        <v>7.5800000000000006E-2</v>
      </c>
      <c r="K4693" s="17">
        <v>1.7200000000000001E-4</v>
      </c>
    </row>
    <row r="4694" spans="1:11" x14ac:dyDescent="0.45">
      <c r="A4694" s="10" t="s">
        <v>43</v>
      </c>
      <c r="B4694" s="20">
        <v>0.83499999999999996</v>
      </c>
      <c r="C4694" s="19">
        <v>133868</v>
      </c>
      <c r="D4694" s="19">
        <v>10237.668110000001</v>
      </c>
      <c r="E4694" s="23">
        <v>0.25228361199999999</v>
      </c>
      <c r="F4694" s="23">
        <v>0.16644171999999999</v>
      </c>
      <c r="G4694" s="17">
        <v>0.78999462200000004</v>
      </c>
      <c r="H4694" s="17">
        <v>0.21000537799999999</v>
      </c>
      <c r="I4694" s="17">
        <v>0.92438918400000003</v>
      </c>
      <c r="J4694" s="17">
        <v>7.5399999999999995E-2</v>
      </c>
      <c r="K4694" s="17">
        <v>1.7200000000000001E-4</v>
      </c>
    </row>
    <row r="4695" spans="1:11" x14ac:dyDescent="0.45">
      <c r="A4695" s="10" t="s">
        <v>43</v>
      </c>
      <c r="B4695" s="20">
        <v>0.83599999999999997</v>
      </c>
      <c r="C4695" s="19">
        <v>134045</v>
      </c>
      <c r="D4695" s="19">
        <v>10282.46171</v>
      </c>
      <c r="E4695" s="23">
        <v>0.25366916</v>
      </c>
      <c r="F4695" s="23">
        <v>0.167053542</v>
      </c>
      <c r="G4695" s="17">
        <v>0.78984669299999999</v>
      </c>
      <c r="H4695" s="17">
        <v>0.21015330700000001</v>
      </c>
      <c r="I4695" s="17">
        <v>0.92453298299999997</v>
      </c>
      <c r="J4695" s="17">
        <v>7.5300000000000006E-2</v>
      </c>
      <c r="K4695" s="17">
        <v>1.7100000000000001E-4</v>
      </c>
    </row>
    <row r="4696" spans="1:11" x14ac:dyDescent="0.45">
      <c r="A4696" s="10" t="s">
        <v>43</v>
      </c>
      <c r="B4696" s="20">
        <v>0.83699999999999997</v>
      </c>
      <c r="C4696" s="19">
        <v>134203</v>
      </c>
      <c r="D4696" s="19">
        <v>10322.627860000001</v>
      </c>
      <c r="E4696" s="23">
        <v>0.254668479</v>
      </c>
      <c r="F4696" s="23">
        <v>0.167694338</v>
      </c>
      <c r="G4696" s="17">
        <v>0.789937632</v>
      </c>
      <c r="H4696" s="17">
        <v>0.210062368</v>
      </c>
      <c r="I4696" s="17">
        <v>0.92475281899999995</v>
      </c>
      <c r="J4696" s="17">
        <v>7.51E-2</v>
      </c>
      <c r="K4696" s="17">
        <v>1.7100000000000001E-4</v>
      </c>
    </row>
    <row r="4697" spans="1:11" x14ac:dyDescent="0.45">
      <c r="A4697" s="10" t="s">
        <v>43</v>
      </c>
      <c r="B4697" s="20">
        <v>0.83799999999999997</v>
      </c>
      <c r="C4697" s="19">
        <v>134360</v>
      </c>
      <c r="D4697" s="19">
        <v>10362.720729999999</v>
      </c>
      <c r="E4697" s="23">
        <v>0.25608544900000002</v>
      </c>
      <c r="F4697" s="23">
        <v>0.16829134800000001</v>
      </c>
      <c r="G4697" s="17">
        <v>0.79010866300000004</v>
      </c>
      <c r="H4697" s="17">
        <v>0.20989133700000001</v>
      </c>
      <c r="I4697" s="17">
        <v>0.924973453</v>
      </c>
      <c r="J4697" s="17">
        <v>7.4856356999999998E-2</v>
      </c>
      <c r="K4697" s="17">
        <v>1.7000000000000001E-4</v>
      </c>
    </row>
    <row r="4698" spans="1:11" x14ac:dyDescent="0.45">
      <c r="A4698" s="10" t="s">
        <v>43</v>
      </c>
      <c r="B4698" s="20">
        <v>0.83899999999999997</v>
      </c>
      <c r="C4698" s="19">
        <v>134510</v>
      </c>
      <c r="D4698" s="19">
        <v>10401.29592</v>
      </c>
      <c r="E4698" s="23">
        <v>0.25809536900000002</v>
      </c>
      <c r="F4698" s="23">
        <v>0.16893687900000001</v>
      </c>
      <c r="G4698" s="17">
        <v>0.79014943100000001</v>
      </c>
      <c r="H4698" s="17">
        <v>0.20985056899999999</v>
      </c>
      <c r="I4698" s="17">
        <v>0.92521097100000005</v>
      </c>
      <c r="J4698" s="17">
        <v>7.46E-2</v>
      </c>
      <c r="K4698" s="17">
        <v>1.7000000000000001E-4</v>
      </c>
    </row>
    <row r="4699" spans="1:11" x14ac:dyDescent="0.45">
      <c r="A4699" s="10" t="s">
        <v>43</v>
      </c>
      <c r="B4699" s="20">
        <v>0.84</v>
      </c>
      <c r="C4699" s="19">
        <v>134669</v>
      </c>
      <c r="D4699" s="19">
        <v>10442.514289999999</v>
      </c>
      <c r="E4699" s="23">
        <v>0.260238937</v>
      </c>
      <c r="F4699" s="23">
        <v>0.16949816300000001</v>
      </c>
      <c r="G4699" s="17">
        <v>0.790278386</v>
      </c>
      <c r="H4699" s="17">
        <v>0.209721614</v>
      </c>
      <c r="I4699" s="17">
        <v>0.92544671700000003</v>
      </c>
      <c r="J4699" s="17">
        <v>7.4399999999999994E-2</v>
      </c>
      <c r="K4699" s="17">
        <v>1.6899999999999999E-4</v>
      </c>
    </row>
    <row r="4700" spans="1:11" x14ac:dyDescent="0.45">
      <c r="A4700" s="10" t="s">
        <v>43</v>
      </c>
      <c r="B4700" s="20">
        <v>0.84099999999999997</v>
      </c>
      <c r="C4700" s="19">
        <v>134835</v>
      </c>
      <c r="D4700" s="19">
        <v>10485.890100000001</v>
      </c>
      <c r="E4700" s="23">
        <v>0.26199383300000001</v>
      </c>
      <c r="F4700" s="23">
        <v>0.17004472400000001</v>
      </c>
      <c r="G4700" s="17">
        <v>0.79025475599999995</v>
      </c>
      <c r="H4700" s="17">
        <v>0.209745244</v>
      </c>
      <c r="I4700" s="17">
        <v>0.92572946300000003</v>
      </c>
      <c r="J4700" s="17">
        <v>7.4099999999999999E-2</v>
      </c>
      <c r="K4700" s="17">
        <v>1.6799999999999999E-4</v>
      </c>
    </row>
    <row r="4701" spans="1:11" x14ac:dyDescent="0.45">
      <c r="A4701" s="10" t="s">
        <v>43</v>
      </c>
      <c r="B4701" s="20">
        <v>0.84199999999999997</v>
      </c>
      <c r="C4701" s="19">
        <v>134982</v>
      </c>
      <c r="D4701" s="19">
        <v>10524.47378</v>
      </c>
      <c r="E4701" s="23">
        <v>0.262695925</v>
      </c>
      <c r="F4701" s="23">
        <v>0.17066742700000001</v>
      </c>
      <c r="G4701" s="17">
        <v>0.79043872500000001</v>
      </c>
      <c r="H4701" s="17">
        <v>0.20956127499999999</v>
      </c>
      <c r="I4701" s="17">
        <v>0.92596331399999998</v>
      </c>
      <c r="J4701" s="17">
        <v>7.3899999999999993E-2</v>
      </c>
      <c r="K4701" s="17">
        <v>1.6799999999999999E-4</v>
      </c>
    </row>
    <row r="4702" spans="1:11" x14ac:dyDescent="0.45">
      <c r="A4702" s="10" t="s">
        <v>43</v>
      </c>
      <c r="B4702" s="20">
        <v>0.84299999999999997</v>
      </c>
      <c r="C4702" s="19">
        <v>135136</v>
      </c>
      <c r="D4702" s="19">
        <v>10565.00136</v>
      </c>
      <c r="E4702" s="23">
        <v>0.26356345199999998</v>
      </c>
      <c r="F4702" s="23">
        <v>0.17140130200000001</v>
      </c>
      <c r="G4702" s="17">
        <v>0.79064053999999995</v>
      </c>
      <c r="H4702" s="17">
        <v>0.20935946</v>
      </c>
      <c r="I4702" s="17">
        <v>0.92619704599999997</v>
      </c>
      <c r="J4702" s="17">
        <v>7.3599999999999999E-2</v>
      </c>
      <c r="K4702" s="17">
        <v>1.6699999999999999E-4</v>
      </c>
    </row>
    <row r="4703" spans="1:11" x14ac:dyDescent="0.45">
      <c r="A4703" s="10" t="s">
        <v>43</v>
      </c>
      <c r="B4703" s="20">
        <v>0.84399999999999997</v>
      </c>
      <c r="C4703" s="19">
        <v>135317</v>
      </c>
      <c r="D4703" s="19">
        <v>10612.807070000001</v>
      </c>
      <c r="E4703" s="23">
        <v>0.26474557700000001</v>
      </c>
      <c r="F4703" s="23">
        <v>0.17202616700000001</v>
      </c>
      <c r="G4703" s="17">
        <v>0.79038849499999997</v>
      </c>
      <c r="H4703" s="17">
        <v>0.209611505</v>
      </c>
      <c r="I4703" s="17">
        <v>0.92642195100000002</v>
      </c>
      <c r="J4703" s="17">
        <v>7.3400000000000007E-2</v>
      </c>
      <c r="K4703" s="17">
        <v>1.6699999999999999E-4</v>
      </c>
    </row>
    <row r="4704" spans="1:11" x14ac:dyDescent="0.45">
      <c r="A4704" s="10" t="s">
        <v>43</v>
      </c>
      <c r="B4704" s="20">
        <v>0.84499999999999997</v>
      </c>
      <c r="C4704" s="19">
        <v>135464</v>
      </c>
      <c r="D4704" s="19">
        <v>10651.81443</v>
      </c>
      <c r="E4704" s="23">
        <v>0.26608411700000001</v>
      </c>
      <c r="F4704" s="23">
        <v>0.172725766</v>
      </c>
      <c r="G4704" s="17">
        <v>0.79043140599999995</v>
      </c>
      <c r="H4704" s="17">
        <v>0.209568594</v>
      </c>
      <c r="I4704" s="17">
        <v>0.92659429900000001</v>
      </c>
      <c r="J4704" s="17">
        <v>7.3200000000000001E-2</v>
      </c>
      <c r="K4704" s="17">
        <v>1.66E-4</v>
      </c>
    </row>
    <row r="4705" spans="1:11" x14ac:dyDescent="0.45">
      <c r="A4705" s="10" t="s">
        <v>43</v>
      </c>
      <c r="B4705" s="20">
        <v>0.84599999999999997</v>
      </c>
      <c r="C4705" s="19">
        <v>135617</v>
      </c>
      <c r="D4705" s="19">
        <v>10692.58165</v>
      </c>
      <c r="E4705" s="23">
        <v>0.266784038</v>
      </c>
      <c r="F4705" s="23">
        <v>0.173334399</v>
      </c>
      <c r="G4705" s="17">
        <v>0.79055723099999997</v>
      </c>
      <c r="H4705" s="17">
        <v>0.209442769</v>
      </c>
      <c r="I4705" s="17">
        <v>0.92678172999999997</v>
      </c>
      <c r="J4705" s="17">
        <v>7.3099999999999998E-2</v>
      </c>
      <c r="K4705" s="17">
        <v>1.66E-4</v>
      </c>
    </row>
    <row r="4706" spans="1:11" x14ac:dyDescent="0.45">
      <c r="A4706" s="10" t="s">
        <v>43</v>
      </c>
      <c r="B4706" s="20">
        <v>0.84699999999999998</v>
      </c>
      <c r="C4706" s="19">
        <v>135807</v>
      </c>
      <c r="D4706" s="19">
        <v>10743.372530000001</v>
      </c>
      <c r="E4706" s="23">
        <v>0.268494862</v>
      </c>
      <c r="F4706" s="23">
        <v>0.17395039800000001</v>
      </c>
      <c r="G4706" s="17">
        <v>0.79058516899999998</v>
      </c>
      <c r="H4706" s="17">
        <v>0.209414831</v>
      </c>
      <c r="I4706" s="17">
        <v>0.92698502800000004</v>
      </c>
      <c r="J4706" s="17">
        <v>7.2800000000000004E-2</v>
      </c>
      <c r="K4706" s="17">
        <v>1.66E-4</v>
      </c>
    </row>
    <row r="4707" spans="1:11" x14ac:dyDescent="0.45">
      <c r="A4707" s="10" t="s">
        <v>43</v>
      </c>
      <c r="B4707" s="20">
        <v>0.84799999999999998</v>
      </c>
      <c r="C4707" s="19">
        <v>135966</v>
      </c>
      <c r="D4707" s="19">
        <v>10786.16056</v>
      </c>
      <c r="E4707" s="23">
        <v>0.26958292700000003</v>
      </c>
      <c r="F4707" s="23">
        <v>0.17468557500000001</v>
      </c>
      <c r="G4707" s="17">
        <v>0.79074180299999997</v>
      </c>
      <c r="H4707" s="17">
        <v>0.20925819700000001</v>
      </c>
      <c r="I4707" s="17">
        <v>0.92722925599999995</v>
      </c>
      <c r="J4707" s="17">
        <v>7.2599999999999998E-2</v>
      </c>
      <c r="K4707" s="17">
        <v>1.65E-4</v>
      </c>
    </row>
    <row r="4708" spans="1:11" x14ac:dyDescent="0.45">
      <c r="A4708" s="10" t="s">
        <v>43</v>
      </c>
      <c r="B4708" s="20">
        <v>0.84899999999999998</v>
      </c>
      <c r="C4708" s="19">
        <v>136125</v>
      </c>
      <c r="D4708" s="19">
        <v>10829.176750000001</v>
      </c>
      <c r="E4708" s="23">
        <v>0.27150312799999998</v>
      </c>
      <c r="F4708" s="23">
        <v>0.175349107</v>
      </c>
      <c r="G4708" s="17">
        <v>0.79090541800000003</v>
      </c>
      <c r="H4708" s="17">
        <v>0.209094582</v>
      </c>
      <c r="I4708" s="17">
        <v>0.92742855599999996</v>
      </c>
      <c r="J4708" s="17">
        <v>7.2400000000000006E-2</v>
      </c>
      <c r="K4708" s="17">
        <v>1.64E-4</v>
      </c>
    </row>
    <row r="4709" spans="1:11" x14ac:dyDescent="0.45">
      <c r="A4709" s="10" t="s">
        <v>43</v>
      </c>
      <c r="B4709" s="20">
        <v>0.85</v>
      </c>
      <c r="C4709" s="19">
        <v>136277</v>
      </c>
      <c r="D4709" s="19">
        <v>10870.590039999999</v>
      </c>
      <c r="E4709" s="23">
        <v>0.27340572099999999</v>
      </c>
      <c r="F4709" s="23">
        <v>0.17594763499999999</v>
      </c>
      <c r="G4709" s="17">
        <v>0.79093317299999999</v>
      </c>
      <c r="H4709" s="17">
        <v>0.20906682700000001</v>
      </c>
      <c r="I4709" s="17">
        <v>0.92768408499999999</v>
      </c>
      <c r="J4709" s="17">
        <v>7.22E-2</v>
      </c>
      <c r="K4709" s="17">
        <v>1.64E-4</v>
      </c>
    </row>
    <row r="4710" spans="1:11" x14ac:dyDescent="0.45">
      <c r="A4710" s="10" t="s">
        <v>43</v>
      </c>
      <c r="B4710" s="20">
        <v>0.85099999999999998</v>
      </c>
      <c r="C4710" s="19">
        <v>136443</v>
      </c>
      <c r="D4710" s="19">
        <v>10916.085150000001</v>
      </c>
      <c r="E4710" s="23">
        <v>0.27455654600000001</v>
      </c>
      <c r="F4710" s="23">
        <v>0.176597017</v>
      </c>
      <c r="G4710" s="17">
        <v>0.79107026400000002</v>
      </c>
      <c r="H4710" s="17">
        <v>0.208929736</v>
      </c>
      <c r="I4710" s="17">
        <v>0.92787036899999997</v>
      </c>
      <c r="J4710" s="17">
        <v>7.1999999999999995E-2</v>
      </c>
      <c r="K4710" s="17">
        <v>1.63E-4</v>
      </c>
    </row>
    <row r="4711" spans="1:11" x14ac:dyDescent="0.45">
      <c r="A4711" s="10" t="s">
        <v>43</v>
      </c>
      <c r="B4711" s="20">
        <v>0.85199999999999998</v>
      </c>
      <c r="C4711" s="19">
        <v>136595</v>
      </c>
      <c r="D4711" s="19">
        <v>10958.01081</v>
      </c>
      <c r="E4711" s="23">
        <v>0.27627593499999997</v>
      </c>
      <c r="F4711" s="23">
        <v>0.17731459299999999</v>
      </c>
      <c r="G4711" s="17">
        <v>0.79117097999999997</v>
      </c>
      <c r="H4711" s="17">
        <v>0.20882902</v>
      </c>
      <c r="I4711" s="17">
        <v>0.92811681700000004</v>
      </c>
      <c r="J4711" s="17">
        <v>7.17E-2</v>
      </c>
      <c r="K4711" s="17">
        <v>1.63E-4</v>
      </c>
    </row>
    <row r="4712" spans="1:11" x14ac:dyDescent="0.45">
      <c r="A4712" s="10" t="s">
        <v>43</v>
      </c>
      <c r="B4712" s="20">
        <v>0.85299999999999998</v>
      </c>
      <c r="C4712" s="19">
        <v>136761</v>
      </c>
      <c r="D4712" s="19">
        <v>11003.95226</v>
      </c>
      <c r="E4712" s="23">
        <v>0.27754658199999999</v>
      </c>
      <c r="F4712" s="23">
        <v>0.17795824099999999</v>
      </c>
      <c r="G4712" s="17">
        <v>0.79124165499999999</v>
      </c>
      <c r="H4712" s="17">
        <v>0.20875834500000001</v>
      </c>
      <c r="I4712" s="17">
        <v>0.92827647999999996</v>
      </c>
      <c r="J4712" s="17">
        <v>7.1599999999999997E-2</v>
      </c>
      <c r="K4712" s="17">
        <v>1.6200000000000001E-4</v>
      </c>
    </row>
    <row r="4713" spans="1:11" x14ac:dyDescent="0.45">
      <c r="A4713" s="10" t="s">
        <v>43</v>
      </c>
      <c r="B4713" s="20">
        <v>0.85399999999999998</v>
      </c>
      <c r="C4713" s="19">
        <v>136927</v>
      </c>
      <c r="D4713" s="19">
        <v>11050.177229999999</v>
      </c>
      <c r="E4713" s="23">
        <v>0.279740025</v>
      </c>
      <c r="F4713" s="23">
        <v>0.17869345</v>
      </c>
      <c r="G4713" s="17">
        <v>0.79112227700000004</v>
      </c>
      <c r="H4713" s="17">
        <v>0.20887772299999999</v>
      </c>
      <c r="I4713" s="17">
        <v>0.92848909999999996</v>
      </c>
      <c r="J4713" s="17">
        <v>7.1300000000000002E-2</v>
      </c>
      <c r="K4713" s="17">
        <v>1.6200000000000001E-4</v>
      </c>
    </row>
    <row r="4714" spans="1:11" x14ac:dyDescent="0.45">
      <c r="A4714" s="10" t="s">
        <v>43</v>
      </c>
      <c r="B4714" s="20">
        <v>0.85499999999999998</v>
      </c>
      <c r="C4714" s="19">
        <v>137085</v>
      </c>
      <c r="D4714" s="19">
        <v>11094.504430000001</v>
      </c>
      <c r="E4714" s="23">
        <v>0.28123896300000001</v>
      </c>
      <c r="F4714" s="23">
        <v>0.17939999200000001</v>
      </c>
      <c r="G4714" s="17">
        <v>0.79119524399999996</v>
      </c>
      <c r="H4714" s="17">
        <v>0.20880475600000001</v>
      </c>
      <c r="I4714" s="17">
        <v>0.92869696899999998</v>
      </c>
      <c r="J4714" s="17">
        <v>7.1099999999999997E-2</v>
      </c>
      <c r="K4714" s="17">
        <v>1.6100000000000001E-4</v>
      </c>
    </row>
    <row r="4715" spans="1:11" x14ac:dyDescent="0.45">
      <c r="A4715" s="10" t="s">
        <v>43</v>
      </c>
      <c r="B4715" s="20">
        <v>0.85599999999999998</v>
      </c>
      <c r="C4715" s="19">
        <v>137243</v>
      </c>
      <c r="D4715" s="19">
        <v>11139.205550000001</v>
      </c>
      <c r="E4715" s="23">
        <v>0.28381079399999998</v>
      </c>
      <c r="F4715" s="23">
        <v>0.18006028199999999</v>
      </c>
      <c r="G4715" s="17">
        <v>0.79136276500000002</v>
      </c>
      <c r="H4715" s="17">
        <v>0.208637235</v>
      </c>
      <c r="I4715" s="17">
        <v>0.92892703099999996</v>
      </c>
      <c r="J4715" s="17">
        <v>7.0900000000000005E-2</v>
      </c>
      <c r="K4715" s="17">
        <v>1.6100000000000001E-4</v>
      </c>
    </row>
    <row r="4716" spans="1:11" x14ac:dyDescent="0.45">
      <c r="A4716" s="10" t="s">
        <v>43</v>
      </c>
      <c r="B4716" s="20">
        <v>0.85699999999999998</v>
      </c>
      <c r="C4716" s="19">
        <v>137404</v>
      </c>
      <c r="D4716" s="19">
        <v>11184.968010000001</v>
      </c>
      <c r="E4716" s="23">
        <v>0.28495102900000002</v>
      </c>
      <c r="F4716" s="23">
        <v>0.18078102400000001</v>
      </c>
      <c r="G4716" s="17">
        <v>0.79136706400000001</v>
      </c>
      <c r="H4716" s="17">
        <v>0.20863293599999999</v>
      </c>
      <c r="I4716" s="17">
        <v>0.92912798799999996</v>
      </c>
      <c r="J4716" s="17">
        <v>7.0699999999999999E-2</v>
      </c>
      <c r="K4716" s="17">
        <v>1.6000000000000001E-4</v>
      </c>
    </row>
    <row r="4717" spans="1:11" x14ac:dyDescent="0.45">
      <c r="A4717" s="10" t="s">
        <v>43</v>
      </c>
      <c r="B4717" s="20">
        <v>0.85799999999999998</v>
      </c>
      <c r="C4717" s="19">
        <v>137565</v>
      </c>
      <c r="D4717" s="19">
        <v>11231.066129999999</v>
      </c>
      <c r="E4717" s="23">
        <v>0.287915798</v>
      </c>
      <c r="F4717" s="23">
        <v>0.18147506099999999</v>
      </c>
      <c r="G4717" s="17">
        <v>0.79148766000000004</v>
      </c>
      <c r="H4717" s="17">
        <v>0.20851233999999999</v>
      </c>
      <c r="I4717" s="17">
        <v>0.92929904699999999</v>
      </c>
      <c r="J4717" s="17">
        <v>7.0499999999999993E-2</v>
      </c>
      <c r="K4717" s="17">
        <v>1.6000000000000001E-4</v>
      </c>
    </row>
    <row r="4718" spans="1:11" x14ac:dyDescent="0.45">
      <c r="A4718" s="10" t="s">
        <v>43</v>
      </c>
      <c r="B4718" s="20">
        <v>0.85899999999999999</v>
      </c>
      <c r="C4718" s="19">
        <v>137727</v>
      </c>
      <c r="D4718" s="19">
        <v>11277.850630000001</v>
      </c>
      <c r="E4718" s="23">
        <v>0.28940938500000002</v>
      </c>
      <c r="F4718" s="23">
        <v>0.18219439900000001</v>
      </c>
      <c r="G4718" s="17">
        <v>0.791558663</v>
      </c>
      <c r="H4718" s="17">
        <v>0.208441337</v>
      </c>
      <c r="I4718" s="17">
        <v>0.92945096100000002</v>
      </c>
      <c r="J4718" s="17">
        <v>7.0400000000000004E-2</v>
      </c>
      <c r="K4718" s="17">
        <v>1.5899999999999999E-4</v>
      </c>
    </row>
    <row r="4719" spans="1:11" x14ac:dyDescent="0.45">
      <c r="A4719" s="10" t="s">
        <v>43</v>
      </c>
      <c r="B4719" s="20">
        <v>0.86</v>
      </c>
      <c r="C4719" s="19">
        <v>137885</v>
      </c>
      <c r="D4719" s="19">
        <v>11323.953460000001</v>
      </c>
      <c r="E4719" s="23">
        <v>0.29341365000000003</v>
      </c>
      <c r="F4719" s="23">
        <v>0.182927914</v>
      </c>
      <c r="G4719" s="17">
        <v>0.79165971599999996</v>
      </c>
      <c r="H4719" s="17">
        <v>0.20834028399999999</v>
      </c>
      <c r="I4719" s="17">
        <v>0.92966804000000003</v>
      </c>
      <c r="J4719" s="17">
        <v>7.0199999999999999E-2</v>
      </c>
      <c r="K4719" s="17">
        <v>1.5899999999999999E-4</v>
      </c>
    </row>
    <row r="4720" spans="1:11" x14ac:dyDescent="0.45">
      <c r="A4720" s="10" t="s">
        <v>43</v>
      </c>
      <c r="B4720" s="20">
        <v>0.86099999999999999</v>
      </c>
      <c r="C4720" s="19">
        <v>138032</v>
      </c>
      <c r="D4720" s="19">
        <v>11367.202450000001</v>
      </c>
      <c r="E4720" s="23">
        <v>0.294864929</v>
      </c>
      <c r="F4720" s="23">
        <v>0.183502991</v>
      </c>
      <c r="G4720" s="17">
        <v>0.79161353899999998</v>
      </c>
      <c r="H4720" s="17">
        <v>0.208386461</v>
      </c>
      <c r="I4720" s="17">
        <v>0.92990496099999997</v>
      </c>
      <c r="J4720" s="17">
        <v>6.9900000000000004E-2</v>
      </c>
      <c r="K4720" s="17">
        <v>1.5799999999999999E-4</v>
      </c>
    </row>
    <row r="4721" spans="1:11" x14ac:dyDescent="0.45">
      <c r="A4721" s="10" t="s">
        <v>43</v>
      </c>
      <c r="B4721" s="20">
        <v>0.86199999999999999</v>
      </c>
      <c r="C4721" s="19">
        <v>138189</v>
      </c>
      <c r="D4721" s="19">
        <v>11413.569030000001</v>
      </c>
      <c r="E4721" s="23">
        <v>0.29617227200000001</v>
      </c>
      <c r="F4721" s="23">
        <v>0.18430484999999999</v>
      </c>
      <c r="G4721" s="17">
        <v>0.79128584800000001</v>
      </c>
      <c r="H4721" s="17">
        <v>0.20871415199999999</v>
      </c>
      <c r="I4721" s="17">
        <v>0.92989028399999996</v>
      </c>
      <c r="J4721" s="17">
        <v>7.0000000000000007E-2</v>
      </c>
      <c r="K4721" s="17">
        <v>1.5799999999999999E-4</v>
      </c>
    </row>
    <row r="4722" spans="1:11" x14ac:dyDescent="0.45">
      <c r="A4722" s="10" t="s">
        <v>43</v>
      </c>
      <c r="B4722" s="20">
        <v>0.86299999999999999</v>
      </c>
      <c r="C4722" s="19">
        <v>138368</v>
      </c>
      <c r="D4722" s="19">
        <v>11466.69145</v>
      </c>
      <c r="E4722" s="23">
        <v>0.29805842900000001</v>
      </c>
      <c r="F4722" s="23">
        <v>0.18506526600000001</v>
      </c>
      <c r="G4722" s="17">
        <v>0.79136071900000005</v>
      </c>
      <c r="H4722" s="17">
        <v>0.20863928100000001</v>
      </c>
      <c r="I4722" s="17">
        <v>0.930150849</v>
      </c>
      <c r="J4722" s="17">
        <v>6.9699999999999998E-2</v>
      </c>
      <c r="K4722" s="17">
        <v>1.5699999999999999E-4</v>
      </c>
    </row>
    <row r="4723" spans="1:11" x14ac:dyDescent="0.45">
      <c r="A4723" s="10" t="s">
        <v>43</v>
      </c>
      <c r="B4723" s="20">
        <v>0.86399999999999999</v>
      </c>
      <c r="C4723" s="19">
        <v>138508</v>
      </c>
      <c r="D4723" s="19">
        <v>11508.61512</v>
      </c>
      <c r="E4723" s="23">
        <v>0.30083640099999998</v>
      </c>
      <c r="F4723" s="23">
        <v>0.18587021200000001</v>
      </c>
      <c r="G4723" s="17">
        <v>0.79152106700000002</v>
      </c>
      <c r="H4723" s="17">
        <v>0.20847893300000001</v>
      </c>
      <c r="I4723" s="17">
        <v>0.93036228200000004</v>
      </c>
      <c r="J4723" s="17">
        <v>6.9500000000000006E-2</v>
      </c>
      <c r="K4723" s="17">
        <v>1.5699999999999999E-4</v>
      </c>
    </row>
    <row r="4724" spans="1:11" x14ac:dyDescent="0.45">
      <c r="A4724" s="10" t="s">
        <v>43</v>
      </c>
      <c r="B4724" s="20">
        <v>0.86499999999999999</v>
      </c>
      <c r="C4724" s="19">
        <v>138688</v>
      </c>
      <c r="D4724" s="19">
        <v>11562.94541</v>
      </c>
      <c r="E4724" s="23">
        <v>0.30294824799999998</v>
      </c>
      <c r="F4724" s="23">
        <v>0.18650096699999999</v>
      </c>
      <c r="G4724" s="17">
        <v>0.791748385</v>
      </c>
      <c r="H4724" s="17">
        <v>0.208251615</v>
      </c>
      <c r="I4724" s="17">
        <v>0.93064806499999997</v>
      </c>
      <c r="J4724" s="17">
        <v>6.9199999999999998E-2</v>
      </c>
      <c r="K4724" s="17">
        <v>1.56E-4</v>
      </c>
    </row>
    <row r="4725" spans="1:11" x14ac:dyDescent="0.45">
      <c r="A4725" s="10" t="s">
        <v>43</v>
      </c>
      <c r="B4725" s="20">
        <v>0.86599999999999999</v>
      </c>
      <c r="C4725" s="19">
        <v>138843</v>
      </c>
      <c r="D4725" s="19">
        <v>11610.08661</v>
      </c>
      <c r="E4725" s="23">
        <v>0.30565054800000002</v>
      </c>
      <c r="F4725" s="23">
        <v>0.18738033500000001</v>
      </c>
      <c r="G4725" s="17">
        <v>0.79191604900000001</v>
      </c>
      <c r="H4725" s="17">
        <v>0.20808395099999999</v>
      </c>
      <c r="I4725" s="17">
        <v>0.93077193000000003</v>
      </c>
      <c r="J4725" s="17">
        <v>6.9099999999999995E-2</v>
      </c>
      <c r="K4725" s="17">
        <v>1.56E-4</v>
      </c>
    </row>
    <row r="4726" spans="1:11" x14ac:dyDescent="0.45">
      <c r="A4726" s="10" t="s">
        <v>43</v>
      </c>
      <c r="B4726" s="20">
        <v>0.86699999999999999</v>
      </c>
      <c r="C4726" s="19">
        <v>139000</v>
      </c>
      <c r="D4726" s="19">
        <v>11658.236580000001</v>
      </c>
      <c r="E4726" s="23">
        <v>0.30912334699999999</v>
      </c>
      <c r="F4726" s="23">
        <v>0.188144227</v>
      </c>
      <c r="G4726" s="17">
        <v>0.79200719399999997</v>
      </c>
      <c r="H4726" s="17">
        <v>0.207992806</v>
      </c>
      <c r="I4726" s="17">
        <v>0.93100470700000004</v>
      </c>
      <c r="J4726" s="17">
        <v>6.88E-2</v>
      </c>
      <c r="K4726" s="17">
        <v>1.55E-4</v>
      </c>
    </row>
    <row r="4727" spans="1:11" x14ac:dyDescent="0.45">
      <c r="A4727" s="10" t="s">
        <v>43</v>
      </c>
      <c r="B4727" s="20">
        <v>0.86799999999999999</v>
      </c>
      <c r="C4727" s="19">
        <v>139150</v>
      </c>
      <c r="D4727" s="19">
        <v>11704.70876</v>
      </c>
      <c r="E4727" s="23">
        <v>0.31038070899999998</v>
      </c>
      <c r="F4727" s="23">
        <v>0.18890404499999999</v>
      </c>
      <c r="G4727" s="17">
        <v>0.79197987800000003</v>
      </c>
      <c r="H4727" s="17">
        <v>0.208020122</v>
      </c>
      <c r="I4727" s="17">
        <v>0.93120716599999998</v>
      </c>
      <c r="J4727" s="17">
        <v>6.8599999999999994E-2</v>
      </c>
      <c r="K4727" s="17">
        <v>1.55E-4</v>
      </c>
    </row>
    <row r="4728" spans="1:11" x14ac:dyDescent="0.45">
      <c r="A4728" s="10" t="s">
        <v>43</v>
      </c>
      <c r="B4728" s="20">
        <v>0.86899999999999999</v>
      </c>
      <c r="C4728" s="19">
        <v>139301</v>
      </c>
      <c r="D4728" s="19">
        <v>11751.684719999999</v>
      </c>
      <c r="E4728" s="23">
        <v>0.31211886100000003</v>
      </c>
      <c r="F4728" s="23">
        <v>0.189620544</v>
      </c>
      <c r="G4728" s="17">
        <v>0.79209768800000002</v>
      </c>
      <c r="H4728" s="17">
        <v>0.20790231200000001</v>
      </c>
      <c r="I4728" s="17">
        <v>0.93138399199999999</v>
      </c>
      <c r="J4728" s="17">
        <v>6.8500000000000005E-2</v>
      </c>
      <c r="K4728" s="17">
        <v>1.54E-4</v>
      </c>
    </row>
    <row r="4729" spans="1:11" x14ac:dyDescent="0.45">
      <c r="A4729" s="10" t="s">
        <v>43</v>
      </c>
      <c r="B4729" s="20">
        <v>0.87</v>
      </c>
      <c r="C4729" s="19">
        <v>139483</v>
      </c>
      <c r="D4729" s="19">
        <v>11808.71263</v>
      </c>
      <c r="E4729" s="23">
        <v>0.314638949</v>
      </c>
      <c r="F4729" s="23">
        <v>0.19041977900000001</v>
      </c>
      <c r="G4729" s="17">
        <v>0.79209652799999997</v>
      </c>
      <c r="H4729" s="17">
        <v>0.20790347200000001</v>
      </c>
      <c r="I4729" s="17">
        <v>0.93163360200000001</v>
      </c>
      <c r="J4729" s="17">
        <v>6.8199999999999997E-2</v>
      </c>
      <c r="K4729" s="17">
        <v>1.54E-4</v>
      </c>
    </row>
    <row r="4730" spans="1:11" x14ac:dyDescent="0.45">
      <c r="A4730" s="10" t="s">
        <v>43</v>
      </c>
      <c r="B4730" s="20">
        <v>0.871</v>
      </c>
      <c r="C4730" s="19">
        <v>139648</v>
      </c>
      <c r="D4730" s="19">
        <v>11860.87551</v>
      </c>
      <c r="E4730" s="23">
        <v>0.31856661400000003</v>
      </c>
      <c r="F4730" s="23">
        <v>0.19119226</v>
      </c>
      <c r="G4730" s="17">
        <v>0.79232785299999997</v>
      </c>
      <c r="H4730" s="17">
        <v>0.207672147</v>
      </c>
      <c r="I4730" s="17">
        <v>0.931853979</v>
      </c>
      <c r="J4730" s="17">
        <v>6.8000000000000005E-2</v>
      </c>
      <c r="K4730" s="17">
        <v>1.5300000000000001E-4</v>
      </c>
    </row>
    <row r="4731" spans="1:11" x14ac:dyDescent="0.45">
      <c r="A4731" s="10" t="s">
        <v>43</v>
      </c>
      <c r="B4731" s="20">
        <v>0.872</v>
      </c>
      <c r="C4731" s="19">
        <v>139810</v>
      </c>
      <c r="D4731" s="19">
        <v>11912.553379999999</v>
      </c>
      <c r="E4731" s="23">
        <v>0.31956645700000003</v>
      </c>
      <c r="F4731" s="23">
        <v>0.19208270899999999</v>
      </c>
      <c r="G4731" s="17">
        <v>0.79241112899999999</v>
      </c>
      <c r="H4731" s="17">
        <v>0.20758887100000001</v>
      </c>
      <c r="I4731" s="17">
        <v>0.93185107199999995</v>
      </c>
      <c r="J4731" s="17">
        <v>6.8000000000000005E-2</v>
      </c>
      <c r="K4731" s="17">
        <v>1.5300000000000001E-4</v>
      </c>
    </row>
    <row r="4732" spans="1:11" x14ac:dyDescent="0.45">
      <c r="A4732" s="10" t="s">
        <v>43</v>
      </c>
      <c r="B4732" s="20">
        <v>0.873</v>
      </c>
      <c r="C4732" s="19">
        <v>139946</v>
      </c>
      <c r="D4732" s="19">
        <v>11956.24821</v>
      </c>
      <c r="E4732" s="23">
        <v>0.322655945</v>
      </c>
      <c r="F4732" s="23">
        <v>0.192964209</v>
      </c>
      <c r="G4732" s="17">
        <v>0.79250568099999996</v>
      </c>
      <c r="H4732" s="17">
        <v>0.20749431900000001</v>
      </c>
      <c r="I4732" s="17">
        <v>0.93192323499999996</v>
      </c>
      <c r="J4732" s="17">
        <v>6.7900000000000002E-2</v>
      </c>
      <c r="K4732" s="17">
        <v>1.5300000000000001E-4</v>
      </c>
    </row>
    <row r="4733" spans="1:11" x14ac:dyDescent="0.45">
      <c r="A4733" s="10" t="s">
        <v>43</v>
      </c>
      <c r="B4733" s="20">
        <v>0.874</v>
      </c>
      <c r="C4733" s="19">
        <v>140129</v>
      </c>
      <c r="D4733" s="19">
        <v>12015.38715</v>
      </c>
      <c r="E4733" s="23">
        <v>0.32426403199999998</v>
      </c>
      <c r="F4733" s="23">
        <v>0.19367155799999999</v>
      </c>
      <c r="G4733" s="17">
        <v>0.79274097399999999</v>
      </c>
      <c r="H4733" s="17">
        <v>0.20725902600000001</v>
      </c>
      <c r="I4733" s="17">
        <v>0.93210696400000004</v>
      </c>
      <c r="J4733" s="17">
        <v>6.7699999999999996E-2</v>
      </c>
      <c r="K4733" s="17">
        <v>1.5200000000000001E-4</v>
      </c>
    </row>
    <row r="4734" spans="1:11" x14ac:dyDescent="0.45">
      <c r="A4734" s="10" t="s">
        <v>43</v>
      </c>
      <c r="B4734" s="20">
        <v>0.875</v>
      </c>
      <c r="C4734" s="19">
        <v>140283</v>
      </c>
      <c r="D4734" s="19">
        <v>12065.63394</v>
      </c>
      <c r="E4734" s="23">
        <v>0.32809771900000001</v>
      </c>
      <c r="F4734" s="23">
        <v>0.19456283399999999</v>
      </c>
      <c r="G4734" s="17">
        <v>0.79284018700000003</v>
      </c>
      <c r="H4734" s="17">
        <v>0.207159813</v>
      </c>
      <c r="I4734" s="17">
        <v>0.932272879</v>
      </c>
      <c r="J4734" s="17">
        <v>6.7599999999999993E-2</v>
      </c>
      <c r="K4734" s="17">
        <v>1.5200000000000001E-4</v>
      </c>
    </row>
    <row r="4735" spans="1:11" x14ac:dyDescent="0.45">
      <c r="A4735" s="10" t="s">
        <v>43</v>
      </c>
      <c r="B4735" s="20">
        <v>0.876</v>
      </c>
      <c r="C4735" s="19">
        <v>140450</v>
      </c>
      <c r="D4735" s="19">
        <v>12120.530720000001</v>
      </c>
      <c r="E4735" s="23">
        <v>0.32975295900000001</v>
      </c>
      <c r="F4735" s="23">
        <v>0.195458727</v>
      </c>
      <c r="G4735" s="17">
        <v>0.79290138799999998</v>
      </c>
      <c r="H4735" s="17">
        <v>0.20709861199999999</v>
      </c>
      <c r="I4735" s="17">
        <v>0.93248927999999998</v>
      </c>
      <c r="J4735" s="17">
        <v>6.7400000000000002E-2</v>
      </c>
      <c r="K4735" s="17">
        <v>1.5100000000000001E-4</v>
      </c>
    </row>
    <row r="4736" spans="1:11" x14ac:dyDescent="0.45">
      <c r="A4736" s="10" t="s">
        <v>43</v>
      </c>
      <c r="B4736" s="20">
        <v>0.877</v>
      </c>
      <c r="C4736" s="19">
        <v>140610</v>
      </c>
      <c r="D4736" s="19">
        <v>12173.50215</v>
      </c>
      <c r="E4736" s="23">
        <v>0.332227526</v>
      </c>
      <c r="F4736" s="23">
        <v>0.19623789699999999</v>
      </c>
      <c r="G4736" s="17">
        <v>0.79294502499999997</v>
      </c>
      <c r="H4736" s="17">
        <v>0.207054975</v>
      </c>
      <c r="I4736" s="17">
        <v>0.932700376</v>
      </c>
      <c r="J4736" s="17">
        <v>6.7100000000000007E-2</v>
      </c>
      <c r="K4736" s="17">
        <v>1.5100000000000001E-4</v>
      </c>
    </row>
    <row r="4737" spans="1:11" x14ac:dyDescent="0.45">
      <c r="A4737" s="10" t="s">
        <v>43</v>
      </c>
      <c r="B4737" s="20">
        <v>0.878</v>
      </c>
      <c r="C4737" s="19">
        <v>140769</v>
      </c>
      <c r="D4737" s="19">
        <v>12226.56747</v>
      </c>
      <c r="E4737" s="23">
        <v>0.335100124</v>
      </c>
      <c r="F4737" s="23">
        <v>0.19712934400000001</v>
      </c>
      <c r="G4737" s="17">
        <v>0.79317179199999999</v>
      </c>
      <c r="H4737" s="17">
        <v>0.20682820800000001</v>
      </c>
      <c r="I4737" s="17">
        <v>0.93293433599999998</v>
      </c>
      <c r="J4737" s="17">
        <v>6.6900000000000001E-2</v>
      </c>
      <c r="K4737" s="17">
        <v>1.4999999999999999E-4</v>
      </c>
    </row>
    <row r="4738" spans="1:11" x14ac:dyDescent="0.45">
      <c r="A4738" s="10" t="s">
        <v>43</v>
      </c>
      <c r="B4738" s="20">
        <v>0.879</v>
      </c>
      <c r="C4738" s="19">
        <v>140907</v>
      </c>
      <c r="D4738" s="19">
        <v>12272.961579999999</v>
      </c>
      <c r="E4738" s="23">
        <v>0.33755192099999998</v>
      </c>
      <c r="F4738" s="23">
        <v>0.198022737</v>
      </c>
      <c r="G4738" s="17">
        <v>0.79327499700000004</v>
      </c>
      <c r="H4738" s="17">
        <v>0.20672500299999999</v>
      </c>
      <c r="I4738" s="17">
        <v>0.93311195499999999</v>
      </c>
      <c r="J4738" s="17">
        <v>6.6699999999999995E-2</v>
      </c>
      <c r="K4738" s="17">
        <v>1.4999999999999999E-4</v>
      </c>
    </row>
    <row r="4739" spans="1:11" x14ac:dyDescent="0.45">
      <c r="A4739" s="10" t="s">
        <v>43</v>
      </c>
      <c r="B4739" s="20">
        <v>0.88</v>
      </c>
      <c r="C4739" s="19">
        <v>141082</v>
      </c>
      <c r="D4739" s="19">
        <v>12332.283740000001</v>
      </c>
      <c r="E4739" s="23">
        <v>0.340608201</v>
      </c>
      <c r="F4739" s="23">
        <v>0.19886467399999999</v>
      </c>
      <c r="G4739" s="17">
        <v>0.79331877900000003</v>
      </c>
      <c r="H4739" s="17">
        <v>0.206681221</v>
      </c>
      <c r="I4739" s="17">
        <v>0.93323482000000002</v>
      </c>
      <c r="J4739" s="17">
        <v>6.6600000000000006E-2</v>
      </c>
      <c r="K4739" s="17">
        <v>1.4899999999999999E-4</v>
      </c>
    </row>
    <row r="4740" spans="1:11" x14ac:dyDescent="0.45">
      <c r="A4740" s="10" t="s">
        <v>43</v>
      </c>
      <c r="B4740" s="20">
        <v>0.88100000000000001</v>
      </c>
      <c r="C4740" s="19">
        <v>141245</v>
      </c>
      <c r="D4740" s="19">
        <v>12388.066940000001</v>
      </c>
      <c r="E4740" s="23">
        <v>0.343820348</v>
      </c>
      <c r="F4740" s="23">
        <v>0.19979997799999999</v>
      </c>
      <c r="G4740" s="17">
        <v>0.79348649500000001</v>
      </c>
      <c r="H4740" s="17">
        <v>0.20651350499999999</v>
      </c>
      <c r="I4740" s="17">
        <v>0.93342839099999997</v>
      </c>
      <c r="J4740" s="17">
        <v>6.6400000000000001E-2</v>
      </c>
      <c r="K4740" s="17">
        <v>1.4899999999999999E-4</v>
      </c>
    </row>
    <row r="4741" spans="1:11" x14ac:dyDescent="0.45">
      <c r="A4741" s="10" t="s">
        <v>43</v>
      </c>
      <c r="B4741" s="20">
        <v>0.88200000000000001</v>
      </c>
      <c r="C4741" s="19">
        <v>141378</v>
      </c>
      <c r="D4741" s="19">
        <v>12433.83814</v>
      </c>
      <c r="E4741" s="23">
        <v>0.34473252999999998</v>
      </c>
      <c r="F4741" s="23">
        <v>0.20069911900000001</v>
      </c>
      <c r="G4741" s="17">
        <v>0.793539306</v>
      </c>
      <c r="H4741" s="17">
        <v>0.206460694</v>
      </c>
      <c r="I4741" s="17">
        <v>0.93358745300000001</v>
      </c>
      <c r="J4741" s="17">
        <v>6.6299999999999998E-2</v>
      </c>
      <c r="K4741" s="17">
        <v>1.4899999999999999E-4</v>
      </c>
    </row>
    <row r="4742" spans="1:11" x14ac:dyDescent="0.45">
      <c r="A4742" s="10" t="s">
        <v>43</v>
      </c>
      <c r="B4742" s="20">
        <v>0.88300000000000001</v>
      </c>
      <c r="C4742" s="19">
        <v>141566</v>
      </c>
      <c r="D4742" s="19">
        <v>12498.901949999999</v>
      </c>
      <c r="E4742" s="23">
        <v>0.34756283999999998</v>
      </c>
      <c r="F4742" s="23">
        <v>0.20142421499999999</v>
      </c>
      <c r="G4742" s="17">
        <v>0.79350974100000005</v>
      </c>
      <c r="H4742" s="17">
        <v>0.20649025900000001</v>
      </c>
      <c r="I4742" s="17">
        <v>0.93381177999999998</v>
      </c>
      <c r="J4742" s="17">
        <v>6.6000000000000003E-2</v>
      </c>
      <c r="K4742" s="17">
        <v>1.4799999999999999E-4</v>
      </c>
    </row>
    <row r="4743" spans="1:11" x14ac:dyDescent="0.45">
      <c r="A4743" s="10" t="s">
        <v>43</v>
      </c>
      <c r="B4743" s="20">
        <v>0.88400000000000001</v>
      </c>
      <c r="C4743" s="19">
        <v>141729</v>
      </c>
      <c r="D4743" s="19">
        <v>12555.739600000001</v>
      </c>
      <c r="E4743" s="23">
        <v>0.34963019499999998</v>
      </c>
      <c r="F4743" s="23">
        <v>0.20248302900000001</v>
      </c>
      <c r="G4743" s="17">
        <v>0.79362021900000002</v>
      </c>
      <c r="H4743" s="17">
        <v>0.20637978100000001</v>
      </c>
      <c r="I4743" s="17">
        <v>0.93408226699999997</v>
      </c>
      <c r="J4743" s="17">
        <v>6.5799999999999997E-2</v>
      </c>
      <c r="K4743" s="17">
        <v>1.47E-4</v>
      </c>
    </row>
    <row r="4744" spans="1:11" x14ac:dyDescent="0.45">
      <c r="A4744" s="10" t="s">
        <v>43</v>
      </c>
      <c r="B4744" s="20">
        <v>0.88500000000000001</v>
      </c>
      <c r="C4744" s="19">
        <v>141890</v>
      </c>
      <c r="D4744" s="19">
        <v>12612.39495</v>
      </c>
      <c r="E4744" s="23">
        <v>0.35397674200000001</v>
      </c>
      <c r="F4744" s="23">
        <v>0.203477084</v>
      </c>
      <c r="G4744" s="17">
        <v>0.79360067700000003</v>
      </c>
      <c r="H4744" s="17">
        <v>0.206399323</v>
      </c>
      <c r="I4744" s="17">
        <v>0.934205226</v>
      </c>
      <c r="J4744" s="17">
        <v>6.5600000000000006E-2</v>
      </c>
      <c r="K4744" s="17">
        <v>1.47E-4</v>
      </c>
    </row>
    <row r="4745" spans="1:11" x14ac:dyDescent="0.45">
      <c r="A4745" s="10" t="s">
        <v>43</v>
      </c>
      <c r="B4745" s="20">
        <v>0.88600000000000001</v>
      </c>
      <c r="C4745" s="19">
        <v>142052</v>
      </c>
      <c r="D4745" s="19">
        <v>12669.920109999999</v>
      </c>
      <c r="E4745" s="23">
        <v>0.35637392600000001</v>
      </c>
      <c r="F4745" s="23">
        <v>0.20442280299999999</v>
      </c>
      <c r="G4745" s="17">
        <v>0.79370230600000002</v>
      </c>
      <c r="H4745" s="17">
        <v>0.206297694</v>
      </c>
      <c r="I4745" s="17">
        <v>0.93452056299999997</v>
      </c>
      <c r="J4745" s="17">
        <v>6.5299999999999997E-2</v>
      </c>
      <c r="K4745" s="17">
        <v>1.46E-4</v>
      </c>
    </row>
    <row r="4746" spans="1:11" x14ac:dyDescent="0.45">
      <c r="A4746" s="10" t="s">
        <v>43</v>
      </c>
      <c r="B4746" s="20">
        <v>0.88700000000000001</v>
      </c>
      <c r="C4746" s="19">
        <v>142204</v>
      </c>
      <c r="D4746" s="19">
        <v>12724.422259999999</v>
      </c>
      <c r="E4746" s="23">
        <v>0.36044596400000001</v>
      </c>
      <c r="F4746" s="23">
        <v>0.20538910799999999</v>
      </c>
      <c r="G4746" s="17">
        <v>0.79371185099999997</v>
      </c>
      <c r="H4746" s="17">
        <v>0.206288149</v>
      </c>
      <c r="I4746" s="17">
        <v>0.93470517399999997</v>
      </c>
      <c r="J4746" s="17">
        <v>6.5100000000000005E-2</v>
      </c>
      <c r="K4746" s="17">
        <v>1.46E-4</v>
      </c>
    </row>
    <row r="4747" spans="1:11" x14ac:dyDescent="0.45">
      <c r="A4747" s="10" t="s">
        <v>43</v>
      </c>
      <c r="B4747" s="20">
        <v>0.88800000000000001</v>
      </c>
      <c r="C4747" s="19">
        <v>142373</v>
      </c>
      <c r="D4747" s="19">
        <v>12785.456690000001</v>
      </c>
      <c r="E4747" s="23">
        <v>0.362091202</v>
      </c>
      <c r="F4747" s="23">
        <v>0.20629429499999999</v>
      </c>
      <c r="G4747" s="17">
        <v>0.79376707700000004</v>
      </c>
      <c r="H4747" s="17">
        <v>0.20623292300000001</v>
      </c>
      <c r="I4747" s="17">
        <v>0.93493373700000004</v>
      </c>
      <c r="J4747" s="17">
        <v>6.4899999999999999E-2</v>
      </c>
      <c r="K4747" s="17">
        <v>1.45E-4</v>
      </c>
    </row>
    <row r="4748" spans="1:11" x14ac:dyDescent="0.45">
      <c r="A4748" s="10" t="s">
        <v>43</v>
      </c>
      <c r="B4748" s="20">
        <v>0.88900000000000001</v>
      </c>
      <c r="C4748" s="19">
        <v>142509</v>
      </c>
      <c r="D4748" s="19">
        <v>12834.87256</v>
      </c>
      <c r="E4748" s="23">
        <v>0.36508349800000001</v>
      </c>
      <c r="F4748" s="23">
        <v>0.207198988</v>
      </c>
      <c r="G4748" s="17">
        <v>0.79387968499999995</v>
      </c>
      <c r="H4748" s="17">
        <v>0.206120315</v>
      </c>
      <c r="I4748" s="17">
        <v>0.93509723099999997</v>
      </c>
      <c r="J4748" s="17">
        <v>6.4799999999999996E-2</v>
      </c>
      <c r="K4748" s="17">
        <v>1.45E-4</v>
      </c>
    </row>
    <row r="4749" spans="1:11" x14ac:dyDescent="0.45">
      <c r="A4749" s="10" t="s">
        <v>43</v>
      </c>
      <c r="B4749" s="20">
        <v>0.89</v>
      </c>
      <c r="C4749" s="19">
        <v>142688</v>
      </c>
      <c r="D4749" s="19">
        <v>12900.326779999999</v>
      </c>
      <c r="E4749" s="23">
        <v>0.36752184599999999</v>
      </c>
      <c r="F4749" s="23">
        <v>0.20814338499999999</v>
      </c>
      <c r="G4749" s="17">
        <v>0.79382989500000001</v>
      </c>
      <c r="H4749" s="17">
        <v>0.20617010499999999</v>
      </c>
      <c r="I4749" s="17">
        <v>0.93540358000000001</v>
      </c>
      <c r="J4749" s="17">
        <v>6.4500000000000002E-2</v>
      </c>
      <c r="K4749" s="17">
        <v>1.44E-4</v>
      </c>
    </row>
    <row r="4750" spans="1:11" x14ac:dyDescent="0.45">
      <c r="A4750" s="10" t="s">
        <v>43</v>
      </c>
      <c r="B4750" s="20">
        <v>0.89100000000000001</v>
      </c>
      <c r="C4750" s="19">
        <v>142843</v>
      </c>
      <c r="D4750" s="19">
        <v>12957.4632</v>
      </c>
      <c r="E4750" s="23">
        <v>0.36991724799999998</v>
      </c>
      <c r="F4750" s="23">
        <v>0.20908918800000001</v>
      </c>
      <c r="G4750" s="17">
        <v>0.79389259499999998</v>
      </c>
      <c r="H4750" s="17">
        <v>0.20610740499999999</v>
      </c>
      <c r="I4750" s="17">
        <v>0.93563867000000001</v>
      </c>
      <c r="J4750" s="17">
        <v>6.4199999999999993E-2</v>
      </c>
      <c r="K4750" s="17">
        <v>1.44E-4</v>
      </c>
    </row>
    <row r="4751" spans="1:11" x14ac:dyDescent="0.45">
      <c r="A4751" s="10" t="s">
        <v>43</v>
      </c>
      <c r="B4751" s="20">
        <v>0.89200000000000002</v>
      </c>
      <c r="C4751" s="19">
        <v>143008</v>
      </c>
      <c r="D4751" s="19">
        <v>13018.68936</v>
      </c>
      <c r="E4751" s="23">
        <v>0.37205895500000002</v>
      </c>
      <c r="F4751" s="23">
        <v>0.21018458700000001</v>
      </c>
      <c r="G4751" s="17">
        <v>0.79398355300000001</v>
      </c>
      <c r="H4751" s="17">
        <v>0.20601644699999999</v>
      </c>
      <c r="I4751" s="17">
        <v>0.93584461200000002</v>
      </c>
      <c r="J4751" s="17">
        <v>6.4000000000000001E-2</v>
      </c>
      <c r="K4751" s="17">
        <v>1.4300000000000001E-4</v>
      </c>
    </row>
    <row r="4752" spans="1:11" x14ac:dyDescent="0.45">
      <c r="A4752" s="10" t="s">
        <v>43</v>
      </c>
      <c r="B4752" s="20">
        <v>0.89300000000000002</v>
      </c>
      <c r="C4752" s="19">
        <v>143169</v>
      </c>
      <c r="D4752" s="19">
        <v>13078.76362</v>
      </c>
      <c r="E4752" s="23">
        <v>0.374232436</v>
      </c>
      <c r="F4752" s="23">
        <v>0.21117095</v>
      </c>
      <c r="G4752" s="17">
        <v>0.79399870100000003</v>
      </c>
      <c r="H4752" s="17">
        <v>0.206001299</v>
      </c>
      <c r="I4752" s="17">
        <v>0.93610238099999998</v>
      </c>
      <c r="J4752" s="17">
        <v>6.3799999999999996E-2</v>
      </c>
      <c r="K4752" s="17">
        <v>1.45E-4</v>
      </c>
    </row>
    <row r="4753" spans="1:11" x14ac:dyDescent="0.45">
      <c r="A4753" s="10" t="s">
        <v>43</v>
      </c>
      <c r="B4753" s="20">
        <v>0.89400000000000002</v>
      </c>
      <c r="C4753" s="19">
        <v>143320</v>
      </c>
      <c r="D4753" s="19">
        <v>13135.49684</v>
      </c>
      <c r="E4753" s="23">
        <v>0.37682484799999999</v>
      </c>
      <c r="F4753" s="23">
        <v>0.212225675</v>
      </c>
      <c r="G4753" s="17">
        <v>0.79408317100000003</v>
      </c>
      <c r="H4753" s="17">
        <v>0.205916829</v>
      </c>
      <c r="I4753" s="17">
        <v>0.93631792000000003</v>
      </c>
      <c r="J4753" s="17">
        <v>6.3500000000000001E-2</v>
      </c>
      <c r="K4753" s="17">
        <v>1.44E-4</v>
      </c>
    </row>
    <row r="4754" spans="1:11" x14ac:dyDescent="0.45">
      <c r="A4754" s="10" t="s">
        <v>43</v>
      </c>
      <c r="B4754" s="20">
        <v>0.89500000000000002</v>
      </c>
      <c r="C4754" s="19">
        <v>143486</v>
      </c>
      <c r="D4754" s="19">
        <v>13198.29664</v>
      </c>
      <c r="E4754" s="23">
        <v>0.38071732600000002</v>
      </c>
      <c r="F4754" s="23">
        <v>0.21318015700000001</v>
      </c>
      <c r="G4754" s="17">
        <v>0.794251704</v>
      </c>
      <c r="H4754" s="17">
        <v>0.205748296</v>
      </c>
      <c r="I4754" s="17">
        <v>0.93655100099999999</v>
      </c>
      <c r="J4754" s="17">
        <v>6.3299999999999995E-2</v>
      </c>
      <c r="K4754" s="17">
        <v>1.44E-4</v>
      </c>
    </row>
    <row r="4755" spans="1:11" x14ac:dyDescent="0.45">
      <c r="A4755" s="10" t="s">
        <v>43</v>
      </c>
      <c r="B4755" s="20">
        <v>0.89600000000000002</v>
      </c>
      <c r="C4755" s="19">
        <v>143650</v>
      </c>
      <c r="D4755" s="19">
        <v>13261.00929</v>
      </c>
      <c r="E4755" s="23">
        <v>0.38340340299999998</v>
      </c>
      <c r="F4755" s="23">
        <v>0.214172785</v>
      </c>
      <c r="G4755" s="17">
        <v>0.79418726100000003</v>
      </c>
      <c r="H4755" s="17">
        <v>0.20581273899999999</v>
      </c>
      <c r="I4755" s="17">
        <v>0.936727584</v>
      </c>
      <c r="J4755" s="17">
        <v>6.3100000000000003E-2</v>
      </c>
      <c r="K4755" s="17">
        <v>1.44E-4</v>
      </c>
    </row>
    <row r="4756" spans="1:11" x14ac:dyDescent="0.45">
      <c r="A4756" s="10" t="s">
        <v>43</v>
      </c>
      <c r="B4756" s="20">
        <v>0.89700000000000002</v>
      </c>
      <c r="C4756" s="19">
        <v>143814</v>
      </c>
      <c r="D4756" s="19">
        <v>13324.00707</v>
      </c>
      <c r="E4756" s="23">
        <v>0.38528792899999997</v>
      </c>
      <c r="F4756" s="23">
        <v>0.21529572299999999</v>
      </c>
      <c r="G4756" s="17">
        <v>0.79424117299999997</v>
      </c>
      <c r="H4756" s="17">
        <v>0.20575882700000001</v>
      </c>
      <c r="I4756" s="17">
        <v>0.93702744900000001</v>
      </c>
      <c r="J4756" s="17">
        <v>6.2799999999999995E-2</v>
      </c>
      <c r="K4756" s="17">
        <v>1.4300000000000001E-4</v>
      </c>
    </row>
    <row r="4757" spans="1:11" x14ac:dyDescent="0.45">
      <c r="A4757" s="10" t="s">
        <v>43</v>
      </c>
      <c r="B4757" s="20">
        <v>0.89800000000000002</v>
      </c>
      <c r="C4757" s="19">
        <v>143965</v>
      </c>
      <c r="D4757" s="19">
        <v>13382.32884</v>
      </c>
      <c r="E4757" s="23">
        <v>0.38738123000000002</v>
      </c>
      <c r="F4757" s="23">
        <v>0.21632210700000001</v>
      </c>
      <c r="G4757" s="17">
        <v>0.79426249400000004</v>
      </c>
      <c r="H4757" s="17">
        <v>0.20573750599999999</v>
      </c>
      <c r="I4757" s="17">
        <v>0.93721153899999998</v>
      </c>
      <c r="J4757" s="17">
        <v>6.2600000000000003E-2</v>
      </c>
      <c r="K4757" s="17">
        <v>1.4200000000000001E-4</v>
      </c>
    </row>
    <row r="4758" spans="1:11" x14ac:dyDescent="0.45">
      <c r="A4758" s="10" t="s">
        <v>43</v>
      </c>
      <c r="B4758" s="20">
        <v>0.89900000000000002</v>
      </c>
      <c r="C4758" s="19">
        <v>144132</v>
      </c>
      <c r="D4758" s="19">
        <v>13447.19881</v>
      </c>
      <c r="E4758" s="23">
        <v>0.38967266900000003</v>
      </c>
      <c r="F4758" s="23">
        <v>0.217300509</v>
      </c>
      <c r="G4758" s="17">
        <v>0.79430660799999997</v>
      </c>
      <c r="H4758" s="17">
        <v>0.205693392</v>
      </c>
      <c r="I4758" s="17">
        <v>0.93737468899999998</v>
      </c>
      <c r="J4758" s="17">
        <v>6.25E-2</v>
      </c>
      <c r="K4758" s="17">
        <v>1.4200000000000001E-4</v>
      </c>
    </row>
    <row r="4759" spans="1:11" x14ac:dyDescent="0.45">
      <c r="A4759" s="10" t="s">
        <v>43</v>
      </c>
      <c r="B4759" s="20">
        <v>0.9</v>
      </c>
      <c r="C4759" s="19">
        <v>144295</v>
      </c>
      <c r="D4759" s="19">
        <v>13511.195530000001</v>
      </c>
      <c r="E4759" s="23">
        <v>0.39541063900000001</v>
      </c>
      <c r="F4759" s="23">
        <v>0.21840499999999999</v>
      </c>
      <c r="G4759" s="17">
        <v>0.79447659299999995</v>
      </c>
      <c r="H4759" s="17">
        <v>0.20552340699999999</v>
      </c>
      <c r="I4759" s="17">
        <v>0.93757162100000002</v>
      </c>
      <c r="J4759" s="17">
        <v>6.2300000000000001E-2</v>
      </c>
      <c r="K4759" s="17">
        <v>1.4200000000000001E-4</v>
      </c>
    </row>
    <row r="4760" spans="1:11" x14ac:dyDescent="0.45">
      <c r="A4760" s="10" t="s">
        <v>43</v>
      </c>
      <c r="B4760" s="20">
        <v>0.90100000000000002</v>
      </c>
      <c r="C4760" s="19">
        <v>144455</v>
      </c>
      <c r="D4760" s="19">
        <v>13574.846799999999</v>
      </c>
      <c r="E4760" s="23">
        <v>0.39890545100000002</v>
      </c>
      <c r="F4760" s="23">
        <v>0.21953859100000001</v>
      </c>
      <c r="G4760" s="17">
        <v>0.79460039500000001</v>
      </c>
      <c r="H4760" s="17">
        <v>0.20539960500000001</v>
      </c>
      <c r="I4760" s="17">
        <v>0.93770537600000003</v>
      </c>
      <c r="J4760" s="17">
        <v>6.2199999999999998E-2</v>
      </c>
      <c r="K4760" s="17">
        <v>1.4100000000000001E-4</v>
      </c>
    </row>
    <row r="4761" spans="1:11" x14ac:dyDescent="0.45">
      <c r="A4761" s="10" t="s">
        <v>43</v>
      </c>
      <c r="B4761" s="20">
        <v>0.90200000000000002</v>
      </c>
      <c r="C4761" s="19">
        <v>144614</v>
      </c>
      <c r="D4761" s="19">
        <v>13638.471600000001</v>
      </c>
      <c r="E4761" s="23">
        <v>0.401843275</v>
      </c>
      <c r="F4761" s="23">
        <v>0.22052513600000001</v>
      </c>
      <c r="G4761" s="17">
        <v>0.794674098</v>
      </c>
      <c r="H4761" s="17">
        <v>0.205325902</v>
      </c>
      <c r="I4761" s="17">
        <v>0.93787345499999997</v>
      </c>
      <c r="J4761" s="17">
        <v>6.2E-2</v>
      </c>
      <c r="K4761" s="17">
        <v>1.4100000000000001E-4</v>
      </c>
    </row>
    <row r="4762" spans="1:11" x14ac:dyDescent="0.45">
      <c r="A4762" s="10" t="s">
        <v>43</v>
      </c>
      <c r="B4762" s="20">
        <v>0.90300000000000002</v>
      </c>
      <c r="C4762" s="19">
        <v>144765</v>
      </c>
      <c r="D4762" s="19">
        <v>13699.42498</v>
      </c>
      <c r="E4762" s="23">
        <v>0.40534079899999997</v>
      </c>
      <c r="F4762" s="23">
        <v>0.22161689400000001</v>
      </c>
      <c r="G4762" s="17">
        <v>0.79480537399999995</v>
      </c>
      <c r="H4762" s="17">
        <v>0.20519462599999999</v>
      </c>
      <c r="I4762" s="17">
        <v>0.93810045500000006</v>
      </c>
      <c r="J4762" s="17">
        <v>6.1800000000000001E-2</v>
      </c>
      <c r="K4762" s="17">
        <v>1.3999999999999999E-4</v>
      </c>
    </row>
    <row r="4763" spans="1:11" x14ac:dyDescent="0.45">
      <c r="A4763" s="10" t="s">
        <v>43</v>
      </c>
      <c r="B4763" s="20">
        <v>0.90400000000000003</v>
      </c>
      <c r="C4763" s="19">
        <v>144934</v>
      </c>
      <c r="D4763" s="19">
        <v>13768.1441</v>
      </c>
      <c r="E4763" s="23">
        <v>0.40841377000000001</v>
      </c>
      <c r="F4763" s="23">
        <v>0.22275352300000001</v>
      </c>
      <c r="G4763" s="17">
        <v>0.79487904799999998</v>
      </c>
      <c r="H4763" s="17">
        <v>0.205120952</v>
      </c>
      <c r="I4763" s="17">
        <v>0.93831603399999997</v>
      </c>
      <c r="J4763" s="17">
        <v>6.1499999999999999E-2</v>
      </c>
      <c r="K4763" s="17">
        <v>1.3999999999999999E-4</v>
      </c>
    </row>
    <row r="4764" spans="1:11" x14ac:dyDescent="0.45">
      <c r="A4764" s="10" t="s">
        <v>43</v>
      </c>
      <c r="B4764" s="20">
        <v>0.90500000000000003</v>
      </c>
      <c r="C4764" s="19">
        <v>145091</v>
      </c>
      <c r="D4764" s="19">
        <v>13832.68687</v>
      </c>
      <c r="E4764" s="23">
        <v>0.41293037100000002</v>
      </c>
      <c r="F4764" s="23">
        <v>0.223905088</v>
      </c>
      <c r="G4764" s="17">
        <v>0.79498383800000005</v>
      </c>
      <c r="H4764" s="17">
        <v>0.205016162</v>
      </c>
      <c r="I4764" s="17">
        <v>0.93850287499999996</v>
      </c>
      <c r="J4764" s="17">
        <v>6.1400000000000003E-2</v>
      </c>
      <c r="K4764" s="17">
        <v>1.3899999999999999E-4</v>
      </c>
    </row>
    <row r="4765" spans="1:11" x14ac:dyDescent="0.45">
      <c r="A4765" s="10" t="s">
        <v>43</v>
      </c>
      <c r="B4765" s="20">
        <v>0.90600000000000003</v>
      </c>
      <c r="C4765" s="19">
        <v>145246</v>
      </c>
      <c r="D4765" s="19">
        <v>13896.937120000001</v>
      </c>
      <c r="E4765" s="23">
        <v>0.416933518</v>
      </c>
      <c r="F4765" s="23">
        <v>0.225044103</v>
      </c>
      <c r="G4765" s="17">
        <v>0.79493411199999997</v>
      </c>
      <c r="H4765" s="17">
        <v>0.205065888</v>
      </c>
      <c r="I4765" s="17">
        <v>0.93869203499999998</v>
      </c>
      <c r="J4765" s="17">
        <v>6.1199999999999997E-2</v>
      </c>
      <c r="K4765" s="17">
        <v>1.3899999999999999E-4</v>
      </c>
    </row>
    <row r="4766" spans="1:11" x14ac:dyDescent="0.45">
      <c r="A4766" s="10" t="s">
        <v>43</v>
      </c>
      <c r="B4766" s="20">
        <v>0.90700000000000003</v>
      </c>
      <c r="C4766" s="19">
        <v>145409</v>
      </c>
      <c r="D4766" s="19">
        <v>13964.95132</v>
      </c>
      <c r="E4766" s="23">
        <v>0.41804695200000003</v>
      </c>
      <c r="F4766" s="23">
        <v>0.22605330800000001</v>
      </c>
      <c r="G4766" s="17">
        <v>0.79499893399999999</v>
      </c>
      <c r="H4766" s="17">
        <v>0.20500106600000001</v>
      </c>
      <c r="I4766" s="17">
        <v>0.93898648799999995</v>
      </c>
      <c r="J4766" s="17">
        <v>6.0900000000000003E-2</v>
      </c>
      <c r="K4766" s="17">
        <v>1.3799999999999999E-4</v>
      </c>
    </row>
    <row r="4767" spans="1:11" x14ac:dyDescent="0.45">
      <c r="A4767" s="10" t="s">
        <v>43</v>
      </c>
      <c r="B4767" s="20">
        <v>0.90800000000000003</v>
      </c>
      <c r="C4767" s="19">
        <v>145574</v>
      </c>
      <c r="D4767" s="19">
        <v>14034.305850000001</v>
      </c>
      <c r="E4767" s="23">
        <v>0.422507619</v>
      </c>
      <c r="F4767" s="23">
        <v>0.22730846699999999</v>
      </c>
      <c r="G4767" s="17">
        <v>0.79505268799999995</v>
      </c>
      <c r="H4767" s="17">
        <v>0.20494731199999999</v>
      </c>
      <c r="I4767" s="17">
        <v>0.93921780499999996</v>
      </c>
      <c r="J4767" s="17">
        <v>6.0600000000000001E-2</v>
      </c>
      <c r="K4767" s="17">
        <v>1.3799999999999999E-4</v>
      </c>
    </row>
    <row r="4768" spans="1:11" x14ac:dyDescent="0.45">
      <c r="A4768" s="10" t="s">
        <v>43</v>
      </c>
      <c r="B4768" s="20">
        <v>0.90900000000000003</v>
      </c>
      <c r="C4768" s="19">
        <v>145732</v>
      </c>
      <c r="D4768" s="19">
        <v>14101.247719999999</v>
      </c>
      <c r="E4768" s="23">
        <v>0.42446008000000002</v>
      </c>
      <c r="F4768" s="23">
        <v>0.22851468599999999</v>
      </c>
      <c r="G4768" s="17">
        <v>0.79507589300000003</v>
      </c>
      <c r="H4768" s="17">
        <v>0.20492410699999999</v>
      </c>
      <c r="I4768" s="17">
        <v>0.93945969299999998</v>
      </c>
      <c r="J4768" s="17">
        <v>6.0400000000000002E-2</v>
      </c>
      <c r="K4768" s="17">
        <v>1.37E-4</v>
      </c>
    </row>
    <row r="4769" spans="1:11" x14ac:dyDescent="0.45">
      <c r="A4769" s="10" t="s">
        <v>43</v>
      </c>
      <c r="B4769" s="20">
        <v>0.91</v>
      </c>
      <c r="C4769" s="19">
        <v>145891</v>
      </c>
      <c r="D4769" s="19">
        <v>14169.13235</v>
      </c>
      <c r="E4769" s="23">
        <v>0.42841144599999997</v>
      </c>
      <c r="F4769" s="23">
        <v>0.229626528</v>
      </c>
      <c r="G4769" s="17">
        <v>0.79505247099999998</v>
      </c>
      <c r="H4769" s="17">
        <v>0.20494752899999999</v>
      </c>
      <c r="I4769" s="17">
        <v>0.93962787400000003</v>
      </c>
      <c r="J4769" s="17">
        <v>6.0199999999999997E-2</v>
      </c>
      <c r="K4769" s="17">
        <v>1.37E-4</v>
      </c>
    </row>
    <row r="4770" spans="1:11" x14ac:dyDescent="0.45">
      <c r="A4770" s="10" t="s">
        <v>43</v>
      </c>
      <c r="B4770" s="20">
        <v>0.91100000000000003</v>
      </c>
      <c r="C4770" s="19">
        <v>146054</v>
      </c>
      <c r="D4770" s="19">
        <v>14239.128989999999</v>
      </c>
      <c r="E4770" s="23">
        <v>0.43032984299999999</v>
      </c>
      <c r="F4770" s="23">
        <v>0.23080700700000001</v>
      </c>
      <c r="G4770" s="17">
        <v>0.79513056800000004</v>
      </c>
      <c r="H4770" s="17">
        <v>0.20486943199999999</v>
      </c>
      <c r="I4770" s="17">
        <v>0.93980476400000001</v>
      </c>
      <c r="J4770" s="17">
        <v>6.0100000000000001E-2</v>
      </c>
      <c r="K4770" s="17">
        <v>1.36E-4</v>
      </c>
    </row>
    <row r="4771" spans="1:11" x14ac:dyDescent="0.45">
      <c r="A4771" s="10" t="s">
        <v>43</v>
      </c>
      <c r="B4771" s="20">
        <v>0.91200000000000003</v>
      </c>
      <c r="C4771" s="19">
        <v>146188</v>
      </c>
      <c r="D4771" s="19">
        <v>14297.131789999999</v>
      </c>
      <c r="E4771" s="23">
        <v>0.43467100400000003</v>
      </c>
      <c r="F4771" s="23">
        <v>0.232040094</v>
      </c>
      <c r="G4771" s="17">
        <v>0.79518838800000002</v>
      </c>
      <c r="H4771" s="17">
        <v>0.204811612</v>
      </c>
      <c r="I4771" s="17">
        <v>0.93995317300000003</v>
      </c>
      <c r="J4771" s="17">
        <v>5.9910866E-2</v>
      </c>
      <c r="K4771" s="17">
        <v>1.36E-4</v>
      </c>
    </row>
    <row r="4772" spans="1:11" x14ac:dyDescent="0.45">
      <c r="A4772" s="10" t="s">
        <v>43</v>
      </c>
      <c r="B4772" s="20">
        <v>0.91300000000000003</v>
      </c>
      <c r="C4772" s="19">
        <v>146373</v>
      </c>
      <c r="D4772" s="19">
        <v>14378.07948</v>
      </c>
      <c r="E4772" s="23">
        <v>0.43977735699999998</v>
      </c>
      <c r="F4772" s="23">
        <v>0.23304597199999999</v>
      </c>
      <c r="G4772" s="17">
        <v>0.79524912400000003</v>
      </c>
      <c r="H4772" s="17">
        <v>0.204750876</v>
      </c>
      <c r="I4772" s="17">
        <v>0.940136203</v>
      </c>
      <c r="J4772" s="17">
        <v>5.9700000000000003E-2</v>
      </c>
      <c r="K4772" s="17">
        <v>1.36E-4</v>
      </c>
    </row>
    <row r="4773" spans="1:11" x14ac:dyDescent="0.45">
      <c r="A4773" s="10" t="s">
        <v>43</v>
      </c>
      <c r="B4773" s="20">
        <v>0.91400000000000003</v>
      </c>
      <c r="C4773" s="19">
        <v>146537</v>
      </c>
      <c r="D4773" s="19">
        <v>14450.375330000001</v>
      </c>
      <c r="E4773" s="23">
        <v>0.44208308499999999</v>
      </c>
      <c r="F4773" s="23">
        <v>0.23429261600000001</v>
      </c>
      <c r="G4773" s="17">
        <v>0.79527354900000002</v>
      </c>
      <c r="H4773" s="17">
        <v>0.204726451</v>
      </c>
      <c r="I4773" s="17">
        <v>0.94022757599999995</v>
      </c>
      <c r="J4773" s="17">
        <v>5.96E-2</v>
      </c>
      <c r="K4773" s="17">
        <v>1.35E-4</v>
      </c>
    </row>
    <row r="4774" spans="1:11" x14ac:dyDescent="0.45">
      <c r="A4774" s="10" t="s">
        <v>43</v>
      </c>
      <c r="B4774" s="20">
        <v>0.91500000000000004</v>
      </c>
      <c r="C4774" s="19">
        <v>146696</v>
      </c>
      <c r="D4774" s="19">
        <v>14520.92369</v>
      </c>
      <c r="E4774" s="23">
        <v>0.44591014699999998</v>
      </c>
      <c r="F4774" s="23">
        <v>0.235723932</v>
      </c>
      <c r="G4774" s="17">
        <v>0.79537274400000002</v>
      </c>
      <c r="H4774" s="17">
        <v>0.20462725600000001</v>
      </c>
      <c r="I4774" s="17">
        <v>0.94040214200000005</v>
      </c>
      <c r="J4774" s="17">
        <v>5.9499999999999997E-2</v>
      </c>
      <c r="K4774" s="17">
        <v>1.35E-4</v>
      </c>
    </row>
    <row r="4775" spans="1:11" x14ac:dyDescent="0.45">
      <c r="A4775" s="10" t="s">
        <v>43</v>
      </c>
      <c r="B4775" s="20">
        <v>0.91600000000000004</v>
      </c>
      <c r="C4775" s="19">
        <v>146852</v>
      </c>
      <c r="D4775" s="19">
        <v>14590.78585</v>
      </c>
      <c r="E4775" s="23">
        <v>0.448860602</v>
      </c>
      <c r="F4775" s="23">
        <v>0.23692597200000001</v>
      </c>
      <c r="G4775" s="17">
        <v>0.79544030700000001</v>
      </c>
      <c r="H4775" s="17">
        <v>0.20455969299999999</v>
      </c>
      <c r="I4775" s="17">
        <v>0.94053183299999998</v>
      </c>
      <c r="J4775" s="17">
        <v>5.9299999999999999E-2</v>
      </c>
      <c r="K4775" s="17">
        <v>1.34E-4</v>
      </c>
    </row>
    <row r="4776" spans="1:11" x14ac:dyDescent="0.45">
      <c r="A4776" s="10" t="s">
        <v>43</v>
      </c>
      <c r="B4776" s="20">
        <v>0.91700000000000004</v>
      </c>
      <c r="C4776" s="19">
        <v>147016</v>
      </c>
      <c r="D4776" s="19">
        <v>14664.824989999999</v>
      </c>
      <c r="E4776" s="23">
        <v>0.45397014200000002</v>
      </c>
      <c r="F4776" s="23">
        <v>0.238084874</v>
      </c>
      <c r="G4776" s="17">
        <v>0.795498449</v>
      </c>
      <c r="H4776" s="17">
        <v>0.204501551</v>
      </c>
      <c r="I4776" s="17">
        <v>0.94071158099999996</v>
      </c>
      <c r="J4776" s="17">
        <v>5.9200000000000003E-2</v>
      </c>
      <c r="K4776" s="17">
        <v>1.34E-4</v>
      </c>
    </row>
    <row r="4777" spans="1:11" x14ac:dyDescent="0.45">
      <c r="A4777" s="10" t="s">
        <v>43</v>
      </c>
      <c r="B4777" s="20">
        <v>0.91800000000000004</v>
      </c>
      <c r="C4777" s="19">
        <v>147172</v>
      </c>
      <c r="D4777" s="19">
        <v>14735.98035</v>
      </c>
      <c r="E4777" s="23">
        <v>0.45853107599999998</v>
      </c>
      <c r="F4777" s="23">
        <v>0.239454058</v>
      </c>
      <c r="G4777" s="17">
        <v>0.79563368000000001</v>
      </c>
      <c r="H4777" s="17">
        <v>0.20436631999999999</v>
      </c>
      <c r="I4777" s="17">
        <v>0.94088621100000003</v>
      </c>
      <c r="J4777" s="17">
        <v>5.8999999999999997E-2</v>
      </c>
      <c r="K4777" s="17">
        <v>1.34E-4</v>
      </c>
    </row>
    <row r="4778" spans="1:11" x14ac:dyDescent="0.45">
      <c r="A4778" s="10" t="s">
        <v>43</v>
      </c>
      <c r="B4778" s="20">
        <v>0.91900000000000004</v>
      </c>
      <c r="C4778" s="19">
        <v>147337</v>
      </c>
      <c r="D4778" s="19">
        <v>14812.161550000001</v>
      </c>
      <c r="E4778" s="23">
        <v>0.46427178600000002</v>
      </c>
      <c r="F4778" s="23">
        <v>0.240712968</v>
      </c>
      <c r="G4778" s="17">
        <v>0.795787888</v>
      </c>
      <c r="H4778" s="17">
        <v>0.204212112</v>
      </c>
      <c r="I4778" s="17">
        <v>0.94109015600000001</v>
      </c>
      <c r="J4778" s="17">
        <v>5.8799999999999998E-2</v>
      </c>
      <c r="K4778" s="17">
        <v>1.3300000000000001E-4</v>
      </c>
    </row>
    <row r="4779" spans="1:11" x14ac:dyDescent="0.45">
      <c r="A4779" s="10" t="s">
        <v>43</v>
      </c>
      <c r="B4779" s="20">
        <v>0.92</v>
      </c>
      <c r="C4779" s="19">
        <v>147498</v>
      </c>
      <c r="D4779" s="19">
        <v>14887.308139999999</v>
      </c>
      <c r="E4779" s="23">
        <v>0.46868327799999998</v>
      </c>
      <c r="F4779" s="23">
        <v>0.242037482</v>
      </c>
      <c r="G4779" s="17">
        <v>0.79581418100000001</v>
      </c>
      <c r="H4779" s="17">
        <v>0.20418581899999999</v>
      </c>
      <c r="I4779" s="17">
        <v>0.94126096800000003</v>
      </c>
      <c r="J4779" s="17">
        <v>5.8599999999999999E-2</v>
      </c>
      <c r="K4779" s="17">
        <v>1.3300000000000001E-4</v>
      </c>
    </row>
    <row r="4780" spans="1:11" x14ac:dyDescent="0.45">
      <c r="A4780" s="10" t="s">
        <v>43</v>
      </c>
      <c r="B4780" s="20">
        <v>0.92100000000000004</v>
      </c>
      <c r="C4780" s="19">
        <v>147652</v>
      </c>
      <c r="D4780" s="19">
        <v>14960.05574</v>
      </c>
      <c r="E4780" s="23">
        <v>0.476505809</v>
      </c>
      <c r="F4780" s="23">
        <v>0.24335032200000001</v>
      </c>
      <c r="G4780" s="17">
        <v>0.79585105499999997</v>
      </c>
      <c r="H4780" s="17">
        <v>0.204148945</v>
      </c>
      <c r="I4780" s="17">
        <v>0.94142684099999996</v>
      </c>
      <c r="J4780" s="17">
        <v>5.8400000000000001E-2</v>
      </c>
      <c r="K4780" s="17">
        <v>1.3200000000000001E-4</v>
      </c>
    </row>
    <row r="4781" spans="1:11" x14ac:dyDescent="0.45">
      <c r="A4781" s="10" t="s">
        <v>43</v>
      </c>
      <c r="B4781" s="20">
        <v>0.92200000000000004</v>
      </c>
      <c r="C4781" s="19">
        <v>147815</v>
      </c>
      <c r="D4781" s="19">
        <v>15038.132589999999</v>
      </c>
      <c r="E4781" s="23">
        <v>0.48207577299999999</v>
      </c>
      <c r="F4781" s="23">
        <v>0.244640254</v>
      </c>
      <c r="G4781" s="17">
        <v>0.79595440200000001</v>
      </c>
      <c r="H4781" s="17">
        <v>0.20404559799999999</v>
      </c>
      <c r="I4781" s="17">
        <v>0.94163344299999996</v>
      </c>
      <c r="J4781" s="17">
        <v>5.8200000000000002E-2</v>
      </c>
      <c r="K4781" s="17">
        <v>1.3200000000000001E-4</v>
      </c>
    </row>
    <row r="4782" spans="1:11" x14ac:dyDescent="0.45">
      <c r="A4782" s="10" t="s">
        <v>43</v>
      </c>
      <c r="B4782" s="20">
        <v>0.92300000000000004</v>
      </c>
      <c r="C4782" s="19">
        <v>147973</v>
      </c>
      <c r="D4782" s="19">
        <v>15114.471610000001</v>
      </c>
      <c r="E4782" s="23">
        <v>0.484582189</v>
      </c>
      <c r="F4782" s="23">
        <v>0.245982122</v>
      </c>
      <c r="G4782" s="17">
        <v>0.79587492299999996</v>
      </c>
      <c r="H4782" s="17">
        <v>0.20412507699999999</v>
      </c>
      <c r="I4782" s="17">
        <v>0.94176559199999998</v>
      </c>
      <c r="J4782" s="17">
        <v>5.8099999999999999E-2</v>
      </c>
      <c r="K4782" s="17">
        <v>1.3100000000000001E-4</v>
      </c>
    </row>
    <row r="4783" spans="1:11" x14ac:dyDescent="0.45">
      <c r="A4783" s="10" t="s">
        <v>43</v>
      </c>
      <c r="B4783" s="20">
        <v>0.92400000000000004</v>
      </c>
      <c r="C4783" s="19">
        <v>148135</v>
      </c>
      <c r="D4783" s="19">
        <v>15193.40962</v>
      </c>
      <c r="E4783" s="23">
        <v>0.49016903499999998</v>
      </c>
      <c r="F4783" s="23">
        <v>0.24735591700000001</v>
      </c>
      <c r="G4783" s="17">
        <v>0.79590238599999996</v>
      </c>
      <c r="H4783" s="17">
        <v>0.20409761400000001</v>
      </c>
      <c r="I4783" s="17">
        <v>0.941939262</v>
      </c>
      <c r="J4783" s="17">
        <v>5.79E-2</v>
      </c>
      <c r="K4783" s="17">
        <v>1.3100000000000001E-4</v>
      </c>
    </row>
    <row r="4784" spans="1:11" x14ac:dyDescent="0.45">
      <c r="A4784" s="10" t="s">
        <v>43</v>
      </c>
      <c r="B4784" s="20">
        <v>0.92500000000000004</v>
      </c>
      <c r="C4784" s="19">
        <v>148293</v>
      </c>
      <c r="D4784" s="19">
        <v>15271.35203</v>
      </c>
      <c r="E4784" s="23">
        <v>0.49651814</v>
      </c>
      <c r="F4784" s="23">
        <v>0.24874209899999999</v>
      </c>
      <c r="G4784" s="17">
        <v>0.79605915299999996</v>
      </c>
      <c r="H4784" s="17">
        <v>0.20394084700000001</v>
      </c>
      <c r="I4784" s="17">
        <v>0.94210304700000003</v>
      </c>
      <c r="J4784" s="17">
        <v>5.7799999999999997E-2</v>
      </c>
      <c r="K4784" s="17">
        <v>1.2999999999999999E-4</v>
      </c>
    </row>
    <row r="4785" spans="1:11" x14ac:dyDescent="0.45">
      <c r="A4785" s="10" t="s">
        <v>43</v>
      </c>
      <c r="B4785" s="20">
        <v>0.92600000000000005</v>
      </c>
      <c r="C4785" s="19">
        <v>148453</v>
      </c>
      <c r="D4785" s="19">
        <v>15351.099120000001</v>
      </c>
      <c r="E4785" s="23">
        <v>0.50103070999999999</v>
      </c>
      <c r="F4785" s="23">
        <v>0.25016024199999998</v>
      </c>
      <c r="G4785" s="17">
        <v>0.79615097000000001</v>
      </c>
      <c r="H4785" s="17">
        <v>0.20384902999999999</v>
      </c>
      <c r="I4785" s="17">
        <v>0.94235165899999995</v>
      </c>
      <c r="J4785" s="17">
        <v>5.7500000000000002E-2</v>
      </c>
      <c r="K4785" s="17">
        <v>1.2999999999999999E-4</v>
      </c>
    </row>
    <row r="4786" spans="1:11" x14ac:dyDescent="0.45">
      <c r="A4786" s="10" t="s">
        <v>43</v>
      </c>
      <c r="B4786" s="20">
        <v>0.92700000000000005</v>
      </c>
      <c r="C4786" s="19">
        <v>148608</v>
      </c>
      <c r="D4786" s="19">
        <v>15429.231019999999</v>
      </c>
      <c r="E4786" s="23">
        <v>0.50673267200000005</v>
      </c>
      <c r="F4786" s="23">
        <v>0.251555527</v>
      </c>
      <c r="G4786" s="17">
        <v>0.79620881799999998</v>
      </c>
      <c r="H4786" s="17">
        <v>0.20379118199999999</v>
      </c>
      <c r="I4786" s="17">
        <v>0.942484824</v>
      </c>
      <c r="J4786" s="17">
        <v>5.74E-2</v>
      </c>
      <c r="K4786" s="17">
        <v>1.2999999999999999E-4</v>
      </c>
    </row>
    <row r="4787" spans="1:11" x14ac:dyDescent="0.45">
      <c r="A4787" s="10" t="s">
        <v>43</v>
      </c>
      <c r="B4787" s="20">
        <v>0.92800000000000005</v>
      </c>
      <c r="C4787" s="19">
        <v>148777</v>
      </c>
      <c r="D4787" s="19">
        <v>15515.22337</v>
      </c>
      <c r="E4787" s="23">
        <v>0.51162345099999995</v>
      </c>
      <c r="F4787" s="23">
        <v>0.252995462</v>
      </c>
      <c r="G4787" s="17">
        <v>0.79633276600000003</v>
      </c>
      <c r="H4787" s="17">
        <v>0.203667234</v>
      </c>
      <c r="I4787" s="17">
        <v>0.94270600500000001</v>
      </c>
      <c r="J4787" s="17">
        <v>5.7200000000000001E-2</v>
      </c>
      <c r="K4787" s="17">
        <v>1.2899999999999999E-4</v>
      </c>
    </row>
    <row r="4788" spans="1:11" x14ac:dyDescent="0.45">
      <c r="A4788" s="10" t="s">
        <v>43</v>
      </c>
      <c r="B4788" s="20">
        <v>0.92900000000000005</v>
      </c>
      <c r="C4788" s="19">
        <v>148939</v>
      </c>
      <c r="D4788" s="19">
        <v>15598.712460000001</v>
      </c>
      <c r="E4788" s="23">
        <v>0.51775014600000002</v>
      </c>
      <c r="F4788" s="23">
        <v>0.25449245500000001</v>
      </c>
      <c r="G4788" s="17">
        <v>0.79650058099999999</v>
      </c>
      <c r="H4788" s="17">
        <v>0.20349941899999999</v>
      </c>
      <c r="I4788" s="17">
        <v>0.94290947899999999</v>
      </c>
      <c r="J4788" s="17">
        <v>5.7000000000000002E-2</v>
      </c>
      <c r="K4788" s="17">
        <v>1.2899999999999999E-4</v>
      </c>
    </row>
    <row r="4789" spans="1:11" x14ac:dyDescent="0.45">
      <c r="A4789" s="10" t="s">
        <v>43</v>
      </c>
      <c r="B4789" s="20">
        <v>0.93</v>
      </c>
      <c r="C4789" s="19">
        <v>149099</v>
      </c>
      <c r="D4789" s="19">
        <v>15681.986639999999</v>
      </c>
      <c r="E4789" s="23">
        <v>0.52326307800000005</v>
      </c>
      <c r="F4789" s="23">
        <v>0.25604900899999999</v>
      </c>
      <c r="G4789" s="17">
        <v>0.79647750799999995</v>
      </c>
      <c r="H4789" s="17">
        <v>0.203522492</v>
      </c>
      <c r="I4789" s="17">
        <v>0.943128521</v>
      </c>
      <c r="J4789" s="17">
        <v>5.67E-2</v>
      </c>
      <c r="K4789" s="17">
        <v>1.2799999999999999E-4</v>
      </c>
    </row>
    <row r="4790" spans="1:11" x14ac:dyDescent="0.45">
      <c r="A4790" s="10" t="s">
        <v>43</v>
      </c>
      <c r="B4790" s="20">
        <v>0.93100000000000005</v>
      </c>
      <c r="C4790" s="19">
        <v>149245</v>
      </c>
      <c r="D4790" s="19">
        <v>15758.780059999999</v>
      </c>
      <c r="E4790" s="23">
        <v>0.52821338600000001</v>
      </c>
      <c r="F4790" s="23">
        <v>0.25756882599999997</v>
      </c>
      <c r="G4790" s="17">
        <v>0.796522497</v>
      </c>
      <c r="H4790" s="17">
        <v>0.203477503</v>
      </c>
      <c r="I4790" s="17">
        <v>0.94328778099999999</v>
      </c>
      <c r="J4790" s="17">
        <v>5.6599999999999998E-2</v>
      </c>
      <c r="K4790" s="17">
        <v>1.2799999999999999E-4</v>
      </c>
    </row>
    <row r="4791" spans="1:11" x14ac:dyDescent="0.45">
      <c r="A4791" s="10" t="s">
        <v>43</v>
      </c>
      <c r="B4791" s="20">
        <v>0.93200000000000005</v>
      </c>
      <c r="C4791" s="19">
        <v>149411</v>
      </c>
      <c r="D4791" s="19">
        <v>15847.14459</v>
      </c>
      <c r="E4791" s="23">
        <v>0.53525297599999999</v>
      </c>
      <c r="F4791" s="23">
        <v>0.258909993</v>
      </c>
      <c r="G4791" s="17">
        <v>0.79654777799999998</v>
      </c>
      <c r="H4791" s="17">
        <v>0.20345222199999999</v>
      </c>
      <c r="I4791" s="17">
        <v>0.94338842499999997</v>
      </c>
      <c r="J4791" s="17">
        <v>5.6500000000000002E-2</v>
      </c>
      <c r="K4791" s="17">
        <v>1.27E-4</v>
      </c>
    </row>
    <row r="4792" spans="1:11" x14ac:dyDescent="0.45">
      <c r="A4792" s="10" t="s">
        <v>43</v>
      </c>
      <c r="B4792" s="20">
        <v>0.93300000000000005</v>
      </c>
      <c r="C4792" s="19">
        <v>149568</v>
      </c>
      <c r="D4792" s="19">
        <v>15931.46061</v>
      </c>
      <c r="E4792" s="23">
        <v>0.53976721599999999</v>
      </c>
      <c r="F4792" s="23">
        <v>0.26056036900000001</v>
      </c>
      <c r="G4792" s="17">
        <v>0.79671453800000003</v>
      </c>
      <c r="H4792" s="17">
        <v>0.203285462</v>
      </c>
      <c r="I4792" s="17">
        <v>0.943668964</v>
      </c>
      <c r="J4792" s="17">
        <v>5.62E-2</v>
      </c>
      <c r="K4792" s="17">
        <v>1.27E-4</v>
      </c>
    </row>
    <row r="4793" spans="1:11" x14ac:dyDescent="0.45">
      <c r="A4793" s="10" t="s">
        <v>43</v>
      </c>
      <c r="B4793" s="20">
        <v>0.93400000000000005</v>
      </c>
      <c r="C4793" s="19">
        <v>149740</v>
      </c>
      <c r="D4793" s="19">
        <v>16024.85606</v>
      </c>
      <c r="E4793" s="23">
        <v>0.54608417200000003</v>
      </c>
      <c r="F4793" s="23">
        <v>0.26210962300000001</v>
      </c>
      <c r="G4793" s="17">
        <v>0.79674101799999997</v>
      </c>
      <c r="H4793" s="17">
        <v>0.203258982</v>
      </c>
      <c r="I4793" s="17">
        <v>0.94381296400000003</v>
      </c>
      <c r="J4793" s="17">
        <v>5.6099999999999997E-2</v>
      </c>
      <c r="K4793" s="17">
        <v>1.26E-4</v>
      </c>
    </row>
    <row r="4794" spans="1:11" x14ac:dyDescent="0.45">
      <c r="A4794" s="10" t="s">
        <v>43</v>
      </c>
      <c r="B4794" s="20">
        <v>0.93500000000000005</v>
      </c>
      <c r="C4794" s="19">
        <v>149900</v>
      </c>
      <c r="D4794" s="19">
        <v>16112.48833</v>
      </c>
      <c r="E4794" s="23">
        <v>0.55029276599999999</v>
      </c>
      <c r="F4794" s="23">
        <v>0.26383990400000001</v>
      </c>
      <c r="G4794" s="17">
        <v>0.796637759</v>
      </c>
      <c r="H4794" s="17">
        <v>0.203362241</v>
      </c>
      <c r="I4794" s="17">
        <v>0.94392630099999997</v>
      </c>
      <c r="J4794" s="17">
        <v>5.5899999999999998E-2</v>
      </c>
      <c r="K4794" s="17">
        <v>1.26E-4</v>
      </c>
    </row>
    <row r="4795" spans="1:11" x14ac:dyDescent="0.45">
      <c r="A4795" s="10" t="s">
        <v>43</v>
      </c>
      <c r="B4795" s="20">
        <v>0.93600000000000005</v>
      </c>
      <c r="C4795" s="19">
        <v>150056</v>
      </c>
      <c r="D4795" s="19">
        <v>16198.83416</v>
      </c>
      <c r="E4795" s="23">
        <v>0.55643846900000005</v>
      </c>
      <c r="F4795" s="23">
        <v>0.26543578200000001</v>
      </c>
      <c r="G4795" s="17">
        <v>0.79675587800000003</v>
      </c>
      <c r="H4795" s="17">
        <v>0.203244122</v>
      </c>
      <c r="I4795" s="17">
        <v>0.94401695600000002</v>
      </c>
      <c r="J4795" s="17">
        <v>5.5899999999999998E-2</v>
      </c>
      <c r="K4795" s="17">
        <v>1.26E-4</v>
      </c>
    </row>
    <row r="4796" spans="1:11" x14ac:dyDescent="0.45">
      <c r="A4796" s="10" t="s">
        <v>43</v>
      </c>
      <c r="B4796" s="20">
        <v>0.93700000000000006</v>
      </c>
      <c r="C4796" s="19">
        <v>150216</v>
      </c>
      <c r="D4796" s="19">
        <v>16288.64653</v>
      </c>
      <c r="E4796" s="23">
        <v>0.56496868099999997</v>
      </c>
      <c r="F4796" s="23">
        <v>0.26701075600000002</v>
      </c>
      <c r="G4796" s="17">
        <v>0.79689247500000004</v>
      </c>
      <c r="H4796" s="17">
        <v>0.20310752500000001</v>
      </c>
      <c r="I4796" s="17">
        <v>0.94412360799999995</v>
      </c>
      <c r="J4796" s="17">
        <v>5.5800000000000002E-2</v>
      </c>
      <c r="K4796" s="17">
        <v>1.25E-4</v>
      </c>
    </row>
    <row r="4797" spans="1:11" x14ac:dyDescent="0.45">
      <c r="A4797" s="10" t="s">
        <v>43</v>
      </c>
      <c r="B4797" s="20">
        <v>0.93799999999999994</v>
      </c>
      <c r="C4797" s="19">
        <v>150378</v>
      </c>
      <c r="D4797" s="19">
        <v>16381.013070000001</v>
      </c>
      <c r="E4797" s="23">
        <v>0.57588751599999999</v>
      </c>
      <c r="F4797" s="23">
        <v>0.26865914299999999</v>
      </c>
      <c r="G4797" s="17">
        <v>0.79701818099999999</v>
      </c>
      <c r="H4797" s="17">
        <v>0.20298181900000001</v>
      </c>
      <c r="I4797" s="17">
        <v>0.94422236599999998</v>
      </c>
      <c r="J4797" s="17">
        <v>5.57E-2</v>
      </c>
      <c r="K4797" s="17">
        <v>1.25E-4</v>
      </c>
    </row>
    <row r="4798" spans="1:11" x14ac:dyDescent="0.45">
      <c r="A4798" s="10" t="s">
        <v>43</v>
      </c>
      <c r="B4798" s="20">
        <v>0.93899999999999995</v>
      </c>
      <c r="C4798" s="19">
        <v>150521</v>
      </c>
      <c r="D4798" s="19">
        <v>16463.777989999999</v>
      </c>
      <c r="E4798" s="23">
        <v>0.58204968000000001</v>
      </c>
      <c r="F4798" s="23">
        <v>0.27033518400000001</v>
      </c>
      <c r="G4798" s="17">
        <v>0.79710472300000001</v>
      </c>
      <c r="H4798" s="17">
        <v>0.20289527700000001</v>
      </c>
      <c r="I4798" s="17">
        <v>0.94442273600000004</v>
      </c>
      <c r="J4798" s="17">
        <v>5.5500000000000001E-2</v>
      </c>
      <c r="K4798" s="17">
        <v>1.25E-4</v>
      </c>
    </row>
    <row r="4799" spans="1:11" x14ac:dyDescent="0.45">
      <c r="A4799" s="10" t="s">
        <v>43</v>
      </c>
      <c r="B4799" s="20">
        <v>0.94</v>
      </c>
      <c r="C4799" s="19">
        <v>150698</v>
      </c>
      <c r="D4799" s="19">
        <v>16567.590789999998</v>
      </c>
      <c r="E4799" s="23">
        <v>0.59180722600000002</v>
      </c>
      <c r="F4799" s="23">
        <v>0.27183406599999999</v>
      </c>
      <c r="G4799" s="17">
        <v>0.79722358599999998</v>
      </c>
      <c r="H4799" s="17">
        <v>0.20277641399999999</v>
      </c>
      <c r="I4799" s="17">
        <v>0.944578747</v>
      </c>
      <c r="J4799" s="17">
        <v>5.5300000000000002E-2</v>
      </c>
      <c r="K4799" s="17">
        <v>1.2400000000000001E-4</v>
      </c>
    </row>
    <row r="4800" spans="1:11" x14ac:dyDescent="0.45">
      <c r="A4800" s="10" t="s">
        <v>43</v>
      </c>
      <c r="B4800" s="20">
        <v>0.94099999999999995</v>
      </c>
      <c r="C4800" s="19">
        <v>150847</v>
      </c>
      <c r="D4800" s="19">
        <v>16656.400450000001</v>
      </c>
      <c r="E4800" s="23">
        <v>0.59926187900000005</v>
      </c>
      <c r="F4800" s="23">
        <v>0.27374912699999998</v>
      </c>
      <c r="G4800" s="17">
        <v>0.79733770000000004</v>
      </c>
      <c r="H4800" s="17">
        <v>0.20266229999999999</v>
      </c>
      <c r="I4800" s="17">
        <v>0.94473549800000001</v>
      </c>
      <c r="J4800" s="17">
        <v>5.5100000000000003E-2</v>
      </c>
      <c r="K4800" s="17">
        <v>1.2400000000000001E-4</v>
      </c>
    </row>
    <row r="4801" spans="1:11" x14ac:dyDescent="0.45">
      <c r="A4801" s="10" t="s">
        <v>43</v>
      </c>
      <c r="B4801" s="20">
        <v>0.94199999999999995</v>
      </c>
      <c r="C4801" s="19">
        <v>151018</v>
      </c>
      <c r="D4801" s="19">
        <v>16759.4732</v>
      </c>
      <c r="E4801" s="23">
        <v>0.60921683000000004</v>
      </c>
      <c r="F4801" s="23">
        <v>0.27545842500000001</v>
      </c>
      <c r="G4801" s="17">
        <v>0.79735528200000005</v>
      </c>
      <c r="H4801" s="17">
        <v>0.202644718</v>
      </c>
      <c r="I4801" s="17">
        <v>0.94495832400000002</v>
      </c>
      <c r="J4801" s="17">
        <v>5.4899999999999997E-2</v>
      </c>
      <c r="K4801" s="17">
        <v>1.2300000000000001E-4</v>
      </c>
    </row>
    <row r="4802" spans="1:11" x14ac:dyDescent="0.45">
      <c r="A4802" s="10" t="s">
        <v>43</v>
      </c>
      <c r="B4802" s="20">
        <v>0.94299999999999995</v>
      </c>
      <c r="C4802" s="19">
        <v>151181</v>
      </c>
      <c r="D4802" s="19">
        <v>16859.142629999998</v>
      </c>
      <c r="E4802" s="23">
        <v>0.61341768500000005</v>
      </c>
      <c r="F4802" s="23">
        <v>0.27729400300000001</v>
      </c>
      <c r="G4802" s="17">
        <v>0.79750100899999998</v>
      </c>
      <c r="H4802" s="17">
        <v>0.20249899099999999</v>
      </c>
      <c r="I4802" s="17">
        <v>0.94519762500000004</v>
      </c>
      <c r="J4802" s="17">
        <v>5.4699999999999999E-2</v>
      </c>
      <c r="K4802" s="17">
        <v>1.2300000000000001E-4</v>
      </c>
    </row>
    <row r="4803" spans="1:11" x14ac:dyDescent="0.45">
      <c r="A4803" s="10" t="s">
        <v>43</v>
      </c>
      <c r="B4803" s="20">
        <v>0.94399999999999995</v>
      </c>
      <c r="C4803" s="19">
        <v>151335</v>
      </c>
      <c r="D4803" s="19">
        <v>16954.418720000001</v>
      </c>
      <c r="E4803" s="23">
        <v>0.625678442</v>
      </c>
      <c r="F4803" s="23">
        <v>0.27924317700000001</v>
      </c>
      <c r="G4803" s="17">
        <v>0.79750222999999998</v>
      </c>
      <c r="H4803" s="17">
        <v>0.20249776999999999</v>
      </c>
      <c r="I4803" s="17">
        <v>0.945323723</v>
      </c>
      <c r="J4803" s="17">
        <v>5.4600000000000003E-2</v>
      </c>
      <c r="K4803" s="17">
        <v>1.2300000000000001E-4</v>
      </c>
    </row>
    <row r="4804" spans="1:11" x14ac:dyDescent="0.45">
      <c r="A4804" s="10" t="s">
        <v>43</v>
      </c>
      <c r="B4804" s="20">
        <v>0.94499999999999995</v>
      </c>
      <c r="C4804" s="19">
        <v>151491</v>
      </c>
      <c r="D4804" s="19">
        <v>17052.513480000001</v>
      </c>
      <c r="E4804" s="23">
        <v>0.63292682</v>
      </c>
      <c r="F4804" s="23">
        <v>0.281068396</v>
      </c>
      <c r="G4804" s="17">
        <v>0.79755893099999997</v>
      </c>
      <c r="H4804" s="17">
        <v>0.202441069</v>
      </c>
      <c r="I4804" s="17">
        <v>0.94548299899999999</v>
      </c>
      <c r="J4804" s="17">
        <v>5.4399999999999997E-2</v>
      </c>
      <c r="K4804" s="17">
        <v>1.22E-4</v>
      </c>
    </row>
    <row r="4805" spans="1:11" x14ac:dyDescent="0.45">
      <c r="A4805" s="10" t="s">
        <v>43</v>
      </c>
      <c r="B4805" s="20">
        <v>0.94599999999999995</v>
      </c>
      <c r="C4805" s="19">
        <v>151657</v>
      </c>
      <c r="D4805" s="19">
        <v>17157.97394</v>
      </c>
      <c r="E4805" s="23">
        <v>0.637575318</v>
      </c>
      <c r="F4805" s="23">
        <v>0.28291643300000002</v>
      </c>
      <c r="G4805" s="17">
        <v>0.79762226599999997</v>
      </c>
      <c r="H4805" s="17">
        <v>0.202377734</v>
      </c>
      <c r="I4805" s="17">
        <v>0.94565330299999995</v>
      </c>
      <c r="J4805" s="17">
        <v>5.4199999999999998E-2</v>
      </c>
      <c r="K4805" s="17">
        <v>1.22E-4</v>
      </c>
    </row>
    <row r="4806" spans="1:11" x14ac:dyDescent="0.45">
      <c r="A4806" s="10" t="s">
        <v>43</v>
      </c>
      <c r="B4806" s="20">
        <v>0.94699999999999995</v>
      </c>
      <c r="C4806" s="19">
        <v>151820</v>
      </c>
      <c r="D4806" s="19">
        <v>17263.0173</v>
      </c>
      <c r="E4806" s="23">
        <v>0.65267103100000001</v>
      </c>
      <c r="F4806" s="23">
        <v>0.28488932099999997</v>
      </c>
      <c r="G4806" s="17">
        <v>0.797661705</v>
      </c>
      <c r="H4806" s="17">
        <v>0.202338295</v>
      </c>
      <c r="I4806" s="17">
        <v>0.94589887500000003</v>
      </c>
      <c r="J4806" s="17">
        <v>5.3999999999999999E-2</v>
      </c>
      <c r="K4806" s="17">
        <v>1.21E-4</v>
      </c>
    </row>
    <row r="4807" spans="1:11" x14ac:dyDescent="0.45">
      <c r="A4807" s="10" t="s">
        <v>43</v>
      </c>
      <c r="B4807" s="20">
        <v>0.94799999999999995</v>
      </c>
      <c r="C4807" s="19">
        <v>151982</v>
      </c>
      <c r="D4807" s="19">
        <v>17369.343219999999</v>
      </c>
      <c r="E4807" s="23">
        <v>0.66278435700000005</v>
      </c>
      <c r="F4807" s="23">
        <v>0.28684886599999998</v>
      </c>
      <c r="G4807" s="17">
        <v>0.79766682899999997</v>
      </c>
      <c r="H4807" s="17">
        <v>0.20233317100000001</v>
      </c>
      <c r="I4807" s="17">
        <v>0.94605512999999997</v>
      </c>
      <c r="J4807" s="17">
        <v>5.3800000000000001E-2</v>
      </c>
      <c r="K4807" s="17">
        <v>1.21E-4</v>
      </c>
    </row>
    <row r="4808" spans="1:11" x14ac:dyDescent="0.45">
      <c r="A4808" s="10" t="s">
        <v>43</v>
      </c>
      <c r="B4808" s="20">
        <v>0.94899999999999995</v>
      </c>
      <c r="C4808" s="19">
        <v>152129</v>
      </c>
      <c r="D4808" s="19">
        <v>17467.531009999999</v>
      </c>
      <c r="E4808" s="23">
        <v>0.673366311</v>
      </c>
      <c r="F4808" s="23">
        <v>0.28886155299999999</v>
      </c>
      <c r="G4808" s="17">
        <v>0.79773744700000004</v>
      </c>
      <c r="H4808" s="17">
        <v>0.20226255300000001</v>
      </c>
      <c r="I4808" s="17">
        <v>0.94622043499999997</v>
      </c>
      <c r="J4808" s="17">
        <v>5.3699999999999998E-2</v>
      </c>
      <c r="K4808" s="17">
        <v>1.2E-4</v>
      </c>
    </row>
    <row r="4809" spans="1:11" x14ac:dyDescent="0.45">
      <c r="A4809" s="10" t="s">
        <v>43</v>
      </c>
      <c r="B4809" s="20">
        <v>0.95</v>
      </c>
      <c r="C4809" s="19">
        <v>152301</v>
      </c>
      <c r="D4809" s="19">
        <v>17584.612290000001</v>
      </c>
      <c r="E4809" s="23">
        <v>0.68734616900000001</v>
      </c>
      <c r="F4809" s="23">
        <v>0.29077248700000002</v>
      </c>
      <c r="G4809" s="17">
        <v>0.79761787500000003</v>
      </c>
      <c r="H4809" s="17">
        <v>0.202382125</v>
      </c>
      <c r="I4809" s="17">
        <v>0.94646509899999998</v>
      </c>
      <c r="J4809" s="17">
        <v>5.3400000000000003E-2</v>
      </c>
      <c r="K4809" s="17">
        <v>1.2E-4</v>
      </c>
    </row>
    <row r="4810" spans="1:11" x14ac:dyDescent="0.45">
      <c r="A4810" s="10" t="s">
        <v>43</v>
      </c>
      <c r="B4810" s="20">
        <v>0.95099999999999996</v>
      </c>
      <c r="C4810" s="19">
        <v>152461</v>
      </c>
      <c r="D4810" s="19">
        <v>17695.51816</v>
      </c>
      <c r="E4810" s="23">
        <v>0.69670247799999996</v>
      </c>
      <c r="F4810" s="23">
        <v>0.29297960899999997</v>
      </c>
      <c r="G4810" s="17">
        <v>0.79762693399999995</v>
      </c>
      <c r="H4810" s="17">
        <v>0.20237306599999999</v>
      </c>
      <c r="I4810" s="17">
        <v>0.94661605000000004</v>
      </c>
      <c r="J4810" s="17">
        <v>5.33E-2</v>
      </c>
      <c r="K4810" s="17">
        <v>1.2E-4</v>
      </c>
    </row>
    <row r="4811" spans="1:11" x14ac:dyDescent="0.45">
      <c r="A4811" s="10" t="s">
        <v>43</v>
      </c>
      <c r="B4811" s="20">
        <v>0.95199999999999996</v>
      </c>
      <c r="C4811" s="19">
        <v>152595</v>
      </c>
      <c r="D4811" s="19">
        <v>17789.72998</v>
      </c>
      <c r="E4811" s="23">
        <v>0.70695553799999999</v>
      </c>
      <c r="F4811" s="23">
        <v>0.29508079500000001</v>
      </c>
      <c r="G4811" s="17">
        <v>0.79769979400000002</v>
      </c>
      <c r="H4811" s="17">
        <v>0.20230020600000001</v>
      </c>
      <c r="I4811" s="17">
        <v>0.94674168400000003</v>
      </c>
      <c r="J4811" s="17">
        <v>5.3100000000000001E-2</v>
      </c>
      <c r="K4811" s="17">
        <v>1.1900000000000001E-4</v>
      </c>
    </row>
    <row r="4812" spans="1:11" x14ac:dyDescent="0.45">
      <c r="A4812" s="10" t="s">
        <v>43</v>
      </c>
      <c r="B4812" s="20">
        <v>0.95299999999999996</v>
      </c>
      <c r="C4812" s="19">
        <v>152783</v>
      </c>
      <c r="D4812" s="19">
        <v>17923.297699999999</v>
      </c>
      <c r="E4812" s="23">
        <v>0.71357890000000002</v>
      </c>
      <c r="F4812" s="23">
        <v>0.29694430900000002</v>
      </c>
      <c r="G4812" s="17">
        <v>0.79781127500000004</v>
      </c>
      <c r="H4812" s="17">
        <v>0.20218872500000001</v>
      </c>
      <c r="I4812" s="17">
        <v>0.94702297999999996</v>
      </c>
      <c r="J4812" s="17">
        <v>5.2900000000000003E-2</v>
      </c>
      <c r="K4812" s="17">
        <v>1.1900000000000001E-4</v>
      </c>
    </row>
    <row r="4813" spans="1:11" x14ac:dyDescent="0.45">
      <c r="A4813" s="10" t="s">
        <v>43</v>
      </c>
      <c r="B4813" s="20">
        <v>0.95399999999999996</v>
      </c>
      <c r="C4813" s="19">
        <v>152943</v>
      </c>
      <c r="D4813" s="19">
        <v>18038.602040000002</v>
      </c>
      <c r="E4813" s="23">
        <v>0.72597640500000005</v>
      </c>
      <c r="F4813" s="23">
        <v>0.29951746000000001</v>
      </c>
      <c r="G4813" s="17">
        <v>0.797813565</v>
      </c>
      <c r="H4813" s="17">
        <v>0.202186435</v>
      </c>
      <c r="I4813" s="17">
        <v>0.94708517199999998</v>
      </c>
      <c r="J4813" s="17">
        <v>5.28E-2</v>
      </c>
      <c r="K4813" s="17">
        <v>1.18E-4</v>
      </c>
    </row>
    <row r="4814" spans="1:11" x14ac:dyDescent="0.45">
      <c r="A4814" s="10" t="s">
        <v>43</v>
      </c>
      <c r="B4814" s="20">
        <v>0.95499999999999996</v>
      </c>
      <c r="C4814" s="19">
        <v>153095</v>
      </c>
      <c r="D4814" s="19">
        <v>18150.225900000001</v>
      </c>
      <c r="E4814" s="23">
        <v>0.74011313700000003</v>
      </c>
      <c r="F4814" s="23">
        <v>0.301750674</v>
      </c>
      <c r="G4814" s="17">
        <v>0.79788366700000002</v>
      </c>
      <c r="H4814" s="17">
        <v>0.20211633300000001</v>
      </c>
      <c r="I4814" s="17">
        <v>0.94723652599999997</v>
      </c>
      <c r="J4814" s="17">
        <v>5.2600000000000001E-2</v>
      </c>
      <c r="K4814" s="17">
        <v>1.18E-4</v>
      </c>
    </row>
    <row r="4815" spans="1:11" x14ac:dyDescent="0.45">
      <c r="A4815" s="10" t="s">
        <v>43</v>
      </c>
      <c r="B4815" s="20">
        <v>0.95599999999999996</v>
      </c>
      <c r="C4815" s="19">
        <v>153257</v>
      </c>
      <c r="D4815" s="19">
        <v>18271.124179999999</v>
      </c>
      <c r="E4815" s="23">
        <v>0.75382462500000003</v>
      </c>
      <c r="F4815" s="23">
        <v>0.30380186799999997</v>
      </c>
      <c r="G4815" s="17">
        <v>0.79795376399999995</v>
      </c>
      <c r="H4815" s="17">
        <v>0.20204623599999999</v>
      </c>
      <c r="I4815" s="17">
        <v>0.94750605099999996</v>
      </c>
      <c r="J4815" s="17">
        <v>5.2400000000000002E-2</v>
      </c>
      <c r="K4815" s="17">
        <v>1.17E-4</v>
      </c>
    </row>
    <row r="4816" spans="1:11" x14ac:dyDescent="0.45">
      <c r="A4816" s="10" t="s">
        <v>43</v>
      </c>
      <c r="B4816" s="20">
        <v>0.95699999999999996</v>
      </c>
      <c r="C4816" s="19">
        <v>153422</v>
      </c>
      <c r="D4816" s="19">
        <v>18396.333060000001</v>
      </c>
      <c r="E4816" s="23">
        <v>0.76567353500000002</v>
      </c>
      <c r="F4816" s="23">
        <v>0.30630169800000001</v>
      </c>
      <c r="G4816" s="17">
        <v>0.79804721599999995</v>
      </c>
      <c r="H4816" s="17">
        <v>0.201952784</v>
      </c>
      <c r="I4816" s="17">
        <v>0.94765814800000003</v>
      </c>
      <c r="J4816" s="17">
        <v>5.2200000000000003E-2</v>
      </c>
      <c r="K4816" s="17">
        <v>1.17E-4</v>
      </c>
    </row>
    <row r="4817" spans="1:11" x14ac:dyDescent="0.45">
      <c r="A4817" s="10" t="s">
        <v>43</v>
      </c>
      <c r="B4817" s="20">
        <v>0.95799999999999996</v>
      </c>
      <c r="C4817" s="19">
        <v>153583</v>
      </c>
      <c r="D4817" s="19">
        <v>18521.330870000002</v>
      </c>
      <c r="E4817" s="23">
        <v>0.79083981299999995</v>
      </c>
      <c r="F4817" s="23">
        <v>0.30872392700000001</v>
      </c>
      <c r="G4817" s="17">
        <v>0.79817427699999999</v>
      </c>
      <c r="H4817" s="17">
        <v>0.20182572300000001</v>
      </c>
      <c r="I4817" s="17">
        <v>0.94779154499999996</v>
      </c>
      <c r="J4817" s="17">
        <v>5.21E-2</v>
      </c>
      <c r="K4817" s="17">
        <v>1.17E-4</v>
      </c>
    </row>
    <row r="4818" spans="1:11" x14ac:dyDescent="0.45">
      <c r="A4818" s="10" t="s">
        <v>43</v>
      </c>
      <c r="B4818" s="20">
        <v>0.95899999999999996</v>
      </c>
      <c r="C4818" s="19">
        <v>153737</v>
      </c>
      <c r="D4818" s="19">
        <v>18644.177179999999</v>
      </c>
      <c r="E4818" s="23">
        <v>0.80298046700000003</v>
      </c>
      <c r="F4818" s="23">
        <v>0.31117396899999999</v>
      </c>
      <c r="G4818" s="17">
        <v>0.79831140199999995</v>
      </c>
      <c r="H4818" s="17">
        <v>0.201688598</v>
      </c>
      <c r="I4818" s="17">
        <v>0.947993541</v>
      </c>
      <c r="J4818" s="17">
        <v>5.1900000000000002E-2</v>
      </c>
      <c r="K4818" s="17">
        <v>1.16E-4</v>
      </c>
    </row>
    <row r="4819" spans="1:11" x14ac:dyDescent="0.45">
      <c r="A4819" s="10" t="s">
        <v>43</v>
      </c>
      <c r="B4819" s="20">
        <v>0.96</v>
      </c>
      <c r="C4819" s="19">
        <v>153898</v>
      </c>
      <c r="D4819" s="19">
        <v>18774.32936</v>
      </c>
      <c r="E4819" s="23">
        <v>0.81609067599999996</v>
      </c>
      <c r="F4819" s="23">
        <v>0.31362232000000001</v>
      </c>
      <c r="G4819" s="17">
        <v>0.79832746399999999</v>
      </c>
      <c r="H4819" s="17">
        <v>0.20167253600000001</v>
      </c>
      <c r="I4819" s="17">
        <v>0.94820249000000001</v>
      </c>
      <c r="J4819" s="17">
        <v>5.1700000000000003E-2</v>
      </c>
      <c r="K4819" s="17">
        <v>1.16E-4</v>
      </c>
    </row>
    <row r="4820" spans="1:11" x14ac:dyDescent="0.45">
      <c r="A4820" s="10" t="s">
        <v>43</v>
      </c>
      <c r="B4820" s="20">
        <v>0.96099999999999997</v>
      </c>
      <c r="C4820" s="19">
        <v>154063</v>
      </c>
      <c r="D4820" s="19">
        <v>18909.653020000002</v>
      </c>
      <c r="E4820" s="23">
        <v>0.82854139299999996</v>
      </c>
      <c r="F4820" s="23">
        <v>0.316175492</v>
      </c>
      <c r="G4820" s="17">
        <v>0.798498017</v>
      </c>
      <c r="H4820" s="17">
        <v>0.201501983</v>
      </c>
      <c r="I4820" s="17">
        <v>0.94838792999999999</v>
      </c>
      <c r="J4820" s="17">
        <v>5.1499999999999997E-2</v>
      </c>
      <c r="K4820" s="17">
        <v>1.15E-4</v>
      </c>
    </row>
    <row r="4821" spans="1:11" x14ac:dyDescent="0.45">
      <c r="A4821" s="10" t="s">
        <v>43</v>
      </c>
      <c r="B4821" s="20">
        <v>0.96199999999999997</v>
      </c>
      <c r="C4821" s="19">
        <v>154220</v>
      </c>
      <c r="D4821" s="19">
        <v>19041.484499999999</v>
      </c>
      <c r="E4821" s="23">
        <v>0.85003720800000004</v>
      </c>
      <c r="F4821" s="23">
        <v>0.31870757900000002</v>
      </c>
      <c r="G4821" s="17">
        <v>0.79864479300000002</v>
      </c>
      <c r="H4821" s="17">
        <v>0.20135520700000001</v>
      </c>
      <c r="I4821" s="17">
        <v>0.94853526600000004</v>
      </c>
      <c r="J4821" s="17">
        <v>5.1299999999999998E-2</v>
      </c>
      <c r="K4821" s="17">
        <v>1.15E-4</v>
      </c>
    </row>
    <row r="4822" spans="1:11" x14ac:dyDescent="0.45">
      <c r="A4822" s="10" t="s">
        <v>43</v>
      </c>
      <c r="B4822" s="20">
        <v>0.96299999999999997</v>
      </c>
      <c r="C4822" s="19">
        <v>154380</v>
      </c>
      <c r="D4822" s="19">
        <v>19178.7022</v>
      </c>
      <c r="E4822" s="23">
        <v>0.86636480400000004</v>
      </c>
      <c r="F4822" s="23">
        <v>0.32147843100000001</v>
      </c>
      <c r="G4822" s="17">
        <v>0.79874983799999999</v>
      </c>
      <c r="H4822" s="17">
        <v>0.20125016200000001</v>
      </c>
      <c r="I4822" s="17">
        <v>0.94870886899999995</v>
      </c>
      <c r="J4822" s="17">
        <v>5.1200000000000002E-2</v>
      </c>
      <c r="K4822" s="17">
        <v>1.1400000000000001E-4</v>
      </c>
    </row>
    <row r="4823" spans="1:11" x14ac:dyDescent="0.45">
      <c r="A4823" s="10" t="s">
        <v>43</v>
      </c>
      <c r="B4823" s="20">
        <v>0.96399999999999997</v>
      </c>
      <c r="C4823" s="19">
        <v>154537</v>
      </c>
      <c r="D4823" s="19">
        <v>19316.187590000001</v>
      </c>
      <c r="E4823" s="23">
        <v>0.88636026700000003</v>
      </c>
      <c r="F4823" s="23">
        <v>0.32424217700000002</v>
      </c>
      <c r="G4823" s="17">
        <v>0.79881840599999998</v>
      </c>
      <c r="H4823" s="17">
        <v>0.20118159399999999</v>
      </c>
      <c r="I4823" s="17">
        <v>0.94886431000000004</v>
      </c>
      <c r="J4823" s="17">
        <v>5.0999999999999997E-2</v>
      </c>
      <c r="K4823" s="17">
        <v>1.1400000000000001E-4</v>
      </c>
    </row>
    <row r="4824" spans="1:11" x14ac:dyDescent="0.45">
      <c r="A4824" s="10" t="s">
        <v>43</v>
      </c>
      <c r="B4824" s="20">
        <v>0.96499999999999997</v>
      </c>
      <c r="C4824" s="19">
        <v>154702</v>
      </c>
      <c r="D4824" s="19">
        <v>19463.957849999999</v>
      </c>
      <c r="E4824" s="23">
        <v>0.90704812800000001</v>
      </c>
      <c r="F4824" s="23">
        <v>0.32700507499999998</v>
      </c>
      <c r="G4824" s="17">
        <v>0.79884552200000003</v>
      </c>
      <c r="H4824" s="17">
        <v>0.201154478</v>
      </c>
      <c r="I4824" s="17">
        <v>0.949017416</v>
      </c>
      <c r="J4824" s="17">
        <v>5.0900000000000001E-2</v>
      </c>
      <c r="K4824" s="17">
        <v>1.1400000000000001E-4</v>
      </c>
    </row>
    <row r="4825" spans="1:11" x14ac:dyDescent="0.45">
      <c r="A4825" s="10" t="s">
        <v>43</v>
      </c>
      <c r="B4825" s="20">
        <v>0.96599999999999997</v>
      </c>
      <c r="C4825" s="19">
        <v>154864</v>
      </c>
      <c r="D4825" s="19">
        <v>19612.624339999998</v>
      </c>
      <c r="E4825" s="23">
        <v>0.92578206399999996</v>
      </c>
      <c r="F4825" s="23">
        <v>0.329881798</v>
      </c>
      <c r="G4825" s="17">
        <v>0.79891388600000002</v>
      </c>
      <c r="H4825" s="17">
        <v>0.20108611400000001</v>
      </c>
      <c r="I4825" s="17">
        <v>0.94911449699999995</v>
      </c>
      <c r="J4825" s="17">
        <v>5.0799999999999998E-2</v>
      </c>
      <c r="K4825" s="17">
        <v>1.13E-4</v>
      </c>
    </row>
    <row r="4826" spans="1:11" x14ac:dyDescent="0.45">
      <c r="A4826" s="10" t="s">
        <v>43</v>
      </c>
      <c r="B4826" s="20">
        <v>0.96699999999999997</v>
      </c>
      <c r="C4826" s="19">
        <v>155022</v>
      </c>
      <c r="D4826" s="19">
        <v>19760.390090000001</v>
      </c>
      <c r="E4826" s="23">
        <v>0.94187058000000001</v>
      </c>
      <c r="F4826" s="23">
        <v>0.33295206700000002</v>
      </c>
      <c r="G4826" s="17">
        <v>0.79903497599999995</v>
      </c>
      <c r="H4826" s="17">
        <v>0.20096502399999999</v>
      </c>
      <c r="I4826" s="17">
        <v>0.94934624899999998</v>
      </c>
      <c r="J4826" s="17">
        <v>5.0500000000000003E-2</v>
      </c>
      <c r="K4826" s="17">
        <v>1.13E-4</v>
      </c>
    </row>
    <row r="4827" spans="1:11" x14ac:dyDescent="0.45">
      <c r="A4827" s="10" t="s">
        <v>43</v>
      </c>
      <c r="B4827" s="20">
        <v>0.96799999999999997</v>
      </c>
      <c r="C4827" s="19">
        <v>155180</v>
      </c>
      <c r="D4827" s="19">
        <v>19910.551299999999</v>
      </c>
      <c r="E4827" s="23">
        <v>0.959539743</v>
      </c>
      <c r="F4827" s="23">
        <v>0.33593444500000003</v>
      </c>
      <c r="G4827" s="17">
        <v>0.79911715400000005</v>
      </c>
      <c r="H4827" s="17">
        <v>0.200882846</v>
      </c>
      <c r="I4827" s="17">
        <v>0.94948652</v>
      </c>
      <c r="J4827" s="17">
        <v>5.04E-2</v>
      </c>
      <c r="K4827" s="17">
        <v>1.12E-4</v>
      </c>
    </row>
    <row r="4828" spans="1:11" x14ac:dyDescent="0.45">
      <c r="A4828" s="10" t="s">
        <v>43</v>
      </c>
      <c r="B4828" s="20">
        <v>0.96899999999999997</v>
      </c>
      <c r="C4828" s="19">
        <v>155343</v>
      </c>
      <c r="D4828" s="19">
        <v>20068.875410000001</v>
      </c>
      <c r="E4828" s="23">
        <v>0.9818171</v>
      </c>
      <c r="F4828" s="23">
        <v>0.33885379999999998</v>
      </c>
      <c r="G4828" s="17">
        <v>0.79914769299999999</v>
      </c>
      <c r="H4828" s="17">
        <v>0.20085230700000001</v>
      </c>
      <c r="I4828" s="17">
        <v>0.94967131699999996</v>
      </c>
      <c r="J4828" s="17">
        <v>5.0200000000000002E-2</v>
      </c>
      <c r="K4828" s="17">
        <v>1.12E-4</v>
      </c>
    </row>
    <row r="4829" spans="1:11" x14ac:dyDescent="0.45">
      <c r="A4829" s="10" t="s">
        <v>43</v>
      </c>
      <c r="B4829" s="20">
        <v>0.97</v>
      </c>
      <c r="C4829" s="19">
        <v>155504</v>
      </c>
      <c r="D4829" s="19">
        <v>20228.347659999999</v>
      </c>
      <c r="E4829" s="23">
        <v>0.999057482</v>
      </c>
      <c r="F4829" s="23">
        <v>0.34223246299999999</v>
      </c>
      <c r="G4829" s="17">
        <v>0.79931062900000005</v>
      </c>
      <c r="H4829" s="17">
        <v>0.20068937100000001</v>
      </c>
      <c r="I4829" s="17">
        <v>0.94986221999999998</v>
      </c>
      <c r="J4829" s="17">
        <v>5.0026253999999999E-2</v>
      </c>
      <c r="K4829" s="17">
        <v>1.12E-4</v>
      </c>
    </row>
    <row r="4830" spans="1:11" x14ac:dyDescent="0.45">
      <c r="A4830" s="10" t="s">
        <v>43</v>
      </c>
      <c r="B4830" s="20">
        <v>0.97099999999999997</v>
      </c>
      <c r="C4830" s="19">
        <v>155664</v>
      </c>
      <c r="D4830" s="19">
        <v>20390.756249999999</v>
      </c>
      <c r="E4830" s="23">
        <v>1.0270920130000001</v>
      </c>
      <c r="F4830" s="23">
        <v>0.34545726700000001</v>
      </c>
      <c r="G4830" s="17">
        <v>0.799446243</v>
      </c>
      <c r="H4830" s="17">
        <v>0.200553757</v>
      </c>
      <c r="I4830" s="17">
        <v>0.950097462</v>
      </c>
      <c r="J4830" s="17">
        <v>4.9799999999999997E-2</v>
      </c>
      <c r="K4830" s="17">
        <v>1.11E-4</v>
      </c>
    </row>
    <row r="4831" spans="1:11" x14ac:dyDescent="0.45">
      <c r="A4831" s="10" t="s">
        <v>43</v>
      </c>
      <c r="B4831" s="20">
        <v>0.97199999999999998</v>
      </c>
      <c r="C4831" s="19">
        <v>155823</v>
      </c>
      <c r="D4831" s="19">
        <v>20555.404900000001</v>
      </c>
      <c r="E4831" s="23">
        <v>1.0452616859999999</v>
      </c>
      <c r="F4831" s="23">
        <v>0.34871360600000001</v>
      </c>
      <c r="G4831" s="17">
        <v>0.79950969999999999</v>
      </c>
      <c r="H4831" s="17">
        <v>0.20049030000000001</v>
      </c>
      <c r="I4831" s="17">
        <v>0.95021317299999997</v>
      </c>
      <c r="J4831" s="17">
        <v>4.9676173999999997E-2</v>
      </c>
      <c r="K4831" s="17">
        <v>1.11E-4</v>
      </c>
    </row>
    <row r="4832" spans="1:11" x14ac:dyDescent="0.45">
      <c r="A4832" s="10" t="s">
        <v>43</v>
      </c>
      <c r="B4832" s="20">
        <v>0.97299999999999998</v>
      </c>
      <c r="C4832" s="19">
        <v>155984</v>
      </c>
      <c r="D4832" s="19">
        <v>20726.114320000001</v>
      </c>
      <c r="E4832" s="23">
        <v>1.0747524879999999</v>
      </c>
      <c r="F4832" s="23">
        <v>0.35198686099999998</v>
      </c>
      <c r="G4832" s="17">
        <v>0.79956918700000001</v>
      </c>
      <c r="H4832" s="17">
        <v>0.20043081300000001</v>
      </c>
      <c r="I4832" s="17">
        <v>0.95038701599999997</v>
      </c>
      <c r="J4832" s="17">
        <v>4.9500000000000002E-2</v>
      </c>
      <c r="K4832" s="17">
        <v>1.1E-4</v>
      </c>
    </row>
    <row r="4833" spans="1:11" x14ac:dyDescent="0.45">
      <c r="A4833" s="10" t="s">
        <v>43</v>
      </c>
      <c r="B4833" s="20">
        <v>0.97399999999999998</v>
      </c>
      <c r="C4833" s="19">
        <v>156143</v>
      </c>
      <c r="D4833" s="19">
        <v>20898.757259999998</v>
      </c>
      <c r="E4833" s="23">
        <v>1.0958081909999999</v>
      </c>
      <c r="F4833" s="23">
        <v>0.355719175</v>
      </c>
      <c r="G4833" s="17">
        <v>0.79963879299999996</v>
      </c>
      <c r="H4833" s="17">
        <v>0.20036120700000001</v>
      </c>
      <c r="I4833" s="17">
        <v>0.95054711199999997</v>
      </c>
      <c r="J4833" s="17">
        <v>4.9299999999999997E-2</v>
      </c>
      <c r="K4833" s="17">
        <v>1.1E-4</v>
      </c>
    </row>
    <row r="4834" spans="1:11" x14ac:dyDescent="0.45">
      <c r="A4834" s="10" t="s">
        <v>43</v>
      </c>
      <c r="B4834" s="20">
        <v>0.97499999999999998</v>
      </c>
      <c r="C4834" s="19">
        <v>156305</v>
      </c>
      <c r="D4834" s="19">
        <v>21079.693650000001</v>
      </c>
      <c r="E4834" s="23">
        <v>1.1376308310000001</v>
      </c>
      <c r="F4834" s="23">
        <v>0.35931220400000002</v>
      </c>
      <c r="G4834" s="17">
        <v>0.79972489700000005</v>
      </c>
      <c r="H4834" s="17">
        <v>0.20027510300000001</v>
      </c>
      <c r="I4834" s="17">
        <v>0.95070504199999994</v>
      </c>
      <c r="J4834" s="17">
        <v>4.9200000000000001E-2</v>
      </c>
      <c r="K4834" s="17">
        <v>1.0900000000000001E-4</v>
      </c>
    </row>
    <row r="4835" spans="1:11" x14ac:dyDescent="0.45">
      <c r="A4835" s="10" t="s">
        <v>43</v>
      </c>
      <c r="B4835" s="20">
        <v>0.97599999999999998</v>
      </c>
      <c r="C4835" s="19">
        <v>156463</v>
      </c>
      <c r="D4835" s="19">
        <v>21261.94025</v>
      </c>
      <c r="E4835" s="23">
        <v>1.1774433740000001</v>
      </c>
      <c r="F4835" s="23">
        <v>0.36301334200000002</v>
      </c>
      <c r="G4835" s="17">
        <v>0.79976096600000002</v>
      </c>
      <c r="H4835" s="17">
        <v>0.20023903400000001</v>
      </c>
      <c r="I4835" s="17">
        <v>0.95083521699999995</v>
      </c>
      <c r="J4835" s="17">
        <v>4.9099999999999998E-2</v>
      </c>
      <c r="K4835" s="17">
        <v>1.0900000000000001E-4</v>
      </c>
    </row>
    <row r="4836" spans="1:11" x14ac:dyDescent="0.45">
      <c r="A4836" s="10" t="s">
        <v>43</v>
      </c>
      <c r="B4836" s="20">
        <v>0.97699999999999998</v>
      </c>
      <c r="C4836" s="19">
        <v>156616</v>
      </c>
      <c r="D4836" s="19">
        <v>21445.627219999998</v>
      </c>
      <c r="E4836" s="23">
        <v>1.2236640299999999</v>
      </c>
      <c r="F4836" s="23">
        <v>0.36678033300000001</v>
      </c>
      <c r="G4836" s="17">
        <v>0.79984803599999998</v>
      </c>
      <c r="H4836" s="17">
        <v>0.20015196399999999</v>
      </c>
      <c r="I4836" s="17">
        <v>0.95095512000000004</v>
      </c>
      <c r="J4836" s="17">
        <v>4.8899999999999999E-2</v>
      </c>
      <c r="K4836" s="17">
        <v>1.0900000000000001E-4</v>
      </c>
    </row>
    <row r="4837" spans="1:11" x14ac:dyDescent="0.45">
      <c r="A4837" s="10" t="s">
        <v>43</v>
      </c>
      <c r="B4837" s="20">
        <v>0.97799999999999998</v>
      </c>
      <c r="C4837" s="19">
        <v>156786</v>
      </c>
      <c r="D4837" s="19">
        <v>21656.623090000001</v>
      </c>
      <c r="E4837" s="23">
        <v>1.261839661</v>
      </c>
      <c r="F4837" s="23">
        <v>0.370669266</v>
      </c>
      <c r="G4837" s="17">
        <v>0.79998214099999998</v>
      </c>
      <c r="H4837" s="17">
        <v>0.20001785899999999</v>
      </c>
      <c r="I4837" s="17">
        <v>0.95116907500000003</v>
      </c>
      <c r="J4837" s="17">
        <v>4.87E-2</v>
      </c>
      <c r="K4837" s="17">
        <v>1.08E-4</v>
      </c>
    </row>
    <row r="4838" spans="1:11" x14ac:dyDescent="0.45">
      <c r="A4838" s="10" t="s">
        <v>43</v>
      </c>
      <c r="B4838" s="20">
        <v>0.97899999999999998</v>
      </c>
      <c r="C4838" s="19">
        <v>156945</v>
      </c>
      <c r="D4838" s="19">
        <v>21860.182079999999</v>
      </c>
      <c r="E4838" s="23">
        <v>1.294366871</v>
      </c>
      <c r="F4838" s="23">
        <v>0.37518201600000001</v>
      </c>
      <c r="G4838" s="17">
        <v>0.8</v>
      </c>
      <c r="H4838" s="17">
        <v>0.2</v>
      </c>
      <c r="I4838" s="17">
        <v>0.95133030900000004</v>
      </c>
      <c r="J4838" s="17">
        <v>4.8599999999999997E-2</v>
      </c>
      <c r="K4838" s="17">
        <v>1.08E-4</v>
      </c>
    </row>
    <row r="4839" spans="1:11" x14ac:dyDescent="0.45">
      <c r="A4839" s="10" t="s">
        <v>43</v>
      </c>
      <c r="B4839" s="20">
        <v>0.98</v>
      </c>
      <c r="C4839" s="19">
        <v>157107</v>
      </c>
      <c r="D4839" s="19">
        <v>22073.877980000001</v>
      </c>
      <c r="E4839" s="23">
        <v>1.336578874</v>
      </c>
      <c r="F4839" s="23">
        <v>0.379358996</v>
      </c>
      <c r="G4839" s="17">
        <v>0.80014257799999999</v>
      </c>
      <c r="H4839" s="17">
        <v>0.19985742200000001</v>
      </c>
      <c r="I4839" s="17">
        <v>0.95148314599999995</v>
      </c>
      <c r="J4839" s="17">
        <v>4.8399999999999999E-2</v>
      </c>
      <c r="K4839" s="17">
        <v>1.07E-4</v>
      </c>
    </row>
    <row r="4840" spans="1:11" x14ac:dyDescent="0.45">
      <c r="A4840" s="10" t="s">
        <v>43</v>
      </c>
      <c r="B4840" s="20">
        <v>0.98099999999999998</v>
      </c>
      <c r="C4840" s="19">
        <v>157267</v>
      </c>
      <c r="D4840" s="19">
        <v>22292.83885</v>
      </c>
      <c r="E4840" s="23">
        <v>1.400202014</v>
      </c>
      <c r="F4840" s="23">
        <v>0.38393617899999999</v>
      </c>
      <c r="G4840" s="17">
        <v>0.80017422599999999</v>
      </c>
      <c r="H4840" s="17">
        <v>0.19982577400000001</v>
      </c>
      <c r="I4840" s="17">
        <v>0.951700553</v>
      </c>
      <c r="J4840" s="17">
        <v>4.82E-2</v>
      </c>
      <c r="K4840" s="17">
        <v>1.07E-4</v>
      </c>
    </row>
    <row r="4841" spans="1:11" x14ac:dyDescent="0.45">
      <c r="A4841" s="10" t="s">
        <v>43</v>
      </c>
      <c r="B4841" s="20">
        <v>0.98199999999999998</v>
      </c>
      <c r="C4841" s="19">
        <v>157423</v>
      </c>
      <c r="D4841" s="19">
        <v>22514.03629</v>
      </c>
      <c r="E4841" s="23">
        <v>1.448529561</v>
      </c>
      <c r="F4841" s="23">
        <v>0.38868075099999999</v>
      </c>
      <c r="G4841" s="17">
        <v>0.80024519900000002</v>
      </c>
      <c r="H4841" s="17">
        <v>0.19975480100000001</v>
      </c>
      <c r="I4841" s="17">
        <v>0.95187371300000001</v>
      </c>
      <c r="J4841" s="17">
        <v>4.8000000000000001E-2</v>
      </c>
      <c r="K4841" s="17">
        <v>1.06E-4</v>
      </c>
    </row>
    <row r="4842" spans="1:11" x14ac:dyDescent="0.45">
      <c r="A4842" s="10" t="s">
        <v>43</v>
      </c>
      <c r="B4842" s="20">
        <v>0.98299999999999998</v>
      </c>
      <c r="C4842" s="19">
        <v>157585</v>
      </c>
      <c r="D4842" s="19">
        <v>22753.950949999999</v>
      </c>
      <c r="E4842" s="23">
        <v>1.514532524</v>
      </c>
      <c r="F4842" s="23">
        <v>0.393413334</v>
      </c>
      <c r="G4842" s="17">
        <v>0.80034267199999998</v>
      </c>
      <c r="H4842" s="17">
        <v>0.199657328</v>
      </c>
      <c r="I4842" s="17">
        <v>0.95212173700000002</v>
      </c>
      <c r="J4842" s="17">
        <v>4.7800000000000002E-2</v>
      </c>
      <c r="K4842" s="17">
        <v>1.06E-4</v>
      </c>
    </row>
    <row r="4843" spans="1:11" x14ac:dyDescent="0.45">
      <c r="A4843" s="10" t="s">
        <v>43</v>
      </c>
      <c r="B4843" s="20">
        <v>0.98399999999999999</v>
      </c>
      <c r="C4843" s="19">
        <v>157744</v>
      </c>
      <c r="D4843" s="19">
        <v>23000.35945</v>
      </c>
      <c r="E4843" s="23">
        <v>1.5831464200000001</v>
      </c>
      <c r="F4843" s="23">
        <v>0.39866235100000003</v>
      </c>
      <c r="G4843" s="17">
        <v>0.80041079199999998</v>
      </c>
      <c r="H4843" s="17">
        <v>0.19958920799999999</v>
      </c>
      <c r="I4843" s="17">
        <v>0.95229152500000003</v>
      </c>
      <c r="J4843" s="17">
        <v>4.7600000000000003E-2</v>
      </c>
      <c r="K4843" s="17">
        <v>1.05E-4</v>
      </c>
    </row>
    <row r="4844" spans="1:11" x14ac:dyDescent="0.45">
      <c r="A4844" s="10" t="s">
        <v>43</v>
      </c>
      <c r="B4844" s="20">
        <v>0.98499999999999999</v>
      </c>
      <c r="C4844" s="19">
        <v>157907</v>
      </c>
      <c r="D4844" s="19">
        <v>23263.788410000001</v>
      </c>
      <c r="E4844" s="23">
        <v>1.651362615</v>
      </c>
      <c r="F4844" s="23">
        <v>0.40400639100000002</v>
      </c>
      <c r="G4844" s="17">
        <v>0.80050282800000006</v>
      </c>
      <c r="H4844" s="17">
        <v>0.199497172</v>
      </c>
      <c r="I4844" s="17">
        <v>0.95244464900000003</v>
      </c>
      <c r="J4844" s="17">
        <v>4.7500000000000001E-2</v>
      </c>
      <c r="K4844" s="17">
        <v>1.05E-4</v>
      </c>
    </row>
    <row r="4845" spans="1:11" x14ac:dyDescent="0.45">
      <c r="A4845" s="10" t="s">
        <v>43</v>
      </c>
      <c r="B4845" s="20">
        <v>0.98599999999999999</v>
      </c>
      <c r="C4845" s="19">
        <v>158062</v>
      </c>
      <c r="D4845" s="19">
        <v>23525.478210000001</v>
      </c>
      <c r="E4845" s="23">
        <v>1.7219612339999999</v>
      </c>
      <c r="F4845" s="23">
        <v>0.40975197499999999</v>
      </c>
      <c r="G4845" s="17">
        <v>0.80064784700000002</v>
      </c>
      <c r="H4845" s="17">
        <v>0.199352153</v>
      </c>
      <c r="I4845" s="17">
        <v>0.95263554699999997</v>
      </c>
      <c r="J4845" s="17">
        <v>4.7300000000000002E-2</v>
      </c>
      <c r="K4845" s="17">
        <v>1.0399999999999999E-4</v>
      </c>
    </row>
    <row r="4846" spans="1:11" x14ac:dyDescent="0.45">
      <c r="A4846" s="10" t="s">
        <v>43</v>
      </c>
      <c r="B4846" s="20">
        <v>0.98699999999999999</v>
      </c>
      <c r="C4846" s="19">
        <v>158228</v>
      </c>
      <c r="D4846" s="19">
        <v>23818.574980000001</v>
      </c>
      <c r="E4846" s="23">
        <v>1.8280652959999999</v>
      </c>
      <c r="F4846" s="23">
        <v>0.41553664099999998</v>
      </c>
      <c r="G4846" s="17">
        <v>0.80076851100000002</v>
      </c>
      <c r="H4846" s="17">
        <v>0.19923148900000001</v>
      </c>
      <c r="I4846" s="17">
        <v>0.95298638800000002</v>
      </c>
      <c r="J4846" s="17">
        <v>4.6899999999999997E-2</v>
      </c>
      <c r="K4846" s="17">
        <v>1.03E-4</v>
      </c>
    </row>
    <row r="4847" spans="1:11" x14ac:dyDescent="0.45">
      <c r="A4847" s="10" t="s">
        <v>43</v>
      </c>
      <c r="B4847" s="20">
        <v>0.98799999999999999</v>
      </c>
      <c r="C4847" s="19">
        <v>158388</v>
      </c>
      <c r="D4847" s="19">
        <v>24121.43417</v>
      </c>
      <c r="E4847" s="23">
        <v>1.9625594479999999</v>
      </c>
      <c r="F4847" s="23">
        <v>0.42191638300000001</v>
      </c>
      <c r="G4847" s="17">
        <v>0.80094451600000005</v>
      </c>
      <c r="H4847" s="17">
        <v>0.199055484</v>
      </c>
      <c r="I4847" s="17">
        <v>0.95323259999999999</v>
      </c>
      <c r="J4847" s="17">
        <v>4.6699999999999998E-2</v>
      </c>
      <c r="K4847" s="17">
        <v>1.03E-4</v>
      </c>
    </row>
    <row r="4848" spans="1:11" x14ac:dyDescent="0.45">
      <c r="A4848" s="10" t="s">
        <v>43</v>
      </c>
      <c r="B4848" s="20">
        <v>0.98899999999999999</v>
      </c>
      <c r="C4848" s="19">
        <v>158547</v>
      </c>
      <c r="D4848" s="19">
        <v>24442.36852</v>
      </c>
      <c r="E4848" s="23">
        <v>2.0753545500000001</v>
      </c>
      <c r="F4848" s="23">
        <v>0.42858987500000001</v>
      </c>
      <c r="G4848" s="17">
        <v>0.80102430199999997</v>
      </c>
      <c r="H4848" s="17">
        <v>0.19897569800000001</v>
      </c>
      <c r="I4848" s="17">
        <v>0.95351180000000002</v>
      </c>
      <c r="J4848" s="17">
        <v>4.6399999999999997E-2</v>
      </c>
      <c r="K4848" s="17">
        <v>1.02E-4</v>
      </c>
    </row>
    <row r="4849" spans="1:11" x14ac:dyDescent="0.45">
      <c r="A4849" s="10" t="s">
        <v>43</v>
      </c>
      <c r="B4849" s="20">
        <v>0.99</v>
      </c>
      <c r="C4849" s="19">
        <v>158707</v>
      </c>
      <c r="D4849" s="19">
        <v>24782.381870000001</v>
      </c>
      <c r="E4849" s="23">
        <v>2.1852387680000001</v>
      </c>
      <c r="F4849" s="23">
        <v>0.43584262000000001</v>
      </c>
      <c r="G4849" s="17">
        <v>0.80116189000000004</v>
      </c>
      <c r="H4849" s="17">
        <v>0.19883811000000001</v>
      </c>
      <c r="I4849" s="17">
        <v>0.95380123299999997</v>
      </c>
      <c r="J4849" s="17">
        <v>4.6100000000000002E-2</v>
      </c>
      <c r="K4849" s="17">
        <v>1.01E-4</v>
      </c>
    </row>
    <row r="4850" spans="1:11" x14ac:dyDescent="0.45">
      <c r="A4850" s="10" t="s">
        <v>43</v>
      </c>
      <c r="B4850" s="20">
        <v>0.99099999999999999</v>
      </c>
      <c r="C4850" s="19">
        <v>158868</v>
      </c>
      <c r="D4850" s="19">
        <v>25147.132310000001</v>
      </c>
      <c r="E4850" s="23">
        <v>2.3744264020000001</v>
      </c>
      <c r="F4850" s="23">
        <v>0.44339933199999998</v>
      </c>
      <c r="G4850" s="17">
        <v>0.80129415599999998</v>
      </c>
      <c r="H4850" s="17">
        <v>0.19870584399999999</v>
      </c>
      <c r="I4850" s="17">
        <v>0.95406082299999995</v>
      </c>
      <c r="J4850" s="17">
        <v>4.58E-2</v>
      </c>
      <c r="K4850" s="17">
        <v>1.01E-4</v>
      </c>
    </row>
    <row r="4851" spans="1:11" x14ac:dyDescent="0.45">
      <c r="A4851" s="10" t="s">
        <v>43</v>
      </c>
      <c r="B4851" s="20">
        <v>0.99199999999999999</v>
      </c>
      <c r="C4851" s="19">
        <v>159028</v>
      </c>
      <c r="D4851" s="19">
        <v>25540.35715</v>
      </c>
      <c r="E4851" s="23">
        <v>2.5282655269999998</v>
      </c>
      <c r="F4851" s="23">
        <v>0.45141042199999998</v>
      </c>
      <c r="G4851" s="17">
        <v>0.80141233000000001</v>
      </c>
      <c r="H4851" s="17">
        <v>0.19858766999999999</v>
      </c>
      <c r="I4851" s="17">
        <v>0.95431501900000004</v>
      </c>
      <c r="J4851" s="17">
        <v>4.5600000000000002E-2</v>
      </c>
      <c r="K4851" s="17">
        <v>1E-4</v>
      </c>
    </row>
    <row r="4852" spans="1:11" x14ac:dyDescent="0.45">
      <c r="A4852" s="10" t="s">
        <v>43</v>
      </c>
      <c r="B4852" s="20">
        <v>0.99299999999999999</v>
      </c>
      <c r="C4852" s="19">
        <v>159189</v>
      </c>
      <c r="D4852" s="19">
        <v>25968.128260000001</v>
      </c>
      <c r="E4852" s="23">
        <v>2.764981068</v>
      </c>
      <c r="F4852" s="23">
        <v>0.460604228</v>
      </c>
      <c r="G4852" s="17">
        <v>0.80156920399999998</v>
      </c>
      <c r="H4852" s="17">
        <v>0.19843079599999999</v>
      </c>
      <c r="I4852" s="17">
        <v>0.95467783299999998</v>
      </c>
      <c r="J4852" s="17">
        <v>4.5222841E-2</v>
      </c>
      <c r="K4852" s="17">
        <v>9.9300000000000001E-5</v>
      </c>
    </row>
    <row r="4853" spans="1:11" x14ac:dyDescent="0.45">
      <c r="A4853" s="10" t="s">
        <v>43</v>
      </c>
      <c r="B4853" s="20">
        <v>0.99399999999999999</v>
      </c>
      <c r="C4853" s="19">
        <v>159347</v>
      </c>
      <c r="D4853" s="19">
        <v>26427.764650000001</v>
      </c>
      <c r="E4853" s="23">
        <v>3.096453978</v>
      </c>
      <c r="F4853" s="23">
        <v>0.47039855899999999</v>
      </c>
      <c r="G4853" s="17">
        <v>0.80170320100000003</v>
      </c>
      <c r="H4853" s="17">
        <v>0.198296799</v>
      </c>
      <c r="I4853" s="17">
        <v>0.95497980800000004</v>
      </c>
      <c r="J4853" s="17">
        <v>4.4900000000000002E-2</v>
      </c>
      <c r="K4853" s="17">
        <v>9.8599999999999998E-5</v>
      </c>
    </row>
    <row r="4854" spans="1:11" x14ac:dyDescent="0.45">
      <c r="A4854" s="10" t="s">
        <v>43</v>
      </c>
      <c r="B4854" s="20">
        <v>0.995</v>
      </c>
      <c r="C4854" s="19">
        <v>159508</v>
      </c>
      <c r="D4854" s="19">
        <v>26951.91216</v>
      </c>
      <c r="E4854" s="23">
        <v>3.4372858489999998</v>
      </c>
      <c r="F4854" s="23">
        <v>0.48089085399999998</v>
      </c>
      <c r="G4854" s="17">
        <v>0.80183439099999998</v>
      </c>
      <c r="H4854" s="17">
        <v>0.19816560899999999</v>
      </c>
      <c r="I4854" s="17">
        <v>0.95535680599999995</v>
      </c>
      <c r="J4854" s="17">
        <v>4.4499999999999998E-2</v>
      </c>
      <c r="K4854" s="17">
        <v>9.7700000000000003E-5</v>
      </c>
    </row>
    <row r="4855" spans="1:11" x14ac:dyDescent="0.45">
      <c r="A4855" s="10" t="s">
        <v>43</v>
      </c>
      <c r="B4855" s="20">
        <v>0.996</v>
      </c>
      <c r="C4855" s="19">
        <v>159668</v>
      </c>
      <c r="D4855" s="19">
        <v>27539.30673</v>
      </c>
      <c r="E4855" s="23">
        <v>3.9575809980000001</v>
      </c>
      <c r="F4855" s="23">
        <v>0.49312277500000001</v>
      </c>
      <c r="G4855" s="17">
        <v>0.80195781200000005</v>
      </c>
      <c r="H4855" s="17">
        <v>0.19804218800000001</v>
      </c>
      <c r="I4855" s="17">
        <v>0.955681895</v>
      </c>
      <c r="J4855" s="17">
        <v>4.4200000000000003E-2</v>
      </c>
      <c r="K4855" s="17">
        <v>9.6899999999999997E-5</v>
      </c>
    </row>
    <row r="4856" spans="1:11" x14ac:dyDescent="0.45">
      <c r="A4856" s="10" t="s">
        <v>43</v>
      </c>
      <c r="B4856" s="20">
        <v>0.997</v>
      </c>
      <c r="C4856" s="19">
        <v>159829</v>
      </c>
      <c r="D4856" s="19">
        <v>28250.811679999999</v>
      </c>
      <c r="E4856" s="23">
        <v>4.9707575530000003</v>
      </c>
      <c r="F4856" s="23">
        <v>0.50666304900000003</v>
      </c>
      <c r="G4856" s="17">
        <v>0.802144792</v>
      </c>
      <c r="H4856" s="17">
        <v>0.197855208</v>
      </c>
      <c r="I4856" s="17">
        <v>0.95601717500000005</v>
      </c>
      <c r="J4856" s="17">
        <v>4.3900000000000002E-2</v>
      </c>
      <c r="K4856" s="17">
        <v>9.6100000000000005E-5</v>
      </c>
    </row>
    <row r="4857" spans="1:11" x14ac:dyDescent="0.45">
      <c r="A4857" s="10" t="s">
        <v>43</v>
      </c>
      <c r="B4857" s="20">
        <v>0.998</v>
      </c>
      <c r="C4857" s="19">
        <v>159989</v>
      </c>
      <c r="D4857" s="19">
        <v>29160.731589999999</v>
      </c>
      <c r="E4857" s="23">
        <v>6.5358845040000002</v>
      </c>
      <c r="F4857" s="23">
        <v>0.52354239199999997</v>
      </c>
      <c r="G4857" s="17">
        <v>0.80229265800000005</v>
      </c>
      <c r="H4857" s="17">
        <v>0.19770734200000001</v>
      </c>
      <c r="I4857" s="17">
        <v>0.95659846599999998</v>
      </c>
      <c r="J4857" s="17">
        <v>4.3299999999999998E-2</v>
      </c>
      <c r="K4857" s="17">
        <v>9.48E-5</v>
      </c>
    </row>
    <row r="4858" spans="1:11" x14ac:dyDescent="0.45">
      <c r="A4858" s="10" t="s">
        <v>43</v>
      </c>
      <c r="B4858" s="20">
        <v>0.999</v>
      </c>
      <c r="C4858" s="19">
        <v>160149</v>
      </c>
      <c r="D4858" s="19">
        <v>30799.060730000001</v>
      </c>
      <c r="E4858" s="23">
        <v>44.143443689999998</v>
      </c>
      <c r="F4858" s="23">
        <v>0.54488558600000003</v>
      </c>
      <c r="G4858" s="17">
        <v>0.80249018100000002</v>
      </c>
      <c r="H4858" s="17">
        <v>0.197509819</v>
      </c>
      <c r="I4858" s="17">
        <v>0.95737991200000006</v>
      </c>
      <c r="J4858" s="17">
        <v>4.2500000000000003E-2</v>
      </c>
      <c r="K4858" s="17">
        <v>9.2999999999999997E-5</v>
      </c>
    </row>
    <row r="4859" spans="1:11" x14ac:dyDescent="0.45">
      <c r="A4859" s="10" t="s">
        <v>43</v>
      </c>
      <c r="B4859" s="20">
        <v>1</v>
      </c>
      <c r="C4859" s="19">
        <v>160150</v>
      </c>
      <c r="D4859" s="19">
        <v>30844.714800000002</v>
      </c>
      <c r="E4859" s="23">
        <v>45.654071860000002</v>
      </c>
      <c r="F4859" s="23">
        <v>0.58627850000000004</v>
      </c>
      <c r="G4859" s="17">
        <v>0.80249141400000001</v>
      </c>
      <c r="H4859" s="17">
        <v>0.19750858600000001</v>
      </c>
      <c r="I4859" s="17">
        <v>0.95740583800000001</v>
      </c>
      <c r="J4859" s="17">
        <v>4.2500000000000003E-2</v>
      </c>
      <c r="K4859" s="17">
        <v>9.2899999999999995E-5</v>
      </c>
    </row>
    <row r="4860" spans="1:11" x14ac:dyDescent="0.45">
      <c r="A4860" s="10" t="s">
        <v>45</v>
      </c>
      <c r="B4860" s="20">
        <v>0.02</v>
      </c>
      <c r="C4860" s="19">
        <v>171</v>
      </c>
      <c r="D4860" s="19">
        <v>0.56434609499999999</v>
      </c>
      <c r="E4860" s="23">
        <v>7.9100000000000004E-3</v>
      </c>
      <c r="F4860" s="23">
        <v>5.94E-3</v>
      </c>
      <c r="G4860" s="17">
        <v>0.98245614000000003</v>
      </c>
      <c r="H4860" s="17">
        <v>1.7500000000000002E-2</v>
      </c>
      <c r="I4860" s="17">
        <v>0.801658592</v>
      </c>
      <c r="J4860" s="17">
        <v>0.198341408</v>
      </c>
      <c r="K4860" s="17">
        <v>0</v>
      </c>
    </row>
    <row r="4861" spans="1:11" x14ac:dyDescent="0.45">
      <c r="A4861" s="10" t="s">
        <v>45</v>
      </c>
      <c r="B4861" s="20">
        <v>0.03</v>
      </c>
      <c r="C4861" s="19">
        <v>225</v>
      </c>
      <c r="D4861" s="19">
        <v>1.1716709089999999</v>
      </c>
      <c r="E4861" s="23">
        <v>1.3100000000000001E-2</v>
      </c>
      <c r="F4861" s="23">
        <v>9.7400000000000004E-3</v>
      </c>
      <c r="G4861" s="17">
        <v>0.97333333300000002</v>
      </c>
      <c r="H4861" s="17">
        <v>2.6700000000000002E-2</v>
      </c>
      <c r="I4861" s="17">
        <v>0.90158812700000002</v>
      </c>
      <c r="J4861" s="17">
        <v>9.8400000000000001E-2</v>
      </c>
      <c r="K4861" s="17">
        <v>0</v>
      </c>
    </row>
    <row r="4862" spans="1:11" x14ac:dyDescent="0.45">
      <c r="A4862" s="10" t="s">
        <v>45</v>
      </c>
      <c r="B4862" s="20">
        <v>0.04</v>
      </c>
      <c r="C4862" s="19">
        <v>281</v>
      </c>
      <c r="D4862" s="19">
        <v>1.930075972</v>
      </c>
      <c r="E4862" s="23">
        <v>1.49E-2</v>
      </c>
      <c r="F4862" s="23">
        <v>1.3299999999999999E-2</v>
      </c>
      <c r="G4862" s="17">
        <v>0.97864768700000004</v>
      </c>
      <c r="H4862" s="17">
        <v>2.1399999999999999E-2</v>
      </c>
      <c r="I4862" s="17">
        <v>0.94076113299999997</v>
      </c>
      <c r="J4862" s="17">
        <v>5.9200000000000003E-2</v>
      </c>
      <c r="K4862" s="17">
        <v>0</v>
      </c>
    </row>
    <row r="4863" spans="1:11" x14ac:dyDescent="0.45">
      <c r="A4863" s="10" t="s">
        <v>45</v>
      </c>
      <c r="B4863" s="20">
        <v>0.05</v>
      </c>
      <c r="C4863" s="19">
        <v>335</v>
      </c>
      <c r="D4863" s="19">
        <v>2.738793507</v>
      </c>
      <c r="E4863" s="23">
        <v>1.5299999999999999E-2</v>
      </c>
      <c r="F4863" s="23">
        <v>1.35E-2</v>
      </c>
      <c r="G4863" s="17">
        <v>0.98208955200000003</v>
      </c>
      <c r="H4863" s="17">
        <v>1.7899999999999999E-2</v>
      </c>
      <c r="I4863" s="17">
        <v>0.959663198</v>
      </c>
      <c r="J4863" s="17">
        <v>4.0300000000000002E-2</v>
      </c>
      <c r="K4863" s="17">
        <v>0</v>
      </c>
    </row>
    <row r="4864" spans="1:11" x14ac:dyDescent="0.45">
      <c r="A4864" s="10" t="s">
        <v>45</v>
      </c>
      <c r="B4864" s="20">
        <v>0.06</v>
      </c>
      <c r="C4864" s="19">
        <v>437</v>
      </c>
      <c r="D4864" s="19">
        <v>4.5386702310000002</v>
      </c>
      <c r="E4864" s="23">
        <v>2.0899999999999998E-2</v>
      </c>
      <c r="F4864" s="23">
        <v>1.6500000000000001E-2</v>
      </c>
      <c r="G4864" s="17">
        <v>0.98398169300000005</v>
      </c>
      <c r="H4864" s="17">
        <v>1.6E-2</v>
      </c>
      <c r="I4864" s="17">
        <v>0.93819498400000001</v>
      </c>
      <c r="J4864" s="17">
        <v>6.1805015999999997E-2</v>
      </c>
      <c r="K4864" s="17">
        <v>0</v>
      </c>
    </row>
    <row r="4865" spans="1:11" x14ac:dyDescent="0.45">
      <c r="A4865" s="10" t="s">
        <v>45</v>
      </c>
      <c r="B4865" s="20">
        <v>7.0000000000000007E-2</v>
      </c>
      <c r="C4865" s="19">
        <v>507</v>
      </c>
      <c r="D4865" s="19">
        <v>6.0293058320000004</v>
      </c>
      <c r="E4865" s="23">
        <v>2.18E-2</v>
      </c>
      <c r="F4865" s="23">
        <v>1.8800000000000001E-2</v>
      </c>
      <c r="G4865" s="17">
        <v>0.98422090699999998</v>
      </c>
      <c r="H4865" s="17">
        <v>1.5800000000000002E-2</v>
      </c>
      <c r="I4865" s="17">
        <v>0.82776971399999999</v>
      </c>
      <c r="J4865" s="17">
        <v>0.16254364199999999</v>
      </c>
      <c r="K4865" s="17">
        <v>9.6900000000000007E-3</v>
      </c>
    </row>
    <row r="4866" spans="1:11" x14ac:dyDescent="0.45">
      <c r="A4866" s="10" t="s">
        <v>45</v>
      </c>
      <c r="B4866" s="20">
        <v>0.08</v>
      </c>
      <c r="C4866" s="19">
        <v>582</v>
      </c>
      <c r="D4866" s="19">
        <v>7.897635567</v>
      </c>
      <c r="E4866" s="23">
        <v>2.6700000000000002E-2</v>
      </c>
      <c r="F4866" s="23">
        <v>2.29E-2</v>
      </c>
      <c r="G4866" s="17">
        <v>0.98281786900000001</v>
      </c>
      <c r="H4866" s="17">
        <v>1.72E-2</v>
      </c>
      <c r="I4866" s="17">
        <v>0.83640462500000001</v>
      </c>
      <c r="J4866" s="17">
        <v>0.15592825799999999</v>
      </c>
      <c r="K4866" s="17">
        <v>7.6699999999999997E-3</v>
      </c>
    </row>
    <row r="4867" spans="1:11" x14ac:dyDescent="0.45">
      <c r="A4867" s="10" t="s">
        <v>45</v>
      </c>
      <c r="B4867" s="20">
        <v>0.09</v>
      </c>
      <c r="C4867" s="19">
        <v>649</v>
      </c>
      <c r="D4867" s="19">
        <v>10.05052066</v>
      </c>
      <c r="E4867" s="23">
        <v>3.4799999999999998E-2</v>
      </c>
      <c r="F4867" s="23">
        <v>2.64E-2</v>
      </c>
      <c r="G4867" s="17">
        <v>0.96918335899999997</v>
      </c>
      <c r="H4867" s="17">
        <v>3.0800000000000001E-2</v>
      </c>
      <c r="I4867" s="17">
        <v>0.856195869</v>
      </c>
      <c r="J4867" s="17">
        <v>0.13619042100000001</v>
      </c>
      <c r="K4867" s="17">
        <v>7.6099999999999996E-3</v>
      </c>
    </row>
    <row r="4868" spans="1:11" x14ac:dyDescent="0.45">
      <c r="A4868" s="10" t="s">
        <v>45</v>
      </c>
      <c r="B4868" s="20">
        <v>0.1</v>
      </c>
      <c r="C4868" s="19">
        <v>713</v>
      </c>
      <c r="D4868" s="19">
        <v>12.65257252</v>
      </c>
      <c r="E4868" s="23">
        <v>4.4400000000000002E-2</v>
      </c>
      <c r="F4868" s="23">
        <v>3.3099999999999997E-2</v>
      </c>
      <c r="G4868" s="17">
        <v>0.97054698500000003</v>
      </c>
      <c r="H4868" s="17">
        <v>2.9453014999999999E-2</v>
      </c>
      <c r="I4868" s="17">
        <v>0.85580330699999996</v>
      </c>
      <c r="J4868" s="17">
        <v>0.13780540699999999</v>
      </c>
      <c r="K4868" s="17">
        <v>6.3899999999999998E-3</v>
      </c>
    </row>
    <row r="4869" spans="1:11" x14ac:dyDescent="0.45">
      <c r="A4869" s="10" t="s">
        <v>45</v>
      </c>
      <c r="B4869" s="20">
        <v>0.11</v>
      </c>
      <c r="C4869" s="19">
        <v>781</v>
      </c>
      <c r="D4869" s="19">
        <v>15.980154750000001</v>
      </c>
      <c r="E4869" s="23">
        <v>5.1200000000000002E-2</v>
      </c>
      <c r="F4869" s="23">
        <v>3.9899999999999998E-2</v>
      </c>
      <c r="G4869" s="17">
        <v>0.96414852799999995</v>
      </c>
      <c r="H4869" s="17">
        <v>3.5900000000000001E-2</v>
      </c>
      <c r="I4869" s="17">
        <v>0.82512455699999998</v>
      </c>
      <c r="J4869" s="17">
        <v>0.16956237199999999</v>
      </c>
      <c r="K4869" s="17">
        <v>5.3099999999999996E-3</v>
      </c>
    </row>
    <row r="4870" spans="1:11" x14ac:dyDescent="0.45">
      <c r="A4870" s="10" t="s">
        <v>45</v>
      </c>
      <c r="B4870" s="20">
        <v>0.12</v>
      </c>
      <c r="C4870" s="19">
        <v>799</v>
      </c>
      <c r="D4870" s="19">
        <v>16.911577210000001</v>
      </c>
      <c r="E4870" s="23">
        <v>5.1999999999999998E-2</v>
      </c>
      <c r="F4870" s="23">
        <v>4.2099999999999999E-2</v>
      </c>
      <c r="G4870" s="17">
        <v>0.96370463100000003</v>
      </c>
      <c r="H4870" s="17">
        <v>3.6299999999999999E-2</v>
      </c>
      <c r="I4870" s="17">
        <v>0.81875469000000001</v>
      </c>
      <c r="J4870" s="17">
        <v>0.176249291</v>
      </c>
      <c r="K4870" s="17">
        <v>5.0000000000000001E-3</v>
      </c>
    </row>
    <row r="4871" spans="1:11" x14ac:dyDescent="0.45">
      <c r="A4871" s="10" t="s">
        <v>45</v>
      </c>
      <c r="B4871" s="20">
        <v>0.13</v>
      </c>
      <c r="C4871" s="19">
        <v>908</v>
      </c>
      <c r="D4871" s="19">
        <v>22.709020639999999</v>
      </c>
      <c r="E4871" s="23">
        <v>5.7599999999999998E-2</v>
      </c>
      <c r="F4871" s="23">
        <v>0.05</v>
      </c>
      <c r="G4871" s="17">
        <v>0.96806167399999998</v>
      </c>
      <c r="H4871" s="17">
        <v>3.1899999999999998E-2</v>
      </c>
      <c r="I4871" s="17">
        <v>0.864606867</v>
      </c>
      <c r="J4871" s="17">
        <v>0.13168492200000001</v>
      </c>
      <c r="K4871" s="17">
        <v>3.7100000000000002E-3</v>
      </c>
    </row>
    <row r="4872" spans="1:11" x14ac:dyDescent="0.45">
      <c r="A4872" s="10" t="s">
        <v>45</v>
      </c>
      <c r="B4872" s="20">
        <v>0.14000000000000001</v>
      </c>
      <c r="C4872" s="19">
        <v>998</v>
      </c>
      <c r="D4872" s="19">
        <v>28.246635779999998</v>
      </c>
      <c r="E4872" s="23">
        <v>6.4399999999999999E-2</v>
      </c>
      <c r="F4872" s="23">
        <v>5.5199999999999999E-2</v>
      </c>
      <c r="G4872" s="17">
        <v>0.95991983999999997</v>
      </c>
      <c r="H4872" s="17">
        <v>4.0099999999999997E-2</v>
      </c>
      <c r="I4872" s="17">
        <v>0.889205833</v>
      </c>
      <c r="J4872" s="17">
        <v>0.10723714600000001</v>
      </c>
      <c r="K4872" s="17">
        <v>3.5599999999999998E-3</v>
      </c>
    </row>
    <row r="4873" spans="1:11" x14ac:dyDescent="0.45">
      <c r="A4873" s="10" t="s">
        <v>45</v>
      </c>
      <c r="B4873" s="20">
        <v>0.15</v>
      </c>
      <c r="C4873" s="19">
        <v>1047</v>
      </c>
      <c r="D4873" s="19">
        <v>31.443196740000001</v>
      </c>
      <c r="E4873" s="23">
        <v>6.7599999999999993E-2</v>
      </c>
      <c r="F4873" s="23">
        <v>5.79E-2</v>
      </c>
      <c r="G4873" s="17">
        <v>0.96179560600000003</v>
      </c>
      <c r="H4873" s="17">
        <v>3.8199999999999998E-2</v>
      </c>
      <c r="I4873" s="17">
        <v>0.90092330499999995</v>
      </c>
      <c r="J4873" s="17">
        <v>9.5899999999999999E-2</v>
      </c>
      <c r="K4873" s="17">
        <v>3.1800000000000001E-3</v>
      </c>
    </row>
    <row r="4874" spans="1:11" x14ac:dyDescent="0.45">
      <c r="A4874" s="10" t="s">
        <v>45</v>
      </c>
      <c r="B4874" s="20">
        <v>0.16</v>
      </c>
      <c r="C4874" s="19">
        <v>1121</v>
      </c>
      <c r="D4874" s="19">
        <v>36.570308150000002</v>
      </c>
      <c r="E4874" s="23">
        <v>7.3200000000000001E-2</v>
      </c>
      <c r="F4874" s="23">
        <v>6.0900000000000003E-2</v>
      </c>
      <c r="G4874" s="17">
        <v>0.96431757399999996</v>
      </c>
      <c r="H4874" s="17">
        <v>3.5700000000000003E-2</v>
      </c>
      <c r="I4874" s="17">
        <v>0.91621562700000003</v>
      </c>
      <c r="J4874" s="17">
        <v>8.1100000000000005E-2</v>
      </c>
      <c r="K4874" s="17">
        <v>2.6900000000000001E-3</v>
      </c>
    </row>
    <row r="4875" spans="1:11" x14ac:dyDescent="0.45">
      <c r="A4875" s="10" t="s">
        <v>45</v>
      </c>
      <c r="B4875" s="20">
        <v>0.17</v>
      </c>
      <c r="C4875" s="19">
        <v>1196</v>
      </c>
      <c r="D4875" s="19">
        <v>42.477833310000001</v>
      </c>
      <c r="E4875" s="23">
        <v>8.3299999999999999E-2</v>
      </c>
      <c r="F4875" s="23">
        <v>6.7199999999999996E-2</v>
      </c>
      <c r="G4875" s="17">
        <v>0.96488294299999999</v>
      </c>
      <c r="H4875" s="17">
        <v>3.5099999999999999E-2</v>
      </c>
      <c r="I4875" s="17">
        <v>0.92673072700000003</v>
      </c>
      <c r="J4875" s="17">
        <v>7.0999999999999994E-2</v>
      </c>
      <c r="K4875" s="17">
        <v>2.31E-3</v>
      </c>
    </row>
    <row r="4876" spans="1:11" x14ac:dyDescent="0.45">
      <c r="A4876" s="10" t="s">
        <v>45</v>
      </c>
      <c r="B4876" s="20">
        <v>0.18</v>
      </c>
      <c r="C4876" s="19">
        <v>1264</v>
      </c>
      <c r="D4876" s="19">
        <v>48.72383619</v>
      </c>
      <c r="E4876" s="23">
        <v>9.69E-2</v>
      </c>
      <c r="F4876" s="23">
        <v>7.4399999999999994E-2</v>
      </c>
      <c r="G4876" s="17">
        <v>0.96439873399999998</v>
      </c>
      <c r="H4876" s="17">
        <v>3.56E-2</v>
      </c>
      <c r="I4876" s="17">
        <v>0.93388675099999996</v>
      </c>
      <c r="J4876" s="17">
        <v>6.4000000000000001E-2</v>
      </c>
      <c r="K4876" s="17">
        <v>2.0799999999999998E-3</v>
      </c>
    </row>
    <row r="4877" spans="1:11" x14ac:dyDescent="0.45">
      <c r="A4877" s="10" t="s">
        <v>45</v>
      </c>
      <c r="B4877" s="20">
        <v>0.19</v>
      </c>
      <c r="C4877" s="19">
        <v>1314</v>
      </c>
      <c r="D4877" s="19">
        <v>53.65393048</v>
      </c>
      <c r="E4877" s="23">
        <v>0.10117018999999999</v>
      </c>
      <c r="F4877" s="23">
        <v>7.7799999999999994E-2</v>
      </c>
      <c r="G4877" s="17">
        <v>0.96499239000000003</v>
      </c>
      <c r="H4877" s="17">
        <v>3.5000000000000003E-2</v>
      </c>
      <c r="I4877" s="17">
        <v>0.91307016900000004</v>
      </c>
      <c r="J4877" s="17">
        <v>8.5099999999999995E-2</v>
      </c>
      <c r="K4877" s="17">
        <v>1.8500000000000001E-3</v>
      </c>
    </row>
    <row r="4878" spans="1:11" x14ac:dyDescent="0.45">
      <c r="A4878" s="10" t="s">
        <v>45</v>
      </c>
      <c r="B4878" s="20">
        <v>0.2</v>
      </c>
      <c r="C4878" s="19">
        <v>1404</v>
      </c>
      <c r="D4878" s="19">
        <v>62.951497109999998</v>
      </c>
      <c r="E4878" s="23">
        <v>0.111562194</v>
      </c>
      <c r="F4878" s="23">
        <v>8.7800000000000003E-2</v>
      </c>
      <c r="G4878" s="17">
        <v>0.963675214</v>
      </c>
      <c r="H4878" s="17">
        <v>3.6299999999999999E-2</v>
      </c>
      <c r="I4878" s="17">
        <v>0.92858954400000004</v>
      </c>
      <c r="J4878" s="17">
        <v>6.9900000000000004E-2</v>
      </c>
      <c r="K4878" s="17">
        <v>1.5200000000000001E-3</v>
      </c>
    </row>
    <row r="4879" spans="1:11" x14ac:dyDescent="0.45">
      <c r="A4879" s="10" t="s">
        <v>45</v>
      </c>
      <c r="B4879" s="20">
        <v>0.21</v>
      </c>
      <c r="C4879" s="19">
        <v>1473</v>
      </c>
      <c r="D4879" s="19">
        <v>70.868220559999997</v>
      </c>
      <c r="E4879" s="23">
        <v>0.120103052</v>
      </c>
      <c r="F4879" s="23">
        <v>9.5299999999999996E-2</v>
      </c>
      <c r="G4879" s="17">
        <v>0.95383570900000003</v>
      </c>
      <c r="H4879" s="17">
        <v>4.6199999999999998E-2</v>
      </c>
      <c r="I4879" s="17">
        <v>0.93479373899999996</v>
      </c>
      <c r="J4879" s="17">
        <v>6.3899999999999998E-2</v>
      </c>
      <c r="K4879" s="17">
        <v>1.3500000000000001E-3</v>
      </c>
    </row>
    <row r="4880" spans="1:11" x14ac:dyDescent="0.45">
      <c r="A4880" s="10" t="s">
        <v>45</v>
      </c>
      <c r="B4880" s="20">
        <v>0.22</v>
      </c>
      <c r="C4880" s="19">
        <v>1501</v>
      </c>
      <c r="D4880" s="19">
        <v>74.298350549999995</v>
      </c>
      <c r="E4880" s="23">
        <v>0.123474756</v>
      </c>
      <c r="F4880" s="23">
        <v>9.9199999999999997E-2</v>
      </c>
      <c r="G4880" s="17">
        <v>0.94670219899999997</v>
      </c>
      <c r="H4880" s="17">
        <v>5.33E-2</v>
      </c>
      <c r="I4880" s="17">
        <v>0.93787393699999999</v>
      </c>
      <c r="J4880" s="17">
        <v>6.08E-2</v>
      </c>
      <c r="K4880" s="17">
        <v>1.2800000000000001E-3</v>
      </c>
    </row>
    <row r="4881" spans="1:11" x14ac:dyDescent="0.45">
      <c r="A4881" s="10" t="s">
        <v>45</v>
      </c>
      <c r="B4881" s="20">
        <v>0.23</v>
      </c>
      <c r="C4881" s="19">
        <v>1617</v>
      </c>
      <c r="D4881" s="19">
        <v>89.131557990000005</v>
      </c>
      <c r="E4881" s="23">
        <v>0.13540951400000001</v>
      </c>
      <c r="F4881" s="23">
        <v>0.110510893</v>
      </c>
      <c r="G4881" s="17">
        <v>0.936920223</v>
      </c>
      <c r="H4881" s="17">
        <v>6.3100000000000003E-2</v>
      </c>
      <c r="I4881" s="17">
        <v>0.94781662499999997</v>
      </c>
      <c r="J4881" s="17">
        <v>5.11E-2</v>
      </c>
      <c r="K4881" s="17">
        <v>1.08E-3</v>
      </c>
    </row>
    <row r="4882" spans="1:11" x14ac:dyDescent="0.45">
      <c r="A4882" s="10" t="s">
        <v>45</v>
      </c>
      <c r="B4882" s="20">
        <v>0.24</v>
      </c>
      <c r="C4882" s="19">
        <v>1670</v>
      </c>
      <c r="D4882" s="19">
        <v>96.518193400000001</v>
      </c>
      <c r="E4882" s="23">
        <v>0.14245965799999999</v>
      </c>
      <c r="F4882" s="23">
        <v>0.116071362</v>
      </c>
      <c r="G4882" s="17">
        <v>0.93712574900000001</v>
      </c>
      <c r="H4882" s="17">
        <v>6.2899999999999998E-2</v>
      </c>
      <c r="I4882" s="17">
        <v>0.95136589800000004</v>
      </c>
      <c r="J4882" s="17">
        <v>4.7600000000000003E-2</v>
      </c>
      <c r="K4882" s="17">
        <v>1E-3</v>
      </c>
    </row>
    <row r="4883" spans="1:11" x14ac:dyDescent="0.45">
      <c r="A4883" s="10" t="s">
        <v>45</v>
      </c>
      <c r="B4883" s="20">
        <v>0.25</v>
      </c>
      <c r="C4883" s="19">
        <v>1735</v>
      </c>
      <c r="D4883" s="19">
        <v>106.0919323</v>
      </c>
      <c r="E4883" s="23">
        <v>0.15108181500000001</v>
      </c>
      <c r="F4883" s="23">
        <v>0.12356945699999999</v>
      </c>
      <c r="G4883" s="17">
        <v>0.93775216100000003</v>
      </c>
      <c r="H4883" s="17">
        <v>6.2199999999999998E-2</v>
      </c>
      <c r="I4883" s="17">
        <v>0.95303517199999999</v>
      </c>
      <c r="J4883" s="17">
        <v>4.5999999999999999E-2</v>
      </c>
      <c r="K4883" s="17">
        <v>9.3099999999999997E-4</v>
      </c>
    </row>
    <row r="4884" spans="1:11" x14ac:dyDescent="0.45">
      <c r="A4884" s="10" t="s">
        <v>45</v>
      </c>
      <c r="B4884" s="20">
        <v>0.26</v>
      </c>
      <c r="C4884" s="19">
        <v>1808</v>
      </c>
      <c r="D4884" s="19">
        <v>117.1958607</v>
      </c>
      <c r="E4884" s="23">
        <v>0.15601662199999999</v>
      </c>
      <c r="F4884" s="23">
        <v>0.128091598</v>
      </c>
      <c r="G4884" s="17">
        <v>0.94026548700000001</v>
      </c>
      <c r="H4884" s="17">
        <v>5.9700000000000003E-2</v>
      </c>
      <c r="I4884" s="17">
        <v>0.95332329999999998</v>
      </c>
      <c r="J4884" s="17">
        <v>4.58E-2</v>
      </c>
      <c r="K4884" s="17">
        <v>8.3100000000000003E-4</v>
      </c>
    </row>
    <row r="4885" spans="1:11" x14ac:dyDescent="0.45">
      <c r="A4885" s="10" t="s">
        <v>45</v>
      </c>
      <c r="B4885" s="20">
        <v>0.27</v>
      </c>
      <c r="C4885" s="19">
        <v>1882</v>
      </c>
      <c r="D4885" s="19">
        <v>129.11950289999999</v>
      </c>
      <c r="E4885" s="23">
        <v>0.16839575100000001</v>
      </c>
      <c r="F4885" s="23">
        <v>0.13799523999999999</v>
      </c>
      <c r="G4885" s="17">
        <v>0.93411264599999999</v>
      </c>
      <c r="H4885" s="17">
        <v>6.59E-2</v>
      </c>
      <c r="I4885" s="17">
        <v>0.95593825499999996</v>
      </c>
      <c r="J4885" s="17">
        <v>4.3299999999999998E-2</v>
      </c>
      <c r="K4885" s="17">
        <v>7.67E-4</v>
      </c>
    </row>
    <row r="4886" spans="1:11" x14ac:dyDescent="0.45">
      <c r="A4886" s="10" t="s">
        <v>45</v>
      </c>
      <c r="B4886" s="20">
        <v>0.28000000000000003</v>
      </c>
      <c r="C4886" s="19">
        <v>1959</v>
      </c>
      <c r="D4886" s="19">
        <v>142.7979158</v>
      </c>
      <c r="E4886" s="23">
        <v>0.18215378600000001</v>
      </c>
      <c r="F4886" s="23">
        <v>0.14679974700000001</v>
      </c>
      <c r="G4886" s="17">
        <v>0.931597754</v>
      </c>
      <c r="H4886" s="17">
        <v>6.8402246E-2</v>
      </c>
      <c r="I4886" s="17">
        <v>0.95925617100000005</v>
      </c>
      <c r="J4886" s="17">
        <v>3.9600000000000003E-2</v>
      </c>
      <c r="K4886" s="17">
        <v>1.14E-3</v>
      </c>
    </row>
    <row r="4887" spans="1:11" x14ac:dyDescent="0.45">
      <c r="A4887" s="10" t="s">
        <v>45</v>
      </c>
      <c r="B4887" s="20">
        <v>0.28999999999999998</v>
      </c>
      <c r="C4887" s="19">
        <v>1995</v>
      </c>
      <c r="D4887" s="19">
        <v>149.40905319999999</v>
      </c>
      <c r="E4887" s="23">
        <v>0.18415151399999999</v>
      </c>
      <c r="F4887" s="23">
        <v>0.151440718</v>
      </c>
      <c r="G4887" s="17">
        <v>0.92932330799999996</v>
      </c>
      <c r="H4887" s="17">
        <v>7.0699999999999999E-2</v>
      </c>
      <c r="I4887" s="17">
        <v>0.956889938</v>
      </c>
      <c r="J4887" s="17">
        <v>4.2000000000000003E-2</v>
      </c>
      <c r="K4887" s="17">
        <v>1.1100000000000001E-3</v>
      </c>
    </row>
    <row r="4888" spans="1:11" x14ac:dyDescent="0.45">
      <c r="A4888" s="10" t="s">
        <v>45</v>
      </c>
      <c r="B4888" s="20">
        <v>0.3</v>
      </c>
      <c r="C4888" s="19">
        <v>2085</v>
      </c>
      <c r="D4888" s="19">
        <v>166.0945385</v>
      </c>
      <c r="E4888" s="23">
        <v>0.191344335</v>
      </c>
      <c r="F4888" s="23">
        <v>0.16074490899999999</v>
      </c>
      <c r="G4888" s="17">
        <v>0.92661870499999999</v>
      </c>
      <c r="H4888" s="17">
        <v>7.3400000000000007E-2</v>
      </c>
      <c r="I4888" s="17">
        <v>0.95903446299999995</v>
      </c>
      <c r="J4888" s="17">
        <v>3.9600000000000003E-2</v>
      </c>
      <c r="K4888" s="17">
        <v>1.39E-3</v>
      </c>
    </row>
    <row r="4889" spans="1:11" x14ac:dyDescent="0.45">
      <c r="A4889" s="10" t="s">
        <v>45</v>
      </c>
      <c r="B4889" s="20">
        <v>0.31</v>
      </c>
      <c r="C4889" s="19">
        <v>2158</v>
      </c>
      <c r="D4889" s="19">
        <v>180.43969939999999</v>
      </c>
      <c r="E4889" s="23">
        <v>0.203790524</v>
      </c>
      <c r="F4889" s="23">
        <v>0.167204664</v>
      </c>
      <c r="G4889" s="17">
        <v>0.92724745099999994</v>
      </c>
      <c r="H4889" s="17">
        <v>7.2800000000000004E-2</v>
      </c>
      <c r="I4889" s="17">
        <v>0.96195820799999998</v>
      </c>
      <c r="J4889" s="17">
        <v>3.6799999999999999E-2</v>
      </c>
      <c r="K4889" s="17">
        <v>1.2800000000000001E-3</v>
      </c>
    </row>
    <row r="4890" spans="1:11" x14ac:dyDescent="0.45">
      <c r="A4890" s="10" t="s">
        <v>45</v>
      </c>
      <c r="B4890" s="20">
        <v>0.32</v>
      </c>
      <c r="C4890" s="19">
        <v>2213</v>
      </c>
      <c r="D4890" s="19">
        <v>192.06254369999999</v>
      </c>
      <c r="E4890" s="23">
        <v>0.21871637899999999</v>
      </c>
      <c r="F4890" s="23">
        <v>0.17376271900000001</v>
      </c>
      <c r="G4890" s="17">
        <v>0.928603705</v>
      </c>
      <c r="H4890" s="17">
        <v>7.1400000000000005E-2</v>
      </c>
      <c r="I4890" s="17">
        <v>0.959022029</v>
      </c>
      <c r="J4890" s="17">
        <v>3.9699999999999999E-2</v>
      </c>
      <c r="K4890" s="17">
        <v>1.24E-3</v>
      </c>
    </row>
    <row r="4891" spans="1:11" x14ac:dyDescent="0.45">
      <c r="A4891" s="10" t="s">
        <v>45</v>
      </c>
      <c r="B4891" s="20">
        <v>0.33</v>
      </c>
      <c r="C4891" s="19">
        <v>2286</v>
      </c>
      <c r="D4891" s="19">
        <v>208.4345821</v>
      </c>
      <c r="E4891" s="23">
        <v>0.23138967399999999</v>
      </c>
      <c r="F4891" s="23">
        <v>0.18313425699999999</v>
      </c>
      <c r="G4891" s="17">
        <v>0.92213473300000004</v>
      </c>
      <c r="H4891" s="17">
        <v>7.7899999999999997E-2</v>
      </c>
      <c r="I4891" s="17">
        <v>0.95829867800000001</v>
      </c>
      <c r="J4891" s="17">
        <v>4.0500000000000001E-2</v>
      </c>
      <c r="K4891" s="17">
        <v>1.16E-3</v>
      </c>
    </row>
    <row r="4892" spans="1:11" x14ac:dyDescent="0.45">
      <c r="A4892" s="10" t="s">
        <v>45</v>
      </c>
      <c r="B4892" s="20">
        <v>0.34</v>
      </c>
      <c r="C4892" s="19">
        <v>2337</v>
      </c>
      <c r="D4892" s="19">
        <v>220.3370745</v>
      </c>
      <c r="E4892" s="23">
        <v>0.235906593</v>
      </c>
      <c r="F4892" s="23">
        <v>0.189699227</v>
      </c>
      <c r="G4892" s="17">
        <v>0.91784338899999995</v>
      </c>
      <c r="H4892" s="17">
        <v>8.2199999999999995E-2</v>
      </c>
      <c r="I4892" s="17">
        <v>0.95992678200000003</v>
      </c>
      <c r="J4892" s="17">
        <v>3.9E-2</v>
      </c>
      <c r="K4892" s="17">
        <v>1.1199999999999999E-3</v>
      </c>
    </row>
    <row r="4893" spans="1:11" x14ac:dyDescent="0.45">
      <c r="A4893" s="10" t="s">
        <v>45</v>
      </c>
      <c r="B4893" s="20">
        <v>0.35</v>
      </c>
      <c r="C4893" s="19">
        <v>2420</v>
      </c>
      <c r="D4893" s="19">
        <v>240.40390780000001</v>
      </c>
      <c r="E4893" s="23">
        <v>0.24811591899999999</v>
      </c>
      <c r="F4893" s="23">
        <v>0.201012473</v>
      </c>
      <c r="G4893" s="17">
        <v>0.91900826400000002</v>
      </c>
      <c r="H4893" s="17">
        <v>8.1000000000000003E-2</v>
      </c>
      <c r="I4893" s="17">
        <v>0.95105655099999997</v>
      </c>
      <c r="J4893" s="17">
        <v>4.7899999999999998E-2</v>
      </c>
      <c r="K4893" s="17">
        <v>1.0399999999999999E-3</v>
      </c>
    </row>
    <row r="4894" spans="1:11" x14ac:dyDescent="0.45">
      <c r="A4894" s="10" t="s">
        <v>45</v>
      </c>
      <c r="B4894" s="20">
        <v>0.36</v>
      </c>
      <c r="C4894" s="19">
        <v>2492</v>
      </c>
      <c r="D4894" s="19">
        <v>258.79104180000002</v>
      </c>
      <c r="E4894" s="23">
        <v>0.26347045499999999</v>
      </c>
      <c r="F4894" s="23">
        <v>0.210758325</v>
      </c>
      <c r="G4894" s="17">
        <v>0.91492776899999995</v>
      </c>
      <c r="H4894" s="17">
        <v>8.5099999999999995E-2</v>
      </c>
      <c r="I4894" s="17">
        <v>0.95389286500000003</v>
      </c>
      <c r="J4894" s="17">
        <v>4.5100000000000001E-2</v>
      </c>
      <c r="K4894" s="17">
        <v>9.810000000000001E-4</v>
      </c>
    </row>
    <row r="4895" spans="1:11" x14ac:dyDescent="0.45">
      <c r="A4895" s="10" t="s">
        <v>45</v>
      </c>
      <c r="B4895" s="20">
        <v>0.37</v>
      </c>
      <c r="C4895" s="19">
        <v>2569</v>
      </c>
      <c r="D4895" s="19">
        <v>279.3761088</v>
      </c>
      <c r="E4895" s="23">
        <v>0.26974363099999998</v>
      </c>
      <c r="F4895" s="23">
        <v>0.219068807</v>
      </c>
      <c r="G4895" s="17">
        <v>0.90774620500000003</v>
      </c>
      <c r="H4895" s="17">
        <v>9.2299999999999993E-2</v>
      </c>
      <c r="I4895" s="17">
        <v>0.95698854600000005</v>
      </c>
      <c r="J4895" s="17">
        <v>4.2099999999999999E-2</v>
      </c>
      <c r="K4895" s="17">
        <v>9.1200000000000005E-4</v>
      </c>
    </row>
    <row r="4896" spans="1:11" x14ac:dyDescent="0.45">
      <c r="A4896" s="10" t="s">
        <v>45</v>
      </c>
      <c r="B4896" s="20">
        <v>0.38</v>
      </c>
      <c r="C4896" s="19">
        <v>2622</v>
      </c>
      <c r="D4896" s="19">
        <v>294.0553233</v>
      </c>
      <c r="E4896" s="23">
        <v>0.28071428500000001</v>
      </c>
      <c r="F4896" s="23">
        <v>0.22679769</v>
      </c>
      <c r="G4896" s="17">
        <v>0.90732265400000001</v>
      </c>
      <c r="H4896" s="17">
        <v>9.2700000000000005E-2</v>
      </c>
      <c r="I4896" s="17">
        <v>0.95686000199999999</v>
      </c>
      <c r="J4896" s="17">
        <v>4.2299999999999997E-2</v>
      </c>
      <c r="K4896" s="17">
        <v>8.8800000000000001E-4</v>
      </c>
    </row>
    <row r="4897" spans="1:11" x14ac:dyDescent="0.45">
      <c r="A4897" s="10" t="s">
        <v>45</v>
      </c>
      <c r="B4897" s="20">
        <v>0.39</v>
      </c>
      <c r="C4897" s="19">
        <v>2706</v>
      </c>
      <c r="D4897" s="19">
        <v>317.95748700000001</v>
      </c>
      <c r="E4897" s="23">
        <v>0.29243654499999999</v>
      </c>
      <c r="F4897" s="23">
        <v>0.23651366900000001</v>
      </c>
      <c r="G4897" s="17">
        <v>0.909090909</v>
      </c>
      <c r="H4897" s="17">
        <v>9.0899999999999995E-2</v>
      </c>
      <c r="I4897" s="17">
        <v>0.95870061600000001</v>
      </c>
      <c r="J4897" s="17">
        <v>4.0399999999999998E-2</v>
      </c>
      <c r="K4897" s="17">
        <v>8.4999999999999995E-4</v>
      </c>
    </row>
    <row r="4898" spans="1:11" x14ac:dyDescent="0.45">
      <c r="A4898" s="10" t="s">
        <v>45</v>
      </c>
      <c r="B4898" s="20">
        <v>0.4</v>
      </c>
      <c r="C4898" s="19">
        <v>2771</v>
      </c>
      <c r="D4898" s="19">
        <v>337.49956129999998</v>
      </c>
      <c r="E4898" s="23">
        <v>0.31031946999999999</v>
      </c>
      <c r="F4898" s="23">
        <v>0.24843568699999999</v>
      </c>
      <c r="G4898" s="17">
        <v>0.90833634100000005</v>
      </c>
      <c r="H4898" s="17">
        <v>9.1700000000000004E-2</v>
      </c>
      <c r="I4898" s="17">
        <v>0.96030273899999996</v>
      </c>
      <c r="J4898" s="17">
        <v>3.8899999999999997E-2</v>
      </c>
      <c r="K4898" s="17">
        <v>8.1300000000000003E-4</v>
      </c>
    </row>
    <row r="4899" spans="1:11" x14ac:dyDescent="0.45">
      <c r="A4899" s="10" t="s">
        <v>45</v>
      </c>
      <c r="B4899" s="20">
        <v>0.41</v>
      </c>
      <c r="C4899" s="19">
        <v>2843</v>
      </c>
      <c r="D4899" s="19">
        <v>360.13372399999997</v>
      </c>
      <c r="E4899" s="23">
        <v>0.32764694700000002</v>
      </c>
      <c r="F4899" s="23">
        <v>0.25856646500000002</v>
      </c>
      <c r="G4899" s="17">
        <v>0.90925079099999995</v>
      </c>
      <c r="H4899" s="17">
        <v>9.0700000000000003E-2</v>
      </c>
      <c r="I4899" s="17">
        <v>0.96339393600000001</v>
      </c>
      <c r="J4899" s="17">
        <v>3.5900000000000001E-2</v>
      </c>
      <c r="K4899" s="17">
        <v>7.5000000000000002E-4</v>
      </c>
    </row>
    <row r="4900" spans="1:11" x14ac:dyDescent="0.45">
      <c r="A4900" s="10" t="s">
        <v>45</v>
      </c>
      <c r="B4900" s="20">
        <v>0.42</v>
      </c>
      <c r="C4900" s="19">
        <v>2912</v>
      </c>
      <c r="D4900" s="19">
        <v>383.34983110000002</v>
      </c>
      <c r="E4900" s="23">
        <v>0.34485778099999997</v>
      </c>
      <c r="F4900" s="23">
        <v>0.26957725900000001</v>
      </c>
      <c r="G4900" s="17">
        <v>0.90865384599999999</v>
      </c>
      <c r="H4900" s="17">
        <v>9.1300000000000006E-2</v>
      </c>
      <c r="I4900" s="17">
        <v>0.96462537299999995</v>
      </c>
      <c r="J4900" s="17">
        <v>3.4700000000000002E-2</v>
      </c>
      <c r="K4900" s="17">
        <v>7.2000000000000005E-4</v>
      </c>
    </row>
    <row r="4901" spans="1:11" x14ac:dyDescent="0.45">
      <c r="A4901" s="10" t="s">
        <v>45</v>
      </c>
      <c r="B4901" s="20">
        <v>0.43</v>
      </c>
      <c r="C4901" s="19">
        <v>2979</v>
      </c>
      <c r="D4901" s="19">
        <v>406.8250774</v>
      </c>
      <c r="E4901" s="23">
        <v>0.359374639</v>
      </c>
      <c r="F4901" s="23">
        <v>0.28104267799999999</v>
      </c>
      <c r="G4901" s="17">
        <v>0.90835851000000001</v>
      </c>
      <c r="H4901" s="17">
        <v>9.1600000000000001E-2</v>
      </c>
      <c r="I4901" s="17">
        <v>0.96625050800000001</v>
      </c>
      <c r="J4901" s="17">
        <v>3.3099999999999997E-2</v>
      </c>
      <c r="K4901" s="17">
        <v>6.8400000000000004E-4</v>
      </c>
    </row>
    <row r="4902" spans="1:11" x14ac:dyDescent="0.45">
      <c r="A4902" s="10" t="s">
        <v>45</v>
      </c>
      <c r="B4902" s="20">
        <v>0.44</v>
      </c>
      <c r="C4902" s="19">
        <v>3049</v>
      </c>
      <c r="D4902" s="19">
        <v>432.68594769999999</v>
      </c>
      <c r="E4902" s="23">
        <v>0.37573029000000002</v>
      </c>
      <c r="F4902" s="23">
        <v>0.29232667899999998</v>
      </c>
      <c r="G4902" s="17">
        <v>0.90947851800000001</v>
      </c>
      <c r="H4902" s="17">
        <v>9.0499999999999997E-2</v>
      </c>
      <c r="I4902" s="17">
        <v>0.967082942</v>
      </c>
      <c r="J4902" s="17">
        <v>3.2264663999999998E-2</v>
      </c>
      <c r="K4902" s="17">
        <v>6.5200000000000002E-4</v>
      </c>
    </row>
    <row r="4903" spans="1:11" x14ac:dyDescent="0.45">
      <c r="A4903" s="10" t="s">
        <v>45</v>
      </c>
      <c r="B4903" s="20">
        <v>0.45</v>
      </c>
      <c r="C4903" s="19">
        <v>3077</v>
      </c>
      <c r="D4903" s="19">
        <v>443.30971520000003</v>
      </c>
      <c r="E4903" s="23">
        <v>0.38329746799999997</v>
      </c>
      <c r="F4903" s="23">
        <v>0.29773368500000003</v>
      </c>
      <c r="G4903" s="17">
        <v>0.91030224199999998</v>
      </c>
      <c r="H4903" s="17">
        <v>8.9700000000000002E-2</v>
      </c>
      <c r="I4903" s="17">
        <v>0.96785859399999996</v>
      </c>
      <c r="J4903" s="17">
        <v>3.15E-2</v>
      </c>
      <c r="K4903" s="17">
        <v>6.3500000000000004E-4</v>
      </c>
    </row>
    <row r="4904" spans="1:11" x14ac:dyDescent="0.45">
      <c r="A4904" s="10" t="s">
        <v>45</v>
      </c>
      <c r="B4904" s="20">
        <v>0.46</v>
      </c>
      <c r="C4904" s="19">
        <v>3179</v>
      </c>
      <c r="D4904" s="19">
        <v>482.60822999999999</v>
      </c>
      <c r="E4904" s="23">
        <v>0.38884641199999997</v>
      </c>
      <c r="F4904" s="23">
        <v>0.31472345499999999</v>
      </c>
      <c r="G4904" s="17">
        <v>0.91255111700000002</v>
      </c>
      <c r="H4904" s="17">
        <v>8.7400000000000005E-2</v>
      </c>
      <c r="I4904" s="17">
        <v>0.96964742699999995</v>
      </c>
      <c r="J4904" s="17">
        <v>2.98E-2</v>
      </c>
      <c r="K4904" s="17">
        <v>5.9999999999999995E-4</v>
      </c>
    </row>
    <row r="4905" spans="1:11" x14ac:dyDescent="0.45">
      <c r="A4905" s="10" t="s">
        <v>45</v>
      </c>
      <c r="B4905" s="20">
        <v>0.47</v>
      </c>
      <c r="C4905" s="19">
        <v>3254</v>
      </c>
      <c r="D4905" s="19">
        <v>512.26409020000006</v>
      </c>
      <c r="E4905" s="23">
        <v>0.40186991799999999</v>
      </c>
      <c r="F4905" s="23">
        <v>0.32505034399999999</v>
      </c>
      <c r="G4905" s="17">
        <v>0.91149354599999999</v>
      </c>
      <c r="H4905" s="17">
        <v>8.8499999999999995E-2</v>
      </c>
      <c r="I4905" s="17">
        <v>0.97031542100000001</v>
      </c>
      <c r="J4905" s="17">
        <v>2.9100000000000001E-2</v>
      </c>
      <c r="K4905" s="17">
        <v>5.6499999999999996E-4</v>
      </c>
    </row>
    <row r="4906" spans="1:11" x14ac:dyDescent="0.45">
      <c r="A4906" s="10" t="s">
        <v>45</v>
      </c>
      <c r="B4906" s="20">
        <v>0.48</v>
      </c>
      <c r="C4906" s="19">
        <v>3312</v>
      </c>
      <c r="D4906" s="19">
        <v>536.38845579999997</v>
      </c>
      <c r="E4906" s="23">
        <v>0.43407373300000002</v>
      </c>
      <c r="F4906" s="23">
        <v>0.336791958</v>
      </c>
      <c r="G4906" s="17">
        <v>0.91183574899999997</v>
      </c>
      <c r="H4906" s="17">
        <v>8.8200000000000001E-2</v>
      </c>
      <c r="I4906" s="17">
        <v>0.96999671600000004</v>
      </c>
      <c r="J4906" s="17">
        <v>2.9499999999999998E-2</v>
      </c>
      <c r="K4906" s="17">
        <v>5.5099999999999995E-4</v>
      </c>
    </row>
    <row r="4907" spans="1:11" x14ac:dyDescent="0.45">
      <c r="A4907" s="10" t="s">
        <v>45</v>
      </c>
      <c r="B4907" s="20">
        <v>0.49</v>
      </c>
      <c r="C4907" s="19">
        <v>3387</v>
      </c>
      <c r="D4907" s="19">
        <v>569.85995500000001</v>
      </c>
      <c r="E4907" s="23">
        <v>0.46202309499999999</v>
      </c>
      <c r="F4907" s="23">
        <v>0.35109295499999998</v>
      </c>
      <c r="G4907" s="17">
        <v>0.91142604100000002</v>
      </c>
      <c r="H4907" s="17">
        <v>8.8599999999999998E-2</v>
      </c>
      <c r="I4907" s="17">
        <v>0.97008609700000004</v>
      </c>
      <c r="J4907" s="17">
        <v>2.9399999999999999E-2</v>
      </c>
      <c r="K4907" s="17">
        <v>5.3300000000000005E-4</v>
      </c>
    </row>
    <row r="4908" spans="1:11" x14ac:dyDescent="0.45">
      <c r="A4908" s="10" t="s">
        <v>45</v>
      </c>
      <c r="B4908" s="20">
        <v>0.5</v>
      </c>
      <c r="C4908" s="19">
        <v>3459</v>
      </c>
      <c r="D4908" s="19">
        <v>603.99300579999999</v>
      </c>
      <c r="E4908" s="23">
        <v>0.49187462399999998</v>
      </c>
      <c r="F4908" s="23">
        <v>0.36514118200000001</v>
      </c>
      <c r="G4908" s="17">
        <v>0.912113328</v>
      </c>
      <c r="H4908" s="17">
        <v>8.7900000000000006E-2</v>
      </c>
      <c r="I4908" s="17">
        <v>0.97076185000000004</v>
      </c>
      <c r="J4908" s="17">
        <v>2.87E-2</v>
      </c>
      <c r="K4908" s="17">
        <v>5.2099999999999998E-4</v>
      </c>
    </row>
    <row r="4909" spans="1:11" x14ac:dyDescent="0.45">
      <c r="A4909" s="10" t="s">
        <v>45</v>
      </c>
      <c r="B4909" s="20">
        <v>0.51</v>
      </c>
      <c r="C4909" s="19">
        <v>3528</v>
      </c>
      <c r="D4909" s="19">
        <v>638.51556170000003</v>
      </c>
      <c r="E4909" s="23">
        <v>0.514802753</v>
      </c>
      <c r="F4909" s="23">
        <v>0.37915620799999999</v>
      </c>
      <c r="G4909" s="17">
        <v>0.91354875300000005</v>
      </c>
      <c r="H4909" s="17">
        <v>8.6499999999999994E-2</v>
      </c>
      <c r="I4909" s="17">
        <v>0.96911199000000003</v>
      </c>
      <c r="J4909" s="17">
        <v>3.04E-2</v>
      </c>
      <c r="K4909" s="17">
        <v>5.1000000000000004E-4</v>
      </c>
    </row>
    <row r="4910" spans="1:11" x14ac:dyDescent="0.45">
      <c r="A4910" s="10" t="s">
        <v>45</v>
      </c>
      <c r="B4910" s="20">
        <v>0.52</v>
      </c>
      <c r="C4910" s="19">
        <v>3591</v>
      </c>
      <c r="D4910" s="19">
        <v>671.31020850000004</v>
      </c>
      <c r="E4910" s="23">
        <v>0.52740698200000002</v>
      </c>
      <c r="F4910" s="23">
        <v>0.39545332599999999</v>
      </c>
      <c r="G4910" s="17">
        <v>0.90810359200000002</v>
      </c>
      <c r="H4910" s="17">
        <v>9.1899999999999996E-2</v>
      </c>
      <c r="I4910" s="17">
        <v>0.97028517400000003</v>
      </c>
      <c r="J4910" s="17">
        <v>2.92E-2</v>
      </c>
      <c r="K4910" s="17">
        <v>4.8999999999999998E-4</v>
      </c>
    </row>
    <row r="4911" spans="1:11" x14ac:dyDescent="0.45">
      <c r="A4911" s="10" t="s">
        <v>45</v>
      </c>
      <c r="B4911" s="20">
        <v>0.53</v>
      </c>
      <c r="C4911" s="19">
        <v>3655</v>
      </c>
      <c r="D4911" s="19">
        <v>705.98555639999995</v>
      </c>
      <c r="E4911" s="23">
        <v>0.55899891400000001</v>
      </c>
      <c r="F4911" s="23">
        <v>0.41202106399999999</v>
      </c>
      <c r="G4911" s="17">
        <v>0.90943912400000004</v>
      </c>
      <c r="H4911" s="17">
        <v>9.06E-2</v>
      </c>
      <c r="I4911" s="17">
        <v>0.96705989000000003</v>
      </c>
      <c r="J4911" s="17">
        <v>3.2500000000000001E-2</v>
      </c>
      <c r="K4911" s="17">
        <v>4.7899999999999999E-4</v>
      </c>
    </row>
    <row r="4912" spans="1:11" x14ac:dyDescent="0.45">
      <c r="A4912" s="10" t="s">
        <v>45</v>
      </c>
      <c r="B4912" s="20">
        <v>0.54</v>
      </c>
      <c r="C4912" s="19">
        <v>3734</v>
      </c>
      <c r="D4912" s="19">
        <v>750.87991780000004</v>
      </c>
      <c r="E4912" s="23">
        <v>0.59071037900000001</v>
      </c>
      <c r="F4912" s="23">
        <v>0.42909412299999999</v>
      </c>
      <c r="G4912" s="17">
        <v>0.910551687</v>
      </c>
      <c r="H4912" s="17">
        <v>8.9399999999999993E-2</v>
      </c>
      <c r="I4912" s="17">
        <v>0.96807085699999995</v>
      </c>
      <c r="J4912" s="17">
        <v>3.15E-2</v>
      </c>
      <c r="K4912" s="17">
        <v>4.6200000000000001E-4</v>
      </c>
    </row>
    <row r="4913" spans="1:11" x14ac:dyDescent="0.45">
      <c r="A4913" s="10" t="s">
        <v>45</v>
      </c>
      <c r="B4913" s="20">
        <v>0.55000000000000004</v>
      </c>
      <c r="C4913" s="19">
        <v>3799</v>
      </c>
      <c r="D4913" s="19">
        <v>790.33105</v>
      </c>
      <c r="E4913" s="23">
        <v>0.61820224400000001</v>
      </c>
      <c r="F4913" s="23">
        <v>0.44941958599999998</v>
      </c>
      <c r="G4913" s="17">
        <v>0.91155567299999996</v>
      </c>
      <c r="H4913" s="17">
        <v>8.8400000000000006E-2</v>
      </c>
      <c r="I4913" s="17">
        <v>0.96849252799999996</v>
      </c>
      <c r="J4913" s="17">
        <v>3.1099999999999999E-2</v>
      </c>
      <c r="K4913" s="17">
        <v>4.4999999999999999E-4</v>
      </c>
    </row>
    <row r="4914" spans="1:11" x14ac:dyDescent="0.45">
      <c r="A4914" s="10" t="s">
        <v>45</v>
      </c>
      <c r="B4914" s="20">
        <v>0.56000000000000005</v>
      </c>
      <c r="C4914" s="19">
        <v>3877</v>
      </c>
      <c r="D4914" s="19">
        <v>839.74519139999995</v>
      </c>
      <c r="E4914" s="23">
        <v>0.64738817599999998</v>
      </c>
      <c r="F4914" s="23">
        <v>0.47023722699999998</v>
      </c>
      <c r="G4914" s="17">
        <v>0.91307712100000005</v>
      </c>
      <c r="H4914" s="17">
        <v>8.6900000000000005E-2</v>
      </c>
      <c r="I4914" s="17">
        <v>0.96710555099999995</v>
      </c>
      <c r="J4914" s="17">
        <v>3.2500000000000001E-2</v>
      </c>
      <c r="K4914" s="17">
        <v>4.3100000000000001E-4</v>
      </c>
    </row>
    <row r="4915" spans="1:11" x14ac:dyDescent="0.45">
      <c r="A4915" s="10" t="s">
        <v>45</v>
      </c>
      <c r="B4915" s="20">
        <v>0.56999999999999995</v>
      </c>
      <c r="C4915" s="19">
        <v>3946</v>
      </c>
      <c r="D4915" s="19">
        <v>885.71136160000003</v>
      </c>
      <c r="E4915" s="23">
        <v>0.68470136299999995</v>
      </c>
      <c r="F4915" s="23">
        <v>0.490181223</v>
      </c>
      <c r="G4915" s="17">
        <v>0.91383679699999998</v>
      </c>
      <c r="H4915" s="17">
        <v>8.6199999999999999E-2</v>
      </c>
      <c r="I4915" s="17">
        <v>0.96631118400000005</v>
      </c>
      <c r="J4915" s="17">
        <v>3.3300000000000003E-2</v>
      </c>
      <c r="K4915" s="17">
        <v>4.1800000000000002E-4</v>
      </c>
    </row>
    <row r="4916" spans="1:11" x14ac:dyDescent="0.45">
      <c r="A4916" s="10" t="s">
        <v>45</v>
      </c>
      <c r="B4916" s="20">
        <v>0.57999999999999996</v>
      </c>
      <c r="C4916" s="19">
        <v>4015</v>
      </c>
      <c r="D4916" s="19">
        <v>933.80495699999994</v>
      </c>
      <c r="E4916" s="23">
        <v>0.71277036100000002</v>
      </c>
      <c r="F4916" s="23">
        <v>0.510444181</v>
      </c>
      <c r="G4916" s="17">
        <v>0.914570361</v>
      </c>
      <c r="H4916" s="17">
        <v>8.5400000000000004E-2</v>
      </c>
      <c r="I4916" s="17">
        <v>0.96678421199999998</v>
      </c>
      <c r="J4916" s="17">
        <v>3.2800000000000003E-2</v>
      </c>
      <c r="K4916" s="17">
        <v>4.06E-4</v>
      </c>
    </row>
    <row r="4917" spans="1:11" x14ac:dyDescent="0.45">
      <c r="A4917" s="10" t="s">
        <v>45</v>
      </c>
      <c r="B4917" s="20">
        <v>0.59</v>
      </c>
      <c r="C4917" s="19">
        <v>4081</v>
      </c>
      <c r="D4917" s="19">
        <v>982.34343760000002</v>
      </c>
      <c r="E4917" s="23">
        <v>0.75561916399999995</v>
      </c>
      <c r="F4917" s="23">
        <v>0.53252644199999999</v>
      </c>
      <c r="G4917" s="17">
        <v>0.91399166899999995</v>
      </c>
      <c r="H4917" s="17">
        <v>8.5999999999999993E-2</v>
      </c>
      <c r="I4917" s="17">
        <v>0.967139478</v>
      </c>
      <c r="J4917" s="17">
        <v>3.2500000000000001E-2</v>
      </c>
      <c r="K4917" s="17">
        <v>3.9800000000000002E-4</v>
      </c>
    </row>
    <row r="4918" spans="1:11" x14ac:dyDescent="0.45">
      <c r="A4918" s="10" t="s">
        <v>45</v>
      </c>
      <c r="B4918" s="20">
        <v>0.6</v>
      </c>
      <c r="C4918" s="19">
        <v>4131</v>
      </c>
      <c r="D4918" s="19">
        <v>1021.049447</v>
      </c>
      <c r="E4918" s="23">
        <v>0.795152623</v>
      </c>
      <c r="F4918" s="23">
        <v>0.54650540599999997</v>
      </c>
      <c r="G4918" s="17">
        <v>0.91358024699999996</v>
      </c>
      <c r="H4918" s="17">
        <v>8.6400000000000005E-2</v>
      </c>
      <c r="I4918" s="17">
        <v>0.96679283400000005</v>
      </c>
      <c r="J4918" s="17">
        <v>3.2800000000000003E-2</v>
      </c>
      <c r="K4918" s="17">
        <v>3.9100000000000002E-4</v>
      </c>
    </row>
    <row r="4919" spans="1:11" x14ac:dyDescent="0.45">
      <c r="A4919" s="10" t="s">
        <v>45</v>
      </c>
      <c r="B4919" s="20">
        <v>0.61</v>
      </c>
      <c r="C4919" s="19">
        <v>4213</v>
      </c>
      <c r="D4919" s="19">
        <v>1087.257816</v>
      </c>
      <c r="E4919" s="23">
        <v>0.82909913999999996</v>
      </c>
      <c r="F4919" s="23">
        <v>0.57869537299999996</v>
      </c>
      <c r="G4919" s="17">
        <v>0.91526228300000001</v>
      </c>
      <c r="H4919" s="17">
        <v>8.4699999999999998E-2</v>
      </c>
      <c r="I4919" s="17">
        <v>0.96772271600000004</v>
      </c>
      <c r="J4919" s="17">
        <v>3.1899999999999998E-2</v>
      </c>
      <c r="K4919" s="17">
        <v>3.7500000000000001E-4</v>
      </c>
    </row>
    <row r="4920" spans="1:11" x14ac:dyDescent="0.45">
      <c r="A4920" s="10" t="s">
        <v>45</v>
      </c>
      <c r="B4920" s="20">
        <v>0.62</v>
      </c>
      <c r="C4920" s="19">
        <v>4282</v>
      </c>
      <c r="D4920" s="19">
        <v>1145.7756139999999</v>
      </c>
      <c r="E4920" s="23">
        <v>0.86966523399999995</v>
      </c>
      <c r="F4920" s="23">
        <v>0.60462565099999999</v>
      </c>
      <c r="G4920" s="17">
        <v>0.91546006499999999</v>
      </c>
      <c r="H4920" s="17">
        <v>8.4500000000000006E-2</v>
      </c>
      <c r="I4920" s="17">
        <v>0.96781089600000003</v>
      </c>
      <c r="J4920" s="17">
        <v>3.1800000000000002E-2</v>
      </c>
      <c r="K4920" s="17">
        <v>3.6099999999999999E-4</v>
      </c>
    </row>
    <row r="4921" spans="1:11" x14ac:dyDescent="0.45">
      <c r="A4921" s="10" t="s">
        <v>45</v>
      </c>
      <c r="B4921" s="20">
        <v>0.63</v>
      </c>
      <c r="C4921" s="19">
        <v>4350</v>
      </c>
      <c r="D4921" s="19">
        <v>1206.48208</v>
      </c>
      <c r="E4921" s="23">
        <v>0.90765967800000003</v>
      </c>
      <c r="F4921" s="23">
        <v>0.63053922600000001</v>
      </c>
      <c r="G4921" s="17">
        <v>0.915862069</v>
      </c>
      <c r="H4921" s="17">
        <v>8.4099999999999994E-2</v>
      </c>
      <c r="I4921" s="17">
        <v>0.96820720500000002</v>
      </c>
      <c r="J4921" s="17">
        <v>3.1399999999999997E-2</v>
      </c>
      <c r="K4921" s="17">
        <v>3.5599999999999998E-4</v>
      </c>
    </row>
    <row r="4922" spans="1:11" x14ac:dyDescent="0.45">
      <c r="A4922" s="10" t="s">
        <v>45</v>
      </c>
      <c r="B4922" s="20">
        <v>0.64</v>
      </c>
      <c r="C4922" s="19">
        <v>4418</v>
      </c>
      <c r="D4922" s="19">
        <v>1269.2217470000001</v>
      </c>
      <c r="E4922" s="23">
        <v>0.944335806</v>
      </c>
      <c r="F4922" s="23">
        <v>0.66044422700000005</v>
      </c>
      <c r="G4922" s="17">
        <v>0.91647804399999999</v>
      </c>
      <c r="H4922" s="17">
        <v>8.3500000000000005E-2</v>
      </c>
      <c r="I4922" s="17">
        <v>0.96837756799999997</v>
      </c>
      <c r="J4922" s="17">
        <v>3.1300000000000001E-2</v>
      </c>
      <c r="K4922" s="17">
        <v>3.48E-4</v>
      </c>
    </row>
    <row r="4923" spans="1:11" x14ac:dyDescent="0.45">
      <c r="A4923" s="10" t="s">
        <v>45</v>
      </c>
      <c r="B4923" s="20">
        <v>0.65</v>
      </c>
      <c r="C4923" s="19">
        <v>4488</v>
      </c>
      <c r="D4923" s="19">
        <v>1336.6089280000001</v>
      </c>
      <c r="E4923" s="23">
        <v>0.98405994799999996</v>
      </c>
      <c r="F4923" s="23">
        <v>0.688361585</v>
      </c>
      <c r="G4923" s="17">
        <v>0.91599821699999995</v>
      </c>
      <c r="H4923" s="17">
        <v>8.4000000000000005E-2</v>
      </c>
      <c r="I4923" s="17">
        <v>0.96754151200000005</v>
      </c>
      <c r="J4923" s="17">
        <v>3.2099999999999997E-2</v>
      </c>
      <c r="K4923" s="17">
        <v>3.39E-4</v>
      </c>
    </row>
    <row r="4924" spans="1:11" x14ac:dyDescent="0.45">
      <c r="A4924" s="10" t="s">
        <v>45</v>
      </c>
      <c r="B4924" s="20">
        <v>0.66</v>
      </c>
      <c r="C4924" s="19">
        <v>4555</v>
      </c>
      <c r="D4924" s="19">
        <v>1403.5733869999999</v>
      </c>
      <c r="E4924" s="23">
        <v>1.019552156</v>
      </c>
      <c r="F4924" s="23">
        <v>0.71673572299999999</v>
      </c>
      <c r="G4924" s="17">
        <v>0.91547749700000003</v>
      </c>
      <c r="H4924" s="17">
        <v>8.4500000000000006E-2</v>
      </c>
      <c r="I4924" s="17">
        <v>0.96766446699999997</v>
      </c>
      <c r="J4924" s="17">
        <v>3.2000000000000001E-2</v>
      </c>
      <c r="K4924" s="17">
        <v>3.3199999999999999E-4</v>
      </c>
    </row>
    <row r="4925" spans="1:11" x14ac:dyDescent="0.45">
      <c r="A4925" s="10" t="s">
        <v>45</v>
      </c>
      <c r="B4925" s="20">
        <v>0.67</v>
      </c>
      <c r="C4925" s="19">
        <v>4625</v>
      </c>
      <c r="D4925" s="19">
        <v>1476.693802</v>
      </c>
      <c r="E4925" s="23">
        <v>1.081876879</v>
      </c>
      <c r="F4925" s="23">
        <v>0.74648350100000005</v>
      </c>
      <c r="G4925" s="17">
        <v>0.91610810799999998</v>
      </c>
      <c r="H4925" s="17">
        <v>8.3900000000000002E-2</v>
      </c>
      <c r="I4925" s="17">
        <v>0.96826176399999997</v>
      </c>
      <c r="J4925" s="17">
        <v>3.1399999999999997E-2</v>
      </c>
      <c r="K4925" s="17">
        <v>3.2400000000000001E-4</v>
      </c>
    </row>
    <row r="4926" spans="1:11" x14ac:dyDescent="0.45">
      <c r="A4926" s="10" t="s">
        <v>45</v>
      </c>
      <c r="B4926" s="20">
        <v>0.68</v>
      </c>
      <c r="C4926" s="19">
        <v>4693</v>
      </c>
      <c r="D4926" s="19">
        <v>1551.654282</v>
      </c>
      <c r="E4926" s="23">
        <v>1.12388212</v>
      </c>
      <c r="F4926" s="23">
        <v>0.77878236000000001</v>
      </c>
      <c r="G4926" s="17">
        <v>0.91689750699999994</v>
      </c>
      <c r="H4926" s="17">
        <v>8.3099999999999993E-2</v>
      </c>
      <c r="I4926" s="17">
        <v>0.96857859199999996</v>
      </c>
      <c r="J4926" s="17">
        <v>3.1099999999999999E-2</v>
      </c>
      <c r="K4926" s="17">
        <v>3.19E-4</v>
      </c>
    </row>
    <row r="4927" spans="1:11" x14ac:dyDescent="0.45">
      <c r="A4927" s="10" t="s">
        <v>45</v>
      </c>
      <c r="B4927" s="20">
        <v>0.69</v>
      </c>
      <c r="C4927" s="19">
        <v>4762</v>
      </c>
      <c r="D4927" s="19">
        <v>1630.8364329999999</v>
      </c>
      <c r="E4927" s="23">
        <v>1.1706701289999999</v>
      </c>
      <c r="F4927" s="23">
        <v>0.80845604000000004</v>
      </c>
      <c r="G4927" s="17">
        <v>0.91789164199999995</v>
      </c>
      <c r="H4927" s="17">
        <v>8.2100000000000006E-2</v>
      </c>
      <c r="I4927" s="17">
        <v>0.96895753200000001</v>
      </c>
      <c r="J4927" s="17">
        <v>3.0700000000000002E-2</v>
      </c>
      <c r="K4927" s="17">
        <v>3.1300000000000002E-4</v>
      </c>
    </row>
    <row r="4928" spans="1:11" x14ac:dyDescent="0.45">
      <c r="A4928" s="10" t="s">
        <v>45</v>
      </c>
      <c r="B4928" s="20">
        <v>0.7</v>
      </c>
      <c r="C4928" s="19">
        <v>4830</v>
      </c>
      <c r="D4928" s="19">
        <v>1712.591107</v>
      </c>
      <c r="E4928" s="23">
        <v>1.2271627860000001</v>
      </c>
      <c r="F4928" s="23">
        <v>0.844862157</v>
      </c>
      <c r="G4928" s="17">
        <v>0.91863353999999997</v>
      </c>
      <c r="H4928" s="17">
        <v>8.14E-2</v>
      </c>
      <c r="I4928" s="17">
        <v>0.96816080100000002</v>
      </c>
      <c r="J4928" s="17">
        <v>3.15E-2</v>
      </c>
      <c r="K4928" s="17">
        <v>3.0699999999999998E-4</v>
      </c>
    </row>
    <row r="4929" spans="1:11" x14ac:dyDescent="0.45">
      <c r="A4929" s="10" t="s">
        <v>45</v>
      </c>
      <c r="B4929" s="20">
        <v>0.71</v>
      </c>
      <c r="C4929" s="19">
        <v>4899</v>
      </c>
      <c r="D4929" s="19">
        <v>1799.557333</v>
      </c>
      <c r="E4929" s="23">
        <v>1.288040632</v>
      </c>
      <c r="F4929" s="23">
        <v>0.87962249100000001</v>
      </c>
      <c r="G4929" s="17">
        <v>0.91875892999999997</v>
      </c>
      <c r="H4929" s="17">
        <v>8.1199999999999994E-2</v>
      </c>
      <c r="I4929" s="17">
        <v>0.96792343199999997</v>
      </c>
      <c r="J4929" s="17">
        <v>3.1800000000000002E-2</v>
      </c>
      <c r="K4929" s="17">
        <v>3.01E-4</v>
      </c>
    </row>
    <row r="4930" spans="1:11" x14ac:dyDescent="0.45">
      <c r="A4930" s="10" t="s">
        <v>45</v>
      </c>
      <c r="B4930" s="20">
        <v>0.72</v>
      </c>
      <c r="C4930" s="19">
        <v>4967</v>
      </c>
      <c r="D4930" s="19">
        <v>1888.551273</v>
      </c>
      <c r="E4930" s="23">
        <v>1.33329688</v>
      </c>
      <c r="F4930" s="23">
        <v>0.91656278499999999</v>
      </c>
      <c r="G4930" s="17">
        <v>0.91886450600000003</v>
      </c>
      <c r="H4930" s="17">
        <v>8.1100000000000005E-2</v>
      </c>
      <c r="I4930" s="17">
        <v>0.96746137899999995</v>
      </c>
      <c r="J4930" s="17">
        <v>3.2199999999999999E-2</v>
      </c>
      <c r="K4930" s="17">
        <v>2.9599999999999998E-4</v>
      </c>
    </row>
    <row r="4931" spans="1:11" x14ac:dyDescent="0.45">
      <c r="A4931" s="10" t="s">
        <v>45</v>
      </c>
      <c r="B4931" s="20">
        <v>0.73</v>
      </c>
      <c r="C4931" s="19">
        <v>5036</v>
      </c>
      <c r="D4931" s="19">
        <v>1981.741301</v>
      </c>
      <c r="E4931" s="23">
        <v>1.3671865329999999</v>
      </c>
      <c r="F4931" s="23">
        <v>0.95317230900000005</v>
      </c>
      <c r="G4931" s="17">
        <v>0.91957903100000005</v>
      </c>
      <c r="H4931" s="17">
        <v>8.0399999999999999E-2</v>
      </c>
      <c r="I4931" s="17">
        <v>0.96673831099999996</v>
      </c>
      <c r="J4931" s="17">
        <v>3.3000000000000002E-2</v>
      </c>
      <c r="K4931" s="17">
        <v>2.9100000000000003E-4</v>
      </c>
    </row>
    <row r="4932" spans="1:11" x14ac:dyDescent="0.45">
      <c r="A4932" s="10" t="s">
        <v>45</v>
      </c>
      <c r="B4932" s="20">
        <v>0.74</v>
      </c>
      <c r="C4932" s="19">
        <v>5100</v>
      </c>
      <c r="D4932" s="19">
        <v>2071.4347939999998</v>
      </c>
      <c r="E4932" s="23">
        <v>1.4275080419999999</v>
      </c>
      <c r="F4932" s="23">
        <v>0.99015526700000001</v>
      </c>
      <c r="G4932" s="17">
        <v>0.91980392200000005</v>
      </c>
      <c r="H4932" s="17">
        <v>8.0199999999999994E-2</v>
      </c>
      <c r="I4932" s="17">
        <v>0.96672303999999998</v>
      </c>
      <c r="J4932" s="17">
        <v>3.3000000000000002E-2</v>
      </c>
      <c r="K4932" s="17">
        <v>2.8699999999999998E-4</v>
      </c>
    </row>
    <row r="4933" spans="1:11" x14ac:dyDescent="0.45">
      <c r="A4933" s="10" t="s">
        <v>45</v>
      </c>
      <c r="B4933" s="20">
        <v>0.75</v>
      </c>
      <c r="C4933" s="19">
        <v>5173</v>
      </c>
      <c r="D4933" s="19">
        <v>2178.2864420000001</v>
      </c>
      <c r="E4933" s="23">
        <v>1.5017600879999999</v>
      </c>
      <c r="F4933" s="23">
        <v>1.029421447</v>
      </c>
      <c r="G4933" s="17">
        <v>0.92093562699999998</v>
      </c>
      <c r="H4933" s="17">
        <v>7.9100000000000004E-2</v>
      </c>
      <c r="I4933" s="17">
        <v>0.96578904399999999</v>
      </c>
      <c r="J4933" s="17">
        <v>3.39E-2</v>
      </c>
      <c r="K4933" s="17">
        <v>2.8299999999999999E-4</v>
      </c>
    </row>
    <row r="4934" spans="1:11" x14ac:dyDescent="0.45">
      <c r="A4934" s="10" t="s">
        <v>45</v>
      </c>
      <c r="B4934" s="20">
        <v>0.76</v>
      </c>
      <c r="C4934" s="19">
        <v>5241</v>
      </c>
      <c r="D4934" s="19">
        <v>2282.9231679999998</v>
      </c>
      <c r="E4934" s="23">
        <v>1.5732980700000001</v>
      </c>
      <c r="F4934" s="23">
        <v>1.06963005</v>
      </c>
      <c r="G4934" s="17">
        <v>0.92138904799999999</v>
      </c>
      <c r="H4934" s="17">
        <v>7.8600000000000003E-2</v>
      </c>
      <c r="I4934" s="17">
        <v>0.96612543500000003</v>
      </c>
      <c r="J4934" s="17">
        <v>3.3599999999999998E-2</v>
      </c>
      <c r="K4934" s="17">
        <v>2.7799999999999998E-4</v>
      </c>
    </row>
    <row r="4935" spans="1:11" x14ac:dyDescent="0.45">
      <c r="A4935" s="10" t="s">
        <v>45</v>
      </c>
      <c r="B4935" s="20">
        <v>0.77</v>
      </c>
      <c r="C4935" s="19">
        <v>5310</v>
      </c>
      <c r="D4935" s="19">
        <v>2393.9756769999999</v>
      </c>
      <c r="E4935" s="23">
        <v>1.6453473729999999</v>
      </c>
      <c r="F4935" s="23">
        <v>1.1119633659999999</v>
      </c>
      <c r="G4935" s="17">
        <v>0.92128060300000003</v>
      </c>
      <c r="H4935" s="17">
        <v>7.8700000000000006E-2</v>
      </c>
      <c r="I4935" s="17">
        <v>0.96596638700000004</v>
      </c>
      <c r="J4935" s="17">
        <v>3.3799999999999997E-2</v>
      </c>
      <c r="K4935" s="17">
        <v>2.7300000000000002E-4</v>
      </c>
    </row>
    <row r="4936" spans="1:11" x14ac:dyDescent="0.45">
      <c r="A4936" s="10" t="s">
        <v>45</v>
      </c>
      <c r="B4936" s="20">
        <v>0.78</v>
      </c>
      <c r="C4936" s="19">
        <v>5378</v>
      </c>
      <c r="D4936" s="19">
        <v>2508.015801</v>
      </c>
      <c r="E4936" s="23">
        <v>1.7149808550000001</v>
      </c>
      <c r="F4936" s="23">
        <v>1.156219455</v>
      </c>
      <c r="G4936" s="17">
        <v>0.92153216800000004</v>
      </c>
      <c r="H4936" s="17">
        <v>7.85E-2</v>
      </c>
      <c r="I4936" s="17">
        <v>0.96616029800000003</v>
      </c>
      <c r="J4936" s="17">
        <v>3.3599999999999998E-2</v>
      </c>
      <c r="K4936" s="17">
        <v>2.6600000000000001E-4</v>
      </c>
    </row>
    <row r="4937" spans="1:11" x14ac:dyDescent="0.45">
      <c r="A4937" s="10" t="s">
        <v>45</v>
      </c>
      <c r="B4937" s="20">
        <v>0.79</v>
      </c>
      <c r="C4937" s="19">
        <v>5447</v>
      </c>
      <c r="D4937" s="19">
        <v>2628.259309</v>
      </c>
      <c r="E4937" s="23">
        <v>1.7766455750000001</v>
      </c>
      <c r="F4937" s="23">
        <v>1.2012337</v>
      </c>
      <c r="G4937" s="17">
        <v>0.92160822499999995</v>
      </c>
      <c r="H4937" s="17">
        <v>7.8391774999999997E-2</v>
      </c>
      <c r="I4937" s="17">
        <v>0.96648353099999995</v>
      </c>
      <c r="J4937" s="17">
        <v>3.3300000000000003E-2</v>
      </c>
      <c r="K4937" s="17">
        <v>2.5999999999999998E-4</v>
      </c>
    </row>
    <row r="4938" spans="1:11" x14ac:dyDescent="0.45">
      <c r="A4938" s="10" t="s">
        <v>45</v>
      </c>
      <c r="B4938" s="20">
        <v>0.8</v>
      </c>
      <c r="C4938" s="19">
        <v>5488</v>
      </c>
      <c r="D4938" s="19">
        <v>2702.366943</v>
      </c>
      <c r="E4938" s="23">
        <v>1.8299385079999999</v>
      </c>
      <c r="F4938" s="23">
        <v>1.228106194</v>
      </c>
      <c r="G4938" s="17">
        <v>0.92219387799999997</v>
      </c>
      <c r="H4938" s="17">
        <v>7.7799999999999994E-2</v>
      </c>
      <c r="I4938" s="17">
        <v>0.96605834800000001</v>
      </c>
      <c r="J4938" s="17">
        <v>3.3700000000000001E-2</v>
      </c>
      <c r="K4938" s="17">
        <v>2.5799999999999998E-4</v>
      </c>
    </row>
    <row r="4939" spans="1:11" x14ac:dyDescent="0.45">
      <c r="A4939" s="10" t="s">
        <v>45</v>
      </c>
      <c r="B4939" s="20">
        <v>0.80100000000000005</v>
      </c>
      <c r="C4939" s="19">
        <v>5495</v>
      </c>
      <c r="D4939" s="19">
        <v>2715.2227910000001</v>
      </c>
      <c r="E4939" s="23">
        <v>1.842608636</v>
      </c>
      <c r="F4939" s="23">
        <v>1.233751898</v>
      </c>
      <c r="G4939" s="17">
        <v>0.92229299399999998</v>
      </c>
      <c r="H4939" s="17">
        <v>7.7700000000000005E-2</v>
      </c>
      <c r="I4939" s="17">
        <v>0.96604545200000003</v>
      </c>
      <c r="J4939" s="17">
        <v>3.3700000000000001E-2</v>
      </c>
      <c r="K4939" s="17">
        <v>2.5700000000000001E-4</v>
      </c>
    </row>
    <row r="4940" spans="1:11" x14ac:dyDescent="0.45">
      <c r="A4940" s="10" t="s">
        <v>45</v>
      </c>
      <c r="B4940" s="20">
        <v>0.80200000000000005</v>
      </c>
      <c r="C4940" s="19">
        <v>5501</v>
      </c>
      <c r="D4940" s="19">
        <v>2726.3113060000001</v>
      </c>
      <c r="E4940" s="23">
        <v>1.8529776039999999</v>
      </c>
      <c r="F4940" s="23">
        <v>1.238782547</v>
      </c>
      <c r="G4940" s="17">
        <v>0.92237775</v>
      </c>
      <c r="H4940" s="17">
        <v>7.7600000000000002E-2</v>
      </c>
      <c r="I4940" s="17">
        <v>0.96599374100000002</v>
      </c>
      <c r="J4940" s="17">
        <v>3.3700000000000001E-2</v>
      </c>
      <c r="K4940" s="17">
        <v>2.5700000000000001E-4</v>
      </c>
    </row>
    <row r="4941" spans="1:11" x14ac:dyDescent="0.45">
      <c r="A4941" s="10" t="s">
        <v>45</v>
      </c>
      <c r="B4941" s="20">
        <v>0.80300000000000005</v>
      </c>
      <c r="C4941" s="19">
        <v>5508</v>
      </c>
      <c r="D4941" s="19">
        <v>2739.3355809999998</v>
      </c>
      <c r="E4941" s="23">
        <v>1.863438194</v>
      </c>
      <c r="F4941" s="23">
        <v>1.243076482</v>
      </c>
      <c r="G4941" s="17">
        <v>0.92247639800000003</v>
      </c>
      <c r="H4941" s="17">
        <v>7.7499999999999999E-2</v>
      </c>
      <c r="I4941" s="17">
        <v>0.96600365700000002</v>
      </c>
      <c r="J4941" s="17">
        <v>3.3700000000000001E-2</v>
      </c>
      <c r="K4941" s="17">
        <v>2.5599999999999999E-4</v>
      </c>
    </row>
    <row r="4942" spans="1:11" x14ac:dyDescent="0.45">
      <c r="A4942" s="10" t="s">
        <v>45</v>
      </c>
      <c r="B4942" s="20">
        <v>0.80400000000000005</v>
      </c>
      <c r="C4942" s="19">
        <v>5513</v>
      </c>
      <c r="D4942" s="19">
        <v>2748.6862289999999</v>
      </c>
      <c r="E4942" s="23">
        <v>1.872363701</v>
      </c>
      <c r="F4942" s="23">
        <v>1.2478475920000001</v>
      </c>
      <c r="G4942" s="17">
        <v>0.92236531799999999</v>
      </c>
      <c r="H4942" s="17">
        <v>7.7600000000000002E-2</v>
      </c>
      <c r="I4942" s="17">
        <v>0.96602707099999996</v>
      </c>
      <c r="J4942" s="17">
        <v>3.3700000000000001E-2</v>
      </c>
      <c r="K4942" s="17">
        <v>2.5599999999999999E-4</v>
      </c>
    </row>
    <row r="4943" spans="1:11" x14ac:dyDescent="0.45">
      <c r="A4943" s="10" t="s">
        <v>45</v>
      </c>
      <c r="B4943" s="20">
        <v>0.80500000000000005</v>
      </c>
      <c r="C4943" s="19">
        <v>5522</v>
      </c>
      <c r="D4943" s="19">
        <v>2765.5698790000001</v>
      </c>
      <c r="E4943" s="23">
        <v>1.8765319659999999</v>
      </c>
      <c r="F4943" s="23">
        <v>1.2500989739999999</v>
      </c>
      <c r="G4943" s="17">
        <v>0.92249185099999997</v>
      </c>
      <c r="H4943" s="17">
        <v>7.7499999999999999E-2</v>
      </c>
      <c r="I4943" s="17">
        <v>0.96614240299999998</v>
      </c>
      <c r="J4943" s="17">
        <v>3.3599999999999998E-2</v>
      </c>
      <c r="K4943" s="17">
        <v>2.5399999999999999E-4</v>
      </c>
    </row>
    <row r="4944" spans="1:11" x14ac:dyDescent="0.45">
      <c r="A4944" s="10" t="s">
        <v>45</v>
      </c>
      <c r="B4944" s="20">
        <v>0.80600000000000005</v>
      </c>
      <c r="C4944" s="19">
        <v>5528</v>
      </c>
      <c r="D4944" s="19">
        <v>2776.8738739999999</v>
      </c>
      <c r="E4944" s="23">
        <v>1.8882764169999999</v>
      </c>
      <c r="F4944" s="23">
        <v>1.254148405</v>
      </c>
      <c r="G4944" s="17">
        <v>0.92257597700000005</v>
      </c>
      <c r="H4944" s="17">
        <v>7.7399999999999997E-2</v>
      </c>
      <c r="I4944" s="17">
        <v>0.96614860800000002</v>
      </c>
      <c r="J4944" s="17">
        <v>3.3599999999999998E-2</v>
      </c>
      <c r="K4944" s="17">
        <v>2.5399999999999999E-4</v>
      </c>
    </row>
    <row r="4945" spans="1:11" x14ac:dyDescent="0.45">
      <c r="A4945" s="10" t="s">
        <v>45</v>
      </c>
      <c r="B4945" s="20">
        <v>0.80700000000000005</v>
      </c>
      <c r="C4945" s="19">
        <v>5536</v>
      </c>
      <c r="D4945" s="19">
        <v>2792.0156229999998</v>
      </c>
      <c r="E4945" s="23">
        <v>1.893104254</v>
      </c>
      <c r="F4945" s="23">
        <v>1.2568535620000001</v>
      </c>
      <c r="G4945" s="17">
        <v>0.922687861</v>
      </c>
      <c r="H4945" s="17">
        <v>7.7299999999999994E-2</v>
      </c>
      <c r="I4945" s="17">
        <v>0.96601856600000002</v>
      </c>
      <c r="J4945" s="17">
        <v>3.3700000000000001E-2</v>
      </c>
      <c r="K4945" s="17">
        <v>2.5399999999999999E-4</v>
      </c>
    </row>
    <row r="4946" spans="1:11" x14ac:dyDescent="0.45">
      <c r="A4946" s="10" t="s">
        <v>45</v>
      </c>
      <c r="B4946" s="20">
        <v>0.80800000000000005</v>
      </c>
      <c r="C4946" s="19">
        <v>5543</v>
      </c>
      <c r="D4946" s="19">
        <v>2805.2924579999999</v>
      </c>
      <c r="E4946" s="23">
        <v>1.8983930419999999</v>
      </c>
      <c r="F4946" s="23">
        <v>1.2675213380000001</v>
      </c>
      <c r="G4946" s="17">
        <v>0.92278549499999996</v>
      </c>
      <c r="H4946" s="17">
        <v>7.7200000000000005E-2</v>
      </c>
      <c r="I4946" s="17">
        <v>0.96598267999999998</v>
      </c>
      <c r="J4946" s="17">
        <v>3.3799999999999997E-2</v>
      </c>
      <c r="K4946" s="17">
        <v>2.5300000000000002E-4</v>
      </c>
    </row>
    <row r="4947" spans="1:11" x14ac:dyDescent="0.45">
      <c r="A4947" s="10" t="s">
        <v>45</v>
      </c>
      <c r="B4947" s="20">
        <v>0.80900000000000005</v>
      </c>
      <c r="C4947" s="19">
        <v>5550</v>
      </c>
      <c r="D4947" s="19">
        <v>2818.6033349999998</v>
      </c>
      <c r="E4947" s="23">
        <v>1.9031293220000001</v>
      </c>
      <c r="F4947" s="23">
        <v>1.272386773</v>
      </c>
      <c r="G4947" s="17">
        <v>0.92270270300000001</v>
      </c>
      <c r="H4947" s="17">
        <v>7.7299999999999994E-2</v>
      </c>
      <c r="I4947" s="17">
        <v>0.96603397300000005</v>
      </c>
      <c r="J4947" s="17">
        <v>3.3700000000000001E-2</v>
      </c>
      <c r="K4947" s="17">
        <v>2.5300000000000002E-4</v>
      </c>
    </row>
    <row r="4948" spans="1:11" x14ac:dyDescent="0.45">
      <c r="A4948" s="10" t="s">
        <v>45</v>
      </c>
      <c r="B4948" s="20">
        <v>0.81</v>
      </c>
      <c r="C4948" s="19">
        <v>5556</v>
      </c>
      <c r="D4948" s="19">
        <v>2830.0619360000001</v>
      </c>
      <c r="E4948" s="23">
        <v>1.9220703349999999</v>
      </c>
      <c r="F4948" s="23">
        <v>1.2769165179999999</v>
      </c>
      <c r="G4948" s="17">
        <v>0.92278617699999999</v>
      </c>
      <c r="H4948" s="17">
        <v>7.7200000000000005E-2</v>
      </c>
      <c r="I4948" s="17">
        <v>0.96595946200000005</v>
      </c>
      <c r="J4948" s="17">
        <v>3.3799999999999997E-2</v>
      </c>
      <c r="K4948" s="17">
        <v>2.5300000000000002E-4</v>
      </c>
    </row>
    <row r="4949" spans="1:11" x14ac:dyDescent="0.45">
      <c r="A4949" s="10" t="s">
        <v>45</v>
      </c>
      <c r="B4949" s="20">
        <v>0.81100000000000005</v>
      </c>
      <c r="C4949" s="19">
        <v>5563</v>
      </c>
      <c r="D4949" s="19">
        <v>2843.5377149999999</v>
      </c>
      <c r="E4949" s="23">
        <v>1.9284952719999999</v>
      </c>
      <c r="F4949" s="23">
        <v>1.2803242619999999</v>
      </c>
      <c r="G4949" s="17">
        <v>0.92288333600000005</v>
      </c>
      <c r="H4949" s="17">
        <v>7.7100000000000002E-2</v>
      </c>
      <c r="I4949" s="17">
        <v>0.96587456999999999</v>
      </c>
      <c r="J4949" s="17">
        <v>3.39E-2</v>
      </c>
      <c r="K4949" s="17">
        <v>2.5300000000000002E-4</v>
      </c>
    </row>
    <row r="4950" spans="1:11" x14ac:dyDescent="0.45">
      <c r="A4950" s="10" t="s">
        <v>45</v>
      </c>
      <c r="B4950" s="20">
        <v>0.81200000000000006</v>
      </c>
      <c r="C4950" s="19">
        <v>5570</v>
      </c>
      <c r="D4950" s="19">
        <v>2857.0457299999998</v>
      </c>
      <c r="E4950" s="23">
        <v>1.930019959</v>
      </c>
      <c r="F4950" s="23">
        <v>1.2866472520000001</v>
      </c>
      <c r="G4950" s="17">
        <v>0.92298025100000003</v>
      </c>
      <c r="H4950" s="17">
        <v>7.6999999999999999E-2</v>
      </c>
      <c r="I4950" s="17">
        <v>0.96594652599999997</v>
      </c>
      <c r="J4950" s="17">
        <v>3.3799999999999997E-2</v>
      </c>
      <c r="K4950" s="17">
        <v>2.52E-4</v>
      </c>
    </row>
    <row r="4951" spans="1:11" x14ac:dyDescent="0.45">
      <c r="A4951" s="10" t="s">
        <v>45</v>
      </c>
      <c r="B4951" s="20">
        <v>0.81299999999999994</v>
      </c>
      <c r="C4951" s="19">
        <v>5576</v>
      </c>
      <c r="D4951" s="19">
        <v>2868.6463760000001</v>
      </c>
      <c r="E4951" s="23">
        <v>1.935454636</v>
      </c>
      <c r="F4951" s="23">
        <v>1.291953471</v>
      </c>
      <c r="G4951" s="17">
        <v>0.92306312800000001</v>
      </c>
      <c r="H4951" s="17">
        <v>7.6899999999999996E-2</v>
      </c>
      <c r="I4951" s="17">
        <v>0.96590736899999996</v>
      </c>
      <c r="J4951" s="17">
        <v>3.3799999999999997E-2</v>
      </c>
      <c r="K4951" s="17">
        <v>2.52E-4</v>
      </c>
    </row>
    <row r="4952" spans="1:11" x14ac:dyDescent="0.45">
      <c r="A4952" s="10" t="s">
        <v>45</v>
      </c>
      <c r="B4952" s="20">
        <v>0.81399999999999995</v>
      </c>
      <c r="C4952" s="19">
        <v>5584</v>
      </c>
      <c r="D4952" s="19">
        <v>2884.1902920000002</v>
      </c>
      <c r="E4952" s="23">
        <v>1.949304095</v>
      </c>
      <c r="F4952" s="23">
        <v>1.296101825</v>
      </c>
      <c r="G4952" s="17">
        <v>0.92317335199999995</v>
      </c>
      <c r="H4952" s="17">
        <v>7.6799999999999993E-2</v>
      </c>
      <c r="I4952" s="17">
        <v>0.96578962000000002</v>
      </c>
      <c r="J4952" s="17">
        <v>3.4000000000000002E-2</v>
      </c>
      <c r="K4952" s="17">
        <v>2.5099999999999998E-4</v>
      </c>
    </row>
    <row r="4953" spans="1:11" x14ac:dyDescent="0.45">
      <c r="A4953" s="10" t="s">
        <v>45</v>
      </c>
      <c r="B4953" s="20">
        <v>0.81499999999999995</v>
      </c>
      <c r="C4953" s="19">
        <v>5591</v>
      </c>
      <c r="D4953" s="19">
        <v>2897.9069319999999</v>
      </c>
      <c r="E4953" s="23">
        <v>1.9638283670000001</v>
      </c>
      <c r="F4953" s="23">
        <v>1.301896046</v>
      </c>
      <c r="G4953" s="17">
        <v>0.92326954000000006</v>
      </c>
      <c r="H4953" s="17">
        <v>7.6700000000000004E-2</v>
      </c>
      <c r="I4953" s="17">
        <v>0.96579098200000002</v>
      </c>
      <c r="J4953" s="17">
        <v>3.4000000000000002E-2</v>
      </c>
      <c r="K4953" s="17">
        <v>2.5099999999999998E-4</v>
      </c>
    </row>
    <row r="4954" spans="1:11" x14ac:dyDescent="0.45">
      <c r="A4954" s="10" t="s">
        <v>45</v>
      </c>
      <c r="B4954" s="20">
        <v>0.81599999999999995</v>
      </c>
      <c r="C4954" s="19">
        <v>5598</v>
      </c>
      <c r="D4954" s="19">
        <v>2911.7379289999999</v>
      </c>
      <c r="E4954" s="23">
        <v>1.980949869</v>
      </c>
      <c r="F4954" s="23">
        <v>1.3065830839999999</v>
      </c>
      <c r="G4954" s="17">
        <v>0.92336548799999996</v>
      </c>
      <c r="H4954" s="17">
        <v>7.6600000000000001E-2</v>
      </c>
      <c r="I4954" s="17">
        <v>0.96584819099999997</v>
      </c>
      <c r="J4954" s="17">
        <v>3.39E-2</v>
      </c>
      <c r="K4954" s="17">
        <v>2.5099999999999998E-4</v>
      </c>
    </row>
    <row r="4955" spans="1:11" x14ac:dyDescent="0.45">
      <c r="A4955" s="10" t="s">
        <v>45</v>
      </c>
      <c r="B4955" s="20">
        <v>0.81699999999999995</v>
      </c>
      <c r="C4955" s="19">
        <v>5602</v>
      </c>
      <c r="D4955" s="19">
        <v>2919.689809</v>
      </c>
      <c r="E4955" s="23">
        <v>1.9933515500000001</v>
      </c>
      <c r="F4955" s="23">
        <v>1.312031052</v>
      </c>
      <c r="G4955" s="17">
        <v>0.92342020700000005</v>
      </c>
      <c r="H4955" s="17">
        <v>7.6600000000000001E-2</v>
      </c>
      <c r="I4955" s="17">
        <v>0.96586768000000001</v>
      </c>
      <c r="J4955" s="17">
        <v>3.39E-2</v>
      </c>
      <c r="K4955" s="17">
        <v>2.5099999999999998E-4</v>
      </c>
    </row>
    <row r="4956" spans="1:11" x14ac:dyDescent="0.45">
      <c r="A4956" s="10" t="s">
        <v>45</v>
      </c>
      <c r="B4956" s="20">
        <v>0.81799999999999995</v>
      </c>
      <c r="C4956" s="19">
        <v>5611</v>
      </c>
      <c r="D4956" s="19">
        <v>2937.6670349999999</v>
      </c>
      <c r="E4956" s="23">
        <v>2.0050097130000002</v>
      </c>
      <c r="F4956" s="23">
        <v>1.3153703720000001</v>
      </c>
      <c r="G4956" s="17">
        <v>0.923364819</v>
      </c>
      <c r="H4956" s="17">
        <v>7.6600000000000001E-2</v>
      </c>
      <c r="I4956" s="17">
        <v>0.96584580099999995</v>
      </c>
      <c r="J4956" s="17">
        <v>3.39E-2</v>
      </c>
      <c r="K4956" s="17">
        <v>2.5000000000000001E-4</v>
      </c>
    </row>
    <row r="4957" spans="1:11" x14ac:dyDescent="0.45">
      <c r="A4957" s="10" t="s">
        <v>45</v>
      </c>
      <c r="B4957" s="20">
        <v>0.81899999999999995</v>
      </c>
      <c r="C4957" s="19">
        <v>5618</v>
      </c>
      <c r="D4957" s="19">
        <v>2951.7155739999998</v>
      </c>
      <c r="E4957" s="23">
        <v>2.007783689</v>
      </c>
      <c r="F4957" s="23">
        <v>1.321493094</v>
      </c>
      <c r="G4957" s="17">
        <v>0.92346030599999995</v>
      </c>
      <c r="H4957" s="17">
        <v>7.6499999999999999E-2</v>
      </c>
      <c r="I4957" s="17">
        <v>0.96581444599999999</v>
      </c>
      <c r="J4957" s="17">
        <v>3.39E-2</v>
      </c>
      <c r="K4957" s="17">
        <v>2.5000000000000001E-4</v>
      </c>
    </row>
    <row r="4958" spans="1:11" x14ac:dyDescent="0.45">
      <c r="A4958" s="10" t="s">
        <v>45</v>
      </c>
      <c r="B4958" s="20">
        <v>0.82</v>
      </c>
      <c r="C4958" s="19">
        <v>5625</v>
      </c>
      <c r="D4958" s="19">
        <v>2965.7907150000001</v>
      </c>
      <c r="E4958" s="23">
        <v>2.0214440790000001</v>
      </c>
      <c r="F4958" s="23">
        <v>1.3270161970000001</v>
      </c>
      <c r="G4958" s="17">
        <v>0.92355555600000006</v>
      </c>
      <c r="H4958" s="17">
        <v>7.6399999999999996E-2</v>
      </c>
      <c r="I4958" s="17">
        <v>0.96585464899999995</v>
      </c>
      <c r="J4958" s="17">
        <v>3.39E-2</v>
      </c>
      <c r="K4958" s="17">
        <v>2.5000000000000001E-4</v>
      </c>
    </row>
    <row r="4959" spans="1:11" x14ac:dyDescent="0.45">
      <c r="A4959" s="10" t="s">
        <v>45</v>
      </c>
      <c r="B4959" s="20">
        <v>0.82099999999999995</v>
      </c>
      <c r="C4959" s="19">
        <v>5631</v>
      </c>
      <c r="D4959" s="19">
        <v>2977.9337329999998</v>
      </c>
      <c r="E4959" s="23">
        <v>2.024534536</v>
      </c>
      <c r="F4959" s="23">
        <v>1.3318267509999999</v>
      </c>
      <c r="G4959" s="17">
        <v>0.92363700900000001</v>
      </c>
      <c r="H4959" s="17">
        <v>7.6399999999999996E-2</v>
      </c>
      <c r="I4959" s="17">
        <v>0.96572523700000001</v>
      </c>
      <c r="J4959" s="17">
        <v>3.4000000000000002E-2</v>
      </c>
      <c r="K4959" s="17">
        <v>2.4899999999999998E-4</v>
      </c>
    </row>
    <row r="4960" spans="1:11" x14ac:dyDescent="0.45">
      <c r="A4960" s="10" t="s">
        <v>45</v>
      </c>
      <c r="B4960" s="20">
        <v>0.82199999999999995</v>
      </c>
      <c r="C4960" s="19">
        <v>5638</v>
      </c>
      <c r="D4960" s="19">
        <v>2992.1244069999998</v>
      </c>
      <c r="E4960" s="23">
        <v>2.0356172959999999</v>
      </c>
      <c r="F4960" s="23">
        <v>1.3372695459999999</v>
      </c>
      <c r="G4960" s="17">
        <v>0.92355445199999997</v>
      </c>
      <c r="H4960" s="17">
        <v>7.6399999999999996E-2</v>
      </c>
      <c r="I4960" s="17">
        <v>0.96566032899999998</v>
      </c>
      <c r="J4960" s="17">
        <v>3.4099999999999998E-2</v>
      </c>
      <c r="K4960" s="17">
        <v>2.4899999999999998E-4</v>
      </c>
    </row>
    <row r="4961" spans="1:11" x14ac:dyDescent="0.45">
      <c r="A4961" s="10" t="s">
        <v>45</v>
      </c>
      <c r="B4961" s="20">
        <v>0.82299999999999995</v>
      </c>
      <c r="C4961" s="19">
        <v>5644</v>
      </c>
      <c r="D4961" s="19">
        <v>3004.372155</v>
      </c>
      <c r="E4961" s="23">
        <v>2.0490552919999998</v>
      </c>
      <c r="F4961" s="23">
        <v>1.341762144</v>
      </c>
      <c r="G4961" s="17">
        <v>0.92363571899999997</v>
      </c>
      <c r="H4961" s="17">
        <v>7.6399999999999996E-2</v>
      </c>
      <c r="I4961" s="17">
        <v>0.96555424400000001</v>
      </c>
      <c r="J4961" s="17">
        <v>3.4200000000000001E-2</v>
      </c>
      <c r="K4961" s="17">
        <v>2.4899999999999998E-4</v>
      </c>
    </row>
    <row r="4962" spans="1:11" x14ac:dyDescent="0.45">
      <c r="A4962" s="10" t="s">
        <v>45</v>
      </c>
      <c r="B4962" s="20">
        <v>0.82399999999999995</v>
      </c>
      <c r="C4962" s="19">
        <v>5651</v>
      </c>
      <c r="D4962" s="19">
        <v>3018.7262839999999</v>
      </c>
      <c r="E4962" s="23">
        <v>2.0535027060000002</v>
      </c>
      <c r="F4962" s="23">
        <v>1.3461656559999999</v>
      </c>
      <c r="G4962" s="17">
        <v>0.92373031299999997</v>
      </c>
      <c r="H4962" s="17">
        <v>7.6300000000000007E-2</v>
      </c>
      <c r="I4962" s="17">
        <v>0.96565850799999997</v>
      </c>
      <c r="J4962" s="17">
        <v>3.4093205000000001E-2</v>
      </c>
      <c r="K4962" s="17">
        <v>2.4800000000000001E-4</v>
      </c>
    </row>
    <row r="4963" spans="1:11" x14ac:dyDescent="0.45">
      <c r="A4963" s="10" t="s">
        <v>45</v>
      </c>
      <c r="B4963" s="20">
        <v>0.82499999999999996</v>
      </c>
      <c r="C4963" s="19">
        <v>5659</v>
      </c>
      <c r="D4963" s="19">
        <v>3035.1902610000002</v>
      </c>
      <c r="E4963" s="23">
        <v>2.0662722950000001</v>
      </c>
      <c r="F4963" s="23">
        <v>1.352518165</v>
      </c>
      <c r="G4963" s="17">
        <v>0.92383813400000003</v>
      </c>
      <c r="H4963" s="17">
        <v>7.6200000000000004E-2</v>
      </c>
      <c r="I4963" s="17">
        <v>0.96558712199999996</v>
      </c>
      <c r="J4963" s="17">
        <v>3.4200000000000001E-2</v>
      </c>
      <c r="K4963" s="17">
        <v>2.4800000000000001E-4</v>
      </c>
    </row>
    <row r="4964" spans="1:11" x14ac:dyDescent="0.45">
      <c r="A4964" s="10" t="s">
        <v>45</v>
      </c>
      <c r="B4964" s="20">
        <v>0.82599999999999996</v>
      </c>
      <c r="C4964" s="19">
        <v>5666</v>
      </c>
      <c r="D4964" s="19">
        <v>3049.7239319999999</v>
      </c>
      <c r="E4964" s="23">
        <v>2.07873302</v>
      </c>
      <c r="F4964" s="23">
        <v>1.3564926939999999</v>
      </c>
      <c r="G4964" s="17">
        <v>0.92393222699999999</v>
      </c>
      <c r="H4964" s="17">
        <v>7.6100000000000001E-2</v>
      </c>
      <c r="I4964" s="17">
        <v>0.96570476500000002</v>
      </c>
      <c r="J4964" s="17">
        <v>3.4000000000000002E-2</v>
      </c>
      <c r="K4964" s="17">
        <v>2.4699999999999999E-4</v>
      </c>
    </row>
    <row r="4965" spans="1:11" x14ac:dyDescent="0.45">
      <c r="A4965" s="10" t="s">
        <v>45</v>
      </c>
      <c r="B4965" s="20">
        <v>0.82699999999999996</v>
      </c>
      <c r="C4965" s="19">
        <v>5673</v>
      </c>
      <c r="D4965" s="19">
        <v>3064.3244500000001</v>
      </c>
      <c r="E4965" s="23">
        <v>2.0937908510000001</v>
      </c>
      <c r="F4965" s="23">
        <v>1.3625724290000001</v>
      </c>
      <c r="G4965" s="17">
        <v>0.92402608799999997</v>
      </c>
      <c r="H4965" s="17">
        <v>7.5999999999999998E-2</v>
      </c>
      <c r="I4965" s="17">
        <v>0.96571683799999997</v>
      </c>
      <c r="J4965" s="17">
        <v>3.4000000000000002E-2</v>
      </c>
      <c r="K4965" s="17">
        <v>2.4699999999999999E-4</v>
      </c>
    </row>
    <row r="4966" spans="1:11" x14ac:dyDescent="0.45">
      <c r="A4966" s="10" t="s">
        <v>45</v>
      </c>
      <c r="B4966" s="20">
        <v>0.82799999999999996</v>
      </c>
      <c r="C4966" s="19">
        <v>5679</v>
      </c>
      <c r="D4966" s="19">
        <v>3076.9220890000001</v>
      </c>
      <c r="E4966" s="23">
        <v>2.103087473</v>
      </c>
      <c r="F4966" s="23">
        <v>1.3690392870000001</v>
      </c>
      <c r="G4966" s="17">
        <v>0.92410635699999999</v>
      </c>
      <c r="H4966" s="17">
        <v>7.5899999999999995E-2</v>
      </c>
      <c r="I4966" s="17">
        <v>0.96559259200000003</v>
      </c>
      <c r="J4966" s="17">
        <v>3.4200000000000001E-2</v>
      </c>
      <c r="K4966" s="17">
        <v>2.4699999999999999E-4</v>
      </c>
    </row>
    <row r="4967" spans="1:11" x14ac:dyDescent="0.45">
      <c r="A4967" s="10" t="s">
        <v>45</v>
      </c>
      <c r="B4967" s="20">
        <v>0.82899999999999996</v>
      </c>
      <c r="C4967" s="19">
        <v>5687</v>
      </c>
      <c r="D4967" s="19">
        <v>3093.8060660000001</v>
      </c>
      <c r="E4967" s="23">
        <v>2.113406662</v>
      </c>
      <c r="F4967" s="23">
        <v>1.3739364679999999</v>
      </c>
      <c r="G4967" s="17">
        <v>0.92421311799999994</v>
      </c>
      <c r="H4967" s="17">
        <v>7.5800000000000006E-2</v>
      </c>
      <c r="I4967" s="17">
        <v>0.96541467199999997</v>
      </c>
      <c r="J4967" s="17">
        <v>3.4299999999999997E-2</v>
      </c>
      <c r="K4967" s="17">
        <v>2.4600000000000002E-4</v>
      </c>
    </row>
    <row r="4968" spans="1:11" x14ac:dyDescent="0.45">
      <c r="A4968" s="10" t="s">
        <v>45</v>
      </c>
      <c r="B4968" s="20">
        <v>0.83</v>
      </c>
      <c r="C4968" s="19">
        <v>5694</v>
      </c>
      <c r="D4968" s="19">
        <v>3108.623693</v>
      </c>
      <c r="E4968" s="23">
        <v>2.1191218840000001</v>
      </c>
      <c r="F4968" s="23">
        <v>1.3791595329999999</v>
      </c>
      <c r="G4968" s="17">
        <v>0.92413066399999999</v>
      </c>
      <c r="H4968" s="17">
        <v>7.5899999999999995E-2</v>
      </c>
      <c r="I4968" s="17">
        <v>0.96541422300000002</v>
      </c>
      <c r="J4968" s="17">
        <v>3.4299999999999997E-2</v>
      </c>
      <c r="K4968" s="17">
        <v>2.4600000000000002E-4</v>
      </c>
    </row>
    <row r="4969" spans="1:11" x14ac:dyDescent="0.45">
      <c r="A4969" s="10" t="s">
        <v>45</v>
      </c>
      <c r="B4969" s="20">
        <v>0.83099999999999996</v>
      </c>
      <c r="C4969" s="19">
        <v>5700</v>
      </c>
      <c r="D4969" s="19">
        <v>3121.3529269999999</v>
      </c>
      <c r="E4969" s="23">
        <v>2.123551118</v>
      </c>
      <c r="F4969" s="23">
        <v>1.385710193</v>
      </c>
      <c r="G4969" s="17">
        <v>0.92421052599999998</v>
      </c>
      <c r="H4969" s="17">
        <v>7.5800000000000006E-2</v>
      </c>
      <c r="I4969" s="17">
        <v>0.96546622699999995</v>
      </c>
      <c r="J4969" s="17">
        <v>3.4299999999999997E-2</v>
      </c>
      <c r="K4969" s="17">
        <v>2.4600000000000002E-4</v>
      </c>
    </row>
    <row r="4970" spans="1:11" x14ac:dyDescent="0.45">
      <c r="A4970" s="10" t="s">
        <v>45</v>
      </c>
      <c r="B4970" s="20">
        <v>0.83199999999999996</v>
      </c>
      <c r="C4970" s="19">
        <v>5706</v>
      </c>
      <c r="D4970" s="19">
        <v>3134.1190360000001</v>
      </c>
      <c r="E4970" s="23">
        <v>2.132541024</v>
      </c>
      <c r="F4970" s="23">
        <v>1.390637328</v>
      </c>
      <c r="G4970" s="17">
        <v>0.92429022100000002</v>
      </c>
      <c r="H4970" s="17">
        <v>7.5700000000000003E-2</v>
      </c>
      <c r="I4970" s="17">
        <v>0.96540866199999997</v>
      </c>
      <c r="J4970" s="17">
        <v>3.4299999999999997E-2</v>
      </c>
      <c r="K4970" s="17">
        <v>2.4499999999999999E-4</v>
      </c>
    </row>
    <row r="4971" spans="1:11" x14ac:dyDescent="0.45">
      <c r="A4971" s="10" t="s">
        <v>45</v>
      </c>
      <c r="B4971" s="20">
        <v>0.83299999999999996</v>
      </c>
      <c r="C4971" s="19">
        <v>5714</v>
      </c>
      <c r="D4971" s="19">
        <v>3151.2291829999999</v>
      </c>
      <c r="E4971" s="23">
        <v>2.1399465179999999</v>
      </c>
      <c r="F4971" s="23">
        <v>1.3944658839999999</v>
      </c>
      <c r="G4971" s="17">
        <v>0.92439621999999999</v>
      </c>
      <c r="H4971" s="17">
        <v>7.5600000000000001E-2</v>
      </c>
      <c r="I4971" s="17">
        <v>0.96543459399999998</v>
      </c>
      <c r="J4971" s="17">
        <v>3.4299999999999997E-2</v>
      </c>
      <c r="K4971" s="17">
        <v>2.4499999999999999E-4</v>
      </c>
    </row>
    <row r="4972" spans="1:11" x14ac:dyDescent="0.45">
      <c r="A4972" s="10" t="s">
        <v>45</v>
      </c>
      <c r="B4972" s="20">
        <v>0.83399999999999996</v>
      </c>
      <c r="C4972" s="19">
        <v>5720</v>
      </c>
      <c r="D4972" s="19">
        <v>3164.0805890000001</v>
      </c>
      <c r="E4972" s="23">
        <v>2.143832921</v>
      </c>
      <c r="F4972" s="23">
        <v>1.401563296</v>
      </c>
      <c r="G4972" s="17">
        <v>0.92447552399999999</v>
      </c>
      <c r="H4972" s="17">
        <v>7.5499999999999998E-2</v>
      </c>
      <c r="I4972" s="17">
        <v>0.96533384799999999</v>
      </c>
      <c r="J4972" s="17">
        <v>3.44E-2</v>
      </c>
      <c r="K4972" s="17">
        <v>2.4499999999999999E-4</v>
      </c>
    </row>
    <row r="4973" spans="1:11" x14ac:dyDescent="0.45">
      <c r="A4973" s="10" t="s">
        <v>45</v>
      </c>
      <c r="B4973" s="20">
        <v>0.83499999999999996</v>
      </c>
      <c r="C4973" s="19">
        <v>5728</v>
      </c>
      <c r="D4973" s="19">
        <v>3181.2691770000001</v>
      </c>
      <c r="E4973" s="23">
        <v>2.1531413239999999</v>
      </c>
      <c r="F4973" s="23">
        <v>1.4064890880000001</v>
      </c>
      <c r="G4973" s="17">
        <v>0.92458100600000004</v>
      </c>
      <c r="H4973" s="17">
        <v>7.5399999999999995E-2</v>
      </c>
      <c r="I4973" s="17">
        <v>0.96527974299999997</v>
      </c>
      <c r="J4973" s="17">
        <v>3.4500000000000003E-2</v>
      </c>
      <c r="K4973" s="17">
        <v>2.4499999999999999E-4</v>
      </c>
    </row>
    <row r="4974" spans="1:11" x14ac:dyDescent="0.45">
      <c r="A4974" s="10" t="s">
        <v>45</v>
      </c>
      <c r="B4974" s="20">
        <v>0.83599999999999997</v>
      </c>
      <c r="C4974" s="19">
        <v>5735</v>
      </c>
      <c r="D4974" s="19">
        <v>3196.3750610000002</v>
      </c>
      <c r="E4974" s="23">
        <v>2.1632014700000002</v>
      </c>
      <c r="F4974" s="23">
        <v>1.4128271830000001</v>
      </c>
      <c r="G4974" s="17">
        <v>0.92467306000000005</v>
      </c>
      <c r="H4974" s="17">
        <v>7.5300000000000006E-2</v>
      </c>
      <c r="I4974" s="17">
        <v>0.96532550900000003</v>
      </c>
      <c r="J4974" s="17">
        <v>3.44E-2</v>
      </c>
      <c r="K4974" s="17">
        <v>2.4399999999999999E-4</v>
      </c>
    </row>
    <row r="4975" spans="1:11" x14ac:dyDescent="0.45">
      <c r="A4975" s="10" t="s">
        <v>45</v>
      </c>
      <c r="B4975" s="20">
        <v>0.83699999999999997</v>
      </c>
      <c r="C4975" s="19">
        <v>5740</v>
      </c>
      <c r="D4975" s="19">
        <v>3207.2182240000002</v>
      </c>
      <c r="E4975" s="23">
        <v>2.1707773279999998</v>
      </c>
      <c r="F4975" s="23">
        <v>1.4183034480000001</v>
      </c>
      <c r="G4975" s="17">
        <v>0.92456446000000003</v>
      </c>
      <c r="H4975" s="17">
        <v>7.5399999999999995E-2</v>
      </c>
      <c r="I4975" s="17">
        <v>0.965299244</v>
      </c>
      <c r="J4975" s="17">
        <v>3.4500000000000003E-2</v>
      </c>
      <c r="K4975" s="17">
        <v>2.4399999999999999E-4</v>
      </c>
    </row>
    <row r="4976" spans="1:11" x14ac:dyDescent="0.45">
      <c r="A4976" s="10" t="s">
        <v>45</v>
      </c>
      <c r="B4976" s="20">
        <v>0.83799999999999997</v>
      </c>
      <c r="C4976" s="19">
        <v>5747</v>
      </c>
      <c r="D4976" s="19">
        <v>3222.48927</v>
      </c>
      <c r="E4976" s="23">
        <v>2.1843669600000002</v>
      </c>
      <c r="F4976" s="23">
        <v>1.4223956179999999</v>
      </c>
      <c r="G4976" s="17">
        <v>0.92465634200000002</v>
      </c>
      <c r="H4976" s="17">
        <v>7.5300000000000006E-2</v>
      </c>
      <c r="I4976" s="17">
        <v>0.965294663</v>
      </c>
      <c r="J4976" s="17">
        <v>3.4500000000000003E-2</v>
      </c>
      <c r="K4976" s="17">
        <v>2.4399999999999999E-4</v>
      </c>
    </row>
    <row r="4977" spans="1:11" x14ac:dyDescent="0.45">
      <c r="A4977" s="10" t="s">
        <v>45</v>
      </c>
      <c r="B4977" s="20">
        <v>0.83899999999999997</v>
      </c>
      <c r="C4977" s="19">
        <v>5753</v>
      </c>
      <c r="D4977" s="19">
        <v>3235.6411600000001</v>
      </c>
      <c r="E4977" s="23">
        <v>2.195470297</v>
      </c>
      <c r="F4977" s="23">
        <v>1.4260809699999999</v>
      </c>
      <c r="G4977" s="17">
        <v>0.92473492099999999</v>
      </c>
      <c r="H4977" s="17">
        <v>7.5300000000000006E-2</v>
      </c>
      <c r="I4977" s="17">
        <v>0.96532326800000001</v>
      </c>
      <c r="J4977" s="17">
        <v>3.44E-2</v>
      </c>
      <c r="K4977" s="17">
        <v>2.4399999999999999E-4</v>
      </c>
    </row>
    <row r="4978" spans="1:11" x14ac:dyDescent="0.45">
      <c r="A4978" s="10" t="s">
        <v>45</v>
      </c>
      <c r="B4978" s="20">
        <v>0.84</v>
      </c>
      <c r="C4978" s="19">
        <v>5762</v>
      </c>
      <c r="D4978" s="19">
        <v>3255.4402150000001</v>
      </c>
      <c r="E4978" s="23">
        <v>2.2012506699999999</v>
      </c>
      <c r="F4978" s="23">
        <v>1.4333773089999999</v>
      </c>
      <c r="G4978" s="17">
        <v>0.92485248200000003</v>
      </c>
      <c r="H4978" s="17">
        <v>7.51E-2</v>
      </c>
      <c r="I4978" s="17">
        <v>0.96536102999999995</v>
      </c>
      <c r="J4978" s="17">
        <v>3.44E-2</v>
      </c>
      <c r="K4978" s="17">
        <v>2.43E-4</v>
      </c>
    </row>
    <row r="4979" spans="1:11" x14ac:dyDescent="0.45">
      <c r="A4979" s="10" t="s">
        <v>45</v>
      </c>
      <c r="B4979" s="20">
        <v>0.84099999999999997</v>
      </c>
      <c r="C4979" s="19">
        <v>5769</v>
      </c>
      <c r="D4979" s="19">
        <v>3270.9043350000002</v>
      </c>
      <c r="E4979" s="23">
        <v>2.2115203389999998</v>
      </c>
      <c r="F4979" s="23">
        <v>1.4400424409999999</v>
      </c>
      <c r="G4979" s="17">
        <v>0.92477032400000003</v>
      </c>
      <c r="H4979" s="17">
        <v>7.5200000000000003E-2</v>
      </c>
      <c r="I4979" s="17">
        <v>0.96530941599999998</v>
      </c>
      <c r="J4979" s="17">
        <v>3.44E-2</v>
      </c>
      <c r="K4979" s="17">
        <v>2.43E-4</v>
      </c>
    </row>
    <row r="4980" spans="1:11" x14ac:dyDescent="0.45">
      <c r="A4980" s="10" t="s">
        <v>45</v>
      </c>
      <c r="B4980" s="20">
        <v>0.84199999999999997</v>
      </c>
      <c r="C4980" s="19">
        <v>5776</v>
      </c>
      <c r="D4980" s="19">
        <v>3286.4785440000001</v>
      </c>
      <c r="E4980" s="23">
        <v>2.2308888470000001</v>
      </c>
      <c r="F4980" s="23">
        <v>1.446038811</v>
      </c>
      <c r="G4980" s="17">
        <v>0.92486149600000001</v>
      </c>
      <c r="H4980" s="17">
        <v>7.51E-2</v>
      </c>
      <c r="I4980" s="17">
        <v>0.96522006999999999</v>
      </c>
      <c r="J4980" s="17">
        <v>3.4500000000000003E-2</v>
      </c>
      <c r="K4980" s="17">
        <v>2.43E-4</v>
      </c>
    </row>
    <row r="4981" spans="1:11" x14ac:dyDescent="0.45">
      <c r="A4981" s="10" t="s">
        <v>45</v>
      </c>
      <c r="B4981" s="20">
        <v>0.84299999999999997</v>
      </c>
      <c r="C4981" s="19">
        <v>5783</v>
      </c>
      <c r="D4981" s="19">
        <v>3302.1773680000001</v>
      </c>
      <c r="E4981" s="23">
        <v>2.2501995479999999</v>
      </c>
      <c r="F4981" s="23">
        <v>1.4513245960000001</v>
      </c>
      <c r="G4981" s="17">
        <v>0.92495244700000001</v>
      </c>
      <c r="H4981" s="17">
        <v>7.4999999999999997E-2</v>
      </c>
      <c r="I4981" s="17">
        <v>0.96522881400000005</v>
      </c>
      <c r="J4981" s="17">
        <v>3.4500000000000003E-2</v>
      </c>
      <c r="K4981" s="17">
        <v>2.42E-4</v>
      </c>
    </row>
    <row r="4982" spans="1:11" x14ac:dyDescent="0.45">
      <c r="A4982" s="10" t="s">
        <v>45</v>
      </c>
      <c r="B4982" s="20">
        <v>0.84399999999999997</v>
      </c>
      <c r="C4982" s="19">
        <v>5789</v>
      </c>
      <c r="D4982" s="19">
        <v>3315.7167989999998</v>
      </c>
      <c r="E4982" s="23">
        <v>2.259421218</v>
      </c>
      <c r="F4982" s="23">
        <v>1.4570510430000001</v>
      </c>
      <c r="G4982" s="17">
        <v>0.92503022999999995</v>
      </c>
      <c r="H4982" s="17">
        <v>7.4999999999999997E-2</v>
      </c>
      <c r="I4982" s="17">
        <v>0.96496109200000002</v>
      </c>
      <c r="J4982" s="17">
        <v>3.4799999999999998E-2</v>
      </c>
      <c r="K4982" s="17">
        <v>2.42E-4</v>
      </c>
    </row>
    <row r="4983" spans="1:11" x14ac:dyDescent="0.45">
      <c r="A4983" s="10" t="s">
        <v>45</v>
      </c>
      <c r="B4983" s="20">
        <v>0.84499999999999997</v>
      </c>
      <c r="C4983" s="19">
        <v>5796</v>
      </c>
      <c r="D4983" s="19">
        <v>3331.5908800000002</v>
      </c>
      <c r="E4983" s="23">
        <v>2.2787392639999999</v>
      </c>
      <c r="F4983" s="23">
        <v>1.4603525749999999</v>
      </c>
      <c r="G4983" s="17">
        <v>0.92512077299999995</v>
      </c>
      <c r="H4983" s="17">
        <v>7.4899999999999994E-2</v>
      </c>
      <c r="I4983" s="17">
        <v>0.96484634199999997</v>
      </c>
      <c r="J4983" s="17">
        <v>3.49E-2</v>
      </c>
      <c r="K4983" s="17">
        <v>2.42E-4</v>
      </c>
    </row>
    <row r="4984" spans="1:11" x14ac:dyDescent="0.45">
      <c r="A4984" s="10" t="s">
        <v>45</v>
      </c>
      <c r="B4984" s="20">
        <v>0.84599999999999997</v>
      </c>
      <c r="C4984" s="19">
        <v>5802</v>
      </c>
      <c r="D4984" s="19">
        <v>3345.3602799999999</v>
      </c>
      <c r="E4984" s="23">
        <v>2.2991483380000002</v>
      </c>
      <c r="F4984" s="23">
        <v>1.4642235429999999</v>
      </c>
      <c r="G4984" s="17">
        <v>0.92519820799999997</v>
      </c>
      <c r="H4984" s="17">
        <v>7.4800000000000005E-2</v>
      </c>
      <c r="I4984" s="17">
        <v>0.96500797400000005</v>
      </c>
      <c r="J4984" s="17">
        <v>3.4799999999999998E-2</v>
      </c>
      <c r="K4984" s="17">
        <v>2.4000000000000001E-4</v>
      </c>
    </row>
    <row r="4985" spans="1:11" x14ac:dyDescent="0.45">
      <c r="A4985" s="10" t="s">
        <v>45</v>
      </c>
      <c r="B4985" s="20">
        <v>0.84699999999999998</v>
      </c>
      <c r="C4985" s="19">
        <v>5809</v>
      </c>
      <c r="D4985" s="19">
        <v>3361.5093379999998</v>
      </c>
      <c r="E4985" s="23">
        <v>2.315276892</v>
      </c>
      <c r="F4985" s="23">
        <v>1.4738364340000001</v>
      </c>
      <c r="G4985" s="17">
        <v>0.92528834599999998</v>
      </c>
      <c r="H4985" s="17">
        <v>7.4700000000000003E-2</v>
      </c>
      <c r="I4985" s="17">
        <v>0.96495515499999995</v>
      </c>
      <c r="J4985" s="17">
        <v>3.4799999999999998E-2</v>
      </c>
      <c r="K4985" s="17">
        <v>2.4000000000000001E-4</v>
      </c>
    </row>
    <row r="4986" spans="1:11" x14ac:dyDescent="0.45">
      <c r="A4986" s="10" t="s">
        <v>45</v>
      </c>
      <c r="B4986" s="20">
        <v>0.84799999999999998</v>
      </c>
      <c r="C4986" s="19">
        <v>5817</v>
      </c>
      <c r="D4986" s="19">
        <v>3380.1218779999999</v>
      </c>
      <c r="E4986" s="23">
        <v>2.3339639999999999</v>
      </c>
      <c r="F4986" s="23">
        <v>1.479408404</v>
      </c>
      <c r="G4986" s="17">
        <v>0.925219185</v>
      </c>
      <c r="H4986" s="17">
        <v>7.4800000000000005E-2</v>
      </c>
      <c r="I4986" s="17">
        <v>0.964941198</v>
      </c>
      <c r="J4986" s="17">
        <v>3.4799999999999998E-2</v>
      </c>
      <c r="K4986" s="17">
        <v>2.4000000000000001E-4</v>
      </c>
    </row>
    <row r="4987" spans="1:11" x14ac:dyDescent="0.45">
      <c r="A4987" s="10" t="s">
        <v>45</v>
      </c>
      <c r="B4987" s="20">
        <v>0.84899999999999998</v>
      </c>
      <c r="C4987" s="19">
        <v>5821</v>
      </c>
      <c r="D4987" s="19">
        <v>3389.4848539999998</v>
      </c>
      <c r="E4987" s="23">
        <v>2.3488574579999999</v>
      </c>
      <c r="F4987" s="23">
        <v>1.484047194</v>
      </c>
      <c r="G4987" s="17">
        <v>0.92527057199999996</v>
      </c>
      <c r="H4987" s="17">
        <v>7.4700000000000003E-2</v>
      </c>
      <c r="I4987" s="17">
        <v>0.964964665</v>
      </c>
      <c r="J4987" s="17">
        <v>3.4799999999999998E-2</v>
      </c>
      <c r="K4987" s="17">
        <v>2.4000000000000001E-4</v>
      </c>
    </row>
    <row r="4988" spans="1:11" x14ac:dyDescent="0.45">
      <c r="A4988" s="10" t="s">
        <v>45</v>
      </c>
      <c r="B4988" s="20">
        <v>0.85</v>
      </c>
      <c r="C4988" s="19">
        <v>5831</v>
      </c>
      <c r="D4988" s="19">
        <v>3413.097925</v>
      </c>
      <c r="E4988" s="23">
        <v>2.3731001699999998</v>
      </c>
      <c r="F4988" s="23">
        <v>1.4911567990000001</v>
      </c>
      <c r="G4988" s="17">
        <v>0.92522723399999995</v>
      </c>
      <c r="H4988" s="17">
        <v>7.4800000000000005E-2</v>
      </c>
      <c r="I4988" s="17">
        <v>0.96490826399999996</v>
      </c>
      <c r="J4988" s="17">
        <v>3.49E-2</v>
      </c>
      <c r="K4988" s="17">
        <v>2.3900000000000001E-4</v>
      </c>
    </row>
    <row r="4989" spans="1:11" x14ac:dyDescent="0.45">
      <c r="A4989" s="10" t="s">
        <v>45</v>
      </c>
      <c r="B4989" s="20">
        <v>0.85099999999999998</v>
      </c>
      <c r="C4989" s="19">
        <v>5837</v>
      </c>
      <c r="D4989" s="19">
        <v>3427.3582059999999</v>
      </c>
      <c r="E4989" s="23">
        <v>2.3780199990000002</v>
      </c>
      <c r="F4989" s="23">
        <v>1.499113352</v>
      </c>
      <c r="G4989" s="17">
        <v>0.92530409499999999</v>
      </c>
      <c r="H4989" s="17">
        <v>7.4700000000000003E-2</v>
      </c>
      <c r="I4989" s="17">
        <v>0.964954702</v>
      </c>
      <c r="J4989" s="17">
        <v>3.4799999999999998E-2</v>
      </c>
      <c r="K4989" s="17">
        <v>2.3900000000000001E-4</v>
      </c>
    </row>
    <row r="4990" spans="1:11" x14ac:dyDescent="0.45">
      <c r="A4990" s="10" t="s">
        <v>45</v>
      </c>
      <c r="B4990" s="20">
        <v>0.85199999999999998</v>
      </c>
      <c r="C4990" s="19">
        <v>5844</v>
      </c>
      <c r="D4990" s="19">
        <v>3444.0870759999998</v>
      </c>
      <c r="E4990" s="23">
        <v>2.3995329179999998</v>
      </c>
      <c r="F4990" s="23">
        <v>1.5039231310000001</v>
      </c>
      <c r="G4990" s="17">
        <v>0.925393566</v>
      </c>
      <c r="H4990" s="17">
        <v>7.46E-2</v>
      </c>
      <c r="I4990" s="17">
        <v>0.96493261900000005</v>
      </c>
      <c r="J4990" s="17">
        <v>3.4799999999999998E-2</v>
      </c>
      <c r="K4990" s="17">
        <v>2.3900000000000001E-4</v>
      </c>
    </row>
    <row r="4991" spans="1:11" x14ac:dyDescent="0.45">
      <c r="A4991" s="10" t="s">
        <v>45</v>
      </c>
      <c r="B4991" s="20">
        <v>0.85299999999999998</v>
      </c>
      <c r="C4991" s="19">
        <v>5851</v>
      </c>
      <c r="D4991" s="19">
        <v>3460.9327509999998</v>
      </c>
      <c r="E4991" s="23">
        <v>2.40736061</v>
      </c>
      <c r="F4991" s="23">
        <v>1.5109928319999999</v>
      </c>
      <c r="G4991" s="17">
        <v>0.92548282299999995</v>
      </c>
      <c r="H4991" s="17">
        <v>7.4499999999999997E-2</v>
      </c>
      <c r="I4991" s="17">
        <v>0.96499957400000003</v>
      </c>
      <c r="J4991" s="17">
        <v>3.4799999999999998E-2</v>
      </c>
      <c r="K4991" s="17">
        <v>2.3800000000000001E-4</v>
      </c>
    </row>
    <row r="4992" spans="1:11" x14ac:dyDescent="0.45">
      <c r="A4992" s="10" t="s">
        <v>45</v>
      </c>
      <c r="B4992" s="20">
        <v>0.85399999999999998</v>
      </c>
      <c r="C4992" s="19">
        <v>5858</v>
      </c>
      <c r="D4992" s="19">
        <v>3477.8199199999999</v>
      </c>
      <c r="E4992" s="23">
        <v>2.4175273389999998</v>
      </c>
      <c r="F4992" s="23">
        <v>1.5172895870000001</v>
      </c>
      <c r="G4992" s="17">
        <v>0.92557186800000002</v>
      </c>
      <c r="H4992" s="17">
        <v>7.4399999999999994E-2</v>
      </c>
      <c r="I4992" s="17">
        <v>0.96492785700000006</v>
      </c>
      <c r="J4992" s="17">
        <v>3.4799999999999998E-2</v>
      </c>
      <c r="K4992" s="17">
        <v>2.3800000000000001E-4</v>
      </c>
    </row>
    <row r="4993" spans="1:11" x14ac:dyDescent="0.45">
      <c r="A4993" s="10" t="s">
        <v>45</v>
      </c>
      <c r="B4993" s="20">
        <v>0.85499999999999998</v>
      </c>
      <c r="C4993" s="19">
        <v>5865</v>
      </c>
      <c r="D4993" s="19">
        <v>3494.771209</v>
      </c>
      <c r="E4993" s="23">
        <v>2.4244352810000001</v>
      </c>
      <c r="F4993" s="23">
        <v>1.522360328</v>
      </c>
      <c r="G4993" s="17">
        <v>0.92566069900000003</v>
      </c>
      <c r="H4993" s="17">
        <v>7.4300000000000005E-2</v>
      </c>
      <c r="I4993" s="17">
        <v>0.96485654399999998</v>
      </c>
      <c r="J4993" s="17">
        <v>3.49E-2</v>
      </c>
      <c r="K4993" s="17">
        <v>2.3800000000000001E-4</v>
      </c>
    </row>
    <row r="4994" spans="1:11" x14ac:dyDescent="0.45">
      <c r="A4994" s="10" t="s">
        <v>45</v>
      </c>
      <c r="B4994" s="20">
        <v>0.85599999999999998</v>
      </c>
      <c r="C4994" s="19">
        <v>5872</v>
      </c>
      <c r="D4994" s="19">
        <v>3511.795494</v>
      </c>
      <c r="E4994" s="23">
        <v>2.4351248559999998</v>
      </c>
      <c r="F4994" s="23">
        <v>1.529474899</v>
      </c>
      <c r="G4994" s="17">
        <v>0.92574931900000001</v>
      </c>
      <c r="H4994" s="17">
        <v>7.4300000000000005E-2</v>
      </c>
      <c r="I4994" s="17">
        <v>0.96492165399999996</v>
      </c>
      <c r="J4994" s="17">
        <v>3.4799999999999998E-2</v>
      </c>
      <c r="K4994" s="17">
        <v>2.3699999999999999E-4</v>
      </c>
    </row>
    <row r="4995" spans="1:11" x14ac:dyDescent="0.45">
      <c r="A4995" s="10" t="s">
        <v>45</v>
      </c>
      <c r="B4995" s="20">
        <v>0.85699999999999998</v>
      </c>
      <c r="C4995" s="19">
        <v>5879</v>
      </c>
      <c r="D4995" s="19">
        <v>3528.9261099999999</v>
      </c>
      <c r="E4995" s="23">
        <v>2.4564096370000001</v>
      </c>
      <c r="F4995" s="23">
        <v>1.536620893</v>
      </c>
      <c r="G4995" s="17">
        <v>0.92583772799999997</v>
      </c>
      <c r="H4995" s="17">
        <v>7.4200000000000002E-2</v>
      </c>
      <c r="I4995" s="17">
        <v>0.96474679699999999</v>
      </c>
      <c r="J4995" s="17">
        <v>3.5000000000000003E-2</v>
      </c>
      <c r="K4995" s="17">
        <v>2.3699999999999999E-4</v>
      </c>
    </row>
    <row r="4996" spans="1:11" x14ac:dyDescent="0.45">
      <c r="A4996" s="10" t="s">
        <v>45</v>
      </c>
      <c r="B4996" s="20">
        <v>0.85799999999999998</v>
      </c>
      <c r="C4996" s="19">
        <v>5884</v>
      </c>
      <c r="D4996" s="19">
        <v>3541.2441100000001</v>
      </c>
      <c r="E4996" s="23">
        <v>2.471159219</v>
      </c>
      <c r="F4996" s="23">
        <v>1.542990707</v>
      </c>
      <c r="G4996" s="17">
        <v>0.925900748</v>
      </c>
      <c r="H4996" s="17">
        <v>7.4099999999999999E-2</v>
      </c>
      <c r="I4996" s="17">
        <v>0.96475937</v>
      </c>
      <c r="J4996" s="17">
        <v>3.5000000000000003E-2</v>
      </c>
      <c r="K4996" s="17">
        <v>2.3599999999999999E-4</v>
      </c>
    </row>
    <row r="4997" spans="1:11" x14ac:dyDescent="0.45">
      <c r="A4997" s="10" t="s">
        <v>45</v>
      </c>
      <c r="B4997" s="20">
        <v>0.85899999999999999</v>
      </c>
      <c r="C4997" s="19">
        <v>5892</v>
      </c>
      <c r="D4997" s="19">
        <v>3561.0684580000002</v>
      </c>
      <c r="E4997" s="23">
        <v>2.4825999670000001</v>
      </c>
      <c r="F4997" s="23">
        <v>1.5473406999999999</v>
      </c>
      <c r="G4997" s="17">
        <v>0.92600135800000005</v>
      </c>
      <c r="H4997" s="17">
        <v>7.3999999999999996E-2</v>
      </c>
      <c r="I4997" s="17">
        <v>0.96483770499999999</v>
      </c>
      <c r="J4997" s="17">
        <v>3.49E-2</v>
      </c>
      <c r="K4997" s="17">
        <v>2.3599999999999999E-4</v>
      </c>
    </row>
    <row r="4998" spans="1:11" x14ac:dyDescent="0.45">
      <c r="A4998" s="10" t="s">
        <v>45</v>
      </c>
      <c r="B4998" s="20">
        <v>0.86</v>
      </c>
      <c r="C4998" s="19">
        <v>5899</v>
      </c>
      <c r="D4998" s="19">
        <v>3578.4700429999998</v>
      </c>
      <c r="E4998" s="23">
        <v>2.4893988820000001</v>
      </c>
      <c r="F4998" s="23">
        <v>1.554848515</v>
      </c>
      <c r="G4998" s="17">
        <v>0.92608916799999996</v>
      </c>
      <c r="H4998" s="17">
        <v>7.3899999999999993E-2</v>
      </c>
      <c r="I4998" s="17">
        <v>0.96477926300000005</v>
      </c>
      <c r="J4998" s="17">
        <v>3.5000000000000003E-2</v>
      </c>
      <c r="K4998" s="17">
        <v>2.3599999999999999E-4</v>
      </c>
    </row>
    <row r="4999" spans="1:11" x14ac:dyDescent="0.45">
      <c r="A4999" s="10" t="s">
        <v>45</v>
      </c>
      <c r="B4999" s="20">
        <v>0.86099999999999999</v>
      </c>
      <c r="C4999" s="19">
        <v>5906</v>
      </c>
      <c r="D4999" s="19">
        <v>3596.0042440000002</v>
      </c>
      <c r="E4999" s="23">
        <v>2.5108592220000001</v>
      </c>
      <c r="F4999" s="23">
        <v>1.5600798250000001</v>
      </c>
      <c r="G4999" s="17">
        <v>0.92600744999999995</v>
      </c>
      <c r="H4999" s="17">
        <v>7.3999999999999996E-2</v>
      </c>
      <c r="I4999" s="17">
        <v>0.96477132300000001</v>
      </c>
      <c r="J4999" s="17">
        <v>3.5000000000000003E-2</v>
      </c>
      <c r="K4999" s="17">
        <v>2.3499999999999999E-4</v>
      </c>
    </row>
    <row r="5000" spans="1:11" x14ac:dyDescent="0.45">
      <c r="A5000" s="10" t="s">
        <v>45</v>
      </c>
      <c r="B5000" s="20">
        <v>0.86199999999999999</v>
      </c>
      <c r="C5000" s="19">
        <v>5911</v>
      </c>
      <c r="D5000" s="19">
        <v>3608.5830299999998</v>
      </c>
      <c r="E5000" s="23">
        <v>2.519259677</v>
      </c>
      <c r="F5000" s="23">
        <v>1.5678798439999999</v>
      </c>
      <c r="G5000" s="17">
        <v>0.92607003899999996</v>
      </c>
      <c r="H5000" s="17">
        <v>7.3899999999999993E-2</v>
      </c>
      <c r="I5000" s="17">
        <v>0.96460752100000002</v>
      </c>
      <c r="J5000" s="17">
        <v>3.5200000000000002E-2</v>
      </c>
      <c r="K5000" s="17">
        <v>2.3499999999999999E-4</v>
      </c>
    </row>
    <row r="5001" spans="1:11" x14ac:dyDescent="0.45">
      <c r="A5001" s="10" t="s">
        <v>45</v>
      </c>
      <c r="B5001" s="20">
        <v>0.86299999999999999</v>
      </c>
      <c r="C5001" s="19">
        <v>5920</v>
      </c>
      <c r="D5001" s="19">
        <v>3631.302142</v>
      </c>
      <c r="E5001" s="23">
        <v>2.5274782070000001</v>
      </c>
      <c r="F5001" s="23">
        <v>1.571917834</v>
      </c>
      <c r="G5001" s="17">
        <v>0.925675676</v>
      </c>
      <c r="H5001" s="17">
        <v>7.4300000000000005E-2</v>
      </c>
      <c r="I5001" s="17">
        <v>0.96469151200000003</v>
      </c>
      <c r="J5001" s="17">
        <v>3.5099999999999999E-2</v>
      </c>
      <c r="K5001" s="17">
        <v>2.3499999999999999E-4</v>
      </c>
    </row>
    <row r="5002" spans="1:11" x14ac:dyDescent="0.45">
      <c r="A5002" s="10" t="s">
        <v>45</v>
      </c>
      <c r="B5002" s="20">
        <v>0.86399999999999999</v>
      </c>
      <c r="C5002" s="19">
        <v>5926</v>
      </c>
      <c r="D5002" s="19">
        <v>3646.4961589999998</v>
      </c>
      <c r="E5002" s="23">
        <v>2.5379693269999999</v>
      </c>
      <c r="F5002" s="23">
        <v>1.581923824</v>
      </c>
      <c r="G5002" s="17">
        <v>0.92575092800000003</v>
      </c>
      <c r="H5002" s="17">
        <v>7.4200000000000002E-2</v>
      </c>
      <c r="I5002" s="17">
        <v>0.96452656599999997</v>
      </c>
      <c r="J5002" s="17">
        <v>3.5200000000000002E-2</v>
      </c>
      <c r="K5002" s="17">
        <v>2.34E-4</v>
      </c>
    </row>
    <row r="5003" spans="1:11" x14ac:dyDescent="0.45">
      <c r="A5003" s="10" t="s">
        <v>45</v>
      </c>
      <c r="B5003" s="20">
        <v>0.86499999999999999</v>
      </c>
      <c r="C5003" s="19">
        <v>5933</v>
      </c>
      <c r="D5003" s="19">
        <v>3664.3004900000001</v>
      </c>
      <c r="E5003" s="23">
        <v>2.548257408</v>
      </c>
      <c r="F5003" s="23">
        <v>1.587039407</v>
      </c>
      <c r="G5003" s="17">
        <v>0.92583853000000005</v>
      </c>
      <c r="H5003" s="17">
        <v>7.4200000000000002E-2</v>
      </c>
      <c r="I5003" s="17">
        <v>0.96434116299999995</v>
      </c>
      <c r="J5003" s="17">
        <v>3.5400000000000001E-2</v>
      </c>
      <c r="K5003" s="17">
        <v>2.34E-4</v>
      </c>
    </row>
    <row r="5004" spans="1:11" x14ac:dyDescent="0.45">
      <c r="A5004" s="10" t="s">
        <v>45</v>
      </c>
      <c r="B5004" s="20">
        <v>0.86599999999999999</v>
      </c>
      <c r="C5004" s="19">
        <v>5940</v>
      </c>
      <c r="D5004" s="19">
        <v>3682.1909999999998</v>
      </c>
      <c r="E5004" s="23">
        <v>2.562227509</v>
      </c>
      <c r="F5004" s="23">
        <v>1.594523023</v>
      </c>
      <c r="G5004" s="17">
        <v>0.92592592600000001</v>
      </c>
      <c r="H5004" s="17">
        <v>7.4099999999999999E-2</v>
      </c>
      <c r="I5004" s="17">
        <v>0.96418633099999995</v>
      </c>
      <c r="J5004" s="17">
        <v>3.56E-2</v>
      </c>
      <c r="K5004" s="17">
        <v>2.34E-4</v>
      </c>
    </row>
    <row r="5005" spans="1:11" x14ac:dyDescent="0.45">
      <c r="A5005" s="10" t="s">
        <v>45</v>
      </c>
      <c r="B5005" s="20">
        <v>0.86699999999999999</v>
      </c>
      <c r="C5005" s="19">
        <v>5947</v>
      </c>
      <c r="D5005" s="19">
        <v>3700.1452239999999</v>
      </c>
      <c r="E5005" s="23">
        <v>2.5648890660000001</v>
      </c>
      <c r="F5005" s="23">
        <v>1.601186183</v>
      </c>
      <c r="G5005" s="17">
        <v>0.92601311600000002</v>
      </c>
      <c r="H5005" s="17">
        <v>7.3999999999999996E-2</v>
      </c>
      <c r="I5005" s="17">
        <v>0.964277249</v>
      </c>
      <c r="J5005" s="17">
        <v>3.5499999999999997E-2</v>
      </c>
      <c r="K5005" s="17">
        <v>2.33E-4</v>
      </c>
    </row>
    <row r="5006" spans="1:11" x14ac:dyDescent="0.45">
      <c r="A5006" s="10" t="s">
        <v>45</v>
      </c>
      <c r="B5006" s="20">
        <v>0.86799999999999999</v>
      </c>
      <c r="C5006" s="19">
        <v>5953</v>
      </c>
      <c r="D5006" s="19">
        <v>3715.5444739999998</v>
      </c>
      <c r="E5006" s="23">
        <v>2.5684296639999999</v>
      </c>
      <c r="F5006" s="23">
        <v>1.607859017</v>
      </c>
      <c r="G5006" s="17">
        <v>0.92608768699999999</v>
      </c>
      <c r="H5006" s="17">
        <v>7.3899999999999993E-2</v>
      </c>
      <c r="I5006" s="17">
        <v>0.96456244899999999</v>
      </c>
      <c r="J5006" s="17">
        <v>3.5200000000000002E-2</v>
      </c>
      <c r="K5006" s="17">
        <v>2.31E-4</v>
      </c>
    </row>
    <row r="5007" spans="1:11" x14ac:dyDescent="0.45">
      <c r="A5007" s="10" t="s">
        <v>45</v>
      </c>
      <c r="B5007" s="20">
        <v>0.86899999999999999</v>
      </c>
      <c r="C5007" s="19">
        <v>5961</v>
      </c>
      <c r="D5007" s="19">
        <v>3736.142355</v>
      </c>
      <c r="E5007" s="23">
        <v>2.5808855560000001</v>
      </c>
      <c r="F5007" s="23">
        <v>1.612571172</v>
      </c>
      <c r="G5007" s="17">
        <v>0.92618688100000002</v>
      </c>
      <c r="H5007" s="17">
        <v>7.3800000000000004E-2</v>
      </c>
      <c r="I5007" s="17">
        <v>0.96433129699999998</v>
      </c>
      <c r="J5007" s="17">
        <v>3.5400000000000001E-2</v>
      </c>
      <c r="K5007" s="17">
        <v>2.31E-4</v>
      </c>
    </row>
    <row r="5008" spans="1:11" x14ac:dyDescent="0.45">
      <c r="A5008" s="10" t="s">
        <v>45</v>
      </c>
      <c r="B5008" s="20">
        <v>0.87</v>
      </c>
      <c r="C5008" s="19">
        <v>5968</v>
      </c>
      <c r="D5008" s="19">
        <v>3754.2682559999998</v>
      </c>
      <c r="E5008" s="23">
        <v>2.6012165029999998</v>
      </c>
      <c r="F5008" s="23">
        <v>1.620297431</v>
      </c>
      <c r="G5008" s="17">
        <v>0.92627345800000005</v>
      </c>
      <c r="H5008" s="17">
        <v>7.3700000000000002E-2</v>
      </c>
      <c r="I5008" s="17">
        <v>0.96417709200000001</v>
      </c>
      <c r="J5008" s="17">
        <v>3.56E-2</v>
      </c>
      <c r="K5008" s="17">
        <v>2.31E-4</v>
      </c>
    </row>
    <row r="5009" spans="1:11" x14ac:dyDescent="0.45">
      <c r="A5009" s="10" t="s">
        <v>45</v>
      </c>
      <c r="B5009" s="20">
        <v>0.871</v>
      </c>
      <c r="C5009" s="19">
        <v>5974</v>
      </c>
      <c r="D5009" s="19">
        <v>3769.9111499999999</v>
      </c>
      <c r="E5009" s="23">
        <v>2.6149427630000002</v>
      </c>
      <c r="F5009" s="23">
        <v>1.6283073459999999</v>
      </c>
      <c r="G5009" s="17">
        <v>0.92634750600000004</v>
      </c>
      <c r="H5009" s="17">
        <v>7.3700000000000002E-2</v>
      </c>
      <c r="I5009" s="17">
        <v>0.96408316199999999</v>
      </c>
      <c r="J5009" s="17">
        <v>3.5700000000000003E-2</v>
      </c>
      <c r="K5009" s="17">
        <v>2.31E-4</v>
      </c>
    </row>
    <row r="5010" spans="1:11" x14ac:dyDescent="0.45">
      <c r="A5010" s="10" t="s">
        <v>45</v>
      </c>
      <c r="B5010" s="20">
        <v>0.872</v>
      </c>
      <c r="C5010" s="19">
        <v>5981</v>
      </c>
      <c r="D5010" s="19">
        <v>3788.237259</v>
      </c>
      <c r="E5010" s="23">
        <v>2.6230018140000002</v>
      </c>
      <c r="F5010" s="23">
        <v>1.6339778439999999</v>
      </c>
      <c r="G5010" s="17">
        <v>0.92643370700000005</v>
      </c>
      <c r="H5010" s="17">
        <v>7.3599999999999999E-2</v>
      </c>
      <c r="I5010" s="17">
        <v>0.96413943700000004</v>
      </c>
      <c r="J5010" s="17">
        <v>3.56E-2</v>
      </c>
      <c r="K5010" s="17">
        <v>2.3000000000000001E-4</v>
      </c>
    </row>
    <row r="5011" spans="1:11" x14ac:dyDescent="0.45">
      <c r="A5011" s="10" t="s">
        <v>45</v>
      </c>
      <c r="B5011" s="20">
        <v>0.873</v>
      </c>
      <c r="C5011" s="19">
        <v>5988</v>
      </c>
      <c r="D5011" s="19">
        <v>3806.6239639999999</v>
      </c>
      <c r="E5011" s="23">
        <v>2.63226424</v>
      </c>
      <c r="F5011" s="23">
        <v>1.64120164</v>
      </c>
      <c r="G5011" s="17">
        <v>0.926519706</v>
      </c>
      <c r="H5011" s="17">
        <v>7.3499999999999996E-2</v>
      </c>
      <c r="I5011" s="17">
        <v>0.96417414599999995</v>
      </c>
      <c r="J5011" s="17">
        <v>3.56E-2</v>
      </c>
      <c r="K5011" s="17">
        <v>2.3000000000000001E-4</v>
      </c>
    </row>
    <row r="5012" spans="1:11" x14ac:dyDescent="0.45">
      <c r="A5012" s="10" t="s">
        <v>45</v>
      </c>
      <c r="B5012" s="20">
        <v>0.874</v>
      </c>
      <c r="C5012" s="19">
        <v>5995</v>
      </c>
      <c r="D5012" s="19">
        <v>3825.0965839999999</v>
      </c>
      <c r="E5012" s="23">
        <v>2.6413174179999999</v>
      </c>
      <c r="F5012" s="23">
        <v>1.6471185690000001</v>
      </c>
      <c r="G5012" s="17">
        <v>0.92660550500000005</v>
      </c>
      <c r="H5012" s="17">
        <v>7.3400000000000007E-2</v>
      </c>
      <c r="I5012" s="17">
        <v>0.96395553899999997</v>
      </c>
      <c r="J5012" s="17">
        <v>3.5799999999999998E-2</v>
      </c>
      <c r="K5012" s="17">
        <v>2.3000000000000001E-4</v>
      </c>
    </row>
    <row r="5013" spans="1:11" x14ac:dyDescent="0.45">
      <c r="A5013" s="10" t="s">
        <v>45</v>
      </c>
      <c r="B5013" s="20">
        <v>0.875</v>
      </c>
      <c r="C5013" s="19">
        <v>6002</v>
      </c>
      <c r="D5013" s="19">
        <v>3843.6118339999998</v>
      </c>
      <c r="E5013" s="23">
        <v>2.6498462850000002</v>
      </c>
      <c r="F5013" s="23">
        <v>1.654389391</v>
      </c>
      <c r="G5013" s="17">
        <v>0.92669110300000002</v>
      </c>
      <c r="H5013" s="17">
        <v>7.3300000000000004E-2</v>
      </c>
      <c r="I5013" s="17">
        <v>0.96396074799999998</v>
      </c>
      <c r="J5013" s="17">
        <v>3.5799999999999998E-2</v>
      </c>
      <c r="K5013" s="17">
        <v>2.3000000000000001E-4</v>
      </c>
    </row>
    <row r="5014" spans="1:11" x14ac:dyDescent="0.45">
      <c r="A5014" s="10" t="s">
        <v>45</v>
      </c>
      <c r="B5014" s="20">
        <v>0.876</v>
      </c>
      <c r="C5014" s="19">
        <v>6009</v>
      </c>
      <c r="D5014" s="19">
        <v>3862.274692</v>
      </c>
      <c r="E5014" s="23">
        <v>2.684072419</v>
      </c>
      <c r="F5014" s="23">
        <v>1.6616585239999999</v>
      </c>
      <c r="G5014" s="17">
        <v>0.92677650199999995</v>
      </c>
      <c r="H5014" s="17">
        <v>7.3200000000000001E-2</v>
      </c>
      <c r="I5014" s="17">
        <v>0.96413346200000005</v>
      </c>
      <c r="J5014" s="17">
        <v>3.56E-2</v>
      </c>
      <c r="K5014" s="17">
        <v>2.2900000000000001E-4</v>
      </c>
    </row>
    <row r="5015" spans="1:11" x14ac:dyDescent="0.45">
      <c r="A5015" s="10" t="s">
        <v>45</v>
      </c>
      <c r="B5015" s="20">
        <v>0.877</v>
      </c>
      <c r="C5015" s="19">
        <v>6014</v>
      </c>
      <c r="D5015" s="19">
        <v>3875.719149</v>
      </c>
      <c r="E5015" s="23">
        <v>2.6961500730000001</v>
      </c>
      <c r="F5015" s="23">
        <v>1.668106544</v>
      </c>
      <c r="G5015" s="17">
        <v>0.92683737899999996</v>
      </c>
      <c r="H5015" s="17">
        <v>7.3200000000000001E-2</v>
      </c>
      <c r="I5015" s="17">
        <v>0.96390911300000004</v>
      </c>
      <c r="J5015" s="17">
        <v>3.5900000000000001E-2</v>
      </c>
      <c r="K5015" s="17">
        <v>2.2900000000000001E-4</v>
      </c>
    </row>
    <row r="5016" spans="1:11" x14ac:dyDescent="0.45">
      <c r="A5016" s="10" t="s">
        <v>45</v>
      </c>
      <c r="B5016" s="20">
        <v>0.878</v>
      </c>
      <c r="C5016" s="19">
        <v>6022</v>
      </c>
      <c r="D5016" s="19">
        <v>3897.3818030000002</v>
      </c>
      <c r="E5016" s="23">
        <v>2.7142094999999999</v>
      </c>
      <c r="F5016" s="23">
        <v>1.674183786</v>
      </c>
      <c r="G5016" s="17">
        <v>0.92693457300000004</v>
      </c>
      <c r="H5016" s="17">
        <v>7.3099999999999998E-2</v>
      </c>
      <c r="I5016" s="17">
        <v>0.96392831899999998</v>
      </c>
      <c r="J5016" s="17">
        <v>3.5799999999999998E-2</v>
      </c>
      <c r="K5016" s="17">
        <v>2.2800000000000001E-4</v>
      </c>
    </row>
    <row r="5017" spans="1:11" x14ac:dyDescent="0.45">
      <c r="A5017" s="10" t="s">
        <v>45</v>
      </c>
      <c r="B5017" s="20">
        <v>0.879</v>
      </c>
      <c r="C5017" s="19">
        <v>6027</v>
      </c>
      <c r="D5017" s="19">
        <v>3910.9692719999998</v>
      </c>
      <c r="E5017" s="23">
        <v>2.7241595529999998</v>
      </c>
      <c r="F5017" s="23">
        <v>1.6810143799999999</v>
      </c>
      <c r="G5017" s="17">
        <v>0.92682926799999998</v>
      </c>
      <c r="H5017" s="17">
        <v>7.3200000000000001E-2</v>
      </c>
      <c r="I5017" s="17">
        <v>0.96393181999999999</v>
      </c>
      <c r="J5017" s="17">
        <v>3.5799999999999998E-2</v>
      </c>
      <c r="K5017" s="17">
        <v>2.2800000000000001E-4</v>
      </c>
    </row>
    <row r="5018" spans="1:11" x14ac:dyDescent="0.45">
      <c r="A5018" s="10" t="s">
        <v>45</v>
      </c>
      <c r="B5018" s="20">
        <v>0.88</v>
      </c>
      <c r="C5018" s="19">
        <v>6036</v>
      </c>
      <c r="D5018" s="19">
        <v>3935.5575789999998</v>
      </c>
      <c r="E5018" s="23">
        <v>2.7408511519999998</v>
      </c>
      <c r="F5018" s="23">
        <v>1.684439625</v>
      </c>
      <c r="G5018" s="17">
        <v>0.92693837000000001</v>
      </c>
      <c r="H5018" s="17">
        <v>7.3099999999999998E-2</v>
      </c>
      <c r="I5018" s="17">
        <v>0.96392520400000004</v>
      </c>
      <c r="J5018" s="17">
        <v>3.5799999999999998E-2</v>
      </c>
      <c r="K5018" s="17">
        <v>2.2800000000000001E-4</v>
      </c>
    </row>
    <row r="5019" spans="1:11" x14ac:dyDescent="0.45">
      <c r="A5019" s="10" t="s">
        <v>45</v>
      </c>
      <c r="B5019" s="20">
        <v>0.88100000000000001</v>
      </c>
      <c r="C5019" s="19">
        <v>6040</v>
      </c>
      <c r="D5019" s="19">
        <v>3946.539315</v>
      </c>
      <c r="E5019" s="23">
        <v>2.746336941</v>
      </c>
      <c r="F5019" s="23">
        <v>1.696603721</v>
      </c>
      <c r="G5019" s="17">
        <v>0.92698675500000005</v>
      </c>
      <c r="H5019" s="17">
        <v>7.2999999999999995E-2</v>
      </c>
      <c r="I5019" s="17">
        <v>0.96393653400000001</v>
      </c>
      <c r="J5019" s="17">
        <v>3.5799999999999998E-2</v>
      </c>
      <c r="K5019" s="17">
        <v>2.2800000000000001E-4</v>
      </c>
    </row>
    <row r="5020" spans="1:11" x14ac:dyDescent="0.45">
      <c r="A5020" s="10" t="s">
        <v>45</v>
      </c>
      <c r="B5020" s="20">
        <v>0.88200000000000001</v>
      </c>
      <c r="C5020" s="19">
        <v>6048</v>
      </c>
      <c r="D5020" s="19">
        <v>3968.6639110000001</v>
      </c>
      <c r="E5020" s="23">
        <v>2.7725396789999999</v>
      </c>
      <c r="F5020" s="23">
        <v>1.7012305430000001</v>
      </c>
      <c r="G5020" s="17">
        <v>0.92708333300000001</v>
      </c>
      <c r="H5020" s="17">
        <v>7.2900000000000006E-2</v>
      </c>
      <c r="I5020" s="17">
        <v>0.963970832</v>
      </c>
      <c r="J5020" s="17">
        <v>3.5799999999999998E-2</v>
      </c>
      <c r="K5020" s="17">
        <v>2.2699999999999999E-4</v>
      </c>
    </row>
    <row r="5021" spans="1:11" x14ac:dyDescent="0.45">
      <c r="A5021" s="10" t="s">
        <v>45</v>
      </c>
      <c r="B5021" s="20">
        <v>0.88300000000000001</v>
      </c>
      <c r="C5021" s="19">
        <v>6057</v>
      </c>
      <c r="D5021" s="19">
        <v>3993.713792</v>
      </c>
      <c r="E5021" s="23">
        <v>2.79771847</v>
      </c>
      <c r="F5021" s="23">
        <v>1.709177306</v>
      </c>
      <c r="G5021" s="17">
        <v>0.92719167899999999</v>
      </c>
      <c r="H5021" s="17">
        <v>7.2800000000000004E-2</v>
      </c>
      <c r="I5021" s="17">
        <v>0.963907442</v>
      </c>
      <c r="J5021" s="17">
        <v>3.5900000000000001E-2</v>
      </c>
      <c r="K5021" s="17">
        <v>2.2699999999999999E-4</v>
      </c>
    </row>
    <row r="5022" spans="1:11" x14ac:dyDescent="0.45">
      <c r="A5022" s="10" t="s">
        <v>45</v>
      </c>
      <c r="B5022" s="20">
        <v>0.88400000000000001</v>
      </c>
      <c r="C5022" s="19">
        <v>6064</v>
      </c>
      <c r="D5022" s="19">
        <v>4013.4199549999998</v>
      </c>
      <c r="E5022" s="23">
        <v>2.8190992129999999</v>
      </c>
      <c r="F5022" s="23">
        <v>1.7183447279999999</v>
      </c>
      <c r="G5022" s="17">
        <v>0.92727572599999997</v>
      </c>
      <c r="H5022" s="17">
        <v>7.2700000000000001E-2</v>
      </c>
      <c r="I5022" s="17">
        <v>0.96383419800000003</v>
      </c>
      <c r="J5022" s="17">
        <v>3.5900000000000001E-2</v>
      </c>
      <c r="K5022" s="17">
        <v>2.2699999999999999E-4</v>
      </c>
    </row>
    <row r="5023" spans="1:11" x14ac:dyDescent="0.45">
      <c r="A5023" s="10" t="s">
        <v>45</v>
      </c>
      <c r="B5023" s="20">
        <v>0.88500000000000001</v>
      </c>
      <c r="C5023" s="19">
        <v>6070</v>
      </c>
      <c r="D5023" s="19">
        <v>4030.3878669999999</v>
      </c>
      <c r="E5023" s="23">
        <v>2.8321151470000001</v>
      </c>
      <c r="F5023" s="23">
        <v>1.726215219</v>
      </c>
      <c r="G5023" s="17">
        <v>0.92734761099999996</v>
      </c>
      <c r="H5023" s="17">
        <v>7.2700000000000001E-2</v>
      </c>
      <c r="I5023" s="17">
        <v>0.96390069700000003</v>
      </c>
      <c r="J5023" s="17">
        <v>3.5900000000000001E-2</v>
      </c>
      <c r="K5023" s="17">
        <v>2.2599999999999999E-4</v>
      </c>
    </row>
    <row r="5024" spans="1:11" x14ac:dyDescent="0.45">
      <c r="A5024" s="10" t="s">
        <v>45</v>
      </c>
      <c r="B5024" s="20">
        <v>0.88600000000000001</v>
      </c>
      <c r="C5024" s="19">
        <v>6075</v>
      </c>
      <c r="D5024" s="19">
        <v>4044.5900299999998</v>
      </c>
      <c r="E5024" s="23">
        <v>2.843183335</v>
      </c>
      <c r="F5024" s="23">
        <v>1.7329291920000001</v>
      </c>
      <c r="G5024" s="17">
        <v>0.92740740700000002</v>
      </c>
      <c r="H5024" s="17">
        <v>7.2599999999999998E-2</v>
      </c>
      <c r="I5024" s="17">
        <v>0.963916726</v>
      </c>
      <c r="J5024" s="17">
        <v>3.5900000000000001E-2</v>
      </c>
      <c r="K5024" s="17">
        <v>2.2599999999999999E-4</v>
      </c>
    </row>
    <row r="5025" spans="1:11" x14ac:dyDescent="0.45">
      <c r="A5025" s="10" t="s">
        <v>45</v>
      </c>
      <c r="B5025" s="20">
        <v>0.88700000000000001</v>
      </c>
      <c r="C5025" s="19">
        <v>6084</v>
      </c>
      <c r="D5025" s="19">
        <v>4070.2395320000001</v>
      </c>
      <c r="E5025" s="23">
        <v>2.8566916999999998</v>
      </c>
      <c r="F5025" s="23">
        <v>1.7389296270000001</v>
      </c>
      <c r="G5025" s="17">
        <v>0.92735042700000003</v>
      </c>
      <c r="H5025" s="17">
        <v>7.2599999999999998E-2</v>
      </c>
      <c r="I5025" s="17">
        <v>0.96377490200000004</v>
      </c>
      <c r="J5025" s="17">
        <v>3.5999999999999997E-2</v>
      </c>
      <c r="K5025" s="17">
        <v>2.2599999999999999E-4</v>
      </c>
    </row>
    <row r="5026" spans="1:11" x14ac:dyDescent="0.45">
      <c r="A5026" s="10" t="s">
        <v>45</v>
      </c>
      <c r="B5026" s="20">
        <v>0.88800000000000001</v>
      </c>
      <c r="C5026" s="19">
        <v>6091</v>
      </c>
      <c r="D5026" s="19">
        <v>4090.316135</v>
      </c>
      <c r="E5026" s="23">
        <v>2.8707074619999999</v>
      </c>
      <c r="F5026" s="23">
        <v>1.7473824659999999</v>
      </c>
      <c r="G5026" s="17">
        <v>0.92743391900000005</v>
      </c>
      <c r="H5026" s="17">
        <v>7.2599999999999998E-2</v>
      </c>
      <c r="I5026" s="17">
        <v>0.96359117100000002</v>
      </c>
      <c r="J5026" s="17">
        <v>3.6200000000000003E-2</v>
      </c>
      <c r="K5026" s="17">
        <v>2.2599999999999999E-4</v>
      </c>
    </row>
    <row r="5027" spans="1:11" x14ac:dyDescent="0.45">
      <c r="A5027" s="10" t="s">
        <v>45</v>
      </c>
      <c r="B5027" s="20">
        <v>0.88900000000000001</v>
      </c>
      <c r="C5027" s="19">
        <v>6098</v>
      </c>
      <c r="D5027" s="19">
        <v>4110.581819</v>
      </c>
      <c r="E5027" s="23">
        <v>2.9023834879999999</v>
      </c>
      <c r="F5027" s="23">
        <v>1.7549024630000001</v>
      </c>
      <c r="G5027" s="17">
        <v>0.92751721899999995</v>
      </c>
      <c r="H5027" s="17">
        <v>7.2499999999999995E-2</v>
      </c>
      <c r="I5027" s="17">
        <v>0.96357532700000004</v>
      </c>
      <c r="J5027" s="17">
        <v>3.6200000000000003E-2</v>
      </c>
      <c r="K5027" s="17">
        <v>2.2499999999999999E-4</v>
      </c>
    </row>
    <row r="5028" spans="1:11" x14ac:dyDescent="0.45">
      <c r="A5028" s="10" t="s">
        <v>45</v>
      </c>
      <c r="B5028" s="20">
        <v>0.89</v>
      </c>
      <c r="C5028" s="19">
        <v>6105</v>
      </c>
      <c r="D5028" s="19">
        <v>4130.9887010000002</v>
      </c>
      <c r="E5028" s="23">
        <v>2.9205543039999999</v>
      </c>
      <c r="F5028" s="23">
        <v>1.760115635</v>
      </c>
      <c r="G5028" s="17">
        <v>0.92760032800000003</v>
      </c>
      <c r="H5028" s="17">
        <v>7.2400000000000006E-2</v>
      </c>
      <c r="I5028" s="17">
        <v>0.96349264899999998</v>
      </c>
      <c r="J5028" s="17">
        <v>3.6299999999999999E-2</v>
      </c>
      <c r="K5028" s="17">
        <v>2.2499999999999999E-4</v>
      </c>
    </row>
    <row r="5029" spans="1:11" x14ac:dyDescent="0.45">
      <c r="A5029" s="10" t="s">
        <v>45</v>
      </c>
      <c r="B5029" s="20">
        <v>0.89100000000000001</v>
      </c>
      <c r="C5029" s="19">
        <v>6110</v>
      </c>
      <c r="D5029" s="19">
        <v>4145.6865070000003</v>
      </c>
      <c r="E5029" s="23">
        <v>2.9453098450000001</v>
      </c>
      <c r="F5029" s="23">
        <v>1.770688751</v>
      </c>
      <c r="G5029" s="17">
        <v>0.92765957399999999</v>
      </c>
      <c r="H5029" s="17">
        <v>7.2300000000000003E-2</v>
      </c>
      <c r="I5029" s="17">
        <v>0.96351680200000001</v>
      </c>
      <c r="J5029" s="17">
        <v>3.6299999999999999E-2</v>
      </c>
      <c r="K5029" s="17">
        <v>2.2499999999999999E-4</v>
      </c>
    </row>
    <row r="5030" spans="1:11" x14ac:dyDescent="0.45">
      <c r="A5030" s="10" t="s">
        <v>45</v>
      </c>
      <c r="B5030" s="20">
        <v>0.89200000000000002</v>
      </c>
      <c r="C5030" s="19">
        <v>6118</v>
      </c>
      <c r="D5030" s="19">
        <v>4169.310563</v>
      </c>
      <c r="E5030" s="23">
        <v>2.964439907</v>
      </c>
      <c r="F5030" s="23">
        <v>1.776931773</v>
      </c>
      <c r="G5030" s="17">
        <v>0.92775416799999999</v>
      </c>
      <c r="H5030" s="17">
        <v>7.22E-2</v>
      </c>
      <c r="I5030" s="17">
        <v>0.96356611700000006</v>
      </c>
      <c r="J5030" s="17">
        <v>3.6200000000000003E-2</v>
      </c>
      <c r="K5030" s="17">
        <v>2.24E-4</v>
      </c>
    </row>
    <row r="5031" spans="1:11" x14ac:dyDescent="0.45">
      <c r="A5031" s="10" t="s">
        <v>45</v>
      </c>
      <c r="B5031" s="20">
        <v>0.89300000000000002</v>
      </c>
      <c r="C5031" s="19">
        <v>6125</v>
      </c>
      <c r="D5031" s="19">
        <v>4190.1026099999999</v>
      </c>
      <c r="E5031" s="23">
        <v>2.9757874420000001</v>
      </c>
      <c r="F5031" s="23">
        <v>1.785978691</v>
      </c>
      <c r="G5031" s="17">
        <v>0.92783673499999997</v>
      </c>
      <c r="H5031" s="17">
        <v>7.22E-2</v>
      </c>
      <c r="I5031" s="17">
        <v>0.96345712800000005</v>
      </c>
      <c r="J5031" s="17">
        <v>3.6299999999999999E-2</v>
      </c>
      <c r="K5031" s="17">
        <v>2.24E-4</v>
      </c>
    </row>
    <row r="5032" spans="1:11" x14ac:dyDescent="0.45">
      <c r="A5032" s="10" t="s">
        <v>45</v>
      </c>
      <c r="B5032" s="20">
        <v>0.89400000000000002</v>
      </c>
      <c r="C5032" s="19">
        <v>6132</v>
      </c>
      <c r="D5032" s="19">
        <v>4211.0415409999996</v>
      </c>
      <c r="E5032" s="23">
        <v>3.0055445440000002</v>
      </c>
      <c r="F5032" s="23">
        <v>1.7928353109999999</v>
      </c>
      <c r="G5032" s="17">
        <v>0.92791911299999996</v>
      </c>
      <c r="H5032" s="17">
        <v>7.2099999999999997E-2</v>
      </c>
      <c r="I5032" s="17">
        <v>0.963445106</v>
      </c>
      <c r="J5032" s="17">
        <v>3.6299999999999999E-2</v>
      </c>
      <c r="K5032" s="17">
        <v>2.24E-4</v>
      </c>
    </row>
    <row r="5033" spans="1:11" x14ac:dyDescent="0.45">
      <c r="A5033" s="10" t="s">
        <v>45</v>
      </c>
      <c r="B5033" s="20">
        <v>0.89500000000000002</v>
      </c>
      <c r="C5033" s="19">
        <v>6138</v>
      </c>
      <c r="D5033" s="19">
        <v>4229.1246940000001</v>
      </c>
      <c r="E5033" s="23">
        <v>3.0189390870000001</v>
      </c>
      <c r="F5033" s="23">
        <v>1.8016987120000001</v>
      </c>
      <c r="G5033" s="17">
        <v>0.92798957299999996</v>
      </c>
      <c r="H5033" s="17">
        <v>7.1999999999999995E-2</v>
      </c>
      <c r="I5033" s="17">
        <v>0.96323791400000003</v>
      </c>
      <c r="J5033" s="17">
        <v>3.6499999999999998E-2</v>
      </c>
      <c r="K5033" s="17">
        <v>2.24E-4</v>
      </c>
    </row>
    <row r="5034" spans="1:11" x14ac:dyDescent="0.45">
      <c r="A5034" s="10" t="s">
        <v>45</v>
      </c>
      <c r="B5034" s="20">
        <v>0.89600000000000002</v>
      </c>
      <c r="C5034" s="19">
        <v>6146</v>
      </c>
      <c r="D5034" s="19">
        <v>4253.3414389999998</v>
      </c>
      <c r="E5034" s="23">
        <v>3.029092919</v>
      </c>
      <c r="F5034" s="23">
        <v>1.808389588</v>
      </c>
      <c r="G5034" s="17">
        <v>0.928083306</v>
      </c>
      <c r="H5034" s="17">
        <v>7.1900000000000006E-2</v>
      </c>
      <c r="I5034" s="17">
        <v>0.96329176000000005</v>
      </c>
      <c r="J5034" s="17">
        <v>3.6499999999999998E-2</v>
      </c>
      <c r="K5034" s="17">
        <v>2.24E-4</v>
      </c>
    </row>
    <row r="5035" spans="1:11" x14ac:dyDescent="0.45">
      <c r="A5035" s="10" t="s">
        <v>45</v>
      </c>
      <c r="B5035" s="20">
        <v>0.89700000000000002</v>
      </c>
      <c r="C5035" s="19">
        <v>6153</v>
      </c>
      <c r="D5035" s="19">
        <v>4274.6157480000002</v>
      </c>
      <c r="E5035" s="23">
        <v>3.045751299</v>
      </c>
      <c r="F5035" s="23">
        <v>1.817662678</v>
      </c>
      <c r="G5035" s="17">
        <v>0.92816512299999998</v>
      </c>
      <c r="H5035" s="17">
        <v>7.1800000000000003E-2</v>
      </c>
      <c r="I5035" s="17">
        <v>0.96320472300000004</v>
      </c>
      <c r="J5035" s="17">
        <v>3.6600000000000001E-2</v>
      </c>
      <c r="K5035" s="17">
        <v>2.23E-4</v>
      </c>
    </row>
    <row r="5036" spans="1:11" x14ac:dyDescent="0.45">
      <c r="A5036" s="10" t="s">
        <v>45</v>
      </c>
      <c r="B5036" s="20">
        <v>0.89800000000000002</v>
      </c>
      <c r="C5036" s="19">
        <v>6159</v>
      </c>
      <c r="D5036" s="19">
        <v>4292.909823</v>
      </c>
      <c r="E5036" s="23">
        <v>3.0528670070000001</v>
      </c>
      <c r="F5036" s="23">
        <v>1.8251753049999999</v>
      </c>
      <c r="G5036" s="17">
        <v>0.92823510300000001</v>
      </c>
      <c r="H5036" s="17">
        <v>7.1800000000000003E-2</v>
      </c>
      <c r="I5036" s="17">
        <v>0.96315898799999999</v>
      </c>
      <c r="J5036" s="17">
        <v>3.6600000000000001E-2</v>
      </c>
      <c r="K5036" s="17">
        <v>2.23E-4</v>
      </c>
    </row>
    <row r="5037" spans="1:11" x14ac:dyDescent="0.45">
      <c r="A5037" s="10" t="s">
        <v>45</v>
      </c>
      <c r="B5037" s="20">
        <v>0.89900000000000002</v>
      </c>
      <c r="C5037" s="19">
        <v>6165</v>
      </c>
      <c r="D5037" s="19">
        <v>4311.2897119999998</v>
      </c>
      <c r="E5037" s="23">
        <v>3.0745365840000001</v>
      </c>
      <c r="F5037" s="23">
        <v>1.83290646</v>
      </c>
      <c r="G5037" s="17">
        <v>0.92830494699999999</v>
      </c>
      <c r="H5037" s="17">
        <v>7.17E-2</v>
      </c>
      <c r="I5037" s="17">
        <v>0.963033896</v>
      </c>
      <c r="J5037" s="17">
        <v>3.6700000000000003E-2</v>
      </c>
      <c r="K5037" s="17">
        <v>2.23E-4</v>
      </c>
    </row>
    <row r="5038" spans="1:11" x14ac:dyDescent="0.45">
      <c r="A5038" s="10" t="s">
        <v>45</v>
      </c>
      <c r="B5038" s="20">
        <v>0.9</v>
      </c>
      <c r="C5038" s="19">
        <v>6173</v>
      </c>
      <c r="D5038" s="19">
        <v>4335.9642139999996</v>
      </c>
      <c r="E5038" s="23">
        <v>3.0926090249999998</v>
      </c>
      <c r="F5038" s="23">
        <v>1.840646695</v>
      </c>
      <c r="G5038" s="17">
        <v>0.92839786199999996</v>
      </c>
      <c r="H5038" s="17">
        <v>7.1599999999999997E-2</v>
      </c>
      <c r="I5038" s="17">
        <v>0.96305770999999996</v>
      </c>
      <c r="J5038" s="17">
        <v>3.6700000000000003E-2</v>
      </c>
      <c r="K5038" s="17">
        <v>2.23E-4</v>
      </c>
    </row>
    <row r="5039" spans="1:11" x14ac:dyDescent="0.45">
      <c r="A5039" s="10" t="s">
        <v>45</v>
      </c>
      <c r="B5039" s="20">
        <v>0.90100000000000002</v>
      </c>
      <c r="C5039" s="19">
        <v>6180</v>
      </c>
      <c r="D5039" s="19">
        <v>4357.7323120000001</v>
      </c>
      <c r="E5039" s="23">
        <v>3.1151210730000001</v>
      </c>
      <c r="F5039" s="23">
        <v>1.8495468909999999</v>
      </c>
      <c r="G5039" s="17">
        <v>0.92847896399999996</v>
      </c>
      <c r="H5039" s="17">
        <v>7.1499999999999994E-2</v>
      </c>
      <c r="I5039" s="17">
        <v>0.96293648799999998</v>
      </c>
      <c r="J5039" s="17">
        <v>3.6799999999999999E-2</v>
      </c>
      <c r="K5039" s="17">
        <v>2.23E-4</v>
      </c>
    </row>
    <row r="5040" spans="1:11" x14ac:dyDescent="0.45">
      <c r="A5040" s="10" t="s">
        <v>45</v>
      </c>
      <c r="B5040" s="20">
        <v>0.90200000000000002</v>
      </c>
      <c r="C5040" s="19">
        <v>6186</v>
      </c>
      <c r="D5040" s="19">
        <v>4376.4896769999996</v>
      </c>
      <c r="E5040" s="23">
        <v>3.1399194700000002</v>
      </c>
      <c r="F5040" s="23">
        <v>1.8572268970000001</v>
      </c>
      <c r="G5040" s="17">
        <v>0.928548335</v>
      </c>
      <c r="H5040" s="17">
        <v>7.1499999999999994E-2</v>
      </c>
      <c r="I5040" s="17">
        <v>0.96296819600000005</v>
      </c>
      <c r="J5040" s="17">
        <v>3.6799999999999999E-2</v>
      </c>
      <c r="K5040" s="17">
        <v>2.23E-4</v>
      </c>
    </row>
    <row r="5041" spans="1:11" x14ac:dyDescent="0.45">
      <c r="A5041" s="10" t="s">
        <v>45</v>
      </c>
      <c r="B5041" s="20">
        <v>0.90300000000000002</v>
      </c>
      <c r="C5041" s="19">
        <v>6194</v>
      </c>
      <c r="D5041" s="19">
        <v>4401.6902700000001</v>
      </c>
      <c r="E5041" s="23">
        <v>3.1573959870000001</v>
      </c>
      <c r="F5041" s="23">
        <v>1.8641270059999999</v>
      </c>
      <c r="G5041" s="17">
        <v>0.92864062000000003</v>
      </c>
      <c r="H5041" s="17">
        <v>7.1400000000000005E-2</v>
      </c>
      <c r="I5041" s="17">
        <v>0.96301776800000005</v>
      </c>
      <c r="J5041" s="17">
        <v>3.6799999999999999E-2</v>
      </c>
      <c r="K5041" s="17">
        <v>2.22E-4</v>
      </c>
    </row>
    <row r="5042" spans="1:11" x14ac:dyDescent="0.45">
      <c r="A5042" s="10" t="s">
        <v>45</v>
      </c>
      <c r="B5042" s="20">
        <v>0.90400000000000003</v>
      </c>
      <c r="C5042" s="19">
        <v>6201</v>
      </c>
      <c r="D5042" s="19">
        <v>4423.8416989999996</v>
      </c>
      <c r="E5042" s="23">
        <v>3.1811339859999999</v>
      </c>
      <c r="F5042" s="23">
        <v>1.873755244</v>
      </c>
      <c r="G5042" s="17">
        <v>0.92872117399999998</v>
      </c>
      <c r="H5042" s="17">
        <v>7.1300000000000002E-2</v>
      </c>
      <c r="I5042" s="17">
        <v>0.96291251200000005</v>
      </c>
      <c r="J5042" s="17">
        <v>3.6900000000000002E-2</v>
      </c>
      <c r="K5042" s="17">
        <v>2.22E-4</v>
      </c>
    </row>
    <row r="5043" spans="1:11" x14ac:dyDescent="0.45">
      <c r="A5043" s="10" t="s">
        <v>45</v>
      </c>
      <c r="B5043" s="20">
        <v>0.90500000000000003</v>
      </c>
      <c r="C5043" s="19">
        <v>6207</v>
      </c>
      <c r="D5043" s="19">
        <v>4442.9685890000001</v>
      </c>
      <c r="E5043" s="23">
        <v>3.1909845099999998</v>
      </c>
      <c r="F5043" s="23">
        <v>1.882603783</v>
      </c>
      <c r="G5043" s="17">
        <v>0.92846785899999995</v>
      </c>
      <c r="H5043" s="17">
        <v>7.1499999999999994E-2</v>
      </c>
      <c r="I5043" s="17">
        <v>0.96294354299999996</v>
      </c>
      <c r="J5043" s="17">
        <v>3.6799999999999999E-2</v>
      </c>
      <c r="K5043" s="17">
        <v>2.22E-4</v>
      </c>
    </row>
    <row r="5044" spans="1:11" x14ac:dyDescent="0.45">
      <c r="A5044" s="10" t="s">
        <v>45</v>
      </c>
      <c r="B5044" s="20">
        <v>0.90600000000000003</v>
      </c>
      <c r="C5044" s="19">
        <v>6213</v>
      </c>
      <c r="D5044" s="19">
        <v>4462.1580709999998</v>
      </c>
      <c r="E5044" s="23">
        <v>3.2028499419999998</v>
      </c>
      <c r="F5044" s="23">
        <v>1.8891619900000001</v>
      </c>
      <c r="G5044" s="17">
        <v>0.92853693900000001</v>
      </c>
      <c r="H5044" s="17">
        <v>7.1499999999999994E-2</v>
      </c>
      <c r="I5044" s="17">
        <v>0.96288392899999997</v>
      </c>
      <c r="J5044" s="17">
        <v>3.6900000000000002E-2</v>
      </c>
      <c r="K5044" s="17">
        <v>2.22E-4</v>
      </c>
    </row>
    <row r="5045" spans="1:11" x14ac:dyDescent="0.45">
      <c r="A5045" s="10" t="s">
        <v>45</v>
      </c>
      <c r="B5045" s="20">
        <v>0.90700000000000003</v>
      </c>
      <c r="C5045" s="19">
        <v>6221</v>
      </c>
      <c r="D5045" s="19">
        <v>4487.8457170000001</v>
      </c>
      <c r="E5045" s="23">
        <v>3.224399376</v>
      </c>
      <c r="F5045" s="23">
        <v>1.8962284810000001</v>
      </c>
      <c r="G5045" s="17">
        <v>0.92862883799999996</v>
      </c>
      <c r="H5045" s="17">
        <v>7.1400000000000005E-2</v>
      </c>
      <c r="I5045" s="17">
        <v>0.96293343399999998</v>
      </c>
      <c r="J5045" s="17">
        <v>3.6799999999999999E-2</v>
      </c>
      <c r="K5045" s="17">
        <v>2.2100000000000001E-4</v>
      </c>
    </row>
    <row r="5046" spans="1:11" x14ac:dyDescent="0.45">
      <c r="A5046" s="10" t="s">
        <v>45</v>
      </c>
      <c r="B5046" s="20">
        <v>0.90800000000000003</v>
      </c>
      <c r="C5046" s="19">
        <v>6227</v>
      </c>
      <c r="D5046" s="19">
        <v>4507.2263030000004</v>
      </c>
      <c r="E5046" s="23">
        <v>3.2342591559999998</v>
      </c>
      <c r="F5046" s="23">
        <v>1.9075771640000001</v>
      </c>
      <c r="G5046" s="17">
        <v>0.92869760700000004</v>
      </c>
      <c r="H5046" s="17">
        <v>7.1300000000000002E-2</v>
      </c>
      <c r="I5046" s="17">
        <v>0.96296478200000002</v>
      </c>
      <c r="J5046" s="17">
        <v>3.6799999999999999E-2</v>
      </c>
      <c r="K5046" s="17">
        <v>2.2100000000000001E-4</v>
      </c>
    </row>
    <row r="5047" spans="1:11" x14ac:dyDescent="0.45">
      <c r="A5047" s="10" t="s">
        <v>45</v>
      </c>
      <c r="B5047" s="20">
        <v>0.90900000000000003</v>
      </c>
      <c r="C5047" s="19">
        <v>6235</v>
      </c>
      <c r="D5047" s="19">
        <v>4533.1636859999999</v>
      </c>
      <c r="E5047" s="23">
        <v>3.2586139749999998</v>
      </c>
      <c r="F5047" s="23">
        <v>1.914211911</v>
      </c>
      <c r="G5047" s="17">
        <v>0.92878909399999998</v>
      </c>
      <c r="H5047" s="17">
        <v>7.1199999999999999E-2</v>
      </c>
      <c r="I5047" s="17">
        <v>0.96272954499999996</v>
      </c>
      <c r="J5047" s="17">
        <v>3.6999999999999998E-2</v>
      </c>
      <c r="K5047" s="17">
        <v>2.2100000000000001E-4</v>
      </c>
    </row>
    <row r="5048" spans="1:11" x14ac:dyDescent="0.45">
      <c r="A5048" s="10" t="s">
        <v>45</v>
      </c>
      <c r="B5048" s="20">
        <v>0.91</v>
      </c>
      <c r="C5048" s="19">
        <v>6242</v>
      </c>
      <c r="D5048" s="19">
        <v>4556.0672489999997</v>
      </c>
      <c r="E5048" s="23">
        <v>3.277307151</v>
      </c>
      <c r="F5048" s="23">
        <v>1.9246359820000001</v>
      </c>
      <c r="G5048" s="17">
        <v>0.92886895199999997</v>
      </c>
      <c r="H5048" s="17">
        <v>7.1099999999999997E-2</v>
      </c>
      <c r="I5048" s="17">
        <v>0.96272682499999995</v>
      </c>
      <c r="J5048" s="17">
        <v>3.7100000000000001E-2</v>
      </c>
      <c r="K5048" s="17">
        <v>2.2100000000000001E-4</v>
      </c>
    </row>
    <row r="5049" spans="1:11" x14ac:dyDescent="0.45">
      <c r="A5049" s="10" t="s">
        <v>45</v>
      </c>
      <c r="B5049" s="20">
        <v>0.91100000000000003</v>
      </c>
      <c r="C5049" s="19">
        <v>6249</v>
      </c>
      <c r="D5049" s="19">
        <v>4579.0472650000002</v>
      </c>
      <c r="E5049" s="23">
        <v>3.2879846119999998</v>
      </c>
      <c r="F5049" s="23">
        <v>1.9327494030000001</v>
      </c>
      <c r="G5049" s="17">
        <v>0.92862858100000001</v>
      </c>
      <c r="H5049" s="17">
        <v>7.1400000000000005E-2</v>
      </c>
      <c r="I5049" s="17">
        <v>0.96267660799999999</v>
      </c>
      <c r="J5049" s="17">
        <v>3.7100000000000001E-2</v>
      </c>
      <c r="K5049" s="17">
        <v>2.2000000000000001E-4</v>
      </c>
    </row>
    <row r="5050" spans="1:11" x14ac:dyDescent="0.45">
      <c r="A5050" s="10" t="s">
        <v>45</v>
      </c>
      <c r="B5050" s="20">
        <v>0.91200000000000003</v>
      </c>
      <c r="C5050" s="19">
        <v>6254</v>
      </c>
      <c r="D5050" s="19">
        <v>4595.4944249999999</v>
      </c>
      <c r="E5050" s="23">
        <v>3.28951087</v>
      </c>
      <c r="F5050" s="23">
        <v>1.941933482</v>
      </c>
      <c r="G5050" s="17">
        <v>0.92868564099999995</v>
      </c>
      <c r="H5050" s="17">
        <v>7.1300000000000002E-2</v>
      </c>
      <c r="I5050" s="17">
        <v>0.96269373000000003</v>
      </c>
      <c r="J5050" s="17">
        <v>3.7100000000000001E-2</v>
      </c>
      <c r="K5050" s="17">
        <v>2.2000000000000001E-4</v>
      </c>
    </row>
    <row r="5051" spans="1:11" x14ac:dyDescent="0.45">
      <c r="A5051" s="10" t="s">
        <v>45</v>
      </c>
      <c r="B5051" s="20">
        <v>0.91300000000000003</v>
      </c>
      <c r="C5051" s="19">
        <v>6262</v>
      </c>
      <c r="D5051" s="19">
        <v>4621.8916330000002</v>
      </c>
      <c r="E5051" s="23">
        <v>3.3056522309999998</v>
      </c>
      <c r="F5051" s="23">
        <v>1.9488724209999999</v>
      </c>
      <c r="G5051" s="17">
        <v>0.92877674899999996</v>
      </c>
      <c r="H5051" s="17">
        <v>7.1199999999999999E-2</v>
      </c>
      <c r="I5051" s="17">
        <v>0.96273269500000003</v>
      </c>
      <c r="J5051" s="17">
        <v>3.6999999999999998E-2</v>
      </c>
      <c r="K5051" s="17">
        <v>2.2000000000000001E-4</v>
      </c>
    </row>
    <row r="5052" spans="1:11" x14ac:dyDescent="0.45">
      <c r="A5052" s="10" t="s">
        <v>45</v>
      </c>
      <c r="B5052" s="20">
        <v>0.91400000000000003</v>
      </c>
      <c r="C5052" s="19">
        <v>6269</v>
      </c>
      <c r="D5052" s="19">
        <v>4645.2054440000002</v>
      </c>
      <c r="E5052" s="23">
        <v>3.3434980439999999</v>
      </c>
      <c r="F5052" s="23">
        <v>1.9584020010000001</v>
      </c>
      <c r="G5052" s="17">
        <v>0.92885627699999995</v>
      </c>
      <c r="H5052" s="17">
        <v>7.1099999999999997E-2</v>
      </c>
      <c r="I5052" s="17">
        <v>0.96279162799999995</v>
      </c>
      <c r="J5052" s="17">
        <v>3.6999999999999998E-2</v>
      </c>
      <c r="K5052" s="17">
        <v>2.2000000000000001E-4</v>
      </c>
    </row>
    <row r="5053" spans="1:11" x14ac:dyDescent="0.45">
      <c r="A5053" s="10" t="s">
        <v>45</v>
      </c>
      <c r="B5053" s="20">
        <v>0.91500000000000004</v>
      </c>
      <c r="C5053" s="19">
        <v>6275</v>
      </c>
      <c r="D5053" s="19">
        <v>4665.3036259999999</v>
      </c>
      <c r="E5053" s="23">
        <v>3.3615395760000002</v>
      </c>
      <c r="F5053" s="23">
        <v>1.964508167</v>
      </c>
      <c r="G5053" s="17">
        <v>0.92892430299999995</v>
      </c>
      <c r="H5053" s="17">
        <v>7.1099999999999997E-2</v>
      </c>
      <c r="I5053" s="17">
        <v>0.96276260400000002</v>
      </c>
      <c r="J5053" s="17">
        <v>3.6999999999999998E-2</v>
      </c>
      <c r="K5053" s="17">
        <v>2.2000000000000001E-4</v>
      </c>
    </row>
    <row r="5054" spans="1:11" x14ac:dyDescent="0.45">
      <c r="A5054" s="10" t="s">
        <v>45</v>
      </c>
      <c r="B5054" s="20">
        <v>0.91600000000000004</v>
      </c>
      <c r="C5054" s="19">
        <v>6283</v>
      </c>
      <c r="D5054" s="19">
        <v>4692.2350820000001</v>
      </c>
      <c r="E5054" s="23">
        <v>3.3717589530000001</v>
      </c>
      <c r="F5054" s="23">
        <v>1.9745920079999999</v>
      </c>
      <c r="G5054" s="17">
        <v>0.92885564200000004</v>
      </c>
      <c r="H5054" s="17">
        <v>7.1099999999999997E-2</v>
      </c>
      <c r="I5054" s="17">
        <v>0.96263656099999995</v>
      </c>
      <c r="J5054" s="17">
        <v>3.7100000000000001E-2</v>
      </c>
      <c r="K5054" s="17">
        <v>2.2000000000000001E-4</v>
      </c>
    </row>
    <row r="5055" spans="1:11" x14ac:dyDescent="0.45">
      <c r="A5055" s="10" t="s">
        <v>45</v>
      </c>
      <c r="B5055" s="20">
        <v>0.91700000000000004</v>
      </c>
      <c r="C5055" s="19">
        <v>6290</v>
      </c>
      <c r="D5055" s="19">
        <v>4716.0155500000001</v>
      </c>
      <c r="E5055" s="23">
        <v>3.414596387</v>
      </c>
      <c r="F5055" s="23">
        <v>1.984880473</v>
      </c>
      <c r="G5055" s="17">
        <v>0.92893481700000002</v>
      </c>
      <c r="H5055" s="17">
        <v>7.1099999999999997E-2</v>
      </c>
      <c r="I5055" s="17">
        <v>0.96241907000000004</v>
      </c>
      <c r="J5055" s="17">
        <v>3.7400000000000003E-2</v>
      </c>
      <c r="K5055" s="17">
        <v>2.1900000000000001E-4</v>
      </c>
    </row>
    <row r="5056" spans="1:11" x14ac:dyDescent="0.45">
      <c r="A5056" s="10" t="s">
        <v>45</v>
      </c>
      <c r="B5056" s="20">
        <v>0.91800000000000004</v>
      </c>
      <c r="C5056" s="19">
        <v>6296</v>
      </c>
      <c r="D5056" s="19">
        <v>4736.5323200000003</v>
      </c>
      <c r="E5056" s="23">
        <v>3.4218706280000002</v>
      </c>
      <c r="F5056" s="23">
        <v>1.994398815</v>
      </c>
      <c r="G5056" s="17">
        <v>0.92884370999999999</v>
      </c>
      <c r="H5056" s="17">
        <v>7.1199999999999999E-2</v>
      </c>
      <c r="I5056" s="17">
        <v>0.96239005300000002</v>
      </c>
      <c r="J5056" s="17">
        <v>3.7400000000000003E-2</v>
      </c>
      <c r="K5056" s="17">
        <v>2.1900000000000001E-4</v>
      </c>
    </row>
    <row r="5057" spans="1:11" x14ac:dyDescent="0.45">
      <c r="A5057" s="10" t="s">
        <v>45</v>
      </c>
      <c r="B5057" s="20">
        <v>0.91900000000000004</v>
      </c>
      <c r="C5057" s="19">
        <v>6303</v>
      </c>
      <c r="D5057" s="19">
        <v>4760.6531500000001</v>
      </c>
      <c r="E5057" s="23">
        <v>3.4586274760000002</v>
      </c>
      <c r="F5057" s="23">
        <v>2.0025387889999999</v>
      </c>
      <c r="G5057" s="17">
        <v>0.928922735</v>
      </c>
      <c r="H5057" s="17">
        <v>7.1099999999999997E-2</v>
      </c>
      <c r="I5057" s="17">
        <v>0.96241829599999995</v>
      </c>
      <c r="J5057" s="17">
        <v>3.7400000000000003E-2</v>
      </c>
      <c r="K5057" s="17">
        <v>2.1900000000000001E-4</v>
      </c>
    </row>
    <row r="5058" spans="1:11" x14ac:dyDescent="0.45">
      <c r="A5058" s="10" t="s">
        <v>45</v>
      </c>
      <c r="B5058" s="20">
        <v>0.92</v>
      </c>
      <c r="C5058" s="19">
        <v>6306</v>
      </c>
      <c r="D5058" s="19">
        <v>4771.0469270000003</v>
      </c>
      <c r="E5058" s="23">
        <v>3.470004442</v>
      </c>
      <c r="F5058" s="23">
        <v>2.0116628049999998</v>
      </c>
      <c r="G5058" s="17">
        <v>0.92895654900000002</v>
      </c>
      <c r="H5058" s="17">
        <v>7.0999999999999994E-2</v>
      </c>
      <c r="I5058" s="17">
        <v>0.96233422800000001</v>
      </c>
      <c r="J5058" s="17">
        <v>3.7400000000000003E-2</v>
      </c>
      <c r="K5058" s="17">
        <v>2.1900000000000001E-4</v>
      </c>
    </row>
    <row r="5059" spans="1:11" x14ac:dyDescent="0.45">
      <c r="A5059" s="10" t="s">
        <v>45</v>
      </c>
      <c r="B5059" s="20">
        <v>0.92100000000000004</v>
      </c>
      <c r="C5059" s="19">
        <v>6317</v>
      </c>
      <c r="D5059" s="19">
        <v>4809.3173740000002</v>
      </c>
      <c r="E5059" s="23">
        <v>3.488579299</v>
      </c>
      <c r="F5059" s="23">
        <v>2.0177268439999998</v>
      </c>
      <c r="G5059" s="17">
        <v>0.92908025999999999</v>
      </c>
      <c r="H5059" s="17">
        <v>7.0900000000000005E-2</v>
      </c>
      <c r="I5059" s="17">
        <v>0.96241200599999999</v>
      </c>
      <c r="J5059" s="17">
        <v>3.7400000000000003E-2</v>
      </c>
      <c r="K5059" s="17">
        <v>2.1800000000000001E-4</v>
      </c>
    </row>
    <row r="5060" spans="1:11" x14ac:dyDescent="0.45">
      <c r="A5060" s="10" t="s">
        <v>45</v>
      </c>
      <c r="B5060" s="20">
        <v>0.92200000000000004</v>
      </c>
      <c r="C5060" s="19">
        <v>6323</v>
      </c>
      <c r="D5060" s="19">
        <v>4830.3732769999997</v>
      </c>
      <c r="E5060" s="23">
        <v>3.5176217630000002</v>
      </c>
      <c r="F5060" s="23">
        <v>2.0306509629999998</v>
      </c>
      <c r="G5060" s="17">
        <v>0.92914755699999996</v>
      </c>
      <c r="H5060" s="17">
        <v>7.0900000000000005E-2</v>
      </c>
      <c r="I5060" s="17">
        <v>0.96226888899999996</v>
      </c>
      <c r="J5060" s="17">
        <v>3.7512854999999998E-2</v>
      </c>
      <c r="K5060" s="17">
        <v>2.1800000000000001E-4</v>
      </c>
    </row>
    <row r="5061" spans="1:11" x14ac:dyDescent="0.45">
      <c r="A5061" s="10" t="s">
        <v>45</v>
      </c>
      <c r="B5061" s="20">
        <v>0.92300000000000004</v>
      </c>
      <c r="C5061" s="19">
        <v>6331</v>
      </c>
      <c r="D5061" s="19">
        <v>4858.5763989999996</v>
      </c>
      <c r="E5061" s="23">
        <v>3.5307506809999998</v>
      </c>
      <c r="F5061" s="23">
        <v>2.0384764909999999</v>
      </c>
      <c r="G5061" s="17">
        <v>0.92923708699999996</v>
      </c>
      <c r="H5061" s="17">
        <v>7.0800000000000002E-2</v>
      </c>
      <c r="I5061" s="17">
        <v>0.96203064400000005</v>
      </c>
      <c r="J5061" s="17">
        <v>3.78E-2</v>
      </c>
      <c r="K5061" s="17">
        <v>2.1800000000000001E-4</v>
      </c>
    </row>
    <row r="5062" spans="1:11" x14ac:dyDescent="0.45">
      <c r="A5062" s="10" t="s">
        <v>45</v>
      </c>
      <c r="B5062" s="20">
        <v>0.92400000000000004</v>
      </c>
      <c r="C5062" s="19">
        <v>6336</v>
      </c>
      <c r="D5062" s="19">
        <v>4876.2769179999996</v>
      </c>
      <c r="E5062" s="23">
        <v>3.5495723410000002</v>
      </c>
      <c r="F5062" s="23">
        <v>2.0493277330000002</v>
      </c>
      <c r="G5062" s="17">
        <v>0.92929292900000005</v>
      </c>
      <c r="H5062" s="17">
        <v>7.0699999999999999E-2</v>
      </c>
      <c r="I5062" s="17">
        <v>0.96213744800000001</v>
      </c>
      <c r="J5062" s="17">
        <v>3.7600000000000001E-2</v>
      </c>
      <c r="K5062" s="17">
        <v>2.1699999999999999E-4</v>
      </c>
    </row>
    <row r="5063" spans="1:11" x14ac:dyDescent="0.45">
      <c r="A5063" s="10" t="s">
        <v>45</v>
      </c>
      <c r="B5063" s="20">
        <v>0.92500000000000004</v>
      </c>
      <c r="C5063" s="19">
        <v>6344</v>
      </c>
      <c r="D5063" s="19">
        <v>4904.7910009999996</v>
      </c>
      <c r="E5063" s="23">
        <v>3.5817725550000001</v>
      </c>
      <c r="F5063" s="23">
        <v>2.0562707100000002</v>
      </c>
      <c r="G5063" s="17">
        <v>0.92938209299999996</v>
      </c>
      <c r="H5063" s="17">
        <v>7.0599999999999996E-2</v>
      </c>
      <c r="I5063" s="17">
        <v>0.96219606499999999</v>
      </c>
      <c r="J5063" s="17">
        <v>3.7600000000000001E-2</v>
      </c>
      <c r="K5063" s="17">
        <v>2.1699999999999999E-4</v>
      </c>
    </row>
    <row r="5064" spans="1:11" x14ac:dyDescent="0.45">
      <c r="A5064" s="10" t="s">
        <v>45</v>
      </c>
      <c r="B5064" s="20">
        <v>0.92600000000000005</v>
      </c>
      <c r="C5064" s="19">
        <v>6351</v>
      </c>
      <c r="D5064" s="19">
        <v>4929.9593869999999</v>
      </c>
      <c r="E5064" s="23">
        <v>3.6000217889999999</v>
      </c>
      <c r="F5064" s="23">
        <v>2.0672364980000002</v>
      </c>
      <c r="G5064" s="17">
        <v>0.92930247200000005</v>
      </c>
      <c r="H5064" s="17">
        <v>7.0699999999999999E-2</v>
      </c>
      <c r="I5064" s="17">
        <v>0.96222932699999997</v>
      </c>
      <c r="J5064" s="17">
        <v>3.7600000000000001E-2</v>
      </c>
      <c r="K5064" s="17">
        <v>2.1599999999999999E-4</v>
      </c>
    </row>
    <row r="5065" spans="1:11" x14ac:dyDescent="0.45">
      <c r="A5065" s="10" t="s">
        <v>45</v>
      </c>
      <c r="B5065" s="20">
        <v>0.92700000000000005</v>
      </c>
      <c r="C5065" s="19">
        <v>6358</v>
      </c>
      <c r="D5065" s="19">
        <v>4955.1923530000004</v>
      </c>
      <c r="E5065" s="23">
        <v>3.609987056</v>
      </c>
      <c r="F5065" s="23">
        <v>2.0762258990000002</v>
      </c>
      <c r="G5065" s="17">
        <v>0.92922302599999995</v>
      </c>
      <c r="H5065" s="17">
        <v>7.0800000000000002E-2</v>
      </c>
      <c r="I5065" s="17">
        <v>0.96222637</v>
      </c>
      <c r="J5065" s="17">
        <v>3.7600000000000001E-2</v>
      </c>
      <c r="K5065" s="17">
        <v>2.1599999999999999E-4</v>
      </c>
    </row>
    <row r="5066" spans="1:11" x14ac:dyDescent="0.45">
      <c r="A5066" s="10" t="s">
        <v>45</v>
      </c>
      <c r="B5066" s="20">
        <v>0.92800000000000005</v>
      </c>
      <c r="C5066" s="19">
        <v>6365</v>
      </c>
      <c r="D5066" s="19">
        <v>4980.5366309999999</v>
      </c>
      <c r="E5066" s="23">
        <v>3.6331705219999999</v>
      </c>
      <c r="F5066" s="23">
        <v>2.0840741949999999</v>
      </c>
      <c r="G5066" s="17">
        <v>0.929300864</v>
      </c>
      <c r="H5066" s="17">
        <v>7.0699999999999999E-2</v>
      </c>
      <c r="I5066" s="17">
        <v>0.96208065899999995</v>
      </c>
      <c r="J5066" s="17">
        <v>3.7699999999999997E-2</v>
      </c>
      <c r="K5066" s="17">
        <v>2.1599999999999999E-4</v>
      </c>
    </row>
    <row r="5067" spans="1:11" x14ac:dyDescent="0.45">
      <c r="A5067" s="10" t="s">
        <v>45</v>
      </c>
      <c r="B5067" s="20">
        <v>0.92900000000000005</v>
      </c>
      <c r="C5067" s="19">
        <v>6372</v>
      </c>
      <c r="D5067" s="19">
        <v>5006.1914669999996</v>
      </c>
      <c r="E5067" s="23">
        <v>3.6929941820000001</v>
      </c>
      <c r="F5067" s="23">
        <v>2.0965654050000002</v>
      </c>
      <c r="G5067" s="17">
        <v>0.92937853100000001</v>
      </c>
      <c r="H5067" s="17">
        <v>7.0599999999999996E-2</v>
      </c>
      <c r="I5067" s="17">
        <v>0.96208707100000002</v>
      </c>
      <c r="J5067" s="17">
        <v>3.7699999999999997E-2</v>
      </c>
      <c r="K5067" s="17">
        <v>2.1599999999999999E-4</v>
      </c>
    </row>
    <row r="5068" spans="1:11" x14ac:dyDescent="0.45">
      <c r="A5068" s="10" t="s">
        <v>45</v>
      </c>
      <c r="B5068" s="20">
        <v>0.93</v>
      </c>
      <c r="C5068" s="19">
        <v>6379</v>
      </c>
      <c r="D5068" s="19">
        <v>5032.1940990000003</v>
      </c>
      <c r="E5068" s="23">
        <v>3.730130532</v>
      </c>
      <c r="F5068" s="23">
        <v>2.1063341420000001</v>
      </c>
      <c r="G5068" s="17">
        <v>0.92945602800000005</v>
      </c>
      <c r="H5068" s="17">
        <v>7.0499999999999993E-2</v>
      </c>
      <c r="I5068" s="17">
        <v>0.96221009199999996</v>
      </c>
      <c r="J5068" s="17">
        <v>3.7600000000000001E-2</v>
      </c>
      <c r="K5068" s="17">
        <v>2.1499999999999999E-4</v>
      </c>
    </row>
    <row r="5069" spans="1:11" x14ac:dyDescent="0.45">
      <c r="A5069" s="10" t="s">
        <v>45</v>
      </c>
      <c r="B5069" s="20">
        <v>0.93100000000000005</v>
      </c>
      <c r="C5069" s="19">
        <v>6386</v>
      </c>
      <c r="D5069" s="19">
        <v>5058.5067179999996</v>
      </c>
      <c r="E5069" s="23">
        <v>3.782639546</v>
      </c>
      <c r="F5069" s="23">
        <v>2.116252319</v>
      </c>
      <c r="G5069" s="17">
        <v>0.92953335400000003</v>
      </c>
      <c r="H5069" s="17">
        <v>7.0499999999999993E-2</v>
      </c>
      <c r="I5069" s="17">
        <v>0.96201958200000004</v>
      </c>
      <c r="J5069" s="17">
        <v>3.78E-2</v>
      </c>
      <c r="K5069" s="17">
        <v>2.1499999999999999E-4</v>
      </c>
    </row>
    <row r="5070" spans="1:11" x14ac:dyDescent="0.45">
      <c r="A5070" s="10" t="s">
        <v>45</v>
      </c>
      <c r="B5070" s="20">
        <v>0.93200000000000005</v>
      </c>
      <c r="C5070" s="19">
        <v>6390</v>
      </c>
      <c r="D5070" s="19">
        <v>5073.7266300000001</v>
      </c>
      <c r="E5070" s="23">
        <v>3.8104274679999999</v>
      </c>
      <c r="F5070" s="23">
        <v>2.126306612</v>
      </c>
      <c r="G5070" s="17">
        <v>0.92957746500000005</v>
      </c>
      <c r="H5070" s="17">
        <v>7.0400000000000004E-2</v>
      </c>
      <c r="I5070" s="17">
        <v>0.96201874399999998</v>
      </c>
      <c r="J5070" s="17">
        <v>3.78E-2</v>
      </c>
      <c r="K5070" s="17">
        <v>2.1499999999999999E-4</v>
      </c>
    </row>
    <row r="5071" spans="1:11" x14ac:dyDescent="0.45">
      <c r="A5071" s="10" t="s">
        <v>45</v>
      </c>
      <c r="B5071" s="20">
        <v>0.93300000000000005</v>
      </c>
      <c r="C5071" s="19">
        <v>6399</v>
      </c>
      <c r="D5071" s="19">
        <v>5108.0870400000003</v>
      </c>
      <c r="E5071" s="23">
        <v>3.8259848060000001</v>
      </c>
      <c r="F5071" s="23">
        <v>2.1333897679999998</v>
      </c>
      <c r="G5071" s="17">
        <v>0.92952023800000005</v>
      </c>
      <c r="H5071" s="17">
        <v>7.0499999999999993E-2</v>
      </c>
      <c r="I5071" s="17">
        <v>0.96206390500000005</v>
      </c>
      <c r="J5071" s="17">
        <v>3.7699999999999997E-2</v>
      </c>
      <c r="K5071" s="17">
        <v>2.14E-4</v>
      </c>
    </row>
    <row r="5072" spans="1:11" x14ac:dyDescent="0.45">
      <c r="A5072" s="10" t="s">
        <v>45</v>
      </c>
      <c r="B5072" s="20">
        <v>0.93400000000000005</v>
      </c>
      <c r="C5072" s="19">
        <v>6406</v>
      </c>
      <c r="D5072" s="19">
        <v>5135.0746660000004</v>
      </c>
      <c r="E5072" s="23">
        <v>3.8665704789999999</v>
      </c>
      <c r="F5072" s="23">
        <v>2.1434167290000001</v>
      </c>
      <c r="G5072" s="17">
        <v>0.92959725299999996</v>
      </c>
      <c r="H5072" s="17">
        <v>7.0400000000000004E-2</v>
      </c>
      <c r="I5072" s="17">
        <v>0.96207669100000004</v>
      </c>
      <c r="J5072" s="17">
        <v>3.7699999999999997E-2</v>
      </c>
      <c r="K5072" s="17">
        <v>2.14E-4</v>
      </c>
    </row>
    <row r="5073" spans="1:11" x14ac:dyDescent="0.45">
      <c r="A5073" s="10" t="s">
        <v>45</v>
      </c>
      <c r="B5073" s="20">
        <v>0.93500000000000005</v>
      </c>
      <c r="C5073" s="19">
        <v>6411</v>
      </c>
      <c r="D5073" s="19">
        <v>5154.5267789999998</v>
      </c>
      <c r="E5073" s="23">
        <v>3.9080455449999998</v>
      </c>
      <c r="F5073" s="23">
        <v>2.156140653</v>
      </c>
      <c r="G5073" s="17">
        <v>0.92965215999999995</v>
      </c>
      <c r="H5073" s="17">
        <v>7.0300000000000001E-2</v>
      </c>
      <c r="I5073" s="17">
        <v>0.96196795899999998</v>
      </c>
      <c r="J5073" s="17">
        <v>3.78E-2</v>
      </c>
      <c r="K5073" s="17">
        <v>2.14E-4</v>
      </c>
    </row>
    <row r="5074" spans="1:11" x14ac:dyDescent="0.45">
      <c r="A5074" s="10" t="s">
        <v>45</v>
      </c>
      <c r="B5074" s="20">
        <v>0.93600000000000005</v>
      </c>
      <c r="C5074" s="19">
        <v>6420</v>
      </c>
      <c r="D5074" s="19">
        <v>5189.8844259999996</v>
      </c>
      <c r="E5074" s="23">
        <v>3.942802124</v>
      </c>
      <c r="F5074" s="23">
        <v>2.1639047389999999</v>
      </c>
      <c r="G5074" s="17">
        <v>0.92975077900000003</v>
      </c>
      <c r="H5074" s="17">
        <v>7.0199999999999999E-2</v>
      </c>
      <c r="I5074" s="17">
        <v>0.96200867099999998</v>
      </c>
      <c r="J5074" s="17">
        <v>3.78E-2</v>
      </c>
      <c r="K5074" s="17">
        <v>2.14E-4</v>
      </c>
    </row>
    <row r="5075" spans="1:11" x14ac:dyDescent="0.45">
      <c r="A5075" s="10" t="s">
        <v>45</v>
      </c>
      <c r="B5075" s="20">
        <v>0.93700000000000006</v>
      </c>
      <c r="C5075" s="19">
        <v>6426</v>
      </c>
      <c r="D5075" s="19">
        <v>5213.6449490000005</v>
      </c>
      <c r="E5075" s="23">
        <v>3.9663786499999998</v>
      </c>
      <c r="F5075" s="23">
        <v>2.1737574089999998</v>
      </c>
      <c r="G5075" s="17">
        <v>0.92981637100000003</v>
      </c>
      <c r="H5075" s="17">
        <v>7.0199999999999999E-2</v>
      </c>
      <c r="I5075" s="17">
        <v>0.96182022099999998</v>
      </c>
      <c r="J5075" s="17">
        <v>3.7999999999999999E-2</v>
      </c>
      <c r="K5075" s="17">
        <v>2.13E-4</v>
      </c>
    </row>
    <row r="5076" spans="1:11" x14ac:dyDescent="0.45">
      <c r="A5076" s="10" t="s">
        <v>45</v>
      </c>
      <c r="B5076" s="20">
        <v>0.93799999999999994</v>
      </c>
      <c r="C5076" s="19">
        <v>6434</v>
      </c>
      <c r="D5076" s="19">
        <v>5245.4697200000001</v>
      </c>
      <c r="E5076" s="23">
        <v>3.996441334</v>
      </c>
      <c r="F5076" s="23">
        <v>2.186992847</v>
      </c>
      <c r="G5076" s="17">
        <v>0.92990363700000001</v>
      </c>
      <c r="H5076" s="17">
        <v>7.0099999999999996E-2</v>
      </c>
      <c r="I5076" s="17">
        <v>0.96186219900000003</v>
      </c>
      <c r="J5076" s="17">
        <v>3.7900000000000003E-2</v>
      </c>
      <c r="K5076" s="17">
        <v>2.13E-4</v>
      </c>
    </row>
    <row r="5077" spans="1:11" x14ac:dyDescent="0.45">
      <c r="A5077" s="10" t="s">
        <v>45</v>
      </c>
      <c r="B5077" s="20">
        <v>0.93899999999999995</v>
      </c>
      <c r="C5077" s="19">
        <v>6439</v>
      </c>
      <c r="D5077" s="19">
        <v>5265.5340399999995</v>
      </c>
      <c r="E5077" s="23">
        <v>4.0315479290000003</v>
      </c>
      <c r="F5077" s="23">
        <v>2.1995062679999999</v>
      </c>
      <c r="G5077" s="17">
        <v>0.92995806800000003</v>
      </c>
      <c r="H5077" s="17">
        <v>7.0000000000000007E-2</v>
      </c>
      <c r="I5077" s="17">
        <v>0.961931172</v>
      </c>
      <c r="J5077" s="17">
        <v>3.7900000000000003E-2</v>
      </c>
      <c r="K5077" s="17">
        <v>2.13E-4</v>
      </c>
    </row>
    <row r="5078" spans="1:11" x14ac:dyDescent="0.45">
      <c r="A5078" s="10" t="s">
        <v>45</v>
      </c>
      <c r="B5078" s="20">
        <v>0.94</v>
      </c>
      <c r="C5078" s="19">
        <v>6447</v>
      </c>
      <c r="D5078" s="19">
        <v>5297.9044080000003</v>
      </c>
      <c r="E5078" s="23">
        <v>4.0661959169999999</v>
      </c>
      <c r="F5078" s="23">
        <v>2.2081683860000001</v>
      </c>
      <c r="G5078" s="17">
        <v>0.93004498199999996</v>
      </c>
      <c r="H5078" s="17">
        <v>7.0000000000000007E-2</v>
      </c>
      <c r="I5078" s="17">
        <v>0.96190123199999999</v>
      </c>
      <c r="J5078" s="17">
        <v>3.7900000000000003E-2</v>
      </c>
      <c r="K5078" s="17">
        <v>2.13E-4</v>
      </c>
    </row>
    <row r="5079" spans="1:11" x14ac:dyDescent="0.45">
      <c r="A5079" s="10" t="s">
        <v>45</v>
      </c>
      <c r="B5079" s="20">
        <v>0.94099999999999995</v>
      </c>
      <c r="C5079" s="19">
        <v>6454</v>
      </c>
      <c r="D5079" s="19">
        <v>5326.5263430000005</v>
      </c>
      <c r="E5079" s="23">
        <v>4.1124079250000003</v>
      </c>
      <c r="F5079" s="23">
        <v>2.22032228</v>
      </c>
      <c r="G5079" s="17">
        <v>0.93012085499999997</v>
      </c>
      <c r="H5079" s="17">
        <v>6.9900000000000004E-2</v>
      </c>
      <c r="I5079" s="17">
        <v>0.96191979599999999</v>
      </c>
      <c r="J5079" s="17">
        <v>3.7900000000000003E-2</v>
      </c>
      <c r="K5079" s="17">
        <v>2.12E-4</v>
      </c>
    </row>
    <row r="5080" spans="1:11" x14ac:dyDescent="0.45">
      <c r="A5080" s="10" t="s">
        <v>45</v>
      </c>
      <c r="B5080" s="20">
        <v>0.94199999999999995</v>
      </c>
      <c r="C5080" s="19">
        <v>6461</v>
      </c>
      <c r="D5080" s="19">
        <v>5355.5343750000002</v>
      </c>
      <c r="E5080" s="23">
        <v>4.1630310330000002</v>
      </c>
      <c r="F5080" s="23">
        <v>2.2314745710000001</v>
      </c>
      <c r="G5080" s="17">
        <v>0.93019656399999995</v>
      </c>
      <c r="H5080" s="17">
        <v>6.9800000000000001E-2</v>
      </c>
      <c r="I5080" s="17">
        <v>0.96197932799999997</v>
      </c>
      <c r="J5080" s="17">
        <v>3.78E-2</v>
      </c>
      <c r="K5080" s="17">
        <v>2.12E-4</v>
      </c>
    </row>
    <row r="5081" spans="1:11" x14ac:dyDescent="0.45">
      <c r="A5081" s="10" t="s">
        <v>45</v>
      </c>
      <c r="B5081" s="20">
        <v>0.94299999999999995</v>
      </c>
      <c r="C5081" s="19">
        <v>6468</v>
      </c>
      <c r="D5081" s="19">
        <v>5384.753076</v>
      </c>
      <c r="E5081" s="23">
        <v>4.1898953580000002</v>
      </c>
      <c r="F5081" s="23">
        <v>2.2434386150000001</v>
      </c>
      <c r="G5081" s="17">
        <v>0.93027210900000001</v>
      </c>
      <c r="H5081" s="17">
        <v>6.9699999999999998E-2</v>
      </c>
      <c r="I5081" s="17">
        <v>0.96188755000000004</v>
      </c>
      <c r="J5081" s="17">
        <v>3.7900000000000003E-2</v>
      </c>
      <c r="K5081" s="17">
        <v>2.12E-4</v>
      </c>
    </row>
    <row r="5082" spans="1:11" x14ac:dyDescent="0.45">
      <c r="A5082" s="10" t="s">
        <v>45</v>
      </c>
      <c r="B5082" s="20">
        <v>0.94399999999999995</v>
      </c>
      <c r="C5082" s="19">
        <v>6475</v>
      </c>
      <c r="D5082" s="19">
        <v>5414.3040520000004</v>
      </c>
      <c r="E5082" s="23">
        <v>4.2373153219999997</v>
      </c>
      <c r="F5082" s="23">
        <v>2.254876103</v>
      </c>
      <c r="G5082" s="17">
        <v>0.93034749000000005</v>
      </c>
      <c r="H5082" s="17">
        <v>6.9699999999999998E-2</v>
      </c>
      <c r="I5082" s="17">
        <v>0.96178038700000001</v>
      </c>
      <c r="J5082" s="17">
        <v>3.7999999999999999E-2</v>
      </c>
      <c r="K5082" s="17">
        <v>2.12E-4</v>
      </c>
    </row>
    <row r="5083" spans="1:11" x14ac:dyDescent="0.45">
      <c r="A5083" s="10" t="s">
        <v>45</v>
      </c>
      <c r="B5083" s="20">
        <v>0.94499999999999995</v>
      </c>
      <c r="C5083" s="19">
        <v>6481</v>
      </c>
      <c r="D5083" s="19">
        <v>5439.8295509999998</v>
      </c>
      <c r="E5083" s="23">
        <v>4.2595653100000002</v>
      </c>
      <c r="F5083" s="23">
        <v>2.266480955</v>
      </c>
      <c r="G5083" s="17">
        <v>0.930411973</v>
      </c>
      <c r="H5083" s="17">
        <v>6.9599999999999995E-2</v>
      </c>
      <c r="I5083" s="17">
        <v>0.96180275900000001</v>
      </c>
      <c r="J5083" s="17">
        <v>3.7999999999999999E-2</v>
      </c>
      <c r="K5083" s="17">
        <v>2.1100000000000001E-4</v>
      </c>
    </row>
    <row r="5084" spans="1:11" x14ac:dyDescent="0.45">
      <c r="A5084" s="10" t="s">
        <v>45</v>
      </c>
      <c r="B5084" s="20">
        <v>0.94599999999999995</v>
      </c>
      <c r="C5084" s="19">
        <v>6488</v>
      </c>
      <c r="D5084" s="19">
        <v>5469.740691</v>
      </c>
      <c r="E5084" s="23">
        <v>4.2811489060000003</v>
      </c>
      <c r="F5084" s="23">
        <v>2.2769643159999999</v>
      </c>
      <c r="G5084" s="17">
        <v>0.93048705300000001</v>
      </c>
      <c r="H5084" s="17">
        <v>6.9500000000000006E-2</v>
      </c>
      <c r="I5084" s="17">
        <v>0.961704742</v>
      </c>
      <c r="J5084" s="17">
        <v>3.8100000000000002E-2</v>
      </c>
      <c r="K5084" s="17">
        <v>2.1100000000000001E-4</v>
      </c>
    </row>
    <row r="5085" spans="1:11" x14ac:dyDescent="0.45">
      <c r="A5085" s="10" t="s">
        <v>45</v>
      </c>
      <c r="B5085" s="20">
        <v>0.94699999999999995</v>
      </c>
      <c r="C5085" s="19">
        <v>6494</v>
      </c>
      <c r="D5085" s="19">
        <v>5495.5441129999999</v>
      </c>
      <c r="E5085" s="23">
        <v>4.3138920450000002</v>
      </c>
      <c r="F5085" s="23">
        <v>2.288713547</v>
      </c>
      <c r="G5085" s="17">
        <v>0.93039729000000004</v>
      </c>
      <c r="H5085" s="17">
        <v>6.9599999999999995E-2</v>
      </c>
      <c r="I5085" s="17">
        <v>0.96153909800000004</v>
      </c>
      <c r="J5085" s="17">
        <v>3.8199999999999998E-2</v>
      </c>
      <c r="K5085" s="17">
        <v>2.1100000000000001E-4</v>
      </c>
    </row>
    <row r="5086" spans="1:11" x14ac:dyDescent="0.45">
      <c r="A5086" s="10" t="s">
        <v>45</v>
      </c>
      <c r="B5086" s="20">
        <v>0.94799999999999995</v>
      </c>
      <c r="C5086" s="19">
        <v>6502</v>
      </c>
      <c r="D5086" s="19">
        <v>5530.3909839999997</v>
      </c>
      <c r="E5086" s="23">
        <v>4.3845846679999996</v>
      </c>
      <c r="F5086" s="23">
        <v>2.2993065260000001</v>
      </c>
      <c r="G5086" s="17">
        <v>0.93048292799999999</v>
      </c>
      <c r="H5086" s="17">
        <v>6.9500000000000006E-2</v>
      </c>
      <c r="I5086" s="17">
        <v>0.96102650199999995</v>
      </c>
      <c r="J5086" s="17">
        <v>3.8800000000000001E-2</v>
      </c>
      <c r="K5086" s="17">
        <v>2.1100000000000001E-4</v>
      </c>
    </row>
    <row r="5087" spans="1:11" x14ac:dyDescent="0.45">
      <c r="A5087" s="10" t="s">
        <v>45</v>
      </c>
      <c r="B5087" s="20">
        <v>0.94899999999999995</v>
      </c>
      <c r="C5087" s="19">
        <v>6509</v>
      </c>
      <c r="D5087" s="19">
        <v>5561.418721</v>
      </c>
      <c r="E5087" s="23">
        <v>4.4540768179999999</v>
      </c>
      <c r="F5087" s="23">
        <v>2.3125931500000001</v>
      </c>
      <c r="G5087" s="17">
        <v>0.93055768900000002</v>
      </c>
      <c r="H5087" s="17">
        <v>6.9400000000000003E-2</v>
      </c>
      <c r="I5087" s="17">
        <v>0.96107373299999999</v>
      </c>
      <c r="J5087" s="17">
        <v>3.8699999999999998E-2</v>
      </c>
      <c r="K5087" s="17">
        <v>2.1100000000000001E-4</v>
      </c>
    </row>
    <row r="5088" spans="1:11" x14ac:dyDescent="0.45">
      <c r="A5088" s="10" t="s">
        <v>45</v>
      </c>
      <c r="B5088" s="20">
        <v>0.95</v>
      </c>
      <c r="C5088" s="19">
        <v>6516</v>
      </c>
      <c r="D5088" s="19">
        <v>5592.7764049999996</v>
      </c>
      <c r="E5088" s="23">
        <v>4.4900395209999999</v>
      </c>
      <c r="F5088" s="23">
        <v>2.3255458099999999</v>
      </c>
      <c r="G5088" s="17">
        <v>0.93063229000000003</v>
      </c>
      <c r="H5088" s="17">
        <v>6.9400000000000003E-2</v>
      </c>
      <c r="I5088" s="17">
        <v>0.96112629199999999</v>
      </c>
      <c r="J5088" s="17">
        <v>3.8699999999999998E-2</v>
      </c>
      <c r="K5088" s="17">
        <v>2.1000000000000001E-4</v>
      </c>
    </row>
    <row r="5089" spans="1:11" x14ac:dyDescent="0.45">
      <c r="A5089" s="10" t="s">
        <v>45</v>
      </c>
      <c r="B5089" s="20">
        <v>0.95099999999999996</v>
      </c>
      <c r="C5089" s="19">
        <v>6523</v>
      </c>
      <c r="D5089" s="19">
        <v>5624.3382549999997</v>
      </c>
      <c r="E5089" s="23">
        <v>4.5176146839999998</v>
      </c>
      <c r="F5089" s="23">
        <v>2.3380151420000002</v>
      </c>
      <c r="G5089" s="17">
        <v>0.93070673000000004</v>
      </c>
      <c r="H5089" s="17">
        <v>6.93E-2</v>
      </c>
      <c r="I5089" s="17">
        <v>0.96110702299999995</v>
      </c>
      <c r="J5089" s="17">
        <v>3.8699999999999998E-2</v>
      </c>
      <c r="K5089" s="17">
        <v>2.1000000000000001E-4</v>
      </c>
    </row>
    <row r="5090" spans="1:11" x14ac:dyDescent="0.45">
      <c r="A5090" s="10" t="s">
        <v>45</v>
      </c>
      <c r="B5090" s="20">
        <v>0.95199999999999996</v>
      </c>
      <c r="C5090" s="19">
        <v>6529</v>
      </c>
      <c r="D5090" s="19">
        <v>5651.7308080000003</v>
      </c>
      <c r="E5090" s="23">
        <v>4.5877649619999996</v>
      </c>
      <c r="F5090" s="23">
        <v>2.3505677020000002</v>
      </c>
      <c r="G5090" s="17">
        <v>0.93077040899999997</v>
      </c>
      <c r="H5090" s="17">
        <v>6.9199999999999998E-2</v>
      </c>
      <c r="I5090" s="17">
        <v>0.96117003999999995</v>
      </c>
      <c r="J5090" s="17">
        <v>3.8600000000000002E-2</v>
      </c>
      <c r="K5090" s="17">
        <v>2.1000000000000001E-4</v>
      </c>
    </row>
    <row r="5091" spans="1:11" x14ac:dyDescent="0.45">
      <c r="A5091" s="10" t="s">
        <v>45</v>
      </c>
      <c r="B5091" s="20">
        <v>0.95299999999999996</v>
      </c>
      <c r="C5091" s="19">
        <v>6536</v>
      </c>
      <c r="D5091" s="19">
        <v>5683.9531269999998</v>
      </c>
      <c r="E5091" s="23">
        <v>4.6183598359999998</v>
      </c>
      <c r="F5091" s="23">
        <v>2.3606579120000002</v>
      </c>
      <c r="G5091" s="17">
        <v>0.93084455300000002</v>
      </c>
      <c r="H5091" s="17">
        <v>6.9199999999999998E-2</v>
      </c>
      <c r="I5091" s="17">
        <v>0.96119939700000001</v>
      </c>
      <c r="J5091" s="17">
        <v>3.8600000000000002E-2</v>
      </c>
      <c r="K5091" s="17">
        <v>2.1000000000000001E-4</v>
      </c>
    </row>
    <row r="5092" spans="1:11" x14ac:dyDescent="0.45">
      <c r="A5092" s="10" t="s">
        <v>45</v>
      </c>
      <c r="B5092" s="20">
        <v>0.95399999999999996</v>
      </c>
      <c r="C5092" s="19">
        <v>6543</v>
      </c>
      <c r="D5092" s="19">
        <v>5716.5457839999999</v>
      </c>
      <c r="E5092" s="23">
        <v>4.6843005079999998</v>
      </c>
      <c r="F5092" s="23">
        <v>2.3735377440000001</v>
      </c>
      <c r="G5092" s="17">
        <v>0.93091853899999999</v>
      </c>
      <c r="H5092" s="17">
        <v>6.9099999999999995E-2</v>
      </c>
      <c r="I5092" s="17">
        <v>0.96118794200000002</v>
      </c>
      <c r="J5092" s="17">
        <v>3.8600000000000002E-2</v>
      </c>
      <c r="K5092" s="17">
        <v>2.0900000000000001E-4</v>
      </c>
    </row>
    <row r="5093" spans="1:11" x14ac:dyDescent="0.45">
      <c r="A5093" s="10" t="s">
        <v>45</v>
      </c>
      <c r="B5093" s="20">
        <v>0.95499999999999996</v>
      </c>
      <c r="C5093" s="19">
        <v>6549</v>
      </c>
      <c r="D5093" s="19">
        <v>5744.7281190000003</v>
      </c>
      <c r="E5093" s="23">
        <v>4.7088483710000002</v>
      </c>
      <c r="F5093" s="23">
        <v>2.3865934339999999</v>
      </c>
      <c r="G5093" s="17">
        <v>0.93098182900000004</v>
      </c>
      <c r="H5093" s="17">
        <v>6.9000000000000006E-2</v>
      </c>
      <c r="I5093" s="17">
        <v>0.96121483699999999</v>
      </c>
      <c r="J5093" s="17">
        <v>3.8600000000000002E-2</v>
      </c>
      <c r="K5093" s="17">
        <v>2.0900000000000001E-4</v>
      </c>
    </row>
    <row r="5094" spans="1:11" x14ac:dyDescent="0.45">
      <c r="A5094" s="10" t="s">
        <v>45</v>
      </c>
      <c r="B5094" s="20">
        <v>0.95599999999999996</v>
      </c>
      <c r="C5094" s="19">
        <v>6556</v>
      </c>
      <c r="D5094" s="19">
        <v>5777.792383</v>
      </c>
      <c r="E5094" s="23">
        <v>4.7354053580000004</v>
      </c>
      <c r="F5094" s="23">
        <v>2.3990524500000001</v>
      </c>
      <c r="G5094" s="17">
        <v>0.93105552199999997</v>
      </c>
      <c r="H5094" s="17">
        <v>6.8900000000000003E-2</v>
      </c>
      <c r="I5094" s="17">
        <v>0.96123732399999995</v>
      </c>
      <c r="J5094" s="17">
        <v>3.8600000000000002E-2</v>
      </c>
      <c r="K5094" s="17">
        <v>2.0900000000000001E-4</v>
      </c>
    </row>
    <row r="5095" spans="1:11" x14ac:dyDescent="0.45">
      <c r="A5095" s="10" t="s">
        <v>45</v>
      </c>
      <c r="B5095" s="20">
        <v>0.95699999999999996</v>
      </c>
      <c r="C5095" s="19">
        <v>6564</v>
      </c>
      <c r="D5095" s="19">
        <v>5816.084922</v>
      </c>
      <c r="E5095" s="23">
        <v>4.8218166800000004</v>
      </c>
      <c r="F5095" s="23">
        <v>2.4123325840000001</v>
      </c>
      <c r="G5095" s="17">
        <v>0.93113954899999996</v>
      </c>
      <c r="H5095" s="17">
        <v>6.8900000000000003E-2</v>
      </c>
      <c r="I5095" s="17">
        <v>0.96115836499999996</v>
      </c>
      <c r="J5095" s="17">
        <v>3.8600000000000002E-2</v>
      </c>
      <c r="K5095" s="17">
        <v>2.0900000000000001E-4</v>
      </c>
    </row>
    <row r="5096" spans="1:11" x14ac:dyDescent="0.45">
      <c r="A5096" s="10" t="s">
        <v>45</v>
      </c>
      <c r="B5096" s="20">
        <v>0.95799999999999996</v>
      </c>
      <c r="C5096" s="19">
        <v>6571</v>
      </c>
      <c r="D5096" s="19">
        <v>5850.1088280000004</v>
      </c>
      <c r="E5096" s="23">
        <v>4.88870453</v>
      </c>
      <c r="F5096" s="23">
        <v>2.4272795930000002</v>
      </c>
      <c r="G5096" s="17">
        <v>0.93121290499999998</v>
      </c>
      <c r="H5096" s="17">
        <v>6.88E-2</v>
      </c>
      <c r="I5096" s="17">
        <v>0.961214876</v>
      </c>
      <c r="J5096" s="17">
        <v>3.8600000000000002E-2</v>
      </c>
      <c r="K5096" s="17">
        <v>2.0799999999999999E-4</v>
      </c>
    </row>
    <row r="5097" spans="1:11" x14ac:dyDescent="0.45">
      <c r="A5097" s="10" t="s">
        <v>45</v>
      </c>
      <c r="B5097" s="20">
        <v>0.95899999999999996</v>
      </c>
      <c r="C5097" s="19">
        <v>6577</v>
      </c>
      <c r="D5097" s="19">
        <v>5879.5542779999996</v>
      </c>
      <c r="E5097" s="23">
        <v>4.9163137030000001</v>
      </c>
      <c r="F5097" s="23">
        <v>2.442433759</v>
      </c>
      <c r="G5097" s="17">
        <v>0.93127565800000001</v>
      </c>
      <c r="H5097" s="17">
        <v>6.8699999999999997E-2</v>
      </c>
      <c r="I5097" s="17">
        <v>0.96124200999999998</v>
      </c>
      <c r="J5097" s="17">
        <v>3.85E-2</v>
      </c>
      <c r="K5097" s="17">
        <v>2.0799999999999999E-4</v>
      </c>
    </row>
    <row r="5098" spans="1:11" x14ac:dyDescent="0.45">
      <c r="A5098" s="10" t="s">
        <v>45</v>
      </c>
      <c r="B5098" s="20">
        <v>0.96</v>
      </c>
      <c r="C5098" s="19">
        <v>6583</v>
      </c>
      <c r="D5098" s="19">
        <v>5909.2322029999996</v>
      </c>
      <c r="E5098" s="23">
        <v>4.9618060389999998</v>
      </c>
      <c r="F5098" s="23">
        <v>2.4548880610000001</v>
      </c>
      <c r="G5098" s="17">
        <v>0.93133829599999995</v>
      </c>
      <c r="H5098" s="17">
        <v>6.8699999999999997E-2</v>
      </c>
      <c r="I5098" s="17">
        <v>0.96116988599999997</v>
      </c>
      <c r="J5098" s="17">
        <v>3.8600000000000002E-2</v>
      </c>
      <c r="K5098" s="17">
        <v>2.0799999999999999E-4</v>
      </c>
    </row>
    <row r="5099" spans="1:11" x14ac:dyDescent="0.45">
      <c r="A5099" s="10" t="s">
        <v>45</v>
      </c>
      <c r="B5099" s="20">
        <v>0.96099999999999997</v>
      </c>
      <c r="C5099" s="19">
        <v>6591</v>
      </c>
      <c r="D5099" s="19">
        <v>5949.0330249999997</v>
      </c>
      <c r="E5099" s="23">
        <v>4.9901002090000004</v>
      </c>
      <c r="F5099" s="23">
        <v>2.4660564850000002</v>
      </c>
      <c r="G5099" s="17">
        <v>0.93142163600000005</v>
      </c>
      <c r="H5099" s="17">
        <v>6.8599999999999994E-2</v>
      </c>
      <c r="I5099" s="17">
        <v>0.96125563300000005</v>
      </c>
      <c r="J5099" s="17">
        <v>3.85E-2</v>
      </c>
      <c r="K5099" s="17">
        <v>2.0799999999999999E-4</v>
      </c>
    </row>
    <row r="5100" spans="1:11" x14ac:dyDescent="0.45">
      <c r="A5100" s="10" t="s">
        <v>45</v>
      </c>
      <c r="B5100" s="20">
        <v>0.96199999999999997</v>
      </c>
      <c r="C5100" s="19">
        <v>6598</v>
      </c>
      <c r="D5100" s="19">
        <v>5984.1369569999997</v>
      </c>
      <c r="E5100" s="23">
        <v>5.03227986</v>
      </c>
      <c r="F5100" s="23">
        <v>2.4824446839999998</v>
      </c>
      <c r="G5100" s="17">
        <v>0.93149439199999995</v>
      </c>
      <c r="H5100" s="17">
        <v>6.8500000000000005E-2</v>
      </c>
      <c r="I5100" s="17">
        <v>0.96117915799999998</v>
      </c>
      <c r="J5100" s="17">
        <v>3.8600000000000002E-2</v>
      </c>
      <c r="K5100" s="17">
        <v>2.0699999999999999E-4</v>
      </c>
    </row>
    <row r="5101" spans="1:11" x14ac:dyDescent="0.45">
      <c r="A5101" s="10" t="s">
        <v>45</v>
      </c>
      <c r="B5101" s="20">
        <v>0.96299999999999997</v>
      </c>
      <c r="C5101" s="19">
        <v>6605</v>
      </c>
      <c r="D5101" s="19">
        <v>6019.6974829999999</v>
      </c>
      <c r="E5101" s="23">
        <v>5.101929996</v>
      </c>
      <c r="F5101" s="23">
        <v>2.4967288679999999</v>
      </c>
      <c r="G5101" s="17">
        <v>0.93156699499999995</v>
      </c>
      <c r="H5101" s="17">
        <v>6.8400000000000002E-2</v>
      </c>
      <c r="I5101" s="17">
        <v>0.961202785</v>
      </c>
      <c r="J5101" s="17">
        <v>3.8600000000000002E-2</v>
      </c>
      <c r="K5101" s="17">
        <v>2.0699999999999999E-4</v>
      </c>
    </row>
    <row r="5102" spans="1:11" x14ac:dyDescent="0.45">
      <c r="A5102" s="10" t="s">
        <v>45</v>
      </c>
      <c r="B5102" s="20">
        <v>0.96399999999999997</v>
      </c>
      <c r="C5102" s="19">
        <v>6611</v>
      </c>
      <c r="D5102" s="19">
        <v>6050.4100589999998</v>
      </c>
      <c r="E5102" s="23">
        <v>5.1231278580000001</v>
      </c>
      <c r="F5102" s="23">
        <v>2.511956724</v>
      </c>
      <c r="G5102" s="17">
        <v>0.93162910300000001</v>
      </c>
      <c r="H5102" s="17">
        <v>6.8400000000000002E-2</v>
      </c>
      <c r="I5102" s="17">
        <v>0.96114841799999995</v>
      </c>
      <c r="J5102" s="17">
        <v>3.8600000000000002E-2</v>
      </c>
      <c r="K5102" s="17">
        <v>2.0699999999999999E-4</v>
      </c>
    </row>
    <row r="5103" spans="1:11" x14ac:dyDescent="0.45">
      <c r="A5103" s="10" t="s">
        <v>45</v>
      </c>
      <c r="B5103" s="20">
        <v>0.96499999999999997</v>
      </c>
      <c r="C5103" s="19">
        <v>6619</v>
      </c>
      <c r="D5103" s="19">
        <v>6091.7079119999999</v>
      </c>
      <c r="E5103" s="23">
        <v>5.1817580249999997</v>
      </c>
      <c r="F5103" s="23">
        <v>2.525736217</v>
      </c>
      <c r="G5103" s="17">
        <v>0.93171173900000004</v>
      </c>
      <c r="H5103" s="17">
        <v>6.83E-2</v>
      </c>
      <c r="I5103" s="17">
        <v>0.96116732199999999</v>
      </c>
      <c r="J5103" s="17">
        <v>3.8600000000000002E-2</v>
      </c>
      <c r="K5103" s="17">
        <v>2.0699999999999999E-4</v>
      </c>
    </row>
    <row r="5104" spans="1:11" x14ac:dyDescent="0.45">
      <c r="A5104" s="10" t="s">
        <v>45</v>
      </c>
      <c r="B5104" s="20">
        <v>0.96599999999999997</v>
      </c>
      <c r="C5104" s="19">
        <v>6625</v>
      </c>
      <c r="D5104" s="19">
        <v>6122.9041379999999</v>
      </c>
      <c r="E5104" s="23">
        <v>5.2120575699999998</v>
      </c>
      <c r="F5104" s="23">
        <v>2.5398985949999999</v>
      </c>
      <c r="G5104" s="17">
        <v>0.93177358499999996</v>
      </c>
      <c r="H5104" s="17">
        <v>6.8199999999999997E-2</v>
      </c>
      <c r="I5104" s="17">
        <v>0.96117059199999999</v>
      </c>
      <c r="J5104" s="17">
        <v>3.8600000000000002E-2</v>
      </c>
      <c r="K5104" s="17">
        <v>2.0699999999999999E-4</v>
      </c>
    </row>
    <row r="5105" spans="1:11" x14ac:dyDescent="0.45">
      <c r="A5105" s="10" t="s">
        <v>45</v>
      </c>
      <c r="B5105" s="20">
        <v>0.96699999999999997</v>
      </c>
      <c r="C5105" s="19">
        <v>6632</v>
      </c>
      <c r="D5105" s="19">
        <v>6159.5324739999996</v>
      </c>
      <c r="E5105" s="23">
        <v>5.2591910180000001</v>
      </c>
      <c r="F5105" s="23">
        <v>2.5538919579999999</v>
      </c>
      <c r="G5105" s="17">
        <v>0.93184559700000003</v>
      </c>
      <c r="H5105" s="17">
        <v>6.8199999999999997E-2</v>
      </c>
      <c r="I5105" s="17">
        <v>0.96121440300000005</v>
      </c>
      <c r="J5105" s="17">
        <v>3.8600000000000002E-2</v>
      </c>
      <c r="K5105" s="17">
        <v>2.0599999999999999E-4</v>
      </c>
    </row>
    <row r="5106" spans="1:11" x14ac:dyDescent="0.45">
      <c r="A5106" s="10" t="s">
        <v>45</v>
      </c>
      <c r="B5106" s="20">
        <v>0.96799999999999997</v>
      </c>
      <c r="C5106" s="19">
        <v>6639</v>
      </c>
      <c r="D5106" s="19">
        <v>6196.5760389999996</v>
      </c>
      <c r="E5106" s="23">
        <v>5.305380338</v>
      </c>
      <c r="F5106" s="23">
        <v>2.569606131</v>
      </c>
      <c r="G5106" s="17">
        <v>0.93191745699999995</v>
      </c>
      <c r="H5106" s="17">
        <v>6.8099999999999994E-2</v>
      </c>
      <c r="I5106" s="17">
        <v>0.96127006400000004</v>
      </c>
      <c r="J5106" s="17">
        <v>3.85E-2</v>
      </c>
      <c r="K5106" s="17">
        <v>2.0599999999999999E-4</v>
      </c>
    </row>
    <row r="5107" spans="1:11" x14ac:dyDescent="0.45">
      <c r="A5107" s="10" t="s">
        <v>45</v>
      </c>
      <c r="B5107" s="20">
        <v>0.96899999999999997</v>
      </c>
      <c r="C5107" s="19">
        <v>6646</v>
      </c>
      <c r="D5107" s="19">
        <v>6233.9419010000001</v>
      </c>
      <c r="E5107" s="23">
        <v>5.362490405</v>
      </c>
      <c r="F5107" s="23">
        <v>2.5855464960000001</v>
      </c>
      <c r="G5107" s="17">
        <v>0.93198916600000004</v>
      </c>
      <c r="H5107" s="17">
        <v>6.8000000000000005E-2</v>
      </c>
      <c r="I5107" s="17">
        <v>0.96125331899999999</v>
      </c>
      <c r="J5107" s="17">
        <v>3.85E-2</v>
      </c>
      <c r="K5107" s="17">
        <v>2.0599999999999999E-4</v>
      </c>
    </row>
    <row r="5108" spans="1:11" x14ac:dyDescent="0.45">
      <c r="A5108" s="10" t="s">
        <v>45</v>
      </c>
      <c r="B5108" s="20">
        <v>0.97</v>
      </c>
      <c r="C5108" s="19">
        <v>6653</v>
      </c>
      <c r="D5108" s="19">
        <v>6271.6064310000002</v>
      </c>
      <c r="E5108" s="23">
        <v>5.392699039</v>
      </c>
      <c r="F5108" s="23">
        <v>2.6001315370000002</v>
      </c>
      <c r="G5108" s="17">
        <v>0.93206072399999995</v>
      </c>
      <c r="H5108" s="17">
        <v>6.7900000000000002E-2</v>
      </c>
      <c r="I5108" s="17">
        <v>0.96133194700000002</v>
      </c>
      <c r="J5108" s="17">
        <v>3.85E-2</v>
      </c>
      <c r="K5108" s="17">
        <v>2.05E-4</v>
      </c>
    </row>
    <row r="5109" spans="1:11" x14ac:dyDescent="0.45">
      <c r="A5109" s="10" t="s">
        <v>45</v>
      </c>
      <c r="B5109" s="20">
        <v>0.97099999999999997</v>
      </c>
      <c r="C5109" s="19">
        <v>6660</v>
      </c>
      <c r="D5109" s="19">
        <v>6309.5820809999996</v>
      </c>
      <c r="E5109" s="23">
        <v>5.4549774400000004</v>
      </c>
      <c r="F5109" s="23">
        <v>2.6148385649999999</v>
      </c>
      <c r="G5109" s="17">
        <v>0.932132132</v>
      </c>
      <c r="H5109" s="17">
        <v>6.7900000000000002E-2</v>
      </c>
      <c r="I5109" s="17">
        <v>0.96124852900000002</v>
      </c>
      <c r="J5109" s="17">
        <v>3.85E-2</v>
      </c>
      <c r="K5109" s="17">
        <v>2.05E-4</v>
      </c>
    </row>
    <row r="5110" spans="1:11" x14ac:dyDescent="0.45">
      <c r="A5110" s="10" t="s">
        <v>45</v>
      </c>
      <c r="B5110" s="20">
        <v>0.97199999999999998</v>
      </c>
      <c r="C5110" s="19">
        <v>6666</v>
      </c>
      <c r="D5110" s="19">
        <v>6342.3963839999997</v>
      </c>
      <c r="E5110" s="23">
        <v>5.4833775630000003</v>
      </c>
      <c r="F5110" s="23">
        <v>2.6327717329999998</v>
      </c>
      <c r="G5110" s="17">
        <v>0.93219321899999996</v>
      </c>
      <c r="H5110" s="17">
        <v>6.7799999999999999E-2</v>
      </c>
      <c r="I5110" s="17">
        <v>0.96115475500000003</v>
      </c>
      <c r="J5110" s="17">
        <v>3.8600000000000002E-2</v>
      </c>
      <c r="K5110" s="17">
        <v>2.05E-4</v>
      </c>
    </row>
    <row r="5111" spans="1:11" x14ac:dyDescent="0.45">
      <c r="A5111" s="10" t="s">
        <v>45</v>
      </c>
      <c r="B5111" s="20">
        <v>0.97299999999999998</v>
      </c>
      <c r="C5111" s="19">
        <v>6673</v>
      </c>
      <c r="D5111" s="19">
        <v>6380.996776</v>
      </c>
      <c r="E5111" s="23">
        <v>5.5466568660000002</v>
      </c>
      <c r="F5111" s="23">
        <v>2.6445085420000001</v>
      </c>
      <c r="G5111" s="17">
        <v>0.93226434899999999</v>
      </c>
      <c r="H5111" s="17">
        <v>6.7699999999999996E-2</v>
      </c>
      <c r="I5111" s="17">
        <v>0.96113599699999996</v>
      </c>
      <c r="J5111" s="17">
        <v>3.8699999999999998E-2</v>
      </c>
      <c r="K5111" s="17">
        <v>2.04E-4</v>
      </c>
    </row>
    <row r="5112" spans="1:11" x14ac:dyDescent="0.45">
      <c r="A5112" s="10" t="s">
        <v>45</v>
      </c>
      <c r="B5112" s="20">
        <v>0.97399999999999998</v>
      </c>
      <c r="C5112" s="19">
        <v>6680</v>
      </c>
      <c r="D5112" s="19">
        <v>6420.183113</v>
      </c>
      <c r="E5112" s="23">
        <v>5.6173255409999996</v>
      </c>
      <c r="F5112" s="23">
        <v>2.6627715830000001</v>
      </c>
      <c r="G5112" s="17">
        <v>0.93233532900000005</v>
      </c>
      <c r="H5112" s="17">
        <v>6.7699999999999996E-2</v>
      </c>
      <c r="I5112" s="17">
        <v>0.96117740299999999</v>
      </c>
      <c r="J5112" s="17">
        <v>3.8600000000000002E-2</v>
      </c>
      <c r="K5112" s="17">
        <v>2.04E-4</v>
      </c>
    </row>
    <row r="5113" spans="1:11" x14ac:dyDescent="0.45">
      <c r="A5113" s="10" t="s">
        <v>45</v>
      </c>
      <c r="B5113" s="20">
        <v>0.97499999999999998</v>
      </c>
      <c r="C5113" s="19">
        <v>6687</v>
      </c>
      <c r="D5113" s="19">
        <v>6459.8102980000003</v>
      </c>
      <c r="E5113" s="23">
        <v>5.691171668</v>
      </c>
      <c r="F5113" s="23">
        <v>2.6781959830000002</v>
      </c>
      <c r="G5113" s="17">
        <v>0.93240616099999996</v>
      </c>
      <c r="H5113" s="17">
        <v>6.7599999999999993E-2</v>
      </c>
      <c r="I5113" s="17">
        <v>0.96112860899999997</v>
      </c>
      <c r="J5113" s="17">
        <v>3.8699999999999998E-2</v>
      </c>
      <c r="K5113" s="17">
        <v>2.04E-4</v>
      </c>
    </row>
    <row r="5114" spans="1:11" x14ac:dyDescent="0.45">
      <c r="A5114" s="10" t="s">
        <v>45</v>
      </c>
      <c r="B5114" s="20">
        <v>0.97599999999999998</v>
      </c>
      <c r="C5114" s="19">
        <v>6694</v>
      </c>
      <c r="D5114" s="19">
        <v>6499.8206129999999</v>
      </c>
      <c r="E5114" s="23">
        <v>5.7407845970000002</v>
      </c>
      <c r="F5114" s="23">
        <v>2.6954164540000001</v>
      </c>
      <c r="G5114" s="17">
        <v>0.93247684500000005</v>
      </c>
      <c r="H5114" s="17">
        <v>6.7500000000000004E-2</v>
      </c>
      <c r="I5114" s="17">
        <v>0.96100931899999997</v>
      </c>
      <c r="J5114" s="17">
        <v>3.8800000000000001E-2</v>
      </c>
      <c r="K5114" s="17">
        <v>2.04E-4</v>
      </c>
    </row>
    <row r="5115" spans="1:11" x14ac:dyDescent="0.45">
      <c r="A5115" s="10" t="s">
        <v>45</v>
      </c>
      <c r="B5115" s="20">
        <v>0.97699999999999998</v>
      </c>
      <c r="C5115" s="19">
        <v>6700</v>
      </c>
      <c r="D5115" s="19">
        <v>6534.6058730000004</v>
      </c>
      <c r="E5115" s="23">
        <v>5.8564365929999997</v>
      </c>
      <c r="F5115" s="23">
        <v>2.7112195589999999</v>
      </c>
      <c r="G5115" s="17">
        <v>0.93253731299999998</v>
      </c>
      <c r="H5115" s="17">
        <v>6.7500000000000004E-2</v>
      </c>
      <c r="I5115" s="17">
        <v>0.96091771500000001</v>
      </c>
      <c r="J5115" s="17">
        <v>3.8899999999999997E-2</v>
      </c>
      <c r="K5115" s="17">
        <v>2.04E-4</v>
      </c>
    </row>
    <row r="5116" spans="1:11" x14ac:dyDescent="0.45">
      <c r="A5116" s="10" t="s">
        <v>45</v>
      </c>
      <c r="B5116" s="20">
        <v>0.97799999999999998</v>
      </c>
      <c r="C5116" s="19">
        <v>6708</v>
      </c>
      <c r="D5116" s="19">
        <v>6581.7871850000001</v>
      </c>
      <c r="E5116" s="23">
        <v>5.9463845869999998</v>
      </c>
      <c r="F5116" s="23">
        <v>2.7270994700000002</v>
      </c>
      <c r="G5116" s="17">
        <v>0.93261777000000001</v>
      </c>
      <c r="H5116" s="17">
        <v>6.7400000000000002E-2</v>
      </c>
      <c r="I5116" s="17">
        <v>0.96095313299999996</v>
      </c>
      <c r="J5116" s="17">
        <v>3.8800000000000001E-2</v>
      </c>
      <c r="K5116" s="17">
        <v>2.03E-4</v>
      </c>
    </row>
    <row r="5117" spans="1:11" x14ac:dyDescent="0.45">
      <c r="A5117" s="10" t="s">
        <v>45</v>
      </c>
      <c r="B5117" s="20">
        <v>0.97899999999999998</v>
      </c>
      <c r="C5117" s="19">
        <v>6714</v>
      </c>
      <c r="D5117" s="19">
        <v>6617.7540840000001</v>
      </c>
      <c r="E5117" s="23">
        <v>6.0202817870000001</v>
      </c>
      <c r="F5117" s="23">
        <v>2.7454513180000002</v>
      </c>
      <c r="G5117" s="17">
        <v>0.93267798599999996</v>
      </c>
      <c r="H5117" s="17">
        <v>6.7299999999999999E-2</v>
      </c>
      <c r="I5117" s="17">
        <v>0.96085940599999997</v>
      </c>
      <c r="J5117" s="17">
        <v>3.8899999999999997E-2</v>
      </c>
      <c r="K5117" s="17">
        <v>2.03E-4</v>
      </c>
    </row>
    <row r="5118" spans="1:11" x14ac:dyDescent="0.45">
      <c r="A5118" s="10" t="s">
        <v>45</v>
      </c>
      <c r="B5118" s="20">
        <v>0.98</v>
      </c>
      <c r="C5118" s="19">
        <v>6721</v>
      </c>
      <c r="D5118" s="19">
        <v>6660.2205110000004</v>
      </c>
      <c r="E5118" s="23">
        <v>6.1096384419999996</v>
      </c>
      <c r="F5118" s="23">
        <v>2.7628204900000002</v>
      </c>
      <c r="G5118" s="17">
        <v>0.932748103</v>
      </c>
      <c r="H5118" s="17">
        <v>6.7299999999999999E-2</v>
      </c>
      <c r="I5118" s="17">
        <v>0.96084314999999998</v>
      </c>
      <c r="J5118" s="17">
        <v>3.9E-2</v>
      </c>
      <c r="K5118" s="17">
        <v>2.03E-4</v>
      </c>
    </row>
    <row r="5119" spans="1:11" x14ac:dyDescent="0.45">
      <c r="A5119" s="10" t="s">
        <v>45</v>
      </c>
      <c r="B5119" s="20">
        <v>0.98099999999999998</v>
      </c>
      <c r="C5119" s="19">
        <v>6728</v>
      </c>
      <c r="D5119" s="19">
        <v>6704.0449429999999</v>
      </c>
      <c r="E5119" s="23">
        <v>6.3348807340000004</v>
      </c>
      <c r="F5119" s="23">
        <v>2.780732194</v>
      </c>
      <c r="G5119" s="17">
        <v>0.93281807400000005</v>
      </c>
      <c r="H5119" s="17">
        <v>6.7199999999999996E-2</v>
      </c>
      <c r="I5119" s="17">
        <v>0.96076814300000002</v>
      </c>
      <c r="J5119" s="17">
        <v>3.9E-2</v>
      </c>
      <c r="K5119" s="17">
        <v>2.03E-4</v>
      </c>
    </row>
    <row r="5120" spans="1:11" x14ac:dyDescent="0.45">
      <c r="A5120" s="10" t="s">
        <v>45</v>
      </c>
      <c r="B5120" s="20">
        <v>0.98199999999999998</v>
      </c>
      <c r="C5120" s="19">
        <v>6735</v>
      </c>
      <c r="D5120" s="19">
        <v>6748.8090439999996</v>
      </c>
      <c r="E5120" s="23">
        <v>6.4579408459999996</v>
      </c>
      <c r="F5120" s="23">
        <v>2.79937383</v>
      </c>
      <c r="G5120" s="17">
        <v>0.93288789900000002</v>
      </c>
      <c r="H5120" s="17">
        <v>6.7100000000000007E-2</v>
      </c>
      <c r="I5120" s="17">
        <v>0.96080953800000002</v>
      </c>
      <c r="J5120" s="17">
        <v>3.8988005999999999E-2</v>
      </c>
      <c r="K5120" s="17">
        <v>2.02E-4</v>
      </c>
    </row>
    <row r="5121" spans="1:11" x14ac:dyDescent="0.45">
      <c r="A5121" s="10" t="s">
        <v>45</v>
      </c>
      <c r="B5121" s="20">
        <v>0.98299999999999998</v>
      </c>
      <c r="C5121" s="19">
        <v>6742</v>
      </c>
      <c r="D5121" s="19">
        <v>6794.222812</v>
      </c>
      <c r="E5121" s="23">
        <v>6.5260691489999996</v>
      </c>
      <c r="F5121" s="23">
        <v>2.8168123899999999</v>
      </c>
      <c r="G5121" s="17">
        <v>0.93295757899999998</v>
      </c>
      <c r="H5121" s="17">
        <v>6.7000000000000004E-2</v>
      </c>
      <c r="I5121" s="17">
        <v>0.96076749299999997</v>
      </c>
      <c r="J5121" s="17">
        <v>3.9E-2</v>
      </c>
      <c r="K5121" s="17">
        <v>2.02E-4</v>
      </c>
    </row>
    <row r="5122" spans="1:11" x14ac:dyDescent="0.45">
      <c r="A5122" s="10" t="s">
        <v>45</v>
      </c>
      <c r="B5122" s="20">
        <v>0.98399999999999999</v>
      </c>
      <c r="C5122" s="19">
        <v>6749</v>
      </c>
      <c r="D5122" s="19">
        <v>6840.4165400000002</v>
      </c>
      <c r="E5122" s="23">
        <v>6.6748319130000002</v>
      </c>
      <c r="F5122" s="23">
        <v>2.837971531</v>
      </c>
      <c r="G5122" s="17">
        <v>0.93302711500000002</v>
      </c>
      <c r="H5122" s="17">
        <v>6.7000000000000004E-2</v>
      </c>
      <c r="I5122" s="17">
        <v>0.96060917499999998</v>
      </c>
      <c r="J5122" s="17">
        <v>3.9199999999999999E-2</v>
      </c>
      <c r="K5122" s="17">
        <v>2.02E-4</v>
      </c>
    </row>
    <row r="5123" spans="1:11" x14ac:dyDescent="0.45">
      <c r="A5123" s="10" t="s">
        <v>45</v>
      </c>
      <c r="B5123" s="20">
        <v>0.98499999999999999</v>
      </c>
      <c r="C5123" s="19">
        <v>6756</v>
      </c>
      <c r="D5123" s="19">
        <v>6887.710787</v>
      </c>
      <c r="E5123" s="23">
        <v>6.825991439</v>
      </c>
      <c r="F5123" s="23">
        <v>2.8578392780000001</v>
      </c>
      <c r="G5123" s="17">
        <v>0.93309650700000002</v>
      </c>
      <c r="H5123" s="17">
        <v>6.6900000000000001E-2</v>
      </c>
      <c r="I5123" s="17">
        <v>0.96062028700000002</v>
      </c>
      <c r="J5123" s="17">
        <v>3.9199999999999999E-2</v>
      </c>
      <c r="K5123" s="17">
        <v>2.02E-4</v>
      </c>
    </row>
    <row r="5124" spans="1:11" x14ac:dyDescent="0.45">
      <c r="A5124" s="10" t="s">
        <v>45</v>
      </c>
      <c r="B5124" s="20">
        <v>0.98599999999999999</v>
      </c>
      <c r="C5124" s="19">
        <v>6762</v>
      </c>
      <c r="D5124" s="19">
        <v>6929.2577650000003</v>
      </c>
      <c r="E5124" s="23">
        <v>6.9940790829999999</v>
      </c>
      <c r="F5124" s="23">
        <v>2.8791750760000001</v>
      </c>
      <c r="G5124" s="17">
        <v>0.93315587099999997</v>
      </c>
      <c r="H5124" s="17">
        <v>6.6799999999999998E-2</v>
      </c>
      <c r="I5124" s="17">
        <v>0.96043197999999996</v>
      </c>
      <c r="J5124" s="17">
        <v>3.9399999999999998E-2</v>
      </c>
      <c r="K5124" s="17">
        <v>2.02E-4</v>
      </c>
    </row>
    <row r="5125" spans="1:11" x14ac:dyDescent="0.45">
      <c r="A5125" s="10" t="s">
        <v>45</v>
      </c>
      <c r="B5125" s="20">
        <v>0.98699999999999999</v>
      </c>
      <c r="C5125" s="19">
        <v>6768</v>
      </c>
      <c r="D5125" s="19">
        <v>6971.7332420000002</v>
      </c>
      <c r="E5125" s="23">
        <v>7.2000785890000003</v>
      </c>
      <c r="F5125" s="23">
        <v>2.8979033890000001</v>
      </c>
      <c r="G5125" s="17">
        <v>0.93321513</v>
      </c>
      <c r="H5125" s="17">
        <v>6.6799999999999998E-2</v>
      </c>
      <c r="I5125" s="17">
        <v>0.960333353</v>
      </c>
      <c r="J5125" s="17">
        <v>3.95E-2</v>
      </c>
      <c r="K5125" s="17">
        <v>2.0100000000000001E-4</v>
      </c>
    </row>
    <row r="5126" spans="1:11" x14ac:dyDescent="0.45">
      <c r="A5126" s="10" t="s">
        <v>45</v>
      </c>
      <c r="B5126" s="20">
        <v>0.98799999999999999</v>
      </c>
      <c r="C5126" s="19">
        <v>6776</v>
      </c>
      <c r="D5126" s="19">
        <v>7030.3175730000003</v>
      </c>
      <c r="E5126" s="23">
        <v>7.4175212479999999</v>
      </c>
      <c r="F5126" s="23">
        <v>2.917155427</v>
      </c>
      <c r="G5126" s="17">
        <v>0.933293979</v>
      </c>
      <c r="H5126" s="17">
        <v>6.6699999999999995E-2</v>
      </c>
      <c r="I5126" s="17">
        <v>0.96036727399999999</v>
      </c>
      <c r="J5126" s="17">
        <v>3.9399999999999998E-2</v>
      </c>
      <c r="K5126" s="17">
        <v>2.0100000000000001E-4</v>
      </c>
    </row>
    <row r="5127" spans="1:11" x14ac:dyDescent="0.45">
      <c r="A5127" s="10" t="s">
        <v>45</v>
      </c>
      <c r="B5127" s="20">
        <v>0.98899999999999999</v>
      </c>
      <c r="C5127" s="19">
        <v>6783</v>
      </c>
      <c r="D5127" s="19">
        <v>7083.277924</v>
      </c>
      <c r="E5127" s="23">
        <v>7.63783441</v>
      </c>
      <c r="F5127" s="23">
        <v>2.9388019999999999</v>
      </c>
      <c r="G5127" s="17">
        <v>0.93336281899999995</v>
      </c>
      <c r="H5127" s="17">
        <v>6.6600000000000006E-2</v>
      </c>
      <c r="I5127" s="17">
        <v>0.96040593900000004</v>
      </c>
      <c r="J5127" s="17">
        <v>3.9399999999999998E-2</v>
      </c>
      <c r="K5127" s="17">
        <v>2.0100000000000001E-4</v>
      </c>
    </row>
    <row r="5128" spans="1:11" x14ac:dyDescent="0.45">
      <c r="A5128" s="10" t="s">
        <v>45</v>
      </c>
      <c r="B5128" s="20">
        <v>0.99</v>
      </c>
      <c r="C5128" s="19">
        <v>6790</v>
      </c>
      <c r="D5128" s="19">
        <v>7138.1859469999999</v>
      </c>
      <c r="E5128" s="23">
        <v>8.0816175119999993</v>
      </c>
      <c r="F5128" s="23">
        <v>2.9660053729999998</v>
      </c>
      <c r="G5128" s="17">
        <v>0.93343151700000004</v>
      </c>
      <c r="H5128" s="17">
        <v>6.6600000000000006E-2</v>
      </c>
      <c r="I5128" s="17">
        <v>0.96042837000000003</v>
      </c>
      <c r="J5128" s="17">
        <v>3.9399999999999998E-2</v>
      </c>
      <c r="K5128" s="17">
        <v>2.0000000000000001E-4</v>
      </c>
    </row>
    <row r="5129" spans="1:11" x14ac:dyDescent="0.45">
      <c r="A5129" s="10" t="s">
        <v>45</v>
      </c>
      <c r="B5129" s="20">
        <v>0.99099999999999999</v>
      </c>
      <c r="C5129" s="19">
        <v>6797</v>
      </c>
      <c r="D5129" s="19">
        <v>7196.0933489999998</v>
      </c>
      <c r="E5129" s="23">
        <v>8.3755222069999995</v>
      </c>
      <c r="F5129" s="23">
        <v>2.990671802</v>
      </c>
      <c r="G5129" s="17">
        <v>0.93350007400000001</v>
      </c>
      <c r="H5129" s="17">
        <v>6.6500000000000004E-2</v>
      </c>
      <c r="I5129" s="17">
        <v>0.96046896299999995</v>
      </c>
      <c r="J5129" s="17">
        <v>3.9300000000000002E-2</v>
      </c>
      <c r="K5129" s="17">
        <v>2.0000000000000001E-4</v>
      </c>
    </row>
    <row r="5130" spans="1:11" x14ac:dyDescent="0.45">
      <c r="A5130" s="10" t="s">
        <v>45</v>
      </c>
      <c r="B5130" s="20">
        <v>0.99199999999999999</v>
      </c>
      <c r="C5130" s="19">
        <v>6804</v>
      </c>
      <c r="D5130" s="19">
        <v>7255.8216970000003</v>
      </c>
      <c r="E5130" s="23">
        <v>8.6284079889999994</v>
      </c>
      <c r="F5130" s="23">
        <v>3.0160893679999998</v>
      </c>
      <c r="G5130" s="17">
        <v>0.933568489</v>
      </c>
      <c r="H5130" s="17">
        <v>6.6400000000000001E-2</v>
      </c>
      <c r="I5130" s="17">
        <v>0.96039971700000004</v>
      </c>
      <c r="J5130" s="17">
        <v>3.9399999999999998E-2</v>
      </c>
      <c r="K5130" s="17">
        <v>2.0000000000000001E-4</v>
      </c>
    </row>
    <row r="5131" spans="1:11" x14ac:dyDescent="0.45">
      <c r="A5131" s="10" t="s">
        <v>45</v>
      </c>
      <c r="B5131" s="20">
        <v>0.99299999999999999</v>
      </c>
      <c r="C5131" s="19">
        <v>6810</v>
      </c>
      <c r="D5131" s="19">
        <v>7308.894217</v>
      </c>
      <c r="E5131" s="23">
        <v>8.9565284100000007</v>
      </c>
      <c r="F5131" s="23">
        <v>3.0424805770000001</v>
      </c>
      <c r="G5131" s="17">
        <v>0.933627019</v>
      </c>
      <c r="H5131" s="17">
        <v>6.6400000000000001E-2</v>
      </c>
      <c r="I5131" s="17">
        <v>0.96043838999999998</v>
      </c>
      <c r="J5131" s="17">
        <v>3.9399999999999998E-2</v>
      </c>
      <c r="K5131" s="17">
        <v>2.0000000000000001E-4</v>
      </c>
    </row>
    <row r="5132" spans="1:11" x14ac:dyDescent="0.45">
      <c r="A5132" s="10" t="s">
        <v>45</v>
      </c>
      <c r="B5132" s="20">
        <v>0.99399999999999999</v>
      </c>
      <c r="C5132" s="19">
        <v>6817</v>
      </c>
      <c r="D5132" s="19">
        <v>7374.0778989999999</v>
      </c>
      <c r="E5132" s="23">
        <v>9.6262591939999993</v>
      </c>
      <c r="F5132" s="23">
        <v>3.0628417680000002</v>
      </c>
      <c r="G5132" s="17">
        <v>0.93369517400000002</v>
      </c>
      <c r="H5132" s="17">
        <v>6.6299999999999998E-2</v>
      </c>
      <c r="I5132" s="17">
        <v>0.96049258400000004</v>
      </c>
      <c r="J5132" s="17">
        <v>3.9300000000000002E-2</v>
      </c>
      <c r="K5132" s="17">
        <v>1.9900000000000001E-4</v>
      </c>
    </row>
    <row r="5133" spans="1:11" x14ac:dyDescent="0.45">
      <c r="A5133" s="10" t="s">
        <v>45</v>
      </c>
      <c r="B5133" s="20">
        <v>0.995</v>
      </c>
      <c r="C5133" s="19">
        <v>6824</v>
      </c>
      <c r="D5133" s="19">
        <v>7444.173014</v>
      </c>
      <c r="E5133" s="23">
        <v>10.31963182</v>
      </c>
      <c r="F5133" s="23">
        <v>3.100965091</v>
      </c>
      <c r="G5133" s="17">
        <v>0.93376318899999999</v>
      </c>
      <c r="H5133" s="17">
        <v>6.6199999999999995E-2</v>
      </c>
      <c r="I5133" s="17">
        <v>0.96036811700000002</v>
      </c>
      <c r="J5133" s="17">
        <v>3.9399999999999998E-2</v>
      </c>
      <c r="K5133" s="17">
        <v>1.9900000000000001E-4</v>
      </c>
    </row>
    <row r="5134" spans="1:11" x14ac:dyDescent="0.45">
      <c r="A5134" s="10" t="s">
        <v>45</v>
      </c>
      <c r="B5134" s="20">
        <v>0.996</v>
      </c>
      <c r="C5134" s="19">
        <v>6831</v>
      </c>
      <c r="D5134" s="19">
        <v>7518.3506600000001</v>
      </c>
      <c r="E5134" s="23">
        <v>10.901413420000001</v>
      </c>
      <c r="F5134" s="23">
        <v>3.1341911420000002</v>
      </c>
      <c r="G5134" s="17">
        <v>0.93368467300000002</v>
      </c>
      <c r="H5134" s="17">
        <v>6.6299999999999998E-2</v>
      </c>
      <c r="I5134" s="17">
        <v>0.96032146399999996</v>
      </c>
      <c r="J5134" s="17">
        <v>3.95E-2</v>
      </c>
      <c r="K5134" s="17">
        <v>1.9900000000000001E-4</v>
      </c>
    </row>
    <row r="5135" spans="1:11" x14ac:dyDescent="0.45">
      <c r="A5135" s="10" t="s">
        <v>45</v>
      </c>
      <c r="B5135" s="20">
        <v>0.997</v>
      </c>
      <c r="C5135" s="19">
        <v>6838</v>
      </c>
      <c r="D5135" s="19">
        <v>7599.5604540000004</v>
      </c>
      <c r="E5135" s="23">
        <v>12.26766456</v>
      </c>
      <c r="F5135" s="23">
        <v>3.1677004370000001</v>
      </c>
      <c r="G5135" s="17">
        <v>0.93375255899999998</v>
      </c>
      <c r="H5135" s="17">
        <v>6.6199999999999995E-2</v>
      </c>
      <c r="I5135" s="17">
        <v>0.96035875100000001</v>
      </c>
      <c r="J5135" s="17">
        <v>3.9399999999999998E-2</v>
      </c>
      <c r="K5135" s="17">
        <v>1.9900000000000001E-4</v>
      </c>
    </row>
    <row r="5136" spans="1:11" x14ac:dyDescent="0.45">
      <c r="A5136" s="10" t="s">
        <v>45</v>
      </c>
      <c r="B5136" s="20">
        <v>0.998</v>
      </c>
      <c r="C5136" s="19">
        <v>6845</v>
      </c>
      <c r="D5136" s="19">
        <v>7689.1414169999998</v>
      </c>
      <c r="E5136" s="23">
        <v>13.218403800000001</v>
      </c>
      <c r="F5136" s="23">
        <v>3.206178886</v>
      </c>
      <c r="G5136" s="17">
        <v>0.93382030699999996</v>
      </c>
      <c r="H5136" s="17">
        <v>6.6199999999999995E-2</v>
      </c>
      <c r="I5136" s="17">
        <v>0.96031488700000001</v>
      </c>
      <c r="J5136" s="17">
        <v>3.95E-2</v>
      </c>
      <c r="K5136" s="17">
        <v>1.9799999999999999E-4</v>
      </c>
    </row>
    <row r="5137" spans="1:11" x14ac:dyDescent="0.45">
      <c r="A5137" s="10" t="s">
        <v>45</v>
      </c>
      <c r="B5137" s="20">
        <v>0.999</v>
      </c>
      <c r="C5137" s="19">
        <v>6851</v>
      </c>
      <c r="D5137" s="19">
        <v>7788.9661290000004</v>
      </c>
      <c r="E5137" s="23">
        <v>20.955696339999999</v>
      </c>
      <c r="F5137" s="23">
        <v>3.2535934900000001</v>
      </c>
      <c r="G5137" s="17">
        <v>0.93387826600000001</v>
      </c>
      <c r="H5137" s="17">
        <v>6.6100000000000006E-2</v>
      </c>
      <c r="I5137" s="17">
        <v>0.96021610599999996</v>
      </c>
      <c r="J5137" s="17">
        <v>3.9600000000000003E-2</v>
      </c>
      <c r="K5137" s="17">
        <v>1.9799999999999999E-4</v>
      </c>
    </row>
    <row r="5138" spans="1:11" x14ac:dyDescent="0.45">
      <c r="A5138" s="10" t="s">
        <v>45</v>
      </c>
      <c r="B5138" s="20">
        <v>1</v>
      </c>
      <c r="C5138" s="19">
        <v>6852</v>
      </c>
      <c r="D5138" s="19">
        <v>7813.5239700000002</v>
      </c>
      <c r="E5138" s="23">
        <v>24.55784113</v>
      </c>
      <c r="F5138" s="23">
        <v>3.317014425</v>
      </c>
      <c r="G5138" s="17">
        <v>0.93388791599999998</v>
      </c>
      <c r="H5138" s="17">
        <v>6.6100000000000006E-2</v>
      </c>
      <c r="I5138" s="17">
        <v>0.96022379599999996</v>
      </c>
      <c r="J5138" s="17">
        <v>3.9600000000000003E-2</v>
      </c>
      <c r="K5138" s="17">
        <v>1.9799999999999999E-4</v>
      </c>
    </row>
    <row r="5139" spans="1:11" x14ac:dyDescent="0.45">
      <c r="A5139" s="10" t="s">
        <v>47</v>
      </c>
      <c r="B5139" s="20">
        <v>0</v>
      </c>
      <c r="C5139" s="19">
        <v>118</v>
      </c>
      <c r="D5139" s="19">
        <v>0.305767073</v>
      </c>
      <c r="E5139" s="23">
        <v>6.3899999999999998E-3</v>
      </c>
      <c r="F5139" s="23">
        <v>5.0400000000000002E-3</v>
      </c>
      <c r="G5139" s="17">
        <v>0.90677966099999996</v>
      </c>
      <c r="H5139" s="17">
        <v>9.3200000000000005E-2</v>
      </c>
      <c r="I5139" s="17">
        <v>0.79642596799999998</v>
      </c>
      <c r="J5139" s="17">
        <v>0.20259331899999999</v>
      </c>
      <c r="K5139" s="17">
        <v>9.810000000000001E-4</v>
      </c>
    </row>
    <row r="5140" spans="1:11" x14ac:dyDescent="0.45">
      <c r="A5140" s="10" t="s">
        <v>47</v>
      </c>
      <c r="B5140" s="20">
        <v>0.01</v>
      </c>
      <c r="C5140" s="19">
        <v>301</v>
      </c>
      <c r="D5140" s="19">
        <v>1.5339899960000001</v>
      </c>
      <c r="E5140" s="23">
        <v>8.09E-3</v>
      </c>
      <c r="F5140" s="23">
        <v>6.6E-3</v>
      </c>
      <c r="G5140" s="17">
        <v>0.95348837200000003</v>
      </c>
      <c r="H5140" s="17">
        <v>4.65E-2</v>
      </c>
      <c r="I5140" s="17">
        <v>0.93889046399999998</v>
      </c>
      <c r="J5140" s="17">
        <v>5.8299999999999998E-2</v>
      </c>
      <c r="K5140" s="17">
        <v>2.8400000000000001E-3</v>
      </c>
    </row>
    <row r="5141" spans="1:11" x14ac:dyDescent="0.45">
      <c r="A5141" s="10" t="s">
        <v>47</v>
      </c>
      <c r="B5141" s="20">
        <v>0.02</v>
      </c>
      <c r="C5141" s="19">
        <v>706</v>
      </c>
      <c r="D5141" s="19">
        <v>5.1129827040000002</v>
      </c>
      <c r="E5141" s="23">
        <v>1.14E-2</v>
      </c>
      <c r="F5141" s="23">
        <v>8.8999999999999999E-3</v>
      </c>
      <c r="G5141" s="17">
        <v>0.980169972</v>
      </c>
      <c r="H5141" s="17">
        <v>1.9800000000000002E-2</v>
      </c>
      <c r="I5141" s="17">
        <v>0.94668873099999995</v>
      </c>
      <c r="J5141" s="17">
        <v>5.2499999999999998E-2</v>
      </c>
      <c r="K5141" s="17">
        <v>8.3799999999999999E-4</v>
      </c>
    </row>
    <row r="5142" spans="1:11" x14ac:dyDescent="0.45">
      <c r="A5142" s="10" t="s">
        <v>47</v>
      </c>
      <c r="B5142" s="20">
        <v>0.03</v>
      </c>
      <c r="C5142" s="19">
        <v>1001</v>
      </c>
      <c r="D5142" s="19">
        <v>9.2303851130000005</v>
      </c>
      <c r="E5142" s="23">
        <v>1.5900000000000001E-2</v>
      </c>
      <c r="F5142" s="23">
        <v>1.3899999999999999E-2</v>
      </c>
      <c r="G5142" s="17">
        <v>0.96903096899999996</v>
      </c>
      <c r="H5142" s="17">
        <v>3.1E-2</v>
      </c>
      <c r="I5142" s="17">
        <v>0.90283354100000002</v>
      </c>
      <c r="J5142" s="17">
        <v>9.3399999999999997E-2</v>
      </c>
      <c r="K5142" s="17">
        <v>3.7200000000000002E-3</v>
      </c>
    </row>
    <row r="5143" spans="1:11" x14ac:dyDescent="0.45">
      <c r="A5143" s="10" t="s">
        <v>47</v>
      </c>
      <c r="B5143" s="20">
        <v>0.04</v>
      </c>
      <c r="C5143" s="19">
        <v>1282</v>
      </c>
      <c r="D5143" s="19">
        <v>14.21141416</v>
      </c>
      <c r="E5143" s="23">
        <v>2.0400000000000001E-2</v>
      </c>
      <c r="F5143" s="23">
        <v>1.67E-2</v>
      </c>
      <c r="G5143" s="17">
        <v>0.97035881400000001</v>
      </c>
      <c r="H5143" s="17">
        <v>2.9600000000000001E-2</v>
      </c>
      <c r="I5143" s="17">
        <v>0.91015875999999996</v>
      </c>
      <c r="J5143" s="17">
        <v>8.6300000000000002E-2</v>
      </c>
      <c r="K5143" s="17">
        <v>3.5799999999999998E-3</v>
      </c>
    </row>
    <row r="5144" spans="1:11" x14ac:dyDescent="0.45">
      <c r="A5144" s="10" t="s">
        <v>47</v>
      </c>
      <c r="B5144" s="20">
        <v>0.05</v>
      </c>
      <c r="C5144" s="19">
        <v>1574</v>
      </c>
      <c r="D5144" s="19">
        <v>21.551541</v>
      </c>
      <c r="E5144" s="23">
        <v>2.9499999999999998E-2</v>
      </c>
      <c r="F5144" s="23">
        <v>2.3E-2</v>
      </c>
      <c r="G5144" s="17">
        <v>0.96569250299999998</v>
      </c>
      <c r="H5144" s="17">
        <v>3.4299999999999997E-2</v>
      </c>
      <c r="I5144" s="17">
        <v>0.91627836600000001</v>
      </c>
      <c r="J5144" s="17">
        <v>8.0399999999999999E-2</v>
      </c>
      <c r="K5144" s="17">
        <v>3.29E-3</v>
      </c>
    </row>
    <row r="5145" spans="1:11" x14ac:dyDescent="0.45">
      <c r="A5145" s="10" t="s">
        <v>47</v>
      </c>
      <c r="B5145" s="20">
        <v>0.06</v>
      </c>
      <c r="C5145" s="19">
        <v>1863</v>
      </c>
      <c r="D5145" s="19">
        <v>31.02885663</v>
      </c>
      <c r="E5145" s="23">
        <v>3.6499999999999998E-2</v>
      </c>
      <c r="F5145" s="23">
        <v>0.03</v>
      </c>
      <c r="G5145" s="17">
        <v>0.949006978</v>
      </c>
      <c r="H5145" s="17">
        <v>5.0999999999999997E-2</v>
      </c>
      <c r="I5145" s="17">
        <v>0.90987992600000001</v>
      </c>
      <c r="J5145" s="17">
        <v>6.2600000000000003E-2</v>
      </c>
      <c r="K5145" s="17">
        <v>2.75E-2</v>
      </c>
    </row>
    <row r="5146" spans="1:11" x14ac:dyDescent="0.45">
      <c r="A5146" s="10" t="s">
        <v>47</v>
      </c>
      <c r="B5146" s="20">
        <v>7.0000000000000007E-2</v>
      </c>
      <c r="C5146" s="19">
        <v>2150</v>
      </c>
      <c r="D5146" s="19">
        <v>42.56529793</v>
      </c>
      <c r="E5146" s="23">
        <v>4.2099999999999999E-2</v>
      </c>
      <c r="F5146" s="23">
        <v>3.56E-2</v>
      </c>
      <c r="G5146" s="17">
        <v>0.93860465100000001</v>
      </c>
      <c r="H5146" s="17">
        <v>6.1400000000000003E-2</v>
      </c>
      <c r="I5146" s="17">
        <v>0.91052722399999997</v>
      </c>
      <c r="J5146" s="17">
        <v>6.7000000000000004E-2</v>
      </c>
      <c r="K5146" s="17">
        <v>2.2499999999999999E-2</v>
      </c>
    </row>
    <row r="5147" spans="1:11" x14ac:dyDescent="0.45">
      <c r="A5147" s="10" t="s">
        <v>47</v>
      </c>
      <c r="B5147" s="20">
        <v>0.08</v>
      </c>
      <c r="C5147" s="19">
        <v>2427</v>
      </c>
      <c r="D5147" s="19">
        <v>55.163598819999997</v>
      </c>
      <c r="E5147" s="23">
        <v>4.82E-2</v>
      </c>
      <c r="F5147" s="23">
        <v>4.1300000000000003E-2</v>
      </c>
      <c r="G5147" s="17">
        <v>0.93325092700000001</v>
      </c>
      <c r="H5147" s="17">
        <v>6.6699999999999995E-2</v>
      </c>
      <c r="I5147" s="17">
        <v>0.91985709000000004</v>
      </c>
      <c r="J5147" s="17">
        <v>6.2899999999999998E-2</v>
      </c>
      <c r="K5147" s="17">
        <v>1.7299999999999999E-2</v>
      </c>
    </row>
    <row r="5148" spans="1:11" x14ac:dyDescent="0.45">
      <c r="A5148" s="10" t="s">
        <v>47</v>
      </c>
      <c r="B5148" s="20">
        <v>0.09</v>
      </c>
      <c r="C5148" s="19">
        <v>2718</v>
      </c>
      <c r="D5148" s="19">
        <v>70.305718970000001</v>
      </c>
      <c r="E5148" s="23">
        <v>5.7500000000000002E-2</v>
      </c>
      <c r="F5148" s="23">
        <v>4.7199999999999999E-2</v>
      </c>
      <c r="G5148" s="17">
        <v>0.921265636</v>
      </c>
      <c r="H5148" s="17">
        <v>7.8700000000000006E-2</v>
      </c>
      <c r="I5148" s="17">
        <v>0.93026914999999999</v>
      </c>
      <c r="J5148" s="17">
        <v>5.5199999999999999E-2</v>
      </c>
      <c r="K5148" s="17">
        <v>1.4500000000000001E-2</v>
      </c>
    </row>
    <row r="5149" spans="1:11" x14ac:dyDescent="0.45">
      <c r="A5149" s="10" t="s">
        <v>47</v>
      </c>
      <c r="B5149" s="20">
        <v>0.1</v>
      </c>
      <c r="C5149" s="19">
        <v>3009</v>
      </c>
      <c r="D5149" s="19">
        <v>88.35135975</v>
      </c>
      <c r="E5149" s="23">
        <v>6.7199999999999996E-2</v>
      </c>
      <c r="F5149" s="23">
        <v>5.3600000000000002E-2</v>
      </c>
      <c r="G5149" s="17">
        <v>0.91924227300000005</v>
      </c>
      <c r="H5149" s="17">
        <v>8.0799999999999997E-2</v>
      </c>
      <c r="I5149" s="17">
        <v>0.93930945300000002</v>
      </c>
      <c r="J5149" s="17">
        <v>4.8099999999999997E-2</v>
      </c>
      <c r="K5149" s="17">
        <v>1.26E-2</v>
      </c>
    </row>
    <row r="5150" spans="1:11" x14ac:dyDescent="0.45">
      <c r="A5150" s="10" t="s">
        <v>47</v>
      </c>
      <c r="B5150" s="20">
        <v>0.11</v>
      </c>
      <c r="C5150" s="19">
        <v>3283</v>
      </c>
      <c r="D5150" s="19">
        <v>108.4714024</v>
      </c>
      <c r="E5150" s="23">
        <v>7.8299999999999995E-2</v>
      </c>
      <c r="F5150" s="23">
        <v>6.2399999999999997E-2</v>
      </c>
      <c r="G5150" s="17">
        <v>0.91684434999999997</v>
      </c>
      <c r="H5150" s="17">
        <v>8.3199999999999996E-2</v>
      </c>
      <c r="I5150" s="17">
        <v>0.94399774800000003</v>
      </c>
      <c r="J5150" s="17">
        <v>4.48E-2</v>
      </c>
      <c r="K5150" s="17">
        <v>1.12E-2</v>
      </c>
    </row>
    <row r="5151" spans="1:11" x14ac:dyDescent="0.45">
      <c r="A5151" s="10" t="s">
        <v>47</v>
      </c>
      <c r="B5151" s="20">
        <v>0.12</v>
      </c>
      <c r="C5151" s="19">
        <v>3583</v>
      </c>
      <c r="D5151" s="19">
        <v>132.85153439999999</v>
      </c>
      <c r="E5151" s="23">
        <v>8.4400000000000003E-2</v>
      </c>
      <c r="F5151" s="23">
        <v>7.0499999999999993E-2</v>
      </c>
      <c r="G5151" s="17">
        <v>0.91487580199999996</v>
      </c>
      <c r="H5151" s="17">
        <v>8.5099999999999995E-2</v>
      </c>
      <c r="I5151" s="17">
        <v>0.95181622499999996</v>
      </c>
      <c r="J5151" s="17">
        <v>3.8699999999999998E-2</v>
      </c>
      <c r="K5151" s="17">
        <v>9.4400000000000005E-3</v>
      </c>
    </row>
    <row r="5152" spans="1:11" x14ac:dyDescent="0.45">
      <c r="A5152" s="10" t="s">
        <v>47</v>
      </c>
      <c r="B5152" s="20">
        <v>0.13</v>
      </c>
      <c r="C5152" s="19">
        <v>3836</v>
      </c>
      <c r="D5152" s="19">
        <v>154.80312910000001</v>
      </c>
      <c r="E5152" s="23">
        <v>8.9300000000000004E-2</v>
      </c>
      <c r="F5152" s="23">
        <v>7.7600000000000002E-2</v>
      </c>
      <c r="G5152" s="17">
        <v>0.91710114700000001</v>
      </c>
      <c r="H5152" s="17">
        <v>8.2900000000000001E-2</v>
      </c>
      <c r="I5152" s="17">
        <v>0.95755530600000005</v>
      </c>
      <c r="J5152" s="17">
        <v>3.44E-2</v>
      </c>
      <c r="K5152" s="17">
        <v>8.0599999999999995E-3</v>
      </c>
    </row>
    <row r="5153" spans="1:11" x14ac:dyDescent="0.45">
      <c r="A5153" s="10" t="s">
        <v>47</v>
      </c>
      <c r="B5153" s="20">
        <v>0.14000000000000001</v>
      </c>
      <c r="C5153" s="19">
        <v>4180</v>
      </c>
      <c r="D5153" s="19">
        <v>186.61537680000001</v>
      </c>
      <c r="E5153" s="23">
        <v>9.5699999999999993E-2</v>
      </c>
      <c r="F5153" s="23">
        <v>8.4900000000000003E-2</v>
      </c>
      <c r="G5153" s="17">
        <v>0.90980861199999996</v>
      </c>
      <c r="H5153" s="17">
        <v>9.0200000000000002E-2</v>
      </c>
      <c r="I5153" s="17">
        <v>0.961546593</v>
      </c>
      <c r="J5153" s="17">
        <v>3.15E-2</v>
      </c>
      <c r="K5153" s="17">
        <v>6.9300000000000004E-3</v>
      </c>
    </row>
    <row r="5154" spans="1:11" x14ac:dyDescent="0.45">
      <c r="A5154" s="10" t="s">
        <v>47</v>
      </c>
      <c r="B5154" s="20">
        <v>0.15</v>
      </c>
      <c r="C5154" s="19">
        <v>4434</v>
      </c>
      <c r="D5154" s="19">
        <v>211.623841</v>
      </c>
      <c r="E5154" s="23">
        <v>0.101742825</v>
      </c>
      <c r="F5154" s="23">
        <v>8.9399999999999993E-2</v>
      </c>
      <c r="G5154" s="17">
        <v>0.90347316200000005</v>
      </c>
      <c r="H5154" s="17">
        <v>9.6500000000000002E-2</v>
      </c>
      <c r="I5154" s="17">
        <v>0.96519526499999997</v>
      </c>
      <c r="J5154" s="17">
        <v>2.86E-2</v>
      </c>
      <c r="K5154" s="17">
        <v>6.1799999999999997E-3</v>
      </c>
    </row>
    <row r="5155" spans="1:11" x14ac:dyDescent="0.45">
      <c r="A5155" s="10" t="s">
        <v>47</v>
      </c>
      <c r="B5155" s="20">
        <v>0.16</v>
      </c>
      <c r="C5155" s="19">
        <v>4729</v>
      </c>
      <c r="D5155" s="19">
        <v>242.06951169999999</v>
      </c>
      <c r="E5155" s="23">
        <v>0.104897712</v>
      </c>
      <c r="F5155" s="23">
        <v>9.4299999999999995E-2</v>
      </c>
      <c r="G5155" s="17">
        <v>0.901247621</v>
      </c>
      <c r="H5155" s="17">
        <v>9.8799999999999999E-2</v>
      </c>
      <c r="I5155" s="17">
        <v>0.96940122399999995</v>
      </c>
      <c r="J5155" s="17">
        <v>2.4799999999999999E-2</v>
      </c>
      <c r="K5155" s="17">
        <v>5.7999999999999996E-3</v>
      </c>
    </row>
    <row r="5156" spans="1:11" x14ac:dyDescent="0.45">
      <c r="A5156" s="10" t="s">
        <v>47</v>
      </c>
      <c r="B5156" s="20">
        <v>0.17</v>
      </c>
      <c r="C5156" s="19">
        <v>5016</v>
      </c>
      <c r="D5156" s="19">
        <v>272.57763879999999</v>
      </c>
      <c r="E5156" s="23">
        <v>0.108275198</v>
      </c>
      <c r="F5156" s="23">
        <v>9.8400000000000001E-2</v>
      </c>
      <c r="G5156" s="17">
        <v>0.89892344499999999</v>
      </c>
      <c r="H5156" s="17">
        <v>0.101076555</v>
      </c>
      <c r="I5156" s="17">
        <v>0.97090727700000001</v>
      </c>
      <c r="J5156" s="17">
        <v>2.4E-2</v>
      </c>
      <c r="K5156" s="17">
        <v>5.13E-3</v>
      </c>
    </row>
    <row r="5157" spans="1:11" x14ac:dyDescent="0.45">
      <c r="A5157" s="10" t="s">
        <v>47</v>
      </c>
      <c r="B5157" s="20">
        <v>0.18</v>
      </c>
      <c r="C5157" s="19">
        <v>5301</v>
      </c>
      <c r="D5157" s="19">
        <v>304.14412160000001</v>
      </c>
      <c r="E5157" s="23">
        <v>0.11267334599999999</v>
      </c>
      <c r="F5157" s="23">
        <v>0.10281995100000001</v>
      </c>
      <c r="G5157" s="17">
        <v>0.89964157700000003</v>
      </c>
      <c r="H5157" s="17">
        <v>0.100358423</v>
      </c>
      <c r="I5157" s="17">
        <v>0.97320209899999999</v>
      </c>
      <c r="J5157" s="17">
        <v>2.2200000000000001E-2</v>
      </c>
      <c r="K5157" s="17">
        <v>4.5999999999999999E-3</v>
      </c>
    </row>
    <row r="5158" spans="1:11" x14ac:dyDescent="0.45">
      <c r="A5158" s="10" t="s">
        <v>47</v>
      </c>
      <c r="B5158" s="20">
        <v>0.19</v>
      </c>
      <c r="C5158" s="19">
        <v>5557</v>
      </c>
      <c r="D5158" s="19">
        <v>333.90261950000001</v>
      </c>
      <c r="E5158" s="23">
        <v>0.11809721400000001</v>
      </c>
      <c r="F5158" s="23">
        <v>0.10630490200000001</v>
      </c>
      <c r="G5158" s="17">
        <v>0.89994601399999996</v>
      </c>
      <c r="H5158" s="17">
        <v>0.100053986</v>
      </c>
      <c r="I5158" s="17">
        <v>0.97509291799999998</v>
      </c>
      <c r="J5158" s="17">
        <v>2.06E-2</v>
      </c>
      <c r="K5158" s="17">
        <v>4.2700000000000004E-3</v>
      </c>
    </row>
    <row r="5159" spans="1:11" x14ac:dyDescent="0.45">
      <c r="A5159" s="10" t="s">
        <v>47</v>
      </c>
      <c r="B5159" s="20">
        <v>0.2</v>
      </c>
      <c r="C5159" s="19">
        <v>5868</v>
      </c>
      <c r="D5159" s="19">
        <v>371.25637819999997</v>
      </c>
      <c r="E5159" s="23">
        <v>0.122892344</v>
      </c>
      <c r="F5159" s="23">
        <v>0.110648787</v>
      </c>
      <c r="G5159" s="17">
        <v>0.89928425400000001</v>
      </c>
      <c r="H5159" s="17">
        <v>0.10071574599999999</v>
      </c>
      <c r="I5159" s="17">
        <v>0.97748582100000003</v>
      </c>
      <c r="J5159" s="17">
        <v>1.8599999999999998E-2</v>
      </c>
      <c r="K5159" s="17">
        <v>3.8999999999999998E-3</v>
      </c>
    </row>
    <row r="5160" spans="1:11" x14ac:dyDescent="0.45">
      <c r="A5160" s="10" t="s">
        <v>47</v>
      </c>
      <c r="B5160" s="20">
        <v>0.21</v>
      </c>
      <c r="C5160" s="19">
        <v>6160</v>
      </c>
      <c r="D5160" s="19">
        <v>407.95850339999998</v>
      </c>
      <c r="E5160" s="23">
        <v>0.129346881</v>
      </c>
      <c r="F5160" s="23">
        <v>0.11466201600000001</v>
      </c>
      <c r="G5160" s="17">
        <v>0.89610389599999996</v>
      </c>
      <c r="H5160" s="17">
        <v>0.103896104</v>
      </c>
      <c r="I5160" s="17">
        <v>0.97835835299999996</v>
      </c>
      <c r="J5160" s="17">
        <v>1.77E-2</v>
      </c>
      <c r="K5160" s="17">
        <v>3.8999999999999998E-3</v>
      </c>
    </row>
    <row r="5161" spans="1:11" x14ac:dyDescent="0.45">
      <c r="A5161" s="10" t="s">
        <v>47</v>
      </c>
      <c r="B5161" s="20">
        <v>0.22</v>
      </c>
      <c r="C5161" s="19">
        <v>6451</v>
      </c>
      <c r="D5161" s="19">
        <v>446.22595960000001</v>
      </c>
      <c r="E5161" s="23">
        <v>0.13447400000000001</v>
      </c>
      <c r="F5161" s="23">
        <v>0.118987184</v>
      </c>
      <c r="G5161" s="17">
        <v>0.897535266</v>
      </c>
      <c r="H5161" s="17">
        <v>0.102464734</v>
      </c>
      <c r="I5161" s="17">
        <v>0.97851392500000001</v>
      </c>
      <c r="J5161" s="17">
        <v>1.7899999999999999E-2</v>
      </c>
      <c r="K5161" s="17">
        <v>3.63E-3</v>
      </c>
    </row>
    <row r="5162" spans="1:11" x14ac:dyDescent="0.45">
      <c r="A5162" s="10" t="s">
        <v>47</v>
      </c>
      <c r="B5162" s="20">
        <v>0.23</v>
      </c>
      <c r="C5162" s="19">
        <v>6745</v>
      </c>
      <c r="D5162" s="19">
        <v>486.67443709999998</v>
      </c>
      <c r="E5162" s="23">
        <v>0.139230628</v>
      </c>
      <c r="F5162" s="23">
        <v>0.123530959</v>
      </c>
      <c r="G5162" s="17">
        <v>0.89266123100000005</v>
      </c>
      <c r="H5162" s="17">
        <v>0.107338769</v>
      </c>
      <c r="I5162" s="17">
        <v>0.98030179399999995</v>
      </c>
      <c r="J5162" s="17">
        <v>1.6400000000000001E-2</v>
      </c>
      <c r="K5162" s="17">
        <v>3.3400000000000001E-3</v>
      </c>
    </row>
    <row r="5163" spans="1:11" x14ac:dyDescent="0.45">
      <c r="A5163" s="10" t="s">
        <v>47</v>
      </c>
      <c r="B5163" s="20">
        <v>0.24</v>
      </c>
      <c r="C5163" s="19">
        <v>7021</v>
      </c>
      <c r="D5163" s="19">
        <v>525.70027849999997</v>
      </c>
      <c r="E5163" s="23">
        <v>0.143950677</v>
      </c>
      <c r="F5163" s="23">
        <v>0.12793322400000001</v>
      </c>
      <c r="G5163" s="17">
        <v>0.89118359199999997</v>
      </c>
      <c r="H5163" s="17">
        <v>0.108816408</v>
      </c>
      <c r="I5163" s="17">
        <v>0.980899674</v>
      </c>
      <c r="J5163" s="17">
        <v>1.6E-2</v>
      </c>
      <c r="K5163" s="17">
        <v>3.1199999999999999E-3</v>
      </c>
    </row>
    <row r="5164" spans="1:11" x14ac:dyDescent="0.45">
      <c r="A5164" s="10" t="s">
        <v>47</v>
      </c>
      <c r="B5164" s="20">
        <v>0.25</v>
      </c>
      <c r="C5164" s="19">
        <v>7305</v>
      </c>
      <c r="D5164" s="19">
        <v>567.10127239999997</v>
      </c>
      <c r="E5164" s="23">
        <v>0.14827817600000001</v>
      </c>
      <c r="F5164" s="23">
        <v>0.132307647</v>
      </c>
      <c r="G5164" s="17">
        <v>0.89062286099999999</v>
      </c>
      <c r="H5164" s="17">
        <v>0.109377139</v>
      </c>
      <c r="I5164" s="17">
        <v>0.98062387399999995</v>
      </c>
      <c r="J5164" s="17">
        <v>1.6500000000000001E-2</v>
      </c>
      <c r="K5164" s="17">
        <v>2.8999999999999998E-3</v>
      </c>
    </row>
    <row r="5165" spans="1:11" x14ac:dyDescent="0.45">
      <c r="A5165" s="10" t="s">
        <v>47</v>
      </c>
      <c r="B5165" s="20">
        <v>0.26</v>
      </c>
      <c r="C5165" s="19">
        <v>7588</v>
      </c>
      <c r="D5165" s="19">
        <v>609.78452419999996</v>
      </c>
      <c r="E5165" s="23">
        <v>0.15374332900000001</v>
      </c>
      <c r="F5165" s="23">
        <v>0.13640453499999999</v>
      </c>
      <c r="G5165" s="17">
        <v>0.89101212399999996</v>
      </c>
      <c r="H5165" s="17">
        <v>0.108987876</v>
      </c>
      <c r="I5165" s="17">
        <v>0.97956753399999996</v>
      </c>
      <c r="J5165" s="17">
        <v>1.77E-2</v>
      </c>
      <c r="K5165" s="17">
        <v>2.7499999999999998E-3</v>
      </c>
    </row>
    <row r="5166" spans="1:11" x14ac:dyDescent="0.45">
      <c r="A5166" s="10" t="s">
        <v>47</v>
      </c>
      <c r="B5166" s="20">
        <v>0.27</v>
      </c>
      <c r="C5166" s="19">
        <v>7884</v>
      </c>
      <c r="D5166" s="19">
        <v>656.24818900000002</v>
      </c>
      <c r="E5166" s="23">
        <v>0.161307114</v>
      </c>
      <c r="F5166" s="23">
        <v>0.141225287</v>
      </c>
      <c r="G5166" s="17">
        <v>0.89205986800000003</v>
      </c>
      <c r="H5166" s="17">
        <v>0.10794013199999999</v>
      </c>
      <c r="I5166" s="17">
        <v>0.97948202100000004</v>
      </c>
      <c r="J5166" s="17">
        <v>1.7899999999999999E-2</v>
      </c>
      <c r="K5166" s="17">
        <v>2.5699999999999998E-3</v>
      </c>
    </row>
    <row r="5167" spans="1:11" x14ac:dyDescent="0.45">
      <c r="A5167" s="10" t="s">
        <v>47</v>
      </c>
      <c r="B5167" s="20">
        <v>0.28000000000000003</v>
      </c>
      <c r="C5167" s="19">
        <v>8193</v>
      </c>
      <c r="D5167" s="19">
        <v>707.36048449999998</v>
      </c>
      <c r="E5167" s="23">
        <v>0.16869611200000001</v>
      </c>
      <c r="F5167" s="23">
        <v>0.14676878500000001</v>
      </c>
      <c r="G5167" s="17">
        <v>0.88685463200000003</v>
      </c>
      <c r="H5167" s="17">
        <v>0.113145368</v>
      </c>
      <c r="I5167" s="17">
        <v>0.98044149899999999</v>
      </c>
      <c r="J5167" s="17">
        <v>1.7100000000000001E-2</v>
      </c>
      <c r="K5167" s="17">
        <v>2.4199999999999998E-3</v>
      </c>
    </row>
    <row r="5168" spans="1:11" x14ac:dyDescent="0.45">
      <c r="A5168" s="10" t="s">
        <v>47</v>
      </c>
      <c r="B5168" s="20">
        <v>0.28999999999999998</v>
      </c>
      <c r="C5168" s="19">
        <v>8469</v>
      </c>
      <c r="D5168" s="19">
        <v>754.49653750000004</v>
      </c>
      <c r="E5168" s="23">
        <v>0.17349801500000001</v>
      </c>
      <c r="F5168" s="23">
        <v>0.151650543</v>
      </c>
      <c r="G5168" s="17">
        <v>0.88428385899999995</v>
      </c>
      <c r="H5168" s="17">
        <v>0.11571614099999999</v>
      </c>
      <c r="I5168" s="17">
        <v>0.98150711499999999</v>
      </c>
      <c r="J5168" s="17">
        <v>1.6199999999999999E-2</v>
      </c>
      <c r="K5168" s="17">
        <v>2.2699999999999999E-3</v>
      </c>
    </row>
    <row r="5169" spans="1:11" x14ac:dyDescent="0.45">
      <c r="A5169" s="10" t="s">
        <v>47</v>
      </c>
      <c r="B5169" s="20">
        <v>0.3</v>
      </c>
      <c r="C5169" s="19">
        <v>8744</v>
      </c>
      <c r="D5169" s="19">
        <v>802.87333420000004</v>
      </c>
      <c r="E5169" s="23">
        <v>0.17747137599999999</v>
      </c>
      <c r="F5169" s="23">
        <v>0.15580254700000001</v>
      </c>
      <c r="G5169" s="17">
        <v>0.88689386999999997</v>
      </c>
      <c r="H5169" s="17">
        <v>0.11310613</v>
      </c>
      <c r="I5169" s="17">
        <v>0.98175948999999996</v>
      </c>
      <c r="J5169" s="17">
        <v>1.61E-2</v>
      </c>
      <c r="K5169" s="17">
        <v>2.14E-3</v>
      </c>
    </row>
    <row r="5170" spans="1:11" x14ac:dyDescent="0.45">
      <c r="A5170" s="10" t="s">
        <v>47</v>
      </c>
      <c r="B5170" s="20">
        <v>0.31</v>
      </c>
      <c r="C5170" s="19">
        <v>9031</v>
      </c>
      <c r="D5170" s="19">
        <v>854.32990219999999</v>
      </c>
      <c r="E5170" s="23">
        <v>0.181106764</v>
      </c>
      <c r="F5170" s="23">
        <v>0.16049131999999999</v>
      </c>
      <c r="G5170" s="17">
        <v>0.885062562</v>
      </c>
      <c r="H5170" s="17">
        <v>0.114937438</v>
      </c>
      <c r="I5170" s="17">
        <v>0.98176419100000001</v>
      </c>
      <c r="J5170" s="17">
        <v>1.6199999999999999E-2</v>
      </c>
      <c r="K5170" s="17">
        <v>2.0500000000000002E-3</v>
      </c>
    </row>
    <row r="5171" spans="1:11" x14ac:dyDescent="0.45">
      <c r="A5171" s="10" t="s">
        <v>47</v>
      </c>
      <c r="B5171" s="20">
        <v>0.32</v>
      </c>
      <c r="C5171" s="19">
        <v>9319</v>
      </c>
      <c r="D5171" s="19">
        <v>907.28280819999998</v>
      </c>
      <c r="E5171" s="23">
        <v>0.18508701999999999</v>
      </c>
      <c r="F5171" s="23">
        <v>0.16458149699999999</v>
      </c>
      <c r="G5171" s="17">
        <v>0.88646850499999996</v>
      </c>
      <c r="H5171" s="17">
        <v>0.113531495</v>
      </c>
      <c r="I5171" s="17">
        <v>0.98243742300000003</v>
      </c>
      <c r="J5171" s="17">
        <v>1.5599999999999999E-2</v>
      </c>
      <c r="K5171" s="17">
        <v>1.9499999999999999E-3</v>
      </c>
    </row>
    <row r="5172" spans="1:11" x14ac:dyDescent="0.45">
      <c r="A5172" s="10" t="s">
        <v>47</v>
      </c>
      <c r="B5172" s="20">
        <v>0.33</v>
      </c>
      <c r="C5172" s="19">
        <v>9601</v>
      </c>
      <c r="D5172" s="19">
        <v>960.17334229999994</v>
      </c>
      <c r="E5172" s="23">
        <v>0.19062728200000001</v>
      </c>
      <c r="F5172" s="23">
        <v>0.169419191</v>
      </c>
      <c r="G5172" s="17">
        <v>0.88292886199999998</v>
      </c>
      <c r="H5172" s="17">
        <v>0.11707113800000001</v>
      </c>
      <c r="I5172" s="17">
        <v>0.98284210100000002</v>
      </c>
      <c r="J5172" s="17">
        <v>1.5100000000000001E-2</v>
      </c>
      <c r="K5172" s="17">
        <v>2.0400000000000001E-3</v>
      </c>
    </row>
    <row r="5173" spans="1:11" x14ac:dyDescent="0.45">
      <c r="A5173" s="10" t="s">
        <v>47</v>
      </c>
      <c r="B5173" s="20">
        <v>0.34</v>
      </c>
      <c r="C5173" s="19">
        <v>9892</v>
      </c>
      <c r="D5173" s="19">
        <v>1016.4072</v>
      </c>
      <c r="E5173" s="23">
        <v>0.19566030300000001</v>
      </c>
      <c r="F5173" s="23">
        <v>0.173959377</v>
      </c>
      <c r="G5173" s="17">
        <v>0.87959967699999997</v>
      </c>
      <c r="H5173" s="17">
        <v>0.120400323</v>
      </c>
      <c r="I5173" s="17">
        <v>0.98355746499999996</v>
      </c>
      <c r="J5173" s="17">
        <v>1.4500000000000001E-2</v>
      </c>
      <c r="K5173" s="17">
        <v>1.9400000000000001E-3</v>
      </c>
    </row>
    <row r="5174" spans="1:11" x14ac:dyDescent="0.45">
      <c r="A5174" s="10" t="s">
        <v>47</v>
      </c>
      <c r="B5174" s="20">
        <v>0.35</v>
      </c>
      <c r="C5174" s="19">
        <v>10178</v>
      </c>
      <c r="D5174" s="19">
        <v>1073.198531</v>
      </c>
      <c r="E5174" s="23">
        <v>0.20050080100000001</v>
      </c>
      <c r="F5174" s="23">
        <v>0.17865441000000001</v>
      </c>
      <c r="G5174" s="17">
        <v>0.87924936099999995</v>
      </c>
      <c r="H5174" s="17">
        <v>0.12075063900000001</v>
      </c>
      <c r="I5174" s="17">
        <v>0.98418329299999996</v>
      </c>
      <c r="J5174" s="17">
        <v>1.3899999999999999E-2</v>
      </c>
      <c r="K5174" s="17">
        <v>1.9400000000000001E-3</v>
      </c>
    </row>
    <row r="5175" spans="1:11" x14ac:dyDescent="0.45">
      <c r="A5175" s="10" t="s">
        <v>47</v>
      </c>
      <c r="B5175" s="20">
        <v>0.36</v>
      </c>
      <c r="C5175" s="19">
        <v>10465</v>
      </c>
      <c r="D5175" s="19">
        <v>1131.766523</v>
      </c>
      <c r="E5175" s="23">
        <v>0.20746746499999999</v>
      </c>
      <c r="F5175" s="23">
        <v>0.18333500699999999</v>
      </c>
      <c r="G5175" s="17">
        <v>0.87548972800000002</v>
      </c>
      <c r="H5175" s="17">
        <v>0.12451027200000001</v>
      </c>
      <c r="I5175" s="17">
        <v>0.98460218300000002</v>
      </c>
      <c r="J5175" s="17">
        <v>1.35E-2</v>
      </c>
      <c r="K5175" s="17">
        <v>1.8600000000000001E-3</v>
      </c>
    </row>
    <row r="5176" spans="1:11" x14ac:dyDescent="0.45">
      <c r="A5176" s="10" t="s">
        <v>47</v>
      </c>
      <c r="B5176" s="20">
        <v>0.37</v>
      </c>
      <c r="C5176" s="19">
        <v>10732</v>
      </c>
      <c r="D5176" s="19">
        <v>1187.900179</v>
      </c>
      <c r="E5176" s="23">
        <v>0.21248462000000001</v>
      </c>
      <c r="F5176" s="23">
        <v>0.187908937</v>
      </c>
      <c r="G5176" s="17">
        <v>0.87709653399999998</v>
      </c>
      <c r="H5176" s="17">
        <v>0.122903466</v>
      </c>
      <c r="I5176" s="17">
        <v>0.984172834</v>
      </c>
      <c r="J5176" s="17">
        <v>1.4E-2</v>
      </c>
      <c r="K5176" s="17">
        <v>1.8E-3</v>
      </c>
    </row>
    <row r="5177" spans="1:11" x14ac:dyDescent="0.45">
      <c r="A5177" s="10" t="s">
        <v>47</v>
      </c>
      <c r="B5177" s="20">
        <v>0.38</v>
      </c>
      <c r="C5177" s="19">
        <v>11038</v>
      </c>
      <c r="D5177" s="19">
        <v>1253.730832</v>
      </c>
      <c r="E5177" s="23">
        <v>0.21882020099999999</v>
      </c>
      <c r="F5177" s="23">
        <v>0.19193177</v>
      </c>
      <c r="G5177" s="17">
        <v>0.871081718</v>
      </c>
      <c r="H5177" s="17">
        <v>0.128918282</v>
      </c>
      <c r="I5177" s="17">
        <v>0.98494065500000005</v>
      </c>
      <c r="J5177" s="17">
        <v>1.3299999999999999E-2</v>
      </c>
      <c r="K5177" s="17">
        <v>1.72E-3</v>
      </c>
    </row>
    <row r="5178" spans="1:11" x14ac:dyDescent="0.45">
      <c r="A5178" s="10" t="s">
        <v>47</v>
      </c>
      <c r="B5178" s="20">
        <v>0.39</v>
      </c>
      <c r="C5178" s="19">
        <v>11317</v>
      </c>
      <c r="D5178" s="19">
        <v>1315.5342410000001</v>
      </c>
      <c r="E5178" s="23">
        <v>0.22524672500000001</v>
      </c>
      <c r="F5178" s="23">
        <v>0.196795582</v>
      </c>
      <c r="G5178" s="17">
        <v>0.86948837999999995</v>
      </c>
      <c r="H5178" s="17">
        <v>0.13051161999999999</v>
      </c>
      <c r="I5178" s="17">
        <v>0.98557048599999997</v>
      </c>
      <c r="J5178" s="17">
        <v>1.2800000000000001E-2</v>
      </c>
      <c r="K5178" s="17">
        <v>1.66E-3</v>
      </c>
    </row>
    <row r="5179" spans="1:11" x14ac:dyDescent="0.45">
      <c r="A5179" s="10" t="s">
        <v>47</v>
      </c>
      <c r="B5179" s="20">
        <v>0.4</v>
      </c>
      <c r="C5179" s="19">
        <v>11610</v>
      </c>
      <c r="D5179" s="19">
        <v>1382.2871929999999</v>
      </c>
      <c r="E5179" s="23">
        <v>0.23067357599999999</v>
      </c>
      <c r="F5179" s="23">
        <v>0.201009886</v>
      </c>
      <c r="G5179" s="17">
        <v>0.86744186000000001</v>
      </c>
      <c r="H5179" s="17">
        <v>0.13255813999999999</v>
      </c>
      <c r="I5179" s="17">
        <v>0.98622902099999998</v>
      </c>
      <c r="J5179" s="17">
        <v>1.21849E-2</v>
      </c>
      <c r="K5179" s="17">
        <v>1.5900000000000001E-3</v>
      </c>
    </row>
    <row r="5180" spans="1:11" x14ac:dyDescent="0.45">
      <c r="A5180" s="10" t="s">
        <v>47</v>
      </c>
      <c r="B5180" s="20">
        <v>0.41</v>
      </c>
      <c r="C5180" s="19">
        <v>11900</v>
      </c>
      <c r="D5180" s="19">
        <v>1449.94722</v>
      </c>
      <c r="E5180" s="23">
        <v>0.236192967</v>
      </c>
      <c r="F5180" s="23">
        <v>0.205889245</v>
      </c>
      <c r="G5180" s="17">
        <v>0.866134454</v>
      </c>
      <c r="H5180" s="17">
        <v>0.133865546</v>
      </c>
      <c r="I5180" s="17">
        <v>0.98663562400000004</v>
      </c>
      <c r="J5180" s="17">
        <v>1.1829388999999999E-2</v>
      </c>
      <c r="K5180" s="17">
        <v>1.5299999999999999E-3</v>
      </c>
    </row>
    <row r="5181" spans="1:11" x14ac:dyDescent="0.45">
      <c r="A5181" s="10" t="s">
        <v>47</v>
      </c>
      <c r="B5181" s="20">
        <v>0.42</v>
      </c>
      <c r="C5181" s="19">
        <v>12186</v>
      </c>
      <c r="D5181" s="19">
        <v>1518.4287340000001</v>
      </c>
      <c r="E5181" s="23">
        <v>0.24293474300000001</v>
      </c>
      <c r="F5181" s="23">
        <v>0.21079024299999999</v>
      </c>
      <c r="G5181" s="17">
        <v>0.86607582500000002</v>
      </c>
      <c r="H5181" s="17">
        <v>0.13392417500000001</v>
      </c>
      <c r="I5181" s="17">
        <v>0.98712114399999995</v>
      </c>
      <c r="J5181" s="17">
        <v>1.14E-2</v>
      </c>
      <c r="K5181" s="17">
        <v>1.49E-3</v>
      </c>
    </row>
    <row r="5182" spans="1:11" x14ac:dyDescent="0.45">
      <c r="A5182" s="10" t="s">
        <v>47</v>
      </c>
      <c r="B5182" s="20">
        <v>0.43</v>
      </c>
      <c r="C5182" s="19">
        <v>12471</v>
      </c>
      <c r="D5182" s="19">
        <v>1588.2602790000001</v>
      </c>
      <c r="E5182" s="23">
        <v>0.24676864000000001</v>
      </c>
      <c r="F5182" s="23">
        <v>0.21561578300000001</v>
      </c>
      <c r="G5182" s="17">
        <v>0.86649025700000004</v>
      </c>
      <c r="H5182" s="17">
        <v>0.13350974299999999</v>
      </c>
      <c r="I5182" s="17">
        <v>0.98761421599999999</v>
      </c>
      <c r="J5182" s="17">
        <v>1.0999999999999999E-2</v>
      </c>
      <c r="K5182" s="17">
        <v>1.4300000000000001E-3</v>
      </c>
    </row>
    <row r="5183" spans="1:11" x14ac:dyDescent="0.45">
      <c r="A5183" s="10" t="s">
        <v>47</v>
      </c>
      <c r="B5183" s="20">
        <v>0.44</v>
      </c>
      <c r="C5183" s="19">
        <v>12759</v>
      </c>
      <c r="D5183" s="19">
        <v>1660.529448</v>
      </c>
      <c r="E5183" s="23">
        <v>0.25337489800000002</v>
      </c>
      <c r="F5183" s="23">
        <v>0.22084367999999999</v>
      </c>
      <c r="G5183" s="17">
        <v>0.86331217199999999</v>
      </c>
      <c r="H5183" s="17">
        <v>0.13668782800000001</v>
      </c>
      <c r="I5183" s="17">
        <v>0.98784078200000003</v>
      </c>
      <c r="J5183" s="17">
        <v>1.0800000000000001E-2</v>
      </c>
      <c r="K5183" s="17">
        <v>1.39E-3</v>
      </c>
    </row>
    <row r="5184" spans="1:11" x14ac:dyDescent="0.45">
      <c r="A5184" s="10" t="s">
        <v>47</v>
      </c>
      <c r="B5184" s="20">
        <v>0.45</v>
      </c>
      <c r="C5184" s="19">
        <v>13044</v>
      </c>
      <c r="D5184" s="19">
        <v>1733.707185</v>
      </c>
      <c r="E5184" s="23">
        <v>0.259501808</v>
      </c>
      <c r="F5184" s="23">
        <v>0.225964372</v>
      </c>
      <c r="G5184" s="17">
        <v>0.86246550099999997</v>
      </c>
      <c r="H5184" s="17">
        <v>0.137534499</v>
      </c>
      <c r="I5184" s="17">
        <v>0.98702114900000004</v>
      </c>
      <c r="J5184" s="17">
        <v>1.1599999999999999E-2</v>
      </c>
      <c r="K5184" s="17">
        <v>1.34E-3</v>
      </c>
    </row>
    <row r="5185" spans="1:11" x14ac:dyDescent="0.45">
      <c r="A5185" s="10" t="s">
        <v>47</v>
      </c>
      <c r="B5185" s="20">
        <v>0.46</v>
      </c>
      <c r="C5185" s="19">
        <v>13323</v>
      </c>
      <c r="D5185" s="19">
        <v>1807.3925400000001</v>
      </c>
      <c r="E5185" s="23">
        <v>0.26838226399999998</v>
      </c>
      <c r="F5185" s="23">
        <v>0.23109064500000001</v>
      </c>
      <c r="G5185" s="17">
        <v>0.86136756000000003</v>
      </c>
      <c r="H5185" s="17">
        <v>0.13863244</v>
      </c>
      <c r="I5185" s="17">
        <v>0.98740245800000004</v>
      </c>
      <c r="J5185" s="17">
        <v>1.1299999999999999E-2</v>
      </c>
      <c r="K5185" s="17">
        <v>1.2999999999999999E-3</v>
      </c>
    </row>
    <row r="5186" spans="1:11" x14ac:dyDescent="0.45">
      <c r="A5186" s="10" t="s">
        <v>47</v>
      </c>
      <c r="B5186" s="20">
        <v>0.47</v>
      </c>
      <c r="C5186" s="19">
        <v>13571</v>
      </c>
      <c r="D5186" s="19">
        <v>1874.617528</v>
      </c>
      <c r="E5186" s="23">
        <v>0.273505322</v>
      </c>
      <c r="F5186" s="23">
        <v>0.235765536</v>
      </c>
      <c r="G5186" s="17">
        <v>0.8593324</v>
      </c>
      <c r="H5186" s="17">
        <v>0.1406676</v>
      </c>
      <c r="I5186" s="17">
        <v>0.98767483499999997</v>
      </c>
      <c r="J5186" s="17">
        <v>1.11E-2</v>
      </c>
      <c r="K5186" s="17">
        <v>1.2700000000000001E-3</v>
      </c>
    </row>
    <row r="5187" spans="1:11" x14ac:dyDescent="0.45">
      <c r="A5187" s="10" t="s">
        <v>47</v>
      </c>
      <c r="B5187" s="20">
        <v>0.48</v>
      </c>
      <c r="C5187" s="19">
        <v>13898</v>
      </c>
      <c r="D5187" s="19">
        <v>1965.1831380000001</v>
      </c>
      <c r="E5187" s="23">
        <v>0.28385626800000002</v>
      </c>
      <c r="F5187" s="23">
        <v>0.241824804</v>
      </c>
      <c r="G5187" s="17">
        <v>0.85767736400000005</v>
      </c>
      <c r="H5187" s="17">
        <v>0.142322636</v>
      </c>
      <c r="I5187" s="17">
        <v>0.98803389100000005</v>
      </c>
      <c r="J5187" s="17">
        <v>1.0699999999999999E-2</v>
      </c>
      <c r="K5187" s="17">
        <v>1.23E-3</v>
      </c>
    </row>
    <row r="5188" spans="1:11" x14ac:dyDescent="0.45">
      <c r="A5188" s="10" t="s">
        <v>47</v>
      </c>
      <c r="B5188" s="20">
        <v>0.49</v>
      </c>
      <c r="C5188" s="19">
        <v>14194</v>
      </c>
      <c r="D5188" s="19">
        <v>2050.0547740000002</v>
      </c>
      <c r="E5188" s="23">
        <v>0.29017756300000003</v>
      </c>
      <c r="F5188" s="23">
        <v>0.247493302</v>
      </c>
      <c r="G5188" s="17">
        <v>0.85634775299999999</v>
      </c>
      <c r="H5188" s="17">
        <v>0.14365224700000001</v>
      </c>
      <c r="I5188" s="17">
        <v>0.98837656399999996</v>
      </c>
      <c r="J5188" s="17">
        <v>1.04E-2</v>
      </c>
      <c r="K5188" s="17">
        <v>1.1800000000000001E-3</v>
      </c>
    </row>
    <row r="5189" spans="1:11" x14ac:dyDescent="0.45">
      <c r="A5189" s="10" t="s">
        <v>47</v>
      </c>
      <c r="B5189" s="20">
        <v>0.5</v>
      </c>
      <c r="C5189" s="19">
        <v>14481</v>
      </c>
      <c r="D5189" s="19">
        <v>2135.2074560000001</v>
      </c>
      <c r="E5189" s="23">
        <v>0.30248046699999998</v>
      </c>
      <c r="F5189" s="23">
        <v>0.25341050599999998</v>
      </c>
      <c r="G5189" s="17">
        <v>0.854913335</v>
      </c>
      <c r="H5189" s="17">
        <v>0.145086665</v>
      </c>
      <c r="I5189" s="17">
        <v>0.98833822500000001</v>
      </c>
      <c r="J5189" s="17">
        <v>1.0500000000000001E-2</v>
      </c>
      <c r="K5189" s="17">
        <v>1.15E-3</v>
      </c>
    </row>
    <row r="5190" spans="1:11" x14ac:dyDescent="0.45">
      <c r="A5190" s="10" t="s">
        <v>47</v>
      </c>
      <c r="B5190" s="20">
        <v>0.51</v>
      </c>
      <c r="C5190" s="19">
        <v>14751</v>
      </c>
      <c r="D5190" s="19">
        <v>2218.568921</v>
      </c>
      <c r="E5190" s="23">
        <v>0.31278886299999997</v>
      </c>
      <c r="F5190" s="23">
        <v>0.259562662</v>
      </c>
      <c r="G5190" s="17">
        <v>0.85424716999999994</v>
      </c>
      <c r="H5190" s="17">
        <v>0.14575283</v>
      </c>
      <c r="I5190" s="17">
        <v>0.98833838900000004</v>
      </c>
      <c r="J5190" s="17">
        <v>1.0500000000000001E-2</v>
      </c>
      <c r="K5190" s="17">
        <v>1.1199999999999999E-3</v>
      </c>
    </row>
    <row r="5191" spans="1:11" x14ac:dyDescent="0.45">
      <c r="A5191" s="10" t="s">
        <v>47</v>
      </c>
      <c r="B5191" s="20">
        <v>0.52</v>
      </c>
      <c r="C5191" s="19">
        <v>15051</v>
      </c>
      <c r="D5191" s="19">
        <v>2314.0239080000001</v>
      </c>
      <c r="E5191" s="23">
        <v>0.32357071399999998</v>
      </c>
      <c r="F5191" s="23">
        <v>0.26643579699999997</v>
      </c>
      <c r="G5191" s="17">
        <v>0.85495980299999996</v>
      </c>
      <c r="H5191" s="17">
        <v>0.14504019700000001</v>
      </c>
      <c r="I5191" s="17">
        <v>0.98835379599999995</v>
      </c>
      <c r="J5191" s="17">
        <v>1.0500000000000001E-2</v>
      </c>
      <c r="K5191" s="17">
        <v>1.1100000000000001E-3</v>
      </c>
    </row>
    <row r="5192" spans="1:11" x14ac:dyDescent="0.45">
      <c r="A5192" s="10" t="s">
        <v>47</v>
      </c>
      <c r="B5192" s="20">
        <v>0.53</v>
      </c>
      <c r="C5192" s="19">
        <v>15339</v>
      </c>
      <c r="D5192" s="19">
        <v>2408.9830889999998</v>
      </c>
      <c r="E5192" s="23">
        <v>0.33644433899999998</v>
      </c>
      <c r="F5192" s="23">
        <v>0.27314295999999999</v>
      </c>
      <c r="G5192" s="17">
        <v>0.85514049199999997</v>
      </c>
      <c r="H5192" s="17">
        <v>0.144859508</v>
      </c>
      <c r="I5192" s="17">
        <v>0.98860231099999996</v>
      </c>
      <c r="J5192" s="17">
        <v>1.03E-2</v>
      </c>
      <c r="K5192" s="17">
        <v>1.07E-3</v>
      </c>
    </row>
    <row r="5193" spans="1:11" x14ac:dyDescent="0.45">
      <c r="A5193" s="10" t="s">
        <v>47</v>
      </c>
      <c r="B5193" s="20">
        <v>0.54</v>
      </c>
      <c r="C5193" s="19">
        <v>15608</v>
      </c>
      <c r="D5193" s="19">
        <v>2500.5256469999999</v>
      </c>
      <c r="E5193" s="23">
        <v>0.34665669799999999</v>
      </c>
      <c r="F5193" s="23">
        <v>0.28050185399999999</v>
      </c>
      <c r="G5193" s="17">
        <v>0.85411327500000001</v>
      </c>
      <c r="H5193" s="17">
        <v>0.14588672499999999</v>
      </c>
      <c r="I5193" s="17">
        <v>0.98885858500000001</v>
      </c>
      <c r="J5193" s="17">
        <v>1.01E-2</v>
      </c>
      <c r="K5193" s="17">
        <v>1.0399999999999999E-3</v>
      </c>
    </row>
    <row r="5194" spans="1:11" x14ac:dyDescent="0.45">
      <c r="A5194" s="10" t="s">
        <v>47</v>
      </c>
      <c r="B5194" s="20">
        <v>0.55000000000000004</v>
      </c>
      <c r="C5194" s="19">
        <v>15908</v>
      </c>
      <c r="D5194" s="19">
        <v>2606.4388330000002</v>
      </c>
      <c r="E5194" s="23">
        <v>0.35915114599999998</v>
      </c>
      <c r="F5194" s="23">
        <v>0.28807301099999999</v>
      </c>
      <c r="G5194" s="17">
        <v>0.85390998200000001</v>
      </c>
      <c r="H5194" s="17">
        <v>0.14609001799999999</v>
      </c>
      <c r="I5194" s="17">
        <v>0.988904597</v>
      </c>
      <c r="J5194" s="17">
        <v>1.01E-2</v>
      </c>
      <c r="K5194" s="17">
        <v>1.01E-3</v>
      </c>
    </row>
    <row r="5195" spans="1:11" x14ac:dyDescent="0.45">
      <c r="A5195" s="10" t="s">
        <v>47</v>
      </c>
      <c r="B5195" s="20">
        <v>0.56000000000000005</v>
      </c>
      <c r="C5195" s="19">
        <v>16217</v>
      </c>
      <c r="D5195" s="19">
        <v>2719.408938</v>
      </c>
      <c r="E5195" s="23">
        <v>0.36901804799999999</v>
      </c>
      <c r="F5195" s="23">
        <v>0.29709393000000001</v>
      </c>
      <c r="G5195" s="17">
        <v>0.85428870899999998</v>
      </c>
      <c r="H5195" s="17">
        <v>0.14571129099999999</v>
      </c>
      <c r="I5195" s="17">
        <v>0.98911231499999996</v>
      </c>
      <c r="J5195" s="17">
        <v>9.8899999999999995E-3</v>
      </c>
      <c r="K5195" s="17">
        <v>9.9599999999999992E-4</v>
      </c>
    </row>
    <row r="5196" spans="1:11" x14ac:dyDescent="0.45">
      <c r="A5196" s="10" t="s">
        <v>47</v>
      </c>
      <c r="B5196" s="20">
        <v>0.56999999999999995</v>
      </c>
      <c r="C5196" s="19">
        <v>16514</v>
      </c>
      <c r="D5196" s="19">
        <v>2830.968378</v>
      </c>
      <c r="E5196" s="23">
        <v>0.38073695600000002</v>
      </c>
      <c r="F5196" s="23">
        <v>0.30507659599999998</v>
      </c>
      <c r="G5196" s="17">
        <v>0.85363933599999997</v>
      </c>
      <c r="H5196" s="17">
        <v>0.146360664</v>
      </c>
      <c r="I5196" s="17">
        <v>0.98935741600000005</v>
      </c>
      <c r="J5196" s="17">
        <v>9.6699999999999998E-3</v>
      </c>
      <c r="K5196" s="17">
        <v>9.7300000000000002E-4</v>
      </c>
    </row>
    <row r="5197" spans="1:11" x14ac:dyDescent="0.45">
      <c r="A5197" s="10" t="s">
        <v>47</v>
      </c>
      <c r="B5197" s="20">
        <v>0.57999999999999996</v>
      </c>
      <c r="C5197" s="19">
        <v>16800</v>
      </c>
      <c r="D5197" s="19">
        <v>2941.2572380000001</v>
      </c>
      <c r="E5197" s="23">
        <v>0.39293113099999999</v>
      </c>
      <c r="F5197" s="23">
        <v>0.31357549600000001</v>
      </c>
      <c r="G5197" s="17">
        <v>0.85499999999999998</v>
      </c>
      <c r="H5197" s="17">
        <v>0.14499999999999999</v>
      </c>
      <c r="I5197" s="17">
        <v>0.98963593999999999</v>
      </c>
      <c r="J5197" s="17">
        <v>9.4199999999999996E-3</v>
      </c>
      <c r="K5197" s="17">
        <v>9.4600000000000001E-4</v>
      </c>
    </row>
    <row r="5198" spans="1:11" x14ac:dyDescent="0.45">
      <c r="A5198" s="10" t="s">
        <v>47</v>
      </c>
      <c r="B5198" s="20">
        <v>0.59</v>
      </c>
      <c r="C5198" s="19">
        <v>17090</v>
      </c>
      <c r="D5198" s="19">
        <v>3057.3276839999999</v>
      </c>
      <c r="E5198" s="23">
        <v>0.40598632099999998</v>
      </c>
      <c r="F5198" s="23">
        <v>0.32231620799999999</v>
      </c>
      <c r="G5198" s="17">
        <v>0.85418373299999995</v>
      </c>
      <c r="H5198" s="17">
        <v>0.145816267</v>
      </c>
      <c r="I5198" s="17">
        <v>0.98980103699999999</v>
      </c>
      <c r="J5198" s="17">
        <v>9.2800000000000001E-3</v>
      </c>
      <c r="K5198" s="17">
        <v>9.19E-4</v>
      </c>
    </row>
    <row r="5199" spans="1:11" x14ac:dyDescent="0.45">
      <c r="A5199" s="10" t="s">
        <v>47</v>
      </c>
      <c r="B5199" s="20">
        <v>0.6</v>
      </c>
      <c r="C5199" s="19">
        <v>17335</v>
      </c>
      <c r="D5199" s="19">
        <v>3158.0941539999999</v>
      </c>
      <c r="E5199" s="23">
        <v>0.41664208200000002</v>
      </c>
      <c r="F5199" s="23">
        <v>0.33053900800000002</v>
      </c>
      <c r="G5199" s="17">
        <v>0.85393712099999997</v>
      </c>
      <c r="H5199" s="17">
        <v>0.14606287900000001</v>
      </c>
      <c r="I5199" s="17">
        <v>0.98988593300000005</v>
      </c>
      <c r="J5199" s="17">
        <v>9.2099999999999994E-3</v>
      </c>
      <c r="K5199" s="17">
        <v>8.9999999999999998E-4</v>
      </c>
    </row>
    <row r="5200" spans="1:11" x14ac:dyDescent="0.45">
      <c r="A5200" s="10" t="s">
        <v>47</v>
      </c>
      <c r="B5200" s="20">
        <v>0.61</v>
      </c>
      <c r="C5200" s="19">
        <v>17632</v>
      </c>
      <c r="D5200" s="19">
        <v>3283.4342489999999</v>
      </c>
      <c r="E5200" s="23">
        <v>0.42789215200000003</v>
      </c>
      <c r="F5200" s="23">
        <v>0.33934726500000001</v>
      </c>
      <c r="G5200" s="17">
        <v>0.85407214200000003</v>
      </c>
      <c r="H5200" s="17">
        <v>0.14592785799999999</v>
      </c>
      <c r="I5200" s="17">
        <v>0.98964909000000001</v>
      </c>
      <c r="J5200" s="17">
        <v>9.4699999999999993E-3</v>
      </c>
      <c r="K5200" s="17">
        <v>8.7600000000000004E-4</v>
      </c>
    </row>
    <row r="5201" spans="1:11" x14ac:dyDescent="0.45">
      <c r="A5201" s="10" t="s">
        <v>47</v>
      </c>
      <c r="B5201" s="20">
        <v>0.62</v>
      </c>
      <c r="C5201" s="19">
        <v>17911</v>
      </c>
      <c r="D5201" s="19">
        <v>3404.6989899999999</v>
      </c>
      <c r="E5201" s="23">
        <v>0.44321177099999998</v>
      </c>
      <c r="F5201" s="23">
        <v>0.34920512500000001</v>
      </c>
      <c r="G5201" s="17">
        <v>0.852660376</v>
      </c>
      <c r="H5201" s="17">
        <v>0.147339624</v>
      </c>
      <c r="I5201" s="17">
        <v>0.98906953200000003</v>
      </c>
      <c r="J5201" s="17">
        <v>1.01E-2</v>
      </c>
      <c r="K5201" s="17">
        <v>8.7600000000000004E-4</v>
      </c>
    </row>
    <row r="5202" spans="1:11" x14ac:dyDescent="0.45">
      <c r="A5202" s="10" t="s">
        <v>47</v>
      </c>
      <c r="B5202" s="20">
        <v>0.63</v>
      </c>
      <c r="C5202" s="19">
        <v>18207</v>
      </c>
      <c r="D5202" s="19">
        <v>3537.2835089999999</v>
      </c>
      <c r="E5202" s="23">
        <v>0.45155356800000002</v>
      </c>
      <c r="F5202" s="23">
        <v>0.357918403</v>
      </c>
      <c r="G5202" s="17">
        <v>0.851925084</v>
      </c>
      <c r="H5202" s="17">
        <v>0.148074916</v>
      </c>
      <c r="I5202" s="17">
        <v>0.98921972199999997</v>
      </c>
      <c r="J5202" s="17">
        <v>9.9299999999999996E-3</v>
      </c>
      <c r="K5202" s="17">
        <v>8.5300000000000003E-4</v>
      </c>
    </row>
    <row r="5203" spans="1:11" x14ac:dyDescent="0.45">
      <c r="A5203" s="10" t="s">
        <v>47</v>
      </c>
      <c r="B5203" s="20">
        <v>0.64</v>
      </c>
      <c r="C5203" s="19">
        <v>18496</v>
      </c>
      <c r="D5203" s="19">
        <v>3669.3686710000002</v>
      </c>
      <c r="E5203" s="23">
        <v>0.46523691700000003</v>
      </c>
      <c r="F5203" s="23">
        <v>0.36908270900000001</v>
      </c>
      <c r="G5203" s="17">
        <v>0.85131920400000005</v>
      </c>
      <c r="H5203" s="17">
        <v>0.148680796</v>
      </c>
      <c r="I5203" s="17">
        <v>0.989488268</v>
      </c>
      <c r="J5203" s="17">
        <v>9.6799999999999994E-3</v>
      </c>
      <c r="K5203" s="17">
        <v>8.3000000000000001E-4</v>
      </c>
    </row>
    <row r="5204" spans="1:11" x14ac:dyDescent="0.45">
      <c r="A5204" s="10" t="s">
        <v>47</v>
      </c>
      <c r="B5204" s="20">
        <v>0.65</v>
      </c>
      <c r="C5204" s="19">
        <v>18777</v>
      </c>
      <c r="D5204" s="19">
        <v>3801.6169650000002</v>
      </c>
      <c r="E5204" s="23">
        <v>0.47883123399999999</v>
      </c>
      <c r="F5204" s="23">
        <v>0.37879799800000002</v>
      </c>
      <c r="G5204" s="17">
        <v>0.84976300800000004</v>
      </c>
      <c r="H5204" s="17">
        <v>0.15023699200000001</v>
      </c>
      <c r="I5204" s="17">
        <v>0.989594486</v>
      </c>
      <c r="J5204" s="17">
        <v>9.5899999999999996E-3</v>
      </c>
      <c r="K5204" s="17">
        <v>8.1300000000000003E-4</v>
      </c>
    </row>
    <row r="5205" spans="1:11" x14ac:dyDescent="0.45">
      <c r="A5205" s="10" t="s">
        <v>47</v>
      </c>
      <c r="B5205" s="20">
        <v>0.66</v>
      </c>
      <c r="C5205" s="19">
        <v>19066</v>
      </c>
      <c r="D5205" s="19">
        <v>3943.5557859999999</v>
      </c>
      <c r="E5205" s="23">
        <v>0.502213723</v>
      </c>
      <c r="F5205" s="23">
        <v>0.389396872</v>
      </c>
      <c r="G5205" s="17">
        <v>0.84962760900000001</v>
      </c>
      <c r="H5205" s="17">
        <v>0.15037239099999999</v>
      </c>
      <c r="I5205" s="17">
        <v>0.98973113400000001</v>
      </c>
      <c r="J5205" s="17">
        <v>9.4699999999999993E-3</v>
      </c>
      <c r="K5205" s="17">
        <v>7.9600000000000005E-4</v>
      </c>
    </row>
    <row r="5206" spans="1:11" x14ac:dyDescent="0.45">
      <c r="A5206" s="10" t="s">
        <v>47</v>
      </c>
      <c r="B5206" s="20">
        <v>0.67</v>
      </c>
      <c r="C5206" s="19">
        <v>19340</v>
      </c>
      <c r="D5206" s="19">
        <v>4082.9557180000002</v>
      </c>
      <c r="E5206" s="23">
        <v>0.51440182000000001</v>
      </c>
      <c r="F5206" s="23">
        <v>0.400830621</v>
      </c>
      <c r="G5206" s="17">
        <v>0.84813857299999995</v>
      </c>
      <c r="H5206" s="17">
        <v>0.15186142699999999</v>
      </c>
      <c r="I5206" s="17">
        <v>0.98979232399999995</v>
      </c>
      <c r="J5206" s="17">
        <v>9.4299999999999991E-3</v>
      </c>
      <c r="K5206" s="17">
        <v>7.8100000000000001E-4</v>
      </c>
    </row>
    <row r="5207" spans="1:11" x14ac:dyDescent="0.45">
      <c r="A5207" s="10" t="s">
        <v>47</v>
      </c>
      <c r="B5207" s="20">
        <v>0.68</v>
      </c>
      <c r="C5207" s="19">
        <v>19639</v>
      </c>
      <c r="D5207" s="19">
        <v>4238.681689</v>
      </c>
      <c r="E5207" s="23">
        <v>0.53051503099999997</v>
      </c>
      <c r="F5207" s="23">
        <v>0.41145759500000001</v>
      </c>
      <c r="G5207" s="17">
        <v>0.848464789</v>
      </c>
      <c r="H5207" s="17">
        <v>0.151535211</v>
      </c>
      <c r="I5207" s="17">
        <v>0.99001912400000003</v>
      </c>
      <c r="J5207" s="17">
        <v>9.2200000000000008E-3</v>
      </c>
      <c r="K5207" s="17">
        <v>7.5799999999999999E-4</v>
      </c>
    </row>
    <row r="5208" spans="1:11" x14ac:dyDescent="0.45">
      <c r="A5208" s="10" t="s">
        <v>47</v>
      </c>
      <c r="B5208" s="20">
        <v>0.69</v>
      </c>
      <c r="C5208" s="19">
        <v>19924</v>
      </c>
      <c r="D5208" s="19">
        <v>4392.8084399999998</v>
      </c>
      <c r="E5208" s="23">
        <v>0.54787709900000003</v>
      </c>
      <c r="F5208" s="23">
        <v>0.42312216899999999</v>
      </c>
      <c r="G5208" s="17">
        <v>0.84731981499999998</v>
      </c>
      <c r="H5208" s="17">
        <v>0.152680185</v>
      </c>
      <c r="I5208" s="17">
        <v>0.98969644099999998</v>
      </c>
      <c r="J5208" s="17">
        <v>9.5600000000000008E-3</v>
      </c>
      <c r="K5208" s="17">
        <v>7.4700000000000005E-4</v>
      </c>
    </row>
    <row r="5209" spans="1:11" x14ac:dyDescent="0.45">
      <c r="A5209" s="10" t="s">
        <v>47</v>
      </c>
      <c r="B5209" s="20">
        <v>0.7</v>
      </c>
      <c r="C5209" s="19">
        <v>20208</v>
      </c>
      <c r="D5209" s="19">
        <v>4550.8124239999997</v>
      </c>
      <c r="E5209" s="23">
        <v>0.56474634400000001</v>
      </c>
      <c r="F5209" s="23">
        <v>0.43507412499999998</v>
      </c>
      <c r="G5209" s="17">
        <v>0.84718923199999996</v>
      </c>
      <c r="H5209" s="17">
        <v>0.15281076800000001</v>
      </c>
      <c r="I5209" s="17">
        <v>0.98981419599999998</v>
      </c>
      <c r="J5209" s="17">
        <v>9.4599999999999997E-3</v>
      </c>
      <c r="K5209" s="17">
        <v>7.3099999999999999E-4</v>
      </c>
    </row>
    <row r="5210" spans="1:11" x14ac:dyDescent="0.45">
      <c r="A5210" s="10" t="s">
        <v>47</v>
      </c>
      <c r="B5210" s="20">
        <v>0.71</v>
      </c>
      <c r="C5210" s="19">
        <v>20488</v>
      </c>
      <c r="D5210" s="19">
        <v>4712.2256340000004</v>
      </c>
      <c r="E5210" s="23">
        <v>0.58603414099999995</v>
      </c>
      <c r="F5210" s="23">
        <v>0.44695594599999999</v>
      </c>
      <c r="G5210" s="17">
        <v>0.84708121800000002</v>
      </c>
      <c r="H5210" s="17">
        <v>0.152918782</v>
      </c>
      <c r="I5210" s="17">
        <v>0.99002498800000005</v>
      </c>
      <c r="J5210" s="17">
        <v>9.2599999999999991E-3</v>
      </c>
      <c r="K5210" s="17">
        <v>7.1599999999999995E-4</v>
      </c>
    </row>
    <row r="5211" spans="1:11" x14ac:dyDescent="0.45">
      <c r="A5211" s="10" t="s">
        <v>47</v>
      </c>
      <c r="B5211" s="20">
        <v>0.72</v>
      </c>
      <c r="C5211" s="19">
        <v>20779</v>
      </c>
      <c r="D5211" s="19">
        <v>4886.5412909999995</v>
      </c>
      <c r="E5211" s="23">
        <v>0.61126612300000005</v>
      </c>
      <c r="F5211" s="23">
        <v>0.45941417099999998</v>
      </c>
      <c r="G5211" s="17">
        <v>0.84686462299999998</v>
      </c>
      <c r="H5211" s="17">
        <v>0.15313537699999999</v>
      </c>
      <c r="I5211" s="17">
        <v>0.99003181600000001</v>
      </c>
      <c r="J5211" s="17">
        <v>9.2599999999999991E-3</v>
      </c>
      <c r="K5211" s="17">
        <v>7.0899999999999999E-4</v>
      </c>
    </row>
    <row r="5212" spans="1:11" x14ac:dyDescent="0.45">
      <c r="A5212" s="10" t="s">
        <v>47</v>
      </c>
      <c r="B5212" s="20">
        <v>0.73</v>
      </c>
      <c r="C5212" s="19">
        <v>21064</v>
      </c>
      <c r="D5212" s="19">
        <v>5063.2956690000001</v>
      </c>
      <c r="E5212" s="23">
        <v>0.63128259799999997</v>
      </c>
      <c r="F5212" s="23">
        <v>0.47289124500000002</v>
      </c>
      <c r="G5212" s="17">
        <v>0.84589821499999995</v>
      </c>
      <c r="H5212" s="17">
        <v>0.15410178499999999</v>
      </c>
      <c r="I5212" s="17">
        <v>0.99004874600000004</v>
      </c>
      <c r="J5212" s="17">
        <v>9.2599999999999991E-3</v>
      </c>
      <c r="K5212" s="17">
        <v>6.9499999999999998E-4</v>
      </c>
    </row>
    <row r="5213" spans="1:11" x14ac:dyDescent="0.45">
      <c r="A5213" s="10" t="s">
        <v>47</v>
      </c>
      <c r="B5213" s="20">
        <v>0.74</v>
      </c>
      <c r="C5213" s="19">
        <v>21357</v>
      </c>
      <c r="D5213" s="19">
        <v>5251.7985870000002</v>
      </c>
      <c r="E5213" s="23">
        <v>0.65648516199999996</v>
      </c>
      <c r="F5213" s="23">
        <v>0.48672278600000002</v>
      </c>
      <c r="G5213" s="17">
        <v>0.84548391599999995</v>
      </c>
      <c r="H5213" s="17">
        <v>0.154516084</v>
      </c>
      <c r="I5213" s="17">
        <v>0.99000914699999998</v>
      </c>
      <c r="J5213" s="17">
        <v>9.3100000000000006E-3</v>
      </c>
      <c r="K5213" s="17">
        <v>6.8300000000000001E-4</v>
      </c>
    </row>
    <row r="5214" spans="1:11" x14ac:dyDescent="0.45">
      <c r="A5214" s="10" t="s">
        <v>47</v>
      </c>
      <c r="B5214" s="20">
        <v>0.75</v>
      </c>
      <c r="C5214" s="19">
        <v>21650</v>
      </c>
      <c r="D5214" s="19">
        <v>5447.5203039999997</v>
      </c>
      <c r="E5214" s="23">
        <v>0.68158989400000003</v>
      </c>
      <c r="F5214" s="23">
        <v>0.50116102900000004</v>
      </c>
      <c r="G5214" s="17">
        <v>0.84508083099999998</v>
      </c>
      <c r="H5214" s="17">
        <v>0.154919169</v>
      </c>
      <c r="I5214" s="17">
        <v>0.99004420599999998</v>
      </c>
      <c r="J5214" s="17">
        <v>9.2800000000000001E-3</v>
      </c>
      <c r="K5214" s="17">
        <v>6.7199999999999996E-4</v>
      </c>
    </row>
    <row r="5215" spans="1:11" x14ac:dyDescent="0.45">
      <c r="A5215" s="10" t="s">
        <v>47</v>
      </c>
      <c r="B5215" s="20">
        <v>0.76</v>
      </c>
      <c r="C5215" s="19">
        <v>21931</v>
      </c>
      <c r="D5215" s="19">
        <v>5643.069015</v>
      </c>
      <c r="E5215" s="23">
        <v>0.70630049100000003</v>
      </c>
      <c r="F5215" s="23">
        <v>0.51606826100000003</v>
      </c>
      <c r="G5215" s="17">
        <v>0.845105102</v>
      </c>
      <c r="H5215" s="17">
        <v>0.154894898</v>
      </c>
      <c r="I5215" s="17">
        <v>0.99016505300000002</v>
      </c>
      <c r="J5215" s="17">
        <v>9.1800000000000007E-3</v>
      </c>
      <c r="K5215" s="17">
        <v>6.5899999999999997E-4</v>
      </c>
    </row>
    <row r="5216" spans="1:11" x14ac:dyDescent="0.45">
      <c r="A5216" s="10" t="s">
        <v>47</v>
      </c>
      <c r="B5216" s="20">
        <v>0.77</v>
      </c>
      <c r="C5216" s="19">
        <v>22213</v>
      </c>
      <c r="D5216" s="19">
        <v>5847.5871070000003</v>
      </c>
      <c r="E5216" s="23">
        <v>0.74405107299999995</v>
      </c>
      <c r="F5216" s="23">
        <v>0.53194936400000004</v>
      </c>
      <c r="G5216" s="17">
        <v>0.84545086199999997</v>
      </c>
      <c r="H5216" s="17">
        <v>0.154549138</v>
      </c>
      <c r="I5216" s="17">
        <v>0.99008937699999999</v>
      </c>
      <c r="J5216" s="17">
        <v>9.2599999999999991E-3</v>
      </c>
      <c r="K5216" s="17">
        <v>6.4599999999999998E-4</v>
      </c>
    </row>
    <row r="5217" spans="1:11" x14ac:dyDescent="0.45">
      <c r="A5217" s="10" t="s">
        <v>47</v>
      </c>
      <c r="B5217" s="20">
        <v>0.78</v>
      </c>
      <c r="C5217" s="19">
        <v>22510</v>
      </c>
      <c r="D5217" s="19">
        <v>6072.9415820000004</v>
      </c>
      <c r="E5217" s="23">
        <v>0.77431378299999998</v>
      </c>
      <c r="F5217" s="23">
        <v>0.54807769399999995</v>
      </c>
      <c r="G5217" s="17">
        <v>0.84544646800000001</v>
      </c>
      <c r="H5217" s="17">
        <v>0.15455353199999999</v>
      </c>
      <c r="I5217" s="17">
        <v>0.99018347799999995</v>
      </c>
      <c r="J5217" s="17">
        <v>9.1800000000000007E-3</v>
      </c>
      <c r="K5217" s="17">
        <v>6.3400000000000001E-4</v>
      </c>
    </row>
    <row r="5218" spans="1:11" x14ac:dyDescent="0.45">
      <c r="A5218" s="10" t="s">
        <v>47</v>
      </c>
      <c r="B5218" s="20">
        <v>0.79</v>
      </c>
      <c r="C5218" s="19">
        <v>22797</v>
      </c>
      <c r="D5218" s="19">
        <v>6300.2000749999997</v>
      </c>
      <c r="E5218" s="23">
        <v>0.807744142</v>
      </c>
      <c r="F5218" s="23">
        <v>0.56623027299999995</v>
      </c>
      <c r="G5218" s="17">
        <v>0.84576918000000001</v>
      </c>
      <c r="H5218" s="17">
        <v>0.15423081999999999</v>
      </c>
      <c r="I5218" s="17">
        <v>0.98990025400000003</v>
      </c>
      <c r="J5218" s="17">
        <v>9.4800000000000006E-3</v>
      </c>
      <c r="K5218" s="17">
        <v>6.2200000000000005E-4</v>
      </c>
    </row>
    <row r="5219" spans="1:11" x14ac:dyDescent="0.45">
      <c r="A5219" s="10" t="s">
        <v>47</v>
      </c>
      <c r="B5219" s="20">
        <v>0.8</v>
      </c>
      <c r="C5219" s="19">
        <v>22967</v>
      </c>
      <c r="D5219" s="19">
        <v>6440.1806260000003</v>
      </c>
      <c r="E5219" s="23">
        <v>0.838990295</v>
      </c>
      <c r="F5219" s="23">
        <v>0.57749475699999997</v>
      </c>
      <c r="G5219" s="17">
        <v>0.84564810400000001</v>
      </c>
      <c r="H5219" s="17">
        <v>0.15435189599999999</v>
      </c>
      <c r="I5219" s="17">
        <v>0.98986206799999998</v>
      </c>
      <c r="J5219" s="17">
        <v>9.5200000000000007E-3</v>
      </c>
      <c r="K5219" s="17">
        <v>6.1700000000000004E-4</v>
      </c>
    </row>
    <row r="5220" spans="1:11" x14ac:dyDescent="0.45">
      <c r="A5220" s="10" t="s">
        <v>47</v>
      </c>
      <c r="B5220" s="20">
        <v>0.80100000000000005</v>
      </c>
      <c r="C5220" s="19">
        <v>22993</v>
      </c>
      <c r="D5220" s="19">
        <v>6462.0563080000002</v>
      </c>
      <c r="E5220" s="23">
        <v>0.84241329099999995</v>
      </c>
      <c r="F5220" s="23">
        <v>0.57875621099999996</v>
      </c>
      <c r="G5220" s="17">
        <v>0.84569216700000005</v>
      </c>
      <c r="H5220" s="17">
        <v>0.15430783300000001</v>
      </c>
      <c r="I5220" s="17">
        <v>0.98986871300000001</v>
      </c>
      <c r="J5220" s="17">
        <v>9.5099999999999994E-3</v>
      </c>
      <c r="K5220" s="17">
        <v>6.2200000000000005E-4</v>
      </c>
    </row>
    <row r="5221" spans="1:11" x14ac:dyDescent="0.45">
      <c r="A5221" s="10" t="s">
        <v>47</v>
      </c>
      <c r="B5221" s="20">
        <v>0.80200000000000005</v>
      </c>
      <c r="C5221" s="19">
        <v>23025</v>
      </c>
      <c r="D5221" s="19">
        <v>6489.1036789999998</v>
      </c>
      <c r="E5221" s="23">
        <v>0.84735156199999995</v>
      </c>
      <c r="F5221" s="23">
        <v>0.58125577100000003</v>
      </c>
      <c r="G5221" s="17">
        <v>0.84573289900000004</v>
      </c>
      <c r="H5221" s="17">
        <v>0.15426710099999999</v>
      </c>
      <c r="I5221" s="17">
        <v>0.98983918800000004</v>
      </c>
      <c r="J5221" s="17">
        <v>9.5399999999999999E-3</v>
      </c>
      <c r="K5221" s="17">
        <v>6.2100000000000002E-4</v>
      </c>
    </row>
    <row r="5222" spans="1:11" x14ac:dyDescent="0.45">
      <c r="A5222" s="10" t="s">
        <v>47</v>
      </c>
      <c r="B5222" s="20">
        <v>0.80300000000000005</v>
      </c>
      <c r="C5222" s="19">
        <v>23054</v>
      </c>
      <c r="D5222" s="19">
        <v>6513.7233210000004</v>
      </c>
      <c r="E5222" s="23">
        <v>0.85006711000000001</v>
      </c>
      <c r="F5222" s="23">
        <v>0.58339975499999996</v>
      </c>
      <c r="G5222" s="17">
        <v>0.84584020100000001</v>
      </c>
      <c r="H5222" s="17">
        <v>0.15415979899999999</v>
      </c>
      <c r="I5222" s="17">
        <v>0.98981455200000001</v>
      </c>
      <c r="J5222" s="17">
        <v>9.5700000000000004E-3</v>
      </c>
      <c r="K5222" s="17">
        <v>6.2E-4</v>
      </c>
    </row>
    <row r="5223" spans="1:11" x14ac:dyDescent="0.45">
      <c r="A5223" s="10" t="s">
        <v>47</v>
      </c>
      <c r="B5223" s="20">
        <v>0.80400000000000005</v>
      </c>
      <c r="C5223" s="19">
        <v>23084</v>
      </c>
      <c r="D5223" s="19">
        <v>6539.2627169999996</v>
      </c>
      <c r="E5223" s="23">
        <v>0.85184321299999999</v>
      </c>
      <c r="F5223" s="23">
        <v>0.585444454</v>
      </c>
      <c r="G5223" s="17">
        <v>0.84578062700000001</v>
      </c>
      <c r="H5223" s="17">
        <v>0.15421937299999999</v>
      </c>
      <c r="I5223" s="17">
        <v>0.98979615399999998</v>
      </c>
      <c r="J5223" s="17">
        <v>9.58E-3</v>
      </c>
      <c r="K5223" s="17">
        <v>6.1899999999999998E-4</v>
      </c>
    </row>
    <row r="5224" spans="1:11" x14ac:dyDescent="0.45">
      <c r="A5224" s="10" t="s">
        <v>47</v>
      </c>
      <c r="B5224" s="20">
        <v>0.80500000000000005</v>
      </c>
      <c r="C5224" s="19">
        <v>23105</v>
      </c>
      <c r="D5224" s="19">
        <v>6557.1884229999996</v>
      </c>
      <c r="E5224" s="23">
        <v>0.854245272</v>
      </c>
      <c r="F5224" s="23">
        <v>0.587477468</v>
      </c>
      <c r="G5224" s="17">
        <v>0.84587751600000005</v>
      </c>
      <c r="H5224" s="17">
        <v>0.154122484</v>
      </c>
      <c r="I5224" s="17">
        <v>0.98981051499999995</v>
      </c>
      <c r="J5224" s="17">
        <v>9.5700000000000004E-3</v>
      </c>
      <c r="K5224" s="17">
        <v>6.1799999999999995E-4</v>
      </c>
    </row>
    <row r="5225" spans="1:11" x14ac:dyDescent="0.45">
      <c r="A5225" s="10" t="s">
        <v>47</v>
      </c>
      <c r="B5225" s="20">
        <v>0.80600000000000005</v>
      </c>
      <c r="C5225" s="19">
        <v>23135</v>
      </c>
      <c r="D5225" s="19">
        <v>6582.8301240000001</v>
      </c>
      <c r="E5225" s="23">
        <v>0.85587042400000002</v>
      </c>
      <c r="F5225" s="23">
        <v>0.58865063100000004</v>
      </c>
      <c r="G5225" s="17">
        <v>0.84590447400000002</v>
      </c>
      <c r="H5225" s="17">
        <v>0.15409552600000001</v>
      </c>
      <c r="I5225" s="17">
        <v>0.98982360400000002</v>
      </c>
      <c r="J5225" s="17">
        <v>9.5600000000000008E-3</v>
      </c>
      <c r="K5225" s="17">
        <v>6.1799999999999995E-4</v>
      </c>
    </row>
    <row r="5226" spans="1:11" x14ac:dyDescent="0.45">
      <c r="A5226" s="10" t="s">
        <v>47</v>
      </c>
      <c r="B5226" s="20">
        <v>0.80700000000000005</v>
      </c>
      <c r="C5226" s="19">
        <v>23169</v>
      </c>
      <c r="D5226" s="19">
        <v>6611.9525149999999</v>
      </c>
      <c r="E5226" s="23">
        <v>0.85863438199999997</v>
      </c>
      <c r="F5226" s="23">
        <v>0.59047171899999995</v>
      </c>
      <c r="G5226" s="17">
        <v>0.84582847800000005</v>
      </c>
      <c r="H5226" s="17">
        <v>0.15417152200000001</v>
      </c>
      <c r="I5226" s="17">
        <v>0.98981459500000002</v>
      </c>
      <c r="J5226" s="17">
        <v>9.5700000000000004E-3</v>
      </c>
      <c r="K5226" s="17">
        <v>6.1600000000000001E-4</v>
      </c>
    </row>
    <row r="5227" spans="1:11" x14ac:dyDescent="0.45">
      <c r="A5227" s="10" t="s">
        <v>47</v>
      </c>
      <c r="B5227" s="20">
        <v>0.80800000000000005</v>
      </c>
      <c r="C5227" s="19">
        <v>23198</v>
      </c>
      <c r="D5227" s="19">
        <v>6636.9206949999998</v>
      </c>
      <c r="E5227" s="23">
        <v>0.86259370000000002</v>
      </c>
      <c r="F5227" s="23">
        <v>0.59319996399999997</v>
      </c>
      <c r="G5227" s="17">
        <v>0.84597810200000001</v>
      </c>
      <c r="H5227" s="17">
        <v>0.15402189799999999</v>
      </c>
      <c r="I5227" s="17">
        <v>0.98981911099999997</v>
      </c>
      <c r="J5227" s="17">
        <v>9.5700000000000004E-3</v>
      </c>
      <c r="K5227" s="17">
        <v>6.1499999999999999E-4</v>
      </c>
    </row>
    <row r="5228" spans="1:11" x14ac:dyDescent="0.45">
      <c r="A5228" s="10" t="s">
        <v>47</v>
      </c>
      <c r="B5228" s="20">
        <v>0.80900000000000005</v>
      </c>
      <c r="C5228" s="19">
        <v>23223</v>
      </c>
      <c r="D5228" s="19">
        <v>6658.5829549999999</v>
      </c>
      <c r="E5228" s="23">
        <v>0.870981161</v>
      </c>
      <c r="F5228" s="23">
        <v>0.59529331200000002</v>
      </c>
      <c r="G5228" s="17">
        <v>0.84597166599999996</v>
      </c>
      <c r="H5228" s="17">
        <v>0.15402833399999999</v>
      </c>
      <c r="I5228" s="17">
        <v>0.98982703299999997</v>
      </c>
      <c r="J5228" s="17">
        <v>9.5600000000000008E-3</v>
      </c>
      <c r="K5228" s="17">
        <v>6.1399999999999996E-4</v>
      </c>
    </row>
    <row r="5229" spans="1:11" x14ac:dyDescent="0.45">
      <c r="A5229" s="10" t="s">
        <v>47</v>
      </c>
      <c r="B5229" s="20">
        <v>0.81</v>
      </c>
      <c r="C5229" s="19">
        <v>23256</v>
      </c>
      <c r="D5229" s="19">
        <v>6687.387479</v>
      </c>
      <c r="E5229" s="23">
        <v>0.87576921600000002</v>
      </c>
      <c r="F5229" s="23">
        <v>0.59703869099999995</v>
      </c>
      <c r="G5229" s="17">
        <v>0.84580323400000001</v>
      </c>
      <c r="H5229" s="17">
        <v>0.15419676600000001</v>
      </c>
      <c r="I5229" s="17">
        <v>0.989872325</v>
      </c>
      <c r="J5229" s="17">
        <v>9.5200000000000007E-3</v>
      </c>
      <c r="K5229" s="17">
        <v>6.1200000000000002E-4</v>
      </c>
    </row>
    <row r="5230" spans="1:11" x14ac:dyDescent="0.45">
      <c r="A5230" s="10" t="s">
        <v>47</v>
      </c>
      <c r="B5230" s="20">
        <v>0.81100000000000005</v>
      </c>
      <c r="C5230" s="19">
        <v>23279</v>
      </c>
      <c r="D5230" s="19">
        <v>6707.6107959999999</v>
      </c>
      <c r="E5230" s="23">
        <v>0.88218929199999996</v>
      </c>
      <c r="F5230" s="23">
        <v>0.59924187100000004</v>
      </c>
      <c r="G5230" s="17">
        <v>0.84591262499999997</v>
      </c>
      <c r="H5230" s="17">
        <v>0.154087375</v>
      </c>
      <c r="I5230" s="17">
        <v>0.98986378100000005</v>
      </c>
      <c r="J5230" s="17">
        <v>9.5300000000000003E-3</v>
      </c>
      <c r="K5230" s="17">
        <v>6.11E-4</v>
      </c>
    </row>
    <row r="5231" spans="1:11" x14ac:dyDescent="0.45">
      <c r="A5231" s="10" t="s">
        <v>47</v>
      </c>
      <c r="B5231" s="20">
        <v>0.81200000000000006</v>
      </c>
      <c r="C5231" s="19">
        <v>23313</v>
      </c>
      <c r="D5231" s="19">
        <v>6737.6484360000004</v>
      </c>
      <c r="E5231" s="23">
        <v>0.88530903900000002</v>
      </c>
      <c r="F5231" s="23">
        <v>0.60108535299999999</v>
      </c>
      <c r="G5231" s="17">
        <v>0.84596576999999995</v>
      </c>
      <c r="H5231" s="17">
        <v>0.15403422999999999</v>
      </c>
      <c r="I5231" s="17">
        <v>0.98988387200000005</v>
      </c>
      <c r="J5231" s="17">
        <v>9.5099999999999994E-3</v>
      </c>
      <c r="K5231" s="17">
        <v>6.0999999999999997E-4</v>
      </c>
    </row>
    <row r="5232" spans="1:11" x14ac:dyDescent="0.45">
      <c r="A5232" s="10" t="s">
        <v>47</v>
      </c>
      <c r="B5232" s="20">
        <v>0.81299999999999994</v>
      </c>
      <c r="C5232" s="19">
        <v>23331</v>
      </c>
      <c r="D5232" s="19">
        <v>6753.5992679999999</v>
      </c>
      <c r="E5232" s="23">
        <v>0.88689921299999996</v>
      </c>
      <c r="F5232" s="23">
        <v>0.60331790900000004</v>
      </c>
      <c r="G5232" s="17">
        <v>0.84565599400000002</v>
      </c>
      <c r="H5232" s="17">
        <v>0.15434400600000001</v>
      </c>
      <c r="I5232" s="17">
        <v>0.98989196899999998</v>
      </c>
      <c r="J5232" s="17">
        <v>9.4999999999999998E-3</v>
      </c>
      <c r="K5232" s="17">
        <v>6.0899999999999995E-4</v>
      </c>
    </row>
    <row r="5233" spans="1:11" x14ac:dyDescent="0.45">
      <c r="A5233" s="10" t="s">
        <v>47</v>
      </c>
      <c r="B5233" s="20">
        <v>0.81399999999999995</v>
      </c>
      <c r="C5233" s="19">
        <v>23367</v>
      </c>
      <c r="D5233" s="19">
        <v>6785.5784890000004</v>
      </c>
      <c r="E5233" s="23">
        <v>0.889759144</v>
      </c>
      <c r="F5233" s="23">
        <v>0.60490675199999999</v>
      </c>
      <c r="G5233" s="17">
        <v>0.84572259999999999</v>
      </c>
      <c r="H5233" s="17">
        <v>0.15427740000000001</v>
      </c>
      <c r="I5233" s="17">
        <v>0.98991091099999995</v>
      </c>
      <c r="J5233" s="17">
        <v>9.4800000000000006E-3</v>
      </c>
      <c r="K5233" s="17">
        <v>6.0800000000000003E-4</v>
      </c>
    </row>
    <row r="5234" spans="1:11" x14ac:dyDescent="0.45">
      <c r="A5234" s="10" t="s">
        <v>47</v>
      </c>
      <c r="B5234" s="20">
        <v>0.81499999999999995</v>
      </c>
      <c r="C5234" s="19">
        <v>23398</v>
      </c>
      <c r="D5234" s="19">
        <v>6813.2402030000003</v>
      </c>
      <c r="E5234" s="23">
        <v>0.89420901799999997</v>
      </c>
      <c r="F5234" s="23">
        <v>0.60727449</v>
      </c>
      <c r="G5234" s="17">
        <v>0.84579878600000002</v>
      </c>
      <c r="H5234" s="17">
        <v>0.154201214</v>
      </c>
      <c r="I5234" s="17">
        <v>0.98992725500000001</v>
      </c>
      <c r="J5234" s="17">
        <v>9.4699999999999993E-3</v>
      </c>
      <c r="K5234" s="17">
        <v>6.0700000000000001E-4</v>
      </c>
    </row>
    <row r="5235" spans="1:11" x14ac:dyDescent="0.45">
      <c r="A5235" s="10" t="s">
        <v>47</v>
      </c>
      <c r="B5235" s="20">
        <v>0.81599999999999995</v>
      </c>
      <c r="C5235" s="19">
        <v>23421</v>
      </c>
      <c r="D5235" s="19">
        <v>6833.859453</v>
      </c>
      <c r="E5235" s="23">
        <v>0.89812525200000004</v>
      </c>
      <c r="F5235" s="23">
        <v>0.60947301099999995</v>
      </c>
      <c r="G5235" s="17">
        <v>0.84582212499999998</v>
      </c>
      <c r="H5235" s="17">
        <v>0.15417787499999999</v>
      </c>
      <c r="I5235" s="17">
        <v>0.98989987599999996</v>
      </c>
      <c r="J5235" s="17">
        <v>9.4900000000000002E-3</v>
      </c>
      <c r="K5235" s="17">
        <v>6.0700000000000001E-4</v>
      </c>
    </row>
    <row r="5236" spans="1:11" x14ac:dyDescent="0.45">
      <c r="A5236" s="10" t="s">
        <v>47</v>
      </c>
      <c r="B5236" s="20">
        <v>0.81699999999999995</v>
      </c>
      <c r="C5236" s="19">
        <v>23449</v>
      </c>
      <c r="D5236" s="19">
        <v>6859.0869469999998</v>
      </c>
      <c r="E5236" s="23">
        <v>0.905759973</v>
      </c>
      <c r="F5236" s="23">
        <v>0.61129425000000004</v>
      </c>
      <c r="G5236" s="17">
        <v>0.84587828899999995</v>
      </c>
      <c r="H5236" s="17">
        <v>0.15412171099999999</v>
      </c>
      <c r="I5236" s="17">
        <v>0.98991536899999999</v>
      </c>
      <c r="J5236" s="17">
        <v>9.4800000000000006E-3</v>
      </c>
      <c r="K5236" s="17">
        <v>6.0599999999999998E-4</v>
      </c>
    </row>
    <row r="5237" spans="1:11" x14ac:dyDescent="0.45">
      <c r="A5237" s="10" t="s">
        <v>47</v>
      </c>
      <c r="B5237" s="20">
        <v>0.81799999999999995</v>
      </c>
      <c r="C5237" s="19">
        <v>23484</v>
      </c>
      <c r="D5237" s="19">
        <v>6890.9261589999996</v>
      </c>
      <c r="E5237" s="23">
        <v>0.91137434299999998</v>
      </c>
      <c r="F5237" s="23">
        <v>0.613247553</v>
      </c>
      <c r="G5237" s="17">
        <v>0.84568216699999998</v>
      </c>
      <c r="H5237" s="17">
        <v>0.15431783299999999</v>
      </c>
      <c r="I5237" s="17">
        <v>0.989924955</v>
      </c>
      <c r="J5237" s="17">
        <v>9.4699999999999993E-3</v>
      </c>
      <c r="K5237" s="17">
        <v>6.0499999999999996E-4</v>
      </c>
    </row>
    <row r="5238" spans="1:11" x14ac:dyDescent="0.45">
      <c r="A5238" s="10" t="s">
        <v>47</v>
      </c>
      <c r="B5238" s="20">
        <v>0.81899999999999995</v>
      </c>
      <c r="C5238" s="19">
        <v>23514</v>
      </c>
      <c r="D5238" s="19">
        <v>6918.3323209999999</v>
      </c>
      <c r="E5238" s="23">
        <v>0.91626217399999998</v>
      </c>
      <c r="F5238" s="23">
        <v>0.61584316100000003</v>
      </c>
      <c r="G5238" s="17">
        <v>0.84570893899999999</v>
      </c>
      <c r="H5238" s="17">
        <v>0.15429106100000001</v>
      </c>
      <c r="I5238" s="17">
        <v>0.989936025</v>
      </c>
      <c r="J5238" s="17">
        <v>9.4599999999999997E-3</v>
      </c>
      <c r="K5238" s="17">
        <v>6.0300000000000002E-4</v>
      </c>
    </row>
    <row r="5239" spans="1:11" x14ac:dyDescent="0.45">
      <c r="A5239" s="10" t="s">
        <v>47</v>
      </c>
      <c r="B5239" s="20">
        <v>0.82</v>
      </c>
      <c r="C5239" s="19">
        <v>23541</v>
      </c>
      <c r="D5239" s="19">
        <v>6943.2011110000003</v>
      </c>
      <c r="E5239" s="23">
        <v>0.92366341500000004</v>
      </c>
      <c r="F5239" s="23">
        <v>0.61796975099999996</v>
      </c>
      <c r="G5239" s="17">
        <v>0.84563102700000004</v>
      </c>
      <c r="H5239" s="17">
        <v>0.15436897299999999</v>
      </c>
      <c r="I5239" s="17">
        <v>0.98991502300000001</v>
      </c>
      <c r="J5239" s="17">
        <v>9.4800000000000006E-3</v>
      </c>
      <c r="K5239" s="17">
        <v>6.02E-4</v>
      </c>
    </row>
    <row r="5240" spans="1:11" x14ac:dyDescent="0.45">
      <c r="A5240" s="10" t="s">
        <v>47</v>
      </c>
      <c r="B5240" s="20">
        <v>0.82099999999999995</v>
      </c>
      <c r="C5240" s="19">
        <v>23561</v>
      </c>
      <c r="D5240" s="19">
        <v>6961.6954150000001</v>
      </c>
      <c r="E5240" s="23">
        <v>0.92585907199999995</v>
      </c>
      <c r="F5240" s="23">
        <v>0.62006557500000004</v>
      </c>
      <c r="G5240" s="17">
        <v>0.84567717799999997</v>
      </c>
      <c r="H5240" s="17">
        <v>0.154322822</v>
      </c>
      <c r="I5240" s="17">
        <v>0.98992071800000003</v>
      </c>
      <c r="J5240" s="17">
        <v>9.4800000000000006E-3</v>
      </c>
      <c r="K5240" s="17">
        <v>6.02E-4</v>
      </c>
    </row>
    <row r="5241" spans="1:11" x14ac:dyDescent="0.45">
      <c r="A5241" s="10" t="s">
        <v>47</v>
      </c>
      <c r="B5241" s="20">
        <v>0.82199999999999995</v>
      </c>
      <c r="C5241" s="19">
        <v>23596</v>
      </c>
      <c r="D5241" s="19">
        <v>6994.135029</v>
      </c>
      <c r="E5241" s="23">
        <v>0.927879962</v>
      </c>
      <c r="F5241" s="23">
        <v>0.62178043000000005</v>
      </c>
      <c r="G5241" s="17">
        <v>0.84569418500000004</v>
      </c>
      <c r="H5241" s="17">
        <v>0.15430581500000001</v>
      </c>
      <c r="I5241" s="17">
        <v>0.98994846800000003</v>
      </c>
      <c r="J5241" s="17">
        <v>9.4500000000000001E-3</v>
      </c>
      <c r="K5241" s="17">
        <v>5.9999999999999995E-4</v>
      </c>
    </row>
    <row r="5242" spans="1:11" x14ac:dyDescent="0.45">
      <c r="A5242" s="10" t="s">
        <v>47</v>
      </c>
      <c r="B5242" s="20">
        <v>0.82299999999999995</v>
      </c>
      <c r="C5242" s="19">
        <v>23623</v>
      </c>
      <c r="D5242" s="19">
        <v>7019.2450769999996</v>
      </c>
      <c r="E5242" s="23">
        <v>0.93523308599999999</v>
      </c>
      <c r="F5242" s="23">
        <v>0.62404199500000002</v>
      </c>
      <c r="G5242" s="17">
        <v>0.84557422900000001</v>
      </c>
      <c r="H5242" s="17">
        <v>0.15442577099999999</v>
      </c>
      <c r="I5242" s="17">
        <v>0.989967873</v>
      </c>
      <c r="J5242" s="17">
        <v>9.4299999999999991E-3</v>
      </c>
      <c r="K5242" s="17">
        <v>5.9900000000000003E-4</v>
      </c>
    </row>
    <row r="5243" spans="1:11" x14ac:dyDescent="0.45">
      <c r="A5243" s="10" t="s">
        <v>47</v>
      </c>
      <c r="B5243" s="20">
        <v>0.82399999999999995</v>
      </c>
      <c r="C5243" s="19">
        <v>23654</v>
      </c>
      <c r="D5243" s="19">
        <v>7048.2917600000001</v>
      </c>
      <c r="E5243" s="23">
        <v>0.93886984600000001</v>
      </c>
      <c r="F5243" s="23">
        <v>0.62622240500000004</v>
      </c>
      <c r="G5243" s="17">
        <v>0.84564978400000002</v>
      </c>
      <c r="H5243" s="17">
        <v>0.15435021600000001</v>
      </c>
      <c r="I5243" s="17">
        <v>0.98997539300000004</v>
      </c>
      <c r="J5243" s="17">
        <v>9.4299999999999991E-3</v>
      </c>
      <c r="K5243" s="17">
        <v>5.9800000000000001E-4</v>
      </c>
    </row>
    <row r="5244" spans="1:11" x14ac:dyDescent="0.45">
      <c r="A5244" s="10" t="s">
        <v>47</v>
      </c>
      <c r="B5244" s="20">
        <v>0.82499999999999996</v>
      </c>
      <c r="C5244" s="19">
        <v>23686</v>
      </c>
      <c r="D5244" s="19">
        <v>7078.3639240000002</v>
      </c>
      <c r="E5244" s="23">
        <v>0.941114848</v>
      </c>
      <c r="F5244" s="23">
        <v>0.62880499999999995</v>
      </c>
      <c r="G5244" s="17">
        <v>0.84568943699999999</v>
      </c>
      <c r="H5244" s="17">
        <v>0.15431056300000001</v>
      </c>
      <c r="I5244" s="17">
        <v>0.98997072699999999</v>
      </c>
      <c r="J5244" s="17">
        <v>9.4299999999999991E-3</v>
      </c>
      <c r="K5244" s="17">
        <v>5.9699999999999998E-4</v>
      </c>
    </row>
    <row r="5245" spans="1:11" x14ac:dyDescent="0.45">
      <c r="A5245" s="10" t="s">
        <v>47</v>
      </c>
      <c r="B5245" s="20">
        <v>0.82599999999999996</v>
      </c>
      <c r="C5245" s="19">
        <v>23713</v>
      </c>
      <c r="D5245" s="19">
        <v>7103.7817930000001</v>
      </c>
      <c r="E5245" s="23">
        <v>0.941893745</v>
      </c>
      <c r="F5245" s="23">
        <v>0.63107930199999995</v>
      </c>
      <c r="G5245" s="17">
        <v>0.84582296599999995</v>
      </c>
      <c r="H5245" s="17">
        <v>0.15417703399999999</v>
      </c>
      <c r="I5245" s="17">
        <v>0.98998255499999999</v>
      </c>
      <c r="J5245" s="17">
        <v>9.4199999999999996E-3</v>
      </c>
      <c r="K5245" s="17">
        <v>5.9699999999999998E-4</v>
      </c>
    </row>
    <row r="5246" spans="1:11" x14ac:dyDescent="0.45">
      <c r="A5246" s="10" t="s">
        <v>47</v>
      </c>
      <c r="B5246" s="20">
        <v>0.82699999999999996</v>
      </c>
      <c r="C5246" s="19">
        <v>23740</v>
      </c>
      <c r="D5246" s="19">
        <v>7129.2782150000003</v>
      </c>
      <c r="E5246" s="23">
        <v>0.94557496500000005</v>
      </c>
      <c r="F5246" s="23">
        <v>0.63335731100000003</v>
      </c>
      <c r="G5246" s="17">
        <v>0.84570345400000002</v>
      </c>
      <c r="H5246" s="17">
        <v>0.15429654600000001</v>
      </c>
      <c r="I5246" s="17">
        <v>0.98999238899999997</v>
      </c>
      <c r="J5246" s="17">
        <v>9.41E-3</v>
      </c>
      <c r="K5246" s="17">
        <v>5.9599999999999996E-4</v>
      </c>
    </row>
    <row r="5247" spans="1:11" x14ac:dyDescent="0.45">
      <c r="A5247" s="10" t="s">
        <v>47</v>
      </c>
      <c r="B5247" s="20">
        <v>0.82799999999999996</v>
      </c>
      <c r="C5247" s="19">
        <v>23771</v>
      </c>
      <c r="D5247" s="19">
        <v>7158.681423</v>
      </c>
      <c r="E5247" s="23">
        <v>0.94951179399999996</v>
      </c>
      <c r="F5247" s="23">
        <v>0.63476741800000003</v>
      </c>
      <c r="G5247" s="17">
        <v>0.84582053800000001</v>
      </c>
      <c r="H5247" s="17">
        <v>0.15417946199999999</v>
      </c>
      <c r="I5247" s="17">
        <v>0.99000784399999997</v>
      </c>
      <c r="J5247" s="17">
        <v>9.4000000000000004E-3</v>
      </c>
      <c r="K5247" s="17">
        <v>5.9500000000000004E-4</v>
      </c>
    </row>
    <row r="5248" spans="1:11" x14ac:dyDescent="0.45">
      <c r="A5248" s="10" t="s">
        <v>47</v>
      </c>
      <c r="B5248" s="20">
        <v>0.82899999999999996</v>
      </c>
      <c r="C5248" s="19">
        <v>23800</v>
      </c>
      <c r="D5248" s="19">
        <v>7186.2600089999996</v>
      </c>
      <c r="E5248" s="23">
        <v>0.95226957899999998</v>
      </c>
      <c r="F5248" s="23">
        <v>0.63777764800000003</v>
      </c>
      <c r="G5248" s="17">
        <v>0.84592436999999998</v>
      </c>
      <c r="H5248" s="17">
        <v>0.15407562999999999</v>
      </c>
      <c r="I5248" s="17">
        <v>0.99003036899999997</v>
      </c>
      <c r="J5248" s="17">
        <v>9.3799999999999994E-3</v>
      </c>
      <c r="K5248" s="17">
        <v>5.9400000000000002E-4</v>
      </c>
    </row>
    <row r="5249" spans="1:11" x14ac:dyDescent="0.45">
      <c r="A5249" s="10" t="s">
        <v>47</v>
      </c>
      <c r="B5249" s="20">
        <v>0.83</v>
      </c>
      <c r="C5249" s="19">
        <v>23827</v>
      </c>
      <c r="D5249" s="19">
        <v>7212.007372</v>
      </c>
      <c r="E5249" s="23">
        <v>0.95448904000000001</v>
      </c>
      <c r="F5249" s="23">
        <v>0.640004868</v>
      </c>
      <c r="G5249" s="17">
        <v>0.84576320999999999</v>
      </c>
      <c r="H5249" s="17">
        <v>0.15423679000000001</v>
      </c>
      <c r="I5249" s="17">
        <v>0.99004271600000004</v>
      </c>
      <c r="J5249" s="17">
        <v>9.3600000000000003E-3</v>
      </c>
      <c r="K5249" s="17">
        <v>5.9299999999999999E-4</v>
      </c>
    </row>
    <row r="5250" spans="1:11" x14ac:dyDescent="0.45">
      <c r="A5250" s="10" t="s">
        <v>47</v>
      </c>
      <c r="B5250" s="20">
        <v>0.83099999999999996</v>
      </c>
      <c r="C5250" s="19">
        <v>23846</v>
      </c>
      <c r="D5250" s="19">
        <v>7230.1657439999999</v>
      </c>
      <c r="E5250" s="23">
        <v>0.95596771599999997</v>
      </c>
      <c r="F5250" s="23">
        <v>0.64213266700000005</v>
      </c>
      <c r="G5250" s="17">
        <v>0.84555061600000003</v>
      </c>
      <c r="H5250" s="17">
        <v>0.154449384</v>
      </c>
      <c r="I5250" s="17">
        <v>0.99005770900000001</v>
      </c>
      <c r="J5250" s="17">
        <v>9.3500000000000007E-3</v>
      </c>
      <c r="K5250" s="17">
        <v>5.9199999999999997E-4</v>
      </c>
    </row>
    <row r="5251" spans="1:11" x14ac:dyDescent="0.45">
      <c r="A5251" s="10" t="s">
        <v>47</v>
      </c>
      <c r="B5251" s="20">
        <v>0.83199999999999996</v>
      </c>
      <c r="C5251" s="19">
        <v>23885</v>
      </c>
      <c r="D5251" s="19">
        <v>7267.602245</v>
      </c>
      <c r="E5251" s="23">
        <v>0.96528494899999995</v>
      </c>
      <c r="F5251" s="23">
        <v>0.64384482099999996</v>
      </c>
      <c r="G5251" s="17">
        <v>0.84576093799999996</v>
      </c>
      <c r="H5251" s="17">
        <v>0.15423906200000001</v>
      </c>
      <c r="I5251" s="17">
        <v>0.99002691499999995</v>
      </c>
      <c r="J5251" s="17">
        <v>9.3799999999999994E-3</v>
      </c>
      <c r="K5251" s="17">
        <v>5.9100000000000005E-4</v>
      </c>
    </row>
    <row r="5252" spans="1:11" x14ac:dyDescent="0.45">
      <c r="A5252" s="10" t="s">
        <v>47</v>
      </c>
      <c r="B5252" s="20">
        <v>0.83299999999999996</v>
      </c>
      <c r="C5252" s="19">
        <v>23914</v>
      </c>
      <c r="D5252" s="19">
        <v>7295.6840309999998</v>
      </c>
      <c r="E5252" s="23">
        <v>0.971913523</v>
      </c>
      <c r="F5252" s="23">
        <v>0.64661922599999999</v>
      </c>
      <c r="G5252" s="17">
        <v>0.84569708099999996</v>
      </c>
      <c r="H5252" s="17">
        <v>0.15430291900000001</v>
      </c>
      <c r="I5252" s="17">
        <v>0.99002897700000003</v>
      </c>
      <c r="J5252" s="17">
        <v>9.3799999999999994E-3</v>
      </c>
      <c r="K5252" s="17">
        <v>5.9000000000000003E-4</v>
      </c>
    </row>
    <row r="5253" spans="1:11" x14ac:dyDescent="0.45">
      <c r="A5253" s="10" t="s">
        <v>47</v>
      </c>
      <c r="B5253" s="20">
        <v>0.83399999999999996</v>
      </c>
      <c r="C5253" s="19">
        <v>23922</v>
      </c>
      <c r="D5253" s="19">
        <v>7303.4599989999997</v>
      </c>
      <c r="E5253" s="23">
        <v>0.97199596499999996</v>
      </c>
      <c r="F5253" s="23">
        <v>0.64895928599999997</v>
      </c>
      <c r="G5253" s="17">
        <v>0.84549786800000004</v>
      </c>
      <c r="H5253" s="17">
        <v>0.15450213199999999</v>
      </c>
      <c r="I5253" s="17">
        <v>0.99003089799999999</v>
      </c>
      <c r="J5253" s="17">
        <v>9.3799999999999994E-3</v>
      </c>
      <c r="K5253" s="17">
        <v>5.9000000000000003E-4</v>
      </c>
    </row>
    <row r="5254" spans="1:11" x14ac:dyDescent="0.45">
      <c r="A5254" s="10" t="s">
        <v>47</v>
      </c>
      <c r="B5254" s="20">
        <v>0.83499999999999996</v>
      </c>
      <c r="C5254" s="19">
        <v>23972</v>
      </c>
      <c r="D5254" s="19">
        <v>7352.1030060000003</v>
      </c>
      <c r="E5254" s="23">
        <v>0.975682771</v>
      </c>
      <c r="F5254" s="23">
        <v>0.64987092300000004</v>
      </c>
      <c r="G5254" s="17">
        <v>0.84565326200000002</v>
      </c>
      <c r="H5254" s="17">
        <v>0.15434673800000001</v>
      </c>
      <c r="I5254" s="17">
        <v>0.99005454500000001</v>
      </c>
      <c r="J5254" s="17">
        <v>9.3600000000000003E-3</v>
      </c>
      <c r="K5254" s="17">
        <v>5.8900000000000001E-4</v>
      </c>
    </row>
    <row r="5255" spans="1:11" x14ac:dyDescent="0.45">
      <c r="A5255" s="10" t="s">
        <v>47</v>
      </c>
      <c r="B5255" s="20">
        <v>0.83599999999999997</v>
      </c>
      <c r="C5255" s="19">
        <v>23989</v>
      </c>
      <c r="D5255" s="19">
        <v>7368.7003290000002</v>
      </c>
      <c r="E5255" s="23">
        <v>0.97742541900000002</v>
      </c>
      <c r="F5255" s="23">
        <v>0.65362503999999999</v>
      </c>
      <c r="G5255" s="17">
        <v>0.84576264099999998</v>
      </c>
      <c r="H5255" s="17">
        <v>0.15423735899999999</v>
      </c>
      <c r="I5255" s="17">
        <v>0.99006167</v>
      </c>
      <c r="J5255" s="17">
        <v>9.3500000000000007E-3</v>
      </c>
      <c r="K5255" s="17">
        <v>5.8799999999999998E-4</v>
      </c>
    </row>
    <row r="5256" spans="1:11" x14ac:dyDescent="0.45">
      <c r="A5256" s="10" t="s">
        <v>47</v>
      </c>
      <c r="B5256" s="20">
        <v>0.83699999999999997</v>
      </c>
      <c r="C5256" s="19">
        <v>24030</v>
      </c>
      <c r="D5256" s="19">
        <v>7408.8789399999996</v>
      </c>
      <c r="E5256" s="23">
        <v>0.98335683299999999</v>
      </c>
      <c r="F5256" s="23">
        <v>0.65495577800000004</v>
      </c>
      <c r="G5256" s="17">
        <v>0.845776113</v>
      </c>
      <c r="H5256" s="17">
        <v>0.154223887</v>
      </c>
      <c r="I5256" s="17">
        <v>0.990083979</v>
      </c>
      <c r="J5256" s="17">
        <v>9.3299999999999998E-3</v>
      </c>
      <c r="K5256" s="17">
        <v>5.8699999999999996E-4</v>
      </c>
    </row>
    <row r="5257" spans="1:11" x14ac:dyDescent="0.45">
      <c r="A5257" s="10" t="s">
        <v>47</v>
      </c>
      <c r="B5257" s="20">
        <v>0.83799999999999997</v>
      </c>
      <c r="C5257" s="19">
        <v>24056</v>
      </c>
      <c r="D5257" s="19">
        <v>7434.5022680000002</v>
      </c>
      <c r="E5257" s="23">
        <v>0.98760935900000002</v>
      </c>
      <c r="F5257" s="23">
        <v>0.65789872299999996</v>
      </c>
      <c r="G5257" s="17">
        <v>0.84561024299999998</v>
      </c>
      <c r="H5257" s="17">
        <v>0.15438975699999999</v>
      </c>
      <c r="I5257" s="17">
        <v>0.990077294</v>
      </c>
      <c r="J5257" s="17">
        <v>9.3399999999999993E-3</v>
      </c>
      <c r="K5257" s="17">
        <v>5.8500000000000002E-4</v>
      </c>
    </row>
    <row r="5258" spans="1:11" x14ac:dyDescent="0.45">
      <c r="A5258" s="10" t="s">
        <v>47</v>
      </c>
      <c r="B5258" s="20">
        <v>0.83899999999999997</v>
      </c>
      <c r="C5258" s="19">
        <v>24084</v>
      </c>
      <c r="D5258" s="19">
        <v>7462.252622</v>
      </c>
      <c r="E5258" s="23">
        <v>0.99426300599999995</v>
      </c>
      <c r="F5258" s="23">
        <v>0.66029663000000005</v>
      </c>
      <c r="G5258" s="17">
        <v>0.84541604400000003</v>
      </c>
      <c r="H5258" s="17">
        <v>0.15458395599999999</v>
      </c>
      <c r="I5258" s="17">
        <v>0.99007158799999995</v>
      </c>
      <c r="J5258" s="17">
        <v>9.3399999999999993E-3</v>
      </c>
      <c r="K5258" s="17">
        <v>5.8500000000000002E-4</v>
      </c>
    </row>
    <row r="5259" spans="1:11" x14ac:dyDescent="0.45">
      <c r="A5259" s="10" t="s">
        <v>47</v>
      </c>
      <c r="B5259" s="20">
        <v>0.84</v>
      </c>
      <c r="C5259" s="19">
        <v>24114</v>
      </c>
      <c r="D5259" s="19">
        <v>7492.1211290000001</v>
      </c>
      <c r="E5259" s="23">
        <v>0.99791643299999999</v>
      </c>
      <c r="F5259" s="23">
        <v>0.662290355</v>
      </c>
      <c r="G5259" s="17">
        <v>0.84535954199999996</v>
      </c>
      <c r="H5259" s="17">
        <v>0.15464045800000001</v>
      </c>
      <c r="I5259" s="17">
        <v>0.99004878600000001</v>
      </c>
      <c r="J5259" s="17">
        <v>9.3699999999999999E-3</v>
      </c>
      <c r="K5259" s="17">
        <v>5.8299999999999997E-4</v>
      </c>
    </row>
    <row r="5260" spans="1:11" x14ac:dyDescent="0.45">
      <c r="A5260" s="10" t="s">
        <v>47</v>
      </c>
      <c r="B5260" s="20">
        <v>0.84099999999999997</v>
      </c>
      <c r="C5260" s="19">
        <v>24144</v>
      </c>
      <c r="D5260" s="19">
        <v>7522.1121929999999</v>
      </c>
      <c r="E5260" s="23">
        <v>1.002956814</v>
      </c>
      <c r="F5260" s="23">
        <v>0.665152674</v>
      </c>
      <c r="G5260" s="17">
        <v>0.845261763</v>
      </c>
      <c r="H5260" s="17">
        <v>0.154738237</v>
      </c>
      <c r="I5260" s="17">
        <v>0.99006188699999997</v>
      </c>
      <c r="J5260" s="17">
        <v>9.3600000000000003E-3</v>
      </c>
      <c r="K5260" s="17">
        <v>5.8200000000000005E-4</v>
      </c>
    </row>
    <row r="5261" spans="1:11" x14ac:dyDescent="0.45">
      <c r="A5261" s="10" t="s">
        <v>47</v>
      </c>
      <c r="B5261" s="20">
        <v>0.84199999999999997</v>
      </c>
      <c r="C5261" s="19">
        <v>24171</v>
      </c>
      <c r="D5261" s="19">
        <v>7549.2541769999998</v>
      </c>
      <c r="E5261" s="23">
        <v>1.0073309800000001</v>
      </c>
      <c r="F5261" s="23">
        <v>0.66745772599999997</v>
      </c>
      <c r="G5261" s="17">
        <v>0.845227752</v>
      </c>
      <c r="H5261" s="17">
        <v>0.154772248</v>
      </c>
      <c r="I5261" s="17">
        <v>0.99008331599999999</v>
      </c>
      <c r="J5261" s="17">
        <v>9.3399999999999993E-3</v>
      </c>
      <c r="K5261" s="17">
        <v>5.8100000000000003E-4</v>
      </c>
    </row>
    <row r="5262" spans="1:11" x14ac:dyDescent="0.45">
      <c r="A5262" s="10" t="s">
        <v>47</v>
      </c>
      <c r="B5262" s="20">
        <v>0.84299999999999997</v>
      </c>
      <c r="C5262" s="19">
        <v>24201</v>
      </c>
      <c r="D5262" s="19">
        <v>7579.604257</v>
      </c>
      <c r="E5262" s="23">
        <v>1.015167567</v>
      </c>
      <c r="F5262" s="23">
        <v>0.66957783699999995</v>
      </c>
      <c r="G5262" s="17">
        <v>0.845254328</v>
      </c>
      <c r="H5262" s="17">
        <v>0.154745672</v>
      </c>
      <c r="I5262" s="17">
        <v>0.990061619</v>
      </c>
      <c r="J5262" s="17">
        <v>9.3600000000000003E-3</v>
      </c>
      <c r="K5262" s="17">
        <v>5.8E-4</v>
      </c>
    </row>
    <row r="5263" spans="1:11" x14ac:dyDescent="0.45">
      <c r="A5263" s="10" t="s">
        <v>47</v>
      </c>
      <c r="B5263" s="20">
        <v>0.84399999999999997</v>
      </c>
      <c r="C5263" s="19">
        <v>24229</v>
      </c>
      <c r="D5263" s="19">
        <v>7608.103983</v>
      </c>
      <c r="E5263" s="23">
        <v>1.0199988209999999</v>
      </c>
      <c r="F5263" s="23">
        <v>0.67217930400000003</v>
      </c>
      <c r="G5263" s="17">
        <v>0.84514424899999996</v>
      </c>
      <c r="H5263" s="17">
        <v>0.15485575100000001</v>
      </c>
      <c r="I5263" s="17">
        <v>0.99007468399999998</v>
      </c>
      <c r="J5263" s="17">
        <v>9.3500000000000007E-3</v>
      </c>
      <c r="K5263" s="17">
        <v>5.7899999999999998E-4</v>
      </c>
    </row>
    <row r="5264" spans="1:11" x14ac:dyDescent="0.45">
      <c r="A5264" s="10" t="s">
        <v>47</v>
      </c>
      <c r="B5264" s="20">
        <v>0.84499999999999997</v>
      </c>
      <c r="C5264" s="19">
        <v>24256</v>
      </c>
      <c r="D5264" s="19">
        <v>7635.7302790000003</v>
      </c>
      <c r="E5264" s="23">
        <v>1.029787708</v>
      </c>
      <c r="F5264" s="23">
        <v>0.67465529899999999</v>
      </c>
      <c r="G5264" s="17">
        <v>0.84531662299999999</v>
      </c>
      <c r="H5264" s="17">
        <v>0.15468337700000001</v>
      </c>
      <c r="I5264" s="17">
        <v>0.99006700199999997</v>
      </c>
      <c r="J5264" s="17">
        <v>9.3500000000000007E-3</v>
      </c>
      <c r="K5264" s="17">
        <v>5.7899999999999998E-4</v>
      </c>
    </row>
    <row r="5265" spans="1:11" x14ac:dyDescent="0.45">
      <c r="A5265" s="10" t="s">
        <v>47</v>
      </c>
      <c r="B5265" s="20">
        <v>0.84599999999999997</v>
      </c>
      <c r="C5265" s="19">
        <v>24288</v>
      </c>
      <c r="D5265" s="19">
        <v>7668.8210939999999</v>
      </c>
      <c r="E5265" s="23">
        <v>1.040951001</v>
      </c>
      <c r="F5265" s="23">
        <v>0.67620182399999995</v>
      </c>
      <c r="G5265" s="17">
        <v>0.845396904</v>
      </c>
      <c r="H5265" s="17">
        <v>0.154603096</v>
      </c>
      <c r="I5265" s="17">
        <v>0.99004298700000004</v>
      </c>
      <c r="J5265" s="17">
        <v>9.3799999999999994E-3</v>
      </c>
      <c r="K5265" s="17">
        <v>5.7799999999999995E-4</v>
      </c>
    </row>
    <row r="5266" spans="1:11" x14ac:dyDescent="0.45">
      <c r="A5266" s="10" t="s">
        <v>47</v>
      </c>
      <c r="B5266" s="20">
        <v>0.84699999999999998</v>
      </c>
      <c r="C5266" s="19">
        <v>24316</v>
      </c>
      <c r="D5266" s="19">
        <v>7698.0018209999998</v>
      </c>
      <c r="E5266" s="23">
        <v>1.043555443</v>
      </c>
      <c r="F5266" s="23">
        <v>0.67964240099999995</v>
      </c>
      <c r="G5266" s="17">
        <v>0.84541042899999996</v>
      </c>
      <c r="H5266" s="17">
        <v>0.15458957100000001</v>
      </c>
      <c r="I5266" s="17">
        <v>0.99003925999999998</v>
      </c>
      <c r="J5266" s="17">
        <v>9.3799999999999994E-3</v>
      </c>
      <c r="K5266" s="17">
        <v>5.7600000000000001E-4</v>
      </c>
    </row>
    <row r="5267" spans="1:11" x14ac:dyDescent="0.45">
      <c r="A5267" s="10" t="s">
        <v>47</v>
      </c>
      <c r="B5267" s="20">
        <v>0.84799999999999998</v>
      </c>
      <c r="C5267" s="19">
        <v>24330</v>
      </c>
      <c r="D5267" s="19">
        <v>7712.6440000000002</v>
      </c>
      <c r="E5267" s="23">
        <v>1.0477377960000001</v>
      </c>
      <c r="F5267" s="23">
        <v>0.68213385800000004</v>
      </c>
      <c r="G5267" s="17">
        <v>0.84545828199999995</v>
      </c>
      <c r="H5267" s="17">
        <v>0.15454171799999999</v>
      </c>
      <c r="I5267" s="17">
        <v>0.99004139400000002</v>
      </c>
      <c r="J5267" s="17">
        <v>9.3799999999999994E-3</v>
      </c>
      <c r="K5267" s="17">
        <v>5.7600000000000001E-4</v>
      </c>
    </row>
    <row r="5268" spans="1:11" x14ac:dyDescent="0.45">
      <c r="A5268" s="10" t="s">
        <v>47</v>
      </c>
      <c r="B5268" s="20">
        <v>0.84899999999999998</v>
      </c>
      <c r="C5268" s="19">
        <v>24374</v>
      </c>
      <c r="D5268" s="19">
        <v>7758.7800800000005</v>
      </c>
      <c r="E5268" s="23">
        <v>1.050909275</v>
      </c>
      <c r="F5268" s="23">
        <v>0.68372824300000001</v>
      </c>
      <c r="G5268" s="17">
        <v>0.84545007000000005</v>
      </c>
      <c r="H5268" s="17">
        <v>0.15454993</v>
      </c>
      <c r="I5268" s="17">
        <v>0.99000650999999995</v>
      </c>
      <c r="J5268" s="17">
        <v>9.4199999999999996E-3</v>
      </c>
      <c r="K5268" s="17">
        <v>5.7499999999999999E-4</v>
      </c>
    </row>
    <row r="5269" spans="1:11" x14ac:dyDescent="0.45">
      <c r="A5269" s="10" t="s">
        <v>47</v>
      </c>
      <c r="B5269" s="20">
        <v>0.85</v>
      </c>
      <c r="C5269" s="19">
        <v>24402</v>
      </c>
      <c r="D5269" s="19">
        <v>7788.3940739999998</v>
      </c>
      <c r="E5269" s="23">
        <v>1.0614155949999999</v>
      </c>
      <c r="F5269" s="23">
        <v>0.68635155299999995</v>
      </c>
      <c r="G5269" s="17">
        <v>0.84525858499999995</v>
      </c>
      <c r="H5269" s="17">
        <v>0.15474141499999999</v>
      </c>
      <c r="I5269" s="17">
        <v>0.99000782799999998</v>
      </c>
      <c r="J5269" s="17">
        <v>9.4199999999999996E-3</v>
      </c>
      <c r="K5269" s="17">
        <v>5.7399999999999997E-4</v>
      </c>
    </row>
    <row r="5270" spans="1:11" x14ac:dyDescent="0.45">
      <c r="A5270" s="10" t="s">
        <v>47</v>
      </c>
      <c r="B5270" s="20">
        <v>0.85099999999999998</v>
      </c>
      <c r="C5270" s="19">
        <v>24428</v>
      </c>
      <c r="D5270" s="19">
        <v>7816.0295150000002</v>
      </c>
      <c r="E5270" s="23">
        <v>1.063888943</v>
      </c>
      <c r="F5270" s="23">
        <v>0.68919740299999999</v>
      </c>
      <c r="G5270" s="17">
        <v>0.84525953799999998</v>
      </c>
      <c r="H5270" s="17">
        <v>0.154740462</v>
      </c>
      <c r="I5270" s="17">
        <v>0.99001751800000004</v>
      </c>
      <c r="J5270" s="17">
        <v>9.41E-3</v>
      </c>
      <c r="K5270" s="17">
        <v>5.7300000000000005E-4</v>
      </c>
    </row>
    <row r="5271" spans="1:11" x14ac:dyDescent="0.45">
      <c r="A5271" s="10" t="s">
        <v>47</v>
      </c>
      <c r="B5271" s="20">
        <v>0.85199999999999998</v>
      </c>
      <c r="C5271" s="19">
        <v>24453</v>
      </c>
      <c r="D5271" s="19">
        <v>7842.6794209999998</v>
      </c>
      <c r="E5271" s="23">
        <v>1.0677466529999999</v>
      </c>
      <c r="F5271" s="23">
        <v>0.69171168800000005</v>
      </c>
      <c r="G5271" s="17">
        <v>0.84537684499999999</v>
      </c>
      <c r="H5271" s="17">
        <v>0.15462315500000001</v>
      </c>
      <c r="I5271" s="17">
        <v>0.99003189000000003</v>
      </c>
      <c r="J5271" s="17">
        <v>9.4000000000000004E-3</v>
      </c>
      <c r="K5271" s="17">
        <v>5.7200000000000003E-4</v>
      </c>
    </row>
    <row r="5272" spans="1:11" x14ac:dyDescent="0.45">
      <c r="A5272" s="10" t="s">
        <v>47</v>
      </c>
      <c r="B5272" s="20">
        <v>0.85299999999999998</v>
      </c>
      <c r="C5272" s="19">
        <v>24489</v>
      </c>
      <c r="D5272" s="19">
        <v>7881.1442740000002</v>
      </c>
      <c r="E5272" s="23">
        <v>1.0726829069999999</v>
      </c>
      <c r="F5272" s="23">
        <v>0.69460244999999998</v>
      </c>
      <c r="G5272" s="17">
        <v>0.84560414900000003</v>
      </c>
      <c r="H5272" s="17">
        <v>0.154395851</v>
      </c>
      <c r="I5272" s="17">
        <v>0.99002385400000004</v>
      </c>
      <c r="J5272" s="17">
        <v>9.4000000000000004E-3</v>
      </c>
      <c r="K5272" s="17">
        <v>5.7200000000000003E-4</v>
      </c>
    </row>
    <row r="5273" spans="1:11" x14ac:dyDescent="0.45">
      <c r="A5273" s="10" t="s">
        <v>47</v>
      </c>
      <c r="B5273" s="20">
        <v>0.85399999999999998</v>
      </c>
      <c r="C5273" s="19">
        <v>24499</v>
      </c>
      <c r="D5273" s="19">
        <v>7891.8844170000002</v>
      </c>
      <c r="E5273" s="23">
        <v>1.0748312710000001</v>
      </c>
      <c r="F5273" s="23">
        <v>0.69741729100000005</v>
      </c>
      <c r="G5273" s="17">
        <v>0.84542226200000004</v>
      </c>
      <c r="H5273" s="17">
        <v>0.15457773799999999</v>
      </c>
      <c r="I5273" s="17">
        <v>0.990035212</v>
      </c>
      <c r="J5273" s="17">
        <v>9.3900000000000008E-3</v>
      </c>
      <c r="K5273" s="17">
        <v>5.71E-4</v>
      </c>
    </row>
    <row r="5274" spans="1:11" x14ac:dyDescent="0.45">
      <c r="A5274" s="10" t="s">
        <v>47</v>
      </c>
      <c r="B5274" s="20">
        <v>0.85499999999999998</v>
      </c>
      <c r="C5274" s="19">
        <v>24532</v>
      </c>
      <c r="D5274" s="19">
        <v>7927.3739480000004</v>
      </c>
      <c r="E5274" s="23">
        <v>1.076864</v>
      </c>
      <c r="F5274" s="23">
        <v>0.69893311899999999</v>
      </c>
      <c r="G5274" s="17">
        <v>0.84546714499999998</v>
      </c>
      <c r="H5274" s="17">
        <v>0.154532855</v>
      </c>
      <c r="I5274" s="17">
        <v>0.99004969899999995</v>
      </c>
      <c r="J5274" s="17">
        <v>9.3799999999999994E-3</v>
      </c>
      <c r="K5274" s="17">
        <v>5.6999999999999998E-4</v>
      </c>
    </row>
    <row r="5275" spans="1:11" x14ac:dyDescent="0.45">
      <c r="A5275" s="10" t="s">
        <v>47</v>
      </c>
      <c r="B5275" s="20">
        <v>0.85599999999999998</v>
      </c>
      <c r="C5275" s="19">
        <v>24575</v>
      </c>
      <c r="D5275" s="19">
        <v>7973.7859399999998</v>
      </c>
      <c r="E5275" s="23">
        <v>1.084134156</v>
      </c>
      <c r="F5275" s="23">
        <v>0.70198334200000001</v>
      </c>
      <c r="G5275" s="17">
        <v>0.84553407899999999</v>
      </c>
      <c r="H5275" s="17">
        <v>0.15446592100000001</v>
      </c>
      <c r="I5275" s="17">
        <v>0.99005492699999997</v>
      </c>
      <c r="J5275" s="17">
        <v>9.3799999999999994E-3</v>
      </c>
      <c r="K5275" s="17">
        <v>5.6899999999999995E-4</v>
      </c>
    </row>
    <row r="5276" spans="1:11" x14ac:dyDescent="0.45">
      <c r="A5276" s="10" t="s">
        <v>47</v>
      </c>
      <c r="B5276" s="20">
        <v>0.85699999999999998</v>
      </c>
      <c r="C5276" s="19">
        <v>24602</v>
      </c>
      <c r="D5276" s="19">
        <v>8003.0960020000002</v>
      </c>
      <c r="E5276" s="23">
        <v>1.0862123450000001</v>
      </c>
      <c r="F5276" s="23">
        <v>0.70521187699999999</v>
      </c>
      <c r="G5276" s="17">
        <v>0.84566295400000002</v>
      </c>
      <c r="H5276" s="17">
        <v>0.15433704600000001</v>
      </c>
      <c r="I5276" s="17">
        <v>0.99001663299999998</v>
      </c>
      <c r="J5276" s="17">
        <v>9.41E-3</v>
      </c>
      <c r="K5276" s="17">
        <v>5.6800000000000004E-4</v>
      </c>
    </row>
    <row r="5277" spans="1:11" x14ac:dyDescent="0.45">
      <c r="A5277" s="10" t="s">
        <v>47</v>
      </c>
      <c r="B5277" s="20">
        <v>0.85799999999999998</v>
      </c>
      <c r="C5277" s="19">
        <v>24632</v>
      </c>
      <c r="D5277" s="19">
        <v>8035.754261</v>
      </c>
      <c r="E5277" s="23">
        <v>1.0903483599999999</v>
      </c>
      <c r="F5277" s="23">
        <v>0.70787125200000001</v>
      </c>
      <c r="G5277" s="17">
        <v>0.845810328</v>
      </c>
      <c r="H5277" s="17">
        <v>0.154189672</v>
      </c>
      <c r="I5277" s="17">
        <v>0.99002186199999997</v>
      </c>
      <c r="J5277" s="17">
        <v>9.41E-3</v>
      </c>
      <c r="K5277" s="17">
        <v>5.6700000000000001E-4</v>
      </c>
    </row>
    <row r="5278" spans="1:11" x14ac:dyDescent="0.45">
      <c r="A5278" s="10" t="s">
        <v>47</v>
      </c>
      <c r="B5278" s="20">
        <v>0.85899999999999999</v>
      </c>
      <c r="C5278" s="19">
        <v>24657</v>
      </c>
      <c r="D5278" s="19">
        <v>8063.0583180000003</v>
      </c>
      <c r="E5278" s="23">
        <v>1.093940463</v>
      </c>
      <c r="F5278" s="23">
        <v>0.710518965</v>
      </c>
      <c r="G5278" s="17">
        <v>0.84580443699999996</v>
      </c>
      <c r="H5278" s="17">
        <v>0.15419556300000001</v>
      </c>
      <c r="I5278" s="17">
        <v>0.99003687100000004</v>
      </c>
      <c r="J5278" s="17">
        <v>9.4000000000000004E-3</v>
      </c>
      <c r="K5278" s="17">
        <v>5.6599999999999999E-4</v>
      </c>
    </row>
    <row r="5279" spans="1:11" x14ac:dyDescent="0.45">
      <c r="A5279" s="10" t="s">
        <v>47</v>
      </c>
      <c r="B5279" s="20">
        <v>0.86</v>
      </c>
      <c r="C5279" s="19">
        <v>24689</v>
      </c>
      <c r="D5279" s="19">
        <v>8098.1167290000003</v>
      </c>
      <c r="E5279" s="23">
        <v>1.0994752919999999</v>
      </c>
      <c r="F5279" s="23">
        <v>0.71314553599999997</v>
      </c>
      <c r="G5279" s="17">
        <v>0.84576127000000001</v>
      </c>
      <c r="H5279" s="17">
        <v>0.15423872999999999</v>
      </c>
      <c r="I5279" s="17">
        <v>0.99005475300000001</v>
      </c>
      <c r="J5279" s="17">
        <v>9.3799999999999994E-3</v>
      </c>
      <c r="K5279" s="17">
        <v>5.6499999999999996E-4</v>
      </c>
    </row>
    <row r="5280" spans="1:11" x14ac:dyDescent="0.45">
      <c r="A5280" s="10" t="s">
        <v>47</v>
      </c>
      <c r="B5280" s="20">
        <v>0.86099999999999999</v>
      </c>
      <c r="C5280" s="19">
        <v>24713</v>
      </c>
      <c r="D5280" s="19">
        <v>8124.587391</v>
      </c>
      <c r="E5280" s="23">
        <v>1.1052403879999999</v>
      </c>
      <c r="F5280" s="23">
        <v>0.71540396699999997</v>
      </c>
      <c r="G5280" s="17">
        <v>0.84583012999999996</v>
      </c>
      <c r="H5280" s="17">
        <v>0.15416986999999999</v>
      </c>
      <c r="I5280" s="17">
        <v>0.99007353899999995</v>
      </c>
      <c r="J5280" s="17">
        <v>9.3600000000000003E-3</v>
      </c>
      <c r="K5280" s="17">
        <v>5.6400000000000005E-4</v>
      </c>
    </row>
    <row r="5281" spans="1:11" x14ac:dyDescent="0.45">
      <c r="A5281" s="10" t="s">
        <v>47</v>
      </c>
      <c r="B5281" s="20">
        <v>0.86199999999999999</v>
      </c>
      <c r="C5281" s="19">
        <v>24747</v>
      </c>
      <c r="D5281" s="19">
        <v>8162.2142819999999</v>
      </c>
      <c r="E5281" s="23">
        <v>1.1094937520000001</v>
      </c>
      <c r="F5281" s="23">
        <v>0.71816051599999997</v>
      </c>
      <c r="G5281" s="17">
        <v>0.84559744599999997</v>
      </c>
      <c r="H5281" s="17">
        <v>0.154402554</v>
      </c>
      <c r="I5281" s="17">
        <v>0.990085981</v>
      </c>
      <c r="J5281" s="17">
        <v>9.3500000000000007E-3</v>
      </c>
      <c r="K5281" s="17">
        <v>5.6300000000000002E-4</v>
      </c>
    </row>
    <row r="5282" spans="1:11" x14ac:dyDescent="0.45">
      <c r="A5282" s="10" t="s">
        <v>47</v>
      </c>
      <c r="B5282" s="20">
        <v>0.86299999999999999</v>
      </c>
      <c r="C5282" s="19">
        <v>24773</v>
      </c>
      <c r="D5282" s="19">
        <v>8191.1972470000001</v>
      </c>
      <c r="E5282" s="23">
        <v>1.1166551730000001</v>
      </c>
      <c r="F5282" s="23">
        <v>0.72135393800000003</v>
      </c>
      <c r="G5282" s="17">
        <v>0.84559803</v>
      </c>
      <c r="H5282" s="17">
        <v>0.15440197</v>
      </c>
      <c r="I5282" s="17">
        <v>0.99002064999999995</v>
      </c>
      <c r="J5282" s="17">
        <v>9.4199999999999996E-3</v>
      </c>
      <c r="K5282" s="17">
        <v>5.6300000000000002E-4</v>
      </c>
    </row>
    <row r="5283" spans="1:11" x14ac:dyDescent="0.45">
      <c r="A5283" s="10" t="s">
        <v>47</v>
      </c>
      <c r="B5283" s="20">
        <v>0.86399999999999999</v>
      </c>
      <c r="C5283" s="19">
        <v>24804</v>
      </c>
      <c r="D5283" s="19">
        <v>8225.9637309999998</v>
      </c>
      <c r="E5283" s="23">
        <v>1.131468629</v>
      </c>
      <c r="F5283" s="23">
        <v>0.72378329600000002</v>
      </c>
      <c r="G5283" s="17">
        <v>0.84542815699999996</v>
      </c>
      <c r="H5283" s="17">
        <v>0.15457184299999999</v>
      </c>
      <c r="I5283" s="17">
        <v>0.99003326700000005</v>
      </c>
      <c r="J5283" s="17">
        <v>9.4000000000000004E-3</v>
      </c>
      <c r="K5283" s="17">
        <v>5.62E-4</v>
      </c>
    </row>
    <row r="5284" spans="1:11" x14ac:dyDescent="0.45">
      <c r="A5284" s="10" t="s">
        <v>47</v>
      </c>
      <c r="B5284" s="20">
        <v>0.86499999999999999</v>
      </c>
      <c r="C5284" s="19">
        <v>24829</v>
      </c>
      <c r="D5284" s="19">
        <v>8254.254277</v>
      </c>
      <c r="E5284" s="23">
        <v>1.1316218300000001</v>
      </c>
      <c r="F5284" s="23">
        <v>0.72621857300000003</v>
      </c>
      <c r="G5284" s="17">
        <v>0.84558379299999997</v>
      </c>
      <c r="H5284" s="17">
        <v>0.154416207</v>
      </c>
      <c r="I5284" s="17">
        <v>0.99004283199999998</v>
      </c>
      <c r="J5284" s="17">
        <v>9.4000000000000004E-3</v>
      </c>
      <c r="K5284" s="17">
        <v>5.62E-4</v>
      </c>
    </row>
    <row r="5285" spans="1:11" x14ac:dyDescent="0.45">
      <c r="A5285" s="10" t="s">
        <v>47</v>
      </c>
      <c r="B5285" s="20">
        <v>0.86599999999999999</v>
      </c>
      <c r="C5285" s="19">
        <v>24862</v>
      </c>
      <c r="D5285" s="19">
        <v>8291.6426630000005</v>
      </c>
      <c r="E5285" s="23">
        <v>1.136820248</v>
      </c>
      <c r="F5285" s="23">
        <v>0.72930047799999997</v>
      </c>
      <c r="G5285" s="17">
        <v>0.84558764399999997</v>
      </c>
      <c r="H5285" s="17">
        <v>0.154412356</v>
      </c>
      <c r="I5285" s="17">
        <v>0.99006101400000002</v>
      </c>
      <c r="J5285" s="17">
        <v>9.3799999999999994E-3</v>
      </c>
      <c r="K5285" s="17">
        <v>5.5999999999999995E-4</v>
      </c>
    </row>
    <row r="5286" spans="1:11" x14ac:dyDescent="0.45">
      <c r="A5286" s="10" t="s">
        <v>47</v>
      </c>
      <c r="B5286" s="20">
        <v>0.86699999999999999</v>
      </c>
      <c r="C5286" s="19">
        <v>24885</v>
      </c>
      <c r="D5286" s="19">
        <v>8317.8125259999997</v>
      </c>
      <c r="E5286" s="23">
        <v>1.1389515240000001</v>
      </c>
      <c r="F5286" s="23">
        <v>0.731520112</v>
      </c>
      <c r="G5286" s="17">
        <v>0.84556962000000002</v>
      </c>
      <c r="H5286" s="17">
        <v>0.15443038000000001</v>
      </c>
      <c r="I5286" s="17">
        <v>0.990077765</v>
      </c>
      <c r="J5286" s="17">
        <v>9.3600000000000003E-3</v>
      </c>
      <c r="K5286" s="17">
        <v>5.5999999999999995E-4</v>
      </c>
    </row>
    <row r="5287" spans="1:11" x14ac:dyDescent="0.45">
      <c r="A5287" s="10" t="s">
        <v>47</v>
      </c>
      <c r="B5287" s="20">
        <v>0.86799999999999999</v>
      </c>
      <c r="C5287" s="19">
        <v>24913</v>
      </c>
      <c r="D5287" s="19">
        <v>8349.7612140000001</v>
      </c>
      <c r="E5287" s="23">
        <v>1.142941851</v>
      </c>
      <c r="F5287" s="23">
        <v>0.73444664100000001</v>
      </c>
      <c r="G5287" s="17">
        <v>0.84558262799999995</v>
      </c>
      <c r="H5287" s="17">
        <v>0.154417372</v>
      </c>
      <c r="I5287" s="17">
        <v>0.990055884</v>
      </c>
      <c r="J5287" s="17">
        <v>9.3900000000000008E-3</v>
      </c>
      <c r="K5287" s="17">
        <v>5.5800000000000001E-4</v>
      </c>
    </row>
    <row r="5288" spans="1:11" x14ac:dyDescent="0.45">
      <c r="A5288" s="10" t="s">
        <v>47</v>
      </c>
      <c r="B5288" s="20">
        <v>0.86899999999999999</v>
      </c>
      <c r="C5288" s="19">
        <v>24948</v>
      </c>
      <c r="D5288" s="19">
        <v>8389.9168549999995</v>
      </c>
      <c r="E5288" s="23">
        <v>1.1507710920000001</v>
      </c>
      <c r="F5288" s="23">
        <v>0.73711726799999999</v>
      </c>
      <c r="G5288" s="17">
        <v>0.845518679</v>
      </c>
      <c r="H5288" s="17">
        <v>0.154481321</v>
      </c>
      <c r="I5288" s="17">
        <v>0.98988231500000001</v>
      </c>
      <c r="J5288" s="17">
        <v>9.5600000000000008E-3</v>
      </c>
      <c r="K5288" s="17">
        <v>5.5800000000000001E-4</v>
      </c>
    </row>
    <row r="5289" spans="1:11" x14ac:dyDescent="0.45">
      <c r="A5289" s="10" t="s">
        <v>47</v>
      </c>
      <c r="B5289" s="20">
        <v>0.87</v>
      </c>
      <c r="C5289" s="19">
        <v>24972</v>
      </c>
      <c r="D5289" s="19">
        <v>8417.6507559999991</v>
      </c>
      <c r="E5289" s="23">
        <v>1.157241041</v>
      </c>
      <c r="F5289" s="23">
        <v>0.74051952700000001</v>
      </c>
      <c r="G5289" s="17">
        <v>0.84526669899999995</v>
      </c>
      <c r="H5289" s="17">
        <v>0.15473330099999999</v>
      </c>
      <c r="I5289" s="17">
        <v>0.98987433199999997</v>
      </c>
      <c r="J5289" s="17">
        <v>9.5700000000000004E-3</v>
      </c>
      <c r="K5289" s="17">
        <v>5.5699999999999999E-4</v>
      </c>
    </row>
    <row r="5290" spans="1:11" x14ac:dyDescent="0.45">
      <c r="A5290" s="10" t="s">
        <v>47</v>
      </c>
      <c r="B5290" s="20">
        <v>0.871</v>
      </c>
      <c r="C5290" s="19">
        <v>25005</v>
      </c>
      <c r="D5290" s="19">
        <v>8456.0535259999997</v>
      </c>
      <c r="E5290" s="23">
        <v>1.167775351</v>
      </c>
      <c r="F5290" s="23">
        <v>0.74314110799999999</v>
      </c>
      <c r="G5290" s="17">
        <v>0.84547090599999997</v>
      </c>
      <c r="H5290" s="17">
        <v>0.15452909400000001</v>
      </c>
      <c r="I5290" s="17">
        <v>0.98985936500000005</v>
      </c>
      <c r="J5290" s="17">
        <v>9.58E-3</v>
      </c>
      <c r="K5290" s="17">
        <v>5.5599999999999996E-4</v>
      </c>
    </row>
    <row r="5291" spans="1:11" x14ac:dyDescent="0.45">
      <c r="A5291" s="10" t="s">
        <v>47</v>
      </c>
      <c r="B5291" s="20">
        <v>0.872</v>
      </c>
      <c r="C5291" s="19">
        <v>25034</v>
      </c>
      <c r="D5291" s="19">
        <v>8490.0681160000004</v>
      </c>
      <c r="E5291" s="23">
        <v>1.176652284</v>
      </c>
      <c r="F5291" s="23">
        <v>0.74617339299999996</v>
      </c>
      <c r="G5291" s="17">
        <v>0.845570025</v>
      </c>
      <c r="H5291" s="17">
        <v>0.154429975</v>
      </c>
      <c r="I5291" s="17">
        <v>0.98981465899999999</v>
      </c>
      <c r="J5291" s="17">
        <v>9.6299999999999997E-3</v>
      </c>
      <c r="K5291" s="17">
        <v>5.5599999999999996E-4</v>
      </c>
    </row>
    <row r="5292" spans="1:11" x14ac:dyDescent="0.45">
      <c r="A5292" s="10" t="s">
        <v>47</v>
      </c>
      <c r="B5292" s="20">
        <v>0.873</v>
      </c>
      <c r="C5292" s="19">
        <v>25062</v>
      </c>
      <c r="D5292" s="19">
        <v>8523.1847519999992</v>
      </c>
      <c r="E5292" s="23">
        <v>1.1845594639999999</v>
      </c>
      <c r="F5292" s="23">
        <v>0.74922650400000002</v>
      </c>
      <c r="G5292" s="17">
        <v>0.84570265700000002</v>
      </c>
      <c r="H5292" s="17">
        <v>0.154297343</v>
      </c>
      <c r="I5292" s="17">
        <v>0.98976477699999998</v>
      </c>
      <c r="J5292" s="17">
        <v>9.6799999999999994E-3</v>
      </c>
      <c r="K5292" s="17">
        <v>5.5500000000000005E-4</v>
      </c>
    </row>
    <row r="5293" spans="1:11" x14ac:dyDescent="0.45">
      <c r="A5293" s="10" t="s">
        <v>47</v>
      </c>
      <c r="B5293" s="20">
        <v>0.874</v>
      </c>
      <c r="C5293" s="19">
        <v>25091</v>
      </c>
      <c r="D5293" s="19">
        <v>8557.7392309999996</v>
      </c>
      <c r="E5293" s="23">
        <v>1.196178255</v>
      </c>
      <c r="F5293" s="23">
        <v>0.75211253600000005</v>
      </c>
      <c r="G5293" s="17">
        <v>0.84560200900000004</v>
      </c>
      <c r="H5293" s="17">
        <v>0.15439799100000001</v>
      </c>
      <c r="I5293" s="17">
        <v>0.98976625500000004</v>
      </c>
      <c r="J5293" s="17">
        <v>9.6799999999999994E-3</v>
      </c>
      <c r="K5293" s="17">
        <v>5.5400000000000002E-4</v>
      </c>
    </row>
    <row r="5294" spans="1:11" x14ac:dyDescent="0.45">
      <c r="A5294" s="10" t="s">
        <v>47</v>
      </c>
      <c r="B5294" s="20">
        <v>0.875</v>
      </c>
      <c r="C5294" s="19">
        <v>25119</v>
      </c>
      <c r="D5294" s="19">
        <v>8591.4752079999998</v>
      </c>
      <c r="E5294" s="23">
        <v>1.2115219129999999</v>
      </c>
      <c r="F5294" s="23">
        <v>0.754224432</v>
      </c>
      <c r="G5294" s="17">
        <v>0.84561487300000004</v>
      </c>
      <c r="H5294" s="17">
        <v>0.15438512700000001</v>
      </c>
      <c r="I5294" s="17">
        <v>0.98972370600000004</v>
      </c>
      <c r="J5294" s="17">
        <v>9.7199999999999995E-3</v>
      </c>
      <c r="K5294" s="17">
        <v>5.5699999999999999E-4</v>
      </c>
    </row>
    <row r="5295" spans="1:11" x14ac:dyDescent="0.45">
      <c r="A5295" s="10" t="s">
        <v>47</v>
      </c>
      <c r="B5295" s="20">
        <v>0.876</v>
      </c>
      <c r="C5295" s="19">
        <v>25146</v>
      </c>
      <c r="D5295" s="19">
        <v>8624.2600930000008</v>
      </c>
      <c r="E5295" s="23">
        <v>1.2171487169999999</v>
      </c>
      <c r="F5295" s="23">
        <v>0.75797280099999997</v>
      </c>
      <c r="G5295" s="17">
        <v>0.84550226699999997</v>
      </c>
      <c r="H5295" s="17">
        <v>0.154497733</v>
      </c>
      <c r="I5295" s="17">
        <v>0.98965175699999997</v>
      </c>
      <c r="J5295" s="17">
        <v>9.7900000000000001E-3</v>
      </c>
      <c r="K5295" s="17">
        <v>5.5599999999999996E-4</v>
      </c>
    </row>
    <row r="5296" spans="1:11" x14ac:dyDescent="0.45">
      <c r="A5296" s="10" t="s">
        <v>47</v>
      </c>
      <c r="B5296" s="20">
        <v>0.877</v>
      </c>
      <c r="C5296" s="19">
        <v>25175</v>
      </c>
      <c r="D5296" s="19">
        <v>8659.6071379999994</v>
      </c>
      <c r="E5296" s="23">
        <v>1.220905345</v>
      </c>
      <c r="F5296" s="23">
        <v>0.76084604899999997</v>
      </c>
      <c r="G5296" s="17">
        <v>0.84552135100000003</v>
      </c>
      <c r="H5296" s="17">
        <v>0.154478649</v>
      </c>
      <c r="I5296" s="17">
        <v>0.98957304800000001</v>
      </c>
      <c r="J5296" s="17">
        <v>9.8700000000000003E-3</v>
      </c>
      <c r="K5296" s="17">
        <v>5.5500000000000005E-4</v>
      </c>
    </row>
    <row r="5297" spans="1:11" x14ac:dyDescent="0.45">
      <c r="A5297" s="10" t="s">
        <v>47</v>
      </c>
      <c r="B5297" s="20">
        <v>0.878</v>
      </c>
      <c r="C5297" s="19">
        <v>25204</v>
      </c>
      <c r="D5297" s="19">
        <v>8695.2775810000003</v>
      </c>
      <c r="E5297" s="23">
        <v>1.2353978080000001</v>
      </c>
      <c r="F5297" s="23">
        <v>0.76343326700000003</v>
      </c>
      <c r="G5297" s="17">
        <v>0.84554039000000003</v>
      </c>
      <c r="H5297" s="17">
        <v>0.15445961</v>
      </c>
      <c r="I5297" s="17">
        <v>0.98946958500000004</v>
      </c>
      <c r="J5297" s="17">
        <v>9.9799999999999993E-3</v>
      </c>
      <c r="K5297" s="17">
        <v>5.5400000000000002E-4</v>
      </c>
    </row>
    <row r="5298" spans="1:11" x14ac:dyDescent="0.45">
      <c r="A5298" s="10" t="s">
        <v>47</v>
      </c>
      <c r="B5298" s="20">
        <v>0.879</v>
      </c>
      <c r="C5298" s="19">
        <v>25234</v>
      </c>
      <c r="D5298" s="19">
        <v>8732.6165540000002</v>
      </c>
      <c r="E5298" s="23">
        <v>1.252967604</v>
      </c>
      <c r="F5298" s="23">
        <v>0.76694252900000004</v>
      </c>
      <c r="G5298" s="17">
        <v>0.84540699100000005</v>
      </c>
      <c r="H5298" s="17">
        <v>0.154593009</v>
      </c>
      <c r="I5298" s="17">
        <v>0.989425679</v>
      </c>
      <c r="J5298" s="17">
        <v>0.01</v>
      </c>
      <c r="K5298" s="17">
        <v>5.5400000000000002E-4</v>
      </c>
    </row>
    <row r="5299" spans="1:11" x14ac:dyDescent="0.45">
      <c r="A5299" s="10" t="s">
        <v>47</v>
      </c>
      <c r="B5299" s="20">
        <v>0.88</v>
      </c>
      <c r="C5299" s="19">
        <v>25262</v>
      </c>
      <c r="D5299" s="19">
        <v>8767.8048610000005</v>
      </c>
      <c r="E5299" s="23">
        <v>1.2589386970000001</v>
      </c>
      <c r="F5299" s="23">
        <v>0.770045533</v>
      </c>
      <c r="G5299" s="17">
        <v>0.84557833900000001</v>
      </c>
      <c r="H5299" s="17">
        <v>0.15442166099999999</v>
      </c>
      <c r="I5299" s="17">
        <v>0.98941891699999995</v>
      </c>
      <c r="J5299" s="17">
        <v>0.01</v>
      </c>
      <c r="K5299" s="17">
        <v>5.53E-4</v>
      </c>
    </row>
    <row r="5300" spans="1:11" x14ac:dyDescent="0.45">
      <c r="A5300" s="10" t="s">
        <v>47</v>
      </c>
      <c r="B5300" s="20">
        <v>0.88100000000000001</v>
      </c>
      <c r="C5300" s="19">
        <v>25292</v>
      </c>
      <c r="D5300" s="19">
        <v>8805.7044760000008</v>
      </c>
      <c r="E5300" s="23">
        <v>1.2680729100000001</v>
      </c>
      <c r="F5300" s="23">
        <v>0.77320710000000004</v>
      </c>
      <c r="G5300" s="17">
        <v>0.845563815</v>
      </c>
      <c r="H5300" s="17">
        <v>0.154436185</v>
      </c>
      <c r="I5300" s="17">
        <v>0.98933518099999995</v>
      </c>
      <c r="J5300" s="17">
        <v>1.01E-2</v>
      </c>
      <c r="K5300" s="17">
        <v>5.5199999999999997E-4</v>
      </c>
    </row>
    <row r="5301" spans="1:11" x14ac:dyDescent="0.45">
      <c r="A5301" s="10" t="s">
        <v>47</v>
      </c>
      <c r="B5301" s="20">
        <v>0.88200000000000001</v>
      </c>
      <c r="C5301" s="19">
        <v>25320</v>
      </c>
      <c r="D5301" s="19">
        <v>8841.3367230000003</v>
      </c>
      <c r="E5301" s="23">
        <v>1.27869809</v>
      </c>
      <c r="F5301" s="23">
        <v>0.77640955300000003</v>
      </c>
      <c r="G5301" s="17">
        <v>0.845537125</v>
      </c>
      <c r="H5301" s="17">
        <v>0.154462875</v>
      </c>
      <c r="I5301" s="17">
        <v>0.989322708</v>
      </c>
      <c r="J5301" s="17">
        <v>1.0125865E-2</v>
      </c>
      <c r="K5301" s="17">
        <v>5.5099999999999995E-4</v>
      </c>
    </row>
    <row r="5302" spans="1:11" x14ac:dyDescent="0.45">
      <c r="A5302" s="10" t="s">
        <v>47</v>
      </c>
      <c r="B5302" s="20">
        <v>0.88300000000000001</v>
      </c>
      <c r="C5302" s="19">
        <v>25349</v>
      </c>
      <c r="D5302" s="19">
        <v>8878.513293</v>
      </c>
      <c r="E5302" s="23">
        <v>1.2826868469999999</v>
      </c>
      <c r="F5302" s="23">
        <v>0.77970791900000003</v>
      </c>
      <c r="G5302" s="17">
        <v>0.84524044300000001</v>
      </c>
      <c r="H5302" s="17">
        <v>0.15475955699999999</v>
      </c>
      <c r="I5302" s="17">
        <v>0.98933116300000001</v>
      </c>
      <c r="J5302" s="17">
        <v>1.01E-2</v>
      </c>
      <c r="K5302" s="17">
        <v>5.5099999999999995E-4</v>
      </c>
    </row>
    <row r="5303" spans="1:11" x14ac:dyDescent="0.45">
      <c r="A5303" s="10" t="s">
        <v>47</v>
      </c>
      <c r="B5303" s="20">
        <v>0.88400000000000001</v>
      </c>
      <c r="C5303" s="19">
        <v>25367</v>
      </c>
      <c r="D5303" s="19">
        <v>8901.6185079999996</v>
      </c>
      <c r="E5303" s="23">
        <v>1.28447665</v>
      </c>
      <c r="F5303" s="23">
        <v>0.78302402000000004</v>
      </c>
      <c r="G5303" s="17">
        <v>0.84511373000000001</v>
      </c>
      <c r="H5303" s="17">
        <v>0.15488626999999999</v>
      </c>
      <c r="I5303" s="17">
        <v>0.98932491600000005</v>
      </c>
      <c r="J5303" s="17">
        <v>1.01E-2</v>
      </c>
      <c r="K5303" s="17">
        <v>5.5000000000000003E-4</v>
      </c>
    </row>
    <row r="5304" spans="1:11" x14ac:dyDescent="0.45">
      <c r="A5304" s="10" t="s">
        <v>47</v>
      </c>
      <c r="B5304" s="20">
        <v>0.88500000000000001</v>
      </c>
      <c r="C5304" s="19">
        <v>25402</v>
      </c>
      <c r="D5304" s="19">
        <v>8946.6121839999996</v>
      </c>
      <c r="E5304" s="23">
        <v>1.287121148</v>
      </c>
      <c r="F5304" s="23">
        <v>0.78533816999999995</v>
      </c>
      <c r="G5304" s="17">
        <v>0.84497283700000003</v>
      </c>
      <c r="H5304" s="17">
        <v>0.155027163</v>
      </c>
      <c r="I5304" s="17">
        <v>0.98935683699999999</v>
      </c>
      <c r="J5304" s="17">
        <v>1.01E-2</v>
      </c>
      <c r="K5304" s="17">
        <v>5.4799999999999998E-4</v>
      </c>
    </row>
    <row r="5305" spans="1:11" x14ac:dyDescent="0.45">
      <c r="A5305" s="10" t="s">
        <v>47</v>
      </c>
      <c r="B5305" s="20">
        <v>0.88600000000000001</v>
      </c>
      <c r="C5305" s="19">
        <v>25432</v>
      </c>
      <c r="D5305" s="19">
        <v>8985.3185990000002</v>
      </c>
      <c r="E5305" s="23">
        <v>1.2936432920000001</v>
      </c>
      <c r="F5305" s="23">
        <v>0.78889894100000002</v>
      </c>
      <c r="G5305" s="17">
        <v>0.84507706800000004</v>
      </c>
      <c r="H5305" s="17">
        <v>0.15492293200000001</v>
      </c>
      <c r="I5305" s="17">
        <v>0.98935962300000002</v>
      </c>
      <c r="J5305" s="17">
        <v>1.01E-2</v>
      </c>
      <c r="K5305" s="17">
        <v>5.4799999999999998E-4</v>
      </c>
    </row>
    <row r="5306" spans="1:11" x14ac:dyDescent="0.45">
      <c r="A5306" s="10" t="s">
        <v>47</v>
      </c>
      <c r="B5306" s="20">
        <v>0.88700000000000001</v>
      </c>
      <c r="C5306" s="19">
        <v>25464</v>
      </c>
      <c r="D5306" s="19">
        <v>9026.7671210000008</v>
      </c>
      <c r="E5306" s="23">
        <v>1.298044763</v>
      </c>
      <c r="F5306" s="23">
        <v>0.79198284799999996</v>
      </c>
      <c r="G5306" s="17">
        <v>0.84519321400000003</v>
      </c>
      <c r="H5306" s="17">
        <v>0.154806786</v>
      </c>
      <c r="I5306" s="17">
        <v>0.98937185500000002</v>
      </c>
      <c r="J5306" s="17">
        <v>1.01E-2</v>
      </c>
      <c r="K5306" s="17">
        <v>5.4699999999999996E-4</v>
      </c>
    </row>
    <row r="5307" spans="1:11" x14ac:dyDescent="0.45">
      <c r="A5307" s="10" t="s">
        <v>47</v>
      </c>
      <c r="B5307" s="20">
        <v>0.88800000000000001</v>
      </c>
      <c r="C5307" s="19">
        <v>25492</v>
      </c>
      <c r="D5307" s="19">
        <v>9063.3197870000004</v>
      </c>
      <c r="E5307" s="23">
        <v>1.3098945289999999</v>
      </c>
      <c r="F5307" s="23">
        <v>0.79582901800000005</v>
      </c>
      <c r="G5307" s="17">
        <v>0.84528479499999998</v>
      </c>
      <c r="H5307" s="17">
        <v>0.15471520499999999</v>
      </c>
      <c r="I5307" s="17">
        <v>0.98936758899999999</v>
      </c>
      <c r="J5307" s="17">
        <v>1.01E-2</v>
      </c>
      <c r="K5307" s="17">
        <v>5.4600000000000004E-4</v>
      </c>
    </row>
    <row r="5308" spans="1:11" x14ac:dyDescent="0.45">
      <c r="A5308" s="10" t="s">
        <v>47</v>
      </c>
      <c r="B5308" s="20">
        <v>0.88900000000000001</v>
      </c>
      <c r="C5308" s="19">
        <v>25506</v>
      </c>
      <c r="D5308" s="19">
        <v>9081.7359799999995</v>
      </c>
      <c r="E5308" s="23">
        <v>1.3171765070000001</v>
      </c>
      <c r="F5308" s="23">
        <v>0.79916942199999996</v>
      </c>
      <c r="G5308" s="17">
        <v>0.84529130399999997</v>
      </c>
      <c r="H5308" s="17">
        <v>0.15470869600000001</v>
      </c>
      <c r="I5308" s="17">
        <v>0.98934641300000004</v>
      </c>
      <c r="J5308" s="17">
        <v>1.01E-2</v>
      </c>
      <c r="K5308" s="17">
        <v>5.4600000000000004E-4</v>
      </c>
    </row>
    <row r="5309" spans="1:11" x14ac:dyDescent="0.45">
      <c r="A5309" s="10" t="s">
        <v>47</v>
      </c>
      <c r="B5309" s="20">
        <v>0.89</v>
      </c>
      <c r="C5309" s="19">
        <v>25549</v>
      </c>
      <c r="D5309" s="19">
        <v>9138.5032009999995</v>
      </c>
      <c r="E5309" s="23">
        <v>1.3253791340000001</v>
      </c>
      <c r="F5309" s="23">
        <v>0.80076453000000003</v>
      </c>
      <c r="G5309" s="17">
        <v>0.84500371799999996</v>
      </c>
      <c r="H5309" s="17">
        <v>0.15499628200000001</v>
      </c>
      <c r="I5309" s="17">
        <v>0.98933900100000005</v>
      </c>
      <c r="J5309" s="17">
        <v>1.01E-2</v>
      </c>
      <c r="K5309" s="17">
        <v>5.4500000000000002E-4</v>
      </c>
    </row>
    <row r="5310" spans="1:11" x14ac:dyDescent="0.45">
      <c r="A5310" s="10" t="s">
        <v>47</v>
      </c>
      <c r="B5310" s="20">
        <v>0.89100000000000001</v>
      </c>
      <c r="C5310" s="19">
        <v>25577</v>
      </c>
      <c r="D5310" s="19">
        <v>9175.6438849999995</v>
      </c>
      <c r="E5310" s="23">
        <v>1.3270087930000001</v>
      </c>
      <c r="F5310" s="23">
        <v>0.805411196</v>
      </c>
      <c r="G5310" s="17">
        <v>0.84505610499999995</v>
      </c>
      <c r="H5310" s="17">
        <v>0.154943895</v>
      </c>
      <c r="I5310" s="17">
        <v>0.98933325599999999</v>
      </c>
      <c r="J5310" s="17">
        <v>1.01E-2</v>
      </c>
      <c r="K5310" s="17">
        <v>5.4500000000000002E-4</v>
      </c>
    </row>
    <row r="5311" spans="1:11" x14ac:dyDescent="0.45">
      <c r="A5311" s="10" t="s">
        <v>47</v>
      </c>
      <c r="B5311" s="20">
        <v>0.89200000000000002</v>
      </c>
      <c r="C5311" s="19">
        <v>25607</v>
      </c>
      <c r="D5311" s="19">
        <v>9215.6882210000003</v>
      </c>
      <c r="E5311" s="23">
        <v>1.3398254009999999</v>
      </c>
      <c r="F5311" s="23">
        <v>0.80871640600000005</v>
      </c>
      <c r="G5311" s="17">
        <v>0.84500331900000003</v>
      </c>
      <c r="H5311" s="17">
        <v>0.154996681</v>
      </c>
      <c r="I5311" s="17">
        <v>0.98936431999999996</v>
      </c>
      <c r="J5311" s="17">
        <v>1.01E-2</v>
      </c>
      <c r="K5311" s="17">
        <v>5.4299999999999997E-4</v>
      </c>
    </row>
    <row r="5312" spans="1:11" x14ac:dyDescent="0.45">
      <c r="A5312" s="10" t="s">
        <v>47</v>
      </c>
      <c r="B5312" s="20">
        <v>0.89300000000000002</v>
      </c>
      <c r="C5312" s="19">
        <v>25634</v>
      </c>
      <c r="D5312" s="19">
        <v>9252.0957550000003</v>
      </c>
      <c r="E5312" s="23">
        <v>1.354978263</v>
      </c>
      <c r="F5312" s="23">
        <v>0.81249635499999995</v>
      </c>
      <c r="G5312" s="17">
        <v>0.84508855400000005</v>
      </c>
      <c r="H5312" s="17">
        <v>0.15491144600000001</v>
      </c>
      <c r="I5312" s="17">
        <v>0.98934836599999998</v>
      </c>
      <c r="J5312" s="17">
        <v>1.01E-2</v>
      </c>
      <c r="K5312" s="17">
        <v>5.4299999999999997E-4</v>
      </c>
    </row>
    <row r="5313" spans="1:11" x14ac:dyDescent="0.45">
      <c r="A5313" s="10" t="s">
        <v>47</v>
      </c>
      <c r="B5313" s="20">
        <v>0.89400000000000002</v>
      </c>
      <c r="C5313" s="19">
        <v>25658</v>
      </c>
      <c r="D5313" s="19">
        <v>9284.7022039999993</v>
      </c>
      <c r="E5313" s="23">
        <v>1.3616114909999999</v>
      </c>
      <c r="F5313" s="23">
        <v>0.81560066099999995</v>
      </c>
      <c r="G5313" s="17">
        <v>0.84507755900000003</v>
      </c>
      <c r="H5313" s="17">
        <v>0.15492244099999999</v>
      </c>
      <c r="I5313" s="17">
        <v>0.98934742099999995</v>
      </c>
      <c r="J5313" s="17">
        <v>1.01E-2</v>
      </c>
      <c r="K5313" s="17">
        <v>5.4199999999999995E-4</v>
      </c>
    </row>
    <row r="5314" spans="1:11" x14ac:dyDescent="0.45">
      <c r="A5314" s="10" t="s">
        <v>47</v>
      </c>
      <c r="B5314" s="20">
        <v>0.89500000000000002</v>
      </c>
      <c r="C5314" s="19">
        <v>25693</v>
      </c>
      <c r="D5314" s="19">
        <v>9332.4680310000003</v>
      </c>
      <c r="E5314" s="23">
        <v>1.370313106</v>
      </c>
      <c r="F5314" s="23">
        <v>0.81886838900000003</v>
      </c>
      <c r="G5314" s="17">
        <v>0.84509399399999996</v>
      </c>
      <c r="H5314" s="17">
        <v>0.15490600600000001</v>
      </c>
      <c r="I5314" s="17">
        <v>0.98937123100000002</v>
      </c>
      <c r="J5314" s="17">
        <v>1.01E-2</v>
      </c>
      <c r="K5314" s="17">
        <v>5.4100000000000003E-4</v>
      </c>
    </row>
    <row r="5315" spans="1:11" x14ac:dyDescent="0.45">
      <c r="A5315" s="10" t="s">
        <v>47</v>
      </c>
      <c r="B5315" s="20">
        <v>0.89600000000000002</v>
      </c>
      <c r="C5315" s="19">
        <v>25722</v>
      </c>
      <c r="D5315" s="19">
        <v>9372.4125249999997</v>
      </c>
      <c r="E5315" s="23">
        <v>1.3840790489999999</v>
      </c>
      <c r="F5315" s="23">
        <v>0.82236319000000002</v>
      </c>
      <c r="G5315" s="17">
        <v>0.84511313300000002</v>
      </c>
      <c r="H5315" s="17">
        <v>0.15488686700000001</v>
      </c>
      <c r="I5315" s="17">
        <v>0.98936357399999997</v>
      </c>
      <c r="J5315" s="17">
        <v>1.01E-2</v>
      </c>
      <c r="K5315" s="17">
        <v>5.4000000000000001E-4</v>
      </c>
    </row>
    <row r="5316" spans="1:11" x14ac:dyDescent="0.45">
      <c r="A5316" s="10" t="s">
        <v>47</v>
      </c>
      <c r="B5316" s="20">
        <v>0.89700000000000002</v>
      </c>
      <c r="C5316" s="19">
        <v>25751</v>
      </c>
      <c r="D5316" s="19">
        <v>9412.6501009999993</v>
      </c>
      <c r="E5316" s="23">
        <v>1.3945195690000001</v>
      </c>
      <c r="F5316" s="23">
        <v>0.82592238799999995</v>
      </c>
      <c r="G5316" s="17">
        <v>0.84505456099999998</v>
      </c>
      <c r="H5316" s="17">
        <v>0.15494543899999999</v>
      </c>
      <c r="I5316" s="17">
        <v>0.98936230800000002</v>
      </c>
      <c r="J5316" s="17">
        <v>1.01E-2</v>
      </c>
      <c r="K5316" s="17">
        <v>5.4000000000000001E-4</v>
      </c>
    </row>
    <row r="5317" spans="1:11" x14ac:dyDescent="0.45">
      <c r="A5317" s="10" t="s">
        <v>47</v>
      </c>
      <c r="B5317" s="20">
        <v>0.89800000000000002</v>
      </c>
      <c r="C5317" s="19">
        <v>25775</v>
      </c>
      <c r="D5317" s="19">
        <v>9446.1410629999991</v>
      </c>
      <c r="E5317" s="23">
        <v>1.396540895</v>
      </c>
      <c r="F5317" s="23">
        <v>0.82926968199999995</v>
      </c>
      <c r="G5317" s="17">
        <v>0.84500485000000003</v>
      </c>
      <c r="H5317" s="17">
        <v>0.15499515</v>
      </c>
      <c r="I5317" s="17">
        <v>0.989337103</v>
      </c>
      <c r="J5317" s="17">
        <v>1.01E-2</v>
      </c>
      <c r="K5317" s="17">
        <v>5.4000000000000001E-4</v>
      </c>
    </row>
    <row r="5318" spans="1:11" x14ac:dyDescent="0.45">
      <c r="A5318" s="10" t="s">
        <v>47</v>
      </c>
      <c r="B5318" s="20">
        <v>0.89900000000000002</v>
      </c>
      <c r="C5318" s="19">
        <v>25807</v>
      </c>
      <c r="D5318" s="19">
        <v>9491.0802980000008</v>
      </c>
      <c r="E5318" s="23">
        <v>1.409543384</v>
      </c>
      <c r="F5318" s="23">
        <v>0.83279661400000005</v>
      </c>
      <c r="G5318" s="17">
        <v>0.84488704599999997</v>
      </c>
      <c r="H5318" s="17">
        <v>0.155112954</v>
      </c>
      <c r="I5318" s="17">
        <v>0.98935276699999997</v>
      </c>
      <c r="J5318" s="17">
        <v>1.01E-2</v>
      </c>
      <c r="K5318" s="17">
        <v>5.3899999999999998E-4</v>
      </c>
    </row>
    <row r="5319" spans="1:11" x14ac:dyDescent="0.45">
      <c r="A5319" s="10" t="s">
        <v>47</v>
      </c>
      <c r="B5319" s="20">
        <v>0.9</v>
      </c>
      <c r="C5319" s="19">
        <v>25835</v>
      </c>
      <c r="D5319" s="19">
        <v>9530.6845730000005</v>
      </c>
      <c r="E5319" s="23">
        <v>1.4177490150000001</v>
      </c>
      <c r="F5319" s="23">
        <v>0.83626481799999997</v>
      </c>
      <c r="G5319" s="17">
        <v>0.84482291499999995</v>
      </c>
      <c r="H5319" s="17">
        <v>0.15517708499999999</v>
      </c>
      <c r="I5319" s="17">
        <v>0.98927364399999995</v>
      </c>
      <c r="J5319" s="17">
        <v>1.0200000000000001E-2</v>
      </c>
      <c r="K5319" s="17">
        <v>5.3799999999999996E-4</v>
      </c>
    </row>
    <row r="5320" spans="1:11" x14ac:dyDescent="0.45">
      <c r="A5320" s="10" t="s">
        <v>47</v>
      </c>
      <c r="B5320" s="20">
        <v>0.90100000000000002</v>
      </c>
      <c r="C5320" s="19">
        <v>25862</v>
      </c>
      <c r="D5320" s="19">
        <v>9569.1570549999997</v>
      </c>
      <c r="E5320" s="23">
        <v>1.4309132</v>
      </c>
      <c r="F5320" s="23">
        <v>0.84001016299999998</v>
      </c>
      <c r="G5320" s="17">
        <v>0.84483025300000003</v>
      </c>
      <c r="H5320" s="17">
        <v>0.155169747</v>
      </c>
      <c r="I5320" s="17">
        <v>0.98927443900000001</v>
      </c>
      <c r="J5320" s="17">
        <v>1.0200000000000001E-2</v>
      </c>
      <c r="K5320" s="17">
        <v>5.3700000000000004E-4</v>
      </c>
    </row>
    <row r="5321" spans="1:11" x14ac:dyDescent="0.45">
      <c r="A5321" s="10" t="s">
        <v>47</v>
      </c>
      <c r="B5321" s="20">
        <v>0.90200000000000002</v>
      </c>
      <c r="C5321" s="19">
        <v>25894</v>
      </c>
      <c r="D5321" s="19">
        <v>9615.0942200000009</v>
      </c>
      <c r="E5321" s="23">
        <v>1.44050118</v>
      </c>
      <c r="F5321" s="23">
        <v>0.84391004300000005</v>
      </c>
      <c r="G5321" s="17">
        <v>0.84471306099999999</v>
      </c>
      <c r="H5321" s="17">
        <v>0.15528693900000001</v>
      </c>
      <c r="I5321" s="17">
        <v>0.98927100899999998</v>
      </c>
      <c r="J5321" s="17">
        <v>1.0200000000000001E-2</v>
      </c>
      <c r="K5321" s="17">
        <v>5.3700000000000004E-4</v>
      </c>
    </row>
    <row r="5322" spans="1:11" x14ac:dyDescent="0.45">
      <c r="A5322" s="10" t="s">
        <v>47</v>
      </c>
      <c r="B5322" s="20">
        <v>0.90300000000000002</v>
      </c>
      <c r="C5322" s="19">
        <v>25923</v>
      </c>
      <c r="D5322" s="19">
        <v>9657.0814809999993</v>
      </c>
      <c r="E5322" s="23">
        <v>1.4548895749999999</v>
      </c>
      <c r="F5322" s="23">
        <v>0.84815339099999998</v>
      </c>
      <c r="G5322" s="17">
        <v>0.84484820400000005</v>
      </c>
      <c r="H5322" s="17">
        <v>0.15515179600000001</v>
      </c>
      <c r="I5322" s="17">
        <v>0.98927905100000002</v>
      </c>
      <c r="J5322" s="17">
        <v>1.0200000000000001E-2</v>
      </c>
      <c r="K5322" s="17">
        <v>5.3600000000000002E-4</v>
      </c>
    </row>
    <row r="5323" spans="1:11" x14ac:dyDescent="0.45">
      <c r="A5323" s="10" t="s">
        <v>47</v>
      </c>
      <c r="B5323" s="20">
        <v>0.90400000000000003</v>
      </c>
      <c r="C5323" s="19">
        <v>25951</v>
      </c>
      <c r="D5323" s="19">
        <v>9698.1214920000002</v>
      </c>
      <c r="E5323" s="23">
        <v>1.474085774</v>
      </c>
      <c r="F5323" s="23">
        <v>0.851911211</v>
      </c>
      <c r="G5323" s="17">
        <v>0.84493853799999996</v>
      </c>
      <c r="H5323" s="17">
        <v>0.15506146200000001</v>
      </c>
      <c r="I5323" s="17">
        <v>0.989123804</v>
      </c>
      <c r="J5323" s="17">
        <v>1.03E-2</v>
      </c>
      <c r="K5323" s="17">
        <v>5.3499999999999999E-4</v>
      </c>
    </row>
    <row r="5324" spans="1:11" x14ac:dyDescent="0.45">
      <c r="A5324" s="10" t="s">
        <v>47</v>
      </c>
      <c r="B5324" s="20">
        <v>0.90500000000000003</v>
      </c>
      <c r="C5324" s="19">
        <v>25980</v>
      </c>
      <c r="D5324" s="19">
        <v>9741.1314519999996</v>
      </c>
      <c r="E5324" s="23">
        <v>1.4886062900000001</v>
      </c>
      <c r="F5324" s="23">
        <v>0.85564476599999995</v>
      </c>
      <c r="G5324" s="17">
        <v>0.84488067700000002</v>
      </c>
      <c r="H5324" s="17">
        <v>0.155119323</v>
      </c>
      <c r="I5324" s="17">
        <v>0.98909931799999995</v>
      </c>
      <c r="J5324" s="17">
        <v>1.04E-2</v>
      </c>
      <c r="K5324" s="17">
        <v>5.3399999999999997E-4</v>
      </c>
    </row>
    <row r="5325" spans="1:11" x14ac:dyDescent="0.45">
      <c r="A5325" s="10" t="s">
        <v>47</v>
      </c>
      <c r="B5325" s="20">
        <v>0.90600000000000003</v>
      </c>
      <c r="C5325" s="19">
        <v>26006</v>
      </c>
      <c r="D5325" s="19">
        <v>9779.9523860000008</v>
      </c>
      <c r="E5325" s="23">
        <v>1.4968127840000001</v>
      </c>
      <c r="F5325" s="23">
        <v>0.859066628</v>
      </c>
      <c r="G5325" s="17">
        <v>0.84499730799999995</v>
      </c>
      <c r="H5325" s="17">
        <v>0.155002692</v>
      </c>
      <c r="I5325" s="17">
        <v>0.98912111300000005</v>
      </c>
      <c r="J5325" s="17">
        <v>1.03E-2</v>
      </c>
      <c r="K5325" s="17">
        <v>5.3300000000000005E-4</v>
      </c>
    </row>
    <row r="5326" spans="1:11" x14ac:dyDescent="0.45">
      <c r="A5326" s="10" t="s">
        <v>47</v>
      </c>
      <c r="B5326" s="20">
        <v>0.90700000000000003</v>
      </c>
      <c r="C5326" s="19">
        <v>26037</v>
      </c>
      <c r="D5326" s="19">
        <v>9826.6747439999999</v>
      </c>
      <c r="E5326" s="23">
        <v>1.5146689929999999</v>
      </c>
      <c r="F5326" s="23">
        <v>0.86312296899999996</v>
      </c>
      <c r="G5326" s="17">
        <v>0.84498982199999995</v>
      </c>
      <c r="H5326" s="17">
        <v>0.155010178</v>
      </c>
      <c r="I5326" s="17">
        <v>0.98912524400000001</v>
      </c>
      <c r="J5326" s="17">
        <v>1.03E-2</v>
      </c>
      <c r="K5326" s="17">
        <v>5.3200000000000003E-4</v>
      </c>
    </row>
    <row r="5327" spans="1:11" x14ac:dyDescent="0.45">
      <c r="A5327" s="10" t="s">
        <v>47</v>
      </c>
      <c r="B5327" s="20">
        <v>0.90800000000000003</v>
      </c>
      <c r="C5327" s="19">
        <v>26065</v>
      </c>
      <c r="D5327" s="19">
        <v>9869.3479430000007</v>
      </c>
      <c r="E5327" s="23">
        <v>1.531186618</v>
      </c>
      <c r="F5327" s="23">
        <v>0.86739895300000003</v>
      </c>
      <c r="G5327" s="17">
        <v>0.84507960900000001</v>
      </c>
      <c r="H5327" s="17">
        <v>0.15492039099999999</v>
      </c>
      <c r="I5327" s="17">
        <v>0.98905434199999998</v>
      </c>
      <c r="J5327" s="17">
        <v>1.04E-2</v>
      </c>
      <c r="K5327" s="17">
        <v>5.31E-4</v>
      </c>
    </row>
    <row r="5328" spans="1:11" x14ac:dyDescent="0.45">
      <c r="A5328" s="10" t="s">
        <v>47</v>
      </c>
      <c r="B5328" s="20">
        <v>0.90900000000000003</v>
      </c>
      <c r="C5328" s="19">
        <v>26092</v>
      </c>
      <c r="D5328" s="19">
        <v>9910.7936549999995</v>
      </c>
      <c r="E5328" s="23">
        <v>1.539611206</v>
      </c>
      <c r="F5328" s="23">
        <v>0.87137684699999995</v>
      </c>
      <c r="G5328" s="17">
        <v>0.84489498699999999</v>
      </c>
      <c r="H5328" s="17">
        <v>0.15510501300000001</v>
      </c>
      <c r="I5328" s="17">
        <v>0.98897310100000002</v>
      </c>
      <c r="J5328" s="17">
        <v>1.0500000000000001E-2</v>
      </c>
      <c r="K5328" s="17">
        <v>5.31E-4</v>
      </c>
    </row>
    <row r="5329" spans="1:11" x14ac:dyDescent="0.45">
      <c r="A5329" s="10" t="s">
        <v>47</v>
      </c>
      <c r="B5329" s="20">
        <v>0.91</v>
      </c>
      <c r="C5329" s="19">
        <v>26122</v>
      </c>
      <c r="D5329" s="19">
        <v>9957.0917740000004</v>
      </c>
      <c r="E5329" s="23">
        <v>1.547275551</v>
      </c>
      <c r="F5329" s="23">
        <v>0.87518079400000004</v>
      </c>
      <c r="G5329" s="17">
        <v>0.844613736</v>
      </c>
      <c r="H5329" s="17">
        <v>0.155386264</v>
      </c>
      <c r="I5329" s="17">
        <v>0.988797445</v>
      </c>
      <c r="J5329" s="17">
        <v>1.0699999999999999E-2</v>
      </c>
      <c r="K5329" s="17">
        <v>5.2999999999999998E-4</v>
      </c>
    </row>
    <row r="5330" spans="1:11" x14ac:dyDescent="0.45">
      <c r="A5330" s="10" t="s">
        <v>47</v>
      </c>
      <c r="B5330" s="20">
        <v>0.91100000000000003</v>
      </c>
      <c r="C5330" s="19">
        <v>26151</v>
      </c>
      <c r="D5330" s="19">
        <v>10002.26448</v>
      </c>
      <c r="E5330" s="23">
        <v>1.564900301</v>
      </c>
      <c r="F5330" s="23">
        <v>0.87952681399999999</v>
      </c>
      <c r="G5330" s="17">
        <v>0.84451837399999996</v>
      </c>
      <c r="H5330" s="17">
        <v>0.15548162600000001</v>
      </c>
      <c r="I5330" s="17">
        <v>0.98880769000000002</v>
      </c>
      <c r="J5330" s="17">
        <v>1.0699999999999999E-2</v>
      </c>
      <c r="K5330" s="17">
        <v>5.2999999999999998E-4</v>
      </c>
    </row>
    <row r="5331" spans="1:11" x14ac:dyDescent="0.45">
      <c r="A5331" s="10" t="s">
        <v>47</v>
      </c>
      <c r="B5331" s="20">
        <v>0.91200000000000003</v>
      </c>
      <c r="C5331" s="19">
        <v>26179</v>
      </c>
      <c r="D5331" s="19">
        <v>10046.281300000001</v>
      </c>
      <c r="E5331" s="23">
        <v>1.577902135</v>
      </c>
      <c r="F5331" s="23">
        <v>0.88344401299999997</v>
      </c>
      <c r="G5331" s="17">
        <v>0.84441728100000002</v>
      </c>
      <c r="H5331" s="17">
        <v>0.15558271900000001</v>
      </c>
      <c r="I5331" s="17">
        <v>0.98882278099999998</v>
      </c>
      <c r="J5331" s="17">
        <v>1.06E-2</v>
      </c>
      <c r="K5331" s="17">
        <v>5.2899999999999996E-4</v>
      </c>
    </row>
    <row r="5332" spans="1:11" x14ac:dyDescent="0.45">
      <c r="A5332" s="10" t="s">
        <v>47</v>
      </c>
      <c r="B5332" s="20">
        <v>0.91300000000000003</v>
      </c>
      <c r="C5332" s="19">
        <v>26208</v>
      </c>
      <c r="D5332" s="19">
        <v>10092.223169999999</v>
      </c>
      <c r="E5332" s="23">
        <v>1.5923171650000001</v>
      </c>
      <c r="F5332" s="23">
        <v>0.88697658099999999</v>
      </c>
      <c r="G5332" s="17">
        <v>0.84443681299999995</v>
      </c>
      <c r="H5332" s="17">
        <v>0.15556318699999999</v>
      </c>
      <c r="I5332" s="17">
        <v>0.98878665200000004</v>
      </c>
      <c r="J5332" s="17">
        <v>1.0699999999999999E-2</v>
      </c>
      <c r="K5332" s="17">
        <v>5.2800000000000004E-4</v>
      </c>
    </row>
    <row r="5333" spans="1:11" x14ac:dyDescent="0.45">
      <c r="A5333" s="10" t="s">
        <v>47</v>
      </c>
      <c r="B5333" s="20">
        <v>0.91400000000000003</v>
      </c>
      <c r="C5333" s="19">
        <v>26238</v>
      </c>
      <c r="D5333" s="19">
        <v>10140.13708</v>
      </c>
      <c r="E5333" s="23">
        <v>1.605794344</v>
      </c>
      <c r="F5333" s="23">
        <v>0.89168832899999995</v>
      </c>
      <c r="G5333" s="17">
        <v>0.84450034299999999</v>
      </c>
      <c r="H5333" s="17">
        <v>0.15549965700000001</v>
      </c>
      <c r="I5333" s="17">
        <v>0.988805453</v>
      </c>
      <c r="J5333" s="17">
        <v>1.0699999999999999E-2</v>
      </c>
      <c r="K5333" s="17">
        <v>5.2700000000000002E-4</v>
      </c>
    </row>
    <row r="5334" spans="1:11" x14ac:dyDescent="0.45">
      <c r="A5334" s="10" t="s">
        <v>47</v>
      </c>
      <c r="B5334" s="20">
        <v>0.91500000000000004</v>
      </c>
      <c r="C5334" s="19">
        <v>26267</v>
      </c>
      <c r="D5334" s="19">
        <v>10187.070320000001</v>
      </c>
      <c r="E5334" s="23">
        <v>1.6302409630000001</v>
      </c>
      <c r="F5334" s="23">
        <v>0.89644686799999995</v>
      </c>
      <c r="G5334" s="17">
        <v>0.84459588100000005</v>
      </c>
      <c r="H5334" s="17">
        <v>0.15540411900000001</v>
      </c>
      <c r="I5334" s="17">
        <v>0.98875227099999996</v>
      </c>
      <c r="J5334" s="17">
        <v>1.0699999999999999E-2</v>
      </c>
      <c r="K5334" s="17">
        <v>5.2599999999999999E-4</v>
      </c>
    </row>
    <row r="5335" spans="1:11" x14ac:dyDescent="0.45">
      <c r="A5335" s="10" t="s">
        <v>47</v>
      </c>
      <c r="B5335" s="20">
        <v>0.91600000000000004</v>
      </c>
      <c r="C5335" s="19">
        <v>26294</v>
      </c>
      <c r="D5335" s="19">
        <v>10231.14479</v>
      </c>
      <c r="E5335" s="23">
        <v>1.6338348730000001</v>
      </c>
      <c r="F5335" s="23">
        <v>0.90040004200000001</v>
      </c>
      <c r="G5335" s="17">
        <v>0.84441317400000004</v>
      </c>
      <c r="H5335" s="17">
        <v>0.15558682600000001</v>
      </c>
      <c r="I5335" s="17">
        <v>0.988710325</v>
      </c>
      <c r="J5335" s="17">
        <v>1.0800000000000001E-2</v>
      </c>
      <c r="K5335" s="17">
        <v>5.2499999999999997E-4</v>
      </c>
    </row>
    <row r="5336" spans="1:11" x14ac:dyDescent="0.45">
      <c r="A5336" s="10" t="s">
        <v>47</v>
      </c>
      <c r="B5336" s="20">
        <v>0.91700000000000004</v>
      </c>
      <c r="C5336" s="19">
        <v>26324</v>
      </c>
      <c r="D5336" s="19">
        <v>10280.350340000001</v>
      </c>
      <c r="E5336" s="23">
        <v>1.645729207</v>
      </c>
      <c r="F5336" s="23">
        <v>0.90490005699999998</v>
      </c>
      <c r="G5336" s="17">
        <v>0.84451451099999997</v>
      </c>
      <c r="H5336" s="17">
        <v>0.155485489</v>
      </c>
      <c r="I5336" s="17">
        <v>0.98868125500000004</v>
      </c>
      <c r="J5336" s="17">
        <v>1.0800000000000001E-2</v>
      </c>
      <c r="K5336" s="17">
        <v>5.2499999999999997E-4</v>
      </c>
    </row>
    <row r="5337" spans="1:11" x14ac:dyDescent="0.45">
      <c r="A5337" s="10" t="s">
        <v>47</v>
      </c>
      <c r="B5337" s="20">
        <v>0.91800000000000004</v>
      </c>
      <c r="C5337" s="19">
        <v>26353</v>
      </c>
      <c r="D5337" s="19">
        <v>10328.397999999999</v>
      </c>
      <c r="E5337" s="23">
        <v>1.6658783399999999</v>
      </c>
      <c r="F5337" s="23">
        <v>0.909251488</v>
      </c>
      <c r="G5337" s="17">
        <v>0.84441999000000001</v>
      </c>
      <c r="H5337" s="17">
        <v>0.15558000999999999</v>
      </c>
      <c r="I5337" s="17">
        <v>0.98861911700000005</v>
      </c>
      <c r="J5337" s="17">
        <v>1.09E-2</v>
      </c>
      <c r="K5337" s="17">
        <v>5.2400000000000005E-4</v>
      </c>
    </row>
    <row r="5338" spans="1:11" x14ac:dyDescent="0.45">
      <c r="A5338" s="10" t="s">
        <v>47</v>
      </c>
      <c r="B5338" s="20">
        <v>0.91900000000000004</v>
      </c>
      <c r="C5338" s="19">
        <v>26380</v>
      </c>
      <c r="D5338" s="19">
        <v>10373.67585</v>
      </c>
      <c r="E5338" s="23">
        <v>1.6890259990000001</v>
      </c>
      <c r="F5338" s="23">
        <v>0.91394771100000005</v>
      </c>
      <c r="G5338" s="17">
        <v>0.84454131899999996</v>
      </c>
      <c r="H5338" s="17">
        <v>0.15545868099999999</v>
      </c>
      <c r="I5338" s="17">
        <v>0.988570701</v>
      </c>
      <c r="J5338" s="17">
        <v>1.09E-2</v>
      </c>
      <c r="K5338" s="17">
        <v>5.2300000000000003E-4</v>
      </c>
    </row>
    <row r="5339" spans="1:11" x14ac:dyDescent="0.45">
      <c r="A5339" s="10" t="s">
        <v>47</v>
      </c>
      <c r="B5339" s="20">
        <v>0.92</v>
      </c>
      <c r="C5339" s="19">
        <v>26410</v>
      </c>
      <c r="D5339" s="19">
        <v>10424.63834</v>
      </c>
      <c r="E5339" s="23">
        <v>1.7058491490000001</v>
      </c>
      <c r="F5339" s="23">
        <v>0.91820331799999999</v>
      </c>
      <c r="G5339" s="17">
        <v>0.84456645200000002</v>
      </c>
      <c r="H5339" s="17">
        <v>0.155433548</v>
      </c>
      <c r="I5339" s="17">
        <v>0.98851583399999998</v>
      </c>
      <c r="J5339" s="17">
        <v>1.0999999999999999E-2</v>
      </c>
      <c r="K5339" s="17">
        <v>5.2300000000000003E-4</v>
      </c>
    </row>
    <row r="5340" spans="1:11" x14ac:dyDescent="0.45">
      <c r="A5340" s="10" t="s">
        <v>47</v>
      </c>
      <c r="B5340" s="20">
        <v>0.92100000000000004</v>
      </c>
      <c r="C5340" s="19">
        <v>26439</v>
      </c>
      <c r="D5340" s="19">
        <v>10474.375249999999</v>
      </c>
      <c r="E5340" s="23">
        <v>1.7221485599999999</v>
      </c>
      <c r="F5340" s="23">
        <v>0.92265330400000001</v>
      </c>
      <c r="G5340" s="17">
        <v>0.844434358</v>
      </c>
      <c r="H5340" s="17">
        <v>0.155565642</v>
      </c>
      <c r="I5340" s="17">
        <v>0.98850723200000001</v>
      </c>
      <c r="J5340" s="17">
        <v>1.0999999999999999E-2</v>
      </c>
      <c r="K5340" s="17">
        <v>5.22E-4</v>
      </c>
    </row>
    <row r="5341" spans="1:11" x14ac:dyDescent="0.45">
      <c r="A5341" s="10" t="s">
        <v>47</v>
      </c>
      <c r="B5341" s="20">
        <v>0.92200000000000004</v>
      </c>
      <c r="C5341" s="19">
        <v>26467</v>
      </c>
      <c r="D5341" s="19">
        <v>10523.024869999999</v>
      </c>
      <c r="E5341" s="23">
        <v>1.7508803020000001</v>
      </c>
      <c r="F5341" s="23">
        <v>0.927790157</v>
      </c>
      <c r="G5341" s="17">
        <v>0.84448558600000001</v>
      </c>
      <c r="H5341" s="17">
        <v>0.15551441399999999</v>
      </c>
      <c r="I5341" s="17">
        <v>0.98849593999999996</v>
      </c>
      <c r="J5341" s="17">
        <v>1.0999999999999999E-2</v>
      </c>
      <c r="K5341" s="17">
        <v>5.22E-4</v>
      </c>
    </row>
    <row r="5342" spans="1:11" x14ac:dyDescent="0.45">
      <c r="A5342" s="10" t="s">
        <v>47</v>
      </c>
      <c r="B5342" s="20">
        <v>0.92300000000000004</v>
      </c>
      <c r="C5342" s="19">
        <v>26496</v>
      </c>
      <c r="D5342" s="19">
        <v>10574.09719</v>
      </c>
      <c r="E5342" s="23">
        <v>1.7656864430000001</v>
      </c>
      <c r="F5342" s="23">
        <v>0.93254873100000002</v>
      </c>
      <c r="G5342" s="17">
        <v>0.84439160599999996</v>
      </c>
      <c r="H5342" s="17">
        <v>0.15560839400000001</v>
      </c>
      <c r="I5342" s="17">
        <v>0.98852156099999999</v>
      </c>
      <c r="J5342" s="17">
        <v>1.0999999999999999E-2</v>
      </c>
      <c r="K5342" s="17">
        <v>5.2099999999999998E-4</v>
      </c>
    </row>
    <row r="5343" spans="1:11" x14ac:dyDescent="0.45">
      <c r="A5343" s="10" t="s">
        <v>47</v>
      </c>
      <c r="B5343" s="20">
        <v>0.92400000000000004</v>
      </c>
      <c r="C5343" s="19">
        <v>26525</v>
      </c>
      <c r="D5343" s="19">
        <v>10625.53766</v>
      </c>
      <c r="E5343" s="23">
        <v>1.780747166</v>
      </c>
      <c r="F5343" s="23">
        <v>0.93728339800000005</v>
      </c>
      <c r="G5343" s="17">
        <v>0.84444863299999995</v>
      </c>
      <c r="H5343" s="17">
        <v>0.155551367</v>
      </c>
      <c r="I5343" s="17">
        <v>0.98852911200000004</v>
      </c>
      <c r="J5343" s="17">
        <v>1.0999999999999999E-2</v>
      </c>
      <c r="K5343" s="17">
        <v>5.1999999999999995E-4</v>
      </c>
    </row>
    <row r="5344" spans="1:11" x14ac:dyDescent="0.45">
      <c r="A5344" s="10" t="s">
        <v>47</v>
      </c>
      <c r="B5344" s="20">
        <v>0.92500000000000004</v>
      </c>
      <c r="C5344" s="19">
        <v>26553</v>
      </c>
      <c r="D5344" s="19">
        <v>10675.637119999999</v>
      </c>
      <c r="E5344" s="23">
        <v>1.800701205</v>
      </c>
      <c r="F5344" s="23">
        <v>0.94092811700000001</v>
      </c>
      <c r="G5344" s="17">
        <v>0.84457500100000005</v>
      </c>
      <c r="H5344" s="17">
        <v>0.15542499900000001</v>
      </c>
      <c r="I5344" s="17">
        <v>0.98852789900000004</v>
      </c>
      <c r="J5344" s="17">
        <v>1.0999999999999999E-2</v>
      </c>
      <c r="K5344" s="17">
        <v>5.1900000000000004E-4</v>
      </c>
    </row>
    <row r="5345" spans="1:11" x14ac:dyDescent="0.45">
      <c r="A5345" s="10" t="s">
        <v>47</v>
      </c>
      <c r="B5345" s="20">
        <v>0.92600000000000005</v>
      </c>
      <c r="C5345" s="19">
        <v>26582</v>
      </c>
      <c r="D5345" s="19">
        <v>10727.986059999999</v>
      </c>
      <c r="E5345" s="23">
        <v>1.814214091</v>
      </c>
      <c r="F5345" s="23">
        <v>0.94711652800000001</v>
      </c>
      <c r="G5345" s="17">
        <v>0.84463170600000004</v>
      </c>
      <c r="H5345" s="17">
        <v>0.15536829399999999</v>
      </c>
      <c r="I5345" s="17">
        <v>0.98850520200000003</v>
      </c>
      <c r="J5345" s="17">
        <v>1.0999999999999999E-2</v>
      </c>
      <c r="K5345" s="17">
        <v>5.1800000000000001E-4</v>
      </c>
    </row>
    <row r="5346" spans="1:11" x14ac:dyDescent="0.45">
      <c r="A5346" s="10" t="s">
        <v>47</v>
      </c>
      <c r="B5346" s="20">
        <v>0.92700000000000005</v>
      </c>
      <c r="C5346" s="19">
        <v>26611</v>
      </c>
      <c r="D5346" s="19">
        <v>10780.94245</v>
      </c>
      <c r="E5346" s="23">
        <v>1.8349633839999999</v>
      </c>
      <c r="F5346" s="23">
        <v>0.95224150699999999</v>
      </c>
      <c r="G5346" s="17">
        <v>0.84468828699999998</v>
      </c>
      <c r="H5346" s="17">
        <v>0.15531171299999999</v>
      </c>
      <c r="I5346" s="17">
        <v>0.98849039999999999</v>
      </c>
      <c r="J5346" s="17">
        <v>1.0999999999999999E-2</v>
      </c>
      <c r="K5346" s="17">
        <v>5.1800000000000001E-4</v>
      </c>
    </row>
    <row r="5347" spans="1:11" x14ac:dyDescent="0.45">
      <c r="A5347" s="10" t="s">
        <v>47</v>
      </c>
      <c r="B5347" s="20">
        <v>0.92800000000000005</v>
      </c>
      <c r="C5347" s="19">
        <v>26635</v>
      </c>
      <c r="D5347" s="19">
        <v>10825.05107</v>
      </c>
      <c r="E5347" s="23">
        <v>1.845141602</v>
      </c>
      <c r="F5347" s="23">
        <v>0.95683105000000002</v>
      </c>
      <c r="G5347" s="17">
        <v>0.84475314400000001</v>
      </c>
      <c r="H5347" s="17">
        <v>0.15524685599999999</v>
      </c>
      <c r="I5347" s="17">
        <v>0.98847734200000004</v>
      </c>
      <c r="J5347" s="17">
        <v>1.0999999999999999E-2</v>
      </c>
      <c r="K5347" s="17">
        <v>5.1699999999999999E-4</v>
      </c>
    </row>
    <row r="5348" spans="1:11" x14ac:dyDescent="0.45">
      <c r="A5348" s="10" t="s">
        <v>47</v>
      </c>
      <c r="B5348" s="20">
        <v>0.92900000000000005</v>
      </c>
      <c r="C5348" s="19">
        <v>26668</v>
      </c>
      <c r="D5348" s="19">
        <v>10886.249379999999</v>
      </c>
      <c r="E5348" s="23">
        <v>1.863387828</v>
      </c>
      <c r="F5348" s="23">
        <v>0.961284264</v>
      </c>
      <c r="G5348" s="17">
        <v>0.84460776999999998</v>
      </c>
      <c r="H5348" s="17">
        <v>0.15539222999999999</v>
      </c>
      <c r="I5348" s="17">
        <v>0.98846599499999999</v>
      </c>
      <c r="J5348" s="17">
        <v>1.0999999999999999E-2</v>
      </c>
      <c r="K5348" s="17">
        <v>5.1599999999999997E-4</v>
      </c>
    </row>
    <row r="5349" spans="1:11" x14ac:dyDescent="0.45">
      <c r="A5349" s="10" t="s">
        <v>47</v>
      </c>
      <c r="B5349" s="20">
        <v>0.93</v>
      </c>
      <c r="C5349" s="19">
        <v>26694</v>
      </c>
      <c r="D5349" s="19">
        <v>10934.752689999999</v>
      </c>
      <c r="E5349" s="23">
        <v>1.8689773489999999</v>
      </c>
      <c r="F5349" s="23">
        <v>0.96692534100000005</v>
      </c>
      <c r="G5349" s="17">
        <v>0.84460927500000005</v>
      </c>
      <c r="H5349" s="17">
        <v>0.15539072500000001</v>
      </c>
      <c r="I5349" s="17">
        <v>0.98847387499999995</v>
      </c>
      <c r="J5349" s="17">
        <v>1.0999999999999999E-2</v>
      </c>
      <c r="K5349" s="17">
        <v>5.1599999999999997E-4</v>
      </c>
    </row>
    <row r="5350" spans="1:11" x14ac:dyDescent="0.45">
      <c r="A5350" s="10" t="s">
        <v>47</v>
      </c>
      <c r="B5350" s="20">
        <v>0.93100000000000005</v>
      </c>
      <c r="C5350" s="19">
        <v>26725</v>
      </c>
      <c r="D5350" s="19">
        <v>10992.92484</v>
      </c>
      <c r="E5350" s="23">
        <v>1.8865045519999999</v>
      </c>
      <c r="F5350" s="23">
        <v>0.97216205600000005</v>
      </c>
      <c r="G5350" s="17">
        <v>0.84460243199999996</v>
      </c>
      <c r="H5350" s="17">
        <v>0.15539756800000001</v>
      </c>
      <c r="I5350" s="17">
        <v>0.98848535999999998</v>
      </c>
      <c r="J5350" s="17">
        <v>1.0999999999999999E-2</v>
      </c>
      <c r="K5350" s="17">
        <v>5.1400000000000003E-4</v>
      </c>
    </row>
    <row r="5351" spans="1:11" x14ac:dyDescent="0.45">
      <c r="A5351" s="10" t="s">
        <v>47</v>
      </c>
      <c r="B5351" s="20">
        <v>0.93200000000000005</v>
      </c>
      <c r="C5351" s="19">
        <v>26750</v>
      </c>
      <c r="D5351" s="19">
        <v>11040.347739999999</v>
      </c>
      <c r="E5351" s="23">
        <v>1.913482583</v>
      </c>
      <c r="F5351" s="23">
        <v>0.977352</v>
      </c>
      <c r="G5351" s="17">
        <v>0.84467289700000003</v>
      </c>
      <c r="H5351" s="17">
        <v>0.15532710299999999</v>
      </c>
      <c r="I5351" s="17">
        <v>0.98848815000000001</v>
      </c>
      <c r="J5351" s="17">
        <v>1.0999999999999999E-2</v>
      </c>
      <c r="K5351" s="17">
        <v>5.1400000000000003E-4</v>
      </c>
    </row>
    <row r="5352" spans="1:11" x14ac:dyDescent="0.45">
      <c r="A5352" s="10" t="s">
        <v>47</v>
      </c>
      <c r="B5352" s="20">
        <v>0.93300000000000005</v>
      </c>
      <c r="C5352" s="19">
        <v>26780</v>
      </c>
      <c r="D5352" s="19">
        <v>11098.13709</v>
      </c>
      <c r="E5352" s="23">
        <v>1.939317545</v>
      </c>
      <c r="F5352" s="23">
        <v>0.982433169</v>
      </c>
      <c r="G5352" s="17">
        <v>0.84458551199999998</v>
      </c>
      <c r="H5352" s="17">
        <v>0.15541448799999999</v>
      </c>
      <c r="I5352" s="17">
        <v>0.98850542900000005</v>
      </c>
      <c r="J5352" s="17">
        <v>1.0999999999999999E-2</v>
      </c>
      <c r="K5352" s="17">
        <v>5.13E-4</v>
      </c>
    </row>
    <row r="5353" spans="1:11" x14ac:dyDescent="0.45">
      <c r="A5353" s="10" t="s">
        <v>47</v>
      </c>
      <c r="B5353" s="20">
        <v>0.93400000000000005</v>
      </c>
      <c r="C5353" s="19">
        <v>26812</v>
      </c>
      <c r="D5353" s="19">
        <v>11160.477730000001</v>
      </c>
      <c r="E5353" s="23">
        <v>1.9570211710000001</v>
      </c>
      <c r="F5353" s="23">
        <v>0.98812727300000003</v>
      </c>
      <c r="G5353" s="17">
        <v>0.844509921</v>
      </c>
      <c r="H5353" s="17">
        <v>0.155490079</v>
      </c>
      <c r="I5353" s="17">
        <v>0.98847510699999996</v>
      </c>
      <c r="J5353" s="17">
        <v>1.0999999999999999E-2</v>
      </c>
      <c r="K5353" s="17">
        <v>5.1199999999999998E-4</v>
      </c>
    </row>
    <row r="5354" spans="1:11" x14ac:dyDescent="0.45">
      <c r="A5354" s="10" t="s">
        <v>47</v>
      </c>
      <c r="B5354" s="20">
        <v>0.93500000000000005</v>
      </c>
      <c r="C5354" s="19">
        <v>26839</v>
      </c>
      <c r="D5354" s="19">
        <v>11213.49828</v>
      </c>
      <c r="E5354" s="23">
        <v>1.9719556659999999</v>
      </c>
      <c r="F5354" s="23">
        <v>0.99392316000000003</v>
      </c>
      <c r="G5354" s="17">
        <v>0.84451730700000005</v>
      </c>
      <c r="H5354" s="17">
        <v>0.15548269300000001</v>
      </c>
      <c r="I5354" s="17">
        <v>0.98846945600000002</v>
      </c>
      <c r="J5354" s="17">
        <v>1.0999999999999999E-2</v>
      </c>
      <c r="K5354" s="17">
        <v>5.1199999999999998E-4</v>
      </c>
    </row>
    <row r="5355" spans="1:11" x14ac:dyDescent="0.45">
      <c r="A5355" s="10" t="s">
        <v>47</v>
      </c>
      <c r="B5355" s="20">
        <v>0.93600000000000005</v>
      </c>
      <c r="C5355" s="19">
        <v>26868</v>
      </c>
      <c r="D5355" s="19">
        <v>11270.858539999999</v>
      </c>
      <c r="E5355" s="23">
        <v>1.984304128</v>
      </c>
      <c r="F5355" s="23">
        <v>0.99950741899999995</v>
      </c>
      <c r="G5355" s="17">
        <v>0.84453625099999996</v>
      </c>
      <c r="H5355" s="17">
        <v>0.15546374900000001</v>
      </c>
      <c r="I5355" s="17">
        <v>0.98847924200000004</v>
      </c>
      <c r="J5355" s="17">
        <v>1.0999999999999999E-2</v>
      </c>
      <c r="K5355" s="17">
        <v>5.1099999999999995E-4</v>
      </c>
    </row>
    <row r="5356" spans="1:11" x14ac:dyDescent="0.45">
      <c r="A5356" s="10" t="s">
        <v>47</v>
      </c>
      <c r="B5356" s="20">
        <v>0.93700000000000006</v>
      </c>
      <c r="C5356" s="19">
        <v>26886</v>
      </c>
      <c r="D5356" s="19">
        <v>11306.75323</v>
      </c>
      <c r="E5356" s="23">
        <v>2.0025085109999998</v>
      </c>
      <c r="F5356" s="23">
        <v>1.005035093</v>
      </c>
      <c r="G5356" s="17">
        <v>0.84460313899999995</v>
      </c>
      <c r="H5356" s="17">
        <v>0.155396861</v>
      </c>
      <c r="I5356" s="17">
        <v>0.988413773</v>
      </c>
      <c r="J5356" s="17">
        <v>1.11E-2</v>
      </c>
      <c r="K5356" s="17">
        <v>5.1099999999999995E-4</v>
      </c>
    </row>
    <row r="5357" spans="1:11" x14ac:dyDescent="0.45">
      <c r="A5357" s="10" t="s">
        <v>47</v>
      </c>
      <c r="B5357" s="20">
        <v>0.93799999999999994</v>
      </c>
      <c r="C5357" s="19">
        <v>26924</v>
      </c>
      <c r="D5357" s="19">
        <v>11383.24165</v>
      </c>
      <c r="E5357" s="23">
        <v>2.0301490339999999</v>
      </c>
      <c r="F5357" s="23">
        <v>1.0091374209999999</v>
      </c>
      <c r="G5357" s="17">
        <v>0.84463675500000002</v>
      </c>
      <c r="H5357" s="17">
        <v>0.15536324500000001</v>
      </c>
      <c r="I5357" s="17">
        <v>0.98839938400000005</v>
      </c>
      <c r="J5357" s="17">
        <v>1.11E-2</v>
      </c>
      <c r="K5357" s="17">
        <v>5.1000000000000004E-4</v>
      </c>
    </row>
    <row r="5358" spans="1:11" x14ac:dyDescent="0.45">
      <c r="A5358" s="10" t="s">
        <v>47</v>
      </c>
      <c r="B5358" s="20">
        <v>0.93899999999999995</v>
      </c>
      <c r="C5358" s="19">
        <v>26955</v>
      </c>
      <c r="D5358" s="19">
        <v>11446.563910000001</v>
      </c>
      <c r="E5358" s="23">
        <v>2.0502134459999999</v>
      </c>
      <c r="F5358" s="23">
        <v>1.016394045</v>
      </c>
      <c r="G5358" s="17">
        <v>0.84477833400000002</v>
      </c>
      <c r="H5358" s="17">
        <v>0.15522166600000001</v>
      </c>
      <c r="I5358" s="17">
        <v>0.988408917</v>
      </c>
      <c r="J5358" s="17">
        <v>1.11E-2</v>
      </c>
      <c r="K5358" s="17">
        <v>5.0900000000000001E-4</v>
      </c>
    </row>
    <row r="5359" spans="1:11" x14ac:dyDescent="0.45">
      <c r="A5359" s="10" t="s">
        <v>47</v>
      </c>
      <c r="B5359" s="20">
        <v>0.94</v>
      </c>
      <c r="C5359" s="19">
        <v>26984</v>
      </c>
      <c r="D5359" s="19">
        <v>11506.421990000001</v>
      </c>
      <c r="E5359" s="23">
        <v>2.069739384</v>
      </c>
      <c r="F5359" s="23">
        <v>1.0220470559999999</v>
      </c>
      <c r="G5359" s="17">
        <v>0.84472279900000002</v>
      </c>
      <c r="H5359" s="17">
        <v>0.155277201</v>
      </c>
      <c r="I5359" s="17">
        <v>0.98837288099999998</v>
      </c>
      <c r="J5359" s="17">
        <v>1.11E-2</v>
      </c>
      <c r="K5359" s="17">
        <v>5.0799999999999999E-4</v>
      </c>
    </row>
    <row r="5360" spans="1:11" x14ac:dyDescent="0.45">
      <c r="A5360" s="10" t="s">
        <v>47</v>
      </c>
      <c r="B5360" s="20">
        <v>0.94099999999999995</v>
      </c>
      <c r="C5360" s="19">
        <v>27012</v>
      </c>
      <c r="D5360" s="19">
        <v>11564.89321</v>
      </c>
      <c r="E5360" s="23">
        <v>2.1052107869999999</v>
      </c>
      <c r="F5360" s="23">
        <v>1.0282792030000001</v>
      </c>
      <c r="G5360" s="17">
        <v>0.84462461099999997</v>
      </c>
      <c r="H5360" s="17">
        <v>0.155375389</v>
      </c>
      <c r="I5360" s="17">
        <v>0.98835335700000004</v>
      </c>
      <c r="J5360" s="17">
        <v>1.11E-2</v>
      </c>
      <c r="K5360" s="17">
        <v>5.0699999999999996E-4</v>
      </c>
    </row>
    <row r="5361" spans="1:11" x14ac:dyDescent="0.45">
      <c r="A5361" s="10" t="s">
        <v>47</v>
      </c>
      <c r="B5361" s="20">
        <v>0.94199999999999995</v>
      </c>
      <c r="C5361" s="19">
        <v>27038</v>
      </c>
      <c r="D5361" s="19">
        <v>11619.80298</v>
      </c>
      <c r="E5361" s="23">
        <v>2.1194817800000001</v>
      </c>
      <c r="F5361" s="23">
        <v>1.0343002969999999</v>
      </c>
      <c r="G5361" s="17">
        <v>0.84458909699999996</v>
      </c>
      <c r="H5361" s="17">
        <v>0.15541090299999999</v>
      </c>
      <c r="I5361" s="17">
        <v>0.98834578100000003</v>
      </c>
      <c r="J5361" s="17">
        <v>1.11E-2</v>
      </c>
      <c r="K5361" s="17">
        <v>5.0699999999999996E-4</v>
      </c>
    </row>
    <row r="5362" spans="1:11" x14ac:dyDescent="0.45">
      <c r="A5362" s="10" t="s">
        <v>47</v>
      </c>
      <c r="B5362" s="20">
        <v>0.94299999999999995</v>
      </c>
      <c r="C5362" s="19">
        <v>27068</v>
      </c>
      <c r="D5362" s="19">
        <v>11683.595890000001</v>
      </c>
      <c r="E5362" s="23">
        <v>2.1362576180000001</v>
      </c>
      <c r="F5362" s="23">
        <v>1.0399488560000001</v>
      </c>
      <c r="G5362" s="17">
        <v>0.84450273399999998</v>
      </c>
      <c r="H5362" s="17">
        <v>0.155497266</v>
      </c>
      <c r="I5362" s="17">
        <v>0.98835792300000003</v>
      </c>
      <c r="J5362" s="17">
        <v>1.11E-2</v>
      </c>
      <c r="K5362" s="17">
        <v>5.0600000000000005E-4</v>
      </c>
    </row>
    <row r="5363" spans="1:11" x14ac:dyDescent="0.45">
      <c r="A5363" s="10" t="s">
        <v>47</v>
      </c>
      <c r="B5363" s="20">
        <v>0.94399999999999995</v>
      </c>
      <c r="C5363" s="19">
        <v>27097</v>
      </c>
      <c r="D5363" s="19">
        <v>11745.948549999999</v>
      </c>
      <c r="E5363" s="23">
        <v>2.1622042889999999</v>
      </c>
      <c r="F5363" s="23">
        <v>1.0457947110000001</v>
      </c>
      <c r="G5363" s="17">
        <v>0.84455843799999997</v>
      </c>
      <c r="H5363" s="17">
        <v>0.15544156200000001</v>
      </c>
      <c r="I5363" s="17">
        <v>0.98829605600000003</v>
      </c>
      <c r="J5363" s="17">
        <v>1.12E-2</v>
      </c>
      <c r="K5363" s="17">
        <v>5.0500000000000002E-4</v>
      </c>
    </row>
    <row r="5364" spans="1:11" x14ac:dyDescent="0.45">
      <c r="A5364" s="10" t="s">
        <v>47</v>
      </c>
      <c r="B5364" s="20">
        <v>0.94499999999999995</v>
      </c>
      <c r="C5364" s="19">
        <v>27127</v>
      </c>
      <c r="D5364" s="19">
        <v>11811.289360000001</v>
      </c>
      <c r="E5364" s="23">
        <v>2.1891773830000001</v>
      </c>
      <c r="F5364" s="23">
        <v>1.0523317720000001</v>
      </c>
      <c r="G5364" s="17">
        <v>0.844656615</v>
      </c>
      <c r="H5364" s="17">
        <v>0.155343385</v>
      </c>
      <c r="I5364" s="17">
        <v>0.98822685899999996</v>
      </c>
      <c r="J5364" s="17">
        <v>1.1299999999999999E-2</v>
      </c>
      <c r="K5364" s="17">
        <v>5.0500000000000002E-4</v>
      </c>
    </row>
    <row r="5365" spans="1:11" x14ac:dyDescent="0.45">
      <c r="A5365" s="10" t="s">
        <v>47</v>
      </c>
      <c r="B5365" s="20">
        <v>0.94599999999999995</v>
      </c>
      <c r="C5365" s="19">
        <v>27156</v>
      </c>
      <c r="D5365" s="19">
        <v>11875.24742</v>
      </c>
      <c r="E5365" s="23">
        <v>2.216937341</v>
      </c>
      <c r="F5365" s="23">
        <v>1.0590008870000001</v>
      </c>
      <c r="G5365" s="17">
        <v>0.84474885799999999</v>
      </c>
      <c r="H5365" s="17">
        <v>0.15525114200000001</v>
      </c>
      <c r="I5365" s="17">
        <v>0.98823177100000004</v>
      </c>
      <c r="J5365" s="17">
        <v>1.1299999999999999E-2</v>
      </c>
      <c r="K5365" s="17">
        <v>5.04E-4</v>
      </c>
    </row>
    <row r="5366" spans="1:11" x14ac:dyDescent="0.45">
      <c r="A5366" s="10" t="s">
        <v>47</v>
      </c>
      <c r="B5366" s="20">
        <v>0.94699999999999995</v>
      </c>
      <c r="C5366" s="19">
        <v>27183</v>
      </c>
      <c r="D5366" s="19">
        <v>11935.604170000001</v>
      </c>
      <c r="E5366" s="23">
        <v>2.251044802</v>
      </c>
      <c r="F5366" s="23">
        <v>1.0651010489999999</v>
      </c>
      <c r="G5366" s="17">
        <v>0.84486627700000005</v>
      </c>
      <c r="H5366" s="17">
        <v>0.155133723</v>
      </c>
      <c r="I5366" s="17">
        <v>0.98821261800000004</v>
      </c>
      <c r="J5366" s="17">
        <v>1.1299999999999999E-2</v>
      </c>
      <c r="K5366" s="17">
        <v>5.0299999999999997E-4</v>
      </c>
    </row>
    <row r="5367" spans="1:11" x14ac:dyDescent="0.45">
      <c r="A5367" s="10" t="s">
        <v>47</v>
      </c>
      <c r="B5367" s="20">
        <v>0.94799999999999995</v>
      </c>
      <c r="C5367" s="19">
        <v>27213</v>
      </c>
      <c r="D5367" s="19">
        <v>12003.4565</v>
      </c>
      <c r="E5367" s="23">
        <v>2.2746557009999999</v>
      </c>
      <c r="F5367" s="23">
        <v>1.0715418210000001</v>
      </c>
      <c r="G5367" s="17">
        <v>0.84503729800000005</v>
      </c>
      <c r="H5367" s="17">
        <v>0.15496270200000001</v>
      </c>
      <c r="I5367" s="17">
        <v>0.98818916700000003</v>
      </c>
      <c r="J5367" s="17">
        <v>1.1308766E-2</v>
      </c>
      <c r="K5367" s="17">
        <v>5.0199999999999995E-4</v>
      </c>
    </row>
    <row r="5368" spans="1:11" x14ac:dyDescent="0.45">
      <c r="A5368" s="10" t="s">
        <v>47</v>
      </c>
      <c r="B5368" s="20">
        <v>0.94899999999999995</v>
      </c>
      <c r="C5368" s="19">
        <v>27242</v>
      </c>
      <c r="D5368" s="19">
        <v>12069.917530000001</v>
      </c>
      <c r="E5368" s="23">
        <v>2.2992841730000002</v>
      </c>
      <c r="F5368" s="23">
        <v>1.0776473719999999</v>
      </c>
      <c r="G5368" s="17">
        <v>0.84490859699999998</v>
      </c>
      <c r="H5368" s="17">
        <v>0.15509140299999999</v>
      </c>
      <c r="I5368" s="17">
        <v>0.98819635699999997</v>
      </c>
      <c r="J5368" s="17">
        <v>1.1299999999999999E-2</v>
      </c>
      <c r="K5368" s="17">
        <v>5.0199999999999995E-4</v>
      </c>
    </row>
    <row r="5369" spans="1:11" x14ac:dyDescent="0.45">
      <c r="A5369" s="10" t="s">
        <v>47</v>
      </c>
      <c r="B5369" s="20">
        <v>0.95</v>
      </c>
      <c r="C5369" s="19">
        <v>27270</v>
      </c>
      <c r="D5369" s="19">
        <v>12134.694750000001</v>
      </c>
      <c r="E5369" s="23">
        <v>2.3224829910000002</v>
      </c>
      <c r="F5369" s="23">
        <v>1.0844118060000001</v>
      </c>
      <c r="G5369" s="17">
        <v>0.84499449900000001</v>
      </c>
      <c r="H5369" s="17">
        <v>0.15500550099999999</v>
      </c>
      <c r="I5369" s="17">
        <v>0.98817188899999997</v>
      </c>
      <c r="J5369" s="17">
        <v>1.1299999999999999E-2</v>
      </c>
      <c r="K5369" s="17">
        <v>5.0100000000000003E-4</v>
      </c>
    </row>
    <row r="5370" spans="1:11" x14ac:dyDescent="0.45">
      <c r="A5370" s="10" t="s">
        <v>47</v>
      </c>
      <c r="B5370" s="20">
        <v>0.95099999999999996</v>
      </c>
      <c r="C5370" s="19">
        <v>27299</v>
      </c>
      <c r="D5370" s="19">
        <v>12202.61427</v>
      </c>
      <c r="E5370" s="23">
        <v>2.3499263369999999</v>
      </c>
      <c r="F5370" s="23">
        <v>1.0917451490000001</v>
      </c>
      <c r="G5370" s="17">
        <v>0.844976006</v>
      </c>
      <c r="H5370" s="17">
        <v>0.155023994</v>
      </c>
      <c r="I5370" s="17">
        <v>0.988137398</v>
      </c>
      <c r="J5370" s="17">
        <v>1.14E-2</v>
      </c>
      <c r="K5370" s="17">
        <v>5.0100000000000003E-4</v>
      </c>
    </row>
    <row r="5371" spans="1:11" x14ac:dyDescent="0.45">
      <c r="A5371" s="10" t="s">
        <v>47</v>
      </c>
      <c r="B5371" s="20">
        <v>0.95199999999999996</v>
      </c>
      <c r="C5371" s="19">
        <v>27328</v>
      </c>
      <c r="D5371" s="19">
        <v>12271.76938</v>
      </c>
      <c r="E5371" s="23">
        <v>2.4080068410000002</v>
      </c>
      <c r="F5371" s="23">
        <v>1.098319278</v>
      </c>
      <c r="G5371" s="17">
        <v>0.84503073799999995</v>
      </c>
      <c r="H5371" s="17">
        <v>0.154969262</v>
      </c>
      <c r="I5371" s="17">
        <v>0.98807139600000005</v>
      </c>
      <c r="J5371" s="17">
        <v>1.14E-2</v>
      </c>
      <c r="K5371" s="17">
        <v>5.0000000000000001E-4</v>
      </c>
    </row>
    <row r="5372" spans="1:11" x14ac:dyDescent="0.45">
      <c r="A5372" s="10" t="s">
        <v>47</v>
      </c>
      <c r="B5372" s="20">
        <v>0.95299999999999996</v>
      </c>
      <c r="C5372" s="19">
        <v>27356</v>
      </c>
      <c r="D5372" s="19">
        <v>12339.38524</v>
      </c>
      <c r="E5372" s="23">
        <v>2.4259993679999998</v>
      </c>
      <c r="F5372" s="23">
        <v>1.1051964540000001</v>
      </c>
      <c r="G5372" s="17">
        <v>0.84504313499999995</v>
      </c>
      <c r="H5372" s="17">
        <v>0.154956865</v>
      </c>
      <c r="I5372" s="17">
        <v>0.98804224900000004</v>
      </c>
      <c r="J5372" s="17">
        <v>1.15E-2</v>
      </c>
      <c r="K5372" s="17">
        <v>4.9899999999999999E-4</v>
      </c>
    </row>
    <row r="5373" spans="1:11" x14ac:dyDescent="0.45">
      <c r="A5373" s="10" t="s">
        <v>47</v>
      </c>
      <c r="B5373" s="20">
        <v>0.95399999999999996</v>
      </c>
      <c r="C5373" s="19">
        <v>27384</v>
      </c>
      <c r="D5373" s="19">
        <v>12407.75187</v>
      </c>
      <c r="E5373" s="23">
        <v>2.4716208719999999</v>
      </c>
      <c r="F5373" s="23">
        <v>1.1123727139999999</v>
      </c>
      <c r="G5373" s="17">
        <v>0.84520157799999995</v>
      </c>
      <c r="H5373" s="17">
        <v>0.15479842199999999</v>
      </c>
      <c r="I5373" s="17">
        <v>0.98804837199999995</v>
      </c>
      <c r="J5373" s="17">
        <v>1.15E-2</v>
      </c>
      <c r="K5373" s="17">
        <v>4.9899999999999999E-4</v>
      </c>
    </row>
    <row r="5374" spans="1:11" x14ac:dyDescent="0.45">
      <c r="A5374" s="10" t="s">
        <v>47</v>
      </c>
      <c r="B5374" s="20">
        <v>0.95499999999999996</v>
      </c>
      <c r="C5374" s="19">
        <v>27413</v>
      </c>
      <c r="D5374" s="19">
        <v>12479.94305</v>
      </c>
      <c r="E5374" s="23">
        <v>2.5060548499999999</v>
      </c>
      <c r="F5374" s="23">
        <v>1.1197200519999999</v>
      </c>
      <c r="G5374" s="17">
        <v>0.84525589999999995</v>
      </c>
      <c r="H5374" s="17">
        <v>0.1547441</v>
      </c>
      <c r="I5374" s="17">
        <v>0.98806471399999996</v>
      </c>
      <c r="J5374" s="17">
        <v>1.14E-2</v>
      </c>
      <c r="K5374" s="17">
        <v>4.9799999999999996E-4</v>
      </c>
    </row>
    <row r="5375" spans="1:11" x14ac:dyDescent="0.45">
      <c r="A5375" s="10" t="s">
        <v>47</v>
      </c>
      <c r="B5375" s="20">
        <v>0.95599999999999996</v>
      </c>
      <c r="C5375" s="19">
        <v>27442</v>
      </c>
      <c r="D5375" s="19">
        <v>12552.92346</v>
      </c>
      <c r="E5375" s="23">
        <v>2.5230183660000001</v>
      </c>
      <c r="F5375" s="23">
        <v>1.127208682</v>
      </c>
      <c r="G5375" s="17">
        <v>0.84527366800000003</v>
      </c>
      <c r="H5375" s="17">
        <v>0.15472633199999999</v>
      </c>
      <c r="I5375" s="17">
        <v>0.98808589700000005</v>
      </c>
      <c r="J5375" s="17">
        <v>1.14E-2</v>
      </c>
      <c r="K5375" s="17">
        <v>4.9700000000000005E-4</v>
      </c>
    </row>
    <row r="5376" spans="1:11" x14ac:dyDescent="0.45">
      <c r="A5376" s="10" t="s">
        <v>47</v>
      </c>
      <c r="B5376" s="20">
        <v>0.95699999999999996</v>
      </c>
      <c r="C5376" s="19">
        <v>27471</v>
      </c>
      <c r="D5376" s="19">
        <v>12626.39791</v>
      </c>
      <c r="E5376" s="23">
        <v>2.5465442610000002</v>
      </c>
      <c r="F5376" s="23">
        <v>1.134791433</v>
      </c>
      <c r="G5376" s="17">
        <v>0.84532779999999996</v>
      </c>
      <c r="H5376" s="17">
        <v>0.15467220000000001</v>
      </c>
      <c r="I5376" s="17">
        <v>0.98804239199999999</v>
      </c>
      <c r="J5376" s="17">
        <v>1.15E-2</v>
      </c>
      <c r="K5376" s="17">
        <v>4.9700000000000005E-4</v>
      </c>
    </row>
    <row r="5377" spans="1:11" x14ac:dyDescent="0.45">
      <c r="A5377" s="10" t="s">
        <v>47</v>
      </c>
      <c r="B5377" s="20">
        <v>0.95799999999999996</v>
      </c>
      <c r="C5377" s="19">
        <v>27499</v>
      </c>
      <c r="D5377" s="19">
        <v>12698.67138</v>
      </c>
      <c r="E5377" s="23">
        <v>2.6043691560000002</v>
      </c>
      <c r="F5377" s="23">
        <v>1.14226549</v>
      </c>
      <c r="G5377" s="17">
        <v>0.84541255999999998</v>
      </c>
      <c r="H5377" s="17">
        <v>0.15458743999999999</v>
      </c>
      <c r="I5377" s="17">
        <v>0.98792855700000004</v>
      </c>
      <c r="J5377" s="17">
        <v>1.1599999999999999E-2</v>
      </c>
      <c r="K5377" s="17">
        <v>4.9600000000000002E-4</v>
      </c>
    </row>
    <row r="5378" spans="1:11" x14ac:dyDescent="0.45">
      <c r="A5378" s="10" t="s">
        <v>47</v>
      </c>
      <c r="B5378" s="20">
        <v>0.95899999999999996</v>
      </c>
      <c r="C5378" s="19">
        <v>27528</v>
      </c>
      <c r="D5378" s="19">
        <v>12774.564829999999</v>
      </c>
      <c r="E5378" s="23">
        <v>2.6330180799999998</v>
      </c>
      <c r="F5378" s="23">
        <v>1.1500284890000001</v>
      </c>
      <c r="G5378" s="17">
        <v>0.84506684099999996</v>
      </c>
      <c r="H5378" s="17">
        <v>0.15493315899999999</v>
      </c>
      <c r="I5378" s="17">
        <v>0.98772490700000004</v>
      </c>
      <c r="J5378" s="17">
        <v>1.18E-2</v>
      </c>
      <c r="K5378" s="17">
        <v>4.9600000000000002E-4</v>
      </c>
    </row>
    <row r="5379" spans="1:11" x14ac:dyDescent="0.45">
      <c r="A5379" s="10" t="s">
        <v>47</v>
      </c>
      <c r="B5379" s="20">
        <v>0.96</v>
      </c>
      <c r="C5379" s="19">
        <v>27557</v>
      </c>
      <c r="D5379" s="19">
        <v>12851.527539999999</v>
      </c>
      <c r="E5379" s="23">
        <v>2.674661065</v>
      </c>
      <c r="F5379" s="23">
        <v>1.1572425129999999</v>
      </c>
      <c r="G5379" s="17">
        <v>0.84519359900000002</v>
      </c>
      <c r="H5379" s="17">
        <v>0.15480640100000001</v>
      </c>
      <c r="I5379" s="17">
        <v>0.98771242299999995</v>
      </c>
      <c r="J5379" s="17">
        <v>1.18E-2</v>
      </c>
      <c r="K5379" s="17">
        <v>4.95E-4</v>
      </c>
    </row>
    <row r="5380" spans="1:11" x14ac:dyDescent="0.45">
      <c r="A5380" s="10" t="s">
        <v>47</v>
      </c>
      <c r="B5380" s="20">
        <v>0.96099999999999997</v>
      </c>
      <c r="C5380" s="19">
        <v>27583</v>
      </c>
      <c r="D5380" s="19">
        <v>12921.57856</v>
      </c>
      <c r="E5380" s="23">
        <v>2.72051452</v>
      </c>
      <c r="F5380" s="23">
        <v>1.16588856</v>
      </c>
      <c r="G5380" s="17">
        <v>0.84515825</v>
      </c>
      <c r="H5380" s="17">
        <v>0.15484175</v>
      </c>
      <c r="I5380" s="17">
        <v>0.98770244500000004</v>
      </c>
      <c r="J5380" s="17">
        <v>1.18E-2</v>
      </c>
      <c r="K5380" s="17">
        <v>4.95E-4</v>
      </c>
    </row>
    <row r="5381" spans="1:11" x14ac:dyDescent="0.45">
      <c r="A5381" s="10" t="s">
        <v>47</v>
      </c>
      <c r="B5381" s="20">
        <v>0.96199999999999997</v>
      </c>
      <c r="C5381" s="19">
        <v>27610</v>
      </c>
      <c r="D5381" s="19">
        <v>12995.618259999999</v>
      </c>
      <c r="E5381" s="23">
        <v>2.7737578759999999</v>
      </c>
      <c r="F5381" s="23">
        <v>1.173451912</v>
      </c>
      <c r="G5381" s="17">
        <v>0.84523723299999998</v>
      </c>
      <c r="H5381" s="17">
        <v>0.154762767</v>
      </c>
      <c r="I5381" s="17">
        <v>0.98771087300000004</v>
      </c>
      <c r="J5381" s="17">
        <v>1.18E-2</v>
      </c>
      <c r="K5381" s="17">
        <v>4.9399999999999997E-4</v>
      </c>
    </row>
    <row r="5382" spans="1:11" x14ac:dyDescent="0.45">
      <c r="A5382" s="10" t="s">
        <v>47</v>
      </c>
      <c r="B5382" s="20">
        <v>0.96299999999999997</v>
      </c>
      <c r="C5382" s="19">
        <v>27643</v>
      </c>
      <c r="D5382" s="19">
        <v>13087.641750000001</v>
      </c>
      <c r="E5382" s="23">
        <v>2.8090993370000001</v>
      </c>
      <c r="F5382" s="23">
        <v>1.181407071</v>
      </c>
      <c r="G5382" s="17">
        <v>0.84531346100000004</v>
      </c>
      <c r="H5382" s="17">
        <v>0.15468653900000001</v>
      </c>
      <c r="I5382" s="17">
        <v>0.98771712700000003</v>
      </c>
      <c r="J5382" s="17">
        <v>1.18E-2</v>
      </c>
      <c r="K5382" s="17">
        <v>4.9399999999999997E-4</v>
      </c>
    </row>
    <row r="5383" spans="1:11" x14ac:dyDescent="0.45">
      <c r="A5383" s="10" t="s">
        <v>47</v>
      </c>
      <c r="B5383" s="20">
        <v>0.96399999999999997</v>
      </c>
      <c r="C5383" s="19">
        <v>27671</v>
      </c>
      <c r="D5383" s="19">
        <v>13167.00794</v>
      </c>
      <c r="E5383" s="23">
        <v>2.8625554360000001</v>
      </c>
      <c r="F5383" s="23">
        <v>1.1907403519999999</v>
      </c>
      <c r="G5383" s="17">
        <v>0.84546998699999998</v>
      </c>
      <c r="H5383" s="17">
        <v>0.15453001299999999</v>
      </c>
      <c r="I5383" s="17">
        <v>0.98773558299999997</v>
      </c>
      <c r="J5383" s="17">
        <v>1.18E-2</v>
      </c>
      <c r="K5383" s="17">
        <v>4.9200000000000003E-4</v>
      </c>
    </row>
    <row r="5384" spans="1:11" x14ac:dyDescent="0.45">
      <c r="A5384" s="10" t="s">
        <v>47</v>
      </c>
      <c r="B5384" s="20">
        <v>0.96499999999999997</v>
      </c>
      <c r="C5384" s="19">
        <v>27700</v>
      </c>
      <c r="D5384" s="19">
        <v>13250.341479999999</v>
      </c>
      <c r="E5384" s="23">
        <v>2.8854627119999998</v>
      </c>
      <c r="F5384" s="23">
        <v>1.1980507469999999</v>
      </c>
      <c r="G5384" s="17">
        <v>0.84559566799999997</v>
      </c>
      <c r="H5384" s="17">
        <v>0.15440433200000001</v>
      </c>
      <c r="I5384" s="17">
        <v>0.98774034300000002</v>
      </c>
      <c r="J5384" s="17">
        <v>1.18E-2</v>
      </c>
      <c r="K5384" s="17">
        <v>4.9200000000000003E-4</v>
      </c>
    </row>
    <row r="5385" spans="1:11" x14ac:dyDescent="0.45">
      <c r="A5385" s="10" t="s">
        <v>47</v>
      </c>
      <c r="B5385" s="20">
        <v>0.96599999999999997</v>
      </c>
      <c r="C5385" s="19">
        <v>27729</v>
      </c>
      <c r="D5385" s="19">
        <v>13335.19238</v>
      </c>
      <c r="E5385" s="23">
        <v>2.9553903949999998</v>
      </c>
      <c r="F5385" s="23">
        <v>1.2080358099999999</v>
      </c>
      <c r="G5385" s="17">
        <v>0.84575714999999996</v>
      </c>
      <c r="H5385" s="17">
        <v>0.15424284999999999</v>
      </c>
      <c r="I5385" s="17">
        <v>0.98770876699999999</v>
      </c>
      <c r="J5385" s="17">
        <v>1.18E-2</v>
      </c>
      <c r="K5385" s="17">
        <v>4.8999999999999998E-4</v>
      </c>
    </row>
    <row r="5386" spans="1:11" x14ac:dyDescent="0.45">
      <c r="A5386" s="10" t="s">
        <v>47</v>
      </c>
      <c r="B5386" s="20">
        <v>0.96699999999999997</v>
      </c>
      <c r="C5386" s="19">
        <v>27758</v>
      </c>
      <c r="D5386" s="19">
        <v>13421.79551</v>
      </c>
      <c r="E5386" s="23">
        <v>3.0286496789999999</v>
      </c>
      <c r="F5386" s="23">
        <v>1.21563325</v>
      </c>
      <c r="G5386" s="17">
        <v>0.845846243</v>
      </c>
      <c r="H5386" s="17">
        <v>0.154153757</v>
      </c>
      <c r="I5386" s="17">
        <v>0.98763395300000001</v>
      </c>
      <c r="J5386" s="17">
        <v>1.1900000000000001E-2</v>
      </c>
      <c r="K5386" s="17">
        <v>4.8999999999999998E-4</v>
      </c>
    </row>
    <row r="5387" spans="1:11" x14ac:dyDescent="0.45">
      <c r="A5387" s="10" t="s">
        <v>47</v>
      </c>
      <c r="B5387" s="20">
        <v>0.96799999999999997</v>
      </c>
      <c r="C5387" s="19">
        <v>27787</v>
      </c>
      <c r="D5387" s="19">
        <v>13510.840179999999</v>
      </c>
      <c r="E5387" s="23">
        <v>3.1081865569999998</v>
      </c>
      <c r="F5387" s="23">
        <v>1.225013452</v>
      </c>
      <c r="G5387" s="17">
        <v>0.84597113800000001</v>
      </c>
      <c r="H5387" s="17">
        <v>0.15402886199999999</v>
      </c>
      <c r="I5387" s="17">
        <v>0.987325868</v>
      </c>
      <c r="J5387" s="17">
        <v>1.2200000000000001E-2</v>
      </c>
      <c r="K5387" s="17">
        <v>4.8899999999999996E-4</v>
      </c>
    </row>
    <row r="5388" spans="1:11" x14ac:dyDescent="0.45">
      <c r="A5388" s="10" t="s">
        <v>47</v>
      </c>
      <c r="B5388" s="20">
        <v>0.96899999999999997</v>
      </c>
      <c r="C5388" s="19">
        <v>27813</v>
      </c>
      <c r="D5388" s="19">
        <v>13592.42167</v>
      </c>
      <c r="E5388" s="23">
        <v>3.1622754259999999</v>
      </c>
      <c r="F5388" s="23">
        <v>1.2354441330000001</v>
      </c>
      <c r="G5388" s="17">
        <v>0.84597130799999998</v>
      </c>
      <c r="H5388" s="17">
        <v>0.15402869199999999</v>
      </c>
      <c r="I5388" s="17">
        <v>0.98732334399999999</v>
      </c>
      <c r="J5388" s="17">
        <v>1.2200000000000001E-2</v>
      </c>
      <c r="K5388" s="17">
        <v>4.8799999999999999E-4</v>
      </c>
    </row>
    <row r="5389" spans="1:11" x14ac:dyDescent="0.45">
      <c r="A5389" s="10" t="s">
        <v>47</v>
      </c>
      <c r="B5389" s="20">
        <v>0.97</v>
      </c>
      <c r="C5389" s="19">
        <v>27844</v>
      </c>
      <c r="D5389" s="19">
        <v>13691.66754</v>
      </c>
      <c r="E5389" s="23">
        <v>3.2391892800000002</v>
      </c>
      <c r="F5389" s="23">
        <v>1.2447962990000001</v>
      </c>
      <c r="G5389" s="17">
        <v>0.84610688099999998</v>
      </c>
      <c r="H5389" s="17">
        <v>0.15389311899999999</v>
      </c>
      <c r="I5389" s="17">
        <v>0.98727077100000005</v>
      </c>
      <c r="J5389" s="17">
        <v>1.2200000000000001E-2</v>
      </c>
      <c r="K5389" s="17">
        <v>4.8799999999999999E-4</v>
      </c>
    </row>
    <row r="5390" spans="1:11" x14ac:dyDescent="0.45">
      <c r="A5390" s="10" t="s">
        <v>47</v>
      </c>
      <c r="B5390" s="20">
        <v>0.97099999999999997</v>
      </c>
      <c r="C5390" s="19">
        <v>27873</v>
      </c>
      <c r="D5390" s="19">
        <v>13786.444729999999</v>
      </c>
      <c r="E5390" s="23">
        <v>3.296983682</v>
      </c>
      <c r="F5390" s="23">
        <v>1.255315717</v>
      </c>
      <c r="G5390" s="17">
        <v>0.84612348900000001</v>
      </c>
      <c r="H5390" s="17">
        <v>0.15387651099999999</v>
      </c>
      <c r="I5390" s="17">
        <v>0.98727714499999997</v>
      </c>
      <c r="J5390" s="17">
        <v>1.2200000000000001E-2</v>
      </c>
      <c r="K5390" s="17">
        <v>4.8700000000000002E-4</v>
      </c>
    </row>
    <row r="5391" spans="1:11" x14ac:dyDescent="0.45">
      <c r="A5391" s="10" t="s">
        <v>47</v>
      </c>
      <c r="B5391" s="20">
        <v>0.97199999999999998</v>
      </c>
      <c r="C5391" s="19">
        <v>27901</v>
      </c>
      <c r="D5391" s="19">
        <v>13879.942160000001</v>
      </c>
      <c r="E5391" s="23">
        <v>3.3680463999999999</v>
      </c>
      <c r="F5391" s="23">
        <v>1.2659847230000001</v>
      </c>
      <c r="G5391" s="17">
        <v>0.84624206999999996</v>
      </c>
      <c r="H5391" s="17">
        <v>0.15375792999999999</v>
      </c>
      <c r="I5391" s="17">
        <v>0.98725308300000003</v>
      </c>
      <c r="J5391" s="17">
        <v>1.2200000000000001E-2</v>
      </c>
      <c r="K5391" s="17">
        <v>5.0600000000000005E-4</v>
      </c>
    </row>
    <row r="5392" spans="1:11" x14ac:dyDescent="0.45">
      <c r="A5392" s="10" t="s">
        <v>47</v>
      </c>
      <c r="B5392" s="20">
        <v>0.97299999999999998</v>
      </c>
      <c r="C5392" s="19">
        <v>27930</v>
      </c>
      <c r="D5392" s="19">
        <v>13978.2021</v>
      </c>
      <c r="E5392" s="23">
        <v>3.4164709869999998</v>
      </c>
      <c r="F5392" s="23">
        <v>1.2760674219999999</v>
      </c>
      <c r="G5392" s="17">
        <v>0.84615109200000005</v>
      </c>
      <c r="H5392" s="17">
        <v>0.15384890800000001</v>
      </c>
      <c r="I5392" s="17">
        <v>0.987180795</v>
      </c>
      <c r="J5392" s="17">
        <v>1.23E-2</v>
      </c>
      <c r="K5392" s="17">
        <v>5.0500000000000002E-4</v>
      </c>
    </row>
    <row r="5393" spans="1:11" x14ac:dyDescent="0.45">
      <c r="A5393" s="10" t="s">
        <v>47</v>
      </c>
      <c r="B5393" s="20">
        <v>0.97399999999999998</v>
      </c>
      <c r="C5393" s="19">
        <v>27956</v>
      </c>
      <c r="D5393" s="19">
        <v>14067.57353</v>
      </c>
      <c r="E5393" s="23">
        <v>3.4663506650000002</v>
      </c>
      <c r="F5393" s="23">
        <v>1.2868026690000001</v>
      </c>
      <c r="G5393" s="17">
        <v>0.84618686499999995</v>
      </c>
      <c r="H5393" s="17">
        <v>0.15381313499999999</v>
      </c>
      <c r="I5393" s="17">
        <v>0.98718069900000005</v>
      </c>
      <c r="J5393" s="17">
        <v>1.23E-2</v>
      </c>
      <c r="K5393" s="17">
        <v>5.0500000000000002E-4</v>
      </c>
    </row>
    <row r="5394" spans="1:11" x14ac:dyDescent="0.45">
      <c r="A5394" s="10" t="s">
        <v>47</v>
      </c>
      <c r="B5394" s="20">
        <v>0.97499999999999998</v>
      </c>
      <c r="C5394" s="19">
        <v>27987</v>
      </c>
      <c r="D5394" s="19">
        <v>14176.13991</v>
      </c>
      <c r="E5394" s="23">
        <v>3.5437540190000001</v>
      </c>
      <c r="F5394" s="23">
        <v>1.297270819</v>
      </c>
      <c r="G5394" s="17">
        <v>0.846321506</v>
      </c>
      <c r="H5394" s="17">
        <v>0.153678494</v>
      </c>
      <c r="I5394" s="17">
        <v>0.98717919399999998</v>
      </c>
      <c r="J5394" s="17">
        <v>1.23E-2</v>
      </c>
      <c r="K5394" s="17">
        <v>5.04E-4</v>
      </c>
    </row>
    <row r="5395" spans="1:11" x14ac:dyDescent="0.45">
      <c r="A5395" s="10" t="s">
        <v>47</v>
      </c>
      <c r="B5395" s="20">
        <v>0.97599999999999998</v>
      </c>
      <c r="C5395" s="19">
        <v>28015</v>
      </c>
      <c r="D5395" s="19">
        <v>14276.47553</v>
      </c>
      <c r="E5395" s="23">
        <v>3.6335933439999999</v>
      </c>
      <c r="F5395" s="23">
        <v>1.309057025</v>
      </c>
      <c r="G5395" s="17">
        <v>0.84640371199999997</v>
      </c>
      <c r="H5395" s="17">
        <v>0.153596288</v>
      </c>
      <c r="I5395" s="17">
        <v>0.98708221799999996</v>
      </c>
      <c r="J5395" s="17">
        <v>1.24E-2</v>
      </c>
      <c r="K5395" s="17">
        <v>5.0299999999999997E-4</v>
      </c>
    </row>
    <row r="5396" spans="1:11" x14ac:dyDescent="0.45">
      <c r="A5396" s="10" t="s">
        <v>47</v>
      </c>
      <c r="B5396" s="20">
        <v>0.97699999999999998</v>
      </c>
      <c r="C5396" s="19">
        <v>28045</v>
      </c>
      <c r="D5396" s="19">
        <v>14386.88265</v>
      </c>
      <c r="E5396" s="23">
        <v>3.7214518110000001</v>
      </c>
      <c r="F5396" s="23">
        <v>1.319205306</v>
      </c>
      <c r="G5396" s="17">
        <v>0.84649670200000005</v>
      </c>
      <c r="H5396" s="17">
        <v>0.15350329800000001</v>
      </c>
      <c r="I5396" s="17">
        <v>0.98709041600000003</v>
      </c>
      <c r="J5396" s="17">
        <v>1.24E-2</v>
      </c>
      <c r="K5396" s="17">
        <v>5.0299999999999997E-4</v>
      </c>
    </row>
    <row r="5397" spans="1:11" x14ac:dyDescent="0.45">
      <c r="A5397" s="10" t="s">
        <v>47</v>
      </c>
      <c r="B5397" s="20">
        <v>0.97799999999999998</v>
      </c>
      <c r="C5397" s="19">
        <v>28072</v>
      </c>
      <c r="D5397" s="19">
        <v>14488.673339999999</v>
      </c>
      <c r="E5397" s="23">
        <v>3.8199609369999998</v>
      </c>
      <c r="F5397" s="23">
        <v>1.332052547</v>
      </c>
      <c r="G5397" s="17">
        <v>0.84660871999999998</v>
      </c>
      <c r="H5397" s="17">
        <v>0.15339127999999999</v>
      </c>
      <c r="I5397" s="17">
        <v>0.98701384700000006</v>
      </c>
      <c r="J5397" s="17">
        <v>1.2500000000000001E-2</v>
      </c>
      <c r="K5397" s="17">
        <v>5.0199999999999995E-4</v>
      </c>
    </row>
    <row r="5398" spans="1:11" x14ac:dyDescent="0.45">
      <c r="A5398" s="10" t="s">
        <v>47</v>
      </c>
      <c r="B5398" s="20">
        <v>0.97899999999999998</v>
      </c>
      <c r="C5398" s="19">
        <v>28102</v>
      </c>
      <c r="D5398" s="19">
        <v>14604.95894</v>
      </c>
      <c r="E5398" s="23">
        <v>3.9399623749999999</v>
      </c>
      <c r="F5398" s="23">
        <v>1.34261089</v>
      </c>
      <c r="G5398" s="17">
        <v>0.84670130200000004</v>
      </c>
      <c r="H5398" s="17">
        <v>0.15329869800000001</v>
      </c>
      <c r="I5398" s="17">
        <v>0.98704468999999995</v>
      </c>
      <c r="J5398" s="17">
        <v>1.2500000000000001E-2</v>
      </c>
      <c r="K5398" s="17">
        <v>5.0100000000000003E-4</v>
      </c>
    </row>
    <row r="5399" spans="1:11" x14ac:dyDescent="0.45">
      <c r="A5399" s="10" t="s">
        <v>47</v>
      </c>
      <c r="B5399" s="20">
        <v>0.98</v>
      </c>
      <c r="C5399" s="19">
        <v>28131</v>
      </c>
      <c r="D5399" s="19">
        <v>14721.18067</v>
      </c>
      <c r="E5399" s="23">
        <v>4.0622209959999998</v>
      </c>
      <c r="F5399" s="23">
        <v>1.355735049</v>
      </c>
      <c r="G5399" s="17">
        <v>0.84685933700000005</v>
      </c>
      <c r="H5399" s="17">
        <v>0.15314066300000001</v>
      </c>
      <c r="I5399" s="17">
        <v>0.987025017</v>
      </c>
      <c r="J5399" s="17">
        <v>1.2500000000000001E-2</v>
      </c>
      <c r="K5399" s="17">
        <v>5.0000000000000001E-4</v>
      </c>
    </row>
    <row r="5400" spans="1:11" x14ac:dyDescent="0.45">
      <c r="A5400" s="10" t="s">
        <v>47</v>
      </c>
      <c r="B5400" s="20">
        <v>0.98099999999999998</v>
      </c>
      <c r="C5400" s="19">
        <v>28159</v>
      </c>
      <c r="D5400" s="19">
        <v>14836.578659999999</v>
      </c>
      <c r="E5400" s="23">
        <v>4.1824981809999997</v>
      </c>
      <c r="F5400" s="23">
        <v>1.369645123</v>
      </c>
      <c r="G5400" s="17">
        <v>0.84694058699999997</v>
      </c>
      <c r="H5400" s="17">
        <v>0.15305941300000001</v>
      </c>
      <c r="I5400" s="17">
        <v>0.98699341200000001</v>
      </c>
      <c r="J5400" s="17">
        <v>1.2500000000000001E-2</v>
      </c>
      <c r="K5400" s="17">
        <v>4.9899999999999999E-4</v>
      </c>
    </row>
    <row r="5401" spans="1:11" x14ac:dyDescent="0.45">
      <c r="A5401" s="10" t="s">
        <v>47</v>
      </c>
      <c r="B5401" s="20">
        <v>0.98199999999999998</v>
      </c>
      <c r="C5401" s="19">
        <v>28188</v>
      </c>
      <c r="D5401" s="19">
        <v>14959.546050000001</v>
      </c>
      <c r="E5401" s="23">
        <v>4.2975201719999996</v>
      </c>
      <c r="F5401" s="23">
        <v>1.382988296</v>
      </c>
      <c r="G5401" s="17">
        <v>0.84702710400000003</v>
      </c>
      <c r="H5401" s="17">
        <v>0.152972896</v>
      </c>
      <c r="I5401" s="17">
        <v>0.98695804899999995</v>
      </c>
      <c r="J5401" s="17">
        <v>1.2500000000000001E-2</v>
      </c>
      <c r="K5401" s="17">
        <v>4.9899999999999999E-4</v>
      </c>
    </row>
    <row r="5402" spans="1:11" x14ac:dyDescent="0.45">
      <c r="A5402" s="10" t="s">
        <v>47</v>
      </c>
      <c r="B5402" s="20">
        <v>0.98299999999999998</v>
      </c>
      <c r="C5402" s="19">
        <v>28217</v>
      </c>
      <c r="D5402" s="19">
        <v>15086.55025</v>
      </c>
      <c r="E5402" s="23">
        <v>4.4651610010000002</v>
      </c>
      <c r="F5402" s="23">
        <v>1.397291074</v>
      </c>
      <c r="G5402" s="17">
        <v>0.84700712300000003</v>
      </c>
      <c r="H5402" s="17">
        <v>0.152992877</v>
      </c>
      <c r="I5402" s="17">
        <v>0.98690977800000002</v>
      </c>
      <c r="J5402" s="17">
        <v>1.26E-2</v>
      </c>
      <c r="K5402" s="17">
        <v>4.9799999999999996E-4</v>
      </c>
    </row>
    <row r="5403" spans="1:11" x14ac:dyDescent="0.45">
      <c r="A5403" s="10" t="s">
        <v>47</v>
      </c>
      <c r="B5403" s="20">
        <v>0.98399999999999999</v>
      </c>
      <c r="C5403" s="19">
        <v>28244</v>
      </c>
      <c r="D5403" s="19">
        <v>15208.295959999999</v>
      </c>
      <c r="E5403" s="23">
        <v>4.5688166749999999</v>
      </c>
      <c r="F5403" s="23">
        <v>1.4112625539999999</v>
      </c>
      <c r="G5403" s="17">
        <v>0.84708256599999998</v>
      </c>
      <c r="H5403" s="17">
        <v>0.15291743399999999</v>
      </c>
      <c r="I5403" s="17">
        <v>0.98691707399999995</v>
      </c>
      <c r="J5403" s="17">
        <v>1.26E-2</v>
      </c>
      <c r="K5403" s="17">
        <v>4.9700000000000005E-4</v>
      </c>
    </row>
    <row r="5404" spans="1:11" x14ac:dyDescent="0.45">
      <c r="A5404" s="10" t="s">
        <v>47</v>
      </c>
      <c r="B5404" s="20">
        <v>0.98499999999999999</v>
      </c>
      <c r="C5404" s="19">
        <v>28274</v>
      </c>
      <c r="D5404" s="19">
        <v>15347.772499999999</v>
      </c>
      <c r="E5404" s="23">
        <v>4.7211725280000003</v>
      </c>
      <c r="F5404" s="23">
        <v>1.4257278170000001</v>
      </c>
      <c r="G5404" s="17">
        <v>0.84713871399999996</v>
      </c>
      <c r="H5404" s="17">
        <v>0.15286128600000001</v>
      </c>
      <c r="I5404" s="17">
        <v>0.98691823999999995</v>
      </c>
      <c r="J5404" s="17">
        <v>1.26E-2</v>
      </c>
      <c r="K5404" s="17">
        <v>4.9600000000000002E-4</v>
      </c>
    </row>
    <row r="5405" spans="1:11" x14ac:dyDescent="0.45">
      <c r="A5405" s="10" t="s">
        <v>47</v>
      </c>
      <c r="B5405" s="20">
        <v>0.98599999999999999</v>
      </c>
      <c r="C5405" s="19">
        <v>28303</v>
      </c>
      <c r="D5405" s="19">
        <v>15487.33886</v>
      </c>
      <c r="E5405" s="23">
        <v>4.9130230590000004</v>
      </c>
      <c r="F5405" s="23">
        <v>1.4419559230000001</v>
      </c>
      <c r="G5405" s="17">
        <v>0.84722467599999995</v>
      </c>
      <c r="H5405" s="17">
        <v>0.15277532399999999</v>
      </c>
      <c r="I5405" s="17">
        <v>0.98684982099999996</v>
      </c>
      <c r="J5405" s="17">
        <v>1.2699999999999999E-2</v>
      </c>
      <c r="K5405" s="17">
        <v>4.9600000000000002E-4</v>
      </c>
    </row>
    <row r="5406" spans="1:11" x14ac:dyDescent="0.45">
      <c r="A5406" s="10" t="s">
        <v>47</v>
      </c>
      <c r="B5406" s="20">
        <v>0.98699999999999999</v>
      </c>
      <c r="C5406" s="19">
        <v>28331</v>
      </c>
      <c r="D5406" s="19">
        <v>15628.4197</v>
      </c>
      <c r="E5406" s="23">
        <v>5.1892536720000004</v>
      </c>
      <c r="F5406" s="23">
        <v>1.458246827</v>
      </c>
      <c r="G5406" s="17">
        <v>0.84734036899999998</v>
      </c>
      <c r="H5406" s="17">
        <v>0.15265963099999999</v>
      </c>
      <c r="I5406" s="17">
        <v>0.98680584999999998</v>
      </c>
      <c r="J5406" s="17">
        <v>1.2699999999999999E-2</v>
      </c>
      <c r="K5406" s="17">
        <v>4.95E-4</v>
      </c>
    </row>
    <row r="5407" spans="1:11" x14ac:dyDescent="0.45">
      <c r="A5407" s="10" t="s">
        <v>47</v>
      </c>
      <c r="B5407" s="20">
        <v>0.98799999999999999</v>
      </c>
      <c r="C5407" s="19">
        <v>28360</v>
      </c>
      <c r="D5407" s="19">
        <v>15780.72148</v>
      </c>
      <c r="E5407" s="23">
        <v>5.3158021240000002</v>
      </c>
      <c r="F5407" s="23">
        <v>1.4730527790000001</v>
      </c>
      <c r="G5407" s="17">
        <v>0.84746121299999999</v>
      </c>
      <c r="H5407" s="17">
        <v>0.15253878700000001</v>
      </c>
      <c r="I5407" s="17">
        <v>0.98673419299999998</v>
      </c>
      <c r="J5407" s="17">
        <v>1.2800000000000001E-2</v>
      </c>
      <c r="K5407" s="17">
        <v>4.95E-4</v>
      </c>
    </row>
    <row r="5408" spans="1:11" x14ac:dyDescent="0.45">
      <c r="A5408" s="10" t="s">
        <v>47</v>
      </c>
      <c r="B5408" s="20">
        <v>0.98899999999999999</v>
      </c>
      <c r="C5408" s="19">
        <v>28388</v>
      </c>
      <c r="D5408" s="19">
        <v>15932.79696</v>
      </c>
      <c r="E5408" s="23">
        <v>5.5546746090000001</v>
      </c>
      <c r="F5408" s="23">
        <v>1.4917430110000001</v>
      </c>
      <c r="G5408" s="17">
        <v>0.84743553599999999</v>
      </c>
      <c r="H5408" s="17">
        <v>0.15256446400000001</v>
      </c>
      <c r="I5408" s="17">
        <v>0.98673798300000004</v>
      </c>
      <c r="J5408" s="17">
        <v>1.2800000000000001E-2</v>
      </c>
      <c r="K5408" s="17">
        <v>4.95E-4</v>
      </c>
    </row>
    <row r="5409" spans="1:11" x14ac:dyDescent="0.45">
      <c r="A5409" s="10" t="s">
        <v>47</v>
      </c>
      <c r="B5409" s="20">
        <v>0.99</v>
      </c>
      <c r="C5409" s="19">
        <v>28417</v>
      </c>
      <c r="D5409" s="19">
        <v>16097.482249999999</v>
      </c>
      <c r="E5409" s="23">
        <v>5.7818703889999998</v>
      </c>
      <c r="F5409" s="23">
        <v>1.5107230359999999</v>
      </c>
      <c r="G5409" s="17">
        <v>0.84748566000000003</v>
      </c>
      <c r="H5409" s="17">
        <v>0.15251434</v>
      </c>
      <c r="I5409" s="17">
        <v>0.98666348500000001</v>
      </c>
      <c r="J5409" s="17">
        <v>1.2800000000000001E-2</v>
      </c>
      <c r="K5409" s="17">
        <v>4.9399999999999997E-4</v>
      </c>
    </row>
    <row r="5410" spans="1:11" x14ac:dyDescent="0.45">
      <c r="A5410" s="10" t="s">
        <v>47</v>
      </c>
      <c r="B5410" s="20">
        <v>0.99099999999999999</v>
      </c>
      <c r="C5410" s="19">
        <v>28446</v>
      </c>
      <c r="D5410" s="19">
        <v>16270.43995</v>
      </c>
      <c r="E5410" s="23">
        <v>6.0893776270000002</v>
      </c>
      <c r="F5410" s="23">
        <v>1.5305124560000001</v>
      </c>
      <c r="G5410" s="17">
        <v>0.84764114499999998</v>
      </c>
      <c r="H5410" s="17">
        <v>0.15235885499999999</v>
      </c>
      <c r="I5410" s="17">
        <v>0.98661982599999998</v>
      </c>
      <c r="J5410" s="17">
        <v>1.29E-2</v>
      </c>
      <c r="K5410" s="17">
        <v>4.9399999999999997E-4</v>
      </c>
    </row>
    <row r="5411" spans="1:11" x14ac:dyDescent="0.45">
      <c r="A5411" s="10" t="s">
        <v>47</v>
      </c>
      <c r="B5411" s="20">
        <v>0.99199999999999999</v>
      </c>
      <c r="C5411" s="19">
        <v>28474</v>
      </c>
      <c r="D5411" s="19">
        <v>16444.899600000001</v>
      </c>
      <c r="E5411" s="23">
        <v>6.375881755</v>
      </c>
      <c r="F5411" s="23">
        <v>1.5511724760000001</v>
      </c>
      <c r="G5411" s="17">
        <v>0.84779096700000001</v>
      </c>
      <c r="H5411" s="17">
        <v>0.15220903299999999</v>
      </c>
      <c r="I5411" s="17">
        <v>0.98659448400000005</v>
      </c>
      <c r="J5411" s="17">
        <v>1.29E-2</v>
      </c>
      <c r="K5411" s="17">
        <v>4.9399999999999997E-4</v>
      </c>
    </row>
    <row r="5412" spans="1:11" x14ac:dyDescent="0.45">
      <c r="A5412" s="10" t="s">
        <v>47</v>
      </c>
      <c r="B5412" s="20">
        <v>0.99299999999999999</v>
      </c>
      <c r="C5412" s="19">
        <v>28503</v>
      </c>
      <c r="D5412" s="19">
        <v>16634.570879999999</v>
      </c>
      <c r="E5412" s="23">
        <v>6.6872709290000003</v>
      </c>
      <c r="F5412" s="23">
        <v>1.5716986509999999</v>
      </c>
      <c r="G5412" s="17">
        <v>0.84787566199999997</v>
      </c>
      <c r="H5412" s="17">
        <v>0.152124338</v>
      </c>
      <c r="I5412" s="17">
        <v>0.98652775599999998</v>
      </c>
      <c r="J5412" s="17">
        <v>1.2999999999999999E-2</v>
      </c>
      <c r="K5412" s="17">
        <v>4.9299999999999995E-4</v>
      </c>
    </row>
    <row r="5413" spans="1:11" x14ac:dyDescent="0.45">
      <c r="A5413" s="10" t="s">
        <v>47</v>
      </c>
      <c r="B5413" s="20">
        <v>0.99399999999999999</v>
      </c>
      <c r="C5413" s="19">
        <v>28531</v>
      </c>
      <c r="D5413" s="19">
        <v>16826.640200000002</v>
      </c>
      <c r="E5413" s="23">
        <v>7.0491781189999996</v>
      </c>
      <c r="F5413" s="23">
        <v>1.5953828299999999</v>
      </c>
      <c r="G5413" s="17">
        <v>0.84788475699999999</v>
      </c>
      <c r="H5413" s="17">
        <v>0.15211524300000001</v>
      </c>
      <c r="I5413" s="17">
        <v>0.98651072100000003</v>
      </c>
      <c r="J5413" s="17">
        <v>1.2999999999999999E-2</v>
      </c>
      <c r="K5413" s="17">
        <v>4.9200000000000003E-4</v>
      </c>
    </row>
    <row r="5414" spans="1:11" x14ac:dyDescent="0.45">
      <c r="A5414" s="10" t="s">
        <v>47</v>
      </c>
      <c r="B5414" s="20">
        <v>0.995</v>
      </c>
      <c r="C5414" s="19">
        <v>28561</v>
      </c>
      <c r="D5414" s="19">
        <v>17052.551210000001</v>
      </c>
      <c r="E5414" s="23">
        <v>8.0567179870000007</v>
      </c>
      <c r="F5414" s="23">
        <v>1.618666712</v>
      </c>
      <c r="G5414" s="17">
        <v>0.84797451099999999</v>
      </c>
      <c r="H5414" s="17">
        <v>0.15202548900000001</v>
      </c>
      <c r="I5414" s="17">
        <v>0.98644500199999996</v>
      </c>
      <c r="J5414" s="17">
        <v>1.3100000000000001E-2</v>
      </c>
      <c r="K5414" s="17">
        <v>4.9200000000000003E-4</v>
      </c>
    </row>
    <row r="5415" spans="1:11" x14ac:dyDescent="0.45">
      <c r="A5415" s="10" t="s">
        <v>47</v>
      </c>
      <c r="B5415" s="20">
        <v>0.996</v>
      </c>
      <c r="C5415" s="19">
        <v>28589</v>
      </c>
      <c r="D5415" s="19">
        <v>17290.72408</v>
      </c>
      <c r="E5415" s="23">
        <v>8.9094481129999998</v>
      </c>
      <c r="F5415" s="23">
        <v>1.64603381</v>
      </c>
      <c r="G5415" s="17">
        <v>0.84808842600000001</v>
      </c>
      <c r="H5415" s="17">
        <v>0.15191157399999999</v>
      </c>
      <c r="I5415" s="17">
        <v>0.98637958699999995</v>
      </c>
      <c r="J5415" s="17">
        <v>1.3100000000000001E-2</v>
      </c>
      <c r="K5415" s="17">
        <v>4.9100000000000001E-4</v>
      </c>
    </row>
    <row r="5416" spans="1:11" x14ac:dyDescent="0.45">
      <c r="A5416" s="10" t="s">
        <v>47</v>
      </c>
      <c r="B5416" s="20">
        <v>0.997</v>
      </c>
      <c r="C5416" s="19">
        <v>28618</v>
      </c>
      <c r="D5416" s="19">
        <v>17570.141220000001</v>
      </c>
      <c r="E5416" s="23">
        <v>10.54391749</v>
      </c>
      <c r="F5416" s="23">
        <v>1.6766297990000001</v>
      </c>
      <c r="G5416" s="17">
        <v>0.84824236500000005</v>
      </c>
      <c r="H5416" s="17">
        <v>0.151757635</v>
      </c>
      <c r="I5416" s="17">
        <v>0.98636295600000001</v>
      </c>
      <c r="J5416" s="17">
        <v>1.3100000000000001E-2</v>
      </c>
      <c r="K5416" s="17">
        <v>4.8899999999999996E-4</v>
      </c>
    </row>
    <row r="5417" spans="1:11" x14ac:dyDescent="0.45">
      <c r="A5417" s="10" t="s">
        <v>47</v>
      </c>
      <c r="B5417" s="20">
        <v>0.998</v>
      </c>
      <c r="C5417" s="19">
        <v>28647</v>
      </c>
      <c r="D5417" s="19">
        <v>17911.102220000001</v>
      </c>
      <c r="E5417" s="23">
        <v>12.78837251</v>
      </c>
      <c r="F5417" s="23">
        <v>1.7117121179999999</v>
      </c>
      <c r="G5417" s="17">
        <v>0.84836108499999996</v>
      </c>
      <c r="H5417" s="17">
        <v>0.15163891500000001</v>
      </c>
      <c r="I5417" s="17">
        <v>0.98642291199999999</v>
      </c>
      <c r="J5417" s="17">
        <v>1.3100000000000001E-2</v>
      </c>
      <c r="K5417" s="17">
        <v>4.86E-4</v>
      </c>
    </row>
    <row r="5418" spans="1:11" x14ac:dyDescent="0.45">
      <c r="A5418" s="10" t="s">
        <v>47</v>
      </c>
      <c r="B5418" s="20">
        <v>0.999</v>
      </c>
      <c r="C5418" s="19">
        <v>28675</v>
      </c>
      <c r="D5418" s="19">
        <v>18344.67527</v>
      </c>
      <c r="E5418" s="23">
        <v>23.11919168</v>
      </c>
      <c r="F5418" s="23">
        <v>1.7552915229999999</v>
      </c>
      <c r="G5418" s="17">
        <v>0.84850915400000004</v>
      </c>
      <c r="H5418" s="17">
        <v>0.15149084600000001</v>
      </c>
      <c r="I5418" s="17">
        <v>0.98640789200000001</v>
      </c>
      <c r="J5418" s="17">
        <v>1.3100000000000001E-2</v>
      </c>
      <c r="K5418" s="17">
        <v>4.8500000000000003E-4</v>
      </c>
    </row>
    <row r="5419" spans="1:11" x14ac:dyDescent="0.45">
      <c r="A5419" s="10" t="s">
        <v>47</v>
      </c>
      <c r="B5419" s="20">
        <v>1</v>
      </c>
      <c r="C5419" s="19">
        <v>28676</v>
      </c>
      <c r="D5419" s="19">
        <v>18375.62473</v>
      </c>
      <c r="E5419" s="23">
        <v>30.949459470000001</v>
      </c>
      <c r="F5419" s="23">
        <v>1.8162973579999999</v>
      </c>
      <c r="G5419" s="17">
        <v>0.84851443699999995</v>
      </c>
      <c r="H5419" s="17">
        <v>0.15148556299999999</v>
      </c>
      <c r="I5419" s="17">
        <v>0.98641043299999998</v>
      </c>
      <c r="J5419" s="17">
        <v>1.3100000000000001E-2</v>
      </c>
      <c r="K5419" s="17">
        <v>4.8500000000000003E-4</v>
      </c>
    </row>
    <row r="5420" spans="1:11" x14ac:dyDescent="0.45">
      <c r="A5420" s="10" t="s">
        <v>49</v>
      </c>
      <c r="B5420" s="20">
        <v>0</v>
      </c>
      <c r="C5420" s="19">
        <v>245</v>
      </c>
      <c r="D5420" s="19">
        <v>0.20774720699999999</v>
      </c>
      <c r="E5420" s="23">
        <v>1.92E-3</v>
      </c>
      <c r="F5420" s="23">
        <v>9.1399999999999999E-4</v>
      </c>
      <c r="G5420" s="17">
        <v>0.75102040800000003</v>
      </c>
      <c r="H5420" s="17">
        <v>0.248979592</v>
      </c>
      <c r="I5420" s="17">
        <v>1</v>
      </c>
      <c r="J5420" s="17">
        <v>0</v>
      </c>
      <c r="K5420" s="17">
        <v>0</v>
      </c>
    </row>
    <row r="5421" spans="1:11" x14ac:dyDescent="0.45">
      <c r="A5421" s="10" t="s">
        <v>49</v>
      </c>
      <c r="B5421" s="20">
        <v>0.01</v>
      </c>
      <c r="C5421" s="19">
        <v>797</v>
      </c>
      <c r="D5421" s="19">
        <v>2.022366254</v>
      </c>
      <c r="E5421" s="23">
        <v>5.1399999999999996E-3</v>
      </c>
      <c r="F5421" s="23">
        <v>3.9899999999999996E-3</v>
      </c>
      <c r="G5421" s="17">
        <v>0.64993726500000004</v>
      </c>
      <c r="H5421" s="17">
        <v>0.35006273500000001</v>
      </c>
      <c r="I5421" s="17">
        <v>0.93506144400000002</v>
      </c>
      <c r="J5421" s="17">
        <v>6.4899999999999999E-2</v>
      </c>
      <c r="K5421" s="17">
        <v>0</v>
      </c>
    </row>
    <row r="5422" spans="1:11" x14ac:dyDescent="0.45">
      <c r="A5422" s="10" t="s">
        <v>49</v>
      </c>
      <c r="B5422" s="20">
        <v>0.02</v>
      </c>
      <c r="C5422" s="19">
        <v>1331</v>
      </c>
      <c r="D5422" s="19">
        <v>5.6539308359999998</v>
      </c>
      <c r="E5422" s="23">
        <v>8.1300000000000001E-3</v>
      </c>
      <c r="F5422" s="23">
        <v>7.11E-3</v>
      </c>
      <c r="G5422" s="17">
        <v>0.61232156299999996</v>
      </c>
      <c r="H5422" s="17">
        <v>0.38767843699999999</v>
      </c>
      <c r="I5422" s="17">
        <v>0.90739539300000005</v>
      </c>
      <c r="J5422" s="17">
        <v>9.2600000000000002E-2</v>
      </c>
      <c r="K5422" s="17">
        <v>0</v>
      </c>
    </row>
    <row r="5423" spans="1:11" x14ac:dyDescent="0.45">
      <c r="A5423" s="10" t="s">
        <v>49</v>
      </c>
      <c r="B5423" s="20">
        <v>0.03</v>
      </c>
      <c r="C5423" s="19">
        <v>1868</v>
      </c>
      <c r="D5423" s="19">
        <v>10.7786922</v>
      </c>
      <c r="E5423" s="23">
        <v>1.0999999999999999E-2</v>
      </c>
      <c r="F5423" s="23">
        <v>9.4599999999999997E-3</v>
      </c>
      <c r="G5423" s="17">
        <v>0.61134903600000001</v>
      </c>
      <c r="H5423" s="17">
        <v>0.38865096399999999</v>
      </c>
      <c r="I5423" s="17">
        <v>0.92918645600000005</v>
      </c>
      <c r="J5423" s="17">
        <v>7.0800000000000002E-2</v>
      </c>
      <c r="K5423" s="17">
        <v>0</v>
      </c>
    </row>
    <row r="5424" spans="1:11" x14ac:dyDescent="0.45">
      <c r="A5424" s="10" t="s">
        <v>49</v>
      </c>
      <c r="B5424" s="20">
        <v>0.04</v>
      </c>
      <c r="C5424" s="19">
        <v>2410</v>
      </c>
      <c r="D5424" s="19">
        <v>17.514218150000001</v>
      </c>
      <c r="E5424" s="23">
        <v>1.38E-2</v>
      </c>
      <c r="F5424" s="23">
        <v>1.2E-2</v>
      </c>
      <c r="G5424" s="17">
        <v>0.60829875499999997</v>
      </c>
      <c r="H5424" s="17">
        <v>0.39170124499999998</v>
      </c>
      <c r="I5424" s="17">
        <v>0.95291701200000001</v>
      </c>
      <c r="J5424" s="17">
        <v>4.7100000000000003E-2</v>
      </c>
      <c r="K5424" s="17">
        <v>0</v>
      </c>
    </row>
    <row r="5425" spans="1:11" x14ac:dyDescent="0.45">
      <c r="A5425" s="10" t="s">
        <v>49</v>
      </c>
      <c r="B5425" s="20">
        <v>0.05</v>
      </c>
      <c r="C5425" s="19">
        <v>2945</v>
      </c>
      <c r="D5425" s="19">
        <v>25.74824177</v>
      </c>
      <c r="E5425" s="23">
        <v>1.6500000000000001E-2</v>
      </c>
      <c r="F5425" s="23">
        <v>1.46E-2</v>
      </c>
      <c r="G5425" s="17">
        <v>0.605432937</v>
      </c>
      <c r="H5425" s="17">
        <v>0.394567063</v>
      </c>
      <c r="I5425" s="17">
        <v>0.95676102799999996</v>
      </c>
      <c r="J5425" s="17">
        <v>4.3200000000000002E-2</v>
      </c>
      <c r="K5425" s="17">
        <v>0</v>
      </c>
    </row>
    <row r="5426" spans="1:11" x14ac:dyDescent="0.45">
      <c r="A5426" s="10" t="s">
        <v>49</v>
      </c>
      <c r="B5426" s="20">
        <v>0.06</v>
      </c>
      <c r="C5426" s="19">
        <v>3475</v>
      </c>
      <c r="D5426" s="19">
        <v>35.670940590000001</v>
      </c>
      <c r="E5426" s="23">
        <v>2.1499999999999998E-2</v>
      </c>
      <c r="F5426" s="23">
        <v>1.7299999999999999E-2</v>
      </c>
      <c r="G5426" s="17">
        <v>0.62014388499999995</v>
      </c>
      <c r="H5426" s="17">
        <v>0.37985611499999999</v>
      </c>
      <c r="I5426" s="17">
        <v>0.96302057699999999</v>
      </c>
      <c r="J5426" s="17">
        <v>3.6999999999999998E-2</v>
      </c>
      <c r="K5426" s="17">
        <v>0</v>
      </c>
    </row>
    <row r="5427" spans="1:11" x14ac:dyDescent="0.45">
      <c r="A5427" s="10" t="s">
        <v>49</v>
      </c>
      <c r="B5427" s="20">
        <v>7.0000000000000007E-2</v>
      </c>
      <c r="C5427" s="19">
        <v>4012</v>
      </c>
      <c r="D5427" s="19">
        <v>48.052061119999998</v>
      </c>
      <c r="E5427" s="23">
        <v>2.4400000000000002E-2</v>
      </c>
      <c r="F5427" s="23">
        <v>2.07E-2</v>
      </c>
      <c r="G5427" s="17">
        <v>0.59770687899999997</v>
      </c>
      <c r="H5427" s="17">
        <v>0.40229312099999998</v>
      </c>
      <c r="I5427" s="17">
        <v>0.91762510799999997</v>
      </c>
      <c r="J5427" s="17">
        <v>8.2400000000000001E-2</v>
      </c>
      <c r="K5427" s="17">
        <v>0</v>
      </c>
    </row>
    <row r="5428" spans="1:11" x14ac:dyDescent="0.45">
      <c r="A5428" s="10" t="s">
        <v>49</v>
      </c>
      <c r="B5428" s="20">
        <v>0.08</v>
      </c>
      <c r="C5428" s="19">
        <v>4548</v>
      </c>
      <c r="D5428" s="19">
        <v>61.814271269999999</v>
      </c>
      <c r="E5428" s="23">
        <v>2.75E-2</v>
      </c>
      <c r="F5428" s="23">
        <v>2.3900000000000001E-2</v>
      </c>
      <c r="G5428" s="17">
        <v>0.59630606900000005</v>
      </c>
      <c r="H5428" s="17">
        <v>0.40369393100000001</v>
      </c>
      <c r="I5428" s="17">
        <v>0.931811312</v>
      </c>
      <c r="J5428" s="17">
        <v>6.8199999999999997E-2</v>
      </c>
      <c r="K5428" s="17">
        <v>0</v>
      </c>
    </row>
    <row r="5429" spans="1:11" x14ac:dyDescent="0.45">
      <c r="A5429" s="10" t="s">
        <v>49</v>
      </c>
      <c r="B5429" s="20">
        <v>0.09</v>
      </c>
      <c r="C5429" s="19">
        <v>5075</v>
      </c>
      <c r="D5429" s="19">
        <v>76.880671539999994</v>
      </c>
      <c r="E5429" s="23">
        <v>2.9700000000000001E-2</v>
      </c>
      <c r="F5429" s="23">
        <v>2.64E-2</v>
      </c>
      <c r="G5429" s="17">
        <v>0.59172413800000001</v>
      </c>
      <c r="H5429" s="17">
        <v>0.40827586199999999</v>
      </c>
      <c r="I5429" s="17">
        <v>0.94091087399999995</v>
      </c>
      <c r="J5429" s="17">
        <v>5.91E-2</v>
      </c>
      <c r="K5429" s="17">
        <v>0</v>
      </c>
    </row>
    <row r="5430" spans="1:11" x14ac:dyDescent="0.45">
      <c r="A5430" s="10" t="s">
        <v>49</v>
      </c>
      <c r="B5430" s="20">
        <v>0.1</v>
      </c>
      <c r="C5430" s="19">
        <v>5613</v>
      </c>
      <c r="D5430" s="19">
        <v>94.000670369999995</v>
      </c>
      <c r="E5430" s="23">
        <v>3.4799999999999998E-2</v>
      </c>
      <c r="F5430" s="23">
        <v>2.9000000000000001E-2</v>
      </c>
      <c r="G5430" s="17">
        <v>0.59219668599999997</v>
      </c>
      <c r="H5430" s="17">
        <v>0.40780331399999997</v>
      </c>
      <c r="I5430" s="17">
        <v>0.94931171700000005</v>
      </c>
      <c r="J5430" s="17">
        <v>5.0700000000000002E-2</v>
      </c>
      <c r="K5430" s="17">
        <v>0</v>
      </c>
    </row>
    <row r="5431" spans="1:11" x14ac:dyDescent="0.45">
      <c r="A5431" s="10" t="s">
        <v>49</v>
      </c>
      <c r="B5431" s="20">
        <v>0.11</v>
      </c>
      <c r="C5431" s="19">
        <v>6156</v>
      </c>
      <c r="D5431" s="19">
        <v>113.4419432</v>
      </c>
      <c r="E5431" s="23">
        <v>3.6799999999999999E-2</v>
      </c>
      <c r="F5431" s="23">
        <v>3.1899999999999998E-2</v>
      </c>
      <c r="G5431" s="17">
        <v>0.60526315799999997</v>
      </c>
      <c r="H5431" s="17">
        <v>0.39473684199999998</v>
      </c>
      <c r="I5431" s="17">
        <v>0.93111112399999996</v>
      </c>
      <c r="J5431" s="17">
        <v>6.8900000000000003E-2</v>
      </c>
      <c r="K5431" s="17">
        <v>0</v>
      </c>
    </row>
    <row r="5432" spans="1:11" x14ac:dyDescent="0.45">
      <c r="A5432" s="10" t="s">
        <v>49</v>
      </c>
      <c r="B5432" s="20">
        <v>0.12</v>
      </c>
      <c r="C5432" s="19">
        <v>6679</v>
      </c>
      <c r="D5432" s="19">
        <v>133.71102049999999</v>
      </c>
      <c r="E5432" s="23">
        <v>4.0300000000000002E-2</v>
      </c>
      <c r="F5432" s="23">
        <v>3.49E-2</v>
      </c>
      <c r="G5432" s="17">
        <v>0.60802515300000004</v>
      </c>
      <c r="H5432" s="17">
        <v>0.39197484700000002</v>
      </c>
      <c r="I5432" s="17">
        <v>0.924014593</v>
      </c>
      <c r="J5432" s="17">
        <v>7.5999999999999998E-2</v>
      </c>
      <c r="K5432" s="17">
        <v>0</v>
      </c>
    </row>
    <row r="5433" spans="1:11" x14ac:dyDescent="0.45">
      <c r="A5433" s="10" t="s">
        <v>49</v>
      </c>
      <c r="B5433" s="20">
        <v>0.13</v>
      </c>
      <c r="C5433" s="19">
        <v>7224</v>
      </c>
      <c r="D5433" s="19">
        <v>156.51746850000001</v>
      </c>
      <c r="E5433" s="23">
        <v>4.3700000000000003E-2</v>
      </c>
      <c r="F5433" s="23">
        <v>3.7900000000000003E-2</v>
      </c>
      <c r="G5433" s="17">
        <v>0.59399224799999994</v>
      </c>
      <c r="H5433" s="17">
        <v>0.406007752</v>
      </c>
      <c r="I5433" s="17">
        <v>0.9345386</v>
      </c>
      <c r="J5433" s="17">
        <v>6.5500000000000003E-2</v>
      </c>
      <c r="K5433" s="17">
        <v>0</v>
      </c>
    </row>
    <row r="5434" spans="1:11" x14ac:dyDescent="0.45">
      <c r="A5434" s="10" t="s">
        <v>49</v>
      </c>
      <c r="B5434" s="20">
        <v>0.14000000000000001</v>
      </c>
      <c r="C5434" s="19">
        <v>7778</v>
      </c>
      <c r="D5434" s="19">
        <v>180.9418307</v>
      </c>
      <c r="E5434" s="23">
        <v>4.5199999999999997E-2</v>
      </c>
      <c r="F5434" s="23">
        <v>4.07E-2</v>
      </c>
      <c r="G5434" s="17">
        <v>0.59154024199999999</v>
      </c>
      <c r="H5434" s="17">
        <v>0.40845975800000001</v>
      </c>
      <c r="I5434" s="17">
        <v>0.92530818800000003</v>
      </c>
      <c r="J5434" s="17">
        <v>7.4700000000000003E-2</v>
      </c>
      <c r="K5434" s="17">
        <v>0</v>
      </c>
    </row>
    <row r="5435" spans="1:11" x14ac:dyDescent="0.45">
      <c r="A5435" s="10" t="s">
        <v>49</v>
      </c>
      <c r="B5435" s="20">
        <v>0.15</v>
      </c>
      <c r="C5435" s="19">
        <v>8290</v>
      </c>
      <c r="D5435" s="19">
        <v>204.50182359999999</v>
      </c>
      <c r="E5435" s="23">
        <v>4.7699999999999999E-2</v>
      </c>
      <c r="F5435" s="23">
        <v>4.2599999999999999E-2</v>
      </c>
      <c r="G5435" s="17">
        <v>0.593486128</v>
      </c>
      <c r="H5435" s="17">
        <v>0.406513872</v>
      </c>
      <c r="I5435" s="17">
        <v>0.93102749399999996</v>
      </c>
      <c r="J5435" s="17">
        <v>6.9000000000000006E-2</v>
      </c>
      <c r="K5435" s="17">
        <v>0</v>
      </c>
    </row>
    <row r="5436" spans="1:11" x14ac:dyDescent="0.45">
      <c r="A5436" s="10" t="s">
        <v>49</v>
      </c>
      <c r="B5436" s="20">
        <v>0.16</v>
      </c>
      <c r="C5436" s="19">
        <v>8839</v>
      </c>
      <c r="D5436" s="19">
        <v>231.47439370000001</v>
      </c>
      <c r="E5436" s="23">
        <v>5.0700000000000002E-2</v>
      </c>
      <c r="F5436" s="23">
        <v>4.4900000000000002E-2</v>
      </c>
      <c r="G5436" s="17">
        <v>0.59622129199999996</v>
      </c>
      <c r="H5436" s="17">
        <v>0.40377870799999999</v>
      </c>
      <c r="I5436" s="17">
        <v>0.93669166100000001</v>
      </c>
      <c r="J5436" s="17">
        <v>6.3299999999999995E-2</v>
      </c>
      <c r="K5436" s="17">
        <v>0</v>
      </c>
    </row>
    <row r="5437" spans="1:11" x14ac:dyDescent="0.45">
      <c r="A5437" s="10" t="s">
        <v>49</v>
      </c>
      <c r="B5437" s="20">
        <v>0.17</v>
      </c>
      <c r="C5437" s="19">
        <v>9368</v>
      </c>
      <c r="D5437" s="19">
        <v>259.09729379999999</v>
      </c>
      <c r="E5437" s="23">
        <v>5.3499999999999999E-2</v>
      </c>
      <c r="F5437" s="23">
        <v>4.7199999999999999E-2</v>
      </c>
      <c r="G5437" s="17">
        <v>0.59137489300000001</v>
      </c>
      <c r="H5437" s="17">
        <v>0.40862510699999999</v>
      </c>
      <c r="I5437" s="17">
        <v>0.94011398899999998</v>
      </c>
      <c r="J5437" s="17">
        <v>5.9900000000000002E-2</v>
      </c>
      <c r="K5437" s="17">
        <v>0</v>
      </c>
    </row>
    <row r="5438" spans="1:11" x14ac:dyDescent="0.45">
      <c r="A5438" s="10" t="s">
        <v>49</v>
      </c>
      <c r="B5438" s="20">
        <v>0.18</v>
      </c>
      <c r="C5438" s="19">
        <v>9909</v>
      </c>
      <c r="D5438" s="19">
        <v>288.6289592</v>
      </c>
      <c r="E5438" s="23">
        <v>5.57E-2</v>
      </c>
      <c r="F5438" s="23">
        <v>4.9000000000000002E-2</v>
      </c>
      <c r="G5438" s="17">
        <v>0.57937228799999996</v>
      </c>
      <c r="H5438" s="17">
        <v>0.42062771199999999</v>
      </c>
      <c r="I5438" s="17">
        <v>0.94238640799999995</v>
      </c>
      <c r="J5438" s="17">
        <v>5.7599999999999998E-2</v>
      </c>
      <c r="K5438" s="17">
        <v>0</v>
      </c>
    </row>
    <row r="5439" spans="1:11" x14ac:dyDescent="0.45">
      <c r="A5439" s="10" t="s">
        <v>49</v>
      </c>
      <c r="B5439" s="20">
        <v>0.19</v>
      </c>
      <c r="C5439" s="19">
        <v>10427</v>
      </c>
      <c r="D5439" s="19">
        <v>318.19464019999998</v>
      </c>
      <c r="E5439" s="23">
        <v>5.8500000000000003E-2</v>
      </c>
      <c r="F5439" s="23">
        <v>5.1700000000000003E-2</v>
      </c>
      <c r="G5439" s="17">
        <v>0.57120936</v>
      </c>
      <c r="H5439" s="17">
        <v>0.42879064</v>
      </c>
      <c r="I5439" s="17">
        <v>0.94802456999999996</v>
      </c>
      <c r="J5439" s="17">
        <v>5.1999999999999998E-2</v>
      </c>
      <c r="K5439" s="17">
        <v>0</v>
      </c>
    </row>
    <row r="5440" spans="1:11" x14ac:dyDescent="0.45">
      <c r="A5440" s="10" t="s">
        <v>49</v>
      </c>
      <c r="B5440" s="20">
        <v>0.2</v>
      </c>
      <c r="C5440" s="19">
        <v>10978</v>
      </c>
      <c r="D5440" s="19">
        <v>350.99903519999998</v>
      </c>
      <c r="E5440" s="23">
        <v>6.0999999999999999E-2</v>
      </c>
      <c r="F5440" s="23">
        <v>5.4100000000000002E-2</v>
      </c>
      <c r="G5440" s="17">
        <v>0.57569684799999998</v>
      </c>
      <c r="H5440" s="17">
        <v>0.42430315200000002</v>
      </c>
      <c r="I5440" s="17">
        <v>0.95042675799999998</v>
      </c>
      <c r="J5440" s="17">
        <v>4.9599999999999998E-2</v>
      </c>
      <c r="K5440" s="17">
        <v>0</v>
      </c>
    </row>
    <row r="5441" spans="1:11" x14ac:dyDescent="0.45">
      <c r="A5441" s="10" t="s">
        <v>49</v>
      </c>
      <c r="B5441" s="20">
        <v>0.21</v>
      </c>
      <c r="C5441" s="19">
        <v>11517</v>
      </c>
      <c r="D5441" s="19">
        <v>384.86435189999997</v>
      </c>
      <c r="E5441" s="23">
        <v>6.4899999999999999E-2</v>
      </c>
      <c r="F5441" s="23">
        <v>5.6430648999999999E-2</v>
      </c>
      <c r="G5441" s="17">
        <v>0.57341321499999998</v>
      </c>
      <c r="H5441" s="17">
        <v>0.42658678500000002</v>
      </c>
      <c r="I5441" s="17">
        <v>0.95429702000000005</v>
      </c>
      <c r="J5441" s="17">
        <v>4.5699999999999998E-2</v>
      </c>
      <c r="K5441" s="17">
        <v>0</v>
      </c>
    </row>
    <row r="5442" spans="1:11" x14ac:dyDescent="0.45">
      <c r="A5442" s="10" t="s">
        <v>49</v>
      </c>
      <c r="B5442" s="20">
        <v>0.22</v>
      </c>
      <c r="C5442" s="19">
        <v>11971</v>
      </c>
      <c r="D5442" s="19">
        <v>415.16956540000001</v>
      </c>
      <c r="E5442" s="23">
        <v>6.7900000000000002E-2</v>
      </c>
      <c r="F5442" s="23">
        <v>5.8700000000000002E-2</v>
      </c>
      <c r="G5442" s="17">
        <v>0.57572466799999999</v>
      </c>
      <c r="H5442" s="17">
        <v>0.42427533200000001</v>
      </c>
      <c r="I5442" s="17">
        <v>0.95742793500000001</v>
      </c>
      <c r="J5442" s="17">
        <v>4.2599999999999999E-2</v>
      </c>
      <c r="K5442" s="17">
        <v>0</v>
      </c>
    </row>
    <row r="5443" spans="1:11" x14ac:dyDescent="0.45">
      <c r="A5443" s="10" t="s">
        <v>49</v>
      </c>
      <c r="B5443" s="20">
        <v>0.23</v>
      </c>
      <c r="C5443" s="19">
        <v>12583</v>
      </c>
      <c r="D5443" s="19">
        <v>457.4009959</v>
      </c>
      <c r="E5443" s="23">
        <v>7.0599999999999996E-2</v>
      </c>
      <c r="F5443" s="23">
        <v>6.1600000000000002E-2</v>
      </c>
      <c r="G5443" s="17">
        <v>0.57863784500000004</v>
      </c>
      <c r="H5443" s="17">
        <v>0.42136215500000002</v>
      </c>
      <c r="I5443" s="17">
        <v>0.95952258300000004</v>
      </c>
      <c r="J5443" s="17">
        <v>4.0500000000000001E-2</v>
      </c>
      <c r="K5443" s="17">
        <v>0</v>
      </c>
    </row>
    <row r="5444" spans="1:11" x14ac:dyDescent="0.45">
      <c r="A5444" s="10" t="s">
        <v>49</v>
      </c>
      <c r="B5444" s="20">
        <v>0.24</v>
      </c>
      <c r="C5444" s="19">
        <v>13118</v>
      </c>
      <c r="D5444" s="19">
        <v>495.8916256</v>
      </c>
      <c r="E5444" s="23">
        <v>7.2999999999999995E-2</v>
      </c>
      <c r="F5444" s="23">
        <v>6.3899999999999998E-2</v>
      </c>
      <c r="G5444" s="17">
        <v>0.57455404799999998</v>
      </c>
      <c r="H5444" s="17">
        <v>0.42544595200000002</v>
      </c>
      <c r="I5444" s="17">
        <v>0.96272128800000001</v>
      </c>
      <c r="J5444" s="17">
        <v>3.73E-2</v>
      </c>
      <c r="K5444" s="17">
        <v>0</v>
      </c>
    </row>
    <row r="5445" spans="1:11" x14ac:dyDescent="0.45">
      <c r="A5445" s="10" t="s">
        <v>49</v>
      </c>
      <c r="B5445" s="20">
        <v>0.25</v>
      </c>
      <c r="C5445" s="19">
        <v>13661</v>
      </c>
      <c r="D5445" s="19">
        <v>536.47600929999999</v>
      </c>
      <c r="E5445" s="23">
        <v>7.6300000000000007E-2</v>
      </c>
      <c r="F5445" s="23">
        <v>6.6699999999999995E-2</v>
      </c>
      <c r="G5445" s="17">
        <v>0.57331088500000005</v>
      </c>
      <c r="H5445" s="17">
        <v>0.42668911500000001</v>
      </c>
      <c r="I5445" s="17">
        <v>0.96551713900000002</v>
      </c>
      <c r="J5445" s="17">
        <v>3.4500000000000003E-2</v>
      </c>
      <c r="K5445" s="17">
        <v>0</v>
      </c>
    </row>
    <row r="5446" spans="1:11" x14ac:dyDescent="0.45">
      <c r="A5446" s="10" t="s">
        <v>49</v>
      </c>
      <c r="B5446" s="20">
        <v>0.26</v>
      </c>
      <c r="C5446" s="19">
        <v>14132</v>
      </c>
      <c r="D5446" s="19">
        <v>572.85020310000004</v>
      </c>
      <c r="E5446" s="23">
        <v>7.8299999999999995E-2</v>
      </c>
      <c r="F5446" s="23">
        <v>6.9000000000000006E-2</v>
      </c>
      <c r="G5446" s="17">
        <v>0.57267195000000004</v>
      </c>
      <c r="H5446" s="17">
        <v>0.42732805000000001</v>
      </c>
      <c r="I5446" s="17">
        <v>0.96695025599999995</v>
      </c>
      <c r="J5446" s="17">
        <v>3.3000000000000002E-2</v>
      </c>
      <c r="K5446" s="17">
        <v>0</v>
      </c>
    </row>
    <row r="5447" spans="1:11" x14ac:dyDescent="0.45">
      <c r="A5447" s="10" t="s">
        <v>49</v>
      </c>
      <c r="B5447" s="20">
        <v>0.27</v>
      </c>
      <c r="C5447" s="19">
        <v>14722</v>
      </c>
      <c r="D5447" s="19">
        <v>619.57991909999998</v>
      </c>
      <c r="E5447" s="23">
        <v>8.0399999999999999E-2</v>
      </c>
      <c r="F5447" s="23">
        <v>7.17E-2</v>
      </c>
      <c r="G5447" s="17">
        <v>0.57458225799999996</v>
      </c>
      <c r="H5447" s="17">
        <v>0.42541774199999999</v>
      </c>
      <c r="I5447" s="17">
        <v>0.96924775500000004</v>
      </c>
      <c r="J5447" s="17">
        <v>3.0800000000000001E-2</v>
      </c>
      <c r="K5447" s="17">
        <v>0</v>
      </c>
    </row>
    <row r="5448" spans="1:11" x14ac:dyDescent="0.45">
      <c r="A5448" s="10" t="s">
        <v>49</v>
      </c>
      <c r="B5448" s="20">
        <v>0.28000000000000003</v>
      </c>
      <c r="C5448" s="19">
        <v>15322</v>
      </c>
      <c r="D5448" s="19">
        <v>668.77613680000002</v>
      </c>
      <c r="E5448" s="23">
        <v>8.4000000000000005E-2</v>
      </c>
      <c r="F5448" s="23">
        <v>7.4300000000000005E-2</v>
      </c>
      <c r="G5448" s="17">
        <v>0.57838402300000002</v>
      </c>
      <c r="H5448" s="17">
        <v>0.42161597699999998</v>
      </c>
      <c r="I5448" s="17">
        <v>0.97017376399999999</v>
      </c>
      <c r="J5448" s="17">
        <v>2.98E-2</v>
      </c>
      <c r="K5448" s="17">
        <v>0</v>
      </c>
    </row>
    <row r="5449" spans="1:11" x14ac:dyDescent="0.45">
      <c r="A5449" s="10" t="s">
        <v>49</v>
      </c>
      <c r="B5449" s="20">
        <v>0.28999999999999998</v>
      </c>
      <c r="C5449" s="19">
        <v>15835</v>
      </c>
      <c r="D5449" s="19">
        <v>712.65133730000002</v>
      </c>
      <c r="E5449" s="23">
        <v>8.6599999999999996E-2</v>
      </c>
      <c r="F5449" s="23">
        <v>7.6600000000000001E-2</v>
      </c>
      <c r="G5449" s="17">
        <v>0.57398168599999999</v>
      </c>
      <c r="H5449" s="17">
        <v>0.42601831400000001</v>
      </c>
      <c r="I5449" s="17">
        <v>0.97109344600000003</v>
      </c>
      <c r="J5449" s="17">
        <v>2.8899999999999999E-2</v>
      </c>
      <c r="K5449" s="17">
        <v>0</v>
      </c>
    </row>
    <row r="5450" spans="1:11" x14ac:dyDescent="0.45">
      <c r="A5450" s="10" t="s">
        <v>49</v>
      </c>
      <c r="B5450" s="20">
        <v>0.3</v>
      </c>
      <c r="C5450" s="19">
        <v>16259</v>
      </c>
      <c r="D5450" s="19">
        <v>749.94878770000003</v>
      </c>
      <c r="E5450" s="23">
        <v>8.8999999999999996E-2</v>
      </c>
      <c r="F5450" s="23">
        <v>7.8100000000000003E-2</v>
      </c>
      <c r="G5450" s="17">
        <v>0.57143735799999995</v>
      </c>
      <c r="H5450" s="17">
        <v>0.42856264199999999</v>
      </c>
      <c r="I5450" s="17">
        <v>0.97249178700000005</v>
      </c>
      <c r="J5450" s="17">
        <v>2.75E-2</v>
      </c>
      <c r="K5450" s="17">
        <v>0</v>
      </c>
    </row>
    <row r="5451" spans="1:11" x14ac:dyDescent="0.45">
      <c r="A5451" s="10" t="s">
        <v>49</v>
      </c>
      <c r="B5451" s="20">
        <v>0.31</v>
      </c>
      <c r="C5451" s="19">
        <v>16874</v>
      </c>
      <c r="D5451" s="19">
        <v>805.90413839999997</v>
      </c>
      <c r="E5451" s="23">
        <v>9.2799999999999994E-2</v>
      </c>
      <c r="F5451" s="23">
        <v>8.1000000000000003E-2</v>
      </c>
      <c r="G5451" s="17">
        <v>0.56744103400000001</v>
      </c>
      <c r="H5451" s="17">
        <v>0.43255896599999999</v>
      </c>
      <c r="I5451" s="17">
        <v>0.97418769900000002</v>
      </c>
      <c r="J5451" s="17">
        <v>2.58E-2</v>
      </c>
      <c r="K5451" s="17">
        <v>0</v>
      </c>
    </row>
    <row r="5452" spans="1:11" x14ac:dyDescent="0.45">
      <c r="A5452" s="10" t="s">
        <v>49</v>
      </c>
      <c r="B5452" s="20">
        <v>0.32</v>
      </c>
      <c r="C5452" s="19">
        <v>17401</v>
      </c>
      <c r="D5452" s="19">
        <v>855.41476039999998</v>
      </c>
      <c r="E5452" s="23">
        <v>9.5000000000000001E-2</v>
      </c>
      <c r="F5452" s="23">
        <v>8.3400000000000002E-2</v>
      </c>
      <c r="G5452" s="17">
        <v>0.563128556</v>
      </c>
      <c r="H5452" s="17">
        <v>0.436871444</v>
      </c>
      <c r="I5452" s="17">
        <v>0.97575431999999995</v>
      </c>
      <c r="J5452" s="17">
        <v>2.4199999999999999E-2</v>
      </c>
      <c r="K5452" s="17">
        <v>0</v>
      </c>
    </row>
    <row r="5453" spans="1:11" x14ac:dyDescent="0.45">
      <c r="A5453" s="10" t="s">
        <v>49</v>
      </c>
      <c r="B5453" s="20">
        <v>0.33</v>
      </c>
      <c r="C5453" s="19">
        <v>17915</v>
      </c>
      <c r="D5453" s="19">
        <v>904.62440570000001</v>
      </c>
      <c r="E5453" s="23">
        <v>9.5899999999999999E-2</v>
      </c>
      <c r="F5453" s="23">
        <v>8.5400000000000004E-2</v>
      </c>
      <c r="G5453" s="17">
        <v>0.55785654500000004</v>
      </c>
      <c r="H5453" s="17">
        <v>0.44214345500000002</v>
      </c>
      <c r="I5453" s="17">
        <v>0.97712663</v>
      </c>
      <c r="J5453" s="17">
        <v>2.29E-2</v>
      </c>
      <c r="K5453" s="17">
        <v>0</v>
      </c>
    </row>
    <row r="5454" spans="1:11" x14ac:dyDescent="0.45">
      <c r="A5454" s="10" t="s">
        <v>49</v>
      </c>
      <c r="B5454" s="20">
        <v>0.34</v>
      </c>
      <c r="C5454" s="19">
        <v>18470</v>
      </c>
      <c r="D5454" s="19">
        <v>958.40425449999998</v>
      </c>
      <c r="E5454" s="23">
        <v>9.8100000000000007E-2</v>
      </c>
      <c r="F5454" s="23">
        <v>8.7999999999999995E-2</v>
      </c>
      <c r="G5454" s="17">
        <v>0.55998917199999998</v>
      </c>
      <c r="H5454" s="17">
        <v>0.44001082800000002</v>
      </c>
      <c r="I5454" s="17">
        <v>0.97846015200000003</v>
      </c>
      <c r="J5454" s="17">
        <v>2.1499999999999998E-2</v>
      </c>
      <c r="K5454" s="17">
        <v>0</v>
      </c>
    </row>
    <row r="5455" spans="1:11" x14ac:dyDescent="0.45">
      <c r="A5455" s="10" t="s">
        <v>49</v>
      </c>
      <c r="B5455" s="20">
        <v>0.35</v>
      </c>
      <c r="C5455" s="19">
        <v>19003</v>
      </c>
      <c r="D5455" s="19">
        <v>1011.2307489999999</v>
      </c>
      <c r="E5455" s="23">
        <v>0.100175389</v>
      </c>
      <c r="F5455" s="23">
        <v>8.9800000000000005E-2</v>
      </c>
      <c r="G5455" s="17">
        <v>0.55854338800000003</v>
      </c>
      <c r="H5455" s="17">
        <v>0.44145661200000003</v>
      </c>
      <c r="I5455" s="17">
        <v>0.97964070999999997</v>
      </c>
      <c r="J5455" s="17">
        <v>2.0400000000000001E-2</v>
      </c>
      <c r="K5455" s="17">
        <v>0</v>
      </c>
    </row>
    <row r="5456" spans="1:11" x14ac:dyDescent="0.45">
      <c r="A5456" s="10" t="s">
        <v>49</v>
      </c>
      <c r="B5456" s="20">
        <v>0.36</v>
      </c>
      <c r="C5456" s="19">
        <v>19513</v>
      </c>
      <c r="D5456" s="19">
        <v>1063.0930310000001</v>
      </c>
      <c r="E5456" s="23">
        <v>0.103175737</v>
      </c>
      <c r="F5456" s="23">
        <v>9.2200000000000004E-2</v>
      </c>
      <c r="G5456" s="17">
        <v>0.55752575199999999</v>
      </c>
      <c r="H5456" s="17">
        <v>0.44247424800000001</v>
      </c>
      <c r="I5456" s="17">
        <v>0.98068374899999999</v>
      </c>
      <c r="J5456" s="17">
        <v>1.9300000000000001E-2</v>
      </c>
      <c r="K5456" s="17">
        <v>0</v>
      </c>
    </row>
    <row r="5457" spans="1:11" x14ac:dyDescent="0.45">
      <c r="A5457" s="10" t="s">
        <v>49</v>
      </c>
      <c r="B5457" s="20">
        <v>0.37</v>
      </c>
      <c r="C5457" s="19">
        <v>20087</v>
      </c>
      <c r="D5457" s="19">
        <v>1123.244923</v>
      </c>
      <c r="E5457" s="23">
        <v>0.10691175999999999</v>
      </c>
      <c r="F5457" s="23">
        <v>9.4399999999999998E-2</v>
      </c>
      <c r="G5457" s="17">
        <v>0.55468711100000001</v>
      </c>
      <c r="H5457" s="17">
        <v>0.44531288899999999</v>
      </c>
      <c r="I5457" s="17">
        <v>0.98172366799999999</v>
      </c>
      <c r="J5457" s="17">
        <v>1.83E-2</v>
      </c>
      <c r="K5457" s="17">
        <v>0</v>
      </c>
    </row>
    <row r="5458" spans="1:11" x14ac:dyDescent="0.45">
      <c r="A5458" s="10" t="s">
        <v>49</v>
      </c>
      <c r="B5458" s="20">
        <v>0.38</v>
      </c>
      <c r="C5458" s="19">
        <v>20621</v>
      </c>
      <c r="D5458" s="19">
        <v>1181.2240489999999</v>
      </c>
      <c r="E5458" s="23">
        <v>0.110692151</v>
      </c>
      <c r="F5458" s="23">
        <v>9.6799999999999997E-2</v>
      </c>
      <c r="G5458" s="17">
        <v>0.55715047799999995</v>
      </c>
      <c r="H5458" s="17">
        <v>0.442849522</v>
      </c>
      <c r="I5458" s="17">
        <v>0.98257842699999998</v>
      </c>
      <c r="J5458" s="17">
        <v>1.7399999999999999E-2</v>
      </c>
      <c r="K5458" s="17">
        <v>0</v>
      </c>
    </row>
    <row r="5459" spans="1:11" x14ac:dyDescent="0.45">
      <c r="A5459" s="10" t="s">
        <v>49</v>
      </c>
      <c r="B5459" s="20">
        <v>0.39</v>
      </c>
      <c r="C5459" s="19">
        <v>21155</v>
      </c>
      <c r="D5459" s="19">
        <v>1241.3548880000001</v>
      </c>
      <c r="E5459" s="23">
        <v>0.11511721599999999</v>
      </c>
      <c r="F5459" s="23">
        <v>9.9099999999999994E-2</v>
      </c>
      <c r="G5459" s="17">
        <v>0.55551879000000004</v>
      </c>
      <c r="H5459" s="17">
        <v>0.44448121000000002</v>
      </c>
      <c r="I5459" s="17">
        <v>0.98332074199999997</v>
      </c>
      <c r="J5459" s="17">
        <v>1.67E-2</v>
      </c>
      <c r="K5459" s="17">
        <v>0</v>
      </c>
    </row>
    <row r="5460" spans="1:11" x14ac:dyDescent="0.45">
      <c r="A5460" s="10" t="s">
        <v>49</v>
      </c>
      <c r="B5460" s="20">
        <v>0.4</v>
      </c>
      <c r="C5460" s="19">
        <v>21687</v>
      </c>
      <c r="D5460" s="19">
        <v>1302.9916989999999</v>
      </c>
      <c r="E5460" s="23">
        <v>0.116699831</v>
      </c>
      <c r="F5460" s="23">
        <v>0.101387688</v>
      </c>
      <c r="G5460" s="17">
        <v>0.55383409400000005</v>
      </c>
      <c r="H5460" s="17">
        <v>0.446165906</v>
      </c>
      <c r="I5460" s="17">
        <v>0.98414149200000001</v>
      </c>
      <c r="J5460" s="17">
        <v>1.5900000000000001E-2</v>
      </c>
      <c r="K5460" s="17">
        <v>0</v>
      </c>
    </row>
    <row r="5461" spans="1:11" x14ac:dyDescent="0.45">
      <c r="A5461" s="10" t="s">
        <v>49</v>
      </c>
      <c r="B5461" s="20">
        <v>0.41</v>
      </c>
      <c r="C5461" s="19">
        <v>22232</v>
      </c>
      <c r="D5461" s="19">
        <v>1367.193417</v>
      </c>
      <c r="E5461" s="23">
        <v>0.118527329</v>
      </c>
      <c r="F5461" s="23">
        <v>0.10396621</v>
      </c>
      <c r="G5461" s="17">
        <v>0.55217704199999995</v>
      </c>
      <c r="H5461" s="17">
        <v>0.44782295799999999</v>
      </c>
      <c r="I5461" s="17">
        <v>0.98459066799999995</v>
      </c>
      <c r="J5461" s="17">
        <v>1.54E-2</v>
      </c>
      <c r="K5461" s="17">
        <v>0</v>
      </c>
    </row>
    <row r="5462" spans="1:11" x14ac:dyDescent="0.45">
      <c r="A5462" s="10" t="s">
        <v>49</v>
      </c>
      <c r="B5462" s="20">
        <v>0.42</v>
      </c>
      <c r="C5462" s="19">
        <v>22713</v>
      </c>
      <c r="D5462" s="19">
        <v>1424.911546</v>
      </c>
      <c r="E5462" s="23">
        <v>0.121875337</v>
      </c>
      <c r="F5462" s="23">
        <v>0.10607072300000001</v>
      </c>
      <c r="G5462" s="17">
        <v>0.55417602300000002</v>
      </c>
      <c r="H5462" s="17">
        <v>0.44582397699999998</v>
      </c>
      <c r="I5462" s="17">
        <v>0.98518814099999996</v>
      </c>
      <c r="J5462" s="17">
        <v>1.4800000000000001E-2</v>
      </c>
      <c r="K5462" s="17">
        <v>0</v>
      </c>
    </row>
    <row r="5463" spans="1:11" x14ac:dyDescent="0.45">
      <c r="A5463" s="10" t="s">
        <v>49</v>
      </c>
      <c r="B5463" s="20">
        <v>0.43</v>
      </c>
      <c r="C5463" s="19">
        <v>23299</v>
      </c>
      <c r="D5463" s="19">
        <v>1497.3656659999999</v>
      </c>
      <c r="E5463" s="23">
        <v>0.125396907</v>
      </c>
      <c r="F5463" s="23">
        <v>0.10870630000000001</v>
      </c>
      <c r="G5463" s="17">
        <v>0.55676209300000001</v>
      </c>
      <c r="H5463" s="17">
        <v>0.44323790699999999</v>
      </c>
      <c r="I5463" s="17">
        <v>0.98586253599999996</v>
      </c>
      <c r="J5463" s="17">
        <v>1.41E-2</v>
      </c>
      <c r="K5463" s="17">
        <v>0</v>
      </c>
    </row>
    <row r="5464" spans="1:11" x14ac:dyDescent="0.45">
      <c r="A5464" s="10" t="s">
        <v>49</v>
      </c>
      <c r="B5464" s="20">
        <v>0.44</v>
      </c>
      <c r="C5464" s="19">
        <v>23832</v>
      </c>
      <c r="D5464" s="19">
        <v>1564.9048049999999</v>
      </c>
      <c r="E5464" s="23">
        <v>0.128176708</v>
      </c>
      <c r="F5464" s="23">
        <v>0.110856463</v>
      </c>
      <c r="G5464" s="17">
        <v>0.55677240699999997</v>
      </c>
      <c r="H5464" s="17">
        <v>0.44322759299999998</v>
      </c>
      <c r="I5464" s="17">
        <v>0.98642542099999997</v>
      </c>
      <c r="J5464" s="17">
        <v>1.3599999999999999E-2</v>
      </c>
      <c r="K5464" s="17">
        <v>0</v>
      </c>
    </row>
    <row r="5465" spans="1:11" x14ac:dyDescent="0.45">
      <c r="A5465" s="10" t="s">
        <v>49</v>
      </c>
      <c r="B5465" s="20">
        <v>0.45</v>
      </c>
      <c r="C5465" s="19">
        <v>24355</v>
      </c>
      <c r="D5465" s="19">
        <v>1633.209546</v>
      </c>
      <c r="E5465" s="23">
        <v>0.133866454</v>
      </c>
      <c r="F5465" s="23">
        <v>0.11379120299999999</v>
      </c>
      <c r="G5465" s="17">
        <v>0.55910490700000004</v>
      </c>
      <c r="H5465" s="17">
        <v>0.44089509300000002</v>
      </c>
      <c r="I5465" s="17">
        <v>0.98692566100000001</v>
      </c>
      <c r="J5465" s="17">
        <v>1.3100000000000001E-2</v>
      </c>
      <c r="K5465" s="17">
        <v>0</v>
      </c>
    </row>
    <row r="5466" spans="1:11" x14ac:dyDescent="0.45">
      <c r="A5466" s="10" t="s">
        <v>49</v>
      </c>
      <c r="B5466" s="20">
        <v>0.46</v>
      </c>
      <c r="C5466" s="19">
        <v>24901</v>
      </c>
      <c r="D5466" s="19">
        <v>1707.855519</v>
      </c>
      <c r="E5466" s="23">
        <v>0.13906601599999999</v>
      </c>
      <c r="F5466" s="23">
        <v>0.11685230000000001</v>
      </c>
      <c r="G5466" s="17">
        <v>0.56029878300000002</v>
      </c>
      <c r="H5466" s="17">
        <v>0.43970121699999998</v>
      </c>
      <c r="I5466" s="17">
        <v>0.98745035800000003</v>
      </c>
      <c r="J5466" s="17">
        <v>1.2500000000000001E-2</v>
      </c>
      <c r="K5466" s="17">
        <v>0</v>
      </c>
    </row>
    <row r="5467" spans="1:11" x14ac:dyDescent="0.45">
      <c r="A5467" s="10" t="s">
        <v>49</v>
      </c>
      <c r="B5467" s="20">
        <v>0.47</v>
      </c>
      <c r="C5467" s="19">
        <v>25445</v>
      </c>
      <c r="D5467" s="19">
        <v>1784.546521</v>
      </c>
      <c r="E5467" s="23">
        <v>0.14291353500000001</v>
      </c>
      <c r="F5467" s="23">
        <v>0.119765142</v>
      </c>
      <c r="G5467" s="17">
        <v>0.56003144000000005</v>
      </c>
      <c r="H5467" s="17">
        <v>0.43996856000000001</v>
      </c>
      <c r="I5467" s="17">
        <v>0.98785863699999998</v>
      </c>
      <c r="J5467" s="17">
        <v>1.21E-2</v>
      </c>
      <c r="K5467" s="17">
        <v>0</v>
      </c>
    </row>
    <row r="5468" spans="1:11" x14ac:dyDescent="0.45">
      <c r="A5468" s="10" t="s">
        <v>49</v>
      </c>
      <c r="B5468" s="20">
        <v>0.48</v>
      </c>
      <c r="C5468" s="19">
        <v>25970</v>
      </c>
      <c r="D5468" s="19">
        <v>1860.1322009999999</v>
      </c>
      <c r="E5468" s="23">
        <v>0.145203099</v>
      </c>
      <c r="F5468" s="23">
        <v>0.123072342</v>
      </c>
      <c r="G5468" s="17">
        <v>0.55671929099999995</v>
      </c>
      <c r="H5468" s="17">
        <v>0.44328070899999999</v>
      </c>
      <c r="I5468" s="17">
        <v>0.98812745300000004</v>
      </c>
      <c r="J5468" s="17">
        <v>1.1900000000000001E-2</v>
      </c>
      <c r="K5468" s="17">
        <v>0</v>
      </c>
    </row>
    <row r="5469" spans="1:11" x14ac:dyDescent="0.45">
      <c r="A5469" s="10" t="s">
        <v>49</v>
      </c>
      <c r="B5469" s="20">
        <v>0.49</v>
      </c>
      <c r="C5469" s="19">
        <v>26505</v>
      </c>
      <c r="D5469" s="19">
        <v>1938.6000509999999</v>
      </c>
      <c r="E5469" s="23">
        <v>0.147925469</v>
      </c>
      <c r="F5469" s="23">
        <v>0.12596237699999999</v>
      </c>
      <c r="G5469" s="17">
        <v>0.55747972099999998</v>
      </c>
      <c r="H5469" s="17">
        <v>0.44252027900000002</v>
      </c>
      <c r="I5469" s="17">
        <v>0.98861011399999998</v>
      </c>
      <c r="J5469" s="17">
        <v>1.14E-2</v>
      </c>
      <c r="K5469" s="17">
        <v>0</v>
      </c>
    </row>
    <row r="5470" spans="1:11" x14ac:dyDescent="0.45">
      <c r="A5470" s="10" t="s">
        <v>49</v>
      </c>
      <c r="B5470" s="20">
        <v>0.5</v>
      </c>
      <c r="C5470" s="19">
        <v>27028</v>
      </c>
      <c r="D5470" s="19">
        <v>2017.143182</v>
      </c>
      <c r="E5470" s="23">
        <v>0.152510961</v>
      </c>
      <c r="F5470" s="23">
        <v>0.129155675</v>
      </c>
      <c r="G5470" s="17">
        <v>0.56023383199999999</v>
      </c>
      <c r="H5470" s="17">
        <v>0.43976616800000001</v>
      </c>
      <c r="I5470" s="17">
        <v>0.98899916399999999</v>
      </c>
      <c r="J5470" s="17">
        <v>1.0999999999999999E-2</v>
      </c>
      <c r="K5470" s="17">
        <v>0</v>
      </c>
    </row>
    <row r="5471" spans="1:11" x14ac:dyDescent="0.45">
      <c r="A5471" s="10" t="s">
        <v>49</v>
      </c>
      <c r="B5471" s="20">
        <v>0.51</v>
      </c>
      <c r="C5471" s="19">
        <v>27585</v>
      </c>
      <c r="D5471" s="19">
        <v>2102.863206</v>
      </c>
      <c r="E5471" s="23">
        <v>0.15621083199999999</v>
      </c>
      <c r="F5471" s="23">
        <v>0.13227362600000001</v>
      </c>
      <c r="G5471" s="17">
        <v>0.56215334400000005</v>
      </c>
      <c r="H5471" s="17">
        <v>0.437846656</v>
      </c>
      <c r="I5471" s="17">
        <v>0.98944428100000004</v>
      </c>
      <c r="J5471" s="17">
        <v>1.06E-2</v>
      </c>
      <c r="K5471" s="17">
        <v>0</v>
      </c>
    </row>
    <row r="5472" spans="1:11" x14ac:dyDescent="0.45">
      <c r="A5472" s="10" t="s">
        <v>49</v>
      </c>
      <c r="B5472" s="20">
        <v>0.52</v>
      </c>
      <c r="C5472" s="19">
        <v>28123</v>
      </c>
      <c r="D5472" s="19">
        <v>2188.2196749999998</v>
      </c>
      <c r="E5472" s="23">
        <v>0.16136221100000001</v>
      </c>
      <c r="F5472" s="23">
        <v>0.13531768499999999</v>
      </c>
      <c r="G5472" s="17">
        <v>0.56139103199999996</v>
      </c>
      <c r="H5472" s="17">
        <v>0.43860896799999999</v>
      </c>
      <c r="I5472" s="17">
        <v>0.98986363700000002</v>
      </c>
      <c r="J5472" s="17">
        <v>1.01E-2</v>
      </c>
      <c r="K5472" s="17">
        <v>0</v>
      </c>
    </row>
    <row r="5473" spans="1:11" x14ac:dyDescent="0.45">
      <c r="A5473" s="10" t="s">
        <v>49</v>
      </c>
      <c r="B5473" s="20">
        <v>0.53</v>
      </c>
      <c r="C5473" s="19">
        <v>28633</v>
      </c>
      <c r="D5473" s="19">
        <v>2271.4301110000001</v>
      </c>
      <c r="E5473" s="23">
        <v>0.165058814</v>
      </c>
      <c r="F5473" s="23">
        <v>0.138580114</v>
      </c>
      <c r="G5473" s="17">
        <v>0.563231237</v>
      </c>
      <c r="H5473" s="17">
        <v>0.436768763</v>
      </c>
      <c r="I5473" s="17">
        <v>0.99014719500000004</v>
      </c>
      <c r="J5473" s="17">
        <v>9.8499999999999994E-3</v>
      </c>
      <c r="K5473" s="17">
        <v>0</v>
      </c>
    </row>
    <row r="5474" spans="1:11" x14ac:dyDescent="0.45">
      <c r="A5474" s="10" t="s">
        <v>49</v>
      </c>
      <c r="B5474" s="20">
        <v>0.54</v>
      </c>
      <c r="C5474" s="19">
        <v>29197</v>
      </c>
      <c r="D5474" s="19">
        <v>2364.982321</v>
      </c>
      <c r="E5474" s="23">
        <v>0.167501865</v>
      </c>
      <c r="F5474" s="23">
        <v>0.14177322000000001</v>
      </c>
      <c r="G5474" s="17">
        <v>0.56279754800000004</v>
      </c>
      <c r="H5474" s="17">
        <v>0.43720245200000002</v>
      </c>
      <c r="I5474" s="17">
        <v>0.99013041700000004</v>
      </c>
      <c r="J5474" s="17">
        <v>9.8700000000000003E-3</v>
      </c>
      <c r="K5474" s="17">
        <v>0</v>
      </c>
    </row>
    <row r="5475" spans="1:11" x14ac:dyDescent="0.45">
      <c r="A5475" s="10" t="s">
        <v>49</v>
      </c>
      <c r="B5475" s="20">
        <v>0.55000000000000004</v>
      </c>
      <c r="C5475" s="19">
        <v>29724</v>
      </c>
      <c r="D5475" s="19">
        <v>2454.364067</v>
      </c>
      <c r="E5475" s="23">
        <v>0.17181816799999999</v>
      </c>
      <c r="F5475" s="23">
        <v>0.14488352600000001</v>
      </c>
      <c r="G5475" s="17">
        <v>0.56388776699999998</v>
      </c>
      <c r="H5475" s="17">
        <v>0.43611223300000002</v>
      </c>
      <c r="I5475" s="17">
        <v>0.990425993</v>
      </c>
      <c r="J5475" s="17">
        <v>9.5700000000000004E-3</v>
      </c>
      <c r="K5475" s="17">
        <v>0</v>
      </c>
    </row>
    <row r="5476" spans="1:11" x14ac:dyDescent="0.45">
      <c r="A5476" s="10" t="s">
        <v>49</v>
      </c>
      <c r="B5476" s="20">
        <v>0.56000000000000005</v>
      </c>
      <c r="C5476" s="19">
        <v>30322</v>
      </c>
      <c r="D5476" s="19">
        <v>2558.1656760000001</v>
      </c>
      <c r="E5476" s="23">
        <v>0.17582700100000001</v>
      </c>
      <c r="F5476" s="23">
        <v>0.14863758199999999</v>
      </c>
      <c r="G5476" s="17">
        <v>0.56500230900000004</v>
      </c>
      <c r="H5476" s="17">
        <v>0.43499769100000002</v>
      </c>
      <c r="I5476" s="17">
        <v>0.99041667499999997</v>
      </c>
      <c r="J5476" s="17">
        <v>9.58E-3</v>
      </c>
      <c r="K5476" s="17">
        <v>0</v>
      </c>
    </row>
    <row r="5477" spans="1:11" x14ac:dyDescent="0.45">
      <c r="A5477" s="10" t="s">
        <v>49</v>
      </c>
      <c r="B5477" s="20">
        <v>0.56999999999999995</v>
      </c>
      <c r="C5477" s="19">
        <v>30853</v>
      </c>
      <c r="D5477" s="19">
        <v>2653.1166349999999</v>
      </c>
      <c r="E5477" s="23">
        <v>0.18237603799999999</v>
      </c>
      <c r="F5477" s="23">
        <v>0.15207226900000001</v>
      </c>
      <c r="G5477" s="17">
        <v>0.56467766500000005</v>
      </c>
      <c r="H5477" s="17">
        <v>0.435322335</v>
      </c>
      <c r="I5477" s="17">
        <v>0.99074491399999998</v>
      </c>
      <c r="J5477" s="17">
        <v>9.2599999999999991E-3</v>
      </c>
      <c r="K5477" s="17">
        <v>0</v>
      </c>
    </row>
    <row r="5478" spans="1:11" x14ac:dyDescent="0.45">
      <c r="A5478" s="10" t="s">
        <v>49</v>
      </c>
      <c r="B5478" s="20">
        <v>0.57999999999999996</v>
      </c>
      <c r="C5478" s="19">
        <v>31377</v>
      </c>
      <c r="D5478" s="19">
        <v>2749.9789300000002</v>
      </c>
      <c r="E5478" s="23">
        <v>0.186840966</v>
      </c>
      <c r="F5478" s="23">
        <v>0.15545962199999999</v>
      </c>
      <c r="G5478" s="17">
        <v>0.56662523499999995</v>
      </c>
      <c r="H5478" s="17">
        <v>0.433374765</v>
      </c>
      <c r="I5478" s="17">
        <v>0.99102458999999998</v>
      </c>
      <c r="J5478" s="17">
        <v>8.9800000000000001E-3</v>
      </c>
      <c r="K5478" s="17">
        <v>0</v>
      </c>
    </row>
    <row r="5479" spans="1:11" x14ac:dyDescent="0.45">
      <c r="A5479" s="10" t="s">
        <v>49</v>
      </c>
      <c r="B5479" s="20">
        <v>0.59</v>
      </c>
      <c r="C5479" s="19">
        <v>31932</v>
      </c>
      <c r="D5479" s="19">
        <v>2854.77052</v>
      </c>
      <c r="E5479" s="23">
        <v>0.191462513</v>
      </c>
      <c r="F5479" s="23">
        <v>0.159261925</v>
      </c>
      <c r="G5479" s="17">
        <v>0.56438682200000001</v>
      </c>
      <c r="H5479" s="17">
        <v>0.43561317799999999</v>
      </c>
      <c r="I5479" s="17">
        <v>0.99133030200000005</v>
      </c>
      <c r="J5479" s="17">
        <v>8.6700000000000006E-3</v>
      </c>
      <c r="K5479" s="17">
        <v>0</v>
      </c>
    </row>
    <row r="5480" spans="1:11" x14ac:dyDescent="0.45">
      <c r="A5480" s="10" t="s">
        <v>49</v>
      </c>
      <c r="B5480" s="20">
        <v>0.6</v>
      </c>
      <c r="C5480" s="19">
        <v>32404</v>
      </c>
      <c r="D5480" s="19">
        <v>2946.9423820000002</v>
      </c>
      <c r="E5480" s="23">
        <v>0.19776869799999999</v>
      </c>
      <c r="F5480" s="23">
        <v>0.162685094</v>
      </c>
      <c r="G5480" s="17">
        <v>0.56440562900000002</v>
      </c>
      <c r="H5480" s="17">
        <v>0.43559437099999998</v>
      </c>
      <c r="I5480" s="17">
        <v>0.99151372599999998</v>
      </c>
      <c r="J5480" s="17">
        <v>8.4899999999999993E-3</v>
      </c>
      <c r="K5480" s="17">
        <v>0</v>
      </c>
    </row>
    <row r="5481" spans="1:11" x14ac:dyDescent="0.45">
      <c r="A5481" s="10" t="s">
        <v>49</v>
      </c>
      <c r="B5481" s="20">
        <v>0.61</v>
      </c>
      <c r="C5481" s="19">
        <v>32944</v>
      </c>
      <c r="D5481" s="19">
        <v>3055.5789359999999</v>
      </c>
      <c r="E5481" s="23">
        <v>0.20362940900000001</v>
      </c>
      <c r="F5481" s="23">
        <v>0.16638457600000001</v>
      </c>
      <c r="G5481" s="17">
        <v>0.56508013599999996</v>
      </c>
      <c r="H5481" s="17">
        <v>0.43491986399999999</v>
      </c>
      <c r="I5481" s="17">
        <v>0.991768066</v>
      </c>
      <c r="J5481" s="17">
        <v>8.2299999999999995E-3</v>
      </c>
      <c r="K5481" s="17">
        <v>0</v>
      </c>
    </row>
    <row r="5482" spans="1:11" x14ac:dyDescent="0.45">
      <c r="A5482" s="10" t="s">
        <v>49</v>
      </c>
      <c r="B5482" s="20">
        <v>0.62</v>
      </c>
      <c r="C5482" s="19">
        <v>33486</v>
      </c>
      <c r="D5482" s="19">
        <v>3168.099017</v>
      </c>
      <c r="E5482" s="23">
        <v>0.21223113800000001</v>
      </c>
      <c r="F5482" s="23">
        <v>0.17030815299999999</v>
      </c>
      <c r="G5482" s="17">
        <v>0.56626649900000003</v>
      </c>
      <c r="H5482" s="17">
        <v>0.43373350100000002</v>
      </c>
      <c r="I5482" s="17">
        <v>0.99200930099999995</v>
      </c>
      <c r="J5482" s="17">
        <v>7.9900000000000006E-3</v>
      </c>
      <c r="K5482" s="17">
        <v>0</v>
      </c>
    </row>
    <row r="5483" spans="1:11" x14ac:dyDescent="0.45">
      <c r="A5483" s="10" t="s">
        <v>49</v>
      </c>
      <c r="B5483" s="20">
        <v>0.63</v>
      </c>
      <c r="C5483" s="19">
        <v>34017</v>
      </c>
      <c r="D5483" s="19">
        <v>3282.8132890000002</v>
      </c>
      <c r="E5483" s="23">
        <v>0.21870647700000001</v>
      </c>
      <c r="F5483" s="23">
        <v>0.17434799200000001</v>
      </c>
      <c r="G5483" s="17">
        <v>0.56818649499999996</v>
      </c>
      <c r="H5483" s="17">
        <v>0.43181350499999999</v>
      </c>
      <c r="I5483" s="17">
        <v>0.99227839900000003</v>
      </c>
      <c r="J5483" s="17">
        <v>7.7200000000000003E-3</v>
      </c>
      <c r="K5483" s="17">
        <v>0</v>
      </c>
    </row>
    <row r="5484" spans="1:11" x14ac:dyDescent="0.45">
      <c r="A5484" s="10" t="s">
        <v>49</v>
      </c>
      <c r="B5484" s="20">
        <v>0.64</v>
      </c>
      <c r="C5484" s="19">
        <v>34502</v>
      </c>
      <c r="D5484" s="19">
        <v>3391.0243569999998</v>
      </c>
      <c r="E5484" s="23">
        <v>0.22677968100000001</v>
      </c>
      <c r="F5484" s="23">
        <v>0.17845744199999999</v>
      </c>
      <c r="G5484" s="17">
        <v>0.56941626599999995</v>
      </c>
      <c r="H5484" s="17">
        <v>0.430583734</v>
      </c>
      <c r="I5484" s="17">
        <v>0.99249258699999998</v>
      </c>
      <c r="J5484" s="17">
        <v>7.5100000000000002E-3</v>
      </c>
      <c r="K5484" s="17">
        <v>0</v>
      </c>
    </row>
    <row r="5485" spans="1:11" x14ac:dyDescent="0.45">
      <c r="A5485" s="10" t="s">
        <v>49</v>
      </c>
      <c r="B5485" s="20">
        <v>0.65</v>
      </c>
      <c r="C5485" s="19">
        <v>35093</v>
      </c>
      <c r="D5485" s="19">
        <v>3527.1524509999999</v>
      </c>
      <c r="E5485" s="23">
        <v>0.23451034900000001</v>
      </c>
      <c r="F5485" s="23">
        <v>0.18326441700000001</v>
      </c>
      <c r="G5485" s="17">
        <v>0.56968626200000005</v>
      </c>
      <c r="H5485" s="17">
        <v>0.430313738</v>
      </c>
      <c r="I5485" s="17">
        <v>0.99273652899999998</v>
      </c>
      <c r="J5485" s="17">
        <v>7.26E-3</v>
      </c>
      <c r="K5485" s="17">
        <v>0</v>
      </c>
    </row>
    <row r="5486" spans="1:11" x14ac:dyDescent="0.45">
      <c r="A5486" s="10" t="s">
        <v>49</v>
      </c>
      <c r="B5486" s="20">
        <v>0.66</v>
      </c>
      <c r="C5486" s="19">
        <v>35595</v>
      </c>
      <c r="D5486" s="19">
        <v>3646.2707799999998</v>
      </c>
      <c r="E5486" s="23">
        <v>0.23981407800000001</v>
      </c>
      <c r="F5486" s="23">
        <v>0.18839945599999999</v>
      </c>
      <c r="G5486" s="17">
        <v>0.56932153399999996</v>
      </c>
      <c r="H5486" s="17">
        <v>0.43067846599999998</v>
      </c>
      <c r="I5486" s="17">
        <v>0.99290992499999997</v>
      </c>
      <c r="J5486" s="17">
        <v>7.0899999999999999E-3</v>
      </c>
      <c r="K5486" s="17">
        <v>0</v>
      </c>
    </row>
    <row r="5487" spans="1:11" x14ac:dyDescent="0.45">
      <c r="A5487" s="10" t="s">
        <v>49</v>
      </c>
      <c r="B5487" s="20">
        <v>0.67</v>
      </c>
      <c r="C5487" s="19">
        <v>36146</v>
      </c>
      <c r="D5487" s="19">
        <v>3779.5884959999999</v>
      </c>
      <c r="E5487" s="23">
        <v>0.244523193</v>
      </c>
      <c r="F5487" s="23">
        <v>0.193267197</v>
      </c>
      <c r="G5487" s="17">
        <v>0.57206883200000003</v>
      </c>
      <c r="H5487" s="17">
        <v>0.42793116799999997</v>
      </c>
      <c r="I5487" s="17">
        <v>0.99313482799999997</v>
      </c>
      <c r="J5487" s="17">
        <v>6.8700000000000002E-3</v>
      </c>
      <c r="K5487" s="17">
        <v>0</v>
      </c>
    </row>
    <row r="5488" spans="1:11" x14ac:dyDescent="0.45">
      <c r="A5488" s="10" t="s">
        <v>49</v>
      </c>
      <c r="B5488" s="20">
        <v>0.68</v>
      </c>
      <c r="C5488" s="19">
        <v>36664</v>
      </c>
      <c r="D5488" s="19">
        <v>3907.506817</v>
      </c>
      <c r="E5488" s="23">
        <v>0.25025508400000002</v>
      </c>
      <c r="F5488" s="23">
        <v>0.19811948500000001</v>
      </c>
      <c r="G5488" s="17">
        <v>0.57334169800000001</v>
      </c>
      <c r="H5488" s="17">
        <v>0.42665830199999999</v>
      </c>
      <c r="I5488" s="17">
        <v>0.99331182200000001</v>
      </c>
      <c r="J5488" s="17">
        <v>6.6899999999999998E-3</v>
      </c>
      <c r="K5488" s="17">
        <v>0</v>
      </c>
    </row>
    <row r="5489" spans="1:11" x14ac:dyDescent="0.45">
      <c r="A5489" s="10" t="s">
        <v>49</v>
      </c>
      <c r="B5489" s="20">
        <v>0.69</v>
      </c>
      <c r="C5489" s="19">
        <v>37202</v>
      </c>
      <c r="D5489" s="19">
        <v>4043.366579</v>
      </c>
      <c r="E5489" s="23">
        <v>0.25485665400000002</v>
      </c>
      <c r="F5489" s="23">
        <v>0.20304640700000001</v>
      </c>
      <c r="G5489" s="17">
        <v>0.57281866599999998</v>
      </c>
      <c r="H5489" s="17">
        <v>0.42718133400000002</v>
      </c>
      <c r="I5489" s="17">
        <v>0.993483483</v>
      </c>
      <c r="J5489" s="17">
        <v>6.5199999999999998E-3</v>
      </c>
      <c r="K5489" s="17">
        <v>0</v>
      </c>
    </row>
    <row r="5490" spans="1:11" x14ac:dyDescent="0.45">
      <c r="A5490" s="10" t="s">
        <v>49</v>
      </c>
      <c r="B5490" s="20">
        <v>0.7</v>
      </c>
      <c r="C5490" s="19">
        <v>37770</v>
      </c>
      <c r="D5490" s="19">
        <v>4190.847651</v>
      </c>
      <c r="E5490" s="23">
        <v>0.26406342999999999</v>
      </c>
      <c r="F5490" s="23">
        <v>0.208016058</v>
      </c>
      <c r="G5490" s="17">
        <v>0.57402700600000001</v>
      </c>
      <c r="H5490" s="17">
        <v>0.42597299399999999</v>
      </c>
      <c r="I5490" s="17">
        <v>0.99370284099999995</v>
      </c>
      <c r="J5490" s="17">
        <v>6.3E-3</v>
      </c>
      <c r="K5490" s="17">
        <v>0</v>
      </c>
    </row>
    <row r="5491" spans="1:11" x14ac:dyDescent="0.45">
      <c r="A5491" s="10" t="s">
        <v>49</v>
      </c>
      <c r="B5491" s="20">
        <v>0.71</v>
      </c>
      <c r="C5491" s="19">
        <v>38276</v>
      </c>
      <c r="D5491" s="19">
        <v>4327.1355819999999</v>
      </c>
      <c r="E5491" s="23">
        <v>0.27555481300000001</v>
      </c>
      <c r="F5491" s="23">
        <v>0.21326743400000001</v>
      </c>
      <c r="G5491" s="17">
        <v>0.57312676399999996</v>
      </c>
      <c r="H5491" s="17">
        <v>0.42687323599999999</v>
      </c>
      <c r="I5491" s="17">
        <v>0.99385605700000001</v>
      </c>
      <c r="J5491" s="17">
        <v>6.1399999999999996E-3</v>
      </c>
      <c r="K5491" s="17">
        <v>0</v>
      </c>
    </row>
    <row r="5492" spans="1:11" x14ac:dyDescent="0.45">
      <c r="A5492" s="10" t="s">
        <v>49</v>
      </c>
      <c r="B5492" s="20">
        <v>0.72</v>
      </c>
      <c r="C5492" s="19">
        <v>38843</v>
      </c>
      <c r="D5492" s="19">
        <v>4486.033563</v>
      </c>
      <c r="E5492" s="23">
        <v>0.28474082000000001</v>
      </c>
      <c r="F5492" s="23">
        <v>0.21882771000000001</v>
      </c>
      <c r="G5492" s="17">
        <v>0.575032824</v>
      </c>
      <c r="H5492" s="17">
        <v>0.424967176</v>
      </c>
      <c r="I5492" s="17">
        <v>0.99403754300000002</v>
      </c>
      <c r="J5492" s="17">
        <v>5.96E-3</v>
      </c>
      <c r="K5492" s="17">
        <v>0</v>
      </c>
    </row>
    <row r="5493" spans="1:11" x14ac:dyDescent="0.45">
      <c r="A5493" s="10" t="s">
        <v>49</v>
      </c>
      <c r="B5493" s="20">
        <v>0.73</v>
      </c>
      <c r="C5493" s="19">
        <v>39362</v>
      </c>
      <c r="D5493" s="19">
        <v>4636.6659630000004</v>
      </c>
      <c r="E5493" s="23">
        <v>0.29505514399999999</v>
      </c>
      <c r="F5493" s="23">
        <v>0.224779337</v>
      </c>
      <c r="G5493" s="17">
        <v>0.57646969199999998</v>
      </c>
      <c r="H5493" s="17">
        <v>0.42353030800000002</v>
      </c>
      <c r="I5493" s="17">
        <v>0.99418769699999998</v>
      </c>
      <c r="J5493" s="17">
        <v>5.8100000000000001E-3</v>
      </c>
      <c r="K5493" s="17">
        <v>0</v>
      </c>
    </row>
    <row r="5494" spans="1:11" x14ac:dyDescent="0.45">
      <c r="A5494" s="10" t="s">
        <v>49</v>
      </c>
      <c r="B5494" s="20">
        <v>0.74</v>
      </c>
      <c r="C5494" s="19">
        <v>39898</v>
      </c>
      <c r="D5494" s="19">
        <v>4797.2901490000004</v>
      </c>
      <c r="E5494" s="23">
        <v>0.306550669</v>
      </c>
      <c r="F5494" s="23">
        <v>0.23073796399999999</v>
      </c>
      <c r="G5494" s="17">
        <v>0.57822447200000004</v>
      </c>
      <c r="H5494" s="17">
        <v>0.42177552800000001</v>
      </c>
      <c r="I5494" s="17">
        <v>0.99433991300000002</v>
      </c>
      <c r="J5494" s="17">
        <v>5.6600000000000001E-3</v>
      </c>
      <c r="K5494" s="17">
        <v>0</v>
      </c>
    </row>
    <row r="5495" spans="1:11" x14ac:dyDescent="0.45">
      <c r="A5495" s="10" t="s">
        <v>49</v>
      </c>
      <c r="B5495" s="20">
        <v>0.75</v>
      </c>
      <c r="C5495" s="19">
        <v>40446</v>
      </c>
      <c r="D5495" s="19">
        <v>4967.5249439999998</v>
      </c>
      <c r="E5495" s="23">
        <v>0.31605705299999998</v>
      </c>
      <c r="F5495" s="23">
        <v>0.237333618</v>
      </c>
      <c r="G5495" s="17">
        <v>0.57835138200000002</v>
      </c>
      <c r="H5495" s="17">
        <v>0.42164861799999998</v>
      </c>
      <c r="I5495" s="17">
        <v>0.99446888099999997</v>
      </c>
      <c r="J5495" s="17">
        <v>5.5300000000000002E-3</v>
      </c>
      <c r="K5495" s="17">
        <v>0</v>
      </c>
    </row>
    <row r="5496" spans="1:11" x14ac:dyDescent="0.45">
      <c r="A5496" s="10" t="s">
        <v>49</v>
      </c>
      <c r="B5496" s="20">
        <v>0.76</v>
      </c>
      <c r="C5496" s="19">
        <v>40974</v>
      </c>
      <c r="D5496" s="19">
        <v>5139.6050880000003</v>
      </c>
      <c r="E5496" s="23">
        <v>0.33210183300000001</v>
      </c>
      <c r="F5496" s="23">
        <v>0.24404404099999999</v>
      </c>
      <c r="G5496" s="17">
        <v>0.57885488399999996</v>
      </c>
      <c r="H5496" s="17">
        <v>0.42114511599999999</v>
      </c>
      <c r="I5496" s="17">
        <v>0.99461056999999997</v>
      </c>
      <c r="J5496" s="17">
        <v>5.3899999999999998E-3</v>
      </c>
      <c r="K5496" s="17">
        <v>0</v>
      </c>
    </row>
    <row r="5497" spans="1:11" x14ac:dyDescent="0.45">
      <c r="A5497" s="10" t="s">
        <v>49</v>
      </c>
      <c r="B5497" s="20">
        <v>0.77</v>
      </c>
      <c r="C5497" s="19">
        <v>41513</v>
      </c>
      <c r="D5497" s="19">
        <v>5321.3004659999997</v>
      </c>
      <c r="E5497" s="23">
        <v>0.34349829199999998</v>
      </c>
      <c r="F5497" s="23">
        <v>0.25130757500000001</v>
      </c>
      <c r="G5497" s="17">
        <v>0.57964974800000002</v>
      </c>
      <c r="H5497" s="17">
        <v>0.42035025199999998</v>
      </c>
      <c r="I5497" s="17">
        <v>0.99474628099999995</v>
      </c>
      <c r="J5497" s="17">
        <v>5.2500000000000003E-3</v>
      </c>
      <c r="K5497" s="17">
        <v>0</v>
      </c>
    </row>
    <row r="5498" spans="1:11" x14ac:dyDescent="0.45">
      <c r="A5498" s="10" t="s">
        <v>49</v>
      </c>
      <c r="B5498" s="20">
        <v>0.78</v>
      </c>
      <c r="C5498" s="19">
        <v>42057</v>
      </c>
      <c r="D5498" s="19">
        <v>5512.4883369999998</v>
      </c>
      <c r="E5498" s="23">
        <v>0.35895812399999999</v>
      </c>
      <c r="F5498" s="23">
        <v>0.25881653100000002</v>
      </c>
      <c r="G5498" s="17">
        <v>0.58056922700000002</v>
      </c>
      <c r="H5498" s="17">
        <v>0.41943077299999998</v>
      </c>
      <c r="I5498" s="17">
        <v>0.99487773700000004</v>
      </c>
      <c r="J5498" s="17">
        <v>5.1200000000000004E-3</v>
      </c>
      <c r="K5498" s="17">
        <v>0</v>
      </c>
    </row>
    <row r="5499" spans="1:11" x14ac:dyDescent="0.45">
      <c r="A5499" s="10" t="s">
        <v>49</v>
      </c>
      <c r="B5499" s="20">
        <v>0.79</v>
      </c>
      <c r="C5499" s="19">
        <v>42591</v>
      </c>
      <c r="D5499" s="19">
        <v>5708.6624240000001</v>
      </c>
      <c r="E5499" s="23">
        <v>0.37680836899999998</v>
      </c>
      <c r="F5499" s="23">
        <v>0.26696655899999999</v>
      </c>
      <c r="G5499" s="17">
        <v>0.581155643</v>
      </c>
      <c r="H5499" s="17">
        <v>0.418844357</v>
      </c>
      <c r="I5499" s="17">
        <v>0.99501204099999996</v>
      </c>
      <c r="J5499" s="17">
        <v>4.9899999999999996E-3</v>
      </c>
      <c r="K5499" s="17">
        <v>0</v>
      </c>
    </row>
    <row r="5500" spans="1:11" x14ac:dyDescent="0.45">
      <c r="A5500" s="10" t="s">
        <v>49</v>
      </c>
      <c r="B5500" s="20">
        <v>0.8</v>
      </c>
      <c r="C5500" s="19">
        <v>42896</v>
      </c>
      <c r="D5500" s="19">
        <v>5824.8003120000003</v>
      </c>
      <c r="E5500" s="23">
        <v>0.38488694099999998</v>
      </c>
      <c r="F5500" s="23">
        <v>0.27194217799999998</v>
      </c>
      <c r="G5500" s="17">
        <v>0.58112644499999999</v>
      </c>
      <c r="H5500" s="17">
        <v>0.41887355500000001</v>
      </c>
      <c r="I5500" s="17">
        <v>0.995094688</v>
      </c>
      <c r="J5500" s="17">
        <v>4.9100000000000003E-3</v>
      </c>
      <c r="K5500" s="17">
        <v>0</v>
      </c>
    </row>
    <row r="5501" spans="1:11" x14ac:dyDescent="0.45">
      <c r="A5501" s="10" t="s">
        <v>49</v>
      </c>
      <c r="B5501" s="20">
        <v>0.80100000000000005</v>
      </c>
      <c r="C5501" s="19">
        <v>42958</v>
      </c>
      <c r="D5501" s="19">
        <v>5848.6910969999999</v>
      </c>
      <c r="E5501" s="23">
        <v>0.386669239</v>
      </c>
      <c r="F5501" s="23">
        <v>0.272490495</v>
      </c>
      <c r="G5501" s="17">
        <v>0.58152148599999998</v>
      </c>
      <c r="H5501" s="17">
        <v>0.41847851400000002</v>
      </c>
      <c r="I5501" s="17">
        <v>0.99511615499999995</v>
      </c>
      <c r="J5501" s="17">
        <v>4.8799999999999998E-3</v>
      </c>
      <c r="K5501" s="17">
        <v>0</v>
      </c>
    </row>
    <row r="5502" spans="1:11" x14ac:dyDescent="0.45">
      <c r="A5502" s="10" t="s">
        <v>49</v>
      </c>
      <c r="B5502" s="20">
        <v>0.80200000000000005</v>
      </c>
      <c r="C5502" s="19">
        <v>43023</v>
      </c>
      <c r="D5502" s="19">
        <v>5873.8978040000002</v>
      </c>
      <c r="E5502" s="23">
        <v>0.38942284100000002</v>
      </c>
      <c r="F5502" s="23">
        <v>0.273662933</v>
      </c>
      <c r="G5502" s="17">
        <v>0.58192129800000003</v>
      </c>
      <c r="H5502" s="17">
        <v>0.41807870200000002</v>
      </c>
      <c r="I5502" s="17">
        <v>0.99512468600000004</v>
      </c>
      <c r="J5502" s="17">
        <v>4.8799999999999998E-3</v>
      </c>
      <c r="K5502" s="17">
        <v>0</v>
      </c>
    </row>
    <row r="5503" spans="1:11" x14ac:dyDescent="0.45">
      <c r="A5503" s="10" t="s">
        <v>49</v>
      </c>
      <c r="B5503" s="20">
        <v>0.80300000000000005</v>
      </c>
      <c r="C5503" s="19">
        <v>43059</v>
      </c>
      <c r="D5503" s="19">
        <v>5887.9237929999999</v>
      </c>
      <c r="E5503" s="23">
        <v>0.38965628800000002</v>
      </c>
      <c r="F5503" s="23">
        <v>0.27456595099999997</v>
      </c>
      <c r="G5503" s="17">
        <v>0.58217794199999995</v>
      </c>
      <c r="H5503" s="17">
        <v>0.417822058</v>
      </c>
      <c r="I5503" s="17">
        <v>0.99513260299999995</v>
      </c>
      <c r="J5503" s="17">
        <v>4.8700000000000002E-3</v>
      </c>
      <c r="K5503" s="17">
        <v>0</v>
      </c>
    </row>
    <row r="5504" spans="1:11" x14ac:dyDescent="0.45">
      <c r="A5504" s="10" t="s">
        <v>49</v>
      </c>
      <c r="B5504" s="20">
        <v>0.80400000000000005</v>
      </c>
      <c r="C5504" s="19">
        <v>43102</v>
      </c>
      <c r="D5504" s="19">
        <v>5904.7114920000004</v>
      </c>
      <c r="E5504" s="23">
        <v>0.39041162299999999</v>
      </c>
      <c r="F5504" s="23">
        <v>0.27515852600000001</v>
      </c>
      <c r="G5504" s="17">
        <v>0.58257157400000004</v>
      </c>
      <c r="H5504" s="17">
        <v>0.41742842600000002</v>
      </c>
      <c r="I5504" s="17">
        <v>0.995151181</v>
      </c>
      <c r="J5504" s="17">
        <v>4.8500000000000001E-3</v>
      </c>
      <c r="K5504" s="17">
        <v>0</v>
      </c>
    </row>
    <row r="5505" spans="1:11" x14ac:dyDescent="0.45">
      <c r="A5505" s="10" t="s">
        <v>49</v>
      </c>
      <c r="B5505" s="20">
        <v>0.80500000000000005</v>
      </c>
      <c r="C5505" s="19">
        <v>43180</v>
      </c>
      <c r="D5505" s="19">
        <v>5935.2464520000003</v>
      </c>
      <c r="E5505" s="23">
        <v>0.39213387399999999</v>
      </c>
      <c r="F5505" s="23">
        <v>0.27561672500000001</v>
      </c>
      <c r="G5505" s="17">
        <v>0.58205187599999997</v>
      </c>
      <c r="H5505" s="17">
        <v>0.41794812399999998</v>
      </c>
      <c r="I5505" s="17">
        <v>0.99516982600000004</v>
      </c>
      <c r="J5505" s="17">
        <v>4.8300000000000001E-3</v>
      </c>
      <c r="K5505" s="17">
        <v>0</v>
      </c>
    </row>
    <row r="5506" spans="1:11" x14ac:dyDescent="0.45">
      <c r="A5506" s="10" t="s">
        <v>49</v>
      </c>
      <c r="B5506" s="20">
        <v>0.80600000000000005</v>
      </c>
      <c r="C5506" s="19">
        <v>43222</v>
      </c>
      <c r="D5506" s="19">
        <v>5951.7640620000002</v>
      </c>
      <c r="E5506" s="23">
        <v>0.39386296700000001</v>
      </c>
      <c r="F5506" s="23">
        <v>0.27703137700000002</v>
      </c>
      <c r="G5506" s="17">
        <v>0.58206468899999997</v>
      </c>
      <c r="H5506" s="17">
        <v>0.41793531099999998</v>
      </c>
      <c r="I5506" s="17">
        <v>0.99517620200000001</v>
      </c>
      <c r="J5506" s="17">
        <v>4.8199999999999996E-3</v>
      </c>
      <c r="K5506" s="17">
        <v>0</v>
      </c>
    </row>
    <row r="5507" spans="1:11" x14ac:dyDescent="0.45">
      <c r="A5507" s="10" t="s">
        <v>49</v>
      </c>
      <c r="B5507" s="20">
        <v>0.80700000000000005</v>
      </c>
      <c r="C5507" s="19">
        <v>43290</v>
      </c>
      <c r="D5507" s="19">
        <v>5978.6029630000003</v>
      </c>
      <c r="E5507" s="23">
        <v>0.39666941500000003</v>
      </c>
      <c r="F5507" s="23">
        <v>0.27793078799999998</v>
      </c>
      <c r="G5507" s="17">
        <v>0.58182028200000002</v>
      </c>
      <c r="H5507" s="17">
        <v>0.41817971799999998</v>
      </c>
      <c r="I5507" s="17">
        <v>0.99519468099999997</v>
      </c>
      <c r="J5507" s="17">
        <v>4.81E-3</v>
      </c>
      <c r="K5507" s="17">
        <v>0</v>
      </c>
    </row>
    <row r="5508" spans="1:11" x14ac:dyDescent="0.45">
      <c r="A5508" s="10" t="s">
        <v>49</v>
      </c>
      <c r="B5508" s="20">
        <v>0.80800000000000005</v>
      </c>
      <c r="C5508" s="19">
        <v>43344</v>
      </c>
      <c r="D5508" s="19">
        <v>6000.1057380000002</v>
      </c>
      <c r="E5508" s="23">
        <v>0.39874808900000003</v>
      </c>
      <c r="F5508" s="23">
        <v>0.27895020799999998</v>
      </c>
      <c r="G5508" s="17">
        <v>0.58183370199999995</v>
      </c>
      <c r="H5508" s="17">
        <v>0.41816629799999999</v>
      </c>
      <c r="I5508" s="17">
        <v>0.99520956000000005</v>
      </c>
      <c r="J5508" s="17">
        <v>4.79E-3</v>
      </c>
      <c r="K5508" s="17">
        <v>0</v>
      </c>
    </row>
    <row r="5509" spans="1:11" x14ac:dyDescent="0.45">
      <c r="A5509" s="10" t="s">
        <v>49</v>
      </c>
      <c r="B5509" s="20">
        <v>0.80900000000000005</v>
      </c>
      <c r="C5509" s="19">
        <v>43349</v>
      </c>
      <c r="D5509" s="19">
        <v>6002.1019480000004</v>
      </c>
      <c r="E5509" s="23">
        <v>0.39961305600000002</v>
      </c>
      <c r="F5509" s="23">
        <v>0.27984634200000003</v>
      </c>
      <c r="G5509" s="17">
        <v>0.58183579799999996</v>
      </c>
      <c r="H5509" s="17">
        <v>0.41816420199999998</v>
      </c>
      <c r="I5509" s="17">
        <v>0.99521148199999998</v>
      </c>
      <c r="J5509" s="17">
        <v>4.79E-3</v>
      </c>
      <c r="K5509" s="17">
        <v>0</v>
      </c>
    </row>
    <row r="5510" spans="1:11" x14ac:dyDescent="0.45">
      <c r="A5510" s="10" t="s">
        <v>49</v>
      </c>
      <c r="B5510" s="20">
        <v>0.81</v>
      </c>
      <c r="C5510" s="19">
        <v>43450</v>
      </c>
      <c r="D5510" s="19">
        <v>6042.547885</v>
      </c>
      <c r="E5510" s="23">
        <v>0.402012916</v>
      </c>
      <c r="F5510" s="23">
        <v>0.280063163</v>
      </c>
      <c r="G5510" s="17">
        <v>0.58110471799999996</v>
      </c>
      <c r="H5510" s="17">
        <v>0.41889528199999998</v>
      </c>
      <c r="I5510" s="17">
        <v>0.995226638</v>
      </c>
      <c r="J5510" s="17">
        <v>4.7699999999999999E-3</v>
      </c>
      <c r="K5510" s="17">
        <v>0</v>
      </c>
    </row>
    <row r="5511" spans="1:11" x14ac:dyDescent="0.45">
      <c r="A5511" s="10" t="s">
        <v>49</v>
      </c>
      <c r="B5511" s="20">
        <v>0.81100000000000005</v>
      </c>
      <c r="C5511" s="19">
        <v>43496</v>
      </c>
      <c r="D5511" s="19">
        <v>6061.0691530000004</v>
      </c>
      <c r="E5511" s="23">
        <v>0.403348182</v>
      </c>
      <c r="F5511" s="23">
        <v>0.28117657400000001</v>
      </c>
      <c r="G5511" s="17">
        <v>0.58145576600000004</v>
      </c>
      <c r="H5511" s="17">
        <v>0.41854423400000001</v>
      </c>
      <c r="I5511" s="17">
        <v>0.995236334</v>
      </c>
      <c r="J5511" s="17">
        <v>4.7600000000000003E-3</v>
      </c>
      <c r="K5511" s="17">
        <v>0</v>
      </c>
    </row>
    <row r="5512" spans="1:11" x14ac:dyDescent="0.45">
      <c r="A5512" s="10" t="s">
        <v>49</v>
      </c>
      <c r="B5512" s="20">
        <v>0.81200000000000006</v>
      </c>
      <c r="C5512" s="19">
        <v>43551</v>
      </c>
      <c r="D5512" s="19">
        <v>6083.3188300000002</v>
      </c>
      <c r="E5512" s="23">
        <v>0.40536584399999998</v>
      </c>
      <c r="F5512" s="23">
        <v>0.28225149100000002</v>
      </c>
      <c r="G5512" s="17">
        <v>0.58163991599999998</v>
      </c>
      <c r="H5512" s="17">
        <v>0.41836008400000002</v>
      </c>
      <c r="I5512" s="17">
        <v>0.99525008299999995</v>
      </c>
      <c r="J5512" s="17">
        <v>4.7499999999999999E-3</v>
      </c>
      <c r="K5512" s="17">
        <v>0</v>
      </c>
    </row>
    <row r="5513" spans="1:11" x14ac:dyDescent="0.45">
      <c r="A5513" s="10" t="s">
        <v>49</v>
      </c>
      <c r="B5513" s="20">
        <v>0.81299999999999994</v>
      </c>
      <c r="C5513" s="19">
        <v>43603</v>
      </c>
      <c r="D5513" s="19">
        <v>6104.5158899999997</v>
      </c>
      <c r="E5513" s="23">
        <v>0.40921764300000002</v>
      </c>
      <c r="F5513" s="23">
        <v>0.28331025700000001</v>
      </c>
      <c r="G5513" s="17">
        <v>0.58177189600000001</v>
      </c>
      <c r="H5513" s="17">
        <v>0.41822810399999999</v>
      </c>
      <c r="I5513" s="17">
        <v>0.99525958299999995</v>
      </c>
      <c r="J5513" s="17">
        <v>4.7400000000000003E-3</v>
      </c>
      <c r="K5513" s="17">
        <v>0</v>
      </c>
    </row>
    <row r="5514" spans="1:11" x14ac:dyDescent="0.45">
      <c r="A5514" s="10" t="s">
        <v>49</v>
      </c>
      <c r="B5514" s="20">
        <v>0.81399999999999995</v>
      </c>
      <c r="C5514" s="19">
        <v>43661</v>
      </c>
      <c r="D5514" s="19">
        <v>6128.3209459999998</v>
      </c>
      <c r="E5514" s="23">
        <v>0.41146774200000003</v>
      </c>
      <c r="F5514" s="23">
        <v>0.28418986099999999</v>
      </c>
      <c r="G5514" s="17">
        <v>0.58198392200000004</v>
      </c>
      <c r="H5514" s="17">
        <v>0.41801607800000001</v>
      </c>
      <c r="I5514" s="17">
        <v>0.99526728099999995</v>
      </c>
      <c r="J5514" s="17">
        <v>4.7299999999999998E-3</v>
      </c>
      <c r="K5514" s="17">
        <v>0</v>
      </c>
    </row>
    <row r="5515" spans="1:11" x14ac:dyDescent="0.45">
      <c r="A5515" s="10" t="s">
        <v>49</v>
      </c>
      <c r="B5515" s="20">
        <v>0.81499999999999995</v>
      </c>
      <c r="C5515" s="19">
        <v>43713</v>
      </c>
      <c r="D5515" s="19">
        <v>6149.7503589999997</v>
      </c>
      <c r="E5515" s="23">
        <v>0.41267616099999999</v>
      </c>
      <c r="F5515" s="23">
        <v>0.28520863200000002</v>
      </c>
      <c r="G5515" s="17">
        <v>0.58232104900000004</v>
      </c>
      <c r="H5515" s="17">
        <v>0.41767895100000002</v>
      </c>
      <c r="I5515" s="17">
        <v>0.99527392699999995</v>
      </c>
      <c r="J5515" s="17">
        <v>4.7299999999999998E-3</v>
      </c>
      <c r="K5515" s="17">
        <v>0</v>
      </c>
    </row>
    <row r="5516" spans="1:11" x14ac:dyDescent="0.45">
      <c r="A5516" s="10" t="s">
        <v>49</v>
      </c>
      <c r="B5516" s="20">
        <v>0.81599999999999995</v>
      </c>
      <c r="C5516" s="19">
        <v>43749</v>
      </c>
      <c r="D5516" s="19">
        <v>6164.6293830000004</v>
      </c>
      <c r="E5516" s="23">
        <v>0.41368170199999998</v>
      </c>
      <c r="F5516" s="23">
        <v>0.286001534</v>
      </c>
      <c r="G5516" s="17">
        <v>0.58241331200000002</v>
      </c>
      <c r="H5516" s="17">
        <v>0.41758668799999998</v>
      </c>
      <c r="I5516" s="17">
        <v>0.99528419800000001</v>
      </c>
      <c r="J5516" s="17">
        <v>4.7200000000000002E-3</v>
      </c>
      <c r="K5516" s="17">
        <v>0</v>
      </c>
    </row>
    <row r="5517" spans="1:11" x14ac:dyDescent="0.45">
      <c r="A5517" s="10" t="s">
        <v>49</v>
      </c>
      <c r="B5517" s="20">
        <v>0.81699999999999995</v>
      </c>
      <c r="C5517" s="19">
        <v>43822</v>
      </c>
      <c r="D5517" s="19">
        <v>6194.8712969999997</v>
      </c>
      <c r="E5517" s="23">
        <v>0.41495917700000001</v>
      </c>
      <c r="F5517" s="23">
        <v>0.28680289199999998</v>
      </c>
      <c r="G5517" s="17">
        <v>0.58267536900000005</v>
      </c>
      <c r="H5517" s="17">
        <v>0.417324631</v>
      </c>
      <c r="I5517" s="17">
        <v>0.99529706299999998</v>
      </c>
      <c r="J5517" s="17">
        <v>4.7000000000000002E-3</v>
      </c>
      <c r="K5517" s="17">
        <v>0</v>
      </c>
    </row>
    <row r="5518" spans="1:11" x14ac:dyDescent="0.45">
      <c r="A5518" s="10" t="s">
        <v>49</v>
      </c>
      <c r="B5518" s="20">
        <v>0.81799999999999995</v>
      </c>
      <c r="C5518" s="19">
        <v>43846</v>
      </c>
      <c r="D5518" s="19">
        <v>6204.845045</v>
      </c>
      <c r="E5518" s="23">
        <v>0.416917013</v>
      </c>
      <c r="F5518" s="23">
        <v>0.287749529</v>
      </c>
      <c r="G5518" s="17">
        <v>0.58278976400000004</v>
      </c>
      <c r="H5518" s="17">
        <v>0.41721023600000001</v>
      </c>
      <c r="I5518" s="17">
        <v>0.99529997100000001</v>
      </c>
      <c r="J5518" s="17">
        <v>4.7000000000000002E-3</v>
      </c>
      <c r="K5518" s="17">
        <v>0</v>
      </c>
    </row>
    <row r="5519" spans="1:11" x14ac:dyDescent="0.45">
      <c r="A5519" s="10" t="s">
        <v>49</v>
      </c>
      <c r="B5519" s="20">
        <v>0.81899999999999995</v>
      </c>
      <c r="C5519" s="19">
        <v>43931</v>
      </c>
      <c r="D5519" s="19">
        <v>6240.3815640000003</v>
      </c>
      <c r="E5519" s="23">
        <v>0.42016028300000002</v>
      </c>
      <c r="F5519" s="23">
        <v>0.28847169</v>
      </c>
      <c r="G5519" s="17">
        <v>0.58300516700000005</v>
      </c>
      <c r="H5519" s="17">
        <v>0.41699483300000001</v>
      </c>
      <c r="I5519" s="17">
        <v>0.99531714999999998</v>
      </c>
      <c r="J5519" s="17">
        <v>4.6800000000000001E-3</v>
      </c>
      <c r="K5519" s="17">
        <v>0</v>
      </c>
    </row>
    <row r="5520" spans="1:11" x14ac:dyDescent="0.45">
      <c r="A5520" s="10" t="s">
        <v>49</v>
      </c>
      <c r="B5520" s="20">
        <v>0.82</v>
      </c>
      <c r="C5520" s="19">
        <v>43982</v>
      </c>
      <c r="D5520" s="19">
        <v>6261.8452580000003</v>
      </c>
      <c r="E5520" s="23">
        <v>0.42220720900000003</v>
      </c>
      <c r="F5520" s="23">
        <v>0.289870085</v>
      </c>
      <c r="G5520" s="17">
        <v>0.58317038799999998</v>
      </c>
      <c r="H5520" s="17">
        <v>0.41682961200000002</v>
      </c>
      <c r="I5520" s="17">
        <v>0.99532872800000005</v>
      </c>
      <c r="J5520" s="17">
        <v>4.6699999999999997E-3</v>
      </c>
      <c r="K5520" s="17">
        <v>0</v>
      </c>
    </row>
    <row r="5521" spans="1:11" x14ac:dyDescent="0.45">
      <c r="A5521" s="10" t="s">
        <v>49</v>
      </c>
      <c r="B5521" s="20">
        <v>0.82099999999999995</v>
      </c>
      <c r="C5521" s="19">
        <v>44038</v>
      </c>
      <c r="D5521" s="19">
        <v>6285.5961820000002</v>
      </c>
      <c r="E5521" s="23">
        <v>0.42474889500000002</v>
      </c>
      <c r="F5521" s="23">
        <v>0.29047529599999999</v>
      </c>
      <c r="G5521" s="17">
        <v>0.58354148699999997</v>
      </c>
      <c r="H5521" s="17">
        <v>0.41645851299999997</v>
      </c>
      <c r="I5521" s="17">
        <v>0.99534413300000002</v>
      </c>
      <c r="J5521" s="17">
        <v>4.6600000000000001E-3</v>
      </c>
      <c r="K5521" s="17">
        <v>0</v>
      </c>
    </row>
    <row r="5522" spans="1:11" x14ac:dyDescent="0.45">
      <c r="A5522" s="10" t="s">
        <v>49</v>
      </c>
      <c r="B5522" s="20">
        <v>0.82199999999999995</v>
      </c>
      <c r="C5522" s="19">
        <v>44088</v>
      </c>
      <c r="D5522" s="19">
        <v>6306.8496649999997</v>
      </c>
      <c r="E5522" s="23">
        <v>0.42524722399999998</v>
      </c>
      <c r="F5522" s="23">
        <v>0.29180793399999999</v>
      </c>
      <c r="G5522" s="17">
        <v>0.58394574499999996</v>
      </c>
      <c r="H5522" s="17">
        <v>0.41605425499999998</v>
      </c>
      <c r="I5522" s="17">
        <v>0.99535532900000001</v>
      </c>
      <c r="J5522" s="17">
        <v>4.64E-3</v>
      </c>
      <c r="K5522" s="17">
        <v>0</v>
      </c>
    </row>
    <row r="5523" spans="1:11" x14ac:dyDescent="0.45">
      <c r="A5523" s="10" t="s">
        <v>49</v>
      </c>
      <c r="B5523" s="20">
        <v>0.82299999999999995</v>
      </c>
      <c r="C5523" s="19">
        <v>44138</v>
      </c>
      <c r="D5523" s="19">
        <v>6328.1565629999996</v>
      </c>
      <c r="E5523" s="23">
        <v>0.429966393</v>
      </c>
      <c r="F5523" s="23">
        <v>0.29276090799999999</v>
      </c>
      <c r="G5523" s="17">
        <v>0.58382799399999996</v>
      </c>
      <c r="H5523" s="17">
        <v>0.41617200599999998</v>
      </c>
      <c r="I5523" s="17">
        <v>0.99536222200000002</v>
      </c>
      <c r="J5523" s="17">
        <v>4.64E-3</v>
      </c>
      <c r="K5523" s="17">
        <v>0</v>
      </c>
    </row>
    <row r="5524" spans="1:11" x14ac:dyDescent="0.45">
      <c r="A5524" s="10" t="s">
        <v>49</v>
      </c>
      <c r="B5524" s="20">
        <v>0.82399999999999995</v>
      </c>
      <c r="C5524" s="19">
        <v>44188</v>
      </c>
      <c r="D5524" s="19">
        <v>6349.686987</v>
      </c>
      <c r="E5524" s="23">
        <v>0.43143645000000003</v>
      </c>
      <c r="F5524" s="23">
        <v>0.293546643</v>
      </c>
      <c r="G5524" s="17">
        <v>0.58393681500000005</v>
      </c>
      <c r="H5524" s="17">
        <v>0.416063185</v>
      </c>
      <c r="I5524" s="17">
        <v>0.99537414300000004</v>
      </c>
      <c r="J5524" s="17">
        <v>4.6299999999999996E-3</v>
      </c>
      <c r="K5524" s="17">
        <v>0</v>
      </c>
    </row>
    <row r="5525" spans="1:11" x14ac:dyDescent="0.45">
      <c r="A5525" s="10" t="s">
        <v>49</v>
      </c>
      <c r="B5525" s="20">
        <v>0.82499999999999996</v>
      </c>
      <c r="C5525" s="19">
        <v>44246</v>
      </c>
      <c r="D5525" s="19">
        <v>6374.7494340000003</v>
      </c>
      <c r="E5525" s="23">
        <v>0.432999631</v>
      </c>
      <c r="F5525" s="23">
        <v>0.29443572400000001</v>
      </c>
      <c r="G5525" s="17">
        <v>0.58405279600000004</v>
      </c>
      <c r="H5525" s="17">
        <v>0.41594720400000001</v>
      </c>
      <c r="I5525" s="17">
        <v>0.99538304799999999</v>
      </c>
      <c r="J5525" s="17">
        <v>4.62E-3</v>
      </c>
      <c r="K5525" s="17">
        <v>0</v>
      </c>
    </row>
    <row r="5526" spans="1:11" x14ac:dyDescent="0.45">
      <c r="A5526" s="10" t="s">
        <v>49</v>
      </c>
      <c r="B5526" s="20">
        <v>0.82599999999999996</v>
      </c>
      <c r="C5526" s="19">
        <v>44296</v>
      </c>
      <c r="D5526" s="19">
        <v>6396.4042300000001</v>
      </c>
      <c r="E5526" s="23">
        <v>0.43337511000000001</v>
      </c>
      <c r="F5526" s="23">
        <v>0.29566130099999999</v>
      </c>
      <c r="G5526" s="17">
        <v>0.58395791900000005</v>
      </c>
      <c r="H5526" s="17">
        <v>0.41604208100000001</v>
      </c>
      <c r="I5526" s="17">
        <v>0.99538946800000005</v>
      </c>
      <c r="J5526" s="17">
        <v>4.6100000000000004E-3</v>
      </c>
      <c r="K5526" s="17">
        <v>0</v>
      </c>
    </row>
    <row r="5527" spans="1:11" x14ac:dyDescent="0.45">
      <c r="A5527" s="10" t="s">
        <v>49</v>
      </c>
      <c r="B5527" s="20">
        <v>0.82699999999999996</v>
      </c>
      <c r="C5527" s="19">
        <v>44359</v>
      </c>
      <c r="D5527" s="19">
        <v>6423.7838270000002</v>
      </c>
      <c r="E5527" s="23">
        <v>0.43578265399999999</v>
      </c>
      <c r="F5527" s="23">
        <v>0.29658680500000001</v>
      </c>
      <c r="G5527" s="17">
        <v>0.58434590500000005</v>
      </c>
      <c r="H5527" s="17">
        <v>0.415654095</v>
      </c>
      <c r="I5527" s="17">
        <v>0.99540193499999996</v>
      </c>
      <c r="J5527" s="17">
        <v>4.5999999999999999E-3</v>
      </c>
      <c r="K5527" s="17">
        <v>0</v>
      </c>
    </row>
    <row r="5528" spans="1:11" x14ac:dyDescent="0.45">
      <c r="A5528" s="10" t="s">
        <v>49</v>
      </c>
      <c r="B5528" s="20">
        <v>0.82799999999999996</v>
      </c>
      <c r="C5528" s="19">
        <v>44414</v>
      </c>
      <c r="D5528" s="19">
        <v>6447.8083349999997</v>
      </c>
      <c r="E5528" s="23">
        <v>0.439241206</v>
      </c>
      <c r="F5528" s="23">
        <v>0.29766718599999997</v>
      </c>
      <c r="G5528" s="17">
        <v>0.58459044400000004</v>
      </c>
      <c r="H5528" s="17">
        <v>0.41540955600000001</v>
      </c>
      <c r="I5528" s="17">
        <v>0.99487754100000003</v>
      </c>
      <c r="J5528" s="17">
        <v>5.1200000000000004E-3</v>
      </c>
      <c r="K5528" s="17">
        <v>0</v>
      </c>
    </row>
    <row r="5529" spans="1:11" x14ac:dyDescent="0.45">
      <c r="A5529" s="10" t="s">
        <v>49</v>
      </c>
      <c r="B5529" s="20">
        <v>0.83</v>
      </c>
      <c r="C5529" s="19">
        <v>44521</v>
      </c>
      <c r="D5529" s="19">
        <v>6494.9119689999998</v>
      </c>
      <c r="E5529" s="23">
        <v>0.44143194800000002</v>
      </c>
      <c r="F5529" s="23">
        <v>0.2987804</v>
      </c>
      <c r="G5529" s="17">
        <v>0.584959907</v>
      </c>
      <c r="H5529" s="17">
        <v>0.415040093</v>
      </c>
      <c r="I5529" s="17">
        <v>0.99489350099999996</v>
      </c>
      <c r="J5529" s="17">
        <v>5.11E-3</v>
      </c>
      <c r="K5529" s="17">
        <v>0</v>
      </c>
    </row>
    <row r="5530" spans="1:11" x14ac:dyDescent="0.45">
      <c r="A5530" s="10" t="s">
        <v>49</v>
      </c>
      <c r="B5530" s="20">
        <v>0.83099999999999996</v>
      </c>
      <c r="C5530" s="19">
        <v>44563</v>
      </c>
      <c r="D5530" s="19">
        <v>6513.493023</v>
      </c>
      <c r="E5530" s="23">
        <v>0.443241565</v>
      </c>
      <c r="F5530" s="23">
        <v>0.30057625599999999</v>
      </c>
      <c r="G5530" s="17">
        <v>0.58528375600000004</v>
      </c>
      <c r="H5530" s="17">
        <v>0.41471624400000001</v>
      </c>
      <c r="I5530" s="17">
        <v>0.99489694799999995</v>
      </c>
      <c r="J5530" s="17">
        <v>5.1000000000000004E-3</v>
      </c>
      <c r="K5530" s="17">
        <v>0</v>
      </c>
    </row>
    <row r="5531" spans="1:11" x14ac:dyDescent="0.45">
      <c r="A5531" s="10" t="s">
        <v>49</v>
      </c>
      <c r="B5531" s="20">
        <v>0.83199999999999996</v>
      </c>
      <c r="C5531" s="19">
        <v>44622</v>
      </c>
      <c r="D5531" s="19">
        <v>6539.6988629999996</v>
      </c>
      <c r="E5531" s="23">
        <v>0.44451765799999998</v>
      </c>
      <c r="F5531" s="23">
        <v>0.301430686</v>
      </c>
      <c r="G5531" s="17">
        <v>0.58583210100000005</v>
      </c>
      <c r="H5531" s="17">
        <v>0.41416789900000001</v>
      </c>
      <c r="I5531" s="17">
        <v>0.99491248200000004</v>
      </c>
      <c r="J5531" s="17">
        <v>5.0899999999999999E-3</v>
      </c>
      <c r="K5531" s="17">
        <v>0</v>
      </c>
    </row>
    <row r="5532" spans="1:11" x14ac:dyDescent="0.45">
      <c r="A5532" s="10" t="s">
        <v>49</v>
      </c>
      <c r="B5532" s="20">
        <v>0.83299999999999996</v>
      </c>
      <c r="C5532" s="19">
        <v>44682</v>
      </c>
      <c r="D5532" s="19">
        <v>6566.4626090000002</v>
      </c>
      <c r="E5532" s="23">
        <v>0.44820662</v>
      </c>
      <c r="F5532" s="23">
        <v>0.30259528600000002</v>
      </c>
      <c r="G5532" s="17">
        <v>0.58616445100000003</v>
      </c>
      <c r="H5532" s="17">
        <v>0.41383554900000002</v>
      </c>
      <c r="I5532" s="17">
        <v>0.99492981999999996</v>
      </c>
      <c r="J5532" s="17">
        <v>5.0699999999999999E-3</v>
      </c>
      <c r="K5532" s="17">
        <v>0</v>
      </c>
    </row>
    <row r="5533" spans="1:11" x14ac:dyDescent="0.45">
      <c r="A5533" s="10" t="s">
        <v>49</v>
      </c>
      <c r="B5533" s="20">
        <v>0.83399999999999996</v>
      </c>
      <c r="C5533" s="19">
        <v>44735</v>
      </c>
      <c r="D5533" s="19">
        <v>6590.3071090000003</v>
      </c>
      <c r="E5533" s="23">
        <v>0.45078961699999998</v>
      </c>
      <c r="F5533" s="23">
        <v>0.303533726</v>
      </c>
      <c r="G5533" s="17">
        <v>0.58645356000000004</v>
      </c>
      <c r="H5533" s="17">
        <v>0.41354644000000002</v>
      </c>
      <c r="I5533" s="17">
        <v>0.99494025699999999</v>
      </c>
      <c r="J5533" s="17">
        <v>5.0600000000000003E-3</v>
      </c>
      <c r="K5533" s="17">
        <v>0</v>
      </c>
    </row>
    <row r="5534" spans="1:11" x14ac:dyDescent="0.45">
      <c r="A5534" s="10" t="s">
        <v>49</v>
      </c>
      <c r="B5534" s="20">
        <v>0.83499999999999996</v>
      </c>
      <c r="C5534" s="19">
        <v>44777</v>
      </c>
      <c r="D5534" s="19">
        <v>6609.2942460000004</v>
      </c>
      <c r="E5534" s="23">
        <v>0.452735736</v>
      </c>
      <c r="F5534" s="23">
        <v>0.30474831299999999</v>
      </c>
      <c r="G5534" s="17">
        <v>0.58681912599999997</v>
      </c>
      <c r="H5534" s="17">
        <v>0.41318087399999998</v>
      </c>
      <c r="I5534" s="17">
        <v>0.99495836100000001</v>
      </c>
      <c r="J5534" s="17">
        <v>5.0400000000000002E-3</v>
      </c>
      <c r="K5534" s="17">
        <v>0</v>
      </c>
    </row>
    <row r="5535" spans="1:11" x14ac:dyDescent="0.45">
      <c r="A5535" s="10" t="s">
        <v>49</v>
      </c>
      <c r="B5535" s="20">
        <v>0.83599999999999997</v>
      </c>
      <c r="C5535" s="19">
        <v>44830</v>
      </c>
      <c r="D5535" s="19">
        <v>6633.3384370000003</v>
      </c>
      <c r="E5535" s="23">
        <v>0.45450953100000002</v>
      </c>
      <c r="F5535" s="23">
        <v>0.30557931500000002</v>
      </c>
      <c r="G5535" s="17">
        <v>0.58703992900000002</v>
      </c>
      <c r="H5535" s="17">
        <v>0.41296007099999998</v>
      </c>
      <c r="I5535" s="17">
        <v>0.99497254000000002</v>
      </c>
      <c r="J5535" s="17">
        <v>5.0299999999999997E-3</v>
      </c>
      <c r="K5535" s="17">
        <v>0</v>
      </c>
    </row>
    <row r="5536" spans="1:11" x14ac:dyDescent="0.45">
      <c r="A5536" s="10" t="s">
        <v>49</v>
      </c>
      <c r="B5536" s="20">
        <v>0.83699999999999997</v>
      </c>
      <c r="C5536" s="19">
        <v>44887</v>
      </c>
      <c r="D5536" s="19">
        <v>6659.2581110000001</v>
      </c>
      <c r="E5536" s="23">
        <v>0.45487662800000001</v>
      </c>
      <c r="F5536" s="23">
        <v>0.30667221099999997</v>
      </c>
      <c r="G5536" s="17">
        <v>0.58709648699999994</v>
      </c>
      <c r="H5536" s="17">
        <v>0.412903513</v>
      </c>
      <c r="I5536" s="17">
        <v>0.99498720299999999</v>
      </c>
      <c r="J5536" s="17">
        <v>5.0099999999999997E-3</v>
      </c>
      <c r="K5536" s="17">
        <v>0</v>
      </c>
    </row>
    <row r="5537" spans="1:11" x14ac:dyDescent="0.45">
      <c r="A5537" s="10" t="s">
        <v>49</v>
      </c>
      <c r="B5537" s="20">
        <v>0.83799999999999997</v>
      </c>
      <c r="C5537" s="19">
        <v>44941</v>
      </c>
      <c r="D5537" s="19">
        <v>6683.9493650000004</v>
      </c>
      <c r="E5537" s="23">
        <v>0.458240598</v>
      </c>
      <c r="F5537" s="23">
        <v>0.30772685700000002</v>
      </c>
      <c r="G5537" s="17">
        <v>0.58721434800000005</v>
      </c>
      <c r="H5537" s="17">
        <v>0.412785652</v>
      </c>
      <c r="I5537" s="17">
        <v>0.99500261300000004</v>
      </c>
      <c r="J5537" s="17">
        <v>5.0000000000000001E-3</v>
      </c>
      <c r="K5537" s="17">
        <v>0</v>
      </c>
    </row>
    <row r="5538" spans="1:11" x14ac:dyDescent="0.45">
      <c r="A5538" s="10" t="s">
        <v>49</v>
      </c>
      <c r="B5538" s="20">
        <v>0.83899999999999997</v>
      </c>
      <c r="C5538" s="19">
        <v>45001</v>
      </c>
      <c r="D5538" s="19">
        <v>6711.6040720000001</v>
      </c>
      <c r="E5538" s="23">
        <v>0.46283436900000002</v>
      </c>
      <c r="F5538" s="23">
        <v>0.308691194</v>
      </c>
      <c r="G5538" s="17">
        <v>0.58732028199999997</v>
      </c>
      <c r="H5538" s="17">
        <v>0.41267971799999997</v>
      </c>
      <c r="I5538" s="17">
        <v>0.99501223400000005</v>
      </c>
      <c r="J5538" s="17">
        <v>4.9899999999999996E-3</v>
      </c>
      <c r="K5538" s="17">
        <v>0</v>
      </c>
    </row>
    <row r="5539" spans="1:11" x14ac:dyDescent="0.45">
      <c r="A5539" s="10" t="s">
        <v>49</v>
      </c>
      <c r="B5539" s="20">
        <v>0.84</v>
      </c>
      <c r="C5539" s="19">
        <v>45057</v>
      </c>
      <c r="D5539" s="19">
        <v>6737.6110019999996</v>
      </c>
      <c r="E5539" s="23">
        <v>0.46501378799999998</v>
      </c>
      <c r="F5539" s="23">
        <v>0.30982346900000002</v>
      </c>
      <c r="G5539" s="17">
        <v>0.58741150099999995</v>
      </c>
      <c r="H5539" s="17">
        <v>0.412588499</v>
      </c>
      <c r="I5539" s="17">
        <v>0.99502440000000003</v>
      </c>
      <c r="J5539" s="17">
        <v>4.9800000000000001E-3</v>
      </c>
      <c r="K5539" s="17">
        <v>0</v>
      </c>
    </row>
    <row r="5540" spans="1:11" x14ac:dyDescent="0.45">
      <c r="A5540" s="10" t="s">
        <v>49</v>
      </c>
      <c r="B5540" s="20">
        <v>0.84099999999999997</v>
      </c>
      <c r="C5540" s="19">
        <v>45093</v>
      </c>
      <c r="D5540" s="19">
        <v>6754.368418</v>
      </c>
      <c r="E5540" s="23">
        <v>0.466153441</v>
      </c>
      <c r="F5540" s="23">
        <v>0.31088104900000002</v>
      </c>
      <c r="G5540" s="17">
        <v>0.58774089100000004</v>
      </c>
      <c r="H5540" s="17">
        <v>0.41225910900000001</v>
      </c>
      <c r="I5540" s="17">
        <v>0.99503422500000005</v>
      </c>
      <c r="J5540" s="17">
        <v>4.9699999999999996E-3</v>
      </c>
      <c r="K5540" s="17">
        <v>0</v>
      </c>
    </row>
    <row r="5541" spans="1:11" x14ac:dyDescent="0.45">
      <c r="A5541" s="10" t="s">
        <v>49</v>
      </c>
      <c r="B5541" s="20">
        <v>0.84199999999999997</v>
      </c>
      <c r="C5541" s="19">
        <v>45163</v>
      </c>
      <c r="D5541" s="19">
        <v>6787.1136370000004</v>
      </c>
      <c r="E5541" s="23">
        <v>0.46942208200000002</v>
      </c>
      <c r="F5541" s="23">
        <v>0.31181771400000002</v>
      </c>
      <c r="G5541" s="17">
        <v>0.58764918200000005</v>
      </c>
      <c r="H5541" s="17">
        <v>0.41235081800000001</v>
      </c>
      <c r="I5541" s="17">
        <v>0.99505027000000001</v>
      </c>
      <c r="J5541" s="17">
        <v>4.9500000000000004E-3</v>
      </c>
      <c r="K5541" s="17">
        <v>0</v>
      </c>
    </row>
    <row r="5542" spans="1:11" x14ac:dyDescent="0.45">
      <c r="A5542" s="10" t="s">
        <v>49</v>
      </c>
      <c r="B5542" s="20">
        <v>0.84299999999999997</v>
      </c>
      <c r="C5542" s="19">
        <v>45219</v>
      </c>
      <c r="D5542" s="19">
        <v>6813.5120470000002</v>
      </c>
      <c r="E5542" s="23">
        <v>0.47257409099999997</v>
      </c>
      <c r="F5542" s="23">
        <v>0.31278075399999999</v>
      </c>
      <c r="G5542" s="17">
        <v>0.58776178199999995</v>
      </c>
      <c r="H5542" s="17">
        <v>0.41223821799999999</v>
      </c>
      <c r="I5542" s="17">
        <v>0.99505084899999996</v>
      </c>
      <c r="J5542" s="17">
        <v>4.9500000000000004E-3</v>
      </c>
      <c r="K5542" s="17">
        <v>0</v>
      </c>
    </row>
    <row r="5543" spans="1:11" x14ac:dyDescent="0.45">
      <c r="A5543" s="10" t="s">
        <v>49</v>
      </c>
      <c r="B5543" s="20">
        <v>0.84399999999999997</v>
      </c>
      <c r="C5543" s="19">
        <v>45272</v>
      </c>
      <c r="D5543" s="19">
        <v>6838.8365659999999</v>
      </c>
      <c r="E5543" s="23">
        <v>0.48138673599999998</v>
      </c>
      <c r="F5543" s="23">
        <v>0.31415965899999998</v>
      </c>
      <c r="G5543" s="17">
        <v>0.58822230099999995</v>
      </c>
      <c r="H5543" s="17">
        <v>0.411777699</v>
      </c>
      <c r="I5543" s="17">
        <v>0.99506254299999997</v>
      </c>
      <c r="J5543" s="17">
        <v>4.9399999999999999E-3</v>
      </c>
      <c r="K5543" s="17">
        <v>0</v>
      </c>
    </row>
    <row r="5544" spans="1:11" x14ac:dyDescent="0.45">
      <c r="A5544" s="10" t="s">
        <v>49</v>
      </c>
      <c r="B5544" s="20">
        <v>0.84499999999999997</v>
      </c>
      <c r="C5544" s="19">
        <v>45316</v>
      </c>
      <c r="D5544" s="19">
        <v>6860.0656799999997</v>
      </c>
      <c r="E5544" s="23">
        <v>0.48269851400000002</v>
      </c>
      <c r="F5544" s="23">
        <v>0.31509225200000002</v>
      </c>
      <c r="G5544" s="17">
        <v>0.58840144800000005</v>
      </c>
      <c r="H5544" s="17">
        <v>0.41159855200000001</v>
      </c>
      <c r="I5544" s="17">
        <v>0.99506826000000004</v>
      </c>
      <c r="J5544" s="17">
        <v>4.9300000000000004E-3</v>
      </c>
      <c r="K5544" s="17">
        <v>0</v>
      </c>
    </row>
    <row r="5545" spans="1:11" x14ac:dyDescent="0.45">
      <c r="A5545" s="10" t="s">
        <v>49</v>
      </c>
      <c r="B5545" s="20">
        <v>0.84599999999999997</v>
      </c>
      <c r="C5545" s="19">
        <v>45372</v>
      </c>
      <c r="D5545" s="19">
        <v>6887.1485229999998</v>
      </c>
      <c r="E5545" s="23">
        <v>0.48449462500000001</v>
      </c>
      <c r="F5545" s="23">
        <v>0.31635681999999998</v>
      </c>
      <c r="G5545" s="17">
        <v>0.58882129900000002</v>
      </c>
      <c r="H5545" s="17">
        <v>0.41117870099999998</v>
      </c>
      <c r="I5545" s="17">
        <v>0.99507519</v>
      </c>
      <c r="J5545" s="17">
        <v>4.9199999999999999E-3</v>
      </c>
      <c r="K5545" s="17">
        <v>0</v>
      </c>
    </row>
    <row r="5546" spans="1:11" x14ac:dyDescent="0.45">
      <c r="A5546" s="10" t="s">
        <v>49</v>
      </c>
      <c r="B5546" s="20">
        <v>0.84699999999999998</v>
      </c>
      <c r="C5546" s="19">
        <v>45416</v>
      </c>
      <c r="D5546" s="19">
        <v>6908.4799819999998</v>
      </c>
      <c r="E5546" s="23">
        <v>0.48593033299999999</v>
      </c>
      <c r="F5546" s="23">
        <v>0.31757931099999998</v>
      </c>
      <c r="G5546" s="17">
        <v>0.58908754600000002</v>
      </c>
      <c r="H5546" s="17">
        <v>0.41091245399999998</v>
      </c>
      <c r="I5546" s="17">
        <v>0.99508290300000002</v>
      </c>
      <c r="J5546" s="17">
        <v>4.9199999999999999E-3</v>
      </c>
      <c r="K5546" s="17">
        <v>0</v>
      </c>
    </row>
    <row r="5547" spans="1:11" x14ac:dyDescent="0.45">
      <c r="A5547" s="10" t="s">
        <v>49</v>
      </c>
      <c r="B5547" s="20">
        <v>0.84799999999999998</v>
      </c>
      <c r="C5547" s="19">
        <v>45486</v>
      </c>
      <c r="D5547" s="19">
        <v>6942.5386879999996</v>
      </c>
      <c r="E5547" s="23">
        <v>0.487142678</v>
      </c>
      <c r="F5547" s="23">
        <v>0.31822582399999999</v>
      </c>
      <c r="G5547" s="17">
        <v>0.58930220300000002</v>
      </c>
      <c r="H5547" s="17">
        <v>0.41069779699999998</v>
      </c>
      <c r="I5547" s="17">
        <v>0.99509907099999995</v>
      </c>
      <c r="J5547" s="17">
        <v>4.8999999999999998E-3</v>
      </c>
      <c r="K5547" s="17">
        <v>0</v>
      </c>
    </row>
    <row r="5548" spans="1:11" x14ac:dyDescent="0.45">
      <c r="A5548" s="10" t="s">
        <v>49</v>
      </c>
      <c r="B5548" s="20">
        <v>0.84899999999999998</v>
      </c>
      <c r="C5548" s="19">
        <v>45537</v>
      </c>
      <c r="D5548" s="19">
        <v>6967.4966530000002</v>
      </c>
      <c r="E5548" s="23">
        <v>0.49107016399999998</v>
      </c>
      <c r="F5548" s="23">
        <v>0.31993843199999999</v>
      </c>
      <c r="G5548" s="17">
        <v>0.58894964500000002</v>
      </c>
      <c r="H5548" s="17">
        <v>0.41105035499999998</v>
      </c>
      <c r="I5548" s="17">
        <v>0.99512337200000001</v>
      </c>
      <c r="J5548" s="17">
        <v>4.8799999999999998E-3</v>
      </c>
      <c r="K5548" s="17">
        <v>0</v>
      </c>
    </row>
    <row r="5549" spans="1:11" x14ac:dyDescent="0.45">
      <c r="A5549" s="10" t="s">
        <v>49</v>
      </c>
      <c r="B5549" s="20">
        <v>0.85</v>
      </c>
      <c r="C5549" s="19">
        <v>45592</v>
      </c>
      <c r="D5549" s="19">
        <v>6994.5603870000004</v>
      </c>
      <c r="E5549" s="23">
        <v>0.49331176700000001</v>
      </c>
      <c r="F5549" s="23">
        <v>0.32094151700000001</v>
      </c>
      <c r="G5549" s="17">
        <v>0.58900684299999995</v>
      </c>
      <c r="H5549" s="17">
        <v>0.410993157</v>
      </c>
      <c r="I5549" s="17">
        <v>0.99513715599999997</v>
      </c>
      <c r="J5549" s="17">
        <v>4.8599999999999997E-3</v>
      </c>
      <c r="K5549" s="17">
        <v>0</v>
      </c>
    </row>
    <row r="5550" spans="1:11" x14ac:dyDescent="0.45">
      <c r="A5550" s="10" t="s">
        <v>49</v>
      </c>
      <c r="B5550" s="20">
        <v>0.85099999999999998</v>
      </c>
      <c r="C5550" s="19">
        <v>45641</v>
      </c>
      <c r="D5550" s="19">
        <v>7018.7981760000002</v>
      </c>
      <c r="E5550" s="23">
        <v>0.49757403500000003</v>
      </c>
      <c r="F5550" s="23">
        <v>0.322240107</v>
      </c>
      <c r="G5550" s="17">
        <v>0.58933853300000005</v>
      </c>
      <c r="H5550" s="17">
        <v>0.410661467</v>
      </c>
      <c r="I5550" s="17">
        <v>0.99514266100000004</v>
      </c>
      <c r="J5550" s="17">
        <v>4.8599999999999997E-3</v>
      </c>
      <c r="K5550" s="17">
        <v>0</v>
      </c>
    </row>
    <row r="5551" spans="1:11" x14ac:dyDescent="0.45">
      <c r="A5551" s="10" t="s">
        <v>49</v>
      </c>
      <c r="B5551" s="20">
        <v>0.85199999999999998</v>
      </c>
      <c r="C5551" s="19">
        <v>45693</v>
      </c>
      <c r="D5551" s="19">
        <v>7044.7384060000004</v>
      </c>
      <c r="E5551" s="23">
        <v>0.50051965499999995</v>
      </c>
      <c r="F5551" s="23">
        <v>0.32310050099999998</v>
      </c>
      <c r="G5551" s="17">
        <v>0.58934628899999997</v>
      </c>
      <c r="H5551" s="17">
        <v>0.41065371099999998</v>
      </c>
      <c r="I5551" s="17">
        <v>0.99515674300000001</v>
      </c>
      <c r="J5551" s="17">
        <v>4.8399999999999997E-3</v>
      </c>
      <c r="K5551" s="17">
        <v>0</v>
      </c>
    </row>
    <row r="5552" spans="1:11" x14ac:dyDescent="0.45">
      <c r="A5552" s="10" t="s">
        <v>49</v>
      </c>
      <c r="B5552" s="20">
        <v>0.85299999999999998</v>
      </c>
      <c r="C5552" s="19">
        <v>45755</v>
      </c>
      <c r="D5552" s="19">
        <v>7075.924403</v>
      </c>
      <c r="E5552" s="23">
        <v>0.50450757899999998</v>
      </c>
      <c r="F5552" s="23">
        <v>0.32445848500000002</v>
      </c>
      <c r="G5552" s="17">
        <v>0.589727899</v>
      </c>
      <c r="H5552" s="17">
        <v>0.410272101</v>
      </c>
      <c r="I5552" s="17">
        <v>0.99516353000000002</v>
      </c>
      <c r="J5552" s="17">
        <v>4.8399999999999997E-3</v>
      </c>
      <c r="K5552" s="17">
        <v>0</v>
      </c>
    </row>
    <row r="5553" spans="1:11" x14ac:dyDescent="0.45">
      <c r="A5553" s="10" t="s">
        <v>49</v>
      </c>
      <c r="B5553" s="20">
        <v>0.85399999999999998</v>
      </c>
      <c r="C5553" s="19">
        <v>45805</v>
      </c>
      <c r="D5553" s="19">
        <v>7101.2506640000001</v>
      </c>
      <c r="E5553" s="23">
        <v>0.50852023400000002</v>
      </c>
      <c r="F5553" s="23">
        <v>0.32559922200000002</v>
      </c>
      <c r="G5553" s="17">
        <v>0.58987010200000001</v>
      </c>
      <c r="H5553" s="17">
        <v>0.41012989799999999</v>
      </c>
      <c r="I5553" s="17">
        <v>0.99517531199999998</v>
      </c>
      <c r="J5553" s="17">
        <v>4.8199999999999996E-3</v>
      </c>
      <c r="K5553" s="17">
        <v>0</v>
      </c>
    </row>
    <row r="5554" spans="1:11" x14ac:dyDescent="0.45">
      <c r="A5554" s="10" t="s">
        <v>49</v>
      </c>
      <c r="B5554" s="20">
        <v>0.85499999999999998</v>
      </c>
      <c r="C5554" s="19">
        <v>45861</v>
      </c>
      <c r="D5554" s="19">
        <v>7129.761254</v>
      </c>
      <c r="E5554" s="23">
        <v>0.50940646599999995</v>
      </c>
      <c r="F5554" s="23">
        <v>0.32693755699999999</v>
      </c>
      <c r="G5554" s="17">
        <v>0.58989119300000004</v>
      </c>
      <c r="H5554" s="17">
        <v>0.41010880700000002</v>
      </c>
      <c r="I5554" s="17">
        <v>0.99518872999999997</v>
      </c>
      <c r="J5554" s="17">
        <v>4.81E-3</v>
      </c>
      <c r="K5554" s="17">
        <v>0</v>
      </c>
    </row>
    <row r="5555" spans="1:11" x14ac:dyDescent="0.45">
      <c r="A5555" s="10" t="s">
        <v>49</v>
      </c>
      <c r="B5555" s="20">
        <v>0.85599999999999998</v>
      </c>
      <c r="C5555" s="19">
        <v>45916</v>
      </c>
      <c r="D5555" s="19">
        <v>7157.8608919999997</v>
      </c>
      <c r="E5555" s="23">
        <v>0.51320902199999996</v>
      </c>
      <c r="F5555" s="23">
        <v>0.32819206400000001</v>
      </c>
      <c r="G5555" s="17">
        <v>0.59018642700000001</v>
      </c>
      <c r="H5555" s="17">
        <v>0.40981357299999999</v>
      </c>
      <c r="I5555" s="17">
        <v>0.99519932300000002</v>
      </c>
      <c r="J5555" s="17">
        <v>4.7999999999999996E-3</v>
      </c>
      <c r="K5555" s="17">
        <v>0</v>
      </c>
    </row>
    <row r="5556" spans="1:11" x14ac:dyDescent="0.45">
      <c r="A5556" s="10" t="s">
        <v>49</v>
      </c>
      <c r="B5556" s="20">
        <v>0.85699999999999998</v>
      </c>
      <c r="C5556" s="19">
        <v>45968</v>
      </c>
      <c r="D5556" s="19">
        <v>7184.6483179999996</v>
      </c>
      <c r="E5556" s="23">
        <v>0.517367523</v>
      </c>
      <c r="F5556" s="23">
        <v>0.32942321400000002</v>
      </c>
      <c r="G5556" s="17">
        <v>0.59025844100000002</v>
      </c>
      <c r="H5556" s="17">
        <v>0.40974155899999998</v>
      </c>
      <c r="I5556" s="17">
        <v>0.99521098100000005</v>
      </c>
      <c r="J5556" s="17">
        <v>4.79E-3</v>
      </c>
      <c r="K5556" s="17">
        <v>0</v>
      </c>
    </row>
    <row r="5557" spans="1:11" x14ac:dyDescent="0.45">
      <c r="A5557" s="10" t="s">
        <v>49</v>
      </c>
      <c r="B5557" s="20">
        <v>0.85799999999999998</v>
      </c>
      <c r="C5557" s="19">
        <v>46012</v>
      </c>
      <c r="D5557" s="19">
        <v>7207.4909729999999</v>
      </c>
      <c r="E5557" s="23">
        <v>0.52024882299999997</v>
      </c>
      <c r="F5557" s="23">
        <v>0.33026065999999998</v>
      </c>
      <c r="G5557" s="17">
        <v>0.59060679800000004</v>
      </c>
      <c r="H5557" s="17">
        <v>0.40939320200000001</v>
      </c>
      <c r="I5557" s="17">
        <v>0.99522620900000003</v>
      </c>
      <c r="J5557" s="17">
        <v>4.7699999999999999E-3</v>
      </c>
      <c r="K5557" s="17">
        <v>0</v>
      </c>
    </row>
    <row r="5558" spans="1:11" x14ac:dyDescent="0.45">
      <c r="A5558" s="10" t="s">
        <v>49</v>
      </c>
      <c r="B5558" s="20">
        <v>0.85899999999999999</v>
      </c>
      <c r="C5558" s="19">
        <v>46072</v>
      </c>
      <c r="D5558" s="19">
        <v>7238.8299200000001</v>
      </c>
      <c r="E5558" s="23">
        <v>0.52301881900000002</v>
      </c>
      <c r="F5558" s="23">
        <v>0.331578333</v>
      </c>
      <c r="G5558" s="17">
        <v>0.59051050500000002</v>
      </c>
      <c r="H5558" s="17">
        <v>0.40948949499999998</v>
      </c>
      <c r="I5558" s="17">
        <v>0.99523416799999997</v>
      </c>
      <c r="J5558" s="17">
        <v>4.7699999999999999E-3</v>
      </c>
      <c r="K5558" s="17">
        <v>0</v>
      </c>
    </row>
    <row r="5559" spans="1:11" x14ac:dyDescent="0.45">
      <c r="A5559" s="10" t="s">
        <v>49</v>
      </c>
      <c r="B5559" s="20">
        <v>0.86</v>
      </c>
      <c r="C5559" s="19">
        <v>46126</v>
      </c>
      <c r="D5559" s="19">
        <v>7267.1238499999999</v>
      </c>
      <c r="E5559" s="23">
        <v>0.52552348699999996</v>
      </c>
      <c r="F5559" s="23">
        <v>0.33256746399999998</v>
      </c>
      <c r="G5559" s="17">
        <v>0.59072974</v>
      </c>
      <c r="H5559" s="17">
        <v>0.40927026</v>
      </c>
      <c r="I5559" s="17">
        <v>0.99524137999999995</v>
      </c>
      <c r="J5559" s="17">
        <v>4.7600000000000003E-3</v>
      </c>
      <c r="K5559" s="17">
        <v>0</v>
      </c>
    </row>
    <row r="5560" spans="1:11" x14ac:dyDescent="0.45">
      <c r="A5560" s="10" t="s">
        <v>49</v>
      </c>
      <c r="B5560" s="20">
        <v>0.86099999999999999</v>
      </c>
      <c r="C5560" s="19">
        <v>46177</v>
      </c>
      <c r="D5560" s="19">
        <v>7293.9803830000001</v>
      </c>
      <c r="E5560" s="23">
        <v>0.52847564800000002</v>
      </c>
      <c r="F5560" s="23">
        <v>0.33418483500000001</v>
      </c>
      <c r="G5560" s="17">
        <v>0.59079195299999998</v>
      </c>
      <c r="H5560" s="17">
        <v>0.40920804700000002</v>
      </c>
      <c r="I5560" s="17">
        <v>0.99525698399999996</v>
      </c>
      <c r="J5560" s="17">
        <v>4.7400000000000003E-3</v>
      </c>
      <c r="K5560" s="17">
        <v>0</v>
      </c>
    </row>
    <row r="5561" spans="1:11" x14ac:dyDescent="0.45">
      <c r="A5561" s="10" t="s">
        <v>49</v>
      </c>
      <c r="B5561" s="20">
        <v>0.86199999999999999</v>
      </c>
      <c r="C5561" s="19">
        <v>46213</v>
      </c>
      <c r="D5561" s="19">
        <v>7313.0352050000001</v>
      </c>
      <c r="E5561" s="23">
        <v>0.52957491199999995</v>
      </c>
      <c r="F5561" s="23">
        <v>0.33503108500000001</v>
      </c>
      <c r="G5561" s="17">
        <v>0.59069958700000003</v>
      </c>
      <c r="H5561" s="17">
        <v>0.40930041299999997</v>
      </c>
      <c r="I5561" s="17">
        <v>0.99526193399999996</v>
      </c>
      <c r="J5561" s="17">
        <v>4.7400000000000003E-3</v>
      </c>
      <c r="K5561" s="17">
        <v>0</v>
      </c>
    </row>
    <row r="5562" spans="1:11" x14ac:dyDescent="0.45">
      <c r="A5562" s="10" t="s">
        <v>49</v>
      </c>
      <c r="B5562" s="20">
        <v>0.86299999999999999</v>
      </c>
      <c r="C5562" s="19">
        <v>46279</v>
      </c>
      <c r="D5562" s="19">
        <v>7348.0634129999999</v>
      </c>
      <c r="E5562" s="23">
        <v>0.53216508799999995</v>
      </c>
      <c r="F5562" s="23">
        <v>0.336528881</v>
      </c>
      <c r="G5562" s="17">
        <v>0.59035415599999996</v>
      </c>
      <c r="H5562" s="17">
        <v>0.40964584399999998</v>
      </c>
      <c r="I5562" s="17">
        <v>0.99527268099999999</v>
      </c>
      <c r="J5562" s="17">
        <v>4.7299999999999998E-3</v>
      </c>
      <c r="K5562" s="17">
        <v>0</v>
      </c>
    </row>
    <row r="5563" spans="1:11" x14ac:dyDescent="0.45">
      <c r="A5563" s="10" t="s">
        <v>49</v>
      </c>
      <c r="B5563" s="20">
        <v>0.86399999999999999</v>
      </c>
      <c r="C5563" s="19">
        <v>46333</v>
      </c>
      <c r="D5563" s="19">
        <v>7376.9321460000001</v>
      </c>
      <c r="E5563" s="23">
        <v>0.53710651399999998</v>
      </c>
      <c r="F5563" s="23">
        <v>0.33789599100000001</v>
      </c>
      <c r="G5563" s="17">
        <v>0.59042151399999998</v>
      </c>
      <c r="H5563" s="17">
        <v>0.40957848600000002</v>
      </c>
      <c r="I5563" s="17">
        <v>0.99528204600000003</v>
      </c>
      <c r="J5563" s="17">
        <v>4.7200000000000002E-3</v>
      </c>
      <c r="K5563" s="17">
        <v>0</v>
      </c>
    </row>
    <row r="5564" spans="1:11" x14ac:dyDescent="0.45">
      <c r="A5564" s="10" t="s">
        <v>49</v>
      </c>
      <c r="B5564" s="20">
        <v>0.86499999999999999</v>
      </c>
      <c r="C5564" s="19">
        <v>46395</v>
      </c>
      <c r="D5564" s="19">
        <v>7410.3358689999995</v>
      </c>
      <c r="E5564" s="23">
        <v>0.54168439099999999</v>
      </c>
      <c r="F5564" s="23">
        <v>0.33912073799999998</v>
      </c>
      <c r="G5564" s="17">
        <v>0.59088263799999996</v>
      </c>
      <c r="H5564" s="17">
        <v>0.40911736199999998</v>
      </c>
      <c r="I5564" s="17">
        <v>0.99528949</v>
      </c>
      <c r="J5564" s="17">
        <v>4.7099999999999998E-3</v>
      </c>
      <c r="K5564" s="17">
        <v>0</v>
      </c>
    </row>
    <row r="5565" spans="1:11" x14ac:dyDescent="0.45">
      <c r="A5565" s="10" t="s">
        <v>49</v>
      </c>
      <c r="B5565" s="20">
        <v>0.86599999999999999</v>
      </c>
      <c r="C5565" s="19">
        <v>46440</v>
      </c>
      <c r="D5565" s="19">
        <v>7434.8042750000004</v>
      </c>
      <c r="E5565" s="23">
        <v>0.54537814799999995</v>
      </c>
      <c r="F5565" s="23">
        <v>0.34068722000000001</v>
      </c>
      <c r="G5565" s="17">
        <v>0.59099913900000001</v>
      </c>
      <c r="H5565" s="17">
        <v>0.40900086099999999</v>
      </c>
      <c r="I5565" s="17">
        <v>0.99529658899999995</v>
      </c>
      <c r="J5565" s="17">
        <v>4.7000000000000002E-3</v>
      </c>
      <c r="K5565" s="17">
        <v>0</v>
      </c>
    </row>
    <row r="5566" spans="1:11" x14ac:dyDescent="0.45">
      <c r="A5566" s="10" t="s">
        <v>49</v>
      </c>
      <c r="B5566" s="20">
        <v>0.86699999999999999</v>
      </c>
      <c r="C5566" s="19">
        <v>46491</v>
      </c>
      <c r="D5566" s="19">
        <v>7462.6571190000004</v>
      </c>
      <c r="E5566" s="23">
        <v>0.54761034799999997</v>
      </c>
      <c r="F5566" s="23">
        <v>0.34164361300000001</v>
      </c>
      <c r="G5566" s="17">
        <v>0.59125422100000002</v>
      </c>
      <c r="H5566" s="17">
        <v>0.40874577899999998</v>
      </c>
      <c r="I5566" s="17">
        <v>0.99530435900000003</v>
      </c>
      <c r="J5566" s="17">
        <v>4.7000000000000002E-3</v>
      </c>
      <c r="K5566" s="17">
        <v>0</v>
      </c>
    </row>
    <row r="5567" spans="1:11" x14ac:dyDescent="0.45">
      <c r="A5567" s="10" t="s">
        <v>49</v>
      </c>
      <c r="B5567" s="20">
        <v>0.86799999999999999</v>
      </c>
      <c r="C5567" s="19">
        <v>46553</v>
      </c>
      <c r="D5567" s="19">
        <v>7496.6569099999997</v>
      </c>
      <c r="E5567" s="23">
        <v>0.54906206999999996</v>
      </c>
      <c r="F5567" s="23">
        <v>0.34314266700000001</v>
      </c>
      <c r="G5567" s="17">
        <v>0.59145490099999998</v>
      </c>
      <c r="H5567" s="17">
        <v>0.40854509900000002</v>
      </c>
      <c r="I5567" s="17">
        <v>0.99531447399999995</v>
      </c>
      <c r="J5567" s="17">
        <v>4.6899999999999997E-3</v>
      </c>
      <c r="K5567" s="17">
        <v>0</v>
      </c>
    </row>
    <row r="5568" spans="1:11" x14ac:dyDescent="0.45">
      <c r="A5568" s="10" t="s">
        <v>49</v>
      </c>
      <c r="B5568" s="20">
        <v>0.86899999999999999</v>
      </c>
      <c r="C5568" s="19">
        <v>46612</v>
      </c>
      <c r="D5568" s="19">
        <v>7529.3193449999999</v>
      </c>
      <c r="E5568" s="23">
        <v>0.55661337499999997</v>
      </c>
      <c r="F5568" s="23">
        <v>0.344677183</v>
      </c>
      <c r="G5568" s="17">
        <v>0.59154295000000001</v>
      </c>
      <c r="H5568" s="17">
        <v>0.40845704999999999</v>
      </c>
      <c r="I5568" s="17">
        <v>0.99532584999999996</v>
      </c>
      <c r="J5568" s="17">
        <v>4.6699999999999997E-3</v>
      </c>
      <c r="K5568" s="17">
        <v>0</v>
      </c>
    </row>
    <row r="5569" spans="1:11" x14ac:dyDescent="0.45">
      <c r="A5569" s="10" t="s">
        <v>49</v>
      </c>
      <c r="B5569" s="20">
        <v>0.87</v>
      </c>
      <c r="C5569" s="19">
        <v>46641</v>
      </c>
      <c r="D5569" s="19">
        <v>7545.5092569999997</v>
      </c>
      <c r="E5569" s="23">
        <v>0.55855363300000005</v>
      </c>
      <c r="F5569" s="23">
        <v>0.346022726</v>
      </c>
      <c r="G5569" s="17">
        <v>0.59175403599999998</v>
      </c>
      <c r="H5569" s="17">
        <v>0.40824596400000002</v>
      </c>
      <c r="I5569" s="17">
        <v>0.99529432200000001</v>
      </c>
      <c r="J5569" s="17">
        <v>4.7099999999999998E-3</v>
      </c>
      <c r="K5569" s="17">
        <v>0</v>
      </c>
    </row>
    <row r="5570" spans="1:11" x14ac:dyDescent="0.45">
      <c r="A5570" s="10" t="s">
        <v>49</v>
      </c>
      <c r="B5570" s="20">
        <v>0.871</v>
      </c>
      <c r="C5570" s="19">
        <v>46717</v>
      </c>
      <c r="D5570" s="19">
        <v>7588.0353379999997</v>
      </c>
      <c r="E5570" s="23">
        <v>0.560991409</v>
      </c>
      <c r="F5570" s="23">
        <v>0.34695964000000001</v>
      </c>
      <c r="G5570" s="17">
        <v>0.59164757999999995</v>
      </c>
      <c r="H5570" s="17">
        <v>0.40835241999999999</v>
      </c>
      <c r="I5570" s="17">
        <v>0.99531067600000001</v>
      </c>
      <c r="J5570" s="17">
        <v>4.6899999999999997E-3</v>
      </c>
      <c r="K5570" s="17">
        <v>0</v>
      </c>
    </row>
    <row r="5571" spans="1:11" x14ac:dyDescent="0.45">
      <c r="A5571" s="10" t="s">
        <v>49</v>
      </c>
      <c r="B5571" s="20">
        <v>0.872</v>
      </c>
      <c r="C5571" s="19">
        <v>46759</v>
      </c>
      <c r="D5571" s="19">
        <v>7611.6613559999996</v>
      </c>
      <c r="E5571" s="23">
        <v>0.56273323099999994</v>
      </c>
      <c r="F5571" s="23">
        <v>0.34867284399999998</v>
      </c>
      <c r="G5571" s="17">
        <v>0.59180050900000003</v>
      </c>
      <c r="H5571" s="17">
        <v>0.40819949100000003</v>
      </c>
      <c r="I5571" s="17">
        <v>0.995325923</v>
      </c>
      <c r="J5571" s="17">
        <v>4.6699999999999997E-3</v>
      </c>
      <c r="K5571" s="17">
        <v>0</v>
      </c>
    </row>
    <row r="5572" spans="1:11" x14ac:dyDescent="0.45">
      <c r="A5572" s="10" t="s">
        <v>49</v>
      </c>
      <c r="B5572" s="20">
        <v>0.873</v>
      </c>
      <c r="C5572" s="19">
        <v>46827</v>
      </c>
      <c r="D5572" s="19">
        <v>7649.9884609999999</v>
      </c>
      <c r="E5572" s="23">
        <v>0.56528520599999998</v>
      </c>
      <c r="F5572" s="23">
        <v>0.34982423200000001</v>
      </c>
      <c r="G5572" s="17">
        <v>0.59175262100000003</v>
      </c>
      <c r="H5572" s="17">
        <v>0.40824737900000002</v>
      </c>
      <c r="I5572" s="17">
        <v>0.99533283699999997</v>
      </c>
      <c r="J5572" s="17">
        <v>4.6699999999999997E-3</v>
      </c>
      <c r="K5572" s="17">
        <v>0</v>
      </c>
    </row>
    <row r="5573" spans="1:11" x14ac:dyDescent="0.45">
      <c r="A5573" s="10" t="s">
        <v>49</v>
      </c>
      <c r="B5573" s="20">
        <v>0.874</v>
      </c>
      <c r="C5573" s="19">
        <v>46879</v>
      </c>
      <c r="D5573" s="19">
        <v>7679.5280499999999</v>
      </c>
      <c r="E5573" s="23">
        <v>0.57105557399999995</v>
      </c>
      <c r="F5573" s="23">
        <v>0.35137801299999999</v>
      </c>
      <c r="G5573" s="17">
        <v>0.59201348200000004</v>
      </c>
      <c r="H5573" s="17">
        <v>0.40798651800000002</v>
      </c>
      <c r="I5573" s="17">
        <v>0.99533886800000004</v>
      </c>
      <c r="J5573" s="17">
        <v>4.6600000000000001E-3</v>
      </c>
      <c r="K5573" s="17">
        <v>0</v>
      </c>
    </row>
    <row r="5574" spans="1:11" x14ac:dyDescent="0.45">
      <c r="A5574" s="10" t="s">
        <v>49</v>
      </c>
      <c r="B5574" s="20">
        <v>0.875</v>
      </c>
      <c r="C5574" s="19">
        <v>46930</v>
      </c>
      <c r="D5574" s="19">
        <v>7708.8150599999999</v>
      </c>
      <c r="E5574" s="23">
        <v>0.58183357099999999</v>
      </c>
      <c r="F5574" s="23">
        <v>0.35292439399999997</v>
      </c>
      <c r="G5574" s="17">
        <v>0.59222245900000003</v>
      </c>
      <c r="H5574" s="17">
        <v>0.40777754100000002</v>
      </c>
      <c r="I5574" s="17">
        <v>0.99534876999999999</v>
      </c>
      <c r="J5574" s="17">
        <v>4.6499999999999996E-3</v>
      </c>
      <c r="K5574" s="17">
        <v>0</v>
      </c>
    </row>
    <row r="5575" spans="1:11" x14ac:dyDescent="0.45">
      <c r="A5575" s="10" t="s">
        <v>49</v>
      </c>
      <c r="B5575" s="20">
        <v>0.876</v>
      </c>
      <c r="C5575" s="19">
        <v>46986</v>
      </c>
      <c r="D5575" s="19">
        <v>7741.4858210000002</v>
      </c>
      <c r="E5575" s="23">
        <v>0.58692068399999997</v>
      </c>
      <c r="F5575" s="23">
        <v>0.354205518</v>
      </c>
      <c r="G5575" s="17">
        <v>0.59232537399999996</v>
      </c>
      <c r="H5575" s="17">
        <v>0.40767462599999998</v>
      </c>
      <c r="I5575" s="17">
        <v>0.99535809099999994</v>
      </c>
      <c r="J5575" s="17">
        <v>4.64E-3</v>
      </c>
      <c r="K5575" s="17">
        <v>0</v>
      </c>
    </row>
    <row r="5576" spans="1:11" x14ac:dyDescent="0.45">
      <c r="A5576" s="10" t="s">
        <v>49</v>
      </c>
      <c r="B5576" s="20">
        <v>0.877</v>
      </c>
      <c r="C5576" s="19">
        <v>47039</v>
      </c>
      <c r="D5576" s="19">
        <v>7772.668369</v>
      </c>
      <c r="E5576" s="23">
        <v>0.59160422000000001</v>
      </c>
      <c r="F5576" s="23">
        <v>0.35581178000000002</v>
      </c>
      <c r="G5576" s="17">
        <v>0.59252960300000002</v>
      </c>
      <c r="H5576" s="17">
        <v>0.40747039699999998</v>
      </c>
      <c r="I5576" s="17">
        <v>0.99536779500000006</v>
      </c>
      <c r="J5576" s="17">
        <v>4.6299999999999996E-3</v>
      </c>
      <c r="K5576" s="17">
        <v>0</v>
      </c>
    </row>
    <row r="5577" spans="1:11" x14ac:dyDescent="0.45">
      <c r="A5577" s="10" t="s">
        <v>49</v>
      </c>
      <c r="B5577" s="20">
        <v>0.878</v>
      </c>
      <c r="C5577" s="19">
        <v>47055</v>
      </c>
      <c r="D5577" s="19">
        <v>7782.143446</v>
      </c>
      <c r="E5577" s="23">
        <v>0.593142473</v>
      </c>
      <c r="F5577" s="23">
        <v>0.35728613100000001</v>
      </c>
      <c r="G5577" s="17">
        <v>0.59245563700000003</v>
      </c>
      <c r="H5577" s="17">
        <v>0.40754436300000002</v>
      </c>
      <c r="I5577" s="17">
        <v>0.99537445099999999</v>
      </c>
      <c r="J5577" s="17">
        <v>4.6299999999999996E-3</v>
      </c>
      <c r="K5577" s="17">
        <v>0</v>
      </c>
    </row>
    <row r="5578" spans="1:11" x14ac:dyDescent="0.45">
      <c r="A5578" s="10" t="s">
        <v>49</v>
      </c>
      <c r="B5578" s="20">
        <v>0.879</v>
      </c>
      <c r="C5578" s="19">
        <v>47132</v>
      </c>
      <c r="D5578" s="19">
        <v>7827.8905279999999</v>
      </c>
      <c r="E5578" s="23">
        <v>0.59877771400000002</v>
      </c>
      <c r="F5578" s="23">
        <v>0.35797489199999999</v>
      </c>
      <c r="G5578" s="17">
        <v>0.59242128500000002</v>
      </c>
      <c r="H5578" s="17">
        <v>0.40757871499999998</v>
      </c>
      <c r="I5578" s="17">
        <v>0.99539587100000004</v>
      </c>
      <c r="J5578" s="17">
        <v>4.5999999999999999E-3</v>
      </c>
      <c r="K5578" s="17">
        <v>0</v>
      </c>
    </row>
    <row r="5579" spans="1:11" x14ac:dyDescent="0.45">
      <c r="A5579" s="10" t="s">
        <v>49</v>
      </c>
      <c r="B5579" s="20">
        <v>0.88</v>
      </c>
      <c r="C5579" s="19">
        <v>47198</v>
      </c>
      <c r="D5579" s="19">
        <v>7867.4983400000001</v>
      </c>
      <c r="E5579" s="23">
        <v>0.60356991999999998</v>
      </c>
      <c r="F5579" s="23">
        <v>0.35993649500000002</v>
      </c>
      <c r="G5579" s="17">
        <v>0.59275816800000003</v>
      </c>
      <c r="H5579" s="17">
        <v>0.40724183200000003</v>
      </c>
      <c r="I5579" s="17">
        <v>0.99540768199999996</v>
      </c>
      <c r="J5579" s="17">
        <v>4.5900000000000003E-3</v>
      </c>
      <c r="K5579" s="17">
        <v>0</v>
      </c>
    </row>
    <row r="5580" spans="1:11" x14ac:dyDescent="0.45">
      <c r="A5580" s="10" t="s">
        <v>49</v>
      </c>
      <c r="B5580" s="20">
        <v>0.88100000000000001</v>
      </c>
      <c r="C5580" s="19">
        <v>47247</v>
      </c>
      <c r="D5580" s="19">
        <v>7897.2181790000004</v>
      </c>
      <c r="E5580" s="23">
        <v>0.60702561499999996</v>
      </c>
      <c r="F5580" s="23">
        <v>0.36127512000000001</v>
      </c>
      <c r="G5580" s="17">
        <v>0.59311702300000002</v>
      </c>
      <c r="H5580" s="17">
        <v>0.40688297699999998</v>
      </c>
      <c r="I5580" s="17">
        <v>0.99541276999999995</v>
      </c>
      <c r="J5580" s="17">
        <v>4.5900000000000003E-3</v>
      </c>
      <c r="K5580" s="17">
        <v>0</v>
      </c>
    </row>
    <row r="5581" spans="1:11" x14ac:dyDescent="0.45">
      <c r="A5581" s="10" t="s">
        <v>49</v>
      </c>
      <c r="B5581" s="20">
        <v>0.88200000000000001</v>
      </c>
      <c r="C5581" s="19">
        <v>47290</v>
      </c>
      <c r="D5581" s="19">
        <v>7923.4172230000004</v>
      </c>
      <c r="E5581" s="23">
        <v>0.60999253799999997</v>
      </c>
      <c r="F5581" s="23">
        <v>0.36228574600000002</v>
      </c>
      <c r="G5581" s="17">
        <v>0.59338126499999999</v>
      </c>
      <c r="H5581" s="17">
        <v>0.40661873500000001</v>
      </c>
      <c r="I5581" s="17">
        <v>0.99541930000000001</v>
      </c>
      <c r="J5581" s="17">
        <v>4.5799999999999999E-3</v>
      </c>
      <c r="K5581" s="17">
        <v>0</v>
      </c>
    </row>
    <row r="5582" spans="1:11" x14ac:dyDescent="0.45">
      <c r="A5582" s="10" t="s">
        <v>49</v>
      </c>
      <c r="B5582" s="20">
        <v>0.88300000000000001</v>
      </c>
      <c r="C5582" s="19">
        <v>47359</v>
      </c>
      <c r="D5582" s="19">
        <v>7965.5783510000001</v>
      </c>
      <c r="E5582" s="23">
        <v>0.61226510899999997</v>
      </c>
      <c r="F5582" s="23">
        <v>0.36423245399999998</v>
      </c>
      <c r="G5582" s="17">
        <v>0.593635845</v>
      </c>
      <c r="H5582" s="17">
        <v>0.406364155</v>
      </c>
      <c r="I5582" s="17">
        <v>0.99543739099999995</v>
      </c>
      <c r="J5582" s="17">
        <v>4.5599999999999998E-3</v>
      </c>
      <c r="K5582" s="17">
        <v>0</v>
      </c>
    </row>
    <row r="5583" spans="1:11" x14ac:dyDescent="0.45">
      <c r="A5583" s="10" t="s">
        <v>49</v>
      </c>
      <c r="B5583" s="20">
        <v>0.88400000000000001</v>
      </c>
      <c r="C5583" s="19">
        <v>47416</v>
      </c>
      <c r="D5583" s="19">
        <v>8000.5703839999996</v>
      </c>
      <c r="E5583" s="23">
        <v>0.61550402000000004</v>
      </c>
      <c r="F5583" s="23">
        <v>0.36621057299999998</v>
      </c>
      <c r="G5583" s="17">
        <v>0.59397671699999999</v>
      </c>
      <c r="H5583" s="17">
        <v>0.40602328300000001</v>
      </c>
      <c r="I5583" s="17">
        <v>0.99544450399999995</v>
      </c>
      <c r="J5583" s="17">
        <v>4.5599999999999998E-3</v>
      </c>
      <c r="K5583" s="17">
        <v>0</v>
      </c>
    </row>
    <row r="5584" spans="1:11" x14ac:dyDescent="0.45">
      <c r="A5584" s="10" t="s">
        <v>49</v>
      </c>
      <c r="B5584" s="20">
        <v>0.88500000000000001</v>
      </c>
      <c r="C5584" s="19">
        <v>47469</v>
      </c>
      <c r="D5584" s="19">
        <v>8033.3385360000002</v>
      </c>
      <c r="E5584" s="23">
        <v>0.62000149900000001</v>
      </c>
      <c r="F5584" s="23">
        <v>0.36792829399999999</v>
      </c>
      <c r="G5584" s="17">
        <v>0.59379805799999996</v>
      </c>
      <c r="H5584" s="17">
        <v>0.40620194199999998</v>
      </c>
      <c r="I5584" s="17">
        <v>0.99545967700000004</v>
      </c>
      <c r="J5584" s="17">
        <v>4.5399999999999998E-3</v>
      </c>
      <c r="K5584" s="17">
        <v>0</v>
      </c>
    </row>
    <row r="5585" spans="1:11" x14ac:dyDescent="0.45">
      <c r="A5585" s="10" t="s">
        <v>49</v>
      </c>
      <c r="B5585" s="20">
        <v>0.88600000000000001</v>
      </c>
      <c r="C5585" s="19">
        <v>47523</v>
      </c>
      <c r="D5585" s="19">
        <v>8066.9920609999999</v>
      </c>
      <c r="E5585" s="23">
        <v>0.62462001</v>
      </c>
      <c r="F5585" s="23">
        <v>0.36946839799999998</v>
      </c>
      <c r="G5585" s="17">
        <v>0.59392294300000004</v>
      </c>
      <c r="H5585" s="17">
        <v>0.40607705700000002</v>
      </c>
      <c r="I5585" s="17">
        <v>0.99547633700000004</v>
      </c>
      <c r="J5585" s="17">
        <v>4.5199999999999997E-3</v>
      </c>
      <c r="K5585" s="17">
        <v>0</v>
      </c>
    </row>
    <row r="5586" spans="1:11" x14ac:dyDescent="0.45">
      <c r="A5586" s="10" t="s">
        <v>49</v>
      </c>
      <c r="B5586" s="20">
        <v>0.88700000000000001</v>
      </c>
      <c r="C5586" s="19">
        <v>47576</v>
      </c>
      <c r="D5586" s="19">
        <v>8100.2269770000003</v>
      </c>
      <c r="E5586" s="23">
        <v>0.62861468499999995</v>
      </c>
      <c r="F5586" s="23">
        <v>0.37106790000000001</v>
      </c>
      <c r="G5586" s="17">
        <v>0.59431225799999998</v>
      </c>
      <c r="H5586" s="17">
        <v>0.40568774200000002</v>
      </c>
      <c r="I5586" s="17">
        <v>0.99548736900000001</v>
      </c>
      <c r="J5586" s="17">
        <v>4.5100000000000001E-3</v>
      </c>
      <c r="K5586" s="17">
        <v>0</v>
      </c>
    </row>
    <row r="5587" spans="1:11" x14ac:dyDescent="0.45">
      <c r="A5587" s="10" t="s">
        <v>49</v>
      </c>
      <c r="B5587" s="20">
        <v>0.88800000000000001</v>
      </c>
      <c r="C5587" s="19">
        <v>47628</v>
      </c>
      <c r="D5587" s="19">
        <v>8133.0968839999996</v>
      </c>
      <c r="E5587" s="23">
        <v>0.63336414299999999</v>
      </c>
      <c r="F5587" s="23">
        <v>0.37265902499999998</v>
      </c>
      <c r="G5587" s="17">
        <v>0.59444024500000003</v>
      </c>
      <c r="H5587" s="17">
        <v>0.40555975500000002</v>
      </c>
      <c r="I5587" s="17">
        <v>0.99549940800000003</v>
      </c>
      <c r="J5587" s="17">
        <v>4.4999999999999997E-3</v>
      </c>
      <c r="K5587" s="17">
        <v>0</v>
      </c>
    </row>
    <row r="5588" spans="1:11" x14ac:dyDescent="0.45">
      <c r="A5588" s="10" t="s">
        <v>49</v>
      </c>
      <c r="B5588" s="20">
        <v>0.88900000000000001</v>
      </c>
      <c r="C5588" s="19">
        <v>47682</v>
      </c>
      <c r="D5588" s="19">
        <v>8167.4415339999996</v>
      </c>
      <c r="E5588" s="23">
        <v>0.63946846800000001</v>
      </c>
      <c r="F5588" s="23">
        <v>0.37406698399999999</v>
      </c>
      <c r="G5588" s="17">
        <v>0.59443815300000002</v>
      </c>
      <c r="H5588" s="17">
        <v>0.40556184699999998</v>
      </c>
      <c r="I5588" s="17">
        <v>0.99551186300000005</v>
      </c>
      <c r="J5588" s="17">
        <v>4.4900000000000001E-3</v>
      </c>
      <c r="K5588" s="17">
        <v>0</v>
      </c>
    </row>
    <row r="5589" spans="1:11" x14ac:dyDescent="0.45">
      <c r="A5589" s="10" t="s">
        <v>49</v>
      </c>
      <c r="B5589" s="20">
        <v>0.89</v>
      </c>
      <c r="C5589" s="19">
        <v>47735</v>
      </c>
      <c r="D5589" s="19">
        <v>8201.3852239999997</v>
      </c>
      <c r="E5589" s="23">
        <v>0.64247990399999999</v>
      </c>
      <c r="F5589" s="23">
        <v>0.37592467899999998</v>
      </c>
      <c r="G5589" s="17">
        <v>0.59453231399999995</v>
      </c>
      <c r="H5589" s="17">
        <v>0.40546768599999999</v>
      </c>
      <c r="I5589" s="17">
        <v>0.99552062699999999</v>
      </c>
      <c r="J5589" s="17">
        <v>4.4799999999999996E-3</v>
      </c>
      <c r="K5589" s="17">
        <v>0</v>
      </c>
    </row>
    <row r="5590" spans="1:11" x14ac:dyDescent="0.45">
      <c r="A5590" s="10" t="s">
        <v>49</v>
      </c>
      <c r="B5590" s="20">
        <v>0.89100000000000001</v>
      </c>
      <c r="C5590" s="19">
        <v>47791</v>
      </c>
      <c r="D5590" s="19">
        <v>8237.5216519999994</v>
      </c>
      <c r="E5590" s="23">
        <v>0.64800371999999995</v>
      </c>
      <c r="F5590" s="23">
        <v>0.37728912100000001</v>
      </c>
      <c r="G5590" s="17">
        <v>0.594777259</v>
      </c>
      <c r="H5590" s="17">
        <v>0.405222741</v>
      </c>
      <c r="I5590" s="17">
        <v>0.99541759100000005</v>
      </c>
      <c r="J5590" s="17">
        <v>4.5799999999999999E-3</v>
      </c>
      <c r="K5590" s="17">
        <v>0</v>
      </c>
    </row>
    <row r="5591" spans="1:11" x14ac:dyDescent="0.45">
      <c r="A5591" s="10" t="s">
        <v>49</v>
      </c>
      <c r="B5591" s="20">
        <v>0.89200000000000002</v>
      </c>
      <c r="C5591" s="19">
        <v>47837</v>
      </c>
      <c r="D5591" s="19">
        <v>8267.3865939999996</v>
      </c>
      <c r="E5591" s="23">
        <v>0.65082977200000003</v>
      </c>
      <c r="F5591" s="23">
        <v>0.37896300700000002</v>
      </c>
      <c r="G5591" s="17">
        <v>0.59504149500000003</v>
      </c>
      <c r="H5591" s="17">
        <v>0.40495850500000002</v>
      </c>
      <c r="I5591" s="17">
        <v>0.99542693800000004</v>
      </c>
      <c r="J5591" s="17">
        <v>4.5700000000000003E-3</v>
      </c>
      <c r="K5591" s="17">
        <v>0</v>
      </c>
    </row>
    <row r="5592" spans="1:11" x14ac:dyDescent="0.45">
      <c r="A5592" s="10" t="s">
        <v>49</v>
      </c>
      <c r="B5592" s="20">
        <v>0.89300000000000002</v>
      </c>
      <c r="C5592" s="19">
        <v>47897</v>
      </c>
      <c r="D5592" s="19">
        <v>8306.541115</v>
      </c>
      <c r="E5592" s="23">
        <v>0.65331636400000004</v>
      </c>
      <c r="F5592" s="23">
        <v>0.37999725099999998</v>
      </c>
      <c r="G5592" s="17">
        <v>0.59485980299999996</v>
      </c>
      <c r="H5592" s="17">
        <v>0.40514019699999998</v>
      </c>
      <c r="I5592" s="17">
        <v>0.99543440400000005</v>
      </c>
      <c r="J5592" s="17">
        <v>4.5700000000000003E-3</v>
      </c>
      <c r="K5592" s="17">
        <v>0</v>
      </c>
    </row>
    <row r="5593" spans="1:11" x14ac:dyDescent="0.45">
      <c r="A5593" s="10" t="s">
        <v>49</v>
      </c>
      <c r="B5593" s="20">
        <v>0.89400000000000002</v>
      </c>
      <c r="C5593" s="19">
        <v>47952</v>
      </c>
      <c r="D5593" s="19">
        <v>8342.5747840000004</v>
      </c>
      <c r="E5593" s="23">
        <v>0.658372022</v>
      </c>
      <c r="F5593" s="23">
        <v>0.38257550200000001</v>
      </c>
      <c r="G5593" s="17">
        <v>0.59513680300000005</v>
      </c>
      <c r="H5593" s="17">
        <v>0.40486319700000001</v>
      </c>
      <c r="I5593" s="17">
        <v>0.99544854100000002</v>
      </c>
      <c r="J5593" s="17">
        <v>4.5500000000000002E-3</v>
      </c>
      <c r="K5593" s="17">
        <v>0</v>
      </c>
    </row>
    <row r="5594" spans="1:11" x14ac:dyDescent="0.45">
      <c r="A5594" s="10" t="s">
        <v>49</v>
      </c>
      <c r="B5594" s="20">
        <v>0.89500000000000002</v>
      </c>
      <c r="C5594" s="19">
        <v>48004</v>
      </c>
      <c r="D5594" s="19">
        <v>8376.8428800000002</v>
      </c>
      <c r="E5594" s="23">
        <v>0.660363582</v>
      </c>
      <c r="F5594" s="23">
        <v>0.38428037799999998</v>
      </c>
      <c r="G5594" s="17">
        <v>0.59536705300000003</v>
      </c>
      <c r="H5594" s="17">
        <v>0.40463294700000002</v>
      </c>
      <c r="I5594" s="17">
        <v>0.99545852300000004</v>
      </c>
      <c r="J5594" s="17">
        <v>4.5399999999999998E-3</v>
      </c>
      <c r="K5594" s="17">
        <v>0</v>
      </c>
    </row>
    <row r="5595" spans="1:11" x14ac:dyDescent="0.45">
      <c r="A5595" s="10" t="s">
        <v>49</v>
      </c>
      <c r="B5595" s="20">
        <v>0.89600000000000002</v>
      </c>
      <c r="C5595" s="19">
        <v>48057</v>
      </c>
      <c r="D5595" s="19">
        <v>8412.0522110000002</v>
      </c>
      <c r="E5595" s="23">
        <v>0.66953863800000002</v>
      </c>
      <c r="F5595" s="23">
        <v>0.38598859699999999</v>
      </c>
      <c r="G5595" s="17">
        <v>0.59564683600000001</v>
      </c>
      <c r="H5595" s="17">
        <v>0.40435316399999999</v>
      </c>
      <c r="I5595" s="17">
        <v>0.99546411300000004</v>
      </c>
      <c r="J5595" s="17">
        <v>4.5399999999999998E-3</v>
      </c>
      <c r="K5595" s="17">
        <v>0</v>
      </c>
    </row>
    <row r="5596" spans="1:11" x14ac:dyDescent="0.45">
      <c r="A5596" s="10" t="s">
        <v>49</v>
      </c>
      <c r="B5596" s="20">
        <v>0.89700000000000002</v>
      </c>
      <c r="C5596" s="19">
        <v>48113</v>
      </c>
      <c r="D5596" s="19">
        <v>8449.6979609999999</v>
      </c>
      <c r="E5596" s="23">
        <v>0.67604812599999997</v>
      </c>
      <c r="F5596" s="23">
        <v>0.38721251899999998</v>
      </c>
      <c r="G5596" s="17">
        <v>0.595743354</v>
      </c>
      <c r="H5596" s="17">
        <v>0.404256646</v>
      </c>
      <c r="I5596" s="17">
        <v>0.99547142600000005</v>
      </c>
      <c r="J5596" s="17">
        <v>4.5300000000000002E-3</v>
      </c>
      <c r="K5596" s="17">
        <v>0</v>
      </c>
    </row>
    <row r="5597" spans="1:11" x14ac:dyDescent="0.45">
      <c r="A5597" s="10" t="s">
        <v>49</v>
      </c>
      <c r="B5597" s="20">
        <v>0.89800000000000002</v>
      </c>
      <c r="C5597" s="19">
        <v>48159</v>
      </c>
      <c r="D5597" s="19">
        <v>8480.8350069999997</v>
      </c>
      <c r="E5597" s="23">
        <v>0.67797243799999996</v>
      </c>
      <c r="F5597" s="23">
        <v>0.38924183099999998</v>
      </c>
      <c r="G5597" s="17">
        <v>0.59606719399999997</v>
      </c>
      <c r="H5597" s="17">
        <v>0.40393280599999998</v>
      </c>
      <c r="I5597" s="17">
        <v>0.995482855</v>
      </c>
      <c r="J5597" s="17">
        <v>4.5199999999999997E-3</v>
      </c>
      <c r="K5597" s="17">
        <v>0</v>
      </c>
    </row>
    <row r="5598" spans="1:11" x14ac:dyDescent="0.45">
      <c r="A5598" s="10" t="s">
        <v>49</v>
      </c>
      <c r="B5598" s="20">
        <v>0.89900000000000002</v>
      </c>
      <c r="C5598" s="19">
        <v>48210</v>
      </c>
      <c r="D5598" s="19">
        <v>8515.4625629999991</v>
      </c>
      <c r="E5598" s="23">
        <v>0.68033279499999999</v>
      </c>
      <c r="F5598" s="23">
        <v>0.39083433200000001</v>
      </c>
      <c r="G5598" s="17">
        <v>0.59639078999999995</v>
      </c>
      <c r="H5598" s="17">
        <v>0.40360921</v>
      </c>
      <c r="I5598" s="17">
        <v>0.99549076999999997</v>
      </c>
      <c r="J5598" s="17">
        <v>4.5100000000000001E-3</v>
      </c>
      <c r="K5598" s="17">
        <v>0</v>
      </c>
    </row>
    <row r="5599" spans="1:11" x14ac:dyDescent="0.45">
      <c r="A5599" s="10" t="s">
        <v>49</v>
      </c>
      <c r="B5599" s="20">
        <v>0.9</v>
      </c>
      <c r="C5599" s="19">
        <v>48273</v>
      </c>
      <c r="D5599" s="19">
        <v>8558.5644740000007</v>
      </c>
      <c r="E5599" s="23">
        <v>0.68681251799999998</v>
      </c>
      <c r="F5599" s="23">
        <v>0.39256250599999998</v>
      </c>
      <c r="G5599" s="17">
        <v>0.59664823</v>
      </c>
      <c r="H5599" s="17">
        <v>0.40335177</v>
      </c>
      <c r="I5599" s="17">
        <v>0.99550272299999998</v>
      </c>
      <c r="J5599" s="17">
        <v>4.4999999999999997E-3</v>
      </c>
      <c r="K5599" s="17">
        <v>0</v>
      </c>
    </row>
    <row r="5600" spans="1:11" x14ac:dyDescent="0.45">
      <c r="A5600" s="10" t="s">
        <v>49</v>
      </c>
      <c r="B5600" s="20">
        <v>0.90100000000000002</v>
      </c>
      <c r="C5600" s="19">
        <v>48324</v>
      </c>
      <c r="D5600" s="19">
        <v>8593.7629390000002</v>
      </c>
      <c r="E5600" s="23">
        <v>0.692362064</v>
      </c>
      <c r="F5600" s="23">
        <v>0.394695395</v>
      </c>
      <c r="G5600" s="17">
        <v>0.59688767499999995</v>
      </c>
      <c r="H5600" s="17">
        <v>0.40311232499999999</v>
      </c>
      <c r="I5600" s="17">
        <v>0.99551121899999995</v>
      </c>
      <c r="J5600" s="17">
        <v>4.4900000000000001E-3</v>
      </c>
      <c r="K5600" s="17">
        <v>0</v>
      </c>
    </row>
    <row r="5601" spans="1:11" x14ac:dyDescent="0.45">
      <c r="A5601" s="10" t="s">
        <v>49</v>
      </c>
      <c r="B5601" s="20">
        <v>0.90200000000000002</v>
      </c>
      <c r="C5601" s="19">
        <v>48376</v>
      </c>
      <c r="D5601" s="19">
        <v>8629.9780549999996</v>
      </c>
      <c r="E5601" s="23">
        <v>0.69973212299999998</v>
      </c>
      <c r="F5601" s="23">
        <v>0.39634833899999999</v>
      </c>
      <c r="G5601" s="17">
        <v>0.59703158599999995</v>
      </c>
      <c r="H5601" s="17">
        <v>0.402968414</v>
      </c>
      <c r="I5601" s="17">
        <v>0.99552284199999996</v>
      </c>
      <c r="J5601" s="17">
        <v>4.4799999999999996E-3</v>
      </c>
      <c r="K5601" s="17">
        <v>0</v>
      </c>
    </row>
    <row r="5602" spans="1:11" x14ac:dyDescent="0.45">
      <c r="A5602" s="10" t="s">
        <v>49</v>
      </c>
      <c r="B5602" s="20">
        <v>0.90300000000000002</v>
      </c>
      <c r="C5602" s="19">
        <v>48434</v>
      </c>
      <c r="D5602" s="19">
        <v>8670.6053960000008</v>
      </c>
      <c r="E5602" s="23">
        <v>0.701709994</v>
      </c>
      <c r="F5602" s="23">
        <v>0.39827430899999999</v>
      </c>
      <c r="G5602" s="17">
        <v>0.59718379700000002</v>
      </c>
      <c r="H5602" s="17">
        <v>0.40281620299999998</v>
      </c>
      <c r="I5602" s="17">
        <v>0.99552877699999998</v>
      </c>
      <c r="J5602" s="17">
        <v>4.47E-3</v>
      </c>
      <c r="K5602" s="17">
        <v>0</v>
      </c>
    </row>
    <row r="5603" spans="1:11" x14ac:dyDescent="0.45">
      <c r="A5603" s="10" t="s">
        <v>49</v>
      </c>
      <c r="B5603" s="20">
        <v>0.90400000000000003</v>
      </c>
      <c r="C5603" s="19">
        <v>48486</v>
      </c>
      <c r="D5603" s="19">
        <v>8707.2864850000005</v>
      </c>
      <c r="E5603" s="23">
        <v>0.70924558400000004</v>
      </c>
      <c r="F5603" s="23">
        <v>0.39994505800000002</v>
      </c>
      <c r="G5603" s="17">
        <v>0.59743018599999997</v>
      </c>
      <c r="H5603" s="17">
        <v>0.40256981400000003</v>
      </c>
      <c r="I5603" s="17">
        <v>0.99552074199999996</v>
      </c>
      <c r="J5603" s="17">
        <v>4.4799999999999996E-3</v>
      </c>
      <c r="K5603" s="17">
        <v>0</v>
      </c>
    </row>
    <row r="5604" spans="1:11" x14ac:dyDescent="0.45">
      <c r="A5604" s="10" t="s">
        <v>49</v>
      </c>
      <c r="B5604" s="20">
        <v>0.90500000000000003</v>
      </c>
      <c r="C5604" s="19">
        <v>48537</v>
      </c>
      <c r="D5604" s="19">
        <v>8743.6566879999991</v>
      </c>
      <c r="E5604" s="23">
        <v>0.71751093899999996</v>
      </c>
      <c r="F5604" s="23">
        <v>0.40201800599999998</v>
      </c>
      <c r="G5604" s="17">
        <v>0.597626553</v>
      </c>
      <c r="H5604" s="17">
        <v>0.402373447</v>
      </c>
      <c r="I5604" s="17">
        <v>0.99552130800000005</v>
      </c>
      <c r="J5604" s="17">
        <v>4.4799999999999996E-3</v>
      </c>
      <c r="K5604" s="17">
        <v>0</v>
      </c>
    </row>
    <row r="5605" spans="1:11" x14ac:dyDescent="0.45">
      <c r="A5605" s="10" t="s">
        <v>49</v>
      </c>
      <c r="B5605" s="20">
        <v>0.90600000000000003</v>
      </c>
      <c r="C5605" s="19">
        <v>48594</v>
      </c>
      <c r="D5605" s="19">
        <v>8784.7399349999996</v>
      </c>
      <c r="E5605" s="23">
        <v>0.72427753900000003</v>
      </c>
      <c r="F5605" s="23">
        <v>0.40378762600000001</v>
      </c>
      <c r="G5605" s="17">
        <v>0.59785158699999996</v>
      </c>
      <c r="H5605" s="17">
        <v>0.40214841299999998</v>
      </c>
      <c r="I5605" s="17">
        <v>0.99545147599999995</v>
      </c>
      <c r="J5605" s="17">
        <v>4.5500000000000002E-3</v>
      </c>
      <c r="K5605" s="17">
        <v>0</v>
      </c>
    </row>
    <row r="5606" spans="1:11" x14ac:dyDescent="0.45">
      <c r="A5606" s="10" t="s">
        <v>49</v>
      </c>
      <c r="B5606" s="20">
        <v>0.90700000000000003</v>
      </c>
      <c r="C5606" s="19">
        <v>48645</v>
      </c>
      <c r="D5606" s="19">
        <v>8821.8590490000006</v>
      </c>
      <c r="E5606" s="23">
        <v>0.72978742200000002</v>
      </c>
      <c r="F5606" s="23">
        <v>0.40576494000000002</v>
      </c>
      <c r="G5606" s="17">
        <v>0.59796484699999997</v>
      </c>
      <c r="H5606" s="17">
        <v>0.40203515299999998</v>
      </c>
      <c r="I5606" s="17">
        <v>0.995464982</v>
      </c>
      <c r="J5606" s="17">
        <v>4.5399999999999998E-3</v>
      </c>
      <c r="K5606" s="17">
        <v>0</v>
      </c>
    </row>
    <row r="5607" spans="1:11" x14ac:dyDescent="0.45">
      <c r="A5607" s="10" t="s">
        <v>49</v>
      </c>
      <c r="B5607" s="20">
        <v>0.90800000000000003</v>
      </c>
      <c r="C5607" s="19">
        <v>48698</v>
      </c>
      <c r="D5607" s="19">
        <v>8861.0106539999997</v>
      </c>
      <c r="E5607" s="23">
        <v>0.74254350300000005</v>
      </c>
      <c r="F5607" s="23">
        <v>0.407438038</v>
      </c>
      <c r="G5607" s="17">
        <v>0.59821758599999997</v>
      </c>
      <c r="H5607" s="17">
        <v>0.40178241399999998</v>
      </c>
      <c r="I5607" s="17">
        <v>0.99547281499999996</v>
      </c>
      <c r="J5607" s="17">
        <v>4.5300000000000002E-3</v>
      </c>
      <c r="K5607" s="17">
        <v>0</v>
      </c>
    </row>
    <row r="5608" spans="1:11" x14ac:dyDescent="0.45">
      <c r="A5608" s="10" t="s">
        <v>49</v>
      </c>
      <c r="B5608" s="20">
        <v>0.90900000000000003</v>
      </c>
      <c r="C5608" s="19">
        <v>48749</v>
      </c>
      <c r="D5608" s="19">
        <v>8899.1859540000005</v>
      </c>
      <c r="E5608" s="23">
        <v>0.75368696499999999</v>
      </c>
      <c r="F5608" s="23">
        <v>0.409705502</v>
      </c>
      <c r="G5608" s="17">
        <v>0.59847381499999996</v>
      </c>
      <c r="H5608" s="17">
        <v>0.40152618499999998</v>
      </c>
      <c r="I5608" s="17">
        <v>0.99548075700000005</v>
      </c>
      <c r="J5608" s="17">
        <v>4.5199999999999997E-3</v>
      </c>
      <c r="K5608" s="17">
        <v>0</v>
      </c>
    </row>
    <row r="5609" spans="1:11" x14ac:dyDescent="0.45">
      <c r="A5609" s="10" t="s">
        <v>49</v>
      </c>
      <c r="B5609" s="20">
        <v>0.91</v>
      </c>
      <c r="C5609" s="19">
        <v>48806</v>
      </c>
      <c r="D5609" s="19">
        <v>8942.3242559999999</v>
      </c>
      <c r="E5609" s="23">
        <v>0.75968644900000004</v>
      </c>
      <c r="F5609" s="23">
        <v>0.41155781000000002</v>
      </c>
      <c r="G5609" s="17">
        <v>0.59877883899999995</v>
      </c>
      <c r="H5609" s="17">
        <v>0.40122116099999999</v>
      </c>
      <c r="I5609" s="17">
        <v>0.99549328800000003</v>
      </c>
      <c r="J5609" s="17">
        <v>4.5100000000000001E-3</v>
      </c>
      <c r="K5609" s="17">
        <v>0</v>
      </c>
    </row>
    <row r="5610" spans="1:11" x14ac:dyDescent="0.45">
      <c r="A5610" s="10" t="s">
        <v>49</v>
      </c>
      <c r="B5610" s="20">
        <v>0.91100000000000003</v>
      </c>
      <c r="C5610" s="19">
        <v>48852</v>
      </c>
      <c r="D5610" s="19">
        <v>8977.3238770000007</v>
      </c>
      <c r="E5610" s="23">
        <v>0.76323249199999998</v>
      </c>
      <c r="F5610" s="23">
        <v>0.41352679799999997</v>
      </c>
      <c r="G5610" s="17">
        <v>0.59899287599999995</v>
      </c>
      <c r="H5610" s="17">
        <v>0.40100712399999999</v>
      </c>
      <c r="I5610" s="17">
        <v>0.99549814800000003</v>
      </c>
      <c r="J5610" s="17">
        <v>4.4999999999999997E-3</v>
      </c>
      <c r="K5610" s="17">
        <v>0</v>
      </c>
    </row>
    <row r="5611" spans="1:11" x14ac:dyDescent="0.45">
      <c r="A5611" s="10" t="s">
        <v>49</v>
      </c>
      <c r="B5611" s="20">
        <v>0.91200000000000003</v>
      </c>
      <c r="C5611" s="19">
        <v>48912</v>
      </c>
      <c r="D5611" s="19">
        <v>9023.3581190000004</v>
      </c>
      <c r="E5611" s="23">
        <v>0.77025050500000003</v>
      </c>
      <c r="F5611" s="23">
        <v>0.41566888400000002</v>
      </c>
      <c r="G5611" s="17">
        <v>0.59923945000000001</v>
      </c>
      <c r="H5611" s="17">
        <v>0.40076054999999999</v>
      </c>
      <c r="I5611" s="17">
        <v>0.99551155000000002</v>
      </c>
      <c r="J5611" s="17">
        <v>4.4900000000000001E-3</v>
      </c>
      <c r="K5611" s="17">
        <v>0</v>
      </c>
    </row>
    <row r="5612" spans="1:11" x14ac:dyDescent="0.45">
      <c r="A5612" s="10" t="s">
        <v>49</v>
      </c>
      <c r="B5612" s="20">
        <v>0.91300000000000003</v>
      </c>
      <c r="C5612" s="19">
        <v>48968</v>
      </c>
      <c r="D5612" s="19">
        <v>9066.7820449999999</v>
      </c>
      <c r="E5612" s="23">
        <v>0.77923046299999998</v>
      </c>
      <c r="F5612" s="23">
        <v>0.41768870899999999</v>
      </c>
      <c r="G5612" s="17">
        <v>0.59926891000000004</v>
      </c>
      <c r="H5612" s="17">
        <v>0.40073109000000001</v>
      </c>
      <c r="I5612" s="17">
        <v>0.99551608199999997</v>
      </c>
      <c r="J5612" s="17">
        <v>4.4799999999999996E-3</v>
      </c>
      <c r="K5612" s="17">
        <v>0</v>
      </c>
    </row>
    <row r="5613" spans="1:11" x14ac:dyDescent="0.45">
      <c r="A5613" s="10" t="s">
        <v>49</v>
      </c>
      <c r="B5613" s="20">
        <v>0.91400000000000003</v>
      </c>
      <c r="C5613" s="19">
        <v>49016</v>
      </c>
      <c r="D5613" s="19">
        <v>9104.4423459999998</v>
      </c>
      <c r="E5613" s="23">
        <v>0.78934566399999995</v>
      </c>
      <c r="F5613" s="23">
        <v>0.42012855799999999</v>
      </c>
      <c r="G5613" s="17">
        <v>0.59939611599999998</v>
      </c>
      <c r="H5613" s="17">
        <v>0.40060388400000002</v>
      </c>
      <c r="I5613" s="17">
        <v>0.99552621200000002</v>
      </c>
      <c r="J5613" s="17">
        <v>4.47E-3</v>
      </c>
      <c r="K5613" s="17">
        <v>0</v>
      </c>
    </row>
    <row r="5614" spans="1:11" x14ac:dyDescent="0.45">
      <c r="A5614" s="10" t="s">
        <v>49</v>
      </c>
      <c r="B5614" s="20">
        <v>0.91500000000000004</v>
      </c>
      <c r="C5614" s="19">
        <v>49075</v>
      </c>
      <c r="D5614" s="19">
        <v>9151.2124280000007</v>
      </c>
      <c r="E5614" s="23">
        <v>0.79474389999999995</v>
      </c>
      <c r="F5614" s="23">
        <v>0.42195451299999998</v>
      </c>
      <c r="G5614" s="17">
        <v>0.59963321400000003</v>
      </c>
      <c r="H5614" s="17">
        <v>0.40036678599999997</v>
      </c>
      <c r="I5614" s="17">
        <v>0.99553709099999999</v>
      </c>
      <c r="J5614" s="17">
        <v>4.4600000000000004E-3</v>
      </c>
      <c r="K5614" s="17">
        <v>0</v>
      </c>
    </row>
    <row r="5615" spans="1:11" x14ac:dyDescent="0.45">
      <c r="A5615" s="10" t="s">
        <v>49</v>
      </c>
      <c r="B5615" s="20">
        <v>0.91600000000000004</v>
      </c>
      <c r="C5615" s="19">
        <v>49123</v>
      </c>
      <c r="D5615" s="19">
        <v>9189.5588299999999</v>
      </c>
      <c r="E5615" s="23">
        <v>0.80273236100000001</v>
      </c>
      <c r="F5615" s="23">
        <v>0.42433230700000002</v>
      </c>
      <c r="G5615" s="17">
        <v>0.59967835800000002</v>
      </c>
      <c r="H5615" s="17">
        <v>0.40032164199999998</v>
      </c>
      <c r="I5615" s="17">
        <v>0.99554369399999998</v>
      </c>
      <c r="J5615" s="17">
        <v>4.4600000000000004E-3</v>
      </c>
      <c r="K5615" s="17">
        <v>0</v>
      </c>
    </row>
    <row r="5616" spans="1:11" x14ac:dyDescent="0.45">
      <c r="A5616" s="10" t="s">
        <v>49</v>
      </c>
      <c r="B5616" s="20">
        <v>0.91700000000000004</v>
      </c>
      <c r="C5616" s="19">
        <v>49176</v>
      </c>
      <c r="D5616" s="19">
        <v>9232.2629660000002</v>
      </c>
      <c r="E5616" s="23">
        <v>0.80885450299999995</v>
      </c>
      <c r="F5616" s="23">
        <v>0.42639929399999998</v>
      </c>
      <c r="G5616" s="17">
        <v>0.59964210200000001</v>
      </c>
      <c r="H5616" s="17">
        <v>0.40035789799999999</v>
      </c>
      <c r="I5616" s="17">
        <v>0.99555819099999998</v>
      </c>
      <c r="J5616" s="17">
        <v>4.4400000000000004E-3</v>
      </c>
      <c r="K5616" s="17">
        <v>0</v>
      </c>
    </row>
    <row r="5617" spans="1:11" x14ac:dyDescent="0.45">
      <c r="A5617" s="10" t="s">
        <v>49</v>
      </c>
      <c r="B5617" s="20">
        <v>0.91800000000000004</v>
      </c>
      <c r="C5617" s="19">
        <v>49235</v>
      </c>
      <c r="D5617" s="19">
        <v>9280.2165389999991</v>
      </c>
      <c r="E5617" s="23">
        <v>0.81621969100000002</v>
      </c>
      <c r="F5617" s="23">
        <v>0.42845753800000003</v>
      </c>
      <c r="G5617" s="17">
        <v>0.59971564899999996</v>
      </c>
      <c r="H5617" s="17">
        <v>0.40028435099999998</v>
      </c>
      <c r="I5617" s="17">
        <v>0.99556806200000003</v>
      </c>
      <c r="J5617" s="17">
        <v>4.4299999999999999E-3</v>
      </c>
      <c r="K5617" s="17">
        <v>0</v>
      </c>
    </row>
    <row r="5618" spans="1:11" x14ac:dyDescent="0.45">
      <c r="A5618" s="10" t="s">
        <v>49</v>
      </c>
      <c r="B5618" s="20">
        <v>0.91900000000000004</v>
      </c>
      <c r="C5618" s="19">
        <v>49279</v>
      </c>
      <c r="D5618" s="19">
        <v>9316.2423240000007</v>
      </c>
      <c r="E5618" s="23">
        <v>0.82209320200000002</v>
      </c>
      <c r="F5618" s="23">
        <v>0.43029101199999997</v>
      </c>
      <c r="G5618" s="17">
        <v>0.59974837199999997</v>
      </c>
      <c r="H5618" s="17">
        <v>0.40025162800000003</v>
      </c>
      <c r="I5618" s="17">
        <v>0.99557506600000001</v>
      </c>
      <c r="J5618" s="17">
        <v>4.4200000000000003E-3</v>
      </c>
      <c r="K5618" s="17">
        <v>0</v>
      </c>
    </row>
    <row r="5619" spans="1:11" x14ac:dyDescent="0.45">
      <c r="A5619" s="10" t="s">
        <v>49</v>
      </c>
      <c r="B5619" s="20">
        <v>0.92</v>
      </c>
      <c r="C5619" s="19">
        <v>49344</v>
      </c>
      <c r="D5619" s="19">
        <v>9369.9566070000001</v>
      </c>
      <c r="E5619" s="23">
        <v>0.83244351699999997</v>
      </c>
      <c r="F5619" s="23">
        <v>0.43166825599999997</v>
      </c>
      <c r="G5619" s="17">
        <v>0.59987029800000002</v>
      </c>
      <c r="H5619" s="17">
        <v>0.40012970199999998</v>
      </c>
      <c r="I5619" s="17">
        <v>0.995578988</v>
      </c>
      <c r="J5619" s="17">
        <v>4.4200000000000003E-3</v>
      </c>
      <c r="K5619" s="17">
        <v>0</v>
      </c>
    </row>
    <row r="5620" spans="1:11" x14ac:dyDescent="0.45">
      <c r="A5620" s="10" t="s">
        <v>49</v>
      </c>
      <c r="B5620" s="20">
        <v>0.92100000000000004</v>
      </c>
      <c r="C5620" s="19">
        <v>49395</v>
      </c>
      <c r="D5620" s="19">
        <v>9412.7238440000001</v>
      </c>
      <c r="E5620" s="23">
        <v>0.84339208200000004</v>
      </c>
      <c r="F5620" s="23">
        <v>0.43573945800000002</v>
      </c>
      <c r="G5620" s="17">
        <v>0.599979755</v>
      </c>
      <c r="H5620" s="17">
        <v>0.400020245</v>
      </c>
      <c r="I5620" s="17">
        <v>0.99559390999999997</v>
      </c>
      <c r="J5620" s="17">
        <v>4.4099999999999999E-3</v>
      </c>
      <c r="K5620" s="17">
        <v>0</v>
      </c>
    </row>
    <row r="5621" spans="1:11" x14ac:dyDescent="0.45">
      <c r="A5621" s="10" t="s">
        <v>49</v>
      </c>
      <c r="B5621" s="20">
        <v>0.92200000000000004</v>
      </c>
      <c r="C5621" s="19">
        <v>49448</v>
      </c>
      <c r="D5621" s="19">
        <v>9457.6668200000004</v>
      </c>
      <c r="E5621" s="23">
        <v>0.85154524499999995</v>
      </c>
      <c r="F5621" s="23">
        <v>0.437785337</v>
      </c>
      <c r="G5621" s="17">
        <v>0.60018605400000002</v>
      </c>
      <c r="H5621" s="17">
        <v>0.39981394599999998</v>
      </c>
      <c r="I5621" s="17">
        <v>0.99560103700000002</v>
      </c>
      <c r="J5621" s="17">
        <v>4.4000000000000003E-3</v>
      </c>
      <c r="K5621" s="17">
        <v>0</v>
      </c>
    </row>
    <row r="5622" spans="1:11" x14ac:dyDescent="0.45">
      <c r="A5622" s="10" t="s">
        <v>49</v>
      </c>
      <c r="B5622" s="20">
        <v>0.92300000000000004</v>
      </c>
      <c r="C5622" s="19">
        <v>49493</v>
      </c>
      <c r="D5622" s="19">
        <v>9496.0888869999999</v>
      </c>
      <c r="E5622" s="23">
        <v>0.85800963600000002</v>
      </c>
      <c r="F5622" s="23">
        <v>0.44021348599999999</v>
      </c>
      <c r="G5622" s="17">
        <v>0.60012527000000004</v>
      </c>
      <c r="H5622" s="17">
        <v>0.39987473000000001</v>
      </c>
      <c r="I5622" s="17">
        <v>0.99560824299999995</v>
      </c>
      <c r="J5622" s="17">
        <v>4.3899999999999998E-3</v>
      </c>
      <c r="K5622" s="17">
        <v>0</v>
      </c>
    </row>
    <row r="5623" spans="1:11" x14ac:dyDescent="0.45">
      <c r="A5623" s="10" t="s">
        <v>49</v>
      </c>
      <c r="B5623" s="20">
        <v>0.92400000000000004</v>
      </c>
      <c r="C5623" s="19">
        <v>49538</v>
      </c>
      <c r="D5623" s="19">
        <v>9534.7474770000008</v>
      </c>
      <c r="E5623" s="23">
        <v>0.86272095299999996</v>
      </c>
      <c r="F5623" s="23">
        <v>0.44251859999999998</v>
      </c>
      <c r="G5623" s="17">
        <v>0.60006459700000003</v>
      </c>
      <c r="H5623" s="17">
        <v>0.39993540300000002</v>
      </c>
      <c r="I5623" s="17">
        <v>0.99562483099999999</v>
      </c>
      <c r="J5623" s="17">
        <v>4.3800000000000002E-3</v>
      </c>
      <c r="K5623" s="17">
        <v>0</v>
      </c>
    </row>
    <row r="5624" spans="1:11" x14ac:dyDescent="0.45">
      <c r="A5624" s="10" t="s">
        <v>49</v>
      </c>
      <c r="B5624" s="20">
        <v>0.92500000000000004</v>
      </c>
      <c r="C5624" s="19">
        <v>49609</v>
      </c>
      <c r="D5624" s="19">
        <v>9596.3586799999994</v>
      </c>
      <c r="E5624" s="23">
        <v>0.87136526700000005</v>
      </c>
      <c r="F5624" s="23">
        <v>0.44451990000000002</v>
      </c>
      <c r="G5624" s="17">
        <v>0.60017335599999999</v>
      </c>
      <c r="H5624" s="17">
        <v>0.39982664400000001</v>
      </c>
      <c r="I5624" s="17">
        <v>0.99564351100000004</v>
      </c>
      <c r="J5624" s="17">
        <v>4.3600000000000002E-3</v>
      </c>
      <c r="K5624" s="17">
        <v>0</v>
      </c>
    </row>
    <row r="5625" spans="1:11" x14ac:dyDescent="0.45">
      <c r="A5625" s="10" t="s">
        <v>49</v>
      </c>
      <c r="B5625" s="20">
        <v>0.92600000000000005</v>
      </c>
      <c r="C5625" s="19">
        <v>49665</v>
      </c>
      <c r="D5625" s="19">
        <v>9645.5427049999998</v>
      </c>
      <c r="E5625" s="23">
        <v>0.88576983600000003</v>
      </c>
      <c r="F5625" s="23">
        <v>0.44756928299999998</v>
      </c>
      <c r="G5625" s="17">
        <v>0.60030202399999999</v>
      </c>
      <c r="H5625" s="17">
        <v>0.39969797600000001</v>
      </c>
      <c r="I5625" s="17">
        <v>0.995658194</v>
      </c>
      <c r="J5625" s="17">
        <v>4.3400000000000001E-3</v>
      </c>
      <c r="K5625" s="17">
        <v>0</v>
      </c>
    </row>
    <row r="5626" spans="1:11" x14ac:dyDescent="0.45">
      <c r="A5626" s="10" t="s">
        <v>49</v>
      </c>
      <c r="B5626" s="20">
        <v>0.92700000000000005</v>
      </c>
      <c r="C5626" s="19">
        <v>49718</v>
      </c>
      <c r="D5626" s="19">
        <v>9692.8068980000007</v>
      </c>
      <c r="E5626" s="23">
        <v>0.89808841399999995</v>
      </c>
      <c r="F5626" s="23">
        <v>0.45022424900000002</v>
      </c>
      <c r="G5626" s="17">
        <v>0.600366065</v>
      </c>
      <c r="H5626" s="17">
        <v>0.399633935</v>
      </c>
      <c r="I5626" s="17">
        <v>0.99566331500000005</v>
      </c>
      <c r="J5626" s="17">
        <v>4.3400000000000001E-3</v>
      </c>
      <c r="K5626" s="17">
        <v>0</v>
      </c>
    </row>
    <row r="5627" spans="1:11" x14ac:dyDescent="0.45">
      <c r="A5627" s="10" t="s">
        <v>49</v>
      </c>
      <c r="B5627" s="20">
        <v>0.92800000000000005</v>
      </c>
      <c r="C5627" s="19">
        <v>49772</v>
      </c>
      <c r="D5627" s="19">
        <v>9741.6352480000005</v>
      </c>
      <c r="E5627" s="23">
        <v>0.91267815799999996</v>
      </c>
      <c r="F5627" s="23">
        <v>0.45276486599999999</v>
      </c>
      <c r="G5627" s="17">
        <v>0.600699188</v>
      </c>
      <c r="H5627" s="17">
        <v>0.399300812</v>
      </c>
      <c r="I5627" s="17">
        <v>0.99567013500000001</v>
      </c>
      <c r="J5627" s="17">
        <v>4.3299999999999996E-3</v>
      </c>
      <c r="K5627" s="17">
        <v>0</v>
      </c>
    </row>
    <row r="5628" spans="1:11" x14ac:dyDescent="0.45">
      <c r="A5628" s="10" t="s">
        <v>49</v>
      </c>
      <c r="B5628" s="20">
        <v>0.92900000000000005</v>
      </c>
      <c r="C5628" s="19">
        <v>49813</v>
      </c>
      <c r="D5628" s="19">
        <v>9779.3829370000003</v>
      </c>
      <c r="E5628" s="23">
        <v>0.92402843999999995</v>
      </c>
      <c r="F5628" s="23">
        <v>0.45524281900000002</v>
      </c>
      <c r="G5628" s="17">
        <v>0.60100776899999997</v>
      </c>
      <c r="H5628" s="17">
        <v>0.39899223099999997</v>
      </c>
      <c r="I5628" s="17">
        <v>0.99567588900000004</v>
      </c>
      <c r="J5628" s="17">
        <v>4.3200000000000001E-3</v>
      </c>
      <c r="K5628" s="17">
        <v>0</v>
      </c>
    </row>
    <row r="5629" spans="1:11" x14ac:dyDescent="0.45">
      <c r="A5629" s="10" t="s">
        <v>49</v>
      </c>
      <c r="B5629" s="20">
        <v>0.93</v>
      </c>
      <c r="C5629" s="19">
        <v>49878</v>
      </c>
      <c r="D5629" s="19">
        <v>9839.5947240000005</v>
      </c>
      <c r="E5629" s="23">
        <v>0.92762715200000001</v>
      </c>
      <c r="F5629" s="23">
        <v>0.45744391099999998</v>
      </c>
      <c r="G5629" s="17">
        <v>0.60122699400000001</v>
      </c>
      <c r="H5629" s="17">
        <v>0.39877300599999999</v>
      </c>
      <c r="I5629" s="17">
        <v>0.99569149400000001</v>
      </c>
      <c r="J5629" s="17">
        <v>4.3099999999999996E-3</v>
      </c>
      <c r="K5629" s="17">
        <v>0</v>
      </c>
    </row>
    <row r="5630" spans="1:11" x14ac:dyDescent="0.45">
      <c r="A5630" s="10" t="s">
        <v>49</v>
      </c>
      <c r="B5630" s="20">
        <v>0.93100000000000005</v>
      </c>
      <c r="C5630" s="19">
        <v>49931</v>
      </c>
      <c r="D5630" s="19">
        <v>9889.5470559999994</v>
      </c>
      <c r="E5630" s="23">
        <v>0.95257269200000005</v>
      </c>
      <c r="F5630" s="23">
        <v>0.46041313</v>
      </c>
      <c r="G5630" s="17">
        <v>0.60145000100000001</v>
      </c>
      <c r="H5630" s="17">
        <v>0.39854999899999999</v>
      </c>
      <c r="I5630" s="17">
        <v>0.99568354599999997</v>
      </c>
      <c r="J5630" s="17">
        <v>4.3200000000000001E-3</v>
      </c>
      <c r="K5630" s="17">
        <v>0</v>
      </c>
    </row>
    <row r="5631" spans="1:11" x14ac:dyDescent="0.45">
      <c r="A5631" s="10" t="s">
        <v>49</v>
      </c>
      <c r="B5631" s="20">
        <v>0.93200000000000005</v>
      </c>
      <c r="C5631" s="19">
        <v>49979</v>
      </c>
      <c r="D5631" s="19">
        <v>9935.4811480000008</v>
      </c>
      <c r="E5631" s="23">
        <v>0.96316013199999995</v>
      </c>
      <c r="F5631" s="23">
        <v>0.46328335799999998</v>
      </c>
      <c r="G5631" s="17">
        <v>0.60169271099999999</v>
      </c>
      <c r="H5631" s="17">
        <v>0.39830728900000001</v>
      </c>
      <c r="I5631" s="17">
        <v>0.99569047499999996</v>
      </c>
      <c r="J5631" s="17">
        <v>4.3099999999999996E-3</v>
      </c>
      <c r="K5631" s="17">
        <v>0</v>
      </c>
    </row>
    <row r="5632" spans="1:11" x14ac:dyDescent="0.45">
      <c r="A5632" s="10" t="s">
        <v>49</v>
      </c>
      <c r="B5632" s="20">
        <v>0.93300000000000005</v>
      </c>
      <c r="C5632" s="19">
        <v>50038</v>
      </c>
      <c r="D5632" s="19">
        <v>9992.7287849999993</v>
      </c>
      <c r="E5632" s="23">
        <v>0.98131179099999999</v>
      </c>
      <c r="F5632" s="23">
        <v>0.46571815900000002</v>
      </c>
      <c r="G5632" s="17">
        <v>0.60184260000000001</v>
      </c>
      <c r="H5632" s="17">
        <v>0.39815739999999999</v>
      </c>
      <c r="I5632" s="17">
        <v>0.99569523500000001</v>
      </c>
      <c r="J5632" s="17">
        <v>4.3E-3</v>
      </c>
      <c r="K5632" s="17">
        <v>0</v>
      </c>
    </row>
    <row r="5633" spans="1:11" x14ac:dyDescent="0.45">
      <c r="A5633" s="10" t="s">
        <v>49</v>
      </c>
      <c r="B5633" s="20">
        <v>0.93400000000000005</v>
      </c>
      <c r="C5633" s="19">
        <v>50095</v>
      </c>
      <c r="D5633" s="19">
        <v>10048.980380000001</v>
      </c>
      <c r="E5633" s="23">
        <v>0.99111479099999999</v>
      </c>
      <c r="F5633" s="23">
        <v>0.46878828500000003</v>
      </c>
      <c r="G5633" s="17">
        <v>0.60165685199999996</v>
      </c>
      <c r="H5633" s="17">
        <v>0.39834314799999998</v>
      </c>
      <c r="I5633" s="17">
        <v>0.99569960599999996</v>
      </c>
      <c r="J5633" s="17">
        <v>4.3E-3</v>
      </c>
      <c r="K5633" s="17">
        <v>0</v>
      </c>
    </row>
    <row r="5634" spans="1:11" x14ac:dyDescent="0.45">
      <c r="A5634" s="10" t="s">
        <v>49</v>
      </c>
      <c r="B5634" s="20">
        <v>0.93500000000000005</v>
      </c>
      <c r="C5634" s="19">
        <v>50147</v>
      </c>
      <c r="D5634" s="19">
        <v>10100.86393</v>
      </c>
      <c r="E5634" s="23">
        <v>1.003232433</v>
      </c>
      <c r="F5634" s="23">
        <v>0.47162438200000001</v>
      </c>
      <c r="G5634" s="17">
        <v>0.60183061800000004</v>
      </c>
      <c r="H5634" s="17">
        <v>0.39816938200000002</v>
      </c>
      <c r="I5634" s="17">
        <v>0.99570406600000005</v>
      </c>
      <c r="J5634" s="17">
        <v>4.3E-3</v>
      </c>
      <c r="K5634" s="17">
        <v>0</v>
      </c>
    </row>
    <row r="5635" spans="1:11" x14ac:dyDescent="0.45">
      <c r="A5635" s="10" t="s">
        <v>49</v>
      </c>
      <c r="B5635" s="20">
        <v>0.93600000000000005</v>
      </c>
      <c r="C5635" s="19">
        <v>50202</v>
      </c>
      <c r="D5635" s="19">
        <v>10156.261689999999</v>
      </c>
      <c r="E5635" s="23">
        <v>1.0097734249999999</v>
      </c>
      <c r="F5635" s="23">
        <v>0.47471260399999998</v>
      </c>
      <c r="G5635" s="17">
        <v>0.60194813000000003</v>
      </c>
      <c r="H5635" s="17">
        <v>0.39805186999999997</v>
      </c>
      <c r="I5635" s="17">
        <v>0.99571458400000001</v>
      </c>
      <c r="J5635" s="17">
        <v>4.2900000000000004E-3</v>
      </c>
      <c r="K5635" s="17">
        <v>0</v>
      </c>
    </row>
    <row r="5636" spans="1:11" x14ac:dyDescent="0.45">
      <c r="A5636" s="10" t="s">
        <v>49</v>
      </c>
      <c r="B5636" s="20">
        <v>0.93700000000000006</v>
      </c>
      <c r="C5636" s="19">
        <v>50254</v>
      </c>
      <c r="D5636" s="19">
        <v>10208.99841</v>
      </c>
      <c r="E5636" s="23">
        <v>1.01706988</v>
      </c>
      <c r="F5636" s="23">
        <v>0.47720881199999998</v>
      </c>
      <c r="G5636" s="17">
        <v>0.60176304400000002</v>
      </c>
      <c r="H5636" s="17">
        <v>0.39823695599999998</v>
      </c>
      <c r="I5636" s="17">
        <v>0.995728426</v>
      </c>
      <c r="J5636" s="17">
        <v>4.2700000000000004E-3</v>
      </c>
      <c r="K5636" s="17">
        <v>0</v>
      </c>
    </row>
    <row r="5637" spans="1:11" x14ac:dyDescent="0.45">
      <c r="A5637" s="10" t="s">
        <v>49</v>
      </c>
      <c r="B5637" s="20">
        <v>0.93799999999999994</v>
      </c>
      <c r="C5637" s="19">
        <v>50301</v>
      </c>
      <c r="D5637" s="19">
        <v>10257.037700000001</v>
      </c>
      <c r="E5637" s="23">
        <v>1.0281943200000001</v>
      </c>
      <c r="F5637" s="23">
        <v>0.48071318400000002</v>
      </c>
      <c r="G5637" s="17">
        <v>0.60195622400000004</v>
      </c>
      <c r="H5637" s="17">
        <v>0.39804377600000002</v>
      </c>
      <c r="I5637" s="17">
        <v>0.99574116899999998</v>
      </c>
      <c r="J5637" s="17">
        <v>4.2599999999999999E-3</v>
      </c>
      <c r="K5637" s="17">
        <v>0</v>
      </c>
    </row>
    <row r="5638" spans="1:11" x14ac:dyDescent="0.45">
      <c r="A5638" s="10" t="s">
        <v>49</v>
      </c>
      <c r="B5638" s="20">
        <v>0.93899999999999995</v>
      </c>
      <c r="C5638" s="19">
        <v>50363</v>
      </c>
      <c r="D5638" s="19">
        <v>10321.12321</v>
      </c>
      <c r="E5638" s="23">
        <v>1.0384874550000001</v>
      </c>
      <c r="F5638" s="23">
        <v>0.48307977099999999</v>
      </c>
      <c r="G5638" s="17">
        <v>0.60228739399999998</v>
      </c>
      <c r="H5638" s="17">
        <v>0.39771260600000002</v>
      </c>
      <c r="I5638" s="17">
        <v>0.99575017600000004</v>
      </c>
      <c r="J5638" s="17">
        <v>4.2500000000000003E-3</v>
      </c>
      <c r="K5638" s="17">
        <v>0</v>
      </c>
    </row>
    <row r="5639" spans="1:11" x14ac:dyDescent="0.45">
      <c r="A5639" s="10" t="s">
        <v>49</v>
      </c>
      <c r="B5639" s="20">
        <v>0.94</v>
      </c>
      <c r="C5639" s="19">
        <v>50415</v>
      </c>
      <c r="D5639" s="19">
        <v>10375.74721</v>
      </c>
      <c r="E5639" s="23">
        <v>1.055643406</v>
      </c>
      <c r="F5639" s="23">
        <v>0.48680025100000002</v>
      </c>
      <c r="G5639" s="17">
        <v>0.602538927</v>
      </c>
      <c r="H5639" s="17">
        <v>0.397461073</v>
      </c>
      <c r="I5639" s="17">
        <v>0.99575172999999995</v>
      </c>
      <c r="J5639" s="17">
        <v>4.2500000000000003E-3</v>
      </c>
      <c r="K5639" s="17">
        <v>0</v>
      </c>
    </row>
    <row r="5640" spans="1:11" x14ac:dyDescent="0.45">
      <c r="A5640" s="10" t="s">
        <v>49</v>
      </c>
      <c r="B5640" s="20">
        <v>0.94099999999999995</v>
      </c>
      <c r="C5640" s="19">
        <v>50463</v>
      </c>
      <c r="D5640" s="19">
        <v>10426.71235</v>
      </c>
      <c r="E5640" s="23">
        <v>1.070207718</v>
      </c>
      <c r="F5640" s="23">
        <v>0.489207169</v>
      </c>
      <c r="G5640" s="17">
        <v>0.60250084199999998</v>
      </c>
      <c r="H5640" s="17">
        <v>0.39749915800000002</v>
      </c>
      <c r="I5640" s="17">
        <v>0.99576192699999999</v>
      </c>
      <c r="J5640" s="17">
        <v>4.2399999999999998E-3</v>
      </c>
      <c r="K5640" s="17">
        <v>0</v>
      </c>
    </row>
    <row r="5641" spans="1:11" x14ac:dyDescent="0.45">
      <c r="A5641" s="10" t="s">
        <v>49</v>
      </c>
      <c r="B5641" s="20">
        <v>0.94199999999999995</v>
      </c>
      <c r="C5641" s="19">
        <v>50509</v>
      </c>
      <c r="D5641" s="19">
        <v>10476.301799999999</v>
      </c>
      <c r="E5641" s="23">
        <v>1.085250555</v>
      </c>
      <c r="F5641" s="23">
        <v>0.49244995899999999</v>
      </c>
      <c r="G5641" s="17">
        <v>0.60270446899999996</v>
      </c>
      <c r="H5641" s="17">
        <v>0.39729553099999998</v>
      </c>
      <c r="I5641" s="17">
        <v>0.99576104300000001</v>
      </c>
      <c r="J5641" s="17">
        <v>4.2399999999999998E-3</v>
      </c>
      <c r="K5641" s="17">
        <v>0</v>
      </c>
    </row>
    <row r="5642" spans="1:11" x14ac:dyDescent="0.45">
      <c r="A5642" s="10" t="s">
        <v>49</v>
      </c>
      <c r="B5642" s="20">
        <v>0.94299999999999995</v>
      </c>
      <c r="C5642" s="19">
        <v>50575</v>
      </c>
      <c r="D5642" s="19">
        <v>10548.054679999999</v>
      </c>
      <c r="E5642" s="23">
        <v>1.095322213</v>
      </c>
      <c r="F5642" s="23">
        <v>0.495555721</v>
      </c>
      <c r="G5642" s="17">
        <v>0.60296589199999995</v>
      </c>
      <c r="H5642" s="17">
        <v>0.397034108</v>
      </c>
      <c r="I5642" s="17">
        <v>0.99576825099999999</v>
      </c>
      <c r="J5642" s="17">
        <v>4.2300000000000003E-3</v>
      </c>
      <c r="K5642" s="17">
        <v>0</v>
      </c>
    </row>
    <row r="5643" spans="1:11" x14ac:dyDescent="0.45">
      <c r="A5643" s="10" t="s">
        <v>49</v>
      </c>
      <c r="B5643" s="20">
        <v>0.94399999999999995</v>
      </c>
      <c r="C5643" s="19">
        <v>50615</v>
      </c>
      <c r="D5643" s="19">
        <v>10591.927530000001</v>
      </c>
      <c r="E5643" s="23">
        <v>1.098387805</v>
      </c>
      <c r="F5643" s="23">
        <v>0.49943984000000002</v>
      </c>
      <c r="G5643" s="17">
        <v>0.60284500600000002</v>
      </c>
      <c r="H5643" s="17">
        <v>0.39715499399999998</v>
      </c>
      <c r="I5643" s="17">
        <v>0.99578013499999996</v>
      </c>
      <c r="J5643" s="17">
        <v>4.2199999999999998E-3</v>
      </c>
      <c r="K5643" s="17">
        <v>0</v>
      </c>
    </row>
    <row r="5644" spans="1:11" x14ac:dyDescent="0.45">
      <c r="A5644" s="10" t="s">
        <v>49</v>
      </c>
      <c r="B5644" s="20">
        <v>0.94499999999999995</v>
      </c>
      <c r="C5644" s="19">
        <v>50682</v>
      </c>
      <c r="D5644" s="19">
        <v>10666.16228</v>
      </c>
      <c r="E5644" s="23">
        <v>1.116631342</v>
      </c>
      <c r="F5644" s="23">
        <v>0.50202569900000005</v>
      </c>
      <c r="G5644" s="17">
        <v>0.602797837</v>
      </c>
      <c r="H5644" s="17">
        <v>0.397202163</v>
      </c>
      <c r="I5644" s="17">
        <v>0.99580289</v>
      </c>
      <c r="J5644" s="17">
        <v>4.1999999999999997E-3</v>
      </c>
      <c r="K5644" s="17">
        <v>0</v>
      </c>
    </row>
    <row r="5645" spans="1:11" x14ac:dyDescent="0.45">
      <c r="A5645" s="10" t="s">
        <v>49</v>
      </c>
      <c r="B5645" s="20">
        <v>0.94599999999999995</v>
      </c>
      <c r="C5645" s="19">
        <v>50735</v>
      </c>
      <c r="D5645" s="19">
        <v>10725.90242</v>
      </c>
      <c r="E5645" s="23">
        <v>1.1378843510000001</v>
      </c>
      <c r="F5645" s="23">
        <v>0.50521970599999999</v>
      </c>
      <c r="G5645" s="17">
        <v>0.60305509000000002</v>
      </c>
      <c r="H5645" s="17">
        <v>0.39694490999999998</v>
      </c>
      <c r="I5645" s="17">
        <v>0.99580696899999999</v>
      </c>
      <c r="J5645" s="17">
        <v>4.1900000000000001E-3</v>
      </c>
      <c r="K5645" s="17">
        <v>0</v>
      </c>
    </row>
    <row r="5646" spans="1:11" x14ac:dyDescent="0.45">
      <c r="A5646" s="10" t="s">
        <v>49</v>
      </c>
      <c r="B5646" s="20">
        <v>0.94699999999999995</v>
      </c>
      <c r="C5646" s="19">
        <v>50784</v>
      </c>
      <c r="D5646" s="19">
        <v>10782.311799999999</v>
      </c>
      <c r="E5646" s="23">
        <v>1.161640416</v>
      </c>
      <c r="F5646" s="23">
        <v>0.50910213699999995</v>
      </c>
      <c r="G5646" s="17">
        <v>0.60308364800000003</v>
      </c>
      <c r="H5646" s="17">
        <v>0.39691635199999997</v>
      </c>
      <c r="I5646" s="17">
        <v>0.99581087899999998</v>
      </c>
      <c r="J5646" s="17">
        <v>4.1900000000000001E-3</v>
      </c>
      <c r="K5646" s="17">
        <v>0</v>
      </c>
    </row>
    <row r="5647" spans="1:11" x14ac:dyDescent="0.45">
      <c r="A5647" s="10" t="s">
        <v>49</v>
      </c>
      <c r="B5647" s="20">
        <v>0.94799999999999995</v>
      </c>
      <c r="C5647" s="19">
        <v>50845</v>
      </c>
      <c r="D5647" s="19">
        <v>10853.708699999999</v>
      </c>
      <c r="E5647" s="23">
        <v>1.1774375349999999</v>
      </c>
      <c r="F5647" s="23">
        <v>0.51219829100000003</v>
      </c>
      <c r="G5647" s="17">
        <v>0.603146819</v>
      </c>
      <c r="H5647" s="17">
        <v>0.396853181</v>
      </c>
      <c r="I5647" s="17">
        <v>0.99583039900000003</v>
      </c>
      <c r="J5647" s="17">
        <v>4.1700000000000001E-3</v>
      </c>
      <c r="K5647" s="17">
        <v>0</v>
      </c>
    </row>
    <row r="5648" spans="1:11" x14ac:dyDescent="0.45">
      <c r="A5648" s="10" t="s">
        <v>49</v>
      </c>
      <c r="B5648" s="20">
        <v>0.94899999999999995</v>
      </c>
      <c r="C5648" s="19">
        <v>50898</v>
      </c>
      <c r="D5648" s="19">
        <v>10917.139880000001</v>
      </c>
      <c r="E5648" s="23">
        <v>1.214405824</v>
      </c>
      <c r="F5648" s="23">
        <v>0.51649590000000001</v>
      </c>
      <c r="G5648" s="17">
        <v>0.60348147299999999</v>
      </c>
      <c r="H5648" s="17">
        <v>0.39651852700000001</v>
      </c>
      <c r="I5648" s="17">
        <v>0.99584053500000003</v>
      </c>
      <c r="J5648" s="17">
        <v>4.1599999999999996E-3</v>
      </c>
      <c r="K5648" s="17">
        <v>0</v>
      </c>
    </row>
    <row r="5649" spans="1:11" x14ac:dyDescent="0.45">
      <c r="A5649" s="10" t="s">
        <v>49</v>
      </c>
      <c r="B5649" s="20">
        <v>0.95</v>
      </c>
      <c r="C5649" s="19">
        <v>50946</v>
      </c>
      <c r="D5649" s="19">
        <v>10975.74314</v>
      </c>
      <c r="E5649" s="23">
        <v>1.2239531589999999</v>
      </c>
      <c r="F5649" s="23">
        <v>0.52005812100000004</v>
      </c>
      <c r="G5649" s="17">
        <v>0.60365877599999995</v>
      </c>
      <c r="H5649" s="17">
        <v>0.39634122399999999</v>
      </c>
      <c r="I5649" s="17">
        <v>0.99584952199999999</v>
      </c>
      <c r="J5649" s="17">
        <v>4.15E-3</v>
      </c>
      <c r="K5649" s="17">
        <v>0</v>
      </c>
    </row>
    <row r="5650" spans="1:11" x14ac:dyDescent="0.45">
      <c r="A5650" s="10" t="s">
        <v>49</v>
      </c>
      <c r="B5650" s="20">
        <v>0.95099999999999996</v>
      </c>
      <c r="C5650" s="19">
        <v>51005</v>
      </c>
      <c r="D5650" s="19">
        <v>11048.292820000001</v>
      </c>
      <c r="E5650" s="23">
        <v>1.2399017510000001</v>
      </c>
      <c r="F5650" s="23">
        <v>0.52353373700000005</v>
      </c>
      <c r="G5650" s="17">
        <v>0.60398000200000002</v>
      </c>
      <c r="H5650" s="17">
        <v>0.39601999799999998</v>
      </c>
      <c r="I5650" s="17">
        <v>0.995861526</v>
      </c>
      <c r="J5650" s="17">
        <v>4.1399999999999996E-3</v>
      </c>
      <c r="K5650" s="17">
        <v>0</v>
      </c>
    </row>
    <row r="5651" spans="1:11" x14ac:dyDescent="0.45">
      <c r="A5651" s="10" t="s">
        <v>49</v>
      </c>
      <c r="B5651" s="20">
        <v>0.95199999999999996</v>
      </c>
      <c r="C5651" s="19">
        <v>51053</v>
      </c>
      <c r="D5651" s="19">
        <v>11108.394060000001</v>
      </c>
      <c r="E5651" s="23">
        <v>1.266045715</v>
      </c>
      <c r="F5651" s="23">
        <v>0.52748413800000005</v>
      </c>
      <c r="G5651" s="17">
        <v>0.60423481499999998</v>
      </c>
      <c r="H5651" s="17">
        <v>0.39576518500000002</v>
      </c>
      <c r="I5651" s="17">
        <v>0.99587236700000004</v>
      </c>
      <c r="J5651" s="17">
        <v>4.13E-3</v>
      </c>
      <c r="K5651" s="17">
        <v>0</v>
      </c>
    </row>
    <row r="5652" spans="1:11" x14ac:dyDescent="0.45">
      <c r="A5652" s="10" t="s">
        <v>49</v>
      </c>
      <c r="B5652" s="20">
        <v>0.95299999999999996</v>
      </c>
      <c r="C5652" s="19">
        <v>51112</v>
      </c>
      <c r="D5652" s="19">
        <v>11183.50416</v>
      </c>
      <c r="E5652" s="23">
        <v>1.278653303</v>
      </c>
      <c r="F5652" s="23">
        <v>0.53073949099999995</v>
      </c>
      <c r="G5652" s="17">
        <v>0.60431992499999998</v>
      </c>
      <c r="H5652" s="17">
        <v>0.39568007500000002</v>
      </c>
      <c r="I5652" s="17">
        <v>0.99589589599999995</v>
      </c>
      <c r="J5652" s="17">
        <v>4.1000000000000003E-3</v>
      </c>
      <c r="K5652" s="17">
        <v>0</v>
      </c>
    </row>
    <row r="5653" spans="1:11" x14ac:dyDescent="0.45">
      <c r="A5653" s="10" t="s">
        <v>49</v>
      </c>
      <c r="B5653" s="20">
        <v>0.95399999999999996</v>
      </c>
      <c r="C5653" s="19">
        <v>51166</v>
      </c>
      <c r="D5653" s="19">
        <v>11253.485119999999</v>
      </c>
      <c r="E5653" s="23">
        <v>1.3098033039999999</v>
      </c>
      <c r="F5653" s="23">
        <v>0.535302626</v>
      </c>
      <c r="G5653" s="17">
        <v>0.60444435799999996</v>
      </c>
      <c r="H5653" s="17">
        <v>0.39555564199999999</v>
      </c>
      <c r="I5653" s="17">
        <v>0.99589731400000003</v>
      </c>
      <c r="J5653" s="17">
        <v>4.1000000000000003E-3</v>
      </c>
      <c r="K5653" s="17">
        <v>0</v>
      </c>
    </row>
    <row r="5654" spans="1:11" x14ac:dyDescent="0.45">
      <c r="A5654" s="10" t="s">
        <v>49</v>
      </c>
      <c r="B5654" s="20">
        <v>0.95499999999999996</v>
      </c>
      <c r="C5654" s="19">
        <v>51218</v>
      </c>
      <c r="D5654" s="19">
        <v>11322.494710000001</v>
      </c>
      <c r="E5654" s="23">
        <v>1.3351320929999999</v>
      </c>
      <c r="F5654" s="23">
        <v>0.53917755000000001</v>
      </c>
      <c r="G5654" s="17">
        <v>0.60474833100000003</v>
      </c>
      <c r="H5654" s="17">
        <v>0.39525166900000003</v>
      </c>
      <c r="I5654" s="17">
        <v>0.99590359900000003</v>
      </c>
      <c r="J5654" s="17">
        <v>4.1000000000000003E-3</v>
      </c>
      <c r="K5654" s="17">
        <v>0</v>
      </c>
    </row>
    <row r="5655" spans="1:11" x14ac:dyDescent="0.45">
      <c r="A5655" s="10" t="s">
        <v>49</v>
      </c>
      <c r="B5655" s="20">
        <v>0.95599999999999996</v>
      </c>
      <c r="C5655" s="19">
        <v>51267</v>
      </c>
      <c r="D5655" s="19">
        <v>11388.129650000001</v>
      </c>
      <c r="E5655" s="23">
        <v>1.344633371</v>
      </c>
      <c r="F5655" s="23">
        <v>0.54236556400000002</v>
      </c>
      <c r="G5655" s="17">
        <v>0.60504808200000004</v>
      </c>
      <c r="H5655" s="17">
        <v>0.39495191800000001</v>
      </c>
      <c r="I5655" s="17">
        <v>0.99591311599999999</v>
      </c>
      <c r="J5655" s="17">
        <v>4.0899999999999999E-3</v>
      </c>
      <c r="K5655" s="17">
        <v>0</v>
      </c>
    </row>
    <row r="5656" spans="1:11" x14ac:dyDescent="0.45">
      <c r="A5656" s="10" t="s">
        <v>49</v>
      </c>
      <c r="B5656" s="20">
        <v>0.95699999999999996</v>
      </c>
      <c r="C5656" s="19">
        <v>51325</v>
      </c>
      <c r="D5656" s="19">
        <v>11466.49302</v>
      </c>
      <c r="E5656" s="23">
        <v>1.359648049</v>
      </c>
      <c r="F5656" s="23">
        <v>0.54714963900000002</v>
      </c>
      <c r="G5656" s="17">
        <v>0.605241111</v>
      </c>
      <c r="H5656" s="17">
        <v>0.394758889</v>
      </c>
      <c r="I5656" s="17">
        <v>0.99592092300000001</v>
      </c>
      <c r="J5656" s="17">
        <v>4.0800000000000003E-3</v>
      </c>
      <c r="K5656" s="17">
        <v>0</v>
      </c>
    </row>
    <row r="5657" spans="1:11" x14ac:dyDescent="0.45">
      <c r="A5657" s="10" t="s">
        <v>49</v>
      </c>
      <c r="B5657" s="20">
        <v>0.95799999999999996</v>
      </c>
      <c r="C5657" s="19">
        <v>51379</v>
      </c>
      <c r="D5657" s="19">
        <v>11540.42663</v>
      </c>
      <c r="E5657" s="23">
        <v>1.3852885610000001</v>
      </c>
      <c r="F5657" s="23">
        <v>0.55140535999999996</v>
      </c>
      <c r="G5657" s="17">
        <v>0.60548083799999997</v>
      </c>
      <c r="H5657" s="17">
        <v>0.39451916199999998</v>
      </c>
      <c r="I5657" s="17">
        <v>0.99593082099999997</v>
      </c>
      <c r="J5657" s="17">
        <v>4.0699999999999998E-3</v>
      </c>
      <c r="K5657" s="17">
        <v>0</v>
      </c>
    </row>
    <row r="5658" spans="1:11" x14ac:dyDescent="0.45">
      <c r="A5658" s="10" t="s">
        <v>49</v>
      </c>
      <c r="B5658" s="20">
        <v>0.95899999999999996</v>
      </c>
      <c r="C5658" s="19">
        <v>51434</v>
      </c>
      <c r="D5658" s="19">
        <v>11616.954460000001</v>
      </c>
      <c r="E5658" s="23">
        <v>1.4004592760000001</v>
      </c>
      <c r="F5658" s="23">
        <v>0.555854509</v>
      </c>
      <c r="G5658" s="17">
        <v>0.60570828600000004</v>
      </c>
      <c r="H5658" s="17">
        <v>0.39429171400000002</v>
      </c>
      <c r="I5658" s="17">
        <v>0.99595026900000005</v>
      </c>
      <c r="J5658" s="17">
        <v>4.0499999999999998E-3</v>
      </c>
      <c r="K5658" s="17">
        <v>0</v>
      </c>
    </row>
    <row r="5659" spans="1:11" x14ac:dyDescent="0.45">
      <c r="A5659" s="10" t="s">
        <v>49</v>
      </c>
      <c r="B5659" s="20">
        <v>0.96</v>
      </c>
      <c r="C5659" s="19">
        <v>51480</v>
      </c>
      <c r="D5659" s="19">
        <v>11682.05904</v>
      </c>
      <c r="E5659" s="23">
        <v>1.434399929</v>
      </c>
      <c r="F5659" s="23">
        <v>0.55989134399999996</v>
      </c>
      <c r="G5659" s="17">
        <v>0.60584693099999998</v>
      </c>
      <c r="H5659" s="17">
        <v>0.39415306900000002</v>
      </c>
      <c r="I5659" s="17">
        <v>0.995953596</v>
      </c>
      <c r="J5659" s="17">
        <v>4.0499999999999998E-3</v>
      </c>
      <c r="K5659" s="17">
        <v>0</v>
      </c>
    </row>
    <row r="5660" spans="1:11" x14ac:dyDescent="0.45">
      <c r="A5660" s="10" t="s">
        <v>49</v>
      </c>
      <c r="B5660" s="20">
        <v>0.96099999999999997</v>
      </c>
      <c r="C5660" s="19">
        <v>51542</v>
      </c>
      <c r="D5660" s="19">
        <v>11771.888430000001</v>
      </c>
      <c r="E5660" s="23">
        <v>1.4688946730000001</v>
      </c>
      <c r="F5660" s="23">
        <v>0.56400809799999996</v>
      </c>
      <c r="G5660" s="17">
        <v>0.60597182900000002</v>
      </c>
      <c r="H5660" s="17">
        <v>0.39402817099999998</v>
      </c>
      <c r="I5660" s="17">
        <v>0.99595881200000003</v>
      </c>
      <c r="J5660" s="17">
        <v>4.0400000000000002E-3</v>
      </c>
      <c r="K5660" s="17">
        <v>0</v>
      </c>
    </row>
    <row r="5661" spans="1:11" x14ac:dyDescent="0.45">
      <c r="A5661" s="10" t="s">
        <v>49</v>
      </c>
      <c r="B5661" s="20">
        <v>0.96199999999999997</v>
      </c>
      <c r="C5661" s="19">
        <v>51595</v>
      </c>
      <c r="D5661" s="19">
        <v>11850.188959999999</v>
      </c>
      <c r="E5661" s="23">
        <v>1.4818121900000001</v>
      </c>
      <c r="F5661" s="23">
        <v>0.56880195899999997</v>
      </c>
      <c r="G5661" s="17">
        <v>0.60622153300000003</v>
      </c>
      <c r="H5661" s="17">
        <v>0.39377846700000002</v>
      </c>
      <c r="I5661" s="17">
        <v>0.99596389699999999</v>
      </c>
      <c r="J5661" s="17">
        <v>4.0400000000000002E-3</v>
      </c>
      <c r="K5661" s="17">
        <v>0</v>
      </c>
    </row>
    <row r="5662" spans="1:11" x14ac:dyDescent="0.45">
      <c r="A5662" s="10" t="s">
        <v>49</v>
      </c>
      <c r="B5662" s="20">
        <v>0.96299999999999997</v>
      </c>
      <c r="C5662" s="19">
        <v>51638</v>
      </c>
      <c r="D5662" s="19">
        <v>11914.40302</v>
      </c>
      <c r="E5662" s="23">
        <v>1.5080768090000001</v>
      </c>
      <c r="F5662" s="23">
        <v>0.57375301700000003</v>
      </c>
      <c r="G5662" s="17">
        <v>0.60637514999999997</v>
      </c>
      <c r="H5662" s="17">
        <v>0.39362485000000003</v>
      </c>
      <c r="I5662" s="17">
        <v>0.99597187700000001</v>
      </c>
      <c r="J5662" s="17">
        <v>4.0299999999999997E-3</v>
      </c>
      <c r="K5662" s="17">
        <v>0</v>
      </c>
    </row>
    <row r="5663" spans="1:11" x14ac:dyDescent="0.45">
      <c r="A5663" s="10" t="s">
        <v>49</v>
      </c>
      <c r="B5663" s="20">
        <v>0.96399999999999997</v>
      </c>
      <c r="C5663" s="19">
        <v>51702</v>
      </c>
      <c r="D5663" s="19">
        <v>12011.625239999999</v>
      </c>
      <c r="E5663" s="23">
        <v>1.528299641</v>
      </c>
      <c r="F5663" s="23">
        <v>0.57790032800000002</v>
      </c>
      <c r="G5663" s="17">
        <v>0.60663030399999995</v>
      </c>
      <c r="H5663" s="17">
        <v>0.39336969599999999</v>
      </c>
      <c r="I5663" s="17">
        <v>0.99599321399999996</v>
      </c>
      <c r="J5663" s="17">
        <v>4.0099999999999997E-3</v>
      </c>
      <c r="K5663" s="17">
        <v>0</v>
      </c>
    </row>
    <row r="5664" spans="1:11" x14ac:dyDescent="0.45">
      <c r="A5664" s="10" t="s">
        <v>49</v>
      </c>
      <c r="B5664" s="20">
        <v>0.96499999999999997</v>
      </c>
      <c r="C5664" s="19">
        <v>51755</v>
      </c>
      <c r="D5664" s="19">
        <v>12094.101619999999</v>
      </c>
      <c r="E5664" s="23">
        <v>1.5871288830000001</v>
      </c>
      <c r="F5664" s="23">
        <v>0.58358523799999995</v>
      </c>
      <c r="G5664" s="17">
        <v>0.60683991900000001</v>
      </c>
      <c r="H5664" s="17">
        <v>0.39316008099999999</v>
      </c>
      <c r="I5664" s="17">
        <v>0.99599990500000002</v>
      </c>
      <c r="J5664" s="17">
        <v>4.0000000000000001E-3</v>
      </c>
      <c r="K5664" s="17">
        <v>0</v>
      </c>
    </row>
    <row r="5665" spans="1:11" x14ac:dyDescent="0.45">
      <c r="A5665" s="10" t="s">
        <v>49</v>
      </c>
      <c r="B5665" s="20">
        <v>0.96599999999999997</v>
      </c>
      <c r="C5665" s="19">
        <v>51807</v>
      </c>
      <c r="D5665" s="19">
        <v>12177.864659999999</v>
      </c>
      <c r="E5665" s="23">
        <v>1.6289066919999999</v>
      </c>
      <c r="F5665" s="23">
        <v>0.58861244800000001</v>
      </c>
      <c r="G5665" s="17">
        <v>0.60709942699999997</v>
      </c>
      <c r="H5665" s="17">
        <v>0.39290057299999998</v>
      </c>
      <c r="I5665" s="17">
        <v>0.99600809400000001</v>
      </c>
      <c r="J5665" s="17">
        <v>3.9899999999999996E-3</v>
      </c>
      <c r="K5665" s="17">
        <v>0</v>
      </c>
    </row>
    <row r="5666" spans="1:11" x14ac:dyDescent="0.45">
      <c r="A5666" s="10" t="s">
        <v>49</v>
      </c>
      <c r="B5666" s="20">
        <v>0.96699999999999997</v>
      </c>
      <c r="C5666" s="19">
        <v>51863</v>
      </c>
      <c r="D5666" s="19">
        <v>12270.546130000001</v>
      </c>
      <c r="E5666" s="23">
        <v>1.675707353</v>
      </c>
      <c r="F5666" s="23">
        <v>0.59360769400000002</v>
      </c>
      <c r="G5666" s="17">
        <v>0.60727300799999995</v>
      </c>
      <c r="H5666" s="17">
        <v>0.392726992</v>
      </c>
      <c r="I5666" s="17">
        <v>0.99602403100000003</v>
      </c>
      <c r="J5666" s="17">
        <v>3.98E-3</v>
      </c>
      <c r="K5666" s="17">
        <v>0</v>
      </c>
    </row>
    <row r="5667" spans="1:11" x14ac:dyDescent="0.45">
      <c r="A5667" s="10" t="s">
        <v>49</v>
      </c>
      <c r="B5667" s="20">
        <v>0.96799999999999997</v>
      </c>
      <c r="C5667" s="19">
        <v>51912</v>
      </c>
      <c r="D5667" s="19">
        <v>12353.194750000001</v>
      </c>
      <c r="E5667" s="23">
        <v>1.698307955</v>
      </c>
      <c r="F5667" s="23">
        <v>0.59906653600000004</v>
      </c>
      <c r="G5667" s="17">
        <v>0.60739328100000001</v>
      </c>
      <c r="H5667" s="17">
        <v>0.39260671899999999</v>
      </c>
      <c r="I5667" s="17">
        <v>0.99604210299999996</v>
      </c>
      <c r="J5667" s="17">
        <v>3.96E-3</v>
      </c>
      <c r="K5667" s="17">
        <v>0</v>
      </c>
    </row>
    <row r="5668" spans="1:11" x14ac:dyDescent="0.45">
      <c r="A5668" s="10" t="s">
        <v>49</v>
      </c>
      <c r="B5668" s="20">
        <v>0.96899999999999997</v>
      </c>
      <c r="C5668" s="19">
        <v>51970</v>
      </c>
      <c r="D5668" s="19">
        <v>12452.8357</v>
      </c>
      <c r="E5668" s="23">
        <v>1.7344243260000001</v>
      </c>
      <c r="F5668" s="23">
        <v>0.60398707600000001</v>
      </c>
      <c r="G5668" s="17">
        <v>0.60767750600000003</v>
      </c>
      <c r="H5668" s="17">
        <v>0.39232249400000002</v>
      </c>
      <c r="I5668" s="17">
        <v>0.996035895</v>
      </c>
      <c r="J5668" s="17">
        <v>3.96E-3</v>
      </c>
      <c r="K5668" s="17">
        <v>0</v>
      </c>
    </row>
    <row r="5669" spans="1:11" x14ac:dyDescent="0.45">
      <c r="A5669" s="10" t="s">
        <v>49</v>
      </c>
      <c r="B5669" s="20">
        <v>0.97</v>
      </c>
      <c r="C5669" s="19">
        <v>52023</v>
      </c>
      <c r="D5669" s="19">
        <v>12545.58706</v>
      </c>
      <c r="E5669" s="23">
        <v>1.760421314</v>
      </c>
      <c r="F5669" s="23">
        <v>0.60926073400000003</v>
      </c>
      <c r="G5669" s="17">
        <v>0.60784652900000002</v>
      </c>
      <c r="H5669" s="17">
        <v>0.39215347099999998</v>
      </c>
      <c r="I5669" s="17">
        <v>0.99605184499999999</v>
      </c>
      <c r="J5669" s="17">
        <v>3.9500000000000004E-3</v>
      </c>
      <c r="K5669" s="17">
        <v>0</v>
      </c>
    </row>
    <row r="5670" spans="1:11" x14ac:dyDescent="0.45">
      <c r="A5670" s="10" t="s">
        <v>49</v>
      </c>
      <c r="B5670" s="20">
        <v>0.97099999999999997</v>
      </c>
      <c r="C5670" s="19">
        <v>52075</v>
      </c>
      <c r="D5670" s="19">
        <v>12637.85079</v>
      </c>
      <c r="E5670" s="23">
        <v>1.815446973</v>
      </c>
      <c r="F5670" s="23">
        <v>0.61573561300000001</v>
      </c>
      <c r="G5670" s="17">
        <v>0.608103697</v>
      </c>
      <c r="H5670" s="17">
        <v>0.391896303</v>
      </c>
      <c r="I5670" s="17">
        <v>0.99605752800000003</v>
      </c>
      <c r="J5670" s="17">
        <v>3.9399999999999999E-3</v>
      </c>
      <c r="K5670" s="17">
        <v>0</v>
      </c>
    </row>
    <row r="5671" spans="1:11" x14ac:dyDescent="0.45">
      <c r="A5671" s="10" t="s">
        <v>49</v>
      </c>
      <c r="B5671" s="20">
        <v>0.97199999999999998</v>
      </c>
      <c r="C5671" s="19">
        <v>52131</v>
      </c>
      <c r="D5671" s="19">
        <v>12740.912039999999</v>
      </c>
      <c r="E5671" s="23">
        <v>1.878972461</v>
      </c>
      <c r="F5671" s="23">
        <v>0.62111016100000005</v>
      </c>
      <c r="G5671" s="17">
        <v>0.608486313</v>
      </c>
      <c r="H5671" s="17">
        <v>0.391513687</v>
      </c>
      <c r="I5671" s="17">
        <v>0.99606711599999997</v>
      </c>
      <c r="J5671" s="17">
        <v>3.9300000000000003E-3</v>
      </c>
      <c r="K5671" s="17">
        <v>0</v>
      </c>
    </row>
    <row r="5672" spans="1:11" x14ac:dyDescent="0.45">
      <c r="A5672" s="10" t="s">
        <v>49</v>
      </c>
      <c r="B5672" s="20">
        <v>0.97299999999999998</v>
      </c>
      <c r="C5672" s="19">
        <v>52172</v>
      </c>
      <c r="D5672" s="19">
        <v>12818.45514</v>
      </c>
      <c r="E5672" s="23">
        <v>1.9020895579999999</v>
      </c>
      <c r="F5672" s="23">
        <v>0.62632708299999995</v>
      </c>
      <c r="G5672" s="17">
        <v>0.60869815199999999</v>
      </c>
      <c r="H5672" s="17">
        <v>0.39130184800000001</v>
      </c>
      <c r="I5672" s="17">
        <v>0.996072976</v>
      </c>
      <c r="J5672" s="17">
        <v>3.9300000000000003E-3</v>
      </c>
      <c r="K5672" s="17">
        <v>0</v>
      </c>
    </row>
    <row r="5673" spans="1:11" x14ac:dyDescent="0.45">
      <c r="A5673" s="10" t="s">
        <v>49</v>
      </c>
      <c r="B5673" s="20">
        <v>0.97399999999999998</v>
      </c>
      <c r="C5673" s="19">
        <v>52238</v>
      </c>
      <c r="D5673" s="19">
        <v>12944.74084</v>
      </c>
      <c r="E5673" s="23">
        <v>1.930830695</v>
      </c>
      <c r="F5673" s="23">
        <v>0.63257710700000003</v>
      </c>
      <c r="G5673" s="17">
        <v>0.60898196699999996</v>
      </c>
      <c r="H5673" s="17">
        <v>0.39101803299999999</v>
      </c>
      <c r="I5673" s="17">
        <v>0.99609261900000001</v>
      </c>
      <c r="J5673" s="17">
        <v>3.9100000000000003E-3</v>
      </c>
      <c r="K5673" s="17">
        <v>0</v>
      </c>
    </row>
    <row r="5674" spans="1:11" x14ac:dyDescent="0.45">
      <c r="A5674" s="10" t="s">
        <v>49</v>
      </c>
      <c r="B5674" s="20">
        <v>0.97499999999999998</v>
      </c>
      <c r="C5674" s="19">
        <v>52292</v>
      </c>
      <c r="D5674" s="19">
        <v>13051.595939999999</v>
      </c>
      <c r="E5674" s="23">
        <v>2.0157025960000001</v>
      </c>
      <c r="F5674" s="23">
        <v>0.64017432200000002</v>
      </c>
      <c r="G5674" s="17">
        <v>0.60925189300000004</v>
      </c>
      <c r="H5674" s="17">
        <v>0.39074810700000001</v>
      </c>
      <c r="I5674" s="17">
        <v>0.99608903999999998</v>
      </c>
      <c r="J5674" s="17">
        <v>3.9100000000000003E-3</v>
      </c>
      <c r="K5674" s="17">
        <v>0</v>
      </c>
    </row>
    <row r="5675" spans="1:11" x14ac:dyDescent="0.45">
      <c r="A5675" s="10" t="s">
        <v>49</v>
      </c>
      <c r="B5675" s="20">
        <v>0.97599999999999998</v>
      </c>
      <c r="C5675" s="19">
        <v>52344</v>
      </c>
      <c r="D5675" s="19">
        <v>13158.631009999999</v>
      </c>
      <c r="E5675" s="23">
        <v>2.086932574</v>
      </c>
      <c r="F5675" s="23">
        <v>0.64671261199999996</v>
      </c>
      <c r="G5675" s="17">
        <v>0.60939171599999997</v>
      </c>
      <c r="H5675" s="17">
        <v>0.39060828399999997</v>
      </c>
      <c r="I5675" s="17">
        <v>0.99609393499999999</v>
      </c>
      <c r="J5675" s="17">
        <v>3.9100000000000003E-3</v>
      </c>
      <c r="K5675" s="17">
        <v>0</v>
      </c>
    </row>
    <row r="5676" spans="1:11" x14ac:dyDescent="0.45">
      <c r="A5676" s="10" t="s">
        <v>49</v>
      </c>
      <c r="B5676" s="20">
        <v>0.97699999999999998</v>
      </c>
      <c r="C5676" s="19">
        <v>52399</v>
      </c>
      <c r="D5676" s="19">
        <v>13275.165370000001</v>
      </c>
      <c r="E5676" s="23">
        <v>2.1343406319999998</v>
      </c>
      <c r="F5676" s="23">
        <v>0.65340085400000003</v>
      </c>
      <c r="G5676" s="17">
        <v>0.60957270200000002</v>
      </c>
      <c r="H5676" s="17">
        <v>0.39042729799999998</v>
      </c>
      <c r="I5676" s="17">
        <v>0.99611156599999995</v>
      </c>
      <c r="J5676" s="17">
        <v>3.8899999999999998E-3</v>
      </c>
      <c r="K5676" s="17">
        <v>0</v>
      </c>
    </row>
    <row r="5677" spans="1:11" x14ac:dyDescent="0.45">
      <c r="A5677" s="10" t="s">
        <v>49</v>
      </c>
      <c r="B5677" s="20">
        <v>0.97799999999999998</v>
      </c>
      <c r="C5677" s="19">
        <v>52443</v>
      </c>
      <c r="D5677" s="19">
        <v>13370.982959999999</v>
      </c>
      <c r="E5677" s="23">
        <v>2.2034791180000002</v>
      </c>
      <c r="F5677" s="23">
        <v>0.66081667799999999</v>
      </c>
      <c r="G5677" s="17">
        <v>0.60970958900000005</v>
      </c>
      <c r="H5677" s="17">
        <v>0.390290411</v>
      </c>
      <c r="I5677" s="17">
        <v>0.99611692799999996</v>
      </c>
      <c r="J5677" s="17">
        <v>3.8800000000000002E-3</v>
      </c>
      <c r="K5677" s="17">
        <v>0</v>
      </c>
    </row>
    <row r="5678" spans="1:11" x14ac:dyDescent="0.45">
      <c r="A5678" s="10" t="s">
        <v>49</v>
      </c>
      <c r="B5678" s="20">
        <v>0.97899999999999998</v>
      </c>
      <c r="C5678" s="19">
        <v>52506</v>
      </c>
      <c r="D5678" s="19">
        <v>13511.14524</v>
      </c>
      <c r="E5678" s="23">
        <v>2.2563968640000001</v>
      </c>
      <c r="F5678" s="23">
        <v>0.66705610500000001</v>
      </c>
      <c r="G5678" s="17">
        <v>0.60996838499999995</v>
      </c>
      <c r="H5678" s="17">
        <v>0.390031615</v>
      </c>
      <c r="I5678" s="17">
        <v>0.99613912800000004</v>
      </c>
      <c r="J5678" s="17">
        <v>3.8600000000000001E-3</v>
      </c>
      <c r="K5678" s="17">
        <v>0</v>
      </c>
    </row>
    <row r="5679" spans="1:11" x14ac:dyDescent="0.45">
      <c r="A5679" s="10" t="s">
        <v>49</v>
      </c>
      <c r="B5679" s="20">
        <v>0.98</v>
      </c>
      <c r="C5679" s="19">
        <v>52560</v>
      </c>
      <c r="D5679" s="19">
        <v>13635.58015</v>
      </c>
      <c r="E5679" s="23">
        <v>2.3476282770000001</v>
      </c>
      <c r="F5679" s="23">
        <v>0.67517340800000003</v>
      </c>
      <c r="G5679" s="17">
        <v>0.61017884300000003</v>
      </c>
      <c r="H5679" s="17">
        <v>0.38982115699999997</v>
      </c>
      <c r="I5679" s="17">
        <v>0.99614535800000004</v>
      </c>
      <c r="J5679" s="17">
        <v>3.8500000000000001E-3</v>
      </c>
      <c r="K5679" s="17">
        <v>0</v>
      </c>
    </row>
    <row r="5680" spans="1:11" x14ac:dyDescent="0.45">
      <c r="A5680" s="10" t="s">
        <v>49</v>
      </c>
      <c r="B5680" s="20">
        <v>0.98099999999999998</v>
      </c>
      <c r="C5680" s="19">
        <v>52613</v>
      </c>
      <c r="D5680" s="19">
        <v>13762.48416</v>
      </c>
      <c r="E5680" s="23">
        <v>2.434903255</v>
      </c>
      <c r="F5680" s="23">
        <v>0.68339726499999998</v>
      </c>
      <c r="G5680" s="17">
        <v>0.61045749100000002</v>
      </c>
      <c r="H5680" s="17">
        <v>0.38954250899999998</v>
      </c>
      <c r="I5680" s="17">
        <v>0.99615379999999998</v>
      </c>
      <c r="J5680" s="17">
        <v>3.8500000000000001E-3</v>
      </c>
      <c r="K5680" s="17">
        <v>0</v>
      </c>
    </row>
    <row r="5681" spans="1:11" x14ac:dyDescent="0.45">
      <c r="A5681" s="10" t="s">
        <v>49</v>
      </c>
      <c r="B5681" s="20">
        <v>0.98199999999999998</v>
      </c>
      <c r="C5681" s="19">
        <v>52667</v>
      </c>
      <c r="D5681" s="19">
        <v>13896.52485</v>
      </c>
      <c r="E5681" s="23">
        <v>2.517844706</v>
      </c>
      <c r="F5681" s="23">
        <v>0.691467995</v>
      </c>
      <c r="G5681" s="17">
        <v>0.61068600799999995</v>
      </c>
      <c r="H5681" s="17">
        <v>0.389313992</v>
      </c>
      <c r="I5681" s="17">
        <v>0.99616801399999999</v>
      </c>
      <c r="J5681" s="17">
        <v>3.8300000000000001E-3</v>
      </c>
      <c r="K5681" s="17">
        <v>0</v>
      </c>
    </row>
    <row r="5682" spans="1:11" x14ac:dyDescent="0.45">
      <c r="A5682" s="10" t="s">
        <v>49</v>
      </c>
      <c r="B5682" s="20">
        <v>0.98299999999999998</v>
      </c>
      <c r="C5682" s="19">
        <v>52720</v>
      </c>
      <c r="D5682" s="19">
        <v>14033.05127</v>
      </c>
      <c r="E5682" s="23">
        <v>2.6303816740000001</v>
      </c>
      <c r="F5682" s="23">
        <v>0.69961209499999999</v>
      </c>
      <c r="G5682" s="17">
        <v>0.61098254900000004</v>
      </c>
      <c r="H5682" s="17">
        <v>0.38901745100000001</v>
      </c>
      <c r="I5682" s="17">
        <v>0.99618602999999994</v>
      </c>
      <c r="J5682" s="17">
        <v>3.81E-3</v>
      </c>
      <c r="K5682" s="17">
        <v>0</v>
      </c>
    </row>
    <row r="5683" spans="1:11" x14ac:dyDescent="0.45">
      <c r="A5683" s="10" t="s">
        <v>49</v>
      </c>
      <c r="B5683" s="20">
        <v>0.98399999999999999</v>
      </c>
      <c r="C5683" s="19">
        <v>52774</v>
      </c>
      <c r="D5683" s="19">
        <v>14177.05904</v>
      </c>
      <c r="E5683" s="23">
        <v>2.7060708490000001</v>
      </c>
      <c r="F5683" s="23">
        <v>0.70880757599999999</v>
      </c>
      <c r="G5683" s="17">
        <v>0.61113427099999995</v>
      </c>
      <c r="H5683" s="17">
        <v>0.38886572899999999</v>
      </c>
      <c r="I5683" s="17">
        <v>0.99621915400000005</v>
      </c>
      <c r="J5683" s="17">
        <v>3.7799999999999999E-3</v>
      </c>
      <c r="K5683" s="17">
        <v>0</v>
      </c>
    </row>
    <row r="5684" spans="1:11" x14ac:dyDescent="0.45">
      <c r="A5684" s="10" t="s">
        <v>49</v>
      </c>
      <c r="B5684" s="20">
        <v>0.98499999999999999</v>
      </c>
      <c r="C5684" s="19">
        <v>52824</v>
      </c>
      <c r="D5684" s="19">
        <v>14314.60749</v>
      </c>
      <c r="E5684" s="23">
        <v>2.8065119049999998</v>
      </c>
      <c r="F5684" s="23">
        <v>0.71768475099999995</v>
      </c>
      <c r="G5684" s="17">
        <v>0.61142662400000003</v>
      </c>
      <c r="H5684" s="17">
        <v>0.38857337600000003</v>
      </c>
      <c r="I5684" s="17">
        <v>0.99622529000000004</v>
      </c>
      <c r="J5684" s="17">
        <v>3.7699999999999999E-3</v>
      </c>
      <c r="K5684" s="17">
        <v>0</v>
      </c>
    </row>
    <row r="5685" spans="1:11" x14ac:dyDescent="0.45">
      <c r="A5685" s="10" t="s">
        <v>49</v>
      </c>
      <c r="B5685" s="20">
        <v>0.98599999999999999</v>
      </c>
      <c r="C5685" s="19">
        <v>52880</v>
      </c>
      <c r="D5685" s="19">
        <v>14474.68605</v>
      </c>
      <c r="E5685" s="23">
        <v>2.9165930699999998</v>
      </c>
      <c r="F5685" s="23">
        <v>0.72687268599999999</v>
      </c>
      <c r="G5685" s="17">
        <v>0.61170574899999997</v>
      </c>
      <c r="H5685" s="17">
        <v>0.38829425099999998</v>
      </c>
      <c r="I5685" s="17">
        <v>0.99623744700000005</v>
      </c>
      <c r="J5685" s="17">
        <v>3.7599999999999999E-3</v>
      </c>
      <c r="K5685" s="17">
        <v>0</v>
      </c>
    </row>
    <row r="5686" spans="1:11" x14ac:dyDescent="0.45">
      <c r="A5686" s="10" t="s">
        <v>49</v>
      </c>
      <c r="B5686" s="20">
        <v>0.98699999999999999</v>
      </c>
      <c r="C5686" s="19">
        <v>52933</v>
      </c>
      <c r="D5686" s="19">
        <v>14633.3727</v>
      </c>
      <c r="E5686" s="23">
        <v>3.0465456529999999</v>
      </c>
      <c r="F5686" s="23">
        <v>0.73738851100000002</v>
      </c>
      <c r="G5686" s="17">
        <v>0.61198118400000001</v>
      </c>
      <c r="H5686" s="17">
        <v>0.38801881599999999</v>
      </c>
      <c r="I5686" s="17">
        <v>0.99623678299999996</v>
      </c>
      <c r="J5686" s="17">
        <v>3.7599999999999999E-3</v>
      </c>
      <c r="K5686" s="17">
        <v>0</v>
      </c>
    </row>
    <row r="5687" spans="1:11" x14ac:dyDescent="0.45">
      <c r="A5687" s="10" t="s">
        <v>49</v>
      </c>
      <c r="B5687" s="20">
        <v>0.98799999999999999</v>
      </c>
      <c r="C5687" s="19">
        <v>52983</v>
      </c>
      <c r="D5687" s="19">
        <v>14789.086600000001</v>
      </c>
      <c r="E5687" s="23">
        <v>3.2118674989999998</v>
      </c>
      <c r="F5687" s="23">
        <v>0.74700313299999999</v>
      </c>
      <c r="G5687" s="17">
        <v>0.61221523899999997</v>
      </c>
      <c r="H5687" s="17">
        <v>0.38778476099999998</v>
      </c>
      <c r="I5687" s="17">
        <v>0.99625755400000005</v>
      </c>
      <c r="J5687" s="17">
        <v>3.7399999999999998E-3</v>
      </c>
      <c r="K5687" s="17">
        <v>0</v>
      </c>
    </row>
    <row r="5688" spans="1:11" x14ac:dyDescent="0.45">
      <c r="A5688" s="10" t="s">
        <v>49</v>
      </c>
      <c r="B5688" s="20">
        <v>0.98899999999999999</v>
      </c>
      <c r="C5688" s="19">
        <v>53041</v>
      </c>
      <c r="D5688" s="19">
        <v>14978.439109999999</v>
      </c>
      <c r="E5688" s="23">
        <v>3.3808518830000001</v>
      </c>
      <c r="F5688" s="23">
        <v>0.75771416300000005</v>
      </c>
      <c r="G5688" s="17">
        <v>0.61246959899999998</v>
      </c>
      <c r="H5688" s="17">
        <v>0.38753040100000002</v>
      </c>
      <c r="I5688" s="17">
        <v>0.99626244799999997</v>
      </c>
      <c r="J5688" s="17">
        <v>3.7399999999999998E-3</v>
      </c>
      <c r="K5688" s="17">
        <v>0</v>
      </c>
    </row>
    <row r="5689" spans="1:11" x14ac:dyDescent="0.45">
      <c r="A5689" s="10" t="s">
        <v>49</v>
      </c>
      <c r="B5689" s="20">
        <v>0.99</v>
      </c>
      <c r="C5689" s="19">
        <v>53095</v>
      </c>
      <c r="D5689" s="19">
        <v>15165.14366</v>
      </c>
      <c r="E5689" s="23">
        <v>3.5271699179999998</v>
      </c>
      <c r="F5689" s="23">
        <v>0.77046269599999995</v>
      </c>
      <c r="G5689" s="17">
        <v>0.61265655900000004</v>
      </c>
      <c r="H5689" s="17">
        <v>0.38734344100000001</v>
      </c>
      <c r="I5689" s="17">
        <v>0.99628295300000003</v>
      </c>
      <c r="J5689" s="17">
        <v>3.7200000000000002E-3</v>
      </c>
      <c r="K5689" s="17">
        <v>0</v>
      </c>
    </row>
    <row r="5690" spans="1:11" x14ac:dyDescent="0.45">
      <c r="A5690" s="10" t="s">
        <v>49</v>
      </c>
      <c r="B5690" s="20">
        <v>0.99099999999999999</v>
      </c>
      <c r="C5690" s="19">
        <v>53149</v>
      </c>
      <c r="D5690" s="19">
        <v>15361.55046</v>
      </c>
      <c r="E5690" s="23">
        <v>3.7070470960000002</v>
      </c>
      <c r="F5690" s="23">
        <v>0.78240289299999999</v>
      </c>
      <c r="G5690" s="17">
        <v>0.612918399</v>
      </c>
      <c r="H5690" s="17">
        <v>0.387081601</v>
      </c>
      <c r="I5690" s="17">
        <v>0.99628423899999996</v>
      </c>
      <c r="J5690" s="17">
        <v>3.7200000000000002E-3</v>
      </c>
      <c r="K5690" s="17">
        <v>0</v>
      </c>
    </row>
    <row r="5691" spans="1:11" x14ac:dyDescent="0.45">
      <c r="A5691" s="10" t="s">
        <v>49</v>
      </c>
      <c r="B5691" s="20">
        <v>0.99199999999999999</v>
      </c>
      <c r="C5691" s="19">
        <v>53202</v>
      </c>
      <c r="D5691" s="19">
        <v>15563.49481</v>
      </c>
      <c r="E5691" s="23">
        <v>3.9518225610000002</v>
      </c>
      <c r="F5691" s="23">
        <v>0.79528326199999999</v>
      </c>
      <c r="G5691" s="17">
        <v>0.61317243700000001</v>
      </c>
      <c r="H5691" s="17">
        <v>0.38682756299999999</v>
      </c>
      <c r="I5691" s="17">
        <v>0.99629695900000004</v>
      </c>
      <c r="J5691" s="17">
        <v>3.7000000000000002E-3</v>
      </c>
      <c r="K5691" s="17">
        <v>0</v>
      </c>
    </row>
    <row r="5692" spans="1:11" x14ac:dyDescent="0.45">
      <c r="A5692" s="10" t="s">
        <v>49</v>
      </c>
      <c r="B5692" s="20">
        <v>0.99299999999999999</v>
      </c>
      <c r="C5692" s="19">
        <v>53256</v>
      </c>
      <c r="D5692" s="19">
        <v>15788.16366</v>
      </c>
      <c r="E5692" s="23">
        <v>4.4877324099999996</v>
      </c>
      <c r="F5692" s="23">
        <v>0.80924569000000002</v>
      </c>
      <c r="G5692" s="17">
        <v>0.61348955999999999</v>
      </c>
      <c r="H5692" s="17">
        <v>0.38651044000000001</v>
      </c>
      <c r="I5692" s="17">
        <v>0.99629153400000003</v>
      </c>
      <c r="J5692" s="17">
        <v>3.7100000000000002E-3</v>
      </c>
      <c r="K5692" s="17">
        <v>0</v>
      </c>
    </row>
    <row r="5693" spans="1:11" x14ac:dyDescent="0.45">
      <c r="A5693" s="10" t="s">
        <v>49</v>
      </c>
      <c r="B5693" s="20">
        <v>0.99399999999999999</v>
      </c>
      <c r="C5693" s="19">
        <v>53309</v>
      </c>
      <c r="D5693" s="19">
        <v>16040.645909999999</v>
      </c>
      <c r="E5693" s="23">
        <v>4.9613973930000004</v>
      </c>
      <c r="F5693" s="23">
        <v>0.82446016799999999</v>
      </c>
      <c r="G5693" s="17">
        <v>0.61385507100000003</v>
      </c>
      <c r="H5693" s="17">
        <v>0.38614492900000003</v>
      </c>
      <c r="I5693" s="17">
        <v>0.99632487800000002</v>
      </c>
      <c r="J5693" s="17">
        <v>3.6800000000000001E-3</v>
      </c>
      <c r="K5693" s="17">
        <v>0</v>
      </c>
    </row>
    <row r="5694" spans="1:11" x14ac:dyDescent="0.45">
      <c r="A5694" s="10" t="s">
        <v>49</v>
      </c>
      <c r="B5694" s="20">
        <v>0.995</v>
      </c>
      <c r="C5694" s="19">
        <v>53363</v>
      </c>
      <c r="D5694" s="19">
        <v>16322.28138</v>
      </c>
      <c r="E5694" s="23">
        <v>5.521263394</v>
      </c>
      <c r="F5694" s="23">
        <v>0.84135677600000003</v>
      </c>
      <c r="G5694" s="17">
        <v>0.61405843000000004</v>
      </c>
      <c r="H5694" s="17">
        <v>0.38594157000000001</v>
      </c>
      <c r="I5694" s="17">
        <v>0.99634965799999997</v>
      </c>
      <c r="J5694" s="17">
        <v>3.65E-3</v>
      </c>
      <c r="K5694" s="17">
        <v>0</v>
      </c>
    </row>
    <row r="5695" spans="1:11" x14ac:dyDescent="0.45">
      <c r="A5695" s="10" t="s">
        <v>49</v>
      </c>
      <c r="B5695" s="20">
        <v>0.996</v>
      </c>
      <c r="C5695" s="19">
        <v>53417</v>
      </c>
      <c r="D5695" s="19">
        <v>16648.32994</v>
      </c>
      <c r="E5695" s="23">
        <v>6.507407057</v>
      </c>
      <c r="F5695" s="23">
        <v>0.85899696999999997</v>
      </c>
      <c r="G5695" s="17">
        <v>0.61435498099999997</v>
      </c>
      <c r="H5695" s="17">
        <v>0.38564501899999998</v>
      </c>
      <c r="I5695" s="17">
        <v>0.99637366900000002</v>
      </c>
      <c r="J5695" s="17">
        <v>3.63E-3</v>
      </c>
      <c r="K5695" s="17">
        <v>0</v>
      </c>
    </row>
    <row r="5696" spans="1:11" x14ac:dyDescent="0.45">
      <c r="A5696" s="10" t="s">
        <v>49</v>
      </c>
      <c r="B5696" s="20">
        <v>0.997</v>
      </c>
      <c r="C5696" s="19">
        <v>53470</v>
      </c>
      <c r="D5696" s="19">
        <v>17050.0625</v>
      </c>
      <c r="E5696" s="23">
        <v>8.9227822159999999</v>
      </c>
      <c r="F5696" s="23">
        <v>0.87979901800000004</v>
      </c>
      <c r="G5696" s="17">
        <v>0.61473723599999996</v>
      </c>
      <c r="H5696" s="17">
        <v>0.38526276399999998</v>
      </c>
      <c r="I5696" s="17">
        <v>0.99640436899999996</v>
      </c>
      <c r="J5696" s="17">
        <v>3.5999999999999999E-3</v>
      </c>
      <c r="K5696" s="17">
        <v>0</v>
      </c>
    </row>
    <row r="5697" spans="1:11" x14ac:dyDescent="0.45">
      <c r="A5697" s="10" t="s">
        <v>49</v>
      </c>
      <c r="B5697" s="20">
        <v>0.998</v>
      </c>
      <c r="C5697" s="19">
        <v>53524</v>
      </c>
      <c r="D5697" s="19">
        <v>17570.481240000001</v>
      </c>
      <c r="E5697" s="23">
        <v>11.196349830000001</v>
      </c>
      <c r="F5697" s="23">
        <v>0.91111423899999999</v>
      </c>
      <c r="G5697" s="17">
        <v>0.61492040999999997</v>
      </c>
      <c r="H5697" s="17">
        <v>0.38507959000000003</v>
      </c>
      <c r="I5697" s="17">
        <v>0.99647647900000003</v>
      </c>
      <c r="J5697" s="17">
        <v>3.5200000000000001E-3</v>
      </c>
      <c r="K5697" s="17">
        <v>0</v>
      </c>
    </row>
    <row r="5698" spans="1:11" x14ac:dyDescent="0.45">
      <c r="A5698" s="10" t="s">
        <v>49</v>
      </c>
      <c r="B5698" s="20">
        <v>0.999</v>
      </c>
      <c r="C5698" s="19">
        <v>53577</v>
      </c>
      <c r="D5698" s="19">
        <v>18599.451140000001</v>
      </c>
      <c r="E5698" s="23">
        <v>41.233249669999999</v>
      </c>
      <c r="F5698" s="23">
        <v>0.94850969299999999</v>
      </c>
      <c r="G5698" s="17">
        <v>0.61524534799999997</v>
      </c>
      <c r="H5698" s="17">
        <v>0.38475465199999997</v>
      </c>
      <c r="I5698" s="17">
        <v>0.99667907899999997</v>
      </c>
      <c r="J5698" s="17">
        <v>3.32E-3</v>
      </c>
      <c r="K5698" s="17">
        <v>0</v>
      </c>
    </row>
    <row r="5699" spans="1:11" x14ac:dyDescent="0.45">
      <c r="A5699" s="10" t="s">
        <v>49</v>
      </c>
      <c r="B5699" s="20">
        <v>1</v>
      </c>
      <c r="C5699" s="19">
        <v>53578</v>
      </c>
      <c r="D5699" s="19">
        <v>18664.58166</v>
      </c>
      <c r="E5699" s="23">
        <v>65.130516929999999</v>
      </c>
      <c r="F5699" s="23">
        <v>1.0285419419999999</v>
      </c>
      <c r="G5699" s="17">
        <v>0.61525252900000005</v>
      </c>
      <c r="H5699" s="17">
        <v>0.38474747100000001</v>
      </c>
      <c r="I5699" s="17">
        <v>0.99670026700000003</v>
      </c>
      <c r="J5699" s="17">
        <v>3.3E-3</v>
      </c>
      <c r="K5699" s="17">
        <v>0</v>
      </c>
    </row>
    <row r="5700" spans="1:11" x14ac:dyDescent="0.45">
      <c r="A5700" s="10" t="s">
        <v>51</v>
      </c>
      <c r="B5700" s="20">
        <v>0</v>
      </c>
      <c r="C5700" s="19">
        <v>1154</v>
      </c>
      <c r="D5700" s="19">
        <v>1.664109295</v>
      </c>
      <c r="E5700" s="23">
        <v>2.8700000000000002E-3</v>
      </c>
      <c r="F5700" s="23">
        <v>1.98E-3</v>
      </c>
      <c r="G5700" s="17">
        <v>0.84488734799999998</v>
      </c>
      <c r="H5700" s="17">
        <v>0.15511265199999999</v>
      </c>
      <c r="I5700" s="17">
        <v>0.79661975100000004</v>
      </c>
      <c r="J5700" s="17">
        <v>0.20338024900000001</v>
      </c>
      <c r="K5700" s="17">
        <v>0</v>
      </c>
    </row>
    <row r="5701" spans="1:11" x14ac:dyDescent="0.45">
      <c r="A5701" s="10" t="s">
        <v>51</v>
      </c>
      <c r="B5701" s="20">
        <v>0.01</v>
      </c>
      <c r="C5701" s="19">
        <v>3501</v>
      </c>
      <c r="D5701" s="19">
        <v>12.95738813</v>
      </c>
      <c r="E5701" s="23">
        <v>6.8399999999999997E-3</v>
      </c>
      <c r="F5701" s="23">
        <v>5.7000000000000002E-3</v>
      </c>
      <c r="G5701" s="17">
        <v>0.82147957699999996</v>
      </c>
      <c r="H5701" s="17">
        <v>0.17852042300000001</v>
      </c>
      <c r="I5701" s="17">
        <v>0.66153286499999997</v>
      </c>
      <c r="J5701" s="17">
        <v>0.319681618</v>
      </c>
      <c r="K5701" s="17">
        <v>1.8800000000000001E-2</v>
      </c>
    </row>
    <row r="5702" spans="1:11" x14ac:dyDescent="0.45">
      <c r="A5702" s="10" t="s">
        <v>51</v>
      </c>
      <c r="B5702" s="20">
        <v>0.02</v>
      </c>
      <c r="C5702" s="19">
        <v>5654</v>
      </c>
      <c r="D5702" s="19">
        <v>32.106316280000001</v>
      </c>
      <c r="E5702" s="23">
        <v>1.09E-2</v>
      </c>
      <c r="F5702" s="23">
        <v>9.4999999999999998E-3</v>
      </c>
      <c r="G5702" s="17">
        <v>0.82136540499999999</v>
      </c>
      <c r="H5702" s="17">
        <v>0.17863459500000001</v>
      </c>
      <c r="I5702" s="17">
        <v>0.70915434899999996</v>
      </c>
      <c r="J5702" s="17">
        <v>0.28218553600000001</v>
      </c>
      <c r="K5702" s="17">
        <v>8.6599999999999993E-3</v>
      </c>
    </row>
    <row r="5703" spans="1:11" x14ac:dyDescent="0.45">
      <c r="A5703" s="10" t="s">
        <v>51</v>
      </c>
      <c r="B5703" s="20">
        <v>0.03</v>
      </c>
      <c r="C5703" s="19">
        <v>8092</v>
      </c>
      <c r="D5703" s="19">
        <v>61.779326660000002</v>
      </c>
      <c r="E5703" s="23">
        <v>1.4E-2</v>
      </c>
      <c r="F5703" s="23">
        <v>1.2E-2</v>
      </c>
      <c r="G5703" s="17">
        <v>0.78892733599999998</v>
      </c>
      <c r="H5703" s="17">
        <v>0.21107266399999999</v>
      </c>
      <c r="I5703" s="17">
        <v>0.674998612</v>
      </c>
      <c r="J5703" s="17">
        <v>0.32058972400000002</v>
      </c>
      <c r="K5703" s="17">
        <v>4.4099999999999999E-3</v>
      </c>
    </row>
    <row r="5704" spans="1:11" x14ac:dyDescent="0.45">
      <c r="A5704" s="10" t="s">
        <v>51</v>
      </c>
      <c r="B5704" s="20">
        <v>0.04</v>
      </c>
      <c r="C5704" s="19">
        <v>10496</v>
      </c>
      <c r="D5704" s="19">
        <v>99.473260210000007</v>
      </c>
      <c r="E5704" s="23">
        <v>1.77E-2</v>
      </c>
      <c r="F5704" s="23">
        <v>1.52E-2</v>
      </c>
      <c r="G5704" s="17">
        <v>0.78801448200000002</v>
      </c>
      <c r="H5704" s="17">
        <v>0.21198551800000001</v>
      </c>
      <c r="I5704" s="17">
        <v>0.67909627800000005</v>
      </c>
      <c r="J5704" s="17">
        <v>0.316163256</v>
      </c>
      <c r="K5704" s="17">
        <v>4.7400000000000003E-3</v>
      </c>
    </row>
    <row r="5705" spans="1:11" x14ac:dyDescent="0.45">
      <c r="A5705" s="10" t="s">
        <v>51</v>
      </c>
      <c r="B5705" s="20">
        <v>0.05</v>
      </c>
      <c r="C5705" s="19">
        <v>12833</v>
      </c>
      <c r="D5705" s="19">
        <v>144.89299249999999</v>
      </c>
      <c r="E5705" s="23">
        <v>2.1499999999999998E-2</v>
      </c>
      <c r="F5705" s="23">
        <v>1.84E-2</v>
      </c>
      <c r="G5705" s="17">
        <v>0.79513753600000003</v>
      </c>
      <c r="H5705" s="17">
        <v>0.20486246399999999</v>
      </c>
      <c r="I5705" s="17">
        <v>0.69479635200000001</v>
      </c>
      <c r="J5705" s="17">
        <v>0.30017839600000001</v>
      </c>
      <c r="K5705" s="17">
        <v>5.0299999999999997E-3</v>
      </c>
    </row>
    <row r="5706" spans="1:11" x14ac:dyDescent="0.45">
      <c r="A5706" s="10" t="s">
        <v>51</v>
      </c>
      <c r="B5706" s="20">
        <v>0.06</v>
      </c>
      <c r="C5706" s="19">
        <v>15171</v>
      </c>
      <c r="D5706" s="19">
        <v>199.6376846</v>
      </c>
      <c r="E5706" s="23">
        <v>2.5600000000000001E-2</v>
      </c>
      <c r="F5706" s="23">
        <v>2.18E-2</v>
      </c>
      <c r="G5706" s="17">
        <v>0.80133148799999998</v>
      </c>
      <c r="H5706" s="17">
        <v>0.19866851199999999</v>
      </c>
      <c r="I5706" s="17">
        <v>0.71004753700000001</v>
      </c>
      <c r="J5706" s="17">
        <v>0.28629558100000002</v>
      </c>
      <c r="K5706" s="17">
        <v>3.6600000000000001E-3</v>
      </c>
    </row>
    <row r="5707" spans="1:11" x14ac:dyDescent="0.45">
      <c r="A5707" s="10" t="s">
        <v>51</v>
      </c>
      <c r="B5707" s="20">
        <v>7.0000000000000007E-2</v>
      </c>
      <c r="C5707" s="19">
        <v>17503</v>
      </c>
      <c r="D5707" s="19">
        <v>263.68415160000001</v>
      </c>
      <c r="E5707" s="23">
        <v>2.9499999999999998E-2</v>
      </c>
      <c r="F5707" s="23">
        <v>2.53E-2</v>
      </c>
      <c r="G5707" s="17">
        <v>0.807290179</v>
      </c>
      <c r="H5707" s="17">
        <v>0.192709821</v>
      </c>
      <c r="I5707" s="17">
        <v>0.74256705199999995</v>
      </c>
      <c r="J5707" s="17">
        <v>0.25465348100000001</v>
      </c>
      <c r="K5707" s="17">
        <v>2.7799999999999999E-3</v>
      </c>
    </row>
    <row r="5708" spans="1:11" x14ac:dyDescent="0.45">
      <c r="A5708" s="10" t="s">
        <v>51</v>
      </c>
      <c r="B5708" s="20">
        <v>0.08</v>
      </c>
      <c r="C5708" s="19">
        <v>19842</v>
      </c>
      <c r="D5708" s="19">
        <v>337.13059850000002</v>
      </c>
      <c r="E5708" s="23">
        <v>3.3099999999999997E-2</v>
      </c>
      <c r="F5708" s="23">
        <v>2.8799999999999999E-2</v>
      </c>
      <c r="G5708" s="17">
        <v>0.80264086300000004</v>
      </c>
      <c r="H5708" s="17">
        <v>0.19735913699999999</v>
      </c>
      <c r="I5708" s="17">
        <v>0.76371946499999999</v>
      </c>
      <c r="J5708" s="17">
        <v>0.23392813200000001</v>
      </c>
      <c r="K5708" s="17">
        <v>2.3500000000000001E-3</v>
      </c>
    </row>
    <row r="5709" spans="1:11" x14ac:dyDescent="0.45">
      <c r="A5709" s="10" t="s">
        <v>51</v>
      </c>
      <c r="B5709" s="20">
        <v>0.09</v>
      </c>
      <c r="C5709" s="19">
        <v>22165</v>
      </c>
      <c r="D5709" s="19">
        <v>417.822835</v>
      </c>
      <c r="E5709" s="23">
        <v>3.6600000000000001E-2</v>
      </c>
      <c r="F5709" s="23">
        <v>3.2099999999999997E-2</v>
      </c>
      <c r="G5709" s="17">
        <v>0.79905256000000002</v>
      </c>
      <c r="H5709" s="17">
        <v>0.20094744</v>
      </c>
      <c r="I5709" s="17">
        <v>0.79912007100000004</v>
      </c>
      <c r="J5709" s="17">
        <v>0.19878976400000001</v>
      </c>
      <c r="K5709" s="17">
        <v>2.0899999999999998E-3</v>
      </c>
    </row>
    <row r="5710" spans="1:11" x14ac:dyDescent="0.45">
      <c r="A5710" s="10" t="s">
        <v>51</v>
      </c>
      <c r="B5710" s="20">
        <v>0.1</v>
      </c>
      <c r="C5710" s="19">
        <v>24508</v>
      </c>
      <c r="D5710" s="19">
        <v>507.34589460000001</v>
      </c>
      <c r="E5710" s="23">
        <v>4.0099999999999997E-2</v>
      </c>
      <c r="F5710" s="23">
        <v>3.5099999999999999E-2</v>
      </c>
      <c r="G5710" s="17">
        <v>0.79390403099999995</v>
      </c>
      <c r="H5710" s="17">
        <v>0.20609596899999999</v>
      </c>
      <c r="I5710" s="17">
        <v>0.82217098799999999</v>
      </c>
      <c r="J5710" s="17">
        <v>0.175701106</v>
      </c>
      <c r="K5710" s="17">
        <v>2.1299999999999999E-3</v>
      </c>
    </row>
    <row r="5711" spans="1:11" x14ac:dyDescent="0.45">
      <c r="A5711" s="10" t="s">
        <v>51</v>
      </c>
      <c r="B5711" s="20">
        <v>0.11</v>
      </c>
      <c r="C5711" s="19">
        <v>26845</v>
      </c>
      <c r="D5711" s="19">
        <v>605.22098749999998</v>
      </c>
      <c r="E5711" s="23">
        <v>4.36E-2</v>
      </c>
      <c r="F5711" s="23">
        <v>3.8199999999999998E-2</v>
      </c>
      <c r="G5711" s="17">
        <v>0.79620040999999997</v>
      </c>
      <c r="H5711" s="17">
        <v>0.20379959</v>
      </c>
      <c r="I5711" s="17">
        <v>0.84106009699999995</v>
      </c>
      <c r="J5711" s="17">
        <v>0.15702091100000001</v>
      </c>
      <c r="K5711" s="17">
        <v>1.92E-3</v>
      </c>
    </row>
    <row r="5712" spans="1:11" x14ac:dyDescent="0.45">
      <c r="A5712" s="10" t="s">
        <v>51</v>
      </c>
      <c r="B5712" s="20">
        <v>0.12</v>
      </c>
      <c r="C5712" s="19">
        <v>29177</v>
      </c>
      <c r="D5712" s="19">
        <v>710.47574829999996</v>
      </c>
      <c r="E5712" s="23">
        <v>4.6699999999999998E-2</v>
      </c>
      <c r="F5712" s="23">
        <v>4.1195864999999998E-2</v>
      </c>
      <c r="G5712" s="17">
        <v>0.79967097399999998</v>
      </c>
      <c r="H5712" s="17">
        <v>0.20032902599999999</v>
      </c>
      <c r="I5712" s="17">
        <v>0.850595722</v>
      </c>
      <c r="J5712" s="17">
        <v>0.146731369</v>
      </c>
      <c r="K5712" s="17">
        <v>2.6700000000000001E-3</v>
      </c>
    </row>
    <row r="5713" spans="1:11" x14ac:dyDescent="0.45">
      <c r="A5713" s="10" t="s">
        <v>51</v>
      </c>
      <c r="B5713" s="20">
        <v>0.13</v>
      </c>
      <c r="C5713" s="19">
        <v>31478</v>
      </c>
      <c r="D5713" s="19">
        <v>821.21008359999996</v>
      </c>
      <c r="E5713" s="23">
        <v>4.9799999999999997E-2</v>
      </c>
      <c r="F5713" s="23">
        <v>4.41E-2</v>
      </c>
      <c r="G5713" s="17">
        <v>0.80011436599999997</v>
      </c>
      <c r="H5713" s="17">
        <v>0.19988563400000001</v>
      </c>
      <c r="I5713" s="17">
        <v>0.86539795100000005</v>
      </c>
      <c r="J5713" s="17">
        <v>0.13228440799999999</v>
      </c>
      <c r="K5713" s="17">
        <v>2.32E-3</v>
      </c>
    </row>
    <row r="5714" spans="1:11" x14ac:dyDescent="0.45">
      <c r="A5714" s="10" t="s">
        <v>51</v>
      </c>
      <c r="B5714" s="20">
        <v>0.14000000000000001</v>
      </c>
      <c r="C5714" s="19">
        <v>34073</v>
      </c>
      <c r="D5714" s="19">
        <v>954.0144057</v>
      </c>
      <c r="E5714" s="23">
        <v>5.3100000000000001E-2</v>
      </c>
      <c r="F5714" s="23">
        <v>4.7100000000000003E-2</v>
      </c>
      <c r="G5714" s="17">
        <v>0.79614357400000002</v>
      </c>
      <c r="H5714" s="17">
        <v>0.20385642600000001</v>
      </c>
      <c r="I5714" s="17">
        <v>0.88135739400000002</v>
      </c>
      <c r="J5714" s="17">
        <v>0.116647449</v>
      </c>
      <c r="K5714" s="17">
        <v>2E-3</v>
      </c>
    </row>
    <row r="5715" spans="1:11" x14ac:dyDescent="0.45">
      <c r="A5715" s="10" t="s">
        <v>51</v>
      </c>
      <c r="B5715" s="20">
        <v>0.15</v>
      </c>
      <c r="C5715" s="19">
        <v>36141</v>
      </c>
      <c r="D5715" s="19">
        <v>1066.364452</v>
      </c>
      <c r="E5715" s="23">
        <v>5.5500000000000001E-2</v>
      </c>
      <c r="F5715" s="23">
        <v>4.9599999999999998E-2</v>
      </c>
      <c r="G5715" s="17">
        <v>0.796768213</v>
      </c>
      <c r="H5715" s="17">
        <v>0.203231787</v>
      </c>
      <c r="I5715" s="17">
        <v>0.890883376</v>
      </c>
      <c r="J5715" s="17">
        <v>0.107332996</v>
      </c>
      <c r="K5715" s="17">
        <v>1.7799999999999999E-3</v>
      </c>
    </row>
    <row r="5716" spans="1:11" x14ac:dyDescent="0.45">
      <c r="A5716" s="10" t="s">
        <v>51</v>
      </c>
      <c r="B5716" s="20">
        <v>0.16</v>
      </c>
      <c r="C5716" s="19">
        <v>38522</v>
      </c>
      <c r="D5716" s="19">
        <v>1202.0435970000001</v>
      </c>
      <c r="E5716" s="23">
        <v>5.8700000000000002E-2</v>
      </c>
      <c r="F5716" s="23">
        <v>5.2200000000000003E-2</v>
      </c>
      <c r="G5716" s="17">
        <v>0.79892009799999997</v>
      </c>
      <c r="H5716" s="17">
        <v>0.201079902</v>
      </c>
      <c r="I5716" s="17">
        <v>0.89774168499999996</v>
      </c>
      <c r="J5716" s="17">
        <v>0.100667809</v>
      </c>
      <c r="K5716" s="17">
        <v>1.5900000000000001E-3</v>
      </c>
    </row>
    <row r="5717" spans="1:11" x14ac:dyDescent="0.45">
      <c r="A5717" s="10" t="s">
        <v>51</v>
      </c>
      <c r="B5717" s="20">
        <v>0.17</v>
      </c>
      <c r="C5717" s="19">
        <v>40844</v>
      </c>
      <c r="D5717" s="19">
        <v>1340.9090200000001</v>
      </c>
      <c r="E5717" s="23">
        <v>6.1199999999999997E-2</v>
      </c>
      <c r="F5717" s="23">
        <v>5.4699999999999999E-2</v>
      </c>
      <c r="G5717" s="17">
        <v>0.79842816599999999</v>
      </c>
      <c r="H5717" s="17">
        <v>0.20157183400000001</v>
      </c>
      <c r="I5717" s="17">
        <v>0.90565463999999996</v>
      </c>
      <c r="J5717" s="17">
        <v>9.2899999999999996E-2</v>
      </c>
      <c r="K5717" s="17">
        <v>1.4300000000000001E-3</v>
      </c>
    </row>
    <row r="5718" spans="1:11" x14ac:dyDescent="0.45">
      <c r="A5718" s="10" t="s">
        <v>51</v>
      </c>
      <c r="B5718" s="20">
        <v>0.18</v>
      </c>
      <c r="C5718" s="19">
        <v>43181</v>
      </c>
      <c r="D5718" s="19">
        <v>1486.992125</v>
      </c>
      <c r="E5718" s="23">
        <v>6.3799999999999996E-2</v>
      </c>
      <c r="F5718" s="23">
        <v>5.7200000000000001E-2</v>
      </c>
      <c r="G5718" s="17">
        <v>0.79671614800000001</v>
      </c>
      <c r="H5718" s="17">
        <v>0.20328385199999999</v>
      </c>
      <c r="I5718" s="17">
        <v>0.913480721</v>
      </c>
      <c r="J5718" s="17">
        <v>8.5199999999999998E-2</v>
      </c>
      <c r="K5718" s="17">
        <v>1.31E-3</v>
      </c>
    </row>
    <row r="5719" spans="1:11" x14ac:dyDescent="0.45">
      <c r="A5719" s="10" t="s">
        <v>51</v>
      </c>
      <c r="B5719" s="20">
        <v>0.19</v>
      </c>
      <c r="C5719" s="19">
        <v>45463</v>
      </c>
      <c r="D5719" s="19">
        <v>1636.2173969999999</v>
      </c>
      <c r="E5719" s="23">
        <v>6.7199999999999996E-2</v>
      </c>
      <c r="F5719" s="23">
        <v>5.9700000000000003E-2</v>
      </c>
      <c r="G5719" s="17">
        <v>0.79552603200000005</v>
      </c>
      <c r="H5719" s="17">
        <v>0.20447396800000001</v>
      </c>
      <c r="I5719" s="17">
        <v>0.919273008</v>
      </c>
      <c r="J5719" s="17">
        <v>7.9500000000000001E-2</v>
      </c>
      <c r="K5719" s="17">
        <v>1.1900000000000001E-3</v>
      </c>
    </row>
    <row r="5720" spans="1:11" x14ac:dyDescent="0.45">
      <c r="A5720" s="10" t="s">
        <v>51</v>
      </c>
      <c r="B5720" s="20">
        <v>0.2</v>
      </c>
      <c r="C5720" s="19">
        <v>47861</v>
      </c>
      <c r="D5720" s="19">
        <v>1801.5442129999999</v>
      </c>
      <c r="E5720" s="23">
        <v>7.0499999999999993E-2</v>
      </c>
      <c r="F5720" s="23">
        <v>6.2300000000000001E-2</v>
      </c>
      <c r="G5720" s="17">
        <v>0.79776853800000003</v>
      </c>
      <c r="H5720" s="17">
        <v>0.202231462</v>
      </c>
      <c r="I5720" s="17">
        <v>0.92557543499999995</v>
      </c>
      <c r="J5720" s="17">
        <v>7.3300000000000004E-2</v>
      </c>
      <c r="K5720" s="17">
        <v>1.09E-3</v>
      </c>
    </row>
    <row r="5721" spans="1:11" x14ac:dyDescent="0.45">
      <c r="A5721" s="10" t="s">
        <v>51</v>
      </c>
      <c r="B5721" s="20">
        <v>0.21</v>
      </c>
      <c r="C5721" s="19">
        <v>50195</v>
      </c>
      <c r="D5721" s="19">
        <v>1969.6860589999999</v>
      </c>
      <c r="E5721" s="23">
        <v>7.3099999999999998E-2</v>
      </c>
      <c r="F5721" s="23">
        <v>6.4899999999999999E-2</v>
      </c>
      <c r="G5721" s="17">
        <v>0.79416276500000005</v>
      </c>
      <c r="H5721" s="17">
        <v>0.20583723500000001</v>
      </c>
      <c r="I5721" s="17">
        <v>0.93031935499999996</v>
      </c>
      <c r="J5721" s="17">
        <v>6.8699999999999997E-2</v>
      </c>
      <c r="K5721" s="17">
        <v>9.9599999999999992E-4</v>
      </c>
    </row>
    <row r="5722" spans="1:11" x14ac:dyDescent="0.45">
      <c r="A5722" s="10" t="s">
        <v>51</v>
      </c>
      <c r="B5722" s="20">
        <v>0.22</v>
      </c>
      <c r="C5722" s="19">
        <v>52525</v>
      </c>
      <c r="D5722" s="19">
        <v>2143.080813</v>
      </c>
      <c r="E5722" s="23">
        <v>7.5899999999999995E-2</v>
      </c>
      <c r="F5722" s="23">
        <v>6.7400000000000002E-2</v>
      </c>
      <c r="G5722" s="17">
        <v>0.79091860999999997</v>
      </c>
      <c r="H5722" s="17">
        <v>0.20908139000000001</v>
      </c>
      <c r="I5722" s="17">
        <v>0.93470517200000003</v>
      </c>
      <c r="J5722" s="17">
        <v>6.4399999999999999E-2</v>
      </c>
      <c r="K5722" s="17">
        <v>9.1600000000000004E-4</v>
      </c>
    </row>
    <row r="5723" spans="1:11" x14ac:dyDescent="0.45">
      <c r="A5723" s="10" t="s">
        <v>51</v>
      </c>
      <c r="B5723" s="20">
        <v>0.23</v>
      </c>
      <c r="C5723" s="19">
        <v>55042</v>
      </c>
      <c r="D5723" s="19">
        <v>2338.2565289999998</v>
      </c>
      <c r="E5723" s="23">
        <v>7.9200000000000007E-2</v>
      </c>
      <c r="F5723" s="23">
        <v>7.0300000000000001E-2</v>
      </c>
      <c r="G5723" s="17">
        <v>0.79094146300000001</v>
      </c>
      <c r="H5723" s="17">
        <v>0.20905853699999999</v>
      </c>
      <c r="I5723" s="17">
        <v>0.93811876299999997</v>
      </c>
      <c r="J5723" s="17">
        <v>6.0999999999999999E-2</v>
      </c>
      <c r="K5723" s="17">
        <v>8.5400000000000005E-4</v>
      </c>
    </row>
    <row r="5724" spans="1:11" x14ac:dyDescent="0.45">
      <c r="A5724" s="10" t="s">
        <v>51</v>
      </c>
      <c r="B5724" s="20">
        <v>0.24</v>
      </c>
      <c r="C5724" s="19">
        <v>57174</v>
      </c>
      <c r="D5724" s="19">
        <v>2509.5962209999998</v>
      </c>
      <c r="E5724" s="23">
        <v>8.1600000000000006E-2</v>
      </c>
      <c r="F5724" s="23">
        <v>7.2599999999999998E-2</v>
      </c>
      <c r="G5724" s="17">
        <v>0.78845279300000004</v>
      </c>
      <c r="H5724" s="17">
        <v>0.21154720699999999</v>
      </c>
      <c r="I5724" s="17">
        <v>0.94199545500000004</v>
      </c>
      <c r="J5724" s="17">
        <v>5.7200000000000001E-2</v>
      </c>
      <c r="K5724" s="17">
        <v>7.9900000000000001E-4</v>
      </c>
    </row>
    <row r="5725" spans="1:11" x14ac:dyDescent="0.45">
      <c r="A5725" s="10" t="s">
        <v>51</v>
      </c>
      <c r="B5725" s="20">
        <v>0.25</v>
      </c>
      <c r="C5725" s="19">
        <v>59534</v>
      </c>
      <c r="D5725" s="19">
        <v>2705.1001609999998</v>
      </c>
      <c r="E5725" s="23">
        <v>8.43E-2</v>
      </c>
      <c r="F5725" s="23">
        <v>7.5200000000000003E-2</v>
      </c>
      <c r="G5725" s="17">
        <v>0.78657573800000002</v>
      </c>
      <c r="H5725" s="17">
        <v>0.213424262</v>
      </c>
      <c r="I5725" s="17">
        <v>0.94374981400000002</v>
      </c>
      <c r="J5725" s="17">
        <v>5.5399999999999998E-2</v>
      </c>
      <c r="K5725" s="17">
        <v>8.4999999999999995E-4</v>
      </c>
    </row>
    <row r="5726" spans="1:11" x14ac:dyDescent="0.45">
      <c r="A5726" s="10" t="s">
        <v>51</v>
      </c>
      <c r="B5726" s="20">
        <v>0.26</v>
      </c>
      <c r="C5726" s="19">
        <v>61868</v>
      </c>
      <c r="D5726" s="19">
        <v>2905.2481579999999</v>
      </c>
      <c r="E5726" s="23">
        <v>8.7099999999999997E-2</v>
      </c>
      <c r="F5726" s="23">
        <v>7.7700000000000005E-2</v>
      </c>
      <c r="G5726" s="17">
        <v>0.78526863599999996</v>
      </c>
      <c r="H5726" s="17">
        <v>0.21473136400000001</v>
      </c>
      <c r="I5726" s="17">
        <v>0.94647408</v>
      </c>
      <c r="J5726" s="17">
        <v>5.2499999999999998E-2</v>
      </c>
      <c r="K5726" s="17">
        <v>9.7599999999999998E-4</v>
      </c>
    </row>
    <row r="5727" spans="1:11" x14ac:dyDescent="0.45">
      <c r="A5727" s="10" t="s">
        <v>51</v>
      </c>
      <c r="B5727" s="20">
        <v>0.27</v>
      </c>
      <c r="C5727" s="19">
        <v>64195</v>
      </c>
      <c r="D5727" s="19">
        <v>3110.716766</v>
      </c>
      <c r="E5727" s="23">
        <v>8.9399999999999993E-2</v>
      </c>
      <c r="F5727" s="23">
        <v>8.0100000000000005E-2</v>
      </c>
      <c r="G5727" s="17">
        <v>0.78453150599999999</v>
      </c>
      <c r="H5727" s="17">
        <v>0.21546849400000001</v>
      </c>
      <c r="I5727" s="17">
        <v>0.94949758399999995</v>
      </c>
      <c r="J5727" s="17">
        <v>4.9599999999999998E-2</v>
      </c>
      <c r="K5727" s="17">
        <v>9.1500000000000001E-4</v>
      </c>
    </row>
    <row r="5728" spans="1:11" x14ac:dyDescent="0.45">
      <c r="A5728" s="10" t="s">
        <v>51</v>
      </c>
      <c r="B5728" s="20">
        <v>0.28000000000000003</v>
      </c>
      <c r="C5728" s="19">
        <v>66753</v>
      </c>
      <c r="D5728" s="19">
        <v>3342.4433180000001</v>
      </c>
      <c r="E5728" s="23">
        <v>9.1999999999999998E-2</v>
      </c>
      <c r="F5728" s="23">
        <v>8.2600000000000007E-2</v>
      </c>
      <c r="G5728" s="17">
        <v>0.78406962999999996</v>
      </c>
      <c r="H5728" s="17">
        <v>0.21593037000000001</v>
      </c>
      <c r="I5728" s="17">
        <v>0.95281510899999999</v>
      </c>
      <c r="J5728" s="17">
        <v>4.6300000000000001E-2</v>
      </c>
      <c r="K5728" s="17">
        <v>8.5499999999999997E-4</v>
      </c>
    </row>
    <row r="5729" spans="1:11" x14ac:dyDescent="0.45">
      <c r="A5729" s="10" t="s">
        <v>51</v>
      </c>
      <c r="B5729" s="20">
        <v>0.28999999999999998</v>
      </c>
      <c r="C5729" s="19">
        <v>69083</v>
      </c>
      <c r="D5729" s="19">
        <v>3559.3364489999999</v>
      </c>
      <c r="E5729" s="23">
        <v>9.4299999999999995E-2</v>
      </c>
      <c r="F5729" s="23">
        <v>8.4900000000000003E-2</v>
      </c>
      <c r="G5729" s="17">
        <v>0.78318833899999996</v>
      </c>
      <c r="H5729" s="17">
        <v>0.21681166099999999</v>
      </c>
      <c r="I5729" s="17">
        <v>0.95555411199999996</v>
      </c>
      <c r="J5729" s="17">
        <v>4.36E-2</v>
      </c>
      <c r="K5729" s="17">
        <v>8.34E-4</v>
      </c>
    </row>
    <row r="5730" spans="1:11" x14ac:dyDescent="0.45">
      <c r="A5730" s="10" t="s">
        <v>51</v>
      </c>
      <c r="B5730" s="20">
        <v>0.3</v>
      </c>
      <c r="C5730" s="19">
        <v>71161</v>
      </c>
      <c r="D5730" s="19">
        <v>3757.6867299999999</v>
      </c>
      <c r="E5730" s="23">
        <v>9.69E-2</v>
      </c>
      <c r="F5730" s="23">
        <v>8.6900000000000005E-2</v>
      </c>
      <c r="G5730" s="17">
        <v>0.78208569299999997</v>
      </c>
      <c r="H5730" s="17">
        <v>0.217914307</v>
      </c>
      <c r="I5730" s="17">
        <v>0.95770598900000004</v>
      </c>
      <c r="J5730" s="17">
        <v>4.1500000000000002E-2</v>
      </c>
      <c r="K5730" s="17">
        <v>8.3699999999999996E-4</v>
      </c>
    </row>
    <row r="5731" spans="1:11" x14ac:dyDescent="0.45">
      <c r="A5731" s="10" t="s">
        <v>51</v>
      </c>
      <c r="B5731" s="20">
        <v>0.31</v>
      </c>
      <c r="C5731" s="19">
        <v>73515</v>
      </c>
      <c r="D5731" s="19">
        <v>3989.4566020000002</v>
      </c>
      <c r="E5731" s="23">
        <v>9.9699999999999997E-2</v>
      </c>
      <c r="F5731" s="23">
        <v>8.9200000000000002E-2</v>
      </c>
      <c r="G5731" s="17">
        <v>0.78224852099999997</v>
      </c>
      <c r="H5731" s="17">
        <v>0.217751479</v>
      </c>
      <c r="I5731" s="17">
        <v>0.959569966</v>
      </c>
      <c r="J5731" s="17">
        <v>3.9600000000000003E-2</v>
      </c>
      <c r="K5731" s="17">
        <v>7.9000000000000001E-4</v>
      </c>
    </row>
    <row r="5732" spans="1:11" x14ac:dyDescent="0.45">
      <c r="A5732" s="10" t="s">
        <v>51</v>
      </c>
      <c r="B5732" s="20">
        <v>0.32</v>
      </c>
      <c r="C5732" s="19">
        <v>75858</v>
      </c>
      <c r="D5732" s="19">
        <v>4226.3167679999997</v>
      </c>
      <c r="E5732" s="23">
        <v>0.102593503</v>
      </c>
      <c r="F5732" s="23">
        <v>9.1499999999999998E-2</v>
      </c>
      <c r="G5732" s="17">
        <v>0.78239605599999995</v>
      </c>
      <c r="H5732" s="17">
        <v>0.21760394399999999</v>
      </c>
      <c r="I5732" s="17">
        <v>0.96179694100000002</v>
      </c>
      <c r="J5732" s="17">
        <v>3.7499999999999999E-2</v>
      </c>
      <c r="K5732" s="17">
        <v>7.4600000000000003E-4</v>
      </c>
    </row>
    <row r="5733" spans="1:11" x14ac:dyDescent="0.45">
      <c r="A5733" s="10" t="s">
        <v>51</v>
      </c>
      <c r="B5733" s="20">
        <v>0.33</v>
      </c>
      <c r="C5733" s="19">
        <v>78180</v>
      </c>
      <c r="D5733" s="19">
        <v>4467.1245269999999</v>
      </c>
      <c r="E5733" s="23">
        <v>0.104878873</v>
      </c>
      <c r="F5733" s="23">
        <v>9.3799999999999994E-2</v>
      </c>
      <c r="G5733" s="17">
        <v>0.78133793799999995</v>
      </c>
      <c r="H5733" s="17">
        <v>0.21866206199999999</v>
      </c>
      <c r="I5733" s="17">
        <v>0.96382858100000002</v>
      </c>
      <c r="J5733" s="17">
        <v>3.5499999999999997E-2</v>
      </c>
      <c r="K5733" s="17">
        <v>7.0600000000000003E-4</v>
      </c>
    </row>
    <row r="5734" spans="1:11" x14ac:dyDescent="0.45">
      <c r="A5734" s="10" t="s">
        <v>51</v>
      </c>
      <c r="B5734" s="20">
        <v>0.34</v>
      </c>
      <c r="C5734" s="19">
        <v>80532</v>
      </c>
      <c r="D5734" s="19">
        <v>4716.8489529999997</v>
      </c>
      <c r="E5734" s="23">
        <v>0.107448609</v>
      </c>
      <c r="F5734" s="23">
        <v>9.6100000000000005E-2</v>
      </c>
      <c r="G5734" s="17">
        <v>0.77952863500000003</v>
      </c>
      <c r="H5734" s="17">
        <v>0.220471365</v>
      </c>
      <c r="I5734" s="17">
        <v>0.96538824999999995</v>
      </c>
      <c r="J5734" s="17">
        <v>3.39E-2</v>
      </c>
      <c r="K5734" s="17">
        <v>6.7000000000000002E-4</v>
      </c>
    </row>
    <row r="5735" spans="1:11" x14ac:dyDescent="0.45">
      <c r="A5735" s="10" t="s">
        <v>51</v>
      </c>
      <c r="B5735" s="20">
        <v>0.35</v>
      </c>
      <c r="C5735" s="19">
        <v>82878</v>
      </c>
      <c r="D5735" s="19">
        <v>4971.6696350000002</v>
      </c>
      <c r="E5735" s="23">
        <v>0.10984432199999999</v>
      </c>
      <c r="F5735" s="23">
        <v>9.8299999999999998E-2</v>
      </c>
      <c r="G5735" s="17">
        <v>0.77881946999999996</v>
      </c>
      <c r="H5735" s="17">
        <v>0.22118052999999999</v>
      </c>
      <c r="I5735" s="17">
        <v>0.96683434700000004</v>
      </c>
      <c r="J5735" s="17">
        <v>3.2500000000000001E-2</v>
      </c>
      <c r="K5735" s="17">
        <v>6.3699999999999998E-4</v>
      </c>
    </row>
    <row r="5736" spans="1:11" x14ac:dyDescent="0.45">
      <c r="A5736" s="10" t="s">
        <v>51</v>
      </c>
      <c r="B5736" s="20">
        <v>0.36</v>
      </c>
      <c r="C5736" s="19">
        <v>85207</v>
      </c>
      <c r="D5736" s="19">
        <v>5230.4819349999998</v>
      </c>
      <c r="E5736" s="23">
        <v>0.11251987099999999</v>
      </c>
      <c r="F5736" s="23">
        <v>0.10049804399999999</v>
      </c>
      <c r="G5736" s="17">
        <v>0.77900876699999999</v>
      </c>
      <c r="H5736" s="17">
        <v>0.22099123300000001</v>
      </c>
      <c r="I5736" s="17">
        <v>0.96822491399999999</v>
      </c>
      <c r="J5736" s="17">
        <v>3.1199999999999999E-2</v>
      </c>
      <c r="K5736" s="17">
        <v>6.0700000000000001E-4</v>
      </c>
    </row>
    <row r="5737" spans="1:11" x14ac:dyDescent="0.45">
      <c r="A5737" s="10" t="s">
        <v>51</v>
      </c>
      <c r="B5737" s="20">
        <v>0.37</v>
      </c>
      <c r="C5737" s="19">
        <v>87542</v>
      </c>
      <c r="D5737" s="19">
        <v>5496.2665139999999</v>
      </c>
      <c r="E5737" s="23">
        <v>0.114938133</v>
      </c>
      <c r="F5737" s="23">
        <v>0.102768212</v>
      </c>
      <c r="G5737" s="17">
        <v>0.77806081699999996</v>
      </c>
      <c r="H5737" s="17">
        <v>0.22193918300000001</v>
      </c>
      <c r="I5737" s="17">
        <v>0.96951862799999999</v>
      </c>
      <c r="J5737" s="17">
        <v>2.9899999999999999E-2</v>
      </c>
      <c r="K5737" s="17">
        <v>6.02E-4</v>
      </c>
    </row>
    <row r="5738" spans="1:11" x14ac:dyDescent="0.45">
      <c r="A5738" s="10" t="s">
        <v>51</v>
      </c>
      <c r="B5738" s="20">
        <v>0.38</v>
      </c>
      <c r="C5738" s="19">
        <v>89878</v>
      </c>
      <c r="D5738" s="19">
        <v>5768.2454879999996</v>
      </c>
      <c r="E5738" s="23">
        <v>0.117823413</v>
      </c>
      <c r="F5738" s="23">
        <v>0.105010178</v>
      </c>
      <c r="G5738" s="17">
        <v>0.77783217299999996</v>
      </c>
      <c r="H5738" s="17">
        <v>0.22216782700000001</v>
      </c>
      <c r="I5738" s="17">
        <v>0.97084372100000005</v>
      </c>
      <c r="J5738" s="17">
        <v>2.86E-2</v>
      </c>
      <c r="K5738" s="17">
        <v>5.7499999999999999E-4</v>
      </c>
    </row>
    <row r="5739" spans="1:11" x14ac:dyDescent="0.45">
      <c r="A5739" s="10" t="s">
        <v>51</v>
      </c>
      <c r="B5739" s="20">
        <v>0.39</v>
      </c>
      <c r="C5739" s="19">
        <v>92222</v>
      </c>
      <c r="D5739" s="19">
        <v>6048.0986869999997</v>
      </c>
      <c r="E5739" s="23">
        <v>0.120956493</v>
      </c>
      <c r="F5739" s="23">
        <v>0.107356693</v>
      </c>
      <c r="G5739" s="17">
        <v>0.77695126999999997</v>
      </c>
      <c r="H5739" s="17">
        <v>0.22304873</v>
      </c>
      <c r="I5739" s="17">
        <v>0.97196289199999997</v>
      </c>
      <c r="J5739" s="17">
        <v>2.75E-2</v>
      </c>
      <c r="K5739" s="17">
        <v>5.4900000000000001E-4</v>
      </c>
    </row>
    <row r="5740" spans="1:11" x14ac:dyDescent="0.45">
      <c r="A5740" s="10" t="s">
        <v>51</v>
      </c>
      <c r="B5740" s="20">
        <v>0.4</v>
      </c>
      <c r="C5740" s="19">
        <v>94511</v>
      </c>
      <c r="D5740" s="19">
        <v>6328.3572469999999</v>
      </c>
      <c r="E5740" s="23">
        <v>0.123848071</v>
      </c>
      <c r="F5740" s="23">
        <v>0.109735533</v>
      </c>
      <c r="G5740" s="17">
        <v>0.77589910200000001</v>
      </c>
      <c r="H5740" s="17">
        <v>0.22410089799999999</v>
      </c>
      <c r="I5740" s="17">
        <v>0.97310579500000005</v>
      </c>
      <c r="J5740" s="17">
        <v>2.64E-2</v>
      </c>
      <c r="K5740" s="17">
        <v>5.31E-4</v>
      </c>
    </row>
    <row r="5741" spans="1:11" x14ac:dyDescent="0.45">
      <c r="A5741" s="10" t="s">
        <v>51</v>
      </c>
      <c r="B5741" s="20">
        <v>0.41</v>
      </c>
      <c r="C5741" s="19">
        <v>96892</v>
      </c>
      <c r="D5741" s="19">
        <v>6627.486355</v>
      </c>
      <c r="E5741" s="23">
        <v>0.127451697</v>
      </c>
      <c r="F5741" s="23">
        <v>0.112128929</v>
      </c>
      <c r="G5741" s="17">
        <v>0.77644181199999995</v>
      </c>
      <c r="H5741" s="17">
        <v>0.22355818799999999</v>
      </c>
      <c r="I5741" s="17">
        <v>0.97424690999999997</v>
      </c>
      <c r="J5741" s="17">
        <v>2.5240625999999999E-2</v>
      </c>
      <c r="K5741" s="17">
        <v>5.1199999999999998E-4</v>
      </c>
    </row>
    <row r="5742" spans="1:11" x14ac:dyDescent="0.45">
      <c r="A5742" s="10" t="s">
        <v>51</v>
      </c>
      <c r="B5742" s="20">
        <v>0.42</v>
      </c>
      <c r="C5742" s="19">
        <v>99223</v>
      </c>
      <c r="D5742" s="19">
        <v>6927.810872</v>
      </c>
      <c r="E5742" s="23">
        <v>0.130319034</v>
      </c>
      <c r="F5742" s="23">
        <v>0.114551314</v>
      </c>
      <c r="G5742" s="17">
        <v>0.776795703</v>
      </c>
      <c r="H5742" s="17">
        <v>0.223204297</v>
      </c>
      <c r="I5742" s="17">
        <v>0.97527059999999999</v>
      </c>
      <c r="J5742" s="17">
        <v>2.4199999999999999E-2</v>
      </c>
      <c r="K5742" s="17">
        <v>4.9100000000000001E-4</v>
      </c>
    </row>
    <row r="5743" spans="1:11" x14ac:dyDescent="0.45">
      <c r="A5743" s="10" t="s">
        <v>51</v>
      </c>
      <c r="B5743" s="20">
        <v>0.43</v>
      </c>
      <c r="C5743" s="19">
        <v>101494</v>
      </c>
      <c r="D5743" s="19">
        <v>7227.6716020000003</v>
      </c>
      <c r="E5743" s="23">
        <v>0.13360496199999999</v>
      </c>
      <c r="F5743" s="23">
        <v>0.11704198</v>
      </c>
      <c r="G5743" s="17">
        <v>0.77623307799999997</v>
      </c>
      <c r="H5743" s="17">
        <v>0.22376692200000001</v>
      </c>
      <c r="I5743" s="17">
        <v>0.97618028999999995</v>
      </c>
      <c r="J5743" s="17">
        <v>2.3300000000000001E-2</v>
      </c>
      <c r="K5743" s="17">
        <v>4.73E-4</v>
      </c>
    </row>
    <row r="5744" spans="1:11" x14ac:dyDescent="0.45">
      <c r="A5744" s="10" t="s">
        <v>51</v>
      </c>
      <c r="B5744" s="20">
        <v>0.44</v>
      </c>
      <c r="C5744" s="19">
        <v>103892</v>
      </c>
      <c r="D5744" s="19">
        <v>7551.3097079999998</v>
      </c>
      <c r="E5744" s="23">
        <v>0.13653174300000001</v>
      </c>
      <c r="F5744" s="23">
        <v>0.119535934</v>
      </c>
      <c r="G5744" s="17">
        <v>0.77636391599999999</v>
      </c>
      <c r="H5744" s="17">
        <v>0.22363608400000001</v>
      </c>
      <c r="I5744" s="17">
        <v>0.97698684000000002</v>
      </c>
      <c r="J5744" s="17">
        <v>2.2599999999999999E-2</v>
      </c>
      <c r="K5744" s="17">
        <v>4.6299999999999998E-4</v>
      </c>
    </row>
    <row r="5745" spans="1:11" x14ac:dyDescent="0.45">
      <c r="A5745" s="10" t="s">
        <v>51</v>
      </c>
      <c r="B5745" s="20">
        <v>0.45</v>
      </c>
      <c r="C5745" s="19">
        <v>106206</v>
      </c>
      <c r="D5745" s="19">
        <v>7870.6505450000004</v>
      </c>
      <c r="E5745" s="23">
        <v>0.13949482999999999</v>
      </c>
      <c r="F5745" s="23">
        <v>0.122079441</v>
      </c>
      <c r="G5745" s="17">
        <v>0.77658512700000004</v>
      </c>
      <c r="H5745" s="17">
        <v>0.22341487300000001</v>
      </c>
      <c r="I5745" s="17">
        <v>0.97783325600000004</v>
      </c>
      <c r="J5745" s="17">
        <v>2.1700000000000001E-2</v>
      </c>
      <c r="K5745" s="17">
        <v>4.4999999999999999E-4</v>
      </c>
    </row>
    <row r="5746" spans="1:11" x14ac:dyDescent="0.45">
      <c r="A5746" s="10" t="s">
        <v>51</v>
      </c>
      <c r="B5746" s="20">
        <v>0.46</v>
      </c>
      <c r="C5746" s="19">
        <v>108553</v>
      </c>
      <c r="D5746" s="19">
        <v>8202.1745730000002</v>
      </c>
      <c r="E5746" s="23">
        <v>0.142956999</v>
      </c>
      <c r="F5746" s="23">
        <v>0.124657119</v>
      </c>
      <c r="G5746" s="17">
        <v>0.77629360800000002</v>
      </c>
      <c r="H5746" s="17">
        <v>0.223706392</v>
      </c>
      <c r="I5746" s="17">
        <v>0.97853305800000001</v>
      </c>
      <c r="J5746" s="17">
        <v>2.1000000000000001E-2</v>
      </c>
      <c r="K5746" s="17">
        <v>4.5199999999999998E-4</v>
      </c>
    </row>
    <row r="5747" spans="1:11" x14ac:dyDescent="0.45">
      <c r="A5747" s="10" t="s">
        <v>51</v>
      </c>
      <c r="B5747" s="20">
        <v>0.47</v>
      </c>
      <c r="C5747" s="19">
        <v>110867</v>
      </c>
      <c r="D5747" s="19">
        <v>8536.1280609999994</v>
      </c>
      <c r="E5747" s="23">
        <v>0.14593619399999999</v>
      </c>
      <c r="F5747" s="23">
        <v>0.12728703799999999</v>
      </c>
      <c r="G5747" s="17">
        <v>0.77630854999999999</v>
      </c>
      <c r="H5747" s="17">
        <v>0.22369144999999999</v>
      </c>
      <c r="I5747" s="17">
        <v>0.97924157199999995</v>
      </c>
      <c r="J5747" s="17">
        <v>2.0299999999999999E-2</v>
      </c>
      <c r="K5747" s="17">
        <v>4.35E-4</v>
      </c>
    </row>
    <row r="5748" spans="1:11" x14ac:dyDescent="0.45">
      <c r="A5748" s="10" t="s">
        <v>51</v>
      </c>
      <c r="B5748" s="20">
        <v>0.48</v>
      </c>
      <c r="C5748" s="19">
        <v>113233</v>
      </c>
      <c r="D5748" s="19">
        <v>8885.5347290000009</v>
      </c>
      <c r="E5748" s="23">
        <v>0.149566794</v>
      </c>
      <c r="F5748" s="23">
        <v>0.12993760500000001</v>
      </c>
      <c r="G5748" s="17">
        <v>0.77487128299999997</v>
      </c>
      <c r="H5748" s="17">
        <v>0.22512871700000001</v>
      </c>
      <c r="I5748" s="17">
        <v>0.97995485599999999</v>
      </c>
      <c r="J5748" s="17">
        <v>1.9599999999999999E-2</v>
      </c>
      <c r="K5748" s="17">
        <v>4.1899999999999999E-4</v>
      </c>
    </row>
    <row r="5749" spans="1:11" x14ac:dyDescent="0.45">
      <c r="A5749" s="10" t="s">
        <v>51</v>
      </c>
      <c r="B5749" s="20">
        <v>0.49</v>
      </c>
      <c r="C5749" s="19">
        <v>115561</v>
      </c>
      <c r="D5749" s="19">
        <v>9237.3198410000005</v>
      </c>
      <c r="E5749" s="23">
        <v>0.15267836900000001</v>
      </c>
      <c r="F5749" s="23">
        <v>0.132676883</v>
      </c>
      <c r="G5749" s="17">
        <v>0.77406737599999997</v>
      </c>
      <c r="H5749" s="17">
        <v>0.225932624</v>
      </c>
      <c r="I5749" s="17">
        <v>0.98065896100000005</v>
      </c>
      <c r="J5749" s="17">
        <v>1.89E-2</v>
      </c>
      <c r="K5749" s="17">
        <v>4.0900000000000002E-4</v>
      </c>
    </row>
    <row r="5750" spans="1:11" x14ac:dyDescent="0.45">
      <c r="A5750" s="10" t="s">
        <v>51</v>
      </c>
      <c r="B5750" s="20">
        <v>0.5</v>
      </c>
      <c r="C5750" s="19">
        <v>117899</v>
      </c>
      <c r="D5750" s="19">
        <v>9598.3601070000004</v>
      </c>
      <c r="E5750" s="23">
        <v>0.15616189</v>
      </c>
      <c r="F5750" s="23">
        <v>0.13544374300000001</v>
      </c>
      <c r="G5750" s="17">
        <v>0.77363675700000001</v>
      </c>
      <c r="H5750" s="17">
        <v>0.22636324299999999</v>
      </c>
      <c r="I5750" s="17">
        <v>0.98118666200000004</v>
      </c>
      <c r="J5750" s="17">
        <v>1.84E-2</v>
      </c>
      <c r="K5750" s="17">
        <v>3.9399999999999998E-4</v>
      </c>
    </row>
    <row r="5751" spans="1:11" x14ac:dyDescent="0.45">
      <c r="A5751" s="10" t="s">
        <v>51</v>
      </c>
      <c r="B5751" s="20">
        <v>0.51</v>
      </c>
      <c r="C5751" s="19">
        <v>120239</v>
      </c>
      <c r="D5751" s="19">
        <v>9967.7422050000005</v>
      </c>
      <c r="E5751" s="23">
        <v>0.15959568499999999</v>
      </c>
      <c r="F5751" s="23">
        <v>0.13823443699999999</v>
      </c>
      <c r="G5751" s="17">
        <v>0.77276091800000002</v>
      </c>
      <c r="H5751" s="17">
        <v>0.22723908200000001</v>
      </c>
      <c r="I5751" s="17">
        <v>0.98166066200000002</v>
      </c>
      <c r="J5751" s="17">
        <v>1.7999999999999999E-2</v>
      </c>
      <c r="K5751" s="17">
        <v>3.88E-4</v>
      </c>
    </row>
    <row r="5752" spans="1:11" x14ac:dyDescent="0.45">
      <c r="A5752" s="10" t="s">
        <v>51</v>
      </c>
      <c r="B5752" s="20">
        <v>0.52</v>
      </c>
      <c r="C5752" s="19">
        <v>122565</v>
      </c>
      <c r="D5752" s="19">
        <v>10343.505730000001</v>
      </c>
      <c r="E5752" s="23">
        <v>0.16332554099999999</v>
      </c>
      <c r="F5752" s="23">
        <v>0.14107333799999999</v>
      </c>
      <c r="G5752" s="17">
        <v>0.77182719399999999</v>
      </c>
      <c r="H5752" s="17">
        <v>0.22817280600000001</v>
      </c>
      <c r="I5752" s="17">
        <v>0.98219521799999998</v>
      </c>
      <c r="J5752" s="17">
        <v>1.7399999999999999E-2</v>
      </c>
      <c r="K5752" s="17">
        <v>3.7800000000000003E-4</v>
      </c>
    </row>
    <row r="5753" spans="1:11" x14ac:dyDescent="0.45">
      <c r="A5753" s="10" t="s">
        <v>51</v>
      </c>
      <c r="B5753" s="20">
        <v>0.53</v>
      </c>
      <c r="C5753" s="19">
        <v>124881</v>
      </c>
      <c r="D5753" s="19">
        <v>10725.516659999999</v>
      </c>
      <c r="E5753" s="23">
        <v>0.16670032000000001</v>
      </c>
      <c r="F5753" s="23">
        <v>0.143943507</v>
      </c>
      <c r="G5753" s="17">
        <v>0.77200695100000005</v>
      </c>
      <c r="H5753" s="17">
        <v>0.227993049</v>
      </c>
      <c r="I5753" s="17">
        <v>0.98268476699999996</v>
      </c>
      <c r="J5753" s="17">
        <v>1.6899999999999998E-2</v>
      </c>
      <c r="K5753" s="17">
        <v>3.68E-4</v>
      </c>
    </row>
    <row r="5754" spans="1:11" x14ac:dyDescent="0.45">
      <c r="A5754" s="10" t="s">
        <v>51</v>
      </c>
      <c r="B5754" s="20">
        <v>0.54</v>
      </c>
      <c r="C5754" s="19">
        <v>127243</v>
      </c>
      <c r="D5754" s="19">
        <v>11123.95217</v>
      </c>
      <c r="E5754" s="23">
        <v>0.170452095</v>
      </c>
      <c r="F5754" s="23">
        <v>0.146852804</v>
      </c>
      <c r="G5754" s="17">
        <v>0.77116226399999999</v>
      </c>
      <c r="H5754" s="17">
        <v>0.22883773600000001</v>
      </c>
      <c r="I5754" s="17">
        <v>0.98321417600000005</v>
      </c>
      <c r="J5754" s="17">
        <v>1.6400000000000001E-2</v>
      </c>
      <c r="K5754" s="17">
        <v>3.5599999999999998E-4</v>
      </c>
    </row>
    <row r="5755" spans="1:11" x14ac:dyDescent="0.45">
      <c r="A5755" s="10" t="s">
        <v>51</v>
      </c>
      <c r="B5755" s="20">
        <v>0.55000000000000004</v>
      </c>
      <c r="C5755" s="19">
        <v>129575</v>
      </c>
      <c r="D5755" s="19">
        <v>11525.57331</v>
      </c>
      <c r="E5755" s="23">
        <v>0.174211914</v>
      </c>
      <c r="F5755" s="23">
        <v>0.14974774699999999</v>
      </c>
      <c r="G5755" s="17">
        <v>0.77017943300000002</v>
      </c>
      <c r="H5755" s="17">
        <v>0.229820567</v>
      </c>
      <c r="I5755" s="17">
        <v>0.98367969200000005</v>
      </c>
      <c r="J5755" s="17">
        <v>1.6E-2</v>
      </c>
      <c r="K5755" s="17">
        <v>3.4499999999999998E-4</v>
      </c>
    </row>
    <row r="5756" spans="1:11" x14ac:dyDescent="0.45">
      <c r="A5756" s="10" t="s">
        <v>51</v>
      </c>
      <c r="B5756" s="20">
        <v>0.56000000000000005</v>
      </c>
      <c r="C5756" s="19">
        <v>132141</v>
      </c>
      <c r="D5756" s="19">
        <v>11977.56415</v>
      </c>
      <c r="E5756" s="23">
        <v>0.178469657</v>
      </c>
      <c r="F5756" s="23">
        <v>0.153022238</v>
      </c>
      <c r="G5756" s="17">
        <v>0.76979135899999995</v>
      </c>
      <c r="H5756" s="17">
        <v>0.23020864099999999</v>
      </c>
      <c r="I5756" s="17">
        <v>0.98411006700000003</v>
      </c>
      <c r="J5756" s="17">
        <v>1.55E-2</v>
      </c>
      <c r="K5756" s="17">
        <v>3.7199999999999999E-4</v>
      </c>
    </row>
    <row r="5757" spans="1:11" x14ac:dyDescent="0.45">
      <c r="A5757" s="10" t="s">
        <v>51</v>
      </c>
      <c r="B5757" s="20">
        <v>0.56999999999999995</v>
      </c>
      <c r="C5757" s="19">
        <v>134479</v>
      </c>
      <c r="D5757" s="19">
        <v>12399.76244</v>
      </c>
      <c r="E5757" s="23">
        <v>0.18255312300000001</v>
      </c>
      <c r="F5757" s="23">
        <v>0.15604565200000001</v>
      </c>
      <c r="G5757" s="17">
        <v>0.77026152800000003</v>
      </c>
      <c r="H5757" s="17">
        <v>0.229738472</v>
      </c>
      <c r="I5757" s="17">
        <v>0.984506718</v>
      </c>
      <c r="J5757" s="17">
        <v>1.5100000000000001E-2</v>
      </c>
      <c r="K5757" s="17">
        <v>3.6099999999999999E-4</v>
      </c>
    </row>
    <row r="5758" spans="1:11" x14ac:dyDescent="0.45">
      <c r="A5758" s="10" t="s">
        <v>51</v>
      </c>
      <c r="B5758" s="20">
        <v>0.57999999999999996</v>
      </c>
      <c r="C5758" s="19">
        <v>136809</v>
      </c>
      <c r="D5758" s="19">
        <v>12830.856250000001</v>
      </c>
      <c r="E5758" s="23">
        <v>0.18717631100000001</v>
      </c>
      <c r="F5758" s="23">
        <v>0.15914440299999999</v>
      </c>
      <c r="G5758" s="17">
        <v>0.76965696699999997</v>
      </c>
      <c r="H5758" s="17">
        <v>0.230343033</v>
      </c>
      <c r="I5758" s="17">
        <v>0.98478434400000003</v>
      </c>
      <c r="J5758" s="17">
        <v>1.4800000000000001E-2</v>
      </c>
      <c r="K5758" s="17">
        <v>3.6999999999999999E-4</v>
      </c>
    </row>
    <row r="5759" spans="1:11" x14ac:dyDescent="0.45">
      <c r="A5759" s="10" t="s">
        <v>51</v>
      </c>
      <c r="B5759" s="20">
        <v>0.59</v>
      </c>
      <c r="C5759" s="19">
        <v>139137</v>
      </c>
      <c r="D5759" s="19">
        <v>13271.767540000001</v>
      </c>
      <c r="E5759" s="23">
        <v>0.19192251099999999</v>
      </c>
      <c r="F5759" s="23">
        <v>0.16233761499999999</v>
      </c>
      <c r="G5759" s="17">
        <v>0.76996054199999997</v>
      </c>
      <c r="H5759" s="17">
        <v>0.230039458</v>
      </c>
      <c r="I5759" s="17">
        <v>0.98509616200000005</v>
      </c>
      <c r="J5759" s="17">
        <v>1.4500000000000001E-2</v>
      </c>
      <c r="K5759" s="17">
        <v>3.59E-4</v>
      </c>
    </row>
    <row r="5760" spans="1:11" x14ac:dyDescent="0.45">
      <c r="A5760" s="10" t="s">
        <v>51</v>
      </c>
      <c r="B5760" s="20">
        <v>0.6</v>
      </c>
      <c r="C5760" s="19">
        <v>141250</v>
      </c>
      <c r="D5760" s="19">
        <v>13681.761549999999</v>
      </c>
      <c r="E5760" s="23">
        <v>0.196429204</v>
      </c>
      <c r="F5760" s="23">
        <v>0.165287394</v>
      </c>
      <c r="G5760" s="17">
        <v>0.77051327400000003</v>
      </c>
      <c r="H5760" s="17">
        <v>0.229486726</v>
      </c>
      <c r="I5760" s="17">
        <v>0.98542835100000004</v>
      </c>
      <c r="J5760" s="17">
        <v>1.4200000000000001E-2</v>
      </c>
      <c r="K5760" s="17">
        <v>3.6699999999999998E-4</v>
      </c>
    </row>
    <row r="5761" spans="1:11" x14ac:dyDescent="0.45">
      <c r="A5761" s="10" t="s">
        <v>51</v>
      </c>
      <c r="B5761" s="20">
        <v>0.61</v>
      </c>
      <c r="C5761" s="19">
        <v>143586</v>
      </c>
      <c r="D5761" s="19">
        <v>14146.7685</v>
      </c>
      <c r="E5761" s="23">
        <v>0.20160214300000001</v>
      </c>
      <c r="F5761" s="23">
        <v>0.168670669</v>
      </c>
      <c r="G5761" s="17">
        <v>0.77133564600000004</v>
      </c>
      <c r="H5761" s="17">
        <v>0.22866435399999999</v>
      </c>
      <c r="I5761" s="17">
        <v>0.98522825199999997</v>
      </c>
      <c r="J5761" s="17">
        <v>1.44E-2</v>
      </c>
      <c r="K5761" s="17">
        <v>3.7199999999999999E-4</v>
      </c>
    </row>
    <row r="5762" spans="1:11" x14ac:dyDescent="0.45">
      <c r="A5762" s="10" t="s">
        <v>51</v>
      </c>
      <c r="B5762" s="20">
        <v>0.62</v>
      </c>
      <c r="C5762" s="19">
        <v>145922</v>
      </c>
      <c r="D5762" s="19">
        <v>14622.34274</v>
      </c>
      <c r="E5762" s="23">
        <v>0.20591025099999999</v>
      </c>
      <c r="F5762" s="23">
        <v>0.172125204</v>
      </c>
      <c r="G5762" s="17">
        <v>0.77142582999999998</v>
      </c>
      <c r="H5762" s="17">
        <v>0.22857416999999999</v>
      </c>
      <c r="I5762" s="17">
        <v>0.98564225500000002</v>
      </c>
      <c r="J5762" s="17">
        <v>1.4E-2</v>
      </c>
      <c r="K5762" s="17">
        <v>3.6099999999999999E-4</v>
      </c>
    </row>
    <row r="5763" spans="1:11" x14ac:dyDescent="0.45">
      <c r="A5763" s="10" t="s">
        <v>51</v>
      </c>
      <c r="B5763" s="20">
        <v>0.63</v>
      </c>
      <c r="C5763" s="19">
        <v>148256</v>
      </c>
      <c r="D5763" s="19">
        <v>15109.2726</v>
      </c>
      <c r="E5763" s="23">
        <v>0.21171441599999999</v>
      </c>
      <c r="F5763" s="23">
        <v>0.17569347299999999</v>
      </c>
      <c r="G5763" s="17">
        <v>0.77147636500000005</v>
      </c>
      <c r="H5763" s="17">
        <v>0.228523635</v>
      </c>
      <c r="I5763" s="17">
        <v>0.98601920300000001</v>
      </c>
      <c r="J5763" s="17">
        <v>1.3599999999999999E-2</v>
      </c>
      <c r="K5763" s="17">
        <v>3.5100000000000002E-4</v>
      </c>
    </row>
    <row r="5764" spans="1:11" x14ac:dyDescent="0.45">
      <c r="A5764" s="10" t="s">
        <v>51</v>
      </c>
      <c r="B5764" s="20">
        <v>0.64</v>
      </c>
      <c r="C5764" s="19">
        <v>150590</v>
      </c>
      <c r="D5764" s="19">
        <v>15609.5244</v>
      </c>
      <c r="E5764" s="23">
        <v>0.21652015899999999</v>
      </c>
      <c r="F5764" s="23">
        <v>0.17938156399999999</v>
      </c>
      <c r="G5764" s="17">
        <v>0.77147885000000005</v>
      </c>
      <c r="H5764" s="17">
        <v>0.22852115000000001</v>
      </c>
      <c r="I5764" s="17">
        <v>0.98637204199999995</v>
      </c>
      <c r="J5764" s="17">
        <v>1.3299999999999999E-2</v>
      </c>
      <c r="K5764" s="17">
        <v>3.4099999999999999E-4</v>
      </c>
    </row>
    <row r="5765" spans="1:11" x14ac:dyDescent="0.45">
      <c r="A5765" s="10" t="s">
        <v>51</v>
      </c>
      <c r="B5765" s="20">
        <v>0.65</v>
      </c>
      <c r="C5765" s="19">
        <v>152924</v>
      </c>
      <c r="D5765" s="19">
        <v>16120.90639</v>
      </c>
      <c r="E5765" s="23">
        <v>0.22210265000000001</v>
      </c>
      <c r="F5765" s="23">
        <v>0.183110891</v>
      </c>
      <c r="G5765" s="17">
        <v>0.77185399300000002</v>
      </c>
      <c r="H5765" s="17">
        <v>0.22814600700000001</v>
      </c>
      <c r="I5765" s="17">
        <v>0.98668483699999998</v>
      </c>
      <c r="J5765" s="17">
        <v>1.2999999999999999E-2</v>
      </c>
      <c r="K5765" s="17">
        <v>3.3199999999999999E-4</v>
      </c>
    </row>
    <row r="5766" spans="1:11" x14ac:dyDescent="0.45">
      <c r="A5766" s="10" t="s">
        <v>51</v>
      </c>
      <c r="B5766" s="20">
        <v>0.66</v>
      </c>
      <c r="C5766" s="19">
        <v>155258</v>
      </c>
      <c r="D5766" s="19">
        <v>16644.948939999998</v>
      </c>
      <c r="E5766" s="23">
        <v>0.22724438899999999</v>
      </c>
      <c r="F5766" s="23">
        <v>0.186946155</v>
      </c>
      <c r="G5766" s="17">
        <v>0.77130325</v>
      </c>
      <c r="H5766" s="17">
        <v>0.22869675</v>
      </c>
      <c r="I5766" s="17">
        <v>0.98704988900000001</v>
      </c>
      <c r="J5766" s="17">
        <v>1.26E-2</v>
      </c>
      <c r="K5766" s="17">
        <v>3.2200000000000002E-4</v>
      </c>
    </row>
    <row r="5767" spans="1:11" x14ac:dyDescent="0.45">
      <c r="A5767" s="10" t="s">
        <v>51</v>
      </c>
      <c r="B5767" s="20">
        <v>0.67</v>
      </c>
      <c r="C5767" s="19">
        <v>157585</v>
      </c>
      <c r="D5767" s="19">
        <v>17180.74541</v>
      </c>
      <c r="E5767" s="23">
        <v>0.23333115700000001</v>
      </c>
      <c r="F5767" s="23">
        <v>0.19092389100000001</v>
      </c>
      <c r="G5767" s="17">
        <v>0.77125360899999995</v>
      </c>
      <c r="H5767" s="17">
        <v>0.22874639099999999</v>
      </c>
      <c r="I5767" s="17">
        <v>0.98737216800000005</v>
      </c>
      <c r="J5767" s="17">
        <v>1.23E-2</v>
      </c>
      <c r="K5767" s="17">
        <v>3.1399999999999999E-4</v>
      </c>
    </row>
    <row r="5768" spans="1:11" x14ac:dyDescent="0.45">
      <c r="A5768" s="10" t="s">
        <v>51</v>
      </c>
      <c r="B5768" s="20">
        <v>0.68</v>
      </c>
      <c r="C5768" s="19">
        <v>159929</v>
      </c>
      <c r="D5768" s="19">
        <v>17734.776959999999</v>
      </c>
      <c r="E5768" s="23">
        <v>0.23906843799999999</v>
      </c>
      <c r="F5768" s="23">
        <v>0.19501217400000001</v>
      </c>
      <c r="G5768" s="17">
        <v>0.771436075</v>
      </c>
      <c r="H5768" s="17">
        <v>0.228563925</v>
      </c>
      <c r="I5768" s="17">
        <v>0.98762533100000005</v>
      </c>
      <c r="J5768" s="17">
        <v>1.21E-2</v>
      </c>
      <c r="K5768" s="17">
        <v>3.0499999999999999E-4</v>
      </c>
    </row>
    <row r="5769" spans="1:11" x14ac:dyDescent="0.45">
      <c r="A5769" s="10" t="s">
        <v>51</v>
      </c>
      <c r="B5769" s="20">
        <v>0.69</v>
      </c>
      <c r="C5769" s="19">
        <v>162261</v>
      </c>
      <c r="D5769" s="19">
        <v>18300.110199999999</v>
      </c>
      <c r="E5769" s="23">
        <v>0.24554072199999999</v>
      </c>
      <c r="F5769" s="23">
        <v>0.19919878299999999</v>
      </c>
      <c r="G5769" s="17">
        <v>0.77120811499999997</v>
      </c>
      <c r="H5769" s="17">
        <v>0.228791885</v>
      </c>
      <c r="I5769" s="17">
        <v>0.98771669299999998</v>
      </c>
      <c r="J5769" s="17">
        <v>1.2E-2</v>
      </c>
      <c r="K5769" s="17">
        <v>3.0200000000000002E-4</v>
      </c>
    </row>
    <row r="5770" spans="1:11" x14ac:dyDescent="0.45">
      <c r="A5770" s="10" t="s">
        <v>51</v>
      </c>
      <c r="B5770" s="20">
        <v>0.7</v>
      </c>
      <c r="C5770" s="19">
        <v>164596</v>
      </c>
      <c r="D5770" s="19">
        <v>18881.79479</v>
      </c>
      <c r="E5770" s="23">
        <v>0.25244485999999999</v>
      </c>
      <c r="F5770" s="23">
        <v>0.20353075100000001</v>
      </c>
      <c r="G5770" s="17">
        <v>0.77103939300000002</v>
      </c>
      <c r="H5770" s="17">
        <v>0.22896060700000001</v>
      </c>
      <c r="I5770" s="17">
        <v>0.98800477099999995</v>
      </c>
      <c r="J5770" s="17">
        <v>1.17E-2</v>
      </c>
      <c r="K5770" s="17">
        <v>2.9399999999999999E-4</v>
      </c>
    </row>
    <row r="5771" spans="1:11" x14ac:dyDescent="0.45">
      <c r="A5771" s="10" t="s">
        <v>51</v>
      </c>
      <c r="B5771" s="20">
        <v>0.71</v>
      </c>
      <c r="C5771" s="19">
        <v>166932</v>
      </c>
      <c r="D5771" s="19">
        <v>19479.299319999998</v>
      </c>
      <c r="E5771" s="23">
        <v>0.25980226499999998</v>
      </c>
      <c r="F5771" s="23">
        <v>0.20802158700000001</v>
      </c>
      <c r="G5771" s="17">
        <v>0.77099657300000002</v>
      </c>
      <c r="H5771" s="17">
        <v>0.22900342700000001</v>
      </c>
      <c r="I5771" s="17">
        <v>0.98823528800000005</v>
      </c>
      <c r="J5771" s="17">
        <v>1.15E-2</v>
      </c>
      <c r="K5771" s="17">
        <v>2.8699999999999998E-4</v>
      </c>
    </row>
    <row r="5772" spans="1:11" x14ac:dyDescent="0.45">
      <c r="A5772" s="10" t="s">
        <v>51</v>
      </c>
      <c r="B5772" s="20">
        <v>0.72</v>
      </c>
      <c r="C5772" s="19">
        <v>169266</v>
      </c>
      <c r="D5772" s="19">
        <v>20094.140609999999</v>
      </c>
      <c r="E5772" s="23">
        <v>0.26674318699999999</v>
      </c>
      <c r="F5772" s="23">
        <v>0.21265733000000001</v>
      </c>
      <c r="G5772" s="17">
        <v>0.77140122600000005</v>
      </c>
      <c r="H5772" s="17">
        <v>0.228598774</v>
      </c>
      <c r="I5772" s="17">
        <v>0.98836939700000004</v>
      </c>
      <c r="J5772" s="17">
        <v>1.14E-2</v>
      </c>
      <c r="K5772" s="17">
        <v>2.7999999999999998E-4</v>
      </c>
    </row>
    <row r="5773" spans="1:11" x14ac:dyDescent="0.45">
      <c r="A5773" s="10" t="s">
        <v>51</v>
      </c>
      <c r="B5773" s="20">
        <v>0.73</v>
      </c>
      <c r="C5773" s="19">
        <v>171594</v>
      </c>
      <c r="D5773" s="19">
        <v>20723.688819999999</v>
      </c>
      <c r="E5773" s="23">
        <v>0.27460112599999997</v>
      </c>
      <c r="F5773" s="23">
        <v>0.21746242599999999</v>
      </c>
      <c r="G5773" s="17">
        <v>0.77111670600000004</v>
      </c>
      <c r="H5773" s="17">
        <v>0.22888329399999999</v>
      </c>
      <c r="I5773" s="17">
        <v>0.98856644699999996</v>
      </c>
      <c r="J5773" s="17">
        <v>1.12E-2</v>
      </c>
      <c r="K5773" s="17">
        <v>2.7300000000000002E-4</v>
      </c>
    </row>
    <row r="5774" spans="1:11" x14ac:dyDescent="0.45">
      <c r="A5774" s="10" t="s">
        <v>51</v>
      </c>
      <c r="B5774" s="20">
        <v>0.74</v>
      </c>
      <c r="C5774" s="19">
        <v>173928</v>
      </c>
      <c r="D5774" s="19">
        <v>21375.387569999999</v>
      </c>
      <c r="E5774" s="23">
        <v>0.28367705399999998</v>
      </c>
      <c r="F5774" s="23">
        <v>0.222527053</v>
      </c>
      <c r="G5774" s="17">
        <v>0.77154339699999996</v>
      </c>
      <c r="H5774" s="17">
        <v>0.22845660300000001</v>
      </c>
      <c r="I5774" s="17">
        <v>0.98867859599999997</v>
      </c>
      <c r="J5774" s="17">
        <v>1.11E-2</v>
      </c>
      <c r="K5774" s="17">
        <v>2.6699999999999998E-4</v>
      </c>
    </row>
    <row r="5775" spans="1:11" x14ac:dyDescent="0.45">
      <c r="A5775" s="10" t="s">
        <v>51</v>
      </c>
      <c r="B5775" s="20">
        <v>0.75</v>
      </c>
      <c r="C5775" s="19">
        <v>176271</v>
      </c>
      <c r="D5775" s="19">
        <v>22049.213059999998</v>
      </c>
      <c r="E5775" s="23">
        <v>0.291987724</v>
      </c>
      <c r="F5775" s="23">
        <v>0.22774894500000001</v>
      </c>
      <c r="G5775" s="17">
        <v>0.77180023900000005</v>
      </c>
      <c r="H5775" s="17">
        <v>0.228199761</v>
      </c>
      <c r="I5775" s="17">
        <v>0.98891809500000005</v>
      </c>
      <c r="J5775" s="17">
        <v>1.0800000000000001E-2</v>
      </c>
      <c r="K5775" s="17">
        <v>2.5999999999999998E-4</v>
      </c>
    </row>
    <row r="5776" spans="1:11" x14ac:dyDescent="0.45">
      <c r="A5776" s="10" t="s">
        <v>51</v>
      </c>
      <c r="B5776" s="20">
        <v>0.76</v>
      </c>
      <c r="C5776" s="19">
        <v>178608</v>
      </c>
      <c r="D5776" s="19">
        <v>22742.23432</v>
      </c>
      <c r="E5776" s="23">
        <v>0.30143178100000001</v>
      </c>
      <c r="F5776" s="23">
        <v>0.23319247600000001</v>
      </c>
      <c r="G5776" s="17">
        <v>0.77157798099999997</v>
      </c>
      <c r="H5776" s="17">
        <v>0.228422019</v>
      </c>
      <c r="I5776" s="17">
        <v>0.989135345</v>
      </c>
      <c r="J5776" s="17">
        <v>1.06E-2</v>
      </c>
      <c r="K5776" s="17">
        <v>2.5399999999999999E-4</v>
      </c>
    </row>
    <row r="5777" spans="1:11" x14ac:dyDescent="0.45">
      <c r="A5777" s="10" t="s">
        <v>51</v>
      </c>
      <c r="B5777" s="20">
        <v>0.77</v>
      </c>
      <c r="C5777" s="19">
        <v>180938</v>
      </c>
      <c r="D5777" s="19">
        <v>23454.71456</v>
      </c>
      <c r="E5777" s="23">
        <v>0.30998231900000001</v>
      </c>
      <c r="F5777" s="23">
        <v>0.2388063</v>
      </c>
      <c r="G5777" s="17">
        <v>0.77230321999999996</v>
      </c>
      <c r="H5777" s="17">
        <v>0.22769677999999999</v>
      </c>
      <c r="I5777" s="17">
        <v>0.98934524400000001</v>
      </c>
      <c r="J5777" s="17">
        <v>1.04E-2</v>
      </c>
      <c r="K5777" s="17">
        <v>2.4800000000000001E-4</v>
      </c>
    </row>
    <row r="5778" spans="1:11" x14ac:dyDescent="0.45">
      <c r="A5778" s="10" t="s">
        <v>51</v>
      </c>
      <c r="B5778" s="20">
        <v>0.78</v>
      </c>
      <c r="C5778" s="19">
        <v>183248</v>
      </c>
      <c r="D5778" s="19">
        <v>24183.874210000002</v>
      </c>
      <c r="E5778" s="23">
        <v>0.32110582399999998</v>
      </c>
      <c r="F5778" s="23">
        <v>0.244707221</v>
      </c>
      <c r="G5778" s="17">
        <v>0.77266873300000005</v>
      </c>
      <c r="H5778" s="17">
        <v>0.227331267</v>
      </c>
      <c r="I5778" s="17">
        <v>0.98948636000000001</v>
      </c>
      <c r="J5778" s="17">
        <v>1.03E-2</v>
      </c>
      <c r="K5778" s="17">
        <v>2.42E-4</v>
      </c>
    </row>
    <row r="5779" spans="1:11" x14ac:dyDescent="0.45">
      <c r="A5779" s="10" t="s">
        <v>51</v>
      </c>
      <c r="B5779" s="20">
        <v>0.79</v>
      </c>
      <c r="C5779" s="19">
        <v>185602</v>
      </c>
      <c r="D5779" s="19">
        <v>24953.688050000001</v>
      </c>
      <c r="E5779" s="23">
        <v>0.333245603</v>
      </c>
      <c r="F5779" s="23">
        <v>0.250878037</v>
      </c>
      <c r="G5779" s="17">
        <v>0.77285805100000005</v>
      </c>
      <c r="H5779" s="17">
        <v>0.22714194900000001</v>
      </c>
      <c r="I5779" s="17">
        <v>0.98953951500000004</v>
      </c>
      <c r="J5779" s="17">
        <v>1.0200000000000001E-2</v>
      </c>
      <c r="K5779" s="17">
        <v>2.3699999999999999E-4</v>
      </c>
    </row>
    <row r="5780" spans="1:11" x14ac:dyDescent="0.45">
      <c r="A5780" s="10" t="s">
        <v>51</v>
      </c>
      <c r="B5780" s="20">
        <v>0.8</v>
      </c>
      <c r="C5780" s="19">
        <v>187014</v>
      </c>
      <c r="D5780" s="19">
        <v>25428.964810000001</v>
      </c>
      <c r="E5780" s="23">
        <v>0.34018966699999997</v>
      </c>
      <c r="F5780" s="23">
        <v>0.25471391199999999</v>
      </c>
      <c r="G5780" s="17">
        <v>0.77319879800000002</v>
      </c>
      <c r="H5780" s="17">
        <v>0.22680120200000001</v>
      </c>
      <c r="I5780" s="17">
        <v>0.98967616599999997</v>
      </c>
      <c r="J5780" s="17">
        <v>1.01E-2</v>
      </c>
      <c r="K5780" s="17">
        <v>2.34E-4</v>
      </c>
    </row>
    <row r="5781" spans="1:11" x14ac:dyDescent="0.45">
      <c r="A5781" s="10" t="s">
        <v>51</v>
      </c>
      <c r="B5781" s="20">
        <v>0.80100000000000005</v>
      </c>
      <c r="C5781" s="19">
        <v>187245</v>
      </c>
      <c r="D5781" s="19">
        <v>25507.806759999999</v>
      </c>
      <c r="E5781" s="23">
        <v>0.34228461300000002</v>
      </c>
      <c r="F5781" s="23">
        <v>0.25538060299999998</v>
      </c>
      <c r="G5781" s="17">
        <v>0.77334508300000004</v>
      </c>
      <c r="H5781" s="17">
        <v>0.22665491700000001</v>
      </c>
      <c r="I5781" s="17">
        <v>0.98968653600000001</v>
      </c>
      <c r="J5781" s="17">
        <v>1.01E-2</v>
      </c>
      <c r="K5781" s="17">
        <v>2.33E-4</v>
      </c>
    </row>
    <row r="5782" spans="1:11" x14ac:dyDescent="0.45">
      <c r="A5782" s="10" t="s">
        <v>51</v>
      </c>
      <c r="B5782" s="20">
        <v>0.80200000000000005</v>
      </c>
      <c r="C5782" s="19">
        <v>187480</v>
      </c>
      <c r="D5782" s="19">
        <v>25588.359550000001</v>
      </c>
      <c r="E5782" s="23">
        <v>0.343555255</v>
      </c>
      <c r="F5782" s="23">
        <v>0.25603126599999998</v>
      </c>
      <c r="G5782" s="17">
        <v>0.77345850199999999</v>
      </c>
      <c r="H5782" s="17">
        <v>0.22654149800000001</v>
      </c>
      <c r="I5782" s="17">
        <v>0.98970360599999996</v>
      </c>
      <c r="J5782" s="17">
        <v>1.01E-2</v>
      </c>
      <c r="K5782" s="17">
        <v>2.33E-4</v>
      </c>
    </row>
    <row r="5783" spans="1:11" x14ac:dyDescent="0.45">
      <c r="A5783" s="10" t="s">
        <v>51</v>
      </c>
      <c r="B5783" s="20">
        <v>0.80300000000000005</v>
      </c>
      <c r="C5783" s="19">
        <v>187712</v>
      </c>
      <c r="D5783" s="19">
        <v>25668.209739999998</v>
      </c>
      <c r="E5783" s="23">
        <v>0.34478953600000001</v>
      </c>
      <c r="F5783" s="23">
        <v>0.25669862399999999</v>
      </c>
      <c r="G5783" s="17">
        <v>0.77355736399999997</v>
      </c>
      <c r="H5783" s="17">
        <v>0.226442636</v>
      </c>
      <c r="I5783" s="17">
        <v>0.98972570699999995</v>
      </c>
      <c r="J5783" s="17">
        <v>0.01</v>
      </c>
      <c r="K5783" s="17">
        <v>2.32E-4</v>
      </c>
    </row>
    <row r="5784" spans="1:11" x14ac:dyDescent="0.45">
      <c r="A5784" s="10" t="s">
        <v>51</v>
      </c>
      <c r="B5784" s="20">
        <v>0.80400000000000005</v>
      </c>
      <c r="C5784" s="19">
        <v>187948</v>
      </c>
      <c r="D5784" s="19">
        <v>25749.774710000002</v>
      </c>
      <c r="E5784" s="23">
        <v>0.34625404799999998</v>
      </c>
      <c r="F5784" s="23">
        <v>0.25733666700000002</v>
      </c>
      <c r="G5784" s="17">
        <v>0.77371400599999995</v>
      </c>
      <c r="H5784" s="17">
        <v>0.22628599399999999</v>
      </c>
      <c r="I5784" s="17">
        <v>0.98974797999999997</v>
      </c>
      <c r="J5784" s="17">
        <v>0.01</v>
      </c>
      <c r="K5784" s="17">
        <v>2.32E-4</v>
      </c>
    </row>
    <row r="5785" spans="1:11" x14ac:dyDescent="0.45">
      <c r="A5785" s="10" t="s">
        <v>51</v>
      </c>
      <c r="B5785" s="20">
        <v>0.80500000000000005</v>
      </c>
      <c r="C5785" s="19">
        <v>188180</v>
      </c>
      <c r="D5785" s="19">
        <v>25830.20609</v>
      </c>
      <c r="E5785" s="23">
        <v>0.34707796200000002</v>
      </c>
      <c r="F5785" s="23">
        <v>0.25802203099999999</v>
      </c>
      <c r="G5785" s="17">
        <v>0.77387607599999997</v>
      </c>
      <c r="H5785" s="17">
        <v>0.226123924</v>
      </c>
      <c r="I5785" s="17">
        <v>0.98976846399999996</v>
      </c>
      <c r="J5785" s="17">
        <v>0.01</v>
      </c>
      <c r="K5785" s="17">
        <v>2.31E-4</v>
      </c>
    </row>
    <row r="5786" spans="1:11" x14ac:dyDescent="0.45">
      <c r="A5786" s="10" t="s">
        <v>51</v>
      </c>
      <c r="B5786" s="20">
        <v>0.80600000000000005</v>
      </c>
      <c r="C5786" s="19">
        <v>188411</v>
      </c>
      <c r="D5786" s="19">
        <v>25910.512599999998</v>
      </c>
      <c r="E5786" s="23">
        <v>0.34835280499999999</v>
      </c>
      <c r="F5786" s="23">
        <v>0.258694176</v>
      </c>
      <c r="G5786" s="17">
        <v>0.77389324400000004</v>
      </c>
      <c r="H5786" s="17">
        <v>0.22610675599999999</v>
      </c>
      <c r="I5786" s="17">
        <v>0.98979436499999995</v>
      </c>
      <c r="J5786" s="17">
        <v>9.9799999999999993E-3</v>
      </c>
      <c r="K5786" s="17">
        <v>2.3000000000000001E-4</v>
      </c>
    </row>
    <row r="5787" spans="1:11" x14ac:dyDescent="0.45">
      <c r="A5787" s="10" t="s">
        <v>51</v>
      </c>
      <c r="B5787" s="20">
        <v>0.80700000000000005</v>
      </c>
      <c r="C5787" s="19">
        <v>188646</v>
      </c>
      <c r="D5787" s="19">
        <v>25992.52205</v>
      </c>
      <c r="E5787" s="23">
        <v>0.349619972</v>
      </c>
      <c r="F5787" s="23">
        <v>0.25936582699999999</v>
      </c>
      <c r="G5787" s="17">
        <v>0.77375613600000004</v>
      </c>
      <c r="H5787" s="17">
        <v>0.22624386399999999</v>
      </c>
      <c r="I5787" s="17">
        <v>0.98981198199999998</v>
      </c>
      <c r="J5787" s="17">
        <v>9.9600000000000001E-3</v>
      </c>
      <c r="K5787" s="17">
        <v>2.3000000000000001E-4</v>
      </c>
    </row>
    <row r="5788" spans="1:11" x14ac:dyDescent="0.45">
      <c r="A5788" s="10" t="s">
        <v>51</v>
      </c>
      <c r="B5788" s="20">
        <v>0.80800000000000005</v>
      </c>
      <c r="C5788" s="19">
        <v>188882</v>
      </c>
      <c r="D5788" s="19">
        <v>26075.191429999999</v>
      </c>
      <c r="E5788" s="23">
        <v>0.35083148800000002</v>
      </c>
      <c r="F5788" s="23">
        <v>0.26004909199999998</v>
      </c>
      <c r="G5788" s="17">
        <v>0.77389057699999997</v>
      </c>
      <c r="H5788" s="17">
        <v>0.226109423</v>
      </c>
      <c r="I5788" s="17">
        <v>0.98982517699999994</v>
      </c>
      <c r="J5788" s="17">
        <v>9.9500000000000005E-3</v>
      </c>
      <c r="K5788" s="17">
        <v>2.2900000000000001E-4</v>
      </c>
    </row>
    <row r="5789" spans="1:11" x14ac:dyDescent="0.45">
      <c r="A5789" s="10" t="s">
        <v>51</v>
      </c>
      <c r="B5789" s="20">
        <v>0.80900000000000005</v>
      </c>
      <c r="C5789" s="19">
        <v>189113</v>
      </c>
      <c r="D5789" s="19">
        <v>26156.38176</v>
      </c>
      <c r="E5789" s="23">
        <v>0.35199498299999998</v>
      </c>
      <c r="F5789" s="23">
        <v>0.26073772899999997</v>
      </c>
      <c r="G5789" s="17">
        <v>0.77382305799999995</v>
      </c>
      <c r="H5789" s="17">
        <v>0.22617694199999999</v>
      </c>
      <c r="I5789" s="17">
        <v>0.98984645999999998</v>
      </c>
      <c r="J5789" s="17">
        <v>9.92E-3</v>
      </c>
      <c r="K5789" s="17">
        <v>2.2900000000000001E-4</v>
      </c>
    </row>
    <row r="5790" spans="1:11" x14ac:dyDescent="0.45">
      <c r="A5790" s="10" t="s">
        <v>51</v>
      </c>
      <c r="B5790" s="20">
        <v>0.81</v>
      </c>
      <c r="C5790" s="19">
        <v>189336</v>
      </c>
      <c r="D5790" s="19">
        <v>26235.053339999999</v>
      </c>
      <c r="E5790" s="23">
        <v>0.35383930499999999</v>
      </c>
      <c r="F5790" s="23">
        <v>0.261416278</v>
      </c>
      <c r="G5790" s="17">
        <v>0.773872903</v>
      </c>
      <c r="H5790" s="17">
        <v>0.226127097</v>
      </c>
      <c r="I5790" s="17">
        <v>0.98984265800000004</v>
      </c>
      <c r="J5790" s="17">
        <v>9.9299999999999996E-3</v>
      </c>
      <c r="K5790" s="17">
        <v>2.2800000000000001E-4</v>
      </c>
    </row>
    <row r="5791" spans="1:11" x14ac:dyDescent="0.45">
      <c r="A5791" s="10" t="s">
        <v>51</v>
      </c>
      <c r="B5791" s="20">
        <v>0.81100000000000005</v>
      </c>
      <c r="C5791" s="19">
        <v>189582</v>
      </c>
      <c r="D5791" s="19">
        <v>26322.329150000001</v>
      </c>
      <c r="E5791" s="23">
        <v>0.35558817500000001</v>
      </c>
      <c r="F5791" s="23">
        <v>0.26207032899999999</v>
      </c>
      <c r="G5791" s="17">
        <v>0.77402917999999998</v>
      </c>
      <c r="H5791" s="17">
        <v>0.22597081999999999</v>
      </c>
      <c r="I5791" s="17">
        <v>0.98986227199999999</v>
      </c>
      <c r="J5791" s="17">
        <v>9.9100000000000004E-3</v>
      </c>
      <c r="K5791" s="17">
        <v>2.2900000000000001E-4</v>
      </c>
    </row>
    <row r="5792" spans="1:11" x14ac:dyDescent="0.45">
      <c r="A5792" s="10" t="s">
        <v>51</v>
      </c>
      <c r="B5792" s="20">
        <v>0.81200000000000006</v>
      </c>
      <c r="C5792" s="19">
        <v>189808</v>
      </c>
      <c r="D5792" s="19">
        <v>26402.753069999999</v>
      </c>
      <c r="E5792" s="23">
        <v>0.35627852999999998</v>
      </c>
      <c r="F5792" s="23">
        <v>0.26278538600000001</v>
      </c>
      <c r="G5792" s="17">
        <v>0.77390310200000001</v>
      </c>
      <c r="H5792" s="17">
        <v>0.22609689799999999</v>
      </c>
      <c r="I5792" s="17">
        <v>0.98987169799999997</v>
      </c>
      <c r="J5792" s="17">
        <v>9.9000000000000008E-3</v>
      </c>
      <c r="K5792" s="17">
        <v>2.2900000000000001E-4</v>
      </c>
    </row>
    <row r="5793" spans="1:11" x14ac:dyDescent="0.45">
      <c r="A5793" s="10" t="s">
        <v>51</v>
      </c>
      <c r="B5793" s="20">
        <v>0.81299999999999994</v>
      </c>
      <c r="C5793" s="19">
        <v>190048</v>
      </c>
      <c r="D5793" s="19">
        <v>26488.428680000001</v>
      </c>
      <c r="E5793" s="23">
        <v>0.35797878300000002</v>
      </c>
      <c r="F5793" s="23">
        <v>0.26347121899999998</v>
      </c>
      <c r="G5793" s="17">
        <v>0.773972891</v>
      </c>
      <c r="H5793" s="17">
        <v>0.226027109</v>
      </c>
      <c r="I5793" s="17">
        <v>0.98988542199999996</v>
      </c>
      <c r="J5793" s="17">
        <v>9.8899999999999995E-3</v>
      </c>
      <c r="K5793" s="17">
        <v>2.2800000000000001E-4</v>
      </c>
    </row>
    <row r="5794" spans="1:11" x14ac:dyDescent="0.45">
      <c r="A5794" s="10" t="s">
        <v>51</v>
      </c>
      <c r="B5794" s="20">
        <v>0.81399999999999995</v>
      </c>
      <c r="C5794" s="19">
        <v>190282</v>
      </c>
      <c r="D5794" s="19">
        <v>26572.345580000001</v>
      </c>
      <c r="E5794" s="23">
        <v>0.35914934700000001</v>
      </c>
      <c r="F5794" s="23">
        <v>0.26418191499999999</v>
      </c>
      <c r="G5794" s="17">
        <v>0.77398808100000005</v>
      </c>
      <c r="H5794" s="17">
        <v>0.22601191900000001</v>
      </c>
      <c r="I5794" s="17">
        <v>0.98989755099999999</v>
      </c>
      <c r="J5794" s="17">
        <v>9.8700000000000003E-3</v>
      </c>
      <c r="K5794" s="17">
        <v>2.2800000000000001E-4</v>
      </c>
    </row>
    <row r="5795" spans="1:11" x14ac:dyDescent="0.45">
      <c r="A5795" s="10" t="s">
        <v>51</v>
      </c>
      <c r="B5795" s="20">
        <v>0.81499999999999995</v>
      </c>
      <c r="C5795" s="19">
        <v>190512</v>
      </c>
      <c r="D5795" s="19">
        <v>26655.131549999998</v>
      </c>
      <c r="E5795" s="23">
        <v>0.360885228</v>
      </c>
      <c r="F5795" s="23">
        <v>0.264884656</v>
      </c>
      <c r="G5795" s="17">
        <v>0.77408772199999998</v>
      </c>
      <c r="H5795" s="17">
        <v>0.22591227799999999</v>
      </c>
      <c r="I5795" s="17">
        <v>0.98991513099999995</v>
      </c>
      <c r="J5795" s="17">
        <v>9.8600000000000007E-3</v>
      </c>
      <c r="K5795" s="17">
        <v>2.2699999999999999E-4</v>
      </c>
    </row>
    <row r="5796" spans="1:11" x14ac:dyDescent="0.45">
      <c r="A5796" s="10" t="s">
        <v>51</v>
      </c>
      <c r="B5796" s="20">
        <v>0.81599999999999995</v>
      </c>
      <c r="C5796" s="19">
        <v>190742</v>
      </c>
      <c r="D5796" s="19">
        <v>26738.253540000002</v>
      </c>
      <c r="E5796" s="23">
        <v>0.36214376799999998</v>
      </c>
      <c r="F5796" s="23">
        <v>0.26558851900000002</v>
      </c>
      <c r="G5796" s="17">
        <v>0.77375722199999997</v>
      </c>
      <c r="H5796" s="17">
        <v>0.22624277800000001</v>
      </c>
      <c r="I5796" s="17">
        <v>0.98994100299999999</v>
      </c>
      <c r="J5796" s="17">
        <v>9.8300000000000002E-3</v>
      </c>
      <c r="K5796" s="17">
        <v>2.2699999999999999E-4</v>
      </c>
    </row>
    <row r="5797" spans="1:11" x14ac:dyDescent="0.45">
      <c r="A5797" s="10" t="s">
        <v>51</v>
      </c>
      <c r="B5797" s="20">
        <v>0.81699999999999995</v>
      </c>
      <c r="C5797" s="19">
        <v>190983</v>
      </c>
      <c r="D5797" s="19">
        <v>26825.744630000001</v>
      </c>
      <c r="E5797" s="23">
        <v>0.36368127099999997</v>
      </c>
      <c r="F5797" s="23">
        <v>0.266279455</v>
      </c>
      <c r="G5797" s="17">
        <v>0.773822801</v>
      </c>
      <c r="H5797" s="17">
        <v>0.226177199</v>
      </c>
      <c r="I5797" s="17">
        <v>0.98996643600000001</v>
      </c>
      <c r="J5797" s="17">
        <v>9.8099999999999993E-3</v>
      </c>
      <c r="K5797" s="17">
        <v>2.2599999999999999E-4</v>
      </c>
    </row>
    <row r="5798" spans="1:11" x14ac:dyDescent="0.45">
      <c r="A5798" s="10" t="s">
        <v>51</v>
      </c>
      <c r="B5798" s="20">
        <v>0.81799999999999995</v>
      </c>
      <c r="C5798" s="19">
        <v>191213</v>
      </c>
      <c r="D5798" s="19">
        <v>26909.561610000001</v>
      </c>
      <c r="E5798" s="23">
        <v>0.365218669</v>
      </c>
      <c r="F5798" s="23">
        <v>0.26701534700000001</v>
      </c>
      <c r="G5798" s="17">
        <v>0.77388043699999998</v>
      </c>
      <c r="H5798" s="17">
        <v>0.226119563</v>
      </c>
      <c r="I5798" s="17">
        <v>0.98997061099999994</v>
      </c>
      <c r="J5798" s="17">
        <v>9.7999999999999997E-3</v>
      </c>
      <c r="K5798" s="17">
        <v>2.2599999999999999E-4</v>
      </c>
    </row>
    <row r="5799" spans="1:11" x14ac:dyDescent="0.45">
      <c r="A5799" s="10" t="s">
        <v>51</v>
      </c>
      <c r="B5799" s="20">
        <v>0.81899999999999995</v>
      </c>
      <c r="C5799" s="19">
        <v>191446</v>
      </c>
      <c r="D5799" s="19">
        <v>26994.870999999999</v>
      </c>
      <c r="E5799" s="23">
        <v>0.36703802899999999</v>
      </c>
      <c r="F5799" s="23">
        <v>0.26771327900000003</v>
      </c>
      <c r="G5799" s="17">
        <v>0.77394147700000004</v>
      </c>
      <c r="H5799" s="17">
        <v>0.22605852300000001</v>
      </c>
      <c r="I5799" s="17">
        <v>0.98998505999999997</v>
      </c>
      <c r="J5799" s="17">
        <v>9.7900000000000001E-3</v>
      </c>
      <c r="K5799" s="17">
        <v>2.2499999999999999E-4</v>
      </c>
    </row>
    <row r="5800" spans="1:11" x14ac:dyDescent="0.45">
      <c r="A5800" s="10" t="s">
        <v>51</v>
      </c>
      <c r="B5800" s="20">
        <v>0.82</v>
      </c>
      <c r="C5800" s="19">
        <v>191680</v>
      </c>
      <c r="D5800" s="19">
        <v>27080.88279</v>
      </c>
      <c r="E5800" s="23">
        <v>0.36811747099999997</v>
      </c>
      <c r="F5800" s="23">
        <v>0.268451787</v>
      </c>
      <c r="G5800" s="17">
        <v>0.77397224499999995</v>
      </c>
      <c r="H5800" s="17">
        <v>0.226027755</v>
      </c>
      <c r="I5800" s="17">
        <v>0.99001160799999999</v>
      </c>
      <c r="J5800" s="17">
        <v>9.7599999999999996E-3</v>
      </c>
      <c r="K5800" s="17">
        <v>2.2499999999999999E-4</v>
      </c>
    </row>
    <row r="5801" spans="1:11" x14ac:dyDescent="0.45">
      <c r="A5801" s="10" t="s">
        <v>51</v>
      </c>
      <c r="B5801" s="20">
        <v>0.82099999999999995</v>
      </c>
      <c r="C5801" s="19">
        <v>191910</v>
      </c>
      <c r="D5801" s="19">
        <v>27165.701229999999</v>
      </c>
      <c r="E5801" s="23">
        <v>0.36971169999999998</v>
      </c>
      <c r="F5801" s="23">
        <v>0.26914852900000003</v>
      </c>
      <c r="G5801" s="17">
        <v>0.77390964500000003</v>
      </c>
      <c r="H5801" s="17">
        <v>0.22609035499999999</v>
      </c>
      <c r="I5801" s="17">
        <v>0.99002564100000001</v>
      </c>
      <c r="J5801" s="17">
        <v>9.75E-3</v>
      </c>
      <c r="K5801" s="17">
        <v>2.24E-4</v>
      </c>
    </row>
    <row r="5802" spans="1:11" x14ac:dyDescent="0.45">
      <c r="A5802" s="10" t="s">
        <v>51</v>
      </c>
      <c r="B5802" s="20">
        <v>0.82199999999999995</v>
      </c>
      <c r="C5802" s="19">
        <v>192135</v>
      </c>
      <c r="D5802" s="19">
        <v>27249.06511</v>
      </c>
      <c r="E5802" s="23">
        <v>0.37109727300000001</v>
      </c>
      <c r="F5802" s="23">
        <v>0.26989781400000001</v>
      </c>
      <c r="G5802" s="17">
        <v>0.77400785900000002</v>
      </c>
      <c r="H5802" s="17">
        <v>0.22599214100000001</v>
      </c>
      <c r="I5802" s="17">
        <v>0.99003788999999998</v>
      </c>
      <c r="J5802" s="17">
        <v>9.7400000000000004E-3</v>
      </c>
      <c r="K5802" s="17">
        <v>2.23E-4</v>
      </c>
    </row>
    <row r="5803" spans="1:11" x14ac:dyDescent="0.45">
      <c r="A5803" s="10" t="s">
        <v>51</v>
      </c>
      <c r="B5803" s="20">
        <v>0.82299999999999995</v>
      </c>
      <c r="C5803" s="19">
        <v>192383</v>
      </c>
      <c r="D5803" s="19">
        <v>27341.23878</v>
      </c>
      <c r="E5803" s="23">
        <v>0.37236900899999997</v>
      </c>
      <c r="F5803" s="23">
        <v>0.270619728</v>
      </c>
      <c r="G5803" s="17">
        <v>0.77415883900000004</v>
      </c>
      <c r="H5803" s="17">
        <v>0.22584116100000001</v>
      </c>
      <c r="I5803" s="17">
        <v>0.99005704299999997</v>
      </c>
      <c r="J5803" s="17">
        <v>9.7199999999999995E-3</v>
      </c>
      <c r="K5803" s="17">
        <v>2.23E-4</v>
      </c>
    </row>
    <row r="5804" spans="1:11" x14ac:dyDescent="0.45">
      <c r="A5804" s="10" t="s">
        <v>51</v>
      </c>
      <c r="B5804" s="20">
        <v>0.82399999999999995</v>
      </c>
      <c r="C5804" s="19">
        <v>192617</v>
      </c>
      <c r="D5804" s="19">
        <v>27428.466670000002</v>
      </c>
      <c r="E5804" s="23">
        <v>0.37321026499999999</v>
      </c>
      <c r="F5804" s="23">
        <v>0.27136976600000001</v>
      </c>
      <c r="G5804" s="17">
        <v>0.77422034399999995</v>
      </c>
      <c r="H5804" s="17">
        <v>0.225779656</v>
      </c>
      <c r="I5804" s="17">
        <v>0.99007507299999997</v>
      </c>
      <c r="J5804" s="17">
        <v>9.7000000000000003E-3</v>
      </c>
      <c r="K5804" s="17">
        <v>2.22E-4</v>
      </c>
    </row>
    <row r="5805" spans="1:11" x14ac:dyDescent="0.45">
      <c r="A5805" s="10" t="s">
        <v>51</v>
      </c>
      <c r="B5805" s="20">
        <v>0.82499999999999996</v>
      </c>
      <c r="C5805" s="19">
        <v>192834</v>
      </c>
      <c r="D5805" s="19">
        <v>27509.669030000001</v>
      </c>
      <c r="E5805" s="23">
        <v>0.37486332300000003</v>
      </c>
      <c r="F5805" s="23">
        <v>0.27211026500000002</v>
      </c>
      <c r="G5805" s="17">
        <v>0.77416326999999996</v>
      </c>
      <c r="H5805" s="17">
        <v>0.22583673000000001</v>
      </c>
      <c r="I5805" s="17">
        <v>0.99009272500000001</v>
      </c>
      <c r="J5805" s="17">
        <v>9.6900000000000007E-3</v>
      </c>
      <c r="K5805" s="17">
        <v>2.22E-4</v>
      </c>
    </row>
    <row r="5806" spans="1:11" x14ac:dyDescent="0.45">
      <c r="A5806" s="10" t="s">
        <v>51</v>
      </c>
      <c r="B5806" s="20">
        <v>0.82599999999999996</v>
      </c>
      <c r="C5806" s="19">
        <v>193068</v>
      </c>
      <c r="D5806" s="19">
        <v>27597.590329999999</v>
      </c>
      <c r="E5806" s="23">
        <v>0.376734134</v>
      </c>
      <c r="F5806" s="23">
        <v>0.27284235600000001</v>
      </c>
      <c r="G5806" s="17">
        <v>0.77421944600000003</v>
      </c>
      <c r="H5806" s="17">
        <v>0.22578055399999999</v>
      </c>
      <c r="I5806" s="17">
        <v>0.99009755899999996</v>
      </c>
      <c r="J5806" s="17">
        <v>9.6799999999999994E-3</v>
      </c>
      <c r="K5806" s="17">
        <v>2.2100000000000001E-4</v>
      </c>
    </row>
    <row r="5807" spans="1:11" x14ac:dyDescent="0.45">
      <c r="A5807" s="10" t="s">
        <v>51</v>
      </c>
      <c r="B5807" s="20">
        <v>0.82699999999999996</v>
      </c>
      <c r="C5807" s="19">
        <v>193301</v>
      </c>
      <c r="D5807" s="19">
        <v>27685.537250000001</v>
      </c>
      <c r="E5807" s="23">
        <v>0.37813416700000002</v>
      </c>
      <c r="F5807" s="23">
        <v>0.27359482400000001</v>
      </c>
      <c r="G5807" s="17">
        <v>0.77426397199999997</v>
      </c>
      <c r="H5807" s="17">
        <v>0.22573602800000001</v>
      </c>
      <c r="I5807" s="17">
        <v>0.99010033200000003</v>
      </c>
      <c r="J5807" s="17">
        <v>9.6799999999999994E-3</v>
      </c>
      <c r="K5807" s="17">
        <v>2.2100000000000001E-4</v>
      </c>
    </row>
    <row r="5808" spans="1:11" x14ac:dyDescent="0.45">
      <c r="A5808" s="10" t="s">
        <v>51</v>
      </c>
      <c r="B5808" s="20">
        <v>0.82799999999999996</v>
      </c>
      <c r="C5808" s="19">
        <v>193548</v>
      </c>
      <c r="D5808" s="19">
        <v>27779.104309999999</v>
      </c>
      <c r="E5808" s="23">
        <v>0.37955708100000002</v>
      </c>
      <c r="F5808" s="23">
        <v>0.27433582499999998</v>
      </c>
      <c r="G5808" s="17">
        <v>0.774381549</v>
      </c>
      <c r="H5808" s="17">
        <v>0.225618451</v>
      </c>
      <c r="I5808" s="17">
        <v>0.99012194899999995</v>
      </c>
      <c r="J5808" s="17">
        <v>9.6600000000000002E-3</v>
      </c>
      <c r="K5808" s="17">
        <v>2.2000000000000001E-4</v>
      </c>
    </row>
    <row r="5809" spans="1:11" x14ac:dyDescent="0.45">
      <c r="A5809" s="10" t="s">
        <v>51</v>
      </c>
      <c r="B5809" s="20">
        <v>0.82899999999999996</v>
      </c>
      <c r="C5809" s="19">
        <v>193780</v>
      </c>
      <c r="D5809" s="19">
        <v>27867.345829999998</v>
      </c>
      <c r="E5809" s="23">
        <v>0.38119594899999998</v>
      </c>
      <c r="F5809" s="23">
        <v>0.27512449999999999</v>
      </c>
      <c r="G5809" s="17">
        <v>0.77451749400000003</v>
      </c>
      <c r="H5809" s="17">
        <v>0.225482506</v>
      </c>
      <c r="I5809" s="17">
        <v>0.99013499400000005</v>
      </c>
      <c r="J5809" s="17">
        <v>9.6500000000000006E-3</v>
      </c>
      <c r="K5809" s="17">
        <v>2.2000000000000001E-4</v>
      </c>
    </row>
    <row r="5810" spans="1:11" x14ac:dyDescent="0.45">
      <c r="A5810" s="10" t="s">
        <v>51</v>
      </c>
      <c r="B5810" s="20">
        <v>0.83</v>
      </c>
      <c r="C5810" s="19">
        <v>194017</v>
      </c>
      <c r="D5810" s="19">
        <v>27957.899720000001</v>
      </c>
      <c r="E5810" s="23">
        <v>0.38305633100000003</v>
      </c>
      <c r="F5810" s="23">
        <v>0.27589205100000003</v>
      </c>
      <c r="G5810" s="17">
        <v>0.77456099199999995</v>
      </c>
      <c r="H5810" s="17">
        <v>0.225439008</v>
      </c>
      <c r="I5810" s="17">
        <v>0.99015191300000005</v>
      </c>
      <c r="J5810" s="17">
        <v>9.6299999999999997E-3</v>
      </c>
      <c r="K5810" s="17">
        <v>2.2000000000000001E-4</v>
      </c>
    </row>
    <row r="5811" spans="1:11" x14ac:dyDescent="0.45">
      <c r="A5811" s="10" t="s">
        <v>51</v>
      </c>
      <c r="B5811" s="20">
        <v>0.83099999999999996</v>
      </c>
      <c r="C5811" s="19">
        <v>194247</v>
      </c>
      <c r="D5811" s="19">
        <v>28046.128570000001</v>
      </c>
      <c r="E5811" s="23">
        <v>0.38440867699999998</v>
      </c>
      <c r="F5811" s="23">
        <v>0.27665393900000002</v>
      </c>
      <c r="G5811" s="17">
        <v>0.77465803799999999</v>
      </c>
      <c r="H5811" s="17">
        <v>0.22534196200000001</v>
      </c>
      <c r="I5811" s="17">
        <v>0.99017225600000003</v>
      </c>
      <c r="J5811" s="17">
        <v>9.6100000000000005E-3</v>
      </c>
      <c r="K5811" s="17">
        <v>2.2000000000000001E-4</v>
      </c>
    </row>
    <row r="5812" spans="1:11" x14ac:dyDescent="0.45">
      <c r="A5812" s="10" t="s">
        <v>51</v>
      </c>
      <c r="B5812" s="20">
        <v>0.83199999999999996</v>
      </c>
      <c r="C5812" s="19">
        <v>194477</v>
      </c>
      <c r="D5812" s="19">
        <v>28134.65554</v>
      </c>
      <c r="E5812" s="23">
        <v>0.38540458900000002</v>
      </c>
      <c r="F5812" s="23">
        <v>0.27742810600000001</v>
      </c>
      <c r="G5812" s="17">
        <v>0.77465201500000003</v>
      </c>
      <c r="H5812" s="17">
        <v>0.225347985</v>
      </c>
      <c r="I5812" s="17">
        <v>0.99019263499999999</v>
      </c>
      <c r="J5812" s="17">
        <v>9.5899999999999996E-3</v>
      </c>
      <c r="K5812" s="17">
        <v>2.1900000000000001E-4</v>
      </c>
    </row>
    <row r="5813" spans="1:11" x14ac:dyDescent="0.45">
      <c r="A5813" s="10" t="s">
        <v>51</v>
      </c>
      <c r="B5813" s="20">
        <v>0.83299999999999996</v>
      </c>
      <c r="C5813" s="19">
        <v>194718</v>
      </c>
      <c r="D5813" s="19">
        <v>28227.81223</v>
      </c>
      <c r="E5813" s="23">
        <v>0.38793978499999998</v>
      </c>
      <c r="F5813" s="23">
        <v>0.278196422</v>
      </c>
      <c r="G5813" s="17">
        <v>0.77467414400000001</v>
      </c>
      <c r="H5813" s="17">
        <v>0.22532585599999999</v>
      </c>
      <c r="I5813" s="17">
        <v>0.99019627399999999</v>
      </c>
      <c r="J5813" s="17">
        <v>9.58E-3</v>
      </c>
      <c r="K5813" s="17">
        <v>2.1900000000000001E-4</v>
      </c>
    </row>
    <row r="5814" spans="1:11" x14ac:dyDescent="0.45">
      <c r="A5814" s="10" t="s">
        <v>51</v>
      </c>
      <c r="B5814" s="20">
        <v>0.83399999999999996</v>
      </c>
      <c r="C5814" s="19">
        <v>194945</v>
      </c>
      <c r="D5814" s="19">
        <v>28316.087680000001</v>
      </c>
      <c r="E5814" s="23">
        <v>0.38966701100000001</v>
      </c>
      <c r="F5814" s="23">
        <v>0.27899232499999999</v>
      </c>
      <c r="G5814" s="17">
        <v>0.774762112</v>
      </c>
      <c r="H5814" s="17">
        <v>0.225237888</v>
      </c>
      <c r="I5814" s="17">
        <v>0.99021941899999999</v>
      </c>
      <c r="J5814" s="17">
        <v>9.5600000000000008E-3</v>
      </c>
      <c r="K5814" s="17">
        <v>2.1800000000000001E-4</v>
      </c>
    </row>
    <row r="5815" spans="1:11" x14ac:dyDescent="0.45">
      <c r="A5815" s="10" t="s">
        <v>51</v>
      </c>
      <c r="B5815" s="20">
        <v>0.83499999999999996</v>
      </c>
      <c r="C5815" s="19">
        <v>195185</v>
      </c>
      <c r="D5815" s="19">
        <v>28409.824560000001</v>
      </c>
      <c r="E5815" s="23">
        <v>0.39133577899999999</v>
      </c>
      <c r="F5815" s="23">
        <v>0.27967311099999997</v>
      </c>
      <c r="G5815" s="17">
        <v>0.77473678800000001</v>
      </c>
      <c r="H5815" s="17">
        <v>0.22526321199999999</v>
      </c>
      <c r="I5815" s="17">
        <v>0.99024445699999997</v>
      </c>
      <c r="J5815" s="17">
        <v>9.5399999999999999E-3</v>
      </c>
      <c r="K5815" s="17">
        <v>2.1800000000000001E-4</v>
      </c>
    </row>
    <row r="5816" spans="1:11" x14ac:dyDescent="0.45">
      <c r="A5816" s="10" t="s">
        <v>51</v>
      </c>
      <c r="B5816" s="20">
        <v>0.83599999999999997</v>
      </c>
      <c r="C5816" s="19">
        <v>195411</v>
      </c>
      <c r="D5816" s="19">
        <v>28498.454030000001</v>
      </c>
      <c r="E5816" s="23">
        <v>0.39315194399999998</v>
      </c>
      <c r="F5816" s="23">
        <v>0.28057480099999998</v>
      </c>
      <c r="G5816" s="17">
        <v>0.77461862400000003</v>
      </c>
      <c r="H5816" s="17">
        <v>0.22538137599999999</v>
      </c>
      <c r="I5816" s="17">
        <v>0.99022248599999996</v>
      </c>
      <c r="J5816" s="17">
        <v>9.5600000000000008E-3</v>
      </c>
      <c r="K5816" s="17">
        <v>2.1699999999999999E-4</v>
      </c>
    </row>
    <row r="5817" spans="1:11" x14ac:dyDescent="0.45">
      <c r="A5817" s="10" t="s">
        <v>51</v>
      </c>
      <c r="B5817" s="20">
        <v>0.83699999999999997</v>
      </c>
      <c r="C5817" s="19">
        <v>195648</v>
      </c>
      <c r="D5817" s="19">
        <v>28591.765579999999</v>
      </c>
      <c r="E5817" s="23">
        <v>0.39439724999999998</v>
      </c>
      <c r="F5817" s="23">
        <v>0.281353517</v>
      </c>
      <c r="G5817" s="17">
        <v>0.77459519099999996</v>
      </c>
      <c r="H5817" s="17">
        <v>0.22540480900000001</v>
      </c>
      <c r="I5817" s="17">
        <v>0.990243345</v>
      </c>
      <c r="J5817" s="17">
        <v>9.5399999999999999E-3</v>
      </c>
      <c r="K5817" s="17">
        <v>2.1699999999999999E-4</v>
      </c>
    </row>
    <row r="5818" spans="1:11" x14ac:dyDescent="0.45">
      <c r="A5818" s="10" t="s">
        <v>51</v>
      </c>
      <c r="B5818" s="20">
        <v>0.83799999999999997</v>
      </c>
      <c r="C5818" s="19">
        <v>195884</v>
      </c>
      <c r="D5818" s="19">
        <v>28685.11233</v>
      </c>
      <c r="E5818" s="23">
        <v>0.39628486800000001</v>
      </c>
      <c r="F5818" s="23">
        <v>0.28215061200000002</v>
      </c>
      <c r="G5818" s="17">
        <v>0.77458597900000004</v>
      </c>
      <c r="H5818" s="17">
        <v>0.22541402099999999</v>
      </c>
      <c r="I5818" s="17">
        <v>0.99025881199999999</v>
      </c>
      <c r="J5818" s="17">
        <v>9.5200000000000007E-3</v>
      </c>
      <c r="K5818" s="17">
        <v>2.2000000000000001E-4</v>
      </c>
    </row>
    <row r="5819" spans="1:11" x14ac:dyDescent="0.45">
      <c r="A5819" s="10" t="s">
        <v>51</v>
      </c>
      <c r="B5819" s="20">
        <v>0.83899999999999997</v>
      </c>
      <c r="C5819" s="19">
        <v>196117</v>
      </c>
      <c r="D5819" s="19">
        <v>28777.680939999998</v>
      </c>
      <c r="E5819" s="23">
        <v>0.39789021000000002</v>
      </c>
      <c r="F5819" s="23">
        <v>0.282967476</v>
      </c>
      <c r="G5819" s="17">
        <v>0.774522351</v>
      </c>
      <c r="H5819" s="17">
        <v>0.225477649</v>
      </c>
      <c r="I5819" s="17">
        <v>0.99027660699999998</v>
      </c>
      <c r="J5819" s="17">
        <v>9.4999999999999998E-3</v>
      </c>
      <c r="K5819" s="17">
        <v>2.2000000000000001E-4</v>
      </c>
    </row>
    <row r="5820" spans="1:11" x14ac:dyDescent="0.45">
      <c r="A5820" s="10" t="s">
        <v>51</v>
      </c>
      <c r="B5820" s="20">
        <v>0.84</v>
      </c>
      <c r="C5820" s="19">
        <v>196353</v>
      </c>
      <c r="D5820" s="19">
        <v>28871.78355</v>
      </c>
      <c r="E5820" s="23">
        <v>0.40008287799999998</v>
      </c>
      <c r="F5820" s="23">
        <v>0.28378320099999998</v>
      </c>
      <c r="G5820" s="17">
        <v>0.77452852800000005</v>
      </c>
      <c r="H5820" s="17">
        <v>0.22547147200000001</v>
      </c>
      <c r="I5820" s="17">
        <v>0.99025035400000005</v>
      </c>
      <c r="J5820" s="17">
        <v>9.5300000000000003E-3</v>
      </c>
      <c r="K5820" s="17">
        <v>2.1900000000000001E-4</v>
      </c>
    </row>
    <row r="5821" spans="1:11" x14ac:dyDescent="0.45">
      <c r="A5821" s="10" t="s">
        <v>51</v>
      </c>
      <c r="B5821" s="20">
        <v>0.84099999999999997</v>
      </c>
      <c r="C5821" s="19">
        <v>196581</v>
      </c>
      <c r="D5821" s="19">
        <v>28963.216980000001</v>
      </c>
      <c r="E5821" s="23">
        <v>0.40218577700000002</v>
      </c>
      <c r="F5821" s="23">
        <v>0.28460903700000001</v>
      </c>
      <c r="G5821" s="17">
        <v>0.77465777499999999</v>
      </c>
      <c r="H5821" s="17">
        <v>0.22534222500000001</v>
      </c>
      <c r="I5821" s="17">
        <v>0.99026201899999999</v>
      </c>
      <c r="J5821" s="17">
        <v>9.5200000000000007E-3</v>
      </c>
      <c r="K5821" s="17">
        <v>2.1900000000000001E-4</v>
      </c>
    </row>
    <row r="5822" spans="1:11" x14ac:dyDescent="0.45">
      <c r="A5822" s="10" t="s">
        <v>51</v>
      </c>
      <c r="B5822" s="20">
        <v>0.84199999999999997</v>
      </c>
      <c r="C5822" s="19">
        <v>196820</v>
      </c>
      <c r="D5822" s="19">
        <v>29059.62471</v>
      </c>
      <c r="E5822" s="23">
        <v>0.40455657900000003</v>
      </c>
      <c r="F5822" s="23">
        <v>0.28540613599999998</v>
      </c>
      <c r="G5822" s="17">
        <v>0.77467737000000003</v>
      </c>
      <c r="H5822" s="17">
        <v>0.22532263</v>
      </c>
      <c r="I5822" s="17">
        <v>0.99027321700000004</v>
      </c>
      <c r="J5822" s="17">
        <v>9.5099999999999994E-3</v>
      </c>
      <c r="K5822" s="17">
        <v>2.1800000000000001E-4</v>
      </c>
    </row>
    <row r="5823" spans="1:11" x14ac:dyDescent="0.45">
      <c r="A5823" s="10" t="s">
        <v>51</v>
      </c>
      <c r="B5823" s="20">
        <v>0.84299999999999997</v>
      </c>
      <c r="C5823" s="19">
        <v>197048</v>
      </c>
      <c r="D5823" s="19">
        <v>29152.045320000001</v>
      </c>
      <c r="E5823" s="23">
        <v>0.40631067100000001</v>
      </c>
      <c r="F5823" s="23">
        <v>0.28624010500000002</v>
      </c>
      <c r="G5823" s="17">
        <v>0.77473508999999996</v>
      </c>
      <c r="H5823" s="17">
        <v>0.22526491000000001</v>
      </c>
      <c r="I5823" s="17">
        <v>0.99027713799999995</v>
      </c>
      <c r="J5823" s="17">
        <v>9.4999999999999998E-3</v>
      </c>
      <c r="K5823" s="17">
        <v>2.1800000000000001E-4</v>
      </c>
    </row>
    <row r="5824" spans="1:11" x14ac:dyDescent="0.45">
      <c r="A5824" s="10" t="s">
        <v>51</v>
      </c>
      <c r="B5824" s="20">
        <v>0.84399999999999997</v>
      </c>
      <c r="C5824" s="19">
        <v>197284</v>
      </c>
      <c r="D5824" s="19">
        <v>29248.275420000002</v>
      </c>
      <c r="E5824" s="23">
        <v>0.40861846200000002</v>
      </c>
      <c r="F5824" s="23">
        <v>0.28705367199999998</v>
      </c>
      <c r="G5824" s="17">
        <v>0.77471056999999999</v>
      </c>
      <c r="H5824" s="17">
        <v>0.22528943000000001</v>
      </c>
      <c r="I5824" s="17">
        <v>0.99029638499999995</v>
      </c>
      <c r="J5824" s="17">
        <v>9.4900000000000002E-3</v>
      </c>
      <c r="K5824" s="17">
        <v>2.1699999999999999E-4</v>
      </c>
    </row>
    <row r="5825" spans="1:11" x14ac:dyDescent="0.45">
      <c r="A5825" s="10" t="s">
        <v>51</v>
      </c>
      <c r="B5825" s="20">
        <v>0.84499999999999997</v>
      </c>
      <c r="C5825" s="19">
        <v>197519</v>
      </c>
      <c r="D5825" s="19">
        <v>29344.52605</v>
      </c>
      <c r="E5825" s="23">
        <v>0.41029315500000002</v>
      </c>
      <c r="F5825" s="23">
        <v>0.28792137899999998</v>
      </c>
      <c r="G5825" s="17">
        <v>0.77474572100000005</v>
      </c>
      <c r="H5825" s="17">
        <v>0.225254279</v>
      </c>
      <c r="I5825" s="17">
        <v>0.99031725800000003</v>
      </c>
      <c r="J5825" s="17">
        <v>9.4699999999999993E-3</v>
      </c>
      <c r="K5825" s="17">
        <v>2.1699999999999999E-4</v>
      </c>
    </row>
    <row r="5826" spans="1:11" x14ac:dyDescent="0.45">
      <c r="A5826" s="10" t="s">
        <v>51</v>
      </c>
      <c r="B5826" s="20">
        <v>0.84599999999999997</v>
      </c>
      <c r="C5826" s="19">
        <v>197752</v>
      </c>
      <c r="D5826" s="19">
        <v>29440.320739999999</v>
      </c>
      <c r="E5826" s="23">
        <v>0.41205905700000001</v>
      </c>
      <c r="F5826" s="23">
        <v>0.28877599399999998</v>
      </c>
      <c r="G5826" s="17">
        <v>0.77478356699999995</v>
      </c>
      <c r="H5826" s="17">
        <v>0.22521643299999999</v>
      </c>
      <c r="I5826" s="17">
        <v>0.99029939199999995</v>
      </c>
      <c r="J5826" s="17">
        <v>9.4800000000000006E-3</v>
      </c>
      <c r="K5826" s="17">
        <v>2.1599999999999999E-4</v>
      </c>
    </row>
    <row r="5827" spans="1:11" x14ac:dyDescent="0.45">
      <c r="A5827" s="10" t="s">
        <v>51</v>
      </c>
      <c r="B5827" s="20">
        <v>0.84699999999999998</v>
      </c>
      <c r="C5827" s="19">
        <v>197985</v>
      </c>
      <c r="D5827" s="19">
        <v>29536.397250000002</v>
      </c>
      <c r="E5827" s="23">
        <v>0.41309928899999998</v>
      </c>
      <c r="F5827" s="23">
        <v>0.289621346</v>
      </c>
      <c r="G5827" s="17">
        <v>0.77493749499999998</v>
      </c>
      <c r="H5827" s="17">
        <v>0.225062505</v>
      </c>
      <c r="I5827" s="17">
        <v>0.99031887900000004</v>
      </c>
      <c r="J5827" s="17">
        <v>9.4699999999999993E-3</v>
      </c>
      <c r="K5827" s="17">
        <v>2.1599999999999999E-4</v>
      </c>
    </row>
    <row r="5828" spans="1:11" x14ac:dyDescent="0.45">
      <c r="A5828" s="10" t="s">
        <v>51</v>
      </c>
      <c r="B5828" s="20">
        <v>0.84799999999999998</v>
      </c>
      <c r="C5828" s="19">
        <v>198219</v>
      </c>
      <c r="D5828" s="19">
        <v>29633.190600000002</v>
      </c>
      <c r="E5828" s="23">
        <v>0.414408057</v>
      </c>
      <c r="F5828" s="23">
        <v>0.29046744099999999</v>
      </c>
      <c r="G5828" s="17">
        <v>0.774961028</v>
      </c>
      <c r="H5828" s="17">
        <v>0.225038972</v>
      </c>
      <c r="I5828" s="17">
        <v>0.99033761200000003</v>
      </c>
      <c r="J5828" s="17">
        <v>9.4500000000000001E-3</v>
      </c>
      <c r="K5828" s="17">
        <v>2.1499999999999999E-4</v>
      </c>
    </row>
    <row r="5829" spans="1:11" x14ac:dyDescent="0.45">
      <c r="A5829" s="10" t="s">
        <v>51</v>
      </c>
      <c r="B5829" s="20">
        <v>0.84899999999999998</v>
      </c>
      <c r="C5829" s="19">
        <v>198445</v>
      </c>
      <c r="D5829" s="19">
        <v>29727.104350000001</v>
      </c>
      <c r="E5829" s="23">
        <v>0.41643025099999997</v>
      </c>
      <c r="F5829" s="23">
        <v>0.29133117200000003</v>
      </c>
      <c r="G5829" s="17">
        <v>0.77494519900000003</v>
      </c>
      <c r="H5829" s="17">
        <v>0.225054801</v>
      </c>
      <c r="I5829" s="17">
        <v>0.99035403700000002</v>
      </c>
      <c r="J5829" s="17">
        <v>9.4299999999999991E-3</v>
      </c>
      <c r="K5829" s="17">
        <v>2.1499999999999999E-4</v>
      </c>
    </row>
    <row r="5830" spans="1:11" x14ac:dyDescent="0.45">
      <c r="A5830" s="10" t="s">
        <v>51</v>
      </c>
      <c r="B5830" s="20">
        <v>0.85</v>
      </c>
      <c r="C5830" s="19">
        <v>198686</v>
      </c>
      <c r="D5830" s="19">
        <v>29827.743699999999</v>
      </c>
      <c r="E5830" s="23">
        <v>0.418792889</v>
      </c>
      <c r="F5830" s="23">
        <v>0.29218010999999999</v>
      </c>
      <c r="G5830" s="17">
        <v>0.77512255500000005</v>
      </c>
      <c r="H5830" s="17">
        <v>0.22487744500000001</v>
      </c>
      <c r="I5830" s="17">
        <v>0.99036326799999996</v>
      </c>
      <c r="J5830" s="17">
        <v>9.4199999999999996E-3</v>
      </c>
      <c r="K5830" s="17">
        <v>2.14E-4</v>
      </c>
    </row>
    <row r="5831" spans="1:11" x14ac:dyDescent="0.45">
      <c r="A5831" s="10" t="s">
        <v>51</v>
      </c>
      <c r="B5831" s="20">
        <v>0.85099999999999998</v>
      </c>
      <c r="C5831" s="19">
        <v>198919</v>
      </c>
      <c r="D5831" s="19">
        <v>29925.698609999999</v>
      </c>
      <c r="E5831" s="23">
        <v>0.421923669</v>
      </c>
      <c r="F5831" s="23">
        <v>0.29306774400000002</v>
      </c>
      <c r="G5831" s="17">
        <v>0.77526530900000001</v>
      </c>
      <c r="H5831" s="17">
        <v>0.22473469099999999</v>
      </c>
      <c r="I5831" s="17">
        <v>0.99037743899999997</v>
      </c>
      <c r="J5831" s="17">
        <v>9.41E-3</v>
      </c>
      <c r="K5831" s="17">
        <v>2.14E-4</v>
      </c>
    </row>
    <row r="5832" spans="1:11" x14ac:dyDescent="0.45">
      <c r="A5832" s="10" t="s">
        <v>51</v>
      </c>
      <c r="B5832" s="20">
        <v>0.85199999999999998</v>
      </c>
      <c r="C5832" s="19">
        <v>199148</v>
      </c>
      <c r="D5832" s="19">
        <v>30022.567889999998</v>
      </c>
      <c r="E5832" s="23">
        <v>0.42405243799999998</v>
      </c>
      <c r="F5832" s="23">
        <v>0.293946814</v>
      </c>
      <c r="G5832" s="17">
        <v>0.77536304700000003</v>
      </c>
      <c r="H5832" s="17">
        <v>0.224636953</v>
      </c>
      <c r="I5832" s="17">
        <v>0.99039522400000002</v>
      </c>
      <c r="J5832" s="17">
        <v>9.3900000000000008E-3</v>
      </c>
      <c r="K5832" s="17">
        <v>2.13E-4</v>
      </c>
    </row>
    <row r="5833" spans="1:11" x14ac:dyDescent="0.45">
      <c r="A5833" s="10" t="s">
        <v>51</v>
      </c>
      <c r="B5833" s="20">
        <v>0.85299999999999998</v>
      </c>
      <c r="C5833" s="19">
        <v>199374</v>
      </c>
      <c r="D5833" s="19">
        <v>30118.718130000001</v>
      </c>
      <c r="E5833" s="23">
        <v>0.42628059800000001</v>
      </c>
      <c r="F5833" s="23">
        <v>0.29481938000000002</v>
      </c>
      <c r="G5833" s="17">
        <v>0.77549229099999994</v>
      </c>
      <c r="H5833" s="17">
        <v>0.224507709</v>
      </c>
      <c r="I5833" s="17">
        <v>0.99041311899999995</v>
      </c>
      <c r="J5833" s="17">
        <v>9.3699999999999999E-3</v>
      </c>
      <c r="K5833" s="17">
        <v>2.1499999999999999E-4</v>
      </c>
    </row>
    <row r="5834" spans="1:11" x14ac:dyDescent="0.45">
      <c r="A5834" s="10" t="s">
        <v>51</v>
      </c>
      <c r="B5834" s="20">
        <v>0.85399999999999998</v>
      </c>
      <c r="C5834" s="19">
        <v>199611</v>
      </c>
      <c r="D5834" s="19">
        <v>30220.013159999999</v>
      </c>
      <c r="E5834" s="23">
        <v>0.42882822399999998</v>
      </c>
      <c r="F5834" s="23">
        <v>0.29569374199999998</v>
      </c>
      <c r="G5834" s="17">
        <v>0.77560354899999995</v>
      </c>
      <c r="H5834" s="17">
        <v>0.224396451</v>
      </c>
      <c r="I5834" s="17">
        <v>0.99037287500000004</v>
      </c>
      <c r="J5834" s="17">
        <v>9.41E-3</v>
      </c>
      <c r="K5834" s="17">
        <v>2.1499999999999999E-4</v>
      </c>
    </row>
    <row r="5835" spans="1:11" x14ac:dyDescent="0.45">
      <c r="A5835" s="10" t="s">
        <v>51</v>
      </c>
      <c r="B5835" s="20">
        <v>0.85499999999999998</v>
      </c>
      <c r="C5835" s="19">
        <v>199855</v>
      </c>
      <c r="D5835" s="19">
        <v>30324.911100000001</v>
      </c>
      <c r="E5835" s="23">
        <v>0.43067683099999998</v>
      </c>
      <c r="F5835" s="23">
        <v>0.29659137000000002</v>
      </c>
      <c r="G5835" s="17">
        <v>0.77568737300000001</v>
      </c>
      <c r="H5835" s="17">
        <v>0.22431262699999999</v>
      </c>
      <c r="I5835" s="17">
        <v>0.99039309900000005</v>
      </c>
      <c r="J5835" s="17">
        <v>9.3900000000000008E-3</v>
      </c>
      <c r="K5835" s="17">
        <v>2.14E-4</v>
      </c>
    </row>
    <row r="5836" spans="1:11" x14ac:dyDescent="0.45">
      <c r="A5836" s="10" t="s">
        <v>51</v>
      </c>
      <c r="B5836" s="20">
        <v>0.85599999999999998</v>
      </c>
      <c r="C5836" s="19">
        <v>200085</v>
      </c>
      <c r="D5836" s="19">
        <v>30424.143660000002</v>
      </c>
      <c r="E5836" s="23">
        <v>0.43189761300000001</v>
      </c>
      <c r="F5836" s="23">
        <v>0.29752727600000001</v>
      </c>
      <c r="G5836" s="17">
        <v>0.77583027199999999</v>
      </c>
      <c r="H5836" s="17">
        <v>0.22416972800000001</v>
      </c>
      <c r="I5836" s="17">
        <v>0.990415398</v>
      </c>
      <c r="J5836" s="17">
        <v>9.3699999999999999E-3</v>
      </c>
      <c r="K5836" s="17">
        <v>2.14E-4</v>
      </c>
    </row>
    <row r="5837" spans="1:11" x14ac:dyDescent="0.45">
      <c r="A5837" s="10" t="s">
        <v>51</v>
      </c>
      <c r="B5837" s="20">
        <v>0.85699999999999998</v>
      </c>
      <c r="C5837" s="19">
        <v>200322</v>
      </c>
      <c r="D5837" s="19">
        <v>30526.74325</v>
      </c>
      <c r="E5837" s="23">
        <v>0.43446327899999998</v>
      </c>
      <c r="F5837" s="23">
        <v>0.29839806499999999</v>
      </c>
      <c r="G5837" s="17">
        <v>0.77585088000000002</v>
      </c>
      <c r="H5837" s="17">
        <v>0.22414912000000001</v>
      </c>
      <c r="I5837" s="17">
        <v>0.99043258499999998</v>
      </c>
      <c r="J5837" s="17">
        <v>9.3500000000000007E-3</v>
      </c>
      <c r="K5837" s="17">
        <v>2.13E-4</v>
      </c>
    </row>
    <row r="5838" spans="1:11" x14ac:dyDescent="0.45">
      <c r="A5838" s="10" t="s">
        <v>51</v>
      </c>
      <c r="B5838" s="20">
        <v>0.85799999999999998</v>
      </c>
      <c r="C5838" s="19">
        <v>200555</v>
      </c>
      <c r="D5838" s="19">
        <v>30628.274239999999</v>
      </c>
      <c r="E5838" s="23">
        <v>0.43690752900000002</v>
      </c>
      <c r="F5838" s="23">
        <v>0.29934576000000002</v>
      </c>
      <c r="G5838" s="17">
        <v>0.77597666499999995</v>
      </c>
      <c r="H5838" s="17">
        <v>0.22402333499999999</v>
      </c>
      <c r="I5838" s="17">
        <v>0.99044761599999998</v>
      </c>
      <c r="J5838" s="17">
        <v>9.3399999999999993E-3</v>
      </c>
      <c r="K5838" s="17">
        <v>2.13E-4</v>
      </c>
    </row>
    <row r="5839" spans="1:11" x14ac:dyDescent="0.45">
      <c r="A5839" s="10" t="s">
        <v>51</v>
      </c>
      <c r="B5839" s="20">
        <v>0.85899999999999999</v>
      </c>
      <c r="C5839" s="19">
        <v>200785</v>
      </c>
      <c r="D5839" s="19">
        <v>30729.06826</v>
      </c>
      <c r="E5839" s="23">
        <v>0.43939266100000002</v>
      </c>
      <c r="F5839" s="23">
        <v>0.30028654900000001</v>
      </c>
      <c r="G5839" s="17">
        <v>0.77599422299999998</v>
      </c>
      <c r="H5839" s="17">
        <v>0.22400577699999999</v>
      </c>
      <c r="I5839" s="17">
        <v>0.99046337399999995</v>
      </c>
      <c r="J5839" s="17">
        <v>9.3200000000000002E-3</v>
      </c>
      <c r="K5839" s="17">
        <v>2.13E-4</v>
      </c>
    </row>
    <row r="5840" spans="1:11" x14ac:dyDescent="0.45">
      <c r="A5840" s="10" t="s">
        <v>51</v>
      </c>
      <c r="B5840" s="20">
        <v>0.86</v>
      </c>
      <c r="C5840" s="19">
        <v>201022</v>
      </c>
      <c r="D5840" s="19">
        <v>30833.341230000002</v>
      </c>
      <c r="E5840" s="23">
        <v>0.44099063500000002</v>
      </c>
      <c r="F5840" s="23">
        <v>0.30121613400000002</v>
      </c>
      <c r="G5840" s="17">
        <v>0.77617375200000005</v>
      </c>
      <c r="H5840" s="17">
        <v>0.22382624800000001</v>
      </c>
      <c r="I5840" s="17">
        <v>0.99048867399999996</v>
      </c>
      <c r="J5840" s="17">
        <v>9.2999999999999992E-3</v>
      </c>
      <c r="K5840" s="17">
        <v>2.12E-4</v>
      </c>
    </row>
    <row r="5841" spans="1:11" x14ac:dyDescent="0.45">
      <c r="A5841" s="10" t="s">
        <v>51</v>
      </c>
      <c r="B5841" s="20">
        <v>0.86099999999999999</v>
      </c>
      <c r="C5841" s="19">
        <v>201256</v>
      </c>
      <c r="D5841" s="19">
        <v>30936.762360000001</v>
      </c>
      <c r="E5841" s="23">
        <v>0.44290376999999997</v>
      </c>
      <c r="F5841" s="23">
        <v>0.30215608599999999</v>
      </c>
      <c r="G5841" s="17">
        <v>0.77633958700000005</v>
      </c>
      <c r="H5841" s="17">
        <v>0.223660413</v>
      </c>
      <c r="I5841" s="17">
        <v>0.99051110200000003</v>
      </c>
      <c r="J5841" s="17">
        <v>9.2800000000000001E-3</v>
      </c>
      <c r="K5841" s="17">
        <v>2.1100000000000001E-4</v>
      </c>
    </row>
    <row r="5842" spans="1:11" x14ac:dyDescent="0.45">
      <c r="A5842" s="10" t="s">
        <v>51</v>
      </c>
      <c r="B5842" s="20">
        <v>0.86199999999999999</v>
      </c>
      <c r="C5842" s="19">
        <v>201478</v>
      </c>
      <c r="D5842" s="19">
        <v>31035.297060000001</v>
      </c>
      <c r="E5842" s="23">
        <v>0.44523257799999999</v>
      </c>
      <c r="F5842" s="23">
        <v>0.30309653600000003</v>
      </c>
      <c r="G5842" s="17">
        <v>0.77646194599999996</v>
      </c>
      <c r="H5842" s="17">
        <v>0.22353805400000001</v>
      </c>
      <c r="I5842" s="17">
        <v>0.99051465400000005</v>
      </c>
      <c r="J5842" s="17">
        <v>9.2700000000000005E-3</v>
      </c>
      <c r="K5842" s="17">
        <v>2.1100000000000001E-4</v>
      </c>
    </row>
    <row r="5843" spans="1:11" x14ac:dyDescent="0.45">
      <c r="A5843" s="10" t="s">
        <v>51</v>
      </c>
      <c r="B5843" s="20">
        <v>0.86299999999999999</v>
      </c>
      <c r="C5843" s="19">
        <v>201721</v>
      </c>
      <c r="D5843" s="19">
        <v>31143.771560000001</v>
      </c>
      <c r="E5843" s="23">
        <v>0.44795476299999998</v>
      </c>
      <c r="F5843" s="23">
        <v>0.30402305200000002</v>
      </c>
      <c r="G5843" s="17">
        <v>0.77647344600000001</v>
      </c>
      <c r="H5843" s="17">
        <v>0.22352655399999999</v>
      </c>
      <c r="I5843" s="17">
        <v>0.99053073599999997</v>
      </c>
      <c r="J5843" s="17">
        <v>9.2599999999999991E-3</v>
      </c>
      <c r="K5843" s="17">
        <v>2.1100000000000001E-4</v>
      </c>
    </row>
    <row r="5844" spans="1:11" x14ac:dyDescent="0.45">
      <c r="A5844" s="10" t="s">
        <v>51</v>
      </c>
      <c r="B5844" s="20">
        <v>0.86399999999999999</v>
      </c>
      <c r="C5844" s="19">
        <v>201949</v>
      </c>
      <c r="D5844" s="19">
        <v>31246.13262</v>
      </c>
      <c r="E5844" s="23">
        <v>0.45003767700000002</v>
      </c>
      <c r="F5844" s="23">
        <v>0.30501276100000002</v>
      </c>
      <c r="G5844" s="17">
        <v>0.77646336500000002</v>
      </c>
      <c r="H5844" s="17">
        <v>0.22353663500000001</v>
      </c>
      <c r="I5844" s="17">
        <v>0.99054666300000005</v>
      </c>
      <c r="J5844" s="17">
        <v>9.2399999999999999E-3</v>
      </c>
      <c r="K5844" s="17">
        <v>2.1000000000000001E-4</v>
      </c>
    </row>
    <row r="5845" spans="1:11" x14ac:dyDescent="0.45">
      <c r="A5845" s="10" t="s">
        <v>51</v>
      </c>
      <c r="B5845" s="20">
        <v>0.86499999999999999</v>
      </c>
      <c r="C5845" s="19">
        <v>202188</v>
      </c>
      <c r="D5845" s="19">
        <v>31353.98705</v>
      </c>
      <c r="E5845" s="23">
        <v>0.45272015399999999</v>
      </c>
      <c r="F5845" s="23">
        <v>0.30595681899999999</v>
      </c>
      <c r="G5845" s="17">
        <v>0.77646546800000005</v>
      </c>
      <c r="H5845" s="17">
        <v>0.22353453200000001</v>
      </c>
      <c r="I5845" s="17">
        <v>0.99056429199999996</v>
      </c>
      <c r="J5845" s="17">
        <v>9.2300000000000004E-3</v>
      </c>
      <c r="K5845" s="17">
        <v>2.1000000000000001E-4</v>
      </c>
    </row>
    <row r="5846" spans="1:11" x14ac:dyDescent="0.45">
      <c r="A5846" s="10" t="s">
        <v>51</v>
      </c>
      <c r="B5846" s="20">
        <v>0.86599999999999999</v>
      </c>
      <c r="C5846" s="19">
        <v>202415</v>
      </c>
      <c r="D5846" s="19">
        <v>31457.015739999999</v>
      </c>
      <c r="E5846" s="23">
        <v>0.45512207700000001</v>
      </c>
      <c r="F5846" s="23">
        <v>0.30694115900000002</v>
      </c>
      <c r="G5846" s="17">
        <v>0.77645925500000001</v>
      </c>
      <c r="H5846" s="17">
        <v>0.22354074500000001</v>
      </c>
      <c r="I5846" s="17">
        <v>0.99058764600000004</v>
      </c>
      <c r="J5846" s="17">
        <v>9.1999999999999998E-3</v>
      </c>
      <c r="K5846" s="17">
        <v>2.0900000000000001E-4</v>
      </c>
    </row>
    <row r="5847" spans="1:11" x14ac:dyDescent="0.45">
      <c r="A5847" s="10" t="s">
        <v>51</v>
      </c>
      <c r="B5847" s="20">
        <v>0.86699999999999999</v>
      </c>
      <c r="C5847" s="19">
        <v>202654</v>
      </c>
      <c r="D5847" s="19">
        <v>31566.163850000001</v>
      </c>
      <c r="E5847" s="23">
        <v>0.45797046699999999</v>
      </c>
      <c r="F5847" s="23">
        <v>0.307859153</v>
      </c>
      <c r="G5847" s="17">
        <v>0.77646629199999995</v>
      </c>
      <c r="H5847" s="17">
        <v>0.223533708</v>
      </c>
      <c r="I5847" s="17">
        <v>0.99055063499999996</v>
      </c>
      <c r="J5847" s="17">
        <v>9.2399999999999999E-3</v>
      </c>
      <c r="K5847" s="17">
        <v>2.0900000000000001E-4</v>
      </c>
    </row>
    <row r="5848" spans="1:11" x14ac:dyDescent="0.45">
      <c r="A5848" s="10" t="s">
        <v>51</v>
      </c>
      <c r="B5848" s="20">
        <v>0.86799999999999999</v>
      </c>
      <c r="C5848" s="19">
        <v>202884</v>
      </c>
      <c r="D5848" s="19">
        <v>31671.898280000001</v>
      </c>
      <c r="E5848" s="23">
        <v>0.461157394</v>
      </c>
      <c r="F5848" s="23">
        <v>0.308925016</v>
      </c>
      <c r="G5848" s="17">
        <v>0.77650282900000001</v>
      </c>
      <c r="H5848" s="17">
        <v>0.22349717099999999</v>
      </c>
      <c r="I5848" s="17">
        <v>0.99056548799999999</v>
      </c>
      <c r="J5848" s="17">
        <v>9.2300000000000004E-3</v>
      </c>
      <c r="K5848" s="17">
        <v>2.0799999999999999E-4</v>
      </c>
    </row>
    <row r="5849" spans="1:11" x14ac:dyDescent="0.45">
      <c r="A5849" s="10" t="s">
        <v>51</v>
      </c>
      <c r="B5849" s="20">
        <v>0.86899999999999999</v>
      </c>
      <c r="C5849" s="19">
        <v>203123</v>
      </c>
      <c r="D5849" s="19">
        <v>31782.340319999999</v>
      </c>
      <c r="E5849" s="23">
        <v>0.46320144899999999</v>
      </c>
      <c r="F5849" s="23">
        <v>0.309916837</v>
      </c>
      <c r="G5849" s="17">
        <v>0.77663780100000002</v>
      </c>
      <c r="H5849" s="17">
        <v>0.22336219900000001</v>
      </c>
      <c r="I5849" s="17">
        <v>0.99057443300000003</v>
      </c>
      <c r="J5849" s="17">
        <v>9.2200000000000008E-3</v>
      </c>
      <c r="K5849" s="17">
        <v>2.0799999999999999E-4</v>
      </c>
    </row>
    <row r="5850" spans="1:11" x14ac:dyDescent="0.45">
      <c r="A5850" s="10" t="s">
        <v>51</v>
      </c>
      <c r="B5850" s="20">
        <v>0.87</v>
      </c>
      <c r="C5850" s="19">
        <v>203356</v>
      </c>
      <c r="D5850" s="19">
        <v>31890.614829999999</v>
      </c>
      <c r="E5850" s="23">
        <v>0.466063122</v>
      </c>
      <c r="F5850" s="23">
        <v>0.310910466</v>
      </c>
      <c r="G5850" s="17">
        <v>0.77672161100000003</v>
      </c>
      <c r="H5850" s="17">
        <v>0.22327838899999999</v>
      </c>
      <c r="I5850" s="17">
        <v>0.99057460100000005</v>
      </c>
      <c r="J5850" s="17">
        <v>9.2200000000000008E-3</v>
      </c>
      <c r="K5850" s="17">
        <v>2.0699999999999999E-4</v>
      </c>
    </row>
    <row r="5851" spans="1:11" x14ac:dyDescent="0.45">
      <c r="A5851" s="10" t="s">
        <v>51</v>
      </c>
      <c r="B5851" s="20">
        <v>0.871</v>
      </c>
      <c r="C5851" s="19">
        <v>203591</v>
      </c>
      <c r="D5851" s="19">
        <v>32000.438730000002</v>
      </c>
      <c r="E5851" s="23">
        <v>0.46851401100000001</v>
      </c>
      <c r="F5851" s="23">
        <v>0.31195472899999999</v>
      </c>
      <c r="G5851" s="17">
        <v>0.776836894</v>
      </c>
      <c r="H5851" s="17">
        <v>0.223163106</v>
      </c>
      <c r="I5851" s="17">
        <v>0.99059196699999996</v>
      </c>
      <c r="J5851" s="17">
        <v>9.1999999999999998E-3</v>
      </c>
      <c r="K5851" s="17">
        <v>2.0699999999999999E-4</v>
      </c>
    </row>
    <row r="5852" spans="1:11" x14ac:dyDescent="0.45">
      <c r="A5852" s="10" t="s">
        <v>51</v>
      </c>
      <c r="B5852" s="20">
        <v>0.872</v>
      </c>
      <c r="C5852" s="19">
        <v>203818</v>
      </c>
      <c r="D5852" s="19">
        <v>32107.049630000001</v>
      </c>
      <c r="E5852" s="23">
        <v>0.47082332799999999</v>
      </c>
      <c r="F5852" s="23">
        <v>0.31297021800000002</v>
      </c>
      <c r="G5852" s="17">
        <v>0.77688918500000004</v>
      </c>
      <c r="H5852" s="17">
        <v>0.22311081499999999</v>
      </c>
      <c r="I5852" s="17">
        <v>0.99061078499999999</v>
      </c>
      <c r="J5852" s="17">
        <v>9.1800000000000007E-3</v>
      </c>
      <c r="K5852" s="17">
        <v>2.0599999999999999E-4</v>
      </c>
    </row>
    <row r="5853" spans="1:11" x14ac:dyDescent="0.45">
      <c r="A5853" s="10" t="s">
        <v>51</v>
      </c>
      <c r="B5853" s="20">
        <v>0.873</v>
      </c>
      <c r="C5853" s="19">
        <v>204032</v>
      </c>
      <c r="D5853" s="19">
        <v>32207.920010000002</v>
      </c>
      <c r="E5853" s="23">
        <v>0.47198760000000001</v>
      </c>
      <c r="F5853" s="23">
        <v>0.31399819699999998</v>
      </c>
      <c r="G5853" s="17">
        <v>0.77695165499999996</v>
      </c>
      <c r="H5853" s="17">
        <v>0.22304834500000001</v>
      </c>
      <c r="I5853" s="17">
        <v>0.99062678000000004</v>
      </c>
      <c r="J5853" s="17">
        <v>9.1699999999999993E-3</v>
      </c>
      <c r="K5853" s="17">
        <v>2.0599999999999999E-4</v>
      </c>
    </row>
    <row r="5854" spans="1:11" x14ac:dyDescent="0.45">
      <c r="A5854" s="10" t="s">
        <v>51</v>
      </c>
      <c r="B5854" s="20">
        <v>0.874</v>
      </c>
      <c r="C5854" s="19">
        <v>204238</v>
      </c>
      <c r="D5854" s="19">
        <v>32305.367440000002</v>
      </c>
      <c r="E5854" s="23">
        <v>0.474189105</v>
      </c>
      <c r="F5854" s="23">
        <v>0.31497202800000001</v>
      </c>
      <c r="G5854" s="17">
        <v>0.77687795599999998</v>
      </c>
      <c r="H5854" s="17">
        <v>0.22312204399999999</v>
      </c>
      <c r="I5854" s="17">
        <v>0.99063811300000004</v>
      </c>
      <c r="J5854" s="17">
        <v>9.1599999999999997E-3</v>
      </c>
      <c r="K5854" s="17">
        <v>2.0599999999999999E-4</v>
      </c>
    </row>
    <row r="5855" spans="1:11" x14ac:dyDescent="0.45">
      <c r="A5855" s="10" t="s">
        <v>51</v>
      </c>
      <c r="B5855" s="20">
        <v>0.875</v>
      </c>
      <c r="C5855" s="19">
        <v>204520</v>
      </c>
      <c r="D5855" s="19">
        <v>32439.337780000002</v>
      </c>
      <c r="E5855" s="23">
        <v>0.47613362100000001</v>
      </c>
      <c r="F5855" s="23">
        <v>0.31592937500000001</v>
      </c>
      <c r="G5855" s="17">
        <v>0.77670154499999999</v>
      </c>
      <c r="H5855" s="17">
        <v>0.22329845500000001</v>
      </c>
      <c r="I5855" s="17">
        <v>0.99066626400000002</v>
      </c>
      <c r="J5855" s="17">
        <v>9.1299999999999992E-3</v>
      </c>
      <c r="K5855" s="17">
        <v>2.05E-4</v>
      </c>
    </row>
    <row r="5856" spans="1:11" x14ac:dyDescent="0.45">
      <c r="A5856" s="10" t="s">
        <v>51</v>
      </c>
      <c r="B5856" s="20">
        <v>0.876</v>
      </c>
      <c r="C5856" s="19">
        <v>204743</v>
      </c>
      <c r="D5856" s="19">
        <v>32545.870080000001</v>
      </c>
      <c r="E5856" s="23">
        <v>0.47872236099999999</v>
      </c>
      <c r="F5856" s="23">
        <v>0.31711407200000002</v>
      </c>
      <c r="G5856" s="17">
        <v>0.776705431</v>
      </c>
      <c r="H5856" s="17">
        <v>0.223294569</v>
      </c>
      <c r="I5856" s="17">
        <v>0.99066882300000003</v>
      </c>
      <c r="J5856" s="17">
        <v>9.1299999999999992E-3</v>
      </c>
      <c r="K5856" s="17">
        <v>2.05E-4</v>
      </c>
    </row>
    <row r="5857" spans="1:11" x14ac:dyDescent="0.45">
      <c r="A5857" s="10" t="s">
        <v>51</v>
      </c>
      <c r="B5857" s="20">
        <v>0.877</v>
      </c>
      <c r="C5857" s="19">
        <v>204984</v>
      </c>
      <c r="D5857" s="19">
        <v>32661.579409999998</v>
      </c>
      <c r="E5857" s="23">
        <v>0.48145175400000001</v>
      </c>
      <c r="F5857" s="23">
        <v>0.31815311200000002</v>
      </c>
      <c r="G5857" s="17">
        <v>0.77667037400000005</v>
      </c>
      <c r="H5857" s="17">
        <v>0.223329626</v>
      </c>
      <c r="I5857" s="17">
        <v>0.99067875800000005</v>
      </c>
      <c r="J5857" s="17">
        <v>9.1199999999999996E-3</v>
      </c>
      <c r="K5857" s="17">
        <v>2.05E-4</v>
      </c>
    </row>
    <row r="5858" spans="1:11" x14ac:dyDescent="0.45">
      <c r="A5858" s="10" t="s">
        <v>51</v>
      </c>
      <c r="B5858" s="20">
        <v>0.878</v>
      </c>
      <c r="C5858" s="19">
        <v>205225</v>
      </c>
      <c r="D5858" s="19">
        <v>32777.911379999998</v>
      </c>
      <c r="E5858" s="23">
        <v>0.48399399500000001</v>
      </c>
      <c r="F5858" s="23">
        <v>0.319233726</v>
      </c>
      <c r="G5858" s="17">
        <v>0.77662565500000003</v>
      </c>
      <c r="H5858" s="17">
        <v>0.223374345</v>
      </c>
      <c r="I5858" s="17">
        <v>0.99064766000000004</v>
      </c>
      <c r="J5858" s="17">
        <v>9.1500000000000001E-3</v>
      </c>
      <c r="K5858" s="17">
        <v>2.05E-4</v>
      </c>
    </row>
    <row r="5859" spans="1:11" x14ac:dyDescent="0.45">
      <c r="A5859" s="10" t="s">
        <v>51</v>
      </c>
      <c r="B5859" s="20">
        <v>0.879</v>
      </c>
      <c r="C5859" s="19">
        <v>205458</v>
      </c>
      <c r="D5859" s="19">
        <v>32891.080759999997</v>
      </c>
      <c r="E5859" s="23">
        <v>0.48655724900000002</v>
      </c>
      <c r="F5859" s="23">
        <v>0.32030756999999999</v>
      </c>
      <c r="G5859" s="17">
        <v>0.77673295799999997</v>
      </c>
      <c r="H5859" s="17">
        <v>0.223267042</v>
      </c>
      <c r="I5859" s="17">
        <v>0.99066818000000001</v>
      </c>
      <c r="J5859" s="17">
        <v>9.1299999999999992E-3</v>
      </c>
      <c r="K5859" s="17">
        <v>2.04E-4</v>
      </c>
    </row>
    <row r="5860" spans="1:11" x14ac:dyDescent="0.45">
      <c r="A5860" s="10" t="s">
        <v>51</v>
      </c>
      <c r="B5860" s="20">
        <v>0.88</v>
      </c>
      <c r="C5860" s="19">
        <v>205687</v>
      </c>
      <c r="D5860" s="19">
        <v>33002.93849</v>
      </c>
      <c r="E5860" s="23">
        <v>0.49024728299999998</v>
      </c>
      <c r="F5860" s="23">
        <v>0.32140527400000002</v>
      </c>
      <c r="G5860" s="17">
        <v>0.77670927199999995</v>
      </c>
      <c r="H5860" s="17">
        <v>0.22329072799999999</v>
      </c>
      <c r="I5860" s="17">
        <v>0.990690811</v>
      </c>
      <c r="J5860" s="17">
        <v>9.11E-3</v>
      </c>
      <c r="K5860" s="17">
        <v>2.04E-4</v>
      </c>
    </row>
    <row r="5861" spans="1:11" x14ac:dyDescent="0.45">
      <c r="A5861" s="10" t="s">
        <v>51</v>
      </c>
      <c r="B5861" s="20">
        <v>0.88100000000000001</v>
      </c>
      <c r="C5861" s="19">
        <v>205924</v>
      </c>
      <c r="D5861" s="19">
        <v>33119.710140000003</v>
      </c>
      <c r="E5861" s="23">
        <v>0.49508213299999998</v>
      </c>
      <c r="F5861" s="23">
        <v>0.32242729799999997</v>
      </c>
      <c r="G5861" s="17">
        <v>0.77672830800000003</v>
      </c>
      <c r="H5861" s="17">
        <v>0.22327169199999999</v>
      </c>
      <c r="I5861" s="17">
        <v>0.99070786600000005</v>
      </c>
      <c r="J5861" s="17">
        <v>9.0900000000000009E-3</v>
      </c>
      <c r="K5861" s="17">
        <v>2.03E-4</v>
      </c>
    </row>
    <row r="5862" spans="1:11" x14ac:dyDescent="0.45">
      <c r="A5862" s="10" t="s">
        <v>51</v>
      </c>
      <c r="B5862" s="20">
        <v>0.88200000000000001</v>
      </c>
      <c r="C5862" s="19">
        <v>206158</v>
      </c>
      <c r="D5862" s="19">
        <v>33235.924279999999</v>
      </c>
      <c r="E5862" s="23">
        <v>0.49821594499999999</v>
      </c>
      <c r="F5862" s="23">
        <v>0.32359047299999999</v>
      </c>
      <c r="G5862" s="17">
        <v>0.77685076500000005</v>
      </c>
      <c r="H5862" s="17">
        <v>0.223149235</v>
      </c>
      <c r="I5862" s="17">
        <v>0.99071018499999997</v>
      </c>
      <c r="J5862" s="17">
        <v>9.0900000000000009E-3</v>
      </c>
      <c r="K5862" s="17">
        <v>2.03E-4</v>
      </c>
    </row>
    <row r="5863" spans="1:11" x14ac:dyDescent="0.45">
      <c r="A5863" s="10" t="s">
        <v>51</v>
      </c>
      <c r="B5863" s="20">
        <v>0.88300000000000001</v>
      </c>
      <c r="C5863" s="19">
        <v>206388</v>
      </c>
      <c r="D5863" s="19">
        <v>33350.760609999998</v>
      </c>
      <c r="E5863" s="23">
        <v>0.50053886199999997</v>
      </c>
      <c r="F5863" s="23">
        <v>0.32471018099999999</v>
      </c>
      <c r="G5863" s="17">
        <v>0.77693955100000001</v>
      </c>
      <c r="H5863" s="17">
        <v>0.22306044899999999</v>
      </c>
      <c r="I5863" s="17">
        <v>0.99071934299999997</v>
      </c>
      <c r="J5863" s="17">
        <v>9.0799999999999995E-3</v>
      </c>
      <c r="K5863" s="17">
        <v>2.02E-4</v>
      </c>
    </row>
    <row r="5864" spans="1:11" x14ac:dyDescent="0.45">
      <c r="A5864" s="10" t="s">
        <v>51</v>
      </c>
      <c r="B5864" s="20">
        <v>0.88400000000000001</v>
      </c>
      <c r="C5864" s="19">
        <v>206626</v>
      </c>
      <c r="D5864" s="19">
        <v>33470.345999999998</v>
      </c>
      <c r="E5864" s="23">
        <v>0.504264771</v>
      </c>
      <c r="F5864" s="23">
        <v>0.32582657399999998</v>
      </c>
      <c r="G5864" s="17">
        <v>0.77689158199999997</v>
      </c>
      <c r="H5864" s="17">
        <v>0.223108418</v>
      </c>
      <c r="I5864" s="17">
        <v>0.99070905499999995</v>
      </c>
      <c r="J5864" s="17">
        <v>9.0900000000000009E-3</v>
      </c>
      <c r="K5864" s="17">
        <v>2.02E-4</v>
      </c>
    </row>
    <row r="5865" spans="1:11" x14ac:dyDescent="0.45">
      <c r="A5865" s="10" t="s">
        <v>51</v>
      </c>
      <c r="B5865" s="20">
        <v>0.88500000000000001</v>
      </c>
      <c r="C5865" s="19">
        <v>206857</v>
      </c>
      <c r="D5865" s="19">
        <v>33587.137190000001</v>
      </c>
      <c r="E5865" s="23">
        <v>0.50768315100000005</v>
      </c>
      <c r="F5865" s="23">
        <v>0.32698149300000001</v>
      </c>
      <c r="G5865" s="17">
        <v>0.776976365</v>
      </c>
      <c r="H5865" s="17">
        <v>0.223023635</v>
      </c>
      <c r="I5865" s="17">
        <v>0.99070820599999998</v>
      </c>
      <c r="J5865" s="17">
        <v>9.0900000000000009E-3</v>
      </c>
      <c r="K5865" s="17">
        <v>2.02E-4</v>
      </c>
    </row>
    <row r="5866" spans="1:11" x14ac:dyDescent="0.45">
      <c r="A5866" s="10" t="s">
        <v>51</v>
      </c>
      <c r="B5866" s="20">
        <v>0.88600000000000001</v>
      </c>
      <c r="C5866" s="19">
        <v>207088</v>
      </c>
      <c r="D5866" s="19">
        <v>33704.827949999999</v>
      </c>
      <c r="E5866" s="23">
        <v>0.51059629299999998</v>
      </c>
      <c r="F5866" s="23">
        <v>0.32804983399999998</v>
      </c>
      <c r="G5866" s="17">
        <v>0.77710441900000005</v>
      </c>
      <c r="H5866" s="17">
        <v>0.22289558100000001</v>
      </c>
      <c r="I5866" s="17">
        <v>0.990724139</v>
      </c>
      <c r="J5866" s="17">
        <v>9.0699999999999999E-3</v>
      </c>
      <c r="K5866" s="17">
        <v>2.0100000000000001E-4</v>
      </c>
    </row>
    <row r="5867" spans="1:11" x14ac:dyDescent="0.45">
      <c r="A5867" s="10" t="s">
        <v>51</v>
      </c>
      <c r="B5867" s="20">
        <v>0.88700000000000001</v>
      </c>
      <c r="C5867" s="19">
        <v>207320</v>
      </c>
      <c r="D5867" s="19">
        <v>33823.635770000001</v>
      </c>
      <c r="E5867" s="23">
        <v>0.514491217</v>
      </c>
      <c r="F5867" s="23">
        <v>0.32926277799999998</v>
      </c>
      <c r="G5867" s="17">
        <v>0.77715608700000005</v>
      </c>
      <c r="H5867" s="17">
        <v>0.222843913</v>
      </c>
      <c r="I5867" s="17">
        <v>0.99073458599999997</v>
      </c>
      <c r="J5867" s="17">
        <v>9.0600000000000003E-3</v>
      </c>
      <c r="K5867" s="17">
        <v>2.0100000000000001E-4</v>
      </c>
    </row>
    <row r="5868" spans="1:11" x14ac:dyDescent="0.45">
      <c r="A5868" s="10" t="s">
        <v>51</v>
      </c>
      <c r="B5868" s="20">
        <v>0.88800000000000001</v>
      </c>
      <c r="C5868" s="19">
        <v>207559</v>
      </c>
      <c r="D5868" s="19">
        <v>33946.783869999999</v>
      </c>
      <c r="E5868" s="23">
        <v>0.51690215299999998</v>
      </c>
      <c r="F5868" s="23">
        <v>0.33042064799999998</v>
      </c>
      <c r="G5868" s="17">
        <v>0.77727778599999997</v>
      </c>
      <c r="H5868" s="17">
        <v>0.222722214</v>
      </c>
      <c r="I5868" s="17">
        <v>0.99073496100000003</v>
      </c>
      <c r="J5868" s="17">
        <v>9.0600000000000003E-3</v>
      </c>
      <c r="K5868" s="17">
        <v>2.0000000000000001E-4</v>
      </c>
    </row>
    <row r="5869" spans="1:11" x14ac:dyDescent="0.45">
      <c r="A5869" s="10" t="s">
        <v>51</v>
      </c>
      <c r="B5869" s="20">
        <v>0.88900000000000001</v>
      </c>
      <c r="C5869" s="19">
        <v>207785</v>
      </c>
      <c r="D5869" s="19">
        <v>34064.104610000002</v>
      </c>
      <c r="E5869" s="23">
        <v>0.52058823799999998</v>
      </c>
      <c r="F5869" s="23">
        <v>0.33162918299999999</v>
      </c>
      <c r="G5869" s="17">
        <v>0.77739009100000001</v>
      </c>
      <c r="H5869" s="17">
        <v>0.22260990899999999</v>
      </c>
      <c r="I5869" s="17">
        <v>0.99075065799999995</v>
      </c>
      <c r="J5869" s="17">
        <v>9.0500000000000008E-3</v>
      </c>
      <c r="K5869" s="17">
        <v>2.02E-4</v>
      </c>
    </row>
    <row r="5870" spans="1:11" x14ac:dyDescent="0.45">
      <c r="A5870" s="10" t="s">
        <v>51</v>
      </c>
      <c r="B5870" s="20">
        <v>0.89</v>
      </c>
      <c r="C5870" s="19">
        <v>208025</v>
      </c>
      <c r="D5870" s="19">
        <v>34189.448239999998</v>
      </c>
      <c r="E5870" s="23">
        <v>0.52397316599999999</v>
      </c>
      <c r="F5870" s="23">
        <v>0.33278440300000001</v>
      </c>
      <c r="G5870" s="17">
        <v>0.77754116100000004</v>
      </c>
      <c r="H5870" s="17">
        <v>0.22245883899999999</v>
      </c>
      <c r="I5870" s="17">
        <v>0.99076038700000002</v>
      </c>
      <c r="J5870" s="17">
        <v>9.0399999999999994E-3</v>
      </c>
      <c r="K5870" s="17">
        <v>2.02E-4</v>
      </c>
    </row>
    <row r="5871" spans="1:11" x14ac:dyDescent="0.45">
      <c r="A5871" s="10" t="s">
        <v>51</v>
      </c>
      <c r="B5871" s="20">
        <v>0.89100000000000001</v>
      </c>
      <c r="C5871" s="19">
        <v>208258</v>
      </c>
      <c r="D5871" s="19">
        <v>34311.962500000001</v>
      </c>
      <c r="E5871" s="23">
        <v>0.52751807699999997</v>
      </c>
      <c r="F5871" s="23">
        <v>0.334001926</v>
      </c>
      <c r="G5871" s="17">
        <v>0.77750674600000003</v>
      </c>
      <c r="H5871" s="17">
        <v>0.222493254</v>
      </c>
      <c r="I5871" s="17">
        <v>0.990759748</v>
      </c>
      <c r="J5871" s="17">
        <v>9.0399999999999994E-3</v>
      </c>
      <c r="K5871" s="17">
        <v>2.0100000000000001E-4</v>
      </c>
    </row>
    <row r="5872" spans="1:11" x14ac:dyDescent="0.45">
      <c r="A5872" s="10" t="s">
        <v>51</v>
      </c>
      <c r="B5872" s="20">
        <v>0.89200000000000002</v>
      </c>
      <c r="C5872" s="19">
        <v>208490</v>
      </c>
      <c r="D5872" s="19">
        <v>34434.88364</v>
      </c>
      <c r="E5872" s="23">
        <v>0.53113184800000002</v>
      </c>
      <c r="F5872" s="23">
        <v>0.33520286999999999</v>
      </c>
      <c r="G5872" s="17">
        <v>0.77756726899999995</v>
      </c>
      <c r="H5872" s="17">
        <v>0.22243273099999999</v>
      </c>
      <c r="I5872" s="17">
        <v>0.99077449799999995</v>
      </c>
      <c r="J5872" s="17">
        <v>9.0200000000000002E-3</v>
      </c>
      <c r="K5872" s="17">
        <v>2.0100000000000001E-4</v>
      </c>
    </row>
    <row r="5873" spans="1:11" x14ac:dyDescent="0.45">
      <c r="A5873" s="10" t="s">
        <v>51</v>
      </c>
      <c r="B5873" s="20">
        <v>0.89300000000000002</v>
      </c>
      <c r="C5873" s="19">
        <v>208720</v>
      </c>
      <c r="D5873" s="19">
        <v>34557.554230000002</v>
      </c>
      <c r="E5873" s="23">
        <v>0.536068286</v>
      </c>
      <c r="F5873" s="23">
        <v>0.33641438499999998</v>
      </c>
      <c r="G5873" s="17">
        <v>0.77764948300000003</v>
      </c>
      <c r="H5873" s="17">
        <v>0.222350517</v>
      </c>
      <c r="I5873" s="17">
        <v>0.990787533</v>
      </c>
      <c r="J5873" s="17">
        <v>9.0100000000000006E-3</v>
      </c>
      <c r="K5873" s="17">
        <v>2.0100000000000001E-4</v>
      </c>
    </row>
    <row r="5874" spans="1:11" x14ac:dyDescent="0.45">
      <c r="A5874" s="10" t="s">
        <v>51</v>
      </c>
      <c r="B5874" s="20">
        <v>0.89400000000000002</v>
      </c>
      <c r="C5874" s="19">
        <v>208961</v>
      </c>
      <c r="D5874" s="19">
        <v>34687.100760000001</v>
      </c>
      <c r="E5874" s="23">
        <v>0.53874878800000003</v>
      </c>
      <c r="F5874" s="23">
        <v>0.33766312799999998</v>
      </c>
      <c r="G5874" s="17">
        <v>0.77780064199999999</v>
      </c>
      <c r="H5874" s="17">
        <v>0.22219935800000001</v>
      </c>
      <c r="I5874" s="17">
        <v>0.99079856300000002</v>
      </c>
      <c r="J5874" s="17">
        <v>8.9999999999999993E-3</v>
      </c>
      <c r="K5874" s="17">
        <v>2.0000000000000001E-4</v>
      </c>
    </row>
    <row r="5875" spans="1:11" x14ac:dyDescent="0.45">
      <c r="A5875" s="10" t="s">
        <v>51</v>
      </c>
      <c r="B5875" s="20">
        <v>0.89500000000000002</v>
      </c>
      <c r="C5875" s="19">
        <v>209194</v>
      </c>
      <c r="D5875" s="19">
        <v>34813.204339999997</v>
      </c>
      <c r="E5875" s="23">
        <v>0.54324062500000003</v>
      </c>
      <c r="F5875" s="23">
        <v>0.338941082</v>
      </c>
      <c r="G5875" s="17">
        <v>0.77782345600000002</v>
      </c>
      <c r="H5875" s="17">
        <v>0.222176544</v>
      </c>
      <c r="I5875" s="17">
        <v>0.99079324999999996</v>
      </c>
      <c r="J5875" s="17">
        <v>9.0100000000000006E-3</v>
      </c>
      <c r="K5875" s="17">
        <v>2.0000000000000001E-4</v>
      </c>
    </row>
    <row r="5876" spans="1:11" x14ac:dyDescent="0.45">
      <c r="A5876" s="10" t="s">
        <v>51</v>
      </c>
      <c r="B5876" s="20">
        <v>0.89600000000000002</v>
      </c>
      <c r="C5876" s="19">
        <v>209427</v>
      </c>
      <c r="D5876" s="19">
        <v>34940.176549999996</v>
      </c>
      <c r="E5876" s="23">
        <v>0.54686001699999998</v>
      </c>
      <c r="F5876" s="23">
        <v>0.34014837199999998</v>
      </c>
      <c r="G5876" s="17">
        <v>0.77787964300000001</v>
      </c>
      <c r="H5876" s="17">
        <v>0.22212035699999999</v>
      </c>
      <c r="I5876" s="17">
        <v>0.99080030500000005</v>
      </c>
      <c r="J5876" s="17">
        <v>8.9999999999999993E-3</v>
      </c>
      <c r="K5876" s="17">
        <v>1.9900000000000001E-4</v>
      </c>
    </row>
    <row r="5877" spans="1:11" x14ac:dyDescent="0.45">
      <c r="A5877" s="10" t="s">
        <v>51</v>
      </c>
      <c r="B5877" s="20">
        <v>0.89700000000000002</v>
      </c>
      <c r="C5877" s="19">
        <v>209653</v>
      </c>
      <c r="D5877" s="19">
        <v>35064.423759999998</v>
      </c>
      <c r="E5877" s="23">
        <v>0.55233573400000002</v>
      </c>
      <c r="F5877" s="23">
        <v>0.34147615100000001</v>
      </c>
      <c r="G5877" s="17">
        <v>0.77797121899999999</v>
      </c>
      <c r="H5877" s="17">
        <v>0.22202878100000001</v>
      </c>
      <c r="I5877" s="17">
        <v>0.99079745600000002</v>
      </c>
      <c r="J5877" s="17">
        <v>8.9999999999999993E-3</v>
      </c>
      <c r="K5877" s="17">
        <v>1.9900000000000001E-4</v>
      </c>
    </row>
    <row r="5878" spans="1:11" x14ac:dyDescent="0.45">
      <c r="A5878" s="10" t="s">
        <v>51</v>
      </c>
      <c r="B5878" s="20">
        <v>0.89800000000000002</v>
      </c>
      <c r="C5878" s="19">
        <v>209894</v>
      </c>
      <c r="D5878" s="19">
        <v>35197.852610000002</v>
      </c>
      <c r="E5878" s="23">
        <v>0.55595271599999996</v>
      </c>
      <c r="F5878" s="23">
        <v>0.34274982700000001</v>
      </c>
      <c r="G5878" s="17">
        <v>0.77811657300000003</v>
      </c>
      <c r="H5878" s="17">
        <v>0.22188342699999999</v>
      </c>
      <c r="I5878" s="17">
        <v>0.99081989000000004</v>
      </c>
      <c r="J5878" s="17">
        <v>8.9800000000000001E-3</v>
      </c>
      <c r="K5878" s="17">
        <v>1.9799999999999999E-4</v>
      </c>
    </row>
    <row r="5879" spans="1:11" x14ac:dyDescent="0.45">
      <c r="A5879" s="10" t="s">
        <v>51</v>
      </c>
      <c r="B5879" s="20">
        <v>0.89900000000000002</v>
      </c>
      <c r="C5879" s="19">
        <v>210128</v>
      </c>
      <c r="D5879" s="19">
        <v>35328.310899999997</v>
      </c>
      <c r="E5879" s="23">
        <v>0.55902351500000003</v>
      </c>
      <c r="F5879" s="23">
        <v>0.34407749100000001</v>
      </c>
      <c r="G5879" s="17">
        <v>0.778197099</v>
      </c>
      <c r="H5879" s="17">
        <v>0.221802901</v>
      </c>
      <c r="I5879" s="17">
        <v>0.99082886599999997</v>
      </c>
      <c r="J5879" s="17">
        <v>8.9700000000000005E-3</v>
      </c>
      <c r="K5879" s="17">
        <v>2.05E-4</v>
      </c>
    </row>
    <row r="5880" spans="1:11" x14ac:dyDescent="0.45">
      <c r="A5880" s="10" t="s">
        <v>51</v>
      </c>
      <c r="B5880" s="20">
        <v>0.9</v>
      </c>
      <c r="C5880" s="19">
        <v>210353</v>
      </c>
      <c r="D5880" s="19">
        <v>35454.751340000003</v>
      </c>
      <c r="E5880" s="23">
        <v>0.564812486</v>
      </c>
      <c r="F5880" s="23">
        <v>0.34538502700000001</v>
      </c>
      <c r="G5880" s="17">
        <v>0.77819665000000005</v>
      </c>
      <c r="H5880" s="17">
        <v>0.22180335000000001</v>
      </c>
      <c r="I5880" s="17">
        <v>0.99083907000000004</v>
      </c>
      <c r="J5880" s="17">
        <v>8.9499999999999996E-3</v>
      </c>
      <c r="K5880" s="17">
        <v>2.13E-4</v>
      </c>
    </row>
    <row r="5881" spans="1:11" x14ac:dyDescent="0.45">
      <c r="A5881" s="10" t="s">
        <v>51</v>
      </c>
      <c r="B5881" s="20">
        <v>0.90100000000000002</v>
      </c>
      <c r="C5881" s="19">
        <v>210595</v>
      </c>
      <c r="D5881" s="19">
        <v>35591.833079999997</v>
      </c>
      <c r="E5881" s="23">
        <v>0.56838314000000001</v>
      </c>
      <c r="F5881" s="23">
        <v>0.34659767200000002</v>
      </c>
      <c r="G5881" s="17">
        <v>0.77837080700000005</v>
      </c>
      <c r="H5881" s="17">
        <v>0.221629193</v>
      </c>
      <c r="I5881" s="17">
        <v>0.99085019500000004</v>
      </c>
      <c r="J5881" s="17">
        <v>8.94E-3</v>
      </c>
      <c r="K5881" s="17">
        <v>2.12E-4</v>
      </c>
    </row>
    <row r="5882" spans="1:11" x14ac:dyDescent="0.45">
      <c r="A5882" s="10" t="s">
        <v>51</v>
      </c>
      <c r="B5882" s="20">
        <v>0.90200000000000002</v>
      </c>
      <c r="C5882" s="19">
        <v>210825</v>
      </c>
      <c r="D5882" s="19">
        <v>35722.99396</v>
      </c>
      <c r="E5882" s="23">
        <v>0.57178806599999998</v>
      </c>
      <c r="F5882" s="23">
        <v>0.34807238600000001</v>
      </c>
      <c r="G5882" s="17">
        <v>0.77841811900000002</v>
      </c>
      <c r="H5882" s="17">
        <v>0.22158188100000001</v>
      </c>
      <c r="I5882" s="17">
        <v>0.99086491700000001</v>
      </c>
      <c r="J5882" s="17">
        <v>8.9200000000000008E-3</v>
      </c>
      <c r="K5882" s="17">
        <v>2.12E-4</v>
      </c>
    </row>
    <row r="5883" spans="1:11" x14ac:dyDescent="0.45">
      <c r="A5883" s="10" t="s">
        <v>51</v>
      </c>
      <c r="B5883" s="20">
        <v>0.90300000000000002</v>
      </c>
      <c r="C5883" s="19">
        <v>211061</v>
      </c>
      <c r="D5883" s="19">
        <v>35858.505920000003</v>
      </c>
      <c r="E5883" s="23">
        <v>0.57661315700000004</v>
      </c>
      <c r="F5883" s="23">
        <v>0.34943956300000001</v>
      </c>
      <c r="G5883" s="17">
        <v>0.77846215100000005</v>
      </c>
      <c r="H5883" s="17">
        <v>0.22153784900000001</v>
      </c>
      <c r="I5883" s="17">
        <v>0.99087585099999997</v>
      </c>
      <c r="J5883" s="17">
        <v>8.9099999999999995E-3</v>
      </c>
      <c r="K5883" s="17">
        <v>2.1100000000000001E-4</v>
      </c>
    </row>
    <row r="5884" spans="1:11" x14ac:dyDescent="0.45">
      <c r="A5884" s="10" t="s">
        <v>51</v>
      </c>
      <c r="B5884" s="20">
        <v>0.90400000000000003</v>
      </c>
      <c r="C5884" s="19">
        <v>211295</v>
      </c>
      <c r="D5884" s="19">
        <v>35993.943780000001</v>
      </c>
      <c r="E5884" s="23">
        <v>0.58118911900000003</v>
      </c>
      <c r="F5884" s="23">
        <v>0.35080778600000001</v>
      </c>
      <c r="G5884" s="17">
        <v>0.77854658200000004</v>
      </c>
      <c r="H5884" s="17">
        <v>0.22145341800000001</v>
      </c>
      <c r="I5884" s="17">
        <v>0.990889939</v>
      </c>
      <c r="J5884" s="17">
        <v>8.8999999999999999E-3</v>
      </c>
      <c r="K5884" s="17">
        <v>2.1100000000000001E-4</v>
      </c>
    </row>
    <row r="5885" spans="1:11" x14ac:dyDescent="0.45">
      <c r="A5885" s="10" t="s">
        <v>51</v>
      </c>
      <c r="B5885" s="20">
        <v>0.90500000000000003</v>
      </c>
      <c r="C5885" s="19">
        <v>211529</v>
      </c>
      <c r="D5885" s="19">
        <v>36130.5893</v>
      </c>
      <c r="E5885" s="23">
        <v>0.58571982099999997</v>
      </c>
      <c r="F5885" s="23">
        <v>0.35220289599999999</v>
      </c>
      <c r="G5885" s="17">
        <v>0.77867810100000001</v>
      </c>
      <c r="H5885" s="17">
        <v>0.22132189899999999</v>
      </c>
      <c r="I5885" s="17">
        <v>0.990895427</v>
      </c>
      <c r="J5885" s="17">
        <v>8.8900000000000003E-3</v>
      </c>
      <c r="K5885" s="17">
        <v>2.1100000000000001E-4</v>
      </c>
    </row>
    <row r="5886" spans="1:11" x14ac:dyDescent="0.45">
      <c r="A5886" s="10" t="s">
        <v>51</v>
      </c>
      <c r="B5886" s="20">
        <v>0.90600000000000003</v>
      </c>
      <c r="C5886" s="19">
        <v>211755</v>
      </c>
      <c r="D5886" s="19">
        <v>36263.464379999998</v>
      </c>
      <c r="E5886" s="23">
        <v>0.58988387200000003</v>
      </c>
      <c r="F5886" s="23">
        <v>0.353566518</v>
      </c>
      <c r="G5886" s="17">
        <v>0.77871124599999997</v>
      </c>
      <c r="H5886" s="17">
        <v>0.221288754</v>
      </c>
      <c r="I5886" s="17">
        <v>0.990884129</v>
      </c>
      <c r="J5886" s="17">
        <v>8.9099999999999995E-3</v>
      </c>
      <c r="K5886" s="17">
        <v>2.1000000000000001E-4</v>
      </c>
    </row>
    <row r="5887" spans="1:11" x14ac:dyDescent="0.45">
      <c r="A5887" s="10" t="s">
        <v>51</v>
      </c>
      <c r="B5887" s="20">
        <v>0.90700000000000003</v>
      </c>
      <c r="C5887" s="19">
        <v>211995</v>
      </c>
      <c r="D5887" s="19">
        <v>36405.42772</v>
      </c>
      <c r="E5887" s="23">
        <v>0.59329950600000003</v>
      </c>
      <c r="F5887" s="23">
        <v>0.35498075099999998</v>
      </c>
      <c r="G5887" s="17">
        <v>0.778721196</v>
      </c>
      <c r="H5887" s="17">
        <v>0.221278804</v>
      </c>
      <c r="I5887" s="17">
        <v>0.99089558799999999</v>
      </c>
      <c r="J5887" s="17">
        <v>8.8900000000000003E-3</v>
      </c>
      <c r="K5887" s="17">
        <v>2.1000000000000001E-4</v>
      </c>
    </row>
    <row r="5888" spans="1:11" x14ac:dyDescent="0.45">
      <c r="A5888" s="10" t="s">
        <v>51</v>
      </c>
      <c r="B5888" s="20">
        <v>0.90800000000000003</v>
      </c>
      <c r="C5888" s="19">
        <v>212221</v>
      </c>
      <c r="D5888" s="19">
        <v>36539.974580000002</v>
      </c>
      <c r="E5888" s="23">
        <v>0.59712912699999998</v>
      </c>
      <c r="F5888" s="23">
        <v>0.35645258000000002</v>
      </c>
      <c r="G5888" s="17">
        <v>0.77878720800000001</v>
      </c>
      <c r="H5888" s="17">
        <v>0.22121279199999999</v>
      </c>
      <c r="I5888" s="17">
        <v>0.99090995299999995</v>
      </c>
      <c r="J5888" s="17">
        <v>8.8800000000000007E-3</v>
      </c>
      <c r="K5888" s="17">
        <v>2.0900000000000001E-4</v>
      </c>
    </row>
    <row r="5889" spans="1:11" x14ac:dyDescent="0.45">
      <c r="A5889" s="10" t="s">
        <v>51</v>
      </c>
      <c r="B5889" s="20">
        <v>0.90900000000000003</v>
      </c>
      <c r="C5889" s="19">
        <v>212447</v>
      </c>
      <c r="D5889" s="19">
        <v>36675.42613</v>
      </c>
      <c r="E5889" s="23">
        <v>0.60107078400000002</v>
      </c>
      <c r="F5889" s="23">
        <v>0.357871577</v>
      </c>
      <c r="G5889" s="17">
        <v>0.77888602799999995</v>
      </c>
      <c r="H5889" s="17">
        <v>0.22111397199999999</v>
      </c>
      <c r="I5889" s="17">
        <v>0.99091942200000005</v>
      </c>
      <c r="J5889" s="17">
        <v>8.8699999999999994E-3</v>
      </c>
      <c r="K5889" s="17">
        <v>2.0900000000000001E-4</v>
      </c>
    </row>
    <row r="5890" spans="1:11" x14ac:dyDescent="0.45">
      <c r="A5890" s="10" t="s">
        <v>51</v>
      </c>
      <c r="B5890" s="20">
        <v>0.91</v>
      </c>
      <c r="C5890" s="19">
        <v>212696</v>
      </c>
      <c r="D5890" s="19">
        <v>36825.426059999998</v>
      </c>
      <c r="E5890" s="23">
        <v>0.60421253600000002</v>
      </c>
      <c r="F5890" s="23">
        <v>0.35929464900000002</v>
      </c>
      <c r="G5890" s="17">
        <v>0.77902264300000001</v>
      </c>
      <c r="H5890" s="17">
        <v>0.22097735700000001</v>
      </c>
      <c r="I5890" s="17">
        <v>0.99093865000000003</v>
      </c>
      <c r="J5890" s="17">
        <v>8.8500000000000002E-3</v>
      </c>
      <c r="K5890" s="17">
        <v>2.0799999999999999E-4</v>
      </c>
    </row>
    <row r="5891" spans="1:11" x14ac:dyDescent="0.45">
      <c r="A5891" s="10" t="s">
        <v>51</v>
      </c>
      <c r="B5891" s="20">
        <v>0.91100000000000003</v>
      </c>
      <c r="C5891" s="19">
        <v>212904</v>
      </c>
      <c r="D5891" s="19">
        <v>36951.576390000002</v>
      </c>
      <c r="E5891" s="23">
        <v>0.60824404700000001</v>
      </c>
      <c r="F5891" s="23">
        <v>0.360829183</v>
      </c>
      <c r="G5891" s="17">
        <v>0.77900368200000003</v>
      </c>
      <c r="H5891" s="17">
        <v>0.220996318</v>
      </c>
      <c r="I5891" s="17">
        <v>0.99094828599999996</v>
      </c>
      <c r="J5891" s="17">
        <v>8.8400000000000006E-3</v>
      </c>
      <c r="K5891" s="17">
        <v>2.0900000000000001E-4</v>
      </c>
    </row>
    <row r="5892" spans="1:11" x14ac:dyDescent="0.45">
      <c r="A5892" s="10" t="s">
        <v>51</v>
      </c>
      <c r="B5892" s="20">
        <v>0.91200000000000003</v>
      </c>
      <c r="C5892" s="19">
        <v>213157</v>
      </c>
      <c r="D5892" s="19">
        <v>37105.982069999998</v>
      </c>
      <c r="E5892" s="23">
        <v>0.61308175099999995</v>
      </c>
      <c r="F5892" s="23">
        <v>0.36220992899999999</v>
      </c>
      <c r="G5892" s="17">
        <v>0.77905956600000004</v>
      </c>
      <c r="H5892" s="17">
        <v>0.22094043399999999</v>
      </c>
      <c r="I5892" s="17">
        <v>0.99096083099999999</v>
      </c>
      <c r="J5892" s="17">
        <v>8.8299999999999993E-3</v>
      </c>
      <c r="K5892" s="17">
        <v>2.1100000000000001E-4</v>
      </c>
    </row>
    <row r="5893" spans="1:11" x14ac:dyDescent="0.45">
      <c r="A5893" s="10" t="s">
        <v>51</v>
      </c>
      <c r="B5893" s="20">
        <v>0.91300000000000003</v>
      </c>
      <c r="C5893" s="19">
        <v>213395</v>
      </c>
      <c r="D5893" s="19">
        <v>37252.344319999997</v>
      </c>
      <c r="E5893" s="23">
        <v>0.61726409999999998</v>
      </c>
      <c r="F5893" s="23">
        <v>0.36377886500000001</v>
      </c>
      <c r="G5893" s="17">
        <v>0.77925443400000005</v>
      </c>
      <c r="H5893" s="17">
        <v>0.220745566</v>
      </c>
      <c r="I5893" s="17">
        <v>0.99095531199999998</v>
      </c>
      <c r="J5893" s="17">
        <v>8.8299999999999993E-3</v>
      </c>
      <c r="K5893" s="17">
        <v>2.1000000000000001E-4</v>
      </c>
    </row>
    <row r="5894" spans="1:11" x14ac:dyDescent="0.45">
      <c r="A5894" s="10" t="s">
        <v>51</v>
      </c>
      <c r="B5894" s="20">
        <v>0.91400000000000003</v>
      </c>
      <c r="C5894" s="19">
        <v>213630</v>
      </c>
      <c r="D5894" s="19">
        <v>37397.885690000003</v>
      </c>
      <c r="E5894" s="23">
        <v>0.6218032</v>
      </c>
      <c r="F5894" s="23">
        <v>0.36523499799999998</v>
      </c>
      <c r="G5894" s="17">
        <v>0.77930065999999998</v>
      </c>
      <c r="H5894" s="17">
        <v>0.22069933999999999</v>
      </c>
      <c r="I5894" s="17">
        <v>0.99096033400000005</v>
      </c>
      <c r="J5894" s="17">
        <v>8.8299999999999993E-3</v>
      </c>
      <c r="K5894" s="17">
        <v>2.1000000000000001E-4</v>
      </c>
    </row>
    <row r="5895" spans="1:11" x14ac:dyDescent="0.45">
      <c r="A5895" s="10" t="s">
        <v>51</v>
      </c>
      <c r="B5895" s="20">
        <v>0.91500000000000004</v>
      </c>
      <c r="C5895" s="19">
        <v>213861</v>
      </c>
      <c r="D5895" s="19">
        <v>37542.154410000003</v>
      </c>
      <c r="E5895" s="23">
        <v>0.62791179699999999</v>
      </c>
      <c r="F5895" s="23">
        <v>0.36685499799999999</v>
      </c>
      <c r="G5895" s="17">
        <v>0.77935200900000001</v>
      </c>
      <c r="H5895" s="17">
        <v>0.22064799099999999</v>
      </c>
      <c r="I5895" s="17">
        <v>0.99094250500000003</v>
      </c>
      <c r="J5895" s="17">
        <v>8.8500000000000002E-3</v>
      </c>
      <c r="K5895" s="17">
        <v>2.0900000000000001E-4</v>
      </c>
    </row>
    <row r="5896" spans="1:11" x14ac:dyDescent="0.45">
      <c r="A5896" s="10" t="s">
        <v>51</v>
      </c>
      <c r="B5896" s="20">
        <v>0.91600000000000004</v>
      </c>
      <c r="C5896" s="19">
        <v>214095</v>
      </c>
      <c r="D5896" s="19">
        <v>37689.669889999997</v>
      </c>
      <c r="E5896" s="23">
        <v>0.633011412</v>
      </c>
      <c r="F5896" s="23">
        <v>0.36837426899999998</v>
      </c>
      <c r="G5896" s="17">
        <v>0.77943903400000003</v>
      </c>
      <c r="H5896" s="17">
        <v>0.220560966</v>
      </c>
      <c r="I5896" s="17">
        <v>0.99095219700000003</v>
      </c>
      <c r="J5896" s="17">
        <v>8.8400000000000006E-3</v>
      </c>
      <c r="K5896" s="17">
        <v>2.0900000000000001E-4</v>
      </c>
    </row>
    <row r="5897" spans="1:11" x14ac:dyDescent="0.45">
      <c r="A5897" s="10" t="s">
        <v>51</v>
      </c>
      <c r="B5897" s="20">
        <v>0.91700000000000004</v>
      </c>
      <c r="C5897" s="19">
        <v>214328</v>
      </c>
      <c r="D5897" s="19">
        <v>37837.824159999996</v>
      </c>
      <c r="E5897" s="23">
        <v>0.63957722100000003</v>
      </c>
      <c r="F5897" s="23">
        <v>0.36993761400000003</v>
      </c>
      <c r="G5897" s="17">
        <v>0.77952950600000004</v>
      </c>
      <c r="H5897" s="17">
        <v>0.22047049399999999</v>
      </c>
      <c r="I5897" s="17">
        <v>0.99095924000000002</v>
      </c>
      <c r="J5897" s="17">
        <v>8.8299999999999993E-3</v>
      </c>
      <c r="K5897" s="17">
        <v>2.0900000000000001E-4</v>
      </c>
    </row>
    <row r="5898" spans="1:11" x14ac:dyDescent="0.45">
      <c r="A5898" s="10" t="s">
        <v>51</v>
      </c>
      <c r="B5898" s="20">
        <v>0.91800000000000004</v>
      </c>
      <c r="C5898" s="19">
        <v>214530</v>
      </c>
      <c r="D5898" s="19">
        <v>37967.641530000001</v>
      </c>
      <c r="E5898" s="23">
        <v>0.64510396000000003</v>
      </c>
      <c r="F5898" s="23">
        <v>0.37151676900000002</v>
      </c>
      <c r="G5898" s="17">
        <v>0.77967184099999998</v>
      </c>
      <c r="H5898" s="17">
        <v>0.220328159</v>
      </c>
      <c r="I5898" s="17">
        <v>0.99097207799999998</v>
      </c>
      <c r="J5898" s="17">
        <v>8.8199999999999997E-3</v>
      </c>
      <c r="K5898" s="17">
        <v>2.0799999999999999E-4</v>
      </c>
    </row>
    <row r="5899" spans="1:11" x14ac:dyDescent="0.45">
      <c r="A5899" s="10" t="s">
        <v>51</v>
      </c>
      <c r="B5899" s="20">
        <v>0.91900000000000004</v>
      </c>
      <c r="C5899" s="19">
        <v>214795</v>
      </c>
      <c r="D5899" s="19">
        <v>38139.051890000002</v>
      </c>
      <c r="E5899" s="23">
        <v>0.64963712799999995</v>
      </c>
      <c r="F5899" s="23">
        <v>0.372967041</v>
      </c>
      <c r="G5899" s="17">
        <v>0.77982262199999997</v>
      </c>
      <c r="H5899" s="17">
        <v>0.22017737800000001</v>
      </c>
      <c r="I5899" s="17">
        <v>0.99096285399999995</v>
      </c>
      <c r="J5899" s="17">
        <v>8.8299999999999993E-3</v>
      </c>
      <c r="K5899" s="17">
        <v>2.0699999999999999E-4</v>
      </c>
    </row>
    <row r="5900" spans="1:11" x14ac:dyDescent="0.45">
      <c r="A5900" s="10" t="s">
        <v>51</v>
      </c>
      <c r="B5900" s="20">
        <v>0.92</v>
      </c>
      <c r="C5900" s="19">
        <v>215027</v>
      </c>
      <c r="D5900" s="19">
        <v>38290.299200000001</v>
      </c>
      <c r="E5900" s="23">
        <v>0.65460696399999996</v>
      </c>
      <c r="F5900" s="23">
        <v>0.37473471400000002</v>
      </c>
      <c r="G5900" s="17">
        <v>0.77992531200000004</v>
      </c>
      <c r="H5900" s="17">
        <v>0.22007468799999999</v>
      </c>
      <c r="I5900" s="17">
        <v>0.99098374600000005</v>
      </c>
      <c r="J5900" s="17">
        <v>8.8100000000000001E-3</v>
      </c>
      <c r="K5900" s="17">
        <v>2.0699999999999999E-4</v>
      </c>
    </row>
    <row r="5901" spans="1:11" x14ac:dyDescent="0.45">
      <c r="A5901" s="10" t="s">
        <v>51</v>
      </c>
      <c r="B5901" s="20">
        <v>0.92100000000000004</v>
      </c>
      <c r="C5901" s="19">
        <v>215240</v>
      </c>
      <c r="D5901" s="19">
        <v>38430.462200000002</v>
      </c>
      <c r="E5901" s="23">
        <v>0.66075649400000003</v>
      </c>
      <c r="F5901" s="23">
        <v>0.37631821100000001</v>
      </c>
      <c r="G5901" s="17">
        <v>0.77995261100000002</v>
      </c>
      <c r="H5901" s="17">
        <v>0.22004738900000001</v>
      </c>
      <c r="I5901" s="17">
        <v>0.99098215199999995</v>
      </c>
      <c r="J5901" s="17">
        <v>8.8100000000000001E-3</v>
      </c>
      <c r="K5901" s="17">
        <v>2.0699999999999999E-4</v>
      </c>
    </row>
    <row r="5902" spans="1:11" x14ac:dyDescent="0.45">
      <c r="A5902" s="10" t="s">
        <v>51</v>
      </c>
      <c r="B5902" s="20">
        <v>0.92200000000000004</v>
      </c>
      <c r="C5902" s="19">
        <v>215498</v>
      </c>
      <c r="D5902" s="19">
        <v>38602.031219999997</v>
      </c>
      <c r="E5902" s="23">
        <v>0.66902556700000004</v>
      </c>
      <c r="F5902" s="23">
        <v>0.37792321400000001</v>
      </c>
      <c r="G5902" s="17">
        <v>0.78003508200000005</v>
      </c>
      <c r="H5902" s="17">
        <v>0.21996491800000001</v>
      </c>
      <c r="I5902" s="17">
        <v>0.99101277499999996</v>
      </c>
      <c r="J5902" s="17">
        <v>8.7799999999999996E-3</v>
      </c>
      <c r="K5902" s="17">
        <v>2.0599999999999999E-4</v>
      </c>
    </row>
    <row r="5903" spans="1:11" x14ac:dyDescent="0.45">
      <c r="A5903" s="10" t="s">
        <v>51</v>
      </c>
      <c r="B5903" s="20">
        <v>0.92300000000000004</v>
      </c>
      <c r="C5903" s="19">
        <v>215728</v>
      </c>
      <c r="D5903" s="19">
        <v>38756.697110000001</v>
      </c>
      <c r="E5903" s="23">
        <v>0.67496122000000003</v>
      </c>
      <c r="F5903" s="23">
        <v>0.37973094200000002</v>
      </c>
      <c r="G5903" s="17">
        <v>0.78005636700000003</v>
      </c>
      <c r="H5903" s="17">
        <v>0.219943633</v>
      </c>
      <c r="I5903" s="17">
        <v>0.99102573299999996</v>
      </c>
      <c r="J5903" s="17">
        <v>8.77E-3</v>
      </c>
      <c r="K5903" s="17">
        <v>2.05E-4</v>
      </c>
    </row>
    <row r="5904" spans="1:11" x14ac:dyDescent="0.45">
      <c r="A5904" s="10" t="s">
        <v>51</v>
      </c>
      <c r="B5904" s="20">
        <v>0.92400000000000004</v>
      </c>
      <c r="C5904" s="19">
        <v>215965</v>
      </c>
      <c r="D5904" s="19">
        <v>38917.230179999999</v>
      </c>
      <c r="E5904" s="23">
        <v>0.68009607800000005</v>
      </c>
      <c r="F5904" s="23">
        <v>0.38142124500000002</v>
      </c>
      <c r="G5904" s="17">
        <v>0.78008936600000001</v>
      </c>
      <c r="H5904" s="17">
        <v>0.21991063399999999</v>
      </c>
      <c r="I5904" s="17">
        <v>0.99101532599999997</v>
      </c>
      <c r="J5904" s="17">
        <v>8.7799999999999996E-3</v>
      </c>
      <c r="K5904" s="17">
        <v>2.05E-4</v>
      </c>
    </row>
    <row r="5905" spans="1:11" x14ac:dyDescent="0.45">
      <c r="A5905" s="10" t="s">
        <v>51</v>
      </c>
      <c r="B5905" s="20">
        <v>0.92500000000000004</v>
      </c>
      <c r="C5905" s="19">
        <v>216193</v>
      </c>
      <c r="D5905" s="19">
        <v>39072.882109999999</v>
      </c>
      <c r="E5905" s="23">
        <v>0.686115111</v>
      </c>
      <c r="F5905" s="23">
        <v>0.38312507099999998</v>
      </c>
      <c r="G5905" s="17">
        <v>0.780140893</v>
      </c>
      <c r="H5905" s="17">
        <v>0.219859107</v>
      </c>
      <c r="I5905" s="17">
        <v>0.99102582900000002</v>
      </c>
      <c r="J5905" s="17">
        <v>8.77E-3</v>
      </c>
      <c r="K5905" s="17">
        <v>2.05E-4</v>
      </c>
    </row>
    <row r="5906" spans="1:11" x14ac:dyDescent="0.45">
      <c r="A5906" s="10" t="s">
        <v>51</v>
      </c>
      <c r="B5906" s="20">
        <v>0.92600000000000005</v>
      </c>
      <c r="C5906" s="19">
        <v>216431</v>
      </c>
      <c r="D5906" s="19">
        <v>39236.737410000002</v>
      </c>
      <c r="E5906" s="23">
        <v>0.69090923699999995</v>
      </c>
      <c r="F5906" s="23">
        <v>0.38486625099999999</v>
      </c>
      <c r="G5906" s="17">
        <v>0.78018860499999998</v>
      </c>
      <c r="H5906" s="17">
        <v>0.21981139499999999</v>
      </c>
      <c r="I5906" s="17">
        <v>0.99104871699999997</v>
      </c>
      <c r="J5906" s="17">
        <v>8.7500000000000008E-3</v>
      </c>
      <c r="K5906" s="17">
        <v>2.04E-4</v>
      </c>
    </row>
    <row r="5907" spans="1:11" x14ac:dyDescent="0.45">
      <c r="A5907" s="10" t="s">
        <v>51</v>
      </c>
      <c r="B5907" s="20">
        <v>0.92700000000000005</v>
      </c>
      <c r="C5907" s="19">
        <v>216663</v>
      </c>
      <c r="D5907" s="19">
        <v>39397.964290000004</v>
      </c>
      <c r="E5907" s="23">
        <v>0.69836271000000005</v>
      </c>
      <c r="F5907" s="23">
        <v>0.38665219000000001</v>
      </c>
      <c r="G5907" s="17">
        <v>0.78012858699999998</v>
      </c>
      <c r="H5907" s="17">
        <v>0.21987141299999999</v>
      </c>
      <c r="I5907" s="17">
        <v>0.99106066599999998</v>
      </c>
      <c r="J5907" s="17">
        <v>8.7299999999999999E-3</v>
      </c>
      <c r="K5907" s="17">
        <v>2.05E-4</v>
      </c>
    </row>
    <row r="5908" spans="1:11" x14ac:dyDescent="0.45">
      <c r="A5908" s="10" t="s">
        <v>51</v>
      </c>
      <c r="B5908" s="20">
        <v>0.92800000000000005</v>
      </c>
      <c r="C5908" s="19">
        <v>216899</v>
      </c>
      <c r="D5908" s="19">
        <v>39563.71413</v>
      </c>
      <c r="E5908" s="23">
        <v>0.70520380699999996</v>
      </c>
      <c r="F5908" s="23">
        <v>0.38843528599999999</v>
      </c>
      <c r="G5908" s="17">
        <v>0.78018801400000004</v>
      </c>
      <c r="H5908" s="17">
        <v>0.21981198599999999</v>
      </c>
      <c r="I5908" s="17">
        <v>0.99106585999999997</v>
      </c>
      <c r="J5908" s="17">
        <v>8.7299999999999999E-3</v>
      </c>
      <c r="K5908" s="17">
        <v>2.04E-4</v>
      </c>
    </row>
    <row r="5909" spans="1:11" x14ac:dyDescent="0.45">
      <c r="A5909" s="10" t="s">
        <v>51</v>
      </c>
      <c r="B5909" s="20">
        <v>0.92900000000000005</v>
      </c>
      <c r="C5909" s="19">
        <v>217129</v>
      </c>
      <c r="D5909" s="19">
        <v>39726.997470000002</v>
      </c>
      <c r="E5909" s="23">
        <v>0.71418243800000003</v>
      </c>
      <c r="F5909" s="23">
        <v>0.39025368199999999</v>
      </c>
      <c r="G5909" s="17">
        <v>0.78018136699999996</v>
      </c>
      <c r="H5909" s="17">
        <v>0.21981863300000001</v>
      </c>
      <c r="I5909" s="17">
        <v>0.991067582</v>
      </c>
      <c r="J5909" s="17">
        <v>8.7299999999999999E-3</v>
      </c>
      <c r="K5909" s="17">
        <v>2.04E-4</v>
      </c>
    </row>
    <row r="5910" spans="1:11" x14ac:dyDescent="0.45">
      <c r="A5910" s="10" t="s">
        <v>51</v>
      </c>
      <c r="B5910" s="20">
        <v>0.93</v>
      </c>
      <c r="C5910" s="19">
        <v>217366</v>
      </c>
      <c r="D5910" s="19">
        <v>39897.265370000001</v>
      </c>
      <c r="E5910" s="23">
        <v>0.72297482000000002</v>
      </c>
      <c r="F5910" s="23">
        <v>0.39206892900000001</v>
      </c>
      <c r="G5910" s="17">
        <v>0.78015880999999998</v>
      </c>
      <c r="H5910" s="17">
        <v>0.21984118999999999</v>
      </c>
      <c r="I5910" s="17">
        <v>0.99104735499999996</v>
      </c>
      <c r="J5910" s="17">
        <v>8.7500000000000008E-3</v>
      </c>
      <c r="K5910" s="17">
        <v>2.03E-4</v>
      </c>
    </row>
    <row r="5911" spans="1:11" x14ac:dyDescent="0.45">
      <c r="A5911" s="10" t="s">
        <v>51</v>
      </c>
      <c r="B5911" s="20">
        <v>0.93100000000000005</v>
      </c>
      <c r="C5911" s="19">
        <v>217599</v>
      </c>
      <c r="D5911" s="19">
        <v>40066.460229999997</v>
      </c>
      <c r="E5911" s="23">
        <v>0.72968792599999999</v>
      </c>
      <c r="F5911" s="23">
        <v>0.393959581</v>
      </c>
      <c r="G5911" s="17">
        <v>0.78019200499999997</v>
      </c>
      <c r="H5911" s="17">
        <v>0.21980799500000001</v>
      </c>
      <c r="I5911" s="17">
        <v>0.99106164600000002</v>
      </c>
      <c r="J5911" s="17">
        <v>8.7399999999999995E-3</v>
      </c>
      <c r="K5911" s="17">
        <v>2.03E-4</v>
      </c>
    </row>
    <row r="5912" spans="1:11" x14ac:dyDescent="0.45">
      <c r="A5912" s="10" t="s">
        <v>51</v>
      </c>
      <c r="B5912" s="20">
        <v>0.93200000000000005</v>
      </c>
      <c r="C5912" s="19">
        <v>217828</v>
      </c>
      <c r="D5912" s="19">
        <v>40234.504180000004</v>
      </c>
      <c r="E5912" s="23">
        <v>0.73736822599999996</v>
      </c>
      <c r="F5912" s="23">
        <v>0.39583480700000001</v>
      </c>
      <c r="G5912" s="17">
        <v>0.78024404599999997</v>
      </c>
      <c r="H5912" s="17">
        <v>0.219755954</v>
      </c>
      <c r="I5912" s="17">
        <v>0.99103742900000003</v>
      </c>
      <c r="J5912" s="17">
        <v>8.7600000000000004E-3</v>
      </c>
      <c r="K5912" s="17">
        <v>2.03E-4</v>
      </c>
    </row>
    <row r="5913" spans="1:11" x14ac:dyDescent="0.45">
      <c r="A5913" s="10" t="s">
        <v>51</v>
      </c>
      <c r="B5913" s="20">
        <v>0.93300000000000005</v>
      </c>
      <c r="C5913" s="19">
        <v>218064</v>
      </c>
      <c r="D5913" s="19">
        <v>40409.355230000001</v>
      </c>
      <c r="E5913" s="23">
        <v>0.74560342099999999</v>
      </c>
      <c r="F5913" s="23">
        <v>0.397731693</v>
      </c>
      <c r="G5913" s="17">
        <v>0.78027551500000003</v>
      </c>
      <c r="H5913" s="17">
        <v>0.219724485</v>
      </c>
      <c r="I5913" s="17">
        <v>0.99105004699999999</v>
      </c>
      <c r="J5913" s="17">
        <v>8.7500000000000008E-3</v>
      </c>
      <c r="K5913" s="17">
        <v>2.02E-4</v>
      </c>
    </row>
    <row r="5914" spans="1:11" x14ac:dyDescent="0.45">
      <c r="A5914" s="10" t="s">
        <v>51</v>
      </c>
      <c r="B5914" s="20">
        <v>0.93400000000000005</v>
      </c>
      <c r="C5914" s="19">
        <v>218297</v>
      </c>
      <c r="D5914" s="19">
        <v>40583.733330000003</v>
      </c>
      <c r="E5914" s="23">
        <v>0.75147060899999996</v>
      </c>
      <c r="F5914" s="23">
        <v>0.39970465500000002</v>
      </c>
      <c r="G5914" s="17">
        <v>0.78029473599999999</v>
      </c>
      <c r="H5914" s="17">
        <v>0.21970526400000001</v>
      </c>
      <c r="I5914" s="17">
        <v>0.99107653500000004</v>
      </c>
      <c r="J5914" s="17">
        <v>8.7200000000000003E-3</v>
      </c>
      <c r="K5914" s="17">
        <v>2.02E-4</v>
      </c>
    </row>
    <row r="5915" spans="1:11" x14ac:dyDescent="0.45">
      <c r="A5915" s="10" t="s">
        <v>51</v>
      </c>
      <c r="B5915" s="20">
        <v>0.93500000000000005</v>
      </c>
      <c r="C5915" s="19">
        <v>218531</v>
      </c>
      <c r="D5915" s="19">
        <v>40760.752890000003</v>
      </c>
      <c r="E5915" s="23">
        <v>0.762081644</v>
      </c>
      <c r="F5915" s="23">
        <v>0.40168227200000001</v>
      </c>
      <c r="G5915" s="17">
        <v>0.78043389699999999</v>
      </c>
      <c r="H5915" s="17">
        <v>0.21956610300000001</v>
      </c>
      <c r="I5915" s="17">
        <v>0.991067535</v>
      </c>
      <c r="J5915" s="17">
        <v>8.7299999999999999E-3</v>
      </c>
      <c r="K5915" s="17">
        <v>2.0100000000000001E-4</v>
      </c>
    </row>
    <row r="5916" spans="1:11" x14ac:dyDescent="0.45">
      <c r="A5916" s="10" t="s">
        <v>51</v>
      </c>
      <c r="B5916" s="20">
        <v>0.93600000000000005</v>
      </c>
      <c r="C5916" s="19">
        <v>218766</v>
      </c>
      <c r="D5916" s="19">
        <v>40941.163820000002</v>
      </c>
      <c r="E5916" s="23">
        <v>0.77287096399999999</v>
      </c>
      <c r="F5916" s="23">
        <v>0.40366751099999998</v>
      </c>
      <c r="G5916" s="17">
        <v>0.78054176600000003</v>
      </c>
      <c r="H5916" s="17">
        <v>0.219458234</v>
      </c>
      <c r="I5916" s="17">
        <v>0.99105322200000001</v>
      </c>
      <c r="J5916" s="17">
        <v>8.7500000000000008E-3</v>
      </c>
      <c r="K5916" s="17">
        <v>2.0100000000000001E-4</v>
      </c>
    </row>
    <row r="5917" spans="1:11" x14ac:dyDescent="0.45">
      <c r="A5917" s="10" t="s">
        <v>51</v>
      </c>
      <c r="B5917" s="20">
        <v>0.93700000000000006</v>
      </c>
      <c r="C5917" s="19">
        <v>219000</v>
      </c>
      <c r="D5917" s="19">
        <v>41122.725930000001</v>
      </c>
      <c r="E5917" s="23">
        <v>0.78042526400000001</v>
      </c>
      <c r="F5917" s="23">
        <v>0.40574376000000001</v>
      </c>
      <c r="G5917" s="17">
        <v>0.78066666699999998</v>
      </c>
      <c r="H5917" s="17">
        <v>0.21933333299999999</v>
      </c>
      <c r="I5917" s="17">
        <v>0.99106054899999996</v>
      </c>
      <c r="J5917" s="17">
        <v>8.7399999999999995E-3</v>
      </c>
      <c r="K5917" s="17">
        <v>2.0000000000000001E-4</v>
      </c>
    </row>
    <row r="5918" spans="1:11" x14ac:dyDescent="0.45">
      <c r="A5918" s="10" t="s">
        <v>51</v>
      </c>
      <c r="B5918" s="20">
        <v>0.93799999999999994</v>
      </c>
      <c r="C5918" s="19">
        <v>219230</v>
      </c>
      <c r="D5918" s="19">
        <v>41303.023650000003</v>
      </c>
      <c r="E5918" s="23">
        <v>0.78764119499999996</v>
      </c>
      <c r="F5918" s="23">
        <v>0.40781690700000001</v>
      </c>
      <c r="G5918" s="17">
        <v>0.78067782699999999</v>
      </c>
      <c r="H5918" s="17">
        <v>0.21932217300000001</v>
      </c>
      <c r="I5918" s="17">
        <v>0.99103358799999997</v>
      </c>
      <c r="J5918" s="17">
        <v>8.77E-3</v>
      </c>
      <c r="K5918" s="17">
        <v>2.0000000000000001E-4</v>
      </c>
    </row>
    <row r="5919" spans="1:11" x14ac:dyDescent="0.45">
      <c r="A5919" s="10" t="s">
        <v>51</v>
      </c>
      <c r="B5919" s="20">
        <v>0.93899999999999995</v>
      </c>
      <c r="C5919" s="19">
        <v>219443</v>
      </c>
      <c r="D5919" s="19">
        <v>41471.691740000002</v>
      </c>
      <c r="E5919" s="23">
        <v>0.79561610999999999</v>
      </c>
      <c r="F5919" s="23">
        <v>0.40989060599999999</v>
      </c>
      <c r="G5919" s="17">
        <v>0.78075855699999996</v>
      </c>
      <c r="H5919" s="17">
        <v>0.21924144300000001</v>
      </c>
      <c r="I5919" s="17">
        <v>0.99104413800000002</v>
      </c>
      <c r="J5919" s="17">
        <v>8.7600000000000004E-3</v>
      </c>
      <c r="K5919" s="17">
        <v>2.0000000000000001E-4</v>
      </c>
    </row>
    <row r="5920" spans="1:11" x14ac:dyDescent="0.45">
      <c r="A5920" s="10" t="s">
        <v>51</v>
      </c>
      <c r="B5920" s="20">
        <v>0.94</v>
      </c>
      <c r="C5920" s="19">
        <v>219700</v>
      </c>
      <c r="D5920" s="19">
        <v>41677.153180000001</v>
      </c>
      <c r="E5920" s="23">
        <v>0.80463668799999999</v>
      </c>
      <c r="F5920" s="23">
        <v>0.41187115000000002</v>
      </c>
      <c r="G5920" s="17">
        <v>0.78083295399999997</v>
      </c>
      <c r="H5920" s="17">
        <v>0.219167046</v>
      </c>
      <c r="I5920" s="17">
        <v>0.99104378800000004</v>
      </c>
      <c r="J5920" s="17">
        <v>8.7600000000000004E-3</v>
      </c>
      <c r="K5920" s="17">
        <v>2.0000000000000001E-4</v>
      </c>
    </row>
    <row r="5921" spans="1:11" x14ac:dyDescent="0.45">
      <c r="A5921" s="10" t="s">
        <v>51</v>
      </c>
      <c r="B5921" s="20">
        <v>0.94099999999999995</v>
      </c>
      <c r="C5921" s="19">
        <v>219932</v>
      </c>
      <c r="D5921" s="19">
        <v>41865.032729999999</v>
      </c>
      <c r="E5921" s="23">
        <v>0.814562126</v>
      </c>
      <c r="F5921" s="23">
        <v>0.41417143200000001</v>
      </c>
      <c r="G5921" s="17">
        <v>0.780836804</v>
      </c>
      <c r="H5921" s="17">
        <v>0.219163196</v>
      </c>
      <c r="I5921" s="17">
        <v>0.99106237100000005</v>
      </c>
      <c r="J5921" s="17">
        <v>8.7399999999999995E-3</v>
      </c>
      <c r="K5921" s="17">
        <v>2.0000000000000001E-4</v>
      </c>
    </row>
    <row r="5922" spans="1:11" x14ac:dyDescent="0.45">
      <c r="A5922" s="10" t="s">
        <v>51</v>
      </c>
      <c r="B5922" s="20">
        <v>0.94199999999999995</v>
      </c>
      <c r="C5922" s="19">
        <v>220158</v>
      </c>
      <c r="D5922" s="19">
        <v>42050.380149999997</v>
      </c>
      <c r="E5922" s="23">
        <v>0.82431345700000003</v>
      </c>
      <c r="F5922" s="23">
        <v>0.41637416999999999</v>
      </c>
      <c r="G5922" s="17">
        <v>0.78094368599999997</v>
      </c>
      <c r="H5922" s="17">
        <v>0.219056314</v>
      </c>
      <c r="I5922" s="17">
        <v>0.99105028100000003</v>
      </c>
      <c r="J5922" s="17">
        <v>8.7500000000000008E-3</v>
      </c>
      <c r="K5922" s="17">
        <v>1.9900000000000001E-4</v>
      </c>
    </row>
    <row r="5923" spans="1:11" x14ac:dyDescent="0.45">
      <c r="A5923" s="10" t="s">
        <v>51</v>
      </c>
      <c r="B5923" s="20">
        <v>0.94299999999999995</v>
      </c>
      <c r="C5923" s="19">
        <v>220401</v>
      </c>
      <c r="D5923" s="19">
        <v>42251.672769999997</v>
      </c>
      <c r="E5923" s="23">
        <v>0.834043011</v>
      </c>
      <c r="F5923" s="23">
        <v>0.41855005099999998</v>
      </c>
      <c r="G5923" s="17">
        <v>0.78094927000000003</v>
      </c>
      <c r="H5923" s="17">
        <v>0.21905073</v>
      </c>
      <c r="I5923" s="17">
        <v>0.99104061899999996</v>
      </c>
      <c r="J5923" s="17">
        <v>8.7600000000000004E-3</v>
      </c>
      <c r="K5923" s="17">
        <v>1.9900000000000001E-4</v>
      </c>
    </row>
    <row r="5924" spans="1:11" x14ac:dyDescent="0.45">
      <c r="A5924" s="10" t="s">
        <v>51</v>
      </c>
      <c r="B5924" s="20">
        <v>0.94399999999999995</v>
      </c>
      <c r="C5924" s="19">
        <v>220634</v>
      </c>
      <c r="D5924" s="19">
        <v>42447.020839999997</v>
      </c>
      <c r="E5924" s="23">
        <v>0.84291282000000001</v>
      </c>
      <c r="F5924" s="23">
        <v>0.42088544900000002</v>
      </c>
      <c r="G5924" s="17">
        <v>0.78106728800000003</v>
      </c>
      <c r="H5924" s="17">
        <v>0.218932712</v>
      </c>
      <c r="I5924" s="17">
        <v>0.99105482700000003</v>
      </c>
      <c r="J5924" s="17">
        <v>8.7500000000000008E-3</v>
      </c>
      <c r="K5924" s="17">
        <v>1.9799999999999999E-4</v>
      </c>
    </row>
    <row r="5925" spans="1:11" x14ac:dyDescent="0.45">
      <c r="A5925" s="10" t="s">
        <v>51</v>
      </c>
      <c r="B5925" s="20">
        <v>0.94499999999999995</v>
      </c>
      <c r="C5925" s="19">
        <v>220865</v>
      </c>
      <c r="D5925" s="19">
        <v>42643.254950000002</v>
      </c>
      <c r="E5925" s="23">
        <v>0.85392477099999997</v>
      </c>
      <c r="F5925" s="23">
        <v>0.42318276900000001</v>
      </c>
      <c r="G5925" s="17">
        <v>0.78110157800000002</v>
      </c>
      <c r="H5925" s="17">
        <v>0.21889842200000001</v>
      </c>
      <c r="I5925" s="17">
        <v>0.99105245500000005</v>
      </c>
      <c r="J5925" s="17">
        <v>8.7500000000000008E-3</v>
      </c>
      <c r="K5925" s="17">
        <v>1.9799999999999999E-4</v>
      </c>
    </row>
    <row r="5926" spans="1:11" x14ac:dyDescent="0.45">
      <c r="A5926" s="10" t="s">
        <v>51</v>
      </c>
      <c r="B5926" s="20">
        <v>0.94599999999999995</v>
      </c>
      <c r="C5926" s="19">
        <v>221101</v>
      </c>
      <c r="D5926" s="19">
        <v>42846.658360000001</v>
      </c>
      <c r="E5926" s="23">
        <v>0.86900612099999996</v>
      </c>
      <c r="F5926" s="23">
        <v>0.42548736300000001</v>
      </c>
      <c r="G5926" s="17">
        <v>0.78125381599999999</v>
      </c>
      <c r="H5926" s="17">
        <v>0.21874618400000001</v>
      </c>
      <c r="I5926" s="17">
        <v>0.99105975999999996</v>
      </c>
      <c r="J5926" s="17">
        <v>8.7399999999999995E-3</v>
      </c>
      <c r="K5926" s="17">
        <v>1.9699999999999999E-4</v>
      </c>
    </row>
    <row r="5927" spans="1:11" x14ac:dyDescent="0.45">
      <c r="A5927" s="10" t="s">
        <v>51</v>
      </c>
      <c r="B5927" s="20">
        <v>0.94699999999999995</v>
      </c>
      <c r="C5927" s="19">
        <v>221335</v>
      </c>
      <c r="D5927" s="19">
        <v>43050.94109</v>
      </c>
      <c r="E5927" s="23">
        <v>0.878331957</v>
      </c>
      <c r="F5927" s="23">
        <v>0.42789501499999999</v>
      </c>
      <c r="G5927" s="17">
        <v>0.78133598400000004</v>
      </c>
      <c r="H5927" s="17">
        <v>0.21866401599999999</v>
      </c>
      <c r="I5927" s="17">
        <v>0.99105465000000004</v>
      </c>
      <c r="J5927" s="17">
        <v>8.7500000000000008E-3</v>
      </c>
      <c r="K5927" s="17">
        <v>1.9699999999999999E-4</v>
      </c>
    </row>
    <row r="5928" spans="1:11" x14ac:dyDescent="0.45">
      <c r="A5928" s="10" t="s">
        <v>51</v>
      </c>
      <c r="B5928" s="20">
        <v>0.94799999999999995</v>
      </c>
      <c r="C5928" s="19">
        <v>221561</v>
      </c>
      <c r="D5928" s="19">
        <v>43250.617270000002</v>
      </c>
      <c r="E5928" s="23">
        <v>0.88950396300000001</v>
      </c>
      <c r="F5928" s="23">
        <v>0.43031759600000002</v>
      </c>
      <c r="G5928" s="17">
        <v>0.78150035399999995</v>
      </c>
      <c r="H5928" s="17">
        <v>0.21849964599999999</v>
      </c>
      <c r="I5928" s="17">
        <v>0.99106272299999998</v>
      </c>
      <c r="J5928" s="17">
        <v>8.7399999999999995E-3</v>
      </c>
      <c r="K5928" s="17">
        <v>1.9599999999999999E-4</v>
      </c>
    </row>
    <row r="5929" spans="1:11" x14ac:dyDescent="0.45">
      <c r="A5929" s="10" t="s">
        <v>51</v>
      </c>
      <c r="B5929" s="20">
        <v>0.94899999999999995</v>
      </c>
      <c r="C5929" s="19">
        <v>221795</v>
      </c>
      <c r="D5929" s="19">
        <v>43460.046219999997</v>
      </c>
      <c r="E5929" s="23">
        <v>0.89997195200000002</v>
      </c>
      <c r="F5929" s="23">
        <v>0.43271280400000001</v>
      </c>
      <c r="G5929" s="17">
        <v>0.78161365199999999</v>
      </c>
      <c r="H5929" s="17">
        <v>0.21838634800000001</v>
      </c>
      <c r="I5929" s="17">
        <v>0.99107382200000005</v>
      </c>
      <c r="J5929" s="17">
        <v>8.7299999999999999E-3</v>
      </c>
      <c r="K5929" s="17">
        <v>1.9599999999999999E-4</v>
      </c>
    </row>
    <row r="5930" spans="1:11" x14ac:dyDescent="0.45">
      <c r="A5930" s="10" t="s">
        <v>51</v>
      </c>
      <c r="B5930" s="20">
        <v>0.95</v>
      </c>
      <c r="C5930" s="19">
        <v>222035</v>
      </c>
      <c r="D5930" s="19">
        <v>43677.445899999999</v>
      </c>
      <c r="E5930" s="23">
        <v>0.91109384599999998</v>
      </c>
      <c r="F5930" s="23">
        <v>0.435230383</v>
      </c>
      <c r="G5930" s="17">
        <v>0.781710091</v>
      </c>
      <c r="H5930" s="17">
        <v>0.218289909</v>
      </c>
      <c r="I5930" s="17">
        <v>0.99107534500000005</v>
      </c>
      <c r="J5930" s="17">
        <v>8.7299999999999999E-3</v>
      </c>
      <c r="K5930" s="17">
        <v>1.95E-4</v>
      </c>
    </row>
    <row r="5931" spans="1:11" x14ac:dyDescent="0.45">
      <c r="A5931" s="10" t="s">
        <v>51</v>
      </c>
      <c r="B5931" s="20">
        <v>0.95099999999999996</v>
      </c>
      <c r="C5931" s="19">
        <v>222268</v>
      </c>
      <c r="D5931" s="19">
        <v>43890.992380000003</v>
      </c>
      <c r="E5931" s="23">
        <v>0.92272027599999995</v>
      </c>
      <c r="F5931" s="23">
        <v>0.43782377300000003</v>
      </c>
      <c r="G5931" s="17">
        <v>0.78172746400000004</v>
      </c>
      <c r="H5931" s="17">
        <v>0.21827253599999999</v>
      </c>
      <c r="I5931" s="17">
        <v>0.99107695399999995</v>
      </c>
      <c r="J5931" s="17">
        <v>8.7299999999999999E-3</v>
      </c>
      <c r="K5931" s="17">
        <v>1.95E-4</v>
      </c>
    </row>
    <row r="5932" spans="1:11" x14ac:dyDescent="0.45">
      <c r="A5932" s="10" t="s">
        <v>51</v>
      </c>
      <c r="B5932" s="20">
        <v>0.95199999999999996</v>
      </c>
      <c r="C5932" s="19">
        <v>222500</v>
      </c>
      <c r="D5932" s="19">
        <v>44106.348189999997</v>
      </c>
      <c r="E5932" s="23">
        <v>0.93319403000000001</v>
      </c>
      <c r="F5932" s="23">
        <v>0.44039500599999998</v>
      </c>
      <c r="G5932" s="17">
        <v>0.78178426999999995</v>
      </c>
      <c r="H5932" s="17">
        <v>0.21821573</v>
      </c>
      <c r="I5932" s="17">
        <v>0.99105489300000005</v>
      </c>
      <c r="J5932" s="17">
        <v>8.7500000000000008E-3</v>
      </c>
      <c r="K5932" s="17">
        <v>1.95E-4</v>
      </c>
    </row>
    <row r="5933" spans="1:11" x14ac:dyDescent="0.45">
      <c r="A5933" s="10" t="s">
        <v>51</v>
      </c>
      <c r="B5933" s="20">
        <v>0.95299999999999996</v>
      </c>
      <c r="C5933" s="19">
        <v>222735</v>
      </c>
      <c r="D5933" s="19">
        <v>44327.258979999999</v>
      </c>
      <c r="E5933" s="23">
        <v>0.94588035299999995</v>
      </c>
      <c r="F5933" s="23">
        <v>0.44296993200000001</v>
      </c>
      <c r="G5933" s="17">
        <v>0.78189777100000002</v>
      </c>
      <c r="H5933" s="17">
        <v>0.21810222900000001</v>
      </c>
      <c r="I5933" s="17">
        <v>0.99105683899999997</v>
      </c>
      <c r="J5933" s="17">
        <v>8.7500000000000008E-3</v>
      </c>
      <c r="K5933" s="17">
        <v>1.9599999999999999E-4</v>
      </c>
    </row>
    <row r="5934" spans="1:11" x14ac:dyDescent="0.45">
      <c r="A5934" s="10" t="s">
        <v>51</v>
      </c>
      <c r="B5934" s="20">
        <v>0.95399999999999996</v>
      </c>
      <c r="C5934" s="19">
        <v>222966</v>
      </c>
      <c r="D5934" s="19">
        <v>44547.092519999998</v>
      </c>
      <c r="E5934" s="23">
        <v>0.96157401899999995</v>
      </c>
      <c r="F5934" s="23">
        <v>0.44561274899999997</v>
      </c>
      <c r="G5934" s="17">
        <v>0.78196227200000001</v>
      </c>
      <c r="H5934" s="17">
        <v>0.21803772799999999</v>
      </c>
      <c r="I5934" s="17">
        <v>0.99106731999999997</v>
      </c>
      <c r="J5934" s="17">
        <v>8.7399999999999995E-3</v>
      </c>
      <c r="K5934" s="17">
        <v>1.9599999999999999E-4</v>
      </c>
    </row>
    <row r="5935" spans="1:11" x14ac:dyDescent="0.45">
      <c r="A5935" s="10" t="s">
        <v>51</v>
      </c>
      <c r="B5935" s="20">
        <v>0.95499999999999996</v>
      </c>
      <c r="C5935" s="19">
        <v>223202</v>
      </c>
      <c r="D5935" s="19">
        <v>44775.996290000003</v>
      </c>
      <c r="E5935" s="23">
        <v>0.97771911300000003</v>
      </c>
      <c r="F5935" s="23">
        <v>0.44835767399999998</v>
      </c>
      <c r="G5935" s="17">
        <v>0.78198224000000005</v>
      </c>
      <c r="H5935" s="17">
        <v>0.21801776</v>
      </c>
      <c r="I5935" s="17">
        <v>0.99104828199999995</v>
      </c>
      <c r="J5935" s="17">
        <v>8.7600000000000004E-3</v>
      </c>
      <c r="K5935" s="17">
        <v>1.95E-4</v>
      </c>
    </row>
    <row r="5936" spans="1:11" x14ac:dyDescent="0.45">
      <c r="A5936" s="10" t="s">
        <v>51</v>
      </c>
      <c r="B5936" s="20">
        <v>0.95599999999999996</v>
      </c>
      <c r="C5936" s="19">
        <v>223436</v>
      </c>
      <c r="D5936" s="19">
        <v>45006.66416</v>
      </c>
      <c r="E5936" s="23">
        <v>0.99379788499999999</v>
      </c>
      <c r="F5936" s="23">
        <v>0.45111336299999999</v>
      </c>
      <c r="G5936" s="17">
        <v>0.78208972600000004</v>
      </c>
      <c r="H5936" s="17">
        <v>0.21791027399999999</v>
      </c>
      <c r="I5936" s="17">
        <v>0.99104995600000001</v>
      </c>
      <c r="J5936" s="17">
        <v>8.7600000000000004E-3</v>
      </c>
      <c r="K5936" s="17">
        <v>1.95E-4</v>
      </c>
    </row>
    <row r="5937" spans="1:11" x14ac:dyDescent="0.45">
      <c r="A5937" s="10" t="s">
        <v>51</v>
      </c>
      <c r="B5937" s="20">
        <v>0.95699999999999996</v>
      </c>
      <c r="C5937" s="19">
        <v>223668</v>
      </c>
      <c r="D5937" s="19">
        <v>45238.864139999998</v>
      </c>
      <c r="E5937" s="23">
        <v>1.0093973679999999</v>
      </c>
      <c r="F5937" s="23">
        <v>0.45385302999999999</v>
      </c>
      <c r="G5937" s="17">
        <v>0.78215927200000002</v>
      </c>
      <c r="H5937" s="17">
        <v>0.21784072800000001</v>
      </c>
      <c r="I5937" s="17">
        <v>0.99103113200000004</v>
      </c>
      <c r="J5937" s="17">
        <v>8.77E-3</v>
      </c>
      <c r="K5937" s="17">
        <v>1.95E-4</v>
      </c>
    </row>
    <row r="5938" spans="1:11" x14ac:dyDescent="0.45">
      <c r="A5938" s="10" t="s">
        <v>51</v>
      </c>
      <c r="B5938" s="20">
        <v>0.95799999999999996</v>
      </c>
      <c r="C5938" s="19">
        <v>223903</v>
      </c>
      <c r="D5938" s="19">
        <v>45477.711459999999</v>
      </c>
      <c r="E5938" s="23">
        <v>1.0258705079999999</v>
      </c>
      <c r="F5938" s="23">
        <v>0.45685265800000002</v>
      </c>
      <c r="G5938" s="17">
        <v>0.78221372600000005</v>
      </c>
      <c r="H5938" s="17">
        <v>0.217786274</v>
      </c>
      <c r="I5938" s="17">
        <v>0.99103661899999995</v>
      </c>
      <c r="J5938" s="17">
        <v>8.77E-3</v>
      </c>
      <c r="K5938" s="17">
        <v>1.94E-4</v>
      </c>
    </row>
    <row r="5939" spans="1:11" x14ac:dyDescent="0.45">
      <c r="A5939" s="10" t="s">
        <v>51</v>
      </c>
      <c r="B5939" s="20">
        <v>0.95899999999999996</v>
      </c>
      <c r="C5939" s="19">
        <v>224136</v>
      </c>
      <c r="D5939" s="19">
        <v>45718.407709999999</v>
      </c>
      <c r="E5939" s="23">
        <v>1.0404062059999999</v>
      </c>
      <c r="F5939" s="23">
        <v>0.459773184</v>
      </c>
      <c r="G5939" s="17">
        <v>0.78227504699999995</v>
      </c>
      <c r="H5939" s="17">
        <v>0.217724953</v>
      </c>
      <c r="I5939" s="17">
        <v>0.991040582</v>
      </c>
      <c r="J5939" s="17">
        <v>8.77E-3</v>
      </c>
      <c r="K5939" s="17">
        <v>1.94E-4</v>
      </c>
    </row>
    <row r="5940" spans="1:11" x14ac:dyDescent="0.45">
      <c r="A5940" s="10" t="s">
        <v>51</v>
      </c>
      <c r="B5940" s="20">
        <v>0.96</v>
      </c>
      <c r="C5940" s="19">
        <v>224363</v>
      </c>
      <c r="D5940" s="19">
        <v>45956.258289999998</v>
      </c>
      <c r="E5940" s="23">
        <v>1.055443387</v>
      </c>
      <c r="F5940" s="23">
        <v>0.462794859</v>
      </c>
      <c r="G5940" s="17">
        <v>0.78237944800000003</v>
      </c>
      <c r="H5940" s="17">
        <v>0.21762055199999999</v>
      </c>
      <c r="I5940" s="17">
        <v>0.99105824099999995</v>
      </c>
      <c r="J5940" s="17">
        <v>8.7500000000000008E-3</v>
      </c>
      <c r="K5940" s="17">
        <v>1.93E-4</v>
      </c>
    </row>
    <row r="5941" spans="1:11" x14ac:dyDescent="0.45">
      <c r="A5941" s="10" t="s">
        <v>51</v>
      </c>
      <c r="B5941" s="20">
        <v>0.96099999999999997</v>
      </c>
      <c r="C5941" s="19">
        <v>224600</v>
      </c>
      <c r="D5941" s="19">
        <v>46208.301480000002</v>
      </c>
      <c r="E5941" s="23">
        <v>1.0742389889999999</v>
      </c>
      <c r="F5941" s="23">
        <v>0.465762238</v>
      </c>
      <c r="G5941" s="17">
        <v>0.78247996399999997</v>
      </c>
      <c r="H5941" s="17">
        <v>0.217520036</v>
      </c>
      <c r="I5941" s="17">
        <v>0.991066114</v>
      </c>
      <c r="J5941" s="17">
        <v>8.7399999999999995E-3</v>
      </c>
      <c r="K5941" s="17">
        <v>1.93E-4</v>
      </c>
    </row>
    <row r="5942" spans="1:11" x14ac:dyDescent="0.45">
      <c r="A5942" s="10" t="s">
        <v>51</v>
      </c>
      <c r="B5942" s="20">
        <v>0.96199999999999997</v>
      </c>
      <c r="C5942" s="19">
        <v>224834</v>
      </c>
      <c r="D5942" s="19">
        <v>46462.099699999999</v>
      </c>
      <c r="E5942" s="23">
        <v>1.096084072</v>
      </c>
      <c r="F5942" s="23">
        <v>0.46887682200000003</v>
      </c>
      <c r="G5942" s="17">
        <v>0.78259071099999999</v>
      </c>
      <c r="H5942" s="17">
        <v>0.21740928900000001</v>
      </c>
      <c r="I5942" s="17">
        <v>0.99108111799999998</v>
      </c>
      <c r="J5942" s="17">
        <v>8.7299999999999999E-3</v>
      </c>
      <c r="K5942" s="17">
        <v>1.92E-4</v>
      </c>
    </row>
    <row r="5943" spans="1:11" x14ac:dyDescent="0.45">
      <c r="A5943" s="10" t="s">
        <v>51</v>
      </c>
      <c r="B5943" s="20">
        <v>0.96299999999999997</v>
      </c>
      <c r="C5943" s="19">
        <v>225070</v>
      </c>
      <c r="D5943" s="19">
        <v>46722.809399999998</v>
      </c>
      <c r="E5943" s="23">
        <v>1.11421182</v>
      </c>
      <c r="F5943" s="23">
        <v>0.47214495000000001</v>
      </c>
      <c r="G5943" s="17">
        <v>0.78271204500000002</v>
      </c>
      <c r="H5943" s="17">
        <v>0.217287955</v>
      </c>
      <c r="I5943" s="17">
        <v>0.99109227099999997</v>
      </c>
      <c r="J5943" s="17">
        <v>8.7200000000000003E-3</v>
      </c>
      <c r="K5943" s="17">
        <v>1.92E-4</v>
      </c>
    </row>
    <row r="5944" spans="1:11" x14ac:dyDescent="0.45">
      <c r="A5944" s="10" t="s">
        <v>51</v>
      </c>
      <c r="B5944" s="20">
        <v>0.96399999999999997</v>
      </c>
      <c r="C5944" s="19">
        <v>225303</v>
      </c>
      <c r="D5944" s="19">
        <v>46985.054380000001</v>
      </c>
      <c r="E5944" s="23">
        <v>1.137216166</v>
      </c>
      <c r="F5944" s="23">
        <v>0.475400618</v>
      </c>
      <c r="G5944" s="17">
        <v>0.78287905599999996</v>
      </c>
      <c r="H5944" s="17">
        <v>0.21712094400000001</v>
      </c>
      <c r="I5944" s="17">
        <v>0.99110461800000005</v>
      </c>
      <c r="J5944" s="17">
        <v>8.6999999999999994E-3</v>
      </c>
      <c r="K5944" s="17">
        <v>1.9100000000000001E-4</v>
      </c>
    </row>
    <row r="5945" spans="1:11" x14ac:dyDescent="0.45">
      <c r="A5945" s="10" t="s">
        <v>51</v>
      </c>
      <c r="B5945" s="20">
        <v>0.96499999999999997</v>
      </c>
      <c r="C5945" s="19">
        <v>225536</v>
      </c>
      <c r="D5945" s="19">
        <v>47252.303249999997</v>
      </c>
      <c r="E5945" s="23">
        <v>1.1572863790000001</v>
      </c>
      <c r="F5945" s="23">
        <v>0.47877868400000001</v>
      </c>
      <c r="G5945" s="17">
        <v>0.78294817699999997</v>
      </c>
      <c r="H5945" s="17">
        <v>0.217051823</v>
      </c>
      <c r="I5945" s="17">
        <v>0.99111864299999997</v>
      </c>
      <c r="J5945" s="17">
        <v>8.6899999999999998E-3</v>
      </c>
      <c r="K5945" s="17">
        <v>1.9100000000000001E-4</v>
      </c>
    </row>
    <row r="5946" spans="1:11" x14ac:dyDescent="0.45">
      <c r="A5946" s="10" t="s">
        <v>51</v>
      </c>
      <c r="B5946" s="20">
        <v>0.96599999999999997</v>
      </c>
      <c r="C5946" s="19">
        <v>225769</v>
      </c>
      <c r="D5946" s="19">
        <v>47524.149290000001</v>
      </c>
      <c r="E5946" s="23">
        <v>1.178933681</v>
      </c>
      <c r="F5946" s="23">
        <v>0.482191969</v>
      </c>
      <c r="G5946" s="17">
        <v>0.78305701800000005</v>
      </c>
      <c r="H5946" s="17">
        <v>0.21694298200000001</v>
      </c>
      <c r="I5946" s="17">
        <v>0.99113109600000004</v>
      </c>
      <c r="J5946" s="17">
        <v>8.6800000000000002E-3</v>
      </c>
      <c r="K5946" s="17">
        <v>1.9000000000000001E-4</v>
      </c>
    </row>
    <row r="5947" spans="1:11" x14ac:dyDescent="0.45">
      <c r="A5947" s="10" t="s">
        <v>51</v>
      </c>
      <c r="B5947" s="20">
        <v>0.96699999999999997</v>
      </c>
      <c r="C5947" s="19">
        <v>226004</v>
      </c>
      <c r="D5947" s="19">
        <v>47804.168539999999</v>
      </c>
      <c r="E5947" s="23">
        <v>1.202373986</v>
      </c>
      <c r="F5947" s="23">
        <v>0.485674157</v>
      </c>
      <c r="G5947" s="17">
        <v>0.78316755500000002</v>
      </c>
      <c r="H5947" s="17">
        <v>0.21683244500000001</v>
      </c>
      <c r="I5947" s="17">
        <v>0.99112678899999995</v>
      </c>
      <c r="J5947" s="17">
        <v>8.6800000000000002E-3</v>
      </c>
      <c r="K5947" s="17">
        <v>1.9000000000000001E-4</v>
      </c>
    </row>
    <row r="5948" spans="1:11" x14ac:dyDescent="0.45">
      <c r="A5948" s="10" t="s">
        <v>51</v>
      </c>
      <c r="B5948" s="20">
        <v>0.96799999999999997</v>
      </c>
      <c r="C5948" s="19">
        <v>226238</v>
      </c>
      <c r="D5948" s="19">
        <v>48088.443650000001</v>
      </c>
      <c r="E5948" s="23">
        <v>1.225141856</v>
      </c>
      <c r="F5948" s="23">
        <v>0.48931379000000003</v>
      </c>
      <c r="G5948" s="17">
        <v>0.78331226399999998</v>
      </c>
      <c r="H5948" s="17">
        <v>0.21668773599999999</v>
      </c>
      <c r="I5948" s="17">
        <v>0.991135934</v>
      </c>
      <c r="J5948" s="17">
        <v>8.6700000000000006E-3</v>
      </c>
      <c r="K5948" s="17">
        <v>1.8900000000000001E-4</v>
      </c>
    </row>
    <row r="5949" spans="1:11" x14ac:dyDescent="0.45">
      <c r="A5949" s="10" t="s">
        <v>51</v>
      </c>
      <c r="B5949" s="20">
        <v>0.96899999999999997</v>
      </c>
      <c r="C5949" s="19">
        <v>226471</v>
      </c>
      <c r="D5949" s="19">
        <v>48376.612719999997</v>
      </c>
      <c r="E5949" s="23">
        <v>1.249831541</v>
      </c>
      <c r="F5949" s="23">
        <v>0.49279049000000003</v>
      </c>
      <c r="G5949" s="17">
        <v>0.78340273100000002</v>
      </c>
      <c r="H5949" s="17">
        <v>0.21659726900000001</v>
      </c>
      <c r="I5949" s="17">
        <v>0.991127074</v>
      </c>
      <c r="J5949" s="17">
        <v>8.6800000000000002E-3</v>
      </c>
      <c r="K5949" s="17">
        <v>1.8900000000000001E-4</v>
      </c>
    </row>
    <row r="5950" spans="1:11" x14ac:dyDescent="0.45">
      <c r="A5950" s="10" t="s">
        <v>51</v>
      </c>
      <c r="B5950" s="20">
        <v>0.97</v>
      </c>
      <c r="C5950" s="19">
        <v>226705</v>
      </c>
      <c r="D5950" s="19">
        <v>48672.2762</v>
      </c>
      <c r="E5950" s="23">
        <v>1.279002266</v>
      </c>
      <c r="F5950" s="23">
        <v>0.49671274399999998</v>
      </c>
      <c r="G5950" s="17">
        <v>0.78352484499999997</v>
      </c>
      <c r="H5950" s="17">
        <v>0.216475155</v>
      </c>
      <c r="I5950" s="17">
        <v>0.99112776000000002</v>
      </c>
      <c r="J5950" s="17">
        <v>8.6800000000000002E-3</v>
      </c>
      <c r="K5950" s="17">
        <v>1.8900000000000001E-4</v>
      </c>
    </row>
    <row r="5951" spans="1:11" x14ac:dyDescent="0.45">
      <c r="A5951" s="10" t="s">
        <v>51</v>
      </c>
      <c r="B5951" s="20">
        <v>0.97099999999999997</v>
      </c>
      <c r="C5951" s="19">
        <v>226933</v>
      </c>
      <c r="D5951" s="19">
        <v>48966.624940000002</v>
      </c>
      <c r="E5951" s="23">
        <v>1.3032426189999999</v>
      </c>
      <c r="F5951" s="23">
        <v>0.50062663500000004</v>
      </c>
      <c r="G5951" s="17">
        <v>0.78362776700000003</v>
      </c>
      <c r="H5951" s="17">
        <v>0.216372233</v>
      </c>
      <c r="I5951" s="17">
        <v>0.99113517799999995</v>
      </c>
      <c r="J5951" s="17">
        <v>8.6800000000000002E-3</v>
      </c>
      <c r="K5951" s="17">
        <v>1.8799999999999999E-4</v>
      </c>
    </row>
    <row r="5952" spans="1:11" x14ac:dyDescent="0.45">
      <c r="A5952" s="10" t="s">
        <v>51</v>
      </c>
      <c r="B5952" s="20">
        <v>0.97199999999999998</v>
      </c>
      <c r="C5952" s="19">
        <v>227166</v>
      </c>
      <c r="D5952" s="19">
        <v>49273.742810000003</v>
      </c>
      <c r="E5952" s="23">
        <v>1.3328806040000001</v>
      </c>
      <c r="F5952" s="23">
        <v>0.50450424800000004</v>
      </c>
      <c r="G5952" s="17">
        <v>0.78372203600000001</v>
      </c>
      <c r="H5952" s="17">
        <v>0.21627796399999999</v>
      </c>
      <c r="I5952" s="17">
        <v>0.99115638500000003</v>
      </c>
      <c r="J5952" s="17">
        <v>8.6499999999999997E-3</v>
      </c>
      <c r="K5952" s="17">
        <v>1.9000000000000001E-4</v>
      </c>
    </row>
    <row r="5953" spans="1:11" x14ac:dyDescent="0.45">
      <c r="A5953" s="10" t="s">
        <v>51</v>
      </c>
      <c r="B5953" s="20">
        <v>0.97299999999999998</v>
      </c>
      <c r="C5953" s="19">
        <v>227405</v>
      </c>
      <c r="D5953" s="19">
        <v>49596.109089999998</v>
      </c>
      <c r="E5953" s="23">
        <v>1.367094665</v>
      </c>
      <c r="F5953" s="23">
        <v>0.50856093000000002</v>
      </c>
      <c r="G5953" s="17">
        <v>0.78379982800000003</v>
      </c>
      <c r="H5953" s="17">
        <v>0.216200172</v>
      </c>
      <c r="I5953" s="17">
        <v>0.99116237399999996</v>
      </c>
      <c r="J5953" s="17">
        <v>8.6499999999999997E-3</v>
      </c>
      <c r="K5953" s="17">
        <v>1.8900000000000001E-4</v>
      </c>
    </row>
    <row r="5954" spans="1:11" x14ac:dyDescent="0.45">
      <c r="A5954" s="10" t="s">
        <v>51</v>
      </c>
      <c r="B5954" s="20">
        <v>0.97399999999999998</v>
      </c>
      <c r="C5954" s="19">
        <v>227638</v>
      </c>
      <c r="D5954" s="19">
        <v>49918.799980000003</v>
      </c>
      <c r="E5954" s="23">
        <v>1.4016332060000001</v>
      </c>
      <c r="F5954" s="23">
        <v>0.51281751399999997</v>
      </c>
      <c r="G5954" s="17">
        <v>0.78388054699999998</v>
      </c>
      <c r="H5954" s="17">
        <v>0.21611945299999999</v>
      </c>
      <c r="I5954" s="17">
        <v>0.99112840000000002</v>
      </c>
      <c r="J5954" s="17">
        <v>8.6800000000000002E-3</v>
      </c>
      <c r="K5954" s="17">
        <v>1.8900000000000001E-4</v>
      </c>
    </row>
    <row r="5955" spans="1:11" x14ac:dyDescent="0.45">
      <c r="A5955" s="10" t="s">
        <v>51</v>
      </c>
      <c r="B5955" s="20">
        <v>0.97499999999999998</v>
      </c>
      <c r="C5955" s="19">
        <v>227872</v>
      </c>
      <c r="D5955" s="19">
        <v>50250.312189999997</v>
      </c>
      <c r="E5955" s="23">
        <v>1.433041893</v>
      </c>
      <c r="F5955" s="23">
        <v>0.51713569199999998</v>
      </c>
      <c r="G5955" s="17">
        <v>0.78395766</v>
      </c>
      <c r="H5955" s="17">
        <v>0.21604234</v>
      </c>
      <c r="I5955" s="17">
        <v>0.99112845299999996</v>
      </c>
      <c r="J5955" s="17">
        <v>8.6800000000000002E-3</v>
      </c>
      <c r="K5955" s="17">
        <v>1.8900000000000001E-4</v>
      </c>
    </row>
    <row r="5956" spans="1:11" x14ac:dyDescent="0.45">
      <c r="A5956" s="10" t="s">
        <v>51</v>
      </c>
      <c r="B5956" s="20">
        <v>0.97599999999999998</v>
      </c>
      <c r="C5956" s="19">
        <v>228105</v>
      </c>
      <c r="D5956" s="19">
        <v>50588.350039999998</v>
      </c>
      <c r="E5956" s="23">
        <v>1.4706597020000001</v>
      </c>
      <c r="F5956" s="23">
        <v>0.52161122400000004</v>
      </c>
      <c r="G5956" s="17">
        <v>0.78405558799999997</v>
      </c>
      <c r="H5956" s="17">
        <v>0.215944412</v>
      </c>
      <c r="I5956" s="17">
        <v>0.99110232399999998</v>
      </c>
      <c r="J5956" s="17">
        <v>8.7100000000000007E-3</v>
      </c>
      <c r="K5956" s="17">
        <v>1.8799999999999999E-4</v>
      </c>
    </row>
    <row r="5957" spans="1:11" x14ac:dyDescent="0.45">
      <c r="A5957" s="10" t="s">
        <v>51</v>
      </c>
      <c r="B5957" s="20">
        <v>0.97699999999999998</v>
      </c>
      <c r="C5957" s="19">
        <v>228339</v>
      </c>
      <c r="D5957" s="19">
        <v>50938.1201</v>
      </c>
      <c r="E5957" s="23">
        <v>1.5156204950000001</v>
      </c>
      <c r="F5957" s="23">
        <v>0.52611502799999998</v>
      </c>
      <c r="G5957" s="17">
        <v>0.78415864099999999</v>
      </c>
      <c r="H5957" s="17">
        <v>0.21584135900000001</v>
      </c>
      <c r="I5957" s="17">
        <v>0.99110013699999999</v>
      </c>
      <c r="J5957" s="17">
        <v>8.7100000000000007E-3</v>
      </c>
      <c r="K5957" s="17">
        <v>1.9000000000000001E-4</v>
      </c>
    </row>
    <row r="5958" spans="1:11" x14ac:dyDescent="0.45">
      <c r="A5958" s="10" t="s">
        <v>51</v>
      </c>
      <c r="B5958" s="20">
        <v>0.97799999999999998</v>
      </c>
      <c r="C5958" s="19">
        <v>228572</v>
      </c>
      <c r="D5958" s="19">
        <v>51296.905599999998</v>
      </c>
      <c r="E5958" s="23">
        <v>1.5627905609999999</v>
      </c>
      <c r="F5958" s="23">
        <v>0.53086531599999998</v>
      </c>
      <c r="G5958" s="17">
        <v>0.78426928900000004</v>
      </c>
      <c r="H5958" s="17">
        <v>0.21573071099999999</v>
      </c>
      <c r="I5958" s="17">
        <v>0.99110175099999998</v>
      </c>
      <c r="J5958" s="17">
        <v>8.7100000000000007E-3</v>
      </c>
      <c r="K5958" s="17">
        <v>1.9100000000000001E-4</v>
      </c>
    </row>
    <row r="5959" spans="1:11" x14ac:dyDescent="0.45">
      <c r="A5959" s="10" t="s">
        <v>51</v>
      </c>
      <c r="B5959" s="20">
        <v>0.97899999999999998</v>
      </c>
      <c r="C5959" s="19">
        <v>228801</v>
      </c>
      <c r="D5959" s="19">
        <v>51659.415489999999</v>
      </c>
      <c r="E5959" s="23">
        <v>1.6084663020000001</v>
      </c>
      <c r="F5959" s="23">
        <v>0.535771149</v>
      </c>
      <c r="G5959" s="17">
        <v>0.784380313</v>
      </c>
      <c r="H5959" s="17">
        <v>0.215619687</v>
      </c>
      <c r="I5959" s="17">
        <v>0.99110375900000003</v>
      </c>
      <c r="J5959" s="17">
        <v>8.7100000000000007E-3</v>
      </c>
      <c r="K5959" s="17">
        <v>1.9100000000000001E-4</v>
      </c>
    </row>
    <row r="5960" spans="1:11" x14ac:dyDescent="0.45">
      <c r="A5960" s="10" t="s">
        <v>51</v>
      </c>
      <c r="B5960" s="20">
        <v>0.98</v>
      </c>
      <c r="C5960" s="19">
        <v>229039</v>
      </c>
      <c r="D5960" s="19">
        <v>52046.55416</v>
      </c>
      <c r="E5960" s="23">
        <v>1.647087443</v>
      </c>
      <c r="F5960" s="23">
        <v>0.54076820400000003</v>
      </c>
      <c r="G5960" s="17">
        <v>0.78446902100000004</v>
      </c>
      <c r="H5960" s="17">
        <v>0.21553097900000001</v>
      </c>
      <c r="I5960" s="17">
        <v>0.99109641900000001</v>
      </c>
      <c r="J5960" s="17">
        <v>8.7100000000000007E-3</v>
      </c>
      <c r="K5960" s="17">
        <v>1.9000000000000001E-4</v>
      </c>
    </row>
    <row r="5961" spans="1:11" x14ac:dyDescent="0.45">
      <c r="A5961" s="10" t="s">
        <v>51</v>
      </c>
      <c r="B5961" s="20">
        <v>0.98099999999999998</v>
      </c>
      <c r="C5961" s="19">
        <v>229272</v>
      </c>
      <c r="D5961" s="19">
        <v>52436.749129999997</v>
      </c>
      <c r="E5961" s="23">
        <v>1.703095684</v>
      </c>
      <c r="F5961" s="23">
        <v>0.54612159599999999</v>
      </c>
      <c r="G5961" s="17">
        <v>0.78460518499999998</v>
      </c>
      <c r="H5961" s="17">
        <v>0.21539481499999999</v>
      </c>
      <c r="I5961" s="17">
        <v>0.99106393599999998</v>
      </c>
      <c r="J5961" s="17">
        <v>8.7500000000000008E-3</v>
      </c>
      <c r="K5961" s="17">
        <v>1.9000000000000001E-4</v>
      </c>
    </row>
    <row r="5962" spans="1:11" x14ac:dyDescent="0.45">
      <c r="A5962" s="10" t="s">
        <v>51</v>
      </c>
      <c r="B5962" s="20">
        <v>0.98199999999999998</v>
      </c>
      <c r="C5962" s="19">
        <v>229506</v>
      </c>
      <c r="D5962" s="19">
        <v>52842.364450000001</v>
      </c>
      <c r="E5962" s="23">
        <v>1.7568748160000001</v>
      </c>
      <c r="F5962" s="23">
        <v>0.55155945299999998</v>
      </c>
      <c r="G5962" s="17">
        <v>0.78470715400000002</v>
      </c>
      <c r="H5962" s="17">
        <v>0.21529284600000001</v>
      </c>
      <c r="I5962" s="17">
        <v>0.99102571299999997</v>
      </c>
      <c r="J5962" s="17">
        <v>8.7799999999999996E-3</v>
      </c>
      <c r="K5962" s="17">
        <v>1.8900000000000001E-4</v>
      </c>
    </row>
    <row r="5963" spans="1:11" x14ac:dyDescent="0.45">
      <c r="A5963" s="10" t="s">
        <v>51</v>
      </c>
      <c r="B5963" s="20">
        <v>0.98299999999999998</v>
      </c>
      <c r="C5963" s="19">
        <v>229739</v>
      </c>
      <c r="D5963" s="19">
        <v>53257.72724</v>
      </c>
      <c r="E5963" s="23">
        <v>1.809805012</v>
      </c>
      <c r="F5963" s="23">
        <v>0.55721484700000001</v>
      </c>
      <c r="G5963" s="17">
        <v>0.78484715299999996</v>
      </c>
      <c r="H5963" s="17">
        <v>0.21515284700000001</v>
      </c>
      <c r="I5963" s="17">
        <v>0.99102896399999996</v>
      </c>
      <c r="J5963" s="17">
        <v>8.7799999999999996E-3</v>
      </c>
      <c r="K5963" s="17">
        <v>1.8900000000000001E-4</v>
      </c>
    </row>
    <row r="5964" spans="1:11" x14ac:dyDescent="0.45">
      <c r="A5964" s="10" t="s">
        <v>51</v>
      </c>
      <c r="B5964" s="20">
        <v>0.98399999999999999</v>
      </c>
      <c r="C5964" s="19">
        <v>229973</v>
      </c>
      <c r="D5964" s="19">
        <v>53689.531589999999</v>
      </c>
      <c r="E5964" s="23">
        <v>1.880250851</v>
      </c>
      <c r="F5964" s="23">
        <v>0.56299575099999999</v>
      </c>
      <c r="G5964" s="17">
        <v>0.78499215099999997</v>
      </c>
      <c r="H5964" s="17">
        <v>0.215007849</v>
      </c>
      <c r="I5964" s="17">
        <v>0.99099796200000001</v>
      </c>
      <c r="J5964" s="17">
        <v>8.8100000000000001E-3</v>
      </c>
      <c r="K5964" s="17">
        <v>1.8799999999999999E-4</v>
      </c>
    </row>
    <row r="5965" spans="1:11" x14ac:dyDescent="0.45">
      <c r="A5965" s="10" t="s">
        <v>51</v>
      </c>
      <c r="B5965" s="20">
        <v>0.98499999999999999</v>
      </c>
      <c r="C5965" s="19">
        <v>230206</v>
      </c>
      <c r="D5965" s="19">
        <v>54138.310169999997</v>
      </c>
      <c r="E5965" s="23">
        <v>1.969687966</v>
      </c>
      <c r="F5965" s="23">
        <v>0.56910252400000005</v>
      </c>
      <c r="G5965" s="17">
        <v>0.78512723399999995</v>
      </c>
      <c r="H5965" s="17">
        <v>0.21487276599999999</v>
      </c>
      <c r="I5965" s="17">
        <v>0.99098984499999998</v>
      </c>
      <c r="J5965" s="17">
        <v>8.8199999999999997E-3</v>
      </c>
      <c r="K5965" s="17">
        <v>1.8799999999999999E-4</v>
      </c>
    </row>
    <row r="5966" spans="1:11" x14ac:dyDescent="0.45">
      <c r="A5966" s="10" t="s">
        <v>51</v>
      </c>
      <c r="B5966" s="20">
        <v>0.98599999999999999</v>
      </c>
      <c r="C5966" s="19">
        <v>230439</v>
      </c>
      <c r="D5966" s="19">
        <v>54604.985260000001</v>
      </c>
      <c r="E5966" s="23">
        <v>2.0440755450000001</v>
      </c>
      <c r="F5966" s="23">
        <v>0.57548962199999998</v>
      </c>
      <c r="G5966" s="17">
        <v>0.78526204300000002</v>
      </c>
      <c r="H5966" s="17">
        <v>0.21473795700000001</v>
      </c>
      <c r="I5966" s="17">
        <v>0.99096443000000001</v>
      </c>
      <c r="J5966" s="17">
        <v>8.8500000000000002E-3</v>
      </c>
      <c r="K5966" s="17">
        <v>1.8699999999999999E-4</v>
      </c>
    </row>
    <row r="5967" spans="1:11" x14ac:dyDescent="0.45">
      <c r="A5967" s="10" t="s">
        <v>51</v>
      </c>
      <c r="B5967" s="20">
        <v>0.98699999999999999</v>
      </c>
      <c r="C5967" s="19">
        <v>230673</v>
      </c>
      <c r="D5967" s="19">
        <v>55093.465620000003</v>
      </c>
      <c r="E5967" s="23">
        <v>2.121797967</v>
      </c>
      <c r="F5967" s="23">
        <v>0.582183228</v>
      </c>
      <c r="G5967" s="17">
        <v>0.78538017000000004</v>
      </c>
      <c r="H5967" s="17">
        <v>0.21461983000000001</v>
      </c>
      <c r="I5967" s="17">
        <v>0.99098650099999996</v>
      </c>
      <c r="J5967" s="17">
        <v>8.8299999999999993E-3</v>
      </c>
      <c r="K5967" s="17">
        <v>1.8599999999999999E-4</v>
      </c>
    </row>
    <row r="5968" spans="1:11" x14ac:dyDescent="0.45">
      <c r="A5968" s="10" t="s">
        <v>51</v>
      </c>
      <c r="B5968" s="20">
        <v>0.98799999999999999</v>
      </c>
      <c r="C5968" s="19">
        <v>230906</v>
      </c>
      <c r="D5968" s="19">
        <v>55600.495629999998</v>
      </c>
      <c r="E5968" s="23">
        <v>2.226569493</v>
      </c>
      <c r="F5968" s="23">
        <v>0.58919283300000003</v>
      </c>
      <c r="G5968" s="17">
        <v>0.78548846699999997</v>
      </c>
      <c r="H5968" s="17">
        <v>0.214511533</v>
      </c>
      <c r="I5968" s="17">
        <v>0.99095889100000001</v>
      </c>
      <c r="J5968" s="17">
        <v>8.8599999999999998E-3</v>
      </c>
      <c r="K5968" s="17">
        <v>1.8599999999999999E-4</v>
      </c>
    </row>
    <row r="5969" spans="1:11" x14ac:dyDescent="0.45">
      <c r="A5969" s="10" t="s">
        <v>51</v>
      </c>
      <c r="B5969" s="20">
        <v>0.98899999999999999</v>
      </c>
      <c r="C5969" s="19">
        <v>231138</v>
      </c>
      <c r="D5969" s="19">
        <v>56128.496359999997</v>
      </c>
      <c r="E5969" s="23">
        <v>2.3328772689999999</v>
      </c>
      <c r="F5969" s="23">
        <v>0.596511244</v>
      </c>
      <c r="G5969" s="17">
        <v>0.78557831300000003</v>
      </c>
      <c r="H5969" s="17">
        <v>0.214421687</v>
      </c>
      <c r="I5969" s="17">
        <v>0.99093801000000004</v>
      </c>
      <c r="J5969" s="17">
        <v>8.8800000000000007E-3</v>
      </c>
      <c r="K5969" s="17">
        <v>1.8599999999999999E-4</v>
      </c>
    </row>
    <row r="5970" spans="1:11" x14ac:dyDescent="0.45">
      <c r="A5970" s="10" t="s">
        <v>51</v>
      </c>
      <c r="B5970" s="20">
        <v>0.99</v>
      </c>
      <c r="C5970" s="19">
        <v>231374</v>
      </c>
      <c r="D5970" s="19">
        <v>56698.370889999998</v>
      </c>
      <c r="E5970" s="23">
        <v>2.4831049950000001</v>
      </c>
      <c r="F5970" s="23">
        <v>0.60421272699999995</v>
      </c>
      <c r="G5970" s="17">
        <v>0.78574083500000003</v>
      </c>
      <c r="H5970" s="17">
        <v>0.214259165</v>
      </c>
      <c r="I5970" s="17">
        <v>0.99092531399999995</v>
      </c>
      <c r="J5970" s="17">
        <v>8.8900000000000003E-3</v>
      </c>
      <c r="K5970" s="17">
        <v>1.85E-4</v>
      </c>
    </row>
    <row r="5971" spans="1:11" x14ac:dyDescent="0.45">
      <c r="A5971" s="10" t="s">
        <v>51</v>
      </c>
      <c r="B5971" s="20">
        <v>0.99099999999999999</v>
      </c>
      <c r="C5971" s="19">
        <v>231608</v>
      </c>
      <c r="D5971" s="19">
        <v>57294.674480000001</v>
      </c>
      <c r="E5971" s="23">
        <v>2.627089464</v>
      </c>
      <c r="F5971" s="23">
        <v>0.612607401</v>
      </c>
      <c r="G5971" s="17">
        <v>0.785892543</v>
      </c>
      <c r="H5971" s="17">
        <v>0.214107457</v>
      </c>
      <c r="I5971" s="17">
        <v>0.990927275</v>
      </c>
      <c r="J5971" s="17">
        <v>8.8900000000000003E-3</v>
      </c>
      <c r="K5971" s="17">
        <v>1.84E-4</v>
      </c>
    </row>
    <row r="5972" spans="1:11" x14ac:dyDescent="0.45">
      <c r="A5972" s="10" t="s">
        <v>51</v>
      </c>
      <c r="B5972" s="20">
        <v>0.99199999999999999</v>
      </c>
      <c r="C5972" s="19">
        <v>231838</v>
      </c>
      <c r="D5972" s="19">
        <v>57917.817519999997</v>
      </c>
      <c r="E5972" s="23">
        <v>2.802812377</v>
      </c>
      <c r="F5972" s="23">
        <v>0.62141517899999998</v>
      </c>
      <c r="G5972" s="17">
        <v>0.78603593900000002</v>
      </c>
      <c r="H5972" s="17">
        <v>0.21396406100000001</v>
      </c>
      <c r="I5972" s="17">
        <v>0.99091671800000003</v>
      </c>
      <c r="J5972" s="17">
        <v>8.8999999999999999E-3</v>
      </c>
      <c r="K5972" s="17">
        <v>1.84E-4</v>
      </c>
    </row>
    <row r="5973" spans="1:11" x14ac:dyDescent="0.45">
      <c r="A5973" s="10" t="s">
        <v>51</v>
      </c>
      <c r="B5973" s="20">
        <v>0.99299999999999999</v>
      </c>
      <c r="C5973" s="19">
        <v>232075</v>
      </c>
      <c r="D5973" s="19">
        <v>58602.647799999999</v>
      </c>
      <c r="E5973" s="23">
        <v>2.9912378479999999</v>
      </c>
      <c r="F5973" s="23">
        <v>0.63068544199999999</v>
      </c>
      <c r="G5973" s="17">
        <v>0.78620704500000005</v>
      </c>
      <c r="H5973" s="17">
        <v>0.21379295500000001</v>
      </c>
      <c r="I5973" s="17">
        <v>0.990915447</v>
      </c>
      <c r="J5973" s="17">
        <v>8.8999999999999999E-3</v>
      </c>
      <c r="K5973" s="17">
        <v>1.83E-4</v>
      </c>
    </row>
    <row r="5974" spans="1:11" x14ac:dyDescent="0.45">
      <c r="A5974" s="10" t="s">
        <v>51</v>
      </c>
      <c r="B5974" s="20">
        <v>0.99399999999999999</v>
      </c>
      <c r="C5974" s="19">
        <v>232306</v>
      </c>
      <c r="D5974" s="19">
        <v>59329.433779999999</v>
      </c>
      <c r="E5974" s="23">
        <v>3.3023169989999999</v>
      </c>
      <c r="F5974" s="23">
        <v>0.64098216799999996</v>
      </c>
      <c r="G5974" s="17">
        <v>0.78636797999999997</v>
      </c>
      <c r="H5974" s="17">
        <v>0.21363202000000001</v>
      </c>
      <c r="I5974" s="17">
        <v>0.99092729700000004</v>
      </c>
      <c r="J5974" s="17">
        <v>8.8900000000000003E-3</v>
      </c>
      <c r="K5974" s="17">
        <v>1.8200000000000001E-4</v>
      </c>
    </row>
    <row r="5975" spans="1:11" x14ac:dyDescent="0.45">
      <c r="A5975" s="10" t="s">
        <v>51</v>
      </c>
      <c r="B5975" s="20">
        <v>0.995</v>
      </c>
      <c r="C5975" s="19">
        <v>232540</v>
      </c>
      <c r="D5975" s="19">
        <v>60133.295460000001</v>
      </c>
      <c r="E5975" s="23">
        <v>3.5896215150000002</v>
      </c>
      <c r="F5975" s="23">
        <v>0.65202794900000005</v>
      </c>
      <c r="G5975" s="17">
        <v>0.78648834599999995</v>
      </c>
      <c r="H5975" s="17">
        <v>0.213511654</v>
      </c>
      <c r="I5975" s="17">
        <v>0.99093352099999998</v>
      </c>
      <c r="J5975" s="17">
        <v>8.8800000000000007E-3</v>
      </c>
      <c r="K5975" s="17">
        <v>1.8200000000000001E-4</v>
      </c>
    </row>
    <row r="5976" spans="1:11" x14ac:dyDescent="0.45">
      <c r="A5976" s="10" t="s">
        <v>51</v>
      </c>
      <c r="B5976" s="20">
        <v>0.996</v>
      </c>
      <c r="C5976" s="19">
        <v>232775</v>
      </c>
      <c r="D5976" s="19">
        <v>61020.370389999996</v>
      </c>
      <c r="E5976" s="23">
        <v>4.0285453450000004</v>
      </c>
      <c r="F5976" s="23">
        <v>0.66432271300000001</v>
      </c>
      <c r="G5976" s="17">
        <v>0.78664805100000001</v>
      </c>
      <c r="H5976" s="17">
        <v>0.21335194900000001</v>
      </c>
      <c r="I5976" s="17">
        <v>0.99092878299999998</v>
      </c>
      <c r="J5976" s="17">
        <v>8.8900000000000003E-3</v>
      </c>
      <c r="K5976" s="17">
        <v>1.8100000000000001E-4</v>
      </c>
    </row>
    <row r="5977" spans="1:11" x14ac:dyDescent="0.45">
      <c r="A5977" s="10" t="s">
        <v>51</v>
      </c>
      <c r="B5977" s="20">
        <v>0.997</v>
      </c>
      <c r="C5977" s="19">
        <v>233009</v>
      </c>
      <c r="D5977" s="19">
        <v>62041.438139999998</v>
      </c>
      <c r="E5977" s="23">
        <v>4.7735530849999996</v>
      </c>
      <c r="F5977" s="23">
        <v>0.67804832500000001</v>
      </c>
      <c r="G5977" s="17">
        <v>0.78683226799999995</v>
      </c>
      <c r="H5977" s="17">
        <v>0.213167732</v>
      </c>
      <c r="I5977" s="17">
        <v>0.99093154999999999</v>
      </c>
      <c r="J5977" s="17">
        <v>8.8900000000000003E-3</v>
      </c>
      <c r="K5977" s="17">
        <v>1.8000000000000001E-4</v>
      </c>
    </row>
    <row r="5978" spans="1:11" x14ac:dyDescent="0.45">
      <c r="A5978" s="10" t="s">
        <v>51</v>
      </c>
      <c r="B5978" s="20">
        <v>0.998</v>
      </c>
      <c r="C5978" s="19">
        <v>233242</v>
      </c>
      <c r="D5978" s="19">
        <v>63308.739200000004</v>
      </c>
      <c r="E5978" s="23">
        <v>6.5440088210000003</v>
      </c>
      <c r="F5978" s="23">
        <v>0.694037024</v>
      </c>
      <c r="G5978" s="17">
        <v>0.78701520300000005</v>
      </c>
      <c r="H5978" s="17">
        <v>0.212984797</v>
      </c>
      <c r="I5978" s="17">
        <v>0.99092095800000002</v>
      </c>
      <c r="J5978" s="17">
        <v>8.8999999999999999E-3</v>
      </c>
      <c r="K5978" s="17">
        <v>1.7899999999999999E-4</v>
      </c>
    </row>
    <row r="5979" spans="1:11" x14ac:dyDescent="0.45">
      <c r="A5979" s="10" t="s">
        <v>51</v>
      </c>
      <c r="B5979" s="20">
        <v>0.999</v>
      </c>
      <c r="C5979" s="19">
        <v>233475</v>
      </c>
      <c r="D5979" s="19">
        <v>65663.234100000001</v>
      </c>
      <c r="E5979" s="23">
        <v>36.497949509999998</v>
      </c>
      <c r="F5979" s="23">
        <v>0.71416112499999995</v>
      </c>
      <c r="G5979" s="17">
        <v>0.78722775499999997</v>
      </c>
      <c r="H5979" s="17">
        <v>0.212772245</v>
      </c>
      <c r="I5979" s="17">
        <v>0.99095974799999997</v>
      </c>
      <c r="J5979" s="17">
        <v>8.8599999999999998E-3</v>
      </c>
      <c r="K5979" s="17">
        <v>1.7799999999999999E-4</v>
      </c>
    </row>
    <row r="5980" spans="1:11" x14ac:dyDescent="0.45">
      <c r="A5980" s="10" t="s">
        <v>51</v>
      </c>
      <c r="B5980" s="20">
        <v>1</v>
      </c>
      <c r="C5980" s="19">
        <v>233476</v>
      </c>
      <c r="D5980" s="19">
        <v>65702.515549999996</v>
      </c>
      <c r="E5980" s="23">
        <v>39.281450939999999</v>
      </c>
      <c r="F5980" s="23">
        <v>0.75356617999999997</v>
      </c>
      <c r="G5980" s="17">
        <v>0.78722866599999997</v>
      </c>
      <c r="H5980" s="17">
        <v>0.21277133400000001</v>
      </c>
      <c r="I5980" s="17">
        <v>0.99095981399999999</v>
      </c>
      <c r="J5980" s="17">
        <v>8.8599999999999998E-3</v>
      </c>
      <c r="K5980" s="17">
        <v>1.7799999999999999E-4</v>
      </c>
    </row>
    <row r="5981" spans="1:11" x14ac:dyDescent="0.45">
      <c r="A5981" s="10" t="s">
        <v>53</v>
      </c>
      <c r="B5981" s="20">
        <v>0</v>
      </c>
      <c r="C5981" s="19">
        <v>739</v>
      </c>
      <c r="D5981" s="19">
        <v>1.22750574</v>
      </c>
      <c r="E5981" s="23">
        <v>3.2399999999999998E-3</v>
      </c>
      <c r="F5981" s="23">
        <v>2.15E-3</v>
      </c>
      <c r="G5981" s="17">
        <v>0.78078484400000003</v>
      </c>
      <c r="H5981" s="17">
        <v>0.21921515599999999</v>
      </c>
      <c r="I5981" s="17">
        <v>0.853779913</v>
      </c>
      <c r="J5981" s="17">
        <v>0.146220087</v>
      </c>
      <c r="K5981" s="17">
        <v>0</v>
      </c>
    </row>
    <row r="5982" spans="1:11" x14ac:dyDescent="0.45">
      <c r="A5982" s="10" t="s">
        <v>53</v>
      </c>
      <c r="B5982" s="20">
        <v>0.01</v>
      </c>
      <c r="C5982" s="19">
        <v>2199</v>
      </c>
      <c r="D5982" s="19">
        <v>9.9188691299999991</v>
      </c>
      <c r="E5982" s="23">
        <v>8.1499999999999993E-3</v>
      </c>
      <c r="F5982" s="23">
        <v>7.0299999999999998E-3</v>
      </c>
      <c r="G5982" s="17">
        <v>0.78581173299999996</v>
      </c>
      <c r="H5982" s="17">
        <v>0.21418826699999999</v>
      </c>
      <c r="I5982" s="17">
        <v>0.81751529000000001</v>
      </c>
      <c r="J5982" s="17">
        <v>0.18248470999999999</v>
      </c>
      <c r="K5982" s="17">
        <v>0</v>
      </c>
    </row>
    <row r="5983" spans="1:11" x14ac:dyDescent="0.45">
      <c r="A5983" s="10" t="s">
        <v>53</v>
      </c>
      <c r="B5983" s="20">
        <v>0.02</v>
      </c>
      <c r="C5983" s="19">
        <v>3655</v>
      </c>
      <c r="D5983" s="19">
        <v>25.097637160000001</v>
      </c>
      <c r="E5983" s="23">
        <v>1.2699999999999999E-2</v>
      </c>
      <c r="F5983" s="23">
        <v>1.0999999999999999E-2</v>
      </c>
      <c r="G5983" s="17">
        <v>0.75075239400000005</v>
      </c>
      <c r="H5983" s="17">
        <v>0.24924760600000001</v>
      </c>
      <c r="I5983" s="17">
        <v>0.74609737799999998</v>
      </c>
      <c r="J5983" s="17">
        <v>0.25249383600000003</v>
      </c>
      <c r="K5983" s="17">
        <v>1.41E-3</v>
      </c>
    </row>
    <row r="5984" spans="1:11" x14ac:dyDescent="0.45">
      <c r="A5984" s="10" t="s">
        <v>53</v>
      </c>
      <c r="B5984" s="20">
        <v>0.03</v>
      </c>
      <c r="C5984" s="19">
        <v>5184</v>
      </c>
      <c r="D5984" s="19">
        <v>47.139982340000003</v>
      </c>
      <c r="E5984" s="23">
        <v>1.6400000000000001E-2</v>
      </c>
      <c r="F5984" s="23">
        <v>1.44E-2</v>
      </c>
      <c r="G5984" s="17">
        <v>0.75019290100000002</v>
      </c>
      <c r="H5984" s="17">
        <v>0.249807099</v>
      </c>
      <c r="I5984" s="17">
        <v>0.72178336499999995</v>
      </c>
      <c r="J5984" s="17">
        <v>0.27746390599999998</v>
      </c>
      <c r="K5984" s="17">
        <v>7.5299999999999998E-4</v>
      </c>
    </row>
    <row r="5985" spans="1:11" x14ac:dyDescent="0.45">
      <c r="A5985" s="10" t="s">
        <v>53</v>
      </c>
      <c r="B5985" s="20">
        <v>0.04</v>
      </c>
      <c r="C5985" s="19">
        <v>6676</v>
      </c>
      <c r="D5985" s="19">
        <v>74.78198415</v>
      </c>
      <c r="E5985" s="23">
        <v>2.0299999999999999E-2</v>
      </c>
      <c r="F5985" s="23">
        <v>1.7899999999999999E-2</v>
      </c>
      <c r="G5985" s="17">
        <v>0.72843019799999997</v>
      </c>
      <c r="H5985" s="17">
        <v>0.27156980200000003</v>
      </c>
      <c r="I5985" s="17">
        <v>0.73065711200000005</v>
      </c>
      <c r="J5985" s="17">
        <v>0.26887226600000003</v>
      </c>
      <c r="K5985" s="17">
        <v>4.7100000000000001E-4</v>
      </c>
    </row>
    <row r="5986" spans="1:11" x14ac:dyDescent="0.45">
      <c r="A5986" s="10" t="s">
        <v>53</v>
      </c>
      <c r="B5986" s="20">
        <v>0.05</v>
      </c>
      <c r="C5986" s="19">
        <v>8152</v>
      </c>
      <c r="D5986" s="19">
        <v>107.5197003</v>
      </c>
      <c r="E5986" s="23">
        <v>2.41E-2</v>
      </c>
      <c r="F5986" s="23">
        <v>2.12E-2</v>
      </c>
      <c r="G5986" s="17">
        <v>0.72595681999999995</v>
      </c>
      <c r="H5986" s="17">
        <v>0.27404318</v>
      </c>
      <c r="I5986" s="17">
        <v>0.76966325800000002</v>
      </c>
      <c r="J5986" s="17">
        <v>0.230014309</v>
      </c>
      <c r="K5986" s="17">
        <v>3.2200000000000002E-4</v>
      </c>
    </row>
    <row r="5987" spans="1:11" x14ac:dyDescent="0.45">
      <c r="A5987" s="10" t="s">
        <v>53</v>
      </c>
      <c r="B5987" s="20">
        <v>0.06</v>
      </c>
      <c r="C5987" s="19">
        <v>9595</v>
      </c>
      <c r="D5987" s="19">
        <v>144.6380819</v>
      </c>
      <c r="E5987" s="23">
        <v>2.7300000000000001E-2</v>
      </c>
      <c r="F5987" s="23">
        <v>2.4299999999999999E-2</v>
      </c>
      <c r="G5987" s="17">
        <v>0.71954142799999998</v>
      </c>
      <c r="H5987" s="17">
        <v>0.28045857200000002</v>
      </c>
      <c r="I5987" s="17">
        <v>0.78550179399999998</v>
      </c>
      <c r="J5987" s="17">
        <v>0.21425981899999999</v>
      </c>
      <c r="K5987" s="17">
        <v>2.3800000000000001E-4</v>
      </c>
    </row>
    <row r="5988" spans="1:11" x14ac:dyDescent="0.45">
      <c r="A5988" s="10" t="s">
        <v>53</v>
      </c>
      <c r="B5988" s="20">
        <v>7.0000000000000007E-2</v>
      </c>
      <c r="C5988" s="19">
        <v>11113</v>
      </c>
      <c r="D5988" s="19">
        <v>188.4068671</v>
      </c>
      <c r="E5988" s="23">
        <v>3.09E-2</v>
      </c>
      <c r="F5988" s="23">
        <v>2.7199999999999998E-2</v>
      </c>
      <c r="G5988" s="17">
        <v>0.71600827899999997</v>
      </c>
      <c r="H5988" s="17">
        <v>0.28399172099999997</v>
      </c>
      <c r="I5988" s="17">
        <v>0.78665205000000005</v>
      </c>
      <c r="J5988" s="17">
        <v>0.21316416499999999</v>
      </c>
      <c r="K5988" s="17">
        <v>1.84E-4</v>
      </c>
    </row>
    <row r="5989" spans="1:11" x14ac:dyDescent="0.45">
      <c r="A5989" s="10" t="s">
        <v>53</v>
      </c>
      <c r="B5989" s="20">
        <v>0.08</v>
      </c>
      <c r="C5989" s="19">
        <v>12606</v>
      </c>
      <c r="D5989" s="19">
        <v>236.39884029999999</v>
      </c>
      <c r="E5989" s="23">
        <v>3.3799999999999997E-2</v>
      </c>
      <c r="F5989" s="23">
        <v>0.03</v>
      </c>
      <c r="G5989" s="17">
        <v>0.71053466600000004</v>
      </c>
      <c r="H5989" s="17">
        <v>0.28946533400000002</v>
      </c>
      <c r="I5989" s="17">
        <v>0.77957263600000004</v>
      </c>
      <c r="J5989" s="17">
        <v>0.220281268</v>
      </c>
      <c r="K5989" s="17">
        <v>1.46E-4</v>
      </c>
    </row>
    <row r="5990" spans="1:11" x14ac:dyDescent="0.45">
      <c r="A5990" s="10" t="s">
        <v>53</v>
      </c>
      <c r="B5990" s="20">
        <v>0.09</v>
      </c>
      <c r="C5990" s="19">
        <v>14091</v>
      </c>
      <c r="D5990" s="19">
        <v>289.96523100000002</v>
      </c>
      <c r="E5990" s="23">
        <v>3.8300000000000001E-2</v>
      </c>
      <c r="F5990" s="23">
        <v>3.3099999999999997E-2</v>
      </c>
      <c r="G5990" s="17">
        <v>0.70981477500000001</v>
      </c>
      <c r="H5990" s="17">
        <v>0.29018522499999999</v>
      </c>
      <c r="I5990" s="17">
        <v>0.79937679299999997</v>
      </c>
      <c r="J5990" s="17">
        <v>0.20050427200000001</v>
      </c>
      <c r="K5990" s="17">
        <v>1.1900000000000001E-4</v>
      </c>
    </row>
    <row r="5991" spans="1:11" x14ac:dyDescent="0.45">
      <c r="A5991" s="10" t="s">
        <v>53</v>
      </c>
      <c r="B5991" s="20">
        <v>0.1</v>
      </c>
      <c r="C5991" s="19">
        <v>15573</v>
      </c>
      <c r="D5991" s="19">
        <v>348.89108090000002</v>
      </c>
      <c r="E5991" s="23">
        <v>4.0800000000000003E-2</v>
      </c>
      <c r="F5991" s="23">
        <v>3.6299999999999999E-2</v>
      </c>
      <c r="G5991" s="17">
        <v>0.70102099799999995</v>
      </c>
      <c r="H5991" s="17">
        <v>0.29897900199999999</v>
      </c>
      <c r="I5991" s="17">
        <v>0.81375025499999998</v>
      </c>
      <c r="J5991" s="17">
        <v>0.186150549</v>
      </c>
      <c r="K5991" s="17">
        <v>9.9199999999999999E-5</v>
      </c>
    </row>
    <row r="5992" spans="1:11" x14ac:dyDescent="0.45">
      <c r="A5992" s="10" t="s">
        <v>53</v>
      </c>
      <c r="B5992" s="20">
        <v>0.11</v>
      </c>
      <c r="C5992" s="19">
        <v>16932</v>
      </c>
      <c r="D5992" s="19">
        <v>406.49185690000002</v>
      </c>
      <c r="E5992" s="23">
        <v>4.3799999999999999E-2</v>
      </c>
      <c r="F5992" s="23">
        <v>3.9399999999999998E-2</v>
      </c>
      <c r="G5992" s="17">
        <v>0.70275218500000003</v>
      </c>
      <c r="H5992" s="17">
        <v>0.29724781500000003</v>
      </c>
      <c r="I5992" s="17">
        <v>0.83460530899999996</v>
      </c>
      <c r="J5992" s="17">
        <v>0.16530957800000001</v>
      </c>
      <c r="K5992" s="17">
        <v>8.5099999999999995E-5</v>
      </c>
    </row>
    <row r="5993" spans="1:11" x14ac:dyDescent="0.45">
      <c r="A5993" s="10" t="s">
        <v>53</v>
      </c>
      <c r="B5993" s="20">
        <v>0.12</v>
      </c>
      <c r="C5993" s="19">
        <v>18543</v>
      </c>
      <c r="D5993" s="19">
        <v>479.56862769999998</v>
      </c>
      <c r="E5993" s="23">
        <v>4.6800000000000001E-2</v>
      </c>
      <c r="F5993" s="23">
        <v>4.2099999999999999E-2</v>
      </c>
      <c r="G5993" s="17">
        <v>0.70209782700000001</v>
      </c>
      <c r="H5993" s="17">
        <v>0.29790217299999999</v>
      </c>
      <c r="I5993" s="17">
        <v>0.85012389300000002</v>
      </c>
      <c r="J5993" s="17">
        <v>0.149803978</v>
      </c>
      <c r="K5993" s="17">
        <v>7.2100000000000004E-5</v>
      </c>
    </row>
    <row r="5994" spans="1:11" x14ac:dyDescent="0.45">
      <c r="A5994" s="10" t="s">
        <v>53</v>
      </c>
      <c r="B5994" s="20">
        <v>0.13</v>
      </c>
      <c r="C5994" s="19">
        <v>20000</v>
      </c>
      <c r="D5994" s="19">
        <v>550.937592</v>
      </c>
      <c r="E5994" s="23">
        <v>5.1299999999999998E-2</v>
      </c>
      <c r="F5994" s="23">
        <v>4.48E-2</v>
      </c>
      <c r="G5994" s="17">
        <v>0.70074999999999998</v>
      </c>
      <c r="H5994" s="17">
        <v>0.29925000000000002</v>
      </c>
      <c r="I5994" s="17">
        <v>0.86289894</v>
      </c>
      <c r="J5994" s="17">
        <v>0.13699250499999999</v>
      </c>
      <c r="K5994" s="17">
        <v>1.0900000000000001E-4</v>
      </c>
    </row>
    <row r="5995" spans="1:11" x14ac:dyDescent="0.45">
      <c r="A5995" s="10" t="s">
        <v>53</v>
      </c>
      <c r="B5995" s="20">
        <v>0.14000000000000001</v>
      </c>
      <c r="C5995" s="19">
        <v>21659</v>
      </c>
      <c r="D5995" s="19">
        <v>638.94182169999999</v>
      </c>
      <c r="E5995" s="23">
        <v>5.4600000000000003E-2</v>
      </c>
      <c r="F5995" s="23">
        <v>4.8099999999999997E-2</v>
      </c>
      <c r="G5995" s="17">
        <v>0.69236806900000003</v>
      </c>
      <c r="H5995" s="17">
        <v>0.30763193100000003</v>
      </c>
      <c r="I5995" s="17">
        <v>0.875849145</v>
      </c>
      <c r="J5995" s="17">
        <v>0.12405728100000001</v>
      </c>
      <c r="K5995" s="17">
        <v>9.3599999999999998E-5</v>
      </c>
    </row>
    <row r="5996" spans="1:11" x14ac:dyDescent="0.45">
      <c r="A5996" s="10" t="s">
        <v>53</v>
      </c>
      <c r="B5996" s="20">
        <v>0.15</v>
      </c>
      <c r="C5996" s="19">
        <v>22956</v>
      </c>
      <c r="D5996" s="19">
        <v>712.30974430000003</v>
      </c>
      <c r="E5996" s="23">
        <v>5.8099999999999999E-2</v>
      </c>
      <c r="F5996" s="23">
        <v>5.0799999999999998E-2</v>
      </c>
      <c r="G5996" s="17">
        <v>0.69519951199999996</v>
      </c>
      <c r="H5996" s="17">
        <v>0.30480048799999998</v>
      </c>
      <c r="I5996" s="17">
        <v>0.88503605600000002</v>
      </c>
      <c r="J5996" s="17">
        <v>0.11487968799999999</v>
      </c>
      <c r="K5996" s="17">
        <v>8.4300000000000003E-5</v>
      </c>
    </row>
    <row r="5997" spans="1:11" x14ac:dyDescent="0.45">
      <c r="A5997" s="10" t="s">
        <v>53</v>
      </c>
      <c r="B5997" s="20">
        <v>0.16</v>
      </c>
      <c r="C5997" s="19">
        <v>24478</v>
      </c>
      <c r="D5997" s="19">
        <v>804.22727420000001</v>
      </c>
      <c r="E5997" s="23">
        <v>6.2399999999999997E-2</v>
      </c>
      <c r="F5997" s="23">
        <v>5.4100000000000002E-2</v>
      </c>
      <c r="G5997" s="17">
        <v>0.69503227400000001</v>
      </c>
      <c r="H5997" s="17">
        <v>0.30496772599999999</v>
      </c>
      <c r="I5997" s="17">
        <v>0.89528403499999998</v>
      </c>
      <c r="J5997" s="17">
        <v>0.104641125</v>
      </c>
      <c r="K5997" s="17">
        <v>7.4800000000000002E-5</v>
      </c>
    </row>
    <row r="5998" spans="1:11" x14ac:dyDescent="0.45">
      <c r="A5998" s="10" t="s">
        <v>53</v>
      </c>
      <c r="B5998" s="20">
        <v>0.17</v>
      </c>
      <c r="C5998" s="19">
        <v>25961</v>
      </c>
      <c r="D5998" s="19">
        <v>899.32144589999996</v>
      </c>
      <c r="E5998" s="23">
        <v>6.59E-2</v>
      </c>
      <c r="F5998" s="23">
        <v>5.74E-2</v>
      </c>
      <c r="G5998" s="17">
        <v>0.68633719800000004</v>
      </c>
      <c r="H5998" s="17">
        <v>0.31366280200000002</v>
      </c>
      <c r="I5998" s="17">
        <v>0.90445371200000002</v>
      </c>
      <c r="J5998" s="17">
        <v>9.5500000000000002E-2</v>
      </c>
      <c r="K5998" s="17">
        <v>6.69E-5</v>
      </c>
    </row>
    <row r="5999" spans="1:11" x14ac:dyDescent="0.45">
      <c r="A5999" s="10" t="s">
        <v>53</v>
      </c>
      <c r="B5999" s="20">
        <v>0.18</v>
      </c>
      <c r="C5999" s="19">
        <v>27436</v>
      </c>
      <c r="D5999" s="19">
        <v>999.54690140000002</v>
      </c>
      <c r="E5999" s="23">
        <v>6.9599999999999995E-2</v>
      </c>
      <c r="F5999" s="23">
        <v>6.0699999999999997E-2</v>
      </c>
      <c r="G5999" s="17">
        <v>0.68534042900000003</v>
      </c>
      <c r="H5999" s="17">
        <v>0.31465957100000003</v>
      </c>
      <c r="I5999" s="17">
        <v>0.91254009999999997</v>
      </c>
      <c r="J5999" s="17">
        <v>8.7400000000000005E-2</v>
      </c>
      <c r="K5999" s="17">
        <v>6.0399999999999998E-5</v>
      </c>
    </row>
    <row r="6000" spans="1:11" x14ac:dyDescent="0.45">
      <c r="A6000" s="10" t="s">
        <v>53</v>
      </c>
      <c r="B6000" s="20">
        <v>0.19</v>
      </c>
      <c r="C6000" s="19">
        <v>28798</v>
      </c>
      <c r="D6000" s="19">
        <v>1095.773473</v>
      </c>
      <c r="E6000" s="23">
        <v>7.1900000000000006E-2</v>
      </c>
      <c r="F6000" s="23">
        <v>6.3899999999999998E-2</v>
      </c>
      <c r="G6000" s="17">
        <v>0.68400583400000003</v>
      </c>
      <c r="H6000" s="17">
        <v>0.31599416600000002</v>
      </c>
      <c r="I6000" s="17">
        <v>0.92004517200000002</v>
      </c>
      <c r="J6000" s="17">
        <v>7.9899999999999999E-2</v>
      </c>
      <c r="K6000" s="17">
        <v>5.5099999999999998E-5</v>
      </c>
    </row>
    <row r="6001" spans="1:11" x14ac:dyDescent="0.45">
      <c r="A6001" s="10" t="s">
        <v>53</v>
      </c>
      <c r="B6001" s="20">
        <v>0.2</v>
      </c>
      <c r="C6001" s="19">
        <v>30406</v>
      </c>
      <c r="D6001" s="19">
        <v>1213.9647749999999</v>
      </c>
      <c r="E6001" s="23">
        <v>7.51E-2</v>
      </c>
      <c r="F6001" s="23">
        <v>6.6799999999999998E-2</v>
      </c>
      <c r="G6001" s="17">
        <v>0.67943826900000004</v>
      </c>
      <c r="H6001" s="17">
        <v>0.32056173100000002</v>
      </c>
      <c r="I6001" s="17">
        <v>0.92108177099999999</v>
      </c>
      <c r="J6001" s="17">
        <v>7.8899999999999998E-2</v>
      </c>
      <c r="K6001" s="17">
        <v>4.9799999999999998E-5</v>
      </c>
    </row>
    <row r="6002" spans="1:11" x14ac:dyDescent="0.45">
      <c r="A6002" s="10" t="s">
        <v>53</v>
      </c>
      <c r="B6002" s="20">
        <v>0.21</v>
      </c>
      <c r="C6002" s="19">
        <v>31892</v>
      </c>
      <c r="D6002" s="19">
        <v>1327.8612780000001</v>
      </c>
      <c r="E6002" s="23">
        <v>7.8299999999999995E-2</v>
      </c>
      <c r="F6002" s="23">
        <v>6.9699999999999998E-2</v>
      </c>
      <c r="G6002" s="17">
        <v>0.67672143500000004</v>
      </c>
      <c r="H6002" s="17">
        <v>0.32327856500000002</v>
      </c>
      <c r="I6002" s="17">
        <v>0.92670219700000001</v>
      </c>
      <c r="J6002" s="17">
        <v>7.3300000000000004E-2</v>
      </c>
      <c r="K6002" s="17">
        <v>4.5500000000000001E-5</v>
      </c>
    </row>
    <row r="6003" spans="1:11" x14ac:dyDescent="0.45">
      <c r="A6003" s="10" t="s">
        <v>53</v>
      </c>
      <c r="B6003" s="20">
        <v>0.22</v>
      </c>
      <c r="C6003" s="19">
        <v>33380</v>
      </c>
      <c r="D6003" s="19">
        <v>1446.898956</v>
      </c>
      <c r="E6003" s="23">
        <v>8.1799999999999998E-2</v>
      </c>
      <c r="F6003" s="23">
        <v>7.2499999999999995E-2</v>
      </c>
      <c r="G6003" s="17">
        <v>0.67381665700000004</v>
      </c>
      <c r="H6003" s="17">
        <v>0.32618334300000001</v>
      </c>
      <c r="I6003" s="17">
        <v>0.93219057900000002</v>
      </c>
      <c r="J6003" s="17">
        <v>6.7799999999999999E-2</v>
      </c>
      <c r="K6003" s="17">
        <v>4.18E-5</v>
      </c>
    </row>
    <row r="6004" spans="1:11" x14ac:dyDescent="0.45">
      <c r="A6004" s="10" t="s">
        <v>53</v>
      </c>
      <c r="B6004" s="20">
        <v>0.23</v>
      </c>
      <c r="C6004" s="19">
        <v>34997</v>
      </c>
      <c r="D6004" s="19">
        <v>1583.0387459999999</v>
      </c>
      <c r="E6004" s="23">
        <v>8.6300000000000002E-2</v>
      </c>
      <c r="F6004" s="23">
        <v>7.5700000000000003E-2</v>
      </c>
      <c r="G6004" s="17">
        <v>0.67485784500000001</v>
      </c>
      <c r="H6004" s="17">
        <v>0.32514215499999999</v>
      </c>
      <c r="I6004" s="17">
        <v>0.93785303200000003</v>
      </c>
      <c r="J6004" s="17">
        <v>6.2100000000000002E-2</v>
      </c>
      <c r="K6004" s="17">
        <v>3.8099999999999998E-5</v>
      </c>
    </row>
    <row r="6005" spans="1:11" x14ac:dyDescent="0.45">
      <c r="A6005" s="10" t="s">
        <v>53</v>
      </c>
      <c r="B6005" s="20">
        <v>0.24</v>
      </c>
      <c r="C6005" s="19">
        <v>36345</v>
      </c>
      <c r="D6005" s="19">
        <v>1701.480405</v>
      </c>
      <c r="E6005" s="23">
        <v>8.9200000000000002E-2</v>
      </c>
      <c r="F6005" s="23">
        <v>7.8299999999999995E-2</v>
      </c>
      <c r="G6005" s="17">
        <v>0.67541615099999996</v>
      </c>
      <c r="H6005" s="17">
        <v>0.32458384899999998</v>
      </c>
      <c r="I6005" s="17">
        <v>0.94195388899999999</v>
      </c>
      <c r="J6005" s="17">
        <v>5.8000000000000003E-2</v>
      </c>
      <c r="K6005" s="17">
        <v>3.5599999999999998E-5</v>
      </c>
    </row>
    <row r="6006" spans="1:11" x14ac:dyDescent="0.45">
      <c r="A6006" s="10" t="s">
        <v>53</v>
      </c>
      <c r="B6006" s="20">
        <v>0.25</v>
      </c>
      <c r="C6006" s="19">
        <v>37814</v>
      </c>
      <c r="D6006" s="19">
        <v>1834.54838</v>
      </c>
      <c r="E6006" s="23">
        <v>9.2200000000000004E-2</v>
      </c>
      <c r="F6006" s="23">
        <v>8.1000000000000003E-2</v>
      </c>
      <c r="G6006" s="17">
        <v>0.67316337900000001</v>
      </c>
      <c r="H6006" s="17">
        <v>0.32683662099999999</v>
      </c>
      <c r="I6006" s="17">
        <v>0.94592656900000005</v>
      </c>
      <c r="J6006" s="17">
        <v>5.3999999999999999E-2</v>
      </c>
      <c r="K6006" s="17">
        <v>3.3099999999999998E-5</v>
      </c>
    </row>
    <row r="6007" spans="1:11" x14ac:dyDescent="0.45">
      <c r="A6007" s="10" t="s">
        <v>53</v>
      </c>
      <c r="B6007" s="20">
        <v>0.26</v>
      </c>
      <c r="C6007" s="19">
        <v>39305</v>
      </c>
      <c r="D6007" s="19">
        <v>1974.8313410000001</v>
      </c>
      <c r="E6007" s="23">
        <v>9.6100000000000005E-2</v>
      </c>
      <c r="F6007" s="23">
        <v>8.4099999999999994E-2</v>
      </c>
      <c r="G6007" s="17">
        <v>0.67121231400000003</v>
      </c>
      <c r="H6007" s="17">
        <v>0.32878768600000002</v>
      </c>
      <c r="I6007" s="17">
        <v>0.94921222100000002</v>
      </c>
      <c r="J6007" s="17">
        <v>5.0799999999999998E-2</v>
      </c>
      <c r="K6007" s="17">
        <v>3.0700000000000001E-5</v>
      </c>
    </row>
    <row r="6008" spans="1:11" x14ac:dyDescent="0.45">
      <c r="A6008" s="10" t="s">
        <v>53</v>
      </c>
      <c r="B6008" s="20">
        <v>0.27</v>
      </c>
      <c r="C6008" s="19">
        <v>40739</v>
      </c>
      <c r="D6008" s="19">
        <v>2114.846963</v>
      </c>
      <c r="E6008" s="23">
        <v>9.8799999999999999E-2</v>
      </c>
      <c r="F6008" s="23">
        <v>8.7099999999999997E-2</v>
      </c>
      <c r="G6008" s="17">
        <v>0.67424335400000002</v>
      </c>
      <c r="H6008" s="17">
        <v>0.32575664599999998</v>
      </c>
      <c r="I6008" s="17">
        <v>0.95199709899999996</v>
      </c>
      <c r="J6008" s="17">
        <v>4.8000000000000001E-2</v>
      </c>
      <c r="K6008" s="17">
        <v>2.8799999999999999E-5</v>
      </c>
    </row>
    <row r="6009" spans="1:11" x14ac:dyDescent="0.45">
      <c r="A6009" s="10" t="s">
        <v>53</v>
      </c>
      <c r="B6009" s="20">
        <v>0.28000000000000003</v>
      </c>
      <c r="C6009" s="19">
        <v>42397</v>
      </c>
      <c r="D6009" s="19">
        <v>2281.3434350000002</v>
      </c>
      <c r="E6009" s="23">
        <v>0.10204112999999999</v>
      </c>
      <c r="F6009" s="23">
        <v>9.0399999999999994E-2</v>
      </c>
      <c r="G6009" s="17">
        <v>0.67370332799999999</v>
      </c>
      <c r="H6009" s="17">
        <v>0.32629667200000001</v>
      </c>
      <c r="I6009" s="17">
        <v>0.95526373399999998</v>
      </c>
      <c r="J6009" s="17">
        <v>4.4699999999999997E-2</v>
      </c>
      <c r="K6009" s="17">
        <v>2.6800000000000001E-5</v>
      </c>
    </row>
    <row r="6010" spans="1:11" x14ac:dyDescent="0.45">
      <c r="A6010" s="10" t="s">
        <v>53</v>
      </c>
      <c r="B6010" s="20">
        <v>0.28999999999999998</v>
      </c>
      <c r="C6010" s="19">
        <v>43905</v>
      </c>
      <c r="D6010" s="19">
        <v>2437.422802</v>
      </c>
      <c r="E6010" s="23">
        <v>0.105047579</v>
      </c>
      <c r="F6010" s="23">
        <v>9.3200000000000005E-2</v>
      </c>
      <c r="G6010" s="17">
        <v>0.67272520199999997</v>
      </c>
      <c r="H6010" s="17">
        <v>0.32727479799999998</v>
      </c>
      <c r="I6010" s="17">
        <v>0.95802984000000002</v>
      </c>
      <c r="J6010" s="17">
        <v>4.19E-2</v>
      </c>
      <c r="K6010" s="17">
        <v>2.5199999999999999E-5</v>
      </c>
    </row>
    <row r="6011" spans="1:11" x14ac:dyDescent="0.45">
      <c r="A6011" s="10" t="s">
        <v>53</v>
      </c>
      <c r="B6011" s="20">
        <v>0.3</v>
      </c>
      <c r="C6011" s="19">
        <v>45248</v>
      </c>
      <c r="D6011" s="19">
        <v>2580.9357540000001</v>
      </c>
      <c r="E6011" s="23">
        <v>0.108618443</v>
      </c>
      <c r="F6011" s="23">
        <v>9.5899999999999999E-2</v>
      </c>
      <c r="G6011" s="17">
        <v>0.67242751099999998</v>
      </c>
      <c r="H6011" s="17">
        <v>0.32757248900000002</v>
      </c>
      <c r="I6011" s="17">
        <v>0.96002736799999999</v>
      </c>
      <c r="J6011" s="17">
        <v>3.9899999999999998E-2</v>
      </c>
      <c r="K6011" s="17">
        <v>2.3799999999999999E-5</v>
      </c>
    </row>
    <row r="6012" spans="1:11" x14ac:dyDescent="0.45">
      <c r="A6012" s="10" t="s">
        <v>53</v>
      </c>
      <c r="B6012" s="20">
        <v>0.31</v>
      </c>
      <c r="C6012" s="19">
        <v>46633</v>
      </c>
      <c r="D6012" s="19">
        <v>2734.9111819999998</v>
      </c>
      <c r="E6012" s="23">
        <v>0.113025665</v>
      </c>
      <c r="F6012" s="23">
        <v>9.8900000000000002E-2</v>
      </c>
      <c r="G6012" s="17">
        <v>0.66903265899999997</v>
      </c>
      <c r="H6012" s="17">
        <v>0.33096734100000003</v>
      </c>
      <c r="I6012" s="17">
        <v>0.96222295999999996</v>
      </c>
      <c r="J6012" s="17">
        <v>3.78E-2</v>
      </c>
      <c r="K6012" s="17">
        <v>2.2500000000000001E-5</v>
      </c>
    </row>
    <row r="6013" spans="1:11" x14ac:dyDescent="0.45">
      <c r="A6013" s="10" t="s">
        <v>53</v>
      </c>
      <c r="B6013" s="20">
        <v>0.32</v>
      </c>
      <c r="C6013" s="19">
        <v>48171</v>
      </c>
      <c r="D6013" s="19">
        <v>2911.238488</v>
      </c>
      <c r="E6013" s="23">
        <v>0.11659824000000001</v>
      </c>
      <c r="F6013" s="23">
        <v>0.101832906</v>
      </c>
      <c r="G6013" s="17">
        <v>0.66768387600000001</v>
      </c>
      <c r="H6013" s="17">
        <v>0.33231612399999999</v>
      </c>
      <c r="I6013" s="17">
        <v>0.964431178</v>
      </c>
      <c r="J6013" s="17">
        <v>3.5499999999999997E-2</v>
      </c>
      <c r="K6013" s="17">
        <v>2.12E-5</v>
      </c>
    </row>
    <row r="6014" spans="1:11" x14ac:dyDescent="0.45">
      <c r="A6014" s="10" t="s">
        <v>53</v>
      </c>
      <c r="B6014" s="20">
        <v>0.33</v>
      </c>
      <c r="C6014" s="19">
        <v>49683</v>
      </c>
      <c r="D6014" s="19">
        <v>3090.3862920000001</v>
      </c>
      <c r="E6014" s="23">
        <v>0.120524561</v>
      </c>
      <c r="F6014" s="23">
        <v>0.104845459</v>
      </c>
      <c r="G6014" s="17">
        <v>0.66948453200000002</v>
      </c>
      <c r="H6014" s="17">
        <v>0.33051546799999998</v>
      </c>
      <c r="I6014" s="17">
        <v>0.96628009299999995</v>
      </c>
      <c r="J6014" s="17">
        <v>3.3700000000000001E-2</v>
      </c>
      <c r="K6014" s="17">
        <v>2.0000000000000002E-5</v>
      </c>
    </row>
    <row r="6015" spans="1:11" x14ac:dyDescent="0.45">
      <c r="A6015" s="10" t="s">
        <v>53</v>
      </c>
      <c r="B6015" s="20">
        <v>0.34</v>
      </c>
      <c r="C6015" s="19">
        <v>51182</v>
      </c>
      <c r="D6015" s="19">
        <v>3273.7166950000001</v>
      </c>
      <c r="E6015" s="23">
        <v>0.124267223</v>
      </c>
      <c r="F6015" s="23">
        <v>0.107952321</v>
      </c>
      <c r="G6015" s="17">
        <v>0.66830135599999996</v>
      </c>
      <c r="H6015" s="17">
        <v>0.33169864399999999</v>
      </c>
      <c r="I6015" s="17">
        <v>0.96813549099999996</v>
      </c>
      <c r="J6015" s="17">
        <v>3.1800000000000002E-2</v>
      </c>
      <c r="K6015" s="17">
        <v>1.8899999999999999E-5</v>
      </c>
    </row>
    <row r="6016" spans="1:11" x14ac:dyDescent="0.45">
      <c r="A6016" s="10" t="s">
        <v>53</v>
      </c>
      <c r="B6016" s="20">
        <v>0.35</v>
      </c>
      <c r="C6016" s="19">
        <v>52662</v>
      </c>
      <c r="D6016" s="19">
        <v>3460.1888650000001</v>
      </c>
      <c r="E6016" s="23">
        <v>0.12774377200000001</v>
      </c>
      <c r="F6016" s="23">
        <v>0.111089881</v>
      </c>
      <c r="G6016" s="17">
        <v>0.66702745799999996</v>
      </c>
      <c r="H6016" s="17">
        <v>0.33297254199999998</v>
      </c>
      <c r="I6016" s="17">
        <v>0.96962973299999999</v>
      </c>
      <c r="J6016" s="17">
        <v>3.04E-2</v>
      </c>
      <c r="K6016" s="17">
        <v>1.7900000000000001E-5</v>
      </c>
    </row>
    <row r="6017" spans="1:11" x14ac:dyDescent="0.45">
      <c r="A6017" s="10" t="s">
        <v>53</v>
      </c>
      <c r="B6017" s="20">
        <v>0.36</v>
      </c>
      <c r="C6017" s="19">
        <v>54139</v>
      </c>
      <c r="D6017" s="19">
        <v>3651.248388</v>
      </c>
      <c r="E6017" s="23">
        <v>0.13106351999999999</v>
      </c>
      <c r="F6017" s="23">
        <v>0.11412634200000001</v>
      </c>
      <c r="G6017" s="17">
        <v>0.66600786899999997</v>
      </c>
      <c r="H6017" s="17">
        <v>0.33399213100000003</v>
      </c>
      <c r="I6017" s="17">
        <v>0.97115067200000005</v>
      </c>
      <c r="J6017" s="17">
        <v>2.8799999999999999E-2</v>
      </c>
      <c r="K6017" s="17">
        <v>1.6900000000000001E-5</v>
      </c>
    </row>
    <row r="6018" spans="1:11" x14ac:dyDescent="0.45">
      <c r="A6018" s="10" t="s">
        <v>53</v>
      </c>
      <c r="B6018" s="20">
        <v>0.37</v>
      </c>
      <c r="C6018" s="19">
        <v>55599</v>
      </c>
      <c r="D6018" s="19">
        <v>3845.8908769999998</v>
      </c>
      <c r="E6018" s="23">
        <v>0.13500448200000001</v>
      </c>
      <c r="F6018" s="23">
        <v>0.117339683</v>
      </c>
      <c r="G6018" s="17">
        <v>0.66740409000000001</v>
      </c>
      <c r="H6018" s="17">
        <v>0.33259590999999999</v>
      </c>
      <c r="I6018" s="17">
        <v>0.97258607399999997</v>
      </c>
      <c r="J6018" s="17">
        <v>2.7400000000000001E-2</v>
      </c>
      <c r="K6018" s="17">
        <v>1.6099999999999998E-5</v>
      </c>
    </row>
    <row r="6019" spans="1:11" x14ac:dyDescent="0.45">
      <c r="A6019" s="10" t="s">
        <v>53</v>
      </c>
      <c r="B6019" s="20">
        <v>0.38</v>
      </c>
      <c r="C6019" s="19">
        <v>57100</v>
      </c>
      <c r="D6019" s="19">
        <v>4051.2807160000002</v>
      </c>
      <c r="E6019" s="23">
        <v>0.138497235</v>
      </c>
      <c r="F6019" s="23">
        <v>0.120567169</v>
      </c>
      <c r="G6019" s="17">
        <v>0.66434325699999996</v>
      </c>
      <c r="H6019" s="17">
        <v>0.33565674299999998</v>
      </c>
      <c r="I6019" s="17">
        <v>0.97382936799999997</v>
      </c>
      <c r="J6019" s="17">
        <v>2.6200000000000001E-2</v>
      </c>
      <c r="K6019" s="17">
        <v>1.5299999999999999E-5</v>
      </c>
    </row>
    <row r="6020" spans="1:11" x14ac:dyDescent="0.45">
      <c r="A6020" s="10" t="s">
        <v>53</v>
      </c>
      <c r="B6020" s="20">
        <v>0.39</v>
      </c>
      <c r="C6020" s="19">
        <v>58587</v>
      </c>
      <c r="D6020" s="19">
        <v>4259.8440140000002</v>
      </c>
      <c r="E6020" s="23">
        <v>0.14223559799999999</v>
      </c>
      <c r="F6020" s="23">
        <v>0.12386639100000001</v>
      </c>
      <c r="G6020" s="17">
        <v>0.66367965600000001</v>
      </c>
      <c r="H6020" s="17">
        <v>0.33632034399999999</v>
      </c>
      <c r="I6020" s="17">
        <v>0.97504710400000005</v>
      </c>
      <c r="J6020" s="17">
        <v>2.4899999999999999E-2</v>
      </c>
      <c r="K6020" s="17">
        <v>1.4600000000000001E-5</v>
      </c>
    </row>
    <row r="6021" spans="1:11" x14ac:dyDescent="0.45">
      <c r="A6021" s="10" t="s">
        <v>53</v>
      </c>
      <c r="B6021" s="20">
        <v>0.4</v>
      </c>
      <c r="C6021" s="19">
        <v>60080</v>
      </c>
      <c r="D6021" s="19">
        <v>4475.8213809999997</v>
      </c>
      <c r="E6021" s="23">
        <v>0.14685442400000001</v>
      </c>
      <c r="F6021" s="23">
        <v>0.12715927599999999</v>
      </c>
      <c r="G6021" s="17">
        <v>0.66328229000000005</v>
      </c>
      <c r="H6021" s="17">
        <v>0.33671771</v>
      </c>
      <c r="I6021" s="17">
        <v>0.97622546499999996</v>
      </c>
      <c r="J6021" s="17">
        <v>2.3800000000000002E-2</v>
      </c>
      <c r="K6021" s="17">
        <v>1.3900000000000001E-5</v>
      </c>
    </row>
    <row r="6022" spans="1:11" x14ac:dyDescent="0.45">
      <c r="A6022" s="10" t="s">
        <v>53</v>
      </c>
      <c r="B6022" s="20">
        <v>0.41</v>
      </c>
      <c r="C6022" s="19">
        <v>61558</v>
      </c>
      <c r="D6022" s="19">
        <v>4696.4198290000004</v>
      </c>
      <c r="E6022" s="23">
        <v>0.151304614</v>
      </c>
      <c r="F6022" s="23">
        <v>0.13052451200000001</v>
      </c>
      <c r="G6022" s="17">
        <v>0.66259462599999996</v>
      </c>
      <c r="H6022" s="17">
        <v>0.33740537399999998</v>
      </c>
      <c r="I6022" s="17">
        <v>0.97731933100000001</v>
      </c>
      <c r="J6022" s="17">
        <v>2.2700000000000001E-2</v>
      </c>
      <c r="K6022" s="17">
        <v>1.3200000000000001E-5</v>
      </c>
    </row>
    <row r="6023" spans="1:11" x14ac:dyDescent="0.45">
      <c r="A6023" s="10" t="s">
        <v>53</v>
      </c>
      <c r="B6023" s="20">
        <v>0.42</v>
      </c>
      <c r="C6023" s="19">
        <v>63044</v>
      </c>
      <c r="D6023" s="19">
        <v>4924.6363170000004</v>
      </c>
      <c r="E6023" s="23">
        <v>0.15535164600000001</v>
      </c>
      <c r="F6023" s="23">
        <v>0.133910376</v>
      </c>
      <c r="G6023" s="17">
        <v>0.66331451100000005</v>
      </c>
      <c r="H6023" s="17">
        <v>0.336685489</v>
      </c>
      <c r="I6023" s="17">
        <v>0.97829286000000004</v>
      </c>
      <c r="J6023" s="17">
        <v>2.1700000000000001E-2</v>
      </c>
      <c r="K6023" s="17">
        <v>1.26E-5</v>
      </c>
    </row>
    <row r="6024" spans="1:11" x14ac:dyDescent="0.45">
      <c r="A6024" s="10" t="s">
        <v>53</v>
      </c>
      <c r="B6024" s="20">
        <v>0.43</v>
      </c>
      <c r="C6024" s="19">
        <v>64507</v>
      </c>
      <c r="D6024" s="19">
        <v>5154.9914799999997</v>
      </c>
      <c r="E6024" s="23">
        <v>0.15996602400000001</v>
      </c>
      <c r="F6024" s="23">
        <v>0.13733029399999999</v>
      </c>
      <c r="G6024" s="17">
        <v>0.66429999799999995</v>
      </c>
      <c r="H6024" s="17">
        <v>0.335700002</v>
      </c>
      <c r="I6024" s="17">
        <v>0.97922170399999997</v>
      </c>
      <c r="J6024" s="17">
        <v>2.0799999999999999E-2</v>
      </c>
      <c r="K6024" s="17">
        <v>1.2099999999999999E-5</v>
      </c>
    </row>
    <row r="6025" spans="1:11" x14ac:dyDescent="0.45">
      <c r="A6025" s="10" t="s">
        <v>53</v>
      </c>
      <c r="B6025" s="20">
        <v>0.44</v>
      </c>
      <c r="C6025" s="19">
        <v>66007</v>
      </c>
      <c r="D6025" s="19">
        <v>5398.4378649999999</v>
      </c>
      <c r="E6025" s="23">
        <v>0.16425635999999999</v>
      </c>
      <c r="F6025" s="23">
        <v>0.140794587</v>
      </c>
      <c r="G6025" s="17">
        <v>0.66439923000000001</v>
      </c>
      <c r="H6025" s="17">
        <v>0.33560076999999999</v>
      </c>
      <c r="I6025" s="17">
        <v>0.97978443299999995</v>
      </c>
      <c r="J6025" s="17">
        <v>2.0199999999999999E-2</v>
      </c>
      <c r="K6025" s="17">
        <v>1.1600000000000001E-5</v>
      </c>
    </row>
    <row r="6026" spans="1:11" x14ac:dyDescent="0.45">
      <c r="A6026" s="10" t="s">
        <v>53</v>
      </c>
      <c r="B6026" s="20">
        <v>0.45</v>
      </c>
      <c r="C6026" s="19">
        <v>67469</v>
      </c>
      <c r="D6026" s="19">
        <v>5642.254081</v>
      </c>
      <c r="E6026" s="23">
        <v>0.16866589300000001</v>
      </c>
      <c r="F6026" s="23">
        <v>0.144320056</v>
      </c>
      <c r="G6026" s="17">
        <v>0.667136018</v>
      </c>
      <c r="H6026" s="17">
        <v>0.332863982</v>
      </c>
      <c r="I6026" s="17">
        <v>0.98068608700000004</v>
      </c>
      <c r="J6026" s="17">
        <v>1.9300000000000001E-2</v>
      </c>
      <c r="K6026" s="17">
        <v>1.11E-5</v>
      </c>
    </row>
    <row r="6027" spans="1:11" x14ac:dyDescent="0.45">
      <c r="A6027" s="10" t="s">
        <v>53</v>
      </c>
      <c r="B6027" s="20">
        <v>0.46</v>
      </c>
      <c r="C6027" s="19">
        <v>68983</v>
      </c>
      <c r="D6027" s="19">
        <v>5900.5665710000003</v>
      </c>
      <c r="E6027" s="23">
        <v>0.172356279</v>
      </c>
      <c r="F6027" s="23">
        <v>0.147924097</v>
      </c>
      <c r="G6027" s="17">
        <v>0.66765724900000001</v>
      </c>
      <c r="H6027" s="17">
        <v>0.33234275099999999</v>
      </c>
      <c r="I6027" s="17">
        <v>0.98154887300000004</v>
      </c>
      <c r="J6027" s="17">
        <v>1.84E-2</v>
      </c>
      <c r="K6027" s="17">
        <v>1.06E-5</v>
      </c>
    </row>
    <row r="6028" spans="1:11" x14ac:dyDescent="0.45">
      <c r="A6028" s="10" t="s">
        <v>53</v>
      </c>
      <c r="B6028" s="20">
        <v>0.47</v>
      </c>
      <c r="C6028" s="19">
        <v>70460</v>
      </c>
      <c r="D6028" s="19">
        <v>6160.2044619999997</v>
      </c>
      <c r="E6028" s="23">
        <v>0.179069533</v>
      </c>
      <c r="F6028" s="23">
        <v>0.15157636199999999</v>
      </c>
      <c r="G6028" s="17">
        <v>0.668052796</v>
      </c>
      <c r="H6028" s="17">
        <v>0.331947204</v>
      </c>
      <c r="I6028" s="17">
        <v>0.98229261199999995</v>
      </c>
      <c r="J6028" s="17">
        <v>1.77E-2</v>
      </c>
      <c r="K6028" s="17">
        <v>1.01E-5</v>
      </c>
    </row>
    <row r="6029" spans="1:11" x14ac:dyDescent="0.45">
      <c r="A6029" s="10" t="s">
        <v>53</v>
      </c>
      <c r="B6029" s="20">
        <v>0.48</v>
      </c>
      <c r="C6029" s="19">
        <v>71943</v>
      </c>
      <c r="D6029" s="19">
        <v>6429.8672130000004</v>
      </c>
      <c r="E6029" s="23">
        <v>0.18462946699999999</v>
      </c>
      <c r="F6029" s="23">
        <v>0.15543145799999999</v>
      </c>
      <c r="G6029" s="17">
        <v>0.66869605099999996</v>
      </c>
      <c r="H6029" s="17">
        <v>0.33130394899999999</v>
      </c>
      <c r="I6029" s="17">
        <v>0.98295668000000003</v>
      </c>
      <c r="J6029" s="17">
        <v>1.7000000000000001E-2</v>
      </c>
      <c r="K6029" s="17">
        <v>9.7399999999999999E-6</v>
      </c>
    </row>
    <row r="6030" spans="1:11" x14ac:dyDescent="0.45">
      <c r="A6030" s="10" t="s">
        <v>53</v>
      </c>
      <c r="B6030" s="20">
        <v>0.49</v>
      </c>
      <c r="C6030" s="19">
        <v>73420</v>
      </c>
      <c r="D6030" s="19">
        <v>6706.6641609999997</v>
      </c>
      <c r="E6030" s="23">
        <v>0.18948973599999999</v>
      </c>
      <c r="F6030" s="23">
        <v>0.15941641000000001</v>
      </c>
      <c r="G6030" s="17">
        <v>0.66823753699999999</v>
      </c>
      <c r="H6030" s="17">
        <v>0.33176246300000001</v>
      </c>
      <c r="I6030" s="17">
        <v>0.98363357200000001</v>
      </c>
      <c r="J6030" s="17">
        <v>1.6400000000000001E-2</v>
      </c>
      <c r="K6030" s="17">
        <v>9.3500000000000003E-6</v>
      </c>
    </row>
    <row r="6031" spans="1:11" x14ac:dyDescent="0.45">
      <c r="A6031" s="10" t="s">
        <v>53</v>
      </c>
      <c r="B6031" s="20">
        <v>0.5</v>
      </c>
      <c r="C6031" s="19">
        <v>74907</v>
      </c>
      <c r="D6031" s="19">
        <v>6992.3457639999997</v>
      </c>
      <c r="E6031" s="23">
        <v>0.19454897400000001</v>
      </c>
      <c r="F6031" s="23">
        <v>0.16334220499999999</v>
      </c>
      <c r="G6031" s="17">
        <v>0.66874924899999999</v>
      </c>
      <c r="H6031" s="17">
        <v>0.33125075100000001</v>
      </c>
      <c r="I6031" s="17">
        <v>0.98425949899999998</v>
      </c>
      <c r="J6031" s="17">
        <v>1.5699999999999999E-2</v>
      </c>
      <c r="K6031" s="17">
        <v>8.9800000000000004E-6</v>
      </c>
    </row>
    <row r="6032" spans="1:11" x14ac:dyDescent="0.45">
      <c r="A6032" s="10" t="s">
        <v>53</v>
      </c>
      <c r="B6032" s="20">
        <v>0.51</v>
      </c>
      <c r="C6032" s="19">
        <v>76403</v>
      </c>
      <c r="D6032" s="19">
        <v>7287.5195970000004</v>
      </c>
      <c r="E6032" s="23">
        <v>0.20068688900000001</v>
      </c>
      <c r="F6032" s="23">
        <v>0.167509519</v>
      </c>
      <c r="G6032" s="17">
        <v>0.66846851600000001</v>
      </c>
      <c r="H6032" s="17">
        <v>0.33153148399999999</v>
      </c>
      <c r="I6032" s="17">
        <v>0.98488835600000002</v>
      </c>
      <c r="J6032" s="17">
        <v>1.5100000000000001E-2</v>
      </c>
      <c r="K6032" s="17">
        <v>8.6200000000000005E-6</v>
      </c>
    </row>
    <row r="6033" spans="1:11" x14ac:dyDescent="0.45">
      <c r="A6033" s="10" t="s">
        <v>53</v>
      </c>
      <c r="B6033" s="20">
        <v>0.52</v>
      </c>
      <c r="C6033" s="19">
        <v>77884</v>
      </c>
      <c r="D6033" s="19">
        <v>7587.8561090000003</v>
      </c>
      <c r="E6033" s="23">
        <v>0.20525052399999999</v>
      </c>
      <c r="F6033" s="23">
        <v>0.171753399</v>
      </c>
      <c r="G6033" s="17">
        <v>0.66798058699999996</v>
      </c>
      <c r="H6033" s="17">
        <v>0.33201941299999999</v>
      </c>
      <c r="I6033" s="17">
        <v>0.985441173</v>
      </c>
      <c r="J6033" s="17">
        <v>1.46E-2</v>
      </c>
      <c r="K6033" s="17">
        <v>8.3000000000000002E-6</v>
      </c>
    </row>
    <row r="6034" spans="1:11" x14ac:dyDescent="0.45">
      <c r="A6034" s="10" t="s">
        <v>53</v>
      </c>
      <c r="B6034" s="20">
        <v>0.53</v>
      </c>
      <c r="C6034" s="19">
        <v>79349</v>
      </c>
      <c r="D6034" s="19">
        <v>7892.4109129999997</v>
      </c>
      <c r="E6034" s="23">
        <v>0.21055217800000001</v>
      </c>
      <c r="F6034" s="23">
        <v>0.176022966</v>
      </c>
      <c r="G6034" s="17">
        <v>0.66875448999999998</v>
      </c>
      <c r="H6034" s="17">
        <v>0.33124551000000002</v>
      </c>
      <c r="I6034" s="17">
        <v>0.98599962100000005</v>
      </c>
      <c r="J6034" s="17">
        <v>1.4E-2</v>
      </c>
      <c r="K6034" s="17">
        <v>7.9799999999999998E-6</v>
      </c>
    </row>
    <row r="6035" spans="1:11" x14ac:dyDescent="0.45">
      <c r="A6035" s="10" t="s">
        <v>53</v>
      </c>
      <c r="B6035" s="20">
        <v>0.54</v>
      </c>
      <c r="C6035" s="19">
        <v>80851</v>
      </c>
      <c r="D6035" s="19">
        <v>8212.6590169999999</v>
      </c>
      <c r="E6035" s="23">
        <v>0.216209235</v>
      </c>
      <c r="F6035" s="23">
        <v>0.18036402900000001</v>
      </c>
      <c r="G6035" s="17">
        <v>0.66983710799999996</v>
      </c>
      <c r="H6035" s="17">
        <v>0.33016289199999999</v>
      </c>
      <c r="I6035" s="17">
        <v>0.98649397500000002</v>
      </c>
      <c r="J6035" s="17">
        <v>1.35E-2</v>
      </c>
      <c r="K6035" s="17">
        <v>7.6899999999999992E-6</v>
      </c>
    </row>
    <row r="6036" spans="1:11" x14ac:dyDescent="0.45">
      <c r="A6036" s="10" t="s">
        <v>53</v>
      </c>
      <c r="B6036" s="20">
        <v>0.55000000000000004</v>
      </c>
      <c r="C6036" s="19">
        <v>82332</v>
      </c>
      <c r="D6036" s="19">
        <v>8538.0730399999993</v>
      </c>
      <c r="E6036" s="23">
        <v>0.22243613400000001</v>
      </c>
      <c r="F6036" s="23">
        <v>0.184785958</v>
      </c>
      <c r="G6036" s="17">
        <v>0.67088130999999995</v>
      </c>
      <c r="H6036" s="17">
        <v>0.32911868999999999</v>
      </c>
      <c r="I6036" s="17">
        <v>0.986956057</v>
      </c>
      <c r="J6036" s="17">
        <v>1.2999999999999999E-2</v>
      </c>
      <c r="K6036" s="17">
        <v>7.4200000000000001E-6</v>
      </c>
    </row>
    <row r="6037" spans="1:11" x14ac:dyDescent="0.45">
      <c r="A6037" s="10" t="s">
        <v>53</v>
      </c>
      <c r="B6037" s="20">
        <v>0.56000000000000005</v>
      </c>
      <c r="C6037" s="19">
        <v>83968</v>
      </c>
      <c r="D6037" s="19">
        <v>8907.0563970000003</v>
      </c>
      <c r="E6037" s="23">
        <v>0.22899628599999999</v>
      </c>
      <c r="F6037" s="23">
        <v>0.18974759099999999</v>
      </c>
      <c r="G6037" s="17">
        <v>0.67124380699999997</v>
      </c>
      <c r="H6037" s="17">
        <v>0.32875619299999997</v>
      </c>
      <c r="I6037" s="17">
        <v>0.98706123199999996</v>
      </c>
      <c r="J6037" s="17">
        <v>1.29E-2</v>
      </c>
      <c r="K6037" s="17">
        <v>7.1199999999999996E-6</v>
      </c>
    </row>
    <row r="6038" spans="1:11" x14ac:dyDescent="0.45">
      <c r="A6038" s="10" t="s">
        <v>53</v>
      </c>
      <c r="B6038" s="20">
        <v>0.56999999999999995</v>
      </c>
      <c r="C6038" s="19">
        <v>85447</v>
      </c>
      <c r="D6038" s="19">
        <v>9249.9349880000009</v>
      </c>
      <c r="E6038" s="23">
        <v>0.234522392</v>
      </c>
      <c r="F6038" s="23">
        <v>0.19437422400000001</v>
      </c>
      <c r="G6038" s="17">
        <v>0.67151567599999995</v>
      </c>
      <c r="H6038" s="17">
        <v>0.32848432399999999</v>
      </c>
      <c r="I6038" s="17">
        <v>0.98750521099999999</v>
      </c>
      <c r="J6038" s="17">
        <v>1.2500000000000001E-2</v>
      </c>
      <c r="K6038" s="17">
        <v>6.8700000000000003E-6</v>
      </c>
    </row>
    <row r="6039" spans="1:11" x14ac:dyDescent="0.45">
      <c r="A6039" s="10" t="s">
        <v>53</v>
      </c>
      <c r="B6039" s="20">
        <v>0.57999999999999996</v>
      </c>
      <c r="C6039" s="19">
        <v>86936</v>
      </c>
      <c r="D6039" s="19">
        <v>9603.6455540000006</v>
      </c>
      <c r="E6039" s="23">
        <v>0.24147581600000001</v>
      </c>
      <c r="F6039" s="23">
        <v>0.19896746600000001</v>
      </c>
      <c r="G6039" s="17">
        <v>0.67223014599999997</v>
      </c>
      <c r="H6039" s="17">
        <v>0.32776985400000003</v>
      </c>
      <c r="I6039" s="17">
        <v>0.98795523399999996</v>
      </c>
      <c r="J6039" s="17">
        <v>1.2E-2</v>
      </c>
      <c r="K6039" s="17">
        <v>6.6200000000000001E-6</v>
      </c>
    </row>
    <row r="6040" spans="1:11" x14ac:dyDescent="0.45">
      <c r="A6040" s="10" t="s">
        <v>53</v>
      </c>
      <c r="B6040" s="20">
        <v>0.59</v>
      </c>
      <c r="C6040" s="19">
        <v>88409</v>
      </c>
      <c r="D6040" s="19">
        <v>9963.8155729999999</v>
      </c>
      <c r="E6040" s="23">
        <v>0.24779100300000001</v>
      </c>
      <c r="F6040" s="23">
        <v>0.20383737199999999</v>
      </c>
      <c r="G6040" s="17">
        <v>0.67235236200000004</v>
      </c>
      <c r="H6040" s="17">
        <v>0.32764763800000002</v>
      </c>
      <c r="I6040" s="17">
        <v>0.98835464299999998</v>
      </c>
      <c r="J6040" s="17">
        <v>1.1599999999999999E-2</v>
      </c>
      <c r="K6040" s="17">
        <v>6.3999999999999997E-6</v>
      </c>
    </row>
    <row r="6041" spans="1:11" x14ac:dyDescent="0.45">
      <c r="A6041" s="10" t="s">
        <v>53</v>
      </c>
      <c r="B6041" s="20">
        <v>0.6</v>
      </c>
      <c r="C6041" s="19">
        <v>89746</v>
      </c>
      <c r="D6041" s="19">
        <v>10298.75223</v>
      </c>
      <c r="E6041" s="23">
        <v>0.25327917599999999</v>
      </c>
      <c r="F6041" s="23">
        <v>0.20824954600000001</v>
      </c>
      <c r="G6041" s="17">
        <v>0.67225280200000004</v>
      </c>
      <c r="H6041" s="17">
        <v>0.32774719800000002</v>
      </c>
      <c r="I6041" s="17">
        <v>0.98870827900000002</v>
      </c>
      <c r="J6041" s="17">
        <v>1.1299999999999999E-2</v>
      </c>
      <c r="K6041" s="17">
        <v>6.1999999999999999E-6</v>
      </c>
    </row>
    <row r="6042" spans="1:11" x14ac:dyDescent="0.45">
      <c r="A6042" s="10" t="s">
        <v>53</v>
      </c>
      <c r="B6042" s="20">
        <v>0.61</v>
      </c>
      <c r="C6042" s="19">
        <v>91230</v>
      </c>
      <c r="D6042" s="19">
        <v>10679.630810000001</v>
      </c>
      <c r="E6042" s="23">
        <v>0.26059102699999998</v>
      </c>
      <c r="F6042" s="23">
        <v>0.21324111600000001</v>
      </c>
      <c r="G6042" s="17">
        <v>0.67271730799999996</v>
      </c>
      <c r="H6042" s="17">
        <v>0.32728269199999999</v>
      </c>
      <c r="I6042" s="17">
        <v>0.98907360700000002</v>
      </c>
      <c r="J6042" s="17">
        <v>1.09E-2</v>
      </c>
      <c r="K6042" s="17">
        <v>5.9800000000000003E-6</v>
      </c>
    </row>
    <row r="6043" spans="1:11" x14ac:dyDescent="0.45">
      <c r="A6043" s="10" t="s">
        <v>53</v>
      </c>
      <c r="B6043" s="20">
        <v>0.62</v>
      </c>
      <c r="C6043" s="19">
        <v>92720</v>
      </c>
      <c r="D6043" s="19">
        <v>11072.620220000001</v>
      </c>
      <c r="E6043" s="23">
        <v>0.26712475200000002</v>
      </c>
      <c r="F6043" s="23">
        <v>0.218420323</v>
      </c>
      <c r="G6043" s="17">
        <v>0.67361950000000004</v>
      </c>
      <c r="H6043" s="17">
        <v>0.32638050000000002</v>
      </c>
      <c r="I6043" s="17">
        <v>0.98945705500000003</v>
      </c>
      <c r="J6043" s="17">
        <v>1.0500000000000001E-2</v>
      </c>
      <c r="K6043" s="17">
        <v>5.7699999999999998E-6</v>
      </c>
    </row>
    <row r="6044" spans="1:11" x14ac:dyDescent="0.45">
      <c r="A6044" s="10" t="s">
        <v>53</v>
      </c>
      <c r="B6044" s="20">
        <v>0.63</v>
      </c>
      <c r="C6044" s="19">
        <v>94200</v>
      </c>
      <c r="D6044" s="19">
        <v>11472.98393</v>
      </c>
      <c r="E6044" s="23">
        <v>0.27440586700000003</v>
      </c>
      <c r="F6044" s="23">
        <v>0.22358636000000001</v>
      </c>
      <c r="G6044" s="17">
        <v>0.67453290899999996</v>
      </c>
      <c r="H6044" s="17">
        <v>0.32546709099999999</v>
      </c>
      <c r="I6044" s="17">
        <v>0.98981019599999998</v>
      </c>
      <c r="J6044" s="17">
        <v>1.0200000000000001E-2</v>
      </c>
      <c r="K6044" s="17">
        <v>5.57E-6</v>
      </c>
    </row>
    <row r="6045" spans="1:11" x14ac:dyDescent="0.45">
      <c r="A6045" s="10" t="s">
        <v>53</v>
      </c>
      <c r="B6045" s="20">
        <v>0.64</v>
      </c>
      <c r="C6045" s="19">
        <v>95689</v>
      </c>
      <c r="D6045" s="19">
        <v>11886.834699999999</v>
      </c>
      <c r="E6045" s="23">
        <v>0.28103413199999999</v>
      </c>
      <c r="F6045" s="23">
        <v>0.228921864</v>
      </c>
      <c r="G6045" s="17">
        <v>0.67578300499999999</v>
      </c>
      <c r="H6045" s="17">
        <v>0.32421699500000001</v>
      </c>
      <c r="I6045" s="17">
        <v>0.99016341900000004</v>
      </c>
      <c r="J6045" s="17">
        <v>9.8300000000000002E-3</v>
      </c>
      <c r="K6045" s="17">
        <v>5.3800000000000002E-6</v>
      </c>
    </row>
    <row r="6046" spans="1:11" x14ac:dyDescent="0.45">
      <c r="A6046" s="10" t="s">
        <v>53</v>
      </c>
      <c r="B6046" s="20">
        <v>0.65</v>
      </c>
      <c r="C6046" s="19">
        <v>97144</v>
      </c>
      <c r="D6046" s="19">
        <v>12299.52765</v>
      </c>
      <c r="E6046" s="23">
        <v>0.28629023799999997</v>
      </c>
      <c r="F6046" s="23">
        <v>0.23414114699999999</v>
      </c>
      <c r="G6046" s="17">
        <v>0.67565675700000005</v>
      </c>
      <c r="H6046" s="17">
        <v>0.324343243</v>
      </c>
      <c r="I6046" s="17">
        <v>0.99031097199999996</v>
      </c>
      <c r="J6046" s="17">
        <v>9.6799999999999994E-3</v>
      </c>
      <c r="K6046" s="17">
        <v>5.22E-6</v>
      </c>
    </row>
    <row r="6047" spans="1:11" x14ac:dyDescent="0.45">
      <c r="A6047" s="10" t="s">
        <v>53</v>
      </c>
      <c r="B6047" s="20">
        <v>0.66</v>
      </c>
      <c r="C6047" s="19">
        <v>98649</v>
      </c>
      <c r="D6047" s="19">
        <v>12736.14342</v>
      </c>
      <c r="E6047" s="23">
        <v>0.29433928199999998</v>
      </c>
      <c r="F6047" s="23">
        <v>0.23953006399999999</v>
      </c>
      <c r="G6047" s="17">
        <v>0.67649950800000003</v>
      </c>
      <c r="H6047" s="17">
        <v>0.32350049199999997</v>
      </c>
      <c r="I6047" s="17">
        <v>0.990612516</v>
      </c>
      <c r="J6047" s="17">
        <v>9.3799999999999994E-3</v>
      </c>
      <c r="K6047" s="17">
        <v>5.0599999999999998E-6</v>
      </c>
    </row>
    <row r="6048" spans="1:11" x14ac:dyDescent="0.45">
      <c r="A6048" s="10" t="s">
        <v>53</v>
      </c>
      <c r="B6048" s="20">
        <v>0.67</v>
      </c>
      <c r="C6048" s="19">
        <v>100138</v>
      </c>
      <c r="D6048" s="19">
        <v>13179.745279999999</v>
      </c>
      <c r="E6048" s="23">
        <v>0.30164581099999999</v>
      </c>
      <c r="F6048" s="23">
        <v>0.24507395700000001</v>
      </c>
      <c r="G6048" s="17">
        <v>0.67688589700000001</v>
      </c>
      <c r="H6048" s="17">
        <v>0.32311410299999999</v>
      </c>
      <c r="I6048" s="17">
        <v>0.99091932500000002</v>
      </c>
      <c r="J6048" s="17">
        <v>9.0799999999999995E-3</v>
      </c>
      <c r="K6048" s="17">
        <v>4.8899999999999998E-6</v>
      </c>
    </row>
    <row r="6049" spans="1:11" x14ac:dyDescent="0.45">
      <c r="A6049" s="10" t="s">
        <v>53</v>
      </c>
      <c r="B6049" s="20">
        <v>0.68</v>
      </c>
      <c r="C6049" s="19">
        <v>101619</v>
      </c>
      <c r="D6049" s="19">
        <v>13631.92302</v>
      </c>
      <c r="E6049" s="23">
        <v>0.30925835200000001</v>
      </c>
      <c r="F6049" s="23">
        <v>0.25065835600000003</v>
      </c>
      <c r="G6049" s="17">
        <v>0.677707909</v>
      </c>
      <c r="H6049" s="17">
        <v>0.322292091</v>
      </c>
      <c r="I6049" s="17">
        <v>0.99119652700000005</v>
      </c>
      <c r="J6049" s="17">
        <v>8.8000000000000005E-3</v>
      </c>
      <c r="K6049" s="17">
        <v>4.7400000000000004E-6</v>
      </c>
    </row>
    <row r="6050" spans="1:11" x14ac:dyDescent="0.45">
      <c r="A6050" s="10" t="s">
        <v>53</v>
      </c>
      <c r="B6050" s="20">
        <v>0.69</v>
      </c>
      <c r="C6050" s="19">
        <v>103104</v>
      </c>
      <c r="D6050" s="19">
        <v>14097.889209999999</v>
      </c>
      <c r="E6050" s="23">
        <v>0.31826763400000002</v>
      </c>
      <c r="F6050" s="23">
        <v>0.25607990800000002</v>
      </c>
      <c r="G6050" s="17">
        <v>0.67868365900000005</v>
      </c>
      <c r="H6050" s="17">
        <v>0.32131634100000001</v>
      </c>
      <c r="I6050" s="17">
        <v>0.99145760299999997</v>
      </c>
      <c r="J6050" s="17">
        <v>8.5400000000000007E-3</v>
      </c>
      <c r="K6050" s="17">
        <v>4.5900000000000001E-6</v>
      </c>
    </row>
    <row r="6051" spans="1:11" x14ac:dyDescent="0.45">
      <c r="A6051" s="10" t="s">
        <v>53</v>
      </c>
      <c r="B6051" s="20">
        <v>0.7</v>
      </c>
      <c r="C6051" s="19">
        <v>104590</v>
      </c>
      <c r="D6051" s="19">
        <v>14577.249820000001</v>
      </c>
      <c r="E6051" s="23">
        <v>0.32704988299999999</v>
      </c>
      <c r="F6051" s="23">
        <v>0.26230101099999997</v>
      </c>
      <c r="G6051" s="17">
        <v>0.67926187999999998</v>
      </c>
      <c r="H6051" s="17">
        <v>0.32073812000000002</v>
      </c>
      <c r="I6051" s="17">
        <v>0.99170571399999996</v>
      </c>
      <c r="J6051" s="17">
        <v>8.2900000000000005E-3</v>
      </c>
      <c r="K6051" s="17">
        <v>4.4499999999999997E-6</v>
      </c>
    </row>
    <row r="6052" spans="1:11" x14ac:dyDescent="0.45">
      <c r="A6052" s="10" t="s">
        <v>53</v>
      </c>
      <c r="B6052" s="20">
        <v>0.71</v>
      </c>
      <c r="C6052" s="19">
        <v>106074</v>
      </c>
      <c r="D6052" s="19">
        <v>15071.3354</v>
      </c>
      <c r="E6052" s="23">
        <v>0.33896744699999998</v>
      </c>
      <c r="F6052" s="23">
        <v>0.268425947</v>
      </c>
      <c r="G6052" s="17">
        <v>0.68013839399999998</v>
      </c>
      <c r="H6052" s="17">
        <v>0.31986160600000002</v>
      </c>
      <c r="I6052" s="17">
        <v>0.99193402200000003</v>
      </c>
      <c r="J6052" s="17">
        <v>8.0599999999999995E-3</v>
      </c>
      <c r="K6052" s="17">
        <v>4.3200000000000001E-6</v>
      </c>
    </row>
    <row r="6053" spans="1:11" x14ac:dyDescent="0.45">
      <c r="A6053" s="10" t="s">
        <v>53</v>
      </c>
      <c r="B6053" s="20">
        <v>0.72</v>
      </c>
      <c r="C6053" s="19">
        <v>107554</v>
      </c>
      <c r="D6053" s="19">
        <v>15579.14062</v>
      </c>
      <c r="E6053" s="23">
        <v>0.34783214299999998</v>
      </c>
      <c r="F6053" s="23">
        <v>0.27479069900000003</v>
      </c>
      <c r="G6053" s="17">
        <v>0.68113691700000001</v>
      </c>
      <c r="H6053" s="17">
        <v>0.31886308299999999</v>
      </c>
      <c r="I6053" s="17">
        <v>0.99216931500000005</v>
      </c>
      <c r="J6053" s="17">
        <v>7.8200000000000006E-3</v>
      </c>
      <c r="K6053" s="17">
        <v>6.4500000000000001E-6</v>
      </c>
    </row>
    <row r="6054" spans="1:11" x14ac:dyDescent="0.45">
      <c r="A6054" s="10" t="s">
        <v>53</v>
      </c>
      <c r="B6054" s="20">
        <v>0.73</v>
      </c>
      <c r="C6054" s="19">
        <v>109038</v>
      </c>
      <c r="D6054" s="19">
        <v>16102.984930000001</v>
      </c>
      <c r="E6054" s="23">
        <v>0.35930226999999998</v>
      </c>
      <c r="F6054" s="23">
        <v>0.28132741900000002</v>
      </c>
      <c r="G6054" s="17">
        <v>0.681157028</v>
      </c>
      <c r="H6054" s="17">
        <v>0.318842972</v>
      </c>
      <c r="I6054" s="17">
        <v>0.99239661899999998</v>
      </c>
      <c r="J6054" s="17">
        <v>7.6E-3</v>
      </c>
      <c r="K6054" s="17">
        <v>6.2500000000000003E-6</v>
      </c>
    </row>
    <row r="6055" spans="1:11" x14ac:dyDescent="0.45">
      <c r="A6055" s="10" t="s">
        <v>53</v>
      </c>
      <c r="B6055" s="20">
        <v>0.74</v>
      </c>
      <c r="C6055" s="19">
        <v>110520</v>
      </c>
      <c r="D6055" s="19">
        <v>16643.075270000001</v>
      </c>
      <c r="E6055" s="23">
        <v>0.36982788500000002</v>
      </c>
      <c r="F6055" s="23">
        <v>0.28810996</v>
      </c>
      <c r="G6055" s="17">
        <v>0.68152370600000001</v>
      </c>
      <c r="H6055" s="17">
        <v>0.31847629399999999</v>
      </c>
      <c r="I6055" s="17">
        <v>0.99260586299999998</v>
      </c>
      <c r="J6055" s="17">
        <v>7.3899999999999999E-3</v>
      </c>
      <c r="K6055" s="17">
        <v>6.0599999999999996E-6</v>
      </c>
    </row>
    <row r="6056" spans="1:11" x14ac:dyDescent="0.45">
      <c r="A6056" s="10" t="s">
        <v>53</v>
      </c>
      <c r="B6056" s="20">
        <v>0.75</v>
      </c>
      <c r="C6056" s="19">
        <v>112003</v>
      </c>
      <c r="D6056" s="19">
        <v>17200.029910000001</v>
      </c>
      <c r="E6056" s="23">
        <v>0.38154966200000001</v>
      </c>
      <c r="F6056" s="23">
        <v>0.29507660899999999</v>
      </c>
      <c r="G6056" s="17">
        <v>0.682303153</v>
      </c>
      <c r="H6056" s="17">
        <v>0.317696847</v>
      </c>
      <c r="I6056" s="17">
        <v>0.99283212099999996</v>
      </c>
      <c r="J6056" s="17">
        <v>7.1599999999999997E-3</v>
      </c>
      <c r="K6056" s="17">
        <v>5.8699999999999997E-6</v>
      </c>
    </row>
    <row r="6057" spans="1:11" x14ac:dyDescent="0.45">
      <c r="A6057" s="10" t="s">
        <v>53</v>
      </c>
      <c r="B6057" s="20">
        <v>0.76</v>
      </c>
      <c r="C6057" s="19">
        <v>113482</v>
      </c>
      <c r="D6057" s="19">
        <v>17776.36795</v>
      </c>
      <c r="E6057" s="23">
        <v>0.39764610500000003</v>
      </c>
      <c r="F6057" s="23">
        <v>0.30252296099999998</v>
      </c>
      <c r="G6057" s="17">
        <v>0.68275145000000004</v>
      </c>
      <c r="H6057" s="17">
        <v>0.31724855000000002</v>
      </c>
      <c r="I6057" s="17">
        <v>0.99305169699999996</v>
      </c>
      <c r="J6057" s="17">
        <v>6.94E-3</v>
      </c>
      <c r="K6057" s="17">
        <v>5.6899999999999997E-6</v>
      </c>
    </row>
    <row r="6058" spans="1:11" x14ac:dyDescent="0.45">
      <c r="A6058" s="10" t="s">
        <v>53</v>
      </c>
      <c r="B6058" s="20">
        <v>0.77</v>
      </c>
      <c r="C6058" s="19">
        <v>114962</v>
      </c>
      <c r="D6058" s="19">
        <v>18374.96458</v>
      </c>
      <c r="E6058" s="23">
        <v>0.41078492</v>
      </c>
      <c r="F6058" s="23">
        <v>0.310394067</v>
      </c>
      <c r="G6058" s="17">
        <v>0.68326055600000002</v>
      </c>
      <c r="H6058" s="17">
        <v>0.31673944399999998</v>
      </c>
      <c r="I6058" s="17">
        <v>0.99325470699999996</v>
      </c>
      <c r="J6058" s="17">
        <v>6.7400000000000003E-3</v>
      </c>
      <c r="K6058" s="17">
        <v>5.5199999999999997E-6</v>
      </c>
    </row>
    <row r="6059" spans="1:11" x14ac:dyDescent="0.45">
      <c r="A6059" s="10" t="s">
        <v>53</v>
      </c>
      <c r="B6059" s="20">
        <v>0.78</v>
      </c>
      <c r="C6059" s="19">
        <v>116456</v>
      </c>
      <c r="D6059" s="19">
        <v>18999.640609999999</v>
      </c>
      <c r="E6059" s="23">
        <v>0.42523870899999999</v>
      </c>
      <c r="F6059" s="23">
        <v>0.31848980300000002</v>
      </c>
      <c r="G6059" s="17">
        <v>0.68418973699999996</v>
      </c>
      <c r="H6059" s="17">
        <v>0.31581026299999998</v>
      </c>
      <c r="I6059" s="17">
        <v>0.99341309700000002</v>
      </c>
      <c r="J6059" s="17">
        <v>6.5799999999999999E-3</v>
      </c>
      <c r="K6059" s="17">
        <v>5.3600000000000004E-6</v>
      </c>
    </row>
    <row r="6060" spans="1:11" x14ac:dyDescent="0.45">
      <c r="A6060" s="10" t="s">
        <v>53</v>
      </c>
      <c r="B6060" s="20">
        <v>0.79</v>
      </c>
      <c r="C6060" s="19">
        <v>117943</v>
      </c>
      <c r="D6060" s="19">
        <v>19641.830089999999</v>
      </c>
      <c r="E6060" s="23">
        <v>0.44005224700000001</v>
      </c>
      <c r="F6060" s="23">
        <v>0.32686601700000001</v>
      </c>
      <c r="G6060" s="17">
        <v>0.68511060400000001</v>
      </c>
      <c r="H6060" s="17">
        <v>0.31488939599999999</v>
      </c>
      <c r="I6060" s="17">
        <v>0.99360153299999998</v>
      </c>
      <c r="J6060" s="17">
        <v>6.3899999999999998E-3</v>
      </c>
      <c r="K6060" s="17">
        <v>5.2000000000000002E-6</v>
      </c>
    </row>
    <row r="6061" spans="1:11" x14ac:dyDescent="0.45">
      <c r="A6061" s="10" t="s">
        <v>53</v>
      </c>
      <c r="B6061" s="20">
        <v>0.8</v>
      </c>
      <c r="C6061" s="19">
        <v>118833</v>
      </c>
      <c r="D6061" s="19">
        <v>20038.154979999999</v>
      </c>
      <c r="E6061" s="23">
        <v>0.45145185300000001</v>
      </c>
      <c r="F6061" s="23">
        <v>0.33219173200000002</v>
      </c>
      <c r="G6061" s="17">
        <v>0.68599631400000005</v>
      </c>
      <c r="H6061" s="17">
        <v>0.314003686</v>
      </c>
      <c r="I6061" s="17">
        <v>0.99371606000000001</v>
      </c>
      <c r="J6061" s="17">
        <v>6.28E-3</v>
      </c>
      <c r="K6061" s="17">
        <v>5.1000000000000003E-6</v>
      </c>
    </row>
    <row r="6062" spans="1:11" x14ac:dyDescent="0.45">
      <c r="A6062" s="10" t="s">
        <v>53</v>
      </c>
      <c r="B6062" s="20">
        <v>0.80100000000000005</v>
      </c>
      <c r="C6062" s="19">
        <v>118980</v>
      </c>
      <c r="D6062" s="19">
        <v>20104.639510000001</v>
      </c>
      <c r="E6062" s="23">
        <v>0.453032453</v>
      </c>
      <c r="F6062" s="23">
        <v>0.33308976699999998</v>
      </c>
      <c r="G6062" s="17">
        <v>0.68603126599999997</v>
      </c>
      <c r="H6062" s="17">
        <v>0.31396873400000003</v>
      </c>
      <c r="I6062" s="17">
        <v>0.993736285</v>
      </c>
      <c r="J6062" s="17">
        <v>6.2599999999999999E-3</v>
      </c>
      <c r="K6062" s="17">
        <v>5.0799999999999996E-6</v>
      </c>
    </row>
    <row r="6063" spans="1:11" x14ac:dyDescent="0.45">
      <c r="A6063" s="10" t="s">
        <v>53</v>
      </c>
      <c r="B6063" s="20">
        <v>0.80200000000000005</v>
      </c>
      <c r="C6063" s="19">
        <v>119127</v>
      </c>
      <c r="D6063" s="19">
        <v>20171.3478</v>
      </c>
      <c r="E6063" s="23">
        <v>0.45462690900000002</v>
      </c>
      <c r="F6063" s="23">
        <v>0.334002313</v>
      </c>
      <c r="G6063" s="17">
        <v>0.68611649799999996</v>
      </c>
      <c r="H6063" s="17">
        <v>0.31388350199999998</v>
      </c>
      <c r="I6063" s="17">
        <v>0.99375567600000003</v>
      </c>
      <c r="J6063" s="17">
        <v>6.2399999999999999E-3</v>
      </c>
      <c r="K6063" s="17">
        <v>5.0699999999999997E-6</v>
      </c>
    </row>
    <row r="6064" spans="1:11" x14ac:dyDescent="0.45">
      <c r="A6064" s="10" t="s">
        <v>53</v>
      </c>
      <c r="B6064" s="20">
        <v>0.80300000000000005</v>
      </c>
      <c r="C6064" s="19">
        <v>119274</v>
      </c>
      <c r="D6064" s="19">
        <v>20238.270100000002</v>
      </c>
      <c r="E6064" s="23">
        <v>0.45582520900000001</v>
      </c>
      <c r="F6064" s="23">
        <v>0.334884344</v>
      </c>
      <c r="G6064" s="17">
        <v>0.68620151900000004</v>
      </c>
      <c r="H6064" s="17">
        <v>0.31379848100000002</v>
      </c>
      <c r="I6064" s="17">
        <v>0.99377302099999998</v>
      </c>
      <c r="J6064" s="17">
        <v>6.2199999999999998E-3</v>
      </c>
      <c r="K6064" s="17">
        <v>5.0499999999999999E-6</v>
      </c>
    </row>
    <row r="6065" spans="1:11" x14ac:dyDescent="0.45">
      <c r="A6065" s="10" t="s">
        <v>53</v>
      </c>
      <c r="B6065" s="20">
        <v>0.80400000000000005</v>
      </c>
      <c r="C6065" s="19">
        <v>119425</v>
      </c>
      <c r="D6065" s="19">
        <v>20307.20119</v>
      </c>
      <c r="E6065" s="23">
        <v>0.45700081100000001</v>
      </c>
      <c r="F6065" s="23">
        <v>0.33579467499999999</v>
      </c>
      <c r="G6065" s="17">
        <v>0.68628009199999995</v>
      </c>
      <c r="H6065" s="17">
        <v>0.31371990799999999</v>
      </c>
      <c r="I6065" s="17">
        <v>0.99379065799999999</v>
      </c>
      <c r="J6065" s="17">
        <v>6.1999999999999998E-3</v>
      </c>
      <c r="K6065" s="17">
        <v>5.04E-6</v>
      </c>
    </row>
    <row r="6066" spans="1:11" x14ac:dyDescent="0.45">
      <c r="A6066" s="10" t="s">
        <v>53</v>
      </c>
      <c r="B6066" s="20">
        <v>0.80500000000000005</v>
      </c>
      <c r="C6066" s="19">
        <v>119569</v>
      </c>
      <c r="D6066" s="19">
        <v>20373.082450000002</v>
      </c>
      <c r="E6066" s="23">
        <v>0.45811155100000001</v>
      </c>
      <c r="F6066" s="23">
        <v>0.33672053899999999</v>
      </c>
      <c r="G6066" s="17">
        <v>0.68642373899999998</v>
      </c>
      <c r="H6066" s="17">
        <v>0.31357626100000002</v>
      </c>
      <c r="I6066" s="17">
        <v>0.993810851</v>
      </c>
      <c r="J6066" s="17">
        <v>6.1799999999999997E-3</v>
      </c>
      <c r="K6066" s="17">
        <v>5.0200000000000002E-6</v>
      </c>
    </row>
    <row r="6067" spans="1:11" x14ac:dyDescent="0.45">
      <c r="A6067" s="10" t="s">
        <v>53</v>
      </c>
      <c r="B6067" s="20">
        <v>0.80600000000000005</v>
      </c>
      <c r="C6067" s="19">
        <v>119722</v>
      </c>
      <c r="D6067" s="19">
        <v>20443.268609999999</v>
      </c>
      <c r="E6067" s="23">
        <v>0.45995637700000003</v>
      </c>
      <c r="F6067" s="23">
        <v>0.33759447100000001</v>
      </c>
      <c r="G6067" s="17">
        <v>0.68631496299999994</v>
      </c>
      <c r="H6067" s="17">
        <v>0.313685037</v>
      </c>
      <c r="I6067" s="17">
        <v>0.99377161800000002</v>
      </c>
      <c r="J6067" s="17">
        <v>6.2199999999999998E-3</v>
      </c>
      <c r="K6067" s="17">
        <v>5.0100000000000003E-6</v>
      </c>
    </row>
    <row r="6068" spans="1:11" x14ac:dyDescent="0.45">
      <c r="A6068" s="10" t="s">
        <v>53</v>
      </c>
      <c r="B6068" s="20">
        <v>0.80700000000000005</v>
      </c>
      <c r="C6068" s="19">
        <v>119871</v>
      </c>
      <c r="D6068" s="19">
        <v>20511.948219999998</v>
      </c>
      <c r="E6068" s="23">
        <v>0.46176879399999998</v>
      </c>
      <c r="F6068" s="23">
        <v>0.338532155</v>
      </c>
      <c r="G6068" s="17">
        <v>0.68658808199999999</v>
      </c>
      <c r="H6068" s="17">
        <v>0.31341191800000001</v>
      </c>
      <c r="I6068" s="17">
        <v>0.99379233199999994</v>
      </c>
      <c r="J6068" s="17">
        <v>6.1999999999999998E-3</v>
      </c>
      <c r="K6068" s="17">
        <v>4.9899999999999997E-6</v>
      </c>
    </row>
    <row r="6069" spans="1:11" x14ac:dyDescent="0.45">
      <c r="A6069" s="10" t="s">
        <v>53</v>
      </c>
      <c r="B6069" s="20">
        <v>0.80800000000000005</v>
      </c>
      <c r="C6069" s="19">
        <v>120017</v>
      </c>
      <c r="D6069" s="19">
        <v>20579.50027</v>
      </c>
      <c r="E6069" s="23">
        <v>0.46376384199999998</v>
      </c>
      <c r="F6069" s="23">
        <v>0.33945841599999999</v>
      </c>
      <c r="G6069" s="17">
        <v>0.68687769200000004</v>
      </c>
      <c r="H6069" s="17">
        <v>0.31312230800000002</v>
      </c>
      <c r="I6069" s="17">
        <v>0.99380766700000001</v>
      </c>
      <c r="J6069" s="17">
        <v>6.1900000000000002E-3</v>
      </c>
      <c r="K6069" s="17">
        <v>4.9799999999999998E-6</v>
      </c>
    </row>
    <row r="6070" spans="1:11" x14ac:dyDescent="0.45">
      <c r="A6070" s="10" t="s">
        <v>53</v>
      </c>
      <c r="B6070" s="20">
        <v>0.80900000000000005</v>
      </c>
      <c r="C6070" s="19">
        <v>120167</v>
      </c>
      <c r="D6070" s="19">
        <v>20649.126690000001</v>
      </c>
      <c r="E6070" s="23">
        <v>0.46478339000000002</v>
      </c>
      <c r="F6070" s="23">
        <v>0.34025935699999998</v>
      </c>
      <c r="G6070" s="17">
        <v>0.68693568100000002</v>
      </c>
      <c r="H6070" s="17">
        <v>0.31306431899999998</v>
      </c>
      <c r="I6070" s="17">
        <v>0.99383057100000005</v>
      </c>
      <c r="J6070" s="17">
        <v>6.1599999999999997E-3</v>
      </c>
      <c r="K6070" s="17">
        <v>4.9599999999999999E-6</v>
      </c>
    </row>
    <row r="6071" spans="1:11" x14ac:dyDescent="0.45">
      <c r="A6071" s="10" t="s">
        <v>53</v>
      </c>
      <c r="B6071" s="20">
        <v>0.81</v>
      </c>
      <c r="C6071" s="19">
        <v>120312</v>
      </c>
      <c r="D6071" s="19">
        <v>20716.64086</v>
      </c>
      <c r="E6071" s="23">
        <v>0.46629080000000001</v>
      </c>
      <c r="F6071" s="23">
        <v>0.341270134</v>
      </c>
      <c r="G6071" s="17">
        <v>0.68701376400000003</v>
      </c>
      <c r="H6071" s="17">
        <v>0.31298623599999997</v>
      </c>
      <c r="I6071" s="17">
        <v>0.99381562300000004</v>
      </c>
      <c r="J6071" s="17">
        <v>6.1799999999999997E-3</v>
      </c>
      <c r="K6071" s="17">
        <v>4.95E-6</v>
      </c>
    </row>
    <row r="6072" spans="1:11" x14ac:dyDescent="0.45">
      <c r="A6072" s="10" t="s">
        <v>53</v>
      </c>
      <c r="B6072" s="20">
        <v>0.81100000000000005</v>
      </c>
      <c r="C6072" s="19">
        <v>120465</v>
      </c>
      <c r="D6072" s="19">
        <v>20788.168320000001</v>
      </c>
      <c r="E6072" s="23">
        <v>0.46814461699999999</v>
      </c>
      <c r="F6072" s="23">
        <v>0.34222617100000002</v>
      </c>
      <c r="G6072" s="17">
        <v>0.68722035400000003</v>
      </c>
      <c r="H6072" s="17">
        <v>0.31277964600000002</v>
      </c>
      <c r="I6072" s="17">
        <v>0.99383299899999999</v>
      </c>
      <c r="J6072" s="17">
        <v>6.1599999999999997E-3</v>
      </c>
      <c r="K6072" s="17">
        <v>4.9300000000000002E-6</v>
      </c>
    </row>
    <row r="6073" spans="1:11" x14ac:dyDescent="0.45">
      <c r="A6073" s="10" t="s">
        <v>53</v>
      </c>
      <c r="B6073" s="20">
        <v>0.81200000000000006</v>
      </c>
      <c r="C6073" s="19">
        <v>120601</v>
      </c>
      <c r="D6073" s="19">
        <v>20851.89128</v>
      </c>
      <c r="E6073" s="23">
        <v>0.46898810699999999</v>
      </c>
      <c r="F6073" s="23">
        <v>0.34319095599999999</v>
      </c>
      <c r="G6073" s="17">
        <v>0.68732431699999996</v>
      </c>
      <c r="H6073" s="17">
        <v>0.31267568299999998</v>
      </c>
      <c r="I6073" s="17">
        <v>0.99385124199999997</v>
      </c>
      <c r="J6073" s="17">
        <v>6.1399999999999996E-3</v>
      </c>
      <c r="K6073" s="17">
        <v>4.9200000000000003E-6</v>
      </c>
    </row>
    <row r="6074" spans="1:11" x14ac:dyDescent="0.45">
      <c r="A6074" s="10" t="s">
        <v>53</v>
      </c>
      <c r="B6074" s="20">
        <v>0.81299999999999994</v>
      </c>
      <c r="C6074" s="19">
        <v>120760</v>
      </c>
      <c r="D6074" s="19">
        <v>20926.601419999999</v>
      </c>
      <c r="E6074" s="23">
        <v>0.47109005199999998</v>
      </c>
      <c r="F6074" s="23">
        <v>0.344085904</v>
      </c>
      <c r="G6074" s="17">
        <v>0.68744617399999997</v>
      </c>
      <c r="H6074" s="17">
        <v>0.31255382599999998</v>
      </c>
      <c r="I6074" s="17">
        <v>0.99386955799999999</v>
      </c>
      <c r="J6074" s="17">
        <v>6.13E-3</v>
      </c>
      <c r="K6074" s="17">
        <v>4.8999999999999997E-6</v>
      </c>
    </row>
    <row r="6075" spans="1:11" x14ac:dyDescent="0.45">
      <c r="A6075" s="10" t="s">
        <v>53</v>
      </c>
      <c r="B6075" s="20">
        <v>0.81399999999999995</v>
      </c>
      <c r="C6075" s="19">
        <v>120897</v>
      </c>
      <c r="D6075" s="19">
        <v>20991.273160000001</v>
      </c>
      <c r="E6075" s="23">
        <v>0.47276753399999999</v>
      </c>
      <c r="F6075" s="23">
        <v>0.34499572699999997</v>
      </c>
      <c r="G6075" s="17">
        <v>0.68746949899999998</v>
      </c>
      <c r="H6075" s="17">
        <v>0.31253050100000002</v>
      </c>
      <c r="I6075" s="17">
        <v>0.993881664</v>
      </c>
      <c r="J6075" s="17">
        <v>6.11E-3</v>
      </c>
      <c r="K6075" s="17">
        <v>4.8899999999999998E-6</v>
      </c>
    </row>
    <row r="6076" spans="1:11" x14ac:dyDescent="0.45">
      <c r="A6076" s="10" t="s">
        <v>53</v>
      </c>
      <c r="B6076" s="20">
        <v>0.81499999999999995</v>
      </c>
      <c r="C6076" s="19">
        <v>121056</v>
      </c>
      <c r="D6076" s="19">
        <v>21066.60297</v>
      </c>
      <c r="E6076" s="23">
        <v>0.474998423</v>
      </c>
      <c r="F6076" s="23">
        <v>0.34591936200000001</v>
      </c>
      <c r="G6076" s="17">
        <v>0.68729348400000001</v>
      </c>
      <c r="H6076" s="17">
        <v>0.31270651599999999</v>
      </c>
      <c r="I6076" s="17">
        <v>0.99389803899999996</v>
      </c>
      <c r="J6076" s="17">
        <v>6.1000000000000004E-3</v>
      </c>
      <c r="K6076" s="17">
        <v>4.87E-6</v>
      </c>
    </row>
    <row r="6077" spans="1:11" x14ac:dyDescent="0.45">
      <c r="A6077" s="10" t="s">
        <v>53</v>
      </c>
      <c r="B6077" s="20">
        <v>0.81599999999999995</v>
      </c>
      <c r="C6077" s="19">
        <v>121203</v>
      </c>
      <c r="D6077" s="19">
        <v>21136.538830000001</v>
      </c>
      <c r="E6077" s="23">
        <v>0.47627619199999999</v>
      </c>
      <c r="F6077" s="23">
        <v>0.34696057400000002</v>
      </c>
      <c r="G6077" s="17">
        <v>0.68737572499999999</v>
      </c>
      <c r="H6077" s="17">
        <v>0.31262427500000001</v>
      </c>
      <c r="I6077" s="17">
        <v>0.99391470800000004</v>
      </c>
      <c r="J6077" s="17">
        <v>6.0800000000000003E-3</v>
      </c>
      <c r="K6077" s="17">
        <v>4.8600000000000001E-6</v>
      </c>
    </row>
    <row r="6078" spans="1:11" x14ac:dyDescent="0.45">
      <c r="A6078" s="10" t="s">
        <v>53</v>
      </c>
      <c r="B6078" s="20">
        <v>0.81699999999999995</v>
      </c>
      <c r="C6078" s="19">
        <v>121353</v>
      </c>
      <c r="D6078" s="19">
        <v>21208.114539999999</v>
      </c>
      <c r="E6078" s="23">
        <v>0.47808361199999999</v>
      </c>
      <c r="F6078" s="23">
        <v>0.34792113699999999</v>
      </c>
      <c r="G6078" s="17">
        <v>0.68740780999999995</v>
      </c>
      <c r="H6078" s="17">
        <v>0.31259218999999999</v>
      </c>
      <c r="I6078" s="17">
        <v>0.993928759</v>
      </c>
      <c r="J6078" s="17">
        <v>6.0699999999999999E-3</v>
      </c>
      <c r="K6078" s="17">
        <v>4.8400000000000002E-6</v>
      </c>
    </row>
    <row r="6079" spans="1:11" x14ac:dyDescent="0.45">
      <c r="A6079" s="10" t="s">
        <v>53</v>
      </c>
      <c r="B6079" s="20">
        <v>0.81799999999999995</v>
      </c>
      <c r="C6079" s="19">
        <v>121503</v>
      </c>
      <c r="D6079" s="19">
        <v>21279.999</v>
      </c>
      <c r="E6079" s="23">
        <v>0.48035947299999998</v>
      </c>
      <c r="F6079" s="23">
        <v>0.34887606900000001</v>
      </c>
      <c r="G6079" s="17">
        <v>0.68758796099999997</v>
      </c>
      <c r="H6079" s="17">
        <v>0.31241203899999997</v>
      </c>
      <c r="I6079" s="17">
        <v>0.99395018599999996</v>
      </c>
      <c r="J6079" s="17">
        <v>6.0400000000000002E-3</v>
      </c>
      <c r="K6079" s="17">
        <v>4.8300000000000003E-6</v>
      </c>
    </row>
    <row r="6080" spans="1:11" x14ac:dyDescent="0.45">
      <c r="A6080" s="10" t="s">
        <v>53</v>
      </c>
      <c r="B6080" s="20">
        <v>0.81899999999999995</v>
      </c>
      <c r="C6080" s="19">
        <v>121651</v>
      </c>
      <c r="D6080" s="19">
        <v>21351.324479999999</v>
      </c>
      <c r="E6080" s="23">
        <v>0.48294347700000001</v>
      </c>
      <c r="F6080" s="23">
        <v>0.34984552600000002</v>
      </c>
      <c r="G6080" s="17">
        <v>0.68760634899999995</v>
      </c>
      <c r="H6080" s="17">
        <v>0.31239365099999999</v>
      </c>
      <c r="I6080" s="17">
        <v>0.99396680999999998</v>
      </c>
      <c r="J6080" s="17">
        <v>6.0299999999999998E-3</v>
      </c>
      <c r="K6080" s="17">
        <v>4.8099999999999997E-6</v>
      </c>
    </row>
    <row r="6081" spans="1:11" x14ac:dyDescent="0.45">
      <c r="A6081" s="10" t="s">
        <v>53</v>
      </c>
      <c r="B6081" s="20">
        <v>0.82</v>
      </c>
      <c r="C6081" s="19">
        <v>121791</v>
      </c>
      <c r="D6081" s="19">
        <v>21419.086139999999</v>
      </c>
      <c r="E6081" s="23">
        <v>0.484950832</v>
      </c>
      <c r="F6081" s="23">
        <v>0.35080022599999999</v>
      </c>
      <c r="G6081" s="17">
        <v>0.687595964</v>
      </c>
      <c r="H6081" s="17">
        <v>0.312404036</v>
      </c>
      <c r="I6081" s="17">
        <v>0.99398313000000005</v>
      </c>
      <c r="J6081" s="17">
        <v>6.0099999999999997E-3</v>
      </c>
      <c r="K6081" s="17">
        <v>4.7999999999999998E-6</v>
      </c>
    </row>
    <row r="6082" spans="1:11" x14ac:dyDescent="0.45">
      <c r="A6082" s="10" t="s">
        <v>53</v>
      </c>
      <c r="B6082" s="20">
        <v>0.82099999999999995</v>
      </c>
      <c r="C6082" s="19">
        <v>121938</v>
      </c>
      <c r="D6082" s="19">
        <v>21490.542659999999</v>
      </c>
      <c r="E6082" s="23">
        <v>0.48680193100000002</v>
      </c>
      <c r="F6082" s="23">
        <v>0.35176152300000002</v>
      </c>
      <c r="G6082" s="17">
        <v>0.68769374599999999</v>
      </c>
      <c r="H6082" s="17">
        <v>0.31230625400000001</v>
      </c>
      <c r="I6082" s="17">
        <v>0.99399579599999999</v>
      </c>
      <c r="J6082" s="17">
        <v>6.0000000000000001E-3</v>
      </c>
      <c r="K6082" s="17">
        <v>4.7899999999999999E-6</v>
      </c>
    </row>
    <row r="6083" spans="1:11" x14ac:dyDescent="0.45">
      <c r="A6083" s="10" t="s">
        <v>53</v>
      </c>
      <c r="B6083" s="20">
        <v>0.82199999999999995</v>
      </c>
      <c r="C6083" s="19">
        <v>122096</v>
      </c>
      <c r="D6083" s="19">
        <v>21567.65408</v>
      </c>
      <c r="E6083" s="23">
        <v>0.489425899</v>
      </c>
      <c r="F6083" s="23">
        <v>0.35271761600000001</v>
      </c>
      <c r="G6083" s="17">
        <v>0.68784399200000002</v>
      </c>
      <c r="H6083" s="17">
        <v>0.31215600799999998</v>
      </c>
      <c r="I6083" s="17">
        <v>0.99400458899999999</v>
      </c>
      <c r="J6083" s="17">
        <v>5.9899999999999997E-3</v>
      </c>
      <c r="K6083" s="17">
        <v>4.78E-6</v>
      </c>
    </row>
    <row r="6084" spans="1:11" x14ac:dyDescent="0.45">
      <c r="A6084" s="10" t="s">
        <v>53</v>
      </c>
      <c r="B6084" s="20">
        <v>0.82299999999999995</v>
      </c>
      <c r="C6084" s="19">
        <v>122208</v>
      </c>
      <c r="D6084" s="19">
        <v>21622.577140000001</v>
      </c>
      <c r="E6084" s="23">
        <v>0.49144493900000003</v>
      </c>
      <c r="F6084" s="23">
        <v>0.353763891</v>
      </c>
      <c r="G6084" s="17">
        <v>0.687819128</v>
      </c>
      <c r="H6084" s="17">
        <v>0.312180872</v>
      </c>
      <c r="I6084" s="17">
        <v>0.99401847600000004</v>
      </c>
      <c r="J6084" s="17">
        <v>5.9800000000000001E-3</v>
      </c>
      <c r="K6084" s="17">
        <v>4.7600000000000002E-6</v>
      </c>
    </row>
    <row r="6085" spans="1:11" x14ac:dyDescent="0.45">
      <c r="A6085" s="10" t="s">
        <v>53</v>
      </c>
      <c r="B6085" s="20">
        <v>0.82399999999999995</v>
      </c>
      <c r="C6085" s="19">
        <v>122392</v>
      </c>
      <c r="D6085" s="19">
        <v>21713.166789999999</v>
      </c>
      <c r="E6085" s="23">
        <v>0.49332585400000001</v>
      </c>
      <c r="F6085" s="23">
        <v>0.35460956799999999</v>
      </c>
      <c r="G6085" s="17">
        <v>0.68814138199999997</v>
      </c>
      <c r="H6085" s="17">
        <v>0.31185861799999998</v>
      </c>
      <c r="I6085" s="17">
        <v>0.99403948099999995</v>
      </c>
      <c r="J6085" s="17">
        <v>5.96E-3</v>
      </c>
      <c r="K6085" s="17">
        <v>4.7500000000000003E-6</v>
      </c>
    </row>
    <row r="6086" spans="1:11" x14ac:dyDescent="0.45">
      <c r="A6086" s="10" t="s">
        <v>53</v>
      </c>
      <c r="B6086" s="20">
        <v>0.82499999999999996</v>
      </c>
      <c r="C6086" s="19">
        <v>122538</v>
      </c>
      <c r="D6086" s="19">
        <v>21785.35281</v>
      </c>
      <c r="E6086" s="23">
        <v>0.49493156799999999</v>
      </c>
      <c r="F6086" s="23">
        <v>0.35571905300000001</v>
      </c>
      <c r="G6086" s="17">
        <v>0.688325254</v>
      </c>
      <c r="H6086" s="17">
        <v>0.311674746</v>
      </c>
      <c r="I6086" s="17">
        <v>0.99404734100000003</v>
      </c>
      <c r="J6086" s="17">
        <v>5.9500000000000004E-3</v>
      </c>
      <c r="K6086" s="17">
        <v>4.7400000000000004E-6</v>
      </c>
    </row>
    <row r="6087" spans="1:11" x14ac:dyDescent="0.45">
      <c r="A6087" s="10" t="s">
        <v>53</v>
      </c>
      <c r="B6087" s="20">
        <v>0.82599999999999996</v>
      </c>
      <c r="C6087" s="19">
        <v>122678</v>
      </c>
      <c r="D6087" s="19">
        <v>21854.80373</v>
      </c>
      <c r="E6087" s="23">
        <v>0.49773756400000002</v>
      </c>
      <c r="F6087" s="23">
        <v>0.35673657800000003</v>
      </c>
      <c r="G6087" s="17">
        <v>0.68838748599999999</v>
      </c>
      <c r="H6087" s="17">
        <v>0.31161251400000001</v>
      </c>
      <c r="I6087" s="17">
        <v>0.99406065499999996</v>
      </c>
      <c r="J6087" s="17">
        <v>5.9300000000000004E-3</v>
      </c>
      <c r="K6087" s="17">
        <v>4.7299999999999996E-6</v>
      </c>
    </row>
    <row r="6088" spans="1:11" x14ac:dyDescent="0.45">
      <c r="A6088" s="10" t="s">
        <v>53</v>
      </c>
      <c r="B6088" s="20">
        <v>0.82699999999999996</v>
      </c>
      <c r="C6088" s="19">
        <v>122835</v>
      </c>
      <c r="D6088" s="19">
        <v>21933.084879999999</v>
      </c>
      <c r="E6088" s="23">
        <v>0.49961822</v>
      </c>
      <c r="F6088" s="23">
        <v>0.357706205</v>
      </c>
      <c r="G6088" s="17">
        <v>0.68840314199999997</v>
      </c>
      <c r="H6088" s="17">
        <v>0.31159685799999998</v>
      </c>
      <c r="I6088" s="17">
        <v>0.99408010400000002</v>
      </c>
      <c r="J6088" s="17">
        <v>5.9199999999999999E-3</v>
      </c>
      <c r="K6088" s="17">
        <v>4.7099999999999998E-6</v>
      </c>
    </row>
    <row r="6089" spans="1:11" x14ac:dyDescent="0.45">
      <c r="A6089" s="10" t="s">
        <v>53</v>
      </c>
      <c r="B6089" s="20">
        <v>0.82799999999999996</v>
      </c>
      <c r="C6089" s="19">
        <v>122987</v>
      </c>
      <c r="D6089" s="19">
        <v>22009.23115</v>
      </c>
      <c r="E6089" s="23">
        <v>0.50251568700000004</v>
      </c>
      <c r="F6089" s="23">
        <v>0.35870323500000001</v>
      </c>
      <c r="G6089" s="17">
        <v>0.68851992500000003</v>
      </c>
      <c r="H6089" s="17">
        <v>0.31148007500000002</v>
      </c>
      <c r="I6089" s="17">
        <v>0.99408516199999997</v>
      </c>
      <c r="J6089" s="17">
        <v>5.9100000000000003E-3</v>
      </c>
      <c r="K6089" s="17">
        <v>4.6999999999999999E-6</v>
      </c>
    </row>
    <row r="6090" spans="1:11" x14ac:dyDescent="0.45">
      <c r="A6090" s="10" t="s">
        <v>53</v>
      </c>
      <c r="B6090" s="20">
        <v>0.82899999999999996</v>
      </c>
      <c r="C6090" s="19">
        <v>123132</v>
      </c>
      <c r="D6090" s="19">
        <v>22082.314289999998</v>
      </c>
      <c r="E6090" s="23">
        <v>0.50481220699999996</v>
      </c>
      <c r="F6090" s="23">
        <v>0.35983589799999999</v>
      </c>
      <c r="G6090" s="17">
        <v>0.68861059700000005</v>
      </c>
      <c r="H6090" s="17">
        <v>0.31138940300000001</v>
      </c>
      <c r="I6090" s="17">
        <v>0.99410227600000001</v>
      </c>
      <c r="J6090" s="17">
        <v>5.8900000000000003E-3</v>
      </c>
      <c r="K6090" s="17">
        <v>4.6800000000000001E-6</v>
      </c>
    </row>
    <row r="6091" spans="1:11" x14ac:dyDescent="0.45">
      <c r="A6091" s="10" t="s">
        <v>53</v>
      </c>
      <c r="B6091" s="20">
        <v>0.83</v>
      </c>
      <c r="C6091" s="19">
        <v>123281</v>
      </c>
      <c r="D6091" s="19">
        <v>22157.678189999999</v>
      </c>
      <c r="E6091" s="23">
        <v>0.50681548399999998</v>
      </c>
      <c r="F6091" s="23">
        <v>0.36085645399999999</v>
      </c>
      <c r="G6091" s="17">
        <v>0.68878415999999998</v>
      </c>
      <c r="H6091" s="17">
        <v>0.31121584000000002</v>
      </c>
      <c r="I6091" s="17">
        <v>0.99412011099999997</v>
      </c>
      <c r="J6091" s="17">
        <v>5.8799999999999998E-3</v>
      </c>
      <c r="K6091" s="17">
        <v>4.6700000000000002E-6</v>
      </c>
    </row>
    <row r="6092" spans="1:11" x14ac:dyDescent="0.45">
      <c r="A6092" s="10" t="s">
        <v>53</v>
      </c>
      <c r="B6092" s="20">
        <v>0.83099999999999996</v>
      </c>
      <c r="C6092" s="19">
        <v>123432</v>
      </c>
      <c r="D6092" s="19">
        <v>22234.431120000001</v>
      </c>
      <c r="E6092" s="23">
        <v>0.50980005699999997</v>
      </c>
      <c r="F6092" s="23">
        <v>0.361906479</v>
      </c>
      <c r="G6092" s="17">
        <v>0.68888132700000004</v>
      </c>
      <c r="H6092" s="17">
        <v>0.31111867300000001</v>
      </c>
      <c r="I6092" s="17">
        <v>0.99413665399999995</v>
      </c>
      <c r="J6092" s="17">
        <v>5.8599999999999998E-3</v>
      </c>
      <c r="K6092" s="17">
        <v>4.6600000000000003E-6</v>
      </c>
    </row>
    <row r="6093" spans="1:11" x14ac:dyDescent="0.45">
      <c r="A6093" s="10" t="s">
        <v>53</v>
      </c>
      <c r="B6093" s="20">
        <v>0.83199999999999996</v>
      </c>
      <c r="C6093" s="19">
        <v>123577</v>
      </c>
      <c r="D6093" s="19">
        <v>22308.545760000001</v>
      </c>
      <c r="E6093" s="23">
        <v>0.51215470200000002</v>
      </c>
      <c r="F6093" s="23">
        <v>0.36296451400000002</v>
      </c>
      <c r="G6093" s="17">
        <v>0.68893078799999996</v>
      </c>
      <c r="H6093" s="17">
        <v>0.31106921199999998</v>
      </c>
      <c r="I6093" s="17">
        <v>0.99414661100000001</v>
      </c>
      <c r="J6093" s="17">
        <v>5.8500000000000002E-3</v>
      </c>
      <c r="K6093" s="17">
        <v>4.6399999999999996E-6</v>
      </c>
    </row>
    <row r="6094" spans="1:11" x14ac:dyDescent="0.45">
      <c r="A6094" s="10" t="s">
        <v>53</v>
      </c>
      <c r="B6094" s="20">
        <v>0.83299999999999996</v>
      </c>
      <c r="C6094" s="19">
        <v>123726</v>
      </c>
      <c r="D6094" s="19">
        <v>22385.116119999999</v>
      </c>
      <c r="E6094" s="23">
        <v>0.515140335</v>
      </c>
      <c r="F6094" s="23">
        <v>0.36399057400000001</v>
      </c>
      <c r="G6094" s="17">
        <v>0.689087177</v>
      </c>
      <c r="H6094" s="17">
        <v>0.310912823</v>
      </c>
      <c r="I6094" s="17">
        <v>0.99416221000000005</v>
      </c>
      <c r="J6094" s="17">
        <v>5.8300000000000001E-3</v>
      </c>
      <c r="K6094" s="17">
        <v>4.6299999999999997E-6</v>
      </c>
    </row>
    <row r="6095" spans="1:11" x14ac:dyDescent="0.45">
      <c r="A6095" s="10" t="s">
        <v>53</v>
      </c>
      <c r="B6095" s="20">
        <v>0.83399999999999996</v>
      </c>
      <c r="C6095" s="19">
        <v>123872</v>
      </c>
      <c r="D6095" s="19">
        <v>22460.448550000001</v>
      </c>
      <c r="E6095" s="23">
        <v>0.51680505799999998</v>
      </c>
      <c r="F6095" s="23">
        <v>0.36508848399999999</v>
      </c>
      <c r="G6095" s="17">
        <v>0.68906613299999997</v>
      </c>
      <c r="H6095" s="17">
        <v>0.31093386699999997</v>
      </c>
      <c r="I6095" s="17">
        <v>0.99407920400000005</v>
      </c>
      <c r="J6095" s="17">
        <v>5.9199999999999999E-3</v>
      </c>
      <c r="K6095" s="17">
        <v>4.6199999999999998E-6</v>
      </c>
    </row>
    <row r="6096" spans="1:11" x14ac:dyDescent="0.45">
      <c r="A6096" s="10" t="s">
        <v>53</v>
      </c>
      <c r="B6096" s="20">
        <v>0.83499999999999996</v>
      </c>
      <c r="C6096" s="19">
        <v>124025</v>
      </c>
      <c r="D6096" s="19">
        <v>22539.646410000001</v>
      </c>
      <c r="E6096" s="23">
        <v>0.51847827499999999</v>
      </c>
      <c r="F6096" s="23">
        <v>0.36613642800000001</v>
      </c>
      <c r="G6096" s="17">
        <v>0.68914331799999995</v>
      </c>
      <c r="H6096" s="17">
        <v>0.310856682</v>
      </c>
      <c r="I6096" s="17">
        <v>0.99409699600000001</v>
      </c>
      <c r="J6096" s="17">
        <v>5.8999999999999999E-3</v>
      </c>
      <c r="K6096" s="17">
        <v>4.6099999999999999E-6</v>
      </c>
    </row>
    <row r="6097" spans="1:11" x14ac:dyDescent="0.45">
      <c r="A6097" s="10" t="s">
        <v>53</v>
      </c>
      <c r="B6097" s="20">
        <v>0.83599999999999997</v>
      </c>
      <c r="C6097" s="19">
        <v>124173</v>
      </c>
      <c r="D6097" s="19">
        <v>22616.61795</v>
      </c>
      <c r="E6097" s="23">
        <v>0.52089959200000002</v>
      </c>
      <c r="F6097" s="23">
        <v>0.36723439200000002</v>
      </c>
      <c r="G6097" s="17">
        <v>0.68929638500000001</v>
      </c>
      <c r="H6097" s="17">
        <v>0.31070361499999999</v>
      </c>
      <c r="I6097" s="17">
        <v>0.99411373300000005</v>
      </c>
      <c r="J6097" s="17">
        <v>5.8799999999999998E-3</v>
      </c>
      <c r="K6097" s="17">
        <v>4.5900000000000001E-6</v>
      </c>
    </row>
    <row r="6098" spans="1:11" x14ac:dyDescent="0.45">
      <c r="A6098" s="10" t="s">
        <v>53</v>
      </c>
      <c r="B6098" s="20">
        <v>0.83699999999999997</v>
      </c>
      <c r="C6098" s="19">
        <v>124317</v>
      </c>
      <c r="D6098" s="19">
        <v>22691.751909999999</v>
      </c>
      <c r="E6098" s="23">
        <v>0.52296015600000001</v>
      </c>
      <c r="F6098" s="23">
        <v>0.36833144000000001</v>
      </c>
      <c r="G6098" s="17">
        <v>0.68931039199999999</v>
      </c>
      <c r="H6098" s="17">
        <v>0.31068960800000001</v>
      </c>
      <c r="I6098" s="17">
        <v>0.99413235099999997</v>
      </c>
      <c r="J6098" s="17">
        <v>5.8599999999999998E-3</v>
      </c>
      <c r="K6098" s="17">
        <v>4.5800000000000002E-6</v>
      </c>
    </row>
    <row r="6099" spans="1:11" x14ac:dyDescent="0.45">
      <c r="A6099" s="10" t="s">
        <v>53</v>
      </c>
      <c r="B6099" s="20">
        <v>0.83799999999999997</v>
      </c>
      <c r="C6099" s="19">
        <v>124470</v>
      </c>
      <c r="D6099" s="19">
        <v>22771.937300000001</v>
      </c>
      <c r="E6099" s="23">
        <v>0.52607661299999997</v>
      </c>
      <c r="F6099" s="23">
        <v>0.36932322099999998</v>
      </c>
      <c r="G6099" s="17">
        <v>0.68934683100000005</v>
      </c>
      <c r="H6099" s="17">
        <v>0.31065316900000001</v>
      </c>
      <c r="I6099" s="17">
        <v>0.99415049600000005</v>
      </c>
      <c r="J6099" s="17">
        <v>5.8399999999999997E-3</v>
      </c>
      <c r="K6099" s="17">
        <v>4.5600000000000004E-6</v>
      </c>
    </row>
    <row r="6100" spans="1:11" x14ac:dyDescent="0.45">
      <c r="A6100" s="10" t="s">
        <v>53</v>
      </c>
      <c r="B6100" s="20">
        <v>0.83899999999999997</v>
      </c>
      <c r="C6100" s="19">
        <v>124619</v>
      </c>
      <c r="D6100" s="19">
        <v>22850.566190000001</v>
      </c>
      <c r="E6100" s="23">
        <v>0.52894346999999997</v>
      </c>
      <c r="F6100" s="23">
        <v>0.37051160700000002</v>
      </c>
      <c r="G6100" s="17">
        <v>0.68941333199999999</v>
      </c>
      <c r="H6100" s="17">
        <v>0.31058666800000001</v>
      </c>
      <c r="I6100" s="17">
        <v>0.99415396599999994</v>
      </c>
      <c r="J6100" s="17">
        <v>5.8399999999999997E-3</v>
      </c>
      <c r="K6100" s="17">
        <v>4.5499999999999996E-6</v>
      </c>
    </row>
    <row r="6101" spans="1:11" x14ac:dyDescent="0.45">
      <c r="A6101" s="10" t="s">
        <v>53</v>
      </c>
      <c r="B6101" s="20">
        <v>0.84</v>
      </c>
      <c r="C6101" s="19">
        <v>124764</v>
      </c>
      <c r="D6101" s="19">
        <v>22927.579900000001</v>
      </c>
      <c r="E6101" s="23">
        <v>0.53268753199999996</v>
      </c>
      <c r="F6101" s="23">
        <v>0.37162148900000003</v>
      </c>
      <c r="G6101" s="17">
        <v>0.68947773400000001</v>
      </c>
      <c r="H6101" s="17">
        <v>0.31052226599999999</v>
      </c>
      <c r="I6101" s="17">
        <v>0.99416076600000003</v>
      </c>
      <c r="J6101" s="17">
        <v>5.8300000000000001E-3</v>
      </c>
      <c r="K6101" s="17">
        <v>4.5399999999999997E-6</v>
      </c>
    </row>
    <row r="6102" spans="1:11" x14ac:dyDescent="0.45">
      <c r="A6102" s="10" t="s">
        <v>53</v>
      </c>
      <c r="B6102" s="20">
        <v>0.84099999999999997</v>
      </c>
      <c r="C6102" s="19">
        <v>124900</v>
      </c>
      <c r="D6102" s="19">
        <v>23000.099279999999</v>
      </c>
      <c r="E6102" s="23">
        <v>0.53414050700000004</v>
      </c>
      <c r="F6102" s="23">
        <v>0.37272202199999999</v>
      </c>
      <c r="G6102" s="17">
        <v>0.68943154500000003</v>
      </c>
      <c r="H6102" s="17">
        <v>0.31056845500000002</v>
      </c>
      <c r="I6102" s="17">
        <v>0.99417375799999996</v>
      </c>
      <c r="J6102" s="17">
        <v>5.8199999999999997E-3</v>
      </c>
      <c r="K6102" s="17">
        <v>4.5299999999999998E-6</v>
      </c>
    </row>
    <row r="6103" spans="1:11" x14ac:dyDescent="0.45">
      <c r="A6103" s="10" t="s">
        <v>53</v>
      </c>
      <c r="B6103" s="20">
        <v>0.84199999999999997</v>
      </c>
      <c r="C6103" s="19">
        <v>125045</v>
      </c>
      <c r="D6103" s="19">
        <v>23077.69183</v>
      </c>
      <c r="E6103" s="23">
        <v>0.53575380500000003</v>
      </c>
      <c r="F6103" s="23">
        <v>0.37376445400000002</v>
      </c>
      <c r="G6103" s="17">
        <v>0.68943180500000001</v>
      </c>
      <c r="H6103" s="17">
        <v>0.31056819499999999</v>
      </c>
      <c r="I6103" s="17">
        <v>0.99419328699999998</v>
      </c>
      <c r="J6103" s="17">
        <v>5.7999999999999996E-3</v>
      </c>
      <c r="K6103" s="17">
        <v>4.5199999999999999E-6</v>
      </c>
    </row>
    <row r="6104" spans="1:11" x14ac:dyDescent="0.45">
      <c r="A6104" s="10" t="s">
        <v>53</v>
      </c>
      <c r="B6104" s="20">
        <v>0.84299999999999997</v>
      </c>
      <c r="C6104" s="19">
        <v>125210</v>
      </c>
      <c r="D6104" s="19">
        <v>23166.2474</v>
      </c>
      <c r="E6104" s="23">
        <v>0.538156258</v>
      </c>
      <c r="F6104" s="23">
        <v>0.37489078799999997</v>
      </c>
      <c r="G6104" s="17">
        <v>0.68963341600000005</v>
      </c>
      <c r="H6104" s="17">
        <v>0.310366584</v>
      </c>
      <c r="I6104" s="17">
        <v>0.99413231000000002</v>
      </c>
      <c r="J6104" s="17">
        <v>5.8599999999999998E-3</v>
      </c>
      <c r="K6104" s="17">
        <v>4.5000000000000001E-6</v>
      </c>
    </row>
    <row r="6105" spans="1:11" x14ac:dyDescent="0.45">
      <c r="A6105" s="10" t="s">
        <v>53</v>
      </c>
      <c r="B6105" s="20">
        <v>0.84399999999999997</v>
      </c>
      <c r="C6105" s="19">
        <v>125357</v>
      </c>
      <c r="D6105" s="19">
        <v>23245.57329</v>
      </c>
      <c r="E6105" s="23">
        <v>0.54087359599999996</v>
      </c>
      <c r="F6105" s="23">
        <v>0.37606084299999998</v>
      </c>
      <c r="G6105" s="17">
        <v>0.68966232400000005</v>
      </c>
      <c r="H6105" s="17">
        <v>0.31033767600000001</v>
      </c>
      <c r="I6105" s="17">
        <v>0.99412429499999999</v>
      </c>
      <c r="J6105" s="17">
        <v>5.8700000000000002E-3</v>
      </c>
      <c r="K6105" s="17">
        <v>4.4900000000000002E-6</v>
      </c>
    </row>
    <row r="6106" spans="1:11" x14ac:dyDescent="0.45">
      <c r="A6106" s="10" t="s">
        <v>53</v>
      </c>
      <c r="B6106" s="20">
        <v>0.84499999999999997</v>
      </c>
      <c r="C6106" s="19">
        <v>125508</v>
      </c>
      <c r="D6106" s="19">
        <v>23327.453460000001</v>
      </c>
      <c r="E6106" s="23">
        <v>0.54381572499999997</v>
      </c>
      <c r="F6106" s="23">
        <v>0.37721326399999999</v>
      </c>
      <c r="G6106" s="17">
        <v>0.68978869899999995</v>
      </c>
      <c r="H6106" s="17">
        <v>0.31021130099999999</v>
      </c>
      <c r="I6106" s="17">
        <v>0.99414471400000004</v>
      </c>
      <c r="J6106" s="17">
        <v>5.8500000000000002E-3</v>
      </c>
      <c r="K6106" s="17">
        <v>4.4700000000000004E-6</v>
      </c>
    </row>
    <row r="6107" spans="1:11" x14ac:dyDescent="0.45">
      <c r="A6107" s="10" t="s">
        <v>53</v>
      </c>
      <c r="B6107" s="20">
        <v>0.84599999999999997</v>
      </c>
      <c r="C6107" s="19">
        <v>125657</v>
      </c>
      <c r="D6107" s="19">
        <v>23408.656319999998</v>
      </c>
      <c r="E6107" s="23">
        <v>0.54589854900000001</v>
      </c>
      <c r="F6107" s="23">
        <v>0.37840071199999997</v>
      </c>
      <c r="G6107" s="17">
        <v>0.68987004299999999</v>
      </c>
      <c r="H6107" s="17">
        <v>0.31012995700000001</v>
      </c>
      <c r="I6107" s="17">
        <v>0.99416323399999995</v>
      </c>
      <c r="J6107" s="17">
        <v>5.8300000000000001E-3</v>
      </c>
      <c r="K6107" s="17">
        <v>4.4599999999999996E-6</v>
      </c>
    </row>
    <row r="6108" spans="1:11" x14ac:dyDescent="0.45">
      <c r="A6108" s="10" t="s">
        <v>53</v>
      </c>
      <c r="B6108" s="20">
        <v>0.84699999999999998</v>
      </c>
      <c r="C6108" s="19">
        <v>125804</v>
      </c>
      <c r="D6108" s="19">
        <v>23489.14745</v>
      </c>
      <c r="E6108" s="23">
        <v>0.54913081900000005</v>
      </c>
      <c r="F6108" s="23">
        <v>0.37952492700000001</v>
      </c>
      <c r="G6108" s="17">
        <v>0.68989062400000001</v>
      </c>
      <c r="H6108" s="17">
        <v>0.31010937599999999</v>
      </c>
      <c r="I6108" s="17">
        <v>0.99416234299999995</v>
      </c>
      <c r="J6108" s="17">
        <v>5.8300000000000001E-3</v>
      </c>
      <c r="K6108" s="17">
        <v>4.4499999999999997E-6</v>
      </c>
    </row>
    <row r="6109" spans="1:11" x14ac:dyDescent="0.45">
      <c r="A6109" s="10" t="s">
        <v>53</v>
      </c>
      <c r="B6109" s="20">
        <v>0.84799999999999998</v>
      </c>
      <c r="C6109" s="19">
        <v>125954</v>
      </c>
      <c r="D6109" s="19">
        <v>23571.747759999998</v>
      </c>
      <c r="E6109" s="23">
        <v>0.55204187199999999</v>
      </c>
      <c r="F6109" s="23">
        <v>0.38072586200000003</v>
      </c>
      <c r="G6109" s="17">
        <v>0.69002175399999999</v>
      </c>
      <c r="H6109" s="17">
        <v>0.30997824600000001</v>
      </c>
      <c r="I6109" s="17">
        <v>0.99417835700000001</v>
      </c>
      <c r="J6109" s="17">
        <v>5.8199999999999997E-3</v>
      </c>
      <c r="K6109" s="17">
        <v>4.4299999999999999E-6</v>
      </c>
    </row>
    <row r="6110" spans="1:11" x14ac:dyDescent="0.45">
      <c r="A6110" s="10" t="s">
        <v>53</v>
      </c>
      <c r="B6110" s="20">
        <v>0.84899999999999998</v>
      </c>
      <c r="C6110" s="19">
        <v>126077</v>
      </c>
      <c r="D6110" s="19">
        <v>23639.74566</v>
      </c>
      <c r="E6110" s="23">
        <v>0.55356812300000002</v>
      </c>
      <c r="F6110" s="23">
        <v>0.38190657</v>
      </c>
      <c r="G6110" s="17">
        <v>0.69007828500000001</v>
      </c>
      <c r="H6110" s="17">
        <v>0.30992171499999999</v>
      </c>
      <c r="I6110" s="17">
        <v>0.99419365800000004</v>
      </c>
      <c r="J6110" s="17">
        <v>5.7999999999999996E-3</v>
      </c>
      <c r="K6110" s="17">
        <v>4.42E-6</v>
      </c>
    </row>
    <row r="6111" spans="1:11" x14ac:dyDescent="0.45">
      <c r="A6111" s="10" t="s">
        <v>53</v>
      </c>
      <c r="B6111" s="20">
        <v>0.85</v>
      </c>
      <c r="C6111" s="19">
        <v>126244</v>
      </c>
      <c r="D6111" s="19">
        <v>23732.320680000001</v>
      </c>
      <c r="E6111" s="23">
        <v>0.55581440900000001</v>
      </c>
      <c r="F6111" s="23">
        <v>0.38294428800000002</v>
      </c>
      <c r="G6111" s="17">
        <v>0.69020309899999999</v>
      </c>
      <c r="H6111" s="17">
        <v>0.30979690100000001</v>
      </c>
      <c r="I6111" s="17">
        <v>0.99420927599999998</v>
      </c>
      <c r="J6111" s="17">
        <v>5.79E-3</v>
      </c>
      <c r="K6111" s="17">
        <v>4.4100000000000001E-6</v>
      </c>
    </row>
    <row r="6112" spans="1:11" x14ac:dyDescent="0.45">
      <c r="A6112" s="10" t="s">
        <v>53</v>
      </c>
      <c r="B6112" s="20">
        <v>0.85099999999999998</v>
      </c>
      <c r="C6112" s="19">
        <v>126396</v>
      </c>
      <c r="D6112" s="19">
        <v>23817.072110000001</v>
      </c>
      <c r="E6112" s="23">
        <v>0.55869502400000004</v>
      </c>
      <c r="F6112" s="23">
        <v>0.38422915600000002</v>
      </c>
      <c r="G6112" s="17">
        <v>0.69037786000000001</v>
      </c>
      <c r="H6112" s="17">
        <v>0.30962213999999999</v>
      </c>
      <c r="I6112" s="17">
        <v>0.99419692599999998</v>
      </c>
      <c r="J6112" s="17">
        <v>5.7999999999999996E-3</v>
      </c>
      <c r="K6112" s="17">
        <v>4.4000000000000002E-6</v>
      </c>
    </row>
    <row r="6113" spans="1:11" x14ac:dyDescent="0.45">
      <c r="A6113" s="10" t="s">
        <v>53</v>
      </c>
      <c r="B6113" s="20">
        <v>0.85199999999999998</v>
      </c>
      <c r="C6113" s="19">
        <v>126547</v>
      </c>
      <c r="D6113" s="19">
        <v>23901.5445</v>
      </c>
      <c r="E6113" s="23">
        <v>0.56087385700000003</v>
      </c>
      <c r="F6113" s="23">
        <v>0.38542545900000003</v>
      </c>
      <c r="G6113" s="17">
        <v>0.69044702800000002</v>
      </c>
      <c r="H6113" s="17">
        <v>0.30955297199999998</v>
      </c>
      <c r="I6113" s="17">
        <v>0.99421311999999995</v>
      </c>
      <c r="J6113" s="17">
        <v>5.7800000000000004E-3</v>
      </c>
      <c r="K6113" s="17">
        <v>4.3800000000000004E-6</v>
      </c>
    </row>
    <row r="6114" spans="1:11" x14ac:dyDescent="0.45">
      <c r="A6114" s="10" t="s">
        <v>53</v>
      </c>
      <c r="B6114" s="20">
        <v>0.85299999999999998</v>
      </c>
      <c r="C6114" s="19">
        <v>126695</v>
      </c>
      <c r="D6114" s="19">
        <v>23984.7428</v>
      </c>
      <c r="E6114" s="23">
        <v>0.563150504</v>
      </c>
      <c r="F6114" s="23">
        <v>0.386605486</v>
      </c>
      <c r="G6114" s="17">
        <v>0.69054816699999999</v>
      </c>
      <c r="H6114" s="17">
        <v>0.30945183300000001</v>
      </c>
      <c r="I6114" s="17">
        <v>0.99422278200000003</v>
      </c>
      <c r="J6114" s="17">
        <v>5.77E-3</v>
      </c>
      <c r="K6114" s="17">
        <v>4.3699999999999997E-6</v>
      </c>
    </row>
    <row r="6115" spans="1:11" x14ac:dyDescent="0.45">
      <c r="A6115" s="10" t="s">
        <v>53</v>
      </c>
      <c r="B6115" s="20">
        <v>0.85399999999999998</v>
      </c>
      <c r="C6115" s="19">
        <v>126843</v>
      </c>
      <c r="D6115" s="19">
        <v>24068.375599999999</v>
      </c>
      <c r="E6115" s="23">
        <v>0.56668532500000002</v>
      </c>
      <c r="F6115" s="23">
        <v>0.38785280900000002</v>
      </c>
      <c r="G6115" s="17">
        <v>0.69070425599999996</v>
      </c>
      <c r="H6115" s="17">
        <v>0.30929574399999998</v>
      </c>
      <c r="I6115" s="17">
        <v>0.99423981800000005</v>
      </c>
      <c r="J6115" s="17">
        <v>5.7600000000000004E-3</v>
      </c>
      <c r="K6115" s="17">
        <v>4.3599999999999998E-6</v>
      </c>
    </row>
    <row r="6116" spans="1:11" x14ac:dyDescent="0.45">
      <c r="A6116" s="10" t="s">
        <v>53</v>
      </c>
      <c r="B6116" s="20">
        <v>0.85499999999999998</v>
      </c>
      <c r="C6116" s="19">
        <v>126990</v>
      </c>
      <c r="D6116" s="19">
        <v>24151.91721</v>
      </c>
      <c r="E6116" s="23">
        <v>0.56980469899999997</v>
      </c>
      <c r="F6116" s="23">
        <v>0.38903780399999999</v>
      </c>
      <c r="G6116" s="17">
        <v>0.69073942799999999</v>
      </c>
      <c r="H6116" s="17">
        <v>0.30926057200000001</v>
      </c>
      <c r="I6116" s="17">
        <v>0.994254784</v>
      </c>
      <c r="J6116" s="17">
        <v>5.7400000000000003E-3</v>
      </c>
      <c r="K6116" s="17">
        <v>4.3499999999999999E-6</v>
      </c>
    </row>
    <row r="6117" spans="1:11" x14ac:dyDescent="0.45">
      <c r="A6117" s="10" t="s">
        <v>53</v>
      </c>
      <c r="B6117" s="20">
        <v>0.85599999999999998</v>
      </c>
      <c r="C6117" s="19">
        <v>127137</v>
      </c>
      <c r="D6117" s="19">
        <v>24235.974010000002</v>
      </c>
      <c r="E6117" s="23">
        <v>0.57344260999999996</v>
      </c>
      <c r="F6117" s="23">
        <v>0.390262532</v>
      </c>
      <c r="G6117" s="17">
        <v>0.69089250199999996</v>
      </c>
      <c r="H6117" s="17">
        <v>0.30910749799999998</v>
      </c>
      <c r="I6117" s="17">
        <v>0.99427035399999997</v>
      </c>
      <c r="J6117" s="17">
        <v>5.7299999999999999E-3</v>
      </c>
      <c r="K6117" s="17">
        <v>4.33E-6</v>
      </c>
    </row>
    <row r="6118" spans="1:11" x14ac:dyDescent="0.45">
      <c r="A6118" s="10" t="s">
        <v>53</v>
      </c>
      <c r="B6118" s="20">
        <v>0.85699999999999998</v>
      </c>
      <c r="C6118" s="19">
        <v>127287</v>
      </c>
      <c r="D6118" s="19">
        <v>24322.343870000001</v>
      </c>
      <c r="E6118" s="23">
        <v>0.57733274899999998</v>
      </c>
      <c r="F6118" s="23">
        <v>0.391485678</v>
      </c>
      <c r="G6118" s="17">
        <v>0.69109964099999999</v>
      </c>
      <c r="H6118" s="17">
        <v>0.30890035900000001</v>
      </c>
      <c r="I6118" s="17">
        <v>0.99428742599999997</v>
      </c>
      <c r="J6118" s="17">
        <v>5.7099999999999998E-3</v>
      </c>
      <c r="K6118" s="17">
        <v>4.3200000000000001E-6</v>
      </c>
    </row>
    <row r="6119" spans="1:11" x14ac:dyDescent="0.45">
      <c r="A6119" s="10" t="s">
        <v>53</v>
      </c>
      <c r="B6119" s="20">
        <v>0.85799999999999998</v>
      </c>
      <c r="C6119" s="19">
        <v>127425</v>
      </c>
      <c r="D6119" s="19">
        <v>24402.196469999999</v>
      </c>
      <c r="E6119" s="23">
        <v>0.57990361000000001</v>
      </c>
      <c r="F6119" s="23">
        <v>0.39275454999999998</v>
      </c>
      <c r="G6119" s="17">
        <v>0.69119089700000003</v>
      </c>
      <c r="H6119" s="17">
        <v>0.30880910299999997</v>
      </c>
      <c r="I6119" s="17">
        <v>0.99430518400000001</v>
      </c>
      <c r="J6119" s="17">
        <v>5.6899999999999997E-3</v>
      </c>
      <c r="K6119" s="17">
        <v>4.3100000000000002E-6</v>
      </c>
    </row>
    <row r="6120" spans="1:11" x14ac:dyDescent="0.45">
      <c r="A6120" s="10" t="s">
        <v>53</v>
      </c>
      <c r="B6120" s="20">
        <v>0.85899999999999999</v>
      </c>
      <c r="C6120" s="19">
        <v>127553</v>
      </c>
      <c r="D6120" s="19">
        <v>24476.559270000002</v>
      </c>
      <c r="E6120" s="23">
        <v>0.58210510699999995</v>
      </c>
      <c r="F6120" s="23">
        <v>0.393948627</v>
      </c>
      <c r="G6120" s="17">
        <v>0.69135183</v>
      </c>
      <c r="H6120" s="17">
        <v>0.30864817</v>
      </c>
      <c r="I6120" s="17">
        <v>0.99431928400000003</v>
      </c>
      <c r="J6120" s="17">
        <v>5.6800000000000002E-3</v>
      </c>
      <c r="K6120" s="17">
        <v>4.3000000000000003E-6</v>
      </c>
    </row>
    <row r="6121" spans="1:11" x14ac:dyDescent="0.45">
      <c r="A6121" s="10" t="s">
        <v>53</v>
      </c>
      <c r="B6121" s="20">
        <v>0.86</v>
      </c>
      <c r="C6121" s="19">
        <v>127734</v>
      </c>
      <c r="D6121" s="19">
        <v>24582.06885</v>
      </c>
      <c r="E6121" s="23">
        <v>0.58433374800000004</v>
      </c>
      <c r="F6121" s="23">
        <v>0.39510810200000002</v>
      </c>
      <c r="G6121" s="17">
        <v>0.69164826899999998</v>
      </c>
      <c r="H6121" s="17">
        <v>0.30835173100000002</v>
      </c>
      <c r="I6121" s="17">
        <v>0.99433936199999995</v>
      </c>
      <c r="J6121" s="17">
        <v>5.6600000000000001E-3</v>
      </c>
      <c r="K6121" s="17">
        <v>4.2799999999999997E-6</v>
      </c>
    </row>
    <row r="6122" spans="1:11" x14ac:dyDescent="0.45">
      <c r="A6122" s="10" t="s">
        <v>53</v>
      </c>
      <c r="B6122" s="20">
        <v>0.86099999999999999</v>
      </c>
      <c r="C6122" s="19">
        <v>127881</v>
      </c>
      <c r="D6122" s="19">
        <v>24668.233359999998</v>
      </c>
      <c r="E6122" s="23">
        <v>0.587723204</v>
      </c>
      <c r="F6122" s="23">
        <v>0.396564482</v>
      </c>
      <c r="G6122" s="17">
        <v>0.69173684899999999</v>
      </c>
      <c r="H6122" s="17">
        <v>0.30826315100000001</v>
      </c>
      <c r="I6122" s="17">
        <v>0.99433574999999996</v>
      </c>
      <c r="J6122" s="17">
        <v>5.6600000000000001E-3</v>
      </c>
      <c r="K6122" s="17">
        <v>4.2699999999999998E-6</v>
      </c>
    </row>
    <row r="6123" spans="1:11" x14ac:dyDescent="0.45">
      <c r="A6123" s="10" t="s">
        <v>53</v>
      </c>
      <c r="B6123" s="20">
        <v>0.86199999999999999</v>
      </c>
      <c r="C6123" s="19">
        <v>128029</v>
      </c>
      <c r="D6123" s="19">
        <v>24755.424599999998</v>
      </c>
      <c r="E6123" s="23">
        <v>0.59064309400000004</v>
      </c>
      <c r="F6123" s="23">
        <v>0.39771863099999999</v>
      </c>
      <c r="G6123" s="17">
        <v>0.69184325400000002</v>
      </c>
      <c r="H6123" s="17">
        <v>0.30815674599999998</v>
      </c>
      <c r="I6123" s="17">
        <v>0.99434159</v>
      </c>
      <c r="J6123" s="17">
        <v>5.6499999999999996E-3</v>
      </c>
      <c r="K6123" s="17">
        <v>4.2599999999999999E-6</v>
      </c>
    </row>
    <row r="6124" spans="1:11" x14ac:dyDescent="0.45">
      <c r="A6124" s="10" t="s">
        <v>53</v>
      </c>
      <c r="B6124" s="20">
        <v>0.86299999999999999</v>
      </c>
      <c r="C6124" s="19">
        <v>128168</v>
      </c>
      <c r="D6124" s="19">
        <v>24837.698919999999</v>
      </c>
      <c r="E6124" s="23">
        <v>0.59325308200000004</v>
      </c>
      <c r="F6124" s="23">
        <v>0.39901098299999999</v>
      </c>
      <c r="G6124" s="17">
        <v>0.69198239800000005</v>
      </c>
      <c r="H6124" s="17">
        <v>0.308017602</v>
      </c>
      <c r="I6124" s="17">
        <v>0.99435336699999999</v>
      </c>
      <c r="J6124" s="17">
        <v>5.64E-3</v>
      </c>
      <c r="K6124" s="17">
        <v>4.25E-6</v>
      </c>
    </row>
    <row r="6125" spans="1:11" x14ac:dyDescent="0.45">
      <c r="A6125" s="10" t="s">
        <v>53</v>
      </c>
      <c r="B6125" s="20">
        <v>0.86399999999999999</v>
      </c>
      <c r="C6125" s="19">
        <v>128325</v>
      </c>
      <c r="D6125" s="19">
        <v>24931.10657</v>
      </c>
      <c r="E6125" s="23">
        <v>0.59658851199999996</v>
      </c>
      <c r="F6125" s="23">
        <v>0.40035020100000002</v>
      </c>
      <c r="G6125" s="17">
        <v>0.69216442600000005</v>
      </c>
      <c r="H6125" s="17">
        <v>0.307835574</v>
      </c>
      <c r="I6125" s="17">
        <v>0.99437034400000002</v>
      </c>
      <c r="J6125" s="17">
        <v>5.6299999999999996E-3</v>
      </c>
      <c r="K6125" s="17">
        <v>4.2400000000000001E-6</v>
      </c>
    </row>
    <row r="6126" spans="1:11" x14ac:dyDescent="0.45">
      <c r="A6126" s="10" t="s">
        <v>53</v>
      </c>
      <c r="B6126" s="20">
        <v>0.86499999999999999</v>
      </c>
      <c r="C6126" s="19">
        <v>128473</v>
      </c>
      <c r="D6126" s="19">
        <v>25019.61535</v>
      </c>
      <c r="E6126" s="23">
        <v>0.59918371500000001</v>
      </c>
      <c r="F6126" s="23">
        <v>0.401623799</v>
      </c>
      <c r="G6126" s="17">
        <v>0.692324457</v>
      </c>
      <c r="H6126" s="17">
        <v>0.307675543</v>
      </c>
      <c r="I6126" s="17">
        <v>0.99438678300000005</v>
      </c>
      <c r="J6126" s="17">
        <v>5.6100000000000004E-3</v>
      </c>
      <c r="K6126" s="17">
        <v>4.2200000000000003E-6</v>
      </c>
    </row>
    <row r="6127" spans="1:11" x14ac:dyDescent="0.45">
      <c r="A6127" s="10" t="s">
        <v>53</v>
      </c>
      <c r="B6127" s="20">
        <v>0.86599999999999999</v>
      </c>
      <c r="C6127" s="19">
        <v>128621</v>
      </c>
      <c r="D6127" s="19">
        <v>25108.497500000001</v>
      </c>
      <c r="E6127" s="23">
        <v>0.60226659900000001</v>
      </c>
      <c r="F6127" s="23">
        <v>0.40300420799999997</v>
      </c>
      <c r="G6127" s="17">
        <v>0.69238304799999995</v>
      </c>
      <c r="H6127" s="17">
        <v>0.307616952</v>
      </c>
      <c r="I6127" s="17">
        <v>0.99440524100000005</v>
      </c>
      <c r="J6127" s="17">
        <v>5.5900000000000004E-3</v>
      </c>
      <c r="K6127" s="17">
        <v>4.2100000000000003E-6</v>
      </c>
    </row>
    <row r="6128" spans="1:11" x14ac:dyDescent="0.45">
      <c r="A6128" s="10" t="s">
        <v>53</v>
      </c>
      <c r="B6128" s="20">
        <v>0.86699999999999999</v>
      </c>
      <c r="C6128" s="19">
        <v>128769</v>
      </c>
      <c r="D6128" s="19">
        <v>25197.910540000001</v>
      </c>
      <c r="E6128" s="23">
        <v>0.60613594100000001</v>
      </c>
      <c r="F6128" s="23">
        <v>0.404298887</v>
      </c>
      <c r="G6128" s="17">
        <v>0.69253469400000001</v>
      </c>
      <c r="H6128" s="17">
        <v>0.30746530599999999</v>
      </c>
      <c r="I6128" s="17">
        <v>0.99442058200000005</v>
      </c>
      <c r="J6128" s="17">
        <v>5.5799999999999999E-3</v>
      </c>
      <c r="K6128" s="17">
        <v>4.1999999999999996E-6</v>
      </c>
    </row>
    <row r="6129" spans="1:11" x14ac:dyDescent="0.45">
      <c r="A6129" s="10" t="s">
        <v>53</v>
      </c>
      <c r="B6129" s="20">
        <v>0.86799999999999999</v>
      </c>
      <c r="C6129" s="19">
        <v>128916</v>
      </c>
      <c r="D6129" s="19">
        <v>25287.209459999998</v>
      </c>
      <c r="E6129" s="23">
        <v>0.60856037600000001</v>
      </c>
      <c r="F6129" s="23">
        <v>0.40560967999999997</v>
      </c>
      <c r="G6129" s="17">
        <v>0.69245089800000004</v>
      </c>
      <c r="H6129" s="17">
        <v>0.30754910200000002</v>
      </c>
      <c r="I6129" s="17">
        <v>0.99443983400000002</v>
      </c>
      <c r="J6129" s="17">
        <v>5.5599999999999998E-3</v>
      </c>
      <c r="K6129" s="17">
        <v>4.1799999999999998E-6</v>
      </c>
    </row>
    <row r="6130" spans="1:11" x14ac:dyDescent="0.45">
      <c r="A6130" s="10" t="s">
        <v>53</v>
      </c>
      <c r="B6130" s="20">
        <v>0.86899999999999999</v>
      </c>
      <c r="C6130" s="19">
        <v>129061</v>
      </c>
      <c r="D6130" s="19">
        <v>25375.641790000001</v>
      </c>
      <c r="E6130" s="23">
        <v>0.610822478</v>
      </c>
      <c r="F6130" s="23">
        <v>0.40699718200000001</v>
      </c>
      <c r="G6130" s="17">
        <v>0.69266470899999999</v>
      </c>
      <c r="H6130" s="17">
        <v>0.30733529100000001</v>
      </c>
      <c r="I6130" s="17">
        <v>0.99445639699999999</v>
      </c>
      <c r="J6130" s="17">
        <v>5.5399999999999998E-3</v>
      </c>
      <c r="K6130" s="17">
        <v>4.1699999999999999E-6</v>
      </c>
    </row>
    <row r="6131" spans="1:11" x14ac:dyDescent="0.45">
      <c r="A6131" s="10" t="s">
        <v>53</v>
      </c>
      <c r="B6131" s="20">
        <v>0.87</v>
      </c>
      <c r="C6131" s="19">
        <v>129217</v>
      </c>
      <c r="D6131" s="19">
        <v>25471.27476</v>
      </c>
      <c r="E6131" s="23">
        <v>0.61488540400000002</v>
      </c>
      <c r="F6131" s="23">
        <v>0.40829090699999998</v>
      </c>
      <c r="G6131" s="17">
        <v>0.69283453399999995</v>
      </c>
      <c r="H6131" s="17">
        <v>0.307165466</v>
      </c>
      <c r="I6131" s="17">
        <v>0.99447368300000005</v>
      </c>
      <c r="J6131" s="17">
        <v>5.5199999999999997E-3</v>
      </c>
      <c r="K6131" s="17">
        <v>4.16E-6</v>
      </c>
    </row>
    <row r="6132" spans="1:11" x14ac:dyDescent="0.45">
      <c r="A6132" s="10" t="s">
        <v>53</v>
      </c>
      <c r="B6132" s="20">
        <v>0.871</v>
      </c>
      <c r="C6132" s="19">
        <v>129365</v>
      </c>
      <c r="D6132" s="19">
        <v>25562.476299999998</v>
      </c>
      <c r="E6132" s="23">
        <v>0.61683821800000005</v>
      </c>
      <c r="F6132" s="23">
        <v>0.40976392099999998</v>
      </c>
      <c r="G6132" s="17">
        <v>0.69279171299999998</v>
      </c>
      <c r="H6132" s="17">
        <v>0.30720828700000002</v>
      </c>
      <c r="I6132" s="17">
        <v>0.99447240699999995</v>
      </c>
      <c r="J6132" s="17">
        <v>5.5199999999999997E-3</v>
      </c>
      <c r="K6132" s="17">
        <v>4.1500000000000001E-6</v>
      </c>
    </row>
    <row r="6133" spans="1:11" x14ac:dyDescent="0.45">
      <c r="A6133" s="10" t="s">
        <v>53</v>
      </c>
      <c r="B6133" s="20">
        <v>0.872</v>
      </c>
      <c r="C6133" s="19">
        <v>129513</v>
      </c>
      <c r="D6133" s="19">
        <v>25654.155750000002</v>
      </c>
      <c r="E6133" s="23">
        <v>0.62134964199999998</v>
      </c>
      <c r="F6133" s="23">
        <v>0.41103404199999999</v>
      </c>
      <c r="G6133" s="17">
        <v>0.69284936600000002</v>
      </c>
      <c r="H6133" s="17">
        <v>0.30715063399999998</v>
      </c>
      <c r="I6133" s="17">
        <v>0.99448971399999997</v>
      </c>
      <c r="J6133" s="17">
        <v>5.5100000000000001E-3</v>
      </c>
      <c r="K6133" s="17">
        <v>4.1300000000000003E-6</v>
      </c>
    </row>
    <row r="6134" spans="1:11" x14ac:dyDescent="0.45">
      <c r="A6134" s="10" t="s">
        <v>53</v>
      </c>
      <c r="B6134" s="20">
        <v>0.873</v>
      </c>
      <c r="C6134" s="19">
        <v>129663</v>
      </c>
      <c r="D6134" s="19">
        <v>25747.519349999999</v>
      </c>
      <c r="E6134" s="23">
        <v>0.62390600900000004</v>
      </c>
      <c r="F6134" s="23">
        <v>0.412539502</v>
      </c>
      <c r="G6134" s="17">
        <v>0.69292704900000002</v>
      </c>
      <c r="H6134" s="17">
        <v>0.30707295099999998</v>
      </c>
      <c r="I6134" s="17">
        <v>0.99450671000000002</v>
      </c>
      <c r="J6134" s="17">
        <v>5.4900000000000001E-3</v>
      </c>
      <c r="K6134" s="17">
        <v>4.1200000000000004E-6</v>
      </c>
    </row>
    <row r="6135" spans="1:11" x14ac:dyDescent="0.45">
      <c r="A6135" s="10" t="s">
        <v>53</v>
      </c>
      <c r="B6135" s="20">
        <v>0.874</v>
      </c>
      <c r="C6135" s="19">
        <v>129793</v>
      </c>
      <c r="D6135" s="19">
        <v>25828.884340000001</v>
      </c>
      <c r="E6135" s="23">
        <v>0.62786301200000005</v>
      </c>
      <c r="F6135" s="23">
        <v>0.41392680399999998</v>
      </c>
      <c r="G6135" s="17">
        <v>0.69308052099999995</v>
      </c>
      <c r="H6135" s="17">
        <v>0.306919479</v>
      </c>
      <c r="I6135" s="17">
        <v>0.99452197899999994</v>
      </c>
      <c r="J6135" s="17">
        <v>5.47E-3</v>
      </c>
      <c r="K6135" s="17">
        <v>4.1099999999999996E-6</v>
      </c>
    </row>
    <row r="6136" spans="1:11" x14ac:dyDescent="0.45">
      <c r="A6136" s="10" t="s">
        <v>53</v>
      </c>
      <c r="B6136" s="20">
        <v>0.875</v>
      </c>
      <c r="C6136" s="19">
        <v>129959</v>
      </c>
      <c r="D6136" s="19">
        <v>25933.30428</v>
      </c>
      <c r="E6136" s="23">
        <v>0.63027374300000005</v>
      </c>
      <c r="F6136" s="23">
        <v>0.415194862</v>
      </c>
      <c r="G6136" s="17">
        <v>0.69331096699999994</v>
      </c>
      <c r="H6136" s="17">
        <v>0.306689033</v>
      </c>
      <c r="I6136" s="17">
        <v>0.99453972000000002</v>
      </c>
      <c r="J6136" s="17">
        <v>5.4599999999999996E-3</v>
      </c>
      <c r="K6136" s="17">
        <v>4.0999999999999997E-6</v>
      </c>
    </row>
    <row r="6137" spans="1:11" x14ac:dyDescent="0.45">
      <c r="A6137" s="10" t="s">
        <v>53</v>
      </c>
      <c r="B6137" s="20">
        <v>0.876</v>
      </c>
      <c r="C6137" s="19">
        <v>130107</v>
      </c>
      <c r="D6137" s="19">
        <v>26026.83971</v>
      </c>
      <c r="E6137" s="23">
        <v>0.63341096100000005</v>
      </c>
      <c r="F6137" s="23">
        <v>0.41659242299999999</v>
      </c>
      <c r="G6137" s="17">
        <v>0.69349074200000005</v>
      </c>
      <c r="H6137" s="17">
        <v>0.30650925800000001</v>
      </c>
      <c r="I6137" s="17">
        <v>0.99454968799999999</v>
      </c>
      <c r="J6137" s="17">
        <v>5.45E-3</v>
      </c>
      <c r="K6137" s="17">
        <v>4.0799999999999999E-6</v>
      </c>
    </row>
    <row r="6138" spans="1:11" x14ac:dyDescent="0.45">
      <c r="A6138" s="10" t="s">
        <v>53</v>
      </c>
      <c r="B6138" s="20">
        <v>0.877</v>
      </c>
      <c r="C6138" s="19">
        <v>130248</v>
      </c>
      <c r="D6138" s="19">
        <v>26116.377810000002</v>
      </c>
      <c r="E6138" s="23">
        <v>0.63639416100000001</v>
      </c>
      <c r="F6138" s="23">
        <v>0.41805850500000002</v>
      </c>
      <c r="G6138" s="17">
        <v>0.69362293500000005</v>
      </c>
      <c r="H6138" s="17">
        <v>0.306377065</v>
      </c>
      <c r="I6138" s="17">
        <v>0.994565845</v>
      </c>
      <c r="J6138" s="17">
        <v>5.4299999999999999E-3</v>
      </c>
      <c r="K6138" s="17">
        <v>4.07E-6</v>
      </c>
    </row>
    <row r="6139" spans="1:11" x14ac:dyDescent="0.45">
      <c r="A6139" s="10" t="s">
        <v>53</v>
      </c>
      <c r="B6139" s="20">
        <v>0.878</v>
      </c>
      <c r="C6139" s="19">
        <v>130402</v>
      </c>
      <c r="D6139" s="19">
        <v>26214.666949999999</v>
      </c>
      <c r="E6139" s="23">
        <v>0.64020249399999996</v>
      </c>
      <c r="F6139" s="23">
        <v>0.41955301099999998</v>
      </c>
      <c r="G6139" s="17">
        <v>0.69383905199999996</v>
      </c>
      <c r="H6139" s="17">
        <v>0.30616094799999999</v>
      </c>
      <c r="I6139" s="17">
        <v>0.99458378000000003</v>
      </c>
      <c r="J6139" s="17">
        <v>5.4099999999999999E-3</v>
      </c>
      <c r="K6139" s="17">
        <v>4.0600000000000001E-6</v>
      </c>
    </row>
    <row r="6140" spans="1:11" x14ac:dyDescent="0.45">
      <c r="A6140" s="10" t="s">
        <v>53</v>
      </c>
      <c r="B6140" s="20">
        <v>0.879</v>
      </c>
      <c r="C6140" s="19">
        <v>130552</v>
      </c>
      <c r="D6140" s="19">
        <v>26310.989010000001</v>
      </c>
      <c r="E6140" s="23">
        <v>0.643312985</v>
      </c>
      <c r="F6140" s="23">
        <v>0.42104306600000002</v>
      </c>
      <c r="G6140" s="17">
        <v>0.69384612999999995</v>
      </c>
      <c r="H6140" s="17">
        <v>0.30615386999999999</v>
      </c>
      <c r="I6140" s="17">
        <v>0.99458428799999998</v>
      </c>
      <c r="J6140" s="17">
        <v>5.4099999999999999E-3</v>
      </c>
      <c r="K6140" s="17">
        <v>4.0500000000000002E-6</v>
      </c>
    </row>
    <row r="6141" spans="1:11" x14ac:dyDescent="0.45">
      <c r="A6141" s="10" t="s">
        <v>53</v>
      </c>
      <c r="B6141" s="20">
        <v>0.88</v>
      </c>
      <c r="C6141" s="19">
        <v>130700</v>
      </c>
      <c r="D6141" s="19">
        <v>26406.316579999999</v>
      </c>
      <c r="E6141" s="23">
        <v>0.64530037100000004</v>
      </c>
      <c r="F6141" s="23">
        <v>0.42246070699999999</v>
      </c>
      <c r="G6141" s="17">
        <v>0.69390971700000004</v>
      </c>
      <c r="H6141" s="17">
        <v>0.30609028300000002</v>
      </c>
      <c r="I6141" s="17">
        <v>0.99459597600000005</v>
      </c>
      <c r="J6141" s="17">
        <v>5.4000000000000003E-3</v>
      </c>
      <c r="K6141" s="17">
        <v>4.0400000000000003E-6</v>
      </c>
    </row>
    <row r="6142" spans="1:11" x14ac:dyDescent="0.45">
      <c r="A6142" s="10" t="s">
        <v>53</v>
      </c>
      <c r="B6142" s="20">
        <v>0.88100000000000001</v>
      </c>
      <c r="C6142" s="19">
        <v>130849</v>
      </c>
      <c r="D6142" s="19">
        <v>26502.854459999999</v>
      </c>
      <c r="E6142" s="23">
        <v>0.64959962900000001</v>
      </c>
      <c r="F6142" s="23">
        <v>0.42396150500000002</v>
      </c>
      <c r="G6142" s="17">
        <v>0.69409777699999997</v>
      </c>
      <c r="H6142" s="17">
        <v>0.30590222299999997</v>
      </c>
      <c r="I6142" s="17">
        <v>0.99461143200000002</v>
      </c>
      <c r="J6142" s="17">
        <v>5.3800000000000002E-3</v>
      </c>
      <c r="K6142" s="17">
        <v>4.0300000000000004E-6</v>
      </c>
    </row>
    <row r="6143" spans="1:11" x14ac:dyDescent="0.45">
      <c r="A6143" s="10" t="s">
        <v>53</v>
      </c>
      <c r="B6143" s="20">
        <v>0.88200000000000001</v>
      </c>
      <c r="C6143" s="19">
        <v>130998</v>
      </c>
      <c r="D6143" s="19">
        <v>26599.928230000001</v>
      </c>
      <c r="E6143" s="23">
        <v>0.65288097099999998</v>
      </c>
      <c r="F6143" s="23">
        <v>0.42543192099999999</v>
      </c>
      <c r="G6143" s="17">
        <v>0.69417853699999998</v>
      </c>
      <c r="H6143" s="17">
        <v>0.30582146300000002</v>
      </c>
      <c r="I6143" s="17">
        <v>0.99460959000000004</v>
      </c>
      <c r="J6143" s="17">
        <v>5.3899999999999998E-3</v>
      </c>
      <c r="K6143" s="17">
        <v>4.0199999999999996E-6</v>
      </c>
    </row>
    <row r="6144" spans="1:11" x14ac:dyDescent="0.45">
      <c r="A6144" s="10" t="s">
        <v>53</v>
      </c>
      <c r="B6144" s="20">
        <v>0.88300000000000001</v>
      </c>
      <c r="C6144" s="19">
        <v>131142</v>
      </c>
      <c r="D6144" s="19">
        <v>26694.23674</v>
      </c>
      <c r="E6144" s="23">
        <v>0.65743975200000004</v>
      </c>
      <c r="F6144" s="23">
        <v>0.42689650600000001</v>
      </c>
      <c r="G6144" s="17">
        <v>0.694392338</v>
      </c>
      <c r="H6144" s="17">
        <v>0.305607662</v>
      </c>
      <c r="I6144" s="17">
        <v>0.99462491099999994</v>
      </c>
      <c r="J6144" s="17">
        <v>5.3699999999999998E-3</v>
      </c>
      <c r="K6144" s="17">
        <v>3.9999999999999998E-6</v>
      </c>
    </row>
    <row r="6145" spans="1:11" x14ac:dyDescent="0.45">
      <c r="A6145" s="10" t="s">
        <v>53</v>
      </c>
      <c r="B6145" s="20">
        <v>0.88400000000000001</v>
      </c>
      <c r="C6145" s="19">
        <v>131295</v>
      </c>
      <c r="D6145" s="19">
        <v>26795.247220000001</v>
      </c>
      <c r="E6145" s="23">
        <v>0.66238375199999999</v>
      </c>
      <c r="F6145" s="23">
        <v>0.428369905</v>
      </c>
      <c r="G6145" s="17">
        <v>0.69458852199999999</v>
      </c>
      <c r="H6145" s="17">
        <v>0.30541147800000001</v>
      </c>
      <c r="I6145" s="17">
        <v>0.99464272600000003</v>
      </c>
      <c r="J6145" s="17">
        <v>5.3499999999999997E-3</v>
      </c>
      <c r="K6145" s="17">
        <v>3.9899999999999999E-6</v>
      </c>
    </row>
    <row r="6146" spans="1:11" x14ac:dyDescent="0.45">
      <c r="A6146" s="10" t="s">
        <v>53</v>
      </c>
      <c r="B6146" s="20">
        <v>0.88500000000000001</v>
      </c>
      <c r="C6146" s="19">
        <v>131440</v>
      </c>
      <c r="D6146" s="19">
        <v>26891.463070000002</v>
      </c>
      <c r="E6146" s="23">
        <v>0.66538461699999996</v>
      </c>
      <c r="F6146" s="23">
        <v>0.42991214999999999</v>
      </c>
      <c r="G6146" s="17">
        <v>0.69462872799999997</v>
      </c>
      <c r="H6146" s="17">
        <v>0.30537127200000003</v>
      </c>
      <c r="I6146" s="17">
        <v>0.99465739200000003</v>
      </c>
      <c r="J6146" s="17">
        <v>5.3400000000000001E-3</v>
      </c>
      <c r="K6146" s="17">
        <v>3.98E-6</v>
      </c>
    </row>
    <row r="6147" spans="1:11" x14ac:dyDescent="0.45">
      <c r="A6147" s="10" t="s">
        <v>53</v>
      </c>
      <c r="B6147" s="20">
        <v>0.88600000000000001</v>
      </c>
      <c r="C6147" s="19">
        <v>131589</v>
      </c>
      <c r="D6147" s="19">
        <v>26990.828130000002</v>
      </c>
      <c r="E6147" s="23">
        <v>0.66810045699999998</v>
      </c>
      <c r="F6147" s="23">
        <v>0.43140260899999999</v>
      </c>
      <c r="G6147" s="17">
        <v>0.69473892199999998</v>
      </c>
      <c r="H6147" s="17">
        <v>0.30526107800000002</v>
      </c>
      <c r="I6147" s="17">
        <v>0.99466617099999999</v>
      </c>
      <c r="J6147" s="17">
        <v>5.3299999999999997E-3</v>
      </c>
      <c r="K6147" s="17">
        <v>3.9700000000000001E-6</v>
      </c>
    </row>
    <row r="6148" spans="1:11" x14ac:dyDescent="0.45">
      <c r="A6148" s="10" t="s">
        <v>53</v>
      </c>
      <c r="B6148" s="20">
        <v>0.88700000000000001</v>
      </c>
      <c r="C6148" s="19">
        <v>131738</v>
      </c>
      <c r="D6148" s="19">
        <v>27090.645069999999</v>
      </c>
      <c r="E6148" s="23">
        <v>0.671278017</v>
      </c>
      <c r="F6148" s="23">
        <v>0.43291923500000001</v>
      </c>
      <c r="G6148" s="17">
        <v>0.69484127600000001</v>
      </c>
      <c r="H6148" s="17">
        <v>0.30515872399999999</v>
      </c>
      <c r="I6148" s="17">
        <v>0.99468436900000001</v>
      </c>
      <c r="J6148" s="17">
        <v>5.3099999999999996E-3</v>
      </c>
      <c r="K6148" s="17">
        <v>3.9600000000000002E-6</v>
      </c>
    </row>
    <row r="6149" spans="1:11" x14ac:dyDescent="0.45">
      <c r="A6149" s="10" t="s">
        <v>53</v>
      </c>
      <c r="B6149" s="20">
        <v>0.88800000000000001</v>
      </c>
      <c r="C6149" s="19">
        <v>131888</v>
      </c>
      <c r="D6149" s="19">
        <v>27191.72609</v>
      </c>
      <c r="E6149" s="23">
        <v>0.67555826500000005</v>
      </c>
      <c r="F6149" s="23">
        <v>0.43437964299999998</v>
      </c>
      <c r="G6149" s="17">
        <v>0.69496087600000001</v>
      </c>
      <c r="H6149" s="17">
        <v>0.30503912399999999</v>
      </c>
      <c r="I6149" s="17">
        <v>0.99469612100000004</v>
      </c>
      <c r="J6149" s="17">
        <v>5.3E-3</v>
      </c>
      <c r="K6149" s="17">
        <v>3.9400000000000004E-6</v>
      </c>
    </row>
    <row r="6150" spans="1:11" x14ac:dyDescent="0.45">
      <c r="A6150" s="10" t="s">
        <v>53</v>
      </c>
      <c r="B6150" s="20">
        <v>0.88900000000000001</v>
      </c>
      <c r="C6150" s="19">
        <v>132034</v>
      </c>
      <c r="D6150" s="19">
        <v>27290.622739999999</v>
      </c>
      <c r="E6150" s="23">
        <v>0.67870235800000001</v>
      </c>
      <c r="F6150" s="23">
        <v>0.43595223799999999</v>
      </c>
      <c r="G6150" s="17">
        <v>0.69503309800000002</v>
      </c>
      <c r="H6150" s="17">
        <v>0.30496690199999998</v>
      </c>
      <c r="I6150" s="17">
        <v>0.99471385700000003</v>
      </c>
      <c r="J6150" s="17">
        <v>5.28E-3</v>
      </c>
      <c r="K6150" s="17">
        <v>3.9299999999999996E-6</v>
      </c>
    </row>
    <row r="6151" spans="1:11" x14ac:dyDescent="0.45">
      <c r="A6151" s="10" t="s">
        <v>53</v>
      </c>
      <c r="B6151" s="20">
        <v>0.89</v>
      </c>
      <c r="C6151" s="19">
        <v>132170</v>
      </c>
      <c r="D6151" s="19">
        <v>27383.126520000002</v>
      </c>
      <c r="E6151" s="23">
        <v>0.68253632799999997</v>
      </c>
      <c r="F6151" s="23">
        <v>0.43752854499999999</v>
      </c>
      <c r="G6151" s="17">
        <v>0.69499886499999997</v>
      </c>
      <c r="H6151" s="17">
        <v>0.30500113499999998</v>
      </c>
      <c r="I6151" s="17">
        <v>0.99472806800000002</v>
      </c>
      <c r="J6151" s="17">
        <v>5.2700000000000004E-3</v>
      </c>
      <c r="K6151" s="17">
        <v>3.9199999999999997E-6</v>
      </c>
    </row>
    <row r="6152" spans="1:11" x14ac:dyDescent="0.45">
      <c r="A6152" s="10" t="s">
        <v>53</v>
      </c>
      <c r="B6152" s="20">
        <v>0.89100000000000001</v>
      </c>
      <c r="C6152" s="19">
        <v>132330</v>
      </c>
      <c r="D6152" s="19">
        <v>27492.712479999998</v>
      </c>
      <c r="E6152" s="23">
        <v>0.68674695500000005</v>
      </c>
      <c r="F6152" s="23">
        <v>0.43901867100000003</v>
      </c>
      <c r="G6152" s="17">
        <v>0.69509559399999998</v>
      </c>
      <c r="H6152" s="17">
        <v>0.30490440600000002</v>
      </c>
      <c r="I6152" s="17">
        <v>0.99474094199999996</v>
      </c>
      <c r="J6152" s="17">
        <v>5.2599999999999999E-3</v>
      </c>
      <c r="K6152" s="17">
        <v>3.9099999999999998E-6</v>
      </c>
    </row>
    <row r="6153" spans="1:11" x14ac:dyDescent="0.45">
      <c r="A6153" s="10" t="s">
        <v>53</v>
      </c>
      <c r="B6153" s="20">
        <v>0.89200000000000002</v>
      </c>
      <c r="C6153" s="19">
        <v>132480</v>
      </c>
      <c r="D6153" s="19">
        <v>27596.04694</v>
      </c>
      <c r="E6153" s="23">
        <v>0.69070407499999997</v>
      </c>
      <c r="F6153" s="23">
        <v>0.44057667700000003</v>
      </c>
      <c r="G6153" s="17">
        <v>0.69511624400000005</v>
      </c>
      <c r="H6153" s="17">
        <v>0.30488375600000001</v>
      </c>
      <c r="I6153" s="17">
        <v>0.99475025800000005</v>
      </c>
      <c r="J6153" s="17">
        <v>5.2500000000000003E-3</v>
      </c>
      <c r="K6153" s="17">
        <v>3.8999999999999999E-6</v>
      </c>
    </row>
    <row r="6154" spans="1:11" x14ac:dyDescent="0.45">
      <c r="A6154" s="10" t="s">
        <v>53</v>
      </c>
      <c r="B6154" s="20">
        <v>0.89300000000000002</v>
      </c>
      <c r="C6154" s="19">
        <v>132629</v>
      </c>
      <c r="D6154" s="19">
        <v>27699.414270000001</v>
      </c>
      <c r="E6154" s="23">
        <v>0.69609078800000002</v>
      </c>
      <c r="F6154" s="23">
        <v>0.44231649000000001</v>
      </c>
      <c r="G6154" s="17">
        <v>0.69518732699999997</v>
      </c>
      <c r="H6154" s="17">
        <v>0.30481267299999998</v>
      </c>
      <c r="I6154" s="17">
        <v>0.99476226199999995</v>
      </c>
      <c r="J6154" s="17">
        <v>5.2300000000000003E-3</v>
      </c>
      <c r="K6154" s="17">
        <v>3.89E-6</v>
      </c>
    </row>
    <row r="6155" spans="1:11" x14ac:dyDescent="0.45">
      <c r="A6155" s="10" t="s">
        <v>53</v>
      </c>
      <c r="B6155" s="20">
        <v>0.89400000000000002</v>
      </c>
      <c r="C6155" s="19">
        <v>132775</v>
      </c>
      <c r="D6155" s="19">
        <v>27801.318729999999</v>
      </c>
      <c r="E6155" s="23">
        <v>0.69990423800000001</v>
      </c>
      <c r="F6155" s="23">
        <v>0.44385569899999999</v>
      </c>
      <c r="G6155" s="17">
        <v>0.69533421200000001</v>
      </c>
      <c r="H6155" s="17">
        <v>0.30466578799999999</v>
      </c>
      <c r="I6155" s="17">
        <v>0.99477708099999995</v>
      </c>
      <c r="J6155" s="17">
        <v>5.2199999999999998E-3</v>
      </c>
      <c r="K6155" s="17">
        <v>3.8800000000000001E-6</v>
      </c>
    </row>
    <row r="6156" spans="1:11" x14ac:dyDescent="0.45">
      <c r="A6156" s="10" t="s">
        <v>53</v>
      </c>
      <c r="B6156" s="20">
        <v>0.89500000000000002</v>
      </c>
      <c r="C6156" s="19">
        <v>132926</v>
      </c>
      <c r="D6156" s="19">
        <v>27907.241399999999</v>
      </c>
      <c r="E6156" s="23">
        <v>0.70283164399999998</v>
      </c>
      <c r="F6156" s="23">
        <v>0.44551226999999999</v>
      </c>
      <c r="G6156" s="17">
        <v>0.69549975200000003</v>
      </c>
      <c r="H6156" s="17">
        <v>0.30450024799999997</v>
      </c>
      <c r="I6156" s="17">
        <v>0.99479377499999999</v>
      </c>
      <c r="J6156" s="17">
        <v>5.1999999999999998E-3</v>
      </c>
      <c r="K6156" s="17">
        <v>3.8600000000000003E-6</v>
      </c>
    </row>
    <row r="6157" spans="1:11" x14ac:dyDescent="0.45">
      <c r="A6157" s="10" t="s">
        <v>53</v>
      </c>
      <c r="B6157" s="20">
        <v>0.89600000000000002</v>
      </c>
      <c r="C6157" s="19">
        <v>133075</v>
      </c>
      <c r="D6157" s="19">
        <v>28012.170099999999</v>
      </c>
      <c r="E6157" s="23">
        <v>0.70688151899999996</v>
      </c>
      <c r="F6157" s="23">
        <v>0.44717744500000001</v>
      </c>
      <c r="G6157" s="17">
        <v>0.69566785600000003</v>
      </c>
      <c r="H6157" s="17">
        <v>0.30433214400000003</v>
      </c>
      <c r="I6157" s="17">
        <v>0.99480405900000002</v>
      </c>
      <c r="J6157" s="17">
        <v>5.1900000000000002E-3</v>
      </c>
      <c r="K6157" s="17">
        <v>3.8500000000000004E-6</v>
      </c>
    </row>
    <row r="6158" spans="1:11" x14ac:dyDescent="0.45">
      <c r="A6158" s="10" t="s">
        <v>53</v>
      </c>
      <c r="B6158" s="20">
        <v>0.89700000000000002</v>
      </c>
      <c r="C6158" s="19">
        <v>133221</v>
      </c>
      <c r="D6158" s="19">
        <v>28115.706259999999</v>
      </c>
      <c r="E6158" s="23">
        <v>0.71190482600000005</v>
      </c>
      <c r="F6158" s="23">
        <v>0.44881202799999997</v>
      </c>
      <c r="G6158" s="17">
        <v>0.69584374800000004</v>
      </c>
      <c r="H6158" s="17">
        <v>0.30415625200000002</v>
      </c>
      <c r="I6158" s="17">
        <v>0.99481894900000001</v>
      </c>
      <c r="J6158" s="17">
        <v>5.1799999999999997E-3</v>
      </c>
      <c r="K6158" s="17">
        <v>3.8399999999999997E-6</v>
      </c>
    </row>
    <row r="6159" spans="1:11" x14ac:dyDescent="0.45">
      <c r="A6159" s="10" t="s">
        <v>53</v>
      </c>
      <c r="B6159" s="20">
        <v>0.89800000000000002</v>
      </c>
      <c r="C6159" s="19">
        <v>133371</v>
      </c>
      <c r="D6159" s="19">
        <v>28222.854780000001</v>
      </c>
      <c r="E6159" s="23">
        <v>0.71672909299999998</v>
      </c>
      <c r="F6159" s="23">
        <v>0.450381107</v>
      </c>
      <c r="G6159" s="17">
        <v>0.69593839700000004</v>
      </c>
      <c r="H6159" s="17">
        <v>0.30406160300000001</v>
      </c>
      <c r="I6159" s="17">
        <v>0.99483455099999996</v>
      </c>
      <c r="J6159" s="17">
        <v>5.1599999999999997E-3</v>
      </c>
      <c r="K6159" s="17">
        <v>3.8299999999999998E-6</v>
      </c>
    </row>
    <row r="6160" spans="1:11" x14ac:dyDescent="0.45">
      <c r="A6160" s="10" t="s">
        <v>53</v>
      </c>
      <c r="B6160" s="20">
        <v>0.89900000000000002</v>
      </c>
      <c r="C6160" s="19">
        <v>133519</v>
      </c>
      <c r="D6160" s="19">
        <v>28329.259719999998</v>
      </c>
      <c r="E6160" s="23">
        <v>0.72034631000000005</v>
      </c>
      <c r="F6160" s="23">
        <v>0.452147507</v>
      </c>
      <c r="G6160" s="17">
        <v>0.69602079100000003</v>
      </c>
      <c r="H6160" s="17">
        <v>0.30397920899999997</v>
      </c>
      <c r="I6160" s="17">
        <v>0.99485100299999996</v>
      </c>
      <c r="J6160" s="17">
        <v>5.1500000000000001E-3</v>
      </c>
      <c r="K6160" s="17">
        <v>3.8199999999999998E-6</v>
      </c>
    </row>
    <row r="6161" spans="1:11" x14ac:dyDescent="0.45">
      <c r="A6161" s="10" t="s">
        <v>53</v>
      </c>
      <c r="B6161" s="20">
        <v>0.9</v>
      </c>
      <c r="C6161" s="19">
        <v>133662</v>
      </c>
      <c r="D6161" s="19">
        <v>28432.520090000002</v>
      </c>
      <c r="E6161" s="23">
        <v>0.72401483200000005</v>
      </c>
      <c r="F6161" s="23">
        <v>0.45383644699999998</v>
      </c>
      <c r="G6161" s="17">
        <v>0.69613652299999995</v>
      </c>
      <c r="H6161" s="17">
        <v>0.30386347699999999</v>
      </c>
      <c r="I6161" s="17">
        <v>0.99486687600000001</v>
      </c>
      <c r="J6161" s="17">
        <v>5.13E-3</v>
      </c>
      <c r="K6161" s="17">
        <v>3.8099999999999999E-6</v>
      </c>
    </row>
    <row r="6162" spans="1:11" x14ac:dyDescent="0.45">
      <c r="A6162" s="10" t="s">
        <v>53</v>
      </c>
      <c r="B6162" s="20">
        <v>0.90100000000000002</v>
      </c>
      <c r="C6162" s="19">
        <v>133817</v>
      </c>
      <c r="D6162" s="19">
        <v>28545.012879999998</v>
      </c>
      <c r="E6162" s="23">
        <v>0.72831298099999997</v>
      </c>
      <c r="F6162" s="23">
        <v>0.45549812099999998</v>
      </c>
      <c r="G6162" s="17">
        <v>0.69630913900000002</v>
      </c>
      <c r="H6162" s="17">
        <v>0.30369086099999998</v>
      </c>
      <c r="I6162" s="17">
        <v>0.99488192499999994</v>
      </c>
      <c r="J6162" s="17">
        <v>5.11E-3</v>
      </c>
      <c r="K6162" s="17">
        <v>3.8E-6</v>
      </c>
    </row>
    <row r="6163" spans="1:11" x14ac:dyDescent="0.45">
      <c r="A6163" s="10" t="s">
        <v>53</v>
      </c>
      <c r="B6163" s="20">
        <v>0.90200000000000002</v>
      </c>
      <c r="C6163" s="19">
        <v>133960</v>
      </c>
      <c r="D6163" s="19">
        <v>28649.472170000001</v>
      </c>
      <c r="E6163" s="23">
        <v>0.73305014800000001</v>
      </c>
      <c r="F6163" s="23">
        <v>0.45714156500000003</v>
      </c>
      <c r="G6163" s="17">
        <v>0.69654374399999996</v>
      </c>
      <c r="H6163" s="17">
        <v>0.30345625599999998</v>
      </c>
      <c r="I6163" s="17">
        <v>0.99489469600000002</v>
      </c>
      <c r="J6163" s="17">
        <v>5.1000000000000004E-3</v>
      </c>
      <c r="K6163" s="17">
        <v>3.7900000000000001E-6</v>
      </c>
    </row>
    <row r="6164" spans="1:11" x14ac:dyDescent="0.45">
      <c r="A6164" s="10" t="s">
        <v>53</v>
      </c>
      <c r="B6164" s="20">
        <v>0.90300000000000002</v>
      </c>
      <c r="C6164" s="19">
        <v>134113</v>
      </c>
      <c r="D6164" s="19">
        <v>28761.868729999998</v>
      </c>
      <c r="E6164" s="23">
        <v>0.73749405099999998</v>
      </c>
      <c r="F6164" s="23">
        <v>0.45893469399999998</v>
      </c>
      <c r="G6164" s="17">
        <v>0.69659913699999998</v>
      </c>
      <c r="H6164" s="17">
        <v>0.30340086300000002</v>
      </c>
      <c r="I6164" s="17">
        <v>0.99490650899999999</v>
      </c>
      <c r="J6164" s="17">
        <v>5.0899999999999999E-3</v>
      </c>
      <c r="K6164" s="17">
        <v>3.7799999999999998E-6</v>
      </c>
    </row>
    <row r="6165" spans="1:11" x14ac:dyDescent="0.45">
      <c r="A6165" s="10" t="s">
        <v>53</v>
      </c>
      <c r="B6165" s="20">
        <v>0.90400000000000003</v>
      </c>
      <c r="C6165" s="19">
        <v>134261</v>
      </c>
      <c r="D6165" s="19">
        <v>28871.3253</v>
      </c>
      <c r="E6165" s="23">
        <v>0.74114700499999997</v>
      </c>
      <c r="F6165" s="23">
        <v>0.46070234599999998</v>
      </c>
      <c r="G6165" s="17">
        <v>0.69671013900000001</v>
      </c>
      <c r="H6165" s="17">
        <v>0.30328986099999999</v>
      </c>
      <c r="I6165" s="17">
        <v>0.99491750400000001</v>
      </c>
      <c r="J6165" s="17">
        <v>5.0800000000000003E-3</v>
      </c>
      <c r="K6165" s="17">
        <v>3.7699999999999999E-6</v>
      </c>
    </row>
    <row r="6166" spans="1:11" x14ac:dyDescent="0.45">
      <c r="A6166" s="10" t="s">
        <v>53</v>
      </c>
      <c r="B6166" s="20">
        <v>0.90500000000000003</v>
      </c>
      <c r="C6166" s="19">
        <v>134408</v>
      </c>
      <c r="D6166" s="19">
        <v>28980.767240000001</v>
      </c>
      <c r="E6166" s="23">
        <v>0.74725441199999998</v>
      </c>
      <c r="F6166" s="23">
        <v>0.46243604599999999</v>
      </c>
      <c r="G6166" s="17">
        <v>0.69681120200000002</v>
      </c>
      <c r="H6166" s="17">
        <v>0.30318879799999998</v>
      </c>
      <c r="I6166" s="17">
        <v>0.99493195499999998</v>
      </c>
      <c r="J6166" s="17">
        <v>5.0600000000000003E-3</v>
      </c>
      <c r="K6166" s="17">
        <v>3.76E-6</v>
      </c>
    </row>
    <row r="6167" spans="1:11" x14ac:dyDescent="0.45">
      <c r="A6167" s="10" t="s">
        <v>53</v>
      </c>
      <c r="B6167" s="20">
        <v>0.90600000000000003</v>
      </c>
      <c r="C6167" s="19">
        <v>134558</v>
      </c>
      <c r="D6167" s="19">
        <v>29093.310229999999</v>
      </c>
      <c r="E6167" s="23">
        <v>0.75316923300000005</v>
      </c>
      <c r="F6167" s="23">
        <v>0.46414422999999999</v>
      </c>
      <c r="G6167" s="17">
        <v>0.69681475599999998</v>
      </c>
      <c r="H6167" s="17">
        <v>0.30318524400000002</v>
      </c>
      <c r="I6167" s="17">
        <v>0.99494887399999998</v>
      </c>
      <c r="J6167" s="17">
        <v>5.0499999999999998E-3</v>
      </c>
      <c r="K6167" s="17">
        <v>3.7400000000000002E-6</v>
      </c>
    </row>
    <row r="6168" spans="1:11" x14ac:dyDescent="0.45">
      <c r="A6168" s="10" t="s">
        <v>53</v>
      </c>
      <c r="B6168" s="20">
        <v>0.90700000000000003</v>
      </c>
      <c r="C6168" s="19">
        <v>134696</v>
      </c>
      <c r="D6168" s="19">
        <v>29197.523639999999</v>
      </c>
      <c r="E6168" s="23">
        <v>0.75675466999999996</v>
      </c>
      <c r="F6168" s="23">
        <v>0.46598833699999997</v>
      </c>
      <c r="G6168" s="17">
        <v>0.69688780699999997</v>
      </c>
      <c r="H6168" s="17">
        <v>0.30311219299999997</v>
      </c>
      <c r="I6168" s="17">
        <v>0.99496295000000001</v>
      </c>
      <c r="J6168" s="17">
        <v>5.0299999999999997E-3</v>
      </c>
      <c r="K6168" s="17">
        <v>3.7299999999999999E-6</v>
      </c>
    </row>
    <row r="6169" spans="1:11" x14ac:dyDescent="0.45">
      <c r="A6169" s="10" t="s">
        <v>53</v>
      </c>
      <c r="B6169" s="20">
        <v>0.90800000000000003</v>
      </c>
      <c r="C6169" s="19">
        <v>134855</v>
      </c>
      <c r="D6169" s="19">
        <v>29318.223610000001</v>
      </c>
      <c r="E6169" s="23">
        <v>0.76119648699999998</v>
      </c>
      <c r="F6169" s="23">
        <v>0.46770809400000002</v>
      </c>
      <c r="G6169" s="17">
        <v>0.69683734399999997</v>
      </c>
      <c r="H6169" s="17">
        <v>0.30316265599999997</v>
      </c>
      <c r="I6169" s="17">
        <v>0.99497633699999999</v>
      </c>
      <c r="J6169" s="17">
        <v>5.0200000000000002E-3</v>
      </c>
      <c r="K6169" s="17">
        <v>3.72E-6</v>
      </c>
    </row>
    <row r="6170" spans="1:11" x14ac:dyDescent="0.45">
      <c r="A6170" s="10" t="s">
        <v>53</v>
      </c>
      <c r="B6170" s="20">
        <v>0.90900000000000003</v>
      </c>
      <c r="C6170" s="19">
        <v>135003</v>
      </c>
      <c r="D6170" s="19">
        <v>29431.453979999998</v>
      </c>
      <c r="E6170" s="23">
        <v>0.76803644699999996</v>
      </c>
      <c r="F6170" s="23">
        <v>0.46963806800000002</v>
      </c>
      <c r="G6170" s="17">
        <v>0.69697710400000001</v>
      </c>
      <c r="H6170" s="17">
        <v>0.30302289599999999</v>
      </c>
      <c r="I6170" s="17">
        <v>0.99495925600000001</v>
      </c>
      <c r="J6170" s="17">
        <v>5.0400000000000002E-3</v>
      </c>
      <c r="K6170" s="17">
        <v>3.7100000000000001E-6</v>
      </c>
    </row>
    <row r="6171" spans="1:11" x14ac:dyDescent="0.45">
      <c r="A6171" s="10" t="s">
        <v>53</v>
      </c>
      <c r="B6171" s="20">
        <v>0.91</v>
      </c>
      <c r="C6171" s="19">
        <v>135149</v>
      </c>
      <c r="D6171" s="19">
        <v>29543.938719999998</v>
      </c>
      <c r="E6171" s="23">
        <v>0.77296021000000004</v>
      </c>
      <c r="F6171" s="23">
        <v>0.47147320100000001</v>
      </c>
      <c r="G6171" s="17">
        <v>0.697038084</v>
      </c>
      <c r="H6171" s="17">
        <v>0.302961916</v>
      </c>
      <c r="I6171" s="17">
        <v>0.99496091600000003</v>
      </c>
      <c r="J6171" s="17">
        <v>5.0400000000000002E-3</v>
      </c>
      <c r="K6171" s="17">
        <v>3.7000000000000002E-6</v>
      </c>
    </row>
    <row r="6172" spans="1:11" x14ac:dyDescent="0.45">
      <c r="A6172" s="10" t="s">
        <v>53</v>
      </c>
      <c r="B6172" s="20">
        <v>0.91100000000000003</v>
      </c>
      <c r="C6172" s="19">
        <v>135299</v>
      </c>
      <c r="D6172" s="19">
        <v>29660.38221</v>
      </c>
      <c r="E6172" s="23">
        <v>0.77902768499999997</v>
      </c>
      <c r="F6172" s="23">
        <v>0.47329399700000002</v>
      </c>
      <c r="G6172" s="17">
        <v>0.69725570800000003</v>
      </c>
      <c r="H6172" s="17">
        <v>0.30274429200000003</v>
      </c>
      <c r="I6172" s="17">
        <v>0.99497851299999995</v>
      </c>
      <c r="J6172" s="17">
        <v>5.0200000000000002E-3</v>
      </c>
      <c r="K6172" s="17">
        <v>3.6899999999999998E-6</v>
      </c>
    </row>
    <row r="6173" spans="1:11" x14ac:dyDescent="0.45">
      <c r="A6173" s="10" t="s">
        <v>53</v>
      </c>
      <c r="B6173" s="20">
        <v>0.91200000000000003</v>
      </c>
      <c r="C6173" s="19">
        <v>135445</v>
      </c>
      <c r="D6173" s="19">
        <v>29774.615610000001</v>
      </c>
      <c r="E6173" s="23">
        <v>0.785847929</v>
      </c>
      <c r="F6173" s="23">
        <v>0.47516945399999999</v>
      </c>
      <c r="G6173" s="17">
        <v>0.69736793500000005</v>
      </c>
      <c r="H6173" s="17">
        <v>0.30263206500000001</v>
      </c>
      <c r="I6173" s="17">
        <v>0.99497459899999996</v>
      </c>
      <c r="J6173" s="17">
        <v>5.0200000000000002E-3</v>
      </c>
      <c r="K6173" s="17">
        <v>3.6799999999999999E-6</v>
      </c>
    </row>
    <row r="6174" spans="1:11" x14ac:dyDescent="0.45">
      <c r="A6174" s="10" t="s">
        <v>53</v>
      </c>
      <c r="B6174" s="20">
        <v>0.91300000000000003</v>
      </c>
      <c r="C6174" s="19">
        <v>135592</v>
      </c>
      <c r="D6174" s="19">
        <v>29890.54261</v>
      </c>
      <c r="E6174" s="23">
        <v>0.79083256999999996</v>
      </c>
      <c r="F6174" s="23">
        <v>0.47706359100000001</v>
      </c>
      <c r="G6174" s="17">
        <v>0.69746740200000001</v>
      </c>
      <c r="H6174" s="17">
        <v>0.30253259799999999</v>
      </c>
      <c r="I6174" s="17">
        <v>0.99498712300000003</v>
      </c>
      <c r="J6174" s="17">
        <v>5.0099999999999997E-3</v>
      </c>
      <c r="K6174" s="17">
        <v>3.67E-6</v>
      </c>
    </row>
    <row r="6175" spans="1:11" x14ac:dyDescent="0.45">
      <c r="A6175" s="10" t="s">
        <v>53</v>
      </c>
      <c r="B6175" s="20">
        <v>0.91400000000000003</v>
      </c>
      <c r="C6175" s="19">
        <v>135743</v>
      </c>
      <c r="D6175" s="19">
        <v>30010.516339999998</v>
      </c>
      <c r="E6175" s="23">
        <v>0.79781279199999999</v>
      </c>
      <c r="F6175" s="23">
        <v>0.47895882200000001</v>
      </c>
      <c r="G6175" s="17">
        <v>0.69750926400000002</v>
      </c>
      <c r="H6175" s="17">
        <v>0.30249073599999998</v>
      </c>
      <c r="I6175" s="17">
        <v>0.99499904100000003</v>
      </c>
      <c r="J6175" s="17">
        <v>5.0000000000000001E-3</v>
      </c>
      <c r="K6175" s="17">
        <v>3.6600000000000001E-6</v>
      </c>
    </row>
    <row r="6176" spans="1:11" x14ac:dyDescent="0.45">
      <c r="A6176" s="10" t="s">
        <v>53</v>
      </c>
      <c r="B6176" s="20">
        <v>0.91500000000000004</v>
      </c>
      <c r="C6176" s="19">
        <v>135889</v>
      </c>
      <c r="D6176" s="19">
        <v>30127.505099999998</v>
      </c>
      <c r="E6176" s="23">
        <v>0.80488707800000003</v>
      </c>
      <c r="F6176" s="23">
        <v>0.48090589900000003</v>
      </c>
      <c r="G6176" s="17">
        <v>0.69765028799999995</v>
      </c>
      <c r="H6176" s="17">
        <v>0.30234971199999999</v>
      </c>
      <c r="I6176" s="17">
        <v>0.99501255899999996</v>
      </c>
      <c r="J6176" s="17">
        <v>4.9800000000000001E-3</v>
      </c>
      <c r="K6176" s="17">
        <v>3.6500000000000002E-6</v>
      </c>
    </row>
    <row r="6177" spans="1:11" x14ac:dyDescent="0.45">
      <c r="A6177" s="10" t="s">
        <v>53</v>
      </c>
      <c r="B6177" s="20">
        <v>0.91600000000000004</v>
      </c>
      <c r="C6177" s="19">
        <v>136041</v>
      </c>
      <c r="D6177" s="19">
        <v>30250.253909999999</v>
      </c>
      <c r="E6177" s="23">
        <v>0.81074327199999996</v>
      </c>
      <c r="F6177" s="23">
        <v>0.48280889700000001</v>
      </c>
      <c r="G6177" s="17">
        <v>0.69769407800000005</v>
      </c>
      <c r="H6177" s="17">
        <v>0.302305922</v>
      </c>
      <c r="I6177" s="17">
        <v>0.99502743299999996</v>
      </c>
      <c r="J6177" s="17">
        <v>4.9699999999999996E-3</v>
      </c>
      <c r="K6177" s="17">
        <v>3.63E-6</v>
      </c>
    </row>
    <row r="6178" spans="1:11" x14ac:dyDescent="0.45">
      <c r="A6178" s="10" t="s">
        <v>53</v>
      </c>
      <c r="B6178" s="20">
        <v>0.91700000000000004</v>
      </c>
      <c r="C6178" s="19">
        <v>136187</v>
      </c>
      <c r="D6178" s="19">
        <v>30368.929820000001</v>
      </c>
      <c r="E6178" s="23">
        <v>0.81718154600000004</v>
      </c>
      <c r="F6178" s="23">
        <v>0.48475349099999998</v>
      </c>
      <c r="G6178" s="17">
        <v>0.69782725199999995</v>
      </c>
      <c r="H6178" s="17">
        <v>0.30217274799999999</v>
      </c>
      <c r="I6178" s="17">
        <v>0.99504068300000004</v>
      </c>
      <c r="J6178" s="17">
        <v>4.96E-3</v>
      </c>
      <c r="K6178" s="17">
        <v>3.6200000000000001E-6</v>
      </c>
    </row>
    <row r="6179" spans="1:11" x14ac:dyDescent="0.45">
      <c r="A6179" s="10" t="s">
        <v>53</v>
      </c>
      <c r="B6179" s="20">
        <v>0.91800000000000004</v>
      </c>
      <c r="C6179" s="19">
        <v>136338</v>
      </c>
      <c r="D6179" s="19">
        <v>30492.794750000001</v>
      </c>
      <c r="E6179" s="23">
        <v>0.82234591300000004</v>
      </c>
      <c r="F6179" s="23">
        <v>0.48679981500000002</v>
      </c>
      <c r="G6179" s="17">
        <v>0.69794188000000001</v>
      </c>
      <c r="H6179" s="17">
        <v>0.30205811999999999</v>
      </c>
      <c r="I6179" s="17">
        <v>0.99504610500000001</v>
      </c>
      <c r="J6179" s="17">
        <v>4.9500000000000004E-3</v>
      </c>
      <c r="K6179" s="17">
        <v>3.6100000000000002E-6</v>
      </c>
    </row>
    <row r="6180" spans="1:11" x14ac:dyDescent="0.45">
      <c r="A6180" s="10" t="s">
        <v>53</v>
      </c>
      <c r="B6180" s="20">
        <v>0.91900000000000004</v>
      </c>
      <c r="C6180" s="19">
        <v>136484</v>
      </c>
      <c r="D6180" s="19">
        <v>30613.209849999999</v>
      </c>
      <c r="E6180" s="23">
        <v>0.82813398500000002</v>
      </c>
      <c r="F6180" s="23">
        <v>0.48885872899999999</v>
      </c>
      <c r="G6180" s="17">
        <v>0.69805984600000004</v>
      </c>
      <c r="H6180" s="17">
        <v>0.30194015400000002</v>
      </c>
      <c r="I6180" s="17">
        <v>0.99505549699999996</v>
      </c>
      <c r="J6180" s="17">
        <v>4.9399999999999999E-3</v>
      </c>
      <c r="K6180" s="17">
        <v>3.5999999999999998E-6</v>
      </c>
    </row>
    <row r="6181" spans="1:11" x14ac:dyDescent="0.45">
      <c r="A6181" s="10" t="s">
        <v>53</v>
      </c>
      <c r="B6181" s="20">
        <v>0.92</v>
      </c>
      <c r="C6181" s="19">
        <v>136633</v>
      </c>
      <c r="D6181" s="19">
        <v>30737.260480000001</v>
      </c>
      <c r="E6181" s="23">
        <v>0.83606700499999997</v>
      </c>
      <c r="F6181" s="23">
        <v>0.49086061800000003</v>
      </c>
      <c r="G6181" s="17">
        <v>0.69826469400000002</v>
      </c>
      <c r="H6181" s="17">
        <v>0.30173530599999998</v>
      </c>
      <c r="I6181" s="17">
        <v>0.99506873699999998</v>
      </c>
      <c r="J6181" s="17">
        <v>4.9300000000000004E-3</v>
      </c>
      <c r="K6181" s="17">
        <v>3.5899999999999999E-6</v>
      </c>
    </row>
    <row r="6182" spans="1:11" x14ac:dyDescent="0.45">
      <c r="A6182" s="10" t="s">
        <v>53</v>
      </c>
      <c r="B6182" s="20">
        <v>0.92100000000000004</v>
      </c>
      <c r="C6182" s="19">
        <v>136781</v>
      </c>
      <c r="D6182" s="19">
        <v>30861.415099999998</v>
      </c>
      <c r="E6182" s="23">
        <v>0.84111152</v>
      </c>
      <c r="F6182" s="23">
        <v>0.49284123800000001</v>
      </c>
      <c r="G6182" s="17">
        <v>0.69843764900000005</v>
      </c>
      <c r="H6182" s="17">
        <v>0.30156235100000001</v>
      </c>
      <c r="I6182" s="17">
        <v>0.99507868399999999</v>
      </c>
      <c r="J6182" s="17">
        <v>4.9199999999999999E-3</v>
      </c>
      <c r="K6182" s="17">
        <v>3.58E-6</v>
      </c>
    </row>
    <row r="6183" spans="1:11" x14ac:dyDescent="0.45">
      <c r="A6183" s="10" t="s">
        <v>53</v>
      </c>
      <c r="B6183" s="20">
        <v>0.92200000000000004</v>
      </c>
      <c r="C6183" s="19">
        <v>136930</v>
      </c>
      <c r="D6183" s="19">
        <v>30987.218919999999</v>
      </c>
      <c r="E6183" s="23">
        <v>0.849916267</v>
      </c>
      <c r="F6183" s="23">
        <v>0.49503668200000001</v>
      </c>
      <c r="G6183" s="17">
        <v>0.69857591500000005</v>
      </c>
      <c r="H6183" s="17">
        <v>0.30142408500000001</v>
      </c>
      <c r="I6183" s="17">
        <v>0.99509228100000002</v>
      </c>
      <c r="J6183" s="17">
        <v>4.8999999999999998E-3</v>
      </c>
      <c r="K6183" s="17">
        <v>3.5700000000000001E-6</v>
      </c>
    </row>
    <row r="6184" spans="1:11" x14ac:dyDescent="0.45">
      <c r="A6184" s="10" t="s">
        <v>53</v>
      </c>
      <c r="B6184" s="20">
        <v>0.92300000000000004</v>
      </c>
      <c r="C6184" s="19">
        <v>137079</v>
      </c>
      <c r="D6184" s="19">
        <v>31114.271639999999</v>
      </c>
      <c r="E6184" s="23">
        <v>0.85547852199999996</v>
      </c>
      <c r="F6184" s="23">
        <v>0.49714372699999998</v>
      </c>
      <c r="G6184" s="17">
        <v>0.69867011000000001</v>
      </c>
      <c r="H6184" s="17">
        <v>0.30132988999999999</v>
      </c>
      <c r="I6184" s="17">
        <v>0.99510287900000005</v>
      </c>
      <c r="J6184" s="17">
        <v>4.8900000000000002E-3</v>
      </c>
      <c r="K6184" s="17">
        <v>3.5599999999999998E-6</v>
      </c>
    </row>
    <row r="6185" spans="1:11" x14ac:dyDescent="0.45">
      <c r="A6185" s="10" t="s">
        <v>53</v>
      </c>
      <c r="B6185" s="20">
        <v>0.92400000000000004</v>
      </c>
      <c r="C6185" s="19">
        <v>137227</v>
      </c>
      <c r="D6185" s="19">
        <v>31241.491679999999</v>
      </c>
      <c r="E6185" s="23">
        <v>0.86284497199999999</v>
      </c>
      <c r="F6185" s="23">
        <v>0.49924326099999999</v>
      </c>
      <c r="G6185" s="17">
        <v>0.69884206500000001</v>
      </c>
      <c r="H6185" s="17">
        <v>0.30115793499999999</v>
      </c>
      <c r="I6185" s="17">
        <v>0.99511670699999999</v>
      </c>
      <c r="J6185" s="17">
        <v>4.8799999999999998E-3</v>
      </c>
      <c r="K6185" s="17">
        <v>3.5499999999999999E-6</v>
      </c>
    </row>
    <row r="6186" spans="1:11" x14ac:dyDescent="0.45">
      <c r="A6186" s="10" t="s">
        <v>53</v>
      </c>
      <c r="B6186" s="20">
        <v>0.92500000000000004</v>
      </c>
      <c r="C6186" s="19">
        <v>137377</v>
      </c>
      <c r="D6186" s="19">
        <v>31371.567360000001</v>
      </c>
      <c r="E6186" s="23">
        <v>0.87137239</v>
      </c>
      <c r="F6186" s="23">
        <v>0.50135005200000005</v>
      </c>
      <c r="G6186" s="17">
        <v>0.69890156299999995</v>
      </c>
      <c r="H6186" s="17">
        <v>0.301098437</v>
      </c>
      <c r="I6186" s="17">
        <v>0.99512826700000001</v>
      </c>
      <c r="J6186" s="17">
        <v>4.8700000000000002E-3</v>
      </c>
      <c r="K6186" s="17">
        <v>3.54E-6</v>
      </c>
    </row>
    <row r="6187" spans="1:11" x14ac:dyDescent="0.45">
      <c r="A6187" s="10" t="s">
        <v>53</v>
      </c>
      <c r="B6187" s="20">
        <v>0.92600000000000005</v>
      </c>
      <c r="C6187" s="19">
        <v>137514</v>
      </c>
      <c r="D6187" s="19">
        <v>31491.3397</v>
      </c>
      <c r="E6187" s="23">
        <v>0.87617518400000005</v>
      </c>
      <c r="F6187" s="23">
        <v>0.50360709800000003</v>
      </c>
      <c r="G6187" s="17">
        <v>0.69898337600000005</v>
      </c>
      <c r="H6187" s="17">
        <v>0.30101662400000001</v>
      </c>
      <c r="I6187" s="17">
        <v>0.99513063400000001</v>
      </c>
      <c r="J6187" s="17">
        <v>4.8700000000000002E-3</v>
      </c>
      <c r="K6187" s="17">
        <v>3.5300000000000001E-6</v>
      </c>
    </row>
    <row r="6188" spans="1:11" x14ac:dyDescent="0.45">
      <c r="A6188" s="10" t="s">
        <v>53</v>
      </c>
      <c r="B6188" s="20">
        <v>0.92700000000000005</v>
      </c>
      <c r="C6188" s="19">
        <v>137674</v>
      </c>
      <c r="D6188" s="19">
        <v>31631.874299999999</v>
      </c>
      <c r="E6188" s="23">
        <v>0.88140431299999999</v>
      </c>
      <c r="F6188" s="23">
        <v>0.50568348699999999</v>
      </c>
      <c r="G6188" s="17">
        <v>0.69896276700000004</v>
      </c>
      <c r="H6188" s="17">
        <v>0.30103723300000002</v>
      </c>
      <c r="I6188" s="17">
        <v>0.995145693</v>
      </c>
      <c r="J6188" s="17">
        <v>4.8500000000000001E-3</v>
      </c>
      <c r="K6188" s="17">
        <v>3.5200000000000002E-6</v>
      </c>
    </row>
    <row r="6189" spans="1:11" x14ac:dyDescent="0.45">
      <c r="A6189" s="10" t="s">
        <v>53</v>
      </c>
      <c r="B6189" s="20">
        <v>0.92800000000000005</v>
      </c>
      <c r="C6189" s="19">
        <v>137820</v>
      </c>
      <c r="D6189" s="19">
        <v>31761.21889</v>
      </c>
      <c r="E6189" s="23">
        <v>0.88927947900000004</v>
      </c>
      <c r="F6189" s="23">
        <v>0.50801891200000004</v>
      </c>
      <c r="G6189" s="17">
        <v>0.69912204300000003</v>
      </c>
      <c r="H6189" s="17">
        <v>0.30087795699999997</v>
      </c>
      <c r="I6189" s="17">
        <v>0.99516007799999995</v>
      </c>
      <c r="J6189" s="17">
        <v>4.8399999999999997E-3</v>
      </c>
      <c r="K6189" s="17">
        <v>3.5099999999999999E-6</v>
      </c>
    </row>
    <row r="6190" spans="1:11" x14ac:dyDescent="0.45">
      <c r="A6190" s="10" t="s">
        <v>53</v>
      </c>
      <c r="B6190" s="20">
        <v>0.92900000000000005</v>
      </c>
      <c r="C6190" s="19">
        <v>137968</v>
      </c>
      <c r="D6190" s="19">
        <v>31893.304660000002</v>
      </c>
      <c r="E6190" s="23">
        <v>0.89729999900000001</v>
      </c>
      <c r="F6190" s="23">
        <v>0.51021171099999996</v>
      </c>
      <c r="G6190" s="17">
        <v>0.69920561299999995</v>
      </c>
      <c r="H6190" s="17">
        <v>0.300794387</v>
      </c>
      <c r="I6190" s="17">
        <v>0.99516893799999995</v>
      </c>
      <c r="J6190" s="17">
        <v>4.8300000000000001E-3</v>
      </c>
      <c r="K6190" s="17">
        <v>3.4999999999999999E-6</v>
      </c>
    </row>
    <row r="6191" spans="1:11" x14ac:dyDescent="0.45">
      <c r="A6191" s="10" t="s">
        <v>53</v>
      </c>
      <c r="B6191" s="20">
        <v>0.93</v>
      </c>
      <c r="C6191" s="19">
        <v>138117</v>
      </c>
      <c r="D6191" s="19">
        <v>32027.737400000002</v>
      </c>
      <c r="E6191" s="23">
        <v>0.90696691900000004</v>
      </c>
      <c r="F6191" s="23">
        <v>0.51249176500000004</v>
      </c>
      <c r="G6191" s="17">
        <v>0.69937806400000002</v>
      </c>
      <c r="H6191" s="17">
        <v>0.30062193599999998</v>
      </c>
      <c r="I6191" s="17">
        <v>0.99517248199999997</v>
      </c>
      <c r="J6191" s="17">
        <v>4.8199999999999996E-3</v>
      </c>
      <c r="K6191" s="17">
        <v>3.49E-6</v>
      </c>
    </row>
    <row r="6192" spans="1:11" x14ac:dyDescent="0.45">
      <c r="A6192" s="10" t="s">
        <v>53</v>
      </c>
      <c r="B6192" s="20">
        <v>0.93100000000000005</v>
      </c>
      <c r="C6192" s="19">
        <v>138267</v>
      </c>
      <c r="D6192" s="19">
        <v>32164.41876</v>
      </c>
      <c r="E6192" s="23">
        <v>0.91596453</v>
      </c>
      <c r="F6192" s="23">
        <v>0.51475085700000001</v>
      </c>
      <c r="G6192" s="17">
        <v>0.69944382999999999</v>
      </c>
      <c r="H6192" s="17">
        <v>0.30055617000000001</v>
      </c>
      <c r="I6192" s="17">
        <v>0.99516353700000004</v>
      </c>
      <c r="J6192" s="17">
        <v>4.8300000000000001E-3</v>
      </c>
      <c r="K6192" s="17">
        <v>3.4800000000000001E-6</v>
      </c>
    </row>
    <row r="6193" spans="1:11" x14ac:dyDescent="0.45">
      <c r="A6193" s="10" t="s">
        <v>53</v>
      </c>
      <c r="B6193" s="20">
        <v>0.93200000000000005</v>
      </c>
      <c r="C6193" s="19">
        <v>138415</v>
      </c>
      <c r="D6193" s="19">
        <v>32300.58049</v>
      </c>
      <c r="E6193" s="23">
        <v>0.92325857600000005</v>
      </c>
      <c r="F6193" s="23">
        <v>0.517132115</v>
      </c>
      <c r="G6193" s="17">
        <v>0.69954123499999998</v>
      </c>
      <c r="H6193" s="17">
        <v>0.30045876500000002</v>
      </c>
      <c r="I6193" s="17">
        <v>0.99517973800000004</v>
      </c>
      <c r="J6193" s="17">
        <v>4.8199999999999996E-3</v>
      </c>
      <c r="K6193" s="17">
        <v>3.4599999999999999E-6</v>
      </c>
    </row>
    <row r="6194" spans="1:11" x14ac:dyDescent="0.45">
      <c r="A6194" s="10" t="s">
        <v>53</v>
      </c>
      <c r="B6194" s="20">
        <v>0.93300000000000005</v>
      </c>
      <c r="C6194" s="19">
        <v>138560</v>
      </c>
      <c r="D6194" s="19">
        <v>32435.14471</v>
      </c>
      <c r="E6194" s="23">
        <v>0.93249259500000004</v>
      </c>
      <c r="F6194" s="23">
        <v>0.51949193900000001</v>
      </c>
      <c r="G6194" s="17">
        <v>0.69963914500000002</v>
      </c>
      <c r="H6194" s="17">
        <v>0.30036085499999998</v>
      </c>
      <c r="I6194" s="17">
        <v>0.99519015499999997</v>
      </c>
      <c r="J6194" s="17">
        <v>4.81E-3</v>
      </c>
      <c r="K6194" s="17">
        <v>3.45E-6</v>
      </c>
    </row>
    <row r="6195" spans="1:11" x14ac:dyDescent="0.45">
      <c r="A6195" s="10" t="s">
        <v>53</v>
      </c>
      <c r="B6195" s="20">
        <v>0.93400000000000005</v>
      </c>
      <c r="C6195" s="19">
        <v>138701</v>
      </c>
      <c r="D6195" s="19">
        <v>32567.410400000001</v>
      </c>
      <c r="E6195" s="23">
        <v>0.94453636399999996</v>
      </c>
      <c r="F6195" s="23">
        <v>0.52163737300000002</v>
      </c>
      <c r="G6195" s="17">
        <v>0.69979307999999996</v>
      </c>
      <c r="H6195" s="17">
        <v>0.30020691999999999</v>
      </c>
      <c r="I6195" s="17">
        <v>0.99520055399999996</v>
      </c>
      <c r="J6195" s="17">
        <v>4.7999999999999996E-3</v>
      </c>
      <c r="K6195" s="17">
        <v>3.45E-6</v>
      </c>
    </row>
    <row r="6196" spans="1:11" x14ac:dyDescent="0.45">
      <c r="A6196" s="10" t="s">
        <v>53</v>
      </c>
      <c r="B6196" s="20">
        <v>0.93500000000000005</v>
      </c>
      <c r="C6196" s="19">
        <v>138850</v>
      </c>
      <c r="D6196" s="19">
        <v>32708.771779999999</v>
      </c>
      <c r="E6196" s="23">
        <v>0.95416377600000002</v>
      </c>
      <c r="F6196" s="23">
        <v>0.52412532599999995</v>
      </c>
      <c r="G6196" s="17">
        <v>0.69986316199999998</v>
      </c>
      <c r="H6196" s="17">
        <v>0.30013683800000002</v>
      </c>
      <c r="I6196" s="17">
        <v>0.99521173900000004</v>
      </c>
      <c r="J6196" s="17">
        <v>4.7800000000000004E-3</v>
      </c>
      <c r="K6196" s="17">
        <v>3.4400000000000001E-6</v>
      </c>
    </row>
    <row r="6197" spans="1:11" x14ac:dyDescent="0.45">
      <c r="A6197" s="10" t="s">
        <v>53</v>
      </c>
      <c r="B6197" s="20">
        <v>0.93600000000000005</v>
      </c>
      <c r="C6197" s="19">
        <v>139009</v>
      </c>
      <c r="D6197" s="19">
        <v>32861.429380000001</v>
      </c>
      <c r="E6197" s="23">
        <v>0.96557892199999995</v>
      </c>
      <c r="F6197" s="23">
        <v>0.52659889000000004</v>
      </c>
      <c r="G6197" s="17">
        <v>0.69995467899999997</v>
      </c>
      <c r="H6197" s="17">
        <v>0.30004532099999998</v>
      </c>
      <c r="I6197" s="17">
        <v>0.99522744900000004</v>
      </c>
      <c r="J6197" s="17">
        <v>4.7699999999999999E-3</v>
      </c>
      <c r="K6197" s="17">
        <v>3.4199999999999999E-6</v>
      </c>
    </row>
    <row r="6198" spans="1:11" x14ac:dyDescent="0.45">
      <c r="A6198" s="10" t="s">
        <v>53</v>
      </c>
      <c r="B6198" s="20">
        <v>0.93700000000000006</v>
      </c>
      <c r="C6198" s="19">
        <v>139157</v>
      </c>
      <c r="D6198" s="19">
        <v>33005.228990000003</v>
      </c>
      <c r="E6198" s="23">
        <v>0.97659213700000003</v>
      </c>
      <c r="F6198" s="23">
        <v>0.52924407500000004</v>
      </c>
      <c r="G6198" s="17">
        <v>0.70006539400000001</v>
      </c>
      <c r="H6198" s="17">
        <v>0.29993460599999999</v>
      </c>
      <c r="I6198" s="17">
        <v>0.99523752700000001</v>
      </c>
      <c r="J6198" s="17">
        <v>4.7600000000000003E-3</v>
      </c>
      <c r="K6198" s="17">
        <v>3.41E-6</v>
      </c>
    </row>
    <row r="6199" spans="1:11" x14ac:dyDescent="0.45">
      <c r="A6199" s="10" t="s">
        <v>53</v>
      </c>
      <c r="B6199" s="20">
        <v>0.93799999999999994</v>
      </c>
      <c r="C6199" s="19">
        <v>139305</v>
      </c>
      <c r="D6199" s="19">
        <v>33150.835149999999</v>
      </c>
      <c r="E6199" s="23">
        <v>0.98985286500000003</v>
      </c>
      <c r="F6199" s="23">
        <v>0.53178881899999997</v>
      </c>
      <c r="G6199" s="17">
        <v>0.700125624</v>
      </c>
      <c r="H6199" s="17">
        <v>0.299874376</v>
      </c>
      <c r="I6199" s="17">
        <v>0.99523552000000004</v>
      </c>
      <c r="J6199" s="17">
        <v>4.7600000000000003E-3</v>
      </c>
      <c r="K6199" s="17">
        <v>3.4000000000000001E-6</v>
      </c>
    </row>
    <row r="6200" spans="1:11" x14ac:dyDescent="0.45">
      <c r="A6200" s="10" t="s">
        <v>53</v>
      </c>
      <c r="B6200" s="20">
        <v>0.93899999999999995</v>
      </c>
      <c r="C6200" s="19">
        <v>139450</v>
      </c>
      <c r="D6200" s="19">
        <v>33295.138270000003</v>
      </c>
      <c r="E6200" s="23">
        <v>1.0000621460000001</v>
      </c>
      <c r="F6200" s="23">
        <v>0.53434256700000005</v>
      </c>
      <c r="G6200" s="17">
        <v>0.70031552500000005</v>
      </c>
      <c r="H6200" s="17">
        <v>0.29968447500000001</v>
      </c>
      <c r="I6200" s="17">
        <v>0.995235062</v>
      </c>
      <c r="J6200" s="17">
        <v>4.7600000000000003E-3</v>
      </c>
      <c r="K6200" s="17">
        <v>3.3900000000000002E-6</v>
      </c>
    </row>
    <row r="6201" spans="1:11" x14ac:dyDescent="0.45">
      <c r="A6201" s="10" t="s">
        <v>53</v>
      </c>
      <c r="B6201" s="20">
        <v>0.94</v>
      </c>
      <c r="C6201" s="19">
        <v>139601</v>
      </c>
      <c r="D6201" s="19">
        <v>33446.88394</v>
      </c>
      <c r="E6201" s="23">
        <v>1.009852873</v>
      </c>
      <c r="F6201" s="23">
        <v>0.53694459100000003</v>
      </c>
      <c r="G6201" s="17">
        <v>0.70043194499999994</v>
      </c>
      <c r="H6201" s="17">
        <v>0.299568055</v>
      </c>
      <c r="I6201" s="17">
        <v>0.99525085400000002</v>
      </c>
      <c r="J6201" s="17">
        <v>4.7499999999999999E-3</v>
      </c>
      <c r="K6201" s="17">
        <v>3.3799999999999998E-6</v>
      </c>
    </row>
    <row r="6202" spans="1:11" x14ac:dyDescent="0.45">
      <c r="A6202" s="10" t="s">
        <v>53</v>
      </c>
      <c r="B6202" s="20">
        <v>0.94099999999999995</v>
      </c>
      <c r="C6202" s="19">
        <v>139751</v>
      </c>
      <c r="D6202" s="19">
        <v>33599.241220000004</v>
      </c>
      <c r="E6202" s="23">
        <v>1.0209460079999999</v>
      </c>
      <c r="F6202" s="23">
        <v>0.53958646499999996</v>
      </c>
      <c r="G6202" s="17">
        <v>0.70058174900000003</v>
      </c>
      <c r="H6202" s="17">
        <v>0.29941825100000002</v>
      </c>
      <c r="I6202" s="17">
        <v>0.99525661499999996</v>
      </c>
      <c r="J6202" s="17">
        <v>4.7400000000000003E-3</v>
      </c>
      <c r="K6202" s="17">
        <v>3.3699999999999999E-6</v>
      </c>
    </row>
    <row r="6203" spans="1:11" x14ac:dyDescent="0.45">
      <c r="A6203" s="10" t="s">
        <v>53</v>
      </c>
      <c r="B6203" s="20">
        <v>0.94199999999999995</v>
      </c>
      <c r="C6203" s="19">
        <v>139897</v>
      </c>
      <c r="D6203" s="19">
        <v>33749.053749999999</v>
      </c>
      <c r="E6203" s="23">
        <v>1.03059239</v>
      </c>
      <c r="F6203" s="23">
        <v>0.542348634</v>
      </c>
      <c r="G6203" s="17">
        <v>0.70076556300000004</v>
      </c>
      <c r="H6203" s="17">
        <v>0.29923443700000002</v>
      </c>
      <c r="I6203" s="17">
        <v>0.99525258400000005</v>
      </c>
      <c r="J6203" s="17">
        <v>4.7400000000000003E-3</v>
      </c>
      <c r="K6203" s="17">
        <v>3.36E-6</v>
      </c>
    </row>
    <row r="6204" spans="1:11" x14ac:dyDescent="0.45">
      <c r="A6204" s="10" t="s">
        <v>53</v>
      </c>
      <c r="B6204" s="20">
        <v>0.94299999999999995</v>
      </c>
      <c r="C6204" s="19">
        <v>140044</v>
      </c>
      <c r="D6204" s="19">
        <v>33901.188560000002</v>
      </c>
      <c r="E6204" s="23">
        <v>1.0404301840000001</v>
      </c>
      <c r="F6204" s="23">
        <v>0.54503788900000005</v>
      </c>
      <c r="G6204" s="17">
        <v>0.70087258299999999</v>
      </c>
      <c r="H6204" s="17">
        <v>0.29912741700000001</v>
      </c>
      <c r="I6204" s="17">
        <v>0.99526483700000001</v>
      </c>
      <c r="J6204" s="17">
        <v>4.7299999999999998E-3</v>
      </c>
      <c r="K6204" s="17">
        <v>3.3500000000000001E-6</v>
      </c>
    </row>
    <row r="6205" spans="1:11" x14ac:dyDescent="0.45">
      <c r="A6205" s="10" t="s">
        <v>53</v>
      </c>
      <c r="B6205" s="20">
        <v>0.94399999999999995</v>
      </c>
      <c r="C6205" s="19">
        <v>140196</v>
      </c>
      <c r="D6205" s="19">
        <v>34060.176820000001</v>
      </c>
      <c r="E6205" s="23">
        <v>1.051245969</v>
      </c>
      <c r="F6205" s="23">
        <v>0.54778850300000004</v>
      </c>
      <c r="G6205" s="17">
        <v>0.70103997299999998</v>
      </c>
      <c r="H6205" s="17">
        <v>0.29896002700000002</v>
      </c>
      <c r="I6205" s="17">
        <v>0.99528127300000002</v>
      </c>
      <c r="J6205" s="17">
        <v>4.7200000000000002E-3</v>
      </c>
      <c r="K6205" s="17">
        <v>3.3400000000000002E-6</v>
      </c>
    </row>
    <row r="6206" spans="1:11" x14ac:dyDescent="0.45">
      <c r="A6206" s="10" t="s">
        <v>53</v>
      </c>
      <c r="B6206" s="20">
        <v>0.94499999999999995</v>
      </c>
      <c r="C6206" s="19">
        <v>140344</v>
      </c>
      <c r="D6206" s="19">
        <v>34216.535340000002</v>
      </c>
      <c r="E6206" s="23">
        <v>1.0614907579999999</v>
      </c>
      <c r="F6206" s="23">
        <v>0.55061655899999995</v>
      </c>
      <c r="G6206" s="17">
        <v>0.70114860599999995</v>
      </c>
      <c r="H6206" s="17">
        <v>0.29885139399999999</v>
      </c>
      <c r="I6206" s="17">
        <v>0.99529137000000001</v>
      </c>
      <c r="J6206" s="17">
        <v>4.7099999999999998E-3</v>
      </c>
      <c r="K6206" s="17">
        <v>3.3299999999999999E-6</v>
      </c>
    </row>
    <row r="6207" spans="1:11" x14ac:dyDescent="0.45">
      <c r="A6207" s="10" t="s">
        <v>53</v>
      </c>
      <c r="B6207" s="20">
        <v>0.94599999999999995</v>
      </c>
      <c r="C6207" s="19">
        <v>140492</v>
      </c>
      <c r="D6207" s="19">
        <v>34374.725160000002</v>
      </c>
      <c r="E6207" s="23">
        <v>1.0740143559999999</v>
      </c>
      <c r="F6207" s="23">
        <v>0.55342332599999999</v>
      </c>
      <c r="G6207" s="17">
        <v>0.70136377900000002</v>
      </c>
      <c r="H6207" s="17">
        <v>0.29863622099999998</v>
      </c>
      <c r="I6207" s="17">
        <v>0.99528115699999997</v>
      </c>
      <c r="J6207" s="17">
        <v>4.7200000000000002E-3</v>
      </c>
      <c r="K6207" s="17">
        <v>3.32E-6</v>
      </c>
    </row>
    <row r="6208" spans="1:11" x14ac:dyDescent="0.45">
      <c r="A6208" s="10" t="s">
        <v>53</v>
      </c>
      <c r="B6208" s="20">
        <v>0.94699999999999995</v>
      </c>
      <c r="C6208" s="19">
        <v>140637</v>
      </c>
      <c r="D6208" s="19">
        <v>34531.348839999999</v>
      </c>
      <c r="E6208" s="23">
        <v>1.085252066</v>
      </c>
      <c r="F6208" s="23">
        <v>0.55625466300000004</v>
      </c>
      <c r="G6208" s="17">
        <v>0.70149391699999997</v>
      </c>
      <c r="H6208" s="17">
        <v>0.29850608299999998</v>
      </c>
      <c r="I6208" s="17">
        <v>0.995290334</v>
      </c>
      <c r="J6208" s="17">
        <v>4.7099999999999998E-3</v>
      </c>
      <c r="K6208" s="17">
        <v>3.32E-6</v>
      </c>
    </row>
    <row r="6209" spans="1:11" x14ac:dyDescent="0.45">
      <c r="A6209" s="10" t="s">
        <v>53</v>
      </c>
      <c r="B6209" s="20">
        <v>0.94799999999999995</v>
      </c>
      <c r="C6209" s="19">
        <v>140783</v>
      </c>
      <c r="D6209" s="19">
        <v>34690.708809999996</v>
      </c>
      <c r="E6209" s="23">
        <v>1.0984726060000001</v>
      </c>
      <c r="F6209" s="23">
        <v>0.55920097400000002</v>
      </c>
      <c r="G6209" s="17">
        <v>0.70159039099999998</v>
      </c>
      <c r="H6209" s="17">
        <v>0.29840960900000002</v>
      </c>
      <c r="I6209" s="17">
        <v>0.99529869999999998</v>
      </c>
      <c r="J6209" s="17">
        <v>4.7000000000000002E-3</v>
      </c>
      <c r="K6209" s="17">
        <v>3.3100000000000001E-6</v>
      </c>
    </row>
    <row r="6210" spans="1:11" x14ac:dyDescent="0.45">
      <c r="A6210" s="10" t="s">
        <v>53</v>
      </c>
      <c r="B6210" s="20">
        <v>0.94899999999999995</v>
      </c>
      <c r="C6210" s="19">
        <v>140938</v>
      </c>
      <c r="D6210" s="19">
        <v>34861.876700000001</v>
      </c>
      <c r="E6210" s="23">
        <v>1.1106003069999999</v>
      </c>
      <c r="F6210" s="23">
        <v>0.56211835799999998</v>
      </c>
      <c r="G6210" s="17">
        <v>0.70185471600000005</v>
      </c>
      <c r="H6210" s="17">
        <v>0.29814528400000001</v>
      </c>
      <c r="I6210" s="17">
        <v>0.99531280600000005</v>
      </c>
      <c r="J6210" s="17">
        <v>4.6800000000000001E-3</v>
      </c>
      <c r="K6210" s="17">
        <v>3.3000000000000002E-6</v>
      </c>
    </row>
    <row r="6211" spans="1:11" x14ac:dyDescent="0.45">
      <c r="A6211" s="10" t="s">
        <v>53</v>
      </c>
      <c r="B6211" s="20">
        <v>0.95</v>
      </c>
      <c r="C6211" s="19">
        <v>141085</v>
      </c>
      <c r="D6211" s="19">
        <v>35025.840369999998</v>
      </c>
      <c r="E6211" s="23">
        <v>1.123325863</v>
      </c>
      <c r="F6211" s="23">
        <v>0.56512022900000003</v>
      </c>
      <c r="G6211" s="17">
        <v>0.70203069100000004</v>
      </c>
      <c r="H6211" s="17">
        <v>0.29796930900000002</v>
      </c>
      <c r="I6211" s="17">
        <v>0.995326987</v>
      </c>
      <c r="J6211" s="17">
        <v>4.6699999999999997E-3</v>
      </c>
      <c r="K6211" s="17">
        <v>3.2899999999999998E-6</v>
      </c>
    </row>
    <row r="6212" spans="1:11" x14ac:dyDescent="0.45">
      <c r="A6212" s="10" t="s">
        <v>53</v>
      </c>
      <c r="B6212" s="20">
        <v>0.95099999999999996</v>
      </c>
      <c r="C6212" s="19">
        <v>141219</v>
      </c>
      <c r="D6212" s="19">
        <v>35176.912360000002</v>
      </c>
      <c r="E6212" s="23">
        <v>1.13261221</v>
      </c>
      <c r="F6212" s="23">
        <v>0.56823103500000005</v>
      </c>
      <c r="G6212" s="17">
        <v>0.70212223600000001</v>
      </c>
      <c r="H6212" s="17">
        <v>0.29787776399999999</v>
      </c>
      <c r="I6212" s="17">
        <v>0.99533289000000003</v>
      </c>
      <c r="J6212" s="17">
        <v>4.6600000000000001E-3</v>
      </c>
      <c r="K6212" s="17">
        <v>3.2799999999999999E-6</v>
      </c>
    </row>
    <row r="6213" spans="1:11" x14ac:dyDescent="0.45">
      <c r="A6213" s="10" t="s">
        <v>53</v>
      </c>
      <c r="B6213" s="20">
        <v>0.95199999999999996</v>
      </c>
      <c r="C6213" s="19">
        <v>141381</v>
      </c>
      <c r="D6213" s="19">
        <v>35361.1086</v>
      </c>
      <c r="E6213" s="23">
        <v>1.1456083880000001</v>
      </c>
      <c r="F6213" s="23">
        <v>0.57109422600000004</v>
      </c>
      <c r="G6213" s="17">
        <v>0.70226551000000004</v>
      </c>
      <c r="H6213" s="17">
        <v>0.29773449000000002</v>
      </c>
      <c r="I6213" s="17">
        <v>0.99534139799999999</v>
      </c>
      <c r="J6213" s="17">
        <v>4.6600000000000001E-3</v>
      </c>
      <c r="K6213" s="17">
        <v>3.27E-6</v>
      </c>
    </row>
    <row r="6214" spans="1:11" x14ac:dyDescent="0.45">
      <c r="A6214" s="10" t="s">
        <v>53</v>
      </c>
      <c r="B6214" s="20">
        <v>0.95299999999999996</v>
      </c>
      <c r="C6214" s="19">
        <v>141528</v>
      </c>
      <c r="D6214" s="19">
        <v>35530.88637</v>
      </c>
      <c r="E6214" s="23">
        <v>1.164766368</v>
      </c>
      <c r="F6214" s="23">
        <v>0.57439356699999999</v>
      </c>
      <c r="G6214" s="17">
        <v>0.70234865199999996</v>
      </c>
      <c r="H6214" s="17">
        <v>0.29765134799999998</v>
      </c>
      <c r="I6214" s="17">
        <v>0.99535454000000001</v>
      </c>
      <c r="J6214" s="17">
        <v>4.64E-3</v>
      </c>
      <c r="K6214" s="17">
        <v>3.2600000000000001E-6</v>
      </c>
    </row>
    <row r="6215" spans="1:11" x14ac:dyDescent="0.45">
      <c r="A6215" s="10" t="s">
        <v>53</v>
      </c>
      <c r="B6215" s="20">
        <v>0.95399999999999996</v>
      </c>
      <c r="C6215" s="19">
        <v>141679</v>
      </c>
      <c r="D6215" s="19">
        <v>35707.836799999997</v>
      </c>
      <c r="E6215" s="23">
        <v>1.180386003</v>
      </c>
      <c r="F6215" s="23">
        <v>0.57756389200000002</v>
      </c>
      <c r="G6215" s="17">
        <v>0.70245413899999998</v>
      </c>
      <c r="H6215" s="17">
        <v>0.29754586100000002</v>
      </c>
      <c r="I6215" s="17">
        <v>0.99533341900000005</v>
      </c>
      <c r="J6215" s="17">
        <v>4.6600000000000001E-3</v>
      </c>
      <c r="K6215" s="17">
        <v>3.2499999999999998E-6</v>
      </c>
    </row>
    <row r="6216" spans="1:11" x14ac:dyDescent="0.45">
      <c r="A6216" s="10" t="s">
        <v>53</v>
      </c>
      <c r="B6216" s="20">
        <v>0.95499999999999996</v>
      </c>
      <c r="C6216" s="19">
        <v>141828</v>
      </c>
      <c r="D6216" s="19">
        <v>35885.138070000001</v>
      </c>
      <c r="E6216" s="23">
        <v>1.19849549</v>
      </c>
      <c r="F6216" s="23">
        <v>0.58077495300000004</v>
      </c>
      <c r="G6216" s="17">
        <v>0.70261161400000005</v>
      </c>
      <c r="H6216" s="17">
        <v>0.297388386</v>
      </c>
      <c r="I6216" s="17">
        <v>0.99533733800000002</v>
      </c>
      <c r="J6216" s="17">
        <v>4.6600000000000001E-3</v>
      </c>
      <c r="K6216" s="17">
        <v>3.2399999999999999E-6</v>
      </c>
    </row>
    <row r="6217" spans="1:11" x14ac:dyDescent="0.45">
      <c r="A6217" s="10" t="s">
        <v>53</v>
      </c>
      <c r="B6217" s="20">
        <v>0.95599999999999996</v>
      </c>
      <c r="C6217" s="19">
        <v>141974</v>
      </c>
      <c r="D6217" s="19">
        <v>36061.601790000001</v>
      </c>
      <c r="E6217" s="23">
        <v>1.218733517</v>
      </c>
      <c r="F6217" s="23">
        <v>0.58416334400000003</v>
      </c>
      <c r="G6217" s="17">
        <v>0.70276247800000002</v>
      </c>
      <c r="H6217" s="17">
        <v>0.29723752199999998</v>
      </c>
      <c r="I6217" s="17">
        <v>0.99533199900000002</v>
      </c>
      <c r="J6217" s="17">
        <v>4.6600000000000001E-3</v>
      </c>
      <c r="K6217" s="17">
        <v>3.23E-6</v>
      </c>
    </row>
    <row r="6218" spans="1:11" x14ac:dyDescent="0.45">
      <c r="A6218" s="10" t="s">
        <v>53</v>
      </c>
      <c r="B6218" s="20">
        <v>0.95699999999999996</v>
      </c>
      <c r="C6218" s="19">
        <v>142123</v>
      </c>
      <c r="D6218" s="19">
        <v>36244.08107</v>
      </c>
      <c r="E6218" s="23">
        <v>1.2338921839999999</v>
      </c>
      <c r="F6218" s="23">
        <v>0.58746593599999997</v>
      </c>
      <c r="G6218" s="17">
        <v>0.70284894099999995</v>
      </c>
      <c r="H6218" s="17">
        <v>0.297151059</v>
      </c>
      <c r="I6218" s="17">
        <v>0.99534467400000004</v>
      </c>
      <c r="J6218" s="17">
        <v>4.6499999999999996E-3</v>
      </c>
      <c r="K6218" s="17">
        <v>3.2200000000000001E-6</v>
      </c>
    </row>
    <row r="6219" spans="1:11" x14ac:dyDescent="0.45">
      <c r="A6219" s="10" t="s">
        <v>53</v>
      </c>
      <c r="B6219" s="20">
        <v>0.95799999999999996</v>
      </c>
      <c r="C6219" s="19">
        <v>142273</v>
      </c>
      <c r="D6219" s="19">
        <v>36430.92222</v>
      </c>
      <c r="E6219" s="23">
        <v>1.2561345189999999</v>
      </c>
      <c r="F6219" s="23">
        <v>0.59094227499999996</v>
      </c>
      <c r="G6219" s="17">
        <v>0.70302165599999999</v>
      </c>
      <c r="H6219" s="17">
        <v>0.29697834400000001</v>
      </c>
      <c r="I6219" s="17">
        <v>0.99535296100000004</v>
      </c>
      <c r="J6219" s="17">
        <v>4.64E-3</v>
      </c>
      <c r="K6219" s="17">
        <v>3.2200000000000001E-6</v>
      </c>
    </row>
    <row r="6220" spans="1:11" x14ac:dyDescent="0.45">
      <c r="A6220" s="10" t="s">
        <v>53</v>
      </c>
      <c r="B6220" s="20">
        <v>0.95899999999999996</v>
      </c>
      <c r="C6220" s="19">
        <v>142421</v>
      </c>
      <c r="D6220" s="19">
        <v>36618.518170000003</v>
      </c>
      <c r="E6220" s="23">
        <v>1.2757697029999999</v>
      </c>
      <c r="F6220" s="23">
        <v>0.594423908</v>
      </c>
      <c r="G6220" s="17">
        <v>0.70316175299999994</v>
      </c>
      <c r="H6220" s="17">
        <v>0.296838247</v>
      </c>
      <c r="I6220" s="17">
        <v>0.99535227599999998</v>
      </c>
      <c r="J6220" s="17">
        <v>4.64E-3</v>
      </c>
      <c r="K6220" s="17">
        <v>3.2100000000000002E-6</v>
      </c>
    </row>
    <row r="6221" spans="1:11" x14ac:dyDescent="0.45">
      <c r="A6221" s="10" t="s">
        <v>53</v>
      </c>
      <c r="B6221" s="20">
        <v>0.96</v>
      </c>
      <c r="C6221" s="19">
        <v>142569</v>
      </c>
      <c r="D6221" s="19">
        <v>36808.781540000004</v>
      </c>
      <c r="E6221" s="23">
        <v>1.296108721</v>
      </c>
      <c r="F6221" s="23">
        <v>0.59791303500000004</v>
      </c>
      <c r="G6221" s="17">
        <v>0.70335767199999999</v>
      </c>
      <c r="H6221" s="17">
        <v>0.29664232800000001</v>
      </c>
      <c r="I6221" s="17">
        <v>0.99536418100000001</v>
      </c>
      <c r="J6221" s="17">
        <v>4.6299999999999996E-3</v>
      </c>
      <c r="K6221" s="17">
        <v>3.1999999999999999E-6</v>
      </c>
    </row>
    <row r="6222" spans="1:11" x14ac:dyDescent="0.45">
      <c r="A6222" s="10" t="s">
        <v>53</v>
      </c>
      <c r="B6222" s="20">
        <v>0.96099999999999997</v>
      </c>
      <c r="C6222" s="19">
        <v>142718</v>
      </c>
      <c r="D6222" s="19">
        <v>37003.988120000002</v>
      </c>
      <c r="E6222" s="23">
        <v>1.3219041810000001</v>
      </c>
      <c r="F6222" s="23">
        <v>0.60158789199999996</v>
      </c>
      <c r="G6222" s="17">
        <v>0.70344315400000001</v>
      </c>
      <c r="H6222" s="17">
        <v>0.29655684599999999</v>
      </c>
      <c r="I6222" s="17">
        <v>0.99536360199999996</v>
      </c>
      <c r="J6222" s="17">
        <v>4.6299999999999996E-3</v>
      </c>
      <c r="K6222" s="17">
        <v>3.19E-6</v>
      </c>
    </row>
    <row r="6223" spans="1:11" x14ac:dyDescent="0.45">
      <c r="A6223" s="10" t="s">
        <v>53</v>
      </c>
      <c r="B6223" s="20">
        <v>0.96199999999999997</v>
      </c>
      <c r="C6223" s="19">
        <v>142861</v>
      </c>
      <c r="D6223" s="19">
        <v>37194.199840000001</v>
      </c>
      <c r="E6223" s="23">
        <v>1.337856164</v>
      </c>
      <c r="F6223" s="23">
        <v>0.60547737400000001</v>
      </c>
      <c r="G6223" s="17">
        <v>0.70350900500000002</v>
      </c>
      <c r="H6223" s="17">
        <v>0.29649099499999998</v>
      </c>
      <c r="I6223" s="17">
        <v>0.99536322799999999</v>
      </c>
      <c r="J6223" s="17">
        <v>4.6299999999999996E-3</v>
      </c>
      <c r="K6223" s="17">
        <v>3.18E-6</v>
      </c>
    </row>
    <row r="6224" spans="1:11" x14ac:dyDescent="0.45">
      <c r="A6224" s="10" t="s">
        <v>53</v>
      </c>
      <c r="B6224" s="20">
        <v>0.96299999999999997</v>
      </c>
      <c r="C6224" s="19">
        <v>143012</v>
      </c>
      <c r="D6224" s="19">
        <v>37397.153630000001</v>
      </c>
      <c r="E6224" s="23">
        <v>1.3545598379999999</v>
      </c>
      <c r="F6224" s="23">
        <v>0.60919731300000002</v>
      </c>
      <c r="G6224" s="17">
        <v>0.70360529199999999</v>
      </c>
      <c r="H6224" s="17">
        <v>0.29639470800000001</v>
      </c>
      <c r="I6224" s="17">
        <v>0.99536612400000002</v>
      </c>
      <c r="J6224" s="17">
        <v>4.6299999999999996E-3</v>
      </c>
      <c r="K6224" s="17">
        <v>3.1700000000000001E-6</v>
      </c>
    </row>
    <row r="6225" spans="1:11" x14ac:dyDescent="0.45">
      <c r="A6225" s="10" t="s">
        <v>53</v>
      </c>
      <c r="B6225" s="20">
        <v>0.96399999999999997</v>
      </c>
      <c r="C6225" s="19">
        <v>143162</v>
      </c>
      <c r="D6225" s="19">
        <v>37601.620600000002</v>
      </c>
      <c r="E6225" s="23">
        <v>1.3727630799999999</v>
      </c>
      <c r="F6225" s="23">
        <v>0.61309031999999997</v>
      </c>
      <c r="G6225" s="17">
        <v>0.70378312700000001</v>
      </c>
      <c r="H6225" s="17">
        <v>0.29621687299999999</v>
      </c>
      <c r="I6225" s="17">
        <v>0.99538306799999998</v>
      </c>
      <c r="J6225" s="17">
        <v>4.6100000000000004E-3</v>
      </c>
      <c r="K6225" s="17">
        <v>3.1599999999999998E-6</v>
      </c>
    </row>
    <row r="6226" spans="1:11" x14ac:dyDescent="0.45">
      <c r="A6226" s="10" t="s">
        <v>53</v>
      </c>
      <c r="B6226" s="20">
        <v>0.96499999999999997</v>
      </c>
      <c r="C6226" s="19">
        <v>143311</v>
      </c>
      <c r="D6226" s="19">
        <v>37807.559690000002</v>
      </c>
      <c r="E6226" s="23">
        <v>1.3949149139999999</v>
      </c>
      <c r="F6226" s="23">
        <v>0.61707609900000004</v>
      </c>
      <c r="G6226" s="17">
        <v>0.70390967900000001</v>
      </c>
      <c r="H6226" s="17">
        <v>0.29609032099999999</v>
      </c>
      <c r="I6226" s="17">
        <v>0.99539338399999999</v>
      </c>
      <c r="J6226" s="17">
        <v>4.5999999999999999E-3</v>
      </c>
      <c r="K6226" s="17">
        <v>3.1499999999999999E-6</v>
      </c>
    </row>
    <row r="6227" spans="1:11" x14ac:dyDescent="0.45">
      <c r="A6227" s="10" t="s">
        <v>53</v>
      </c>
      <c r="B6227" s="20">
        <v>0.96599999999999997</v>
      </c>
      <c r="C6227" s="19">
        <v>143460</v>
      </c>
      <c r="D6227" s="19">
        <v>38017.161870000004</v>
      </c>
      <c r="E6227" s="23">
        <v>1.4171931390000001</v>
      </c>
      <c r="F6227" s="23">
        <v>0.62101013299999996</v>
      </c>
      <c r="G6227" s="17">
        <v>0.70409870299999999</v>
      </c>
      <c r="H6227" s="17">
        <v>0.29590129700000001</v>
      </c>
      <c r="I6227" s="17">
        <v>0.99539165299999999</v>
      </c>
      <c r="J6227" s="17">
        <v>4.6100000000000004E-3</v>
      </c>
      <c r="K6227" s="17">
        <v>3.14E-6</v>
      </c>
    </row>
    <row r="6228" spans="1:11" x14ac:dyDescent="0.45">
      <c r="A6228" s="10" t="s">
        <v>53</v>
      </c>
      <c r="B6228" s="20">
        <v>0.96699999999999997</v>
      </c>
      <c r="C6228" s="19">
        <v>143608</v>
      </c>
      <c r="D6228" s="19">
        <v>38228.936629999997</v>
      </c>
      <c r="E6228" s="23">
        <v>1.449141445</v>
      </c>
      <c r="F6228" s="23">
        <v>0.62507217000000004</v>
      </c>
      <c r="G6228" s="17">
        <v>0.70424349600000002</v>
      </c>
      <c r="H6228" s="17">
        <v>0.29575650399999998</v>
      </c>
      <c r="I6228" s="17">
        <v>0.99539034900000001</v>
      </c>
      <c r="J6228" s="17">
        <v>4.6100000000000004E-3</v>
      </c>
      <c r="K6228" s="17">
        <v>3.1300000000000001E-6</v>
      </c>
    </row>
    <row r="6229" spans="1:11" x14ac:dyDescent="0.45">
      <c r="A6229" s="10" t="s">
        <v>53</v>
      </c>
      <c r="B6229" s="20">
        <v>0.96799999999999997</v>
      </c>
      <c r="C6229" s="19">
        <v>143755</v>
      </c>
      <c r="D6229" s="19">
        <v>38443.601519999997</v>
      </c>
      <c r="E6229" s="23">
        <v>1.469420988</v>
      </c>
      <c r="F6229" s="23">
        <v>0.62938078900000005</v>
      </c>
      <c r="G6229" s="17">
        <v>0.70441376</v>
      </c>
      <c r="H6229" s="17">
        <v>0.29558624</v>
      </c>
      <c r="I6229" s="17">
        <v>0.99539522999999996</v>
      </c>
      <c r="J6229" s="17">
        <v>4.5999999999999999E-3</v>
      </c>
      <c r="K6229" s="17">
        <v>3.1200000000000002E-6</v>
      </c>
    </row>
    <row r="6230" spans="1:11" x14ac:dyDescent="0.45">
      <c r="A6230" s="10" t="s">
        <v>53</v>
      </c>
      <c r="B6230" s="20">
        <v>0.96899999999999997</v>
      </c>
      <c r="C6230" s="19">
        <v>143904</v>
      </c>
      <c r="D6230" s="19">
        <v>38664.366179999997</v>
      </c>
      <c r="E6230" s="23">
        <v>1.4953403519999999</v>
      </c>
      <c r="F6230" s="23">
        <v>0.63361314300000005</v>
      </c>
      <c r="G6230" s="17">
        <v>0.70451828999999999</v>
      </c>
      <c r="H6230" s="17">
        <v>0.29548171000000001</v>
      </c>
      <c r="I6230" s="17">
        <v>0.99540364699999995</v>
      </c>
      <c r="J6230" s="17">
        <v>4.5900000000000003E-3</v>
      </c>
      <c r="K6230" s="17">
        <v>3.1099999999999999E-6</v>
      </c>
    </row>
    <row r="6231" spans="1:11" x14ac:dyDescent="0.45">
      <c r="A6231" s="10" t="s">
        <v>53</v>
      </c>
      <c r="B6231" s="20">
        <v>0.97</v>
      </c>
      <c r="C6231" s="19">
        <v>144053</v>
      </c>
      <c r="D6231" s="19">
        <v>38889.406739999999</v>
      </c>
      <c r="E6231" s="23">
        <v>1.5261380440000001</v>
      </c>
      <c r="F6231" s="23">
        <v>0.63798384799999996</v>
      </c>
      <c r="G6231" s="17">
        <v>0.70464342999999996</v>
      </c>
      <c r="H6231" s="17">
        <v>0.29535656999999998</v>
      </c>
      <c r="I6231" s="17">
        <v>0.99541708699999998</v>
      </c>
      <c r="J6231" s="17">
        <v>4.5799999999999999E-3</v>
      </c>
      <c r="K6231" s="17">
        <v>3.1E-6</v>
      </c>
    </row>
    <row r="6232" spans="1:11" x14ac:dyDescent="0.45">
      <c r="A6232" s="10" t="s">
        <v>53</v>
      </c>
      <c r="B6232" s="20">
        <v>0.97099999999999997</v>
      </c>
      <c r="C6232" s="19">
        <v>144197</v>
      </c>
      <c r="D6232" s="19">
        <v>39112.497199999998</v>
      </c>
      <c r="E6232" s="23">
        <v>1.5669733079999999</v>
      </c>
      <c r="F6232" s="23">
        <v>0.64251045200000001</v>
      </c>
      <c r="G6232" s="17">
        <v>0.70475807400000001</v>
      </c>
      <c r="H6232" s="17">
        <v>0.29524192599999999</v>
      </c>
      <c r="I6232" s="17">
        <v>0.99542492100000002</v>
      </c>
      <c r="J6232" s="17">
        <v>4.5700000000000003E-3</v>
      </c>
      <c r="K6232" s="17">
        <v>3.0900000000000001E-6</v>
      </c>
    </row>
    <row r="6233" spans="1:11" x14ac:dyDescent="0.45">
      <c r="A6233" s="10" t="s">
        <v>53</v>
      </c>
      <c r="B6233" s="20">
        <v>0.97199999999999998</v>
      </c>
      <c r="C6233" s="19">
        <v>144350</v>
      </c>
      <c r="D6233" s="19">
        <v>39354.827409999998</v>
      </c>
      <c r="E6233" s="23">
        <v>1.603234649</v>
      </c>
      <c r="F6233" s="23">
        <v>0.64703757799999995</v>
      </c>
      <c r="G6233" s="17">
        <v>0.70491167300000002</v>
      </c>
      <c r="H6233" s="17">
        <v>0.29508832699999998</v>
      </c>
      <c r="I6233" s="17">
        <v>0.99542746800000004</v>
      </c>
      <c r="J6233" s="17">
        <v>4.5700000000000003E-3</v>
      </c>
      <c r="K6233" s="17">
        <v>3.0800000000000002E-6</v>
      </c>
    </row>
    <row r="6234" spans="1:11" x14ac:dyDescent="0.45">
      <c r="A6234" s="10" t="s">
        <v>53</v>
      </c>
      <c r="B6234" s="20">
        <v>0.97299999999999998</v>
      </c>
      <c r="C6234" s="19">
        <v>144497</v>
      </c>
      <c r="D6234" s="19">
        <v>39593.243849999999</v>
      </c>
      <c r="E6234" s="23">
        <v>1.6432064630000001</v>
      </c>
      <c r="F6234" s="23">
        <v>0.65187527499999998</v>
      </c>
      <c r="G6234" s="17">
        <v>0.70500425600000005</v>
      </c>
      <c r="H6234" s="17">
        <v>0.294995744</v>
      </c>
      <c r="I6234" s="17">
        <v>0.99543654299999995</v>
      </c>
      <c r="J6234" s="17">
        <v>4.5599999999999998E-3</v>
      </c>
      <c r="K6234" s="17">
        <v>3.0699999999999998E-6</v>
      </c>
    </row>
    <row r="6235" spans="1:11" x14ac:dyDescent="0.45">
      <c r="A6235" s="10" t="s">
        <v>53</v>
      </c>
      <c r="B6235" s="20">
        <v>0.97399999999999998</v>
      </c>
      <c r="C6235" s="19">
        <v>144645</v>
      </c>
      <c r="D6235" s="19">
        <v>39839.512049999998</v>
      </c>
      <c r="E6235" s="23">
        <v>1.6929907150000001</v>
      </c>
      <c r="F6235" s="23">
        <v>0.65675837299999995</v>
      </c>
      <c r="G6235" s="17">
        <v>0.70514708400000004</v>
      </c>
      <c r="H6235" s="17">
        <v>0.29485291600000002</v>
      </c>
      <c r="I6235" s="17">
        <v>0.99544630099999998</v>
      </c>
      <c r="J6235" s="17">
        <v>4.5500000000000002E-3</v>
      </c>
      <c r="K6235" s="17">
        <v>3.0599999999999999E-6</v>
      </c>
    </row>
    <row r="6236" spans="1:11" x14ac:dyDescent="0.45">
      <c r="A6236" s="10" t="s">
        <v>53</v>
      </c>
      <c r="B6236" s="20">
        <v>0.97499999999999998</v>
      </c>
      <c r="C6236" s="19">
        <v>144795</v>
      </c>
      <c r="D6236" s="19">
        <v>40095.806420000001</v>
      </c>
      <c r="E6236" s="23">
        <v>1.7252982299999999</v>
      </c>
      <c r="F6236" s="23">
        <v>0.66181102199999997</v>
      </c>
      <c r="G6236" s="17">
        <v>0.70541109800000001</v>
      </c>
      <c r="H6236" s="17">
        <v>0.29458890199999999</v>
      </c>
      <c r="I6236" s="17">
        <v>0.99545885899999997</v>
      </c>
      <c r="J6236" s="17">
        <v>4.5399999999999998E-3</v>
      </c>
      <c r="K6236" s="17">
        <v>3.05E-6</v>
      </c>
    </row>
    <row r="6237" spans="1:11" x14ac:dyDescent="0.45">
      <c r="A6237" s="10" t="s">
        <v>53</v>
      </c>
      <c r="B6237" s="20">
        <v>0.97599999999999998</v>
      </c>
      <c r="C6237" s="19">
        <v>144943</v>
      </c>
      <c r="D6237" s="19">
        <v>40353.423490000001</v>
      </c>
      <c r="E6237" s="23">
        <v>1.755617599</v>
      </c>
      <c r="F6237" s="23">
        <v>0.66716800899999995</v>
      </c>
      <c r="G6237" s="17">
        <v>0.70556011699999999</v>
      </c>
      <c r="H6237" s="17">
        <v>0.29443988300000001</v>
      </c>
      <c r="I6237" s="17">
        <v>0.99547492000000004</v>
      </c>
      <c r="J6237" s="17">
        <v>4.5199999999999997E-3</v>
      </c>
      <c r="K6237" s="17">
        <v>3.0400000000000001E-6</v>
      </c>
    </row>
    <row r="6238" spans="1:11" x14ac:dyDescent="0.45">
      <c r="A6238" s="10" t="s">
        <v>53</v>
      </c>
      <c r="B6238" s="20">
        <v>0.97699999999999998</v>
      </c>
      <c r="C6238" s="19">
        <v>145092</v>
      </c>
      <c r="D6238" s="19">
        <v>40617.904020000002</v>
      </c>
      <c r="E6238" s="23">
        <v>1.7945097050000001</v>
      </c>
      <c r="F6238" s="23">
        <v>0.67241975300000001</v>
      </c>
      <c r="G6238" s="17">
        <v>0.70569707500000001</v>
      </c>
      <c r="H6238" s="17">
        <v>0.29430292499999999</v>
      </c>
      <c r="I6238" s="17">
        <v>0.99546400199999996</v>
      </c>
      <c r="J6238" s="17">
        <v>4.5300000000000002E-3</v>
      </c>
      <c r="K6238" s="17">
        <v>3.0299999999999998E-6</v>
      </c>
    </row>
    <row r="6239" spans="1:11" x14ac:dyDescent="0.45">
      <c r="A6239" s="10" t="s">
        <v>53</v>
      </c>
      <c r="B6239" s="20">
        <v>0.97799999999999998</v>
      </c>
      <c r="C6239" s="19">
        <v>145238</v>
      </c>
      <c r="D6239" s="19">
        <v>40884.356319999999</v>
      </c>
      <c r="E6239" s="23">
        <v>1.8557170270000001</v>
      </c>
      <c r="F6239" s="23">
        <v>0.67800974199999997</v>
      </c>
      <c r="G6239" s="17">
        <v>0.70577259400000003</v>
      </c>
      <c r="H6239" s="17">
        <v>0.29422740600000002</v>
      </c>
      <c r="I6239" s="17">
        <v>0.99546941099999997</v>
      </c>
      <c r="J6239" s="17">
        <v>4.5300000000000002E-3</v>
      </c>
      <c r="K6239" s="17">
        <v>3.0199999999999999E-6</v>
      </c>
    </row>
    <row r="6240" spans="1:11" x14ac:dyDescent="0.45">
      <c r="A6240" s="10" t="s">
        <v>53</v>
      </c>
      <c r="B6240" s="20">
        <v>0.97899999999999998</v>
      </c>
      <c r="C6240" s="19">
        <v>145387</v>
      </c>
      <c r="D6240" s="19">
        <v>41164.975380000003</v>
      </c>
      <c r="E6240" s="23">
        <v>1.9068241530000001</v>
      </c>
      <c r="F6240" s="23">
        <v>0.683519141</v>
      </c>
      <c r="G6240" s="17">
        <v>0.70595720399999995</v>
      </c>
      <c r="H6240" s="17">
        <v>0.294042796</v>
      </c>
      <c r="I6240" s="17">
        <v>0.99547273199999997</v>
      </c>
      <c r="J6240" s="17">
        <v>4.5199999999999997E-3</v>
      </c>
      <c r="K6240" s="17">
        <v>3.01E-6</v>
      </c>
    </row>
    <row r="6241" spans="1:11" x14ac:dyDescent="0.45">
      <c r="A6241" s="10" t="s">
        <v>53</v>
      </c>
      <c r="B6241" s="20">
        <v>0.98</v>
      </c>
      <c r="C6241" s="19">
        <v>145537</v>
      </c>
      <c r="D6241" s="19">
        <v>41455.585700000003</v>
      </c>
      <c r="E6241" s="23">
        <v>1.969345406</v>
      </c>
      <c r="F6241" s="23">
        <v>0.68948225399999996</v>
      </c>
      <c r="G6241" s="17">
        <v>0.70617093900000005</v>
      </c>
      <c r="H6241" s="17">
        <v>0.293829061</v>
      </c>
      <c r="I6241" s="17">
        <v>0.99547988799999998</v>
      </c>
      <c r="J6241" s="17">
        <v>4.5199999999999997E-3</v>
      </c>
      <c r="K6241" s="17">
        <v>3.0000000000000001E-6</v>
      </c>
    </row>
    <row r="6242" spans="1:11" x14ac:dyDescent="0.45">
      <c r="A6242" s="10" t="s">
        <v>53</v>
      </c>
      <c r="B6242" s="20">
        <v>0.98099999999999998</v>
      </c>
      <c r="C6242" s="19">
        <v>145684</v>
      </c>
      <c r="D6242" s="19">
        <v>41748.790330000003</v>
      </c>
      <c r="E6242" s="23">
        <v>2.0282948059999999</v>
      </c>
      <c r="F6242" s="23">
        <v>0.69546577700000001</v>
      </c>
      <c r="G6242" s="17">
        <v>0.70638505299999998</v>
      </c>
      <c r="H6242" s="17">
        <v>0.29361494700000002</v>
      </c>
      <c r="I6242" s="17">
        <v>0.99548705199999998</v>
      </c>
      <c r="J6242" s="17">
        <v>4.5100000000000001E-3</v>
      </c>
      <c r="K6242" s="17">
        <v>3.0000000000000001E-6</v>
      </c>
    </row>
    <row r="6243" spans="1:11" x14ac:dyDescent="0.45">
      <c r="A6243" s="10" t="s">
        <v>53</v>
      </c>
      <c r="B6243" s="20">
        <v>0.98199999999999998</v>
      </c>
      <c r="C6243" s="19">
        <v>145833</v>
      </c>
      <c r="D6243" s="19">
        <v>42055.200709999997</v>
      </c>
      <c r="E6243" s="23">
        <v>2.0810344939999998</v>
      </c>
      <c r="F6243" s="23">
        <v>0.70189503600000003</v>
      </c>
      <c r="G6243" s="17">
        <v>0.70656847199999995</v>
      </c>
      <c r="H6243" s="17">
        <v>0.293431528</v>
      </c>
      <c r="I6243" s="17">
        <v>0.99547162</v>
      </c>
      <c r="J6243" s="17">
        <v>4.5300000000000002E-3</v>
      </c>
      <c r="K6243" s="17">
        <v>2.9900000000000002E-6</v>
      </c>
    </row>
    <row r="6244" spans="1:11" x14ac:dyDescent="0.45">
      <c r="A6244" s="10" t="s">
        <v>53</v>
      </c>
      <c r="B6244" s="20">
        <v>0.98299999999999998</v>
      </c>
      <c r="C6244" s="19">
        <v>145981</v>
      </c>
      <c r="D6244" s="19">
        <v>42367.397040000003</v>
      </c>
      <c r="E6244" s="23">
        <v>2.137528579</v>
      </c>
      <c r="F6244" s="23">
        <v>0.70844812199999996</v>
      </c>
      <c r="G6244" s="17">
        <v>0.70677005900000001</v>
      </c>
      <c r="H6244" s="17">
        <v>0.29322994099999999</v>
      </c>
      <c r="I6244" s="17">
        <v>0.99547735800000003</v>
      </c>
      <c r="J6244" s="17">
        <v>4.5199999999999997E-3</v>
      </c>
      <c r="K6244" s="17">
        <v>2.9699999999999999E-6</v>
      </c>
    </row>
    <row r="6245" spans="1:11" x14ac:dyDescent="0.45">
      <c r="A6245" s="10" t="s">
        <v>53</v>
      </c>
      <c r="B6245" s="20">
        <v>0.98399999999999999</v>
      </c>
      <c r="C6245" s="19">
        <v>146126</v>
      </c>
      <c r="D6245" s="19">
        <v>42682.718520000002</v>
      </c>
      <c r="E6245" s="23">
        <v>2.2040948079999998</v>
      </c>
      <c r="F6245" s="23">
        <v>0.715201906</v>
      </c>
      <c r="G6245" s="17">
        <v>0.706965222</v>
      </c>
      <c r="H6245" s="17">
        <v>0.293034778</v>
      </c>
      <c r="I6245" s="17">
        <v>0.99547888600000001</v>
      </c>
      <c r="J6245" s="17">
        <v>4.5199999999999997E-3</v>
      </c>
      <c r="K6245" s="17">
        <v>2.96E-6</v>
      </c>
    </row>
    <row r="6246" spans="1:11" x14ac:dyDescent="0.45">
      <c r="A6246" s="10" t="s">
        <v>53</v>
      </c>
      <c r="B6246" s="20">
        <v>0.98499999999999999</v>
      </c>
      <c r="C6246" s="19">
        <v>146278</v>
      </c>
      <c r="D6246" s="19">
        <v>43023.543109999999</v>
      </c>
      <c r="E6246" s="23">
        <v>2.285790242</v>
      </c>
      <c r="F6246" s="23">
        <v>0.72205539600000002</v>
      </c>
      <c r="G6246" s="17">
        <v>0.70713983000000002</v>
      </c>
      <c r="H6246" s="17">
        <v>0.29286016999999998</v>
      </c>
      <c r="I6246" s="17">
        <v>0.99548117300000005</v>
      </c>
      <c r="J6246" s="17">
        <v>4.5199999999999997E-3</v>
      </c>
      <c r="K6246" s="17">
        <v>2.9500000000000001E-6</v>
      </c>
    </row>
    <row r="6247" spans="1:11" x14ac:dyDescent="0.45">
      <c r="A6247" s="10" t="s">
        <v>53</v>
      </c>
      <c r="B6247" s="20">
        <v>0.98599999999999999</v>
      </c>
      <c r="C6247" s="19">
        <v>146427</v>
      </c>
      <c r="D6247" s="19">
        <v>43372.130129999998</v>
      </c>
      <c r="E6247" s="23">
        <v>2.3973375689999998</v>
      </c>
      <c r="F6247" s="23">
        <v>0.72943106400000002</v>
      </c>
      <c r="G6247" s="17">
        <v>0.70732173700000001</v>
      </c>
      <c r="H6247" s="17">
        <v>0.29267826299999999</v>
      </c>
      <c r="I6247" s="17">
        <v>0.995480798</v>
      </c>
      <c r="J6247" s="17">
        <v>4.5199999999999997E-3</v>
      </c>
      <c r="K6247" s="17">
        <v>2.9399999999999998E-6</v>
      </c>
    </row>
    <row r="6248" spans="1:11" x14ac:dyDescent="0.45">
      <c r="A6248" s="10" t="s">
        <v>53</v>
      </c>
      <c r="B6248" s="20">
        <v>0.98699999999999999</v>
      </c>
      <c r="C6248" s="19">
        <v>146575</v>
      </c>
      <c r="D6248" s="19">
        <v>43732.808270000001</v>
      </c>
      <c r="E6248" s="23">
        <v>2.4744076079999999</v>
      </c>
      <c r="F6248" s="23">
        <v>0.73717127199999999</v>
      </c>
      <c r="G6248" s="17">
        <v>0.70754221399999995</v>
      </c>
      <c r="H6248" s="17">
        <v>0.292457786</v>
      </c>
      <c r="I6248" s="17">
        <v>0.99549559099999996</v>
      </c>
      <c r="J6248" s="17">
        <v>4.4999999999999997E-3</v>
      </c>
      <c r="K6248" s="17">
        <v>2.9299999999999999E-6</v>
      </c>
    </row>
    <row r="6249" spans="1:11" x14ac:dyDescent="0.45">
      <c r="A6249" s="10" t="s">
        <v>53</v>
      </c>
      <c r="B6249" s="20">
        <v>0.98799999999999999</v>
      </c>
      <c r="C6249" s="19">
        <v>146724</v>
      </c>
      <c r="D6249" s="19">
        <v>44110.271529999998</v>
      </c>
      <c r="E6249" s="23">
        <v>2.5911252629999999</v>
      </c>
      <c r="F6249" s="23">
        <v>0.74514290599999999</v>
      </c>
      <c r="G6249" s="17">
        <v>0.70770289799999997</v>
      </c>
      <c r="H6249" s="17">
        <v>0.29229710199999998</v>
      </c>
      <c r="I6249" s="17">
        <v>0.99550318999999998</v>
      </c>
      <c r="J6249" s="17">
        <v>4.4900000000000001E-3</v>
      </c>
      <c r="K6249" s="17">
        <v>2.92E-6</v>
      </c>
    </row>
    <row r="6250" spans="1:11" x14ac:dyDescent="0.45">
      <c r="A6250" s="10" t="s">
        <v>53</v>
      </c>
      <c r="B6250" s="20">
        <v>0.98899999999999999</v>
      </c>
      <c r="C6250" s="19">
        <v>146854</v>
      </c>
      <c r="D6250" s="19">
        <v>44453.339460000003</v>
      </c>
      <c r="E6250" s="23">
        <v>2.6782241459999998</v>
      </c>
      <c r="F6250" s="23">
        <v>0.75352244199999996</v>
      </c>
      <c r="G6250" s="17">
        <v>0.70791398299999997</v>
      </c>
      <c r="H6250" s="17">
        <v>0.29208601699999998</v>
      </c>
      <c r="I6250" s="17">
        <v>0.99551597800000002</v>
      </c>
      <c r="J6250" s="17">
        <v>4.4799999999999996E-3</v>
      </c>
      <c r="K6250" s="17">
        <v>2.9100000000000001E-6</v>
      </c>
    </row>
    <row r="6251" spans="1:11" x14ac:dyDescent="0.45">
      <c r="A6251" s="10" t="s">
        <v>53</v>
      </c>
      <c r="B6251" s="20">
        <v>0.99</v>
      </c>
      <c r="C6251" s="19">
        <v>147020</v>
      </c>
      <c r="D6251" s="19">
        <v>44907.66822</v>
      </c>
      <c r="E6251" s="23">
        <v>2.8039498360000001</v>
      </c>
      <c r="F6251" s="23">
        <v>0.76139257999999999</v>
      </c>
      <c r="G6251" s="17">
        <v>0.70814174900000004</v>
      </c>
      <c r="H6251" s="17">
        <v>0.29185825100000001</v>
      </c>
      <c r="I6251" s="17">
        <v>0.99552458600000004</v>
      </c>
      <c r="J6251" s="17">
        <v>4.47E-3</v>
      </c>
      <c r="K6251" s="17">
        <v>2.9000000000000002E-6</v>
      </c>
    </row>
    <row r="6252" spans="1:11" x14ac:dyDescent="0.45">
      <c r="A6252" s="10" t="s">
        <v>53</v>
      </c>
      <c r="B6252" s="20">
        <v>0.99099999999999999</v>
      </c>
      <c r="C6252" s="19">
        <v>147168</v>
      </c>
      <c r="D6252" s="19">
        <v>45334.615850000002</v>
      </c>
      <c r="E6252" s="23">
        <v>2.9683977239999999</v>
      </c>
      <c r="F6252" s="23">
        <v>0.77153679200000003</v>
      </c>
      <c r="G6252" s="17">
        <v>0.70836051300000002</v>
      </c>
      <c r="H6252" s="17">
        <v>0.29163948699999998</v>
      </c>
      <c r="I6252" s="17">
        <v>0.99553746200000004</v>
      </c>
      <c r="J6252" s="17">
        <v>4.4600000000000004E-3</v>
      </c>
      <c r="K6252" s="17">
        <v>2.8899999999999999E-6</v>
      </c>
    </row>
    <row r="6253" spans="1:11" x14ac:dyDescent="0.45">
      <c r="A6253" s="10" t="s">
        <v>53</v>
      </c>
      <c r="B6253" s="20">
        <v>0.99199999999999999</v>
      </c>
      <c r="C6253" s="19">
        <v>147314</v>
      </c>
      <c r="D6253" s="19">
        <v>45781.358319999999</v>
      </c>
      <c r="E6253" s="23">
        <v>3.1794028590000001</v>
      </c>
      <c r="F6253" s="23">
        <v>0.78119744899999999</v>
      </c>
      <c r="G6253" s="17">
        <v>0.70853415200000003</v>
      </c>
      <c r="H6253" s="17">
        <v>0.29146584800000003</v>
      </c>
      <c r="I6253" s="17">
        <v>0.99554618699999997</v>
      </c>
      <c r="J6253" s="17">
        <v>4.45E-3</v>
      </c>
      <c r="K6253" s="17">
        <v>2.88E-6</v>
      </c>
    </row>
    <row r="6254" spans="1:11" x14ac:dyDescent="0.45">
      <c r="A6254" s="10" t="s">
        <v>53</v>
      </c>
      <c r="B6254" s="20">
        <v>0.99299999999999999</v>
      </c>
      <c r="C6254" s="19">
        <v>147465</v>
      </c>
      <c r="D6254" s="19">
        <v>46278.379919999999</v>
      </c>
      <c r="E6254" s="23">
        <v>3.3963827769999999</v>
      </c>
      <c r="F6254" s="23">
        <v>0.79143725899999995</v>
      </c>
      <c r="G6254" s="17">
        <v>0.70875801000000005</v>
      </c>
      <c r="H6254" s="17">
        <v>0.29124199000000001</v>
      </c>
      <c r="I6254" s="17">
        <v>0.99555030300000003</v>
      </c>
      <c r="J6254" s="17">
        <v>4.45E-3</v>
      </c>
      <c r="K6254" s="17">
        <v>2.8600000000000001E-6</v>
      </c>
    </row>
    <row r="6255" spans="1:11" x14ac:dyDescent="0.45">
      <c r="A6255" s="10" t="s">
        <v>53</v>
      </c>
      <c r="B6255" s="20">
        <v>0.99399999999999999</v>
      </c>
      <c r="C6255" s="19">
        <v>147613</v>
      </c>
      <c r="D6255" s="19">
        <v>46806.368569999999</v>
      </c>
      <c r="E6255" s="23">
        <v>3.6848442850000001</v>
      </c>
      <c r="F6255" s="23">
        <v>0.80293178200000004</v>
      </c>
      <c r="G6255" s="17">
        <v>0.70894839899999995</v>
      </c>
      <c r="H6255" s="17">
        <v>0.29105160099999999</v>
      </c>
      <c r="I6255" s="17">
        <v>0.99553309800000001</v>
      </c>
      <c r="J6255" s="17">
        <v>4.4600000000000004E-3</v>
      </c>
      <c r="K6255" s="17">
        <v>2.8499999999999998E-6</v>
      </c>
    </row>
    <row r="6256" spans="1:11" x14ac:dyDescent="0.45">
      <c r="A6256" s="10" t="s">
        <v>53</v>
      </c>
      <c r="B6256" s="20">
        <v>0.995</v>
      </c>
      <c r="C6256" s="19">
        <v>147762</v>
      </c>
      <c r="D6256" s="19">
        <v>47384.280500000001</v>
      </c>
      <c r="E6256" s="23">
        <v>4.1063892050000002</v>
      </c>
      <c r="F6256" s="23">
        <v>0.81541169599999996</v>
      </c>
      <c r="G6256" s="17">
        <v>0.70918774799999995</v>
      </c>
      <c r="H6256" s="17">
        <v>0.29081225199999999</v>
      </c>
      <c r="I6256" s="17">
        <v>0.99553845500000004</v>
      </c>
      <c r="J6256" s="17">
        <v>4.4600000000000004E-3</v>
      </c>
      <c r="K6256" s="17">
        <v>2.8399999999999999E-6</v>
      </c>
    </row>
    <row r="6257" spans="1:11" x14ac:dyDescent="0.45">
      <c r="A6257" s="10" t="s">
        <v>53</v>
      </c>
      <c r="B6257" s="20">
        <v>0.996</v>
      </c>
      <c r="C6257" s="19">
        <v>147910</v>
      </c>
      <c r="D6257" s="19">
        <v>48032.41891</v>
      </c>
      <c r="E6257" s="23">
        <v>4.68957157</v>
      </c>
      <c r="F6257" s="23">
        <v>0.82908704099999997</v>
      </c>
      <c r="G6257" s="17">
        <v>0.70942464999999999</v>
      </c>
      <c r="H6257" s="17">
        <v>0.29057535000000001</v>
      </c>
      <c r="I6257" s="17">
        <v>0.99553610000000003</v>
      </c>
      <c r="J6257" s="17">
        <v>4.4600000000000004E-3</v>
      </c>
      <c r="K6257" s="17">
        <v>2.8399999999999999E-6</v>
      </c>
    </row>
    <row r="6258" spans="1:11" x14ac:dyDescent="0.45">
      <c r="A6258" s="10" t="s">
        <v>53</v>
      </c>
      <c r="B6258" s="20">
        <v>0.997</v>
      </c>
      <c r="C6258" s="19">
        <v>148059</v>
      </c>
      <c r="D6258" s="19">
        <v>48787.427799999998</v>
      </c>
      <c r="E6258" s="23">
        <v>5.4651819719999999</v>
      </c>
      <c r="F6258" s="23">
        <v>0.84460153400000004</v>
      </c>
      <c r="G6258" s="17">
        <v>0.70966304000000002</v>
      </c>
      <c r="H6258" s="17">
        <v>0.29033695999999998</v>
      </c>
      <c r="I6258" s="17">
        <v>0.99555320000000003</v>
      </c>
      <c r="J6258" s="17">
        <v>4.4400000000000004E-3</v>
      </c>
      <c r="K6258" s="17">
        <v>2.8200000000000001E-6</v>
      </c>
    </row>
    <row r="6259" spans="1:11" x14ac:dyDescent="0.45">
      <c r="A6259" s="10" t="s">
        <v>53</v>
      </c>
      <c r="B6259" s="20">
        <v>0.998</v>
      </c>
      <c r="C6259" s="19">
        <v>148206</v>
      </c>
      <c r="D6259" s="19">
        <v>49678.792020000001</v>
      </c>
      <c r="E6259" s="23">
        <v>6.827376814</v>
      </c>
      <c r="F6259" s="23">
        <v>0.863099968</v>
      </c>
      <c r="G6259" s="17">
        <v>0.70992402499999996</v>
      </c>
      <c r="H6259" s="17">
        <v>0.29007597499999999</v>
      </c>
      <c r="I6259" s="17">
        <v>0.99555956300000004</v>
      </c>
      <c r="J6259" s="17">
        <v>4.4400000000000004E-3</v>
      </c>
      <c r="K6259" s="17">
        <v>2.8100000000000002E-6</v>
      </c>
    </row>
    <row r="6260" spans="1:11" x14ac:dyDescent="0.45">
      <c r="A6260" s="10" t="s">
        <v>53</v>
      </c>
      <c r="B6260" s="20">
        <v>0.999</v>
      </c>
      <c r="C6260" s="19">
        <v>148355</v>
      </c>
      <c r="D6260" s="19">
        <v>51139.215389999998</v>
      </c>
      <c r="E6260" s="23">
        <v>25.538755640000002</v>
      </c>
      <c r="F6260" s="23">
        <v>0.88515410299999997</v>
      </c>
      <c r="G6260" s="17">
        <v>0.71019513999999995</v>
      </c>
      <c r="H6260" s="17">
        <v>0.28980486</v>
      </c>
      <c r="I6260" s="17">
        <v>0.99558597500000001</v>
      </c>
      <c r="J6260" s="17">
        <v>4.4099999999999999E-3</v>
      </c>
      <c r="K6260" s="17">
        <v>2.79E-6</v>
      </c>
    </row>
    <row r="6261" spans="1:11" x14ac:dyDescent="0.45">
      <c r="A6261" s="10" t="s">
        <v>53</v>
      </c>
      <c r="B6261" s="20">
        <v>1</v>
      </c>
      <c r="C6261" s="19">
        <v>148356</v>
      </c>
      <c r="D6261" s="19">
        <v>51190.164360000002</v>
      </c>
      <c r="E6261" s="23">
        <v>50.948968659999998</v>
      </c>
      <c r="F6261" s="23">
        <v>0.923931748</v>
      </c>
      <c r="G6261" s="17">
        <v>0.710197093</v>
      </c>
      <c r="H6261" s="17">
        <v>0.289802907</v>
      </c>
      <c r="I6261" s="17">
        <v>0.99558604500000003</v>
      </c>
      <c r="J6261" s="17">
        <v>4.4099999999999999E-3</v>
      </c>
      <c r="K6261" s="17">
        <v>2.79E-6</v>
      </c>
    </row>
    <row r="6262" spans="1:11" x14ac:dyDescent="0.45">
      <c r="A6262" s="10" t="s">
        <v>55</v>
      </c>
      <c r="B6262" s="20">
        <v>0</v>
      </c>
      <c r="C6262" s="19">
        <v>875</v>
      </c>
      <c r="D6262" s="19">
        <v>0.51853228900000004</v>
      </c>
      <c r="E6262" s="23">
        <v>1.1800000000000001E-3</v>
      </c>
      <c r="F6262" s="23">
        <v>8.8999999999999995E-4</v>
      </c>
      <c r="G6262" s="17">
        <v>0.79542857099999997</v>
      </c>
      <c r="H6262" s="17">
        <v>0.204571429</v>
      </c>
      <c r="I6262" s="17">
        <v>0.75831236999999996</v>
      </c>
      <c r="J6262" s="17">
        <v>0.24168762999999999</v>
      </c>
      <c r="K6262" s="17">
        <v>0</v>
      </c>
    </row>
    <row r="6263" spans="1:11" x14ac:dyDescent="0.45">
      <c r="A6263" s="10" t="s">
        <v>55</v>
      </c>
      <c r="B6263" s="20">
        <v>0.01</v>
      </c>
      <c r="C6263" s="19">
        <v>2649</v>
      </c>
      <c r="D6263" s="19">
        <v>4.8413711990000001</v>
      </c>
      <c r="E6263" s="23">
        <v>3.31E-3</v>
      </c>
      <c r="F6263" s="23">
        <v>2.96E-3</v>
      </c>
      <c r="G6263" s="17">
        <v>0.816912042</v>
      </c>
      <c r="H6263" s="17">
        <v>0.183087958</v>
      </c>
      <c r="I6263" s="17">
        <v>0.76884822900000005</v>
      </c>
      <c r="J6263" s="17">
        <v>0.23115177100000001</v>
      </c>
      <c r="K6263" s="17">
        <v>0</v>
      </c>
    </row>
    <row r="6264" spans="1:11" x14ac:dyDescent="0.45">
      <c r="A6264" s="10" t="s">
        <v>55</v>
      </c>
      <c r="B6264" s="20">
        <v>0.02</v>
      </c>
      <c r="C6264" s="19">
        <v>4417</v>
      </c>
      <c r="D6264" s="19">
        <v>12.343232370000001</v>
      </c>
      <c r="E6264" s="23">
        <v>4.9899999999999996E-3</v>
      </c>
      <c r="F6264" s="23">
        <v>4.4200000000000003E-3</v>
      </c>
      <c r="G6264" s="17">
        <v>0.80439212100000002</v>
      </c>
      <c r="H6264" s="17">
        <v>0.19560787900000001</v>
      </c>
      <c r="I6264" s="17">
        <v>0.74445258199999997</v>
      </c>
      <c r="J6264" s="17">
        <v>0.25554741800000003</v>
      </c>
      <c r="K6264" s="17">
        <v>0</v>
      </c>
    </row>
    <row r="6265" spans="1:11" x14ac:dyDescent="0.45">
      <c r="A6265" s="10" t="s">
        <v>55</v>
      </c>
      <c r="B6265" s="20">
        <v>0.03</v>
      </c>
      <c r="C6265" s="19">
        <v>6150</v>
      </c>
      <c r="D6265" s="19">
        <v>22.157281470000001</v>
      </c>
      <c r="E6265" s="23">
        <v>6.2300000000000003E-3</v>
      </c>
      <c r="F6265" s="23">
        <v>5.6499999999999996E-3</v>
      </c>
      <c r="G6265" s="17">
        <v>0.80634146299999998</v>
      </c>
      <c r="H6265" s="17">
        <v>0.19365853699999999</v>
      </c>
      <c r="I6265" s="17">
        <v>0.74364585599999999</v>
      </c>
      <c r="J6265" s="17">
        <v>0.25635414400000001</v>
      </c>
      <c r="K6265" s="17">
        <v>0</v>
      </c>
    </row>
    <row r="6266" spans="1:11" x14ac:dyDescent="0.45">
      <c r="A6266" s="10" t="s">
        <v>55</v>
      </c>
      <c r="B6266" s="20">
        <v>0.04</v>
      </c>
      <c r="C6266" s="19">
        <v>7942</v>
      </c>
      <c r="D6266" s="19">
        <v>34.403238819999999</v>
      </c>
      <c r="E6266" s="23">
        <v>7.5399999999999998E-3</v>
      </c>
      <c r="F6266" s="23">
        <v>6.6600000000000001E-3</v>
      </c>
      <c r="G6266" s="17">
        <v>0.81163434899999998</v>
      </c>
      <c r="H6266" s="17">
        <v>0.188365651</v>
      </c>
      <c r="I6266" s="17">
        <v>0.78088964699999996</v>
      </c>
      <c r="J6266" s="17">
        <v>0.21911035300000001</v>
      </c>
      <c r="K6266" s="17">
        <v>0</v>
      </c>
    </row>
    <row r="6267" spans="1:11" x14ac:dyDescent="0.45">
      <c r="A6267" s="10" t="s">
        <v>55</v>
      </c>
      <c r="B6267" s="20">
        <v>0.05</v>
      </c>
      <c r="C6267" s="19">
        <v>9709</v>
      </c>
      <c r="D6267" s="19">
        <v>48.692596139999999</v>
      </c>
      <c r="E6267" s="23">
        <v>8.5400000000000007E-3</v>
      </c>
      <c r="F6267" s="23">
        <v>7.7600000000000004E-3</v>
      </c>
      <c r="G6267" s="17">
        <v>0.81048511700000003</v>
      </c>
      <c r="H6267" s="17">
        <v>0.189514883</v>
      </c>
      <c r="I6267" s="17">
        <v>0.77037275100000002</v>
      </c>
      <c r="J6267" s="17">
        <v>0.22962724900000001</v>
      </c>
      <c r="K6267" s="17">
        <v>0</v>
      </c>
    </row>
    <row r="6268" spans="1:11" x14ac:dyDescent="0.45">
      <c r="A6268" s="10" t="s">
        <v>55</v>
      </c>
      <c r="B6268" s="20">
        <v>0.06</v>
      </c>
      <c r="C6268" s="19">
        <v>11479</v>
      </c>
      <c r="D6268" s="19">
        <v>64.588382839999994</v>
      </c>
      <c r="E6268" s="23">
        <v>9.3500000000000007E-3</v>
      </c>
      <c r="F6268" s="23">
        <v>8.6300000000000005E-3</v>
      </c>
      <c r="G6268" s="17">
        <v>0.810436449</v>
      </c>
      <c r="H6268" s="17">
        <v>0.189563551</v>
      </c>
      <c r="I6268" s="17">
        <v>0.77431512700000005</v>
      </c>
      <c r="J6268" s="17">
        <v>0.22568487300000001</v>
      </c>
      <c r="K6268" s="17">
        <v>0</v>
      </c>
    </row>
    <row r="6269" spans="1:11" x14ac:dyDescent="0.45">
      <c r="A6269" s="10" t="s">
        <v>55</v>
      </c>
      <c r="B6269" s="20">
        <v>7.0000000000000007E-2</v>
      </c>
      <c r="C6269" s="19">
        <v>13241</v>
      </c>
      <c r="D6269" s="19">
        <v>82.069641880000006</v>
      </c>
      <c r="E6269" s="23">
        <v>1.03E-2</v>
      </c>
      <c r="F6269" s="23">
        <v>9.4299999999999991E-3</v>
      </c>
      <c r="G6269" s="17">
        <v>0.81141907700000004</v>
      </c>
      <c r="H6269" s="17">
        <v>0.18858092300000001</v>
      </c>
      <c r="I6269" s="17">
        <v>0.79009470500000001</v>
      </c>
      <c r="J6269" s="17">
        <v>0.20990529499999999</v>
      </c>
      <c r="K6269" s="17">
        <v>0</v>
      </c>
    </row>
    <row r="6270" spans="1:11" x14ac:dyDescent="0.45">
      <c r="A6270" s="10" t="s">
        <v>55</v>
      </c>
      <c r="B6270" s="20">
        <v>0.08</v>
      </c>
      <c r="C6270" s="19">
        <v>15013</v>
      </c>
      <c r="D6270" s="19">
        <v>100.90065610000001</v>
      </c>
      <c r="E6270" s="23">
        <v>1.0999999999999999E-2</v>
      </c>
      <c r="F6270" s="23">
        <v>1.0200000000000001E-2</v>
      </c>
      <c r="G6270" s="17">
        <v>0.798707787</v>
      </c>
      <c r="H6270" s="17">
        <v>0.201292213</v>
      </c>
      <c r="I6270" s="17">
        <v>0.82254064400000004</v>
      </c>
      <c r="J6270" s="17">
        <v>0.17745935600000001</v>
      </c>
      <c r="K6270" s="17">
        <v>0</v>
      </c>
    </row>
    <row r="6271" spans="1:11" x14ac:dyDescent="0.45">
      <c r="A6271" s="10" t="s">
        <v>55</v>
      </c>
      <c r="B6271" s="20">
        <v>0.09</v>
      </c>
      <c r="C6271" s="19">
        <v>16782</v>
      </c>
      <c r="D6271" s="19">
        <v>120.8953052</v>
      </c>
      <c r="E6271" s="23">
        <v>1.18E-2</v>
      </c>
      <c r="F6271" s="23">
        <v>1.0800000000000001E-2</v>
      </c>
      <c r="G6271" s="17">
        <v>0.80395662000000001</v>
      </c>
      <c r="H6271" s="17">
        <v>0.19604337999999999</v>
      </c>
      <c r="I6271" s="17">
        <v>0.83162456399999996</v>
      </c>
      <c r="J6271" s="17">
        <v>0.16837543599999999</v>
      </c>
      <c r="K6271" s="17">
        <v>0</v>
      </c>
    </row>
    <row r="6272" spans="1:11" x14ac:dyDescent="0.45">
      <c r="A6272" s="10" t="s">
        <v>55</v>
      </c>
      <c r="B6272" s="20">
        <v>0.1</v>
      </c>
      <c r="C6272" s="19">
        <v>18554</v>
      </c>
      <c r="D6272" s="19">
        <v>142.34984080000001</v>
      </c>
      <c r="E6272" s="23">
        <v>1.2500000000000001E-2</v>
      </c>
      <c r="F6272" s="23">
        <v>1.14E-2</v>
      </c>
      <c r="G6272" s="17">
        <v>0.80316912799999995</v>
      </c>
      <c r="H6272" s="17">
        <v>0.19683087199999999</v>
      </c>
      <c r="I6272" s="17">
        <v>0.84323015099999998</v>
      </c>
      <c r="J6272" s="17">
        <v>0.15676984899999999</v>
      </c>
      <c r="K6272" s="17">
        <v>0</v>
      </c>
    </row>
    <row r="6273" spans="1:11" x14ac:dyDescent="0.45">
      <c r="A6273" s="10" t="s">
        <v>55</v>
      </c>
      <c r="B6273" s="20">
        <v>0.11</v>
      </c>
      <c r="C6273" s="19">
        <v>20323</v>
      </c>
      <c r="D6273" s="19">
        <v>165.04812620000001</v>
      </c>
      <c r="E6273" s="23">
        <v>1.32E-2</v>
      </c>
      <c r="F6273" s="23">
        <v>1.21E-2</v>
      </c>
      <c r="G6273" s="17">
        <v>0.79732323000000005</v>
      </c>
      <c r="H6273" s="17">
        <v>0.20267677000000001</v>
      </c>
      <c r="I6273" s="17">
        <v>0.83577861799999997</v>
      </c>
      <c r="J6273" s="17">
        <v>0.164221382</v>
      </c>
      <c r="K6273" s="17">
        <v>0</v>
      </c>
    </row>
    <row r="6274" spans="1:11" x14ac:dyDescent="0.45">
      <c r="A6274" s="10" t="s">
        <v>55</v>
      </c>
      <c r="B6274" s="20">
        <v>0.12</v>
      </c>
      <c r="C6274" s="19">
        <v>22090</v>
      </c>
      <c r="D6274" s="19">
        <v>189.16758780000001</v>
      </c>
      <c r="E6274" s="23">
        <v>1.41E-2</v>
      </c>
      <c r="F6274" s="23">
        <v>1.2699999999999999E-2</v>
      </c>
      <c r="G6274" s="17">
        <v>0.79687641499999995</v>
      </c>
      <c r="H6274" s="17">
        <v>0.203123585</v>
      </c>
      <c r="I6274" s="17">
        <v>0.843464781</v>
      </c>
      <c r="J6274" s="17">
        <v>0.156535219</v>
      </c>
      <c r="K6274" s="17">
        <v>0</v>
      </c>
    </row>
    <row r="6275" spans="1:11" x14ac:dyDescent="0.45">
      <c r="A6275" s="10" t="s">
        <v>55</v>
      </c>
      <c r="B6275" s="20">
        <v>0.13</v>
      </c>
      <c r="C6275" s="19">
        <v>23794</v>
      </c>
      <c r="D6275" s="19">
        <v>213.81950309999999</v>
      </c>
      <c r="E6275" s="23">
        <v>1.4800000000000001E-2</v>
      </c>
      <c r="F6275" s="23">
        <v>1.34E-2</v>
      </c>
      <c r="G6275" s="17">
        <v>0.79843658100000003</v>
      </c>
      <c r="H6275" s="17">
        <v>0.20156341899999999</v>
      </c>
      <c r="I6275" s="17">
        <v>0.84634005599999995</v>
      </c>
      <c r="J6275" s="17">
        <v>0.15365994399999999</v>
      </c>
      <c r="K6275" s="17">
        <v>0</v>
      </c>
    </row>
    <row r="6276" spans="1:11" x14ac:dyDescent="0.45">
      <c r="A6276" s="10" t="s">
        <v>55</v>
      </c>
      <c r="B6276" s="20">
        <v>0.14000000000000001</v>
      </c>
      <c r="C6276" s="19">
        <v>25801</v>
      </c>
      <c r="D6276" s="19">
        <v>244.51287669999999</v>
      </c>
      <c r="E6276" s="23">
        <v>1.5800000000000002E-2</v>
      </c>
      <c r="F6276" s="23">
        <v>1.4200000000000001E-2</v>
      </c>
      <c r="G6276" s="17">
        <v>0.80062788299999998</v>
      </c>
      <c r="H6276" s="17">
        <v>0.19937211699999999</v>
      </c>
      <c r="I6276" s="17">
        <v>0.84782468700000002</v>
      </c>
      <c r="J6276" s="17">
        <v>0.15217531300000001</v>
      </c>
      <c r="K6276" s="17">
        <v>0</v>
      </c>
    </row>
    <row r="6277" spans="1:11" x14ac:dyDescent="0.45">
      <c r="A6277" s="10" t="s">
        <v>55</v>
      </c>
      <c r="B6277" s="20">
        <v>0.15</v>
      </c>
      <c r="C6277" s="19">
        <v>27386</v>
      </c>
      <c r="D6277" s="19">
        <v>270.15012469999999</v>
      </c>
      <c r="E6277" s="23">
        <v>1.6500000000000001E-2</v>
      </c>
      <c r="F6277" s="23">
        <v>1.4800000000000001E-2</v>
      </c>
      <c r="G6277" s="17">
        <v>0.79905791299999995</v>
      </c>
      <c r="H6277" s="17">
        <v>0.20094208699999999</v>
      </c>
      <c r="I6277" s="17">
        <v>0.84536261400000001</v>
      </c>
      <c r="J6277" s="17">
        <v>0.15463738599999999</v>
      </c>
      <c r="K6277" s="17">
        <v>0</v>
      </c>
    </row>
    <row r="6278" spans="1:11" x14ac:dyDescent="0.45">
      <c r="A6278" s="10" t="s">
        <v>55</v>
      </c>
      <c r="B6278" s="20">
        <v>0.16</v>
      </c>
      <c r="C6278" s="19">
        <v>29157</v>
      </c>
      <c r="D6278" s="19">
        <v>300.19024739999998</v>
      </c>
      <c r="E6278" s="23">
        <v>1.7399999999999999E-2</v>
      </c>
      <c r="F6278" s="23">
        <v>1.5599999999999999E-2</v>
      </c>
      <c r="G6278" s="17">
        <v>0.79895050899999998</v>
      </c>
      <c r="H6278" s="17">
        <v>0.201049491</v>
      </c>
      <c r="I6278" s="17">
        <v>0.84784103899999996</v>
      </c>
      <c r="J6278" s="17">
        <v>0.15215896100000001</v>
      </c>
      <c r="K6278" s="17">
        <v>0</v>
      </c>
    </row>
    <row r="6279" spans="1:11" x14ac:dyDescent="0.45">
      <c r="A6279" s="10" t="s">
        <v>55</v>
      </c>
      <c r="B6279" s="20">
        <v>0.17</v>
      </c>
      <c r="C6279" s="19">
        <v>30926</v>
      </c>
      <c r="D6279" s="19">
        <v>331.86310370000001</v>
      </c>
      <c r="E6279" s="23">
        <v>1.84E-2</v>
      </c>
      <c r="F6279" s="23">
        <v>1.6299999999999999E-2</v>
      </c>
      <c r="G6279" s="17">
        <v>0.79877772700000005</v>
      </c>
      <c r="H6279" s="17">
        <v>0.20122227300000001</v>
      </c>
      <c r="I6279" s="17">
        <v>0.84255105600000002</v>
      </c>
      <c r="J6279" s="17">
        <v>0.157254172</v>
      </c>
      <c r="K6279" s="17">
        <v>1.95E-4</v>
      </c>
    </row>
    <row r="6280" spans="1:11" x14ac:dyDescent="0.45">
      <c r="A6280" s="10" t="s">
        <v>55</v>
      </c>
      <c r="B6280" s="20">
        <v>0.18</v>
      </c>
      <c r="C6280" s="19">
        <v>32691</v>
      </c>
      <c r="D6280" s="19">
        <v>365.2285162</v>
      </c>
      <c r="E6280" s="23">
        <v>1.9300000000000001E-2</v>
      </c>
      <c r="F6280" s="23">
        <v>1.7100000000000001E-2</v>
      </c>
      <c r="G6280" s="17">
        <v>0.79856841300000003</v>
      </c>
      <c r="H6280" s="17">
        <v>0.201431587</v>
      </c>
      <c r="I6280" s="17">
        <v>0.840904757</v>
      </c>
      <c r="J6280" s="17">
        <v>0.15891775699999999</v>
      </c>
      <c r="K6280" s="17">
        <v>1.7699999999999999E-4</v>
      </c>
    </row>
    <row r="6281" spans="1:11" x14ac:dyDescent="0.45">
      <c r="A6281" s="10" t="s">
        <v>55</v>
      </c>
      <c r="B6281" s="20">
        <v>0.19</v>
      </c>
      <c r="C6281" s="19">
        <v>34460</v>
      </c>
      <c r="D6281" s="19">
        <v>400.43793829999998</v>
      </c>
      <c r="E6281" s="23">
        <v>2.0500000000000001E-2</v>
      </c>
      <c r="F6281" s="23">
        <v>1.7899999999999999E-2</v>
      </c>
      <c r="G6281" s="17">
        <v>0.79793963999999995</v>
      </c>
      <c r="H6281" s="17">
        <v>0.20206035999999999</v>
      </c>
      <c r="I6281" s="17">
        <v>0.83645629300000002</v>
      </c>
      <c r="J6281" s="17">
        <v>0.16338085199999999</v>
      </c>
      <c r="K6281" s="17">
        <v>1.63E-4</v>
      </c>
    </row>
    <row r="6282" spans="1:11" x14ac:dyDescent="0.45">
      <c r="A6282" s="10" t="s">
        <v>55</v>
      </c>
      <c r="B6282" s="20">
        <v>0.2</v>
      </c>
      <c r="C6282" s="19">
        <v>36221</v>
      </c>
      <c r="D6282" s="19">
        <v>437.21847059999999</v>
      </c>
      <c r="E6282" s="23">
        <v>2.1399999999999999E-2</v>
      </c>
      <c r="F6282" s="23">
        <v>1.8700000000000001E-2</v>
      </c>
      <c r="G6282" s="17">
        <v>0.798625107</v>
      </c>
      <c r="H6282" s="17">
        <v>0.201374893</v>
      </c>
      <c r="I6282" s="17">
        <v>0.83994336999999997</v>
      </c>
      <c r="J6282" s="17">
        <v>0.15990639700000001</v>
      </c>
      <c r="K6282" s="17">
        <v>1.4999999999999999E-4</v>
      </c>
    </row>
    <row r="6283" spans="1:11" x14ac:dyDescent="0.45">
      <c r="A6283" s="10" t="s">
        <v>55</v>
      </c>
      <c r="B6283" s="20">
        <v>0.21</v>
      </c>
      <c r="C6283" s="19">
        <v>37995</v>
      </c>
      <c r="D6283" s="19">
        <v>476.10231290000002</v>
      </c>
      <c r="E6283" s="23">
        <v>2.2599999999999999E-2</v>
      </c>
      <c r="F6283" s="23">
        <v>1.9599999999999999E-2</v>
      </c>
      <c r="G6283" s="17">
        <v>0.79944729599999997</v>
      </c>
      <c r="H6283" s="17">
        <v>0.200552704</v>
      </c>
      <c r="I6283" s="17">
        <v>0.83850534499999996</v>
      </c>
      <c r="J6283" s="17">
        <v>0.16135576900000001</v>
      </c>
      <c r="K6283" s="17">
        <v>1.3899999999999999E-4</v>
      </c>
    </row>
    <row r="6284" spans="1:11" x14ac:dyDescent="0.45">
      <c r="A6284" s="10" t="s">
        <v>55</v>
      </c>
      <c r="B6284" s="20">
        <v>0.22</v>
      </c>
      <c r="C6284" s="19">
        <v>39741</v>
      </c>
      <c r="D6284" s="19">
        <v>516.37288890000002</v>
      </c>
      <c r="E6284" s="23">
        <v>2.3599999999999999E-2</v>
      </c>
      <c r="F6284" s="23">
        <v>2.0500000000000001E-2</v>
      </c>
      <c r="G6284" s="17">
        <v>0.79806748699999996</v>
      </c>
      <c r="H6284" s="17">
        <v>0.20193251300000001</v>
      </c>
      <c r="I6284" s="17">
        <v>0.83540656800000002</v>
      </c>
      <c r="J6284" s="17">
        <v>0.16446469999999999</v>
      </c>
      <c r="K6284" s="17">
        <v>1.2899999999999999E-4</v>
      </c>
    </row>
    <row r="6285" spans="1:11" x14ac:dyDescent="0.45">
      <c r="A6285" s="10" t="s">
        <v>55</v>
      </c>
      <c r="B6285" s="20">
        <v>0.23</v>
      </c>
      <c r="C6285" s="19">
        <v>41702</v>
      </c>
      <c r="D6285" s="19">
        <v>564.15122880000001</v>
      </c>
      <c r="E6285" s="23">
        <v>2.52E-2</v>
      </c>
      <c r="F6285" s="23">
        <v>2.1600000000000001E-2</v>
      </c>
      <c r="G6285" s="17">
        <v>0.79950601899999996</v>
      </c>
      <c r="H6285" s="17">
        <v>0.20049398099999999</v>
      </c>
      <c r="I6285" s="17">
        <v>0.83155087599999999</v>
      </c>
      <c r="J6285" s="17">
        <v>0.168330332</v>
      </c>
      <c r="K6285" s="17">
        <v>1.1900000000000001E-4</v>
      </c>
    </row>
    <row r="6286" spans="1:11" x14ac:dyDescent="0.45">
      <c r="A6286" s="10" t="s">
        <v>55</v>
      </c>
      <c r="B6286" s="20">
        <v>0.24</v>
      </c>
      <c r="C6286" s="19">
        <v>43295</v>
      </c>
      <c r="D6286" s="19">
        <v>605.3501493</v>
      </c>
      <c r="E6286" s="23">
        <v>2.6499999999999999E-2</v>
      </c>
      <c r="F6286" s="23">
        <v>2.2499999999999999E-2</v>
      </c>
      <c r="G6286" s="17">
        <v>0.79946876099999997</v>
      </c>
      <c r="H6286" s="17">
        <v>0.200531239</v>
      </c>
      <c r="I6286" s="17">
        <v>0.82370194399999996</v>
      </c>
      <c r="J6286" s="17">
        <v>0.17586529300000001</v>
      </c>
      <c r="K6286" s="17">
        <v>4.3300000000000001E-4</v>
      </c>
    </row>
    <row r="6287" spans="1:11" x14ac:dyDescent="0.45">
      <c r="A6287" s="10" t="s">
        <v>55</v>
      </c>
      <c r="B6287" s="20">
        <v>0.25</v>
      </c>
      <c r="C6287" s="19">
        <v>45053</v>
      </c>
      <c r="D6287" s="19">
        <v>653.66097600000001</v>
      </c>
      <c r="E6287" s="23">
        <v>2.8400000000000002E-2</v>
      </c>
      <c r="F6287" s="23">
        <v>2.3599999999999999E-2</v>
      </c>
      <c r="G6287" s="17">
        <v>0.79774931699999996</v>
      </c>
      <c r="H6287" s="17">
        <v>0.20225068299999999</v>
      </c>
      <c r="I6287" s="17">
        <v>0.81017017099999999</v>
      </c>
      <c r="J6287" s="17">
        <v>0.18914283200000001</v>
      </c>
      <c r="K6287" s="17">
        <v>6.87E-4</v>
      </c>
    </row>
    <row r="6288" spans="1:11" x14ac:dyDescent="0.45">
      <c r="A6288" s="10" t="s">
        <v>55</v>
      </c>
      <c r="B6288" s="20">
        <v>0.26</v>
      </c>
      <c r="C6288" s="19">
        <v>46824</v>
      </c>
      <c r="D6288" s="19">
        <v>705.89143630000001</v>
      </c>
      <c r="E6288" s="23">
        <v>3.0499999999999999E-2</v>
      </c>
      <c r="F6288" s="23">
        <v>2.4799999999999999E-2</v>
      </c>
      <c r="G6288" s="17">
        <v>0.79709123500000001</v>
      </c>
      <c r="H6288" s="17">
        <v>0.20290876499999999</v>
      </c>
      <c r="I6288" s="17">
        <v>0.80263077000000005</v>
      </c>
      <c r="J6288" s="17">
        <v>0.19673236699999999</v>
      </c>
      <c r="K6288" s="17">
        <v>6.3699999999999998E-4</v>
      </c>
    </row>
    <row r="6289" spans="1:11" x14ac:dyDescent="0.45">
      <c r="A6289" s="10" t="s">
        <v>55</v>
      </c>
      <c r="B6289" s="20">
        <v>0.27</v>
      </c>
      <c r="C6289" s="19">
        <v>48588</v>
      </c>
      <c r="D6289" s="19">
        <v>761.53407519999996</v>
      </c>
      <c r="E6289" s="23">
        <v>3.2599999999999997E-2</v>
      </c>
      <c r="F6289" s="23">
        <v>2.6200000000000001E-2</v>
      </c>
      <c r="G6289" s="17">
        <v>0.79809829600000004</v>
      </c>
      <c r="H6289" s="17">
        <v>0.20190170399999999</v>
      </c>
      <c r="I6289" s="17">
        <v>0.79548563699999997</v>
      </c>
      <c r="J6289" s="17">
        <v>0.20392026999999999</v>
      </c>
      <c r="K6289" s="17">
        <v>5.9400000000000002E-4</v>
      </c>
    </row>
    <row r="6290" spans="1:11" x14ac:dyDescent="0.45">
      <c r="A6290" s="10" t="s">
        <v>55</v>
      </c>
      <c r="B6290" s="20">
        <v>0.28000000000000003</v>
      </c>
      <c r="C6290" s="19">
        <v>50540</v>
      </c>
      <c r="D6290" s="19">
        <v>827.35362339999995</v>
      </c>
      <c r="E6290" s="23">
        <v>3.4799999999999998E-2</v>
      </c>
      <c r="F6290" s="23">
        <v>2.7799999999999998E-2</v>
      </c>
      <c r="G6290" s="17">
        <v>0.79424218400000002</v>
      </c>
      <c r="H6290" s="17">
        <v>0.20575781600000001</v>
      </c>
      <c r="I6290" s="17">
        <v>0.78490412399999998</v>
      </c>
      <c r="J6290" s="17">
        <v>0.21454511100000001</v>
      </c>
      <c r="K6290" s="17">
        <v>5.5099999999999995E-4</v>
      </c>
    </row>
    <row r="6291" spans="1:11" x14ac:dyDescent="0.45">
      <c r="A6291" s="10" t="s">
        <v>55</v>
      </c>
      <c r="B6291" s="20">
        <v>0.28999999999999998</v>
      </c>
      <c r="C6291" s="19">
        <v>52281</v>
      </c>
      <c r="D6291" s="19">
        <v>889.87179730000003</v>
      </c>
      <c r="E6291" s="23">
        <v>3.7400000000000003E-2</v>
      </c>
      <c r="F6291" s="23">
        <v>2.93E-2</v>
      </c>
      <c r="G6291" s="17">
        <v>0.79181729499999998</v>
      </c>
      <c r="H6291" s="17">
        <v>0.208182705</v>
      </c>
      <c r="I6291" s="17">
        <v>0.77842064499999997</v>
      </c>
      <c r="J6291" s="17">
        <v>0.220799461</v>
      </c>
      <c r="K6291" s="17">
        <v>7.7999999999999999E-4</v>
      </c>
    </row>
    <row r="6292" spans="1:11" x14ac:dyDescent="0.45">
      <c r="A6292" s="10" t="s">
        <v>55</v>
      </c>
      <c r="B6292" s="20">
        <v>0.3</v>
      </c>
      <c r="C6292" s="19">
        <v>53900</v>
      </c>
      <c r="D6292" s="19">
        <v>952.44172390000006</v>
      </c>
      <c r="E6292" s="23">
        <v>3.9899999999999998E-2</v>
      </c>
      <c r="F6292" s="23">
        <v>3.1E-2</v>
      </c>
      <c r="G6292" s="17">
        <v>0.790983302</v>
      </c>
      <c r="H6292" s="17">
        <v>0.209016698</v>
      </c>
      <c r="I6292" s="17">
        <v>0.767075065</v>
      </c>
      <c r="J6292" s="17">
        <v>0.23219278500000001</v>
      </c>
      <c r="K6292" s="17">
        <v>7.3200000000000001E-4</v>
      </c>
    </row>
    <row r="6293" spans="1:11" x14ac:dyDescent="0.45">
      <c r="A6293" s="10" t="s">
        <v>55</v>
      </c>
      <c r="B6293" s="20">
        <v>0.31</v>
      </c>
      <c r="C6293" s="19">
        <v>55627</v>
      </c>
      <c r="D6293" s="19">
        <v>1024.142061</v>
      </c>
      <c r="E6293" s="23">
        <v>4.3099999999999999E-2</v>
      </c>
      <c r="F6293" s="23">
        <v>3.2899999999999999E-2</v>
      </c>
      <c r="G6293" s="17">
        <v>0.79173782500000001</v>
      </c>
      <c r="H6293" s="17">
        <v>0.20826217499999999</v>
      </c>
      <c r="I6293" s="17">
        <v>0.77005202699999997</v>
      </c>
      <c r="J6293" s="17">
        <v>0.22926544200000001</v>
      </c>
      <c r="K6293" s="17">
        <v>6.8300000000000001E-4</v>
      </c>
    </row>
    <row r="6294" spans="1:11" x14ac:dyDescent="0.45">
      <c r="A6294" s="10" t="s">
        <v>55</v>
      </c>
      <c r="B6294" s="20">
        <v>0.32</v>
      </c>
      <c r="C6294" s="19">
        <v>57429</v>
      </c>
      <c r="D6294" s="19">
        <v>1105.186524</v>
      </c>
      <c r="E6294" s="23">
        <v>4.7E-2</v>
      </c>
      <c r="F6294" s="23">
        <v>3.5000000000000003E-2</v>
      </c>
      <c r="G6294" s="17">
        <v>0.79315328500000004</v>
      </c>
      <c r="H6294" s="17">
        <v>0.20684671499999999</v>
      </c>
      <c r="I6294" s="17">
        <v>0.76822122400000004</v>
      </c>
      <c r="J6294" s="17">
        <v>0.23061690200000001</v>
      </c>
      <c r="K6294" s="17">
        <v>1.16E-3</v>
      </c>
    </row>
    <row r="6295" spans="1:11" x14ac:dyDescent="0.45">
      <c r="A6295" s="10" t="s">
        <v>55</v>
      </c>
      <c r="B6295" s="20">
        <v>0.33</v>
      </c>
      <c r="C6295" s="19">
        <v>59186</v>
      </c>
      <c r="D6295" s="19">
        <v>1190.617037</v>
      </c>
      <c r="E6295" s="23">
        <v>5.0599999999999999E-2</v>
      </c>
      <c r="F6295" s="23">
        <v>3.73E-2</v>
      </c>
      <c r="G6295" s="17">
        <v>0.79196093700000003</v>
      </c>
      <c r="H6295" s="17">
        <v>0.208039063</v>
      </c>
      <c r="I6295" s="17">
        <v>0.76812495700000005</v>
      </c>
      <c r="J6295" s="17">
        <v>0.230794889</v>
      </c>
      <c r="K6295" s="17">
        <v>1.08E-3</v>
      </c>
    </row>
    <row r="6296" spans="1:11" x14ac:dyDescent="0.45">
      <c r="A6296" s="10" t="s">
        <v>55</v>
      </c>
      <c r="B6296" s="20">
        <v>0.34</v>
      </c>
      <c r="C6296" s="19">
        <v>60966</v>
      </c>
      <c r="D6296" s="19">
        <v>1285.003796</v>
      </c>
      <c r="E6296" s="23">
        <v>5.5500000000000001E-2</v>
      </c>
      <c r="F6296" s="23">
        <v>3.9899999999999998E-2</v>
      </c>
      <c r="G6296" s="17">
        <v>0.79073581999999998</v>
      </c>
      <c r="H6296" s="17">
        <v>0.20926417999999999</v>
      </c>
      <c r="I6296" s="17">
        <v>0.76147515200000004</v>
      </c>
      <c r="J6296" s="17">
        <v>0.23752109299999999</v>
      </c>
      <c r="K6296" s="17">
        <v>1E-3</v>
      </c>
    </row>
    <row r="6297" spans="1:11" x14ac:dyDescent="0.45">
      <c r="A6297" s="10" t="s">
        <v>55</v>
      </c>
      <c r="B6297" s="20">
        <v>0.35</v>
      </c>
      <c r="C6297" s="19">
        <v>62726</v>
      </c>
      <c r="D6297" s="19">
        <v>1387.1366840000001</v>
      </c>
      <c r="E6297" s="23">
        <v>6.0699999999999997E-2</v>
      </c>
      <c r="F6297" s="23">
        <v>4.2700000000000002E-2</v>
      </c>
      <c r="G6297" s="17">
        <v>0.790405892</v>
      </c>
      <c r="H6297" s="17">
        <v>0.209594108</v>
      </c>
      <c r="I6297" s="17">
        <v>0.76589301300000001</v>
      </c>
      <c r="J6297" s="17">
        <v>0.23317573699999999</v>
      </c>
      <c r="K6297" s="17">
        <v>9.3099999999999997E-4</v>
      </c>
    </row>
    <row r="6298" spans="1:11" x14ac:dyDescent="0.45">
      <c r="A6298" s="10" t="s">
        <v>55</v>
      </c>
      <c r="B6298" s="20">
        <v>0.36</v>
      </c>
      <c r="C6298" s="19">
        <v>64476</v>
      </c>
      <c r="D6298" s="19">
        <v>1497.7916909999999</v>
      </c>
      <c r="E6298" s="23">
        <v>6.5699999999999995E-2</v>
      </c>
      <c r="F6298" s="23">
        <v>4.5900000000000003E-2</v>
      </c>
      <c r="G6298" s="17">
        <v>0.79040262999999999</v>
      </c>
      <c r="H6298" s="17">
        <v>0.20959737000000001</v>
      </c>
      <c r="I6298" s="17">
        <v>0.76980637399999996</v>
      </c>
      <c r="J6298" s="17">
        <v>0.229332376</v>
      </c>
      <c r="K6298" s="17">
        <v>8.61E-4</v>
      </c>
    </row>
    <row r="6299" spans="1:11" x14ac:dyDescent="0.45">
      <c r="A6299" s="10" t="s">
        <v>55</v>
      </c>
      <c r="B6299" s="20">
        <v>0.37</v>
      </c>
      <c r="C6299" s="19">
        <v>66269</v>
      </c>
      <c r="D6299" s="19">
        <v>1620.7717849999999</v>
      </c>
      <c r="E6299" s="23">
        <v>7.1999999999999995E-2</v>
      </c>
      <c r="F6299" s="23">
        <v>4.9200000000000001E-2</v>
      </c>
      <c r="G6299" s="17">
        <v>0.79085243500000002</v>
      </c>
      <c r="H6299" s="17">
        <v>0.20914756500000001</v>
      </c>
      <c r="I6299" s="17">
        <v>0.77814683500000004</v>
      </c>
      <c r="J6299" s="17">
        <v>0.22105746200000001</v>
      </c>
      <c r="K6299" s="17">
        <v>7.9600000000000005E-4</v>
      </c>
    </row>
    <row r="6300" spans="1:11" x14ac:dyDescent="0.45">
      <c r="A6300" s="10" t="s">
        <v>55</v>
      </c>
      <c r="B6300" s="20">
        <v>0.38</v>
      </c>
      <c r="C6300" s="19">
        <v>68034</v>
      </c>
      <c r="D6300" s="19">
        <v>1752.6702459999999</v>
      </c>
      <c r="E6300" s="23">
        <v>7.7499999999999999E-2</v>
      </c>
      <c r="F6300" s="23">
        <v>5.2999999999999999E-2</v>
      </c>
      <c r="G6300" s="17">
        <v>0.79216274200000003</v>
      </c>
      <c r="H6300" s="17">
        <v>0.207837258</v>
      </c>
      <c r="I6300" s="17">
        <v>0.787021941</v>
      </c>
      <c r="J6300" s="17">
        <v>0.212240972</v>
      </c>
      <c r="K6300" s="17">
        <v>7.3700000000000002E-4</v>
      </c>
    </row>
    <row r="6301" spans="1:11" x14ac:dyDescent="0.45">
      <c r="A6301" s="10" t="s">
        <v>55</v>
      </c>
      <c r="B6301" s="20">
        <v>0.39</v>
      </c>
      <c r="C6301" s="19">
        <v>69798</v>
      </c>
      <c r="D6301" s="19">
        <v>1895.13383</v>
      </c>
      <c r="E6301" s="23">
        <v>8.2799999999999999E-2</v>
      </c>
      <c r="F6301" s="23">
        <v>5.7000000000000002E-2</v>
      </c>
      <c r="G6301" s="17">
        <v>0.79324622499999997</v>
      </c>
      <c r="H6301" s="17">
        <v>0.206753775</v>
      </c>
      <c r="I6301" s="17">
        <v>0.79895681200000002</v>
      </c>
      <c r="J6301" s="17">
        <v>0.20036294700000001</v>
      </c>
      <c r="K6301" s="17">
        <v>6.8000000000000005E-4</v>
      </c>
    </row>
    <row r="6302" spans="1:11" x14ac:dyDescent="0.45">
      <c r="A6302" s="10" t="s">
        <v>55</v>
      </c>
      <c r="B6302" s="20">
        <v>0.4</v>
      </c>
      <c r="C6302" s="19">
        <v>71568</v>
      </c>
      <c r="D6302" s="19">
        <v>2046.7310299999999</v>
      </c>
      <c r="E6302" s="23">
        <v>8.8599999999999998E-2</v>
      </c>
      <c r="F6302" s="23">
        <v>6.1199999999999997E-2</v>
      </c>
      <c r="G6302" s="17">
        <v>0.79158282999999996</v>
      </c>
      <c r="H6302" s="17">
        <v>0.20841717000000001</v>
      </c>
      <c r="I6302" s="17">
        <v>0.80961687199999999</v>
      </c>
      <c r="J6302" s="17">
        <v>0.189725856</v>
      </c>
      <c r="K6302" s="17">
        <v>6.5700000000000003E-4</v>
      </c>
    </row>
    <row r="6303" spans="1:11" x14ac:dyDescent="0.45">
      <c r="A6303" s="10" t="s">
        <v>55</v>
      </c>
      <c r="B6303" s="20">
        <v>0.41</v>
      </c>
      <c r="C6303" s="19">
        <v>73237</v>
      </c>
      <c r="D6303" s="19">
        <v>2200.7036859999998</v>
      </c>
      <c r="E6303" s="23">
        <v>9.5699999999999993E-2</v>
      </c>
      <c r="F6303" s="23">
        <v>6.5699999999999995E-2</v>
      </c>
      <c r="G6303" s="17">
        <v>0.79209962199999995</v>
      </c>
      <c r="H6303" s="17">
        <v>0.207900378</v>
      </c>
      <c r="I6303" s="17">
        <v>0.82142722599999995</v>
      </c>
      <c r="J6303" s="17">
        <v>0.177961643</v>
      </c>
      <c r="K6303" s="17">
        <v>6.11E-4</v>
      </c>
    </row>
    <row r="6304" spans="1:11" x14ac:dyDescent="0.45">
      <c r="A6304" s="10" t="s">
        <v>55</v>
      </c>
      <c r="B6304" s="20">
        <v>0.42</v>
      </c>
      <c r="C6304" s="19">
        <v>75104</v>
      </c>
      <c r="D6304" s="19">
        <v>2384.6420760000001</v>
      </c>
      <c r="E6304" s="23">
        <v>0.10193168900000001</v>
      </c>
      <c r="F6304" s="23">
        <v>7.0300000000000001E-2</v>
      </c>
      <c r="G6304" s="17">
        <v>0.79112963400000003</v>
      </c>
      <c r="H6304" s="17">
        <v>0.208870366</v>
      </c>
      <c r="I6304" s="17">
        <v>0.83356965500000002</v>
      </c>
      <c r="J6304" s="17">
        <v>0.16586894899999999</v>
      </c>
      <c r="K6304" s="17">
        <v>5.6099999999999998E-4</v>
      </c>
    </row>
    <row r="6305" spans="1:11" x14ac:dyDescent="0.45">
      <c r="A6305" s="10" t="s">
        <v>55</v>
      </c>
      <c r="B6305" s="20">
        <v>0.43</v>
      </c>
      <c r="C6305" s="19">
        <v>76867</v>
      </c>
      <c r="D6305" s="19">
        <v>2570.2982630000001</v>
      </c>
      <c r="E6305" s="23">
        <v>0.10856136700000001</v>
      </c>
      <c r="F6305" s="23">
        <v>7.5200000000000003E-2</v>
      </c>
      <c r="G6305" s="17">
        <v>0.79152301999999997</v>
      </c>
      <c r="H6305" s="17">
        <v>0.20847698000000001</v>
      </c>
      <c r="I6305" s="17">
        <v>0.84234036800000001</v>
      </c>
      <c r="J6305" s="17">
        <v>0.15713950099999999</v>
      </c>
      <c r="K6305" s="17">
        <v>5.1999999999999995E-4</v>
      </c>
    </row>
    <row r="6306" spans="1:11" x14ac:dyDescent="0.45">
      <c r="A6306" s="10" t="s">
        <v>55</v>
      </c>
      <c r="B6306" s="20">
        <v>0.44</v>
      </c>
      <c r="C6306" s="19">
        <v>78641</v>
      </c>
      <c r="D6306" s="19">
        <v>2768.640727</v>
      </c>
      <c r="E6306" s="23">
        <v>0.11477981199999999</v>
      </c>
      <c r="F6306" s="23">
        <v>8.0199999999999994E-2</v>
      </c>
      <c r="G6306" s="17">
        <v>0.79206775100000004</v>
      </c>
      <c r="H6306" s="17">
        <v>0.20793224900000001</v>
      </c>
      <c r="I6306" s="17">
        <v>0.85119187100000004</v>
      </c>
      <c r="J6306" s="17">
        <v>0.14832416500000001</v>
      </c>
      <c r="K6306" s="17">
        <v>4.84E-4</v>
      </c>
    </row>
    <row r="6307" spans="1:11" x14ac:dyDescent="0.45">
      <c r="A6307" s="10" t="s">
        <v>55</v>
      </c>
      <c r="B6307" s="20">
        <v>0.45</v>
      </c>
      <c r="C6307" s="19">
        <v>80399</v>
      </c>
      <c r="D6307" s="19">
        <v>2976.534365</v>
      </c>
      <c r="E6307" s="23">
        <v>0.121627241</v>
      </c>
      <c r="F6307" s="23">
        <v>8.5400000000000004E-2</v>
      </c>
      <c r="G6307" s="17">
        <v>0.791987463</v>
      </c>
      <c r="H6307" s="17">
        <v>0.208012537</v>
      </c>
      <c r="I6307" s="17">
        <v>0.86144082600000005</v>
      </c>
      <c r="J6307" s="17">
        <v>0.13806932699999999</v>
      </c>
      <c r="K6307" s="17">
        <v>4.8999999999999998E-4</v>
      </c>
    </row>
    <row r="6308" spans="1:11" x14ac:dyDescent="0.45">
      <c r="A6308" s="10" t="s">
        <v>55</v>
      </c>
      <c r="B6308" s="20">
        <v>0.46</v>
      </c>
      <c r="C6308" s="19">
        <v>82148</v>
      </c>
      <c r="D6308" s="19">
        <v>3193.682358</v>
      </c>
      <c r="E6308" s="23">
        <v>0.12671544700000001</v>
      </c>
      <c r="F6308" s="23">
        <v>9.0700000000000003E-2</v>
      </c>
      <c r="G6308" s="17">
        <v>0.78959926000000002</v>
      </c>
      <c r="H6308" s="17">
        <v>0.21040074</v>
      </c>
      <c r="I6308" s="17">
        <v>0.87061130499999995</v>
      </c>
      <c r="J6308" s="17">
        <v>0.128934095</v>
      </c>
      <c r="K6308" s="17">
        <v>4.55E-4</v>
      </c>
    </row>
    <row r="6309" spans="1:11" x14ac:dyDescent="0.45">
      <c r="A6309" s="10" t="s">
        <v>55</v>
      </c>
      <c r="B6309" s="20">
        <v>0.47</v>
      </c>
      <c r="C6309" s="19">
        <v>83913</v>
      </c>
      <c r="D6309" s="19">
        <v>3423.3848560000001</v>
      </c>
      <c r="E6309" s="23">
        <v>0.133575059</v>
      </c>
      <c r="F6309" s="23">
        <v>9.6000000000000002E-2</v>
      </c>
      <c r="G6309" s="17">
        <v>0.78928175599999995</v>
      </c>
      <c r="H6309" s="17">
        <v>0.210718244</v>
      </c>
      <c r="I6309" s="17">
        <v>0.87845490400000004</v>
      </c>
      <c r="J6309" s="17">
        <v>0.12112244799999999</v>
      </c>
      <c r="K6309" s="17">
        <v>4.2299999999999998E-4</v>
      </c>
    </row>
    <row r="6310" spans="1:11" x14ac:dyDescent="0.45">
      <c r="A6310" s="10" t="s">
        <v>55</v>
      </c>
      <c r="B6310" s="20">
        <v>0.48</v>
      </c>
      <c r="C6310" s="19">
        <v>85698</v>
      </c>
      <c r="D6310" s="19">
        <v>3665.441519</v>
      </c>
      <c r="E6310" s="23">
        <v>0.138169601</v>
      </c>
      <c r="F6310" s="23">
        <v>0.101286582</v>
      </c>
      <c r="G6310" s="17">
        <v>0.78952834400000005</v>
      </c>
      <c r="H6310" s="17">
        <v>0.21047165600000001</v>
      </c>
      <c r="I6310" s="17">
        <v>0.88621217900000004</v>
      </c>
      <c r="J6310" s="17">
        <v>0.11339455700000001</v>
      </c>
      <c r="K6310" s="17">
        <v>3.9300000000000001E-4</v>
      </c>
    </row>
    <row r="6311" spans="1:11" x14ac:dyDescent="0.45">
      <c r="A6311" s="10" t="s">
        <v>55</v>
      </c>
      <c r="B6311" s="20">
        <v>0.49</v>
      </c>
      <c r="C6311" s="19">
        <v>87456</v>
      </c>
      <c r="D6311" s="19">
        <v>3913.7757190000002</v>
      </c>
      <c r="E6311" s="23">
        <v>0.14439700899999999</v>
      </c>
      <c r="F6311" s="23">
        <v>0.10657709</v>
      </c>
      <c r="G6311" s="17">
        <v>0.78960848900000002</v>
      </c>
      <c r="H6311" s="17">
        <v>0.210391511</v>
      </c>
      <c r="I6311" s="17">
        <v>0.89324104000000004</v>
      </c>
      <c r="J6311" s="17">
        <v>0.10639222800000001</v>
      </c>
      <c r="K6311" s="17">
        <v>3.6699999999999998E-4</v>
      </c>
    </row>
    <row r="6312" spans="1:11" x14ac:dyDescent="0.45">
      <c r="A6312" s="10" t="s">
        <v>55</v>
      </c>
      <c r="B6312" s="20">
        <v>0.5</v>
      </c>
      <c r="C6312" s="19">
        <v>89228</v>
      </c>
      <c r="D6312" s="19">
        <v>4175.9235150000004</v>
      </c>
      <c r="E6312" s="23">
        <v>0.150536639</v>
      </c>
      <c r="F6312" s="23">
        <v>0.111835509</v>
      </c>
      <c r="G6312" s="17">
        <v>0.789214148</v>
      </c>
      <c r="H6312" s="17">
        <v>0.210785852</v>
      </c>
      <c r="I6312" s="17">
        <v>0.89994832999999996</v>
      </c>
      <c r="J6312" s="17">
        <v>9.9699999999999997E-2</v>
      </c>
      <c r="K6312" s="17">
        <v>3.4299999999999999E-4</v>
      </c>
    </row>
    <row r="6313" spans="1:11" x14ac:dyDescent="0.45">
      <c r="A6313" s="10" t="s">
        <v>55</v>
      </c>
      <c r="B6313" s="20">
        <v>0.51</v>
      </c>
      <c r="C6313" s="19">
        <v>91005</v>
      </c>
      <c r="D6313" s="19">
        <v>4448.8000190000002</v>
      </c>
      <c r="E6313" s="23">
        <v>0.157212031</v>
      </c>
      <c r="F6313" s="23">
        <v>0.117221009</v>
      </c>
      <c r="G6313" s="17">
        <v>0.78922037300000003</v>
      </c>
      <c r="H6313" s="17">
        <v>0.210779627</v>
      </c>
      <c r="I6313" s="17">
        <v>0.90532736999999996</v>
      </c>
      <c r="J6313" s="17">
        <v>9.4399999999999998E-2</v>
      </c>
      <c r="K6313" s="17">
        <v>3.2200000000000002E-4</v>
      </c>
    </row>
    <row r="6314" spans="1:11" x14ac:dyDescent="0.45">
      <c r="A6314" s="10" t="s">
        <v>55</v>
      </c>
      <c r="B6314" s="20">
        <v>0.52</v>
      </c>
      <c r="C6314" s="19">
        <v>92766</v>
      </c>
      <c r="D6314" s="19">
        <v>4731.1422229999998</v>
      </c>
      <c r="E6314" s="23">
        <v>0.16331564500000001</v>
      </c>
      <c r="F6314" s="23">
        <v>0.122577544</v>
      </c>
      <c r="G6314" s="17">
        <v>0.789243904</v>
      </c>
      <c r="H6314" s="17">
        <v>0.210756096</v>
      </c>
      <c r="I6314" s="17">
        <v>0.91069027000000002</v>
      </c>
      <c r="J6314" s="17">
        <v>8.8999999999999996E-2</v>
      </c>
      <c r="K6314" s="17">
        <v>3.5300000000000002E-4</v>
      </c>
    </row>
    <row r="6315" spans="1:11" x14ac:dyDescent="0.45">
      <c r="A6315" s="10" t="s">
        <v>55</v>
      </c>
      <c r="B6315" s="20">
        <v>0.53</v>
      </c>
      <c r="C6315" s="19">
        <v>94543</v>
      </c>
      <c r="D6315" s="19">
        <v>5027.3266970000004</v>
      </c>
      <c r="E6315" s="23">
        <v>0.170442658</v>
      </c>
      <c r="F6315" s="23">
        <v>0.12799110399999999</v>
      </c>
      <c r="G6315" s="17">
        <v>0.78927049100000002</v>
      </c>
      <c r="H6315" s="17">
        <v>0.21072950900000001</v>
      </c>
      <c r="I6315" s="17">
        <v>0.91568181400000004</v>
      </c>
      <c r="J6315" s="17">
        <v>8.4000000000000005E-2</v>
      </c>
      <c r="K6315" s="17">
        <v>3.3199999999999999E-4</v>
      </c>
    </row>
    <row r="6316" spans="1:11" x14ac:dyDescent="0.45">
      <c r="A6316" s="10" t="s">
        <v>55</v>
      </c>
      <c r="B6316" s="20">
        <v>0.54</v>
      </c>
      <c r="C6316" s="19">
        <v>96307</v>
      </c>
      <c r="D6316" s="19">
        <v>5333.0674090000002</v>
      </c>
      <c r="E6316" s="23">
        <v>0.176402012</v>
      </c>
      <c r="F6316" s="23">
        <v>0.133386648</v>
      </c>
      <c r="G6316" s="17">
        <v>0.79037868499999997</v>
      </c>
      <c r="H6316" s="17">
        <v>0.209621315</v>
      </c>
      <c r="I6316" s="17">
        <v>0.91949374800000006</v>
      </c>
      <c r="J6316" s="17">
        <v>8.0199999999999994E-2</v>
      </c>
      <c r="K6316" s="17">
        <v>3.1199999999999999E-4</v>
      </c>
    </row>
    <row r="6317" spans="1:11" x14ac:dyDescent="0.45">
      <c r="A6317" s="10" t="s">
        <v>55</v>
      </c>
      <c r="B6317" s="20">
        <v>0.55000000000000004</v>
      </c>
      <c r="C6317" s="19">
        <v>98040</v>
      </c>
      <c r="D6317" s="19">
        <v>5644.4326540000002</v>
      </c>
      <c r="E6317" s="23">
        <v>0.18251176799999999</v>
      </c>
      <c r="F6317" s="23">
        <v>0.13859311599999999</v>
      </c>
      <c r="G6317" s="17">
        <v>0.79045287600000003</v>
      </c>
      <c r="H6317" s="17">
        <v>0.209547124</v>
      </c>
      <c r="I6317" s="17">
        <v>0.92393396900000002</v>
      </c>
      <c r="J6317" s="17">
        <v>7.5800000000000006E-2</v>
      </c>
      <c r="K6317" s="17">
        <v>2.9500000000000001E-4</v>
      </c>
    </row>
    <row r="6318" spans="1:11" x14ac:dyDescent="0.45">
      <c r="A6318" s="10" t="s">
        <v>55</v>
      </c>
      <c r="B6318" s="20">
        <v>0.56000000000000005</v>
      </c>
      <c r="C6318" s="19">
        <v>100019</v>
      </c>
      <c r="D6318" s="19">
        <v>6012.3406359999999</v>
      </c>
      <c r="E6318" s="23">
        <v>0.19036414600000001</v>
      </c>
      <c r="F6318" s="23">
        <v>0.144896726</v>
      </c>
      <c r="G6318" s="17">
        <v>0.79102970399999994</v>
      </c>
      <c r="H6318" s="17">
        <v>0.208970296</v>
      </c>
      <c r="I6318" s="17">
        <v>0.92872111899999998</v>
      </c>
      <c r="J6318" s="17">
        <v>7.0999999999999994E-2</v>
      </c>
      <c r="K6318" s="17">
        <v>2.7599999999999999E-4</v>
      </c>
    </row>
    <row r="6319" spans="1:11" x14ac:dyDescent="0.45">
      <c r="A6319" s="10" t="s">
        <v>55</v>
      </c>
      <c r="B6319" s="20">
        <v>0.56999999999999995</v>
      </c>
      <c r="C6319" s="19">
        <v>101784</v>
      </c>
      <c r="D6319" s="19">
        <v>6353.7959870000004</v>
      </c>
      <c r="E6319" s="23">
        <v>0.19672124399999999</v>
      </c>
      <c r="F6319" s="23">
        <v>0.15038315799999999</v>
      </c>
      <c r="G6319" s="17">
        <v>0.79181403800000005</v>
      </c>
      <c r="H6319" s="17">
        <v>0.208185962</v>
      </c>
      <c r="I6319" s="17">
        <v>0.93221503999999999</v>
      </c>
      <c r="J6319" s="17">
        <v>6.7500000000000004E-2</v>
      </c>
      <c r="K6319" s="17">
        <v>2.61E-4</v>
      </c>
    </row>
    <row r="6320" spans="1:11" x14ac:dyDescent="0.45">
      <c r="A6320" s="10" t="s">
        <v>55</v>
      </c>
      <c r="B6320" s="20">
        <v>0.57999999999999996</v>
      </c>
      <c r="C6320" s="19">
        <v>103554</v>
      </c>
      <c r="D6320" s="19">
        <v>6705.4687059999997</v>
      </c>
      <c r="E6320" s="23">
        <v>0.20145148299999999</v>
      </c>
      <c r="F6320" s="23">
        <v>0.15575145200000001</v>
      </c>
      <c r="G6320" s="17">
        <v>0.792205033</v>
      </c>
      <c r="H6320" s="17">
        <v>0.207794967</v>
      </c>
      <c r="I6320" s="17">
        <v>0.93573129399999999</v>
      </c>
      <c r="J6320" s="17">
        <v>6.4000000000000001E-2</v>
      </c>
      <c r="K6320" s="17">
        <v>2.4699999999999999E-4</v>
      </c>
    </row>
    <row r="6321" spans="1:11" x14ac:dyDescent="0.45">
      <c r="A6321" s="10" t="s">
        <v>55</v>
      </c>
      <c r="B6321" s="20">
        <v>0.59</v>
      </c>
      <c r="C6321" s="19">
        <v>105316</v>
      </c>
      <c r="D6321" s="19">
        <v>7065.3638179999998</v>
      </c>
      <c r="E6321" s="23">
        <v>0.20709512599999999</v>
      </c>
      <c r="F6321" s="23">
        <v>0.16115478599999999</v>
      </c>
      <c r="G6321" s="17">
        <v>0.79213035099999995</v>
      </c>
      <c r="H6321" s="17">
        <v>0.20786964899999999</v>
      </c>
      <c r="I6321" s="17">
        <v>0.93888190699999996</v>
      </c>
      <c r="J6321" s="17">
        <v>6.0900000000000003E-2</v>
      </c>
      <c r="K6321" s="17">
        <v>2.34E-4</v>
      </c>
    </row>
    <row r="6322" spans="1:11" x14ac:dyDescent="0.45">
      <c r="A6322" s="10" t="s">
        <v>55</v>
      </c>
      <c r="B6322" s="20">
        <v>0.6</v>
      </c>
      <c r="C6322" s="19">
        <v>106912</v>
      </c>
      <c r="D6322" s="19">
        <v>7400.3283789999996</v>
      </c>
      <c r="E6322" s="23">
        <v>0.21233370400000001</v>
      </c>
      <c r="F6322" s="23">
        <v>0.16596017399999999</v>
      </c>
      <c r="G6322" s="17">
        <v>0.79245547699999996</v>
      </c>
      <c r="H6322" s="17">
        <v>0.20754452300000001</v>
      </c>
      <c r="I6322" s="17">
        <v>0.94117856799999999</v>
      </c>
      <c r="J6322" s="17">
        <v>5.8599999999999999E-2</v>
      </c>
      <c r="K6322" s="17">
        <v>2.23E-4</v>
      </c>
    </row>
    <row r="6323" spans="1:11" x14ac:dyDescent="0.45">
      <c r="A6323" s="10" t="s">
        <v>55</v>
      </c>
      <c r="B6323" s="20">
        <v>0.61</v>
      </c>
      <c r="C6323" s="19">
        <v>108682</v>
      </c>
      <c r="D6323" s="19">
        <v>7781.669879</v>
      </c>
      <c r="E6323" s="23">
        <v>0.218831365</v>
      </c>
      <c r="F6323" s="23">
        <v>0.17121103300000001</v>
      </c>
      <c r="G6323" s="17">
        <v>0.793148819</v>
      </c>
      <c r="H6323" s="17">
        <v>0.206851181</v>
      </c>
      <c r="I6323" s="17">
        <v>0.94410232400000005</v>
      </c>
      <c r="J6323" s="17">
        <v>5.57E-2</v>
      </c>
      <c r="K6323" s="17">
        <v>2.12E-4</v>
      </c>
    </row>
    <row r="6324" spans="1:11" x14ac:dyDescent="0.45">
      <c r="A6324" s="10" t="s">
        <v>55</v>
      </c>
      <c r="B6324" s="20">
        <v>0.62</v>
      </c>
      <c r="C6324" s="19">
        <v>110424</v>
      </c>
      <c r="D6324" s="19">
        <v>8168.5181220000004</v>
      </c>
      <c r="E6324" s="23">
        <v>0.22547848700000001</v>
      </c>
      <c r="F6324" s="23">
        <v>0.17661084899999999</v>
      </c>
      <c r="G6324" s="17">
        <v>0.79353220300000005</v>
      </c>
      <c r="H6324" s="17">
        <v>0.20646779700000001</v>
      </c>
      <c r="I6324" s="17">
        <v>0.94681027799999995</v>
      </c>
      <c r="J6324" s="17">
        <v>5.2999999999999999E-2</v>
      </c>
      <c r="K6324" s="17">
        <v>2.0100000000000001E-4</v>
      </c>
    </row>
    <row r="6325" spans="1:11" x14ac:dyDescent="0.45">
      <c r="A6325" s="10" t="s">
        <v>55</v>
      </c>
      <c r="B6325" s="20">
        <v>0.63</v>
      </c>
      <c r="C6325" s="19">
        <v>112213</v>
      </c>
      <c r="D6325" s="19">
        <v>8578.1498520000005</v>
      </c>
      <c r="E6325" s="23">
        <v>0.23232191399999999</v>
      </c>
      <c r="F6325" s="23">
        <v>0.181972726</v>
      </c>
      <c r="G6325" s="17">
        <v>0.792929518</v>
      </c>
      <c r="H6325" s="17">
        <v>0.207070482</v>
      </c>
      <c r="I6325" s="17">
        <v>0.94913211799999997</v>
      </c>
      <c r="J6325" s="17">
        <v>5.0700000000000002E-2</v>
      </c>
      <c r="K6325" s="17">
        <v>1.92E-4</v>
      </c>
    </row>
    <row r="6326" spans="1:11" x14ac:dyDescent="0.45">
      <c r="A6326" s="10" t="s">
        <v>55</v>
      </c>
      <c r="B6326" s="20">
        <v>0.64</v>
      </c>
      <c r="C6326" s="19">
        <v>113971</v>
      </c>
      <c r="D6326" s="19">
        <v>8992.5200069999992</v>
      </c>
      <c r="E6326" s="23">
        <v>0.23990931700000001</v>
      </c>
      <c r="F6326" s="23">
        <v>0.187473627</v>
      </c>
      <c r="G6326" s="17">
        <v>0.79328952100000005</v>
      </c>
      <c r="H6326" s="17">
        <v>0.206710479</v>
      </c>
      <c r="I6326" s="17">
        <v>0.95146224599999996</v>
      </c>
      <c r="J6326" s="17">
        <v>4.8300000000000003E-2</v>
      </c>
      <c r="K6326" s="17">
        <v>1.8799999999999999E-4</v>
      </c>
    </row>
    <row r="6327" spans="1:11" x14ac:dyDescent="0.45">
      <c r="A6327" s="10" t="s">
        <v>55</v>
      </c>
      <c r="B6327" s="20">
        <v>0.65</v>
      </c>
      <c r="C6327" s="19">
        <v>115715</v>
      </c>
      <c r="D6327" s="19">
        <v>9417.6732709999997</v>
      </c>
      <c r="E6327" s="23">
        <v>0.24810285700000001</v>
      </c>
      <c r="F6327" s="23">
        <v>0.193077105</v>
      </c>
      <c r="G6327" s="17">
        <v>0.79395929700000001</v>
      </c>
      <c r="H6327" s="17">
        <v>0.20604070299999999</v>
      </c>
      <c r="I6327" s="17">
        <v>0.95361522300000001</v>
      </c>
      <c r="J6327" s="17">
        <v>4.620498E-2</v>
      </c>
      <c r="K6327" s="17">
        <v>1.8000000000000001E-4</v>
      </c>
    </row>
    <row r="6328" spans="1:11" x14ac:dyDescent="0.45">
      <c r="A6328" s="10" t="s">
        <v>55</v>
      </c>
      <c r="B6328" s="20">
        <v>0.66</v>
      </c>
      <c r="C6328" s="19">
        <v>117520</v>
      </c>
      <c r="D6328" s="19">
        <v>9869.7060679999995</v>
      </c>
      <c r="E6328" s="23">
        <v>0.25393213599999997</v>
      </c>
      <c r="F6328" s="23">
        <v>0.198750549</v>
      </c>
      <c r="G6328" s="17">
        <v>0.79378829100000003</v>
      </c>
      <c r="H6328" s="17">
        <v>0.20621170899999999</v>
      </c>
      <c r="I6328" s="17">
        <v>0.95569104699999996</v>
      </c>
      <c r="J6328" s="17">
        <v>4.41E-2</v>
      </c>
      <c r="K6328" s="17">
        <v>1.7200000000000001E-4</v>
      </c>
    </row>
    <row r="6329" spans="1:11" x14ac:dyDescent="0.45">
      <c r="A6329" s="10" t="s">
        <v>55</v>
      </c>
      <c r="B6329" s="20">
        <v>0.67</v>
      </c>
      <c r="C6329" s="19">
        <v>119283</v>
      </c>
      <c r="D6329" s="19">
        <v>10325.687840000001</v>
      </c>
      <c r="E6329" s="23">
        <v>0.26226090699999999</v>
      </c>
      <c r="F6329" s="23">
        <v>0.20446287699999999</v>
      </c>
      <c r="G6329" s="17">
        <v>0.79424561800000004</v>
      </c>
      <c r="H6329" s="17">
        <v>0.20575438200000001</v>
      </c>
      <c r="I6329" s="17">
        <v>0.95765605499999995</v>
      </c>
      <c r="J6329" s="17">
        <v>4.2200000000000001E-2</v>
      </c>
      <c r="K6329" s="17">
        <v>1.64E-4</v>
      </c>
    </row>
    <row r="6330" spans="1:11" x14ac:dyDescent="0.45">
      <c r="A6330" s="10" t="s">
        <v>55</v>
      </c>
      <c r="B6330" s="20">
        <v>0.68</v>
      </c>
      <c r="C6330" s="19">
        <v>121050</v>
      </c>
      <c r="D6330" s="19">
        <v>10796.260120000001</v>
      </c>
      <c r="E6330" s="23">
        <v>0.27090194699999998</v>
      </c>
      <c r="F6330" s="23">
        <v>0.21029810299999999</v>
      </c>
      <c r="G6330" s="17">
        <v>0.79400247800000001</v>
      </c>
      <c r="H6330" s="17">
        <v>0.20599752199999999</v>
      </c>
      <c r="I6330" s="17">
        <v>0.95932203000000005</v>
      </c>
      <c r="J6330" s="17">
        <v>4.0500000000000001E-2</v>
      </c>
      <c r="K6330" s="17">
        <v>1.5699999999999999E-4</v>
      </c>
    </row>
    <row r="6331" spans="1:11" x14ac:dyDescent="0.45">
      <c r="A6331" s="10" t="s">
        <v>55</v>
      </c>
      <c r="B6331" s="20">
        <v>0.69</v>
      </c>
      <c r="C6331" s="19">
        <v>122814</v>
      </c>
      <c r="D6331" s="19">
        <v>11280.449629999999</v>
      </c>
      <c r="E6331" s="23">
        <v>0.27823576900000002</v>
      </c>
      <c r="F6331" s="23">
        <v>0.216165408</v>
      </c>
      <c r="G6331" s="17">
        <v>0.79369615800000004</v>
      </c>
      <c r="H6331" s="17">
        <v>0.20630384199999999</v>
      </c>
      <c r="I6331" s="17">
        <v>0.96088497100000003</v>
      </c>
      <c r="J6331" s="17">
        <v>3.9E-2</v>
      </c>
      <c r="K6331" s="17">
        <v>1.4999999999999999E-4</v>
      </c>
    </row>
    <row r="6332" spans="1:11" x14ac:dyDescent="0.45">
      <c r="A6332" s="10" t="s">
        <v>55</v>
      </c>
      <c r="B6332" s="20">
        <v>0.7</v>
      </c>
      <c r="C6332" s="19">
        <v>124580</v>
      </c>
      <c r="D6332" s="19">
        <v>11778.37225</v>
      </c>
      <c r="E6332" s="23">
        <v>0.28623613799999997</v>
      </c>
      <c r="F6332" s="23">
        <v>0.222146914</v>
      </c>
      <c r="G6332" s="17">
        <v>0.79410820400000004</v>
      </c>
      <c r="H6332" s="17">
        <v>0.20589179599999999</v>
      </c>
      <c r="I6332" s="17">
        <v>0.96249254699999998</v>
      </c>
      <c r="J6332" s="17">
        <v>3.7400000000000003E-2</v>
      </c>
      <c r="K6332" s="17">
        <v>1.44E-4</v>
      </c>
    </row>
    <row r="6333" spans="1:11" x14ac:dyDescent="0.45">
      <c r="A6333" s="10" t="s">
        <v>55</v>
      </c>
      <c r="B6333" s="20">
        <v>0.71</v>
      </c>
      <c r="C6333" s="19">
        <v>126341</v>
      </c>
      <c r="D6333" s="19">
        <v>12290.83691</v>
      </c>
      <c r="E6333" s="23">
        <v>0.29525274600000001</v>
      </c>
      <c r="F6333" s="23">
        <v>0.22821423299999999</v>
      </c>
      <c r="G6333" s="17">
        <v>0.79470638999999998</v>
      </c>
      <c r="H6333" s="17">
        <v>0.20529360999999999</v>
      </c>
      <c r="I6333" s="17">
        <v>0.96398704199999996</v>
      </c>
      <c r="J6333" s="17">
        <v>3.5900000000000001E-2</v>
      </c>
      <c r="K6333" s="17">
        <v>1.3799999999999999E-4</v>
      </c>
    </row>
    <row r="6334" spans="1:11" x14ac:dyDescent="0.45">
      <c r="A6334" s="10" t="s">
        <v>55</v>
      </c>
      <c r="B6334" s="20">
        <v>0.72</v>
      </c>
      <c r="C6334" s="19">
        <v>128122</v>
      </c>
      <c r="D6334" s="19">
        <v>12825.28845</v>
      </c>
      <c r="E6334" s="23">
        <v>0.30412939300000003</v>
      </c>
      <c r="F6334" s="23">
        <v>0.234459318</v>
      </c>
      <c r="G6334" s="17">
        <v>0.79561667800000002</v>
      </c>
      <c r="H6334" s="17">
        <v>0.20438332200000001</v>
      </c>
      <c r="I6334" s="17">
        <v>0.96534114800000004</v>
      </c>
      <c r="J6334" s="17">
        <v>3.4500000000000003E-2</v>
      </c>
      <c r="K6334" s="17">
        <v>1.3300000000000001E-4</v>
      </c>
    </row>
    <row r="6335" spans="1:11" x14ac:dyDescent="0.45">
      <c r="A6335" s="10" t="s">
        <v>55</v>
      </c>
      <c r="B6335" s="20">
        <v>0.73</v>
      </c>
      <c r="C6335" s="19">
        <v>129884</v>
      </c>
      <c r="D6335" s="19">
        <v>13369.612010000001</v>
      </c>
      <c r="E6335" s="23">
        <v>0.31351906499999999</v>
      </c>
      <c r="F6335" s="23">
        <v>0.24079468500000001</v>
      </c>
      <c r="G6335" s="17">
        <v>0.79621046500000003</v>
      </c>
      <c r="H6335" s="17">
        <v>0.20378953499999999</v>
      </c>
      <c r="I6335" s="17">
        <v>0.96671522600000004</v>
      </c>
      <c r="J6335" s="17">
        <v>3.32E-2</v>
      </c>
      <c r="K6335" s="17">
        <v>1.27E-4</v>
      </c>
    </row>
    <row r="6336" spans="1:11" x14ac:dyDescent="0.45">
      <c r="A6336" s="10" t="s">
        <v>55</v>
      </c>
      <c r="B6336" s="20">
        <v>0.74</v>
      </c>
      <c r="C6336" s="19">
        <v>131657</v>
      </c>
      <c r="D6336" s="19">
        <v>13935.93209</v>
      </c>
      <c r="E6336" s="23">
        <v>0.32492667200000003</v>
      </c>
      <c r="F6336" s="23">
        <v>0.247307623</v>
      </c>
      <c r="G6336" s="17">
        <v>0.795924258</v>
      </c>
      <c r="H6336" s="17">
        <v>0.204075742</v>
      </c>
      <c r="I6336" s="17">
        <v>0.96797647600000003</v>
      </c>
      <c r="J6336" s="17">
        <v>3.1899999999999998E-2</v>
      </c>
      <c r="K6336" s="17">
        <v>1.22E-4</v>
      </c>
    </row>
    <row r="6337" spans="1:11" x14ac:dyDescent="0.45">
      <c r="A6337" s="10" t="s">
        <v>55</v>
      </c>
      <c r="B6337" s="20">
        <v>0.75</v>
      </c>
      <c r="C6337" s="19">
        <v>133412</v>
      </c>
      <c r="D6337" s="19">
        <v>14515.484909999999</v>
      </c>
      <c r="E6337" s="23">
        <v>0.336596061</v>
      </c>
      <c r="F6337" s="23">
        <v>0.25398806099999999</v>
      </c>
      <c r="G6337" s="17">
        <v>0.79631517399999996</v>
      </c>
      <c r="H6337" s="17">
        <v>0.20368482600000001</v>
      </c>
      <c r="I6337" s="17">
        <v>0.96904233799999995</v>
      </c>
      <c r="J6337" s="17">
        <v>3.0800000000000001E-2</v>
      </c>
      <c r="K6337" s="17">
        <v>1.18E-4</v>
      </c>
    </row>
    <row r="6338" spans="1:11" x14ac:dyDescent="0.45">
      <c r="A6338" s="10" t="s">
        <v>55</v>
      </c>
      <c r="B6338" s="20">
        <v>0.76</v>
      </c>
      <c r="C6338" s="19">
        <v>135182</v>
      </c>
      <c r="D6338" s="19">
        <v>15121.882799999999</v>
      </c>
      <c r="E6338" s="23">
        <v>0.34780612399999999</v>
      </c>
      <c r="F6338" s="23">
        <v>0.26101353500000002</v>
      </c>
      <c r="G6338" s="17">
        <v>0.79644479300000004</v>
      </c>
      <c r="H6338" s="17">
        <v>0.20355520699999999</v>
      </c>
      <c r="I6338" s="17">
        <v>0.97024563600000002</v>
      </c>
      <c r="J6338" s="17">
        <v>2.9600000000000001E-2</v>
      </c>
      <c r="K6338" s="17">
        <v>1.13E-4</v>
      </c>
    </row>
    <row r="6339" spans="1:11" x14ac:dyDescent="0.45">
      <c r="A6339" s="10" t="s">
        <v>55</v>
      </c>
      <c r="B6339" s="20">
        <v>0.77</v>
      </c>
      <c r="C6339" s="19">
        <v>136958</v>
      </c>
      <c r="D6339" s="19">
        <v>15750.248579999999</v>
      </c>
      <c r="E6339" s="23">
        <v>0.359753296</v>
      </c>
      <c r="F6339" s="23">
        <v>0.26829555599999999</v>
      </c>
      <c r="G6339" s="17">
        <v>0.79707647599999998</v>
      </c>
      <c r="H6339" s="17">
        <v>0.20292352399999999</v>
      </c>
      <c r="I6339" s="17">
        <v>0.97142087300000002</v>
      </c>
      <c r="J6339" s="17">
        <v>2.8500000000000001E-2</v>
      </c>
      <c r="K6339" s="17">
        <v>1.0900000000000001E-4</v>
      </c>
    </row>
    <row r="6340" spans="1:11" x14ac:dyDescent="0.45">
      <c r="A6340" s="10" t="s">
        <v>55</v>
      </c>
      <c r="B6340" s="20">
        <v>0.78</v>
      </c>
      <c r="C6340" s="19">
        <v>138726</v>
      </c>
      <c r="D6340" s="19">
        <v>16394.830620000001</v>
      </c>
      <c r="E6340" s="23">
        <v>0.36980184900000002</v>
      </c>
      <c r="F6340" s="23">
        <v>0.27570994500000001</v>
      </c>
      <c r="G6340" s="17">
        <v>0.79730548000000001</v>
      </c>
      <c r="H6340" s="17">
        <v>0.20269451999999999</v>
      </c>
      <c r="I6340" s="17">
        <v>0.97247322700000005</v>
      </c>
      <c r="J6340" s="17">
        <v>2.7400000000000001E-2</v>
      </c>
      <c r="K6340" s="17">
        <v>1.0399999999999999E-4</v>
      </c>
    </row>
    <row r="6341" spans="1:11" x14ac:dyDescent="0.45">
      <c r="A6341" s="10" t="s">
        <v>55</v>
      </c>
      <c r="B6341" s="20">
        <v>0.79</v>
      </c>
      <c r="C6341" s="19">
        <v>140489</v>
      </c>
      <c r="D6341" s="19">
        <v>17055.297180000001</v>
      </c>
      <c r="E6341" s="23">
        <v>0.37935221000000002</v>
      </c>
      <c r="F6341" s="23">
        <v>0.28337066900000002</v>
      </c>
      <c r="G6341" s="17">
        <v>0.797300856</v>
      </c>
      <c r="H6341" s="17">
        <v>0.202699144</v>
      </c>
      <c r="I6341" s="17">
        <v>0.97342397899999999</v>
      </c>
      <c r="J6341" s="17">
        <v>2.6499999999999999E-2</v>
      </c>
      <c r="K6341" s="17">
        <v>1.01E-4</v>
      </c>
    </row>
    <row r="6342" spans="1:11" x14ac:dyDescent="0.45">
      <c r="A6342" s="10" t="s">
        <v>55</v>
      </c>
      <c r="B6342" s="20">
        <v>0.8</v>
      </c>
      <c r="C6342" s="19">
        <v>141554</v>
      </c>
      <c r="D6342" s="19">
        <v>17463.739020000001</v>
      </c>
      <c r="E6342" s="23">
        <v>0.38780895199999998</v>
      </c>
      <c r="F6342" s="23">
        <v>0.28802023500000001</v>
      </c>
      <c r="G6342" s="17">
        <v>0.79809118800000001</v>
      </c>
      <c r="H6342" s="17">
        <v>0.20190881199999999</v>
      </c>
      <c r="I6342" s="17">
        <v>0.97399583099999998</v>
      </c>
      <c r="J6342" s="17">
        <v>2.5899999999999999E-2</v>
      </c>
      <c r="K6342" s="17">
        <v>9.8400000000000007E-5</v>
      </c>
    </row>
    <row r="6343" spans="1:11" x14ac:dyDescent="0.45">
      <c r="A6343" s="10" t="s">
        <v>55</v>
      </c>
      <c r="B6343" s="20">
        <v>0.80100000000000005</v>
      </c>
      <c r="C6343" s="19">
        <v>141719</v>
      </c>
      <c r="D6343" s="19">
        <v>17527.790919999999</v>
      </c>
      <c r="E6343" s="23">
        <v>0.38881694700000002</v>
      </c>
      <c r="F6343" s="23">
        <v>0.28882691799999999</v>
      </c>
      <c r="G6343" s="17">
        <v>0.798163972</v>
      </c>
      <c r="H6343" s="17">
        <v>0.201836028</v>
      </c>
      <c r="I6343" s="17">
        <v>0.97405653400000003</v>
      </c>
      <c r="J6343" s="17">
        <v>2.58E-2</v>
      </c>
      <c r="K6343" s="17">
        <v>9.8200000000000002E-5</v>
      </c>
    </row>
    <row r="6344" spans="1:11" x14ac:dyDescent="0.45">
      <c r="A6344" s="10" t="s">
        <v>55</v>
      </c>
      <c r="B6344" s="20">
        <v>0.80200000000000005</v>
      </c>
      <c r="C6344" s="19">
        <v>141901</v>
      </c>
      <c r="D6344" s="19">
        <v>17598.628659999998</v>
      </c>
      <c r="E6344" s="23">
        <v>0.38968607900000002</v>
      </c>
      <c r="F6344" s="23">
        <v>0.289572942</v>
      </c>
      <c r="G6344" s="17">
        <v>0.79825371199999995</v>
      </c>
      <c r="H6344" s="17">
        <v>0.201746288</v>
      </c>
      <c r="I6344" s="17">
        <v>0.97416074200000002</v>
      </c>
      <c r="J6344" s="17">
        <v>2.5700000000000001E-2</v>
      </c>
      <c r="K6344" s="17">
        <v>9.7800000000000006E-5</v>
      </c>
    </row>
    <row r="6345" spans="1:11" x14ac:dyDescent="0.45">
      <c r="A6345" s="10" t="s">
        <v>55</v>
      </c>
      <c r="B6345" s="20">
        <v>0.80300000000000005</v>
      </c>
      <c r="C6345" s="19">
        <v>142061</v>
      </c>
      <c r="D6345" s="19">
        <v>17661.100979999999</v>
      </c>
      <c r="E6345" s="23">
        <v>0.39134046900000002</v>
      </c>
      <c r="F6345" s="23">
        <v>0.29036830299999999</v>
      </c>
      <c r="G6345" s="17">
        <v>0.79816416899999998</v>
      </c>
      <c r="H6345" s="17">
        <v>0.20183583099999999</v>
      </c>
      <c r="I6345" s="17">
        <v>0.97424877300000001</v>
      </c>
      <c r="J6345" s="17">
        <v>2.5700000000000001E-2</v>
      </c>
      <c r="K6345" s="17">
        <v>9.7499999999999998E-5</v>
      </c>
    </row>
    <row r="6346" spans="1:11" x14ac:dyDescent="0.45">
      <c r="A6346" s="10" t="s">
        <v>55</v>
      </c>
      <c r="B6346" s="20">
        <v>0.80400000000000005</v>
      </c>
      <c r="C6346" s="19">
        <v>142258</v>
      </c>
      <c r="D6346" s="19">
        <v>17738.349630000001</v>
      </c>
      <c r="E6346" s="23">
        <v>0.392809466</v>
      </c>
      <c r="F6346" s="23">
        <v>0.291122661</v>
      </c>
      <c r="G6346" s="17">
        <v>0.79815546400000004</v>
      </c>
      <c r="H6346" s="17">
        <v>0.20184453599999999</v>
      </c>
      <c r="I6346" s="17">
        <v>0.97435833599999999</v>
      </c>
      <c r="J6346" s="17">
        <v>2.5499999999999998E-2</v>
      </c>
      <c r="K6346" s="17">
        <v>9.7E-5</v>
      </c>
    </row>
    <row r="6347" spans="1:11" x14ac:dyDescent="0.45">
      <c r="A6347" s="10" t="s">
        <v>55</v>
      </c>
      <c r="B6347" s="20">
        <v>0.80500000000000005</v>
      </c>
      <c r="C6347" s="19">
        <v>142403</v>
      </c>
      <c r="D6347" s="19">
        <v>17795.382740000001</v>
      </c>
      <c r="E6347" s="23">
        <v>0.39421655999999999</v>
      </c>
      <c r="F6347" s="23">
        <v>0.29191166699999999</v>
      </c>
      <c r="G6347" s="17">
        <v>0.79812925300000004</v>
      </c>
      <c r="H6347" s="17">
        <v>0.20187074699999999</v>
      </c>
      <c r="I6347" s="17">
        <v>0.97444192799999996</v>
      </c>
      <c r="J6347" s="17">
        <v>2.5499999999999998E-2</v>
      </c>
      <c r="K6347" s="17">
        <v>9.6700000000000006E-5</v>
      </c>
    </row>
    <row r="6348" spans="1:11" x14ac:dyDescent="0.45">
      <c r="A6348" s="10" t="s">
        <v>55</v>
      </c>
      <c r="B6348" s="20">
        <v>0.80600000000000005</v>
      </c>
      <c r="C6348" s="19">
        <v>142613</v>
      </c>
      <c r="D6348" s="19">
        <v>17878.27075</v>
      </c>
      <c r="E6348" s="23">
        <v>0.39551024299999998</v>
      </c>
      <c r="F6348" s="23">
        <v>0.29263450000000002</v>
      </c>
      <c r="G6348" s="17">
        <v>0.79810395999999995</v>
      </c>
      <c r="H6348" s="17">
        <v>0.20189604</v>
      </c>
      <c r="I6348" s="17">
        <v>0.97452840900000004</v>
      </c>
      <c r="J6348" s="17">
        <v>2.5399999999999999E-2</v>
      </c>
      <c r="K6348" s="17">
        <v>9.6399999999999999E-5</v>
      </c>
    </row>
    <row r="6349" spans="1:11" x14ac:dyDescent="0.45">
      <c r="A6349" s="10" t="s">
        <v>55</v>
      </c>
      <c r="B6349" s="20">
        <v>0.80700000000000005</v>
      </c>
      <c r="C6349" s="19">
        <v>142783</v>
      </c>
      <c r="D6349" s="19">
        <v>17945.609240000002</v>
      </c>
      <c r="E6349" s="23">
        <v>0.39676271000000002</v>
      </c>
      <c r="F6349" s="23">
        <v>0.293600794</v>
      </c>
      <c r="G6349" s="17">
        <v>0.79795914099999998</v>
      </c>
      <c r="H6349" s="17">
        <v>0.20204085899999999</v>
      </c>
      <c r="I6349" s="17">
        <v>0.97462000900000001</v>
      </c>
      <c r="J6349" s="17">
        <v>2.53E-2</v>
      </c>
      <c r="K6349" s="17">
        <v>9.6000000000000002E-5</v>
      </c>
    </row>
    <row r="6350" spans="1:11" x14ac:dyDescent="0.45">
      <c r="A6350" s="10" t="s">
        <v>55</v>
      </c>
      <c r="B6350" s="20">
        <v>0.80800000000000005</v>
      </c>
      <c r="C6350" s="19">
        <v>142954</v>
      </c>
      <c r="D6350" s="19">
        <v>18013.553520000001</v>
      </c>
      <c r="E6350" s="23">
        <v>0.39798301800000002</v>
      </c>
      <c r="F6350" s="23">
        <v>0.294372617</v>
      </c>
      <c r="G6350" s="17">
        <v>0.79808190000000001</v>
      </c>
      <c r="H6350" s="17">
        <v>0.20191809999999999</v>
      </c>
      <c r="I6350" s="17">
        <v>0.97471756600000004</v>
      </c>
      <c r="J6350" s="17">
        <v>2.52E-2</v>
      </c>
      <c r="K6350" s="17">
        <v>9.5699999999999995E-5</v>
      </c>
    </row>
    <row r="6351" spans="1:11" x14ac:dyDescent="0.45">
      <c r="A6351" s="10" t="s">
        <v>55</v>
      </c>
      <c r="B6351" s="20">
        <v>0.80900000000000005</v>
      </c>
      <c r="C6351" s="19">
        <v>143136</v>
      </c>
      <c r="D6351" s="19">
        <v>18086.175480000002</v>
      </c>
      <c r="E6351" s="23">
        <v>0.399906231</v>
      </c>
      <c r="F6351" s="23">
        <v>0.29516825400000002</v>
      </c>
      <c r="G6351" s="17">
        <v>0.79812206600000002</v>
      </c>
      <c r="H6351" s="17">
        <v>0.20187793400000001</v>
      </c>
      <c r="I6351" s="17">
        <v>0.97481280699999995</v>
      </c>
      <c r="J6351" s="17">
        <v>2.5100000000000001E-2</v>
      </c>
      <c r="K6351" s="17">
        <v>9.5199999999999997E-5</v>
      </c>
    </row>
    <row r="6352" spans="1:11" x14ac:dyDescent="0.45">
      <c r="A6352" s="10" t="s">
        <v>55</v>
      </c>
      <c r="B6352" s="20">
        <v>0.81</v>
      </c>
      <c r="C6352" s="19">
        <v>143319</v>
      </c>
      <c r="D6352" s="19">
        <v>18159.477340000001</v>
      </c>
      <c r="E6352" s="23">
        <v>0.401326872</v>
      </c>
      <c r="F6352" s="23">
        <v>0.29600899200000003</v>
      </c>
      <c r="G6352" s="17">
        <v>0.79820540200000001</v>
      </c>
      <c r="H6352" s="17">
        <v>0.20179459799999999</v>
      </c>
      <c r="I6352" s="17">
        <v>0.974917802</v>
      </c>
      <c r="J6352" s="17">
        <v>2.5000000000000001E-2</v>
      </c>
      <c r="K6352" s="17">
        <v>9.4900000000000003E-5</v>
      </c>
    </row>
    <row r="6353" spans="1:11" x14ac:dyDescent="0.45">
      <c r="A6353" s="10" t="s">
        <v>55</v>
      </c>
      <c r="B6353" s="20">
        <v>0.81100000000000005</v>
      </c>
      <c r="C6353" s="19">
        <v>143494</v>
      </c>
      <c r="D6353" s="19">
        <v>18229.817510000001</v>
      </c>
      <c r="E6353" s="23">
        <v>0.40236587699999998</v>
      </c>
      <c r="F6353" s="23">
        <v>0.29684930999999998</v>
      </c>
      <c r="G6353" s="17">
        <v>0.798249404</v>
      </c>
      <c r="H6353" s="17">
        <v>0.201750596</v>
      </c>
      <c r="I6353" s="17">
        <v>0.97500551700000004</v>
      </c>
      <c r="J6353" s="17">
        <v>2.4899999999999999E-2</v>
      </c>
      <c r="K6353" s="17">
        <v>9.4500000000000007E-5</v>
      </c>
    </row>
    <row r="6354" spans="1:11" x14ac:dyDescent="0.45">
      <c r="A6354" s="10" t="s">
        <v>55</v>
      </c>
      <c r="B6354" s="20">
        <v>0.81200000000000006</v>
      </c>
      <c r="C6354" s="19">
        <v>143667</v>
      </c>
      <c r="D6354" s="19">
        <v>18299.537919999999</v>
      </c>
      <c r="E6354" s="23">
        <v>0.40371004799999999</v>
      </c>
      <c r="F6354" s="23">
        <v>0.29764543599999999</v>
      </c>
      <c r="G6354" s="17">
        <v>0.79831833299999999</v>
      </c>
      <c r="H6354" s="17">
        <v>0.20168166700000001</v>
      </c>
      <c r="I6354" s="17">
        <v>0.97509205799999998</v>
      </c>
      <c r="J6354" s="17">
        <v>2.4799999999999999E-2</v>
      </c>
      <c r="K6354" s="17">
        <v>9.4199999999999999E-5</v>
      </c>
    </row>
    <row r="6355" spans="1:11" x14ac:dyDescent="0.45">
      <c r="A6355" s="10" t="s">
        <v>55</v>
      </c>
      <c r="B6355" s="20">
        <v>0.81299999999999994</v>
      </c>
      <c r="C6355" s="19">
        <v>143849</v>
      </c>
      <c r="D6355" s="19">
        <v>18373.16331</v>
      </c>
      <c r="E6355" s="23">
        <v>0.40557225699999999</v>
      </c>
      <c r="F6355" s="23">
        <v>0.29847415900000002</v>
      </c>
      <c r="G6355" s="17">
        <v>0.79834409699999997</v>
      </c>
      <c r="H6355" s="17">
        <v>0.201655903</v>
      </c>
      <c r="I6355" s="17">
        <v>0.97519423999999999</v>
      </c>
      <c r="J6355" s="17">
        <v>2.47E-2</v>
      </c>
      <c r="K6355" s="17">
        <v>9.3800000000000003E-5</v>
      </c>
    </row>
    <row r="6356" spans="1:11" x14ac:dyDescent="0.45">
      <c r="A6356" s="10" t="s">
        <v>55</v>
      </c>
      <c r="B6356" s="20">
        <v>0.81399999999999995</v>
      </c>
      <c r="C6356" s="19">
        <v>144026</v>
      </c>
      <c r="D6356" s="19">
        <v>18445.124940000002</v>
      </c>
      <c r="E6356" s="23">
        <v>0.40752552399999997</v>
      </c>
      <c r="F6356" s="23">
        <v>0.29929909799999999</v>
      </c>
      <c r="G6356" s="17">
        <v>0.79843222800000002</v>
      </c>
      <c r="H6356" s="17">
        <v>0.20156777200000001</v>
      </c>
      <c r="I6356" s="17">
        <v>0.97529191400000004</v>
      </c>
      <c r="J6356" s="17">
        <v>2.46E-2</v>
      </c>
      <c r="K6356" s="17">
        <v>9.3399999999999993E-5</v>
      </c>
    </row>
    <row r="6357" spans="1:11" x14ac:dyDescent="0.45">
      <c r="A6357" s="10" t="s">
        <v>55</v>
      </c>
      <c r="B6357" s="20">
        <v>0.81499999999999995</v>
      </c>
      <c r="C6357" s="19">
        <v>144201</v>
      </c>
      <c r="D6357" s="19">
        <v>18516.607779999998</v>
      </c>
      <c r="E6357" s="23">
        <v>0.40935287300000001</v>
      </c>
      <c r="F6357" s="23">
        <v>0.30009946999999998</v>
      </c>
      <c r="G6357" s="17">
        <v>0.79854508599999996</v>
      </c>
      <c r="H6357" s="17">
        <v>0.20145491400000001</v>
      </c>
      <c r="I6357" s="17">
        <v>0.97538902100000002</v>
      </c>
      <c r="J6357" s="17">
        <v>2.4500000000000001E-2</v>
      </c>
      <c r="K6357" s="17">
        <v>9.2999999999999997E-5</v>
      </c>
    </row>
    <row r="6358" spans="1:11" x14ac:dyDescent="0.45">
      <c r="A6358" s="10" t="s">
        <v>55</v>
      </c>
      <c r="B6358" s="20">
        <v>0.81599999999999995</v>
      </c>
      <c r="C6358" s="19">
        <v>144381</v>
      </c>
      <c r="D6358" s="19">
        <v>18590.418239999999</v>
      </c>
      <c r="E6358" s="23">
        <v>0.41089579500000001</v>
      </c>
      <c r="F6358" s="23">
        <v>0.30097009299999999</v>
      </c>
      <c r="G6358" s="17">
        <v>0.79855382600000002</v>
      </c>
      <c r="H6358" s="17">
        <v>0.20144617400000001</v>
      </c>
      <c r="I6358" s="17">
        <v>0.97548259699999995</v>
      </c>
      <c r="J6358" s="17">
        <v>2.4400000000000002E-2</v>
      </c>
      <c r="K6358" s="17">
        <v>9.2700000000000004E-5</v>
      </c>
    </row>
    <row r="6359" spans="1:11" x14ac:dyDescent="0.45">
      <c r="A6359" s="10" t="s">
        <v>55</v>
      </c>
      <c r="B6359" s="20">
        <v>0.81699999999999995</v>
      </c>
      <c r="C6359" s="19">
        <v>144556</v>
      </c>
      <c r="D6359" s="19">
        <v>18662.468229999999</v>
      </c>
      <c r="E6359" s="23">
        <v>0.41229148300000001</v>
      </c>
      <c r="F6359" s="23">
        <v>0.301751404</v>
      </c>
      <c r="G6359" s="17">
        <v>0.79863167199999996</v>
      </c>
      <c r="H6359" s="17">
        <v>0.20136832800000001</v>
      </c>
      <c r="I6359" s="17">
        <v>0.97558131299999995</v>
      </c>
      <c r="J6359" s="17">
        <v>2.4299999999999999E-2</v>
      </c>
      <c r="K6359" s="17">
        <v>9.2299999999999994E-5</v>
      </c>
    </row>
    <row r="6360" spans="1:11" x14ac:dyDescent="0.45">
      <c r="A6360" s="10" t="s">
        <v>55</v>
      </c>
      <c r="B6360" s="20">
        <v>0.81799999999999995</v>
      </c>
      <c r="C6360" s="19">
        <v>144732</v>
      </c>
      <c r="D6360" s="19">
        <v>18735.11074</v>
      </c>
      <c r="E6360" s="23">
        <v>0.41317811599999998</v>
      </c>
      <c r="F6360" s="23">
        <v>0.30268605399999998</v>
      </c>
      <c r="G6360" s="17">
        <v>0.79852416900000001</v>
      </c>
      <c r="H6360" s="17">
        <v>0.20147583099999999</v>
      </c>
      <c r="I6360" s="17">
        <v>0.97556093099999996</v>
      </c>
      <c r="J6360" s="17">
        <v>2.4299999999999999E-2</v>
      </c>
      <c r="K6360" s="17">
        <v>9.2E-5</v>
      </c>
    </row>
    <row r="6361" spans="1:11" x14ac:dyDescent="0.45">
      <c r="A6361" s="10" t="s">
        <v>55</v>
      </c>
      <c r="B6361" s="20">
        <v>0.81899999999999995</v>
      </c>
      <c r="C6361" s="19">
        <v>144905</v>
      </c>
      <c r="D6361" s="19">
        <v>18806.788270000001</v>
      </c>
      <c r="E6361" s="23">
        <v>0.41517287800000002</v>
      </c>
      <c r="F6361" s="23">
        <v>0.30352963500000002</v>
      </c>
      <c r="G6361" s="17">
        <v>0.79850246700000005</v>
      </c>
      <c r="H6361" s="17">
        <v>0.20149753300000001</v>
      </c>
      <c r="I6361" s="17">
        <v>0.97564936800000002</v>
      </c>
      <c r="J6361" s="17">
        <v>2.4299999999999999E-2</v>
      </c>
      <c r="K6361" s="17">
        <v>9.1700000000000006E-5</v>
      </c>
    </row>
    <row r="6362" spans="1:11" x14ac:dyDescent="0.45">
      <c r="A6362" s="10" t="s">
        <v>55</v>
      </c>
      <c r="B6362" s="20">
        <v>0.82</v>
      </c>
      <c r="C6362" s="19">
        <v>145027</v>
      </c>
      <c r="D6362" s="19">
        <v>18857.514039999998</v>
      </c>
      <c r="E6362" s="23">
        <v>0.41628062199999999</v>
      </c>
      <c r="F6362" s="23">
        <v>0.304367899</v>
      </c>
      <c r="G6362" s="17">
        <v>0.79856854200000005</v>
      </c>
      <c r="H6362" s="17">
        <v>0.20143145800000001</v>
      </c>
      <c r="I6362" s="17">
        <v>0.97570808799999997</v>
      </c>
      <c r="J6362" s="17">
        <v>2.4199999999999999E-2</v>
      </c>
      <c r="K6362" s="17">
        <v>9.1399999999999999E-5</v>
      </c>
    </row>
    <row r="6363" spans="1:11" x14ac:dyDescent="0.45">
      <c r="A6363" s="10" t="s">
        <v>55</v>
      </c>
      <c r="B6363" s="20">
        <v>0.82099999999999995</v>
      </c>
      <c r="C6363" s="19">
        <v>145265</v>
      </c>
      <c r="D6363" s="19">
        <v>18956.73948</v>
      </c>
      <c r="E6363" s="23">
        <v>0.417958677</v>
      </c>
      <c r="F6363" s="23">
        <v>0.305023143</v>
      </c>
      <c r="G6363" s="17">
        <v>0.79874711700000001</v>
      </c>
      <c r="H6363" s="17">
        <v>0.20125288299999999</v>
      </c>
      <c r="I6363" s="17">
        <v>0.97581186200000003</v>
      </c>
      <c r="J6363" s="17">
        <v>2.41E-2</v>
      </c>
      <c r="K6363" s="17">
        <v>9.1000000000000003E-5</v>
      </c>
    </row>
    <row r="6364" spans="1:11" x14ac:dyDescent="0.45">
      <c r="A6364" s="10" t="s">
        <v>55</v>
      </c>
      <c r="B6364" s="20">
        <v>0.82199999999999995</v>
      </c>
      <c r="C6364" s="19">
        <v>145429</v>
      </c>
      <c r="D6364" s="19">
        <v>19025.464670000001</v>
      </c>
      <c r="E6364" s="23">
        <v>0.41977146799999998</v>
      </c>
      <c r="F6364" s="23">
        <v>0.306065684</v>
      </c>
      <c r="G6364" s="17">
        <v>0.79873340299999995</v>
      </c>
      <c r="H6364" s="17">
        <v>0.20126659699999999</v>
      </c>
      <c r="I6364" s="17">
        <v>0.97589919999999997</v>
      </c>
      <c r="J6364" s="17">
        <v>2.4E-2</v>
      </c>
      <c r="K6364" s="17">
        <v>9.0699999999999996E-5</v>
      </c>
    </row>
    <row r="6365" spans="1:11" x14ac:dyDescent="0.45">
      <c r="A6365" s="10" t="s">
        <v>55</v>
      </c>
      <c r="B6365" s="20">
        <v>0.82299999999999995</v>
      </c>
      <c r="C6365" s="19">
        <v>145611</v>
      </c>
      <c r="D6365" s="19">
        <v>19101.997380000001</v>
      </c>
      <c r="E6365" s="23">
        <v>0.42161681499999998</v>
      </c>
      <c r="F6365" s="23">
        <v>0.30690323899999999</v>
      </c>
      <c r="G6365" s="17">
        <v>0.79868279200000003</v>
      </c>
      <c r="H6365" s="17">
        <v>0.201317208</v>
      </c>
      <c r="I6365" s="17">
        <v>0.97597318399999999</v>
      </c>
      <c r="J6365" s="17">
        <v>2.3900000000000001E-2</v>
      </c>
      <c r="K6365" s="17">
        <v>9.0400000000000002E-5</v>
      </c>
    </row>
    <row r="6366" spans="1:11" x14ac:dyDescent="0.45">
      <c r="A6366" s="10" t="s">
        <v>55</v>
      </c>
      <c r="B6366" s="20">
        <v>0.82399999999999995</v>
      </c>
      <c r="C6366" s="19">
        <v>145788</v>
      </c>
      <c r="D6366" s="19">
        <v>19176.844249999998</v>
      </c>
      <c r="E6366" s="23">
        <v>0.42413130599999999</v>
      </c>
      <c r="F6366" s="23">
        <v>0.30779549299999998</v>
      </c>
      <c r="G6366" s="17">
        <v>0.79881746099999995</v>
      </c>
      <c r="H6366" s="17">
        <v>0.20118253899999999</v>
      </c>
      <c r="I6366" s="17">
        <v>0.97606222399999998</v>
      </c>
      <c r="J6366" s="17">
        <v>2.3800000000000002E-2</v>
      </c>
      <c r="K6366" s="17">
        <v>9.0099999999999995E-5</v>
      </c>
    </row>
    <row r="6367" spans="1:11" x14ac:dyDescent="0.45">
      <c r="A6367" s="10" t="s">
        <v>55</v>
      </c>
      <c r="B6367" s="20">
        <v>0.82499999999999996</v>
      </c>
      <c r="C6367" s="19">
        <v>145972</v>
      </c>
      <c r="D6367" s="19">
        <v>19255.038960000002</v>
      </c>
      <c r="E6367" s="23">
        <v>0.42584349999999999</v>
      </c>
      <c r="F6367" s="23">
        <v>0.308639161</v>
      </c>
      <c r="G6367" s="17">
        <v>0.79870797100000002</v>
      </c>
      <c r="H6367" s="17">
        <v>0.20129202900000001</v>
      </c>
      <c r="I6367" s="17">
        <v>0.976140699</v>
      </c>
      <c r="J6367" s="17">
        <v>2.3800000000000002E-2</v>
      </c>
      <c r="K6367" s="17">
        <v>8.9699999999999998E-5</v>
      </c>
    </row>
    <row r="6368" spans="1:11" x14ac:dyDescent="0.45">
      <c r="A6368" s="10" t="s">
        <v>55</v>
      </c>
      <c r="B6368" s="20">
        <v>0.82599999999999996</v>
      </c>
      <c r="C6368" s="19">
        <v>146098</v>
      </c>
      <c r="D6368" s="19">
        <v>19308.753570000001</v>
      </c>
      <c r="E6368" s="23">
        <v>0.42684893499999998</v>
      </c>
      <c r="F6368" s="23">
        <v>0.30956449200000002</v>
      </c>
      <c r="G6368" s="17">
        <v>0.798758368</v>
      </c>
      <c r="H6368" s="17">
        <v>0.201241632</v>
      </c>
      <c r="I6368" s="17">
        <v>0.97620773699999996</v>
      </c>
      <c r="J6368" s="17">
        <v>2.3699999999999999E-2</v>
      </c>
      <c r="K6368" s="17">
        <v>8.9499999999999994E-5</v>
      </c>
    </row>
    <row r="6369" spans="1:11" x14ac:dyDescent="0.45">
      <c r="A6369" s="10" t="s">
        <v>55</v>
      </c>
      <c r="B6369" s="20">
        <v>0.82699999999999996</v>
      </c>
      <c r="C6369" s="19">
        <v>146317</v>
      </c>
      <c r="D6369" s="19">
        <v>19402.398499999999</v>
      </c>
      <c r="E6369" s="23">
        <v>0.42834286300000002</v>
      </c>
      <c r="F6369" s="23">
        <v>0.31029888300000003</v>
      </c>
      <c r="G6369" s="17">
        <v>0.79862900400000003</v>
      </c>
      <c r="H6369" s="17">
        <v>0.201370996</v>
      </c>
      <c r="I6369" s="17">
        <v>0.97629601600000004</v>
      </c>
      <c r="J6369" s="17">
        <v>2.3599999999999999E-2</v>
      </c>
      <c r="K6369" s="17">
        <v>8.9099999999999997E-5</v>
      </c>
    </row>
    <row r="6370" spans="1:11" x14ac:dyDescent="0.45">
      <c r="A6370" s="10" t="s">
        <v>55</v>
      </c>
      <c r="B6370" s="20">
        <v>0.82799999999999996</v>
      </c>
      <c r="C6370" s="19">
        <v>146452</v>
      </c>
      <c r="D6370" s="19">
        <v>19460.31798</v>
      </c>
      <c r="E6370" s="23">
        <v>0.42960474199999998</v>
      </c>
      <c r="F6370" s="23">
        <v>0.31132357799999999</v>
      </c>
      <c r="G6370" s="17">
        <v>0.79867806500000005</v>
      </c>
      <c r="H6370" s="17">
        <v>0.20132193500000001</v>
      </c>
      <c r="I6370" s="17">
        <v>0.97636370100000003</v>
      </c>
      <c r="J6370" s="17">
        <v>2.35E-2</v>
      </c>
      <c r="K6370" s="17">
        <v>8.8900000000000006E-5</v>
      </c>
    </row>
    <row r="6371" spans="1:11" x14ac:dyDescent="0.45">
      <c r="A6371" s="10" t="s">
        <v>55</v>
      </c>
      <c r="B6371" s="20">
        <v>0.82899999999999996</v>
      </c>
      <c r="C6371" s="19">
        <v>146679</v>
      </c>
      <c r="D6371" s="19">
        <v>19557.959900000002</v>
      </c>
      <c r="E6371" s="23">
        <v>0.430950218</v>
      </c>
      <c r="F6371" s="23">
        <v>0.31206050600000002</v>
      </c>
      <c r="G6371" s="17">
        <v>0.79882600800000003</v>
      </c>
      <c r="H6371" s="17">
        <v>0.201173992</v>
      </c>
      <c r="I6371" s="17">
        <v>0.97648911500000002</v>
      </c>
      <c r="J6371" s="17">
        <v>2.3400000000000001E-2</v>
      </c>
      <c r="K6371" s="17">
        <v>8.8399999999999994E-5</v>
      </c>
    </row>
    <row r="6372" spans="1:11" x14ac:dyDescent="0.45">
      <c r="A6372" s="10" t="s">
        <v>55</v>
      </c>
      <c r="B6372" s="20">
        <v>0.83</v>
      </c>
      <c r="C6372" s="19">
        <v>146855</v>
      </c>
      <c r="D6372" s="19">
        <v>19633.947789999998</v>
      </c>
      <c r="E6372" s="23">
        <v>0.43231350800000001</v>
      </c>
      <c r="F6372" s="23">
        <v>0.31312753399999999</v>
      </c>
      <c r="G6372" s="17">
        <v>0.79897177500000005</v>
      </c>
      <c r="H6372" s="17">
        <v>0.201028225</v>
      </c>
      <c r="I6372" s="17">
        <v>0.97657993899999995</v>
      </c>
      <c r="J6372" s="17">
        <v>2.3300000000000001E-2</v>
      </c>
      <c r="K6372" s="17">
        <v>8.81E-5</v>
      </c>
    </row>
    <row r="6373" spans="1:11" x14ac:dyDescent="0.45">
      <c r="A6373" s="10" t="s">
        <v>55</v>
      </c>
      <c r="B6373" s="20">
        <v>0.83099999999999996</v>
      </c>
      <c r="C6373" s="19">
        <v>147029</v>
      </c>
      <c r="D6373" s="19">
        <v>19709.30474</v>
      </c>
      <c r="E6373" s="23">
        <v>0.43424763900000002</v>
      </c>
      <c r="F6373" s="23">
        <v>0.31380167399999997</v>
      </c>
      <c r="G6373" s="17">
        <v>0.79909405600000005</v>
      </c>
      <c r="H6373" s="17">
        <v>0.200905944</v>
      </c>
      <c r="I6373" s="17">
        <v>0.97664511799999998</v>
      </c>
      <c r="J6373" s="17">
        <v>2.3300000000000001E-2</v>
      </c>
      <c r="K6373" s="17">
        <v>8.7800000000000006E-5</v>
      </c>
    </row>
    <row r="6374" spans="1:11" x14ac:dyDescent="0.45">
      <c r="A6374" s="10" t="s">
        <v>55</v>
      </c>
      <c r="B6374" s="20">
        <v>0.83199999999999996</v>
      </c>
      <c r="C6374" s="19">
        <v>147207</v>
      </c>
      <c r="D6374" s="19">
        <v>19786.79753</v>
      </c>
      <c r="E6374" s="23">
        <v>0.43590351799999999</v>
      </c>
      <c r="F6374" s="23">
        <v>0.314906138</v>
      </c>
      <c r="G6374" s="17">
        <v>0.79918074500000003</v>
      </c>
      <c r="H6374" s="17">
        <v>0.200819255</v>
      </c>
      <c r="I6374" s="17">
        <v>0.97674353899999999</v>
      </c>
      <c r="J6374" s="17">
        <v>2.3199999999999998E-2</v>
      </c>
      <c r="K6374" s="17">
        <v>8.7399999999999997E-5</v>
      </c>
    </row>
    <row r="6375" spans="1:11" x14ac:dyDescent="0.45">
      <c r="A6375" s="10" t="s">
        <v>55</v>
      </c>
      <c r="B6375" s="20">
        <v>0.83299999999999996</v>
      </c>
      <c r="C6375" s="19">
        <v>147382</v>
      </c>
      <c r="D6375" s="19">
        <v>19863.204979999999</v>
      </c>
      <c r="E6375" s="23">
        <v>0.43727171599999998</v>
      </c>
      <c r="F6375" s="23">
        <v>0.315806003</v>
      </c>
      <c r="G6375" s="17">
        <v>0.799215644</v>
      </c>
      <c r="H6375" s="17">
        <v>0.200784356</v>
      </c>
      <c r="I6375" s="17">
        <v>0.97682919899999998</v>
      </c>
      <c r="J6375" s="17">
        <v>2.3099999999999999E-2</v>
      </c>
      <c r="K6375" s="17">
        <v>8.7100000000000003E-5</v>
      </c>
    </row>
    <row r="6376" spans="1:11" x14ac:dyDescent="0.45">
      <c r="A6376" s="10" t="s">
        <v>55</v>
      </c>
      <c r="B6376" s="20">
        <v>0.83399999999999996</v>
      </c>
      <c r="C6376" s="19">
        <v>147557</v>
      </c>
      <c r="D6376" s="19">
        <v>19939.861499999999</v>
      </c>
      <c r="E6376" s="23">
        <v>0.43850546899999998</v>
      </c>
      <c r="F6376" s="23">
        <v>0.31671264300000002</v>
      </c>
      <c r="G6376" s="17">
        <v>0.79924368199999996</v>
      </c>
      <c r="H6376" s="17">
        <v>0.20075631799999999</v>
      </c>
      <c r="I6376" s="17">
        <v>0.97690559700000001</v>
      </c>
      <c r="J6376" s="17">
        <v>2.3E-2</v>
      </c>
      <c r="K6376" s="17">
        <v>8.6799999999999996E-5</v>
      </c>
    </row>
    <row r="6377" spans="1:11" x14ac:dyDescent="0.45">
      <c r="A6377" s="10" t="s">
        <v>55</v>
      </c>
      <c r="B6377" s="20">
        <v>0.83499999999999996</v>
      </c>
      <c r="C6377" s="19">
        <v>147738</v>
      </c>
      <c r="D6377" s="19">
        <v>20019.393609999999</v>
      </c>
      <c r="E6377" s="23">
        <v>0.440451651</v>
      </c>
      <c r="F6377" s="23">
        <v>0.31761382399999999</v>
      </c>
      <c r="G6377" s="17">
        <v>0.79932041899999995</v>
      </c>
      <c r="H6377" s="17">
        <v>0.200679581</v>
      </c>
      <c r="I6377" s="17">
        <v>0.97698972500000003</v>
      </c>
      <c r="J6377" s="17">
        <v>2.29E-2</v>
      </c>
      <c r="K6377" s="17">
        <v>8.6399999999999999E-5</v>
      </c>
    </row>
    <row r="6378" spans="1:11" x14ac:dyDescent="0.45">
      <c r="A6378" s="10" t="s">
        <v>55</v>
      </c>
      <c r="B6378" s="20">
        <v>0.83599999999999997</v>
      </c>
      <c r="C6378" s="19">
        <v>147910</v>
      </c>
      <c r="D6378" s="19">
        <v>20095.309160000001</v>
      </c>
      <c r="E6378" s="23">
        <v>0.44219186199999999</v>
      </c>
      <c r="F6378" s="23">
        <v>0.31853663399999999</v>
      </c>
      <c r="G6378" s="17">
        <v>0.79933743499999999</v>
      </c>
      <c r="H6378" s="17">
        <v>0.20066256499999999</v>
      </c>
      <c r="I6378" s="17">
        <v>0.97706304499999996</v>
      </c>
      <c r="J6378" s="17">
        <v>2.29E-2</v>
      </c>
      <c r="K6378" s="17">
        <v>8.6100000000000006E-5</v>
      </c>
    </row>
    <row r="6379" spans="1:11" x14ac:dyDescent="0.45">
      <c r="A6379" s="10" t="s">
        <v>55</v>
      </c>
      <c r="B6379" s="20">
        <v>0.83699999999999997</v>
      </c>
      <c r="C6379" s="19">
        <v>148093</v>
      </c>
      <c r="D6379" s="19">
        <v>20176.35425</v>
      </c>
      <c r="E6379" s="23">
        <v>0.44354398099999998</v>
      </c>
      <c r="F6379" s="23">
        <v>0.31938550500000001</v>
      </c>
      <c r="G6379" s="17">
        <v>0.79942333499999996</v>
      </c>
      <c r="H6379" s="17">
        <v>0.20057666499999999</v>
      </c>
      <c r="I6379" s="17">
        <v>0.97715671500000001</v>
      </c>
      <c r="J6379" s="17">
        <v>2.2800000000000001E-2</v>
      </c>
      <c r="K6379" s="17">
        <v>8.5799999999999998E-5</v>
      </c>
    </row>
    <row r="6380" spans="1:11" x14ac:dyDescent="0.45">
      <c r="A6380" s="10" t="s">
        <v>55</v>
      </c>
      <c r="B6380" s="20">
        <v>0.83799999999999997</v>
      </c>
      <c r="C6380" s="19">
        <v>148261</v>
      </c>
      <c r="D6380" s="19">
        <v>20250.981680000001</v>
      </c>
      <c r="E6380" s="23">
        <v>0.44479822499999999</v>
      </c>
      <c r="F6380" s="23">
        <v>0.32028881599999998</v>
      </c>
      <c r="G6380" s="17">
        <v>0.799542698</v>
      </c>
      <c r="H6380" s="17">
        <v>0.200457302</v>
      </c>
      <c r="I6380" s="17">
        <v>0.97723953600000002</v>
      </c>
      <c r="J6380" s="17">
        <v>2.2700000000000001E-2</v>
      </c>
      <c r="K6380" s="17">
        <v>8.5500000000000005E-5</v>
      </c>
    </row>
    <row r="6381" spans="1:11" x14ac:dyDescent="0.45">
      <c r="A6381" s="10" t="s">
        <v>55</v>
      </c>
      <c r="B6381" s="20">
        <v>0.83899999999999997</v>
      </c>
      <c r="C6381" s="19">
        <v>148438</v>
      </c>
      <c r="D6381" s="19">
        <v>20329.904409999999</v>
      </c>
      <c r="E6381" s="23">
        <v>0.446730566</v>
      </c>
      <c r="F6381" s="23">
        <v>0.32125748700000001</v>
      </c>
      <c r="G6381" s="17">
        <v>0.79970088500000003</v>
      </c>
      <c r="H6381" s="17">
        <v>0.200299115</v>
      </c>
      <c r="I6381" s="17">
        <v>0.97732909700000004</v>
      </c>
      <c r="J6381" s="17">
        <v>2.2599999999999999E-2</v>
      </c>
      <c r="K6381" s="17">
        <v>8.5099999999999995E-5</v>
      </c>
    </row>
    <row r="6382" spans="1:11" x14ac:dyDescent="0.45">
      <c r="A6382" s="10" t="s">
        <v>55</v>
      </c>
      <c r="B6382" s="20">
        <v>0.84</v>
      </c>
      <c r="C6382" s="19">
        <v>148619</v>
      </c>
      <c r="D6382" s="19">
        <v>20410.932929999999</v>
      </c>
      <c r="E6382" s="23">
        <v>0.44905083800000001</v>
      </c>
      <c r="F6382" s="23">
        <v>0.32216156499999998</v>
      </c>
      <c r="G6382" s="17">
        <v>0.79983716800000004</v>
      </c>
      <c r="H6382" s="17">
        <v>0.20016283200000001</v>
      </c>
      <c r="I6382" s="17">
        <v>0.97741418599999996</v>
      </c>
      <c r="J6382" s="17">
        <v>2.2499999999999999E-2</v>
      </c>
      <c r="K6382" s="17">
        <v>8.4800000000000001E-5</v>
      </c>
    </row>
    <row r="6383" spans="1:11" x14ac:dyDescent="0.45">
      <c r="A6383" s="10" t="s">
        <v>55</v>
      </c>
      <c r="B6383" s="20">
        <v>0.84099999999999997</v>
      </c>
      <c r="C6383" s="19">
        <v>148790</v>
      </c>
      <c r="D6383" s="19">
        <v>20487.88565</v>
      </c>
      <c r="E6383" s="23">
        <v>0.45038497100000002</v>
      </c>
      <c r="F6383" s="23">
        <v>0.32312418399999998</v>
      </c>
      <c r="G6383" s="17">
        <v>0.79991262900000004</v>
      </c>
      <c r="H6383" s="17">
        <v>0.20008737100000001</v>
      </c>
      <c r="I6383" s="17">
        <v>0.97748855199999996</v>
      </c>
      <c r="J6383" s="17">
        <v>2.24E-2</v>
      </c>
      <c r="K6383" s="17">
        <v>8.4499999999999994E-5</v>
      </c>
    </row>
    <row r="6384" spans="1:11" x14ac:dyDescent="0.45">
      <c r="A6384" s="10" t="s">
        <v>55</v>
      </c>
      <c r="B6384" s="20">
        <v>0.84199999999999997</v>
      </c>
      <c r="C6384" s="19">
        <v>148975</v>
      </c>
      <c r="D6384" s="19">
        <v>20571.330699999999</v>
      </c>
      <c r="E6384" s="23">
        <v>0.451863179</v>
      </c>
      <c r="F6384" s="23">
        <v>0.32401179299999999</v>
      </c>
      <c r="G6384" s="17">
        <v>0.79975163599999999</v>
      </c>
      <c r="H6384" s="17">
        <v>0.20024836400000001</v>
      </c>
      <c r="I6384" s="17">
        <v>0.97755836699999998</v>
      </c>
      <c r="J6384" s="17">
        <v>2.24E-2</v>
      </c>
      <c r="K6384" s="17">
        <v>8.4300000000000003E-5</v>
      </c>
    </row>
    <row r="6385" spans="1:11" x14ac:dyDescent="0.45">
      <c r="A6385" s="10" t="s">
        <v>55</v>
      </c>
      <c r="B6385" s="20">
        <v>0.84299999999999997</v>
      </c>
      <c r="C6385" s="19">
        <v>149152</v>
      </c>
      <c r="D6385" s="19">
        <v>20651.434949999999</v>
      </c>
      <c r="E6385" s="23">
        <v>0.45336506500000001</v>
      </c>
      <c r="F6385" s="23">
        <v>0.32499124600000001</v>
      </c>
      <c r="G6385" s="17">
        <v>0.79975461299999995</v>
      </c>
      <c r="H6385" s="17">
        <v>0.200245387</v>
      </c>
      <c r="I6385" s="17">
        <v>0.97764263900000004</v>
      </c>
      <c r="J6385" s="17">
        <v>2.23E-2</v>
      </c>
      <c r="K6385" s="17">
        <v>8.3900000000000006E-5</v>
      </c>
    </row>
    <row r="6386" spans="1:11" x14ac:dyDescent="0.45">
      <c r="A6386" s="10" t="s">
        <v>55</v>
      </c>
      <c r="B6386" s="20">
        <v>0.84399999999999997</v>
      </c>
      <c r="C6386" s="19">
        <v>149329</v>
      </c>
      <c r="D6386" s="19">
        <v>20731.86562</v>
      </c>
      <c r="E6386" s="23">
        <v>0.45513942099999999</v>
      </c>
      <c r="F6386" s="23">
        <v>0.32593877399999999</v>
      </c>
      <c r="G6386" s="17">
        <v>0.79984463800000005</v>
      </c>
      <c r="H6386" s="17">
        <v>0.200155362</v>
      </c>
      <c r="I6386" s="17">
        <v>0.97772541499999999</v>
      </c>
      <c r="J6386" s="17">
        <v>2.2200000000000001E-2</v>
      </c>
      <c r="K6386" s="17">
        <v>8.3599999999999999E-5</v>
      </c>
    </row>
    <row r="6387" spans="1:11" x14ac:dyDescent="0.45">
      <c r="A6387" s="10" t="s">
        <v>55</v>
      </c>
      <c r="B6387" s="20">
        <v>0.84499999999999997</v>
      </c>
      <c r="C6387" s="19">
        <v>149499</v>
      </c>
      <c r="D6387" s="19">
        <v>20809.346430000001</v>
      </c>
      <c r="E6387" s="23">
        <v>0.45606133700000001</v>
      </c>
      <c r="F6387" s="23">
        <v>0.32689532300000002</v>
      </c>
      <c r="G6387" s="17">
        <v>0.80001204000000004</v>
      </c>
      <c r="H6387" s="17">
        <v>0.19998795999999999</v>
      </c>
      <c r="I6387" s="17">
        <v>0.97780638099999995</v>
      </c>
      <c r="J6387" s="17">
        <v>2.2100000000000002E-2</v>
      </c>
      <c r="K6387" s="17">
        <v>8.3300000000000005E-5</v>
      </c>
    </row>
    <row r="6388" spans="1:11" x14ac:dyDescent="0.45">
      <c r="A6388" s="10" t="s">
        <v>55</v>
      </c>
      <c r="B6388" s="20">
        <v>0.84599999999999997</v>
      </c>
      <c r="C6388" s="19">
        <v>149677</v>
      </c>
      <c r="D6388" s="19">
        <v>20890.67815</v>
      </c>
      <c r="E6388" s="23">
        <v>0.45776741700000001</v>
      </c>
      <c r="F6388" s="23">
        <v>0.327824526</v>
      </c>
      <c r="G6388" s="17">
        <v>0.80002939699999998</v>
      </c>
      <c r="H6388" s="17">
        <v>0.199970603</v>
      </c>
      <c r="I6388" s="17">
        <v>0.97788501000000005</v>
      </c>
      <c r="J6388" s="17">
        <v>2.1999999999999999E-2</v>
      </c>
      <c r="K6388" s="17">
        <v>8.2999999999999998E-5</v>
      </c>
    </row>
    <row r="6389" spans="1:11" x14ac:dyDescent="0.45">
      <c r="A6389" s="10" t="s">
        <v>55</v>
      </c>
      <c r="B6389" s="20">
        <v>0.84699999999999998</v>
      </c>
      <c r="C6389" s="19">
        <v>149856</v>
      </c>
      <c r="D6389" s="19">
        <v>20972.719560000001</v>
      </c>
      <c r="E6389" s="23">
        <v>0.459606295</v>
      </c>
      <c r="F6389" s="23">
        <v>0.32875252799999999</v>
      </c>
      <c r="G6389" s="17">
        <v>0.80000800800000005</v>
      </c>
      <c r="H6389" s="17">
        <v>0.19999199200000001</v>
      </c>
      <c r="I6389" s="17">
        <v>0.97797176399999997</v>
      </c>
      <c r="J6389" s="17">
        <v>2.1899999999999999E-2</v>
      </c>
      <c r="K6389" s="17">
        <v>8.2700000000000004E-5</v>
      </c>
    </row>
    <row r="6390" spans="1:11" x14ac:dyDescent="0.45">
      <c r="A6390" s="10" t="s">
        <v>55</v>
      </c>
      <c r="B6390" s="20">
        <v>0.84799999999999998</v>
      </c>
      <c r="C6390" s="19">
        <v>150035</v>
      </c>
      <c r="D6390" s="19">
        <v>21055.202560000002</v>
      </c>
      <c r="E6390" s="23">
        <v>0.46178914399999998</v>
      </c>
      <c r="F6390" s="23">
        <v>0.32969716199999999</v>
      </c>
      <c r="G6390" s="17">
        <v>0.80006665099999996</v>
      </c>
      <c r="H6390" s="17">
        <v>0.19993334900000001</v>
      </c>
      <c r="I6390" s="17">
        <v>0.97804348600000002</v>
      </c>
      <c r="J6390" s="17">
        <v>2.1874109999999999E-2</v>
      </c>
      <c r="K6390" s="17">
        <v>8.2399999999999997E-5</v>
      </c>
    </row>
    <row r="6391" spans="1:11" x14ac:dyDescent="0.45">
      <c r="A6391" s="10" t="s">
        <v>55</v>
      </c>
      <c r="B6391" s="20">
        <v>0.84899999999999998</v>
      </c>
      <c r="C6391" s="19">
        <v>150212</v>
      </c>
      <c r="D6391" s="19">
        <v>21137.111789999999</v>
      </c>
      <c r="E6391" s="23">
        <v>0.46374552400000002</v>
      </c>
      <c r="F6391" s="23">
        <v>0.33069108699999999</v>
      </c>
      <c r="G6391" s="17">
        <v>0.800109179</v>
      </c>
      <c r="H6391" s="17">
        <v>0.199890821</v>
      </c>
      <c r="I6391" s="17">
        <v>0.97812612700000001</v>
      </c>
      <c r="J6391" s="17">
        <v>2.18E-2</v>
      </c>
      <c r="K6391" s="17">
        <v>8.2100000000000003E-5</v>
      </c>
    </row>
    <row r="6392" spans="1:11" x14ac:dyDescent="0.45">
      <c r="A6392" s="10" t="s">
        <v>55</v>
      </c>
      <c r="B6392" s="20">
        <v>0.85</v>
      </c>
      <c r="C6392" s="19">
        <v>150383</v>
      </c>
      <c r="D6392" s="19">
        <v>21216.722140000002</v>
      </c>
      <c r="E6392" s="23">
        <v>0.46660619800000003</v>
      </c>
      <c r="F6392" s="23">
        <v>0.331654752</v>
      </c>
      <c r="G6392" s="17">
        <v>0.80017688200000003</v>
      </c>
      <c r="H6392" s="17">
        <v>0.19982311799999999</v>
      </c>
      <c r="I6392" s="17">
        <v>0.97820409699999999</v>
      </c>
      <c r="J6392" s="17">
        <v>2.1700000000000001E-2</v>
      </c>
      <c r="K6392" s="17">
        <v>8.1799999999999996E-5</v>
      </c>
    </row>
    <row r="6393" spans="1:11" x14ac:dyDescent="0.45">
      <c r="A6393" s="10" t="s">
        <v>55</v>
      </c>
      <c r="B6393" s="20">
        <v>0.85099999999999998</v>
      </c>
      <c r="C6393" s="19">
        <v>150557</v>
      </c>
      <c r="D6393" s="19">
        <v>21298.11983</v>
      </c>
      <c r="E6393" s="23">
        <v>0.46856395299999998</v>
      </c>
      <c r="F6393" s="23">
        <v>0.33256962400000001</v>
      </c>
      <c r="G6393" s="17">
        <v>0.800268337</v>
      </c>
      <c r="H6393" s="17">
        <v>0.199731663</v>
      </c>
      <c r="I6393" s="17">
        <v>0.97827493600000004</v>
      </c>
      <c r="J6393" s="17">
        <v>2.1600000000000001E-2</v>
      </c>
      <c r="K6393" s="17">
        <v>8.1500000000000002E-5</v>
      </c>
    </row>
    <row r="6394" spans="1:11" x14ac:dyDescent="0.45">
      <c r="A6394" s="10" t="s">
        <v>55</v>
      </c>
      <c r="B6394" s="20">
        <v>0.85199999999999998</v>
      </c>
      <c r="C6394" s="19">
        <v>150732</v>
      </c>
      <c r="D6394" s="19">
        <v>21380.350269999999</v>
      </c>
      <c r="E6394" s="23">
        <v>0.47120364599999998</v>
      </c>
      <c r="F6394" s="23">
        <v>0.33358321699999999</v>
      </c>
      <c r="G6394" s="17">
        <v>0.80030783100000003</v>
      </c>
      <c r="H6394" s="17">
        <v>0.199692169</v>
      </c>
      <c r="I6394" s="17">
        <v>0.97834281099999998</v>
      </c>
      <c r="J6394" s="17">
        <v>2.1600000000000001E-2</v>
      </c>
      <c r="K6394" s="17">
        <v>8.1299999999999997E-5</v>
      </c>
    </row>
    <row r="6395" spans="1:11" x14ac:dyDescent="0.45">
      <c r="A6395" s="10" t="s">
        <v>55</v>
      </c>
      <c r="B6395" s="20">
        <v>0.85299999999999998</v>
      </c>
      <c r="C6395" s="19">
        <v>150918</v>
      </c>
      <c r="D6395" s="19">
        <v>21468.16013</v>
      </c>
      <c r="E6395" s="23">
        <v>0.47341065100000002</v>
      </c>
      <c r="F6395" s="23">
        <v>0.334522178</v>
      </c>
      <c r="G6395" s="17">
        <v>0.80042142100000002</v>
      </c>
      <c r="H6395" s="17">
        <v>0.19957857900000001</v>
      </c>
      <c r="I6395" s="17">
        <v>0.978429365</v>
      </c>
      <c r="J6395" s="17">
        <v>2.1499999999999998E-2</v>
      </c>
      <c r="K6395" s="17">
        <v>8.0900000000000001E-5</v>
      </c>
    </row>
    <row r="6396" spans="1:11" x14ac:dyDescent="0.45">
      <c r="A6396" s="10" t="s">
        <v>55</v>
      </c>
      <c r="B6396" s="20">
        <v>0.85399999999999998</v>
      </c>
      <c r="C6396" s="19">
        <v>151094</v>
      </c>
      <c r="D6396" s="19">
        <v>21551.753519999998</v>
      </c>
      <c r="E6396" s="23">
        <v>0.47632865099999999</v>
      </c>
      <c r="F6396" s="23">
        <v>0.335594114</v>
      </c>
      <c r="G6396" s="17">
        <v>0.80040239899999999</v>
      </c>
      <c r="H6396" s="17">
        <v>0.19959760100000001</v>
      </c>
      <c r="I6396" s="17">
        <v>0.97850107500000005</v>
      </c>
      <c r="J6396" s="17">
        <v>2.1399999999999999E-2</v>
      </c>
      <c r="K6396" s="17">
        <v>8.0599999999999994E-5</v>
      </c>
    </row>
    <row r="6397" spans="1:11" x14ac:dyDescent="0.45">
      <c r="A6397" s="10" t="s">
        <v>55</v>
      </c>
      <c r="B6397" s="20">
        <v>0.85499999999999998</v>
      </c>
      <c r="C6397" s="19">
        <v>151271</v>
      </c>
      <c r="D6397" s="19">
        <v>21636.279009999998</v>
      </c>
      <c r="E6397" s="23">
        <v>0.47883862900000002</v>
      </c>
      <c r="F6397" s="23">
        <v>0.33652194499999999</v>
      </c>
      <c r="G6397" s="17">
        <v>0.80046406800000003</v>
      </c>
      <c r="H6397" s="17">
        <v>0.199535932</v>
      </c>
      <c r="I6397" s="17">
        <v>0.978565299</v>
      </c>
      <c r="J6397" s="17">
        <v>2.1399999999999999E-2</v>
      </c>
      <c r="K6397" s="17">
        <v>8.0400000000000003E-5</v>
      </c>
    </row>
    <row r="6398" spans="1:11" x14ac:dyDescent="0.45">
      <c r="A6398" s="10" t="s">
        <v>55</v>
      </c>
      <c r="B6398" s="20">
        <v>0.85599999999999998</v>
      </c>
      <c r="C6398" s="19">
        <v>151450</v>
      </c>
      <c r="D6398" s="19">
        <v>21722.211770000002</v>
      </c>
      <c r="E6398" s="23">
        <v>0.48129450099999999</v>
      </c>
      <c r="F6398" s="23">
        <v>0.33759693899999998</v>
      </c>
      <c r="G6398" s="17">
        <v>0.80058105000000002</v>
      </c>
      <c r="H6398" s="17">
        <v>0.19941895000000001</v>
      </c>
      <c r="I6398" s="17">
        <v>0.97865376800000003</v>
      </c>
      <c r="J6398" s="17">
        <v>2.1299999999999999E-2</v>
      </c>
      <c r="K6398" s="17">
        <v>8.0099999999999995E-5</v>
      </c>
    </row>
    <row r="6399" spans="1:11" x14ac:dyDescent="0.45">
      <c r="A6399" s="10" t="s">
        <v>55</v>
      </c>
      <c r="B6399" s="20">
        <v>0.85699999999999998</v>
      </c>
      <c r="C6399" s="19">
        <v>151610</v>
      </c>
      <c r="D6399" s="19">
        <v>21799.405930000001</v>
      </c>
      <c r="E6399" s="23">
        <v>0.48337840500000001</v>
      </c>
      <c r="F6399" s="23">
        <v>0.33862218100000002</v>
      </c>
      <c r="G6399" s="17">
        <v>0.80067937499999997</v>
      </c>
      <c r="H6399" s="17">
        <v>0.199320625</v>
      </c>
      <c r="I6399" s="17">
        <v>0.97872953600000001</v>
      </c>
      <c r="J6399" s="17">
        <v>2.12E-2</v>
      </c>
      <c r="K6399" s="17">
        <v>7.9800000000000002E-5</v>
      </c>
    </row>
    <row r="6400" spans="1:11" x14ac:dyDescent="0.45">
      <c r="A6400" s="10" t="s">
        <v>55</v>
      </c>
      <c r="B6400" s="20">
        <v>0.85799999999999998</v>
      </c>
      <c r="C6400" s="19">
        <v>151794</v>
      </c>
      <c r="D6400" s="19">
        <v>21888.500049999999</v>
      </c>
      <c r="E6400" s="23">
        <v>0.48536763399999999</v>
      </c>
      <c r="F6400" s="23">
        <v>0.33958185200000002</v>
      </c>
      <c r="G6400" s="17">
        <v>0.80069699699999997</v>
      </c>
      <c r="H6400" s="17">
        <v>0.19930300300000001</v>
      </c>
      <c r="I6400" s="17">
        <v>0.978801386</v>
      </c>
      <c r="J6400" s="17">
        <v>2.1100000000000001E-2</v>
      </c>
      <c r="K6400" s="17">
        <v>7.9499999999999994E-5</v>
      </c>
    </row>
    <row r="6401" spans="1:11" x14ac:dyDescent="0.45">
      <c r="A6401" s="10" t="s">
        <v>55</v>
      </c>
      <c r="B6401" s="20">
        <v>0.85899999999999999</v>
      </c>
      <c r="C6401" s="19">
        <v>151936</v>
      </c>
      <c r="D6401" s="19">
        <v>21957.532090000001</v>
      </c>
      <c r="E6401" s="23">
        <v>0.486936166</v>
      </c>
      <c r="F6401" s="23">
        <v>0.340633248</v>
      </c>
      <c r="G6401" s="17">
        <v>0.80075821400000002</v>
      </c>
      <c r="H6401" s="17">
        <v>0.199241786</v>
      </c>
      <c r="I6401" s="17">
        <v>0.97885853700000003</v>
      </c>
      <c r="J6401" s="17">
        <v>2.1100000000000001E-2</v>
      </c>
      <c r="K6401" s="17">
        <v>7.9300000000000003E-5</v>
      </c>
    </row>
    <row r="6402" spans="1:11" x14ac:dyDescent="0.45">
      <c r="A6402" s="10" t="s">
        <v>55</v>
      </c>
      <c r="B6402" s="20">
        <v>0.86</v>
      </c>
      <c r="C6402" s="19">
        <v>152156</v>
      </c>
      <c r="D6402" s="19">
        <v>22064.849160000002</v>
      </c>
      <c r="E6402" s="23">
        <v>0.48873256900000001</v>
      </c>
      <c r="F6402" s="23">
        <v>0.34149906699999999</v>
      </c>
      <c r="G6402" s="17">
        <v>0.80075711800000005</v>
      </c>
      <c r="H6402" s="17">
        <v>0.19924288200000001</v>
      </c>
      <c r="I6402" s="17">
        <v>0.97894176399999999</v>
      </c>
      <c r="J6402" s="17">
        <v>2.1000000000000001E-2</v>
      </c>
      <c r="K6402" s="17">
        <v>7.8999999999999996E-5</v>
      </c>
    </row>
    <row r="6403" spans="1:11" x14ac:dyDescent="0.45">
      <c r="A6403" s="10" t="s">
        <v>55</v>
      </c>
      <c r="B6403" s="20">
        <v>0.86099999999999999</v>
      </c>
      <c r="C6403" s="19">
        <v>152334</v>
      </c>
      <c r="D6403" s="19">
        <v>22152.063569999998</v>
      </c>
      <c r="E6403" s="23">
        <v>0.49078858800000003</v>
      </c>
      <c r="F6403" s="23">
        <v>0.342734437</v>
      </c>
      <c r="G6403" s="17">
        <v>0.80068139699999996</v>
      </c>
      <c r="H6403" s="17">
        <v>0.19931860300000001</v>
      </c>
      <c r="I6403" s="17">
        <v>0.979020844</v>
      </c>
      <c r="J6403" s="17">
        <v>2.0899999999999998E-2</v>
      </c>
      <c r="K6403" s="17">
        <v>7.8700000000000002E-5</v>
      </c>
    </row>
    <row r="6404" spans="1:11" x14ac:dyDescent="0.45">
      <c r="A6404" s="10" t="s">
        <v>55</v>
      </c>
      <c r="B6404" s="20">
        <v>0.86199999999999999</v>
      </c>
      <c r="C6404" s="19">
        <v>152508</v>
      </c>
      <c r="D6404" s="19">
        <v>22237.65725</v>
      </c>
      <c r="E6404" s="23">
        <v>0.49358228300000001</v>
      </c>
      <c r="F6404" s="23">
        <v>0.34375237800000003</v>
      </c>
      <c r="G6404" s="17">
        <v>0.80077110699999998</v>
      </c>
      <c r="H6404" s="17">
        <v>0.19922889299999999</v>
      </c>
      <c r="I6404" s="17">
        <v>0.97909911999999999</v>
      </c>
      <c r="J6404" s="17">
        <v>2.0799999999999999E-2</v>
      </c>
      <c r="K6404" s="17">
        <v>7.8399999999999995E-5</v>
      </c>
    </row>
    <row r="6405" spans="1:11" x14ac:dyDescent="0.45">
      <c r="A6405" s="10" t="s">
        <v>55</v>
      </c>
      <c r="B6405" s="20">
        <v>0.86299999999999999</v>
      </c>
      <c r="C6405" s="19">
        <v>152666</v>
      </c>
      <c r="D6405" s="19">
        <v>22315.865529999999</v>
      </c>
      <c r="E6405" s="23">
        <v>0.49663129499999997</v>
      </c>
      <c r="F6405" s="23">
        <v>0.34481008299999999</v>
      </c>
      <c r="G6405" s="17">
        <v>0.80087249299999996</v>
      </c>
      <c r="H6405" s="17">
        <v>0.19912750700000001</v>
      </c>
      <c r="I6405" s="17">
        <v>0.97915747500000005</v>
      </c>
      <c r="J6405" s="17">
        <v>2.0799999999999999E-2</v>
      </c>
      <c r="K6405" s="17">
        <v>7.8200000000000003E-5</v>
      </c>
    </row>
    <row r="6406" spans="1:11" x14ac:dyDescent="0.45">
      <c r="A6406" s="10" t="s">
        <v>55</v>
      </c>
      <c r="B6406" s="20">
        <v>0.86399999999999999</v>
      </c>
      <c r="C6406" s="19">
        <v>152853</v>
      </c>
      <c r="D6406" s="19">
        <v>22408.876789999998</v>
      </c>
      <c r="E6406" s="23">
        <v>0.498172059</v>
      </c>
      <c r="F6406" s="23">
        <v>0.34578202600000002</v>
      </c>
      <c r="G6406" s="17">
        <v>0.80092638000000005</v>
      </c>
      <c r="H6406" s="17">
        <v>0.19907362000000001</v>
      </c>
      <c r="I6406" s="17">
        <v>0.97924005999999997</v>
      </c>
      <c r="J6406" s="17">
        <v>2.07E-2</v>
      </c>
      <c r="K6406" s="17">
        <v>7.7799999999999994E-5</v>
      </c>
    </row>
    <row r="6407" spans="1:11" x14ac:dyDescent="0.45">
      <c r="A6407" s="10" t="s">
        <v>55</v>
      </c>
      <c r="B6407" s="20">
        <v>0.86499999999999999</v>
      </c>
      <c r="C6407" s="19">
        <v>153014</v>
      </c>
      <c r="D6407" s="19">
        <v>22489.19456</v>
      </c>
      <c r="E6407" s="23">
        <v>0.499500844</v>
      </c>
      <c r="F6407" s="23">
        <v>0.34687119900000002</v>
      </c>
      <c r="G6407" s="17">
        <v>0.80098553100000003</v>
      </c>
      <c r="H6407" s="17">
        <v>0.199014469</v>
      </c>
      <c r="I6407" s="17">
        <v>0.97931090899999995</v>
      </c>
      <c r="J6407" s="17">
        <v>2.06E-2</v>
      </c>
      <c r="K6407" s="17">
        <v>7.7600000000000002E-5</v>
      </c>
    </row>
    <row r="6408" spans="1:11" x14ac:dyDescent="0.45">
      <c r="A6408" s="10" t="s">
        <v>55</v>
      </c>
      <c r="B6408" s="20">
        <v>0.86599999999999999</v>
      </c>
      <c r="C6408" s="19">
        <v>153215</v>
      </c>
      <c r="D6408" s="19">
        <v>22589.9028</v>
      </c>
      <c r="E6408" s="23">
        <v>0.50243048999999995</v>
      </c>
      <c r="F6408" s="23">
        <v>0.34783229900000001</v>
      </c>
      <c r="G6408" s="17">
        <v>0.80107039099999999</v>
      </c>
      <c r="H6408" s="17">
        <v>0.19892960900000001</v>
      </c>
      <c r="I6408" s="17">
        <v>0.97939773100000005</v>
      </c>
      <c r="J6408" s="17">
        <v>2.0500000000000001E-2</v>
      </c>
      <c r="K6408" s="17">
        <v>7.7200000000000006E-5</v>
      </c>
    </row>
    <row r="6409" spans="1:11" x14ac:dyDescent="0.45">
      <c r="A6409" s="10" t="s">
        <v>55</v>
      </c>
      <c r="B6409" s="20">
        <v>0.86699999999999999</v>
      </c>
      <c r="C6409" s="19">
        <v>153393</v>
      </c>
      <c r="D6409" s="19">
        <v>22679.556570000001</v>
      </c>
      <c r="E6409" s="23">
        <v>0.50506596199999998</v>
      </c>
      <c r="F6409" s="23">
        <v>0.34904895699999999</v>
      </c>
      <c r="G6409" s="17">
        <v>0.80111217599999995</v>
      </c>
      <c r="H6409" s="17">
        <v>0.19888782399999999</v>
      </c>
      <c r="I6409" s="17">
        <v>0.979465637</v>
      </c>
      <c r="J6409" s="17">
        <v>2.0500000000000001E-2</v>
      </c>
      <c r="K6409" s="17">
        <v>7.7000000000000001E-5</v>
      </c>
    </row>
    <row r="6410" spans="1:11" x14ac:dyDescent="0.45">
      <c r="A6410" s="10" t="s">
        <v>55</v>
      </c>
      <c r="B6410" s="20">
        <v>0.86799999999999999</v>
      </c>
      <c r="C6410" s="19">
        <v>153561</v>
      </c>
      <c r="D6410" s="19">
        <v>22764.558389999998</v>
      </c>
      <c r="E6410" s="23">
        <v>0.50700632499999998</v>
      </c>
      <c r="F6410" s="23">
        <v>0.35007832799999999</v>
      </c>
      <c r="G6410" s="17">
        <v>0.801225572</v>
      </c>
      <c r="H6410" s="17">
        <v>0.198774428</v>
      </c>
      <c r="I6410" s="17">
        <v>0.97953990099999999</v>
      </c>
      <c r="J6410" s="17">
        <v>2.0400000000000001E-2</v>
      </c>
      <c r="K6410" s="17">
        <v>7.6699999999999994E-5</v>
      </c>
    </row>
    <row r="6411" spans="1:11" x14ac:dyDescent="0.45">
      <c r="A6411" s="10" t="s">
        <v>55</v>
      </c>
      <c r="B6411" s="20">
        <v>0.86899999999999999</v>
      </c>
      <c r="C6411" s="19">
        <v>153731</v>
      </c>
      <c r="D6411" s="19">
        <v>22850.922760000001</v>
      </c>
      <c r="E6411" s="23">
        <v>0.50886936500000002</v>
      </c>
      <c r="F6411" s="23">
        <v>0.35116733500000002</v>
      </c>
      <c r="G6411" s="17">
        <v>0.80118518699999997</v>
      </c>
      <c r="H6411" s="17">
        <v>0.19881481300000001</v>
      </c>
      <c r="I6411" s="17">
        <v>0.97960957999999998</v>
      </c>
      <c r="J6411" s="17">
        <v>2.0299999999999999E-2</v>
      </c>
      <c r="K6411" s="17">
        <v>7.64E-5</v>
      </c>
    </row>
    <row r="6412" spans="1:11" x14ac:dyDescent="0.45">
      <c r="A6412" s="10" t="s">
        <v>55</v>
      </c>
      <c r="B6412" s="20">
        <v>0.87</v>
      </c>
      <c r="C6412" s="19">
        <v>153923</v>
      </c>
      <c r="D6412" s="19">
        <v>22948.857540000001</v>
      </c>
      <c r="E6412" s="23">
        <v>0.51157329500000004</v>
      </c>
      <c r="F6412" s="23">
        <v>0.352222537</v>
      </c>
      <c r="G6412" s="17">
        <v>0.80134223000000004</v>
      </c>
      <c r="H6412" s="17">
        <v>0.19865777000000001</v>
      </c>
      <c r="I6412" s="17">
        <v>0.97969192400000005</v>
      </c>
      <c r="J6412" s="17">
        <v>2.0199999999999999E-2</v>
      </c>
      <c r="K6412" s="17">
        <v>7.6100000000000007E-5</v>
      </c>
    </row>
    <row r="6413" spans="1:11" x14ac:dyDescent="0.45">
      <c r="A6413" s="10" t="s">
        <v>55</v>
      </c>
      <c r="B6413" s="20">
        <v>0.871</v>
      </c>
      <c r="C6413" s="19">
        <v>154097</v>
      </c>
      <c r="D6413" s="19">
        <v>23038.125700000001</v>
      </c>
      <c r="E6413" s="23">
        <v>0.51400374900000001</v>
      </c>
      <c r="F6413" s="23">
        <v>0.353377473</v>
      </c>
      <c r="G6413" s="17">
        <v>0.80153409900000006</v>
      </c>
      <c r="H6413" s="17">
        <v>0.198465901</v>
      </c>
      <c r="I6413" s="17">
        <v>0.97976783099999998</v>
      </c>
      <c r="J6413" s="17">
        <v>2.0199999999999999E-2</v>
      </c>
      <c r="K6413" s="17">
        <v>7.5799999999999999E-5</v>
      </c>
    </row>
    <row r="6414" spans="1:11" x14ac:dyDescent="0.45">
      <c r="A6414" s="10" t="s">
        <v>55</v>
      </c>
      <c r="B6414" s="20">
        <v>0.872</v>
      </c>
      <c r="C6414" s="19">
        <v>154273</v>
      </c>
      <c r="D6414" s="19">
        <v>23128.78586</v>
      </c>
      <c r="E6414" s="23">
        <v>0.51653198099999997</v>
      </c>
      <c r="F6414" s="23">
        <v>0.35447123800000002</v>
      </c>
      <c r="G6414" s="17">
        <v>0.80149475299999995</v>
      </c>
      <c r="H6414" s="17">
        <v>0.198505247</v>
      </c>
      <c r="I6414" s="17">
        <v>0.97984578300000003</v>
      </c>
      <c r="J6414" s="17">
        <v>2.01E-2</v>
      </c>
      <c r="K6414" s="17">
        <v>7.5500000000000006E-5</v>
      </c>
    </row>
    <row r="6415" spans="1:11" x14ac:dyDescent="0.45">
      <c r="A6415" s="10" t="s">
        <v>55</v>
      </c>
      <c r="B6415" s="20">
        <v>0.873</v>
      </c>
      <c r="C6415" s="19">
        <v>154437</v>
      </c>
      <c r="D6415" s="19">
        <v>23213.70217</v>
      </c>
      <c r="E6415" s="23">
        <v>0.51899241699999998</v>
      </c>
      <c r="F6415" s="23">
        <v>0.35557479199999997</v>
      </c>
      <c r="G6415" s="17">
        <v>0.80163432300000004</v>
      </c>
      <c r="H6415" s="17">
        <v>0.19836567699999999</v>
      </c>
      <c r="I6415" s="17">
        <v>0.97991328099999997</v>
      </c>
      <c r="J6415" s="17">
        <v>0.02</v>
      </c>
      <c r="K6415" s="17">
        <v>7.5300000000000001E-5</v>
      </c>
    </row>
    <row r="6416" spans="1:11" x14ac:dyDescent="0.45">
      <c r="A6416" s="10" t="s">
        <v>55</v>
      </c>
      <c r="B6416" s="20">
        <v>0.874</v>
      </c>
      <c r="C6416" s="19">
        <v>154629</v>
      </c>
      <c r="D6416" s="19">
        <v>23313.610100000002</v>
      </c>
      <c r="E6416" s="23">
        <v>0.52171055099999997</v>
      </c>
      <c r="F6416" s="23">
        <v>0.35662569399999999</v>
      </c>
      <c r="G6416" s="17">
        <v>0.80166074899999995</v>
      </c>
      <c r="H6416" s="17">
        <v>0.19833925099999999</v>
      </c>
      <c r="I6416" s="17">
        <v>0.97998194999999999</v>
      </c>
      <c r="J6416" s="17">
        <v>1.9900000000000001E-2</v>
      </c>
      <c r="K6416" s="17">
        <v>7.4999999999999993E-5</v>
      </c>
    </row>
    <row r="6417" spans="1:11" x14ac:dyDescent="0.45">
      <c r="A6417" s="10" t="s">
        <v>55</v>
      </c>
      <c r="B6417" s="20">
        <v>0.875</v>
      </c>
      <c r="C6417" s="19">
        <v>154806</v>
      </c>
      <c r="D6417" s="19">
        <v>23406.234049999999</v>
      </c>
      <c r="E6417" s="23">
        <v>0.52427960299999998</v>
      </c>
      <c r="F6417" s="23">
        <v>0.357743117</v>
      </c>
      <c r="G6417" s="17">
        <v>0.80186168499999999</v>
      </c>
      <c r="H6417" s="17">
        <v>0.19813831500000001</v>
      </c>
      <c r="I6417" s="17">
        <v>0.980066985</v>
      </c>
      <c r="J6417" s="17">
        <v>1.9900000000000001E-2</v>
      </c>
      <c r="K6417" s="17">
        <v>7.47E-5</v>
      </c>
    </row>
    <row r="6418" spans="1:11" x14ac:dyDescent="0.45">
      <c r="A6418" s="10" t="s">
        <v>55</v>
      </c>
      <c r="B6418" s="20">
        <v>0.876</v>
      </c>
      <c r="C6418" s="19">
        <v>154981</v>
      </c>
      <c r="D6418" s="19">
        <v>23498.144029999999</v>
      </c>
      <c r="E6418" s="23">
        <v>0.52604076300000002</v>
      </c>
      <c r="F6418" s="23">
        <v>0.358907798</v>
      </c>
      <c r="G6418" s="17">
        <v>0.80190475000000006</v>
      </c>
      <c r="H6418" s="17">
        <v>0.19809525</v>
      </c>
      <c r="I6418" s="17">
        <v>0.98013857999999998</v>
      </c>
      <c r="J6418" s="17">
        <v>1.9800000000000002E-2</v>
      </c>
      <c r="K6418" s="17">
        <v>7.4400000000000006E-5</v>
      </c>
    </row>
    <row r="6419" spans="1:11" x14ac:dyDescent="0.45">
      <c r="A6419" s="10" t="s">
        <v>55</v>
      </c>
      <c r="B6419" s="20">
        <v>0.877</v>
      </c>
      <c r="C6419" s="19">
        <v>155159</v>
      </c>
      <c r="D6419" s="19">
        <v>23592.002499999999</v>
      </c>
      <c r="E6419" s="23">
        <v>0.52890880699999998</v>
      </c>
      <c r="F6419" s="23">
        <v>0.36007577699999999</v>
      </c>
      <c r="G6419" s="17">
        <v>0.80203533100000002</v>
      </c>
      <c r="H6419" s="17">
        <v>0.19796466900000001</v>
      </c>
      <c r="I6419" s="17">
        <v>0.98020395800000004</v>
      </c>
      <c r="J6419" s="17">
        <v>1.9699999999999999E-2</v>
      </c>
      <c r="K6419" s="17">
        <v>7.4099999999999999E-5</v>
      </c>
    </row>
    <row r="6420" spans="1:11" x14ac:dyDescent="0.45">
      <c r="A6420" s="10" t="s">
        <v>55</v>
      </c>
      <c r="B6420" s="20">
        <v>0.878</v>
      </c>
      <c r="C6420" s="19">
        <v>155335</v>
      </c>
      <c r="D6420" s="19">
        <v>23685.351009999998</v>
      </c>
      <c r="E6420" s="23">
        <v>0.53144138799999996</v>
      </c>
      <c r="F6420" s="23">
        <v>0.36110771200000003</v>
      </c>
      <c r="G6420" s="17">
        <v>0.80216306699999995</v>
      </c>
      <c r="H6420" s="17">
        <v>0.19783693299999999</v>
      </c>
      <c r="I6420" s="17">
        <v>0.98027064799999997</v>
      </c>
      <c r="J6420" s="17">
        <v>1.9699999999999999E-2</v>
      </c>
      <c r="K6420" s="17">
        <v>7.3899999999999994E-5</v>
      </c>
    </row>
    <row r="6421" spans="1:11" x14ac:dyDescent="0.45">
      <c r="A6421" s="10" t="s">
        <v>55</v>
      </c>
      <c r="B6421" s="20">
        <v>0.879</v>
      </c>
      <c r="C6421" s="19">
        <v>155510</v>
      </c>
      <c r="D6421" s="19">
        <v>23778.718059999999</v>
      </c>
      <c r="E6421" s="23">
        <v>0.53481654199999995</v>
      </c>
      <c r="F6421" s="23">
        <v>0.36236638599999998</v>
      </c>
      <c r="G6421" s="17">
        <v>0.80216063299999996</v>
      </c>
      <c r="H6421" s="17">
        <v>0.19783936699999999</v>
      </c>
      <c r="I6421" s="17">
        <v>0.98033512499999997</v>
      </c>
      <c r="J6421" s="17">
        <v>1.9599999999999999E-2</v>
      </c>
      <c r="K6421" s="17">
        <v>7.36E-5</v>
      </c>
    </row>
    <row r="6422" spans="1:11" x14ac:dyDescent="0.45">
      <c r="A6422" s="10" t="s">
        <v>55</v>
      </c>
      <c r="B6422" s="20">
        <v>0.88</v>
      </c>
      <c r="C6422" s="19">
        <v>155678</v>
      </c>
      <c r="D6422" s="19">
        <v>23868.728770000002</v>
      </c>
      <c r="E6422" s="23">
        <v>0.53696981099999996</v>
      </c>
      <c r="F6422" s="23">
        <v>0.36350727500000002</v>
      </c>
      <c r="G6422" s="17">
        <v>0.80226493099999996</v>
      </c>
      <c r="H6422" s="17">
        <v>0.19773506900000001</v>
      </c>
      <c r="I6422" s="17">
        <v>0.98040859800000002</v>
      </c>
      <c r="J6422" s="17">
        <v>1.95E-2</v>
      </c>
      <c r="K6422" s="17">
        <v>7.3399999999999995E-5</v>
      </c>
    </row>
    <row r="6423" spans="1:11" x14ac:dyDescent="0.45">
      <c r="A6423" s="10" t="s">
        <v>55</v>
      </c>
      <c r="B6423" s="20">
        <v>0.88100000000000001</v>
      </c>
      <c r="C6423" s="19">
        <v>155867</v>
      </c>
      <c r="D6423" s="19">
        <v>23970.562399999999</v>
      </c>
      <c r="E6423" s="23">
        <v>0.54068038600000001</v>
      </c>
      <c r="F6423" s="23">
        <v>0.36459078299999997</v>
      </c>
      <c r="G6423" s="17">
        <v>0.802222408</v>
      </c>
      <c r="H6423" s="17">
        <v>0.197777592</v>
      </c>
      <c r="I6423" s="17">
        <v>0.98048804499999997</v>
      </c>
      <c r="J6423" s="17">
        <v>1.9400000000000001E-2</v>
      </c>
      <c r="K6423" s="17">
        <v>7.3100000000000001E-5</v>
      </c>
    </row>
    <row r="6424" spans="1:11" x14ac:dyDescent="0.45">
      <c r="A6424" s="10" t="s">
        <v>55</v>
      </c>
      <c r="B6424" s="20">
        <v>0.88200000000000001</v>
      </c>
      <c r="C6424" s="19">
        <v>156041</v>
      </c>
      <c r="D6424" s="19">
        <v>24064.895140000001</v>
      </c>
      <c r="E6424" s="23">
        <v>0.54362579</v>
      </c>
      <c r="F6424" s="23">
        <v>0.365832561</v>
      </c>
      <c r="G6424" s="17">
        <v>0.80228914200000001</v>
      </c>
      <c r="H6424" s="17">
        <v>0.19771085799999999</v>
      </c>
      <c r="I6424" s="17">
        <v>0.980558865</v>
      </c>
      <c r="J6424" s="17">
        <v>1.9400000000000001E-2</v>
      </c>
      <c r="K6424" s="17">
        <v>7.2799999999999994E-5</v>
      </c>
    </row>
    <row r="6425" spans="1:11" x14ac:dyDescent="0.45">
      <c r="A6425" s="10" t="s">
        <v>55</v>
      </c>
      <c r="B6425" s="20">
        <v>0.88300000000000001</v>
      </c>
      <c r="C6425" s="19">
        <v>156215</v>
      </c>
      <c r="D6425" s="19">
        <v>24159.612860000001</v>
      </c>
      <c r="E6425" s="23">
        <v>0.54500559199999998</v>
      </c>
      <c r="F6425" s="23">
        <v>0.36705422300000001</v>
      </c>
      <c r="G6425" s="17">
        <v>0.80235572799999999</v>
      </c>
      <c r="H6425" s="17">
        <v>0.19764427200000001</v>
      </c>
      <c r="I6425" s="17">
        <v>0.98063095300000003</v>
      </c>
      <c r="J6425" s="17">
        <v>1.9300000000000001E-2</v>
      </c>
      <c r="K6425" s="17">
        <v>7.25E-5</v>
      </c>
    </row>
    <row r="6426" spans="1:11" x14ac:dyDescent="0.45">
      <c r="A6426" s="10" t="s">
        <v>55</v>
      </c>
      <c r="B6426" s="20">
        <v>0.88400000000000001</v>
      </c>
      <c r="C6426" s="19">
        <v>156393</v>
      </c>
      <c r="D6426" s="19">
        <v>24256.936280000002</v>
      </c>
      <c r="E6426" s="23">
        <v>0.54898676700000004</v>
      </c>
      <c r="F6426" s="23">
        <v>0.36822761500000001</v>
      </c>
      <c r="G6426" s="17">
        <v>0.80247197800000003</v>
      </c>
      <c r="H6426" s="17">
        <v>0.197528022</v>
      </c>
      <c r="I6426" s="17">
        <v>0.98069954400000003</v>
      </c>
      <c r="J6426" s="17">
        <v>1.9199999999999998E-2</v>
      </c>
      <c r="K6426" s="17">
        <v>7.2299999999999996E-5</v>
      </c>
    </row>
    <row r="6427" spans="1:11" x14ac:dyDescent="0.45">
      <c r="A6427" s="10" t="s">
        <v>55</v>
      </c>
      <c r="B6427" s="20">
        <v>0.88500000000000001</v>
      </c>
      <c r="C6427" s="19">
        <v>156575</v>
      </c>
      <c r="D6427" s="19">
        <v>24357.099730000002</v>
      </c>
      <c r="E6427" s="23">
        <v>0.55185072499999999</v>
      </c>
      <c r="F6427" s="23">
        <v>0.369412886</v>
      </c>
      <c r="G6427" s="17">
        <v>0.80254829999999999</v>
      </c>
      <c r="H6427" s="17">
        <v>0.19745170000000001</v>
      </c>
      <c r="I6427" s="17">
        <v>0.98077484000000004</v>
      </c>
      <c r="J6427" s="17">
        <v>1.9199999999999998E-2</v>
      </c>
      <c r="K6427" s="17">
        <v>7.2000000000000002E-5</v>
      </c>
    </row>
    <row r="6428" spans="1:11" x14ac:dyDescent="0.45">
      <c r="A6428" s="10" t="s">
        <v>55</v>
      </c>
      <c r="B6428" s="20">
        <v>0.88600000000000001</v>
      </c>
      <c r="C6428" s="19">
        <v>156747</v>
      </c>
      <c r="D6428" s="19">
        <v>24452.285550000001</v>
      </c>
      <c r="E6428" s="23">
        <v>0.55497549700000004</v>
      </c>
      <c r="F6428" s="23">
        <v>0.37066114</v>
      </c>
      <c r="G6428" s="17">
        <v>0.80260547299999996</v>
      </c>
      <c r="H6428" s="17">
        <v>0.19739452699999999</v>
      </c>
      <c r="I6428" s="17">
        <v>0.98083211699999995</v>
      </c>
      <c r="J6428" s="17">
        <v>1.9099999999999999E-2</v>
      </c>
      <c r="K6428" s="17">
        <v>7.1699999999999995E-5</v>
      </c>
    </row>
    <row r="6429" spans="1:11" x14ac:dyDescent="0.45">
      <c r="A6429" s="10" t="s">
        <v>55</v>
      </c>
      <c r="B6429" s="20">
        <v>0.88700000000000001</v>
      </c>
      <c r="C6429" s="19">
        <v>156922</v>
      </c>
      <c r="D6429" s="19">
        <v>24549.78543</v>
      </c>
      <c r="E6429" s="23">
        <v>0.55855879200000003</v>
      </c>
      <c r="F6429" s="23">
        <v>0.37183860899999999</v>
      </c>
      <c r="G6429" s="17">
        <v>0.80257707700000003</v>
      </c>
      <c r="H6429" s="17">
        <v>0.197422923</v>
      </c>
      <c r="I6429" s="17">
        <v>0.98091200899999997</v>
      </c>
      <c r="J6429" s="17">
        <v>1.9E-2</v>
      </c>
      <c r="K6429" s="17">
        <v>7.1400000000000001E-5</v>
      </c>
    </row>
    <row r="6430" spans="1:11" x14ac:dyDescent="0.45">
      <c r="A6430" s="10" t="s">
        <v>55</v>
      </c>
      <c r="B6430" s="20">
        <v>0.88800000000000001</v>
      </c>
      <c r="C6430" s="19">
        <v>157104</v>
      </c>
      <c r="D6430" s="19">
        <v>24651.85644</v>
      </c>
      <c r="E6430" s="23">
        <v>0.562851298</v>
      </c>
      <c r="F6430" s="23">
        <v>0.37308685000000003</v>
      </c>
      <c r="G6430" s="17">
        <v>0.80259573299999998</v>
      </c>
      <c r="H6430" s="17">
        <v>0.19740426699999999</v>
      </c>
      <c r="I6430" s="17">
        <v>0.98099009199999998</v>
      </c>
      <c r="J6430" s="17">
        <v>1.89E-2</v>
      </c>
      <c r="K6430" s="17">
        <v>7.1099999999999994E-5</v>
      </c>
    </row>
    <row r="6431" spans="1:11" x14ac:dyDescent="0.45">
      <c r="A6431" s="10" t="s">
        <v>55</v>
      </c>
      <c r="B6431" s="20">
        <v>0.88900000000000001</v>
      </c>
      <c r="C6431" s="19">
        <v>157279</v>
      </c>
      <c r="D6431" s="19">
        <v>24750.699919999999</v>
      </c>
      <c r="E6431" s="23">
        <v>0.566483352</v>
      </c>
      <c r="F6431" s="23">
        <v>0.37436336999999997</v>
      </c>
      <c r="G6431" s="17">
        <v>0.80267549999999999</v>
      </c>
      <c r="H6431" s="17">
        <v>0.19732450000000001</v>
      </c>
      <c r="I6431" s="17">
        <v>0.98105527999999997</v>
      </c>
      <c r="J6431" s="17">
        <v>1.89E-2</v>
      </c>
      <c r="K6431" s="17">
        <v>7.0900000000000002E-5</v>
      </c>
    </row>
    <row r="6432" spans="1:11" x14ac:dyDescent="0.45">
      <c r="A6432" s="10" t="s">
        <v>55</v>
      </c>
      <c r="B6432" s="20">
        <v>0.89</v>
      </c>
      <c r="C6432" s="19">
        <v>157446</v>
      </c>
      <c r="D6432" s="19">
        <v>24845.55917</v>
      </c>
      <c r="E6432" s="23">
        <v>0.57003501400000001</v>
      </c>
      <c r="F6432" s="23">
        <v>0.37559839699999997</v>
      </c>
      <c r="G6432" s="17">
        <v>0.802732365</v>
      </c>
      <c r="H6432" s="17">
        <v>0.197267635</v>
      </c>
      <c r="I6432" s="17">
        <v>0.98111561899999999</v>
      </c>
      <c r="J6432" s="17">
        <v>1.8800000000000001E-2</v>
      </c>
      <c r="K6432" s="17">
        <v>7.0699999999999997E-5</v>
      </c>
    </row>
    <row r="6433" spans="1:11" x14ac:dyDescent="0.45">
      <c r="A6433" s="10" t="s">
        <v>55</v>
      </c>
      <c r="B6433" s="20">
        <v>0.89100000000000001</v>
      </c>
      <c r="C6433" s="19">
        <v>157627</v>
      </c>
      <c r="D6433" s="19">
        <v>24949.071790000002</v>
      </c>
      <c r="E6433" s="23">
        <v>0.57329757699999995</v>
      </c>
      <c r="F6433" s="23">
        <v>0.37681583299999999</v>
      </c>
      <c r="G6433" s="17">
        <v>0.80280662599999997</v>
      </c>
      <c r="H6433" s="17">
        <v>0.197193374</v>
      </c>
      <c r="I6433" s="17">
        <v>0.98119310900000001</v>
      </c>
      <c r="J6433" s="17">
        <v>1.8700000000000001E-2</v>
      </c>
      <c r="K6433" s="17">
        <v>7.0400000000000004E-5</v>
      </c>
    </row>
    <row r="6434" spans="1:11" x14ac:dyDescent="0.45">
      <c r="A6434" s="10" t="s">
        <v>55</v>
      </c>
      <c r="B6434" s="20">
        <v>0.89200000000000002</v>
      </c>
      <c r="C6434" s="19">
        <v>157810</v>
      </c>
      <c r="D6434" s="19">
        <v>25054.34981</v>
      </c>
      <c r="E6434" s="23">
        <v>0.57691431100000001</v>
      </c>
      <c r="F6434" s="23">
        <v>0.378122611</v>
      </c>
      <c r="G6434" s="17">
        <v>0.80294024500000005</v>
      </c>
      <c r="H6434" s="17">
        <v>0.197059755</v>
      </c>
      <c r="I6434" s="17">
        <v>0.98126854900000005</v>
      </c>
      <c r="J6434" s="17">
        <v>1.8700000000000001E-2</v>
      </c>
      <c r="K6434" s="17">
        <v>7.0099999999999996E-5</v>
      </c>
    </row>
    <row r="6435" spans="1:11" x14ac:dyDescent="0.45">
      <c r="A6435" s="10" t="s">
        <v>55</v>
      </c>
      <c r="B6435" s="20">
        <v>0.89300000000000002</v>
      </c>
      <c r="C6435" s="19">
        <v>157989</v>
      </c>
      <c r="D6435" s="19">
        <v>25157.9162</v>
      </c>
      <c r="E6435" s="23">
        <v>0.58012974699999997</v>
      </c>
      <c r="F6435" s="23">
        <v>0.37941590800000002</v>
      </c>
      <c r="G6435" s="17">
        <v>0.80303059099999996</v>
      </c>
      <c r="H6435" s="17">
        <v>0.19696940900000001</v>
      </c>
      <c r="I6435" s="17">
        <v>0.98132911899999997</v>
      </c>
      <c r="J6435" s="17">
        <v>1.8599999999999998E-2</v>
      </c>
      <c r="K6435" s="17">
        <v>6.9900000000000005E-5</v>
      </c>
    </row>
    <row r="6436" spans="1:11" x14ac:dyDescent="0.45">
      <c r="A6436" s="10" t="s">
        <v>55</v>
      </c>
      <c r="B6436" s="20">
        <v>0.89400000000000002</v>
      </c>
      <c r="C6436" s="19">
        <v>158159</v>
      </c>
      <c r="D6436" s="19">
        <v>25256.788250000001</v>
      </c>
      <c r="E6436" s="23">
        <v>0.58342700599999997</v>
      </c>
      <c r="F6436" s="23">
        <v>0.38071122699999999</v>
      </c>
      <c r="G6436" s="17">
        <v>0.80305262399999999</v>
      </c>
      <c r="H6436" s="17">
        <v>0.19694737600000001</v>
      </c>
      <c r="I6436" s="17">
        <v>0.98139521900000004</v>
      </c>
      <c r="J6436" s="17">
        <v>1.8499999999999999E-2</v>
      </c>
      <c r="K6436" s="17">
        <v>6.9599999999999998E-5</v>
      </c>
    </row>
    <row r="6437" spans="1:11" x14ac:dyDescent="0.45">
      <c r="A6437" s="10" t="s">
        <v>55</v>
      </c>
      <c r="B6437" s="20">
        <v>0.89500000000000002</v>
      </c>
      <c r="C6437" s="19">
        <v>158341</v>
      </c>
      <c r="D6437" s="19">
        <v>25363.338</v>
      </c>
      <c r="E6437" s="23">
        <v>0.58809166999999996</v>
      </c>
      <c r="F6437" s="23">
        <v>0.38199786699999999</v>
      </c>
      <c r="G6437" s="17">
        <v>0.80300111799999996</v>
      </c>
      <c r="H6437" s="17">
        <v>0.19699888199999999</v>
      </c>
      <c r="I6437" s="17">
        <v>0.98145115400000005</v>
      </c>
      <c r="J6437" s="17">
        <v>1.8499999999999999E-2</v>
      </c>
      <c r="K6437" s="17">
        <v>6.9400000000000006E-5</v>
      </c>
    </row>
    <row r="6438" spans="1:11" x14ac:dyDescent="0.45">
      <c r="A6438" s="10" t="s">
        <v>55</v>
      </c>
      <c r="B6438" s="20">
        <v>0.89600000000000002</v>
      </c>
      <c r="C6438" s="19">
        <v>158515</v>
      </c>
      <c r="D6438" s="19">
        <v>25465.952359999999</v>
      </c>
      <c r="E6438" s="23">
        <v>0.59113778500000003</v>
      </c>
      <c r="F6438" s="23">
        <v>0.38334268999999999</v>
      </c>
      <c r="G6438" s="17">
        <v>0.803034413</v>
      </c>
      <c r="H6438" s="17">
        <v>0.196965587</v>
      </c>
      <c r="I6438" s="17">
        <v>0.981518534</v>
      </c>
      <c r="J6438" s="17">
        <v>1.84E-2</v>
      </c>
      <c r="K6438" s="17">
        <v>6.9200000000000002E-5</v>
      </c>
    </row>
    <row r="6439" spans="1:11" x14ac:dyDescent="0.45">
      <c r="A6439" s="10" t="s">
        <v>55</v>
      </c>
      <c r="B6439" s="20">
        <v>0.89700000000000002</v>
      </c>
      <c r="C6439" s="19">
        <v>158692</v>
      </c>
      <c r="D6439" s="19">
        <v>25570.891319999999</v>
      </c>
      <c r="E6439" s="23">
        <v>0.59425339399999999</v>
      </c>
      <c r="F6439" s="23">
        <v>0.38463625200000001</v>
      </c>
      <c r="G6439" s="17">
        <v>0.80307766000000003</v>
      </c>
      <c r="H6439" s="17">
        <v>0.19692234</v>
      </c>
      <c r="I6439" s="17">
        <v>0.98158494299999999</v>
      </c>
      <c r="J6439" s="17">
        <v>1.83E-2</v>
      </c>
      <c r="K6439" s="17">
        <v>6.8899999999999994E-5</v>
      </c>
    </row>
    <row r="6440" spans="1:11" x14ac:dyDescent="0.45">
      <c r="A6440" s="10" t="s">
        <v>55</v>
      </c>
      <c r="B6440" s="20">
        <v>0.89800000000000002</v>
      </c>
      <c r="C6440" s="19">
        <v>158865</v>
      </c>
      <c r="D6440" s="19">
        <v>25674.012559999999</v>
      </c>
      <c r="E6440" s="23">
        <v>0.598165854</v>
      </c>
      <c r="F6440" s="23">
        <v>0.386007143</v>
      </c>
      <c r="G6440" s="17">
        <v>0.80319138899999998</v>
      </c>
      <c r="H6440" s="17">
        <v>0.19680861099999999</v>
      </c>
      <c r="I6440" s="17">
        <v>0.98164870199999998</v>
      </c>
      <c r="J6440" s="17">
        <v>1.83E-2</v>
      </c>
      <c r="K6440" s="17">
        <v>6.8700000000000003E-5</v>
      </c>
    </row>
    <row r="6441" spans="1:11" x14ac:dyDescent="0.45">
      <c r="A6441" s="10" t="s">
        <v>55</v>
      </c>
      <c r="B6441" s="20">
        <v>0.89900000000000002</v>
      </c>
      <c r="C6441" s="19">
        <v>159035</v>
      </c>
      <c r="D6441" s="19">
        <v>25775.855920000002</v>
      </c>
      <c r="E6441" s="23">
        <v>0.60019792900000002</v>
      </c>
      <c r="F6441" s="23">
        <v>0.38726311600000002</v>
      </c>
      <c r="G6441" s="17">
        <v>0.80320055300000004</v>
      </c>
      <c r="H6441" s="17">
        <v>0.19679944699999999</v>
      </c>
      <c r="I6441" s="17">
        <v>0.98170460199999998</v>
      </c>
      <c r="J6441" s="17">
        <v>1.8200000000000001E-2</v>
      </c>
      <c r="K6441" s="17">
        <v>6.8499999999999998E-5</v>
      </c>
    </row>
    <row r="6442" spans="1:11" x14ac:dyDescent="0.45">
      <c r="A6442" s="10" t="s">
        <v>55</v>
      </c>
      <c r="B6442" s="20">
        <v>0.9</v>
      </c>
      <c r="C6442" s="19">
        <v>159226</v>
      </c>
      <c r="D6442" s="19">
        <v>25890.797030000002</v>
      </c>
      <c r="E6442" s="23">
        <v>0.60363736800000001</v>
      </c>
      <c r="F6442" s="23">
        <v>0.388663918</v>
      </c>
      <c r="G6442" s="17">
        <v>0.80326077399999996</v>
      </c>
      <c r="H6442" s="17">
        <v>0.19673922599999999</v>
      </c>
      <c r="I6442" s="17">
        <v>0.98178479699999999</v>
      </c>
      <c r="J6442" s="17">
        <v>1.8100000000000002E-2</v>
      </c>
      <c r="K6442" s="17">
        <v>6.8100000000000002E-5</v>
      </c>
    </row>
    <row r="6443" spans="1:11" x14ac:dyDescent="0.45">
      <c r="A6443" s="10" t="s">
        <v>55</v>
      </c>
      <c r="B6443" s="20">
        <v>0.90100000000000002</v>
      </c>
      <c r="C6443" s="19">
        <v>159403</v>
      </c>
      <c r="D6443" s="19">
        <v>25998.048409999999</v>
      </c>
      <c r="E6443" s="23">
        <v>0.60821668100000004</v>
      </c>
      <c r="F6443" s="23">
        <v>0.39011697899999997</v>
      </c>
      <c r="G6443" s="17">
        <v>0.80330984999999999</v>
      </c>
      <c r="H6443" s="17">
        <v>0.19669015000000001</v>
      </c>
      <c r="I6443" s="17">
        <v>0.98183902999999995</v>
      </c>
      <c r="J6443" s="17">
        <v>1.8100000000000002E-2</v>
      </c>
      <c r="K6443" s="17">
        <v>6.7899999999999997E-5</v>
      </c>
    </row>
    <row r="6444" spans="1:11" x14ac:dyDescent="0.45">
      <c r="A6444" s="10" t="s">
        <v>55</v>
      </c>
      <c r="B6444" s="20">
        <v>0.90200000000000002</v>
      </c>
      <c r="C6444" s="19">
        <v>159572</v>
      </c>
      <c r="D6444" s="19">
        <v>26101.11721</v>
      </c>
      <c r="E6444" s="23">
        <v>0.61199832600000004</v>
      </c>
      <c r="F6444" s="23">
        <v>0.39143481099999999</v>
      </c>
      <c r="G6444" s="17">
        <v>0.80331762500000004</v>
      </c>
      <c r="H6444" s="17">
        <v>0.19668237499999999</v>
      </c>
      <c r="I6444" s="17">
        <v>0.98190834999999999</v>
      </c>
      <c r="J6444" s="17">
        <v>1.7999999999999999E-2</v>
      </c>
      <c r="K6444" s="17">
        <v>6.7600000000000003E-5</v>
      </c>
    </row>
    <row r="6445" spans="1:11" x14ac:dyDescent="0.45">
      <c r="A6445" s="10" t="s">
        <v>55</v>
      </c>
      <c r="B6445" s="20">
        <v>0.90300000000000002</v>
      </c>
      <c r="C6445" s="19">
        <v>159756</v>
      </c>
      <c r="D6445" s="19">
        <v>26214.095430000001</v>
      </c>
      <c r="E6445" s="23">
        <v>0.61624624400000005</v>
      </c>
      <c r="F6445" s="23">
        <v>0.39280546300000002</v>
      </c>
      <c r="G6445" s="17">
        <v>0.803431483</v>
      </c>
      <c r="H6445" s="17">
        <v>0.196568517</v>
      </c>
      <c r="I6445" s="17">
        <v>0.98197272099999999</v>
      </c>
      <c r="J6445" s="17">
        <v>1.7999999999999999E-2</v>
      </c>
      <c r="K6445" s="17">
        <v>6.7399999999999998E-5</v>
      </c>
    </row>
    <row r="6446" spans="1:11" x14ac:dyDescent="0.45">
      <c r="A6446" s="10" t="s">
        <v>55</v>
      </c>
      <c r="B6446" s="20">
        <v>0.90400000000000003</v>
      </c>
      <c r="C6446" s="19">
        <v>159916</v>
      </c>
      <c r="D6446" s="19">
        <v>26312.953259999998</v>
      </c>
      <c r="E6446" s="23">
        <v>0.61916969899999996</v>
      </c>
      <c r="F6446" s="23">
        <v>0.39428511700000002</v>
      </c>
      <c r="G6446" s="17">
        <v>0.80336551700000003</v>
      </c>
      <c r="H6446" s="17">
        <v>0.196634483</v>
      </c>
      <c r="I6446" s="17">
        <v>0.98204048799999999</v>
      </c>
      <c r="J6446" s="17">
        <v>1.7899999999999999E-2</v>
      </c>
      <c r="K6446" s="17">
        <v>6.7100000000000005E-5</v>
      </c>
    </row>
    <row r="6447" spans="1:11" x14ac:dyDescent="0.45">
      <c r="A6447" s="10" t="s">
        <v>55</v>
      </c>
      <c r="B6447" s="20">
        <v>0.90500000000000003</v>
      </c>
      <c r="C6447" s="19">
        <v>160099</v>
      </c>
      <c r="D6447" s="19">
        <v>26426.49222</v>
      </c>
      <c r="E6447" s="23">
        <v>0.62161960900000002</v>
      </c>
      <c r="F6447" s="23">
        <v>0.39559762799999998</v>
      </c>
      <c r="G6447" s="17">
        <v>0.80347784799999999</v>
      </c>
      <c r="H6447" s="17">
        <v>0.19652215200000001</v>
      </c>
      <c r="I6447" s="17">
        <v>0.98210510399999995</v>
      </c>
      <c r="J6447" s="17">
        <v>1.78E-2</v>
      </c>
      <c r="K6447" s="17">
        <v>6.69E-5</v>
      </c>
    </row>
    <row r="6448" spans="1:11" x14ac:dyDescent="0.45">
      <c r="A6448" s="10" t="s">
        <v>55</v>
      </c>
      <c r="B6448" s="20">
        <v>0.90600000000000003</v>
      </c>
      <c r="C6448" s="19">
        <v>160286</v>
      </c>
      <c r="D6448" s="19">
        <v>26542.989239999999</v>
      </c>
      <c r="E6448" s="23">
        <v>0.62519641800000003</v>
      </c>
      <c r="F6448" s="23">
        <v>0.39705453200000002</v>
      </c>
      <c r="G6448" s="17">
        <v>0.80335150899999996</v>
      </c>
      <c r="H6448" s="17">
        <v>0.19664849100000001</v>
      </c>
      <c r="I6448" s="17">
        <v>0.98212282900000003</v>
      </c>
      <c r="J6448" s="17">
        <v>1.78E-2</v>
      </c>
      <c r="K6448" s="17">
        <v>6.6699999999999995E-5</v>
      </c>
    </row>
    <row r="6449" spans="1:11" x14ac:dyDescent="0.45">
      <c r="A6449" s="10" t="s">
        <v>55</v>
      </c>
      <c r="B6449" s="20">
        <v>0.90700000000000003</v>
      </c>
      <c r="C6449" s="19">
        <v>160459</v>
      </c>
      <c r="D6449" s="19">
        <v>26651.424579999999</v>
      </c>
      <c r="E6449" s="23">
        <v>0.62846725800000003</v>
      </c>
      <c r="F6449" s="23">
        <v>0.39856244499999999</v>
      </c>
      <c r="G6449" s="17">
        <v>0.80348251000000004</v>
      </c>
      <c r="H6449" s="17">
        <v>0.19651748999999999</v>
      </c>
      <c r="I6449" s="17">
        <v>0.98218772700000001</v>
      </c>
      <c r="J6449" s="17">
        <v>1.77E-2</v>
      </c>
      <c r="K6449" s="17">
        <v>6.6400000000000001E-5</v>
      </c>
    </row>
    <row r="6450" spans="1:11" x14ac:dyDescent="0.45">
      <c r="A6450" s="10" t="s">
        <v>55</v>
      </c>
      <c r="B6450" s="20">
        <v>0.90800000000000003</v>
      </c>
      <c r="C6450" s="19">
        <v>160638</v>
      </c>
      <c r="D6450" s="19">
        <v>26764.336780000001</v>
      </c>
      <c r="E6450" s="23">
        <v>0.63359808699999998</v>
      </c>
      <c r="F6450" s="23">
        <v>0.39994338299999999</v>
      </c>
      <c r="G6450" s="17">
        <v>0.80339645699999995</v>
      </c>
      <c r="H6450" s="17">
        <v>0.19660354299999999</v>
      </c>
      <c r="I6450" s="17">
        <v>0.98225048999999998</v>
      </c>
      <c r="J6450" s="17">
        <v>1.77E-2</v>
      </c>
      <c r="K6450" s="17">
        <v>6.6199999999999996E-5</v>
      </c>
    </row>
    <row r="6451" spans="1:11" x14ac:dyDescent="0.45">
      <c r="A6451" s="10" t="s">
        <v>55</v>
      </c>
      <c r="B6451" s="20">
        <v>0.90900000000000003</v>
      </c>
      <c r="C6451" s="19">
        <v>160816</v>
      </c>
      <c r="D6451" s="19">
        <v>26877.5052</v>
      </c>
      <c r="E6451" s="23">
        <v>0.63761455099999997</v>
      </c>
      <c r="F6451" s="23">
        <v>0.40144736600000003</v>
      </c>
      <c r="G6451" s="17">
        <v>0.80343995599999996</v>
      </c>
      <c r="H6451" s="17">
        <v>0.19656004399999999</v>
      </c>
      <c r="I6451" s="17">
        <v>0.98231746900000005</v>
      </c>
      <c r="J6451" s="17">
        <v>1.7600000000000001E-2</v>
      </c>
      <c r="K6451" s="17">
        <v>6.5900000000000003E-5</v>
      </c>
    </row>
    <row r="6452" spans="1:11" x14ac:dyDescent="0.45">
      <c r="A6452" s="10" t="s">
        <v>55</v>
      </c>
      <c r="B6452" s="20">
        <v>0.91</v>
      </c>
      <c r="C6452" s="19">
        <v>160989</v>
      </c>
      <c r="D6452" s="19">
        <v>26988.351350000001</v>
      </c>
      <c r="E6452" s="23">
        <v>0.64247916599999999</v>
      </c>
      <c r="F6452" s="23">
        <v>0.40279497399999997</v>
      </c>
      <c r="G6452" s="17">
        <v>0.80358906500000005</v>
      </c>
      <c r="H6452" s="17">
        <v>0.19641093500000001</v>
      </c>
      <c r="I6452" s="17">
        <v>0.98238413700000005</v>
      </c>
      <c r="J6452" s="17">
        <v>1.7600000000000001E-2</v>
      </c>
      <c r="K6452" s="17">
        <v>6.5699999999999998E-5</v>
      </c>
    </row>
    <row r="6453" spans="1:11" x14ac:dyDescent="0.45">
      <c r="A6453" s="10" t="s">
        <v>55</v>
      </c>
      <c r="B6453" s="20">
        <v>0.91100000000000003</v>
      </c>
      <c r="C6453" s="19">
        <v>161142</v>
      </c>
      <c r="D6453" s="19">
        <v>27086.74555</v>
      </c>
      <c r="E6453" s="23">
        <v>0.64416683200000002</v>
      </c>
      <c r="F6453" s="23">
        <v>0.40424636899999999</v>
      </c>
      <c r="G6453" s="17">
        <v>0.80364523200000004</v>
      </c>
      <c r="H6453" s="17">
        <v>0.19635476800000001</v>
      </c>
      <c r="I6453" s="17">
        <v>0.98243578899999995</v>
      </c>
      <c r="J6453" s="17">
        <v>1.7500000000000002E-2</v>
      </c>
      <c r="K6453" s="17">
        <v>6.5500000000000006E-5</v>
      </c>
    </row>
    <row r="6454" spans="1:11" x14ac:dyDescent="0.45">
      <c r="A6454" s="10" t="s">
        <v>55</v>
      </c>
      <c r="B6454" s="20">
        <v>0.91200000000000003</v>
      </c>
      <c r="C6454" s="19">
        <v>161347</v>
      </c>
      <c r="D6454" s="19">
        <v>27219.02749</v>
      </c>
      <c r="E6454" s="23">
        <v>0.64730272799999999</v>
      </c>
      <c r="F6454" s="23">
        <v>0.40573846200000002</v>
      </c>
      <c r="G6454" s="17">
        <v>0.80375835900000003</v>
      </c>
      <c r="H6454" s="17">
        <v>0.19624164099999999</v>
      </c>
      <c r="I6454" s="17">
        <v>0.98251339000000004</v>
      </c>
      <c r="J6454" s="17">
        <v>1.7399999999999999E-2</v>
      </c>
      <c r="K6454" s="17">
        <v>6.5199999999999999E-5</v>
      </c>
    </row>
    <row r="6455" spans="1:11" x14ac:dyDescent="0.45">
      <c r="A6455" s="10" t="s">
        <v>55</v>
      </c>
      <c r="B6455" s="20">
        <v>0.91300000000000003</v>
      </c>
      <c r="C6455" s="19">
        <v>161523</v>
      </c>
      <c r="D6455" s="19">
        <v>27333.547869999999</v>
      </c>
      <c r="E6455" s="23">
        <v>0.65281135999999995</v>
      </c>
      <c r="F6455" s="23">
        <v>0.40738708499999998</v>
      </c>
      <c r="G6455" s="17">
        <v>0.80381122199999999</v>
      </c>
      <c r="H6455" s="17">
        <v>0.19618877800000001</v>
      </c>
      <c r="I6455" s="17">
        <v>0.982583172</v>
      </c>
      <c r="J6455" s="17">
        <v>1.7399999999999999E-2</v>
      </c>
      <c r="K6455" s="17">
        <v>6.4900000000000005E-5</v>
      </c>
    </row>
    <row r="6456" spans="1:11" x14ac:dyDescent="0.45">
      <c r="A6456" s="10" t="s">
        <v>55</v>
      </c>
      <c r="B6456" s="20">
        <v>0.91400000000000003</v>
      </c>
      <c r="C6456" s="19">
        <v>161693</v>
      </c>
      <c r="D6456" s="19">
        <v>27444.975740000002</v>
      </c>
      <c r="E6456" s="23">
        <v>0.65757630600000005</v>
      </c>
      <c r="F6456" s="23">
        <v>0.408910565</v>
      </c>
      <c r="G6456" s="17">
        <v>0.80393090599999995</v>
      </c>
      <c r="H6456" s="17">
        <v>0.196069094</v>
      </c>
      <c r="I6456" s="17">
        <v>0.98264100099999996</v>
      </c>
      <c r="J6456" s="17">
        <v>1.7299999999999999E-2</v>
      </c>
      <c r="K6456" s="17">
        <v>6.4700000000000001E-5</v>
      </c>
    </row>
    <row r="6457" spans="1:11" x14ac:dyDescent="0.45">
      <c r="A6457" s="10" t="s">
        <v>55</v>
      </c>
      <c r="B6457" s="20">
        <v>0.91500000000000004</v>
      </c>
      <c r="C6457" s="19">
        <v>161872</v>
      </c>
      <c r="D6457" s="19">
        <v>27563.138180000002</v>
      </c>
      <c r="E6457" s="23">
        <v>0.66234632100000002</v>
      </c>
      <c r="F6457" s="23">
        <v>0.41039995400000001</v>
      </c>
      <c r="G6457" s="17">
        <v>0.80397474499999999</v>
      </c>
      <c r="H6457" s="17">
        <v>0.19602525500000001</v>
      </c>
      <c r="I6457" s="17">
        <v>0.98271570799999997</v>
      </c>
      <c r="J6457" s="17">
        <v>1.72E-2</v>
      </c>
      <c r="K6457" s="17">
        <v>6.4399999999999993E-5</v>
      </c>
    </row>
    <row r="6458" spans="1:11" x14ac:dyDescent="0.45">
      <c r="A6458" s="10" t="s">
        <v>55</v>
      </c>
      <c r="B6458" s="20">
        <v>0.91600000000000004</v>
      </c>
      <c r="C6458" s="19">
        <v>162053</v>
      </c>
      <c r="D6458" s="19">
        <v>27683.329740000001</v>
      </c>
      <c r="E6458" s="23">
        <v>0.66610276400000001</v>
      </c>
      <c r="F6458" s="23">
        <v>0.41195636699999999</v>
      </c>
      <c r="G6458" s="17">
        <v>0.80395302800000001</v>
      </c>
      <c r="H6458" s="17">
        <v>0.19604697200000001</v>
      </c>
      <c r="I6458" s="17">
        <v>0.98277930099999999</v>
      </c>
      <c r="J6458" s="17">
        <v>1.72E-2</v>
      </c>
      <c r="K6458" s="17">
        <v>6.4200000000000002E-5</v>
      </c>
    </row>
    <row r="6459" spans="1:11" x14ac:dyDescent="0.45">
      <c r="A6459" s="10" t="s">
        <v>55</v>
      </c>
      <c r="B6459" s="20">
        <v>0.91700000000000004</v>
      </c>
      <c r="C6459" s="19">
        <v>162225</v>
      </c>
      <c r="D6459" s="19">
        <v>27798.2156</v>
      </c>
      <c r="E6459" s="23">
        <v>0.669540213</v>
      </c>
      <c r="F6459" s="23">
        <v>0.413418487</v>
      </c>
      <c r="G6459" s="17">
        <v>0.80392048100000002</v>
      </c>
      <c r="H6459" s="17">
        <v>0.19607951900000001</v>
      </c>
      <c r="I6459" s="17">
        <v>0.98282811599999997</v>
      </c>
      <c r="J6459" s="17">
        <v>1.7100000000000001E-2</v>
      </c>
      <c r="K6459" s="17">
        <v>6.3999999999999997E-5</v>
      </c>
    </row>
    <row r="6460" spans="1:11" x14ac:dyDescent="0.45">
      <c r="A6460" s="10" t="s">
        <v>55</v>
      </c>
      <c r="B6460" s="20">
        <v>0.91800000000000004</v>
      </c>
      <c r="C6460" s="19">
        <v>162405</v>
      </c>
      <c r="D6460" s="19">
        <v>27919.075980000001</v>
      </c>
      <c r="E6460" s="23">
        <v>0.67312861700000004</v>
      </c>
      <c r="F6460" s="23">
        <v>0.41508002599999999</v>
      </c>
      <c r="G6460" s="17">
        <v>0.80395307999999999</v>
      </c>
      <c r="H6460" s="17">
        <v>0.19604692000000001</v>
      </c>
      <c r="I6460" s="17">
        <v>0.982889927</v>
      </c>
      <c r="J6460" s="17">
        <v>1.7000000000000001E-2</v>
      </c>
      <c r="K6460" s="17">
        <v>6.3800000000000006E-5</v>
      </c>
    </row>
    <row r="6461" spans="1:11" x14ac:dyDescent="0.45">
      <c r="A6461" s="10" t="s">
        <v>55</v>
      </c>
      <c r="B6461" s="20">
        <v>0.91900000000000004</v>
      </c>
      <c r="C6461" s="19">
        <v>162578</v>
      </c>
      <c r="D6461" s="19">
        <v>28035.995739999998</v>
      </c>
      <c r="E6461" s="23">
        <v>0.67920302399999999</v>
      </c>
      <c r="F6461" s="23">
        <v>0.41659570299999998</v>
      </c>
      <c r="G6461" s="17">
        <v>0.80398946999999998</v>
      </c>
      <c r="H6461" s="17">
        <v>0.19601052999999999</v>
      </c>
      <c r="I6461" s="17">
        <v>0.982950938</v>
      </c>
      <c r="J6461" s="17">
        <v>1.7000000000000001E-2</v>
      </c>
      <c r="K6461" s="17">
        <v>6.3600000000000001E-5</v>
      </c>
    </row>
    <row r="6462" spans="1:11" x14ac:dyDescent="0.45">
      <c r="A6462" s="10" t="s">
        <v>55</v>
      </c>
      <c r="B6462" s="20">
        <v>0.92</v>
      </c>
      <c r="C6462" s="19">
        <v>162757</v>
      </c>
      <c r="D6462" s="19">
        <v>28158.014149999999</v>
      </c>
      <c r="E6462" s="23">
        <v>0.68426252600000004</v>
      </c>
      <c r="F6462" s="23">
        <v>0.41820707099999999</v>
      </c>
      <c r="G6462" s="17">
        <v>0.80403300600000005</v>
      </c>
      <c r="H6462" s="17">
        <v>0.19596699400000001</v>
      </c>
      <c r="I6462" s="17">
        <v>0.98301517500000002</v>
      </c>
      <c r="J6462" s="17">
        <v>1.6899999999999998E-2</v>
      </c>
      <c r="K6462" s="17">
        <v>6.3299999999999994E-5</v>
      </c>
    </row>
    <row r="6463" spans="1:11" x14ac:dyDescent="0.45">
      <c r="A6463" s="10" t="s">
        <v>55</v>
      </c>
      <c r="B6463" s="20">
        <v>0.92100000000000004</v>
      </c>
      <c r="C6463" s="19">
        <v>162928</v>
      </c>
      <c r="D6463" s="19">
        <v>28275.440259999999</v>
      </c>
      <c r="E6463" s="23">
        <v>0.69068213599999995</v>
      </c>
      <c r="F6463" s="23">
        <v>0.41987377199999998</v>
      </c>
      <c r="G6463" s="17">
        <v>0.80404841400000004</v>
      </c>
      <c r="H6463" s="17">
        <v>0.19595158600000001</v>
      </c>
      <c r="I6463" s="17">
        <v>0.98307890799999997</v>
      </c>
      <c r="J6463" s="17">
        <v>1.6899999999999998E-2</v>
      </c>
      <c r="K6463" s="17">
        <v>6.3100000000000002E-5</v>
      </c>
    </row>
    <row r="6464" spans="1:11" x14ac:dyDescent="0.45">
      <c r="A6464" s="10" t="s">
        <v>55</v>
      </c>
      <c r="B6464" s="20">
        <v>0.92200000000000004</v>
      </c>
      <c r="C6464" s="19">
        <v>163113</v>
      </c>
      <c r="D6464" s="19">
        <v>28403.7811</v>
      </c>
      <c r="E6464" s="23">
        <v>0.69743810500000003</v>
      </c>
      <c r="F6464" s="23">
        <v>0.42142903999999998</v>
      </c>
      <c r="G6464" s="17">
        <v>0.80421548300000001</v>
      </c>
      <c r="H6464" s="17">
        <v>0.19578451699999999</v>
      </c>
      <c r="I6464" s="17">
        <v>0.98314720700000002</v>
      </c>
      <c r="J6464" s="17">
        <v>1.6799999999999999E-2</v>
      </c>
      <c r="K6464" s="17">
        <v>6.2799999999999995E-5</v>
      </c>
    </row>
    <row r="6465" spans="1:11" x14ac:dyDescent="0.45">
      <c r="A6465" s="10" t="s">
        <v>55</v>
      </c>
      <c r="B6465" s="20">
        <v>0.92300000000000004</v>
      </c>
      <c r="C6465" s="19">
        <v>163281</v>
      </c>
      <c r="D6465" s="19">
        <v>28521.38522</v>
      </c>
      <c r="E6465" s="23">
        <v>0.70202941299999999</v>
      </c>
      <c r="F6465" s="23">
        <v>0.42305496100000001</v>
      </c>
      <c r="G6465" s="17">
        <v>0.80420257100000003</v>
      </c>
      <c r="H6465" s="17">
        <v>0.195797429</v>
      </c>
      <c r="I6465" s="17">
        <v>0.98321093000000004</v>
      </c>
      <c r="J6465" s="17">
        <v>1.67E-2</v>
      </c>
      <c r="K6465" s="17">
        <v>6.2600000000000004E-5</v>
      </c>
    </row>
    <row r="6466" spans="1:11" x14ac:dyDescent="0.45">
      <c r="A6466" s="10" t="s">
        <v>55</v>
      </c>
      <c r="B6466" s="20">
        <v>0.92400000000000004</v>
      </c>
      <c r="C6466" s="19">
        <v>163463</v>
      </c>
      <c r="D6466" s="19">
        <v>28649.81206</v>
      </c>
      <c r="E6466" s="23">
        <v>0.70828062400000003</v>
      </c>
      <c r="F6466" s="23">
        <v>0.42478426899999999</v>
      </c>
      <c r="G6466" s="17">
        <v>0.80427986799999995</v>
      </c>
      <c r="H6466" s="17">
        <v>0.19572013199999999</v>
      </c>
      <c r="I6466" s="17">
        <v>0.98327836700000004</v>
      </c>
      <c r="J6466" s="17">
        <v>1.67E-2</v>
      </c>
      <c r="K6466" s="17">
        <v>6.2299999999999996E-5</v>
      </c>
    </row>
    <row r="6467" spans="1:11" x14ac:dyDescent="0.45">
      <c r="A6467" s="10" t="s">
        <v>55</v>
      </c>
      <c r="B6467" s="20">
        <v>0.92500000000000004</v>
      </c>
      <c r="C6467" s="19">
        <v>163644</v>
      </c>
      <c r="D6467" s="19">
        <v>28778.517790000002</v>
      </c>
      <c r="E6467" s="23">
        <v>0.714551308</v>
      </c>
      <c r="F6467" s="23">
        <v>0.426484054</v>
      </c>
      <c r="G6467" s="17">
        <v>0.80434357499999998</v>
      </c>
      <c r="H6467" s="17">
        <v>0.19565642499999999</v>
      </c>
      <c r="I6467" s="17">
        <v>0.98331032200000001</v>
      </c>
      <c r="J6467" s="17">
        <v>1.66E-2</v>
      </c>
      <c r="K6467" s="17">
        <v>6.2100000000000005E-5</v>
      </c>
    </row>
    <row r="6468" spans="1:11" x14ac:dyDescent="0.45">
      <c r="A6468" s="10" t="s">
        <v>55</v>
      </c>
      <c r="B6468" s="20">
        <v>0.92600000000000005</v>
      </c>
      <c r="C6468" s="19">
        <v>163821</v>
      </c>
      <c r="D6468" s="19">
        <v>28905.497350000001</v>
      </c>
      <c r="E6468" s="23">
        <v>0.72049590100000005</v>
      </c>
      <c r="F6468" s="23">
        <v>0.428260998</v>
      </c>
      <c r="G6468" s="17">
        <v>0.80444509600000003</v>
      </c>
      <c r="H6468" s="17">
        <v>0.195554904</v>
      </c>
      <c r="I6468" s="17">
        <v>0.98337596500000002</v>
      </c>
      <c r="J6468" s="17">
        <v>1.66E-2</v>
      </c>
      <c r="K6468" s="17">
        <v>6.1799999999999998E-5</v>
      </c>
    </row>
    <row r="6469" spans="1:11" x14ac:dyDescent="0.45">
      <c r="A6469" s="10" t="s">
        <v>55</v>
      </c>
      <c r="B6469" s="20">
        <v>0.92700000000000005</v>
      </c>
      <c r="C6469" s="19">
        <v>163998</v>
      </c>
      <c r="D6469" s="19">
        <v>29033.51626</v>
      </c>
      <c r="E6469" s="23">
        <v>0.72560117999999996</v>
      </c>
      <c r="F6469" s="23">
        <v>0.42999446299999999</v>
      </c>
      <c r="G6469" s="17">
        <v>0.80448542099999998</v>
      </c>
      <c r="H6469" s="17">
        <v>0.19551457899999999</v>
      </c>
      <c r="I6469" s="17">
        <v>0.98344514100000002</v>
      </c>
      <c r="J6469" s="17">
        <v>1.6500000000000001E-2</v>
      </c>
      <c r="K6469" s="17">
        <v>6.1600000000000007E-5</v>
      </c>
    </row>
    <row r="6470" spans="1:11" x14ac:dyDescent="0.45">
      <c r="A6470" s="10" t="s">
        <v>55</v>
      </c>
      <c r="B6470" s="20">
        <v>0.92800000000000005</v>
      </c>
      <c r="C6470" s="19">
        <v>164174</v>
      </c>
      <c r="D6470" s="19">
        <v>29161.739229999999</v>
      </c>
      <c r="E6470" s="23">
        <v>0.73167973100000006</v>
      </c>
      <c r="F6470" s="23">
        <v>0.43166954699999999</v>
      </c>
      <c r="G6470" s="17">
        <v>0.80459146999999998</v>
      </c>
      <c r="H6470" s="17">
        <v>0.19540853</v>
      </c>
      <c r="I6470" s="17">
        <v>0.98350695700000001</v>
      </c>
      <c r="J6470" s="17">
        <v>1.6400000000000001E-2</v>
      </c>
      <c r="K6470" s="17">
        <v>6.1299999999999999E-5</v>
      </c>
    </row>
    <row r="6471" spans="1:11" x14ac:dyDescent="0.45">
      <c r="A6471" s="10" t="s">
        <v>55</v>
      </c>
      <c r="B6471" s="20">
        <v>0.92900000000000005</v>
      </c>
      <c r="C6471" s="19">
        <v>164344</v>
      </c>
      <c r="D6471" s="19">
        <v>29286.791700000002</v>
      </c>
      <c r="E6471" s="23">
        <v>0.73946423699999997</v>
      </c>
      <c r="F6471" s="23">
        <v>0.43351502400000003</v>
      </c>
      <c r="G6471" s="17">
        <v>0.80463539900000003</v>
      </c>
      <c r="H6471" s="17">
        <v>0.195364601</v>
      </c>
      <c r="I6471" s="17">
        <v>0.98356392199999998</v>
      </c>
      <c r="J6471" s="17">
        <v>1.6400000000000001E-2</v>
      </c>
      <c r="K6471" s="17">
        <v>6.1099999999999994E-5</v>
      </c>
    </row>
    <row r="6472" spans="1:11" x14ac:dyDescent="0.45">
      <c r="A6472" s="10" t="s">
        <v>55</v>
      </c>
      <c r="B6472" s="20">
        <v>0.93</v>
      </c>
      <c r="C6472" s="19">
        <v>164528</v>
      </c>
      <c r="D6472" s="19">
        <v>29423.35973</v>
      </c>
      <c r="E6472" s="23">
        <v>0.74550918099999997</v>
      </c>
      <c r="F6472" s="23">
        <v>0.435251732</v>
      </c>
      <c r="G6472" s="17">
        <v>0.80470801300000006</v>
      </c>
      <c r="H6472" s="17">
        <v>0.195291987</v>
      </c>
      <c r="I6472" s="17">
        <v>0.98361527100000001</v>
      </c>
      <c r="J6472" s="17">
        <v>1.6299999999999999E-2</v>
      </c>
      <c r="K6472" s="17">
        <v>6.0900000000000003E-5</v>
      </c>
    </row>
    <row r="6473" spans="1:11" x14ac:dyDescent="0.45">
      <c r="A6473" s="10" t="s">
        <v>55</v>
      </c>
      <c r="B6473" s="20">
        <v>0.93100000000000005</v>
      </c>
      <c r="C6473" s="19">
        <v>164693</v>
      </c>
      <c r="D6473" s="19">
        <v>29546.751779999999</v>
      </c>
      <c r="E6473" s="23">
        <v>0.75088887800000004</v>
      </c>
      <c r="F6473" s="23">
        <v>0.43705391999999998</v>
      </c>
      <c r="G6473" s="17">
        <v>0.80477008699999997</v>
      </c>
      <c r="H6473" s="17">
        <v>0.195229913</v>
      </c>
      <c r="I6473" s="17">
        <v>0.983676298</v>
      </c>
      <c r="J6473" s="17">
        <v>1.6299999999999999E-2</v>
      </c>
      <c r="K6473" s="17">
        <v>6.0699999999999998E-5</v>
      </c>
    </row>
    <row r="6474" spans="1:11" x14ac:dyDescent="0.45">
      <c r="A6474" s="10" t="s">
        <v>55</v>
      </c>
      <c r="B6474" s="20">
        <v>0.93200000000000005</v>
      </c>
      <c r="C6474" s="19">
        <v>164881</v>
      </c>
      <c r="D6474" s="19">
        <v>29688.59792</v>
      </c>
      <c r="E6474" s="23">
        <v>0.75689091600000002</v>
      </c>
      <c r="F6474" s="23">
        <v>0.43886594200000001</v>
      </c>
      <c r="G6474" s="17">
        <v>0.80489565200000002</v>
      </c>
      <c r="H6474" s="17">
        <v>0.19510434800000001</v>
      </c>
      <c r="I6474" s="17">
        <v>0.98374939900000002</v>
      </c>
      <c r="J6474" s="17">
        <v>1.6199999999999999E-2</v>
      </c>
      <c r="K6474" s="17">
        <v>6.0399999999999998E-5</v>
      </c>
    </row>
    <row r="6475" spans="1:11" x14ac:dyDescent="0.45">
      <c r="A6475" s="10" t="s">
        <v>55</v>
      </c>
      <c r="B6475" s="20">
        <v>0.93300000000000005</v>
      </c>
      <c r="C6475" s="19">
        <v>165057</v>
      </c>
      <c r="D6475" s="19">
        <v>29822.541689999998</v>
      </c>
      <c r="E6475" s="23">
        <v>0.765527442</v>
      </c>
      <c r="F6475" s="23">
        <v>0.440783225</v>
      </c>
      <c r="G6475" s="17">
        <v>0.80498857999999995</v>
      </c>
      <c r="H6475" s="17">
        <v>0.19501141999999999</v>
      </c>
      <c r="I6475" s="17">
        <v>0.98380723199999998</v>
      </c>
      <c r="J6475" s="17">
        <v>1.61E-2</v>
      </c>
      <c r="K6475" s="17">
        <v>6.02E-5</v>
      </c>
    </row>
    <row r="6476" spans="1:11" x14ac:dyDescent="0.45">
      <c r="A6476" s="10" t="s">
        <v>55</v>
      </c>
      <c r="B6476" s="20">
        <v>0.93400000000000005</v>
      </c>
      <c r="C6476" s="19">
        <v>165234</v>
      </c>
      <c r="D6476" s="19">
        <v>29958.777669999999</v>
      </c>
      <c r="E6476" s="23">
        <v>0.77418889099999999</v>
      </c>
      <c r="F6476" s="23">
        <v>0.44264967199999999</v>
      </c>
      <c r="G6476" s="17">
        <v>0.80514906100000005</v>
      </c>
      <c r="H6476" s="17">
        <v>0.194850939</v>
      </c>
      <c r="I6476" s="17">
        <v>0.98386106100000004</v>
      </c>
      <c r="J6476" s="17">
        <v>1.61E-2</v>
      </c>
      <c r="K6476" s="17">
        <v>6.0000000000000002E-5</v>
      </c>
    </row>
    <row r="6477" spans="1:11" x14ac:dyDescent="0.45">
      <c r="A6477" s="10" t="s">
        <v>55</v>
      </c>
      <c r="B6477" s="20">
        <v>0.93500000000000005</v>
      </c>
      <c r="C6477" s="19">
        <v>165408</v>
      </c>
      <c r="D6477" s="19">
        <v>30094.027340000001</v>
      </c>
      <c r="E6477" s="23">
        <v>0.78093495000000002</v>
      </c>
      <c r="F6477" s="23">
        <v>0.44462057799999999</v>
      </c>
      <c r="G6477" s="17">
        <v>0.80523916600000001</v>
      </c>
      <c r="H6477" s="17">
        <v>0.19476083399999999</v>
      </c>
      <c r="I6477" s="17">
        <v>0.98392502299999995</v>
      </c>
      <c r="J6477" s="17">
        <v>1.6E-2</v>
      </c>
      <c r="K6477" s="17">
        <v>5.9700000000000001E-5</v>
      </c>
    </row>
    <row r="6478" spans="1:11" x14ac:dyDescent="0.45">
      <c r="A6478" s="10" t="s">
        <v>55</v>
      </c>
      <c r="B6478" s="20">
        <v>0.93600000000000005</v>
      </c>
      <c r="C6478" s="19">
        <v>165583</v>
      </c>
      <c r="D6478" s="19">
        <v>30231.177189999999</v>
      </c>
      <c r="E6478" s="23">
        <v>0.78667705600000004</v>
      </c>
      <c r="F6478" s="23">
        <v>0.44653990399999999</v>
      </c>
      <c r="G6478" s="17">
        <v>0.80521551099999999</v>
      </c>
      <c r="H6478" s="17">
        <v>0.19478448900000001</v>
      </c>
      <c r="I6478" s="17">
        <v>0.98398866699999998</v>
      </c>
      <c r="J6478" s="17">
        <v>1.6E-2</v>
      </c>
      <c r="K6478" s="17">
        <v>5.9500000000000003E-5</v>
      </c>
    </row>
    <row r="6479" spans="1:11" x14ac:dyDescent="0.45">
      <c r="A6479" s="10" t="s">
        <v>55</v>
      </c>
      <c r="B6479" s="20">
        <v>0.93700000000000006</v>
      </c>
      <c r="C6479" s="19">
        <v>165762</v>
      </c>
      <c r="D6479" s="19">
        <v>30372.597180000001</v>
      </c>
      <c r="E6479" s="23">
        <v>0.79365954100000002</v>
      </c>
      <c r="F6479" s="23">
        <v>0.44843191100000002</v>
      </c>
      <c r="G6479" s="17">
        <v>0.80535345899999999</v>
      </c>
      <c r="H6479" s="17">
        <v>0.19464654100000001</v>
      </c>
      <c r="I6479" s="17">
        <v>0.98405416899999998</v>
      </c>
      <c r="J6479" s="17">
        <v>1.5900000000000001E-2</v>
      </c>
      <c r="K6479" s="17">
        <v>5.9200000000000002E-5</v>
      </c>
    </row>
    <row r="6480" spans="1:11" x14ac:dyDescent="0.45">
      <c r="A6480" s="10" t="s">
        <v>55</v>
      </c>
      <c r="B6480" s="20">
        <v>0.93799999999999994</v>
      </c>
      <c r="C6480" s="19">
        <v>165940</v>
      </c>
      <c r="D6480" s="19">
        <v>30514.278190000001</v>
      </c>
      <c r="E6480" s="23">
        <v>0.799408601</v>
      </c>
      <c r="F6480" s="23">
        <v>0.45047627699999998</v>
      </c>
      <c r="G6480" s="17">
        <v>0.80530914799999997</v>
      </c>
      <c r="H6480" s="17">
        <v>0.194690852</v>
      </c>
      <c r="I6480" s="17">
        <v>0.98410642999999998</v>
      </c>
      <c r="J6480" s="17">
        <v>1.5800000000000002E-2</v>
      </c>
      <c r="K6480" s="17">
        <v>5.8999999999999998E-5</v>
      </c>
    </row>
    <row r="6481" spans="1:11" x14ac:dyDescent="0.45">
      <c r="A6481" s="10" t="s">
        <v>55</v>
      </c>
      <c r="B6481" s="20">
        <v>0.93899999999999995</v>
      </c>
      <c r="C6481" s="19">
        <v>166118</v>
      </c>
      <c r="D6481" s="19">
        <v>30657.401010000001</v>
      </c>
      <c r="E6481" s="23">
        <v>0.80973473200000001</v>
      </c>
      <c r="F6481" s="23">
        <v>0.45249204500000001</v>
      </c>
      <c r="G6481" s="17">
        <v>0.80531309100000004</v>
      </c>
      <c r="H6481" s="17">
        <v>0.19468690899999999</v>
      </c>
      <c r="I6481" s="17">
        <v>0.98416376900000002</v>
      </c>
      <c r="J6481" s="17">
        <v>1.5800000000000002E-2</v>
      </c>
      <c r="K6481" s="17">
        <v>5.8799999999999999E-5</v>
      </c>
    </row>
    <row r="6482" spans="1:11" x14ac:dyDescent="0.45">
      <c r="A6482" s="10" t="s">
        <v>55</v>
      </c>
      <c r="B6482" s="20">
        <v>0.94</v>
      </c>
      <c r="C6482" s="19">
        <v>166291</v>
      </c>
      <c r="D6482" s="19">
        <v>30797.802240000001</v>
      </c>
      <c r="E6482" s="23">
        <v>0.81477707799999999</v>
      </c>
      <c r="F6482" s="23">
        <v>0.454500187</v>
      </c>
      <c r="G6482" s="17">
        <v>0.80539536099999998</v>
      </c>
      <c r="H6482" s="17">
        <v>0.194604639</v>
      </c>
      <c r="I6482" s="17">
        <v>0.98422548099999996</v>
      </c>
      <c r="J6482" s="17">
        <v>1.5699999999999999E-2</v>
      </c>
      <c r="K6482" s="17">
        <v>5.8600000000000001E-5</v>
      </c>
    </row>
    <row r="6483" spans="1:11" x14ac:dyDescent="0.45">
      <c r="A6483" s="10" t="s">
        <v>55</v>
      </c>
      <c r="B6483" s="20">
        <v>0.94099999999999995</v>
      </c>
      <c r="C6483" s="19">
        <v>166468</v>
      </c>
      <c r="D6483" s="19">
        <v>30942.81408</v>
      </c>
      <c r="E6483" s="23">
        <v>0.82416348800000006</v>
      </c>
      <c r="F6483" s="23">
        <v>0.456531558</v>
      </c>
      <c r="G6483" s="17">
        <v>0.805506163</v>
      </c>
      <c r="H6483" s="17">
        <v>0.194493837</v>
      </c>
      <c r="I6483" s="17">
        <v>0.98427872999999999</v>
      </c>
      <c r="J6483" s="17">
        <v>1.5699999999999999E-2</v>
      </c>
      <c r="K6483" s="17">
        <v>5.8400000000000003E-5</v>
      </c>
    </row>
    <row r="6484" spans="1:11" x14ac:dyDescent="0.45">
      <c r="A6484" s="10" t="s">
        <v>55</v>
      </c>
      <c r="B6484" s="20">
        <v>0.94199999999999995</v>
      </c>
      <c r="C6484" s="19">
        <v>166647</v>
      </c>
      <c r="D6484" s="19">
        <v>31091.099890000001</v>
      </c>
      <c r="E6484" s="23">
        <v>0.83241666599999997</v>
      </c>
      <c r="F6484" s="23">
        <v>0.45862475200000002</v>
      </c>
      <c r="G6484" s="17">
        <v>0.80550504999999994</v>
      </c>
      <c r="H6484" s="17">
        <v>0.19449495</v>
      </c>
      <c r="I6484" s="17">
        <v>0.98432845899999999</v>
      </c>
      <c r="J6484" s="17">
        <v>1.5599999999999999E-2</v>
      </c>
      <c r="K6484" s="17">
        <v>5.8199999999999998E-5</v>
      </c>
    </row>
    <row r="6485" spans="1:11" x14ac:dyDescent="0.45">
      <c r="A6485" s="10" t="s">
        <v>55</v>
      </c>
      <c r="B6485" s="20">
        <v>0.94299999999999995</v>
      </c>
      <c r="C6485" s="19">
        <v>166825</v>
      </c>
      <c r="D6485" s="19">
        <v>31240.005229999999</v>
      </c>
      <c r="E6485" s="23">
        <v>0.84117766699999996</v>
      </c>
      <c r="F6485" s="23">
        <v>0.46077187800000002</v>
      </c>
      <c r="G6485" s="17">
        <v>0.80558669299999996</v>
      </c>
      <c r="H6485" s="17">
        <v>0.19441330700000001</v>
      </c>
      <c r="I6485" s="17">
        <v>0.98439654200000004</v>
      </c>
      <c r="J6485" s="17">
        <v>1.55E-2</v>
      </c>
      <c r="K6485" s="17">
        <v>5.7899999999999998E-5</v>
      </c>
    </row>
    <row r="6486" spans="1:11" x14ac:dyDescent="0.45">
      <c r="A6486" s="10" t="s">
        <v>55</v>
      </c>
      <c r="B6486" s="20">
        <v>0.94399999999999995</v>
      </c>
      <c r="C6486" s="19">
        <v>167001</v>
      </c>
      <c r="D6486" s="19">
        <v>31388.88723</v>
      </c>
      <c r="E6486" s="23">
        <v>0.84881306400000001</v>
      </c>
      <c r="F6486" s="23">
        <v>0.46287970899999997</v>
      </c>
      <c r="G6486" s="17">
        <v>0.80573768999999995</v>
      </c>
      <c r="H6486" s="17">
        <v>0.19426230999999999</v>
      </c>
      <c r="I6486" s="17">
        <v>0.984465641</v>
      </c>
      <c r="J6486" s="17">
        <v>1.55E-2</v>
      </c>
      <c r="K6486" s="17">
        <v>5.77E-5</v>
      </c>
    </row>
    <row r="6487" spans="1:11" x14ac:dyDescent="0.45">
      <c r="A6487" s="10" t="s">
        <v>55</v>
      </c>
      <c r="B6487" s="20">
        <v>0.94499999999999995</v>
      </c>
      <c r="C6487" s="19">
        <v>167174</v>
      </c>
      <c r="D6487" s="19">
        <v>31536.486789999999</v>
      </c>
      <c r="E6487" s="23">
        <v>0.85757535900000004</v>
      </c>
      <c r="F6487" s="23">
        <v>0.46508437899999999</v>
      </c>
      <c r="G6487" s="17">
        <v>0.80583104999999999</v>
      </c>
      <c r="H6487" s="17">
        <v>0.19416895000000001</v>
      </c>
      <c r="I6487" s="17">
        <v>0.98452559900000003</v>
      </c>
      <c r="J6487" s="17">
        <v>1.54E-2</v>
      </c>
      <c r="K6487" s="17">
        <v>5.7399999999999999E-5</v>
      </c>
    </row>
    <row r="6488" spans="1:11" x14ac:dyDescent="0.45">
      <c r="A6488" s="10" t="s">
        <v>55</v>
      </c>
      <c r="B6488" s="20">
        <v>0.94599999999999995</v>
      </c>
      <c r="C6488" s="19">
        <v>167355</v>
      </c>
      <c r="D6488" s="19">
        <v>31692.814849999999</v>
      </c>
      <c r="E6488" s="23">
        <v>0.86874543000000004</v>
      </c>
      <c r="F6488" s="23">
        <v>0.46719633399999999</v>
      </c>
      <c r="G6488" s="17">
        <v>0.80584984000000004</v>
      </c>
      <c r="H6488" s="17">
        <v>0.19415015999999999</v>
      </c>
      <c r="I6488" s="17">
        <v>0.98458999700000005</v>
      </c>
      <c r="J6488" s="17">
        <v>1.54E-2</v>
      </c>
      <c r="K6488" s="17">
        <v>5.7200000000000001E-5</v>
      </c>
    </row>
    <row r="6489" spans="1:11" x14ac:dyDescent="0.45">
      <c r="A6489" s="10" t="s">
        <v>55</v>
      </c>
      <c r="B6489" s="20">
        <v>0.94699999999999995</v>
      </c>
      <c r="C6489" s="19">
        <v>167531</v>
      </c>
      <c r="D6489" s="19">
        <v>31846.815589999998</v>
      </c>
      <c r="E6489" s="23">
        <v>0.88026412399999998</v>
      </c>
      <c r="F6489" s="23">
        <v>0.46951752499999999</v>
      </c>
      <c r="G6489" s="17">
        <v>0.80589264100000002</v>
      </c>
      <c r="H6489" s="17">
        <v>0.19410735900000001</v>
      </c>
      <c r="I6489" s="17">
        <v>0.98464185100000001</v>
      </c>
      <c r="J6489" s="17">
        <v>1.5299999999999999E-2</v>
      </c>
      <c r="K6489" s="17">
        <v>5.7000000000000003E-5</v>
      </c>
    </row>
    <row r="6490" spans="1:11" x14ac:dyDescent="0.45">
      <c r="A6490" s="10" t="s">
        <v>55</v>
      </c>
      <c r="B6490" s="20">
        <v>0.94799999999999995</v>
      </c>
      <c r="C6490" s="19">
        <v>167707</v>
      </c>
      <c r="D6490" s="19">
        <v>32002.688419999999</v>
      </c>
      <c r="E6490" s="23">
        <v>0.890216538</v>
      </c>
      <c r="F6490" s="23">
        <v>0.47178941099999999</v>
      </c>
      <c r="G6490" s="17">
        <v>0.80589957499999998</v>
      </c>
      <c r="H6490" s="17">
        <v>0.19410042499999999</v>
      </c>
      <c r="I6490" s="17">
        <v>0.98470037200000005</v>
      </c>
      <c r="J6490" s="17">
        <v>1.52E-2</v>
      </c>
      <c r="K6490" s="17">
        <v>5.6799999999999998E-5</v>
      </c>
    </row>
    <row r="6491" spans="1:11" x14ac:dyDescent="0.45">
      <c r="A6491" s="10" t="s">
        <v>55</v>
      </c>
      <c r="B6491" s="20">
        <v>0.94899999999999995</v>
      </c>
      <c r="C6491" s="19">
        <v>167885</v>
      </c>
      <c r="D6491" s="19">
        <v>32162.287260000001</v>
      </c>
      <c r="E6491" s="23">
        <v>0.90162244599999997</v>
      </c>
      <c r="F6491" s="23">
        <v>0.474047463</v>
      </c>
      <c r="G6491" s="17">
        <v>0.80596241499999999</v>
      </c>
      <c r="H6491" s="17">
        <v>0.19403758500000001</v>
      </c>
      <c r="I6491" s="17">
        <v>0.98475911000000005</v>
      </c>
      <c r="J6491" s="17">
        <v>1.52E-2</v>
      </c>
      <c r="K6491" s="17">
        <v>5.6499999999999998E-5</v>
      </c>
    </row>
    <row r="6492" spans="1:11" x14ac:dyDescent="0.45">
      <c r="A6492" s="10" t="s">
        <v>55</v>
      </c>
      <c r="B6492" s="20">
        <v>0.95</v>
      </c>
      <c r="C6492" s="19">
        <v>168061</v>
      </c>
      <c r="D6492" s="19">
        <v>32321.717619999999</v>
      </c>
      <c r="E6492" s="23">
        <v>0.910365113</v>
      </c>
      <c r="F6492" s="23">
        <v>0.47641562300000001</v>
      </c>
      <c r="G6492" s="17">
        <v>0.80604066399999996</v>
      </c>
      <c r="H6492" s="17">
        <v>0.19395933600000001</v>
      </c>
      <c r="I6492" s="17">
        <v>0.98481980700000005</v>
      </c>
      <c r="J6492" s="17">
        <v>1.5100000000000001E-2</v>
      </c>
      <c r="K6492" s="17">
        <v>5.63E-5</v>
      </c>
    </row>
    <row r="6493" spans="1:11" x14ac:dyDescent="0.45">
      <c r="A6493" s="10" t="s">
        <v>55</v>
      </c>
      <c r="B6493" s="20">
        <v>0.95099999999999996</v>
      </c>
      <c r="C6493" s="19">
        <v>168236</v>
      </c>
      <c r="D6493" s="19">
        <v>32482.445090000001</v>
      </c>
      <c r="E6493" s="23">
        <v>0.92620408499999995</v>
      </c>
      <c r="F6493" s="23">
        <v>0.47882562299999998</v>
      </c>
      <c r="G6493" s="17">
        <v>0.80611165299999998</v>
      </c>
      <c r="H6493" s="17">
        <v>0.19388834699999999</v>
      </c>
      <c r="I6493" s="17">
        <v>0.98487805100000003</v>
      </c>
      <c r="J6493" s="17">
        <v>1.5100000000000001E-2</v>
      </c>
      <c r="K6493" s="17">
        <v>5.6100000000000002E-5</v>
      </c>
    </row>
    <row r="6494" spans="1:11" x14ac:dyDescent="0.45">
      <c r="A6494" s="10" t="s">
        <v>55</v>
      </c>
      <c r="B6494" s="20">
        <v>0.95199999999999996</v>
      </c>
      <c r="C6494" s="19">
        <v>168409</v>
      </c>
      <c r="D6494" s="19">
        <v>32643.553629999999</v>
      </c>
      <c r="E6494" s="23">
        <v>0.93731111899999997</v>
      </c>
      <c r="F6494" s="23">
        <v>0.481197508</v>
      </c>
      <c r="G6494" s="17">
        <v>0.80610893699999997</v>
      </c>
      <c r="H6494" s="17">
        <v>0.193891063</v>
      </c>
      <c r="I6494" s="17">
        <v>0.984940967</v>
      </c>
      <c r="J6494" s="17">
        <v>1.4999999999999999E-2</v>
      </c>
      <c r="K6494" s="17">
        <v>5.5899999999999997E-5</v>
      </c>
    </row>
    <row r="6495" spans="1:11" x14ac:dyDescent="0.45">
      <c r="A6495" s="10" t="s">
        <v>55</v>
      </c>
      <c r="B6495" s="20">
        <v>0.95299999999999996</v>
      </c>
      <c r="C6495" s="19">
        <v>168586</v>
      </c>
      <c r="D6495" s="19">
        <v>32810.400580000001</v>
      </c>
      <c r="E6495" s="23">
        <v>0.94830371300000005</v>
      </c>
      <c r="F6495" s="23">
        <v>0.48366631599999999</v>
      </c>
      <c r="G6495" s="17">
        <v>0.806134554</v>
      </c>
      <c r="H6495" s="17">
        <v>0.193865446</v>
      </c>
      <c r="I6495" s="17">
        <v>0.98499815099999999</v>
      </c>
      <c r="J6495" s="17">
        <v>1.49E-2</v>
      </c>
      <c r="K6495" s="17">
        <v>5.5600000000000003E-5</v>
      </c>
    </row>
    <row r="6496" spans="1:11" x14ac:dyDescent="0.45">
      <c r="A6496" s="10" t="s">
        <v>55</v>
      </c>
      <c r="B6496" s="20">
        <v>0.95399999999999996</v>
      </c>
      <c r="C6496" s="19">
        <v>168769</v>
      </c>
      <c r="D6496" s="19">
        <v>32985.220650000003</v>
      </c>
      <c r="E6496" s="23">
        <v>0.96177424199999995</v>
      </c>
      <c r="F6496" s="23">
        <v>0.48608843899999998</v>
      </c>
      <c r="G6496" s="17">
        <v>0.80620848599999995</v>
      </c>
      <c r="H6496" s="17">
        <v>0.193791514</v>
      </c>
      <c r="I6496" s="17">
        <v>0.98504756500000001</v>
      </c>
      <c r="J6496" s="17">
        <v>1.49E-2</v>
      </c>
      <c r="K6496" s="17">
        <v>5.5399999999999998E-5</v>
      </c>
    </row>
    <row r="6497" spans="1:11" x14ac:dyDescent="0.45">
      <c r="A6497" s="10" t="s">
        <v>55</v>
      </c>
      <c r="B6497" s="20">
        <v>0.95499999999999996</v>
      </c>
      <c r="C6497" s="19">
        <v>168945</v>
      </c>
      <c r="D6497" s="19">
        <v>33155.38751</v>
      </c>
      <c r="E6497" s="23">
        <v>0.97243440299999995</v>
      </c>
      <c r="F6497" s="23">
        <v>0.48881574300000002</v>
      </c>
      <c r="G6497" s="17">
        <v>0.80632158399999998</v>
      </c>
      <c r="H6497" s="17">
        <v>0.19367841599999999</v>
      </c>
      <c r="I6497" s="17">
        <v>0.98509710699999997</v>
      </c>
      <c r="J6497" s="17">
        <v>1.4800000000000001E-2</v>
      </c>
      <c r="K6497" s="17">
        <v>5.52E-5</v>
      </c>
    </row>
    <row r="6498" spans="1:11" x14ac:dyDescent="0.45">
      <c r="A6498" s="10" t="s">
        <v>55</v>
      </c>
      <c r="B6498" s="20">
        <v>0.95599999999999996</v>
      </c>
      <c r="C6498" s="19">
        <v>169121</v>
      </c>
      <c r="D6498" s="19">
        <v>33327.548150000002</v>
      </c>
      <c r="E6498" s="23">
        <v>0.98261925299999997</v>
      </c>
      <c r="F6498" s="23">
        <v>0.49135148099999998</v>
      </c>
      <c r="G6498" s="17">
        <v>0.80629253599999995</v>
      </c>
      <c r="H6498" s="17">
        <v>0.193707464</v>
      </c>
      <c r="I6498" s="17">
        <v>0.98515565400000005</v>
      </c>
      <c r="J6498" s="17">
        <v>1.4800000000000001E-2</v>
      </c>
      <c r="K6498" s="17">
        <v>5.5000000000000002E-5</v>
      </c>
    </row>
    <row r="6499" spans="1:11" x14ac:dyDescent="0.45">
      <c r="A6499" s="10" t="s">
        <v>55</v>
      </c>
      <c r="B6499" s="20">
        <v>0.95699999999999996</v>
      </c>
      <c r="C6499" s="19">
        <v>169298</v>
      </c>
      <c r="D6499" s="19">
        <v>33502.760170000001</v>
      </c>
      <c r="E6499" s="23">
        <v>0.99826148000000003</v>
      </c>
      <c r="F6499" s="23">
        <v>0.49400015200000003</v>
      </c>
      <c r="G6499" s="17">
        <v>0.806335574</v>
      </c>
      <c r="H6499" s="17">
        <v>0.193664426</v>
      </c>
      <c r="I6499" s="17">
        <v>0.98521663100000001</v>
      </c>
      <c r="J6499" s="17">
        <v>1.47E-2</v>
      </c>
      <c r="K6499" s="17">
        <v>5.4799999999999997E-5</v>
      </c>
    </row>
    <row r="6500" spans="1:11" x14ac:dyDescent="0.45">
      <c r="A6500" s="10" t="s">
        <v>55</v>
      </c>
      <c r="B6500" s="20">
        <v>0.95799999999999996</v>
      </c>
      <c r="C6500" s="19">
        <v>169473</v>
      </c>
      <c r="D6500" s="19">
        <v>33678.428010000003</v>
      </c>
      <c r="E6500" s="23">
        <v>1.010903876</v>
      </c>
      <c r="F6500" s="23">
        <v>0.49672029299999998</v>
      </c>
      <c r="G6500" s="17">
        <v>0.80643524300000002</v>
      </c>
      <c r="H6500" s="17">
        <v>0.193564757</v>
      </c>
      <c r="I6500" s="17">
        <v>0.98527231800000004</v>
      </c>
      <c r="J6500" s="17">
        <v>1.47E-2</v>
      </c>
      <c r="K6500" s="17">
        <v>5.4599999999999999E-5</v>
      </c>
    </row>
    <row r="6501" spans="1:11" x14ac:dyDescent="0.45">
      <c r="A6501" s="10" t="s">
        <v>55</v>
      </c>
      <c r="B6501" s="20">
        <v>0.95899999999999996</v>
      </c>
      <c r="C6501" s="19">
        <v>169653</v>
      </c>
      <c r="D6501" s="19">
        <v>33861.800029999999</v>
      </c>
      <c r="E6501" s="23">
        <v>1.026506412</v>
      </c>
      <c r="F6501" s="23">
        <v>0.49943951599999997</v>
      </c>
      <c r="G6501" s="17">
        <v>0.80643430999999999</v>
      </c>
      <c r="H6501" s="17">
        <v>0.19356569000000001</v>
      </c>
      <c r="I6501" s="17">
        <v>0.98533874499999996</v>
      </c>
      <c r="J6501" s="17">
        <v>1.46E-2</v>
      </c>
      <c r="K6501" s="17">
        <v>5.4299999999999998E-5</v>
      </c>
    </row>
    <row r="6502" spans="1:11" x14ac:dyDescent="0.45">
      <c r="A6502" s="10" t="s">
        <v>55</v>
      </c>
      <c r="B6502" s="20">
        <v>0.96</v>
      </c>
      <c r="C6502" s="19">
        <v>169828</v>
      </c>
      <c r="D6502" s="19">
        <v>34042.364289999998</v>
      </c>
      <c r="E6502" s="23">
        <v>1.039460278</v>
      </c>
      <c r="F6502" s="23">
        <v>0.50224115199999997</v>
      </c>
      <c r="G6502" s="17">
        <v>0.80657488799999999</v>
      </c>
      <c r="H6502" s="17">
        <v>0.19342511200000001</v>
      </c>
      <c r="I6502" s="17">
        <v>0.98532879799999995</v>
      </c>
      <c r="J6502" s="17">
        <v>1.46E-2</v>
      </c>
      <c r="K6502" s="17">
        <v>5.41E-5</v>
      </c>
    </row>
    <row r="6503" spans="1:11" x14ac:dyDescent="0.45">
      <c r="A6503" s="10" t="s">
        <v>55</v>
      </c>
      <c r="B6503" s="20">
        <v>0.96099999999999997</v>
      </c>
      <c r="C6503" s="19">
        <v>170006</v>
      </c>
      <c r="D6503" s="19">
        <v>34229.151940000003</v>
      </c>
      <c r="E6503" s="23">
        <v>1.0599088059999999</v>
      </c>
      <c r="F6503" s="23">
        <v>0.50508415699999998</v>
      </c>
      <c r="G6503" s="17">
        <v>0.80669505799999996</v>
      </c>
      <c r="H6503" s="17">
        <v>0.19330494200000001</v>
      </c>
      <c r="I6503" s="17">
        <v>0.98537384500000003</v>
      </c>
      <c r="J6503" s="17">
        <v>1.46E-2</v>
      </c>
      <c r="K6503" s="17">
        <v>5.3900000000000002E-5</v>
      </c>
    </row>
    <row r="6504" spans="1:11" x14ac:dyDescent="0.45">
      <c r="A6504" s="10" t="s">
        <v>55</v>
      </c>
      <c r="B6504" s="20">
        <v>0.96199999999999997</v>
      </c>
      <c r="C6504" s="19">
        <v>170182</v>
      </c>
      <c r="D6504" s="19">
        <v>34416.948669999998</v>
      </c>
      <c r="E6504" s="23">
        <v>1.0749172739999999</v>
      </c>
      <c r="F6504" s="23">
        <v>0.50797677799999996</v>
      </c>
      <c r="G6504" s="17">
        <v>0.80665992900000005</v>
      </c>
      <c r="H6504" s="17">
        <v>0.193340071</v>
      </c>
      <c r="I6504" s="17">
        <v>0.985429271</v>
      </c>
      <c r="J6504" s="17">
        <v>1.4500000000000001E-2</v>
      </c>
      <c r="K6504" s="17">
        <v>5.3699999999999997E-5</v>
      </c>
    </row>
    <row r="6505" spans="1:11" x14ac:dyDescent="0.45">
      <c r="A6505" s="10" t="s">
        <v>55</v>
      </c>
      <c r="B6505" s="20">
        <v>0.96299999999999997</v>
      </c>
      <c r="C6505" s="19">
        <v>170360</v>
      </c>
      <c r="D6505" s="19">
        <v>34610.079210000004</v>
      </c>
      <c r="E6505" s="23">
        <v>1.0941746720000001</v>
      </c>
      <c r="F6505" s="23">
        <v>0.51078600799999996</v>
      </c>
      <c r="G6505" s="17">
        <v>0.80677976100000004</v>
      </c>
      <c r="H6505" s="17">
        <v>0.19322023899999999</v>
      </c>
      <c r="I6505" s="17">
        <v>0.98549620900000001</v>
      </c>
      <c r="J6505" s="17">
        <v>1.4500000000000001E-2</v>
      </c>
      <c r="K6505" s="17">
        <v>5.3399999999999997E-5</v>
      </c>
    </row>
    <row r="6506" spans="1:11" x14ac:dyDescent="0.45">
      <c r="A6506" s="10" t="s">
        <v>55</v>
      </c>
      <c r="B6506" s="20">
        <v>0.96399999999999997</v>
      </c>
      <c r="C6506" s="19">
        <v>170536</v>
      </c>
      <c r="D6506" s="19">
        <v>34804.324769999999</v>
      </c>
      <c r="E6506" s="23">
        <v>1.1149387470000001</v>
      </c>
      <c r="F6506" s="23">
        <v>0.51383393200000005</v>
      </c>
      <c r="G6506" s="17">
        <v>0.80683843899999996</v>
      </c>
      <c r="H6506" s="17">
        <v>0.19316156100000001</v>
      </c>
      <c r="I6506" s="17">
        <v>0.98554171000000002</v>
      </c>
      <c r="J6506" s="17">
        <v>1.44E-2</v>
      </c>
      <c r="K6506" s="17">
        <v>5.3199999999999999E-5</v>
      </c>
    </row>
    <row r="6507" spans="1:11" x14ac:dyDescent="0.45">
      <c r="A6507" s="10" t="s">
        <v>55</v>
      </c>
      <c r="B6507" s="20">
        <v>0.96499999999999997</v>
      </c>
      <c r="C6507" s="19">
        <v>170711</v>
      </c>
      <c r="D6507" s="19">
        <v>35000.808019999997</v>
      </c>
      <c r="E6507" s="23">
        <v>1.1311307079999999</v>
      </c>
      <c r="F6507" s="23">
        <v>0.51705520699999996</v>
      </c>
      <c r="G6507" s="17">
        <v>0.80697787499999996</v>
      </c>
      <c r="H6507" s="17">
        <v>0.19302212499999999</v>
      </c>
      <c r="I6507" s="17">
        <v>0.98560635100000005</v>
      </c>
      <c r="J6507" s="17">
        <v>1.43E-2</v>
      </c>
      <c r="K6507" s="17">
        <v>5.3000000000000001E-5</v>
      </c>
    </row>
    <row r="6508" spans="1:11" x14ac:dyDescent="0.45">
      <c r="A6508" s="10" t="s">
        <v>55</v>
      </c>
      <c r="B6508" s="20">
        <v>0.96599999999999997</v>
      </c>
      <c r="C6508" s="19">
        <v>170887</v>
      </c>
      <c r="D6508" s="19">
        <v>35201.741220000004</v>
      </c>
      <c r="E6508" s="23">
        <v>1.1519555269999999</v>
      </c>
      <c r="F6508" s="23">
        <v>0.52013829899999997</v>
      </c>
      <c r="G6508" s="17">
        <v>0.80705963599999997</v>
      </c>
      <c r="H6508" s="17">
        <v>0.192940364</v>
      </c>
      <c r="I6508" s="17">
        <v>0.98567201400000004</v>
      </c>
      <c r="J6508" s="17">
        <v>1.43E-2</v>
      </c>
      <c r="K6508" s="17">
        <v>5.27E-5</v>
      </c>
    </row>
    <row r="6509" spans="1:11" x14ac:dyDescent="0.45">
      <c r="A6509" s="10" t="s">
        <v>55</v>
      </c>
      <c r="B6509" s="20">
        <v>0.96699999999999997</v>
      </c>
      <c r="C6509" s="19">
        <v>171066</v>
      </c>
      <c r="D6509" s="19">
        <v>35409.754630000003</v>
      </c>
      <c r="E6509" s="23">
        <v>1.1745676009999999</v>
      </c>
      <c r="F6509" s="23">
        <v>0.523426752</v>
      </c>
      <c r="G6509" s="17">
        <v>0.80718553100000001</v>
      </c>
      <c r="H6509" s="17">
        <v>0.19281446899999999</v>
      </c>
      <c r="I6509" s="17">
        <v>0.98572535699999997</v>
      </c>
      <c r="J6509" s="17">
        <v>1.4200000000000001E-2</v>
      </c>
      <c r="K6509" s="17">
        <v>5.2500000000000002E-5</v>
      </c>
    </row>
    <row r="6510" spans="1:11" x14ac:dyDescent="0.45">
      <c r="A6510" s="10" t="s">
        <v>55</v>
      </c>
      <c r="B6510" s="20">
        <v>0.96799999999999997</v>
      </c>
      <c r="C6510" s="19">
        <v>171243</v>
      </c>
      <c r="D6510" s="19">
        <v>35619.857300000003</v>
      </c>
      <c r="E6510" s="23">
        <v>1.2018325700000001</v>
      </c>
      <c r="F6510" s="23">
        <v>0.52682071799999997</v>
      </c>
      <c r="G6510" s="17">
        <v>0.80727387399999995</v>
      </c>
      <c r="H6510" s="17">
        <v>0.192726126</v>
      </c>
      <c r="I6510" s="17">
        <v>0.98577252699999995</v>
      </c>
      <c r="J6510" s="17">
        <v>1.4200000000000001E-2</v>
      </c>
      <c r="K6510" s="17">
        <v>5.2299999999999997E-5</v>
      </c>
    </row>
    <row r="6511" spans="1:11" x14ac:dyDescent="0.45">
      <c r="A6511" s="10" t="s">
        <v>55</v>
      </c>
      <c r="B6511" s="20">
        <v>0.96899999999999997</v>
      </c>
      <c r="C6511" s="19">
        <v>171420</v>
      </c>
      <c r="D6511" s="19">
        <v>35834.810169999997</v>
      </c>
      <c r="E6511" s="23">
        <v>1.2249929749999999</v>
      </c>
      <c r="F6511" s="23">
        <v>0.53021101599999998</v>
      </c>
      <c r="G6511" s="17">
        <v>0.80727453000000005</v>
      </c>
      <c r="H6511" s="17">
        <v>0.19272547000000001</v>
      </c>
      <c r="I6511" s="17">
        <v>0.98583200199999999</v>
      </c>
      <c r="J6511" s="17">
        <v>1.41E-2</v>
      </c>
      <c r="K6511" s="17">
        <v>5.1999999999999997E-5</v>
      </c>
    </row>
    <row r="6512" spans="1:11" x14ac:dyDescent="0.45">
      <c r="A6512" s="10" t="s">
        <v>55</v>
      </c>
      <c r="B6512" s="20">
        <v>0.97</v>
      </c>
      <c r="C6512" s="19">
        <v>171595</v>
      </c>
      <c r="D6512" s="19">
        <v>36051.585319999998</v>
      </c>
      <c r="E6512" s="23">
        <v>1.2510485330000001</v>
      </c>
      <c r="F6512" s="23">
        <v>0.53372587199999999</v>
      </c>
      <c r="G6512" s="17">
        <v>0.80727293899999997</v>
      </c>
      <c r="H6512" s="17">
        <v>0.19272706100000001</v>
      </c>
      <c r="I6512" s="17">
        <v>0.98583997099999998</v>
      </c>
      <c r="J6512" s="17">
        <v>1.41E-2</v>
      </c>
      <c r="K6512" s="17">
        <v>5.1799999999999999E-5</v>
      </c>
    </row>
    <row r="6513" spans="1:11" x14ac:dyDescent="0.45">
      <c r="A6513" s="10" t="s">
        <v>55</v>
      </c>
      <c r="B6513" s="20">
        <v>0.97099999999999997</v>
      </c>
      <c r="C6513" s="19">
        <v>171771</v>
      </c>
      <c r="D6513" s="19">
        <v>36274.302259999997</v>
      </c>
      <c r="E6513" s="23">
        <v>1.279675573</v>
      </c>
      <c r="F6513" s="23">
        <v>0.537288129</v>
      </c>
      <c r="G6513" s="17">
        <v>0.80742383799999995</v>
      </c>
      <c r="H6513" s="17">
        <v>0.192576162</v>
      </c>
      <c r="I6513" s="17">
        <v>0.98589976599999996</v>
      </c>
      <c r="J6513" s="17">
        <v>1.4E-2</v>
      </c>
      <c r="K6513" s="17">
        <v>5.1600000000000001E-5</v>
      </c>
    </row>
    <row r="6514" spans="1:11" x14ac:dyDescent="0.45">
      <c r="A6514" s="10" t="s">
        <v>55</v>
      </c>
      <c r="B6514" s="20">
        <v>0.97199999999999998</v>
      </c>
      <c r="C6514" s="19">
        <v>171950</v>
      </c>
      <c r="D6514" s="19">
        <v>36505.750160000003</v>
      </c>
      <c r="E6514" s="23">
        <v>1.3075689610000001</v>
      </c>
      <c r="F6514" s="23">
        <v>0.54090153500000004</v>
      </c>
      <c r="G6514" s="17">
        <v>0.80748473399999998</v>
      </c>
      <c r="H6514" s="17">
        <v>0.19251526599999999</v>
      </c>
      <c r="I6514" s="17">
        <v>0.98595808900000004</v>
      </c>
      <c r="J6514" s="17">
        <v>1.4E-2</v>
      </c>
      <c r="K6514" s="17">
        <v>5.1400000000000003E-5</v>
      </c>
    </row>
    <row r="6515" spans="1:11" x14ac:dyDescent="0.45">
      <c r="A6515" s="10" t="s">
        <v>55</v>
      </c>
      <c r="B6515" s="20">
        <v>0.97299999999999998</v>
      </c>
      <c r="C6515" s="19">
        <v>172126</v>
      </c>
      <c r="D6515" s="19">
        <v>36738.67325</v>
      </c>
      <c r="E6515" s="23">
        <v>1.3351916189999999</v>
      </c>
      <c r="F6515" s="23">
        <v>0.54463598199999996</v>
      </c>
      <c r="G6515" s="17">
        <v>0.80754214899999999</v>
      </c>
      <c r="H6515" s="17">
        <v>0.19245785100000001</v>
      </c>
      <c r="I6515" s="17">
        <v>0.98602526400000001</v>
      </c>
      <c r="J6515" s="17">
        <v>1.3899999999999999E-2</v>
      </c>
      <c r="K6515" s="17">
        <v>5.1100000000000002E-5</v>
      </c>
    </row>
    <row r="6516" spans="1:11" x14ac:dyDescent="0.45">
      <c r="A6516" s="10" t="s">
        <v>55</v>
      </c>
      <c r="B6516" s="20">
        <v>0.97399999999999998</v>
      </c>
      <c r="C6516" s="19">
        <v>172301</v>
      </c>
      <c r="D6516" s="19">
        <v>36975.2857</v>
      </c>
      <c r="E6516" s="23">
        <v>1.3680853150000001</v>
      </c>
      <c r="F6516" s="23">
        <v>0.54878072499999997</v>
      </c>
      <c r="G6516" s="17">
        <v>0.80762734999999997</v>
      </c>
      <c r="H6516" s="17">
        <v>0.19237265000000001</v>
      </c>
      <c r="I6516" s="17">
        <v>0.98606551899999995</v>
      </c>
      <c r="J6516" s="17">
        <v>1.3899999999999999E-2</v>
      </c>
      <c r="K6516" s="17">
        <v>5.0899999999999997E-5</v>
      </c>
    </row>
    <row r="6517" spans="1:11" x14ac:dyDescent="0.45">
      <c r="A6517" s="10" t="s">
        <v>55</v>
      </c>
      <c r="B6517" s="20">
        <v>0.97499999999999998</v>
      </c>
      <c r="C6517" s="19">
        <v>172480</v>
      </c>
      <c r="D6517" s="19">
        <v>37222.669099999999</v>
      </c>
      <c r="E6517" s="23">
        <v>1.3964614289999999</v>
      </c>
      <c r="F6517" s="23">
        <v>0.55269786600000004</v>
      </c>
      <c r="G6517" s="17">
        <v>0.80769944299999996</v>
      </c>
      <c r="H6517" s="17">
        <v>0.19230055700000001</v>
      </c>
      <c r="I6517" s="17">
        <v>0.98613343600000003</v>
      </c>
      <c r="J6517" s="17">
        <v>1.38E-2</v>
      </c>
      <c r="K6517" s="17">
        <v>5.0699999999999999E-5</v>
      </c>
    </row>
    <row r="6518" spans="1:11" x14ac:dyDescent="0.45">
      <c r="A6518" s="10" t="s">
        <v>55</v>
      </c>
      <c r="B6518" s="20">
        <v>0.97599999999999998</v>
      </c>
      <c r="C6518" s="19">
        <v>172656</v>
      </c>
      <c r="D6518" s="19">
        <v>37471.169269999999</v>
      </c>
      <c r="E6518" s="23">
        <v>1.4279348190000001</v>
      </c>
      <c r="F6518" s="23">
        <v>0.55694934500000004</v>
      </c>
      <c r="G6518" s="17">
        <v>0.80779121499999995</v>
      </c>
      <c r="H6518" s="17">
        <v>0.19220878499999999</v>
      </c>
      <c r="I6518" s="17">
        <v>0.98620344699999996</v>
      </c>
      <c r="J6518" s="17">
        <v>1.37E-2</v>
      </c>
      <c r="K6518" s="17">
        <v>5.0399999999999999E-5</v>
      </c>
    </row>
    <row r="6519" spans="1:11" x14ac:dyDescent="0.45">
      <c r="A6519" s="10" t="s">
        <v>55</v>
      </c>
      <c r="B6519" s="20">
        <v>0.97699999999999998</v>
      </c>
      <c r="C6519" s="19">
        <v>172834</v>
      </c>
      <c r="D6519" s="19">
        <v>37729.033230000001</v>
      </c>
      <c r="E6519" s="23">
        <v>1.469135608</v>
      </c>
      <c r="F6519" s="23">
        <v>0.56119315800000003</v>
      </c>
      <c r="G6519" s="17">
        <v>0.80792552399999995</v>
      </c>
      <c r="H6519" s="17">
        <v>0.19207447599999999</v>
      </c>
      <c r="I6519" s="17">
        <v>0.98625507700000004</v>
      </c>
      <c r="J6519" s="17">
        <v>1.37E-2</v>
      </c>
      <c r="K6519" s="17">
        <v>5.02E-5</v>
      </c>
    </row>
    <row r="6520" spans="1:11" x14ac:dyDescent="0.45">
      <c r="A6520" s="10" t="s">
        <v>55</v>
      </c>
      <c r="B6520" s="20">
        <v>0.97799999999999998</v>
      </c>
      <c r="C6520" s="19">
        <v>173009</v>
      </c>
      <c r="D6520" s="19">
        <v>37989.154540000003</v>
      </c>
      <c r="E6520" s="23">
        <v>1.5017986560000001</v>
      </c>
      <c r="F6520" s="23">
        <v>0.56559252100000001</v>
      </c>
      <c r="G6520" s="17">
        <v>0.80806200800000005</v>
      </c>
      <c r="H6520" s="17">
        <v>0.191937992</v>
      </c>
      <c r="I6520" s="17">
        <v>0.98630502799999997</v>
      </c>
      <c r="J6520" s="17">
        <v>1.3599999999999999E-2</v>
      </c>
      <c r="K6520" s="17">
        <v>5.0000000000000002E-5</v>
      </c>
    </row>
    <row r="6521" spans="1:11" x14ac:dyDescent="0.45">
      <c r="A6521" s="10" t="s">
        <v>55</v>
      </c>
      <c r="B6521" s="20">
        <v>0.97899999999999998</v>
      </c>
      <c r="C6521" s="19">
        <v>173179</v>
      </c>
      <c r="D6521" s="19">
        <v>38247.519160000003</v>
      </c>
      <c r="E6521" s="23">
        <v>1.536277594</v>
      </c>
      <c r="F6521" s="23">
        <v>0.57011341100000001</v>
      </c>
      <c r="G6521" s="17">
        <v>0.80819267900000002</v>
      </c>
      <c r="H6521" s="17">
        <v>0.191807321</v>
      </c>
      <c r="I6521" s="17">
        <v>0.98636038400000003</v>
      </c>
      <c r="J6521" s="17">
        <v>1.3599999999999999E-2</v>
      </c>
      <c r="K6521" s="17">
        <v>4.9799999999999998E-5</v>
      </c>
    </row>
    <row r="6522" spans="1:11" x14ac:dyDescent="0.45">
      <c r="A6522" s="10" t="s">
        <v>55</v>
      </c>
      <c r="B6522" s="20">
        <v>0.98</v>
      </c>
      <c r="C6522" s="19">
        <v>173364</v>
      </c>
      <c r="D6522" s="19">
        <v>38536.797610000001</v>
      </c>
      <c r="E6522" s="23">
        <v>1.58983845</v>
      </c>
      <c r="F6522" s="23">
        <v>0.57461386199999998</v>
      </c>
      <c r="G6522" s="17">
        <v>0.80831083699999995</v>
      </c>
      <c r="H6522" s="17">
        <v>0.191689163</v>
      </c>
      <c r="I6522" s="17">
        <v>0.98641846099999997</v>
      </c>
      <c r="J6522" s="17">
        <v>1.35E-2</v>
      </c>
      <c r="K6522" s="17">
        <v>4.9599999999999999E-5</v>
      </c>
    </row>
    <row r="6523" spans="1:11" x14ac:dyDescent="0.45">
      <c r="A6523" s="10" t="s">
        <v>55</v>
      </c>
      <c r="B6523" s="20">
        <v>0.98099999999999998</v>
      </c>
      <c r="C6523" s="19">
        <v>173541</v>
      </c>
      <c r="D6523" s="19">
        <v>38821.258329999997</v>
      </c>
      <c r="E6523" s="23">
        <v>1.6266981540000001</v>
      </c>
      <c r="F6523" s="23">
        <v>0.579585719</v>
      </c>
      <c r="G6523" s="17">
        <v>0.80836805099999998</v>
      </c>
      <c r="H6523" s="17">
        <v>0.191631949</v>
      </c>
      <c r="I6523" s="17">
        <v>0.98638737899999995</v>
      </c>
      <c r="J6523" s="17">
        <v>1.3599999999999999E-2</v>
      </c>
      <c r="K6523" s="17">
        <v>4.9400000000000001E-5</v>
      </c>
    </row>
    <row r="6524" spans="1:11" x14ac:dyDescent="0.45">
      <c r="A6524" s="10" t="s">
        <v>55</v>
      </c>
      <c r="B6524" s="20">
        <v>0.98199999999999998</v>
      </c>
      <c r="C6524" s="19">
        <v>173712</v>
      </c>
      <c r="D6524" s="19">
        <v>39103.173569999999</v>
      </c>
      <c r="E6524" s="23">
        <v>1.6708200120000001</v>
      </c>
      <c r="F6524" s="23">
        <v>0.584637662</v>
      </c>
      <c r="G6524" s="17">
        <v>0.80849336800000005</v>
      </c>
      <c r="H6524" s="17">
        <v>0.19150663200000001</v>
      </c>
      <c r="I6524" s="17">
        <v>0.98621218399999999</v>
      </c>
      <c r="J6524" s="17">
        <v>1.37E-2</v>
      </c>
      <c r="K6524" s="17">
        <v>4.9200000000000003E-5</v>
      </c>
    </row>
    <row r="6525" spans="1:11" x14ac:dyDescent="0.45">
      <c r="A6525" s="10" t="s">
        <v>55</v>
      </c>
      <c r="B6525" s="20">
        <v>0.98299999999999998</v>
      </c>
      <c r="C6525" s="19">
        <v>173894</v>
      </c>
      <c r="D6525" s="19">
        <v>39411.9427</v>
      </c>
      <c r="E6525" s="23">
        <v>1.7268282319999999</v>
      </c>
      <c r="F6525" s="23">
        <v>0.58966418899999995</v>
      </c>
      <c r="G6525" s="17">
        <v>0.80852703400000003</v>
      </c>
      <c r="H6525" s="17">
        <v>0.19147296599999999</v>
      </c>
      <c r="I6525" s="17">
        <v>0.98628147499999996</v>
      </c>
      <c r="J6525" s="17">
        <v>1.37E-2</v>
      </c>
      <c r="K6525" s="17">
        <v>4.8900000000000003E-5</v>
      </c>
    </row>
    <row r="6526" spans="1:11" x14ac:dyDescent="0.45">
      <c r="A6526" s="10" t="s">
        <v>55</v>
      </c>
      <c r="B6526" s="20">
        <v>0.98399999999999999</v>
      </c>
      <c r="C6526" s="19">
        <v>174070</v>
      </c>
      <c r="D6526" s="19">
        <v>39722.746099999997</v>
      </c>
      <c r="E6526" s="23">
        <v>1.7994360899999999</v>
      </c>
      <c r="F6526" s="23">
        <v>0.59510180899999998</v>
      </c>
      <c r="G6526" s="17">
        <v>0.80866892599999995</v>
      </c>
      <c r="H6526" s="17">
        <v>0.19133107399999999</v>
      </c>
      <c r="I6526" s="17">
        <v>0.98633272800000005</v>
      </c>
      <c r="J6526" s="17">
        <v>1.3599999999999999E-2</v>
      </c>
      <c r="K6526" s="17">
        <v>4.8699999999999998E-5</v>
      </c>
    </row>
    <row r="6527" spans="1:11" x14ac:dyDescent="0.45">
      <c r="A6527" s="10" t="s">
        <v>55</v>
      </c>
      <c r="B6527" s="20">
        <v>0.98499999999999999</v>
      </c>
      <c r="C6527" s="19">
        <v>174247</v>
      </c>
      <c r="D6527" s="19">
        <v>40047.103219999997</v>
      </c>
      <c r="E6527" s="23">
        <v>1.861232709</v>
      </c>
      <c r="F6527" s="23">
        <v>0.60070488499999997</v>
      </c>
      <c r="G6527" s="17">
        <v>0.80877719599999998</v>
      </c>
      <c r="H6527" s="17">
        <v>0.191222804</v>
      </c>
      <c r="I6527" s="17">
        <v>0.98639279499999999</v>
      </c>
      <c r="J6527" s="17">
        <v>1.3599999999999999E-2</v>
      </c>
      <c r="K6527" s="17">
        <v>4.85E-5</v>
      </c>
    </row>
    <row r="6528" spans="1:11" x14ac:dyDescent="0.45">
      <c r="A6528" s="10" t="s">
        <v>55</v>
      </c>
      <c r="B6528" s="20">
        <v>0.98599999999999999</v>
      </c>
      <c r="C6528" s="19">
        <v>174423</v>
      </c>
      <c r="D6528" s="19">
        <v>40381.65696</v>
      </c>
      <c r="E6528" s="23">
        <v>1.9406848029999999</v>
      </c>
      <c r="F6528" s="23">
        <v>0.60658532600000004</v>
      </c>
      <c r="G6528" s="17">
        <v>0.80883255099999996</v>
      </c>
      <c r="H6528" s="17">
        <v>0.19116744899999999</v>
      </c>
      <c r="I6528" s="17">
        <v>0.98645665800000004</v>
      </c>
      <c r="J6528" s="17">
        <v>1.35E-2</v>
      </c>
      <c r="K6528" s="17">
        <v>4.8199999999999999E-5</v>
      </c>
    </row>
    <row r="6529" spans="1:11" x14ac:dyDescent="0.45">
      <c r="A6529" s="10" t="s">
        <v>55</v>
      </c>
      <c r="B6529" s="20">
        <v>0.98699999999999999</v>
      </c>
      <c r="C6529" s="19">
        <v>174601</v>
      </c>
      <c r="D6529" s="19">
        <v>40735.1132</v>
      </c>
      <c r="E6529" s="23">
        <v>2.0272394660000002</v>
      </c>
      <c r="F6529" s="23">
        <v>0.61250976700000004</v>
      </c>
      <c r="G6529" s="17">
        <v>0.80900453000000005</v>
      </c>
      <c r="H6529" s="17">
        <v>0.19099547</v>
      </c>
      <c r="I6529" s="17">
        <v>0.98652554100000001</v>
      </c>
      <c r="J6529" s="17">
        <v>1.34E-2</v>
      </c>
      <c r="K6529" s="17">
        <v>4.8000000000000001E-5</v>
      </c>
    </row>
    <row r="6530" spans="1:11" x14ac:dyDescent="0.45">
      <c r="A6530" s="10" t="s">
        <v>55</v>
      </c>
      <c r="B6530" s="20">
        <v>0.98799999999999999</v>
      </c>
      <c r="C6530" s="19">
        <v>174775</v>
      </c>
      <c r="D6530" s="19">
        <v>41095.865689999999</v>
      </c>
      <c r="E6530" s="23">
        <v>2.1265177959999999</v>
      </c>
      <c r="F6530" s="23">
        <v>0.61917315399999995</v>
      </c>
      <c r="G6530" s="17">
        <v>0.809148906</v>
      </c>
      <c r="H6530" s="17">
        <v>0.190851094</v>
      </c>
      <c r="I6530" s="17">
        <v>0.98658815300000002</v>
      </c>
      <c r="J6530" s="17">
        <v>1.34E-2</v>
      </c>
      <c r="K6530" s="17">
        <v>4.7700000000000001E-5</v>
      </c>
    </row>
    <row r="6531" spans="1:11" x14ac:dyDescent="0.45">
      <c r="A6531" s="10" t="s">
        <v>55</v>
      </c>
      <c r="B6531" s="20">
        <v>0.98899999999999999</v>
      </c>
      <c r="C6531" s="19">
        <v>174954</v>
      </c>
      <c r="D6531" s="19">
        <v>41486.99985</v>
      </c>
      <c r="E6531" s="23">
        <v>2.239410425</v>
      </c>
      <c r="F6531" s="23">
        <v>0.625787443</v>
      </c>
      <c r="G6531" s="17">
        <v>0.80929844399999995</v>
      </c>
      <c r="H6531" s="17">
        <v>0.19070155599999999</v>
      </c>
      <c r="I6531" s="17">
        <v>0.98664914400000003</v>
      </c>
      <c r="J6531" s="17">
        <v>1.3299999999999999E-2</v>
      </c>
      <c r="K6531" s="17">
        <v>4.7500000000000003E-5</v>
      </c>
    </row>
    <row r="6532" spans="1:11" x14ac:dyDescent="0.45">
      <c r="A6532" s="10" t="s">
        <v>55</v>
      </c>
      <c r="B6532" s="20">
        <v>0.99</v>
      </c>
      <c r="C6532" s="19">
        <v>175131</v>
      </c>
      <c r="D6532" s="19">
        <v>41898.71501</v>
      </c>
      <c r="E6532" s="23">
        <v>2.4004115700000002</v>
      </c>
      <c r="F6532" s="23">
        <v>0.63306942099999997</v>
      </c>
      <c r="G6532" s="17">
        <v>0.80943979099999996</v>
      </c>
      <c r="H6532" s="17">
        <v>0.19056020900000001</v>
      </c>
      <c r="I6532" s="17">
        <v>0.98671817900000003</v>
      </c>
      <c r="J6532" s="17">
        <v>1.32E-2</v>
      </c>
      <c r="K6532" s="17">
        <v>4.7200000000000002E-5</v>
      </c>
    </row>
    <row r="6533" spans="1:11" x14ac:dyDescent="0.45">
      <c r="A6533" s="10" t="s">
        <v>55</v>
      </c>
      <c r="B6533" s="20">
        <v>0.99099999999999999</v>
      </c>
      <c r="C6533" s="19">
        <v>175306</v>
      </c>
      <c r="D6533" s="19">
        <v>42331.630230000002</v>
      </c>
      <c r="E6533" s="23">
        <v>2.5477238249999998</v>
      </c>
      <c r="F6533" s="23">
        <v>0.64095581899999998</v>
      </c>
      <c r="G6533" s="17">
        <v>0.80955015799999996</v>
      </c>
      <c r="H6533" s="17">
        <v>0.19044984200000001</v>
      </c>
      <c r="I6533" s="17">
        <v>0.98678214900000005</v>
      </c>
      <c r="J6533" s="17">
        <v>1.32E-2</v>
      </c>
      <c r="K6533" s="17">
        <v>4.6999999999999997E-5</v>
      </c>
    </row>
    <row r="6534" spans="1:11" x14ac:dyDescent="0.45">
      <c r="A6534" s="10" t="s">
        <v>55</v>
      </c>
      <c r="B6534" s="20">
        <v>0.99199999999999999</v>
      </c>
      <c r="C6534" s="19">
        <v>175484</v>
      </c>
      <c r="D6534" s="19">
        <v>42801.695390000001</v>
      </c>
      <c r="E6534" s="23">
        <v>2.7479540939999998</v>
      </c>
      <c r="F6534" s="23">
        <v>0.64923743300000003</v>
      </c>
      <c r="G6534" s="17">
        <v>0.80970914699999996</v>
      </c>
      <c r="H6534" s="17">
        <v>0.19029085300000001</v>
      </c>
      <c r="I6534" s="17">
        <v>0.98684251300000003</v>
      </c>
      <c r="J6534" s="17">
        <v>1.3100000000000001E-2</v>
      </c>
      <c r="K6534" s="17">
        <v>4.6699999999999997E-5</v>
      </c>
    </row>
    <row r="6535" spans="1:11" x14ac:dyDescent="0.45">
      <c r="A6535" s="10" t="s">
        <v>55</v>
      </c>
      <c r="B6535" s="20">
        <v>0.99299999999999999</v>
      </c>
      <c r="C6535" s="19">
        <v>175661</v>
      </c>
      <c r="D6535" s="19">
        <v>43308.683319999996</v>
      </c>
      <c r="E6535" s="23">
        <v>2.9900144900000001</v>
      </c>
      <c r="F6535" s="23">
        <v>0.65812010200000004</v>
      </c>
      <c r="G6535" s="17">
        <v>0.80983257500000005</v>
      </c>
      <c r="H6535" s="17">
        <v>0.190167425</v>
      </c>
      <c r="I6535" s="17">
        <v>0.98688854599999998</v>
      </c>
      <c r="J6535" s="17">
        <v>1.3100000000000001E-2</v>
      </c>
      <c r="K6535" s="17">
        <v>4.6499999999999999E-5</v>
      </c>
    </row>
    <row r="6536" spans="1:11" x14ac:dyDescent="0.45">
      <c r="A6536" s="10" t="s">
        <v>55</v>
      </c>
      <c r="B6536" s="20">
        <v>0.99399999999999999</v>
      </c>
      <c r="C6536" s="19">
        <v>175837</v>
      </c>
      <c r="D6536" s="19">
        <v>43862.741459999997</v>
      </c>
      <c r="E6536" s="23">
        <v>3.295883699</v>
      </c>
      <c r="F6536" s="23">
        <v>0.66818002099999996</v>
      </c>
      <c r="G6536" s="17">
        <v>0.81000585800000002</v>
      </c>
      <c r="H6536" s="17">
        <v>0.189994142</v>
      </c>
      <c r="I6536" s="17">
        <v>0.98695047000000002</v>
      </c>
      <c r="J6536" s="17">
        <v>1.2999999999999999E-2</v>
      </c>
      <c r="K6536" s="17">
        <v>4.6300000000000001E-5</v>
      </c>
    </row>
    <row r="6537" spans="1:11" x14ac:dyDescent="0.45">
      <c r="A6537" s="10" t="s">
        <v>55</v>
      </c>
      <c r="B6537" s="20">
        <v>0.995</v>
      </c>
      <c r="C6537" s="19">
        <v>176015</v>
      </c>
      <c r="D6537" s="19">
        <v>44477.708489999997</v>
      </c>
      <c r="E6537" s="23">
        <v>3.6586241309999998</v>
      </c>
      <c r="F6537" s="23">
        <v>0.678920258</v>
      </c>
      <c r="G6537" s="17">
        <v>0.81016390599999999</v>
      </c>
      <c r="H6537" s="17">
        <v>0.18983609400000001</v>
      </c>
      <c r="I6537" s="17">
        <v>0.98701618999999996</v>
      </c>
      <c r="J6537" s="17">
        <v>1.29E-2</v>
      </c>
      <c r="K6537" s="17">
        <v>4.6E-5</v>
      </c>
    </row>
    <row r="6538" spans="1:11" x14ac:dyDescent="0.45">
      <c r="A6538" s="10" t="s">
        <v>55</v>
      </c>
      <c r="B6538" s="20">
        <v>0.996</v>
      </c>
      <c r="C6538" s="19">
        <v>176190</v>
      </c>
      <c r="D6538" s="19">
        <v>45158.27016</v>
      </c>
      <c r="E6538" s="23">
        <v>4.1243437439999999</v>
      </c>
      <c r="F6538" s="23">
        <v>0.69143973599999997</v>
      </c>
      <c r="G6538" s="17">
        <v>0.81033543299999999</v>
      </c>
      <c r="H6538" s="17">
        <v>0.18966456700000001</v>
      </c>
      <c r="I6538" s="17">
        <v>0.98707357500000004</v>
      </c>
      <c r="J6538" s="17">
        <v>1.29E-2</v>
      </c>
      <c r="K6538" s="17">
        <v>4.5800000000000002E-5</v>
      </c>
    </row>
    <row r="6539" spans="1:11" x14ac:dyDescent="0.45">
      <c r="A6539" s="10" t="s">
        <v>55</v>
      </c>
      <c r="B6539" s="20">
        <v>0.997</v>
      </c>
      <c r="C6539" s="19">
        <v>176368</v>
      </c>
      <c r="D6539" s="19">
        <v>45954.235130000001</v>
      </c>
      <c r="E6539" s="23">
        <v>4.8208207329999997</v>
      </c>
      <c r="F6539" s="23">
        <v>0.70499566800000002</v>
      </c>
      <c r="G6539" s="17">
        <v>0.81050417299999999</v>
      </c>
      <c r="H6539" s="17">
        <v>0.18949582700000001</v>
      </c>
      <c r="I6539" s="17">
        <v>0.98714353600000004</v>
      </c>
      <c r="J6539" s="17">
        <v>1.2800000000000001E-2</v>
      </c>
      <c r="K6539" s="17">
        <v>4.5599999999999997E-5</v>
      </c>
    </row>
    <row r="6540" spans="1:11" x14ac:dyDescent="0.45">
      <c r="A6540" s="10" t="s">
        <v>55</v>
      </c>
      <c r="B6540" s="20">
        <v>0.998</v>
      </c>
      <c r="C6540" s="19">
        <v>176545</v>
      </c>
      <c r="D6540" s="19">
        <v>46912.429640000002</v>
      </c>
      <c r="E6540" s="23">
        <v>6.176840017</v>
      </c>
      <c r="F6540" s="23">
        <v>0.72152461099999998</v>
      </c>
      <c r="G6540" s="17">
        <v>0.81068282899999999</v>
      </c>
      <c r="H6540" s="17">
        <v>0.18931717100000001</v>
      </c>
      <c r="I6540" s="17">
        <v>0.98721203400000002</v>
      </c>
      <c r="J6540" s="17">
        <v>1.2699999999999999E-2</v>
      </c>
      <c r="K6540" s="17">
        <v>4.5300000000000003E-5</v>
      </c>
    </row>
    <row r="6541" spans="1:11" x14ac:dyDescent="0.45">
      <c r="A6541" s="10" t="s">
        <v>55</v>
      </c>
      <c r="B6541" s="20">
        <v>0.999</v>
      </c>
      <c r="C6541" s="19">
        <v>176721</v>
      </c>
      <c r="D6541" s="19">
        <v>48480.219210000003</v>
      </c>
      <c r="E6541" s="23">
        <v>25.487737169999999</v>
      </c>
      <c r="F6541" s="23">
        <v>0.74153052900000005</v>
      </c>
      <c r="G6541" s="17">
        <v>0.81086571500000004</v>
      </c>
      <c r="H6541" s="17">
        <v>0.18913428500000001</v>
      </c>
      <c r="I6541" s="17">
        <v>0.98730674799999996</v>
      </c>
      <c r="J6541" s="17">
        <v>1.26E-2</v>
      </c>
      <c r="K6541" s="17">
        <v>4.5000000000000003E-5</v>
      </c>
    </row>
    <row r="6542" spans="1:11" x14ac:dyDescent="0.45">
      <c r="A6542" s="10" t="s">
        <v>55</v>
      </c>
      <c r="B6542" s="20">
        <v>1</v>
      </c>
      <c r="C6542" s="19">
        <v>176722</v>
      </c>
      <c r="D6542" s="19">
        <v>48508.23618</v>
      </c>
      <c r="E6542" s="23">
        <v>28.016972849999998</v>
      </c>
      <c r="F6542" s="23">
        <v>0.77593644299999998</v>
      </c>
      <c r="G6542" s="17">
        <v>0.81086678499999998</v>
      </c>
      <c r="H6542" s="17">
        <v>0.18913321499999999</v>
      </c>
      <c r="I6542" s="17">
        <v>0.98731849400000005</v>
      </c>
      <c r="J6542" s="17">
        <v>1.26E-2</v>
      </c>
      <c r="K6542" s="17">
        <v>4.49E-5</v>
      </c>
    </row>
    <row r="6543" spans="1:11" x14ac:dyDescent="0.45">
      <c r="A6543" s="10" t="s">
        <v>57</v>
      </c>
      <c r="B6543" s="20">
        <v>0</v>
      </c>
      <c r="C6543" s="19">
        <v>811</v>
      </c>
      <c r="D6543" s="19">
        <v>1.061111634</v>
      </c>
      <c r="E6543" s="23">
        <v>2.5600000000000002E-3</v>
      </c>
      <c r="F6543" s="23">
        <v>1.8600000000000001E-3</v>
      </c>
      <c r="G6543" s="17">
        <v>0.88286066600000002</v>
      </c>
      <c r="H6543" s="17">
        <v>0.117139334</v>
      </c>
      <c r="I6543" s="17">
        <v>0.67053041499999999</v>
      </c>
      <c r="J6543" s="17">
        <v>0.32946958500000001</v>
      </c>
      <c r="K6543" s="17">
        <v>0</v>
      </c>
    </row>
    <row r="6544" spans="1:11" x14ac:dyDescent="0.45">
      <c r="A6544" s="10" t="s">
        <v>57</v>
      </c>
      <c r="B6544" s="20">
        <v>0.01</v>
      </c>
      <c r="C6544" s="19">
        <v>2523</v>
      </c>
      <c r="D6544" s="19">
        <v>8.7435344050000001</v>
      </c>
      <c r="E6544" s="23">
        <v>5.94E-3</v>
      </c>
      <c r="F6544" s="23">
        <v>5.28E-3</v>
      </c>
      <c r="G6544" s="17">
        <v>0.89892984499999995</v>
      </c>
      <c r="H6544" s="17">
        <v>0.10107015499999999</v>
      </c>
      <c r="I6544" s="17">
        <v>0.61381879699999997</v>
      </c>
      <c r="J6544" s="17">
        <v>0.384586451</v>
      </c>
      <c r="K6544" s="17">
        <v>1.5900000000000001E-3</v>
      </c>
    </row>
    <row r="6545" spans="1:11" x14ac:dyDescent="0.45">
      <c r="A6545" s="10" t="s">
        <v>57</v>
      </c>
      <c r="B6545" s="20">
        <v>0.02</v>
      </c>
      <c r="C6545" s="19">
        <v>4198</v>
      </c>
      <c r="D6545" s="19">
        <v>21.22739052</v>
      </c>
      <c r="E6545" s="23">
        <v>8.6999999999999994E-3</v>
      </c>
      <c r="F6545" s="23">
        <v>7.7000000000000002E-3</v>
      </c>
      <c r="G6545" s="17">
        <v>0.88065745600000001</v>
      </c>
      <c r="H6545" s="17">
        <v>0.11934254399999999</v>
      </c>
      <c r="I6545" s="17">
        <v>0.64981063299999997</v>
      </c>
      <c r="J6545" s="17">
        <v>0.34952918199999999</v>
      </c>
      <c r="K6545" s="17">
        <v>6.6E-4</v>
      </c>
    </row>
    <row r="6546" spans="1:11" x14ac:dyDescent="0.45">
      <c r="A6546" s="10" t="s">
        <v>57</v>
      </c>
      <c r="B6546" s="20">
        <v>0.03</v>
      </c>
      <c r="C6546" s="19">
        <v>5887</v>
      </c>
      <c r="D6546" s="19">
        <v>37.920265870000001</v>
      </c>
      <c r="E6546" s="23">
        <v>1.0999999999999999E-2</v>
      </c>
      <c r="F6546" s="23">
        <v>9.8300000000000002E-3</v>
      </c>
      <c r="G6546" s="17">
        <v>0.847460506</v>
      </c>
      <c r="H6546" s="17">
        <v>0.152539494</v>
      </c>
      <c r="I6546" s="17">
        <v>0.62409357200000004</v>
      </c>
      <c r="J6546" s="17">
        <v>0.37270147599999998</v>
      </c>
      <c r="K6546" s="17">
        <v>3.2000000000000002E-3</v>
      </c>
    </row>
    <row r="6547" spans="1:11" x14ac:dyDescent="0.45">
      <c r="A6547" s="10" t="s">
        <v>57</v>
      </c>
      <c r="B6547" s="20">
        <v>0.04</v>
      </c>
      <c r="C6547" s="19">
        <v>7572</v>
      </c>
      <c r="D6547" s="19">
        <v>58.681292970000001</v>
      </c>
      <c r="E6547" s="23">
        <v>1.3599999999999999E-2</v>
      </c>
      <c r="F6547" s="23">
        <v>1.1900000000000001E-2</v>
      </c>
      <c r="G6547" s="17">
        <v>0.85155837300000004</v>
      </c>
      <c r="H6547" s="17">
        <v>0.14844162699999999</v>
      </c>
      <c r="I6547" s="17">
        <v>0.61349479299999998</v>
      </c>
      <c r="J6547" s="17">
        <v>0.38443274199999999</v>
      </c>
      <c r="K6547" s="17">
        <v>2.0699999999999998E-3</v>
      </c>
    </row>
    <row r="6548" spans="1:11" x14ac:dyDescent="0.45">
      <c r="A6548" s="10" t="s">
        <v>57</v>
      </c>
      <c r="B6548" s="20">
        <v>0.05</v>
      </c>
      <c r="C6548" s="19">
        <v>9247</v>
      </c>
      <c r="D6548" s="19">
        <v>83.168761799999999</v>
      </c>
      <c r="E6548" s="23">
        <v>1.5900000000000001E-2</v>
      </c>
      <c r="F6548" s="23">
        <v>1.4E-2</v>
      </c>
      <c r="G6548" s="17">
        <v>0.8477344</v>
      </c>
      <c r="H6548" s="17">
        <v>0.1522656</v>
      </c>
      <c r="I6548" s="17">
        <v>0.61021218499999996</v>
      </c>
      <c r="J6548" s="17">
        <v>0.388325052</v>
      </c>
      <c r="K6548" s="17">
        <v>1.4599999999999999E-3</v>
      </c>
    </row>
    <row r="6549" spans="1:11" x14ac:dyDescent="0.45">
      <c r="A6549" s="10" t="s">
        <v>57</v>
      </c>
      <c r="B6549" s="20">
        <v>0.06</v>
      </c>
      <c r="C6549" s="19">
        <v>10925</v>
      </c>
      <c r="D6549" s="19">
        <v>111.56161179999999</v>
      </c>
      <c r="E6549" s="23">
        <v>1.8100000000000002E-2</v>
      </c>
      <c r="F6549" s="23">
        <v>1.6E-2</v>
      </c>
      <c r="G6549" s="17">
        <v>0.85052631599999995</v>
      </c>
      <c r="H6549" s="17">
        <v>0.149473684</v>
      </c>
      <c r="I6549" s="17">
        <v>0.59852359300000002</v>
      </c>
      <c r="J6549" s="17">
        <v>0.40038530999999999</v>
      </c>
      <c r="K6549" s="17">
        <v>1.09E-3</v>
      </c>
    </row>
    <row r="6550" spans="1:11" x14ac:dyDescent="0.45">
      <c r="A6550" s="10" t="s">
        <v>57</v>
      </c>
      <c r="B6550" s="20">
        <v>7.0000000000000007E-2</v>
      </c>
      <c r="C6550" s="19">
        <v>12613</v>
      </c>
      <c r="D6550" s="19">
        <v>144.0978374</v>
      </c>
      <c r="E6550" s="23">
        <v>2.0199999999999999E-2</v>
      </c>
      <c r="F6550" s="23">
        <v>1.7999999999999999E-2</v>
      </c>
      <c r="G6550" s="17">
        <v>0.85935146299999998</v>
      </c>
      <c r="H6550" s="17">
        <v>0.14064853699999999</v>
      </c>
      <c r="I6550" s="17">
        <v>0.60558512099999995</v>
      </c>
      <c r="J6550" s="17">
        <v>0.39164965600000001</v>
      </c>
      <c r="K6550" s="17">
        <v>2.7699999999999999E-3</v>
      </c>
    </row>
    <row r="6551" spans="1:11" x14ac:dyDescent="0.45">
      <c r="A6551" s="10" t="s">
        <v>57</v>
      </c>
      <c r="B6551" s="20">
        <v>0.08</v>
      </c>
      <c r="C6551" s="19">
        <v>14311</v>
      </c>
      <c r="D6551" s="19">
        <v>179.82672149999999</v>
      </c>
      <c r="E6551" s="23">
        <v>2.1700000000000001E-2</v>
      </c>
      <c r="F6551" s="23">
        <v>1.9800000000000002E-2</v>
      </c>
      <c r="G6551" s="17">
        <v>0.85919921700000002</v>
      </c>
      <c r="H6551" s="17">
        <v>0.14080078300000001</v>
      </c>
      <c r="I6551" s="17">
        <v>0.60229255000000004</v>
      </c>
      <c r="J6551" s="17">
        <v>0.39549547600000001</v>
      </c>
      <c r="K6551" s="17">
        <v>2.2100000000000002E-3</v>
      </c>
    </row>
    <row r="6552" spans="1:11" x14ac:dyDescent="0.45">
      <c r="A6552" s="10" t="s">
        <v>57</v>
      </c>
      <c r="B6552" s="20">
        <v>0.09</v>
      </c>
      <c r="C6552" s="19">
        <v>15993</v>
      </c>
      <c r="D6552" s="19">
        <v>217.6567823</v>
      </c>
      <c r="E6552" s="23">
        <v>2.3300000000000001E-2</v>
      </c>
      <c r="F6552" s="23">
        <v>2.1299999999999999E-2</v>
      </c>
      <c r="G6552" s="17">
        <v>0.85649971899999999</v>
      </c>
      <c r="H6552" s="17">
        <v>0.14350028100000001</v>
      </c>
      <c r="I6552" s="17">
        <v>0.60925553200000004</v>
      </c>
      <c r="J6552" s="17">
        <v>0.38864175299999998</v>
      </c>
      <c r="K6552" s="17">
        <v>2.0999999999999999E-3</v>
      </c>
    </row>
    <row r="6553" spans="1:11" x14ac:dyDescent="0.45">
      <c r="A6553" s="10" t="s">
        <v>57</v>
      </c>
      <c r="B6553" s="20">
        <v>0.1</v>
      </c>
      <c r="C6553" s="19">
        <v>17667</v>
      </c>
      <c r="D6553" s="19">
        <v>258.38370279999998</v>
      </c>
      <c r="E6553" s="23">
        <v>2.5100000000000001E-2</v>
      </c>
      <c r="F6553" s="23">
        <v>2.2700000000000001E-2</v>
      </c>
      <c r="G6553" s="17">
        <v>0.85243674599999997</v>
      </c>
      <c r="H6553" s="17">
        <v>0.147563254</v>
      </c>
      <c r="I6553" s="17">
        <v>0.620132829</v>
      </c>
      <c r="J6553" s="17">
        <v>0.378028064</v>
      </c>
      <c r="K6553" s="17">
        <v>1.8400000000000001E-3</v>
      </c>
    </row>
    <row r="6554" spans="1:11" x14ac:dyDescent="0.45">
      <c r="A6554" s="10" t="s">
        <v>57</v>
      </c>
      <c r="B6554" s="20">
        <v>0.11</v>
      </c>
      <c r="C6554" s="19">
        <v>19363</v>
      </c>
      <c r="D6554" s="19">
        <v>302.4243214</v>
      </c>
      <c r="E6554" s="23">
        <v>2.69E-2</v>
      </c>
      <c r="F6554" s="23">
        <v>2.4199999999999999E-2</v>
      </c>
      <c r="G6554" s="17">
        <v>0.85322522300000003</v>
      </c>
      <c r="H6554" s="17">
        <v>0.146774777</v>
      </c>
      <c r="I6554" s="17">
        <v>0.64430564700000004</v>
      </c>
      <c r="J6554" s="17">
        <v>0.35412448099999999</v>
      </c>
      <c r="K6554" s="17">
        <v>1.57E-3</v>
      </c>
    </row>
    <row r="6555" spans="1:11" x14ac:dyDescent="0.45">
      <c r="A6555" s="10" t="s">
        <v>57</v>
      </c>
      <c r="B6555" s="20">
        <v>0.12</v>
      </c>
      <c r="C6555" s="19">
        <v>21048</v>
      </c>
      <c r="D6555" s="19">
        <v>349.22551049999998</v>
      </c>
      <c r="E6555" s="23">
        <v>2.8500000000000001E-2</v>
      </c>
      <c r="F6555" s="23">
        <v>2.58E-2</v>
      </c>
      <c r="G6555" s="17">
        <v>0.84891676199999999</v>
      </c>
      <c r="H6555" s="17">
        <v>0.15108323800000001</v>
      </c>
      <c r="I6555" s="17">
        <v>0.66570982899999998</v>
      </c>
      <c r="J6555" s="17">
        <v>0.33293450699999999</v>
      </c>
      <c r="K6555" s="17">
        <v>1.3600000000000001E-3</v>
      </c>
    </row>
    <row r="6556" spans="1:11" x14ac:dyDescent="0.45">
      <c r="A6556" s="10" t="s">
        <v>57</v>
      </c>
      <c r="B6556" s="20">
        <v>0.13</v>
      </c>
      <c r="C6556" s="19">
        <v>22715</v>
      </c>
      <c r="D6556" s="19">
        <v>398.72965629999999</v>
      </c>
      <c r="E6556" s="23">
        <v>3.0800000000000001E-2</v>
      </c>
      <c r="F6556" s="23">
        <v>2.7300000000000001E-2</v>
      </c>
      <c r="G6556" s="17">
        <v>0.84653312800000002</v>
      </c>
      <c r="H6556" s="17">
        <v>0.153466872</v>
      </c>
      <c r="I6556" s="17">
        <v>0.67220231799999997</v>
      </c>
      <c r="J6556" s="17">
        <v>0.32491964899999998</v>
      </c>
      <c r="K6556" s="17">
        <v>2.8800000000000002E-3</v>
      </c>
    </row>
    <row r="6557" spans="1:11" x14ac:dyDescent="0.45">
      <c r="A6557" s="10" t="s">
        <v>57</v>
      </c>
      <c r="B6557" s="20">
        <v>0.14000000000000001</v>
      </c>
      <c r="C6557" s="19">
        <v>24590</v>
      </c>
      <c r="D6557" s="19">
        <v>458.8812193</v>
      </c>
      <c r="E6557" s="23">
        <v>3.3500000000000002E-2</v>
      </c>
      <c r="F6557" s="23">
        <v>2.92E-2</v>
      </c>
      <c r="G6557" s="17">
        <v>0.84623830799999999</v>
      </c>
      <c r="H6557" s="17">
        <v>0.15376169200000001</v>
      </c>
      <c r="I6557" s="17">
        <v>0.68175330300000003</v>
      </c>
      <c r="J6557" s="17">
        <v>0.31574151099999997</v>
      </c>
      <c r="K6557" s="17">
        <v>2.5100000000000001E-3</v>
      </c>
    </row>
    <row r="6558" spans="1:11" x14ac:dyDescent="0.45">
      <c r="A6558" s="10" t="s">
        <v>57</v>
      </c>
      <c r="B6558" s="20">
        <v>0.15</v>
      </c>
      <c r="C6558" s="19">
        <v>26072</v>
      </c>
      <c r="D6558" s="19">
        <v>509.9838603</v>
      </c>
      <c r="E6558" s="23">
        <v>3.5299999999999998E-2</v>
      </c>
      <c r="F6558" s="23">
        <v>3.09E-2</v>
      </c>
      <c r="G6558" s="17">
        <v>0.84864989300000004</v>
      </c>
      <c r="H6558" s="17">
        <v>0.15135010700000001</v>
      </c>
      <c r="I6558" s="17">
        <v>0.69237536</v>
      </c>
      <c r="J6558" s="17">
        <v>0.30533442500000002</v>
      </c>
      <c r="K6558" s="17">
        <v>2.2899999999999999E-3</v>
      </c>
    </row>
    <row r="6559" spans="1:11" x14ac:dyDescent="0.45">
      <c r="A6559" s="10" t="s">
        <v>57</v>
      </c>
      <c r="B6559" s="20">
        <v>0.16</v>
      </c>
      <c r="C6559" s="19">
        <v>27774</v>
      </c>
      <c r="D6559" s="19">
        <v>571.78075439999998</v>
      </c>
      <c r="E6559" s="23">
        <v>3.73E-2</v>
      </c>
      <c r="F6559" s="23">
        <v>3.27E-2</v>
      </c>
      <c r="G6559" s="17">
        <v>0.84499891999999999</v>
      </c>
      <c r="H6559" s="17">
        <v>0.15500108000000001</v>
      </c>
      <c r="I6559" s="17">
        <v>0.70342977799999995</v>
      </c>
      <c r="J6559" s="17">
        <v>0.29422200199999998</v>
      </c>
      <c r="K6559" s="17">
        <v>2.3500000000000001E-3</v>
      </c>
    </row>
    <row r="6560" spans="1:11" x14ac:dyDescent="0.45">
      <c r="A6560" s="10" t="s">
        <v>57</v>
      </c>
      <c r="B6560" s="20">
        <v>0.17</v>
      </c>
      <c r="C6560" s="19">
        <v>29462</v>
      </c>
      <c r="D6560" s="19">
        <v>636.60402569999997</v>
      </c>
      <c r="E6560" s="23">
        <v>3.9399999999999998E-2</v>
      </c>
      <c r="F6560" s="23">
        <v>3.4700000000000002E-2</v>
      </c>
      <c r="G6560" s="17">
        <v>0.84600502300000002</v>
      </c>
      <c r="H6560" s="17">
        <v>0.15399497700000001</v>
      </c>
      <c r="I6560" s="17">
        <v>0.71744112599999998</v>
      </c>
      <c r="J6560" s="17">
        <v>0.280449754</v>
      </c>
      <c r="K6560" s="17">
        <v>2.1099999999999999E-3</v>
      </c>
    </row>
    <row r="6561" spans="1:11" x14ac:dyDescent="0.45">
      <c r="A6561" s="10" t="s">
        <v>57</v>
      </c>
      <c r="B6561" s="20">
        <v>0.18</v>
      </c>
      <c r="C6561" s="19">
        <v>31116</v>
      </c>
      <c r="D6561" s="19">
        <v>703.41455099999996</v>
      </c>
      <c r="E6561" s="23">
        <v>4.1399999999999999E-2</v>
      </c>
      <c r="F6561" s="23">
        <v>3.6499999999999998E-2</v>
      </c>
      <c r="G6561" s="17">
        <v>0.84573852699999996</v>
      </c>
      <c r="H6561" s="17">
        <v>0.15426147300000001</v>
      </c>
      <c r="I6561" s="17">
        <v>0.723352726</v>
      </c>
      <c r="J6561" s="17">
        <v>0.27473904999999998</v>
      </c>
      <c r="K6561" s="17">
        <v>1.91E-3</v>
      </c>
    </row>
    <row r="6562" spans="1:11" x14ac:dyDescent="0.45">
      <c r="A6562" s="10" t="s">
        <v>57</v>
      </c>
      <c r="B6562" s="20">
        <v>0.19</v>
      </c>
      <c r="C6562" s="19">
        <v>32842</v>
      </c>
      <c r="D6562" s="19">
        <v>776.7027746</v>
      </c>
      <c r="E6562" s="23">
        <v>4.3700000000000003E-2</v>
      </c>
      <c r="F6562" s="23">
        <v>3.8300000000000001E-2</v>
      </c>
      <c r="G6562" s="17">
        <v>0.84449789900000005</v>
      </c>
      <c r="H6562" s="17">
        <v>0.155502101</v>
      </c>
      <c r="I6562" s="17">
        <v>0.72859917500000004</v>
      </c>
      <c r="J6562" s="17">
        <v>0.26954202599999999</v>
      </c>
      <c r="K6562" s="17">
        <v>1.8600000000000001E-3</v>
      </c>
    </row>
    <row r="6563" spans="1:11" x14ac:dyDescent="0.45">
      <c r="A6563" s="10" t="s">
        <v>57</v>
      </c>
      <c r="B6563" s="20">
        <v>0.2</v>
      </c>
      <c r="C6563" s="19">
        <v>34522</v>
      </c>
      <c r="D6563" s="19">
        <v>851.85342820000005</v>
      </c>
      <c r="E6563" s="23">
        <v>4.5699999999999998E-2</v>
      </c>
      <c r="F6563" s="23">
        <v>4.0099999999999997E-2</v>
      </c>
      <c r="G6563" s="17">
        <v>0.84754649199999998</v>
      </c>
      <c r="H6563" s="17">
        <v>0.15245350799999999</v>
      </c>
      <c r="I6563" s="17">
        <v>0.74574469099999996</v>
      </c>
      <c r="J6563" s="17">
        <v>0.25236646099999999</v>
      </c>
      <c r="K6563" s="17">
        <v>1.89E-3</v>
      </c>
    </row>
    <row r="6564" spans="1:11" x14ac:dyDescent="0.45">
      <c r="A6564" s="10" t="s">
        <v>57</v>
      </c>
      <c r="B6564" s="20">
        <v>0.21</v>
      </c>
      <c r="C6564" s="19">
        <v>36200</v>
      </c>
      <c r="D6564" s="19">
        <v>930.56946300000004</v>
      </c>
      <c r="E6564" s="23">
        <v>4.82E-2</v>
      </c>
      <c r="F6564" s="23">
        <v>4.2000000000000003E-2</v>
      </c>
      <c r="G6564" s="17">
        <v>0.84505524899999995</v>
      </c>
      <c r="H6564" s="17">
        <v>0.15494475099999999</v>
      </c>
      <c r="I6564" s="17">
        <v>0.75339438000000003</v>
      </c>
      <c r="J6564" s="17">
        <v>0.24488042600000001</v>
      </c>
      <c r="K6564" s="17">
        <v>1.73E-3</v>
      </c>
    </row>
    <row r="6565" spans="1:11" x14ac:dyDescent="0.45">
      <c r="A6565" s="10" t="s">
        <v>57</v>
      </c>
      <c r="B6565" s="20">
        <v>0.22</v>
      </c>
      <c r="C6565" s="19">
        <v>37892</v>
      </c>
      <c r="D6565" s="19">
        <v>1013.762669</v>
      </c>
      <c r="E6565" s="23">
        <v>5.04E-2</v>
      </c>
      <c r="F6565" s="23">
        <v>4.3900000000000002E-2</v>
      </c>
      <c r="G6565" s="17">
        <v>0.84376649400000003</v>
      </c>
      <c r="H6565" s="17">
        <v>0.15623350599999999</v>
      </c>
      <c r="I6565" s="17">
        <v>0.76746045100000004</v>
      </c>
      <c r="J6565" s="17">
        <v>0.23091028799999999</v>
      </c>
      <c r="K6565" s="17">
        <v>1.6299999999999999E-3</v>
      </c>
    </row>
    <row r="6566" spans="1:11" x14ac:dyDescent="0.45">
      <c r="A6566" s="10" t="s">
        <v>57</v>
      </c>
      <c r="B6566" s="20">
        <v>0.23</v>
      </c>
      <c r="C6566" s="19">
        <v>39722</v>
      </c>
      <c r="D6566" s="19">
        <v>1108.333836</v>
      </c>
      <c r="E6566" s="23">
        <v>5.2999999999999999E-2</v>
      </c>
      <c r="F6566" s="23">
        <v>4.5999999999999999E-2</v>
      </c>
      <c r="G6566" s="17">
        <v>0.84373898599999997</v>
      </c>
      <c r="H6566" s="17">
        <v>0.156261014</v>
      </c>
      <c r="I6566" s="17">
        <v>0.78074832900000002</v>
      </c>
      <c r="J6566" s="17">
        <v>0.217761074</v>
      </c>
      <c r="K6566" s="17">
        <v>1.49E-3</v>
      </c>
    </row>
    <row r="6567" spans="1:11" x14ac:dyDescent="0.45">
      <c r="A6567" s="10" t="s">
        <v>57</v>
      </c>
      <c r="B6567" s="20">
        <v>0.24</v>
      </c>
      <c r="C6567" s="19">
        <v>41263</v>
      </c>
      <c r="D6567" s="19">
        <v>1191.97144</v>
      </c>
      <c r="E6567" s="23">
        <v>5.5599999999999997E-2</v>
      </c>
      <c r="F6567" s="23">
        <v>4.7800000000000002E-2</v>
      </c>
      <c r="G6567" s="17">
        <v>0.84550323500000002</v>
      </c>
      <c r="H6567" s="17">
        <v>0.15449676500000001</v>
      </c>
      <c r="I6567" s="17">
        <v>0.79263671999999996</v>
      </c>
      <c r="J6567" s="17">
        <v>0.20597326899999999</v>
      </c>
      <c r="K6567" s="17">
        <v>1.39E-3</v>
      </c>
    </row>
    <row r="6568" spans="1:11" x14ac:dyDescent="0.45">
      <c r="A6568" s="10" t="s">
        <v>57</v>
      </c>
      <c r="B6568" s="20">
        <v>0.25</v>
      </c>
      <c r="C6568" s="19">
        <v>42926</v>
      </c>
      <c r="D6568" s="19">
        <v>1285.8627959999999</v>
      </c>
      <c r="E6568" s="23">
        <v>5.7299999999999997E-2</v>
      </c>
      <c r="F6568" s="23">
        <v>4.9799999999999997E-2</v>
      </c>
      <c r="G6568" s="17">
        <v>0.84494245899999998</v>
      </c>
      <c r="H6568" s="17">
        <v>0.15505754099999999</v>
      </c>
      <c r="I6568" s="17">
        <v>0.804898683</v>
      </c>
      <c r="J6568" s="17">
        <v>0.19381447800000001</v>
      </c>
      <c r="K6568" s="17">
        <v>1.2899999999999999E-3</v>
      </c>
    </row>
    <row r="6569" spans="1:11" x14ac:dyDescent="0.45">
      <c r="A6569" s="10" t="s">
        <v>57</v>
      </c>
      <c r="B6569" s="20">
        <v>0.26</v>
      </c>
      <c r="C6569" s="19">
        <v>44625</v>
      </c>
      <c r="D6569" s="19">
        <v>1385.090588</v>
      </c>
      <c r="E6569" s="23">
        <v>5.9499999999999997E-2</v>
      </c>
      <c r="F6569" s="23">
        <v>5.1900000000000002E-2</v>
      </c>
      <c r="G6569" s="17">
        <v>0.84472829100000002</v>
      </c>
      <c r="H6569" s="17">
        <v>0.15527170900000001</v>
      </c>
      <c r="I6569" s="17">
        <v>0.814974698</v>
      </c>
      <c r="J6569" s="17">
        <v>0.18383110899999999</v>
      </c>
      <c r="K6569" s="17">
        <v>1.1900000000000001E-3</v>
      </c>
    </row>
    <row r="6570" spans="1:11" x14ac:dyDescent="0.45">
      <c r="A6570" s="10" t="s">
        <v>57</v>
      </c>
      <c r="B6570" s="20">
        <v>0.27</v>
      </c>
      <c r="C6570" s="19">
        <v>46304</v>
      </c>
      <c r="D6570" s="19">
        <v>1486.684681</v>
      </c>
      <c r="E6570" s="23">
        <v>6.1499999999999999E-2</v>
      </c>
      <c r="F6570" s="23">
        <v>5.3800000000000001E-2</v>
      </c>
      <c r="G6570" s="17">
        <v>0.84323168599999998</v>
      </c>
      <c r="H6570" s="17">
        <v>0.15676831399999999</v>
      </c>
      <c r="I6570" s="17">
        <v>0.825026025</v>
      </c>
      <c r="J6570" s="17">
        <v>0.17385815600000001</v>
      </c>
      <c r="K6570" s="17">
        <v>1.1199999999999999E-3</v>
      </c>
    </row>
    <row r="6571" spans="1:11" x14ac:dyDescent="0.45">
      <c r="A6571" s="10" t="s">
        <v>57</v>
      </c>
      <c r="B6571" s="20">
        <v>0.28000000000000003</v>
      </c>
      <c r="C6571" s="19">
        <v>48173</v>
      </c>
      <c r="D6571" s="19">
        <v>1603.6004069999999</v>
      </c>
      <c r="E6571" s="23">
        <v>6.3899999999999998E-2</v>
      </c>
      <c r="F6571" s="23">
        <v>5.6000000000000001E-2</v>
      </c>
      <c r="G6571" s="17">
        <v>0.84233906999999997</v>
      </c>
      <c r="H6571" s="17">
        <v>0.15766093</v>
      </c>
      <c r="I6571" s="17">
        <v>0.83667104599999997</v>
      </c>
      <c r="J6571" s="17">
        <v>0.162179032</v>
      </c>
      <c r="K6571" s="17">
        <v>1.15E-3</v>
      </c>
    </row>
    <row r="6572" spans="1:11" x14ac:dyDescent="0.45">
      <c r="A6572" s="10" t="s">
        <v>57</v>
      </c>
      <c r="B6572" s="20">
        <v>0.28999999999999998</v>
      </c>
      <c r="C6572" s="19">
        <v>49841</v>
      </c>
      <c r="D6572" s="19">
        <v>1712.181947</v>
      </c>
      <c r="E6572" s="23">
        <v>6.6000000000000003E-2</v>
      </c>
      <c r="F6572" s="23">
        <v>5.79E-2</v>
      </c>
      <c r="G6572" s="17">
        <v>0.84217812599999997</v>
      </c>
      <c r="H6572" s="17">
        <v>0.157821874</v>
      </c>
      <c r="I6572" s="17">
        <v>0.84128929399999997</v>
      </c>
      <c r="J6572" s="17">
        <v>0.15761862600000001</v>
      </c>
      <c r="K6572" s="17">
        <v>1.09E-3</v>
      </c>
    </row>
    <row r="6573" spans="1:11" x14ac:dyDescent="0.45">
      <c r="A6573" s="10" t="s">
        <v>57</v>
      </c>
      <c r="B6573" s="20">
        <v>0.3</v>
      </c>
      <c r="C6573" s="19">
        <v>51369</v>
      </c>
      <c r="D6573" s="19">
        <v>1814.9334690000001</v>
      </c>
      <c r="E6573" s="23">
        <v>6.8500000000000005E-2</v>
      </c>
      <c r="F6573" s="23">
        <v>5.96E-2</v>
      </c>
      <c r="G6573" s="17">
        <v>0.84313496499999996</v>
      </c>
      <c r="H6573" s="17">
        <v>0.15686503500000001</v>
      </c>
      <c r="I6573" s="17">
        <v>0.84864044699999996</v>
      </c>
      <c r="J6573" s="17">
        <v>0.15032831299999999</v>
      </c>
      <c r="K6573" s="17">
        <v>1.0300000000000001E-3</v>
      </c>
    </row>
    <row r="6574" spans="1:11" x14ac:dyDescent="0.45">
      <c r="A6574" s="10" t="s">
        <v>57</v>
      </c>
      <c r="B6574" s="20">
        <v>0.31</v>
      </c>
      <c r="C6574" s="19">
        <v>52990</v>
      </c>
      <c r="D6574" s="19">
        <v>1927.6127710000001</v>
      </c>
      <c r="E6574" s="23">
        <v>7.0599999999999996E-2</v>
      </c>
      <c r="F6574" s="23">
        <v>6.1600000000000002E-2</v>
      </c>
      <c r="G6574" s="17">
        <v>0.84446121900000004</v>
      </c>
      <c r="H6574" s="17">
        <v>0.15553878099999999</v>
      </c>
      <c r="I6574" s="17">
        <v>0.85681084399999996</v>
      </c>
      <c r="J6574" s="17">
        <v>0.14221925099999999</v>
      </c>
      <c r="K6574" s="17">
        <v>9.7000000000000005E-4</v>
      </c>
    </row>
    <row r="6575" spans="1:11" x14ac:dyDescent="0.45">
      <c r="A6575" s="10" t="s">
        <v>57</v>
      </c>
      <c r="B6575" s="20">
        <v>0.32</v>
      </c>
      <c r="C6575" s="19">
        <v>54736</v>
      </c>
      <c r="D6575" s="19">
        <v>2052.417226</v>
      </c>
      <c r="E6575" s="23">
        <v>7.2700000000000001E-2</v>
      </c>
      <c r="F6575" s="23">
        <v>6.3500000000000001E-2</v>
      </c>
      <c r="G6575" s="17">
        <v>0.84450818500000002</v>
      </c>
      <c r="H6575" s="17">
        <v>0.15549181500000001</v>
      </c>
      <c r="I6575" s="17">
        <v>0.86379469799999997</v>
      </c>
      <c r="J6575" s="17">
        <v>0.13529464799999999</v>
      </c>
      <c r="K6575" s="17">
        <v>9.1100000000000003E-4</v>
      </c>
    </row>
    <row r="6576" spans="1:11" x14ac:dyDescent="0.45">
      <c r="A6576" s="10" t="s">
        <v>57</v>
      </c>
      <c r="B6576" s="20">
        <v>0.33</v>
      </c>
      <c r="C6576" s="19">
        <v>56422</v>
      </c>
      <c r="D6576" s="19">
        <v>2176.7472229999998</v>
      </c>
      <c r="E6576" s="23">
        <v>7.4700000000000003E-2</v>
      </c>
      <c r="F6576" s="23">
        <v>6.54E-2</v>
      </c>
      <c r="G6576" s="17">
        <v>0.84470596600000003</v>
      </c>
      <c r="H6576" s="17">
        <v>0.155294034</v>
      </c>
      <c r="I6576" s="17">
        <v>0.87148977599999999</v>
      </c>
      <c r="J6576" s="17">
        <v>0.12765163199999999</v>
      </c>
      <c r="K6576" s="17">
        <v>8.5899999999999995E-4</v>
      </c>
    </row>
    <row r="6577" spans="1:11" x14ac:dyDescent="0.45">
      <c r="A6577" s="10" t="s">
        <v>57</v>
      </c>
      <c r="B6577" s="20">
        <v>0.34</v>
      </c>
      <c r="C6577" s="19">
        <v>58101</v>
      </c>
      <c r="D6577" s="19">
        <v>2304.0907160000002</v>
      </c>
      <c r="E6577" s="23">
        <v>7.6799999999999993E-2</v>
      </c>
      <c r="F6577" s="23">
        <v>6.7299999999999999E-2</v>
      </c>
      <c r="G6577" s="17">
        <v>0.84385810900000002</v>
      </c>
      <c r="H6577" s="17">
        <v>0.156141891</v>
      </c>
      <c r="I6577" s="17">
        <v>0.87700253399999994</v>
      </c>
      <c r="J6577" s="17">
        <v>0.12218620299999999</v>
      </c>
      <c r="K6577" s="17">
        <v>8.1099999999999998E-4</v>
      </c>
    </row>
    <row r="6578" spans="1:11" x14ac:dyDescent="0.45">
      <c r="A6578" s="10" t="s">
        <v>57</v>
      </c>
      <c r="B6578" s="20">
        <v>0.35</v>
      </c>
      <c r="C6578" s="19">
        <v>59789</v>
      </c>
      <c r="D6578" s="19">
        <v>2435.3568220000002</v>
      </c>
      <c r="E6578" s="23">
        <v>7.8700000000000006E-2</v>
      </c>
      <c r="F6578" s="23">
        <v>6.9199999999999998E-2</v>
      </c>
      <c r="G6578" s="17">
        <v>0.84510528699999998</v>
      </c>
      <c r="H6578" s="17">
        <v>0.15489471299999999</v>
      </c>
      <c r="I6578" s="17">
        <v>0.88204147399999999</v>
      </c>
      <c r="J6578" s="17">
        <v>0.11719038699999999</v>
      </c>
      <c r="K6578" s="17">
        <v>7.6800000000000002E-4</v>
      </c>
    </row>
    <row r="6579" spans="1:11" x14ac:dyDescent="0.45">
      <c r="A6579" s="10" t="s">
        <v>57</v>
      </c>
      <c r="B6579" s="20">
        <v>0.36</v>
      </c>
      <c r="C6579" s="19">
        <v>61473</v>
      </c>
      <c r="D6579" s="19">
        <v>2569.897485</v>
      </c>
      <c r="E6579" s="23">
        <v>8.1000000000000003E-2</v>
      </c>
      <c r="F6579" s="23">
        <v>7.1099999999999997E-2</v>
      </c>
      <c r="G6579" s="17">
        <v>0.84565581599999995</v>
      </c>
      <c r="H6579" s="17">
        <v>0.154344184</v>
      </c>
      <c r="I6579" s="17">
        <v>0.88612189900000005</v>
      </c>
      <c r="J6579" s="17">
        <v>0.113148915</v>
      </c>
      <c r="K6579" s="17">
        <v>7.2900000000000005E-4</v>
      </c>
    </row>
    <row r="6580" spans="1:11" x14ac:dyDescent="0.45">
      <c r="A6580" s="10" t="s">
        <v>57</v>
      </c>
      <c r="B6580" s="20">
        <v>0.37</v>
      </c>
      <c r="C6580" s="19">
        <v>63132</v>
      </c>
      <c r="D6580" s="19">
        <v>2706.0653080000002</v>
      </c>
      <c r="E6580" s="23">
        <v>8.3099999999999993E-2</v>
      </c>
      <c r="F6580" s="23">
        <v>7.2999999999999995E-2</v>
      </c>
      <c r="G6580" s="17">
        <v>0.84484888800000002</v>
      </c>
      <c r="H6580" s="17">
        <v>0.15515111200000001</v>
      </c>
      <c r="I6580" s="17">
        <v>0.89124025500000004</v>
      </c>
      <c r="J6580" s="17">
        <v>0.10802632600000001</v>
      </c>
      <c r="K6580" s="17">
        <v>7.3300000000000004E-4</v>
      </c>
    </row>
    <row r="6581" spans="1:11" x14ac:dyDescent="0.45">
      <c r="A6581" s="10" t="s">
        <v>57</v>
      </c>
      <c r="B6581" s="20">
        <v>0.38</v>
      </c>
      <c r="C6581" s="19">
        <v>64849</v>
      </c>
      <c r="D6581" s="19">
        <v>2850.5569110000001</v>
      </c>
      <c r="E6581" s="23">
        <v>8.5199999999999998E-2</v>
      </c>
      <c r="F6581" s="23">
        <v>7.4899999999999994E-2</v>
      </c>
      <c r="G6581" s="17">
        <v>0.84465450500000006</v>
      </c>
      <c r="H6581" s="17">
        <v>0.155345495</v>
      </c>
      <c r="I6581" s="17">
        <v>0.89620477799999998</v>
      </c>
      <c r="J6581" s="17">
        <v>0.10310029499999999</v>
      </c>
      <c r="K6581" s="17">
        <v>6.9499999999999998E-4</v>
      </c>
    </row>
    <row r="6582" spans="1:11" x14ac:dyDescent="0.45">
      <c r="A6582" s="10" t="s">
        <v>57</v>
      </c>
      <c r="B6582" s="20">
        <v>0.39</v>
      </c>
      <c r="C6582" s="19">
        <v>66526</v>
      </c>
      <c r="D6582" s="19">
        <v>2995.5494450000001</v>
      </c>
      <c r="E6582" s="23">
        <v>8.7800000000000003E-2</v>
      </c>
      <c r="F6582" s="23">
        <v>7.6700000000000004E-2</v>
      </c>
      <c r="G6582" s="17">
        <v>0.84479752299999999</v>
      </c>
      <c r="H6582" s="17">
        <v>0.15520247700000001</v>
      </c>
      <c r="I6582" s="17">
        <v>0.90069358600000005</v>
      </c>
      <c r="J6582" s="17">
        <v>9.8599999999999993E-2</v>
      </c>
      <c r="K6582" s="17">
        <v>6.6100000000000002E-4</v>
      </c>
    </row>
    <row r="6583" spans="1:11" x14ac:dyDescent="0.45">
      <c r="A6583" s="10" t="s">
        <v>57</v>
      </c>
      <c r="B6583" s="20">
        <v>0.4</v>
      </c>
      <c r="C6583" s="19">
        <v>68210</v>
      </c>
      <c r="D6583" s="19">
        <v>3144.7802860000002</v>
      </c>
      <c r="E6583" s="23">
        <v>8.9700000000000002E-2</v>
      </c>
      <c r="F6583" s="23">
        <v>7.8600000000000003E-2</v>
      </c>
      <c r="G6583" s="17">
        <v>0.84632751799999995</v>
      </c>
      <c r="H6583" s="17">
        <v>0.153672482</v>
      </c>
      <c r="I6583" s="17">
        <v>0.90524169700000001</v>
      </c>
      <c r="J6583" s="17">
        <v>9.4100000000000003E-2</v>
      </c>
      <c r="K6583" s="17">
        <v>6.3000000000000003E-4</v>
      </c>
    </row>
    <row r="6584" spans="1:11" x14ac:dyDescent="0.45">
      <c r="A6584" s="10" t="s">
        <v>57</v>
      </c>
      <c r="B6584" s="20">
        <v>0.41</v>
      </c>
      <c r="C6584" s="19">
        <v>69899</v>
      </c>
      <c r="D6584" s="19">
        <v>3298.3144139999999</v>
      </c>
      <c r="E6584" s="23">
        <v>9.1999999999999998E-2</v>
      </c>
      <c r="F6584" s="23">
        <v>8.0500000000000002E-2</v>
      </c>
      <c r="G6584" s="17">
        <v>0.84703643799999995</v>
      </c>
      <c r="H6584" s="17">
        <v>0.152963562</v>
      </c>
      <c r="I6584" s="17">
        <v>0.90952266199999998</v>
      </c>
      <c r="J6584" s="17">
        <v>8.9899999999999994E-2</v>
      </c>
      <c r="K6584" s="17">
        <v>6.1600000000000001E-4</v>
      </c>
    </row>
    <row r="6585" spans="1:11" x14ac:dyDescent="0.45">
      <c r="A6585" s="10" t="s">
        <v>57</v>
      </c>
      <c r="B6585" s="20">
        <v>0.42</v>
      </c>
      <c r="C6585" s="19">
        <v>71573</v>
      </c>
      <c r="D6585" s="19">
        <v>3454.6853000000001</v>
      </c>
      <c r="E6585" s="23">
        <v>9.4899999999999998E-2</v>
      </c>
      <c r="F6585" s="23">
        <v>8.2400000000000001E-2</v>
      </c>
      <c r="G6585" s="17">
        <v>0.84747041499999998</v>
      </c>
      <c r="H6585" s="17">
        <v>0.152529585</v>
      </c>
      <c r="I6585" s="17">
        <v>0.91255253300000005</v>
      </c>
      <c r="J6585" s="17">
        <v>8.6900000000000005E-2</v>
      </c>
      <c r="K6585" s="17">
        <v>5.8900000000000001E-4</v>
      </c>
    </row>
    <row r="6586" spans="1:11" x14ac:dyDescent="0.45">
      <c r="A6586" s="10" t="s">
        <v>57</v>
      </c>
      <c r="B6586" s="20">
        <v>0.43</v>
      </c>
      <c r="C6586" s="19">
        <v>73256</v>
      </c>
      <c r="D6586" s="19">
        <v>3615.876769</v>
      </c>
      <c r="E6586" s="23">
        <v>9.6799999999999997E-2</v>
      </c>
      <c r="F6586" s="23">
        <v>8.4400000000000003E-2</v>
      </c>
      <c r="G6586" s="17">
        <v>0.84636070799999996</v>
      </c>
      <c r="H6586" s="17">
        <v>0.15363929200000001</v>
      </c>
      <c r="I6586" s="17">
        <v>0.91565631000000003</v>
      </c>
      <c r="J6586" s="17">
        <v>8.3799999999999999E-2</v>
      </c>
      <c r="K6586" s="17">
        <v>5.6400000000000005E-4</v>
      </c>
    </row>
    <row r="6587" spans="1:11" x14ac:dyDescent="0.45">
      <c r="A6587" s="10" t="s">
        <v>57</v>
      </c>
      <c r="B6587" s="20">
        <v>0.44</v>
      </c>
      <c r="C6587" s="19">
        <v>74916</v>
      </c>
      <c r="D6587" s="19">
        <v>3777.7694799999999</v>
      </c>
      <c r="E6587" s="23">
        <v>9.8500000000000004E-2</v>
      </c>
      <c r="F6587" s="23">
        <v>8.6300000000000002E-2</v>
      </c>
      <c r="G6587" s="17">
        <v>0.84688184099999997</v>
      </c>
      <c r="H6587" s="17">
        <v>0.153118159</v>
      </c>
      <c r="I6587" s="17">
        <v>0.91858289999999998</v>
      </c>
      <c r="J6587" s="17">
        <v>8.09E-2</v>
      </c>
      <c r="K6587" s="17">
        <v>5.4100000000000003E-4</v>
      </c>
    </row>
    <row r="6588" spans="1:11" x14ac:dyDescent="0.45">
      <c r="A6588" s="10" t="s">
        <v>57</v>
      </c>
      <c r="B6588" s="20">
        <v>0.45</v>
      </c>
      <c r="C6588" s="19">
        <v>76621</v>
      </c>
      <c r="D6588" s="19">
        <v>3947.6737819999998</v>
      </c>
      <c r="E6588" s="23">
        <v>0.100922833</v>
      </c>
      <c r="F6588" s="23">
        <v>8.8200000000000001E-2</v>
      </c>
      <c r="G6588" s="17">
        <v>0.84748306600000001</v>
      </c>
      <c r="H6588" s="17">
        <v>0.15251693399999999</v>
      </c>
      <c r="I6588" s="17">
        <v>0.92176414200000001</v>
      </c>
      <c r="J6588" s="17">
        <v>7.7700000000000005E-2</v>
      </c>
      <c r="K6588" s="17">
        <v>5.1800000000000001E-4</v>
      </c>
    </row>
    <row r="6589" spans="1:11" x14ac:dyDescent="0.45">
      <c r="A6589" s="10" t="s">
        <v>57</v>
      </c>
      <c r="B6589" s="20">
        <v>0.46</v>
      </c>
      <c r="C6589" s="19">
        <v>78318</v>
      </c>
      <c r="D6589" s="19">
        <v>4120.381668</v>
      </c>
      <c r="E6589" s="23">
        <v>0.10294086</v>
      </c>
      <c r="F6589" s="23">
        <v>9.01E-2</v>
      </c>
      <c r="G6589" s="17">
        <v>0.84797875300000003</v>
      </c>
      <c r="H6589" s="17">
        <v>0.152021247</v>
      </c>
      <c r="I6589" s="17">
        <v>0.92482821299999995</v>
      </c>
      <c r="J6589" s="17">
        <v>7.4700000000000003E-2</v>
      </c>
      <c r="K6589" s="17">
        <v>4.9600000000000002E-4</v>
      </c>
    </row>
    <row r="6590" spans="1:11" x14ac:dyDescent="0.45">
      <c r="A6590" s="10" t="s">
        <v>57</v>
      </c>
      <c r="B6590" s="20">
        <v>0.47</v>
      </c>
      <c r="C6590" s="19">
        <v>79999</v>
      </c>
      <c r="D6590" s="19">
        <v>4295.9912830000003</v>
      </c>
      <c r="E6590" s="23">
        <v>0.106303729</v>
      </c>
      <c r="F6590" s="23">
        <v>9.1999999999999998E-2</v>
      </c>
      <c r="G6590" s="17">
        <v>0.84836060499999999</v>
      </c>
      <c r="H6590" s="17">
        <v>0.15163939500000001</v>
      </c>
      <c r="I6590" s="17">
        <v>0.92721055399999996</v>
      </c>
      <c r="J6590" s="17">
        <v>7.2300000000000003E-2</v>
      </c>
      <c r="K6590" s="17">
        <v>4.7699999999999999E-4</v>
      </c>
    </row>
    <row r="6591" spans="1:11" x14ac:dyDescent="0.45">
      <c r="A6591" s="10" t="s">
        <v>57</v>
      </c>
      <c r="B6591" s="20">
        <v>0.48</v>
      </c>
      <c r="C6591" s="19">
        <v>81671</v>
      </c>
      <c r="D6591" s="19">
        <v>4476.3705399999999</v>
      </c>
      <c r="E6591" s="23">
        <v>0.10937522099999999</v>
      </c>
      <c r="F6591" s="23">
        <v>9.4100000000000003E-2</v>
      </c>
      <c r="G6591" s="17">
        <v>0.84988551599999995</v>
      </c>
      <c r="H6591" s="17">
        <v>0.15011448399999999</v>
      </c>
      <c r="I6591" s="17">
        <v>0.93014565400000004</v>
      </c>
      <c r="J6591" s="17">
        <v>6.9400000000000003E-2</v>
      </c>
      <c r="K6591" s="17">
        <v>4.5800000000000002E-4</v>
      </c>
    </row>
    <row r="6592" spans="1:11" x14ac:dyDescent="0.45">
      <c r="A6592" s="10" t="s">
        <v>57</v>
      </c>
      <c r="B6592" s="20">
        <v>0.49</v>
      </c>
      <c r="C6592" s="19">
        <v>83379</v>
      </c>
      <c r="D6592" s="19">
        <v>4664.9806339999996</v>
      </c>
      <c r="E6592" s="23">
        <v>0.111464917</v>
      </c>
      <c r="F6592" s="23">
        <v>9.6100000000000005E-2</v>
      </c>
      <c r="G6592" s="17">
        <v>0.85082574700000002</v>
      </c>
      <c r="H6592" s="17">
        <v>0.14917425300000001</v>
      </c>
      <c r="I6592" s="17">
        <v>0.93286876799999996</v>
      </c>
      <c r="J6592" s="17">
        <v>6.6699999999999995E-2</v>
      </c>
      <c r="K6592" s="17">
        <v>4.3899999999999999E-4</v>
      </c>
    </row>
    <row r="6593" spans="1:11" x14ac:dyDescent="0.45">
      <c r="A6593" s="10" t="s">
        <v>57</v>
      </c>
      <c r="B6593" s="20">
        <v>0.5</v>
      </c>
      <c r="C6593" s="19">
        <v>85041</v>
      </c>
      <c r="D6593" s="19">
        <v>4852.4093849999999</v>
      </c>
      <c r="E6593" s="23">
        <v>0.114036016</v>
      </c>
      <c r="F6593" s="23">
        <v>9.8199999999999996E-2</v>
      </c>
      <c r="G6593" s="17">
        <v>0.85210663099999995</v>
      </c>
      <c r="H6593" s="17">
        <v>0.147893369</v>
      </c>
      <c r="I6593" s="17">
        <v>0.93547888400000001</v>
      </c>
      <c r="J6593" s="17">
        <v>6.4100000000000004E-2</v>
      </c>
      <c r="K6593" s="17">
        <v>4.2200000000000001E-4</v>
      </c>
    </row>
    <row r="6594" spans="1:11" x14ac:dyDescent="0.45">
      <c r="A6594" s="10" t="s">
        <v>57</v>
      </c>
      <c r="B6594" s="20">
        <v>0.51</v>
      </c>
      <c r="C6594" s="19">
        <v>86743</v>
      </c>
      <c r="D6594" s="19">
        <v>5048.5401410000004</v>
      </c>
      <c r="E6594" s="23">
        <v>0.116586473</v>
      </c>
      <c r="F6594" s="23">
        <v>0.100317297</v>
      </c>
      <c r="G6594" s="17">
        <v>0.85234543399999996</v>
      </c>
      <c r="H6594" s="17">
        <v>0.14765456599999999</v>
      </c>
      <c r="I6594" s="17">
        <v>0.93784203899999996</v>
      </c>
      <c r="J6594" s="17">
        <v>6.1800000000000001E-2</v>
      </c>
      <c r="K6594" s="17">
        <v>4.06E-4</v>
      </c>
    </row>
    <row r="6595" spans="1:11" x14ac:dyDescent="0.45">
      <c r="A6595" s="10" t="s">
        <v>57</v>
      </c>
      <c r="B6595" s="20">
        <v>0.52</v>
      </c>
      <c r="C6595" s="19">
        <v>88422</v>
      </c>
      <c r="D6595" s="19">
        <v>5247.6123369999996</v>
      </c>
      <c r="E6595" s="23">
        <v>0.119986211</v>
      </c>
      <c r="F6595" s="23">
        <v>0.102491226</v>
      </c>
      <c r="G6595" s="17">
        <v>0.85211825100000005</v>
      </c>
      <c r="H6595" s="17">
        <v>0.14788174900000001</v>
      </c>
      <c r="I6595" s="17">
        <v>0.94016706400000005</v>
      </c>
      <c r="J6595" s="17">
        <v>5.9400000000000001E-2</v>
      </c>
      <c r="K6595" s="17">
        <v>3.9100000000000002E-4</v>
      </c>
    </row>
    <row r="6596" spans="1:11" x14ac:dyDescent="0.45">
      <c r="A6596" s="10" t="s">
        <v>57</v>
      </c>
      <c r="B6596" s="20">
        <v>0.53</v>
      </c>
      <c r="C6596" s="19">
        <v>90111</v>
      </c>
      <c r="D6596" s="19">
        <v>5453.1523129999996</v>
      </c>
      <c r="E6596" s="23">
        <v>0.123508151</v>
      </c>
      <c r="F6596" s="23">
        <v>0.104690982</v>
      </c>
      <c r="G6596" s="17">
        <v>0.85229328299999996</v>
      </c>
      <c r="H6596" s="17">
        <v>0.14770671699999999</v>
      </c>
      <c r="I6596" s="17">
        <v>0.94214950200000003</v>
      </c>
      <c r="J6596" s="17">
        <v>5.7500000000000002E-2</v>
      </c>
      <c r="K6596" s="17">
        <v>3.77E-4</v>
      </c>
    </row>
    <row r="6597" spans="1:11" x14ac:dyDescent="0.45">
      <c r="A6597" s="10" t="s">
        <v>57</v>
      </c>
      <c r="B6597" s="20">
        <v>0.54</v>
      </c>
      <c r="C6597" s="19">
        <v>91790</v>
      </c>
      <c r="D6597" s="19">
        <v>5663.1381259999998</v>
      </c>
      <c r="E6597" s="23">
        <v>0.126636109</v>
      </c>
      <c r="F6597" s="23">
        <v>0.10701050400000001</v>
      </c>
      <c r="G6597" s="17">
        <v>0.85201002299999995</v>
      </c>
      <c r="H6597" s="17">
        <v>0.14798997699999999</v>
      </c>
      <c r="I6597" s="17">
        <v>0.94412213499999997</v>
      </c>
      <c r="J6597" s="17">
        <v>5.5500000000000001E-2</v>
      </c>
      <c r="K6597" s="17">
        <v>3.6299999999999999E-4</v>
      </c>
    </row>
    <row r="6598" spans="1:11" x14ac:dyDescent="0.45">
      <c r="A6598" s="10" t="s">
        <v>57</v>
      </c>
      <c r="B6598" s="20">
        <v>0.55000000000000004</v>
      </c>
      <c r="C6598" s="19">
        <v>93451</v>
      </c>
      <c r="D6598" s="19">
        <v>5875.6888980000003</v>
      </c>
      <c r="E6598" s="23">
        <v>0.129312864</v>
      </c>
      <c r="F6598" s="23">
        <v>0.10934954500000001</v>
      </c>
      <c r="G6598" s="17">
        <v>0.853281399</v>
      </c>
      <c r="H6598" s="17">
        <v>0.146718601</v>
      </c>
      <c r="I6598" s="17">
        <v>0.94603612199999998</v>
      </c>
      <c r="J6598" s="17">
        <v>5.3600000000000002E-2</v>
      </c>
      <c r="K6598" s="17">
        <v>3.5E-4</v>
      </c>
    </row>
    <row r="6599" spans="1:11" x14ac:dyDescent="0.45">
      <c r="A6599" s="10" t="s">
        <v>57</v>
      </c>
      <c r="B6599" s="20">
        <v>0.56000000000000005</v>
      </c>
      <c r="C6599" s="19">
        <v>95313</v>
      </c>
      <c r="D6599" s="19">
        <v>6119.4506709999996</v>
      </c>
      <c r="E6599" s="23">
        <v>0.13249945499999999</v>
      </c>
      <c r="F6599" s="23">
        <v>0.11198003099999999</v>
      </c>
      <c r="G6599" s="17">
        <v>0.85378699700000005</v>
      </c>
      <c r="H6599" s="17">
        <v>0.14621300300000001</v>
      </c>
      <c r="I6599" s="17">
        <v>0.94801233699999998</v>
      </c>
      <c r="J6599" s="17">
        <v>5.1700000000000003E-2</v>
      </c>
      <c r="K6599" s="17">
        <v>3.3700000000000001E-4</v>
      </c>
    </row>
    <row r="6600" spans="1:11" x14ac:dyDescent="0.45">
      <c r="A6600" s="10" t="s">
        <v>57</v>
      </c>
      <c r="B6600" s="20">
        <v>0.56999999999999995</v>
      </c>
      <c r="C6600" s="19">
        <v>97019</v>
      </c>
      <c r="D6600" s="19">
        <v>6347.7357529999999</v>
      </c>
      <c r="E6600" s="23">
        <v>0.13521325300000001</v>
      </c>
      <c r="F6600" s="23">
        <v>0.11427868300000001</v>
      </c>
      <c r="G6600" s="17">
        <v>0.85378121799999995</v>
      </c>
      <c r="H6600" s="17">
        <v>0.14621878199999999</v>
      </c>
      <c r="I6600" s="17">
        <v>0.94983852599999996</v>
      </c>
      <c r="J6600" s="17">
        <v>4.9799999999999997E-2</v>
      </c>
      <c r="K6600" s="17">
        <v>3.2499999999999999E-4</v>
      </c>
    </row>
    <row r="6601" spans="1:11" x14ac:dyDescent="0.45">
      <c r="A6601" s="10" t="s">
        <v>57</v>
      </c>
      <c r="B6601" s="20">
        <v>0.57999999999999996</v>
      </c>
      <c r="C6601" s="19">
        <v>98697</v>
      </c>
      <c r="D6601" s="19">
        <v>6577.396452</v>
      </c>
      <c r="E6601" s="23">
        <v>0.13831427399999999</v>
      </c>
      <c r="F6601" s="23">
        <v>0.116761724</v>
      </c>
      <c r="G6601" s="17">
        <v>0.85421036100000003</v>
      </c>
      <c r="H6601" s="17">
        <v>0.145789639</v>
      </c>
      <c r="I6601" s="17">
        <v>0.951228195</v>
      </c>
      <c r="J6601" s="17">
        <v>4.8500000000000001E-2</v>
      </c>
      <c r="K6601" s="17">
        <v>3.1500000000000001E-4</v>
      </c>
    </row>
    <row r="6602" spans="1:11" x14ac:dyDescent="0.45">
      <c r="A6602" s="10" t="s">
        <v>57</v>
      </c>
      <c r="B6602" s="20">
        <v>0.59</v>
      </c>
      <c r="C6602" s="19">
        <v>100388</v>
      </c>
      <c r="D6602" s="19">
        <v>6814.7705530000003</v>
      </c>
      <c r="E6602" s="23">
        <v>0.14228861000000001</v>
      </c>
      <c r="F6602" s="23">
        <v>0.11924535999999999</v>
      </c>
      <c r="G6602" s="17">
        <v>0.85478343999999995</v>
      </c>
      <c r="H6602" s="17">
        <v>0.14521655999999999</v>
      </c>
      <c r="I6602" s="17">
        <v>0.95285056800000001</v>
      </c>
      <c r="J6602" s="17">
        <v>4.6800000000000001E-2</v>
      </c>
      <c r="K6602" s="17">
        <v>3.0400000000000002E-4</v>
      </c>
    </row>
    <row r="6603" spans="1:11" x14ac:dyDescent="0.45">
      <c r="A6603" s="10" t="s">
        <v>57</v>
      </c>
      <c r="B6603" s="20">
        <v>0.6</v>
      </c>
      <c r="C6603" s="19">
        <v>101908</v>
      </c>
      <c r="D6603" s="19">
        <v>7034.1832839999997</v>
      </c>
      <c r="E6603" s="23">
        <v>0.14596783899999999</v>
      </c>
      <c r="F6603" s="23">
        <v>0.121587641</v>
      </c>
      <c r="G6603" s="17">
        <v>0.85534011099999996</v>
      </c>
      <c r="H6603" s="17">
        <v>0.14465988900000001</v>
      </c>
      <c r="I6603" s="17">
        <v>0.95415773000000004</v>
      </c>
      <c r="J6603" s="17">
        <v>4.5499999999999999E-2</v>
      </c>
      <c r="K6603" s="17">
        <v>2.9500000000000001E-4</v>
      </c>
    </row>
    <row r="6604" spans="1:11" x14ac:dyDescent="0.45">
      <c r="A6604" s="10" t="s">
        <v>57</v>
      </c>
      <c r="B6604" s="20">
        <v>0.61</v>
      </c>
      <c r="C6604" s="19">
        <v>103523</v>
      </c>
      <c r="D6604" s="19">
        <v>7272.15726</v>
      </c>
      <c r="E6604" s="23">
        <v>0.148949311</v>
      </c>
      <c r="F6604" s="23">
        <v>0.124267432</v>
      </c>
      <c r="G6604" s="17">
        <v>0.85588709799999996</v>
      </c>
      <c r="H6604" s="17">
        <v>0.14411290199999999</v>
      </c>
      <c r="I6604" s="17">
        <v>0.95543630599999996</v>
      </c>
      <c r="J6604" s="17">
        <v>4.4299999999999999E-2</v>
      </c>
      <c r="K6604" s="17">
        <v>2.9799999999999998E-4</v>
      </c>
    </row>
    <row r="6605" spans="1:11" x14ac:dyDescent="0.45">
      <c r="A6605" s="10" t="s">
        <v>57</v>
      </c>
      <c r="B6605" s="20">
        <v>0.62</v>
      </c>
      <c r="C6605" s="19">
        <v>105246</v>
      </c>
      <c r="D6605" s="19">
        <v>7531.2456709999997</v>
      </c>
      <c r="E6605" s="23">
        <v>0.151635295</v>
      </c>
      <c r="F6605" s="23">
        <v>0.12696687000000001</v>
      </c>
      <c r="G6605" s="17">
        <v>0.85567147399999999</v>
      </c>
      <c r="H6605" s="17">
        <v>0.14432852600000001</v>
      </c>
      <c r="I6605" s="17">
        <v>0.95682018400000002</v>
      </c>
      <c r="J6605" s="17">
        <v>4.2900000000000001E-2</v>
      </c>
      <c r="K6605" s="17">
        <v>2.8899999999999998E-4</v>
      </c>
    </row>
    <row r="6606" spans="1:11" x14ac:dyDescent="0.45">
      <c r="A6606" s="10" t="s">
        <v>57</v>
      </c>
      <c r="B6606" s="20">
        <v>0.63</v>
      </c>
      <c r="C6606" s="19">
        <v>106933</v>
      </c>
      <c r="D6606" s="19">
        <v>7789.9738690000004</v>
      </c>
      <c r="E6606" s="23">
        <v>0.15494185599999999</v>
      </c>
      <c r="F6606" s="23">
        <v>0.12966228399999999</v>
      </c>
      <c r="G6606" s="17">
        <v>0.85636800599999996</v>
      </c>
      <c r="H6606" s="17">
        <v>0.14363199400000001</v>
      </c>
      <c r="I6606" s="17">
        <v>0.95819103500000002</v>
      </c>
      <c r="J6606" s="17">
        <v>4.1529885000000002E-2</v>
      </c>
      <c r="K6606" s="17">
        <v>2.7900000000000001E-4</v>
      </c>
    </row>
    <row r="6607" spans="1:11" x14ac:dyDescent="0.45">
      <c r="A6607" s="10" t="s">
        <v>57</v>
      </c>
      <c r="B6607" s="20">
        <v>0.64</v>
      </c>
      <c r="C6607" s="19">
        <v>108644</v>
      </c>
      <c r="D6607" s="19">
        <v>8058.4538579999999</v>
      </c>
      <c r="E6607" s="23">
        <v>0.15860919600000001</v>
      </c>
      <c r="F6607" s="23">
        <v>0.132358948</v>
      </c>
      <c r="G6607" s="17">
        <v>0.85736902199999998</v>
      </c>
      <c r="H6607" s="17">
        <v>0.14263097799999999</v>
      </c>
      <c r="I6607" s="17">
        <v>0.95934088399999995</v>
      </c>
      <c r="J6607" s="17">
        <v>4.0399999999999998E-2</v>
      </c>
      <c r="K6607" s="17">
        <v>2.7E-4</v>
      </c>
    </row>
    <row r="6608" spans="1:11" x14ac:dyDescent="0.45">
      <c r="A6608" s="10" t="s">
        <v>57</v>
      </c>
      <c r="B6608" s="20">
        <v>0.65</v>
      </c>
      <c r="C6608" s="19">
        <v>110330</v>
      </c>
      <c r="D6608" s="19">
        <v>8328.5078670000003</v>
      </c>
      <c r="E6608" s="23">
        <v>0.16226272</v>
      </c>
      <c r="F6608" s="23">
        <v>0.135079533</v>
      </c>
      <c r="G6608" s="17">
        <v>0.85759992699999998</v>
      </c>
      <c r="H6608" s="17">
        <v>0.14240007299999999</v>
      </c>
      <c r="I6608" s="17">
        <v>0.96041188700000002</v>
      </c>
      <c r="J6608" s="17">
        <v>3.9300000000000002E-2</v>
      </c>
      <c r="K6608" s="17">
        <v>2.61E-4</v>
      </c>
    </row>
    <row r="6609" spans="1:11" x14ac:dyDescent="0.45">
      <c r="A6609" s="10" t="s">
        <v>57</v>
      </c>
      <c r="B6609" s="20">
        <v>0.66</v>
      </c>
      <c r="C6609" s="19">
        <v>112008</v>
      </c>
      <c r="D6609" s="19">
        <v>8604.0791819999995</v>
      </c>
      <c r="E6609" s="23">
        <v>0.16614289099999999</v>
      </c>
      <c r="F6609" s="23">
        <v>0.13787534500000001</v>
      </c>
      <c r="G6609" s="17">
        <v>0.85827798</v>
      </c>
      <c r="H6609" s="17">
        <v>0.14172202</v>
      </c>
      <c r="I6609" s="17">
        <v>0.96150128999999995</v>
      </c>
      <c r="J6609" s="17">
        <v>3.8199999999999998E-2</v>
      </c>
      <c r="K6609" s="17">
        <v>2.5399999999999999E-4</v>
      </c>
    </row>
    <row r="6610" spans="1:11" x14ac:dyDescent="0.45">
      <c r="A6610" s="10" t="s">
        <v>57</v>
      </c>
      <c r="B6610" s="20">
        <v>0.67</v>
      </c>
      <c r="C6610" s="19">
        <v>113696</v>
      </c>
      <c r="D6610" s="19">
        <v>8887.701137</v>
      </c>
      <c r="E6610" s="23">
        <v>0.170319093</v>
      </c>
      <c r="F6610" s="23">
        <v>0.14067065000000001</v>
      </c>
      <c r="G6610" s="17">
        <v>0.85839431499999996</v>
      </c>
      <c r="H6610" s="17">
        <v>0.14160568500000001</v>
      </c>
      <c r="I6610" s="17">
        <v>0.96258129999999997</v>
      </c>
      <c r="J6610" s="17">
        <v>3.7199999999999997E-2</v>
      </c>
      <c r="K6610" s="17">
        <v>2.4600000000000002E-4</v>
      </c>
    </row>
    <row r="6611" spans="1:11" x14ac:dyDescent="0.45">
      <c r="A6611" s="10" t="s">
        <v>57</v>
      </c>
      <c r="B6611" s="20">
        <v>0.68</v>
      </c>
      <c r="C6611" s="19">
        <v>115352</v>
      </c>
      <c r="D6611" s="19">
        <v>9172.9394279999997</v>
      </c>
      <c r="E6611" s="23">
        <v>0.17434125</v>
      </c>
      <c r="F6611" s="23">
        <v>0.14362859</v>
      </c>
      <c r="G6611" s="17">
        <v>0.858736736</v>
      </c>
      <c r="H6611" s="17">
        <v>0.141263264</v>
      </c>
      <c r="I6611" s="17">
        <v>0.96354777700000005</v>
      </c>
      <c r="J6611" s="17">
        <v>3.6200000000000003E-2</v>
      </c>
      <c r="K6611" s="17">
        <v>2.3900000000000001E-4</v>
      </c>
    </row>
    <row r="6612" spans="1:11" x14ac:dyDescent="0.45">
      <c r="A6612" s="10" t="s">
        <v>57</v>
      </c>
      <c r="B6612" s="20">
        <v>0.69</v>
      </c>
      <c r="C6612" s="19">
        <v>117066</v>
      </c>
      <c r="D6612" s="19">
        <v>9476.9877039999992</v>
      </c>
      <c r="E6612" s="23">
        <v>0.17986159400000001</v>
      </c>
      <c r="F6612" s="23">
        <v>0.14669322100000001</v>
      </c>
      <c r="G6612" s="17">
        <v>0.85915637300000003</v>
      </c>
      <c r="H6612" s="17">
        <v>0.140843627</v>
      </c>
      <c r="I6612" s="17">
        <v>0.96466331900000002</v>
      </c>
      <c r="J6612" s="17">
        <v>3.5099999999999999E-2</v>
      </c>
      <c r="K6612" s="17">
        <v>2.32E-4</v>
      </c>
    </row>
    <row r="6613" spans="1:11" x14ac:dyDescent="0.45">
      <c r="A6613" s="10" t="s">
        <v>57</v>
      </c>
      <c r="B6613" s="20">
        <v>0.7</v>
      </c>
      <c r="C6613" s="19">
        <v>118743</v>
      </c>
      <c r="D6613" s="19">
        <v>9783.4630290000005</v>
      </c>
      <c r="E6613" s="23">
        <v>0.18535963</v>
      </c>
      <c r="F6613" s="23">
        <v>0.14987344499999999</v>
      </c>
      <c r="G6613" s="17">
        <v>0.85941065999999999</v>
      </c>
      <c r="H6613" s="17">
        <v>0.14058934000000001</v>
      </c>
      <c r="I6613" s="17">
        <v>0.965684392</v>
      </c>
      <c r="J6613" s="17">
        <v>3.4099999999999998E-2</v>
      </c>
      <c r="K6613" s="17">
        <v>2.2499999999999999E-4</v>
      </c>
    </row>
    <row r="6614" spans="1:11" x14ac:dyDescent="0.45">
      <c r="A6614" s="10" t="s">
        <v>57</v>
      </c>
      <c r="B6614" s="20">
        <v>0.71</v>
      </c>
      <c r="C6614" s="19">
        <v>120430</v>
      </c>
      <c r="D6614" s="19">
        <v>10100.503549999999</v>
      </c>
      <c r="E6614" s="23">
        <v>0.191019982</v>
      </c>
      <c r="F6614" s="23">
        <v>0.153143521</v>
      </c>
      <c r="G6614" s="17">
        <v>0.85991862500000005</v>
      </c>
      <c r="H6614" s="17">
        <v>0.14008137500000001</v>
      </c>
      <c r="I6614" s="17">
        <v>0.96659528699999997</v>
      </c>
      <c r="J6614" s="17">
        <v>3.32E-2</v>
      </c>
      <c r="K6614" s="17">
        <v>2.1800000000000001E-4</v>
      </c>
    </row>
    <row r="6615" spans="1:11" x14ac:dyDescent="0.45">
      <c r="A6615" s="10" t="s">
        <v>57</v>
      </c>
      <c r="B6615" s="20">
        <v>0.72</v>
      </c>
      <c r="C6615" s="19">
        <v>122121</v>
      </c>
      <c r="D6615" s="19">
        <v>10428.2822</v>
      </c>
      <c r="E6615" s="23">
        <v>0.196573199</v>
      </c>
      <c r="F6615" s="23">
        <v>0.156489038</v>
      </c>
      <c r="G6615" s="17">
        <v>0.86074467099999996</v>
      </c>
      <c r="H6615" s="17">
        <v>0.13925532900000001</v>
      </c>
      <c r="I6615" s="17">
        <v>0.96756607800000005</v>
      </c>
      <c r="J6615" s="17">
        <v>3.2199999999999999E-2</v>
      </c>
      <c r="K6615" s="17">
        <v>2.12E-4</v>
      </c>
    </row>
    <row r="6616" spans="1:11" x14ac:dyDescent="0.45">
      <c r="A6616" s="10" t="s">
        <v>57</v>
      </c>
      <c r="B6616" s="20">
        <v>0.73</v>
      </c>
      <c r="C6616" s="19">
        <v>123792</v>
      </c>
      <c r="D6616" s="19">
        <v>10760.75604</v>
      </c>
      <c r="E6616" s="23">
        <v>0.20165232299999999</v>
      </c>
      <c r="F6616" s="23">
        <v>0.15996379499999999</v>
      </c>
      <c r="G6616" s="17">
        <v>0.86093608600000004</v>
      </c>
      <c r="H6616" s="17">
        <v>0.13906391400000001</v>
      </c>
      <c r="I6616" s="17">
        <v>0.96836499200000004</v>
      </c>
      <c r="J6616" s="17">
        <v>3.1399999999999997E-2</v>
      </c>
      <c r="K6616" s="17">
        <v>2.0599999999999999E-4</v>
      </c>
    </row>
    <row r="6617" spans="1:11" x14ac:dyDescent="0.45">
      <c r="A6617" s="10" t="s">
        <v>57</v>
      </c>
      <c r="B6617" s="20">
        <v>0.74</v>
      </c>
      <c r="C6617" s="19">
        <v>125471</v>
      </c>
      <c r="D6617" s="19">
        <v>11104.099899999999</v>
      </c>
      <c r="E6617" s="23">
        <v>0.20781793900000001</v>
      </c>
      <c r="F6617" s="23">
        <v>0.163647141</v>
      </c>
      <c r="G6617" s="17">
        <v>0.86168118500000002</v>
      </c>
      <c r="H6617" s="17">
        <v>0.13831881500000001</v>
      </c>
      <c r="I6617" s="17">
        <v>0.96922888500000004</v>
      </c>
      <c r="J6617" s="17">
        <v>3.0599999999999999E-2</v>
      </c>
      <c r="K6617" s="17">
        <v>2.0000000000000001E-4</v>
      </c>
    </row>
    <row r="6618" spans="1:11" x14ac:dyDescent="0.45">
      <c r="A6618" s="10" t="s">
        <v>57</v>
      </c>
      <c r="B6618" s="20">
        <v>0.75</v>
      </c>
      <c r="C6618" s="19">
        <v>127165</v>
      </c>
      <c r="D6618" s="19">
        <v>11460.37962</v>
      </c>
      <c r="E6618" s="23">
        <v>0.21337804699999999</v>
      </c>
      <c r="F6618" s="23">
        <v>0.16735502199999999</v>
      </c>
      <c r="G6618" s="17">
        <v>0.86180159599999995</v>
      </c>
      <c r="H6618" s="17">
        <v>0.138198404</v>
      </c>
      <c r="I6618" s="17">
        <v>0.97001541300000005</v>
      </c>
      <c r="J6618" s="17">
        <v>2.98E-2</v>
      </c>
      <c r="K6618" s="17">
        <v>1.94E-4</v>
      </c>
    </row>
    <row r="6619" spans="1:11" x14ac:dyDescent="0.45">
      <c r="A6619" s="10" t="s">
        <v>57</v>
      </c>
      <c r="B6619" s="20">
        <v>0.76</v>
      </c>
      <c r="C6619" s="19">
        <v>128849</v>
      </c>
      <c r="D6619" s="19">
        <v>11824.390600000001</v>
      </c>
      <c r="E6619" s="23">
        <v>0.218420541</v>
      </c>
      <c r="F6619" s="23">
        <v>0.17122631999999999</v>
      </c>
      <c r="G6619" s="17">
        <v>0.86232721999999995</v>
      </c>
      <c r="H6619" s="17">
        <v>0.13767277999999999</v>
      </c>
      <c r="I6619" s="17">
        <v>0.97079129099999995</v>
      </c>
      <c r="J6619" s="17">
        <v>2.9000000000000001E-2</v>
      </c>
      <c r="K6619" s="17">
        <v>1.8900000000000001E-4</v>
      </c>
    </row>
    <row r="6620" spans="1:11" x14ac:dyDescent="0.45">
      <c r="A6620" s="10" t="s">
        <v>57</v>
      </c>
      <c r="B6620" s="20">
        <v>0.77</v>
      </c>
      <c r="C6620" s="19">
        <v>130541</v>
      </c>
      <c r="D6620" s="19">
        <v>12201.43549</v>
      </c>
      <c r="E6620" s="23">
        <v>0.227968533</v>
      </c>
      <c r="F6620" s="23">
        <v>0.175235532</v>
      </c>
      <c r="G6620" s="17">
        <v>0.86266383700000004</v>
      </c>
      <c r="H6620" s="17">
        <v>0.13733616300000001</v>
      </c>
      <c r="I6620" s="17">
        <v>0.97153559199999995</v>
      </c>
      <c r="J6620" s="17">
        <v>2.8299999999999999E-2</v>
      </c>
      <c r="K6620" s="17">
        <v>1.84E-4</v>
      </c>
    </row>
    <row r="6621" spans="1:11" x14ac:dyDescent="0.45">
      <c r="A6621" s="10" t="s">
        <v>57</v>
      </c>
      <c r="B6621" s="20">
        <v>0.78</v>
      </c>
      <c r="C6621" s="19">
        <v>132186</v>
      </c>
      <c r="D6621" s="19">
        <v>12582.189839999999</v>
      </c>
      <c r="E6621" s="23">
        <v>0.23529631300000001</v>
      </c>
      <c r="F6621" s="23">
        <v>0.179440461</v>
      </c>
      <c r="G6621" s="17">
        <v>0.862784259</v>
      </c>
      <c r="H6621" s="17">
        <v>0.137215741</v>
      </c>
      <c r="I6621" s="17">
        <v>0.97211592099999999</v>
      </c>
      <c r="J6621" s="17">
        <v>2.7699999999999999E-2</v>
      </c>
      <c r="K6621" s="17">
        <v>1.7899999999999999E-4</v>
      </c>
    </row>
    <row r="6622" spans="1:11" x14ac:dyDescent="0.45">
      <c r="A6622" s="10" t="s">
        <v>57</v>
      </c>
      <c r="B6622" s="20">
        <v>0.79</v>
      </c>
      <c r="C6622" s="19">
        <v>133892</v>
      </c>
      <c r="D6622" s="19">
        <v>12989.736500000001</v>
      </c>
      <c r="E6622" s="23">
        <v>0.242798823</v>
      </c>
      <c r="F6622" s="23">
        <v>0.183914836</v>
      </c>
      <c r="G6622" s="17">
        <v>0.86368864499999998</v>
      </c>
      <c r="H6622" s="17">
        <v>0.136311355</v>
      </c>
      <c r="I6622" s="17">
        <v>0.97271622499999999</v>
      </c>
      <c r="J6622" s="17">
        <v>2.7099999999999999E-2</v>
      </c>
      <c r="K6622" s="17">
        <v>1.74E-4</v>
      </c>
    </row>
    <row r="6623" spans="1:11" x14ac:dyDescent="0.45">
      <c r="A6623" s="10" t="s">
        <v>57</v>
      </c>
      <c r="B6623" s="20">
        <v>0.8</v>
      </c>
      <c r="C6623" s="19">
        <v>134895</v>
      </c>
      <c r="D6623" s="19">
        <v>13235.553029999999</v>
      </c>
      <c r="E6623" s="23">
        <v>0.247872281</v>
      </c>
      <c r="F6623" s="23">
        <v>0.18663173899999999</v>
      </c>
      <c r="G6623" s="17">
        <v>0.86337521800000006</v>
      </c>
      <c r="H6623" s="17">
        <v>0.136624782</v>
      </c>
      <c r="I6623" s="17">
        <v>0.97314802</v>
      </c>
      <c r="J6623" s="17">
        <v>2.6700000000000002E-2</v>
      </c>
      <c r="K6623" s="17">
        <v>1.7100000000000001E-4</v>
      </c>
    </row>
    <row r="6624" spans="1:11" x14ac:dyDescent="0.45">
      <c r="A6624" s="10" t="s">
        <v>57</v>
      </c>
      <c r="B6624" s="20">
        <v>0.80100000000000005</v>
      </c>
      <c r="C6624" s="19">
        <v>135090</v>
      </c>
      <c r="D6624" s="19">
        <v>13284.060960000001</v>
      </c>
      <c r="E6624" s="23">
        <v>0.249439045</v>
      </c>
      <c r="F6624" s="23">
        <v>0.18706667699999999</v>
      </c>
      <c r="G6624" s="17">
        <v>0.86337256600000001</v>
      </c>
      <c r="H6624" s="17">
        <v>0.13662743399999999</v>
      </c>
      <c r="I6624" s="17">
        <v>0.97323520399999996</v>
      </c>
      <c r="J6624" s="17">
        <v>2.6599999999999999E-2</v>
      </c>
      <c r="K6624" s="17">
        <v>1.7000000000000001E-4</v>
      </c>
    </row>
    <row r="6625" spans="1:11" x14ac:dyDescent="0.45">
      <c r="A6625" s="10" t="s">
        <v>57</v>
      </c>
      <c r="B6625" s="20">
        <v>0.80200000000000005</v>
      </c>
      <c r="C6625" s="19">
        <v>135247</v>
      </c>
      <c r="D6625" s="19">
        <v>13323.26467</v>
      </c>
      <c r="E6625" s="23">
        <v>0.250001433</v>
      </c>
      <c r="F6625" s="23">
        <v>0.18758860499999999</v>
      </c>
      <c r="G6625" s="17">
        <v>0.86339807899999998</v>
      </c>
      <c r="H6625" s="17">
        <v>0.13660192099999999</v>
      </c>
      <c r="I6625" s="17">
        <v>0.97331112500000005</v>
      </c>
      <c r="J6625" s="17">
        <v>2.6499999999999999E-2</v>
      </c>
      <c r="K6625" s="17">
        <v>1.7000000000000001E-4</v>
      </c>
    </row>
    <row r="6626" spans="1:11" x14ac:dyDescent="0.45">
      <c r="A6626" s="10" t="s">
        <v>57</v>
      </c>
      <c r="B6626" s="20">
        <v>0.80300000000000005</v>
      </c>
      <c r="C6626" s="19">
        <v>135426</v>
      </c>
      <c r="D6626" s="19">
        <v>13368.077380000001</v>
      </c>
      <c r="E6626" s="23">
        <v>0.25062780800000001</v>
      </c>
      <c r="F6626" s="23">
        <v>0.18803325700000001</v>
      </c>
      <c r="G6626" s="17">
        <v>0.86350479199999997</v>
      </c>
      <c r="H6626" s="17">
        <v>0.13649520800000001</v>
      </c>
      <c r="I6626" s="17">
        <v>0.97338741600000001</v>
      </c>
      <c r="J6626" s="17">
        <v>2.64E-2</v>
      </c>
      <c r="K6626" s="17">
        <v>1.7000000000000001E-4</v>
      </c>
    </row>
    <row r="6627" spans="1:11" x14ac:dyDescent="0.45">
      <c r="A6627" s="10" t="s">
        <v>57</v>
      </c>
      <c r="B6627" s="20">
        <v>0.80400000000000005</v>
      </c>
      <c r="C6627" s="19">
        <v>135594</v>
      </c>
      <c r="D6627" s="19">
        <v>13410.211010000001</v>
      </c>
      <c r="E6627" s="23">
        <v>0.25130162700000003</v>
      </c>
      <c r="F6627" s="23">
        <v>0.18845046900000001</v>
      </c>
      <c r="G6627" s="17">
        <v>0.86359278399999995</v>
      </c>
      <c r="H6627" s="17">
        <v>0.136407216</v>
      </c>
      <c r="I6627" s="17">
        <v>0.97346079500000005</v>
      </c>
      <c r="J6627" s="17">
        <v>2.64E-2</v>
      </c>
      <c r="K6627" s="17">
        <v>1.6899999999999999E-4</v>
      </c>
    </row>
    <row r="6628" spans="1:11" x14ac:dyDescent="0.45">
      <c r="A6628" s="10" t="s">
        <v>57</v>
      </c>
      <c r="B6628" s="20">
        <v>0.80500000000000005</v>
      </c>
      <c r="C6628" s="19">
        <v>135759</v>
      </c>
      <c r="D6628" s="19">
        <v>13451.718570000001</v>
      </c>
      <c r="E6628" s="23">
        <v>0.25195029000000002</v>
      </c>
      <c r="F6628" s="23">
        <v>0.18899817899999999</v>
      </c>
      <c r="G6628" s="17">
        <v>0.86353759200000002</v>
      </c>
      <c r="H6628" s="17">
        <v>0.13646240800000001</v>
      </c>
      <c r="I6628" s="17">
        <v>0.97334440099999997</v>
      </c>
      <c r="J6628" s="17">
        <v>2.6499999999999999E-2</v>
      </c>
      <c r="K6628" s="17">
        <v>1.6899999999999999E-4</v>
      </c>
    </row>
    <row r="6629" spans="1:11" x14ac:dyDescent="0.45">
      <c r="A6629" s="10" t="s">
        <v>57</v>
      </c>
      <c r="B6629" s="20">
        <v>0.80600000000000005</v>
      </c>
      <c r="C6629" s="19">
        <v>135924</v>
      </c>
      <c r="D6629" s="19">
        <v>13493.41496</v>
      </c>
      <c r="E6629" s="23">
        <v>0.25310078200000002</v>
      </c>
      <c r="F6629" s="23">
        <v>0.18946980299999999</v>
      </c>
      <c r="G6629" s="17">
        <v>0.863666461</v>
      </c>
      <c r="H6629" s="17">
        <v>0.136333539</v>
      </c>
      <c r="I6629" s="17">
        <v>0.97339800799999998</v>
      </c>
      <c r="J6629" s="17">
        <v>2.64E-2</v>
      </c>
      <c r="K6629" s="17">
        <v>1.6799999999999999E-4</v>
      </c>
    </row>
    <row r="6630" spans="1:11" x14ac:dyDescent="0.45">
      <c r="A6630" s="10" t="s">
        <v>57</v>
      </c>
      <c r="B6630" s="20">
        <v>0.80700000000000005</v>
      </c>
      <c r="C6630" s="19">
        <v>136093</v>
      </c>
      <c r="D6630" s="19">
        <v>13536.271629999999</v>
      </c>
      <c r="E6630" s="23">
        <v>0.25397987500000002</v>
      </c>
      <c r="F6630" s="23">
        <v>0.18993965300000001</v>
      </c>
      <c r="G6630" s="17">
        <v>0.86374758399999996</v>
      </c>
      <c r="H6630" s="17">
        <v>0.13625241599999999</v>
      </c>
      <c r="I6630" s="17">
        <v>0.97347319700000001</v>
      </c>
      <c r="J6630" s="17">
        <v>2.64E-2</v>
      </c>
      <c r="K6630" s="17">
        <v>1.6799999999999999E-4</v>
      </c>
    </row>
    <row r="6631" spans="1:11" x14ac:dyDescent="0.45">
      <c r="A6631" s="10" t="s">
        <v>57</v>
      </c>
      <c r="B6631" s="20">
        <v>0.80800000000000005</v>
      </c>
      <c r="C6631" s="19">
        <v>136266</v>
      </c>
      <c r="D6631" s="19">
        <v>13580.320170000001</v>
      </c>
      <c r="E6631" s="23">
        <v>0.25529058300000002</v>
      </c>
      <c r="F6631" s="23">
        <v>0.19041413900000001</v>
      </c>
      <c r="G6631" s="17">
        <v>0.86370774800000005</v>
      </c>
      <c r="H6631" s="17">
        <v>0.136292252</v>
      </c>
      <c r="I6631" s="17">
        <v>0.97354180300000004</v>
      </c>
      <c r="J6631" s="17">
        <v>2.63E-2</v>
      </c>
      <c r="K6631" s="17">
        <v>1.6699999999999999E-4</v>
      </c>
    </row>
    <row r="6632" spans="1:11" x14ac:dyDescent="0.45">
      <c r="A6632" s="10" t="s">
        <v>57</v>
      </c>
      <c r="B6632" s="20">
        <v>0.80900000000000005</v>
      </c>
      <c r="C6632" s="19">
        <v>136435</v>
      </c>
      <c r="D6632" s="19">
        <v>13623.68944</v>
      </c>
      <c r="E6632" s="23">
        <v>0.25723650100000001</v>
      </c>
      <c r="F6632" s="23">
        <v>0.190898081</v>
      </c>
      <c r="G6632" s="17">
        <v>0.86356873199999995</v>
      </c>
      <c r="H6632" s="17">
        <v>0.13643126799999999</v>
      </c>
      <c r="I6632" s="17">
        <v>0.97361441100000001</v>
      </c>
      <c r="J6632" s="17">
        <v>2.6200000000000001E-2</v>
      </c>
      <c r="K6632" s="17">
        <v>1.6699999999999999E-4</v>
      </c>
    </row>
    <row r="6633" spans="1:11" x14ac:dyDescent="0.45">
      <c r="A6633" s="10" t="s">
        <v>57</v>
      </c>
      <c r="B6633" s="20">
        <v>0.81</v>
      </c>
      <c r="C6633" s="19">
        <v>136601</v>
      </c>
      <c r="D6633" s="19">
        <v>13666.48991</v>
      </c>
      <c r="E6633" s="23">
        <v>0.25822685200000001</v>
      </c>
      <c r="F6633" s="23">
        <v>0.19137162199999999</v>
      </c>
      <c r="G6633" s="17">
        <v>0.86356615299999995</v>
      </c>
      <c r="H6633" s="17">
        <v>0.136433847</v>
      </c>
      <c r="I6633" s="17">
        <v>0.97369764299999995</v>
      </c>
      <c r="J6633" s="17">
        <v>2.6100000000000002E-2</v>
      </c>
      <c r="K6633" s="17">
        <v>1.66E-4</v>
      </c>
    </row>
    <row r="6634" spans="1:11" x14ac:dyDescent="0.45">
      <c r="A6634" s="10" t="s">
        <v>57</v>
      </c>
      <c r="B6634" s="20">
        <v>0.81100000000000005</v>
      </c>
      <c r="C6634" s="19">
        <v>136771</v>
      </c>
      <c r="D6634" s="19">
        <v>13710.481750000001</v>
      </c>
      <c r="E6634" s="23">
        <v>0.25914773000000002</v>
      </c>
      <c r="F6634" s="23">
        <v>0.191847029</v>
      </c>
      <c r="G6634" s="17">
        <v>0.86350907700000001</v>
      </c>
      <c r="H6634" s="17">
        <v>0.13649092299999999</v>
      </c>
      <c r="I6634" s="17">
        <v>0.97376568500000005</v>
      </c>
      <c r="J6634" s="17">
        <v>2.6100000000000002E-2</v>
      </c>
      <c r="K6634" s="17">
        <v>1.66E-4</v>
      </c>
    </row>
    <row r="6635" spans="1:11" x14ac:dyDescent="0.45">
      <c r="A6635" s="10" t="s">
        <v>57</v>
      </c>
      <c r="B6635" s="20">
        <v>0.81200000000000006</v>
      </c>
      <c r="C6635" s="19">
        <v>136936</v>
      </c>
      <c r="D6635" s="19">
        <v>13753.3092</v>
      </c>
      <c r="E6635" s="23">
        <v>0.25994176600000002</v>
      </c>
      <c r="F6635" s="23">
        <v>0.19237782</v>
      </c>
      <c r="G6635" s="17">
        <v>0.86355669800000001</v>
      </c>
      <c r="H6635" s="17">
        <v>0.13644330199999999</v>
      </c>
      <c r="I6635" s="17">
        <v>0.97384290100000004</v>
      </c>
      <c r="J6635" s="17">
        <v>2.5999999999999999E-2</v>
      </c>
      <c r="K6635" s="17">
        <v>1.65E-4</v>
      </c>
    </row>
    <row r="6636" spans="1:11" x14ac:dyDescent="0.45">
      <c r="A6636" s="10" t="s">
        <v>57</v>
      </c>
      <c r="B6636" s="20">
        <v>0.81299999999999994</v>
      </c>
      <c r="C6636" s="19">
        <v>137112</v>
      </c>
      <c r="D6636" s="19">
        <v>13799.175730000001</v>
      </c>
      <c r="E6636" s="23">
        <v>0.26140098899999997</v>
      </c>
      <c r="F6636" s="23">
        <v>0.19286378100000001</v>
      </c>
      <c r="G6636" s="17">
        <v>0.863637027</v>
      </c>
      <c r="H6636" s="17">
        <v>0.136362973</v>
      </c>
      <c r="I6636" s="17">
        <v>0.97391147099999997</v>
      </c>
      <c r="J6636" s="17">
        <v>2.5899999999999999E-2</v>
      </c>
      <c r="K6636" s="17">
        <v>1.65E-4</v>
      </c>
    </row>
    <row r="6637" spans="1:11" x14ac:dyDescent="0.45">
      <c r="A6637" s="10" t="s">
        <v>57</v>
      </c>
      <c r="B6637" s="20">
        <v>0.81399999999999995</v>
      </c>
      <c r="C6637" s="19">
        <v>137280</v>
      </c>
      <c r="D6637" s="19">
        <v>13843.17441</v>
      </c>
      <c r="E6637" s="23">
        <v>0.26225447400000002</v>
      </c>
      <c r="F6637" s="23">
        <v>0.19337984</v>
      </c>
      <c r="G6637" s="17">
        <v>0.86365821700000001</v>
      </c>
      <c r="H6637" s="17">
        <v>0.13634178299999999</v>
      </c>
      <c r="I6637" s="17">
        <v>0.97399561499999998</v>
      </c>
      <c r="J6637" s="17">
        <v>2.58E-2</v>
      </c>
      <c r="K6637" s="17">
        <v>1.64E-4</v>
      </c>
    </row>
    <row r="6638" spans="1:11" x14ac:dyDescent="0.45">
      <c r="A6638" s="10" t="s">
        <v>57</v>
      </c>
      <c r="B6638" s="20">
        <v>0.81499999999999995</v>
      </c>
      <c r="C6638" s="19">
        <v>137446</v>
      </c>
      <c r="D6638" s="19">
        <v>13886.79039</v>
      </c>
      <c r="E6638" s="23">
        <v>0.26307422600000002</v>
      </c>
      <c r="F6638" s="23">
        <v>0.19389284400000001</v>
      </c>
      <c r="G6638" s="17">
        <v>0.86369919799999995</v>
      </c>
      <c r="H6638" s="17">
        <v>0.136300802</v>
      </c>
      <c r="I6638" s="17">
        <v>0.974073941</v>
      </c>
      <c r="J6638" s="17">
        <v>2.58E-2</v>
      </c>
      <c r="K6638" s="17">
        <v>1.64E-4</v>
      </c>
    </row>
    <row r="6639" spans="1:11" x14ac:dyDescent="0.45">
      <c r="A6639" s="10" t="s">
        <v>57</v>
      </c>
      <c r="B6639" s="20">
        <v>0.81599999999999995</v>
      </c>
      <c r="C6639" s="19">
        <v>137607</v>
      </c>
      <c r="D6639" s="19">
        <v>13929.23986</v>
      </c>
      <c r="E6639" s="23">
        <v>0.26413510400000001</v>
      </c>
      <c r="F6639" s="23">
        <v>0.19439851399999999</v>
      </c>
      <c r="G6639" s="17">
        <v>0.86377146500000002</v>
      </c>
      <c r="H6639" s="17">
        <v>0.13622853500000001</v>
      </c>
      <c r="I6639" s="17">
        <v>0.97410352</v>
      </c>
      <c r="J6639" s="17">
        <v>2.5700000000000001E-2</v>
      </c>
      <c r="K6639" s="17">
        <v>1.64E-4</v>
      </c>
    </row>
    <row r="6640" spans="1:11" x14ac:dyDescent="0.45">
      <c r="A6640" s="10" t="s">
        <v>57</v>
      </c>
      <c r="B6640" s="20">
        <v>0.81699999999999995</v>
      </c>
      <c r="C6640" s="19">
        <v>137769</v>
      </c>
      <c r="D6640" s="19">
        <v>13972.14472</v>
      </c>
      <c r="E6640" s="23">
        <v>0.26530153099999998</v>
      </c>
      <c r="F6640" s="23">
        <v>0.194876206</v>
      </c>
      <c r="G6640" s="17">
        <v>0.86382277600000001</v>
      </c>
      <c r="H6640" s="17">
        <v>0.13617722400000001</v>
      </c>
      <c r="I6640" s="17">
        <v>0.97417592600000003</v>
      </c>
      <c r="J6640" s="17">
        <v>2.5700000000000001E-2</v>
      </c>
      <c r="K6640" s="17">
        <v>1.63E-4</v>
      </c>
    </row>
    <row r="6641" spans="1:11" x14ac:dyDescent="0.45">
      <c r="A6641" s="10" t="s">
        <v>57</v>
      </c>
      <c r="B6641" s="20">
        <v>0.81799999999999995</v>
      </c>
      <c r="C6641" s="19">
        <v>137946</v>
      </c>
      <c r="D6641" s="19">
        <v>14019.23056</v>
      </c>
      <c r="E6641" s="23">
        <v>0.26672075899999997</v>
      </c>
      <c r="F6641" s="23">
        <v>0.19537428800000001</v>
      </c>
      <c r="G6641" s="17">
        <v>0.86383077399999997</v>
      </c>
      <c r="H6641" s="17">
        <v>0.136169226</v>
      </c>
      <c r="I6641" s="17">
        <v>0.97424344699999998</v>
      </c>
      <c r="J6641" s="17">
        <v>2.5600000000000001E-2</v>
      </c>
      <c r="K6641" s="17">
        <v>1.63E-4</v>
      </c>
    </row>
    <row r="6642" spans="1:11" x14ac:dyDescent="0.45">
      <c r="A6642" s="10" t="s">
        <v>57</v>
      </c>
      <c r="B6642" s="20">
        <v>0.81899999999999995</v>
      </c>
      <c r="C6642" s="19">
        <v>138120</v>
      </c>
      <c r="D6642" s="19">
        <v>14065.731820000001</v>
      </c>
      <c r="E6642" s="23">
        <v>0.26790717800000002</v>
      </c>
      <c r="F6642" s="23">
        <v>0.19592152600000001</v>
      </c>
      <c r="G6642" s="17">
        <v>0.86387923499999997</v>
      </c>
      <c r="H6642" s="17">
        <v>0.136120765</v>
      </c>
      <c r="I6642" s="17">
        <v>0.974246422</v>
      </c>
      <c r="J6642" s="17">
        <v>2.5600000000000001E-2</v>
      </c>
      <c r="K6642" s="17">
        <v>1.6200000000000001E-4</v>
      </c>
    </row>
    <row r="6643" spans="1:11" x14ac:dyDescent="0.45">
      <c r="A6643" s="10" t="s">
        <v>57</v>
      </c>
      <c r="B6643" s="20">
        <v>0.82</v>
      </c>
      <c r="C6643" s="19">
        <v>138289</v>
      </c>
      <c r="D6643" s="19">
        <v>14111.11722</v>
      </c>
      <c r="E6643" s="23">
        <v>0.26913750600000003</v>
      </c>
      <c r="F6643" s="23">
        <v>0.19636311100000001</v>
      </c>
      <c r="G6643" s="17">
        <v>0.863828649</v>
      </c>
      <c r="H6643" s="17">
        <v>0.136171351</v>
      </c>
      <c r="I6643" s="17">
        <v>0.97431441100000005</v>
      </c>
      <c r="J6643" s="17">
        <v>2.5499999999999998E-2</v>
      </c>
      <c r="K6643" s="17">
        <v>1.6200000000000001E-4</v>
      </c>
    </row>
    <row r="6644" spans="1:11" x14ac:dyDescent="0.45">
      <c r="A6644" s="10" t="s">
        <v>57</v>
      </c>
      <c r="B6644" s="20">
        <v>0.82099999999999995</v>
      </c>
      <c r="C6644" s="19">
        <v>138444</v>
      </c>
      <c r="D6644" s="19">
        <v>14152.88083</v>
      </c>
      <c r="E6644" s="23">
        <v>0.26976604500000001</v>
      </c>
      <c r="F6644" s="23">
        <v>0.196956464</v>
      </c>
      <c r="G6644" s="17">
        <v>0.86386553399999999</v>
      </c>
      <c r="H6644" s="17">
        <v>0.13613446600000001</v>
      </c>
      <c r="I6644" s="17">
        <v>0.97437617899999995</v>
      </c>
      <c r="J6644" s="17">
        <v>2.5499999999999998E-2</v>
      </c>
      <c r="K6644" s="17">
        <v>1.6100000000000001E-4</v>
      </c>
    </row>
    <row r="6645" spans="1:11" x14ac:dyDescent="0.45">
      <c r="A6645" s="10" t="s">
        <v>57</v>
      </c>
      <c r="B6645" s="20">
        <v>0.82199999999999995</v>
      </c>
      <c r="C6645" s="19">
        <v>138623</v>
      </c>
      <c r="D6645" s="19">
        <v>14201.255300000001</v>
      </c>
      <c r="E6645" s="23">
        <v>0.270775867</v>
      </c>
      <c r="F6645" s="23">
        <v>0.19747788599999999</v>
      </c>
      <c r="G6645" s="17">
        <v>0.86388261700000002</v>
      </c>
      <c r="H6645" s="17">
        <v>0.13611738300000001</v>
      </c>
      <c r="I6645" s="17">
        <v>0.97443601800000001</v>
      </c>
      <c r="J6645" s="17">
        <v>2.5399999999999999E-2</v>
      </c>
      <c r="K6645" s="17">
        <v>1.6100000000000001E-4</v>
      </c>
    </row>
    <row r="6646" spans="1:11" x14ac:dyDescent="0.45">
      <c r="A6646" s="10" t="s">
        <v>57</v>
      </c>
      <c r="B6646" s="20">
        <v>0.82299999999999995</v>
      </c>
      <c r="C6646" s="19">
        <v>138771</v>
      </c>
      <c r="D6646" s="19">
        <v>14241.386710000001</v>
      </c>
      <c r="E6646" s="23">
        <v>0.271586573</v>
      </c>
      <c r="F6646" s="23">
        <v>0.19801286500000001</v>
      </c>
      <c r="G6646" s="17">
        <v>0.86388366400000005</v>
      </c>
      <c r="H6646" s="17">
        <v>0.136116336</v>
      </c>
      <c r="I6646" s="17">
        <v>0.97444495200000003</v>
      </c>
      <c r="J6646" s="17">
        <v>2.5399999999999999E-2</v>
      </c>
      <c r="K6646" s="17">
        <v>1.6100000000000001E-4</v>
      </c>
    </row>
    <row r="6647" spans="1:11" x14ac:dyDescent="0.45">
      <c r="A6647" s="10" t="s">
        <v>57</v>
      </c>
      <c r="B6647" s="20">
        <v>0.82399999999999995</v>
      </c>
      <c r="C6647" s="19">
        <v>138965</v>
      </c>
      <c r="D6647" s="19">
        <v>14294.159240000001</v>
      </c>
      <c r="E6647" s="23">
        <v>0.27238708299999997</v>
      </c>
      <c r="F6647" s="23">
        <v>0.198447242</v>
      </c>
      <c r="G6647" s="17">
        <v>0.86383621799999999</v>
      </c>
      <c r="H6647" s="17">
        <v>0.13616378200000001</v>
      </c>
      <c r="I6647" s="17">
        <v>0.97452703699999998</v>
      </c>
      <c r="J6647" s="17">
        <v>2.53E-2</v>
      </c>
      <c r="K6647" s="17">
        <v>1.6000000000000001E-4</v>
      </c>
    </row>
    <row r="6648" spans="1:11" x14ac:dyDescent="0.45">
      <c r="A6648" s="10" t="s">
        <v>57</v>
      </c>
      <c r="B6648" s="20">
        <v>0.82499999999999996</v>
      </c>
      <c r="C6648" s="19">
        <v>139127</v>
      </c>
      <c r="D6648" s="19">
        <v>14338.309939999999</v>
      </c>
      <c r="E6648" s="23">
        <v>0.27284301799999999</v>
      </c>
      <c r="F6648" s="23">
        <v>0.199107954</v>
      </c>
      <c r="G6648" s="17">
        <v>0.86373601099999997</v>
      </c>
      <c r="H6648" s="17">
        <v>0.136263989</v>
      </c>
      <c r="I6648" s="17">
        <v>0.974609646</v>
      </c>
      <c r="J6648" s="17">
        <v>2.52E-2</v>
      </c>
      <c r="K6648" s="17">
        <v>1.6000000000000001E-4</v>
      </c>
    </row>
    <row r="6649" spans="1:11" x14ac:dyDescent="0.45">
      <c r="A6649" s="10" t="s">
        <v>57</v>
      </c>
      <c r="B6649" s="20">
        <v>0.82599999999999996</v>
      </c>
      <c r="C6649" s="19">
        <v>139289</v>
      </c>
      <c r="D6649" s="19">
        <v>14382.63452</v>
      </c>
      <c r="E6649" s="23">
        <v>0.27416986999999998</v>
      </c>
      <c r="F6649" s="23">
        <v>0.19962196500000001</v>
      </c>
      <c r="G6649" s="17">
        <v>0.86369347200000002</v>
      </c>
      <c r="H6649" s="17">
        <v>0.13630652800000001</v>
      </c>
      <c r="I6649" s="17">
        <v>0.97466830100000001</v>
      </c>
      <c r="J6649" s="17">
        <v>2.52E-2</v>
      </c>
      <c r="K6649" s="17">
        <v>1.5899999999999999E-4</v>
      </c>
    </row>
    <row r="6650" spans="1:11" x14ac:dyDescent="0.45">
      <c r="A6650" s="10" t="s">
        <v>57</v>
      </c>
      <c r="B6650" s="20">
        <v>0.82699999999999996</v>
      </c>
      <c r="C6650" s="19">
        <v>139470</v>
      </c>
      <c r="D6650" s="19">
        <v>14432.303110000001</v>
      </c>
      <c r="E6650" s="23">
        <v>0.27465682699999999</v>
      </c>
      <c r="F6650" s="23">
        <v>0.20013803899999999</v>
      </c>
      <c r="G6650" s="17">
        <v>0.86363375600000003</v>
      </c>
      <c r="H6650" s="17">
        <v>0.136366244</v>
      </c>
      <c r="I6650" s="17">
        <v>0.97474566799999995</v>
      </c>
      <c r="J6650" s="17">
        <v>2.5100000000000001E-2</v>
      </c>
      <c r="K6650" s="17">
        <v>1.5899999999999999E-4</v>
      </c>
    </row>
    <row r="6651" spans="1:11" x14ac:dyDescent="0.45">
      <c r="A6651" s="10" t="s">
        <v>57</v>
      </c>
      <c r="B6651" s="20">
        <v>0.82799999999999996</v>
      </c>
      <c r="C6651" s="19">
        <v>139639</v>
      </c>
      <c r="D6651" s="19">
        <v>14478.88242</v>
      </c>
      <c r="E6651" s="23">
        <v>0.276462818</v>
      </c>
      <c r="F6651" s="23">
        <v>0.20070225799999999</v>
      </c>
      <c r="G6651" s="17">
        <v>0.86366989199999999</v>
      </c>
      <c r="H6651" s="17">
        <v>0.13633010800000001</v>
      </c>
      <c r="I6651" s="17">
        <v>0.97481111499999995</v>
      </c>
      <c r="J6651" s="17">
        <v>2.5000000000000001E-2</v>
      </c>
      <c r="K6651" s="17">
        <v>1.5799999999999999E-4</v>
      </c>
    </row>
    <row r="6652" spans="1:11" x14ac:dyDescent="0.45">
      <c r="A6652" s="10" t="s">
        <v>57</v>
      </c>
      <c r="B6652" s="20">
        <v>0.82899999999999996</v>
      </c>
      <c r="C6652" s="19">
        <v>139743</v>
      </c>
      <c r="D6652" s="19">
        <v>14507.68295</v>
      </c>
      <c r="E6652" s="23">
        <v>0.27738281399999998</v>
      </c>
      <c r="F6652" s="23">
        <v>0.201241896</v>
      </c>
      <c r="G6652" s="17">
        <v>0.86371410400000004</v>
      </c>
      <c r="H6652" s="17">
        <v>0.13628589599999999</v>
      </c>
      <c r="I6652" s="17">
        <v>0.97485944499999999</v>
      </c>
      <c r="J6652" s="17">
        <v>2.5000000000000001E-2</v>
      </c>
      <c r="K6652" s="17">
        <v>1.5799999999999999E-4</v>
      </c>
    </row>
    <row r="6653" spans="1:11" x14ac:dyDescent="0.45">
      <c r="A6653" s="10" t="s">
        <v>57</v>
      </c>
      <c r="B6653" s="20">
        <v>0.83</v>
      </c>
      <c r="C6653" s="19">
        <v>139975</v>
      </c>
      <c r="D6653" s="19">
        <v>14572.1211</v>
      </c>
      <c r="E6653" s="23">
        <v>0.27856915999999998</v>
      </c>
      <c r="F6653" s="23">
        <v>0.20161558399999999</v>
      </c>
      <c r="G6653" s="17">
        <v>0.863861404</v>
      </c>
      <c r="H6653" s="17">
        <v>0.136138596</v>
      </c>
      <c r="I6653" s="17">
        <v>0.97494632800000003</v>
      </c>
      <c r="J6653" s="17">
        <v>2.4899999999999999E-2</v>
      </c>
      <c r="K6653" s="17">
        <v>1.5699999999999999E-4</v>
      </c>
    </row>
    <row r="6654" spans="1:11" x14ac:dyDescent="0.45">
      <c r="A6654" s="10" t="s">
        <v>57</v>
      </c>
      <c r="B6654" s="20">
        <v>0.83099999999999996</v>
      </c>
      <c r="C6654" s="19">
        <v>140140</v>
      </c>
      <c r="D6654" s="19">
        <v>14618.21175</v>
      </c>
      <c r="E6654" s="23">
        <v>0.28000487800000001</v>
      </c>
      <c r="F6654" s="23">
        <v>0.20229699000000001</v>
      </c>
      <c r="G6654" s="17">
        <v>0.86389324999999995</v>
      </c>
      <c r="H6654" s="17">
        <v>0.13610675</v>
      </c>
      <c r="I6654" s="17">
        <v>0.97502122999999996</v>
      </c>
      <c r="J6654" s="17">
        <v>2.4799999999999999E-2</v>
      </c>
      <c r="K6654" s="17">
        <v>1.5699999999999999E-4</v>
      </c>
    </row>
    <row r="6655" spans="1:11" x14ac:dyDescent="0.45">
      <c r="A6655" s="10" t="s">
        <v>57</v>
      </c>
      <c r="B6655" s="20">
        <v>0.83199999999999996</v>
      </c>
      <c r="C6655" s="19">
        <v>140309</v>
      </c>
      <c r="D6655" s="19">
        <v>14665.614750000001</v>
      </c>
      <c r="E6655" s="23">
        <v>0.28064269800000002</v>
      </c>
      <c r="F6655" s="23">
        <v>0.20288788099999999</v>
      </c>
      <c r="G6655" s="17">
        <v>0.86398591700000005</v>
      </c>
      <c r="H6655" s="17">
        <v>0.13601408300000001</v>
      </c>
      <c r="I6655" s="17">
        <v>0.97509141099999996</v>
      </c>
      <c r="J6655" s="17">
        <v>2.4799999999999999E-2</v>
      </c>
      <c r="K6655" s="17">
        <v>1.56E-4</v>
      </c>
    </row>
    <row r="6656" spans="1:11" x14ac:dyDescent="0.45">
      <c r="A6656" s="10" t="s">
        <v>57</v>
      </c>
      <c r="B6656" s="20">
        <v>0.83299999999999996</v>
      </c>
      <c r="C6656" s="19">
        <v>140481</v>
      </c>
      <c r="D6656" s="19">
        <v>14714.06876</v>
      </c>
      <c r="E6656" s="23">
        <v>0.28253354000000003</v>
      </c>
      <c r="F6656" s="23">
        <v>0.203438867</v>
      </c>
      <c r="G6656" s="17">
        <v>0.86407414500000002</v>
      </c>
      <c r="H6656" s="17">
        <v>0.13592585500000001</v>
      </c>
      <c r="I6656" s="17">
        <v>0.97516909100000004</v>
      </c>
      <c r="J6656" s="17">
        <v>2.47E-2</v>
      </c>
      <c r="K6656" s="17">
        <v>1.56E-4</v>
      </c>
    </row>
    <row r="6657" spans="1:11" x14ac:dyDescent="0.45">
      <c r="A6657" s="10" t="s">
        <v>57</v>
      </c>
      <c r="B6657" s="20">
        <v>0.83399999999999996</v>
      </c>
      <c r="C6657" s="19">
        <v>140625</v>
      </c>
      <c r="D6657" s="19">
        <v>14754.836289999999</v>
      </c>
      <c r="E6657" s="23">
        <v>0.28343220499999999</v>
      </c>
      <c r="F6657" s="23">
        <v>0.20401792399999999</v>
      </c>
      <c r="G6657" s="17">
        <v>0.86417777799999995</v>
      </c>
      <c r="H6657" s="17">
        <v>0.13582222199999999</v>
      </c>
      <c r="I6657" s="17">
        <v>0.97521773199999995</v>
      </c>
      <c r="J6657" s="17">
        <v>2.46E-2</v>
      </c>
      <c r="K6657" s="17">
        <v>1.56E-4</v>
      </c>
    </row>
    <row r="6658" spans="1:11" x14ac:dyDescent="0.45">
      <c r="A6658" s="10" t="s">
        <v>57</v>
      </c>
      <c r="B6658" s="20">
        <v>0.83499999999999996</v>
      </c>
      <c r="C6658" s="19">
        <v>140817</v>
      </c>
      <c r="D6658" s="19">
        <v>14809.351769999999</v>
      </c>
      <c r="E6658" s="23">
        <v>0.28427566599999998</v>
      </c>
      <c r="F6658" s="23">
        <v>0.20451824599999999</v>
      </c>
      <c r="G6658" s="17">
        <v>0.86429195299999995</v>
      </c>
      <c r="H6658" s="17">
        <v>0.135708047</v>
      </c>
      <c r="I6658" s="17">
        <v>0.97530470499999999</v>
      </c>
      <c r="J6658" s="17">
        <v>2.4540158999999999E-2</v>
      </c>
      <c r="K6658" s="17">
        <v>1.55E-4</v>
      </c>
    </row>
    <row r="6659" spans="1:11" x14ac:dyDescent="0.45">
      <c r="A6659" s="10" t="s">
        <v>57</v>
      </c>
      <c r="B6659" s="20">
        <v>0.83599999999999997</v>
      </c>
      <c r="C6659" s="19">
        <v>140961</v>
      </c>
      <c r="D6659" s="19">
        <v>14850.37651</v>
      </c>
      <c r="E6659" s="23">
        <v>0.28540575800000001</v>
      </c>
      <c r="F6659" s="23">
        <v>0.20510838100000001</v>
      </c>
      <c r="G6659" s="17">
        <v>0.86420357400000003</v>
      </c>
      <c r="H6659" s="17">
        <v>0.135796426</v>
      </c>
      <c r="I6659" s="17">
        <v>0.97535716400000005</v>
      </c>
      <c r="J6659" s="17">
        <v>2.4500000000000001E-2</v>
      </c>
      <c r="K6659" s="17">
        <v>1.55E-4</v>
      </c>
    </row>
    <row r="6660" spans="1:11" x14ac:dyDescent="0.45">
      <c r="A6660" s="10" t="s">
        <v>57</v>
      </c>
      <c r="B6660" s="20">
        <v>0.83699999999999997</v>
      </c>
      <c r="C6660" s="19">
        <v>141155</v>
      </c>
      <c r="D6660" s="19">
        <v>14905.815979999999</v>
      </c>
      <c r="E6660" s="23">
        <v>0.28633939800000002</v>
      </c>
      <c r="F6660" s="23">
        <v>0.20565577400000001</v>
      </c>
      <c r="G6660" s="17">
        <v>0.86427685899999995</v>
      </c>
      <c r="H6660" s="17">
        <v>0.13572314099999999</v>
      </c>
      <c r="I6660" s="17">
        <v>0.97543654300000004</v>
      </c>
      <c r="J6660" s="17">
        <v>2.4400000000000002E-2</v>
      </c>
      <c r="K6660" s="17">
        <v>1.54E-4</v>
      </c>
    </row>
    <row r="6661" spans="1:11" x14ac:dyDescent="0.45">
      <c r="A6661" s="10" t="s">
        <v>57</v>
      </c>
      <c r="B6661" s="20">
        <v>0.83799999999999997</v>
      </c>
      <c r="C6661" s="19">
        <v>141314</v>
      </c>
      <c r="D6661" s="19">
        <v>14951.507379999999</v>
      </c>
      <c r="E6661" s="23">
        <v>0.28836487799999999</v>
      </c>
      <c r="F6661" s="23">
        <v>0.20629726200000001</v>
      </c>
      <c r="G6661" s="17">
        <v>0.86437295700000005</v>
      </c>
      <c r="H6661" s="17">
        <v>0.135627043</v>
      </c>
      <c r="I6661" s="17">
        <v>0.97550747100000001</v>
      </c>
      <c r="J6661" s="17">
        <v>2.4299999999999999E-2</v>
      </c>
      <c r="K6661" s="17">
        <v>1.54E-4</v>
      </c>
    </row>
    <row r="6662" spans="1:11" x14ac:dyDescent="0.45">
      <c r="A6662" s="10" t="s">
        <v>57</v>
      </c>
      <c r="B6662" s="20">
        <v>0.83899999999999997</v>
      </c>
      <c r="C6662" s="19">
        <v>141478</v>
      </c>
      <c r="D6662" s="19">
        <v>14998.888800000001</v>
      </c>
      <c r="E6662" s="23">
        <v>0.28961880099999998</v>
      </c>
      <c r="F6662" s="23">
        <v>0.20682661199999999</v>
      </c>
      <c r="G6662" s="17">
        <v>0.86437467300000004</v>
      </c>
      <c r="H6662" s="17">
        <v>0.13562532699999999</v>
      </c>
      <c r="I6662" s="17">
        <v>0.97556794599999996</v>
      </c>
      <c r="J6662" s="17">
        <v>2.4299999999999999E-2</v>
      </c>
      <c r="K6662" s="17">
        <v>1.5300000000000001E-4</v>
      </c>
    </row>
    <row r="6663" spans="1:11" x14ac:dyDescent="0.45">
      <c r="A6663" s="10" t="s">
        <v>57</v>
      </c>
      <c r="B6663" s="20">
        <v>0.84</v>
      </c>
      <c r="C6663" s="19">
        <v>141652</v>
      </c>
      <c r="D6663" s="19">
        <v>15049.47437</v>
      </c>
      <c r="E6663" s="23">
        <v>0.29176003499999997</v>
      </c>
      <c r="F6663" s="23">
        <v>0.20742844799999999</v>
      </c>
      <c r="G6663" s="17">
        <v>0.86440007900000004</v>
      </c>
      <c r="H6663" s="17">
        <v>0.13559992100000001</v>
      </c>
      <c r="I6663" s="17">
        <v>0.97563677500000001</v>
      </c>
      <c r="J6663" s="17">
        <v>2.4199999999999999E-2</v>
      </c>
      <c r="K6663" s="17">
        <v>1.5300000000000001E-4</v>
      </c>
    </row>
    <row r="6664" spans="1:11" x14ac:dyDescent="0.45">
      <c r="A6664" s="10" t="s">
        <v>57</v>
      </c>
      <c r="B6664" s="20">
        <v>0.84099999999999997</v>
      </c>
      <c r="C6664" s="19">
        <v>141795</v>
      </c>
      <c r="D6664" s="19">
        <v>15091.35389</v>
      </c>
      <c r="E6664" s="23">
        <v>0.29388439799999999</v>
      </c>
      <c r="F6664" s="23">
        <v>0.208012646</v>
      </c>
      <c r="G6664" s="17">
        <v>0.86438873000000005</v>
      </c>
      <c r="H6664" s="17">
        <v>0.13561127000000001</v>
      </c>
      <c r="I6664" s="17">
        <v>0.97569269199999997</v>
      </c>
      <c r="J6664" s="17">
        <v>2.4199999999999999E-2</v>
      </c>
      <c r="K6664" s="17">
        <v>1.5300000000000001E-4</v>
      </c>
    </row>
    <row r="6665" spans="1:11" x14ac:dyDescent="0.45">
      <c r="A6665" s="10" t="s">
        <v>57</v>
      </c>
      <c r="B6665" s="20">
        <v>0.84199999999999997</v>
      </c>
      <c r="C6665" s="19">
        <v>141989</v>
      </c>
      <c r="D6665" s="19">
        <v>15148.465980000001</v>
      </c>
      <c r="E6665" s="23">
        <v>0.29466732000000001</v>
      </c>
      <c r="F6665" s="23">
        <v>0.20853708900000001</v>
      </c>
      <c r="G6665" s="17">
        <v>0.864447246</v>
      </c>
      <c r="H6665" s="17">
        <v>0.135552754</v>
      </c>
      <c r="I6665" s="17">
        <v>0.97578909400000002</v>
      </c>
      <c r="J6665" s="17">
        <v>2.41E-2</v>
      </c>
      <c r="K6665" s="17">
        <v>1.5200000000000001E-4</v>
      </c>
    </row>
    <row r="6666" spans="1:11" x14ac:dyDescent="0.45">
      <c r="A6666" s="10" t="s">
        <v>57</v>
      </c>
      <c r="B6666" s="20">
        <v>0.84299999999999997</v>
      </c>
      <c r="C6666" s="19">
        <v>142149</v>
      </c>
      <c r="D6666" s="19">
        <v>15195.69529</v>
      </c>
      <c r="E6666" s="23">
        <v>0.29578646200000003</v>
      </c>
      <c r="F6666" s="23">
        <v>0.20921620199999999</v>
      </c>
      <c r="G6666" s="17">
        <v>0.86448022800000002</v>
      </c>
      <c r="H6666" s="17">
        <v>0.13551977200000001</v>
      </c>
      <c r="I6666" s="17">
        <v>0.97586049799999997</v>
      </c>
      <c r="J6666" s="17">
        <v>2.4E-2</v>
      </c>
      <c r="K6666" s="17">
        <v>1.5200000000000001E-4</v>
      </c>
    </row>
    <row r="6667" spans="1:11" x14ac:dyDescent="0.45">
      <c r="A6667" s="10" t="s">
        <v>57</v>
      </c>
      <c r="B6667" s="20">
        <v>0.84399999999999997</v>
      </c>
      <c r="C6667" s="19">
        <v>142331</v>
      </c>
      <c r="D6667" s="19">
        <v>15249.666569999999</v>
      </c>
      <c r="E6667" s="23">
        <v>0.29747031600000001</v>
      </c>
      <c r="F6667" s="23">
        <v>0.209805239</v>
      </c>
      <c r="G6667" s="17">
        <v>0.86447084600000001</v>
      </c>
      <c r="H6667" s="17">
        <v>0.13552915400000001</v>
      </c>
      <c r="I6667" s="17">
        <v>0.97593883299999995</v>
      </c>
      <c r="J6667" s="17">
        <v>2.3900000000000001E-2</v>
      </c>
      <c r="K6667" s="17">
        <v>1.5100000000000001E-4</v>
      </c>
    </row>
    <row r="6668" spans="1:11" x14ac:dyDescent="0.45">
      <c r="A6668" s="10" t="s">
        <v>57</v>
      </c>
      <c r="B6668" s="20">
        <v>0.84499999999999997</v>
      </c>
      <c r="C6668" s="19">
        <v>142488</v>
      </c>
      <c r="D6668" s="19">
        <v>15296.4818</v>
      </c>
      <c r="E6668" s="23">
        <v>0.29853866099999998</v>
      </c>
      <c r="F6668" s="23">
        <v>0.21044243200000001</v>
      </c>
      <c r="G6668" s="17">
        <v>0.86441665300000003</v>
      </c>
      <c r="H6668" s="17">
        <v>0.13558334699999999</v>
      </c>
      <c r="I6668" s="17">
        <v>0.97600645500000005</v>
      </c>
      <c r="J6668" s="17">
        <v>2.3800000000000002E-2</v>
      </c>
      <c r="K6668" s="17">
        <v>1.5100000000000001E-4</v>
      </c>
    </row>
    <row r="6669" spans="1:11" x14ac:dyDescent="0.45">
      <c r="A6669" s="10" t="s">
        <v>57</v>
      </c>
      <c r="B6669" s="20">
        <v>0.84599999999999997</v>
      </c>
      <c r="C6669" s="19">
        <v>142667</v>
      </c>
      <c r="D6669" s="19">
        <v>15350.038039999999</v>
      </c>
      <c r="E6669" s="23">
        <v>0.29972727199999999</v>
      </c>
      <c r="F6669" s="23">
        <v>0.211021295</v>
      </c>
      <c r="G6669" s="17">
        <v>0.86446760600000006</v>
      </c>
      <c r="H6669" s="17">
        <v>0.135532394</v>
      </c>
      <c r="I6669" s="17">
        <v>0.97608899900000001</v>
      </c>
      <c r="J6669" s="17">
        <v>2.3800000000000002E-2</v>
      </c>
      <c r="K6669" s="17">
        <v>1.4999999999999999E-4</v>
      </c>
    </row>
    <row r="6670" spans="1:11" x14ac:dyDescent="0.45">
      <c r="A6670" s="10" t="s">
        <v>57</v>
      </c>
      <c r="B6670" s="20">
        <v>0.84699999999999998</v>
      </c>
      <c r="C6670" s="19">
        <v>142829</v>
      </c>
      <c r="D6670" s="19">
        <v>15398.690790000001</v>
      </c>
      <c r="E6670" s="23">
        <v>0.300898263</v>
      </c>
      <c r="F6670" s="23">
        <v>0.21166305299999999</v>
      </c>
      <c r="G6670" s="17">
        <v>0.86448830399999999</v>
      </c>
      <c r="H6670" s="17">
        <v>0.13551169599999999</v>
      </c>
      <c r="I6670" s="17">
        <v>0.97612448100000004</v>
      </c>
      <c r="J6670" s="17">
        <v>2.3699999999999999E-2</v>
      </c>
      <c r="K6670" s="17">
        <v>1.4999999999999999E-4</v>
      </c>
    </row>
    <row r="6671" spans="1:11" x14ac:dyDescent="0.45">
      <c r="A6671" s="10" t="s">
        <v>57</v>
      </c>
      <c r="B6671" s="20">
        <v>0.84799999999999998</v>
      </c>
      <c r="C6671" s="19">
        <v>142987</v>
      </c>
      <c r="D6671" s="19">
        <v>15446.373509999999</v>
      </c>
      <c r="E6671" s="23">
        <v>0.30252166699999999</v>
      </c>
      <c r="F6671" s="23">
        <v>0.212269759</v>
      </c>
      <c r="G6671" s="17">
        <v>0.86444921600000002</v>
      </c>
      <c r="H6671" s="17">
        <v>0.13555078400000001</v>
      </c>
      <c r="I6671" s="17">
        <v>0.97616197299999996</v>
      </c>
      <c r="J6671" s="17">
        <v>2.3699999999999999E-2</v>
      </c>
      <c r="K6671" s="17">
        <v>1.4899999999999999E-4</v>
      </c>
    </row>
    <row r="6672" spans="1:11" x14ac:dyDescent="0.45">
      <c r="A6672" s="10" t="s">
        <v>57</v>
      </c>
      <c r="B6672" s="20">
        <v>0.84899999999999998</v>
      </c>
      <c r="C6672" s="19">
        <v>143176</v>
      </c>
      <c r="D6672" s="19">
        <v>15503.6057</v>
      </c>
      <c r="E6672" s="23">
        <v>0.30328903299999999</v>
      </c>
      <c r="F6672" s="23">
        <v>0.21286137699999999</v>
      </c>
      <c r="G6672" s="17">
        <v>0.86448846199999996</v>
      </c>
      <c r="H6672" s="17">
        <v>0.13551153799999999</v>
      </c>
      <c r="I6672" s="17">
        <v>0.97623235600000002</v>
      </c>
      <c r="J6672" s="17">
        <v>2.3599999999999999E-2</v>
      </c>
      <c r="K6672" s="17">
        <v>1.4899999999999999E-4</v>
      </c>
    </row>
    <row r="6673" spans="1:11" x14ac:dyDescent="0.45">
      <c r="A6673" s="10" t="s">
        <v>57</v>
      </c>
      <c r="B6673" s="20">
        <v>0.85</v>
      </c>
      <c r="C6673" s="19">
        <v>143335</v>
      </c>
      <c r="D6673" s="19">
        <v>15551.95751</v>
      </c>
      <c r="E6673" s="23">
        <v>0.304993183</v>
      </c>
      <c r="F6673" s="23">
        <v>0.21354398999999999</v>
      </c>
      <c r="G6673" s="17">
        <v>0.86460389999999998</v>
      </c>
      <c r="H6673" s="17">
        <v>0.13539609999999999</v>
      </c>
      <c r="I6673" s="17">
        <v>0.976282133</v>
      </c>
      <c r="J6673" s="17">
        <v>2.3599999999999999E-2</v>
      </c>
      <c r="K6673" s="17">
        <v>1.4799999999999999E-4</v>
      </c>
    </row>
    <row r="6674" spans="1:11" x14ac:dyDescent="0.45">
      <c r="A6674" s="10" t="s">
        <v>57</v>
      </c>
      <c r="B6674" s="20">
        <v>0.85099999999999998</v>
      </c>
      <c r="C6674" s="19">
        <v>143506</v>
      </c>
      <c r="D6674" s="19">
        <v>15604.342000000001</v>
      </c>
      <c r="E6674" s="23">
        <v>0.30764996900000002</v>
      </c>
      <c r="F6674" s="23">
        <v>0.214147008</v>
      </c>
      <c r="G6674" s="17">
        <v>0.86468161600000004</v>
      </c>
      <c r="H6674" s="17">
        <v>0.13531838400000001</v>
      </c>
      <c r="I6674" s="17">
        <v>0.97635872099999998</v>
      </c>
      <c r="J6674" s="17">
        <v>2.35E-2</v>
      </c>
      <c r="K6674" s="17">
        <v>1.4799999999999999E-4</v>
      </c>
    </row>
    <row r="6675" spans="1:11" x14ac:dyDescent="0.45">
      <c r="A6675" s="10" t="s">
        <v>57</v>
      </c>
      <c r="B6675" s="20">
        <v>0.85199999999999998</v>
      </c>
      <c r="C6675" s="19">
        <v>143681</v>
      </c>
      <c r="D6675" s="19">
        <v>15658.25409</v>
      </c>
      <c r="E6675" s="23">
        <v>0.30833055199999998</v>
      </c>
      <c r="F6675" s="23">
        <v>0.214704591</v>
      </c>
      <c r="G6675" s="17">
        <v>0.86458891599999999</v>
      </c>
      <c r="H6675" s="17">
        <v>0.13541108399999999</v>
      </c>
      <c r="I6675" s="17">
        <v>0.97644296399999997</v>
      </c>
      <c r="J6675" s="17">
        <v>2.3400000000000001E-2</v>
      </c>
      <c r="K6675" s="17">
        <v>1.47E-4</v>
      </c>
    </row>
    <row r="6676" spans="1:11" x14ac:dyDescent="0.45">
      <c r="A6676" s="10" t="s">
        <v>57</v>
      </c>
      <c r="B6676" s="20">
        <v>0.85299999999999998</v>
      </c>
      <c r="C6676" s="19">
        <v>143828</v>
      </c>
      <c r="D6676" s="19">
        <v>15703.66495</v>
      </c>
      <c r="E6676" s="23">
        <v>0.309561643</v>
      </c>
      <c r="F6676" s="23">
        <v>0.215425388</v>
      </c>
      <c r="G6676" s="17">
        <v>0.86471340799999996</v>
      </c>
      <c r="H6676" s="17">
        <v>0.13528659200000001</v>
      </c>
      <c r="I6676" s="17">
        <v>0.97649732099999997</v>
      </c>
      <c r="J6676" s="17">
        <v>2.3400000000000001E-2</v>
      </c>
      <c r="K6676" s="17">
        <v>1.47E-4</v>
      </c>
    </row>
    <row r="6677" spans="1:11" x14ac:dyDescent="0.45">
      <c r="A6677" s="10" t="s">
        <v>57</v>
      </c>
      <c r="B6677" s="20">
        <v>0.85399999999999998</v>
      </c>
      <c r="C6677" s="19">
        <v>144005</v>
      </c>
      <c r="D6677" s="19">
        <v>15758.70462</v>
      </c>
      <c r="E6677" s="23">
        <v>0.31201890500000001</v>
      </c>
      <c r="F6677" s="23">
        <v>0.21602707900000001</v>
      </c>
      <c r="G6677" s="17">
        <v>0.86480330500000002</v>
      </c>
      <c r="H6677" s="17">
        <v>0.13519669500000001</v>
      </c>
      <c r="I6677" s="17">
        <v>0.97657028300000004</v>
      </c>
      <c r="J6677" s="17">
        <v>2.3300000000000001E-2</v>
      </c>
      <c r="K6677" s="17">
        <v>1.47E-4</v>
      </c>
    </row>
    <row r="6678" spans="1:11" x14ac:dyDescent="0.45">
      <c r="A6678" s="10" t="s">
        <v>57</v>
      </c>
      <c r="B6678" s="20">
        <v>0.85499999999999998</v>
      </c>
      <c r="C6678" s="19">
        <v>144186</v>
      </c>
      <c r="D6678" s="19">
        <v>15815.32804</v>
      </c>
      <c r="E6678" s="23">
        <v>0.31359448200000001</v>
      </c>
      <c r="F6678" s="23">
        <v>0.21665553700000001</v>
      </c>
      <c r="G6678" s="17">
        <v>0.864674795</v>
      </c>
      <c r="H6678" s="17">
        <v>0.135325205</v>
      </c>
      <c r="I6678" s="17">
        <v>0.97663752400000003</v>
      </c>
      <c r="J6678" s="17">
        <v>2.3199999999999998E-2</v>
      </c>
      <c r="K6678" s="17">
        <v>1.46E-4</v>
      </c>
    </row>
    <row r="6679" spans="1:11" x14ac:dyDescent="0.45">
      <c r="A6679" s="10" t="s">
        <v>57</v>
      </c>
      <c r="B6679" s="20">
        <v>0.85599999999999998</v>
      </c>
      <c r="C6679" s="19">
        <v>144329</v>
      </c>
      <c r="D6679" s="19">
        <v>15860.291310000001</v>
      </c>
      <c r="E6679" s="23">
        <v>0.31498859400000001</v>
      </c>
      <c r="F6679" s="23">
        <v>0.217380773</v>
      </c>
      <c r="G6679" s="17">
        <v>0.86478808799999995</v>
      </c>
      <c r="H6679" s="17">
        <v>0.13521191199999999</v>
      </c>
      <c r="I6679" s="17">
        <v>0.97667125399999999</v>
      </c>
      <c r="J6679" s="17">
        <v>2.3199999999999998E-2</v>
      </c>
      <c r="K6679" s="17">
        <v>1.46E-4</v>
      </c>
    </row>
    <row r="6680" spans="1:11" x14ac:dyDescent="0.45">
      <c r="A6680" s="10" t="s">
        <v>57</v>
      </c>
      <c r="B6680" s="20">
        <v>0.85699999999999998</v>
      </c>
      <c r="C6680" s="19">
        <v>144520</v>
      </c>
      <c r="D6680" s="19">
        <v>15920.57713</v>
      </c>
      <c r="E6680" s="23">
        <v>0.31664688000000002</v>
      </c>
      <c r="F6680" s="23">
        <v>0.21790921099999999</v>
      </c>
      <c r="G6680" s="17">
        <v>0.86485607499999995</v>
      </c>
      <c r="H6680" s="17">
        <v>0.135143925</v>
      </c>
      <c r="I6680" s="17">
        <v>0.976753333</v>
      </c>
      <c r="J6680" s="17">
        <v>2.3099999999999999E-2</v>
      </c>
      <c r="K6680" s="17">
        <v>1.45E-4</v>
      </c>
    </row>
    <row r="6681" spans="1:11" x14ac:dyDescent="0.45">
      <c r="A6681" s="10" t="s">
        <v>57</v>
      </c>
      <c r="B6681" s="20">
        <v>0.85799999999999998</v>
      </c>
      <c r="C6681" s="19">
        <v>144672</v>
      </c>
      <c r="D6681" s="19">
        <v>15968.80105</v>
      </c>
      <c r="E6681" s="23">
        <v>0.31868123300000001</v>
      </c>
      <c r="F6681" s="23">
        <v>0.21866624500000001</v>
      </c>
      <c r="G6681" s="17">
        <v>0.86494276699999995</v>
      </c>
      <c r="H6681" s="17">
        <v>0.135057233</v>
      </c>
      <c r="I6681" s="17">
        <v>0.97680647499999995</v>
      </c>
      <c r="J6681" s="17">
        <v>2.3E-2</v>
      </c>
      <c r="K6681" s="17">
        <v>1.45E-4</v>
      </c>
    </row>
    <row r="6682" spans="1:11" x14ac:dyDescent="0.45">
      <c r="A6682" s="10" t="s">
        <v>57</v>
      </c>
      <c r="B6682" s="20">
        <v>0.85899999999999999</v>
      </c>
      <c r="C6682" s="19">
        <v>144851</v>
      </c>
      <c r="D6682" s="19">
        <v>16026.011570000001</v>
      </c>
      <c r="E6682" s="23">
        <v>0.32058462500000001</v>
      </c>
      <c r="F6682" s="23">
        <v>0.21933312199999999</v>
      </c>
      <c r="G6682" s="17">
        <v>0.86481280800000004</v>
      </c>
      <c r="H6682" s="17">
        <v>0.13518719200000001</v>
      </c>
      <c r="I6682" s="17">
        <v>0.97685185100000005</v>
      </c>
      <c r="J6682" s="17">
        <v>2.3E-2</v>
      </c>
      <c r="K6682" s="17">
        <v>1.45E-4</v>
      </c>
    </row>
    <row r="6683" spans="1:11" x14ac:dyDescent="0.45">
      <c r="A6683" s="10" t="s">
        <v>57</v>
      </c>
      <c r="B6683" s="20">
        <v>0.86</v>
      </c>
      <c r="C6683" s="19">
        <v>145025</v>
      </c>
      <c r="D6683" s="19">
        <v>16082.01355</v>
      </c>
      <c r="E6683" s="23">
        <v>0.32332599099999998</v>
      </c>
      <c r="F6683" s="23">
        <v>0.22005572700000001</v>
      </c>
      <c r="G6683" s="17">
        <v>0.86490605099999995</v>
      </c>
      <c r="H6683" s="17">
        <v>0.13509394899999999</v>
      </c>
      <c r="I6683" s="17">
        <v>0.97691233899999996</v>
      </c>
      <c r="J6683" s="17">
        <v>2.29E-2</v>
      </c>
      <c r="K6683" s="17">
        <v>1.44E-4</v>
      </c>
    </row>
    <row r="6684" spans="1:11" x14ac:dyDescent="0.45">
      <c r="A6684" s="10" t="s">
        <v>57</v>
      </c>
      <c r="B6684" s="20">
        <v>0.86099999999999999</v>
      </c>
      <c r="C6684" s="19">
        <v>145183</v>
      </c>
      <c r="D6684" s="19">
        <v>16133.278749999999</v>
      </c>
      <c r="E6684" s="23">
        <v>0.325309658</v>
      </c>
      <c r="F6684" s="23">
        <v>0.22074384999999999</v>
      </c>
      <c r="G6684" s="17">
        <v>0.86494286499999995</v>
      </c>
      <c r="H6684" s="17">
        <v>0.13505713499999999</v>
      </c>
      <c r="I6684" s="17">
        <v>0.97696382699999995</v>
      </c>
      <c r="J6684" s="17">
        <v>2.29E-2</v>
      </c>
      <c r="K6684" s="17">
        <v>1.44E-4</v>
      </c>
    </row>
    <row r="6685" spans="1:11" x14ac:dyDescent="0.45">
      <c r="A6685" s="10" t="s">
        <v>57</v>
      </c>
      <c r="B6685" s="20">
        <v>0.86199999999999999</v>
      </c>
      <c r="C6685" s="19">
        <v>145358</v>
      </c>
      <c r="D6685" s="19">
        <v>16190.31493</v>
      </c>
      <c r="E6685" s="23">
        <v>0.32640220199999997</v>
      </c>
      <c r="F6685" s="23">
        <v>0.22140346299999999</v>
      </c>
      <c r="G6685" s="17">
        <v>0.86504354800000005</v>
      </c>
      <c r="H6685" s="17">
        <v>0.134956452</v>
      </c>
      <c r="I6685" s="17">
        <v>0.97702872699999999</v>
      </c>
      <c r="J6685" s="17">
        <v>2.2800000000000001E-2</v>
      </c>
      <c r="K6685" s="17">
        <v>1.4300000000000001E-4</v>
      </c>
    </row>
    <row r="6686" spans="1:11" x14ac:dyDescent="0.45">
      <c r="A6686" s="10" t="s">
        <v>57</v>
      </c>
      <c r="B6686" s="20">
        <v>0.86299999999999999</v>
      </c>
      <c r="C6686" s="19">
        <v>145497</v>
      </c>
      <c r="D6686" s="19">
        <v>16235.83525</v>
      </c>
      <c r="E6686" s="23">
        <v>0.32813268400000001</v>
      </c>
      <c r="F6686" s="23">
        <v>0.22203410200000001</v>
      </c>
      <c r="G6686" s="17">
        <v>0.86499378000000005</v>
      </c>
      <c r="H6686" s="17">
        <v>0.13500622000000001</v>
      </c>
      <c r="I6686" s="17">
        <v>0.97707097399999998</v>
      </c>
      <c r="J6686" s="17">
        <v>2.2800000000000001E-2</v>
      </c>
      <c r="K6686" s="17">
        <v>1.4300000000000001E-4</v>
      </c>
    </row>
    <row r="6687" spans="1:11" x14ac:dyDescent="0.45">
      <c r="A6687" s="10" t="s">
        <v>57</v>
      </c>
      <c r="B6687" s="20">
        <v>0.86399999999999999</v>
      </c>
      <c r="C6687" s="19">
        <v>145700</v>
      </c>
      <c r="D6687" s="19">
        <v>16302.605869999999</v>
      </c>
      <c r="E6687" s="23">
        <v>0.330180107</v>
      </c>
      <c r="F6687" s="23">
        <v>0.22268932599999999</v>
      </c>
      <c r="G6687" s="17">
        <v>0.86516815400000002</v>
      </c>
      <c r="H6687" s="17">
        <v>0.13483184600000001</v>
      </c>
      <c r="I6687" s="17">
        <v>0.97712486200000004</v>
      </c>
      <c r="J6687" s="17">
        <v>2.2700000000000001E-2</v>
      </c>
      <c r="K6687" s="17">
        <v>1.4300000000000001E-4</v>
      </c>
    </row>
    <row r="6688" spans="1:11" x14ac:dyDescent="0.45">
      <c r="A6688" s="10" t="s">
        <v>57</v>
      </c>
      <c r="B6688" s="20">
        <v>0.86499999999999999</v>
      </c>
      <c r="C6688" s="19">
        <v>145870</v>
      </c>
      <c r="D6688" s="19">
        <v>16358.911249999999</v>
      </c>
      <c r="E6688" s="23">
        <v>0.33217405700000002</v>
      </c>
      <c r="F6688" s="23">
        <v>0.22353531700000001</v>
      </c>
      <c r="G6688" s="17">
        <v>0.865236169</v>
      </c>
      <c r="H6688" s="17">
        <v>0.134763831</v>
      </c>
      <c r="I6688" s="17">
        <v>0.97717720900000005</v>
      </c>
      <c r="J6688" s="17">
        <v>2.2700000000000001E-2</v>
      </c>
      <c r="K6688" s="17">
        <v>1.4200000000000001E-4</v>
      </c>
    </row>
    <row r="6689" spans="1:11" x14ac:dyDescent="0.45">
      <c r="A6689" s="10" t="s">
        <v>57</v>
      </c>
      <c r="B6689" s="20">
        <v>0.86599999999999999</v>
      </c>
      <c r="C6689" s="19">
        <v>146039</v>
      </c>
      <c r="D6689" s="19">
        <v>16415.273649999999</v>
      </c>
      <c r="E6689" s="23">
        <v>0.334704432</v>
      </c>
      <c r="F6689" s="23">
        <v>0.22420939000000001</v>
      </c>
      <c r="G6689" s="17">
        <v>0.86530995099999997</v>
      </c>
      <c r="H6689" s="17">
        <v>0.13469004900000001</v>
      </c>
      <c r="I6689" s="17">
        <v>0.97723283800000005</v>
      </c>
      <c r="J6689" s="17">
        <v>2.2599999999999999E-2</v>
      </c>
      <c r="K6689" s="17">
        <v>1.4200000000000001E-4</v>
      </c>
    </row>
    <row r="6690" spans="1:11" x14ac:dyDescent="0.45">
      <c r="A6690" s="10" t="s">
        <v>57</v>
      </c>
      <c r="B6690" s="20">
        <v>0.86699999999999999</v>
      </c>
      <c r="C6690" s="19">
        <v>146192</v>
      </c>
      <c r="D6690" s="19">
        <v>16466.680530000001</v>
      </c>
      <c r="E6690" s="23">
        <v>0.33676692899999999</v>
      </c>
      <c r="F6690" s="23">
        <v>0.22501980399999999</v>
      </c>
      <c r="G6690" s="17">
        <v>0.86529358700000003</v>
      </c>
      <c r="H6690" s="17">
        <v>0.134706413</v>
      </c>
      <c r="I6690" s="17">
        <v>0.97726126499999999</v>
      </c>
      <c r="J6690" s="17">
        <v>2.2599999999999999E-2</v>
      </c>
      <c r="K6690" s="17">
        <v>1.4200000000000001E-4</v>
      </c>
    </row>
    <row r="6691" spans="1:11" x14ac:dyDescent="0.45">
      <c r="A6691" s="10" t="s">
        <v>57</v>
      </c>
      <c r="B6691" s="20">
        <v>0.86799999999999999</v>
      </c>
      <c r="C6691" s="19">
        <v>146376</v>
      </c>
      <c r="D6691" s="19">
        <v>16528.81912</v>
      </c>
      <c r="E6691" s="23">
        <v>0.33892457300000001</v>
      </c>
      <c r="F6691" s="23">
        <v>0.225706193</v>
      </c>
      <c r="G6691" s="17">
        <v>0.86540143199999997</v>
      </c>
      <c r="H6691" s="17">
        <v>0.134598568</v>
      </c>
      <c r="I6691" s="17">
        <v>0.97731903099999995</v>
      </c>
      <c r="J6691" s="17">
        <v>2.2499999999999999E-2</v>
      </c>
      <c r="K6691" s="17">
        <v>1.4100000000000001E-4</v>
      </c>
    </row>
    <row r="6692" spans="1:11" x14ac:dyDescent="0.45">
      <c r="A6692" s="10" t="s">
        <v>57</v>
      </c>
      <c r="B6692" s="20">
        <v>0.86899999999999999</v>
      </c>
      <c r="C6692" s="19">
        <v>146540</v>
      </c>
      <c r="D6692" s="19">
        <v>16584.613829999998</v>
      </c>
      <c r="E6692" s="23">
        <v>0.34214634399999999</v>
      </c>
      <c r="F6692" s="23">
        <v>0.22641829199999999</v>
      </c>
      <c r="G6692" s="17">
        <v>0.865490651</v>
      </c>
      <c r="H6692" s="17">
        <v>0.134509349</v>
      </c>
      <c r="I6692" s="17">
        <v>0.97737897399999996</v>
      </c>
      <c r="J6692" s="17">
        <v>2.2499999999999999E-2</v>
      </c>
      <c r="K6692" s="17">
        <v>1.4100000000000001E-4</v>
      </c>
    </row>
    <row r="6693" spans="1:11" x14ac:dyDescent="0.45">
      <c r="A6693" s="10" t="s">
        <v>57</v>
      </c>
      <c r="B6693" s="20">
        <v>0.87</v>
      </c>
      <c r="C6693" s="19">
        <v>146709</v>
      </c>
      <c r="D6693" s="19">
        <v>16642.660950000001</v>
      </c>
      <c r="E6693" s="23">
        <v>0.34424534400000001</v>
      </c>
      <c r="F6693" s="23">
        <v>0.227232621</v>
      </c>
      <c r="G6693" s="17">
        <v>0.865529722</v>
      </c>
      <c r="H6693" s="17">
        <v>0.134470278</v>
      </c>
      <c r="I6693" s="17">
        <v>0.97745464699999995</v>
      </c>
      <c r="J6693" s="17">
        <v>2.24E-2</v>
      </c>
      <c r="K6693" s="17">
        <v>1.4100000000000001E-4</v>
      </c>
    </row>
    <row r="6694" spans="1:11" x14ac:dyDescent="0.45">
      <c r="A6694" s="10" t="s">
        <v>57</v>
      </c>
      <c r="B6694" s="20">
        <v>0.871</v>
      </c>
      <c r="C6694" s="19">
        <v>146854</v>
      </c>
      <c r="D6694" s="19">
        <v>16692.712439999999</v>
      </c>
      <c r="E6694" s="23">
        <v>0.34591223100000001</v>
      </c>
      <c r="F6694" s="23">
        <v>0.227977179</v>
      </c>
      <c r="G6694" s="17">
        <v>0.86560801899999995</v>
      </c>
      <c r="H6694" s="17">
        <v>0.13439198099999999</v>
      </c>
      <c r="I6694" s="17">
        <v>0.97751264699999996</v>
      </c>
      <c r="J6694" s="17">
        <v>2.23E-2</v>
      </c>
      <c r="K6694" s="17">
        <v>1.3999999999999999E-4</v>
      </c>
    </row>
    <row r="6695" spans="1:11" x14ac:dyDescent="0.45">
      <c r="A6695" s="10" t="s">
        <v>57</v>
      </c>
      <c r="B6695" s="20">
        <v>0.872</v>
      </c>
      <c r="C6695" s="19">
        <v>147047</v>
      </c>
      <c r="D6695" s="19">
        <v>16759.619739999998</v>
      </c>
      <c r="E6695" s="23">
        <v>0.34773966000000001</v>
      </c>
      <c r="F6695" s="23">
        <v>0.22868740600000001</v>
      </c>
      <c r="G6695" s="17">
        <v>0.86544438199999996</v>
      </c>
      <c r="H6695" s="17">
        <v>0.13455561799999999</v>
      </c>
      <c r="I6695" s="17">
        <v>0.97756163799999996</v>
      </c>
      <c r="J6695" s="17">
        <v>2.23E-2</v>
      </c>
      <c r="K6695" s="17">
        <v>1.3999999999999999E-4</v>
      </c>
    </row>
    <row r="6696" spans="1:11" x14ac:dyDescent="0.45">
      <c r="A6696" s="10" t="s">
        <v>57</v>
      </c>
      <c r="B6696" s="20">
        <v>0.873</v>
      </c>
      <c r="C6696" s="19">
        <v>147217</v>
      </c>
      <c r="D6696" s="19">
        <v>16818.881509999999</v>
      </c>
      <c r="E6696" s="23">
        <v>0.349199912</v>
      </c>
      <c r="F6696" s="23">
        <v>0.229512245</v>
      </c>
      <c r="G6696" s="17">
        <v>0.86543673600000004</v>
      </c>
      <c r="H6696" s="17">
        <v>0.13456326399999999</v>
      </c>
      <c r="I6696" s="17">
        <v>0.97761323200000005</v>
      </c>
      <c r="J6696" s="17">
        <v>2.2200000000000001E-2</v>
      </c>
      <c r="K6696" s="17">
        <v>1.3899999999999999E-4</v>
      </c>
    </row>
    <row r="6697" spans="1:11" x14ac:dyDescent="0.45">
      <c r="A6697" s="10" t="s">
        <v>57</v>
      </c>
      <c r="B6697" s="20">
        <v>0.874</v>
      </c>
      <c r="C6697" s="19">
        <v>147379</v>
      </c>
      <c r="D6697" s="19">
        <v>16875.564060000001</v>
      </c>
      <c r="E6697" s="23">
        <v>0.35042990699999998</v>
      </c>
      <c r="F6697" s="23">
        <v>0.23032359299999999</v>
      </c>
      <c r="G6697" s="17">
        <v>0.86555750799999998</v>
      </c>
      <c r="H6697" s="17">
        <v>0.134442492</v>
      </c>
      <c r="I6697" s="17">
        <v>0.97768110500000005</v>
      </c>
      <c r="J6697" s="17">
        <v>2.2200000000000001E-2</v>
      </c>
      <c r="K6697" s="17">
        <v>1.3899999999999999E-4</v>
      </c>
    </row>
    <row r="6698" spans="1:11" x14ac:dyDescent="0.45">
      <c r="A6698" s="10" t="s">
        <v>57</v>
      </c>
      <c r="B6698" s="20">
        <v>0.875</v>
      </c>
      <c r="C6698" s="19">
        <v>147539</v>
      </c>
      <c r="D6698" s="19">
        <v>16931.700239999998</v>
      </c>
      <c r="E6698" s="23">
        <v>0.35206707700000001</v>
      </c>
      <c r="F6698" s="23">
        <v>0.23106418100000001</v>
      </c>
      <c r="G6698" s="17">
        <v>0.86560163800000001</v>
      </c>
      <c r="H6698" s="17">
        <v>0.13439836199999999</v>
      </c>
      <c r="I6698" s="17">
        <v>0.97772593699999999</v>
      </c>
      <c r="J6698" s="17">
        <v>2.2100000000000002E-2</v>
      </c>
      <c r="K6698" s="17">
        <v>1.3899999999999999E-4</v>
      </c>
    </row>
    <row r="6699" spans="1:11" x14ac:dyDescent="0.45">
      <c r="A6699" s="10" t="s">
        <v>57</v>
      </c>
      <c r="B6699" s="20">
        <v>0.876</v>
      </c>
      <c r="C6699" s="19">
        <v>147724</v>
      </c>
      <c r="D6699" s="19">
        <v>16997.000029999999</v>
      </c>
      <c r="E6699" s="23">
        <v>0.35394456200000002</v>
      </c>
      <c r="F6699" s="23">
        <v>0.23181665000000001</v>
      </c>
      <c r="G6699" s="17">
        <v>0.86547886600000001</v>
      </c>
      <c r="H6699" s="17">
        <v>0.13452113399999999</v>
      </c>
      <c r="I6699" s="17">
        <v>0.97779372099999995</v>
      </c>
      <c r="J6699" s="17">
        <v>2.2100000000000002E-2</v>
      </c>
      <c r="K6699" s="17">
        <v>1.3799999999999999E-4</v>
      </c>
    </row>
    <row r="6700" spans="1:11" x14ac:dyDescent="0.45">
      <c r="A6700" s="10" t="s">
        <v>57</v>
      </c>
      <c r="B6700" s="20">
        <v>0.877</v>
      </c>
      <c r="C6700" s="19">
        <v>147885</v>
      </c>
      <c r="D6700" s="19">
        <v>17054.266759999999</v>
      </c>
      <c r="E6700" s="23">
        <v>0.35685134200000002</v>
      </c>
      <c r="F6700" s="23">
        <v>0.232658963</v>
      </c>
      <c r="G6700" s="17">
        <v>0.86550360100000001</v>
      </c>
      <c r="H6700" s="17">
        <v>0.13449639899999999</v>
      </c>
      <c r="I6700" s="17">
        <v>0.97785586599999996</v>
      </c>
      <c r="J6700" s="17">
        <v>2.1999999999999999E-2</v>
      </c>
      <c r="K6700" s="17">
        <v>1.3799999999999999E-4</v>
      </c>
    </row>
    <row r="6701" spans="1:11" x14ac:dyDescent="0.45">
      <c r="A6701" s="10" t="s">
        <v>57</v>
      </c>
      <c r="B6701" s="20">
        <v>0.878</v>
      </c>
      <c r="C6701" s="19">
        <v>148054</v>
      </c>
      <c r="D6701" s="19">
        <v>17114.732769999999</v>
      </c>
      <c r="E6701" s="23">
        <v>0.35868815799999998</v>
      </c>
      <c r="F6701" s="23">
        <v>0.233433948</v>
      </c>
      <c r="G6701" s="17">
        <v>0.86554905599999998</v>
      </c>
      <c r="H6701" s="17">
        <v>0.13445094399999999</v>
      </c>
      <c r="I6701" s="17">
        <v>0.97792258700000001</v>
      </c>
      <c r="J6701" s="17">
        <v>2.1899999999999999E-2</v>
      </c>
      <c r="K6701" s="17">
        <v>1.37E-4</v>
      </c>
    </row>
    <row r="6702" spans="1:11" x14ac:dyDescent="0.45">
      <c r="A6702" s="10" t="s">
        <v>57</v>
      </c>
      <c r="B6702" s="20">
        <v>0.879</v>
      </c>
      <c r="C6702" s="19">
        <v>148227</v>
      </c>
      <c r="D6702" s="19">
        <v>17176.974730000002</v>
      </c>
      <c r="E6702" s="23">
        <v>0.36082692999999999</v>
      </c>
      <c r="F6702" s="23">
        <v>0.23425600299999999</v>
      </c>
      <c r="G6702" s="17">
        <v>0.86558454299999998</v>
      </c>
      <c r="H6702" s="17">
        <v>0.13441545699999999</v>
      </c>
      <c r="I6702" s="17">
        <v>0.97798807200000004</v>
      </c>
      <c r="J6702" s="17">
        <v>2.1899999999999999E-2</v>
      </c>
      <c r="K6702" s="17">
        <v>1.37E-4</v>
      </c>
    </row>
    <row r="6703" spans="1:11" x14ac:dyDescent="0.45">
      <c r="A6703" s="10" t="s">
        <v>57</v>
      </c>
      <c r="B6703" s="20">
        <v>0.88</v>
      </c>
      <c r="C6703" s="19">
        <v>148392</v>
      </c>
      <c r="D6703" s="19">
        <v>17236.59881</v>
      </c>
      <c r="E6703" s="23">
        <v>0.36193483999999998</v>
      </c>
      <c r="F6703" s="23">
        <v>0.235044104</v>
      </c>
      <c r="G6703" s="17">
        <v>0.865599224</v>
      </c>
      <c r="H6703" s="17">
        <v>0.134400776</v>
      </c>
      <c r="I6703" s="17">
        <v>0.97804833000000002</v>
      </c>
      <c r="J6703" s="17">
        <v>2.18E-2</v>
      </c>
      <c r="K6703" s="17">
        <v>1.37E-4</v>
      </c>
    </row>
    <row r="6704" spans="1:11" x14ac:dyDescent="0.45">
      <c r="A6704" s="10" t="s">
        <v>57</v>
      </c>
      <c r="B6704" s="20">
        <v>0.88100000000000001</v>
      </c>
      <c r="C6704" s="19">
        <v>148566</v>
      </c>
      <c r="D6704" s="19">
        <v>17299.802380000001</v>
      </c>
      <c r="E6704" s="23">
        <v>0.36402270599999997</v>
      </c>
      <c r="F6704" s="23">
        <v>0.23587087900000001</v>
      </c>
      <c r="G6704" s="17">
        <v>0.86562201299999997</v>
      </c>
      <c r="H6704" s="17">
        <v>0.134377987</v>
      </c>
      <c r="I6704" s="17">
        <v>0.97811458100000004</v>
      </c>
      <c r="J6704" s="17">
        <v>2.1700000000000001E-2</v>
      </c>
      <c r="K6704" s="17">
        <v>1.36E-4</v>
      </c>
    </row>
    <row r="6705" spans="1:11" x14ac:dyDescent="0.45">
      <c r="A6705" s="10" t="s">
        <v>57</v>
      </c>
      <c r="B6705" s="20">
        <v>0.88200000000000001</v>
      </c>
      <c r="C6705" s="19">
        <v>148726</v>
      </c>
      <c r="D6705" s="19">
        <v>17358.15655</v>
      </c>
      <c r="E6705" s="23">
        <v>0.36511626699999999</v>
      </c>
      <c r="F6705" s="23">
        <v>0.23667025899999999</v>
      </c>
      <c r="G6705" s="17">
        <v>0.86575312999999998</v>
      </c>
      <c r="H6705" s="17">
        <v>0.13424686999999999</v>
      </c>
      <c r="I6705" s="17">
        <v>0.97818004300000005</v>
      </c>
      <c r="J6705" s="17">
        <v>2.1700000000000001E-2</v>
      </c>
      <c r="K6705" s="17">
        <v>1.36E-4</v>
      </c>
    </row>
    <row r="6706" spans="1:11" x14ac:dyDescent="0.45">
      <c r="A6706" s="10" t="s">
        <v>57</v>
      </c>
      <c r="B6706" s="20">
        <v>0.88300000000000001</v>
      </c>
      <c r="C6706" s="19">
        <v>148898</v>
      </c>
      <c r="D6706" s="19">
        <v>17421.249049999999</v>
      </c>
      <c r="E6706" s="23">
        <v>0.36837650300000002</v>
      </c>
      <c r="F6706" s="23">
        <v>0.23751475799999999</v>
      </c>
      <c r="G6706" s="17">
        <v>0.86575373700000002</v>
      </c>
      <c r="H6706" s="17">
        <v>0.134246263</v>
      </c>
      <c r="I6706" s="17">
        <v>0.97822509499999999</v>
      </c>
      <c r="J6706" s="17">
        <v>2.1600000000000001E-2</v>
      </c>
      <c r="K6706" s="17">
        <v>1.35E-4</v>
      </c>
    </row>
    <row r="6707" spans="1:11" x14ac:dyDescent="0.45">
      <c r="A6707" s="10" t="s">
        <v>57</v>
      </c>
      <c r="B6707" s="20">
        <v>0.88400000000000001</v>
      </c>
      <c r="C6707" s="19">
        <v>149070</v>
      </c>
      <c r="D6707" s="19">
        <v>17484.75503</v>
      </c>
      <c r="E6707" s="23">
        <v>0.37000388299999998</v>
      </c>
      <c r="F6707" s="23">
        <v>0.23832572199999999</v>
      </c>
      <c r="G6707" s="17">
        <v>0.86574763499999996</v>
      </c>
      <c r="H6707" s="17">
        <v>0.13425236500000001</v>
      </c>
      <c r="I6707" s="17">
        <v>0.97829941600000003</v>
      </c>
      <c r="J6707" s="17">
        <v>2.1600000000000001E-2</v>
      </c>
      <c r="K6707" s="17">
        <v>1.35E-4</v>
      </c>
    </row>
    <row r="6708" spans="1:11" x14ac:dyDescent="0.45">
      <c r="A6708" s="10" t="s">
        <v>57</v>
      </c>
      <c r="B6708" s="20">
        <v>0.88500000000000001</v>
      </c>
      <c r="C6708" s="19">
        <v>149228</v>
      </c>
      <c r="D6708" s="19">
        <v>17543.314289999998</v>
      </c>
      <c r="E6708" s="23">
        <v>0.37115213400000002</v>
      </c>
      <c r="F6708" s="23">
        <v>0.23921345299999999</v>
      </c>
      <c r="G6708" s="17">
        <v>0.86565523899999997</v>
      </c>
      <c r="H6708" s="17">
        <v>0.13434476100000001</v>
      </c>
      <c r="I6708" s="17">
        <v>0.97836558200000001</v>
      </c>
      <c r="J6708" s="17">
        <v>2.1499999999999998E-2</v>
      </c>
      <c r="K6708" s="17">
        <v>1.35E-4</v>
      </c>
    </row>
    <row r="6709" spans="1:11" x14ac:dyDescent="0.45">
      <c r="A6709" s="10" t="s">
        <v>57</v>
      </c>
      <c r="B6709" s="20">
        <v>0.88600000000000001</v>
      </c>
      <c r="C6709" s="19">
        <v>149406</v>
      </c>
      <c r="D6709" s="19">
        <v>17609.63219</v>
      </c>
      <c r="E6709" s="23">
        <v>0.37427045399999997</v>
      </c>
      <c r="F6709" s="23">
        <v>0.24000405999999999</v>
      </c>
      <c r="G6709" s="17">
        <v>0.86572828400000001</v>
      </c>
      <c r="H6709" s="17">
        <v>0.13427171600000001</v>
      </c>
      <c r="I6709" s="17">
        <v>0.97841146099999998</v>
      </c>
      <c r="J6709" s="17">
        <v>2.1499999999999998E-2</v>
      </c>
      <c r="K6709" s="17">
        <v>1.34E-4</v>
      </c>
    </row>
    <row r="6710" spans="1:11" x14ac:dyDescent="0.45">
      <c r="A6710" s="10" t="s">
        <v>57</v>
      </c>
      <c r="B6710" s="20">
        <v>0.88700000000000001</v>
      </c>
      <c r="C6710" s="19">
        <v>149561</v>
      </c>
      <c r="D6710" s="19">
        <v>17667.876919999999</v>
      </c>
      <c r="E6710" s="23">
        <v>0.37688698500000001</v>
      </c>
      <c r="F6710" s="23">
        <v>0.24087692099999999</v>
      </c>
      <c r="G6710" s="17">
        <v>0.86572034200000003</v>
      </c>
      <c r="H6710" s="17">
        <v>0.134279658</v>
      </c>
      <c r="I6710" s="17">
        <v>0.97846770800000005</v>
      </c>
      <c r="J6710" s="17">
        <v>2.1399999999999999E-2</v>
      </c>
      <c r="K6710" s="17">
        <v>1.34E-4</v>
      </c>
    </row>
    <row r="6711" spans="1:11" x14ac:dyDescent="0.45">
      <c r="A6711" s="10" t="s">
        <v>57</v>
      </c>
      <c r="B6711" s="20">
        <v>0.88800000000000001</v>
      </c>
      <c r="C6711" s="19">
        <v>149742</v>
      </c>
      <c r="D6711" s="19">
        <v>17736.228579999999</v>
      </c>
      <c r="E6711" s="23">
        <v>0.37804612900000001</v>
      </c>
      <c r="F6711" s="23">
        <v>0.24161684899999999</v>
      </c>
      <c r="G6711" s="17">
        <v>0.86558213500000003</v>
      </c>
      <c r="H6711" s="17">
        <v>0.134417865</v>
      </c>
      <c r="I6711" s="17">
        <v>0.97853473400000002</v>
      </c>
      <c r="J6711" s="17">
        <v>2.1299999999999999E-2</v>
      </c>
      <c r="K6711" s="17">
        <v>1.3300000000000001E-4</v>
      </c>
    </row>
    <row r="6712" spans="1:11" x14ac:dyDescent="0.45">
      <c r="A6712" s="10" t="s">
        <v>57</v>
      </c>
      <c r="B6712" s="20">
        <v>0.88900000000000001</v>
      </c>
      <c r="C6712" s="19">
        <v>149913</v>
      </c>
      <c r="D6712" s="19">
        <v>17801.005249999998</v>
      </c>
      <c r="E6712" s="23">
        <v>0.38001633899999998</v>
      </c>
      <c r="F6712" s="23">
        <v>0.24260128</v>
      </c>
      <c r="G6712" s="17">
        <v>0.865688766</v>
      </c>
      <c r="H6712" s="17">
        <v>0.134311234</v>
      </c>
      <c r="I6712" s="17">
        <v>0.97858703999999996</v>
      </c>
      <c r="J6712" s="17">
        <v>2.1299999999999999E-2</v>
      </c>
      <c r="K6712" s="17">
        <v>1.3300000000000001E-4</v>
      </c>
    </row>
    <row r="6713" spans="1:11" x14ac:dyDescent="0.45">
      <c r="A6713" s="10" t="s">
        <v>57</v>
      </c>
      <c r="B6713" s="20">
        <v>0.89</v>
      </c>
      <c r="C6713" s="19">
        <v>150076</v>
      </c>
      <c r="D6713" s="19">
        <v>17863.244640000001</v>
      </c>
      <c r="E6713" s="23">
        <v>0.38336702299999997</v>
      </c>
      <c r="F6713" s="23">
        <v>0.24343455899999999</v>
      </c>
      <c r="G6713" s="17">
        <v>0.86578800099999997</v>
      </c>
      <c r="H6713" s="17">
        <v>0.134211999</v>
      </c>
      <c r="I6713" s="17">
        <v>0.97863437399999997</v>
      </c>
      <c r="J6713" s="17">
        <v>2.12E-2</v>
      </c>
      <c r="K6713" s="17">
        <v>1.3300000000000001E-4</v>
      </c>
    </row>
    <row r="6714" spans="1:11" x14ac:dyDescent="0.45">
      <c r="A6714" s="10" t="s">
        <v>57</v>
      </c>
      <c r="B6714" s="20">
        <v>0.89100000000000001</v>
      </c>
      <c r="C6714" s="19">
        <v>150246</v>
      </c>
      <c r="D6714" s="19">
        <v>17928.506819999999</v>
      </c>
      <c r="E6714" s="23">
        <v>0.38515449600000001</v>
      </c>
      <c r="F6714" s="23">
        <v>0.244354181</v>
      </c>
      <c r="G6714" s="17">
        <v>0.86580008799999997</v>
      </c>
      <c r="H6714" s="17">
        <v>0.134199912</v>
      </c>
      <c r="I6714" s="17">
        <v>0.97868315400000006</v>
      </c>
      <c r="J6714" s="17">
        <v>2.12E-2</v>
      </c>
      <c r="K6714" s="17">
        <v>1.3200000000000001E-4</v>
      </c>
    </row>
    <row r="6715" spans="1:11" x14ac:dyDescent="0.45">
      <c r="A6715" s="10" t="s">
        <v>57</v>
      </c>
      <c r="B6715" s="20">
        <v>0.89200000000000002</v>
      </c>
      <c r="C6715" s="19">
        <v>150414</v>
      </c>
      <c r="D6715" s="19">
        <v>17993.335220000001</v>
      </c>
      <c r="E6715" s="23">
        <v>0.38616378600000001</v>
      </c>
      <c r="F6715" s="23">
        <v>0.245234284</v>
      </c>
      <c r="G6715" s="17">
        <v>0.86586355000000004</v>
      </c>
      <c r="H6715" s="17">
        <v>0.13413644999999999</v>
      </c>
      <c r="I6715" s="17">
        <v>0.97875378400000002</v>
      </c>
      <c r="J6715" s="17">
        <v>2.1100000000000001E-2</v>
      </c>
      <c r="K6715" s="17">
        <v>1.3200000000000001E-4</v>
      </c>
    </row>
    <row r="6716" spans="1:11" x14ac:dyDescent="0.45">
      <c r="A6716" s="10" t="s">
        <v>57</v>
      </c>
      <c r="B6716" s="20">
        <v>0.89300000000000002</v>
      </c>
      <c r="C6716" s="19">
        <v>150582</v>
      </c>
      <c r="D6716" s="19">
        <v>18058.41099</v>
      </c>
      <c r="E6716" s="23">
        <v>0.38885256400000001</v>
      </c>
      <c r="F6716" s="23">
        <v>0.24612481</v>
      </c>
      <c r="G6716" s="17">
        <v>0.86596007500000005</v>
      </c>
      <c r="H6716" s="17">
        <v>0.134039925</v>
      </c>
      <c r="I6716" s="17">
        <v>0.97882679699999997</v>
      </c>
      <c r="J6716" s="17">
        <v>2.1000000000000001E-2</v>
      </c>
      <c r="K6716" s="17">
        <v>1.3100000000000001E-4</v>
      </c>
    </row>
    <row r="6717" spans="1:11" x14ac:dyDescent="0.45">
      <c r="A6717" s="10" t="s">
        <v>57</v>
      </c>
      <c r="B6717" s="20">
        <v>0.89400000000000002</v>
      </c>
      <c r="C6717" s="19">
        <v>150754</v>
      </c>
      <c r="D6717" s="19">
        <v>18125.526539999999</v>
      </c>
      <c r="E6717" s="23">
        <v>0.39208226400000001</v>
      </c>
      <c r="F6717" s="23">
        <v>0.24697305</v>
      </c>
      <c r="G6717" s="17">
        <v>0.865967072</v>
      </c>
      <c r="H6717" s="17">
        <v>0.134032928</v>
      </c>
      <c r="I6717" s="17">
        <v>0.978897342</v>
      </c>
      <c r="J6717" s="17">
        <v>2.1000000000000001E-2</v>
      </c>
      <c r="K6717" s="17">
        <v>1.3100000000000001E-4</v>
      </c>
    </row>
    <row r="6718" spans="1:11" x14ac:dyDescent="0.45">
      <c r="A6718" s="10" t="s">
        <v>57</v>
      </c>
      <c r="B6718" s="20">
        <v>0.89500000000000002</v>
      </c>
      <c r="C6718" s="19">
        <v>150924</v>
      </c>
      <c r="D6718" s="19">
        <v>18192.473880000001</v>
      </c>
      <c r="E6718" s="23">
        <v>0.39526431099999998</v>
      </c>
      <c r="F6718" s="23">
        <v>0.247895694</v>
      </c>
      <c r="G6718" s="17">
        <v>0.86585963799999999</v>
      </c>
      <c r="H6718" s="17">
        <v>0.13414036200000001</v>
      </c>
      <c r="I6718" s="17">
        <v>0.97894918799999997</v>
      </c>
      <c r="J6718" s="17">
        <v>2.0899999999999998E-2</v>
      </c>
      <c r="K6718" s="17">
        <v>1.3100000000000001E-4</v>
      </c>
    </row>
    <row r="6719" spans="1:11" x14ac:dyDescent="0.45">
      <c r="A6719" s="10" t="s">
        <v>57</v>
      </c>
      <c r="B6719" s="20">
        <v>0.89600000000000002</v>
      </c>
      <c r="C6719" s="19">
        <v>151090</v>
      </c>
      <c r="D6719" s="19">
        <v>18258.398499999999</v>
      </c>
      <c r="E6719" s="23">
        <v>0.398072333</v>
      </c>
      <c r="F6719" s="23">
        <v>0.24881752100000001</v>
      </c>
      <c r="G6719" s="17">
        <v>0.865914356</v>
      </c>
      <c r="H6719" s="17">
        <v>0.134085644</v>
      </c>
      <c r="I6719" s="17">
        <v>0.97892572499999997</v>
      </c>
      <c r="J6719" s="17">
        <v>2.0899999999999998E-2</v>
      </c>
      <c r="K6719" s="17">
        <v>1.2999999999999999E-4</v>
      </c>
    </row>
    <row r="6720" spans="1:11" x14ac:dyDescent="0.45">
      <c r="A6720" s="10" t="s">
        <v>57</v>
      </c>
      <c r="B6720" s="20">
        <v>0.89700000000000002</v>
      </c>
      <c r="C6720" s="19">
        <v>151261</v>
      </c>
      <c r="D6720" s="19">
        <v>18326.65079</v>
      </c>
      <c r="E6720" s="23">
        <v>0.39992274300000002</v>
      </c>
      <c r="F6720" s="23">
        <v>0.24977327899999999</v>
      </c>
      <c r="G6720" s="17">
        <v>0.86601304999999995</v>
      </c>
      <c r="H6720" s="17">
        <v>0.13398694999999999</v>
      </c>
      <c r="I6720" s="17">
        <v>0.97899586999999999</v>
      </c>
      <c r="J6720" s="17">
        <v>2.0899999999999998E-2</v>
      </c>
      <c r="K6720" s="17">
        <v>1.2999999999999999E-4</v>
      </c>
    </row>
    <row r="6721" spans="1:11" x14ac:dyDescent="0.45">
      <c r="A6721" s="10" t="s">
        <v>57</v>
      </c>
      <c r="B6721" s="20">
        <v>0.89800000000000002</v>
      </c>
      <c r="C6721" s="19">
        <v>151430</v>
      </c>
      <c r="D6721" s="19">
        <v>18394.509819999999</v>
      </c>
      <c r="E6721" s="23">
        <v>0.40322266499999998</v>
      </c>
      <c r="F6721" s="23">
        <v>0.25073062000000002</v>
      </c>
      <c r="G6721" s="17">
        <v>0.86606352799999997</v>
      </c>
      <c r="H6721" s="17">
        <v>0.133936472</v>
      </c>
      <c r="I6721" s="17">
        <v>0.97905133300000002</v>
      </c>
      <c r="J6721" s="17">
        <v>2.0799999999999999E-2</v>
      </c>
      <c r="K6721" s="17">
        <v>1.2999999999999999E-4</v>
      </c>
    </row>
    <row r="6722" spans="1:11" x14ac:dyDescent="0.45">
      <c r="A6722" s="10" t="s">
        <v>57</v>
      </c>
      <c r="B6722" s="20">
        <v>0.89900000000000002</v>
      </c>
      <c r="C6722" s="19">
        <v>151588</v>
      </c>
      <c r="D6722" s="19">
        <v>18458.46802</v>
      </c>
      <c r="E6722" s="23">
        <v>0.40548339</v>
      </c>
      <c r="F6722" s="23">
        <v>0.25167488999999998</v>
      </c>
      <c r="G6722" s="17">
        <v>0.86615035500000004</v>
      </c>
      <c r="H6722" s="17">
        <v>0.13384964499999999</v>
      </c>
      <c r="I6722" s="17">
        <v>0.97902924400000002</v>
      </c>
      <c r="J6722" s="17">
        <v>2.0799999999999999E-2</v>
      </c>
      <c r="K6722" s="17">
        <v>1.2899999999999999E-4</v>
      </c>
    </row>
    <row r="6723" spans="1:11" x14ac:dyDescent="0.45">
      <c r="A6723" s="10" t="s">
        <v>57</v>
      </c>
      <c r="B6723" s="20">
        <v>0.9</v>
      </c>
      <c r="C6723" s="19">
        <v>151767</v>
      </c>
      <c r="D6723" s="19">
        <v>18531.460009999999</v>
      </c>
      <c r="E6723" s="23">
        <v>0.409638791</v>
      </c>
      <c r="F6723" s="23">
        <v>0.25258014600000001</v>
      </c>
      <c r="G6723" s="17">
        <v>0.86616985199999996</v>
      </c>
      <c r="H6723" s="17">
        <v>0.13383014800000001</v>
      </c>
      <c r="I6723" s="17">
        <v>0.97910205400000005</v>
      </c>
      <c r="J6723" s="17">
        <v>2.0799999999999999E-2</v>
      </c>
      <c r="K6723" s="17">
        <v>1.2899999999999999E-4</v>
      </c>
    </row>
    <row r="6724" spans="1:11" x14ac:dyDescent="0.45">
      <c r="A6724" s="10" t="s">
        <v>57</v>
      </c>
      <c r="B6724" s="20">
        <v>0.90100000000000002</v>
      </c>
      <c r="C6724" s="19">
        <v>151935</v>
      </c>
      <c r="D6724" s="19">
        <v>18600.460319999998</v>
      </c>
      <c r="E6724" s="23">
        <v>0.41288765300000002</v>
      </c>
      <c r="F6724" s="23">
        <v>0.25352353599999999</v>
      </c>
      <c r="G6724" s="17">
        <v>0.86615987100000003</v>
      </c>
      <c r="H6724" s="17">
        <v>0.133840129</v>
      </c>
      <c r="I6724" s="17">
        <v>0.97916293200000004</v>
      </c>
      <c r="J6724" s="17">
        <v>2.07E-2</v>
      </c>
      <c r="K6724" s="17">
        <v>1.2799999999999999E-4</v>
      </c>
    </row>
    <row r="6725" spans="1:11" x14ac:dyDescent="0.45">
      <c r="A6725" s="10" t="s">
        <v>57</v>
      </c>
      <c r="B6725" s="20">
        <v>0.90200000000000002</v>
      </c>
      <c r="C6725" s="19">
        <v>152089</v>
      </c>
      <c r="D6725" s="19">
        <v>18664.364819999999</v>
      </c>
      <c r="E6725" s="23">
        <v>0.41649971499999999</v>
      </c>
      <c r="F6725" s="23">
        <v>0.254523106</v>
      </c>
      <c r="G6725" s="17">
        <v>0.86619019100000005</v>
      </c>
      <c r="H6725" s="17">
        <v>0.133809809</v>
      </c>
      <c r="I6725" s="17">
        <v>0.97922227900000003</v>
      </c>
      <c r="J6725" s="17">
        <v>2.06E-2</v>
      </c>
      <c r="K6725" s="17">
        <v>1.2799999999999999E-4</v>
      </c>
    </row>
    <row r="6726" spans="1:11" x14ac:dyDescent="0.45">
      <c r="A6726" s="10" t="s">
        <v>57</v>
      </c>
      <c r="B6726" s="20">
        <v>0.90300000000000002</v>
      </c>
      <c r="C6726" s="19">
        <v>152271</v>
      </c>
      <c r="D6726" s="19">
        <v>18740.361270000001</v>
      </c>
      <c r="E6726" s="23">
        <v>0.41929941900000001</v>
      </c>
      <c r="F6726" s="23">
        <v>0.25545984599999999</v>
      </c>
      <c r="G6726" s="17">
        <v>0.86632385700000003</v>
      </c>
      <c r="H6726" s="17">
        <v>0.133676143</v>
      </c>
      <c r="I6726" s="17">
        <v>0.97927506900000005</v>
      </c>
      <c r="J6726" s="17">
        <v>2.06E-2</v>
      </c>
      <c r="K6726" s="17">
        <v>1.2799999999999999E-4</v>
      </c>
    </row>
    <row r="6727" spans="1:11" x14ac:dyDescent="0.45">
      <c r="A6727" s="10" t="s">
        <v>57</v>
      </c>
      <c r="B6727" s="20">
        <v>0.90400000000000003</v>
      </c>
      <c r="C6727" s="19">
        <v>152440</v>
      </c>
      <c r="D6727" s="19">
        <v>18811.440630000001</v>
      </c>
      <c r="E6727" s="23">
        <v>0.42192835200000001</v>
      </c>
      <c r="F6727" s="23">
        <v>0.25650600000000001</v>
      </c>
      <c r="G6727" s="17">
        <v>0.86636709499999998</v>
      </c>
      <c r="H6727" s="17">
        <v>0.133632905</v>
      </c>
      <c r="I6727" s="17">
        <v>0.97933669700000003</v>
      </c>
      <c r="J6727" s="17">
        <v>2.0500000000000001E-2</v>
      </c>
      <c r="K6727" s="17">
        <v>1.27E-4</v>
      </c>
    </row>
    <row r="6728" spans="1:11" x14ac:dyDescent="0.45">
      <c r="A6728" s="10" t="s">
        <v>57</v>
      </c>
      <c r="B6728" s="20">
        <v>0.90500000000000003</v>
      </c>
      <c r="C6728" s="19">
        <v>152606</v>
      </c>
      <c r="D6728" s="19">
        <v>18881.758699999998</v>
      </c>
      <c r="E6728" s="23">
        <v>0.42503205199999999</v>
      </c>
      <c r="F6728" s="23">
        <v>0.25754261000000001</v>
      </c>
      <c r="G6728" s="17">
        <v>0.86647313999999998</v>
      </c>
      <c r="H6728" s="17">
        <v>0.13352686</v>
      </c>
      <c r="I6728" s="17">
        <v>0.97940366499999998</v>
      </c>
      <c r="J6728" s="17">
        <v>2.0500000000000001E-2</v>
      </c>
      <c r="K6728" s="17">
        <v>1.27E-4</v>
      </c>
    </row>
    <row r="6729" spans="1:11" x14ac:dyDescent="0.45">
      <c r="A6729" s="10" t="s">
        <v>57</v>
      </c>
      <c r="B6729" s="20">
        <v>0.90600000000000003</v>
      </c>
      <c r="C6729" s="19">
        <v>152773</v>
      </c>
      <c r="D6729" s="19">
        <v>18952.928100000001</v>
      </c>
      <c r="E6729" s="23">
        <v>0.426783519</v>
      </c>
      <c r="F6729" s="23">
        <v>0.25854737799999999</v>
      </c>
      <c r="G6729" s="17">
        <v>0.86654709900000004</v>
      </c>
      <c r="H6729" s="17">
        <v>0.13345290100000001</v>
      </c>
      <c r="I6729" s="17">
        <v>0.97945851399999995</v>
      </c>
      <c r="J6729" s="17">
        <v>2.0400000000000001E-2</v>
      </c>
      <c r="K6729" s="17">
        <v>1.27E-4</v>
      </c>
    </row>
    <row r="6730" spans="1:11" x14ac:dyDescent="0.45">
      <c r="A6730" s="10" t="s">
        <v>57</v>
      </c>
      <c r="B6730" s="20">
        <v>0.90700000000000003</v>
      </c>
      <c r="C6730" s="19">
        <v>152946</v>
      </c>
      <c r="D6730" s="19">
        <v>19027.029210000001</v>
      </c>
      <c r="E6730" s="23">
        <v>0.430198725</v>
      </c>
      <c r="F6730" s="23">
        <v>0.25949651800000001</v>
      </c>
      <c r="G6730" s="17">
        <v>0.86658036199999999</v>
      </c>
      <c r="H6730" s="17">
        <v>0.13341963800000001</v>
      </c>
      <c r="I6730" s="17">
        <v>0.97950645599999997</v>
      </c>
      <c r="J6730" s="17">
        <v>2.0400000000000001E-2</v>
      </c>
      <c r="K6730" s="17">
        <v>1.26E-4</v>
      </c>
    </row>
    <row r="6731" spans="1:11" x14ac:dyDescent="0.45">
      <c r="A6731" s="10" t="s">
        <v>57</v>
      </c>
      <c r="B6731" s="20">
        <v>0.90800000000000003</v>
      </c>
      <c r="C6731" s="19">
        <v>153108</v>
      </c>
      <c r="D6731" s="19">
        <v>19096.96286</v>
      </c>
      <c r="E6731" s="23">
        <v>0.43348509699999999</v>
      </c>
      <c r="F6731" s="23">
        <v>0.26061588899999999</v>
      </c>
      <c r="G6731" s="17">
        <v>0.86661702900000004</v>
      </c>
      <c r="H6731" s="17">
        <v>0.13338297099999999</v>
      </c>
      <c r="I6731" s="17">
        <v>0.97956268499999999</v>
      </c>
      <c r="J6731" s="17">
        <v>2.0299999999999999E-2</v>
      </c>
      <c r="K6731" s="17">
        <v>1.26E-4</v>
      </c>
    </row>
    <row r="6732" spans="1:11" x14ac:dyDescent="0.45">
      <c r="A6732" s="10" t="s">
        <v>57</v>
      </c>
      <c r="B6732" s="20">
        <v>0.90900000000000003</v>
      </c>
      <c r="C6732" s="19">
        <v>153263</v>
      </c>
      <c r="D6732" s="19">
        <v>19164.465629999999</v>
      </c>
      <c r="E6732" s="23">
        <v>0.43733011199999999</v>
      </c>
      <c r="F6732" s="23">
        <v>0.26161109799999999</v>
      </c>
      <c r="G6732" s="17">
        <v>0.86669320100000002</v>
      </c>
      <c r="H6732" s="17">
        <v>0.133306799</v>
      </c>
      <c r="I6732" s="17">
        <v>0.97963135999999995</v>
      </c>
      <c r="J6732" s="17">
        <v>2.0199999999999999E-2</v>
      </c>
      <c r="K6732" s="17">
        <v>1.25E-4</v>
      </c>
    </row>
    <row r="6733" spans="1:11" x14ac:dyDescent="0.45">
      <c r="A6733" s="10" t="s">
        <v>57</v>
      </c>
      <c r="B6733" s="20">
        <v>0.91</v>
      </c>
      <c r="C6733" s="19">
        <v>153451</v>
      </c>
      <c r="D6733" s="19">
        <v>19247.002359999999</v>
      </c>
      <c r="E6733" s="23">
        <v>0.44086234600000002</v>
      </c>
      <c r="F6733" s="23">
        <v>0.26260839400000002</v>
      </c>
      <c r="G6733" s="17">
        <v>0.86664146900000005</v>
      </c>
      <c r="H6733" s="17">
        <v>0.133358531</v>
      </c>
      <c r="I6733" s="17">
        <v>0.97970270500000001</v>
      </c>
      <c r="J6733" s="17">
        <v>2.0199999999999999E-2</v>
      </c>
      <c r="K6733" s="17">
        <v>1.25E-4</v>
      </c>
    </row>
    <row r="6734" spans="1:11" x14ac:dyDescent="0.45">
      <c r="A6734" s="10" t="s">
        <v>57</v>
      </c>
      <c r="B6734" s="20">
        <v>0.91100000000000003</v>
      </c>
      <c r="C6734" s="19">
        <v>153576</v>
      </c>
      <c r="D6734" s="19">
        <v>19302.275140000002</v>
      </c>
      <c r="E6734" s="23">
        <v>0.44331303700000002</v>
      </c>
      <c r="F6734" s="23">
        <v>0.263777712</v>
      </c>
      <c r="G6734" s="17">
        <v>0.86661978399999995</v>
      </c>
      <c r="H6734" s="17">
        <v>0.133380216</v>
      </c>
      <c r="I6734" s="17">
        <v>0.97968891300000005</v>
      </c>
      <c r="J6734" s="17">
        <v>2.0199999999999999E-2</v>
      </c>
      <c r="K6734" s="17">
        <v>1.25E-4</v>
      </c>
    </row>
    <row r="6735" spans="1:11" x14ac:dyDescent="0.45">
      <c r="A6735" s="10" t="s">
        <v>57</v>
      </c>
      <c r="B6735" s="20">
        <v>0.91200000000000003</v>
      </c>
      <c r="C6735" s="19">
        <v>153776</v>
      </c>
      <c r="D6735" s="19">
        <v>19391.131600000001</v>
      </c>
      <c r="E6735" s="23">
        <v>0.44602480700000002</v>
      </c>
      <c r="F6735" s="23">
        <v>0.264629371</v>
      </c>
      <c r="G6735" s="17">
        <v>0.86662418100000005</v>
      </c>
      <c r="H6735" s="17">
        <v>0.13337581900000001</v>
      </c>
      <c r="I6735" s="17">
        <v>0.97974220199999995</v>
      </c>
      <c r="J6735" s="17">
        <v>2.01E-2</v>
      </c>
      <c r="K6735" s="17">
        <v>1.2400000000000001E-4</v>
      </c>
    </row>
    <row r="6736" spans="1:11" x14ac:dyDescent="0.45">
      <c r="A6736" s="10" t="s">
        <v>57</v>
      </c>
      <c r="B6736" s="20">
        <v>0.91300000000000003</v>
      </c>
      <c r="C6736" s="19">
        <v>153956</v>
      </c>
      <c r="D6736" s="19">
        <v>19471.674749999998</v>
      </c>
      <c r="E6736" s="23">
        <v>0.44914009900000001</v>
      </c>
      <c r="F6736" s="23">
        <v>0.265892042</v>
      </c>
      <c r="G6736" s="17">
        <v>0.86675413800000001</v>
      </c>
      <c r="H6736" s="17">
        <v>0.13324586199999999</v>
      </c>
      <c r="I6736" s="17">
        <v>0.97979566399999996</v>
      </c>
      <c r="J6736" s="17">
        <v>2.01E-2</v>
      </c>
      <c r="K6736" s="17">
        <v>1.2400000000000001E-4</v>
      </c>
    </row>
    <row r="6737" spans="1:11" x14ac:dyDescent="0.45">
      <c r="A6737" s="10" t="s">
        <v>57</v>
      </c>
      <c r="B6737" s="20">
        <v>0.91400000000000003</v>
      </c>
      <c r="C6737" s="19">
        <v>154117</v>
      </c>
      <c r="D6737" s="19">
        <v>19544.281719999999</v>
      </c>
      <c r="E6737" s="23">
        <v>0.45267449599999998</v>
      </c>
      <c r="F6737" s="23">
        <v>0.26705170299999997</v>
      </c>
      <c r="G6737" s="17">
        <v>0.86683493700000003</v>
      </c>
      <c r="H6737" s="17">
        <v>0.133165063</v>
      </c>
      <c r="I6737" s="17">
        <v>0.97981196000000004</v>
      </c>
      <c r="J6737" s="17">
        <v>2.01E-2</v>
      </c>
      <c r="K6737" s="17">
        <v>1.2400000000000001E-4</v>
      </c>
    </row>
    <row r="6738" spans="1:11" x14ac:dyDescent="0.45">
      <c r="A6738" s="10" t="s">
        <v>57</v>
      </c>
      <c r="B6738" s="20">
        <v>0.91500000000000004</v>
      </c>
      <c r="C6738" s="19">
        <v>154288</v>
      </c>
      <c r="D6738" s="19">
        <v>19622.121080000001</v>
      </c>
      <c r="E6738" s="23">
        <v>0.45824013699999999</v>
      </c>
      <c r="F6738" s="23">
        <v>0.26807454400000003</v>
      </c>
      <c r="G6738" s="17">
        <v>0.86685289799999998</v>
      </c>
      <c r="H6738" s="17">
        <v>0.13314710199999999</v>
      </c>
      <c r="I6738" s="17">
        <v>0.97986830899999999</v>
      </c>
      <c r="J6738" s="17">
        <v>0.02</v>
      </c>
      <c r="K6738" s="17">
        <v>1.2300000000000001E-4</v>
      </c>
    </row>
    <row r="6739" spans="1:11" x14ac:dyDescent="0.45">
      <c r="A6739" s="10" t="s">
        <v>57</v>
      </c>
      <c r="B6739" s="20">
        <v>0.91600000000000004</v>
      </c>
      <c r="C6739" s="19">
        <v>154455</v>
      </c>
      <c r="D6739" s="19">
        <v>19699.05558</v>
      </c>
      <c r="E6739" s="23">
        <v>0.46320739599999999</v>
      </c>
      <c r="F6739" s="23">
        <v>0.26922439999999997</v>
      </c>
      <c r="G6739" s="17">
        <v>0.86688032100000001</v>
      </c>
      <c r="H6739" s="17">
        <v>0.13311967899999999</v>
      </c>
      <c r="I6739" s="17">
        <v>0.97989976099999998</v>
      </c>
      <c r="J6739" s="17">
        <v>0.02</v>
      </c>
      <c r="K6739" s="17">
        <v>1.2300000000000001E-4</v>
      </c>
    </row>
    <row r="6740" spans="1:11" x14ac:dyDescent="0.45">
      <c r="A6740" s="10" t="s">
        <v>57</v>
      </c>
      <c r="B6740" s="20">
        <v>0.91700000000000004</v>
      </c>
      <c r="C6740" s="19">
        <v>154628</v>
      </c>
      <c r="D6740" s="19">
        <v>19779.562160000001</v>
      </c>
      <c r="E6740" s="23">
        <v>0.46792691600000003</v>
      </c>
      <c r="F6740" s="23">
        <v>0.27023912700000002</v>
      </c>
      <c r="G6740" s="17">
        <v>0.86697105299999999</v>
      </c>
      <c r="H6740" s="17">
        <v>0.13302894700000001</v>
      </c>
      <c r="I6740" s="17">
        <v>0.97997479899999995</v>
      </c>
      <c r="J6740" s="17">
        <v>1.9900000000000001E-2</v>
      </c>
      <c r="K6740" s="17">
        <v>1.2300000000000001E-4</v>
      </c>
    </row>
    <row r="6741" spans="1:11" x14ac:dyDescent="0.45">
      <c r="A6741" s="10" t="s">
        <v>57</v>
      </c>
      <c r="B6741" s="20">
        <v>0.91800000000000004</v>
      </c>
      <c r="C6741" s="19">
        <v>154798</v>
      </c>
      <c r="D6741" s="19">
        <v>19859.554899999999</v>
      </c>
      <c r="E6741" s="23">
        <v>0.47271537899999999</v>
      </c>
      <c r="F6741" s="23">
        <v>0.27156388100000001</v>
      </c>
      <c r="G6741" s="17">
        <v>0.86709776599999999</v>
      </c>
      <c r="H6741" s="17">
        <v>0.13290223400000001</v>
      </c>
      <c r="I6741" s="17">
        <v>0.98003878300000002</v>
      </c>
      <c r="J6741" s="17">
        <v>1.9800000000000002E-2</v>
      </c>
      <c r="K6741" s="17">
        <v>1.22E-4</v>
      </c>
    </row>
    <row r="6742" spans="1:11" x14ac:dyDescent="0.45">
      <c r="A6742" s="10" t="s">
        <v>57</v>
      </c>
      <c r="B6742" s="20">
        <v>0.91900000000000004</v>
      </c>
      <c r="C6742" s="19">
        <v>154953</v>
      </c>
      <c r="D6742" s="19">
        <v>19933.070360000002</v>
      </c>
      <c r="E6742" s="23">
        <v>0.47574042799999999</v>
      </c>
      <c r="F6742" s="23">
        <v>0.27267182400000001</v>
      </c>
      <c r="G6742" s="17">
        <v>0.86719844099999999</v>
      </c>
      <c r="H6742" s="17">
        <v>0.13280155900000001</v>
      </c>
      <c r="I6742" s="17">
        <v>0.980082436</v>
      </c>
      <c r="J6742" s="17">
        <v>1.9800000000000002E-2</v>
      </c>
      <c r="K6742" s="17">
        <v>1.22E-4</v>
      </c>
    </row>
    <row r="6743" spans="1:11" x14ac:dyDescent="0.45">
      <c r="A6743" s="10" t="s">
        <v>57</v>
      </c>
      <c r="B6743" s="20">
        <v>0.92</v>
      </c>
      <c r="C6743" s="19">
        <v>155125</v>
      </c>
      <c r="D6743" s="19">
        <v>20015.163420000001</v>
      </c>
      <c r="E6743" s="23">
        <v>0.47971210800000003</v>
      </c>
      <c r="F6743" s="23">
        <v>0.27383810400000003</v>
      </c>
      <c r="G6743" s="17">
        <v>0.867216761</v>
      </c>
      <c r="H6743" s="17">
        <v>0.132783239</v>
      </c>
      <c r="I6743" s="17">
        <v>0.980086546</v>
      </c>
      <c r="J6743" s="17">
        <v>1.9800000000000002E-2</v>
      </c>
      <c r="K6743" s="17">
        <v>1.21E-4</v>
      </c>
    </row>
    <row r="6744" spans="1:11" x14ac:dyDescent="0.45">
      <c r="A6744" s="10" t="s">
        <v>57</v>
      </c>
      <c r="B6744" s="20">
        <v>0.92100000000000004</v>
      </c>
      <c r="C6744" s="19">
        <v>155302</v>
      </c>
      <c r="D6744" s="19">
        <v>20100.48589</v>
      </c>
      <c r="E6744" s="23">
        <v>0.48393974899999997</v>
      </c>
      <c r="F6744" s="23">
        <v>0.27507081900000002</v>
      </c>
      <c r="G6744" s="17">
        <v>0.86724575299999995</v>
      </c>
      <c r="H6744" s="17">
        <v>0.13275424699999999</v>
      </c>
      <c r="I6744" s="17">
        <v>0.98015583900000003</v>
      </c>
      <c r="J6744" s="17">
        <v>1.9699999999999999E-2</v>
      </c>
      <c r="K6744" s="17">
        <v>1.21E-4</v>
      </c>
    </row>
    <row r="6745" spans="1:11" x14ac:dyDescent="0.45">
      <c r="A6745" s="10" t="s">
        <v>57</v>
      </c>
      <c r="B6745" s="20">
        <v>0.92200000000000004</v>
      </c>
      <c r="C6745" s="19">
        <v>155466</v>
      </c>
      <c r="D6745" s="19">
        <v>20180.297600000002</v>
      </c>
      <c r="E6745" s="23">
        <v>0.48964633899999999</v>
      </c>
      <c r="F6745" s="23">
        <v>0.27632174900000001</v>
      </c>
      <c r="G6745" s="17">
        <v>0.86731504000000004</v>
      </c>
      <c r="H6745" s="17">
        <v>0.13268495999999999</v>
      </c>
      <c r="I6745" s="17">
        <v>0.98021787900000001</v>
      </c>
      <c r="J6745" s="17">
        <v>1.9699999999999999E-2</v>
      </c>
      <c r="K6745" s="17">
        <v>1.21E-4</v>
      </c>
    </row>
    <row r="6746" spans="1:11" x14ac:dyDescent="0.45">
      <c r="A6746" s="10" t="s">
        <v>57</v>
      </c>
      <c r="B6746" s="20">
        <v>0.92300000000000004</v>
      </c>
      <c r="C6746" s="19">
        <v>155640</v>
      </c>
      <c r="D6746" s="19">
        <v>20265.9218</v>
      </c>
      <c r="E6746" s="23">
        <v>0.49516042799999999</v>
      </c>
      <c r="F6746" s="23">
        <v>0.27749612499999998</v>
      </c>
      <c r="G6746" s="17">
        <v>0.86738627599999996</v>
      </c>
      <c r="H6746" s="17">
        <v>0.13261372399999999</v>
      </c>
      <c r="I6746" s="17">
        <v>0.98027089899999997</v>
      </c>
      <c r="J6746" s="17">
        <v>1.9599999999999999E-2</v>
      </c>
      <c r="K6746" s="17">
        <v>1.2E-4</v>
      </c>
    </row>
    <row r="6747" spans="1:11" x14ac:dyDescent="0.45">
      <c r="A6747" s="10" t="s">
        <v>57</v>
      </c>
      <c r="B6747" s="20">
        <v>0.92400000000000004</v>
      </c>
      <c r="C6747" s="19">
        <v>155803</v>
      </c>
      <c r="D6747" s="19">
        <v>20346.988969999999</v>
      </c>
      <c r="E6747" s="23">
        <v>0.50159669100000004</v>
      </c>
      <c r="F6747" s="23">
        <v>0.27881572999999998</v>
      </c>
      <c r="G6747" s="17">
        <v>0.86748650500000002</v>
      </c>
      <c r="H6747" s="17">
        <v>0.13251349500000001</v>
      </c>
      <c r="I6747" s="17">
        <v>0.98032703399999999</v>
      </c>
      <c r="J6747" s="17">
        <v>1.9599999999999999E-2</v>
      </c>
      <c r="K6747" s="17">
        <v>1.2E-4</v>
      </c>
    </row>
    <row r="6748" spans="1:11" x14ac:dyDescent="0.45">
      <c r="A6748" s="10" t="s">
        <v>57</v>
      </c>
      <c r="B6748" s="20">
        <v>0.92500000000000004</v>
      </c>
      <c r="C6748" s="19">
        <v>155976</v>
      </c>
      <c r="D6748" s="19">
        <v>20434.093430000001</v>
      </c>
      <c r="E6748" s="23">
        <v>0.50581878700000005</v>
      </c>
      <c r="F6748" s="23">
        <v>0.279987967</v>
      </c>
      <c r="G6748" s="17">
        <v>0.86751166800000001</v>
      </c>
      <c r="H6748" s="17">
        <v>0.13248833199999999</v>
      </c>
      <c r="I6748" s="17">
        <v>0.98037983200000001</v>
      </c>
      <c r="J6748" s="17">
        <v>1.95E-2</v>
      </c>
      <c r="K6748" s="17">
        <v>1.2E-4</v>
      </c>
    </row>
    <row r="6749" spans="1:11" x14ac:dyDescent="0.45">
      <c r="A6749" s="10" t="s">
        <v>57</v>
      </c>
      <c r="B6749" s="20">
        <v>0.92600000000000005</v>
      </c>
      <c r="C6749" s="19">
        <v>156145</v>
      </c>
      <c r="D6749" s="19">
        <v>20520.076809999999</v>
      </c>
      <c r="E6749" s="23">
        <v>0.51062447399999999</v>
      </c>
      <c r="F6749" s="23">
        <v>0.28116804400000001</v>
      </c>
      <c r="G6749" s="17">
        <v>0.86759742500000003</v>
      </c>
      <c r="H6749" s="17">
        <v>0.13240257499999999</v>
      </c>
      <c r="I6749" s="17">
        <v>0.98043614199999995</v>
      </c>
      <c r="J6749" s="17">
        <v>1.9400000000000001E-2</v>
      </c>
      <c r="K6749" s="17">
        <v>1.1900000000000001E-4</v>
      </c>
    </row>
    <row r="6750" spans="1:11" x14ac:dyDescent="0.45">
      <c r="A6750" s="10" t="s">
        <v>57</v>
      </c>
      <c r="B6750" s="20">
        <v>0.92700000000000005</v>
      </c>
      <c r="C6750" s="19">
        <v>156313</v>
      </c>
      <c r="D6750" s="19">
        <v>20606.190330000001</v>
      </c>
      <c r="E6750" s="23">
        <v>0.51438864699999998</v>
      </c>
      <c r="F6750" s="23">
        <v>0.282696803</v>
      </c>
      <c r="G6750" s="17">
        <v>0.86773332999999997</v>
      </c>
      <c r="H6750" s="17">
        <v>0.13226667</v>
      </c>
      <c r="I6750" s="17">
        <v>0.98049043999999996</v>
      </c>
      <c r="J6750" s="17">
        <v>1.9400000000000001E-2</v>
      </c>
      <c r="K6750" s="17">
        <v>1.1900000000000001E-4</v>
      </c>
    </row>
    <row r="6751" spans="1:11" x14ac:dyDescent="0.45">
      <c r="A6751" s="10" t="s">
        <v>57</v>
      </c>
      <c r="B6751" s="20">
        <v>0.92800000000000005</v>
      </c>
      <c r="C6751" s="19">
        <v>156474</v>
      </c>
      <c r="D6751" s="19">
        <v>20689.540389999998</v>
      </c>
      <c r="E6751" s="23">
        <v>0.52062717599999997</v>
      </c>
      <c r="F6751" s="23">
        <v>0.28398348000000001</v>
      </c>
      <c r="G6751" s="17">
        <v>0.86778634200000004</v>
      </c>
      <c r="H6751" s="17">
        <v>0.13221365800000001</v>
      </c>
      <c r="I6751" s="17">
        <v>0.98054092000000004</v>
      </c>
      <c r="J6751" s="17">
        <v>1.9300000000000001E-2</v>
      </c>
      <c r="K6751" s="17">
        <v>1.18E-4</v>
      </c>
    </row>
    <row r="6752" spans="1:11" x14ac:dyDescent="0.45">
      <c r="A6752" s="10" t="s">
        <v>57</v>
      </c>
      <c r="B6752" s="20">
        <v>0.92900000000000005</v>
      </c>
      <c r="C6752" s="19">
        <v>156648</v>
      </c>
      <c r="D6752" s="19">
        <v>20780.75259</v>
      </c>
      <c r="E6752" s="23">
        <v>0.52662722799999995</v>
      </c>
      <c r="F6752" s="23">
        <v>0.28528063999999997</v>
      </c>
      <c r="G6752" s="17">
        <v>0.86771615300000005</v>
      </c>
      <c r="H6752" s="17">
        <v>0.13228384700000001</v>
      </c>
      <c r="I6752" s="17">
        <v>0.98060349999999996</v>
      </c>
      <c r="J6752" s="17">
        <v>1.9300000000000001E-2</v>
      </c>
      <c r="K6752" s="17">
        <v>1.18E-4</v>
      </c>
    </row>
    <row r="6753" spans="1:11" x14ac:dyDescent="0.45">
      <c r="A6753" s="10" t="s">
        <v>57</v>
      </c>
      <c r="B6753" s="20">
        <v>0.93</v>
      </c>
      <c r="C6753" s="19">
        <v>156818</v>
      </c>
      <c r="D6753" s="19">
        <v>20871.015520000001</v>
      </c>
      <c r="E6753" s="23">
        <v>0.53595437099999998</v>
      </c>
      <c r="F6753" s="23">
        <v>0.28665583700000002</v>
      </c>
      <c r="G6753" s="17">
        <v>0.86784680299999994</v>
      </c>
      <c r="H6753" s="17">
        <v>0.132153197</v>
      </c>
      <c r="I6753" s="17">
        <v>0.98063497700000002</v>
      </c>
      <c r="J6753" s="17">
        <v>1.9199999999999998E-2</v>
      </c>
      <c r="K6753" s="17">
        <v>1.18E-4</v>
      </c>
    </row>
    <row r="6754" spans="1:11" x14ac:dyDescent="0.45">
      <c r="A6754" s="10" t="s">
        <v>57</v>
      </c>
      <c r="B6754" s="20">
        <v>0.93100000000000005</v>
      </c>
      <c r="C6754" s="19">
        <v>156987</v>
      </c>
      <c r="D6754" s="19">
        <v>20961.953870000001</v>
      </c>
      <c r="E6754" s="23">
        <v>0.54063216999999997</v>
      </c>
      <c r="F6754" s="23">
        <v>0.288095141</v>
      </c>
      <c r="G6754" s="17">
        <v>0.86793810999999998</v>
      </c>
      <c r="H6754" s="17">
        <v>0.13206188999999999</v>
      </c>
      <c r="I6754" s="17">
        <v>0.98068776800000002</v>
      </c>
      <c r="J6754" s="17">
        <v>1.9199999999999998E-2</v>
      </c>
      <c r="K6754" s="17">
        <v>1.17E-4</v>
      </c>
    </row>
    <row r="6755" spans="1:11" x14ac:dyDescent="0.45">
      <c r="A6755" s="10" t="s">
        <v>57</v>
      </c>
      <c r="B6755" s="20">
        <v>0.93200000000000005</v>
      </c>
      <c r="C6755" s="19">
        <v>157157</v>
      </c>
      <c r="D6755" s="19">
        <v>21054.522110000002</v>
      </c>
      <c r="E6755" s="23">
        <v>0.54753973199999995</v>
      </c>
      <c r="F6755" s="23">
        <v>0.28950878600000002</v>
      </c>
      <c r="G6755" s="17">
        <v>0.86799188100000002</v>
      </c>
      <c r="H6755" s="17">
        <v>0.13200811900000001</v>
      </c>
      <c r="I6755" s="17">
        <v>0.98075501099999995</v>
      </c>
      <c r="J6755" s="17">
        <v>1.9099999999999999E-2</v>
      </c>
      <c r="K6755" s="17">
        <v>1.17E-4</v>
      </c>
    </row>
    <row r="6756" spans="1:11" x14ac:dyDescent="0.45">
      <c r="A6756" s="10" t="s">
        <v>57</v>
      </c>
      <c r="B6756" s="20">
        <v>0.93300000000000005</v>
      </c>
      <c r="C6756" s="19">
        <v>157322</v>
      </c>
      <c r="D6756" s="19">
        <v>21145.1584</v>
      </c>
      <c r="E6756" s="23">
        <v>0.55133340799999997</v>
      </c>
      <c r="F6756" s="23">
        <v>0.29097130799999998</v>
      </c>
      <c r="G6756" s="17">
        <v>0.867945996</v>
      </c>
      <c r="H6756" s="17">
        <v>0.132054004</v>
      </c>
      <c r="I6756" s="17">
        <v>0.98077006700000002</v>
      </c>
      <c r="J6756" s="17">
        <v>1.9099999999999999E-2</v>
      </c>
      <c r="K6756" s="17">
        <v>1.17E-4</v>
      </c>
    </row>
    <row r="6757" spans="1:11" x14ac:dyDescent="0.45">
      <c r="A6757" s="10" t="s">
        <v>57</v>
      </c>
      <c r="B6757" s="20">
        <v>0.93400000000000005</v>
      </c>
      <c r="C6757" s="19">
        <v>157490</v>
      </c>
      <c r="D6757" s="19">
        <v>21238.276089999999</v>
      </c>
      <c r="E6757" s="23">
        <v>0.556230628</v>
      </c>
      <c r="F6757" s="23">
        <v>0.29239029799999999</v>
      </c>
      <c r="G6757" s="17">
        <v>0.86789637399999997</v>
      </c>
      <c r="H6757" s="17">
        <v>0.132103626</v>
      </c>
      <c r="I6757" s="17">
        <v>0.98079846900000001</v>
      </c>
      <c r="J6757" s="17">
        <v>1.9099999999999999E-2</v>
      </c>
      <c r="K6757" s="17">
        <v>1.16E-4</v>
      </c>
    </row>
    <row r="6758" spans="1:11" x14ac:dyDescent="0.45">
      <c r="A6758" s="10" t="s">
        <v>57</v>
      </c>
      <c r="B6758" s="20">
        <v>0.93500000000000005</v>
      </c>
      <c r="C6758" s="19">
        <v>157658</v>
      </c>
      <c r="D6758" s="19">
        <v>21332.38161</v>
      </c>
      <c r="E6758" s="23">
        <v>0.56311890600000003</v>
      </c>
      <c r="F6758" s="23">
        <v>0.29381476499999998</v>
      </c>
      <c r="G6758" s="17">
        <v>0.86794200099999996</v>
      </c>
      <c r="H6758" s="17">
        <v>0.13205799900000001</v>
      </c>
      <c r="I6758" s="17">
        <v>0.98085913199999997</v>
      </c>
      <c r="J6758" s="17">
        <v>1.9E-2</v>
      </c>
      <c r="K6758" s="17">
        <v>1.16E-4</v>
      </c>
    </row>
    <row r="6759" spans="1:11" x14ac:dyDescent="0.45">
      <c r="A6759" s="10" t="s">
        <v>57</v>
      </c>
      <c r="B6759" s="20">
        <v>0.93600000000000005</v>
      </c>
      <c r="C6759" s="19">
        <v>157827</v>
      </c>
      <c r="D6759" s="19">
        <v>21427.880120000002</v>
      </c>
      <c r="E6759" s="23">
        <v>0.56689246199999999</v>
      </c>
      <c r="F6759" s="23">
        <v>0.29535265399999999</v>
      </c>
      <c r="G6759" s="17">
        <v>0.86772225300000005</v>
      </c>
      <c r="H6759" s="17">
        <v>0.132277747</v>
      </c>
      <c r="I6759" s="17">
        <v>0.98090411</v>
      </c>
      <c r="J6759" s="17">
        <v>1.9E-2</v>
      </c>
      <c r="K6759" s="17">
        <v>1.16E-4</v>
      </c>
    </row>
    <row r="6760" spans="1:11" x14ac:dyDescent="0.45">
      <c r="A6760" s="10" t="s">
        <v>57</v>
      </c>
      <c r="B6760" s="20">
        <v>0.93700000000000006</v>
      </c>
      <c r="C6760" s="19">
        <v>157995</v>
      </c>
      <c r="D6760" s="19">
        <v>21523.78658</v>
      </c>
      <c r="E6760" s="23">
        <v>0.57503086800000003</v>
      </c>
      <c r="F6760" s="23">
        <v>0.29686940899999997</v>
      </c>
      <c r="G6760" s="17">
        <v>0.86778062600000005</v>
      </c>
      <c r="H6760" s="17">
        <v>0.132219374</v>
      </c>
      <c r="I6760" s="17">
        <v>0.98097462599999996</v>
      </c>
      <c r="J6760" s="17">
        <v>1.89E-2</v>
      </c>
      <c r="K6760" s="17">
        <v>1.15E-4</v>
      </c>
    </row>
    <row r="6761" spans="1:11" x14ac:dyDescent="0.45">
      <c r="A6761" s="10" t="s">
        <v>57</v>
      </c>
      <c r="B6761" s="20">
        <v>0.93799999999999994</v>
      </c>
      <c r="C6761" s="19">
        <v>158164</v>
      </c>
      <c r="D6761" s="19">
        <v>21621.535309999999</v>
      </c>
      <c r="E6761" s="23">
        <v>0.58093325200000001</v>
      </c>
      <c r="F6761" s="23">
        <v>0.29835348</v>
      </c>
      <c r="G6761" s="17">
        <v>0.86773855</v>
      </c>
      <c r="H6761" s="17">
        <v>0.13226145</v>
      </c>
      <c r="I6761" s="17">
        <v>0.98104936300000001</v>
      </c>
      <c r="J6761" s="17">
        <v>1.8800000000000001E-2</v>
      </c>
      <c r="K6761" s="17">
        <v>1.15E-4</v>
      </c>
    </row>
    <row r="6762" spans="1:11" x14ac:dyDescent="0.45">
      <c r="A6762" s="10" t="s">
        <v>57</v>
      </c>
      <c r="B6762" s="20">
        <v>0.93899999999999995</v>
      </c>
      <c r="C6762" s="19">
        <v>158336</v>
      </c>
      <c r="D6762" s="19">
        <v>21722.05013</v>
      </c>
      <c r="E6762" s="23">
        <v>0.58824743999999995</v>
      </c>
      <c r="F6762" s="23">
        <v>0.29994646400000002</v>
      </c>
      <c r="G6762" s="17">
        <v>0.867793806</v>
      </c>
      <c r="H6762" s="17">
        <v>0.132206194</v>
      </c>
      <c r="I6762" s="17">
        <v>0.98107781299999997</v>
      </c>
      <c r="J6762" s="17">
        <v>1.8800000000000001E-2</v>
      </c>
      <c r="K6762" s="17">
        <v>1.1400000000000001E-4</v>
      </c>
    </row>
    <row r="6763" spans="1:11" x14ac:dyDescent="0.45">
      <c r="A6763" s="10" t="s">
        <v>57</v>
      </c>
      <c r="B6763" s="20">
        <v>0.94</v>
      </c>
      <c r="C6763" s="19">
        <v>158504</v>
      </c>
      <c r="D6763" s="19">
        <v>21821.510569999999</v>
      </c>
      <c r="E6763" s="23">
        <v>0.59626015600000004</v>
      </c>
      <c r="F6763" s="23">
        <v>0.30153277299999998</v>
      </c>
      <c r="G6763" s="17">
        <v>0.86770680899999997</v>
      </c>
      <c r="H6763" s="17">
        <v>0.132293191</v>
      </c>
      <c r="I6763" s="17">
        <v>0.98111489399999996</v>
      </c>
      <c r="J6763" s="17">
        <v>1.8800000000000001E-2</v>
      </c>
      <c r="K6763" s="17">
        <v>1.1400000000000001E-4</v>
      </c>
    </row>
    <row r="6764" spans="1:11" x14ac:dyDescent="0.45">
      <c r="A6764" s="10" t="s">
        <v>57</v>
      </c>
      <c r="B6764" s="20">
        <v>0.94099999999999995</v>
      </c>
      <c r="C6764" s="19">
        <v>158670</v>
      </c>
      <c r="D6764" s="19">
        <v>21921.173159999998</v>
      </c>
      <c r="E6764" s="23">
        <v>0.60326400999999996</v>
      </c>
      <c r="F6764" s="23">
        <v>0.30311496100000002</v>
      </c>
      <c r="G6764" s="17">
        <v>0.86768135099999999</v>
      </c>
      <c r="H6764" s="17">
        <v>0.13231864900000001</v>
      </c>
      <c r="I6764" s="17">
        <v>0.98116055700000004</v>
      </c>
      <c r="J6764" s="17">
        <v>1.8700000000000001E-2</v>
      </c>
      <c r="K6764" s="17">
        <v>1.1400000000000001E-4</v>
      </c>
    </row>
    <row r="6765" spans="1:11" x14ac:dyDescent="0.45">
      <c r="A6765" s="10" t="s">
        <v>57</v>
      </c>
      <c r="B6765" s="20">
        <v>0.94199999999999995</v>
      </c>
      <c r="C6765" s="19">
        <v>158841</v>
      </c>
      <c r="D6765" s="19">
        <v>22025.368689999999</v>
      </c>
      <c r="E6765" s="23">
        <v>0.61268725599999996</v>
      </c>
      <c r="F6765" s="23">
        <v>0.30477566499999997</v>
      </c>
      <c r="G6765" s="17">
        <v>0.86778602500000002</v>
      </c>
      <c r="H6765" s="17">
        <v>0.13221397500000001</v>
      </c>
      <c r="I6765" s="17">
        <v>0.98121194499999997</v>
      </c>
      <c r="J6765" s="17">
        <v>1.8700000000000001E-2</v>
      </c>
      <c r="K6765" s="17">
        <v>1.13E-4</v>
      </c>
    </row>
    <row r="6766" spans="1:11" x14ac:dyDescent="0.45">
      <c r="A6766" s="10" t="s">
        <v>57</v>
      </c>
      <c r="B6766" s="20">
        <v>0.94299999999999995</v>
      </c>
      <c r="C6766" s="19">
        <v>159010</v>
      </c>
      <c r="D6766" s="19">
        <v>22129.388879999999</v>
      </c>
      <c r="E6766" s="23">
        <v>0.61768787300000005</v>
      </c>
      <c r="F6766" s="23">
        <v>0.30645672499999999</v>
      </c>
      <c r="G6766" s="17">
        <v>0.86783850100000004</v>
      </c>
      <c r="H6766" s="17">
        <v>0.13216149899999999</v>
      </c>
      <c r="I6766" s="17">
        <v>0.98128517199999998</v>
      </c>
      <c r="J6766" s="17">
        <v>1.8599999999999998E-2</v>
      </c>
      <c r="K6766" s="17">
        <v>1.13E-4</v>
      </c>
    </row>
    <row r="6767" spans="1:11" x14ac:dyDescent="0.45">
      <c r="A6767" s="10" t="s">
        <v>57</v>
      </c>
      <c r="B6767" s="20">
        <v>0.94399999999999995</v>
      </c>
      <c r="C6767" s="19">
        <v>159166</v>
      </c>
      <c r="D6767" s="19">
        <v>22226.155699999999</v>
      </c>
      <c r="E6767" s="23">
        <v>0.62312355799999997</v>
      </c>
      <c r="F6767" s="23">
        <v>0.30802468700000002</v>
      </c>
      <c r="G6767" s="17">
        <v>0.867930337</v>
      </c>
      <c r="H6767" s="17">
        <v>0.132069663</v>
      </c>
      <c r="I6767" s="17">
        <v>0.98133232000000004</v>
      </c>
      <c r="J6767" s="17">
        <v>1.8599999999999998E-2</v>
      </c>
      <c r="K6767" s="17">
        <v>1.13E-4</v>
      </c>
    </row>
    <row r="6768" spans="1:11" x14ac:dyDescent="0.45">
      <c r="A6768" s="10" t="s">
        <v>57</v>
      </c>
      <c r="B6768" s="20">
        <v>0.94499999999999995</v>
      </c>
      <c r="C6768" s="19">
        <v>159347</v>
      </c>
      <c r="D6768" s="19">
        <v>22339.615020000001</v>
      </c>
      <c r="E6768" s="23">
        <v>0.63274624099999999</v>
      </c>
      <c r="F6768" s="23">
        <v>0.30976021500000001</v>
      </c>
      <c r="G6768" s="17">
        <v>0.86804269899999997</v>
      </c>
      <c r="H6768" s="17">
        <v>0.131957301</v>
      </c>
      <c r="I6768" s="17">
        <v>0.98138785399999995</v>
      </c>
      <c r="J6768" s="17">
        <v>1.8499999999999999E-2</v>
      </c>
      <c r="K6768" s="17">
        <v>1.12E-4</v>
      </c>
    </row>
    <row r="6769" spans="1:11" x14ac:dyDescent="0.45">
      <c r="A6769" s="10" t="s">
        <v>57</v>
      </c>
      <c r="B6769" s="20">
        <v>0.94599999999999995</v>
      </c>
      <c r="C6769" s="19">
        <v>159515</v>
      </c>
      <c r="D6769" s="19">
        <v>22446.878499999999</v>
      </c>
      <c r="E6769" s="23">
        <v>0.64339801299999999</v>
      </c>
      <c r="F6769" s="23">
        <v>0.31154680499999998</v>
      </c>
      <c r="G6769" s="17">
        <v>0.86813152400000004</v>
      </c>
      <c r="H6769" s="17">
        <v>0.13186847600000001</v>
      </c>
      <c r="I6769" s="17">
        <v>0.98145024700000005</v>
      </c>
      <c r="J6769" s="17">
        <v>1.84E-2</v>
      </c>
      <c r="K6769" s="17">
        <v>1.12E-4</v>
      </c>
    </row>
    <row r="6770" spans="1:11" x14ac:dyDescent="0.45">
      <c r="A6770" s="10" t="s">
        <v>57</v>
      </c>
      <c r="B6770" s="20">
        <v>0.94699999999999995</v>
      </c>
      <c r="C6770" s="19">
        <v>159679</v>
      </c>
      <c r="D6770" s="19">
        <v>22553.414789999999</v>
      </c>
      <c r="E6770" s="23">
        <v>0.65303782399999999</v>
      </c>
      <c r="F6770" s="23">
        <v>0.31317283099999998</v>
      </c>
      <c r="G6770" s="17">
        <v>0.86820433500000005</v>
      </c>
      <c r="H6770" s="17">
        <v>0.13179566500000001</v>
      </c>
      <c r="I6770" s="17">
        <v>0.98150837700000004</v>
      </c>
      <c r="J6770" s="17">
        <v>1.84E-2</v>
      </c>
      <c r="K6770" s="17">
        <v>1.11E-4</v>
      </c>
    </row>
    <row r="6771" spans="1:11" x14ac:dyDescent="0.45">
      <c r="A6771" s="10" t="s">
        <v>57</v>
      </c>
      <c r="B6771" s="20">
        <v>0.94799999999999995</v>
      </c>
      <c r="C6771" s="19">
        <v>159850</v>
      </c>
      <c r="D6771" s="19">
        <v>22665.794150000002</v>
      </c>
      <c r="E6771" s="23">
        <v>0.66425044899999997</v>
      </c>
      <c r="F6771" s="23">
        <v>0.31511896299999997</v>
      </c>
      <c r="G6771" s="17">
        <v>0.86828902100000005</v>
      </c>
      <c r="H6771" s="17">
        <v>0.13171097900000001</v>
      </c>
      <c r="I6771" s="17">
        <v>0.98155456799999996</v>
      </c>
      <c r="J6771" s="17">
        <v>1.83E-2</v>
      </c>
      <c r="K6771" s="17">
        <v>1.11E-4</v>
      </c>
    </row>
    <row r="6772" spans="1:11" x14ac:dyDescent="0.45">
      <c r="A6772" s="10" t="s">
        <v>57</v>
      </c>
      <c r="B6772" s="20">
        <v>0.94899999999999995</v>
      </c>
      <c r="C6772" s="19">
        <v>160020</v>
      </c>
      <c r="D6772" s="19">
        <v>22779.530910000001</v>
      </c>
      <c r="E6772" s="23">
        <v>0.67254076500000004</v>
      </c>
      <c r="F6772" s="23">
        <v>0.31693075900000001</v>
      </c>
      <c r="G6772" s="17">
        <v>0.86832895899999996</v>
      </c>
      <c r="H6772" s="17">
        <v>0.13167104099999999</v>
      </c>
      <c r="I6772" s="17">
        <v>0.98161360099999995</v>
      </c>
      <c r="J6772" s="17">
        <v>1.83E-2</v>
      </c>
      <c r="K6772" s="17">
        <v>1.11E-4</v>
      </c>
    </row>
    <row r="6773" spans="1:11" x14ac:dyDescent="0.45">
      <c r="A6773" s="10" t="s">
        <v>57</v>
      </c>
      <c r="B6773" s="20">
        <v>0.95</v>
      </c>
      <c r="C6773" s="19">
        <v>160188</v>
      </c>
      <c r="D6773" s="19">
        <v>22893.366699999999</v>
      </c>
      <c r="E6773" s="23">
        <v>0.68236445400000001</v>
      </c>
      <c r="F6773" s="23">
        <v>0.318907365</v>
      </c>
      <c r="G6773" s="17">
        <v>0.86844208099999998</v>
      </c>
      <c r="H6773" s="17">
        <v>0.131557919</v>
      </c>
      <c r="I6773" s="17">
        <v>0.98168170300000002</v>
      </c>
      <c r="J6773" s="17">
        <v>1.8200000000000001E-2</v>
      </c>
      <c r="K6773" s="17">
        <v>1.1E-4</v>
      </c>
    </row>
    <row r="6774" spans="1:11" x14ac:dyDescent="0.45">
      <c r="A6774" s="10" t="s">
        <v>57</v>
      </c>
      <c r="B6774" s="20">
        <v>0.95099999999999996</v>
      </c>
      <c r="C6774" s="19">
        <v>160354</v>
      </c>
      <c r="D6774" s="19">
        <v>23007.281159999999</v>
      </c>
      <c r="E6774" s="23">
        <v>0.69218641199999997</v>
      </c>
      <c r="F6774" s="23">
        <v>0.32079310500000002</v>
      </c>
      <c r="G6774" s="17">
        <v>0.86846601899999998</v>
      </c>
      <c r="H6774" s="17">
        <v>0.13153398099999999</v>
      </c>
      <c r="I6774" s="17">
        <v>0.98171006599999999</v>
      </c>
      <c r="J6774" s="17">
        <v>1.8200000000000001E-2</v>
      </c>
      <c r="K6774" s="17">
        <v>1.1E-4</v>
      </c>
    </row>
    <row r="6775" spans="1:11" x14ac:dyDescent="0.45">
      <c r="A6775" s="10" t="s">
        <v>57</v>
      </c>
      <c r="B6775" s="20">
        <v>0.95199999999999996</v>
      </c>
      <c r="C6775" s="19">
        <v>160524</v>
      </c>
      <c r="D6775" s="19">
        <v>23126.01914</v>
      </c>
      <c r="E6775" s="23">
        <v>0.70406898500000004</v>
      </c>
      <c r="F6775" s="23">
        <v>0.32272773999999999</v>
      </c>
      <c r="G6775" s="17">
        <v>0.86847449600000004</v>
      </c>
      <c r="H6775" s="17">
        <v>0.13152550399999999</v>
      </c>
      <c r="I6775" s="17">
        <v>0.98175764899999995</v>
      </c>
      <c r="J6775" s="17">
        <v>1.8100000000000002E-2</v>
      </c>
      <c r="K6775" s="17">
        <v>1.1E-4</v>
      </c>
    </row>
    <row r="6776" spans="1:11" x14ac:dyDescent="0.45">
      <c r="A6776" s="10" t="s">
        <v>57</v>
      </c>
      <c r="B6776" s="20">
        <v>0.95299999999999996</v>
      </c>
      <c r="C6776" s="19">
        <v>160693</v>
      </c>
      <c r="D6776" s="19">
        <v>23245.43377</v>
      </c>
      <c r="E6776" s="23">
        <v>0.70928237599999999</v>
      </c>
      <c r="F6776" s="23">
        <v>0.32462744599999999</v>
      </c>
      <c r="G6776" s="17">
        <v>0.86856303599999996</v>
      </c>
      <c r="H6776" s="17">
        <v>0.13143696399999999</v>
      </c>
      <c r="I6776" s="17">
        <v>0.98181976199999998</v>
      </c>
      <c r="J6776" s="17">
        <v>1.8100000000000002E-2</v>
      </c>
      <c r="K6776" s="17">
        <v>1.0900000000000001E-4</v>
      </c>
    </row>
    <row r="6777" spans="1:11" x14ac:dyDescent="0.45">
      <c r="A6777" s="10" t="s">
        <v>57</v>
      </c>
      <c r="B6777" s="20">
        <v>0.95399999999999996</v>
      </c>
      <c r="C6777" s="19">
        <v>160863</v>
      </c>
      <c r="D6777" s="19">
        <v>23366.941269999999</v>
      </c>
      <c r="E6777" s="23">
        <v>0.72169316500000003</v>
      </c>
      <c r="F6777" s="23">
        <v>0.32675586400000001</v>
      </c>
      <c r="G6777" s="17">
        <v>0.86862112499999999</v>
      </c>
      <c r="H6777" s="17">
        <v>0.13137887500000001</v>
      </c>
      <c r="I6777" s="17">
        <v>0.98186546699999999</v>
      </c>
      <c r="J6777" s="17">
        <v>1.7999999999999999E-2</v>
      </c>
      <c r="K6777" s="17">
        <v>1.0900000000000001E-4</v>
      </c>
    </row>
    <row r="6778" spans="1:11" x14ac:dyDescent="0.45">
      <c r="A6778" s="10" t="s">
        <v>57</v>
      </c>
      <c r="B6778" s="20">
        <v>0.95499999999999996</v>
      </c>
      <c r="C6778" s="19">
        <v>161030</v>
      </c>
      <c r="D6778" s="19">
        <v>23488.599689999999</v>
      </c>
      <c r="E6778" s="23">
        <v>0.73734545100000004</v>
      </c>
      <c r="F6778" s="23">
        <v>0.32884618799999998</v>
      </c>
      <c r="G6778" s="17">
        <v>0.86874495399999996</v>
      </c>
      <c r="H6778" s="17">
        <v>0.13125504599999999</v>
      </c>
      <c r="I6778" s="17">
        <v>0.98193400799999997</v>
      </c>
      <c r="J6778" s="17">
        <v>1.7999999999999999E-2</v>
      </c>
      <c r="K6778" s="17">
        <v>1.0900000000000001E-4</v>
      </c>
    </row>
    <row r="6779" spans="1:11" x14ac:dyDescent="0.45">
      <c r="A6779" s="10" t="s">
        <v>57</v>
      </c>
      <c r="B6779" s="20">
        <v>0.95599999999999996</v>
      </c>
      <c r="C6779" s="19">
        <v>161186</v>
      </c>
      <c r="D6779" s="19">
        <v>23604.31741</v>
      </c>
      <c r="E6779" s="23">
        <v>0.74741947399999997</v>
      </c>
      <c r="F6779" s="23">
        <v>0.33088758400000001</v>
      </c>
      <c r="G6779" s="17">
        <v>0.86878513000000002</v>
      </c>
      <c r="H6779" s="17">
        <v>0.13121487000000001</v>
      </c>
      <c r="I6779" s="17">
        <v>0.98196832599999995</v>
      </c>
      <c r="J6779" s="17">
        <v>1.7899999999999999E-2</v>
      </c>
      <c r="K6779" s="17">
        <v>1.08E-4</v>
      </c>
    </row>
    <row r="6780" spans="1:11" x14ac:dyDescent="0.45">
      <c r="A6780" s="10" t="s">
        <v>57</v>
      </c>
      <c r="B6780" s="20">
        <v>0.95699999999999996</v>
      </c>
      <c r="C6780" s="19">
        <v>161366</v>
      </c>
      <c r="D6780" s="19">
        <v>23740.078160000001</v>
      </c>
      <c r="E6780" s="23">
        <v>0.76203596100000004</v>
      </c>
      <c r="F6780" s="23">
        <v>0.332946507</v>
      </c>
      <c r="G6780" s="17">
        <v>0.86875178200000003</v>
      </c>
      <c r="H6780" s="17">
        <v>0.131248218</v>
      </c>
      <c r="I6780" s="17">
        <v>0.98204084999999997</v>
      </c>
      <c r="J6780" s="17">
        <v>1.7899999999999999E-2</v>
      </c>
      <c r="K6780" s="17">
        <v>1.08E-4</v>
      </c>
    </row>
    <row r="6781" spans="1:11" x14ac:dyDescent="0.45">
      <c r="A6781" s="10" t="s">
        <v>57</v>
      </c>
      <c r="B6781" s="20">
        <v>0.95799999999999996</v>
      </c>
      <c r="C6781" s="19">
        <v>161532</v>
      </c>
      <c r="D6781" s="19">
        <v>23867.821309999999</v>
      </c>
      <c r="E6781" s="23">
        <v>0.77591827599999996</v>
      </c>
      <c r="F6781" s="23">
        <v>0.33525261699999998</v>
      </c>
      <c r="G6781" s="17">
        <v>0.86883094400000005</v>
      </c>
      <c r="H6781" s="17">
        <v>0.13116905600000001</v>
      </c>
      <c r="I6781" s="17">
        <v>0.98208433100000003</v>
      </c>
      <c r="J6781" s="17">
        <v>1.78E-2</v>
      </c>
      <c r="K6781" s="17">
        <v>1.07E-4</v>
      </c>
    </row>
    <row r="6782" spans="1:11" x14ac:dyDescent="0.45">
      <c r="A6782" s="10" t="s">
        <v>57</v>
      </c>
      <c r="B6782" s="20">
        <v>0.95899999999999996</v>
      </c>
      <c r="C6782" s="19">
        <v>161699</v>
      </c>
      <c r="D6782" s="19">
        <v>23999.223320000001</v>
      </c>
      <c r="E6782" s="23">
        <v>0.79451698800000004</v>
      </c>
      <c r="F6782" s="23">
        <v>0.337505055</v>
      </c>
      <c r="G6782" s="17">
        <v>0.86884891099999995</v>
      </c>
      <c r="H6782" s="17">
        <v>0.131151089</v>
      </c>
      <c r="I6782" s="17">
        <v>0.98215143000000005</v>
      </c>
      <c r="J6782" s="17">
        <v>1.77E-2</v>
      </c>
      <c r="K6782" s="17">
        <v>1.07E-4</v>
      </c>
    </row>
    <row r="6783" spans="1:11" x14ac:dyDescent="0.45">
      <c r="A6783" s="10" t="s">
        <v>57</v>
      </c>
      <c r="B6783" s="20">
        <v>0.96</v>
      </c>
      <c r="C6783" s="19">
        <v>161871</v>
      </c>
      <c r="D6783" s="19">
        <v>24137.372009999999</v>
      </c>
      <c r="E6783" s="23">
        <v>0.81427497800000004</v>
      </c>
      <c r="F6783" s="23">
        <v>0.33976942999999998</v>
      </c>
      <c r="G6783" s="17">
        <v>0.86888942400000002</v>
      </c>
      <c r="H6783" s="17">
        <v>0.13111057600000001</v>
      </c>
      <c r="I6783" s="17">
        <v>0.98218757999999995</v>
      </c>
      <c r="J6783" s="17">
        <v>1.77E-2</v>
      </c>
      <c r="K6783" s="17">
        <v>1.07E-4</v>
      </c>
    </row>
    <row r="6784" spans="1:11" x14ac:dyDescent="0.45">
      <c r="A6784" s="10" t="s">
        <v>57</v>
      </c>
      <c r="B6784" s="20">
        <v>0.96099999999999997</v>
      </c>
      <c r="C6784" s="19">
        <v>162035</v>
      </c>
      <c r="D6784" s="19">
        <v>24272.014500000001</v>
      </c>
      <c r="E6784" s="23">
        <v>0.82828476299999998</v>
      </c>
      <c r="F6784" s="23">
        <v>0.34210408799999997</v>
      </c>
      <c r="G6784" s="17">
        <v>0.86894806700000005</v>
      </c>
      <c r="H6784" s="17">
        <v>0.13105193300000001</v>
      </c>
      <c r="I6784" s="17">
        <v>0.98224691099999994</v>
      </c>
      <c r="J6784" s="17">
        <v>1.7600000000000001E-2</v>
      </c>
      <c r="K6784" s="17">
        <v>1.06E-4</v>
      </c>
    </row>
    <row r="6785" spans="1:11" x14ac:dyDescent="0.45">
      <c r="A6785" s="10" t="s">
        <v>57</v>
      </c>
      <c r="B6785" s="20">
        <v>0.96199999999999997</v>
      </c>
      <c r="C6785" s="19">
        <v>162208</v>
      </c>
      <c r="D6785" s="19">
        <v>24416.447199999999</v>
      </c>
      <c r="E6785" s="23">
        <v>0.84009743400000003</v>
      </c>
      <c r="F6785" s="23">
        <v>0.34458571999999998</v>
      </c>
      <c r="G6785" s="17">
        <v>0.86897070399999998</v>
      </c>
      <c r="H6785" s="17">
        <v>0.13102929599999999</v>
      </c>
      <c r="I6785" s="17">
        <v>0.98230906100000004</v>
      </c>
      <c r="J6785" s="17">
        <v>1.7600000000000001E-2</v>
      </c>
      <c r="K6785" s="17">
        <v>1.06E-4</v>
      </c>
    </row>
    <row r="6786" spans="1:11" x14ac:dyDescent="0.45">
      <c r="A6786" s="10" t="s">
        <v>57</v>
      </c>
      <c r="B6786" s="20">
        <v>0.96299999999999997</v>
      </c>
      <c r="C6786" s="19">
        <v>162373</v>
      </c>
      <c r="D6786" s="19">
        <v>24556.140609999999</v>
      </c>
      <c r="E6786" s="23">
        <v>0.853298573</v>
      </c>
      <c r="F6786" s="23">
        <v>0.34717218399999999</v>
      </c>
      <c r="G6786" s="17">
        <v>0.86888214200000002</v>
      </c>
      <c r="H6786" s="17">
        <v>0.131117858</v>
      </c>
      <c r="I6786" s="17">
        <v>0.98230001899999997</v>
      </c>
      <c r="J6786" s="17">
        <v>1.7600000000000001E-2</v>
      </c>
      <c r="K6786" s="17">
        <v>1.06E-4</v>
      </c>
    </row>
    <row r="6787" spans="1:11" x14ac:dyDescent="0.45">
      <c r="A6787" s="10" t="s">
        <v>57</v>
      </c>
      <c r="B6787" s="20">
        <v>0.96399999999999997</v>
      </c>
      <c r="C6787" s="19">
        <v>162545</v>
      </c>
      <c r="D6787" s="19">
        <v>24704.500970000001</v>
      </c>
      <c r="E6787" s="23">
        <v>0.87069220899999999</v>
      </c>
      <c r="F6787" s="23">
        <v>0.34967811999999998</v>
      </c>
      <c r="G6787" s="17">
        <v>0.86897782199999996</v>
      </c>
      <c r="H6787" s="17">
        <v>0.13102217799999999</v>
      </c>
      <c r="I6787" s="17">
        <v>0.98236464700000004</v>
      </c>
      <c r="J6787" s="17">
        <v>1.7500000000000002E-2</v>
      </c>
      <c r="K6787" s="17">
        <v>1.05E-4</v>
      </c>
    </row>
    <row r="6788" spans="1:11" x14ac:dyDescent="0.45">
      <c r="A6788" s="10" t="s">
        <v>57</v>
      </c>
      <c r="B6788" s="20">
        <v>0.96499999999999997</v>
      </c>
      <c r="C6788" s="19">
        <v>162715</v>
      </c>
      <c r="D6788" s="19">
        <v>24853.973160000001</v>
      </c>
      <c r="E6788" s="23">
        <v>0.88604403899999995</v>
      </c>
      <c r="F6788" s="23">
        <v>0.35232743999999999</v>
      </c>
      <c r="G6788" s="17">
        <v>0.86903481500000002</v>
      </c>
      <c r="H6788" s="17">
        <v>0.13096518500000001</v>
      </c>
      <c r="I6788" s="17">
        <v>0.98231840199999998</v>
      </c>
      <c r="J6788" s="17">
        <v>1.7600000000000001E-2</v>
      </c>
      <c r="K6788" s="17">
        <v>1.05E-4</v>
      </c>
    </row>
    <row r="6789" spans="1:11" x14ac:dyDescent="0.45">
      <c r="A6789" s="10" t="s">
        <v>57</v>
      </c>
      <c r="B6789" s="20">
        <v>0.96599999999999997</v>
      </c>
      <c r="C6789" s="19">
        <v>162881</v>
      </c>
      <c r="D6789" s="19">
        <v>25003.30387</v>
      </c>
      <c r="E6789" s="23">
        <v>0.91051232800000004</v>
      </c>
      <c r="F6789" s="23">
        <v>0.354947075</v>
      </c>
      <c r="G6789" s="17">
        <v>0.86911303299999998</v>
      </c>
      <c r="H6789" s="17">
        <v>0.13088696699999999</v>
      </c>
      <c r="I6789" s="17">
        <v>0.98233423900000005</v>
      </c>
      <c r="J6789" s="17">
        <v>1.7600000000000001E-2</v>
      </c>
      <c r="K6789" s="17">
        <v>1.05E-4</v>
      </c>
    </row>
    <row r="6790" spans="1:11" x14ac:dyDescent="0.45">
      <c r="A6790" s="10" t="s">
        <v>57</v>
      </c>
      <c r="B6790" s="20">
        <v>0.96699999999999997</v>
      </c>
      <c r="C6790" s="19">
        <v>163052</v>
      </c>
      <c r="D6790" s="19">
        <v>25160.879860000001</v>
      </c>
      <c r="E6790" s="23">
        <v>0.92980966899999995</v>
      </c>
      <c r="F6790" s="23">
        <v>0.35774357800000001</v>
      </c>
      <c r="G6790" s="17">
        <v>0.86914603899999998</v>
      </c>
      <c r="H6790" s="17">
        <v>0.13085396099999999</v>
      </c>
      <c r="I6790" s="17">
        <v>0.982380425</v>
      </c>
      <c r="J6790" s="17">
        <v>1.7500000000000002E-2</v>
      </c>
      <c r="K6790" s="17">
        <v>1.0399999999999999E-4</v>
      </c>
    </row>
    <row r="6791" spans="1:11" x14ac:dyDescent="0.45">
      <c r="A6791" s="10" t="s">
        <v>57</v>
      </c>
      <c r="B6791" s="20">
        <v>0.96799999999999997</v>
      </c>
      <c r="C6791" s="19">
        <v>163216</v>
      </c>
      <c r="D6791" s="19">
        <v>25314.82429</v>
      </c>
      <c r="E6791" s="23">
        <v>0.94831976900000003</v>
      </c>
      <c r="F6791" s="23">
        <v>0.36056957099999998</v>
      </c>
      <c r="G6791" s="17">
        <v>0.869179492</v>
      </c>
      <c r="H6791" s="17">
        <v>0.130820508</v>
      </c>
      <c r="I6791" s="17">
        <v>0.98241331200000004</v>
      </c>
      <c r="J6791" s="17">
        <v>1.7500000000000002E-2</v>
      </c>
      <c r="K6791" s="17">
        <v>1.0399999999999999E-4</v>
      </c>
    </row>
    <row r="6792" spans="1:11" x14ac:dyDescent="0.45">
      <c r="A6792" s="10" t="s">
        <v>57</v>
      </c>
      <c r="B6792" s="20">
        <v>0.96899999999999997</v>
      </c>
      <c r="C6792" s="19">
        <v>163386</v>
      </c>
      <c r="D6792" s="19">
        <v>25477.94859</v>
      </c>
      <c r="E6792" s="23">
        <v>0.97104801100000004</v>
      </c>
      <c r="F6792" s="23">
        <v>0.36336407999999998</v>
      </c>
      <c r="G6792" s="17">
        <v>0.86916871699999998</v>
      </c>
      <c r="H6792" s="17">
        <v>0.13083128299999999</v>
      </c>
      <c r="I6792" s="17">
        <v>0.98247636100000002</v>
      </c>
      <c r="J6792" s="17">
        <v>1.7399999999999999E-2</v>
      </c>
      <c r="K6792" s="17">
        <v>1.0399999999999999E-4</v>
      </c>
    </row>
    <row r="6793" spans="1:11" x14ac:dyDescent="0.45">
      <c r="A6793" s="10" t="s">
        <v>57</v>
      </c>
      <c r="B6793" s="20">
        <v>0.97</v>
      </c>
      <c r="C6793" s="19">
        <v>163557</v>
      </c>
      <c r="D6793" s="19">
        <v>25646.183540000002</v>
      </c>
      <c r="E6793" s="23">
        <v>0.99191545400000003</v>
      </c>
      <c r="F6793" s="23">
        <v>0.36636785300000002</v>
      </c>
      <c r="G6793" s="17">
        <v>0.86926270400000005</v>
      </c>
      <c r="H6793" s="17">
        <v>0.130737296</v>
      </c>
      <c r="I6793" s="17">
        <v>0.98252477400000005</v>
      </c>
      <c r="J6793" s="17">
        <v>1.7399999999999999E-2</v>
      </c>
      <c r="K6793" s="17">
        <v>1.03E-4</v>
      </c>
    </row>
    <row r="6794" spans="1:11" x14ac:dyDescent="0.45">
      <c r="A6794" s="10" t="s">
        <v>57</v>
      </c>
      <c r="B6794" s="20">
        <v>0.97099999999999997</v>
      </c>
      <c r="C6794" s="19">
        <v>163726</v>
      </c>
      <c r="D6794" s="19">
        <v>25815.807850000001</v>
      </c>
      <c r="E6794" s="23">
        <v>1.017782108</v>
      </c>
      <c r="F6794" s="23">
        <v>0.36946391299999998</v>
      </c>
      <c r="G6794" s="17">
        <v>0.86932435900000005</v>
      </c>
      <c r="H6794" s="17">
        <v>0.13067564100000001</v>
      </c>
      <c r="I6794" s="17">
        <v>0.98258209699999999</v>
      </c>
      <c r="J6794" s="17">
        <v>1.7299999999999999E-2</v>
      </c>
      <c r="K6794" s="17">
        <v>1.03E-4</v>
      </c>
    </row>
    <row r="6795" spans="1:11" x14ac:dyDescent="0.45">
      <c r="A6795" s="10" t="s">
        <v>57</v>
      </c>
      <c r="B6795" s="20">
        <v>0.97199999999999998</v>
      </c>
      <c r="C6795" s="19">
        <v>163884</v>
      </c>
      <c r="D6795" s="19">
        <v>25978.979660000001</v>
      </c>
      <c r="E6795" s="23">
        <v>1.0473545280000001</v>
      </c>
      <c r="F6795" s="23">
        <v>0.37265551899999999</v>
      </c>
      <c r="G6795" s="17">
        <v>0.869438139</v>
      </c>
      <c r="H6795" s="17">
        <v>0.130561861</v>
      </c>
      <c r="I6795" s="17">
        <v>0.98262807699999999</v>
      </c>
      <c r="J6795" s="17">
        <v>1.7299999999999999E-2</v>
      </c>
      <c r="K6795" s="17">
        <v>1.03E-4</v>
      </c>
    </row>
    <row r="6796" spans="1:11" x14ac:dyDescent="0.45">
      <c r="A6796" s="10" t="s">
        <v>57</v>
      </c>
      <c r="B6796" s="20">
        <v>0.97299999999999998</v>
      </c>
      <c r="C6796" s="19">
        <v>164061</v>
      </c>
      <c r="D6796" s="19">
        <v>26167.033169999999</v>
      </c>
      <c r="E6796" s="23">
        <v>1.0759004910000001</v>
      </c>
      <c r="F6796" s="23">
        <v>0.37574977399999998</v>
      </c>
      <c r="G6796" s="17">
        <v>0.86954242599999998</v>
      </c>
      <c r="H6796" s="17">
        <v>0.13045757399999999</v>
      </c>
      <c r="I6796" s="17">
        <v>0.98268054800000004</v>
      </c>
      <c r="J6796" s="17">
        <v>1.72E-2</v>
      </c>
      <c r="K6796" s="17">
        <v>1.02E-4</v>
      </c>
    </row>
    <row r="6797" spans="1:11" x14ac:dyDescent="0.45">
      <c r="A6797" s="10" t="s">
        <v>57</v>
      </c>
      <c r="B6797" s="20">
        <v>0.97399999999999998</v>
      </c>
      <c r="C6797" s="19">
        <v>164231</v>
      </c>
      <c r="D6797" s="19">
        <v>26352.79148</v>
      </c>
      <c r="E6797" s="23">
        <v>1.1088533549999999</v>
      </c>
      <c r="F6797" s="23">
        <v>0.37926512000000001</v>
      </c>
      <c r="G6797" s="17">
        <v>0.86956177599999995</v>
      </c>
      <c r="H6797" s="17">
        <v>0.13043822399999999</v>
      </c>
      <c r="I6797" s="17">
        <v>0.98276330499999998</v>
      </c>
      <c r="J6797" s="17">
        <v>1.7100000000000001E-2</v>
      </c>
      <c r="K6797" s="17">
        <v>1.02E-4</v>
      </c>
    </row>
    <row r="6798" spans="1:11" x14ac:dyDescent="0.45">
      <c r="A6798" s="10" t="s">
        <v>57</v>
      </c>
      <c r="B6798" s="20">
        <v>0.97499999999999998</v>
      </c>
      <c r="C6798" s="19">
        <v>164400</v>
      </c>
      <c r="D6798" s="19">
        <v>26544.13</v>
      </c>
      <c r="E6798" s="23">
        <v>1.1520681829999999</v>
      </c>
      <c r="F6798" s="23">
        <v>0.382691114</v>
      </c>
      <c r="G6798" s="17">
        <v>0.86965936700000002</v>
      </c>
      <c r="H6798" s="17">
        <v>0.13034063300000001</v>
      </c>
      <c r="I6798" s="17">
        <v>0.982790838</v>
      </c>
      <c r="J6798" s="17">
        <v>1.7100000000000001E-2</v>
      </c>
      <c r="K6798" s="17">
        <v>1.01E-4</v>
      </c>
    </row>
    <row r="6799" spans="1:11" x14ac:dyDescent="0.45">
      <c r="A6799" s="10" t="s">
        <v>57</v>
      </c>
      <c r="B6799" s="20">
        <v>0.97599999999999998</v>
      </c>
      <c r="C6799" s="19">
        <v>164568</v>
      </c>
      <c r="D6799" s="19">
        <v>26740.699359999999</v>
      </c>
      <c r="E6799" s="23">
        <v>1.1875608820000001</v>
      </c>
      <c r="F6799" s="23">
        <v>0.386405581</v>
      </c>
      <c r="G6799" s="17">
        <v>0.86971950799999997</v>
      </c>
      <c r="H6799" s="17">
        <v>0.130280492</v>
      </c>
      <c r="I6799" s="17">
        <v>0.98284464800000004</v>
      </c>
      <c r="J6799" s="17">
        <v>1.7100000000000001E-2</v>
      </c>
      <c r="K6799" s="17">
        <v>1.01E-4</v>
      </c>
    </row>
    <row r="6800" spans="1:11" x14ac:dyDescent="0.45">
      <c r="A6800" s="10" t="s">
        <v>57</v>
      </c>
      <c r="B6800" s="20">
        <v>0.97699999999999998</v>
      </c>
      <c r="C6800" s="19">
        <v>164733</v>
      </c>
      <c r="D6800" s="19">
        <v>26939.542570000001</v>
      </c>
      <c r="E6800" s="23">
        <v>1.22281058</v>
      </c>
      <c r="F6800" s="23">
        <v>0.39015743000000003</v>
      </c>
      <c r="G6800" s="17">
        <v>0.869728591</v>
      </c>
      <c r="H6800" s="17">
        <v>0.130271409</v>
      </c>
      <c r="I6800" s="17">
        <v>0.98289030099999997</v>
      </c>
      <c r="J6800" s="17">
        <v>1.7000000000000001E-2</v>
      </c>
      <c r="K6800" s="17">
        <v>1.01E-4</v>
      </c>
    </row>
    <row r="6801" spans="1:11" x14ac:dyDescent="0.45">
      <c r="A6801" s="10" t="s">
        <v>57</v>
      </c>
      <c r="B6801" s="20">
        <v>0.97799999999999998</v>
      </c>
      <c r="C6801" s="19">
        <v>164905</v>
      </c>
      <c r="D6801" s="19">
        <v>27152.72003</v>
      </c>
      <c r="E6801" s="23">
        <v>1.2600560670000001</v>
      </c>
      <c r="F6801" s="23">
        <v>0.393902853</v>
      </c>
      <c r="G6801" s="17">
        <v>0.86977350600000003</v>
      </c>
      <c r="H6801" s="17">
        <v>0.130226494</v>
      </c>
      <c r="I6801" s="17">
        <v>0.98296444199999999</v>
      </c>
      <c r="J6801" s="17">
        <v>1.6899999999999998E-2</v>
      </c>
      <c r="K6801" s="17">
        <v>1E-4</v>
      </c>
    </row>
    <row r="6802" spans="1:11" x14ac:dyDescent="0.45">
      <c r="A6802" s="10" t="s">
        <v>57</v>
      </c>
      <c r="B6802" s="20">
        <v>0.97899999999999998</v>
      </c>
      <c r="C6802" s="19">
        <v>165074</v>
      </c>
      <c r="D6802" s="19">
        <v>27369.68187</v>
      </c>
      <c r="E6802" s="23">
        <v>1.3052570509999999</v>
      </c>
      <c r="F6802" s="23">
        <v>0.39812153500000003</v>
      </c>
      <c r="G6802" s="17">
        <v>0.86980990300000005</v>
      </c>
      <c r="H6802" s="17">
        <v>0.130190097</v>
      </c>
      <c r="I6802" s="17">
        <v>0.98299398699999996</v>
      </c>
      <c r="J6802" s="17">
        <v>1.6899999999999998E-2</v>
      </c>
      <c r="K6802" s="17">
        <v>9.9900000000000002E-5</v>
      </c>
    </row>
    <row r="6803" spans="1:11" x14ac:dyDescent="0.45">
      <c r="A6803" s="10" t="s">
        <v>57</v>
      </c>
      <c r="B6803" s="20">
        <v>0.98</v>
      </c>
      <c r="C6803" s="19">
        <v>165241</v>
      </c>
      <c r="D6803" s="19">
        <v>27590.245350000001</v>
      </c>
      <c r="E6803" s="23">
        <v>1.337261453</v>
      </c>
      <c r="F6803" s="23">
        <v>0.402328517</v>
      </c>
      <c r="G6803" s="17">
        <v>0.86982649599999995</v>
      </c>
      <c r="H6803" s="17">
        <v>0.130173504</v>
      </c>
      <c r="I6803" s="17">
        <v>0.98307070399999996</v>
      </c>
      <c r="J6803" s="17">
        <v>1.6799999999999999E-2</v>
      </c>
      <c r="K6803" s="17">
        <v>9.9500000000000006E-5</v>
      </c>
    </row>
    <row r="6804" spans="1:11" x14ac:dyDescent="0.45">
      <c r="A6804" s="10" t="s">
        <v>57</v>
      </c>
      <c r="B6804" s="20">
        <v>0.98099999999999998</v>
      </c>
      <c r="C6804" s="19">
        <v>165405</v>
      </c>
      <c r="D6804" s="19">
        <v>27814.054410000001</v>
      </c>
      <c r="E6804" s="23">
        <v>1.3927757000000001</v>
      </c>
      <c r="F6804" s="23">
        <v>0.40650292100000002</v>
      </c>
      <c r="G6804" s="17">
        <v>0.869943472</v>
      </c>
      <c r="H6804" s="17">
        <v>0.130056528</v>
      </c>
      <c r="I6804" s="17">
        <v>0.98314326200000002</v>
      </c>
      <c r="J6804" s="17">
        <v>1.6799999999999999E-2</v>
      </c>
      <c r="K6804" s="17">
        <v>9.8999999999999994E-5</v>
      </c>
    </row>
    <row r="6805" spans="1:11" x14ac:dyDescent="0.45">
      <c r="A6805" s="10" t="s">
        <v>57</v>
      </c>
      <c r="B6805" s="20">
        <v>0.98199999999999998</v>
      </c>
      <c r="C6805" s="19">
        <v>165578</v>
      </c>
      <c r="D6805" s="19">
        <v>28058.820899999999</v>
      </c>
      <c r="E6805" s="23">
        <v>1.444009433</v>
      </c>
      <c r="F6805" s="23">
        <v>0.41113356400000001</v>
      </c>
      <c r="G6805" s="17">
        <v>0.870031043</v>
      </c>
      <c r="H6805" s="17">
        <v>0.129968957</v>
      </c>
      <c r="I6805" s="17">
        <v>0.98319804899999996</v>
      </c>
      <c r="J6805" s="17">
        <v>1.67E-2</v>
      </c>
      <c r="K6805" s="17">
        <v>9.8499999999999995E-5</v>
      </c>
    </row>
    <row r="6806" spans="1:11" x14ac:dyDescent="0.45">
      <c r="A6806" s="10" t="s">
        <v>57</v>
      </c>
      <c r="B6806" s="20">
        <v>0.98299999999999998</v>
      </c>
      <c r="C6806" s="19">
        <v>165747</v>
      </c>
      <c r="D6806" s="19">
        <v>28307.422480000001</v>
      </c>
      <c r="E6806" s="23">
        <v>1.500662006</v>
      </c>
      <c r="F6806" s="23">
        <v>0.41596264799999999</v>
      </c>
      <c r="G6806" s="17">
        <v>0.87010926300000002</v>
      </c>
      <c r="H6806" s="17">
        <v>0.12989073700000001</v>
      </c>
      <c r="I6806" s="17">
        <v>0.98326116100000005</v>
      </c>
      <c r="J6806" s="17">
        <v>1.66E-2</v>
      </c>
      <c r="K6806" s="17">
        <v>9.8099999999999999E-5</v>
      </c>
    </row>
    <row r="6807" spans="1:11" x14ac:dyDescent="0.45">
      <c r="A6807" s="10" t="s">
        <v>57</v>
      </c>
      <c r="B6807" s="20">
        <v>0.98399999999999999</v>
      </c>
      <c r="C6807" s="19">
        <v>165909</v>
      </c>
      <c r="D6807" s="19">
        <v>28555.057130000001</v>
      </c>
      <c r="E6807" s="23">
        <v>1.5622752520000001</v>
      </c>
      <c r="F6807" s="23">
        <v>0.42089722899999998</v>
      </c>
      <c r="G6807" s="17">
        <v>0.87021198399999999</v>
      </c>
      <c r="H6807" s="17">
        <v>0.12978801600000001</v>
      </c>
      <c r="I6807" s="17">
        <v>0.98329494900000003</v>
      </c>
      <c r="J6807" s="17">
        <v>1.66E-2</v>
      </c>
      <c r="K6807" s="17">
        <v>9.7800000000000006E-5</v>
      </c>
    </row>
    <row r="6808" spans="1:11" x14ac:dyDescent="0.45">
      <c r="A6808" s="10" t="s">
        <v>57</v>
      </c>
      <c r="B6808" s="20">
        <v>0.98499999999999999</v>
      </c>
      <c r="C6808" s="19">
        <v>166083</v>
      </c>
      <c r="D6808" s="19">
        <v>28831.03687</v>
      </c>
      <c r="E6808" s="23">
        <v>1.6182623949999999</v>
      </c>
      <c r="F6808" s="23">
        <v>0.42591659999999998</v>
      </c>
      <c r="G6808" s="17">
        <v>0.870257642</v>
      </c>
      <c r="H6808" s="17">
        <v>0.129742358</v>
      </c>
      <c r="I6808" s="17">
        <v>0.98336880599999998</v>
      </c>
      <c r="J6808" s="17">
        <v>1.6500000000000001E-2</v>
      </c>
      <c r="K6808" s="17">
        <v>9.7299999999999993E-5</v>
      </c>
    </row>
    <row r="6809" spans="1:11" x14ac:dyDescent="0.45">
      <c r="A6809" s="10" t="s">
        <v>57</v>
      </c>
      <c r="B6809" s="20">
        <v>0.98599999999999999</v>
      </c>
      <c r="C6809" s="19">
        <v>166253</v>
      </c>
      <c r="D6809" s="19">
        <v>29113.094239999999</v>
      </c>
      <c r="E6809" s="23">
        <v>1.691884129</v>
      </c>
      <c r="F6809" s="23">
        <v>0.43143588700000002</v>
      </c>
      <c r="G6809" s="17">
        <v>0.87033015899999999</v>
      </c>
      <c r="H6809" s="17">
        <v>0.12966984100000001</v>
      </c>
      <c r="I6809" s="17">
        <v>0.98344279800000001</v>
      </c>
      <c r="J6809" s="17">
        <v>1.6500000000000001E-2</v>
      </c>
      <c r="K6809" s="17">
        <v>9.6899999999999997E-5</v>
      </c>
    </row>
    <row r="6810" spans="1:11" x14ac:dyDescent="0.45">
      <c r="A6810" s="10" t="s">
        <v>57</v>
      </c>
      <c r="B6810" s="20">
        <v>0.98699999999999999</v>
      </c>
      <c r="C6810" s="19">
        <v>166421</v>
      </c>
      <c r="D6810" s="19">
        <v>29406.50058</v>
      </c>
      <c r="E6810" s="23">
        <v>1.800597056</v>
      </c>
      <c r="F6810" s="23">
        <v>0.43708344199999999</v>
      </c>
      <c r="G6810" s="17">
        <v>0.87040698000000005</v>
      </c>
      <c r="H6810" s="17">
        <v>0.12959302</v>
      </c>
      <c r="I6810" s="17">
        <v>0.983472342</v>
      </c>
      <c r="J6810" s="17">
        <v>1.6400000000000001E-2</v>
      </c>
      <c r="K6810" s="17">
        <v>9.6500000000000001E-5</v>
      </c>
    </row>
    <row r="6811" spans="1:11" x14ac:dyDescent="0.45">
      <c r="A6811" s="10" t="s">
        <v>57</v>
      </c>
      <c r="B6811" s="20">
        <v>0.98799999999999999</v>
      </c>
      <c r="C6811" s="19">
        <v>166590</v>
      </c>
      <c r="D6811" s="19">
        <v>29721.977790000001</v>
      </c>
      <c r="E6811" s="23">
        <v>1.9277499579999999</v>
      </c>
      <c r="F6811" s="23">
        <v>0.44315801399999999</v>
      </c>
      <c r="G6811" s="17">
        <v>0.87050243100000002</v>
      </c>
      <c r="H6811" s="17">
        <v>0.12949756900000001</v>
      </c>
      <c r="I6811" s="17">
        <v>0.98351036300000005</v>
      </c>
      <c r="J6811" s="17">
        <v>1.6400000000000001E-2</v>
      </c>
      <c r="K6811" s="17">
        <v>9.6199999999999994E-5</v>
      </c>
    </row>
    <row r="6812" spans="1:11" x14ac:dyDescent="0.45">
      <c r="A6812" s="10" t="s">
        <v>57</v>
      </c>
      <c r="B6812" s="20">
        <v>0.98899999999999999</v>
      </c>
      <c r="C6812" s="19">
        <v>166758</v>
      </c>
      <c r="D6812" s="19">
        <v>30053.632249999999</v>
      </c>
      <c r="E6812" s="23">
        <v>2.0314783740000002</v>
      </c>
      <c r="F6812" s="23">
        <v>0.449648406</v>
      </c>
      <c r="G6812" s="17">
        <v>0.87057892299999995</v>
      </c>
      <c r="H6812" s="17">
        <v>0.129421077</v>
      </c>
      <c r="I6812" s="17">
        <v>0.98358581599999995</v>
      </c>
      <c r="J6812" s="17">
        <v>1.6299999999999999E-2</v>
      </c>
      <c r="K6812" s="17">
        <v>9.5699999999999995E-5</v>
      </c>
    </row>
    <row r="6813" spans="1:11" x14ac:dyDescent="0.45">
      <c r="A6813" s="10" t="s">
        <v>57</v>
      </c>
      <c r="B6813" s="20">
        <v>0.99</v>
      </c>
      <c r="C6813" s="19">
        <v>166925</v>
      </c>
      <c r="D6813" s="19">
        <v>30403.486250000002</v>
      </c>
      <c r="E6813" s="23">
        <v>2.1641155259999998</v>
      </c>
      <c r="F6813" s="23">
        <v>0.45652262999999998</v>
      </c>
      <c r="G6813" s="17">
        <v>0.870636513</v>
      </c>
      <c r="H6813" s="17">
        <v>0.129363487</v>
      </c>
      <c r="I6813" s="17">
        <v>0.98364805300000002</v>
      </c>
      <c r="J6813" s="17">
        <v>1.6299999999999999E-2</v>
      </c>
      <c r="K6813" s="17">
        <v>9.5199999999999997E-5</v>
      </c>
    </row>
    <row r="6814" spans="1:11" x14ac:dyDescent="0.45">
      <c r="A6814" s="10" t="s">
        <v>57</v>
      </c>
      <c r="B6814" s="20">
        <v>0.99099999999999999</v>
      </c>
      <c r="C6814" s="19">
        <v>167095</v>
      </c>
      <c r="D6814" s="19">
        <v>30783.571230000001</v>
      </c>
      <c r="E6814" s="23">
        <v>2.307017815</v>
      </c>
      <c r="F6814" s="23">
        <v>0.46366173999999999</v>
      </c>
      <c r="G6814" s="17">
        <v>0.87069631000000003</v>
      </c>
      <c r="H6814" s="17">
        <v>0.12930369</v>
      </c>
      <c r="I6814" s="17">
        <v>0.98370583899999997</v>
      </c>
      <c r="J6814" s="17">
        <v>1.6199999999999999E-2</v>
      </c>
      <c r="K6814" s="17">
        <v>9.48E-5</v>
      </c>
    </row>
    <row r="6815" spans="1:11" x14ac:dyDescent="0.45">
      <c r="A6815" s="10" t="s">
        <v>57</v>
      </c>
      <c r="B6815" s="20">
        <v>0.99199999999999999</v>
      </c>
      <c r="C6815" s="19">
        <v>167263</v>
      </c>
      <c r="D6815" s="19">
        <v>31187.63019</v>
      </c>
      <c r="E6815" s="23">
        <v>2.5045146549999999</v>
      </c>
      <c r="F6815" s="23">
        <v>0.47183909699999999</v>
      </c>
      <c r="G6815" s="17">
        <v>0.87076041900000001</v>
      </c>
      <c r="H6815" s="17">
        <v>0.12923958099999999</v>
      </c>
      <c r="I6815" s="17">
        <v>0.98375540500000003</v>
      </c>
      <c r="J6815" s="17">
        <v>1.6199999999999999E-2</v>
      </c>
      <c r="K6815" s="17">
        <v>9.4500000000000007E-5</v>
      </c>
    </row>
    <row r="6816" spans="1:11" x14ac:dyDescent="0.45">
      <c r="A6816" s="10" t="s">
        <v>57</v>
      </c>
      <c r="B6816" s="20">
        <v>0.99299999999999999</v>
      </c>
      <c r="C6816" s="19">
        <v>167432</v>
      </c>
      <c r="D6816" s="19">
        <v>31631.553329999999</v>
      </c>
      <c r="E6816" s="23">
        <v>2.745891748</v>
      </c>
      <c r="F6816" s="23">
        <v>0.48033088699999998</v>
      </c>
      <c r="G6816" s="17">
        <v>0.87084308899999996</v>
      </c>
      <c r="H6816" s="17">
        <v>0.12915691100000001</v>
      </c>
      <c r="I6816" s="17">
        <v>0.98381571999999995</v>
      </c>
      <c r="J6816" s="17">
        <v>1.61E-2</v>
      </c>
      <c r="K6816" s="17">
        <v>9.3999999999999994E-5</v>
      </c>
    </row>
    <row r="6817" spans="1:11" x14ac:dyDescent="0.45">
      <c r="A6817" s="10" t="s">
        <v>57</v>
      </c>
      <c r="B6817" s="20">
        <v>0.99399999999999999</v>
      </c>
      <c r="C6817" s="19">
        <v>167600</v>
      </c>
      <c r="D6817" s="19">
        <v>32114.34881</v>
      </c>
      <c r="E6817" s="23">
        <v>3.02077858</v>
      </c>
      <c r="F6817" s="23">
        <v>0.48974727899999998</v>
      </c>
      <c r="G6817" s="17">
        <v>0.87095465400000005</v>
      </c>
      <c r="H6817" s="17">
        <v>0.12904534600000001</v>
      </c>
      <c r="I6817" s="17">
        <v>0.98388659599999995</v>
      </c>
      <c r="J6817" s="17">
        <v>1.6E-2</v>
      </c>
      <c r="K6817" s="17">
        <v>9.3499999999999996E-5</v>
      </c>
    </row>
    <row r="6818" spans="1:11" x14ac:dyDescent="0.45">
      <c r="A6818" s="10" t="s">
        <v>57</v>
      </c>
      <c r="B6818" s="20">
        <v>0.995</v>
      </c>
      <c r="C6818" s="19">
        <v>167769</v>
      </c>
      <c r="D6818" s="19">
        <v>32654.659670000001</v>
      </c>
      <c r="E6818" s="23">
        <v>3.341783892</v>
      </c>
      <c r="F6818" s="23">
        <v>0.50027306999999999</v>
      </c>
      <c r="G6818" s="17">
        <v>0.87103696200000003</v>
      </c>
      <c r="H6818" s="17">
        <v>0.128963038</v>
      </c>
      <c r="I6818" s="17">
        <v>0.98395568799999999</v>
      </c>
      <c r="J6818" s="17">
        <v>1.6E-2</v>
      </c>
      <c r="K6818" s="17">
        <v>9.2999999999999997E-5</v>
      </c>
    </row>
    <row r="6819" spans="1:11" x14ac:dyDescent="0.45">
      <c r="A6819" s="10" t="s">
        <v>57</v>
      </c>
      <c r="B6819" s="20">
        <v>0.996</v>
      </c>
      <c r="C6819" s="19">
        <v>167937</v>
      </c>
      <c r="D6819" s="19">
        <v>33265.348559999999</v>
      </c>
      <c r="E6819" s="23">
        <v>3.9420378870000001</v>
      </c>
      <c r="F6819" s="23">
        <v>0.51204369500000002</v>
      </c>
      <c r="G6819" s="17">
        <v>0.87115406399999995</v>
      </c>
      <c r="H6819" s="17">
        <v>0.12884593599999999</v>
      </c>
      <c r="I6819" s="17">
        <v>0.98402434800000005</v>
      </c>
      <c r="J6819" s="17">
        <v>1.5900000000000001E-2</v>
      </c>
      <c r="K6819" s="17">
        <v>9.2499999999999999E-5</v>
      </c>
    </row>
    <row r="6820" spans="1:11" x14ac:dyDescent="0.45">
      <c r="A6820" s="10" t="s">
        <v>57</v>
      </c>
      <c r="B6820" s="20">
        <v>0.997</v>
      </c>
      <c r="C6820" s="19">
        <v>168106</v>
      </c>
      <c r="D6820" s="19">
        <v>33994.527999999998</v>
      </c>
      <c r="E6820" s="23">
        <v>4.8315393699999998</v>
      </c>
      <c r="F6820" s="23">
        <v>0.52529224399999996</v>
      </c>
      <c r="G6820" s="17">
        <v>0.87125385200000005</v>
      </c>
      <c r="H6820" s="17">
        <v>0.128746148</v>
      </c>
      <c r="I6820" s="17">
        <v>0.98409943600000005</v>
      </c>
      <c r="J6820" s="17">
        <v>1.5800000000000002E-2</v>
      </c>
      <c r="K6820" s="17">
        <v>9.2E-5</v>
      </c>
    </row>
    <row r="6821" spans="1:11" x14ac:dyDescent="0.45">
      <c r="A6821" s="10" t="s">
        <v>57</v>
      </c>
      <c r="B6821" s="20">
        <v>0.998</v>
      </c>
      <c r="C6821" s="19">
        <v>168274</v>
      </c>
      <c r="D6821" s="19">
        <v>34916.113720000001</v>
      </c>
      <c r="E6821" s="23">
        <v>6.3874752069999996</v>
      </c>
      <c r="F6821" s="23">
        <v>0.541572214</v>
      </c>
      <c r="G6821" s="17">
        <v>0.87137644599999997</v>
      </c>
      <c r="H6821" s="17">
        <v>0.128623554</v>
      </c>
      <c r="I6821" s="17">
        <v>0.98417049300000004</v>
      </c>
      <c r="J6821" s="17">
        <v>1.5699999999999999E-2</v>
      </c>
      <c r="K6821" s="17">
        <v>9.1600000000000004E-5</v>
      </c>
    </row>
    <row r="6822" spans="1:11" x14ac:dyDescent="0.45">
      <c r="A6822" s="10" t="s">
        <v>57</v>
      </c>
      <c r="B6822" s="20">
        <v>0.999</v>
      </c>
      <c r="C6822" s="19">
        <v>168442</v>
      </c>
      <c r="D6822" s="19">
        <v>36540.939299999998</v>
      </c>
      <c r="E6822" s="23">
        <v>29.156247990000001</v>
      </c>
      <c r="F6822" s="23">
        <v>0.56230561999999995</v>
      </c>
      <c r="G6822" s="17">
        <v>0.87149879500000005</v>
      </c>
      <c r="H6822" s="17">
        <v>0.12850120500000001</v>
      </c>
      <c r="I6822" s="17">
        <v>0.98422576500000003</v>
      </c>
      <c r="J6822" s="17">
        <v>1.5699999999999999E-2</v>
      </c>
      <c r="K6822" s="17">
        <v>9.1100000000000005E-5</v>
      </c>
    </row>
    <row r="6823" spans="1:11" x14ac:dyDescent="0.45">
      <c r="A6823" s="10" t="s">
        <v>57</v>
      </c>
      <c r="B6823" s="20">
        <v>1</v>
      </c>
      <c r="C6823" s="19">
        <v>168443</v>
      </c>
      <c r="D6823" s="19">
        <v>36573.055229999998</v>
      </c>
      <c r="E6823" s="23">
        <v>32.11592486</v>
      </c>
      <c r="F6823" s="23">
        <v>0.60039466900000005</v>
      </c>
      <c r="G6823" s="17">
        <v>0.87149955800000001</v>
      </c>
      <c r="H6823" s="17">
        <v>0.12850044199999999</v>
      </c>
      <c r="I6823" s="17">
        <v>0.98422617899999998</v>
      </c>
      <c r="J6823" s="17">
        <v>1.5699999999999999E-2</v>
      </c>
      <c r="K6823" s="17">
        <v>9.1100000000000005E-5</v>
      </c>
    </row>
    <row r="6824" spans="1:11" x14ac:dyDescent="0.45">
      <c r="A6824" s="10" t="s">
        <v>59</v>
      </c>
      <c r="B6824" s="20">
        <v>0</v>
      </c>
      <c r="C6824" s="19">
        <v>551</v>
      </c>
      <c r="D6824" s="19">
        <v>0.59580759500000002</v>
      </c>
      <c r="E6824" s="23">
        <v>2.1199999999999999E-3</v>
      </c>
      <c r="F6824" s="23">
        <v>1.6000000000000001E-3</v>
      </c>
      <c r="G6824" s="17">
        <v>0.86206896600000005</v>
      </c>
      <c r="H6824" s="17">
        <v>0.13793103400000001</v>
      </c>
      <c r="I6824" s="17">
        <v>0.70730082999999999</v>
      </c>
      <c r="J6824" s="17">
        <v>0.29269917000000001</v>
      </c>
      <c r="K6824" s="17">
        <v>0</v>
      </c>
    </row>
    <row r="6825" spans="1:11" x14ac:dyDescent="0.45">
      <c r="A6825" s="10" t="s">
        <v>59</v>
      </c>
      <c r="B6825" s="20">
        <v>0.01</v>
      </c>
      <c r="C6825" s="19">
        <v>1686</v>
      </c>
      <c r="D6825" s="19">
        <v>5.9249900320000002</v>
      </c>
      <c r="E6825" s="23">
        <v>6.9100000000000003E-3</v>
      </c>
      <c r="F6825" s="23">
        <v>5.7099999999999998E-3</v>
      </c>
      <c r="G6825" s="17">
        <v>0.86832740200000003</v>
      </c>
      <c r="H6825" s="17">
        <v>0.131672598</v>
      </c>
      <c r="I6825" s="17">
        <v>0.56224309299999997</v>
      </c>
      <c r="J6825" s="17">
        <v>0.437383413</v>
      </c>
      <c r="K6825" s="17">
        <v>3.7300000000000001E-4</v>
      </c>
    </row>
    <row r="6826" spans="1:11" x14ac:dyDescent="0.45">
      <c r="A6826" s="10" t="s">
        <v>59</v>
      </c>
      <c r="B6826" s="20">
        <v>0.02</v>
      </c>
      <c r="C6826" s="19">
        <v>2820</v>
      </c>
      <c r="D6826" s="19">
        <v>16.00161941</v>
      </c>
      <c r="E6826" s="23">
        <v>1.1299999999999999E-2</v>
      </c>
      <c r="F6826" s="23">
        <v>9.2200000000000008E-3</v>
      </c>
      <c r="G6826" s="17">
        <v>0.85567375899999998</v>
      </c>
      <c r="H6826" s="17">
        <v>0.14432624099999999</v>
      </c>
      <c r="I6826" s="17">
        <v>0.54989904700000003</v>
      </c>
      <c r="J6826" s="17">
        <v>0.44996293799999998</v>
      </c>
      <c r="K6826" s="17">
        <v>1.3799999999999999E-4</v>
      </c>
    </row>
    <row r="6827" spans="1:11" x14ac:dyDescent="0.45">
      <c r="A6827" s="10" t="s">
        <v>59</v>
      </c>
      <c r="B6827" s="20">
        <v>0.03</v>
      </c>
      <c r="C6827" s="19">
        <v>3953</v>
      </c>
      <c r="D6827" s="19">
        <v>31.523600949999999</v>
      </c>
      <c r="E6827" s="23">
        <v>1.5900000000000001E-2</v>
      </c>
      <c r="F6827" s="23">
        <v>1.3599999999999999E-2</v>
      </c>
      <c r="G6827" s="17">
        <v>0.84442195799999997</v>
      </c>
      <c r="H6827" s="17">
        <v>0.155578042</v>
      </c>
      <c r="I6827" s="17">
        <v>0.49804067400000002</v>
      </c>
      <c r="J6827" s="17">
        <v>0.50181528200000003</v>
      </c>
      <c r="K6827" s="17">
        <v>1.44E-4</v>
      </c>
    </row>
    <row r="6828" spans="1:11" x14ac:dyDescent="0.45">
      <c r="A6828" s="10" t="s">
        <v>59</v>
      </c>
      <c r="B6828" s="20">
        <v>0.04</v>
      </c>
      <c r="C6828" s="19">
        <v>5082</v>
      </c>
      <c r="D6828" s="19">
        <v>51.491523209999997</v>
      </c>
      <c r="E6828" s="23">
        <v>1.9699999999999999E-2</v>
      </c>
      <c r="F6828" s="23">
        <v>1.7100000000000001E-2</v>
      </c>
      <c r="G6828" s="17">
        <v>0.84041715900000002</v>
      </c>
      <c r="H6828" s="17">
        <v>0.159582841</v>
      </c>
      <c r="I6828" s="17">
        <v>0.51357217700000002</v>
      </c>
      <c r="J6828" s="17">
        <v>0.48633997400000001</v>
      </c>
      <c r="K6828" s="17">
        <v>8.7800000000000006E-5</v>
      </c>
    </row>
    <row r="6829" spans="1:11" x14ac:dyDescent="0.45">
      <c r="A6829" s="10" t="s">
        <v>59</v>
      </c>
      <c r="B6829" s="20">
        <v>0.05</v>
      </c>
      <c r="C6829" s="19">
        <v>6214</v>
      </c>
      <c r="D6829" s="19">
        <v>76.063014039999999</v>
      </c>
      <c r="E6829" s="23">
        <v>2.3599999999999999E-2</v>
      </c>
      <c r="F6829" s="23">
        <v>2.06E-2</v>
      </c>
      <c r="G6829" s="17">
        <v>0.83762471800000005</v>
      </c>
      <c r="H6829" s="17">
        <v>0.16237528200000001</v>
      </c>
      <c r="I6829" s="17">
        <v>0.47288795500000003</v>
      </c>
      <c r="J6829" s="17">
        <v>0.52705297399999995</v>
      </c>
      <c r="K6829" s="17">
        <v>5.91E-5</v>
      </c>
    </row>
    <row r="6830" spans="1:11" x14ac:dyDescent="0.45">
      <c r="A6830" s="10" t="s">
        <v>59</v>
      </c>
      <c r="B6830" s="20">
        <v>0.06</v>
      </c>
      <c r="C6830" s="19">
        <v>7337</v>
      </c>
      <c r="D6830" s="19">
        <v>104.3926228</v>
      </c>
      <c r="E6830" s="23">
        <v>2.6100000000000002E-2</v>
      </c>
      <c r="F6830" s="23">
        <v>2.3800000000000002E-2</v>
      </c>
      <c r="G6830" s="17">
        <v>0.83889873199999998</v>
      </c>
      <c r="H6830" s="17">
        <v>0.16110126799999999</v>
      </c>
      <c r="I6830" s="17">
        <v>0.47585757899999998</v>
      </c>
      <c r="J6830" s="17">
        <v>0.51951435300000004</v>
      </c>
      <c r="K6830" s="17">
        <v>4.6299999999999996E-3</v>
      </c>
    </row>
    <row r="6831" spans="1:11" x14ac:dyDescent="0.45">
      <c r="A6831" s="10" t="s">
        <v>59</v>
      </c>
      <c r="B6831" s="20">
        <v>7.0000000000000007E-2</v>
      </c>
      <c r="C6831" s="19">
        <v>8469</v>
      </c>
      <c r="D6831" s="19">
        <v>135.61813359999999</v>
      </c>
      <c r="E6831" s="23">
        <v>2.9600000000000001E-2</v>
      </c>
      <c r="F6831" s="23">
        <v>2.63E-2</v>
      </c>
      <c r="G6831" s="17">
        <v>0.83410083800000001</v>
      </c>
      <c r="H6831" s="17">
        <v>0.16589916199999999</v>
      </c>
      <c r="I6831" s="17">
        <v>0.46840985400000001</v>
      </c>
      <c r="J6831" s="17">
        <v>0.52796156500000002</v>
      </c>
      <c r="K6831" s="17">
        <v>3.63E-3</v>
      </c>
    </row>
    <row r="6832" spans="1:11" x14ac:dyDescent="0.45">
      <c r="A6832" s="10" t="s">
        <v>59</v>
      </c>
      <c r="B6832" s="20">
        <v>0.08</v>
      </c>
      <c r="C6832" s="19">
        <v>9588</v>
      </c>
      <c r="D6832" s="19">
        <v>170.21465699999999</v>
      </c>
      <c r="E6832" s="23">
        <v>3.2500000000000001E-2</v>
      </c>
      <c r="F6832" s="23">
        <v>2.8799999999999999E-2</v>
      </c>
      <c r="G6832" s="17">
        <v>0.81612432199999996</v>
      </c>
      <c r="H6832" s="17">
        <v>0.18387567799999999</v>
      </c>
      <c r="I6832" s="17">
        <v>0.45596930400000002</v>
      </c>
      <c r="J6832" s="17">
        <v>0.54113414900000001</v>
      </c>
      <c r="K6832" s="17">
        <v>2.8999999999999998E-3</v>
      </c>
    </row>
    <row r="6833" spans="1:11" x14ac:dyDescent="0.45">
      <c r="A6833" s="10" t="s">
        <v>59</v>
      </c>
      <c r="B6833" s="20">
        <v>0.09</v>
      </c>
      <c r="C6833" s="19">
        <v>10730</v>
      </c>
      <c r="D6833" s="19">
        <v>209.28058379999999</v>
      </c>
      <c r="E6833" s="23">
        <v>3.56E-2</v>
      </c>
      <c r="F6833" s="23">
        <v>3.1699999999999999E-2</v>
      </c>
      <c r="G6833" s="17">
        <v>0.81062441799999996</v>
      </c>
      <c r="H6833" s="17">
        <v>0.18937558199999999</v>
      </c>
      <c r="I6833" s="17">
        <v>0.46188220699999999</v>
      </c>
      <c r="J6833" s="17">
        <v>0.53575537900000003</v>
      </c>
      <c r="K6833" s="17">
        <v>2.3600000000000001E-3</v>
      </c>
    </row>
    <row r="6834" spans="1:11" x14ac:dyDescent="0.45">
      <c r="A6834" s="10" t="s">
        <v>59</v>
      </c>
      <c r="B6834" s="20">
        <v>0.1</v>
      </c>
      <c r="C6834" s="19">
        <v>11851</v>
      </c>
      <c r="D6834" s="19">
        <v>251.049498</v>
      </c>
      <c r="E6834" s="23">
        <v>3.9E-2</v>
      </c>
      <c r="F6834" s="23">
        <v>3.44E-2</v>
      </c>
      <c r="G6834" s="17">
        <v>0.81621804099999995</v>
      </c>
      <c r="H6834" s="17">
        <v>0.18378195899999999</v>
      </c>
      <c r="I6834" s="17">
        <v>0.47323812599999998</v>
      </c>
      <c r="J6834" s="17">
        <v>0.52433961200000001</v>
      </c>
      <c r="K6834" s="17">
        <v>2.4199999999999998E-3</v>
      </c>
    </row>
    <row r="6835" spans="1:11" x14ac:dyDescent="0.45">
      <c r="A6835" s="10" t="s">
        <v>59</v>
      </c>
      <c r="B6835" s="20">
        <v>0.11</v>
      </c>
      <c r="C6835" s="19">
        <v>12993</v>
      </c>
      <c r="D6835" s="19">
        <v>297.47849559999997</v>
      </c>
      <c r="E6835" s="23">
        <v>4.2299999999999997E-2</v>
      </c>
      <c r="F6835" s="23">
        <v>3.73E-2</v>
      </c>
      <c r="G6835" s="17">
        <v>0.81051335300000005</v>
      </c>
      <c r="H6835" s="17">
        <v>0.18948664700000001</v>
      </c>
      <c r="I6835" s="17">
        <v>0.48478695199999999</v>
      </c>
      <c r="J6835" s="17">
        <v>0.51316620599999996</v>
      </c>
      <c r="K6835" s="17">
        <v>2.0500000000000002E-3</v>
      </c>
    </row>
    <row r="6836" spans="1:11" x14ac:dyDescent="0.45">
      <c r="A6836" s="10" t="s">
        <v>59</v>
      </c>
      <c r="B6836" s="20">
        <v>0.12</v>
      </c>
      <c r="C6836" s="19">
        <v>14116</v>
      </c>
      <c r="D6836" s="19">
        <v>346.71230550000001</v>
      </c>
      <c r="E6836" s="23">
        <v>4.5100000000000001E-2</v>
      </c>
      <c r="F6836" s="23">
        <v>0.04</v>
      </c>
      <c r="G6836" s="17">
        <v>0.79852649499999995</v>
      </c>
      <c r="H6836" s="17">
        <v>0.201473505</v>
      </c>
      <c r="I6836" s="17">
        <v>0.484452147</v>
      </c>
      <c r="J6836" s="17">
        <v>0.51378702099999995</v>
      </c>
      <c r="K6836" s="17">
        <v>1.7600000000000001E-3</v>
      </c>
    </row>
    <row r="6837" spans="1:11" x14ac:dyDescent="0.45">
      <c r="A6837" s="10" t="s">
        <v>59</v>
      </c>
      <c r="B6837" s="20">
        <v>0.13</v>
      </c>
      <c r="C6837" s="19">
        <v>15252</v>
      </c>
      <c r="D6837" s="19">
        <v>399.8488236</v>
      </c>
      <c r="E6837" s="23">
        <v>4.8300000000000003E-2</v>
      </c>
      <c r="F6837" s="23">
        <v>4.2799999999999998E-2</v>
      </c>
      <c r="G6837" s="17">
        <v>0.78947023299999997</v>
      </c>
      <c r="H6837" s="17">
        <v>0.21052976700000001</v>
      </c>
      <c r="I6837" s="17">
        <v>0.51288152899999995</v>
      </c>
      <c r="J6837" s="17">
        <v>0.48559381099999999</v>
      </c>
      <c r="K6837" s="17">
        <v>1.5200000000000001E-3</v>
      </c>
    </row>
    <row r="6838" spans="1:11" x14ac:dyDescent="0.45">
      <c r="A6838" s="10" t="s">
        <v>59</v>
      </c>
      <c r="B6838" s="20">
        <v>0.14000000000000001</v>
      </c>
      <c r="C6838" s="19">
        <v>16393</v>
      </c>
      <c r="D6838" s="19">
        <v>456.86680080000002</v>
      </c>
      <c r="E6838" s="23">
        <v>5.1400000000000001E-2</v>
      </c>
      <c r="F6838" s="23">
        <v>4.58E-2</v>
      </c>
      <c r="G6838" s="17">
        <v>0.78088208400000003</v>
      </c>
      <c r="H6838" s="17">
        <v>0.219117916</v>
      </c>
      <c r="I6838" s="17">
        <v>0.52116633300000004</v>
      </c>
      <c r="J6838" s="17">
        <v>0.47749781699999999</v>
      </c>
      <c r="K6838" s="17">
        <v>1.34E-3</v>
      </c>
    </row>
    <row r="6839" spans="1:11" x14ac:dyDescent="0.45">
      <c r="A6839" s="10" t="s">
        <v>59</v>
      </c>
      <c r="B6839" s="20">
        <v>0.15</v>
      </c>
      <c r="C6839" s="19">
        <v>17506</v>
      </c>
      <c r="D6839" s="19">
        <v>515.75493789999996</v>
      </c>
      <c r="E6839" s="23">
        <v>5.4300000000000001E-2</v>
      </c>
      <c r="F6839" s="23">
        <v>4.8300000000000003E-2</v>
      </c>
      <c r="G6839" s="17">
        <v>0.77150691199999999</v>
      </c>
      <c r="H6839" s="17">
        <v>0.22849308800000001</v>
      </c>
      <c r="I6839" s="17">
        <v>0.54757140999999998</v>
      </c>
      <c r="J6839" s="17">
        <v>0.45113548399999998</v>
      </c>
      <c r="K6839" s="17">
        <v>1.2899999999999999E-3</v>
      </c>
    </row>
    <row r="6840" spans="1:11" x14ac:dyDescent="0.45">
      <c r="A6840" s="10" t="s">
        <v>59</v>
      </c>
      <c r="B6840" s="20">
        <v>0.16</v>
      </c>
      <c r="C6840" s="19">
        <v>18607</v>
      </c>
      <c r="D6840" s="19">
        <v>577.79335030000004</v>
      </c>
      <c r="E6840" s="23">
        <v>5.8299999999999998E-2</v>
      </c>
      <c r="F6840" s="23">
        <v>5.0999999999999997E-2</v>
      </c>
      <c r="G6840" s="17">
        <v>0.77347234899999995</v>
      </c>
      <c r="H6840" s="17">
        <v>0.226527651</v>
      </c>
      <c r="I6840" s="17">
        <v>0.56522566900000004</v>
      </c>
      <c r="J6840" s="17">
        <v>0.43361610499999997</v>
      </c>
      <c r="K6840" s="17">
        <v>1.16E-3</v>
      </c>
    </row>
    <row r="6841" spans="1:11" x14ac:dyDescent="0.45">
      <c r="A6841" s="10" t="s">
        <v>59</v>
      </c>
      <c r="B6841" s="20">
        <v>0.17</v>
      </c>
      <c r="C6841" s="19">
        <v>19765</v>
      </c>
      <c r="D6841" s="19">
        <v>647.3587023</v>
      </c>
      <c r="E6841" s="23">
        <v>6.1899999999999997E-2</v>
      </c>
      <c r="F6841" s="23">
        <v>5.3999999999999999E-2</v>
      </c>
      <c r="G6841" s="17">
        <v>0.76939033599999995</v>
      </c>
      <c r="H6841" s="17">
        <v>0.23060966399999999</v>
      </c>
      <c r="I6841" s="17">
        <v>0.57394344399999997</v>
      </c>
      <c r="J6841" s="17">
        <v>0.42481009600000003</v>
      </c>
      <c r="K6841" s="17">
        <v>1.25E-3</v>
      </c>
    </row>
    <row r="6842" spans="1:11" x14ac:dyDescent="0.45">
      <c r="A6842" s="10" t="s">
        <v>59</v>
      </c>
      <c r="B6842" s="20">
        <v>0.18</v>
      </c>
      <c r="C6842" s="19">
        <v>20858</v>
      </c>
      <c r="D6842" s="19">
        <v>717.3902458</v>
      </c>
      <c r="E6842" s="23">
        <v>6.6100000000000006E-2</v>
      </c>
      <c r="F6842" s="23">
        <v>5.7000000000000002E-2</v>
      </c>
      <c r="G6842" s="17">
        <v>0.77078339200000001</v>
      </c>
      <c r="H6842" s="17">
        <v>0.22921660799999999</v>
      </c>
      <c r="I6842" s="17">
        <v>0.59079753899999998</v>
      </c>
      <c r="J6842" s="17">
        <v>0.40757060099999998</v>
      </c>
      <c r="K6842" s="17">
        <v>1.6299999999999999E-3</v>
      </c>
    </row>
    <row r="6843" spans="1:11" x14ac:dyDescent="0.45">
      <c r="A6843" s="10" t="s">
        <v>59</v>
      </c>
      <c r="B6843" s="20">
        <v>0.19</v>
      </c>
      <c r="C6843" s="19">
        <v>21966</v>
      </c>
      <c r="D6843" s="19">
        <v>792.97380889999999</v>
      </c>
      <c r="E6843" s="23">
        <v>7.0599999999999996E-2</v>
      </c>
      <c r="F6843" s="23">
        <v>6.0199999999999997E-2</v>
      </c>
      <c r="G6843" s="17">
        <v>0.76832377299999999</v>
      </c>
      <c r="H6843" s="17">
        <v>0.23167622700000001</v>
      </c>
      <c r="I6843" s="17">
        <v>0.61422470299999998</v>
      </c>
      <c r="J6843" s="17">
        <v>0.38429734500000001</v>
      </c>
      <c r="K6843" s="17">
        <v>1.48E-3</v>
      </c>
    </row>
    <row r="6844" spans="1:11" x14ac:dyDescent="0.45">
      <c r="A6844" s="10" t="s">
        <v>59</v>
      </c>
      <c r="B6844" s="20">
        <v>0.2</v>
      </c>
      <c r="C6844" s="19">
        <v>23152</v>
      </c>
      <c r="D6844" s="19">
        <v>878.08974009999997</v>
      </c>
      <c r="E6844" s="23">
        <v>7.3400000000000007E-2</v>
      </c>
      <c r="F6844" s="23">
        <v>6.3500000000000001E-2</v>
      </c>
      <c r="G6844" s="17">
        <v>0.76572218400000003</v>
      </c>
      <c r="H6844" s="17">
        <v>0.234277816</v>
      </c>
      <c r="I6844" s="17">
        <v>0.63528290600000004</v>
      </c>
      <c r="J6844" s="17">
        <v>0.36338073599999998</v>
      </c>
      <c r="K6844" s="17">
        <v>1.34E-3</v>
      </c>
    </row>
    <row r="6845" spans="1:11" x14ac:dyDescent="0.45">
      <c r="A6845" s="10" t="s">
        <v>59</v>
      </c>
      <c r="B6845" s="20">
        <v>0.21</v>
      </c>
      <c r="C6845" s="19">
        <v>24286</v>
      </c>
      <c r="D6845" s="19">
        <v>963.069975</v>
      </c>
      <c r="E6845" s="23">
        <v>7.6899999999999996E-2</v>
      </c>
      <c r="F6845" s="23">
        <v>6.6799999999999998E-2</v>
      </c>
      <c r="G6845" s="17">
        <v>0.76294984799999999</v>
      </c>
      <c r="H6845" s="17">
        <v>0.23705015199999999</v>
      </c>
      <c r="I6845" s="17">
        <v>0.65405860000000005</v>
      </c>
      <c r="J6845" s="17">
        <v>0.34472412099999999</v>
      </c>
      <c r="K6845" s="17">
        <v>1.2199999999999999E-3</v>
      </c>
    </row>
    <row r="6846" spans="1:11" x14ac:dyDescent="0.45">
      <c r="A6846" s="10" t="s">
        <v>59</v>
      </c>
      <c r="B6846" s="20">
        <v>0.22</v>
      </c>
      <c r="C6846" s="19">
        <v>25406</v>
      </c>
      <c r="D6846" s="19">
        <v>1050.7878229999999</v>
      </c>
      <c r="E6846" s="23">
        <v>7.9600000000000004E-2</v>
      </c>
      <c r="F6846" s="23">
        <v>7.0000000000000007E-2</v>
      </c>
      <c r="G6846" s="17">
        <v>0.76304809900000004</v>
      </c>
      <c r="H6846" s="17">
        <v>0.23695190099999999</v>
      </c>
      <c r="I6846" s="17">
        <v>0.67295935399999995</v>
      </c>
      <c r="J6846" s="17">
        <v>0.325460099</v>
      </c>
      <c r="K6846" s="17">
        <v>1.58E-3</v>
      </c>
    </row>
    <row r="6847" spans="1:11" x14ac:dyDescent="0.45">
      <c r="A6847" s="10" t="s">
        <v>59</v>
      </c>
      <c r="B6847" s="20">
        <v>0.23</v>
      </c>
      <c r="C6847" s="19">
        <v>26645</v>
      </c>
      <c r="D6847" s="19">
        <v>1151.3448350000001</v>
      </c>
      <c r="E6847" s="23">
        <v>8.3299999999999999E-2</v>
      </c>
      <c r="F6847" s="23">
        <v>7.3400000000000007E-2</v>
      </c>
      <c r="G6847" s="17">
        <v>0.76442109199999997</v>
      </c>
      <c r="H6847" s="17">
        <v>0.235578908</v>
      </c>
      <c r="I6847" s="17">
        <v>0.69351682999999997</v>
      </c>
      <c r="J6847" s="17">
        <v>0.305039171</v>
      </c>
      <c r="K6847" s="17">
        <v>1.4400000000000001E-3</v>
      </c>
    </row>
    <row r="6848" spans="1:11" x14ac:dyDescent="0.45">
      <c r="A6848" s="10" t="s">
        <v>59</v>
      </c>
      <c r="B6848" s="20">
        <v>0.24</v>
      </c>
      <c r="C6848" s="19">
        <v>27679</v>
      </c>
      <c r="D6848" s="19">
        <v>1238.881241</v>
      </c>
      <c r="E6848" s="23">
        <v>8.6699999999999999E-2</v>
      </c>
      <c r="F6848" s="23">
        <v>7.5999999999999998E-2</v>
      </c>
      <c r="G6848" s="17">
        <v>0.76180497899999999</v>
      </c>
      <c r="H6848" s="17">
        <v>0.23819502100000001</v>
      </c>
      <c r="I6848" s="17">
        <v>0.70750993500000003</v>
      </c>
      <c r="J6848" s="17">
        <v>0.29114601000000001</v>
      </c>
      <c r="K6848" s="17">
        <v>1.34E-3</v>
      </c>
    </row>
    <row r="6849" spans="1:11" x14ac:dyDescent="0.45">
      <c r="A6849" s="10" t="s">
        <v>59</v>
      </c>
      <c r="B6849" s="20">
        <v>0.25</v>
      </c>
      <c r="C6849" s="19">
        <v>28809</v>
      </c>
      <c r="D6849" s="19">
        <v>1338.906978</v>
      </c>
      <c r="E6849" s="23">
        <v>9.0399999999999994E-2</v>
      </c>
      <c r="F6849" s="23">
        <v>7.9000000000000001E-2</v>
      </c>
      <c r="G6849" s="17">
        <v>0.762227082</v>
      </c>
      <c r="H6849" s="17">
        <v>0.237772918</v>
      </c>
      <c r="I6849" s="17">
        <v>0.72322202999999996</v>
      </c>
      <c r="J6849" s="17">
        <v>0.27553514800000001</v>
      </c>
      <c r="K6849" s="17">
        <v>1.24E-3</v>
      </c>
    </row>
    <row r="6850" spans="1:11" x14ac:dyDescent="0.45">
      <c r="A6850" s="10" t="s">
        <v>59</v>
      </c>
      <c r="B6850" s="20">
        <v>0.26</v>
      </c>
      <c r="C6850" s="19">
        <v>29923</v>
      </c>
      <c r="D6850" s="19">
        <v>1441.211536</v>
      </c>
      <c r="E6850" s="23">
        <v>9.3399999999999997E-2</v>
      </c>
      <c r="F6850" s="23">
        <v>8.1699999999999995E-2</v>
      </c>
      <c r="G6850" s="17">
        <v>0.75520502599999995</v>
      </c>
      <c r="H6850" s="17">
        <v>0.244794974</v>
      </c>
      <c r="I6850" s="17">
        <v>0.73617365499999998</v>
      </c>
      <c r="J6850" s="17">
        <v>0.26266350999999999</v>
      </c>
      <c r="K6850" s="17">
        <v>1.16E-3</v>
      </c>
    </row>
    <row r="6851" spans="1:11" x14ac:dyDescent="0.45">
      <c r="A6851" s="10" t="s">
        <v>59</v>
      </c>
      <c r="B6851" s="20">
        <v>0.27</v>
      </c>
      <c r="C6851" s="19">
        <v>31074</v>
      </c>
      <c r="D6851" s="19">
        <v>1550.2918360000001</v>
      </c>
      <c r="E6851" s="23">
        <v>9.6500000000000002E-2</v>
      </c>
      <c r="F6851" s="23">
        <v>8.4699999999999998E-2</v>
      </c>
      <c r="G6851" s="17">
        <v>0.75294458399999997</v>
      </c>
      <c r="H6851" s="17">
        <v>0.247055416</v>
      </c>
      <c r="I6851" s="17">
        <v>0.747895384</v>
      </c>
      <c r="J6851" s="17">
        <v>0.25102721500000003</v>
      </c>
      <c r="K6851" s="17">
        <v>1.08E-3</v>
      </c>
    </row>
    <row r="6852" spans="1:11" x14ac:dyDescent="0.45">
      <c r="A6852" s="10" t="s">
        <v>59</v>
      </c>
      <c r="B6852" s="20">
        <v>0.28000000000000003</v>
      </c>
      <c r="C6852" s="19">
        <v>32317</v>
      </c>
      <c r="D6852" s="19">
        <v>1672.8428280000001</v>
      </c>
      <c r="E6852" s="23">
        <v>0.100595855</v>
      </c>
      <c r="F6852" s="23">
        <v>8.7900000000000006E-2</v>
      </c>
      <c r="G6852" s="17">
        <v>0.75044094400000005</v>
      </c>
      <c r="H6852" s="17">
        <v>0.249559056</v>
      </c>
      <c r="I6852" s="17">
        <v>0.76257388299999995</v>
      </c>
      <c r="J6852" s="17">
        <v>0.23642575199999999</v>
      </c>
      <c r="K6852" s="17">
        <v>1E-3</v>
      </c>
    </row>
    <row r="6853" spans="1:11" x14ac:dyDescent="0.45">
      <c r="A6853" s="10" t="s">
        <v>59</v>
      </c>
      <c r="B6853" s="20">
        <v>0.28999999999999998</v>
      </c>
      <c r="C6853" s="19">
        <v>33434</v>
      </c>
      <c r="D6853" s="19">
        <v>1787.614932</v>
      </c>
      <c r="E6853" s="23">
        <v>0.10429764699999999</v>
      </c>
      <c r="F6853" s="23">
        <v>9.0999999999999998E-2</v>
      </c>
      <c r="G6853" s="17">
        <v>0.74917748399999995</v>
      </c>
      <c r="H6853" s="17">
        <v>0.250822516</v>
      </c>
      <c r="I6853" s="17">
        <v>0.77173612199999997</v>
      </c>
      <c r="J6853" s="17">
        <v>0.22732804100000001</v>
      </c>
      <c r="K6853" s="17">
        <v>9.3599999999999998E-4</v>
      </c>
    </row>
    <row r="6854" spans="1:11" x14ac:dyDescent="0.45">
      <c r="A6854" s="10" t="s">
        <v>59</v>
      </c>
      <c r="B6854" s="20">
        <v>0.3</v>
      </c>
      <c r="C6854" s="19">
        <v>34451</v>
      </c>
      <c r="D6854" s="19">
        <v>1895.386882</v>
      </c>
      <c r="E6854" s="23">
        <v>0.10751938</v>
      </c>
      <c r="F6854" s="23">
        <v>9.3700000000000006E-2</v>
      </c>
      <c r="G6854" s="17">
        <v>0.74502917199999996</v>
      </c>
      <c r="H6854" s="17">
        <v>0.25497082799999998</v>
      </c>
      <c r="I6854" s="17">
        <v>0.78266605099999997</v>
      </c>
      <c r="J6854" s="17">
        <v>0.21643522000000001</v>
      </c>
      <c r="K6854" s="17">
        <v>8.9899999999999995E-4</v>
      </c>
    </row>
    <row r="6855" spans="1:11" x14ac:dyDescent="0.45">
      <c r="A6855" s="10" t="s">
        <v>59</v>
      </c>
      <c r="B6855" s="20">
        <v>0.31</v>
      </c>
      <c r="C6855" s="19">
        <v>35584</v>
      </c>
      <c r="D6855" s="19">
        <v>2018.7645849999999</v>
      </c>
      <c r="E6855" s="23">
        <v>0.11032372999999999</v>
      </c>
      <c r="F6855" s="23">
        <v>9.6799999999999997E-2</v>
      </c>
      <c r="G6855" s="17">
        <v>0.74671200500000001</v>
      </c>
      <c r="H6855" s="17">
        <v>0.25328799499999999</v>
      </c>
      <c r="I6855" s="17">
        <v>0.78879536800000005</v>
      </c>
      <c r="J6855" s="17">
        <v>0.21035994199999999</v>
      </c>
      <c r="K6855" s="17">
        <v>8.4500000000000005E-4</v>
      </c>
    </row>
    <row r="6856" spans="1:11" x14ac:dyDescent="0.45">
      <c r="A6856" s="10" t="s">
        <v>59</v>
      </c>
      <c r="B6856" s="20">
        <v>0.32</v>
      </c>
      <c r="C6856" s="19">
        <v>36698</v>
      </c>
      <c r="D6856" s="19">
        <v>2143.7205829999998</v>
      </c>
      <c r="E6856" s="23">
        <v>0.11408707999999999</v>
      </c>
      <c r="F6856" s="23">
        <v>9.98E-2</v>
      </c>
      <c r="G6856" s="17">
        <v>0.74538121999999996</v>
      </c>
      <c r="H6856" s="17">
        <v>0.25461877999999999</v>
      </c>
      <c r="I6856" s="17">
        <v>0.80008309799999999</v>
      </c>
      <c r="J6856" s="17">
        <v>0.19912160400000001</v>
      </c>
      <c r="K6856" s="17">
        <v>7.9500000000000003E-4</v>
      </c>
    </row>
    <row r="6857" spans="1:11" x14ac:dyDescent="0.45">
      <c r="A6857" s="10" t="s">
        <v>59</v>
      </c>
      <c r="B6857" s="20">
        <v>0.33</v>
      </c>
      <c r="C6857" s="19">
        <v>37784</v>
      </c>
      <c r="D6857" s="19">
        <v>2269.5448630000001</v>
      </c>
      <c r="E6857" s="23">
        <v>0.117724679</v>
      </c>
      <c r="F6857" s="23">
        <v>0.102856267</v>
      </c>
      <c r="G6857" s="17">
        <v>0.74412449700000005</v>
      </c>
      <c r="H6857" s="17">
        <v>0.255875503</v>
      </c>
      <c r="I6857" s="17">
        <v>0.81069481099999996</v>
      </c>
      <c r="J6857" s="17">
        <v>0.188554373</v>
      </c>
      <c r="K6857" s="17">
        <v>7.5100000000000004E-4</v>
      </c>
    </row>
    <row r="6858" spans="1:11" x14ac:dyDescent="0.45">
      <c r="A6858" s="10" t="s">
        <v>59</v>
      </c>
      <c r="B6858" s="20">
        <v>0.34</v>
      </c>
      <c r="C6858" s="19">
        <v>38970</v>
      </c>
      <c r="D6858" s="19">
        <v>2411.5256049999998</v>
      </c>
      <c r="E6858" s="23">
        <v>0.123265342</v>
      </c>
      <c r="F6858" s="23">
        <v>0.10589109400000001</v>
      </c>
      <c r="G6858" s="17">
        <v>0.74362329999999999</v>
      </c>
      <c r="H6858" s="17">
        <v>0.25637670000000001</v>
      </c>
      <c r="I6858" s="17">
        <v>0.81565973800000002</v>
      </c>
      <c r="J6858" s="17">
        <v>0.183631343</v>
      </c>
      <c r="K6858" s="17">
        <v>7.0899999999999999E-4</v>
      </c>
    </row>
    <row r="6859" spans="1:11" x14ac:dyDescent="0.45">
      <c r="A6859" s="10" t="s">
        <v>59</v>
      </c>
      <c r="B6859" s="20">
        <v>0.35</v>
      </c>
      <c r="C6859" s="19">
        <v>40076</v>
      </c>
      <c r="D6859" s="19">
        <v>2550.0788050000001</v>
      </c>
      <c r="E6859" s="23">
        <v>0.126976476</v>
      </c>
      <c r="F6859" s="23">
        <v>0.108902917</v>
      </c>
      <c r="G6859" s="17">
        <v>0.74243936499999996</v>
      </c>
      <c r="H6859" s="17">
        <v>0.25756063499999998</v>
      </c>
      <c r="I6859" s="17">
        <v>0.824152</v>
      </c>
      <c r="J6859" s="17">
        <v>0.17517761500000001</v>
      </c>
      <c r="K6859" s="17">
        <v>6.7000000000000002E-4</v>
      </c>
    </row>
    <row r="6860" spans="1:11" x14ac:dyDescent="0.45">
      <c r="A6860" s="10" t="s">
        <v>59</v>
      </c>
      <c r="B6860" s="20">
        <v>0.36</v>
      </c>
      <c r="C6860" s="19">
        <v>41240</v>
      </c>
      <c r="D6860" s="19">
        <v>2699.4924139999998</v>
      </c>
      <c r="E6860" s="23">
        <v>0.130348716</v>
      </c>
      <c r="F6860" s="23">
        <v>0.112435191</v>
      </c>
      <c r="G6860" s="17">
        <v>0.74173132900000005</v>
      </c>
      <c r="H6860" s="17">
        <v>0.25826867100000001</v>
      </c>
      <c r="I6860" s="17">
        <v>0.83257246100000004</v>
      </c>
      <c r="J6860" s="17">
        <v>0.16679587400000001</v>
      </c>
      <c r="K6860" s="17">
        <v>6.3199999999999997E-4</v>
      </c>
    </row>
    <row r="6861" spans="1:11" x14ac:dyDescent="0.45">
      <c r="A6861" s="10" t="s">
        <v>59</v>
      </c>
      <c r="B6861" s="20">
        <v>0.37</v>
      </c>
      <c r="C6861" s="19">
        <v>42349</v>
      </c>
      <c r="D6861" s="19">
        <v>2846.4938630000001</v>
      </c>
      <c r="E6861" s="23">
        <v>0.134970801</v>
      </c>
      <c r="F6861" s="23">
        <v>0.11580426000000001</v>
      </c>
      <c r="G6861" s="17">
        <v>0.73869512900000001</v>
      </c>
      <c r="H6861" s="17">
        <v>0.26130487099999999</v>
      </c>
      <c r="I6861" s="17">
        <v>0.83997047400000002</v>
      </c>
      <c r="J6861" s="17">
        <v>0.15940780099999999</v>
      </c>
      <c r="K6861" s="17">
        <v>6.2200000000000005E-4</v>
      </c>
    </row>
    <row r="6862" spans="1:11" x14ac:dyDescent="0.45">
      <c r="A6862" s="10" t="s">
        <v>59</v>
      </c>
      <c r="B6862" s="20">
        <v>0.38</v>
      </c>
      <c r="C6862" s="19">
        <v>43495</v>
      </c>
      <c r="D6862" s="19">
        <v>3004.417062</v>
      </c>
      <c r="E6862" s="23">
        <v>0.140756833</v>
      </c>
      <c r="F6862" s="23">
        <v>0.119199572</v>
      </c>
      <c r="G6862" s="17">
        <v>0.73590067800000003</v>
      </c>
      <c r="H6862" s="17">
        <v>0.26409932200000003</v>
      </c>
      <c r="I6862" s="17">
        <v>0.84654472700000005</v>
      </c>
      <c r="J6862" s="17">
        <v>0.15286772700000001</v>
      </c>
      <c r="K6862" s="17">
        <v>5.8799999999999998E-4</v>
      </c>
    </row>
    <row r="6863" spans="1:11" x14ac:dyDescent="0.45">
      <c r="A6863" s="10" t="s">
        <v>59</v>
      </c>
      <c r="B6863" s="20">
        <v>0.39</v>
      </c>
      <c r="C6863" s="19">
        <v>44621</v>
      </c>
      <c r="D6863" s="19">
        <v>3165.8794509999998</v>
      </c>
      <c r="E6863" s="23">
        <v>0.14598813999999999</v>
      </c>
      <c r="F6863" s="23">
        <v>0.12290662300000001</v>
      </c>
      <c r="G6863" s="17">
        <v>0.73476614200000001</v>
      </c>
      <c r="H6863" s="17">
        <v>0.26523385799999999</v>
      </c>
      <c r="I6863" s="17">
        <v>0.85404896500000005</v>
      </c>
      <c r="J6863" s="17">
        <v>0.14539348599999999</v>
      </c>
      <c r="K6863" s="17">
        <v>5.5800000000000001E-4</v>
      </c>
    </row>
    <row r="6864" spans="1:11" x14ac:dyDescent="0.45">
      <c r="A6864" s="10" t="s">
        <v>59</v>
      </c>
      <c r="B6864" s="20">
        <v>0.4</v>
      </c>
      <c r="C6864" s="19">
        <v>45755</v>
      </c>
      <c r="D6864" s="19">
        <v>3334.555327</v>
      </c>
      <c r="E6864" s="23">
        <v>0.15075263</v>
      </c>
      <c r="F6864" s="23">
        <v>0.12658803399999999</v>
      </c>
      <c r="G6864" s="17">
        <v>0.73441153999999997</v>
      </c>
      <c r="H6864" s="17">
        <v>0.26558846000000003</v>
      </c>
      <c r="I6864" s="17">
        <v>0.85988898899999999</v>
      </c>
      <c r="J6864" s="17">
        <v>0.13958109499999999</v>
      </c>
      <c r="K6864" s="17">
        <v>5.2999999999999998E-4</v>
      </c>
    </row>
    <row r="6865" spans="1:11" x14ac:dyDescent="0.45">
      <c r="A6865" s="10" t="s">
        <v>59</v>
      </c>
      <c r="B6865" s="20">
        <v>0.41</v>
      </c>
      <c r="C6865" s="19">
        <v>46891</v>
      </c>
      <c r="D6865" s="19">
        <v>3509.0205660000001</v>
      </c>
      <c r="E6865" s="23">
        <v>0.15654765600000001</v>
      </c>
      <c r="F6865" s="23">
        <v>0.13049723299999999</v>
      </c>
      <c r="G6865" s="17">
        <v>0.73263526000000001</v>
      </c>
      <c r="H6865" s="17">
        <v>0.26736473999999999</v>
      </c>
      <c r="I6865" s="17">
        <v>0.86600413300000001</v>
      </c>
      <c r="J6865" s="17">
        <v>0.13349206199999999</v>
      </c>
      <c r="K6865" s="17">
        <v>5.04E-4</v>
      </c>
    </row>
    <row r="6866" spans="1:11" x14ac:dyDescent="0.45">
      <c r="A6866" s="10" t="s">
        <v>59</v>
      </c>
      <c r="B6866" s="20">
        <v>0.42</v>
      </c>
      <c r="C6866" s="19">
        <v>48015</v>
      </c>
      <c r="D6866" s="19">
        <v>3687.482454</v>
      </c>
      <c r="E6866" s="23">
        <v>0.16046492500000001</v>
      </c>
      <c r="F6866" s="23">
        <v>0.13460549399999999</v>
      </c>
      <c r="G6866" s="17">
        <v>0.72895969999999999</v>
      </c>
      <c r="H6866" s="17">
        <v>0.27104030000000001</v>
      </c>
      <c r="I6866" s="17">
        <v>0.87127447199999997</v>
      </c>
      <c r="J6866" s="17">
        <v>0.128239309</v>
      </c>
      <c r="K6866" s="17">
        <v>4.86E-4</v>
      </c>
    </row>
    <row r="6867" spans="1:11" x14ac:dyDescent="0.45">
      <c r="A6867" s="10" t="s">
        <v>59</v>
      </c>
      <c r="B6867" s="20">
        <v>0.43</v>
      </c>
      <c r="C6867" s="19">
        <v>49129</v>
      </c>
      <c r="D6867" s="19">
        <v>3868.8211820000001</v>
      </c>
      <c r="E6867" s="23">
        <v>0.16632034000000001</v>
      </c>
      <c r="F6867" s="23">
        <v>0.13857833</v>
      </c>
      <c r="G6867" s="17">
        <v>0.72812391899999995</v>
      </c>
      <c r="H6867" s="17">
        <v>0.27187608099999999</v>
      </c>
      <c r="I6867" s="17">
        <v>0.87668382899999997</v>
      </c>
      <c r="J6867" s="17">
        <v>0.122851513</v>
      </c>
      <c r="K6867" s="17">
        <v>4.6500000000000003E-4</v>
      </c>
    </row>
    <row r="6868" spans="1:11" x14ac:dyDescent="0.45">
      <c r="A6868" s="10" t="s">
        <v>59</v>
      </c>
      <c r="B6868" s="20">
        <v>0.44</v>
      </c>
      <c r="C6868" s="19">
        <v>50187</v>
      </c>
      <c r="D6868" s="19">
        <v>4047.2954370000002</v>
      </c>
      <c r="E6868" s="23">
        <v>0.171468974</v>
      </c>
      <c r="F6868" s="23">
        <v>0.14294770200000001</v>
      </c>
      <c r="G6868" s="17">
        <v>0.72879430899999997</v>
      </c>
      <c r="H6868" s="17">
        <v>0.27120569100000003</v>
      </c>
      <c r="I6868" s="17">
        <v>0.88161972200000005</v>
      </c>
      <c r="J6868" s="17">
        <v>0.117935552</v>
      </c>
      <c r="K6868" s="17">
        <v>4.4499999999999997E-4</v>
      </c>
    </row>
    <row r="6869" spans="1:11" x14ac:dyDescent="0.45">
      <c r="A6869" s="10" t="s">
        <v>59</v>
      </c>
      <c r="B6869" s="20">
        <v>0.45</v>
      </c>
      <c r="C6869" s="19">
        <v>51410</v>
      </c>
      <c r="D6869" s="19">
        <v>4260.1175700000003</v>
      </c>
      <c r="E6869" s="23">
        <v>0.17718314299999999</v>
      </c>
      <c r="F6869" s="23">
        <v>0.147184124</v>
      </c>
      <c r="G6869" s="17">
        <v>0.72894378500000001</v>
      </c>
      <c r="H6869" s="17">
        <v>0.27105621499999999</v>
      </c>
      <c r="I6869" s="17">
        <v>0.88711922700000001</v>
      </c>
      <c r="J6869" s="17">
        <v>0.11243547600000001</v>
      </c>
      <c r="K6869" s="17">
        <v>4.4499999999999997E-4</v>
      </c>
    </row>
    <row r="6870" spans="1:11" x14ac:dyDescent="0.45">
      <c r="A6870" s="10" t="s">
        <v>59</v>
      </c>
      <c r="B6870" s="20">
        <v>0.46</v>
      </c>
      <c r="C6870" s="19">
        <v>52519</v>
      </c>
      <c r="D6870" s="19">
        <v>4459.5748979999998</v>
      </c>
      <c r="E6870" s="23">
        <v>0.18190447600000001</v>
      </c>
      <c r="F6870" s="23">
        <v>0.151580463</v>
      </c>
      <c r="G6870" s="17">
        <v>0.72906948000000005</v>
      </c>
      <c r="H6870" s="17">
        <v>0.27093052000000001</v>
      </c>
      <c r="I6870" s="17">
        <v>0.89125781500000001</v>
      </c>
      <c r="J6870" s="17">
        <v>0.108315731</v>
      </c>
      <c r="K6870" s="17">
        <v>4.26E-4</v>
      </c>
    </row>
    <row r="6871" spans="1:11" x14ac:dyDescent="0.45">
      <c r="A6871" s="10" t="s">
        <v>59</v>
      </c>
      <c r="B6871" s="20">
        <v>0.47</v>
      </c>
      <c r="C6871" s="19">
        <v>53655</v>
      </c>
      <c r="D6871" s="19">
        <v>4669.3620360000004</v>
      </c>
      <c r="E6871" s="23">
        <v>0.18832981900000001</v>
      </c>
      <c r="F6871" s="23">
        <v>0.156043881</v>
      </c>
      <c r="G6871" s="17">
        <v>0.73104091000000004</v>
      </c>
      <c r="H6871" s="17">
        <v>0.26895909000000001</v>
      </c>
      <c r="I6871" s="17">
        <v>0.895798345</v>
      </c>
      <c r="J6871" s="17">
        <v>0.103793971</v>
      </c>
      <c r="K6871" s="17">
        <v>4.08E-4</v>
      </c>
    </row>
    <row r="6872" spans="1:11" x14ac:dyDescent="0.45">
      <c r="A6872" s="10" t="s">
        <v>59</v>
      </c>
      <c r="B6872" s="20">
        <v>0.48</v>
      </c>
      <c r="C6872" s="19">
        <v>54797</v>
      </c>
      <c r="D6872" s="19">
        <v>4887.4780469999996</v>
      </c>
      <c r="E6872" s="23">
        <v>0.194567507</v>
      </c>
      <c r="F6872" s="23">
        <v>0.16053203199999999</v>
      </c>
      <c r="G6872" s="17">
        <v>0.73104367000000003</v>
      </c>
      <c r="H6872" s="17">
        <v>0.26895633000000002</v>
      </c>
      <c r="I6872" s="17">
        <v>0.89839340300000003</v>
      </c>
      <c r="J6872" s="17">
        <v>0.10121656800000001</v>
      </c>
      <c r="K6872" s="17">
        <v>3.8999999999999999E-4</v>
      </c>
    </row>
    <row r="6873" spans="1:11" x14ac:dyDescent="0.45">
      <c r="A6873" s="10" t="s">
        <v>59</v>
      </c>
      <c r="B6873" s="20">
        <v>0.49</v>
      </c>
      <c r="C6873" s="19">
        <v>55896</v>
      </c>
      <c r="D6873" s="19">
        <v>5106.087485</v>
      </c>
      <c r="E6873" s="23">
        <v>0.20243552500000001</v>
      </c>
      <c r="F6873" s="23">
        <v>0.165318824</v>
      </c>
      <c r="G6873" s="17">
        <v>0.73223486500000001</v>
      </c>
      <c r="H6873" s="17">
        <v>0.26776513499999999</v>
      </c>
      <c r="I6873" s="17">
        <v>0.90207584100000004</v>
      </c>
      <c r="J6873" s="17">
        <v>9.7600000000000006E-2</v>
      </c>
      <c r="K6873" s="17">
        <v>3.7399999999999998E-4</v>
      </c>
    </row>
    <row r="6874" spans="1:11" x14ac:dyDescent="0.45">
      <c r="A6874" s="10" t="s">
        <v>59</v>
      </c>
      <c r="B6874" s="20">
        <v>0.5</v>
      </c>
      <c r="C6874" s="19">
        <v>57047</v>
      </c>
      <c r="D6874" s="19">
        <v>5341.979687</v>
      </c>
      <c r="E6874" s="23">
        <v>0.20812802699999999</v>
      </c>
      <c r="F6874" s="23">
        <v>0.170357115</v>
      </c>
      <c r="G6874" s="17">
        <v>0.73148456500000003</v>
      </c>
      <c r="H6874" s="17">
        <v>0.26851543500000002</v>
      </c>
      <c r="I6874" s="17">
        <v>0.90617345699999996</v>
      </c>
      <c r="J6874" s="17">
        <v>9.35E-2</v>
      </c>
      <c r="K6874" s="17">
        <v>3.5799999999999997E-4</v>
      </c>
    </row>
    <row r="6875" spans="1:11" x14ac:dyDescent="0.45">
      <c r="A6875" s="10" t="s">
        <v>59</v>
      </c>
      <c r="B6875" s="20">
        <v>0.51</v>
      </c>
      <c r="C6875" s="19">
        <v>58158</v>
      </c>
      <c r="D6875" s="19">
        <v>5577.0132320000002</v>
      </c>
      <c r="E6875" s="23">
        <v>0.216299572</v>
      </c>
      <c r="F6875" s="23">
        <v>0.175280874</v>
      </c>
      <c r="G6875" s="17">
        <v>0.73124935499999999</v>
      </c>
      <c r="H6875" s="17">
        <v>0.26875064500000001</v>
      </c>
      <c r="I6875" s="17">
        <v>0.90821545999999997</v>
      </c>
      <c r="J6875" s="17">
        <v>9.1399999999999995E-2</v>
      </c>
      <c r="K6875" s="17">
        <v>3.4499999999999998E-4</v>
      </c>
    </row>
    <row r="6876" spans="1:11" x14ac:dyDescent="0.45">
      <c r="A6876" s="10" t="s">
        <v>59</v>
      </c>
      <c r="B6876" s="20">
        <v>0.52</v>
      </c>
      <c r="C6876" s="19">
        <v>59323</v>
      </c>
      <c r="D6876" s="19">
        <v>5833.0510649999997</v>
      </c>
      <c r="E6876" s="23">
        <v>0.223113862</v>
      </c>
      <c r="F6876" s="23">
        <v>0.180094069</v>
      </c>
      <c r="G6876" s="17">
        <v>0.73145323100000004</v>
      </c>
      <c r="H6876" s="17">
        <v>0.26854676900000002</v>
      </c>
      <c r="I6876" s="17">
        <v>0.911860369</v>
      </c>
      <c r="J6876" s="17">
        <v>8.7800000000000003E-2</v>
      </c>
      <c r="K6876" s="17">
        <v>3.3500000000000001E-4</v>
      </c>
    </row>
    <row r="6877" spans="1:11" x14ac:dyDescent="0.45">
      <c r="A6877" s="10" t="s">
        <v>59</v>
      </c>
      <c r="B6877" s="20">
        <v>0.53</v>
      </c>
      <c r="C6877" s="19">
        <v>60429</v>
      </c>
      <c r="D6877" s="19">
        <v>6084.9829030000001</v>
      </c>
      <c r="E6877" s="23">
        <v>0.23149307799999999</v>
      </c>
      <c r="F6877" s="23">
        <v>0.18589228199999999</v>
      </c>
      <c r="G6877" s="17">
        <v>0.72859057699999996</v>
      </c>
      <c r="H6877" s="17">
        <v>0.27140942299999998</v>
      </c>
      <c r="I6877" s="17">
        <v>0.91469864599999995</v>
      </c>
      <c r="J6877" s="17">
        <v>8.5000000000000006E-2</v>
      </c>
      <c r="K6877" s="17">
        <v>3.2200000000000002E-4</v>
      </c>
    </row>
    <row r="6878" spans="1:11" x14ac:dyDescent="0.45">
      <c r="A6878" s="10" t="s">
        <v>59</v>
      </c>
      <c r="B6878" s="20">
        <v>0.54</v>
      </c>
      <c r="C6878" s="19">
        <v>61581</v>
      </c>
      <c r="D6878" s="19">
        <v>6356.8950629999999</v>
      </c>
      <c r="E6878" s="23">
        <v>0.24172793400000001</v>
      </c>
      <c r="F6878" s="23">
        <v>0.19142394900000001</v>
      </c>
      <c r="G6878" s="17">
        <v>0.72863383199999998</v>
      </c>
      <c r="H6878" s="17">
        <v>0.27136616800000002</v>
      </c>
      <c r="I6878" s="17">
        <v>0.91748704800000003</v>
      </c>
      <c r="J6878" s="17">
        <v>8.2199999999999995E-2</v>
      </c>
      <c r="K6878" s="17">
        <v>3.19E-4</v>
      </c>
    </row>
    <row r="6879" spans="1:11" x14ac:dyDescent="0.45">
      <c r="A6879" s="10" t="s">
        <v>59</v>
      </c>
      <c r="B6879" s="20">
        <v>0.55000000000000004</v>
      </c>
      <c r="C6879" s="19">
        <v>62685</v>
      </c>
      <c r="D6879" s="19">
        <v>6629.5709829999996</v>
      </c>
      <c r="E6879" s="23">
        <v>0.25130760800000002</v>
      </c>
      <c r="F6879" s="23">
        <v>0.197370195</v>
      </c>
      <c r="G6879" s="17">
        <v>0.728531547</v>
      </c>
      <c r="H6879" s="17">
        <v>0.271468453</v>
      </c>
      <c r="I6879" s="17">
        <v>0.91969414100000002</v>
      </c>
      <c r="J6879" s="17">
        <v>0.08</v>
      </c>
      <c r="K6879" s="17">
        <v>3.0600000000000001E-4</v>
      </c>
    </row>
    <row r="6880" spans="1:11" x14ac:dyDescent="0.45">
      <c r="A6880" s="10" t="s">
        <v>59</v>
      </c>
      <c r="B6880" s="20">
        <v>0.56000000000000005</v>
      </c>
      <c r="C6880" s="19">
        <v>63914</v>
      </c>
      <c r="D6880" s="19">
        <v>6943.9900159999997</v>
      </c>
      <c r="E6880" s="23">
        <v>0.26023733999999998</v>
      </c>
      <c r="F6880" s="23">
        <v>0.20383148400000001</v>
      </c>
      <c r="G6880" s="17">
        <v>0.72696122900000004</v>
      </c>
      <c r="H6880" s="17">
        <v>0.27303877100000001</v>
      </c>
      <c r="I6880" s="17">
        <v>0.92298244900000004</v>
      </c>
      <c r="J6880" s="17">
        <v>7.6700000000000004E-2</v>
      </c>
      <c r="K6880" s="17">
        <v>2.9300000000000002E-4</v>
      </c>
    </row>
    <row r="6881" spans="1:11" x14ac:dyDescent="0.45">
      <c r="A6881" s="10" t="s">
        <v>59</v>
      </c>
      <c r="B6881" s="20">
        <v>0.56999999999999995</v>
      </c>
      <c r="C6881" s="19">
        <v>65053</v>
      </c>
      <c r="D6881" s="19">
        <v>7247.0197189999999</v>
      </c>
      <c r="E6881" s="23">
        <v>0.27237458799999997</v>
      </c>
      <c r="F6881" s="23">
        <v>0.21064807799999999</v>
      </c>
      <c r="G6881" s="17">
        <v>0.72579281500000004</v>
      </c>
      <c r="H6881" s="17">
        <v>0.27420718500000002</v>
      </c>
      <c r="I6881" s="17">
        <v>0.92603873199999998</v>
      </c>
      <c r="J6881" s="17">
        <v>7.3700000000000002E-2</v>
      </c>
      <c r="K6881" s="17">
        <v>2.7999999999999998E-4</v>
      </c>
    </row>
    <row r="6882" spans="1:11" x14ac:dyDescent="0.45">
      <c r="A6882" s="10" t="s">
        <v>59</v>
      </c>
      <c r="B6882" s="20">
        <v>0.57999999999999996</v>
      </c>
      <c r="C6882" s="19">
        <v>66215</v>
      </c>
      <c r="D6882" s="19">
        <v>7569.5598609999997</v>
      </c>
      <c r="E6882" s="23">
        <v>0.28312149199999997</v>
      </c>
      <c r="F6882" s="23">
        <v>0.21738986599999999</v>
      </c>
      <c r="G6882" s="17">
        <v>0.72504719500000003</v>
      </c>
      <c r="H6882" s="17">
        <v>0.27495280500000002</v>
      </c>
      <c r="I6882" s="17">
        <v>0.92818002600000005</v>
      </c>
      <c r="J6882" s="17">
        <v>7.1499999999999994E-2</v>
      </c>
      <c r="K6882" s="17">
        <v>2.7300000000000002E-4</v>
      </c>
    </row>
    <row r="6883" spans="1:11" x14ac:dyDescent="0.45">
      <c r="A6883" s="10" t="s">
        <v>59</v>
      </c>
      <c r="B6883" s="20">
        <v>0.59</v>
      </c>
      <c r="C6883" s="19">
        <v>67300</v>
      </c>
      <c r="D6883" s="19">
        <v>7882.1645140000001</v>
      </c>
      <c r="E6883" s="23">
        <v>0.29341388899999998</v>
      </c>
      <c r="F6883" s="23">
        <v>0.223896436</v>
      </c>
      <c r="G6883" s="17">
        <v>0.72641901900000005</v>
      </c>
      <c r="H6883" s="17">
        <v>0.273580981</v>
      </c>
      <c r="I6883" s="17">
        <v>0.93044636300000005</v>
      </c>
      <c r="J6883" s="17">
        <v>6.93E-2</v>
      </c>
      <c r="K6883" s="17">
        <v>2.7E-4</v>
      </c>
    </row>
    <row r="6884" spans="1:11" x14ac:dyDescent="0.45">
      <c r="A6884" s="10" t="s">
        <v>59</v>
      </c>
      <c r="B6884" s="20">
        <v>0.6</v>
      </c>
      <c r="C6884" s="19">
        <v>68354</v>
      </c>
      <c r="D6884" s="19">
        <v>8197.0674180000005</v>
      </c>
      <c r="E6884" s="23">
        <v>0.30268235700000001</v>
      </c>
      <c r="F6884" s="23">
        <v>0.230858018</v>
      </c>
      <c r="G6884" s="17">
        <v>0.72722883800000004</v>
      </c>
      <c r="H6884" s="17">
        <v>0.27277116200000001</v>
      </c>
      <c r="I6884" s="17">
        <v>0.93272344799999996</v>
      </c>
      <c r="J6884" s="17">
        <v>6.7000000000000004E-2</v>
      </c>
      <c r="K6884" s="17">
        <v>2.5999999999999998E-4</v>
      </c>
    </row>
    <row r="6885" spans="1:11" x14ac:dyDescent="0.45">
      <c r="A6885" s="10" t="s">
        <v>59</v>
      </c>
      <c r="B6885" s="20">
        <v>0.61</v>
      </c>
      <c r="C6885" s="19">
        <v>69469</v>
      </c>
      <c r="D6885" s="19">
        <v>8540.7170669999996</v>
      </c>
      <c r="E6885" s="23">
        <v>0.311947951</v>
      </c>
      <c r="F6885" s="23">
        <v>0.23824672399999999</v>
      </c>
      <c r="G6885" s="17">
        <v>0.72675581899999997</v>
      </c>
      <c r="H6885" s="17">
        <v>0.27324418099999997</v>
      </c>
      <c r="I6885" s="17">
        <v>0.93552483500000005</v>
      </c>
      <c r="J6885" s="17">
        <v>6.4199999999999993E-2</v>
      </c>
      <c r="K6885" s="17">
        <v>2.4899999999999998E-4</v>
      </c>
    </row>
    <row r="6886" spans="1:11" x14ac:dyDescent="0.45">
      <c r="A6886" s="10" t="s">
        <v>59</v>
      </c>
      <c r="B6886" s="20">
        <v>0.62</v>
      </c>
      <c r="C6886" s="19">
        <v>70623</v>
      </c>
      <c r="D6886" s="19">
        <v>8907.2679360000002</v>
      </c>
      <c r="E6886" s="23">
        <v>0.32353575000000001</v>
      </c>
      <c r="F6886" s="23">
        <v>0.24643554000000001</v>
      </c>
      <c r="G6886" s="17">
        <v>0.72626481499999995</v>
      </c>
      <c r="H6886" s="17">
        <v>0.27373518499999999</v>
      </c>
      <c r="I6886" s="17">
        <v>0.93804254399999998</v>
      </c>
      <c r="J6886" s="17">
        <v>6.1699999999999998E-2</v>
      </c>
      <c r="K6886" s="17">
        <v>2.3900000000000001E-4</v>
      </c>
    </row>
    <row r="6887" spans="1:11" x14ac:dyDescent="0.45">
      <c r="A6887" s="10" t="s">
        <v>59</v>
      </c>
      <c r="B6887" s="20">
        <v>0.63</v>
      </c>
      <c r="C6887" s="19">
        <v>71743</v>
      </c>
      <c r="D6887" s="19">
        <v>9276.5289670000002</v>
      </c>
      <c r="E6887" s="23">
        <v>0.33638789899999999</v>
      </c>
      <c r="F6887" s="23">
        <v>0.25443581500000001</v>
      </c>
      <c r="G6887" s="17">
        <v>0.72715108100000003</v>
      </c>
      <c r="H6887" s="17">
        <v>0.27284891900000002</v>
      </c>
      <c r="I6887" s="17">
        <v>0.94019650200000005</v>
      </c>
      <c r="J6887" s="17">
        <v>5.96E-2</v>
      </c>
      <c r="K6887" s="17">
        <v>2.3000000000000001E-4</v>
      </c>
    </row>
    <row r="6888" spans="1:11" x14ac:dyDescent="0.45">
      <c r="A6888" s="10" t="s">
        <v>59</v>
      </c>
      <c r="B6888" s="20">
        <v>0.64</v>
      </c>
      <c r="C6888" s="19">
        <v>72883</v>
      </c>
      <c r="D6888" s="19">
        <v>9668.6481070000009</v>
      </c>
      <c r="E6888" s="23">
        <v>0.35111521699999998</v>
      </c>
      <c r="F6888" s="23">
        <v>0.26285862100000001</v>
      </c>
      <c r="G6888" s="17">
        <v>0.72734382500000005</v>
      </c>
      <c r="H6888" s="17">
        <v>0.272656175</v>
      </c>
      <c r="I6888" s="17">
        <v>0.94240124599999997</v>
      </c>
      <c r="J6888" s="17">
        <v>5.74E-2</v>
      </c>
      <c r="K6888" s="17">
        <v>2.22E-4</v>
      </c>
    </row>
    <row r="6889" spans="1:11" x14ac:dyDescent="0.45">
      <c r="A6889" s="10" t="s">
        <v>59</v>
      </c>
      <c r="B6889" s="20">
        <v>0.65</v>
      </c>
      <c r="C6889" s="19">
        <v>74004</v>
      </c>
      <c r="D6889" s="19">
        <v>10071.93312</v>
      </c>
      <c r="E6889" s="23">
        <v>0.36753536799999997</v>
      </c>
      <c r="F6889" s="23">
        <v>0.271750414</v>
      </c>
      <c r="G6889" s="17">
        <v>0.72797416400000003</v>
      </c>
      <c r="H6889" s="17">
        <v>0.27202583600000002</v>
      </c>
      <c r="I6889" s="17">
        <v>0.94452873900000001</v>
      </c>
      <c r="J6889" s="17">
        <v>5.5300000000000002E-2</v>
      </c>
      <c r="K6889" s="17">
        <v>2.13E-4</v>
      </c>
    </row>
    <row r="6890" spans="1:11" x14ac:dyDescent="0.45">
      <c r="A6890" s="10" t="s">
        <v>59</v>
      </c>
      <c r="B6890" s="20">
        <v>0.66</v>
      </c>
      <c r="C6890" s="19">
        <v>75113</v>
      </c>
      <c r="D6890" s="19">
        <v>10487.487080000001</v>
      </c>
      <c r="E6890" s="23">
        <v>0.38401642600000002</v>
      </c>
      <c r="F6890" s="23">
        <v>0.281066545</v>
      </c>
      <c r="G6890" s="17">
        <v>0.729008294</v>
      </c>
      <c r="H6890" s="17">
        <v>0.270991706</v>
      </c>
      <c r="I6890" s="17">
        <v>0.94644141299999995</v>
      </c>
      <c r="J6890" s="17">
        <v>5.3400000000000003E-2</v>
      </c>
      <c r="K6890" s="17">
        <v>2.05E-4</v>
      </c>
    </row>
    <row r="6891" spans="1:11" x14ac:dyDescent="0.45">
      <c r="A6891" s="10" t="s">
        <v>59</v>
      </c>
      <c r="B6891" s="20">
        <v>0.67</v>
      </c>
      <c r="C6891" s="19">
        <v>76270</v>
      </c>
      <c r="D6891" s="19">
        <v>10940.05783</v>
      </c>
      <c r="E6891" s="23">
        <v>0.39670041499999997</v>
      </c>
      <c r="F6891" s="23">
        <v>0.29010148000000002</v>
      </c>
      <c r="G6891" s="17">
        <v>0.72952668200000004</v>
      </c>
      <c r="H6891" s="17">
        <v>0.27047331800000002</v>
      </c>
      <c r="I6891" s="17">
        <v>0.94856516599999996</v>
      </c>
      <c r="J6891" s="17">
        <v>5.1200000000000002E-2</v>
      </c>
      <c r="K6891" s="17">
        <v>1.9699999999999999E-4</v>
      </c>
    </row>
    <row r="6892" spans="1:11" x14ac:dyDescent="0.45">
      <c r="A6892" s="10" t="s">
        <v>59</v>
      </c>
      <c r="B6892" s="20">
        <v>0.68</v>
      </c>
      <c r="C6892" s="19">
        <v>77353</v>
      </c>
      <c r="D6892" s="19">
        <v>11379.573979999999</v>
      </c>
      <c r="E6892" s="23">
        <v>0.41442798400000003</v>
      </c>
      <c r="F6892" s="23">
        <v>0.30094918100000001</v>
      </c>
      <c r="G6892" s="17">
        <v>0.73023670699999998</v>
      </c>
      <c r="H6892" s="17">
        <v>0.26976329300000002</v>
      </c>
      <c r="I6892" s="17">
        <v>0.94983885499999998</v>
      </c>
      <c r="J6892" s="17">
        <v>0.05</v>
      </c>
      <c r="K6892" s="17">
        <v>1.9000000000000001E-4</v>
      </c>
    </row>
    <row r="6893" spans="1:11" x14ac:dyDescent="0.45">
      <c r="A6893" s="10" t="s">
        <v>59</v>
      </c>
      <c r="B6893" s="20">
        <v>0.69</v>
      </c>
      <c r="C6893" s="19">
        <v>78530</v>
      </c>
      <c r="D6893" s="19">
        <v>11877.44534</v>
      </c>
      <c r="E6893" s="23">
        <v>0.43145662299999998</v>
      </c>
      <c r="F6893" s="23">
        <v>0.31160400300000002</v>
      </c>
      <c r="G6893" s="17">
        <v>0.73109639599999998</v>
      </c>
      <c r="H6893" s="17">
        <v>0.26890360400000002</v>
      </c>
      <c r="I6893" s="17">
        <v>0.95172021200000001</v>
      </c>
      <c r="J6893" s="17">
        <v>4.8099999999999997E-2</v>
      </c>
      <c r="K6893" s="17">
        <v>1.83E-4</v>
      </c>
    </row>
    <row r="6894" spans="1:11" x14ac:dyDescent="0.45">
      <c r="A6894" s="10" t="s">
        <v>59</v>
      </c>
      <c r="B6894" s="20">
        <v>0.7</v>
      </c>
      <c r="C6894" s="19">
        <v>79598</v>
      </c>
      <c r="D6894" s="19">
        <v>12346.90575</v>
      </c>
      <c r="E6894" s="23">
        <v>0.45066098799999998</v>
      </c>
      <c r="F6894" s="23">
        <v>0.32255104699999998</v>
      </c>
      <c r="G6894" s="17">
        <v>0.73243046300000003</v>
      </c>
      <c r="H6894" s="17">
        <v>0.26756953700000002</v>
      </c>
      <c r="I6894" s="17">
        <v>0.95344240800000002</v>
      </c>
      <c r="J6894" s="17">
        <v>4.6399999999999997E-2</v>
      </c>
      <c r="K6894" s="17">
        <v>1.76E-4</v>
      </c>
    </row>
    <row r="6895" spans="1:11" x14ac:dyDescent="0.45">
      <c r="A6895" s="10" t="s">
        <v>59</v>
      </c>
      <c r="B6895" s="20">
        <v>0.71</v>
      </c>
      <c r="C6895" s="19">
        <v>80791</v>
      </c>
      <c r="D6895" s="19">
        <v>12895.825220000001</v>
      </c>
      <c r="E6895" s="23">
        <v>0.470819706</v>
      </c>
      <c r="F6895" s="23">
        <v>0.33370908700000002</v>
      </c>
      <c r="G6895" s="17">
        <v>0.73350992100000001</v>
      </c>
      <c r="H6895" s="17">
        <v>0.26649007899999999</v>
      </c>
      <c r="I6895" s="17">
        <v>0.95520396299999999</v>
      </c>
      <c r="J6895" s="17">
        <v>4.4600000000000001E-2</v>
      </c>
      <c r="K6895" s="17">
        <v>1.6899999999999999E-4</v>
      </c>
    </row>
    <row r="6896" spans="1:11" x14ac:dyDescent="0.45">
      <c r="A6896" s="10" t="s">
        <v>59</v>
      </c>
      <c r="B6896" s="20">
        <v>0.72</v>
      </c>
      <c r="C6896" s="19">
        <v>81904</v>
      </c>
      <c r="D6896" s="19">
        <v>13436.67232</v>
      </c>
      <c r="E6896" s="23">
        <v>0.49902966700000001</v>
      </c>
      <c r="F6896" s="23">
        <v>0.34596039200000001</v>
      </c>
      <c r="G6896" s="17">
        <v>0.73477485799999998</v>
      </c>
      <c r="H6896" s="17">
        <v>0.26522514200000002</v>
      </c>
      <c r="I6896" s="17">
        <v>0.95688689800000004</v>
      </c>
      <c r="J6896" s="17">
        <v>4.2999999999999997E-2</v>
      </c>
      <c r="K6896" s="17">
        <v>1.63E-4</v>
      </c>
    </row>
    <row r="6897" spans="1:11" x14ac:dyDescent="0.45">
      <c r="A6897" s="10" t="s">
        <v>59</v>
      </c>
      <c r="B6897" s="20">
        <v>0.73</v>
      </c>
      <c r="C6897" s="19">
        <v>83037</v>
      </c>
      <c r="D6897" s="19">
        <v>14011.16668</v>
      </c>
      <c r="E6897" s="23">
        <v>0.51707810499999995</v>
      </c>
      <c r="F6897" s="23">
        <v>0.35902645900000002</v>
      </c>
      <c r="G6897" s="17">
        <v>0.73416669700000003</v>
      </c>
      <c r="H6897" s="17">
        <v>0.26583330300000002</v>
      </c>
      <c r="I6897" s="17">
        <v>0.95817520099999998</v>
      </c>
      <c r="J6897" s="17">
        <v>4.1700000000000001E-2</v>
      </c>
      <c r="K6897" s="17">
        <v>1.56E-4</v>
      </c>
    </row>
    <row r="6898" spans="1:11" x14ac:dyDescent="0.45">
      <c r="A6898" s="10" t="s">
        <v>59</v>
      </c>
      <c r="B6898" s="20">
        <v>0.74</v>
      </c>
      <c r="C6898" s="19">
        <v>84166</v>
      </c>
      <c r="D6898" s="19">
        <v>14606.37592</v>
      </c>
      <c r="E6898" s="23">
        <v>0.53875187599999996</v>
      </c>
      <c r="F6898" s="23">
        <v>0.37263307699999998</v>
      </c>
      <c r="G6898" s="17">
        <v>0.73614048399999998</v>
      </c>
      <c r="H6898" s="17">
        <v>0.26385951600000002</v>
      </c>
      <c r="I6898" s="17">
        <v>0.95974622899999995</v>
      </c>
      <c r="J6898" s="17">
        <v>4.0099999999999997E-2</v>
      </c>
      <c r="K6898" s="17">
        <v>1.4999999999999999E-4</v>
      </c>
    </row>
    <row r="6899" spans="1:11" x14ac:dyDescent="0.45">
      <c r="A6899" s="10" t="s">
        <v>59</v>
      </c>
      <c r="B6899" s="20">
        <v>0.75</v>
      </c>
      <c r="C6899" s="19">
        <v>85312</v>
      </c>
      <c r="D6899" s="19">
        <v>15241.598749999999</v>
      </c>
      <c r="E6899" s="23">
        <v>0.57235894200000004</v>
      </c>
      <c r="F6899" s="23">
        <v>0.386114128</v>
      </c>
      <c r="G6899" s="17">
        <v>0.73758674000000002</v>
      </c>
      <c r="H6899" s="17">
        <v>0.26241325999999998</v>
      </c>
      <c r="I6899" s="17">
        <v>0.96124222999999998</v>
      </c>
      <c r="J6899" s="17">
        <v>3.8600000000000002E-2</v>
      </c>
      <c r="K6899" s="17">
        <v>1.44E-4</v>
      </c>
    </row>
    <row r="6900" spans="1:11" x14ac:dyDescent="0.45">
      <c r="A6900" s="10" t="s">
        <v>59</v>
      </c>
      <c r="B6900" s="20">
        <v>0.76</v>
      </c>
      <c r="C6900" s="19">
        <v>86441</v>
      </c>
      <c r="D6900" s="19">
        <v>15902.538850000001</v>
      </c>
      <c r="E6900" s="23">
        <v>0.60326263700000005</v>
      </c>
      <c r="F6900" s="23">
        <v>0.40171566600000003</v>
      </c>
      <c r="G6900" s="17">
        <v>0.73896646300000002</v>
      </c>
      <c r="H6900" s="17">
        <v>0.26103353699999998</v>
      </c>
      <c r="I6900" s="17">
        <v>0.96240020900000001</v>
      </c>
      <c r="J6900" s="17">
        <v>3.7499999999999999E-2</v>
      </c>
      <c r="K6900" s="17">
        <v>1.3899999999999999E-4</v>
      </c>
    </row>
    <row r="6901" spans="1:11" x14ac:dyDescent="0.45">
      <c r="A6901" s="10" t="s">
        <v>59</v>
      </c>
      <c r="B6901" s="20">
        <v>0.77</v>
      </c>
      <c r="C6901" s="19">
        <v>87572</v>
      </c>
      <c r="D6901" s="19">
        <v>16605.77074</v>
      </c>
      <c r="E6901" s="23">
        <v>0.643167877</v>
      </c>
      <c r="F6901" s="23">
        <v>0.41792973</v>
      </c>
      <c r="G6901" s="17">
        <v>0.74046498900000002</v>
      </c>
      <c r="H6901" s="17">
        <v>0.25953501099999998</v>
      </c>
      <c r="I6901" s="17">
        <v>0.96390746500000002</v>
      </c>
      <c r="J6901" s="17">
        <v>3.5999999999999997E-2</v>
      </c>
      <c r="K6901" s="17">
        <v>1.3300000000000001E-4</v>
      </c>
    </row>
    <row r="6902" spans="1:11" x14ac:dyDescent="0.45">
      <c r="A6902" s="10" t="s">
        <v>59</v>
      </c>
      <c r="B6902" s="20">
        <v>0.78</v>
      </c>
      <c r="C6902" s="19">
        <v>88702</v>
      </c>
      <c r="D6902" s="19">
        <v>17353.431260000001</v>
      </c>
      <c r="E6902" s="23">
        <v>0.68162804700000001</v>
      </c>
      <c r="F6902" s="23">
        <v>0.43534119399999999</v>
      </c>
      <c r="G6902" s="17">
        <v>0.74193366599999999</v>
      </c>
      <c r="H6902" s="17">
        <v>0.25806633400000001</v>
      </c>
      <c r="I6902" s="17">
        <v>0.96538582100000003</v>
      </c>
      <c r="J6902" s="17">
        <v>3.4500000000000003E-2</v>
      </c>
      <c r="K6902" s="17">
        <v>1.2799999999999999E-4</v>
      </c>
    </row>
    <row r="6903" spans="1:11" x14ac:dyDescent="0.45">
      <c r="A6903" s="10" t="s">
        <v>59</v>
      </c>
      <c r="B6903" s="20">
        <v>0.79</v>
      </c>
      <c r="C6903" s="19">
        <v>89810</v>
      </c>
      <c r="D6903" s="19">
        <v>18132.86436</v>
      </c>
      <c r="E6903" s="23">
        <v>0.72507377699999997</v>
      </c>
      <c r="F6903" s="23">
        <v>0.45412615000000001</v>
      </c>
      <c r="G6903" s="17">
        <v>0.74364770099999999</v>
      </c>
      <c r="H6903" s="17">
        <v>0.25635229900000001</v>
      </c>
      <c r="I6903" s="17">
        <v>0.96680236900000005</v>
      </c>
      <c r="J6903" s="17">
        <v>3.3099999999999997E-2</v>
      </c>
      <c r="K6903" s="17">
        <v>1.2300000000000001E-4</v>
      </c>
    </row>
    <row r="6904" spans="1:11" x14ac:dyDescent="0.45">
      <c r="A6904" s="10" t="s">
        <v>59</v>
      </c>
      <c r="B6904" s="20">
        <v>0.8</v>
      </c>
      <c r="C6904" s="19">
        <v>90479</v>
      </c>
      <c r="D6904" s="19">
        <v>18626.670770000001</v>
      </c>
      <c r="E6904" s="23">
        <v>0.75537151400000002</v>
      </c>
      <c r="F6904" s="23">
        <v>0.466079254</v>
      </c>
      <c r="G6904" s="17">
        <v>0.74450424999999998</v>
      </c>
      <c r="H6904" s="17">
        <v>0.25549575000000002</v>
      </c>
      <c r="I6904" s="17">
        <v>0.96761471200000004</v>
      </c>
      <c r="J6904" s="17">
        <v>3.2300000000000002E-2</v>
      </c>
      <c r="K6904" s="17">
        <v>1.2E-4</v>
      </c>
    </row>
    <row r="6905" spans="1:11" x14ac:dyDescent="0.45">
      <c r="A6905" s="10" t="s">
        <v>59</v>
      </c>
      <c r="B6905" s="20">
        <v>0.80100000000000005</v>
      </c>
      <c r="C6905" s="19">
        <v>90585</v>
      </c>
      <c r="D6905" s="19">
        <v>18706.836490000002</v>
      </c>
      <c r="E6905" s="23">
        <v>0.75855710099999996</v>
      </c>
      <c r="F6905" s="23">
        <v>0.467830994</v>
      </c>
      <c r="G6905" s="17">
        <v>0.74453827900000003</v>
      </c>
      <c r="H6905" s="17">
        <v>0.25546172099999997</v>
      </c>
      <c r="I6905" s="17">
        <v>0.96775883200000001</v>
      </c>
      <c r="J6905" s="17">
        <v>3.2099999999999997E-2</v>
      </c>
      <c r="K6905" s="17">
        <v>1.1900000000000001E-4</v>
      </c>
    </row>
    <row r="6906" spans="1:11" x14ac:dyDescent="0.45">
      <c r="A6906" s="10" t="s">
        <v>59</v>
      </c>
      <c r="B6906" s="20">
        <v>0.80200000000000005</v>
      </c>
      <c r="C6906" s="19">
        <v>90733</v>
      </c>
      <c r="D6906" s="19">
        <v>18819.467720000001</v>
      </c>
      <c r="E6906" s="23">
        <v>0.76275133799999995</v>
      </c>
      <c r="F6906" s="23">
        <v>0.46978326199999998</v>
      </c>
      <c r="G6906" s="17">
        <v>0.74470148700000005</v>
      </c>
      <c r="H6906" s="17">
        <v>0.255298513</v>
      </c>
      <c r="I6906" s="17">
        <v>0.967959503</v>
      </c>
      <c r="J6906" s="17">
        <v>3.1899999999999998E-2</v>
      </c>
      <c r="K6906" s="17">
        <v>1.18E-4</v>
      </c>
    </row>
    <row r="6907" spans="1:11" x14ac:dyDescent="0.45">
      <c r="A6907" s="10" t="s">
        <v>59</v>
      </c>
      <c r="B6907" s="20">
        <v>0.80300000000000005</v>
      </c>
      <c r="C6907" s="19">
        <v>90849</v>
      </c>
      <c r="D6907" s="19">
        <v>18908.277129999999</v>
      </c>
      <c r="E6907" s="23">
        <v>0.76805795799999999</v>
      </c>
      <c r="F6907" s="23">
        <v>0.47216517699999999</v>
      </c>
      <c r="G6907" s="17">
        <v>0.744862354</v>
      </c>
      <c r="H6907" s="17">
        <v>0.255137646</v>
      </c>
      <c r="I6907" s="17">
        <v>0.96809536500000004</v>
      </c>
      <c r="J6907" s="17">
        <v>3.1800000000000002E-2</v>
      </c>
      <c r="K6907" s="17">
        <v>1.18E-4</v>
      </c>
    </row>
    <row r="6908" spans="1:11" x14ac:dyDescent="0.45">
      <c r="A6908" s="10" t="s">
        <v>59</v>
      </c>
      <c r="B6908" s="20">
        <v>0.80400000000000005</v>
      </c>
      <c r="C6908" s="19">
        <v>90961</v>
      </c>
      <c r="D6908" s="19">
        <v>18994.85572</v>
      </c>
      <c r="E6908" s="23">
        <v>0.77603941600000004</v>
      </c>
      <c r="F6908" s="23">
        <v>0.47408018600000001</v>
      </c>
      <c r="G6908" s="17">
        <v>0.74504457999999996</v>
      </c>
      <c r="H6908" s="17">
        <v>0.25495541999999999</v>
      </c>
      <c r="I6908" s="17">
        <v>0.96822777400000004</v>
      </c>
      <c r="J6908" s="17">
        <v>3.1699999999999999E-2</v>
      </c>
      <c r="K6908" s="17">
        <v>1.17E-4</v>
      </c>
    </row>
    <row r="6909" spans="1:11" x14ac:dyDescent="0.45">
      <c r="A6909" s="10" t="s">
        <v>59</v>
      </c>
      <c r="B6909" s="20">
        <v>0.80500000000000005</v>
      </c>
      <c r="C6909" s="19">
        <v>91040</v>
      </c>
      <c r="D6909" s="19">
        <v>19056.4025</v>
      </c>
      <c r="E6909" s="23">
        <v>0.78231122399999997</v>
      </c>
      <c r="F6909" s="23">
        <v>0.47627502599999999</v>
      </c>
      <c r="G6909" s="17">
        <v>0.745112039</v>
      </c>
      <c r="H6909" s="17">
        <v>0.254887961</v>
      </c>
      <c r="I6909" s="17">
        <v>0.96832925400000003</v>
      </c>
      <c r="J6909" s="17">
        <v>3.1600000000000003E-2</v>
      </c>
      <c r="K6909" s="17">
        <v>1.17E-4</v>
      </c>
    </row>
    <row r="6910" spans="1:11" x14ac:dyDescent="0.45">
      <c r="A6910" s="10" t="s">
        <v>59</v>
      </c>
      <c r="B6910" s="20">
        <v>0.80600000000000005</v>
      </c>
      <c r="C6910" s="19">
        <v>91189</v>
      </c>
      <c r="D6910" s="19">
        <v>19173.20451</v>
      </c>
      <c r="E6910" s="23">
        <v>0.78564778400000002</v>
      </c>
      <c r="F6910" s="23">
        <v>0.47818429200000001</v>
      </c>
      <c r="G6910" s="17">
        <v>0.74534209200000001</v>
      </c>
      <c r="H6910" s="17">
        <v>0.25465790799999999</v>
      </c>
      <c r="I6910" s="17">
        <v>0.96853287799999999</v>
      </c>
      <c r="J6910" s="17">
        <v>3.1399999999999997E-2</v>
      </c>
      <c r="K6910" s="17">
        <v>1.16E-4</v>
      </c>
    </row>
    <row r="6911" spans="1:11" x14ac:dyDescent="0.45">
      <c r="A6911" s="10" t="s">
        <v>59</v>
      </c>
      <c r="B6911" s="20">
        <v>0.80700000000000005</v>
      </c>
      <c r="C6911" s="19">
        <v>91259</v>
      </c>
      <c r="D6911" s="19">
        <v>19228.370510000001</v>
      </c>
      <c r="E6911" s="23">
        <v>0.79059572899999997</v>
      </c>
      <c r="F6911" s="23">
        <v>0.48093681799999999</v>
      </c>
      <c r="G6911" s="17">
        <v>0.74547167999999997</v>
      </c>
      <c r="H6911" s="17">
        <v>0.25452831999999997</v>
      </c>
      <c r="I6911" s="17">
        <v>0.96862265599999997</v>
      </c>
      <c r="J6911" s="17">
        <v>3.1300000000000001E-2</v>
      </c>
      <c r="K6911" s="17">
        <v>1.16E-4</v>
      </c>
    </row>
    <row r="6912" spans="1:11" x14ac:dyDescent="0.45">
      <c r="A6912" s="10" t="s">
        <v>59</v>
      </c>
      <c r="B6912" s="20">
        <v>0.80800000000000005</v>
      </c>
      <c r="C6912" s="19">
        <v>91413</v>
      </c>
      <c r="D6912" s="19">
        <v>19350.270840000001</v>
      </c>
      <c r="E6912" s="23">
        <v>0.793438914</v>
      </c>
      <c r="F6912" s="23">
        <v>0.48238563000000001</v>
      </c>
      <c r="G6912" s="17">
        <v>0.74574732300000002</v>
      </c>
      <c r="H6912" s="17">
        <v>0.25425267699999998</v>
      </c>
      <c r="I6912" s="17">
        <v>0.968787862</v>
      </c>
      <c r="J6912" s="17">
        <v>3.1099999999999999E-2</v>
      </c>
      <c r="K6912" s="17">
        <v>1.15E-4</v>
      </c>
    </row>
    <row r="6913" spans="1:11" x14ac:dyDescent="0.45">
      <c r="A6913" s="10" t="s">
        <v>59</v>
      </c>
      <c r="B6913" s="20">
        <v>0.80900000000000005</v>
      </c>
      <c r="C6913" s="19">
        <v>91509</v>
      </c>
      <c r="D6913" s="19">
        <v>19426.697479999999</v>
      </c>
      <c r="E6913" s="23">
        <v>0.79730558399999996</v>
      </c>
      <c r="F6913" s="23">
        <v>0.48519408200000003</v>
      </c>
      <c r="G6913" s="17">
        <v>0.74581735100000002</v>
      </c>
      <c r="H6913" s="17">
        <v>0.25418264899999998</v>
      </c>
      <c r="I6913" s="17">
        <v>0.96887653900000004</v>
      </c>
      <c r="J6913" s="17">
        <v>3.1E-2</v>
      </c>
      <c r="K6913" s="17">
        <v>1.15E-4</v>
      </c>
    </row>
    <row r="6914" spans="1:11" x14ac:dyDescent="0.45">
      <c r="A6914" s="10" t="s">
        <v>59</v>
      </c>
      <c r="B6914" s="20">
        <v>0.81</v>
      </c>
      <c r="C6914" s="19">
        <v>91637</v>
      </c>
      <c r="D6914" s="19">
        <v>19528.97335</v>
      </c>
      <c r="E6914" s="23">
        <v>0.80272175499999998</v>
      </c>
      <c r="F6914" s="23">
        <v>0.48719127499999998</v>
      </c>
      <c r="G6914" s="17">
        <v>0.74580136799999996</v>
      </c>
      <c r="H6914" s="17">
        <v>0.25419863199999998</v>
      </c>
      <c r="I6914" s="17">
        <v>0.969033484</v>
      </c>
      <c r="J6914" s="17">
        <v>3.09E-2</v>
      </c>
      <c r="K6914" s="17">
        <v>1.1400000000000001E-4</v>
      </c>
    </row>
    <row r="6915" spans="1:11" x14ac:dyDescent="0.45">
      <c r="A6915" s="10" t="s">
        <v>59</v>
      </c>
      <c r="B6915" s="20">
        <v>0.81100000000000005</v>
      </c>
      <c r="C6915" s="19">
        <v>91733</v>
      </c>
      <c r="D6915" s="19">
        <v>19606.3128</v>
      </c>
      <c r="E6915" s="23">
        <v>0.80707666899999997</v>
      </c>
      <c r="F6915" s="23">
        <v>0.48969346400000002</v>
      </c>
      <c r="G6915" s="17">
        <v>0.74571855300000001</v>
      </c>
      <c r="H6915" s="17">
        <v>0.25428144699999999</v>
      </c>
      <c r="I6915" s="17">
        <v>0.96913951300000001</v>
      </c>
      <c r="J6915" s="17">
        <v>3.0700000000000002E-2</v>
      </c>
      <c r="K6915" s="17">
        <v>1.1400000000000001E-4</v>
      </c>
    </row>
    <row r="6916" spans="1:11" x14ac:dyDescent="0.45">
      <c r="A6916" s="10" t="s">
        <v>59</v>
      </c>
      <c r="B6916" s="20">
        <v>0.81200000000000006</v>
      </c>
      <c r="C6916" s="19">
        <v>91865</v>
      </c>
      <c r="D6916" s="19">
        <v>19713.17441</v>
      </c>
      <c r="E6916" s="23">
        <v>0.81367181499999996</v>
      </c>
      <c r="F6916" s="23">
        <v>0.491653163</v>
      </c>
      <c r="G6916" s="17">
        <v>0.745964187</v>
      </c>
      <c r="H6916" s="17">
        <v>0.254035813</v>
      </c>
      <c r="I6916" s="17">
        <v>0.96928205099999998</v>
      </c>
      <c r="J6916" s="17">
        <v>3.0599999999999999E-2</v>
      </c>
      <c r="K6916" s="17">
        <v>1.13E-4</v>
      </c>
    </row>
    <row r="6917" spans="1:11" x14ac:dyDescent="0.45">
      <c r="A6917" s="10" t="s">
        <v>59</v>
      </c>
      <c r="B6917" s="20">
        <v>0.81299999999999994</v>
      </c>
      <c r="C6917" s="19">
        <v>91980</v>
      </c>
      <c r="D6917" s="19">
        <v>19806.934260000002</v>
      </c>
      <c r="E6917" s="23">
        <v>0.81964333199999995</v>
      </c>
      <c r="F6917" s="23">
        <v>0.49419021699999999</v>
      </c>
      <c r="G6917" s="17">
        <v>0.74597738599999996</v>
      </c>
      <c r="H6917" s="17">
        <v>0.25402261399999998</v>
      </c>
      <c r="I6917" s="17">
        <v>0.96941048399999996</v>
      </c>
      <c r="J6917" s="17">
        <v>3.0499999999999999E-2</v>
      </c>
      <c r="K6917" s="17">
        <v>1.13E-4</v>
      </c>
    </row>
    <row r="6918" spans="1:11" x14ac:dyDescent="0.45">
      <c r="A6918" s="10" t="s">
        <v>59</v>
      </c>
      <c r="B6918" s="20">
        <v>0.81399999999999995</v>
      </c>
      <c r="C6918" s="19">
        <v>92091</v>
      </c>
      <c r="D6918" s="19">
        <v>19898.461439999999</v>
      </c>
      <c r="E6918" s="23">
        <v>0.82966420399999996</v>
      </c>
      <c r="F6918" s="23">
        <v>0.495879077</v>
      </c>
      <c r="G6918" s="17">
        <v>0.74615326100000001</v>
      </c>
      <c r="H6918" s="17">
        <v>0.25384673899999999</v>
      </c>
      <c r="I6918" s="17">
        <v>0.96953452200000001</v>
      </c>
      <c r="J6918" s="17">
        <v>3.04E-2</v>
      </c>
      <c r="K6918" s="17">
        <v>1.12E-4</v>
      </c>
    </row>
    <row r="6919" spans="1:11" x14ac:dyDescent="0.45">
      <c r="A6919" s="10" t="s">
        <v>59</v>
      </c>
      <c r="B6919" s="20">
        <v>0.81499999999999995</v>
      </c>
      <c r="C6919" s="19">
        <v>92205</v>
      </c>
      <c r="D6919" s="19">
        <v>19993.354879999999</v>
      </c>
      <c r="E6919" s="23">
        <v>0.83691858299999999</v>
      </c>
      <c r="F6919" s="23">
        <v>0.49865296599999998</v>
      </c>
      <c r="G6919" s="17">
        <v>0.74622851300000004</v>
      </c>
      <c r="H6919" s="17">
        <v>0.25377148700000002</v>
      </c>
      <c r="I6919" s="17">
        <v>0.96949342900000002</v>
      </c>
      <c r="J6919" s="17">
        <v>3.04E-2</v>
      </c>
      <c r="K6919" s="17">
        <v>1.12E-4</v>
      </c>
    </row>
    <row r="6920" spans="1:11" x14ac:dyDescent="0.45">
      <c r="A6920" s="10" t="s">
        <v>59</v>
      </c>
      <c r="B6920" s="20">
        <v>0.81599999999999995</v>
      </c>
      <c r="C6920" s="19">
        <v>92276</v>
      </c>
      <c r="D6920" s="19">
        <v>20052.910960000001</v>
      </c>
      <c r="E6920" s="23">
        <v>0.84132455699999997</v>
      </c>
      <c r="F6920" s="23">
        <v>0.50065811900000001</v>
      </c>
      <c r="G6920" s="17">
        <v>0.74626121599999995</v>
      </c>
      <c r="H6920" s="17">
        <v>0.253738784</v>
      </c>
      <c r="I6920" s="17">
        <v>0.96958676200000005</v>
      </c>
      <c r="J6920" s="17">
        <v>3.0300000000000001E-2</v>
      </c>
      <c r="K6920" s="17">
        <v>1.12E-4</v>
      </c>
    </row>
    <row r="6921" spans="1:11" x14ac:dyDescent="0.45">
      <c r="A6921" s="10" t="s">
        <v>59</v>
      </c>
      <c r="B6921" s="20">
        <v>0.81699999999999995</v>
      </c>
      <c r="C6921" s="19">
        <v>92387</v>
      </c>
      <c r="D6921" s="19">
        <v>20146.404340000001</v>
      </c>
      <c r="E6921" s="23">
        <v>0.84337026400000004</v>
      </c>
      <c r="F6921" s="23">
        <v>0.50281426299999998</v>
      </c>
      <c r="G6921" s="17">
        <v>0.74638206699999998</v>
      </c>
      <c r="H6921" s="17">
        <v>0.25361793300000002</v>
      </c>
      <c r="I6921" s="17">
        <v>0.96973822200000004</v>
      </c>
      <c r="J6921" s="17">
        <v>3.0200000000000001E-2</v>
      </c>
      <c r="K6921" s="17">
        <v>1.11E-4</v>
      </c>
    </row>
    <row r="6922" spans="1:11" x14ac:dyDescent="0.45">
      <c r="A6922" s="10" t="s">
        <v>59</v>
      </c>
      <c r="B6922" s="20">
        <v>0.81799999999999995</v>
      </c>
      <c r="C6922" s="19">
        <v>92545</v>
      </c>
      <c r="D6922" s="19">
        <v>20279.964309999999</v>
      </c>
      <c r="E6922" s="23">
        <v>0.85210442200000003</v>
      </c>
      <c r="F6922" s="23">
        <v>0.50503516299999995</v>
      </c>
      <c r="G6922" s="17">
        <v>0.74677184100000005</v>
      </c>
      <c r="H6922" s="17">
        <v>0.25322815900000001</v>
      </c>
      <c r="I6922" s="17">
        <v>0.96993878200000005</v>
      </c>
      <c r="J6922" s="17">
        <v>0.03</v>
      </c>
      <c r="K6922" s="17">
        <v>1.1E-4</v>
      </c>
    </row>
    <row r="6923" spans="1:11" x14ac:dyDescent="0.45">
      <c r="A6923" s="10" t="s">
        <v>59</v>
      </c>
      <c r="B6923" s="20">
        <v>0.81899999999999995</v>
      </c>
      <c r="C6923" s="19">
        <v>92657</v>
      </c>
      <c r="D6923" s="19">
        <v>20375.80874</v>
      </c>
      <c r="E6923" s="23">
        <v>0.85945311700000004</v>
      </c>
      <c r="F6923" s="23">
        <v>0.50734880500000001</v>
      </c>
      <c r="G6923" s="17">
        <v>0.74689446000000004</v>
      </c>
      <c r="H6923" s="17">
        <v>0.25310554000000002</v>
      </c>
      <c r="I6923" s="17">
        <v>0.97008056899999995</v>
      </c>
      <c r="J6923" s="17">
        <v>2.98E-2</v>
      </c>
      <c r="K6923" s="17">
        <v>1.1E-4</v>
      </c>
    </row>
    <row r="6924" spans="1:11" x14ac:dyDescent="0.45">
      <c r="A6924" s="10" t="s">
        <v>59</v>
      </c>
      <c r="B6924" s="20">
        <v>0.82</v>
      </c>
      <c r="C6924" s="19">
        <v>92770</v>
      </c>
      <c r="D6924" s="19">
        <v>20473.3616</v>
      </c>
      <c r="E6924" s="23">
        <v>0.86551836800000004</v>
      </c>
      <c r="F6924" s="23">
        <v>0.51039725999999996</v>
      </c>
      <c r="G6924" s="17">
        <v>0.74697639299999996</v>
      </c>
      <c r="H6924" s="17">
        <v>0.25302360699999998</v>
      </c>
      <c r="I6924" s="17">
        <v>0.970230912</v>
      </c>
      <c r="J6924" s="17">
        <v>2.9700000000000001E-2</v>
      </c>
      <c r="K6924" s="17">
        <v>1.0900000000000001E-4</v>
      </c>
    </row>
    <row r="6925" spans="1:11" x14ac:dyDescent="0.45">
      <c r="A6925" s="10" t="s">
        <v>59</v>
      </c>
      <c r="B6925" s="20">
        <v>0.82099999999999995</v>
      </c>
      <c r="C6925" s="19">
        <v>92882</v>
      </c>
      <c r="D6925" s="19">
        <v>20570.748370000001</v>
      </c>
      <c r="E6925" s="23">
        <v>0.87180704399999998</v>
      </c>
      <c r="F6925" s="23">
        <v>0.51295264100000004</v>
      </c>
      <c r="G6925" s="17">
        <v>0.74722766500000004</v>
      </c>
      <c r="H6925" s="17">
        <v>0.25277233500000001</v>
      </c>
      <c r="I6925" s="17">
        <v>0.97037046400000004</v>
      </c>
      <c r="J6925" s="17">
        <v>2.9499999999999998E-2</v>
      </c>
      <c r="K6925" s="17">
        <v>1.0900000000000001E-4</v>
      </c>
    </row>
    <row r="6926" spans="1:11" x14ac:dyDescent="0.45">
      <c r="A6926" s="10" t="s">
        <v>59</v>
      </c>
      <c r="B6926" s="20">
        <v>0.82199999999999995</v>
      </c>
      <c r="C6926" s="19">
        <v>92994</v>
      </c>
      <c r="D6926" s="19">
        <v>20668.492989999999</v>
      </c>
      <c r="E6926" s="23">
        <v>0.87408169999999996</v>
      </c>
      <c r="F6926" s="23">
        <v>0.51542041900000002</v>
      </c>
      <c r="G6926" s="17">
        <v>0.74744607200000002</v>
      </c>
      <c r="H6926" s="17">
        <v>0.25255392799999998</v>
      </c>
      <c r="I6926" s="17">
        <v>0.97047324199999996</v>
      </c>
      <c r="J6926" s="17">
        <v>2.9399999999999999E-2</v>
      </c>
      <c r="K6926" s="17">
        <v>1.08E-4</v>
      </c>
    </row>
    <row r="6927" spans="1:11" x14ac:dyDescent="0.45">
      <c r="A6927" s="10" t="s">
        <v>59</v>
      </c>
      <c r="B6927" s="20">
        <v>0.82299999999999995</v>
      </c>
      <c r="C6927" s="19">
        <v>93103</v>
      </c>
      <c r="D6927" s="19">
        <v>20764.379120000001</v>
      </c>
      <c r="E6927" s="23">
        <v>0.882048053</v>
      </c>
      <c r="F6927" s="23">
        <v>0.51790245700000004</v>
      </c>
      <c r="G6927" s="17">
        <v>0.74739804300000001</v>
      </c>
      <c r="H6927" s="17">
        <v>0.25260195699999999</v>
      </c>
      <c r="I6927" s="17">
        <v>0.97059611499999998</v>
      </c>
      <c r="J6927" s="17">
        <v>2.93E-2</v>
      </c>
      <c r="K6927" s="17">
        <v>1.08E-4</v>
      </c>
    </row>
    <row r="6928" spans="1:11" x14ac:dyDescent="0.45">
      <c r="A6928" s="10" t="s">
        <v>59</v>
      </c>
      <c r="B6928" s="20">
        <v>0.82399999999999995</v>
      </c>
      <c r="C6928" s="19">
        <v>93219</v>
      </c>
      <c r="D6928" s="19">
        <v>20867.197199999999</v>
      </c>
      <c r="E6928" s="23">
        <v>0.88865155799999995</v>
      </c>
      <c r="F6928" s="23">
        <v>0.51980967899999997</v>
      </c>
      <c r="G6928" s="17">
        <v>0.74753000999999997</v>
      </c>
      <c r="H6928" s="17">
        <v>0.25246998999999998</v>
      </c>
      <c r="I6928" s="17">
        <v>0.97072408200000004</v>
      </c>
      <c r="J6928" s="17">
        <v>2.92E-2</v>
      </c>
      <c r="K6928" s="17">
        <v>1.07E-4</v>
      </c>
    </row>
    <row r="6929" spans="1:11" x14ac:dyDescent="0.45">
      <c r="A6929" s="10" t="s">
        <v>59</v>
      </c>
      <c r="B6929" s="20">
        <v>0.82499999999999996</v>
      </c>
      <c r="C6929" s="19">
        <v>93336</v>
      </c>
      <c r="D6929" s="19">
        <v>20971.71502</v>
      </c>
      <c r="E6929" s="23">
        <v>0.89708219499999997</v>
      </c>
      <c r="F6929" s="23">
        <v>0.52280651600000005</v>
      </c>
      <c r="G6929" s="17">
        <v>0.74756792699999997</v>
      </c>
      <c r="H6929" s="17">
        <v>0.25243207299999998</v>
      </c>
      <c r="I6929" s="17">
        <v>0.97085546300000003</v>
      </c>
      <c r="J6929" s="17">
        <v>2.9000000000000001E-2</v>
      </c>
      <c r="K6929" s="17">
        <v>1.07E-4</v>
      </c>
    </row>
    <row r="6930" spans="1:11" x14ac:dyDescent="0.45">
      <c r="A6930" s="10" t="s">
        <v>59</v>
      </c>
      <c r="B6930" s="20">
        <v>0.82599999999999996</v>
      </c>
      <c r="C6930" s="19">
        <v>93449</v>
      </c>
      <c r="D6930" s="19">
        <v>21073.745569999999</v>
      </c>
      <c r="E6930" s="23">
        <v>0.90633928699999999</v>
      </c>
      <c r="F6930" s="23">
        <v>0.52550210200000003</v>
      </c>
      <c r="G6930" s="17">
        <v>0.74760564600000001</v>
      </c>
      <c r="H6930" s="17">
        <v>0.25239435399999999</v>
      </c>
      <c r="I6930" s="17">
        <v>0.97098097000000005</v>
      </c>
      <c r="J6930" s="17">
        <v>2.8899999999999999E-2</v>
      </c>
      <c r="K6930" s="17">
        <v>1.07E-4</v>
      </c>
    </row>
    <row r="6931" spans="1:11" x14ac:dyDescent="0.45">
      <c r="A6931" s="10" t="s">
        <v>59</v>
      </c>
      <c r="B6931" s="20">
        <v>0.82699999999999996</v>
      </c>
      <c r="C6931" s="19">
        <v>93559</v>
      </c>
      <c r="D6931" s="19">
        <v>21173.915649999999</v>
      </c>
      <c r="E6931" s="23">
        <v>0.91235474500000002</v>
      </c>
      <c r="F6931" s="23">
        <v>0.52810250999999997</v>
      </c>
      <c r="G6931" s="17">
        <v>0.74781688599999996</v>
      </c>
      <c r="H6931" s="17">
        <v>0.25218311399999999</v>
      </c>
      <c r="I6931" s="17">
        <v>0.97111947499999995</v>
      </c>
      <c r="J6931" s="17">
        <v>2.8799999999999999E-2</v>
      </c>
      <c r="K6931" s="17">
        <v>1.06E-4</v>
      </c>
    </row>
    <row r="6932" spans="1:11" x14ac:dyDescent="0.45">
      <c r="A6932" s="10" t="s">
        <v>59</v>
      </c>
      <c r="B6932" s="20">
        <v>0.82799999999999996</v>
      </c>
      <c r="C6932" s="19">
        <v>93675</v>
      </c>
      <c r="D6932" s="19">
        <v>21280.589309999999</v>
      </c>
      <c r="E6932" s="23">
        <v>0.92625064000000001</v>
      </c>
      <c r="F6932" s="23">
        <v>0.53032929500000003</v>
      </c>
      <c r="G6932" s="17">
        <v>0.74794769100000003</v>
      </c>
      <c r="H6932" s="17">
        <v>0.25205230899999997</v>
      </c>
      <c r="I6932" s="17">
        <v>0.971219677</v>
      </c>
      <c r="J6932" s="17">
        <v>2.87E-2</v>
      </c>
      <c r="K6932" s="17">
        <v>1.06E-4</v>
      </c>
    </row>
    <row r="6933" spans="1:11" x14ac:dyDescent="0.45">
      <c r="A6933" s="10" t="s">
        <v>59</v>
      </c>
      <c r="B6933" s="20">
        <v>0.82899999999999996</v>
      </c>
      <c r="C6933" s="19">
        <v>93779</v>
      </c>
      <c r="D6933" s="19">
        <v>21377.397300000001</v>
      </c>
      <c r="E6933" s="23">
        <v>0.93374086599999995</v>
      </c>
      <c r="F6933" s="23">
        <v>0.53332174700000001</v>
      </c>
      <c r="G6933" s="17">
        <v>0.74791797699999996</v>
      </c>
      <c r="H6933" s="17">
        <v>0.25208202299999999</v>
      </c>
      <c r="I6933" s="17">
        <v>0.97134176299999997</v>
      </c>
      <c r="J6933" s="17">
        <v>2.86E-2</v>
      </c>
      <c r="K6933" s="17">
        <v>1.05E-4</v>
      </c>
    </row>
    <row r="6934" spans="1:11" x14ac:dyDescent="0.45">
      <c r="A6934" s="10" t="s">
        <v>59</v>
      </c>
      <c r="B6934" s="20">
        <v>0.83</v>
      </c>
      <c r="C6934" s="19">
        <v>93896</v>
      </c>
      <c r="D6934" s="19">
        <v>21487.07301</v>
      </c>
      <c r="E6934" s="23">
        <v>0.94085604099999998</v>
      </c>
      <c r="F6934" s="23">
        <v>0.53584986899999998</v>
      </c>
      <c r="G6934" s="17">
        <v>0.74814688600000001</v>
      </c>
      <c r="H6934" s="17">
        <v>0.25185311399999999</v>
      </c>
      <c r="I6934" s="17">
        <v>0.97142815400000004</v>
      </c>
      <c r="J6934" s="17">
        <v>2.8500000000000001E-2</v>
      </c>
      <c r="K6934" s="17">
        <v>1.05E-4</v>
      </c>
    </row>
    <row r="6935" spans="1:11" x14ac:dyDescent="0.45">
      <c r="A6935" s="10" t="s">
        <v>59</v>
      </c>
      <c r="B6935" s="20">
        <v>0.83099999999999996</v>
      </c>
      <c r="C6935" s="19">
        <v>94007</v>
      </c>
      <c r="D6935" s="19">
        <v>21592.001090000002</v>
      </c>
      <c r="E6935" s="23">
        <v>0.95146626899999998</v>
      </c>
      <c r="F6935" s="23">
        <v>0.53870222000000001</v>
      </c>
      <c r="G6935" s="17">
        <v>0.748412352</v>
      </c>
      <c r="H6935" s="17">
        <v>0.251587648</v>
      </c>
      <c r="I6935" s="17">
        <v>0.97155732699999997</v>
      </c>
      <c r="J6935" s="17">
        <v>2.8299999999999999E-2</v>
      </c>
      <c r="K6935" s="17">
        <v>1.0399999999999999E-4</v>
      </c>
    </row>
    <row r="6936" spans="1:11" x14ac:dyDescent="0.45">
      <c r="A6936" s="10" t="s">
        <v>59</v>
      </c>
      <c r="B6936" s="20">
        <v>0.83199999999999996</v>
      </c>
      <c r="C6936" s="19">
        <v>94127</v>
      </c>
      <c r="D6936" s="19">
        <v>21706.670279999998</v>
      </c>
      <c r="E6936" s="23">
        <v>0.95852250500000002</v>
      </c>
      <c r="F6936" s="23">
        <v>0.54130430699999998</v>
      </c>
      <c r="G6936" s="17">
        <v>0.74848874399999998</v>
      </c>
      <c r="H6936" s="17">
        <v>0.25151125600000002</v>
      </c>
      <c r="I6936" s="17">
        <v>0.97168388500000002</v>
      </c>
      <c r="J6936" s="17">
        <v>2.8199999999999999E-2</v>
      </c>
      <c r="K6936" s="17">
        <v>1.0399999999999999E-4</v>
      </c>
    </row>
    <row r="6937" spans="1:11" x14ac:dyDescent="0.45">
      <c r="A6937" s="10" t="s">
        <v>59</v>
      </c>
      <c r="B6937" s="20">
        <v>0.83299999999999996</v>
      </c>
      <c r="C6937" s="19">
        <v>94210</v>
      </c>
      <c r="D6937" s="19">
        <v>21786.57919</v>
      </c>
      <c r="E6937" s="23">
        <v>0.96663802300000001</v>
      </c>
      <c r="F6937" s="23">
        <v>0.54429969099999997</v>
      </c>
      <c r="G6937" s="17">
        <v>0.74864664000000003</v>
      </c>
      <c r="H6937" s="17">
        <v>0.25135336000000003</v>
      </c>
      <c r="I6937" s="17">
        <v>0.97177981899999999</v>
      </c>
      <c r="J6937" s="17">
        <v>2.81E-2</v>
      </c>
      <c r="K6937" s="17">
        <v>1.0399999999999999E-4</v>
      </c>
    </row>
    <row r="6938" spans="1:11" x14ac:dyDescent="0.45">
      <c r="A6938" s="10" t="s">
        <v>59</v>
      </c>
      <c r="B6938" s="20">
        <v>0.83399999999999996</v>
      </c>
      <c r="C6938" s="19">
        <v>94351</v>
      </c>
      <c r="D6938" s="19">
        <v>21923.338019999999</v>
      </c>
      <c r="E6938" s="23">
        <v>0.97419705300000004</v>
      </c>
      <c r="F6938" s="23">
        <v>0.54647823900000003</v>
      </c>
      <c r="G6938" s="17">
        <v>0.74863011499999998</v>
      </c>
      <c r="H6938" s="17">
        <v>0.25136988500000002</v>
      </c>
      <c r="I6938" s="17">
        <v>0.97196615799999997</v>
      </c>
      <c r="J6938" s="17">
        <v>2.7900000000000001E-2</v>
      </c>
      <c r="K6938" s="17">
        <v>1.03E-4</v>
      </c>
    </row>
    <row r="6939" spans="1:11" x14ac:dyDescent="0.45">
      <c r="A6939" s="10" t="s">
        <v>59</v>
      </c>
      <c r="B6939" s="20">
        <v>0.83499999999999996</v>
      </c>
      <c r="C6939" s="19">
        <v>94460</v>
      </c>
      <c r="D6939" s="19">
        <v>22030.106790000002</v>
      </c>
      <c r="E6939" s="23">
        <v>0.98232383099999998</v>
      </c>
      <c r="F6939" s="23">
        <v>0.54985716299999998</v>
      </c>
      <c r="G6939" s="17">
        <v>0.74874020699999999</v>
      </c>
      <c r="H6939" s="17">
        <v>0.25125979300000001</v>
      </c>
      <c r="I6939" s="17">
        <v>0.97208737300000003</v>
      </c>
      <c r="J6939" s="17">
        <v>2.7799999999999998E-2</v>
      </c>
      <c r="K6939" s="17">
        <v>1.02E-4</v>
      </c>
    </row>
    <row r="6940" spans="1:11" x14ac:dyDescent="0.45">
      <c r="A6940" s="10" t="s">
        <v>59</v>
      </c>
      <c r="B6940" s="20">
        <v>0.83599999999999997</v>
      </c>
      <c r="C6940" s="19">
        <v>94579</v>
      </c>
      <c r="D6940" s="19">
        <v>22147.656200000001</v>
      </c>
      <c r="E6940" s="23">
        <v>0.99269831500000005</v>
      </c>
      <c r="F6940" s="23">
        <v>0.55266768300000002</v>
      </c>
      <c r="G6940" s="17">
        <v>0.74901405200000004</v>
      </c>
      <c r="H6940" s="17">
        <v>0.25098594800000001</v>
      </c>
      <c r="I6940" s="17">
        <v>0.97221612599999996</v>
      </c>
      <c r="J6940" s="17">
        <v>2.7699999999999999E-2</v>
      </c>
      <c r="K6940" s="17">
        <v>1.02E-4</v>
      </c>
    </row>
    <row r="6941" spans="1:11" x14ac:dyDescent="0.45">
      <c r="A6941" s="10" t="s">
        <v>59</v>
      </c>
      <c r="B6941" s="20">
        <v>0.83699999999999997</v>
      </c>
      <c r="C6941" s="19">
        <v>94691</v>
      </c>
      <c r="D6941" s="19">
        <v>22259.424910000002</v>
      </c>
      <c r="E6941" s="23">
        <v>1.0024019749999999</v>
      </c>
      <c r="F6941" s="23">
        <v>0.55565848799999995</v>
      </c>
      <c r="G6941" s="17">
        <v>0.74890961099999998</v>
      </c>
      <c r="H6941" s="17">
        <v>0.25109038900000002</v>
      </c>
      <c r="I6941" s="17">
        <v>0.97235439899999998</v>
      </c>
      <c r="J6941" s="17">
        <v>2.75E-2</v>
      </c>
      <c r="K6941" s="17">
        <v>1.01E-4</v>
      </c>
    </row>
    <row r="6942" spans="1:11" x14ac:dyDescent="0.45">
      <c r="A6942" s="10" t="s">
        <v>59</v>
      </c>
      <c r="B6942" s="20">
        <v>0.83799999999999997</v>
      </c>
      <c r="C6942" s="19">
        <v>94776</v>
      </c>
      <c r="D6942" s="19">
        <v>22344.839889999999</v>
      </c>
      <c r="E6942" s="23">
        <v>1.008045584</v>
      </c>
      <c r="F6942" s="23">
        <v>0.55830619299999995</v>
      </c>
      <c r="G6942" s="17">
        <v>0.74908204599999995</v>
      </c>
      <c r="H6942" s="17">
        <v>0.250917954</v>
      </c>
      <c r="I6942" s="17">
        <v>0.97245495000000004</v>
      </c>
      <c r="J6942" s="17">
        <v>2.7400000000000001E-2</v>
      </c>
      <c r="K6942" s="17">
        <v>1.01E-4</v>
      </c>
    </row>
    <row r="6943" spans="1:11" x14ac:dyDescent="0.45">
      <c r="A6943" s="10" t="s">
        <v>59</v>
      </c>
      <c r="B6943" s="20">
        <v>0.83899999999999997</v>
      </c>
      <c r="C6943" s="19">
        <v>94917</v>
      </c>
      <c r="D6943" s="19">
        <v>22487.364140000001</v>
      </c>
      <c r="E6943" s="23">
        <v>1.017455343</v>
      </c>
      <c r="F6943" s="23">
        <v>0.56051630500000005</v>
      </c>
      <c r="G6943" s="17">
        <v>0.74913872100000001</v>
      </c>
      <c r="H6943" s="17">
        <v>0.25086127899999999</v>
      </c>
      <c r="I6943" s="17">
        <v>0.97255433599999996</v>
      </c>
      <c r="J6943" s="17">
        <v>2.7300000000000001E-2</v>
      </c>
      <c r="K6943" s="17">
        <v>1.01E-4</v>
      </c>
    </row>
    <row r="6944" spans="1:11" x14ac:dyDescent="0.45">
      <c r="A6944" s="10" t="s">
        <v>59</v>
      </c>
      <c r="B6944" s="20">
        <v>0.84</v>
      </c>
      <c r="C6944" s="19">
        <v>95018</v>
      </c>
      <c r="D6944" s="19">
        <v>22590.651140000002</v>
      </c>
      <c r="E6944" s="23">
        <v>1.026229786</v>
      </c>
      <c r="F6944" s="23">
        <v>0.56445078800000004</v>
      </c>
      <c r="G6944" s="17">
        <v>0.74912121899999995</v>
      </c>
      <c r="H6944" s="17">
        <v>0.250878781</v>
      </c>
      <c r="I6944" s="17">
        <v>0.97267617100000003</v>
      </c>
      <c r="J6944" s="17">
        <v>2.7199999999999998E-2</v>
      </c>
      <c r="K6944" s="17">
        <v>1E-4</v>
      </c>
    </row>
    <row r="6945" spans="1:11" x14ac:dyDescent="0.45">
      <c r="A6945" s="10" t="s">
        <v>59</v>
      </c>
      <c r="B6945" s="20">
        <v>0.84099999999999997</v>
      </c>
      <c r="C6945" s="19">
        <v>95142</v>
      </c>
      <c r="D6945" s="19">
        <v>22718.662660000002</v>
      </c>
      <c r="E6945" s="23">
        <v>1.036243488</v>
      </c>
      <c r="F6945" s="23">
        <v>0.56731062799999998</v>
      </c>
      <c r="G6945" s="17">
        <v>0.749269513</v>
      </c>
      <c r="H6945" s="17">
        <v>0.250730487</v>
      </c>
      <c r="I6945" s="17">
        <v>0.97281452899999998</v>
      </c>
      <c r="J6945" s="17">
        <v>2.7099999999999999E-2</v>
      </c>
      <c r="K6945" s="17">
        <v>9.9699999999999998E-5</v>
      </c>
    </row>
    <row r="6946" spans="1:11" x14ac:dyDescent="0.45">
      <c r="A6946" s="10" t="s">
        <v>59</v>
      </c>
      <c r="B6946" s="20">
        <v>0.84199999999999997</v>
      </c>
      <c r="C6946" s="19">
        <v>95256</v>
      </c>
      <c r="D6946" s="19">
        <v>22837.168969999999</v>
      </c>
      <c r="E6946" s="23">
        <v>1.0434929079999999</v>
      </c>
      <c r="F6946" s="23">
        <v>0.57038957700000004</v>
      </c>
      <c r="G6946" s="17">
        <v>0.74940161199999999</v>
      </c>
      <c r="H6946" s="17">
        <v>0.25059838800000001</v>
      </c>
      <c r="I6946" s="17">
        <v>0.97295942999999996</v>
      </c>
      <c r="J6946" s="17">
        <v>2.69E-2</v>
      </c>
      <c r="K6946" s="17">
        <v>9.9199999999999999E-5</v>
      </c>
    </row>
    <row r="6947" spans="1:11" x14ac:dyDescent="0.45">
      <c r="A6947" s="10" t="s">
        <v>59</v>
      </c>
      <c r="B6947" s="20">
        <v>0.84299999999999997</v>
      </c>
      <c r="C6947" s="19">
        <v>95342</v>
      </c>
      <c r="D6947" s="19">
        <v>22927.145820000002</v>
      </c>
      <c r="E6947" s="23">
        <v>1.0490574420000001</v>
      </c>
      <c r="F6947" s="23">
        <v>0.57363683700000001</v>
      </c>
      <c r="G6947" s="17">
        <v>0.74954374800000001</v>
      </c>
      <c r="H6947" s="17">
        <v>0.25045625199999999</v>
      </c>
      <c r="I6947" s="17">
        <v>0.97303349699999997</v>
      </c>
      <c r="J6947" s="17">
        <v>2.69E-2</v>
      </c>
      <c r="K6947" s="17">
        <v>9.8900000000000005E-5</v>
      </c>
    </row>
    <row r="6948" spans="1:11" x14ac:dyDescent="0.45">
      <c r="A6948" s="10" t="s">
        <v>59</v>
      </c>
      <c r="B6948" s="20">
        <v>0.84399999999999997</v>
      </c>
      <c r="C6948" s="19">
        <v>95448</v>
      </c>
      <c r="D6948" s="19">
        <v>23038.558440000001</v>
      </c>
      <c r="E6948" s="23">
        <v>1.054342968</v>
      </c>
      <c r="F6948" s="23">
        <v>0.57618230800000003</v>
      </c>
      <c r="G6948" s="17">
        <v>0.74979046199999999</v>
      </c>
      <c r="H6948" s="17">
        <v>0.25020953800000001</v>
      </c>
      <c r="I6948" s="17">
        <v>0.97317939099999995</v>
      </c>
      <c r="J6948" s="17">
        <v>2.6700000000000002E-2</v>
      </c>
      <c r="K6948" s="17">
        <v>9.8400000000000007E-5</v>
      </c>
    </row>
    <row r="6949" spans="1:11" x14ac:dyDescent="0.45">
      <c r="A6949" s="10" t="s">
        <v>59</v>
      </c>
      <c r="B6949" s="20">
        <v>0.84499999999999997</v>
      </c>
      <c r="C6949" s="19">
        <v>95591</v>
      </c>
      <c r="D6949" s="19">
        <v>23189.72797</v>
      </c>
      <c r="E6949" s="23">
        <v>1.064649419</v>
      </c>
      <c r="F6949" s="23">
        <v>0.57920924100000004</v>
      </c>
      <c r="G6949" s="17">
        <v>0.74997646200000001</v>
      </c>
      <c r="H6949" s="17">
        <v>0.25002353799999999</v>
      </c>
      <c r="I6949" s="17">
        <v>0.97334544199999995</v>
      </c>
      <c r="J6949" s="17">
        <v>2.6599999999999999E-2</v>
      </c>
      <c r="K6949" s="17">
        <v>9.7800000000000006E-5</v>
      </c>
    </row>
    <row r="6950" spans="1:11" x14ac:dyDescent="0.45">
      <c r="A6950" s="10" t="s">
        <v>59</v>
      </c>
      <c r="B6950" s="20">
        <v>0.84599999999999997</v>
      </c>
      <c r="C6950" s="19">
        <v>95709</v>
      </c>
      <c r="D6950" s="19">
        <v>23315.823820000001</v>
      </c>
      <c r="E6950" s="23">
        <v>1.0726272100000001</v>
      </c>
      <c r="F6950" s="23">
        <v>0.58265697299999997</v>
      </c>
      <c r="G6950" s="17">
        <v>0.75005485400000005</v>
      </c>
      <c r="H6950" s="17">
        <v>0.24994514600000001</v>
      </c>
      <c r="I6950" s="17">
        <v>0.97348658300000002</v>
      </c>
      <c r="J6950" s="17">
        <v>2.64E-2</v>
      </c>
      <c r="K6950" s="17">
        <v>9.7299999999999993E-5</v>
      </c>
    </row>
    <row r="6951" spans="1:11" x14ac:dyDescent="0.45">
      <c r="A6951" s="10" t="s">
        <v>59</v>
      </c>
      <c r="B6951" s="20">
        <v>0.84699999999999998</v>
      </c>
      <c r="C6951" s="19">
        <v>95814</v>
      </c>
      <c r="D6951" s="19">
        <v>23428.761299999998</v>
      </c>
      <c r="E6951" s="23">
        <v>1.075950033</v>
      </c>
      <c r="F6951" s="23">
        <v>0.58618608299999997</v>
      </c>
      <c r="G6951" s="17">
        <v>0.75024526700000005</v>
      </c>
      <c r="H6951" s="17">
        <v>0.24975473300000001</v>
      </c>
      <c r="I6951" s="17">
        <v>0.97360551799999995</v>
      </c>
      <c r="J6951" s="17">
        <v>2.63E-2</v>
      </c>
      <c r="K6951" s="17">
        <v>9.6799999999999995E-5</v>
      </c>
    </row>
    <row r="6952" spans="1:11" x14ac:dyDescent="0.45">
      <c r="A6952" s="10" t="s">
        <v>59</v>
      </c>
      <c r="B6952" s="20">
        <v>0.84799999999999998</v>
      </c>
      <c r="C6952" s="19">
        <v>95920</v>
      </c>
      <c r="D6952" s="19">
        <v>23543.280559999999</v>
      </c>
      <c r="E6952" s="23">
        <v>1.0836344449999999</v>
      </c>
      <c r="F6952" s="23">
        <v>0.589152071</v>
      </c>
      <c r="G6952" s="17">
        <v>0.75038573799999997</v>
      </c>
      <c r="H6952" s="17">
        <v>0.249614262</v>
      </c>
      <c r="I6952" s="17">
        <v>0.97372123099999996</v>
      </c>
      <c r="J6952" s="17">
        <v>2.6200000000000001E-2</v>
      </c>
      <c r="K6952" s="17">
        <v>9.6399999999999999E-5</v>
      </c>
    </row>
    <row r="6953" spans="1:11" x14ac:dyDescent="0.45">
      <c r="A6953" s="10" t="s">
        <v>59</v>
      </c>
      <c r="B6953" s="20">
        <v>0.84899999999999998</v>
      </c>
      <c r="C6953" s="19">
        <v>96045</v>
      </c>
      <c r="D6953" s="19">
        <v>23679.24078</v>
      </c>
      <c r="E6953" s="23">
        <v>1.0916110569999999</v>
      </c>
      <c r="F6953" s="23">
        <v>0.59228628299999997</v>
      </c>
      <c r="G6953" s="17">
        <v>0.75062731000000005</v>
      </c>
      <c r="H6953" s="17">
        <v>0.24937269000000001</v>
      </c>
      <c r="I6953" s="17">
        <v>0.97385577800000001</v>
      </c>
      <c r="J6953" s="17">
        <v>2.5999999999999999E-2</v>
      </c>
      <c r="K6953" s="17">
        <v>9.59E-5</v>
      </c>
    </row>
    <row r="6954" spans="1:11" x14ac:dyDescent="0.45">
      <c r="A6954" s="10" t="s">
        <v>59</v>
      </c>
      <c r="B6954" s="20">
        <v>0.85</v>
      </c>
      <c r="C6954" s="19">
        <v>96159</v>
      </c>
      <c r="D6954" s="19">
        <v>23804.339220000002</v>
      </c>
      <c r="E6954" s="23">
        <v>1.1041998829999999</v>
      </c>
      <c r="F6954" s="23">
        <v>0.59570612099999998</v>
      </c>
      <c r="G6954" s="17">
        <v>0.750839755</v>
      </c>
      <c r="H6954" s="17">
        <v>0.249160245</v>
      </c>
      <c r="I6954" s="17">
        <v>0.97397409700000004</v>
      </c>
      <c r="J6954" s="17">
        <v>2.5899999999999999E-2</v>
      </c>
      <c r="K6954" s="17">
        <v>9.5500000000000004E-5</v>
      </c>
    </row>
    <row r="6955" spans="1:11" x14ac:dyDescent="0.45">
      <c r="A6955" s="10" t="s">
        <v>59</v>
      </c>
      <c r="B6955" s="20">
        <v>0.85099999999999998</v>
      </c>
      <c r="C6955" s="19">
        <v>96274</v>
      </c>
      <c r="D6955" s="19">
        <v>23931.770509999998</v>
      </c>
      <c r="E6955" s="23">
        <v>1.114189286</v>
      </c>
      <c r="F6955" s="23">
        <v>0.59902911199999997</v>
      </c>
      <c r="G6955" s="17">
        <v>0.75099196000000001</v>
      </c>
      <c r="H6955" s="17">
        <v>0.24900804000000001</v>
      </c>
      <c r="I6955" s="17">
        <v>0.97409635400000005</v>
      </c>
      <c r="J6955" s="17">
        <v>2.58E-2</v>
      </c>
      <c r="K6955" s="17">
        <v>9.5000000000000005E-5</v>
      </c>
    </row>
    <row r="6956" spans="1:11" x14ac:dyDescent="0.45">
      <c r="A6956" s="10" t="s">
        <v>59</v>
      </c>
      <c r="B6956" s="20">
        <v>0.85199999999999998</v>
      </c>
      <c r="C6956" s="19">
        <v>96380</v>
      </c>
      <c r="D6956" s="19">
        <v>24050.297170000002</v>
      </c>
      <c r="E6956" s="23">
        <v>1.122319936</v>
      </c>
      <c r="F6956" s="23">
        <v>0.60236793399999999</v>
      </c>
      <c r="G6956" s="17">
        <v>0.75121394500000005</v>
      </c>
      <c r="H6956" s="17">
        <v>0.24878605500000001</v>
      </c>
      <c r="I6956" s="17">
        <v>0.97421750200000001</v>
      </c>
      <c r="J6956" s="17">
        <v>2.5700000000000001E-2</v>
      </c>
      <c r="K6956" s="17">
        <v>9.4599999999999996E-5</v>
      </c>
    </row>
    <row r="6957" spans="1:11" x14ac:dyDescent="0.45">
      <c r="A6957" s="10" t="s">
        <v>59</v>
      </c>
      <c r="B6957" s="20">
        <v>0.85299999999999998</v>
      </c>
      <c r="C6957" s="19">
        <v>96480</v>
      </c>
      <c r="D6957" s="19">
        <v>24163.011600000002</v>
      </c>
      <c r="E6957" s="23">
        <v>1.132777079</v>
      </c>
      <c r="F6957" s="23">
        <v>0.60541088099999996</v>
      </c>
      <c r="G6957" s="17">
        <v>0.75133706499999997</v>
      </c>
      <c r="H6957" s="17">
        <v>0.248662935</v>
      </c>
      <c r="I6957" s="17">
        <v>0.97431920400000005</v>
      </c>
      <c r="J6957" s="17">
        <v>2.5600000000000001E-2</v>
      </c>
      <c r="K6957" s="17">
        <v>9.4199999999999999E-5</v>
      </c>
    </row>
    <row r="6958" spans="1:11" x14ac:dyDescent="0.45">
      <c r="A6958" s="10" t="s">
        <v>59</v>
      </c>
      <c r="B6958" s="20">
        <v>0.85399999999999998</v>
      </c>
      <c r="C6958" s="19">
        <v>96605</v>
      </c>
      <c r="D6958" s="19">
        <v>24305.521809999998</v>
      </c>
      <c r="E6958" s="23">
        <v>1.146987451</v>
      </c>
      <c r="F6958" s="23">
        <v>0.608637808</v>
      </c>
      <c r="G6958" s="17">
        <v>0.75140003099999997</v>
      </c>
      <c r="H6958" s="17">
        <v>0.248599969</v>
      </c>
      <c r="I6958" s="17">
        <v>0.97440207499999998</v>
      </c>
      <c r="J6958" s="17">
        <v>2.5499999999999998E-2</v>
      </c>
      <c r="K6958" s="17">
        <v>9.3800000000000003E-5</v>
      </c>
    </row>
    <row r="6959" spans="1:11" x14ac:dyDescent="0.45">
      <c r="A6959" s="10" t="s">
        <v>59</v>
      </c>
      <c r="B6959" s="20">
        <v>0.85499999999999998</v>
      </c>
      <c r="C6959" s="19">
        <v>96721</v>
      </c>
      <c r="D6959" s="19">
        <v>24439.132089999999</v>
      </c>
      <c r="E6959" s="23">
        <v>1.1586779009999999</v>
      </c>
      <c r="F6959" s="23">
        <v>0.61229568599999995</v>
      </c>
      <c r="G6959" s="17">
        <v>0.75165682700000003</v>
      </c>
      <c r="H6959" s="17">
        <v>0.248343173</v>
      </c>
      <c r="I6959" s="17">
        <v>0.97452773500000001</v>
      </c>
      <c r="J6959" s="17">
        <v>2.5399999999999999E-2</v>
      </c>
      <c r="K6959" s="17">
        <v>9.3300000000000005E-5</v>
      </c>
    </row>
    <row r="6960" spans="1:11" x14ac:dyDescent="0.45">
      <c r="A6960" s="10" t="s">
        <v>59</v>
      </c>
      <c r="B6960" s="20">
        <v>0.85599999999999998</v>
      </c>
      <c r="C6960" s="19">
        <v>96838</v>
      </c>
      <c r="D6960" s="19">
        <v>24575.082330000001</v>
      </c>
      <c r="E6960" s="23">
        <v>1.165622358</v>
      </c>
      <c r="F6960" s="23">
        <v>0.61582046499999998</v>
      </c>
      <c r="G6960" s="17">
        <v>0.75187426400000001</v>
      </c>
      <c r="H6960" s="17">
        <v>0.24812573600000001</v>
      </c>
      <c r="I6960" s="17">
        <v>0.974643068</v>
      </c>
      <c r="J6960" s="17">
        <v>2.53E-2</v>
      </c>
      <c r="K6960" s="17">
        <v>9.2899999999999995E-5</v>
      </c>
    </row>
    <row r="6961" spans="1:11" x14ac:dyDescent="0.45">
      <c r="A6961" s="10" t="s">
        <v>59</v>
      </c>
      <c r="B6961" s="20">
        <v>0.85699999999999998</v>
      </c>
      <c r="C6961" s="19">
        <v>96952</v>
      </c>
      <c r="D6961" s="19">
        <v>24708.15811</v>
      </c>
      <c r="E6961" s="23">
        <v>1.1699515890000001</v>
      </c>
      <c r="F6961" s="23">
        <v>0.61931167899999995</v>
      </c>
      <c r="G6961" s="17">
        <v>0.75203193300000004</v>
      </c>
      <c r="H6961" s="17">
        <v>0.24796806699999999</v>
      </c>
      <c r="I6961" s="17">
        <v>0.97477223199999996</v>
      </c>
      <c r="J6961" s="17">
        <v>2.5100000000000001E-2</v>
      </c>
      <c r="K6961" s="17">
        <v>9.2399999999999996E-5</v>
      </c>
    </row>
    <row r="6962" spans="1:11" x14ac:dyDescent="0.45">
      <c r="A6962" s="10" t="s">
        <v>59</v>
      </c>
      <c r="B6962" s="20">
        <v>0.85799999999999998</v>
      </c>
      <c r="C6962" s="19">
        <v>97065</v>
      </c>
      <c r="D6962" s="19">
        <v>24841.203320000001</v>
      </c>
      <c r="E6962" s="23">
        <v>1.1827516330000001</v>
      </c>
      <c r="F6962" s="23">
        <v>0.62284618800000002</v>
      </c>
      <c r="G6962" s="17">
        <v>0.75221758599999999</v>
      </c>
      <c r="H6962" s="17">
        <v>0.24778241400000001</v>
      </c>
      <c r="I6962" s="17">
        <v>0.97491227800000002</v>
      </c>
      <c r="J6962" s="17">
        <v>2.5000000000000001E-2</v>
      </c>
      <c r="K6962" s="17">
        <v>9.1899999999999998E-5</v>
      </c>
    </row>
    <row r="6963" spans="1:11" x14ac:dyDescent="0.45">
      <c r="A6963" s="10" t="s">
        <v>59</v>
      </c>
      <c r="B6963" s="20">
        <v>0.85899999999999999</v>
      </c>
      <c r="C6963" s="19">
        <v>97178</v>
      </c>
      <c r="D6963" s="19">
        <v>24975.574769999999</v>
      </c>
      <c r="E6963" s="23">
        <v>1.195473791</v>
      </c>
      <c r="F6963" s="23">
        <v>0.62630321600000005</v>
      </c>
      <c r="G6963" s="17">
        <v>0.75235135500000005</v>
      </c>
      <c r="H6963" s="17">
        <v>0.247648645</v>
      </c>
      <c r="I6963" s="17">
        <v>0.97504305800000002</v>
      </c>
      <c r="J6963" s="17">
        <v>2.4899999999999999E-2</v>
      </c>
      <c r="K6963" s="17">
        <v>9.1500000000000001E-5</v>
      </c>
    </row>
    <row r="6964" spans="1:11" x14ac:dyDescent="0.45">
      <c r="A6964" s="10" t="s">
        <v>59</v>
      </c>
      <c r="B6964" s="20">
        <v>0.86</v>
      </c>
      <c r="C6964" s="19">
        <v>97285</v>
      </c>
      <c r="D6964" s="19">
        <v>25104.131099999999</v>
      </c>
      <c r="E6964" s="23">
        <v>1.2063870160000001</v>
      </c>
      <c r="F6964" s="23">
        <v>0.63004431599999999</v>
      </c>
      <c r="G6964" s="17">
        <v>0.75246954799999999</v>
      </c>
      <c r="H6964" s="17">
        <v>0.24753045200000001</v>
      </c>
      <c r="I6964" s="17">
        <v>0.97515407600000004</v>
      </c>
      <c r="J6964" s="17">
        <v>2.4799999999999999E-2</v>
      </c>
      <c r="K6964" s="17">
        <v>9.1000000000000003E-5</v>
      </c>
    </row>
    <row r="6965" spans="1:11" x14ac:dyDescent="0.45">
      <c r="A6965" s="10" t="s">
        <v>59</v>
      </c>
      <c r="B6965" s="20">
        <v>0.86099999999999999</v>
      </c>
      <c r="C6965" s="19">
        <v>97401</v>
      </c>
      <c r="D6965" s="19">
        <v>25244.662509999998</v>
      </c>
      <c r="E6965" s="23">
        <v>1.2172328610000001</v>
      </c>
      <c r="F6965" s="23">
        <v>0.63256144400000003</v>
      </c>
      <c r="G6965" s="17">
        <v>0.752630876</v>
      </c>
      <c r="H6965" s="17">
        <v>0.247369124</v>
      </c>
      <c r="I6965" s="17">
        <v>0.97527573400000001</v>
      </c>
      <c r="J6965" s="17">
        <v>2.46E-2</v>
      </c>
      <c r="K6965" s="17">
        <v>9.0600000000000007E-5</v>
      </c>
    </row>
    <row r="6966" spans="1:11" x14ac:dyDescent="0.45">
      <c r="A6966" s="10" t="s">
        <v>59</v>
      </c>
      <c r="B6966" s="20">
        <v>0.86199999999999999</v>
      </c>
      <c r="C6966" s="19">
        <v>97517</v>
      </c>
      <c r="D6966" s="19">
        <v>25386.712899999999</v>
      </c>
      <c r="E6966" s="23">
        <v>1.2326868179999999</v>
      </c>
      <c r="F6966" s="23">
        <v>0.63725718899999995</v>
      </c>
      <c r="G6966" s="17">
        <v>0.75284309400000005</v>
      </c>
      <c r="H6966" s="17">
        <v>0.24715690600000001</v>
      </c>
      <c r="I6966" s="17">
        <v>0.97542033699999997</v>
      </c>
      <c r="J6966" s="17">
        <v>2.4500000000000001E-2</v>
      </c>
      <c r="K6966" s="17">
        <v>9.0099999999999995E-5</v>
      </c>
    </row>
    <row r="6967" spans="1:11" x14ac:dyDescent="0.45">
      <c r="A6967" s="10" t="s">
        <v>59</v>
      </c>
      <c r="B6967" s="20">
        <v>0.86299999999999999</v>
      </c>
      <c r="C6967" s="19">
        <v>97628</v>
      </c>
      <c r="D6967" s="19">
        <v>25524.208439999999</v>
      </c>
      <c r="E6967" s="23">
        <v>1.2455120589999999</v>
      </c>
      <c r="F6967" s="23">
        <v>0.64101532699999997</v>
      </c>
      <c r="G6967" s="17">
        <v>0.75302167399999997</v>
      </c>
      <c r="H6967" s="17">
        <v>0.246978326</v>
      </c>
      <c r="I6967" s="17">
        <v>0.97555603099999999</v>
      </c>
      <c r="J6967" s="17">
        <v>2.4400000000000002E-2</v>
      </c>
      <c r="K6967" s="17">
        <v>8.9599999999999996E-5</v>
      </c>
    </row>
    <row r="6968" spans="1:11" x14ac:dyDescent="0.45">
      <c r="A6968" s="10" t="s">
        <v>59</v>
      </c>
      <c r="B6968" s="20">
        <v>0.86399999999999999</v>
      </c>
      <c r="C6968" s="19">
        <v>97731</v>
      </c>
      <c r="D6968" s="19">
        <v>25653.261119999999</v>
      </c>
      <c r="E6968" s="23">
        <v>1.261471131</v>
      </c>
      <c r="F6968" s="23">
        <v>0.64449113800000002</v>
      </c>
      <c r="G6968" s="17">
        <v>0.75316941400000004</v>
      </c>
      <c r="H6968" s="17">
        <v>0.24683058599999999</v>
      </c>
      <c r="I6968" s="17">
        <v>0.97565898399999995</v>
      </c>
      <c r="J6968" s="17">
        <v>2.4299999999999999E-2</v>
      </c>
      <c r="K6968" s="17">
        <v>8.92E-5</v>
      </c>
    </row>
    <row r="6969" spans="1:11" x14ac:dyDescent="0.45">
      <c r="A6969" s="10" t="s">
        <v>59</v>
      </c>
      <c r="B6969" s="20">
        <v>0.86499999999999999</v>
      </c>
      <c r="C6969" s="19">
        <v>97854</v>
      </c>
      <c r="D6969" s="19">
        <v>25809.335169999998</v>
      </c>
      <c r="E6969" s="23">
        <v>1.275788744</v>
      </c>
      <c r="F6969" s="23">
        <v>0.64828196599999999</v>
      </c>
      <c r="G6969" s="17">
        <v>0.75326506800000004</v>
      </c>
      <c r="H6969" s="17">
        <v>0.24673493199999999</v>
      </c>
      <c r="I6969" s="17">
        <v>0.97579792399999998</v>
      </c>
      <c r="J6969" s="17">
        <v>2.41E-2</v>
      </c>
      <c r="K6969" s="17">
        <v>8.8700000000000001E-5</v>
      </c>
    </row>
    <row r="6970" spans="1:11" x14ac:dyDescent="0.45">
      <c r="A6970" s="10" t="s">
        <v>59</v>
      </c>
      <c r="B6970" s="20">
        <v>0.86599999999999999</v>
      </c>
      <c r="C6970" s="19">
        <v>97960</v>
      </c>
      <c r="D6970" s="19">
        <v>25945.6096</v>
      </c>
      <c r="E6970" s="23">
        <v>1.292050886</v>
      </c>
      <c r="F6970" s="23">
        <v>0.65236258499999999</v>
      </c>
      <c r="G6970" s="17">
        <v>0.75341976300000002</v>
      </c>
      <c r="H6970" s="17">
        <v>0.24658023700000001</v>
      </c>
      <c r="I6970" s="17">
        <v>0.975910575</v>
      </c>
      <c r="J6970" s="17">
        <v>2.4E-2</v>
      </c>
      <c r="K6970" s="17">
        <v>8.8300000000000005E-5</v>
      </c>
    </row>
    <row r="6971" spans="1:11" x14ac:dyDescent="0.45">
      <c r="A6971" s="10" t="s">
        <v>59</v>
      </c>
      <c r="B6971" s="20">
        <v>0.86699999999999999</v>
      </c>
      <c r="C6971" s="19">
        <v>98075</v>
      </c>
      <c r="D6971" s="19">
        <v>26094.828379999999</v>
      </c>
      <c r="E6971" s="23">
        <v>1.3028102130000001</v>
      </c>
      <c r="F6971" s="23">
        <v>0.656157357</v>
      </c>
      <c r="G6971" s="17">
        <v>0.75340300800000004</v>
      </c>
      <c r="H6971" s="17">
        <v>0.24659699199999999</v>
      </c>
      <c r="I6971" s="17">
        <v>0.97601337300000002</v>
      </c>
      <c r="J6971" s="17">
        <v>2.3900000000000001E-2</v>
      </c>
      <c r="K6971" s="17">
        <v>8.7899999999999995E-5</v>
      </c>
    </row>
    <row r="6972" spans="1:11" x14ac:dyDescent="0.45">
      <c r="A6972" s="10" t="s">
        <v>59</v>
      </c>
      <c r="B6972" s="20">
        <v>0.86799999999999999</v>
      </c>
      <c r="C6972" s="19">
        <v>98195</v>
      </c>
      <c r="D6972" s="19">
        <v>26251.787110000001</v>
      </c>
      <c r="E6972" s="23">
        <v>1.3174225289999999</v>
      </c>
      <c r="F6972" s="23">
        <v>0.66016442799999997</v>
      </c>
      <c r="G6972" s="17">
        <v>0.75356179000000001</v>
      </c>
      <c r="H6972" s="17">
        <v>0.24643820999999999</v>
      </c>
      <c r="I6972" s="17">
        <v>0.97614035399999999</v>
      </c>
      <c r="J6972" s="17">
        <v>2.3800000000000002E-2</v>
      </c>
      <c r="K6972" s="17">
        <v>8.7399999999999997E-5</v>
      </c>
    </row>
    <row r="6973" spans="1:11" x14ac:dyDescent="0.45">
      <c r="A6973" s="10" t="s">
        <v>59</v>
      </c>
      <c r="B6973" s="20">
        <v>0.86899999999999999</v>
      </c>
      <c r="C6973" s="19">
        <v>98308</v>
      </c>
      <c r="D6973" s="19">
        <v>26401.231510000001</v>
      </c>
      <c r="E6973" s="23">
        <v>1.329894922</v>
      </c>
      <c r="F6973" s="23">
        <v>0.66412674800000004</v>
      </c>
      <c r="G6973" s="17">
        <v>0.75369247699999997</v>
      </c>
      <c r="H6973" s="17">
        <v>0.246307523</v>
      </c>
      <c r="I6973" s="17">
        <v>0.976261775</v>
      </c>
      <c r="J6973" s="17">
        <v>2.3699999999999999E-2</v>
      </c>
      <c r="K6973" s="17">
        <v>8.7000000000000001E-5</v>
      </c>
    </row>
    <row r="6974" spans="1:11" x14ac:dyDescent="0.45">
      <c r="A6974" s="10" t="s">
        <v>59</v>
      </c>
      <c r="B6974" s="20">
        <v>0.87</v>
      </c>
      <c r="C6974" s="19">
        <v>98419</v>
      </c>
      <c r="D6974" s="19">
        <v>26549.73141</v>
      </c>
      <c r="E6974" s="23">
        <v>1.3463675980000001</v>
      </c>
      <c r="F6974" s="23">
        <v>0.668411325</v>
      </c>
      <c r="G6974" s="17">
        <v>0.75390930599999995</v>
      </c>
      <c r="H6974" s="17">
        <v>0.246090694</v>
      </c>
      <c r="I6974" s="17">
        <v>0.97638088199999995</v>
      </c>
      <c r="J6974" s="17">
        <v>2.35E-2</v>
      </c>
      <c r="K6974" s="17">
        <v>8.6500000000000002E-5</v>
      </c>
    </row>
    <row r="6975" spans="1:11" x14ac:dyDescent="0.45">
      <c r="A6975" s="10" t="s">
        <v>59</v>
      </c>
      <c r="B6975" s="20">
        <v>0.871</v>
      </c>
      <c r="C6975" s="19">
        <v>98532</v>
      </c>
      <c r="D6975" s="19">
        <v>26702.171170000001</v>
      </c>
      <c r="E6975" s="23">
        <v>1.352942439</v>
      </c>
      <c r="F6975" s="23">
        <v>0.67225364600000004</v>
      </c>
      <c r="G6975" s="17">
        <v>0.753968254</v>
      </c>
      <c r="H6975" s="17">
        <v>0.246031746</v>
      </c>
      <c r="I6975" s="17">
        <v>0.97648348500000004</v>
      </c>
      <c r="J6975" s="17">
        <v>2.3400000000000001E-2</v>
      </c>
      <c r="K6975" s="17">
        <v>8.6199999999999995E-5</v>
      </c>
    </row>
    <row r="6976" spans="1:11" x14ac:dyDescent="0.45">
      <c r="A6976" s="10" t="s">
        <v>59</v>
      </c>
      <c r="B6976" s="20">
        <v>0.872</v>
      </c>
      <c r="C6976" s="19">
        <v>98643</v>
      </c>
      <c r="D6976" s="19">
        <v>26853.239600000001</v>
      </c>
      <c r="E6976" s="23">
        <v>1.3663427859999999</v>
      </c>
      <c r="F6976" s="23">
        <v>0.67647213399999995</v>
      </c>
      <c r="G6976" s="17">
        <v>0.75420455600000003</v>
      </c>
      <c r="H6976" s="17">
        <v>0.245795444</v>
      </c>
      <c r="I6976" s="17">
        <v>0.97657076499999995</v>
      </c>
      <c r="J6976" s="17">
        <v>2.3300000000000001E-2</v>
      </c>
      <c r="K6976" s="17">
        <v>8.5799999999999998E-5</v>
      </c>
    </row>
    <row r="6977" spans="1:11" x14ac:dyDescent="0.45">
      <c r="A6977" s="10" t="s">
        <v>59</v>
      </c>
      <c r="B6977" s="20">
        <v>0.873</v>
      </c>
      <c r="C6977" s="19">
        <v>98759</v>
      </c>
      <c r="D6977" s="19">
        <v>27012.683969999998</v>
      </c>
      <c r="E6977" s="23">
        <v>1.382627201</v>
      </c>
      <c r="F6977" s="23">
        <v>0.67988181700000005</v>
      </c>
      <c r="G6977" s="17">
        <v>0.75431099999999995</v>
      </c>
      <c r="H6977" s="17">
        <v>0.24568899999999999</v>
      </c>
      <c r="I6977" s="17">
        <v>0.97669897100000003</v>
      </c>
      <c r="J6977" s="17">
        <v>2.3199999999999998E-2</v>
      </c>
      <c r="K6977" s="17">
        <v>8.53E-5</v>
      </c>
    </row>
    <row r="6978" spans="1:11" x14ac:dyDescent="0.45">
      <c r="A6978" s="10" t="s">
        <v>59</v>
      </c>
      <c r="B6978" s="20">
        <v>0.874</v>
      </c>
      <c r="C6978" s="19">
        <v>98873</v>
      </c>
      <c r="D6978" s="19">
        <v>27171.066419999999</v>
      </c>
      <c r="E6978" s="23">
        <v>1.396059564</v>
      </c>
      <c r="F6978" s="23">
        <v>0.684336532</v>
      </c>
      <c r="G6978" s="17">
        <v>0.75454370800000004</v>
      </c>
      <c r="H6978" s="17">
        <v>0.24545629199999999</v>
      </c>
      <c r="I6978" s="17">
        <v>0.97682820800000003</v>
      </c>
      <c r="J6978" s="17">
        <v>2.3099999999999999E-2</v>
      </c>
      <c r="K6978" s="17">
        <v>8.4900000000000004E-5</v>
      </c>
    </row>
    <row r="6979" spans="1:11" x14ac:dyDescent="0.45">
      <c r="A6979" s="10" t="s">
        <v>59</v>
      </c>
      <c r="B6979" s="20">
        <v>0.875</v>
      </c>
      <c r="C6979" s="19">
        <v>98985</v>
      </c>
      <c r="D6979" s="19">
        <v>27328.503710000001</v>
      </c>
      <c r="E6979" s="23">
        <v>1.416132505</v>
      </c>
      <c r="F6979" s="23">
        <v>0.68940538900000004</v>
      </c>
      <c r="G6979" s="17">
        <v>0.75479112999999998</v>
      </c>
      <c r="H6979" s="17">
        <v>0.24520887</v>
      </c>
      <c r="I6979" s="17">
        <v>0.97694800699999995</v>
      </c>
      <c r="J6979" s="17">
        <v>2.3E-2</v>
      </c>
      <c r="K6979" s="17">
        <v>8.4400000000000005E-5</v>
      </c>
    </row>
    <row r="6980" spans="1:11" x14ac:dyDescent="0.45">
      <c r="A6980" s="10" t="s">
        <v>59</v>
      </c>
      <c r="B6980" s="20">
        <v>0.876</v>
      </c>
      <c r="C6980" s="19">
        <v>99098</v>
      </c>
      <c r="D6980" s="19">
        <v>27489.45449</v>
      </c>
      <c r="E6980" s="23">
        <v>1.433344841</v>
      </c>
      <c r="F6980" s="23">
        <v>0.69378751299999997</v>
      </c>
      <c r="G6980" s="17">
        <v>0.75502028300000001</v>
      </c>
      <c r="H6980" s="17">
        <v>0.24497971700000001</v>
      </c>
      <c r="I6980" s="17">
        <v>0.97707597199999996</v>
      </c>
      <c r="J6980" s="17">
        <v>2.2800000000000001E-2</v>
      </c>
      <c r="K6980" s="17">
        <v>8.3900000000000006E-5</v>
      </c>
    </row>
    <row r="6981" spans="1:11" x14ac:dyDescent="0.45">
      <c r="A6981" s="10" t="s">
        <v>59</v>
      </c>
      <c r="B6981" s="20">
        <v>0.877</v>
      </c>
      <c r="C6981" s="19">
        <v>99210</v>
      </c>
      <c r="D6981" s="19">
        <v>27650.873449999999</v>
      </c>
      <c r="E6981" s="23">
        <v>1.4455478020000001</v>
      </c>
      <c r="F6981" s="23">
        <v>0.69809897499999995</v>
      </c>
      <c r="G6981" s="17">
        <v>0.75492389900000001</v>
      </c>
      <c r="H6981" s="17">
        <v>0.24507610099999999</v>
      </c>
      <c r="I6981" s="17">
        <v>0.97721680799999999</v>
      </c>
      <c r="J6981" s="17">
        <v>2.2700000000000001E-2</v>
      </c>
      <c r="K6981" s="17">
        <v>8.3399999999999994E-5</v>
      </c>
    </row>
    <row r="6982" spans="1:11" x14ac:dyDescent="0.45">
      <c r="A6982" s="10" t="s">
        <v>59</v>
      </c>
      <c r="B6982" s="20">
        <v>0.878</v>
      </c>
      <c r="C6982" s="19">
        <v>99321</v>
      </c>
      <c r="D6982" s="19">
        <v>27812.525679999999</v>
      </c>
      <c r="E6982" s="23">
        <v>1.469957991</v>
      </c>
      <c r="F6982" s="23">
        <v>0.70250869699999996</v>
      </c>
      <c r="G6982" s="17">
        <v>0.75504676800000003</v>
      </c>
      <c r="H6982" s="17">
        <v>0.24495323199999999</v>
      </c>
      <c r="I6982" s="17">
        <v>0.97733931399999996</v>
      </c>
      <c r="J6982" s="17">
        <v>2.2599999999999999E-2</v>
      </c>
      <c r="K6982" s="17">
        <v>8.2999999999999998E-5</v>
      </c>
    </row>
    <row r="6983" spans="1:11" x14ac:dyDescent="0.45">
      <c r="A6983" s="10" t="s">
        <v>59</v>
      </c>
      <c r="B6983" s="20">
        <v>0.879</v>
      </c>
      <c r="C6983" s="19">
        <v>99438</v>
      </c>
      <c r="D6983" s="19">
        <v>27984.867590000002</v>
      </c>
      <c r="E6983" s="23">
        <v>1.4806400399999999</v>
      </c>
      <c r="F6983" s="23">
        <v>0.70715588600000001</v>
      </c>
      <c r="G6983" s="17">
        <v>0.75526458699999999</v>
      </c>
      <c r="H6983" s="17">
        <v>0.24473541300000001</v>
      </c>
      <c r="I6983" s="17">
        <v>0.97745644499999995</v>
      </c>
      <c r="J6983" s="17">
        <v>2.2499999999999999E-2</v>
      </c>
      <c r="K6983" s="17">
        <v>8.25E-5</v>
      </c>
    </row>
    <row r="6984" spans="1:11" x14ac:dyDescent="0.45">
      <c r="A6984" s="10" t="s">
        <v>59</v>
      </c>
      <c r="B6984" s="20">
        <v>0.88</v>
      </c>
      <c r="C6984" s="19">
        <v>99546</v>
      </c>
      <c r="D6984" s="19">
        <v>28146.068569999999</v>
      </c>
      <c r="E6984" s="23">
        <v>1.507175562</v>
      </c>
      <c r="F6984" s="23">
        <v>0.71197812699999996</v>
      </c>
      <c r="G6984" s="17">
        <v>0.75544974200000004</v>
      </c>
      <c r="H6984" s="17">
        <v>0.24455025799999999</v>
      </c>
      <c r="I6984" s="17">
        <v>0.97756643399999998</v>
      </c>
      <c r="J6984" s="17">
        <v>2.24E-2</v>
      </c>
      <c r="K6984" s="17">
        <v>8.2100000000000003E-5</v>
      </c>
    </row>
    <row r="6985" spans="1:11" x14ac:dyDescent="0.45">
      <c r="A6985" s="10" t="s">
        <v>59</v>
      </c>
      <c r="B6985" s="20">
        <v>0.88100000000000001</v>
      </c>
      <c r="C6985" s="19">
        <v>99663</v>
      </c>
      <c r="D6985" s="19">
        <v>28323.82735</v>
      </c>
      <c r="E6985" s="23">
        <v>1.527694562</v>
      </c>
      <c r="F6985" s="23">
        <v>0.71652504100000003</v>
      </c>
      <c r="G6985" s="17">
        <v>0.75556625799999999</v>
      </c>
      <c r="H6985" s="17">
        <v>0.24443374200000001</v>
      </c>
      <c r="I6985" s="17">
        <v>0.977701669</v>
      </c>
      <c r="J6985" s="17">
        <v>2.2200000000000001E-2</v>
      </c>
      <c r="K6985" s="17">
        <v>8.1600000000000005E-5</v>
      </c>
    </row>
    <row r="6986" spans="1:11" x14ac:dyDescent="0.45">
      <c r="A6986" s="10" t="s">
        <v>59</v>
      </c>
      <c r="B6986" s="20">
        <v>0.88200000000000001</v>
      </c>
      <c r="C6986" s="19">
        <v>99773</v>
      </c>
      <c r="D6986" s="19">
        <v>28492.477709999999</v>
      </c>
      <c r="E6986" s="23">
        <v>1.5411679199999999</v>
      </c>
      <c r="F6986" s="23">
        <v>0.72146599</v>
      </c>
      <c r="G6986" s="17">
        <v>0.75574554199999999</v>
      </c>
      <c r="H6986" s="17">
        <v>0.24425445800000001</v>
      </c>
      <c r="I6986" s="17">
        <v>0.97783324900000002</v>
      </c>
      <c r="J6986" s="17">
        <v>2.2100000000000002E-2</v>
      </c>
      <c r="K6986" s="17">
        <v>8.1199999999999995E-5</v>
      </c>
    </row>
    <row r="6987" spans="1:11" x14ac:dyDescent="0.45">
      <c r="A6987" s="10" t="s">
        <v>59</v>
      </c>
      <c r="B6987" s="20">
        <v>0.88300000000000001</v>
      </c>
      <c r="C6987" s="19">
        <v>99889</v>
      </c>
      <c r="D6987" s="19">
        <v>28672.56078</v>
      </c>
      <c r="E6987" s="23">
        <v>1.559743801</v>
      </c>
      <c r="F6987" s="23">
        <v>0.72571395999999999</v>
      </c>
      <c r="G6987" s="17">
        <v>0.75583898100000002</v>
      </c>
      <c r="H6987" s="17">
        <v>0.24416101900000001</v>
      </c>
      <c r="I6987" s="17">
        <v>0.97794434100000005</v>
      </c>
      <c r="J6987" s="17">
        <v>2.1999999999999999E-2</v>
      </c>
      <c r="K6987" s="17">
        <v>8.0699999999999996E-5</v>
      </c>
    </row>
    <row r="6988" spans="1:11" x14ac:dyDescent="0.45">
      <c r="A6988" s="10" t="s">
        <v>59</v>
      </c>
      <c r="B6988" s="20">
        <v>0.88400000000000001</v>
      </c>
      <c r="C6988" s="19">
        <v>100001</v>
      </c>
      <c r="D6988" s="19">
        <v>28848.037840000001</v>
      </c>
      <c r="E6988" s="23">
        <v>1.572650297</v>
      </c>
      <c r="F6988" s="23">
        <v>0.731120294</v>
      </c>
      <c r="G6988" s="17">
        <v>0.75599243999999999</v>
      </c>
      <c r="H6988" s="17">
        <v>0.24400756000000001</v>
      </c>
      <c r="I6988" s="17">
        <v>0.97808778500000004</v>
      </c>
      <c r="J6988" s="17">
        <v>2.1831996999999999E-2</v>
      </c>
      <c r="K6988" s="17">
        <v>8.0199999999999998E-5</v>
      </c>
    </row>
    <row r="6989" spans="1:11" x14ac:dyDescent="0.45">
      <c r="A6989" s="10" t="s">
        <v>59</v>
      </c>
      <c r="B6989" s="20">
        <v>0.88500000000000001</v>
      </c>
      <c r="C6989" s="19">
        <v>100114</v>
      </c>
      <c r="D6989" s="19">
        <v>29026.881590000001</v>
      </c>
      <c r="E6989" s="23">
        <v>1.59155913</v>
      </c>
      <c r="F6989" s="23">
        <v>0.736151636</v>
      </c>
      <c r="G6989" s="17">
        <v>0.75615798000000001</v>
      </c>
      <c r="H6989" s="17">
        <v>0.24384201999999999</v>
      </c>
      <c r="I6989" s="17">
        <v>0.97822030900000001</v>
      </c>
      <c r="J6989" s="17">
        <v>2.1700000000000001E-2</v>
      </c>
      <c r="K6989" s="17">
        <v>7.9699999999999999E-5</v>
      </c>
    </row>
    <row r="6990" spans="1:11" x14ac:dyDescent="0.45">
      <c r="A6990" s="10" t="s">
        <v>59</v>
      </c>
      <c r="B6990" s="20">
        <v>0.88600000000000001</v>
      </c>
      <c r="C6990" s="19">
        <v>100217</v>
      </c>
      <c r="D6990" s="19">
        <v>29192.04118</v>
      </c>
      <c r="E6990" s="23">
        <v>1.6128907159999999</v>
      </c>
      <c r="F6990" s="23">
        <v>0.74080268599999999</v>
      </c>
      <c r="G6990" s="17">
        <v>0.75633874499999998</v>
      </c>
      <c r="H6990" s="17">
        <v>0.24366125499999999</v>
      </c>
      <c r="I6990" s="17">
        <v>0.978271381</v>
      </c>
      <c r="J6990" s="17">
        <v>2.1600000000000001E-2</v>
      </c>
      <c r="K6990" s="17">
        <v>7.9300000000000003E-5</v>
      </c>
    </row>
    <row r="6991" spans="1:11" x14ac:dyDescent="0.45">
      <c r="A6991" s="10" t="s">
        <v>59</v>
      </c>
      <c r="B6991" s="20">
        <v>0.88700000000000001</v>
      </c>
      <c r="C6991" s="19">
        <v>100331</v>
      </c>
      <c r="D6991" s="19">
        <v>29376.7163</v>
      </c>
      <c r="E6991" s="23">
        <v>1.6249622859999999</v>
      </c>
      <c r="F6991" s="23">
        <v>0.74591851300000001</v>
      </c>
      <c r="G6991" s="17">
        <v>0.756446163</v>
      </c>
      <c r="H6991" s="17">
        <v>0.243553837</v>
      </c>
      <c r="I6991" s="17">
        <v>0.97836729099999997</v>
      </c>
      <c r="J6991" s="17">
        <v>2.1600000000000001E-2</v>
      </c>
      <c r="K6991" s="17">
        <v>7.8899999999999993E-5</v>
      </c>
    </row>
    <row r="6992" spans="1:11" x14ac:dyDescent="0.45">
      <c r="A6992" s="10" t="s">
        <v>59</v>
      </c>
      <c r="B6992" s="20">
        <v>0.88800000000000001</v>
      </c>
      <c r="C6992" s="19">
        <v>100455</v>
      </c>
      <c r="D6992" s="19">
        <v>29578.94515</v>
      </c>
      <c r="E6992" s="23">
        <v>1.6386947190000001</v>
      </c>
      <c r="F6992" s="23">
        <v>0.75092562900000004</v>
      </c>
      <c r="G6992" s="17">
        <v>0.75661739100000003</v>
      </c>
      <c r="H6992" s="17">
        <v>0.243382609</v>
      </c>
      <c r="I6992" s="17">
        <v>0.97846730900000001</v>
      </c>
      <c r="J6992" s="17">
        <v>2.1499999999999998E-2</v>
      </c>
      <c r="K6992" s="17">
        <v>7.86E-5</v>
      </c>
    </row>
    <row r="6993" spans="1:11" x14ac:dyDescent="0.45">
      <c r="A6993" s="10" t="s">
        <v>59</v>
      </c>
      <c r="B6993" s="20">
        <v>0.88900000000000001</v>
      </c>
      <c r="C6993" s="19">
        <v>100566</v>
      </c>
      <c r="D6993" s="19">
        <v>29761.439050000001</v>
      </c>
      <c r="E6993" s="23">
        <v>1.650585926</v>
      </c>
      <c r="F6993" s="23">
        <v>0.75601665900000004</v>
      </c>
      <c r="G6993" s="17">
        <v>0.75664737599999998</v>
      </c>
      <c r="H6993" s="17">
        <v>0.24335262399999999</v>
      </c>
      <c r="I6993" s="17">
        <v>0.97858995800000004</v>
      </c>
      <c r="J6993" s="17">
        <v>2.1299999999999999E-2</v>
      </c>
      <c r="K6993" s="17">
        <v>7.8100000000000001E-5</v>
      </c>
    </row>
    <row r="6994" spans="1:11" x14ac:dyDescent="0.45">
      <c r="A6994" s="10" t="s">
        <v>59</v>
      </c>
      <c r="B6994" s="20">
        <v>0.89</v>
      </c>
      <c r="C6994" s="19">
        <v>100672</v>
      </c>
      <c r="D6994" s="19">
        <v>29936.94284</v>
      </c>
      <c r="E6994" s="23">
        <v>1.664026129</v>
      </c>
      <c r="F6994" s="23">
        <v>0.76170864900000002</v>
      </c>
      <c r="G6994" s="17">
        <v>0.75679434199999995</v>
      </c>
      <c r="H6994" s="17">
        <v>0.24320565799999999</v>
      </c>
      <c r="I6994" s="17">
        <v>0.97868520400000003</v>
      </c>
      <c r="J6994" s="17">
        <v>2.12E-2</v>
      </c>
      <c r="K6994" s="17">
        <v>7.7700000000000005E-5</v>
      </c>
    </row>
    <row r="6995" spans="1:11" x14ac:dyDescent="0.45">
      <c r="A6995" s="10" t="s">
        <v>59</v>
      </c>
      <c r="B6995" s="20">
        <v>0.89100000000000001</v>
      </c>
      <c r="C6995" s="19">
        <v>100792</v>
      </c>
      <c r="D6995" s="19">
        <v>30137.71185</v>
      </c>
      <c r="E6995" s="23">
        <v>1.684582306</v>
      </c>
      <c r="F6995" s="23">
        <v>0.76683680099999996</v>
      </c>
      <c r="G6995" s="17">
        <v>0.75695491699999995</v>
      </c>
      <c r="H6995" s="17">
        <v>0.243045083</v>
      </c>
      <c r="I6995" s="17">
        <v>0.978814501</v>
      </c>
      <c r="J6995" s="17">
        <v>2.1100000000000001E-2</v>
      </c>
      <c r="K6995" s="17">
        <v>7.7299999999999995E-5</v>
      </c>
    </row>
    <row r="6996" spans="1:11" x14ac:dyDescent="0.45">
      <c r="A6996" s="10" t="s">
        <v>59</v>
      </c>
      <c r="B6996" s="20">
        <v>0.89200000000000002</v>
      </c>
      <c r="C6996" s="19">
        <v>100897</v>
      </c>
      <c r="D6996" s="19">
        <v>30315.354220000001</v>
      </c>
      <c r="E6996" s="23">
        <v>1.7000813130000001</v>
      </c>
      <c r="F6996" s="23">
        <v>0.77242336099999998</v>
      </c>
      <c r="G6996" s="17">
        <v>0.75711864600000001</v>
      </c>
      <c r="H6996" s="17">
        <v>0.24288135399999999</v>
      </c>
      <c r="I6996" s="17">
        <v>0.97893093600000003</v>
      </c>
      <c r="J6996" s="17">
        <v>2.1000000000000001E-2</v>
      </c>
      <c r="K6996" s="17">
        <v>7.6899999999999999E-5</v>
      </c>
    </row>
    <row r="6997" spans="1:11" x14ac:dyDescent="0.45">
      <c r="A6997" s="10" t="s">
        <v>59</v>
      </c>
      <c r="B6997" s="20">
        <v>0.89300000000000002</v>
      </c>
      <c r="C6997" s="19">
        <v>101020</v>
      </c>
      <c r="D6997" s="19">
        <v>30525.948899999999</v>
      </c>
      <c r="E6997" s="23">
        <v>1.726312045</v>
      </c>
      <c r="F6997" s="23">
        <v>0.77756906800000003</v>
      </c>
      <c r="G6997" s="17">
        <v>0.75719659500000003</v>
      </c>
      <c r="H6997" s="17">
        <v>0.242803405</v>
      </c>
      <c r="I6997" s="17">
        <v>0.979045151</v>
      </c>
      <c r="J6997" s="17">
        <v>2.0899999999999998E-2</v>
      </c>
      <c r="K6997" s="17">
        <v>7.64E-5</v>
      </c>
    </row>
    <row r="6998" spans="1:11" x14ac:dyDescent="0.45">
      <c r="A6998" s="10" t="s">
        <v>59</v>
      </c>
      <c r="B6998" s="20">
        <v>0.89400000000000002</v>
      </c>
      <c r="C6998" s="19">
        <v>101132</v>
      </c>
      <c r="D6998" s="19">
        <v>30720.810549999998</v>
      </c>
      <c r="E6998" s="23">
        <v>1.7485360679999999</v>
      </c>
      <c r="F6998" s="23">
        <v>0.78341960099999997</v>
      </c>
      <c r="G6998" s="17">
        <v>0.75738638599999997</v>
      </c>
      <c r="H6998" s="17">
        <v>0.24261361400000001</v>
      </c>
      <c r="I6998" s="17">
        <v>0.97916808499999997</v>
      </c>
      <c r="J6998" s="17">
        <v>2.0799999999999999E-2</v>
      </c>
      <c r="K6998" s="17">
        <v>7.5900000000000002E-5</v>
      </c>
    </row>
    <row r="6999" spans="1:11" x14ac:dyDescent="0.45">
      <c r="A6999" s="10" t="s">
        <v>59</v>
      </c>
      <c r="B6999" s="20">
        <v>0.89500000000000002</v>
      </c>
      <c r="C6999" s="19">
        <v>101246</v>
      </c>
      <c r="D6999" s="19">
        <v>30921.745009999999</v>
      </c>
      <c r="E6999" s="23">
        <v>1.7718109150000001</v>
      </c>
      <c r="F6999" s="23">
        <v>0.78892167800000002</v>
      </c>
      <c r="G6999" s="17">
        <v>0.75752128500000004</v>
      </c>
      <c r="H6999" s="17">
        <v>0.24247871500000001</v>
      </c>
      <c r="I6999" s="17">
        <v>0.97929706000000005</v>
      </c>
      <c r="J6999" s="17">
        <v>2.06E-2</v>
      </c>
      <c r="K6999" s="17">
        <v>7.5500000000000006E-5</v>
      </c>
    </row>
    <row r="7000" spans="1:11" x14ac:dyDescent="0.45">
      <c r="A7000" s="10" t="s">
        <v>59</v>
      </c>
      <c r="B7000" s="20">
        <v>0.89600000000000002</v>
      </c>
      <c r="C7000" s="19">
        <v>101336</v>
      </c>
      <c r="D7000" s="19">
        <v>31081.85181</v>
      </c>
      <c r="E7000" s="23">
        <v>1.7866358879999999</v>
      </c>
      <c r="F7000" s="23">
        <v>0.79464885299999999</v>
      </c>
      <c r="G7000" s="17">
        <v>0.75758861600000005</v>
      </c>
      <c r="H7000" s="17">
        <v>0.24241138400000001</v>
      </c>
      <c r="I7000" s="17">
        <v>0.97939907900000001</v>
      </c>
      <c r="J7000" s="17">
        <v>2.0500000000000001E-2</v>
      </c>
      <c r="K7000" s="17">
        <v>7.5099999999999996E-5</v>
      </c>
    </row>
    <row r="7001" spans="1:11" x14ac:dyDescent="0.45">
      <c r="A7001" s="10" t="s">
        <v>59</v>
      </c>
      <c r="B7001" s="20">
        <v>0.89700000000000002</v>
      </c>
      <c r="C7001" s="19">
        <v>101472</v>
      </c>
      <c r="D7001" s="19">
        <v>31325.807260000001</v>
      </c>
      <c r="E7001" s="23">
        <v>1.8059521629999999</v>
      </c>
      <c r="F7001" s="23">
        <v>0.79875680699999996</v>
      </c>
      <c r="G7001" s="17">
        <v>0.75779525400000003</v>
      </c>
      <c r="H7001" s="17">
        <v>0.242204746</v>
      </c>
      <c r="I7001" s="17">
        <v>0.97956651100000003</v>
      </c>
      <c r="J7001" s="17">
        <v>2.0400000000000001E-2</v>
      </c>
      <c r="K7001" s="17">
        <v>7.4499999999999995E-5</v>
      </c>
    </row>
    <row r="7002" spans="1:11" x14ac:dyDescent="0.45">
      <c r="A7002" s="10" t="s">
        <v>59</v>
      </c>
      <c r="B7002" s="20">
        <v>0.89800000000000002</v>
      </c>
      <c r="C7002" s="19">
        <v>101582</v>
      </c>
      <c r="D7002" s="19">
        <v>31525.618020000002</v>
      </c>
      <c r="E7002" s="23">
        <v>1.82588365</v>
      </c>
      <c r="F7002" s="23">
        <v>0.80559328600000002</v>
      </c>
      <c r="G7002" s="17">
        <v>0.75796893200000004</v>
      </c>
      <c r="H7002" s="17">
        <v>0.24203106799999999</v>
      </c>
      <c r="I7002" s="17">
        <v>0.97969962799999999</v>
      </c>
      <c r="J7002" s="17">
        <v>2.0199999999999999E-2</v>
      </c>
      <c r="K7002" s="17">
        <v>7.3999999999999996E-5</v>
      </c>
    </row>
    <row r="7003" spans="1:11" x14ac:dyDescent="0.45">
      <c r="A7003" s="10" t="s">
        <v>59</v>
      </c>
      <c r="B7003" s="20">
        <v>0.89900000000000002</v>
      </c>
      <c r="C7003" s="19">
        <v>101698</v>
      </c>
      <c r="D7003" s="19">
        <v>31738.11217</v>
      </c>
      <c r="E7003" s="23">
        <v>1.8355243990000001</v>
      </c>
      <c r="F7003" s="23">
        <v>0.80995132999999997</v>
      </c>
      <c r="G7003" s="17">
        <v>0.75810733699999999</v>
      </c>
      <c r="H7003" s="17">
        <v>0.24189266300000001</v>
      </c>
      <c r="I7003" s="17">
        <v>0.97982926299999995</v>
      </c>
      <c r="J7003" s="17">
        <v>2.01E-2</v>
      </c>
      <c r="K7003" s="17">
        <v>7.3499999999999998E-5</v>
      </c>
    </row>
    <row r="7004" spans="1:11" x14ac:dyDescent="0.45">
      <c r="A7004" s="10" t="s">
        <v>59</v>
      </c>
      <c r="B7004" s="20">
        <v>0.9</v>
      </c>
      <c r="C7004" s="19">
        <v>101798</v>
      </c>
      <c r="D7004" s="19">
        <v>31922.315729999998</v>
      </c>
      <c r="E7004" s="23">
        <v>1.8457934549999999</v>
      </c>
      <c r="F7004" s="23">
        <v>0.81791939400000002</v>
      </c>
      <c r="G7004" s="17">
        <v>0.75821725399999995</v>
      </c>
      <c r="H7004" s="17">
        <v>0.24178274599999999</v>
      </c>
      <c r="I7004" s="17">
        <v>0.979915023</v>
      </c>
      <c r="J7004" s="17">
        <v>0.02</v>
      </c>
      <c r="K7004" s="17">
        <v>7.3200000000000004E-5</v>
      </c>
    </row>
    <row r="7005" spans="1:11" x14ac:dyDescent="0.45">
      <c r="A7005" s="10" t="s">
        <v>59</v>
      </c>
      <c r="B7005" s="20">
        <v>0.90100000000000002</v>
      </c>
      <c r="C7005" s="19">
        <v>101922</v>
      </c>
      <c r="D7005" s="19">
        <v>32152.08121</v>
      </c>
      <c r="E7005" s="23">
        <v>1.863919959</v>
      </c>
      <c r="F7005" s="23">
        <v>0.82288076300000002</v>
      </c>
      <c r="G7005" s="17">
        <v>0.75845254200000001</v>
      </c>
      <c r="H7005" s="17">
        <v>0.24154745799999999</v>
      </c>
      <c r="I7005" s="17">
        <v>0.98005738200000003</v>
      </c>
      <c r="J7005" s="17">
        <v>1.9900000000000001E-2</v>
      </c>
      <c r="K7005" s="17">
        <v>7.2700000000000005E-5</v>
      </c>
    </row>
    <row r="7006" spans="1:11" x14ac:dyDescent="0.45">
      <c r="A7006" s="10" t="s">
        <v>59</v>
      </c>
      <c r="B7006" s="20">
        <v>0.90200000000000002</v>
      </c>
      <c r="C7006" s="19">
        <v>102034</v>
      </c>
      <c r="D7006" s="19">
        <v>32362.058679999998</v>
      </c>
      <c r="E7006" s="23">
        <v>1.8837646800000001</v>
      </c>
      <c r="F7006" s="23">
        <v>0.829720966</v>
      </c>
      <c r="G7006" s="17">
        <v>0.75860987499999999</v>
      </c>
      <c r="H7006" s="17">
        <v>0.24139012500000001</v>
      </c>
      <c r="I7006" s="17">
        <v>0.98018687000000004</v>
      </c>
      <c r="J7006" s="17">
        <v>1.9699999999999999E-2</v>
      </c>
      <c r="K7006" s="17">
        <v>7.2200000000000007E-5</v>
      </c>
    </row>
    <row r="7007" spans="1:11" x14ac:dyDescent="0.45">
      <c r="A7007" s="10" t="s">
        <v>59</v>
      </c>
      <c r="B7007" s="20">
        <v>0.90300000000000002</v>
      </c>
      <c r="C7007" s="19">
        <v>102150</v>
      </c>
      <c r="D7007" s="19">
        <v>32582.191999999999</v>
      </c>
      <c r="E7007" s="23">
        <v>1.9144114139999999</v>
      </c>
      <c r="F7007" s="23">
        <v>0.83568719899999999</v>
      </c>
      <c r="G7007" s="17">
        <v>0.75878609900000005</v>
      </c>
      <c r="H7007" s="17">
        <v>0.24121390100000001</v>
      </c>
      <c r="I7007" s="17">
        <v>0.98030547800000001</v>
      </c>
      <c r="J7007" s="17">
        <v>1.9599999999999999E-2</v>
      </c>
      <c r="K7007" s="17">
        <v>7.1799999999999997E-5</v>
      </c>
    </row>
    <row r="7008" spans="1:11" x14ac:dyDescent="0.45">
      <c r="A7008" s="10" t="s">
        <v>59</v>
      </c>
      <c r="B7008" s="20">
        <v>0.90400000000000003</v>
      </c>
      <c r="C7008" s="19">
        <v>102257</v>
      </c>
      <c r="D7008" s="19">
        <v>32788.191899999998</v>
      </c>
      <c r="E7008" s="23">
        <v>1.933745171</v>
      </c>
      <c r="F7008" s="23">
        <v>0.84176222999999994</v>
      </c>
      <c r="G7008" s="17">
        <v>0.75903850100000003</v>
      </c>
      <c r="H7008" s="17">
        <v>0.240961499</v>
      </c>
      <c r="I7008" s="17">
        <v>0.98042298299999997</v>
      </c>
      <c r="J7008" s="17">
        <v>1.95E-2</v>
      </c>
      <c r="K7008" s="17">
        <v>7.1299999999999998E-5</v>
      </c>
    </row>
    <row r="7009" spans="1:11" x14ac:dyDescent="0.45">
      <c r="A7009" s="10" t="s">
        <v>59</v>
      </c>
      <c r="B7009" s="20">
        <v>0.90500000000000003</v>
      </c>
      <c r="C7009" s="19">
        <v>102376</v>
      </c>
      <c r="D7009" s="19">
        <v>33019.888460000002</v>
      </c>
      <c r="E7009" s="23">
        <v>1.961137387</v>
      </c>
      <c r="F7009" s="23">
        <v>0.84788906200000003</v>
      </c>
      <c r="G7009" s="17">
        <v>0.75925021500000001</v>
      </c>
      <c r="H7009" s="17">
        <v>0.24074978499999999</v>
      </c>
      <c r="I7009" s="17">
        <v>0.98056447099999999</v>
      </c>
      <c r="J7009" s="17">
        <v>1.9400000000000001E-2</v>
      </c>
      <c r="K7009" s="17">
        <v>7.08E-5</v>
      </c>
    </row>
    <row r="7010" spans="1:11" x14ac:dyDescent="0.45">
      <c r="A7010" s="10" t="s">
        <v>59</v>
      </c>
      <c r="B7010" s="20">
        <v>0.90600000000000003</v>
      </c>
      <c r="C7010" s="19">
        <v>102488</v>
      </c>
      <c r="D7010" s="19">
        <v>33240.557869999997</v>
      </c>
      <c r="E7010" s="23">
        <v>1.982671828</v>
      </c>
      <c r="F7010" s="23">
        <v>0.85462537800000005</v>
      </c>
      <c r="G7010" s="17">
        <v>0.75935719300000004</v>
      </c>
      <c r="H7010" s="17">
        <v>0.24064280699999999</v>
      </c>
      <c r="I7010" s="17">
        <v>0.98068374999999997</v>
      </c>
      <c r="J7010" s="17">
        <v>1.9199999999999998E-2</v>
      </c>
      <c r="K7010" s="17">
        <v>7.0400000000000004E-5</v>
      </c>
    </row>
    <row r="7011" spans="1:11" x14ac:dyDescent="0.45">
      <c r="A7011" s="10" t="s">
        <v>59</v>
      </c>
      <c r="B7011" s="20">
        <v>0.90700000000000003</v>
      </c>
      <c r="C7011" s="19">
        <v>102590</v>
      </c>
      <c r="D7011" s="19">
        <v>33443.21009</v>
      </c>
      <c r="E7011" s="23">
        <v>1.9935277760000001</v>
      </c>
      <c r="F7011" s="23">
        <v>0.86026396500000002</v>
      </c>
      <c r="G7011" s="17">
        <v>0.759518472</v>
      </c>
      <c r="H7011" s="17">
        <v>0.240481528</v>
      </c>
      <c r="I7011" s="17">
        <v>0.98078497899999995</v>
      </c>
      <c r="J7011" s="17">
        <v>1.9099999999999999E-2</v>
      </c>
      <c r="K7011" s="17">
        <v>6.9999999999999994E-5</v>
      </c>
    </row>
    <row r="7012" spans="1:11" x14ac:dyDescent="0.45">
      <c r="A7012" s="10" t="s">
        <v>59</v>
      </c>
      <c r="B7012" s="20">
        <v>0.90800000000000003</v>
      </c>
      <c r="C7012" s="19">
        <v>102693</v>
      </c>
      <c r="D7012" s="19">
        <v>33649.037239999998</v>
      </c>
      <c r="E7012" s="23">
        <v>2.0047019590000001</v>
      </c>
      <c r="F7012" s="23">
        <v>0.866851327</v>
      </c>
      <c r="G7012" s="17">
        <v>0.75955517900000002</v>
      </c>
      <c r="H7012" s="17">
        <v>0.240444821</v>
      </c>
      <c r="I7012" s="17">
        <v>0.98089648399999996</v>
      </c>
      <c r="J7012" s="17">
        <v>1.9E-2</v>
      </c>
      <c r="K7012" s="17">
        <v>6.9599999999999998E-5</v>
      </c>
    </row>
    <row r="7013" spans="1:11" x14ac:dyDescent="0.45">
      <c r="A7013" s="10" t="s">
        <v>59</v>
      </c>
      <c r="B7013" s="20">
        <v>0.90900000000000003</v>
      </c>
      <c r="C7013" s="19">
        <v>102828</v>
      </c>
      <c r="D7013" s="19">
        <v>33920.750030000003</v>
      </c>
      <c r="E7013" s="23">
        <v>2.0209322460000001</v>
      </c>
      <c r="F7013" s="23">
        <v>0.872839743</v>
      </c>
      <c r="G7013" s="17">
        <v>0.75956937800000002</v>
      </c>
      <c r="H7013" s="17">
        <v>0.24043062200000001</v>
      </c>
      <c r="I7013" s="17">
        <v>0.98105553199999995</v>
      </c>
      <c r="J7013" s="17">
        <v>1.89E-2</v>
      </c>
      <c r="K7013" s="17">
        <v>6.8999999999999997E-5</v>
      </c>
    </row>
    <row r="7014" spans="1:11" x14ac:dyDescent="0.45">
      <c r="A7014" s="10" t="s">
        <v>59</v>
      </c>
      <c r="B7014" s="20">
        <v>0.91</v>
      </c>
      <c r="C7014" s="19">
        <v>102908</v>
      </c>
      <c r="D7014" s="19">
        <v>34082.836880000003</v>
      </c>
      <c r="E7014" s="23">
        <v>2.0296589329999999</v>
      </c>
      <c r="F7014" s="23">
        <v>0.88046326500000005</v>
      </c>
      <c r="G7014" s="17">
        <v>0.75973685199999996</v>
      </c>
      <c r="H7014" s="17">
        <v>0.24026314800000001</v>
      </c>
      <c r="I7014" s="17">
        <v>0.98114776999999997</v>
      </c>
      <c r="J7014" s="17">
        <v>1.8800000000000001E-2</v>
      </c>
      <c r="K7014" s="17">
        <v>6.8700000000000003E-5</v>
      </c>
    </row>
    <row r="7015" spans="1:11" x14ac:dyDescent="0.45">
      <c r="A7015" s="10" t="s">
        <v>59</v>
      </c>
      <c r="B7015" s="20">
        <v>0.91100000000000003</v>
      </c>
      <c r="C7015" s="19">
        <v>103048</v>
      </c>
      <c r="D7015" s="19">
        <v>34367.933140000001</v>
      </c>
      <c r="E7015" s="23">
        <v>2.0497160659999998</v>
      </c>
      <c r="F7015" s="23">
        <v>0.88563523600000005</v>
      </c>
      <c r="G7015" s="17">
        <v>0.76005356700000004</v>
      </c>
      <c r="H7015" s="17">
        <v>0.23994643299999999</v>
      </c>
      <c r="I7015" s="17">
        <v>0.98132024900000003</v>
      </c>
      <c r="J7015" s="17">
        <v>1.8599999999999998E-2</v>
      </c>
      <c r="K7015" s="17">
        <v>6.8100000000000002E-5</v>
      </c>
    </row>
    <row r="7016" spans="1:11" x14ac:dyDescent="0.45">
      <c r="A7016" s="10" t="s">
        <v>59</v>
      </c>
      <c r="B7016" s="20">
        <v>0.91200000000000003</v>
      </c>
      <c r="C7016" s="19">
        <v>103155</v>
      </c>
      <c r="D7016" s="19">
        <v>34588.209690000003</v>
      </c>
      <c r="E7016" s="23">
        <v>2.0666315009999998</v>
      </c>
      <c r="F7016" s="23">
        <v>0.89322587899999994</v>
      </c>
      <c r="G7016" s="17">
        <v>0.76022490399999998</v>
      </c>
      <c r="H7016" s="17">
        <v>0.23977509599999999</v>
      </c>
      <c r="I7016" s="17">
        <v>0.98141995999999998</v>
      </c>
      <c r="J7016" s="17">
        <v>1.8499999999999999E-2</v>
      </c>
      <c r="K7016" s="17">
        <v>6.7700000000000006E-5</v>
      </c>
    </row>
    <row r="7017" spans="1:11" x14ac:dyDescent="0.45">
      <c r="A7017" s="10" t="s">
        <v>59</v>
      </c>
      <c r="B7017" s="20">
        <v>0.91300000000000003</v>
      </c>
      <c r="C7017" s="19">
        <v>103276</v>
      </c>
      <c r="D7017" s="19">
        <v>34839.41603</v>
      </c>
      <c r="E7017" s="23">
        <v>2.0881327079999998</v>
      </c>
      <c r="F7017" s="23">
        <v>0.89948979600000001</v>
      </c>
      <c r="G7017" s="17">
        <v>0.760438049</v>
      </c>
      <c r="H7017" s="17">
        <v>0.239561951</v>
      </c>
      <c r="I7017" s="17">
        <v>0.98154177799999998</v>
      </c>
      <c r="J7017" s="17">
        <v>1.84E-2</v>
      </c>
      <c r="K7017" s="17">
        <v>6.7199999999999994E-5</v>
      </c>
    </row>
    <row r="7018" spans="1:11" x14ac:dyDescent="0.45">
      <c r="A7018" s="10" t="s">
        <v>59</v>
      </c>
      <c r="B7018" s="20">
        <v>0.91400000000000003</v>
      </c>
      <c r="C7018" s="19">
        <v>103389</v>
      </c>
      <c r="D7018" s="19">
        <v>35076.982510000002</v>
      </c>
      <c r="E7018" s="23">
        <v>2.1161490590000001</v>
      </c>
      <c r="F7018" s="23">
        <v>0.90691866300000001</v>
      </c>
      <c r="G7018" s="17">
        <v>0.76055479800000003</v>
      </c>
      <c r="H7018" s="17">
        <v>0.239445202</v>
      </c>
      <c r="I7018" s="17">
        <v>0.981641977</v>
      </c>
      <c r="J7018" s="17">
        <v>1.83E-2</v>
      </c>
      <c r="K7018" s="17">
        <v>6.69E-5</v>
      </c>
    </row>
    <row r="7019" spans="1:11" x14ac:dyDescent="0.45">
      <c r="A7019" s="10" t="s">
        <v>59</v>
      </c>
      <c r="B7019" s="20">
        <v>0.91500000000000004</v>
      </c>
      <c r="C7019" s="19">
        <v>103506</v>
      </c>
      <c r="D7019" s="19">
        <v>35325.963810000001</v>
      </c>
      <c r="E7019" s="23">
        <v>2.1404236320000001</v>
      </c>
      <c r="F7019" s="23">
        <v>0.91367953999999996</v>
      </c>
      <c r="G7019" s="17">
        <v>0.76070952400000003</v>
      </c>
      <c r="H7019" s="17">
        <v>0.239290476</v>
      </c>
      <c r="I7019" s="17">
        <v>0.98177350200000002</v>
      </c>
      <c r="J7019" s="17">
        <v>1.8200000000000001E-2</v>
      </c>
      <c r="K7019" s="17">
        <v>6.6400000000000001E-5</v>
      </c>
    </row>
    <row r="7020" spans="1:11" x14ac:dyDescent="0.45">
      <c r="A7020" s="10" t="s">
        <v>59</v>
      </c>
      <c r="B7020" s="20">
        <v>0.91600000000000004</v>
      </c>
      <c r="C7020" s="19">
        <v>103613</v>
      </c>
      <c r="D7020" s="19">
        <v>35556.962789999998</v>
      </c>
      <c r="E7020" s="23">
        <v>2.171972405</v>
      </c>
      <c r="F7020" s="23">
        <v>0.92091118100000002</v>
      </c>
      <c r="G7020" s="17">
        <v>0.76079256500000003</v>
      </c>
      <c r="H7020" s="17">
        <v>0.239207435</v>
      </c>
      <c r="I7020" s="17">
        <v>0.98188361599999996</v>
      </c>
      <c r="J7020" s="17">
        <v>1.8100000000000002E-2</v>
      </c>
      <c r="K7020" s="17">
        <v>6.6000000000000005E-5</v>
      </c>
    </row>
    <row r="7021" spans="1:11" x14ac:dyDescent="0.45">
      <c r="A7021" s="10" t="s">
        <v>59</v>
      </c>
      <c r="B7021" s="20">
        <v>0.91700000000000004</v>
      </c>
      <c r="C7021" s="19">
        <v>103728</v>
      </c>
      <c r="D7021" s="19">
        <v>35808.115400000002</v>
      </c>
      <c r="E7021" s="23">
        <v>2.195717691</v>
      </c>
      <c r="F7021" s="23">
        <v>0.92675032199999996</v>
      </c>
      <c r="G7021" s="17">
        <v>0.76094207899999999</v>
      </c>
      <c r="H7021" s="17">
        <v>0.23905792100000001</v>
      </c>
      <c r="I7021" s="17">
        <v>0.98201346300000003</v>
      </c>
      <c r="J7021" s="17">
        <v>1.7899999999999999E-2</v>
      </c>
      <c r="K7021" s="17">
        <v>6.5500000000000006E-5</v>
      </c>
    </row>
    <row r="7022" spans="1:11" x14ac:dyDescent="0.45">
      <c r="A7022" s="10" t="s">
        <v>59</v>
      </c>
      <c r="B7022" s="20">
        <v>0.91800000000000004</v>
      </c>
      <c r="C7022" s="19">
        <v>103844</v>
      </c>
      <c r="D7022" s="19">
        <v>36064.475729999998</v>
      </c>
      <c r="E7022" s="23">
        <v>2.223480871</v>
      </c>
      <c r="F7022" s="23">
        <v>0.93494617999999996</v>
      </c>
      <c r="G7022" s="17">
        <v>0.76110319299999996</v>
      </c>
      <c r="H7022" s="17">
        <v>0.23889680699999999</v>
      </c>
      <c r="I7022" s="17">
        <v>0.98213395100000001</v>
      </c>
      <c r="J7022" s="17">
        <v>1.78E-2</v>
      </c>
      <c r="K7022" s="17">
        <v>6.5099999999999997E-5</v>
      </c>
    </row>
    <row r="7023" spans="1:11" x14ac:dyDescent="0.45">
      <c r="A7023" s="10" t="s">
        <v>59</v>
      </c>
      <c r="B7023" s="20">
        <v>0.91900000000000004</v>
      </c>
      <c r="C7023" s="19">
        <v>103958</v>
      </c>
      <c r="D7023" s="19">
        <v>36319.690560000003</v>
      </c>
      <c r="E7023" s="23">
        <v>2.254133108</v>
      </c>
      <c r="F7023" s="23">
        <v>0.94228725499999999</v>
      </c>
      <c r="G7023" s="17">
        <v>0.76118240100000001</v>
      </c>
      <c r="H7023" s="17">
        <v>0.23881759899999999</v>
      </c>
      <c r="I7023" s="17">
        <v>0.98224163200000003</v>
      </c>
      <c r="J7023" s="17">
        <v>1.77E-2</v>
      </c>
      <c r="K7023" s="17">
        <v>6.4700000000000001E-5</v>
      </c>
    </row>
    <row r="7024" spans="1:11" x14ac:dyDescent="0.45">
      <c r="A7024" s="10" t="s">
        <v>59</v>
      </c>
      <c r="B7024" s="20">
        <v>0.92</v>
      </c>
      <c r="C7024" s="19">
        <v>104071</v>
      </c>
      <c r="D7024" s="19">
        <v>36576.392979999997</v>
      </c>
      <c r="E7024" s="23">
        <v>2.2893582370000001</v>
      </c>
      <c r="F7024" s="23">
        <v>0.94965391099999996</v>
      </c>
      <c r="G7024" s="17">
        <v>0.76130718500000005</v>
      </c>
      <c r="H7024" s="17">
        <v>0.238692815</v>
      </c>
      <c r="I7024" s="17">
        <v>0.98235497699999996</v>
      </c>
      <c r="J7024" s="17">
        <v>1.7600000000000001E-2</v>
      </c>
      <c r="K7024" s="17">
        <v>6.4200000000000002E-5</v>
      </c>
    </row>
    <row r="7025" spans="1:11" x14ac:dyDescent="0.45">
      <c r="A7025" s="10" t="s">
        <v>59</v>
      </c>
      <c r="B7025" s="20">
        <v>0.92100000000000004</v>
      </c>
      <c r="C7025" s="19">
        <v>104174</v>
      </c>
      <c r="D7025" s="19">
        <v>36813.443550000004</v>
      </c>
      <c r="E7025" s="23">
        <v>2.3157343969999999</v>
      </c>
      <c r="F7025" s="23">
        <v>0.95711175000000004</v>
      </c>
      <c r="G7025" s="17">
        <v>0.76147599200000005</v>
      </c>
      <c r="H7025" s="17">
        <v>0.23852400800000001</v>
      </c>
      <c r="I7025" s="17">
        <v>0.98243473599999998</v>
      </c>
      <c r="J7025" s="17">
        <v>1.7500000000000002E-2</v>
      </c>
      <c r="K7025" s="17">
        <v>6.3899999999999995E-5</v>
      </c>
    </row>
    <row r="7026" spans="1:11" x14ac:dyDescent="0.45">
      <c r="A7026" s="10" t="s">
        <v>59</v>
      </c>
      <c r="B7026" s="20">
        <v>0.92200000000000004</v>
      </c>
      <c r="C7026" s="19">
        <v>104293</v>
      </c>
      <c r="D7026" s="19">
        <v>37090.30442</v>
      </c>
      <c r="E7026" s="23">
        <v>2.3469473440000002</v>
      </c>
      <c r="F7026" s="23">
        <v>0.96412466799999996</v>
      </c>
      <c r="G7026" s="17">
        <v>0.76167144499999995</v>
      </c>
      <c r="H7026" s="17">
        <v>0.238328555</v>
      </c>
      <c r="I7026" s="17">
        <v>0.982545475</v>
      </c>
      <c r="J7026" s="17">
        <v>1.7399999999999999E-2</v>
      </c>
      <c r="K7026" s="17">
        <v>6.3499999999999999E-5</v>
      </c>
    </row>
    <row r="7027" spans="1:11" x14ac:dyDescent="0.45">
      <c r="A7027" s="10" t="s">
        <v>59</v>
      </c>
      <c r="B7027" s="20">
        <v>0.92300000000000004</v>
      </c>
      <c r="C7027" s="19">
        <v>104407</v>
      </c>
      <c r="D7027" s="19">
        <v>37360.20192</v>
      </c>
      <c r="E7027" s="23">
        <v>2.3835776389999999</v>
      </c>
      <c r="F7027" s="23">
        <v>0.97180197000000001</v>
      </c>
      <c r="G7027" s="17">
        <v>0.76185504800000003</v>
      </c>
      <c r="H7027" s="17">
        <v>0.23814495199999999</v>
      </c>
      <c r="I7027" s="17">
        <v>0.98264785200000004</v>
      </c>
      <c r="J7027" s="17">
        <v>1.7299999999999999E-2</v>
      </c>
      <c r="K7027" s="17">
        <v>6.3200000000000005E-5</v>
      </c>
    </row>
    <row r="7028" spans="1:11" x14ac:dyDescent="0.45">
      <c r="A7028" s="10" t="s">
        <v>59</v>
      </c>
      <c r="B7028" s="20">
        <v>0.92400000000000004</v>
      </c>
      <c r="C7028" s="19">
        <v>104523</v>
      </c>
      <c r="D7028" s="19">
        <v>37639.3439</v>
      </c>
      <c r="E7028" s="23">
        <v>2.4274998189999999</v>
      </c>
      <c r="F7028" s="23">
        <v>0.97972902799999995</v>
      </c>
      <c r="G7028" s="17">
        <v>0.76208107300000005</v>
      </c>
      <c r="H7028" s="17">
        <v>0.237918927</v>
      </c>
      <c r="I7028" s="17">
        <v>0.98276798499999996</v>
      </c>
      <c r="J7028" s="17">
        <v>1.72E-2</v>
      </c>
      <c r="K7028" s="17">
        <v>6.2700000000000006E-5</v>
      </c>
    </row>
    <row r="7029" spans="1:11" x14ac:dyDescent="0.45">
      <c r="A7029" s="10" t="s">
        <v>59</v>
      </c>
      <c r="B7029" s="20">
        <v>0.92500000000000004</v>
      </c>
      <c r="C7029" s="19">
        <v>104636</v>
      </c>
      <c r="D7029" s="19">
        <v>37915.800340000002</v>
      </c>
      <c r="E7029" s="23">
        <v>2.4671685370000001</v>
      </c>
      <c r="F7029" s="23">
        <v>0.98763715100000005</v>
      </c>
      <c r="G7029" s="17">
        <v>0.762146871</v>
      </c>
      <c r="H7029" s="17">
        <v>0.237853129</v>
      </c>
      <c r="I7029" s="17">
        <v>0.98288904200000005</v>
      </c>
      <c r="J7029" s="17">
        <v>1.7000000000000001E-2</v>
      </c>
      <c r="K7029" s="17">
        <v>6.2299999999999996E-5</v>
      </c>
    </row>
    <row r="7030" spans="1:11" x14ac:dyDescent="0.45">
      <c r="A7030" s="10" t="s">
        <v>59</v>
      </c>
      <c r="B7030" s="20">
        <v>0.92600000000000005</v>
      </c>
      <c r="C7030" s="19">
        <v>104742</v>
      </c>
      <c r="D7030" s="19">
        <v>38179.140270000004</v>
      </c>
      <c r="E7030" s="23">
        <v>2.5075761700000001</v>
      </c>
      <c r="F7030" s="23">
        <v>0.99604593500000005</v>
      </c>
      <c r="G7030" s="17">
        <v>0.76236848599999996</v>
      </c>
      <c r="H7030" s="17">
        <v>0.23763151399999999</v>
      </c>
      <c r="I7030" s="17">
        <v>0.983007666</v>
      </c>
      <c r="J7030" s="17">
        <v>1.6899999999999998E-2</v>
      </c>
      <c r="K7030" s="17">
        <v>6.19E-5</v>
      </c>
    </row>
    <row r="7031" spans="1:11" x14ac:dyDescent="0.45">
      <c r="A7031" s="10" t="s">
        <v>59</v>
      </c>
      <c r="B7031" s="20">
        <v>0.92700000000000005</v>
      </c>
      <c r="C7031" s="19">
        <v>104862</v>
      </c>
      <c r="D7031" s="19">
        <v>38481.11303</v>
      </c>
      <c r="E7031" s="23">
        <v>2.5332868359999998</v>
      </c>
      <c r="F7031" s="23">
        <v>1.0036183409999999</v>
      </c>
      <c r="G7031" s="17">
        <v>0.76260227700000005</v>
      </c>
      <c r="H7031" s="17">
        <v>0.237397723</v>
      </c>
      <c r="I7031" s="17">
        <v>0.98313960899999997</v>
      </c>
      <c r="J7031" s="17">
        <v>1.6799999999999999E-2</v>
      </c>
      <c r="K7031" s="17">
        <v>6.1400000000000002E-5</v>
      </c>
    </row>
    <row r="7032" spans="1:11" x14ac:dyDescent="0.45">
      <c r="A7032" s="10" t="s">
        <v>59</v>
      </c>
      <c r="B7032" s="20">
        <v>0.92800000000000005</v>
      </c>
      <c r="C7032" s="19">
        <v>104974</v>
      </c>
      <c r="D7032" s="19">
        <v>38766.784740000003</v>
      </c>
      <c r="E7032" s="23">
        <v>2.5579589579999999</v>
      </c>
      <c r="F7032" s="23">
        <v>1.012876128</v>
      </c>
      <c r="G7032" s="17">
        <v>0.762731724</v>
      </c>
      <c r="H7032" s="17">
        <v>0.237268276</v>
      </c>
      <c r="I7032" s="17">
        <v>0.98326888599999995</v>
      </c>
      <c r="J7032" s="17">
        <v>1.67E-2</v>
      </c>
      <c r="K7032" s="17">
        <v>6.0900000000000003E-5</v>
      </c>
    </row>
    <row r="7033" spans="1:11" x14ac:dyDescent="0.45">
      <c r="A7033" s="10" t="s">
        <v>59</v>
      </c>
      <c r="B7033" s="20">
        <v>0.92900000000000005</v>
      </c>
      <c r="C7033" s="19">
        <v>105086</v>
      </c>
      <c r="D7033" s="19">
        <v>39055.497940000001</v>
      </c>
      <c r="E7033" s="23">
        <v>2.5940420820000001</v>
      </c>
      <c r="F7033" s="23">
        <v>1.02053321</v>
      </c>
      <c r="G7033" s="17">
        <v>0.76290847500000003</v>
      </c>
      <c r="H7033" s="17">
        <v>0.237091525</v>
      </c>
      <c r="I7033" s="17">
        <v>0.98337523800000004</v>
      </c>
      <c r="J7033" s="17">
        <v>1.66E-2</v>
      </c>
      <c r="K7033" s="17">
        <v>6.05E-5</v>
      </c>
    </row>
    <row r="7034" spans="1:11" x14ac:dyDescent="0.45">
      <c r="A7034" s="10" t="s">
        <v>59</v>
      </c>
      <c r="B7034" s="20">
        <v>0.93</v>
      </c>
      <c r="C7034" s="19">
        <v>105201</v>
      </c>
      <c r="D7034" s="19">
        <v>39356.224040000001</v>
      </c>
      <c r="E7034" s="23">
        <v>2.6300735249999998</v>
      </c>
      <c r="F7034" s="23">
        <v>1.0298278300000001</v>
      </c>
      <c r="G7034" s="17">
        <v>0.76308209999999999</v>
      </c>
      <c r="H7034" s="17">
        <v>0.23691789999999999</v>
      </c>
      <c r="I7034" s="17">
        <v>0.98350205800000001</v>
      </c>
      <c r="J7034" s="17">
        <v>1.6400000000000001E-2</v>
      </c>
      <c r="K7034" s="17">
        <v>6.0000000000000002E-5</v>
      </c>
    </row>
    <row r="7035" spans="1:11" x14ac:dyDescent="0.45">
      <c r="A7035" s="10" t="s">
        <v>59</v>
      </c>
      <c r="B7035" s="20">
        <v>0.93100000000000005</v>
      </c>
      <c r="C7035" s="19">
        <v>105310</v>
      </c>
      <c r="D7035" s="19">
        <v>39644.64748</v>
      </c>
      <c r="E7035" s="23">
        <v>2.6661810240000001</v>
      </c>
      <c r="F7035" s="23">
        <v>1.0384480780000001</v>
      </c>
      <c r="G7035" s="17">
        <v>0.76319437899999998</v>
      </c>
      <c r="H7035" s="17">
        <v>0.23680562099999999</v>
      </c>
      <c r="I7035" s="17">
        <v>0.98362112499999999</v>
      </c>
      <c r="J7035" s="17">
        <v>1.6299999999999999E-2</v>
      </c>
      <c r="K7035" s="17">
        <v>5.9599999999999999E-5</v>
      </c>
    </row>
    <row r="7036" spans="1:11" x14ac:dyDescent="0.45">
      <c r="A7036" s="10" t="s">
        <v>59</v>
      </c>
      <c r="B7036" s="20">
        <v>0.93200000000000005</v>
      </c>
      <c r="C7036" s="19">
        <v>105420</v>
      </c>
      <c r="D7036" s="19">
        <v>39940.585890000002</v>
      </c>
      <c r="E7036" s="23">
        <v>2.7324250750000001</v>
      </c>
      <c r="F7036" s="23">
        <v>1.0464633430000001</v>
      </c>
      <c r="G7036" s="17">
        <v>0.76340352899999997</v>
      </c>
      <c r="H7036" s="17">
        <v>0.236596471</v>
      </c>
      <c r="I7036" s="17">
        <v>0.98373271200000001</v>
      </c>
      <c r="J7036" s="17">
        <v>1.6199999999999999E-2</v>
      </c>
      <c r="K7036" s="17">
        <v>5.9200000000000002E-5</v>
      </c>
    </row>
    <row r="7037" spans="1:11" x14ac:dyDescent="0.45">
      <c r="A7037" s="10" t="s">
        <v>59</v>
      </c>
      <c r="B7037" s="20">
        <v>0.93300000000000005</v>
      </c>
      <c r="C7037" s="19">
        <v>105537</v>
      </c>
      <c r="D7037" s="19">
        <v>40261.638030000002</v>
      </c>
      <c r="E7037" s="23">
        <v>2.7597178520000001</v>
      </c>
      <c r="F7037" s="23">
        <v>1.0560243030000001</v>
      </c>
      <c r="G7037" s="17">
        <v>0.76358054500000005</v>
      </c>
      <c r="H7037" s="17">
        <v>0.236419455</v>
      </c>
      <c r="I7037" s="17">
        <v>0.98385605600000003</v>
      </c>
      <c r="J7037" s="17">
        <v>1.61E-2</v>
      </c>
      <c r="K7037" s="17">
        <v>5.8699999999999997E-5</v>
      </c>
    </row>
    <row r="7038" spans="1:11" x14ac:dyDescent="0.45">
      <c r="A7038" s="10" t="s">
        <v>59</v>
      </c>
      <c r="B7038" s="20">
        <v>0.93400000000000005</v>
      </c>
      <c r="C7038" s="19">
        <v>105650</v>
      </c>
      <c r="D7038" s="19">
        <v>40574.805740000003</v>
      </c>
      <c r="E7038" s="23">
        <v>2.7840854340000001</v>
      </c>
      <c r="F7038" s="23">
        <v>1.064711652</v>
      </c>
      <c r="G7038" s="17">
        <v>0.76371036400000003</v>
      </c>
      <c r="H7038" s="17">
        <v>0.236289636</v>
      </c>
      <c r="I7038" s="17">
        <v>0.98397345400000003</v>
      </c>
      <c r="J7038" s="17">
        <v>1.6E-2</v>
      </c>
      <c r="K7038" s="17">
        <v>5.8300000000000001E-5</v>
      </c>
    </row>
    <row r="7039" spans="1:11" x14ac:dyDescent="0.45">
      <c r="A7039" s="10" t="s">
        <v>59</v>
      </c>
      <c r="B7039" s="20">
        <v>0.93500000000000005</v>
      </c>
      <c r="C7039" s="19">
        <v>105758</v>
      </c>
      <c r="D7039" s="19">
        <v>40876.732969999997</v>
      </c>
      <c r="E7039" s="23">
        <v>2.8077772520000002</v>
      </c>
      <c r="F7039" s="23">
        <v>1.0736735630000001</v>
      </c>
      <c r="G7039" s="17">
        <v>0.76390438500000002</v>
      </c>
      <c r="H7039" s="17">
        <v>0.23609561500000001</v>
      </c>
      <c r="I7039" s="17">
        <v>0.98405710199999996</v>
      </c>
      <c r="J7039" s="17">
        <v>1.5900000000000001E-2</v>
      </c>
      <c r="K7039" s="17">
        <v>5.8E-5</v>
      </c>
    </row>
    <row r="7040" spans="1:11" x14ac:dyDescent="0.45">
      <c r="A7040" s="10" t="s">
        <v>59</v>
      </c>
      <c r="B7040" s="20">
        <v>0.93600000000000005</v>
      </c>
      <c r="C7040" s="19">
        <v>105877</v>
      </c>
      <c r="D7040" s="19">
        <v>41212.777069999996</v>
      </c>
      <c r="E7040" s="23">
        <v>2.8396360569999999</v>
      </c>
      <c r="F7040" s="23">
        <v>1.083790969</v>
      </c>
      <c r="G7040" s="17">
        <v>0.76413196400000005</v>
      </c>
      <c r="H7040" s="17">
        <v>0.235868036</v>
      </c>
      <c r="I7040" s="17">
        <v>0.98419195599999998</v>
      </c>
      <c r="J7040" s="17">
        <v>1.5800000000000002E-2</v>
      </c>
      <c r="K7040" s="17">
        <v>5.7500000000000002E-5</v>
      </c>
    </row>
    <row r="7041" spans="1:11" x14ac:dyDescent="0.45">
      <c r="A7041" s="10" t="s">
        <v>59</v>
      </c>
      <c r="B7041" s="20">
        <v>0.93700000000000006</v>
      </c>
      <c r="C7041" s="19">
        <v>105992</v>
      </c>
      <c r="D7041" s="19">
        <v>41541.258090000003</v>
      </c>
      <c r="E7041" s="23">
        <v>2.8740461370000001</v>
      </c>
      <c r="F7041" s="23">
        <v>1.093740596</v>
      </c>
      <c r="G7041" s="17">
        <v>0.76433127000000001</v>
      </c>
      <c r="H7041" s="17">
        <v>0.23566872999999999</v>
      </c>
      <c r="I7041" s="17">
        <v>0.98430224899999996</v>
      </c>
      <c r="J7041" s="17">
        <v>1.5599999999999999E-2</v>
      </c>
      <c r="K7041" s="17">
        <v>5.7099999999999999E-5</v>
      </c>
    </row>
    <row r="7042" spans="1:11" x14ac:dyDescent="0.45">
      <c r="A7042" s="10" t="s">
        <v>59</v>
      </c>
      <c r="B7042" s="20">
        <v>0.93799999999999994</v>
      </c>
      <c r="C7042" s="19">
        <v>106105</v>
      </c>
      <c r="D7042" s="19">
        <v>41870.088750000003</v>
      </c>
      <c r="E7042" s="23">
        <v>2.9450486589999998</v>
      </c>
      <c r="F7042" s="23">
        <v>1.1034944980000001</v>
      </c>
      <c r="G7042" s="17">
        <v>0.76445973300000003</v>
      </c>
      <c r="H7042" s="17">
        <v>0.235540267</v>
      </c>
      <c r="I7042" s="17">
        <v>0.98413884699999998</v>
      </c>
      <c r="J7042" s="17">
        <v>1.5800000000000002E-2</v>
      </c>
      <c r="K7042" s="17">
        <v>5.6799999999999998E-5</v>
      </c>
    </row>
    <row r="7043" spans="1:11" x14ac:dyDescent="0.45">
      <c r="A7043" s="10" t="s">
        <v>59</v>
      </c>
      <c r="B7043" s="20">
        <v>0.93899999999999995</v>
      </c>
      <c r="C7043" s="19">
        <v>106217</v>
      </c>
      <c r="D7043" s="19">
        <v>42203.016349999998</v>
      </c>
      <c r="E7043" s="23">
        <v>2.9938173570000002</v>
      </c>
      <c r="F7043" s="23">
        <v>1.1128134430000001</v>
      </c>
      <c r="G7043" s="17">
        <v>0.76467985400000005</v>
      </c>
      <c r="H7043" s="17">
        <v>0.23532014600000001</v>
      </c>
      <c r="I7043" s="17">
        <v>0.98425518499999998</v>
      </c>
      <c r="J7043" s="17">
        <v>1.5699999999999999E-2</v>
      </c>
      <c r="K7043" s="17">
        <v>5.63E-5</v>
      </c>
    </row>
    <row r="7044" spans="1:11" x14ac:dyDescent="0.45">
      <c r="A7044" s="10" t="s">
        <v>59</v>
      </c>
      <c r="B7044" s="20">
        <v>0.94</v>
      </c>
      <c r="C7044" s="19">
        <v>106326</v>
      </c>
      <c r="D7044" s="19">
        <v>42530.87167</v>
      </c>
      <c r="E7044" s="23">
        <v>3.025586192</v>
      </c>
      <c r="F7044" s="23">
        <v>1.121609023</v>
      </c>
      <c r="G7044" s="17">
        <v>0.76486466200000003</v>
      </c>
      <c r="H7044" s="17">
        <v>0.235135338</v>
      </c>
      <c r="I7044" s="17">
        <v>0.98436513199999998</v>
      </c>
      <c r="J7044" s="17">
        <v>1.5599999999999999E-2</v>
      </c>
      <c r="K7044" s="17">
        <v>5.5899999999999997E-5</v>
      </c>
    </row>
    <row r="7045" spans="1:11" x14ac:dyDescent="0.45">
      <c r="A7045" s="10" t="s">
        <v>59</v>
      </c>
      <c r="B7045" s="20">
        <v>0.94099999999999995</v>
      </c>
      <c r="C7045" s="19">
        <v>106441</v>
      </c>
      <c r="D7045" s="19">
        <v>42880.96357</v>
      </c>
      <c r="E7045" s="23">
        <v>3.0526676180000001</v>
      </c>
      <c r="F7045" s="23">
        <v>1.1323613809999999</v>
      </c>
      <c r="G7045" s="17">
        <v>0.76505294000000001</v>
      </c>
      <c r="H7045" s="17">
        <v>0.23494706000000001</v>
      </c>
      <c r="I7045" s="17">
        <v>0.98448418299999996</v>
      </c>
      <c r="J7045" s="17">
        <v>1.55E-2</v>
      </c>
      <c r="K7045" s="17">
        <v>5.5500000000000001E-5</v>
      </c>
    </row>
    <row r="7046" spans="1:11" x14ac:dyDescent="0.45">
      <c r="A7046" s="10" t="s">
        <v>59</v>
      </c>
      <c r="B7046" s="20">
        <v>0.94199999999999995</v>
      </c>
      <c r="C7046" s="19">
        <v>106557</v>
      </c>
      <c r="D7046" s="19">
        <v>43238.045330000001</v>
      </c>
      <c r="E7046" s="23">
        <v>3.1093961129999999</v>
      </c>
      <c r="F7046" s="23">
        <v>1.143562698</v>
      </c>
      <c r="G7046" s="17">
        <v>0.76522424600000005</v>
      </c>
      <c r="H7046" s="17">
        <v>0.234775754</v>
      </c>
      <c r="I7046" s="17">
        <v>0.98458521099999996</v>
      </c>
      <c r="J7046" s="17">
        <v>1.54E-2</v>
      </c>
      <c r="K7046" s="17">
        <v>5.5099999999999998E-5</v>
      </c>
    </row>
    <row r="7047" spans="1:11" x14ac:dyDescent="0.45">
      <c r="A7047" s="10" t="s">
        <v>59</v>
      </c>
      <c r="B7047" s="20">
        <v>0.94299999999999995</v>
      </c>
      <c r="C7047" s="19">
        <v>106670</v>
      </c>
      <c r="D7047" s="19">
        <v>43591.152119999999</v>
      </c>
      <c r="E7047" s="23">
        <v>3.1448671400000001</v>
      </c>
      <c r="F7047" s="23">
        <v>1.1539769719999999</v>
      </c>
      <c r="G7047" s="17">
        <v>0.76547295400000004</v>
      </c>
      <c r="H7047" s="17">
        <v>0.23452704599999999</v>
      </c>
      <c r="I7047" s="17">
        <v>0.98469868900000002</v>
      </c>
      <c r="J7047" s="17">
        <v>1.52E-2</v>
      </c>
      <c r="K7047" s="17">
        <v>5.4700000000000001E-5</v>
      </c>
    </row>
    <row r="7048" spans="1:11" x14ac:dyDescent="0.45">
      <c r="A7048" s="10" t="s">
        <v>59</v>
      </c>
      <c r="B7048" s="20">
        <v>0.94399999999999995</v>
      </c>
      <c r="C7048" s="19">
        <v>106777</v>
      </c>
      <c r="D7048" s="19">
        <v>43930.645859999997</v>
      </c>
      <c r="E7048" s="23">
        <v>3.1968294880000001</v>
      </c>
      <c r="F7048" s="23">
        <v>1.164739024</v>
      </c>
      <c r="G7048" s="17">
        <v>0.76566114399999996</v>
      </c>
      <c r="H7048" s="17">
        <v>0.23433885600000001</v>
      </c>
      <c r="I7048" s="17">
        <v>0.98480597700000005</v>
      </c>
      <c r="J7048" s="17">
        <v>1.5100000000000001E-2</v>
      </c>
      <c r="K7048" s="17">
        <v>5.4400000000000001E-5</v>
      </c>
    </row>
    <row r="7049" spans="1:11" x14ac:dyDescent="0.45">
      <c r="A7049" s="10" t="s">
        <v>59</v>
      </c>
      <c r="B7049" s="20">
        <v>0.94499999999999995</v>
      </c>
      <c r="C7049" s="19">
        <v>106896</v>
      </c>
      <c r="D7049" s="19">
        <v>44313.528789999997</v>
      </c>
      <c r="E7049" s="23">
        <v>3.2411993899999998</v>
      </c>
      <c r="F7049" s="23">
        <v>1.1750152519999999</v>
      </c>
      <c r="G7049" s="17">
        <v>0.76587524299999998</v>
      </c>
      <c r="H7049" s="17">
        <v>0.23412475699999999</v>
      </c>
      <c r="I7049" s="17">
        <v>0.98493178699999995</v>
      </c>
      <c r="J7049" s="17">
        <v>1.4999999999999999E-2</v>
      </c>
      <c r="K7049" s="17">
        <v>5.3900000000000002E-5</v>
      </c>
    </row>
    <row r="7050" spans="1:11" x14ac:dyDescent="0.45">
      <c r="A7050" s="10" t="s">
        <v>59</v>
      </c>
      <c r="B7050" s="20">
        <v>0.94599999999999995</v>
      </c>
      <c r="C7050" s="19">
        <v>107006</v>
      </c>
      <c r="D7050" s="19">
        <v>44673.244480000001</v>
      </c>
      <c r="E7050" s="23">
        <v>3.2901080789999999</v>
      </c>
      <c r="F7050" s="23">
        <v>1.1864113080000001</v>
      </c>
      <c r="G7050" s="17">
        <v>0.76605984699999996</v>
      </c>
      <c r="H7050" s="17">
        <v>0.23394015300000001</v>
      </c>
      <c r="I7050" s="17">
        <v>0.98504113299999996</v>
      </c>
      <c r="J7050" s="17">
        <v>1.49E-2</v>
      </c>
      <c r="K7050" s="17">
        <v>5.3499999999999999E-5</v>
      </c>
    </row>
    <row r="7051" spans="1:11" x14ac:dyDescent="0.45">
      <c r="A7051" s="10" t="s">
        <v>59</v>
      </c>
      <c r="B7051" s="20">
        <v>0.94699999999999995</v>
      </c>
      <c r="C7051" s="19">
        <v>107121</v>
      </c>
      <c r="D7051" s="19">
        <v>45053.761180000001</v>
      </c>
      <c r="E7051" s="23">
        <v>3.3385460739999999</v>
      </c>
      <c r="F7051" s="23">
        <v>1.1966804559999999</v>
      </c>
      <c r="G7051" s="17">
        <v>0.76626431800000006</v>
      </c>
      <c r="H7051" s="17">
        <v>0.233735682</v>
      </c>
      <c r="I7051" s="17">
        <v>0.98515419299999996</v>
      </c>
      <c r="J7051" s="17">
        <v>1.4800000000000001E-2</v>
      </c>
      <c r="K7051" s="17">
        <v>5.3100000000000003E-5</v>
      </c>
    </row>
    <row r="7052" spans="1:11" x14ac:dyDescent="0.45">
      <c r="A7052" s="10" t="s">
        <v>59</v>
      </c>
      <c r="B7052" s="20">
        <v>0.94799999999999995</v>
      </c>
      <c r="C7052" s="19">
        <v>107235</v>
      </c>
      <c r="D7052" s="19">
        <v>45437.82892</v>
      </c>
      <c r="E7052" s="23">
        <v>3.4025934420000001</v>
      </c>
      <c r="F7052" s="23">
        <v>1.2085207410000001</v>
      </c>
      <c r="G7052" s="17">
        <v>0.76643819599999996</v>
      </c>
      <c r="H7052" s="17">
        <v>0.23356180400000001</v>
      </c>
      <c r="I7052" s="17">
        <v>0.98527044600000002</v>
      </c>
      <c r="J7052" s="17">
        <v>1.47E-2</v>
      </c>
      <c r="K7052" s="17">
        <v>5.27E-5</v>
      </c>
    </row>
    <row r="7053" spans="1:11" x14ac:dyDescent="0.45">
      <c r="A7053" s="10" t="s">
        <v>59</v>
      </c>
      <c r="B7053" s="20">
        <v>0.94899999999999995</v>
      </c>
      <c r="C7053" s="19">
        <v>107348</v>
      </c>
      <c r="D7053" s="19">
        <v>45827.049709999999</v>
      </c>
      <c r="E7053" s="23">
        <v>3.4856390020000001</v>
      </c>
      <c r="F7053" s="23">
        <v>1.2196755939999999</v>
      </c>
      <c r="G7053" s="17">
        <v>0.76663747800000004</v>
      </c>
      <c r="H7053" s="17">
        <v>0.23336252199999999</v>
      </c>
      <c r="I7053" s="17">
        <v>0.98538150099999999</v>
      </c>
      <c r="J7053" s="17">
        <v>1.46E-2</v>
      </c>
      <c r="K7053" s="17">
        <v>5.2299999999999997E-5</v>
      </c>
    </row>
    <row r="7054" spans="1:11" x14ac:dyDescent="0.45">
      <c r="A7054" s="10" t="s">
        <v>59</v>
      </c>
      <c r="B7054" s="20">
        <v>0.95</v>
      </c>
      <c r="C7054" s="19">
        <v>107461</v>
      </c>
      <c r="D7054" s="19">
        <v>46223.816639999997</v>
      </c>
      <c r="E7054" s="23">
        <v>3.527145017</v>
      </c>
      <c r="F7054" s="23">
        <v>1.231973057</v>
      </c>
      <c r="G7054" s="17">
        <v>0.76683634099999998</v>
      </c>
      <c r="H7054" s="17">
        <v>0.233163659</v>
      </c>
      <c r="I7054" s="17">
        <v>0.98549647100000004</v>
      </c>
      <c r="J7054" s="17">
        <v>1.4500000000000001E-2</v>
      </c>
      <c r="K7054" s="17">
        <v>5.1900000000000001E-5</v>
      </c>
    </row>
    <row r="7055" spans="1:11" x14ac:dyDescent="0.45">
      <c r="A7055" s="10" t="s">
        <v>59</v>
      </c>
      <c r="B7055" s="20">
        <v>0.95099999999999996</v>
      </c>
      <c r="C7055" s="19">
        <v>107572</v>
      </c>
      <c r="D7055" s="19">
        <v>46619.508000000002</v>
      </c>
      <c r="E7055" s="23">
        <v>3.5969812129999998</v>
      </c>
      <c r="F7055" s="23">
        <v>1.243923637</v>
      </c>
      <c r="G7055" s="17">
        <v>0.76702115800000004</v>
      </c>
      <c r="H7055" s="17">
        <v>0.23297884199999999</v>
      </c>
      <c r="I7055" s="17">
        <v>0.98560324099999996</v>
      </c>
      <c r="J7055" s="17">
        <v>1.43E-2</v>
      </c>
      <c r="K7055" s="17">
        <v>5.1499999999999998E-5</v>
      </c>
    </row>
    <row r="7056" spans="1:11" x14ac:dyDescent="0.45">
      <c r="A7056" s="10" t="s">
        <v>59</v>
      </c>
      <c r="B7056" s="20">
        <v>0.95199999999999996</v>
      </c>
      <c r="C7056" s="19">
        <v>107686</v>
      </c>
      <c r="D7056" s="19">
        <v>47033.631730000001</v>
      </c>
      <c r="E7056" s="23">
        <v>3.686827847</v>
      </c>
      <c r="F7056" s="23">
        <v>1.2544635580000001</v>
      </c>
      <c r="G7056" s="17">
        <v>0.76723993800000001</v>
      </c>
      <c r="H7056" s="17">
        <v>0.23276006199999999</v>
      </c>
      <c r="I7056" s="17">
        <v>0.985733309</v>
      </c>
      <c r="J7056" s="17">
        <v>1.4200000000000001E-2</v>
      </c>
      <c r="K7056" s="17">
        <v>5.1E-5</v>
      </c>
    </row>
    <row r="7057" spans="1:11" x14ac:dyDescent="0.45">
      <c r="A7057" s="10" t="s">
        <v>59</v>
      </c>
      <c r="B7057" s="20">
        <v>0.95299999999999996</v>
      </c>
      <c r="C7057" s="19">
        <v>107795</v>
      </c>
      <c r="D7057" s="19">
        <v>47439.253720000001</v>
      </c>
      <c r="E7057" s="23">
        <v>3.7518741860000002</v>
      </c>
      <c r="F7057" s="23">
        <v>1.26846846</v>
      </c>
      <c r="G7057" s="17">
        <v>0.76747529999999997</v>
      </c>
      <c r="H7057" s="17">
        <v>0.2325247</v>
      </c>
      <c r="I7057" s="17">
        <v>0.98585600299999998</v>
      </c>
      <c r="J7057" s="17">
        <v>1.41E-2</v>
      </c>
      <c r="K7057" s="17">
        <v>5.0599999999999997E-5</v>
      </c>
    </row>
    <row r="7058" spans="1:11" x14ac:dyDescent="0.45">
      <c r="A7058" s="10" t="s">
        <v>59</v>
      </c>
      <c r="B7058" s="20">
        <v>0.95399999999999996</v>
      </c>
      <c r="C7058" s="19">
        <v>107912</v>
      </c>
      <c r="D7058" s="19">
        <v>47879.873599999999</v>
      </c>
      <c r="E7058" s="23">
        <v>3.7896376969999999</v>
      </c>
      <c r="F7058" s="23">
        <v>1.2809051739999999</v>
      </c>
      <c r="G7058" s="17">
        <v>0.76764400600000005</v>
      </c>
      <c r="H7058" s="17">
        <v>0.23235599400000001</v>
      </c>
      <c r="I7058" s="17">
        <v>0.98599619900000002</v>
      </c>
      <c r="J7058" s="17">
        <v>1.4E-2</v>
      </c>
      <c r="K7058" s="17">
        <v>5.0099999999999998E-5</v>
      </c>
    </row>
    <row r="7059" spans="1:11" x14ac:dyDescent="0.45">
      <c r="A7059" s="10" t="s">
        <v>59</v>
      </c>
      <c r="B7059" s="20">
        <v>0.95499999999999996</v>
      </c>
      <c r="C7059" s="19">
        <v>108024</v>
      </c>
      <c r="D7059" s="19">
        <v>48306.337850000004</v>
      </c>
      <c r="E7059" s="23">
        <v>3.8276138039999998</v>
      </c>
      <c r="F7059" s="23">
        <v>1.294253455</v>
      </c>
      <c r="G7059" s="17">
        <v>0.76783862800000002</v>
      </c>
      <c r="H7059" s="17">
        <v>0.232161372</v>
      </c>
      <c r="I7059" s="17">
        <v>0.98609924699999996</v>
      </c>
      <c r="J7059" s="17">
        <v>1.3899999999999999E-2</v>
      </c>
      <c r="K7059" s="17">
        <v>4.9700000000000002E-5</v>
      </c>
    </row>
    <row r="7060" spans="1:11" x14ac:dyDescent="0.45">
      <c r="A7060" s="10" t="s">
        <v>59</v>
      </c>
      <c r="B7060" s="20">
        <v>0.95599999999999996</v>
      </c>
      <c r="C7060" s="19">
        <v>108139</v>
      </c>
      <c r="D7060" s="19">
        <v>48749.624179999999</v>
      </c>
      <c r="E7060" s="23">
        <v>3.8885223779999998</v>
      </c>
      <c r="F7060" s="23">
        <v>1.3068163100000001</v>
      </c>
      <c r="G7060" s="17">
        <v>0.76806702500000001</v>
      </c>
      <c r="H7060" s="17">
        <v>0.23193297500000001</v>
      </c>
      <c r="I7060" s="17">
        <v>0.98621022000000003</v>
      </c>
      <c r="J7060" s="17">
        <v>1.37E-2</v>
      </c>
      <c r="K7060" s="17">
        <v>4.9299999999999999E-5</v>
      </c>
    </row>
    <row r="7061" spans="1:11" x14ac:dyDescent="0.45">
      <c r="A7061" s="10" t="s">
        <v>59</v>
      </c>
      <c r="B7061" s="20">
        <v>0.95699999999999996</v>
      </c>
      <c r="C7061" s="19">
        <v>108252</v>
      </c>
      <c r="D7061" s="19">
        <v>49191.983119999997</v>
      </c>
      <c r="E7061" s="23">
        <v>3.9462484240000002</v>
      </c>
      <c r="F7061" s="23">
        <v>1.320588909</v>
      </c>
      <c r="G7061" s="17">
        <v>0.76820751600000003</v>
      </c>
      <c r="H7061" s="17">
        <v>0.23179248399999999</v>
      </c>
      <c r="I7061" s="17">
        <v>0.98631967300000001</v>
      </c>
      <c r="J7061" s="17">
        <v>1.3599999999999999E-2</v>
      </c>
      <c r="K7061" s="17">
        <v>4.8900000000000003E-5</v>
      </c>
    </row>
    <row r="7062" spans="1:11" x14ac:dyDescent="0.45">
      <c r="A7062" s="10" t="s">
        <v>59</v>
      </c>
      <c r="B7062" s="20">
        <v>0.95799999999999996</v>
      </c>
      <c r="C7062" s="19">
        <v>108365</v>
      </c>
      <c r="D7062" s="19">
        <v>49641.93116</v>
      </c>
      <c r="E7062" s="23">
        <v>4.021041243</v>
      </c>
      <c r="F7062" s="23">
        <v>1.3340526749999999</v>
      </c>
      <c r="G7062" s="17">
        <v>0.76832003000000004</v>
      </c>
      <c r="H7062" s="17">
        <v>0.23167997000000001</v>
      </c>
      <c r="I7062" s="17">
        <v>0.98642147499999999</v>
      </c>
      <c r="J7062" s="17">
        <v>1.35E-2</v>
      </c>
      <c r="K7062" s="17">
        <v>4.8600000000000002E-5</v>
      </c>
    </row>
    <row r="7063" spans="1:11" x14ac:dyDescent="0.45">
      <c r="A7063" s="10" t="s">
        <v>59</v>
      </c>
      <c r="B7063" s="20">
        <v>0.95899999999999996</v>
      </c>
      <c r="C7063" s="19">
        <v>108477</v>
      </c>
      <c r="D7063" s="19">
        <v>50096.875599999999</v>
      </c>
      <c r="E7063" s="23">
        <v>4.0823874250000003</v>
      </c>
      <c r="F7063" s="23">
        <v>1.3459493010000001</v>
      </c>
      <c r="G7063" s="17">
        <v>0.76849470399999997</v>
      </c>
      <c r="H7063" s="17">
        <v>0.231505296</v>
      </c>
      <c r="I7063" s="17">
        <v>0.98652244499999997</v>
      </c>
      <c r="J7063" s="17">
        <v>1.34E-2</v>
      </c>
      <c r="K7063" s="17">
        <v>4.8199999999999999E-5</v>
      </c>
    </row>
    <row r="7064" spans="1:11" x14ac:dyDescent="0.45">
      <c r="A7064" s="10" t="s">
        <v>59</v>
      </c>
      <c r="B7064" s="20">
        <v>0.96</v>
      </c>
      <c r="C7064" s="19">
        <v>108586</v>
      </c>
      <c r="D7064" s="19">
        <v>50546.04653</v>
      </c>
      <c r="E7064" s="23">
        <v>4.1614279229999998</v>
      </c>
      <c r="F7064" s="23">
        <v>1.361416594</v>
      </c>
      <c r="G7064" s="17">
        <v>0.76869025499999999</v>
      </c>
      <c r="H7064" s="17">
        <v>0.23130974500000001</v>
      </c>
      <c r="I7064" s="17">
        <v>0.98662552400000003</v>
      </c>
      <c r="J7064" s="17">
        <v>1.3299999999999999E-2</v>
      </c>
      <c r="K7064" s="17">
        <v>4.7800000000000003E-5</v>
      </c>
    </row>
    <row r="7065" spans="1:11" x14ac:dyDescent="0.45">
      <c r="A7065" s="10" t="s">
        <v>59</v>
      </c>
      <c r="B7065" s="20">
        <v>0.96099999999999997</v>
      </c>
      <c r="C7065" s="19">
        <v>108701</v>
      </c>
      <c r="D7065" s="19">
        <v>51029.835529999997</v>
      </c>
      <c r="E7065" s="23">
        <v>4.2711025769999997</v>
      </c>
      <c r="F7065" s="23">
        <v>1.374315239</v>
      </c>
      <c r="G7065" s="17">
        <v>0.76893496800000005</v>
      </c>
      <c r="H7065" s="17">
        <v>0.231065032</v>
      </c>
      <c r="I7065" s="17">
        <v>0.98673272400000001</v>
      </c>
      <c r="J7065" s="17">
        <v>1.32E-2</v>
      </c>
      <c r="K7065" s="17">
        <v>4.7500000000000003E-5</v>
      </c>
    </row>
    <row r="7066" spans="1:11" x14ac:dyDescent="0.45">
      <c r="A7066" s="10" t="s">
        <v>59</v>
      </c>
      <c r="B7066" s="20">
        <v>0.96199999999999997</v>
      </c>
      <c r="C7066" s="19">
        <v>108817</v>
      </c>
      <c r="D7066" s="19">
        <v>51529.954760000001</v>
      </c>
      <c r="E7066" s="23">
        <v>4.3386761820000004</v>
      </c>
      <c r="F7066" s="23">
        <v>1.3897469069999999</v>
      </c>
      <c r="G7066" s="17">
        <v>0.76911695800000002</v>
      </c>
      <c r="H7066" s="17">
        <v>0.23088304200000001</v>
      </c>
      <c r="I7066" s="17">
        <v>0.98683319800000002</v>
      </c>
      <c r="J7066" s="17">
        <v>1.3100000000000001E-2</v>
      </c>
      <c r="K7066" s="17">
        <v>4.71E-5</v>
      </c>
    </row>
    <row r="7067" spans="1:11" x14ac:dyDescent="0.45">
      <c r="A7067" s="10" t="s">
        <v>59</v>
      </c>
      <c r="B7067" s="20">
        <v>0.96299999999999997</v>
      </c>
      <c r="C7067" s="19">
        <v>108930</v>
      </c>
      <c r="D7067" s="19">
        <v>52023.77291</v>
      </c>
      <c r="E7067" s="23">
        <v>4.3973035129999998</v>
      </c>
      <c r="F7067" s="23">
        <v>1.40503947</v>
      </c>
      <c r="G7067" s="17">
        <v>0.76933810700000005</v>
      </c>
      <c r="H7067" s="17">
        <v>0.23066189300000001</v>
      </c>
      <c r="I7067" s="17">
        <v>0.98693948399999998</v>
      </c>
      <c r="J7067" s="17">
        <v>1.2999999999999999E-2</v>
      </c>
      <c r="K7067" s="17">
        <v>4.6699999999999997E-5</v>
      </c>
    </row>
    <row r="7068" spans="1:11" x14ac:dyDescent="0.45">
      <c r="A7068" s="10" t="s">
        <v>59</v>
      </c>
      <c r="B7068" s="20">
        <v>0.96399999999999997</v>
      </c>
      <c r="C7068" s="19">
        <v>109041</v>
      </c>
      <c r="D7068" s="19">
        <v>52517.566220000001</v>
      </c>
      <c r="E7068" s="23">
        <v>4.5070145339999996</v>
      </c>
      <c r="F7068" s="23">
        <v>1.4206264790000001</v>
      </c>
      <c r="G7068" s="17">
        <v>0.76953622899999996</v>
      </c>
      <c r="H7068" s="17">
        <v>0.23046377100000001</v>
      </c>
      <c r="I7068" s="17">
        <v>0.98702814800000005</v>
      </c>
      <c r="J7068" s="17">
        <v>1.29E-2</v>
      </c>
      <c r="K7068" s="17">
        <v>4.6400000000000003E-5</v>
      </c>
    </row>
    <row r="7069" spans="1:11" x14ac:dyDescent="0.45">
      <c r="A7069" s="10" t="s">
        <v>59</v>
      </c>
      <c r="B7069" s="20">
        <v>0.96499999999999997</v>
      </c>
      <c r="C7069" s="19">
        <v>109146</v>
      </c>
      <c r="D7069" s="19">
        <v>52993.1875</v>
      </c>
      <c r="E7069" s="23">
        <v>4.5549901730000002</v>
      </c>
      <c r="F7069" s="23">
        <v>1.435222003</v>
      </c>
      <c r="G7069" s="17">
        <v>0.76964799399999995</v>
      </c>
      <c r="H7069" s="17">
        <v>0.230352006</v>
      </c>
      <c r="I7069" s="17">
        <v>0.98712709899999995</v>
      </c>
      <c r="J7069" s="17">
        <v>1.2800000000000001E-2</v>
      </c>
      <c r="K7069" s="17">
        <v>4.6E-5</v>
      </c>
    </row>
    <row r="7070" spans="1:11" x14ac:dyDescent="0.45">
      <c r="A7070" s="10" t="s">
        <v>59</v>
      </c>
      <c r="B7070" s="20">
        <v>0.96599999999999997</v>
      </c>
      <c r="C7070" s="19">
        <v>109269</v>
      </c>
      <c r="D7070" s="19">
        <v>53557.663390000002</v>
      </c>
      <c r="E7070" s="23">
        <v>4.6362534479999997</v>
      </c>
      <c r="F7070" s="23">
        <v>1.450608095</v>
      </c>
      <c r="G7070" s="17">
        <v>0.76988899</v>
      </c>
      <c r="H7070" s="17">
        <v>0.23011101</v>
      </c>
      <c r="I7070" s="17">
        <v>0.98725133099999995</v>
      </c>
      <c r="J7070" s="17">
        <v>1.2699999999999999E-2</v>
      </c>
      <c r="K7070" s="17">
        <v>4.5599999999999997E-5</v>
      </c>
    </row>
    <row r="7071" spans="1:11" x14ac:dyDescent="0.45">
      <c r="A7071" s="10" t="s">
        <v>59</v>
      </c>
      <c r="B7071" s="20">
        <v>0.96699999999999997</v>
      </c>
      <c r="C7071" s="19">
        <v>109381</v>
      </c>
      <c r="D7071" s="19">
        <v>54081.903989999999</v>
      </c>
      <c r="E7071" s="23">
        <v>4.727705147</v>
      </c>
      <c r="F7071" s="23">
        <v>1.46727461</v>
      </c>
      <c r="G7071" s="17">
        <v>0.77003318700000001</v>
      </c>
      <c r="H7071" s="17">
        <v>0.22996681299999999</v>
      </c>
      <c r="I7071" s="17">
        <v>0.98734235299999995</v>
      </c>
      <c r="J7071" s="17">
        <v>1.26E-2</v>
      </c>
      <c r="K7071" s="17">
        <v>4.5300000000000003E-5</v>
      </c>
    </row>
    <row r="7072" spans="1:11" x14ac:dyDescent="0.45">
      <c r="A7072" s="10" t="s">
        <v>59</v>
      </c>
      <c r="B7072" s="20">
        <v>0.96799999999999997</v>
      </c>
      <c r="C7072" s="19">
        <v>109493</v>
      </c>
      <c r="D7072" s="19">
        <v>54614.124029999999</v>
      </c>
      <c r="E7072" s="23">
        <v>4.7908582600000003</v>
      </c>
      <c r="F7072" s="23">
        <v>1.483970947</v>
      </c>
      <c r="G7072" s="17">
        <v>0.77016795599999999</v>
      </c>
      <c r="H7072" s="17">
        <v>0.22983204400000001</v>
      </c>
      <c r="I7072" s="17">
        <v>0.98747204300000002</v>
      </c>
      <c r="J7072" s="17">
        <v>1.2500000000000001E-2</v>
      </c>
      <c r="K7072" s="17">
        <v>4.4799999999999998E-5</v>
      </c>
    </row>
    <row r="7073" spans="1:11" x14ac:dyDescent="0.45">
      <c r="A7073" s="10" t="s">
        <v>59</v>
      </c>
      <c r="B7073" s="20">
        <v>0.96899999999999997</v>
      </c>
      <c r="C7073" s="19">
        <v>109604</v>
      </c>
      <c r="D7073" s="19">
        <v>55149.633329999997</v>
      </c>
      <c r="E7073" s="23">
        <v>4.8583387609999997</v>
      </c>
      <c r="F7073" s="23">
        <v>1.498063071</v>
      </c>
      <c r="G7073" s="17">
        <v>0.77037334400000002</v>
      </c>
      <c r="H7073" s="17">
        <v>0.22962665600000001</v>
      </c>
      <c r="I7073" s="17">
        <v>0.98756933199999997</v>
      </c>
      <c r="J7073" s="17">
        <v>1.24E-2</v>
      </c>
      <c r="K7073" s="17">
        <v>4.4499999999999997E-5</v>
      </c>
    </row>
    <row r="7074" spans="1:11" x14ac:dyDescent="0.45">
      <c r="A7074" s="10" t="s">
        <v>59</v>
      </c>
      <c r="B7074" s="20">
        <v>0.97</v>
      </c>
      <c r="C7074" s="19">
        <v>109719</v>
      </c>
      <c r="D7074" s="19">
        <v>55715.14978</v>
      </c>
      <c r="E7074" s="23">
        <v>4.9739441800000002</v>
      </c>
      <c r="F7074" s="23">
        <v>1.511466502</v>
      </c>
      <c r="G7074" s="17">
        <v>0.77055022399999995</v>
      </c>
      <c r="H7074" s="17">
        <v>0.22944977599999999</v>
      </c>
      <c r="I7074" s="17">
        <v>0.98737140700000003</v>
      </c>
      <c r="J7074" s="17">
        <v>1.26E-2</v>
      </c>
      <c r="K7074" s="17">
        <v>4.4100000000000001E-5</v>
      </c>
    </row>
    <row r="7075" spans="1:11" x14ac:dyDescent="0.45">
      <c r="A7075" s="10" t="s">
        <v>59</v>
      </c>
      <c r="B7075" s="20">
        <v>0.97099999999999997</v>
      </c>
      <c r="C7075" s="19">
        <v>109834</v>
      </c>
      <c r="D7075" s="19">
        <v>56294.961009999999</v>
      </c>
      <c r="E7075" s="23">
        <v>5.0988783709999996</v>
      </c>
      <c r="F7075" s="23">
        <v>1.525626642</v>
      </c>
      <c r="G7075" s="17">
        <v>0.77072673300000005</v>
      </c>
      <c r="H7075" s="17">
        <v>0.229273267</v>
      </c>
      <c r="I7075" s="17">
        <v>0.98746361599999999</v>
      </c>
      <c r="J7075" s="17">
        <v>1.2500000000000001E-2</v>
      </c>
      <c r="K7075" s="17">
        <v>4.3800000000000001E-5</v>
      </c>
    </row>
    <row r="7076" spans="1:11" x14ac:dyDescent="0.45">
      <c r="A7076" s="10" t="s">
        <v>59</v>
      </c>
      <c r="B7076" s="20">
        <v>0.97199999999999998</v>
      </c>
      <c r="C7076" s="19">
        <v>109947</v>
      </c>
      <c r="D7076" s="19">
        <v>56875.918940000003</v>
      </c>
      <c r="E7076" s="23">
        <v>5.1875725949999998</v>
      </c>
      <c r="F7076" s="23">
        <v>1.552008083</v>
      </c>
      <c r="G7076" s="17">
        <v>0.77088051499999999</v>
      </c>
      <c r="H7076" s="17">
        <v>0.22911948500000001</v>
      </c>
      <c r="I7076" s="17">
        <v>0.98757852300000004</v>
      </c>
      <c r="J7076" s="17">
        <v>1.24E-2</v>
      </c>
      <c r="K7076" s="17">
        <v>4.3399999999999998E-5</v>
      </c>
    </row>
    <row r="7077" spans="1:11" x14ac:dyDescent="0.45">
      <c r="A7077" s="10" t="s">
        <v>59</v>
      </c>
      <c r="B7077" s="20">
        <v>0.97299999999999998</v>
      </c>
      <c r="C7077" s="19">
        <v>110057</v>
      </c>
      <c r="D7077" s="19">
        <v>57452.875610000003</v>
      </c>
      <c r="E7077" s="23">
        <v>5.2857578109999999</v>
      </c>
      <c r="F7077" s="23">
        <v>1.568991598</v>
      </c>
      <c r="G7077" s="17">
        <v>0.77105499899999996</v>
      </c>
      <c r="H7077" s="17">
        <v>0.22894500100000001</v>
      </c>
      <c r="I7077" s="17">
        <v>0.98768633800000005</v>
      </c>
      <c r="J7077" s="17">
        <v>1.23E-2</v>
      </c>
      <c r="K7077" s="17">
        <v>4.3000000000000002E-5</v>
      </c>
    </row>
    <row r="7078" spans="1:11" x14ac:dyDescent="0.45">
      <c r="A7078" s="10" t="s">
        <v>59</v>
      </c>
      <c r="B7078" s="20">
        <v>0.97399999999999998</v>
      </c>
      <c r="C7078" s="19">
        <v>110173</v>
      </c>
      <c r="D7078" s="19">
        <v>58071.976020000002</v>
      </c>
      <c r="E7078" s="23">
        <v>5.4169463819999999</v>
      </c>
      <c r="F7078" s="23">
        <v>1.5862866390000001</v>
      </c>
      <c r="G7078" s="17">
        <v>0.77125974600000002</v>
      </c>
      <c r="H7078" s="17">
        <v>0.228740254</v>
      </c>
      <c r="I7078" s="17">
        <v>0.98779567000000001</v>
      </c>
      <c r="J7078" s="17">
        <v>1.2200000000000001E-2</v>
      </c>
      <c r="K7078" s="17">
        <v>4.2599999999999999E-5</v>
      </c>
    </row>
    <row r="7079" spans="1:11" x14ac:dyDescent="0.45">
      <c r="A7079" s="10" t="s">
        <v>59</v>
      </c>
      <c r="B7079" s="20">
        <v>0.97499999999999998</v>
      </c>
      <c r="C7079" s="19">
        <v>110285</v>
      </c>
      <c r="D7079" s="19">
        <v>58686.899290000001</v>
      </c>
      <c r="E7079" s="23">
        <v>5.5611768990000003</v>
      </c>
      <c r="F7079" s="23">
        <v>1.606935743</v>
      </c>
      <c r="G7079" s="17">
        <v>0.77148297600000004</v>
      </c>
      <c r="H7079" s="17">
        <v>0.22851702400000001</v>
      </c>
      <c r="I7079" s="17">
        <v>0.98789068999999996</v>
      </c>
      <c r="J7079" s="17">
        <v>1.21E-2</v>
      </c>
      <c r="K7079" s="17">
        <v>4.2299999999999998E-5</v>
      </c>
    </row>
    <row r="7080" spans="1:11" x14ac:dyDescent="0.45">
      <c r="A7080" s="10" t="s">
        <v>59</v>
      </c>
      <c r="B7080" s="20">
        <v>0.97599999999999998</v>
      </c>
      <c r="C7080" s="19">
        <v>110397</v>
      </c>
      <c r="D7080" s="19">
        <v>59318.00187</v>
      </c>
      <c r="E7080" s="23">
        <v>5.6972701099999998</v>
      </c>
      <c r="F7080" s="23">
        <v>1.626011214</v>
      </c>
      <c r="G7080" s="17">
        <v>0.77165140399999999</v>
      </c>
      <c r="H7080" s="17">
        <v>0.22834859599999999</v>
      </c>
      <c r="I7080" s="17">
        <v>0.98800336</v>
      </c>
      <c r="J7080" s="17">
        <v>1.2E-2</v>
      </c>
      <c r="K7080" s="17">
        <v>4.1900000000000002E-5</v>
      </c>
    </row>
    <row r="7081" spans="1:11" x14ac:dyDescent="0.45">
      <c r="A7081" s="10" t="s">
        <v>59</v>
      </c>
      <c r="B7081" s="20">
        <v>0.97699999999999998</v>
      </c>
      <c r="C7081" s="19">
        <v>110508</v>
      </c>
      <c r="D7081" s="19">
        <v>59961.646990000001</v>
      </c>
      <c r="E7081" s="23">
        <v>5.8950074600000004</v>
      </c>
      <c r="F7081" s="23">
        <v>1.6461182969999999</v>
      </c>
      <c r="G7081" s="17">
        <v>0.77185362099999999</v>
      </c>
      <c r="H7081" s="17">
        <v>0.22814637900000001</v>
      </c>
      <c r="I7081" s="17">
        <v>0.98810636299999999</v>
      </c>
      <c r="J7081" s="17">
        <v>1.1900000000000001E-2</v>
      </c>
      <c r="K7081" s="17">
        <v>4.1499999999999999E-5</v>
      </c>
    </row>
    <row r="7082" spans="1:11" x14ac:dyDescent="0.45">
      <c r="A7082" s="10" t="s">
        <v>59</v>
      </c>
      <c r="B7082" s="20">
        <v>0.97799999999999998</v>
      </c>
      <c r="C7082" s="19">
        <v>110623</v>
      </c>
      <c r="D7082" s="19">
        <v>60645.816930000001</v>
      </c>
      <c r="E7082" s="23">
        <v>6.0172144779999996</v>
      </c>
      <c r="F7082" s="23">
        <v>1.6658280649999999</v>
      </c>
      <c r="G7082" s="17">
        <v>0.77206367600000003</v>
      </c>
      <c r="H7082" s="17">
        <v>0.227936324</v>
      </c>
      <c r="I7082" s="17">
        <v>0.98821338199999997</v>
      </c>
      <c r="J7082" s="17">
        <v>1.17E-2</v>
      </c>
      <c r="K7082" s="17">
        <v>4.1199999999999999E-5</v>
      </c>
    </row>
    <row r="7083" spans="1:11" x14ac:dyDescent="0.45">
      <c r="A7083" s="10" t="s">
        <v>59</v>
      </c>
      <c r="B7083" s="20">
        <v>0.97899999999999998</v>
      </c>
      <c r="C7083" s="19">
        <v>110737</v>
      </c>
      <c r="D7083" s="19">
        <v>61342.133349999996</v>
      </c>
      <c r="E7083" s="23">
        <v>6.2351784370000001</v>
      </c>
      <c r="F7083" s="23">
        <v>1.686870485</v>
      </c>
      <c r="G7083" s="17">
        <v>0.77229832799999998</v>
      </c>
      <c r="H7083" s="17">
        <v>0.22770167199999999</v>
      </c>
      <c r="I7083" s="17">
        <v>0.98830557200000002</v>
      </c>
      <c r="J7083" s="17">
        <v>1.17E-2</v>
      </c>
      <c r="K7083" s="17">
        <v>4.0800000000000002E-5</v>
      </c>
    </row>
    <row r="7084" spans="1:11" x14ac:dyDescent="0.45">
      <c r="A7084" s="10" t="s">
        <v>59</v>
      </c>
      <c r="B7084" s="20">
        <v>0.98</v>
      </c>
      <c r="C7084" s="19">
        <v>110848</v>
      </c>
      <c r="D7084" s="19">
        <v>62042.570319999999</v>
      </c>
      <c r="E7084" s="23">
        <v>6.3911307879999999</v>
      </c>
      <c r="F7084" s="23">
        <v>1.7086991579999999</v>
      </c>
      <c r="G7084" s="17">
        <v>0.77250830000000004</v>
      </c>
      <c r="H7084" s="17">
        <v>0.22749169999999999</v>
      </c>
      <c r="I7084" s="17">
        <v>0.98838734100000003</v>
      </c>
      <c r="J7084" s="17">
        <v>1.1599999999999999E-2</v>
      </c>
      <c r="K7084" s="17">
        <v>4.0500000000000002E-5</v>
      </c>
    </row>
    <row r="7085" spans="1:11" x14ac:dyDescent="0.45">
      <c r="A7085" s="10" t="s">
        <v>59</v>
      </c>
      <c r="B7085" s="20">
        <v>0.98099999999999998</v>
      </c>
      <c r="C7085" s="19">
        <v>110961</v>
      </c>
      <c r="D7085" s="19">
        <v>62773.694150000003</v>
      </c>
      <c r="E7085" s="23">
        <v>6.5340765029999996</v>
      </c>
      <c r="F7085" s="23">
        <v>1.731386238</v>
      </c>
      <c r="G7085" s="17">
        <v>0.77271293500000005</v>
      </c>
      <c r="H7085" s="17">
        <v>0.22728706500000001</v>
      </c>
      <c r="I7085" s="17">
        <v>0.98847870000000004</v>
      </c>
      <c r="J7085" s="17">
        <v>1.15E-2</v>
      </c>
      <c r="K7085" s="17">
        <v>4.0200000000000001E-5</v>
      </c>
    </row>
    <row r="7086" spans="1:11" x14ac:dyDescent="0.45">
      <c r="A7086" s="10" t="s">
        <v>59</v>
      </c>
      <c r="B7086" s="20">
        <v>0.98199999999999998</v>
      </c>
      <c r="C7086" s="19">
        <v>111074</v>
      </c>
      <c r="D7086" s="19">
        <v>63521.9473</v>
      </c>
      <c r="E7086" s="23">
        <v>6.7139823319999996</v>
      </c>
      <c r="F7086" s="23">
        <v>1.753960024</v>
      </c>
      <c r="G7086" s="17">
        <v>0.77293515999999995</v>
      </c>
      <c r="H7086" s="17">
        <v>0.22706483999999999</v>
      </c>
      <c r="I7086" s="17">
        <v>0.98859573999999995</v>
      </c>
      <c r="J7086" s="17">
        <v>1.14E-2</v>
      </c>
      <c r="K7086" s="17">
        <v>3.9799999999999998E-5</v>
      </c>
    </row>
    <row r="7087" spans="1:11" x14ac:dyDescent="0.45">
      <c r="A7087" s="10" t="s">
        <v>59</v>
      </c>
      <c r="B7087" s="20">
        <v>0.98299999999999998</v>
      </c>
      <c r="C7087" s="19">
        <v>111190</v>
      </c>
      <c r="D7087" s="19">
        <v>64313.085910000002</v>
      </c>
      <c r="E7087" s="23">
        <v>6.9700398440000004</v>
      </c>
      <c r="F7087" s="23">
        <v>1.777993554</v>
      </c>
      <c r="G7087" s="17">
        <v>0.77314506699999996</v>
      </c>
      <c r="H7087" s="17">
        <v>0.22685493300000001</v>
      </c>
      <c r="I7087" s="17">
        <v>0.98870155500000001</v>
      </c>
      <c r="J7087" s="17">
        <v>1.1299999999999999E-2</v>
      </c>
      <c r="K7087" s="17">
        <v>3.9400000000000002E-5</v>
      </c>
    </row>
    <row r="7088" spans="1:11" x14ac:dyDescent="0.45">
      <c r="A7088" s="10" t="s">
        <v>59</v>
      </c>
      <c r="B7088" s="20">
        <v>0.98399999999999999</v>
      </c>
      <c r="C7088" s="19">
        <v>111300</v>
      </c>
      <c r="D7088" s="19">
        <v>65094.380019999997</v>
      </c>
      <c r="E7088" s="23">
        <v>7.2359755760000004</v>
      </c>
      <c r="F7088" s="23">
        <v>1.8029226650000001</v>
      </c>
      <c r="G7088" s="17">
        <v>0.77335130299999999</v>
      </c>
      <c r="H7088" s="17">
        <v>0.22664869700000001</v>
      </c>
      <c r="I7088" s="17">
        <v>0.98881307900000004</v>
      </c>
      <c r="J7088" s="17">
        <v>1.11E-2</v>
      </c>
      <c r="K7088" s="17">
        <v>3.9100000000000002E-5</v>
      </c>
    </row>
    <row r="7089" spans="1:11" x14ac:dyDescent="0.45">
      <c r="A7089" s="10" t="s">
        <v>59</v>
      </c>
      <c r="B7089" s="20">
        <v>0.98499999999999999</v>
      </c>
      <c r="C7089" s="19">
        <v>111413</v>
      </c>
      <c r="D7089" s="19">
        <v>65928.497780000005</v>
      </c>
      <c r="E7089" s="23">
        <v>7.5162945199999998</v>
      </c>
      <c r="F7089" s="23">
        <v>1.827551256</v>
      </c>
      <c r="G7089" s="17">
        <v>0.77356322899999996</v>
      </c>
      <c r="H7089" s="17">
        <v>0.22643677100000001</v>
      </c>
      <c r="I7089" s="17">
        <v>0.98892128400000001</v>
      </c>
      <c r="J7089" s="17">
        <v>1.0999999999999999E-2</v>
      </c>
      <c r="K7089" s="17">
        <v>3.8699999999999999E-5</v>
      </c>
    </row>
    <row r="7090" spans="1:11" x14ac:dyDescent="0.45">
      <c r="A7090" s="10" t="s">
        <v>59</v>
      </c>
      <c r="B7090" s="20">
        <v>0.98599999999999999</v>
      </c>
      <c r="C7090" s="19">
        <v>111529</v>
      </c>
      <c r="D7090" s="19">
        <v>66825.209770000001</v>
      </c>
      <c r="E7090" s="23">
        <v>7.9655857980000002</v>
      </c>
      <c r="F7090" s="23">
        <v>1.85424525</v>
      </c>
      <c r="G7090" s="17">
        <v>0.77376287799999999</v>
      </c>
      <c r="H7090" s="17">
        <v>0.22623712200000001</v>
      </c>
      <c r="I7090" s="17">
        <v>0.98904480100000003</v>
      </c>
      <c r="J7090" s="17">
        <v>1.09E-2</v>
      </c>
      <c r="K7090" s="17">
        <v>3.82E-5</v>
      </c>
    </row>
    <row r="7091" spans="1:11" x14ac:dyDescent="0.45">
      <c r="A7091" s="10" t="s">
        <v>59</v>
      </c>
      <c r="B7091" s="20">
        <v>0.98699999999999999</v>
      </c>
      <c r="C7091" s="19">
        <v>111640</v>
      </c>
      <c r="D7091" s="19">
        <v>67735.542560000002</v>
      </c>
      <c r="E7091" s="23">
        <v>8.4106635619999999</v>
      </c>
      <c r="F7091" s="23">
        <v>1.8822516970000001</v>
      </c>
      <c r="G7091" s="17">
        <v>0.77398781800000005</v>
      </c>
      <c r="H7091" s="17">
        <v>0.22601218200000001</v>
      </c>
      <c r="I7091" s="17">
        <v>0.98914611600000002</v>
      </c>
      <c r="J7091" s="17">
        <v>1.0800000000000001E-2</v>
      </c>
      <c r="K7091" s="17">
        <v>3.79E-5</v>
      </c>
    </row>
    <row r="7092" spans="1:11" x14ac:dyDescent="0.45">
      <c r="A7092" s="10" t="s">
        <v>59</v>
      </c>
      <c r="B7092" s="20">
        <v>0.98799999999999999</v>
      </c>
      <c r="C7092" s="19">
        <v>111755</v>
      </c>
      <c r="D7092" s="19">
        <v>68718.353990000003</v>
      </c>
      <c r="E7092" s="23">
        <v>8.6573468099999999</v>
      </c>
      <c r="F7092" s="23">
        <v>1.9119925840000001</v>
      </c>
      <c r="G7092" s="17">
        <v>0.77422039300000001</v>
      </c>
      <c r="H7092" s="17">
        <v>0.22577960699999999</v>
      </c>
      <c r="I7092" s="17">
        <v>0.98927510100000005</v>
      </c>
      <c r="J7092" s="17">
        <v>1.0699999999999999E-2</v>
      </c>
      <c r="K7092" s="17">
        <v>3.7400000000000001E-5</v>
      </c>
    </row>
    <row r="7093" spans="1:11" x14ac:dyDescent="0.45">
      <c r="A7093" s="10" t="s">
        <v>59</v>
      </c>
      <c r="B7093" s="20">
        <v>0.98899999999999999</v>
      </c>
      <c r="C7093" s="19">
        <v>111868</v>
      </c>
      <c r="D7093" s="19">
        <v>69717.622090000004</v>
      </c>
      <c r="E7093" s="23">
        <v>9.0399116189999997</v>
      </c>
      <c r="F7093" s="23">
        <v>1.9417849300000001</v>
      </c>
      <c r="G7093" s="17">
        <v>0.77440376200000005</v>
      </c>
      <c r="H7093" s="17">
        <v>0.225596238</v>
      </c>
      <c r="I7093" s="17">
        <v>0.98938816299999999</v>
      </c>
      <c r="J7093" s="17">
        <v>1.06E-2</v>
      </c>
      <c r="K7093" s="17">
        <v>3.6999999999999998E-5</v>
      </c>
    </row>
    <row r="7094" spans="1:11" x14ac:dyDescent="0.45">
      <c r="A7094" s="10" t="s">
        <v>59</v>
      </c>
      <c r="B7094" s="20">
        <v>0.99</v>
      </c>
      <c r="C7094" s="19">
        <v>111975</v>
      </c>
      <c r="D7094" s="19">
        <v>70707.562239999999</v>
      </c>
      <c r="E7094" s="23">
        <v>9.4544972099999995</v>
      </c>
      <c r="F7094" s="23">
        <v>1.9739138599999999</v>
      </c>
      <c r="G7094" s="17">
        <v>0.77458361200000003</v>
      </c>
      <c r="H7094" s="17">
        <v>0.225416388</v>
      </c>
      <c r="I7094" s="17">
        <v>0.98948450099999996</v>
      </c>
      <c r="J7094" s="17">
        <v>1.0500000000000001E-2</v>
      </c>
      <c r="K7094" s="17">
        <v>3.6699999999999998E-5</v>
      </c>
    </row>
    <row r="7095" spans="1:11" x14ac:dyDescent="0.45">
      <c r="A7095" s="10" t="s">
        <v>59</v>
      </c>
      <c r="B7095" s="20">
        <v>0.99099999999999999</v>
      </c>
      <c r="C7095" s="19">
        <v>112094</v>
      </c>
      <c r="D7095" s="19">
        <v>71866.410910000006</v>
      </c>
      <c r="E7095" s="23">
        <v>10.00380253</v>
      </c>
      <c r="F7095" s="23">
        <v>2.0074891209999999</v>
      </c>
      <c r="G7095" s="17">
        <v>0.77480507399999998</v>
      </c>
      <c r="H7095" s="17">
        <v>0.22519492599999999</v>
      </c>
      <c r="I7095" s="17">
        <v>0.98959874299999995</v>
      </c>
      <c r="J7095" s="17">
        <v>1.04E-2</v>
      </c>
      <c r="K7095" s="17">
        <v>3.6300000000000001E-5</v>
      </c>
    </row>
    <row r="7096" spans="1:11" x14ac:dyDescent="0.45">
      <c r="A7096" s="10" t="s">
        <v>59</v>
      </c>
      <c r="B7096" s="20">
        <v>0.99199999999999999</v>
      </c>
      <c r="C7096" s="19">
        <v>112207</v>
      </c>
      <c r="D7096" s="19">
        <v>73026.157059999998</v>
      </c>
      <c r="E7096" s="23">
        <v>10.55821122</v>
      </c>
      <c r="F7096" s="23">
        <v>2.0449864799999999</v>
      </c>
      <c r="G7096" s="17">
        <v>0.77502294900000002</v>
      </c>
      <c r="H7096" s="17">
        <v>0.22497705100000001</v>
      </c>
      <c r="I7096" s="17">
        <v>0.98968991799999995</v>
      </c>
      <c r="J7096" s="17">
        <v>1.03E-2</v>
      </c>
      <c r="K7096" s="17">
        <v>3.6000000000000001E-5</v>
      </c>
    </row>
    <row r="7097" spans="1:11" x14ac:dyDescent="0.45">
      <c r="A7097" s="10" t="s">
        <v>59</v>
      </c>
      <c r="B7097" s="20">
        <v>0.99299999999999999</v>
      </c>
      <c r="C7097" s="19">
        <v>112319</v>
      </c>
      <c r="D7097" s="19">
        <v>74251.980530000001</v>
      </c>
      <c r="E7097" s="23">
        <v>11.397653630000001</v>
      </c>
      <c r="F7097" s="23">
        <v>2.081169874</v>
      </c>
      <c r="G7097" s="17">
        <v>0.77524728700000001</v>
      </c>
      <c r="H7097" s="17">
        <v>0.22475271299999999</v>
      </c>
      <c r="I7097" s="17">
        <v>0.98980464000000001</v>
      </c>
      <c r="J7097" s="17">
        <v>1.0200000000000001E-2</v>
      </c>
      <c r="K7097" s="17">
        <v>3.5599999999999998E-5</v>
      </c>
    </row>
    <row r="7098" spans="1:11" x14ac:dyDescent="0.45">
      <c r="A7098" s="10" t="s">
        <v>59</v>
      </c>
      <c r="B7098" s="20">
        <v>0.99399999999999999</v>
      </c>
      <c r="C7098" s="19">
        <v>112432</v>
      </c>
      <c r="D7098" s="19">
        <v>75602.827520000006</v>
      </c>
      <c r="E7098" s="23">
        <v>12.47073782</v>
      </c>
      <c r="F7098" s="23">
        <v>2.1221662490000002</v>
      </c>
      <c r="G7098" s="17">
        <v>0.77547317500000001</v>
      </c>
      <c r="H7098" s="17">
        <v>0.22452682500000001</v>
      </c>
      <c r="I7098" s="17">
        <v>0.98993524300000002</v>
      </c>
      <c r="J7098" s="17">
        <v>0.01</v>
      </c>
      <c r="K7098" s="17">
        <v>3.5099999999999999E-5</v>
      </c>
    </row>
    <row r="7099" spans="1:11" x14ac:dyDescent="0.45">
      <c r="A7099" s="10" t="s">
        <v>59</v>
      </c>
      <c r="B7099" s="20">
        <v>0.995</v>
      </c>
      <c r="C7099" s="19">
        <v>112546</v>
      </c>
      <c r="D7099" s="19">
        <v>77096.952369999999</v>
      </c>
      <c r="E7099" s="23">
        <v>13.795430769999999</v>
      </c>
      <c r="F7099" s="23">
        <v>2.1667496470000001</v>
      </c>
      <c r="G7099" s="17">
        <v>0.77568283199999999</v>
      </c>
      <c r="H7099" s="17">
        <v>0.22431716800000001</v>
      </c>
      <c r="I7099" s="17">
        <v>0.99007740200000005</v>
      </c>
      <c r="J7099" s="17">
        <v>9.8899999999999995E-3</v>
      </c>
      <c r="K7099" s="17">
        <v>3.4600000000000001E-5</v>
      </c>
    </row>
    <row r="7100" spans="1:11" x14ac:dyDescent="0.45">
      <c r="A7100" s="10" t="s">
        <v>59</v>
      </c>
      <c r="B7100" s="20">
        <v>0.996</v>
      </c>
      <c r="C7100" s="19">
        <v>112659</v>
      </c>
      <c r="D7100" s="19">
        <v>78745.054889999999</v>
      </c>
      <c r="E7100" s="23">
        <v>15.505127890000001</v>
      </c>
      <c r="F7100" s="23">
        <v>2.2162650469999998</v>
      </c>
      <c r="G7100" s="17">
        <v>0.77589007499999996</v>
      </c>
      <c r="H7100" s="17">
        <v>0.22410992499999999</v>
      </c>
      <c r="I7100" s="17">
        <v>0.99020077100000004</v>
      </c>
      <c r="J7100" s="17">
        <v>9.7699999999999992E-3</v>
      </c>
      <c r="K7100" s="17">
        <v>3.4199999999999998E-5</v>
      </c>
    </row>
    <row r="7101" spans="1:11" x14ac:dyDescent="0.45">
      <c r="A7101" s="10" t="s">
        <v>59</v>
      </c>
      <c r="B7101" s="20">
        <v>0.997</v>
      </c>
      <c r="C7101" s="19">
        <v>112772</v>
      </c>
      <c r="D7101" s="19">
        <v>80599.38119</v>
      </c>
      <c r="E7101" s="23">
        <v>18.056182159999999</v>
      </c>
      <c r="F7101" s="23">
        <v>2.2706237979999999</v>
      </c>
      <c r="G7101" s="17">
        <v>0.77611463800000002</v>
      </c>
      <c r="H7101" s="17">
        <v>0.223885362</v>
      </c>
      <c r="I7101" s="17">
        <v>0.99030399999999996</v>
      </c>
      <c r="J7101" s="17">
        <v>9.6600000000000002E-3</v>
      </c>
      <c r="K7101" s="17">
        <v>3.3800000000000002E-5</v>
      </c>
    </row>
    <row r="7102" spans="1:11" x14ac:dyDescent="0.45">
      <c r="A7102" s="10" t="s">
        <v>59</v>
      </c>
      <c r="B7102" s="20">
        <v>0.998</v>
      </c>
      <c r="C7102" s="19">
        <v>112885</v>
      </c>
      <c r="D7102" s="19">
        <v>82902.239879999994</v>
      </c>
      <c r="E7102" s="23">
        <v>23.993788590000001</v>
      </c>
      <c r="F7102" s="23">
        <v>2.3314663210000002</v>
      </c>
      <c r="G7102" s="17">
        <v>0.77632989299999999</v>
      </c>
      <c r="H7102" s="17">
        <v>0.22367010700000001</v>
      </c>
      <c r="I7102" s="17">
        <v>0.990486482</v>
      </c>
      <c r="J7102" s="17">
        <v>9.4800000000000006E-3</v>
      </c>
      <c r="K7102" s="17">
        <v>3.3200000000000001E-5</v>
      </c>
    </row>
    <row r="7103" spans="1:11" x14ac:dyDescent="0.45">
      <c r="A7103" s="10" t="s">
        <v>59</v>
      </c>
      <c r="B7103" s="20">
        <v>0.999</v>
      </c>
      <c r="C7103" s="19">
        <v>112997</v>
      </c>
      <c r="D7103" s="19">
        <v>87335.175380000001</v>
      </c>
      <c r="E7103" s="23">
        <v>138.8954837</v>
      </c>
      <c r="F7103" s="23">
        <v>2.4098936100000001</v>
      </c>
      <c r="G7103" s="17">
        <v>0.77655158999999996</v>
      </c>
      <c r="H7103" s="17">
        <v>0.22344840999999999</v>
      </c>
      <c r="I7103" s="17">
        <v>0.99079323699999999</v>
      </c>
      <c r="J7103" s="17">
        <v>9.1699999999999993E-3</v>
      </c>
      <c r="K7103" s="17">
        <v>3.2100000000000001E-5</v>
      </c>
    </row>
    <row r="7104" spans="1:11" x14ac:dyDescent="0.45">
      <c r="A7104" s="10" t="s">
        <v>59</v>
      </c>
      <c r="B7104" s="20">
        <v>1</v>
      </c>
      <c r="C7104" s="19">
        <v>112998</v>
      </c>
      <c r="D7104" s="19">
        <v>87483.986430000004</v>
      </c>
      <c r="E7104" s="23">
        <v>148.8110537</v>
      </c>
      <c r="F7104" s="23">
        <v>2.5683442649999999</v>
      </c>
      <c r="G7104" s="17">
        <v>0.776553567</v>
      </c>
      <c r="H7104" s="17">
        <v>0.223446433</v>
      </c>
      <c r="I7104" s="17">
        <v>0.99081208600000004</v>
      </c>
      <c r="J7104" s="17">
        <v>9.1599999999999997E-3</v>
      </c>
      <c r="K7104" s="17">
        <v>3.2100000000000001E-5</v>
      </c>
    </row>
    <row r="7105" spans="1:11" x14ac:dyDescent="0.45">
      <c r="A7105" s="10" t="s">
        <v>61</v>
      </c>
      <c r="B7105" s="20">
        <v>0</v>
      </c>
      <c r="C7105" s="19">
        <v>1426</v>
      </c>
      <c r="D7105" s="19">
        <v>2.6184455440000001</v>
      </c>
      <c r="E7105" s="23">
        <v>3.3999999999999998E-3</v>
      </c>
      <c r="F7105" s="23">
        <v>2.5300000000000001E-3</v>
      </c>
      <c r="G7105" s="17">
        <v>0.758765778</v>
      </c>
      <c r="H7105" s="17">
        <v>0.241234222</v>
      </c>
      <c r="I7105" s="17">
        <v>0.66979743300000005</v>
      </c>
      <c r="J7105" s="17">
        <v>0.330202567</v>
      </c>
      <c r="K7105" s="17">
        <v>0</v>
      </c>
    </row>
    <row r="7106" spans="1:11" x14ac:dyDescent="0.45">
      <c r="A7106" s="10" t="s">
        <v>61</v>
      </c>
      <c r="B7106" s="20">
        <v>0.01</v>
      </c>
      <c r="C7106" s="19">
        <v>4294</v>
      </c>
      <c r="D7106" s="19">
        <v>20.952445109999999</v>
      </c>
      <c r="E7106" s="23">
        <v>9.0299999999999998E-3</v>
      </c>
      <c r="F7106" s="23">
        <v>7.7600000000000004E-3</v>
      </c>
      <c r="G7106" s="17">
        <v>0.73823940399999999</v>
      </c>
      <c r="H7106" s="17">
        <v>0.26176059600000001</v>
      </c>
      <c r="I7106" s="17">
        <v>0.60337322400000004</v>
      </c>
      <c r="J7106" s="17">
        <v>0.39662677600000001</v>
      </c>
      <c r="K7106" s="17">
        <v>0</v>
      </c>
    </row>
    <row r="7107" spans="1:11" x14ac:dyDescent="0.45">
      <c r="A7107" s="10" t="s">
        <v>61</v>
      </c>
      <c r="B7107" s="20">
        <v>0.02</v>
      </c>
      <c r="C7107" s="19">
        <v>7164</v>
      </c>
      <c r="D7107" s="19">
        <v>52.514116139999999</v>
      </c>
      <c r="E7107" s="23">
        <v>1.2800000000000001E-2</v>
      </c>
      <c r="F7107" s="23">
        <v>1.14E-2</v>
      </c>
      <c r="G7107" s="17">
        <v>0.76242322699999998</v>
      </c>
      <c r="H7107" s="17">
        <v>0.23757677299999999</v>
      </c>
      <c r="I7107" s="17">
        <v>0.64007158600000003</v>
      </c>
      <c r="J7107" s="17">
        <v>0.35992841399999997</v>
      </c>
      <c r="K7107" s="17">
        <v>0</v>
      </c>
    </row>
    <row r="7108" spans="1:11" x14ac:dyDescent="0.45">
      <c r="A7108" s="10" t="s">
        <v>61</v>
      </c>
      <c r="B7108" s="20">
        <v>0.03</v>
      </c>
      <c r="C7108" s="19">
        <v>10025</v>
      </c>
      <c r="D7108" s="19">
        <v>94.838575559999995</v>
      </c>
      <c r="E7108" s="23">
        <v>1.67E-2</v>
      </c>
      <c r="F7108" s="23">
        <v>1.47E-2</v>
      </c>
      <c r="G7108" s="17">
        <v>0.75481296799999997</v>
      </c>
      <c r="H7108" s="17">
        <v>0.245187032</v>
      </c>
      <c r="I7108" s="17">
        <v>0.63589533099999995</v>
      </c>
      <c r="J7108" s="17">
        <v>0.36410466899999999</v>
      </c>
      <c r="K7108" s="17">
        <v>0</v>
      </c>
    </row>
    <row r="7109" spans="1:11" x14ac:dyDescent="0.45">
      <c r="A7109" s="10" t="s">
        <v>61</v>
      </c>
      <c r="B7109" s="20">
        <v>0.04</v>
      </c>
      <c r="C7109" s="19">
        <v>12893</v>
      </c>
      <c r="D7109" s="19">
        <v>147.93410059999999</v>
      </c>
      <c r="E7109" s="23">
        <v>2.0500000000000001E-2</v>
      </c>
      <c r="F7109" s="23">
        <v>1.7899999999999999E-2</v>
      </c>
      <c r="G7109" s="17">
        <v>0.76700535199999997</v>
      </c>
      <c r="H7109" s="17">
        <v>0.232994648</v>
      </c>
      <c r="I7109" s="17">
        <v>0.65281189500000003</v>
      </c>
      <c r="J7109" s="17">
        <v>0.34718810500000002</v>
      </c>
      <c r="K7109" s="17">
        <v>0</v>
      </c>
    </row>
    <row r="7110" spans="1:11" x14ac:dyDescent="0.45">
      <c r="A7110" s="10" t="s">
        <v>61</v>
      </c>
      <c r="B7110" s="20">
        <v>0.05</v>
      </c>
      <c r="C7110" s="19">
        <v>15773</v>
      </c>
      <c r="D7110" s="19">
        <v>210.57601310000001</v>
      </c>
      <c r="E7110" s="23">
        <v>2.29E-2</v>
      </c>
      <c r="F7110" s="23">
        <v>2.0799999999999999E-2</v>
      </c>
      <c r="G7110" s="17">
        <v>0.76142775600000001</v>
      </c>
      <c r="H7110" s="17">
        <v>0.23857224399999999</v>
      </c>
      <c r="I7110" s="17">
        <v>0.68555011200000004</v>
      </c>
      <c r="J7110" s="17">
        <v>0.31444988800000001</v>
      </c>
      <c r="K7110" s="17">
        <v>0</v>
      </c>
    </row>
    <row r="7111" spans="1:11" x14ac:dyDescent="0.45">
      <c r="A7111" s="10" t="s">
        <v>61</v>
      </c>
      <c r="B7111" s="20">
        <v>0.06</v>
      </c>
      <c r="C7111" s="19">
        <v>18617</v>
      </c>
      <c r="D7111" s="19">
        <v>280.44040749999999</v>
      </c>
      <c r="E7111" s="23">
        <v>2.6200000000000001E-2</v>
      </c>
      <c r="F7111" s="23">
        <v>2.3400000000000001E-2</v>
      </c>
      <c r="G7111" s="17">
        <v>0.75318257499999997</v>
      </c>
      <c r="H7111" s="17">
        <v>0.24681742500000001</v>
      </c>
      <c r="I7111" s="17">
        <v>0.69359451599999999</v>
      </c>
      <c r="J7111" s="17">
        <v>0.30640548400000001</v>
      </c>
      <c r="K7111" s="17">
        <v>0</v>
      </c>
    </row>
    <row r="7112" spans="1:11" x14ac:dyDescent="0.45">
      <c r="A7112" s="10" t="s">
        <v>61</v>
      </c>
      <c r="B7112" s="20">
        <v>7.0000000000000007E-2</v>
      </c>
      <c r="C7112" s="19">
        <v>21509</v>
      </c>
      <c r="D7112" s="19">
        <v>360.49104089999997</v>
      </c>
      <c r="E7112" s="23">
        <v>2.9100000000000001E-2</v>
      </c>
      <c r="F7112" s="23">
        <v>2.5999999999999999E-2</v>
      </c>
      <c r="G7112" s="17">
        <v>0.75191780200000002</v>
      </c>
      <c r="H7112" s="17">
        <v>0.248082198</v>
      </c>
      <c r="I7112" s="17">
        <v>0.73731322700000002</v>
      </c>
      <c r="J7112" s="17">
        <v>0.261884224</v>
      </c>
      <c r="K7112" s="17">
        <v>8.03E-4</v>
      </c>
    </row>
    <row r="7113" spans="1:11" x14ac:dyDescent="0.45">
      <c r="A7113" s="10" t="s">
        <v>61</v>
      </c>
      <c r="B7113" s="20">
        <v>0.08</v>
      </c>
      <c r="C7113" s="19">
        <v>24333</v>
      </c>
      <c r="D7113" s="19">
        <v>445.85087440000001</v>
      </c>
      <c r="E7113" s="23">
        <v>3.1399999999999997E-2</v>
      </c>
      <c r="F7113" s="23">
        <v>2.8500000000000001E-2</v>
      </c>
      <c r="G7113" s="17">
        <v>0.75613364599999999</v>
      </c>
      <c r="H7113" s="17">
        <v>0.24386635400000001</v>
      </c>
      <c r="I7113" s="17">
        <v>0.77164841799999995</v>
      </c>
      <c r="J7113" s="17">
        <v>0.22770600299999999</v>
      </c>
      <c r="K7113" s="17">
        <v>6.4599999999999998E-4</v>
      </c>
    </row>
    <row r="7114" spans="1:11" x14ac:dyDescent="0.45">
      <c r="A7114" s="10" t="s">
        <v>61</v>
      </c>
      <c r="B7114" s="20">
        <v>0.09</v>
      </c>
      <c r="C7114" s="19">
        <v>27239</v>
      </c>
      <c r="D7114" s="19">
        <v>541.17598889999999</v>
      </c>
      <c r="E7114" s="23">
        <v>3.4200000000000001E-2</v>
      </c>
      <c r="F7114" s="23">
        <v>3.09E-2</v>
      </c>
      <c r="G7114" s="17">
        <v>0.75656228199999997</v>
      </c>
      <c r="H7114" s="17">
        <v>0.243437718</v>
      </c>
      <c r="I7114" s="17">
        <v>0.79192085700000003</v>
      </c>
      <c r="J7114" s="17">
        <v>0.20754682799999999</v>
      </c>
      <c r="K7114" s="17">
        <v>5.3200000000000003E-4</v>
      </c>
    </row>
    <row r="7115" spans="1:11" x14ac:dyDescent="0.45">
      <c r="A7115" s="10" t="s">
        <v>61</v>
      </c>
      <c r="B7115" s="20">
        <v>0.1</v>
      </c>
      <c r="C7115" s="19">
        <v>30113</v>
      </c>
      <c r="D7115" s="19">
        <v>643.51525430000004</v>
      </c>
      <c r="E7115" s="23">
        <v>3.7100000000000001E-2</v>
      </c>
      <c r="F7115" s="23">
        <v>3.3099999999999997E-2</v>
      </c>
      <c r="G7115" s="17">
        <v>0.75953906999999998</v>
      </c>
      <c r="H7115" s="17">
        <v>0.24046092999999999</v>
      </c>
      <c r="I7115" s="17">
        <v>0.80672365000000001</v>
      </c>
      <c r="J7115" s="17">
        <v>0.19282870599999999</v>
      </c>
      <c r="K7115" s="17">
        <v>4.4799999999999999E-4</v>
      </c>
    </row>
    <row r="7116" spans="1:11" x14ac:dyDescent="0.45">
      <c r="A7116" s="10" t="s">
        <v>61</v>
      </c>
      <c r="B7116" s="20">
        <v>0.11</v>
      </c>
      <c r="C7116" s="19">
        <v>32975</v>
      </c>
      <c r="D7116" s="19">
        <v>753.44120829999997</v>
      </c>
      <c r="E7116" s="23">
        <v>3.9699999999999999E-2</v>
      </c>
      <c r="F7116" s="23">
        <v>3.5499999999999997E-2</v>
      </c>
      <c r="G7116" s="17">
        <v>0.76345716500000005</v>
      </c>
      <c r="H7116" s="17">
        <v>0.23654283500000001</v>
      </c>
      <c r="I7116" s="17">
        <v>0.81644992800000005</v>
      </c>
      <c r="J7116" s="17">
        <v>0.18316716599999999</v>
      </c>
      <c r="K7116" s="17">
        <v>3.8299999999999999E-4</v>
      </c>
    </row>
    <row r="7117" spans="1:11" x14ac:dyDescent="0.45">
      <c r="A7117" s="10" t="s">
        <v>61</v>
      </c>
      <c r="B7117" s="20">
        <v>0.12</v>
      </c>
      <c r="C7117" s="19">
        <v>35848</v>
      </c>
      <c r="D7117" s="19">
        <v>872.06090630000006</v>
      </c>
      <c r="E7117" s="23">
        <v>4.2799999999999998E-2</v>
      </c>
      <c r="F7117" s="23">
        <v>3.7999999999999999E-2</v>
      </c>
      <c r="G7117" s="17">
        <v>0.76721156000000001</v>
      </c>
      <c r="H7117" s="17">
        <v>0.23278844000000001</v>
      </c>
      <c r="I7117" s="17">
        <v>0.83323076200000001</v>
      </c>
      <c r="J7117" s="17">
        <v>0.16643602599999999</v>
      </c>
      <c r="K7117" s="17">
        <v>3.3300000000000002E-4</v>
      </c>
    </row>
    <row r="7118" spans="1:11" x14ac:dyDescent="0.45">
      <c r="A7118" s="10" t="s">
        <v>61</v>
      </c>
      <c r="B7118" s="20">
        <v>0.13</v>
      </c>
      <c r="C7118" s="19">
        <v>38709</v>
      </c>
      <c r="D7118" s="19">
        <v>997.75043189999997</v>
      </c>
      <c r="E7118" s="23">
        <v>4.5199999999999997E-2</v>
      </c>
      <c r="F7118" s="23">
        <v>4.0500000000000001E-2</v>
      </c>
      <c r="G7118" s="17">
        <v>0.76829677900000004</v>
      </c>
      <c r="H7118" s="17">
        <v>0.23170322099999999</v>
      </c>
      <c r="I7118" s="17">
        <v>0.84815950100000004</v>
      </c>
      <c r="J7118" s="17">
        <v>0.151549295</v>
      </c>
      <c r="K7118" s="17">
        <v>2.9100000000000003E-4</v>
      </c>
    </row>
    <row r="7119" spans="1:11" x14ac:dyDescent="0.45">
      <c r="A7119" s="10" t="s">
        <v>61</v>
      </c>
      <c r="B7119" s="20">
        <v>0.14000000000000001</v>
      </c>
      <c r="C7119" s="19">
        <v>41862</v>
      </c>
      <c r="D7119" s="19">
        <v>1145.0375309999999</v>
      </c>
      <c r="E7119" s="23">
        <v>4.8300000000000003E-2</v>
      </c>
      <c r="F7119" s="23">
        <v>4.2999999999999997E-2</v>
      </c>
      <c r="G7119" s="17">
        <v>0.76654244900000001</v>
      </c>
      <c r="H7119" s="17">
        <v>0.23345755100000001</v>
      </c>
      <c r="I7119" s="17">
        <v>0.85634691399999996</v>
      </c>
      <c r="J7119" s="17">
        <v>0.14339913700000001</v>
      </c>
      <c r="K7119" s="17">
        <v>2.5399999999999999E-4</v>
      </c>
    </row>
    <row r="7120" spans="1:11" x14ac:dyDescent="0.45">
      <c r="A7120" s="10" t="s">
        <v>61</v>
      </c>
      <c r="B7120" s="20">
        <v>0.15</v>
      </c>
      <c r="C7120" s="19">
        <v>44432</v>
      </c>
      <c r="D7120" s="19">
        <v>1272.6240909999999</v>
      </c>
      <c r="E7120" s="23">
        <v>5.0799999999999998E-2</v>
      </c>
      <c r="F7120" s="23">
        <v>4.5199999999999997E-2</v>
      </c>
      <c r="G7120" s="17">
        <v>0.76852268599999995</v>
      </c>
      <c r="H7120" s="17">
        <v>0.23147731399999999</v>
      </c>
      <c r="I7120" s="17">
        <v>0.866377328</v>
      </c>
      <c r="J7120" s="17">
        <v>0.133393807</v>
      </c>
      <c r="K7120" s="17">
        <v>2.2900000000000001E-4</v>
      </c>
    </row>
    <row r="7121" spans="1:11" x14ac:dyDescent="0.45">
      <c r="A7121" s="10" t="s">
        <v>61</v>
      </c>
      <c r="B7121" s="20">
        <v>0.16</v>
      </c>
      <c r="C7121" s="19">
        <v>47305</v>
      </c>
      <c r="D7121" s="19">
        <v>1422.9822489999999</v>
      </c>
      <c r="E7121" s="23">
        <v>5.3800000000000001E-2</v>
      </c>
      <c r="F7121" s="23">
        <v>4.7699999999999999E-2</v>
      </c>
      <c r="G7121" s="17">
        <v>0.76752985900000004</v>
      </c>
      <c r="H7121" s="17">
        <v>0.23247014099999999</v>
      </c>
      <c r="I7121" s="17">
        <v>0.87771749099999996</v>
      </c>
      <c r="J7121" s="17">
        <v>0.12207783799999999</v>
      </c>
      <c r="K7121" s="17">
        <v>2.05E-4</v>
      </c>
    </row>
    <row r="7122" spans="1:11" x14ac:dyDescent="0.45">
      <c r="A7122" s="10" t="s">
        <v>61</v>
      </c>
      <c r="B7122" s="20">
        <v>0.17</v>
      </c>
      <c r="C7122" s="19">
        <v>50168</v>
      </c>
      <c r="D7122" s="19">
        <v>1580.868115</v>
      </c>
      <c r="E7122" s="23">
        <v>5.6300000000000003E-2</v>
      </c>
      <c r="F7122" s="23">
        <v>5.0099999999999999E-2</v>
      </c>
      <c r="G7122" s="17">
        <v>0.76614574999999996</v>
      </c>
      <c r="H7122" s="17">
        <v>0.23385425000000001</v>
      </c>
      <c r="I7122" s="17">
        <v>0.88712847800000005</v>
      </c>
      <c r="J7122" s="17">
        <v>0.112686948</v>
      </c>
      <c r="K7122" s="17">
        <v>1.85E-4</v>
      </c>
    </row>
    <row r="7123" spans="1:11" x14ac:dyDescent="0.45">
      <c r="A7123" s="10" t="s">
        <v>61</v>
      </c>
      <c r="B7123" s="20">
        <v>0.18</v>
      </c>
      <c r="C7123" s="19">
        <v>53051</v>
      </c>
      <c r="D7123" s="19">
        <v>1747.175984</v>
      </c>
      <c r="E7123" s="23">
        <v>5.8900000000000001E-2</v>
      </c>
      <c r="F7123" s="23">
        <v>5.2499999999999998E-2</v>
      </c>
      <c r="G7123" s="17">
        <v>0.76471697000000005</v>
      </c>
      <c r="H7123" s="17">
        <v>0.23528303</v>
      </c>
      <c r="I7123" s="17">
        <v>0.894368838</v>
      </c>
      <c r="J7123" s="17">
        <v>0.105463344</v>
      </c>
      <c r="K7123" s="17">
        <v>1.6799999999999999E-4</v>
      </c>
    </row>
    <row r="7124" spans="1:11" x14ac:dyDescent="0.45">
      <c r="A7124" s="10" t="s">
        <v>61</v>
      </c>
      <c r="B7124" s="20">
        <v>0.19</v>
      </c>
      <c r="C7124" s="19">
        <v>55880</v>
      </c>
      <c r="D7124" s="19">
        <v>1916.7969210000001</v>
      </c>
      <c r="E7124" s="23">
        <v>6.1199999999999997E-2</v>
      </c>
      <c r="F7124" s="23">
        <v>5.4899999999999997E-2</v>
      </c>
      <c r="G7124" s="17">
        <v>0.76345740900000003</v>
      </c>
      <c r="H7124" s="17">
        <v>0.236542591</v>
      </c>
      <c r="I7124" s="17">
        <v>0.899814275</v>
      </c>
      <c r="J7124" s="17">
        <v>0.100031461</v>
      </c>
      <c r="K7124" s="17">
        <v>1.54E-4</v>
      </c>
    </row>
    <row r="7125" spans="1:11" x14ac:dyDescent="0.45">
      <c r="A7125" s="10" t="s">
        <v>61</v>
      </c>
      <c r="B7125" s="20">
        <v>0.2</v>
      </c>
      <c r="C7125" s="19">
        <v>58785</v>
      </c>
      <c r="D7125" s="19">
        <v>2098.1311070000002</v>
      </c>
      <c r="E7125" s="23">
        <v>6.3399999999999998E-2</v>
      </c>
      <c r="F7125" s="23">
        <v>5.7099999999999998E-2</v>
      </c>
      <c r="G7125" s="17">
        <v>0.76822318599999995</v>
      </c>
      <c r="H7125" s="17">
        <v>0.231776814</v>
      </c>
      <c r="I7125" s="17">
        <v>0.90649964699999996</v>
      </c>
      <c r="J7125" s="17">
        <v>9.3399999999999997E-2</v>
      </c>
      <c r="K7125" s="17">
        <v>1.4100000000000001E-4</v>
      </c>
    </row>
    <row r="7126" spans="1:11" x14ac:dyDescent="0.45">
      <c r="A7126" s="10" t="s">
        <v>61</v>
      </c>
      <c r="B7126" s="20">
        <v>0.21</v>
      </c>
      <c r="C7126" s="19">
        <v>61660</v>
      </c>
      <c r="D7126" s="19">
        <v>2284.1792559999999</v>
      </c>
      <c r="E7126" s="23">
        <v>6.6000000000000003E-2</v>
      </c>
      <c r="F7126" s="23">
        <v>5.9299999999999999E-2</v>
      </c>
      <c r="G7126" s="17">
        <v>0.77088874500000004</v>
      </c>
      <c r="H7126" s="17">
        <v>0.22911125500000001</v>
      </c>
      <c r="I7126" s="17">
        <v>0.91179503699999997</v>
      </c>
      <c r="J7126" s="17">
        <v>8.8099999999999998E-2</v>
      </c>
      <c r="K7126" s="17">
        <v>1.2899999999999999E-4</v>
      </c>
    </row>
    <row r="7127" spans="1:11" x14ac:dyDescent="0.45">
      <c r="A7127" s="10" t="s">
        <v>61</v>
      </c>
      <c r="B7127" s="20">
        <v>0.22</v>
      </c>
      <c r="C7127" s="19">
        <v>64510</v>
      </c>
      <c r="D7127" s="19">
        <v>2475.6354099999999</v>
      </c>
      <c r="E7127" s="23">
        <v>6.8500000000000005E-2</v>
      </c>
      <c r="F7127" s="23">
        <v>6.1400000000000003E-2</v>
      </c>
      <c r="G7127" s="17">
        <v>0.77088823399999995</v>
      </c>
      <c r="H7127" s="17">
        <v>0.22911176599999999</v>
      </c>
      <c r="I7127" s="17">
        <v>0.91693329499999998</v>
      </c>
      <c r="J7127" s="17">
        <v>8.2900000000000001E-2</v>
      </c>
      <c r="K7127" s="17">
        <v>1.1900000000000001E-4</v>
      </c>
    </row>
    <row r="7128" spans="1:11" x14ac:dyDescent="0.45">
      <c r="A7128" s="10" t="s">
        <v>61</v>
      </c>
      <c r="B7128" s="20">
        <v>0.23</v>
      </c>
      <c r="C7128" s="19">
        <v>67684</v>
      </c>
      <c r="D7128" s="19">
        <v>2696.9908719999999</v>
      </c>
      <c r="E7128" s="23">
        <v>7.1099999999999997E-2</v>
      </c>
      <c r="F7128" s="23">
        <v>6.3700000000000007E-2</v>
      </c>
      <c r="G7128" s="17">
        <v>0.77143785799999998</v>
      </c>
      <c r="H7128" s="17">
        <v>0.228562142</v>
      </c>
      <c r="I7128" s="17">
        <v>0.92291879600000004</v>
      </c>
      <c r="J7128" s="17">
        <v>7.6999999999999999E-2</v>
      </c>
      <c r="K7128" s="17">
        <v>1.0900000000000001E-4</v>
      </c>
    </row>
    <row r="7129" spans="1:11" x14ac:dyDescent="0.45">
      <c r="A7129" s="10" t="s">
        <v>61</v>
      </c>
      <c r="B7129" s="20">
        <v>0.24</v>
      </c>
      <c r="C7129" s="19">
        <v>70256</v>
      </c>
      <c r="D7129" s="19">
        <v>2882.5311999999999</v>
      </c>
      <c r="E7129" s="23">
        <v>7.3300000000000004E-2</v>
      </c>
      <c r="F7129" s="23">
        <v>6.5600000000000006E-2</v>
      </c>
      <c r="G7129" s="17">
        <v>0.77182019999999996</v>
      </c>
      <c r="H7129" s="17">
        <v>0.22817979999999999</v>
      </c>
      <c r="I7129" s="17">
        <v>0.92651374900000005</v>
      </c>
      <c r="J7129" s="17">
        <v>7.3400000000000007E-2</v>
      </c>
      <c r="K7129" s="17">
        <v>1.02E-4</v>
      </c>
    </row>
    <row r="7130" spans="1:11" x14ac:dyDescent="0.45">
      <c r="A7130" s="10" t="s">
        <v>61</v>
      </c>
      <c r="B7130" s="20">
        <v>0.25</v>
      </c>
      <c r="C7130" s="19">
        <v>73127</v>
      </c>
      <c r="D7130" s="19">
        <v>3095.385182</v>
      </c>
      <c r="E7130" s="23">
        <v>7.51E-2</v>
      </c>
      <c r="F7130" s="23">
        <v>6.7699999999999996E-2</v>
      </c>
      <c r="G7130" s="17">
        <v>0.77469334199999995</v>
      </c>
      <c r="H7130" s="17">
        <v>0.22530665799999999</v>
      </c>
      <c r="I7130" s="17">
        <v>0.93066887399999998</v>
      </c>
      <c r="J7130" s="17">
        <v>6.9199999999999998E-2</v>
      </c>
      <c r="K7130" s="17">
        <v>9.5500000000000004E-5</v>
      </c>
    </row>
    <row r="7131" spans="1:11" x14ac:dyDescent="0.45">
      <c r="A7131" s="10" t="s">
        <v>61</v>
      </c>
      <c r="B7131" s="20">
        <v>0.26</v>
      </c>
      <c r="C7131" s="19">
        <v>75977</v>
      </c>
      <c r="D7131" s="19">
        <v>3312.4193100000002</v>
      </c>
      <c r="E7131" s="23">
        <v>7.7299999999999994E-2</v>
      </c>
      <c r="F7131" s="23">
        <v>6.9699999999999998E-2</v>
      </c>
      <c r="G7131" s="17">
        <v>0.77497137299999996</v>
      </c>
      <c r="H7131" s="17">
        <v>0.22502862700000001</v>
      </c>
      <c r="I7131" s="17">
        <v>0.93429896499999998</v>
      </c>
      <c r="J7131" s="17">
        <v>6.5600000000000006E-2</v>
      </c>
      <c r="K7131" s="17">
        <v>8.9400000000000005E-5</v>
      </c>
    </row>
    <row r="7132" spans="1:11" x14ac:dyDescent="0.45">
      <c r="A7132" s="10" t="s">
        <v>61</v>
      </c>
      <c r="B7132" s="20">
        <v>0.27</v>
      </c>
      <c r="C7132" s="19">
        <v>78843</v>
      </c>
      <c r="D7132" s="19">
        <v>3536.740483</v>
      </c>
      <c r="E7132" s="23">
        <v>7.9200000000000007E-2</v>
      </c>
      <c r="F7132" s="23">
        <v>7.1599999999999997E-2</v>
      </c>
      <c r="G7132" s="17">
        <v>0.77678424199999996</v>
      </c>
      <c r="H7132" s="17">
        <v>0.22321575799999999</v>
      </c>
      <c r="I7132" s="17">
        <v>0.93805476399999999</v>
      </c>
      <c r="J7132" s="17">
        <v>6.1899999999999997E-2</v>
      </c>
      <c r="K7132" s="17">
        <v>8.3900000000000006E-5</v>
      </c>
    </row>
    <row r="7133" spans="1:11" x14ac:dyDescent="0.45">
      <c r="A7133" s="10" t="s">
        <v>61</v>
      </c>
      <c r="B7133" s="20">
        <v>0.28000000000000003</v>
      </c>
      <c r="C7133" s="19">
        <v>82024</v>
      </c>
      <c r="D7133" s="19">
        <v>3791.8481740000002</v>
      </c>
      <c r="E7133" s="23">
        <v>8.1299999999999997E-2</v>
      </c>
      <c r="F7133" s="23">
        <v>7.3800000000000004E-2</v>
      </c>
      <c r="G7133" s="17">
        <v>0.77936945300000005</v>
      </c>
      <c r="H7133" s="17">
        <v>0.22063054700000001</v>
      </c>
      <c r="I7133" s="17">
        <v>0.94186286500000005</v>
      </c>
      <c r="J7133" s="17">
        <v>5.8099999999999999E-2</v>
      </c>
      <c r="K7133" s="17">
        <v>7.8300000000000006E-5</v>
      </c>
    </row>
    <row r="7134" spans="1:11" x14ac:dyDescent="0.45">
      <c r="A7134" s="10" t="s">
        <v>61</v>
      </c>
      <c r="B7134" s="20">
        <v>0.28999999999999998</v>
      </c>
      <c r="C7134" s="19">
        <v>84842</v>
      </c>
      <c r="D7134" s="19">
        <v>4023.9116309999999</v>
      </c>
      <c r="E7134" s="23">
        <v>8.3299999999999999E-2</v>
      </c>
      <c r="F7134" s="23">
        <v>7.5700000000000003E-2</v>
      </c>
      <c r="G7134" s="17">
        <v>0.77825840999999996</v>
      </c>
      <c r="H7134" s="17">
        <v>0.22174158999999999</v>
      </c>
      <c r="I7134" s="17">
        <v>0.94442934599999995</v>
      </c>
      <c r="J7134" s="17">
        <v>5.5500000000000001E-2</v>
      </c>
      <c r="K7134" s="17">
        <v>7.3899999999999994E-5</v>
      </c>
    </row>
    <row r="7135" spans="1:11" x14ac:dyDescent="0.45">
      <c r="A7135" s="10" t="s">
        <v>61</v>
      </c>
      <c r="B7135" s="20">
        <v>0.3</v>
      </c>
      <c r="C7135" s="19">
        <v>87456</v>
      </c>
      <c r="D7135" s="19">
        <v>4244.8823940000002</v>
      </c>
      <c r="E7135" s="23">
        <v>8.5599999999999996E-2</v>
      </c>
      <c r="F7135" s="23">
        <v>7.7299999999999994E-2</v>
      </c>
      <c r="G7135" s="17">
        <v>0.77897457000000003</v>
      </c>
      <c r="H7135" s="17">
        <v>0.22102542999999999</v>
      </c>
      <c r="I7135" s="17">
        <v>0.947077116</v>
      </c>
      <c r="J7135" s="17">
        <v>5.2900000000000003E-2</v>
      </c>
      <c r="K7135" s="17">
        <v>7.0300000000000001E-5</v>
      </c>
    </row>
    <row r="7136" spans="1:11" x14ac:dyDescent="0.45">
      <c r="A7136" s="10" t="s">
        <v>61</v>
      </c>
      <c r="B7136" s="20">
        <v>0.31</v>
      </c>
      <c r="C7136" s="19">
        <v>90332</v>
      </c>
      <c r="D7136" s="19">
        <v>4494.4127879999996</v>
      </c>
      <c r="E7136" s="23">
        <v>8.7800000000000003E-2</v>
      </c>
      <c r="F7136" s="23">
        <v>7.9200000000000007E-2</v>
      </c>
      <c r="G7136" s="17">
        <v>0.78036576199999996</v>
      </c>
      <c r="H7136" s="17">
        <v>0.21963423800000001</v>
      </c>
      <c r="I7136" s="17">
        <v>0.94930302799999999</v>
      </c>
      <c r="J7136" s="17">
        <v>5.0599999999999999E-2</v>
      </c>
      <c r="K7136" s="17">
        <v>6.6500000000000004E-5</v>
      </c>
    </row>
    <row r="7137" spans="1:11" x14ac:dyDescent="0.45">
      <c r="A7137" s="10" t="s">
        <v>61</v>
      </c>
      <c r="B7137" s="20">
        <v>0.32</v>
      </c>
      <c r="C7137" s="19">
        <v>93202</v>
      </c>
      <c r="D7137" s="19">
        <v>4750.2694220000003</v>
      </c>
      <c r="E7137" s="23">
        <v>9.01E-2</v>
      </c>
      <c r="F7137" s="23">
        <v>8.1100000000000005E-2</v>
      </c>
      <c r="G7137" s="17">
        <v>0.78115276499999997</v>
      </c>
      <c r="H7137" s="17">
        <v>0.218847235</v>
      </c>
      <c r="I7137" s="17">
        <v>0.95136995700000004</v>
      </c>
      <c r="J7137" s="17">
        <v>4.8599999999999997E-2</v>
      </c>
      <c r="K7137" s="17">
        <v>6.3100000000000002E-5</v>
      </c>
    </row>
    <row r="7138" spans="1:11" x14ac:dyDescent="0.45">
      <c r="A7138" s="10" t="s">
        <v>61</v>
      </c>
      <c r="B7138" s="20">
        <v>0.33</v>
      </c>
      <c r="C7138" s="19">
        <v>96017</v>
      </c>
      <c r="D7138" s="19">
        <v>5008.0082890000003</v>
      </c>
      <c r="E7138" s="23">
        <v>9.2679656999999999E-2</v>
      </c>
      <c r="F7138" s="23">
        <v>8.3000000000000004E-2</v>
      </c>
      <c r="G7138" s="17">
        <v>0.78170532299999995</v>
      </c>
      <c r="H7138" s="17">
        <v>0.21829467699999999</v>
      </c>
      <c r="I7138" s="17">
        <v>0.953342048</v>
      </c>
      <c r="J7138" s="17">
        <v>4.6600000000000003E-2</v>
      </c>
      <c r="K7138" s="17">
        <v>5.9899999999999999E-5</v>
      </c>
    </row>
    <row r="7139" spans="1:11" x14ac:dyDescent="0.45">
      <c r="A7139" s="10" t="s">
        <v>61</v>
      </c>
      <c r="B7139" s="20">
        <v>0.34</v>
      </c>
      <c r="C7139" s="19">
        <v>98936</v>
      </c>
      <c r="D7139" s="19">
        <v>5281.3331260000004</v>
      </c>
      <c r="E7139" s="23">
        <v>9.4799999999999995E-2</v>
      </c>
      <c r="F7139" s="23">
        <v>8.4900000000000003E-2</v>
      </c>
      <c r="G7139" s="17">
        <v>0.78339532599999995</v>
      </c>
      <c r="H7139" s="17">
        <v>0.216604674</v>
      </c>
      <c r="I7139" s="17">
        <v>0.95556363200000005</v>
      </c>
      <c r="J7139" s="17">
        <v>4.4400000000000002E-2</v>
      </c>
      <c r="K7139" s="17">
        <v>5.6900000000000001E-5</v>
      </c>
    </row>
    <row r="7140" spans="1:11" x14ac:dyDescent="0.45">
      <c r="A7140" s="10" t="s">
        <v>61</v>
      </c>
      <c r="B7140" s="20">
        <v>0.35</v>
      </c>
      <c r="C7140" s="19">
        <v>101770</v>
      </c>
      <c r="D7140" s="19">
        <v>5553.4562070000002</v>
      </c>
      <c r="E7140" s="23">
        <v>9.7100000000000006E-2</v>
      </c>
      <c r="F7140" s="23">
        <v>8.6800000000000002E-2</v>
      </c>
      <c r="G7140" s="17">
        <v>0.78400314400000004</v>
      </c>
      <c r="H7140" s="17">
        <v>0.21599685599999999</v>
      </c>
      <c r="I7140" s="17">
        <v>0.95726089800000003</v>
      </c>
      <c r="J7140" s="17">
        <v>4.2700000000000002E-2</v>
      </c>
      <c r="K7140" s="17">
        <v>5.4200000000000003E-5</v>
      </c>
    </row>
    <row r="7141" spans="1:11" x14ac:dyDescent="0.45">
      <c r="A7141" s="10" t="s">
        <v>61</v>
      </c>
      <c r="B7141" s="20">
        <v>0.36</v>
      </c>
      <c r="C7141" s="19">
        <v>104678</v>
      </c>
      <c r="D7141" s="19">
        <v>5839.6697359999998</v>
      </c>
      <c r="E7141" s="23">
        <v>9.9900000000000003E-2</v>
      </c>
      <c r="F7141" s="23">
        <v>8.8800000000000004E-2</v>
      </c>
      <c r="G7141" s="17">
        <v>0.78431953200000004</v>
      </c>
      <c r="H7141" s="17">
        <v>0.21568046799999999</v>
      </c>
      <c r="I7141" s="17">
        <v>0.959248027</v>
      </c>
      <c r="J7141" s="17">
        <v>4.07E-2</v>
      </c>
      <c r="K7141" s="17">
        <v>5.1600000000000001E-5</v>
      </c>
    </row>
    <row r="7142" spans="1:11" x14ac:dyDescent="0.45">
      <c r="A7142" s="10" t="s">
        <v>61</v>
      </c>
      <c r="B7142" s="20">
        <v>0.37</v>
      </c>
      <c r="C7142" s="19">
        <v>107544</v>
      </c>
      <c r="D7142" s="19">
        <v>6129.6122859999996</v>
      </c>
      <c r="E7142" s="23">
        <v>0.102561421</v>
      </c>
      <c r="F7142" s="23">
        <v>9.0899999999999995E-2</v>
      </c>
      <c r="G7142" s="17">
        <v>0.78332589500000005</v>
      </c>
      <c r="H7142" s="17">
        <v>0.21667410500000001</v>
      </c>
      <c r="I7142" s="17">
        <v>0.96104506099999998</v>
      </c>
      <c r="J7142" s="17">
        <v>3.8899999999999997E-2</v>
      </c>
      <c r="K7142" s="17">
        <v>4.9299999999999999E-5</v>
      </c>
    </row>
    <row r="7143" spans="1:11" x14ac:dyDescent="0.45">
      <c r="A7143" s="10" t="s">
        <v>61</v>
      </c>
      <c r="B7143" s="20">
        <v>0.38</v>
      </c>
      <c r="C7143" s="19">
        <v>110397</v>
      </c>
      <c r="D7143" s="19">
        <v>6425.6228140000003</v>
      </c>
      <c r="E7143" s="23">
        <v>0.10496852600000001</v>
      </c>
      <c r="F7143" s="23">
        <v>9.2899999999999996E-2</v>
      </c>
      <c r="G7143" s="17">
        <v>0.78350861000000005</v>
      </c>
      <c r="H7143" s="17">
        <v>0.21649139000000001</v>
      </c>
      <c r="I7143" s="17">
        <v>0.96255634300000004</v>
      </c>
      <c r="J7143" s="17">
        <v>3.7400000000000003E-2</v>
      </c>
      <c r="K7143" s="17">
        <v>4.7200000000000002E-5</v>
      </c>
    </row>
    <row r="7144" spans="1:11" x14ac:dyDescent="0.45">
      <c r="A7144" s="10" t="s">
        <v>61</v>
      </c>
      <c r="B7144" s="20">
        <v>0.39</v>
      </c>
      <c r="C7144" s="19">
        <v>113250</v>
      </c>
      <c r="D7144" s="19">
        <v>6728.5776770000002</v>
      </c>
      <c r="E7144" s="23">
        <v>0.10706912</v>
      </c>
      <c r="F7144" s="23">
        <v>9.5100000000000004E-2</v>
      </c>
      <c r="G7144" s="17">
        <v>0.78289624700000005</v>
      </c>
      <c r="H7144" s="17">
        <v>0.21710375300000001</v>
      </c>
      <c r="I7144" s="17">
        <v>0.96412910699999999</v>
      </c>
      <c r="J7144" s="17">
        <v>3.5799999999999998E-2</v>
      </c>
      <c r="K7144" s="17">
        <v>4.5200000000000001E-5</v>
      </c>
    </row>
    <row r="7145" spans="1:11" x14ac:dyDescent="0.45">
      <c r="A7145" s="10" t="s">
        <v>61</v>
      </c>
      <c r="B7145" s="20">
        <v>0.4</v>
      </c>
      <c r="C7145" s="19">
        <v>116122</v>
      </c>
      <c r="D7145" s="19">
        <v>7039.6775740000003</v>
      </c>
      <c r="E7145" s="23">
        <v>0.109660653</v>
      </c>
      <c r="F7145" s="23">
        <v>9.7100000000000006E-2</v>
      </c>
      <c r="G7145" s="17">
        <v>0.78373607099999998</v>
      </c>
      <c r="H7145" s="17">
        <v>0.21626392899999999</v>
      </c>
      <c r="I7145" s="17">
        <v>0.96534219200000004</v>
      </c>
      <c r="J7145" s="17">
        <v>3.4599999999999999E-2</v>
      </c>
      <c r="K7145" s="17">
        <v>4.3399999999999998E-5</v>
      </c>
    </row>
    <row r="7146" spans="1:11" x14ac:dyDescent="0.45">
      <c r="A7146" s="10" t="s">
        <v>61</v>
      </c>
      <c r="B7146" s="20">
        <v>0.41</v>
      </c>
      <c r="C7146" s="19">
        <v>119012</v>
      </c>
      <c r="D7146" s="19">
        <v>7359.8988209999998</v>
      </c>
      <c r="E7146" s="23">
        <v>0.112164597</v>
      </c>
      <c r="F7146" s="23">
        <v>9.9199999999999997E-2</v>
      </c>
      <c r="G7146" s="17">
        <v>0.78327395600000005</v>
      </c>
      <c r="H7146" s="17">
        <v>0.21672604400000001</v>
      </c>
      <c r="I7146" s="17">
        <v>0.96670200399999995</v>
      </c>
      <c r="J7146" s="17">
        <v>3.3300000000000003E-2</v>
      </c>
      <c r="K7146" s="17">
        <v>4.1699999999999997E-5</v>
      </c>
    </row>
    <row r="7147" spans="1:11" x14ac:dyDescent="0.45">
      <c r="A7147" s="10" t="s">
        <v>61</v>
      </c>
      <c r="B7147" s="20">
        <v>0.42</v>
      </c>
      <c r="C7147" s="19">
        <v>121847</v>
      </c>
      <c r="D7147" s="19">
        <v>7681.6607260000001</v>
      </c>
      <c r="E7147" s="23">
        <v>0.114588232</v>
      </c>
      <c r="F7147" s="23">
        <v>0.10138817899999999</v>
      </c>
      <c r="G7147" s="17">
        <v>0.78264544899999999</v>
      </c>
      <c r="H7147" s="17">
        <v>0.21735455100000001</v>
      </c>
      <c r="I7147" s="17">
        <v>0.96789829000000005</v>
      </c>
      <c r="J7147" s="17">
        <v>3.2099999999999997E-2</v>
      </c>
      <c r="K7147" s="17">
        <v>4.0099999999999999E-5</v>
      </c>
    </row>
    <row r="7148" spans="1:11" x14ac:dyDescent="0.45">
      <c r="A7148" s="10" t="s">
        <v>61</v>
      </c>
      <c r="B7148" s="20">
        <v>0.43</v>
      </c>
      <c r="C7148" s="19">
        <v>124644</v>
      </c>
      <c r="D7148" s="19">
        <v>8005.5561729999999</v>
      </c>
      <c r="E7148" s="23">
        <v>0.11720844900000001</v>
      </c>
      <c r="F7148" s="23">
        <v>0.103511852</v>
      </c>
      <c r="G7148" s="17">
        <v>0.78394467400000001</v>
      </c>
      <c r="H7148" s="17">
        <v>0.21605532599999999</v>
      </c>
      <c r="I7148" s="17">
        <v>0.96909765999999997</v>
      </c>
      <c r="J7148" s="17">
        <v>3.09E-2</v>
      </c>
      <c r="K7148" s="17">
        <v>3.8500000000000001E-5</v>
      </c>
    </row>
    <row r="7149" spans="1:11" x14ac:dyDescent="0.45">
      <c r="A7149" s="10" t="s">
        <v>61</v>
      </c>
      <c r="B7149" s="20">
        <v>0.44</v>
      </c>
      <c r="C7149" s="19">
        <v>127618</v>
      </c>
      <c r="D7149" s="19">
        <v>8358.5470380000006</v>
      </c>
      <c r="E7149" s="23">
        <v>0.120537829</v>
      </c>
      <c r="F7149" s="23">
        <v>0.10567351699999999</v>
      </c>
      <c r="G7149" s="17">
        <v>0.78354150700000003</v>
      </c>
      <c r="H7149" s="17">
        <v>0.216458493</v>
      </c>
      <c r="I7149" s="17">
        <v>0.97010806599999999</v>
      </c>
      <c r="J7149" s="17">
        <v>2.9899999999999999E-2</v>
      </c>
      <c r="K7149" s="17">
        <v>3.6999999999999998E-5</v>
      </c>
    </row>
    <row r="7150" spans="1:11" x14ac:dyDescent="0.45">
      <c r="A7150" s="10" t="s">
        <v>61</v>
      </c>
      <c r="B7150" s="20">
        <v>0.45</v>
      </c>
      <c r="C7150" s="19">
        <v>130468</v>
      </c>
      <c r="D7150" s="19">
        <v>8706.0285110000004</v>
      </c>
      <c r="E7150" s="23">
        <v>0.122857892</v>
      </c>
      <c r="F7150" s="23">
        <v>0.107911217</v>
      </c>
      <c r="G7150" s="17">
        <v>0.78397768000000001</v>
      </c>
      <c r="H7150" s="17">
        <v>0.21602231999999999</v>
      </c>
      <c r="I7150" s="17">
        <v>0.97117411099999995</v>
      </c>
      <c r="J7150" s="17">
        <v>2.8799999999999999E-2</v>
      </c>
      <c r="K7150" s="17">
        <v>3.5599999999999998E-5</v>
      </c>
    </row>
    <row r="7151" spans="1:11" x14ac:dyDescent="0.45">
      <c r="A7151" s="10" t="s">
        <v>61</v>
      </c>
      <c r="B7151" s="20">
        <v>0.46</v>
      </c>
      <c r="C7151" s="19">
        <v>133350</v>
      </c>
      <c r="D7151" s="19">
        <v>9063.7871379999997</v>
      </c>
      <c r="E7151" s="23">
        <v>0.12528734699999999</v>
      </c>
      <c r="F7151" s="23">
        <v>0.110153552</v>
      </c>
      <c r="G7151" s="17">
        <v>0.78383952000000001</v>
      </c>
      <c r="H7151" s="17">
        <v>0.21616047999999999</v>
      </c>
      <c r="I7151" s="17">
        <v>0.97226006600000003</v>
      </c>
      <c r="J7151" s="17">
        <v>2.7699999999999999E-2</v>
      </c>
      <c r="K7151" s="17">
        <v>3.43E-5</v>
      </c>
    </row>
    <row r="7152" spans="1:11" x14ac:dyDescent="0.45">
      <c r="A7152" s="10" t="s">
        <v>61</v>
      </c>
      <c r="B7152" s="20">
        <v>0.47</v>
      </c>
      <c r="C7152" s="19">
        <v>136208</v>
      </c>
      <c r="D7152" s="19">
        <v>9426.1277200000004</v>
      </c>
      <c r="E7152" s="23">
        <v>0.128036176</v>
      </c>
      <c r="F7152" s="23">
        <v>0.11240135599999999</v>
      </c>
      <c r="G7152" s="17">
        <v>0.78432250699999995</v>
      </c>
      <c r="H7152" s="17">
        <v>0.215677493</v>
      </c>
      <c r="I7152" s="17">
        <v>0.97325304199999996</v>
      </c>
      <c r="J7152" s="17">
        <v>2.6700000000000002E-2</v>
      </c>
      <c r="K7152" s="17">
        <v>3.3000000000000003E-5</v>
      </c>
    </row>
    <row r="7153" spans="1:11" x14ac:dyDescent="0.45">
      <c r="A7153" s="10" t="s">
        <v>61</v>
      </c>
      <c r="B7153" s="20">
        <v>0.48</v>
      </c>
      <c r="C7153" s="19">
        <v>139096</v>
      </c>
      <c r="D7153" s="19">
        <v>9800.1119940000008</v>
      </c>
      <c r="E7153" s="23">
        <v>0.130741462</v>
      </c>
      <c r="F7153" s="23">
        <v>0.11466562700000001</v>
      </c>
      <c r="G7153" s="17">
        <v>0.78348047399999998</v>
      </c>
      <c r="H7153" s="17">
        <v>0.21651952599999999</v>
      </c>
      <c r="I7153" s="17">
        <v>0.974078416</v>
      </c>
      <c r="J7153" s="17">
        <v>2.5899999999999999E-2</v>
      </c>
      <c r="K7153" s="17">
        <v>3.1900000000000003E-5</v>
      </c>
    </row>
    <row r="7154" spans="1:11" x14ac:dyDescent="0.45">
      <c r="A7154" s="10" t="s">
        <v>61</v>
      </c>
      <c r="B7154" s="20">
        <v>0.49</v>
      </c>
      <c r="C7154" s="19">
        <v>141964</v>
      </c>
      <c r="D7154" s="19">
        <v>10179.49872</v>
      </c>
      <c r="E7154" s="23">
        <v>0.13353954100000001</v>
      </c>
      <c r="F7154" s="23">
        <v>0.116958643</v>
      </c>
      <c r="G7154" s="17">
        <v>0.78339579000000004</v>
      </c>
      <c r="H7154" s="17">
        <v>0.21660420999999999</v>
      </c>
      <c r="I7154" s="17">
        <v>0.974845619</v>
      </c>
      <c r="J7154" s="17">
        <v>2.5100000000000001E-2</v>
      </c>
      <c r="K7154" s="17">
        <v>3.0800000000000003E-5</v>
      </c>
    </row>
    <row r="7155" spans="1:11" x14ac:dyDescent="0.45">
      <c r="A7155" s="10" t="s">
        <v>61</v>
      </c>
      <c r="B7155" s="20">
        <v>0.5</v>
      </c>
      <c r="C7155" s="19">
        <v>144828</v>
      </c>
      <c r="D7155" s="19">
        <v>10566.265020000001</v>
      </c>
      <c r="E7155" s="23">
        <v>0.13635719199999999</v>
      </c>
      <c r="F7155" s="23">
        <v>0.119189382</v>
      </c>
      <c r="G7155" s="17">
        <v>0.78387466500000003</v>
      </c>
      <c r="H7155" s="17">
        <v>0.216125335</v>
      </c>
      <c r="I7155" s="17">
        <v>0.97558332299999995</v>
      </c>
      <c r="J7155" s="17">
        <v>2.4400000000000002E-2</v>
      </c>
      <c r="K7155" s="17">
        <v>2.9799999999999999E-5</v>
      </c>
    </row>
    <row r="7156" spans="1:11" x14ac:dyDescent="0.45">
      <c r="A7156" s="10" t="s">
        <v>61</v>
      </c>
      <c r="B7156" s="20">
        <v>0.51</v>
      </c>
      <c r="C7156" s="19">
        <v>147700</v>
      </c>
      <c r="D7156" s="19">
        <v>10962.181479999999</v>
      </c>
      <c r="E7156" s="23">
        <v>0.139517324</v>
      </c>
      <c r="F7156" s="23">
        <v>0.121545446</v>
      </c>
      <c r="G7156" s="17">
        <v>0.784211239</v>
      </c>
      <c r="H7156" s="17">
        <v>0.215788761</v>
      </c>
      <c r="I7156" s="17">
        <v>0.97626626000000005</v>
      </c>
      <c r="J7156" s="17">
        <v>2.3699999999999999E-2</v>
      </c>
      <c r="K7156" s="17">
        <v>2.8900000000000001E-5</v>
      </c>
    </row>
    <row r="7157" spans="1:11" x14ac:dyDescent="0.45">
      <c r="A7157" s="10" t="s">
        <v>61</v>
      </c>
      <c r="B7157" s="20">
        <v>0.52</v>
      </c>
      <c r="C7157" s="19">
        <v>150552</v>
      </c>
      <c r="D7157" s="19">
        <v>11364.66403</v>
      </c>
      <c r="E7157" s="23">
        <v>0.14276819700000001</v>
      </c>
      <c r="F7157" s="23">
        <v>0.12385473900000001</v>
      </c>
      <c r="G7157" s="17">
        <v>0.78428051399999998</v>
      </c>
      <c r="H7157" s="17">
        <v>0.21571948599999999</v>
      </c>
      <c r="I7157" s="17">
        <v>0.97698010099999999</v>
      </c>
      <c r="J7157" s="17">
        <v>2.3E-2</v>
      </c>
      <c r="K7157" s="17">
        <v>2.7900000000000001E-5</v>
      </c>
    </row>
    <row r="7158" spans="1:11" x14ac:dyDescent="0.45">
      <c r="A7158" s="10" t="s">
        <v>61</v>
      </c>
      <c r="B7158" s="20">
        <v>0.53</v>
      </c>
      <c r="C7158" s="19">
        <v>153430</v>
      </c>
      <c r="D7158" s="19">
        <v>11779.820890000001</v>
      </c>
      <c r="E7158" s="23">
        <v>0.14538155</v>
      </c>
      <c r="F7158" s="23">
        <v>0.12632653799999999</v>
      </c>
      <c r="G7158" s="17">
        <v>0.78450107499999999</v>
      </c>
      <c r="H7158" s="17">
        <v>0.21549892500000001</v>
      </c>
      <c r="I7158" s="17">
        <v>0.97765411700000004</v>
      </c>
      <c r="J7158" s="17">
        <v>2.23E-2</v>
      </c>
      <c r="K7158" s="17">
        <v>5.8900000000000002E-5</v>
      </c>
    </row>
    <row r="7159" spans="1:11" x14ac:dyDescent="0.45">
      <c r="A7159" s="10" t="s">
        <v>61</v>
      </c>
      <c r="B7159" s="20">
        <v>0.54</v>
      </c>
      <c r="C7159" s="19">
        <v>156305</v>
      </c>
      <c r="D7159" s="19">
        <v>12203.648810000001</v>
      </c>
      <c r="E7159" s="23">
        <v>0.149418633</v>
      </c>
      <c r="F7159" s="23">
        <v>0.12874571700000001</v>
      </c>
      <c r="G7159" s="17">
        <v>0.78489491700000003</v>
      </c>
      <c r="H7159" s="17">
        <v>0.215105083</v>
      </c>
      <c r="I7159" s="17">
        <v>0.97828575500000003</v>
      </c>
      <c r="J7159" s="17">
        <v>2.1700000000000001E-2</v>
      </c>
      <c r="K7159" s="17">
        <v>5.7099999999999999E-5</v>
      </c>
    </row>
    <row r="7160" spans="1:11" x14ac:dyDescent="0.45">
      <c r="A7160" s="10" t="s">
        <v>61</v>
      </c>
      <c r="B7160" s="20">
        <v>0.55000000000000004</v>
      </c>
      <c r="C7160" s="19">
        <v>159170</v>
      </c>
      <c r="D7160" s="19">
        <v>12636.976549999999</v>
      </c>
      <c r="E7160" s="23">
        <v>0.15291600999999999</v>
      </c>
      <c r="F7160" s="23">
        <v>0.13131351899999999</v>
      </c>
      <c r="G7160" s="17">
        <v>0.78472073899999994</v>
      </c>
      <c r="H7160" s="17">
        <v>0.215279261</v>
      </c>
      <c r="I7160" s="17">
        <v>0.97876823000000002</v>
      </c>
      <c r="J7160" s="17">
        <v>2.12E-2</v>
      </c>
      <c r="K7160" s="17">
        <v>5.5300000000000002E-5</v>
      </c>
    </row>
    <row r="7161" spans="1:11" x14ac:dyDescent="0.45">
      <c r="A7161" s="10" t="s">
        <v>61</v>
      </c>
      <c r="B7161" s="20">
        <v>0.56000000000000005</v>
      </c>
      <c r="C7161" s="19">
        <v>162326</v>
      </c>
      <c r="D7161" s="19">
        <v>13125.567940000001</v>
      </c>
      <c r="E7161" s="23">
        <v>0.15662517300000001</v>
      </c>
      <c r="F7161" s="23">
        <v>0.13416831300000001</v>
      </c>
      <c r="G7161" s="17">
        <v>0.78423666000000003</v>
      </c>
      <c r="H7161" s="17">
        <v>0.21576334</v>
      </c>
      <c r="I7161" s="17">
        <v>0.97938788399999999</v>
      </c>
      <c r="J7161" s="17">
        <v>2.06E-2</v>
      </c>
      <c r="K7161" s="17">
        <v>5.3499999999999999E-5</v>
      </c>
    </row>
    <row r="7162" spans="1:11" x14ac:dyDescent="0.45">
      <c r="A7162" s="10" t="s">
        <v>61</v>
      </c>
      <c r="B7162" s="20">
        <v>0.56999999999999995</v>
      </c>
      <c r="C7162" s="19">
        <v>165173</v>
      </c>
      <c r="D7162" s="19">
        <v>13577.403410000001</v>
      </c>
      <c r="E7162" s="23">
        <v>0.160226601</v>
      </c>
      <c r="F7162" s="23">
        <v>0.136841141</v>
      </c>
      <c r="G7162" s="17">
        <v>0.78471057600000005</v>
      </c>
      <c r="H7162" s="17">
        <v>0.21528942400000001</v>
      </c>
      <c r="I7162" s="17">
        <v>0.97991751199999999</v>
      </c>
      <c r="J7162" s="17">
        <v>0.02</v>
      </c>
      <c r="K7162" s="17">
        <v>5.1900000000000001E-5</v>
      </c>
    </row>
    <row r="7163" spans="1:11" x14ac:dyDescent="0.45">
      <c r="A7163" s="10" t="s">
        <v>61</v>
      </c>
      <c r="B7163" s="20">
        <v>0.57999999999999996</v>
      </c>
      <c r="C7163" s="19">
        <v>168061</v>
      </c>
      <c r="D7163" s="19">
        <v>14045.450800000001</v>
      </c>
      <c r="E7163" s="23">
        <v>0.16431427200000001</v>
      </c>
      <c r="F7163" s="23">
        <v>0.13954248499999999</v>
      </c>
      <c r="G7163" s="17">
        <v>0.78416765300000002</v>
      </c>
      <c r="H7163" s="17">
        <v>0.21583234700000001</v>
      </c>
      <c r="I7163" s="17">
        <v>0.98043690100000003</v>
      </c>
      <c r="J7163" s="17">
        <v>1.95E-2</v>
      </c>
      <c r="K7163" s="17">
        <v>5.0399999999999999E-5</v>
      </c>
    </row>
    <row r="7164" spans="1:11" x14ac:dyDescent="0.45">
      <c r="A7164" s="10" t="s">
        <v>61</v>
      </c>
      <c r="B7164" s="20">
        <v>0.59</v>
      </c>
      <c r="C7164" s="19">
        <v>170929</v>
      </c>
      <c r="D7164" s="19">
        <v>14522.287710000001</v>
      </c>
      <c r="E7164" s="23">
        <v>0.16783168100000001</v>
      </c>
      <c r="F7164" s="23">
        <v>0.14227985700000001</v>
      </c>
      <c r="G7164" s="17">
        <v>0.78486389099999998</v>
      </c>
      <c r="H7164" s="17">
        <v>0.21513610899999999</v>
      </c>
      <c r="I7164" s="17">
        <v>0.98090548600000005</v>
      </c>
      <c r="J7164" s="17">
        <v>1.9E-2</v>
      </c>
      <c r="K7164" s="17">
        <v>4.8999999999999998E-5</v>
      </c>
    </row>
    <row r="7165" spans="1:11" x14ac:dyDescent="0.45">
      <c r="A7165" s="10" t="s">
        <v>61</v>
      </c>
      <c r="B7165" s="20">
        <v>0.6</v>
      </c>
      <c r="C7165" s="19">
        <v>173506</v>
      </c>
      <c r="D7165" s="19">
        <v>14959.46694</v>
      </c>
      <c r="E7165" s="23">
        <v>0.171567303</v>
      </c>
      <c r="F7165" s="23">
        <v>0.14481419100000001</v>
      </c>
      <c r="G7165" s="17">
        <v>0.78523509300000005</v>
      </c>
      <c r="H7165" s="17">
        <v>0.214764907</v>
      </c>
      <c r="I7165" s="17">
        <v>0.98137582499999998</v>
      </c>
      <c r="J7165" s="17">
        <v>1.8599999999999998E-2</v>
      </c>
      <c r="K7165" s="17">
        <v>4.7700000000000001E-5</v>
      </c>
    </row>
    <row r="7166" spans="1:11" x14ac:dyDescent="0.45">
      <c r="A7166" s="10" t="s">
        <v>61</v>
      </c>
      <c r="B7166" s="20">
        <v>0.61</v>
      </c>
      <c r="C7166" s="19">
        <v>176340</v>
      </c>
      <c r="D7166" s="19">
        <v>15451.73328</v>
      </c>
      <c r="E7166" s="23">
        <v>0.17558476200000001</v>
      </c>
      <c r="F7166" s="23">
        <v>0.14772386900000001</v>
      </c>
      <c r="G7166" s="17">
        <v>0.78559600799999996</v>
      </c>
      <c r="H7166" s="17">
        <v>0.21440399199999999</v>
      </c>
      <c r="I7166" s="17">
        <v>0.98182451199999998</v>
      </c>
      <c r="J7166" s="17">
        <v>1.8100000000000002E-2</v>
      </c>
      <c r="K7166" s="17">
        <v>4.6400000000000003E-5</v>
      </c>
    </row>
    <row r="7167" spans="1:11" x14ac:dyDescent="0.45">
      <c r="A7167" s="10" t="s">
        <v>61</v>
      </c>
      <c r="B7167" s="20">
        <v>0.62</v>
      </c>
      <c r="C7167" s="19">
        <v>179248</v>
      </c>
      <c r="D7167" s="19">
        <v>15969.15459</v>
      </c>
      <c r="E7167" s="23">
        <v>0.18035931199999999</v>
      </c>
      <c r="F7167" s="23">
        <v>0.150739021</v>
      </c>
      <c r="G7167" s="17">
        <v>0.78617892499999997</v>
      </c>
      <c r="H7167" s="17">
        <v>0.213821075</v>
      </c>
      <c r="I7167" s="17">
        <v>0.98199704399999999</v>
      </c>
      <c r="J7167" s="17">
        <v>1.7999999999999999E-2</v>
      </c>
      <c r="K7167" s="17">
        <v>4.5200000000000001E-5</v>
      </c>
    </row>
    <row r="7168" spans="1:11" x14ac:dyDescent="0.45">
      <c r="A7168" s="10" t="s">
        <v>61</v>
      </c>
      <c r="B7168" s="20">
        <v>0.63</v>
      </c>
      <c r="C7168" s="19">
        <v>182097</v>
      </c>
      <c r="D7168" s="19">
        <v>16487.852200000001</v>
      </c>
      <c r="E7168" s="23">
        <v>0.18421870200000001</v>
      </c>
      <c r="F7168" s="23">
        <v>0.15379142100000001</v>
      </c>
      <c r="G7168" s="17">
        <v>0.786712576</v>
      </c>
      <c r="H7168" s="17">
        <v>0.213287424</v>
      </c>
      <c r="I7168" s="17">
        <v>0.98246526000000001</v>
      </c>
      <c r="J7168" s="17">
        <v>1.7500000000000002E-2</v>
      </c>
      <c r="K7168" s="17">
        <v>4.3999999999999999E-5</v>
      </c>
    </row>
    <row r="7169" spans="1:11" x14ac:dyDescent="0.45">
      <c r="A7169" s="10" t="s">
        <v>61</v>
      </c>
      <c r="B7169" s="20">
        <v>0.64</v>
      </c>
      <c r="C7169" s="19">
        <v>184985</v>
      </c>
      <c r="D7169" s="19">
        <v>17026.092390000002</v>
      </c>
      <c r="E7169" s="23">
        <v>0.18853545299999999</v>
      </c>
      <c r="F7169" s="23">
        <v>0.156928068</v>
      </c>
      <c r="G7169" s="17">
        <v>0.78588534200000004</v>
      </c>
      <c r="H7169" s="17">
        <v>0.21411465800000001</v>
      </c>
      <c r="I7169" s="17">
        <v>0.98290994700000001</v>
      </c>
      <c r="J7169" s="17">
        <v>1.7000000000000001E-2</v>
      </c>
      <c r="K7169" s="17">
        <v>4.2899999999999999E-5</v>
      </c>
    </row>
    <row r="7170" spans="1:11" x14ac:dyDescent="0.45">
      <c r="A7170" s="10" t="s">
        <v>61</v>
      </c>
      <c r="B7170" s="20">
        <v>0.65</v>
      </c>
      <c r="C7170" s="19">
        <v>187785</v>
      </c>
      <c r="D7170" s="19">
        <v>17562.34763</v>
      </c>
      <c r="E7170" s="23">
        <v>0.19445551</v>
      </c>
      <c r="F7170" s="23">
        <v>0.16015674899999999</v>
      </c>
      <c r="G7170" s="17">
        <v>0.78541949600000005</v>
      </c>
      <c r="H7170" s="17">
        <v>0.21458050400000001</v>
      </c>
      <c r="I7170" s="17">
        <v>0.98331264299999999</v>
      </c>
      <c r="J7170" s="17">
        <v>1.66E-2</v>
      </c>
      <c r="K7170" s="17">
        <v>4.18E-5</v>
      </c>
    </row>
    <row r="7171" spans="1:11" x14ac:dyDescent="0.45">
      <c r="A7171" s="10" t="s">
        <v>61</v>
      </c>
      <c r="B7171" s="20">
        <v>0.66</v>
      </c>
      <c r="C7171" s="19">
        <v>190707</v>
      </c>
      <c r="D7171" s="19">
        <v>18136.281009999999</v>
      </c>
      <c r="E7171" s="23">
        <v>0.19885235000000001</v>
      </c>
      <c r="F7171" s="23">
        <v>0.163492364</v>
      </c>
      <c r="G7171" s="17">
        <v>0.78578657299999999</v>
      </c>
      <c r="H7171" s="17">
        <v>0.21421342700000001</v>
      </c>
      <c r="I7171" s="17">
        <v>0.98374373599999998</v>
      </c>
      <c r="J7171" s="17">
        <v>1.6199999999999999E-2</v>
      </c>
      <c r="K7171" s="17">
        <v>4.07E-5</v>
      </c>
    </row>
    <row r="7172" spans="1:11" x14ac:dyDescent="0.45">
      <c r="A7172" s="10" t="s">
        <v>61</v>
      </c>
      <c r="B7172" s="20">
        <v>0.67</v>
      </c>
      <c r="C7172" s="19">
        <v>193574</v>
      </c>
      <c r="D7172" s="19">
        <v>18713.302660000001</v>
      </c>
      <c r="E7172" s="23">
        <v>0.20408847599999999</v>
      </c>
      <c r="F7172" s="23">
        <v>0.167007242</v>
      </c>
      <c r="G7172" s="17">
        <v>0.78604048100000001</v>
      </c>
      <c r="H7172" s="17">
        <v>0.21395951899999999</v>
      </c>
      <c r="I7172" s="17">
        <v>0.98417494900000002</v>
      </c>
      <c r="J7172" s="17">
        <v>1.5800000000000002E-2</v>
      </c>
      <c r="K7172" s="17">
        <v>3.96E-5</v>
      </c>
    </row>
    <row r="7173" spans="1:11" x14ac:dyDescent="0.45">
      <c r="A7173" s="10" t="s">
        <v>61</v>
      </c>
      <c r="B7173" s="20">
        <v>0.68</v>
      </c>
      <c r="C7173" s="19">
        <v>196445</v>
      </c>
      <c r="D7173" s="19">
        <v>19305.92714</v>
      </c>
      <c r="E7173" s="23">
        <v>0.209258422</v>
      </c>
      <c r="F7173" s="23">
        <v>0.17057198600000001</v>
      </c>
      <c r="G7173" s="17">
        <v>0.78661202900000005</v>
      </c>
      <c r="H7173" s="17">
        <v>0.21338797100000001</v>
      </c>
      <c r="I7173" s="17">
        <v>0.98445919599999998</v>
      </c>
      <c r="J7173" s="17">
        <v>1.55E-2</v>
      </c>
      <c r="K7173" s="17">
        <v>3.8699999999999999E-5</v>
      </c>
    </row>
    <row r="7174" spans="1:11" x14ac:dyDescent="0.45">
      <c r="A7174" s="10" t="s">
        <v>61</v>
      </c>
      <c r="B7174" s="20">
        <v>0.69</v>
      </c>
      <c r="C7174" s="19">
        <v>199271</v>
      </c>
      <c r="D7174" s="19">
        <v>19905.445250000001</v>
      </c>
      <c r="E7174" s="23">
        <v>0.215427021</v>
      </c>
      <c r="F7174" s="23">
        <v>0.17424683499999999</v>
      </c>
      <c r="G7174" s="17">
        <v>0.785116751</v>
      </c>
      <c r="H7174" s="17">
        <v>0.214883249</v>
      </c>
      <c r="I7174" s="17">
        <v>0.98484316599999999</v>
      </c>
      <c r="J7174" s="17">
        <v>1.5100000000000001E-2</v>
      </c>
      <c r="K7174" s="17">
        <v>3.7700000000000002E-5</v>
      </c>
    </row>
    <row r="7175" spans="1:11" x14ac:dyDescent="0.45">
      <c r="A7175" s="10" t="s">
        <v>61</v>
      </c>
      <c r="B7175" s="20">
        <v>0.7</v>
      </c>
      <c r="C7175" s="19">
        <v>202192</v>
      </c>
      <c r="D7175" s="19">
        <v>20543.90251</v>
      </c>
      <c r="E7175" s="23">
        <v>0.22143478699999999</v>
      </c>
      <c r="F7175" s="23">
        <v>0.178062887</v>
      </c>
      <c r="G7175" s="17">
        <v>0.78516459599999999</v>
      </c>
      <c r="H7175" s="17">
        <v>0.21483540400000001</v>
      </c>
      <c r="I7175" s="17">
        <v>0.98515117500000005</v>
      </c>
      <c r="J7175" s="17">
        <v>1.4800000000000001E-2</v>
      </c>
      <c r="K7175" s="17">
        <v>3.6900000000000002E-5</v>
      </c>
    </row>
    <row r="7176" spans="1:11" x14ac:dyDescent="0.45">
      <c r="A7176" s="10" t="s">
        <v>61</v>
      </c>
      <c r="B7176" s="20">
        <v>0.71</v>
      </c>
      <c r="C7176" s="19">
        <v>205026</v>
      </c>
      <c r="D7176" s="19">
        <v>21181.373599999999</v>
      </c>
      <c r="E7176" s="23">
        <v>0.228886482</v>
      </c>
      <c r="F7176" s="23">
        <v>0.18206794200000001</v>
      </c>
      <c r="G7176" s="17">
        <v>0.78530527800000005</v>
      </c>
      <c r="H7176" s="17">
        <v>0.214694722</v>
      </c>
      <c r="I7176" s="17">
        <v>0.98528639900000003</v>
      </c>
      <c r="J7176" s="17">
        <v>1.47E-2</v>
      </c>
      <c r="K7176" s="17">
        <v>3.6000000000000001E-5</v>
      </c>
    </row>
    <row r="7177" spans="1:11" x14ac:dyDescent="0.45">
      <c r="A7177" s="10" t="s">
        <v>61</v>
      </c>
      <c r="B7177" s="20">
        <v>0.72</v>
      </c>
      <c r="C7177" s="19">
        <v>207922</v>
      </c>
      <c r="D7177" s="19">
        <v>21855.942200000001</v>
      </c>
      <c r="E7177" s="23">
        <v>0.23640275899999999</v>
      </c>
      <c r="F7177" s="23">
        <v>0.18628942500000001</v>
      </c>
      <c r="G7177" s="17">
        <v>0.78498667799999999</v>
      </c>
      <c r="H7177" s="17">
        <v>0.21501332200000001</v>
      </c>
      <c r="I7177" s="17">
        <v>0.98552839999999997</v>
      </c>
      <c r="J7177" s="17">
        <v>1.44E-2</v>
      </c>
      <c r="K7177" s="17">
        <v>3.5200000000000002E-5</v>
      </c>
    </row>
    <row r="7178" spans="1:11" x14ac:dyDescent="0.45">
      <c r="A7178" s="10" t="s">
        <v>61</v>
      </c>
      <c r="B7178" s="20">
        <v>0.73</v>
      </c>
      <c r="C7178" s="19">
        <v>210785</v>
      </c>
      <c r="D7178" s="19">
        <v>22541.605749999999</v>
      </c>
      <c r="E7178" s="23">
        <v>0.24293072399999999</v>
      </c>
      <c r="F7178" s="23">
        <v>0.190644499</v>
      </c>
      <c r="G7178" s="17">
        <v>0.78470953799999998</v>
      </c>
      <c r="H7178" s="17">
        <v>0.21529046199999999</v>
      </c>
      <c r="I7178" s="17">
        <v>0.98583245100000005</v>
      </c>
      <c r="J7178" s="17">
        <v>1.41E-2</v>
      </c>
      <c r="K7178" s="17">
        <v>3.4400000000000003E-5</v>
      </c>
    </row>
    <row r="7179" spans="1:11" x14ac:dyDescent="0.45">
      <c r="A7179" s="10" t="s">
        <v>61</v>
      </c>
      <c r="B7179" s="20">
        <v>0.74</v>
      </c>
      <c r="C7179" s="19">
        <v>213650</v>
      </c>
      <c r="D7179" s="19">
        <v>23248.953990000002</v>
      </c>
      <c r="E7179" s="23">
        <v>0.25072209699999998</v>
      </c>
      <c r="F7179" s="23">
        <v>0.19515539000000001</v>
      </c>
      <c r="G7179" s="17">
        <v>0.78443716399999996</v>
      </c>
      <c r="H7179" s="17">
        <v>0.21556283600000001</v>
      </c>
      <c r="I7179" s="17">
        <v>0.98612617199999997</v>
      </c>
      <c r="J7179" s="17">
        <v>1.38E-2</v>
      </c>
      <c r="K7179" s="17">
        <v>3.3699999999999999E-5</v>
      </c>
    </row>
    <row r="7180" spans="1:11" x14ac:dyDescent="0.45">
      <c r="A7180" s="10" t="s">
        <v>61</v>
      </c>
      <c r="B7180" s="20">
        <v>0.75</v>
      </c>
      <c r="C7180" s="19">
        <v>216531</v>
      </c>
      <c r="D7180" s="19">
        <v>23983.622329999998</v>
      </c>
      <c r="E7180" s="23">
        <v>0.25955397899999999</v>
      </c>
      <c r="F7180" s="23">
        <v>0.19983326100000001</v>
      </c>
      <c r="G7180" s="17">
        <v>0.78431263900000003</v>
      </c>
      <c r="H7180" s="17">
        <v>0.21568736099999999</v>
      </c>
      <c r="I7180" s="17">
        <v>0.98636150300000003</v>
      </c>
      <c r="J7180" s="17">
        <v>1.3599999999999999E-2</v>
      </c>
      <c r="K7180" s="17">
        <v>3.29E-5</v>
      </c>
    </row>
    <row r="7181" spans="1:11" x14ac:dyDescent="0.45">
      <c r="A7181" s="10" t="s">
        <v>61</v>
      </c>
      <c r="B7181" s="20">
        <v>0.76</v>
      </c>
      <c r="C7181" s="19">
        <v>219385</v>
      </c>
      <c r="D7181" s="19">
        <v>24739.817159999999</v>
      </c>
      <c r="E7181" s="23">
        <v>0.269397726</v>
      </c>
      <c r="F7181" s="23">
        <v>0.204863251</v>
      </c>
      <c r="G7181" s="17">
        <v>0.78349021100000005</v>
      </c>
      <c r="H7181" s="17">
        <v>0.21650978900000001</v>
      </c>
      <c r="I7181" s="17">
        <v>0.98658675299999998</v>
      </c>
      <c r="J7181" s="17">
        <v>1.34E-2</v>
      </c>
      <c r="K7181" s="17">
        <v>3.2199999999999997E-5</v>
      </c>
    </row>
    <row r="7182" spans="1:11" x14ac:dyDescent="0.45">
      <c r="A7182" s="10" t="s">
        <v>61</v>
      </c>
      <c r="B7182" s="20">
        <v>0.77</v>
      </c>
      <c r="C7182" s="19">
        <v>222266</v>
      </c>
      <c r="D7182" s="19">
        <v>25529.18606</v>
      </c>
      <c r="E7182" s="23">
        <v>0.27958597200000002</v>
      </c>
      <c r="F7182" s="23">
        <v>0.21009212099999999</v>
      </c>
      <c r="G7182" s="17">
        <v>0.78308873199999995</v>
      </c>
      <c r="H7182" s="17">
        <v>0.21691126799999999</v>
      </c>
      <c r="I7182" s="17">
        <v>0.98688097900000005</v>
      </c>
      <c r="J7182" s="17">
        <v>1.3100000000000001E-2</v>
      </c>
      <c r="K7182" s="17">
        <v>3.15E-5</v>
      </c>
    </row>
    <row r="7183" spans="1:11" x14ac:dyDescent="0.45">
      <c r="A7183" s="10" t="s">
        <v>61</v>
      </c>
      <c r="B7183" s="20">
        <v>0.78</v>
      </c>
      <c r="C7183" s="19">
        <v>225092</v>
      </c>
      <c r="D7183" s="19">
        <v>26333.23921</v>
      </c>
      <c r="E7183" s="23">
        <v>0.28930619200000002</v>
      </c>
      <c r="F7183" s="23">
        <v>0.21564550499999999</v>
      </c>
      <c r="G7183" s="17">
        <v>0.78311534800000004</v>
      </c>
      <c r="H7183" s="17">
        <v>0.21688465200000001</v>
      </c>
      <c r="I7183" s="17">
        <v>0.98707337299999998</v>
      </c>
      <c r="J7183" s="17">
        <v>1.29E-2</v>
      </c>
      <c r="K7183" s="17">
        <v>3.0899999999999999E-5</v>
      </c>
    </row>
    <row r="7184" spans="1:11" x14ac:dyDescent="0.45">
      <c r="A7184" s="10" t="s">
        <v>61</v>
      </c>
      <c r="B7184" s="20">
        <v>0.79</v>
      </c>
      <c r="C7184" s="19">
        <v>227992</v>
      </c>
      <c r="D7184" s="19">
        <v>27187.746719999999</v>
      </c>
      <c r="E7184" s="23">
        <v>0.29982397300000002</v>
      </c>
      <c r="F7184" s="23">
        <v>0.221412528</v>
      </c>
      <c r="G7184" s="17">
        <v>0.78275114899999998</v>
      </c>
      <c r="H7184" s="17">
        <v>0.21724885099999999</v>
      </c>
      <c r="I7184" s="17">
        <v>0.98728065600000003</v>
      </c>
      <c r="J7184" s="17">
        <v>1.2699999999999999E-2</v>
      </c>
      <c r="K7184" s="17">
        <v>3.0300000000000001E-5</v>
      </c>
    </row>
    <row r="7185" spans="1:11" x14ac:dyDescent="0.45">
      <c r="A7185" s="10" t="s">
        <v>61</v>
      </c>
      <c r="B7185" s="20">
        <v>0.8</v>
      </c>
      <c r="C7185" s="19">
        <v>229710</v>
      </c>
      <c r="D7185" s="19">
        <v>27710.534090000001</v>
      </c>
      <c r="E7185" s="23">
        <v>0.30757669700000001</v>
      </c>
      <c r="F7185" s="23">
        <v>0.22507263799999999</v>
      </c>
      <c r="G7185" s="17">
        <v>0.782908885</v>
      </c>
      <c r="H7185" s="17">
        <v>0.217091115</v>
      </c>
      <c r="I7185" s="17">
        <v>0.98741977599999997</v>
      </c>
      <c r="J7185" s="17">
        <v>1.26E-2</v>
      </c>
      <c r="K7185" s="17">
        <v>2.9899999999999998E-5</v>
      </c>
    </row>
    <row r="7186" spans="1:11" x14ac:dyDescent="0.45">
      <c r="A7186" s="10" t="s">
        <v>61</v>
      </c>
      <c r="B7186" s="20">
        <v>0.80100000000000005</v>
      </c>
      <c r="C7186" s="19">
        <v>230011</v>
      </c>
      <c r="D7186" s="19">
        <v>27803.290649999999</v>
      </c>
      <c r="E7186" s="23">
        <v>0.30870083199999998</v>
      </c>
      <c r="F7186" s="23">
        <v>0.22568323900000001</v>
      </c>
      <c r="G7186" s="17">
        <v>0.78294081599999998</v>
      </c>
      <c r="H7186" s="17">
        <v>0.21705918399999999</v>
      </c>
      <c r="I7186" s="17">
        <v>0.987441177</v>
      </c>
      <c r="J7186" s="17">
        <v>1.2500000000000001E-2</v>
      </c>
      <c r="K7186" s="17">
        <v>2.9899999999999998E-5</v>
      </c>
    </row>
    <row r="7187" spans="1:11" x14ac:dyDescent="0.45">
      <c r="A7187" s="10" t="s">
        <v>61</v>
      </c>
      <c r="B7187" s="20">
        <v>0.80200000000000005</v>
      </c>
      <c r="C7187" s="19">
        <v>230272</v>
      </c>
      <c r="D7187" s="19">
        <v>27883.945059999998</v>
      </c>
      <c r="E7187" s="23">
        <v>0.30929906600000001</v>
      </c>
      <c r="F7187" s="23">
        <v>0.22631446199999999</v>
      </c>
      <c r="G7187" s="17">
        <v>0.782644004</v>
      </c>
      <c r="H7187" s="17">
        <v>0.217355996</v>
      </c>
      <c r="I7187" s="17">
        <v>0.987458163</v>
      </c>
      <c r="J7187" s="17">
        <v>1.2500000000000001E-2</v>
      </c>
      <c r="K7187" s="17">
        <v>2.9799999999999999E-5</v>
      </c>
    </row>
    <row r="7188" spans="1:11" x14ac:dyDescent="0.45">
      <c r="A7188" s="10" t="s">
        <v>61</v>
      </c>
      <c r="B7188" s="20">
        <v>0.80300000000000005</v>
      </c>
      <c r="C7188" s="19">
        <v>230585</v>
      </c>
      <c r="D7188" s="19">
        <v>27980.963350000002</v>
      </c>
      <c r="E7188" s="23">
        <v>0.31062277700000002</v>
      </c>
      <c r="F7188" s="23">
        <v>0.22690975799999999</v>
      </c>
      <c r="G7188" s="17">
        <v>0.78266582799999995</v>
      </c>
      <c r="H7188" s="17">
        <v>0.21733417199999999</v>
      </c>
      <c r="I7188" s="17">
        <v>0.98746517599999994</v>
      </c>
      <c r="J7188" s="17">
        <v>1.2500000000000001E-2</v>
      </c>
      <c r="K7188" s="17">
        <v>2.97E-5</v>
      </c>
    </row>
    <row r="7189" spans="1:11" x14ac:dyDescent="0.45">
      <c r="A7189" s="10" t="s">
        <v>61</v>
      </c>
      <c r="B7189" s="20">
        <v>0.80400000000000005</v>
      </c>
      <c r="C7189" s="19">
        <v>230864</v>
      </c>
      <c r="D7189" s="19">
        <v>28067.83208</v>
      </c>
      <c r="E7189" s="23">
        <v>0.31193373600000002</v>
      </c>
      <c r="F7189" s="23">
        <v>0.22755723899999999</v>
      </c>
      <c r="G7189" s="17">
        <v>0.78271190000000002</v>
      </c>
      <c r="H7189" s="17">
        <v>0.21728810000000001</v>
      </c>
      <c r="I7189" s="17">
        <v>0.98749669100000004</v>
      </c>
      <c r="J7189" s="17">
        <v>1.2500000000000001E-2</v>
      </c>
      <c r="K7189" s="17">
        <v>2.97E-5</v>
      </c>
    </row>
    <row r="7190" spans="1:11" x14ac:dyDescent="0.45">
      <c r="A7190" s="10" t="s">
        <v>61</v>
      </c>
      <c r="B7190" s="20">
        <v>0.80500000000000005</v>
      </c>
      <c r="C7190" s="19">
        <v>231159</v>
      </c>
      <c r="D7190" s="19">
        <v>28159.983540000001</v>
      </c>
      <c r="E7190" s="23">
        <v>0.31279036100000002</v>
      </c>
      <c r="F7190" s="23">
        <v>0.22818238499999999</v>
      </c>
      <c r="G7190" s="17">
        <v>0.78268637600000002</v>
      </c>
      <c r="H7190" s="17">
        <v>0.21731362400000001</v>
      </c>
      <c r="I7190" s="17">
        <v>0.98752260400000003</v>
      </c>
      <c r="J7190" s="17">
        <v>1.24E-2</v>
      </c>
      <c r="K7190" s="17">
        <v>2.9600000000000001E-5</v>
      </c>
    </row>
    <row r="7191" spans="1:11" x14ac:dyDescent="0.45">
      <c r="A7191" s="10" t="s">
        <v>61</v>
      </c>
      <c r="B7191" s="20">
        <v>0.80600000000000005</v>
      </c>
      <c r="C7191" s="19">
        <v>231443</v>
      </c>
      <c r="D7191" s="19">
        <v>28249.077120000002</v>
      </c>
      <c r="E7191" s="23">
        <v>0.31427499199999998</v>
      </c>
      <c r="F7191" s="23">
        <v>0.228818885</v>
      </c>
      <c r="G7191" s="17">
        <v>0.78241726899999997</v>
      </c>
      <c r="H7191" s="17">
        <v>0.217582731</v>
      </c>
      <c r="I7191" s="17">
        <v>0.98754003599999995</v>
      </c>
      <c r="J7191" s="17">
        <v>1.24E-2</v>
      </c>
      <c r="K7191" s="17">
        <v>2.9600000000000001E-5</v>
      </c>
    </row>
    <row r="7192" spans="1:11" x14ac:dyDescent="0.45">
      <c r="A7192" s="10" t="s">
        <v>61</v>
      </c>
      <c r="B7192" s="20">
        <v>0.80700000000000005</v>
      </c>
      <c r="C7192" s="19">
        <v>231727</v>
      </c>
      <c r="D7192" s="19">
        <v>28338.619930000001</v>
      </c>
      <c r="E7192" s="23">
        <v>0.31624123700000001</v>
      </c>
      <c r="F7192" s="23">
        <v>0.22944224499999999</v>
      </c>
      <c r="G7192" s="17">
        <v>0.78234733099999998</v>
      </c>
      <c r="H7192" s="17">
        <v>0.21765266899999999</v>
      </c>
      <c r="I7192" s="17">
        <v>0.98755906999999998</v>
      </c>
      <c r="J7192" s="17">
        <v>1.24E-2</v>
      </c>
      <c r="K7192" s="17">
        <v>2.9499999999999999E-5</v>
      </c>
    </row>
    <row r="7193" spans="1:11" x14ac:dyDescent="0.45">
      <c r="A7193" s="10" t="s">
        <v>61</v>
      </c>
      <c r="B7193" s="20">
        <v>0.80800000000000005</v>
      </c>
      <c r="C7193" s="19">
        <v>232019</v>
      </c>
      <c r="D7193" s="19">
        <v>28431.175879999999</v>
      </c>
      <c r="E7193" s="23">
        <v>0.31748885300000002</v>
      </c>
      <c r="F7193" s="23">
        <v>0.23009366000000001</v>
      </c>
      <c r="G7193" s="17">
        <v>0.78215577199999997</v>
      </c>
      <c r="H7193" s="17">
        <v>0.217844228</v>
      </c>
      <c r="I7193" s="17">
        <v>0.98758588300000005</v>
      </c>
      <c r="J7193" s="17">
        <v>1.24E-2</v>
      </c>
      <c r="K7193" s="17">
        <v>2.94E-5</v>
      </c>
    </row>
    <row r="7194" spans="1:11" x14ac:dyDescent="0.45">
      <c r="A7194" s="10" t="s">
        <v>61</v>
      </c>
      <c r="B7194" s="20">
        <v>0.80900000000000005</v>
      </c>
      <c r="C7194" s="19">
        <v>232300</v>
      </c>
      <c r="D7194" s="19">
        <v>28520.683799999999</v>
      </c>
      <c r="E7194" s="23">
        <v>0.31953109600000001</v>
      </c>
      <c r="F7194" s="23">
        <v>0.23074493600000001</v>
      </c>
      <c r="G7194" s="17">
        <v>0.78202755099999999</v>
      </c>
      <c r="H7194" s="17">
        <v>0.21797244900000001</v>
      </c>
      <c r="I7194" s="17">
        <v>0.98760817199999995</v>
      </c>
      <c r="J7194" s="17">
        <v>1.24E-2</v>
      </c>
      <c r="K7194" s="17">
        <v>2.94E-5</v>
      </c>
    </row>
    <row r="7195" spans="1:11" x14ac:dyDescent="0.45">
      <c r="A7195" s="10" t="s">
        <v>61</v>
      </c>
      <c r="B7195" s="20">
        <v>0.81</v>
      </c>
      <c r="C7195" s="19">
        <v>232592</v>
      </c>
      <c r="D7195" s="19">
        <v>28614.238659999999</v>
      </c>
      <c r="E7195" s="23">
        <v>0.32109389399999999</v>
      </c>
      <c r="F7195" s="23">
        <v>0.23134112300000001</v>
      </c>
      <c r="G7195" s="17">
        <v>0.78209052800000001</v>
      </c>
      <c r="H7195" s="17">
        <v>0.21790947199999999</v>
      </c>
      <c r="I7195" s="17">
        <v>0.98762971399999999</v>
      </c>
      <c r="J7195" s="17">
        <v>1.23E-2</v>
      </c>
      <c r="K7195" s="17">
        <v>2.9300000000000001E-5</v>
      </c>
    </row>
    <row r="7196" spans="1:11" x14ac:dyDescent="0.45">
      <c r="A7196" s="10" t="s">
        <v>61</v>
      </c>
      <c r="B7196" s="20">
        <v>0.81100000000000005</v>
      </c>
      <c r="C7196" s="19">
        <v>232877</v>
      </c>
      <c r="D7196" s="19">
        <v>28705.942599999998</v>
      </c>
      <c r="E7196" s="23">
        <v>0.322156844</v>
      </c>
      <c r="F7196" s="23">
        <v>0.23202094300000001</v>
      </c>
      <c r="G7196" s="17">
        <v>0.78206950500000005</v>
      </c>
      <c r="H7196" s="17">
        <v>0.217930495</v>
      </c>
      <c r="I7196" s="17">
        <v>0.98765053000000003</v>
      </c>
      <c r="J7196" s="17">
        <v>1.23E-2</v>
      </c>
      <c r="K7196" s="17">
        <v>2.9300000000000001E-5</v>
      </c>
    </row>
    <row r="7197" spans="1:11" x14ac:dyDescent="0.45">
      <c r="A7197" s="10" t="s">
        <v>61</v>
      </c>
      <c r="B7197" s="20">
        <v>0.81200000000000006</v>
      </c>
      <c r="C7197" s="19">
        <v>233149</v>
      </c>
      <c r="D7197" s="19">
        <v>28793.80284</v>
      </c>
      <c r="E7197" s="23">
        <v>0.32356607300000001</v>
      </c>
      <c r="F7197" s="23">
        <v>0.23267294999999999</v>
      </c>
      <c r="G7197" s="17">
        <v>0.78195917599999998</v>
      </c>
      <c r="H7197" s="17">
        <v>0.21804082399999999</v>
      </c>
      <c r="I7197" s="17">
        <v>0.98766985100000004</v>
      </c>
      <c r="J7197" s="17">
        <v>1.23E-2</v>
      </c>
      <c r="K7197" s="17">
        <v>2.9200000000000002E-5</v>
      </c>
    </row>
    <row r="7198" spans="1:11" x14ac:dyDescent="0.45">
      <c r="A7198" s="10" t="s">
        <v>61</v>
      </c>
      <c r="B7198" s="20">
        <v>0.81299999999999994</v>
      </c>
      <c r="C7198" s="19">
        <v>233448</v>
      </c>
      <c r="D7198" s="19">
        <v>28890.716939999998</v>
      </c>
      <c r="E7198" s="23">
        <v>0.32472368299999999</v>
      </c>
      <c r="F7198" s="23">
        <v>0.23334252899999999</v>
      </c>
      <c r="G7198" s="17">
        <v>0.78204567999999997</v>
      </c>
      <c r="H7198" s="17">
        <v>0.21795432000000001</v>
      </c>
      <c r="I7198" s="17">
        <v>0.98769597399999998</v>
      </c>
      <c r="J7198" s="17">
        <v>1.23E-2</v>
      </c>
      <c r="K7198" s="17">
        <v>2.9200000000000002E-5</v>
      </c>
    </row>
    <row r="7199" spans="1:11" x14ac:dyDescent="0.45">
      <c r="A7199" s="10" t="s">
        <v>61</v>
      </c>
      <c r="B7199" s="20">
        <v>0.81399999999999995</v>
      </c>
      <c r="C7199" s="19">
        <v>233737</v>
      </c>
      <c r="D7199" s="19">
        <v>28984.81511</v>
      </c>
      <c r="E7199" s="23">
        <v>0.32621878500000001</v>
      </c>
      <c r="F7199" s="23">
        <v>0.23401698300000001</v>
      </c>
      <c r="G7199" s="17">
        <v>0.78202851900000003</v>
      </c>
      <c r="H7199" s="17">
        <v>0.21797148099999999</v>
      </c>
      <c r="I7199" s="17">
        <v>0.98769854199999996</v>
      </c>
      <c r="J7199" s="17">
        <v>1.23E-2</v>
      </c>
      <c r="K7199" s="17">
        <v>2.9099999999999999E-5</v>
      </c>
    </row>
    <row r="7200" spans="1:11" x14ac:dyDescent="0.45">
      <c r="A7200" s="10" t="s">
        <v>61</v>
      </c>
      <c r="B7200" s="20">
        <v>0.81499999999999995</v>
      </c>
      <c r="C7200" s="19">
        <v>233991</v>
      </c>
      <c r="D7200" s="19">
        <v>29067.830580000002</v>
      </c>
      <c r="E7200" s="23">
        <v>0.32733177099999999</v>
      </c>
      <c r="F7200" s="23">
        <v>0.234672827</v>
      </c>
      <c r="G7200" s="17">
        <v>0.78195315200000004</v>
      </c>
      <c r="H7200" s="17">
        <v>0.21804684799999999</v>
      </c>
      <c r="I7200" s="17">
        <v>0.98771451600000004</v>
      </c>
      <c r="J7200" s="17">
        <v>1.23E-2</v>
      </c>
      <c r="K7200" s="17">
        <v>2.9099999999999999E-5</v>
      </c>
    </row>
    <row r="7201" spans="1:11" x14ac:dyDescent="0.45">
      <c r="A7201" s="10" t="s">
        <v>61</v>
      </c>
      <c r="B7201" s="20">
        <v>0.81599999999999995</v>
      </c>
      <c r="C7201" s="19">
        <v>234308</v>
      </c>
      <c r="D7201" s="19">
        <v>29171.802019999999</v>
      </c>
      <c r="E7201" s="23">
        <v>0.32871298100000002</v>
      </c>
      <c r="F7201" s="23">
        <v>0.235315946</v>
      </c>
      <c r="G7201" s="17">
        <v>0.78187257799999998</v>
      </c>
      <c r="H7201" s="17">
        <v>0.21812742199999999</v>
      </c>
      <c r="I7201" s="17">
        <v>0.98774725200000002</v>
      </c>
      <c r="J7201" s="17">
        <v>1.2200000000000001E-2</v>
      </c>
      <c r="K7201" s="17">
        <v>2.9E-5</v>
      </c>
    </row>
    <row r="7202" spans="1:11" x14ac:dyDescent="0.45">
      <c r="A7202" s="10" t="s">
        <v>61</v>
      </c>
      <c r="B7202" s="20">
        <v>0.81699999999999995</v>
      </c>
      <c r="C7202" s="19">
        <v>234588</v>
      </c>
      <c r="D7202" s="19">
        <v>29263.985270000001</v>
      </c>
      <c r="E7202" s="23">
        <v>0.3295592</v>
      </c>
      <c r="F7202" s="23">
        <v>0.23604245300000001</v>
      </c>
      <c r="G7202" s="17">
        <v>0.78185158700000001</v>
      </c>
      <c r="H7202" s="17">
        <v>0.21814841300000001</v>
      </c>
      <c r="I7202" s="17">
        <v>0.98777743699999998</v>
      </c>
      <c r="J7202" s="17">
        <v>1.2200000000000001E-2</v>
      </c>
      <c r="K7202" s="17">
        <v>2.8900000000000001E-5</v>
      </c>
    </row>
    <row r="7203" spans="1:11" x14ac:dyDescent="0.45">
      <c r="A7203" s="10" t="s">
        <v>61</v>
      </c>
      <c r="B7203" s="20">
        <v>0.81799999999999995</v>
      </c>
      <c r="C7203" s="19">
        <v>234882</v>
      </c>
      <c r="D7203" s="19">
        <v>29361.108260000001</v>
      </c>
      <c r="E7203" s="23">
        <v>0.33125432999999999</v>
      </c>
      <c r="F7203" s="23">
        <v>0.23669758299999999</v>
      </c>
      <c r="G7203" s="17">
        <v>0.78180107499999996</v>
      </c>
      <c r="H7203" s="17">
        <v>0.21819892499999999</v>
      </c>
      <c r="I7203" s="17">
        <v>0.98779595099999995</v>
      </c>
      <c r="J7203" s="17">
        <v>1.2200000000000001E-2</v>
      </c>
      <c r="K7203" s="17">
        <v>2.8799999999999999E-5</v>
      </c>
    </row>
    <row r="7204" spans="1:11" x14ac:dyDescent="0.45">
      <c r="A7204" s="10" t="s">
        <v>61</v>
      </c>
      <c r="B7204" s="20">
        <v>0.81899999999999995</v>
      </c>
      <c r="C7204" s="19">
        <v>235085</v>
      </c>
      <c r="D7204" s="19">
        <v>29428.448209999999</v>
      </c>
      <c r="E7204" s="23">
        <v>0.33218001600000002</v>
      </c>
      <c r="F7204" s="23">
        <v>0.23739249100000001</v>
      </c>
      <c r="G7204" s="17">
        <v>0.78182784999999999</v>
      </c>
      <c r="H7204" s="17">
        <v>0.21817215000000001</v>
      </c>
      <c r="I7204" s="17">
        <v>0.98779969599999995</v>
      </c>
      <c r="J7204" s="17">
        <v>1.2200000000000001E-2</v>
      </c>
      <c r="K7204" s="17">
        <v>2.8799999999999999E-5</v>
      </c>
    </row>
    <row r="7205" spans="1:11" x14ac:dyDescent="0.45">
      <c r="A7205" s="10" t="s">
        <v>61</v>
      </c>
      <c r="B7205" s="20">
        <v>0.82</v>
      </c>
      <c r="C7205" s="19">
        <v>235461</v>
      </c>
      <c r="D7205" s="19">
        <v>29553.630300000001</v>
      </c>
      <c r="E7205" s="23">
        <v>0.33422098500000003</v>
      </c>
      <c r="F7205" s="23">
        <v>0.237921779</v>
      </c>
      <c r="G7205" s="17">
        <v>0.78164961499999996</v>
      </c>
      <c r="H7205" s="17">
        <v>0.21835038500000001</v>
      </c>
      <c r="I7205" s="17">
        <v>0.98782544900000002</v>
      </c>
      <c r="J7205" s="17">
        <v>1.21E-2</v>
      </c>
      <c r="K7205" s="17">
        <v>2.87E-5</v>
      </c>
    </row>
    <row r="7206" spans="1:11" x14ac:dyDescent="0.45">
      <c r="A7206" s="10" t="s">
        <v>61</v>
      </c>
      <c r="B7206" s="20">
        <v>0.82099999999999995</v>
      </c>
      <c r="C7206" s="19">
        <v>235744</v>
      </c>
      <c r="D7206" s="19">
        <v>29648.44227</v>
      </c>
      <c r="E7206" s="23">
        <v>0.33581756200000001</v>
      </c>
      <c r="F7206" s="23">
        <v>0.23879400100000001</v>
      </c>
      <c r="G7206" s="17">
        <v>0.78167843100000001</v>
      </c>
      <c r="H7206" s="17">
        <v>0.21832156899999999</v>
      </c>
      <c r="I7206" s="17">
        <v>0.98784343900000005</v>
      </c>
      <c r="J7206" s="17">
        <v>1.21E-2</v>
      </c>
      <c r="K7206" s="17">
        <v>2.87E-5</v>
      </c>
    </row>
    <row r="7207" spans="1:11" x14ac:dyDescent="0.45">
      <c r="A7207" s="10" t="s">
        <v>61</v>
      </c>
      <c r="B7207" s="20">
        <v>0.82199999999999995</v>
      </c>
      <c r="C7207" s="19">
        <v>236031</v>
      </c>
      <c r="D7207" s="19">
        <v>29745.02709</v>
      </c>
      <c r="E7207" s="23">
        <v>0.33712240900000001</v>
      </c>
      <c r="F7207" s="23">
        <v>0.23944005199999999</v>
      </c>
      <c r="G7207" s="17">
        <v>0.78157530200000003</v>
      </c>
      <c r="H7207" s="17">
        <v>0.218424698</v>
      </c>
      <c r="I7207" s="17">
        <v>0.98786716600000002</v>
      </c>
      <c r="J7207" s="17">
        <v>1.21E-2</v>
      </c>
      <c r="K7207" s="17">
        <v>2.8600000000000001E-5</v>
      </c>
    </row>
    <row r="7208" spans="1:11" x14ac:dyDescent="0.45">
      <c r="A7208" s="10" t="s">
        <v>61</v>
      </c>
      <c r="B7208" s="20">
        <v>0.82299999999999995</v>
      </c>
      <c r="C7208" s="19">
        <v>236304</v>
      </c>
      <c r="D7208" s="19">
        <v>29837.292079999999</v>
      </c>
      <c r="E7208" s="23">
        <v>0.33860500599999999</v>
      </c>
      <c r="F7208" s="23">
        <v>0.240063363</v>
      </c>
      <c r="G7208" s="17">
        <v>0.781599127</v>
      </c>
      <c r="H7208" s="17">
        <v>0.218400873</v>
      </c>
      <c r="I7208" s="17">
        <v>0.98788082300000002</v>
      </c>
      <c r="J7208" s="17">
        <v>1.21E-2</v>
      </c>
      <c r="K7208" s="17">
        <v>2.8500000000000002E-5</v>
      </c>
    </row>
    <row r="7209" spans="1:11" x14ac:dyDescent="0.45">
      <c r="A7209" s="10" t="s">
        <v>61</v>
      </c>
      <c r="B7209" s="20">
        <v>0.82399999999999995</v>
      </c>
      <c r="C7209" s="19">
        <v>236599</v>
      </c>
      <c r="D7209" s="19">
        <v>29937.328150000001</v>
      </c>
      <c r="E7209" s="23">
        <v>0.33940885300000001</v>
      </c>
      <c r="F7209" s="23">
        <v>0.24084568200000001</v>
      </c>
      <c r="G7209" s="17">
        <v>0.781626296</v>
      </c>
      <c r="H7209" s="17">
        <v>0.218373704</v>
      </c>
      <c r="I7209" s="17">
        <v>0.987900942</v>
      </c>
      <c r="J7209" s="17">
        <v>1.21E-2</v>
      </c>
      <c r="K7209" s="17">
        <v>2.8500000000000002E-5</v>
      </c>
    </row>
    <row r="7210" spans="1:11" x14ac:dyDescent="0.45">
      <c r="A7210" s="10" t="s">
        <v>61</v>
      </c>
      <c r="B7210" s="20">
        <v>0.82499999999999996</v>
      </c>
      <c r="C7210" s="19">
        <v>236878</v>
      </c>
      <c r="D7210" s="19">
        <v>30032.24339</v>
      </c>
      <c r="E7210" s="23">
        <v>0.340826886</v>
      </c>
      <c r="F7210" s="23">
        <v>0.24159209600000001</v>
      </c>
      <c r="G7210" s="17">
        <v>0.78174841100000003</v>
      </c>
      <c r="H7210" s="17">
        <v>0.218251589</v>
      </c>
      <c r="I7210" s="17">
        <v>0.98791654799999995</v>
      </c>
      <c r="J7210" s="17">
        <v>1.21E-2</v>
      </c>
      <c r="K7210" s="17">
        <v>2.8500000000000002E-5</v>
      </c>
    </row>
    <row r="7211" spans="1:11" x14ac:dyDescent="0.45">
      <c r="A7211" s="10" t="s">
        <v>61</v>
      </c>
      <c r="B7211" s="20">
        <v>0.82599999999999996</v>
      </c>
      <c r="C7211" s="19">
        <v>237168</v>
      </c>
      <c r="D7211" s="19">
        <v>30131.249110000001</v>
      </c>
      <c r="E7211" s="23">
        <v>0.341950539</v>
      </c>
      <c r="F7211" s="23">
        <v>0.242254096</v>
      </c>
      <c r="G7211" s="17">
        <v>0.78174121299999999</v>
      </c>
      <c r="H7211" s="17">
        <v>0.21825878700000001</v>
      </c>
      <c r="I7211" s="17">
        <v>0.98793174399999995</v>
      </c>
      <c r="J7211" s="17">
        <v>1.2E-2</v>
      </c>
      <c r="K7211" s="17">
        <v>2.8399999999999999E-5</v>
      </c>
    </row>
    <row r="7212" spans="1:11" x14ac:dyDescent="0.45">
      <c r="A7212" s="10" t="s">
        <v>61</v>
      </c>
      <c r="B7212" s="20">
        <v>0.82699999999999996</v>
      </c>
      <c r="C7212" s="19">
        <v>237465</v>
      </c>
      <c r="D7212" s="19">
        <v>30233.096590000001</v>
      </c>
      <c r="E7212" s="23">
        <v>0.34388854600000002</v>
      </c>
      <c r="F7212" s="23">
        <v>0.24286354199999999</v>
      </c>
      <c r="G7212" s="17">
        <v>0.781807845</v>
      </c>
      <c r="H7212" s="17">
        <v>0.218192155</v>
      </c>
      <c r="I7212" s="17">
        <v>0.98795732800000002</v>
      </c>
      <c r="J7212" s="17">
        <v>1.2E-2</v>
      </c>
      <c r="K7212" s="17">
        <v>2.83E-5</v>
      </c>
    </row>
    <row r="7213" spans="1:11" x14ac:dyDescent="0.45">
      <c r="A7213" s="10" t="s">
        <v>61</v>
      </c>
      <c r="B7213" s="20">
        <v>0.82799999999999996</v>
      </c>
      <c r="C7213" s="19">
        <v>237752</v>
      </c>
      <c r="D7213" s="19">
        <v>30331.961899999998</v>
      </c>
      <c r="E7213" s="23">
        <v>0.34498675200000001</v>
      </c>
      <c r="F7213" s="23">
        <v>0.24373303800000001</v>
      </c>
      <c r="G7213" s="17">
        <v>0.78177680900000002</v>
      </c>
      <c r="H7213" s="17">
        <v>0.21822319100000001</v>
      </c>
      <c r="I7213" s="17">
        <v>0.987974829</v>
      </c>
      <c r="J7213" s="17">
        <v>1.2E-2</v>
      </c>
      <c r="K7213" s="17">
        <v>2.83E-5</v>
      </c>
    </row>
    <row r="7214" spans="1:11" x14ac:dyDescent="0.45">
      <c r="A7214" s="10" t="s">
        <v>61</v>
      </c>
      <c r="B7214" s="20">
        <v>0.82899999999999996</v>
      </c>
      <c r="C7214" s="19">
        <v>238043</v>
      </c>
      <c r="D7214" s="19">
        <v>30432.61562</v>
      </c>
      <c r="E7214" s="23">
        <v>0.34667438299999997</v>
      </c>
      <c r="F7214" s="23">
        <v>0.24443330199999999</v>
      </c>
      <c r="G7214" s="17">
        <v>0.78168650200000001</v>
      </c>
      <c r="H7214" s="17">
        <v>0.21831349799999999</v>
      </c>
      <c r="I7214" s="17">
        <v>0.98799522500000003</v>
      </c>
      <c r="J7214" s="17">
        <v>1.2E-2</v>
      </c>
      <c r="K7214" s="17">
        <v>2.8200000000000001E-5</v>
      </c>
    </row>
    <row r="7215" spans="1:11" x14ac:dyDescent="0.45">
      <c r="A7215" s="10" t="s">
        <v>61</v>
      </c>
      <c r="B7215" s="20">
        <v>0.83</v>
      </c>
      <c r="C7215" s="19">
        <v>238329</v>
      </c>
      <c r="D7215" s="19">
        <v>30531.959449999998</v>
      </c>
      <c r="E7215" s="23">
        <v>0.34796142099999999</v>
      </c>
      <c r="F7215" s="23">
        <v>0.24505379899999999</v>
      </c>
      <c r="G7215" s="17">
        <v>0.78167575099999997</v>
      </c>
      <c r="H7215" s="17">
        <v>0.218324249</v>
      </c>
      <c r="I7215" s="17">
        <v>0.98801631599999995</v>
      </c>
      <c r="J7215" s="17">
        <v>1.2E-2</v>
      </c>
      <c r="K7215" s="17">
        <v>2.8200000000000001E-5</v>
      </c>
    </row>
    <row r="7216" spans="1:11" x14ac:dyDescent="0.45">
      <c r="A7216" s="10" t="s">
        <v>61</v>
      </c>
      <c r="B7216" s="20">
        <v>0.83099999999999996</v>
      </c>
      <c r="C7216" s="19">
        <v>238615</v>
      </c>
      <c r="D7216" s="19">
        <v>30631.664720000001</v>
      </c>
      <c r="E7216" s="23">
        <v>0.349303539</v>
      </c>
      <c r="F7216" s="23">
        <v>0.245905384</v>
      </c>
      <c r="G7216" s="17">
        <v>0.78157701700000004</v>
      </c>
      <c r="H7216" s="17">
        <v>0.21842298299999999</v>
      </c>
      <c r="I7216" s="17">
        <v>0.98803848400000005</v>
      </c>
      <c r="J7216" s="17">
        <v>1.1900000000000001E-2</v>
      </c>
      <c r="K7216" s="17">
        <v>2.8099999999999999E-5</v>
      </c>
    </row>
    <row r="7217" spans="1:11" x14ac:dyDescent="0.45">
      <c r="A7217" s="10" t="s">
        <v>61</v>
      </c>
      <c r="B7217" s="20">
        <v>0.83199999999999996</v>
      </c>
      <c r="C7217" s="19">
        <v>238894</v>
      </c>
      <c r="D7217" s="19">
        <v>30729.378980000001</v>
      </c>
      <c r="E7217" s="23">
        <v>0.35130502000000002</v>
      </c>
      <c r="F7217" s="23">
        <v>0.24665521900000001</v>
      </c>
      <c r="G7217" s="17">
        <v>0.78156002199999997</v>
      </c>
      <c r="H7217" s="17">
        <v>0.21843997800000001</v>
      </c>
      <c r="I7217" s="17">
        <v>0.98806130999999997</v>
      </c>
      <c r="J7217" s="17">
        <v>1.1900000000000001E-2</v>
      </c>
      <c r="K7217" s="17">
        <v>2.8099999999999999E-5</v>
      </c>
    </row>
    <row r="7218" spans="1:11" x14ac:dyDescent="0.45">
      <c r="A7218" s="10" t="s">
        <v>61</v>
      </c>
      <c r="B7218" s="20">
        <v>0.83299999999999996</v>
      </c>
      <c r="C7218" s="19">
        <v>239189</v>
      </c>
      <c r="D7218" s="19">
        <v>30833.289270000001</v>
      </c>
      <c r="E7218" s="23">
        <v>0.35321589199999998</v>
      </c>
      <c r="F7218" s="23">
        <v>0.247371438</v>
      </c>
      <c r="G7218" s="17">
        <v>0.78151587199999994</v>
      </c>
      <c r="H7218" s="17">
        <v>0.218484128</v>
      </c>
      <c r="I7218" s="17">
        <v>0.98805816199999996</v>
      </c>
      <c r="J7218" s="17">
        <v>1.1900000000000001E-2</v>
      </c>
      <c r="K7218" s="17">
        <v>2.8E-5</v>
      </c>
    </row>
    <row r="7219" spans="1:11" x14ac:dyDescent="0.45">
      <c r="A7219" s="10" t="s">
        <v>61</v>
      </c>
      <c r="B7219" s="20">
        <v>0.83399999999999996</v>
      </c>
      <c r="C7219" s="19">
        <v>239449</v>
      </c>
      <c r="D7219" s="19">
        <v>30925.221150000001</v>
      </c>
      <c r="E7219" s="23">
        <v>0.35404918600000002</v>
      </c>
      <c r="F7219" s="23">
        <v>0.24813080800000001</v>
      </c>
      <c r="G7219" s="17">
        <v>0.78146912300000004</v>
      </c>
      <c r="H7219" s="17">
        <v>0.21853087700000001</v>
      </c>
      <c r="I7219" s="17">
        <v>0.98807493800000001</v>
      </c>
      <c r="J7219" s="17">
        <v>1.1900000000000001E-2</v>
      </c>
      <c r="K7219" s="17">
        <v>2.8E-5</v>
      </c>
    </row>
    <row r="7220" spans="1:11" x14ac:dyDescent="0.45">
      <c r="A7220" s="10" t="s">
        <v>61</v>
      </c>
      <c r="B7220" s="20">
        <v>0.83499999999999996</v>
      </c>
      <c r="C7220" s="19">
        <v>239760</v>
      </c>
      <c r="D7220" s="19">
        <v>31035.55704</v>
      </c>
      <c r="E7220" s="23">
        <v>0.35585787200000002</v>
      </c>
      <c r="F7220" s="23">
        <v>0.248804307</v>
      </c>
      <c r="G7220" s="17">
        <v>0.78159826499999996</v>
      </c>
      <c r="H7220" s="17">
        <v>0.21840173500000001</v>
      </c>
      <c r="I7220" s="17">
        <v>0.98810268099999998</v>
      </c>
      <c r="J7220" s="17">
        <v>1.1900000000000001E-2</v>
      </c>
      <c r="K7220" s="17">
        <v>2.7900000000000001E-5</v>
      </c>
    </row>
    <row r="7221" spans="1:11" x14ac:dyDescent="0.45">
      <c r="A7221" s="10" t="s">
        <v>61</v>
      </c>
      <c r="B7221" s="20">
        <v>0.83599999999999997</v>
      </c>
      <c r="C7221" s="19">
        <v>240033</v>
      </c>
      <c r="D7221" s="19">
        <v>31132.91156</v>
      </c>
      <c r="E7221" s="23">
        <v>0.35710206</v>
      </c>
      <c r="F7221" s="23">
        <v>0.24962677</v>
      </c>
      <c r="G7221" s="17">
        <v>0.78150920899999998</v>
      </c>
      <c r="H7221" s="17">
        <v>0.21849079099999999</v>
      </c>
      <c r="I7221" s="17">
        <v>0.98812632099999997</v>
      </c>
      <c r="J7221" s="17">
        <v>1.18E-2</v>
      </c>
      <c r="K7221" s="17">
        <v>2.7900000000000001E-5</v>
      </c>
    </row>
    <row r="7222" spans="1:11" x14ac:dyDescent="0.45">
      <c r="A7222" s="10" t="s">
        <v>61</v>
      </c>
      <c r="B7222" s="20">
        <v>0.83699999999999997</v>
      </c>
      <c r="C7222" s="19">
        <v>240330</v>
      </c>
      <c r="D7222" s="19">
        <v>31239.15063</v>
      </c>
      <c r="E7222" s="23">
        <v>0.358732895</v>
      </c>
      <c r="F7222" s="23">
        <v>0.25035440599999997</v>
      </c>
      <c r="G7222" s="17">
        <v>0.78151292000000006</v>
      </c>
      <c r="H7222" s="17">
        <v>0.21848708</v>
      </c>
      <c r="I7222" s="17">
        <v>0.98813852499999999</v>
      </c>
      <c r="J7222" s="17">
        <v>1.18E-2</v>
      </c>
      <c r="K7222" s="17">
        <v>2.7800000000000001E-5</v>
      </c>
    </row>
    <row r="7223" spans="1:11" x14ac:dyDescent="0.45">
      <c r="A7223" s="10" t="s">
        <v>61</v>
      </c>
      <c r="B7223" s="20">
        <v>0.83799999999999997</v>
      </c>
      <c r="C7223" s="19">
        <v>240621</v>
      </c>
      <c r="D7223" s="19">
        <v>31343.720020000001</v>
      </c>
      <c r="E7223" s="23">
        <v>0.35972459699999998</v>
      </c>
      <c r="F7223" s="23">
        <v>0.25113286800000001</v>
      </c>
      <c r="G7223" s="17">
        <v>0.78165247400000004</v>
      </c>
      <c r="H7223" s="17">
        <v>0.21834752599999999</v>
      </c>
      <c r="I7223" s="17">
        <v>0.98816638899999998</v>
      </c>
      <c r="J7223" s="17">
        <v>1.18E-2</v>
      </c>
      <c r="K7223" s="17">
        <v>2.7699999999999999E-5</v>
      </c>
    </row>
    <row r="7224" spans="1:11" x14ac:dyDescent="0.45">
      <c r="A7224" s="10" t="s">
        <v>61</v>
      </c>
      <c r="B7224" s="20">
        <v>0.83899999999999997</v>
      </c>
      <c r="C7224" s="19">
        <v>240894</v>
      </c>
      <c r="D7224" s="19">
        <v>31442.214049999999</v>
      </c>
      <c r="E7224" s="23">
        <v>0.36179380799999999</v>
      </c>
      <c r="F7224" s="23">
        <v>0.251908189</v>
      </c>
      <c r="G7224" s="17">
        <v>0.78160103599999997</v>
      </c>
      <c r="H7224" s="17">
        <v>0.218398964</v>
      </c>
      <c r="I7224" s="17">
        <v>0.98818234400000005</v>
      </c>
      <c r="J7224" s="17">
        <v>1.18E-2</v>
      </c>
      <c r="K7224" s="17">
        <v>2.7699999999999999E-5</v>
      </c>
    </row>
    <row r="7225" spans="1:11" x14ac:dyDescent="0.45">
      <c r="A7225" s="10" t="s">
        <v>61</v>
      </c>
      <c r="B7225" s="20">
        <v>0.84</v>
      </c>
      <c r="C7225" s="19">
        <v>241195</v>
      </c>
      <c r="D7225" s="19">
        <v>31551.382430000001</v>
      </c>
      <c r="E7225" s="23">
        <v>0.36331335999999997</v>
      </c>
      <c r="F7225" s="23">
        <v>0.25264695999999998</v>
      </c>
      <c r="G7225" s="17">
        <v>0.78169945500000004</v>
      </c>
      <c r="H7225" s="17">
        <v>0.21830054500000001</v>
      </c>
      <c r="I7225" s="17">
        <v>0.98820644499999999</v>
      </c>
      <c r="J7225" s="17">
        <v>1.18E-2</v>
      </c>
      <c r="K7225" s="17">
        <v>2.76E-5</v>
      </c>
    </row>
    <row r="7226" spans="1:11" x14ac:dyDescent="0.45">
      <c r="A7226" s="10" t="s">
        <v>61</v>
      </c>
      <c r="B7226" s="20">
        <v>0.84099999999999997</v>
      </c>
      <c r="C7226" s="19">
        <v>241472</v>
      </c>
      <c r="D7226" s="19">
        <v>31652.284830000001</v>
      </c>
      <c r="E7226" s="23">
        <v>0.36518171300000002</v>
      </c>
      <c r="F7226" s="23">
        <v>0.253442732</v>
      </c>
      <c r="G7226" s="17">
        <v>0.78163099700000005</v>
      </c>
      <c r="H7226" s="17">
        <v>0.21836900300000001</v>
      </c>
      <c r="I7226" s="17">
        <v>0.98822373100000005</v>
      </c>
      <c r="J7226" s="17">
        <v>1.17E-2</v>
      </c>
      <c r="K7226" s="17">
        <v>2.76E-5</v>
      </c>
    </row>
    <row r="7227" spans="1:11" x14ac:dyDescent="0.45">
      <c r="A7227" s="10" t="s">
        <v>61</v>
      </c>
      <c r="B7227" s="20">
        <v>0.84199999999999997</v>
      </c>
      <c r="C7227" s="19">
        <v>241769</v>
      </c>
      <c r="D7227" s="19">
        <v>31761.055359999998</v>
      </c>
      <c r="E7227" s="23">
        <v>0.367229747</v>
      </c>
      <c r="F7227" s="23">
        <v>0.25421137700000002</v>
      </c>
      <c r="G7227" s="17">
        <v>0.78161799099999996</v>
      </c>
      <c r="H7227" s="17">
        <v>0.21838200899999999</v>
      </c>
      <c r="I7227" s="17">
        <v>0.98825265699999998</v>
      </c>
      <c r="J7227" s="17">
        <v>1.17E-2</v>
      </c>
      <c r="K7227" s="17">
        <v>2.7500000000000001E-5</v>
      </c>
    </row>
    <row r="7228" spans="1:11" x14ac:dyDescent="0.45">
      <c r="A7228" s="10" t="s">
        <v>61</v>
      </c>
      <c r="B7228" s="20">
        <v>0.84299999999999997</v>
      </c>
      <c r="C7228" s="19">
        <v>242054</v>
      </c>
      <c r="D7228" s="19">
        <v>31865.888060000001</v>
      </c>
      <c r="E7228" s="23">
        <v>0.36866584899999999</v>
      </c>
      <c r="F7228" s="23">
        <v>0.25501983700000003</v>
      </c>
      <c r="G7228" s="17">
        <v>0.781602452</v>
      </c>
      <c r="H7228" s="17">
        <v>0.218397548</v>
      </c>
      <c r="I7228" s="17">
        <v>0.98826935400000004</v>
      </c>
      <c r="J7228" s="17">
        <v>1.17E-2</v>
      </c>
      <c r="K7228" s="17">
        <v>2.7500000000000001E-5</v>
      </c>
    </row>
    <row r="7229" spans="1:11" x14ac:dyDescent="0.45">
      <c r="A7229" s="10" t="s">
        <v>61</v>
      </c>
      <c r="B7229" s="20">
        <v>0.84399999999999997</v>
      </c>
      <c r="C7229" s="19">
        <v>242336</v>
      </c>
      <c r="D7229" s="19">
        <v>31970.23259</v>
      </c>
      <c r="E7229" s="23">
        <v>0.371139726</v>
      </c>
      <c r="F7229" s="23">
        <v>0.25580820599999998</v>
      </c>
      <c r="G7229" s="17">
        <v>0.78160487899999997</v>
      </c>
      <c r="H7229" s="17">
        <v>0.218395121</v>
      </c>
      <c r="I7229" s="17">
        <v>0.98828695499999997</v>
      </c>
      <c r="J7229" s="17">
        <v>1.17E-2</v>
      </c>
      <c r="K7229" s="17">
        <v>2.7399999999999999E-5</v>
      </c>
    </row>
    <row r="7230" spans="1:11" x14ac:dyDescent="0.45">
      <c r="A7230" s="10" t="s">
        <v>61</v>
      </c>
      <c r="B7230" s="20">
        <v>0.84499999999999997</v>
      </c>
      <c r="C7230" s="19">
        <v>242611</v>
      </c>
      <c r="D7230" s="19">
        <v>32072.413550000001</v>
      </c>
      <c r="E7230" s="23">
        <v>0.37253879099999998</v>
      </c>
      <c r="F7230" s="23">
        <v>0.256489517</v>
      </c>
      <c r="G7230" s="17">
        <v>0.78158451200000001</v>
      </c>
      <c r="H7230" s="17">
        <v>0.21841548799999999</v>
      </c>
      <c r="I7230" s="17">
        <v>0.988296383</v>
      </c>
      <c r="J7230" s="17">
        <v>1.17E-2</v>
      </c>
      <c r="K7230" s="17">
        <v>2.7399999999999999E-5</v>
      </c>
    </row>
    <row r="7231" spans="1:11" x14ac:dyDescent="0.45">
      <c r="A7231" s="10" t="s">
        <v>61</v>
      </c>
      <c r="B7231" s="20">
        <v>0.84599999999999997</v>
      </c>
      <c r="C7231" s="19">
        <v>242901</v>
      </c>
      <c r="D7231" s="19">
        <v>32180.792140000001</v>
      </c>
      <c r="E7231" s="23">
        <v>0.37502752</v>
      </c>
      <c r="F7231" s="23">
        <v>0.25736937700000001</v>
      </c>
      <c r="G7231" s="17">
        <v>0.78145005599999995</v>
      </c>
      <c r="H7231" s="17">
        <v>0.218549944</v>
      </c>
      <c r="I7231" s="17">
        <v>0.98831289099999997</v>
      </c>
      <c r="J7231" s="17">
        <v>1.17E-2</v>
      </c>
      <c r="K7231" s="17">
        <v>2.73E-5</v>
      </c>
    </row>
    <row r="7232" spans="1:11" x14ac:dyDescent="0.45">
      <c r="A7232" s="10" t="s">
        <v>61</v>
      </c>
      <c r="B7232" s="20">
        <v>0.84699999999999998</v>
      </c>
      <c r="C7232" s="19">
        <v>243204</v>
      </c>
      <c r="D7232" s="19">
        <v>32294.64344</v>
      </c>
      <c r="E7232" s="23">
        <v>0.37695266199999999</v>
      </c>
      <c r="F7232" s="23">
        <v>0.25815619699999998</v>
      </c>
      <c r="G7232" s="17">
        <v>0.78156609300000002</v>
      </c>
      <c r="H7232" s="17">
        <v>0.21843390700000001</v>
      </c>
      <c r="I7232" s="17">
        <v>0.98834200800000005</v>
      </c>
      <c r="J7232" s="17">
        <v>1.1599999999999999E-2</v>
      </c>
      <c r="K7232" s="17">
        <v>2.72E-5</v>
      </c>
    </row>
    <row r="7233" spans="1:11" x14ac:dyDescent="0.45">
      <c r="A7233" s="10" t="s">
        <v>61</v>
      </c>
      <c r="B7233" s="20">
        <v>0.84799999999999998</v>
      </c>
      <c r="C7233" s="19">
        <v>243489</v>
      </c>
      <c r="D7233" s="19">
        <v>32402.41704</v>
      </c>
      <c r="E7233" s="23">
        <v>0.379254482</v>
      </c>
      <c r="F7233" s="23">
        <v>0.25889462200000002</v>
      </c>
      <c r="G7233" s="17">
        <v>0.78152195800000002</v>
      </c>
      <c r="H7233" s="17">
        <v>0.21847804200000001</v>
      </c>
      <c r="I7233" s="17">
        <v>0.98835729699999997</v>
      </c>
      <c r="J7233" s="17">
        <v>1.1599999999999999E-2</v>
      </c>
      <c r="K7233" s="17">
        <v>2.72E-5</v>
      </c>
    </row>
    <row r="7234" spans="1:11" x14ac:dyDescent="0.45">
      <c r="A7234" s="10" t="s">
        <v>61</v>
      </c>
      <c r="B7234" s="20">
        <v>0.84899999999999998</v>
      </c>
      <c r="C7234" s="19">
        <v>243774</v>
      </c>
      <c r="D7234" s="19">
        <v>32510.730609999999</v>
      </c>
      <c r="E7234" s="23">
        <v>0.38100094200000001</v>
      </c>
      <c r="F7234" s="23">
        <v>0.25986607499999997</v>
      </c>
      <c r="G7234" s="17">
        <v>0.78143280299999995</v>
      </c>
      <c r="H7234" s="17">
        <v>0.21856719699999999</v>
      </c>
      <c r="I7234" s="17">
        <v>0.98835568699999998</v>
      </c>
      <c r="J7234" s="17">
        <v>1.1599999999999999E-2</v>
      </c>
      <c r="K7234" s="17">
        <v>2.72E-5</v>
      </c>
    </row>
    <row r="7235" spans="1:11" x14ac:dyDescent="0.45">
      <c r="A7235" s="10" t="s">
        <v>61</v>
      </c>
      <c r="B7235" s="20">
        <v>0.85</v>
      </c>
      <c r="C7235" s="19">
        <v>244058</v>
      </c>
      <c r="D7235" s="19">
        <v>32619.30661</v>
      </c>
      <c r="E7235" s="23">
        <v>0.38369741400000001</v>
      </c>
      <c r="F7235" s="23">
        <v>0.26069070900000002</v>
      </c>
      <c r="G7235" s="17">
        <v>0.78137983600000005</v>
      </c>
      <c r="H7235" s="17">
        <v>0.21862016400000001</v>
      </c>
      <c r="I7235" s="17">
        <v>0.988357072</v>
      </c>
      <c r="J7235" s="17">
        <v>1.1599999999999999E-2</v>
      </c>
      <c r="K7235" s="17">
        <v>2.7100000000000001E-5</v>
      </c>
    </row>
    <row r="7236" spans="1:11" x14ac:dyDescent="0.45">
      <c r="A7236" s="10" t="s">
        <v>61</v>
      </c>
      <c r="B7236" s="20">
        <v>0.85099999999999998</v>
      </c>
      <c r="C7236" s="19">
        <v>244340</v>
      </c>
      <c r="D7236" s="19">
        <v>32727.799930000001</v>
      </c>
      <c r="E7236" s="23">
        <v>0.385607319</v>
      </c>
      <c r="F7236" s="23">
        <v>0.26149203900000001</v>
      </c>
      <c r="G7236" s="17">
        <v>0.78142751899999996</v>
      </c>
      <c r="H7236" s="17">
        <v>0.21857248100000001</v>
      </c>
      <c r="I7236" s="17">
        <v>0.98836892200000004</v>
      </c>
      <c r="J7236" s="17">
        <v>1.1599999999999999E-2</v>
      </c>
      <c r="K7236" s="17">
        <v>2.7100000000000001E-5</v>
      </c>
    </row>
    <row r="7237" spans="1:11" x14ac:dyDescent="0.45">
      <c r="A7237" s="10" t="s">
        <v>61</v>
      </c>
      <c r="B7237" s="20">
        <v>0.85199999999999998</v>
      </c>
      <c r="C7237" s="19">
        <v>244638</v>
      </c>
      <c r="D7237" s="19">
        <v>32843.141109999997</v>
      </c>
      <c r="E7237" s="23">
        <v>0.38821275199999999</v>
      </c>
      <c r="F7237" s="23">
        <v>0.26235163099999997</v>
      </c>
      <c r="G7237" s="17">
        <v>0.78141580600000005</v>
      </c>
      <c r="H7237" s="17">
        <v>0.21858419400000001</v>
      </c>
      <c r="I7237" s="17">
        <v>0.98838527200000004</v>
      </c>
      <c r="J7237" s="17">
        <v>1.1599999999999999E-2</v>
      </c>
      <c r="K7237" s="17">
        <v>2.6999999999999999E-5</v>
      </c>
    </row>
    <row r="7238" spans="1:11" x14ac:dyDescent="0.45">
      <c r="A7238" s="10" t="s">
        <v>61</v>
      </c>
      <c r="B7238" s="20">
        <v>0.85299999999999998</v>
      </c>
      <c r="C7238" s="19">
        <v>244916</v>
      </c>
      <c r="D7238" s="19">
        <v>32951.407189999998</v>
      </c>
      <c r="E7238" s="23">
        <v>0.39067732500000002</v>
      </c>
      <c r="F7238" s="23">
        <v>0.263217537</v>
      </c>
      <c r="G7238" s="17">
        <v>0.781423019</v>
      </c>
      <c r="H7238" s="17">
        <v>0.218576981</v>
      </c>
      <c r="I7238" s="17">
        <v>0.98840437400000003</v>
      </c>
      <c r="J7238" s="17">
        <v>1.1599999999999999E-2</v>
      </c>
      <c r="K7238" s="17">
        <v>2.6999999999999999E-5</v>
      </c>
    </row>
    <row r="7239" spans="1:11" x14ac:dyDescent="0.45">
      <c r="A7239" s="10" t="s">
        <v>61</v>
      </c>
      <c r="B7239" s="20">
        <v>0.85399999999999998</v>
      </c>
      <c r="C7239" s="19">
        <v>245209</v>
      </c>
      <c r="D7239" s="19">
        <v>33066.131220000003</v>
      </c>
      <c r="E7239" s="23">
        <v>0.392627112</v>
      </c>
      <c r="F7239" s="23">
        <v>0.26407202499999999</v>
      </c>
      <c r="G7239" s="17">
        <v>0.78138649100000002</v>
      </c>
      <c r="H7239" s="17">
        <v>0.21861350900000001</v>
      </c>
      <c r="I7239" s="17">
        <v>0.98842608399999998</v>
      </c>
      <c r="J7239" s="17">
        <v>1.15E-2</v>
      </c>
      <c r="K7239" s="17">
        <v>2.69E-5</v>
      </c>
    </row>
    <row r="7240" spans="1:11" x14ac:dyDescent="0.45">
      <c r="A7240" s="10" t="s">
        <v>61</v>
      </c>
      <c r="B7240" s="20">
        <v>0.85499999999999998</v>
      </c>
      <c r="C7240" s="19">
        <v>245494</v>
      </c>
      <c r="D7240" s="19">
        <v>33178.305</v>
      </c>
      <c r="E7240" s="23">
        <v>0.39445580600000002</v>
      </c>
      <c r="F7240" s="23">
        <v>0.264944083</v>
      </c>
      <c r="G7240" s="17">
        <v>0.78138365899999995</v>
      </c>
      <c r="H7240" s="17">
        <v>0.21861634099999999</v>
      </c>
      <c r="I7240" s="17">
        <v>0.98844509899999999</v>
      </c>
      <c r="J7240" s="17">
        <v>1.15E-2</v>
      </c>
      <c r="K7240" s="17">
        <v>2.69E-5</v>
      </c>
    </row>
    <row r="7241" spans="1:11" x14ac:dyDescent="0.45">
      <c r="A7241" s="10" t="s">
        <v>61</v>
      </c>
      <c r="B7241" s="20">
        <v>0.85599999999999998</v>
      </c>
      <c r="C7241" s="19">
        <v>245786</v>
      </c>
      <c r="D7241" s="19">
        <v>33293.717210000003</v>
      </c>
      <c r="E7241" s="23">
        <v>0.39637690599999997</v>
      </c>
      <c r="F7241" s="23">
        <v>0.26582735099999999</v>
      </c>
      <c r="G7241" s="17">
        <v>0.78137078599999998</v>
      </c>
      <c r="H7241" s="17">
        <v>0.21862921399999999</v>
      </c>
      <c r="I7241" s="17">
        <v>0.98846812100000003</v>
      </c>
      <c r="J7241" s="17">
        <v>1.15E-2</v>
      </c>
      <c r="K7241" s="17">
        <v>2.6800000000000001E-5</v>
      </c>
    </row>
    <row r="7242" spans="1:11" x14ac:dyDescent="0.45">
      <c r="A7242" s="10" t="s">
        <v>61</v>
      </c>
      <c r="B7242" s="20">
        <v>0.85699999999999998</v>
      </c>
      <c r="C7242" s="19">
        <v>246049</v>
      </c>
      <c r="D7242" s="19">
        <v>33398.305899999999</v>
      </c>
      <c r="E7242" s="23">
        <v>0.39865277399999999</v>
      </c>
      <c r="F7242" s="23">
        <v>0.26671099799999998</v>
      </c>
      <c r="G7242" s="17">
        <v>0.78146222899999995</v>
      </c>
      <c r="H7242" s="17">
        <v>0.21853777099999999</v>
      </c>
      <c r="I7242" s="17">
        <v>0.98848931500000004</v>
      </c>
      <c r="J7242" s="17">
        <v>1.15E-2</v>
      </c>
      <c r="K7242" s="17">
        <v>2.6800000000000001E-5</v>
      </c>
    </row>
    <row r="7243" spans="1:11" x14ac:dyDescent="0.45">
      <c r="A7243" s="10" t="s">
        <v>61</v>
      </c>
      <c r="B7243" s="20">
        <v>0.85799999999999998</v>
      </c>
      <c r="C7243" s="19">
        <v>246345</v>
      </c>
      <c r="D7243" s="19">
        <v>33516.476450000002</v>
      </c>
      <c r="E7243" s="23">
        <v>0.40052731899999999</v>
      </c>
      <c r="F7243" s="23">
        <v>0.26754507500000002</v>
      </c>
      <c r="G7243" s="17">
        <v>0.78133511899999997</v>
      </c>
      <c r="H7243" s="17">
        <v>0.21866488100000001</v>
      </c>
      <c r="I7243" s="17">
        <v>0.98850454799999998</v>
      </c>
      <c r="J7243" s="17">
        <v>1.15E-2</v>
      </c>
      <c r="K7243" s="17">
        <v>2.6699999999999998E-5</v>
      </c>
    </row>
    <row r="7244" spans="1:11" x14ac:dyDescent="0.45">
      <c r="A7244" s="10" t="s">
        <v>61</v>
      </c>
      <c r="B7244" s="20">
        <v>0.85899999999999999</v>
      </c>
      <c r="C7244" s="19">
        <v>246643</v>
      </c>
      <c r="D7244" s="19">
        <v>33636.15034</v>
      </c>
      <c r="E7244" s="23">
        <v>0.402571026</v>
      </c>
      <c r="F7244" s="23">
        <v>0.26844833200000001</v>
      </c>
      <c r="G7244" s="17">
        <v>0.78136821199999995</v>
      </c>
      <c r="H7244" s="17">
        <v>0.21863178799999999</v>
      </c>
      <c r="I7244" s="17">
        <v>0.98852868500000002</v>
      </c>
      <c r="J7244" s="17">
        <v>1.14E-2</v>
      </c>
      <c r="K7244" s="17">
        <v>2.6699999999999998E-5</v>
      </c>
    </row>
    <row r="7245" spans="1:11" x14ac:dyDescent="0.45">
      <c r="A7245" s="10" t="s">
        <v>61</v>
      </c>
      <c r="B7245" s="20">
        <v>0.86</v>
      </c>
      <c r="C7245" s="19">
        <v>246908</v>
      </c>
      <c r="D7245" s="19">
        <v>33743.08988</v>
      </c>
      <c r="E7245" s="23">
        <v>0.404855774</v>
      </c>
      <c r="F7245" s="23">
        <v>0.26939015100000002</v>
      </c>
      <c r="G7245" s="17">
        <v>0.78137605899999996</v>
      </c>
      <c r="H7245" s="17">
        <v>0.21862394099999999</v>
      </c>
      <c r="I7245" s="17">
        <v>0.98854725600000004</v>
      </c>
      <c r="J7245" s="17">
        <v>1.14E-2</v>
      </c>
      <c r="K7245" s="17">
        <v>2.6599999999999999E-5</v>
      </c>
    </row>
    <row r="7246" spans="1:11" x14ac:dyDescent="0.45">
      <c r="A7246" s="10" t="s">
        <v>61</v>
      </c>
      <c r="B7246" s="20">
        <v>0.86099999999999999</v>
      </c>
      <c r="C7246" s="19">
        <v>247220</v>
      </c>
      <c r="D7246" s="19">
        <v>33869.734579999997</v>
      </c>
      <c r="E7246" s="23">
        <v>0.40710523199999998</v>
      </c>
      <c r="F7246" s="23">
        <v>0.27023536199999998</v>
      </c>
      <c r="G7246" s="17">
        <v>0.78133646099999998</v>
      </c>
      <c r="H7246" s="17">
        <v>0.21866353899999999</v>
      </c>
      <c r="I7246" s="17">
        <v>0.98854446100000004</v>
      </c>
      <c r="J7246" s="17">
        <v>1.14E-2</v>
      </c>
      <c r="K7246" s="17">
        <v>2.6599999999999999E-5</v>
      </c>
    </row>
    <row r="7247" spans="1:11" x14ac:dyDescent="0.45">
      <c r="A7247" s="10" t="s">
        <v>61</v>
      </c>
      <c r="B7247" s="20">
        <v>0.86199999999999999</v>
      </c>
      <c r="C7247" s="19">
        <v>247504</v>
      </c>
      <c r="D7247" s="19">
        <v>33985.883900000001</v>
      </c>
      <c r="E7247" s="23">
        <v>0.41021444699999998</v>
      </c>
      <c r="F7247" s="23">
        <v>0.27120070099999999</v>
      </c>
      <c r="G7247" s="17">
        <v>0.78137727099999998</v>
      </c>
      <c r="H7247" s="17">
        <v>0.21862272899999999</v>
      </c>
      <c r="I7247" s="17">
        <v>0.98850990000000005</v>
      </c>
      <c r="J7247" s="17">
        <v>1.15E-2</v>
      </c>
      <c r="K7247" s="17">
        <v>2.6599999999999999E-5</v>
      </c>
    </row>
    <row r="7248" spans="1:11" x14ac:dyDescent="0.45">
      <c r="A7248" s="10" t="s">
        <v>61</v>
      </c>
      <c r="B7248" s="20">
        <v>0.86299999999999999</v>
      </c>
      <c r="C7248" s="19">
        <v>247784</v>
      </c>
      <c r="D7248" s="19">
        <v>34101.179300000003</v>
      </c>
      <c r="E7248" s="23">
        <v>0.41322524999999999</v>
      </c>
      <c r="F7248" s="23">
        <v>0.27212506199999997</v>
      </c>
      <c r="G7248" s="17">
        <v>0.78129742000000002</v>
      </c>
      <c r="H7248" s="17">
        <v>0.21870258000000001</v>
      </c>
      <c r="I7248" s="17">
        <v>0.98852082500000005</v>
      </c>
      <c r="J7248" s="17">
        <v>1.15E-2</v>
      </c>
      <c r="K7248" s="17">
        <v>2.65E-5</v>
      </c>
    </row>
    <row r="7249" spans="1:11" x14ac:dyDescent="0.45">
      <c r="A7249" s="10" t="s">
        <v>61</v>
      </c>
      <c r="B7249" s="20">
        <v>0.86399999999999999</v>
      </c>
      <c r="C7249" s="19">
        <v>248069</v>
      </c>
      <c r="D7249" s="19">
        <v>34219.169540000003</v>
      </c>
      <c r="E7249" s="23">
        <v>0.415310071</v>
      </c>
      <c r="F7249" s="23">
        <v>0.273034889</v>
      </c>
      <c r="G7249" s="17">
        <v>0.78134309400000002</v>
      </c>
      <c r="H7249" s="17">
        <v>0.21865690600000001</v>
      </c>
      <c r="I7249" s="17">
        <v>0.98853455499999998</v>
      </c>
      <c r="J7249" s="17">
        <v>1.14E-2</v>
      </c>
      <c r="K7249" s="17">
        <v>2.65E-5</v>
      </c>
    </row>
    <row r="7250" spans="1:11" x14ac:dyDescent="0.45">
      <c r="A7250" s="10" t="s">
        <v>61</v>
      </c>
      <c r="B7250" s="20">
        <v>0.86499999999999999</v>
      </c>
      <c r="C7250" s="19">
        <v>248367</v>
      </c>
      <c r="D7250" s="19">
        <v>34343.255360000003</v>
      </c>
      <c r="E7250" s="23">
        <v>0.41781895099999999</v>
      </c>
      <c r="F7250" s="23">
        <v>0.27397706700000002</v>
      </c>
      <c r="G7250" s="17">
        <v>0.78132763199999999</v>
      </c>
      <c r="H7250" s="17">
        <v>0.21867236800000001</v>
      </c>
      <c r="I7250" s="17">
        <v>0.98855753199999996</v>
      </c>
      <c r="J7250" s="17">
        <v>1.14E-2</v>
      </c>
      <c r="K7250" s="17">
        <v>2.6400000000000001E-5</v>
      </c>
    </row>
    <row r="7251" spans="1:11" x14ac:dyDescent="0.45">
      <c r="A7251" s="10" t="s">
        <v>61</v>
      </c>
      <c r="B7251" s="20">
        <v>0.86599999999999999</v>
      </c>
      <c r="C7251" s="19">
        <v>248640</v>
      </c>
      <c r="D7251" s="19">
        <v>34457.664140000001</v>
      </c>
      <c r="E7251" s="23">
        <v>0.42014269799999998</v>
      </c>
      <c r="F7251" s="23">
        <v>0.27493980299999998</v>
      </c>
      <c r="G7251" s="17">
        <v>0.78133043800000002</v>
      </c>
      <c r="H7251" s="17">
        <v>0.21866956200000001</v>
      </c>
      <c r="I7251" s="17">
        <v>0.98854125999999998</v>
      </c>
      <c r="J7251" s="17">
        <v>1.14E-2</v>
      </c>
      <c r="K7251" s="17">
        <v>2.6299999999999999E-5</v>
      </c>
    </row>
    <row r="7252" spans="1:11" x14ac:dyDescent="0.45">
      <c r="A7252" s="10" t="s">
        <v>61</v>
      </c>
      <c r="B7252" s="20">
        <v>0.86699999999999999</v>
      </c>
      <c r="C7252" s="19">
        <v>248939</v>
      </c>
      <c r="D7252" s="19">
        <v>34583.560700000002</v>
      </c>
      <c r="E7252" s="23">
        <v>0.42203017900000001</v>
      </c>
      <c r="F7252" s="23">
        <v>0.27585446299999999</v>
      </c>
      <c r="G7252" s="17">
        <v>0.78131590500000003</v>
      </c>
      <c r="H7252" s="17">
        <v>0.218684095</v>
      </c>
      <c r="I7252" s="17">
        <v>0.98856535499999998</v>
      </c>
      <c r="J7252" s="17">
        <v>1.14E-2</v>
      </c>
      <c r="K7252" s="17">
        <v>2.6299999999999999E-5</v>
      </c>
    </row>
    <row r="7253" spans="1:11" x14ac:dyDescent="0.45">
      <c r="A7253" s="10" t="s">
        <v>61</v>
      </c>
      <c r="B7253" s="20">
        <v>0.86799999999999999</v>
      </c>
      <c r="C7253" s="19">
        <v>249228</v>
      </c>
      <c r="D7253" s="19">
        <v>34705.809090000002</v>
      </c>
      <c r="E7253" s="23">
        <v>0.42405283300000002</v>
      </c>
      <c r="F7253" s="23">
        <v>0.276824968</v>
      </c>
      <c r="G7253" s="17">
        <v>0.78133275599999996</v>
      </c>
      <c r="H7253" s="17">
        <v>0.21866724400000001</v>
      </c>
      <c r="I7253" s="17">
        <v>0.98857969800000001</v>
      </c>
      <c r="J7253" s="17">
        <v>1.14E-2</v>
      </c>
      <c r="K7253" s="17">
        <v>2.62E-5</v>
      </c>
    </row>
    <row r="7254" spans="1:11" x14ac:dyDescent="0.45">
      <c r="A7254" s="10" t="s">
        <v>61</v>
      </c>
      <c r="B7254" s="20">
        <v>0.86899999999999999</v>
      </c>
      <c r="C7254" s="19">
        <v>249513</v>
      </c>
      <c r="D7254" s="19">
        <v>34827.054259999997</v>
      </c>
      <c r="E7254" s="23">
        <v>0.42647622800000001</v>
      </c>
      <c r="F7254" s="23">
        <v>0.27779674399999998</v>
      </c>
      <c r="G7254" s="17">
        <v>0.78113765599999996</v>
      </c>
      <c r="H7254" s="17">
        <v>0.21886234399999999</v>
      </c>
      <c r="I7254" s="17">
        <v>0.98859105300000005</v>
      </c>
      <c r="J7254" s="17">
        <v>1.14E-2</v>
      </c>
      <c r="K7254" s="17">
        <v>2.62E-5</v>
      </c>
    </row>
    <row r="7255" spans="1:11" x14ac:dyDescent="0.45">
      <c r="A7255" s="10" t="s">
        <v>61</v>
      </c>
      <c r="B7255" s="20">
        <v>0.87</v>
      </c>
      <c r="C7255" s="19">
        <v>249800</v>
      </c>
      <c r="D7255" s="19">
        <v>34949.771699999998</v>
      </c>
      <c r="E7255" s="23">
        <v>0.42863342500000001</v>
      </c>
      <c r="F7255" s="23">
        <v>0.27877871399999998</v>
      </c>
      <c r="G7255" s="17">
        <v>0.78113690999999996</v>
      </c>
      <c r="H7255" s="17">
        <v>0.21886309000000001</v>
      </c>
      <c r="I7255" s="17">
        <v>0.98860574199999995</v>
      </c>
      <c r="J7255" s="17">
        <v>1.14E-2</v>
      </c>
      <c r="K7255" s="17">
        <v>2.62E-5</v>
      </c>
    </row>
    <row r="7256" spans="1:11" x14ac:dyDescent="0.45">
      <c r="A7256" s="10" t="s">
        <v>61</v>
      </c>
      <c r="B7256" s="20">
        <v>0.871</v>
      </c>
      <c r="C7256" s="19">
        <v>250088</v>
      </c>
      <c r="D7256" s="19">
        <v>35073.557919999999</v>
      </c>
      <c r="E7256" s="23">
        <v>0.43068721500000001</v>
      </c>
      <c r="F7256" s="23">
        <v>0.27977147000000002</v>
      </c>
      <c r="G7256" s="17">
        <v>0.78108505800000005</v>
      </c>
      <c r="H7256" s="17">
        <v>0.218914942</v>
      </c>
      <c r="I7256" s="17">
        <v>0.988616838</v>
      </c>
      <c r="J7256" s="17">
        <v>1.14E-2</v>
      </c>
      <c r="K7256" s="17">
        <v>2.6100000000000001E-5</v>
      </c>
    </row>
    <row r="7257" spans="1:11" x14ac:dyDescent="0.45">
      <c r="A7257" s="10" t="s">
        <v>61</v>
      </c>
      <c r="B7257" s="20">
        <v>0.872</v>
      </c>
      <c r="C7257" s="19">
        <v>250366</v>
      </c>
      <c r="D7257" s="19">
        <v>35193.64776</v>
      </c>
      <c r="E7257" s="23">
        <v>0.43289794799999998</v>
      </c>
      <c r="F7257" s="23">
        <v>0.28072570699999999</v>
      </c>
      <c r="G7257" s="17">
        <v>0.78094869099999997</v>
      </c>
      <c r="H7257" s="17">
        <v>0.219051309</v>
      </c>
      <c r="I7257" s="17">
        <v>0.98863844000000001</v>
      </c>
      <c r="J7257" s="17">
        <v>1.1299999999999999E-2</v>
      </c>
      <c r="K7257" s="17">
        <v>2.6100000000000001E-5</v>
      </c>
    </row>
    <row r="7258" spans="1:11" x14ac:dyDescent="0.45">
      <c r="A7258" s="10" t="s">
        <v>61</v>
      </c>
      <c r="B7258" s="20">
        <v>0.873</v>
      </c>
      <c r="C7258" s="19">
        <v>250662</v>
      </c>
      <c r="D7258" s="19">
        <v>35322.258629999997</v>
      </c>
      <c r="E7258" s="23">
        <v>0.43640410600000001</v>
      </c>
      <c r="F7258" s="23">
        <v>0.28166878000000001</v>
      </c>
      <c r="G7258" s="17">
        <v>0.78082836600000005</v>
      </c>
      <c r="H7258" s="17">
        <v>0.219171634</v>
      </c>
      <c r="I7258" s="17">
        <v>0.98865759600000003</v>
      </c>
      <c r="J7258" s="17">
        <v>1.1299999999999999E-2</v>
      </c>
      <c r="K7258" s="17">
        <v>2.5999999999999998E-5</v>
      </c>
    </row>
    <row r="7259" spans="1:11" x14ac:dyDescent="0.45">
      <c r="A7259" s="10" t="s">
        <v>61</v>
      </c>
      <c r="B7259" s="20">
        <v>0.874</v>
      </c>
      <c r="C7259" s="19">
        <v>250937</v>
      </c>
      <c r="D7259" s="19">
        <v>35442.715539999997</v>
      </c>
      <c r="E7259" s="23">
        <v>0.439866904</v>
      </c>
      <c r="F7259" s="23">
        <v>0.28273696100000001</v>
      </c>
      <c r="G7259" s="17">
        <v>0.78069395900000005</v>
      </c>
      <c r="H7259" s="17">
        <v>0.21930604100000001</v>
      </c>
      <c r="I7259" s="17">
        <v>0.98867963199999997</v>
      </c>
      <c r="J7259" s="17">
        <v>1.1299999999999999E-2</v>
      </c>
      <c r="K7259" s="17">
        <v>2.5999999999999998E-5</v>
      </c>
    </row>
    <row r="7260" spans="1:11" x14ac:dyDescent="0.45">
      <c r="A7260" s="10" t="s">
        <v>61</v>
      </c>
      <c r="B7260" s="20">
        <v>0.875</v>
      </c>
      <c r="C7260" s="19">
        <v>251234</v>
      </c>
      <c r="D7260" s="19">
        <v>35573.651919999997</v>
      </c>
      <c r="E7260" s="23">
        <v>0.44218189099999999</v>
      </c>
      <c r="F7260" s="23">
        <v>0.28372931899999998</v>
      </c>
      <c r="G7260" s="17">
        <v>0.78082584399999999</v>
      </c>
      <c r="H7260" s="17">
        <v>0.21917415600000001</v>
      </c>
      <c r="I7260" s="17">
        <v>0.98869334900000005</v>
      </c>
      <c r="J7260" s="17">
        <v>1.1299999999999999E-2</v>
      </c>
      <c r="K7260" s="17">
        <v>2.5899999999999999E-5</v>
      </c>
    </row>
    <row r="7261" spans="1:11" x14ac:dyDescent="0.45">
      <c r="A7261" s="10" t="s">
        <v>61</v>
      </c>
      <c r="B7261" s="20">
        <v>0.876</v>
      </c>
      <c r="C7261" s="19">
        <v>251518</v>
      </c>
      <c r="D7261" s="19">
        <v>35699.533790000001</v>
      </c>
      <c r="E7261" s="23">
        <v>0.444155519</v>
      </c>
      <c r="F7261" s="23">
        <v>0.28477053200000002</v>
      </c>
      <c r="G7261" s="17">
        <v>0.78080296400000004</v>
      </c>
      <c r="H7261" s="17">
        <v>0.21919703600000001</v>
      </c>
      <c r="I7261" s="17">
        <v>0.988510844</v>
      </c>
      <c r="J7261" s="17">
        <v>1.15E-2</v>
      </c>
      <c r="K7261" s="17">
        <v>2.5899999999999999E-5</v>
      </c>
    </row>
    <row r="7262" spans="1:11" x14ac:dyDescent="0.45">
      <c r="A7262" s="10" t="s">
        <v>61</v>
      </c>
      <c r="B7262" s="20">
        <v>0.877</v>
      </c>
      <c r="C7262" s="19">
        <v>251806</v>
      </c>
      <c r="D7262" s="19">
        <v>35827.927230000001</v>
      </c>
      <c r="E7262" s="23">
        <v>0.44707159400000002</v>
      </c>
      <c r="F7262" s="23">
        <v>0.28579806299999999</v>
      </c>
      <c r="G7262" s="17">
        <v>0.78071610700000005</v>
      </c>
      <c r="H7262" s="17">
        <v>0.21928389300000001</v>
      </c>
      <c r="I7262" s="17">
        <v>0.98852931600000005</v>
      </c>
      <c r="J7262" s="17">
        <v>1.14E-2</v>
      </c>
      <c r="K7262" s="17">
        <v>2.58E-5</v>
      </c>
    </row>
    <row r="7263" spans="1:11" x14ac:dyDescent="0.45">
      <c r="A7263" s="10" t="s">
        <v>61</v>
      </c>
      <c r="B7263" s="20">
        <v>0.878</v>
      </c>
      <c r="C7263" s="19">
        <v>252096</v>
      </c>
      <c r="D7263" s="19">
        <v>35957.949350000003</v>
      </c>
      <c r="E7263" s="23">
        <v>0.44971255999999998</v>
      </c>
      <c r="F7263" s="23">
        <v>0.28678631100000002</v>
      </c>
      <c r="G7263" s="17">
        <v>0.78065895500000004</v>
      </c>
      <c r="H7263" s="17">
        <v>0.21934104500000001</v>
      </c>
      <c r="I7263" s="17">
        <v>0.98854799100000001</v>
      </c>
      <c r="J7263" s="17">
        <v>1.14E-2</v>
      </c>
      <c r="K7263" s="17">
        <v>2.58E-5</v>
      </c>
    </row>
    <row r="7264" spans="1:11" x14ac:dyDescent="0.45">
      <c r="A7264" s="10" t="s">
        <v>61</v>
      </c>
      <c r="B7264" s="20">
        <v>0.879</v>
      </c>
      <c r="C7264" s="19">
        <v>252381</v>
      </c>
      <c r="D7264" s="19">
        <v>36086.537880000003</v>
      </c>
      <c r="E7264" s="23">
        <v>0.45307310000000001</v>
      </c>
      <c r="F7264" s="23">
        <v>0.28785707100000002</v>
      </c>
      <c r="G7264" s="17">
        <v>0.780664947</v>
      </c>
      <c r="H7264" s="17">
        <v>0.219335053</v>
      </c>
      <c r="I7264" s="17">
        <v>0.98856014000000003</v>
      </c>
      <c r="J7264" s="17">
        <v>1.14E-2</v>
      </c>
      <c r="K7264" s="17">
        <v>2.5700000000000001E-5</v>
      </c>
    </row>
    <row r="7265" spans="1:11" x14ac:dyDescent="0.45">
      <c r="A7265" s="10" t="s">
        <v>61</v>
      </c>
      <c r="B7265" s="20">
        <v>0.88</v>
      </c>
      <c r="C7265" s="19">
        <v>252653</v>
      </c>
      <c r="D7265" s="19">
        <v>36210.178979999997</v>
      </c>
      <c r="E7265" s="23">
        <v>0.45618013499999999</v>
      </c>
      <c r="F7265" s="23">
        <v>0.28894050999999998</v>
      </c>
      <c r="G7265" s="17">
        <v>0.78058048000000002</v>
      </c>
      <c r="H7265" s="17">
        <v>0.21941952000000001</v>
      </c>
      <c r="I7265" s="17">
        <v>0.98858628900000001</v>
      </c>
      <c r="J7265" s="17">
        <v>1.14E-2</v>
      </c>
      <c r="K7265" s="17">
        <v>2.5700000000000001E-5</v>
      </c>
    </row>
    <row r="7266" spans="1:11" x14ac:dyDescent="0.45">
      <c r="A7266" s="10" t="s">
        <v>61</v>
      </c>
      <c r="B7266" s="20">
        <v>0.88100000000000001</v>
      </c>
      <c r="C7266" s="19">
        <v>252946</v>
      </c>
      <c r="D7266" s="19">
        <v>36344.167170000001</v>
      </c>
      <c r="E7266" s="23">
        <v>0.45894111199999998</v>
      </c>
      <c r="F7266" s="23">
        <v>0.28996068200000003</v>
      </c>
      <c r="G7266" s="17">
        <v>0.78063697399999998</v>
      </c>
      <c r="H7266" s="17">
        <v>0.21936302599999999</v>
      </c>
      <c r="I7266" s="17">
        <v>0.98859237799999999</v>
      </c>
      <c r="J7266" s="17">
        <v>1.14E-2</v>
      </c>
      <c r="K7266" s="17">
        <v>2.5599999999999999E-5</v>
      </c>
    </row>
    <row r="7267" spans="1:11" x14ac:dyDescent="0.45">
      <c r="A7267" s="10" t="s">
        <v>61</v>
      </c>
      <c r="B7267" s="20">
        <v>0.88200000000000001</v>
      </c>
      <c r="C7267" s="19">
        <v>253242</v>
      </c>
      <c r="D7267" s="19">
        <v>36480.715109999997</v>
      </c>
      <c r="E7267" s="23">
        <v>0.46273948300000001</v>
      </c>
      <c r="F7267" s="23">
        <v>0.29106257000000002</v>
      </c>
      <c r="G7267" s="17">
        <v>0.78071962800000005</v>
      </c>
      <c r="H7267" s="17">
        <v>0.219280372</v>
      </c>
      <c r="I7267" s="17">
        <v>0.98860606900000003</v>
      </c>
      <c r="J7267" s="17">
        <v>1.14E-2</v>
      </c>
      <c r="K7267" s="17">
        <v>2.5599999999999999E-5</v>
      </c>
    </row>
    <row r="7268" spans="1:11" x14ac:dyDescent="0.45">
      <c r="A7268" s="10" t="s">
        <v>61</v>
      </c>
      <c r="B7268" s="20">
        <v>0.88300000000000001</v>
      </c>
      <c r="C7268" s="19">
        <v>253499</v>
      </c>
      <c r="D7268" s="19">
        <v>36600.093009999997</v>
      </c>
      <c r="E7268" s="23">
        <v>0.46591993999999998</v>
      </c>
      <c r="F7268" s="23">
        <v>0.29217407200000001</v>
      </c>
      <c r="G7268" s="17">
        <v>0.78083937199999998</v>
      </c>
      <c r="H7268" s="17">
        <v>0.219160628</v>
      </c>
      <c r="I7268" s="17">
        <v>0.98861837500000005</v>
      </c>
      <c r="J7268" s="17">
        <v>1.14E-2</v>
      </c>
      <c r="K7268" s="17">
        <v>2.55E-5</v>
      </c>
    </row>
    <row r="7269" spans="1:11" x14ac:dyDescent="0.45">
      <c r="A7269" s="10" t="s">
        <v>61</v>
      </c>
      <c r="B7269" s="20">
        <v>0.88400000000000001</v>
      </c>
      <c r="C7269" s="19">
        <v>253814</v>
      </c>
      <c r="D7269" s="19">
        <v>36747.27061</v>
      </c>
      <c r="E7269" s="23">
        <v>0.46912046000000002</v>
      </c>
      <c r="F7269" s="23">
        <v>0.29319395399999998</v>
      </c>
      <c r="G7269" s="17">
        <v>0.78074101500000004</v>
      </c>
      <c r="H7269" s="17">
        <v>0.21925898499999999</v>
      </c>
      <c r="I7269" s="17">
        <v>0.98863966700000006</v>
      </c>
      <c r="J7269" s="17">
        <v>1.1299999999999999E-2</v>
      </c>
      <c r="K7269" s="17">
        <v>2.55E-5</v>
      </c>
    </row>
    <row r="7270" spans="1:11" x14ac:dyDescent="0.45">
      <c r="A7270" s="10" t="s">
        <v>61</v>
      </c>
      <c r="B7270" s="20">
        <v>0.88500000000000001</v>
      </c>
      <c r="C7270" s="19">
        <v>254101</v>
      </c>
      <c r="D7270" s="19">
        <v>36882.370340000001</v>
      </c>
      <c r="E7270" s="23">
        <v>0.47225347499999998</v>
      </c>
      <c r="F7270" s="23">
        <v>0.29437107400000001</v>
      </c>
      <c r="G7270" s="17">
        <v>0.78059511800000003</v>
      </c>
      <c r="H7270" s="17">
        <v>0.219404882</v>
      </c>
      <c r="I7270" s="17">
        <v>0.98864932800000005</v>
      </c>
      <c r="J7270" s="17">
        <v>1.1299999999999999E-2</v>
      </c>
      <c r="K7270" s="17">
        <v>2.5400000000000001E-5</v>
      </c>
    </row>
    <row r="7271" spans="1:11" x14ac:dyDescent="0.45">
      <c r="A7271" s="10" t="s">
        <v>61</v>
      </c>
      <c r="B7271" s="20">
        <v>0.88600000000000001</v>
      </c>
      <c r="C7271" s="19">
        <v>254366</v>
      </c>
      <c r="D7271" s="19">
        <v>37007.86335</v>
      </c>
      <c r="E7271" s="23">
        <v>0.47447160900000002</v>
      </c>
      <c r="F7271" s="23">
        <v>0.29548939699999999</v>
      </c>
      <c r="G7271" s="17">
        <v>0.78063892199999996</v>
      </c>
      <c r="H7271" s="17">
        <v>0.21936107799999999</v>
      </c>
      <c r="I7271" s="17">
        <v>0.98864688700000003</v>
      </c>
      <c r="J7271" s="17">
        <v>1.1299999999999999E-2</v>
      </c>
      <c r="K7271" s="17">
        <v>2.5400000000000001E-5</v>
      </c>
    </row>
    <row r="7272" spans="1:11" x14ac:dyDescent="0.45">
      <c r="A7272" s="10" t="s">
        <v>61</v>
      </c>
      <c r="B7272" s="20">
        <v>0.88700000000000001</v>
      </c>
      <c r="C7272" s="19">
        <v>254674</v>
      </c>
      <c r="D7272" s="19">
        <v>37154.590499999998</v>
      </c>
      <c r="E7272" s="23">
        <v>0.478522271</v>
      </c>
      <c r="F7272" s="23">
        <v>0.29657835500000002</v>
      </c>
      <c r="G7272" s="17">
        <v>0.78047228999999996</v>
      </c>
      <c r="H7272" s="17">
        <v>0.21952770999999999</v>
      </c>
      <c r="I7272" s="17">
        <v>0.98866277199999997</v>
      </c>
      <c r="J7272" s="17">
        <v>1.1299999999999999E-2</v>
      </c>
      <c r="K7272" s="17">
        <v>2.5400000000000001E-5</v>
      </c>
    </row>
    <row r="7273" spans="1:11" x14ac:dyDescent="0.45">
      <c r="A7273" s="10" t="s">
        <v>61</v>
      </c>
      <c r="B7273" s="20">
        <v>0.88800000000000001</v>
      </c>
      <c r="C7273" s="19">
        <v>254961</v>
      </c>
      <c r="D7273" s="19">
        <v>37292.274770000004</v>
      </c>
      <c r="E7273" s="23">
        <v>0.48162781599999999</v>
      </c>
      <c r="F7273" s="23">
        <v>0.29777042199999998</v>
      </c>
      <c r="G7273" s="17">
        <v>0.78038209800000002</v>
      </c>
      <c r="H7273" s="17">
        <v>0.219617902</v>
      </c>
      <c r="I7273" s="17">
        <v>0.98867617299999999</v>
      </c>
      <c r="J7273" s="17">
        <v>1.1299999999999999E-2</v>
      </c>
      <c r="K7273" s="17">
        <v>2.5299999999999998E-5</v>
      </c>
    </row>
    <row r="7274" spans="1:11" x14ac:dyDescent="0.45">
      <c r="A7274" s="10" t="s">
        <v>61</v>
      </c>
      <c r="B7274" s="20">
        <v>0.88900000000000001</v>
      </c>
      <c r="C7274" s="19">
        <v>255251</v>
      </c>
      <c r="D7274" s="19">
        <v>37432.428610000003</v>
      </c>
      <c r="E7274" s="23">
        <v>0.48469683499999999</v>
      </c>
      <c r="F7274" s="23">
        <v>0.29891477900000002</v>
      </c>
      <c r="G7274" s="17">
        <v>0.78025943099999995</v>
      </c>
      <c r="H7274" s="17">
        <v>0.219740569</v>
      </c>
      <c r="I7274" s="17">
        <v>0.98867450300000004</v>
      </c>
      <c r="J7274" s="17">
        <v>1.1299999999999999E-2</v>
      </c>
      <c r="K7274" s="17">
        <v>2.5299999999999998E-5</v>
      </c>
    </row>
    <row r="7275" spans="1:11" x14ac:dyDescent="0.45">
      <c r="A7275" s="10" t="s">
        <v>61</v>
      </c>
      <c r="B7275" s="20">
        <v>0.89</v>
      </c>
      <c r="C7275" s="19">
        <v>255530</v>
      </c>
      <c r="D7275" s="19">
        <v>37568.227319999998</v>
      </c>
      <c r="E7275" s="23">
        <v>0.488200737</v>
      </c>
      <c r="F7275" s="23">
        <v>0.30006153099999999</v>
      </c>
      <c r="G7275" s="17">
        <v>0.78021367399999997</v>
      </c>
      <c r="H7275" s="17">
        <v>0.219786326</v>
      </c>
      <c r="I7275" s="17">
        <v>0.98869445700000003</v>
      </c>
      <c r="J7275" s="17">
        <v>1.1299999999999999E-2</v>
      </c>
      <c r="K7275" s="17">
        <v>2.5199999999999999E-5</v>
      </c>
    </row>
    <row r="7276" spans="1:11" x14ac:dyDescent="0.45">
      <c r="A7276" s="10" t="s">
        <v>61</v>
      </c>
      <c r="B7276" s="20">
        <v>0.89100000000000001</v>
      </c>
      <c r="C7276" s="19">
        <v>255820</v>
      </c>
      <c r="D7276" s="19">
        <v>37710.215559999997</v>
      </c>
      <c r="E7276" s="23">
        <v>0.49130039199999997</v>
      </c>
      <c r="F7276" s="23">
        <v>0.30124962799999999</v>
      </c>
      <c r="G7276" s="17">
        <v>0.78011883400000004</v>
      </c>
      <c r="H7276" s="17">
        <v>0.21988116599999999</v>
      </c>
      <c r="I7276" s="17">
        <v>0.98869603299999997</v>
      </c>
      <c r="J7276" s="17">
        <v>1.1299999999999999E-2</v>
      </c>
      <c r="K7276" s="17">
        <v>2.5199999999999999E-5</v>
      </c>
    </row>
    <row r="7277" spans="1:11" x14ac:dyDescent="0.45">
      <c r="A7277" s="10" t="s">
        <v>61</v>
      </c>
      <c r="B7277" s="20">
        <v>0.89200000000000002</v>
      </c>
      <c r="C7277" s="19">
        <v>256111</v>
      </c>
      <c r="D7277" s="19">
        <v>37853.787750000003</v>
      </c>
      <c r="E7277" s="23">
        <v>0.49488997000000001</v>
      </c>
      <c r="F7277" s="23">
        <v>0.30237287600000001</v>
      </c>
      <c r="G7277" s="17">
        <v>0.78001725799999999</v>
      </c>
      <c r="H7277" s="17">
        <v>0.21998274200000001</v>
      </c>
      <c r="I7277" s="17">
        <v>0.98871657400000001</v>
      </c>
      <c r="J7277" s="17">
        <v>1.1299999999999999E-2</v>
      </c>
      <c r="K7277" s="17">
        <v>2.51E-5</v>
      </c>
    </row>
    <row r="7278" spans="1:11" x14ac:dyDescent="0.45">
      <c r="A7278" s="10" t="s">
        <v>61</v>
      </c>
      <c r="B7278" s="20">
        <v>0.89300000000000002</v>
      </c>
      <c r="C7278" s="19">
        <v>256362</v>
      </c>
      <c r="D7278" s="19">
        <v>37978.418570000002</v>
      </c>
      <c r="E7278" s="23">
        <v>0.49810635199999997</v>
      </c>
      <c r="F7278" s="23">
        <v>0.30363281800000003</v>
      </c>
      <c r="G7278" s="17">
        <v>0.77989717700000005</v>
      </c>
      <c r="H7278" s="17">
        <v>0.220102823</v>
      </c>
      <c r="I7278" s="17">
        <v>0.98870496600000002</v>
      </c>
      <c r="J7278" s="17">
        <v>1.1299999999999999E-2</v>
      </c>
      <c r="K7278" s="17">
        <v>2.51E-5</v>
      </c>
    </row>
    <row r="7279" spans="1:11" x14ac:dyDescent="0.45">
      <c r="A7279" s="10" t="s">
        <v>61</v>
      </c>
      <c r="B7279" s="20">
        <v>0.89400000000000002</v>
      </c>
      <c r="C7279" s="19">
        <v>256677</v>
      </c>
      <c r="D7279" s="19">
        <v>38135.54335</v>
      </c>
      <c r="E7279" s="23">
        <v>0.49954838200000001</v>
      </c>
      <c r="F7279" s="23">
        <v>0.30472127500000001</v>
      </c>
      <c r="G7279" s="17">
        <v>0.78001145400000005</v>
      </c>
      <c r="H7279" s="17">
        <v>0.21998854600000001</v>
      </c>
      <c r="I7279" s="17">
        <v>0.98872407299999998</v>
      </c>
      <c r="J7279" s="17">
        <v>1.1299999999999999E-2</v>
      </c>
      <c r="K7279" s="17">
        <v>2.51E-5</v>
      </c>
    </row>
    <row r="7280" spans="1:11" x14ac:dyDescent="0.45">
      <c r="A7280" s="10" t="s">
        <v>61</v>
      </c>
      <c r="B7280" s="20">
        <v>0.89500000000000002</v>
      </c>
      <c r="C7280" s="19">
        <v>256965</v>
      </c>
      <c r="D7280" s="19">
        <v>38279.821960000001</v>
      </c>
      <c r="E7280" s="23">
        <v>0.50220695800000004</v>
      </c>
      <c r="F7280" s="23">
        <v>0.30601630299999999</v>
      </c>
      <c r="G7280" s="17">
        <v>0.77992722699999995</v>
      </c>
      <c r="H7280" s="17">
        <v>0.220072773</v>
      </c>
      <c r="I7280" s="17">
        <v>0.98873736099999998</v>
      </c>
      <c r="J7280" s="17">
        <v>1.12E-2</v>
      </c>
      <c r="K7280" s="17">
        <v>2.5000000000000001E-5</v>
      </c>
    </row>
    <row r="7281" spans="1:11" x14ac:dyDescent="0.45">
      <c r="A7281" s="10" t="s">
        <v>61</v>
      </c>
      <c r="B7281" s="20">
        <v>0.89600000000000002</v>
      </c>
      <c r="C7281" s="19">
        <v>257251</v>
      </c>
      <c r="D7281" s="19">
        <v>38423.955130000002</v>
      </c>
      <c r="E7281" s="23">
        <v>0.50538065399999998</v>
      </c>
      <c r="F7281" s="23">
        <v>0.30722831699999997</v>
      </c>
      <c r="G7281" s="17">
        <v>0.77999308099999998</v>
      </c>
      <c r="H7281" s="17">
        <v>0.220006919</v>
      </c>
      <c r="I7281" s="17">
        <v>0.98875510300000002</v>
      </c>
      <c r="J7281" s="17">
        <v>1.12E-2</v>
      </c>
      <c r="K7281" s="17">
        <v>2.5000000000000001E-5</v>
      </c>
    </row>
    <row r="7282" spans="1:11" x14ac:dyDescent="0.45">
      <c r="A7282" s="10" t="s">
        <v>61</v>
      </c>
      <c r="B7282" s="20">
        <v>0.89700000000000002</v>
      </c>
      <c r="C7282" s="19">
        <v>257542</v>
      </c>
      <c r="D7282" s="19">
        <v>38571.645700000001</v>
      </c>
      <c r="E7282" s="23">
        <v>0.50945948299999999</v>
      </c>
      <c r="F7282" s="23">
        <v>0.30847608500000001</v>
      </c>
      <c r="G7282" s="17">
        <v>0.77994268899999997</v>
      </c>
      <c r="H7282" s="17">
        <v>0.22005731100000001</v>
      </c>
      <c r="I7282" s="17">
        <v>0.98876630799999998</v>
      </c>
      <c r="J7282" s="17">
        <v>1.12E-2</v>
      </c>
      <c r="K7282" s="17">
        <v>2.4899999999999999E-5</v>
      </c>
    </row>
    <row r="7283" spans="1:11" x14ac:dyDescent="0.45">
      <c r="A7283" s="10" t="s">
        <v>61</v>
      </c>
      <c r="B7283" s="20">
        <v>0.89800000000000002</v>
      </c>
      <c r="C7283" s="19">
        <v>257830</v>
      </c>
      <c r="D7283" s="19">
        <v>38719.176829999997</v>
      </c>
      <c r="E7283" s="23">
        <v>0.51525802099999995</v>
      </c>
      <c r="F7283" s="23">
        <v>0.30973250899999999</v>
      </c>
      <c r="G7283" s="17">
        <v>0.77996741999999997</v>
      </c>
      <c r="H7283" s="17">
        <v>0.22003258000000001</v>
      </c>
      <c r="I7283" s="17">
        <v>0.988785464</v>
      </c>
      <c r="J7283" s="17">
        <v>1.12E-2</v>
      </c>
      <c r="K7283" s="17">
        <v>2.4899999999999999E-5</v>
      </c>
    </row>
    <row r="7284" spans="1:11" x14ac:dyDescent="0.45">
      <c r="A7284" s="10" t="s">
        <v>61</v>
      </c>
      <c r="B7284" s="20">
        <v>0.89900000000000002</v>
      </c>
      <c r="C7284" s="19">
        <v>258112</v>
      </c>
      <c r="D7284" s="19">
        <v>38865.023150000001</v>
      </c>
      <c r="E7284" s="23">
        <v>0.51890401900000005</v>
      </c>
      <c r="F7284" s="23">
        <v>0.31101002700000002</v>
      </c>
      <c r="G7284" s="17">
        <v>0.77997148500000002</v>
      </c>
      <c r="H7284" s="17">
        <v>0.22002851500000001</v>
      </c>
      <c r="I7284" s="17">
        <v>0.98879583599999998</v>
      </c>
      <c r="J7284" s="17">
        <v>1.12E-2</v>
      </c>
      <c r="K7284" s="17">
        <v>2.4899999999999999E-5</v>
      </c>
    </row>
    <row r="7285" spans="1:11" x14ac:dyDescent="0.45">
      <c r="A7285" s="10" t="s">
        <v>61</v>
      </c>
      <c r="B7285" s="20">
        <v>0.9</v>
      </c>
      <c r="C7285" s="19">
        <v>258405</v>
      </c>
      <c r="D7285" s="19">
        <v>39017.477209999997</v>
      </c>
      <c r="E7285" s="23">
        <v>0.52204065300000002</v>
      </c>
      <c r="F7285" s="23">
        <v>0.31224581600000001</v>
      </c>
      <c r="G7285" s="17">
        <v>0.77989589999999998</v>
      </c>
      <c r="H7285" s="17">
        <v>0.2201041</v>
      </c>
      <c r="I7285" s="17">
        <v>0.98881447600000005</v>
      </c>
      <c r="J7285" s="17">
        <v>1.12E-2</v>
      </c>
      <c r="K7285" s="17">
        <v>2.48E-5</v>
      </c>
    </row>
    <row r="7286" spans="1:11" x14ac:dyDescent="0.45">
      <c r="A7286" s="10" t="s">
        <v>61</v>
      </c>
      <c r="B7286" s="20">
        <v>0.90100000000000002</v>
      </c>
      <c r="C7286" s="19">
        <v>258692</v>
      </c>
      <c r="D7286" s="19">
        <v>39167.950770000003</v>
      </c>
      <c r="E7286" s="23">
        <v>0.52653625400000004</v>
      </c>
      <c r="F7286" s="23">
        <v>0.31357091300000001</v>
      </c>
      <c r="G7286" s="17">
        <v>0.77981924499999999</v>
      </c>
      <c r="H7286" s="17">
        <v>0.22018075500000001</v>
      </c>
      <c r="I7286" s="17">
        <v>0.98881165699999995</v>
      </c>
      <c r="J7286" s="17">
        <v>1.12E-2</v>
      </c>
      <c r="K7286" s="17">
        <v>2.4700000000000001E-5</v>
      </c>
    </row>
    <row r="7287" spans="1:11" x14ac:dyDescent="0.45">
      <c r="A7287" s="10" t="s">
        <v>61</v>
      </c>
      <c r="B7287" s="20">
        <v>0.90200000000000002</v>
      </c>
      <c r="C7287" s="19">
        <v>258965</v>
      </c>
      <c r="D7287" s="19">
        <v>39312.343509999999</v>
      </c>
      <c r="E7287" s="23">
        <v>0.53054254999999995</v>
      </c>
      <c r="F7287" s="23">
        <v>0.31483472600000001</v>
      </c>
      <c r="G7287" s="17">
        <v>0.77976560500000003</v>
      </c>
      <c r="H7287" s="17">
        <v>0.220234395</v>
      </c>
      <c r="I7287" s="17">
        <v>0.98882453599999998</v>
      </c>
      <c r="J7287" s="17">
        <v>1.12E-2</v>
      </c>
      <c r="K7287" s="17">
        <v>2.4700000000000001E-5</v>
      </c>
    </row>
    <row r="7288" spans="1:11" x14ac:dyDescent="0.45">
      <c r="A7288" s="10" t="s">
        <v>61</v>
      </c>
      <c r="B7288" s="20">
        <v>0.90300000000000002</v>
      </c>
      <c r="C7288" s="19">
        <v>259265</v>
      </c>
      <c r="D7288" s="19">
        <v>39472.238400000002</v>
      </c>
      <c r="E7288" s="23">
        <v>0.534799107</v>
      </c>
      <c r="F7288" s="23">
        <v>0.31612722599999998</v>
      </c>
      <c r="G7288" s="17">
        <v>0.77970416399999998</v>
      </c>
      <c r="H7288" s="17">
        <v>0.22029583599999999</v>
      </c>
      <c r="I7288" s="17">
        <v>0.98884347699999997</v>
      </c>
      <c r="J7288" s="17">
        <v>1.11E-2</v>
      </c>
      <c r="K7288" s="17">
        <v>2.4700000000000001E-5</v>
      </c>
    </row>
    <row r="7289" spans="1:11" x14ac:dyDescent="0.45">
      <c r="A7289" s="10" t="s">
        <v>61</v>
      </c>
      <c r="B7289" s="20">
        <v>0.90400000000000003</v>
      </c>
      <c r="C7289" s="19">
        <v>259551</v>
      </c>
      <c r="D7289" s="19">
        <v>39625.686479999997</v>
      </c>
      <c r="E7289" s="23">
        <v>0.53909612600000001</v>
      </c>
      <c r="F7289" s="23">
        <v>0.31750294699999998</v>
      </c>
      <c r="G7289" s="17">
        <v>0.77965024199999999</v>
      </c>
      <c r="H7289" s="17">
        <v>0.22034975800000001</v>
      </c>
      <c r="I7289" s="17">
        <v>0.98886308199999995</v>
      </c>
      <c r="J7289" s="17">
        <v>1.11E-2</v>
      </c>
      <c r="K7289" s="17">
        <v>2.4600000000000002E-5</v>
      </c>
    </row>
    <row r="7290" spans="1:11" x14ac:dyDescent="0.45">
      <c r="A7290" s="10" t="s">
        <v>61</v>
      </c>
      <c r="B7290" s="20">
        <v>0.90500000000000003</v>
      </c>
      <c r="C7290" s="19">
        <v>259830</v>
      </c>
      <c r="D7290" s="19">
        <v>39776.626270000001</v>
      </c>
      <c r="E7290" s="23">
        <v>0.54253191000000001</v>
      </c>
      <c r="F7290" s="23">
        <v>0.31883620699999998</v>
      </c>
      <c r="G7290" s="17">
        <v>0.77964438300000005</v>
      </c>
      <c r="H7290" s="17">
        <v>0.220355617</v>
      </c>
      <c r="I7290" s="17">
        <v>0.98885827500000001</v>
      </c>
      <c r="J7290" s="17">
        <v>1.11E-2</v>
      </c>
      <c r="K7290" s="17">
        <v>2.4600000000000002E-5</v>
      </c>
    </row>
    <row r="7291" spans="1:11" x14ac:dyDescent="0.45">
      <c r="A7291" s="10" t="s">
        <v>61</v>
      </c>
      <c r="B7291" s="20">
        <v>0.90600000000000003</v>
      </c>
      <c r="C7291" s="19">
        <v>260126</v>
      </c>
      <c r="D7291" s="19">
        <v>39937.677349999998</v>
      </c>
      <c r="E7291" s="23">
        <v>0.54528982800000003</v>
      </c>
      <c r="F7291" s="23">
        <v>0.320177977</v>
      </c>
      <c r="G7291" s="17">
        <v>0.77961064999999996</v>
      </c>
      <c r="H7291" s="17">
        <v>0.22038935000000001</v>
      </c>
      <c r="I7291" s="17">
        <v>0.98881971800000001</v>
      </c>
      <c r="J7291" s="17">
        <v>1.12E-2</v>
      </c>
      <c r="K7291" s="17">
        <v>2.4499999999999999E-5</v>
      </c>
    </row>
    <row r="7292" spans="1:11" x14ac:dyDescent="0.45">
      <c r="A7292" s="10" t="s">
        <v>61</v>
      </c>
      <c r="B7292" s="20">
        <v>0.90700000000000003</v>
      </c>
      <c r="C7292" s="19">
        <v>260390</v>
      </c>
      <c r="D7292" s="19">
        <v>40082.107969999997</v>
      </c>
      <c r="E7292" s="23">
        <v>0.54852279599999998</v>
      </c>
      <c r="F7292" s="23">
        <v>0.32143145299999998</v>
      </c>
      <c r="G7292" s="17">
        <v>0.779519183</v>
      </c>
      <c r="H7292" s="17">
        <v>0.220480817</v>
      </c>
      <c r="I7292" s="17">
        <v>0.98879898099999997</v>
      </c>
      <c r="J7292" s="17">
        <v>1.12E-2</v>
      </c>
      <c r="K7292" s="17">
        <v>2.4499999999999999E-5</v>
      </c>
    </row>
    <row r="7293" spans="1:11" x14ac:dyDescent="0.45">
      <c r="A7293" s="10" t="s">
        <v>61</v>
      </c>
      <c r="B7293" s="20">
        <v>0.90800000000000003</v>
      </c>
      <c r="C7293" s="19">
        <v>260692</v>
      </c>
      <c r="D7293" s="19">
        <v>40248.193350000001</v>
      </c>
      <c r="E7293" s="23">
        <v>0.55216899500000005</v>
      </c>
      <c r="F7293" s="23">
        <v>0.32284897699999998</v>
      </c>
      <c r="G7293" s="17">
        <v>0.77949457600000005</v>
      </c>
      <c r="H7293" s="17">
        <v>0.22050542400000001</v>
      </c>
      <c r="I7293" s="17">
        <v>0.98879536499999998</v>
      </c>
      <c r="J7293" s="17">
        <v>1.12E-2</v>
      </c>
      <c r="K7293" s="17">
        <v>2.44E-5</v>
      </c>
    </row>
    <row r="7294" spans="1:11" x14ac:dyDescent="0.45">
      <c r="A7294" s="10" t="s">
        <v>61</v>
      </c>
      <c r="B7294" s="20">
        <v>0.90900000000000003</v>
      </c>
      <c r="C7294" s="19">
        <v>260982</v>
      </c>
      <c r="D7294" s="19">
        <v>40409.020700000001</v>
      </c>
      <c r="E7294" s="23">
        <v>0.55745247200000003</v>
      </c>
      <c r="F7294" s="23">
        <v>0.32428846</v>
      </c>
      <c r="G7294" s="17">
        <v>0.77939857899999998</v>
      </c>
      <c r="H7294" s="17">
        <v>0.22060142099999999</v>
      </c>
      <c r="I7294" s="17">
        <v>0.98881595899999997</v>
      </c>
      <c r="J7294" s="17">
        <v>1.12E-2</v>
      </c>
      <c r="K7294" s="17">
        <v>2.44E-5</v>
      </c>
    </row>
    <row r="7295" spans="1:11" x14ac:dyDescent="0.45">
      <c r="A7295" s="10" t="s">
        <v>61</v>
      </c>
      <c r="B7295" s="20">
        <v>0.91</v>
      </c>
      <c r="C7295" s="19">
        <v>261272</v>
      </c>
      <c r="D7295" s="19">
        <v>40571.009359999996</v>
      </c>
      <c r="E7295" s="23">
        <v>0.55966727500000002</v>
      </c>
      <c r="F7295" s="23">
        <v>0.32570765800000001</v>
      </c>
      <c r="G7295" s="17">
        <v>0.77930279599999996</v>
      </c>
      <c r="H7295" s="17">
        <v>0.22069720400000001</v>
      </c>
      <c r="I7295" s="17">
        <v>0.988803926</v>
      </c>
      <c r="J7295" s="17">
        <v>1.12E-2</v>
      </c>
      <c r="K7295" s="17">
        <v>2.44E-5</v>
      </c>
    </row>
    <row r="7296" spans="1:11" x14ac:dyDescent="0.45">
      <c r="A7296" s="10" t="s">
        <v>61</v>
      </c>
      <c r="B7296" s="20">
        <v>0.91100000000000003</v>
      </c>
      <c r="C7296" s="19">
        <v>261553</v>
      </c>
      <c r="D7296" s="19">
        <v>40729.295440000002</v>
      </c>
      <c r="E7296" s="23">
        <v>0.56573172999999999</v>
      </c>
      <c r="F7296" s="23">
        <v>0.32711623899999998</v>
      </c>
      <c r="G7296" s="17">
        <v>0.779276093</v>
      </c>
      <c r="H7296" s="17">
        <v>0.220723907</v>
      </c>
      <c r="I7296" s="17">
        <v>0.98881312200000004</v>
      </c>
      <c r="J7296" s="17">
        <v>1.12E-2</v>
      </c>
      <c r="K7296" s="17">
        <v>2.4300000000000001E-5</v>
      </c>
    </row>
    <row r="7297" spans="1:11" x14ac:dyDescent="0.45">
      <c r="A7297" s="10" t="s">
        <v>61</v>
      </c>
      <c r="B7297" s="20">
        <v>0.91200000000000003</v>
      </c>
      <c r="C7297" s="19">
        <v>261843</v>
      </c>
      <c r="D7297" s="19">
        <v>40894.076529999998</v>
      </c>
      <c r="E7297" s="23">
        <v>0.571096096</v>
      </c>
      <c r="F7297" s="23">
        <v>0.32853606699999999</v>
      </c>
      <c r="G7297" s="17">
        <v>0.77924939800000004</v>
      </c>
      <c r="H7297" s="17">
        <v>0.22075060199999999</v>
      </c>
      <c r="I7297" s="17">
        <v>0.98882716699999995</v>
      </c>
      <c r="J7297" s="17">
        <v>1.11E-2</v>
      </c>
      <c r="K7297" s="17">
        <v>2.4300000000000001E-5</v>
      </c>
    </row>
    <row r="7298" spans="1:11" x14ac:dyDescent="0.45">
      <c r="A7298" s="10" t="s">
        <v>61</v>
      </c>
      <c r="B7298" s="20">
        <v>0.91300000000000003</v>
      </c>
      <c r="C7298" s="19">
        <v>262132</v>
      </c>
      <c r="D7298" s="19">
        <v>41059.531560000003</v>
      </c>
      <c r="E7298" s="23">
        <v>0.57462608000000004</v>
      </c>
      <c r="F7298" s="23">
        <v>0.32998385200000002</v>
      </c>
      <c r="G7298" s="17">
        <v>0.77922191900000004</v>
      </c>
      <c r="H7298" s="17">
        <v>0.22077808099999999</v>
      </c>
      <c r="I7298" s="17">
        <v>0.98880513299999995</v>
      </c>
      <c r="J7298" s="17">
        <v>1.12E-2</v>
      </c>
      <c r="K7298" s="17">
        <v>2.4199999999999999E-5</v>
      </c>
    </row>
    <row r="7299" spans="1:11" x14ac:dyDescent="0.45">
      <c r="A7299" s="10" t="s">
        <v>61</v>
      </c>
      <c r="B7299" s="20">
        <v>0.91400000000000003</v>
      </c>
      <c r="C7299" s="19">
        <v>262420</v>
      </c>
      <c r="D7299" s="19">
        <v>41225.620909999998</v>
      </c>
      <c r="E7299" s="23">
        <v>0.57869621699999996</v>
      </c>
      <c r="F7299" s="23">
        <v>0.33145882100000001</v>
      </c>
      <c r="G7299" s="17">
        <v>0.77925462999999995</v>
      </c>
      <c r="H7299" s="17">
        <v>0.22074537</v>
      </c>
      <c r="I7299" s="17">
        <v>0.98880675699999998</v>
      </c>
      <c r="J7299" s="17">
        <v>1.12E-2</v>
      </c>
      <c r="K7299" s="17">
        <v>2.4199999999999999E-5</v>
      </c>
    </row>
    <row r="7300" spans="1:11" x14ac:dyDescent="0.45">
      <c r="A7300" s="10" t="s">
        <v>61</v>
      </c>
      <c r="B7300" s="20">
        <v>0.91500000000000004</v>
      </c>
      <c r="C7300" s="19">
        <v>262705</v>
      </c>
      <c r="D7300" s="19">
        <v>41391.208120000003</v>
      </c>
      <c r="E7300" s="23">
        <v>0.583136659</v>
      </c>
      <c r="F7300" s="23">
        <v>0.33293041899999998</v>
      </c>
      <c r="G7300" s="17">
        <v>0.77928094299999995</v>
      </c>
      <c r="H7300" s="17">
        <v>0.220719057</v>
      </c>
      <c r="I7300" s="17">
        <v>0.98882508300000005</v>
      </c>
      <c r="J7300" s="17">
        <v>1.12E-2</v>
      </c>
      <c r="K7300" s="17">
        <v>2.41E-5</v>
      </c>
    </row>
    <row r="7301" spans="1:11" x14ac:dyDescent="0.45">
      <c r="A7301" s="10" t="s">
        <v>61</v>
      </c>
      <c r="B7301" s="20">
        <v>0.91600000000000004</v>
      </c>
      <c r="C7301" s="19">
        <v>262975</v>
      </c>
      <c r="D7301" s="19">
        <v>41549.062740000001</v>
      </c>
      <c r="E7301" s="23">
        <v>0.58710278299999996</v>
      </c>
      <c r="F7301" s="23">
        <v>0.33423283300000001</v>
      </c>
      <c r="G7301" s="17">
        <v>0.77919954400000002</v>
      </c>
      <c r="H7301" s="17">
        <v>0.22080045600000001</v>
      </c>
      <c r="I7301" s="17">
        <v>0.98884099999999997</v>
      </c>
      <c r="J7301" s="17">
        <v>1.11E-2</v>
      </c>
      <c r="K7301" s="17">
        <v>2.41E-5</v>
      </c>
    </row>
    <row r="7302" spans="1:11" x14ac:dyDescent="0.45">
      <c r="A7302" s="10" t="s">
        <v>61</v>
      </c>
      <c r="B7302" s="20">
        <v>0.91700000000000004</v>
      </c>
      <c r="C7302" s="19">
        <v>263281</v>
      </c>
      <c r="D7302" s="19">
        <v>41729.549189999998</v>
      </c>
      <c r="E7302" s="23">
        <v>0.59187925399999997</v>
      </c>
      <c r="F7302" s="23">
        <v>0.33583137400000002</v>
      </c>
      <c r="G7302" s="17">
        <v>0.77929284700000001</v>
      </c>
      <c r="H7302" s="17">
        <v>0.22070715299999999</v>
      </c>
      <c r="I7302" s="17">
        <v>0.98886199900000005</v>
      </c>
      <c r="J7302" s="17">
        <v>1.11E-2</v>
      </c>
      <c r="K7302" s="17">
        <v>2.41E-5</v>
      </c>
    </row>
    <row r="7303" spans="1:11" x14ac:dyDescent="0.45">
      <c r="A7303" s="10" t="s">
        <v>61</v>
      </c>
      <c r="B7303" s="20">
        <v>0.91800000000000004</v>
      </c>
      <c r="C7303" s="19">
        <v>263567</v>
      </c>
      <c r="D7303" s="19">
        <v>41899.732190000002</v>
      </c>
      <c r="E7303" s="23">
        <v>0.597572769</v>
      </c>
      <c r="F7303" s="23">
        <v>0.33742003799999998</v>
      </c>
      <c r="G7303" s="17">
        <v>0.779160517</v>
      </c>
      <c r="H7303" s="17">
        <v>0.220839483</v>
      </c>
      <c r="I7303" s="17">
        <v>0.98888458099999998</v>
      </c>
      <c r="J7303" s="17">
        <v>1.11E-2</v>
      </c>
      <c r="K7303" s="17">
        <v>2.4000000000000001E-5</v>
      </c>
    </row>
    <row r="7304" spans="1:11" x14ac:dyDescent="0.45">
      <c r="A7304" s="10" t="s">
        <v>61</v>
      </c>
      <c r="B7304" s="20">
        <v>0.91900000000000004</v>
      </c>
      <c r="C7304" s="19">
        <v>263846</v>
      </c>
      <c r="D7304" s="19">
        <v>42066.713759999999</v>
      </c>
      <c r="E7304" s="23">
        <v>0.600745274</v>
      </c>
      <c r="F7304" s="23">
        <v>0.33895330000000001</v>
      </c>
      <c r="G7304" s="17">
        <v>0.77926138700000003</v>
      </c>
      <c r="H7304" s="17">
        <v>0.220738613</v>
      </c>
      <c r="I7304" s="17">
        <v>0.98890035899999995</v>
      </c>
      <c r="J7304" s="17">
        <v>1.11E-2</v>
      </c>
      <c r="K7304" s="17">
        <v>2.4000000000000001E-5</v>
      </c>
    </row>
    <row r="7305" spans="1:11" x14ac:dyDescent="0.45">
      <c r="A7305" s="10" t="s">
        <v>61</v>
      </c>
      <c r="B7305" s="20">
        <v>0.92</v>
      </c>
      <c r="C7305" s="19">
        <v>264129</v>
      </c>
      <c r="D7305" s="19">
        <v>42237.098250000003</v>
      </c>
      <c r="E7305" s="23">
        <v>0.60411177400000005</v>
      </c>
      <c r="F7305" s="23">
        <v>0.34047698999999998</v>
      </c>
      <c r="G7305" s="17">
        <v>0.77923287500000005</v>
      </c>
      <c r="H7305" s="17">
        <v>0.22076712500000001</v>
      </c>
      <c r="I7305" s="17">
        <v>0.98890291200000002</v>
      </c>
      <c r="J7305" s="17">
        <v>1.11E-2</v>
      </c>
      <c r="K7305" s="17">
        <v>2.3900000000000002E-5</v>
      </c>
    </row>
    <row r="7306" spans="1:11" x14ac:dyDescent="0.45">
      <c r="A7306" s="10" t="s">
        <v>61</v>
      </c>
      <c r="B7306" s="20">
        <v>0.92100000000000004</v>
      </c>
      <c r="C7306" s="19">
        <v>264428</v>
      </c>
      <c r="D7306" s="19">
        <v>42418.463730000003</v>
      </c>
      <c r="E7306" s="23">
        <v>0.60890469000000003</v>
      </c>
      <c r="F7306" s="23">
        <v>0.341962339</v>
      </c>
      <c r="G7306" s="17">
        <v>0.77921021999999995</v>
      </c>
      <c r="H7306" s="17">
        <v>0.22078977999999999</v>
      </c>
      <c r="I7306" s="17">
        <v>0.98890818999999996</v>
      </c>
      <c r="J7306" s="17">
        <v>1.11E-2</v>
      </c>
      <c r="K7306" s="17">
        <v>2.3900000000000002E-5</v>
      </c>
    </row>
    <row r="7307" spans="1:11" x14ac:dyDescent="0.45">
      <c r="A7307" s="10" t="s">
        <v>61</v>
      </c>
      <c r="B7307" s="20">
        <v>0.92200000000000004</v>
      </c>
      <c r="C7307" s="19">
        <v>264715</v>
      </c>
      <c r="D7307" s="19">
        <v>42594.26988</v>
      </c>
      <c r="E7307" s="23">
        <v>0.61559508100000004</v>
      </c>
      <c r="F7307" s="23">
        <v>0.343630518</v>
      </c>
      <c r="G7307" s="17">
        <v>0.77920027199999997</v>
      </c>
      <c r="H7307" s="17">
        <v>0.220799728</v>
      </c>
      <c r="I7307" s="17">
        <v>0.98891563299999996</v>
      </c>
      <c r="J7307" s="17">
        <v>1.11E-2</v>
      </c>
      <c r="K7307" s="17">
        <v>2.3799999999999999E-5</v>
      </c>
    </row>
    <row r="7308" spans="1:11" x14ac:dyDescent="0.45">
      <c r="A7308" s="10" t="s">
        <v>61</v>
      </c>
      <c r="B7308" s="20">
        <v>0.92300000000000004</v>
      </c>
      <c r="C7308" s="19">
        <v>264994</v>
      </c>
      <c r="D7308" s="19">
        <v>42767.061110000002</v>
      </c>
      <c r="E7308" s="23">
        <v>0.62282697399999998</v>
      </c>
      <c r="F7308" s="23">
        <v>0.34521024500000003</v>
      </c>
      <c r="G7308" s="17">
        <v>0.77912330100000005</v>
      </c>
      <c r="H7308" s="17">
        <v>0.22087669900000001</v>
      </c>
      <c r="I7308" s="17">
        <v>0.98893299599999995</v>
      </c>
      <c r="J7308" s="17">
        <v>1.0999999999999999E-2</v>
      </c>
      <c r="K7308" s="17">
        <v>2.3799999999999999E-5</v>
      </c>
    </row>
    <row r="7309" spans="1:11" x14ac:dyDescent="0.45">
      <c r="A7309" s="10" t="s">
        <v>61</v>
      </c>
      <c r="B7309" s="20">
        <v>0.92400000000000004</v>
      </c>
      <c r="C7309" s="19">
        <v>265282</v>
      </c>
      <c r="D7309" s="19">
        <v>42947.016779999998</v>
      </c>
      <c r="E7309" s="23">
        <v>0.62853643800000003</v>
      </c>
      <c r="F7309" s="23">
        <v>0.34675503099999999</v>
      </c>
      <c r="G7309" s="17">
        <v>0.77914068800000003</v>
      </c>
      <c r="H7309" s="17">
        <v>0.220859312</v>
      </c>
      <c r="I7309" s="17">
        <v>0.98894874099999996</v>
      </c>
      <c r="J7309" s="17">
        <v>1.0999999999999999E-2</v>
      </c>
      <c r="K7309" s="17">
        <v>2.3799999999999999E-5</v>
      </c>
    </row>
    <row r="7310" spans="1:11" x14ac:dyDescent="0.45">
      <c r="A7310" s="10" t="s">
        <v>61</v>
      </c>
      <c r="B7310" s="20">
        <v>0.92500000000000004</v>
      </c>
      <c r="C7310" s="19">
        <v>265561</v>
      </c>
      <c r="D7310" s="19">
        <v>43123.060680000002</v>
      </c>
      <c r="E7310" s="23">
        <v>0.63381430100000002</v>
      </c>
      <c r="F7310" s="23">
        <v>0.34839600500000001</v>
      </c>
      <c r="G7310" s="17">
        <v>0.77918067800000002</v>
      </c>
      <c r="H7310" s="17">
        <v>0.22081932200000001</v>
      </c>
      <c r="I7310" s="17">
        <v>0.988939613</v>
      </c>
      <c r="J7310" s="17">
        <v>1.0999999999999999E-2</v>
      </c>
      <c r="K7310" s="17">
        <v>2.37E-5</v>
      </c>
    </row>
    <row r="7311" spans="1:11" x14ac:dyDescent="0.45">
      <c r="A7311" s="10" t="s">
        <v>61</v>
      </c>
      <c r="B7311" s="20">
        <v>0.92600000000000005</v>
      </c>
      <c r="C7311" s="19">
        <v>265862</v>
      </c>
      <c r="D7311" s="19">
        <v>43314.56321</v>
      </c>
      <c r="E7311" s="23">
        <v>0.63897767699999997</v>
      </c>
      <c r="F7311" s="23">
        <v>0.35000324199999999</v>
      </c>
      <c r="G7311" s="17">
        <v>0.77914858099999995</v>
      </c>
      <c r="H7311" s="17">
        <v>0.22085141899999999</v>
      </c>
      <c r="I7311" s="17">
        <v>0.98895328900000001</v>
      </c>
      <c r="J7311" s="17">
        <v>1.0999999999999999E-2</v>
      </c>
      <c r="K7311" s="17">
        <v>2.37E-5</v>
      </c>
    </row>
    <row r="7312" spans="1:11" x14ac:dyDescent="0.45">
      <c r="A7312" s="10" t="s">
        <v>61</v>
      </c>
      <c r="B7312" s="20">
        <v>0.92700000000000005</v>
      </c>
      <c r="C7312" s="19">
        <v>266134</v>
      </c>
      <c r="D7312" s="19">
        <v>43489.192790000001</v>
      </c>
      <c r="E7312" s="23">
        <v>0.644870795</v>
      </c>
      <c r="F7312" s="23">
        <v>0.35174044599999998</v>
      </c>
      <c r="G7312" s="17">
        <v>0.77916012199999996</v>
      </c>
      <c r="H7312" s="17">
        <v>0.22083987799999999</v>
      </c>
      <c r="I7312" s="17">
        <v>0.98897073700000004</v>
      </c>
      <c r="J7312" s="17">
        <v>1.0999999999999999E-2</v>
      </c>
      <c r="K7312" s="17">
        <v>2.3600000000000001E-5</v>
      </c>
    </row>
    <row r="7313" spans="1:11" x14ac:dyDescent="0.45">
      <c r="A7313" s="10" t="s">
        <v>61</v>
      </c>
      <c r="B7313" s="20">
        <v>0.92800000000000005</v>
      </c>
      <c r="C7313" s="19">
        <v>266434</v>
      </c>
      <c r="D7313" s="19">
        <v>43683.382839999998</v>
      </c>
      <c r="E7313" s="23">
        <v>0.650308883</v>
      </c>
      <c r="F7313" s="23">
        <v>0.35340554400000002</v>
      </c>
      <c r="G7313" s="17">
        <v>0.779082249</v>
      </c>
      <c r="H7313" s="17">
        <v>0.220917751</v>
      </c>
      <c r="I7313" s="17">
        <v>0.98898140099999998</v>
      </c>
      <c r="J7313" s="17">
        <v>1.0999999999999999E-2</v>
      </c>
      <c r="K7313" s="17">
        <v>2.3600000000000001E-5</v>
      </c>
    </row>
    <row r="7314" spans="1:11" x14ac:dyDescent="0.45">
      <c r="A7314" s="10" t="s">
        <v>61</v>
      </c>
      <c r="B7314" s="20">
        <v>0.92900000000000005</v>
      </c>
      <c r="C7314" s="19">
        <v>266722</v>
      </c>
      <c r="D7314" s="19">
        <v>43871.373090000001</v>
      </c>
      <c r="E7314" s="23">
        <v>0.65485693</v>
      </c>
      <c r="F7314" s="23">
        <v>0.35517068000000002</v>
      </c>
      <c r="G7314" s="17">
        <v>0.77904334900000005</v>
      </c>
      <c r="H7314" s="17">
        <v>0.220956651</v>
      </c>
      <c r="I7314" s="17">
        <v>0.98896910299999996</v>
      </c>
      <c r="J7314" s="17">
        <v>1.0999999999999999E-2</v>
      </c>
      <c r="K7314" s="17">
        <v>2.3600000000000001E-5</v>
      </c>
    </row>
    <row r="7315" spans="1:11" x14ac:dyDescent="0.45">
      <c r="A7315" s="10" t="s">
        <v>61</v>
      </c>
      <c r="B7315" s="20">
        <v>0.93</v>
      </c>
      <c r="C7315" s="19">
        <v>267004</v>
      </c>
      <c r="D7315" s="19">
        <v>44057.058620000003</v>
      </c>
      <c r="E7315" s="23">
        <v>0.66074941399999998</v>
      </c>
      <c r="F7315" s="23">
        <v>0.35689855399999998</v>
      </c>
      <c r="G7315" s="17">
        <v>0.77902952800000003</v>
      </c>
      <c r="H7315" s="17">
        <v>0.220970472</v>
      </c>
      <c r="I7315" s="17">
        <v>0.98899006</v>
      </c>
      <c r="J7315" s="17">
        <v>1.0999999999999999E-2</v>
      </c>
      <c r="K7315" s="17">
        <v>2.3499999999999999E-5</v>
      </c>
    </row>
    <row r="7316" spans="1:11" x14ac:dyDescent="0.45">
      <c r="A7316" s="10" t="s">
        <v>61</v>
      </c>
      <c r="B7316" s="20">
        <v>0.93100000000000005</v>
      </c>
      <c r="C7316" s="19">
        <v>267295</v>
      </c>
      <c r="D7316" s="19">
        <v>44250.140140000003</v>
      </c>
      <c r="E7316" s="23">
        <v>0.667208091</v>
      </c>
      <c r="F7316" s="23">
        <v>0.35861713299999998</v>
      </c>
      <c r="G7316" s="17">
        <v>0.77894461199999998</v>
      </c>
      <c r="H7316" s="17">
        <v>0.22105538799999999</v>
      </c>
      <c r="I7316" s="17">
        <v>0.98897877599999995</v>
      </c>
      <c r="J7316" s="17">
        <v>1.0999999999999999E-2</v>
      </c>
      <c r="K7316" s="17">
        <v>2.3499999999999999E-5</v>
      </c>
    </row>
    <row r="7317" spans="1:11" x14ac:dyDescent="0.45">
      <c r="A7317" s="10" t="s">
        <v>61</v>
      </c>
      <c r="B7317" s="20">
        <v>0.93200000000000005</v>
      </c>
      <c r="C7317" s="19">
        <v>267583</v>
      </c>
      <c r="D7317" s="19">
        <v>44443.480380000001</v>
      </c>
      <c r="E7317" s="23">
        <v>0.67430521099999996</v>
      </c>
      <c r="F7317" s="23">
        <v>0.36039967899999997</v>
      </c>
      <c r="G7317" s="17">
        <v>0.778905984</v>
      </c>
      <c r="H7317" s="17">
        <v>0.221094016</v>
      </c>
      <c r="I7317" s="17">
        <v>0.98898851399999999</v>
      </c>
      <c r="J7317" s="17">
        <v>1.0999999999999999E-2</v>
      </c>
      <c r="K7317" s="17">
        <v>2.3499999999999999E-5</v>
      </c>
    </row>
    <row r="7318" spans="1:11" x14ac:dyDescent="0.45">
      <c r="A7318" s="10" t="s">
        <v>61</v>
      </c>
      <c r="B7318" s="20">
        <v>0.93300000000000005</v>
      </c>
      <c r="C7318" s="19">
        <v>267867</v>
      </c>
      <c r="D7318" s="19">
        <v>44636.183319999996</v>
      </c>
      <c r="E7318" s="23">
        <v>0.68276153299999998</v>
      </c>
      <c r="F7318" s="23">
        <v>0.36218613799999999</v>
      </c>
      <c r="G7318" s="17">
        <v>0.77883427199999999</v>
      </c>
      <c r="H7318" s="17">
        <v>0.22116572800000001</v>
      </c>
      <c r="I7318" s="17">
        <v>0.98899176700000002</v>
      </c>
      <c r="J7318" s="17">
        <v>1.0999999999999999E-2</v>
      </c>
      <c r="K7318" s="17">
        <v>2.34E-5</v>
      </c>
    </row>
    <row r="7319" spans="1:11" x14ac:dyDescent="0.45">
      <c r="A7319" s="10" t="s">
        <v>61</v>
      </c>
      <c r="B7319" s="20">
        <v>0.93400000000000005</v>
      </c>
      <c r="C7319" s="19">
        <v>268151</v>
      </c>
      <c r="D7319" s="19">
        <v>44831.454969999999</v>
      </c>
      <c r="E7319" s="23">
        <v>0.691015351</v>
      </c>
      <c r="F7319" s="23">
        <v>0.363970882</v>
      </c>
      <c r="G7319" s="17">
        <v>0.77872914900000001</v>
      </c>
      <c r="H7319" s="17">
        <v>0.22127085099999999</v>
      </c>
      <c r="I7319" s="17">
        <v>0.98899834799999997</v>
      </c>
      <c r="J7319" s="17">
        <v>1.0999999999999999E-2</v>
      </c>
      <c r="K7319" s="17">
        <v>2.34E-5</v>
      </c>
    </row>
    <row r="7320" spans="1:11" x14ac:dyDescent="0.45">
      <c r="A7320" s="10" t="s">
        <v>61</v>
      </c>
      <c r="B7320" s="20">
        <v>0.93500000000000005</v>
      </c>
      <c r="C7320" s="19">
        <v>268443</v>
      </c>
      <c r="D7320" s="19">
        <v>45034.367720000002</v>
      </c>
      <c r="E7320" s="23">
        <v>0.69846265399999996</v>
      </c>
      <c r="F7320" s="23">
        <v>0.36582823199999998</v>
      </c>
      <c r="G7320" s="17">
        <v>0.77878357799999998</v>
      </c>
      <c r="H7320" s="17">
        <v>0.221216422</v>
      </c>
      <c r="I7320" s="17">
        <v>0.98901397899999999</v>
      </c>
      <c r="J7320" s="17">
        <v>1.0999999999999999E-2</v>
      </c>
      <c r="K7320" s="17">
        <v>2.3300000000000001E-5</v>
      </c>
    </row>
    <row r="7321" spans="1:11" x14ac:dyDescent="0.45">
      <c r="A7321" s="10" t="s">
        <v>61</v>
      </c>
      <c r="B7321" s="20">
        <v>0.93600000000000005</v>
      </c>
      <c r="C7321" s="19">
        <v>268724</v>
      </c>
      <c r="D7321" s="19">
        <v>45232.074489999999</v>
      </c>
      <c r="E7321" s="23">
        <v>0.70837382000000004</v>
      </c>
      <c r="F7321" s="23">
        <v>0.36774420800000002</v>
      </c>
      <c r="G7321" s="17">
        <v>0.77881394999999998</v>
      </c>
      <c r="H7321" s="17">
        <v>0.22118605</v>
      </c>
      <c r="I7321" s="17">
        <v>0.98898522</v>
      </c>
      <c r="J7321" s="17">
        <v>1.0999999999999999E-2</v>
      </c>
      <c r="K7321" s="17">
        <v>2.3300000000000001E-5</v>
      </c>
    </row>
    <row r="7322" spans="1:11" x14ac:dyDescent="0.45">
      <c r="A7322" s="10" t="s">
        <v>61</v>
      </c>
      <c r="B7322" s="20">
        <v>0.93700000000000006</v>
      </c>
      <c r="C7322" s="19">
        <v>269002</v>
      </c>
      <c r="D7322" s="19">
        <v>45429.953110000002</v>
      </c>
      <c r="E7322" s="23">
        <v>0.71537645400000005</v>
      </c>
      <c r="F7322" s="23">
        <v>0.369614938</v>
      </c>
      <c r="G7322" s="17">
        <v>0.77876000899999998</v>
      </c>
      <c r="H7322" s="17">
        <v>0.221239991</v>
      </c>
      <c r="I7322" s="17">
        <v>0.98898125400000003</v>
      </c>
      <c r="J7322" s="17">
        <v>1.0999999999999999E-2</v>
      </c>
      <c r="K7322" s="17">
        <v>2.3300000000000001E-5</v>
      </c>
    </row>
    <row r="7323" spans="1:11" x14ac:dyDescent="0.45">
      <c r="A7323" s="10" t="s">
        <v>61</v>
      </c>
      <c r="B7323" s="20">
        <v>0.93799999999999994</v>
      </c>
      <c r="C7323" s="19">
        <v>269300</v>
      </c>
      <c r="D7323" s="19">
        <v>45644.25963</v>
      </c>
      <c r="E7323" s="23">
        <v>0.72434938999999998</v>
      </c>
      <c r="F7323" s="23">
        <v>0.37134231000000001</v>
      </c>
      <c r="G7323" s="17">
        <v>0.778733754</v>
      </c>
      <c r="H7323" s="17">
        <v>0.221266246</v>
      </c>
      <c r="I7323" s="17">
        <v>0.98899836399999996</v>
      </c>
      <c r="J7323" s="17">
        <v>1.0999999999999999E-2</v>
      </c>
      <c r="K7323" s="17">
        <v>2.3200000000000001E-5</v>
      </c>
    </row>
    <row r="7324" spans="1:11" x14ac:dyDescent="0.45">
      <c r="A7324" s="10" t="s">
        <v>61</v>
      </c>
      <c r="B7324" s="20">
        <v>0.93899999999999995</v>
      </c>
      <c r="C7324" s="19">
        <v>269590</v>
      </c>
      <c r="D7324" s="19">
        <v>45855.504860000001</v>
      </c>
      <c r="E7324" s="23">
        <v>0.73441242399999995</v>
      </c>
      <c r="F7324" s="23">
        <v>0.37353244299999999</v>
      </c>
      <c r="G7324" s="17">
        <v>0.77875662999999995</v>
      </c>
      <c r="H7324" s="17">
        <v>0.22124336999999999</v>
      </c>
      <c r="I7324" s="17">
        <v>0.98897429299999995</v>
      </c>
      <c r="J7324" s="17">
        <v>1.0999999999999999E-2</v>
      </c>
      <c r="K7324" s="17">
        <v>2.3200000000000001E-5</v>
      </c>
    </row>
    <row r="7325" spans="1:11" x14ac:dyDescent="0.45">
      <c r="A7325" s="10" t="s">
        <v>61</v>
      </c>
      <c r="B7325" s="20">
        <v>0.94</v>
      </c>
      <c r="C7325" s="19">
        <v>269877</v>
      </c>
      <c r="D7325" s="19">
        <v>46067.830070000004</v>
      </c>
      <c r="E7325" s="23">
        <v>0.744295241</v>
      </c>
      <c r="F7325" s="23">
        <v>0.375554206</v>
      </c>
      <c r="G7325" s="17">
        <v>0.778651015</v>
      </c>
      <c r="H7325" s="17">
        <v>0.221348985</v>
      </c>
      <c r="I7325" s="17">
        <v>0.98898086799999996</v>
      </c>
      <c r="J7325" s="17">
        <v>1.0999999999999999E-2</v>
      </c>
      <c r="K7325" s="17">
        <v>2.3200000000000001E-5</v>
      </c>
    </row>
    <row r="7326" spans="1:11" x14ac:dyDescent="0.45">
      <c r="A7326" s="10" t="s">
        <v>61</v>
      </c>
      <c r="B7326" s="20">
        <v>0.94099999999999995</v>
      </c>
      <c r="C7326" s="19">
        <v>270161</v>
      </c>
      <c r="D7326" s="19">
        <v>46280.490030000001</v>
      </c>
      <c r="E7326" s="23">
        <v>0.75482756200000001</v>
      </c>
      <c r="F7326" s="23">
        <v>0.37747615200000001</v>
      </c>
      <c r="G7326" s="17">
        <v>0.77865421000000001</v>
      </c>
      <c r="H7326" s="17">
        <v>0.22134578999999999</v>
      </c>
      <c r="I7326" s="17">
        <v>0.98898583600000001</v>
      </c>
      <c r="J7326" s="17">
        <v>1.0999999999999999E-2</v>
      </c>
      <c r="K7326" s="17">
        <v>2.3099999999999999E-5</v>
      </c>
    </row>
    <row r="7327" spans="1:11" x14ac:dyDescent="0.45">
      <c r="A7327" s="10" t="s">
        <v>61</v>
      </c>
      <c r="B7327" s="20">
        <v>0.94199999999999995</v>
      </c>
      <c r="C7327" s="19">
        <v>270451</v>
      </c>
      <c r="D7327" s="19">
        <v>46500.419240000003</v>
      </c>
      <c r="E7327" s="23">
        <v>0.76290031700000005</v>
      </c>
      <c r="F7327" s="23">
        <v>0.37960964800000002</v>
      </c>
      <c r="G7327" s="17">
        <v>0.77856617299999997</v>
      </c>
      <c r="H7327" s="17">
        <v>0.221433827</v>
      </c>
      <c r="I7327" s="17">
        <v>0.98900286100000001</v>
      </c>
      <c r="J7327" s="17">
        <v>1.0999999999999999E-2</v>
      </c>
      <c r="K7327" s="17">
        <v>2.3099999999999999E-5</v>
      </c>
    </row>
    <row r="7328" spans="1:11" x14ac:dyDescent="0.45">
      <c r="A7328" s="10" t="s">
        <v>61</v>
      </c>
      <c r="B7328" s="20">
        <v>0.94299999999999995</v>
      </c>
      <c r="C7328" s="19">
        <v>270736</v>
      </c>
      <c r="D7328" s="19">
        <v>46719.096259999998</v>
      </c>
      <c r="E7328" s="23">
        <v>0.77167823800000002</v>
      </c>
      <c r="F7328" s="23">
        <v>0.38176848600000002</v>
      </c>
      <c r="G7328" s="17">
        <v>0.77857396099999998</v>
      </c>
      <c r="H7328" s="17">
        <v>0.22142603899999999</v>
      </c>
      <c r="I7328" s="17">
        <v>0.98902269399999998</v>
      </c>
      <c r="J7328" s="17">
        <v>1.0999999999999999E-2</v>
      </c>
      <c r="K7328" s="17">
        <v>2.3E-5</v>
      </c>
    </row>
    <row r="7329" spans="1:11" x14ac:dyDescent="0.45">
      <c r="A7329" s="10" t="s">
        <v>61</v>
      </c>
      <c r="B7329" s="20">
        <v>0.94399999999999995</v>
      </c>
      <c r="C7329" s="19">
        <v>271024</v>
      </c>
      <c r="D7329" s="19">
        <v>46942.487670000002</v>
      </c>
      <c r="E7329" s="23">
        <v>0.77938608099999995</v>
      </c>
      <c r="F7329" s="23">
        <v>0.38389654200000001</v>
      </c>
      <c r="G7329" s="17">
        <v>0.77858418399999996</v>
      </c>
      <c r="H7329" s="17">
        <v>0.22141581599999999</v>
      </c>
      <c r="I7329" s="17">
        <v>0.98894728600000004</v>
      </c>
      <c r="J7329" s="17">
        <v>1.0999999999999999E-2</v>
      </c>
      <c r="K7329" s="17">
        <v>2.3E-5</v>
      </c>
    </row>
    <row r="7330" spans="1:11" x14ac:dyDescent="0.45">
      <c r="A7330" s="10" t="s">
        <v>61</v>
      </c>
      <c r="B7330" s="20">
        <v>0.94499999999999995</v>
      </c>
      <c r="C7330" s="19">
        <v>271311</v>
      </c>
      <c r="D7330" s="19">
        <v>47167.446929999998</v>
      </c>
      <c r="E7330" s="23">
        <v>0.78836598499999999</v>
      </c>
      <c r="F7330" s="23">
        <v>0.38607566999999998</v>
      </c>
      <c r="G7330" s="17">
        <v>0.77857145500000002</v>
      </c>
      <c r="H7330" s="17">
        <v>0.221428545</v>
      </c>
      <c r="I7330" s="17">
        <v>0.98896244899999997</v>
      </c>
      <c r="J7330" s="17">
        <v>1.0999999999999999E-2</v>
      </c>
      <c r="K7330" s="17">
        <v>2.3E-5</v>
      </c>
    </row>
    <row r="7331" spans="1:11" x14ac:dyDescent="0.45">
      <c r="A7331" s="10" t="s">
        <v>61</v>
      </c>
      <c r="B7331" s="20">
        <v>0.94599999999999995</v>
      </c>
      <c r="C7331" s="19">
        <v>271570</v>
      </c>
      <c r="D7331" s="19">
        <v>47372.718939999999</v>
      </c>
      <c r="E7331" s="23">
        <v>0.79744605599999996</v>
      </c>
      <c r="F7331" s="23">
        <v>0.38817011600000001</v>
      </c>
      <c r="G7331" s="17">
        <v>0.77857274399999998</v>
      </c>
      <c r="H7331" s="17">
        <v>0.22142725599999999</v>
      </c>
      <c r="I7331" s="17">
        <v>0.98895677999999998</v>
      </c>
      <c r="J7331" s="17">
        <v>1.0999999999999999E-2</v>
      </c>
      <c r="K7331" s="17">
        <v>2.2900000000000001E-5</v>
      </c>
    </row>
    <row r="7332" spans="1:11" x14ac:dyDescent="0.45">
      <c r="A7332" s="10" t="s">
        <v>61</v>
      </c>
      <c r="B7332" s="20">
        <v>0.94699999999999995</v>
      </c>
      <c r="C7332" s="19">
        <v>271885</v>
      </c>
      <c r="D7332" s="19">
        <v>47624.869259999999</v>
      </c>
      <c r="E7332" s="23">
        <v>0.80549552300000005</v>
      </c>
      <c r="F7332" s="23">
        <v>0.39032921900000001</v>
      </c>
      <c r="G7332" s="17">
        <v>0.77843205800000004</v>
      </c>
      <c r="H7332" s="17">
        <v>0.22156794199999999</v>
      </c>
      <c r="I7332" s="17">
        <v>0.98895130799999997</v>
      </c>
      <c r="J7332" s="17">
        <v>1.0999999999999999E-2</v>
      </c>
      <c r="K7332" s="17">
        <v>2.2900000000000001E-5</v>
      </c>
    </row>
    <row r="7333" spans="1:11" x14ac:dyDescent="0.45">
      <c r="A7333" s="10" t="s">
        <v>61</v>
      </c>
      <c r="B7333" s="20">
        <v>0.94799999999999995</v>
      </c>
      <c r="C7333" s="19">
        <v>272170</v>
      </c>
      <c r="D7333" s="19">
        <v>47855.925260000004</v>
      </c>
      <c r="E7333" s="23">
        <v>0.81531627500000003</v>
      </c>
      <c r="F7333" s="23">
        <v>0.39275378700000002</v>
      </c>
      <c r="G7333" s="17">
        <v>0.77849505799999996</v>
      </c>
      <c r="H7333" s="17">
        <v>0.22150494200000001</v>
      </c>
      <c r="I7333" s="17">
        <v>0.98893147000000003</v>
      </c>
      <c r="J7333" s="17">
        <v>1.0999999999999999E-2</v>
      </c>
      <c r="K7333" s="17">
        <v>2.2900000000000001E-5</v>
      </c>
    </row>
    <row r="7334" spans="1:11" x14ac:dyDescent="0.45">
      <c r="A7334" s="10" t="s">
        <v>61</v>
      </c>
      <c r="B7334" s="20">
        <v>0.94899999999999995</v>
      </c>
      <c r="C7334" s="19">
        <v>272459</v>
      </c>
      <c r="D7334" s="19">
        <v>48093.286679999997</v>
      </c>
      <c r="E7334" s="23">
        <v>0.82722086500000003</v>
      </c>
      <c r="F7334" s="23">
        <v>0.39501896399999997</v>
      </c>
      <c r="G7334" s="17">
        <v>0.77857218900000003</v>
      </c>
      <c r="H7334" s="17">
        <v>0.221427811</v>
      </c>
      <c r="I7334" s="17">
        <v>0.988931962</v>
      </c>
      <c r="J7334" s="17">
        <v>1.0999999999999999E-2</v>
      </c>
      <c r="K7334" s="17">
        <v>2.2799999999999999E-5</v>
      </c>
    </row>
    <row r="7335" spans="1:11" x14ac:dyDescent="0.45">
      <c r="A7335" s="10" t="s">
        <v>61</v>
      </c>
      <c r="B7335" s="20">
        <v>0.95</v>
      </c>
      <c r="C7335" s="19">
        <v>272745</v>
      </c>
      <c r="D7335" s="19">
        <v>48331.708259999999</v>
      </c>
      <c r="E7335" s="23">
        <v>0.83886805099999995</v>
      </c>
      <c r="F7335" s="23">
        <v>0.397351275</v>
      </c>
      <c r="G7335" s="17">
        <v>0.77861372299999998</v>
      </c>
      <c r="H7335" s="17">
        <v>0.22138627699999999</v>
      </c>
      <c r="I7335" s="17">
        <v>0.98891567800000002</v>
      </c>
      <c r="J7335" s="17">
        <v>1.11E-2</v>
      </c>
      <c r="K7335" s="17">
        <v>2.2799999999999999E-5</v>
      </c>
    </row>
    <row r="7336" spans="1:11" x14ac:dyDescent="0.45">
      <c r="A7336" s="10" t="s">
        <v>61</v>
      </c>
      <c r="B7336" s="20">
        <v>0.95099999999999996</v>
      </c>
      <c r="C7336" s="19">
        <v>273031</v>
      </c>
      <c r="D7336" s="19">
        <v>48573.106030000003</v>
      </c>
      <c r="E7336" s="23">
        <v>0.84937069799999998</v>
      </c>
      <c r="F7336" s="23">
        <v>0.39971002300000003</v>
      </c>
      <c r="G7336" s="17">
        <v>0.77849767999999997</v>
      </c>
      <c r="H7336" s="17">
        <v>0.22150232</v>
      </c>
      <c r="I7336" s="17">
        <v>0.98892076799999995</v>
      </c>
      <c r="J7336" s="17">
        <v>1.11E-2</v>
      </c>
      <c r="K7336" s="17">
        <v>2.2799999999999999E-5</v>
      </c>
    </row>
    <row r="7337" spans="1:11" x14ac:dyDescent="0.45">
      <c r="A7337" s="10" t="s">
        <v>61</v>
      </c>
      <c r="B7337" s="20">
        <v>0.95199999999999996</v>
      </c>
      <c r="C7337" s="19">
        <v>273309</v>
      </c>
      <c r="D7337" s="19">
        <v>48810.974770000001</v>
      </c>
      <c r="E7337" s="23">
        <v>0.86089499599999997</v>
      </c>
      <c r="F7337" s="23">
        <v>0.402110623</v>
      </c>
      <c r="G7337" s="17">
        <v>0.77841563899999999</v>
      </c>
      <c r="H7337" s="17">
        <v>0.22158436100000001</v>
      </c>
      <c r="I7337" s="17">
        <v>0.98890580800000005</v>
      </c>
      <c r="J7337" s="17">
        <v>1.11E-2</v>
      </c>
      <c r="K7337" s="17">
        <v>2.27E-5</v>
      </c>
    </row>
    <row r="7338" spans="1:11" x14ac:dyDescent="0.45">
      <c r="A7338" s="10" t="s">
        <v>61</v>
      </c>
      <c r="B7338" s="20">
        <v>0.95299999999999996</v>
      </c>
      <c r="C7338" s="19">
        <v>273603</v>
      </c>
      <c r="D7338" s="19">
        <v>49065.752950000002</v>
      </c>
      <c r="E7338" s="23">
        <v>0.87343835800000003</v>
      </c>
      <c r="F7338" s="23">
        <v>0.40451272500000002</v>
      </c>
      <c r="G7338" s="17">
        <v>0.77848561599999999</v>
      </c>
      <c r="H7338" s="17">
        <v>0.22151438400000001</v>
      </c>
      <c r="I7338" s="17">
        <v>0.98890833499999997</v>
      </c>
      <c r="J7338" s="17">
        <v>1.11E-2</v>
      </c>
      <c r="K7338" s="17">
        <v>2.27E-5</v>
      </c>
    </row>
    <row r="7339" spans="1:11" x14ac:dyDescent="0.45">
      <c r="A7339" s="10" t="s">
        <v>61</v>
      </c>
      <c r="B7339" s="20">
        <v>0.95399999999999996</v>
      </c>
      <c r="C7339" s="19">
        <v>273893</v>
      </c>
      <c r="D7339" s="19">
        <v>49320.998050000002</v>
      </c>
      <c r="E7339" s="23">
        <v>0.88702080400000005</v>
      </c>
      <c r="F7339" s="23">
        <v>0.40703434900000002</v>
      </c>
      <c r="G7339" s="17">
        <v>0.77847918699999996</v>
      </c>
      <c r="H7339" s="17">
        <v>0.22152081300000001</v>
      </c>
      <c r="I7339" s="17">
        <v>0.98891477900000002</v>
      </c>
      <c r="J7339" s="17">
        <v>1.11E-2</v>
      </c>
      <c r="K7339" s="17">
        <v>2.26E-5</v>
      </c>
    </row>
    <row r="7340" spans="1:11" x14ac:dyDescent="0.45">
      <c r="A7340" s="10" t="s">
        <v>61</v>
      </c>
      <c r="B7340" s="20">
        <v>0.95499999999999996</v>
      </c>
      <c r="C7340" s="19">
        <v>274147</v>
      </c>
      <c r="D7340" s="19">
        <v>49548.399570000001</v>
      </c>
      <c r="E7340" s="23">
        <v>0.90268061799999999</v>
      </c>
      <c r="F7340" s="23">
        <v>0.40958109300000001</v>
      </c>
      <c r="G7340" s="17">
        <v>0.77850934000000005</v>
      </c>
      <c r="H7340" s="17">
        <v>0.22149066000000001</v>
      </c>
      <c r="I7340" s="17">
        <v>0.98891689900000002</v>
      </c>
      <c r="J7340" s="17">
        <v>1.11E-2</v>
      </c>
      <c r="K7340" s="17">
        <v>2.26E-5</v>
      </c>
    </row>
    <row r="7341" spans="1:11" x14ac:dyDescent="0.45">
      <c r="A7341" s="10" t="s">
        <v>61</v>
      </c>
      <c r="B7341" s="20">
        <v>0.95599999999999996</v>
      </c>
      <c r="C7341" s="19">
        <v>274465</v>
      </c>
      <c r="D7341" s="19">
        <v>49837.646489999999</v>
      </c>
      <c r="E7341" s="23">
        <v>0.91850584899999999</v>
      </c>
      <c r="F7341" s="23">
        <v>0.41199932900000003</v>
      </c>
      <c r="G7341" s="17">
        <v>0.77841619100000004</v>
      </c>
      <c r="H7341" s="17">
        <v>0.22158380899999999</v>
      </c>
      <c r="I7341" s="17">
        <v>0.98891650099999995</v>
      </c>
      <c r="J7341" s="17">
        <v>1.11E-2</v>
      </c>
      <c r="K7341" s="17">
        <v>2.26E-5</v>
      </c>
    </row>
    <row r="7342" spans="1:11" x14ac:dyDescent="0.45">
      <c r="A7342" s="10" t="s">
        <v>61</v>
      </c>
      <c r="B7342" s="20">
        <v>0.95699999999999996</v>
      </c>
      <c r="C7342" s="19">
        <v>274752</v>
      </c>
      <c r="D7342" s="19">
        <v>50103.207520000004</v>
      </c>
      <c r="E7342" s="23">
        <v>0.93069023699999998</v>
      </c>
      <c r="F7342" s="23">
        <v>0.414866821</v>
      </c>
      <c r="G7342" s="17">
        <v>0.77838923800000004</v>
      </c>
      <c r="H7342" s="17">
        <v>0.22161076199999999</v>
      </c>
      <c r="I7342" s="17">
        <v>0.98892375899999996</v>
      </c>
      <c r="J7342" s="17">
        <v>1.11E-2</v>
      </c>
      <c r="K7342" s="17">
        <v>2.2500000000000001E-5</v>
      </c>
    </row>
    <row r="7343" spans="1:11" x14ac:dyDescent="0.45">
      <c r="A7343" s="10" t="s">
        <v>61</v>
      </c>
      <c r="B7343" s="20">
        <v>0.95799999999999996</v>
      </c>
      <c r="C7343" s="19">
        <v>275037</v>
      </c>
      <c r="D7343" s="19">
        <v>50370.466200000003</v>
      </c>
      <c r="E7343" s="23">
        <v>0.9428299</v>
      </c>
      <c r="F7343" s="23">
        <v>0.41752407699999999</v>
      </c>
      <c r="G7343" s="17">
        <v>0.77840072400000004</v>
      </c>
      <c r="H7343" s="17">
        <v>0.22159927600000001</v>
      </c>
      <c r="I7343" s="17">
        <v>0.98893630099999996</v>
      </c>
      <c r="J7343" s="17">
        <v>1.0999999999999999E-2</v>
      </c>
      <c r="K7343" s="17">
        <v>2.2500000000000001E-5</v>
      </c>
    </row>
    <row r="7344" spans="1:11" x14ac:dyDescent="0.45">
      <c r="A7344" s="10" t="s">
        <v>61</v>
      </c>
      <c r="B7344" s="20">
        <v>0.95899999999999996</v>
      </c>
      <c r="C7344" s="19">
        <v>275325</v>
      </c>
      <c r="D7344" s="19">
        <v>50644.202400000002</v>
      </c>
      <c r="E7344" s="23">
        <v>0.95826047599999997</v>
      </c>
      <c r="F7344" s="23">
        <v>0.42030508500000002</v>
      </c>
      <c r="G7344" s="17">
        <v>0.77831653499999998</v>
      </c>
      <c r="H7344" s="17">
        <v>0.221683465</v>
      </c>
      <c r="I7344" s="17">
        <v>0.98894375000000001</v>
      </c>
      <c r="J7344" s="17">
        <v>1.0999999999999999E-2</v>
      </c>
      <c r="K7344" s="17">
        <v>2.2399999999999999E-5</v>
      </c>
    </row>
    <row r="7345" spans="1:11" x14ac:dyDescent="0.45">
      <c r="A7345" s="10" t="s">
        <v>61</v>
      </c>
      <c r="B7345" s="20">
        <v>0.96</v>
      </c>
      <c r="C7345" s="19">
        <v>275612</v>
      </c>
      <c r="D7345" s="19">
        <v>50922.162279999997</v>
      </c>
      <c r="E7345" s="23">
        <v>0.97762378500000002</v>
      </c>
      <c r="F7345" s="23">
        <v>0.42307020000000001</v>
      </c>
      <c r="G7345" s="17">
        <v>0.778329681</v>
      </c>
      <c r="H7345" s="17">
        <v>0.221670319</v>
      </c>
      <c r="I7345" s="17">
        <v>0.988938761</v>
      </c>
      <c r="J7345" s="17">
        <v>1.0999999999999999E-2</v>
      </c>
      <c r="K7345" s="17">
        <v>2.2399999999999999E-5</v>
      </c>
    </row>
    <row r="7346" spans="1:11" x14ac:dyDescent="0.45">
      <c r="A7346" s="10" t="s">
        <v>61</v>
      </c>
      <c r="B7346" s="20">
        <v>0.96099999999999997</v>
      </c>
      <c r="C7346" s="19">
        <v>275900</v>
      </c>
      <c r="D7346" s="19">
        <v>51205.903129999999</v>
      </c>
      <c r="E7346" s="23">
        <v>0.99379168399999995</v>
      </c>
      <c r="F7346" s="23">
        <v>0.42590552999999998</v>
      </c>
      <c r="G7346" s="17">
        <v>0.77829648399999996</v>
      </c>
      <c r="H7346" s="17">
        <v>0.22170351599999999</v>
      </c>
      <c r="I7346" s="17">
        <v>0.98894717899999995</v>
      </c>
      <c r="J7346" s="17">
        <v>1.0999999999999999E-2</v>
      </c>
      <c r="K7346" s="17">
        <v>2.2399999999999999E-5</v>
      </c>
    </row>
    <row r="7347" spans="1:11" x14ac:dyDescent="0.45">
      <c r="A7347" s="10" t="s">
        <v>61</v>
      </c>
      <c r="B7347" s="20">
        <v>0.96199999999999997</v>
      </c>
      <c r="C7347" s="19">
        <v>276177</v>
      </c>
      <c r="D7347" s="19">
        <v>51484.37902</v>
      </c>
      <c r="E7347" s="23">
        <v>1.0161315040000001</v>
      </c>
      <c r="F7347" s="23">
        <v>0.42875065899999998</v>
      </c>
      <c r="G7347" s="17">
        <v>0.77833418399999998</v>
      </c>
      <c r="H7347" s="17">
        <v>0.22166581599999999</v>
      </c>
      <c r="I7347" s="17">
        <v>0.988908283</v>
      </c>
      <c r="J7347" s="17">
        <v>1.11E-2</v>
      </c>
      <c r="K7347" s="17">
        <v>2.23E-5</v>
      </c>
    </row>
    <row r="7348" spans="1:11" x14ac:dyDescent="0.45">
      <c r="A7348" s="10" t="s">
        <v>61</v>
      </c>
      <c r="B7348" s="20">
        <v>0.96299999999999997</v>
      </c>
      <c r="C7348" s="19">
        <v>276474</v>
      </c>
      <c r="D7348" s="19">
        <v>51789.021339999999</v>
      </c>
      <c r="E7348" s="23">
        <v>1.0369731689999999</v>
      </c>
      <c r="F7348" s="23">
        <v>0.43181308299999999</v>
      </c>
      <c r="G7348" s="17">
        <v>0.77830465100000001</v>
      </c>
      <c r="H7348" s="17">
        <v>0.22169534900000001</v>
      </c>
      <c r="I7348" s="17">
        <v>0.98891392600000005</v>
      </c>
      <c r="J7348" s="17">
        <v>1.11E-2</v>
      </c>
      <c r="K7348" s="17">
        <v>2.23E-5</v>
      </c>
    </row>
    <row r="7349" spans="1:11" x14ac:dyDescent="0.45">
      <c r="A7349" s="10" t="s">
        <v>61</v>
      </c>
      <c r="B7349" s="20">
        <v>0.96399999999999997</v>
      </c>
      <c r="C7349" s="19">
        <v>276712</v>
      </c>
      <c r="D7349" s="19">
        <v>52038.323020000003</v>
      </c>
      <c r="E7349" s="23">
        <v>1.05602657</v>
      </c>
      <c r="F7349" s="23">
        <v>0.43498366300000002</v>
      </c>
      <c r="G7349" s="17">
        <v>0.77824597399999995</v>
      </c>
      <c r="H7349" s="17">
        <v>0.22175402599999999</v>
      </c>
      <c r="I7349" s="17">
        <v>0.98890354999999996</v>
      </c>
      <c r="J7349" s="17">
        <v>1.11E-2</v>
      </c>
      <c r="K7349" s="17">
        <v>2.23E-5</v>
      </c>
    </row>
    <row r="7350" spans="1:11" x14ac:dyDescent="0.45">
      <c r="A7350" s="10" t="s">
        <v>61</v>
      </c>
      <c r="B7350" s="20">
        <v>0.96499999999999997</v>
      </c>
      <c r="C7350" s="19">
        <v>277047</v>
      </c>
      <c r="D7350" s="19">
        <v>52394.716990000001</v>
      </c>
      <c r="E7350" s="23">
        <v>1.074758954</v>
      </c>
      <c r="F7350" s="23">
        <v>0.43759231199999998</v>
      </c>
      <c r="G7350" s="17">
        <v>0.77826145000000002</v>
      </c>
      <c r="H7350" s="17">
        <v>0.22173855000000001</v>
      </c>
      <c r="I7350" s="17">
        <v>0.98891516099999999</v>
      </c>
      <c r="J7350" s="17">
        <v>1.11E-2</v>
      </c>
      <c r="K7350" s="17">
        <v>2.2200000000000001E-5</v>
      </c>
    </row>
    <row r="7351" spans="1:11" x14ac:dyDescent="0.45">
      <c r="A7351" s="10" t="s">
        <v>61</v>
      </c>
      <c r="B7351" s="20">
        <v>0.96599999999999997</v>
      </c>
      <c r="C7351" s="19">
        <v>277333</v>
      </c>
      <c r="D7351" s="19">
        <v>52705.126579999996</v>
      </c>
      <c r="E7351" s="23">
        <v>1.0964258520000001</v>
      </c>
      <c r="F7351" s="23">
        <v>0.44135446900000003</v>
      </c>
      <c r="G7351" s="17">
        <v>0.77820526199999995</v>
      </c>
      <c r="H7351" s="17">
        <v>0.22179473799999999</v>
      </c>
      <c r="I7351" s="17">
        <v>0.98892009000000003</v>
      </c>
      <c r="J7351" s="17">
        <v>1.11E-2</v>
      </c>
      <c r="K7351" s="17">
        <v>2.2200000000000001E-5</v>
      </c>
    </row>
    <row r="7352" spans="1:11" x14ac:dyDescent="0.45">
      <c r="A7352" s="10" t="s">
        <v>61</v>
      </c>
      <c r="B7352" s="20">
        <v>0.96699999999999997</v>
      </c>
      <c r="C7352" s="19">
        <v>277618</v>
      </c>
      <c r="D7352" s="19">
        <v>53020.867639999997</v>
      </c>
      <c r="E7352" s="23">
        <v>1.1189947899999999</v>
      </c>
      <c r="F7352" s="23">
        <v>0.444619233</v>
      </c>
      <c r="G7352" s="17">
        <v>0.77828527000000003</v>
      </c>
      <c r="H7352" s="17">
        <v>0.22171473</v>
      </c>
      <c r="I7352" s="17">
        <v>0.98892048200000005</v>
      </c>
      <c r="J7352" s="17">
        <v>1.11E-2</v>
      </c>
      <c r="K7352" s="17">
        <v>2.2200000000000001E-5</v>
      </c>
    </row>
    <row r="7353" spans="1:11" x14ac:dyDescent="0.45">
      <c r="A7353" s="10" t="s">
        <v>61</v>
      </c>
      <c r="B7353" s="20">
        <v>0.96799999999999997</v>
      </c>
      <c r="C7353" s="19">
        <v>277903</v>
      </c>
      <c r="D7353" s="19">
        <v>53342.138830000004</v>
      </c>
      <c r="E7353" s="23">
        <v>1.136328732</v>
      </c>
      <c r="F7353" s="23">
        <v>0.44796756999999998</v>
      </c>
      <c r="G7353" s="17">
        <v>0.77833992399999996</v>
      </c>
      <c r="H7353" s="17">
        <v>0.22166007600000001</v>
      </c>
      <c r="I7353" s="17">
        <v>0.98893432199999998</v>
      </c>
      <c r="J7353" s="17">
        <v>1.0999999999999999E-2</v>
      </c>
      <c r="K7353" s="17">
        <v>2.2099999999999998E-5</v>
      </c>
    </row>
    <row r="7354" spans="1:11" x14ac:dyDescent="0.45">
      <c r="A7354" s="10" t="s">
        <v>61</v>
      </c>
      <c r="B7354" s="20">
        <v>0.96899999999999997</v>
      </c>
      <c r="C7354" s="19">
        <v>278192</v>
      </c>
      <c r="D7354" s="19">
        <v>53673.196649999998</v>
      </c>
      <c r="E7354" s="23">
        <v>1.1558296880000001</v>
      </c>
      <c r="F7354" s="23">
        <v>0.45147833900000001</v>
      </c>
      <c r="G7354" s="17">
        <v>0.77826105700000003</v>
      </c>
      <c r="H7354" s="17">
        <v>0.22173894299999999</v>
      </c>
      <c r="I7354" s="17">
        <v>0.98893404799999995</v>
      </c>
      <c r="J7354" s="17">
        <v>1.0999999999999999E-2</v>
      </c>
      <c r="K7354" s="17">
        <v>2.2099999999999998E-5</v>
      </c>
    </row>
    <row r="7355" spans="1:11" x14ac:dyDescent="0.45">
      <c r="A7355" s="10" t="s">
        <v>61</v>
      </c>
      <c r="B7355" s="20">
        <v>0.97</v>
      </c>
      <c r="C7355" s="19">
        <v>278480</v>
      </c>
      <c r="D7355" s="19">
        <v>54009.732349999998</v>
      </c>
      <c r="E7355" s="23">
        <v>1.1817975329999999</v>
      </c>
      <c r="F7355" s="23">
        <v>0.45500358499999999</v>
      </c>
      <c r="G7355" s="17">
        <v>0.778325194</v>
      </c>
      <c r="H7355" s="17">
        <v>0.221674806</v>
      </c>
      <c r="I7355" s="17">
        <v>0.98893887400000002</v>
      </c>
      <c r="J7355" s="17">
        <v>1.0999999999999999E-2</v>
      </c>
      <c r="K7355" s="17">
        <v>2.2099999999999998E-5</v>
      </c>
    </row>
    <row r="7356" spans="1:11" x14ac:dyDescent="0.45">
      <c r="A7356" s="10" t="s">
        <v>61</v>
      </c>
      <c r="B7356" s="20">
        <v>0.97099999999999997</v>
      </c>
      <c r="C7356" s="19">
        <v>278766</v>
      </c>
      <c r="D7356" s="19">
        <v>54351.058389999998</v>
      </c>
      <c r="E7356" s="23">
        <v>1.205136778</v>
      </c>
      <c r="F7356" s="23">
        <v>0.45864634700000001</v>
      </c>
      <c r="G7356" s="17">
        <v>0.77834814900000004</v>
      </c>
      <c r="H7356" s="17">
        <v>0.22165185100000001</v>
      </c>
      <c r="I7356" s="17">
        <v>0.988945254</v>
      </c>
      <c r="J7356" s="17">
        <v>1.0999999999999999E-2</v>
      </c>
      <c r="K7356" s="17">
        <v>2.1999999999999999E-5</v>
      </c>
    </row>
    <row r="7357" spans="1:11" x14ac:dyDescent="0.45">
      <c r="A7357" s="10" t="s">
        <v>61</v>
      </c>
      <c r="B7357" s="20">
        <v>0.97199999999999998</v>
      </c>
      <c r="C7357" s="19">
        <v>279054</v>
      </c>
      <c r="D7357" s="19">
        <v>54701.810539999999</v>
      </c>
      <c r="E7357" s="23">
        <v>1.2303997019999999</v>
      </c>
      <c r="F7357" s="23">
        <v>0.46230199199999999</v>
      </c>
      <c r="G7357" s="17">
        <v>0.77832247499999996</v>
      </c>
      <c r="H7357" s="17">
        <v>0.22167752499999999</v>
      </c>
      <c r="I7357" s="17">
        <v>0.98893986199999995</v>
      </c>
      <c r="J7357" s="17">
        <v>1.0999999999999999E-2</v>
      </c>
      <c r="K7357" s="17">
        <v>2.1999999999999999E-5</v>
      </c>
    </row>
    <row r="7358" spans="1:11" x14ac:dyDescent="0.45">
      <c r="A7358" s="10" t="s">
        <v>61</v>
      </c>
      <c r="B7358" s="20">
        <v>0.97299999999999998</v>
      </c>
      <c r="C7358" s="19">
        <v>279341</v>
      </c>
      <c r="D7358" s="19">
        <v>55058.480920000002</v>
      </c>
      <c r="E7358" s="23">
        <v>1.257982945</v>
      </c>
      <c r="F7358" s="23">
        <v>0.46608295799999999</v>
      </c>
      <c r="G7358" s="17">
        <v>0.77835333900000003</v>
      </c>
      <c r="H7358" s="17">
        <v>0.22164666099999999</v>
      </c>
      <c r="I7358" s="17">
        <v>0.98893729399999997</v>
      </c>
      <c r="J7358" s="17">
        <v>1.0999999999999999E-2</v>
      </c>
      <c r="K7358" s="17">
        <v>2.19E-5</v>
      </c>
    </row>
    <row r="7359" spans="1:11" x14ac:dyDescent="0.45">
      <c r="A7359" s="10" t="s">
        <v>61</v>
      </c>
      <c r="B7359" s="20">
        <v>0.97399999999999998</v>
      </c>
      <c r="C7359" s="19">
        <v>279625</v>
      </c>
      <c r="D7359" s="19">
        <v>55419.481019999999</v>
      </c>
      <c r="E7359" s="23">
        <v>1.283625019</v>
      </c>
      <c r="F7359" s="23">
        <v>0.47002159500000001</v>
      </c>
      <c r="G7359" s="17">
        <v>0.77840679499999998</v>
      </c>
      <c r="H7359" s="17">
        <v>0.22159320499999999</v>
      </c>
      <c r="I7359" s="17">
        <v>0.98894694599999999</v>
      </c>
      <c r="J7359" s="17">
        <v>1.0999999999999999E-2</v>
      </c>
      <c r="K7359" s="17">
        <v>2.19E-5</v>
      </c>
    </row>
    <row r="7360" spans="1:11" x14ac:dyDescent="0.45">
      <c r="A7360" s="10" t="s">
        <v>61</v>
      </c>
      <c r="B7360" s="20">
        <v>0.97499999999999998</v>
      </c>
      <c r="C7360" s="19">
        <v>279911</v>
      </c>
      <c r="D7360" s="19">
        <v>55790.181250000001</v>
      </c>
      <c r="E7360" s="23">
        <v>1.30928698</v>
      </c>
      <c r="F7360" s="23">
        <v>0.47398039400000003</v>
      </c>
      <c r="G7360" s="17">
        <v>0.77848316100000003</v>
      </c>
      <c r="H7360" s="17">
        <v>0.22151683899999999</v>
      </c>
      <c r="I7360" s="17">
        <v>0.98894517000000004</v>
      </c>
      <c r="J7360" s="17">
        <v>1.0999999999999999E-2</v>
      </c>
      <c r="K7360" s="17">
        <v>2.19E-5</v>
      </c>
    </row>
    <row r="7361" spans="1:11" x14ac:dyDescent="0.45">
      <c r="A7361" s="10" t="s">
        <v>61</v>
      </c>
      <c r="B7361" s="20">
        <v>0.97599999999999998</v>
      </c>
      <c r="C7361" s="19">
        <v>280201</v>
      </c>
      <c r="D7361" s="19">
        <v>56174.04391</v>
      </c>
      <c r="E7361" s="23">
        <v>1.3367211729999999</v>
      </c>
      <c r="F7361" s="23">
        <v>0.47794610399999998</v>
      </c>
      <c r="G7361" s="17">
        <v>0.77849115499999999</v>
      </c>
      <c r="H7361" s="17">
        <v>0.22150884500000001</v>
      </c>
      <c r="I7361" s="17">
        <v>0.98893935499999996</v>
      </c>
      <c r="J7361" s="17">
        <v>1.0999999999999999E-2</v>
      </c>
      <c r="K7361" s="17">
        <v>2.1800000000000001E-5</v>
      </c>
    </row>
    <row r="7362" spans="1:11" x14ac:dyDescent="0.45">
      <c r="A7362" s="10" t="s">
        <v>61</v>
      </c>
      <c r="B7362" s="20">
        <v>0.97699999999999998</v>
      </c>
      <c r="C7362" s="19">
        <v>280489</v>
      </c>
      <c r="D7362" s="19">
        <v>56565.726739999998</v>
      </c>
      <c r="E7362" s="23">
        <v>1.3801170730000001</v>
      </c>
      <c r="F7362" s="23">
        <v>0.48228653500000002</v>
      </c>
      <c r="G7362" s="17">
        <v>0.77851537800000004</v>
      </c>
      <c r="H7362" s="17">
        <v>0.22148462199999999</v>
      </c>
      <c r="I7362" s="17">
        <v>0.98895405400000003</v>
      </c>
      <c r="J7362" s="17">
        <v>1.0999999999999999E-2</v>
      </c>
      <c r="K7362" s="17">
        <v>2.1800000000000001E-5</v>
      </c>
    </row>
    <row r="7363" spans="1:11" x14ac:dyDescent="0.45">
      <c r="A7363" s="10" t="s">
        <v>61</v>
      </c>
      <c r="B7363" s="20">
        <v>0.97799999999999998</v>
      </c>
      <c r="C7363" s="19">
        <v>280776</v>
      </c>
      <c r="D7363" s="19">
        <v>56966.859640000002</v>
      </c>
      <c r="E7363" s="23">
        <v>1.418402798</v>
      </c>
      <c r="F7363" s="23">
        <v>0.48659826499999997</v>
      </c>
      <c r="G7363" s="17">
        <v>0.778577941</v>
      </c>
      <c r="H7363" s="17">
        <v>0.221422059</v>
      </c>
      <c r="I7363" s="17">
        <v>0.98896010700000003</v>
      </c>
      <c r="J7363" s="17">
        <v>1.0999999999999999E-2</v>
      </c>
      <c r="K7363" s="17">
        <v>2.1800000000000001E-5</v>
      </c>
    </row>
    <row r="7364" spans="1:11" x14ac:dyDescent="0.45">
      <c r="A7364" s="10" t="s">
        <v>61</v>
      </c>
      <c r="B7364" s="20">
        <v>0.97899999999999998</v>
      </c>
      <c r="C7364" s="19">
        <v>281061</v>
      </c>
      <c r="D7364" s="19">
        <v>57376.321989999997</v>
      </c>
      <c r="E7364" s="23">
        <v>1.460613645</v>
      </c>
      <c r="F7364" s="23">
        <v>0.49109989799999998</v>
      </c>
      <c r="G7364" s="17">
        <v>0.77857831600000005</v>
      </c>
      <c r="H7364" s="17">
        <v>0.22142168400000001</v>
      </c>
      <c r="I7364" s="17">
        <v>0.98894414600000002</v>
      </c>
      <c r="J7364" s="17">
        <v>1.0999999999999999E-2</v>
      </c>
      <c r="K7364" s="17">
        <v>2.1800000000000001E-5</v>
      </c>
    </row>
    <row r="7365" spans="1:11" x14ac:dyDescent="0.45">
      <c r="A7365" s="10" t="s">
        <v>61</v>
      </c>
      <c r="B7365" s="20">
        <v>0.98</v>
      </c>
      <c r="C7365" s="19">
        <v>281344</v>
      </c>
      <c r="D7365" s="19">
        <v>57795.552839999997</v>
      </c>
      <c r="E7365" s="23">
        <v>1.5064131709999999</v>
      </c>
      <c r="F7365" s="23">
        <v>0.495684391</v>
      </c>
      <c r="G7365" s="17">
        <v>0.77861265899999998</v>
      </c>
      <c r="H7365" s="17">
        <v>0.22138734099999999</v>
      </c>
      <c r="I7365" s="17">
        <v>0.98893750999999996</v>
      </c>
      <c r="J7365" s="17">
        <v>1.0999999999999999E-2</v>
      </c>
      <c r="K7365" s="17">
        <v>2.1699999999999999E-5</v>
      </c>
    </row>
    <row r="7366" spans="1:11" x14ac:dyDescent="0.45">
      <c r="A7366" s="10" t="s">
        <v>61</v>
      </c>
      <c r="B7366" s="20">
        <v>0.98099999999999998</v>
      </c>
      <c r="C7366" s="19">
        <v>281626</v>
      </c>
      <c r="D7366" s="19">
        <v>58226.050819999997</v>
      </c>
      <c r="E7366" s="23">
        <v>1.5433883209999999</v>
      </c>
      <c r="F7366" s="23">
        <v>0.50038885099999997</v>
      </c>
      <c r="G7366" s="17">
        <v>0.77854317399999995</v>
      </c>
      <c r="H7366" s="17">
        <v>0.221456826</v>
      </c>
      <c r="I7366" s="17">
        <v>0.98894366499999997</v>
      </c>
      <c r="J7366" s="17">
        <v>1.0999999999999999E-2</v>
      </c>
      <c r="K7366" s="17">
        <v>2.1699999999999999E-5</v>
      </c>
    </row>
    <row r="7367" spans="1:11" x14ac:dyDescent="0.45">
      <c r="A7367" s="10" t="s">
        <v>61</v>
      </c>
      <c r="B7367" s="20">
        <v>0.98199999999999998</v>
      </c>
      <c r="C7367" s="19">
        <v>281921</v>
      </c>
      <c r="D7367" s="19">
        <v>58690.706100000003</v>
      </c>
      <c r="E7367" s="23">
        <v>1.6027246900000001</v>
      </c>
      <c r="F7367" s="23">
        <v>0.50531596700000003</v>
      </c>
      <c r="G7367" s="17">
        <v>0.77854079700000001</v>
      </c>
      <c r="H7367" s="17">
        <v>0.22145920299999999</v>
      </c>
      <c r="I7367" s="17">
        <v>0.98894484800000004</v>
      </c>
      <c r="J7367" s="17">
        <v>1.0999999999999999E-2</v>
      </c>
      <c r="K7367" s="17">
        <v>2.16E-5</v>
      </c>
    </row>
    <row r="7368" spans="1:11" x14ac:dyDescent="0.45">
      <c r="A7368" s="10" t="s">
        <v>61</v>
      </c>
      <c r="B7368" s="20">
        <v>0.98299999999999998</v>
      </c>
      <c r="C7368" s="19">
        <v>282209</v>
      </c>
      <c r="D7368" s="19">
        <v>59159.718399999998</v>
      </c>
      <c r="E7368" s="23">
        <v>1.6542233799999999</v>
      </c>
      <c r="F7368" s="23">
        <v>0.510634582</v>
      </c>
      <c r="G7368" s="17">
        <v>0.77850812700000005</v>
      </c>
      <c r="H7368" s="17">
        <v>0.22149187300000001</v>
      </c>
      <c r="I7368" s="17">
        <v>0.98892295500000005</v>
      </c>
      <c r="J7368" s="17">
        <v>1.11E-2</v>
      </c>
      <c r="K7368" s="17">
        <v>2.16E-5</v>
      </c>
    </row>
    <row r="7369" spans="1:11" x14ac:dyDescent="0.45">
      <c r="A7369" s="10" t="s">
        <v>61</v>
      </c>
      <c r="B7369" s="20">
        <v>0.98399999999999999</v>
      </c>
      <c r="C7369" s="19">
        <v>282497</v>
      </c>
      <c r="D7369" s="19">
        <v>59645.071230000001</v>
      </c>
      <c r="E7369" s="23">
        <v>1.7301428999999999</v>
      </c>
      <c r="F7369" s="23">
        <v>0.51594201200000001</v>
      </c>
      <c r="G7369" s="17">
        <v>0.77857818000000001</v>
      </c>
      <c r="H7369" s="17">
        <v>0.22142181999999999</v>
      </c>
      <c r="I7369" s="17">
        <v>0.98890756800000001</v>
      </c>
      <c r="J7369" s="17">
        <v>1.11E-2</v>
      </c>
      <c r="K7369" s="17">
        <v>2.16E-5</v>
      </c>
    </row>
    <row r="7370" spans="1:11" x14ac:dyDescent="0.45">
      <c r="A7370" s="10" t="s">
        <v>61</v>
      </c>
      <c r="B7370" s="20">
        <v>0.98499999999999999</v>
      </c>
      <c r="C7370" s="19">
        <v>282782</v>
      </c>
      <c r="D7370" s="19">
        <v>60150.297689999999</v>
      </c>
      <c r="E7370" s="23">
        <v>1.810241072</v>
      </c>
      <c r="F7370" s="23">
        <v>0.52157038200000005</v>
      </c>
      <c r="G7370" s="17">
        <v>0.77863513200000001</v>
      </c>
      <c r="H7370" s="17">
        <v>0.22136486799999999</v>
      </c>
      <c r="I7370" s="17">
        <v>0.98889396399999996</v>
      </c>
      <c r="J7370" s="17">
        <v>1.11E-2</v>
      </c>
      <c r="K7370" s="17">
        <v>2.1500000000000001E-5</v>
      </c>
    </row>
    <row r="7371" spans="1:11" x14ac:dyDescent="0.45">
      <c r="A7371" s="10" t="s">
        <v>61</v>
      </c>
      <c r="B7371" s="20">
        <v>0.98599999999999999</v>
      </c>
      <c r="C7371" s="19">
        <v>283070</v>
      </c>
      <c r="D7371" s="19">
        <v>60681.403619999997</v>
      </c>
      <c r="E7371" s="23">
        <v>1.891064648</v>
      </c>
      <c r="F7371" s="23">
        <v>0.52740323300000003</v>
      </c>
      <c r="G7371" s="17">
        <v>0.77874377400000006</v>
      </c>
      <c r="H7371" s="17">
        <v>0.221256226</v>
      </c>
      <c r="I7371" s="17">
        <v>0.98888558000000004</v>
      </c>
      <c r="J7371" s="17">
        <v>1.11E-2</v>
      </c>
      <c r="K7371" s="17">
        <v>2.1500000000000001E-5</v>
      </c>
    </row>
    <row r="7372" spans="1:11" x14ac:dyDescent="0.45">
      <c r="A7372" s="10" t="s">
        <v>61</v>
      </c>
      <c r="B7372" s="20">
        <v>0.98699999999999999</v>
      </c>
      <c r="C7372" s="19">
        <v>283357</v>
      </c>
      <c r="D7372" s="19">
        <v>61237.401299999998</v>
      </c>
      <c r="E7372" s="23">
        <v>1.9791329630000001</v>
      </c>
      <c r="F7372" s="23">
        <v>0.53368607800000001</v>
      </c>
      <c r="G7372" s="17">
        <v>0.77881612200000006</v>
      </c>
      <c r="H7372" s="17">
        <v>0.221183878</v>
      </c>
      <c r="I7372" s="17">
        <v>0.98885842800000001</v>
      </c>
      <c r="J7372" s="17">
        <v>1.11E-2</v>
      </c>
      <c r="K7372" s="17">
        <v>2.1500000000000001E-5</v>
      </c>
    </row>
    <row r="7373" spans="1:11" x14ac:dyDescent="0.45">
      <c r="A7373" s="10" t="s">
        <v>61</v>
      </c>
      <c r="B7373" s="20">
        <v>0.98799999999999999</v>
      </c>
      <c r="C7373" s="19">
        <v>283644</v>
      </c>
      <c r="D7373" s="19">
        <v>61817.811450000001</v>
      </c>
      <c r="E7373" s="23">
        <v>2.0776739700000002</v>
      </c>
      <c r="F7373" s="23">
        <v>0.54018339199999998</v>
      </c>
      <c r="G7373" s="17">
        <v>0.77886364600000002</v>
      </c>
      <c r="H7373" s="17">
        <v>0.22113635400000001</v>
      </c>
      <c r="I7373" s="17">
        <v>0.98884413299999996</v>
      </c>
      <c r="J7373" s="17">
        <v>1.11E-2</v>
      </c>
      <c r="K7373" s="17">
        <v>2.1399999999999998E-5</v>
      </c>
    </row>
    <row r="7374" spans="1:11" x14ac:dyDescent="0.45">
      <c r="A7374" s="10" t="s">
        <v>61</v>
      </c>
      <c r="B7374" s="20">
        <v>0.98899999999999999</v>
      </c>
      <c r="C7374" s="19">
        <v>283930</v>
      </c>
      <c r="D7374" s="19">
        <v>62426.85108</v>
      </c>
      <c r="E7374" s="23">
        <v>2.1891310050000001</v>
      </c>
      <c r="F7374" s="23">
        <v>0.547040843</v>
      </c>
      <c r="G7374" s="17">
        <v>0.77889620699999995</v>
      </c>
      <c r="H7374" s="17">
        <v>0.22110379299999999</v>
      </c>
      <c r="I7374" s="17">
        <v>0.98881765799999999</v>
      </c>
      <c r="J7374" s="17">
        <v>1.12E-2</v>
      </c>
      <c r="K7374" s="17">
        <v>2.1399999999999998E-5</v>
      </c>
    </row>
    <row r="7375" spans="1:11" x14ac:dyDescent="0.45">
      <c r="A7375" s="10" t="s">
        <v>61</v>
      </c>
      <c r="B7375" s="20">
        <v>0.99</v>
      </c>
      <c r="C7375" s="19">
        <v>284217</v>
      </c>
      <c r="D7375" s="19">
        <v>63068.059480000004</v>
      </c>
      <c r="E7375" s="23">
        <v>2.288985539</v>
      </c>
      <c r="F7375" s="23">
        <v>0.55435271200000003</v>
      </c>
      <c r="G7375" s="17">
        <v>0.77901392199999997</v>
      </c>
      <c r="H7375" s="17">
        <v>0.220986078</v>
      </c>
      <c r="I7375" s="17">
        <v>0.98880418299999995</v>
      </c>
      <c r="J7375" s="17">
        <v>1.12E-2</v>
      </c>
      <c r="K7375" s="17">
        <v>2.1399999999999998E-5</v>
      </c>
    </row>
    <row r="7376" spans="1:11" x14ac:dyDescent="0.45">
      <c r="A7376" s="10" t="s">
        <v>61</v>
      </c>
      <c r="B7376" s="20">
        <v>0.99099999999999999</v>
      </c>
      <c r="C7376" s="19">
        <v>284504</v>
      </c>
      <c r="D7376" s="19">
        <v>63743.883099999999</v>
      </c>
      <c r="E7376" s="23">
        <v>2.4294811300000001</v>
      </c>
      <c r="F7376" s="23">
        <v>0.56210333099999998</v>
      </c>
      <c r="G7376" s="17">
        <v>0.77905758800000002</v>
      </c>
      <c r="H7376" s="17">
        <v>0.220942412</v>
      </c>
      <c r="I7376" s="17">
        <v>0.98876862799999998</v>
      </c>
      <c r="J7376" s="17">
        <v>1.12E-2</v>
      </c>
      <c r="K7376" s="17">
        <v>2.9899999999999998E-5</v>
      </c>
    </row>
    <row r="7377" spans="1:11" x14ac:dyDescent="0.45">
      <c r="A7377" s="10" t="s">
        <v>61</v>
      </c>
      <c r="B7377" s="20">
        <v>0.99199999999999999</v>
      </c>
      <c r="C7377" s="19">
        <v>284790</v>
      </c>
      <c r="D7377" s="19">
        <v>64462.542110000002</v>
      </c>
      <c r="E7377" s="23">
        <v>2.5956700609999999</v>
      </c>
      <c r="F7377" s="23">
        <v>0.57028497600000005</v>
      </c>
      <c r="G7377" s="17">
        <v>0.77910390100000004</v>
      </c>
      <c r="H7377" s="17">
        <v>0.22089609900000001</v>
      </c>
      <c r="I7377" s="17">
        <v>0.98876243900000005</v>
      </c>
      <c r="J7377" s="17">
        <v>1.12E-2</v>
      </c>
      <c r="K7377" s="17">
        <v>2.9799999999999999E-5</v>
      </c>
    </row>
    <row r="7378" spans="1:11" x14ac:dyDescent="0.45">
      <c r="A7378" s="10" t="s">
        <v>61</v>
      </c>
      <c r="B7378" s="20">
        <v>0.99299999999999999</v>
      </c>
      <c r="C7378" s="19">
        <v>285078</v>
      </c>
      <c r="D7378" s="19">
        <v>65237.514640000001</v>
      </c>
      <c r="E7378" s="23">
        <v>2.7924182559999999</v>
      </c>
      <c r="F7378" s="23">
        <v>0.57906760400000001</v>
      </c>
      <c r="G7378" s="17">
        <v>0.77919376500000004</v>
      </c>
      <c r="H7378" s="17">
        <v>0.22080623499999999</v>
      </c>
      <c r="I7378" s="17">
        <v>0.98874751500000002</v>
      </c>
      <c r="J7378" s="17">
        <v>1.12E-2</v>
      </c>
      <c r="K7378" s="17">
        <v>2.97E-5</v>
      </c>
    </row>
    <row r="7379" spans="1:11" x14ac:dyDescent="0.45">
      <c r="A7379" s="10" t="s">
        <v>61</v>
      </c>
      <c r="B7379" s="20">
        <v>0.99399999999999999</v>
      </c>
      <c r="C7379" s="19">
        <v>285365</v>
      </c>
      <c r="D7379" s="19">
        <v>66078.952659999995</v>
      </c>
      <c r="E7379" s="23">
        <v>3.08415192</v>
      </c>
      <c r="F7379" s="23">
        <v>0.588534322</v>
      </c>
      <c r="G7379" s="17">
        <v>0.77931070700000005</v>
      </c>
      <c r="H7379" s="17">
        <v>0.22068929300000001</v>
      </c>
      <c r="I7379" s="17">
        <v>0.98871856800000002</v>
      </c>
      <c r="J7379" s="17">
        <v>1.1299999999999999E-2</v>
      </c>
      <c r="K7379" s="17">
        <v>2.97E-5</v>
      </c>
    </row>
    <row r="7380" spans="1:11" x14ac:dyDescent="0.45">
      <c r="A7380" s="10" t="s">
        <v>61</v>
      </c>
      <c r="B7380" s="20">
        <v>0.995</v>
      </c>
      <c r="C7380" s="19">
        <v>285651</v>
      </c>
      <c r="D7380" s="19">
        <v>67007.778919999997</v>
      </c>
      <c r="E7380" s="23">
        <v>3.4482588789999999</v>
      </c>
      <c r="F7380" s="23">
        <v>0.59892089500000001</v>
      </c>
      <c r="G7380" s="17">
        <v>0.77944064599999996</v>
      </c>
      <c r="H7380" s="17">
        <v>0.22055935400000001</v>
      </c>
      <c r="I7380" s="17">
        <v>0.98867320999999997</v>
      </c>
      <c r="J7380" s="17">
        <v>1.1299999999999999E-2</v>
      </c>
      <c r="K7380" s="17">
        <v>2.9600000000000001E-5</v>
      </c>
    </row>
    <row r="7381" spans="1:11" x14ac:dyDescent="0.45">
      <c r="A7381" s="10" t="s">
        <v>61</v>
      </c>
      <c r="B7381" s="20">
        <v>0.996</v>
      </c>
      <c r="C7381" s="19">
        <v>285938</v>
      </c>
      <c r="D7381" s="19">
        <v>68053.857699999993</v>
      </c>
      <c r="E7381" s="23">
        <v>3.9075321509999998</v>
      </c>
      <c r="F7381" s="23">
        <v>0.61066375100000003</v>
      </c>
      <c r="G7381" s="17">
        <v>0.77955710700000003</v>
      </c>
      <c r="H7381" s="17">
        <v>0.220442893</v>
      </c>
      <c r="I7381" s="17">
        <v>0.98865747699999995</v>
      </c>
      <c r="J7381" s="17">
        <v>1.1299999999999999E-2</v>
      </c>
      <c r="K7381" s="17">
        <v>2.9600000000000001E-5</v>
      </c>
    </row>
    <row r="7382" spans="1:11" x14ac:dyDescent="0.45">
      <c r="A7382" s="10" t="s">
        <v>61</v>
      </c>
      <c r="B7382" s="20">
        <v>0.997</v>
      </c>
      <c r="C7382" s="19">
        <v>286225</v>
      </c>
      <c r="D7382" s="19">
        <v>69283.420320000005</v>
      </c>
      <c r="E7382" s="23">
        <v>4.6892803919999997</v>
      </c>
      <c r="F7382" s="23">
        <v>0.62381191199999997</v>
      </c>
      <c r="G7382" s="17">
        <v>0.77969080300000004</v>
      </c>
      <c r="H7382" s="17">
        <v>0.22030919700000001</v>
      </c>
      <c r="I7382" s="17">
        <v>0.98864395199999999</v>
      </c>
      <c r="J7382" s="17">
        <v>1.1299999999999999E-2</v>
      </c>
      <c r="K7382" s="17">
        <v>2.9499999999999999E-5</v>
      </c>
    </row>
    <row r="7383" spans="1:11" x14ac:dyDescent="0.45">
      <c r="A7383" s="10" t="s">
        <v>61</v>
      </c>
      <c r="B7383" s="20">
        <v>0.998</v>
      </c>
      <c r="C7383" s="19">
        <v>286511</v>
      </c>
      <c r="D7383" s="19">
        <v>70794.913620000007</v>
      </c>
      <c r="E7383" s="23">
        <v>6.017625132</v>
      </c>
      <c r="F7383" s="23">
        <v>0.63967497399999995</v>
      </c>
      <c r="G7383" s="17">
        <v>0.77981299100000001</v>
      </c>
      <c r="H7383" s="17">
        <v>0.22018700899999999</v>
      </c>
      <c r="I7383" s="17">
        <v>0.98861583099999994</v>
      </c>
      <c r="J7383" s="17">
        <v>1.14E-2</v>
      </c>
      <c r="K7383" s="17">
        <v>2.94E-5</v>
      </c>
    </row>
    <row r="7384" spans="1:11" x14ac:dyDescent="0.45">
      <c r="A7384" s="10" t="s">
        <v>61</v>
      </c>
      <c r="B7384" s="20">
        <v>0.999</v>
      </c>
      <c r="C7384" s="19">
        <v>286798</v>
      </c>
      <c r="D7384" s="19">
        <v>73379.190310000005</v>
      </c>
      <c r="E7384" s="23">
        <v>26.987547960000001</v>
      </c>
      <c r="F7384" s="23">
        <v>0.65943885300000005</v>
      </c>
      <c r="G7384" s="17">
        <v>0.78000543899999997</v>
      </c>
      <c r="H7384" s="17">
        <v>0.21999456100000001</v>
      </c>
      <c r="I7384" s="17">
        <v>0.98858372400000005</v>
      </c>
      <c r="J7384" s="17">
        <v>1.14E-2</v>
      </c>
      <c r="K7384" s="17">
        <v>2.9300000000000001E-5</v>
      </c>
    </row>
    <row r="7385" spans="1:11" x14ac:dyDescent="0.45">
      <c r="A7385" s="10" t="s">
        <v>61</v>
      </c>
      <c r="B7385" s="20">
        <v>1</v>
      </c>
      <c r="C7385" s="19">
        <v>286799</v>
      </c>
      <c r="D7385" s="19">
        <v>73413.29032</v>
      </c>
      <c r="E7385" s="23">
        <v>34.100009450000002</v>
      </c>
      <c r="F7385" s="23">
        <v>0.69411727300000003</v>
      </c>
      <c r="G7385" s="17">
        <v>0.78000620600000004</v>
      </c>
      <c r="H7385" s="17">
        <v>0.21999379399999999</v>
      </c>
      <c r="I7385" s="17">
        <v>0.98858378199999997</v>
      </c>
      <c r="J7385" s="17">
        <v>1.14E-2</v>
      </c>
      <c r="K7385" s="17">
        <v>2.9300000000000001E-5</v>
      </c>
    </row>
    <row r="7386" spans="1:11" x14ac:dyDescent="0.45">
      <c r="A7386" s="10" t="s">
        <v>63</v>
      </c>
      <c r="B7386" s="20">
        <v>0</v>
      </c>
      <c r="C7386" s="19">
        <v>27</v>
      </c>
      <c r="D7386" s="19">
        <v>2.2499999999999999E-2</v>
      </c>
      <c r="E7386" s="23">
        <v>1.4499999999999999E-3</v>
      </c>
      <c r="F7386" s="23">
        <v>9.4600000000000001E-4</v>
      </c>
      <c r="G7386" s="17">
        <v>1</v>
      </c>
      <c r="H7386" s="17">
        <v>0</v>
      </c>
      <c r="I7386" s="17">
        <v>1</v>
      </c>
      <c r="J7386" s="17">
        <v>0</v>
      </c>
      <c r="K7386" s="17">
        <v>0</v>
      </c>
    </row>
    <row r="7387" spans="1:11" x14ac:dyDescent="0.45">
      <c r="A7387" s="10" t="s">
        <v>63</v>
      </c>
      <c r="B7387" s="20">
        <v>0.01</v>
      </c>
      <c r="C7387" s="19">
        <v>74</v>
      </c>
      <c r="D7387" s="19">
        <v>0.17241437700000001</v>
      </c>
      <c r="E7387" s="23">
        <v>4.8399999999999997E-3</v>
      </c>
      <c r="F7387" s="23">
        <v>3.32E-3</v>
      </c>
      <c r="G7387" s="17">
        <v>1</v>
      </c>
      <c r="H7387" s="17">
        <v>0</v>
      </c>
      <c r="I7387" s="17">
        <v>0.54689824899999995</v>
      </c>
      <c r="J7387" s="17">
        <v>0</v>
      </c>
      <c r="K7387" s="17">
        <v>0.453101751</v>
      </c>
    </row>
    <row r="7388" spans="1:11" x14ac:dyDescent="0.45">
      <c r="A7388" s="10" t="s">
        <v>63</v>
      </c>
      <c r="B7388" s="20">
        <v>0.02</v>
      </c>
      <c r="C7388" s="19">
        <v>137</v>
      </c>
      <c r="D7388" s="19">
        <v>0.60911378299999996</v>
      </c>
      <c r="E7388" s="23">
        <v>0.01</v>
      </c>
      <c r="F7388" s="23">
        <v>7.4900000000000001E-3</v>
      </c>
      <c r="G7388" s="17">
        <v>1</v>
      </c>
      <c r="H7388" s="17">
        <v>0</v>
      </c>
      <c r="I7388" s="17">
        <v>0.83126286999999999</v>
      </c>
      <c r="J7388" s="17">
        <v>1.8800000000000001E-2</v>
      </c>
      <c r="K7388" s="17">
        <v>0.149984638</v>
      </c>
    </row>
    <row r="7389" spans="1:11" x14ac:dyDescent="0.45">
      <c r="A7389" s="10" t="s">
        <v>63</v>
      </c>
      <c r="B7389" s="20">
        <v>0.03</v>
      </c>
      <c r="C7389" s="19">
        <v>192</v>
      </c>
      <c r="D7389" s="19">
        <v>1.28816621</v>
      </c>
      <c r="E7389" s="23">
        <v>1.44E-2</v>
      </c>
      <c r="F7389" s="23">
        <v>1.23E-2</v>
      </c>
      <c r="G7389" s="17">
        <v>1</v>
      </c>
      <c r="H7389" s="17">
        <v>0</v>
      </c>
      <c r="I7389" s="17">
        <v>0.92278221699999996</v>
      </c>
      <c r="J7389" s="17">
        <v>8.5800000000000008E-3</v>
      </c>
      <c r="K7389" s="17">
        <v>6.8599999999999994E-2</v>
      </c>
    </row>
    <row r="7390" spans="1:11" x14ac:dyDescent="0.45">
      <c r="A7390" s="10" t="s">
        <v>63</v>
      </c>
      <c r="B7390" s="20">
        <v>0.04</v>
      </c>
      <c r="C7390" s="19">
        <v>247</v>
      </c>
      <c r="D7390" s="19">
        <v>2.1961318310000002</v>
      </c>
      <c r="E7390" s="23">
        <v>1.89E-2</v>
      </c>
      <c r="F7390" s="23">
        <v>1.5900000000000001E-2</v>
      </c>
      <c r="G7390" s="17">
        <v>0.99595141700000001</v>
      </c>
      <c r="H7390" s="17">
        <v>4.0499999999999998E-3</v>
      </c>
      <c r="I7390" s="17">
        <v>0.80709187900000001</v>
      </c>
      <c r="J7390" s="17">
        <v>4.8799999999999998E-3</v>
      </c>
      <c r="K7390" s="17">
        <v>0.188032376</v>
      </c>
    </row>
    <row r="7391" spans="1:11" x14ac:dyDescent="0.45">
      <c r="A7391" s="10" t="s">
        <v>63</v>
      </c>
      <c r="B7391" s="20">
        <v>0.05</v>
      </c>
      <c r="C7391" s="19">
        <v>287</v>
      </c>
      <c r="D7391" s="19">
        <v>3.0285224720000001</v>
      </c>
      <c r="E7391" s="23">
        <v>2.2800000000000001E-2</v>
      </c>
      <c r="F7391" s="23">
        <v>1.9E-2</v>
      </c>
      <c r="G7391" s="17">
        <v>0.98954703799999999</v>
      </c>
      <c r="H7391" s="17">
        <v>1.0500000000000001E-2</v>
      </c>
      <c r="I7391" s="17">
        <v>0.80090470400000002</v>
      </c>
      <c r="J7391" s="17">
        <v>6.3E-2</v>
      </c>
      <c r="K7391" s="17">
        <v>0.136078123</v>
      </c>
    </row>
    <row r="7392" spans="1:11" x14ac:dyDescent="0.45">
      <c r="A7392" s="10" t="s">
        <v>63</v>
      </c>
      <c r="B7392" s="20">
        <v>7.0000000000000007E-2</v>
      </c>
      <c r="C7392" s="19">
        <v>410</v>
      </c>
      <c r="D7392" s="19">
        <v>5.9290348579999996</v>
      </c>
      <c r="E7392" s="23">
        <v>2.64E-2</v>
      </c>
      <c r="F7392" s="23">
        <v>2.35E-2</v>
      </c>
      <c r="G7392" s="17">
        <v>0.79512195100000005</v>
      </c>
      <c r="H7392" s="17">
        <v>0.20487804900000001</v>
      </c>
      <c r="I7392" s="17">
        <v>0.90053356600000001</v>
      </c>
      <c r="J7392" s="17">
        <v>3.2599999999999997E-2</v>
      </c>
      <c r="K7392" s="17">
        <v>6.6900000000000001E-2</v>
      </c>
    </row>
    <row r="7393" spans="1:11" x14ac:dyDescent="0.45">
      <c r="A7393" s="10" t="s">
        <v>63</v>
      </c>
      <c r="B7393" s="20">
        <v>0.08</v>
      </c>
      <c r="C7393" s="19">
        <v>467</v>
      </c>
      <c r="D7393" s="19">
        <v>7.6204700079999999</v>
      </c>
      <c r="E7393" s="23">
        <v>3.27E-2</v>
      </c>
      <c r="F7393" s="23">
        <v>2.53E-2</v>
      </c>
      <c r="G7393" s="17">
        <v>0.82012848000000005</v>
      </c>
      <c r="H7393" s="17">
        <v>0.17987152000000001</v>
      </c>
      <c r="I7393" s="17">
        <v>0.91953485999999995</v>
      </c>
      <c r="J7393" s="17">
        <v>2.64E-2</v>
      </c>
      <c r="K7393" s="17">
        <v>5.4100000000000002E-2</v>
      </c>
    </row>
    <row r="7394" spans="1:11" x14ac:dyDescent="0.45">
      <c r="A7394" s="10" t="s">
        <v>63</v>
      </c>
      <c r="B7394" s="20">
        <v>0.09</v>
      </c>
      <c r="C7394" s="19">
        <v>518</v>
      </c>
      <c r="D7394" s="19">
        <v>9.4131945609999992</v>
      </c>
      <c r="E7394" s="23">
        <v>3.7699999999999997E-2</v>
      </c>
      <c r="F7394" s="23">
        <v>3.1E-2</v>
      </c>
      <c r="G7394" s="17">
        <v>0.837837838</v>
      </c>
      <c r="H7394" s="17">
        <v>0.162162162</v>
      </c>
      <c r="I7394" s="17">
        <v>0.93358166600000003</v>
      </c>
      <c r="J7394" s="17">
        <v>2.18E-2</v>
      </c>
      <c r="K7394" s="17">
        <v>4.4699999999999997E-2</v>
      </c>
    </row>
    <row r="7395" spans="1:11" x14ac:dyDescent="0.45">
      <c r="A7395" s="10" t="s">
        <v>63</v>
      </c>
      <c r="B7395" s="20">
        <v>0.1</v>
      </c>
      <c r="C7395" s="19">
        <v>577</v>
      </c>
      <c r="D7395" s="19">
        <v>11.77856444</v>
      </c>
      <c r="E7395" s="23">
        <v>4.2000000000000003E-2</v>
      </c>
      <c r="F7395" s="23">
        <v>3.5799999999999998E-2</v>
      </c>
      <c r="G7395" s="17">
        <v>0.85441941099999996</v>
      </c>
      <c r="H7395" s="17">
        <v>0.14558058900000001</v>
      </c>
      <c r="I7395" s="17">
        <v>0.94606228800000003</v>
      </c>
      <c r="J7395" s="17">
        <v>1.77E-2</v>
      </c>
      <c r="K7395" s="17">
        <v>3.6299999999999999E-2</v>
      </c>
    </row>
    <row r="7396" spans="1:11" x14ac:dyDescent="0.45">
      <c r="A7396" s="10" t="s">
        <v>63</v>
      </c>
      <c r="B7396" s="20">
        <v>0.11</v>
      </c>
      <c r="C7396" s="19">
        <v>632</v>
      </c>
      <c r="D7396" s="19">
        <v>14.351976990000001</v>
      </c>
      <c r="E7396" s="23">
        <v>5.1299999999999998E-2</v>
      </c>
      <c r="F7396" s="23">
        <v>4.0599999999999997E-2</v>
      </c>
      <c r="G7396" s="17">
        <v>0.86708860799999998</v>
      </c>
      <c r="H7396" s="17">
        <v>0.13291139199999999</v>
      </c>
      <c r="I7396" s="17">
        <v>0.94592658799999996</v>
      </c>
      <c r="J7396" s="17">
        <v>2.3800000000000002E-2</v>
      </c>
      <c r="K7396" s="17">
        <v>3.0300000000000001E-2</v>
      </c>
    </row>
    <row r="7397" spans="1:11" x14ac:dyDescent="0.45">
      <c r="A7397" s="10" t="s">
        <v>63</v>
      </c>
      <c r="B7397" s="20">
        <v>0.12</v>
      </c>
      <c r="C7397" s="19">
        <v>668</v>
      </c>
      <c r="D7397" s="19">
        <v>16.309653829999998</v>
      </c>
      <c r="E7397" s="23">
        <v>5.7500000000000002E-2</v>
      </c>
      <c r="F7397" s="23">
        <v>4.4699999999999997E-2</v>
      </c>
      <c r="G7397" s="17">
        <v>0.87425149700000004</v>
      </c>
      <c r="H7397" s="17">
        <v>0.12574850300000001</v>
      </c>
      <c r="I7397" s="17">
        <v>0.94312897299999998</v>
      </c>
      <c r="J7397" s="17">
        <v>2.9899999999999999E-2</v>
      </c>
      <c r="K7397" s="17">
        <v>2.7E-2</v>
      </c>
    </row>
    <row r="7398" spans="1:11" x14ac:dyDescent="0.45">
      <c r="A7398" s="10" t="s">
        <v>63</v>
      </c>
      <c r="B7398" s="20">
        <v>0.13</v>
      </c>
      <c r="C7398" s="19">
        <v>741</v>
      </c>
      <c r="D7398" s="19">
        <v>20.567311969999999</v>
      </c>
      <c r="E7398" s="23">
        <v>6.3100000000000003E-2</v>
      </c>
      <c r="F7398" s="23">
        <v>5.1799999999999999E-2</v>
      </c>
      <c r="G7398" s="17">
        <v>0.88663967600000004</v>
      </c>
      <c r="H7398" s="17">
        <v>0.113360324</v>
      </c>
      <c r="I7398" s="17">
        <v>0.94994987600000003</v>
      </c>
      <c r="J7398" s="17">
        <v>2.93E-2</v>
      </c>
      <c r="K7398" s="17">
        <v>2.0799999999999999E-2</v>
      </c>
    </row>
    <row r="7399" spans="1:11" x14ac:dyDescent="0.45">
      <c r="A7399" s="10" t="s">
        <v>63</v>
      </c>
      <c r="B7399" s="20">
        <v>0.14000000000000001</v>
      </c>
      <c r="C7399" s="19">
        <v>800</v>
      </c>
      <c r="D7399" s="19">
        <v>24.54424582</v>
      </c>
      <c r="E7399" s="23">
        <v>7.2499999999999995E-2</v>
      </c>
      <c r="F7399" s="23">
        <v>5.8400000000000001E-2</v>
      </c>
      <c r="G7399" s="17">
        <v>0.87124999999999997</v>
      </c>
      <c r="H7399" s="17">
        <v>0.12875</v>
      </c>
      <c r="I7399" s="17">
        <v>0.88322191800000005</v>
      </c>
      <c r="J7399" s="17">
        <v>9.9199999999999997E-2</v>
      </c>
      <c r="K7399" s="17">
        <v>1.7500000000000002E-2</v>
      </c>
    </row>
    <row r="7400" spans="1:11" x14ac:dyDescent="0.45">
      <c r="A7400" s="10" t="s">
        <v>63</v>
      </c>
      <c r="B7400" s="20">
        <v>0.15</v>
      </c>
      <c r="C7400" s="19">
        <v>852</v>
      </c>
      <c r="D7400" s="19">
        <v>28.488640849999999</v>
      </c>
      <c r="E7400" s="23">
        <v>7.9600000000000004E-2</v>
      </c>
      <c r="F7400" s="23">
        <v>6.4000000000000001E-2</v>
      </c>
      <c r="G7400" s="17">
        <v>0.87676056300000005</v>
      </c>
      <c r="H7400" s="17">
        <v>0.12323943699999999</v>
      </c>
      <c r="I7400" s="17">
        <v>0.90537670699999995</v>
      </c>
      <c r="J7400" s="17">
        <v>8.0399999999999999E-2</v>
      </c>
      <c r="K7400" s="17">
        <v>1.4200000000000001E-2</v>
      </c>
    </row>
    <row r="7401" spans="1:11" x14ac:dyDescent="0.45">
      <c r="A7401" s="10" t="s">
        <v>63</v>
      </c>
      <c r="B7401" s="20">
        <v>0.16</v>
      </c>
      <c r="C7401" s="19">
        <v>906</v>
      </c>
      <c r="D7401" s="19">
        <v>33.01943516</v>
      </c>
      <c r="E7401" s="23">
        <v>8.5999999999999993E-2</v>
      </c>
      <c r="F7401" s="23">
        <v>6.7900000000000002E-2</v>
      </c>
      <c r="G7401" s="17">
        <v>0.88189845499999997</v>
      </c>
      <c r="H7401" s="17">
        <v>0.118101545</v>
      </c>
      <c r="I7401" s="17">
        <v>0.91874158399999994</v>
      </c>
      <c r="J7401" s="17">
        <v>6.9000000000000006E-2</v>
      </c>
      <c r="K7401" s="17">
        <v>1.2200000000000001E-2</v>
      </c>
    </row>
    <row r="7402" spans="1:11" x14ac:dyDescent="0.45">
      <c r="A7402" s="10" t="s">
        <v>63</v>
      </c>
      <c r="B7402" s="20">
        <v>0.17</v>
      </c>
      <c r="C7402" s="19">
        <v>943</v>
      </c>
      <c r="D7402" s="19">
        <v>36.302496830000003</v>
      </c>
      <c r="E7402" s="23">
        <v>9.4E-2</v>
      </c>
      <c r="F7402" s="23">
        <v>7.2499999999999995E-2</v>
      </c>
      <c r="G7402" s="17">
        <v>0.88653234400000003</v>
      </c>
      <c r="H7402" s="17">
        <v>0.113467656</v>
      </c>
      <c r="I7402" s="17">
        <v>0.92029829299999999</v>
      </c>
      <c r="J7402" s="17">
        <v>6.8500000000000005E-2</v>
      </c>
      <c r="K7402" s="17">
        <v>1.12E-2</v>
      </c>
    </row>
    <row r="7403" spans="1:11" x14ac:dyDescent="0.45">
      <c r="A7403" s="10" t="s">
        <v>63</v>
      </c>
      <c r="B7403" s="20">
        <v>0.18</v>
      </c>
      <c r="C7403" s="19">
        <v>1014</v>
      </c>
      <c r="D7403" s="19">
        <v>43.249979089999997</v>
      </c>
      <c r="E7403" s="23">
        <v>0.106207809</v>
      </c>
      <c r="F7403" s="23">
        <v>8.3599999999999994E-2</v>
      </c>
      <c r="G7403" s="17">
        <v>0.89447731799999997</v>
      </c>
      <c r="H7403" s="17">
        <v>0.10552268200000001</v>
      </c>
      <c r="I7403" s="17">
        <v>0.93284255199999999</v>
      </c>
      <c r="J7403" s="17">
        <v>5.7700000000000001E-2</v>
      </c>
      <c r="K7403" s="17">
        <v>9.4500000000000001E-3</v>
      </c>
    </row>
    <row r="7404" spans="1:11" x14ac:dyDescent="0.45">
      <c r="A7404" s="10" t="s">
        <v>63</v>
      </c>
      <c r="B7404" s="20">
        <v>0.19</v>
      </c>
      <c r="C7404" s="19">
        <v>1067</v>
      </c>
      <c r="D7404" s="19">
        <v>48.976642830000003</v>
      </c>
      <c r="E7404" s="23">
        <v>0.113395308</v>
      </c>
      <c r="F7404" s="23">
        <v>9.0399999999999994E-2</v>
      </c>
      <c r="G7404" s="17">
        <v>0.89690721600000001</v>
      </c>
      <c r="H7404" s="17">
        <v>0.10309278400000001</v>
      </c>
      <c r="I7404" s="17">
        <v>0.93884600699999998</v>
      </c>
      <c r="J7404" s="17">
        <v>5.2499999999999998E-2</v>
      </c>
      <c r="K7404" s="17">
        <v>8.6099999999999996E-3</v>
      </c>
    </row>
    <row r="7405" spans="1:11" x14ac:dyDescent="0.45">
      <c r="A7405" s="10" t="s">
        <v>63</v>
      </c>
      <c r="B7405" s="20">
        <v>0.2</v>
      </c>
      <c r="C7405" s="19">
        <v>1109</v>
      </c>
      <c r="D7405" s="19">
        <v>53.883121780000003</v>
      </c>
      <c r="E7405" s="23">
        <v>0.121102231</v>
      </c>
      <c r="F7405" s="23">
        <v>9.6100000000000005E-2</v>
      </c>
      <c r="G7405" s="17">
        <v>0.90081154200000002</v>
      </c>
      <c r="H7405" s="17">
        <v>9.9199999999999997E-2</v>
      </c>
      <c r="I7405" s="17">
        <v>0.94147887900000005</v>
      </c>
      <c r="J7405" s="17">
        <v>5.0599999999999999E-2</v>
      </c>
      <c r="K7405" s="17">
        <v>7.9100000000000004E-3</v>
      </c>
    </row>
    <row r="7406" spans="1:11" x14ac:dyDescent="0.45">
      <c r="A7406" s="10" t="s">
        <v>63</v>
      </c>
      <c r="B7406" s="20">
        <v>0.21</v>
      </c>
      <c r="C7406" s="19">
        <v>1182</v>
      </c>
      <c r="D7406" s="19">
        <v>62.888631050000001</v>
      </c>
      <c r="E7406" s="23">
        <v>0.12522519100000001</v>
      </c>
      <c r="F7406" s="23">
        <v>0.103405841</v>
      </c>
      <c r="G7406" s="17">
        <v>0.88832487299999996</v>
      </c>
      <c r="H7406" s="17">
        <v>0.111675127</v>
      </c>
      <c r="I7406" s="17">
        <v>0.94640982500000004</v>
      </c>
      <c r="J7406" s="17">
        <v>4.6300000000000001E-2</v>
      </c>
      <c r="K7406" s="17">
        <v>7.2500000000000004E-3</v>
      </c>
    </row>
    <row r="7407" spans="1:11" x14ac:dyDescent="0.45">
      <c r="A7407" s="10" t="s">
        <v>63</v>
      </c>
      <c r="B7407" s="20">
        <v>0.22</v>
      </c>
      <c r="C7407" s="19">
        <v>1218</v>
      </c>
      <c r="D7407" s="19">
        <v>67.627008279999998</v>
      </c>
      <c r="E7407" s="23">
        <v>0.13683231900000001</v>
      </c>
      <c r="F7407" s="23">
        <v>0.110671964</v>
      </c>
      <c r="G7407" s="17">
        <v>0.89162561600000001</v>
      </c>
      <c r="H7407" s="17">
        <v>0.108374384</v>
      </c>
      <c r="I7407" s="17">
        <v>0.94990041300000005</v>
      </c>
      <c r="J7407" s="17">
        <v>4.3299999999999998E-2</v>
      </c>
      <c r="K7407" s="17">
        <v>6.77E-3</v>
      </c>
    </row>
    <row r="7408" spans="1:11" x14ac:dyDescent="0.45">
      <c r="A7408" s="10" t="s">
        <v>63</v>
      </c>
      <c r="B7408" s="20">
        <v>0.23</v>
      </c>
      <c r="C7408" s="19">
        <v>1294</v>
      </c>
      <c r="D7408" s="19">
        <v>78.062268779999997</v>
      </c>
      <c r="E7408" s="23">
        <v>0.140228035</v>
      </c>
      <c r="F7408" s="23">
        <v>0.11885256800000001</v>
      </c>
      <c r="G7408" s="17">
        <v>0.88794435900000002</v>
      </c>
      <c r="H7408" s="17">
        <v>0.112055641</v>
      </c>
      <c r="I7408" s="17">
        <v>0.95748334499999999</v>
      </c>
      <c r="J7408" s="17">
        <v>3.6799999999999999E-2</v>
      </c>
      <c r="K7408" s="17">
        <v>5.7499999999999999E-3</v>
      </c>
    </row>
    <row r="7409" spans="1:11" x14ac:dyDescent="0.45">
      <c r="A7409" s="10" t="s">
        <v>63</v>
      </c>
      <c r="B7409" s="20">
        <v>0.24</v>
      </c>
      <c r="C7409" s="19">
        <v>1347</v>
      </c>
      <c r="D7409" s="19">
        <v>85.775786409999995</v>
      </c>
      <c r="E7409" s="23">
        <v>0.15173534499999999</v>
      </c>
      <c r="F7409" s="23">
        <v>0.12681196</v>
      </c>
      <c r="G7409" s="17">
        <v>0.89012620600000003</v>
      </c>
      <c r="H7409" s="17">
        <v>0.109873794</v>
      </c>
      <c r="I7409" s="17">
        <v>0.96057505399999998</v>
      </c>
      <c r="J7409" s="17">
        <v>3.4099999999999998E-2</v>
      </c>
      <c r="K7409" s="17">
        <v>5.28E-3</v>
      </c>
    </row>
    <row r="7410" spans="1:11" x14ac:dyDescent="0.45">
      <c r="A7410" s="10" t="s">
        <v>63</v>
      </c>
      <c r="B7410" s="20">
        <v>0.25</v>
      </c>
      <c r="C7410" s="19">
        <v>1400</v>
      </c>
      <c r="D7410" s="19">
        <v>94.426153670000005</v>
      </c>
      <c r="E7410" s="23">
        <v>0.170838765</v>
      </c>
      <c r="F7410" s="23">
        <v>0.13478968299999999</v>
      </c>
      <c r="G7410" s="17">
        <v>0.88714285699999995</v>
      </c>
      <c r="H7410" s="17">
        <v>0.11285714299999999</v>
      </c>
      <c r="I7410" s="17">
        <v>0.96433913699999996</v>
      </c>
      <c r="J7410" s="17">
        <v>3.09E-2</v>
      </c>
      <c r="K7410" s="17">
        <v>4.7800000000000004E-3</v>
      </c>
    </row>
    <row r="7411" spans="1:11" x14ac:dyDescent="0.45">
      <c r="A7411" s="10" t="s">
        <v>63</v>
      </c>
      <c r="B7411" s="20">
        <v>0.26</v>
      </c>
      <c r="C7411" s="19">
        <v>1458</v>
      </c>
      <c r="D7411" s="19">
        <v>104.9049045</v>
      </c>
      <c r="E7411" s="23">
        <v>0.189118339</v>
      </c>
      <c r="F7411" s="23">
        <v>0.142630494</v>
      </c>
      <c r="G7411" s="17">
        <v>0.89026063099999997</v>
      </c>
      <c r="H7411" s="17">
        <v>0.109739369</v>
      </c>
      <c r="I7411" s="17">
        <v>0.96662569899999995</v>
      </c>
      <c r="J7411" s="17">
        <v>2.8899999999999999E-2</v>
      </c>
      <c r="K7411" s="17">
        <v>4.47E-3</v>
      </c>
    </row>
    <row r="7412" spans="1:11" x14ac:dyDescent="0.45">
      <c r="A7412" s="10" t="s">
        <v>63</v>
      </c>
      <c r="B7412" s="20">
        <v>0.27</v>
      </c>
      <c r="C7412" s="19">
        <v>1513</v>
      </c>
      <c r="D7412" s="19">
        <v>115.9726843</v>
      </c>
      <c r="E7412" s="23">
        <v>0.21598287299999999</v>
      </c>
      <c r="F7412" s="23">
        <v>0.152765129</v>
      </c>
      <c r="G7412" s="17">
        <v>0.89292795800000002</v>
      </c>
      <c r="H7412" s="17">
        <v>0.10707204200000001</v>
      </c>
      <c r="I7412" s="17">
        <v>0.96609029599999996</v>
      </c>
      <c r="J7412" s="17">
        <v>2.98E-2</v>
      </c>
      <c r="K7412" s="17">
        <v>4.1200000000000004E-3</v>
      </c>
    </row>
    <row r="7413" spans="1:11" x14ac:dyDescent="0.45">
      <c r="A7413" s="10" t="s">
        <v>63</v>
      </c>
      <c r="B7413" s="20">
        <v>0.28000000000000003</v>
      </c>
      <c r="C7413" s="19">
        <v>1569</v>
      </c>
      <c r="D7413" s="19">
        <v>128.53771689999999</v>
      </c>
      <c r="E7413" s="23">
        <v>0.235061562</v>
      </c>
      <c r="F7413" s="23">
        <v>0.16574055200000001</v>
      </c>
      <c r="G7413" s="17">
        <v>0.89674952200000002</v>
      </c>
      <c r="H7413" s="17">
        <v>0.10325047800000001</v>
      </c>
      <c r="I7413" s="17">
        <v>0.96812321099999998</v>
      </c>
      <c r="J7413" s="17">
        <v>2.81E-2</v>
      </c>
      <c r="K7413" s="17">
        <v>3.7799999999999999E-3</v>
      </c>
    </row>
    <row r="7414" spans="1:11" x14ac:dyDescent="0.45">
      <c r="A7414" s="10" t="s">
        <v>63</v>
      </c>
      <c r="B7414" s="20">
        <v>0.28999999999999998</v>
      </c>
      <c r="C7414" s="19">
        <v>1628</v>
      </c>
      <c r="D7414" s="19">
        <v>142.9300058</v>
      </c>
      <c r="E7414" s="23">
        <v>0.25965069000000002</v>
      </c>
      <c r="F7414" s="23">
        <v>0.18264604700000001</v>
      </c>
      <c r="G7414" s="17">
        <v>0.89987715000000001</v>
      </c>
      <c r="H7414" s="17">
        <v>0.10012285</v>
      </c>
      <c r="I7414" s="17">
        <v>0.96960460900000001</v>
      </c>
      <c r="J7414" s="17">
        <v>2.69E-2</v>
      </c>
      <c r="K7414" s="17">
        <v>3.4499999999999999E-3</v>
      </c>
    </row>
    <row r="7415" spans="1:11" x14ac:dyDescent="0.45">
      <c r="A7415" s="10" t="s">
        <v>63</v>
      </c>
      <c r="B7415" s="20">
        <v>0.3</v>
      </c>
      <c r="C7415" s="19">
        <v>1675</v>
      </c>
      <c r="D7415" s="19">
        <v>155.7025568</v>
      </c>
      <c r="E7415" s="23">
        <v>0.280059014</v>
      </c>
      <c r="F7415" s="23">
        <v>0.192150078</v>
      </c>
      <c r="G7415" s="17">
        <v>0.89970149300000002</v>
      </c>
      <c r="H7415" s="17">
        <v>0.100298507</v>
      </c>
      <c r="I7415" s="17">
        <v>0.97208707900000002</v>
      </c>
      <c r="J7415" s="17">
        <v>2.47E-2</v>
      </c>
      <c r="K7415" s="17">
        <v>3.1700000000000001E-3</v>
      </c>
    </row>
    <row r="7416" spans="1:11" x14ac:dyDescent="0.45">
      <c r="A7416" s="10" t="s">
        <v>63</v>
      </c>
      <c r="B7416" s="20">
        <v>0.31</v>
      </c>
      <c r="C7416" s="19">
        <v>1733</v>
      </c>
      <c r="D7416" s="19">
        <v>172.43637219999999</v>
      </c>
      <c r="E7416" s="23">
        <v>0.30450253100000002</v>
      </c>
      <c r="F7416" s="23">
        <v>0.213772501</v>
      </c>
      <c r="G7416" s="17">
        <v>0.90132717799999995</v>
      </c>
      <c r="H7416" s="17">
        <v>9.8699999999999996E-2</v>
      </c>
      <c r="I7416" s="17">
        <v>0.97268402700000001</v>
      </c>
      <c r="J7416" s="17">
        <v>2.4299999999999999E-2</v>
      </c>
      <c r="K7416" s="17">
        <v>2.98E-3</v>
      </c>
    </row>
    <row r="7417" spans="1:11" x14ac:dyDescent="0.45">
      <c r="A7417" s="10" t="s">
        <v>63</v>
      </c>
      <c r="B7417" s="20">
        <v>0.32</v>
      </c>
      <c r="C7417" s="19">
        <v>1788</v>
      </c>
      <c r="D7417" s="19">
        <v>189.78192480000001</v>
      </c>
      <c r="E7417" s="23">
        <v>0.33565025799999998</v>
      </c>
      <c r="F7417" s="23">
        <v>0.232097524</v>
      </c>
      <c r="G7417" s="17">
        <v>0.89261745000000003</v>
      </c>
      <c r="H7417" s="17">
        <v>0.10738254999999999</v>
      </c>
      <c r="I7417" s="17">
        <v>0.97265269600000004</v>
      </c>
      <c r="J7417" s="17">
        <v>2.4500000000000001E-2</v>
      </c>
      <c r="K7417" s="17">
        <v>2.81E-3</v>
      </c>
    </row>
    <row r="7418" spans="1:11" x14ac:dyDescent="0.45">
      <c r="A7418" s="10" t="s">
        <v>63</v>
      </c>
      <c r="B7418" s="20">
        <v>0.33</v>
      </c>
      <c r="C7418" s="19">
        <v>1843</v>
      </c>
      <c r="D7418" s="19">
        <v>209.1667065</v>
      </c>
      <c r="E7418" s="23">
        <v>0.365838096</v>
      </c>
      <c r="F7418" s="23">
        <v>0.25329875000000002</v>
      </c>
      <c r="G7418" s="17">
        <v>0.89256646799999995</v>
      </c>
      <c r="H7418" s="17">
        <v>0.107433532</v>
      </c>
      <c r="I7418" s="17">
        <v>0.97566614299999999</v>
      </c>
      <c r="J7418" s="17">
        <v>2.18E-2</v>
      </c>
      <c r="K7418" s="17">
        <v>2.5000000000000001E-3</v>
      </c>
    </row>
    <row r="7419" spans="1:11" x14ac:dyDescent="0.45">
      <c r="A7419" s="10" t="s">
        <v>63</v>
      </c>
      <c r="B7419" s="20">
        <v>0.34</v>
      </c>
      <c r="C7419" s="19">
        <v>1898</v>
      </c>
      <c r="D7419" s="19">
        <v>229.6502692</v>
      </c>
      <c r="E7419" s="23">
        <v>0.38755710399999999</v>
      </c>
      <c r="F7419" s="23">
        <v>0.27364007299999998</v>
      </c>
      <c r="G7419" s="17">
        <v>0.89462592200000002</v>
      </c>
      <c r="H7419" s="17">
        <v>0.105374078</v>
      </c>
      <c r="I7419" s="17">
        <v>0.97696740100000001</v>
      </c>
      <c r="J7419" s="17">
        <v>2.07E-2</v>
      </c>
      <c r="K7419" s="17">
        <v>2.3600000000000001E-3</v>
      </c>
    </row>
    <row r="7420" spans="1:11" x14ac:dyDescent="0.45">
      <c r="A7420" s="10" t="s">
        <v>63</v>
      </c>
      <c r="B7420" s="20">
        <v>0.35</v>
      </c>
      <c r="C7420" s="19">
        <v>1953</v>
      </c>
      <c r="D7420" s="19">
        <v>252.1315214</v>
      </c>
      <c r="E7420" s="23">
        <v>0.42373736200000001</v>
      </c>
      <c r="F7420" s="23">
        <v>0.29633595200000001</v>
      </c>
      <c r="G7420" s="17">
        <v>0.89196108600000001</v>
      </c>
      <c r="H7420" s="17">
        <v>0.108038914</v>
      </c>
      <c r="I7420" s="17">
        <v>0.97684431299999996</v>
      </c>
      <c r="J7420" s="17">
        <v>2.0899999999999998E-2</v>
      </c>
      <c r="K7420" s="17">
        <v>2.2300000000000002E-3</v>
      </c>
    </row>
    <row r="7421" spans="1:11" x14ac:dyDescent="0.45">
      <c r="A7421" s="10" t="s">
        <v>63</v>
      </c>
      <c r="B7421" s="20">
        <v>0.36</v>
      </c>
      <c r="C7421" s="19">
        <v>1964</v>
      </c>
      <c r="D7421" s="19">
        <v>256.89383529999998</v>
      </c>
      <c r="E7421" s="23">
        <v>0.441761774</v>
      </c>
      <c r="F7421" s="23">
        <v>0.30044191599999998</v>
      </c>
      <c r="G7421" s="17">
        <v>0.89256619100000001</v>
      </c>
      <c r="H7421" s="17">
        <v>0.10743380900000001</v>
      </c>
      <c r="I7421" s="17">
        <v>0.97722476599999997</v>
      </c>
      <c r="J7421" s="17">
        <v>2.06E-2</v>
      </c>
      <c r="K7421" s="17">
        <v>2.2000000000000001E-3</v>
      </c>
    </row>
    <row r="7422" spans="1:11" x14ac:dyDescent="0.45">
      <c r="A7422" s="10" t="s">
        <v>63</v>
      </c>
      <c r="B7422" s="20">
        <v>0.37</v>
      </c>
      <c r="C7422" s="19">
        <v>2059</v>
      </c>
      <c r="D7422" s="19">
        <v>299.45897660000003</v>
      </c>
      <c r="E7422" s="23">
        <v>0.46198293099999999</v>
      </c>
      <c r="F7422" s="23">
        <v>0.33884856000000002</v>
      </c>
      <c r="G7422" s="17">
        <v>0.89412336100000001</v>
      </c>
      <c r="H7422" s="17">
        <v>0.10587663899999999</v>
      </c>
      <c r="I7422" s="17">
        <v>0.97922731299999999</v>
      </c>
      <c r="J7422" s="17">
        <v>1.8800000000000001E-2</v>
      </c>
      <c r="K7422" s="17">
        <v>1.9400000000000001E-3</v>
      </c>
    </row>
    <row r="7423" spans="1:11" x14ac:dyDescent="0.45">
      <c r="A7423" s="10" t="s">
        <v>63</v>
      </c>
      <c r="B7423" s="20">
        <v>0.38</v>
      </c>
      <c r="C7423" s="19">
        <v>2117</v>
      </c>
      <c r="D7423" s="19">
        <v>327.42927859999998</v>
      </c>
      <c r="E7423" s="23">
        <v>0.50129735799999997</v>
      </c>
      <c r="F7423" s="23">
        <v>0.36116999500000002</v>
      </c>
      <c r="G7423" s="17">
        <v>0.89607935800000005</v>
      </c>
      <c r="H7423" s="17">
        <v>0.10392064199999999</v>
      </c>
      <c r="I7423" s="17">
        <v>0.980487726</v>
      </c>
      <c r="J7423" s="17">
        <v>1.77E-2</v>
      </c>
      <c r="K7423" s="17">
        <v>1.7600000000000001E-3</v>
      </c>
    </row>
    <row r="7424" spans="1:11" x14ac:dyDescent="0.45">
      <c r="A7424" s="10" t="s">
        <v>63</v>
      </c>
      <c r="B7424" s="20">
        <v>0.39</v>
      </c>
      <c r="C7424" s="19">
        <v>2173</v>
      </c>
      <c r="D7424" s="19">
        <v>356.33638200000001</v>
      </c>
      <c r="E7424" s="23">
        <v>0.54295598300000003</v>
      </c>
      <c r="F7424" s="23">
        <v>0.38813055099999999</v>
      </c>
      <c r="G7424" s="17">
        <v>0.89277496499999998</v>
      </c>
      <c r="H7424" s="17">
        <v>0.107225035</v>
      </c>
      <c r="I7424" s="17">
        <v>0.98178531300000005</v>
      </c>
      <c r="J7424" s="17">
        <v>1.66E-2</v>
      </c>
      <c r="K7424" s="17">
        <v>1.65E-3</v>
      </c>
    </row>
    <row r="7425" spans="1:11" x14ac:dyDescent="0.45">
      <c r="A7425" s="10" t="s">
        <v>63</v>
      </c>
      <c r="B7425" s="20">
        <v>0.4</v>
      </c>
      <c r="C7425" s="19">
        <v>2228</v>
      </c>
      <c r="D7425" s="19">
        <v>387.42503859999999</v>
      </c>
      <c r="E7425" s="23">
        <v>0.583798763</v>
      </c>
      <c r="F7425" s="23">
        <v>0.41311924799999999</v>
      </c>
      <c r="G7425" s="17">
        <v>0.89048474</v>
      </c>
      <c r="H7425" s="17">
        <v>0.10951526</v>
      </c>
      <c r="I7425" s="17">
        <v>0.982785715</v>
      </c>
      <c r="J7425" s="17">
        <v>1.5699999999999999E-2</v>
      </c>
      <c r="K7425" s="17">
        <v>1.5E-3</v>
      </c>
    </row>
    <row r="7426" spans="1:11" x14ac:dyDescent="0.45">
      <c r="A7426" s="10" t="s">
        <v>63</v>
      </c>
      <c r="B7426" s="20">
        <v>0.41</v>
      </c>
      <c r="C7426" s="19">
        <v>2282</v>
      </c>
      <c r="D7426" s="19">
        <v>420.50885199999999</v>
      </c>
      <c r="E7426" s="23">
        <v>0.643402311</v>
      </c>
      <c r="F7426" s="23">
        <v>0.43994180999999999</v>
      </c>
      <c r="G7426" s="17">
        <v>0.89219982499999995</v>
      </c>
      <c r="H7426" s="17">
        <v>0.107800175</v>
      </c>
      <c r="I7426" s="17">
        <v>0.98414507200000001</v>
      </c>
      <c r="J7426" s="17">
        <v>1.4500000000000001E-2</v>
      </c>
      <c r="K7426" s="17">
        <v>1.3799999999999999E-3</v>
      </c>
    </row>
    <row r="7427" spans="1:11" x14ac:dyDescent="0.45">
      <c r="A7427" s="10" t="s">
        <v>63</v>
      </c>
      <c r="B7427" s="20">
        <v>0.42</v>
      </c>
      <c r="C7427" s="19">
        <v>2338</v>
      </c>
      <c r="D7427" s="19">
        <v>457.03356600000001</v>
      </c>
      <c r="E7427" s="23">
        <v>0.665915229</v>
      </c>
      <c r="F7427" s="23">
        <v>0.47189021199999998</v>
      </c>
      <c r="G7427" s="17">
        <v>0.89392643299999996</v>
      </c>
      <c r="H7427" s="17">
        <v>0.10607356699999999</v>
      </c>
      <c r="I7427" s="17">
        <v>0.98288013100000005</v>
      </c>
      <c r="J7427" s="17">
        <v>1.5800000000000002E-2</v>
      </c>
      <c r="K7427" s="17">
        <v>1.2999999999999999E-3</v>
      </c>
    </row>
    <row r="7428" spans="1:11" x14ac:dyDescent="0.45">
      <c r="A7428" s="10" t="s">
        <v>63</v>
      </c>
      <c r="B7428" s="20">
        <v>0.43</v>
      </c>
      <c r="C7428" s="19">
        <v>2393</v>
      </c>
      <c r="D7428" s="19">
        <v>494.97150779999998</v>
      </c>
      <c r="E7428" s="23">
        <v>0.70734257300000003</v>
      </c>
      <c r="F7428" s="23">
        <v>0.50232346500000002</v>
      </c>
      <c r="G7428" s="17">
        <v>0.89302131200000001</v>
      </c>
      <c r="H7428" s="17">
        <v>0.106978688</v>
      </c>
      <c r="I7428" s="17">
        <v>0.98225931499999997</v>
      </c>
      <c r="J7428" s="17">
        <v>1.6500000000000001E-2</v>
      </c>
      <c r="K7428" s="17">
        <v>1.2199999999999999E-3</v>
      </c>
    </row>
    <row r="7429" spans="1:11" x14ac:dyDescent="0.45">
      <c r="A7429" s="10" t="s">
        <v>63</v>
      </c>
      <c r="B7429" s="20">
        <v>0.44</v>
      </c>
      <c r="C7429" s="19">
        <v>2448</v>
      </c>
      <c r="D7429" s="19">
        <v>535.67238799999996</v>
      </c>
      <c r="E7429" s="23">
        <v>0.77302488400000002</v>
      </c>
      <c r="F7429" s="23">
        <v>0.52680683299999997</v>
      </c>
      <c r="G7429" s="17">
        <v>0.89297385600000001</v>
      </c>
      <c r="H7429" s="17">
        <v>0.107026144</v>
      </c>
      <c r="I7429" s="17">
        <v>0.98156337199999999</v>
      </c>
      <c r="J7429" s="17">
        <v>1.7299999999999999E-2</v>
      </c>
      <c r="K7429" s="17">
        <v>1.1299999999999999E-3</v>
      </c>
    </row>
    <row r="7430" spans="1:11" x14ac:dyDescent="0.45">
      <c r="A7430" s="10" t="s">
        <v>63</v>
      </c>
      <c r="B7430" s="20">
        <v>0.45</v>
      </c>
      <c r="C7430" s="19">
        <v>2503</v>
      </c>
      <c r="D7430" s="19">
        <v>579.10453800000005</v>
      </c>
      <c r="E7430" s="23">
        <v>0.80788016100000004</v>
      </c>
      <c r="F7430" s="23">
        <v>0.56740780199999996</v>
      </c>
      <c r="G7430" s="17">
        <v>0.89452656799999997</v>
      </c>
      <c r="H7430" s="17">
        <v>0.10547343200000001</v>
      </c>
      <c r="I7430" s="17">
        <v>0.98299001699999999</v>
      </c>
      <c r="J7430" s="17">
        <v>1.6E-2</v>
      </c>
      <c r="K7430" s="17">
        <v>1.0300000000000001E-3</v>
      </c>
    </row>
    <row r="7431" spans="1:11" x14ac:dyDescent="0.45">
      <c r="A7431" s="10" t="s">
        <v>63</v>
      </c>
      <c r="B7431" s="20">
        <v>0.46</v>
      </c>
      <c r="C7431" s="19">
        <v>2557</v>
      </c>
      <c r="D7431" s="19">
        <v>623.86768229999996</v>
      </c>
      <c r="E7431" s="23">
        <v>0.83880941399999998</v>
      </c>
      <c r="F7431" s="23">
        <v>0.58849984700000002</v>
      </c>
      <c r="G7431" s="17">
        <v>0.89284317599999996</v>
      </c>
      <c r="H7431" s="17">
        <v>0.107156824</v>
      </c>
      <c r="I7431" s="17">
        <v>0.98429360399999999</v>
      </c>
      <c r="J7431" s="17">
        <v>1.4800000000000001E-2</v>
      </c>
      <c r="K7431" s="17">
        <v>9.4899999999999997E-4</v>
      </c>
    </row>
    <row r="7432" spans="1:11" x14ac:dyDescent="0.45">
      <c r="A7432" s="10" t="s">
        <v>63</v>
      </c>
      <c r="B7432" s="20">
        <v>0.47</v>
      </c>
      <c r="C7432" s="19">
        <v>2612</v>
      </c>
      <c r="D7432" s="19">
        <v>671.36122609999995</v>
      </c>
      <c r="E7432" s="23">
        <v>0.88356927200000002</v>
      </c>
      <c r="F7432" s="23">
        <v>0.63270196899999998</v>
      </c>
      <c r="G7432" s="17">
        <v>0.89280245000000003</v>
      </c>
      <c r="H7432" s="17">
        <v>0.10719755</v>
      </c>
      <c r="I7432" s="17">
        <v>0.98528862699999997</v>
      </c>
      <c r="J7432" s="17">
        <v>1.38E-2</v>
      </c>
      <c r="K7432" s="17">
        <v>8.8900000000000003E-4</v>
      </c>
    </row>
    <row r="7433" spans="1:11" x14ac:dyDescent="0.45">
      <c r="A7433" s="10" t="s">
        <v>63</v>
      </c>
      <c r="B7433" s="20">
        <v>0.48</v>
      </c>
      <c r="C7433" s="19">
        <v>2664</v>
      </c>
      <c r="D7433" s="19">
        <v>718.98863180000001</v>
      </c>
      <c r="E7433" s="23">
        <v>0.93506510300000001</v>
      </c>
      <c r="F7433" s="23">
        <v>0.65934765900000003</v>
      </c>
      <c r="G7433" s="17">
        <v>0.89451952000000001</v>
      </c>
      <c r="H7433" s="17">
        <v>0.10548048</v>
      </c>
      <c r="I7433" s="17">
        <v>0.98630517399999995</v>
      </c>
      <c r="J7433" s="17">
        <v>1.29E-2</v>
      </c>
      <c r="K7433" s="17">
        <v>8.2200000000000003E-4</v>
      </c>
    </row>
    <row r="7434" spans="1:11" x14ac:dyDescent="0.45">
      <c r="A7434" s="10" t="s">
        <v>63</v>
      </c>
      <c r="B7434" s="20">
        <v>0.49</v>
      </c>
      <c r="C7434" s="19">
        <v>2723</v>
      </c>
      <c r="D7434" s="19">
        <v>775.47797349999996</v>
      </c>
      <c r="E7434" s="23">
        <v>0.97475432799999995</v>
      </c>
      <c r="F7434" s="23">
        <v>0.705852904</v>
      </c>
      <c r="G7434" s="17">
        <v>0.895703268</v>
      </c>
      <c r="H7434" s="17">
        <v>0.104296732</v>
      </c>
      <c r="I7434" s="17">
        <v>0.987420356</v>
      </c>
      <c r="J7434" s="17">
        <v>1.18E-2</v>
      </c>
      <c r="K7434" s="17">
        <v>7.5500000000000003E-4</v>
      </c>
    </row>
    <row r="7435" spans="1:11" x14ac:dyDescent="0.45">
      <c r="A7435" s="10" t="s">
        <v>63</v>
      </c>
      <c r="B7435" s="20">
        <v>0.5</v>
      </c>
      <c r="C7435" s="19">
        <v>2778</v>
      </c>
      <c r="D7435" s="19">
        <v>830.3780557</v>
      </c>
      <c r="E7435" s="23">
        <v>1.020742686</v>
      </c>
      <c r="F7435" s="23">
        <v>0.74422592700000001</v>
      </c>
      <c r="G7435" s="17">
        <v>0.89668826499999998</v>
      </c>
      <c r="H7435" s="17">
        <v>0.103311735</v>
      </c>
      <c r="I7435" s="17">
        <v>0.98820433399999996</v>
      </c>
      <c r="J7435" s="17">
        <v>1.11E-2</v>
      </c>
      <c r="K7435" s="17">
        <v>7.0799999999999997E-4</v>
      </c>
    </row>
    <row r="7436" spans="1:11" x14ac:dyDescent="0.45">
      <c r="A7436" s="10" t="s">
        <v>63</v>
      </c>
      <c r="B7436" s="20">
        <v>0.51</v>
      </c>
      <c r="C7436" s="19">
        <v>2833</v>
      </c>
      <c r="D7436" s="19">
        <v>888.22321050000005</v>
      </c>
      <c r="E7436" s="23">
        <v>1.0777492980000001</v>
      </c>
      <c r="F7436" s="23">
        <v>0.78118445800000003</v>
      </c>
      <c r="G7436" s="17">
        <v>0.89763501599999995</v>
      </c>
      <c r="H7436" s="17">
        <v>0.10236498400000001</v>
      </c>
      <c r="I7436" s="17">
        <v>0.98889697799999998</v>
      </c>
      <c r="J7436" s="17">
        <v>1.04E-2</v>
      </c>
      <c r="K7436" s="17">
        <v>6.6699999999999995E-4</v>
      </c>
    </row>
    <row r="7437" spans="1:11" x14ac:dyDescent="0.45">
      <c r="A7437" s="10" t="s">
        <v>63</v>
      </c>
      <c r="B7437" s="20">
        <v>0.52</v>
      </c>
      <c r="C7437" s="19">
        <v>2888</v>
      </c>
      <c r="D7437" s="19">
        <v>949.16066560000002</v>
      </c>
      <c r="E7437" s="23">
        <v>1.145651134</v>
      </c>
      <c r="F7437" s="23">
        <v>0.82246964199999995</v>
      </c>
      <c r="G7437" s="17">
        <v>0.89854570600000006</v>
      </c>
      <c r="H7437" s="17">
        <v>0.101454294</v>
      </c>
      <c r="I7437" s="17">
        <v>0.989390989</v>
      </c>
      <c r="J7437" s="17">
        <v>9.9900000000000006E-3</v>
      </c>
      <c r="K7437" s="17">
        <v>6.1799999999999995E-4</v>
      </c>
    </row>
    <row r="7438" spans="1:11" x14ac:dyDescent="0.45">
      <c r="A7438" s="10" t="s">
        <v>63</v>
      </c>
      <c r="B7438" s="20">
        <v>0.53</v>
      </c>
      <c r="C7438" s="19">
        <v>2942</v>
      </c>
      <c r="D7438" s="19">
        <v>1012.243912</v>
      </c>
      <c r="E7438" s="23">
        <v>1.192147056</v>
      </c>
      <c r="F7438" s="23">
        <v>0.86331460800000004</v>
      </c>
      <c r="G7438" s="17">
        <v>0.89666893299999995</v>
      </c>
      <c r="H7438" s="17">
        <v>0.103331067</v>
      </c>
      <c r="I7438" s="17">
        <v>0.98992290100000002</v>
      </c>
      <c r="J7438" s="17">
        <v>9.4900000000000002E-3</v>
      </c>
      <c r="K7438" s="17">
        <v>5.8699999999999996E-4</v>
      </c>
    </row>
    <row r="7439" spans="1:11" x14ac:dyDescent="0.45">
      <c r="A7439" s="10" t="s">
        <v>63</v>
      </c>
      <c r="B7439" s="20">
        <v>0.54</v>
      </c>
      <c r="C7439" s="19">
        <v>2991</v>
      </c>
      <c r="D7439" s="19">
        <v>1071.5751580000001</v>
      </c>
      <c r="E7439" s="23">
        <v>1.225624365</v>
      </c>
      <c r="F7439" s="23">
        <v>0.89723503500000001</v>
      </c>
      <c r="G7439" s="17">
        <v>0.89735874299999996</v>
      </c>
      <c r="H7439" s="17">
        <v>0.102641257</v>
      </c>
      <c r="I7439" s="17">
        <v>0.99056587699999998</v>
      </c>
      <c r="J7439" s="17">
        <v>8.8800000000000007E-3</v>
      </c>
      <c r="K7439" s="17">
        <v>5.5000000000000003E-4</v>
      </c>
    </row>
    <row r="7440" spans="1:11" x14ac:dyDescent="0.45">
      <c r="A7440" s="10" t="s">
        <v>63</v>
      </c>
      <c r="B7440" s="20">
        <v>0.55000000000000004</v>
      </c>
      <c r="C7440" s="19">
        <v>3052</v>
      </c>
      <c r="D7440" s="19">
        <v>1148.5899890000001</v>
      </c>
      <c r="E7440" s="23">
        <v>1.2970618949999999</v>
      </c>
      <c r="F7440" s="23">
        <v>0.94326251999999999</v>
      </c>
      <c r="G7440" s="17">
        <v>0.89908256900000005</v>
      </c>
      <c r="H7440" s="17">
        <v>0.100917431</v>
      </c>
      <c r="I7440" s="17">
        <v>0.99121215299999998</v>
      </c>
      <c r="J7440" s="17">
        <v>8.2799999999999992E-3</v>
      </c>
      <c r="K7440" s="17">
        <v>5.1199999999999998E-4</v>
      </c>
    </row>
    <row r="7441" spans="1:11" x14ac:dyDescent="0.45">
      <c r="A7441" s="10" t="s">
        <v>63</v>
      </c>
      <c r="B7441" s="20">
        <v>0.56000000000000005</v>
      </c>
      <c r="C7441" s="19">
        <v>3107</v>
      </c>
      <c r="D7441" s="19">
        <v>1221.2722450000001</v>
      </c>
      <c r="E7441" s="23">
        <v>1.342901423</v>
      </c>
      <c r="F7441" s="23">
        <v>0.98735810400000001</v>
      </c>
      <c r="G7441" s="17">
        <v>0.89925973599999998</v>
      </c>
      <c r="H7441" s="17">
        <v>0.100740264</v>
      </c>
      <c r="I7441" s="17">
        <v>0.99170389299999995</v>
      </c>
      <c r="J7441" s="17">
        <v>7.8100000000000001E-3</v>
      </c>
      <c r="K7441" s="17">
        <v>4.84E-4</v>
      </c>
    </row>
    <row r="7442" spans="1:11" x14ac:dyDescent="0.45">
      <c r="A7442" s="10" t="s">
        <v>63</v>
      </c>
      <c r="B7442" s="20">
        <v>0.56999999999999995</v>
      </c>
      <c r="C7442" s="19">
        <v>3169</v>
      </c>
      <c r="D7442" s="19">
        <v>1306.3838780000001</v>
      </c>
      <c r="E7442" s="23">
        <v>1.4119803500000001</v>
      </c>
      <c r="F7442" s="23">
        <v>1.033674999</v>
      </c>
      <c r="G7442" s="17">
        <v>0.89996844399999998</v>
      </c>
      <c r="H7442" s="17">
        <v>0.10003155599999999</v>
      </c>
      <c r="I7442" s="17">
        <v>0.99218861700000005</v>
      </c>
      <c r="J7442" s="17">
        <v>7.3600000000000002E-3</v>
      </c>
      <c r="K7442" s="17">
        <v>4.55E-4</v>
      </c>
    </row>
    <row r="7443" spans="1:11" x14ac:dyDescent="0.45">
      <c r="A7443" s="10" t="s">
        <v>63</v>
      </c>
      <c r="B7443" s="20">
        <v>0.57999999999999996</v>
      </c>
      <c r="C7443" s="19">
        <v>3223</v>
      </c>
      <c r="D7443" s="19">
        <v>1383.79999</v>
      </c>
      <c r="E7443" s="23">
        <v>1.458466314</v>
      </c>
      <c r="F7443" s="23">
        <v>1.0777050420000001</v>
      </c>
      <c r="G7443" s="17">
        <v>0.90164443100000002</v>
      </c>
      <c r="H7443" s="17">
        <v>9.8400000000000001E-2</v>
      </c>
      <c r="I7443" s="17">
        <v>0.99255118799999997</v>
      </c>
      <c r="J7443" s="17">
        <v>7.0200000000000002E-3</v>
      </c>
      <c r="K7443" s="17">
        <v>4.3100000000000001E-4</v>
      </c>
    </row>
    <row r="7444" spans="1:11" x14ac:dyDescent="0.45">
      <c r="A7444" s="10" t="s">
        <v>63</v>
      </c>
      <c r="B7444" s="20">
        <v>0.59</v>
      </c>
      <c r="C7444" s="19">
        <v>3279</v>
      </c>
      <c r="D7444" s="19">
        <v>1467.2546159999999</v>
      </c>
      <c r="E7444" s="23">
        <v>1.5288849520000001</v>
      </c>
      <c r="F7444" s="23">
        <v>1.120144394</v>
      </c>
      <c r="G7444" s="17">
        <v>0.90271424199999994</v>
      </c>
      <c r="H7444" s="17">
        <v>9.7299999999999998E-2</v>
      </c>
      <c r="I7444" s="17">
        <v>0.99295513300000005</v>
      </c>
      <c r="J7444" s="17">
        <v>6.6400000000000001E-3</v>
      </c>
      <c r="K7444" s="17">
        <v>4.0700000000000003E-4</v>
      </c>
    </row>
    <row r="7445" spans="1:11" x14ac:dyDescent="0.45">
      <c r="A7445" s="10" t="s">
        <v>63</v>
      </c>
      <c r="B7445" s="20">
        <v>0.6</v>
      </c>
      <c r="C7445" s="19">
        <v>3323</v>
      </c>
      <c r="D7445" s="19">
        <v>1535.28404</v>
      </c>
      <c r="E7445" s="23">
        <v>1.5629283249999999</v>
      </c>
      <c r="F7445" s="23">
        <v>1.1561311160000001</v>
      </c>
      <c r="G7445" s="17">
        <v>0.90309960899999997</v>
      </c>
      <c r="H7445" s="17">
        <v>9.69E-2</v>
      </c>
      <c r="I7445" s="17">
        <v>0.99329765000000003</v>
      </c>
      <c r="J7445" s="17">
        <v>6.3099999999999996E-3</v>
      </c>
      <c r="K7445" s="17">
        <v>3.8699999999999997E-4</v>
      </c>
    </row>
    <row r="7446" spans="1:11" x14ac:dyDescent="0.45">
      <c r="A7446" s="10" t="s">
        <v>63</v>
      </c>
      <c r="B7446" s="20">
        <v>0.61</v>
      </c>
      <c r="C7446" s="19">
        <v>3381</v>
      </c>
      <c r="D7446" s="19">
        <v>1626.663802</v>
      </c>
      <c r="E7446" s="23">
        <v>1.5938979099999999</v>
      </c>
      <c r="F7446" s="23">
        <v>1.199968892</v>
      </c>
      <c r="G7446" s="17">
        <v>0.89677610200000002</v>
      </c>
      <c r="H7446" s="17">
        <v>0.10322389799999999</v>
      </c>
      <c r="I7446" s="17">
        <v>0.99363123399999997</v>
      </c>
      <c r="J7446" s="17">
        <v>6.0000000000000001E-3</v>
      </c>
      <c r="K7446" s="17">
        <v>3.68E-4</v>
      </c>
    </row>
    <row r="7447" spans="1:11" x14ac:dyDescent="0.45">
      <c r="A7447" s="10" t="s">
        <v>63</v>
      </c>
      <c r="B7447" s="20">
        <v>0.62</v>
      </c>
      <c r="C7447" s="19">
        <v>3438</v>
      </c>
      <c r="D7447" s="19">
        <v>1719.0971520000001</v>
      </c>
      <c r="E7447" s="23">
        <v>1.6522799290000001</v>
      </c>
      <c r="F7447" s="23">
        <v>1.24810022</v>
      </c>
      <c r="G7447" s="17">
        <v>0.89819662600000005</v>
      </c>
      <c r="H7447" s="17">
        <v>0.101803374</v>
      </c>
      <c r="I7447" s="17">
        <v>0.99393413200000003</v>
      </c>
      <c r="J7447" s="17">
        <v>5.7200000000000003E-3</v>
      </c>
      <c r="K7447" s="17">
        <v>3.4900000000000003E-4</v>
      </c>
    </row>
    <row r="7448" spans="1:11" x14ac:dyDescent="0.45">
      <c r="A7448" s="10" t="s">
        <v>63</v>
      </c>
      <c r="B7448" s="20">
        <v>0.63</v>
      </c>
      <c r="C7448" s="19">
        <v>3493</v>
      </c>
      <c r="D7448" s="19">
        <v>1811.502718</v>
      </c>
      <c r="E7448" s="23">
        <v>1.7089300190000001</v>
      </c>
      <c r="F7448" s="23">
        <v>1.2931944070000001</v>
      </c>
      <c r="G7448" s="17">
        <v>0.89894073900000004</v>
      </c>
      <c r="H7448" s="17">
        <v>0.101059261</v>
      </c>
      <c r="I7448" s="17">
        <v>0.99423304300000004</v>
      </c>
      <c r="J7448" s="17">
        <v>5.4400000000000004E-3</v>
      </c>
      <c r="K7448" s="17">
        <v>3.3199999999999999E-4</v>
      </c>
    </row>
    <row r="7449" spans="1:11" x14ac:dyDescent="0.45">
      <c r="A7449" s="10" t="s">
        <v>63</v>
      </c>
      <c r="B7449" s="20">
        <v>0.64</v>
      </c>
      <c r="C7449" s="19">
        <v>3547</v>
      </c>
      <c r="D7449" s="19">
        <v>1905.61085</v>
      </c>
      <c r="E7449" s="23">
        <v>1.772138972</v>
      </c>
      <c r="F7449" s="23">
        <v>1.3377729229999999</v>
      </c>
      <c r="G7449" s="17">
        <v>0.90047927800000005</v>
      </c>
      <c r="H7449" s="17">
        <v>9.9500000000000005E-2</v>
      </c>
      <c r="I7449" s="17">
        <v>0.99447892800000004</v>
      </c>
      <c r="J7449" s="17">
        <v>5.1999999999999998E-3</v>
      </c>
      <c r="K7449" s="17">
        <v>3.1700000000000001E-4</v>
      </c>
    </row>
    <row r="7450" spans="1:11" x14ac:dyDescent="0.45">
      <c r="A7450" s="10" t="s">
        <v>63</v>
      </c>
      <c r="B7450" s="20">
        <v>0.65</v>
      </c>
      <c r="C7450" s="19">
        <v>3602</v>
      </c>
      <c r="D7450" s="19">
        <v>2004.6357290000001</v>
      </c>
      <c r="E7450" s="23">
        <v>1.8374963440000001</v>
      </c>
      <c r="F7450" s="23">
        <v>1.3839839570000001</v>
      </c>
      <c r="G7450" s="17">
        <v>0.90199889</v>
      </c>
      <c r="H7450" s="17">
        <v>9.8000000000000004E-2</v>
      </c>
      <c r="I7450" s="17">
        <v>0.99458024899999997</v>
      </c>
      <c r="J7450" s="17">
        <v>5.1200000000000004E-3</v>
      </c>
      <c r="K7450" s="17">
        <v>3.0400000000000002E-4</v>
      </c>
    </row>
    <row r="7451" spans="1:11" x14ac:dyDescent="0.45">
      <c r="A7451" s="10" t="s">
        <v>63</v>
      </c>
      <c r="B7451" s="20">
        <v>0.66</v>
      </c>
      <c r="C7451" s="19">
        <v>3658</v>
      </c>
      <c r="D7451" s="19">
        <v>2109.4621780000002</v>
      </c>
      <c r="E7451" s="23">
        <v>1.904922048</v>
      </c>
      <c r="F7451" s="23">
        <v>1.430473603</v>
      </c>
      <c r="G7451" s="17">
        <v>0.90349917999999996</v>
      </c>
      <c r="H7451" s="17">
        <v>9.6500000000000002E-2</v>
      </c>
      <c r="I7451" s="17">
        <v>0.994843739</v>
      </c>
      <c r="J7451" s="17">
        <v>4.8700000000000002E-3</v>
      </c>
      <c r="K7451" s="17">
        <v>2.8699999999999998E-4</v>
      </c>
    </row>
    <row r="7452" spans="1:11" x14ac:dyDescent="0.45">
      <c r="A7452" s="10" t="s">
        <v>63</v>
      </c>
      <c r="B7452" s="20">
        <v>0.67</v>
      </c>
      <c r="C7452" s="19">
        <v>3713</v>
      </c>
      <c r="D7452" s="19">
        <v>2215.7311829999999</v>
      </c>
      <c r="E7452" s="23">
        <v>1.979339191</v>
      </c>
      <c r="F7452" s="23">
        <v>1.4804985799999999</v>
      </c>
      <c r="G7452" s="17">
        <v>0.90465930500000002</v>
      </c>
      <c r="H7452" s="17">
        <v>9.5299999999999996E-2</v>
      </c>
      <c r="I7452" s="17">
        <v>0.99511901599999997</v>
      </c>
      <c r="J7452" s="17">
        <v>4.6100000000000004E-3</v>
      </c>
      <c r="K7452" s="17">
        <v>2.72E-4</v>
      </c>
    </row>
    <row r="7453" spans="1:11" x14ac:dyDescent="0.45">
      <c r="A7453" s="10" t="s">
        <v>63</v>
      </c>
      <c r="B7453" s="20">
        <v>0.68</v>
      </c>
      <c r="C7453" s="19">
        <v>3768</v>
      </c>
      <c r="D7453" s="19">
        <v>2327.24208</v>
      </c>
      <c r="E7453" s="23">
        <v>2.0596934400000002</v>
      </c>
      <c r="F7453" s="23">
        <v>1.5308042980000001</v>
      </c>
      <c r="G7453" s="17">
        <v>0.90552016999999996</v>
      </c>
      <c r="H7453" s="17">
        <v>9.4479830000000001E-2</v>
      </c>
      <c r="I7453" s="17">
        <v>0.99531658599999995</v>
      </c>
      <c r="J7453" s="17">
        <v>4.4200000000000003E-3</v>
      </c>
      <c r="K7453" s="17">
        <v>2.61E-4</v>
      </c>
    </row>
    <row r="7454" spans="1:11" x14ac:dyDescent="0.45">
      <c r="A7454" s="10" t="s">
        <v>63</v>
      </c>
      <c r="B7454" s="20">
        <v>0.69</v>
      </c>
      <c r="C7454" s="19">
        <v>3823</v>
      </c>
      <c r="D7454" s="19">
        <v>2442.0756369999999</v>
      </c>
      <c r="E7454" s="23">
        <v>2.1246115919999999</v>
      </c>
      <c r="F7454" s="23">
        <v>1.5811845040000001</v>
      </c>
      <c r="G7454" s="17">
        <v>0.90635626499999999</v>
      </c>
      <c r="H7454" s="17">
        <v>9.3600000000000003E-2</v>
      </c>
      <c r="I7454" s="17">
        <v>0.99551508899999996</v>
      </c>
      <c r="J7454" s="17">
        <v>4.2399999999999998E-3</v>
      </c>
      <c r="K7454" s="17">
        <v>2.5000000000000001E-4</v>
      </c>
    </row>
    <row r="7455" spans="1:11" x14ac:dyDescent="0.45">
      <c r="A7455" s="10" t="s">
        <v>63</v>
      </c>
      <c r="B7455" s="20">
        <v>0.7</v>
      </c>
      <c r="C7455" s="19">
        <v>3878</v>
      </c>
      <c r="D7455" s="19">
        <v>2561.9334180000001</v>
      </c>
      <c r="E7455" s="23">
        <v>2.2403114190000002</v>
      </c>
      <c r="F7455" s="23">
        <v>1.6292602759999999</v>
      </c>
      <c r="G7455" s="17">
        <v>0.90768437300000004</v>
      </c>
      <c r="H7455" s="17">
        <v>9.2299999999999993E-2</v>
      </c>
      <c r="I7455" s="17">
        <v>0.99569155799999998</v>
      </c>
      <c r="J7455" s="17">
        <v>4.0699999999999998E-3</v>
      </c>
      <c r="K7455" s="17">
        <v>2.4000000000000001E-4</v>
      </c>
    </row>
    <row r="7456" spans="1:11" x14ac:dyDescent="0.45">
      <c r="A7456" s="10" t="s">
        <v>63</v>
      </c>
      <c r="B7456" s="20">
        <v>0.71</v>
      </c>
      <c r="C7456" s="19">
        <v>3932</v>
      </c>
      <c r="D7456" s="19">
        <v>2684.5328300000001</v>
      </c>
      <c r="E7456" s="23">
        <v>2.307115075</v>
      </c>
      <c r="F7456" s="23">
        <v>1.686674918</v>
      </c>
      <c r="G7456" s="17">
        <v>0.90869786399999997</v>
      </c>
      <c r="H7456" s="17">
        <v>9.1300000000000006E-2</v>
      </c>
      <c r="I7456" s="17">
        <v>0.99585748600000001</v>
      </c>
      <c r="J7456" s="17">
        <v>3.9100000000000003E-3</v>
      </c>
      <c r="K7456" s="17">
        <v>2.31E-4</v>
      </c>
    </row>
    <row r="7457" spans="1:11" x14ac:dyDescent="0.45">
      <c r="A7457" s="10" t="s">
        <v>63</v>
      </c>
      <c r="B7457" s="20">
        <v>0.72</v>
      </c>
      <c r="C7457" s="19">
        <v>3987</v>
      </c>
      <c r="D7457" s="19">
        <v>2814.0071589999998</v>
      </c>
      <c r="E7457" s="23">
        <v>2.3906276019999999</v>
      </c>
      <c r="F7457" s="23">
        <v>1.7416477610000001</v>
      </c>
      <c r="G7457" s="17">
        <v>0.90945573099999999</v>
      </c>
      <c r="H7457" s="17">
        <v>9.0544268999999997E-2</v>
      </c>
      <c r="I7457" s="17">
        <v>0.99600174799999996</v>
      </c>
      <c r="J7457" s="17">
        <v>3.7799999999999999E-3</v>
      </c>
      <c r="K7457" s="17">
        <v>2.2100000000000001E-4</v>
      </c>
    </row>
    <row r="7458" spans="1:11" x14ac:dyDescent="0.45">
      <c r="A7458" s="10" t="s">
        <v>63</v>
      </c>
      <c r="B7458" s="20">
        <v>0.73</v>
      </c>
      <c r="C7458" s="19">
        <v>4043</v>
      </c>
      <c r="D7458" s="19">
        <v>2950.2321120000001</v>
      </c>
      <c r="E7458" s="23">
        <v>2.471880171</v>
      </c>
      <c r="F7458" s="23">
        <v>1.8002523720000001</v>
      </c>
      <c r="G7458" s="17">
        <v>0.91021518700000004</v>
      </c>
      <c r="H7458" s="17">
        <v>8.9800000000000005E-2</v>
      </c>
      <c r="I7458" s="17">
        <v>0.99611855699999996</v>
      </c>
      <c r="J7458" s="17">
        <v>3.6700000000000001E-3</v>
      </c>
      <c r="K7458" s="17">
        <v>2.12E-4</v>
      </c>
    </row>
    <row r="7459" spans="1:11" x14ac:dyDescent="0.45">
      <c r="A7459" s="10" t="s">
        <v>63</v>
      </c>
      <c r="B7459" s="20">
        <v>0.74</v>
      </c>
      <c r="C7459" s="19">
        <v>4098</v>
      </c>
      <c r="D7459" s="19">
        <v>3088.8411019999999</v>
      </c>
      <c r="E7459" s="23">
        <v>2.5665771390000001</v>
      </c>
      <c r="F7459" s="23">
        <v>1.8592311580000001</v>
      </c>
      <c r="G7459" s="17">
        <v>0.91093216200000005</v>
      </c>
      <c r="H7459" s="17">
        <v>8.9099999999999999E-2</v>
      </c>
      <c r="I7459" s="17">
        <v>0.99629560800000005</v>
      </c>
      <c r="J7459" s="17">
        <v>3.5000000000000001E-3</v>
      </c>
      <c r="K7459" s="17">
        <v>2.02E-4</v>
      </c>
    </row>
    <row r="7460" spans="1:11" x14ac:dyDescent="0.45">
      <c r="A7460" s="10" t="s">
        <v>63</v>
      </c>
      <c r="B7460" s="20">
        <v>0.75</v>
      </c>
      <c r="C7460" s="19">
        <v>4154</v>
      </c>
      <c r="D7460" s="19">
        <v>3235.3324980000002</v>
      </c>
      <c r="E7460" s="23">
        <v>2.6687837760000002</v>
      </c>
      <c r="F7460" s="23">
        <v>1.9186472450000001</v>
      </c>
      <c r="G7460" s="17">
        <v>0.91189215199999996</v>
      </c>
      <c r="H7460" s="17">
        <v>8.8099999999999998E-2</v>
      </c>
      <c r="I7460" s="17">
        <v>0.99645682199999996</v>
      </c>
      <c r="J7460" s="17">
        <v>3.3500000000000001E-3</v>
      </c>
      <c r="K7460" s="17">
        <v>1.93E-4</v>
      </c>
    </row>
    <row r="7461" spans="1:11" x14ac:dyDescent="0.45">
      <c r="A7461" s="10" t="s">
        <v>63</v>
      </c>
      <c r="B7461" s="20">
        <v>0.76</v>
      </c>
      <c r="C7461" s="19">
        <v>4209</v>
      </c>
      <c r="D7461" s="19">
        <v>3384.7576140000001</v>
      </c>
      <c r="E7461" s="23">
        <v>2.7759442160000001</v>
      </c>
      <c r="F7461" s="23">
        <v>1.9837004140000001</v>
      </c>
      <c r="G7461" s="17">
        <v>0.91304347799999996</v>
      </c>
      <c r="H7461" s="17">
        <v>8.6999999999999994E-2</v>
      </c>
      <c r="I7461" s="17">
        <v>0.99656917599999995</v>
      </c>
      <c r="J7461" s="17">
        <v>3.2399999999999998E-3</v>
      </c>
      <c r="K7461" s="17">
        <v>1.8699999999999999E-4</v>
      </c>
    </row>
    <row r="7462" spans="1:11" x14ac:dyDescent="0.45">
      <c r="A7462" s="10" t="s">
        <v>63</v>
      </c>
      <c r="B7462" s="20">
        <v>0.77</v>
      </c>
      <c r="C7462" s="19">
        <v>4264</v>
      </c>
      <c r="D7462" s="19">
        <v>3541.6315159999999</v>
      </c>
      <c r="E7462" s="23">
        <v>2.9115332839999999</v>
      </c>
      <c r="F7462" s="23">
        <v>2.0447275039999999</v>
      </c>
      <c r="G7462" s="17">
        <v>0.91393058199999999</v>
      </c>
      <c r="H7462" s="17">
        <v>8.6099999999999996E-2</v>
      </c>
      <c r="I7462" s="17">
        <v>0.99668553100000001</v>
      </c>
      <c r="J7462" s="17">
        <v>3.13E-3</v>
      </c>
      <c r="K7462" s="17">
        <v>1.8000000000000001E-4</v>
      </c>
    </row>
    <row r="7463" spans="1:11" x14ac:dyDescent="0.45">
      <c r="A7463" s="10" t="s">
        <v>63</v>
      </c>
      <c r="B7463" s="20">
        <v>0.78</v>
      </c>
      <c r="C7463" s="19">
        <v>4318</v>
      </c>
      <c r="D7463" s="19">
        <v>3701.3572020000001</v>
      </c>
      <c r="E7463" s="23">
        <v>3.0027642430000001</v>
      </c>
      <c r="F7463" s="23">
        <v>2.119636667</v>
      </c>
      <c r="G7463" s="17">
        <v>0.91477535899999995</v>
      </c>
      <c r="H7463" s="17">
        <v>8.5199999999999998E-2</v>
      </c>
      <c r="I7463" s="17">
        <v>0.99682295799999998</v>
      </c>
      <c r="J7463" s="17">
        <v>3.0000000000000001E-3</v>
      </c>
      <c r="K7463" s="17">
        <v>1.73E-4</v>
      </c>
    </row>
    <row r="7464" spans="1:11" x14ac:dyDescent="0.45">
      <c r="A7464" s="10" t="s">
        <v>63</v>
      </c>
      <c r="B7464" s="20">
        <v>0.79</v>
      </c>
      <c r="C7464" s="19">
        <v>4374</v>
      </c>
      <c r="D7464" s="19">
        <v>3872.9553340000002</v>
      </c>
      <c r="E7464" s="23">
        <v>3.1192761519999999</v>
      </c>
      <c r="F7464" s="23">
        <v>2.1884476080000002</v>
      </c>
      <c r="G7464" s="17">
        <v>0.91586648400000004</v>
      </c>
      <c r="H7464" s="17">
        <v>8.4099999999999994E-2</v>
      </c>
      <c r="I7464" s="17">
        <v>0.99691600000000002</v>
      </c>
      <c r="J7464" s="17">
        <v>2.9199999999999999E-3</v>
      </c>
      <c r="K7464" s="17">
        <v>1.6699999999999999E-4</v>
      </c>
    </row>
    <row r="7465" spans="1:11" x14ac:dyDescent="0.45">
      <c r="A7465" s="10" t="s">
        <v>63</v>
      </c>
      <c r="B7465" s="20">
        <v>0.8</v>
      </c>
      <c r="C7465" s="19">
        <v>4406</v>
      </c>
      <c r="D7465" s="19">
        <v>3973.67605</v>
      </c>
      <c r="E7465" s="23">
        <v>3.1751394589999999</v>
      </c>
      <c r="F7465" s="23">
        <v>2.2325547320000001</v>
      </c>
      <c r="G7465" s="17">
        <v>0.91625056699999996</v>
      </c>
      <c r="H7465" s="17">
        <v>8.3699999999999997E-2</v>
      </c>
      <c r="I7465" s="17">
        <v>0.99699909900000006</v>
      </c>
      <c r="J7465" s="17">
        <v>2.8400000000000001E-3</v>
      </c>
      <c r="K7465" s="17">
        <v>1.6200000000000001E-4</v>
      </c>
    </row>
    <row r="7466" spans="1:11" x14ac:dyDescent="0.45">
      <c r="A7466" s="10" t="s">
        <v>63</v>
      </c>
      <c r="B7466" s="20">
        <v>0.80100000000000005</v>
      </c>
      <c r="C7466" s="19">
        <v>4412</v>
      </c>
      <c r="D7466" s="19">
        <v>3992.7482100000002</v>
      </c>
      <c r="E7466" s="23">
        <v>3.1796386339999998</v>
      </c>
      <c r="F7466" s="23">
        <v>2.2401612059999998</v>
      </c>
      <c r="G7466" s="17">
        <v>0.91636446100000002</v>
      </c>
      <c r="H7466" s="17">
        <v>8.3599999999999994E-2</v>
      </c>
      <c r="I7466" s="17">
        <v>0.99701899500000002</v>
      </c>
      <c r="J7466" s="17">
        <v>2.82E-3</v>
      </c>
      <c r="K7466" s="17">
        <v>1.6100000000000001E-4</v>
      </c>
    </row>
    <row r="7467" spans="1:11" x14ac:dyDescent="0.45">
      <c r="A7467" s="10" t="s">
        <v>63</v>
      </c>
      <c r="B7467" s="20">
        <v>0.80200000000000005</v>
      </c>
      <c r="C7467" s="19">
        <v>4416</v>
      </c>
      <c r="D7467" s="19">
        <v>4005.516552</v>
      </c>
      <c r="E7467" s="23">
        <v>3.1975951029999998</v>
      </c>
      <c r="F7467" s="23">
        <v>2.2471375820000001</v>
      </c>
      <c r="G7467" s="17">
        <v>0.916440217</v>
      </c>
      <c r="H7467" s="17">
        <v>8.3599999999999994E-2</v>
      </c>
      <c r="I7467" s="17">
        <v>0.99702897099999999</v>
      </c>
      <c r="J7467" s="17">
        <v>2.81E-3</v>
      </c>
      <c r="K7467" s="17">
        <v>1.6100000000000001E-4</v>
      </c>
    </row>
    <row r="7468" spans="1:11" x14ac:dyDescent="0.45">
      <c r="A7468" s="10" t="s">
        <v>63</v>
      </c>
      <c r="B7468" s="20">
        <v>0.80300000000000005</v>
      </c>
      <c r="C7468" s="19">
        <v>4423</v>
      </c>
      <c r="D7468" s="19">
        <v>4027.9251690000001</v>
      </c>
      <c r="E7468" s="23">
        <v>3.2085256329999998</v>
      </c>
      <c r="F7468" s="23">
        <v>2.2537050280000002</v>
      </c>
      <c r="G7468" s="17">
        <v>0.91657246199999998</v>
      </c>
      <c r="H7468" s="17">
        <v>8.3400000000000002E-2</v>
      </c>
      <c r="I7468" s="17">
        <v>0.99704477199999997</v>
      </c>
      <c r="J7468" s="17">
        <v>2.8E-3</v>
      </c>
      <c r="K7468" s="17">
        <v>1.6000000000000001E-4</v>
      </c>
    </row>
    <row r="7469" spans="1:11" x14ac:dyDescent="0.45">
      <c r="A7469" s="10" t="s">
        <v>63</v>
      </c>
      <c r="B7469" s="20">
        <v>0.80400000000000005</v>
      </c>
      <c r="C7469" s="19">
        <v>4427</v>
      </c>
      <c r="D7469" s="19">
        <v>4040.7948339999998</v>
      </c>
      <c r="E7469" s="23">
        <v>3.2209142810000002</v>
      </c>
      <c r="F7469" s="23">
        <v>2.2615788129999999</v>
      </c>
      <c r="G7469" s="17">
        <v>0.91664784300000002</v>
      </c>
      <c r="H7469" s="17">
        <v>8.3400000000000002E-2</v>
      </c>
      <c r="I7469" s="17">
        <v>0.997047142</v>
      </c>
      <c r="J7469" s="17">
        <v>2.7899999999999999E-3</v>
      </c>
      <c r="K7469" s="17">
        <v>1.6000000000000001E-4</v>
      </c>
    </row>
    <row r="7470" spans="1:11" x14ac:dyDescent="0.45">
      <c r="A7470" s="10" t="s">
        <v>63</v>
      </c>
      <c r="B7470" s="20">
        <v>0.80500000000000005</v>
      </c>
      <c r="C7470" s="19">
        <v>4433</v>
      </c>
      <c r="D7470" s="19">
        <v>4060.1370459999998</v>
      </c>
      <c r="E7470" s="23">
        <v>3.2283800829999998</v>
      </c>
      <c r="F7470" s="23">
        <v>2.2682067369999999</v>
      </c>
      <c r="G7470" s="17">
        <v>0.91676065900000003</v>
      </c>
      <c r="H7470" s="17">
        <v>8.3199999999999996E-2</v>
      </c>
      <c r="I7470" s="17">
        <v>0.99706734399999997</v>
      </c>
      <c r="J7470" s="17">
        <v>2.7699999999999999E-3</v>
      </c>
      <c r="K7470" s="17">
        <v>1.5899999999999999E-4</v>
      </c>
    </row>
    <row r="7471" spans="1:11" x14ac:dyDescent="0.45">
      <c r="A7471" s="10" t="s">
        <v>63</v>
      </c>
      <c r="B7471" s="20">
        <v>0.80600000000000005</v>
      </c>
      <c r="C7471" s="19">
        <v>4440</v>
      </c>
      <c r="D7471" s="19">
        <v>4082.7744750000002</v>
      </c>
      <c r="E7471" s="23">
        <v>3.238018823</v>
      </c>
      <c r="F7471" s="23">
        <v>2.274642348</v>
      </c>
      <c r="G7471" s="17">
        <v>0.91689189199999999</v>
      </c>
      <c r="H7471" s="17">
        <v>8.3099999999999993E-2</v>
      </c>
      <c r="I7471" s="17">
        <v>0.99708439999999998</v>
      </c>
      <c r="J7471" s="17">
        <v>2.7599999999999999E-3</v>
      </c>
      <c r="K7471" s="17">
        <v>1.5799999999999999E-4</v>
      </c>
    </row>
    <row r="7472" spans="1:11" x14ac:dyDescent="0.45">
      <c r="A7472" s="10" t="s">
        <v>63</v>
      </c>
      <c r="B7472" s="20">
        <v>0.80700000000000005</v>
      </c>
      <c r="C7472" s="19">
        <v>4445</v>
      </c>
      <c r="D7472" s="19">
        <v>4099.0019080000002</v>
      </c>
      <c r="E7472" s="23">
        <v>3.2479632170000001</v>
      </c>
      <c r="F7472" s="23">
        <v>2.2806539259999998</v>
      </c>
      <c r="G7472" s="17">
        <v>0.91698537700000005</v>
      </c>
      <c r="H7472" s="17">
        <v>8.3000000000000004E-2</v>
      </c>
      <c r="I7472" s="17">
        <v>0.99709516099999995</v>
      </c>
      <c r="J7472" s="17">
        <v>2.7499999999999998E-3</v>
      </c>
      <c r="K7472" s="17">
        <v>1.5699999999999999E-4</v>
      </c>
    </row>
    <row r="7473" spans="1:11" x14ac:dyDescent="0.45">
      <c r="A7473" s="10" t="s">
        <v>63</v>
      </c>
      <c r="B7473" s="20">
        <v>0.80800000000000005</v>
      </c>
      <c r="C7473" s="19">
        <v>4451</v>
      </c>
      <c r="D7473" s="19">
        <v>4118.506007</v>
      </c>
      <c r="E7473" s="23">
        <v>3.2544142119999999</v>
      </c>
      <c r="F7473" s="23">
        <v>2.2849535369999998</v>
      </c>
      <c r="G7473" s="17">
        <v>0.91709728199999996</v>
      </c>
      <c r="H7473" s="17">
        <v>8.2900000000000001E-2</v>
      </c>
      <c r="I7473" s="17">
        <v>0.99710602500000001</v>
      </c>
      <c r="J7473" s="17">
        <v>2.7399999999999998E-3</v>
      </c>
      <c r="K7473" s="17">
        <v>1.5699999999999999E-4</v>
      </c>
    </row>
    <row r="7474" spans="1:11" x14ac:dyDescent="0.45">
      <c r="A7474" s="10" t="s">
        <v>63</v>
      </c>
      <c r="B7474" s="20">
        <v>0.80900000000000005</v>
      </c>
      <c r="C7474" s="19">
        <v>4456</v>
      </c>
      <c r="D7474" s="19">
        <v>4134.8137770000003</v>
      </c>
      <c r="E7474" s="23">
        <v>3.2655245850000001</v>
      </c>
      <c r="F7474" s="23">
        <v>2.2900903970000002</v>
      </c>
      <c r="G7474" s="17">
        <v>0.91719030499999998</v>
      </c>
      <c r="H7474" s="17">
        <v>8.2799999999999999E-2</v>
      </c>
      <c r="I7474" s="17">
        <v>0.99711513900000004</v>
      </c>
      <c r="J7474" s="17">
        <v>2.7299999999999998E-3</v>
      </c>
      <c r="K7474" s="17">
        <v>1.56E-4</v>
      </c>
    </row>
    <row r="7475" spans="1:11" x14ac:dyDescent="0.45">
      <c r="A7475" s="10" t="s">
        <v>63</v>
      </c>
      <c r="B7475" s="20">
        <v>0.81</v>
      </c>
      <c r="C7475" s="19">
        <v>4462</v>
      </c>
      <c r="D7475" s="19">
        <v>4154.4744170000004</v>
      </c>
      <c r="E7475" s="23">
        <v>3.2792998679999998</v>
      </c>
      <c r="F7475" s="23">
        <v>2.2943775259999999</v>
      </c>
      <c r="G7475" s="17">
        <v>0.91730165799999996</v>
      </c>
      <c r="H7475" s="17">
        <v>8.2699999999999996E-2</v>
      </c>
      <c r="I7475" s="17">
        <v>0.99704351899999999</v>
      </c>
      <c r="J7475" s="17">
        <v>2.8E-3</v>
      </c>
      <c r="K7475" s="17">
        <v>1.56E-4</v>
      </c>
    </row>
    <row r="7476" spans="1:11" x14ac:dyDescent="0.45">
      <c r="A7476" s="10" t="s">
        <v>63</v>
      </c>
      <c r="B7476" s="20">
        <v>0.81100000000000005</v>
      </c>
      <c r="C7476" s="19">
        <v>4467</v>
      </c>
      <c r="D7476" s="19">
        <v>4170.9338589999998</v>
      </c>
      <c r="E7476" s="23">
        <v>3.2948801840000002</v>
      </c>
      <c r="F7476" s="23">
        <v>2.2995525699999999</v>
      </c>
      <c r="G7476" s="17">
        <v>0.91739422400000004</v>
      </c>
      <c r="H7476" s="17">
        <v>8.2600000000000007E-2</v>
      </c>
      <c r="I7476" s="17">
        <v>0.99705295699999996</v>
      </c>
      <c r="J7476" s="17">
        <v>2.7899999999999999E-3</v>
      </c>
      <c r="K7476" s="17">
        <v>1.55E-4</v>
      </c>
    </row>
    <row r="7477" spans="1:11" x14ac:dyDescent="0.45">
      <c r="A7477" s="10" t="s">
        <v>63</v>
      </c>
      <c r="B7477" s="20">
        <v>0.81200000000000006</v>
      </c>
      <c r="C7477" s="19">
        <v>4473</v>
      </c>
      <c r="D7477" s="19">
        <v>4190.7228290000003</v>
      </c>
      <c r="E7477" s="23">
        <v>3.3025920279999998</v>
      </c>
      <c r="F7477" s="23">
        <v>2.3217873309999999</v>
      </c>
      <c r="G7477" s="17">
        <v>0.91750503000000005</v>
      </c>
      <c r="H7477" s="17">
        <v>8.2500000000000004E-2</v>
      </c>
      <c r="I7477" s="17">
        <v>0.99706882699999999</v>
      </c>
      <c r="J7477" s="17">
        <v>2.7799999999999999E-3</v>
      </c>
      <c r="K7477" s="17">
        <v>1.55E-4</v>
      </c>
    </row>
    <row r="7478" spans="1:11" x14ac:dyDescent="0.45">
      <c r="A7478" s="10" t="s">
        <v>63</v>
      </c>
      <c r="B7478" s="20">
        <v>0.81299999999999994</v>
      </c>
      <c r="C7478" s="19">
        <v>4477</v>
      </c>
      <c r="D7478" s="19">
        <v>4203.9639880000004</v>
      </c>
      <c r="E7478" s="23">
        <v>3.3140715329999999</v>
      </c>
      <c r="F7478" s="23">
        <v>2.3297226009999998</v>
      </c>
      <c r="G7478" s="17">
        <v>0.91757873599999995</v>
      </c>
      <c r="H7478" s="17">
        <v>8.2400000000000001E-2</v>
      </c>
      <c r="I7478" s="17">
        <v>0.99707438400000004</v>
      </c>
      <c r="J7478" s="17">
        <v>2.7699999999999999E-3</v>
      </c>
      <c r="K7478" s="17">
        <v>1.54E-4</v>
      </c>
    </row>
    <row r="7479" spans="1:11" x14ac:dyDescent="0.45">
      <c r="A7479" s="10" t="s">
        <v>63</v>
      </c>
      <c r="B7479" s="20">
        <v>0.81399999999999995</v>
      </c>
      <c r="C7479" s="19">
        <v>4484</v>
      </c>
      <c r="D7479" s="19">
        <v>4227.2360120000003</v>
      </c>
      <c r="E7479" s="23">
        <v>3.334054826</v>
      </c>
      <c r="F7479" s="23">
        <v>2.335919123</v>
      </c>
      <c r="G7479" s="17">
        <v>0.91770740399999995</v>
      </c>
      <c r="H7479" s="17">
        <v>8.2299999999999998E-2</v>
      </c>
      <c r="I7479" s="17">
        <v>0.99708607299999996</v>
      </c>
      <c r="J7479" s="17">
        <v>2.7599999999999999E-3</v>
      </c>
      <c r="K7479" s="17">
        <v>1.54E-4</v>
      </c>
    </row>
    <row r="7480" spans="1:11" x14ac:dyDescent="0.45">
      <c r="A7480" s="10" t="s">
        <v>63</v>
      </c>
      <c r="B7480" s="20">
        <v>0.81499999999999995</v>
      </c>
      <c r="C7480" s="19">
        <v>4488</v>
      </c>
      <c r="D7480" s="19">
        <v>4240.6067899999998</v>
      </c>
      <c r="E7480" s="23">
        <v>3.3480985799999998</v>
      </c>
      <c r="F7480" s="23">
        <v>2.3454317979999999</v>
      </c>
      <c r="G7480" s="17">
        <v>0.91778074899999995</v>
      </c>
      <c r="H7480" s="17">
        <v>8.2199999999999995E-2</v>
      </c>
      <c r="I7480" s="17">
        <v>0.99709191600000002</v>
      </c>
      <c r="J7480" s="17">
        <v>2.7499999999999998E-3</v>
      </c>
      <c r="K7480" s="17">
        <v>1.5300000000000001E-4</v>
      </c>
    </row>
    <row r="7481" spans="1:11" x14ac:dyDescent="0.45">
      <c r="A7481" s="10" t="s">
        <v>63</v>
      </c>
      <c r="B7481" s="20">
        <v>0.81599999999999995</v>
      </c>
      <c r="C7481" s="19">
        <v>4495</v>
      </c>
      <c r="D7481" s="19">
        <v>4264.090991</v>
      </c>
      <c r="E7481" s="23">
        <v>3.3612888889999999</v>
      </c>
      <c r="F7481" s="23">
        <v>2.3516904940000001</v>
      </c>
      <c r="G7481" s="17">
        <v>0.91790878799999998</v>
      </c>
      <c r="H7481" s="17">
        <v>8.2100000000000006E-2</v>
      </c>
      <c r="I7481" s="17">
        <v>0.99710348699999996</v>
      </c>
      <c r="J7481" s="17">
        <v>2.7399999999999998E-3</v>
      </c>
      <c r="K7481" s="17">
        <v>1.5300000000000001E-4</v>
      </c>
    </row>
    <row r="7482" spans="1:11" x14ac:dyDescent="0.45">
      <c r="A7482" s="10" t="s">
        <v>63</v>
      </c>
      <c r="B7482" s="20">
        <v>0.81699999999999995</v>
      </c>
      <c r="C7482" s="19">
        <v>4498</v>
      </c>
      <c r="D7482" s="19">
        <v>4274.1805329999997</v>
      </c>
      <c r="E7482" s="23">
        <v>3.3635416070000002</v>
      </c>
      <c r="F7482" s="23">
        <v>2.359959323</v>
      </c>
      <c r="G7482" s="17">
        <v>0.91796353900000005</v>
      </c>
      <c r="H7482" s="17">
        <v>8.2000000000000003E-2</v>
      </c>
      <c r="I7482" s="17">
        <v>0.99710926300000002</v>
      </c>
      <c r="J7482" s="17">
        <v>2.7399999999999998E-3</v>
      </c>
      <c r="K7482" s="17">
        <v>1.5200000000000001E-4</v>
      </c>
    </row>
    <row r="7483" spans="1:11" x14ac:dyDescent="0.45">
      <c r="A7483" s="10" t="s">
        <v>63</v>
      </c>
      <c r="B7483" s="20">
        <v>0.81799999999999995</v>
      </c>
      <c r="C7483" s="19">
        <v>4506</v>
      </c>
      <c r="D7483" s="19">
        <v>4301.1889099999999</v>
      </c>
      <c r="E7483" s="23">
        <v>3.3903720310000001</v>
      </c>
      <c r="F7483" s="23">
        <v>2.3660542059999998</v>
      </c>
      <c r="G7483" s="17">
        <v>0.91766533500000003</v>
      </c>
      <c r="H7483" s="17">
        <v>8.2299999999999998E-2</v>
      </c>
      <c r="I7483" s="17">
        <v>0.99712691099999995</v>
      </c>
      <c r="J7483" s="17">
        <v>2.7200000000000002E-3</v>
      </c>
      <c r="K7483" s="17">
        <v>1.5100000000000001E-4</v>
      </c>
    </row>
    <row r="7484" spans="1:11" x14ac:dyDescent="0.45">
      <c r="A7484" s="10" t="s">
        <v>63</v>
      </c>
      <c r="B7484" s="20">
        <v>0.81899999999999995</v>
      </c>
      <c r="C7484" s="19">
        <v>4511</v>
      </c>
      <c r="D7484" s="19">
        <v>4318.2323539999998</v>
      </c>
      <c r="E7484" s="23">
        <v>3.417546507</v>
      </c>
      <c r="F7484" s="23">
        <v>2.3759653100000002</v>
      </c>
      <c r="G7484" s="17">
        <v>0.91775659499999995</v>
      </c>
      <c r="H7484" s="17">
        <v>8.2199999999999995E-2</v>
      </c>
      <c r="I7484" s="17">
        <v>0.99713493099999995</v>
      </c>
      <c r="J7484" s="17">
        <v>2.7100000000000002E-3</v>
      </c>
      <c r="K7484" s="17">
        <v>1.5100000000000001E-4</v>
      </c>
    </row>
    <row r="7485" spans="1:11" x14ac:dyDescent="0.45">
      <c r="A7485" s="10" t="s">
        <v>63</v>
      </c>
      <c r="B7485" s="20">
        <v>0.82</v>
      </c>
      <c r="C7485" s="19">
        <v>4516</v>
      </c>
      <c r="D7485" s="19">
        <v>4335.3652700000002</v>
      </c>
      <c r="E7485" s="23">
        <v>3.4293786669999999</v>
      </c>
      <c r="F7485" s="23">
        <v>2.3819190730000002</v>
      </c>
      <c r="G7485" s="17">
        <v>0.91784765300000004</v>
      </c>
      <c r="H7485" s="17">
        <v>8.2199999999999995E-2</v>
      </c>
      <c r="I7485" s="17">
        <v>0.99714356999999998</v>
      </c>
      <c r="J7485" s="17">
        <v>2.7100000000000002E-3</v>
      </c>
      <c r="K7485" s="17">
        <v>1.5100000000000001E-4</v>
      </c>
    </row>
    <row r="7486" spans="1:11" x14ac:dyDescent="0.45">
      <c r="A7486" s="10" t="s">
        <v>63</v>
      </c>
      <c r="B7486" s="20">
        <v>0.82099999999999995</v>
      </c>
      <c r="C7486" s="19">
        <v>4522</v>
      </c>
      <c r="D7486" s="19">
        <v>4355.9793760000002</v>
      </c>
      <c r="E7486" s="23">
        <v>3.4358583029999998</v>
      </c>
      <c r="F7486" s="23">
        <v>2.3865211180000001</v>
      </c>
      <c r="G7486" s="17">
        <v>0.91795665599999998</v>
      </c>
      <c r="H7486" s="17">
        <v>8.2000000000000003E-2</v>
      </c>
      <c r="I7486" s="17">
        <v>0.99714727800000003</v>
      </c>
      <c r="J7486" s="17">
        <v>2.7000000000000001E-3</v>
      </c>
      <c r="K7486" s="17">
        <v>1.4999999999999999E-4</v>
      </c>
    </row>
    <row r="7487" spans="1:11" x14ac:dyDescent="0.45">
      <c r="A7487" s="10" t="s">
        <v>63</v>
      </c>
      <c r="B7487" s="20">
        <v>0.82199999999999995</v>
      </c>
      <c r="C7487" s="19">
        <v>4528</v>
      </c>
      <c r="D7487" s="19">
        <v>4376.620062</v>
      </c>
      <c r="E7487" s="23">
        <v>3.4472117569999998</v>
      </c>
      <c r="F7487" s="23">
        <v>2.3983677879999998</v>
      </c>
      <c r="G7487" s="17">
        <v>0.91806537099999996</v>
      </c>
      <c r="H7487" s="17">
        <v>8.1900000000000001E-2</v>
      </c>
      <c r="I7487" s="17">
        <v>0.99715631699999996</v>
      </c>
      <c r="J7487" s="17">
        <v>2.6900000000000001E-3</v>
      </c>
      <c r="K7487" s="17">
        <v>1.4999999999999999E-4</v>
      </c>
    </row>
    <row r="7488" spans="1:11" x14ac:dyDescent="0.45">
      <c r="A7488" s="10" t="s">
        <v>63</v>
      </c>
      <c r="B7488" s="20">
        <v>0.82299999999999995</v>
      </c>
      <c r="C7488" s="19">
        <v>4533</v>
      </c>
      <c r="D7488" s="19">
        <v>4393.9216159999996</v>
      </c>
      <c r="E7488" s="23">
        <v>3.465730137</v>
      </c>
      <c r="F7488" s="23">
        <v>2.407404799</v>
      </c>
      <c r="G7488" s="17">
        <v>0.91815574700000002</v>
      </c>
      <c r="H7488" s="17">
        <v>8.1799999999999998E-2</v>
      </c>
      <c r="I7488" s="17">
        <v>0.99716350899999995</v>
      </c>
      <c r="J7488" s="17">
        <v>2.6900000000000001E-3</v>
      </c>
      <c r="K7488" s="17">
        <v>1.4999999999999999E-4</v>
      </c>
    </row>
    <row r="7489" spans="1:11" x14ac:dyDescent="0.45">
      <c r="A7489" s="10" t="s">
        <v>63</v>
      </c>
      <c r="B7489" s="20">
        <v>0.82399999999999995</v>
      </c>
      <c r="C7489" s="19">
        <v>4539</v>
      </c>
      <c r="D7489" s="19">
        <v>4414.7447519999996</v>
      </c>
      <c r="E7489" s="23">
        <v>3.4724773849999999</v>
      </c>
      <c r="F7489" s="23">
        <v>2.414158193</v>
      </c>
      <c r="G7489" s="17">
        <v>0.91826393500000003</v>
      </c>
      <c r="H7489" s="17">
        <v>8.1699999999999995E-2</v>
      </c>
      <c r="I7489" s="17">
        <v>0.997174334</v>
      </c>
      <c r="J7489" s="17">
        <v>2.6800000000000001E-3</v>
      </c>
      <c r="K7489" s="17">
        <v>1.4899999999999999E-4</v>
      </c>
    </row>
    <row r="7490" spans="1:11" x14ac:dyDescent="0.45">
      <c r="A7490" s="10" t="s">
        <v>63</v>
      </c>
      <c r="B7490" s="20">
        <v>0.82499999999999996</v>
      </c>
      <c r="C7490" s="19">
        <v>4544</v>
      </c>
      <c r="D7490" s="19">
        <v>4432.1398499999996</v>
      </c>
      <c r="E7490" s="23">
        <v>3.4854831499999999</v>
      </c>
      <c r="F7490" s="23">
        <v>2.423271524</v>
      </c>
      <c r="G7490" s="17">
        <v>0.91835387300000004</v>
      </c>
      <c r="H7490" s="17">
        <v>8.1600000000000006E-2</v>
      </c>
      <c r="I7490" s="17">
        <v>0.99718062399999996</v>
      </c>
      <c r="J7490" s="17">
        <v>2.6700000000000001E-3</v>
      </c>
      <c r="K7490" s="17">
        <v>1.4899999999999999E-4</v>
      </c>
    </row>
    <row r="7491" spans="1:11" x14ac:dyDescent="0.45">
      <c r="A7491" s="10" t="s">
        <v>63</v>
      </c>
      <c r="B7491" s="20">
        <v>0.82599999999999996</v>
      </c>
      <c r="C7491" s="19">
        <v>4550</v>
      </c>
      <c r="D7491" s="19">
        <v>4453.1533159999999</v>
      </c>
      <c r="E7491" s="23">
        <v>3.5050680889999999</v>
      </c>
      <c r="F7491" s="23">
        <v>2.4278979399999998</v>
      </c>
      <c r="G7491" s="17">
        <v>0.91846153799999997</v>
      </c>
      <c r="H7491" s="17">
        <v>8.1500000000000003E-2</v>
      </c>
      <c r="I7491" s="17">
        <v>0.99719838100000002</v>
      </c>
      <c r="J7491" s="17">
        <v>2.65E-3</v>
      </c>
      <c r="K7491" s="17">
        <v>1.4799999999999999E-4</v>
      </c>
    </row>
    <row r="7492" spans="1:11" x14ac:dyDescent="0.45">
      <c r="A7492" s="10" t="s">
        <v>63</v>
      </c>
      <c r="B7492" s="20">
        <v>0.82699999999999996</v>
      </c>
      <c r="C7492" s="19">
        <v>4553</v>
      </c>
      <c r="D7492" s="19">
        <v>4463.6779999999999</v>
      </c>
      <c r="E7492" s="23">
        <v>3.5086807489999998</v>
      </c>
      <c r="F7492" s="23">
        <v>2.439993758</v>
      </c>
      <c r="G7492" s="17">
        <v>0.91851526500000003</v>
      </c>
      <c r="H7492" s="17">
        <v>8.1500000000000003E-2</v>
      </c>
      <c r="I7492" s="17">
        <v>0.99720286599999997</v>
      </c>
      <c r="J7492" s="17">
        <v>2.65E-3</v>
      </c>
      <c r="K7492" s="17">
        <v>1.47E-4</v>
      </c>
    </row>
    <row r="7493" spans="1:11" x14ac:dyDescent="0.45">
      <c r="A7493" s="10" t="s">
        <v>63</v>
      </c>
      <c r="B7493" s="20">
        <v>0.82799999999999996</v>
      </c>
      <c r="C7493" s="19">
        <v>4561</v>
      </c>
      <c r="D7493" s="19">
        <v>4491.7992119999999</v>
      </c>
      <c r="E7493" s="23">
        <v>3.5233736200000001</v>
      </c>
      <c r="F7493" s="23">
        <v>2.4456879069999999</v>
      </c>
      <c r="G7493" s="17">
        <v>0.91865818899999996</v>
      </c>
      <c r="H7493" s="17">
        <v>8.1299999999999997E-2</v>
      </c>
      <c r="I7493" s="17">
        <v>0.99721395199999996</v>
      </c>
      <c r="J7493" s="17">
        <v>2.64E-3</v>
      </c>
      <c r="K7493" s="17">
        <v>1.47E-4</v>
      </c>
    </row>
    <row r="7494" spans="1:11" x14ac:dyDescent="0.45">
      <c r="A7494" s="10" t="s">
        <v>63</v>
      </c>
      <c r="B7494" s="20">
        <v>0.82899999999999996</v>
      </c>
      <c r="C7494" s="19">
        <v>4565</v>
      </c>
      <c r="D7494" s="19">
        <v>4505.9163189999999</v>
      </c>
      <c r="E7494" s="23">
        <v>3.5294338920000001</v>
      </c>
      <c r="F7494" s="23">
        <v>2.4560382970000001</v>
      </c>
      <c r="G7494" s="17">
        <v>0.91872946300000002</v>
      </c>
      <c r="H7494" s="17">
        <v>8.1299999999999997E-2</v>
      </c>
      <c r="I7494" s="17">
        <v>0.99721770799999998</v>
      </c>
      <c r="J7494" s="17">
        <v>2.64E-3</v>
      </c>
      <c r="K7494" s="17">
        <v>1.47E-4</v>
      </c>
    </row>
    <row r="7495" spans="1:11" x14ac:dyDescent="0.45">
      <c r="A7495" s="10" t="s">
        <v>63</v>
      </c>
      <c r="B7495" s="20">
        <v>0.83</v>
      </c>
      <c r="C7495" s="19">
        <v>4572</v>
      </c>
      <c r="D7495" s="19">
        <v>4530.6428779999997</v>
      </c>
      <c r="E7495" s="23">
        <v>3.5360505519999998</v>
      </c>
      <c r="F7495" s="23">
        <v>2.4612237870000002</v>
      </c>
      <c r="G7495" s="17">
        <v>0.91885389299999998</v>
      </c>
      <c r="H7495" s="17">
        <v>8.1100000000000005E-2</v>
      </c>
      <c r="I7495" s="17">
        <v>0.99723040900000004</v>
      </c>
      <c r="J7495" s="17">
        <v>2.6199999999999999E-3</v>
      </c>
      <c r="K7495" s="17">
        <v>1.46E-4</v>
      </c>
    </row>
    <row r="7496" spans="1:11" x14ac:dyDescent="0.45">
      <c r="A7496" s="10" t="s">
        <v>63</v>
      </c>
      <c r="B7496" s="20">
        <v>0.83099999999999996</v>
      </c>
      <c r="C7496" s="19">
        <v>4576</v>
      </c>
      <c r="D7496" s="19">
        <v>4544.794543</v>
      </c>
      <c r="E7496" s="23">
        <v>3.5379790189999998</v>
      </c>
      <c r="F7496" s="23">
        <v>2.472068159</v>
      </c>
      <c r="G7496" s="17">
        <v>0.91892482499999995</v>
      </c>
      <c r="H7496" s="17">
        <v>8.1100000000000005E-2</v>
      </c>
      <c r="I7496" s="17">
        <v>0.99723386700000005</v>
      </c>
      <c r="J7496" s="17">
        <v>2.6199999999999999E-3</v>
      </c>
      <c r="K7496" s="17">
        <v>1.46E-4</v>
      </c>
    </row>
    <row r="7497" spans="1:11" x14ac:dyDescent="0.45">
      <c r="A7497" s="10" t="s">
        <v>63</v>
      </c>
      <c r="B7497" s="20">
        <v>0.83199999999999996</v>
      </c>
      <c r="C7497" s="19">
        <v>4579</v>
      </c>
      <c r="D7497" s="19">
        <v>4555.4188910000003</v>
      </c>
      <c r="E7497" s="23">
        <v>3.5420448059999998</v>
      </c>
      <c r="F7497" s="23">
        <v>2.4786740420000002</v>
      </c>
      <c r="G7497" s="17">
        <v>0.91897794300000002</v>
      </c>
      <c r="H7497" s="17">
        <v>8.1000000000000003E-2</v>
      </c>
      <c r="I7497" s="17">
        <v>0.99723588200000002</v>
      </c>
      <c r="J7497" s="17">
        <v>2.6199999999999999E-3</v>
      </c>
      <c r="K7497" s="17">
        <v>1.46E-4</v>
      </c>
    </row>
    <row r="7498" spans="1:11" x14ac:dyDescent="0.45">
      <c r="A7498" s="10" t="s">
        <v>63</v>
      </c>
      <c r="B7498" s="20">
        <v>0.83299999999999996</v>
      </c>
      <c r="C7498" s="19">
        <v>4588</v>
      </c>
      <c r="D7498" s="19">
        <v>4587.3221890000004</v>
      </c>
      <c r="E7498" s="23">
        <v>3.5558288789999999</v>
      </c>
      <c r="F7498" s="23">
        <v>2.4843624659999999</v>
      </c>
      <c r="G7498" s="17">
        <v>0.918918919</v>
      </c>
      <c r="H7498" s="17">
        <v>8.1100000000000005E-2</v>
      </c>
      <c r="I7498" s="17">
        <v>0.99725801199999997</v>
      </c>
      <c r="J7498" s="17">
        <v>2.5999999999999999E-3</v>
      </c>
      <c r="K7498" s="17">
        <v>1.45E-4</v>
      </c>
    </row>
    <row r="7499" spans="1:11" x14ac:dyDescent="0.45">
      <c r="A7499" s="10" t="s">
        <v>63</v>
      </c>
      <c r="B7499" s="20">
        <v>0.83399999999999996</v>
      </c>
      <c r="C7499" s="19">
        <v>4594</v>
      </c>
      <c r="D7499" s="19">
        <v>4608.7357709999997</v>
      </c>
      <c r="E7499" s="23">
        <v>3.5753561779999998</v>
      </c>
      <c r="F7499" s="23">
        <v>2.4955710440000001</v>
      </c>
      <c r="G7499" s="17">
        <v>0.91902481499999999</v>
      </c>
      <c r="H7499" s="17">
        <v>8.1000000000000003E-2</v>
      </c>
      <c r="I7499" s="17">
        <v>0.99726469399999995</v>
      </c>
      <c r="J7499" s="17">
        <v>2.5899999999999999E-3</v>
      </c>
      <c r="K7499" s="17">
        <v>1.44E-4</v>
      </c>
    </row>
    <row r="7500" spans="1:11" x14ac:dyDescent="0.45">
      <c r="A7500" s="10" t="s">
        <v>63</v>
      </c>
      <c r="B7500" s="20">
        <v>0.83499999999999996</v>
      </c>
      <c r="C7500" s="19">
        <v>4599</v>
      </c>
      <c r="D7500" s="19">
        <v>4626.6922489999997</v>
      </c>
      <c r="E7500" s="23">
        <v>3.6079280480000002</v>
      </c>
      <c r="F7500" s="23">
        <v>2.5040832069999999</v>
      </c>
      <c r="G7500" s="17">
        <v>0.91911285099999995</v>
      </c>
      <c r="H7500" s="17">
        <v>8.09E-2</v>
      </c>
      <c r="I7500" s="17">
        <v>0.99727457799999997</v>
      </c>
      <c r="J7500" s="17">
        <v>2.5799999999999998E-3</v>
      </c>
      <c r="K7500" s="17">
        <v>1.44E-4</v>
      </c>
    </row>
    <row r="7501" spans="1:11" x14ac:dyDescent="0.45">
      <c r="A7501" s="10" t="s">
        <v>63</v>
      </c>
      <c r="B7501" s="20">
        <v>0.83599999999999997</v>
      </c>
      <c r="C7501" s="19">
        <v>4605</v>
      </c>
      <c r="D7501" s="19">
        <v>4648.3852049999996</v>
      </c>
      <c r="E7501" s="23">
        <v>3.616536639</v>
      </c>
      <c r="F7501" s="23">
        <v>2.5124598109999998</v>
      </c>
      <c r="G7501" s="17">
        <v>0.91921824100000005</v>
      </c>
      <c r="H7501" s="17">
        <v>8.0799999999999997E-2</v>
      </c>
      <c r="I7501" s="17">
        <v>0.99727762399999997</v>
      </c>
      <c r="J7501" s="17">
        <v>2.5799999999999998E-3</v>
      </c>
      <c r="K7501" s="17">
        <v>1.44E-4</v>
      </c>
    </row>
    <row r="7502" spans="1:11" x14ac:dyDescent="0.45">
      <c r="A7502" s="10" t="s">
        <v>63</v>
      </c>
      <c r="B7502" s="20">
        <v>0.83699999999999997</v>
      </c>
      <c r="C7502" s="19">
        <v>4609</v>
      </c>
      <c r="D7502" s="19">
        <v>4662.8625330000004</v>
      </c>
      <c r="E7502" s="23">
        <v>3.6202692600000002</v>
      </c>
      <c r="F7502" s="23">
        <v>2.521144703</v>
      </c>
      <c r="G7502" s="17">
        <v>0.919288349</v>
      </c>
      <c r="H7502" s="17">
        <v>8.0699999999999994E-2</v>
      </c>
      <c r="I7502" s="17">
        <v>0.99728230900000003</v>
      </c>
      <c r="J7502" s="17">
        <v>2.5699999999999998E-3</v>
      </c>
      <c r="K7502" s="17">
        <v>1.4300000000000001E-4</v>
      </c>
    </row>
    <row r="7503" spans="1:11" x14ac:dyDescent="0.45">
      <c r="A7503" s="10" t="s">
        <v>63</v>
      </c>
      <c r="B7503" s="20">
        <v>0.83799999999999997</v>
      </c>
      <c r="C7503" s="19">
        <v>4615</v>
      </c>
      <c r="D7503" s="19">
        <v>4684.5982709999998</v>
      </c>
      <c r="E7503" s="23">
        <v>3.6252175750000002</v>
      </c>
      <c r="F7503" s="23">
        <v>2.5286661110000002</v>
      </c>
      <c r="G7503" s="17">
        <v>0.91939328300000001</v>
      </c>
      <c r="H7503" s="17">
        <v>8.0600000000000005E-2</v>
      </c>
      <c r="I7503" s="17">
        <v>0.997291551</v>
      </c>
      <c r="J7503" s="17">
        <v>2.5699999999999998E-3</v>
      </c>
      <c r="K7503" s="17">
        <v>1.4300000000000001E-4</v>
      </c>
    </row>
    <row r="7504" spans="1:11" x14ac:dyDescent="0.45">
      <c r="A7504" s="10" t="s">
        <v>63</v>
      </c>
      <c r="B7504" s="20">
        <v>0.83899999999999997</v>
      </c>
      <c r="C7504" s="19">
        <v>4619</v>
      </c>
      <c r="D7504" s="19">
        <v>4699.1011779999999</v>
      </c>
      <c r="E7504" s="23">
        <v>3.6270360739999998</v>
      </c>
      <c r="F7504" s="23">
        <v>2.5365769079999998</v>
      </c>
      <c r="G7504" s="17">
        <v>0.91946308700000001</v>
      </c>
      <c r="H7504" s="17">
        <v>8.0500000000000002E-2</v>
      </c>
      <c r="I7504" s="17">
        <v>0.99730416200000005</v>
      </c>
      <c r="J7504" s="17">
        <v>2.5500000000000002E-3</v>
      </c>
      <c r="K7504" s="17">
        <v>1.4200000000000001E-4</v>
      </c>
    </row>
    <row r="7505" spans="1:11" x14ac:dyDescent="0.45">
      <c r="A7505" s="10" t="s">
        <v>63</v>
      </c>
      <c r="B7505" s="20">
        <v>0.84</v>
      </c>
      <c r="C7505" s="19">
        <v>4627</v>
      </c>
      <c r="D7505" s="19">
        <v>4728.1817149999997</v>
      </c>
      <c r="E7505" s="23">
        <v>3.6487160410000001</v>
      </c>
      <c r="F7505" s="23">
        <v>2.5440786329999998</v>
      </c>
      <c r="G7505" s="17">
        <v>0.91938621099999995</v>
      </c>
      <c r="H7505" s="17">
        <v>8.0600000000000005E-2</v>
      </c>
      <c r="I7505" s="17">
        <v>0.99731633600000003</v>
      </c>
      <c r="J7505" s="17">
        <v>2.5400000000000002E-3</v>
      </c>
      <c r="K7505" s="17">
        <v>1.4100000000000001E-4</v>
      </c>
    </row>
    <row r="7506" spans="1:11" x14ac:dyDescent="0.45">
      <c r="A7506" s="10" t="s">
        <v>63</v>
      </c>
      <c r="B7506" s="20">
        <v>0.84099999999999997</v>
      </c>
      <c r="C7506" s="19">
        <v>4631</v>
      </c>
      <c r="D7506" s="19">
        <v>4742.8066129999997</v>
      </c>
      <c r="E7506" s="23">
        <v>3.6579928970000002</v>
      </c>
      <c r="F7506" s="23">
        <v>2.5515962110000001</v>
      </c>
      <c r="G7506" s="17">
        <v>0.919455841</v>
      </c>
      <c r="H7506" s="17">
        <v>8.0500000000000002E-2</v>
      </c>
      <c r="I7506" s="17">
        <v>0.99732238699999998</v>
      </c>
      <c r="J7506" s="17">
        <v>2.5400000000000002E-3</v>
      </c>
      <c r="K7506" s="17">
        <v>1.4100000000000001E-4</v>
      </c>
    </row>
    <row r="7507" spans="1:11" x14ac:dyDescent="0.45">
      <c r="A7507" s="10" t="s">
        <v>63</v>
      </c>
      <c r="B7507" s="20">
        <v>0.84199999999999997</v>
      </c>
      <c r="C7507" s="19">
        <v>4638</v>
      </c>
      <c r="D7507" s="19">
        <v>4768.4785140000004</v>
      </c>
      <c r="E7507" s="23">
        <v>3.6724792000000002</v>
      </c>
      <c r="F7507" s="23">
        <v>2.555388926</v>
      </c>
      <c r="G7507" s="17">
        <v>0.91957740399999999</v>
      </c>
      <c r="H7507" s="17">
        <v>8.0399999999999999E-2</v>
      </c>
      <c r="I7507" s="17">
        <v>0.99733799199999995</v>
      </c>
      <c r="J7507" s="17">
        <v>2.5200000000000001E-3</v>
      </c>
      <c r="K7507" s="17">
        <v>1.3999999999999999E-4</v>
      </c>
    </row>
    <row r="7508" spans="1:11" x14ac:dyDescent="0.45">
      <c r="A7508" s="10" t="s">
        <v>63</v>
      </c>
      <c r="B7508" s="20">
        <v>0.84299999999999997</v>
      </c>
      <c r="C7508" s="19">
        <v>4642</v>
      </c>
      <c r="D7508" s="19">
        <v>4783.2190710000004</v>
      </c>
      <c r="E7508" s="23">
        <v>3.690888181</v>
      </c>
      <c r="F7508" s="23">
        <v>2.57110401</v>
      </c>
      <c r="G7508" s="17">
        <v>0.91964670400000004</v>
      </c>
      <c r="H7508" s="17">
        <v>8.0399999999999999E-2</v>
      </c>
      <c r="I7508" s="17">
        <v>0.99734541899999996</v>
      </c>
      <c r="J7508" s="17">
        <v>2.5100000000000001E-3</v>
      </c>
      <c r="K7508" s="17">
        <v>1.3999999999999999E-4</v>
      </c>
    </row>
    <row r="7509" spans="1:11" x14ac:dyDescent="0.45">
      <c r="A7509" s="10" t="s">
        <v>63</v>
      </c>
      <c r="B7509" s="20">
        <v>0.84399999999999997</v>
      </c>
      <c r="C7509" s="19">
        <v>4649</v>
      </c>
      <c r="D7509" s="19">
        <v>4809.1045020000001</v>
      </c>
      <c r="E7509" s="23">
        <v>3.7031911960000001</v>
      </c>
      <c r="F7509" s="23">
        <v>2.5779729900000001</v>
      </c>
      <c r="G7509" s="17">
        <v>0.91976769199999997</v>
      </c>
      <c r="H7509" s="17">
        <v>8.0199999999999994E-2</v>
      </c>
      <c r="I7509" s="17">
        <v>0.99735435900000002</v>
      </c>
      <c r="J7509" s="17">
        <v>2.5100000000000001E-3</v>
      </c>
      <c r="K7509" s="17">
        <v>1.3899999999999999E-4</v>
      </c>
    </row>
    <row r="7510" spans="1:11" x14ac:dyDescent="0.45">
      <c r="A7510" s="10" t="s">
        <v>63</v>
      </c>
      <c r="B7510" s="20">
        <v>0.84499999999999997</v>
      </c>
      <c r="C7510" s="19">
        <v>4653</v>
      </c>
      <c r="D7510" s="19">
        <v>4823.929177</v>
      </c>
      <c r="E7510" s="23">
        <v>3.7073017949999998</v>
      </c>
      <c r="F7510" s="23">
        <v>2.5877355049999999</v>
      </c>
      <c r="G7510" s="17">
        <v>0.91983666500000005</v>
      </c>
      <c r="H7510" s="17">
        <v>8.0199999999999994E-2</v>
      </c>
      <c r="I7510" s="17">
        <v>0.99736571699999998</v>
      </c>
      <c r="J7510" s="17">
        <v>2.5000000000000001E-3</v>
      </c>
      <c r="K7510" s="17">
        <v>1.3899999999999999E-4</v>
      </c>
    </row>
    <row r="7511" spans="1:11" x14ac:dyDescent="0.45">
      <c r="A7511" s="10" t="s">
        <v>63</v>
      </c>
      <c r="B7511" s="20">
        <v>0.84599999999999997</v>
      </c>
      <c r="C7511" s="19">
        <v>4660</v>
      </c>
      <c r="D7511" s="19">
        <v>4849.9938259999999</v>
      </c>
      <c r="E7511" s="23">
        <v>3.736180611</v>
      </c>
      <c r="F7511" s="23">
        <v>2.5946236620000001</v>
      </c>
      <c r="G7511" s="17">
        <v>0.91995708200000004</v>
      </c>
      <c r="H7511" s="17">
        <v>0.08</v>
      </c>
      <c r="I7511" s="17">
        <v>0.99737828799999995</v>
      </c>
      <c r="J7511" s="17">
        <v>2.48E-3</v>
      </c>
      <c r="K7511" s="17">
        <v>1.3799999999999999E-4</v>
      </c>
    </row>
    <row r="7512" spans="1:11" x14ac:dyDescent="0.45">
      <c r="A7512" s="10" t="s">
        <v>63</v>
      </c>
      <c r="B7512" s="20">
        <v>0.84699999999999998</v>
      </c>
      <c r="C7512" s="19">
        <v>4665</v>
      </c>
      <c r="D7512" s="19">
        <v>4868.7826940000004</v>
      </c>
      <c r="E7512" s="23">
        <v>3.7768392209999999</v>
      </c>
      <c r="F7512" s="23">
        <v>2.6052077790000001</v>
      </c>
      <c r="G7512" s="17">
        <v>0.92004287200000001</v>
      </c>
      <c r="H7512" s="17">
        <v>0.08</v>
      </c>
      <c r="I7512" s="17">
        <v>0.99738702199999996</v>
      </c>
      <c r="J7512" s="17">
        <v>2.48E-3</v>
      </c>
      <c r="K7512" s="17">
        <v>1.3799999999999999E-4</v>
      </c>
    </row>
    <row r="7513" spans="1:11" x14ac:dyDescent="0.45">
      <c r="A7513" s="10" t="s">
        <v>63</v>
      </c>
      <c r="B7513" s="20">
        <v>0.84799999999999998</v>
      </c>
      <c r="C7513" s="19">
        <v>4671</v>
      </c>
      <c r="D7513" s="19">
        <v>4891.525388</v>
      </c>
      <c r="E7513" s="23">
        <v>3.806488469</v>
      </c>
      <c r="F7513" s="23">
        <v>2.6116702799999998</v>
      </c>
      <c r="G7513" s="17">
        <v>0.92014557900000005</v>
      </c>
      <c r="H7513" s="17">
        <v>7.9899999999999999E-2</v>
      </c>
      <c r="I7513" s="17">
        <v>0.99739578500000003</v>
      </c>
      <c r="J7513" s="17">
        <v>2.47E-3</v>
      </c>
      <c r="K7513" s="17">
        <v>1.37E-4</v>
      </c>
    </row>
    <row r="7514" spans="1:11" x14ac:dyDescent="0.45">
      <c r="A7514" s="10" t="s">
        <v>63</v>
      </c>
      <c r="B7514" s="20">
        <v>0.84899999999999998</v>
      </c>
      <c r="C7514" s="19">
        <v>4676</v>
      </c>
      <c r="D7514" s="19">
        <v>4910.5693010000005</v>
      </c>
      <c r="E7514" s="23">
        <v>3.8110745119999998</v>
      </c>
      <c r="F7514" s="23">
        <v>2.620005973</v>
      </c>
      <c r="G7514" s="17">
        <v>0.92023096699999996</v>
      </c>
      <c r="H7514" s="17">
        <v>7.9799999999999996E-2</v>
      </c>
      <c r="I7514" s="17">
        <v>0.99740089300000001</v>
      </c>
      <c r="J7514" s="17">
        <v>2.4599999999999999E-3</v>
      </c>
      <c r="K7514" s="17">
        <v>1.37E-4</v>
      </c>
    </row>
    <row r="7515" spans="1:11" x14ac:dyDescent="0.45">
      <c r="A7515" s="10" t="s">
        <v>63</v>
      </c>
      <c r="B7515" s="20">
        <v>0.85</v>
      </c>
      <c r="C7515" s="19">
        <v>4679</v>
      </c>
      <c r="D7515" s="19">
        <v>4922.0434720000003</v>
      </c>
      <c r="E7515" s="23">
        <v>3.833031375</v>
      </c>
      <c r="F7515" s="23">
        <v>2.6304809210000002</v>
      </c>
      <c r="G7515" s="17">
        <v>0.92028211199999999</v>
      </c>
      <c r="H7515" s="17">
        <v>7.9699999999999993E-2</v>
      </c>
      <c r="I7515" s="17">
        <v>0.99740421300000004</v>
      </c>
      <c r="J7515" s="17">
        <v>2.4599999999999999E-3</v>
      </c>
      <c r="K7515" s="17">
        <v>1.37E-4</v>
      </c>
    </row>
    <row r="7516" spans="1:11" x14ac:dyDescent="0.45">
      <c r="A7516" s="10" t="s">
        <v>63</v>
      </c>
      <c r="B7516" s="20">
        <v>0.85099999999999998</v>
      </c>
      <c r="C7516" s="19">
        <v>4687</v>
      </c>
      <c r="D7516" s="19">
        <v>4952.7688699999999</v>
      </c>
      <c r="E7516" s="23">
        <v>3.844932842</v>
      </c>
      <c r="F7516" s="23">
        <v>2.6366309769999998</v>
      </c>
      <c r="G7516" s="17">
        <v>0.92041817800000003</v>
      </c>
      <c r="H7516" s="17">
        <v>7.9600000000000004E-2</v>
      </c>
      <c r="I7516" s="17">
        <v>0.99741595100000002</v>
      </c>
      <c r="J7516" s="17">
        <v>2.4499999999999999E-3</v>
      </c>
      <c r="K7516" s="17">
        <v>1.36E-4</v>
      </c>
    </row>
    <row r="7517" spans="1:11" x14ac:dyDescent="0.45">
      <c r="A7517" s="10" t="s">
        <v>63</v>
      </c>
      <c r="B7517" s="20">
        <v>0.85199999999999998</v>
      </c>
      <c r="C7517" s="19">
        <v>4693</v>
      </c>
      <c r="D7517" s="19">
        <v>4975.888774</v>
      </c>
      <c r="E7517" s="23">
        <v>3.8611411840000001</v>
      </c>
      <c r="F7517" s="23">
        <v>2.6463709199999998</v>
      </c>
      <c r="G7517" s="17">
        <v>0.92051992299999996</v>
      </c>
      <c r="H7517" s="17">
        <v>7.9500000000000001E-2</v>
      </c>
      <c r="I7517" s="17">
        <v>0.99742474999999997</v>
      </c>
      <c r="J7517" s="17">
        <v>2.4399999999999999E-3</v>
      </c>
      <c r="K7517" s="17">
        <v>1.36E-4</v>
      </c>
    </row>
    <row r="7518" spans="1:11" x14ac:dyDescent="0.45">
      <c r="A7518" s="10" t="s">
        <v>63</v>
      </c>
      <c r="B7518" s="20">
        <v>0.85299999999999998</v>
      </c>
      <c r="C7518" s="19">
        <v>4698</v>
      </c>
      <c r="D7518" s="19">
        <v>4995.2373619999998</v>
      </c>
      <c r="E7518" s="23">
        <v>3.8711574839999998</v>
      </c>
      <c r="F7518" s="23">
        <v>2.65718086</v>
      </c>
      <c r="G7518" s="17">
        <v>0.92060451300000001</v>
      </c>
      <c r="H7518" s="17">
        <v>7.9399999999999998E-2</v>
      </c>
      <c r="I7518" s="17">
        <v>0.99743138899999995</v>
      </c>
      <c r="J7518" s="17">
        <v>2.4299999999999999E-3</v>
      </c>
      <c r="K7518" s="17">
        <v>1.35E-4</v>
      </c>
    </row>
    <row r="7519" spans="1:11" x14ac:dyDescent="0.45">
      <c r="A7519" s="10" t="s">
        <v>63</v>
      </c>
      <c r="B7519" s="20">
        <v>0.85399999999999998</v>
      </c>
      <c r="C7519" s="19">
        <v>4703</v>
      </c>
      <c r="D7519" s="19">
        <v>5014.6431309999998</v>
      </c>
      <c r="E7519" s="23">
        <v>3.886968226</v>
      </c>
      <c r="F7519" s="23">
        <v>2.6662274689999999</v>
      </c>
      <c r="G7519" s="17">
        <v>0.92068892199999997</v>
      </c>
      <c r="H7519" s="17">
        <v>7.9299999999999995E-2</v>
      </c>
      <c r="I7519" s="17">
        <v>0.99744028600000001</v>
      </c>
      <c r="J7519" s="17">
        <v>2.4199999999999998E-3</v>
      </c>
      <c r="K7519" s="17">
        <v>1.35E-4</v>
      </c>
    </row>
    <row r="7520" spans="1:11" x14ac:dyDescent="0.45">
      <c r="A7520" s="10" t="s">
        <v>63</v>
      </c>
      <c r="B7520" s="20">
        <v>0.85499999999999998</v>
      </c>
      <c r="C7520" s="19">
        <v>4709</v>
      </c>
      <c r="D7520" s="19">
        <v>5037.9799940000003</v>
      </c>
      <c r="E7520" s="23">
        <v>3.8924433409999999</v>
      </c>
      <c r="F7520" s="23">
        <v>2.6745060999999999</v>
      </c>
      <c r="G7520" s="17">
        <v>0.92078997699999998</v>
      </c>
      <c r="H7520" s="17">
        <v>7.9200000000000007E-2</v>
      </c>
      <c r="I7520" s="17">
        <v>0.99745135100000004</v>
      </c>
      <c r="J7520" s="17">
        <v>2.4099999999999998E-3</v>
      </c>
      <c r="K7520" s="17">
        <v>1.34E-4</v>
      </c>
    </row>
    <row r="7521" spans="1:11" x14ac:dyDescent="0.45">
      <c r="A7521" s="10" t="s">
        <v>63</v>
      </c>
      <c r="B7521" s="20">
        <v>0.85599999999999998</v>
      </c>
      <c r="C7521" s="19">
        <v>4711</v>
      </c>
      <c r="D7521" s="19">
        <v>5045.7656340000003</v>
      </c>
      <c r="E7521" s="23">
        <v>3.8928201100000002</v>
      </c>
      <c r="F7521" s="23">
        <v>2.6838125740000001</v>
      </c>
      <c r="G7521" s="17">
        <v>0.92082360399999996</v>
      </c>
      <c r="H7521" s="17">
        <v>7.9200000000000007E-2</v>
      </c>
      <c r="I7521" s="17">
        <v>0.99745433299999997</v>
      </c>
      <c r="J7521" s="17">
        <v>2.4099999999999998E-3</v>
      </c>
      <c r="K7521" s="17">
        <v>1.34E-4</v>
      </c>
    </row>
    <row r="7522" spans="1:11" x14ac:dyDescent="0.45">
      <c r="A7522" s="10" t="s">
        <v>63</v>
      </c>
      <c r="B7522" s="20">
        <v>0.85699999999999998</v>
      </c>
      <c r="C7522" s="19">
        <v>4720</v>
      </c>
      <c r="D7522" s="19">
        <v>5080.846869</v>
      </c>
      <c r="E7522" s="23">
        <v>3.9047382129999999</v>
      </c>
      <c r="F7522" s="23">
        <v>2.6858634779999999</v>
      </c>
      <c r="G7522" s="17">
        <v>0.92097457599999999</v>
      </c>
      <c r="H7522" s="17">
        <v>7.9000000000000001E-2</v>
      </c>
      <c r="I7522" s="17">
        <v>0.99746378000000002</v>
      </c>
      <c r="J7522" s="17">
        <v>2.3999999999999998E-3</v>
      </c>
      <c r="K7522" s="17">
        <v>1.34E-4</v>
      </c>
    </row>
    <row r="7523" spans="1:11" x14ac:dyDescent="0.45">
      <c r="A7523" s="10" t="s">
        <v>63</v>
      </c>
      <c r="B7523" s="20">
        <v>0.85799999999999998</v>
      </c>
      <c r="C7523" s="19">
        <v>4725</v>
      </c>
      <c r="D7523" s="19">
        <v>5100.4228300000004</v>
      </c>
      <c r="E7523" s="23">
        <v>3.9210037340000001</v>
      </c>
      <c r="F7523" s="23">
        <v>2.701375257</v>
      </c>
      <c r="G7523" s="17">
        <v>0.92105820100000002</v>
      </c>
      <c r="H7523" s="17">
        <v>7.8899999999999998E-2</v>
      </c>
      <c r="I7523" s="17">
        <v>0.99747118800000001</v>
      </c>
      <c r="J7523" s="17">
        <v>2.3999999999999998E-3</v>
      </c>
      <c r="K7523" s="17">
        <v>1.3300000000000001E-4</v>
      </c>
    </row>
    <row r="7524" spans="1:11" x14ac:dyDescent="0.45">
      <c r="A7524" s="10" t="s">
        <v>63</v>
      </c>
      <c r="B7524" s="20">
        <v>0.85899999999999999</v>
      </c>
      <c r="C7524" s="19">
        <v>4731</v>
      </c>
      <c r="D7524" s="19">
        <v>5123.9815070000004</v>
      </c>
      <c r="E7524" s="23">
        <v>3.9305588149999999</v>
      </c>
      <c r="F7524" s="23">
        <v>2.7096745719999999</v>
      </c>
      <c r="G7524" s="17">
        <v>0.92115831699999995</v>
      </c>
      <c r="H7524" s="17">
        <v>7.8799999999999995E-2</v>
      </c>
      <c r="I7524" s="17">
        <v>0.99748180900000005</v>
      </c>
      <c r="J7524" s="17">
        <v>2.3900000000000002E-3</v>
      </c>
      <c r="K7524" s="17">
        <v>1.3300000000000001E-4</v>
      </c>
    </row>
    <row r="7525" spans="1:11" x14ac:dyDescent="0.45">
      <c r="A7525" s="10" t="s">
        <v>63</v>
      </c>
      <c r="B7525" s="20">
        <v>0.86</v>
      </c>
      <c r="C7525" s="19">
        <v>4736</v>
      </c>
      <c r="D7525" s="19">
        <v>5143.6654740000004</v>
      </c>
      <c r="E7525" s="23">
        <v>3.9447613580000001</v>
      </c>
      <c r="F7525" s="23">
        <v>2.7182184600000001</v>
      </c>
      <c r="G7525" s="17">
        <v>0.92124155399999996</v>
      </c>
      <c r="H7525" s="17">
        <v>7.8799999999999995E-2</v>
      </c>
      <c r="I7525" s="17">
        <v>0.997488178</v>
      </c>
      <c r="J7525" s="17">
        <v>2.3800000000000002E-3</v>
      </c>
      <c r="K7525" s="17">
        <v>1.3200000000000001E-4</v>
      </c>
    </row>
    <row r="7526" spans="1:11" x14ac:dyDescent="0.45">
      <c r="A7526" s="10" t="s">
        <v>63</v>
      </c>
      <c r="B7526" s="20">
        <v>0.86099999999999999</v>
      </c>
      <c r="C7526" s="19">
        <v>4741</v>
      </c>
      <c r="D7526" s="19">
        <v>5163.4457860000002</v>
      </c>
      <c r="E7526" s="23">
        <v>3.9710201930000002</v>
      </c>
      <c r="F7526" s="23">
        <v>2.7273520809999998</v>
      </c>
      <c r="G7526" s="17">
        <v>0.92132461499999996</v>
      </c>
      <c r="H7526" s="17">
        <v>7.8700000000000006E-2</v>
      </c>
      <c r="I7526" s="17">
        <v>0.99749650700000003</v>
      </c>
      <c r="J7526" s="17">
        <v>2.3700000000000001E-3</v>
      </c>
      <c r="K7526" s="17">
        <v>1.3200000000000001E-4</v>
      </c>
    </row>
    <row r="7527" spans="1:11" x14ac:dyDescent="0.45">
      <c r="A7527" s="10" t="s">
        <v>63</v>
      </c>
      <c r="B7527" s="20">
        <v>0.86199999999999999</v>
      </c>
      <c r="C7527" s="19">
        <v>4748</v>
      </c>
      <c r="D7527" s="19">
        <v>5191.2980010000001</v>
      </c>
      <c r="E7527" s="23">
        <v>3.9868330329999999</v>
      </c>
      <c r="F7527" s="23">
        <v>2.7349336800000001</v>
      </c>
      <c r="G7527" s="17">
        <v>0.92144060699999997</v>
      </c>
      <c r="H7527" s="17">
        <v>7.8600000000000003E-2</v>
      </c>
      <c r="I7527" s="17">
        <v>0.99750998300000004</v>
      </c>
      <c r="J7527" s="17">
        <v>2.3600000000000001E-3</v>
      </c>
      <c r="K7527" s="17">
        <v>1.3100000000000001E-4</v>
      </c>
    </row>
    <row r="7528" spans="1:11" x14ac:dyDescent="0.45">
      <c r="A7528" s="10" t="s">
        <v>63</v>
      </c>
      <c r="B7528" s="20">
        <v>0.86299999999999999</v>
      </c>
      <c r="C7528" s="19">
        <v>4753</v>
      </c>
      <c r="D7528" s="19">
        <v>5211.4224299999996</v>
      </c>
      <c r="E7528" s="23">
        <v>4.0349147270000003</v>
      </c>
      <c r="F7528" s="23">
        <v>2.7462762559999998</v>
      </c>
      <c r="G7528" s="17">
        <v>0.92152324799999996</v>
      </c>
      <c r="H7528" s="17">
        <v>7.85E-2</v>
      </c>
      <c r="I7528" s="17">
        <v>0.99751943200000004</v>
      </c>
      <c r="J7528" s="17">
        <v>2.3500000000000001E-3</v>
      </c>
      <c r="K7528" s="17">
        <v>1.3100000000000001E-4</v>
      </c>
    </row>
    <row r="7529" spans="1:11" x14ac:dyDescent="0.45">
      <c r="A7529" s="10" t="s">
        <v>63</v>
      </c>
      <c r="B7529" s="20">
        <v>0.86399999999999999</v>
      </c>
      <c r="C7529" s="19">
        <v>4759</v>
      </c>
      <c r="D7529" s="19">
        <v>5235.701043</v>
      </c>
      <c r="E7529" s="23">
        <v>4.0520157640000001</v>
      </c>
      <c r="F7529" s="23">
        <v>2.755710589</v>
      </c>
      <c r="G7529" s="17">
        <v>0.92162219000000001</v>
      </c>
      <c r="H7529" s="17">
        <v>7.8399999999999997E-2</v>
      </c>
      <c r="I7529" s="17">
        <v>0.99752943900000002</v>
      </c>
      <c r="J7529" s="17">
        <v>2.3400000000000001E-3</v>
      </c>
      <c r="K7529" s="17">
        <v>1.2999999999999999E-4</v>
      </c>
    </row>
    <row r="7530" spans="1:11" x14ac:dyDescent="0.45">
      <c r="A7530" s="10" t="s">
        <v>63</v>
      </c>
      <c r="B7530" s="20">
        <v>0.86499999999999999</v>
      </c>
      <c r="C7530" s="19">
        <v>4763</v>
      </c>
      <c r="D7530" s="19">
        <v>5251.9287990000003</v>
      </c>
      <c r="E7530" s="23">
        <v>4.0606164009999999</v>
      </c>
      <c r="F7530" s="23">
        <v>2.763830837</v>
      </c>
      <c r="G7530" s="17">
        <v>0.92168801199999995</v>
      </c>
      <c r="H7530" s="17">
        <v>7.8299999999999995E-2</v>
      </c>
      <c r="I7530" s="17">
        <v>0.99753482299999996</v>
      </c>
      <c r="J7530" s="17">
        <v>2.3400000000000001E-3</v>
      </c>
      <c r="K7530" s="17">
        <v>1.2999999999999999E-4</v>
      </c>
    </row>
    <row r="7531" spans="1:11" x14ac:dyDescent="0.45">
      <c r="A7531" s="10" t="s">
        <v>63</v>
      </c>
      <c r="B7531" s="20">
        <v>0.86599999999999999</v>
      </c>
      <c r="C7531" s="19">
        <v>4770</v>
      </c>
      <c r="D7531" s="19">
        <v>5280.482927</v>
      </c>
      <c r="E7531" s="23">
        <v>4.0915273799999996</v>
      </c>
      <c r="F7531" s="23">
        <v>2.7722169540000001</v>
      </c>
      <c r="G7531" s="17">
        <v>0.92138364800000006</v>
      </c>
      <c r="H7531" s="17">
        <v>7.8600000000000003E-2</v>
      </c>
      <c r="I7531" s="17">
        <v>0.99754097799999997</v>
      </c>
      <c r="J7531" s="17">
        <v>2.33E-3</v>
      </c>
      <c r="K7531" s="17">
        <v>1.2999999999999999E-4</v>
      </c>
    </row>
    <row r="7532" spans="1:11" x14ac:dyDescent="0.45">
      <c r="A7532" s="10" t="s">
        <v>63</v>
      </c>
      <c r="B7532" s="20">
        <v>0.86799999999999999</v>
      </c>
      <c r="C7532" s="19">
        <v>4781</v>
      </c>
      <c r="D7532" s="19">
        <v>5325.5826930000003</v>
      </c>
      <c r="E7532" s="23">
        <v>4.1080045109999999</v>
      </c>
      <c r="F7532" s="23">
        <v>2.7872369880000001</v>
      </c>
      <c r="G7532" s="17">
        <v>0.92156452600000005</v>
      </c>
      <c r="H7532" s="17">
        <v>7.8399999999999997E-2</v>
      </c>
      <c r="I7532" s="17">
        <v>0.99755491200000002</v>
      </c>
      <c r="J7532" s="17">
        <v>2.32E-3</v>
      </c>
      <c r="K7532" s="17">
        <v>1.2899999999999999E-4</v>
      </c>
    </row>
    <row r="7533" spans="1:11" x14ac:dyDescent="0.45">
      <c r="A7533" s="10" t="s">
        <v>63</v>
      </c>
      <c r="B7533" s="20">
        <v>0.86899999999999999</v>
      </c>
      <c r="C7533" s="19">
        <v>4786</v>
      </c>
      <c r="D7533" s="19">
        <v>5346.191804</v>
      </c>
      <c r="E7533" s="23">
        <v>4.1372735169999997</v>
      </c>
      <c r="F7533" s="23">
        <v>2.7992704549999998</v>
      </c>
      <c r="G7533" s="17">
        <v>0.92164646900000002</v>
      </c>
      <c r="H7533" s="17">
        <v>7.8399999999999997E-2</v>
      </c>
      <c r="I7533" s="17">
        <v>0.99755997299999999</v>
      </c>
      <c r="J7533" s="17">
        <v>2.31E-3</v>
      </c>
      <c r="K7533" s="17">
        <v>1.2899999999999999E-4</v>
      </c>
    </row>
    <row r="7534" spans="1:11" x14ac:dyDescent="0.45">
      <c r="A7534" s="10" t="s">
        <v>63</v>
      </c>
      <c r="B7534" s="20">
        <v>0.87</v>
      </c>
      <c r="C7534" s="19">
        <v>4792</v>
      </c>
      <c r="D7534" s="19">
        <v>5371.0976719999999</v>
      </c>
      <c r="E7534" s="23">
        <v>4.1600290580000001</v>
      </c>
      <c r="F7534" s="23">
        <v>2.8122613959999998</v>
      </c>
      <c r="G7534" s="17">
        <v>0.92174457399999998</v>
      </c>
      <c r="H7534" s="17">
        <v>7.8299999999999995E-2</v>
      </c>
      <c r="I7534" s="17">
        <v>0.99756481299999999</v>
      </c>
      <c r="J7534" s="17">
        <v>2.31E-3</v>
      </c>
      <c r="K7534" s="17">
        <v>1.2799999999999999E-4</v>
      </c>
    </row>
    <row r="7535" spans="1:11" x14ac:dyDescent="0.45">
      <c r="A7535" s="10" t="s">
        <v>63</v>
      </c>
      <c r="B7535" s="20">
        <v>0.871</v>
      </c>
      <c r="C7535" s="19">
        <v>4797</v>
      </c>
      <c r="D7535" s="19">
        <v>5391.9117029999998</v>
      </c>
      <c r="E7535" s="23">
        <v>4.1628061570000003</v>
      </c>
      <c r="F7535" s="23">
        <v>2.8222946910000002</v>
      </c>
      <c r="G7535" s="17">
        <v>0.92182614100000004</v>
      </c>
      <c r="H7535" s="17">
        <v>7.8200000000000006E-2</v>
      </c>
      <c r="I7535" s="17">
        <v>0.99757301300000001</v>
      </c>
      <c r="J7535" s="17">
        <v>2.3E-3</v>
      </c>
      <c r="K7535" s="17">
        <v>1.2799999999999999E-4</v>
      </c>
    </row>
    <row r="7536" spans="1:11" x14ac:dyDescent="0.45">
      <c r="A7536" s="10" t="s">
        <v>63</v>
      </c>
      <c r="B7536" s="20">
        <v>0.872</v>
      </c>
      <c r="C7536" s="19">
        <v>4803</v>
      </c>
      <c r="D7536" s="19">
        <v>5417.012369</v>
      </c>
      <c r="E7536" s="23">
        <v>4.188354511</v>
      </c>
      <c r="F7536" s="23">
        <v>2.8312060720000001</v>
      </c>
      <c r="G7536" s="17">
        <v>0.92192379800000002</v>
      </c>
      <c r="H7536" s="17">
        <v>7.8100000000000003E-2</v>
      </c>
      <c r="I7536" s="17">
        <v>0.99758355700000001</v>
      </c>
      <c r="J7536" s="17">
        <v>2.2899999999999999E-3</v>
      </c>
      <c r="K7536" s="17">
        <v>1.27E-4</v>
      </c>
    </row>
    <row r="7537" spans="1:11" x14ac:dyDescent="0.45">
      <c r="A7537" s="10" t="s">
        <v>63</v>
      </c>
      <c r="B7537" s="20">
        <v>0.873</v>
      </c>
      <c r="C7537" s="19">
        <v>4808</v>
      </c>
      <c r="D7537" s="19">
        <v>5438.0351170000004</v>
      </c>
      <c r="E7537" s="23">
        <v>4.2137692869999999</v>
      </c>
      <c r="F7537" s="23">
        <v>2.8412794670000001</v>
      </c>
      <c r="G7537" s="17">
        <v>0.92200499199999997</v>
      </c>
      <c r="H7537" s="17">
        <v>7.8E-2</v>
      </c>
      <c r="I7537" s="17">
        <v>0.99758921</v>
      </c>
      <c r="J7537" s="17">
        <v>2.2799999999999999E-3</v>
      </c>
      <c r="K7537" s="17">
        <v>1.27E-4</v>
      </c>
    </row>
    <row r="7538" spans="1:11" x14ac:dyDescent="0.45">
      <c r="A7538" s="10" t="s">
        <v>63</v>
      </c>
      <c r="B7538" s="20">
        <v>0.874</v>
      </c>
      <c r="C7538" s="19">
        <v>4814</v>
      </c>
      <c r="D7538" s="19">
        <v>5463.4580299999998</v>
      </c>
      <c r="E7538" s="23">
        <v>4.2448698389999997</v>
      </c>
      <c r="F7538" s="23">
        <v>2.848607898</v>
      </c>
      <c r="G7538" s="17">
        <v>0.92210220200000004</v>
      </c>
      <c r="H7538" s="17">
        <v>7.7899999999999997E-2</v>
      </c>
      <c r="I7538" s="17">
        <v>0.99759529499999999</v>
      </c>
      <c r="J7538" s="17">
        <v>2.2799999999999999E-3</v>
      </c>
      <c r="K7538" s="17">
        <v>1.27E-4</v>
      </c>
    </row>
    <row r="7539" spans="1:11" x14ac:dyDescent="0.45">
      <c r="A7539" s="10" t="s">
        <v>63</v>
      </c>
      <c r="B7539" s="20">
        <v>0.875</v>
      </c>
      <c r="C7539" s="19">
        <v>4819</v>
      </c>
      <c r="D7539" s="19">
        <v>5484.7270490000001</v>
      </c>
      <c r="E7539" s="23">
        <v>4.2671867499999996</v>
      </c>
      <c r="F7539" s="23">
        <v>2.8597109280000002</v>
      </c>
      <c r="G7539" s="17">
        <v>0.92218302600000002</v>
      </c>
      <c r="H7539" s="17">
        <v>7.7799999999999994E-2</v>
      </c>
      <c r="I7539" s="17">
        <v>0.99760064199999998</v>
      </c>
      <c r="J7539" s="17">
        <v>2.2699999999999999E-3</v>
      </c>
      <c r="K7539" s="17">
        <v>1.27E-4</v>
      </c>
    </row>
    <row r="7540" spans="1:11" x14ac:dyDescent="0.45">
      <c r="A7540" s="10" t="s">
        <v>63</v>
      </c>
      <c r="B7540" s="20">
        <v>0.876</v>
      </c>
      <c r="C7540" s="19">
        <v>4823</v>
      </c>
      <c r="D7540" s="19">
        <v>5501.8545290000002</v>
      </c>
      <c r="E7540" s="23">
        <v>4.2871556530000001</v>
      </c>
      <c r="F7540" s="23">
        <v>2.8680014620000001</v>
      </c>
      <c r="G7540" s="17">
        <v>0.92224756399999996</v>
      </c>
      <c r="H7540" s="17">
        <v>7.7799999999999994E-2</v>
      </c>
      <c r="I7540" s="17">
        <v>0.99760339099999995</v>
      </c>
      <c r="J7540" s="17">
        <v>2.2699999999999999E-3</v>
      </c>
      <c r="K7540" s="17">
        <v>1.26E-4</v>
      </c>
    </row>
    <row r="7541" spans="1:11" x14ac:dyDescent="0.45">
      <c r="A7541" s="10" t="s">
        <v>63</v>
      </c>
      <c r="B7541" s="20">
        <v>0.877</v>
      </c>
      <c r="C7541" s="19">
        <v>4827</v>
      </c>
      <c r="D7541" s="19">
        <v>5519.030745</v>
      </c>
      <c r="E7541" s="23">
        <v>4.2956353439999999</v>
      </c>
      <c r="F7541" s="23">
        <v>2.877752139</v>
      </c>
      <c r="G7541" s="17">
        <v>0.92231199500000005</v>
      </c>
      <c r="H7541" s="17">
        <v>7.7700000000000005E-2</v>
      </c>
      <c r="I7541" s="17">
        <v>0.99761203899999995</v>
      </c>
      <c r="J7541" s="17">
        <v>2.2599999999999999E-3</v>
      </c>
      <c r="K7541" s="17">
        <v>1.26E-4</v>
      </c>
    </row>
    <row r="7542" spans="1:11" x14ac:dyDescent="0.45">
      <c r="A7542" s="10" t="s">
        <v>63</v>
      </c>
      <c r="B7542" s="20">
        <v>0.878</v>
      </c>
      <c r="C7542" s="19">
        <v>4836</v>
      </c>
      <c r="D7542" s="19">
        <v>5557.7700210000003</v>
      </c>
      <c r="E7542" s="23">
        <v>4.3210386669999998</v>
      </c>
      <c r="F7542" s="23">
        <v>2.8858248130000002</v>
      </c>
      <c r="G7542" s="17">
        <v>0.92245657599999997</v>
      </c>
      <c r="H7542" s="17">
        <v>7.7499999999999999E-2</v>
      </c>
      <c r="I7542" s="17">
        <v>0.99762847799999999</v>
      </c>
      <c r="J7542" s="17">
        <v>2.2499999999999998E-3</v>
      </c>
      <c r="K7542" s="17">
        <v>1.25E-4</v>
      </c>
    </row>
    <row r="7543" spans="1:11" x14ac:dyDescent="0.45">
      <c r="A7543" s="10" t="s">
        <v>63</v>
      </c>
      <c r="B7543" s="20">
        <v>0.879</v>
      </c>
      <c r="C7543" s="19">
        <v>4841</v>
      </c>
      <c r="D7543" s="19">
        <v>5579.4185020000004</v>
      </c>
      <c r="E7543" s="23">
        <v>4.3310735219999996</v>
      </c>
      <c r="F7543" s="23">
        <v>2.9005903690000001</v>
      </c>
      <c r="G7543" s="17">
        <v>0.92253666599999995</v>
      </c>
      <c r="H7543" s="17">
        <v>7.7499999999999999E-2</v>
      </c>
      <c r="I7543" s="17">
        <v>0.99763950000000001</v>
      </c>
      <c r="J7543" s="17">
        <v>2.2399999999999998E-3</v>
      </c>
      <c r="K7543" s="17">
        <v>1.2400000000000001E-4</v>
      </c>
    </row>
    <row r="7544" spans="1:11" x14ac:dyDescent="0.45">
      <c r="A7544" s="10" t="s">
        <v>63</v>
      </c>
      <c r="B7544" s="20">
        <v>0.88</v>
      </c>
      <c r="C7544" s="19">
        <v>4847</v>
      </c>
      <c r="D7544" s="19">
        <v>5605.5185190000002</v>
      </c>
      <c r="E7544" s="23">
        <v>4.3551930280000004</v>
      </c>
      <c r="F7544" s="23">
        <v>2.9098842710000001</v>
      </c>
      <c r="G7544" s="17">
        <v>0.92263255600000005</v>
      </c>
      <c r="H7544" s="17">
        <v>7.7399999999999997E-2</v>
      </c>
      <c r="I7544" s="17">
        <v>0.99764535799999998</v>
      </c>
      <c r="J7544" s="17">
        <v>2.2300000000000002E-3</v>
      </c>
      <c r="K7544" s="17">
        <v>1.2400000000000001E-4</v>
      </c>
    </row>
    <row r="7545" spans="1:11" x14ac:dyDescent="0.45">
      <c r="A7545" s="10" t="s">
        <v>63</v>
      </c>
      <c r="B7545" s="20">
        <v>0.88100000000000001</v>
      </c>
      <c r="C7545" s="19">
        <v>4852</v>
      </c>
      <c r="D7545" s="19">
        <v>5627.3307809999997</v>
      </c>
      <c r="E7545" s="23">
        <v>4.372852591</v>
      </c>
      <c r="F7545" s="23">
        <v>2.9204155740000002</v>
      </c>
      <c r="G7545" s="17">
        <v>0.92271228400000005</v>
      </c>
      <c r="H7545" s="17">
        <v>7.7299999999999994E-2</v>
      </c>
      <c r="I7545" s="17">
        <v>0.997656667</v>
      </c>
      <c r="J7545" s="17">
        <v>2.2200000000000002E-3</v>
      </c>
      <c r="K7545" s="17">
        <v>1.2400000000000001E-4</v>
      </c>
    </row>
    <row r="7546" spans="1:11" x14ac:dyDescent="0.45">
      <c r="A7546" s="10" t="s">
        <v>63</v>
      </c>
      <c r="B7546" s="20">
        <v>0.88200000000000001</v>
      </c>
      <c r="C7546" s="19">
        <v>4857</v>
      </c>
      <c r="D7546" s="19">
        <v>5649.2493050000003</v>
      </c>
      <c r="E7546" s="23">
        <v>4.3873021269999999</v>
      </c>
      <c r="F7546" s="23">
        <v>2.9297921850000002</v>
      </c>
      <c r="G7546" s="17">
        <v>0.92279184700000005</v>
      </c>
      <c r="H7546" s="17">
        <v>7.7200000000000005E-2</v>
      </c>
      <c r="I7546" s="17">
        <v>0.99766260200000001</v>
      </c>
      <c r="J7546" s="17">
        <v>2.2100000000000002E-3</v>
      </c>
      <c r="K7546" s="17">
        <v>1.2300000000000001E-4</v>
      </c>
    </row>
    <row r="7547" spans="1:11" x14ac:dyDescent="0.45">
      <c r="A7547" s="10" t="s">
        <v>63</v>
      </c>
      <c r="B7547" s="20">
        <v>0.88300000000000001</v>
      </c>
      <c r="C7547" s="19">
        <v>4863</v>
      </c>
      <c r="D7547" s="19">
        <v>5675.6821170000003</v>
      </c>
      <c r="E7547" s="23">
        <v>4.414874856</v>
      </c>
      <c r="F7547" s="23">
        <v>2.9357606280000001</v>
      </c>
      <c r="G7547" s="17">
        <v>0.92288710699999998</v>
      </c>
      <c r="H7547" s="17">
        <v>7.7100000000000002E-2</v>
      </c>
      <c r="I7547" s="17">
        <v>0.99767181100000002</v>
      </c>
      <c r="J7547" s="17">
        <v>2.2100000000000002E-3</v>
      </c>
      <c r="K7547" s="17">
        <v>1.2300000000000001E-4</v>
      </c>
    </row>
    <row r="7548" spans="1:11" x14ac:dyDescent="0.45">
      <c r="A7548" s="10" t="s">
        <v>63</v>
      </c>
      <c r="B7548" s="20">
        <v>0.88400000000000001</v>
      </c>
      <c r="C7548" s="19">
        <v>4867</v>
      </c>
      <c r="D7548" s="19">
        <v>5693.3780559999996</v>
      </c>
      <c r="E7548" s="23">
        <v>4.423984763</v>
      </c>
      <c r="F7548" s="23">
        <v>2.9499198259999999</v>
      </c>
      <c r="G7548" s="17">
        <v>0.92295048300000004</v>
      </c>
      <c r="H7548" s="17">
        <v>7.6999999999999999E-2</v>
      </c>
      <c r="I7548" s="17">
        <v>0.997688095</v>
      </c>
      <c r="J7548" s="17">
        <v>2.1900000000000001E-3</v>
      </c>
      <c r="K7548" s="17">
        <v>1.22E-4</v>
      </c>
    </row>
    <row r="7549" spans="1:11" x14ac:dyDescent="0.45">
      <c r="A7549" s="10" t="s">
        <v>63</v>
      </c>
      <c r="B7549" s="20">
        <v>0.88500000000000001</v>
      </c>
      <c r="C7549" s="19">
        <v>4874</v>
      </c>
      <c r="D7549" s="19">
        <v>5724.4173330000003</v>
      </c>
      <c r="E7549" s="23">
        <v>4.4469701099999996</v>
      </c>
      <c r="F7549" s="23">
        <v>2.954752826</v>
      </c>
      <c r="G7549" s="17">
        <v>0.92306114100000003</v>
      </c>
      <c r="H7549" s="17">
        <v>7.6899999999999996E-2</v>
      </c>
      <c r="I7549" s="17">
        <v>0.99769789900000005</v>
      </c>
      <c r="J7549" s="17">
        <v>2.1800000000000001E-3</v>
      </c>
      <c r="K7549" s="17">
        <v>1.21E-4</v>
      </c>
    </row>
    <row r="7550" spans="1:11" x14ac:dyDescent="0.45">
      <c r="A7550" s="10" t="s">
        <v>63</v>
      </c>
      <c r="B7550" s="20">
        <v>0.88600000000000001</v>
      </c>
      <c r="C7550" s="19">
        <v>4878</v>
      </c>
      <c r="D7550" s="19">
        <v>5742.2324630000003</v>
      </c>
      <c r="E7550" s="23">
        <v>4.4589913079999999</v>
      </c>
      <c r="F7550" s="23">
        <v>2.9701937780000001</v>
      </c>
      <c r="G7550" s="17">
        <v>0.92312423099999996</v>
      </c>
      <c r="H7550" s="17">
        <v>7.6899999999999996E-2</v>
      </c>
      <c r="I7550" s="17">
        <v>0.99770354800000005</v>
      </c>
      <c r="J7550" s="17">
        <v>2.1800000000000001E-3</v>
      </c>
      <c r="K7550" s="17">
        <v>1.21E-4</v>
      </c>
    </row>
    <row r="7551" spans="1:11" x14ac:dyDescent="0.45">
      <c r="A7551" s="10" t="s">
        <v>63</v>
      </c>
      <c r="B7551" s="20">
        <v>0.88700000000000001</v>
      </c>
      <c r="C7551" s="19">
        <v>4883</v>
      </c>
      <c r="D7551" s="19">
        <v>5764.6482900000001</v>
      </c>
      <c r="E7551" s="23">
        <v>4.4913828899999997</v>
      </c>
      <c r="F7551" s="23">
        <v>2.9776805610000001</v>
      </c>
      <c r="G7551" s="17">
        <v>0.92320294899999999</v>
      </c>
      <c r="H7551" s="17">
        <v>7.6799999999999993E-2</v>
      </c>
      <c r="I7551" s="17">
        <v>0.99770834600000002</v>
      </c>
      <c r="J7551" s="17">
        <v>2.1700000000000001E-3</v>
      </c>
      <c r="K7551" s="17">
        <v>1.21E-4</v>
      </c>
    </row>
    <row r="7552" spans="1:11" x14ac:dyDescent="0.45">
      <c r="A7552" s="10" t="s">
        <v>63</v>
      </c>
      <c r="B7552" s="20">
        <v>0.88800000000000001</v>
      </c>
      <c r="C7552" s="19">
        <v>4888</v>
      </c>
      <c r="D7552" s="19">
        <v>5787.1370649999999</v>
      </c>
      <c r="E7552" s="23">
        <v>4.5014084849999998</v>
      </c>
      <c r="F7552" s="23">
        <v>2.983825398</v>
      </c>
      <c r="G7552" s="17">
        <v>0.92328150600000003</v>
      </c>
      <c r="H7552" s="17">
        <v>7.6700000000000004E-2</v>
      </c>
      <c r="I7552" s="17">
        <v>0.99771547299999996</v>
      </c>
      <c r="J7552" s="17">
        <v>2.16E-3</v>
      </c>
      <c r="K7552" s="17">
        <v>1.2E-4</v>
      </c>
    </row>
    <row r="7553" spans="1:11" x14ac:dyDescent="0.45">
      <c r="A7553" s="10" t="s">
        <v>63</v>
      </c>
      <c r="B7553" s="20">
        <v>0.88900000000000001</v>
      </c>
      <c r="C7553" s="19">
        <v>4896</v>
      </c>
      <c r="D7553" s="19">
        <v>5823.2800989999996</v>
      </c>
      <c r="E7553" s="23">
        <v>4.535162132</v>
      </c>
      <c r="F7553" s="23">
        <v>2.9988599319999998</v>
      </c>
      <c r="G7553" s="17">
        <v>0.92340686299999997</v>
      </c>
      <c r="H7553" s="17">
        <v>7.6600000000000001E-2</v>
      </c>
      <c r="I7553" s="17">
        <v>0.99772558300000003</v>
      </c>
      <c r="J7553" s="17">
        <v>2.15E-3</v>
      </c>
      <c r="K7553" s="17">
        <v>1.2E-4</v>
      </c>
    </row>
    <row r="7554" spans="1:11" x14ac:dyDescent="0.45">
      <c r="A7554" s="10" t="s">
        <v>63</v>
      </c>
      <c r="B7554" s="20">
        <v>0.89</v>
      </c>
      <c r="C7554" s="19">
        <v>4902</v>
      </c>
      <c r="D7554" s="19">
        <v>5850.582206</v>
      </c>
      <c r="E7554" s="23">
        <v>4.5577729400000004</v>
      </c>
      <c r="F7554" s="23">
        <v>3.0114377129999998</v>
      </c>
      <c r="G7554" s="17">
        <v>0.923500612</v>
      </c>
      <c r="H7554" s="17">
        <v>7.6499999999999999E-2</v>
      </c>
      <c r="I7554" s="17">
        <v>0.99773092500000005</v>
      </c>
      <c r="J7554" s="17">
        <v>2.15E-3</v>
      </c>
      <c r="K7554" s="17">
        <v>1.2E-4</v>
      </c>
    </row>
    <row r="7555" spans="1:11" x14ac:dyDescent="0.45">
      <c r="A7555" s="10" t="s">
        <v>63</v>
      </c>
      <c r="B7555" s="20">
        <v>0.89100000000000001</v>
      </c>
      <c r="C7555" s="19">
        <v>4906</v>
      </c>
      <c r="D7555" s="19">
        <v>5868.8381650000001</v>
      </c>
      <c r="E7555" s="23">
        <v>4.5694224810000001</v>
      </c>
      <c r="F7555" s="23">
        <v>3.0225413410000002</v>
      </c>
      <c r="G7555" s="17">
        <v>0.92356298400000003</v>
      </c>
      <c r="H7555" s="17">
        <v>7.6399999999999996E-2</v>
      </c>
      <c r="I7555" s="17">
        <v>0.99773993699999997</v>
      </c>
      <c r="J7555" s="17">
        <v>2.14E-3</v>
      </c>
      <c r="K7555" s="17">
        <v>1.1900000000000001E-4</v>
      </c>
    </row>
    <row r="7556" spans="1:11" x14ac:dyDescent="0.45">
      <c r="A7556" s="10" t="s">
        <v>63</v>
      </c>
      <c r="B7556" s="20">
        <v>0.89200000000000002</v>
      </c>
      <c r="C7556" s="19">
        <v>4913</v>
      </c>
      <c r="D7556" s="19">
        <v>5900.9441079999997</v>
      </c>
      <c r="E7556" s="23">
        <v>4.6038483320000001</v>
      </c>
      <c r="F7556" s="23">
        <v>3.0320701080000001</v>
      </c>
      <c r="G7556" s="17">
        <v>0.92367189100000002</v>
      </c>
      <c r="H7556" s="17">
        <v>7.6300000000000007E-2</v>
      </c>
      <c r="I7556" s="17">
        <v>0.99774802100000004</v>
      </c>
      <c r="J7556" s="17">
        <v>2.1299999999999999E-3</v>
      </c>
      <c r="K7556" s="17">
        <v>1.1900000000000001E-4</v>
      </c>
    </row>
    <row r="7557" spans="1:11" x14ac:dyDescent="0.45">
      <c r="A7557" s="10" t="s">
        <v>63</v>
      </c>
      <c r="B7557" s="20">
        <v>0.89300000000000002</v>
      </c>
      <c r="C7557" s="19">
        <v>4918</v>
      </c>
      <c r="D7557" s="19">
        <v>5924.0416670000004</v>
      </c>
      <c r="E7557" s="23">
        <v>4.625984688</v>
      </c>
      <c r="F7557" s="23">
        <v>3.0445305130000002</v>
      </c>
      <c r="G7557" s="17">
        <v>0.92374949200000001</v>
      </c>
      <c r="H7557" s="17">
        <v>7.6300000000000007E-2</v>
      </c>
      <c r="I7557" s="17">
        <v>0.99775531900000003</v>
      </c>
      <c r="J7557" s="17">
        <v>2.1299999999999999E-3</v>
      </c>
      <c r="K7557" s="17">
        <v>1.18E-4</v>
      </c>
    </row>
    <row r="7558" spans="1:11" x14ac:dyDescent="0.45">
      <c r="A7558" s="10" t="s">
        <v>63</v>
      </c>
      <c r="B7558" s="20">
        <v>0.89400000000000002</v>
      </c>
      <c r="C7558" s="19">
        <v>4924</v>
      </c>
      <c r="D7558" s="19">
        <v>5951.9849469999999</v>
      </c>
      <c r="E7558" s="23">
        <v>4.6805680589999996</v>
      </c>
      <c r="F7558" s="23">
        <v>3.0545698250000002</v>
      </c>
      <c r="G7558" s="17">
        <v>0.92384240500000003</v>
      </c>
      <c r="H7558" s="17">
        <v>7.6200000000000004E-2</v>
      </c>
      <c r="I7558" s="17">
        <v>0.99776833300000001</v>
      </c>
      <c r="J7558" s="17">
        <v>2.1099999999999999E-3</v>
      </c>
      <c r="K7558" s="17">
        <v>1.18E-4</v>
      </c>
    </row>
    <row r="7559" spans="1:11" x14ac:dyDescent="0.45">
      <c r="A7559" s="10" t="s">
        <v>63</v>
      </c>
      <c r="B7559" s="20">
        <v>0.89500000000000002</v>
      </c>
      <c r="C7559" s="19">
        <v>4928</v>
      </c>
      <c r="D7559" s="19">
        <v>5970.7294789999996</v>
      </c>
      <c r="E7559" s="23">
        <v>4.6878914759999999</v>
      </c>
      <c r="F7559" s="23">
        <v>3.0669511429999998</v>
      </c>
      <c r="G7559" s="17">
        <v>0.92390422100000003</v>
      </c>
      <c r="H7559" s="17">
        <v>7.6100000000000001E-2</v>
      </c>
      <c r="I7559" s="17">
        <v>0.99776049700000002</v>
      </c>
      <c r="J7559" s="17">
        <v>2.1199999999999999E-3</v>
      </c>
      <c r="K7559" s="17">
        <v>1.18E-4</v>
      </c>
    </row>
    <row r="7560" spans="1:11" x14ac:dyDescent="0.45">
      <c r="A7560" s="10" t="s">
        <v>63</v>
      </c>
      <c r="B7560" s="20">
        <v>0.89600000000000002</v>
      </c>
      <c r="C7560" s="19">
        <v>4935</v>
      </c>
      <c r="D7560" s="19">
        <v>6003.6146859999999</v>
      </c>
      <c r="E7560" s="23">
        <v>4.7160643909999997</v>
      </c>
      <c r="F7560" s="23">
        <v>3.075873423</v>
      </c>
      <c r="G7560" s="17">
        <v>0.92401215800000003</v>
      </c>
      <c r="H7560" s="17">
        <v>7.5999999999999998E-2</v>
      </c>
      <c r="I7560" s="17">
        <v>0.99777307299999995</v>
      </c>
      <c r="J7560" s="17">
        <v>2.1099999999999999E-3</v>
      </c>
      <c r="K7560" s="17">
        <v>1.17E-4</v>
      </c>
    </row>
    <row r="7561" spans="1:11" x14ac:dyDescent="0.45">
      <c r="A7561" s="10" t="s">
        <v>63</v>
      </c>
      <c r="B7561" s="20">
        <v>0.89700000000000002</v>
      </c>
      <c r="C7561" s="19">
        <v>4940</v>
      </c>
      <c r="D7561" s="19">
        <v>6027.2335819999998</v>
      </c>
      <c r="E7561" s="23">
        <v>4.7406394540000001</v>
      </c>
      <c r="F7561" s="23">
        <v>3.0877988200000002</v>
      </c>
      <c r="G7561" s="17">
        <v>0.92408906899999999</v>
      </c>
      <c r="H7561" s="17">
        <v>7.5899999999999995E-2</v>
      </c>
      <c r="I7561" s="17">
        <v>0.99778176399999996</v>
      </c>
      <c r="J7561" s="17">
        <v>2.0999999999999999E-3</v>
      </c>
      <c r="K7561" s="17">
        <v>1.16E-4</v>
      </c>
    </row>
    <row r="7562" spans="1:11" x14ac:dyDescent="0.45">
      <c r="A7562" s="10" t="s">
        <v>63</v>
      </c>
      <c r="B7562" s="20">
        <v>0.89800000000000002</v>
      </c>
      <c r="C7562" s="19">
        <v>4946</v>
      </c>
      <c r="D7562" s="19">
        <v>6055.811052</v>
      </c>
      <c r="E7562" s="23">
        <v>4.7767359840000001</v>
      </c>
      <c r="F7562" s="23">
        <v>3.098996788</v>
      </c>
      <c r="G7562" s="17">
        <v>0.92418115599999995</v>
      </c>
      <c r="H7562" s="17">
        <v>7.5800000000000006E-2</v>
      </c>
      <c r="I7562" s="17">
        <v>0.99778972499999996</v>
      </c>
      <c r="J7562" s="17">
        <v>2.0899999999999998E-3</v>
      </c>
      <c r="K7562" s="17">
        <v>1.16E-4</v>
      </c>
    </row>
    <row r="7563" spans="1:11" x14ac:dyDescent="0.45">
      <c r="A7563" s="10" t="s">
        <v>63</v>
      </c>
      <c r="B7563" s="20">
        <v>0.89900000000000002</v>
      </c>
      <c r="C7563" s="19">
        <v>4951</v>
      </c>
      <c r="D7563" s="19">
        <v>6079.7406680000004</v>
      </c>
      <c r="E7563" s="23">
        <v>4.7978028589999999</v>
      </c>
      <c r="F7563" s="23">
        <v>3.1107315149999999</v>
      </c>
      <c r="G7563" s="17">
        <v>0.924257726</v>
      </c>
      <c r="H7563" s="17">
        <v>7.5700000000000003E-2</v>
      </c>
      <c r="I7563" s="17">
        <v>0.99779471600000003</v>
      </c>
      <c r="J7563" s="17">
        <v>2.0899999999999998E-3</v>
      </c>
      <c r="K7563" s="17">
        <v>1.16E-4</v>
      </c>
    </row>
    <row r="7564" spans="1:11" x14ac:dyDescent="0.45">
      <c r="A7564" s="10" t="s">
        <v>63</v>
      </c>
      <c r="B7564" s="20">
        <v>0.9</v>
      </c>
      <c r="C7564" s="19">
        <v>4956</v>
      </c>
      <c r="D7564" s="19">
        <v>6103.7630600000002</v>
      </c>
      <c r="E7564" s="23">
        <v>4.8069740100000002</v>
      </c>
      <c r="F7564" s="23">
        <v>3.1211708279999999</v>
      </c>
      <c r="G7564" s="17">
        <v>0.92433414000000003</v>
      </c>
      <c r="H7564" s="17">
        <v>7.5700000000000003E-2</v>
      </c>
      <c r="I7564" s="17">
        <v>0.99779991099999998</v>
      </c>
      <c r="J7564" s="17">
        <v>2.0799999999999998E-3</v>
      </c>
      <c r="K7564" s="17">
        <v>1.15E-4</v>
      </c>
    </row>
    <row r="7565" spans="1:11" x14ac:dyDescent="0.45">
      <c r="A7565" s="10" t="s">
        <v>63</v>
      </c>
      <c r="B7565" s="20">
        <v>0.90100000000000002</v>
      </c>
      <c r="C7565" s="19">
        <v>4962</v>
      </c>
      <c r="D7565" s="19">
        <v>6132.6512780000003</v>
      </c>
      <c r="E7565" s="23">
        <v>4.8237029729999996</v>
      </c>
      <c r="F7565" s="23">
        <v>3.1307164699999999</v>
      </c>
      <c r="G7565" s="17">
        <v>0.92442563499999997</v>
      </c>
      <c r="H7565" s="17">
        <v>7.5600000000000001E-2</v>
      </c>
      <c r="I7565" s="17">
        <v>0.997806839</v>
      </c>
      <c r="J7565" s="17">
        <v>2.0799999999999998E-3</v>
      </c>
      <c r="K7565" s="17">
        <v>1.15E-4</v>
      </c>
    </row>
    <row r="7566" spans="1:11" x14ac:dyDescent="0.45">
      <c r="A7566" s="10" t="s">
        <v>63</v>
      </c>
      <c r="B7566" s="20">
        <v>0.90200000000000002</v>
      </c>
      <c r="C7566" s="19">
        <v>4968</v>
      </c>
      <c r="D7566" s="19">
        <v>6161.7536190000001</v>
      </c>
      <c r="E7566" s="23">
        <v>4.8595804920000001</v>
      </c>
      <c r="F7566" s="23">
        <v>3.1443963359999998</v>
      </c>
      <c r="G7566" s="17">
        <v>0.92451690799999997</v>
      </c>
      <c r="H7566" s="17">
        <v>7.5499999999999998E-2</v>
      </c>
      <c r="I7566" s="17">
        <v>0.99781084399999997</v>
      </c>
      <c r="J7566" s="17">
        <v>2.0699999999999998E-3</v>
      </c>
      <c r="K7566" s="17">
        <v>1.15E-4</v>
      </c>
    </row>
    <row r="7567" spans="1:11" x14ac:dyDescent="0.45">
      <c r="A7567" s="10" t="s">
        <v>63</v>
      </c>
      <c r="B7567" s="20">
        <v>0.90300000000000002</v>
      </c>
      <c r="C7567" s="19">
        <v>4971</v>
      </c>
      <c r="D7567" s="19">
        <v>6176.3571270000002</v>
      </c>
      <c r="E7567" s="23">
        <v>4.8824049760000001</v>
      </c>
      <c r="F7567" s="23">
        <v>3.156315363</v>
      </c>
      <c r="G7567" s="17">
        <v>0.92456246200000003</v>
      </c>
      <c r="H7567" s="17">
        <v>7.5399999999999995E-2</v>
      </c>
      <c r="I7567" s="17">
        <v>0.99781626400000001</v>
      </c>
      <c r="J7567" s="17">
        <v>2.0699999999999998E-3</v>
      </c>
      <c r="K7567" s="17">
        <v>1.15E-4</v>
      </c>
    </row>
    <row r="7568" spans="1:11" x14ac:dyDescent="0.45">
      <c r="A7568" s="10" t="s">
        <v>63</v>
      </c>
      <c r="B7568" s="20">
        <v>0.90400000000000003</v>
      </c>
      <c r="C7568" s="19">
        <v>4979</v>
      </c>
      <c r="D7568" s="19">
        <v>6215.5740960000003</v>
      </c>
      <c r="E7568" s="23">
        <v>4.9327547159999998</v>
      </c>
      <c r="F7568" s="23">
        <v>3.1641499259999999</v>
      </c>
      <c r="G7568" s="17">
        <v>0.92448282800000003</v>
      </c>
      <c r="H7568" s="17">
        <v>7.5499999999999998E-2</v>
      </c>
      <c r="I7568" s="17">
        <v>0.99783280299999999</v>
      </c>
      <c r="J7568" s="17">
        <v>2.0500000000000002E-3</v>
      </c>
      <c r="K7568" s="17">
        <v>1.1400000000000001E-4</v>
      </c>
    </row>
    <row r="7569" spans="1:11" x14ac:dyDescent="0.45">
      <c r="A7569" s="10" t="s">
        <v>63</v>
      </c>
      <c r="B7569" s="20">
        <v>0.90500000000000003</v>
      </c>
      <c r="C7569" s="19">
        <v>4984</v>
      </c>
      <c r="D7569" s="19">
        <v>6240.422802</v>
      </c>
      <c r="E7569" s="23">
        <v>4.9777397109999999</v>
      </c>
      <c r="F7569" s="23">
        <v>3.1789936669999999</v>
      </c>
      <c r="G7569" s="17">
        <v>0.92455858700000004</v>
      </c>
      <c r="H7569" s="17">
        <v>7.5399999999999995E-2</v>
      </c>
      <c r="I7569" s="17">
        <v>0.99783710599999997</v>
      </c>
      <c r="J7569" s="17">
        <v>2.0500000000000002E-3</v>
      </c>
      <c r="K7569" s="17">
        <v>1.13E-4</v>
      </c>
    </row>
    <row r="7570" spans="1:11" x14ac:dyDescent="0.45">
      <c r="A7570" s="10" t="s">
        <v>63</v>
      </c>
      <c r="B7570" s="20">
        <v>0.90600000000000003</v>
      </c>
      <c r="C7570" s="19">
        <v>4988</v>
      </c>
      <c r="D7570" s="19">
        <v>6260.3689219999997</v>
      </c>
      <c r="E7570" s="23">
        <v>4.9962200020000003</v>
      </c>
      <c r="F7570" s="23">
        <v>3.189882275</v>
      </c>
      <c r="G7570" s="17">
        <v>0.92461908599999998</v>
      </c>
      <c r="H7570" s="17">
        <v>7.5399999999999995E-2</v>
      </c>
      <c r="I7570" s="17">
        <v>0.99783971699999996</v>
      </c>
      <c r="J7570" s="17">
        <v>2.0500000000000002E-3</v>
      </c>
      <c r="K7570" s="17">
        <v>1.13E-4</v>
      </c>
    </row>
    <row r="7571" spans="1:11" x14ac:dyDescent="0.45">
      <c r="A7571" s="10" t="s">
        <v>63</v>
      </c>
      <c r="B7571" s="20">
        <v>0.90700000000000003</v>
      </c>
      <c r="C7571" s="19">
        <v>4993</v>
      </c>
      <c r="D7571" s="19">
        <v>6285.3854940000001</v>
      </c>
      <c r="E7571" s="23">
        <v>5.0033142970000002</v>
      </c>
      <c r="F7571" s="23">
        <v>3.1993718019999999</v>
      </c>
      <c r="G7571" s="17">
        <v>0.92469457200000005</v>
      </c>
      <c r="H7571" s="17">
        <v>7.5300000000000006E-2</v>
      </c>
      <c r="I7571" s="17">
        <v>0.99784811100000004</v>
      </c>
      <c r="J7571" s="17">
        <v>2.0400000000000001E-3</v>
      </c>
      <c r="K7571" s="17">
        <v>1.13E-4</v>
      </c>
    </row>
    <row r="7572" spans="1:11" x14ac:dyDescent="0.45">
      <c r="A7572" s="10" t="s">
        <v>63</v>
      </c>
      <c r="B7572" s="20">
        <v>0.90800000000000003</v>
      </c>
      <c r="C7572" s="19">
        <v>5001</v>
      </c>
      <c r="D7572" s="19">
        <v>6325.6121709999998</v>
      </c>
      <c r="E7572" s="23">
        <v>5.0438638229999997</v>
      </c>
      <c r="F7572" s="23">
        <v>3.2103343299999998</v>
      </c>
      <c r="G7572" s="17">
        <v>0.92481503700000001</v>
      </c>
      <c r="H7572" s="17">
        <v>7.5200000000000003E-2</v>
      </c>
      <c r="I7572" s="17">
        <v>0.99786029499999995</v>
      </c>
      <c r="J7572" s="17">
        <v>2.0300000000000001E-3</v>
      </c>
      <c r="K7572" s="17">
        <v>1.12E-4</v>
      </c>
    </row>
    <row r="7573" spans="1:11" x14ac:dyDescent="0.45">
      <c r="A7573" s="10" t="s">
        <v>63</v>
      </c>
      <c r="B7573" s="20">
        <v>0.90900000000000003</v>
      </c>
      <c r="C7573" s="19">
        <v>5006</v>
      </c>
      <c r="D7573" s="19">
        <v>6350.9139089999999</v>
      </c>
      <c r="E7573" s="23">
        <v>5.0649480049999998</v>
      </c>
      <c r="F7573" s="23">
        <v>3.2256895399999999</v>
      </c>
      <c r="G7573" s="17">
        <v>0.92489013200000003</v>
      </c>
      <c r="H7573" s="17">
        <v>7.51E-2</v>
      </c>
      <c r="I7573" s="17">
        <v>0.99786922199999994</v>
      </c>
      <c r="J7573" s="17">
        <v>2.0200000000000001E-3</v>
      </c>
      <c r="K7573" s="17">
        <v>1.12E-4</v>
      </c>
    </row>
    <row r="7574" spans="1:11" x14ac:dyDescent="0.45">
      <c r="A7574" s="10" t="s">
        <v>63</v>
      </c>
      <c r="B7574" s="20">
        <v>0.91</v>
      </c>
      <c r="C7574" s="19">
        <v>5012</v>
      </c>
      <c r="D7574" s="19">
        <v>6381.4396310000002</v>
      </c>
      <c r="E7574" s="23">
        <v>5.1034862240000001</v>
      </c>
      <c r="F7574" s="23">
        <v>3.2377310119999998</v>
      </c>
      <c r="G7574" s="17">
        <v>0.924980048</v>
      </c>
      <c r="H7574" s="17">
        <v>7.4999999999999997E-2</v>
      </c>
      <c r="I7574" s="17">
        <v>0.99787635399999997</v>
      </c>
      <c r="J7574" s="17">
        <v>2.0100000000000001E-3</v>
      </c>
      <c r="K7574" s="17">
        <v>1.11E-4</v>
      </c>
    </row>
    <row r="7575" spans="1:11" x14ac:dyDescent="0.45">
      <c r="A7575" s="10" t="s">
        <v>63</v>
      </c>
      <c r="B7575" s="20">
        <v>0.91100000000000003</v>
      </c>
      <c r="C7575" s="19">
        <v>5017</v>
      </c>
      <c r="D7575" s="19">
        <v>6407.1048300000002</v>
      </c>
      <c r="E7575" s="23">
        <v>5.1444233219999997</v>
      </c>
      <c r="F7575" s="23">
        <v>3.2494169419999999</v>
      </c>
      <c r="G7575" s="17">
        <v>0.925054814</v>
      </c>
      <c r="H7575" s="17">
        <v>7.4899999999999994E-2</v>
      </c>
      <c r="I7575" s="17">
        <v>0.99788003800000002</v>
      </c>
      <c r="J7575" s="17">
        <v>2.0100000000000001E-3</v>
      </c>
      <c r="K7575" s="17">
        <v>1.11E-4</v>
      </c>
    </row>
    <row r="7576" spans="1:11" x14ac:dyDescent="0.45">
      <c r="A7576" s="10" t="s">
        <v>63</v>
      </c>
      <c r="B7576" s="20">
        <v>0.91200000000000003</v>
      </c>
      <c r="C7576" s="19">
        <v>5023</v>
      </c>
      <c r="D7576" s="19">
        <v>6438.1479600000002</v>
      </c>
      <c r="E7576" s="23">
        <v>5.1929971779999997</v>
      </c>
      <c r="F7576" s="23">
        <v>3.261686182</v>
      </c>
      <c r="G7576" s="17">
        <v>0.92514433600000001</v>
      </c>
      <c r="H7576" s="17">
        <v>7.4899999999999994E-2</v>
      </c>
      <c r="I7576" s="17">
        <v>0.99788378700000002</v>
      </c>
      <c r="J7576" s="17">
        <v>2.0100000000000001E-3</v>
      </c>
      <c r="K7576" s="17">
        <v>1.11E-4</v>
      </c>
    </row>
    <row r="7577" spans="1:11" x14ac:dyDescent="0.45">
      <c r="A7577" s="10" t="s">
        <v>63</v>
      </c>
      <c r="B7577" s="20">
        <v>0.91300000000000003</v>
      </c>
      <c r="C7577" s="19">
        <v>5028</v>
      </c>
      <c r="D7577" s="19">
        <v>6464.2046380000002</v>
      </c>
      <c r="E7577" s="23">
        <v>5.2267720479999999</v>
      </c>
      <c r="F7577" s="23">
        <v>3.274654119</v>
      </c>
      <c r="G7577" s="17">
        <v>0.92521877500000005</v>
      </c>
      <c r="H7577" s="17">
        <v>7.4800000000000005E-2</v>
      </c>
      <c r="I7577" s="17">
        <v>0.99788950899999995</v>
      </c>
      <c r="J7577" s="17">
        <v>2E-3</v>
      </c>
      <c r="K7577" s="17">
        <v>1.11E-4</v>
      </c>
    </row>
    <row r="7578" spans="1:11" x14ac:dyDescent="0.45">
      <c r="A7578" s="10" t="s">
        <v>63</v>
      </c>
      <c r="B7578" s="20">
        <v>0.91400000000000003</v>
      </c>
      <c r="C7578" s="19">
        <v>5034</v>
      </c>
      <c r="D7578" s="19">
        <v>6495.6866300000002</v>
      </c>
      <c r="E7578" s="23">
        <v>5.2533202899999996</v>
      </c>
      <c r="F7578" s="23">
        <v>3.2852470070000002</v>
      </c>
      <c r="G7578" s="17">
        <v>0.92530790600000001</v>
      </c>
      <c r="H7578" s="17">
        <v>7.4700000000000003E-2</v>
      </c>
      <c r="I7578" s="17">
        <v>0.99790131199999998</v>
      </c>
      <c r="J7578" s="17">
        <v>1.99E-3</v>
      </c>
      <c r="K7578" s="17">
        <v>1.1E-4</v>
      </c>
    </row>
    <row r="7579" spans="1:11" x14ac:dyDescent="0.45">
      <c r="A7579" s="10" t="s">
        <v>63</v>
      </c>
      <c r="B7579" s="20">
        <v>0.91500000000000004</v>
      </c>
      <c r="C7579" s="19">
        <v>5039</v>
      </c>
      <c r="D7579" s="19">
        <v>6522.0304779999997</v>
      </c>
      <c r="E7579" s="23">
        <v>5.2917447319999997</v>
      </c>
      <c r="F7579" s="23">
        <v>3.299429457</v>
      </c>
      <c r="G7579" s="17">
        <v>0.92538202000000003</v>
      </c>
      <c r="H7579" s="17">
        <v>7.46E-2</v>
      </c>
      <c r="I7579" s="17">
        <v>0.99791085999999996</v>
      </c>
      <c r="J7579" s="17">
        <v>1.98E-3</v>
      </c>
      <c r="K7579" s="17">
        <v>1.1E-4</v>
      </c>
    </row>
    <row r="7580" spans="1:11" x14ac:dyDescent="0.45">
      <c r="A7580" s="10" t="s">
        <v>63</v>
      </c>
      <c r="B7580" s="20">
        <v>0.91600000000000004</v>
      </c>
      <c r="C7580" s="19">
        <v>5045</v>
      </c>
      <c r="D7580" s="19">
        <v>6553.846125</v>
      </c>
      <c r="E7580" s="23">
        <v>5.321218258</v>
      </c>
      <c r="F7580" s="23">
        <v>3.3072195689999999</v>
      </c>
      <c r="G7580" s="17">
        <v>0.92547076299999997</v>
      </c>
      <c r="H7580" s="17">
        <v>7.4499999999999997E-2</v>
      </c>
      <c r="I7580" s="17">
        <v>0.99791578599999997</v>
      </c>
      <c r="J7580" s="17">
        <v>1.97E-3</v>
      </c>
      <c r="K7580" s="17">
        <v>1.0900000000000001E-4</v>
      </c>
    </row>
    <row r="7581" spans="1:11" x14ac:dyDescent="0.45">
      <c r="A7581" s="10" t="s">
        <v>63</v>
      </c>
      <c r="B7581" s="20">
        <v>0.91700000000000004</v>
      </c>
      <c r="C7581" s="19">
        <v>5050</v>
      </c>
      <c r="D7581" s="19">
        <v>6580.5292529999997</v>
      </c>
      <c r="E7581" s="23">
        <v>5.3463447630000003</v>
      </c>
      <c r="F7581" s="23">
        <v>3.3245199539999999</v>
      </c>
      <c r="G7581" s="17">
        <v>0.92554455400000002</v>
      </c>
      <c r="H7581" s="17">
        <v>7.4499999999999997E-2</v>
      </c>
      <c r="I7581" s="17">
        <v>0.99792231799999997</v>
      </c>
      <c r="J7581" s="17">
        <v>1.97E-3</v>
      </c>
      <c r="K7581" s="17">
        <v>1.0900000000000001E-4</v>
      </c>
    </row>
    <row r="7582" spans="1:11" x14ac:dyDescent="0.45">
      <c r="A7582" s="10" t="s">
        <v>63</v>
      </c>
      <c r="B7582" s="20">
        <v>0.91800000000000004</v>
      </c>
      <c r="C7582" s="19">
        <v>5056</v>
      </c>
      <c r="D7582" s="19">
        <v>6612.7482540000001</v>
      </c>
      <c r="E7582" s="23">
        <v>5.3798129079999999</v>
      </c>
      <c r="F7582" s="23">
        <v>3.3354340009999999</v>
      </c>
      <c r="G7582" s="17">
        <v>0.925632911</v>
      </c>
      <c r="H7582" s="17">
        <v>7.4399999999999994E-2</v>
      </c>
      <c r="I7582" s="17">
        <v>0.997932975</v>
      </c>
      <c r="J7582" s="17">
        <v>1.9599999999999999E-3</v>
      </c>
      <c r="K7582" s="17">
        <v>1.08E-4</v>
      </c>
    </row>
    <row r="7583" spans="1:11" x14ac:dyDescent="0.45">
      <c r="A7583" s="10" t="s">
        <v>63</v>
      </c>
      <c r="B7583" s="20">
        <v>0.91900000000000004</v>
      </c>
      <c r="C7583" s="19">
        <v>5061</v>
      </c>
      <c r="D7583" s="19">
        <v>6639.7654979999998</v>
      </c>
      <c r="E7583" s="23">
        <v>5.425522205</v>
      </c>
      <c r="F7583" s="23">
        <v>3.3450453370000002</v>
      </c>
      <c r="G7583" s="17">
        <v>0.92570638199999999</v>
      </c>
      <c r="H7583" s="17">
        <v>7.4300000000000005E-2</v>
      </c>
      <c r="I7583" s="17">
        <v>0.99793722200000001</v>
      </c>
      <c r="J7583" s="17">
        <v>1.9499999999999999E-3</v>
      </c>
      <c r="K7583" s="17">
        <v>1.08E-4</v>
      </c>
    </row>
    <row r="7584" spans="1:11" x14ac:dyDescent="0.45">
      <c r="A7584" s="10" t="s">
        <v>63</v>
      </c>
      <c r="B7584" s="20">
        <v>0.92</v>
      </c>
      <c r="C7584" s="19">
        <v>5067</v>
      </c>
      <c r="D7584" s="19">
        <v>6672.4903720000002</v>
      </c>
      <c r="E7584" s="23">
        <v>5.4821175240000004</v>
      </c>
      <c r="F7584" s="23">
        <v>3.3631754169999999</v>
      </c>
      <c r="G7584" s="17">
        <v>0.92579435600000004</v>
      </c>
      <c r="H7584" s="17">
        <v>7.4200000000000002E-2</v>
      </c>
      <c r="I7584" s="17">
        <v>0.99794677700000001</v>
      </c>
      <c r="J7584" s="17">
        <v>1.9499999999999999E-3</v>
      </c>
      <c r="K7584" s="17">
        <v>1.08E-4</v>
      </c>
    </row>
    <row r="7585" spans="1:11" x14ac:dyDescent="0.45">
      <c r="A7585" s="10" t="s">
        <v>63</v>
      </c>
      <c r="B7585" s="20">
        <v>0.92100000000000004</v>
      </c>
      <c r="C7585" s="19">
        <v>5070</v>
      </c>
      <c r="D7585" s="19">
        <v>6689.0347579999998</v>
      </c>
      <c r="E7585" s="23">
        <v>5.5345033209999999</v>
      </c>
      <c r="F7585" s="23">
        <v>3.377112672</v>
      </c>
      <c r="G7585" s="17">
        <v>0.92583826400000002</v>
      </c>
      <c r="H7585" s="17">
        <v>7.4200000000000002E-2</v>
      </c>
      <c r="I7585" s="17">
        <v>0.99795172700000001</v>
      </c>
      <c r="J7585" s="17">
        <v>1.9400000000000001E-3</v>
      </c>
      <c r="K7585" s="17">
        <v>1.07E-4</v>
      </c>
    </row>
    <row r="7586" spans="1:11" x14ac:dyDescent="0.45">
      <c r="A7586" s="10" t="s">
        <v>63</v>
      </c>
      <c r="B7586" s="20">
        <v>0.92200000000000004</v>
      </c>
      <c r="C7586" s="19">
        <v>5078</v>
      </c>
      <c r="D7586" s="19">
        <v>6733.3346609999999</v>
      </c>
      <c r="E7586" s="23">
        <v>5.5386035409999996</v>
      </c>
      <c r="F7586" s="23">
        <v>3.3852229989999998</v>
      </c>
      <c r="G7586" s="17">
        <v>0.92595510000000003</v>
      </c>
      <c r="H7586" s="17">
        <v>7.3999999999999996E-2</v>
      </c>
      <c r="I7586" s="17">
        <v>0.99796348800000001</v>
      </c>
      <c r="J7586" s="17">
        <v>1.9300000000000001E-3</v>
      </c>
      <c r="K7586" s="17">
        <v>1.07E-4</v>
      </c>
    </row>
    <row r="7587" spans="1:11" x14ac:dyDescent="0.45">
      <c r="A7587" s="10" t="s">
        <v>63</v>
      </c>
      <c r="B7587" s="20">
        <v>0.92300000000000004</v>
      </c>
      <c r="C7587" s="19">
        <v>5083</v>
      </c>
      <c r="D7587" s="19">
        <v>6761.1345439999996</v>
      </c>
      <c r="E7587" s="23">
        <v>5.587495434</v>
      </c>
      <c r="F7587" s="23">
        <v>3.4038680800000001</v>
      </c>
      <c r="G7587" s="17">
        <v>0.926027936</v>
      </c>
      <c r="H7587" s="17">
        <v>7.3999999999999996E-2</v>
      </c>
      <c r="I7587" s="17">
        <v>0.99797234800000001</v>
      </c>
      <c r="J7587" s="17">
        <v>1.92E-3</v>
      </c>
      <c r="K7587" s="17">
        <v>1.06E-4</v>
      </c>
    </row>
    <row r="7588" spans="1:11" x14ac:dyDescent="0.45">
      <c r="A7588" s="10" t="s">
        <v>63</v>
      </c>
      <c r="B7588" s="20">
        <v>0.92400000000000004</v>
      </c>
      <c r="C7588" s="19">
        <v>5089</v>
      </c>
      <c r="D7588" s="19">
        <v>6794.7418449999996</v>
      </c>
      <c r="E7588" s="23">
        <v>5.6045170950000003</v>
      </c>
      <c r="F7588" s="23">
        <v>3.415413869</v>
      </c>
      <c r="G7588" s="17">
        <v>0.92611515</v>
      </c>
      <c r="H7588" s="17">
        <v>7.3899999999999993E-2</v>
      </c>
      <c r="I7588" s="17">
        <v>0.99797781500000005</v>
      </c>
      <c r="J7588" s="17">
        <v>1.92E-3</v>
      </c>
      <c r="K7588" s="17">
        <v>1.06E-4</v>
      </c>
    </row>
    <row r="7589" spans="1:11" x14ac:dyDescent="0.45">
      <c r="A7589" s="10" t="s">
        <v>63</v>
      </c>
      <c r="B7589" s="20">
        <v>0.92500000000000004</v>
      </c>
      <c r="C7589" s="19">
        <v>5094</v>
      </c>
      <c r="D7589" s="19">
        <v>6822.8497209999996</v>
      </c>
      <c r="E7589" s="23">
        <v>5.6410300229999999</v>
      </c>
      <c r="F7589" s="23">
        <v>3.429812364</v>
      </c>
      <c r="G7589" s="17">
        <v>0.92618767199999996</v>
      </c>
      <c r="H7589" s="17">
        <v>7.3800000000000004E-2</v>
      </c>
      <c r="I7589" s="17">
        <v>0.99798227399999995</v>
      </c>
      <c r="J7589" s="17">
        <v>1.91E-3</v>
      </c>
      <c r="K7589" s="17">
        <v>1.06E-4</v>
      </c>
    </row>
    <row r="7590" spans="1:11" x14ac:dyDescent="0.45">
      <c r="A7590" s="10" t="s">
        <v>63</v>
      </c>
      <c r="B7590" s="20">
        <v>0.92600000000000005</v>
      </c>
      <c r="C7590" s="19">
        <v>5100</v>
      </c>
      <c r="D7590" s="19">
        <v>6856.8345230000004</v>
      </c>
      <c r="E7590" s="23">
        <v>5.6834880720000003</v>
      </c>
      <c r="F7590" s="23">
        <v>3.444635018</v>
      </c>
      <c r="G7590" s="17">
        <v>0.92627451000000005</v>
      </c>
      <c r="H7590" s="17">
        <v>7.3700000000000002E-2</v>
      </c>
      <c r="I7590" s="17">
        <v>0.99798927199999998</v>
      </c>
      <c r="J7590" s="17">
        <v>1.91E-3</v>
      </c>
      <c r="K7590" s="17">
        <v>1.06E-4</v>
      </c>
    </row>
    <row r="7591" spans="1:11" x14ac:dyDescent="0.45">
      <c r="A7591" s="10" t="s">
        <v>63</v>
      </c>
      <c r="B7591" s="20">
        <v>0.92700000000000005</v>
      </c>
      <c r="C7591" s="19">
        <v>5104</v>
      </c>
      <c r="D7591" s="19">
        <v>6879.6386650000004</v>
      </c>
      <c r="E7591" s="23">
        <v>5.7090472739999996</v>
      </c>
      <c r="F7591" s="23">
        <v>3.45921916</v>
      </c>
      <c r="G7591" s="17">
        <v>0.926332288</v>
      </c>
      <c r="H7591" s="17">
        <v>7.3700000000000002E-2</v>
      </c>
      <c r="I7591" s="17">
        <v>0.99799175799999995</v>
      </c>
      <c r="J7591" s="17">
        <v>1.9E-3</v>
      </c>
      <c r="K7591" s="17">
        <v>1.05E-4</v>
      </c>
    </row>
    <row r="7592" spans="1:11" x14ac:dyDescent="0.45">
      <c r="A7592" s="10" t="s">
        <v>63</v>
      </c>
      <c r="B7592" s="20">
        <v>0.92800000000000005</v>
      </c>
      <c r="C7592" s="19">
        <v>5110</v>
      </c>
      <c r="D7592" s="19">
        <v>6914.0588129999996</v>
      </c>
      <c r="E7592" s="23">
        <v>5.741682162</v>
      </c>
      <c r="F7592" s="23">
        <v>3.47040463</v>
      </c>
      <c r="G7592" s="17">
        <v>0.92641878700000002</v>
      </c>
      <c r="H7592" s="17">
        <v>7.3599999999999999E-2</v>
      </c>
      <c r="I7592" s="17">
        <v>0.99799635600000003</v>
      </c>
      <c r="J7592" s="17">
        <v>1.9E-3</v>
      </c>
      <c r="K7592" s="17">
        <v>1.05E-4</v>
      </c>
    </row>
    <row r="7593" spans="1:11" x14ac:dyDescent="0.45">
      <c r="A7593" s="10" t="s">
        <v>63</v>
      </c>
      <c r="B7593" s="20">
        <v>0.92900000000000005</v>
      </c>
      <c r="C7593" s="19">
        <v>5116</v>
      </c>
      <c r="D7593" s="19">
        <v>6948.6407879999997</v>
      </c>
      <c r="E7593" s="23">
        <v>5.7762468440000001</v>
      </c>
      <c r="F7593" s="23">
        <v>3.4841648049999998</v>
      </c>
      <c r="G7593" s="17">
        <v>0.92650508200000004</v>
      </c>
      <c r="H7593" s="17">
        <v>7.3499999999999996E-2</v>
      </c>
      <c r="I7593" s="17">
        <v>0.99800643600000005</v>
      </c>
      <c r="J7593" s="17">
        <v>1.89E-3</v>
      </c>
      <c r="K7593" s="17">
        <v>1.05E-4</v>
      </c>
    </row>
    <row r="7594" spans="1:11" x14ac:dyDescent="0.45">
      <c r="A7594" s="10" t="s">
        <v>63</v>
      </c>
      <c r="B7594" s="20">
        <v>0.93</v>
      </c>
      <c r="C7594" s="19">
        <v>5122</v>
      </c>
      <c r="D7594" s="19">
        <v>6983.449646</v>
      </c>
      <c r="E7594" s="23">
        <v>5.83283401</v>
      </c>
      <c r="F7594" s="23">
        <v>3.5000819110000001</v>
      </c>
      <c r="G7594" s="17">
        <v>0.92659117499999999</v>
      </c>
      <c r="H7594" s="17">
        <v>7.3400000000000007E-2</v>
      </c>
      <c r="I7594" s="17">
        <v>0.99801215799999998</v>
      </c>
      <c r="J7594" s="17">
        <v>1.8799999999999999E-3</v>
      </c>
      <c r="K7594" s="17">
        <v>1.0399999999999999E-4</v>
      </c>
    </row>
    <row r="7595" spans="1:11" x14ac:dyDescent="0.45">
      <c r="A7595" s="10" t="s">
        <v>63</v>
      </c>
      <c r="B7595" s="20">
        <v>0.93100000000000005</v>
      </c>
      <c r="C7595" s="19">
        <v>5124</v>
      </c>
      <c r="D7595" s="19">
        <v>6995.1186280000002</v>
      </c>
      <c r="E7595" s="23">
        <v>5.83449112</v>
      </c>
      <c r="F7595" s="23">
        <v>3.515061325</v>
      </c>
      <c r="G7595" s="17">
        <v>0.92642466800000001</v>
      </c>
      <c r="H7595" s="17">
        <v>7.3599999999999999E-2</v>
      </c>
      <c r="I7595" s="17">
        <v>0.99801458099999996</v>
      </c>
      <c r="J7595" s="17">
        <v>1.8799999999999999E-3</v>
      </c>
      <c r="K7595" s="17">
        <v>1.0399999999999999E-4</v>
      </c>
    </row>
    <row r="7596" spans="1:11" x14ac:dyDescent="0.45">
      <c r="A7596" s="10" t="s">
        <v>63</v>
      </c>
      <c r="B7596" s="20">
        <v>0.93200000000000005</v>
      </c>
      <c r="C7596" s="19">
        <v>5133</v>
      </c>
      <c r="D7596" s="19">
        <v>7047.6767559999998</v>
      </c>
      <c r="E7596" s="23">
        <v>5.8398750770000003</v>
      </c>
      <c r="F7596" s="23">
        <v>3.520775473</v>
      </c>
      <c r="G7596" s="17">
        <v>0.92655367200000005</v>
      </c>
      <c r="H7596" s="17">
        <v>7.3400000000000007E-2</v>
      </c>
      <c r="I7596" s="17">
        <v>0.99802305899999999</v>
      </c>
      <c r="J7596" s="17">
        <v>1.8699999999999999E-3</v>
      </c>
      <c r="K7596" s="17">
        <v>1.0399999999999999E-4</v>
      </c>
    </row>
    <row r="7597" spans="1:11" x14ac:dyDescent="0.45">
      <c r="A7597" s="10" t="s">
        <v>63</v>
      </c>
      <c r="B7597" s="20">
        <v>0.93300000000000005</v>
      </c>
      <c r="C7597" s="19">
        <v>5138</v>
      </c>
      <c r="D7597" s="19">
        <v>7076.9636019999998</v>
      </c>
      <c r="E7597" s="23">
        <v>5.8615761830000004</v>
      </c>
      <c r="F7597" s="23">
        <v>3.5433172860000002</v>
      </c>
      <c r="G7597" s="17">
        <v>0.92662514600000001</v>
      </c>
      <c r="H7597" s="17">
        <v>7.3400000000000007E-2</v>
      </c>
      <c r="I7597" s="17">
        <v>0.99803227800000005</v>
      </c>
      <c r="J7597" s="17">
        <v>1.8600000000000001E-3</v>
      </c>
      <c r="K7597" s="17">
        <v>1.03E-4</v>
      </c>
    </row>
    <row r="7598" spans="1:11" x14ac:dyDescent="0.45">
      <c r="A7598" s="10" t="s">
        <v>63</v>
      </c>
      <c r="B7598" s="20">
        <v>0.93400000000000005</v>
      </c>
      <c r="C7598" s="19">
        <v>5144</v>
      </c>
      <c r="D7598" s="19">
        <v>7112.3285400000004</v>
      </c>
      <c r="E7598" s="23">
        <v>5.912323335</v>
      </c>
      <c r="F7598" s="23">
        <v>3.5576391379999999</v>
      </c>
      <c r="G7598" s="17">
        <v>0.92671073100000001</v>
      </c>
      <c r="H7598" s="17">
        <v>7.3300000000000004E-2</v>
      </c>
      <c r="I7598" s="17">
        <v>0.99804124800000005</v>
      </c>
      <c r="J7598" s="17">
        <v>1.8600000000000001E-3</v>
      </c>
      <c r="K7598" s="17">
        <v>1.03E-4</v>
      </c>
    </row>
    <row r="7599" spans="1:11" x14ac:dyDescent="0.45">
      <c r="A7599" s="10" t="s">
        <v>63</v>
      </c>
      <c r="B7599" s="20">
        <v>0.93500000000000005</v>
      </c>
      <c r="C7599" s="19">
        <v>5149</v>
      </c>
      <c r="D7599" s="19">
        <v>7141.9346260000002</v>
      </c>
      <c r="E7599" s="23">
        <v>5.9237525819999997</v>
      </c>
      <c r="F7599" s="23">
        <v>3.5695794759999999</v>
      </c>
      <c r="G7599" s="17">
        <v>0.92678189899999996</v>
      </c>
      <c r="H7599" s="17">
        <v>7.3200000000000001E-2</v>
      </c>
      <c r="I7599" s="17">
        <v>0.99804462699999996</v>
      </c>
      <c r="J7599" s="17">
        <v>1.8500000000000001E-3</v>
      </c>
      <c r="K7599" s="17">
        <v>1.03E-4</v>
      </c>
    </row>
    <row r="7600" spans="1:11" x14ac:dyDescent="0.45">
      <c r="A7600" s="10" t="s">
        <v>63</v>
      </c>
      <c r="B7600" s="20">
        <v>0.93600000000000005</v>
      </c>
      <c r="C7600" s="19">
        <v>5155</v>
      </c>
      <c r="D7600" s="19">
        <v>7177.5532839999996</v>
      </c>
      <c r="E7600" s="23">
        <v>5.9404411340000003</v>
      </c>
      <c r="F7600" s="23">
        <v>3.5786661749999999</v>
      </c>
      <c r="G7600" s="17">
        <v>0.92686711899999996</v>
      </c>
      <c r="H7600" s="17">
        <v>7.3099999999999998E-2</v>
      </c>
      <c r="I7600" s="17">
        <v>0.99805179899999996</v>
      </c>
      <c r="J7600" s="17">
        <v>1.8500000000000001E-3</v>
      </c>
      <c r="K7600" s="17">
        <v>1.02E-4</v>
      </c>
    </row>
    <row r="7601" spans="1:11" x14ac:dyDescent="0.45">
      <c r="A7601" s="10" t="s">
        <v>63</v>
      </c>
      <c r="B7601" s="20">
        <v>0.93700000000000006</v>
      </c>
      <c r="C7601" s="19">
        <v>5159</v>
      </c>
      <c r="D7601" s="19">
        <v>7201.5125680000001</v>
      </c>
      <c r="E7601" s="23">
        <v>5.9937271450000003</v>
      </c>
      <c r="F7601" s="23">
        <v>3.6003871840000001</v>
      </c>
      <c r="G7601" s="17">
        <v>0.92692382200000001</v>
      </c>
      <c r="H7601" s="17">
        <v>7.3099999999999998E-2</v>
      </c>
      <c r="I7601" s="17">
        <v>0.99805479100000005</v>
      </c>
      <c r="J7601" s="17">
        <v>1.8400000000000001E-3</v>
      </c>
      <c r="K7601" s="17">
        <v>1.02E-4</v>
      </c>
    </row>
    <row r="7602" spans="1:11" x14ac:dyDescent="0.45">
      <c r="A7602" s="10" t="s">
        <v>63</v>
      </c>
      <c r="B7602" s="20">
        <v>0.93799999999999994</v>
      </c>
      <c r="C7602" s="19">
        <v>5166</v>
      </c>
      <c r="D7602" s="19">
        <v>7243.6564289999997</v>
      </c>
      <c r="E7602" s="23">
        <v>6.0305095120000001</v>
      </c>
      <c r="F7602" s="23">
        <v>3.6132100199999999</v>
      </c>
      <c r="G7602" s="17">
        <v>0.92702284199999996</v>
      </c>
      <c r="H7602" s="17">
        <v>7.2999999999999995E-2</v>
      </c>
      <c r="I7602" s="17">
        <v>0.99806002800000004</v>
      </c>
      <c r="J7602" s="17">
        <v>1.8400000000000001E-3</v>
      </c>
      <c r="K7602" s="17">
        <v>1.02E-4</v>
      </c>
    </row>
    <row r="7603" spans="1:11" x14ac:dyDescent="0.45">
      <c r="A7603" s="10" t="s">
        <v>63</v>
      </c>
      <c r="B7603" s="20">
        <v>0.93899999999999995</v>
      </c>
      <c r="C7603" s="19">
        <v>5171</v>
      </c>
      <c r="D7603" s="19">
        <v>7273.9886180000003</v>
      </c>
      <c r="E7603" s="23">
        <v>6.0835522510000004</v>
      </c>
      <c r="F7603" s="23">
        <v>3.6305425580000001</v>
      </c>
      <c r="G7603" s="17">
        <v>0.92709340600000001</v>
      </c>
      <c r="H7603" s="17">
        <v>7.2900000000000006E-2</v>
      </c>
      <c r="I7603" s="17">
        <v>0.99806343900000005</v>
      </c>
      <c r="J7603" s="17">
        <v>1.83E-3</v>
      </c>
      <c r="K7603" s="17">
        <v>1.02E-4</v>
      </c>
    </row>
    <row r="7604" spans="1:11" x14ac:dyDescent="0.45">
      <c r="A7604" s="10" t="s">
        <v>63</v>
      </c>
      <c r="B7604" s="20">
        <v>0.94</v>
      </c>
      <c r="C7604" s="19">
        <v>5177</v>
      </c>
      <c r="D7604" s="19">
        <v>7310.6846699999996</v>
      </c>
      <c r="E7604" s="23">
        <v>6.1593003319999999</v>
      </c>
      <c r="F7604" s="23">
        <v>3.6442808969999998</v>
      </c>
      <c r="G7604" s="17">
        <v>0.92717790200000005</v>
      </c>
      <c r="H7604" s="17">
        <v>7.2800000000000004E-2</v>
      </c>
      <c r="I7604" s="17">
        <v>0.99806792</v>
      </c>
      <c r="J7604" s="17">
        <v>1.83E-3</v>
      </c>
      <c r="K7604" s="17">
        <v>1.01E-4</v>
      </c>
    </row>
    <row r="7605" spans="1:11" x14ac:dyDescent="0.45">
      <c r="A7605" s="10" t="s">
        <v>63</v>
      </c>
      <c r="B7605" s="20">
        <v>0.94099999999999995</v>
      </c>
      <c r="C7605" s="19">
        <v>5182</v>
      </c>
      <c r="D7605" s="19">
        <v>7341.6183899999996</v>
      </c>
      <c r="E7605" s="23">
        <v>6.2375507780000001</v>
      </c>
      <c r="F7605" s="23">
        <v>3.660055233</v>
      </c>
      <c r="G7605" s="17">
        <v>0.92724816700000001</v>
      </c>
      <c r="H7605" s="17">
        <v>7.2800000000000004E-2</v>
      </c>
      <c r="I7605" s="17">
        <v>0.99807343800000003</v>
      </c>
      <c r="J7605" s="17">
        <v>1.83E-3</v>
      </c>
      <c r="K7605" s="17">
        <v>1.01E-4</v>
      </c>
    </row>
    <row r="7606" spans="1:11" x14ac:dyDescent="0.45">
      <c r="A7606" s="10" t="s">
        <v>63</v>
      </c>
      <c r="B7606" s="20">
        <v>0.94199999999999995</v>
      </c>
      <c r="C7606" s="19">
        <v>5187</v>
      </c>
      <c r="D7606" s="19">
        <v>7373.2661589999998</v>
      </c>
      <c r="E7606" s="23">
        <v>6.3431054009999999</v>
      </c>
      <c r="F7606" s="23">
        <v>3.6741624769999999</v>
      </c>
      <c r="G7606" s="17">
        <v>0.92731829600000004</v>
      </c>
      <c r="H7606" s="17">
        <v>7.2700000000000001E-2</v>
      </c>
      <c r="I7606" s="17">
        <v>0.99807935699999994</v>
      </c>
      <c r="J7606" s="17">
        <v>1.82E-3</v>
      </c>
      <c r="K7606" s="17">
        <v>1.01E-4</v>
      </c>
    </row>
    <row r="7607" spans="1:11" x14ac:dyDescent="0.45">
      <c r="A7607" s="10" t="s">
        <v>63</v>
      </c>
      <c r="B7607" s="20">
        <v>0.94299999999999995</v>
      </c>
      <c r="C7607" s="19">
        <v>5193</v>
      </c>
      <c r="D7607" s="19">
        <v>7411.36949</v>
      </c>
      <c r="E7607" s="23">
        <v>6.3747105169999996</v>
      </c>
      <c r="F7607" s="23">
        <v>3.6899052829999999</v>
      </c>
      <c r="G7607" s="17">
        <v>0.92740227200000003</v>
      </c>
      <c r="H7607" s="17">
        <v>7.2599999999999998E-2</v>
      </c>
      <c r="I7607" s="17">
        <v>0.99808414400000001</v>
      </c>
      <c r="J7607" s="17">
        <v>1.82E-3</v>
      </c>
      <c r="K7607" s="17">
        <v>1.01E-4</v>
      </c>
    </row>
    <row r="7608" spans="1:11" x14ac:dyDescent="0.45">
      <c r="A7608" s="10" t="s">
        <v>63</v>
      </c>
      <c r="B7608" s="20">
        <v>0.94399999999999995</v>
      </c>
      <c r="C7608" s="19">
        <v>5199</v>
      </c>
      <c r="D7608" s="19">
        <v>7450.0544289999998</v>
      </c>
      <c r="E7608" s="23">
        <v>6.501877608</v>
      </c>
      <c r="F7608" s="23">
        <v>3.7043997430000002</v>
      </c>
      <c r="G7608" s="17">
        <v>0.92748605500000003</v>
      </c>
      <c r="H7608" s="17">
        <v>7.2499999999999995E-2</v>
      </c>
      <c r="I7608" s="17">
        <v>0.998091336</v>
      </c>
      <c r="J7608" s="17">
        <v>1.81E-3</v>
      </c>
      <c r="K7608" s="17">
        <v>1E-4</v>
      </c>
    </row>
    <row r="7609" spans="1:11" x14ac:dyDescent="0.45">
      <c r="A7609" s="10" t="s">
        <v>63</v>
      </c>
      <c r="B7609" s="20">
        <v>0.94499999999999995</v>
      </c>
      <c r="C7609" s="19">
        <v>5203</v>
      </c>
      <c r="D7609" s="19">
        <v>7476.1883740000003</v>
      </c>
      <c r="E7609" s="23">
        <v>6.5451856130000001</v>
      </c>
      <c r="F7609" s="23">
        <v>3.7237634399999999</v>
      </c>
      <c r="G7609" s="17">
        <v>0.927541803</v>
      </c>
      <c r="H7609" s="17">
        <v>7.2499999999999995E-2</v>
      </c>
      <c r="I7609" s="17">
        <v>0.99810128200000003</v>
      </c>
      <c r="J7609" s="17">
        <v>1.8E-3</v>
      </c>
      <c r="K7609" s="17">
        <v>9.9599999999999995E-5</v>
      </c>
    </row>
    <row r="7610" spans="1:11" x14ac:dyDescent="0.45">
      <c r="A7610" s="10" t="s">
        <v>63</v>
      </c>
      <c r="B7610" s="20">
        <v>0.94599999999999995</v>
      </c>
      <c r="C7610" s="19">
        <v>5210</v>
      </c>
      <c r="D7610" s="19">
        <v>7522.2440820000002</v>
      </c>
      <c r="E7610" s="23">
        <v>6.5996627029999999</v>
      </c>
      <c r="F7610" s="23">
        <v>3.734646787</v>
      </c>
      <c r="G7610" s="17">
        <v>0.92763915500000005</v>
      </c>
      <c r="H7610" s="17">
        <v>7.2400000000000006E-2</v>
      </c>
      <c r="I7610" s="17">
        <v>0.99811444999999999</v>
      </c>
      <c r="J7610" s="17">
        <v>1.7899999999999999E-3</v>
      </c>
      <c r="K7610" s="17">
        <v>9.8900000000000005E-5</v>
      </c>
    </row>
    <row r="7611" spans="1:11" x14ac:dyDescent="0.45">
      <c r="A7611" s="10" t="s">
        <v>63</v>
      </c>
      <c r="B7611" s="20">
        <v>0.94699999999999995</v>
      </c>
      <c r="C7611" s="19">
        <v>5214</v>
      </c>
      <c r="D7611" s="19">
        <v>7548.8745829999998</v>
      </c>
      <c r="E7611" s="23">
        <v>6.6865236770000003</v>
      </c>
      <c r="F7611" s="23">
        <v>3.7567082709999999</v>
      </c>
      <c r="G7611" s="17">
        <v>0.927694668</v>
      </c>
      <c r="H7611" s="17">
        <v>7.2300000000000003E-2</v>
      </c>
      <c r="I7611" s="17">
        <v>0.99811601500000002</v>
      </c>
      <c r="J7611" s="17">
        <v>1.7899999999999999E-3</v>
      </c>
      <c r="K7611" s="17">
        <v>9.8900000000000005E-5</v>
      </c>
    </row>
    <row r="7612" spans="1:11" x14ac:dyDescent="0.45">
      <c r="A7612" s="10" t="s">
        <v>63</v>
      </c>
      <c r="B7612" s="20">
        <v>0.94799999999999995</v>
      </c>
      <c r="C7612" s="19">
        <v>5221</v>
      </c>
      <c r="D7612" s="19">
        <v>7595.8335779999998</v>
      </c>
      <c r="E7612" s="23">
        <v>6.7226891709999999</v>
      </c>
      <c r="F7612" s="23">
        <v>3.76787443</v>
      </c>
      <c r="G7612" s="17">
        <v>0.92779161099999996</v>
      </c>
      <c r="H7612" s="17">
        <v>7.22E-2</v>
      </c>
      <c r="I7612" s="17">
        <v>0.99812404399999999</v>
      </c>
      <c r="J7612" s="17">
        <v>1.7799999999999999E-3</v>
      </c>
      <c r="K7612" s="17">
        <v>9.8400000000000007E-5</v>
      </c>
    </row>
    <row r="7613" spans="1:11" x14ac:dyDescent="0.45">
      <c r="A7613" s="10" t="s">
        <v>63</v>
      </c>
      <c r="B7613" s="20">
        <v>0.94899999999999995</v>
      </c>
      <c r="C7613" s="19">
        <v>5226</v>
      </c>
      <c r="D7613" s="19">
        <v>7629.4970720000001</v>
      </c>
      <c r="E7613" s="23">
        <v>6.7459302369999996</v>
      </c>
      <c r="F7613" s="23">
        <v>3.791620499</v>
      </c>
      <c r="G7613" s="17">
        <v>0.92786069699999996</v>
      </c>
      <c r="H7613" s="17">
        <v>7.2099999999999997E-2</v>
      </c>
      <c r="I7613" s="17">
        <v>0.99813181200000001</v>
      </c>
      <c r="J7613" s="17">
        <v>1.7700000000000001E-3</v>
      </c>
      <c r="K7613" s="17">
        <v>9.7999999999999997E-5</v>
      </c>
    </row>
    <row r="7614" spans="1:11" x14ac:dyDescent="0.45">
      <c r="A7614" s="10" t="s">
        <v>63</v>
      </c>
      <c r="B7614" s="20">
        <v>0.95</v>
      </c>
      <c r="C7614" s="19">
        <v>5232</v>
      </c>
      <c r="D7614" s="19">
        <v>7670.1708879999996</v>
      </c>
      <c r="E7614" s="23">
        <v>6.8240367979999998</v>
      </c>
      <c r="F7614" s="23">
        <v>3.8063208070000001</v>
      </c>
      <c r="G7614" s="17">
        <v>0.92794342500000004</v>
      </c>
      <c r="H7614" s="17">
        <v>7.2099999999999997E-2</v>
      </c>
      <c r="I7614" s="17">
        <v>0.99813739899999998</v>
      </c>
      <c r="J7614" s="17">
        <v>1.7600000000000001E-3</v>
      </c>
      <c r="K7614" s="17">
        <v>9.7700000000000003E-5</v>
      </c>
    </row>
    <row r="7615" spans="1:11" x14ac:dyDescent="0.45">
      <c r="A7615" s="10" t="s">
        <v>63</v>
      </c>
      <c r="B7615" s="20">
        <v>0.95099999999999996</v>
      </c>
      <c r="C7615" s="19">
        <v>5237</v>
      </c>
      <c r="D7615" s="19">
        <v>7704.6253290000004</v>
      </c>
      <c r="E7615" s="23">
        <v>6.9200830890000002</v>
      </c>
      <c r="F7615" s="23">
        <v>3.8257460710000002</v>
      </c>
      <c r="G7615" s="17">
        <v>0.92801222100000003</v>
      </c>
      <c r="H7615" s="17">
        <v>7.1999999999999995E-2</v>
      </c>
      <c r="I7615" s="17">
        <v>0.99814114600000003</v>
      </c>
      <c r="J7615" s="17">
        <v>1.7600000000000001E-3</v>
      </c>
      <c r="K7615" s="17">
        <v>9.7499999999999998E-5</v>
      </c>
    </row>
    <row r="7616" spans="1:11" x14ac:dyDescent="0.45">
      <c r="A7616" s="10" t="s">
        <v>63</v>
      </c>
      <c r="B7616" s="20">
        <v>0.95199999999999996</v>
      </c>
      <c r="C7616" s="19">
        <v>5243</v>
      </c>
      <c r="D7616" s="19">
        <v>7746.2921020000003</v>
      </c>
      <c r="E7616" s="23">
        <v>6.9789996439999999</v>
      </c>
      <c r="F7616" s="23">
        <v>3.8421084400000001</v>
      </c>
      <c r="G7616" s="17">
        <v>0.92809460200000005</v>
      </c>
      <c r="H7616" s="17">
        <v>7.1900000000000006E-2</v>
      </c>
      <c r="I7616" s="17">
        <v>0.99814588000000004</v>
      </c>
      <c r="J7616" s="17">
        <v>1.7600000000000001E-3</v>
      </c>
      <c r="K7616" s="17">
        <v>9.7299999999999993E-5</v>
      </c>
    </row>
    <row r="7617" spans="1:11" x14ac:dyDescent="0.45">
      <c r="A7617" s="10" t="s">
        <v>63</v>
      </c>
      <c r="B7617" s="20">
        <v>0.95299999999999996</v>
      </c>
      <c r="C7617" s="19">
        <v>5248</v>
      </c>
      <c r="D7617" s="19">
        <v>7781.6254630000003</v>
      </c>
      <c r="E7617" s="23">
        <v>7.121817954</v>
      </c>
      <c r="F7617" s="23">
        <v>3.8609910539999999</v>
      </c>
      <c r="G7617" s="17">
        <v>0.92816310999999996</v>
      </c>
      <c r="H7617" s="17">
        <v>7.1800000000000003E-2</v>
      </c>
      <c r="I7617" s="17">
        <v>0.99815407300000003</v>
      </c>
      <c r="J7617" s="17">
        <v>1.75E-3</v>
      </c>
      <c r="K7617" s="17">
        <v>9.6899999999999997E-5</v>
      </c>
    </row>
    <row r="7618" spans="1:11" x14ac:dyDescent="0.45">
      <c r="A7618" s="10" t="s">
        <v>63</v>
      </c>
      <c r="B7618" s="20">
        <v>0.95399999999999996</v>
      </c>
      <c r="C7618" s="19">
        <v>5254</v>
      </c>
      <c r="D7618" s="19">
        <v>7824.9283699999996</v>
      </c>
      <c r="E7618" s="23">
        <v>7.2912477539999996</v>
      </c>
      <c r="F7618" s="23">
        <v>3.8779387079999998</v>
      </c>
      <c r="G7618" s="17">
        <v>0.92824514700000005</v>
      </c>
      <c r="H7618" s="17">
        <v>7.1800000000000003E-2</v>
      </c>
      <c r="I7618" s="17">
        <v>0.99816002999999998</v>
      </c>
      <c r="J7618" s="17">
        <v>1.74E-3</v>
      </c>
      <c r="K7618" s="17">
        <v>9.6600000000000003E-5</v>
      </c>
    </row>
    <row r="7619" spans="1:11" x14ac:dyDescent="0.45">
      <c r="A7619" s="10" t="s">
        <v>63</v>
      </c>
      <c r="B7619" s="20">
        <v>0.95499999999999996</v>
      </c>
      <c r="C7619" s="19">
        <v>5257</v>
      </c>
      <c r="D7619" s="19">
        <v>7846.9301619999997</v>
      </c>
      <c r="E7619" s="23">
        <v>7.3629340560000003</v>
      </c>
      <c r="F7619" s="23">
        <v>3.897932977</v>
      </c>
      <c r="G7619" s="17">
        <v>0.92828609500000003</v>
      </c>
      <c r="H7619" s="17">
        <v>7.17E-2</v>
      </c>
      <c r="I7619" s="17">
        <v>0.99816269300000005</v>
      </c>
      <c r="J7619" s="17">
        <v>1.74E-3</v>
      </c>
      <c r="K7619" s="17">
        <v>9.6399999999999999E-5</v>
      </c>
    </row>
    <row r="7620" spans="1:11" x14ac:dyDescent="0.45">
      <c r="A7620" s="10" t="s">
        <v>63</v>
      </c>
      <c r="B7620" s="20">
        <v>0.95599999999999996</v>
      </c>
      <c r="C7620" s="19">
        <v>5264</v>
      </c>
      <c r="D7620" s="19">
        <v>7898.778147</v>
      </c>
      <c r="E7620" s="23">
        <v>7.4734302599999998</v>
      </c>
      <c r="F7620" s="23">
        <v>3.9093651020000002</v>
      </c>
      <c r="G7620" s="17">
        <v>0.92838145900000002</v>
      </c>
      <c r="H7620" s="17">
        <v>7.1599999999999997E-2</v>
      </c>
      <c r="I7620" s="17">
        <v>0.99817434000000005</v>
      </c>
      <c r="J7620" s="17">
        <v>1.73E-3</v>
      </c>
      <c r="K7620" s="17">
        <v>9.5799999999999998E-5</v>
      </c>
    </row>
    <row r="7621" spans="1:11" x14ac:dyDescent="0.45">
      <c r="A7621" s="10" t="s">
        <v>63</v>
      </c>
      <c r="B7621" s="20">
        <v>0.95699999999999996</v>
      </c>
      <c r="C7621" s="19">
        <v>5270</v>
      </c>
      <c r="D7621" s="19">
        <v>7943.7717579999999</v>
      </c>
      <c r="E7621" s="23">
        <v>7.5219840830000004</v>
      </c>
      <c r="F7621" s="23">
        <v>3.9351586379999999</v>
      </c>
      <c r="G7621" s="17">
        <v>0.92846299799999998</v>
      </c>
      <c r="H7621" s="17">
        <v>7.1499999999999994E-2</v>
      </c>
      <c r="I7621" s="17">
        <v>0.99818098300000002</v>
      </c>
      <c r="J7621" s="17">
        <v>1.72E-3</v>
      </c>
      <c r="K7621" s="17">
        <v>9.5500000000000004E-5</v>
      </c>
    </row>
    <row r="7622" spans="1:11" x14ac:dyDescent="0.45">
      <c r="A7622" s="10" t="s">
        <v>63</v>
      </c>
      <c r="B7622" s="20">
        <v>0.95799999999999996</v>
      </c>
      <c r="C7622" s="19">
        <v>5276</v>
      </c>
      <c r="D7622" s="19">
        <v>7989.1732830000001</v>
      </c>
      <c r="E7622" s="23">
        <v>7.6411119660000004</v>
      </c>
      <c r="F7622" s="23">
        <v>3.956214948</v>
      </c>
      <c r="G7622" s="17">
        <v>0.92835481399999997</v>
      </c>
      <c r="H7622" s="17">
        <v>7.1599999999999997E-2</v>
      </c>
      <c r="I7622" s="17">
        <v>0.99818898099999998</v>
      </c>
      <c r="J7622" s="17">
        <v>1.72E-3</v>
      </c>
      <c r="K7622" s="17">
        <v>9.5000000000000005E-5</v>
      </c>
    </row>
    <row r="7623" spans="1:11" x14ac:dyDescent="0.45">
      <c r="A7623" s="10" t="s">
        <v>63</v>
      </c>
      <c r="B7623" s="20">
        <v>0.95899999999999996</v>
      </c>
      <c r="C7623" s="19">
        <v>5281</v>
      </c>
      <c r="D7623" s="19">
        <v>8027.4269350000004</v>
      </c>
      <c r="E7623" s="23">
        <v>7.6520135509999996</v>
      </c>
      <c r="F7623" s="23">
        <v>3.9775039059999999</v>
      </c>
      <c r="G7623" s="17">
        <v>0.92842264699999999</v>
      </c>
      <c r="H7623" s="17">
        <v>7.1599999999999997E-2</v>
      </c>
      <c r="I7623" s="17">
        <v>0.99819380899999999</v>
      </c>
      <c r="J7623" s="17">
        <v>1.7099999999999999E-3</v>
      </c>
      <c r="K7623" s="17">
        <v>9.48E-5</v>
      </c>
    </row>
    <row r="7624" spans="1:11" x14ac:dyDescent="0.45">
      <c r="A7624" s="10" t="s">
        <v>63</v>
      </c>
      <c r="B7624" s="20">
        <v>0.96</v>
      </c>
      <c r="C7624" s="19">
        <v>5287</v>
      </c>
      <c r="D7624" s="19">
        <v>8074.1988030000002</v>
      </c>
      <c r="E7624" s="23">
        <v>7.8259372389999999</v>
      </c>
      <c r="F7624" s="23">
        <v>3.9950858760000001</v>
      </c>
      <c r="G7624" s="17">
        <v>0.92850387700000003</v>
      </c>
      <c r="H7624" s="17">
        <v>7.1499999999999994E-2</v>
      </c>
      <c r="I7624" s="17">
        <v>0.99819683299999995</v>
      </c>
      <c r="J7624" s="17">
        <v>1.7099999999999999E-3</v>
      </c>
      <c r="K7624" s="17">
        <v>9.4599999999999996E-5</v>
      </c>
    </row>
    <row r="7625" spans="1:11" x14ac:dyDescent="0.45">
      <c r="A7625" s="10" t="s">
        <v>63</v>
      </c>
      <c r="B7625" s="20">
        <v>0.96099999999999997</v>
      </c>
      <c r="C7625" s="19">
        <v>5292</v>
      </c>
      <c r="D7625" s="19">
        <v>8113.6618200000003</v>
      </c>
      <c r="E7625" s="23">
        <v>7.9146608040000004</v>
      </c>
      <c r="F7625" s="23">
        <v>4.0185125199999998</v>
      </c>
      <c r="G7625" s="17">
        <v>0.928571429</v>
      </c>
      <c r="H7625" s="17">
        <v>7.1400000000000005E-2</v>
      </c>
      <c r="I7625" s="17">
        <v>0.99820091700000002</v>
      </c>
      <c r="J7625" s="17">
        <v>1.6999999999999999E-3</v>
      </c>
      <c r="K7625" s="17">
        <v>9.4400000000000004E-5</v>
      </c>
    </row>
    <row r="7626" spans="1:11" x14ac:dyDescent="0.45">
      <c r="A7626" s="10" t="s">
        <v>63</v>
      </c>
      <c r="B7626" s="20">
        <v>0.96199999999999997</v>
      </c>
      <c r="C7626" s="19">
        <v>5297</v>
      </c>
      <c r="D7626" s="19">
        <v>8153.5532050000002</v>
      </c>
      <c r="E7626" s="23">
        <v>8.0144861649999992</v>
      </c>
      <c r="F7626" s="23">
        <v>4.03688526</v>
      </c>
      <c r="G7626" s="17">
        <v>0.92863885199999996</v>
      </c>
      <c r="H7626" s="17">
        <v>7.1400000000000005E-2</v>
      </c>
      <c r="I7626" s="17">
        <v>0.99821046800000002</v>
      </c>
      <c r="J7626" s="17">
        <v>1.6999999999999999E-3</v>
      </c>
      <c r="K7626" s="17">
        <v>9.3900000000000006E-5</v>
      </c>
    </row>
    <row r="7627" spans="1:11" x14ac:dyDescent="0.45">
      <c r="A7627" s="10" t="s">
        <v>63</v>
      </c>
      <c r="B7627" s="20">
        <v>0.96299999999999997</v>
      </c>
      <c r="C7627" s="19">
        <v>5303</v>
      </c>
      <c r="D7627" s="19">
        <v>8201.7875459999996</v>
      </c>
      <c r="E7627" s="23">
        <v>8.0419753039999993</v>
      </c>
      <c r="F7627" s="23">
        <v>4.0580646079999996</v>
      </c>
      <c r="G7627" s="17">
        <v>0.92871959299999995</v>
      </c>
      <c r="H7627" s="17">
        <v>7.1300000000000002E-2</v>
      </c>
      <c r="I7627" s="17">
        <v>0.99821639900000003</v>
      </c>
      <c r="J7627" s="17">
        <v>1.6900000000000001E-3</v>
      </c>
      <c r="K7627" s="17">
        <v>9.3599999999999998E-5</v>
      </c>
    </row>
    <row r="7628" spans="1:11" x14ac:dyDescent="0.45">
      <c r="A7628" s="10" t="s">
        <v>63</v>
      </c>
      <c r="B7628" s="20">
        <v>0.96399999999999997</v>
      </c>
      <c r="C7628" s="19">
        <v>5309</v>
      </c>
      <c r="D7628" s="19">
        <v>8250.2146659999999</v>
      </c>
      <c r="E7628" s="23">
        <v>8.109888539</v>
      </c>
      <c r="F7628" s="23">
        <v>4.0798691910000002</v>
      </c>
      <c r="G7628" s="17">
        <v>0.92880015100000002</v>
      </c>
      <c r="H7628" s="17">
        <v>7.1199999999999999E-2</v>
      </c>
      <c r="I7628" s="17">
        <v>0.99822354300000005</v>
      </c>
      <c r="J7628" s="17">
        <v>1.6800000000000001E-3</v>
      </c>
      <c r="K7628" s="17">
        <v>9.3200000000000002E-5</v>
      </c>
    </row>
    <row r="7629" spans="1:11" x14ac:dyDescent="0.45">
      <c r="A7629" s="10" t="s">
        <v>63</v>
      </c>
      <c r="B7629" s="20">
        <v>0.96499999999999997</v>
      </c>
      <c r="C7629" s="19">
        <v>5314</v>
      </c>
      <c r="D7629" s="19">
        <v>8291.3250759999992</v>
      </c>
      <c r="E7629" s="23">
        <v>8.2515640309999991</v>
      </c>
      <c r="F7629" s="23">
        <v>4.1043050640000001</v>
      </c>
      <c r="G7629" s="17">
        <v>0.92886714299999995</v>
      </c>
      <c r="H7629" s="17">
        <v>7.1099999999999997E-2</v>
      </c>
      <c r="I7629" s="17">
        <v>0.99822669900000005</v>
      </c>
      <c r="J7629" s="17">
        <v>1.6800000000000001E-3</v>
      </c>
      <c r="K7629" s="17">
        <v>9.31E-5</v>
      </c>
    </row>
    <row r="7630" spans="1:11" x14ac:dyDescent="0.45">
      <c r="A7630" s="10" t="s">
        <v>63</v>
      </c>
      <c r="B7630" s="20">
        <v>0.96599999999999997</v>
      </c>
      <c r="C7630" s="19">
        <v>5320</v>
      </c>
      <c r="D7630" s="19">
        <v>8341.5340410000008</v>
      </c>
      <c r="E7630" s="23">
        <v>8.4194940309999993</v>
      </c>
      <c r="F7630" s="23">
        <v>4.1262865550000001</v>
      </c>
      <c r="G7630" s="17">
        <v>0.928947368</v>
      </c>
      <c r="H7630" s="17">
        <v>7.1099999999999997E-2</v>
      </c>
      <c r="I7630" s="17">
        <v>0.998233343</v>
      </c>
      <c r="J7630" s="17">
        <v>1.67E-3</v>
      </c>
      <c r="K7630" s="17">
        <v>9.2700000000000004E-5</v>
      </c>
    </row>
    <row r="7631" spans="1:11" x14ac:dyDescent="0.45">
      <c r="A7631" s="10" t="s">
        <v>63</v>
      </c>
      <c r="B7631" s="20">
        <v>0.96699999999999997</v>
      </c>
      <c r="C7631" s="19">
        <v>5325</v>
      </c>
      <c r="D7631" s="19">
        <v>8383.6736860000001</v>
      </c>
      <c r="E7631" s="23">
        <v>8.432783272</v>
      </c>
      <c r="F7631" s="23">
        <v>4.1493179570000001</v>
      </c>
      <c r="G7631" s="17">
        <v>0.92901408500000004</v>
      </c>
      <c r="H7631" s="17">
        <v>7.0999999999999994E-2</v>
      </c>
      <c r="I7631" s="17">
        <v>0.99823864600000001</v>
      </c>
      <c r="J7631" s="17">
        <v>1.67E-3</v>
      </c>
      <c r="K7631" s="17">
        <v>9.2399999999999996E-5</v>
      </c>
    </row>
    <row r="7632" spans="1:11" x14ac:dyDescent="0.45">
      <c r="A7632" s="10" t="s">
        <v>63</v>
      </c>
      <c r="B7632" s="20">
        <v>0.96799999999999997</v>
      </c>
      <c r="C7632" s="19">
        <v>5331</v>
      </c>
      <c r="D7632" s="19">
        <v>8434.4659599999995</v>
      </c>
      <c r="E7632" s="23">
        <v>8.4880431470000008</v>
      </c>
      <c r="F7632" s="23">
        <v>4.1719824799999996</v>
      </c>
      <c r="G7632" s="17">
        <v>0.92909397900000001</v>
      </c>
      <c r="H7632" s="17">
        <v>7.0900000000000005E-2</v>
      </c>
      <c r="I7632" s="17">
        <v>0.99824728600000001</v>
      </c>
      <c r="J7632" s="17">
        <v>1.66E-3</v>
      </c>
      <c r="K7632" s="17">
        <v>9.2E-5</v>
      </c>
    </row>
    <row r="7633" spans="1:11" x14ac:dyDescent="0.45">
      <c r="A7633" s="10" t="s">
        <v>63</v>
      </c>
      <c r="B7633" s="20">
        <v>0.96899999999999997</v>
      </c>
      <c r="C7633" s="19">
        <v>5333</v>
      </c>
      <c r="D7633" s="19">
        <v>8451.4459989999996</v>
      </c>
      <c r="E7633" s="23">
        <v>8.4915183049999996</v>
      </c>
      <c r="F7633" s="23">
        <v>4.1912497799999997</v>
      </c>
      <c r="G7633" s="17">
        <v>0.92912057000000003</v>
      </c>
      <c r="H7633" s="17">
        <v>7.0900000000000005E-2</v>
      </c>
      <c r="I7633" s="17">
        <v>0.99825222199999997</v>
      </c>
      <c r="J7633" s="17">
        <v>1.66E-3</v>
      </c>
      <c r="K7633" s="17">
        <v>9.1700000000000006E-5</v>
      </c>
    </row>
    <row r="7634" spans="1:11" x14ac:dyDescent="0.45">
      <c r="A7634" s="10" t="s">
        <v>63</v>
      </c>
      <c r="B7634" s="20">
        <v>0.97</v>
      </c>
      <c r="C7634" s="19">
        <v>5342</v>
      </c>
      <c r="D7634" s="19">
        <v>8528.9663220000002</v>
      </c>
      <c r="E7634" s="23">
        <v>8.8221305650000001</v>
      </c>
      <c r="F7634" s="23">
        <v>4.2084617639999999</v>
      </c>
      <c r="G7634" s="17">
        <v>0.92923998500000005</v>
      </c>
      <c r="H7634" s="17">
        <v>7.0800000000000002E-2</v>
      </c>
      <c r="I7634" s="17">
        <v>0.998256912</v>
      </c>
      <c r="J7634" s="17">
        <v>1.65E-3</v>
      </c>
      <c r="K7634" s="17">
        <v>9.1500000000000001E-5</v>
      </c>
    </row>
    <row r="7635" spans="1:11" x14ac:dyDescent="0.45">
      <c r="A7635" s="10" t="s">
        <v>63</v>
      </c>
      <c r="B7635" s="20">
        <v>0.97099999999999997</v>
      </c>
      <c r="C7635" s="19">
        <v>5347</v>
      </c>
      <c r="D7635" s="19">
        <v>8573.2707470000005</v>
      </c>
      <c r="E7635" s="23">
        <v>8.8889107440000004</v>
      </c>
      <c r="F7635" s="23">
        <v>4.2435018040000001</v>
      </c>
      <c r="G7635" s="17">
        <v>0.92930615299999997</v>
      </c>
      <c r="H7635" s="17">
        <v>7.0699999999999999E-2</v>
      </c>
      <c r="I7635" s="17">
        <v>0.99826273399999998</v>
      </c>
      <c r="J7635" s="17">
        <v>1.65E-3</v>
      </c>
      <c r="K7635" s="17">
        <v>9.1199999999999994E-5</v>
      </c>
    </row>
    <row r="7636" spans="1:11" x14ac:dyDescent="0.45">
      <c r="A7636" s="10" t="s">
        <v>63</v>
      </c>
      <c r="B7636" s="20">
        <v>0.97199999999999998</v>
      </c>
      <c r="C7636" s="19">
        <v>5353</v>
      </c>
      <c r="D7636" s="19">
        <v>8626.8777719999998</v>
      </c>
      <c r="E7636" s="23">
        <v>8.9516566530000006</v>
      </c>
      <c r="F7636" s="23">
        <v>4.2662067160000001</v>
      </c>
      <c r="G7636" s="17">
        <v>0.92938539099999995</v>
      </c>
      <c r="H7636" s="17">
        <v>7.0599999999999996E-2</v>
      </c>
      <c r="I7636" s="17">
        <v>0.99826795899999998</v>
      </c>
      <c r="J7636" s="17">
        <v>1.64E-3</v>
      </c>
      <c r="K7636" s="17">
        <v>9.09E-5</v>
      </c>
    </row>
    <row r="7637" spans="1:11" x14ac:dyDescent="0.45">
      <c r="A7637" s="10" t="s">
        <v>63</v>
      </c>
      <c r="B7637" s="20">
        <v>0.97299999999999998</v>
      </c>
      <c r="C7637" s="19">
        <v>5358</v>
      </c>
      <c r="D7637" s="19">
        <v>8671.9063839999999</v>
      </c>
      <c r="E7637" s="23">
        <v>9.0712119169999994</v>
      </c>
      <c r="F7637" s="23">
        <v>4.2926104599999997</v>
      </c>
      <c r="G7637" s="17">
        <v>0.92945128799999999</v>
      </c>
      <c r="H7637" s="17">
        <v>7.0499999999999993E-2</v>
      </c>
      <c r="I7637" s="17">
        <v>0.99827169000000004</v>
      </c>
      <c r="J7637" s="17">
        <v>1.64E-3</v>
      </c>
      <c r="K7637" s="17">
        <v>9.0699999999999996E-5</v>
      </c>
    </row>
    <row r="7638" spans="1:11" x14ac:dyDescent="0.45">
      <c r="A7638" s="10" t="s">
        <v>63</v>
      </c>
      <c r="B7638" s="20">
        <v>0.97399999999999998</v>
      </c>
      <c r="C7638" s="19">
        <v>5364</v>
      </c>
      <c r="D7638" s="19">
        <v>8727.221861</v>
      </c>
      <c r="E7638" s="23">
        <v>9.2854206440000002</v>
      </c>
      <c r="F7638" s="23">
        <v>4.3171473889999996</v>
      </c>
      <c r="G7638" s="17">
        <v>0.92953020099999994</v>
      </c>
      <c r="H7638" s="17">
        <v>7.0499999999999993E-2</v>
      </c>
      <c r="I7638" s="17">
        <v>0.99827569699999996</v>
      </c>
      <c r="J7638" s="17">
        <v>1.6299999999999999E-3</v>
      </c>
      <c r="K7638" s="17">
        <v>9.0500000000000004E-5</v>
      </c>
    </row>
    <row r="7639" spans="1:11" x14ac:dyDescent="0.45">
      <c r="A7639" s="10" t="s">
        <v>63</v>
      </c>
      <c r="B7639" s="20">
        <v>0.97499999999999998</v>
      </c>
      <c r="C7639" s="19">
        <v>5369</v>
      </c>
      <c r="D7639" s="19">
        <v>8773.6892979999993</v>
      </c>
      <c r="E7639" s="23">
        <v>9.2992103410000002</v>
      </c>
      <c r="F7639" s="23">
        <v>4.3446788200000004</v>
      </c>
      <c r="G7639" s="17">
        <v>0.92959582799999996</v>
      </c>
      <c r="H7639" s="17">
        <v>7.0400000000000004E-2</v>
      </c>
      <c r="I7639" s="17">
        <v>0.99829329099999997</v>
      </c>
      <c r="J7639" s="17">
        <v>1.6199999999999999E-3</v>
      </c>
      <c r="K7639" s="17">
        <v>8.9599999999999996E-5</v>
      </c>
    </row>
    <row r="7640" spans="1:11" x14ac:dyDescent="0.45">
      <c r="A7640" s="10" t="s">
        <v>63</v>
      </c>
      <c r="B7640" s="20">
        <v>0.97599999999999998</v>
      </c>
      <c r="C7640" s="19">
        <v>5375</v>
      </c>
      <c r="D7640" s="19">
        <v>8830.212211</v>
      </c>
      <c r="E7640" s="23">
        <v>9.5284418070000001</v>
      </c>
      <c r="F7640" s="23">
        <v>4.3687700810000001</v>
      </c>
      <c r="G7640" s="17">
        <v>0.92967441900000003</v>
      </c>
      <c r="H7640" s="17">
        <v>7.0300000000000001E-2</v>
      </c>
      <c r="I7640" s="17">
        <v>0.99830215899999997</v>
      </c>
      <c r="J7640" s="17">
        <v>1.6100000000000001E-3</v>
      </c>
      <c r="K7640" s="17">
        <v>8.9099999999999997E-5</v>
      </c>
    </row>
    <row r="7641" spans="1:11" x14ac:dyDescent="0.45">
      <c r="A7641" s="10" t="s">
        <v>63</v>
      </c>
      <c r="B7641" s="20">
        <v>0.97699999999999998</v>
      </c>
      <c r="C7641" s="19">
        <v>5380</v>
      </c>
      <c r="D7641" s="19">
        <v>8878.4854240000004</v>
      </c>
      <c r="E7641" s="23">
        <v>9.6995496669999994</v>
      </c>
      <c r="F7641" s="23">
        <v>4.3941276230000001</v>
      </c>
      <c r="G7641" s="17">
        <v>0.92973977699999999</v>
      </c>
      <c r="H7641" s="17">
        <v>7.0300000000000001E-2</v>
      </c>
      <c r="I7641" s="17">
        <v>0.99830764599999999</v>
      </c>
      <c r="J7641" s="17">
        <v>1.6000000000000001E-3</v>
      </c>
      <c r="K7641" s="17">
        <v>8.8800000000000004E-5</v>
      </c>
    </row>
    <row r="7642" spans="1:11" x14ac:dyDescent="0.45">
      <c r="A7642" s="10" t="s">
        <v>63</v>
      </c>
      <c r="B7642" s="20">
        <v>0.97799999999999998</v>
      </c>
      <c r="C7642" s="19">
        <v>5385</v>
      </c>
      <c r="D7642" s="19">
        <v>8927.5338319999992</v>
      </c>
      <c r="E7642" s="23">
        <v>9.8983758399999999</v>
      </c>
      <c r="F7642" s="23">
        <v>4.4222928440000002</v>
      </c>
      <c r="G7642" s="17">
        <v>0.92980501400000004</v>
      </c>
      <c r="H7642" s="17">
        <v>7.0199999999999999E-2</v>
      </c>
      <c r="I7642" s="17">
        <v>0.99831568999999998</v>
      </c>
      <c r="J7642" s="17">
        <v>1.6000000000000001E-3</v>
      </c>
      <c r="K7642" s="17">
        <v>8.8399999999999994E-5</v>
      </c>
    </row>
    <row r="7643" spans="1:11" x14ac:dyDescent="0.45">
      <c r="A7643" s="10" t="s">
        <v>63</v>
      </c>
      <c r="B7643" s="20">
        <v>0.97899999999999998</v>
      </c>
      <c r="C7643" s="19">
        <v>5391</v>
      </c>
      <c r="D7643" s="19">
        <v>8987.5031849999996</v>
      </c>
      <c r="E7643" s="23">
        <v>10.14258253</v>
      </c>
      <c r="F7643" s="23">
        <v>4.4422461350000004</v>
      </c>
      <c r="G7643" s="17">
        <v>0.92988313899999997</v>
      </c>
      <c r="H7643" s="17">
        <v>7.0099999999999996E-2</v>
      </c>
      <c r="I7643" s="17">
        <v>0.99832393799999997</v>
      </c>
      <c r="J7643" s="17">
        <v>1.5900000000000001E-3</v>
      </c>
      <c r="K7643" s="17">
        <v>8.7899999999999995E-5</v>
      </c>
    </row>
    <row r="7644" spans="1:11" x14ac:dyDescent="0.45">
      <c r="A7644" s="10" t="s">
        <v>63</v>
      </c>
      <c r="B7644" s="20">
        <v>0.98</v>
      </c>
      <c r="C7644" s="19">
        <v>5397</v>
      </c>
      <c r="D7644" s="19">
        <v>9048.6372040000006</v>
      </c>
      <c r="E7644" s="23">
        <v>10.21643297</v>
      </c>
      <c r="F7644" s="23">
        <v>4.4786877389999997</v>
      </c>
      <c r="G7644" s="17">
        <v>0.92996108899999996</v>
      </c>
      <c r="H7644" s="17">
        <v>7.0000000000000007E-2</v>
      </c>
      <c r="I7644" s="17">
        <v>0.99833066500000001</v>
      </c>
      <c r="J7644" s="17">
        <v>1.58E-3</v>
      </c>
      <c r="K7644" s="17">
        <v>8.7600000000000002E-5</v>
      </c>
    </row>
    <row r="7645" spans="1:11" x14ac:dyDescent="0.45">
      <c r="A7645" s="10" t="s">
        <v>63</v>
      </c>
      <c r="B7645" s="20">
        <v>0.98099999999999998</v>
      </c>
      <c r="C7645" s="19">
        <v>5402</v>
      </c>
      <c r="D7645" s="19">
        <v>9100.0668289999994</v>
      </c>
      <c r="E7645" s="23">
        <v>10.33795945</v>
      </c>
      <c r="F7645" s="23">
        <v>4.5114829509999996</v>
      </c>
      <c r="G7645" s="17">
        <v>0.93002591599999995</v>
      </c>
      <c r="H7645" s="17">
        <v>7.0000000000000007E-2</v>
      </c>
      <c r="I7645" s="17">
        <v>0.99833290900000005</v>
      </c>
      <c r="J7645" s="17">
        <v>1.58E-3</v>
      </c>
      <c r="K7645" s="17">
        <v>8.7499999999999999E-5</v>
      </c>
    </row>
    <row r="7646" spans="1:11" x14ac:dyDescent="0.45">
      <c r="A7646" s="10" t="s">
        <v>63</v>
      </c>
      <c r="B7646" s="20">
        <v>0.98199999999999998</v>
      </c>
      <c r="C7646" s="19">
        <v>5408</v>
      </c>
      <c r="D7646" s="19">
        <v>9164.2679229999994</v>
      </c>
      <c r="E7646" s="23">
        <v>10.859565180000001</v>
      </c>
      <c r="F7646" s="23">
        <v>4.5328065930000001</v>
      </c>
      <c r="G7646" s="17">
        <v>0.93010355</v>
      </c>
      <c r="H7646" s="17">
        <v>6.9900000000000004E-2</v>
      </c>
      <c r="I7646" s="17">
        <v>0.99833778799999995</v>
      </c>
      <c r="J7646" s="17">
        <v>1.57E-3</v>
      </c>
      <c r="K7646" s="17">
        <v>8.7200000000000005E-5</v>
      </c>
    </row>
    <row r="7647" spans="1:11" x14ac:dyDescent="0.45">
      <c r="A7647" s="10" t="s">
        <v>63</v>
      </c>
      <c r="B7647" s="20">
        <v>0.98299999999999998</v>
      </c>
      <c r="C7647" s="19">
        <v>5410</v>
      </c>
      <c r="D7647" s="19">
        <v>9186.1130260000009</v>
      </c>
      <c r="E7647" s="23">
        <v>10.978345409999999</v>
      </c>
      <c r="F7647" s="23">
        <v>4.5722722640000004</v>
      </c>
      <c r="G7647" s="17">
        <v>0.93012938999999994</v>
      </c>
      <c r="H7647" s="17">
        <v>6.9900000000000004E-2</v>
      </c>
      <c r="I7647" s="17">
        <v>0.99833877299999996</v>
      </c>
      <c r="J7647" s="17">
        <v>1.57E-3</v>
      </c>
      <c r="K7647" s="17">
        <v>8.7200000000000005E-5</v>
      </c>
    </row>
    <row r="7648" spans="1:11" x14ac:dyDescent="0.45">
      <c r="A7648" s="10" t="s">
        <v>63</v>
      </c>
      <c r="B7648" s="20">
        <v>0.98399999999999999</v>
      </c>
      <c r="C7648" s="19">
        <v>5419</v>
      </c>
      <c r="D7648" s="19">
        <v>9285.7267580000007</v>
      </c>
      <c r="E7648" s="23">
        <v>11.12529224</v>
      </c>
      <c r="F7648" s="23">
        <v>4.5831959480000002</v>
      </c>
      <c r="G7648" s="17">
        <v>0.93024543299999995</v>
      </c>
      <c r="H7648" s="17">
        <v>6.9800000000000001E-2</v>
      </c>
      <c r="I7648" s="17">
        <v>0.99834903100000005</v>
      </c>
      <c r="J7648" s="17">
        <v>1.56E-3</v>
      </c>
      <c r="K7648" s="17">
        <v>8.6600000000000004E-5</v>
      </c>
    </row>
    <row r="7649" spans="1:11" x14ac:dyDescent="0.45">
      <c r="A7649" s="10" t="s">
        <v>63</v>
      </c>
      <c r="B7649" s="20">
        <v>0.98499999999999999</v>
      </c>
      <c r="C7649" s="19">
        <v>5424</v>
      </c>
      <c r="D7649" s="19">
        <v>9342.7752509999991</v>
      </c>
      <c r="E7649" s="23">
        <v>11.494825860000001</v>
      </c>
      <c r="F7649" s="23">
        <v>4.6370527360000002</v>
      </c>
      <c r="G7649" s="17">
        <v>0.93030973500000003</v>
      </c>
      <c r="H7649" s="17">
        <v>6.9699999999999998E-2</v>
      </c>
      <c r="I7649" s="17">
        <v>0.99835914699999995</v>
      </c>
      <c r="J7649" s="17">
        <v>1.5499999999999999E-3</v>
      </c>
      <c r="K7649" s="17">
        <v>8.6100000000000006E-5</v>
      </c>
    </row>
    <row r="7650" spans="1:11" x14ac:dyDescent="0.45">
      <c r="A7650" s="10" t="s">
        <v>63</v>
      </c>
      <c r="B7650" s="20">
        <v>0.98599999999999999</v>
      </c>
      <c r="C7650" s="19">
        <v>5430</v>
      </c>
      <c r="D7650" s="19">
        <v>9413.4837910000006</v>
      </c>
      <c r="E7650" s="23">
        <v>11.87096225</v>
      </c>
      <c r="F7650" s="23">
        <v>4.6683092300000002</v>
      </c>
      <c r="G7650" s="17">
        <v>0.93038673999999999</v>
      </c>
      <c r="H7650" s="17">
        <v>6.9599999999999995E-2</v>
      </c>
      <c r="I7650" s="17">
        <v>0.99836586100000002</v>
      </c>
      <c r="J7650" s="17">
        <v>1.5499999999999999E-3</v>
      </c>
      <c r="K7650" s="17">
        <v>8.5699999999999996E-5</v>
      </c>
    </row>
    <row r="7651" spans="1:11" x14ac:dyDescent="0.45">
      <c r="A7651" s="10" t="s">
        <v>63</v>
      </c>
      <c r="B7651" s="20">
        <v>0.98699999999999999</v>
      </c>
      <c r="C7651" s="19">
        <v>5434</v>
      </c>
      <c r="D7651" s="19">
        <v>9462.0712149999999</v>
      </c>
      <c r="E7651" s="23">
        <v>12.34456514</v>
      </c>
      <c r="F7651" s="23">
        <v>4.7060546390000004</v>
      </c>
      <c r="G7651" s="17">
        <v>0.93043798300000002</v>
      </c>
      <c r="H7651" s="17">
        <v>6.9599999999999995E-2</v>
      </c>
      <c r="I7651" s="17">
        <v>0.99837602700000005</v>
      </c>
      <c r="J7651" s="17">
        <v>1.5399999999999999E-3</v>
      </c>
      <c r="K7651" s="17">
        <v>8.5199999999999997E-5</v>
      </c>
    </row>
    <row r="7652" spans="1:11" x14ac:dyDescent="0.45">
      <c r="A7652" s="10" t="s">
        <v>63</v>
      </c>
      <c r="B7652" s="20">
        <v>0.98799999999999999</v>
      </c>
      <c r="C7652" s="19">
        <v>5441</v>
      </c>
      <c r="D7652" s="19">
        <v>9549.1806109999998</v>
      </c>
      <c r="E7652" s="23">
        <v>12.493204070000001</v>
      </c>
      <c r="F7652" s="23">
        <v>4.7279072129999999</v>
      </c>
      <c r="G7652" s="17">
        <v>0.93034368700000003</v>
      </c>
      <c r="H7652" s="17">
        <v>6.9699999999999998E-2</v>
      </c>
      <c r="I7652" s="17">
        <v>0.99837897900000006</v>
      </c>
      <c r="J7652" s="17">
        <v>1.5399999999999999E-3</v>
      </c>
      <c r="K7652" s="17">
        <v>8.5099999999999995E-5</v>
      </c>
    </row>
    <row r="7653" spans="1:11" x14ac:dyDescent="0.45">
      <c r="A7653" s="10" t="s">
        <v>63</v>
      </c>
      <c r="B7653" s="20">
        <v>0.98899999999999999</v>
      </c>
      <c r="C7653" s="19">
        <v>5446</v>
      </c>
      <c r="D7653" s="19">
        <v>9613.2070230000008</v>
      </c>
      <c r="E7653" s="23">
        <v>12.98585231</v>
      </c>
      <c r="F7653" s="23">
        <v>4.778850877</v>
      </c>
      <c r="G7653" s="17">
        <v>0.93040763900000001</v>
      </c>
      <c r="H7653" s="17">
        <v>6.9599999999999995E-2</v>
      </c>
      <c r="I7653" s="17">
        <v>0.99838729299999995</v>
      </c>
      <c r="J7653" s="17">
        <v>1.5299999999999999E-3</v>
      </c>
      <c r="K7653" s="17">
        <v>8.4599999999999996E-5</v>
      </c>
    </row>
    <row r="7654" spans="1:11" x14ac:dyDescent="0.45">
      <c r="A7654" s="10" t="s">
        <v>63</v>
      </c>
      <c r="B7654" s="20">
        <v>0.99</v>
      </c>
      <c r="C7654" s="19">
        <v>5452</v>
      </c>
      <c r="D7654" s="19">
        <v>9692.2846900000004</v>
      </c>
      <c r="E7654" s="23">
        <v>13.34255933</v>
      </c>
      <c r="F7654" s="23">
        <v>4.8082087099999997</v>
      </c>
      <c r="G7654" s="17">
        <v>0.93048422600000003</v>
      </c>
      <c r="H7654" s="17">
        <v>6.9500000000000006E-2</v>
      </c>
      <c r="I7654" s="17">
        <v>0.99839131999999997</v>
      </c>
      <c r="J7654" s="17">
        <v>1.5200000000000001E-3</v>
      </c>
      <c r="K7654" s="17">
        <v>8.4400000000000005E-5</v>
      </c>
    </row>
    <row r="7655" spans="1:11" x14ac:dyDescent="0.45">
      <c r="A7655" s="10" t="s">
        <v>63</v>
      </c>
      <c r="B7655" s="20">
        <v>0.99099999999999999</v>
      </c>
      <c r="C7655" s="19">
        <v>5457</v>
      </c>
      <c r="D7655" s="19">
        <v>9759.9221180000004</v>
      </c>
      <c r="E7655" s="23">
        <v>13.683383790000001</v>
      </c>
      <c r="F7655" s="23">
        <v>4.8616866219999997</v>
      </c>
      <c r="G7655" s="17">
        <v>0.93054791999999997</v>
      </c>
      <c r="H7655" s="17">
        <v>6.9500000000000006E-2</v>
      </c>
      <c r="I7655" s="17">
        <v>0.99839230099999998</v>
      </c>
      <c r="J7655" s="17">
        <v>1.5200000000000001E-3</v>
      </c>
      <c r="K7655" s="17">
        <v>8.4400000000000005E-5</v>
      </c>
    </row>
    <row r="7656" spans="1:11" x14ac:dyDescent="0.45">
      <c r="A7656" s="10" t="s">
        <v>63</v>
      </c>
      <c r="B7656" s="20">
        <v>0.99199999999999999</v>
      </c>
      <c r="C7656" s="19">
        <v>5462</v>
      </c>
      <c r="D7656" s="19">
        <v>9830.1051060000009</v>
      </c>
      <c r="E7656" s="23">
        <v>14.17187174</v>
      </c>
      <c r="F7656" s="23">
        <v>4.8967848160000003</v>
      </c>
      <c r="G7656" s="17">
        <v>0.93061149799999998</v>
      </c>
      <c r="H7656" s="17">
        <v>6.9400000000000003E-2</v>
      </c>
      <c r="I7656" s="17">
        <v>0.99839671799999996</v>
      </c>
      <c r="J7656" s="17">
        <v>1.5200000000000001E-3</v>
      </c>
      <c r="K7656" s="17">
        <v>8.4099999999999998E-5</v>
      </c>
    </row>
    <row r="7657" spans="1:11" x14ac:dyDescent="0.45">
      <c r="A7657" s="10" t="s">
        <v>63</v>
      </c>
      <c r="B7657" s="20">
        <v>0.99299999999999999</v>
      </c>
      <c r="C7657" s="19">
        <v>5468</v>
      </c>
      <c r="D7657" s="19">
        <v>9916.4655149999999</v>
      </c>
      <c r="E7657" s="23">
        <v>14.68290797</v>
      </c>
      <c r="F7657" s="23">
        <v>4.9405352239999996</v>
      </c>
      <c r="G7657" s="17">
        <v>0.93068763700000001</v>
      </c>
      <c r="H7657" s="17">
        <v>6.93E-2</v>
      </c>
      <c r="I7657" s="17">
        <v>0.99840556000000003</v>
      </c>
      <c r="J7657" s="17">
        <v>1.5100000000000001E-3</v>
      </c>
      <c r="K7657" s="17">
        <v>8.3700000000000002E-5</v>
      </c>
    </row>
    <row r="7658" spans="1:11" x14ac:dyDescent="0.45">
      <c r="A7658" s="10" t="s">
        <v>63</v>
      </c>
      <c r="B7658" s="20">
        <v>0.99399999999999999</v>
      </c>
      <c r="C7658" s="19">
        <v>5474</v>
      </c>
      <c r="D7658" s="19">
        <v>10007.36405</v>
      </c>
      <c r="E7658" s="23">
        <v>15.51304354</v>
      </c>
      <c r="F7658" s="23">
        <v>4.9889620470000002</v>
      </c>
      <c r="G7658" s="17">
        <v>0.93076360999999996</v>
      </c>
      <c r="H7658" s="17">
        <v>6.9199999999999998E-2</v>
      </c>
      <c r="I7658" s="17">
        <v>0.99841393499999997</v>
      </c>
      <c r="J7658" s="17">
        <v>1.5E-3</v>
      </c>
      <c r="K7658" s="17">
        <v>8.3200000000000003E-5</v>
      </c>
    </row>
    <row r="7659" spans="1:11" x14ac:dyDescent="0.45">
      <c r="A7659" s="10" t="s">
        <v>63</v>
      </c>
      <c r="B7659" s="20">
        <v>0.995</v>
      </c>
      <c r="C7659" s="19">
        <v>5479</v>
      </c>
      <c r="D7659" s="19">
        <v>10086.27325</v>
      </c>
      <c r="E7659" s="23">
        <v>15.951191659999999</v>
      </c>
      <c r="F7659" s="23">
        <v>5.0351535009999999</v>
      </c>
      <c r="G7659" s="17">
        <v>0.93082679300000004</v>
      </c>
      <c r="H7659" s="17">
        <v>6.9199999999999998E-2</v>
      </c>
      <c r="I7659" s="17">
        <v>0.99841996899999996</v>
      </c>
      <c r="J7659" s="17">
        <v>1.5E-3</v>
      </c>
      <c r="K7659" s="17">
        <v>8.2899999999999996E-5</v>
      </c>
    </row>
    <row r="7660" spans="1:11" x14ac:dyDescent="0.45">
      <c r="A7660" s="10" t="s">
        <v>63</v>
      </c>
      <c r="B7660" s="20">
        <v>0.996</v>
      </c>
      <c r="C7660" s="19">
        <v>5485</v>
      </c>
      <c r="D7660" s="19">
        <v>10196.369710000001</v>
      </c>
      <c r="E7660" s="23">
        <v>19.340731040000001</v>
      </c>
      <c r="F7660" s="23">
        <v>5.0869147799999999</v>
      </c>
      <c r="G7660" s="17">
        <v>0.93090246099999996</v>
      </c>
      <c r="H7660" s="17">
        <v>6.9099999999999995E-2</v>
      </c>
      <c r="I7660" s="17">
        <v>0.99843248100000004</v>
      </c>
      <c r="J7660" s="17">
        <v>1.49E-3</v>
      </c>
      <c r="K7660" s="17">
        <v>8.2299999999999995E-5</v>
      </c>
    </row>
    <row r="7661" spans="1:11" x14ac:dyDescent="0.45">
      <c r="A7661" s="10" t="s">
        <v>63</v>
      </c>
      <c r="B7661" s="20">
        <v>0.997</v>
      </c>
      <c r="C7661" s="19">
        <v>5490</v>
      </c>
      <c r="D7661" s="19">
        <v>10304.36707</v>
      </c>
      <c r="E7661" s="23">
        <v>22.730110410000002</v>
      </c>
      <c r="F7661" s="23">
        <v>5.154081219</v>
      </c>
      <c r="G7661" s="17">
        <v>0.93096539199999995</v>
      </c>
      <c r="H7661" s="17">
        <v>6.9000000000000006E-2</v>
      </c>
      <c r="I7661" s="17">
        <v>0.99843702599999995</v>
      </c>
      <c r="J7661" s="17">
        <v>1.48E-3</v>
      </c>
      <c r="K7661" s="17">
        <v>8.2000000000000001E-5</v>
      </c>
    </row>
    <row r="7662" spans="1:11" x14ac:dyDescent="0.45">
      <c r="A7662" s="10" t="s">
        <v>63</v>
      </c>
      <c r="B7662" s="20">
        <v>0.998</v>
      </c>
      <c r="C7662" s="19">
        <v>5496</v>
      </c>
      <c r="D7662" s="19">
        <v>10450.569579999999</v>
      </c>
      <c r="E7662" s="23">
        <v>25.634242189999998</v>
      </c>
      <c r="F7662" s="23">
        <v>5.2195641779999997</v>
      </c>
      <c r="G7662" s="17">
        <v>0.931040757</v>
      </c>
      <c r="H7662" s="17">
        <v>6.9000000000000006E-2</v>
      </c>
      <c r="I7662" s="17">
        <v>0.99845736200000001</v>
      </c>
      <c r="J7662" s="17">
        <v>1.4599999999999999E-3</v>
      </c>
      <c r="K7662" s="17">
        <v>8.0900000000000001E-5</v>
      </c>
    </row>
    <row r="7663" spans="1:11" x14ac:dyDescent="0.45">
      <c r="A7663" s="10" t="s">
        <v>63</v>
      </c>
      <c r="B7663" s="20">
        <v>0.999</v>
      </c>
      <c r="C7663" s="19">
        <v>5501</v>
      </c>
      <c r="D7663" s="19">
        <v>10599.065909999999</v>
      </c>
      <c r="E7663" s="23">
        <v>33.134523049999999</v>
      </c>
      <c r="F7663" s="23">
        <v>5.312713681</v>
      </c>
      <c r="G7663" s="17">
        <v>0.93110343600000001</v>
      </c>
      <c r="H7663" s="17">
        <v>6.8900000000000003E-2</v>
      </c>
      <c r="I7663" s="17">
        <v>0.99846984699999997</v>
      </c>
      <c r="J7663" s="17">
        <v>1.4499999999999999E-3</v>
      </c>
      <c r="K7663" s="17">
        <v>8.03E-5</v>
      </c>
    </row>
    <row r="7664" spans="1:11" x14ac:dyDescent="0.45">
      <c r="A7664" s="10" t="s">
        <v>63</v>
      </c>
      <c r="B7664" s="20">
        <v>1</v>
      </c>
      <c r="C7664" s="19">
        <v>5502</v>
      </c>
      <c r="D7664" s="19">
        <v>10653.6186</v>
      </c>
      <c r="E7664" s="23">
        <v>54.552692980000003</v>
      </c>
      <c r="F7664" s="23">
        <v>5.4449905340000004</v>
      </c>
      <c r="G7664" s="17">
        <v>0.93111595800000002</v>
      </c>
      <c r="H7664" s="17">
        <v>6.8900000000000003E-2</v>
      </c>
      <c r="I7664" s="17">
        <v>0.99847111099999997</v>
      </c>
      <c r="J7664" s="17">
        <v>1.4499999999999999E-3</v>
      </c>
      <c r="K7664" s="17">
        <v>8.0199999999999998E-5</v>
      </c>
    </row>
    <row r="7665" spans="1:11" x14ac:dyDescent="0.45">
      <c r="A7665" s="10" t="s">
        <v>65</v>
      </c>
      <c r="B7665" s="20">
        <v>0</v>
      </c>
      <c r="C7665" s="19">
        <v>305</v>
      </c>
      <c r="D7665" s="19">
        <v>0.61239780399999999</v>
      </c>
      <c r="E7665" s="23">
        <v>3.9699999999999996E-3</v>
      </c>
      <c r="F7665" s="23">
        <v>3.0100000000000001E-3</v>
      </c>
      <c r="G7665" s="17">
        <v>0.87868852500000005</v>
      </c>
      <c r="H7665" s="17">
        <v>0.121311475</v>
      </c>
      <c r="I7665" s="17">
        <v>0.88671224900000001</v>
      </c>
      <c r="J7665" s="17">
        <v>0.11328775100000001</v>
      </c>
      <c r="K7665" s="17">
        <v>0</v>
      </c>
    </row>
    <row r="7666" spans="1:11" x14ac:dyDescent="0.45">
      <c r="A7666" s="10" t="s">
        <v>65</v>
      </c>
      <c r="B7666" s="20">
        <v>0.01</v>
      </c>
      <c r="C7666" s="19">
        <v>899</v>
      </c>
      <c r="D7666" s="19">
        <v>4.4364235860000001</v>
      </c>
      <c r="E7666" s="23">
        <v>8.94E-3</v>
      </c>
      <c r="F7666" s="23">
        <v>7.5500000000000003E-3</v>
      </c>
      <c r="G7666" s="17">
        <v>0.90545050100000002</v>
      </c>
      <c r="H7666" s="17">
        <v>9.4500000000000001E-2</v>
      </c>
      <c r="I7666" s="17">
        <v>0.68265795699999998</v>
      </c>
      <c r="J7666" s="17">
        <v>0.309806625</v>
      </c>
      <c r="K7666" s="17">
        <v>7.5399999999999998E-3</v>
      </c>
    </row>
    <row r="7667" spans="1:11" x14ac:dyDescent="0.45">
      <c r="A7667" s="10" t="s">
        <v>65</v>
      </c>
      <c r="B7667" s="20">
        <v>0.02</v>
      </c>
      <c r="C7667" s="19">
        <v>1526</v>
      </c>
      <c r="D7667" s="19">
        <v>10.963630970000001</v>
      </c>
      <c r="E7667" s="23">
        <v>1.2500000000000001E-2</v>
      </c>
      <c r="F7667" s="23">
        <v>1.0800000000000001E-2</v>
      </c>
      <c r="G7667" s="17">
        <v>0.90956749699999995</v>
      </c>
      <c r="H7667" s="17">
        <v>9.0432502999999997E-2</v>
      </c>
      <c r="I7667" s="17">
        <v>0.69933494100000004</v>
      </c>
      <c r="J7667" s="17">
        <v>0.29765365700000002</v>
      </c>
      <c r="K7667" s="17">
        <v>3.0100000000000001E-3</v>
      </c>
    </row>
    <row r="7668" spans="1:11" x14ac:dyDescent="0.45">
      <c r="A7668" s="10" t="s">
        <v>65</v>
      </c>
      <c r="B7668" s="20">
        <v>0.03</v>
      </c>
      <c r="C7668" s="19">
        <v>2137</v>
      </c>
      <c r="D7668" s="19">
        <v>19.737147589999999</v>
      </c>
      <c r="E7668" s="23">
        <v>1.67E-2</v>
      </c>
      <c r="F7668" s="23">
        <v>1.4200000000000001E-2</v>
      </c>
      <c r="G7668" s="17">
        <v>0.90313523600000001</v>
      </c>
      <c r="H7668" s="17">
        <v>9.69E-2</v>
      </c>
      <c r="I7668" s="17">
        <v>0.62707766099999995</v>
      </c>
      <c r="J7668" s="17">
        <v>0.371257791</v>
      </c>
      <c r="K7668" s="17">
        <v>1.66E-3</v>
      </c>
    </row>
    <row r="7669" spans="1:11" x14ac:dyDescent="0.45">
      <c r="A7669" s="10" t="s">
        <v>65</v>
      </c>
      <c r="B7669" s="20">
        <v>0.04</v>
      </c>
      <c r="C7669" s="19">
        <v>2750</v>
      </c>
      <c r="D7669" s="19">
        <v>31.10810699</v>
      </c>
      <c r="E7669" s="23">
        <v>2.0500000000000001E-2</v>
      </c>
      <c r="F7669" s="23">
        <v>1.7999999999999999E-2</v>
      </c>
      <c r="G7669" s="17">
        <v>0.880363636</v>
      </c>
      <c r="H7669" s="17">
        <v>0.119636364</v>
      </c>
      <c r="I7669" s="17">
        <v>0.60559772000000001</v>
      </c>
      <c r="J7669" s="17">
        <v>0.39333500999999998</v>
      </c>
      <c r="K7669" s="17">
        <v>1.07E-3</v>
      </c>
    </row>
    <row r="7670" spans="1:11" x14ac:dyDescent="0.45">
      <c r="A7670" s="10" t="s">
        <v>65</v>
      </c>
      <c r="B7670" s="20">
        <v>0.05</v>
      </c>
      <c r="C7670" s="19">
        <v>3349</v>
      </c>
      <c r="D7670" s="19">
        <v>44.657839009999996</v>
      </c>
      <c r="E7670" s="23">
        <v>2.5399999999999999E-2</v>
      </c>
      <c r="F7670" s="23">
        <v>2.1499999999999998E-2</v>
      </c>
      <c r="G7670" s="17">
        <v>0.873096447</v>
      </c>
      <c r="H7670" s="17">
        <v>0.126903553</v>
      </c>
      <c r="I7670" s="17">
        <v>0.61102369999999995</v>
      </c>
      <c r="J7670" s="17">
        <v>0.385835276</v>
      </c>
      <c r="K7670" s="17">
        <v>3.14E-3</v>
      </c>
    </row>
    <row r="7671" spans="1:11" x14ac:dyDescent="0.45">
      <c r="A7671" s="10" t="s">
        <v>65</v>
      </c>
      <c r="B7671" s="20">
        <v>0.06</v>
      </c>
      <c r="C7671" s="19">
        <v>3972</v>
      </c>
      <c r="D7671" s="19">
        <v>61.795650909999999</v>
      </c>
      <c r="E7671" s="23">
        <v>3.0099999999999998E-2</v>
      </c>
      <c r="F7671" s="23">
        <v>2.5600000000000001E-2</v>
      </c>
      <c r="G7671" s="17">
        <v>0.87109768399999998</v>
      </c>
      <c r="H7671" s="17">
        <v>0.12890231599999999</v>
      </c>
      <c r="I7671" s="17">
        <v>0.61622093300000003</v>
      </c>
      <c r="J7671" s="17">
        <v>0.37690515899999999</v>
      </c>
      <c r="K7671" s="17">
        <v>6.8700000000000002E-3</v>
      </c>
    </row>
    <row r="7672" spans="1:11" x14ac:dyDescent="0.45">
      <c r="A7672" s="10" t="s">
        <v>65</v>
      </c>
      <c r="B7672" s="20">
        <v>7.0000000000000007E-2</v>
      </c>
      <c r="C7672" s="19">
        <v>4579</v>
      </c>
      <c r="D7672" s="19">
        <v>81.478553660000003</v>
      </c>
      <c r="E7672" s="23">
        <v>3.4599999999999999E-2</v>
      </c>
      <c r="F7672" s="23">
        <v>2.9899999999999999E-2</v>
      </c>
      <c r="G7672" s="17">
        <v>0.85695566700000003</v>
      </c>
      <c r="H7672" s="17">
        <v>0.143044333</v>
      </c>
      <c r="I7672" s="17">
        <v>0.61240440200000001</v>
      </c>
      <c r="J7672" s="17">
        <v>0.38230519899999998</v>
      </c>
      <c r="K7672" s="17">
        <v>5.2900000000000004E-3</v>
      </c>
    </row>
    <row r="7673" spans="1:11" x14ac:dyDescent="0.45">
      <c r="A7673" s="10" t="s">
        <v>65</v>
      </c>
      <c r="B7673" s="20">
        <v>0.08</v>
      </c>
      <c r="C7673" s="19">
        <v>5187</v>
      </c>
      <c r="D7673" s="19">
        <v>103.5034072</v>
      </c>
      <c r="E7673" s="23">
        <v>3.7900000000000003E-2</v>
      </c>
      <c r="F7673" s="23">
        <v>3.3700000000000001E-2</v>
      </c>
      <c r="G7673" s="17">
        <v>0.84441873899999997</v>
      </c>
      <c r="H7673" s="17">
        <v>0.155581261</v>
      </c>
      <c r="I7673" s="17">
        <v>0.66518725999999995</v>
      </c>
      <c r="J7673" s="17">
        <v>0.33063406099999998</v>
      </c>
      <c r="K7673" s="17">
        <v>4.1799999999999997E-3</v>
      </c>
    </row>
    <row r="7674" spans="1:11" x14ac:dyDescent="0.45">
      <c r="A7674" s="10" t="s">
        <v>65</v>
      </c>
      <c r="B7674" s="20">
        <v>0.09</v>
      </c>
      <c r="C7674" s="19">
        <v>5805</v>
      </c>
      <c r="D7674" s="19">
        <v>128.37352319999999</v>
      </c>
      <c r="E7674" s="23">
        <v>4.2900000000000001E-2</v>
      </c>
      <c r="F7674" s="23">
        <v>3.7100000000000001E-2</v>
      </c>
      <c r="G7674" s="17">
        <v>0.84358311799999997</v>
      </c>
      <c r="H7674" s="17">
        <v>0.15641688200000001</v>
      </c>
      <c r="I7674" s="17">
        <v>0.69218468499999997</v>
      </c>
      <c r="J7674" s="17">
        <v>0.304426688</v>
      </c>
      <c r="K7674" s="17">
        <v>3.3899999999999998E-3</v>
      </c>
    </row>
    <row r="7675" spans="1:11" x14ac:dyDescent="0.45">
      <c r="A7675" s="10" t="s">
        <v>65</v>
      </c>
      <c r="B7675" s="20">
        <v>0.1</v>
      </c>
      <c r="C7675" s="19">
        <v>6406</v>
      </c>
      <c r="D7675" s="19">
        <v>155.78316079999999</v>
      </c>
      <c r="E7675" s="23">
        <v>4.7800000000000002E-2</v>
      </c>
      <c r="F7675" s="23">
        <v>4.0899999999999999E-2</v>
      </c>
      <c r="G7675" s="17">
        <v>0.84483296900000004</v>
      </c>
      <c r="H7675" s="17">
        <v>0.15516703100000001</v>
      </c>
      <c r="I7675" s="17">
        <v>0.71645260399999999</v>
      </c>
      <c r="J7675" s="17">
        <v>0.27803189499999997</v>
      </c>
      <c r="K7675" s="17">
        <v>5.5199999999999997E-3</v>
      </c>
    </row>
    <row r="7676" spans="1:11" x14ac:dyDescent="0.45">
      <c r="A7676" s="10" t="s">
        <v>65</v>
      </c>
      <c r="B7676" s="20">
        <v>0.11</v>
      </c>
      <c r="C7676" s="19">
        <v>7025</v>
      </c>
      <c r="D7676" s="19">
        <v>187.20740219999999</v>
      </c>
      <c r="E7676" s="23">
        <v>5.3400000000000003E-2</v>
      </c>
      <c r="F7676" s="23">
        <v>4.5400000000000003E-2</v>
      </c>
      <c r="G7676" s="17">
        <v>0.83444839900000001</v>
      </c>
      <c r="H7676" s="17">
        <v>0.16555160099999999</v>
      </c>
      <c r="I7676" s="17">
        <v>0.693828314</v>
      </c>
      <c r="J7676" s="17">
        <v>0.30161649200000001</v>
      </c>
      <c r="K7676" s="17">
        <v>4.5599999999999998E-3</v>
      </c>
    </row>
    <row r="7677" spans="1:11" x14ac:dyDescent="0.45">
      <c r="A7677" s="10" t="s">
        <v>65</v>
      </c>
      <c r="B7677" s="20">
        <v>0.12</v>
      </c>
      <c r="C7677" s="19">
        <v>7639</v>
      </c>
      <c r="D7677" s="19">
        <v>221.77585139999999</v>
      </c>
      <c r="E7677" s="23">
        <v>5.91E-2</v>
      </c>
      <c r="F7677" s="23">
        <v>5.0099999999999999E-2</v>
      </c>
      <c r="G7677" s="17">
        <v>0.83243880100000001</v>
      </c>
      <c r="H7677" s="17">
        <v>0.16756119899999999</v>
      </c>
      <c r="I7677" s="17">
        <v>0.72429980400000005</v>
      </c>
      <c r="J7677" s="17">
        <v>0.27185799399999999</v>
      </c>
      <c r="K7677" s="17">
        <v>3.8400000000000001E-3</v>
      </c>
    </row>
    <row r="7678" spans="1:11" x14ac:dyDescent="0.45">
      <c r="A7678" s="10" t="s">
        <v>65</v>
      </c>
      <c r="B7678" s="20">
        <v>0.13</v>
      </c>
      <c r="C7678" s="19">
        <v>8248</v>
      </c>
      <c r="D7678" s="19">
        <v>259.92383539999997</v>
      </c>
      <c r="E7678" s="23">
        <v>6.6600000000000006E-2</v>
      </c>
      <c r="F7678" s="23">
        <v>5.5E-2</v>
      </c>
      <c r="G7678" s="17">
        <v>0.83086808899999998</v>
      </c>
      <c r="H7678" s="17">
        <v>0.169131911</v>
      </c>
      <c r="I7678" s="17">
        <v>0.74813695899999999</v>
      </c>
      <c r="J7678" s="17">
        <v>0.248609152</v>
      </c>
      <c r="K7678" s="17">
        <v>3.2499999999999999E-3</v>
      </c>
    </row>
    <row r="7679" spans="1:11" x14ac:dyDescent="0.45">
      <c r="A7679" s="10" t="s">
        <v>65</v>
      </c>
      <c r="B7679" s="20">
        <v>0.14000000000000001</v>
      </c>
      <c r="C7679" s="19">
        <v>8892</v>
      </c>
      <c r="D7679" s="19">
        <v>304.81226839999999</v>
      </c>
      <c r="E7679" s="23">
        <v>7.3499999999999996E-2</v>
      </c>
      <c r="F7679" s="23">
        <v>6.0900000000000003E-2</v>
      </c>
      <c r="G7679" s="17">
        <v>0.83479532199999995</v>
      </c>
      <c r="H7679" s="17">
        <v>0.16520467799999999</v>
      </c>
      <c r="I7679" s="17">
        <v>0.76778285499999999</v>
      </c>
      <c r="J7679" s="17">
        <v>0.22942205099999999</v>
      </c>
      <c r="K7679" s="17">
        <v>2.8E-3</v>
      </c>
    </row>
    <row r="7680" spans="1:11" x14ac:dyDescent="0.45">
      <c r="A7680" s="10" t="s">
        <v>65</v>
      </c>
      <c r="B7680" s="20">
        <v>0.15</v>
      </c>
      <c r="C7680" s="19">
        <v>9472</v>
      </c>
      <c r="D7680" s="19">
        <v>348.89733799999999</v>
      </c>
      <c r="E7680" s="23">
        <v>8.0299999999999996E-2</v>
      </c>
      <c r="F7680" s="23">
        <v>6.59E-2</v>
      </c>
      <c r="G7680" s="17">
        <v>0.83350929100000004</v>
      </c>
      <c r="H7680" s="17">
        <v>0.16649070899999999</v>
      </c>
      <c r="I7680" s="17">
        <v>0.78959028899999995</v>
      </c>
      <c r="J7680" s="17">
        <v>0.20797120999999999</v>
      </c>
      <c r="K7680" s="17">
        <v>2.4399999999999999E-3</v>
      </c>
    </row>
    <row r="7681" spans="1:11" x14ac:dyDescent="0.45">
      <c r="A7681" s="10" t="s">
        <v>65</v>
      </c>
      <c r="B7681" s="20">
        <v>0.16</v>
      </c>
      <c r="C7681" s="19">
        <v>10000</v>
      </c>
      <c r="D7681" s="19">
        <v>392.45162210000001</v>
      </c>
      <c r="E7681" s="23">
        <v>8.5599999999999996E-2</v>
      </c>
      <c r="F7681" s="23">
        <v>7.0400000000000004E-2</v>
      </c>
      <c r="G7681" s="17">
        <v>0.83289999999999997</v>
      </c>
      <c r="H7681" s="17">
        <v>0.1671</v>
      </c>
      <c r="I7681" s="17">
        <v>0.80771046700000004</v>
      </c>
      <c r="J7681" s="17">
        <v>0.19010759199999999</v>
      </c>
      <c r="K7681" s="17">
        <v>2.1800000000000001E-3</v>
      </c>
    </row>
    <row r="7682" spans="1:11" x14ac:dyDescent="0.45">
      <c r="A7682" s="10" t="s">
        <v>65</v>
      </c>
      <c r="B7682" s="20">
        <v>0.17</v>
      </c>
      <c r="C7682" s="19">
        <v>10695</v>
      </c>
      <c r="D7682" s="19">
        <v>453.06729940000002</v>
      </c>
      <c r="E7682" s="23">
        <v>9.11E-2</v>
      </c>
      <c r="F7682" s="23">
        <v>7.7100000000000002E-2</v>
      </c>
      <c r="G7682" s="17">
        <v>0.83609163200000003</v>
      </c>
      <c r="H7682" s="17">
        <v>0.163908368</v>
      </c>
      <c r="I7682" s="17">
        <v>0.83275449099999999</v>
      </c>
      <c r="J7682" s="17">
        <v>0.16505699500000001</v>
      </c>
      <c r="K7682" s="17">
        <v>2.1900000000000001E-3</v>
      </c>
    </row>
    <row r="7683" spans="1:11" x14ac:dyDescent="0.45">
      <c r="A7683" s="10" t="s">
        <v>65</v>
      </c>
      <c r="B7683" s="20">
        <v>0.18</v>
      </c>
      <c r="C7683" s="19">
        <v>11299</v>
      </c>
      <c r="D7683" s="19">
        <v>510.98224320000003</v>
      </c>
      <c r="E7683" s="23">
        <v>0.10072623999999999</v>
      </c>
      <c r="F7683" s="23">
        <v>8.2900000000000001E-2</v>
      </c>
      <c r="G7683" s="17">
        <v>0.83122400200000002</v>
      </c>
      <c r="H7683" s="17">
        <v>0.16877599800000001</v>
      </c>
      <c r="I7683" s="17">
        <v>0.84200002600000001</v>
      </c>
      <c r="J7683" s="17">
        <v>0.156049518</v>
      </c>
      <c r="K7683" s="17">
        <v>1.9499999999999999E-3</v>
      </c>
    </row>
    <row r="7684" spans="1:11" x14ac:dyDescent="0.45">
      <c r="A7684" s="10" t="s">
        <v>65</v>
      </c>
      <c r="B7684" s="20">
        <v>0.19</v>
      </c>
      <c r="C7684" s="19">
        <v>11917</v>
      </c>
      <c r="D7684" s="19">
        <v>575.2695496</v>
      </c>
      <c r="E7684" s="23">
        <v>0.107988293</v>
      </c>
      <c r="F7684" s="23">
        <v>8.8700000000000001E-2</v>
      </c>
      <c r="G7684" s="17">
        <v>0.82848032199999999</v>
      </c>
      <c r="H7684" s="17">
        <v>0.17151967800000001</v>
      </c>
      <c r="I7684" s="17">
        <v>0.85639487400000003</v>
      </c>
      <c r="J7684" s="17">
        <v>0.14186585099999999</v>
      </c>
      <c r="K7684" s="17">
        <v>1.74E-3</v>
      </c>
    </row>
    <row r="7685" spans="1:11" x14ac:dyDescent="0.45">
      <c r="A7685" s="10" t="s">
        <v>65</v>
      </c>
      <c r="B7685" s="20">
        <v>0.2</v>
      </c>
      <c r="C7685" s="19">
        <v>12506</v>
      </c>
      <c r="D7685" s="19">
        <v>641.92911719999995</v>
      </c>
      <c r="E7685" s="23">
        <v>0.117775011</v>
      </c>
      <c r="F7685" s="23">
        <v>9.5600000000000004E-2</v>
      </c>
      <c r="G7685" s="17">
        <v>0.82624340299999999</v>
      </c>
      <c r="H7685" s="17">
        <v>0.17375659700000001</v>
      </c>
      <c r="I7685" s="17">
        <v>0.86825108600000001</v>
      </c>
      <c r="J7685" s="17">
        <v>0.130195962</v>
      </c>
      <c r="K7685" s="17">
        <v>1.5499999999999999E-3</v>
      </c>
    </row>
    <row r="7686" spans="1:11" x14ac:dyDescent="0.45">
      <c r="A7686" s="10" t="s">
        <v>65</v>
      </c>
      <c r="B7686" s="20">
        <v>0.21</v>
      </c>
      <c r="C7686" s="19">
        <v>13138</v>
      </c>
      <c r="D7686" s="19">
        <v>719.53930990000003</v>
      </c>
      <c r="E7686" s="23">
        <v>0.12942768199999999</v>
      </c>
      <c r="F7686" s="23">
        <v>0.102578233</v>
      </c>
      <c r="G7686" s="17">
        <v>0.81884609500000005</v>
      </c>
      <c r="H7686" s="17">
        <v>0.181153905</v>
      </c>
      <c r="I7686" s="17">
        <v>0.87856855300000003</v>
      </c>
      <c r="J7686" s="17">
        <v>0.120049087</v>
      </c>
      <c r="K7686" s="17">
        <v>1.3799999999999999E-3</v>
      </c>
    </row>
    <row r="7687" spans="1:11" x14ac:dyDescent="0.45">
      <c r="A7687" s="10" t="s">
        <v>65</v>
      </c>
      <c r="B7687" s="20">
        <v>0.22</v>
      </c>
      <c r="C7687" s="19">
        <v>13748</v>
      </c>
      <c r="D7687" s="19">
        <v>802.33455919999994</v>
      </c>
      <c r="E7687" s="23">
        <v>0.139984108</v>
      </c>
      <c r="F7687" s="23">
        <v>0.108850946</v>
      </c>
      <c r="G7687" s="17">
        <v>0.812118126</v>
      </c>
      <c r="H7687" s="17">
        <v>0.187881874</v>
      </c>
      <c r="I7687" s="17">
        <v>0.89058716400000004</v>
      </c>
      <c r="J7687" s="17">
        <v>0.108169855</v>
      </c>
      <c r="K7687" s="17">
        <v>1.24E-3</v>
      </c>
    </row>
    <row r="7688" spans="1:11" x14ac:dyDescent="0.45">
      <c r="A7688" s="10" t="s">
        <v>65</v>
      </c>
      <c r="B7688" s="20">
        <v>0.23</v>
      </c>
      <c r="C7688" s="19">
        <v>14345</v>
      </c>
      <c r="D7688" s="19">
        <v>888.78574400000002</v>
      </c>
      <c r="E7688" s="23">
        <v>0.149605392</v>
      </c>
      <c r="F7688" s="23">
        <v>0.11891310500000001</v>
      </c>
      <c r="G7688" s="17">
        <v>0.80515859199999995</v>
      </c>
      <c r="H7688" s="17">
        <v>0.19484140799999999</v>
      </c>
      <c r="I7688" s="17">
        <v>0.90020676899999996</v>
      </c>
      <c r="J7688" s="17">
        <v>9.8699999999999996E-2</v>
      </c>
      <c r="K7688" s="17">
        <v>1.1199999999999999E-3</v>
      </c>
    </row>
    <row r="7689" spans="1:11" x14ac:dyDescent="0.45">
      <c r="A7689" s="10" t="s">
        <v>65</v>
      </c>
      <c r="B7689" s="20">
        <v>0.24</v>
      </c>
      <c r="C7689" s="19">
        <v>14963</v>
      </c>
      <c r="D7689" s="19">
        <v>984.44282350000003</v>
      </c>
      <c r="E7689" s="23">
        <v>0.16229389799999999</v>
      </c>
      <c r="F7689" s="23">
        <v>0.12782373999999999</v>
      </c>
      <c r="G7689" s="17">
        <v>0.80344850599999995</v>
      </c>
      <c r="H7689" s="17">
        <v>0.19655149399999999</v>
      </c>
      <c r="I7689" s="17">
        <v>0.90694268300000003</v>
      </c>
      <c r="J7689" s="17">
        <v>9.1999999999999998E-2</v>
      </c>
      <c r="K7689" s="17">
        <v>1.0200000000000001E-3</v>
      </c>
    </row>
    <row r="7690" spans="1:11" x14ac:dyDescent="0.45">
      <c r="A7690" s="10" t="s">
        <v>65</v>
      </c>
      <c r="B7690" s="20">
        <v>0.25</v>
      </c>
      <c r="C7690" s="19">
        <v>15577</v>
      </c>
      <c r="D7690" s="19">
        <v>1086.8678640000001</v>
      </c>
      <c r="E7690" s="23">
        <v>0.17064184299999999</v>
      </c>
      <c r="F7690" s="23">
        <v>0.13656022800000001</v>
      </c>
      <c r="G7690" s="17">
        <v>0.79854914300000002</v>
      </c>
      <c r="H7690" s="17">
        <v>0.20145085700000001</v>
      </c>
      <c r="I7690" s="17">
        <v>0.91354047100000002</v>
      </c>
      <c r="J7690" s="17">
        <v>8.5500000000000007E-2</v>
      </c>
      <c r="K7690" s="17">
        <v>9.3099999999999997E-4</v>
      </c>
    </row>
    <row r="7691" spans="1:11" x14ac:dyDescent="0.45">
      <c r="A7691" s="10" t="s">
        <v>65</v>
      </c>
      <c r="B7691" s="20">
        <v>0.26</v>
      </c>
      <c r="C7691" s="19">
        <v>16192</v>
      </c>
      <c r="D7691" s="19">
        <v>1194.4513030000001</v>
      </c>
      <c r="E7691" s="23">
        <v>0.18005336699999999</v>
      </c>
      <c r="F7691" s="23">
        <v>0.145914025</v>
      </c>
      <c r="G7691" s="17">
        <v>0.79804841900000001</v>
      </c>
      <c r="H7691" s="17">
        <v>0.20195158099999999</v>
      </c>
      <c r="I7691" s="17">
        <v>0.92098498900000003</v>
      </c>
      <c r="J7691" s="17">
        <v>7.8200000000000006E-2</v>
      </c>
      <c r="K7691" s="17">
        <v>8.43E-4</v>
      </c>
    </row>
    <row r="7692" spans="1:11" x14ac:dyDescent="0.45">
      <c r="A7692" s="10" t="s">
        <v>65</v>
      </c>
      <c r="B7692" s="20">
        <v>0.27</v>
      </c>
      <c r="C7692" s="19">
        <v>16804</v>
      </c>
      <c r="D7692" s="19">
        <v>1307.6669850000001</v>
      </c>
      <c r="E7692" s="23">
        <v>0.19017167700000001</v>
      </c>
      <c r="F7692" s="23">
        <v>0.15471813100000001</v>
      </c>
      <c r="G7692" s="17">
        <v>0.79653653899999999</v>
      </c>
      <c r="H7692" s="17">
        <v>0.20346346100000001</v>
      </c>
      <c r="I7692" s="17">
        <v>0.92726535200000004</v>
      </c>
      <c r="J7692" s="17">
        <v>7.1999999999999995E-2</v>
      </c>
      <c r="K7692" s="17">
        <v>7.7099999999999998E-4</v>
      </c>
    </row>
    <row r="7693" spans="1:11" x14ac:dyDescent="0.45">
      <c r="A7693" s="10" t="s">
        <v>65</v>
      </c>
      <c r="B7693" s="20">
        <v>0.28000000000000003</v>
      </c>
      <c r="C7693" s="19">
        <v>17477</v>
      </c>
      <c r="D7693" s="19">
        <v>1441.039399</v>
      </c>
      <c r="E7693" s="23">
        <v>0.20683443800000001</v>
      </c>
      <c r="F7693" s="23">
        <v>0.16496904300000001</v>
      </c>
      <c r="G7693" s="17">
        <v>0.79721920199999996</v>
      </c>
      <c r="H7693" s="17">
        <v>0.20278079800000001</v>
      </c>
      <c r="I7693" s="17">
        <v>0.93379781500000003</v>
      </c>
      <c r="J7693" s="17">
        <v>6.5500000000000003E-2</v>
      </c>
      <c r="K7693" s="17">
        <v>6.9999999999999999E-4</v>
      </c>
    </row>
    <row r="7694" spans="1:11" x14ac:dyDescent="0.45">
      <c r="A7694" s="10" t="s">
        <v>65</v>
      </c>
      <c r="B7694" s="20">
        <v>0.28999999999999998</v>
      </c>
      <c r="C7694" s="19">
        <v>18090</v>
      </c>
      <c r="D7694" s="19">
        <v>1571.106092</v>
      </c>
      <c r="E7694" s="23">
        <v>0.21809563600000001</v>
      </c>
      <c r="F7694" s="23">
        <v>0.17369944700000001</v>
      </c>
      <c r="G7694" s="17">
        <v>0.79800994999999997</v>
      </c>
      <c r="H7694" s="17">
        <v>0.20199005</v>
      </c>
      <c r="I7694" s="17">
        <v>0.93873694600000002</v>
      </c>
      <c r="J7694" s="17">
        <v>6.0600000000000001E-2</v>
      </c>
      <c r="K7694" s="17">
        <v>6.4400000000000004E-4</v>
      </c>
    </row>
    <row r="7695" spans="1:11" x14ac:dyDescent="0.45">
      <c r="A7695" s="10" t="s">
        <v>65</v>
      </c>
      <c r="B7695" s="20">
        <v>0.3</v>
      </c>
      <c r="C7695" s="19">
        <v>18636</v>
      </c>
      <c r="D7695" s="19">
        <v>1693.6071509999999</v>
      </c>
      <c r="E7695" s="23">
        <v>0.23076449800000001</v>
      </c>
      <c r="F7695" s="23">
        <v>0.183295765</v>
      </c>
      <c r="G7695" s="17">
        <v>0.79663017800000002</v>
      </c>
      <c r="H7695" s="17">
        <v>0.20336982200000001</v>
      </c>
      <c r="I7695" s="17">
        <v>0.94281947799999999</v>
      </c>
      <c r="J7695" s="17">
        <v>5.6399999999999999E-2</v>
      </c>
      <c r="K7695" s="17">
        <v>7.4100000000000001E-4</v>
      </c>
    </row>
    <row r="7696" spans="1:11" x14ac:dyDescent="0.45">
      <c r="A7696" s="10" t="s">
        <v>65</v>
      </c>
      <c r="B7696" s="20">
        <v>0.31</v>
      </c>
      <c r="C7696" s="19">
        <v>19251</v>
      </c>
      <c r="D7696" s="19">
        <v>1839.5200769999999</v>
      </c>
      <c r="E7696" s="23">
        <v>0.24373845799999999</v>
      </c>
      <c r="F7696" s="23">
        <v>0.193104883</v>
      </c>
      <c r="G7696" s="17">
        <v>0.79377694700000001</v>
      </c>
      <c r="H7696" s="17">
        <v>0.20622305299999999</v>
      </c>
      <c r="I7696" s="17">
        <v>0.94665297900000001</v>
      </c>
      <c r="J7696" s="17">
        <v>5.2699999999999997E-2</v>
      </c>
      <c r="K7696" s="17">
        <v>6.8400000000000004E-4</v>
      </c>
    </row>
    <row r="7697" spans="1:11" x14ac:dyDescent="0.45">
      <c r="A7697" s="10" t="s">
        <v>65</v>
      </c>
      <c r="B7697" s="20">
        <v>0.32</v>
      </c>
      <c r="C7697" s="19">
        <v>19859</v>
      </c>
      <c r="D7697" s="19">
        <v>1990.073517</v>
      </c>
      <c r="E7697" s="23">
        <v>0.25348457499999999</v>
      </c>
      <c r="F7697" s="23">
        <v>0.20382600300000001</v>
      </c>
      <c r="G7697" s="17">
        <v>0.794551589</v>
      </c>
      <c r="H7697" s="17">
        <v>0.205448411</v>
      </c>
      <c r="I7697" s="17">
        <v>0.94997458000000001</v>
      </c>
      <c r="J7697" s="17">
        <v>4.9399999999999999E-2</v>
      </c>
      <c r="K7697" s="17">
        <v>6.4099999999999997E-4</v>
      </c>
    </row>
    <row r="7698" spans="1:11" x14ac:dyDescent="0.45">
      <c r="A7698" s="10" t="s">
        <v>65</v>
      </c>
      <c r="B7698" s="20">
        <v>0.33</v>
      </c>
      <c r="C7698" s="19">
        <v>20472</v>
      </c>
      <c r="D7698" s="19">
        <v>2150.462509</v>
      </c>
      <c r="E7698" s="23">
        <v>0.27001283399999998</v>
      </c>
      <c r="F7698" s="23">
        <v>0.21412376699999999</v>
      </c>
      <c r="G7698" s="17">
        <v>0.79440211000000005</v>
      </c>
      <c r="H7698" s="17">
        <v>0.20559789000000001</v>
      </c>
      <c r="I7698" s="17">
        <v>0.95357842500000001</v>
      </c>
      <c r="J7698" s="17">
        <v>4.58E-2</v>
      </c>
      <c r="K7698" s="17">
        <v>5.9299999999999999E-4</v>
      </c>
    </row>
    <row r="7699" spans="1:11" x14ac:dyDescent="0.45">
      <c r="A7699" s="10" t="s">
        <v>65</v>
      </c>
      <c r="B7699" s="20">
        <v>0.34</v>
      </c>
      <c r="C7699" s="19">
        <v>20965</v>
      </c>
      <c r="D7699" s="19">
        <v>2287.1451430000002</v>
      </c>
      <c r="E7699" s="23">
        <v>0.28293290399999999</v>
      </c>
      <c r="F7699" s="23">
        <v>0.22410639500000001</v>
      </c>
      <c r="G7699" s="17">
        <v>0.79360839500000002</v>
      </c>
      <c r="H7699" s="17">
        <v>0.20639160500000001</v>
      </c>
      <c r="I7699" s="17">
        <v>0.95623809999999998</v>
      </c>
      <c r="J7699" s="17">
        <v>4.3200000000000002E-2</v>
      </c>
      <c r="K7699" s="17">
        <v>5.5800000000000001E-4</v>
      </c>
    </row>
    <row r="7700" spans="1:11" x14ac:dyDescent="0.45">
      <c r="A7700" s="10" t="s">
        <v>65</v>
      </c>
      <c r="B7700" s="20">
        <v>0.35</v>
      </c>
      <c r="C7700" s="19">
        <v>21694</v>
      </c>
      <c r="D7700" s="19">
        <v>2497.1656109999999</v>
      </c>
      <c r="E7700" s="23">
        <v>0.29476291399999999</v>
      </c>
      <c r="F7700" s="23">
        <v>0.236271178</v>
      </c>
      <c r="G7700" s="17">
        <v>0.78975753699999995</v>
      </c>
      <c r="H7700" s="17">
        <v>0.21024246299999999</v>
      </c>
      <c r="I7700" s="17">
        <v>0.95977325000000002</v>
      </c>
      <c r="J7700" s="17">
        <v>3.9699999999999999E-2</v>
      </c>
      <c r="K7700" s="17">
        <v>5.1099999999999995E-4</v>
      </c>
    </row>
    <row r="7701" spans="1:11" x14ac:dyDescent="0.45">
      <c r="A7701" s="10" t="s">
        <v>65</v>
      </c>
      <c r="B7701" s="20">
        <v>0.36</v>
      </c>
      <c r="C7701" s="19">
        <v>22307</v>
      </c>
      <c r="D7701" s="19">
        <v>2681.8763589999999</v>
      </c>
      <c r="E7701" s="23">
        <v>0.30872732000000003</v>
      </c>
      <c r="F7701" s="23">
        <v>0.247453013</v>
      </c>
      <c r="G7701" s="17">
        <v>0.79141076799999999</v>
      </c>
      <c r="H7701" s="17">
        <v>0.20858923200000001</v>
      </c>
      <c r="I7701" s="17">
        <v>0.96249434899999997</v>
      </c>
      <c r="J7701" s="17">
        <v>3.6999999999999998E-2</v>
      </c>
      <c r="K7701" s="17">
        <v>4.7600000000000002E-4</v>
      </c>
    </row>
    <row r="7702" spans="1:11" x14ac:dyDescent="0.45">
      <c r="A7702" s="10" t="s">
        <v>65</v>
      </c>
      <c r="B7702" s="20">
        <v>0.37</v>
      </c>
      <c r="C7702" s="19">
        <v>22916</v>
      </c>
      <c r="D7702" s="19">
        <v>2872.9289829999998</v>
      </c>
      <c r="E7702" s="23">
        <v>0.32007105899999999</v>
      </c>
      <c r="F7702" s="23">
        <v>0.25903158599999998</v>
      </c>
      <c r="G7702" s="17">
        <v>0.790539361</v>
      </c>
      <c r="H7702" s="17">
        <v>0.209460639</v>
      </c>
      <c r="I7702" s="17">
        <v>0.96404730599999999</v>
      </c>
      <c r="J7702" s="17">
        <v>3.5499999999999997E-2</v>
      </c>
      <c r="K7702" s="17">
        <v>4.4700000000000002E-4</v>
      </c>
    </row>
    <row r="7703" spans="1:11" x14ac:dyDescent="0.45">
      <c r="A7703" s="10" t="s">
        <v>65</v>
      </c>
      <c r="B7703" s="20">
        <v>0.38</v>
      </c>
      <c r="C7703" s="19">
        <v>23525</v>
      </c>
      <c r="D7703" s="19">
        <v>3071.6317530000001</v>
      </c>
      <c r="E7703" s="23">
        <v>0.33260559899999997</v>
      </c>
      <c r="F7703" s="23">
        <v>0.26996865599999997</v>
      </c>
      <c r="G7703" s="17">
        <v>0.78831030800000002</v>
      </c>
      <c r="H7703" s="17">
        <v>0.21168969200000001</v>
      </c>
      <c r="I7703" s="17">
        <v>0.96610888500000003</v>
      </c>
      <c r="J7703" s="17">
        <v>3.3500000000000002E-2</v>
      </c>
      <c r="K7703" s="17">
        <v>4.1800000000000002E-4</v>
      </c>
    </row>
    <row r="7704" spans="1:11" x14ac:dyDescent="0.45">
      <c r="A7704" s="10" t="s">
        <v>65</v>
      </c>
      <c r="B7704" s="20">
        <v>0.39</v>
      </c>
      <c r="C7704" s="19">
        <v>24139</v>
      </c>
      <c r="D7704" s="19">
        <v>3279.8655429999999</v>
      </c>
      <c r="E7704" s="23">
        <v>0.34593270700000001</v>
      </c>
      <c r="F7704" s="23">
        <v>0.2810243</v>
      </c>
      <c r="G7704" s="17">
        <v>0.78719085300000002</v>
      </c>
      <c r="H7704" s="17">
        <v>0.212809147</v>
      </c>
      <c r="I7704" s="17">
        <v>0.96825667999999998</v>
      </c>
      <c r="J7704" s="17">
        <v>3.1399999999999997E-2</v>
      </c>
      <c r="K7704" s="17">
        <v>3.9100000000000002E-4</v>
      </c>
    </row>
    <row r="7705" spans="1:11" x14ac:dyDescent="0.45">
      <c r="A7705" s="10" t="s">
        <v>65</v>
      </c>
      <c r="B7705" s="20">
        <v>0.4</v>
      </c>
      <c r="C7705" s="19">
        <v>24746</v>
      </c>
      <c r="D7705" s="19">
        <v>3493.8416940000002</v>
      </c>
      <c r="E7705" s="23">
        <v>0.358725248</v>
      </c>
      <c r="F7705" s="23">
        <v>0.29280130199999999</v>
      </c>
      <c r="G7705" s="17">
        <v>0.78594520300000004</v>
      </c>
      <c r="H7705" s="17">
        <v>0.21405479699999999</v>
      </c>
      <c r="I7705" s="17">
        <v>0.96969480699999999</v>
      </c>
      <c r="J7705" s="17">
        <v>2.9936674999999999E-2</v>
      </c>
      <c r="K7705" s="17">
        <v>3.6900000000000002E-4</v>
      </c>
    </row>
    <row r="7706" spans="1:11" x14ac:dyDescent="0.45">
      <c r="A7706" s="10" t="s">
        <v>65</v>
      </c>
      <c r="B7706" s="20">
        <v>0.41</v>
      </c>
      <c r="C7706" s="19">
        <v>25363</v>
      </c>
      <c r="D7706" s="19">
        <v>3718.8079160000002</v>
      </c>
      <c r="E7706" s="23">
        <v>0.37186537600000003</v>
      </c>
      <c r="F7706" s="23">
        <v>0.303989648</v>
      </c>
      <c r="G7706" s="17">
        <v>0.78681544000000003</v>
      </c>
      <c r="H7706" s="17">
        <v>0.21318456</v>
      </c>
      <c r="I7706" s="17">
        <v>0.97136410399999995</v>
      </c>
      <c r="J7706" s="17">
        <v>2.8299999999999999E-2</v>
      </c>
      <c r="K7706" s="17">
        <v>3.4699999999999998E-4</v>
      </c>
    </row>
    <row r="7707" spans="1:11" x14ac:dyDescent="0.45">
      <c r="A7707" s="10" t="s">
        <v>65</v>
      </c>
      <c r="B7707" s="20">
        <v>0.42</v>
      </c>
      <c r="C7707" s="19">
        <v>25972</v>
      </c>
      <c r="D7707" s="19">
        <v>3949.1641209999998</v>
      </c>
      <c r="E7707" s="23">
        <v>0.38640216900000002</v>
      </c>
      <c r="F7707" s="23">
        <v>0.313628621</v>
      </c>
      <c r="G7707" s="17">
        <v>0.78680887099999997</v>
      </c>
      <c r="H7707" s="17">
        <v>0.21319112900000001</v>
      </c>
      <c r="I7707" s="17">
        <v>0.97297604500000001</v>
      </c>
      <c r="J7707" s="17">
        <v>2.6700000000000002E-2</v>
      </c>
      <c r="K7707" s="17">
        <v>3.28E-4</v>
      </c>
    </row>
    <row r="7708" spans="1:11" x14ac:dyDescent="0.45">
      <c r="A7708" s="10" t="s">
        <v>65</v>
      </c>
      <c r="B7708" s="20">
        <v>0.43</v>
      </c>
      <c r="C7708" s="19">
        <v>26585</v>
      </c>
      <c r="D7708" s="19">
        <v>4189.889545</v>
      </c>
      <c r="E7708" s="23">
        <v>0.40124359900000001</v>
      </c>
      <c r="F7708" s="23">
        <v>0.32669817000000001</v>
      </c>
      <c r="G7708" s="17">
        <v>0.78649614400000001</v>
      </c>
      <c r="H7708" s="17">
        <v>0.21350385599999999</v>
      </c>
      <c r="I7708" s="17">
        <v>0.97454058200000004</v>
      </c>
      <c r="J7708" s="17">
        <v>2.52E-2</v>
      </c>
      <c r="K7708" s="17">
        <v>3.0800000000000001E-4</v>
      </c>
    </row>
    <row r="7709" spans="1:11" x14ac:dyDescent="0.45">
      <c r="A7709" s="10" t="s">
        <v>65</v>
      </c>
      <c r="B7709" s="20">
        <v>0.44</v>
      </c>
      <c r="C7709" s="19">
        <v>27195</v>
      </c>
      <c r="D7709" s="19">
        <v>4438.4408899999999</v>
      </c>
      <c r="E7709" s="23">
        <v>0.41450089000000001</v>
      </c>
      <c r="F7709" s="23">
        <v>0.33820054700000002</v>
      </c>
      <c r="G7709" s="17">
        <v>0.78654164400000004</v>
      </c>
      <c r="H7709" s="17">
        <v>0.21345835599999999</v>
      </c>
      <c r="I7709" s="17">
        <v>0.97590423599999998</v>
      </c>
      <c r="J7709" s="17">
        <v>2.3800000000000002E-2</v>
      </c>
      <c r="K7709" s="17">
        <v>2.92E-4</v>
      </c>
    </row>
    <row r="7710" spans="1:11" x14ac:dyDescent="0.45">
      <c r="A7710" s="10" t="s">
        <v>65</v>
      </c>
      <c r="B7710" s="20">
        <v>0.45</v>
      </c>
      <c r="C7710" s="19">
        <v>27799</v>
      </c>
      <c r="D7710" s="19">
        <v>4693.2471139999998</v>
      </c>
      <c r="E7710" s="23">
        <v>0.42860488600000002</v>
      </c>
      <c r="F7710" s="23">
        <v>0.34985746400000001</v>
      </c>
      <c r="G7710" s="17">
        <v>0.78585560600000004</v>
      </c>
      <c r="H7710" s="17">
        <v>0.21414439399999999</v>
      </c>
      <c r="I7710" s="17">
        <v>0.97720660000000004</v>
      </c>
      <c r="J7710" s="17">
        <v>2.2499999999999999E-2</v>
      </c>
      <c r="K7710" s="17">
        <v>2.7599999999999999E-4</v>
      </c>
    </row>
    <row r="7711" spans="1:11" x14ac:dyDescent="0.45">
      <c r="A7711" s="10" t="s">
        <v>65</v>
      </c>
      <c r="B7711" s="20">
        <v>0.46</v>
      </c>
      <c r="C7711" s="19">
        <v>28418</v>
      </c>
      <c r="D7711" s="19">
        <v>4964.3800289999999</v>
      </c>
      <c r="E7711" s="23">
        <v>0.446727292</v>
      </c>
      <c r="F7711" s="23">
        <v>0.36160542499999998</v>
      </c>
      <c r="G7711" s="17">
        <v>0.786719685</v>
      </c>
      <c r="H7711" s="17">
        <v>0.213280315</v>
      </c>
      <c r="I7711" s="17">
        <v>0.97841129800000004</v>
      </c>
      <c r="J7711" s="17">
        <v>2.1299999999999999E-2</v>
      </c>
      <c r="K7711" s="17">
        <v>2.61E-4</v>
      </c>
    </row>
    <row r="7712" spans="1:11" x14ac:dyDescent="0.45">
      <c r="A7712" s="10" t="s">
        <v>65</v>
      </c>
      <c r="B7712" s="20">
        <v>0.47</v>
      </c>
      <c r="C7712" s="19">
        <v>29029</v>
      </c>
      <c r="D7712" s="19">
        <v>5241.7149040000004</v>
      </c>
      <c r="E7712" s="23">
        <v>0.46065018400000002</v>
      </c>
      <c r="F7712" s="23">
        <v>0.37378525200000001</v>
      </c>
      <c r="G7712" s="17">
        <v>0.78779840800000001</v>
      </c>
      <c r="H7712" s="17">
        <v>0.21220159199999999</v>
      </c>
      <c r="I7712" s="17">
        <v>0.979557962</v>
      </c>
      <c r="J7712" s="17">
        <v>2.0199999999999999E-2</v>
      </c>
      <c r="K7712" s="17">
        <v>2.4699999999999999E-4</v>
      </c>
    </row>
    <row r="7713" spans="1:11" x14ac:dyDescent="0.45">
      <c r="A7713" s="10" t="s">
        <v>65</v>
      </c>
      <c r="B7713" s="20">
        <v>0.48</v>
      </c>
      <c r="C7713" s="19">
        <v>29640</v>
      </c>
      <c r="D7713" s="19">
        <v>5527.1817460000002</v>
      </c>
      <c r="E7713" s="23">
        <v>0.47426791200000001</v>
      </c>
      <c r="F7713" s="23">
        <v>0.38581085300000001</v>
      </c>
      <c r="G7713" s="17">
        <v>0.78819163299999995</v>
      </c>
      <c r="H7713" s="17">
        <v>0.211808367</v>
      </c>
      <c r="I7713" s="17">
        <v>0.98009658499999996</v>
      </c>
      <c r="J7713" s="17">
        <v>1.9699999999999999E-2</v>
      </c>
      <c r="K7713" s="17">
        <v>2.3499999999999999E-4</v>
      </c>
    </row>
    <row r="7714" spans="1:11" x14ac:dyDescent="0.45">
      <c r="A7714" s="10" t="s">
        <v>65</v>
      </c>
      <c r="B7714" s="20">
        <v>0.49</v>
      </c>
      <c r="C7714" s="19">
        <v>30242</v>
      </c>
      <c r="D7714" s="19">
        <v>5816.9621569999999</v>
      </c>
      <c r="E7714" s="23">
        <v>0.48994370799999998</v>
      </c>
      <c r="F7714" s="23">
        <v>0.39818207500000002</v>
      </c>
      <c r="G7714" s="17">
        <v>0.78936578300000004</v>
      </c>
      <c r="H7714" s="17">
        <v>0.21063421700000001</v>
      </c>
      <c r="I7714" s="17">
        <v>0.98109910899999997</v>
      </c>
      <c r="J7714" s="17">
        <v>1.8700000000000001E-2</v>
      </c>
      <c r="K7714" s="17">
        <v>2.23E-4</v>
      </c>
    </row>
    <row r="7715" spans="1:11" x14ac:dyDescent="0.45">
      <c r="A7715" s="10" t="s">
        <v>65</v>
      </c>
      <c r="B7715" s="20">
        <v>0.5</v>
      </c>
      <c r="C7715" s="19">
        <v>30863</v>
      </c>
      <c r="D7715" s="19">
        <v>6126.2368040000001</v>
      </c>
      <c r="E7715" s="23">
        <v>0.50601932199999999</v>
      </c>
      <c r="F7715" s="23">
        <v>0.410657261</v>
      </c>
      <c r="G7715" s="17">
        <v>0.79114149600000006</v>
      </c>
      <c r="H7715" s="17">
        <v>0.208858504</v>
      </c>
      <c r="I7715" s="17">
        <v>0.98200143799999995</v>
      </c>
      <c r="J7715" s="17">
        <v>1.78E-2</v>
      </c>
      <c r="K7715" s="17">
        <v>2.12E-4</v>
      </c>
    </row>
    <row r="7716" spans="1:11" x14ac:dyDescent="0.45">
      <c r="A7716" s="10" t="s">
        <v>65</v>
      </c>
      <c r="B7716" s="20">
        <v>0.51</v>
      </c>
      <c r="C7716" s="19">
        <v>31467</v>
      </c>
      <c r="D7716" s="19">
        <v>6436.5615909999997</v>
      </c>
      <c r="E7716" s="23">
        <v>0.52070821199999995</v>
      </c>
      <c r="F7716" s="23">
        <v>0.42336048999999998</v>
      </c>
      <c r="G7716" s="17">
        <v>0.79171830799999998</v>
      </c>
      <c r="H7716" s="17">
        <v>0.20828169199999999</v>
      </c>
      <c r="I7716" s="17">
        <v>0.982854954</v>
      </c>
      <c r="J7716" s="17">
        <v>1.6899999999999998E-2</v>
      </c>
      <c r="K7716" s="17">
        <v>2.02E-4</v>
      </c>
    </row>
    <row r="7717" spans="1:11" x14ac:dyDescent="0.45">
      <c r="A7717" s="10" t="s">
        <v>65</v>
      </c>
      <c r="B7717" s="20">
        <v>0.52</v>
      </c>
      <c r="C7717" s="19">
        <v>32083</v>
      </c>
      <c r="D7717" s="19">
        <v>6762.458318</v>
      </c>
      <c r="E7717" s="23">
        <v>0.53617235900000004</v>
      </c>
      <c r="F7717" s="23">
        <v>0.43625619100000002</v>
      </c>
      <c r="G7717" s="17">
        <v>0.79219524399999997</v>
      </c>
      <c r="H7717" s="17">
        <v>0.20780475600000001</v>
      </c>
      <c r="I7717" s="17">
        <v>0.98365907299999999</v>
      </c>
      <c r="J7717" s="17">
        <v>1.61E-2</v>
      </c>
      <c r="K7717" s="17">
        <v>1.92E-4</v>
      </c>
    </row>
    <row r="7718" spans="1:11" x14ac:dyDescent="0.45">
      <c r="A7718" s="10" t="s">
        <v>65</v>
      </c>
      <c r="B7718" s="20">
        <v>0.53</v>
      </c>
      <c r="C7718" s="19">
        <v>32696</v>
      </c>
      <c r="D7718" s="19">
        <v>7096.2043789999998</v>
      </c>
      <c r="E7718" s="23">
        <v>0.551944887</v>
      </c>
      <c r="F7718" s="23">
        <v>0.44892478600000002</v>
      </c>
      <c r="G7718" s="17">
        <v>0.79333863500000001</v>
      </c>
      <c r="H7718" s="17">
        <v>0.20666136500000001</v>
      </c>
      <c r="I7718" s="17">
        <v>0.98440963000000004</v>
      </c>
      <c r="J7718" s="17">
        <v>1.54E-2</v>
      </c>
      <c r="K7718" s="17">
        <v>1.83E-4</v>
      </c>
    </row>
    <row r="7719" spans="1:11" x14ac:dyDescent="0.45">
      <c r="A7719" s="10" t="s">
        <v>65</v>
      </c>
      <c r="B7719" s="20">
        <v>0.54</v>
      </c>
      <c r="C7719" s="19">
        <v>33308</v>
      </c>
      <c r="D7719" s="19">
        <v>7438.7633900000001</v>
      </c>
      <c r="E7719" s="23">
        <v>0.56923590800000001</v>
      </c>
      <c r="F7719" s="23">
        <v>0.46219450400000001</v>
      </c>
      <c r="G7719" s="17">
        <v>0.79407349599999999</v>
      </c>
      <c r="H7719" s="17">
        <v>0.20592650400000001</v>
      </c>
      <c r="I7719" s="17">
        <v>0.98507925500000004</v>
      </c>
      <c r="J7719" s="17">
        <v>1.47E-2</v>
      </c>
      <c r="K7719" s="17">
        <v>1.75E-4</v>
      </c>
    </row>
    <row r="7720" spans="1:11" x14ac:dyDescent="0.45">
      <c r="A7720" s="10" t="s">
        <v>65</v>
      </c>
      <c r="B7720" s="20">
        <v>0.55000000000000004</v>
      </c>
      <c r="C7720" s="19">
        <v>33918</v>
      </c>
      <c r="D7720" s="19">
        <v>7790.7397460000002</v>
      </c>
      <c r="E7720" s="23">
        <v>0.58472589699999999</v>
      </c>
      <c r="F7720" s="23">
        <v>0.47521913399999999</v>
      </c>
      <c r="G7720" s="17">
        <v>0.79538887899999999</v>
      </c>
      <c r="H7720" s="17">
        <v>0.20461112100000001</v>
      </c>
      <c r="I7720" s="17">
        <v>0.98575354299999995</v>
      </c>
      <c r="J7720" s="17">
        <v>1.41E-2</v>
      </c>
      <c r="K7720" s="17">
        <v>1.6699999999999999E-4</v>
      </c>
    </row>
    <row r="7721" spans="1:11" x14ac:dyDescent="0.45">
      <c r="A7721" s="10" t="s">
        <v>65</v>
      </c>
      <c r="B7721" s="20">
        <v>0.56000000000000005</v>
      </c>
      <c r="C7721" s="19">
        <v>34590</v>
      </c>
      <c r="D7721" s="19">
        <v>8189.8948030000001</v>
      </c>
      <c r="E7721" s="23">
        <v>0.60149511300000003</v>
      </c>
      <c r="F7721" s="23">
        <v>0.48982476600000002</v>
      </c>
      <c r="G7721" s="17">
        <v>0.794882914</v>
      </c>
      <c r="H7721" s="17">
        <v>0.205117086</v>
      </c>
      <c r="I7721" s="17">
        <v>0.98644498599999997</v>
      </c>
      <c r="J7721" s="17">
        <v>1.34E-2</v>
      </c>
      <c r="K7721" s="17">
        <v>1.5899999999999999E-4</v>
      </c>
    </row>
    <row r="7722" spans="1:11" x14ac:dyDescent="0.45">
      <c r="A7722" s="10" t="s">
        <v>65</v>
      </c>
      <c r="B7722" s="20">
        <v>0.56999999999999995</v>
      </c>
      <c r="C7722" s="19">
        <v>35201</v>
      </c>
      <c r="D7722" s="19">
        <v>8563.6652570000006</v>
      </c>
      <c r="E7722" s="23">
        <v>0.62099333300000004</v>
      </c>
      <c r="F7722" s="23">
        <v>0.50385192700000003</v>
      </c>
      <c r="G7722" s="17">
        <v>0.79662509599999998</v>
      </c>
      <c r="H7722" s="17">
        <v>0.203374904</v>
      </c>
      <c r="I7722" s="17">
        <v>0.98702767400000002</v>
      </c>
      <c r="J7722" s="17">
        <v>1.2800000000000001E-2</v>
      </c>
      <c r="K7722" s="17">
        <v>1.5200000000000001E-4</v>
      </c>
    </row>
    <row r="7723" spans="1:11" x14ac:dyDescent="0.45">
      <c r="A7723" s="10" t="s">
        <v>65</v>
      </c>
      <c r="B7723" s="20">
        <v>0.57999999999999996</v>
      </c>
      <c r="C7723" s="19">
        <v>35812</v>
      </c>
      <c r="D7723" s="19">
        <v>8948.477938</v>
      </c>
      <c r="E7723" s="23">
        <v>0.63943586900000005</v>
      </c>
      <c r="F7723" s="23">
        <v>0.51761436800000005</v>
      </c>
      <c r="G7723" s="17">
        <v>0.79752596899999995</v>
      </c>
      <c r="H7723" s="17">
        <v>0.202474031</v>
      </c>
      <c r="I7723" s="17">
        <v>0.98756864499999997</v>
      </c>
      <c r="J7723" s="17">
        <v>1.23E-2</v>
      </c>
      <c r="K7723" s="17">
        <v>1.46E-4</v>
      </c>
    </row>
    <row r="7724" spans="1:11" x14ac:dyDescent="0.45">
      <c r="A7724" s="10" t="s">
        <v>65</v>
      </c>
      <c r="B7724" s="20">
        <v>0.59</v>
      </c>
      <c r="C7724" s="19">
        <v>36421</v>
      </c>
      <c r="D7724" s="19">
        <v>9341.9026680000006</v>
      </c>
      <c r="E7724" s="23">
        <v>0.653060592</v>
      </c>
      <c r="F7724" s="23">
        <v>0.531659663</v>
      </c>
      <c r="G7724" s="17">
        <v>0.79833063299999996</v>
      </c>
      <c r="H7724" s="17">
        <v>0.20166936699999999</v>
      </c>
      <c r="I7724" s="17">
        <v>0.988080815</v>
      </c>
      <c r="J7724" s="17">
        <v>1.18E-2</v>
      </c>
      <c r="K7724" s="17">
        <v>1.3999999999999999E-4</v>
      </c>
    </row>
    <row r="7725" spans="1:11" x14ac:dyDescent="0.45">
      <c r="A7725" s="10" t="s">
        <v>65</v>
      </c>
      <c r="B7725" s="20">
        <v>0.6</v>
      </c>
      <c r="C7725" s="19">
        <v>36969</v>
      </c>
      <c r="D7725" s="19">
        <v>9703.9487300000001</v>
      </c>
      <c r="E7725" s="23">
        <v>0.66754377600000003</v>
      </c>
      <c r="F7725" s="23">
        <v>0.54413548</v>
      </c>
      <c r="G7725" s="17">
        <v>0.79939949700000001</v>
      </c>
      <c r="H7725" s="17">
        <v>0.20060050300000001</v>
      </c>
      <c r="I7725" s="17">
        <v>0.98851889500000001</v>
      </c>
      <c r="J7725" s="17">
        <v>1.1299999999999999E-2</v>
      </c>
      <c r="K7725" s="17">
        <v>1.34E-4</v>
      </c>
    </row>
    <row r="7726" spans="1:11" x14ac:dyDescent="0.45">
      <c r="A7726" s="10" t="s">
        <v>65</v>
      </c>
      <c r="B7726" s="20">
        <v>0.61</v>
      </c>
      <c r="C7726" s="19">
        <v>37586</v>
      </c>
      <c r="D7726" s="19">
        <v>10120.852730000001</v>
      </c>
      <c r="E7726" s="23">
        <v>0.68644503199999996</v>
      </c>
      <c r="F7726" s="23">
        <v>0.55810280700000003</v>
      </c>
      <c r="G7726" s="17">
        <v>0.79981908199999996</v>
      </c>
      <c r="H7726" s="17">
        <v>0.20018091800000001</v>
      </c>
      <c r="I7726" s="17">
        <v>0.98896910199999999</v>
      </c>
      <c r="J7726" s="17">
        <v>1.09E-2</v>
      </c>
      <c r="K7726" s="17">
        <v>1.2899999999999999E-4</v>
      </c>
    </row>
    <row r="7727" spans="1:11" x14ac:dyDescent="0.45">
      <c r="A7727" s="10" t="s">
        <v>65</v>
      </c>
      <c r="B7727" s="20">
        <v>0.62</v>
      </c>
      <c r="C7727" s="19">
        <v>38196</v>
      </c>
      <c r="D7727" s="19">
        <v>10544.97669</v>
      </c>
      <c r="E7727" s="23">
        <v>0.70333303599999997</v>
      </c>
      <c r="F7727" s="23">
        <v>0.57222841800000002</v>
      </c>
      <c r="G7727" s="17">
        <v>0.80076447799999995</v>
      </c>
      <c r="H7727" s="17">
        <v>0.199235522</v>
      </c>
      <c r="I7727" s="17">
        <v>0.98940790599999995</v>
      </c>
      <c r="J7727" s="17">
        <v>1.0500000000000001E-2</v>
      </c>
      <c r="K7727" s="17">
        <v>1.2400000000000001E-4</v>
      </c>
    </row>
    <row r="7728" spans="1:11" x14ac:dyDescent="0.45">
      <c r="A7728" s="10" t="s">
        <v>65</v>
      </c>
      <c r="B7728" s="20">
        <v>0.63</v>
      </c>
      <c r="C7728" s="19">
        <v>38808</v>
      </c>
      <c r="D7728" s="19">
        <v>10981.17166</v>
      </c>
      <c r="E7728" s="23">
        <v>0.72322137200000003</v>
      </c>
      <c r="F7728" s="23">
        <v>0.58630565999999995</v>
      </c>
      <c r="G7728" s="17">
        <v>0.801896516</v>
      </c>
      <c r="H7728" s="17">
        <v>0.198103484</v>
      </c>
      <c r="I7728" s="17">
        <v>0.98983454599999998</v>
      </c>
      <c r="J7728" s="17">
        <v>0.01</v>
      </c>
      <c r="K7728" s="17">
        <v>1.1900000000000001E-4</v>
      </c>
    </row>
    <row r="7729" spans="1:11" x14ac:dyDescent="0.45">
      <c r="A7729" s="10" t="s">
        <v>65</v>
      </c>
      <c r="B7729" s="20">
        <v>0.64</v>
      </c>
      <c r="C7729" s="19">
        <v>39416</v>
      </c>
      <c r="D7729" s="19">
        <v>11425.672850000001</v>
      </c>
      <c r="E7729" s="23">
        <v>0.73927485299999995</v>
      </c>
      <c r="F7729" s="23">
        <v>0.60084479499999999</v>
      </c>
      <c r="G7729" s="17">
        <v>0.80277044900000005</v>
      </c>
      <c r="H7729" s="17">
        <v>0.197229551</v>
      </c>
      <c r="I7729" s="17">
        <v>0.99022796700000004</v>
      </c>
      <c r="J7729" s="17">
        <v>9.6600000000000002E-3</v>
      </c>
      <c r="K7729" s="17">
        <v>1.1400000000000001E-4</v>
      </c>
    </row>
    <row r="7730" spans="1:11" x14ac:dyDescent="0.45">
      <c r="A7730" s="10" t="s">
        <v>65</v>
      </c>
      <c r="B7730" s="20">
        <v>0.65</v>
      </c>
      <c r="C7730" s="19">
        <v>40030</v>
      </c>
      <c r="D7730" s="19">
        <v>11886.59383</v>
      </c>
      <c r="E7730" s="23">
        <v>0.76143405500000005</v>
      </c>
      <c r="F7730" s="23">
        <v>0.61556772000000004</v>
      </c>
      <c r="G7730" s="17">
        <v>0.80369722700000001</v>
      </c>
      <c r="H7730" s="17">
        <v>0.19630277300000001</v>
      </c>
      <c r="I7730" s="17">
        <v>0.99052117100000003</v>
      </c>
      <c r="J7730" s="17">
        <v>9.3699999999999999E-3</v>
      </c>
      <c r="K7730" s="17">
        <v>1.1E-4</v>
      </c>
    </row>
    <row r="7731" spans="1:11" x14ac:dyDescent="0.45">
      <c r="A7731" s="10" t="s">
        <v>65</v>
      </c>
      <c r="B7731" s="20">
        <v>0.66</v>
      </c>
      <c r="C7731" s="19">
        <v>40637</v>
      </c>
      <c r="D7731" s="19">
        <v>12354.499879999999</v>
      </c>
      <c r="E7731" s="23">
        <v>0.78011527700000005</v>
      </c>
      <c r="F7731" s="23">
        <v>0.63062453399999996</v>
      </c>
      <c r="G7731" s="17">
        <v>0.80522676400000004</v>
      </c>
      <c r="H7731" s="17">
        <v>0.19477323599999999</v>
      </c>
      <c r="I7731" s="17">
        <v>0.99083924300000004</v>
      </c>
      <c r="J7731" s="17">
        <v>9.0500000000000008E-3</v>
      </c>
      <c r="K7731" s="17">
        <v>1.06E-4</v>
      </c>
    </row>
    <row r="7732" spans="1:11" x14ac:dyDescent="0.45">
      <c r="A7732" s="10" t="s">
        <v>65</v>
      </c>
      <c r="B7732" s="20">
        <v>0.67</v>
      </c>
      <c r="C7732" s="19">
        <v>41252</v>
      </c>
      <c r="D7732" s="19">
        <v>12840.873869999999</v>
      </c>
      <c r="E7732" s="23">
        <v>0.80069638399999998</v>
      </c>
      <c r="F7732" s="23">
        <v>0.64579028800000005</v>
      </c>
      <c r="G7732" s="17">
        <v>0.80648211000000003</v>
      </c>
      <c r="H7732" s="17">
        <v>0.19351789</v>
      </c>
      <c r="I7732" s="17">
        <v>0.99114747299999995</v>
      </c>
      <c r="J7732" s="17">
        <v>8.7500000000000008E-3</v>
      </c>
      <c r="K7732" s="17">
        <v>1.02E-4</v>
      </c>
    </row>
    <row r="7733" spans="1:11" x14ac:dyDescent="0.45">
      <c r="A7733" s="10" t="s">
        <v>65</v>
      </c>
      <c r="B7733" s="20">
        <v>0.68</v>
      </c>
      <c r="C7733" s="19">
        <v>41862</v>
      </c>
      <c r="D7733" s="19">
        <v>13334.786599999999</v>
      </c>
      <c r="E7733" s="23">
        <v>0.81927242499999997</v>
      </c>
      <c r="F7733" s="23">
        <v>0.66109332899999995</v>
      </c>
      <c r="G7733" s="17">
        <v>0.80758205500000002</v>
      </c>
      <c r="H7733" s="17">
        <v>0.19241794500000001</v>
      </c>
      <c r="I7733" s="17">
        <v>0.99146024899999996</v>
      </c>
      <c r="J7733" s="17">
        <v>8.4399999999999996E-3</v>
      </c>
      <c r="K7733" s="17">
        <v>9.8499999999999995E-5</v>
      </c>
    </row>
    <row r="7734" spans="1:11" x14ac:dyDescent="0.45">
      <c r="A7734" s="10" t="s">
        <v>65</v>
      </c>
      <c r="B7734" s="20">
        <v>0.69</v>
      </c>
      <c r="C7734" s="19">
        <v>42472</v>
      </c>
      <c r="D7734" s="19">
        <v>13839.269399999999</v>
      </c>
      <c r="E7734" s="23">
        <v>0.83585768400000005</v>
      </c>
      <c r="F7734" s="23">
        <v>0.67611665399999998</v>
      </c>
      <c r="G7734" s="17">
        <v>0.80902712399999999</v>
      </c>
      <c r="H7734" s="17">
        <v>0.19097287600000001</v>
      </c>
      <c r="I7734" s="17">
        <v>0.99174102399999997</v>
      </c>
      <c r="J7734" s="17">
        <v>8.1600000000000006E-3</v>
      </c>
      <c r="K7734" s="17">
        <v>9.5299999999999999E-5</v>
      </c>
    </row>
    <row r="7735" spans="1:11" x14ac:dyDescent="0.45">
      <c r="A7735" s="10" t="s">
        <v>65</v>
      </c>
      <c r="B7735" s="20">
        <v>0.7</v>
      </c>
      <c r="C7735" s="19">
        <v>43079</v>
      </c>
      <c r="D7735" s="19">
        <v>14355.33059</v>
      </c>
      <c r="E7735" s="23">
        <v>0.86426650100000002</v>
      </c>
      <c r="F7735" s="23">
        <v>0.692208025</v>
      </c>
      <c r="G7735" s="17">
        <v>0.81078947999999995</v>
      </c>
      <c r="H7735" s="17">
        <v>0.18921051999999999</v>
      </c>
      <c r="I7735" s="17">
        <v>0.99203456300000004</v>
      </c>
      <c r="J7735" s="17">
        <v>7.8700000000000003E-3</v>
      </c>
      <c r="K7735" s="17">
        <v>9.1899999999999998E-5</v>
      </c>
    </row>
    <row r="7736" spans="1:11" x14ac:dyDescent="0.45">
      <c r="A7736" s="10" t="s">
        <v>65</v>
      </c>
      <c r="B7736" s="20">
        <v>0.71</v>
      </c>
      <c r="C7736" s="19">
        <v>43697</v>
      </c>
      <c r="D7736" s="19">
        <v>14896.79759</v>
      </c>
      <c r="E7736" s="23">
        <v>0.88818378399999998</v>
      </c>
      <c r="F7736" s="23">
        <v>0.70851497399999996</v>
      </c>
      <c r="G7736" s="17">
        <v>0.81177197499999998</v>
      </c>
      <c r="H7736" s="17">
        <v>0.18822802499999999</v>
      </c>
      <c r="I7736" s="17">
        <v>0.99231014399999995</v>
      </c>
      <c r="J7736" s="17">
        <v>7.6E-3</v>
      </c>
      <c r="K7736" s="17">
        <v>8.8700000000000001E-5</v>
      </c>
    </row>
    <row r="7737" spans="1:11" x14ac:dyDescent="0.45">
      <c r="A7737" s="10" t="s">
        <v>65</v>
      </c>
      <c r="B7737" s="20">
        <v>0.72</v>
      </c>
      <c r="C7737" s="19">
        <v>44308</v>
      </c>
      <c r="D7737" s="19">
        <v>15446.30848</v>
      </c>
      <c r="E7737" s="23">
        <v>0.91057060499999998</v>
      </c>
      <c r="F7737" s="23">
        <v>0.72499518799999996</v>
      </c>
      <c r="G7737" s="17">
        <v>0.81274261999999997</v>
      </c>
      <c r="H7737" s="17">
        <v>0.18725738</v>
      </c>
      <c r="I7737" s="17">
        <v>0.99258453000000002</v>
      </c>
      <c r="J7737" s="17">
        <v>7.3299999999999997E-3</v>
      </c>
      <c r="K7737" s="17">
        <v>8.5500000000000005E-5</v>
      </c>
    </row>
    <row r="7738" spans="1:11" x14ac:dyDescent="0.45">
      <c r="A7738" s="10" t="s">
        <v>65</v>
      </c>
      <c r="B7738" s="20">
        <v>0.73</v>
      </c>
      <c r="C7738" s="19">
        <v>44920</v>
      </c>
      <c r="D7738" s="19">
        <v>16010.85662</v>
      </c>
      <c r="E7738" s="23">
        <v>0.93503504299999995</v>
      </c>
      <c r="F7738" s="23">
        <v>0.74123936499999998</v>
      </c>
      <c r="G7738" s="17">
        <v>0.814203028</v>
      </c>
      <c r="H7738" s="17">
        <v>0.185796972</v>
      </c>
      <c r="I7738" s="17">
        <v>0.99284010599999994</v>
      </c>
      <c r="J7738" s="17">
        <v>7.0800000000000004E-3</v>
      </c>
      <c r="K7738" s="17">
        <v>8.25E-5</v>
      </c>
    </row>
    <row r="7739" spans="1:11" x14ac:dyDescent="0.45">
      <c r="A7739" s="10" t="s">
        <v>65</v>
      </c>
      <c r="B7739" s="20">
        <v>0.74</v>
      </c>
      <c r="C7739" s="19">
        <v>45521</v>
      </c>
      <c r="D7739" s="19">
        <v>16581.52032</v>
      </c>
      <c r="E7739" s="23">
        <v>0.96623989499999996</v>
      </c>
      <c r="F7739" s="23">
        <v>0.75941050099999996</v>
      </c>
      <c r="G7739" s="17">
        <v>0.81551371900000003</v>
      </c>
      <c r="H7739" s="17">
        <v>0.184486281</v>
      </c>
      <c r="I7739" s="17">
        <v>0.99305293699999997</v>
      </c>
      <c r="J7739" s="17">
        <v>6.8700000000000002E-3</v>
      </c>
      <c r="K7739" s="17">
        <v>7.9800000000000002E-5</v>
      </c>
    </row>
    <row r="7740" spans="1:11" x14ac:dyDescent="0.45">
      <c r="A7740" s="10" t="s">
        <v>65</v>
      </c>
      <c r="B7740" s="20">
        <v>0.75</v>
      </c>
      <c r="C7740" s="19">
        <v>46142</v>
      </c>
      <c r="D7740" s="19">
        <v>17190.373500000002</v>
      </c>
      <c r="E7740" s="23">
        <v>0.996121441</v>
      </c>
      <c r="F7740" s="23">
        <v>0.77753902399999997</v>
      </c>
      <c r="G7740" s="17">
        <v>0.81626284100000002</v>
      </c>
      <c r="H7740" s="17">
        <v>0.18373715900000001</v>
      </c>
      <c r="I7740" s="17">
        <v>0.99329723800000003</v>
      </c>
      <c r="J7740" s="17">
        <v>6.6299999999999996E-3</v>
      </c>
      <c r="K7740" s="17">
        <v>7.7000000000000001E-5</v>
      </c>
    </row>
    <row r="7741" spans="1:11" x14ac:dyDescent="0.45">
      <c r="A7741" s="10" t="s">
        <v>65</v>
      </c>
      <c r="B7741" s="20">
        <v>0.76</v>
      </c>
      <c r="C7741" s="19">
        <v>46753</v>
      </c>
      <c r="D7741" s="19">
        <v>17808.785100000001</v>
      </c>
      <c r="E7741" s="23">
        <v>1.0287770490000001</v>
      </c>
      <c r="F7741" s="23">
        <v>0.79621803400000002</v>
      </c>
      <c r="G7741" s="17">
        <v>0.81746625900000003</v>
      </c>
      <c r="H7741" s="17">
        <v>0.182533741</v>
      </c>
      <c r="I7741" s="17">
        <v>0.99352415699999996</v>
      </c>
      <c r="J7741" s="17">
        <v>6.4000000000000003E-3</v>
      </c>
      <c r="K7741" s="17">
        <v>7.4400000000000006E-5</v>
      </c>
    </row>
    <row r="7742" spans="1:11" x14ac:dyDescent="0.45">
      <c r="A7742" s="10" t="s">
        <v>65</v>
      </c>
      <c r="B7742" s="20">
        <v>0.77</v>
      </c>
      <c r="C7742" s="19">
        <v>47364</v>
      </c>
      <c r="D7742" s="19">
        <v>18447.148690000002</v>
      </c>
      <c r="E7742" s="23">
        <v>1.060881366</v>
      </c>
      <c r="F7742" s="23">
        <v>0.81561445600000004</v>
      </c>
      <c r="G7742" s="17">
        <v>0.81855417600000002</v>
      </c>
      <c r="H7742" s="17">
        <v>0.18144582400000001</v>
      </c>
      <c r="I7742" s="17">
        <v>0.993736489</v>
      </c>
      <c r="J7742" s="17">
        <v>6.1900000000000002E-3</v>
      </c>
      <c r="K7742" s="17">
        <v>7.2000000000000002E-5</v>
      </c>
    </row>
    <row r="7743" spans="1:11" x14ac:dyDescent="0.45">
      <c r="A7743" s="10" t="s">
        <v>65</v>
      </c>
      <c r="B7743" s="20">
        <v>0.78</v>
      </c>
      <c r="C7743" s="19">
        <v>47975</v>
      </c>
      <c r="D7743" s="19">
        <v>19108.515589999999</v>
      </c>
      <c r="E7743" s="23">
        <v>1.1007930130000001</v>
      </c>
      <c r="F7743" s="23">
        <v>0.83593211700000003</v>
      </c>
      <c r="G7743" s="17">
        <v>0.81944762900000001</v>
      </c>
      <c r="H7743" s="17">
        <v>0.18055237099999999</v>
      </c>
      <c r="I7743" s="17">
        <v>0.99394692200000001</v>
      </c>
      <c r="J7743" s="17">
        <v>5.9800000000000001E-3</v>
      </c>
      <c r="K7743" s="17">
        <v>6.9499999999999995E-5</v>
      </c>
    </row>
    <row r="7744" spans="1:11" x14ac:dyDescent="0.45">
      <c r="A7744" s="10" t="s">
        <v>65</v>
      </c>
      <c r="B7744" s="20">
        <v>0.79</v>
      </c>
      <c r="C7744" s="19">
        <v>48585</v>
      </c>
      <c r="D7744" s="19">
        <v>19791.042649999999</v>
      </c>
      <c r="E7744" s="23">
        <v>1.1383924350000001</v>
      </c>
      <c r="F7744" s="23">
        <v>0.85713636699999995</v>
      </c>
      <c r="G7744" s="17">
        <v>0.82002675700000005</v>
      </c>
      <c r="H7744" s="17">
        <v>0.179973243</v>
      </c>
      <c r="I7744" s="17">
        <v>0.99415162700000004</v>
      </c>
      <c r="J7744" s="17">
        <v>5.7800000000000004E-3</v>
      </c>
      <c r="K7744" s="17">
        <v>6.7199999999999994E-5</v>
      </c>
    </row>
    <row r="7745" spans="1:11" x14ac:dyDescent="0.45">
      <c r="A7745" s="10" t="s">
        <v>65</v>
      </c>
      <c r="B7745" s="20">
        <v>0.8</v>
      </c>
      <c r="C7745" s="19">
        <v>48949</v>
      </c>
      <c r="D7745" s="19">
        <v>20209.234069999999</v>
      </c>
      <c r="E7745" s="23">
        <v>1.1627098440000001</v>
      </c>
      <c r="F7745" s="23">
        <v>0.87016416699999999</v>
      </c>
      <c r="G7745" s="17">
        <v>0.82069092300000002</v>
      </c>
      <c r="H7745" s="17">
        <v>0.17930907700000001</v>
      </c>
      <c r="I7745" s="17">
        <v>0.99425996000000005</v>
      </c>
      <c r="J7745" s="17">
        <v>5.6699999999999997E-3</v>
      </c>
      <c r="K7745" s="17">
        <v>6.5900000000000003E-5</v>
      </c>
    </row>
    <row r="7746" spans="1:11" x14ac:dyDescent="0.45">
      <c r="A7746" s="10" t="s">
        <v>65</v>
      </c>
      <c r="B7746" s="20">
        <v>0.80100000000000005</v>
      </c>
      <c r="C7746" s="19">
        <v>49010</v>
      </c>
      <c r="D7746" s="19">
        <v>20280.25289</v>
      </c>
      <c r="E7746" s="23">
        <v>1.1665009639999999</v>
      </c>
      <c r="F7746" s="23">
        <v>0.872474835</v>
      </c>
      <c r="G7746" s="17">
        <v>0.82071005900000005</v>
      </c>
      <c r="H7746" s="17">
        <v>0.17928994100000001</v>
      </c>
      <c r="I7746" s="17">
        <v>0.99427940800000003</v>
      </c>
      <c r="J7746" s="17">
        <v>5.6499999999999996E-3</v>
      </c>
      <c r="K7746" s="17">
        <v>6.5699999999999998E-5</v>
      </c>
    </row>
    <row r="7747" spans="1:11" x14ac:dyDescent="0.45">
      <c r="A7747" s="10" t="s">
        <v>65</v>
      </c>
      <c r="B7747" s="20">
        <v>0.80200000000000005</v>
      </c>
      <c r="C7747" s="19">
        <v>49076</v>
      </c>
      <c r="D7747" s="19">
        <v>20357.388220000001</v>
      </c>
      <c r="E7747" s="23">
        <v>1.1709431560000001</v>
      </c>
      <c r="F7747" s="23">
        <v>0.87470186400000005</v>
      </c>
      <c r="G7747" s="17">
        <v>0.82082891800000002</v>
      </c>
      <c r="H7747" s="17">
        <v>0.17917108200000001</v>
      </c>
      <c r="I7747" s="17">
        <v>0.99430100600000004</v>
      </c>
      <c r="J7747" s="17">
        <v>5.6299999999999996E-3</v>
      </c>
      <c r="K7747" s="17">
        <v>6.5400000000000004E-5</v>
      </c>
    </row>
    <row r="7748" spans="1:11" x14ac:dyDescent="0.45">
      <c r="A7748" s="10" t="s">
        <v>65</v>
      </c>
      <c r="B7748" s="20">
        <v>0.80300000000000005</v>
      </c>
      <c r="C7748" s="19">
        <v>49135</v>
      </c>
      <c r="D7748" s="19">
        <v>20426.59044</v>
      </c>
      <c r="E7748" s="23">
        <v>1.175026517</v>
      </c>
      <c r="F7748" s="23">
        <v>0.87711192599999999</v>
      </c>
      <c r="G7748" s="17">
        <v>0.82104406200000002</v>
      </c>
      <c r="H7748" s="17">
        <v>0.17895593800000001</v>
      </c>
      <c r="I7748" s="17">
        <v>0.99432102300000003</v>
      </c>
      <c r="J7748" s="17">
        <v>5.6100000000000004E-3</v>
      </c>
      <c r="K7748" s="17">
        <v>6.5199999999999999E-5</v>
      </c>
    </row>
    <row r="7749" spans="1:11" x14ac:dyDescent="0.45">
      <c r="A7749" s="10" t="s">
        <v>65</v>
      </c>
      <c r="B7749" s="20">
        <v>0.80400000000000005</v>
      </c>
      <c r="C7749" s="19">
        <v>49198</v>
      </c>
      <c r="D7749" s="19">
        <v>20500.659759999999</v>
      </c>
      <c r="E7749" s="23">
        <v>1.1769648779999999</v>
      </c>
      <c r="F7749" s="23">
        <v>0.87929553500000002</v>
      </c>
      <c r="G7749" s="17">
        <v>0.82117159200000001</v>
      </c>
      <c r="H7749" s="17">
        <v>0.17882840799999999</v>
      </c>
      <c r="I7749" s="17">
        <v>0.99434282100000004</v>
      </c>
      <c r="J7749" s="17">
        <v>5.5900000000000004E-3</v>
      </c>
      <c r="K7749" s="17">
        <v>6.4999999999999994E-5</v>
      </c>
    </row>
    <row r="7750" spans="1:11" x14ac:dyDescent="0.45">
      <c r="A7750" s="10" t="s">
        <v>65</v>
      </c>
      <c r="B7750" s="20">
        <v>0.80500000000000005</v>
      </c>
      <c r="C7750" s="19">
        <v>49258</v>
      </c>
      <c r="D7750" s="19">
        <v>20571.501039999999</v>
      </c>
      <c r="E7750" s="23">
        <v>1.1831456659999999</v>
      </c>
      <c r="F7750" s="23">
        <v>0.88159474599999998</v>
      </c>
      <c r="G7750" s="17">
        <v>0.82130821399999998</v>
      </c>
      <c r="H7750" s="17">
        <v>0.17869178599999999</v>
      </c>
      <c r="I7750" s="17">
        <v>0.99435913499999995</v>
      </c>
      <c r="J7750" s="17">
        <v>5.5799999999999999E-3</v>
      </c>
      <c r="K7750" s="17">
        <v>6.4800000000000003E-5</v>
      </c>
    </row>
    <row r="7751" spans="1:11" x14ac:dyDescent="0.45">
      <c r="A7751" s="10" t="s">
        <v>65</v>
      </c>
      <c r="B7751" s="20">
        <v>0.80600000000000005</v>
      </c>
      <c r="C7751" s="19">
        <v>49318</v>
      </c>
      <c r="D7751" s="19">
        <v>20642.630109999998</v>
      </c>
      <c r="E7751" s="23">
        <v>1.1893359029999999</v>
      </c>
      <c r="F7751" s="23">
        <v>0.88385534399999999</v>
      </c>
      <c r="G7751" s="17">
        <v>0.821322844</v>
      </c>
      <c r="H7751" s="17">
        <v>0.178677156</v>
      </c>
      <c r="I7751" s="17">
        <v>0.99437618500000002</v>
      </c>
      <c r="J7751" s="17">
        <v>5.5599999999999998E-3</v>
      </c>
      <c r="K7751" s="17">
        <v>6.4599999999999998E-5</v>
      </c>
    </row>
    <row r="7752" spans="1:11" x14ac:dyDescent="0.45">
      <c r="A7752" s="10" t="s">
        <v>65</v>
      </c>
      <c r="B7752" s="20">
        <v>0.80700000000000005</v>
      </c>
      <c r="C7752" s="19">
        <v>49381</v>
      </c>
      <c r="D7752" s="19">
        <v>20717.62976</v>
      </c>
      <c r="E7752" s="23">
        <v>1.1921870619999999</v>
      </c>
      <c r="F7752" s="23">
        <v>0.88602464400000003</v>
      </c>
      <c r="G7752" s="17">
        <v>0.82140904400000003</v>
      </c>
      <c r="H7752" s="17">
        <v>0.178590956</v>
      </c>
      <c r="I7752" s="17">
        <v>0.99439760099999996</v>
      </c>
      <c r="J7752" s="17">
        <v>5.5399999999999998E-3</v>
      </c>
      <c r="K7752" s="17">
        <v>6.4300000000000004E-5</v>
      </c>
    </row>
    <row r="7753" spans="1:11" x14ac:dyDescent="0.45">
      <c r="A7753" s="10" t="s">
        <v>65</v>
      </c>
      <c r="B7753" s="20">
        <v>0.80800000000000005</v>
      </c>
      <c r="C7753" s="19">
        <v>49441</v>
      </c>
      <c r="D7753" s="19">
        <v>20789.351289999999</v>
      </c>
      <c r="E7753" s="23">
        <v>1.198659817</v>
      </c>
      <c r="F7753" s="23">
        <v>0.88853069100000004</v>
      </c>
      <c r="G7753" s="17">
        <v>0.82158532399999995</v>
      </c>
      <c r="H7753" s="17">
        <v>0.17841467599999999</v>
      </c>
      <c r="I7753" s="17">
        <v>0.99441698199999995</v>
      </c>
      <c r="J7753" s="17">
        <v>5.5199999999999997E-3</v>
      </c>
      <c r="K7753" s="17">
        <v>6.41E-5</v>
      </c>
    </row>
    <row r="7754" spans="1:11" x14ac:dyDescent="0.45">
      <c r="A7754" s="10" t="s">
        <v>65</v>
      </c>
      <c r="B7754" s="20">
        <v>0.80900000000000005</v>
      </c>
      <c r="C7754" s="19">
        <v>49503</v>
      </c>
      <c r="D7754" s="19">
        <v>20863.8</v>
      </c>
      <c r="E7754" s="23">
        <v>1.2025550549999999</v>
      </c>
      <c r="F7754" s="23">
        <v>0.89081705799999999</v>
      </c>
      <c r="G7754" s="17">
        <v>0.82158657099999999</v>
      </c>
      <c r="H7754" s="17">
        <v>0.17841342900000001</v>
      </c>
      <c r="I7754" s="17">
        <v>0.99443767000000005</v>
      </c>
      <c r="J7754" s="17">
        <v>5.4999999999999997E-3</v>
      </c>
      <c r="K7754" s="17">
        <v>6.3899999999999995E-5</v>
      </c>
    </row>
    <row r="7755" spans="1:11" x14ac:dyDescent="0.45">
      <c r="A7755" s="10" t="s">
        <v>65</v>
      </c>
      <c r="B7755" s="20">
        <v>0.81</v>
      </c>
      <c r="C7755" s="19">
        <v>49564</v>
      </c>
      <c r="D7755" s="19">
        <v>20937.297989999999</v>
      </c>
      <c r="E7755" s="23">
        <v>1.206763502</v>
      </c>
      <c r="F7755" s="23">
        <v>0.89315152399999997</v>
      </c>
      <c r="G7755" s="17">
        <v>0.82170527000000004</v>
      </c>
      <c r="H7755" s="17">
        <v>0.17829473000000001</v>
      </c>
      <c r="I7755" s="17">
        <v>0.994455592</v>
      </c>
      <c r="J7755" s="17">
        <v>5.4799999999999996E-3</v>
      </c>
      <c r="K7755" s="17">
        <v>6.3700000000000003E-5</v>
      </c>
    </row>
    <row r="7756" spans="1:11" x14ac:dyDescent="0.45">
      <c r="A7756" s="10" t="s">
        <v>65</v>
      </c>
      <c r="B7756" s="20">
        <v>0.81100000000000005</v>
      </c>
      <c r="C7756" s="19">
        <v>49624</v>
      </c>
      <c r="D7756" s="19">
        <v>21009.8446</v>
      </c>
      <c r="E7756" s="23">
        <v>1.2108370740000001</v>
      </c>
      <c r="F7756" s="23">
        <v>0.89549021399999995</v>
      </c>
      <c r="G7756" s="17">
        <v>0.82186039</v>
      </c>
      <c r="H7756" s="17">
        <v>0.17813961</v>
      </c>
      <c r="I7756" s="17">
        <v>0.99447352899999997</v>
      </c>
      <c r="J7756" s="17">
        <v>5.4599999999999996E-3</v>
      </c>
      <c r="K7756" s="17">
        <v>6.3499999999999999E-5</v>
      </c>
    </row>
    <row r="7757" spans="1:11" x14ac:dyDescent="0.45">
      <c r="A7757" s="10" t="s">
        <v>65</v>
      </c>
      <c r="B7757" s="20">
        <v>0.81200000000000006</v>
      </c>
      <c r="C7757" s="19">
        <v>49687</v>
      </c>
      <c r="D7757" s="19">
        <v>21086.383229999999</v>
      </c>
      <c r="E7757" s="23">
        <v>1.2173644050000001</v>
      </c>
      <c r="F7757" s="23">
        <v>0.89786952399999997</v>
      </c>
      <c r="G7757" s="17">
        <v>0.82204600800000005</v>
      </c>
      <c r="H7757" s="17">
        <v>0.17795399200000001</v>
      </c>
      <c r="I7757" s="17">
        <v>0.99449230899999996</v>
      </c>
      <c r="J7757" s="17">
        <v>5.4400000000000004E-3</v>
      </c>
      <c r="K7757" s="17">
        <v>6.3200000000000005E-5</v>
      </c>
    </row>
    <row r="7758" spans="1:11" x14ac:dyDescent="0.45">
      <c r="A7758" s="10" t="s">
        <v>65</v>
      </c>
      <c r="B7758" s="20">
        <v>0.81299999999999994</v>
      </c>
      <c r="C7758" s="19">
        <v>49745</v>
      </c>
      <c r="D7758" s="19">
        <v>21157.068210000001</v>
      </c>
      <c r="E7758" s="23">
        <v>1.2195149569999999</v>
      </c>
      <c r="F7758" s="23">
        <v>0.90026927099999998</v>
      </c>
      <c r="G7758" s="17">
        <v>0.82211277500000002</v>
      </c>
      <c r="H7758" s="17">
        <v>0.17788722500000001</v>
      </c>
      <c r="I7758" s="17">
        <v>0.99451060599999996</v>
      </c>
      <c r="J7758" s="17">
        <v>5.4299999999999999E-3</v>
      </c>
      <c r="K7758" s="17">
        <v>6.3E-5</v>
      </c>
    </row>
    <row r="7759" spans="1:11" x14ac:dyDescent="0.45">
      <c r="A7759" s="10" t="s">
        <v>65</v>
      </c>
      <c r="B7759" s="20">
        <v>0.81399999999999995</v>
      </c>
      <c r="C7759" s="19">
        <v>49808</v>
      </c>
      <c r="D7759" s="19">
        <v>21234.032999999999</v>
      </c>
      <c r="E7759" s="23">
        <v>1.2239523960000001</v>
      </c>
      <c r="F7759" s="23">
        <v>0.90260336200000002</v>
      </c>
      <c r="G7759" s="17">
        <v>0.82229762299999998</v>
      </c>
      <c r="H7759" s="17">
        <v>0.17770237699999999</v>
      </c>
      <c r="I7759" s="17">
        <v>0.99453065600000001</v>
      </c>
      <c r="J7759" s="17">
        <v>5.4099999999999999E-3</v>
      </c>
      <c r="K7759" s="17">
        <v>6.2799999999999995E-5</v>
      </c>
    </row>
    <row r="7760" spans="1:11" x14ac:dyDescent="0.45">
      <c r="A7760" s="10" t="s">
        <v>65</v>
      </c>
      <c r="B7760" s="20">
        <v>0.81499999999999995</v>
      </c>
      <c r="C7760" s="19">
        <v>49869</v>
      </c>
      <c r="D7760" s="19">
        <v>21308.816139999999</v>
      </c>
      <c r="E7760" s="23">
        <v>1.2273432230000001</v>
      </c>
      <c r="F7760" s="23">
        <v>0.90507051800000005</v>
      </c>
      <c r="G7760" s="17">
        <v>0.82241472699999996</v>
      </c>
      <c r="H7760" s="17">
        <v>0.17758527299999999</v>
      </c>
      <c r="I7760" s="17">
        <v>0.99454827800000001</v>
      </c>
      <c r="J7760" s="17">
        <v>5.3899999999999998E-3</v>
      </c>
      <c r="K7760" s="17">
        <v>6.2600000000000004E-5</v>
      </c>
    </row>
    <row r="7761" spans="1:11" x14ac:dyDescent="0.45">
      <c r="A7761" s="10" t="s">
        <v>65</v>
      </c>
      <c r="B7761" s="20">
        <v>0.81599999999999995</v>
      </c>
      <c r="C7761" s="19">
        <v>49931</v>
      </c>
      <c r="D7761" s="19">
        <v>21385.068090000001</v>
      </c>
      <c r="E7761" s="23">
        <v>1.2318198810000001</v>
      </c>
      <c r="F7761" s="23">
        <v>0.90703861100000005</v>
      </c>
      <c r="G7761" s="17">
        <v>0.82251507099999999</v>
      </c>
      <c r="H7761" s="17">
        <v>0.17748492900000001</v>
      </c>
      <c r="I7761" s="17">
        <v>0.99456507299999997</v>
      </c>
      <c r="J7761" s="17">
        <v>5.3699999999999998E-3</v>
      </c>
      <c r="K7761" s="17">
        <v>6.2399999999999999E-5</v>
      </c>
    </row>
    <row r="7762" spans="1:11" x14ac:dyDescent="0.45">
      <c r="A7762" s="10" t="s">
        <v>65</v>
      </c>
      <c r="B7762" s="20">
        <v>0.81699999999999995</v>
      </c>
      <c r="C7762" s="19">
        <v>49992</v>
      </c>
      <c r="D7762" s="19">
        <v>21460.345799999999</v>
      </c>
      <c r="E7762" s="23">
        <v>1.236711962</v>
      </c>
      <c r="F7762" s="23">
        <v>0.90992108699999996</v>
      </c>
      <c r="G7762" s="17">
        <v>0.82255160800000005</v>
      </c>
      <c r="H7762" s="17">
        <v>0.17744839200000001</v>
      </c>
      <c r="I7762" s="17">
        <v>0.994580986</v>
      </c>
      <c r="J7762" s="17">
        <v>5.3600000000000002E-3</v>
      </c>
      <c r="K7762" s="17">
        <v>6.2199999999999994E-5</v>
      </c>
    </row>
    <row r="7763" spans="1:11" x14ac:dyDescent="0.45">
      <c r="A7763" s="10" t="s">
        <v>65</v>
      </c>
      <c r="B7763" s="20">
        <v>0.81799999999999995</v>
      </c>
      <c r="C7763" s="19">
        <v>50048</v>
      </c>
      <c r="D7763" s="19">
        <v>21529.790059999999</v>
      </c>
      <c r="E7763" s="23">
        <v>1.242423099</v>
      </c>
      <c r="F7763" s="23">
        <v>0.91225054699999997</v>
      </c>
      <c r="G7763" s="17">
        <v>0.822710198</v>
      </c>
      <c r="H7763" s="17">
        <v>0.177289802</v>
      </c>
      <c r="I7763" s="17">
        <v>0.99459718600000002</v>
      </c>
      <c r="J7763" s="17">
        <v>5.3400000000000001E-3</v>
      </c>
      <c r="K7763" s="17">
        <v>6.2000000000000003E-5</v>
      </c>
    </row>
    <row r="7764" spans="1:11" x14ac:dyDescent="0.45">
      <c r="A7764" s="10" t="s">
        <v>65</v>
      </c>
      <c r="B7764" s="20">
        <v>0.81899999999999995</v>
      </c>
      <c r="C7764" s="19">
        <v>50115</v>
      </c>
      <c r="D7764" s="19">
        <v>21613.276580000002</v>
      </c>
      <c r="E7764" s="23">
        <v>1.2494640269999999</v>
      </c>
      <c r="F7764" s="23">
        <v>0.91459700899999996</v>
      </c>
      <c r="G7764" s="17">
        <v>0.822867405</v>
      </c>
      <c r="H7764" s="17">
        <v>0.177132595</v>
      </c>
      <c r="I7764" s="17">
        <v>0.99461657999999997</v>
      </c>
      <c r="J7764" s="17">
        <v>5.3200000000000001E-3</v>
      </c>
      <c r="K7764" s="17">
        <v>6.1799999999999998E-5</v>
      </c>
    </row>
    <row r="7765" spans="1:11" x14ac:dyDescent="0.45">
      <c r="A7765" s="10" t="s">
        <v>65</v>
      </c>
      <c r="B7765" s="20">
        <v>0.82</v>
      </c>
      <c r="C7765" s="19">
        <v>50168</v>
      </c>
      <c r="D7765" s="19">
        <v>21679.5933</v>
      </c>
      <c r="E7765" s="23">
        <v>1.25247869</v>
      </c>
      <c r="F7765" s="23">
        <v>0.91726585100000002</v>
      </c>
      <c r="G7765" s="17">
        <v>0.822915006</v>
      </c>
      <c r="H7765" s="17">
        <v>0.177084994</v>
      </c>
      <c r="I7765" s="17">
        <v>0.99463163600000004</v>
      </c>
      <c r="J7765" s="17">
        <v>5.3099999999999996E-3</v>
      </c>
      <c r="K7765" s="17">
        <v>6.1600000000000007E-5</v>
      </c>
    </row>
    <row r="7766" spans="1:11" x14ac:dyDescent="0.45">
      <c r="A7766" s="10" t="s">
        <v>65</v>
      </c>
      <c r="B7766" s="20">
        <v>0.82099999999999995</v>
      </c>
      <c r="C7766" s="19">
        <v>50236</v>
      </c>
      <c r="D7766" s="19">
        <v>21764.924370000001</v>
      </c>
      <c r="E7766" s="23">
        <v>1.258540706</v>
      </c>
      <c r="F7766" s="23">
        <v>0.91952186599999997</v>
      </c>
      <c r="G7766" s="17">
        <v>0.82311489800000004</v>
      </c>
      <c r="H7766" s="17">
        <v>0.17688510199999999</v>
      </c>
      <c r="I7766" s="17">
        <v>0.99465063600000003</v>
      </c>
      <c r="J7766" s="17">
        <v>5.2900000000000004E-3</v>
      </c>
      <c r="K7766" s="17">
        <v>6.1400000000000002E-5</v>
      </c>
    </row>
    <row r="7767" spans="1:11" x14ac:dyDescent="0.45">
      <c r="A7767" s="10" t="s">
        <v>65</v>
      </c>
      <c r="B7767" s="20">
        <v>0.82199999999999995</v>
      </c>
      <c r="C7767" s="19">
        <v>50298</v>
      </c>
      <c r="D7767" s="19">
        <v>21843.183639999999</v>
      </c>
      <c r="E7767" s="23">
        <v>1.264646121</v>
      </c>
      <c r="F7767" s="23">
        <v>0.92216250499999997</v>
      </c>
      <c r="G7767" s="17">
        <v>0.82327329100000002</v>
      </c>
      <c r="H7767" s="17">
        <v>0.17672670900000001</v>
      </c>
      <c r="I7767" s="17">
        <v>0.99466871199999995</v>
      </c>
      <c r="J7767" s="17">
        <v>5.2700000000000004E-3</v>
      </c>
      <c r="K7767" s="17">
        <v>6.1199999999999997E-5</v>
      </c>
    </row>
    <row r="7768" spans="1:11" x14ac:dyDescent="0.45">
      <c r="A7768" s="10" t="s">
        <v>65</v>
      </c>
      <c r="B7768" s="20">
        <v>0.82299999999999995</v>
      </c>
      <c r="C7768" s="19">
        <v>50359</v>
      </c>
      <c r="D7768" s="19">
        <v>21920.4869</v>
      </c>
      <c r="E7768" s="23">
        <v>1.2694987259999999</v>
      </c>
      <c r="F7768" s="23">
        <v>0.92459374599999999</v>
      </c>
      <c r="G7768" s="17">
        <v>0.82338807400000003</v>
      </c>
      <c r="H7768" s="17">
        <v>0.176611926</v>
      </c>
      <c r="I7768" s="17">
        <v>0.99468439799999997</v>
      </c>
      <c r="J7768" s="17">
        <v>5.2500000000000003E-3</v>
      </c>
      <c r="K7768" s="17">
        <v>6.0999999999999999E-5</v>
      </c>
    </row>
    <row r="7769" spans="1:11" x14ac:dyDescent="0.45">
      <c r="A7769" s="10" t="s">
        <v>65</v>
      </c>
      <c r="B7769" s="20">
        <v>0.82399999999999995</v>
      </c>
      <c r="C7769" s="19">
        <v>50415</v>
      </c>
      <c r="D7769" s="19">
        <v>21991.69125</v>
      </c>
      <c r="E7769" s="23">
        <v>1.274212465</v>
      </c>
      <c r="F7769" s="23">
        <v>0.92716078800000001</v>
      </c>
      <c r="G7769" s="17">
        <v>0.82350490899999995</v>
      </c>
      <c r="H7769" s="17">
        <v>0.17649509099999999</v>
      </c>
      <c r="I7769" s="17">
        <v>0.99469614100000003</v>
      </c>
      <c r="J7769" s="17">
        <v>5.2399999999999999E-3</v>
      </c>
      <c r="K7769" s="17">
        <v>6.0900000000000003E-5</v>
      </c>
    </row>
    <row r="7770" spans="1:11" x14ac:dyDescent="0.45">
      <c r="A7770" s="10" t="s">
        <v>65</v>
      </c>
      <c r="B7770" s="20">
        <v>0.82499999999999996</v>
      </c>
      <c r="C7770" s="19">
        <v>50481</v>
      </c>
      <c r="D7770" s="19">
        <v>22075.92684</v>
      </c>
      <c r="E7770" s="23">
        <v>1.278686912</v>
      </c>
      <c r="F7770" s="23">
        <v>0.92958463800000002</v>
      </c>
      <c r="G7770" s="17">
        <v>0.82353756899999997</v>
      </c>
      <c r="H7770" s="17">
        <v>0.176462431</v>
      </c>
      <c r="I7770" s="17">
        <v>0.99471462899999996</v>
      </c>
      <c r="J7770" s="17">
        <v>5.2199999999999998E-3</v>
      </c>
      <c r="K7770" s="17">
        <v>6.0600000000000003E-5</v>
      </c>
    </row>
    <row r="7771" spans="1:11" x14ac:dyDescent="0.45">
      <c r="A7771" s="10" t="s">
        <v>65</v>
      </c>
      <c r="B7771" s="20">
        <v>0.82599999999999996</v>
      </c>
      <c r="C7771" s="19">
        <v>50533</v>
      </c>
      <c r="D7771" s="19">
        <v>22142.51886</v>
      </c>
      <c r="E7771" s="23">
        <v>1.282781414</v>
      </c>
      <c r="F7771" s="23">
        <v>0.93214464799999996</v>
      </c>
      <c r="G7771" s="17">
        <v>0.82356084100000004</v>
      </c>
      <c r="H7771" s="17">
        <v>0.17643915900000001</v>
      </c>
      <c r="I7771" s="17">
        <v>0.994730844</v>
      </c>
      <c r="J7771" s="17">
        <v>5.2100000000000002E-3</v>
      </c>
      <c r="K7771" s="17">
        <v>6.05E-5</v>
      </c>
    </row>
    <row r="7772" spans="1:11" x14ac:dyDescent="0.45">
      <c r="A7772" s="10" t="s">
        <v>65</v>
      </c>
      <c r="B7772" s="20">
        <v>0.82699999999999996</v>
      </c>
      <c r="C7772" s="19">
        <v>50601</v>
      </c>
      <c r="D7772" s="19">
        <v>22229.942029999998</v>
      </c>
      <c r="E7772" s="23">
        <v>1.2877220760000001</v>
      </c>
      <c r="F7772" s="23">
        <v>0.93448063400000003</v>
      </c>
      <c r="G7772" s="17">
        <v>0.82365961099999996</v>
      </c>
      <c r="H7772" s="17">
        <v>0.17634038899999999</v>
      </c>
      <c r="I7772" s="17">
        <v>0.99475179800000002</v>
      </c>
      <c r="J7772" s="17">
        <v>5.1900000000000002E-3</v>
      </c>
      <c r="K7772" s="17">
        <v>6.02E-5</v>
      </c>
    </row>
    <row r="7773" spans="1:11" x14ac:dyDescent="0.45">
      <c r="A7773" s="10" t="s">
        <v>65</v>
      </c>
      <c r="B7773" s="20">
        <v>0.82799999999999996</v>
      </c>
      <c r="C7773" s="19">
        <v>50665</v>
      </c>
      <c r="D7773" s="19">
        <v>22312.494129999999</v>
      </c>
      <c r="E7773" s="23">
        <v>1.292322067</v>
      </c>
      <c r="F7773" s="23">
        <v>0.937311377</v>
      </c>
      <c r="G7773" s="17">
        <v>0.82372446499999996</v>
      </c>
      <c r="H7773" s="17">
        <v>0.17627553500000001</v>
      </c>
      <c r="I7773" s="17">
        <v>0.99477063099999996</v>
      </c>
      <c r="J7773" s="17">
        <v>5.1700000000000001E-3</v>
      </c>
      <c r="K7773" s="17">
        <v>6.0000000000000002E-5</v>
      </c>
    </row>
    <row r="7774" spans="1:11" x14ac:dyDescent="0.45">
      <c r="A7774" s="10" t="s">
        <v>65</v>
      </c>
      <c r="B7774" s="20">
        <v>0.82899999999999996</v>
      </c>
      <c r="C7774" s="19">
        <v>50723</v>
      </c>
      <c r="D7774" s="19">
        <v>22387.612550000002</v>
      </c>
      <c r="E7774" s="23">
        <v>1.297808624</v>
      </c>
      <c r="F7774" s="23">
        <v>0.93992731299999999</v>
      </c>
      <c r="G7774" s="17">
        <v>0.823906315</v>
      </c>
      <c r="H7774" s="17">
        <v>0.176093685</v>
      </c>
      <c r="I7774" s="17">
        <v>0.99478832699999997</v>
      </c>
      <c r="J7774" s="17">
        <v>5.1500000000000001E-3</v>
      </c>
      <c r="K7774" s="17">
        <v>5.9799999999999997E-5</v>
      </c>
    </row>
    <row r="7775" spans="1:11" x14ac:dyDescent="0.45">
      <c r="A7775" s="10" t="s">
        <v>65</v>
      </c>
      <c r="B7775" s="20">
        <v>0.83</v>
      </c>
      <c r="C7775" s="19">
        <v>50785</v>
      </c>
      <c r="D7775" s="19">
        <v>22468.23832</v>
      </c>
      <c r="E7775" s="23">
        <v>1.301893443</v>
      </c>
      <c r="F7775" s="23">
        <v>0.94240954200000004</v>
      </c>
      <c r="G7775" s="17">
        <v>0.82394407800000002</v>
      </c>
      <c r="H7775" s="17">
        <v>0.176055922</v>
      </c>
      <c r="I7775" s="17">
        <v>0.99480564299999996</v>
      </c>
      <c r="J7775" s="17">
        <v>5.13E-3</v>
      </c>
      <c r="K7775" s="17">
        <v>5.9599999999999999E-5</v>
      </c>
    </row>
    <row r="7776" spans="1:11" x14ac:dyDescent="0.45">
      <c r="A7776" s="10" t="s">
        <v>65</v>
      </c>
      <c r="B7776" s="20">
        <v>0.83099999999999996</v>
      </c>
      <c r="C7776" s="19">
        <v>50847</v>
      </c>
      <c r="D7776" s="19">
        <v>22549.17568</v>
      </c>
      <c r="E7776" s="23">
        <v>1.3075724</v>
      </c>
      <c r="F7776" s="23">
        <v>0.94490036700000002</v>
      </c>
      <c r="G7776" s="17">
        <v>0.82400141599999999</v>
      </c>
      <c r="H7776" s="17">
        <v>0.17599858400000001</v>
      </c>
      <c r="I7776" s="17">
        <v>0.99482262200000005</v>
      </c>
      <c r="J7776" s="17">
        <v>5.1200000000000004E-3</v>
      </c>
      <c r="K7776" s="17">
        <v>5.94E-5</v>
      </c>
    </row>
    <row r="7777" spans="1:11" x14ac:dyDescent="0.45">
      <c r="A7777" s="10" t="s">
        <v>65</v>
      </c>
      <c r="B7777" s="20">
        <v>0.83199999999999996</v>
      </c>
      <c r="C7777" s="19">
        <v>50908</v>
      </c>
      <c r="D7777" s="19">
        <v>22629.17022</v>
      </c>
      <c r="E7777" s="23">
        <v>1.3157115340000001</v>
      </c>
      <c r="F7777" s="23">
        <v>0.94769261100000002</v>
      </c>
      <c r="G7777" s="17">
        <v>0.82413373099999998</v>
      </c>
      <c r="H7777" s="17">
        <v>0.17586626899999999</v>
      </c>
      <c r="I7777" s="17">
        <v>0.99484014600000004</v>
      </c>
      <c r="J7777" s="17">
        <v>5.1000000000000004E-3</v>
      </c>
      <c r="K7777" s="17">
        <v>5.9200000000000002E-5</v>
      </c>
    </row>
    <row r="7778" spans="1:11" x14ac:dyDescent="0.45">
      <c r="A7778" s="10" t="s">
        <v>65</v>
      </c>
      <c r="B7778" s="20">
        <v>0.83299999999999996</v>
      </c>
      <c r="C7778" s="19">
        <v>50969</v>
      </c>
      <c r="D7778" s="19">
        <v>22709.542150000001</v>
      </c>
      <c r="E7778" s="23">
        <v>1.3195625639999999</v>
      </c>
      <c r="F7778" s="23">
        <v>0.94993301500000005</v>
      </c>
      <c r="G7778" s="17">
        <v>0.82418725100000001</v>
      </c>
      <c r="H7778" s="17">
        <v>0.17581274899999999</v>
      </c>
      <c r="I7778" s="17">
        <v>0.99485802999999995</v>
      </c>
      <c r="J7778" s="17">
        <v>5.0800000000000003E-3</v>
      </c>
      <c r="K7778" s="17">
        <v>5.8999999999999998E-5</v>
      </c>
    </row>
    <row r="7779" spans="1:11" x14ac:dyDescent="0.45">
      <c r="A7779" s="10" t="s">
        <v>65</v>
      </c>
      <c r="B7779" s="20">
        <v>0.83399999999999996</v>
      </c>
      <c r="C7779" s="19">
        <v>51026</v>
      </c>
      <c r="D7779" s="19">
        <v>22784.937000000002</v>
      </c>
      <c r="E7779" s="23">
        <v>1.324421815</v>
      </c>
      <c r="F7779" s="23">
        <v>0.95295100899999996</v>
      </c>
      <c r="G7779" s="17">
        <v>0.82430525600000004</v>
      </c>
      <c r="H7779" s="17">
        <v>0.17569474400000001</v>
      </c>
      <c r="I7779" s="17">
        <v>0.99487384199999995</v>
      </c>
      <c r="J7779" s="17">
        <v>5.0699999999999999E-3</v>
      </c>
      <c r="K7779" s="17">
        <v>5.8799999999999999E-5</v>
      </c>
    </row>
    <row r="7780" spans="1:11" x14ac:dyDescent="0.45">
      <c r="A7780" s="10" t="s">
        <v>65</v>
      </c>
      <c r="B7780" s="20">
        <v>0.83499999999999996</v>
      </c>
      <c r="C7780" s="19">
        <v>51083</v>
      </c>
      <c r="D7780" s="19">
        <v>22860.537240000001</v>
      </c>
      <c r="E7780" s="23">
        <v>1.3287327790000001</v>
      </c>
      <c r="F7780" s="23">
        <v>0.95549680599999998</v>
      </c>
      <c r="G7780" s="17">
        <v>0.82444257399999998</v>
      </c>
      <c r="H7780" s="17">
        <v>0.17555742599999999</v>
      </c>
      <c r="I7780" s="17">
        <v>0.99489019999999995</v>
      </c>
      <c r="J7780" s="17">
        <v>5.0499999999999998E-3</v>
      </c>
      <c r="K7780" s="17">
        <v>5.8600000000000001E-5</v>
      </c>
    </row>
    <row r="7781" spans="1:11" x14ac:dyDescent="0.45">
      <c r="A7781" s="10" t="s">
        <v>65</v>
      </c>
      <c r="B7781" s="20">
        <v>0.83599999999999997</v>
      </c>
      <c r="C7781" s="19">
        <v>51149</v>
      </c>
      <c r="D7781" s="19">
        <v>22948.38795</v>
      </c>
      <c r="E7781" s="23">
        <v>1.3330649859999999</v>
      </c>
      <c r="F7781" s="23">
        <v>0.95791068099999999</v>
      </c>
      <c r="G7781" s="17">
        <v>0.824630003</v>
      </c>
      <c r="H7781" s="17">
        <v>0.175369997</v>
      </c>
      <c r="I7781" s="17">
        <v>0.99490684299999999</v>
      </c>
      <c r="J7781" s="17">
        <v>5.0299999999999997E-3</v>
      </c>
      <c r="K7781" s="17">
        <v>5.8400000000000003E-5</v>
      </c>
    </row>
    <row r="7782" spans="1:11" x14ac:dyDescent="0.45">
      <c r="A7782" s="10" t="s">
        <v>65</v>
      </c>
      <c r="B7782" s="20">
        <v>0.83699999999999997</v>
      </c>
      <c r="C7782" s="19">
        <v>51214</v>
      </c>
      <c r="D7782" s="19">
        <v>23035.194940000001</v>
      </c>
      <c r="E7782" s="23">
        <v>1.338217553</v>
      </c>
      <c r="F7782" s="23">
        <v>0.96089474699999999</v>
      </c>
      <c r="G7782" s="17">
        <v>0.82473542399999999</v>
      </c>
      <c r="H7782" s="17">
        <v>0.17526457600000001</v>
      </c>
      <c r="I7782" s="17">
        <v>0.99492663999999997</v>
      </c>
      <c r="J7782" s="17">
        <v>5.0200000000000002E-3</v>
      </c>
      <c r="K7782" s="17">
        <v>5.8199999999999998E-5</v>
      </c>
    </row>
    <row r="7783" spans="1:11" x14ac:dyDescent="0.45">
      <c r="A7783" s="10" t="s">
        <v>65</v>
      </c>
      <c r="B7783" s="20">
        <v>0.83799999999999997</v>
      </c>
      <c r="C7783" s="19">
        <v>51274</v>
      </c>
      <c r="D7783" s="19">
        <v>23115.764709999999</v>
      </c>
      <c r="E7783" s="23">
        <v>1.3469123999999999</v>
      </c>
      <c r="F7783" s="23">
        <v>0.96366306700000004</v>
      </c>
      <c r="G7783" s="17">
        <v>0.82488200599999995</v>
      </c>
      <c r="H7783" s="17">
        <v>0.175117994</v>
      </c>
      <c r="I7783" s="17">
        <v>0.99494246600000003</v>
      </c>
      <c r="J7783" s="17">
        <v>5.0000000000000001E-3</v>
      </c>
      <c r="K7783" s="17">
        <v>5.8E-5</v>
      </c>
    </row>
    <row r="7784" spans="1:11" x14ac:dyDescent="0.45">
      <c r="A7784" s="10" t="s">
        <v>65</v>
      </c>
      <c r="B7784" s="20">
        <v>0.83899999999999997</v>
      </c>
      <c r="C7784" s="19">
        <v>51337</v>
      </c>
      <c r="D7784" s="19">
        <v>23200.736199999999</v>
      </c>
      <c r="E7784" s="23">
        <v>1.350989</v>
      </c>
      <c r="F7784" s="23">
        <v>0.96626971100000003</v>
      </c>
      <c r="G7784" s="17">
        <v>0.82503847100000005</v>
      </c>
      <c r="H7784" s="17">
        <v>0.174961529</v>
      </c>
      <c r="I7784" s="17">
        <v>0.99495335600000001</v>
      </c>
      <c r="J7784" s="17">
        <v>4.9899999999999996E-3</v>
      </c>
      <c r="K7784" s="17">
        <v>5.7800000000000002E-5</v>
      </c>
    </row>
    <row r="7785" spans="1:11" x14ac:dyDescent="0.45">
      <c r="A7785" s="10" t="s">
        <v>65</v>
      </c>
      <c r="B7785" s="20">
        <v>0.84</v>
      </c>
      <c r="C7785" s="19">
        <v>51397</v>
      </c>
      <c r="D7785" s="19">
        <v>23281.96226</v>
      </c>
      <c r="E7785" s="23">
        <v>1.355817904</v>
      </c>
      <c r="F7785" s="23">
        <v>0.96908231600000005</v>
      </c>
      <c r="G7785" s="17">
        <v>0.82524271800000004</v>
      </c>
      <c r="H7785" s="17">
        <v>0.17475728200000001</v>
      </c>
      <c r="I7785" s="17">
        <v>0.99497114200000003</v>
      </c>
      <c r="J7785" s="17">
        <v>4.9699999999999996E-3</v>
      </c>
      <c r="K7785" s="17">
        <v>5.7599999999999997E-5</v>
      </c>
    </row>
    <row r="7786" spans="1:11" x14ac:dyDescent="0.45">
      <c r="A7786" s="10" t="s">
        <v>65</v>
      </c>
      <c r="B7786" s="20">
        <v>0.84099999999999997</v>
      </c>
      <c r="C7786" s="19">
        <v>51454</v>
      </c>
      <c r="D7786" s="19">
        <v>23359.38277</v>
      </c>
      <c r="E7786" s="23">
        <v>1.361144165</v>
      </c>
      <c r="F7786" s="23">
        <v>0.97181787799999997</v>
      </c>
      <c r="G7786" s="17">
        <v>0.82539744199999998</v>
      </c>
      <c r="H7786" s="17">
        <v>0.17460255799999999</v>
      </c>
      <c r="I7786" s="17">
        <v>0.99498521100000004</v>
      </c>
      <c r="J7786" s="17">
        <v>4.96E-3</v>
      </c>
      <c r="K7786" s="17">
        <v>5.7500000000000002E-5</v>
      </c>
    </row>
    <row r="7787" spans="1:11" x14ac:dyDescent="0.45">
      <c r="A7787" s="10" t="s">
        <v>65</v>
      </c>
      <c r="B7787" s="20">
        <v>0.84199999999999997</v>
      </c>
      <c r="C7787" s="19">
        <v>51520</v>
      </c>
      <c r="D7787" s="19">
        <v>23449.389609999998</v>
      </c>
      <c r="E7787" s="23">
        <v>1.3655919990000001</v>
      </c>
      <c r="F7787" s="23">
        <v>0.97446906499999997</v>
      </c>
      <c r="G7787" s="17">
        <v>0.82542701900000004</v>
      </c>
      <c r="H7787" s="17">
        <v>0.17457298099999999</v>
      </c>
      <c r="I7787" s="17">
        <v>0.99500576500000004</v>
      </c>
      <c r="J7787" s="17">
        <v>4.9399999999999999E-3</v>
      </c>
      <c r="K7787" s="17">
        <v>5.7200000000000001E-5</v>
      </c>
    </row>
    <row r="7788" spans="1:11" x14ac:dyDescent="0.45">
      <c r="A7788" s="10" t="s">
        <v>65</v>
      </c>
      <c r="B7788" s="20">
        <v>0.84299999999999997</v>
      </c>
      <c r="C7788" s="19">
        <v>51579</v>
      </c>
      <c r="D7788" s="19">
        <v>23530.093840000001</v>
      </c>
      <c r="E7788" s="23">
        <v>1.370305522</v>
      </c>
      <c r="F7788" s="23">
        <v>0.97740429100000004</v>
      </c>
      <c r="G7788" s="17">
        <v>0.82554915799999995</v>
      </c>
      <c r="H7788" s="17">
        <v>0.17445084199999999</v>
      </c>
      <c r="I7788" s="17">
        <v>0.99502009800000002</v>
      </c>
      <c r="J7788" s="17">
        <v>4.9199999999999999E-3</v>
      </c>
      <c r="K7788" s="17">
        <v>5.7099999999999999E-5</v>
      </c>
    </row>
    <row r="7789" spans="1:11" x14ac:dyDescent="0.45">
      <c r="A7789" s="10" t="s">
        <v>65</v>
      </c>
      <c r="B7789" s="20">
        <v>0.84399999999999997</v>
      </c>
      <c r="C7789" s="19">
        <v>51608</v>
      </c>
      <c r="D7789" s="19">
        <v>23569.844669999999</v>
      </c>
      <c r="E7789" s="23">
        <v>1.371405454</v>
      </c>
      <c r="F7789" s="23">
        <v>0.98013476600000005</v>
      </c>
      <c r="G7789" s="17">
        <v>0.82562780999999996</v>
      </c>
      <c r="H7789" s="17">
        <v>0.17437219000000001</v>
      </c>
      <c r="I7789" s="17">
        <v>0.99502922900000002</v>
      </c>
      <c r="J7789" s="17">
        <v>4.9100000000000003E-3</v>
      </c>
      <c r="K7789" s="17">
        <v>5.7000000000000003E-5</v>
      </c>
    </row>
    <row r="7790" spans="1:11" x14ac:dyDescent="0.45">
      <c r="A7790" s="10" t="s">
        <v>65</v>
      </c>
      <c r="B7790" s="20">
        <v>0.84499999999999997</v>
      </c>
      <c r="C7790" s="19">
        <v>51704</v>
      </c>
      <c r="D7790" s="19">
        <v>23701.537339999999</v>
      </c>
      <c r="E7790" s="23">
        <v>1.3741584060000001</v>
      </c>
      <c r="F7790" s="23">
        <v>0.98186328499999997</v>
      </c>
      <c r="G7790" s="17">
        <v>0.82575816199999996</v>
      </c>
      <c r="H7790" s="17">
        <v>0.17424183800000001</v>
      </c>
      <c r="I7790" s="17">
        <v>0.99506212699999996</v>
      </c>
      <c r="J7790" s="17">
        <v>4.8799999999999998E-3</v>
      </c>
      <c r="K7790" s="17">
        <v>5.66E-5</v>
      </c>
    </row>
    <row r="7791" spans="1:11" x14ac:dyDescent="0.45">
      <c r="A7791" s="10" t="s">
        <v>65</v>
      </c>
      <c r="B7791" s="20">
        <v>0.84599999999999997</v>
      </c>
      <c r="C7791" s="19">
        <v>51765</v>
      </c>
      <c r="D7791" s="19">
        <v>23785.546139999999</v>
      </c>
      <c r="E7791" s="23">
        <v>1.379781868</v>
      </c>
      <c r="F7791" s="23">
        <v>0.98574898399999999</v>
      </c>
      <c r="G7791" s="17">
        <v>0.82582826200000004</v>
      </c>
      <c r="H7791" s="17">
        <v>0.17417173799999999</v>
      </c>
      <c r="I7791" s="17">
        <v>0.99507776400000003</v>
      </c>
      <c r="J7791" s="17">
        <v>4.8700000000000002E-3</v>
      </c>
      <c r="K7791" s="17">
        <v>5.6400000000000002E-5</v>
      </c>
    </row>
    <row r="7792" spans="1:11" x14ac:dyDescent="0.45">
      <c r="A7792" s="10" t="s">
        <v>65</v>
      </c>
      <c r="B7792" s="20">
        <v>0.84699999999999998</v>
      </c>
      <c r="C7792" s="19">
        <v>51825</v>
      </c>
      <c r="D7792" s="19">
        <v>23868.560130000002</v>
      </c>
      <c r="E7792" s="23">
        <v>1.3873205099999999</v>
      </c>
      <c r="F7792" s="23">
        <v>0.98850698699999995</v>
      </c>
      <c r="G7792" s="17">
        <v>0.825972021</v>
      </c>
      <c r="H7792" s="17">
        <v>0.174027979</v>
      </c>
      <c r="I7792" s="17">
        <v>0.99509413599999996</v>
      </c>
      <c r="J7792" s="17">
        <v>4.8500000000000001E-3</v>
      </c>
      <c r="K7792" s="17">
        <v>5.6199999999999997E-5</v>
      </c>
    </row>
    <row r="7793" spans="1:11" x14ac:dyDescent="0.45">
      <c r="A7793" s="10" t="s">
        <v>65</v>
      </c>
      <c r="B7793" s="20">
        <v>0.84799999999999998</v>
      </c>
      <c r="C7793" s="19">
        <v>51887</v>
      </c>
      <c r="D7793" s="19">
        <v>23954.784599999999</v>
      </c>
      <c r="E7793" s="23">
        <v>1.3934099760000001</v>
      </c>
      <c r="F7793" s="23">
        <v>0.99127504499999997</v>
      </c>
      <c r="G7793" s="17">
        <v>0.826083605</v>
      </c>
      <c r="H7793" s="17">
        <v>0.173916395</v>
      </c>
      <c r="I7793" s="17">
        <v>0.99511249800000001</v>
      </c>
      <c r="J7793" s="17">
        <v>4.8300000000000001E-3</v>
      </c>
      <c r="K7793" s="17">
        <v>5.5999999999999999E-5</v>
      </c>
    </row>
    <row r="7794" spans="1:11" x14ac:dyDescent="0.45">
      <c r="A7794" s="10" t="s">
        <v>65</v>
      </c>
      <c r="B7794" s="20">
        <v>0.84899999999999998</v>
      </c>
      <c r="C7794" s="19">
        <v>51947</v>
      </c>
      <c r="D7794" s="19">
        <v>24038.614659999999</v>
      </c>
      <c r="E7794" s="23">
        <v>1.399988174</v>
      </c>
      <c r="F7794" s="23">
        <v>0.99412653299999998</v>
      </c>
      <c r="G7794" s="17">
        <v>0.82624598100000002</v>
      </c>
      <c r="H7794" s="17">
        <v>0.17375401900000001</v>
      </c>
      <c r="I7794" s="17">
        <v>0.99512742700000001</v>
      </c>
      <c r="J7794" s="17">
        <v>4.8199999999999996E-3</v>
      </c>
      <c r="K7794" s="17">
        <v>5.5800000000000001E-5</v>
      </c>
    </row>
    <row r="7795" spans="1:11" x14ac:dyDescent="0.45">
      <c r="A7795" s="10" t="s">
        <v>65</v>
      </c>
      <c r="B7795" s="20">
        <v>0.85</v>
      </c>
      <c r="C7795" s="19">
        <v>52002</v>
      </c>
      <c r="D7795" s="19">
        <v>24115.81709</v>
      </c>
      <c r="E7795" s="23">
        <v>1.4069453709999999</v>
      </c>
      <c r="F7795" s="23">
        <v>0.99695720399999999</v>
      </c>
      <c r="G7795" s="17">
        <v>0.82623745199999998</v>
      </c>
      <c r="H7795" s="17">
        <v>0.17376254799999999</v>
      </c>
      <c r="I7795" s="17">
        <v>0.99514030200000003</v>
      </c>
      <c r="J7795" s="17">
        <v>4.7999999999999996E-3</v>
      </c>
      <c r="K7795" s="17">
        <v>5.5699999999999999E-5</v>
      </c>
    </row>
    <row r="7796" spans="1:11" x14ac:dyDescent="0.45">
      <c r="A7796" s="10" t="s">
        <v>65</v>
      </c>
      <c r="B7796" s="20">
        <v>0.85099999999999998</v>
      </c>
      <c r="C7796" s="19">
        <v>52070</v>
      </c>
      <c r="D7796" s="19">
        <v>24211.620589999999</v>
      </c>
      <c r="E7796" s="23">
        <v>1.411401463</v>
      </c>
      <c r="F7796" s="23">
        <v>0.99963192199999995</v>
      </c>
      <c r="G7796" s="17">
        <v>0.82625312100000003</v>
      </c>
      <c r="H7796" s="17">
        <v>0.17374687899999999</v>
      </c>
      <c r="I7796" s="17">
        <v>0.99515285200000003</v>
      </c>
      <c r="J7796" s="17">
        <v>4.79E-3</v>
      </c>
      <c r="K7796" s="17">
        <v>5.5500000000000001E-5</v>
      </c>
    </row>
    <row r="7797" spans="1:11" x14ac:dyDescent="0.45">
      <c r="A7797" s="10" t="s">
        <v>65</v>
      </c>
      <c r="B7797" s="20">
        <v>0.85199999999999998</v>
      </c>
      <c r="C7797" s="19">
        <v>52131</v>
      </c>
      <c r="D7797" s="19">
        <v>24297.877810000002</v>
      </c>
      <c r="E7797" s="23">
        <v>1.4171470799999999</v>
      </c>
      <c r="F7797" s="23">
        <v>1.002664156</v>
      </c>
      <c r="G7797" s="17">
        <v>0.82645642699999999</v>
      </c>
      <c r="H7797" s="17">
        <v>0.17354357300000001</v>
      </c>
      <c r="I7797" s="17">
        <v>0.99517027199999997</v>
      </c>
      <c r="J7797" s="17">
        <v>4.7699999999999999E-3</v>
      </c>
      <c r="K7797" s="17">
        <v>5.5300000000000002E-5</v>
      </c>
    </row>
    <row r="7798" spans="1:11" x14ac:dyDescent="0.45">
      <c r="A7798" s="10" t="s">
        <v>65</v>
      </c>
      <c r="B7798" s="20">
        <v>0.85299999999999998</v>
      </c>
      <c r="C7798" s="19">
        <v>52193</v>
      </c>
      <c r="D7798" s="19">
        <v>24385.952089999999</v>
      </c>
      <c r="E7798" s="23">
        <v>1.4251641740000001</v>
      </c>
      <c r="F7798" s="23">
        <v>1.005488395</v>
      </c>
      <c r="G7798" s="17">
        <v>0.82656678100000003</v>
      </c>
      <c r="H7798" s="17">
        <v>0.173433219</v>
      </c>
      <c r="I7798" s="17">
        <v>0.99518408599999997</v>
      </c>
      <c r="J7798" s="17">
        <v>4.7600000000000003E-3</v>
      </c>
      <c r="K7798" s="17">
        <v>5.52E-5</v>
      </c>
    </row>
    <row r="7799" spans="1:11" x14ac:dyDescent="0.45">
      <c r="A7799" s="10" t="s">
        <v>65</v>
      </c>
      <c r="B7799" s="20">
        <v>0.85399999999999998</v>
      </c>
      <c r="C7799" s="19">
        <v>52253</v>
      </c>
      <c r="D7799" s="19">
        <v>24471.51943</v>
      </c>
      <c r="E7799" s="23">
        <v>1.4271238420000001</v>
      </c>
      <c r="F7799" s="23">
        <v>1.0084254690000001</v>
      </c>
      <c r="G7799" s="17">
        <v>0.82672765199999998</v>
      </c>
      <c r="H7799" s="17">
        <v>0.17327234799999999</v>
      </c>
      <c r="I7799" s="17">
        <v>0.99519626699999997</v>
      </c>
      <c r="J7799" s="17">
        <v>4.7499999999999999E-3</v>
      </c>
      <c r="K7799" s="17">
        <v>5.5000000000000002E-5</v>
      </c>
    </row>
    <row r="7800" spans="1:11" x14ac:dyDescent="0.45">
      <c r="A7800" s="10" t="s">
        <v>65</v>
      </c>
      <c r="B7800" s="20">
        <v>0.85499999999999998</v>
      </c>
      <c r="C7800" s="19">
        <v>52315</v>
      </c>
      <c r="D7800" s="19">
        <v>24560.214899999999</v>
      </c>
      <c r="E7800" s="23">
        <v>1.434230833</v>
      </c>
      <c r="F7800" s="23">
        <v>1.0113797980000001</v>
      </c>
      <c r="G7800" s="17">
        <v>0.826818312</v>
      </c>
      <c r="H7800" s="17">
        <v>0.173181688</v>
      </c>
      <c r="I7800" s="17">
        <v>0.99521097400000003</v>
      </c>
      <c r="J7800" s="17">
        <v>4.7299999999999998E-3</v>
      </c>
      <c r="K7800" s="17">
        <v>5.4799999999999997E-5</v>
      </c>
    </row>
    <row r="7801" spans="1:11" x14ac:dyDescent="0.45">
      <c r="A7801" s="10" t="s">
        <v>65</v>
      </c>
      <c r="B7801" s="20">
        <v>0.85599999999999998</v>
      </c>
      <c r="C7801" s="19">
        <v>52374</v>
      </c>
      <c r="D7801" s="19">
        <v>24644.950150000001</v>
      </c>
      <c r="E7801" s="23">
        <v>1.4368327890000001</v>
      </c>
      <c r="F7801" s="23">
        <v>1.014386767</v>
      </c>
      <c r="G7801" s="17">
        <v>0.82693702999999996</v>
      </c>
      <c r="H7801" s="17">
        <v>0.17306297000000001</v>
      </c>
      <c r="I7801" s="17">
        <v>0.995225374</v>
      </c>
      <c r="J7801" s="17">
        <v>4.7200000000000002E-3</v>
      </c>
      <c r="K7801" s="17">
        <v>5.4700000000000001E-5</v>
      </c>
    </row>
    <row r="7802" spans="1:11" x14ac:dyDescent="0.45">
      <c r="A7802" s="10" t="s">
        <v>65</v>
      </c>
      <c r="B7802" s="20">
        <v>0.85699999999999998</v>
      </c>
      <c r="C7802" s="19">
        <v>52436</v>
      </c>
      <c r="D7802" s="19">
        <v>24734.164239999998</v>
      </c>
      <c r="E7802" s="23">
        <v>1.4411408889999999</v>
      </c>
      <c r="F7802" s="23">
        <v>1.0171393470000001</v>
      </c>
      <c r="G7802" s="17">
        <v>0.82708444599999997</v>
      </c>
      <c r="H7802" s="17">
        <v>0.172915554</v>
      </c>
      <c r="I7802" s="17">
        <v>0.995239651</v>
      </c>
      <c r="J7802" s="17">
        <v>4.7099999999999998E-3</v>
      </c>
      <c r="K7802" s="17">
        <v>5.4500000000000003E-5</v>
      </c>
    </row>
    <row r="7803" spans="1:11" x14ac:dyDescent="0.45">
      <c r="A7803" s="10" t="s">
        <v>65</v>
      </c>
      <c r="B7803" s="20">
        <v>0.85799999999999998</v>
      </c>
      <c r="C7803" s="19">
        <v>52496</v>
      </c>
      <c r="D7803" s="19">
        <v>24820.838960000001</v>
      </c>
      <c r="E7803" s="23">
        <v>1.447842528</v>
      </c>
      <c r="F7803" s="23">
        <v>1.0199246420000001</v>
      </c>
      <c r="G7803" s="17">
        <v>0.827205882</v>
      </c>
      <c r="H7803" s="17">
        <v>0.172794118</v>
      </c>
      <c r="I7803" s="17">
        <v>0.99525663099999995</v>
      </c>
      <c r="J7803" s="17">
        <v>4.6899999999999997E-3</v>
      </c>
      <c r="K7803" s="17">
        <v>5.4299999999999998E-5</v>
      </c>
    </row>
    <row r="7804" spans="1:11" x14ac:dyDescent="0.45">
      <c r="A7804" s="10" t="s">
        <v>65</v>
      </c>
      <c r="B7804" s="20">
        <v>0.85899999999999999</v>
      </c>
      <c r="C7804" s="19">
        <v>52556</v>
      </c>
      <c r="D7804" s="19">
        <v>24908.042430000001</v>
      </c>
      <c r="E7804" s="23">
        <v>1.4580853499999999</v>
      </c>
      <c r="F7804" s="23">
        <v>1.023138074</v>
      </c>
      <c r="G7804" s="17">
        <v>0.82734606899999996</v>
      </c>
      <c r="H7804" s="17">
        <v>0.17265393100000001</v>
      </c>
      <c r="I7804" s="17">
        <v>0.99527155499999997</v>
      </c>
      <c r="J7804" s="17">
        <v>4.6699999999999997E-3</v>
      </c>
      <c r="K7804" s="17">
        <v>5.4200000000000003E-5</v>
      </c>
    </row>
    <row r="7805" spans="1:11" x14ac:dyDescent="0.45">
      <c r="A7805" s="10" t="s">
        <v>65</v>
      </c>
      <c r="B7805" s="20">
        <v>0.86</v>
      </c>
      <c r="C7805" s="19">
        <v>52619</v>
      </c>
      <c r="D7805" s="19">
        <v>25000.030340000001</v>
      </c>
      <c r="E7805" s="23">
        <v>1.462289535</v>
      </c>
      <c r="F7805" s="23">
        <v>1.026055524</v>
      </c>
      <c r="G7805" s="17">
        <v>0.82736273999999999</v>
      </c>
      <c r="H7805" s="17">
        <v>0.17263725999999999</v>
      </c>
      <c r="I7805" s="17">
        <v>0.99528598000000001</v>
      </c>
      <c r="J7805" s="17">
        <v>4.6600000000000001E-3</v>
      </c>
      <c r="K7805" s="17">
        <v>5.3999999999999998E-5</v>
      </c>
    </row>
    <row r="7806" spans="1:11" x14ac:dyDescent="0.45">
      <c r="A7806" s="10" t="s">
        <v>65</v>
      </c>
      <c r="B7806" s="20">
        <v>0.86099999999999999</v>
      </c>
      <c r="C7806" s="19">
        <v>52677</v>
      </c>
      <c r="D7806" s="19">
        <v>25084.94356</v>
      </c>
      <c r="E7806" s="23">
        <v>1.4659681309999999</v>
      </c>
      <c r="F7806" s="23">
        <v>1.0291978939999999</v>
      </c>
      <c r="G7806" s="17">
        <v>0.82753383800000002</v>
      </c>
      <c r="H7806" s="17">
        <v>0.17246616200000001</v>
      </c>
      <c r="I7806" s="17">
        <v>0.99529809700000005</v>
      </c>
      <c r="J7806" s="17">
        <v>4.6499999999999996E-3</v>
      </c>
      <c r="K7806" s="17">
        <v>5.3900000000000002E-5</v>
      </c>
    </row>
    <row r="7807" spans="1:11" x14ac:dyDescent="0.45">
      <c r="A7807" s="10" t="s">
        <v>65</v>
      </c>
      <c r="B7807" s="20">
        <v>0.86199999999999999</v>
      </c>
      <c r="C7807" s="19">
        <v>52741</v>
      </c>
      <c r="D7807" s="19">
        <v>25179.010620000001</v>
      </c>
      <c r="E7807" s="23">
        <v>1.475598851</v>
      </c>
      <c r="F7807" s="23">
        <v>1.0320494200000001</v>
      </c>
      <c r="G7807" s="17">
        <v>0.82772416100000001</v>
      </c>
      <c r="H7807" s="17">
        <v>0.17227583899999999</v>
      </c>
      <c r="I7807" s="17">
        <v>0.99531345900000001</v>
      </c>
      <c r="J7807" s="17">
        <v>4.6299999999999996E-3</v>
      </c>
      <c r="K7807" s="17">
        <v>5.3699999999999997E-5</v>
      </c>
    </row>
    <row r="7808" spans="1:11" x14ac:dyDescent="0.45">
      <c r="A7808" s="10" t="s">
        <v>65</v>
      </c>
      <c r="B7808" s="20">
        <v>0.86299999999999999</v>
      </c>
      <c r="C7808" s="19">
        <v>52803</v>
      </c>
      <c r="D7808" s="19">
        <v>25270.83742</v>
      </c>
      <c r="E7808" s="23">
        <v>1.4840667700000001</v>
      </c>
      <c r="F7808" s="23">
        <v>1.035224197</v>
      </c>
      <c r="G7808" s="17">
        <v>0.82785069</v>
      </c>
      <c r="H7808" s="17">
        <v>0.17214931</v>
      </c>
      <c r="I7808" s="17">
        <v>0.99532819299999997</v>
      </c>
      <c r="J7808" s="17">
        <v>4.62E-3</v>
      </c>
      <c r="K7808" s="17">
        <v>5.3499999999999999E-5</v>
      </c>
    </row>
    <row r="7809" spans="1:11" x14ac:dyDescent="0.45">
      <c r="A7809" s="10" t="s">
        <v>65</v>
      </c>
      <c r="B7809" s="20">
        <v>0.86399999999999999</v>
      </c>
      <c r="C7809" s="19">
        <v>52864</v>
      </c>
      <c r="D7809" s="19">
        <v>25361.498449999999</v>
      </c>
      <c r="E7809" s="23">
        <v>1.489297125</v>
      </c>
      <c r="F7809" s="23">
        <v>1.038350128</v>
      </c>
      <c r="G7809" s="17">
        <v>0.82803041799999999</v>
      </c>
      <c r="H7809" s="17">
        <v>0.17196958200000001</v>
      </c>
      <c r="I7809" s="17">
        <v>0.99534244999999999</v>
      </c>
      <c r="J7809" s="17">
        <v>4.5999999999999999E-3</v>
      </c>
      <c r="K7809" s="17">
        <v>5.3300000000000001E-5</v>
      </c>
    </row>
    <row r="7810" spans="1:11" x14ac:dyDescent="0.45">
      <c r="A7810" s="10" t="s">
        <v>65</v>
      </c>
      <c r="B7810" s="20">
        <v>0.86499999999999999</v>
      </c>
      <c r="C7810" s="19">
        <v>52907</v>
      </c>
      <c r="D7810" s="19">
        <v>25425.643759999999</v>
      </c>
      <c r="E7810" s="23">
        <v>1.493402348</v>
      </c>
      <c r="F7810" s="23">
        <v>1.041408978</v>
      </c>
      <c r="G7810" s="17">
        <v>0.82815128400000004</v>
      </c>
      <c r="H7810" s="17">
        <v>0.17184871600000001</v>
      </c>
      <c r="I7810" s="17">
        <v>0.995353504</v>
      </c>
      <c r="J7810" s="17">
        <v>4.5900000000000003E-3</v>
      </c>
      <c r="K7810" s="17">
        <v>5.3199999999999999E-5</v>
      </c>
    </row>
    <row r="7811" spans="1:11" x14ac:dyDescent="0.45">
      <c r="A7811" s="10" t="s">
        <v>65</v>
      </c>
      <c r="B7811" s="20">
        <v>0.86599999999999999</v>
      </c>
      <c r="C7811" s="19">
        <v>52984</v>
      </c>
      <c r="D7811" s="19">
        <v>25540.7965</v>
      </c>
      <c r="E7811" s="23">
        <v>1.4995944480000001</v>
      </c>
      <c r="F7811" s="23">
        <v>1.043871134</v>
      </c>
      <c r="G7811" s="17">
        <v>0.828268911</v>
      </c>
      <c r="H7811" s="17">
        <v>0.171731089</v>
      </c>
      <c r="I7811" s="17">
        <v>0.99537738899999995</v>
      </c>
      <c r="J7811" s="17">
        <v>4.5700000000000003E-3</v>
      </c>
      <c r="K7811" s="17">
        <v>5.2899999999999998E-5</v>
      </c>
    </row>
    <row r="7812" spans="1:11" x14ac:dyDescent="0.45">
      <c r="A7812" s="10" t="s">
        <v>65</v>
      </c>
      <c r="B7812" s="20">
        <v>0.86699999999999999</v>
      </c>
      <c r="C7812" s="19">
        <v>53041</v>
      </c>
      <c r="D7812" s="19">
        <v>25626.317439999999</v>
      </c>
      <c r="E7812" s="23">
        <v>1.5019582970000001</v>
      </c>
      <c r="F7812" s="23">
        <v>1.0475394469999999</v>
      </c>
      <c r="G7812" s="17">
        <v>0.82845346099999995</v>
      </c>
      <c r="H7812" s="17">
        <v>0.171546539</v>
      </c>
      <c r="I7812" s="17">
        <v>0.99539119700000001</v>
      </c>
      <c r="J7812" s="17">
        <v>4.5599999999999998E-3</v>
      </c>
      <c r="K7812" s="17">
        <v>5.2800000000000003E-5</v>
      </c>
    </row>
    <row r="7813" spans="1:11" x14ac:dyDescent="0.45">
      <c r="A7813" s="10" t="s">
        <v>65</v>
      </c>
      <c r="B7813" s="20">
        <v>0.86799999999999999</v>
      </c>
      <c r="C7813" s="19">
        <v>53104</v>
      </c>
      <c r="D7813" s="19">
        <v>25721.146420000001</v>
      </c>
      <c r="E7813" s="23">
        <v>1.511516751</v>
      </c>
      <c r="F7813" s="23">
        <v>1.050489784</v>
      </c>
      <c r="G7813" s="17">
        <v>0.82861931300000002</v>
      </c>
      <c r="H7813" s="17">
        <v>0.171380687</v>
      </c>
      <c r="I7813" s="17">
        <v>0.99540592400000005</v>
      </c>
      <c r="J7813" s="17">
        <v>4.5399999999999998E-3</v>
      </c>
      <c r="K7813" s="17">
        <v>5.2599999999999998E-5</v>
      </c>
    </row>
    <row r="7814" spans="1:11" x14ac:dyDescent="0.45">
      <c r="A7814" s="10" t="s">
        <v>65</v>
      </c>
      <c r="B7814" s="20">
        <v>0.86899999999999999</v>
      </c>
      <c r="C7814" s="19">
        <v>53170</v>
      </c>
      <c r="D7814" s="19">
        <v>25821.09548</v>
      </c>
      <c r="E7814" s="23">
        <v>1.5154858600000001</v>
      </c>
      <c r="F7814" s="23">
        <v>1.0535845260000001</v>
      </c>
      <c r="G7814" s="17">
        <v>0.82883204799999999</v>
      </c>
      <c r="H7814" s="17">
        <v>0.17116795200000001</v>
      </c>
      <c r="I7814" s="17">
        <v>0.99542503199999999</v>
      </c>
      <c r="J7814" s="17">
        <v>4.5199999999999997E-3</v>
      </c>
      <c r="K7814" s="17">
        <v>5.24E-5</v>
      </c>
    </row>
    <row r="7815" spans="1:11" x14ac:dyDescent="0.45">
      <c r="A7815" s="10" t="s">
        <v>65</v>
      </c>
      <c r="B7815" s="20">
        <v>0.87</v>
      </c>
      <c r="C7815" s="19">
        <v>53230</v>
      </c>
      <c r="D7815" s="19">
        <v>25912.22406</v>
      </c>
      <c r="E7815" s="23">
        <v>1.5220772419999999</v>
      </c>
      <c r="F7815" s="23">
        <v>1.056946561</v>
      </c>
      <c r="G7815" s="17">
        <v>0.82885590799999997</v>
      </c>
      <c r="H7815" s="17">
        <v>0.171144092</v>
      </c>
      <c r="I7815" s="17">
        <v>0.99544144400000001</v>
      </c>
      <c r="J7815" s="17">
        <v>4.5100000000000001E-3</v>
      </c>
      <c r="K7815" s="17">
        <v>5.2200000000000002E-5</v>
      </c>
    </row>
    <row r="7816" spans="1:11" x14ac:dyDescent="0.45">
      <c r="A7816" s="10" t="s">
        <v>65</v>
      </c>
      <c r="B7816" s="20">
        <v>0.871</v>
      </c>
      <c r="C7816" s="19">
        <v>53290</v>
      </c>
      <c r="D7816" s="19">
        <v>26003.887419999999</v>
      </c>
      <c r="E7816" s="23">
        <v>1.5316689480000001</v>
      </c>
      <c r="F7816" s="23">
        <v>1.060133115</v>
      </c>
      <c r="G7816" s="17">
        <v>0.82897354099999998</v>
      </c>
      <c r="H7816" s="17">
        <v>0.17102645899999999</v>
      </c>
      <c r="I7816" s="17">
        <v>0.99545251400000001</v>
      </c>
      <c r="J7816" s="17">
        <v>4.4999999999999997E-3</v>
      </c>
      <c r="K7816" s="17">
        <v>5.1999999999999997E-5</v>
      </c>
    </row>
    <row r="7817" spans="1:11" x14ac:dyDescent="0.45">
      <c r="A7817" s="10" t="s">
        <v>65</v>
      </c>
      <c r="B7817" s="20">
        <v>0.872</v>
      </c>
      <c r="C7817" s="19">
        <v>53349</v>
      </c>
      <c r="D7817" s="19">
        <v>26094.391640000002</v>
      </c>
      <c r="E7817" s="23">
        <v>1.537174805</v>
      </c>
      <c r="F7817" s="23">
        <v>1.063098262</v>
      </c>
      <c r="G7817" s="17">
        <v>0.82908770499999995</v>
      </c>
      <c r="H7817" s="17">
        <v>0.17091229499999999</v>
      </c>
      <c r="I7817" s="17">
        <v>0.995464919</v>
      </c>
      <c r="J7817" s="17">
        <v>4.4799999999999996E-3</v>
      </c>
      <c r="K7817" s="17">
        <v>5.1900000000000001E-5</v>
      </c>
    </row>
    <row r="7818" spans="1:11" x14ac:dyDescent="0.45">
      <c r="A7818" s="10" t="s">
        <v>65</v>
      </c>
      <c r="B7818" s="20">
        <v>0.873</v>
      </c>
      <c r="C7818" s="19">
        <v>53414</v>
      </c>
      <c r="D7818" s="19">
        <v>26194.654640000001</v>
      </c>
      <c r="E7818" s="23">
        <v>1.5462906279999999</v>
      </c>
      <c r="F7818" s="23">
        <v>1.0662961609999999</v>
      </c>
      <c r="G7818" s="17">
        <v>0.82923952499999998</v>
      </c>
      <c r="H7818" s="17">
        <v>0.17076047499999999</v>
      </c>
      <c r="I7818" s="17">
        <v>0.99548058800000006</v>
      </c>
      <c r="J7818" s="17">
        <v>4.47E-3</v>
      </c>
      <c r="K7818" s="17">
        <v>5.1700000000000003E-5</v>
      </c>
    </row>
    <row r="7819" spans="1:11" x14ac:dyDescent="0.45">
      <c r="A7819" s="10" t="s">
        <v>65</v>
      </c>
      <c r="B7819" s="20">
        <v>0.874</v>
      </c>
      <c r="C7819" s="19">
        <v>53476</v>
      </c>
      <c r="D7819" s="19">
        <v>26290.84002</v>
      </c>
      <c r="E7819" s="23">
        <v>1.55653749</v>
      </c>
      <c r="F7819" s="23">
        <v>1.0697094490000001</v>
      </c>
      <c r="G7819" s="17">
        <v>0.82938140500000002</v>
      </c>
      <c r="H7819" s="17">
        <v>0.17061859500000001</v>
      </c>
      <c r="I7819" s="17">
        <v>0.99549510399999996</v>
      </c>
      <c r="J7819" s="17">
        <v>4.45E-3</v>
      </c>
      <c r="K7819" s="17">
        <v>5.1600000000000001E-5</v>
      </c>
    </row>
    <row r="7820" spans="1:11" x14ac:dyDescent="0.45">
      <c r="A7820" s="10" t="s">
        <v>65</v>
      </c>
      <c r="B7820" s="20">
        <v>0.875</v>
      </c>
      <c r="C7820" s="19">
        <v>53537</v>
      </c>
      <c r="D7820" s="19">
        <v>26386.05615</v>
      </c>
      <c r="E7820" s="23">
        <v>1.5633052329999999</v>
      </c>
      <c r="F7820" s="23">
        <v>1.0730437450000001</v>
      </c>
      <c r="G7820" s="17">
        <v>0.82946373500000004</v>
      </c>
      <c r="H7820" s="17">
        <v>0.17053626499999999</v>
      </c>
      <c r="I7820" s="17">
        <v>0.99550950500000002</v>
      </c>
      <c r="J7820" s="17">
        <v>4.4400000000000004E-3</v>
      </c>
      <c r="K7820" s="17">
        <v>5.1400000000000003E-5</v>
      </c>
    </row>
    <row r="7821" spans="1:11" x14ac:dyDescent="0.45">
      <c r="A7821" s="10" t="s">
        <v>65</v>
      </c>
      <c r="B7821" s="20">
        <v>0.876</v>
      </c>
      <c r="C7821" s="19">
        <v>53597</v>
      </c>
      <c r="D7821" s="19">
        <v>26480.130590000001</v>
      </c>
      <c r="E7821" s="23">
        <v>1.5712934540000001</v>
      </c>
      <c r="F7821" s="23">
        <v>1.076327858</v>
      </c>
      <c r="G7821" s="17">
        <v>0.82961732899999996</v>
      </c>
      <c r="H7821" s="17">
        <v>0.17038267100000001</v>
      </c>
      <c r="I7821" s="17">
        <v>0.995523767</v>
      </c>
      <c r="J7821" s="17">
        <v>4.4200000000000003E-3</v>
      </c>
      <c r="K7821" s="17">
        <v>5.1199999999999998E-5</v>
      </c>
    </row>
    <row r="7822" spans="1:11" x14ac:dyDescent="0.45">
      <c r="A7822" s="10" t="s">
        <v>65</v>
      </c>
      <c r="B7822" s="20">
        <v>0.877</v>
      </c>
      <c r="C7822" s="19">
        <v>53658</v>
      </c>
      <c r="D7822" s="19">
        <v>26576.240300000001</v>
      </c>
      <c r="E7822" s="23">
        <v>1.5791121880000001</v>
      </c>
      <c r="F7822" s="23">
        <v>1.079570111</v>
      </c>
      <c r="G7822" s="17">
        <v>0.82975511599999996</v>
      </c>
      <c r="H7822" s="17">
        <v>0.17024488400000001</v>
      </c>
      <c r="I7822" s="17">
        <v>0.995540643</v>
      </c>
      <c r="J7822" s="17">
        <v>4.4099999999999999E-3</v>
      </c>
      <c r="K7822" s="17">
        <v>5.1E-5</v>
      </c>
    </row>
    <row r="7823" spans="1:11" x14ac:dyDescent="0.45">
      <c r="A7823" s="10" t="s">
        <v>65</v>
      </c>
      <c r="B7823" s="20">
        <v>0.878</v>
      </c>
      <c r="C7823" s="19">
        <v>53720</v>
      </c>
      <c r="D7823" s="19">
        <v>26674.40223</v>
      </c>
      <c r="E7823" s="23">
        <v>1.5876195</v>
      </c>
      <c r="F7823" s="23">
        <v>1.0828475129999999</v>
      </c>
      <c r="G7823" s="17">
        <v>0.82978406599999999</v>
      </c>
      <c r="H7823" s="17">
        <v>0.17021593400000001</v>
      </c>
      <c r="I7823" s="17">
        <v>0.99555541700000005</v>
      </c>
      <c r="J7823" s="17">
        <v>4.3899999999999998E-3</v>
      </c>
      <c r="K7823" s="17">
        <v>5.0899999999999997E-5</v>
      </c>
    </row>
    <row r="7824" spans="1:11" x14ac:dyDescent="0.45">
      <c r="A7824" s="10" t="s">
        <v>65</v>
      </c>
      <c r="B7824" s="20">
        <v>0.879</v>
      </c>
      <c r="C7824" s="19">
        <v>53781</v>
      </c>
      <c r="D7824" s="19">
        <v>26771.454450000001</v>
      </c>
      <c r="E7824" s="23">
        <v>1.5935301660000001</v>
      </c>
      <c r="F7824" s="23">
        <v>1.0862535440000001</v>
      </c>
      <c r="G7824" s="17">
        <v>0.82966103300000005</v>
      </c>
      <c r="H7824" s="17">
        <v>0.17033896700000001</v>
      </c>
      <c r="I7824" s="17">
        <v>0.995570014</v>
      </c>
      <c r="J7824" s="17">
        <v>4.3800000000000002E-3</v>
      </c>
      <c r="K7824" s="17">
        <v>5.0699999999999999E-5</v>
      </c>
    </row>
    <row r="7825" spans="1:11" x14ac:dyDescent="0.45">
      <c r="A7825" s="10" t="s">
        <v>65</v>
      </c>
      <c r="B7825" s="20">
        <v>0.88</v>
      </c>
      <c r="C7825" s="19">
        <v>53842</v>
      </c>
      <c r="D7825" s="19">
        <v>26868.94368</v>
      </c>
      <c r="E7825" s="23">
        <v>1.6044586380000001</v>
      </c>
      <c r="F7825" s="23">
        <v>1.0896466469999999</v>
      </c>
      <c r="G7825" s="17">
        <v>0.82981687199999998</v>
      </c>
      <c r="H7825" s="17">
        <v>0.17018312799999999</v>
      </c>
      <c r="I7825" s="17">
        <v>0.99558217500000001</v>
      </c>
      <c r="J7825" s="17">
        <v>4.3699999999999998E-3</v>
      </c>
      <c r="K7825" s="17">
        <v>5.0599999999999997E-5</v>
      </c>
    </row>
    <row r="7826" spans="1:11" x14ac:dyDescent="0.45">
      <c r="A7826" s="10" t="s">
        <v>65</v>
      </c>
      <c r="B7826" s="20">
        <v>0.88100000000000001</v>
      </c>
      <c r="C7826" s="19">
        <v>53904</v>
      </c>
      <c r="D7826" s="19">
        <v>26968.775839999998</v>
      </c>
      <c r="E7826" s="23">
        <v>1.616054479</v>
      </c>
      <c r="F7826" s="23">
        <v>1.0930378860000001</v>
      </c>
      <c r="G7826" s="17">
        <v>0.82993840900000004</v>
      </c>
      <c r="H7826" s="17">
        <v>0.17006159100000001</v>
      </c>
      <c r="I7826" s="17">
        <v>0.99559793600000002</v>
      </c>
      <c r="J7826" s="17">
        <v>4.3499999999999997E-3</v>
      </c>
      <c r="K7826" s="17">
        <v>5.0399999999999999E-5</v>
      </c>
    </row>
    <row r="7827" spans="1:11" x14ac:dyDescent="0.45">
      <c r="A7827" s="10" t="s">
        <v>65</v>
      </c>
      <c r="B7827" s="20">
        <v>0.88200000000000001</v>
      </c>
      <c r="C7827" s="19">
        <v>53965</v>
      </c>
      <c r="D7827" s="19">
        <v>27067.685829999999</v>
      </c>
      <c r="E7827" s="23">
        <v>1.628891501</v>
      </c>
      <c r="F7827" s="23">
        <v>1.096511097</v>
      </c>
      <c r="G7827" s="17">
        <v>0.83003798799999995</v>
      </c>
      <c r="H7827" s="17">
        <v>0.169962012</v>
      </c>
      <c r="I7827" s="17">
        <v>0.99560848899999999</v>
      </c>
      <c r="J7827" s="17">
        <v>4.3400000000000001E-3</v>
      </c>
      <c r="K7827" s="17">
        <v>5.0300000000000003E-5</v>
      </c>
    </row>
    <row r="7828" spans="1:11" x14ac:dyDescent="0.45">
      <c r="A7828" s="10" t="s">
        <v>65</v>
      </c>
      <c r="B7828" s="20">
        <v>0.88300000000000001</v>
      </c>
      <c r="C7828" s="19">
        <v>54023</v>
      </c>
      <c r="D7828" s="19">
        <v>27162.42844</v>
      </c>
      <c r="E7828" s="23">
        <v>1.6391979459999999</v>
      </c>
      <c r="F7828" s="23">
        <v>1.0999603229999999</v>
      </c>
      <c r="G7828" s="17">
        <v>0.83020195100000005</v>
      </c>
      <c r="H7828" s="17">
        <v>0.16979804900000001</v>
      </c>
      <c r="I7828" s="17">
        <v>0.99562064299999997</v>
      </c>
      <c r="J7828" s="17">
        <v>4.3299999999999996E-3</v>
      </c>
      <c r="K7828" s="17">
        <v>5.0099999999999998E-5</v>
      </c>
    </row>
    <row r="7829" spans="1:11" x14ac:dyDescent="0.45">
      <c r="A7829" s="10" t="s">
        <v>65</v>
      </c>
      <c r="B7829" s="20">
        <v>0.88400000000000001</v>
      </c>
      <c r="C7829" s="19">
        <v>54083</v>
      </c>
      <c r="D7829" s="19">
        <v>27261.02073</v>
      </c>
      <c r="E7829" s="23">
        <v>1.64797653</v>
      </c>
      <c r="F7829" s="23">
        <v>1.1032609470000001</v>
      </c>
      <c r="G7829" s="17">
        <v>0.83035334599999999</v>
      </c>
      <c r="H7829" s="17">
        <v>0.16964665400000001</v>
      </c>
      <c r="I7829" s="17">
        <v>0.99563315100000005</v>
      </c>
      <c r="J7829" s="17">
        <v>4.3200000000000001E-3</v>
      </c>
      <c r="K7829" s="17">
        <v>5.0000000000000002E-5</v>
      </c>
    </row>
    <row r="7830" spans="1:11" x14ac:dyDescent="0.45">
      <c r="A7830" s="10" t="s">
        <v>65</v>
      </c>
      <c r="B7830" s="20">
        <v>0.88500000000000001</v>
      </c>
      <c r="C7830" s="19">
        <v>54148</v>
      </c>
      <c r="D7830" s="19">
        <v>27368.374940000002</v>
      </c>
      <c r="E7830" s="23">
        <v>1.654914942</v>
      </c>
      <c r="F7830" s="23">
        <v>1.1068651789999999</v>
      </c>
      <c r="G7830" s="17">
        <v>0.83048312000000002</v>
      </c>
      <c r="H7830" s="17">
        <v>0.16951688000000001</v>
      </c>
      <c r="I7830" s="17">
        <v>0.99564454599999996</v>
      </c>
      <c r="J7830" s="17">
        <v>4.3099999999999996E-3</v>
      </c>
      <c r="K7830" s="17">
        <v>4.9799999999999998E-5</v>
      </c>
    </row>
    <row r="7831" spans="1:11" x14ac:dyDescent="0.45">
      <c r="A7831" s="10" t="s">
        <v>65</v>
      </c>
      <c r="B7831" s="20">
        <v>0.88600000000000001</v>
      </c>
      <c r="C7831" s="19">
        <v>54208</v>
      </c>
      <c r="D7831" s="19">
        <v>27467.845600000001</v>
      </c>
      <c r="E7831" s="23">
        <v>1.6636308879999999</v>
      </c>
      <c r="F7831" s="23">
        <v>1.110596873</v>
      </c>
      <c r="G7831" s="17">
        <v>0.830504723</v>
      </c>
      <c r="H7831" s="17">
        <v>0.169495277</v>
      </c>
      <c r="I7831" s="17">
        <v>0.99565923899999997</v>
      </c>
      <c r="J7831" s="17">
        <v>4.2900000000000004E-3</v>
      </c>
      <c r="K7831" s="17">
        <v>4.9700000000000002E-5</v>
      </c>
    </row>
    <row r="7832" spans="1:11" x14ac:dyDescent="0.45">
      <c r="A7832" s="10" t="s">
        <v>65</v>
      </c>
      <c r="B7832" s="20">
        <v>0.88700000000000001</v>
      </c>
      <c r="C7832" s="19">
        <v>54271</v>
      </c>
      <c r="D7832" s="19">
        <v>27572.96427</v>
      </c>
      <c r="E7832" s="23">
        <v>1.6720073719999999</v>
      </c>
      <c r="F7832" s="23">
        <v>1.1141171839999999</v>
      </c>
      <c r="G7832" s="17">
        <v>0.83066462799999996</v>
      </c>
      <c r="H7832" s="17">
        <v>0.16933537200000001</v>
      </c>
      <c r="I7832" s="17">
        <v>0.99567604499999995</v>
      </c>
      <c r="J7832" s="17">
        <v>4.2700000000000004E-3</v>
      </c>
      <c r="K7832" s="17">
        <v>4.9499999999999997E-5</v>
      </c>
    </row>
    <row r="7833" spans="1:11" x14ac:dyDescent="0.45">
      <c r="A7833" s="10" t="s">
        <v>65</v>
      </c>
      <c r="B7833" s="20">
        <v>0.88800000000000001</v>
      </c>
      <c r="C7833" s="19">
        <v>54323</v>
      </c>
      <c r="D7833" s="19">
        <v>27660.091759999999</v>
      </c>
      <c r="E7833" s="23">
        <v>1.677448534</v>
      </c>
      <c r="F7833" s="23">
        <v>1.1178191909999999</v>
      </c>
      <c r="G7833" s="17">
        <v>0.83078990500000005</v>
      </c>
      <c r="H7833" s="17">
        <v>0.169210095</v>
      </c>
      <c r="I7833" s="17">
        <v>0.99568793</v>
      </c>
      <c r="J7833" s="17">
        <v>4.2599999999999999E-3</v>
      </c>
      <c r="K7833" s="17">
        <v>4.9299999999999999E-5</v>
      </c>
    </row>
    <row r="7834" spans="1:11" x14ac:dyDescent="0.45">
      <c r="A7834" s="10" t="s">
        <v>65</v>
      </c>
      <c r="B7834" s="20">
        <v>0.88900000000000001</v>
      </c>
      <c r="C7834" s="19">
        <v>54391</v>
      </c>
      <c r="D7834" s="19">
        <v>27774.281709999999</v>
      </c>
      <c r="E7834" s="23">
        <v>1.682113129</v>
      </c>
      <c r="F7834" s="23">
        <v>1.121114497</v>
      </c>
      <c r="G7834" s="17">
        <v>0.83092791099999996</v>
      </c>
      <c r="H7834" s="17">
        <v>0.16907208900000001</v>
      </c>
      <c r="I7834" s="17">
        <v>0.99570340899999998</v>
      </c>
      <c r="J7834" s="17">
        <v>4.2500000000000003E-3</v>
      </c>
      <c r="K7834" s="17">
        <v>4.9200000000000003E-5</v>
      </c>
    </row>
    <row r="7835" spans="1:11" x14ac:dyDescent="0.45">
      <c r="A7835" s="10" t="s">
        <v>65</v>
      </c>
      <c r="B7835" s="20">
        <v>0.89</v>
      </c>
      <c r="C7835" s="19">
        <v>54452</v>
      </c>
      <c r="D7835" s="19">
        <v>27877.190289999999</v>
      </c>
      <c r="E7835" s="23">
        <v>1.6916912369999999</v>
      </c>
      <c r="F7835" s="23">
        <v>1.1248937489999999</v>
      </c>
      <c r="G7835" s="17">
        <v>0.83091530199999997</v>
      </c>
      <c r="H7835" s="17">
        <v>0.16908469800000001</v>
      </c>
      <c r="I7835" s="17">
        <v>0.99571666999999997</v>
      </c>
      <c r="J7835" s="17">
        <v>4.2300000000000003E-3</v>
      </c>
      <c r="K7835" s="17">
        <v>4.8999999999999998E-5</v>
      </c>
    </row>
    <row r="7836" spans="1:11" x14ac:dyDescent="0.45">
      <c r="A7836" s="10" t="s">
        <v>65</v>
      </c>
      <c r="B7836" s="20">
        <v>0.89100000000000001</v>
      </c>
      <c r="C7836" s="19">
        <v>54510</v>
      </c>
      <c r="D7836" s="19">
        <v>27975.500909999999</v>
      </c>
      <c r="E7836" s="23">
        <v>1.697755535</v>
      </c>
      <c r="F7836" s="23">
        <v>1.1286278279999999</v>
      </c>
      <c r="G7836" s="17">
        <v>0.83078334300000001</v>
      </c>
      <c r="H7836" s="17">
        <v>0.16921665699999999</v>
      </c>
      <c r="I7836" s="17">
        <v>0.99572863599999994</v>
      </c>
      <c r="J7836" s="17">
        <v>4.2199999999999998E-3</v>
      </c>
      <c r="K7836" s="17">
        <v>4.8900000000000003E-5</v>
      </c>
    </row>
    <row r="7837" spans="1:11" x14ac:dyDescent="0.45">
      <c r="A7837" s="10" t="s">
        <v>65</v>
      </c>
      <c r="B7837" s="20">
        <v>0.89200000000000002</v>
      </c>
      <c r="C7837" s="19">
        <v>54570</v>
      </c>
      <c r="D7837" s="19">
        <v>28077.730769999998</v>
      </c>
      <c r="E7837" s="23">
        <v>1.7110115800000001</v>
      </c>
      <c r="F7837" s="23">
        <v>1.1322350480000001</v>
      </c>
      <c r="G7837" s="17">
        <v>0.83085944700000003</v>
      </c>
      <c r="H7837" s="17">
        <v>0.169140553</v>
      </c>
      <c r="I7837" s="17">
        <v>0.99573857099999996</v>
      </c>
      <c r="J7837" s="17">
        <v>4.2100000000000002E-3</v>
      </c>
      <c r="K7837" s="17">
        <v>4.8699999999999998E-5</v>
      </c>
    </row>
    <row r="7838" spans="1:11" x14ac:dyDescent="0.45">
      <c r="A7838" s="10" t="s">
        <v>65</v>
      </c>
      <c r="B7838" s="20">
        <v>0.89300000000000002</v>
      </c>
      <c r="C7838" s="19">
        <v>54635</v>
      </c>
      <c r="D7838" s="19">
        <v>28189.215110000001</v>
      </c>
      <c r="E7838" s="23">
        <v>1.7189879910000001</v>
      </c>
      <c r="F7838" s="23">
        <v>1.1357006140000001</v>
      </c>
      <c r="G7838" s="17">
        <v>0.83106067500000003</v>
      </c>
      <c r="H7838" s="17">
        <v>0.168939325</v>
      </c>
      <c r="I7838" s="17">
        <v>0.99575665499999999</v>
      </c>
      <c r="J7838" s="17">
        <v>4.1900000000000001E-3</v>
      </c>
      <c r="K7838" s="17">
        <v>4.85E-5</v>
      </c>
    </row>
    <row r="7839" spans="1:11" x14ac:dyDescent="0.45">
      <c r="A7839" s="10" t="s">
        <v>65</v>
      </c>
      <c r="B7839" s="20">
        <v>0.89400000000000002</v>
      </c>
      <c r="C7839" s="19">
        <v>54695</v>
      </c>
      <c r="D7839" s="19">
        <v>28292.791870000001</v>
      </c>
      <c r="E7839" s="23">
        <v>1.7321327550000001</v>
      </c>
      <c r="F7839" s="23">
        <v>1.1397437269999999</v>
      </c>
      <c r="G7839" s="17">
        <v>0.83119115099999996</v>
      </c>
      <c r="H7839" s="17">
        <v>0.16880884900000001</v>
      </c>
      <c r="I7839" s="17">
        <v>0.99577183999999996</v>
      </c>
      <c r="J7839" s="17">
        <v>4.1799999999999997E-3</v>
      </c>
      <c r="K7839" s="17">
        <v>4.8300000000000002E-5</v>
      </c>
    </row>
    <row r="7840" spans="1:11" x14ac:dyDescent="0.45">
      <c r="A7840" s="10" t="s">
        <v>65</v>
      </c>
      <c r="B7840" s="20">
        <v>0.89500000000000002</v>
      </c>
      <c r="C7840" s="19">
        <v>54753</v>
      </c>
      <c r="D7840" s="19">
        <v>28393.503239999998</v>
      </c>
      <c r="E7840" s="23">
        <v>1.7415319</v>
      </c>
      <c r="F7840" s="23">
        <v>1.143408014</v>
      </c>
      <c r="G7840" s="17">
        <v>0.83124212399999997</v>
      </c>
      <c r="H7840" s="17">
        <v>0.168757876</v>
      </c>
      <c r="I7840" s="17">
        <v>0.99578552099999995</v>
      </c>
      <c r="J7840" s="17">
        <v>4.1700000000000001E-3</v>
      </c>
      <c r="K7840" s="17">
        <v>4.8199999999999999E-5</v>
      </c>
    </row>
    <row r="7841" spans="1:11" x14ac:dyDescent="0.45">
      <c r="A7841" s="10" t="s">
        <v>65</v>
      </c>
      <c r="B7841" s="20">
        <v>0.89600000000000002</v>
      </c>
      <c r="C7841" s="19">
        <v>54820</v>
      </c>
      <c r="D7841" s="19">
        <v>28510.568429999999</v>
      </c>
      <c r="E7841" s="23">
        <v>1.7558798440000001</v>
      </c>
      <c r="F7841" s="23">
        <v>1.1468376179999999</v>
      </c>
      <c r="G7841" s="17">
        <v>0.83137541000000004</v>
      </c>
      <c r="H7841" s="17">
        <v>0.16862458999999999</v>
      </c>
      <c r="I7841" s="17">
        <v>0.99580151100000003</v>
      </c>
      <c r="J7841" s="17">
        <v>4.15E-3</v>
      </c>
      <c r="K7841" s="17">
        <v>4.8000000000000001E-5</v>
      </c>
    </row>
    <row r="7842" spans="1:11" x14ac:dyDescent="0.45">
      <c r="A7842" s="10" t="s">
        <v>65</v>
      </c>
      <c r="B7842" s="20">
        <v>0.89700000000000002</v>
      </c>
      <c r="C7842" s="19">
        <v>54882</v>
      </c>
      <c r="D7842" s="19">
        <v>28619.678329999999</v>
      </c>
      <c r="E7842" s="23">
        <v>1.7653465770000001</v>
      </c>
      <c r="F7842" s="23">
        <v>1.151338033</v>
      </c>
      <c r="G7842" s="17">
        <v>0.83151124200000004</v>
      </c>
      <c r="H7842" s="17">
        <v>0.16848875799999999</v>
      </c>
      <c r="I7842" s="17">
        <v>0.99581593499999999</v>
      </c>
      <c r="J7842" s="17">
        <v>4.1399999999999996E-3</v>
      </c>
      <c r="K7842" s="17">
        <v>4.7800000000000003E-5</v>
      </c>
    </row>
    <row r="7843" spans="1:11" x14ac:dyDescent="0.45">
      <c r="A7843" s="10" t="s">
        <v>65</v>
      </c>
      <c r="B7843" s="20">
        <v>0.89800000000000002</v>
      </c>
      <c r="C7843" s="19">
        <v>54940</v>
      </c>
      <c r="D7843" s="19">
        <v>28722.382239999999</v>
      </c>
      <c r="E7843" s="23">
        <v>1.7776164860000001</v>
      </c>
      <c r="F7843" s="23">
        <v>1.15524958</v>
      </c>
      <c r="G7843" s="17">
        <v>0.83168911499999998</v>
      </c>
      <c r="H7843" s="17">
        <v>0.16831088499999999</v>
      </c>
      <c r="I7843" s="17">
        <v>0.99582968999999999</v>
      </c>
      <c r="J7843" s="17">
        <v>4.1200000000000004E-3</v>
      </c>
      <c r="K7843" s="17">
        <v>4.7700000000000001E-5</v>
      </c>
    </row>
    <row r="7844" spans="1:11" x14ac:dyDescent="0.45">
      <c r="A7844" s="10" t="s">
        <v>65</v>
      </c>
      <c r="B7844" s="20">
        <v>0.89900000000000002</v>
      </c>
      <c r="C7844" s="19">
        <v>55004</v>
      </c>
      <c r="D7844" s="19">
        <v>28836.50794</v>
      </c>
      <c r="E7844" s="23">
        <v>1.7898988570000001</v>
      </c>
      <c r="F7844" s="23">
        <v>1.1590442270000001</v>
      </c>
      <c r="G7844" s="17">
        <v>0.83183041199999996</v>
      </c>
      <c r="H7844" s="17">
        <v>0.16816958800000001</v>
      </c>
      <c r="I7844" s="17">
        <v>0.99584431799999995</v>
      </c>
      <c r="J7844" s="17">
        <v>4.1099999999999999E-3</v>
      </c>
      <c r="K7844" s="17">
        <v>4.7500000000000003E-5</v>
      </c>
    </row>
    <row r="7845" spans="1:11" x14ac:dyDescent="0.45">
      <c r="A7845" s="10" t="s">
        <v>65</v>
      </c>
      <c r="B7845" s="20">
        <v>0.9</v>
      </c>
      <c r="C7845" s="19">
        <v>55064</v>
      </c>
      <c r="D7845" s="19">
        <v>28944.209129999999</v>
      </c>
      <c r="E7845" s="23">
        <v>1.8005196880000001</v>
      </c>
      <c r="F7845" s="23">
        <v>1.1631496560000001</v>
      </c>
      <c r="G7845" s="17">
        <v>0.83188653199999996</v>
      </c>
      <c r="H7845" s="17">
        <v>0.16811346799999999</v>
      </c>
      <c r="I7845" s="17">
        <v>0.99585587099999995</v>
      </c>
      <c r="J7845" s="17">
        <v>4.1000000000000003E-3</v>
      </c>
      <c r="K7845" s="17">
        <v>4.74E-5</v>
      </c>
    </row>
    <row r="7846" spans="1:11" x14ac:dyDescent="0.45">
      <c r="A7846" s="10" t="s">
        <v>65</v>
      </c>
      <c r="B7846" s="20">
        <v>0.90100000000000002</v>
      </c>
      <c r="C7846" s="19">
        <v>55124</v>
      </c>
      <c r="D7846" s="19">
        <v>29052.56899</v>
      </c>
      <c r="E7846" s="23">
        <v>1.8115029810000001</v>
      </c>
      <c r="F7846" s="23">
        <v>1.1671132470000001</v>
      </c>
      <c r="G7846" s="17">
        <v>0.83194252999999996</v>
      </c>
      <c r="H7846" s="17">
        <v>0.16805746999999999</v>
      </c>
      <c r="I7846" s="17">
        <v>0.99586832800000002</v>
      </c>
      <c r="J7846" s="17">
        <v>4.0800000000000003E-3</v>
      </c>
      <c r="K7846" s="17">
        <v>4.7200000000000002E-5</v>
      </c>
    </row>
    <row r="7847" spans="1:11" x14ac:dyDescent="0.45">
      <c r="A7847" s="10" t="s">
        <v>65</v>
      </c>
      <c r="B7847" s="20">
        <v>0.90200000000000002</v>
      </c>
      <c r="C7847" s="19">
        <v>55187</v>
      </c>
      <c r="D7847" s="19">
        <v>29167.16042</v>
      </c>
      <c r="E7847" s="23">
        <v>1.8294515469999999</v>
      </c>
      <c r="F7847" s="23">
        <v>1.171113837</v>
      </c>
      <c r="G7847" s="17">
        <v>0.83211625899999997</v>
      </c>
      <c r="H7847" s="17">
        <v>0.167883741</v>
      </c>
      <c r="I7847" s="17">
        <v>0.99587858600000001</v>
      </c>
      <c r="J7847" s="17">
        <v>4.0699999999999998E-3</v>
      </c>
      <c r="K7847" s="17">
        <v>4.71E-5</v>
      </c>
    </row>
    <row r="7848" spans="1:11" x14ac:dyDescent="0.45">
      <c r="A7848" s="10" t="s">
        <v>65</v>
      </c>
      <c r="B7848" s="20">
        <v>0.90300000000000002</v>
      </c>
      <c r="C7848" s="19">
        <v>55238</v>
      </c>
      <c r="D7848" s="19">
        <v>29260.744849999999</v>
      </c>
      <c r="E7848" s="23">
        <v>1.8403879970000001</v>
      </c>
      <c r="F7848" s="23">
        <v>1.175270877</v>
      </c>
      <c r="G7848" s="17">
        <v>0.83225315899999996</v>
      </c>
      <c r="H7848" s="17">
        <v>0.16774684100000001</v>
      </c>
      <c r="I7848" s="17">
        <v>0.99588924400000001</v>
      </c>
      <c r="J7848" s="17">
        <v>4.0600000000000002E-3</v>
      </c>
      <c r="K7848" s="17">
        <v>4.6900000000000002E-5</v>
      </c>
    </row>
    <row r="7849" spans="1:11" x14ac:dyDescent="0.45">
      <c r="A7849" s="10" t="s">
        <v>65</v>
      </c>
      <c r="B7849" s="20">
        <v>0.90400000000000003</v>
      </c>
      <c r="C7849" s="19">
        <v>55309</v>
      </c>
      <c r="D7849" s="19">
        <v>29391.666249999998</v>
      </c>
      <c r="E7849" s="23">
        <v>1.8467403760000001</v>
      </c>
      <c r="F7849" s="23">
        <v>1.1788878309999999</v>
      </c>
      <c r="G7849" s="17">
        <v>0.83219729200000003</v>
      </c>
      <c r="H7849" s="17">
        <v>0.16780270799999999</v>
      </c>
      <c r="I7849" s="17">
        <v>0.99590845900000002</v>
      </c>
      <c r="J7849" s="17">
        <v>4.0400000000000002E-3</v>
      </c>
      <c r="K7849" s="17">
        <v>4.6699999999999997E-5</v>
      </c>
    </row>
    <row r="7850" spans="1:11" x14ac:dyDescent="0.45">
      <c r="A7850" s="10" t="s">
        <v>65</v>
      </c>
      <c r="B7850" s="20">
        <v>0.90500000000000003</v>
      </c>
      <c r="C7850" s="19">
        <v>55369</v>
      </c>
      <c r="D7850" s="19">
        <v>29502.642309999999</v>
      </c>
      <c r="E7850" s="23">
        <v>1.851639635</v>
      </c>
      <c r="F7850" s="23">
        <v>1.1835676550000001</v>
      </c>
      <c r="G7850" s="17">
        <v>0.83232494700000004</v>
      </c>
      <c r="H7850" s="17">
        <v>0.16767505299999999</v>
      </c>
      <c r="I7850" s="17">
        <v>0.99592205899999997</v>
      </c>
      <c r="J7850" s="17">
        <v>4.0299999999999997E-3</v>
      </c>
      <c r="K7850" s="17">
        <v>4.6499999999999999E-5</v>
      </c>
    </row>
    <row r="7851" spans="1:11" x14ac:dyDescent="0.45">
      <c r="A7851" s="10" t="s">
        <v>65</v>
      </c>
      <c r="B7851" s="20">
        <v>0.90600000000000003</v>
      </c>
      <c r="C7851" s="19">
        <v>55431</v>
      </c>
      <c r="D7851" s="19">
        <v>29617.866190000001</v>
      </c>
      <c r="E7851" s="23">
        <v>1.8670700840000001</v>
      </c>
      <c r="F7851" s="23">
        <v>1.1875665339999999</v>
      </c>
      <c r="G7851" s="17">
        <v>0.83238621000000002</v>
      </c>
      <c r="H7851" s="17">
        <v>0.16761379000000001</v>
      </c>
      <c r="I7851" s="17">
        <v>0.99593644299999995</v>
      </c>
      <c r="J7851" s="17">
        <v>4.0200000000000001E-3</v>
      </c>
      <c r="K7851" s="17">
        <v>4.6400000000000003E-5</v>
      </c>
    </row>
    <row r="7852" spans="1:11" x14ac:dyDescent="0.45">
      <c r="A7852" s="10" t="s">
        <v>65</v>
      </c>
      <c r="B7852" s="20">
        <v>0.90700000000000003</v>
      </c>
      <c r="C7852" s="19">
        <v>55491</v>
      </c>
      <c r="D7852" s="19">
        <v>29730.335749999998</v>
      </c>
      <c r="E7852" s="23">
        <v>1.8831081750000001</v>
      </c>
      <c r="F7852" s="23">
        <v>1.1919894609999999</v>
      </c>
      <c r="G7852" s="17">
        <v>0.83254942200000004</v>
      </c>
      <c r="H7852" s="17">
        <v>0.16745057799999999</v>
      </c>
      <c r="I7852" s="17">
        <v>0.99594737899999997</v>
      </c>
      <c r="J7852" s="17">
        <v>4.0099999999999997E-3</v>
      </c>
      <c r="K7852" s="17">
        <v>4.6300000000000001E-5</v>
      </c>
    </row>
    <row r="7853" spans="1:11" x14ac:dyDescent="0.45">
      <c r="A7853" s="10" t="s">
        <v>65</v>
      </c>
      <c r="B7853" s="20">
        <v>0.90800000000000003</v>
      </c>
      <c r="C7853" s="19">
        <v>55554</v>
      </c>
      <c r="D7853" s="19">
        <v>29849.23112</v>
      </c>
      <c r="E7853" s="23">
        <v>1.892890787</v>
      </c>
      <c r="F7853" s="23">
        <v>1.1961510799999999</v>
      </c>
      <c r="G7853" s="17">
        <v>0.83257731199999996</v>
      </c>
      <c r="H7853" s="17">
        <v>0.16742268799999999</v>
      </c>
      <c r="I7853" s="17">
        <v>0.99596266099999997</v>
      </c>
      <c r="J7853" s="17">
        <v>3.9899999999999996E-3</v>
      </c>
      <c r="K7853" s="17">
        <v>4.6100000000000002E-5</v>
      </c>
    </row>
    <row r="7854" spans="1:11" x14ac:dyDescent="0.45">
      <c r="A7854" s="10" t="s">
        <v>65</v>
      </c>
      <c r="B7854" s="20">
        <v>0.90900000000000003</v>
      </c>
      <c r="C7854" s="19">
        <v>55612</v>
      </c>
      <c r="D7854" s="19">
        <v>29959.55978</v>
      </c>
      <c r="E7854" s="23">
        <v>1.9126929070000001</v>
      </c>
      <c r="F7854" s="23">
        <v>1.2005574590000001</v>
      </c>
      <c r="G7854" s="17">
        <v>0.83262605199999995</v>
      </c>
      <c r="H7854" s="17">
        <v>0.16737394799999999</v>
      </c>
      <c r="I7854" s="17">
        <v>0.99597413300000004</v>
      </c>
      <c r="J7854" s="17">
        <v>3.98E-3</v>
      </c>
      <c r="K7854" s="17">
        <v>4.5899999999999998E-5</v>
      </c>
    </row>
    <row r="7855" spans="1:11" x14ac:dyDescent="0.45">
      <c r="A7855" s="10" t="s">
        <v>65</v>
      </c>
      <c r="B7855" s="20">
        <v>0.91</v>
      </c>
      <c r="C7855" s="19">
        <v>55670</v>
      </c>
      <c r="D7855" s="19">
        <v>30070.880270000001</v>
      </c>
      <c r="E7855" s="23">
        <v>1.9236449010000001</v>
      </c>
      <c r="F7855" s="23">
        <v>1.204790568</v>
      </c>
      <c r="G7855" s="17">
        <v>0.832782468</v>
      </c>
      <c r="H7855" s="17">
        <v>0.167217532</v>
      </c>
      <c r="I7855" s="17">
        <v>0.99598423400000002</v>
      </c>
      <c r="J7855" s="17">
        <v>3.9699999999999996E-3</v>
      </c>
      <c r="K7855" s="17">
        <v>4.5800000000000002E-5</v>
      </c>
    </row>
    <row r="7856" spans="1:11" x14ac:dyDescent="0.45">
      <c r="A7856" s="10" t="s">
        <v>65</v>
      </c>
      <c r="B7856" s="20">
        <v>0.91100000000000003</v>
      </c>
      <c r="C7856" s="19">
        <v>55735</v>
      </c>
      <c r="D7856" s="19">
        <v>30196.296910000001</v>
      </c>
      <c r="E7856" s="23">
        <v>1.9330098309999999</v>
      </c>
      <c r="F7856" s="23">
        <v>1.20902855</v>
      </c>
      <c r="G7856" s="17">
        <v>0.83288777199999997</v>
      </c>
      <c r="H7856" s="17">
        <v>0.167112228</v>
      </c>
      <c r="I7856" s="17">
        <v>0.99599649999999995</v>
      </c>
      <c r="J7856" s="17">
        <v>3.96E-3</v>
      </c>
      <c r="K7856" s="17">
        <v>4.57E-5</v>
      </c>
    </row>
    <row r="7857" spans="1:11" x14ac:dyDescent="0.45">
      <c r="A7857" s="10" t="s">
        <v>65</v>
      </c>
      <c r="B7857" s="20">
        <v>0.91200000000000003</v>
      </c>
      <c r="C7857" s="19">
        <v>55791</v>
      </c>
      <c r="D7857" s="19">
        <v>30304.84418</v>
      </c>
      <c r="E7857" s="23">
        <v>1.94348839</v>
      </c>
      <c r="F7857" s="23">
        <v>1.213711124</v>
      </c>
      <c r="G7857" s="17">
        <v>0.83280457399999996</v>
      </c>
      <c r="H7857" s="17">
        <v>0.16719542600000001</v>
      </c>
      <c r="I7857" s="17">
        <v>0.99600785000000003</v>
      </c>
      <c r="J7857" s="17">
        <v>3.9500000000000004E-3</v>
      </c>
      <c r="K7857" s="17">
        <v>4.5500000000000001E-5</v>
      </c>
    </row>
    <row r="7858" spans="1:11" x14ac:dyDescent="0.45">
      <c r="A7858" s="10" t="s">
        <v>65</v>
      </c>
      <c r="B7858" s="20">
        <v>0.91300000000000003</v>
      </c>
      <c r="C7858" s="19">
        <v>55858</v>
      </c>
      <c r="D7858" s="19">
        <v>30435.374319999999</v>
      </c>
      <c r="E7858" s="23">
        <v>1.954497419</v>
      </c>
      <c r="F7858" s="23">
        <v>1.2178391500000001</v>
      </c>
      <c r="G7858" s="17">
        <v>0.83298721799999997</v>
      </c>
      <c r="H7858" s="17">
        <v>0.167012782</v>
      </c>
      <c r="I7858" s="17">
        <v>0.996026521</v>
      </c>
      <c r="J7858" s="17">
        <v>3.9300000000000003E-3</v>
      </c>
      <c r="K7858" s="17">
        <v>4.5300000000000003E-5</v>
      </c>
    </row>
    <row r="7859" spans="1:11" x14ac:dyDescent="0.45">
      <c r="A7859" s="10" t="s">
        <v>65</v>
      </c>
      <c r="B7859" s="20">
        <v>0.91400000000000003</v>
      </c>
      <c r="C7859" s="19">
        <v>55919</v>
      </c>
      <c r="D7859" s="19">
        <v>30555.115689999999</v>
      </c>
      <c r="E7859" s="23">
        <v>1.972029799</v>
      </c>
      <c r="F7859" s="23">
        <v>1.2227704429999999</v>
      </c>
      <c r="G7859" s="17">
        <v>0.83311575699999996</v>
      </c>
      <c r="H7859" s="17">
        <v>0.16688424299999999</v>
      </c>
      <c r="I7859" s="17">
        <v>0.99596458200000004</v>
      </c>
      <c r="J7859" s="17">
        <v>3.9899999999999996E-3</v>
      </c>
      <c r="K7859" s="17">
        <v>4.5099999999999998E-5</v>
      </c>
    </row>
    <row r="7860" spans="1:11" x14ac:dyDescent="0.45">
      <c r="A7860" s="10" t="s">
        <v>65</v>
      </c>
      <c r="B7860" s="20">
        <v>0.91500000000000004</v>
      </c>
      <c r="C7860" s="19">
        <v>55961</v>
      </c>
      <c r="D7860" s="19">
        <v>30638.20652</v>
      </c>
      <c r="E7860" s="23">
        <v>1.983455127</v>
      </c>
      <c r="F7860" s="23">
        <v>1.227266075</v>
      </c>
      <c r="G7860" s="17">
        <v>0.83320526800000005</v>
      </c>
      <c r="H7860" s="17">
        <v>0.166794732</v>
      </c>
      <c r="I7860" s="17">
        <v>0.99597224299999998</v>
      </c>
      <c r="J7860" s="17">
        <v>3.98E-3</v>
      </c>
      <c r="K7860" s="17">
        <v>4.5099999999999998E-5</v>
      </c>
    </row>
    <row r="7861" spans="1:11" x14ac:dyDescent="0.45">
      <c r="A7861" s="10" t="s">
        <v>65</v>
      </c>
      <c r="B7861" s="20">
        <v>0.91600000000000004</v>
      </c>
      <c r="C7861" s="19">
        <v>56043</v>
      </c>
      <c r="D7861" s="19">
        <v>30801.36664</v>
      </c>
      <c r="E7861" s="23">
        <v>2.001825615</v>
      </c>
      <c r="F7861" s="23">
        <v>1.230856264</v>
      </c>
      <c r="G7861" s="17">
        <v>0.83332441199999996</v>
      </c>
      <c r="H7861" s="17">
        <v>0.16667558800000001</v>
      </c>
      <c r="I7861" s="17">
        <v>0.99598796199999995</v>
      </c>
      <c r="J7861" s="17">
        <v>3.9699999999999996E-3</v>
      </c>
      <c r="K7861" s="17">
        <v>4.49E-5</v>
      </c>
    </row>
    <row r="7862" spans="1:11" x14ac:dyDescent="0.45">
      <c r="A7862" s="10" t="s">
        <v>65</v>
      </c>
      <c r="B7862" s="20">
        <v>0.91700000000000004</v>
      </c>
      <c r="C7862" s="19">
        <v>56093</v>
      </c>
      <c r="D7862" s="19">
        <v>30901.886760000001</v>
      </c>
      <c r="E7862" s="23">
        <v>2.019132495</v>
      </c>
      <c r="F7862" s="23">
        <v>1.2361641350000001</v>
      </c>
      <c r="G7862" s="17">
        <v>0.83334819000000004</v>
      </c>
      <c r="H7862" s="17">
        <v>0.16665181000000001</v>
      </c>
      <c r="I7862" s="17">
        <v>0.99599917999999998</v>
      </c>
      <c r="J7862" s="17">
        <v>3.96E-3</v>
      </c>
      <c r="K7862" s="17">
        <v>4.4799999999999998E-5</v>
      </c>
    </row>
    <row r="7863" spans="1:11" x14ac:dyDescent="0.45">
      <c r="A7863" s="10" t="s">
        <v>65</v>
      </c>
      <c r="B7863" s="20">
        <v>0.91800000000000004</v>
      </c>
      <c r="C7863" s="19">
        <v>56161</v>
      </c>
      <c r="D7863" s="19">
        <v>31039.57978</v>
      </c>
      <c r="E7863" s="23">
        <v>2.0361079599999998</v>
      </c>
      <c r="F7863" s="23">
        <v>1.2389139520000001</v>
      </c>
      <c r="G7863" s="17">
        <v>0.83340752500000004</v>
      </c>
      <c r="H7863" s="17">
        <v>0.16659247499999999</v>
      </c>
      <c r="I7863" s="17">
        <v>0.99601379300000004</v>
      </c>
      <c r="J7863" s="17">
        <v>3.9399999999999999E-3</v>
      </c>
      <c r="K7863" s="17">
        <v>4.46E-5</v>
      </c>
    </row>
    <row r="7864" spans="1:11" x14ac:dyDescent="0.45">
      <c r="A7864" s="10" t="s">
        <v>65</v>
      </c>
      <c r="B7864" s="20">
        <v>0.91900000000000004</v>
      </c>
      <c r="C7864" s="19">
        <v>56226</v>
      </c>
      <c r="D7864" s="19">
        <v>31172.274720000001</v>
      </c>
      <c r="E7864" s="23">
        <v>2.0497361970000001</v>
      </c>
      <c r="F7864" s="23">
        <v>1.245854595</v>
      </c>
      <c r="G7864" s="17">
        <v>0.833600114</v>
      </c>
      <c r="H7864" s="17">
        <v>0.166399886</v>
      </c>
      <c r="I7864" s="17">
        <v>0.99602621300000005</v>
      </c>
      <c r="J7864" s="17">
        <v>3.9300000000000003E-3</v>
      </c>
      <c r="K7864" s="17">
        <v>4.4400000000000002E-5</v>
      </c>
    </row>
    <row r="7865" spans="1:11" x14ac:dyDescent="0.45">
      <c r="A7865" s="10" t="s">
        <v>65</v>
      </c>
      <c r="B7865" s="20">
        <v>0.92</v>
      </c>
      <c r="C7865" s="19">
        <v>56287</v>
      </c>
      <c r="D7865" s="19">
        <v>31297.81594</v>
      </c>
      <c r="E7865" s="23">
        <v>2.0632622089999999</v>
      </c>
      <c r="F7865" s="23">
        <v>1.250969816</v>
      </c>
      <c r="G7865" s="17">
        <v>0.83369161599999997</v>
      </c>
      <c r="H7865" s="17">
        <v>0.166308384</v>
      </c>
      <c r="I7865" s="17">
        <v>0.99604010499999995</v>
      </c>
      <c r="J7865" s="17">
        <v>3.9199999999999999E-3</v>
      </c>
      <c r="K7865" s="17">
        <v>4.4299999999999999E-5</v>
      </c>
    </row>
    <row r="7866" spans="1:11" x14ac:dyDescent="0.45">
      <c r="A7866" s="10" t="s">
        <v>65</v>
      </c>
      <c r="B7866" s="20">
        <v>0.92100000000000004</v>
      </c>
      <c r="C7866" s="19">
        <v>56344</v>
      </c>
      <c r="D7866" s="19">
        <v>31415.882570000002</v>
      </c>
      <c r="E7866" s="23">
        <v>2.0776426419999998</v>
      </c>
      <c r="F7866" s="23">
        <v>1.2558250369999999</v>
      </c>
      <c r="G7866" s="17">
        <v>0.83375337199999999</v>
      </c>
      <c r="H7866" s="17">
        <v>0.16624662800000001</v>
      </c>
      <c r="I7866" s="17">
        <v>0.99605293100000003</v>
      </c>
      <c r="J7866" s="17">
        <v>3.8999999999999998E-3</v>
      </c>
      <c r="K7866" s="17">
        <v>4.4199999999999997E-5</v>
      </c>
    </row>
    <row r="7867" spans="1:11" x14ac:dyDescent="0.45">
      <c r="A7867" s="10" t="s">
        <v>65</v>
      </c>
      <c r="B7867" s="20">
        <v>0.92200000000000004</v>
      </c>
      <c r="C7867" s="19">
        <v>56410</v>
      </c>
      <c r="D7867" s="19">
        <v>31553.57315</v>
      </c>
      <c r="E7867" s="23">
        <v>2.0931510069999999</v>
      </c>
      <c r="F7867" s="23">
        <v>1.2605507140000001</v>
      </c>
      <c r="G7867" s="17">
        <v>0.83387697199999999</v>
      </c>
      <c r="H7867" s="17">
        <v>0.16612302800000001</v>
      </c>
      <c r="I7867" s="17">
        <v>0.99606457699999995</v>
      </c>
      <c r="J7867" s="17">
        <v>3.8899999999999998E-3</v>
      </c>
      <c r="K7867" s="17">
        <v>4.3999999999999999E-5</v>
      </c>
    </row>
    <row r="7868" spans="1:11" x14ac:dyDescent="0.45">
      <c r="A7868" s="10" t="s">
        <v>65</v>
      </c>
      <c r="B7868" s="20">
        <v>0.92300000000000004</v>
      </c>
      <c r="C7868" s="19">
        <v>56471</v>
      </c>
      <c r="D7868" s="19">
        <v>31681.48776</v>
      </c>
      <c r="E7868" s="23">
        <v>2.1044240190000001</v>
      </c>
      <c r="F7868" s="23">
        <v>1.2657562600000001</v>
      </c>
      <c r="G7868" s="17">
        <v>0.83391475299999995</v>
      </c>
      <c r="H7868" s="17">
        <v>0.16608524699999999</v>
      </c>
      <c r="I7868" s="17">
        <v>0.996070393</v>
      </c>
      <c r="J7868" s="17">
        <v>3.8899999999999998E-3</v>
      </c>
      <c r="K7868" s="17">
        <v>4.3900000000000003E-5</v>
      </c>
    </row>
    <row r="7869" spans="1:11" x14ac:dyDescent="0.45">
      <c r="A7869" s="10" t="s">
        <v>65</v>
      </c>
      <c r="B7869" s="20">
        <v>0.92400000000000004</v>
      </c>
      <c r="C7869" s="19">
        <v>56518</v>
      </c>
      <c r="D7869" s="19">
        <v>31780.687000000002</v>
      </c>
      <c r="E7869" s="23">
        <v>2.1181537989999999</v>
      </c>
      <c r="F7869" s="23">
        <v>1.270823228</v>
      </c>
      <c r="G7869" s="17">
        <v>0.83398209400000001</v>
      </c>
      <c r="H7869" s="17">
        <v>0.16601790599999999</v>
      </c>
      <c r="I7869" s="17">
        <v>0.99606823099999997</v>
      </c>
      <c r="J7869" s="17">
        <v>3.8899999999999998E-3</v>
      </c>
      <c r="K7869" s="17">
        <v>4.3800000000000001E-5</v>
      </c>
    </row>
    <row r="7870" spans="1:11" x14ac:dyDescent="0.45">
      <c r="A7870" s="10" t="s">
        <v>65</v>
      </c>
      <c r="B7870" s="20">
        <v>0.92500000000000004</v>
      </c>
      <c r="C7870" s="19">
        <v>56593</v>
      </c>
      <c r="D7870" s="19">
        <v>31940.035899999999</v>
      </c>
      <c r="E7870" s="23">
        <v>2.1333662339999999</v>
      </c>
      <c r="F7870" s="23">
        <v>1.2750124329999999</v>
      </c>
      <c r="G7870" s="17">
        <v>0.83414909999999998</v>
      </c>
      <c r="H7870" s="17">
        <v>0.1658509</v>
      </c>
      <c r="I7870" s="17">
        <v>0.99608679700000002</v>
      </c>
      <c r="J7870" s="17">
        <v>3.8700000000000002E-3</v>
      </c>
      <c r="K7870" s="17">
        <v>4.3600000000000003E-5</v>
      </c>
    </row>
    <row r="7871" spans="1:11" x14ac:dyDescent="0.45">
      <c r="A7871" s="10" t="s">
        <v>65</v>
      </c>
      <c r="B7871" s="20">
        <v>0.92600000000000005</v>
      </c>
      <c r="C7871" s="19">
        <v>56654</v>
      </c>
      <c r="D7871" s="19">
        <v>32070.573489999999</v>
      </c>
      <c r="E7871" s="23">
        <v>2.144475457</v>
      </c>
      <c r="F7871" s="23">
        <v>1.280854503</v>
      </c>
      <c r="G7871" s="17">
        <v>0.83423941800000001</v>
      </c>
      <c r="H7871" s="17">
        <v>0.16576058199999999</v>
      </c>
      <c r="I7871" s="17">
        <v>0.99610109700000005</v>
      </c>
      <c r="J7871" s="17">
        <v>3.8600000000000001E-3</v>
      </c>
      <c r="K7871" s="17">
        <v>4.3399999999999998E-5</v>
      </c>
    </row>
    <row r="7872" spans="1:11" x14ac:dyDescent="0.45">
      <c r="A7872" s="10" t="s">
        <v>65</v>
      </c>
      <c r="B7872" s="20">
        <v>0.92700000000000005</v>
      </c>
      <c r="C7872" s="19">
        <v>56715</v>
      </c>
      <c r="D7872" s="19">
        <v>32201.660929999998</v>
      </c>
      <c r="E7872" s="23">
        <v>2.1559008510000002</v>
      </c>
      <c r="F7872" s="23">
        <v>1.28609511</v>
      </c>
      <c r="G7872" s="17">
        <v>0.83415322199999997</v>
      </c>
      <c r="H7872" s="17">
        <v>0.165846778</v>
      </c>
      <c r="I7872" s="17">
        <v>0.99611372600000003</v>
      </c>
      <c r="J7872" s="17">
        <v>3.8400000000000001E-3</v>
      </c>
      <c r="K7872" s="17">
        <v>4.3300000000000002E-5</v>
      </c>
    </row>
    <row r="7873" spans="1:11" x14ac:dyDescent="0.45">
      <c r="A7873" s="10" t="s">
        <v>65</v>
      </c>
      <c r="B7873" s="20">
        <v>0.92800000000000005</v>
      </c>
      <c r="C7873" s="19">
        <v>56773</v>
      </c>
      <c r="D7873" s="19">
        <v>32327.239010000001</v>
      </c>
      <c r="E7873" s="23">
        <v>2.1736583299999999</v>
      </c>
      <c r="F7873" s="23">
        <v>1.2911972549999999</v>
      </c>
      <c r="G7873" s="17">
        <v>0.83428742499999997</v>
      </c>
      <c r="H7873" s="17">
        <v>0.165712575</v>
      </c>
      <c r="I7873" s="17">
        <v>0.99612526000000001</v>
      </c>
      <c r="J7873" s="17">
        <v>3.8300000000000001E-3</v>
      </c>
      <c r="K7873" s="17">
        <v>4.3099999999999997E-5</v>
      </c>
    </row>
    <row r="7874" spans="1:11" x14ac:dyDescent="0.45">
      <c r="A7874" s="10" t="s">
        <v>65</v>
      </c>
      <c r="B7874" s="20">
        <v>0.92900000000000005</v>
      </c>
      <c r="C7874" s="19">
        <v>56835</v>
      </c>
      <c r="D7874" s="19">
        <v>32462.45896</v>
      </c>
      <c r="E7874" s="23">
        <v>2.1857338390000001</v>
      </c>
      <c r="F7874" s="23">
        <v>1.296293073</v>
      </c>
      <c r="G7874" s="17">
        <v>0.83441541299999999</v>
      </c>
      <c r="H7874" s="17">
        <v>0.16558458700000001</v>
      </c>
      <c r="I7874" s="17">
        <v>0.99613881199999998</v>
      </c>
      <c r="J7874" s="17">
        <v>3.82E-3</v>
      </c>
      <c r="K7874" s="17">
        <v>4.3000000000000002E-5</v>
      </c>
    </row>
    <row r="7875" spans="1:11" x14ac:dyDescent="0.45">
      <c r="A7875" s="10" t="s">
        <v>65</v>
      </c>
      <c r="B7875" s="20">
        <v>0.93</v>
      </c>
      <c r="C7875" s="19">
        <v>56894</v>
      </c>
      <c r="D7875" s="19">
        <v>32591.914079999999</v>
      </c>
      <c r="E7875" s="23">
        <v>2.2044911659999999</v>
      </c>
      <c r="F7875" s="23">
        <v>1.301493606</v>
      </c>
      <c r="G7875" s="17">
        <v>0.83455197400000003</v>
      </c>
      <c r="H7875" s="17">
        <v>0.165448026</v>
      </c>
      <c r="I7875" s="17">
        <v>0.996152225</v>
      </c>
      <c r="J7875" s="17">
        <v>3.8E-3</v>
      </c>
      <c r="K7875" s="17">
        <v>4.2799999999999997E-5</v>
      </c>
    </row>
    <row r="7876" spans="1:11" x14ac:dyDescent="0.45">
      <c r="A7876" s="10" t="s">
        <v>65</v>
      </c>
      <c r="B7876" s="20">
        <v>0.93100000000000005</v>
      </c>
      <c r="C7876" s="19">
        <v>56960</v>
      </c>
      <c r="D7876" s="19">
        <v>32737.97971</v>
      </c>
      <c r="E7876" s="23">
        <v>2.2204110109999999</v>
      </c>
      <c r="F7876" s="23">
        <v>1.306805108</v>
      </c>
      <c r="G7876" s="17">
        <v>0.83458567400000006</v>
      </c>
      <c r="H7876" s="17">
        <v>0.165414326</v>
      </c>
      <c r="I7876" s="17">
        <v>0.99616764499999999</v>
      </c>
      <c r="J7876" s="17">
        <v>3.79E-3</v>
      </c>
      <c r="K7876" s="17">
        <v>4.2700000000000001E-5</v>
      </c>
    </row>
    <row r="7877" spans="1:11" x14ac:dyDescent="0.45">
      <c r="A7877" s="10" t="s">
        <v>65</v>
      </c>
      <c r="B7877" s="20">
        <v>0.93200000000000005</v>
      </c>
      <c r="C7877" s="19">
        <v>57021</v>
      </c>
      <c r="D7877" s="19">
        <v>32874.065020000002</v>
      </c>
      <c r="E7877" s="23">
        <v>2.2391221020000001</v>
      </c>
      <c r="F7877" s="23">
        <v>1.3124602869999999</v>
      </c>
      <c r="G7877" s="17">
        <v>0.83471001899999997</v>
      </c>
      <c r="H7877" s="17">
        <v>0.165289981</v>
      </c>
      <c r="I7877" s="17">
        <v>0.99617591100000003</v>
      </c>
      <c r="J7877" s="17">
        <v>3.7799999999999999E-3</v>
      </c>
      <c r="K7877" s="17">
        <v>4.2599999999999999E-5</v>
      </c>
    </row>
    <row r="7878" spans="1:11" x14ac:dyDescent="0.45">
      <c r="A7878" s="10" t="s">
        <v>65</v>
      </c>
      <c r="B7878" s="20">
        <v>0.93300000000000005</v>
      </c>
      <c r="C7878" s="19">
        <v>57081</v>
      </c>
      <c r="D7878" s="19">
        <v>33008.92368</v>
      </c>
      <c r="E7878" s="23">
        <v>2.2551171060000001</v>
      </c>
      <c r="F7878" s="23">
        <v>1.3178224409999999</v>
      </c>
      <c r="G7878" s="17">
        <v>0.83477864800000001</v>
      </c>
      <c r="H7878" s="17">
        <v>0.16522135199999999</v>
      </c>
      <c r="I7878" s="17">
        <v>0.99618673800000002</v>
      </c>
      <c r="J7878" s="17">
        <v>3.7699999999999999E-3</v>
      </c>
      <c r="K7878" s="17">
        <v>4.2400000000000001E-5</v>
      </c>
    </row>
    <row r="7879" spans="1:11" x14ac:dyDescent="0.45">
      <c r="A7879" s="10" t="s">
        <v>65</v>
      </c>
      <c r="B7879" s="20">
        <v>0.93400000000000005</v>
      </c>
      <c r="C7879" s="19">
        <v>57112</v>
      </c>
      <c r="D7879" s="19">
        <v>33079.017549999997</v>
      </c>
      <c r="E7879" s="23">
        <v>2.2663671089999999</v>
      </c>
      <c r="F7879" s="23">
        <v>1.323237389</v>
      </c>
      <c r="G7879" s="17">
        <v>0.83483331000000005</v>
      </c>
      <c r="H7879" s="17">
        <v>0.16516669</v>
      </c>
      <c r="I7879" s="17">
        <v>0.99619358499999999</v>
      </c>
      <c r="J7879" s="17">
        <v>3.7599999999999999E-3</v>
      </c>
      <c r="K7879" s="17">
        <v>4.2400000000000001E-5</v>
      </c>
    </row>
    <row r="7880" spans="1:11" x14ac:dyDescent="0.45">
      <c r="A7880" s="10" t="s">
        <v>65</v>
      </c>
      <c r="B7880" s="20">
        <v>0.93500000000000005</v>
      </c>
      <c r="C7880" s="19">
        <v>57204</v>
      </c>
      <c r="D7880" s="19">
        <v>33287.785329999999</v>
      </c>
      <c r="E7880" s="23">
        <v>2.272905846</v>
      </c>
      <c r="F7880" s="23">
        <v>1.326826866</v>
      </c>
      <c r="G7880" s="17">
        <v>0.83504650000000002</v>
      </c>
      <c r="H7880" s="17">
        <v>0.1649535</v>
      </c>
      <c r="I7880" s="17">
        <v>0.99621358000000004</v>
      </c>
      <c r="J7880" s="17">
        <v>3.7399999999999998E-3</v>
      </c>
      <c r="K7880" s="17">
        <v>4.21E-5</v>
      </c>
    </row>
    <row r="7881" spans="1:11" x14ac:dyDescent="0.45">
      <c r="A7881" s="10" t="s">
        <v>65</v>
      </c>
      <c r="B7881" s="20">
        <v>0.93600000000000005</v>
      </c>
      <c r="C7881" s="19">
        <v>57260</v>
      </c>
      <c r="D7881" s="19">
        <v>33415.379650000003</v>
      </c>
      <c r="E7881" s="23">
        <v>2.2847169389999999</v>
      </c>
      <c r="F7881" s="23">
        <v>1.334372004</v>
      </c>
      <c r="G7881" s="17">
        <v>0.83503318199999998</v>
      </c>
      <c r="H7881" s="17">
        <v>0.16496681799999999</v>
      </c>
      <c r="I7881" s="17">
        <v>0.99622315400000006</v>
      </c>
      <c r="J7881" s="17">
        <v>3.7299999999999998E-3</v>
      </c>
      <c r="K7881" s="17">
        <v>4.1999999999999998E-5</v>
      </c>
    </row>
    <row r="7882" spans="1:11" x14ac:dyDescent="0.45">
      <c r="A7882" s="10" t="s">
        <v>65</v>
      </c>
      <c r="B7882" s="20">
        <v>0.93700000000000006</v>
      </c>
      <c r="C7882" s="19">
        <v>57326</v>
      </c>
      <c r="D7882" s="19">
        <v>33566.65827</v>
      </c>
      <c r="E7882" s="23">
        <v>2.2997235900000002</v>
      </c>
      <c r="F7882" s="23">
        <v>1.3396669080000001</v>
      </c>
      <c r="G7882" s="17">
        <v>0.83499633699999998</v>
      </c>
      <c r="H7882" s="17">
        <v>0.16500366299999999</v>
      </c>
      <c r="I7882" s="17">
        <v>0.99623934300000005</v>
      </c>
      <c r="J7882" s="17">
        <v>3.7200000000000002E-3</v>
      </c>
      <c r="K7882" s="17">
        <v>4.18E-5</v>
      </c>
    </row>
    <row r="7883" spans="1:11" x14ac:dyDescent="0.45">
      <c r="A7883" s="10" t="s">
        <v>65</v>
      </c>
      <c r="B7883" s="20">
        <v>0.93799999999999994</v>
      </c>
      <c r="C7883" s="19">
        <v>57383</v>
      </c>
      <c r="D7883" s="19">
        <v>33698.074840000001</v>
      </c>
      <c r="E7883" s="23">
        <v>2.308607565</v>
      </c>
      <c r="F7883" s="23">
        <v>1.3455959260000001</v>
      </c>
      <c r="G7883" s="17">
        <v>0.83500339800000001</v>
      </c>
      <c r="H7883" s="17">
        <v>0.16499660199999999</v>
      </c>
      <c r="I7883" s="17">
        <v>0.99625229599999998</v>
      </c>
      <c r="J7883" s="17">
        <v>3.7100000000000002E-3</v>
      </c>
      <c r="K7883" s="17">
        <v>4.1699999999999997E-5</v>
      </c>
    </row>
    <row r="7884" spans="1:11" x14ac:dyDescent="0.45">
      <c r="A7884" s="10" t="s">
        <v>65</v>
      </c>
      <c r="B7884" s="20">
        <v>0.93899999999999995</v>
      </c>
      <c r="C7884" s="19">
        <v>57449</v>
      </c>
      <c r="D7884" s="19">
        <v>33850.936860000002</v>
      </c>
      <c r="E7884" s="23">
        <v>2.3234574189999999</v>
      </c>
      <c r="F7884" s="23">
        <v>1.350862682</v>
      </c>
      <c r="G7884" s="17">
        <v>0.83517554699999996</v>
      </c>
      <c r="H7884" s="17">
        <v>0.16482445300000001</v>
      </c>
      <c r="I7884" s="17">
        <v>0.99627018000000001</v>
      </c>
      <c r="J7884" s="17">
        <v>3.6900000000000001E-3</v>
      </c>
      <c r="K7884" s="17">
        <v>4.1499999999999999E-5</v>
      </c>
    </row>
    <row r="7885" spans="1:11" x14ac:dyDescent="0.45">
      <c r="A7885" s="10" t="s">
        <v>65</v>
      </c>
      <c r="B7885" s="20">
        <v>0.94</v>
      </c>
      <c r="C7885" s="19">
        <v>57509</v>
      </c>
      <c r="D7885" s="19">
        <v>33991.245669999997</v>
      </c>
      <c r="E7885" s="23">
        <v>2.3488028170000002</v>
      </c>
      <c r="F7885" s="23">
        <v>1.35668798</v>
      </c>
      <c r="G7885" s="17">
        <v>0.83531273399999995</v>
      </c>
      <c r="H7885" s="17">
        <v>0.164687266</v>
      </c>
      <c r="I7885" s="17">
        <v>0.99628260000000002</v>
      </c>
      <c r="J7885" s="17">
        <v>3.6800000000000001E-3</v>
      </c>
      <c r="K7885" s="17">
        <v>4.1399999999999997E-5</v>
      </c>
    </row>
    <row r="7886" spans="1:11" x14ac:dyDescent="0.45">
      <c r="A7886" s="10" t="s">
        <v>65</v>
      </c>
      <c r="B7886" s="20">
        <v>0.94099999999999995</v>
      </c>
      <c r="C7886" s="19">
        <v>57560</v>
      </c>
      <c r="D7886" s="19">
        <v>34111.42972</v>
      </c>
      <c r="E7886" s="23">
        <v>2.3730265180000001</v>
      </c>
      <c r="F7886" s="23">
        <v>1.3625981469999999</v>
      </c>
      <c r="G7886" s="17">
        <v>0.83538915899999999</v>
      </c>
      <c r="H7886" s="17">
        <v>0.16461084100000001</v>
      </c>
      <c r="I7886" s="17">
        <v>0.99629439799999997</v>
      </c>
      <c r="J7886" s="17">
        <v>3.6600000000000001E-3</v>
      </c>
      <c r="K7886" s="17">
        <v>4.1199999999999999E-5</v>
      </c>
    </row>
    <row r="7887" spans="1:11" x14ac:dyDescent="0.45">
      <c r="A7887" s="10" t="s">
        <v>65</v>
      </c>
      <c r="B7887" s="20">
        <v>0.94199999999999995</v>
      </c>
      <c r="C7887" s="19">
        <v>57632</v>
      </c>
      <c r="D7887" s="19">
        <v>34282.919309999997</v>
      </c>
      <c r="E7887" s="23">
        <v>2.3961941439999999</v>
      </c>
      <c r="F7887" s="23">
        <v>1.367639134</v>
      </c>
      <c r="G7887" s="17">
        <v>0.83549070000000003</v>
      </c>
      <c r="H7887" s="17">
        <v>0.1645093</v>
      </c>
      <c r="I7887" s="17">
        <v>0.99631035400000001</v>
      </c>
      <c r="J7887" s="17">
        <v>3.65E-3</v>
      </c>
      <c r="K7887" s="17">
        <v>4.1100000000000003E-5</v>
      </c>
    </row>
    <row r="7888" spans="1:11" x14ac:dyDescent="0.45">
      <c r="A7888" s="10" t="s">
        <v>65</v>
      </c>
      <c r="B7888" s="20">
        <v>0.94299999999999995</v>
      </c>
      <c r="C7888" s="19">
        <v>57688</v>
      </c>
      <c r="D7888" s="19">
        <v>34417.702270000002</v>
      </c>
      <c r="E7888" s="23">
        <v>2.4133043340000002</v>
      </c>
      <c r="F7888" s="23">
        <v>1.374264492</v>
      </c>
      <c r="G7888" s="17">
        <v>0.835615726</v>
      </c>
      <c r="H7888" s="17">
        <v>0.164384274</v>
      </c>
      <c r="I7888" s="17">
        <v>0.99632146700000002</v>
      </c>
      <c r="J7888" s="17">
        <v>3.64E-3</v>
      </c>
      <c r="K7888" s="17">
        <v>4.0899999999999998E-5</v>
      </c>
    </row>
    <row r="7889" spans="1:11" x14ac:dyDescent="0.45">
      <c r="A7889" s="10" t="s">
        <v>65</v>
      </c>
      <c r="B7889" s="20">
        <v>0.94399999999999995</v>
      </c>
      <c r="C7889" s="19">
        <v>57748</v>
      </c>
      <c r="D7889" s="19">
        <v>34562.849730000002</v>
      </c>
      <c r="E7889" s="23">
        <v>2.4262941680000001</v>
      </c>
      <c r="F7889" s="23">
        <v>1.379953435</v>
      </c>
      <c r="G7889" s="17">
        <v>0.83573457100000004</v>
      </c>
      <c r="H7889" s="17">
        <v>0.16426542899999999</v>
      </c>
      <c r="I7889" s="17">
        <v>0.99633866699999996</v>
      </c>
      <c r="J7889" s="17">
        <v>3.62E-3</v>
      </c>
      <c r="K7889" s="17">
        <v>4.07E-5</v>
      </c>
    </row>
    <row r="7890" spans="1:11" x14ac:dyDescent="0.45">
      <c r="A7890" s="10" t="s">
        <v>65</v>
      </c>
      <c r="B7890" s="20">
        <v>0.94499999999999995</v>
      </c>
      <c r="C7890" s="19">
        <v>57815</v>
      </c>
      <c r="D7890" s="19">
        <v>34726.023650000003</v>
      </c>
      <c r="E7890" s="23">
        <v>2.4452818180000002</v>
      </c>
      <c r="F7890" s="23">
        <v>1.385857369</v>
      </c>
      <c r="G7890" s="17">
        <v>0.83582115400000001</v>
      </c>
      <c r="H7890" s="17">
        <v>0.16417884599999999</v>
      </c>
      <c r="I7890" s="17">
        <v>0.996355149</v>
      </c>
      <c r="J7890" s="17">
        <v>3.5999999999999999E-3</v>
      </c>
      <c r="K7890" s="17">
        <v>4.0599999999999998E-5</v>
      </c>
    </row>
    <row r="7891" spans="1:11" x14ac:dyDescent="0.45">
      <c r="A7891" s="10" t="s">
        <v>65</v>
      </c>
      <c r="B7891" s="20">
        <v>0.94599999999999995</v>
      </c>
      <c r="C7891" s="19">
        <v>57875</v>
      </c>
      <c r="D7891" s="19">
        <v>34873.445820000001</v>
      </c>
      <c r="E7891" s="23">
        <v>2.4690539560000002</v>
      </c>
      <c r="F7891" s="23">
        <v>1.3921733759999999</v>
      </c>
      <c r="G7891" s="17">
        <v>0.83588768899999999</v>
      </c>
      <c r="H7891" s="17">
        <v>0.16411231100000001</v>
      </c>
      <c r="I7891" s="17">
        <v>0.99636717200000002</v>
      </c>
      <c r="J7891" s="17">
        <v>3.5899999999999999E-3</v>
      </c>
      <c r="K7891" s="17">
        <v>4.0399999999999999E-5</v>
      </c>
    </row>
    <row r="7892" spans="1:11" x14ac:dyDescent="0.45">
      <c r="A7892" s="10" t="s">
        <v>65</v>
      </c>
      <c r="B7892" s="20">
        <v>0.94699999999999995</v>
      </c>
      <c r="C7892" s="19">
        <v>57928</v>
      </c>
      <c r="D7892" s="19">
        <v>35005.077019999997</v>
      </c>
      <c r="E7892" s="23">
        <v>2.4935587739999998</v>
      </c>
      <c r="F7892" s="23">
        <v>1.3984465159999999</v>
      </c>
      <c r="G7892" s="17">
        <v>0.83589973799999995</v>
      </c>
      <c r="H7892" s="17">
        <v>0.164100262</v>
      </c>
      <c r="I7892" s="17">
        <v>0.99637591599999997</v>
      </c>
      <c r="J7892" s="17">
        <v>3.5799999999999998E-3</v>
      </c>
      <c r="K7892" s="17">
        <v>4.0299999999999997E-5</v>
      </c>
    </row>
    <row r="7893" spans="1:11" x14ac:dyDescent="0.45">
      <c r="A7893" s="10" t="s">
        <v>65</v>
      </c>
      <c r="B7893" s="20">
        <v>0.94799999999999995</v>
      </c>
      <c r="C7893" s="19">
        <v>57999</v>
      </c>
      <c r="D7893" s="19">
        <v>35183.660409999997</v>
      </c>
      <c r="E7893" s="23">
        <v>2.5358386639999999</v>
      </c>
      <c r="F7893" s="23">
        <v>1.4039619160000001</v>
      </c>
      <c r="G7893" s="17">
        <v>0.83603165599999996</v>
      </c>
      <c r="H7893" s="17">
        <v>0.16396834399999999</v>
      </c>
      <c r="I7893" s="17">
        <v>0.99639197300000004</v>
      </c>
      <c r="J7893" s="17">
        <v>3.5699999999999998E-3</v>
      </c>
      <c r="K7893" s="17">
        <v>4.0099999999999999E-5</v>
      </c>
    </row>
    <row r="7894" spans="1:11" x14ac:dyDescent="0.45">
      <c r="A7894" s="10" t="s">
        <v>65</v>
      </c>
      <c r="B7894" s="20">
        <v>0.94899999999999995</v>
      </c>
      <c r="C7894" s="19">
        <v>58060</v>
      </c>
      <c r="D7894" s="19">
        <v>35339.398990000002</v>
      </c>
      <c r="E7894" s="23">
        <v>2.5686391180000001</v>
      </c>
      <c r="F7894" s="23">
        <v>1.4111365600000001</v>
      </c>
      <c r="G7894" s="17">
        <v>0.83615225599999998</v>
      </c>
      <c r="H7894" s="17">
        <v>0.16384774399999999</v>
      </c>
      <c r="I7894" s="17">
        <v>0.99640496000000001</v>
      </c>
      <c r="J7894" s="17">
        <v>3.5599999999999998E-3</v>
      </c>
      <c r="K7894" s="17">
        <v>4.0000000000000003E-5</v>
      </c>
    </row>
    <row r="7895" spans="1:11" x14ac:dyDescent="0.45">
      <c r="A7895" s="10" t="s">
        <v>65</v>
      </c>
      <c r="B7895" s="20">
        <v>0.95</v>
      </c>
      <c r="C7895" s="19">
        <v>58120</v>
      </c>
      <c r="D7895" s="19">
        <v>35494.428090000001</v>
      </c>
      <c r="E7895" s="23">
        <v>2.5942223969999998</v>
      </c>
      <c r="F7895" s="23">
        <v>1.417611355</v>
      </c>
      <c r="G7895" s="17">
        <v>0.83625258099999999</v>
      </c>
      <c r="H7895" s="17">
        <v>0.16374741900000001</v>
      </c>
      <c r="I7895" s="17">
        <v>0.99641918200000001</v>
      </c>
      <c r="J7895" s="17">
        <v>3.5400000000000002E-3</v>
      </c>
      <c r="K7895" s="17">
        <v>3.9799999999999998E-5</v>
      </c>
    </row>
    <row r="7896" spans="1:11" x14ac:dyDescent="0.45">
      <c r="A7896" s="10" t="s">
        <v>65</v>
      </c>
      <c r="B7896" s="20">
        <v>0.95099999999999996</v>
      </c>
      <c r="C7896" s="19">
        <v>58181</v>
      </c>
      <c r="D7896" s="19">
        <v>35653.7238</v>
      </c>
      <c r="E7896" s="23">
        <v>2.6248644759999999</v>
      </c>
      <c r="F7896" s="23">
        <v>1.424043342</v>
      </c>
      <c r="G7896" s="17">
        <v>0.83630394799999996</v>
      </c>
      <c r="H7896" s="17">
        <v>0.16369605200000001</v>
      </c>
      <c r="I7896" s="17">
        <v>0.996430441</v>
      </c>
      <c r="J7896" s="17">
        <v>3.5300000000000002E-3</v>
      </c>
      <c r="K7896" s="17">
        <v>3.9700000000000003E-5</v>
      </c>
    </row>
    <row r="7897" spans="1:11" x14ac:dyDescent="0.45">
      <c r="A7897" s="10" t="s">
        <v>65</v>
      </c>
      <c r="B7897" s="20">
        <v>0.95199999999999996</v>
      </c>
      <c r="C7897" s="19">
        <v>58243</v>
      </c>
      <c r="D7897" s="19">
        <v>35817.340530000001</v>
      </c>
      <c r="E7897" s="23">
        <v>2.6513397109999999</v>
      </c>
      <c r="F7897" s="23">
        <v>1.430765418</v>
      </c>
      <c r="G7897" s="17">
        <v>0.836426695</v>
      </c>
      <c r="H7897" s="17">
        <v>0.163573305</v>
      </c>
      <c r="I7897" s="17">
        <v>0.99644248400000002</v>
      </c>
      <c r="J7897" s="17">
        <v>3.5200000000000001E-3</v>
      </c>
      <c r="K7897" s="17">
        <v>3.96E-5</v>
      </c>
    </row>
    <row r="7898" spans="1:11" x14ac:dyDescent="0.45">
      <c r="A7898" s="10" t="s">
        <v>65</v>
      </c>
      <c r="B7898" s="20">
        <v>0.95299999999999996</v>
      </c>
      <c r="C7898" s="19">
        <v>58303</v>
      </c>
      <c r="D7898" s="19">
        <v>35977.173390000004</v>
      </c>
      <c r="E7898" s="23">
        <v>2.6826300939999999</v>
      </c>
      <c r="F7898" s="23">
        <v>1.4376665870000001</v>
      </c>
      <c r="G7898" s="17">
        <v>0.83645781500000005</v>
      </c>
      <c r="H7898" s="17">
        <v>0.16354218500000001</v>
      </c>
      <c r="I7898" s="17">
        <v>0.99645313999999996</v>
      </c>
      <c r="J7898" s="17">
        <v>3.5100000000000001E-3</v>
      </c>
      <c r="K7898" s="17">
        <v>3.9499999999999998E-5</v>
      </c>
    </row>
    <row r="7899" spans="1:11" x14ac:dyDescent="0.45">
      <c r="A7899" s="10" t="s">
        <v>65</v>
      </c>
      <c r="B7899" s="20">
        <v>0.95399999999999996</v>
      </c>
      <c r="C7899" s="19">
        <v>58365</v>
      </c>
      <c r="D7899" s="19">
        <v>36144.087670000001</v>
      </c>
      <c r="E7899" s="23">
        <v>2.7077203409999999</v>
      </c>
      <c r="F7899" s="23">
        <v>1.444294304</v>
      </c>
      <c r="G7899" s="17">
        <v>0.83656300900000002</v>
      </c>
      <c r="H7899" s="17">
        <v>0.163436991</v>
      </c>
      <c r="I7899" s="17">
        <v>0.99646682499999994</v>
      </c>
      <c r="J7899" s="17">
        <v>3.49E-3</v>
      </c>
      <c r="K7899" s="17">
        <v>3.93E-5</v>
      </c>
    </row>
    <row r="7900" spans="1:11" x14ac:dyDescent="0.45">
      <c r="A7900" s="10" t="s">
        <v>65</v>
      </c>
      <c r="B7900" s="20">
        <v>0.95499999999999996</v>
      </c>
      <c r="C7900" s="19">
        <v>58425</v>
      </c>
      <c r="D7900" s="19">
        <v>36307.48921</v>
      </c>
      <c r="E7900" s="23">
        <v>2.7474046649999999</v>
      </c>
      <c r="F7900" s="23">
        <v>1.451418254</v>
      </c>
      <c r="G7900" s="17">
        <v>0.83673085199999997</v>
      </c>
      <c r="H7900" s="17">
        <v>0.163269148</v>
      </c>
      <c r="I7900" s="17">
        <v>0.99647948900000005</v>
      </c>
      <c r="J7900" s="17">
        <v>3.48E-3</v>
      </c>
      <c r="K7900" s="17">
        <v>3.9199999999999997E-5</v>
      </c>
    </row>
    <row r="7901" spans="1:11" x14ac:dyDescent="0.45">
      <c r="A7901" s="10" t="s">
        <v>65</v>
      </c>
      <c r="B7901" s="20">
        <v>0.95599999999999996</v>
      </c>
      <c r="C7901" s="19">
        <v>58488</v>
      </c>
      <c r="D7901" s="19">
        <v>36481.272250000002</v>
      </c>
      <c r="E7901" s="23">
        <v>2.7766372420000001</v>
      </c>
      <c r="F7901" s="23">
        <v>1.4584427929999999</v>
      </c>
      <c r="G7901" s="17">
        <v>0.83685542300000004</v>
      </c>
      <c r="H7901" s="17">
        <v>0.16314457700000001</v>
      </c>
      <c r="I7901" s="17">
        <v>0.99649253599999998</v>
      </c>
      <c r="J7901" s="17">
        <v>3.47E-3</v>
      </c>
      <c r="K7901" s="17">
        <v>3.8999999999999999E-5</v>
      </c>
    </row>
    <row r="7902" spans="1:11" x14ac:dyDescent="0.45">
      <c r="A7902" s="10" t="s">
        <v>65</v>
      </c>
      <c r="B7902" s="20">
        <v>0.95699999999999996</v>
      </c>
      <c r="C7902" s="19">
        <v>58549</v>
      </c>
      <c r="D7902" s="19">
        <v>36651.83223</v>
      </c>
      <c r="E7902" s="23">
        <v>2.8031929889999998</v>
      </c>
      <c r="F7902" s="23">
        <v>1.464026074</v>
      </c>
      <c r="G7902" s="17">
        <v>0.83682044099999997</v>
      </c>
      <c r="H7902" s="17">
        <v>0.163179559</v>
      </c>
      <c r="I7902" s="17">
        <v>0.99650726899999997</v>
      </c>
      <c r="J7902" s="17">
        <v>3.4499999999999999E-3</v>
      </c>
      <c r="K7902" s="17">
        <v>3.8899999999999997E-5</v>
      </c>
    </row>
    <row r="7903" spans="1:11" x14ac:dyDescent="0.45">
      <c r="A7903" s="10" t="s">
        <v>65</v>
      </c>
      <c r="B7903" s="20">
        <v>0.95799999999999996</v>
      </c>
      <c r="C7903" s="19">
        <v>58610</v>
      </c>
      <c r="D7903" s="19">
        <v>36823.479169999999</v>
      </c>
      <c r="E7903" s="23">
        <v>2.8303714690000001</v>
      </c>
      <c r="F7903" s="23">
        <v>1.473157877</v>
      </c>
      <c r="G7903" s="17">
        <v>0.83692202699999996</v>
      </c>
      <c r="H7903" s="17">
        <v>0.16307797299999999</v>
      </c>
      <c r="I7903" s="17">
        <v>0.99652123199999998</v>
      </c>
      <c r="J7903" s="17">
        <v>3.4399999999999999E-3</v>
      </c>
      <c r="K7903" s="17">
        <v>3.8699999999999999E-5</v>
      </c>
    </row>
    <row r="7904" spans="1:11" x14ac:dyDescent="0.45">
      <c r="A7904" s="10" t="s">
        <v>65</v>
      </c>
      <c r="B7904" s="20">
        <v>0.95899999999999996</v>
      </c>
      <c r="C7904" s="19">
        <v>58671</v>
      </c>
      <c r="D7904" s="19">
        <v>36997.389990000003</v>
      </c>
      <c r="E7904" s="23">
        <v>2.8658258870000002</v>
      </c>
      <c r="F7904" s="23">
        <v>1.480031535</v>
      </c>
      <c r="G7904" s="17">
        <v>0.83698931300000001</v>
      </c>
      <c r="H7904" s="17">
        <v>0.16301068699999999</v>
      </c>
      <c r="I7904" s="17">
        <v>0.99653207700000002</v>
      </c>
      <c r="J7904" s="17">
        <v>3.4299999999999999E-3</v>
      </c>
      <c r="K7904" s="17">
        <v>3.8600000000000003E-5</v>
      </c>
    </row>
    <row r="7905" spans="1:11" x14ac:dyDescent="0.45">
      <c r="A7905" s="10" t="s">
        <v>65</v>
      </c>
      <c r="B7905" s="20">
        <v>0.96</v>
      </c>
      <c r="C7905" s="19">
        <v>58730</v>
      </c>
      <c r="D7905" s="19">
        <v>37167.715409999997</v>
      </c>
      <c r="E7905" s="23">
        <v>2.9046989650000001</v>
      </c>
      <c r="F7905" s="23">
        <v>1.488035295</v>
      </c>
      <c r="G7905" s="17">
        <v>0.83715307299999997</v>
      </c>
      <c r="H7905" s="17">
        <v>0.162846927</v>
      </c>
      <c r="I7905" s="17">
        <v>0.99654400099999996</v>
      </c>
      <c r="J7905" s="17">
        <v>3.4199999999999999E-3</v>
      </c>
      <c r="K7905" s="17">
        <v>3.8399999999999998E-5</v>
      </c>
    </row>
    <row r="7906" spans="1:11" x14ac:dyDescent="0.45">
      <c r="A7906" s="10" t="s">
        <v>65</v>
      </c>
      <c r="B7906" s="20">
        <v>0.96099999999999997</v>
      </c>
      <c r="C7906" s="19">
        <v>58792</v>
      </c>
      <c r="D7906" s="19">
        <v>37349.037620000003</v>
      </c>
      <c r="E7906" s="23">
        <v>2.9442037929999998</v>
      </c>
      <c r="F7906" s="23">
        <v>1.4948916839999999</v>
      </c>
      <c r="G7906" s="17">
        <v>0.83723976099999997</v>
      </c>
      <c r="H7906" s="17">
        <v>0.162760239</v>
      </c>
      <c r="I7906" s="17">
        <v>0.99655619399999995</v>
      </c>
      <c r="J7906" s="17">
        <v>3.4099999999999998E-3</v>
      </c>
      <c r="K7906" s="17">
        <v>3.8300000000000003E-5</v>
      </c>
    </row>
    <row r="7907" spans="1:11" x14ac:dyDescent="0.45">
      <c r="A7907" s="10" t="s">
        <v>65</v>
      </c>
      <c r="B7907" s="20">
        <v>0.96199999999999997</v>
      </c>
      <c r="C7907" s="19">
        <v>58854</v>
      </c>
      <c r="D7907" s="19">
        <v>37532.529600000002</v>
      </c>
      <c r="E7907" s="23">
        <v>2.9808888960000002</v>
      </c>
      <c r="F7907" s="23">
        <v>1.503345948</v>
      </c>
      <c r="G7907" s="17">
        <v>0.83732626499999996</v>
      </c>
      <c r="H7907" s="17">
        <v>0.16267373500000001</v>
      </c>
      <c r="I7907" s="17">
        <v>0.99657061400000002</v>
      </c>
      <c r="J7907" s="17">
        <v>3.3899999999999998E-3</v>
      </c>
      <c r="K7907" s="17">
        <v>3.8099999999999998E-5</v>
      </c>
    </row>
    <row r="7908" spans="1:11" x14ac:dyDescent="0.45">
      <c r="A7908" s="10" t="s">
        <v>65</v>
      </c>
      <c r="B7908" s="20">
        <v>0.96299999999999997</v>
      </c>
      <c r="C7908" s="19">
        <v>58915</v>
      </c>
      <c r="D7908" s="19">
        <v>37714.531490000001</v>
      </c>
      <c r="E7908" s="23">
        <v>2.994133009</v>
      </c>
      <c r="F7908" s="23">
        <v>1.51144112</v>
      </c>
      <c r="G7908" s="17">
        <v>0.83747772200000004</v>
      </c>
      <c r="H7908" s="17">
        <v>0.16252227799999999</v>
      </c>
      <c r="I7908" s="17">
        <v>0.99658928800000002</v>
      </c>
      <c r="J7908" s="17">
        <v>3.3700000000000002E-3</v>
      </c>
      <c r="K7908" s="17">
        <v>3.79E-5</v>
      </c>
    </row>
    <row r="7909" spans="1:11" x14ac:dyDescent="0.45">
      <c r="A7909" s="10" t="s">
        <v>65</v>
      </c>
      <c r="B7909" s="20">
        <v>0.96399999999999997</v>
      </c>
      <c r="C7909" s="19">
        <v>58976</v>
      </c>
      <c r="D7909" s="19">
        <v>37898.918429999998</v>
      </c>
      <c r="E7909" s="23">
        <v>3.056621158</v>
      </c>
      <c r="F7909" s="23">
        <v>1.5193913509999999</v>
      </c>
      <c r="G7909" s="17">
        <v>0.83762886599999997</v>
      </c>
      <c r="H7909" s="17">
        <v>0.162371134</v>
      </c>
      <c r="I7909" s="17">
        <v>0.99660009400000005</v>
      </c>
      <c r="J7909" s="17">
        <v>3.3600000000000001E-3</v>
      </c>
      <c r="K7909" s="17">
        <v>3.7799999999999997E-5</v>
      </c>
    </row>
    <row r="7910" spans="1:11" x14ac:dyDescent="0.45">
      <c r="A7910" s="10" t="s">
        <v>65</v>
      </c>
      <c r="B7910" s="20">
        <v>0.96499999999999997</v>
      </c>
      <c r="C7910" s="19">
        <v>59034</v>
      </c>
      <c r="D7910" s="19">
        <v>38077.631809999999</v>
      </c>
      <c r="E7910" s="23">
        <v>3.0945455310000001</v>
      </c>
      <c r="F7910" s="23">
        <v>1.527393682</v>
      </c>
      <c r="G7910" s="17">
        <v>0.83773757500000001</v>
      </c>
      <c r="H7910" s="17">
        <v>0.16226242499999999</v>
      </c>
      <c r="I7910" s="17">
        <v>0.99661208199999995</v>
      </c>
      <c r="J7910" s="17">
        <v>3.3500000000000001E-3</v>
      </c>
      <c r="K7910" s="17">
        <v>3.7700000000000002E-5</v>
      </c>
    </row>
    <row r="7911" spans="1:11" x14ac:dyDescent="0.45">
      <c r="A7911" s="10" t="s">
        <v>65</v>
      </c>
      <c r="B7911" s="20">
        <v>0.96599999999999997</v>
      </c>
      <c r="C7911" s="19">
        <v>59099</v>
      </c>
      <c r="D7911" s="19">
        <v>38280.39286</v>
      </c>
      <c r="E7911" s="23">
        <v>3.1559253570000001</v>
      </c>
      <c r="F7911" s="23">
        <v>1.5355536890000001</v>
      </c>
      <c r="G7911" s="17">
        <v>0.83779759399999998</v>
      </c>
      <c r="H7911" s="17">
        <v>0.16220240599999999</v>
      </c>
      <c r="I7911" s="17">
        <v>0.99662552100000001</v>
      </c>
      <c r="J7911" s="17">
        <v>3.3400000000000001E-3</v>
      </c>
      <c r="K7911" s="17">
        <v>3.7499999999999997E-5</v>
      </c>
    </row>
    <row r="7912" spans="1:11" x14ac:dyDescent="0.45">
      <c r="A7912" s="10" t="s">
        <v>65</v>
      </c>
      <c r="B7912" s="20">
        <v>0.96699999999999997</v>
      </c>
      <c r="C7912" s="19">
        <v>59157</v>
      </c>
      <c r="D7912" s="19">
        <v>38464.871160000002</v>
      </c>
      <c r="E7912" s="23">
        <v>3.217114842</v>
      </c>
      <c r="F7912" s="23">
        <v>1.544424368</v>
      </c>
      <c r="G7912" s="17">
        <v>0.83793972000000005</v>
      </c>
      <c r="H7912" s="17">
        <v>0.16206028</v>
      </c>
      <c r="I7912" s="17">
        <v>0.99663745299999995</v>
      </c>
      <c r="J7912" s="17">
        <v>3.3300000000000001E-3</v>
      </c>
      <c r="K7912" s="17">
        <v>3.7400000000000001E-5</v>
      </c>
    </row>
    <row r="7913" spans="1:11" x14ac:dyDescent="0.45">
      <c r="A7913" s="10" t="s">
        <v>65</v>
      </c>
      <c r="B7913" s="20">
        <v>0.96799999999999997</v>
      </c>
      <c r="C7913" s="19">
        <v>59219</v>
      </c>
      <c r="D7913" s="19">
        <v>38665.328659999999</v>
      </c>
      <c r="E7913" s="23">
        <v>3.2548671599999999</v>
      </c>
      <c r="F7913" s="23">
        <v>1.5528524880000001</v>
      </c>
      <c r="G7913" s="17">
        <v>0.83797429899999998</v>
      </c>
      <c r="H7913" s="17">
        <v>0.16202570099999999</v>
      </c>
      <c r="I7913" s="17">
        <v>0.99664930200000001</v>
      </c>
      <c r="J7913" s="17">
        <v>3.31E-3</v>
      </c>
      <c r="K7913" s="17">
        <v>3.7299999999999999E-5</v>
      </c>
    </row>
    <row r="7914" spans="1:11" x14ac:dyDescent="0.45">
      <c r="A7914" s="10" t="s">
        <v>65</v>
      </c>
      <c r="B7914" s="20">
        <v>0.96899999999999997</v>
      </c>
      <c r="C7914" s="19">
        <v>59282</v>
      </c>
      <c r="D7914" s="19">
        <v>38871.530680000003</v>
      </c>
      <c r="E7914" s="23">
        <v>3.2962255360000001</v>
      </c>
      <c r="F7914" s="23">
        <v>1.561877062</v>
      </c>
      <c r="G7914" s="17">
        <v>0.83804527500000003</v>
      </c>
      <c r="H7914" s="17">
        <v>0.16195472499999999</v>
      </c>
      <c r="I7914" s="17">
        <v>0.99666298200000003</v>
      </c>
      <c r="J7914" s="17">
        <v>3.3E-3</v>
      </c>
      <c r="K7914" s="17">
        <v>3.7100000000000001E-5</v>
      </c>
    </row>
    <row r="7915" spans="1:11" x14ac:dyDescent="0.45">
      <c r="A7915" s="10" t="s">
        <v>65</v>
      </c>
      <c r="B7915" s="20">
        <v>0.97</v>
      </c>
      <c r="C7915" s="19">
        <v>59342</v>
      </c>
      <c r="D7915" s="19">
        <v>39070.592510000002</v>
      </c>
      <c r="E7915" s="23">
        <v>3.3460982480000001</v>
      </c>
      <c r="F7915" s="23">
        <v>1.570716671</v>
      </c>
      <c r="G7915" s="17">
        <v>0.83817532299999997</v>
      </c>
      <c r="H7915" s="17">
        <v>0.161824677</v>
      </c>
      <c r="I7915" s="17">
        <v>0.99667709000000004</v>
      </c>
      <c r="J7915" s="17">
        <v>3.29E-3</v>
      </c>
      <c r="K7915" s="17">
        <v>3.6999999999999998E-5</v>
      </c>
    </row>
    <row r="7916" spans="1:11" x14ac:dyDescent="0.45">
      <c r="A7916" s="10" t="s">
        <v>65</v>
      </c>
      <c r="B7916" s="20">
        <v>0.97099999999999997</v>
      </c>
      <c r="C7916" s="19">
        <v>59404</v>
      </c>
      <c r="D7916" s="19">
        <v>39280.895700000001</v>
      </c>
      <c r="E7916" s="23">
        <v>3.425053025</v>
      </c>
      <c r="F7916" s="23">
        <v>1.5801611120000001</v>
      </c>
      <c r="G7916" s="17">
        <v>0.83831055099999996</v>
      </c>
      <c r="H7916" s="17">
        <v>0.16168944900000001</v>
      </c>
      <c r="I7916" s="17">
        <v>0.99668851599999997</v>
      </c>
      <c r="J7916" s="17">
        <v>3.2699999999999999E-3</v>
      </c>
      <c r="K7916" s="17">
        <v>3.68E-5</v>
      </c>
    </row>
    <row r="7917" spans="1:11" x14ac:dyDescent="0.45">
      <c r="A7917" s="10" t="s">
        <v>65</v>
      </c>
      <c r="B7917" s="20">
        <v>0.97199999999999998</v>
      </c>
      <c r="C7917" s="19">
        <v>59464</v>
      </c>
      <c r="D7917" s="19">
        <v>39488.272799999999</v>
      </c>
      <c r="E7917" s="23">
        <v>3.4912964030000002</v>
      </c>
      <c r="F7917" s="23">
        <v>1.5897702979999999</v>
      </c>
      <c r="G7917" s="17">
        <v>0.83838961400000001</v>
      </c>
      <c r="H7917" s="17">
        <v>0.16161038599999999</v>
      </c>
      <c r="I7917" s="17">
        <v>0.99670132</v>
      </c>
      <c r="J7917" s="17">
        <v>3.2599999999999999E-3</v>
      </c>
      <c r="K7917" s="17">
        <v>3.6699999999999998E-5</v>
      </c>
    </row>
    <row r="7918" spans="1:11" x14ac:dyDescent="0.45">
      <c r="A7918" s="10" t="s">
        <v>65</v>
      </c>
      <c r="B7918" s="20">
        <v>0.97299999999999998</v>
      </c>
      <c r="C7918" s="19">
        <v>59526</v>
      </c>
      <c r="D7918" s="19">
        <v>39706.933700000001</v>
      </c>
      <c r="E7918" s="23">
        <v>3.5539875589999999</v>
      </c>
      <c r="F7918" s="23">
        <v>1.5994164820000001</v>
      </c>
      <c r="G7918" s="17">
        <v>0.83852434200000003</v>
      </c>
      <c r="H7918" s="17">
        <v>0.16147565799999999</v>
      </c>
      <c r="I7918" s="17">
        <v>0.99671432299999996</v>
      </c>
      <c r="J7918" s="17">
        <v>3.2499999999999999E-3</v>
      </c>
      <c r="K7918" s="17">
        <v>3.65E-5</v>
      </c>
    </row>
    <row r="7919" spans="1:11" x14ac:dyDescent="0.45">
      <c r="A7919" s="10" t="s">
        <v>65</v>
      </c>
      <c r="B7919" s="20">
        <v>0.97399999999999998</v>
      </c>
      <c r="C7919" s="19">
        <v>59558</v>
      </c>
      <c r="D7919" s="19">
        <v>39821.06811</v>
      </c>
      <c r="E7919" s="23">
        <v>3.57641659</v>
      </c>
      <c r="F7919" s="23">
        <v>1.609536775</v>
      </c>
      <c r="G7919" s="17">
        <v>0.83847677899999995</v>
      </c>
      <c r="H7919" s="17">
        <v>0.16152322099999999</v>
      </c>
      <c r="I7919" s="17">
        <v>0.99672123599999995</v>
      </c>
      <c r="J7919" s="17">
        <v>3.2399999999999998E-3</v>
      </c>
      <c r="K7919" s="17">
        <v>3.65E-5</v>
      </c>
    </row>
    <row r="7920" spans="1:11" x14ac:dyDescent="0.45">
      <c r="A7920" s="10" t="s">
        <v>65</v>
      </c>
      <c r="B7920" s="20">
        <v>0.97499999999999998</v>
      </c>
      <c r="C7920" s="19">
        <v>59644</v>
      </c>
      <c r="D7920" s="19">
        <v>40130.102939999997</v>
      </c>
      <c r="E7920" s="23">
        <v>3.6334753659999999</v>
      </c>
      <c r="F7920" s="23">
        <v>1.615822069</v>
      </c>
      <c r="G7920" s="17">
        <v>0.83862584699999998</v>
      </c>
      <c r="H7920" s="17">
        <v>0.16137415299999999</v>
      </c>
      <c r="I7920" s="17">
        <v>0.99673958100000004</v>
      </c>
      <c r="J7920" s="17">
        <v>3.2200000000000002E-3</v>
      </c>
      <c r="K7920" s="17">
        <v>3.6300000000000001E-5</v>
      </c>
    </row>
    <row r="7921" spans="1:11" x14ac:dyDescent="0.45">
      <c r="A7921" s="10" t="s">
        <v>65</v>
      </c>
      <c r="B7921" s="20">
        <v>0.97599999999999998</v>
      </c>
      <c r="C7921" s="19">
        <v>59710</v>
      </c>
      <c r="D7921" s="19">
        <v>40371.942719999999</v>
      </c>
      <c r="E7921" s="23">
        <v>3.7087710540000001</v>
      </c>
      <c r="F7921" s="23">
        <v>1.6286517680000001</v>
      </c>
      <c r="G7921" s="17">
        <v>0.83872048200000004</v>
      </c>
      <c r="H7921" s="17">
        <v>0.16127951800000001</v>
      </c>
      <c r="I7921" s="17">
        <v>0.99675058599999999</v>
      </c>
      <c r="J7921" s="17">
        <v>3.2100000000000002E-3</v>
      </c>
      <c r="K7921" s="17">
        <v>3.6100000000000003E-5</v>
      </c>
    </row>
    <row r="7922" spans="1:11" x14ac:dyDescent="0.45">
      <c r="A7922" s="10" t="s">
        <v>65</v>
      </c>
      <c r="B7922" s="20">
        <v>0.97699999999999998</v>
      </c>
      <c r="C7922" s="19">
        <v>59769</v>
      </c>
      <c r="D7922" s="19">
        <v>40593.307009999997</v>
      </c>
      <c r="E7922" s="23">
        <v>3.7928021219999999</v>
      </c>
      <c r="F7922" s="23">
        <v>1.640518097</v>
      </c>
      <c r="G7922" s="17">
        <v>0.83882949399999995</v>
      </c>
      <c r="H7922" s="17">
        <v>0.16117050599999999</v>
      </c>
      <c r="I7922" s="17">
        <v>0.996758633</v>
      </c>
      <c r="J7922" s="17">
        <v>3.2100000000000002E-3</v>
      </c>
      <c r="K7922" s="17">
        <v>3.6000000000000001E-5</v>
      </c>
    </row>
    <row r="7923" spans="1:11" x14ac:dyDescent="0.45">
      <c r="A7923" s="10" t="s">
        <v>65</v>
      </c>
      <c r="B7923" s="20">
        <v>0.97799999999999998</v>
      </c>
      <c r="C7923" s="19">
        <v>59830</v>
      </c>
      <c r="D7923" s="19">
        <v>40826.154369999997</v>
      </c>
      <c r="E7923" s="23">
        <v>3.8432565959999998</v>
      </c>
      <c r="F7923" s="23">
        <v>1.65099653</v>
      </c>
      <c r="G7923" s="17">
        <v>0.83896038799999995</v>
      </c>
      <c r="H7923" s="17">
        <v>0.161039612</v>
      </c>
      <c r="I7923" s="17">
        <v>0.99676860300000003</v>
      </c>
      <c r="J7923" s="17">
        <v>3.2000000000000002E-3</v>
      </c>
      <c r="K7923" s="17">
        <v>3.5899999999999998E-5</v>
      </c>
    </row>
    <row r="7924" spans="1:11" x14ac:dyDescent="0.45">
      <c r="A7924" s="10" t="s">
        <v>65</v>
      </c>
      <c r="B7924" s="20">
        <v>0.97899999999999998</v>
      </c>
      <c r="C7924" s="19">
        <v>59892</v>
      </c>
      <c r="D7924" s="19">
        <v>41068.418850000002</v>
      </c>
      <c r="E7924" s="23">
        <v>3.9733932790000002</v>
      </c>
      <c r="F7924" s="23">
        <v>1.6620924800000001</v>
      </c>
      <c r="G7924" s="17">
        <v>0.83907700500000004</v>
      </c>
      <c r="H7924" s="17">
        <v>0.16092299500000001</v>
      </c>
      <c r="I7924" s="17">
        <v>0.99678167500000003</v>
      </c>
      <c r="J7924" s="17">
        <v>3.1800000000000001E-3</v>
      </c>
      <c r="K7924" s="17">
        <v>3.5800000000000003E-5</v>
      </c>
    </row>
    <row r="7925" spans="1:11" x14ac:dyDescent="0.45">
      <c r="A7925" s="10" t="s">
        <v>65</v>
      </c>
      <c r="B7925" s="20">
        <v>0.98</v>
      </c>
      <c r="C7925" s="19">
        <v>59954</v>
      </c>
      <c r="D7925" s="19">
        <v>41318.662230000002</v>
      </c>
      <c r="E7925" s="23">
        <v>4.0710324990000002</v>
      </c>
      <c r="F7925" s="23">
        <v>1.6736282549999999</v>
      </c>
      <c r="G7925" s="17">
        <v>0.83921006099999995</v>
      </c>
      <c r="H7925" s="17">
        <v>0.16078993899999999</v>
      </c>
      <c r="I7925" s="17">
        <v>0.99679510500000001</v>
      </c>
      <c r="J7925" s="17">
        <v>3.1700000000000001E-3</v>
      </c>
      <c r="K7925" s="17">
        <v>3.5599999999999998E-5</v>
      </c>
    </row>
    <row r="7926" spans="1:11" x14ac:dyDescent="0.45">
      <c r="A7926" s="10" t="s">
        <v>65</v>
      </c>
      <c r="B7926" s="20">
        <v>0.98099999999999998</v>
      </c>
      <c r="C7926" s="19">
        <v>60015</v>
      </c>
      <c r="D7926" s="19">
        <v>41569.796470000001</v>
      </c>
      <c r="E7926" s="23">
        <v>4.1616829859999998</v>
      </c>
      <c r="F7926" s="23">
        <v>1.685464117</v>
      </c>
      <c r="G7926" s="17">
        <v>0.83937349000000006</v>
      </c>
      <c r="H7926" s="17">
        <v>0.16062651</v>
      </c>
      <c r="I7926" s="17">
        <v>0.99681108600000001</v>
      </c>
      <c r="J7926" s="17">
        <v>3.15E-3</v>
      </c>
      <c r="K7926" s="17">
        <v>3.5500000000000002E-5</v>
      </c>
    </row>
    <row r="7927" spans="1:11" x14ac:dyDescent="0.45">
      <c r="A7927" s="10" t="s">
        <v>65</v>
      </c>
      <c r="B7927" s="20">
        <v>0.98199999999999998</v>
      </c>
      <c r="C7927" s="19">
        <v>60076</v>
      </c>
      <c r="D7927" s="19">
        <v>41827.798280000003</v>
      </c>
      <c r="E7927" s="23">
        <v>4.2950723469999996</v>
      </c>
      <c r="F7927" s="23">
        <v>1.6976895139999999</v>
      </c>
      <c r="G7927" s="17">
        <v>0.83947000500000002</v>
      </c>
      <c r="H7927" s="17">
        <v>0.16052999500000001</v>
      </c>
      <c r="I7927" s="17">
        <v>0.99682424700000005</v>
      </c>
      <c r="J7927" s="17">
        <v>3.14E-3</v>
      </c>
      <c r="K7927" s="17">
        <v>3.5299999999999997E-5</v>
      </c>
    </row>
    <row r="7928" spans="1:11" x14ac:dyDescent="0.45">
      <c r="A7928" s="10" t="s">
        <v>65</v>
      </c>
      <c r="B7928" s="20">
        <v>0.98299999999999998</v>
      </c>
      <c r="C7928" s="19">
        <v>60138</v>
      </c>
      <c r="D7928" s="19">
        <v>42098.631260000002</v>
      </c>
      <c r="E7928" s="23">
        <v>4.4585019890000002</v>
      </c>
      <c r="F7928" s="23">
        <v>1.7103943049999999</v>
      </c>
      <c r="G7928" s="17">
        <v>0.83960224800000005</v>
      </c>
      <c r="H7928" s="17">
        <v>0.160397752</v>
      </c>
      <c r="I7928" s="17">
        <v>0.99683699699999995</v>
      </c>
      <c r="J7928" s="17">
        <v>3.13E-3</v>
      </c>
      <c r="K7928" s="17">
        <v>3.5200000000000002E-5</v>
      </c>
    </row>
    <row r="7929" spans="1:11" x14ac:dyDescent="0.45">
      <c r="A7929" s="10" t="s">
        <v>65</v>
      </c>
      <c r="B7929" s="20">
        <v>0.98399999999999999</v>
      </c>
      <c r="C7929" s="19">
        <v>60199</v>
      </c>
      <c r="D7929" s="19">
        <v>42375.81725</v>
      </c>
      <c r="E7929" s="23">
        <v>4.6209639559999998</v>
      </c>
      <c r="F7929" s="23">
        <v>1.723706714</v>
      </c>
      <c r="G7929" s="17">
        <v>0.83973155700000002</v>
      </c>
      <c r="H7929" s="17">
        <v>0.16026844300000001</v>
      </c>
      <c r="I7929" s="17">
        <v>0.99685164900000001</v>
      </c>
      <c r="J7929" s="17">
        <v>3.1099999999999999E-3</v>
      </c>
      <c r="K7929" s="17">
        <v>3.4999999999999997E-5</v>
      </c>
    </row>
    <row r="7930" spans="1:11" x14ac:dyDescent="0.45">
      <c r="A7930" s="10" t="s">
        <v>65</v>
      </c>
      <c r="B7930" s="20">
        <v>0.98499999999999999</v>
      </c>
      <c r="C7930" s="19">
        <v>60260</v>
      </c>
      <c r="D7930" s="19">
        <v>42663.411529999998</v>
      </c>
      <c r="E7930" s="23">
        <v>4.7814224989999996</v>
      </c>
      <c r="F7930" s="23">
        <v>1.7373653549999999</v>
      </c>
      <c r="G7930" s="17">
        <v>0.83977763000000005</v>
      </c>
      <c r="H7930" s="17">
        <v>0.16022237</v>
      </c>
      <c r="I7930" s="17">
        <v>0.99686527000000003</v>
      </c>
      <c r="J7930" s="17">
        <v>3.0999999999999999E-3</v>
      </c>
      <c r="K7930" s="17">
        <v>3.4900000000000001E-5</v>
      </c>
    </row>
    <row r="7931" spans="1:11" x14ac:dyDescent="0.45">
      <c r="A7931" s="10" t="s">
        <v>65</v>
      </c>
      <c r="B7931" s="20">
        <v>0.98599999999999999</v>
      </c>
      <c r="C7931" s="19">
        <v>60305</v>
      </c>
      <c r="D7931" s="19">
        <v>42880.539920000003</v>
      </c>
      <c r="E7931" s="23">
        <v>4.8690617390000002</v>
      </c>
      <c r="F7931" s="23">
        <v>1.7519968100000001</v>
      </c>
      <c r="G7931" s="17">
        <v>0.83976452999999995</v>
      </c>
      <c r="H7931" s="17">
        <v>0.16023546999999999</v>
      </c>
      <c r="I7931" s="17">
        <v>0.99687686200000003</v>
      </c>
      <c r="J7931" s="17">
        <v>3.0899999999999999E-3</v>
      </c>
      <c r="K7931" s="17">
        <v>3.4700000000000003E-5</v>
      </c>
    </row>
    <row r="7932" spans="1:11" x14ac:dyDescent="0.45">
      <c r="A7932" s="10" t="s">
        <v>65</v>
      </c>
      <c r="B7932" s="20">
        <v>0.98699999999999999</v>
      </c>
      <c r="C7932" s="19">
        <v>60377</v>
      </c>
      <c r="D7932" s="19">
        <v>43235.618450000002</v>
      </c>
      <c r="E7932" s="23">
        <v>5.0712344140000001</v>
      </c>
      <c r="F7932" s="23">
        <v>1.7636345689999999</v>
      </c>
      <c r="G7932" s="17">
        <v>0.83990592399999997</v>
      </c>
      <c r="H7932" s="17">
        <v>0.160094076</v>
      </c>
      <c r="I7932" s="17">
        <v>0.99689016200000002</v>
      </c>
      <c r="J7932" s="17">
        <v>3.0799999999999998E-3</v>
      </c>
      <c r="K7932" s="17">
        <v>3.4600000000000001E-5</v>
      </c>
    </row>
    <row r="7933" spans="1:11" x14ac:dyDescent="0.45">
      <c r="A7933" s="10" t="s">
        <v>65</v>
      </c>
      <c r="B7933" s="20">
        <v>0.98799999999999999</v>
      </c>
      <c r="C7933" s="19">
        <v>60437</v>
      </c>
      <c r="D7933" s="19">
        <v>43541.577060000003</v>
      </c>
      <c r="E7933" s="23">
        <v>5.1555055599999999</v>
      </c>
      <c r="F7933" s="23">
        <v>1.7810644200000001</v>
      </c>
      <c r="G7933" s="17">
        <v>0.83993249199999998</v>
      </c>
      <c r="H7933" s="17">
        <v>0.160067508</v>
      </c>
      <c r="I7933" s="17">
        <v>0.99690028900000005</v>
      </c>
      <c r="J7933" s="17">
        <v>3.0699999999999998E-3</v>
      </c>
      <c r="K7933" s="17">
        <v>3.4499999999999998E-5</v>
      </c>
    </row>
    <row r="7934" spans="1:11" x14ac:dyDescent="0.45">
      <c r="A7934" s="10" t="s">
        <v>65</v>
      </c>
      <c r="B7934" s="20">
        <v>0.98899999999999999</v>
      </c>
      <c r="C7934" s="19">
        <v>60503</v>
      </c>
      <c r="D7934" s="19">
        <v>43887.489710000002</v>
      </c>
      <c r="E7934" s="23">
        <v>5.3537652299999996</v>
      </c>
      <c r="F7934" s="23">
        <v>1.796707169</v>
      </c>
      <c r="G7934" s="17">
        <v>0.84007404600000002</v>
      </c>
      <c r="H7934" s="17">
        <v>0.15992595400000001</v>
      </c>
      <c r="I7934" s="17">
        <v>0.99691352300000002</v>
      </c>
      <c r="J7934" s="17">
        <v>3.0500000000000002E-3</v>
      </c>
      <c r="K7934" s="17">
        <v>3.43E-5</v>
      </c>
    </row>
    <row r="7935" spans="1:11" x14ac:dyDescent="0.45">
      <c r="A7935" s="10" t="s">
        <v>65</v>
      </c>
      <c r="B7935" s="20">
        <v>0.99</v>
      </c>
      <c r="C7935" s="19">
        <v>60560</v>
      </c>
      <c r="D7935" s="19">
        <v>44199.775350000004</v>
      </c>
      <c r="E7935" s="23">
        <v>5.5744868749999998</v>
      </c>
      <c r="F7935" s="23">
        <v>1.8143453279999999</v>
      </c>
      <c r="G7935" s="17">
        <v>0.84015852000000002</v>
      </c>
      <c r="H7935" s="17">
        <v>0.15984148000000001</v>
      </c>
      <c r="I7935" s="17">
        <v>0.99692365500000002</v>
      </c>
      <c r="J7935" s="17">
        <v>3.0400000000000002E-3</v>
      </c>
      <c r="K7935" s="17">
        <v>3.4199999999999998E-5</v>
      </c>
    </row>
    <row r="7936" spans="1:11" x14ac:dyDescent="0.45">
      <c r="A7936" s="10" t="s">
        <v>65</v>
      </c>
      <c r="B7936" s="20">
        <v>0.99099999999999999</v>
      </c>
      <c r="C7936" s="19">
        <v>60627</v>
      </c>
      <c r="D7936" s="19">
        <v>44584.116560000002</v>
      </c>
      <c r="E7936" s="23">
        <v>5.9076255030000002</v>
      </c>
      <c r="F7936" s="23">
        <v>1.8306225979999999</v>
      </c>
      <c r="G7936" s="17">
        <v>0.84031867000000005</v>
      </c>
      <c r="H7936" s="17">
        <v>0.15968133000000001</v>
      </c>
      <c r="I7936" s="17">
        <v>0.996939295</v>
      </c>
      <c r="J7936" s="17">
        <v>3.0300000000000001E-3</v>
      </c>
      <c r="K7936" s="17">
        <v>3.4E-5</v>
      </c>
    </row>
    <row r="7937" spans="1:11" x14ac:dyDescent="0.45">
      <c r="A7937" s="10" t="s">
        <v>65</v>
      </c>
      <c r="B7937" s="20">
        <v>0.99199999999999999</v>
      </c>
      <c r="C7937" s="19">
        <v>60687</v>
      </c>
      <c r="D7937" s="19">
        <v>44951.570299999999</v>
      </c>
      <c r="E7937" s="23">
        <v>6.3843461230000003</v>
      </c>
      <c r="F7937" s="23">
        <v>1.850749239</v>
      </c>
      <c r="G7937" s="17">
        <v>0.84047654400000005</v>
      </c>
      <c r="H7937" s="17">
        <v>0.15952345600000001</v>
      </c>
      <c r="I7937" s="17">
        <v>0.99695295900000003</v>
      </c>
      <c r="J7937" s="17">
        <v>3.0100000000000001E-3</v>
      </c>
      <c r="K7937" s="17">
        <v>3.3800000000000002E-5</v>
      </c>
    </row>
    <row r="7938" spans="1:11" x14ac:dyDescent="0.45">
      <c r="A7938" s="10" t="s">
        <v>65</v>
      </c>
      <c r="B7938" s="20">
        <v>0.99299999999999999</v>
      </c>
      <c r="C7938" s="19">
        <v>60749</v>
      </c>
      <c r="D7938" s="19">
        <v>45361.790070000003</v>
      </c>
      <c r="E7938" s="23">
        <v>6.7696149480000001</v>
      </c>
      <c r="F7938" s="23">
        <v>1.8698603739999999</v>
      </c>
      <c r="G7938" s="17">
        <v>0.84062289099999998</v>
      </c>
      <c r="H7938" s="17">
        <v>0.15937710899999999</v>
      </c>
      <c r="I7938" s="17">
        <v>0.99696473699999999</v>
      </c>
      <c r="J7938" s="17">
        <v>3.0000000000000001E-3</v>
      </c>
      <c r="K7938" s="17">
        <v>3.3699999999999999E-5</v>
      </c>
    </row>
    <row r="7939" spans="1:11" x14ac:dyDescent="0.45">
      <c r="A7939" s="10" t="s">
        <v>65</v>
      </c>
      <c r="B7939" s="20">
        <v>0.99399999999999999</v>
      </c>
      <c r="C7939" s="19">
        <v>60809</v>
      </c>
      <c r="D7939" s="19">
        <v>45791.998149999999</v>
      </c>
      <c r="E7939" s="23">
        <v>7.464098237</v>
      </c>
      <c r="F7939" s="23">
        <v>1.892328209</v>
      </c>
      <c r="G7939" s="17">
        <v>0.84071436799999999</v>
      </c>
      <c r="H7939" s="17">
        <v>0.15928563200000001</v>
      </c>
      <c r="I7939" s="17">
        <v>0.99697884800000003</v>
      </c>
      <c r="J7939" s="17">
        <v>2.99E-3</v>
      </c>
      <c r="K7939" s="17">
        <v>3.3500000000000001E-5</v>
      </c>
    </row>
    <row r="7940" spans="1:11" x14ac:dyDescent="0.45">
      <c r="A7940" s="10" t="s">
        <v>65</v>
      </c>
      <c r="B7940" s="20">
        <v>0.995</v>
      </c>
      <c r="C7940" s="19">
        <v>60871</v>
      </c>
      <c r="D7940" s="19">
        <v>46275.041899999997</v>
      </c>
      <c r="E7940" s="23">
        <v>8.0643833269999998</v>
      </c>
      <c r="F7940" s="23">
        <v>1.9160165149999999</v>
      </c>
      <c r="G7940" s="17">
        <v>0.84084375200000006</v>
      </c>
      <c r="H7940" s="17">
        <v>0.159156248</v>
      </c>
      <c r="I7940" s="17">
        <v>0.996994673</v>
      </c>
      <c r="J7940" s="17">
        <v>2.97E-3</v>
      </c>
      <c r="K7940" s="17">
        <v>3.3399999999999999E-5</v>
      </c>
    </row>
    <row r="7941" spans="1:11" x14ac:dyDescent="0.45">
      <c r="A7941" s="10" t="s">
        <v>65</v>
      </c>
      <c r="B7941" s="20">
        <v>0.996</v>
      </c>
      <c r="C7941" s="19">
        <v>60932</v>
      </c>
      <c r="D7941" s="19">
        <v>46797.180710000001</v>
      </c>
      <c r="E7941" s="23">
        <v>9.0073689810000008</v>
      </c>
      <c r="F7941" s="23">
        <v>1.9427484049999999</v>
      </c>
      <c r="G7941" s="17">
        <v>0.84097026200000002</v>
      </c>
      <c r="H7941" s="17">
        <v>0.159029738</v>
      </c>
      <c r="I7941" s="17">
        <v>0.99700927299999997</v>
      </c>
      <c r="J7941" s="17">
        <v>2.96E-3</v>
      </c>
      <c r="K7941" s="17">
        <v>3.3200000000000001E-5</v>
      </c>
    </row>
    <row r="7942" spans="1:11" x14ac:dyDescent="0.45">
      <c r="A7942" s="10" t="s">
        <v>65</v>
      </c>
      <c r="B7942" s="20">
        <v>0.997</v>
      </c>
      <c r="C7942" s="19">
        <v>60993</v>
      </c>
      <c r="D7942" s="19">
        <v>47373.623729999999</v>
      </c>
      <c r="E7942" s="23">
        <v>10.240934210000001</v>
      </c>
      <c r="F7942" s="23">
        <v>1.972242187</v>
      </c>
      <c r="G7942" s="17">
        <v>0.84111291499999996</v>
      </c>
      <c r="H7942" s="17">
        <v>0.15888708500000001</v>
      </c>
      <c r="I7942" s="17">
        <v>0.99702420800000002</v>
      </c>
      <c r="J7942" s="17">
        <v>2.9399999999999999E-3</v>
      </c>
      <c r="K7942" s="17">
        <v>3.3000000000000003E-5</v>
      </c>
    </row>
    <row r="7943" spans="1:11" x14ac:dyDescent="0.45">
      <c r="A7943" s="10" t="s">
        <v>65</v>
      </c>
      <c r="B7943" s="20">
        <v>0.998</v>
      </c>
      <c r="C7943" s="19">
        <v>61054</v>
      </c>
      <c r="D7943" s="19">
        <v>48072.583939999997</v>
      </c>
      <c r="E7943" s="23">
        <v>12.532558030000001</v>
      </c>
      <c r="F7943" s="23">
        <v>2.005169301</v>
      </c>
      <c r="G7943" s="17">
        <v>0.84122252399999997</v>
      </c>
      <c r="H7943" s="17">
        <v>0.158777476</v>
      </c>
      <c r="I7943" s="17">
        <v>0.99704062299999996</v>
      </c>
      <c r="J7943" s="17">
        <v>2.9299999999999999E-3</v>
      </c>
      <c r="K7943" s="17">
        <v>3.2799999999999998E-5</v>
      </c>
    </row>
    <row r="7944" spans="1:11" x14ac:dyDescent="0.45">
      <c r="A7944" s="10" t="s">
        <v>65</v>
      </c>
      <c r="B7944" s="20">
        <v>0.999</v>
      </c>
      <c r="C7944" s="19">
        <v>61115</v>
      </c>
      <c r="D7944" s="19">
        <v>49225.191780000001</v>
      </c>
      <c r="E7944" s="23">
        <v>39.574036079999999</v>
      </c>
      <c r="F7944" s="23">
        <v>2.0459118799999998</v>
      </c>
      <c r="G7944" s="17">
        <v>0.84138100299999996</v>
      </c>
      <c r="H7944" s="17">
        <v>0.15861899700000001</v>
      </c>
      <c r="I7944" s="17">
        <v>0.99706219799999996</v>
      </c>
      <c r="J7944" s="17">
        <v>2.9099999999999998E-3</v>
      </c>
      <c r="K7944" s="17">
        <v>3.26E-5</v>
      </c>
    </row>
    <row r="7945" spans="1:11" x14ac:dyDescent="0.45">
      <c r="A7945" s="10" t="s">
        <v>65</v>
      </c>
      <c r="B7945" s="20">
        <v>1</v>
      </c>
      <c r="C7945" s="19">
        <v>61116</v>
      </c>
      <c r="D7945" s="19">
        <v>49286.402479999997</v>
      </c>
      <c r="E7945" s="23">
        <v>61.210700619999997</v>
      </c>
      <c r="F7945" s="23">
        <v>2.1202569590000002</v>
      </c>
      <c r="G7945" s="17">
        <v>0.84138359799999995</v>
      </c>
      <c r="H7945" s="17">
        <v>0.15861640199999999</v>
      </c>
      <c r="I7945" s="17">
        <v>0.99706256699999996</v>
      </c>
      <c r="J7945" s="17">
        <v>2.8999999999999998E-3</v>
      </c>
      <c r="K7945" s="17">
        <v>3.26E-5</v>
      </c>
    </row>
    <row r="7946" spans="1:11" x14ac:dyDescent="0.45">
      <c r="A7946" s="10" t="s">
        <v>67</v>
      </c>
      <c r="B7946" s="20">
        <v>0</v>
      </c>
      <c r="C7946" s="19">
        <v>62</v>
      </c>
      <c r="D7946" s="19">
        <v>7.9600000000000004E-2</v>
      </c>
      <c r="E7946" s="23">
        <v>1.4300000000000001E-3</v>
      </c>
      <c r="F7946" s="23">
        <v>1.39E-3</v>
      </c>
      <c r="G7946" s="17">
        <v>1</v>
      </c>
      <c r="H7946" s="17">
        <v>0</v>
      </c>
      <c r="I7946" s="17">
        <v>1</v>
      </c>
      <c r="J7946" s="17">
        <v>0</v>
      </c>
      <c r="K7946" s="17">
        <v>0</v>
      </c>
    </row>
    <row r="7947" spans="1:11" x14ac:dyDescent="0.45">
      <c r="A7947" s="10" t="s">
        <v>67</v>
      </c>
      <c r="B7947" s="20">
        <v>0.01</v>
      </c>
      <c r="C7947" s="19">
        <v>222</v>
      </c>
      <c r="D7947" s="19">
        <v>0.868283307</v>
      </c>
      <c r="E7947" s="23">
        <v>9.4800000000000006E-3</v>
      </c>
      <c r="F7947" s="23">
        <v>6.6499999999999997E-3</v>
      </c>
      <c r="G7947" s="17">
        <v>0.95945945899999996</v>
      </c>
      <c r="H7947" s="17">
        <v>4.0500000000000001E-2</v>
      </c>
      <c r="I7947" s="17">
        <v>0.90224535100000003</v>
      </c>
      <c r="J7947" s="17">
        <v>9.7799999999999998E-2</v>
      </c>
      <c r="K7947" s="17">
        <v>0</v>
      </c>
    </row>
    <row r="7948" spans="1:11" x14ac:dyDescent="0.45">
      <c r="A7948" s="10" t="s">
        <v>67</v>
      </c>
      <c r="B7948" s="20">
        <v>0.02</v>
      </c>
      <c r="C7948" s="19">
        <v>358</v>
      </c>
      <c r="D7948" s="19">
        <v>2.5056576750000001</v>
      </c>
      <c r="E7948" s="23">
        <v>1.4E-2</v>
      </c>
      <c r="F7948" s="23">
        <v>1.23E-2</v>
      </c>
      <c r="G7948" s="17">
        <v>0.93854748600000004</v>
      </c>
      <c r="H7948" s="17">
        <v>6.1499999999999999E-2</v>
      </c>
      <c r="I7948" s="17">
        <v>0.80384573299999995</v>
      </c>
      <c r="J7948" s="17">
        <v>0.19615426699999999</v>
      </c>
      <c r="K7948" s="17">
        <v>0</v>
      </c>
    </row>
    <row r="7949" spans="1:11" x14ac:dyDescent="0.45">
      <c r="A7949" s="10" t="s">
        <v>67</v>
      </c>
      <c r="B7949" s="20">
        <v>0.03</v>
      </c>
      <c r="C7949" s="19">
        <v>512</v>
      </c>
      <c r="D7949" s="19">
        <v>4.6858299399999996</v>
      </c>
      <c r="E7949" s="23">
        <v>1.43E-2</v>
      </c>
      <c r="F7949" s="23">
        <v>1.41E-2</v>
      </c>
      <c r="G7949" s="17">
        <v>0.95703125</v>
      </c>
      <c r="H7949" s="17">
        <v>4.296875E-2</v>
      </c>
      <c r="I7949" s="17">
        <v>0.90010115300000004</v>
      </c>
      <c r="J7949" s="17">
        <v>9.9900000000000003E-2</v>
      </c>
      <c r="K7949" s="17">
        <v>0</v>
      </c>
    </row>
    <row r="7950" spans="1:11" x14ac:dyDescent="0.45">
      <c r="A7950" s="10" t="s">
        <v>67</v>
      </c>
      <c r="B7950" s="20">
        <v>0.04</v>
      </c>
      <c r="C7950" s="19">
        <v>666</v>
      </c>
      <c r="D7950" s="19">
        <v>7.1292610410000004</v>
      </c>
      <c r="E7950" s="23">
        <v>1.7399999999999999E-2</v>
      </c>
      <c r="F7950" s="23">
        <v>1.49E-2</v>
      </c>
      <c r="G7950" s="17">
        <v>0.93093093100000002</v>
      </c>
      <c r="H7950" s="17">
        <v>6.9099999999999995E-2</v>
      </c>
      <c r="I7950" s="17">
        <v>0.83666291999999998</v>
      </c>
      <c r="J7950" s="17">
        <v>0.16333708</v>
      </c>
      <c r="K7950" s="17">
        <v>0</v>
      </c>
    </row>
    <row r="7951" spans="1:11" x14ac:dyDescent="0.45">
      <c r="A7951" s="10" t="s">
        <v>67</v>
      </c>
      <c r="B7951" s="20">
        <v>0.05</v>
      </c>
      <c r="C7951" s="19">
        <v>825</v>
      </c>
      <c r="D7951" s="19">
        <v>10.72291165</v>
      </c>
      <c r="E7951" s="23">
        <v>2.7400000000000001E-2</v>
      </c>
      <c r="F7951" s="23">
        <v>1.9800000000000002E-2</v>
      </c>
      <c r="G7951" s="17">
        <v>0.92606060599999995</v>
      </c>
      <c r="H7951" s="17">
        <v>7.3899999999999993E-2</v>
      </c>
      <c r="I7951" s="17">
        <v>0.87413945900000001</v>
      </c>
      <c r="J7951" s="17">
        <v>0.12586054099999999</v>
      </c>
      <c r="K7951" s="17">
        <v>0</v>
      </c>
    </row>
    <row r="7952" spans="1:11" x14ac:dyDescent="0.45">
      <c r="A7952" s="10" t="s">
        <v>67</v>
      </c>
      <c r="B7952" s="20">
        <v>0.06</v>
      </c>
      <c r="C7952" s="19">
        <v>973</v>
      </c>
      <c r="D7952" s="19">
        <v>15.378668149999999</v>
      </c>
      <c r="E7952" s="23">
        <v>3.5799999999999998E-2</v>
      </c>
      <c r="F7952" s="23">
        <v>2.81E-2</v>
      </c>
      <c r="G7952" s="17">
        <v>0.87667009200000001</v>
      </c>
      <c r="H7952" s="17">
        <v>0.123329908</v>
      </c>
      <c r="I7952" s="17">
        <v>0.82236845000000003</v>
      </c>
      <c r="J7952" s="17">
        <v>0.17763155</v>
      </c>
      <c r="K7952" s="17">
        <v>0</v>
      </c>
    </row>
    <row r="7953" spans="1:11" x14ac:dyDescent="0.45">
      <c r="A7953" s="10" t="s">
        <v>67</v>
      </c>
      <c r="B7953" s="20">
        <v>7.0000000000000007E-2</v>
      </c>
      <c r="C7953" s="19">
        <v>1078</v>
      </c>
      <c r="D7953" s="19">
        <v>19.274289289999999</v>
      </c>
      <c r="E7953" s="23">
        <v>3.8199999999999998E-2</v>
      </c>
      <c r="F7953" s="23">
        <v>3.2599999999999997E-2</v>
      </c>
      <c r="G7953" s="17">
        <v>0.87105751399999998</v>
      </c>
      <c r="H7953" s="17">
        <v>0.128942486</v>
      </c>
      <c r="I7953" s="17">
        <v>0.83094111000000004</v>
      </c>
      <c r="J7953" s="17">
        <v>0.16905888999999999</v>
      </c>
      <c r="K7953" s="17">
        <v>0</v>
      </c>
    </row>
    <row r="7954" spans="1:11" x14ac:dyDescent="0.45">
      <c r="A7954" s="10" t="s">
        <v>67</v>
      </c>
      <c r="B7954" s="20">
        <v>0.08</v>
      </c>
      <c r="C7954" s="19">
        <v>1269</v>
      </c>
      <c r="D7954" s="19">
        <v>27.163073650000001</v>
      </c>
      <c r="E7954" s="23">
        <v>4.6899999999999997E-2</v>
      </c>
      <c r="F7954" s="23">
        <v>3.9199999999999999E-2</v>
      </c>
      <c r="G7954" s="17">
        <v>0.88100866799999999</v>
      </c>
      <c r="H7954" s="17">
        <v>0.11899133200000001</v>
      </c>
      <c r="I7954" s="17">
        <v>0.86877025799999996</v>
      </c>
      <c r="J7954" s="17">
        <v>0.13122974200000001</v>
      </c>
      <c r="K7954" s="17">
        <v>0</v>
      </c>
    </row>
    <row r="7955" spans="1:11" x14ac:dyDescent="0.45">
      <c r="A7955" s="10" t="s">
        <v>67</v>
      </c>
      <c r="B7955" s="20">
        <v>0.09</v>
      </c>
      <c r="C7955" s="19">
        <v>1424</v>
      </c>
      <c r="D7955" s="19">
        <v>34.705443539999997</v>
      </c>
      <c r="E7955" s="23">
        <v>5.1700000000000003E-2</v>
      </c>
      <c r="F7955" s="23">
        <v>4.36E-2</v>
      </c>
      <c r="G7955" s="17">
        <v>0.86657303399999996</v>
      </c>
      <c r="H7955" s="17">
        <v>0.13342696600000001</v>
      </c>
      <c r="I7955" s="17">
        <v>0.85080069800000002</v>
      </c>
      <c r="J7955" s="17">
        <v>0.14919930200000001</v>
      </c>
      <c r="K7955" s="17">
        <v>0</v>
      </c>
    </row>
    <row r="7956" spans="1:11" x14ac:dyDescent="0.45">
      <c r="A7956" s="10" t="s">
        <v>67</v>
      </c>
      <c r="B7956" s="20">
        <v>0.1</v>
      </c>
      <c r="C7956" s="19">
        <v>1545</v>
      </c>
      <c r="D7956" s="19">
        <v>41.13905235</v>
      </c>
      <c r="E7956" s="23">
        <v>5.3900000000000003E-2</v>
      </c>
      <c r="F7956" s="23">
        <v>4.7899999999999998E-2</v>
      </c>
      <c r="G7956" s="17">
        <v>0.86472491900000004</v>
      </c>
      <c r="H7956" s="17">
        <v>0.13527508099999999</v>
      </c>
      <c r="I7956" s="17">
        <v>0.86626531699999998</v>
      </c>
      <c r="J7956" s="17">
        <v>0.13373468299999999</v>
      </c>
      <c r="K7956" s="17">
        <v>0</v>
      </c>
    </row>
    <row r="7957" spans="1:11" x14ac:dyDescent="0.45">
      <c r="A7957" s="10" t="s">
        <v>67</v>
      </c>
      <c r="B7957" s="20">
        <v>0.11</v>
      </c>
      <c r="C7957" s="19">
        <v>1726</v>
      </c>
      <c r="D7957" s="19">
        <v>51.797665899999998</v>
      </c>
      <c r="E7957" s="23">
        <v>6.3700000000000007E-2</v>
      </c>
      <c r="F7957" s="23">
        <v>5.3499999999999999E-2</v>
      </c>
      <c r="G7957" s="17">
        <v>0.857473928</v>
      </c>
      <c r="H7957" s="17">
        <v>0.142526072</v>
      </c>
      <c r="I7957" s="17">
        <v>0.88992048400000001</v>
      </c>
      <c r="J7957" s="17">
        <v>0.110079516</v>
      </c>
      <c r="K7957" s="17">
        <v>0</v>
      </c>
    </row>
    <row r="7958" spans="1:11" x14ac:dyDescent="0.45">
      <c r="A7958" s="10" t="s">
        <v>67</v>
      </c>
      <c r="B7958" s="20">
        <v>0.12</v>
      </c>
      <c r="C7958" s="19">
        <v>1863</v>
      </c>
      <c r="D7958" s="19">
        <v>60.853851679999998</v>
      </c>
      <c r="E7958" s="23">
        <v>6.88E-2</v>
      </c>
      <c r="F7958" s="23">
        <v>5.8999999999999997E-2</v>
      </c>
      <c r="G7958" s="17">
        <v>0.86151368800000006</v>
      </c>
      <c r="H7958" s="17">
        <v>0.138486312</v>
      </c>
      <c r="I7958" s="17">
        <v>0.90447982500000002</v>
      </c>
      <c r="J7958" s="17">
        <v>9.5500000000000002E-2</v>
      </c>
      <c r="K7958" s="17">
        <v>0</v>
      </c>
    </row>
    <row r="7959" spans="1:11" x14ac:dyDescent="0.45">
      <c r="A7959" s="10" t="s">
        <v>67</v>
      </c>
      <c r="B7959" s="20">
        <v>0.13</v>
      </c>
      <c r="C7959" s="19">
        <v>2026</v>
      </c>
      <c r="D7959" s="19">
        <v>72.453643060000005</v>
      </c>
      <c r="E7959" s="23">
        <v>7.3200000000000001E-2</v>
      </c>
      <c r="F7959" s="23">
        <v>6.3899999999999998E-2</v>
      </c>
      <c r="G7959" s="17">
        <v>0.84748272499999999</v>
      </c>
      <c r="H7959" s="17">
        <v>0.15251727500000001</v>
      </c>
      <c r="I7959" s="17">
        <v>0.92135829199999997</v>
      </c>
      <c r="J7959" s="17">
        <v>7.8600000000000003E-2</v>
      </c>
      <c r="K7959" s="17">
        <v>0</v>
      </c>
    </row>
    <row r="7960" spans="1:11" x14ac:dyDescent="0.45">
      <c r="A7960" s="10" t="s">
        <v>67</v>
      </c>
      <c r="B7960" s="20">
        <v>0.14000000000000001</v>
      </c>
      <c r="C7960" s="19">
        <v>2102</v>
      </c>
      <c r="D7960" s="19">
        <v>78.166822030000006</v>
      </c>
      <c r="E7960" s="23">
        <v>7.7299999999999994E-2</v>
      </c>
      <c r="F7960" s="23">
        <v>6.6100000000000006E-2</v>
      </c>
      <c r="G7960" s="17">
        <v>0.85014272099999999</v>
      </c>
      <c r="H7960" s="17">
        <v>0.14985727900000001</v>
      </c>
      <c r="I7960" s="17">
        <v>0.89968461200000005</v>
      </c>
      <c r="J7960" s="17">
        <v>0.10031538800000001</v>
      </c>
      <c r="K7960" s="17">
        <v>0</v>
      </c>
    </row>
    <row r="7961" spans="1:11" x14ac:dyDescent="0.45">
      <c r="A7961" s="10" t="s">
        <v>67</v>
      </c>
      <c r="B7961" s="20">
        <v>0.15</v>
      </c>
      <c r="C7961" s="19">
        <v>2321</v>
      </c>
      <c r="D7961" s="19">
        <v>95.353667329999993</v>
      </c>
      <c r="E7961" s="23">
        <v>8.0600000000000005E-2</v>
      </c>
      <c r="F7961" s="23">
        <v>7.2599999999999998E-2</v>
      </c>
      <c r="G7961" s="17">
        <v>0.85954330000000001</v>
      </c>
      <c r="H7961" s="17">
        <v>0.14045669999999999</v>
      </c>
      <c r="I7961" s="17">
        <v>0.91979889299999995</v>
      </c>
      <c r="J7961" s="17">
        <v>8.0199999999999994E-2</v>
      </c>
      <c r="K7961" s="17">
        <v>0</v>
      </c>
    </row>
    <row r="7962" spans="1:11" x14ac:dyDescent="0.45">
      <c r="A7962" s="10" t="s">
        <v>67</v>
      </c>
      <c r="B7962" s="20">
        <v>0.16</v>
      </c>
      <c r="C7962" s="19">
        <v>2449</v>
      </c>
      <c r="D7962" s="19">
        <v>105.958203</v>
      </c>
      <c r="E7962" s="23">
        <v>8.7400000000000005E-2</v>
      </c>
      <c r="F7962" s="23">
        <v>7.6399999999999996E-2</v>
      </c>
      <c r="G7962" s="17">
        <v>0.860351164</v>
      </c>
      <c r="H7962" s="17">
        <v>0.139648836</v>
      </c>
      <c r="I7962" s="17">
        <v>0.92695592599999999</v>
      </c>
      <c r="J7962" s="17">
        <v>7.2999999999999995E-2</v>
      </c>
      <c r="K7962" s="17">
        <v>0</v>
      </c>
    </row>
    <row r="7963" spans="1:11" x14ac:dyDescent="0.45">
      <c r="A7963" s="10" t="s">
        <v>67</v>
      </c>
      <c r="B7963" s="20">
        <v>0.17</v>
      </c>
      <c r="C7963" s="19">
        <v>2560</v>
      </c>
      <c r="D7963" s="19">
        <v>115.7697999</v>
      </c>
      <c r="E7963" s="23">
        <v>8.9800000000000005E-2</v>
      </c>
      <c r="F7963" s="23">
        <v>7.9299999999999995E-2</v>
      </c>
      <c r="G7963" s="17">
        <v>0.85976562499999998</v>
      </c>
      <c r="H7963" s="17">
        <v>0.14023437499999999</v>
      </c>
      <c r="I7963" s="17">
        <v>0.93344374299999999</v>
      </c>
      <c r="J7963" s="17">
        <v>6.6600000000000006E-2</v>
      </c>
      <c r="K7963" s="17">
        <v>0</v>
      </c>
    </row>
    <row r="7964" spans="1:11" x14ac:dyDescent="0.45">
      <c r="A7964" s="10" t="s">
        <v>67</v>
      </c>
      <c r="B7964" s="20">
        <v>0.18</v>
      </c>
      <c r="C7964" s="19">
        <v>2773</v>
      </c>
      <c r="D7964" s="19">
        <v>135.1647069</v>
      </c>
      <c r="E7964" s="23">
        <v>9.2700000000000005E-2</v>
      </c>
      <c r="F7964" s="23">
        <v>8.4000000000000005E-2</v>
      </c>
      <c r="G7964" s="17">
        <v>0.83159033500000001</v>
      </c>
      <c r="H7964" s="17">
        <v>0.16840966499999999</v>
      </c>
      <c r="I7964" s="17">
        <v>0.94092967800000005</v>
      </c>
      <c r="J7964" s="17">
        <v>5.91E-2</v>
      </c>
      <c r="K7964" s="17">
        <v>0</v>
      </c>
    </row>
    <row r="7965" spans="1:11" x14ac:dyDescent="0.45">
      <c r="A7965" s="10" t="s">
        <v>67</v>
      </c>
      <c r="B7965" s="20">
        <v>0.19</v>
      </c>
      <c r="C7965" s="19">
        <v>2926</v>
      </c>
      <c r="D7965" s="19">
        <v>149.7992606</v>
      </c>
      <c r="E7965" s="23">
        <v>9.9000000000000005E-2</v>
      </c>
      <c r="F7965" s="23">
        <v>8.6599999999999996E-2</v>
      </c>
      <c r="G7965" s="17">
        <v>0.82330827100000004</v>
      </c>
      <c r="H7965" s="17">
        <v>0.17669172899999999</v>
      </c>
      <c r="I7965" s="17">
        <v>0.94226962999999997</v>
      </c>
      <c r="J7965" s="17">
        <v>5.7700000000000001E-2</v>
      </c>
      <c r="K7965" s="17">
        <v>0</v>
      </c>
    </row>
    <row r="7966" spans="1:11" x14ac:dyDescent="0.45">
      <c r="A7966" s="10" t="s">
        <v>67</v>
      </c>
      <c r="B7966" s="20">
        <v>0.2</v>
      </c>
      <c r="C7966" s="19">
        <v>3074</v>
      </c>
      <c r="D7966" s="19">
        <v>164.45602880000001</v>
      </c>
      <c r="E7966" s="23">
        <v>9.9500000000000005E-2</v>
      </c>
      <c r="F7966" s="23">
        <v>9.0899999999999995E-2</v>
      </c>
      <c r="G7966" s="17">
        <v>0.787573195</v>
      </c>
      <c r="H7966" s="17">
        <v>0.212426805</v>
      </c>
      <c r="I7966" s="17">
        <v>0.94751485899999999</v>
      </c>
      <c r="J7966" s="17">
        <v>5.2499999999999998E-2</v>
      </c>
      <c r="K7966" s="17">
        <v>0</v>
      </c>
    </row>
    <row r="7967" spans="1:11" x14ac:dyDescent="0.45">
      <c r="A7967" s="10" t="s">
        <v>67</v>
      </c>
      <c r="B7967" s="20">
        <v>0.21</v>
      </c>
      <c r="C7967" s="19">
        <v>3220</v>
      </c>
      <c r="D7967" s="19">
        <v>179.37519019999999</v>
      </c>
      <c r="E7967" s="23">
        <v>0.10687010199999999</v>
      </c>
      <c r="F7967" s="23">
        <v>9.4500000000000001E-2</v>
      </c>
      <c r="G7967" s="17">
        <v>0.79689441000000005</v>
      </c>
      <c r="H7967" s="17">
        <v>0.20310559</v>
      </c>
      <c r="I7967" s="17">
        <v>0.95107124099999996</v>
      </c>
      <c r="J7967" s="17">
        <v>4.8899999999999999E-2</v>
      </c>
      <c r="K7967" s="17">
        <v>0</v>
      </c>
    </row>
    <row r="7968" spans="1:11" x14ac:dyDescent="0.45">
      <c r="A7968" s="10" t="s">
        <v>67</v>
      </c>
      <c r="B7968" s="20">
        <v>0.22</v>
      </c>
      <c r="C7968" s="19">
        <v>3353</v>
      </c>
      <c r="D7968" s="19">
        <v>194.02195739999999</v>
      </c>
      <c r="E7968" s="23">
        <v>0.111250314</v>
      </c>
      <c r="F7968" s="23">
        <v>9.7299999999999998E-2</v>
      </c>
      <c r="G7968" s="17">
        <v>0.80226662699999995</v>
      </c>
      <c r="H7968" s="17">
        <v>0.19773337299999999</v>
      </c>
      <c r="I7968" s="17">
        <v>0.95373406299999997</v>
      </c>
      <c r="J7968" s="17">
        <v>4.6300000000000001E-2</v>
      </c>
      <c r="K7968" s="17">
        <v>0</v>
      </c>
    </row>
    <row r="7969" spans="1:11" x14ac:dyDescent="0.45">
      <c r="A7969" s="10" t="s">
        <v>67</v>
      </c>
      <c r="B7969" s="20">
        <v>0.23</v>
      </c>
      <c r="C7969" s="19">
        <v>3531</v>
      </c>
      <c r="D7969" s="19">
        <v>214.429022</v>
      </c>
      <c r="E7969" s="23">
        <v>0.118008881</v>
      </c>
      <c r="F7969" s="23">
        <v>0.101503802</v>
      </c>
      <c r="G7969" s="17">
        <v>0.80147267099999997</v>
      </c>
      <c r="H7969" s="17">
        <v>0.198527329</v>
      </c>
      <c r="I7969" s="17">
        <v>0.95681468000000003</v>
      </c>
      <c r="J7969" s="17">
        <v>4.3200000000000002E-2</v>
      </c>
      <c r="K7969" s="17">
        <v>0</v>
      </c>
    </row>
    <row r="7970" spans="1:11" x14ac:dyDescent="0.45">
      <c r="A7970" s="10" t="s">
        <v>67</v>
      </c>
      <c r="B7970" s="20">
        <v>0.24</v>
      </c>
      <c r="C7970" s="19">
        <v>3669</v>
      </c>
      <c r="D7970" s="19">
        <v>231.1192858</v>
      </c>
      <c r="E7970" s="23">
        <v>0.124439586</v>
      </c>
      <c r="F7970" s="23">
        <v>0.10634795499999999</v>
      </c>
      <c r="G7970" s="17">
        <v>0.79940038199999996</v>
      </c>
      <c r="H7970" s="17">
        <v>0.20059961800000001</v>
      </c>
      <c r="I7970" s="17">
        <v>0.95973000100000005</v>
      </c>
      <c r="J7970" s="17">
        <v>4.0300000000000002E-2</v>
      </c>
      <c r="K7970" s="17">
        <v>0</v>
      </c>
    </row>
    <row r="7971" spans="1:11" x14ac:dyDescent="0.45">
      <c r="A7971" s="10" t="s">
        <v>67</v>
      </c>
      <c r="B7971" s="20">
        <v>0.25</v>
      </c>
      <c r="C7971" s="19">
        <v>3828</v>
      </c>
      <c r="D7971" s="19">
        <v>251.47259930000001</v>
      </c>
      <c r="E7971" s="23">
        <v>0.129749436</v>
      </c>
      <c r="F7971" s="23">
        <v>0.110638351</v>
      </c>
      <c r="G7971" s="17">
        <v>0.80120167200000003</v>
      </c>
      <c r="H7971" s="17">
        <v>0.198798328</v>
      </c>
      <c r="I7971" s="17">
        <v>0.962930858</v>
      </c>
      <c r="J7971" s="17">
        <v>3.7100000000000001E-2</v>
      </c>
      <c r="K7971" s="17">
        <v>0</v>
      </c>
    </row>
    <row r="7972" spans="1:11" x14ac:dyDescent="0.45">
      <c r="A7972" s="10" t="s">
        <v>67</v>
      </c>
      <c r="B7972" s="20">
        <v>0.26</v>
      </c>
      <c r="C7972" s="19">
        <v>3979</v>
      </c>
      <c r="D7972" s="19">
        <v>271.23298260000001</v>
      </c>
      <c r="E7972" s="23">
        <v>0.131139651</v>
      </c>
      <c r="F7972" s="23">
        <v>0.114212486</v>
      </c>
      <c r="G7972" s="17">
        <v>0.80145765300000005</v>
      </c>
      <c r="H7972" s="17">
        <v>0.19854234700000001</v>
      </c>
      <c r="I7972" s="17">
        <v>0.965089529</v>
      </c>
      <c r="J7972" s="17">
        <v>3.49E-2</v>
      </c>
      <c r="K7972" s="17">
        <v>0</v>
      </c>
    </row>
    <row r="7973" spans="1:11" x14ac:dyDescent="0.45">
      <c r="A7973" s="10" t="s">
        <v>67</v>
      </c>
      <c r="B7973" s="20">
        <v>0.27</v>
      </c>
      <c r="C7973" s="19">
        <v>4119</v>
      </c>
      <c r="D7973" s="19">
        <v>289.8044271</v>
      </c>
      <c r="E7973" s="23">
        <v>0.13415464699999999</v>
      </c>
      <c r="F7973" s="23">
        <v>0.119891707</v>
      </c>
      <c r="G7973" s="17">
        <v>0.80165088600000001</v>
      </c>
      <c r="H7973" s="17">
        <v>0.19834911399999999</v>
      </c>
      <c r="I7973" s="17">
        <v>0.96571675899999998</v>
      </c>
      <c r="J7973" s="17">
        <v>3.4299999999999997E-2</v>
      </c>
      <c r="K7973" s="17">
        <v>0</v>
      </c>
    </row>
    <row r="7974" spans="1:11" x14ac:dyDescent="0.45">
      <c r="A7974" s="10" t="s">
        <v>67</v>
      </c>
      <c r="B7974" s="20">
        <v>0.28000000000000003</v>
      </c>
      <c r="C7974" s="19">
        <v>4289</v>
      </c>
      <c r="D7974" s="19">
        <v>313.0031171</v>
      </c>
      <c r="E7974" s="23">
        <v>0.13826920500000001</v>
      </c>
      <c r="F7974" s="23">
        <v>0.124571798</v>
      </c>
      <c r="G7974" s="17">
        <v>0.80764747000000003</v>
      </c>
      <c r="H7974" s="17">
        <v>0.19235252999999999</v>
      </c>
      <c r="I7974" s="17">
        <v>0.96717765099999997</v>
      </c>
      <c r="J7974" s="17">
        <v>3.2800000000000003E-2</v>
      </c>
      <c r="K7974" s="17">
        <v>0</v>
      </c>
    </row>
    <row r="7975" spans="1:11" x14ac:dyDescent="0.45">
      <c r="A7975" s="10" t="s">
        <v>67</v>
      </c>
      <c r="B7975" s="20">
        <v>0.28999999999999998</v>
      </c>
      <c r="C7975" s="19">
        <v>4443</v>
      </c>
      <c r="D7975" s="19">
        <v>334.90799729999998</v>
      </c>
      <c r="E7975" s="23">
        <v>0.146677535</v>
      </c>
      <c r="F7975" s="23">
        <v>0.12851205600000001</v>
      </c>
      <c r="G7975" s="17">
        <v>0.80846275000000001</v>
      </c>
      <c r="H7975" s="17">
        <v>0.19153724999999999</v>
      </c>
      <c r="I7975" s="17">
        <v>0.96908495800000005</v>
      </c>
      <c r="J7975" s="17">
        <v>3.09E-2</v>
      </c>
      <c r="K7975" s="17">
        <v>0</v>
      </c>
    </row>
    <row r="7976" spans="1:11" x14ac:dyDescent="0.45">
      <c r="A7976" s="10" t="s">
        <v>67</v>
      </c>
      <c r="B7976" s="20">
        <v>0.3</v>
      </c>
      <c r="C7976" s="19">
        <v>4578</v>
      </c>
      <c r="D7976" s="19">
        <v>355.3469321</v>
      </c>
      <c r="E7976" s="23">
        <v>0.15347648999999999</v>
      </c>
      <c r="F7976" s="23">
        <v>0.13214141099999999</v>
      </c>
      <c r="G7976" s="17">
        <v>0.80777632200000005</v>
      </c>
      <c r="H7976" s="17">
        <v>0.19222367800000001</v>
      </c>
      <c r="I7976" s="17">
        <v>0.97059301399999998</v>
      </c>
      <c r="J7976" s="17">
        <v>2.9399999999999999E-2</v>
      </c>
      <c r="K7976" s="17">
        <v>0</v>
      </c>
    </row>
    <row r="7977" spans="1:11" x14ac:dyDescent="0.45">
      <c r="A7977" s="10" t="s">
        <v>67</v>
      </c>
      <c r="B7977" s="20">
        <v>0.31</v>
      </c>
      <c r="C7977" s="19">
        <v>4730</v>
      </c>
      <c r="D7977" s="19">
        <v>379.26783840000002</v>
      </c>
      <c r="E7977" s="23">
        <v>0.16191311999999999</v>
      </c>
      <c r="F7977" s="23">
        <v>0.13702167900000001</v>
      </c>
      <c r="G7977" s="17">
        <v>0.81141649000000005</v>
      </c>
      <c r="H7977" s="17">
        <v>0.18858351000000001</v>
      </c>
      <c r="I7977" s="17">
        <v>0.971719785</v>
      </c>
      <c r="J7977" s="17">
        <v>2.8299999999999999E-2</v>
      </c>
      <c r="K7977" s="17">
        <v>0</v>
      </c>
    </row>
    <row r="7978" spans="1:11" x14ac:dyDescent="0.45">
      <c r="A7978" s="10" t="s">
        <v>67</v>
      </c>
      <c r="B7978" s="20">
        <v>0.32</v>
      </c>
      <c r="C7978" s="19">
        <v>4878</v>
      </c>
      <c r="D7978" s="19">
        <v>403.99878239999998</v>
      </c>
      <c r="E7978" s="23">
        <v>0.17064863</v>
      </c>
      <c r="F7978" s="23">
        <v>0.141513852</v>
      </c>
      <c r="G7978" s="17">
        <v>0.81078310799999997</v>
      </c>
      <c r="H7978" s="17">
        <v>0.189216892</v>
      </c>
      <c r="I7978" s="17">
        <v>0.97345915500000002</v>
      </c>
      <c r="J7978" s="17">
        <v>2.6499999999999999E-2</v>
      </c>
      <c r="K7978" s="17">
        <v>0</v>
      </c>
    </row>
    <row r="7979" spans="1:11" x14ac:dyDescent="0.45">
      <c r="A7979" s="10" t="s">
        <v>67</v>
      </c>
      <c r="B7979" s="20">
        <v>0.33</v>
      </c>
      <c r="C7979" s="19">
        <v>5029</v>
      </c>
      <c r="D7979" s="19">
        <v>430.24039640000001</v>
      </c>
      <c r="E7979" s="23">
        <v>0.17762961099999999</v>
      </c>
      <c r="F7979" s="23">
        <v>0.14730406400000001</v>
      </c>
      <c r="G7979" s="17">
        <v>0.80990256500000002</v>
      </c>
      <c r="H7979" s="17">
        <v>0.19009743500000001</v>
      </c>
      <c r="I7979" s="17">
        <v>0.97401664600000004</v>
      </c>
      <c r="J7979" s="17">
        <v>2.5999999999999999E-2</v>
      </c>
      <c r="K7979" s="17">
        <v>0</v>
      </c>
    </row>
    <row r="7980" spans="1:11" x14ac:dyDescent="0.45">
      <c r="A7980" s="10" t="s">
        <v>67</v>
      </c>
      <c r="B7980" s="20">
        <v>0.34</v>
      </c>
      <c r="C7980" s="19">
        <v>5105</v>
      </c>
      <c r="D7980" s="19">
        <v>443.83442550000001</v>
      </c>
      <c r="E7980" s="23">
        <v>0.18005891900000001</v>
      </c>
      <c r="F7980" s="23">
        <v>0.14994294899999999</v>
      </c>
      <c r="G7980" s="17">
        <v>0.80803134200000004</v>
      </c>
      <c r="H7980" s="17">
        <v>0.19196865799999999</v>
      </c>
      <c r="I7980" s="17">
        <v>0.97301648299999999</v>
      </c>
      <c r="J7980" s="17">
        <v>2.7E-2</v>
      </c>
      <c r="K7980" s="17">
        <v>0</v>
      </c>
    </row>
    <row r="7981" spans="1:11" x14ac:dyDescent="0.45">
      <c r="A7981" s="10" t="s">
        <v>67</v>
      </c>
      <c r="B7981" s="20">
        <v>0.35</v>
      </c>
      <c r="C7981" s="19">
        <v>5305</v>
      </c>
      <c r="D7981" s="19">
        <v>479.91233039999997</v>
      </c>
      <c r="E7981" s="23">
        <v>0.18108858999999999</v>
      </c>
      <c r="F7981" s="23">
        <v>0.152008434</v>
      </c>
      <c r="G7981" s="17">
        <v>0.77813383599999997</v>
      </c>
      <c r="H7981" s="17">
        <v>0.221866164</v>
      </c>
      <c r="I7981" s="17">
        <v>0.97509080400000003</v>
      </c>
      <c r="J7981" s="17">
        <v>2.4899999999999999E-2</v>
      </c>
      <c r="K7981" s="17">
        <v>0</v>
      </c>
    </row>
    <row r="7982" spans="1:11" x14ac:dyDescent="0.45">
      <c r="A7982" s="10" t="s">
        <v>67</v>
      </c>
      <c r="B7982" s="20">
        <v>0.36</v>
      </c>
      <c r="C7982" s="19">
        <v>5466</v>
      </c>
      <c r="D7982" s="19">
        <v>509.42825599999998</v>
      </c>
      <c r="E7982" s="23">
        <v>0.18702324400000001</v>
      </c>
      <c r="F7982" s="23">
        <v>0.162357012</v>
      </c>
      <c r="G7982" s="17">
        <v>0.77936333700000004</v>
      </c>
      <c r="H7982" s="17">
        <v>0.22063666300000001</v>
      </c>
      <c r="I7982" s="17">
        <v>0.97654180800000001</v>
      </c>
      <c r="J7982" s="17">
        <v>2.35E-2</v>
      </c>
      <c r="K7982" s="17">
        <v>0</v>
      </c>
    </row>
    <row r="7983" spans="1:11" x14ac:dyDescent="0.45">
      <c r="A7983" s="10" t="s">
        <v>67</v>
      </c>
      <c r="B7983" s="20">
        <v>0.37</v>
      </c>
      <c r="C7983" s="19">
        <v>5626</v>
      </c>
      <c r="D7983" s="19">
        <v>540.32440180000003</v>
      </c>
      <c r="E7983" s="23">
        <v>0.19754993200000001</v>
      </c>
      <c r="F7983" s="23">
        <v>0.16751491700000001</v>
      </c>
      <c r="G7983" s="17">
        <v>0.77870600800000001</v>
      </c>
      <c r="H7983" s="17">
        <v>0.22129399199999999</v>
      </c>
      <c r="I7983" s="17">
        <v>0.977552333</v>
      </c>
      <c r="J7983" s="17">
        <v>2.24E-2</v>
      </c>
      <c r="K7983" s="17">
        <v>0</v>
      </c>
    </row>
    <row r="7984" spans="1:11" x14ac:dyDescent="0.45">
      <c r="A7984" s="10" t="s">
        <v>67</v>
      </c>
      <c r="B7984" s="20">
        <v>0.38</v>
      </c>
      <c r="C7984" s="19">
        <v>5781</v>
      </c>
      <c r="D7984" s="19">
        <v>571.78458650000005</v>
      </c>
      <c r="E7984" s="23">
        <v>0.20756588300000001</v>
      </c>
      <c r="F7984" s="23">
        <v>0.17324346800000001</v>
      </c>
      <c r="G7984" s="17">
        <v>0.77875799999999995</v>
      </c>
      <c r="H7984" s="17">
        <v>0.22124199999999999</v>
      </c>
      <c r="I7984" s="17">
        <v>0.97848063500000004</v>
      </c>
      <c r="J7984" s="17">
        <v>2.1499999999999998E-2</v>
      </c>
      <c r="K7984" s="17">
        <v>0</v>
      </c>
    </row>
    <row r="7985" spans="1:11" x14ac:dyDescent="0.45">
      <c r="A7985" s="10" t="s">
        <v>67</v>
      </c>
      <c r="B7985" s="20">
        <v>0.39</v>
      </c>
      <c r="C7985" s="19">
        <v>5931</v>
      </c>
      <c r="D7985" s="19">
        <v>603.45192050000003</v>
      </c>
      <c r="E7985" s="23">
        <v>0.21461935300000001</v>
      </c>
      <c r="F7985" s="23">
        <v>0.179392831</v>
      </c>
      <c r="G7985" s="17">
        <v>0.78182431299999999</v>
      </c>
      <c r="H7985" s="17">
        <v>0.21817568700000001</v>
      </c>
      <c r="I7985" s="17">
        <v>0.97853569699999998</v>
      </c>
      <c r="J7985" s="17">
        <v>2.1499999999999998E-2</v>
      </c>
      <c r="K7985" s="17">
        <v>0</v>
      </c>
    </row>
    <row r="7986" spans="1:11" x14ac:dyDescent="0.45">
      <c r="A7986" s="10" t="s">
        <v>67</v>
      </c>
      <c r="B7986" s="20">
        <v>0.4</v>
      </c>
      <c r="C7986" s="19">
        <v>6073</v>
      </c>
      <c r="D7986" s="19">
        <v>634.15840060000005</v>
      </c>
      <c r="E7986" s="23">
        <v>0.21647386699999999</v>
      </c>
      <c r="F7986" s="23">
        <v>0.18501791200000001</v>
      </c>
      <c r="G7986" s="17">
        <v>0.78396179799999999</v>
      </c>
      <c r="H7986" s="17">
        <v>0.21603820200000001</v>
      </c>
      <c r="I7986" s="17">
        <v>0.97914440199999997</v>
      </c>
      <c r="J7986" s="17">
        <v>2.0899999999999998E-2</v>
      </c>
      <c r="K7986" s="17">
        <v>0</v>
      </c>
    </row>
    <row r="7987" spans="1:11" x14ac:dyDescent="0.45">
      <c r="A7987" s="10" t="s">
        <v>67</v>
      </c>
      <c r="B7987" s="20">
        <v>0.41</v>
      </c>
      <c r="C7987" s="19">
        <v>6230</v>
      </c>
      <c r="D7987" s="19">
        <v>668.62928590000001</v>
      </c>
      <c r="E7987" s="23">
        <v>0.22212649100000001</v>
      </c>
      <c r="F7987" s="23">
        <v>0.19052608500000001</v>
      </c>
      <c r="G7987" s="17">
        <v>0.78683788099999996</v>
      </c>
      <c r="H7987" s="17">
        <v>0.21316211900000001</v>
      </c>
      <c r="I7987" s="17">
        <v>0.97989083300000002</v>
      </c>
      <c r="J7987" s="17">
        <v>2.01E-2</v>
      </c>
      <c r="K7987" s="17">
        <v>0</v>
      </c>
    </row>
    <row r="7988" spans="1:11" x14ac:dyDescent="0.45">
      <c r="A7988" s="10" t="s">
        <v>67</v>
      </c>
      <c r="B7988" s="20">
        <v>0.42</v>
      </c>
      <c r="C7988" s="19">
        <v>6380</v>
      </c>
      <c r="D7988" s="19">
        <v>702.53297929999997</v>
      </c>
      <c r="E7988" s="23">
        <v>0.22962448299999999</v>
      </c>
      <c r="F7988" s="23">
        <v>0.196103113</v>
      </c>
      <c r="G7988" s="17">
        <v>0.78934169300000001</v>
      </c>
      <c r="H7988" s="17">
        <v>0.21065830699999999</v>
      </c>
      <c r="I7988" s="17">
        <v>0.98045791400000004</v>
      </c>
      <c r="J7988" s="17">
        <v>1.95E-2</v>
      </c>
      <c r="K7988" s="17">
        <v>0</v>
      </c>
    </row>
    <row r="7989" spans="1:11" x14ac:dyDescent="0.45">
      <c r="A7989" s="10" t="s">
        <v>67</v>
      </c>
      <c r="B7989" s="20">
        <v>0.43</v>
      </c>
      <c r="C7989" s="19">
        <v>6522</v>
      </c>
      <c r="D7989" s="19">
        <v>735.31169390000002</v>
      </c>
      <c r="E7989" s="23">
        <v>0.23313741700000001</v>
      </c>
      <c r="F7989" s="23">
        <v>0.20152594099999999</v>
      </c>
      <c r="G7989" s="17">
        <v>0.79224164399999997</v>
      </c>
      <c r="H7989" s="17">
        <v>0.20775835600000001</v>
      </c>
      <c r="I7989" s="17">
        <v>0.98124533599999997</v>
      </c>
      <c r="J7989" s="17">
        <v>1.8800000000000001E-2</v>
      </c>
      <c r="K7989" s="17">
        <v>0</v>
      </c>
    </row>
    <row r="7990" spans="1:11" x14ac:dyDescent="0.45">
      <c r="A7990" s="10" t="s">
        <v>67</v>
      </c>
      <c r="B7990" s="20">
        <v>0.44</v>
      </c>
      <c r="C7990" s="19">
        <v>6655</v>
      </c>
      <c r="D7990" s="19">
        <v>766.86008749999996</v>
      </c>
      <c r="E7990" s="23">
        <v>0.24094227700000001</v>
      </c>
      <c r="F7990" s="23">
        <v>0.206034575</v>
      </c>
      <c r="G7990" s="17">
        <v>0.79293764099999997</v>
      </c>
      <c r="H7990" s="17">
        <v>0.207062359</v>
      </c>
      <c r="I7990" s="17">
        <v>0.98180609100000005</v>
      </c>
      <c r="J7990" s="17">
        <v>1.8200000000000001E-2</v>
      </c>
      <c r="K7990" s="17">
        <v>0</v>
      </c>
    </row>
    <row r="7991" spans="1:11" x14ac:dyDescent="0.45">
      <c r="A7991" s="10" t="s">
        <v>67</v>
      </c>
      <c r="B7991" s="20">
        <v>0.45</v>
      </c>
      <c r="C7991" s="19">
        <v>6831</v>
      </c>
      <c r="D7991" s="19">
        <v>810.17633209999997</v>
      </c>
      <c r="E7991" s="23">
        <v>0.24978394300000001</v>
      </c>
      <c r="F7991" s="23">
        <v>0.21189787299999999</v>
      </c>
      <c r="G7991" s="17">
        <v>0.79578392600000003</v>
      </c>
      <c r="H7991" s="17">
        <v>0.204216074</v>
      </c>
      <c r="I7991" s="17">
        <v>0.98259754200000005</v>
      </c>
      <c r="J7991" s="17">
        <v>1.7399999999999999E-2</v>
      </c>
      <c r="K7991" s="17">
        <v>0</v>
      </c>
    </row>
    <row r="7992" spans="1:11" x14ac:dyDescent="0.45">
      <c r="A7992" s="10" t="s">
        <v>67</v>
      </c>
      <c r="B7992" s="20">
        <v>0.46</v>
      </c>
      <c r="C7992" s="19">
        <v>6975</v>
      </c>
      <c r="D7992" s="19">
        <v>847.14898559999995</v>
      </c>
      <c r="E7992" s="23">
        <v>0.25935477299999998</v>
      </c>
      <c r="F7992" s="23">
        <v>0.21535038100000001</v>
      </c>
      <c r="G7992" s="17">
        <v>0.79770609299999995</v>
      </c>
      <c r="H7992" s="17">
        <v>0.202293907</v>
      </c>
      <c r="I7992" s="17">
        <v>0.98328713199999995</v>
      </c>
      <c r="J7992" s="17">
        <v>1.67E-2</v>
      </c>
      <c r="K7992" s="17">
        <v>0</v>
      </c>
    </row>
    <row r="7993" spans="1:11" x14ac:dyDescent="0.45">
      <c r="A7993" s="10" t="s">
        <v>67</v>
      </c>
      <c r="B7993" s="20">
        <v>0.47</v>
      </c>
      <c r="C7993" s="19">
        <v>7074</v>
      </c>
      <c r="D7993" s="19">
        <v>873.34619029999999</v>
      </c>
      <c r="E7993" s="23">
        <v>0.268127579</v>
      </c>
      <c r="F7993" s="23">
        <v>0.22222842500000001</v>
      </c>
      <c r="G7993" s="17">
        <v>0.79714447300000002</v>
      </c>
      <c r="H7993" s="17">
        <v>0.20285552700000001</v>
      </c>
      <c r="I7993" s="17">
        <v>0.98355708500000005</v>
      </c>
      <c r="J7993" s="17">
        <v>1.6400000000000001E-2</v>
      </c>
      <c r="K7993" s="17">
        <v>0</v>
      </c>
    </row>
    <row r="7994" spans="1:11" x14ac:dyDescent="0.45">
      <c r="A7994" s="10" t="s">
        <v>67</v>
      </c>
      <c r="B7994" s="20">
        <v>0.48</v>
      </c>
      <c r="C7994" s="19">
        <v>7273</v>
      </c>
      <c r="D7994" s="19">
        <v>927.02851129999999</v>
      </c>
      <c r="E7994" s="23">
        <v>0.27453084700000002</v>
      </c>
      <c r="F7994" s="23">
        <v>0.23015606699999999</v>
      </c>
      <c r="G7994" s="17">
        <v>0.79733259999999995</v>
      </c>
      <c r="H7994" s="17">
        <v>0.2026674</v>
      </c>
      <c r="I7994" s="17">
        <v>0.98456522599999996</v>
      </c>
      <c r="J7994" s="17">
        <v>1.54E-2</v>
      </c>
      <c r="K7994" s="17">
        <v>0</v>
      </c>
    </row>
    <row r="7995" spans="1:11" x14ac:dyDescent="0.45">
      <c r="A7995" s="10" t="s">
        <v>67</v>
      </c>
      <c r="B7995" s="20">
        <v>0.49</v>
      </c>
      <c r="C7995" s="19">
        <v>7429</v>
      </c>
      <c r="D7995" s="19">
        <v>970.02932850000002</v>
      </c>
      <c r="E7995" s="23">
        <v>0.27832067799999999</v>
      </c>
      <c r="F7995" s="23">
        <v>0.236173829</v>
      </c>
      <c r="G7995" s="17">
        <v>0.79687710300000003</v>
      </c>
      <c r="H7995" s="17">
        <v>0.203122897</v>
      </c>
      <c r="I7995" s="17">
        <v>0.98493721199999995</v>
      </c>
      <c r="J7995" s="17">
        <v>1.5100000000000001E-2</v>
      </c>
      <c r="K7995" s="17">
        <v>0</v>
      </c>
    </row>
    <row r="7996" spans="1:11" x14ac:dyDescent="0.45">
      <c r="A7996" s="10" t="s">
        <v>67</v>
      </c>
      <c r="B7996" s="20">
        <v>0.5</v>
      </c>
      <c r="C7996" s="19">
        <v>7566</v>
      </c>
      <c r="D7996" s="19">
        <v>1009.042857</v>
      </c>
      <c r="E7996" s="23">
        <v>0.28820533300000001</v>
      </c>
      <c r="F7996" s="23">
        <v>0.241416565</v>
      </c>
      <c r="G7996" s="17">
        <v>0.79857256099999996</v>
      </c>
      <c r="H7996" s="17">
        <v>0.20142743900000001</v>
      </c>
      <c r="I7996" s="17">
        <v>0.985334339</v>
      </c>
      <c r="J7996" s="17">
        <v>1.47E-2</v>
      </c>
      <c r="K7996" s="17">
        <v>0</v>
      </c>
    </row>
    <row r="7997" spans="1:11" x14ac:dyDescent="0.45">
      <c r="A7997" s="10" t="s">
        <v>67</v>
      </c>
      <c r="B7997" s="20">
        <v>0.51</v>
      </c>
      <c r="C7997" s="19">
        <v>7726</v>
      </c>
      <c r="D7997" s="19">
        <v>1055.875325</v>
      </c>
      <c r="E7997" s="23">
        <v>0.296993483</v>
      </c>
      <c r="F7997" s="23">
        <v>0.248363375</v>
      </c>
      <c r="G7997" s="17">
        <v>0.79989645399999998</v>
      </c>
      <c r="H7997" s="17">
        <v>0.20010354599999999</v>
      </c>
      <c r="I7997" s="17">
        <v>0.98580415099999996</v>
      </c>
      <c r="J7997" s="17">
        <v>1.4195849E-2</v>
      </c>
      <c r="K7997" s="17">
        <v>0</v>
      </c>
    </row>
    <row r="7998" spans="1:11" x14ac:dyDescent="0.45">
      <c r="A7998" s="10" t="s">
        <v>67</v>
      </c>
      <c r="B7998" s="20">
        <v>0.52</v>
      </c>
      <c r="C7998" s="19">
        <v>7879</v>
      </c>
      <c r="D7998" s="19">
        <v>1102.415426</v>
      </c>
      <c r="E7998" s="23">
        <v>0.30747412400000002</v>
      </c>
      <c r="F7998" s="23">
        <v>0.25502827700000003</v>
      </c>
      <c r="G7998" s="17">
        <v>0.79984769600000005</v>
      </c>
      <c r="H7998" s="17">
        <v>0.200152304</v>
      </c>
      <c r="I7998" s="17">
        <v>0.98599184200000001</v>
      </c>
      <c r="J7998" s="17">
        <v>1.4E-2</v>
      </c>
      <c r="K7998" s="17">
        <v>0</v>
      </c>
    </row>
    <row r="7999" spans="1:11" x14ac:dyDescent="0.45">
      <c r="A7999" s="10" t="s">
        <v>67</v>
      </c>
      <c r="B7999" s="20">
        <v>0.53</v>
      </c>
      <c r="C7999" s="19">
        <v>8030</v>
      </c>
      <c r="D7999" s="19">
        <v>1149.409766</v>
      </c>
      <c r="E7999" s="23">
        <v>0.31603693300000002</v>
      </c>
      <c r="F7999" s="23">
        <v>0.260220436</v>
      </c>
      <c r="G7999" s="17">
        <v>0.80037359900000005</v>
      </c>
      <c r="H7999" s="17">
        <v>0.19962640100000001</v>
      </c>
      <c r="I7999" s="17">
        <v>0.986256998</v>
      </c>
      <c r="J7999" s="17">
        <v>1.37E-2</v>
      </c>
      <c r="K7999" s="17">
        <v>0</v>
      </c>
    </row>
    <row r="8000" spans="1:11" x14ac:dyDescent="0.45">
      <c r="A8000" s="10" t="s">
        <v>67</v>
      </c>
      <c r="B8000" s="20">
        <v>0.54</v>
      </c>
      <c r="C8000" s="19">
        <v>8176</v>
      </c>
      <c r="D8000" s="19">
        <v>1196.485126</v>
      </c>
      <c r="E8000" s="23">
        <v>0.32797327199999998</v>
      </c>
      <c r="F8000" s="23">
        <v>0.26825743699999999</v>
      </c>
      <c r="G8000" s="17">
        <v>0.80247064599999995</v>
      </c>
      <c r="H8000" s="17">
        <v>0.19752935399999999</v>
      </c>
      <c r="I8000" s="17">
        <v>0.986543579</v>
      </c>
      <c r="J8000" s="17">
        <v>1.35E-2</v>
      </c>
      <c r="K8000" s="17">
        <v>0</v>
      </c>
    </row>
    <row r="8001" spans="1:11" x14ac:dyDescent="0.45">
      <c r="A8001" s="10" t="s">
        <v>67</v>
      </c>
      <c r="B8001" s="20">
        <v>0.55000000000000004</v>
      </c>
      <c r="C8001" s="19">
        <v>8330</v>
      </c>
      <c r="D8001" s="19">
        <v>1247.566376</v>
      </c>
      <c r="E8001" s="23">
        <v>0.337763388</v>
      </c>
      <c r="F8001" s="23">
        <v>0.275396733</v>
      </c>
      <c r="G8001" s="17">
        <v>0.80360144099999997</v>
      </c>
      <c r="H8001" s="17">
        <v>0.196398559</v>
      </c>
      <c r="I8001" s="17">
        <v>0.98694716000000005</v>
      </c>
      <c r="J8001" s="17">
        <v>1.3100000000000001E-2</v>
      </c>
      <c r="K8001" s="17">
        <v>0</v>
      </c>
    </row>
    <row r="8002" spans="1:11" x14ac:dyDescent="0.45">
      <c r="A8002" s="10" t="s">
        <v>67</v>
      </c>
      <c r="B8002" s="20">
        <v>0.56000000000000005</v>
      </c>
      <c r="C8002" s="19">
        <v>8499</v>
      </c>
      <c r="D8002" s="19">
        <v>1305.235322</v>
      </c>
      <c r="E8002" s="23">
        <v>0.34693808500000001</v>
      </c>
      <c r="F8002" s="23">
        <v>0.28326746800000002</v>
      </c>
      <c r="G8002" s="17">
        <v>0.80268266899999996</v>
      </c>
      <c r="H8002" s="17">
        <v>0.19731733100000001</v>
      </c>
      <c r="I8002" s="17">
        <v>0.98701980099999997</v>
      </c>
      <c r="J8002" s="17">
        <v>1.2999999999999999E-2</v>
      </c>
      <c r="K8002" s="17">
        <v>0</v>
      </c>
    </row>
    <row r="8003" spans="1:11" x14ac:dyDescent="0.45">
      <c r="A8003" s="10" t="s">
        <v>67</v>
      </c>
      <c r="B8003" s="20">
        <v>0.56999999999999995</v>
      </c>
      <c r="C8003" s="19">
        <v>8649</v>
      </c>
      <c r="D8003" s="19">
        <v>1358.8165300000001</v>
      </c>
      <c r="E8003" s="23">
        <v>0.36411954000000002</v>
      </c>
      <c r="F8003" s="23">
        <v>0.29128264999999998</v>
      </c>
      <c r="G8003" s="17">
        <v>0.805064169</v>
      </c>
      <c r="H8003" s="17">
        <v>0.194935831</v>
      </c>
      <c r="I8003" s="17">
        <v>0.987118457</v>
      </c>
      <c r="J8003" s="17">
        <v>1.29E-2</v>
      </c>
      <c r="K8003" s="17">
        <v>0</v>
      </c>
    </row>
    <row r="8004" spans="1:11" x14ac:dyDescent="0.45">
      <c r="A8004" s="10" t="s">
        <v>67</v>
      </c>
      <c r="B8004" s="20">
        <v>0.57999999999999996</v>
      </c>
      <c r="C8004" s="19">
        <v>8797</v>
      </c>
      <c r="D8004" s="19">
        <v>1413.07727</v>
      </c>
      <c r="E8004" s="23">
        <v>0.37172906500000003</v>
      </c>
      <c r="F8004" s="23">
        <v>0.29907521100000001</v>
      </c>
      <c r="G8004" s="17">
        <v>0.80345572399999998</v>
      </c>
      <c r="H8004" s="17">
        <v>0.19654427599999999</v>
      </c>
      <c r="I8004" s="17">
        <v>0.98720765499999996</v>
      </c>
      <c r="J8004" s="17">
        <v>1.2800000000000001E-2</v>
      </c>
      <c r="K8004" s="17">
        <v>0</v>
      </c>
    </row>
    <row r="8005" spans="1:11" x14ac:dyDescent="0.45">
      <c r="A8005" s="10" t="s">
        <v>67</v>
      </c>
      <c r="B8005" s="20">
        <v>0.59</v>
      </c>
      <c r="C8005" s="19">
        <v>8944</v>
      </c>
      <c r="D8005" s="19">
        <v>1468.5883449999999</v>
      </c>
      <c r="E8005" s="23">
        <v>0.38257246700000003</v>
      </c>
      <c r="F8005" s="23">
        <v>0.30689453900000002</v>
      </c>
      <c r="G8005" s="17">
        <v>0.80366726300000002</v>
      </c>
      <c r="H8005" s="17">
        <v>0.19633273700000001</v>
      </c>
      <c r="I8005" s="17">
        <v>0.98752431799999996</v>
      </c>
      <c r="J8005" s="17">
        <v>1.2500000000000001E-2</v>
      </c>
      <c r="K8005" s="17">
        <v>0</v>
      </c>
    </row>
    <row r="8006" spans="1:11" x14ac:dyDescent="0.45">
      <c r="A8006" s="10" t="s">
        <v>67</v>
      </c>
      <c r="B8006" s="20">
        <v>0.6</v>
      </c>
      <c r="C8006" s="19">
        <v>9084</v>
      </c>
      <c r="D8006" s="19">
        <v>1522.7253450000001</v>
      </c>
      <c r="E8006" s="23">
        <v>0.390794594</v>
      </c>
      <c r="F8006" s="23">
        <v>0.31482831300000003</v>
      </c>
      <c r="G8006" s="17">
        <v>0.803720828</v>
      </c>
      <c r="H8006" s="17">
        <v>0.196279172</v>
      </c>
      <c r="I8006" s="17">
        <v>0.98781906500000005</v>
      </c>
      <c r="J8006" s="17">
        <v>1.2200000000000001E-2</v>
      </c>
      <c r="K8006" s="17">
        <v>0</v>
      </c>
    </row>
    <row r="8007" spans="1:11" x14ac:dyDescent="0.45">
      <c r="A8007" s="10" t="s">
        <v>67</v>
      </c>
      <c r="B8007" s="20">
        <v>0.61</v>
      </c>
      <c r="C8007" s="19">
        <v>9226</v>
      </c>
      <c r="D8007" s="19">
        <v>1578.9227390000001</v>
      </c>
      <c r="E8007" s="23">
        <v>0.40203498399999998</v>
      </c>
      <c r="F8007" s="23">
        <v>0.32287632900000002</v>
      </c>
      <c r="G8007" s="17">
        <v>0.80500758699999997</v>
      </c>
      <c r="H8007" s="17">
        <v>0.194992413</v>
      </c>
      <c r="I8007" s="17">
        <v>0.98805372000000002</v>
      </c>
      <c r="J8007" s="17">
        <v>1.1900000000000001E-2</v>
      </c>
      <c r="K8007" s="17">
        <v>0</v>
      </c>
    </row>
    <row r="8008" spans="1:11" x14ac:dyDescent="0.45">
      <c r="A8008" s="10" t="s">
        <v>67</v>
      </c>
      <c r="B8008" s="20">
        <v>0.62</v>
      </c>
      <c r="C8008" s="19">
        <v>9382</v>
      </c>
      <c r="D8008" s="19">
        <v>1642.8311140000001</v>
      </c>
      <c r="E8008" s="23">
        <v>0.41850115999999998</v>
      </c>
      <c r="F8008" s="23">
        <v>0.33124477600000002</v>
      </c>
      <c r="G8008" s="17">
        <v>0.80430611799999996</v>
      </c>
      <c r="H8008" s="17">
        <v>0.19569388200000001</v>
      </c>
      <c r="I8008" s="17">
        <v>0.98829781500000002</v>
      </c>
      <c r="J8008" s="17">
        <v>1.17E-2</v>
      </c>
      <c r="K8008" s="17">
        <v>0</v>
      </c>
    </row>
    <row r="8009" spans="1:11" x14ac:dyDescent="0.45">
      <c r="A8009" s="10" t="s">
        <v>67</v>
      </c>
      <c r="B8009" s="20">
        <v>0.63</v>
      </c>
      <c r="C8009" s="19">
        <v>9528</v>
      </c>
      <c r="D8009" s="19">
        <v>1704.449621</v>
      </c>
      <c r="E8009" s="23">
        <v>0.42639674399999999</v>
      </c>
      <c r="F8009" s="23">
        <v>0.33782063299999998</v>
      </c>
      <c r="G8009" s="17">
        <v>0.804471033</v>
      </c>
      <c r="H8009" s="17">
        <v>0.195528967</v>
      </c>
      <c r="I8009" s="17">
        <v>0.98854407300000002</v>
      </c>
      <c r="J8009" s="17">
        <v>1.15E-2</v>
      </c>
      <c r="K8009" s="17">
        <v>0</v>
      </c>
    </row>
    <row r="8010" spans="1:11" x14ac:dyDescent="0.45">
      <c r="A8010" s="10" t="s">
        <v>67</v>
      </c>
      <c r="B8010" s="20">
        <v>0.64</v>
      </c>
      <c r="C8010" s="19">
        <v>9661</v>
      </c>
      <c r="D8010" s="19">
        <v>1761.7607</v>
      </c>
      <c r="E8010" s="23">
        <v>0.43735253099999999</v>
      </c>
      <c r="F8010" s="23">
        <v>0.34796540199999998</v>
      </c>
      <c r="G8010" s="17">
        <v>0.80633474800000005</v>
      </c>
      <c r="H8010" s="17">
        <v>0.19366525200000001</v>
      </c>
      <c r="I8010" s="17">
        <v>0.98888264199999998</v>
      </c>
      <c r="J8010" s="17">
        <v>1.11E-2</v>
      </c>
      <c r="K8010" s="17">
        <v>0</v>
      </c>
    </row>
    <row r="8011" spans="1:11" x14ac:dyDescent="0.45">
      <c r="A8011" s="10" t="s">
        <v>67</v>
      </c>
      <c r="B8011" s="20">
        <v>0.65</v>
      </c>
      <c r="C8011" s="19">
        <v>9835</v>
      </c>
      <c r="D8011" s="19">
        <v>1839.16598</v>
      </c>
      <c r="E8011" s="23">
        <v>0.45363124599999999</v>
      </c>
      <c r="F8011" s="23">
        <v>0.35678874900000002</v>
      </c>
      <c r="G8011" s="17">
        <v>0.80742247099999997</v>
      </c>
      <c r="H8011" s="17">
        <v>0.192577529</v>
      </c>
      <c r="I8011" s="17">
        <v>0.989151216</v>
      </c>
      <c r="J8011" s="17">
        <v>1.0800000000000001E-2</v>
      </c>
      <c r="K8011" s="17">
        <v>0</v>
      </c>
    </row>
    <row r="8012" spans="1:11" x14ac:dyDescent="0.45">
      <c r="A8012" s="10" t="s">
        <v>67</v>
      </c>
      <c r="B8012" s="20">
        <v>0.66</v>
      </c>
      <c r="C8012" s="19">
        <v>9983</v>
      </c>
      <c r="D8012" s="19">
        <v>1907.4321580000001</v>
      </c>
      <c r="E8012" s="23">
        <v>0.47429807699999998</v>
      </c>
      <c r="F8012" s="23">
        <v>0.368107931</v>
      </c>
      <c r="G8012" s="17">
        <v>0.80907542799999999</v>
      </c>
      <c r="H8012" s="17">
        <v>0.19092457199999999</v>
      </c>
      <c r="I8012" s="17">
        <v>0.98937439900000002</v>
      </c>
      <c r="J8012" s="17">
        <v>1.06E-2</v>
      </c>
      <c r="K8012" s="17">
        <v>0</v>
      </c>
    </row>
    <row r="8013" spans="1:11" x14ac:dyDescent="0.45">
      <c r="A8013" s="10" t="s">
        <v>67</v>
      </c>
      <c r="B8013" s="20">
        <v>0.67</v>
      </c>
      <c r="C8013" s="19">
        <v>10118</v>
      </c>
      <c r="D8013" s="19">
        <v>1972.8675929999999</v>
      </c>
      <c r="E8013" s="23">
        <v>0.49650290899999999</v>
      </c>
      <c r="F8013" s="23">
        <v>0.37687988</v>
      </c>
      <c r="G8013" s="17">
        <v>0.80984384300000001</v>
      </c>
      <c r="H8013" s="17">
        <v>0.19015615699999999</v>
      </c>
      <c r="I8013" s="17">
        <v>0.98965213299999999</v>
      </c>
      <c r="J8013" s="17">
        <v>1.03E-2</v>
      </c>
      <c r="K8013" s="17">
        <v>0</v>
      </c>
    </row>
    <row r="8014" spans="1:11" x14ac:dyDescent="0.45">
      <c r="A8014" s="10" t="s">
        <v>67</v>
      </c>
      <c r="B8014" s="20">
        <v>0.68</v>
      </c>
      <c r="C8014" s="19">
        <v>10285</v>
      </c>
      <c r="D8014" s="19">
        <v>2056.755165</v>
      </c>
      <c r="E8014" s="23">
        <v>0.51455362800000004</v>
      </c>
      <c r="F8014" s="23">
        <v>0.38942006200000001</v>
      </c>
      <c r="G8014" s="17">
        <v>0.80933398199999995</v>
      </c>
      <c r="H8014" s="17">
        <v>0.19066601799999999</v>
      </c>
      <c r="I8014" s="17">
        <v>0.98966099600000002</v>
      </c>
      <c r="J8014" s="17">
        <v>1.03E-2</v>
      </c>
      <c r="K8014" s="17">
        <v>0</v>
      </c>
    </row>
    <row r="8015" spans="1:11" x14ac:dyDescent="0.45">
      <c r="A8015" s="10" t="s">
        <v>67</v>
      </c>
      <c r="B8015" s="20">
        <v>0.69</v>
      </c>
      <c r="C8015" s="19">
        <v>10430</v>
      </c>
      <c r="D8015" s="19">
        <v>2132.7547850000001</v>
      </c>
      <c r="E8015" s="23">
        <v>0.53259680600000003</v>
      </c>
      <c r="F8015" s="23">
        <v>0.40058244599999998</v>
      </c>
      <c r="G8015" s="17">
        <v>0.81083413199999999</v>
      </c>
      <c r="H8015" s="17">
        <v>0.18916586799999999</v>
      </c>
      <c r="I8015" s="17">
        <v>0.98990751799999999</v>
      </c>
      <c r="J8015" s="17">
        <v>1.01E-2</v>
      </c>
      <c r="K8015" s="17">
        <v>0</v>
      </c>
    </row>
    <row r="8016" spans="1:11" x14ac:dyDescent="0.45">
      <c r="A8016" s="10" t="s">
        <v>67</v>
      </c>
      <c r="B8016" s="20">
        <v>0.7</v>
      </c>
      <c r="C8016" s="19">
        <v>10585</v>
      </c>
      <c r="D8016" s="19">
        <v>2217.8583709999998</v>
      </c>
      <c r="E8016" s="23">
        <v>0.55804536299999996</v>
      </c>
      <c r="F8016" s="23">
        <v>0.41231485000000001</v>
      </c>
      <c r="G8016" s="17">
        <v>0.80973075100000003</v>
      </c>
      <c r="H8016" s="17">
        <v>0.190269249</v>
      </c>
      <c r="I8016" s="17">
        <v>0.99005246499999999</v>
      </c>
      <c r="J8016" s="17">
        <v>9.9500000000000005E-3</v>
      </c>
      <c r="K8016" s="17">
        <v>0</v>
      </c>
    </row>
    <row r="8017" spans="1:11" x14ac:dyDescent="0.45">
      <c r="A8017" s="10" t="s">
        <v>67</v>
      </c>
      <c r="B8017" s="20">
        <v>0.71</v>
      </c>
      <c r="C8017" s="19">
        <v>10732</v>
      </c>
      <c r="D8017" s="19">
        <v>2301.868113</v>
      </c>
      <c r="E8017" s="23">
        <v>0.58039596599999999</v>
      </c>
      <c r="F8017" s="23">
        <v>0.42588969700000001</v>
      </c>
      <c r="G8017" s="17">
        <v>0.80879612400000001</v>
      </c>
      <c r="H8017" s="17">
        <v>0.19120387599999999</v>
      </c>
      <c r="I8017" s="17">
        <v>0.99026307099999999</v>
      </c>
      <c r="J8017" s="17">
        <v>9.7400000000000004E-3</v>
      </c>
      <c r="K8017" s="17">
        <v>0</v>
      </c>
    </row>
    <row r="8018" spans="1:11" x14ac:dyDescent="0.45">
      <c r="A8018" s="10" t="s">
        <v>67</v>
      </c>
      <c r="B8018" s="20">
        <v>0.72</v>
      </c>
      <c r="C8018" s="19">
        <v>10868</v>
      </c>
      <c r="D8018" s="19">
        <v>2381.1436840000001</v>
      </c>
      <c r="E8018" s="23">
        <v>0.58964646300000001</v>
      </c>
      <c r="F8018" s="23">
        <v>0.43760495500000002</v>
      </c>
      <c r="G8018" s="17">
        <v>0.80428781699999996</v>
      </c>
      <c r="H8018" s="17">
        <v>0.19571218300000001</v>
      </c>
      <c r="I8018" s="17">
        <v>0.990616461</v>
      </c>
      <c r="J8018" s="17">
        <v>9.3799999999999994E-3</v>
      </c>
      <c r="K8018" s="17">
        <v>0</v>
      </c>
    </row>
    <row r="8019" spans="1:11" x14ac:dyDescent="0.45">
      <c r="A8019" s="10" t="s">
        <v>67</v>
      </c>
      <c r="B8019" s="20">
        <v>0.73</v>
      </c>
      <c r="C8019" s="19">
        <v>11035</v>
      </c>
      <c r="D8019" s="19">
        <v>2481.634325</v>
      </c>
      <c r="E8019" s="23">
        <v>0.616547238</v>
      </c>
      <c r="F8019" s="23">
        <v>0.45116412</v>
      </c>
      <c r="G8019" s="17">
        <v>0.80625283199999997</v>
      </c>
      <c r="H8019" s="17">
        <v>0.193747168</v>
      </c>
      <c r="I8019" s="17">
        <v>0.99081340100000004</v>
      </c>
      <c r="J8019" s="17">
        <v>9.1900000000000003E-3</v>
      </c>
      <c r="K8019" s="17">
        <v>0</v>
      </c>
    </row>
    <row r="8020" spans="1:11" x14ac:dyDescent="0.45">
      <c r="A8020" s="10" t="s">
        <v>67</v>
      </c>
      <c r="B8020" s="20">
        <v>0.74</v>
      </c>
      <c r="C8020" s="19">
        <v>11179</v>
      </c>
      <c r="D8020" s="19">
        <v>2572.0488770000002</v>
      </c>
      <c r="E8020" s="23">
        <v>0.63561667300000002</v>
      </c>
      <c r="F8020" s="23">
        <v>0.46540767900000002</v>
      </c>
      <c r="G8020" s="17">
        <v>0.80642275699999999</v>
      </c>
      <c r="H8020" s="17">
        <v>0.19357724300000001</v>
      </c>
      <c r="I8020" s="17">
        <v>0.99097180399999996</v>
      </c>
      <c r="J8020" s="17">
        <v>9.0299999999999998E-3</v>
      </c>
      <c r="K8020" s="17">
        <v>0</v>
      </c>
    </row>
    <row r="8021" spans="1:11" x14ac:dyDescent="0.45">
      <c r="A8021" s="10" t="s">
        <v>67</v>
      </c>
      <c r="B8021" s="20">
        <v>0.75</v>
      </c>
      <c r="C8021" s="19">
        <v>11337</v>
      </c>
      <c r="D8021" s="19">
        <v>2675.2718100000002</v>
      </c>
      <c r="E8021" s="23">
        <v>0.66980914999999996</v>
      </c>
      <c r="F8021" s="23">
        <v>0.480756236</v>
      </c>
      <c r="G8021" s="17">
        <v>0.80735644399999995</v>
      </c>
      <c r="H8021" s="17">
        <v>0.19264355599999999</v>
      </c>
      <c r="I8021" s="17">
        <v>0.99117531800000003</v>
      </c>
      <c r="J8021" s="17">
        <v>8.8199999999999997E-3</v>
      </c>
      <c r="K8021" s="17">
        <v>0</v>
      </c>
    </row>
    <row r="8022" spans="1:11" x14ac:dyDescent="0.45">
      <c r="A8022" s="10" t="s">
        <v>67</v>
      </c>
      <c r="B8022" s="20">
        <v>0.76</v>
      </c>
      <c r="C8022" s="19">
        <v>11487</v>
      </c>
      <c r="D8022" s="19">
        <v>2780.2260259999998</v>
      </c>
      <c r="E8022" s="23">
        <v>0.72695150500000005</v>
      </c>
      <c r="F8022" s="23">
        <v>0.49687974600000001</v>
      </c>
      <c r="G8022" s="17">
        <v>0.80900148000000005</v>
      </c>
      <c r="H8022" s="17">
        <v>0.19099852</v>
      </c>
      <c r="I8022" s="17">
        <v>0.99094245299999995</v>
      </c>
      <c r="J8022" s="17">
        <v>9.0600000000000003E-3</v>
      </c>
      <c r="K8022" s="17">
        <v>0</v>
      </c>
    </row>
    <row r="8023" spans="1:11" x14ac:dyDescent="0.45">
      <c r="A8023" s="10" t="s">
        <v>67</v>
      </c>
      <c r="B8023" s="20">
        <v>0.77</v>
      </c>
      <c r="C8023" s="19">
        <v>11636</v>
      </c>
      <c r="D8023" s="19">
        <v>2892.0664200000001</v>
      </c>
      <c r="E8023" s="23">
        <v>0.77216628499999995</v>
      </c>
      <c r="F8023" s="23">
        <v>0.51500796900000001</v>
      </c>
      <c r="G8023" s="17">
        <v>0.80947060800000004</v>
      </c>
      <c r="H8023" s="17">
        <v>0.19052939199999999</v>
      </c>
      <c r="I8023" s="17">
        <v>0.99106376299999999</v>
      </c>
      <c r="J8023" s="17">
        <v>8.94E-3</v>
      </c>
      <c r="K8023" s="17">
        <v>0</v>
      </c>
    </row>
    <row r="8024" spans="1:11" x14ac:dyDescent="0.45">
      <c r="A8024" s="10" t="s">
        <v>67</v>
      </c>
      <c r="B8024" s="20">
        <v>0.78</v>
      </c>
      <c r="C8024" s="19">
        <v>11786</v>
      </c>
      <c r="D8024" s="19">
        <v>3010.2289340000002</v>
      </c>
      <c r="E8024" s="23">
        <v>0.80600402900000001</v>
      </c>
      <c r="F8024" s="23">
        <v>0.53289358600000003</v>
      </c>
      <c r="G8024" s="17">
        <v>0.81121669799999996</v>
      </c>
      <c r="H8024" s="17">
        <v>0.18878330199999999</v>
      </c>
      <c r="I8024" s="17">
        <v>0.99118835400000005</v>
      </c>
      <c r="J8024" s="17">
        <v>8.8100000000000001E-3</v>
      </c>
      <c r="K8024" s="17">
        <v>0</v>
      </c>
    </row>
    <row r="8025" spans="1:11" x14ac:dyDescent="0.45">
      <c r="A8025" s="10" t="s">
        <v>67</v>
      </c>
      <c r="B8025" s="20">
        <v>0.79</v>
      </c>
      <c r="C8025" s="19">
        <v>11931</v>
      </c>
      <c r="D8025" s="19">
        <v>3130.3425149999998</v>
      </c>
      <c r="E8025" s="23">
        <v>0.86042969400000002</v>
      </c>
      <c r="F8025" s="23">
        <v>0.554971514</v>
      </c>
      <c r="G8025" s="17">
        <v>0.81258905400000003</v>
      </c>
      <c r="H8025" s="17">
        <v>0.18741094599999999</v>
      </c>
      <c r="I8025" s="17">
        <v>0.99123647999999998</v>
      </c>
      <c r="J8025" s="17">
        <v>8.7600000000000004E-3</v>
      </c>
      <c r="K8025" s="17">
        <v>0</v>
      </c>
    </row>
    <row r="8026" spans="1:11" x14ac:dyDescent="0.45">
      <c r="A8026" s="10" t="s">
        <v>67</v>
      </c>
      <c r="B8026" s="20">
        <v>0.8</v>
      </c>
      <c r="C8026" s="19">
        <v>12025</v>
      </c>
      <c r="D8026" s="19">
        <v>3211.6907890000002</v>
      </c>
      <c r="E8026" s="23">
        <v>0.872024625</v>
      </c>
      <c r="F8026" s="23">
        <v>0.56787363300000004</v>
      </c>
      <c r="G8026" s="17">
        <v>0.81338877300000001</v>
      </c>
      <c r="H8026" s="17">
        <v>0.18661122699999999</v>
      </c>
      <c r="I8026" s="17">
        <v>0.99130190100000004</v>
      </c>
      <c r="J8026" s="17">
        <v>8.6999999999999994E-3</v>
      </c>
      <c r="K8026" s="17">
        <v>0</v>
      </c>
    </row>
    <row r="8027" spans="1:11" x14ac:dyDescent="0.45">
      <c r="A8027" s="10" t="s">
        <v>67</v>
      </c>
      <c r="B8027" s="20">
        <v>0.80100000000000005</v>
      </c>
      <c r="C8027" s="19">
        <v>12042</v>
      </c>
      <c r="D8027" s="19">
        <v>3226.5724460000001</v>
      </c>
      <c r="E8027" s="23">
        <v>0.87765388099999997</v>
      </c>
      <c r="F8027" s="23">
        <v>0.57033798899999999</v>
      </c>
      <c r="G8027" s="17">
        <v>0.81348613199999997</v>
      </c>
      <c r="H8027" s="17">
        <v>0.186513868</v>
      </c>
      <c r="I8027" s="17">
        <v>0.99131360999999996</v>
      </c>
      <c r="J8027" s="17">
        <v>8.6899999999999998E-3</v>
      </c>
      <c r="K8027" s="17">
        <v>0</v>
      </c>
    </row>
    <row r="8028" spans="1:11" x14ac:dyDescent="0.45">
      <c r="A8028" s="10" t="s">
        <v>67</v>
      </c>
      <c r="B8028" s="20">
        <v>0.80200000000000005</v>
      </c>
      <c r="C8028" s="19">
        <v>12057</v>
      </c>
      <c r="D8028" s="19">
        <v>3239.8483409999999</v>
      </c>
      <c r="E8028" s="23">
        <v>0.88733336100000004</v>
      </c>
      <c r="F8028" s="23">
        <v>0.57211546899999999</v>
      </c>
      <c r="G8028" s="17">
        <v>0.81363523299999996</v>
      </c>
      <c r="H8028" s="17">
        <v>0.18636476699999999</v>
      </c>
      <c r="I8028" s="17">
        <v>0.99132340200000002</v>
      </c>
      <c r="J8028" s="17">
        <v>8.6800000000000002E-3</v>
      </c>
      <c r="K8028" s="17">
        <v>0</v>
      </c>
    </row>
    <row r="8029" spans="1:11" x14ac:dyDescent="0.45">
      <c r="A8029" s="10" t="s">
        <v>67</v>
      </c>
      <c r="B8029" s="20">
        <v>0.80300000000000005</v>
      </c>
      <c r="C8029" s="19">
        <v>12061</v>
      </c>
      <c r="D8029" s="19">
        <v>3243.4078370000002</v>
      </c>
      <c r="E8029" s="23">
        <v>0.89189206200000004</v>
      </c>
      <c r="F8029" s="23">
        <v>0.574768999</v>
      </c>
      <c r="G8029" s="17">
        <v>0.81369703999999998</v>
      </c>
      <c r="H8029" s="17">
        <v>0.18630295999999999</v>
      </c>
      <c r="I8029" s="17">
        <v>0.99133012200000004</v>
      </c>
      <c r="J8029" s="17">
        <v>8.6700000000000006E-3</v>
      </c>
      <c r="K8029" s="17">
        <v>0</v>
      </c>
    </row>
    <row r="8030" spans="1:11" x14ac:dyDescent="0.45">
      <c r="A8030" s="10" t="s">
        <v>67</v>
      </c>
      <c r="B8030" s="20">
        <v>0.80400000000000005</v>
      </c>
      <c r="C8030" s="19">
        <v>12087</v>
      </c>
      <c r="D8030" s="19">
        <v>3266.7402529999999</v>
      </c>
      <c r="E8030" s="23">
        <v>0.90163029900000002</v>
      </c>
      <c r="F8030" s="23">
        <v>0.57574472499999996</v>
      </c>
      <c r="G8030" s="17">
        <v>0.81376685699999995</v>
      </c>
      <c r="H8030" s="17">
        <v>0.18623314299999999</v>
      </c>
      <c r="I8030" s="17">
        <v>0.99135627999999998</v>
      </c>
      <c r="J8030" s="17">
        <v>8.6400000000000001E-3</v>
      </c>
      <c r="K8030" s="17">
        <v>0</v>
      </c>
    </row>
    <row r="8031" spans="1:11" x14ac:dyDescent="0.45">
      <c r="A8031" s="10" t="s">
        <v>67</v>
      </c>
      <c r="B8031" s="20">
        <v>0.80500000000000005</v>
      </c>
      <c r="C8031" s="19">
        <v>12095</v>
      </c>
      <c r="D8031" s="19">
        <v>3273.9733350000001</v>
      </c>
      <c r="E8031" s="23">
        <v>0.904626661</v>
      </c>
      <c r="F8031" s="23">
        <v>0.57924724100000002</v>
      </c>
      <c r="G8031" s="17">
        <v>0.81389003699999996</v>
      </c>
      <c r="H8031" s="17">
        <v>0.18610996299999999</v>
      </c>
      <c r="I8031" s="17">
        <v>0.99136547500000005</v>
      </c>
      <c r="J8031" s="17">
        <v>8.6300000000000005E-3</v>
      </c>
      <c r="K8031" s="17">
        <v>0</v>
      </c>
    </row>
    <row r="8032" spans="1:11" x14ac:dyDescent="0.45">
      <c r="A8032" s="10" t="s">
        <v>67</v>
      </c>
      <c r="B8032" s="20">
        <v>0.80600000000000005</v>
      </c>
      <c r="C8032" s="19">
        <v>12115</v>
      </c>
      <c r="D8032" s="19">
        <v>3292.1116459999998</v>
      </c>
      <c r="E8032" s="23">
        <v>0.91402007500000004</v>
      </c>
      <c r="F8032" s="23">
        <v>0.58079640200000004</v>
      </c>
      <c r="G8032" s="17">
        <v>0.813949649</v>
      </c>
      <c r="H8032" s="17">
        <v>0.186050351</v>
      </c>
      <c r="I8032" s="17">
        <v>0.99138415199999996</v>
      </c>
      <c r="J8032" s="17">
        <v>8.6199999999999992E-3</v>
      </c>
      <c r="K8032" s="17">
        <v>0</v>
      </c>
    </row>
    <row r="8033" spans="1:11" x14ac:dyDescent="0.45">
      <c r="A8033" s="10" t="s">
        <v>67</v>
      </c>
      <c r="B8033" s="20">
        <v>0.80700000000000005</v>
      </c>
      <c r="C8033" s="19">
        <v>12132</v>
      </c>
      <c r="D8033" s="19">
        <v>3307.6694429999998</v>
      </c>
      <c r="E8033" s="23">
        <v>0.915178665</v>
      </c>
      <c r="F8033" s="23">
        <v>0.58376321399999997</v>
      </c>
      <c r="G8033" s="17">
        <v>0.813468513</v>
      </c>
      <c r="H8033" s="17">
        <v>0.186531487</v>
      </c>
      <c r="I8033" s="17">
        <v>0.99140790300000003</v>
      </c>
      <c r="J8033" s="17">
        <v>8.5900000000000004E-3</v>
      </c>
      <c r="K8033" s="17">
        <v>0</v>
      </c>
    </row>
    <row r="8034" spans="1:11" x14ac:dyDescent="0.45">
      <c r="A8034" s="10" t="s">
        <v>67</v>
      </c>
      <c r="B8034" s="20">
        <v>0.80800000000000005</v>
      </c>
      <c r="C8034" s="19">
        <v>12147</v>
      </c>
      <c r="D8034" s="19">
        <v>3321.5046160000002</v>
      </c>
      <c r="E8034" s="23">
        <v>0.92770704599999998</v>
      </c>
      <c r="F8034" s="23">
        <v>0.58631630499999998</v>
      </c>
      <c r="G8034" s="17">
        <v>0.81369885600000003</v>
      </c>
      <c r="H8034" s="17">
        <v>0.186301144</v>
      </c>
      <c r="I8034" s="17">
        <v>0.99142419800000003</v>
      </c>
      <c r="J8034" s="17">
        <v>8.5800000000000008E-3</v>
      </c>
      <c r="K8034" s="17">
        <v>0</v>
      </c>
    </row>
    <row r="8035" spans="1:11" x14ac:dyDescent="0.45">
      <c r="A8035" s="10" t="s">
        <v>67</v>
      </c>
      <c r="B8035" s="20">
        <v>0.80900000000000005</v>
      </c>
      <c r="C8035" s="19">
        <v>12162</v>
      </c>
      <c r="D8035" s="19">
        <v>3335.4662720000001</v>
      </c>
      <c r="E8035" s="23">
        <v>0.93222467499999995</v>
      </c>
      <c r="F8035" s="23">
        <v>0.58796782199999997</v>
      </c>
      <c r="G8035" s="17">
        <v>0.81392863000000004</v>
      </c>
      <c r="H8035" s="17">
        <v>0.18607137000000001</v>
      </c>
      <c r="I8035" s="17">
        <v>0.99145311400000002</v>
      </c>
      <c r="J8035" s="17">
        <v>8.5500000000000003E-3</v>
      </c>
      <c r="K8035" s="17">
        <v>0</v>
      </c>
    </row>
    <row r="8036" spans="1:11" x14ac:dyDescent="0.45">
      <c r="A8036" s="10" t="s">
        <v>67</v>
      </c>
      <c r="B8036" s="20">
        <v>0.81</v>
      </c>
      <c r="C8036" s="19">
        <v>12175</v>
      </c>
      <c r="D8036" s="19">
        <v>3347.6223829999999</v>
      </c>
      <c r="E8036" s="23">
        <v>0.94351976500000001</v>
      </c>
      <c r="F8036" s="23">
        <v>0.58964442399999994</v>
      </c>
      <c r="G8036" s="17">
        <v>0.81404517499999995</v>
      </c>
      <c r="H8036" s="17">
        <v>0.18595482499999999</v>
      </c>
      <c r="I8036" s="17">
        <v>0.99146142900000001</v>
      </c>
      <c r="J8036" s="17">
        <v>8.5400000000000007E-3</v>
      </c>
      <c r="K8036" s="17">
        <v>0</v>
      </c>
    </row>
    <row r="8037" spans="1:11" x14ac:dyDescent="0.45">
      <c r="A8037" s="10" t="s">
        <v>67</v>
      </c>
      <c r="B8037" s="20">
        <v>0.81100000000000005</v>
      </c>
      <c r="C8037" s="19">
        <v>12178</v>
      </c>
      <c r="D8037" s="19">
        <v>3350.4538080000002</v>
      </c>
      <c r="E8037" s="23">
        <v>0.94380820300000001</v>
      </c>
      <c r="F8037" s="23">
        <v>0.593581888</v>
      </c>
      <c r="G8037" s="17">
        <v>0.81409098400000002</v>
      </c>
      <c r="H8037" s="17">
        <v>0.18590901600000001</v>
      </c>
      <c r="I8037" s="17">
        <v>0.991462171</v>
      </c>
      <c r="J8037" s="17">
        <v>8.5400000000000007E-3</v>
      </c>
      <c r="K8037" s="17">
        <v>0</v>
      </c>
    </row>
    <row r="8038" spans="1:11" x14ac:dyDescent="0.45">
      <c r="A8038" s="10" t="s">
        <v>67</v>
      </c>
      <c r="B8038" s="20">
        <v>0.81200000000000006</v>
      </c>
      <c r="C8038" s="19">
        <v>12208</v>
      </c>
      <c r="D8038" s="19">
        <v>3378.8355230000002</v>
      </c>
      <c r="E8038" s="23">
        <v>0.95122856099999997</v>
      </c>
      <c r="F8038" s="23">
        <v>0.59458348800000005</v>
      </c>
      <c r="G8038" s="17">
        <v>0.81438401000000005</v>
      </c>
      <c r="H8038" s="17">
        <v>0.18561599000000001</v>
      </c>
      <c r="I8038" s="17">
        <v>0.99143626399999996</v>
      </c>
      <c r="J8038" s="17">
        <v>8.5599999999999999E-3</v>
      </c>
      <c r="K8038" s="17">
        <v>0</v>
      </c>
    </row>
    <row r="8039" spans="1:11" x14ac:dyDescent="0.45">
      <c r="A8039" s="10" t="s">
        <v>67</v>
      </c>
      <c r="B8039" s="20">
        <v>0.81299999999999994</v>
      </c>
      <c r="C8039" s="19">
        <v>12218</v>
      </c>
      <c r="D8039" s="19">
        <v>3388.3620179999998</v>
      </c>
      <c r="E8039" s="23">
        <v>0.95389233399999995</v>
      </c>
      <c r="F8039" s="23">
        <v>0.59802368699999997</v>
      </c>
      <c r="G8039" s="17">
        <v>0.81437223800000003</v>
      </c>
      <c r="H8039" s="17">
        <v>0.185627762</v>
      </c>
      <c r="I8039" s="17">
        <v>0.99144210799999999</v>
      </c>
      <c r="J8039" s="17">
        <v>8.5599999999999999E-3</v>
      </c>
      <c r="K8039" s="17">
        <v>0</v>
      </c>
    </row>
    <row r="8040" spans="1:11" x14ac:dyDescent="0.45">
      <c r="A8040" s="10" t="s">
        <v>67</v>
      </c>
      <c r="B8040" s="20">
        <v>0.81399999999999995</v>
      </c>
      <c r="C8040" s="19">
        <v>12238</v>
      </c>
      <c r="D8040" s="19">
        <v>3407.4718029999999</v>
      </c>
      <c r="E8040" s="23">
        <v>0.95887191199999999</v>
      </c>
      <c r="F8040" s="23">
        <v>0.60037782500000003</v>
      </c>
      <c r="G8040" s="17">
        <v>0.81467560100000003</v>
      </c>
      <c r="H8040" s="17">
        <v>0.185324399</v>
      </c>
      <c r="I8040" s="17">
        <v>0.99095239499999999</v>
      </c>
      <c r="J8040" s="17">
        <v>9.0500000000000008E-3</v>
      </c>
      <c r="K8040" s="17">
        <v>0</v>
      </c>
    </row>
    <row r="8041" spans="1:11" x14ac:dyDescent="0.45">
      <c r="A8041" s="10" t="s">
        <v>67</v>
      </c>
      <c r="B8041" s="20">
        <v>0.81499999999999995</v>
      </c>
      <c r="C8041" s="19">
        <v>12253</v>
      </c>
      <c r="D8041" s="19">
        <v>3421.8819210000001</v>
      </c>
      <c r="E8041" s="23">
        <v>0.96265378999999995</v>
      </c>
      <c r="F8041" s="23">
        <v>0.603290997</v>
      </c>
      <c r="G8041" s="17">
        <v>0.81482085999999998</v>
      </c>
      <c r="H8041" s="17">
        <v>0.18517913999999999</v>
      </c>
      <c r="I8041" s="17">
        <v>0.990970939</v>
      </c>
      <c r="J8041" s="17">
        <v>9.0299999999999998E-3</v>
      </c>
      <c r="K8041" s="17">
        <v>0</v>
      </c>
    </row>
    <row r="8042" spans="1:11" x14ac:dyDescent="0.45">
      <c r="A8042" s="10" t="s">
        <v>67</v>
      </c>
      <c r="B8042" s="20">
        <v>0.81599999999999995</v>
      </c>
      <c r="C8042" s="19">
        <v>12267</v>
      </c>
      <c r="D8042" s="19">
        <v>3435.3775489999998</v>
      </c>
      <c r="E8042" s="23">
        <v>0.96630195500000005</v>
      </c>
      <c r="F8042" s="23">
        <v>0.60631246599999999</v>
      </c>
      <c r="G8042" s="17">
        <v>0.81495068100000001</v>
      </c>
      <c r="H8042" s="17">
        <v>0.18504931899999999</v>
      </c>
      <c r="I8042" s="17">
        <v>0.99085212600000006</v>
      </c>
      <c r="J8042" s="17">
        <v>9.1500000000000001E-3</v>
      </c>
      <c r="K8042" s="17">
        <v>0</v>
      </c>
    </row>
    <row r="8043" spans="1:11" x14ac:dyDescent="0.45">
      <c r="A8043" s="10" t="s">
        <v>67</v>
      </c>
      <c r="B8043" s="20">
        <v>0.81699999999999995</v>
      </c>
      <c r="C8043" s="19">
        <v>12280</v>
      </c>
      <c r="D8043" s="19">
        <v>3447.9746340000002</v>
      </c>
      <c r="E8043" s="23">
        <v>0.97094698499999998</v>
      </c>
      <c r="F8043" s="23">
        <v>0.60793925400000004</v>
      </c>
      <c r="G8043" s="17">
        <v>0.81514657999999995</v>
      </c>
      <c r="H8043" s="17">
        <v>0.18485341999999999</v>
      </c>
      <c r="I8043" s="17">
        <v>0.99087206000000005</v>
      </c>
      <c r="J8043" s="17">
        <v>9.1299999999999992E-3</v>
      </c>
      <c r="K8043" s="17">
        <v>0</v>
      </c>
    </row>
    <row r="8044" spans="1:11" x14ac:dyDescent="0.45">
      <c r="A8044" s="10" t="s">
        <v>67</v>
      </c>
      <c r="B8044" s="20">
        <v>0.81799999999999995</v>
      </c>
      <c r="C8044" s="19">
        <v>12295</v>
      </c>
      <c r="D8044" s="19">
        <v>3462.5754059999999</v>
      </c>
      <c r="E8044" s="23">
        <v>0.97532699300000003</v>
      </c>
      <c r="F8044" s="23">
        <v>0.61034878199999998</v>
      </c>
      <c r="G8044" s="17">
        <v>0.81537210199999999</v>
      </c>
      <c r="H8044" s="17">
        <v>0.18462789800000001</v>
      </c>
      <c r="I8044" s="17">
        <v>0.99053617699999996</v>
      </c>
      <c r="J8044" s="17">
        <v>9.4599999999999997E-3</v>
      </c>
      <c r="K8044" s="17">
        <v>0</v>
      </c>
    </row>
    <row r="8045" spans="1:11" x14ac:dyDescent="0.45">
      <c r="A8045" s="10" t="s">
        <v>67</v>
      </c>
      <c r="B8045" s="20">
        <v>0.81899999999999995</v>
      </c>
      <c r="C8045" s="19">
        <v>12308</v>
      </c>
      <c r="D8045" s="19">
        <v>3475.3131349999999</v>
      </c>
      <c r="E8045" s="23">
        <v>0.98816522900000003</v>
      </c>
      <c r="F8045" s="23">
        <v>0.613147102</v>
      </c>
      <c r="G8045" s="17">
        <v>0.81548586300000003</v>
      </c>
      <c r="H8045" s="17">
        <v>0.18451413699999999</v>
      </c>
      <c r="I8045" s="17">
        <v>0.99055641699999997</v>
      </c>
      <c r="J8045" s="17">
        <v>9.4400000000000005E-3</v>
      </c>
      <c r="K8045" s="17">
        <v>0</v>
      </c>
    </row>
    <row r="8046" spans="1:11" x14ac:dyDescent="0.45">
      <c r="A8046" s="10" t="s">
        <v>67</v>
      </c>
      <c r="B8046" s="20">
        <v>0.82</v>
      </c>
      <c r="C8046" s="19">
        <v>12325</v>
      </c>
      <c r="D8046" s="19">
        <v>3492.1435759999999</v>
      </c>
      <c r="E8046" s="23">
        <v>0.99413026800000004</v>
      </c>
      <c r="F8046" s="23">
        <v>0.61531161400000001</v>
      </c>
      <c r="G8046" s="17">
        <v>0.81574036500000002</v>
      </c>
      <c r="H8046" s="17">
        <v>0.184259635</v>
      </c>
      <c r="I8046" s="17">
        <v>0.99059231699999994</v>
      </c>
      <c r="J8046" s="17">
        <v>9.41E-3</v>
      </c>
      <c r="K8046" s="17">
        <v>0</v>
      </c>
    </row>
    <row r="8047" spans="1:11" x14ac:dyDescent="0.45">
      <c r="A8047" s="10" t="s">
        <v>67</v>
      </c>
      <c r="B8047" s="20">
        <v>0.82099999999999995</v>
      </c>
      <c r="C8047" s="19">
        <v>12329</v>
      </c>
      <c r="D8047" s="19">
        <v>3496.12194</v>
      </c>
      <c r="E8047" s="23">
        <v>0.99459118800000001</v>
      </c>
      <c r="F8047" s="23">
        <v>0.61841210999999996</v>
      </c>
      <c r="G8047" s="17">
        <v>0.81580014599999995</v>
      </c>
      <c r="H8047" s="17">
        <v>0.184199854</v>
      </c>
      <c r="I8047" s="17">
        <v>0.99059329100000004</v>
      </c>
      <c r="J8047" s="17">
        <v>9.41E-3</v>
      </c>
      <c r="K8047" s="17">
        <v>0</v>
      </c>
    </row>
    <row r="8048" spans="1:11" x14ac:dyDescent="0.45">
      <c r="A8048" s="10" t="s">
        <v>67</v>
      </c>
      <c r="B8048" s="20">
        <v>0.82199999999999995</v>
      </c>
      <c r="C8048" s="19">
        <v>12353</v>
      </c>
      <c r="D8048" s="19">
        <v>3520.0356109999998</v>
      </c>
      <c r="E8048" s="23">
        <v>0.99707080599999998</v>
      </c>
      <c r="F8048" s="23">
        <v>0.61981033900000004</v>
      </c>
      <c r="G8048" s="17">
        <v>0.81583421</v>
      </c>
      <c r="H8048" s="17">
        <v>0.18416579</v>
      </c>
      <c r="I8048" s="17">
        <v>0.99062355300000005</v>
      </c>
      <c r="J8048" s="17">
        <v>9.3799999999999994E-3</v>
      </c>
      <c r="K8048" s="17">
        <v>0</v>
      </c>
    </row>
    <row r="8049" spans="1:11" x14ac:dyDescent="0.45">
      <c r="A8049" s="10" t="s">
        <v>67</v>
      </c>
      <c r="B8049" s="20">
        <v>0.82299999999999995</v>
      </c>
      <c r="C8049" s="19">
        <v>12373</v>
      </c>
      <c r="D8049" s="19">
        <v>3540.0127200000002</v>
      </c>
      <c r="E8049" s="23">
        <v>1.0009997369999999</v>
      </c>
      <c r="F8049" s="23">
        <v>0.62300877600000004</v>
      </c>
      <c r="G8049" s="17">
        <v>0.81588943700000005</v>
      </c>
      <c r="H8049" s="17">
        <v>0.184110563</v>
      </c>
      <c r="I8049" s="17">
        <v>0.99038760599999998</v>
      </c>
      <c r="J8049" s="17">
        <v>9.6100000000000005E-3</v>
      </c>
      <c r="K8049" s="17">
        <v>0</v>
      </c>
    </row>
    <row r="8050" spans="1:11" x14ac:dyDescent="0.45">
      <c r="A8050" s="10" t="s">
        <v>67</v>
      </c>
      <c r="B8050" s="20">
        <v>0.82399999999999995</v>
      </c>
      <c r="C8050" s="19">
        <v>12387</v>
      </c>
      <c r="D8050" s="19">
        <v>3554.042355</v>
      </c>
      <c r="E8050" s="23">
        <v>1.0031101570000001</v>
      </c>
      <c r="F8050" s="23">
        <v>0.62691211800000002</v>
      </c>
      <c r="G8050" s="17">
        <v>0.81553241300000001</v>
      </c>
      <c r="H8050" s="17">
        <v>0.18446758699999999</v>
      </c>
      <c r="I8050" s="17">
        <v>0.99040883400000002</v>
      </c>
      <c r="J8050" s="17">
        <v>9.5899999999999996E-3</v>
      </c>
      <c r="K8050" s="17">
        <v>0</v>
      </c>
    </row>
    <row r="8051" spans="1:11" x14ac:dyDescent="0.45">
      <c r="A8051" s="10" t="s">
        <v>67</v>
      </c>
      <c r="B8051" s="20">
        <v>0.82499999999999996</v>
      </c>
      <c r="C8051" s="19">
        <v>12397</v>
      </c>
      <c r="D8051" s="19">
        <v>3564.113949</v>
      </c>
      <c r="E8051" s="23">
        <v>1.0098995719999999</v>
      </c>
      <c r="F8051" s="23">
        <v>0.62916867600000004</v>
      </c>
      <c r="G8051" s="17">
        <v>0.81560054900000001</v>
      </c>
      <c r="H8051" s="17">
        <v>0.18439945099999999</v>
      </c>
      <c r="I8051" s="17">
        <v>0.99041672700000005</v>
      </c>
      <c r="J8051" s="17">
        <v>9.58E-3</v>
      </c>
      <c r="K8051" s="17">
        <v>0</v>
      </c>
    </row>
    <row r="8052" spans="1:11" x14ac:dyDescent="0.45">
      <c r="A8052" s="10" t="s">
        <v>67</v>
      </c>
      <c r="B8052" s="20">
        <v>0.82599999999999996</v>
      </c>
      <c r="C8052" s="19">
        <v>12418</v>
      </c>
      <c r="D8052" s="19">
        <v>3585.3626680000002</v>
      </c>
      <c r="E8052" s="23">
        <v>1.015335927</v>
      </c>
      <c r="F8052" s="23">
        <v>0.63038408000000001</v>
      </c>
      <c r="G8052" s="17">
        <v>0.81559027200000001</v>
      </c>
      <c r="H8052" s="17">
        <v>0.18440972799999999</v>
      </c>
      <c r="I8052" s="17">
        <v>0.99044081699999997</v>
      </c>
      <c r="J8052" s="17">
        <v>9.5600000000000008E-3</v>
      </c>
      <c r="K8052" s="17">
        <v>0</v>
      </c>
    </row>
    <row r="8053" spans="1:11" x14ac:dyDescent="0.45">
      <c r="A8053" s="10" t="s">
        <v>67</v>
      </c>
      <c r="B8053" s="20">
        <v>0.82799999999999996</v>
      </c>
      <c r="C8053" s="19">
        <v>12447</v>
      </c>
      <c r="D8053" s="19">
        <v>3614.83167</v>
      </c>
      <c r="E8053" s="23">
        <v>1.0179073300000001</v>
      </c>
      <c r="F8053" s="23">
        <v>0.63538227999999997</v>
      </c>
      <c r="G8053" s="17">
        <v>0.81601992400000001</v>
      </c>
      <c r="H8053" s="17">
        <v>0.18398007599999999</v>
      </c>
      <c r="I8053" s="17">
        <v>0.99048440699999996</v>
      </c>
      <c r="J8053" s="17">
        <v>9.5200000000000007E-3</v>
      </c>
      <c r="K8053" s="17">
        <v>0</v>
      </c>
    </row>
    <row r="8054" spans="1:11" x14ac:dyDescent="0.45">
      <c r="A8054" s="10" t="s">
        <v>67</v>
      </c>
      <c r="B8054" s="20">
        <v>0.82899999999999996</v>
      </c>
      <c r="C8054" s="19">
        <v>12462</v>
      </c>
      <c r="D8054" s="19">
        <v>3630.1555530000001</v>
      </c>
      <c r="E8054" s="23">
        <v>1.023668214</v>
      </c>
      <c r="F8054" s="23">
        <v>0.63979147800000002</v>
      </c>
      <c r="G8054" s="17">
        <v>0.81624137399999996</v>
      </c>
      <c r="H8054" s="17">
        <v>0.18375862600000001</v>
      </c>
      <c r="I8054" s="17">
        <v>0.99049899500000005</v>
      </c>
      <c r="J8054" s="17">
        <v>9.4999999999999998E-3</v>
      </c>
      <c r="K8054" s="17">
        <v>0</v>
      </c>
    </row>
    <row r="8055" spans="1:11" x14ac:dyDescent="0.45">
      <c r="A8055" s="10" t="s">
        <v>67</v>
      </c>
      <c r="B8055" s="20">
        <v>0.83</v>
      </c>
      <c r="C8055" s="19">
        <v>12469</v>
      </c>
      <c r="D8055" s="19">
        <v>3637.3332089999999</v>
      </c>
      <c r="E8055" s="23">
        <v>1.0255661069999999</v>
      </c>
      <c r="F8055" s="23">
        <v>0.64198885100000003</v>
      </c>
      <c r="G8055" s="17">
        <v>0.81634453399999996</v>
      </c>
      <c r="H8055" s="17">
        <v>0.18365546599999999</v>
      </c>
      <c r="I8055" s="17">
        <v>0.99050461199999995</v>
      </c>
      <c r="J8055" s="17">
        <v>9.4999999999999998E-3</v>
      </c>
      <c r="K8055" s="17">
        <v>0</v>
      </c>
    </row>
    <row r="8056" spans="1:11" x14ac:dyDescent="0.45">
      <c r="A8056" s="10" t="s">
        <v>67</v>
      </c>
      <c r="B8056" s="20">
        <v>0.83099999999999996</v>
      </c>
      <c r="C8056" s="19">
        <v>12491</v>
      </c>
      <c r="D8056" s="19">
        <v>3659.97442</v>
      </c>
      <c r="E8056" s="23">
        <v>1.033728888</v>
      </c>
      <c r="F8056" s="23">
        <v>0.64417474900000005</v>
      </c>
      <c r="G8056" s="17">
        <v>0.81634777000000003</v>
      </c>
      <c r="H8056" s="17">
        <v>0.18365223</v>
      </c>
      <c r="I8056" s="17">
        <v>0.99051768100000004</v>
      </c>
      <c r="J8056" s="17">
        <v>9.4800000000000006E-3</v>
      </c>
      <c r="K8056" s="17">
        <v>0</v>
      </c>
    </row>
    <row r="8057" spans="1:11" x14ac:dyDescent="0.45">
      <c r="A8057" s="10" t="s">
        <v>67</v>
      </c>
      <c r="B8057" s="20">
        <v>0.83199999999999996</v>
      </c>
      <c r="C8057" s="19">
        <v>12508</v>
      </c>
      <c r="D8057" s="19">
        <v>3677.618774</v>
      </c>
      <c r="E8057" s="23">
        <v>1.041572698</v>
      </c>
      <c r="F8057" s="23">
        <v>0.64761609399999998</v>
      </c>
      <c r="G8057" s="17">
        <v>0.81643748000000005</v>
      </c>
      <c r="H8057" s="17">
        <v>0.18356252000000001</v>
      </c>
      <c r="I8057" s="17">
        <v>0.99052862500000005</v>
      </c>
      <c r="J8057" s="17">
        <v>9.4699999999999993E-3</v>
      </c>
      <c r="K8057" s="17">
        <v>0</v>
      </c>
    </row>
    <row r="8058" spans="1:11" x14ac:dyDescent="0.45">
      <c r="A8058" s="10" t="s">
        <v>67</v>
      </c>
      <c r="B8058" s="20">
        <v>0.83299999999999996</v>
      </c>
      <c r="C8058" s="19">
        <v>12514</v>
      </c>
      <c r="D8058" s="19">
        <v>3683.8707629999999</v>
      </c>
      <c r="E8058" s="23">
        <v>1.042741943</v>
      </c>
      <c r="F8058" s="23">
        <v>0.65077514800000003</v>
      </c>
      <c r="G8058" s="17">
        <v>0.81652549100000005</v>
      </c>
      <c r="H8058" s="17">
        <v>0.18347450900000001</v>
      </c>
      <c r="I8058" s="17">
        <v>0.990533365</v>
      </c>
      <c r="J8058" s="17">
        <v>9.4699999999999993E-3</v>
      </c>
      <c r="K8058" s="17">
        <v>0</v>
      </c>
    </row>
    <row r="8059" spans="1:11" x14ac:dyDescent="0.45">
      <c r="A8059" s="10" t="s">
        <v>67</v>
      </c>
      <c r="B8059" s="20">
        <v>0.83399999999999996</v>
      </c>
      <c r="C8059" s="19">
        <v>12535</v>
      </c>
      <c r="D8059" s="19">
        <v>3705.7772009999999</v>
      </c>
      <c r="E8059" s="23">
        <v>1.0437218159999999</v>
      </c>
      <c r="F8059" s="23">
        <v>0.65189626599999995</v>
      </c>
      <c r="G8059" s="17">
        <v>0.81683286799999999</v>
      </c>
      <c r="H8059" s="17">
        <v>0.18316713200000001</v>
      </c>
      <c r="I8059" s="17">
        <v>0.99055899400000003</v>
      </c>
      <c r="J8059" s="17">
        <v>9.4400000000000005E-3</v>
      </c>
      <c r="K8059" s="17">
        <v>0</v>
      </c>
    </row>
    <row r="8060" spans="1:11" x14ac:dyDescent="0.45">
      <c r="A8060" s="10" t="s">
        <v>67</v>
      </c>
      <c r="B8060" s="20">
        <v>0.83499999999999996</v>
      </c>
      <c r="C8060" s="19">
        <v>12549</v>
      </c>
      <c r="D8060" s="19">
        <v>3720.4093189999999</v>
      </c>
      <c r="E8060" s="23">
        <v>1.0486224550000001</v>
      </c>
      <c r="F8060" s="23">
        <v>0.65563171899999995</v>
      </c>
      <c r="G8060" s="17">
        <v>0.81655908799999999</v>
      </c>
      <c r="H8060" s="17">
        <v>0.18344091200000001</v>
      </c>
      <c r="I8060" s="17">
        <v>0.99052239799999997</v>
      </c>
      <c r="J8060" s="17">
        <v>9.4800000000000006E-3</v>
      </c>
      <c r="K8060" s="17">
        <v>0</v>
      </c>
    </row>
    <row r="8061" spans="1:11" x14ac:dyDescent="0.45">
      <c r="A8061" s="10" t="s">
        <v>67</v>
      </c>
      <c r="B8061" s="20">
        <v>0.83599999999999997</v>
      </c>
      <c r="C8061" s="19">
        <v>12564</v>
      </c>
      <c r="D8061" s="19">
        <v>3736.184334</v>
      </c>
      <c r="E8061" s="23">
        <v>1.053589686</v>
      </c>
      <c r="F8061" s="23">
        <v>0.65842417399999997</v>
      </c>
      <c r="G8061" s="17">
        <v>0.81645972600000005</v>
      </c>
      <c r="H8061" s="17">
        <v>0.183540274</v>
      </c>
      <c r="I8061" s="17">
        <v>0.99053875300000005</v>
      </c>
      <c r="J8061" s="17">
        <v>9.4599999999999997E-3</v>
      </c>
      <c r="K8061" s="17">
        <v>0</v>
      </c>
    </row>
    <row r="8062" spans="1:11" x14ac:dyDescent="0.45">
      <c r="A8062" s="10" t="s">
        <v>67</v>
      </c>
      <c r="B8062" s="20">
        <v>0.83699999999999997</v>
      </c>
      <c r="C8062" s="19">
        <v>12580</v>
      </c>
      <c r="D8062" s="19">
        <v>3753.1232340000001</v>
      </c>
      <c r="E8062" s="23">
        <v>1.0649865919999999</v>
      </c>
      <c r="F8062" s="23">
        <v>0.66060148600000002</v>
      </c>
      <c r="G8062" s="17">
        <v>0.81629570699999998</v>
      </c>
      <c r="H8062" s="17">
        <v>0.18370429299999999</v>
      </c>
      <c r="I8062" s="17">
        <v>0.990548121</v>
      </c>
      <c r="J8062" s="17">
        <v>9.4500000000000001E-3</v>
      </c>
      <c r="K8062" s="17">
        <v>0</v>
      </c>
    </row>
    <row r="8063" spans="1:11" x14ac:dyDescent="0.45">
      <c r="A8063" s="10" t="s">
        <v>67</v>
      </c>
      <c r="B8063" s="20">
        <v>0.83799999999999997</v>
      </c>
      <c r="C8063" s="19">
        <v>12595</v>
      </c>
      <c r="D8063" s="19">
        <v>3769.1157459999999</v>
      </c>
      <c r="E8063" s="23">
        <v>1.0666001979999999</v>
      </c>
      <c r="F8063" s="23">
        <v>0.66384354899999998</v>
      </c>
      <c r="G8063" s="17">
        <v>0.816196904</v>
      </c>
      <c r="H8063" s="17">
        <v>0.183803096</v>
      </c>
      <c r="I8063" s="17">
        <v>0.99056036400000003</v>
      </c>
      <c r="J8063" s="17">
        <v>9.4400000000000005E-3</v>
      </c>
      <c r="K8063" s="17">
        <v>0</v>
      </c>
    </row>
    <row r="8064" spans="1:11" x14ac:dyDescent="0.45">
      <c r="A8064" s="10" t="s">
        <v>67</v>
      </c>
      <c r="B8064" s="20">
        <v>0.83899999999999997</v>
      </c>
      <c r="C8064" s="19">
        <v>12607</v>
      </c>
      <c r="D8064" s="19">
        <v>3781.9221229999998</v>
      </c>
      <c r="E8064" s="23">
        <v>1.067945237</v>
      </c>
      <c r="F8064" s="23">
        <v>0.66683932099999998</v>
      </c>
      <c r="G8064" s="17">
        <v>0.81637185700000003</v>
      </c>
      <c r="H8064" s="17">
        <v>0.18362814299999999</v>
      </c>
      <c r="I8064" s="17">
        <v>0.99056643</v>
      </c>
      <c r="J8064" s="17">
        <v>9.4299999999999991E-3</v>
      </c>
      <c r="K8064" s="17">
        <v>0</v>
      </c>
    </row>
    <row r="8065" spans="1:11" x14ac:dyDescent="0.45">
      <c r="A8065" s="10" t="s">
        <v>67</v>
      </c>
      <c r="B8065" s="20">
        <v>0.84</v>
      </c>
      <c r="C8065" s="19">
        <v>12626</v>
      </c>
      <c r="D8065" s="19">
        <v>3802.3414600000001</v>
      </c>
      <c r="E8065" s="23">
        <v>1.0789550160000001</v>
      </c>
      <c r="F8065" s="23">
        <v>0.66836015199999999</v>
      </c>
      <c r="G8065" s="17">
        <v>0.81641058099999997</v>
      </c>
      <c r="H8065" s="17">
        <v>0.183589419</v>
      </c>
      <c r="I8065" s="17">
        <v>0.99045992100000002</v>
      </c>
      <c r="J8065" s="17">
        <v>9.5399999999999999E-3</v>
      </c>
      <c r="K8065" s="17">
        <v>0</v>
      </c>
    </row>
    <row r="8066" spans="1:11" x14ac:dyDescent="0.45">
      <c r="A8066" s="10" t="s">
        <v>67</v>
      </c>
      <c r="B8066" s="20">
        <v>0.84099999999999997</v>
      </c>
      <c r="C8066" s="19">
        <v>12639</v>
      </c>
      <c r="D8066" s="19">
        <v>3816.4052230000002</v>
      </c>
      <c r="E8066" s="23">
        <v>1.0835240310000001</v>
      </c>
      <c r="F8066" s="23">
        <v>0.67078950800000003</v>
      </c>
      <c r="G8066" s="17">
        <v>0.816599415</v>
      </c>
      <c r="H8066" s="17">
        <v>0.183400585</v>
      </c>
      <c r="I8066" s="17">
        <v>0.99046602500000003</v>
      </c>
      <c r="J8066" s="17">
        <v>9.5300000000000003E-3</v>
      </c>
      <c r="K8066" s="17">
        <v>0</v>
      </c>
    </row>
    <row r="8067" spans="1:11" x14ac:dyDescent="0.45">
      <c r="A8067" s="10" t="s">
        <v>67</v>
      </c>
      <c r="B8067" s="20">
        <v>0.84199999999999997</v>
      </c>
      <c r="C8067" s="19">
        <v>12658</v>
      </c>
      <c r="D8067" s="19">
        <v>3837.0114579999999</v>
      </c>
      <c r="E8067" s="23">
        <v>1.087432322</v>
      </c>
      <c r="F8067" s="23">
        <v>0.67516038499999997</v>
      </c>
      <c r="G8067" s="17">
        <v>0.81687470399999995</v>
      </c>
      <c r="H8067" s="17">
        <v>0.18312529599999999</v>
      </c>
      <c r="I8067" s="17">
        <v>0.99046472200000002</v>
      </c>
      <c r="J8067" s="17">
        <v>9.5399999999999999E-3</v>
      </c>
      <c r="K8067" s="17">
        <v>0</v>
      </c>
    </row>
    <row r="8068" spans="1:11" x14ac:dyDescent="0.45">
      <c r="A8068" s="10" t="s">
        <v>67</v>
      </c>
      <c r="B8068" s="20">
        <v>0.84299999999999997</v>
      </c>
      <c r="C8068" s="19">
        <v>12672</v>
      </c>
      <c r="D8068" s="19">
        <v>3852.3384470000001</v>
      </c>
      <c r="E8068" s="23">
        <v>1.1005484489999999</v>
      </c>
      <c r="F8068" s="23">
        <v>0.67841115900000004</v>
      </c>
      <c r="G8068" s="17">
        <v>0.81707702000000004</v>
      </c>
      <c r="H8068" s="17">
        <v>0.18292298000000001</v>
      </c>
      <c r="I8068" s="17">
        <v>0.99048519000000002</v>
      </c>
      <c r="J8068" s="17">
        <v>9.5099999999999994E-3</v>
      </c>
      <c r="K8068" s="17">
        <v>0</v>
      </c>
    </row>
    <row r="8069" spans="1:11" x14ac:dyDescent="0.45">
      <c r="A8069" s="10" t="s">
        <v>67</v>
      </c>
      <c r="B8069" s="20">
        <v>0.84399999999999997</v>
      </c>
      <c r="C8069" s="19">
        <v>12687</v>
      </c>
      <c r="D8069" s="19">
        <v>3868.9352709999998</v>
      </c>
      <c r="E8069" s="23">
        <v>1.11079135</v>
      </c>
      <c r="F8069" s="23">
        <v>0.68121468399999996</v>
      </c>
      <c r="G8069" s="17">
        <v>0.81682036700000005</v>
      </c>
      <c r="H8069" s="17">
        <v>0.18317963300000001</v>
      </c>
      <c r="I8069" s="17">
        <v>0.99049533899999997</v>
      </c>
      <c r="J8069" s="17">
        <v>9.4999999999999998E-3</v>
      </c>
      <c r="K8069" s="17">
        <v>0</v>
      </c>
    </row>
    <row r="8070" spans="1:11" x14ac:dyDescent="0.45">
      <c r="A8070" s="10" t="s">
        <v>67</v>
      </c>
      <c r="B8070" s="20">
        <v>0.84499999999999997</v>
      </c>
      <c r="C8070" s="19">
        <v>12695</v>
      </c>
      <c r="D8070" s="19">
        <v>3877.8429420000002</v>
      </c>
      <c r="E8070" s="23">
        <v>1.114943807</v>
      </c>
      <c r="F8070" s="23">
        <v>0.68321864399999999</v>
      </c>
      <c r="G8070" s="17">
        <v>0.81693580099999996</v>
      </c>
      <c r="H8070" s="17">
        <v>0.18306419900000001</v>
      </c>
      <c r="I8070" s="17">
        <v>0.99044837100000005</v>
      </c>
      <c r="J8070" s="17">
        <v>9.5499999999999995E-3</v>
      </c>
      <c r="K8070" s="17">
        <v>0</v>
      </c>
    </row>
    <row r="8071" spans="1:11" x14ac:dyDescent="0.45">
      <c r="A8071" s="10" t="s">
        <v>67</v>
      </c>
      <c r="B8071" s="20">
        <v>0.84599999999999997</v>
      </c>
      <c r="C8071" s="19">
        <v>12718</v>
      </c>
      <c r="D8071" s="19">
        <v>3903.592928</v>
      </c>
      <c r="E8071" s="23">
        <v>1.12103094</v>
      </c>
      <c r="F8071" s="23">
        <v>0.68601656499999997</v>
      </c>
      <c r="G8071" s="17">
        <v>0.81726686599999998</v>
      </c>
      <c r="H8071" s="17">
        <v>0.18273313399999999</v>
      </c>
      <c r="I8071" s="17">
        <v>0.99049796800000001</v>
      </c>
      <c r="J8071" s="17">
        <v>9.4999999999999998E-3</v>
      </c>
      <c r="K8071" s="17">
        <v>0</v>
      </c>
    </row>
    <row r="8072" spans="1:11" x14ac:dyDescent="0.45">
      <c r="A8072" s="10" t="s">
        <v>67</v>
      </c>
      <c r="B8072" s="20">
        <v>0.84699999999999998</v>
      </c>
      <c r="C8072" s="19">
        <v>12733</v>
      </c>
      <c r="D8072" s="19">
        <v>3920.4443160000001</v>
      </c>
      <c r="E8072" s="23">
        <v>1.1250307589999999</v>
      </c>
      <c r="F8072" s="23">
        <v>0.69004686000000004</v>
      </c>
      <c r="G8072" s="17">
        <v>0.81748213300000006</v>
      </c>
      <c r="H8072" s="17">
        <v>0.182517867</v>
      </c>
      <c r="I8072" s="17">
        <v>0.99051723300000005</v>
      </c>
      <c r="J8072" s="17">
        <v>9.4800000000000006E-3</v>
      </c>
      <c r="K8072" s="17">
        <v>0</v>
      </c>
    </row>
    <row r="8073" spans="1:11" x14ac:dyDescent="0.45">
      <c r="A8073" s="10" t="s">
        <v>67</v>
      </c>
      <c r="B8073" s="20">
        <v>0.84799999999999998</v>
      </c>
      <c r="C8073" s="19">
        <v>12745</v>
      </c>
      <c r="D8073" s="19">
        <v>3934.0058949999998</v>
      </c>
      <c r="E8073" s="23">
        <v>1.1315262779999999</v>
      </c>
      <c r="F8073" s="23">
        <v>0.69299485000000005</v>
      </c>
      <c r="G8073" s="17">
        <v>0.81757552</v>
      </c>
      <c r="H8073" s="17">
        <v>0.18242448</v>
      </c>
      <c r="I8073" s="17">
        <v>0.99053055700000003</v>
      </c>
      <c r="J8073" s="17">
        <v>9.4699999999999993E-3</v>
      </c>
      <c r="K8073" s="17">
        <v>0</v>
      </c>
    </row>
    <row r="8074" spans="1:11" x14ac:dyDescent="0.45">
      <c r="A8074" s="10" t="s">
        <v>67</v>
      </c>
      <c r="B8074" s="20">
        <v>0.84899999999999998</v>
      </c>
      <c r="C8074" s="19">
        <v>12759</v>
      </c>
      <c r="D8074" s="19">
        <v>3949.9625110000002</v>
      </c>
      <c r="E8074" s="23">
        <v>1.149939056</v>
      </c>
      <c r="F8074" s="23">
        <v>0.69463513700000001</v>
      </c>
      <c r="G8074" s="17">
        <v>0.817775688</v>
      </c>
      <c r="H8074" s="17">
        <v>0.182224312</v>
      </c>
      <c r="I8074" s="17">
        <v>0.99033266200000003</v>
      </c>
      <c r="J8074" s="17">
        <v>9.6699999999999998E-3</v>
      </c>
      <c r="K8074" s="17">
        <v>0</v>
      </c>
    </row>
    <row r="8075" spans="1:11" x14ac:dyDescent="0.45">
      <c r="A8075" s="10" t="s">
        <v>67</v>
      </c>
      <c r="B8075" s="20">
        <v>0.85</v>
      </c>
      <c r="C8075" s="19">
        <v>12778</v>
      </c>
      <c r="D8075" s="19">
        <v>3971.9106569999999</v>
      </c>
      <c r="E8075" s="23">
        <v>1.1583658020000001</v>
      </c>
      <c r="F8075" s="23">
        <v>0.69657527600000002</v>
      </c>
      <c r="G8075" s="17">
        <v>0.81804664299999996</v>
      </c>
      <c r="H8075" s="17">
        <v>0.18195335700000001</v>
      </c>
      <c r="I8075" s="17">
        <v>0.99012882400000002</v>
      </c>
      <c r="J8075" s="17">
        <v>9.8700000000000003E-3</v>
      </c>
      <c r="K8075" s="17">
        <v>0</v>
      </c>
    </row>
    <row r="8076" spans="1:11" x14ac:dyDescent="0.45">
      <c r="A8076" s="10" t="s">
        <v>67</v>
      </c>
      <c r="B8076" s="20">
        <v>0.85099999999999998</v>
      </c>
      <c r="C8076" s="19">
        <v>12784</v>
      </c>
      <c r="D8076" s="19">
        <v>3978.885342</v>
      </c>
      <c r="E8076" s="23">
        <v>1.165310949</v>
      </c>
      <c r="F8076" s="23">
        <v>0.70233134699999999</v>
      </c>
      <c r="G8076" s="17">
        <v>0.81813203999999995</v>
      </c>
      <c r="H8076" s="17">
        <v>0.18186796</v>
      </c>
      <c r="I8076" s="17">
        <v>0.99013226300000001</v>
      </c>
      <c r="J8076" s="17">
        <v>9.8700000000000003E-3</v>
      </c>
      <c r="K8076" s="17">
        <v>0</v>
      </c>
    </row>
    <row r="8077" spans="1:11" x14ac:dyDescent="0.45">
      <c r="A8077" s="10" t="s">
        <v>67</v>
      </c>
      <c r="B8077" s="20">
        <v>0.85199999999999998</v>
      </c>
      <c r="C8077" s="19">
        <v>12807</v>
      </c>
      <c r="D8077" s="19">
        <v>4005.8478439999999</v>
      </c>
      <c r="E8077" s="23">
        <v>1.178475548</v>
      </c>
      <c r="F8077" s="23">
        <v>0.70421816199999998</v>
      </c>
      <c r="G8077" s="17">
        <v>0.818380573</v>
      </c>
      <c r="H8077" s="17">
        <v>0.181619427</v>
      </c>
      <c r="I8077" s="17">
        <v>0.990127066</v>
      </c>
      <c r="J8077" s="17">
        <v>9.8700000000000003E-3</v>
      </c>
      <c r="K8077" s="17">
        <v>0</v>
      </c>
    </row>
    <row r="8078" spans="1:11" x14ac:dyDescent="0.45">
      <c r="A8078" s="10" t="s">
        <v>67</v>
      </c>
      <c r="B8078" s="20">
        <v>0.85299999999999998</v>
      </c>
      <c r="C8078" s="19">
        <v>12822</v>
      </c>
      <c r="D8078" s="19">
        <v>4023.5726260000001</v>
      </c>
      <c r="E8078" s="23">
        <v>1.186151516</v>
      </c>
      <c r="F8078" s="23">
        <v>0.70756980700000005</v>
      </c>
      <c r="G8078" s="17">
        <v>0.81851505199999997</v>
      </c>
      <c r="H8078" s="17">
        <v>0.18148494800000001</v>
      </c>
      <c r="I8078" s="17">
        <v>0.99013954900000001</v>
      </c>
      <c r="J8078" s="17">
        <v>9.8600000000000007E-3</v>
      </c>
      <c r="K8078" s="17">
        <v>0</v>
      </c>
    </row>
    <row r="8079" spans="1:11" x14ac:dyDescent="0.45">
      <c r="A8079" s="10" t="s">
        <v>67</v>
      </c>
      <c r="B8079" s="20">
        <v>0.85399999999999998</v>
      </c>
      <c r="C8079" s="19">
        <v>12837</v>
      </c>
      <c r="D8079" s="19">
        <v>4041.4178750000001</v>
      </c>
      <c r="E8079" s="23">
        <v>1.1912422739999999</v>
      </c>
      <c r="F8079" s="23">
        <v>0.71133026099999996</v>
      </c>
      <c r="G8079" s="17">
        <v>0.818727117</v>
      </c>
      <c r="H8079" s="17">
        <v>0.181272883</v>
      </c>
      <c r="I8079" s="17">
        <v>0.99015244499999999</v>
      </c>
      <c r="J8079" s="17">
        <v>9.8499999999999994E-3</v>
      </c>
      <c r="K8079" s="17">
        <v>0</v>
      </c>
    </row>
    <row r="8080" spans="1:11" x14ac:dyDescent="0.45">
      <c r="A8080" s="10" t="s">
        <v>67</v>
      </c>
      <c r="B8080" s="20">
        <v>0.85499999999999998</v>
      </c>
      <c r="C8080" s="19">
        <v>12851</v>
      </c>
      <c r="D8080" s="19">
        <v>4058.104957</v>
      </c>
      <c r="E8080" s="23">
        <v>1.195005984</v>
      </c>
      <c r="F8080" s="23">
        <v>0.71355584900000002</v>
      </c>
      <c r="G8080" s="17">
        <v>0.81892459699999998</v>
      </c>
      <c r="H8080" s="17">
        <v>0.181075403</v>
      </c>
      <c r="I8080" s="17">
        <v>0.99008937200000002</v>
      </c>
      <c r="J8080" s="17">
        <v>9.9100000000000004E-3</v>
      </c>
      <c r="K8080" s="17">
        <v>0</v>
      </c>
    </row>
    <row r="8081" spans="1:11" x14ac:dyDescent="0.45">
      <c r="A8081" s="10" t="s">
        <v>67</v>
      </c>
      <c r="B8081" s="20">
        <v>0.85599999999999998</v>
      </c>
      <c r="C8081" s="19">
        <v>12863</v>
      </c>
      <c r="D8081" s="19">
        <v>4072.4699529999998</v>
      </c>
      <c r="E8081" s="23">
        <v>1.2016319010000001</v>
      </c>
      <c r="F8081" s="23">
        <v>0.71562419300000002</v>
      </c>
      <c r="G8081" s="17">
        <v>0.81909352400000002</v>
      </c>
      <c r="H8081" s="17">
        <v>0.18090647600000001</v>
      </c>
      <c r="I8081" s="17">
        <v>0.99007551000000005</v>
      </c>
      <c r="J8081" s="17">
        <v>9.92E-3</v>
      </c>
      <c r="K8081" s="17">
        <v>0</v>
      </c>
    </row>
    <row r="8082" spans="1:11" x14ac:dyDescent="0.45">
      <c r="A8082" s="10" t="s">
        <v>67</v>
      </c>
      <c r="B8082" s="20">
        <v>0.85699999999999998</v>
      </c>
      <c r="C8082" s="19">
        <v>12881</v>
      </c>
      <c r="D8082" s="19">
        <v>4094.1656889999999</v>
      </c>
      <c r="E8082" s="23">
        <v>1.2147784859999999</v>
      </c>
      <c r="F8082" s="23">
        <v>0.72058320399999998</v>
      </c>
      <c r="G8082" s="17">
        <v>0.81919105699999994</v>
      </c>
      <c r="H8082" s="17">
        <v>0.180808943</v>
      </c>
      <c r="I8082" s="17">
        <v>0.99008648600000004</v>
      </c>
      <c r="J8082" s="17">
        <v>9.9100000000000004E-3</v>
      </c>
      <c r="K8082" s="17">
        <v>0</v>
      </c>
    </row>
    <row r="8083" spans="1:11" x14ac:dyDescent="0.45">
      <c r="A8083" s="10" t="s">
        <v>67</v>
      </c>
      <c r="B8083" s="20">
        <v>0.85799999999999998</v>
      </c>
      <c r="C8083" s="19">
        <v>12896</v>
      </c>
      <c r="D8083" s="19">
        <v>4112.4146609999998</v>
      </c>
      <c r="E8083" s="23">
        <v>1.2203028579999999</v>
      </c>
      <c r="F8083" s="23">
        <v>0.72434937499999996</v>
      </c>
      <c r="G8083" s="17">
        <v>0.81932382100000001</v>
      </c>
      <c r="H8083" s="17">
        <v>0.18067617899999999</v>
      </c>
      <c r="I8083" s="17">
        <v>0.99010063100000001</v>
      </c>
      <c r="J8083" s="17">
        <v>9.9000000000000008E-3</v>
      </c>
      <c r="K8083" s="17">
        <v>0</v>
      </c>
    </row>
    <row r="8084" spans="1:11" x14ac:dyDescent="0.45">
      <c r="A8084" s="10" t="s">
        <v>67</v>
      </c>
      <c r="B8084" s="20">
        <v>0.85899999999999999</v>
      </c>
      <c r="C8084" s="19">
        <v>12909</v>
      </c>
      <c r="D8084" s="19">
        <v>4128.3286310000003</v>
      </c>
      <c r="E8084" s="23">
        <v>1.2294306820000001</v>
      </c>
      <c r="F8084" s="23">
        <v>0.72663182699999995</v>
      </c>
      <c r="G8084" s="17">
        <v>0.81935084000000002</v>
      </c>
      <c r="H8084" s="17">
        <v>0.18064916</v>
      </c>
      <c r="I8084" s="17">
        <v>0.99010803999999997</v>
      </c>
      <c r="J8084" s="17">
        <v>9.8899999999999995E-3</v>
      </c>
      <c r="K8084" s="17">
        <v>0</v>
      </c>
    </row>
    <row r="8085" spans="1:11" x14ac:dyDescent="0.45">
      <c r="A8085" s="10" t="s">
        <v>67</v>
      </c>
      <c r="B8085" s="20">
        <v>0.86</v>
      </c>
      <c r="C8085" s="19">
        <v>12928</v>
      </c>
      <c r="D8085" s="19">
        <v>4151.77981</v>
      </c>
      <c r="E8085" s="23">
        <v>1.24029528</v>
      </c>
      <c r="F8085" s="23">
        <v>0.72862313199999995</v>
      </c>
      <c r="G8085" s="17">
        <v>0.819538985</v>
      </c>
      <c r="H8085" s="17">
        <v>0.180461015</v>
      </c>
      <c r="I8085" s="17">
        <v>0.99012153400000003</v>
      </c>
      <c r="J8085" s="17">
        <v>9.8799999999999999E-3</v>
      </c>
      <c r="K8085" s="17">
        <v>0</v>
      </c>
    </row>
    <row r="8086" spans="1:11" x14ac:dyDescent="0.45">
      <c r="A8086" s="10" t="s">
        <v>67</v>
      </c>
      <c r="B8086" s="20">
        <v>0.86099999999999999</v>
      </c>
      <c r="C8086" s="19">
        <v>12938</v>
      </c>
      <c r="D8086" s="19">
        <v>4164.2034629999998</v>
      </c>
      <c r="E8086" s="23">
        <v>1.2435423910000001</v>
      </c>
      <c r="F8086" s="23">
        <v>0.73156385400000001</v>
      </c>
      <c r="G8086" s="17">
        <v>0.81944659099999995</v>
      </c>
      <c r="H8086" s="17">
        <v>0.180553409</v>
      </c>
      <c r="I8086" s="17">
        <v>0.99013007399999997</v>
      </c>
      <c r="J8086" s="17">
        <v>9.8700000000000003E-3</v>
      </c>
      <c r="K8086" s="17">
        <v>0</v>
      </c>
    </row>
    <row r="8087" spans="1:11" x14ac:dyDescent="0.45">
      <c r="A8087" s="10" t="s">
        <v>67</v>
      </c>
      <c r="B8087" s="20">
        <v>0.86199999999999999</v>
      </c>
      <c r="C8087" s="19">
        <v>12953</v>
      </c>
      <c r="D8087" s="19">
        <v>4182.9151940000002</v>
      </c>
      <c r="E8087" s="23">
        <v>1.256835718</v>
      </c>
      <c r="F8087" s="23">
        <v>0.73312260100000004</v>
      </c>
      <c r="G8087" s="17">
        <v>0.819578476</v>
      </c>
      <c r="H8087" s="17">
        <v>0.180421524</v>
      </c>
      <c r="I8087" s="17">
        <v>0.99015113499999996</v>
      </c>
      <c r="J8087" s="17">
        <v>9.8499999999999994E-3</v>
      </c>
      <c r="K8087" s="17">
        <v>0</v>
      </c>
    </row>
    <row r="8088" spans="1:11" x14ac:dyDescent="0.45">
      <c r="A8088" s="10" t="s">
        <v>67</v>
      </c>
      <c r="B8088" s="20">
        <v>0.86299999999999999</v>
      </c>
      <c r="C8088" s="19">
        <v>12971</v>
      </c>
      <c r="D8088" s="19">
        <v>4205.6470120000004</v>
      </c>
      <c r="E8088" s="23">
        <v>1.2705418180000001</v>
      </c>
      <c r="F8088" s="23">
        <v>0.740788581</v>
      </c>
      <c r="G8088" s="17">
        <v>0.81982884899999997</v>
      </c>
      <c r="H8088" s="17">
        <v>0.180171151</v>
      </c>
      <c r="I8088" s="17">
        <v>0.99022950700000001</v>
      </c>
      <c r="J8088" s="17">
        <v>9.7699999999999992E-3</v>
      </c>
      <c r="K8088" s="17">
        <v>0</v>
      </c>
    </row>
    <row r="8089" spans="1:11" x14ac:dyDescent="0.45">
      <c r="A8089" s="10" t="s">
        <v>67</v>
      </c>
      <c r="B8089" s="20">
        <v>0.86399999999999999</v>
      </c>
      <c r="C8089" s="19">
        <v>12983</v>
      </c>
      <c r="D8089" s="19">
        <v>4220.8994359999997</v>
      </c>
      <c r="E8089" s="23">
        <v>1.2726542190000001</v>
      </c>
      <c r="F8089" s="23">
        <v>0.74451668199999999</v>
      </c>
      <c r="G8089" s="17">
        <v>0.81999537899999997</v>
      </c>
      <c r="H8089" s="17">
        <v>0.180004621</v>
      </c>
      <c r="I8089" s="17">
        <v>0.99022980400000005</v>
      </c>
      <c r="J8089" s="17">
        <v>9.7699999999999992E-3</v>
      </c>
      <c r="K8089" s="17">
        <v>0</v>
      </c>
    </row>
    <row r="8090" spans="1:11" x14ac:dyDescent="0.45">
      <c r="A8090" s="10" t="s">
        <v>67</v>
      </c>
      <c r="B8090" s="20">
        <v>0.86499999999999999</v>
      </c>
      <c r="C8090" s="19">
        <v>13003</v>
      </c>
      <c r="D8090" s="19">
        <v>4246.3900460000004</v>
      </c>
      <c r="E8090" s="23">
        <v>1.279633354</v>
      </c>
      <c r="F8090" s="23">
        <v>0.74767596599999997</v>
      </c>
      <c r="G8090" s="17">
        <v>0.82019534000000005</v>
      </c>
      <c r="H8090" s="17">
        <v>0.17980466000000001</v>
      </c>
      <c r="I8090" s="17">
        <v>0.99028391800000004</v>
      </c>
      <c r="J8090" s="17">
        <v>9.7199999999999995E-3</v>
      </c>
      <c r="K8090" s="17">
        <v>0</v>
      </c>
    </row>
    <row r="8091" spans="1:11" x14ac:dyDescent="0.45">
      <c r="A8091" s="10" t="s">
        <v>67</v>
      </c>
      <c r="B8091" s="20">
        <v>0.86599999999999999</v>
      </c>
      <c r="C8091" s="19">
        <v>13007</v>
      </c>
      <c r="D8091" s="19">
        <v>4251.5116959999996</v>
      </c>
      <c r="E8091" s="23">
        <v>1.2812060240000001</v>
      </c>
      <c r="F8091" s="23">
        <v>0.751942746</v>
      </c>
      <c r="G8091" s="17">
        <v>0.82025063399999998</v>
      </c>
      <c r="H8091" s="17">
        <v>0.17974936599999999</v>
      </c>
      <c r="I8091" s="17">
        <v>0.99028604899999995</v>
      </c>
      <c r="J8091" s="17">
        <v>9.7099999999999999E-3</v>
      </c>
      <c r="K8091" s="17">
        <v>0</v>
      </c>
    </row>
    <row r="8092" spans="1:11" x14ac:dyDescent="0.45">
      <c r="A8092" s="10" t="s">
        <v>67</v>
      </c>
      <c r="B8092" s="20">
        <v>0.86699999999999999</v>
      </c>
      <c r="C8092" s="19">
        <v>13031</v>
      </c>
      <c r="D8092" s="19">
        <v>4282.2820080000001</v>
      </c>
      <c r="E8092" s="23">
        <v>1.2898691870000001</v>
      </c>
      <c r="F8092" s="23">
        <v>0.75353778100000002</v>
      </c>
      <c r="G8092" s="17">
        <v>0.82042820999999999</v>
      </c>
      <c r="H8092" s="17">
        <v>0.17957179000000001</v>
      </c>
      <c r="I8092" s="17">
        <v>0.99021792399999997</v>
      </c>
      <c r="J8092" s="17">
        <v>9.7800000000000005E-3</v>
      </c>
      <c r="K8092" s="17">
        <v>0</v>
      </c>
    </row>
    <row r="8093" spans="1:11" x14ac:dyDescent="0.45">
      <c r="A8093" s="10" t="s">
        <v>67</v>
      </c>
      <c r="B8093" s="20">
        <v>0.86799999999999999</v>
      </c>
      <c r="C8093" s="19">
        <v>13045</v>
      </c>
      <c r="D8093" s="19">
        <v>4300.3881110000002</v>
      </c>
      <c r="E8093" s="23">
        <v>1.293531937</v>
      </c>
      <c r="F8093" s="23">
        <v>0.75846424999999995</v>
      </c>
      <c r="G8093" s="17">
        <v>0.82046761199999996</v>
      </c>
      <c r="H8093" s="17">
        <v>0.17953238799999999</v>
      </c>
      <c r="I8093" s="17">
        <v>0.990229315</v>
      </c>
      <c r="J8093" s="17">
        <v>9.7699999999999992E-3</v>
      </c>
      <c r="K8093" s="17">
        <v>0</v>
      </c>
    </row>
    <row r="8094" spans="1:11" x14ac:dyDescent="0.45">
      <c r="A8094" s="10" t="s">
        <v>67</v>
      </c>
      <c r="B8094" s="20">
        <v>0.86899999999999999</v>
      </c>
      <c r="C8094" s="19">
        <v>13056</v>
      </c>
      <c r="D8094" s="19">
        <v>4314.6303559999997</v>
      </c>
      <c r="E8094" s="23">
        <v>1.2968124139999999</v>
      </c>
      <c r="F8094" s="23">
        <v>0.76075263699999995</v>
      </c>
      <c r="G8094" s="17">
        <v>0.82061887300000003</v>
      </c>
      <c r="H8094" s="17">
        <v>0.179381127</v>
      </c>
      <c r="I8094" s="17">
        <v>0.99023843300000003</v>
      </c>
      <c r="J8094" s="17">
        <v>9.7599999999999996E-3</v>
      </c>
      <c r="K8094" s="17">
        <v>0</v>
      </c>
    </row>
    <row r="8095" spans="1:11" x14ac:dyDescent="0.45">
      <c r="A8095" s="10" t="s">
        <v>67</v>
      </c>
      <c r="B8095" s="20">
        <v>0.87</v>
      </c>
      <c r="C8095" s="19">
        <v>13067</v>
      </c>
      <c r="D8095" s="19">
        <v>4328.9095100000004</v>
      </c>
      <c r="E8095" s="23">
        <v>1.3000211150000001</v>
      </c>
      <c r="F8095" s="23">
        <v>0.76484404299999997</v>
      </c>
      <c r="G8095" s="17">
        <v>0.82076987800000001</v>
      </c>
      <c r="H8095" s="17">
        <v>0.17923012199999999</v>
      </c>
      <c r="I8095" s="17">
        <v>0.99025567699999995</v>
      </c>
      <c r="J8095" s="17">
        <v>9.7400000000000004E-3</v>
      </c>
      <c r="K8095" s="17">
        <v>0</v>
      </c>
    </row>
    <row r="8096" spans="1:11" x14ac:dyDescent="0.45">
      <c r="A8096" s="10" t="s">
        <v>67</v>
      </c>
      <c r="B8096" s="20">
        <v>0.871</v>
      </c>
      <c r="C8096" s="19">
        <v>13093</v>
      </c>
      <c r="D8096" s="19">
        <v>4363.0166419999996</v>
      </c>
      <c r="E8096" s="23">
        <v>1.316459834</v>
      </c>
      <c r="F8096" s="23">
        <v>0.76683095999999995</v>
      </c>
      <c r="G8096" s="17">
        <v>0.82082028600000001</v>
      </c>
      <c r="H8096" s="17">
        <v>0.17917971399999999</v>
      </c>
      <c r="I8096" s="17">
        <v>0.990276041</v>
      </c>
      <c r="J8096" s="17">
        <v>9.7199999999999995E-3</v>
      </c>
      <c r="K8096" s="17">
        <v>0</v>
      </c>
    </row>
    <row r="8097" spans="1:11" x14ac:dyDescent="0.45">
      <c r="A8097" s="10" t="s">
        <v>67</v>
      </c>
      <c r="B8097" s="20">
        <v>0.872</v>
      </c>
      <c r="C8097" s="19">
        <v>13101</v>
      </c>
      <c r="D8097" s="19">
        <v>4373.588694</v>
      </c>
      <c r="E8097" s="23">
        <v>1.3278260609999999</v>
      </c>
      <c r="F8097" s="23">
        <v>0.77269335900000002</v>
      </c>
      <c r="G8097" s="17">
        <v>0.82092969999999998</v>
      </c>
      <c r="H8097" s="17">
        <v>0.17907029999999999</v>
      </c>
      <c r="I8097" s="17">
        <v>0.99028251199999995</v>
      </c>
      <c r="J8097" s="17">
        <v>9.7199999999999995E-3</v>
      </c>
      <c r="K8097" s="17">
        <v>0</v>
      </c>
    </row>
    <row r="8098" spans="1:11" x14ac:dyDescent="0.45">
      <c r="A8098" s="10" t="s">
        <v>67</v>
      </c>
      <c r="B8098" s="20">
        <v>0.873</v>
      </c>
      <c r="C8098" s="19">
        <v>13122</v>
      </c>
      <c r="D8098" s="19">
        <v>4401.5334229999999</v>
      </c>
      <c r="E8098" s="23">
        <v>1.3357709769999999</v>
      </c>
      <c r="F8098" s="23">
        <v>0.77560749100000004</v>
      </c>
      <c r="G8098" s="17">
        <v>0.82121627799999997</v>
      </c>
      <c r="H8098" s="17">
        <v>0.17878372200000001</v>
      </c>
      <c r="I8098" s="17">
        <v>0.99029979700000004</v>
      </c>
      <c r="J8098" s="17">
        <v>9.7000000000000003E-3</v>
      </c>
      <c r="K8098" s="17">
        <v>0</v>
      </c>
    </row>
    <row r="8099" spans="1:11" x14ac:dyDescent="0.45">
      <c r="A8099" s="10" t="s">
        <v>67</v>
      </c>
      <c r="B8099" s="20">
        <v>0.874</v>
      </c>
      <c r="C8099" s="19">
        <v>13138</v>
      </c>
      <c r="D8099" s="19">
        <v>4422.9717099999998</v>
      </c>
      <c r="E8099" s="23">
        <v>1.346241026</v>
      </c>
      <c r="F8099" s="23">
        <v>0.78023973700000004</v>
      </c>
      <c r="G8099" s="17">
        <v>0.82128177800000002</v>
      </c>
      <c r="H8099" s="17">
        <v>0.17871822200000001</v>
      </c>
      <c r="I8099" s="17">
        <v>0.99018552400000004</v>
      </c>
      <c r="J8099" s="17">
        <v>9.8099999999999993E-3</v>
      </c>
      <c r="K8099" s="17">
        <v>0</v>
      </c>
    </row>
    <row r="8100" spans="1:11" x14ac:dyDescent="0.45">
      <c r="A8100" s="10" t="s">
        <v>67</v>
      </c>
      <c r="B8100" s="20">
        <v>0.875</v>
      </c>
      <c r="C8100" s="19">
        <v>13151</v>
      </c>
      <c r="D8100" s="19">
        <v>4440.5128759999998</v>
      </c>
      <c r="E8100" s="23">
        <v>1.354068871</v>
      </c>
      <c r="F8100" s="23">
        <v>0.78415281800000003</v>
      </c>
      <c r="G8100" s="17">
        <v>0.82077408600000001</v>
      </c>
      <c r="H8100" s="17">
        <v>0.17922591399999999</v>
      </c>
      <c r="I8100" s="17">
        <v>0.99023984799999998</v>
      </c>
      <c r="J8100" s="17">
        <v>9.7599999999999996E-3</v>
      </c>
      <c r="K8100" s="17">
        <v>0</v>
      </c>
    </row>
    <row r="8101" spans="1:11" x14ac:dyDescent="0.45">
      <c r="A8101" s="10" t="s">
        <v>67</v>
      </c>
      <c r="B8101" s="20">
        <v>0.876</v>
      </c>
      <c r="C8101" s="19">
        <v>13168</v>
      </c>
      <c r="D8101" s="19">
        <v>4463.6690529999996</v>
      </c>
      <c r="E8101" s="23">
        <v>1.366336905</v>
      </c>
      <c r="F8101" s="23">
        <v>0.78638126200000003</v>
      </c>
      <c r="G8101" s="17">
        <v>0.82100546799999996</v>
      </c>
      <c r="H8101" s="17">
        <v>0.17899453200000001</v>
      </c>
      <c r="I8101" s="17">
        <v>0.99025076700000003</v>
      </c>
      <c r="J8101" s="17">
        <v>9.75E-3</v>
      </c>
      <c r="K8101" s="17">
        <v>0</v>
      </c>
    </row>
    <row r="8102" spans="1:11" x14ac:dyDescent="0.45">
      <c r="A8102" s="10" t="s">
        <v>67</v>
      </c>
      <c r="B8102" s="20">
        <v>0.877</v>
      </c>
      <c r="C8102" s="19">
        <v>13180</v>
      </c>
      <c r="D8102" s="19">
        <v>4480.160836</v>
      </c>
      <c r="E8102" s="23">
        <v>1.3869024510000001</v>
      </c>
      <c r="F8102" s="23">
        <v>0.79125413700000002</v>
      </c>
      <c r="G8102" s="17">
        <v>0.82109256399999997</v>
      </c>
      <c r="H8102" s="17">
        <v>0.178907436</v>
      </c>
      <c r="I8102" s="17">
        <v>0.99026205499999997</v>
      </c>
      <c r="J8102" s="17">
        <v>9.7400000000000004E-3</v>
      </c>
      <c r="K8102" s="17">
        <v>0</v>
      </c>
    </row>
    <row r="8103" spans="1:11" x14ac:dyDescent="0.45">
      <c r="A8103" s="10" t="s">
        <v>67</v>
      </c>
      <c r="B8103" s="20">
        <v>0.878</v>
      </c>
      <c r="C8103" s="19">
        <v>13195</v>
      </c>
      <c r="D8103" s="19">
        <v>4501.0601669999996</v>
      </c>
      <c r="E8103" s="23">
        <v>1.4009393990000001</v>
      </c>
      <c r="F8103" s="23">
        <v>0.79490419300000004</v>
      </c>
      <c r="G8103" s="17">
        <v>0.82129594500000003</v>
      </c>
      <c r="H8103" s="17">
        <v>0.178704055</v>
      </c>
      <c r="I8103" s="17">
        <v>0.99025894999999997</v>
      </c>
      <c r="J8103" s="17">
        <v>9.7400000000000004E-3</v>
      </c>
      <c r="K8103" s="17">
        <v>0</v>
      </c>
    </row>
    <row r="8104" spans="1:11" x14ac:dyDescent="0.45">
      <c r="A8104" s="10" t="s">
        <v>67</v>
      </c>
      <c r="B8104" s="20">
        <v>0.879</v>
      </c>
      <c r="C8104" s="19">
        <v>13214</v>
      </c>
      <c r="D8104" s="19">
        <v>4527.714508</v>
      </c>
      <c r="E8104" s="23">
        <v>1.4056893800000001</v>
      </c>
      <c r="F8104" s="23">
        <v>0.798752401</v>
      </c>
      <c r="G8104" s="17">
        <v>0.82155289799999998</v>
      </c>
      <c r="H8104" s="17">
        <v>0.178447102</v>
      </c>
      <c r="I8104" s="17">
        <v>0.99022688000000003</v>
      </c>
      <c r="J8104" s="17">
        <v>9.7699999999999992E-3</v>
      </c>
      <c r="K8104" s="17">
        <v>0</v>
      </c>
    </row>
    <row r="8105" spans="1:11" x14ac:dyDescent="0.45">
      <c r="A8105" s="10" t="s">
        <v>67</v>
      </c>
      <c r="B8105" s="20">
        <v>0.88</v>
      </c>
      <c r="C8105" s="19">
        <v>13228</v>
      </c>
      <c r="D8105" s="19">
        <v>4547.4865730000001</v>
      </c>
      <c r="E8105" s="23">
        <v>1.418710363</v>
      </c>
      <c r="F8105" s="23">
        <v>0.80335572600000005</v>
      </c>
      <c r="G8105" s="17">
        <v>0.82159056500000005</v>
      </c>
      <c r="H8105" s="17">
        <v>0.17840943500000001</v>
      </c>
      <c r="I8105" s="17">
        <v>0.99023717899999997</v>
      </c>
      <c r="J8105" s="17">
        <v>9.7599999999999996E-3</v>
      </c>
      <c r="K8105" s="17">
        <v>0</v>
      </c>
    </row>
    <row r="8106" spans="1:11" x14ac:dyDescent="0.45">
      <c r="A8106" s="10" t="s">
        <v>67</v>
      </c>
      <c r="B8106" s="20">
        <v>0.88100000000000001</v>
      </c>
      <c r="C8106" s="19">
        <v>13240</v>
      </c>
      <c r="D8106" s="19">
        <v>4564.5346280000003</v>
      </c>
      <c r="E8106" s="23">
        <v>1.4226788180000001</v>
      </c>
      <c r="F8106" s="23">
        <v>0.80665449099999997</v>
      </c>
      <c r="G8106" s="17">
        <v>0.82145015099999996</v>
      </c>
      <c r="H8106" s="17">
        <v>0.17854984900000001</v>
      </c>
      <c r="I8106" s="17">
        <v>0.99022417699999998</v>
      </c>
      <c r="J8106" s="17">
        <v>9.7800000000000005E-3</v>
      </c>
      <c r="K8106" s="17">
        <v>0</v>
      </c>
    </row>
    <row r="8107" spans="1:11" x14ac:dyDescent="0.45">
      <c r="A8107" s="10" t="s">
        <v>67</v>
      </c>
      <c r="B8107" s="20">
        <v>0.88200000000000001</v>
      </c>
      <c r="C8107" s="19">
        <v>13256</v>
      </c>
      <c r="D8107" s="19">
        <v>4587.3621050000002</v>
      </c>
      <c r="E8107" s="23">
        <v>1.4299874379999999</v>
      </c>
      <c r="F8107" s="23">
        <v>0.81034278900000001</v>
      </c>
      <c r="G8107" s="17">
        <v>0.82143934799999996</v>
      </c>
      <c r="H8107" s="17">
        <v>0.17856065199999999</v>
      </c>
      <c r="I8107" s="17">
        <v>0.99024133299999995</v>
      </c>
      <c r="J8107" s="17">
        <v>9.7599999999999996E-3</v>
      </c>
      <c r="K8107" s="17">
        <v>0</v>
      </c>
    </row>
    <row r="8108" spans="1:11" x14ac:dyDescent="0.45">
      <c r="A8108" s="10" t="s">
        <v>67</v>
      </c>
      <c r="B8108" s="20">
        <v>0.88300000000000001</v>
      </c>
      <c r="C8108" s="19">
        <v>13271</v>
      </c>
      <c r="D8108" s="19">
        <v>4608.9029849999997</v>
      </c>
      <c r="E8108" s="23">
        <v>1.4394155340000001</v>
      </c>
      <c r="F8108" s="23">
        <v>0.8145732</v>
      </c>
      <c r="G8108" s="17">
        <v>0.82149046800000003</v>
      </c>
      <c r="H8108" s="17">
        <v>0.178509532</v>
      </c>
      <c r="I8108" s="17">
        <v>0.990100647</v>
      </c>
      <c r="J8108" s="17">
        <v>9.9000000000000008E-3</v>
      </c>
      <c r="K8108" s="17">
        <v>0</v>
      </c>
    </row>
    <row r="8109" spans="1:11" x14ac:dyDescent="0.45">
      <c r="A8109" s="10" t="s">
        <v>67</v>
      </c>
      <c r="B8109" s="20">
        <v>0.88400000000000001</v>
      </c>
      <c r="C8109" s="19">
        <v>13289</v>
      </c>
      <c r="D8109" s="19">
        <v>4634.9802030000001</v>
      </c>
      <c r="E8109" s="23">
        <v>1.4532107320000001</v>
      </c>
      <c r="F8109" s="23">
        <v>0.81864666100000005</v>
      </c>
      <c r="G8109" s="17">
        <v>0.82165701000000002</v>
      </c>
      <c r="H8109" s="17">
        <v>0.17834299000000001</v>
      </c>
      <c r="I8109" s="17">
        <v>0.99010526300000001</v>
      </c>
      <c r="J8109" s="17">
        <v>9.8899999999999995E-3</v>
      </c>
      <c r="K8109" s="17">
        <v>0</v>
      </c>
    </row>
    <row r="8110" spans="1:11" x14ac:dyDescent="0.45">
      <c r="A8110" s="10" t="s">
        <v>67</v>
      </c>
      <c r="B8110" s="20">
        <v>0.88500000000000001</v>
      </c>
      <c r="C8110" s="19">
        <v>13304</v>
      </c>
      <c r="D8110" s="19">
        <v>4656.8351130000001</v>
      </c>
      <c r="E8110" s="23">
        <v>1.458319237</v>
      </c>
      <c r="F8110" s="23">
        <v>0.82247456399999996</v>
      </c>
      <c r="G8110" s="17">
        <v>0.82178292200000003</v>
      </c>
      <c r="H8110" s="17">
        <v>0.178217078</v>
      </c>
      <c r="I8110" s="17">
        <v>0.990094959</v>
      </c>
      <c r="J8110" s="17">
        <v>9.9100000000000004E-3</v>
      </c>
      <c r="K8110" s="17">
        <v>0</v>
      </c>
    </row>
    <row r="8111" spans="1:11" x14ac:dyDescent="0.45">
      <c r="A8111" s="10" t="s">
        <v>67</v>
      </c>
      <c r="B8111" s="20">
        <v>0.88600000000000001</v>
      </c>
      <c r="C8111" s="19">
        <v>13314</v>
      </c>
      <c r="D8111" s="19">
        <v>4671.5523270000003</v>
      </c>
      <c r="E8111" s="23">
        <v>1.483799949</v>
      </c>
      <c r="F8111" s="23">
        <v>0.82724278200000001</v>
      </c>
      <c r="G8111" s="17">
        <v>0.82191677900000004</v>
      </c>
      <c r="H8111" s="17">
        <v>0.17808322100000001</v>
      </c>
      <c r="I8111" s="17">
        <v>0.99010350400000002</v>
      </c>
      <c r="J8111" s="17">
        <v>9.9000000000000008E-3</v>
      </c>
      <c r="K8111" s="17">
        <v>0</v>
      </c>
    </row>
    <row r="8112" spans="1:11" x14ac:dyDescent="0.45">
      <c r="A8112" s="10" t="s">
        <v>67</v>
      </c>
      <c r="B8112" s="20">
        <v>0.88700000000000001</v>
      </c>
      <c r="C8112" s="19">
        <v>13331</v>
      </c>
      <c r="D8112" s="19">
        <v>4696.7910039999997</v>
      </c>
      <c r="E8112" s="23">
        <v>1.484911369</v>
      </c>
      <c r="F8112" s="23">
        <v>0.83024381999999997</v>
      </c>
      <c r="G8112" s="17">
        <v>0.82206886199999996</v>
      </c>
      <c r="H8112" s="17">
        <v>0.17793113799999999</v>
      </c>
      <c r="I8112" s="17">
        <v>0.990115207</v>
      </c>
      <c r="J8112" s="17">
        <v>9.8799999999999999E-3</v>
      </c>
      <c r="K8112" s="17">
        <v>0</v>
      </c>
    </row>
    <row r="8113" spans="1:11" x14ac:dyDescent="0.45">
      <c r="A8113" s="10" t="s">
        <v>67</v>
      </c>
      <c r="B8113" s="20">
        <v>0.88800000000000001</v>
      </c>
      <c r="C8113" s="19">
        <v>13349</v>
      </c>
      <c r="D8113" s="19">
        <v>4723.5632850000002</v>
      </c>
      <c r="E8113" s="23">
        <v>1.488405837</v>
      </c>
      <c r="F8113" s="23">
        <v>0.83357053299999995</v>
      </c>
      <c r="G8113" s="17">
        <v>0.822233875</v>
      </c>
      <c r="H8113" s="17">
        <v>0.177766125</v>
      </c>
      <c r="I8113" s="17">
        <v>0.99020907899999999</v>
      </c>
      <c r="J8113" s="17">
        <v>9.7900000000000001E-3</v>
      </c>
      <c r="K8113" s="17">
        <v>0</v>
      </c>
    </row>
    <row r="8114" spans="1:11" x14ac:dyDescent="0.45">
      <c r="A8114" s="10" t="s">
        <v>67</v>
      </c>
      <c r="B8114" s="20">
        <v>0.88900000000000001</v>
      </c>
      <c r="C8114" s="19">
        <v>13364</v>
      </c>
      <c r="D8114" s="19">
        <v>4746.0878640000001</v>
      </c>
      <c r="E8114" s="23">
        <v>1.5088468159999999</v>
      </c>
      <c r="F8114" s="23">
        <v>0.83707083400000004</v>
      </c>
      <c r="G8114" s="17">
        <v>0.82235857499999998</v>
      </c>
      <c r="H8114" s="17">
        <v>0.17764142499999999</v>
      </c>
      <c r="I8114" s="17">
        <v>0.99017278600000003</v>
      </c>
      <c r="J8114" s="17">
        <v>9.8300000000000002E-3</v>
      </c>
      <c r="K8114" s="17">
        <v>0</v>
      </c>
    </row>
    <row r="8115" spans="1:11" x14ac:dyDescent="0.45">
      <c r="A8115" s="10" t="s">
        <v>67</v>
      </c>
      <c r="B8115" s="20">
        <v>0.89</v>
      </c>
      <c r="C8115" s="19">
        <v>13379</v>
      </c>
      <c r="D8115" s="19">
        <v>4768.7704649999996</v>
      </c>
      <c r="E8115" s="23">
        <v>1.5153997720000001</v>
      </c>
      <c r="F8115" s="23">
        <v>0.84384497599999997</v>
      </c>
      <c r="G8115" s="17">
        <v>0.82240825200000001</v>
      </c>
      <c r="H8115" s="17">
        <v>0.17759174799999999</v>
      </c>
      <c r="I8115" s="17">
        <v>0.990192513</v>
      </c>
      <c r="J8115" s="17">
        <v>9.8099999999999993E-3</v>
      </c>
      <c r="K8115" s="17">
        <v>0</v>
      </c>
    </row>
    <row r="8116" spans="1:11" x14ac:dyDescent="0.45">
      <c r="A8116" s="10" t="s">
        <v>67</v>
      </c>
      <c r="B8116" s="20">
        <v>0.89100000000000001</v>
      </c>
      <c r="C8116" s="19">
        <v>13394</v>
      </c>
      <c r="D8116" s="19">
        <v>4791.5550240000002</v>
      </c>
      <c r="E8116" s="23">
        <v>1.5210496549999999</v>
      </c>
      <c r="F8116" s="23">
        <v>0.84815324999999997</v>
      </c>
      <c r="G8116" s="17">
        <v>0.82245781699999998</v>
      </c>
      <c r="H8116" s="17">
        <v>0.17754218299999999</v>
      </c>
      <c r="I8116" s="17">
        <v>0.99019232800000001</v>
      </c>
      <c r="J8116" s="17">
        <v>9.8099999999999993E-3</v>
      </c>
      <c r="K8116" s="17">
        <v>0</v>
      </c>
    </row>
    <row r="8117" spans="1:11" x14ac:dyDescent="0.45">
      <c r="A8117" s="10" t="s">
        <v>67</v>
      </c>
      <c r="B8117" s="20">
        <v>0.89200000000000002</v>
      </c>
      <c r="C8117" s="19">
        <v>13405</v>
      </c>
      <c r="D8117" s="19">
        <v>4808.2939189999997</v>
      </c>
      <c r="E8117" s="23">
        <v>1.5221223150000001</v>
      </c>
      <c r="F8117" s="23">
        <v>0.85214050799999996</v>
      </c>
      <c r="G8117" s="17">
        <v>0.82260350599999998</v>
      </c>
      <c r="H8117" s="17">
        <v>0.17739649399999999</v>
      </c>
      <c r="I8117" s="17">
        <v>0.99020032800000002</v>
      </c>
      <c r="J8117" s="17">
        <v>9.7999999999999997E-3</v>
      </c>
      <c r="K8117" s="17">
        <v>0</v>
      </c>
    </row>
    <row r="8118" spans="1:11" x14ac:dyDescent="0.45">
      <c r="A8118" s="10" t="s">
        <v>67</v>
      </c>
      <c r="B8118" s="20">
        <v>0.89300000000000002</v>
      </c>
      <c r="C8118" s="19">
        <v>13424</v>
      </c>
      <c r="D8118" s="19">
        <v>4837.3177649999998</v>
      </c>
      <c r="E8118" s="23">
        <v>1.532522513</v>
      </c>
      <c r="F8118" s="23">
        <v>0.85554165299999996</v>
      </c>
      <c r="G8118" s="17">
        <v>0.82255661499999999</v>
      </c>
      <c r="H8118" s="17">
        <v>0.17744338500000001</v>
      </c>
      <c r="I8118" s="17">
        <v>0.99022036899999999</v>
      </c>
      <c r="J8118" s="17">
        <v>9.7800000000000005E-3</v>
      </c>
      <c r="K8118" s="17">
        <v>0</v>
      </c>
    </row>
    <row r="8119" spans="1:11" x14ac:dyDescent="0.45">
      <c r="A8119" s="10" t="s">
        <v>67</v>
      </c>
      <c r="B8119" s="20">
        <v>0.89400000000000002</v>
      </c>
      <c r="C8119" s="19">
        <v>13437</v>
      </c>
      <c r="D8119" s="19">
        <v>4857.3033459999997</v>
      </c>
      <c r="E8119" s="23">
        <v>1.539740152</v>
      </c>
      <c r="F8119" s="23">
        <v>0.85988401299999995</v>
      </c>
      <c r="G8119" s="17">
        <v>0.82272828799999997</v>
      </c>
      <c r="H8119" s="17">
        <v>0.177271712</v>
      </c>
      <c r="I8119" s="17">
        <v>0.99023117299999996</v>
      </c>
      <c r="J8119" s="17">
        <v>9.7699999999999992E-3</v>
      </c>
      <c r="K8119" s="17">
        <v>0</v>
      </c>
    </row>
    <row r="8120" spans="1:11" x14ac:dyDescent="0.45">
      <c r="A8120" s="10" t="s">
        <v>67</v>
      </c>
      <c r="B8120" s="20">
        <v>0.89500000000000002</v>
      </c>
      <c r="C8120" s="19">
        <v>13448</v>
      </c>
      <c r="D8120" s="19">
        <v>4874.2920949999998</v>
      </c>
      <c r="E8120" s="23">
        <v>1.547877819</v>
      </c>
      <c r="F8120" s="23">
        <v>0.86460903499999997</v>
      </c>
      <c r="G8120" s="17">
        <v>0.82242712699999998</v>
      </c>
      <c r="H8120" s="17">
        <v>0.17757287299999999</v>
      </c>
      <c r="I8120" s="17">
        <v>0.99023886400000005</v>
      </c>
      <c r="J8120" s="17">
        <v>9.7599999999999996E-3</v>
      </c>
      <c r="K8120" s="17">
        <v>0</v>
      </c>
    </row>
    <row r="8121" spans="1:11" x14ac:dyDescent="0.45">
      <c r="A8121" s="10" t="s">
        <v>67</v>
      </c>
      <c r="B8121" s="20">
        <v>0.89600000000000002</v>
      </c>
      <c r="C8121" s="19">
        <v>13469</v>
      </c>
      <c r="D8121" s="19">
        <v>4906.8652830000001</v>
      </c>
      <c r="E8121" s="23">
        <v>1.5543978009999999</v>
      </c>
      <c r="F8121" s="23">
        <v>0.86771919900000005</v>
      </c>
      <c r="G8121" s="17">
        <v>0.82255549800000005</v>
      </c>
      <c r="H8121" s="17">
        <v>0.177444502</v>
      </c>
      <c r="I8121" s="17">
        <v>0.99013301399999998</v>
      </c>
      <c r="J8121" s="17">
        <v>9.8700000000000003E-3</v>
      </c>
      <c r="K8121" s="17">
        <v>0</v>
      </c>
    </row>
    <row r="8122" spans="1:11" x14ac:dyDescent="0.45">
      <c r="A8122" s="10" t="s">
        <v>67</v>
      </c>
      <c r="B8122" s="20">
        <v>0.89700000000000002</v>
      </c>
      <c r="C8122" s="19">
        <v>13484</v>
      </c>
      <c r="D8122" s="19">
        <v>4930.2369420000005</v>
      </c>
      <c r="E8122" s="23">
        <v>1.5600521169999999</v>
      </c>
      <c r="F8122" s="23">
        <v>0.873643685</v>
      </c>
      <c r="G8122" s="17">
        <v>0.82267873000000002</v>
      </c>
      <c r="H8122" s="17">
        <v>0.17732127</v>
      </c>
      <c r="I8122" s="17">
        <v>0.99014292699999995</v>
      </c>
      <c r="J8122" s="17">
        <v>9.8600000000000007E-3</v>
      </c>
      <c r="K8122" s="17">
        <v>0</v>
      </c>
    </row>
    <row r="8123" spans="1:11" x14ac:dyDescent="0.45">
      <c r="A8123" s="10" t="s">
        <v>67</v>
      </c>
      <c r="B8123" s="20">
        <v>0.89800000000000002</v>
      </c>
      <c r="C8123" s="19">
        <v>13499</v>
      </c>
      <c r="D8123" s="19">
        <v>4953.7540580000004</v>
      </c>
      <c r="E8123" s="23">
        <v>1.577164861</v>
      </c>
      <c r="F8123" s="23">
        <v>0.87758159199999997</v>
      </c>
      <c r="G8123" s="17">
        <v>0.82287576900000003</v>
      </c>
      <c r="H8123" s="17">
        <v>0.17712423099999999</v>
      </c>
      <c r="I8123" s="17">
        <v>0.99012130499999995</v>
      </c>
      <c r="J8123" s="17">
        <v>9.8799999999999999E-3</v>
      </c>
      <c r="K8123" s="17">
        <v>0</v>
      </c>
    </row>
    <row r="8124" spans="1:11" x14ac:dyDescent="0.45">
      <c r="A8124" s="10" t="s">
        <v>67</v>
      </c>
      <c r="B8124" s="20">
        <v>0.89900000000000002</v>
      </c>
      <c r="C8124" s="19">
        <v>13511</v>
      </c>
      <c r="D8124" s="19">
        <v>4972.7432930000004</v>
      </c>
      <c r="E8124" s="23">
        <v>1.5867315790000001</v>
      </c>
      <c r="F8124" s="23">
        <v>0.88165822699999996</v>
      </c>
      <c r="G8124" s="17">
        <v>0.82295907000000001</v>
      </c>
      <c r="H8124" s="17">
        <v>0.17704093000000001</v>
      </c>
      <c r="I8124" s="17">
        <v>0.99007851700000005</v>
      </c>
      <c r="J8124" s="17">
        <v>9.92E-3</v>
      </c>
      <c r="K8124" s="17">
        <v>0</v>
      </c>
    </row>
    <row r="8125" spans="1:11" x14ac:dyDescent="0.45">
      <c r="A8125" s="10" t="s">
        <v>67</v>
      </c>
      <c r="B8125" s="20">
        <v>0.9</v>
      </c>
      <c r="C8125" s="19">
        <v>13527</v>
      </c>
      <c r="D8125" s="19">
        <v>4998.2018760000001</v>
      </c>
      <c r="E8125" s="23">
        <v>1.5937666399999999</v>
      </c>
      <c r="F8125" s="23">
        <v>0.88413666400000002</v>
      </c>
      <c r="G8125" s="17">
        <v>0.82279884700000006</v>
      </c>
      <c r="H8125" s="17">
        <v>0.177201153</v>
      </c>
      <c r="I8125" s="17">
        <v>0.99008404400000005</v>
      </c>
      <c r="J8125" s="17">
        <v>9.92E-3</v>
      </c>
      <c r="K8125" s="17">
        <v>0</v>
      </c>
    </row>
    <row r="8126" spans="1:11" x14ac:dyDescent="0.45">
      <c r="A8126" s="10" t="s">
        <v>67</v>
      </c>
      <c r="B8126" s="20">
        <v>0.90100000000000002</v>
      </c>
      <c r="C8126" s="19">
        <v>13541</v>
      </c>
      <c r="D8126" s="19">
        <v>5020.6446059999998</v>
      </c>
      <c r="E8126" s="23">
        <v>1.6109546729999999</v>
      </c>
      <c r="F8126" s="23">
        <v>0.88745505499999999</v>
      </c>
      <c r="G8126" s="17">
        <v>0.82298205499999999</v>
      </c>
      <c r="H8126" s="17">
        <v>0.17701794500000001</v>
      </c>
      <c r="I8126" s="17">
        <v>0.99009247700000003</v>
      </c>
      <c r="J8126" s="17">
        <v>9.9100000000000004E-3</v>
      </c>
      <c r="K8126" s="17">
        <v>0</v>
      </c>
    </row>
    <row r="8127" spans="1:11" x14ac:dyDescent="0.45">
      <c r="A8127" s="10" t="s">
        <v>67</v>
      </c>
      <c r="B8127" s="20">
        <v>0.90200000000000002</v>
      </c>
      <c r="C8127" s="19">
        <v>13558</v>
      </c>
      <c r="D8127" s="19">
        <v>5048.1618340000005</v>
      </c>
      <c r="E8127" s="23">
        <v>1.6256549810000001</v>
      </c>
      <c r="F8127" s="23">
        <v>0.89038183299999996</v>
      </c>
      <c r="G8127" s="17">
        <v>0.82320401200000004</v>
      </c>
      <c r="H8127" s="17">
        <v>0.17679598799999999</v>
      </c>
      <c r="I8127" s="17">
        <v>0.99010419500000002</v>
      </c>
      <c r="J8127" s="17">
        <v>9.9000000000000008E-3</v>
      </c>
      <c r="K8127" s="17">
        <v>0</v>
      </c>
    </row>
    <row r="8128" spans="1:11" x14ac:dyDescent="0.45">
      <c r="A8128" s="10" t="s">
        <v>67</v>
      </c>
      <c r="B8128" s="20">
        <v>0.90300000000000002</v>
      </c>
      <c r="C8128" s="19">
        <v>13572</v>
      </c>
      <c r="D8128" s="19">
        <v>5071.0091890000003</v>
      </c>
      <c r="E8128" s="23">
        <v>1.6369514300000001</v>
      </c>
      <c r="F8128" s="23">
        <v>0.89398088399999998</v>
      </c>
      <c r="G8128" s="17">
        <v>0.82301797799999998</v>
      </c>
      <c r="H8128" s="17">
        <v>0.17698202199999999</v>
      </c>
      <c r="I8128" s="17">
        <v>0.99015710700000004</v>
      </c>
      <c r="J8128" s="17">
        <v>9.8399999999999998E-3</v>
      </c>
      <c r="K8128" s="17">
        <v>0</v>
      </c>
    </row>
    <row r="8129" spans="1:11" x14ac:dyDescent="0.45">
      <c r="A8129" s="10" t="s">
        <v>67</v>
      </c>
      <c r="B8129" s="20">
        <v>0.90400000000000003</v>
      </c>
      <c r="C8129" s="19">
        <v>13581</v>
      </c>
      <c r="D8129" s="19">
        <v>5085.7843469999998</v>
      </c>
      <c r="E8129" s="23">
        <v>1.6456484410000001</v>
      </c>
      <c r="F8129" s="23">
        <v>0.90345205500000003</v>
      </c>
      <c r="G8129" s="17">
        <v>0.82313526199999998</v>
      </c>
      <c r="H8129" s="17">
        <v>0.17686473799999999</v>
      </c>
      <c r="I8129" s="17">
        <v>0.99016786499999998</v>
      </c>
      <c r="J8129" s="17">
        <v>9.8300000000000002E-3</v>
      </c>
      <c r="K8129" s="17">
        <v>0</v>
      </c>
    </row>
    <row r="8130" spans="1:11" x14ac:dyDescent="0.45">
      <c r="A8130" s="10" t="s">
        <v>67</v>
      </c>
      <c r="B8130" s="20">
        <v>0.90500000000000003</v>
      </c>
      <c r="C8130" s="19">
        <v>13604</v>
      </c>
      <c r="D8130" s="19">
        <v>5123.7663110000003</v>
      </c>
      <c r="E8130" s="23">
        <v>1.6664392880000001</v>
      </c>
      <c r="F8130" s="23">
        <v>0.906961766</v>
      </c>
      <c r="G8130" s="17">
        <v>0.82306674499999999</v>
      </c>
      <c r="H8130" s="17">
        <v>0.17693325500000001</v>
      </c>
      <c r="I8130" s="17">
        <v>0.99018421000000001</v>
      </c>
      <c r="J8130" s="17">
        <v>9.8200000000000006E-3</v>
      </c>
      <c r="K8130" s="17">
        <v>0</v>
      </c>
    </row>
    <row r="8131" spans="1:11" x14ac:dyDescent="0.45">
      <c r="A8131" s="10" t="s">
        <v>67</v>
      </c>
      <c r="B8131" s="20">
        <v>0.90600000000000003</v>
      </c>
      <c r="C8131" s="19">
        <v>13619</v>
      </c>
      <c r="D8131" s="19">
        <v>5148.8335340000003</v>
      </c>
      <c r="E8131" s="23">
        <v>1.672312598</v>
      </c>
      <c r="F8131" s="23">
        <v>0.91378484999999998</v>
      </c>
      <c r="G8131" s="17">
        <v>0.82318819300000001</v>
      </c>
      <c r="H8131" s="17">
        <v>0.17681180699999999</v>
      </c>
      <c r="I8131" s="17">
        <v>0.99019460500000001</v>
      </c>
      <c r="J8131" s="17">
        <v>9.8099999999999993E-3</v>
      </c>
      <c r="K8131" s="17">
        <v>0</v>
      </c>
    </row>
    <row r="8132" spans="1:11" x14ac:dyDescent="0.45">
      <c r="A8132" s="10" t="s">
        <v>67</v>
      </c>
      <c r="B8132" s="20">
        <v>0.90700000000000003</v>
      </c>
      <c r="C8132" s="19">
        <v>13634</v>
      </c>
      <c r="D8132" s="19">
        <v>5174.0829530000001</v>
      </c>
      <c r="E8132" s="23">
        <v>1.693700811</v>
      </c>
      <c r="F8132" s="23">
        <v>0.91783859300000004</v>
      </c>
      <c r="G8132" s="17">
        <v>0.82330937400000004</v>
      </c>
      <c r="H8132" s="17">
        <v>0.17669062599999999</v>
      </c>
      <c r="I8132" s="17">
        <v>0.99018832300000004</v>
      </c>
      <c r="J8132" s="17">
        <v>9.8099999999999993E-3</v>
      </c>
      <c r="K8132" s="17">
        <v>0</v>
      </c>
    </row>
    <row r="8133" spans="1:11" x14ac:dyDescent="0.45">
      <c r="A8133" s="10" t="s">
        <v>67</v>
      </c>
      <c r="B8133" s="20">
        <v>0.90800000000000003</v>
      </c>
      <c r="C8133" s="19">
        <v>13646</v>
      </c>
      <c r="D8133" s="19">
        <v>5194.4656450000002</v>
      </c>
      <c r="E8133" s="23">
        <v>1.7020184620000001</v>
      </c>
      <c r="F8133" s="23">
        <v>0.92340030399999995</v>
      </c>
      <c r="G8133" s="17">
        <v>0.82346475200000002</v>
      </c>
      <c r="H8133" s="17">
        <v>0.17653524800000001</v>
      </c>
      <c r="I8133" s="17">
        <v>0.99019281400000003</v>
      </c>
      <c r="J8133" s="17">
        <v>9.8099999999999993E-3</v>
      </c>
      <c r="K8133" s="17">
        <v>0</v>
      </c>
    </row>
    <row r="8134" spans="1:11" x14ac:dyDescent="0.45">
      <c r="A8134" s="10" t="s">
        <v>67</v>
      </c>
      <c r="B8134" s="20">
        <v>0.90900000000000003</v>
      </c>
      <c r="C8134" s="19">
        <v>13663</v>
      </c>
      <c r="D8134" s="19">
        <v>5223.555464</v>
      </c>
      <c r="E8134" s="23">
        <v>1.712447644</v>
      </c>
      <c r="F8134" s="23">
        <v>0.92710873199999999</v>
      </c>
      <c r="G8134" s="17">
        <v>0.82361121299999995</v>
      </c>
      <c r="H8134" s="17">
        <v>0.17638878699999999</v>
      </c>
      <c r="I8134" s="17">
        <v>0.990205907</v>
      </c>
      <c r="J8134" s="17">
        <v>9.7900000000000001E-3</v>
      </c>
      <c r="K8134" s="17">
        <v>0</v>
      </c>
    </row>
    <row r="8135" spans="1:11" x14ac:dyDescent="0.45">
      <c r="A8135" s="10" t="s">
        <v>67</v>
      </c>
      <c r="B8135" s="20">
        <v>0.91</v>
      </c>
      <c r="C8135" s="19">
        <v>13679</v>
      </c>
      <c r="D8135" s="19">
        <v>5251.0864810000003</v>
      </c>
      <c r="E8135" s="23">
        <v>1.7370520570000001</v>
      </c>
      <c r="F8135" s="23">
        <v>0.93223640900000004</v>
      </c>
      <c r="G8135" s="17">
        <v>0.82374442599999997</v>
      </c>
      <c r="H8135" s="17">
        <v>0.176255574</v>
      </c>
      <c r="I8135" s="17">
        <v>0.99020695000000003</v>
      </c>
      <c r="J8135" s="17">
        <v>9.7900000000000001E-3</v>
      </c>
      <c r="K8135" s="17">
        <v>0</v>
      </c>
    </row>
    <row r="8136" spans="1:11" x14ac:dyDescent="0.45">
      <c r="A8136" s="10" t="s">
        <v>67</v>
      </c>
      <c r="B8136" s="20">
        <v>0.91100000000000003</v>
      </c>
      <c r="C8136" s="19">
        <v>13694</v>
      </c>
      <c r="D8136" s="19">
        <v>5277.2089219999998</v>
      </c>
      <c r="E8136" s="23">
        <v>1.743480522</v>
      </c>
      <c r="F8136" s="23">
        <v>0.93790669000000004</v>
      </c>
      <c r="G8136" s="17">
        <v>0.82393749100000002</v>
      </c>
      <c r="H8136" s="17">
        <v>0.17606250900000001</v>
      </c>
      <c r="I8136" s="17">
        <v>0.99007328699999997</v>
      </c>
      <c r="J8136" s="17">
        <v>9.9299999999999996E-3</v>
      </c>
      <c r="K8136" s="17">
        <v>0</v>
      </c>
    </row>
    <row r="8137" spans="1:11" x14ac:dyDescent="0.45">
      <c r="A8137" s="10" t="s">
        <v>67</v>
      </c>
      <c r="B8137" s="20">
        <v>0.91200000000000003</v>
      </c>
      <c r="C8137" s="19">
        <v>13709</v>
      </c>
      <c r="D8137" s="19">
        <v>5303.4270230000002</v>
      </c>
      <c r="E8137" s="23">
        <v>1.759379298</v>
      </c>
      <c r="F8137" s="23">
        <v>0.94242144500000002</v>
      </c>
      <c r="G8137" s="17">
        <v>0.82413013300000004</v>
      </c>
      <c r="H8137" s="17">
        <v>0.17586986700000001</v>
      </c>
      <c r="I8137" s="17">
        <v>0.99004487200000002</v>
      </c>
      <c r="J8137" s="17">
        <v>9.9600000000000001E-3</v>
      </c>
      <c r="K8137" s="17">
        <v>0</v>
      </c>
    </row>
    <row r="8138" spans="1:11" x14ac:dyDescent="0.45">
      <c r="A8138" s="10" t="s">
        <v>67</v>
      </c>
      <c r="B8138" s="20">
        <v>0.91300000000000003</v>
      </c>
      <c r="C8138" s="19">
        <v>13718</v>
      </c>
      <c r="D8138" s="19">
        <v>5319.3426769999996</v>
      </c>
      <c r="E8138" s="23">
        <v>1.7717790250000001</v>
      </c>
      <c r="F8138" s="23">
        <v>0.947449926</v>
      </c>
      <c r="G8138" s="17">
        <v>0.82417262000000002</v>
      </c>
      <c r="H8138" s="17">
        <v>0.17582738000000001</v>
      </c>
      <c r="I8138" s="17">
        <v>0.99005258600000001</v>
      </c>
      <c r="J8138" s="17">
        <v>9.9500000000000005E-3</v>
      </c>
      <c r="K8138" s="17">
        <v>0</v>
      </c>
    </row>
    <row r="8139" spans="1:11" x14ac:dyDescent="0.45">
      <c r="A8139" s="10" t="s">
        <v>67</v>
      </c>
      <c r="B8139" s="20">
        <v>0.91400000000000003</v>
      </c>
      <c r="C8139" s="19">
        <v>13738</v>
      </c>
      <c r="D8139" s="19">
        <v>5354.9067059999998</v>
      </c>
      <c r="E8139" s="23">
        <v>1.7875480770000001</v>
      </c>
      <c r="F8139" s="23">
        <v>0.95036047499999998</v>
      </c>
      <c r="G8139" s="17">
        <v>0.82435580100000005</v>
      </c>
      <c r="H8139" s="17">
        <v>0.175644199</v>
      </c>
      <c r="I8139" s="17">
        <v>0.99006860900000004</v>
      </c>
      <c r="J8139" s="17">
        <v>9.9299999999999996E-3</v>
      </c>
      <c r="K8139" s="17">
        <v>0</v>
      </c>
    </row>
    <row r="8140" spans="1:11" x14ac:dyDescent="0.45">
      <c r="A8140" s="10" t="s">
        <v>67</v>
      </c>
      <c r="B8140" s="20">
        <v>0.91500000000000004</v>
      </c>
      <c r="C8140" s="19">
        <v>13753</v>
      </c>
      <c r="D8140" s="19">
        <v>5381.8201980000003</v>
      </c>
      <c r="E8140" s="23">
        <v>1.7980280239999999</v>
      </c>
      <c r="F8140" s="23">
        <v>0.95669058500000004</v>
      </c>
      <c r="G8140" s="17">
        <v>0.82418381399999996</v>
      </c>
      <c r="H8140" s="17">
        <v>0.17581618600000001</v>
      </c>
      <c r="I8140" s="17">
        <v>0.99008015299999996</v>
      </c>
      <c r="J8140" s="17">
        <v>9.92E-3</v>
      </c>
      <c r="K8140" s="17">
        <v>0</v>
      </c>
    </row>
    <row r="8141" spans="1:11" x14ac:dyDescent="0.45">
      <c r="A8141" s="10" t="s">
        <v>67</v>
      </c>
      <c r="B8141" s="20">
        <v>0.91600000000000004</v>
      </c>
      <c r="C8141" s="19">
        <v>13769</v>
      </c>
      <c r="D8141" s="19">
        <v>5410.777</v>
      </c>
      <c r="E8141" s="23">
        <v>1.8118978240000001</v>
      </c>
      <c r="F8141" s="23">
        <v>0.96264686700000002</v>
      </c>
      <c r="G8141" s="17">
        <v>0.82431549100000001</v>
      </c>
      <c r="H8141" s="17">
        <v>0.17568450899999999</v>
      </c>
      <c r="I8141" s="17">
        <v>0.99009500500000003</v>
      </c>
      <c r="J8141" s="17">
        <v>9.9000000000000008E-3</v>
      </c>
      <c r="K8141" s="17">
        <v>0</v>
      </c>
    </row>
    <row r="8142" spans="1:11" x14ac:dyDescent="0.45">
      <c r="A8142" s="10" t="s">
        <v>67</v>
      </c>
      <c r="B8142" s="20">
        <v>0.91700000000000004</v>
      </c>
      <c r="C8142" s="19">
        <v>13780</v>
      </c>
      <c r="D8142" s="19">
        <v>5430.9132170000003</v>
      </c>
      <c r="E8142" s="23">
        <v>1.842373898</v>
      </c>
      <c r="F8142" s="23">
        <v>0.96734905599999998</v>
      </c>
      <c r="G8142" s="17">
        <v>0.82445573299999997</v>
      </c>
      <c r="H8142" s="17">
        <v>0.175544267</v>
      </c>
      <c r="I8142" s="17">
        <v>0.99005586599999995</v>
      </c>
      <c r="J8142" s="17">
        <v>9.9399999999999992E-3</v>
      </c>
      <c r="K8142" s="17">
        <v>0</v>
      </c>
    </row>
    <row r="8143" spans="1:11" x14ac:dyDescent="0.45">
      <c r="A8143" s="10" t="s">
        <v>67</v>
      </c>
      <c r="B8143" s="20">
        <v>0.91800000000000004</v>
      </c>
      <c r="C8143" s="19">
        <v>13798</v>
      </c>
      <c r="D8143" s="19">
        <v>5464.1355240000003</v>
      </c>
      <c r="E8143" s="23">
        <v>1.850678941</v>
      </c>
      <c r="F8143" s="23">
        <v>0.97009417799999997</v>
      </c>
      <c r="G8143" s="17">
        <v>0.82461226300000001</v>
      </c>
      <c r="H8143" s="17">
        <v>0.17538773699999999</v>
      </c>
      <c r="I8143" s="17">
        <v>0.99007567200000002</v>
      </c>
      <c r="J8143" s="17">
        <v>9.92E-3</v>
      </c>
      <c r="K8143" s="17">
        <v>0</v>
      </c>
    </row>
    <row r="8144" spans="1:11" x14ac:dyDescent="0.45">
      <c r="A8144" s="10" t="s">
        <v>67</v>
      </c>
      <c r="B8144" s="20">
        <v>0.91900000000000004</v>
      </c>
      <c r="C8144" s="19">
        <v>13814</v>
      </c>
      <c r="D8144" s="19">
        <v>5493.8644850000001</v>
      </c>
      <c r="E8144" s="23">
        <v>1.8664883219999999</v>
      </c>
      <c r="F8144" s="23">
        <v>0.97831208599999997</v>
      </c>
      <c r="G8144" s="17">
        <v>0.82467062400000002</v>
      </c>
      <c r="H8144" s="17">
        <v>0.17532937600000001</v>
      </c>
      <c r="I8144" s="17">
        <v>0.99009026700000002</v>
      </c>
      <c r="J8144" s="17">
        <v>9.9100000000000004E-3</v>
      </c>
      <c r="K8144" s="17">
        <v>0</v>
      </c>
    </row>
    <row r="8145" spans="1:11" x14ac:dyDescent="0.45">
      <c r="A8145" s="10" t="s">
        <v>67</v>
      </c>
      <c r="B8145" s="20">
        <v>0.92</v>
      </c>
      <c r="C8145" s="19">
        <v>13827</v>
      </c>
      <c r="D8145" s="19">
        <v>5518.2381169999999</v>
      </c>
      <c r="E8145" s="23">
        <v>1.8790152259999999</v>
      </c>
      <c r="F8145" s="23">
        <v>0.98317246300000005</v>
      </c>
      <c r="G8145" s="17">
        <v>0.82476314500000003</v>
      </c>
      <c r="H8145" s="17">
        <v>0.175236855</v>
      </c>
      <c r="I8145" s="17">
        <v>0.99010462499999996</v>
      </c>
      <c r="J8145" s="17">
        <v>9.9000000000000008E-3</v>
      </c>
      <c r="K8145" s="17">
        <v>0</v>
      </c>
    </row>
    <row r="8146" spans="1:11" x14ac:dyDescent="0.45">
      <c r="A8146" s="10" t="s">
        <v>67</v>
      </c>
      <c r="B8146" s="20">
        <v>0.92100000000000004</v>
      </c>
      <c r="C8146" s="19">
        <v>13841</v>
      </c>
      <c r="D8146" s="19">
        <v>5544.567462</v>
      </c>
      <c r="E8146" s="23">
        <v>1.8843994610000001</v>
      </c>
      <c r="F8146" s="23">
        <v>0.98865531500000003</v>
      </c>
      <c r="G8146" s="17">
        <v>0.82479589600000003</v>
      </c>
      <c r="H8146" s="17">
        <v>0.175204104</v>
      </c>
      <c r="I8146" s="17">
        <v>0.99011202099999995</v>
      </c>
      <c r="J8146" s="17">
        <v>9.8899999999999995E-3</v>
      </c>
      <c r="K8146" s="17">
        <v>0</v>
      </c>
    </row>
    <row r="8147" spans="1:11" x14ac:dyDescent="0.45">
      <c r="A8147" s="10" t="s">
        <v>67</v>
      </c>
      <c r="B8147" s="20">
        <v>0.92200000000000004</v>
      </c>
      <c r="C8147" s="19">
        <v>13858</v>
      </c>
      <c r="D8147" s="19">
        <v>5576.8040940000001</v>
      </c>
      <c r="E8147" s="23">
        <v>1.915205362</v>
      </c>
      <c r="F8147" s="23">
        <v>0.99360272299999997</v>
      </c>
      <c r="G8147" s="17">
        <v>0.82501082400000003</v>
      </c>
      <c r="H8147" s="17">
        <v>0.174989176</v>
      </c>
      <c r="I8147" s="17">
        <v>0.99001978800000001</v>
      </c>
      <c r="J8147" s="17">
        <v>9.9799999999999993E-3</v>
      </c>
      <c r="K8147" s="17">
        <v>0</v>
      </c>
    </row>
    <row r="8148" spans="1:11" x14ac:dyDescent="0.45">
      <c r="A8148" s="10" t="s">
        <v>67</v>
      </c>
      <c r="B8148" s="20">
        <v>0.92300000000000004</v>
      </c>
      <c r="C8148" s="19">
        <v>13874</v>
      </c>
      <c r="D8148" s="19">
        <v>5607.6397870000001</v>
      </c>
      <c r="E8148" s="23">
        <v>1.9311628489999999</v>
      </c>
      <c r="F8148" s="23">
        <v>0.99882806599999996</v>
      </c>
      <c r="G8148" s="17">
        <v>0.82506847299999997</v>
      </c>
      <c r="H8148" s="17">
        <v>0.174931527</v>
      </c>
      <c r="I8148" s="17">
        <v>0.99003068100000002</v>
      </c>
      <c r="J8148" s="17">
        <v>9.9699999999999997E-3</v>
      </c>
      <c r="K8148" s="17">
        <v>0</v>
      </c>
    </row>
    <row r="8149" spans="1:11" x14ac:dyDescent="0.45">
      <c r="A8149" s="10" t="s">
        <v>67</v>
      </c>
      <c r="B8149" s="20">
        <v>0.92400000000000004</v>
      </c>
      <c r="C8149" s="19">
        <v>13886</v>
      </c>
      <c r="D8149" s="19">
        <v>5630.8788370000002</v>
      </c>
      <c r="E8149" s="23">
        <v>1.937927645</v>
      </c>
      <c r="F8149" s="23">
        <v>1.003088016</v>
      </c>
      <c r="G8149" s="17">
        <v>0.82485957099999996</v>
      </c>
      <c r="H8149" s="17">
        <v>0.17514042899999999</v>
      </c>
      <c r="I8149" s="17">
        <v>0.990046973</v>
      </c>
      <c r="J8149" s="17">
        <v>9.9500000000000005E-3</v>
      </c>
      <c r="K8149" s="17">
        <v>0</v>
      </c>
    </row>
    <row r="8150" spans="1:11" x14ac:dyDescent="0.45">
      <c r="A8150" s="10" t="s">
        <v>67</v>
      </c>
      <c r="B8150" s="20">
        <v>0.92500000000000004</v>
      </c>
      <c r="C8150" s="19">
        <v>13904</v>
      </c>
      <c r="D8150" s="19">
        <v>5665.9696009999998</v>
      </c>
      <c r="E8150" s="23">
        <v>1.9637095419999999</v>
      </c>
      <c r="F8150" s="23">
        <v>1.0062895000000001</v>
      </c>
      <c r="G8150" s="17">
        <v>0.82508630599999999</v>
      </c>
      <c r="H8150" s="17">
        <v>0.17491369400000001</v>
      </c>
      <c r="I8150" s="17">
        <v>0.99002812600000001</v>
      </c>
      <c r="J8150" s="17">
        <v>9.9699999999999997E-3</v>
      </c>
      <c r="K8150" s="17">
        <v>0</v>
      </c>
    </row>
    <row r="8151" spans="1:11" x14ac:dyDescent="0.45">
      <c r="A8151" s="10" t="s">
        <v>67</v>
      </c>
      <c r="B8151" s="20">
        <v>0.92600000000000005</v>
      </c>
      <c r="C8151" s="19">
        <v>13916</v>
      </c>
      <c r="D8151" s="19">
        <v>5689.7157479999996</v>
      </c>
      <c r="E8151" s="23">
        <v>1.9898234800000001</v>
      </c>
      <c r="F8151" s="23">
        <v>1.016209884</v>
      </c>
      <c r="G8151" s="17">
        <v>0.82516527699999997</v>
      </c>
      <c r="H8151" s="17">
        <v>0.174834723</v>
      </c>
      <c r="I8151" s="17">
        <v>0.99001055000000004</v>
      </c>
      <c r="J8151" s="17">
        <v>9.9900000000000006E-3</v>
      </c>
      <c r="K8151" s="17">
        <v>0</v>
      </c>
    </row>
    <row r="8152" spans="1:11" x14ac:dyDescent="0.45">
      <c r="A8152" s="10" t="s">
        <v>67</v>
      </c>
      <c r="B8152" s="20">
        <v>0.92700000000000005</v>
      </c>
      <c r="C8152" s="19">
        <v>13933</v>
      </c>
      <c r="D8152" s="19">
        <v>5723.6255090000004</v>
      </c>
      <c r="E8152" s="23">
        <v>2.0017437519999999</v>
      </c>
      <c r="F8152" s="23">
        <v>1.0203559849999999</v>
      </c>
      <c r="G8152" s="17">
        <v>0.82537859800000002</v>
      </c>
      <c r="H8152" s="17">
        <v>0.17462140200000001</v>
      </c>
      <c r="I8152" s="17">
        <v>0.99002151100000002</v>
      </c>
      <c r="J8152" s="17">
        <v>9.9799999999999993E-3</v>
      </c>
      <c r="K8152" s="17">
        <v>0</v>
      </c>
    </row>
    <row r="8153" spans="1:11" x14ac:dyDescent="0.45">
      <c r="A8153" s="10" t="s">
        <v>67</v>
      </c>
      <c r="B8153" s="20">
        <v>0.92800000000000005</v>
      </c>
      <c r="C8153" s="19">
        <v>13948</v>
      </c>
      <c r="D8153" s="19">
        <v>5753.8372399999998</v>
      </c>
      <c r="E8153" s="23">
        <v>2.0238355299999999</v>
      </c>
      <c r="F8153" s="23">
        <v>1.0279019110000001</v>
      </c>
      <c r="G8153" s="17">
        <v>0.82535130499999998</v>
      </c>
      <c r="H8153" s="17">
        <v>0.17464869499999999</v>
      </c>
      <c r="I8153" s="17">
        <v>0.99003275199999996</v>
      </c>
      <c r="J8153" s="17">
        <v>9.9699999999999997E-3</v>
      </c>
      <c r="K8153" s="17">
        <v>0</v>
      </c>
    </row>
    <row r="8154" spans="1:11" x14ac:dyDescent="0.45">
      <c r="A8154" s="10" t="s">
        <v>67</v>
      </c>
      <c r="B8154" s="20">
        <v>0.92900000000000005</v>
      </c>
      <c r="C8154" s="19">
        <v>13964</v>
      </c>
      <c r="D8154" s="19">
        <v>5786.5016990000004</v>
      </c>
      <c r="E8154" s="23">
        <v>2.0551032309999999</v>
      </c>
      <c r="F8154" s="23">
        <v>1.0336801840000001</v>
      </c>
      <c r="G8154" s="17">
        <v>0.82555141799999998</v>
      </c>
      <c r="H8154" s="17">
        <v>0.17444858199999999</v>
      </c>
      <c r="I8154" s="17">
        <v>0.99006457299999995</v>
      </c>
      <c r="J8154" s="17">
        <v>9.9399999999999992E-3</v>
      </c>
      <c r="K8154" s="17">
        <v>0</v>
      </c>
    </row>
    <row r="8155" spans="1:11" x14ac:dyDescent="0.45">
      <c r="A8155" s="10" t="s">
        <v>67</v>
      </c>
      <c r="B8155" s="20">
        <v>0.93</v>
      </c>
      <c r="C8155" s="19">
        <v>13975</v>
      </c>
      <c r="D8155" s="19">
        <v>5809.2235899999996</v>
      </c>
      <c r="E8155" s="23">
        <v>2.0671232509999999</v>
      </c>
      <c r="F8155" s="23">
        <v>1.039552748</v>
      </c>
      <c r="G8155" s="17">
        <v>0.82561717400000001</v>
      </c>
      <c r="H8155" s="17">
        <v>0.17438282599999999</v>
      </c>
      <c r="I8155" s="17">
        <v>0.99007087299999996</v>
      </c>
      <c r="J8155" s="17">
        <v>9.9299999999999996E-3</v>
      </c>
      <c r="K8155" s="17">
        <v>0</v>
      </c>
    </row>
    <row r="8156" spans="1:11" x14ac:dyDescent="0.45">
      <c r="A8156" s="10" t="s">
        <v>67</v>
      </c>
      <c r="B8156" s="20">
        <v>0.93100000000000005</v>
      </c>
      <c r="C8156" s="19">
        <v>13992</v>
      </c>
      <c r="D8156" s="19">
        <v>5844.5266259999999</v>
      </c>
      <c r="E8156" s="23">
        <v>2.0899769570000002</v>
      </c>
      <c r="F8156" s="23">
        <v>1.0447603329999999</v>
      </c>
      <c r="G8156" s="17">
        <v>0.82568610600000003</v>
      </c>
      <c r="H8156" s="17">
        <v>0.174313894</v>
      </c>
      <c r="I8156" s="17">
        <v>0.99008480700000001</v>
      </c>
      <c r="J8156" s="17">
        <v>9.92E-3</v>
      </c>
      <c r="K8156" s="17">
        <v>0</v>
      </c>
    </row>
    <row r="8157" spans="1:11" x14ac:dyDescent="0.45">
      <c r="A8157" s="10" t="s">
        <v>67</v>
      </c>
      <c r="B8157" s="20">
        <v>0.93200000000000005</v>
      </c>
      <c r="C8157" s="19">
        <v>14009</v>
      </c>
      <c r="D8157" s="19">
        <v>5880.2101240000002</v>
      </c>
      <c r="E8157" s="23">
        <v>2.1101095399999998</v>
      </c>
      <c r="F8157" s="23">
        <v>1.0506199190000001</v>
      </c>
      <c r="G8157" s="17">
        <v>0.82582625499999995</v>
      </c>
      <c r="H8157" s="17">
        <v>0.17417374499999999</v>
      </c>
      <c r="I8157" s="17">
        <v>0.990099646</v>
      </c>
      <c r="J8157" s="17">
        <v>9.9000000000000008E-3</v>
      </c>
      <c r="K8157" s="17">
        <v>0</v>
      </c>
    </row>
    <row r="8158" spans="1:11" x14ac:dyDescent="0.45">
      <c r="A8158" s="10" t="s">
        <v>67</v>
      </c>
      <c r="B8158" s="20">
        <v>0.93300000000000005</v>
      </c>
      <c r="C8158" s="19">
        <v>14023</v>
      </c>
      <c r="D8158" s="19">
        <v>5909.907048</v>
      </c>
      <c r="E8158" s="23">
        <v>2.1314330990000001</v>
      </c>
      <c r="F8158" s="23">
        <v>1.0574181739999999</v>
      </c>
      <c r="G8158" s="17">
        <v>0.82592883100000003</v>
      </c>
      <c r="H8158" s="17">
        <v>0.174071169</v>
      </c>
      <c r="I8158" s="17">
        <v>0.99008111399999998</v>
      </c>
      <c r="J8158" s="17">
        <v>9.92E-3</v>
      </c>
      <c r="K8158" s="17">
        <v>0</v>
      </c>
    </row>
    <row r="8159" spans="1:11" x14ac:dyDescent="0.45">
      <c r="A8159" s="10" t="s">
        <v>67</v>
      </c>
      <c r="B8159" s="20">
        <v>0.93400000000000005</v>
      </c>
      <c r="C8159" s="19">
        <v>14037</v>
      </c>
      <c r="D8159" s="19">
        <v>5939.7729090000003</v>
      </c>
      <c r="E8159" s="23">
        <v>2.135800347</v>
      </c>
      <c r="F8159" s="23">
        <v>1.0639784910000001</v>
      </c>
      <c r="G8159" s="17">
        <v>0.82603120299999999</v>
      </c>
      <c r="H8159" s="17">
        <v>0.17396879700000001</v>
      </c>
      <c r="I8159" s="17">
        <v>0.99009269600000005</v>
      </c>
      <c r="J8159" s="17">
        <v>9.9100000000000004E-3</v>
      </c>
      <c r="K8159" s="17">
        <v>0</v>
      </c>
    </row>
    <row r="8160" spans="1:11" x14ac:dyDescent="0.45">
      <c r="A8160" s="10" t="s">
        <v>67</v>
      </c>
      <c r="B8160" s="20">
        <v>0.93500000000000005</v>
      </c>
      <c r="C8160" s="19">
        <v>14054</v>
      </c>
      <c r="D8160" s="19">
        <v>5976.3727429999999</v>
      </c>
      <c r="E8160" s="23">
        <v>2.1808238430000002</v>
      </c>
      <c r="F8160" s="23">
        <v>1.068673158</v>
      </c>
      <c r="G8160" s="17">
        <v>0.82617048500000001</v>
      </c>
      <c r="H8160" s="17">
        <v>0.17382951499999999</v>
      </c>
      <c r="I8160" s="17">
        <v>0.99011052499999996</v>
      </c>
      <c r="J8160" s="17">
        <v>9.8899999999999995E-3</v>
      </c>
      <c r="K8160" s="17">
        <v>0</v>
      </c>
    </row>
    <row r="8161" spans="1:11" x14ac:dyDescent="0.45">
      <c r="A8161" s="10" t="s">
        <v>67</v>
      </c>
      <c r="B8161" s="20">
        <v>0.93600000000000005</v>
      </c>
      <c r="C8161" s="19">
        <v>14069</v>
      </c>
      <c r="D8161" s="19">
        <v>6009.176555</v>
      </c>
      <c r="E8161" s="23">
        <v>2.1892961139999998</v>
      </c>
      <c r="F8161" s="23">
        <v>1.07685616</v>
      </c>
      <c r="G8161" s="17">
        <v>0.82628473899999999</v>
      </c>
      <c r="H8161" s="17">
        <v>0.17371526100000001</v>
      </c>
      <c r="I8161" s="17">
        <v>0.99016814200000003</v>
      </c>
      <c r="J8161" s="17">
        <v>9.8300000000000002E-3</v>
      </c>
      <c r="K8161" s="17">
        <v>0</v>
      </c>
    </row>
    <row r="8162" spans="1:11" x14ac:dyDescent="0.45">
      <c r="A8162" s="10" t="s">
        <v>67</v>
      </c>
      <c r="B8162" s="20">
        <v>0.93700000000000006</v>
      </c>
      <c r="C8162" s="19">
        <v>14082</v>
      </c>
      <c r="D8162" s="19">
        <v>6037.789957</v>
      </c>
      <c r="E8162" s="23">
        <v>2.205650565</v>
      </c>
      <c r="F8162" s="23">
        <v>1.083074241</v>
      </c>
      <c r="G8162" s="17">
        <v>0.82637409500000003</v>
      </c>
      <c r="H8162" s="17">
        <v>0.173625905</v>
      </c>
      <c r="I8162" s="17">
        <v>0.99015896199999998</v>
      </c>
      <c r="J8162" s="17">
        <v>9.8399999999999998E-3</v>
      </c>
      <c r="K8162" s="17">
        <v>0</v>
      </c>
    </row>
    <row r="8163" spans="1:11" x14ac:dyDescent="0.45">
      <c r="A8163" s="10" t="s">
        <v>67</v>
      </c>
      <c r="B8163" s="20">
        <v>0.93799999999999994</v>
      </c>
      <c r="C8163" s="19">
        <v>14099</v>
      </c>
      <c r="D8163" s="19">
        <v>6075.5129550000001</v>
      </c>
      <c r="E8163" s="23">
        <v>2.2400980179999999</v>
      </c>
      <c r="F8163" s="23">
        <v>1.0877934490000001</v>
      </c>
      <c r="G8163" s="17">
        <v>0.826583446</v>
      </c>
      <c r="H8163" s="17">
        <v>0.173416554</v>
      </c>
      <c r="I8163" s="17">
        <v>0.99013048599999998</v>
      </c>
      <c r="J8163" s="17">
        <v>9.8700000000000003E-3</v>
      </c>
      <c r="K8163" s="17">
        <v>0</v>
      </c>
    </row>
    <row r="8164" spans="1:11" x14ac:dyDescent="0.45">
      <c r="A8164" s="10" t="s">
        <v>67</v>
      </c>
      <c r="B8164" s="20">
        <v>0.93899999999999995</v>
      </c>
      <c r="C8164" s="19">
        <v>14114</v>
      </c>
      <c r="D8164" s="19">
        <v>6109.1932420000003</v>
      </c>
      <c r="E8164" s="23">
        <v>2.249912369</v>
      </c>
      <c r="F8164" s="23">
        <v>1.0932196649999999</v>
      </c>
      <c r="G8164" s="17">
        <v>0.82662604500000003</v>
      </c>
      <c r="H8164" s="17">
        <v>0.173373955</v>
      </c>
      <c r="I8164" s="17">
        <v>0.99013098399999999</v>
      </c>
      <c r="J8164" s="17">
        <v>9.8700000000000003E-3</v>
      </c>
      <c r="K8164" s="17">
        <v>0</v>
      </c>
    </row>
    <row r="8165" spans="1:11" x14ac:dyDescent="0.45">
      <c r="A8165" s="10" t="s">
        <v>67</v>
      </c>
      <c r="B8165" s="20">
        <v>0.94</v>
      </c>
      <c r="C8165" s="19">
        <v>14130</v>
      </c>
      <c r="D8165" s="19">
        <v>6145.5389400000004</v>
      </c>
      <c r="E8165" s="23">
        <v>2.2945791720000002</v>
      </c>
      <c r="F8165" s="23">
        <v>1.1026735249999999</v>
      </c>
      <c r="G8165" s="17">
        <v>0.82668082099999995</v>
      </c>
      <c r="H8165" s="17">
        <v>0.17331917899999999</v>
      </c>
      <c r="I8165" s="17">
        <v>0.99009292599999998</v>
      </c>
      <c r="J8165" s="17">
        <v>9.9100000000000004E-3</v>
      </c>
      <c r="K8165" s="17">
        <v>0</v>
      </c>
    </row>
    <row r="8166" spans="1:11" x14ac:dyDescent="0.45">
      <c r="A8166" s="10" t="s">
        <v>67</v>
      </c>
      <c r="B8166" s="20">
        <v>0.94099999999999995</v>
      </c>
      <c r="C8166" s="19">
        <v>14145</v>
      </c>
      <c r="D8166" s="19">
        <v>6180.0582059999997</v>
      </c>
      <c r="E8166" s="23">
        <v>2.3145279400000001</v>
      </c>
      <c r="F8166" s="23">
        <v>1.108569709</v>
      </c>
      <c r="G8166" s="17">
        <v>0.82686461600000005</v>
      </c>
      <c r="H8166" s="17">
        <v>0.173135384</v>
      </c>
      <c r="I8166" s="17">
        <v>0.99005013600000003</v>
      </c>
      <c r="J8166" s="17">
        <v>9.9500000000000005E-3</v>
      </c>
      <c r="K8166" s="17">
        <v>0</v>
      </c>
    </row>
    <row r="8167" spans="1:11" x14ac:dyDescent="0.45">
      <c r="A8167" s="10" t="s">
        <v>67</v>
      </c>
      <c r="B8167" s="20">
        <v>0.94199999999999995</v>
      </c>
      <c r="C8167" s="19">
        <v>14160</v>
      </c>
      <c r="D8167" s="19">
        <v>6214.9006639999998</v>
      </c>
      <c r="E8167" s="23">
        <v>2.3253593800000001</v>
      </c>
      <c r="F8167" s="23">
        <v>1.1150009910000001</v>
      </c>
      <c r="G8167" s="17">
        <v>0.82683615799999999</v>
      </c>
      <c r="H8167" s="17">
        <v>0.17316384200000001</v>
      </c>
      <c r="I8167" s="17">
        <v>0.99004019099999996</v>
      </c>
      <c r="J8167" s="17">
        <v>9.9600000000000001E-3</v>
      </c>
      <c r="K8167" s="17">
        <v>0</v>
      </c>
    </row>
    <row r="8168" spans="1:11" x14ac:dyDescent="0.45">
      <c r="A8168" s="10" t="s">
        <v>67</v>
      </c>
      <c r="B8168" s="20">
        <v>0.94299999999999995</v>
      </c>
      <c r="C8168" s="19">
        <v>14174</v>
      </c>
      <c r="D8168" s="19">
        <v>6247.7158890000001</v>
      </c>
      <c r="E8168" s="23">
        <v>2.3562530370000001</v>
      </c>
      <c r="F8168" s="23">
        <v>1.120087303</v>
      </c>
      <c r="G8168" s="17">
        <v>0.82700719600000006</v>
      </c>
      <c r="H8168" s="17">
        <v>0.172992804</v>
      </c>
      <c r="I8168" s="17">
        <v>0.98990541399999998</v>
      </c>
      <c r="J8168" s="17">
        <v>1.01E-2</v>
      </c>
      <c r="K8168" s="17">
        <v>0</v>
      </c>
    </row>
    <row r="8169" spans="1:11" x14ac:dyDescent="0.45">
      <c r="A8169" s="10" t="s">
        <v>67</v>
      </c>
      <c r="B8169" s="20">
        <v>0.94399999999999995</v>
      </c>
      <c r="C8169" s="19">
        <v>14190</v>
      </c>
      <c r="D8169" s="19">
        <v>6285.5713130000004</v>
      </c>
      <c r="E8169" s="23">
        <v>2.380091127</v>
      </c>
      <c r="F8169" s="23">
        <v>1.130111106</v>
      </c>
      <c r="G8169" s="17">
        <v>0.82706131100000002</v>
      </c>
      <c r="H8169" s="17">
        <v>0.17293868900000001</v>
      </c>
      <c r="I8169" s="17">
        <v>0.98991678400000005</v>
      </c>
      <c r="J8169" s="17">
        <v>1.01E-2</v>
      </c>
      <c r="K8169" s="17">
        <v>0</v>
      </c>
    </row>
    <row r="8170" spans="1:11" x14ac:dyDescent="0.45">
      <c r="A8170" s="10" t="s">
        <v>67</v>
      </c>
      <c r="B8170" s="20">
        <v>0.94499999999999995</v>
      </c>
      <c r="C8170" s="19">
        <v>14205</v>
      </c>
      <c r="D8170" s="19">
        <v>6321.5650169999999</v>
      </c>
      <c r="E8170" s="23">
        <v>2.4151283669999999</v>
      </c>
      <c r="F8170" s="23">
        <v>1.13710785</v>
      </c>
      <c r="G8170" s="17">
        <v>0.82717353000000005</v>
      </c>
      <c r="H8170" s="17">
        <v>0.17282647000000001</v>
      </c>
      <c r="I8170" s="17">
        <v>0.98992538399999996</v>
      </c>
      <c r="J8170" s="17">
        <v>1.01E-2</v>
      </c>
      <c r="K8170" s="17">
        <v>0</v>
      </c>
    </row>
    <row r="8171" spans="1:11" x14ac:dyDescent="0.45">
      <c r="A8171" s="10" t="s">
        <v>67</v>
      </c>
      <c r="B8171" s="20">
        <v>0.94599999999999995</v>
      </c>
      <c r="C8171" s="19">
        <v>14217</v>
      </c>
      <c r="D8171" s="19">
        <v>6350.6843019999997</v>
      </c>
      <c r="E8171" s="23">
        <v>2.427576105</v>
      </c>
      <c r="F8171" s="23">
        <v>1.144190493</v>
      </c>
      <c r="G8171" s="17">
        <v>0.82717872999999997</v>
      </c>
      <c r="H8171" s="17">
        <v>0.17282127</v>
      </c>
      <c r="I8171" s="17">
        <v>0.98993135099999996</v>
      </c>
      <c r="J8171" s="17">
        <v>1.01E-2</v>
      </c>
      <c r="K8171" s="17">
        <v>0</v>
      </c>
    </row>
    <row r="8172" spans="1:11" x14ac:dyDescent="0.45">
      <c r="A8172" s="10" t="s">
        <v>67</v>
      </c>
      <c r="B8172" s="20">
        <v>0.94699999999999995</v>
      </c>
      <c r="C8172" s="19">
        <v>14230</v>
      </c>
      <c r="D8172" s="19">
        <v>6382.3861859999997</v>
      </c>
      <c r="E8172" s="23">
        <v>2.4539937040000002</v>
      </c>
      <c r="F8172" s="23">
        <v>1.149636745</v>
      </c>
      <c r="G8172" s="17">
        <v>0.82733661300000005</v>
      </c>
      <c r="H8172" s="17">
        <v>0.172663387</v>
      </c>
      <c r="I8172" s="17">
        <v>0.98994287400000003</v>
      </c>
      <c r="J8172" s="17">
        <v>1.01E-2</v>
      </c>
      <c r="K8172" s="17">
        <v>0</v>
      </c>
    </row>
    <row r="8173" spans="1:11" x14ac:dyDescent="0.45">
      <c r="A8173" s="10" t="s">
        <v>67</v>
      </c>
      <c r="B8173" s="20">
        <v>0.94799999999999995</v>
      </c>
      <c r="C8173" s="19">
        <v>14250</v>
      </c>
      <c r="D8173" s="19">
        <v>6431.6384879999996</v>
      </c>
      <c r="E8173" s="23">
        <v>2.4835337850000001</v>
      </c>
      <c r="F8173" s="23">
        <v>1.156937544</v>
      </c>
      <c r="G8173" s="17">
        <v>0.82757894700000001</v>
      </c>
      <c r="H8173" s="17">
        <v>0.17242105299999999</v>
      </c>
      <c r="I8173" s="17">
        <v>0.98996918700000003</v>
      </c>
      <c r="J8173" s="17">
        <v>0.01</v>
      </c>
      <c r="K8173" s="17">
        <v>0</v>
      </c>
    </row>
    <row r="8174" spans="1:11" x14ac:dyDescent="0.45">
      <c r="A8174" s="10" t="s">
        <v>67</v>
      </c>
      <c r="B8174" s="20">
        <v>0.94899999999999995</v>
      </c>
      <c r="C8174" s="19">
        <v>14265</v>
      </c>
      <c r="D8174" s="19">
        <v>6469.0315170000003</v>
      </c>
      <c r="E8174" s="23">
        <v>2.5072304299999999</v>
      </c>
      <c r="F8174" s="23">
        <v>1.1662203920000001</v>
      </c>
      <c r="G8174" s="17">
        <v>0.82769015099999999</v>
      </c>
      <c r="H8174" s="17">
        <v>0.17230984899999999</v>
      </c>
      <c r="I8174" s="17">
        <v>0.98996303900000004</v>
      </c>
      <c r="J8174" s="17">
        <v>0.01</v>
      </c>
      <c r="K8174" s="17">
        <v>0</v>
      </c>
    </row>
    <row r="8175" spans="1:11" x14ac:dyDescent="0.45">
      <c r="A8175" s="10" t="s">
        <v>67</v>
      </c>
      <c r="B8175" s="20">
        <v>0.95</v>
      </c>
      <c r="C8175" s="19">
        <v>14280</v>
      </c>
      <c r="D8175" s="19">
        <v>6507.0657609999998</v>
      </c>
      <c r="E8175" s="23">
        <v>2.556437303</v>
      </c>
      <c r="F8175" s="23">
        <v>1.1722791969999999</v>
      </c>
      <c r="G8175" s="17">
        <v>0.82780111999999995</v>
      </c>
      <c r="H8175" s="17">
        <v>0.17219888</v>
      </c>
      <c r="I8175" s="17">
        <v>0.989956171</v>
      </c>
      <c r="J8175" s="17">
        <v>0.01</v>
      </c>
      <c r="K8175" s="17">
        <v>0</v>
      </c>
    </row>
    <row r="8176" spans="1:11" x14ac:dyDescent="0.45">
      <c r="A8176" s="10" t="s">
        <v>67</v>
      </c>
      <c r="B8176" s="20">
        <v>0.95099999999999996</v>
      </c>
      <c r="C8176" s="19">
        <v>14295</v>
      </c>
      <c r="D8176" s="19">
        <v>6545.6674780000003</v>
      </c>
      <c r="E8176" s="23">
        <v>2.5931768389999998</v>
      </c>
      <c r="F8176" s="23">
        <v>1.180319353</v>
      </c>
      <c r="G8176" s="17">
        <v>0.82798181199999998</v>
      </c>
      <c r="H8176" s="17">
        <v>0.17201818799999999</v>
      </c>
      <c r="I8176" s="17">
        <v>0.989973993</v>
      </c>
      <c r="J8176" s="17">
        <v>0.01</v>
      </c>
      <c r="K8176" s="17">
        <v>0</v>
      </c>
    </row>
    <row r="8177" spans="1:11" x14ac:dyDescent="0.45">
      <c r="A8177" s="10" t="s">
        <v>67</v>
      </c>
      <c r="B8177" s="20">
        <v>0.95199999999999996</v>
      </c>
      <c r="C8177" s="19">
        <v>14309</v>
      </c>
      <c r="D8177" s="19">
        <v>6582.1803579999996</v>
      </c>
      <c r="E8177" s="23">
        <v>2.6195653860000001</v>
      </c>
      <c r="F8177" s="23">
        <v>1.1883423179999999</v>
      </c>
      <c r="G8177" s="17">
        <v>0.82801034299999998</v>
      </c>
      <c r="H8177" s="17">
        <v>0.17198965699999999</v>
      </c>
      <c r="I8177" s="17">
        <v>0.98987099000000001</v>
      </c>
      <c r="J8177" s="17">
        <v>1.01E-2</v>
      </c>
      <c r="K8177" s="17">
        <v>0</v>
      </c>
    </row>
    <row r="8178" spans="1:11" x14ac:dyDescent="0.45">
      <c r="A8178" s="10" t="s">
        <v>67</v>
      </c>
      <c r="B8178" s="20">
        <v>0.95299999999999996</v>
      </c>
      <c r="C8178" s="19">
        <v>14324</v>
      </c>
      <c r="D8178" s="19">
        <v>6621.5799610000004</v>
      </c>
      <c r="E8178" s="23">
        <v>2.638663835</v>
      </c>
      <c r="F8178" s="23">
        <v>1.1966207</v>
      </c>
      <c r="G8178" s="17">
        <v>0.82805082399999996</v>
      </c>
      <c r="H8178" s="17">
        <v>0.17194917600000001</v>
      </c>
      <c r="I8178" s="17">
        <v>0.989882755</v>
      </c>
      <c r="J8178" s="17">
        <v>1.01E-2</v>
      </c>
      <c r="K8178" s="17">
        <v>0</v>
      </c>
    </row>
    <row r="8179" spans="1:11" x14ac:dyDescent="0.45">
      <c r="A8179" s="10" t="s">
        <v>67</v>
      </c>
      <c r="B8179" s="20">
        <v>0.95399999999999996</v>
      </c>
      <c r="C8179" s="19">
        <v>14339</v>
      </c>
      <c r="D8179" s="19">
        <v>6661.5986249999996</v>
      </c>
      <c r="E8179" s="23">
        <v>2.6815509839999998</v>
      </c>
      <c r="F8179" s="23">
        <v>1.202592385</v>
      </c>
      <c r="G8179" s="17">
        <v>0.82823069900000001</v>
      </c>
      <c r="H8179" s="17">
        <v>0.17176930100000001</v>
      </c>
      <c r="I8179" s="17">
        <v>0.98988863699999996</v>
      </c>
      <c r="J8179" s="17">
        <v>1.01E-2</v>
      </c>
      <c r="K8179" s="17">
        <v>0</v>
      </c>
    </row>
    <row r="8180" spans="1:11" x14ac:dyDescent="0.45">
      <c r="A8180" s="10" t="s">
        <v>67</v>
      </c>
      <c r="B8180" s="20">
        <v>0.95499999999999996</v>
      </c>
      <c r="C8180" s="19">
        <v>14351</v>
      </c>
      <c r="D8180" s="19">
        <v>6693.849381</v>
      </c>
      <c r="E8180" s="23">
        <v>2.6914110930000001</v>
      </c>
      <c r="F8180" s="23">
        <v>1.208686031</v>
      </c>
      <c r="G8180" s="17">
        <v>0.82830464800000003</v>
      </c>
      <c r="H8180" s="17">
        <v>0.171695352</v>
      </c>
      <c r="I8180" s="17">
        <v>0.98985198600000002</v>
      </c>
      <c r="J8180" s="17">
        <v>1.01E-2</v>
      </c>
      <c r="K8180" s="17">
        <v>0</v>
      </c>
    </row>
    <row r="8181" spans="1:11" x14ac:dyDescent="0.45">
      <c r="A8181" s="10" t="s">
        <v>67</v>
      </c>
      <c r="B8181" s="20">
        <v>0.95599999999999996</v>
      </c>
      <c r="C8181" s="19">
        <v>14368</v>
      </c>
      <c r="D8181" s="19">
        <v>6739.8856420000002</v>
      </c>
      <c r="E8181" s="23">
        <v>2.7332989730000001</v>
      </c>
      <c r="F8181" s="23">
        <v>1.21358974</v>
      </c>
      <c r="G8181" s="17">
        <v>0.82843819600000002</v>
      </c>
      <c r="H8181" s="17">
        <v>0.17156180400000001</v>
      </c>
      <c r="I8181" s="17">
        <v>0.98986370999999995</v>
      </c>
      <c r="J8181" s="17">
        <v>1.01E-2</v>
      </c>
      <c r="K8181" s="17">
        <v>0</v>
      </c>
    </row>
    <row r="8182" spans="1:11" x14ac:dyDescent="0.45">
      <c r="A8182" s="10" t="s">
        <v>67</v>
      </c>
      <c r="B8182" s="20">
        <v>0.95699999999999996</v>
      </c>
      <c r="C8182" s="19">
        <v>14385</v>
      </c>
      <c r="D8182" s="19">
        <v>6786.5372420000003</v>
      </c>
      <c r="E8182" s="23">
        <v>2.7571324019999999</v>
      </c>
      <c r="F8182" s="23">
        <v>1.2205768779999999</v>
      </c>
      <c r="G8182" s="17">
        <v>0.82864094499999996</v>
      </c>
      <c r="H8182" s="17">
        <v>0.17135905500000001</v>
      </c>
      <c r="I8182" s="17">
        <v>0.98983638799999996</v>
      </c>
      <c r="J8182" s="17">
        <v>1.0200000000000001E-2</v>
      </c>
      <c r="K8182" s="17">
        <v>0</v>
      </c>
    </row>
    <row r="8183" spans="1:11" x14ac:dyDescent="0.45">
      <c r="A8183" s="10" t="s">
        <v>67</v>
      </c>
      <c r="B8183" s="20">
        <v>0.95799999999999996</v>
      </c>
      <c r="C8183" s="19">
        <v>14400</v>
      </c>
      <c r="D8183" s="19">
        <v>6828.1077219999997</v>
      </c>
      <c r="E8183" s="23">
        <v>2.779390136</v>
      </c>
      <c r="F8183" s="23">
        <v>1.2276674320000001</v>
      </c>
      <c r="G8183" s="17">
        <v>0.82881944399999996</v>
      </c>
      <c r="H8183" s="17">
        <v>0.17118055600000001</v>
      </c>
      <c r="I8183" s="17">
        <v>0.98984712799999997</v>
      </c>
      <c r="J8183" s="17">
        <v>1.0200000000000001E-2</v>
      </c>
      <c r="K8183" s="17">
        <v>0</v>
      </c>
    </row>
    <row r="8184" spans="1:11" x14ac:dyDescent="0.45">
      <c r="A8184" s="10" t="s">
        <v>67</v>
      </c>
      <c r="B8184" s="20">
        <v>0.95899999999999996</v>
      </c>
      <c r="C8184" s="19">
        <v>14414</v>
      </c>
      <c r="D8184" s="19">
        <v>6867.3136880000002</v>
      </c>
      <c r="E8184" s="23">
        <v>2.8154716899999999</v>
      </c>
      <c r="F8184" s="23">
        <v>1.2339802639999999</v>
      </c>
      <c r="G8184" s="17">
        <v>0.82891633099999995</v>
      </c>
      <c r="H8184" s="17">
        <v>0.17108366899999999</v>
      </c>
      <c r="I8184" s="17">
        <v>0.98985768500000004</v>
      </c>
      <c r="J8184" s="17">
        <v>1.01E-2</v>
      </c>
      <c r="K8184" s="17">
        <v>0</v>
      </c>
    </row>
    <row r="8185" spans="1:11" x14ac:dyDescent="0.45">
      <c r="A8185" s="10" t="s">
        <v>67</v>
      </c>
      <c r="B8185" s="20">
        <v>0.96</v>
      </c>
      <c r="C8185" s="19">
        <v>14429</v>
      </c>
      <c r="D8185" s="19">
        <v>6909.8393960000003</v>
      </c>
      <c r="E8185" s="23">
        <v>2.8605224580000002</v>
      </c>
      <c r="F8185" s="23">
        <v>1.2399363320000001</v>
      </c>
      <c r="G8185" s="17">
        <v>0.82902487999999996</v>
      </c>
      <c r="H8185" s="17">
        <v>0.17097512000000001</v>
      </c>
      <c r="I8185" s="17">
        <v>0.98986666700000003</v>
      </c>
      <c r="J8185" s="17">
        <v>1.01E-2</v>
      </c>
      <c r="K8185" s="17">
        <v>0</v>
      </c>
    </row>
    <row r="8186" spans="1:11" x14ac:dyDescent="0.45">
      <c r="A8186" s="10" t="s">
        <v>67</v>
      </c>
      <c r="B8186" s="20">
        <v>0.96099999999999997</v>
      </c>
      <c r="C8186" s="19">
        <v>14445</v>
      </c>
      <c r="D8186" s="19">
        <v>6955.7568600000004</v>
      </c>
      <c r="E8186" s="23">
        <v>2.8793149819999999</v>
      </c>
      <c r="F8186" s="23">
        <v>1.262451011</v>
      </c>
      <c r="G8186" s="17">
        <v>0.82900657700000002</v>
      </c>
      <c r="H8186" s="17">
        <v>0.17099342300000001</v>
      </c>
      <c r="I8186" s="17">
        <v>0.98980729700000003</v>
      </c>
      <c r="J8186" s="17">
        <v>1.0200000000000001E-2</v>
      </c>
      <c r="K8186" s="17">
        <v>0</v>
      </c>
    </row>
    <row r="8187" spans="1:11" x14ac:dyDescent="0.45">
      <c r="A8187" s="10" t="s">
        <v>67</v>
      </c>
      <c r="B8187" s="20">
        <v>0.96199999999999997</v>
      </c>
      <c r="C8187" s="19">
        <v>14460</v>
      </c>
      <c r="D8187" s="19">
        <v>6999.2548379999998</v>
      </c>
      <c r="E8187" s="23">
        <v>2.929866466</v>
      </c>
      <c r="F8187" s="23">
        <v>1.2722016229999999</v>
      </c>
      <c r="G8187" s="17">
        <v>0.82918395600000006</v>
      </c>
      <c r="H8187" s="17">
        <v>0.170816044</v>
      </c>
      <c r="I8187" s="17">
        <v>0.98981095900000005</v>
      </c>
      <c r="J8187" s="17">
        <v>1.0200000000000001E-2</v>
      </c>
      <c r="K8187" s="17">
        <v>0</v>
      </c>
    </row>
    <row r="8188" spans="1:11" x14ac:dyDescent="0.45">
      <c r="A8188" s="10" t="s">
        <v>67</v>
      </c>
      <c r="B8188" s="20">
        <v>0.96299999999999997</v>
      </c>
      <c r="C8188" s="19">
        <v>14475</v>
      </c>
      <c r="D8188" s="19">
        <v>7043.5384000000004</v>
      </c>
      <c r="E8188" s="23">
        <v>2.9732217059999999</v>
      </c>
      <c r="F8188" s="23">
        <v>1.28104229</v>
      </c>
      <c r="G8188" s="17">
        <v>0.82936096699999995</v>
      </c>
      <c r="H8188" s="17">
        <v>0.170639033</v>
      </c>
      <c r="I8188" s="17">
        <v>0.98983000600000004</v>
      </c>
      <c r="J8188" s="17">
        <v>1.0200000000000001E-2</v>
      </c>
      <c r="K8188" s="17">
        <v>0</v>
      </c>
    </row>
    <row r="8189" spans="1:11" x14ac:dyDescent="0.45">
      <c r="A8189" s="10" t="s">
        <v>67</v>
      </c>
      <c r="B8189" s="20">
        <v>0.96399999999999997</v>
      </c>
      <c r="C8189" s="19">
        <v>14489</v>
      </c>
      <c r="D8189" s="19">
        <v>7085.5397370000001</v>
      </c>
      <c r="E8189" s="23">
        <v>3.0546584000000001</v>
      </c>
      <c r="F8189" s="23">
        <v>1.2889116329999999</v>
      </c>
      <c r="G8189" s="17">
        <v>0.82952584699999998</v>
      </c>
      <c r="H8189" s="17">
        <v>0.17047415299999999</v>
      </c>
      <c r="I8189" s="17">
        <v>0.98975756400000003</v>
      </c>
      <c r="J8189" s="17">
        <v>1.0200000000000001E-2</v>
      </c>
      <c r="K8189" s="17">
        <v>0</v>
      </c>
    </row>
    <row r="8190" spans="1:11" x14ac:dyDescent="0.45">
      <c r="A8190" s="10" t="s">
        <v>67</v>
      </c>
      <c r="B8190" s="20">
        <v>0.96499999999999997</v>
      </c>
      <c r="C8190" s="19">
        <v>14505</v>
      </c>
      <c r="D8190" s="19">
        <v>7135.1412060000002</v>
      </c>
      <c r="E8190" s="23">
        <v>3.1320194849999998</v>
      </c>
      <c r="F8190" s="23">
        <v>1.299002126</v>
      </c>
      <c r="G8190" s="17">
        <v>0.82964495000000005</v>
      </c>
      <c r="H8190" s="17">
        <v>0.17035505000000001</v>
      </c>
      <c r="I8190" s="17">
        <v>0.98974804299999997</v>
      </c>
      <c r="J8190" s="17">
        <v>1.03E-2</v>
      </c>
      <c r="K8190" s="17">
        <v>0</v>
      </c>
    </row>
    <row r="8191" spans="1:11" x14ac:dyDescent="0.45">
      <c r="A8191" s="10" t="s">
        <v>67</v>
      </c>
      <c r="B8191" s="20">
        <v>0.96599999999999997</v>
      </c>
      <c r="C8191" s="19">
        <v>14520</v>
      </c>
      <c r="D8191" s="19">
        <v>7182.6760750000003</v>
      </c>
      <c r="E8191" s="23">
        <v>3.2048242010000001</v>
      </c>
      <c r="F8191" s="23">
        <v>1.3071205720000001</v>
      </c>
      <c r="G8191" s="17">
        <v>0.82982093700000004</v>
      </c>
      <c r="H8191" s="17">
        <v>0.17017906299999999</v>
      </c>
      <c r="I8191" s="17">
        <v>0.98975701100000002</v>
      </c>
      <c r="J8191" s="17">
        <v>1.0200000000000001E-2</v>
      </c>
      <c r="K8191" s="17">
        <v>0</v>
      </c>
    </row>
    <row r="8192" spans="1:11" x14ac:dyDescent="0.45">
      <c r="A8192" s="10" t="s">
        <v>67</v>
      </c>
      <c r="B8192" s="20">
        <v>0.96699999999999997</v>
      </c>
      <c r="C8192" s="19">
        <v>14531</v>
      </c>
      <c r="D8192" s="19">
        <v>7218.1241140000002</v>
      </c>
      <c r="E8192" s="23">
        <v>3.237312862</v>
      </c>
      <c r="F8192" s="23">
        <v>1.3187546729999999</v>
      </c>
      <c r="G8192" s="17">
        <v>0.82994976300000001</v>
      </c>
      <c r="H8192" s="17">
        <v>0.17005023699999999</v>
      </c>
      <c r="I8192" s="17">
        <v>0.98977767100000003</v>
      </c>
      <c r="J8192" s="17">
        <v>1.0200000000000001E-2</v>
      </c>
      <c r="K8192" s="17">
        <v>0</v>
      </c>
    </row>
    <row r="8193" spans="1:11" x14ac:dyDescent="0.45">
      <c r="A8193" s="10" t="s">
        <v>67</v>
      </c>
      <c r="B8193" s="20">
        <v>0.96799999999999997</v>
      </c>
      <c r="C8193" s="19">
        <v>14547</v>
      </c>
      <c r="D8193" s="19">
        <v>7270.1578120000004</v>
      </c>
      <c r="E8193" s="23">
        <v>3.2693072949999999</v>
      </c>
      <c r="F8193" s="23">
        <v>1.326116828</v>
      </c>
      <c r="G8193" s="17">
        <v>0.83013679799999995</v>
      </c>
      <c r="H8193" s="17">
        <v>0.16986320199999999</v>
      </c>
      <c r="I8193" s="17">
        <v>0.98977221599999998</v>
      </c>
      <c r="J8193" s="17">
        <v>1.0200000000000001E-2</v>
      </c>
      <c r="K8193" s="17">
        <v>0</v>
      </c>
    </row>
    <row r="8194" spans="1:11" x14ac:dyDescent="0.45">
      <c r="A8194" s="10" t="s">
        <v>67</v>
      </c>
      <c r="B8194" s="20">
        <v>0.96899999999999997</v>
      </c>
      <c r="C8194" s="19">
        <v>14565</v>
      </c>
      <c r="D8194" s="19">
        <v>7329.6874600000001</v>
      </c>
      <c r="E8194" s="23">
        <v>3.3623654059999999</v>
      </c>
      <c r="F8194" s="23">
        <v>1.3345572080000001</v>
      </c>
      <c r="G8194" s="17">
        <v>0.83034672200000004</v>
      </c>
      <c r="H8194" s="17">
        <v>0.16965327799999999</v>
      </c>
      <c r="I8194" s="17">
        <v>0.98968714000000002</v>
      </c>
      <c r="J8194" s="17">
        <v>1.03E-2</v>
      </c>
      <c r="K8194" s="17">
        <v>0</v>
      </c>
    </row>
    <row r="8195" spans="1:11" x14ac:dyDescent="0.45">
      <c r="A8195" s="10" t="s">
        <v>67</v>
      </c>
      <c r="B8195" s="20">
        <v>0.97</v>
      </c>
      <c r="C8195" s="19">
        <v>14580</v>
      </c>
      <c r="D8195" s="19">
        <v>7380.6069500000003</v>
      </c>
      <c r="E8195" s="23">
        <v>3.4263822990000001</v>
      </c>
      <c r="F8195" s="23">
        <v>1.3491894820000001</v>
      </c>
      <c r="G8195" s="17">
        <v>0.83052126199999998</v>
      </c>
      <c r="H8195" s="17">
        <v>0.16947873799999999</v>
      </c>
      <c r="I8195" s="17">
        <v>0.98970028600000004</v>
      </c>
      <c r="J8195" s="17">
        <v>1.03E-2</v>
      </c>
      <c r="K8195" s="17">
        <v>0</v>
      </c>
    </row>
    <row r="8196" spans="1:11" x14ac:dyDescent="0.45">
      <c r="A8196" s="10" t="s">
        <v>67</v>
      </c>
      <c r="B8196" s="20">
        <v>0.97099999999999997</v>
      </c>
      <c r="C8196" s="19">
        <v>14591</v>
      </c>
      <c r="D8196" s="19">
        <v>7418.6687849999998</v>
      </c>
      <c r="E8196" s="23">
        <v>3.479066505</v>
      </c>
      <c r="F8196" s="23">
        <v>1.3607086639999999</v>
      </c>
      <c r="G8196" s="17">
        <v>0.83058049499999997</v>
      </c>
      <c r="H8196" s="17">
        <v>0.169419505</v>
      </c>
      <c r="I8196" s="17">
        <v>0.98970908400000002</v>
      </c>
      <c r="J8196" s="17">
        <v>1.03E-2</v>
      </c>
      <c r="K8196" s="17">
        <v>0</v>
      </c>
    </row>
    <row r="8197" spans="1:11" x14ac:dyDescent="0.45">
      <c r="A8197" s="10" t="s">
        <v>67</v>
      </c>
      <c r="B8197" s="20">
        <v>0.97199999999999998</v>
      </c>
      <c r="C8197" s="19">
        <v>14610</v>
      </c>
      <c r="D8197" s="19">
        <v>7485.1751869999998</v>
      </c>
      <c r="E8197" s="23">
        <v>3.518279878</v>
      </c>
      <c r="F8197" s="23">
        <v>1.3689259460000001</v>
      </c>
      <c r="G8197" s="17">
        <v>0.83066392899999997</v>
      </c>
      <c r="H8197" s="17">
        <v>0.169336071</v>
      </c>
      <c r="I8197" s="17">
        <v>0.989673531</v>
      </c>
      <c r="J8197" s="17">
        <v>1.03E-2</v>
      </c>
      <c r="K8197" s="17">
        <v>0</v>
      </c>
    </row>
    <row r="8198" spans="1:11" x14ac:dyDescent="0.45">
      <c r="A8198" s="10" t="s">
        <v>67</v>
      </c>
      <c r="B8198" s="20">
        <v>0.97299999999999998</v>
      </c>
      <c r="C8198" s="19">
        <v>14624</v>
      </c>
      <c r="D8198" s="19">
        <v>7534.7868660000004</v>
      </c>
      <c r="E8198" s="23">
        <v>3.5524963299999999</v>
      </c>
      <c r="F8198" s="23">
        <v>1.382106125</v>
      </c>
      <c r="G8198" s="17">
        <v>0.83082603899999996</v>
      </c>
      <c r="H8198" s="17">
        <v>0.16917396100000001</v>
      </c>
      <c r="I8198" s="17">
        <v>0.98966865000000004</v>
      </c>
      <c r="J8198" s="17">
        <v>1.03E-2</v>
      </c>
      <c r="K8198" s="17">
        <v>0</v>
      </c>
    </row>
    <row r="8199" spans="1:11" x14ac:dyDescent="0.45">
      <c r="A8199" s="10" t="s">
        <v>67</v>
      </c>
      <c r="B8199" s="20">
        <v>0.97399999999999998</v>
      </c>
      <c r="C8199" s="19">
        <v>14640</v>
      </c>
      <c r="D8199" s="19">
        <v>7592.2376180000001</v>
      </c>
      <c r="E8199" s="23">
        <v>3.6137779349999999</v>
      </c>
      <c r="F8199" s="23">
        <v>1.39357705</v>
      </c>
      <c r="G8199" s="17">
        <v>0.83094262299999999</v>
      </c>
      <c r="H8199" s="17">
        <v>0.16905737700000001</v>
      </c>
      <c r="I8199" s="17">
        <v>0.98969896199999996</v>
      </c>
      <c r="J8199" s="17">
        <v>1.03E-2</v>
      </c>
      <c r="K8199" s="17">
        <v>0</v>
      </c>
    </row>
    <row r="8200" spans="1:11" x14ac:dyDescent="0.45">
      <c r="A8200" s="10" t="s">
        <v>67</v>
      </c>
      <c r="B8200" s="20">
        <v>0.97499999999999998</v>
      </c>
      <c r="C8200" s="19">
        <v>14655</v>
      </c>
      <c r="D8200" s="19">
        <v>7647.5841289999998</v>
      </c>
      <c r="E8200" s="23">
        <v>3.7362050870000001</v>
      </c>
      <c r="F8200" s="23">
        <v>1.4044546550000001</v>
      </c>
      <c r="G8200" s="17">
        <v>0.83097918800000004</v>
      </c>
      <c r="H8200" s="17">
        <v>0.16902081199999999</v>
      </c>
      <c r="I8200" s="17">
        <v>0.989688122</v>
      </c>
      <c r="J8200" s="17">
        <v>1.03E-2</v>
      </c>
      <c r="K8200" s="17">
        <v>0</v>
      </c>
    </row>
    <row r="8201" spans="1:11" x14ac:dyDescent="0.45">
      <c r="A8201" s="10" t="s">
        <v>67</v>
      </c>
      <c r="B8201" s="20">
        <v>0.97599999999999998</v>
      </c>
      <c r="C8201" s="19">
        <v>14670</v>
      </c>
      <c r="D8201" s="19">
        <v>7704.3872780000002</v>
      </c>
      <c r="E8201" s="23">
        <v>3.823369011</v>
      </c>
      <c r="F8201" s="23">
        <v>1.416399827</v>
      </c>
      <c r="G8201" s="17">
        <v>0.83115201100000002</v>
      </c>
      <c r="H8201" s="17">
        <v>0.168847989</v>
      </c>
      <c r="I8201" s="17">
        <v>0.98968765000000003</v>
      </c>
      <c r="J8201" s="17">
        <v>1.03E-2</v>
      </c>
      <c r="K8201" s="17">
        <v>0</v>
      </c>
    </row>
    <row r="8202" spans="1:11" x14ac:dyDescent="0.45">
      <c r="A8202" s="10" t="s">
        <v>67</v>
      </c>
      <c r="B8202" s="20">
        <v>0.97699999999999998</v>
      </c>
      <c r="C8202" s="19">
        <v>14685</v>
      </c>
      <c r="D8202" s="19">
        <v>7762.4958429999997</v>
      </c>
      <c r="E8202" s="23">
        <v>3.9078369089999998</v>
      </c>
      <c r="F8202" s="23">
        <v>1.428052828</v>
      </c>
      <c r="G8202" s="17">
        <v>0.83125638400000001</v>
      </c>
      <c r="H8202" s="17">
        <v>0.16874361600000001</v>
      </c>
      <c r="I8202" s="17">
        <v>0.98968048399999997</v>
      </c>
      <c r="J8202" s="17">
        <v>1.03E-2</v>
      </c>
      <c r="K8202" s="17">
        <v>0</v>
      </c>
    </row>
    <row r="8203" spans="1:11" x14ac:dyDescent="0.45">
      <c r="A8203" s="10" t="s">
        <v>67</v>
      </c>
      <c r="B8203" s="20">
        <v>0.97799999999999998</v>
      </c>
      <c r="C8203" s="19">
        <v>14700</v>
      </c>
      <c r="D8203" s="19">
        <v>7821.8165060000001</v>
      </c>
      <c r="E8203" s="23">
        <v>3.9934629899999998</v>
      </c>
      <c r="F8203" s="23">
        <v>1.4420536690000001</v>
      </c>
      <c r="G8203" s="17">
        <v>0.83142857100000001</v>
      </c>
      <c r="H8203" s="17">
        <v>0.16857142899999999</v>
      </c>
      <c r="I8203" s="17">
        <v>0.98968965600000003</v>
      </c>
      <c r="J8203" s="17">
        <v>1.03E-2</v>
      </c>
      <c r="K8203" s="17">
        <v>0</v>
      </c>
    </row>
    <row r="8204" spans="1:11" x14ac:dyDescent="0.45">
      <c r="A8204" s="10" t="s">
        <v>67</v>
      </c>
      <c r="B8204" s="20">
        <v>0.97899999999999998</v>
      </c>
      <c r="C8204" s="19">
        <v>14715</v>
      </c>
      <c r="D8204" s="19">
        <v>7882.1828100000002</v>
      </c>
      <c r="E8204" s="23">
        <v>4.0575361230000002</v>
      </c>
      <c r="F8204" s="23">
        <v>1.4545604459999999</v>
      </c>
      <c r="G8204" s="17">
        <v>0.83153244999999998</v>
      </c>
      <c r="H8204" s="17">
        <v>0.16846754999999999</v>
      </c>
      <c r="I8204" s="17">
        <v>0.98965238</v>
      </c>
      <c r="J8204" s="17">
        <v>1.03E-2</v>
      </c>
      <c r="K8204" s="17">
        <v>0</v>
      </c>
    </row>
    <row r="8205" spans="1:11" x14ac:dyDescent="0.45">
      <c r="A8205" s="10" t="s">
        <v>67</v>
      </c>
      <c r="B8205" s="20">
        <v>0.98</v>
      </c>
      <c r="C8205" s="19">
        <v>14730</v>
      </c>
      <c r="D8205" s="19">
        <v>7944.124202</v>
      </c>
      <c r="E8205" s="23">
        <v>4.1567208119999997</v>
      </c>
      <c r="F8205" s="23">
        <v>1.4675403490000001</v>
      </c>
      <c r="G8205" s="17">
        <v>0.83163611699999995</v>
      </c>
      <c r="H8205" s="17">
        <v>0.16836388299999999</v>
      </c>
      <c r="I8205" s="17">
        <v>0.98960796100000004</v>
      </c>
      <c r="J8205" s="17">
        <v>1.04E-2</v>
      </c>
      <c r="K8205" s="17">
        <v>0</v>
      </c>
    </row>
    <row r="8206" spans="1:11" x14ac:dyDescent="0.45">
      <c r="A8206" s="10" t="s">
        <v>67</v>
      </c>
      <c r="B8206" s="20">
        <v>0.98099999999999998</v>
      </c>
      <c r="C8206" s="19">
        <v>14745</v>
      </c>
      <c r="D8206" s="19">
        <v>8007.9058889999997</v>
      </c>
      <c r="E8206" s="23">
        <v>4.2912032980000001</v>
      </c>
      <c r="F8206" s="23">
        <v>1.4813787920000001</v>
      </c>
      <c r="G8206" s="17">
        <v>0.83180739199999998</v>
      </c>
      <c r="H8206" s="17">
        <v>0.16819260799999999</v>
      </c>
      <c r="I8206" s="17">
        <v>0.98960077300000004</v>
      </c>
      <c r="J8206" s="17">
        <v>1.04E-2</v>
      </c>
      <c r="K8206" s="17">
        <v>0</v>
      </c>
    </row>
    <row r="8207" spans="1:11" x14ac:dyDescent="0.45">
      <c r="A8207" s="10" t="s">
        <v>67</v>
      </c>
      <c r="B8207" s="20">
        <v>0.98199999999999998</v>
      </c>
      <c r="C8207" s="19">
        <v>14758</v>
      </c>
      <c r="D8207" s="19">
        <v>8064.439918</v>
      </c>
      <c r="E8207" s="23">
        <v>4.378995035</v>
      </c>
      <c r="F8207" s="23">
        <v>1.492620611</v>
      </c>
      <c r="G8207" s="17">
        <v>0.83182003000000004</v>
      </c>
      <c r="H8207" s="17">
        <v>0.16817997000000001</v>
      </c>
      <c r="I8207" s="17">
        <v>0.98959666199999996</v>
      </c>
      <c r="J8207" s="17">
        <v>1.04E-2</v>
      </c>
      <c r="K8207" s="17">
        <v>0</v>
      </c>
    </row>
    <row r="8208" spans="1:11" x14ac:dyDescent="0.45">
      <c r="A8208" s="10" t="s">
        <v>67</v>
      </c>
      <c r="B8208" s="20">
        <v>0.98299999999999998</v>
      </c>
      <c r="C8208" s="19">
        <v>14775</v>
      </c>
      <c r="D8208" s="19">
        <v>8139.262772</v>
      </c>
      <c r="E8208" s="23">
        <v>4.4537438749999998</v>
      </c>
      <c r="F8208" s="23">
        <v>1.5026286870000001</v>
      </c>
      <c r="G8208" s="17">
        <v>0.831878173</v>
      </c>
      <c r="H8208" s="17">
        <v>0.168121827</v>
      </c>
      <c r="I8208" s="17">
        <v>0.98961816000000002</v>
      </c>
      <c r="J8208" s="17">
        <v>1.04E-2</v>
      </c>
      <c r="K8208" s="17">
        <v>0</v>
      </c>
    </row>
    <row r="8209" spans="1:11" x14ac:dyDescent="0.45">
      <c r="A8209" s="10" t="s">
        <v>67</v>
      </c>
      <c r="B8209" s="20">
        <v>0.98399999999999999</v>
      </c>
      <c r="C8209" s="19">
        <v>14790</v>
      </c>
      <c r="D8209" s="19">
        <v>8207.3304480000006</v>
      </c>
      <c r="E8209" s="23">
        <v>4.6058147079999996</v>
      </c>
      <c r="F8209" s="23">
        <v>1.523337406</v>
      </c>
      <c r="G8209" s="17">
        <v>0.83191345500000002</v>
      </c>
      <c r="H8209" s="17">
        <v>0.168086545</v>
      </c>
      <c r="I8209" s="17">
        <v>0.98958279599999999</v>
      </c>
      <c r="J8209" s="17">
        <v>1.04E-2</v>
      </c>
      <c r="K8209" s="17">
        <v>0</v>
      </c>
    </row>
    <row r="8210" spans="1:11" x14ac:dyDescent="0.45">
      <c r="A8210" s="10" t="s">
        <v>67</v>
      </c>
      <c r="B8210" s="20">
        <v>0.98499999999999999</v>
      </c>
      <c r="C8210" s="19">
        <v>14805</v>
      </c>
      <c r="D8210" s="19">
        <v>8277.2150430000002</v>
      </c>
      <c r="E8210" s="23">
        <v>4.6912777190000003</v>
      </c>
      <c r="F8210" s="23">
        <v>1.5362591999999999</v>
      </c>
      <c r="G8210" s="17">
        <v>0.83201621100000001</v>
      </c>
      <c r="H8210" s="17">
        <v>0.16798378899999999</v>
      </c>
      <c r="I8210" s="17">
        <v>0.98952998000000003</v>
      </c>
      <c r="J8210" s="17">
        <v>1.0500000000000001E-2</v>
      </c>
      <c r="K8210" s="17">
        <v>0</v>
      </c>
    </row>
    <row r="8211" spans="1:11" x14ac:dyDescent="0.45">
      <c r="A8211" s="10" t="s">
        <v>67</v>
      </c>
      <c r="B8211" s="20">
        <v>0.98599999999999999</v>
      </c>
      <c r="C8211" s="19">
        <v>14820</v>
      </c>
      <c r="D8211" s="19">
        <v>8348.6564600000002</v>
      </c>
      <c r="E8211" s="23">
        <v>4.8342321300000002</v>
      </c>
      <c r="F8211" s="23">
        <v>1.553078516</v>
      </c>
      <c r="G8211" s="17">
        <v>0.832186235</v>
      </c>
      <c r="H8211" s="17">
        <v>0.167813765</v>
      </c>
      <c r="I8211" s="17">
        <v>0.98950561599999998</v>
      </c>
      <c r="J8211" s="17">
        <v>1.0500000000000001E-2</v>
      </c>
      <c r="K8211" s="17">
        <v>0</v>
      </c>
    </row>
    <row r="8212" spans="1:11" x14ac:dyDescent="0.45">
      <c r="A8212" s="10" t="s">
        <v>67</v>
      </c>
      <c r="B8212" s="20">
        <v>0.98699999999999999</v>
      </c>
      <c r="C8212" s="19">
        <v>14835</v>
      </c>
      <c r="D8212" s="19">
        <v>8421.6733370000002</v>
      </c>
      <c r="E8212" s="23">
        <v>4.9372074990000003</v>
      </c>
      <c r="F8212" s="23">
        <v>1.5695674879999999</v>
      </c>
      <c r="G8212" s="17">
        <v>0.83215369100000003</v>
      </c>
      <c r="H8212" s="17">
        <v>0.167846309</v>
      </c>
      <c r="I8212" s="17">
        <v>0.98956975700000005</v>
      </c>
      <c r="J8212" s="17">
        <v>1.04E-2</v>
      </c>
      <c r="K8212" s="17">
        <v>0</v>
      </c>
    </row>
    <row r="8213" spans="1:11" x14ac:dyDescent="0.45">
      <c r="A8213" s="10" t="s">
        <v>67</v>
      </c>
      <c r="B8213" s="20">
        <v>0.98799999999999999</v>
      </c>
      <c r="C8213" s="19">
        <v>14850</v>
      </c>
      <c r="D8213" s="19">
        <v>8497.5988739999993</v>
      </c>
      <c r="E8213" s="23">
        <v>5.1366822440000002</v>
      </c>
      <c r="F8213" s="23">
        <v>1.5856869220000001</v>
      </c>
      <c r="G8213" s="17">
        <v>0.83232323200000002</v>
      </c>
      <c r="H8213" s="17">
        <v>0.167676768</v>
      </c>
      <c r="I8213" s="17">
        <v>0.98955080699999998</v>
      </c>
      <c r="J8213" s="17">
        <v>1.04E-2</v>
      </c>
      <c r="K8213" s="17">
        <v>0</v>
      </c>
    </row>
    <row r="8214" spans="1:11" x14ac:dyDescent="0.45">
      <c r="A8214" s="10" t="s">
        <v>67</v>
      </c>
      <c r="B8214" s="20">
        <v>0.98899999999999999</v>
      </c>
      <c r="C8214" s="19">
        <v>14865</v>
      </c>
      <c r="D8214" s="19">
        <v>8576.0960520000008</v>
      </c>
      <c r="E8214" s="23">
        <v>5.3226096429999998</v>
      </c>
      <c r="F8214" s="23">
        <v>1.602284246</v>
      </c>
      <c r="G8214" s="17">
        <v>0.83242516</v>
      </c>
      <c r="H8214" s="17">
        <v>0.16757484</v>
      </c>
      <c r="I8214" s="17">
        <v>0.98949799000000005</v>
      </c>
      <c r="J8214" s="17">
        <v>1.0500000000000001E-2</v>
      </c>
      <c r="K8214" s="17">
        <v>0</v>
      </c>
    </row>
    <row r="8215" spans="1:11" x14ac:dyDescent="0.45">
      <c r="A8215" s="10" t="s">
        <v>67</v>
      </c>
      <c r="B8215" s="20">
        <v>0.99</v>
      </c>
      <c r="C8215" s="19">
        <v>14879</v>
      </c>
      <c r="D8215" s="19">
        <v>8651.7031580000003</v>
      </c>
      <c r="E8215" s="23">
        <v>5.4643560259999999</v>
      </c>
      <c r="F8215" s="23">
        <v>1.6168816500000001</v>
      </c>
      <c r="G8215" s="17">
        <v>0.83258283499999997</v>
      </c>
      <c r="H8215" s="17">
        <v>0.16741716500000001</v>
      </c>
      <c r="I8215" s="17">
        <v>0.98942986700000002</v>
      </c>
      <c r="J8215" s="17">
        <v>1.06E-2</v>
      </c>
      <c r="K8215" s="17">
        <v>0</v>
      </c>
    </row>
    <row r="8216" spans="1:11" x14ac:dyDescent="0.45">
      <c r="A8216" s="10" t="s">
        <v>67</v>
      </c>
      <c r="B8216" s="20">
        <v>0.99099999999999999</v>
      </c>
      <c r="C8216" s="19">
        <v>14895</v>
      </c>
      <c r="D8216" s="19">
        <v>8740.368837</v>
      </c>
      <c r="E8216" s="23">
        <v>5.6573909029999996</v>
      </c>
      <c r="F8216" s="23">
        <v>1.6371900159999999</v>
      </c>
      <c r="G8216" s="17">
        <v>0.83276267199999998</v>
      </c>
      <c r="H8216" s="17">
        <v>0.16723732799999999</v>
      </c>
      <c r="I8216" s="17">
        <v>0.98940985000000004</v>
      </c>
      <c r="J8216" s="17">
        <v>1.06E-2</v>
      </c>
      <c r="K8216" s="17">
        <v>0</v>
      </c>
    </row>
    <row r="8217" spans="1:11" x14ac:dyDescent="0.45">
      <c r="A8217" s="10" t="s">
        <v>67</v>
      </c>
      <c r="B8217" s="20">
        <v>0.99199999999999999</v>
      </c>
      <c r="C8217" s="19">
        <v>14910</v>
      </c>
      <c r="D8217" s="19">
        <v>8827.2285819999997</v>
      </c>
      <c r="E8217" s="23">
        <v>5.9955054719999996</v>
      </c>
      <c r="F8217" s="23">
        <v>1.6539023319999999</v>
      </c>
      <c r="G8217" s="17">
        <v>0.83293091900000005</v>
      </c>
      <c r="H8217" s="17">
        <v>0.16706908100000001</v>
      </c>
      <c r="I8217" s="17">
        <v>0.98945844100000002</v>
      </c>
      <c r="J8217" s="17">
        <v>1.0500000000000001E-2</v>
      </c>
      <c r="K8217" s="17">
        <v>0</v>
      </c>
    </row>
    <row r="8218" spans="1:11" x14ac:dyDescent="0.45">
      <c r="A8218" s="10" t="s">
        <v>67</v>
      </c>
      <c r="B8218" s="20">
        <v>0.99299999999999999</v>
      </c>
      <c r="C8218" s="19">
        <v>14925</v>
      </c>
      <c r="D8218" s="19">
        <v>8920.5176329999995</v>
      </c>
      <c r="E8218" s="23">
        <v>6.3730130149999997</v>
      </c>
      <c r="F8218" s="23">
        <v>1.676542403</v>
      </c>
      <c r="G8218" s="17">
        <v>0.83296482400000005</v>
      </c>
      <c r="H8218" s="17">
        <v>0.16703517600000001</v>
      </c>
      <c r="I8218" s="17">
        <v>0.989427732</v>
      </c>
      <c r="J8218" s="17">
        <v>1.06E-2</v>
      </c>
      <c r="K8218" s="17">
        <v>0</v>
      </c>
    </row>
    <row r="8219" spans="1:11" x14ac:dyDescent="0.45">
      <c r="A8219" s="10" t="s">
        <v>67</v>
      </c>
      <c r="B8219" s="20">
        <v>0.99399999999999999</v>
      </c>
      <c r="C8219" s="19">
        <v>14940</v>
      </c>
      <c r="D8219" s="19">
        <v>9019.5787409999994</v>
      </c>
      <c r="E8219" s="23">
        <v>6.7276139119999998</v>
      </c>
      <c r="F8219" s="23">
        <v>1.6947327160000001</v>
      </c>
      <c r="G8219" s="17">
        <v>0.83313252999999998</v>
      </c>
      <c r="H8219" s="17">
        <v>0.16686746999999999</v>
      </c>
      <c r="I8219" s="17">
        <v>0.98947486399999995</v>
      </c>
      <c r="J8219" s="17">
        <v>1.0500000000000001E-2</v>
      </c>
      <c r="K8219" s="17">
        <v>0</v>
      </c>
    </row>
    <row r="8220" spans="1:11" x14ac:dyDescent="0.45">
      <c r="A8220" s="10" t="s">
        <v>67</v>
      </c>
      <c r="B8220" s="20">
        <v>0.995</v>
      </c>
      <c r="C8220" s="19">
        <v>14955</v>
      </c>
      <c r="D8220" s="19">
        <v>9124.8244059999997</v>
      </c>
      <c r="E8220" s="23">
        <v>7.200652346</v>
      </c>
      <c r="F8220" s="23">
        <v>1.721814937</v>
      </c>
      <c r="G8220" s="17">
        <v>0.83329989999999998</v>
      </c>
      <c r="H8220" s="17">
        <v>0.16670009999999999</v>
      </c>
      <c r="I8220" s="17">
        <v>0.989473555</v>
      </c>
      <c r="J8220" s="17">
        <v>1.0500000000000001E-2</v>
      </c>
      <c r="K8220" s="17">
        <v>0</v>
      </c>
    </row>
    <row r="8221" spans="1:11" x14ac:dyDescent="0.45">
      <c r="A8221" s="10" t="s">
        <v>67</v>
      </c>
      <c r="B8221" s="20">
        <v>0.996</v>
      </c>
      <c r="C8221" s="19">
        <v>14970</v>
      </c>
      <c r="D8221" s="19">
        <v>9236.0441320000009</v>
      </c>
      <c r="E8221" s="23">
        <v>7.7677238849999997</v>
      </c>
      <c r="F8221" s="23">
        <v>1.746230859</v>
      </c>
      <c r="G8221" s="17">
        <v>0.83346693400000005</v>
      </c>
      <c r="H8221" s="17">
        <v>0.16653306600000001</v>
      </c>
      <c r="I8221" s="17">
        <v>0.98956706999999999</v>
      </c>
      <c r="J8221" s="17">
        <v>1.04E-2</v>
      </c>
      <c r="K8221" s="17">
        <v>0</v>
      </c>
    </row>
    <row r="8222" spans="1:11" x14ac:dyDescent="0.45">
      <c r="A8222" s="10" t="s">
        <v>67</v>
      </c>
      <c r="B8222" s="20">
        <v>0.997</v>
      </c>
      <c r="C8222" s="19">
        <v>14985</v>
      </c>
      <c r="D8222" s="19">
        <v>9360.8216549999997</v>
      </c>
      <c r="E8222" s="23">
        <v>8.8463543589999993</v>
      </c>
      <c r="F8222" s="23">
        <v>1.7721794749999999</v>
      </c>
      <c r="G8222" s="17">
        <v>0.83363363400000001</v>
      </c>
      <c r="H8222" s="17">
        <v>0.16636636599999999</v>
      </c>
      <c r="I8222" s="17">
        <v>0.989476091</v>
      </c>
      <c r="J8222" s="17">
        <v>1.0500000000000001E-2</v>
      </c>
      <c r="K8222" s="17">
        <v>0</v>
      </c>
    </row>
    <row r="8223" spans="1:11" x14ac:dyDescent="0.45">
      <c r="A8223" s="10" t="s">
        <v>67</v>
      </c>
      <c r="B8223" s="20">
        <v>0.998</v>
      </c>
      <c r="C8223" s="19">
        <v>15000</v>
      </c>
      <c r="D8223" s="19">
        <v>9506.6430839999994</v>
      </c>
      <c r="E8223" s="23">
        <v>10.76372958</v>
      </c>
      <c r="F8223" s="23">
        <v>1.800453715</v>
      </c>
      <c r="G8223" s="17">
        <v>0.83379999999999999</v>
      </c>
      <c r="H8223" s="17">
        <v>0.16619999999999999</v>
      </c>
      <c r="I8223" s="17">
        <v>0.98951339699999996</v>
      </c>
      <c r="J8223" s="17">
        <v>1.0500000000000001E-2</v>
      </c>
      <c r="K8223" s="17">
        <v>0</v>
      </c>
    </row>
    <row r="8224" spans="1:11" x14ac:dyDescent="0.45">
      <c r="A8224" s="10" t="s">
        <v>67</v>
      </c>
      <c r="B8224" s="20">
        <v>0.999</v>
      </c>
      <c r="C8224" s="19">
        <v>15015</v>
      </c>
      <c r="D8224" s="19">
        <v>9730.5508699999991</v>
      </c>
      <c r="E8224" s="23">
        <v>26.759408019999999</v>
      </c>
      <c r="F8224" s="23">
        <v>1.8351431380000001</v>
      </c>
      <c r="G8224" s="17">
        <v>0.83396603400000002</v>
      </c>
      <c r="H8224" s="17">
        <v>0.16603396600000001</v>
      </c>
      <c r="I8224" s="17">
        <v>0.98956640699999998</v>
      </c>
      <c r="J8224" s="17">
        <v>1.04E-2</v>
      </c>
      <c r="K8224" s="17">
        <v>0</v>
      </c>
    </row>
    <row r="8225" spans="1:11" x14ac:dyDescent="0.45">
      <c r="A8225" s="10" t="s">
        <v>67</v>
      </c>
      <c r="B8225" s="20">
        <v>1</v>
      </c>
      <c r="C8225" s="19">
        <v>15016</v>
      </c>
      <c r="D8225" s="19">
        <v>9757.7705060000008</v>
      </c>
      <c r="E8225" s="23">
        <v>27.219636189999999</v>
      </c>
      <c r="F8225" s="23">
        <v>1.8965726650000001</v>
      </c>
      <c r="G8225" s="17">
        <v>0.83397709099999995</v>
      </c>
      <c r="H8225" s="17">
        <v>0.166022909</v>
      </c>
      <c r="I8225" s="17">
        <v>0.98968332800000003</v>
      </c>
      <c r="J8225" s="17">
        <v>1.03E-2</v>
      </c>
      <c r="K8225" s="17">
        <v>0</v>
      </c>
    </row>
    <row r="8226" spans="1:11" x14ac:dyDescent="0.45">
      <c r="A8226" s="10" t="s">
        <v>69</v>
      </c>
      <c r="B8226" s="20">
        <v>0</v>
      </c>
      <c r="C8226" s="19">
        <v>45</v>
      </c>
      <c r="D8226" s="19">
        <v>4.2299999999999997E-2</v>
      </c>
      <c r="E8226" s="23">
        <v>2.0600000000000002E-3</v>
      </c>
      <c r="F8226" s="23">
        <v>1.75E-3</v>
      </c>
      <c r="G8226" s="17">
        <v>0.84444444399999996</v>
      </c>
      <c r="H8226" s="17">
        <v>0.15555555600000001</v>
      </c>
      <c r="I8226" s="17">
        <v>1</v>
      </c>
      <c r="J8226" s="17">
        <v>0</v>
      </c>
      <c r="K8226" s="17">
        <v>0</v>
      </c>
    </row>
    <row r="8227" spans="1:11" x14ac:dyDescent="0.45">
      <c r="A8227" s="10" t="s">
        <v>69</v>
      </c>
      <c r="B8227" s="20">
        <v>0.01</v>
      </c>
      <c r="C8227" s="19">
        <v>132</v>
      </c>
      <c r="D8227" s="19">
        <v>0.40331895200000001</v>
      </c>
      <c r="E8227" s="23">
        <v>5.8100000000000001E-3</v>
      </c>
      <c r="F8227" s="23">
        <v>5.2700000000000004E-3</v>
      </c>
      <c r="G8227" s="17">
        <v>0.84848484800000001</v>
      </c>
      <c r="H8227" s="17">
        <v>0.15151515199999999</v>
      </c>
      <c r="I8227" s="17">
        <v>0.83849260299999995</v>
      </c>
      <c r="J8227" s="17">
        <v>0.15269079299999999</v>
      </c>
      <c r="K8227" s="17">
        <v>8.8199999999999997E-3</v>
      </c>
    </row>
    <row r="8228" spans="1:11" x14ac:dyDescent="0.45">
      <c r="A8228" s="10" t="s">
        <v>69</v>
      </c>
      <c r="B8228" s="20">
        <v>0.02</v>
      </c>
      <c r="C8228" s="19">
        <v>210</v>
      </c>
      <c r="D8228" s="19">
        <v>0.95581382400000003</v>
      </c>
      <c r="E8228" s="23">
        <v>8.0499999999999999E-3</v>
      </c>
      <c r="F8228" s="23">
        <v>7.0000000000000001E-3</v>
      </c>
      <c r="G8228" s="17">
        <v>0.84761904799999999</v>
      </c>
      <c r="H8228" s="17">
        <v>0.15238095199999999</v>
      </c>
      <c r="I8228" s="17">
        <v>0.91342423500000003</v>
      </c>
      <c r="J8228" s="17">
        <v>8.3199999999999996E-2</v>
      </c>
      <c r="K8228" s="17">
        <v>3.3300000000000001E-3</v>
      </c>
    </row>
    <row r="8229" spans="1:11" x14ac:dyDescent="0.45">
      <c r="A8229" s="10" t="s">
        <v>69</v>
      </c>
      <c r="B8229" s="20">
        <v>0.03</v>
      </c>
      <c r="C8229" s="19">
        <v>328</v>
      </c>
      <c r="D8229" s="19">
        <v>1.923524236</v>
      </c>
      <c r="E8229" s="23">
        <v>8.7600000000000004E-3</v>
      </c>
      <c r="F8229" s="23">
        <v>8.1200000000000005E-3</v>
      </c>
      <c r="G8229" s="17">
        <v>0.884146341</v>
      </c>
      <c r="H8229" s="17">
        <v>0.115853659</v>
      </c>
      <c r="I8229" s="17">
        <v>0.59080699000000003</v>
      </c>
      <c r="J8229" s="17">
        <v>0.40698142799999998</v>
      </c>
      <c r="K8229" s="17">
        <v>2.2100000000000002E-3</v>
      </c>
    </row>
    <row r="8230" spans="1:11" x14ac:dyDescent="0.45">
      <c r="A8230" s="10" t="s">
        <v>69</v>
      </c>
      <c r="B8230" s="20">
        <v>0.04</v>
      </c>
      <c r="C8230" s="19">
        <v>421</v>
      </c>
      <c r="D8230" s="19">
        <v>2.868976441</v>
      </c>
      <c r="E8230" s="23">
        <v>1.1299999999999999E-2</v>
      </c>
      <c r="F8230" s="23">
        <v>9.6799999999999994E-3</v>
      </c>
      <c r="G8230" s="17">
        <v>0.89073634199999996</v>
      </c>
      <c r="H8230" s="17">
        <v>0.109263658</v>
      </c>
      <c r="I8230" s="17">
        <v>0.71978451899999996</v>
      </c>
      <c r="J8230" s="17">
        <v>0.27870098999999998</v>
      </c>
      <c r="K8230" s="17">
        <v>1.5100000000000001E-3</v>
      </c>
    </row>
    <row r="8231" spans="1:11" x14ac:dyDescent="0.45">
      <c r="A8231" s="10" t="s">
        <v>69</v>
      </c>
      <c r="B8231" s="20">
        <v>0.05</v>
      </c>
      <c r="C8231" s="19">
        <v>516</v>
      </c>
      <c r="D8231" s="19">
        <v>3.9697196350000001</v>
      </c>
      <c r="E8231" s="23">
        <v>1.18E-2</v>
      </c>
      <c r="F8231" s="23">
        <v>1.1299999999999999E-2</v>
      </c>
      <c r="G8231" s="17">
        <v>0.90891472900000003</v>
      </c>
      <c r="H8231" s="17">
        <v>9.11E-2</v>
      </c>
      <c r="I8231" s="17">
        <v>0.79448328899999998</v>
      </c>
      <c r="J8231" s="17">
        <v>0.204405947</v>
      </c>
      <c r="K8231" s="17">
        <v>1.1100000000000001E-3</v>
      </c>
    </row>
    <row r="8232" spans="1:11" x14ac:dyDescent="0.45">
      <c r="A8232" s="10" t="s">
        <v>69</v>
      </c>
      <c r="B8232" s="20">
        <v>0.06</v>
      </c>
      <c r="C8232" s="19">
        <v>599</v>
      </c>
      <c r="D8232" s="19">
        <v>4.9892334710000004</v>
      </c>
      <c r="E8232" s="23">
        <v>1.2699999999999999E-2</v>
      </c>
      <c r="F8232" s="23">
        <v>1.18E-2</v>
      </c>
      <c r="G8232" s="17">
        <v>0.87813021700000005</v>
      </c>
      <c r="H8232" s="17">
        <v>0.121869783</v>
      </c>
      <c r="I8232" s="17">
        <v>0.78186577000000002</v>
      </c>
      <c r="J8232" s="17">
        <v>0.21726174100000001</v>
      </c>
      <c r="K8232" s="17">
        <v>8.7200000000000005E-4</v>
      </c>
    </row>
    <row r="8233" spans="1:11" x14ac:dyDescent="0.45">
      <c r="A8233" s="10" t="s">
        <v>69</v>
      </c>
      <c r="B8233" s="20">
        <v>7.0000000000000007E-2</v>
      </c>
      <c r="C8233" s="19">
        <v>704</v>
      </c>
      <c r="D8233" s="19">
        <v>6.4163038029999999</v>
      </c>
      <c r="E8233" s="23">
        <v>1.46E-2</v>
      </c>
      <c r="F8233" s="23">
        <v>1.2800000000000001E-2</v>
      </c>
      <c r="G8233" s="17">
        <v>0.872159091</v>
      </c>
      <c r="H8233" s="17">
        <v>0.127840909</v>
      </c>
      <c r="I8233" s="17">
        <v>0.79055619200000005</v>
      </c>
      <c r="J8233" s="17">
        <v>0.20876166500000001</v>
      </c>
      <c r="K8233" s="17">
        <v>6.8199999999999999E-4</v>
      </c>
    </row>
    <row r="8234" spans="1:11" x14ac:dyDescent="0.45">
      <c r="A8234" s="10" t="s">
        <v>69</v>
      </c>
      <c r="B8234" s="20">
        <v>0.08</v>
      </c>
      <c r="C8234" s="19">
        <v>798</v>
      </c>
      <c r="D8234" s="19">
        <v>7.8588270339999999</v>
      </c>
      <c r="E8234" s="23">
        <v>1.6299999999999999E-2</v>
      </c>
      <c r="F8234" s="23">
        <v>1.4200000000000001E-2</v>
      </c>
      <c r="G8234" s="17">
        <v>0.87092731800000001</v>
      </c>
      <c r="H8234" s="17">
        <v>0.12907268199999999</v>
      </c>
      <c r="I8234" s="17">
        <v>0.82549928800000005</v>
      </c>
      <c r="J8234" s="17">
        <v>0.171227242</v>
      </c>
      <c r="K8234" s="17">
        <v>3.2699999999999999E-3</v>
      </c>
    </row>
    <row r="8235" spans="1:11" x14ac:dyDescent="0.45">
      <c r="A8235" s="10" t="s">
        <v>69</v>
      </c>
      <c r="B8235" s="20">
        <v>0.09</v>
      </c>
      <c r="C8235" s="19">
        <v>886</v>
      </c>
      <c r="D8235" s="19">
        <v>9.3782677949999993</v>
      </c>
      <c r="E8235" s="23">
        <v>1.84E-2</v>
      </c>
      <c r="F8235" s="23">
        <v>1.5599999999999999E-2</v>
      </c>
      <c r="G8235" s="17">
        <v>0.87358916499999995</v>
      </c>
      <c r="H8235" s="17">
        <v>0.126410835</v>
      </c>
      <c r="I8235" s="17">
        <v>0.84677805299999998</v>
      </c>
      <c r="J8235" s="17">
        <v>0.1504085</v>
      </c>
      <c r="K8235" s="17">
        <v>2.81E-3</v>
      </c>
    </row>
    <row r="8236" spans="1:11" x14ac:dyDescent="0.45">
      <c r="A8236" s="10" t="s">
        <v>69</v>
      </c>
      <c r="B8236" s="20">
        <v>0.1</v>
      </c>
      <c r="C8236" s="19">
        <v>984</v>
      </c>
      <c r="D8236" s="19">
        <v>11.23707143</v>
      </c>
      <c r="E8236" s="23">
        <v>1.9900000000000001E-2</v>
      </c>
      <c r="F8236" s="23">
        <v>1.7299999999999999E-2</v>
      </c>
      <c r="G8236" s="17">
        <v>0.87601625999999999</v>
      </c>
      <c r="H8236" s="17">
        <v>0.12398374</v>
      </c>
      <c r="I8236" s="17">
        <v>0.86308062600000002</v>
      </c>
      <c r="J8236" s="17">
        <v>0.13445943799999999</v>
      </c>
      <c r="K8236" s="17">
        <v>2.4599999999999999E-3</v>
      </c>
    </row>
    <row r="8237" spans="1:11" x14ac:dyDescent="0.45">
      <c r="A8237" s="10" t="s">
        <v>69</v>
      </c>
      <c r="B8237" s="20">
        <v>0.11</v>
      </c>
      <c r="C8237" s="19">
        <v>1075</v>
      </c>
      <c r="D8237" s="19">
        <v>13.160696400000001</v>
      </c>
      <c r="E8237" s="23">
        <v>2.2599999999999999E-2</v>
      </c>
      <c r="F8237" s="23">
        <v>1.9099999999999999E-2</v>
      </c>
      <c r="G8237" s="17">
        <v>0.86511627899999999</v>
      </c>
      <c r="H8237" s="17">
        <v>0.13488372100000001</v>
      </c>
      <c r="I8237" s="17">
        <v>0.86080752900000002</v>
      </c>
      <c r="J8237" s="17">
        <v>0.135981197</v>
      </c>
      <c r="K8237" s="17">
        <v>3.2100000000000002E-3</v>
      </c>
    </row>
    <row r="8238" spans="1:11" x14ac:dyDescent="0.45">
      <c r="A8238" s="10" t="s">
        <v>69</v>
      </c>
      <c r="B8238" s="20">
        <v>0.12</v>
      </c>
      <c r="C8238" s="19">
        <v>1158</v>
      </c>
      <c r="D8238" s="19">
        <v>15.059462740000001</v>
      </c>
      <c r="E8238" s="23">
        <v>2.41E-2</v>
      </c>
      <c r="F8238" s="23">
        <v>2.06E-2</v>
      </c>
      <c r="G8238" s="17">
        <v>0.87046632099999999</v>
      </c>
      <c r="H8238" s="17">
        <v>0.12953367900000001</v>
      </c>
      <c r="I8238" s="17">
        <v>0.879988989</v>
      </c>
      <c r="J8238" s="17">
        <v>0.117242267</v>
      </c>
      <c r="K8238" s="17">
        <v>2.7699999999999999E-3</v>
      </c>
    </row>
    <row r="8239" spans="1:11" x14ac:dyDescent="0.45">
      <c r="A8239" s="10" t="s">
        <v>69</v>
      </c>
      <c r="B8239" s="20">
        <v>0.13</v>
      </c>
      <c r="C8239" s="19">
        <v>1267</v>
      </c>
      <c r="D8239" s="19">
        <v>17.747417250000002</v>
      </c>
      <c r="E8239" s="23">
        <v>2.53E-2</v>
      </c>
      <c r="F8239" s="23">
        <v>2.2499999999999999E-2</v>
      </c>
      <c r="G8239" s="17">
        <v>0.85793212299999999</v>
      </c>
      <c r="H8239" s="17">
        <v>0.14206787700000001</v>
      </c>
      <c r="I8239" s="17">
        <v>0.88621054600000004</v>
      </c>
      <c r="J8239" s="17">
        <v>0.111426528</v>
      </c>
      <c r="K8239" s="17">
        <v>2.3600000000000001E-3</v>
      </c>
    </row>
    <row r="8240" spans="1:11" x14ac:dyDescent="0.45">
      <c r="A8240" s="10" t="s">
        <v>69</v>
      </c>
      <c r="B8240" s="20">
        <v>0.14000000000000001</v>
      </c>
      <c r="C8240" s="19">
        <v>1370</v>
      </c>
      <c r="D8240" s="19">
        <v>20.496731820000001</v>
      </c>
      <c r="E8240" s="23">
        <v>2.76E-2</v>
      </c>
      <c r="F8240" s="23">
        <v>2.4199999999999999E-2</v>
      </c>
      <c r="G8240" s="17">
        <v>0.86131386899999995</v>
      </c>
      <c r="H8240" s="17">
        <v>0.13868613099999999</v>
      </c>
      <c r="I8240" s="17">
        <v>0.87674302100000001</v>
      </c>
      <c r="J8240" s="17">
        <v>0.12116484499999999</v>
      </c>
      <c r="K8240" s="17">
        <v>2.0899999999999998E-3</v>
      </c>
    </row>
    <row r="8241" spans="1:11" x14ac:dyDescent="0.45">
      <c r="A8241" s="10" t="s">
        <v>69</v>
      </c>
      <c r="B8241" s="20">
        <v>0.15</v>
      </c>
      <c r="C8241" s="19">
        <v>1429</v>
      </c>
      <c r="D8241" s="19">
        <v>22.16522269</v>
      </c>
      <c r="E8241" s="23">
        <v>2.8899999999999999E-2</v>
      </c>
      <c r="F8241" s="23">
        <v>2.53E-2</v>
      </c>
      <c r="G8241" s="17">
        <v>0.85864240700000005</v>
      </c>
      <c r="H8241" s="17">
        <v>0.141357593</v>
      </c>
      <c r="I8241" s="17">
        <v>0.88422378800000001</v>
      </c>
      <c r="J8241" s="17">
        <v>0.11381105499999999</v>
      </c>
      <c r="K8241" s="17">
        <v>1.97E-3</v>
      </c>
    </row>
    <row r="8242" spans="1:11" x14ac:dyDescent="0.45">
      <c r="A8242" s="10" t="s">
        <v>69</v>
      </c>
      <c r="B8242" s="20">
        <v>0.16</v>
      </c>
      <c r="C8242" s="19">
        <v>1541</v>
      </c>
      <c r="D8242" s="19">
        <v>25.475742319999998</v>
      </c>
      <c r="E8242" s="23">
        <v>3.0800000000000001E-2</v>
      </c>
      <c r="F8242" s="23">
        <v>2.7099999999999999E-2</v>
      </c>
      <c r="G8242" s="17">
        <v>0.852693056</v>
      </c>
      <c r="H8242" s="17">
        <v>0.147306944</v>
      </c>
      <c r="I8242" s="17">
        <v>0.89402746200000005</v>
      </c>
      <c r="J8242" s="17">
        <v>0.104193676</v>
      </c>
      <c r="K8242" s="17">
        <v>1.7799999999999999E-3</v>
      </c>
    </row>
    <row r="8243" spans="1:11" x14ac:dyDescent="0.45">
      <c r="A8243" s="10" t="s">
        <v>69</v>
      </c>
      <c r="B8243" s="20">
        <v>0.17</v>
      </c>
      <c r="C8243" s="19">
        <v>1591</v>
      </c>
      <c r="D8243" s="19">
        <v>27.059302039999999</v>
      </c>
      <c r="E8243" s="23">
        <v>3.27E-2</v>
      </c>
      <c r="F8243" s="23">
        <v>2.7900000000000001E-2</v>
      </c>
      <c r="G8243" s="17">
        <v>0.84978001299999995</v>
      </c>
      <c r="H8243" s="17">
        <v>0.150219987</v>
      </c>
      <c r="I8243" s="17">
        <v>0.89829700400000001</v>
      </c>
      <c r="J8243" s="17">
        <v>0.1</v>
      </c>
      <c r="K8243" s="17">
        <v>1.7099999999999999E-3</v>
      </c>
    </row>
    <row r="8244" spans="1:11" x14ac:dyDescent="0.45">
      <c r="A8244" s="10" t="s">
        <v>69</v>
      </c>
      <c r="B8244" s="20">
        <v>0.18</v>
      </c>
      <c r="C8244" s="19">
        <v>1732</v>
      </c>
      <c r="D8244" s="19">
        <v>31.69277306</v>
      </c>
      <c r="E8244" s="23">
        <v>3.4000000000000002E-2</v>
      </c>
      <c r="F8244" s="23">
        <v>3.0200000000000001E-2</v>
      </c>
      <c r="G8244" s="17">
        <v>0.84930715899999998</v>
      </c>
      <c r="H8244" s="17">
        <v>0.15069284099999999</v>
      </c>
      <c r="I8244" s="17">
        <v>0.90699044200000001</v>
      </c>
      <c r="J8244" s="17">
        <v>9.1399999999999995E-2</v>
      </c>
      <c r="K8244" s="17">
        <v>1.56E-3</v>
      </c>
    </row>
    <row r="8245" spans="1:11" x14ac:dyDescent="0.45">
      <c r="A8245" s="10" t="s">
        <v>69</v>
      </c>
      <c r="B8245" s="20">
        <v>0.19</v>
      </c>
      <c r="C8245" s="19">
        <v>1830</v>
      </c>
      <c r="D8245" s="19">
        <v>35.105137390000003</v>
      </c>
      <c r="E8245" s="23">
        <v>3.6799999999999999E-2</v>
      </c>
      <c r="F8245" s="23">
        <v>3.1600000000000003E-2</v>
      </c>
      <c r="G8245" s="17">
        <v>0.85300546399999999</v>
      </c>
      <c r="H8245" s="17">
        <v>0.14699453600000001</v>
      </c>
      <c r="I8245" s="17">
        <v>0.90539226399999995</v>
      </c>
      <c r="J8245" s="17">
        <v>9.3100000000000002E-2</v>
      </c>
      <c r="K8245" s="17">
        <v>1.48E-3</v>
      </c>
    </row>
    <row r="8246" spans="1:11" x14ac:dyDescent="0.45">
      <c r="A8246" s="10" t="s">
        <v>69</v>
      </c>
      <c r="B8246" s="20">
        <v>0.2</v>
      </c>
      <c r="C8246" s="19">
        <v>1923</v>
      </c>
      <c r="D8246" s="19">
        <v>38.744033250000001</v>
      </c>
      <c r="E8246" s="23">
        <v>4.1500000000000002E-2</v>
      </c>
      <c r="F8246" s="23">
        <v>3.3399999999999999E-2</v>
      </c>
      <c r="G8246" s="17">
        <v>0.85075403000000005</v>
      </c>
      <c r="H8246" s="17">
        <v>0.14924597000000001</v>
      </c>
      <c r="I8246" s="17">
        <v>0.90285125799999999</v>
      </c>
      <c r="J8246" s="17">
        <v>8.4599999999999995E-2</v>
      </c>
      <c r="K8246" s="17">
        <v>1.26E-2</v>
      </c>
    </row>
    <row r="8247" spans="1:11" x14ac:dyDescent="0.45">
      <c r="A8247" s="10" t="s">
        <v>69</v>
      </c>
      <c r="B8247" s="20">
        <v>0.21</v>
      </c>
      <c r="C8247" s="19">
        <v>2018</v>
      </c>
      <c r="D8247" s="19">
        <v>42.876554319999997</v>
      </c>
      <c r="E8247" s="23">
        <v>4.48E-2</v>
      </c>
      <c r="F8247" s="23">
        <v>3.5799999999999998E-2</v>
      </c>
      <c r="G8247" s="17">
        <v>0.855302279</v>
      </c>
      <c r="H8247" s="17">
        <v>0.144697721</v>
      </c>
      <c r="I8247" s="17">
        <v>0.90801842200000005</v>
      </c>
      <c r="J8247" s="17">
        <v>8.0699999999999994E-2</v>
      </c>
      <c r="K8247" s="17">
        <v>1.1299999999999999E-2</v>
      </c>
    </row>
    <row r="8248" spans="1:11" x14ac:dyDescent="0.45">
      <c r="A8248" s="10" t="s">
        <v>69</v>
      </c>
      <c r="B8248" s="20">
        <v>0.22</v>
      </c>
      <c r="C8248" s="19">
        <v>2110</v>
      </c>
      <c r="D8248" s="19">
        <v>47.242223680000002</v>
      </c>
      <c r="E8248" s="23">
        <v>4.9299999999999997E-2</v>
      </c>
      <c r="F8248" s="23">
        <v>3.8300000000000001E-2</v>
      </c>
      <c r="G8248" s="17">
        <v>0.85592417099999996</v>
      </c>
      <c r="H8248" s="17">
        <v>0.14407582899999999</v>
      </c>
      <c r="I8248" s="17">
        <v>0.91186190199999995</v>
      </c>
      <c r="J8248" s="17">
        <v>7.7499999999999999E-2</v>
      </c>
      <c r="K8248" s="17">
        <v>1.06E-2</v>
      </c>
    </row>
    <row r="8249" spans="1:11" x14ac:dyDescent="0.45">
      <c r="A8249" s="10" t="s">
        <v>69</v>
      </c>
      <c r="B8249" s="20">
        <v>0.23</v>
      </c>
      <c r="C8249" s="19">
        <v>2214</v>
      </c>
      <c r="D8249" s="19">
        <v>52.517025310000001</v>
      </c>
      <c r="E8249" s="23">
        <v>5.2200000000000003E-2</v>
      </c>
      <c r="F8249" s="23">
        <v>4.07E-2</v>
      </c>
      <c r="G8249" s="17">
        <v>0.85501355000000001</v>
      </c>
      <c r="H8249" s="17">
        <v>0.14498644999999999</v>
      </c>
      <c r="I8249" s="17">
        <v>0.90359585399999998</v>
      </c>
      <c r="J8249" s="17">
        <v>8.5199999999999998E-2</v>
      </c>
      <c r="K8249" s="17">
        <v>1.12E-2</v>
      </c>
    </row>
    <row r="8250" spans="1:11" x14ac:dyDescent="0.45">
      <c r="A8250" s="10" t="s">
        <v>69</v>
      </c>
      <c r="B8250" s="20">
        <v>0.24</v>
      </c>
      <c r="C8250" s="19">
        <v>2299</v>
      </c>
      <c r="D8250" s="19">
        <v>57.00323581</v>
      </c>
      <c r="E8250" s="23">
        <v>5.2900000000000003E-2</v>
      </c>
      <c r="F8250" s="23">
        <v>4.3999999999999997E-2</v>
      </c>
      <c r="G8250" s="17">
        <v>0.85602435799999999</v>
      </c>
      <c r="H8250" s="17">
        <v>0.14397564199999999</v>
      </c>
      <c r="I8250" s="17">
        <v>0.90284647600000001</v>
      </c>
      <c r="J8250" s="17">
        <v>8.6499999999999994E-2</v>
      </c>
      <c r="K8250" s="17">
        <v>1.06E-2</v>
      </c>
    </row>
    <row r="8251" spans="1:11" x14ac:dyDescent="0.45">
      <c r="A8251" s="10" t="s">
        <v>69</v>
      </c>
      <c r="B8251" s="20">
        <v>0.25</v>
      </c>
      <c r="C8251" s="19">
        <v>2392</v>
      </c>
      <c r="D8251" s="19">
        <v>62.11582327</v>
      </c>
      <c r="E8251" s="23">
        <v>5.67E-2</v>
      </c>
      <c r="F8251" s="23">
        <v>4.6899999999999997E-2</v>
      </c>
      <c r="G8251" s="17">
        <v>0.85200668899999998</v>
      </c>
      <c r="H8251" s="17">
        <v>0.14799331099999999</v>
      </c>
      <c r="I8251" s="17">
        <v>0.88628107199999995</v>
      </c>
      <c r="J8251" s="17">
        <v>0.104054457</v>
      </c>
      <c r="K8251" s="17">
        <v>9.6600000000000002E-3</v>
      </c>
    </row>
    <row r="8252" spans="1:11" x14ac:dyDescent="0.45">
      <c r="A8252" s="10" t="s">
        <v>69</v>
      </c>
      <c r="B8252" s="20">
        <v>0.26</v>
      </c>
      <c r="C8252" s="19">
        <v>2483</v>
      </c>
      <c r="D8252" s="19">
        <v>67.465082690000003</v>
      </c>
      <c r="E8252" s="23">
        <v>6.0400000000000002E-2</v>
      </c>
      <c r="F8252" s="23">
        <v>0.05</v>
      </c>
      <c r="G8252" s="17">
        <v>0.855819573</v>
      </c>
      <c r="H8252" s="17">
        <v>0.144180427</v>
      </c>
      <c r="I8252" s="17">
        <v>0.89096828800000005</v>
      </c>
      <c r="J8252" s="17">
        <v>0.1</v>
      </c>
      <c r="K8252" s="17">
        <v>9.0699999999999999E-3</v>
      </c>
    </row>
    <row r="8253" spans="1:11" x14ac:dyDescent="0.45">
      <c r="A8253" s="10" t="s">
        <v>69</v>
      </c>
      <c r="B8253" s="20">
        <v>0.27</v>
      </c>
      <c r="C8253" s="19">
        <v>2581</v>
      </c>
      <c r="D8253" s="19">
        <v>73.612767779999999</v>
      </c>
      <c r="E8253" s="23">
        <v>6.4199999999999993E-2</v>
      </c>
      <c r="F8253" s="23">
        <v>5.2900000000000003E-2</v>
      </c>
      <c r="G8253" s="17">
        <v>0.85160790399999997</v>
      </c>
      <c r="H8253" s="17">
        <v>0.148392096</v>
      </c>
      <c r="I8253" s="17">
        <v>0.89415576900000004</v>
      </c>
      <c r="J8253" s="17">
        <v>9.7500000000000003E-2</v>
      </c>
      <c r="K8253" s="17">
        <v>8.3099999999999997E-3</v>
      </c>
    </row>
    <row r="8254" spans="1:11" x14ac:dyDescent="0.45">
      <c r="A8254" s="10" t="s">
        <v>69</v>
      </c>
      <c r="B8254" s="20">
        <v>0.28000000000000003</v>
      </c>
      <c r="C8254" s="19">
        <v>2681</v>
      </c>
      <c r="D8254" s="19">
        <v>80.339651009999997</v>
      </c>
      <c r="E8254" s="23">
        <v>7.1300000000000002E-2</v>
      </c>
      <c r="F8254" s="23">
        <v>5.6099999999999997E-2</v>
      </c>
      <c r="G8254" s="17">
        <v>0.85266691500000003</v>
      </c>
      <c r="H8254" s="17">
        <v>0.147333085</v>
      </c>
      <c r="I8254" s="17">
        <v>0.89841722400000001</v>
      </c>
      <c r="J8254" s="17">
        <v>9.3600000000000003E-2</v>
      </c>
      <c r="K8254" s="17">
        <v>7.9399999999999991E-3</v>
      </c>
    </row>
    <row r="8255" spans="1:11" x14ac:dyDescent="0.45">
      <c r="A8255" s="10" t="s">
        <v>69</v>
      </c>
      <c r="B8255" s="20">
        <v>0.28999999999999998</v>
      </c>
      <c r="C8255" s="19">
        <v>2778</v>
      </c>
      <c r="D8255" s="19">
        <v>87.363640430000004</v>
      </c>
      <c r="E8255" s="23">
        <v>7.3400000000000007E-2</v>
      </c>
      <c r="F8255" s="23">
        <v>5.8200000000000002E-2</v>
      </c>
      <c r="G8255" s="17">
        <v>0.85457163400000002</v>
      </c>
      <c r="H8255" s="17">
        <v>0.145428366</v>
      </c>
      <c r="I8255" s="17">
        <v>0.90854693600000003</v>
      </c>
      <c r="J8255" s="17">
        <v>8.43E-2</v>
      </c>
      <c r="K8255" s="17">
        <v>7.1500000000000001E-3</v>
      </c>
    </row>
    <row r="8256" spans="1:11" x14ac:dyDescent="0.45">
      <c r="A8256" s="10" t="s">
        <v>69</v>
      </c>
      <c r="B8256" s="20">
        <v>0.3</v>
      </c>
      <c r="C8256" s="19">
        <v>2861</v>
      </c>
      <c r="D8256" s="19">
        <v>93.634177690000001</v>
      </c>
      <c r="E8256" s="23">
        <v>7.7799999999999994E-2</v>
      </c>
      <c r="F8256" s="23">
        <v>6.2E-2</v>
      </c>
      <c r="G8256" s="17">
        <v>0.85494582299999999</v>
      </c>
      <c r="H8256" s="17">
        <v>0.14505417700000001</v>
      </c>
      <c r="I8256" s="17">
        <v>0.91314476</v>
      </c>
      <c r="J8256" s="17">
        <v>8.0100000000000005E-2</v>
      </c>
      <c r="K8256" s="17">
        <v>6.7799999999999996E-3</v>
      </c>
    </row>
    <row r="8257" spans="1:11" x14ac:dyDescent="0.45">
      <c r="A8257" s="10" t="s">
        <v>69</v>
      </c>
      <c r="B8257" s="20">
        <v>0.31</v>
      </c>
      <c r="C8257" s="19">
        <v>2950</v>
      </c>
      <c r="D8257" s="19">
        <v>100.6364753</v>
      </c>
      <c r="E8257" s="23">
        <v>7.9699999999999993E-2</v>
      </c>
      <c r="F8257" s="23">
        <v>6.5000000000000002E-2</v>
      </c>
      <c r="G8257" s="17">
        <v>0.85762711899999999</v>
      </c>
      <c r="H8257" s="17">
        <v>0.14237288100000001</v>
      </c>
      <c r="I8257" s="17">
        <v>0.91255626300000003</v>
      </c>
      <c r="J8257" s="17">
        <v>8.1000000000000003E-2</v>
      </c>
      <c r="K8257" s="17">
        <v>6.4900000000000001E-3</v>
      </c>
    </row>
    <row r="8258" spans="1:11" x14ac:dyDescent="0.45">
      <c r="A8258" s="10" t="s">
        <v>69</v>
      </c>
      <c r="B8258" s="20">
        <v>0.32</v>
      </c>
      <c r="C8258" s="19">
        <v>3039</v>
      </c>
      <c r="D8258" s="19">
        <v>107.9361593</v>
      </c>
      <c r="E8258" s="23">
        <v>8.5099999999999995E-2</v>
      </c>
      <c r="F8258" s="23">
        <v>6.7900000000000002E-2</v>
      </c>
      <c r="G8258" s="17">
        <v>0.85587364300000002</v>
      </c>
      <c r="H8258" s="17">
        <v>0.14412635700000001</v>
      </c>
      <c r="I8258" s="17">
        <v>0.91634733499999999</v>
      </c>
      <c r="J8258" s="17">
        <v>7.7499999999999999E-2</v>
      </c>
      <c r="K8258" s="17">
        <v>6.11E-3</v>
      </c>
    </row>
    <row r="8259" spans="1:11" x14ac:dyDescent="0.45">
      <c r="A8259" s="10" t="s">
        <v>69</v>
      </c>
      <c r="B8259" s="20">
        <v>0.33</v>
      </c>
      <c r="C8259" s="19">
        <v>3144</v>
      </c>
      <c r="D8259" s="19">
        <v>117.1371444</v>
      </c>
      <c r="E8259" s="23">
        <v>9.2200000000000004E-2</v>
      </c>
      <c r="F8259" s="23">
        <v>7.1999999999999995E-2</v>
      </c>
      <c r="G8259" s="17">
        <v>0.85750636099999999</v>
      </c>
      <c r="H8259" s="17">
        <v>0.14249363900000001</v>
      </c>
      <c r="I8259" s="17">
        <v>0.92334756600000001</v>
      </c>
      <c r="J8259" s="17">
        <v>7.0499999999999993E-2</v>
      </c>
      <c r="K8259" s="17">
        <v>6.1599999999999997E-3</v>
      </c>
    </row>
    <row r="8260" spans="1:11" x14ac:dyDescent="0.45">
      <c r="A8260" s="10" t="s">
        <v>69</v>
      </c>
      <c r="B8260" s="20">
        <v>0.34</v>
      </c>
      <c r="C8260" s="19">
        <v>3239</v>
      </c>
      <c r="D8260" s="19">
        <v>126.1687324</v>
      </c>
      <c r="E8260" s="23">
        <v>9.7199999999999995E-2</v>
      </c>
      <c r="F8260" s="23">
        <v>7.5800000000000006E-2</v>
      </c>
      <c r="G8260" s="17">
        <v>0.85581969700000005</v>
      </c>
      <c r="H8260" s="17">
        <v>0.14418030300000001</v>
      </c>
      <c r="I8260" s="17">
        <v>0.92627336699999996</v>
      </c>
      <c r="J8260" s="17">
        <v>6.6199999999999995E-2</v>
      </c>
      <c r="K8260" s="17">
        <v>7.4799999999999997E-3</v>
      </c>
    </row>
    <row r="8261" spans="1:11" x14ac:dyDescent="0.45">
      <c r="A8261" s="10" t="s">
        <v>69</v>
      </c>
      <c r="B8261" s="20">
        <v>0.35</v>
      </c>
      <c r="C8261" s="19">
        <v>3331</v>
      </c>
      <c r="D8261" s="19">
        <v>135.2790775</v>
      </c>
      <c r="E8261" s="23">
        <v>0.100983448</v>
      </c>
      <c r="F8261" s="23">
        <v>0.08</v>
      </c>
      <c r="G8261" s="17">
        <v>0.854698289</v>
      </c>
      <c r="H8261" s="17">
        <v>0.145301711</v>
      </c>
      <c r="I8261" s="17">
        <v>0.92873665800000005</v>
      </c>
      <c r="J8261" s="17">
        <v>6.4000000000000001E-2</v>
      </c>
      <c r="K8261" s="17">
        <v>7.2300000000000003E-3</v>
      </c>
    </row>
    <row r="8262" spans="1:11" x14ac:dyDescent="0.45">
      <c r="A8262" s="10" t="s">
        <v>69</v>
      </c>
      <c r="B8262" s="20">
        <v>0.36</v>
      </c>
      <c r="C8262" s="19">
        <v>3425</v>
      </c>
      <c r="D8262" s="19">
        <v>145.0827898</v>
      </c>
      <c r="E8262" s="23">
        <v>0.10668512400000001</v>
      </c>
      <c r="F8262" s="23">
        <v>8.4000000000000005E-2</v>
      </c>
      <c r="G8262" s="17">
        <v>0.85605839399999994</v>
      </c>
      <c r="H8262" s="17">
        <v>0.143941606</v>
      </c>
      <c r="I8262" s="17">
        <v>0.93231035399999995</v>
      </c>
      <c r="J8262" s="17">
        <v>6.0900000000000003E-2</v>
      </c>
      <c r="K8262" s="17">
        <v>6.8100000000000001E-3</v>
      </c>
    </row>
    <row r="8263" spans="1:11" x14ac:dyDescent="0.45">
      <c r="A8263" s="10" t="s">
        <v>69</v>
      </c>
      <c r="B8263" s="20">
        <v>0.37</v>
      </c>
      <c r="C8263" s="19">
        <v>3514</v>
      </c>
      <c r="D8263" s="19">
        <v>154.6567479</v>
      </c>
      <c r="E8263" s="23">
        <v>0.109609047</v>
      </c>
      <c r="F8263" s="23">
        <v>8.7999999999999995E-2</v>
      </c>
      <c r="G8263" s="17">
        <v>0.85515082499999995</v>
      </c>
      <c r="H8263" s="17">
        <v>0.144849175</v>
      </c>
      <c r="I8263" s="17">
        <v>0.92563257600000004</v>
      </c>
      <c r="J8263" s="17">
        <v>6.7299999999999999E-2</v>
      </c>
      <c r="K8263" s="17">
        <v>7.0299999999999998E-3</v>
      </c>
    </row>
    <row r="8264" spans="1:11" x14ac:dyDescent="0.45">
      <c r="A8264" s="10" t="s">
        <v>69</v>
      </c>
      <c r="B8264" s="20">
        <v>0.38</v>
      </c>
      <c r="C8264" s="19">
        <v>3613</v>
      </c>
      <c r="D8264" s="19">
        <v>165.8279187</v>
      </c>
      <c r="E8264" s="23">
        <v>0.116366947</v>
      </c>
      <c r="F8264" s="23">
        <v>9.1800000000000007E-2</v>
      </c>
      <c r="G8264" s="17">
        <v>0.85690561899999995</v>
      </c>
      <c r="H8264" s="17">
        <v>0.14309438099999999</v>
      </c>
      <c r="I8264" s="17">
        <v>0.93045425100000001</v>
      </c>
      <c r="J8264" s="17">
        <v>6.3E-2</v>
      </c>
      <c r="K8264" s="17">
        <v>6.5500000000000003E-3</v>
      </c>
    </row>
    <row r="8265" spans="1:11" x14ac:dyDescent="0.45">
      <c r="A8265" s="10" t="s">
        <v>69</v>
      </c>
      <c r="B8265" s="20">
        <v>0.39</v>
      </c>
      <c r="C8265" s="19">
        <v>3708</v>
      </c>
      <c r="D8265" s="19">
        <v>177.4480035</v>
      </c>
      <c r="E8265" s="23">
        <v>0.12696006700000001</v>
      </c>
      <c r="F8265" s="23">
        <v>9.64E-2</v>
      </c>
      <c r="G8265" s="17">
        <v>0.85814455199999995</v>
      </c>
      <c r="H8265" s="17">
        <v>0.141855448</v>
      </c>
      <c r="I8265" s="17">
        <v>0.92962824600000005</v>
      </c>
      <c r="J8265" s="17">
        <v>6.4199999999999993E-2</v>
      </c>
      <c r="K8265" s="17">
        <v>6.13E-3</v>
      </c>
    </row>
    <row r="8266" spans="1:11" x14ac:dyDescent="0.45">
      <c r="A8266" s="10" t="s">
        <v>69</v>
      </c>
      <c r="B8266" s="20">
        <v>0.4</v>
      </c>
      <c r="C8266" s="19">
        <v>3802</v>
      </c>
      <c r="D8266" s="19">
        <v>189.72250059999999</v>
      </c>
      <c r="E8266" s="23">
        <v>0.13346012099999999</v>
      </c>
      <c r="F8266" s="23">
        <v>0.101338787</v>
      </c>
      <c r="G8266" s="17">
        <v>0.86086270399999998</v>
      </c>
      <c r="H8266" s="17">
        <v>0.13913729599999999</v>
      </c>
      <c r="I8266" s="17">
        <v>0.93377540400000003</v>
      </c>
      <c r="J8266" s="17">
        <v>6.0499999999999998E-2</v>
      </c>
      <c r="K8266" s="17">
        <v>5.7400000000000003E-3</v>
      </c>
    </row>
    <row r="8267" spans="1:11" x14ac:dyDescent="0.45">
      <c r="A8267" s="10" t="s">
        <v>69</v>
      </c>
      <c r="B8267" s="20">
        <v>0.41</v>
      </c>
      <c r="C8267" s="19">
        <v>3894</v>
      </c>
      <c r="D8267" s="19">
        <v>202.42460800000001</v>
      </c>
      <c r="E8267" s="23">
        <v>0.14083474500000001</v>
      </c>
      <c r="F8267" s="23">
        <v>0.10647733700000001</v>
      </c>
      <c r="G8267" s="17">
        <v>0.86029789400000001</v>
      </c>
      <c r="H8267" s="17">
        <v>0.13970210599999999</v>
      </c>
      <c r="I8267" s="17">
        <v>0.93591608299999995</v>
      </c>
      <c r="J8267" s="17">
        <v>5.8599999999999999E-2</v>
      </c>
      <c r="K8267" s="17">
        <v>5.47E-3</v>
      </c>
    </row>
    <row r="8268" spans="1:11" x14ac:dyDescent="0.45">
      <c r="A8268" s="10" t="s">
        <v>69</v>
      </c>
      <c r="B8268" s="20">
        <v>0.42</v>
      </c>
      <c r="C8268" s="19">
        <v>3975</v>
      </c>
      <c r="D8268" s="19">
        <v>214.09875600000001</v>
      </c>
      <c r="E8268" s="23">
        <v>0.148068739</v>
      </c>
      <c r="F8268" s="23">
        <v>0.11128173399999999</v>
      </c>
      <c r="G8268" s="17">
        <v>0.85786163500000001</v>
      </c>
      <c r="H8268" s="17">
        <v>0.14213836499999999</v>
      </c>
      <c r="I8268" s="17">
        <v>0.937386838</v>
      </c>
      <c r="J8268" s="17">
        <v>5.7299999999999997E-2</v>
      </c>
      <c r="K8268" s="17">
        <v>5.2900000000000004E-3</v>
      </c>
    </row>
    <row r="8269" spans="1:11" x14ac:dyDescent="0.45">
      <c r="A8269" s="10" t="s">
        <v>69</v>
      </c>
      <c r="B8269" s="20">
        <v>0.43</v>
      </c>
      <c r="C8269" s="19">
        <v>4082</v>
      </c>
      <c r="D8269" s="19">
        <v>230.4766304</v>
      </c>
      <c r="E8269" s="23">
        <v>0.158472163</v>
      </c>
      <c r="F8269" s="23">
        <v>0.116976762</v>
      </c>
      <c r="G8269" s="17">
        <v>0.85742283200000002</v>
      </c>
      <c r="H8269" s="17">
        <v>0.142577168</v>
      </c>
      <c r="I8269" s="17">
        <v>0.94281027900000003</v>
      </c>
      <c r="J8269" s="17">
        <v>5.2400000000000002E-2</v>
      </c>
      <c r="K8269" s="17">
        <v>4.8300000000000001E-3</v>
      </c>
    </row>
    <row r="8270" spans="1:11" x14ac:dyDescent="0.45">
      <c r="A8270" s="10" t="s">
        <v>69</v>
      </c>
      <c r="B8270" s="20">
        <v>0.44</v>
      </c>
      <c r="C8270" s="19">
        <v>4178</v>
      </c>
      <c r="D8270" s="19">
        <v>245.9614134</v>
      </c>
      <c r="E8270" s="23">
        <v>0.16419296999999999</v>
      </c>
      <c r="F8270" s="23">
        <v>0.123362931</v>
      </c>
      <c r="G8270" s="17">
        <v>0.85710866399999996</v>
      </c>
      <c r="H8270" s="17">
        <v>0.14289133600000001</v>
      </c>
      <c r="I8270" s="17">
        <v>0.94482869700000005</v>
      </c>
      <c r="J8270" s="17">
        <v>5.0599999999999999E-2</v>
      </c>
      <c r="K8270" s="17">
        <v>4.5599999999999998E-3</v>
      </c>
    </row>
    <row r="8271" spans="1:11" x14ac:dyDescent="0.45">
      <c r="A8271" s="10" t="s">
        <v>69</v>
      </c>
      <c r="B8271" s="20">
        <v>0.45</v>
      </c>
      <c r="C8271" s="19">
        <v>4253</v>
      </c>
      <c r="D8271" s="19">
        <v>258.51319160000003</v>
      </c>
      <c r="E8271" s="23">
        <v>0.16980689400000001</v>
      </c>
      <c r="F8271" s="23">
        <v>0.12830675899999999</v>
      </c>
      <c r="G8271" s="17">
        <v>0.85915824100000004</v>
      </c>
      <c r="H8271" s="17">
        <v>0.14084175900000001</v>
      </c>
      <c r="I8271" s="17">
        <v>0.94605995099999995</v>
      </c>
      <c r="J8271" s="17">
        <v>4.9500000000000002E-2</v>
      </c>
      <c r="K8271" s="17">
        <v>4.4099999999999999E-3</v>
      </c>
    </row>
    <row r="8272" spans="1:11" x14ac:dyDescent="0.45">
      <c r="A8272" s="10" t="s">
        <v>69</v>
      </c>
      <c r="B8272" s="20">
        <v>0.46</v>
      </c>
      <c r="C8272" s="19">
        <v>4364</v>
      </c>
      <c r="D8272" s="19">
        <v>277.8743053</v>
      </c>
      <c r="E8272" s="23">
        <v>0.18271620399999999</v>
      </c>
      <c r="F8272" s="23">
        <v>0.13501484499999999</v>
      </c>
      <c r="G8272" s="17">
        <v>0.86021998200000005</v>
      </c>
      <c r="H8272" s="17">
        <v>0.13978001800000001</v>
      </c>
      <c r="I8272" s="17">
        <v>0.94901655100000004</v>
      </c>
      <c r="J8272" s="17">
        <v>4.6899999999999997E-2</v>
      </c>
      <c r="K8272" s="17">
        <v>4.0899999999999999E-3</v>
      </c>
    </row>
    <row r="8273" spans="1:11" x14ac:dyDescent="0.45">
      <c r="A8273" s="10" t="s">
        <v>69</v>
      </c>
      <c r="B8273" s="20">
        <v>0.47</v>
      </c>
      <c r="C8273" s="19">
        <v>4459</v>
      </c>
      <c r="D8273" s="19">
        <v>295.61941200000001</v>
      </c>
      <c r="E8273" s="23">
        <v>0.19035092300000001</v>
      </c>
      <c r="F8273" s="23">
        <v>0.14170102200000001</v>
      </c>
      <c r="G8273" s="17">
        <v>0.86005830900000002</v>
      </c>
      <c r="H8273" s="17">
        <v>0.13994169100000001</v>
      </c>
      <c r="I8273" s="17">
        <v>0.94933392400000005</v>
      </c>
      <c r="J8273" s="17">
        <v>4.6800000000000001E-2</v>
      </c>
      <c r="K8273" s="17">
        <v>3.8700000000000002E-3</v>
      </c>
    </row>
    <row r="8274" spans="1:11" x14ac:dyDescent="0.45">
      <c r="A8274" s="10" t="s">
        <v>69</v>
      </c>
      <c r="B8274" s="20">
        <v>0.48</v>
      </c>
      <c r="C8274" s="19">
        <v>4548</v>
      </c>
      <c r="D8274" s="19">
        <v>313.38310460000002</v>
      </c>
      <c r="E8274" s="23">
        <v>0.20786207700000001</v>
      </c>
      <c r="F8274" s="23">
        <v>0.14896446199999999</v>
      </c>
      <c r="G8274" s="17">
        <v>0.85949868100000004</v>
      </c>
      <c r="H8274" s="17">
        <v>0.14050131900000001</v>
      </c>
      <c r="I8274" s="17">
        <v>0.95104422300000002</v>
      </c>
      <c r="J8274" s="17">
        <v>4.5199999999999997E-2</v>
      </c>
      <c r="K8274" s="17">
        <v>3.7200000000000002E-3</v>
      </c>
    </row>
    <row r="8275" spans="1:11" x14ac:dyDescent="0.45">
      <c r="A8275" s="10" t="s">
        <v>69</v>
      </c>
      <c r="B8275" s="20">
        <v>0.49</v>
      </c>
      <c r="C8275" s="19">
        <v>4637</v>
      </c>
      <c r="D8275" s="19">
        <v>332.42062520000002</v>
      </c>
      <c r="E8275" s="23">
        <v>0.21933318900000001</v>
      </c>
      <c r="F8275" s="23">
        <v>0.15416392300000001</v>
      </c>
      <c r="G8275" s="17">
        <v>0.86003881800000004</v>
      </c>
      <c r="H8275" s="17">
        <v>0.13996118199999999</v>
      </c>
      <c r="I8275" s="17">
        <v>0.95189929299999998</v>
      </c>
      <c r="J8275" s="17">
        <v>4.4299999999999999E-2</v>
      </c>
      <c r="K8275" s="17">
        <v>3.82E-3</v>
      </c>
    </row>
    <row r="8276" spans="1:11" x14ac:dyDescent="0.45">
      <c r="A8276" s="10" t="s">
        <v>69</v>
      </c>
      <c r="B8276" s="20">
        <v>0.5</v>
      </c>
      <c r="C8276" s="19">
        <v>4734</v>
      </c>
      <c r="D8276" s="19">
        <v>354.33089890000002</v>
      </c>
      <c r="E8276" s="23">
        <v>0.23015290599999999</v>
      </c>
      <c r="F8276" s="23">
        <v>0.16508884800000001</v>
      </c>
      <c r="G8276" s="17">
        <v>0.85910435100000004</v>
      </c>
      <c r="H8276" s="17">
        <v>0.14089564900000001</v>
      </c>
      <c r="I8276" s="17">
        <v>0.95307696399999997</v>
      </c>
      <c r="J8276" s="17">
        <v>4.3299999999999998E-2</v>
      </c>
      <c r="K8276" s="17">
        <v>3.6099999999999999E-3</v>
      </c>
    </row>
    <row r="8277" spans="1:11" x14ac:dyDescent="0.45">
      <c r="A8277" s="10" t="s">
        <v>69</v>
      </c>
      <c r="B8277" s="20">
        <v>0.51</v>
      </c>
      <c r="C8277" s="19">
        <v>4830</v>
      </c>
      <c r="D8277" s="19">
        <v>376.84705739999998</v>
      </c>
      <c r="E8277" s="23">
        <v>0.24084778200000001</v>
      </c>
      <c r="F8277" s="23">
        <v>0.17339631</v>
      </c>
      <c r="G8277" s="17">
        <v>0.858799172</v>
      </c>
      <c r="H8277" s="17">
        <v>0.141200828</v>
      </c>
      <c r="I8277" s="17">
        <v>0.95602931499999999</v>
      </c>
      <c r="J8277" s="17">
        <v>4.0599999999999997E-2</v>
      </c>
      <c r="K8277" s="17">
        <v>3.3800000000000002E-3</v>
      </c>
    </row>
    <row r="8278" spans="1:11" x14ac:dyDescent="0.45">
      <c r="A8278" s="10" t="s">
        <v>69</v>
      </c>
      <c r="B8278" s="20">
        <v>0.52</v>
      </c>
      <c r="C8278" s="19">
        <v>4929</v>
      </c>
      <c r="D8278" s="19">
        <v>401.27695990000001</v>
      </c>
      <c r="E8278" s="23">
        <v>0.25362643299999998</v>
      </c>
      <c r="F8278" s="23">
        <v>0.181620527</v>
      </c>
      <c r="G8278" s="17">
        <v>0.86001217299999999</v>
      </c>
      <c r="H8278" s="17">
        <v>0.13998782700000001</v>
      </c>
      <c r="I8278" s="17">
        <v>0.95788083499999999</v>
      </c>
      <c r="J8278" s="17">
        <v>3.8899999999999997E-2</v>
      </c>
      <c r="K8278" s="17">
        <v>3.1900000000000001E-3</v>
      </c>
    </row>
    <row r="8279" spans="1:11" x14ac:dyDescent="0.45">
      <c r="A8279" s="10" t="s">
        <v>69</v>
      </c>
      <c r="B8279" s="20">
        <v>0.53</v>
      </c>
      <c r="C8279" s="19">
        <v>5023</v>
      </c>
      <c r="D8279" s="19">
        <v>425.73423750000001</v>
      </c>
      <c r="E8279" s="23">
        <v>0.267258157</v>
      </c>
      <c r="F8279" s="23">
        <v>0.19029392000000001</v>
      </c>
      <c r="G8279" s="17">
        <v>0.85745570400000004</v>
      </c>
      <c r="H8279" s="17">
        <v>0.14254429599999999</v>
      </c>
      <c r="I8279" s="17">
        <v>0.96029306800000003</v>
      </c>
      <c r="J8279" s="17">
        <v>3.6700000000000003E-2</v>
      </c>
      <c r="K8279" s="17">
        <v>2.99E-3</v>
      </c>
    </row>
    <row r="8280" spans="1:11" x14ac:dyDescent="0.45">
      <c r="A8280" s="10" t="s">
        <v>69</v>
      </c>
      <c r="B8280" s="20">
        <v>0.54</v>
      </c>
      <c r="C8280" s="19">
        <v>5117</v>
      </c>
      <c r="D8280" s="19">
        <v>451.53324409999999</v>
      </c>
      <c r="E8280" s="23">
        <v>0.27898811299999998</v>
      </c>
      <c r="F8280" s="23">
        <v>0.199573625</v>
      </c>
      <c r="G8280" s="17">
        <v>0.85851084600000005</v>
      </c>
      <c r="H8280" s="17">
        <v>0.14148915400000001</v>
      </c>
      <c r="I8280" s="17">
        <v>0.95624435900000004</v>
      </c>
      <c r="J8280" s="17">
        <v>3.9199999999999999E-2</v>
      </c>
      <c r="K8280" s="17">
        <v>4.5700000000000003E-3</v>
      </c>
    </row>
    <row r="8281" spans="1:11" x14ac:dyDescent="0.45">
      <c r="A8281" s="10" t="s">
        <v>69</v>
      </c>
      <c r="B8281" s="20">
        <v>0.55000000000000004</v>
      </c>
      <c r="C8281" s="19">
        <v>5210</v>
      </c>
      <c r="D8281" s="19">
        <v>478.14168410000002</v>
      </c>
      <c r="E8281" s="23">
        <v>0.29186503200000002</v>
      </c>
      <c r="F8281" s="23">
        <v>0.20918457900000001</v>
      </c>
      <c r="G8281" s="17">
        <v>0.85815739000000002</v>
      </c>
      <c r="H8281" s="17">
        <v>0.14184261000000001</v>
      </c>
      <c r="I8281" s="17">
        <v>0.957604911</v>
      </c>
      <c r="J8281" s="17">
        <v>3.6900000000000002E-2</v>
      </c>
      <c r="K8281" s="17">
        <v>5.5199999999999997E-3</v>
      </c>
    </row>
    <row r="8282" spans="1:11" x14ac:dyDescent="0.45">
      <c r="A8282" s="10" t="s">
        <v>69</v>
      </c>
      <c r="B8282" s="20">
        <v>0.56000000000000005</v>
      </c>
      <c r="C8282" s="19">
        <v>5296</v>
      </c>
      <c r="D8282" s="19">
        <v>503.54470980000002</v>
      </c>
      <c r="E8282" s="23">
        <v>0.29784429600000001</v>
      </c>
      <c r="F8282" s="23">
        <v>0.217877708</v>
      </c>
      <c r="G8282" s="17">
        <v>0.85630664700000003</v>
      </c>
      <c r="H8282" s="17">
        <v>0.143693353</v>
      </c>
      <c r="I8282" s="17">
        <v>0.95917290899999996</v>
      </c>
      <c r="J8282" s="17">
        <v>3.56E-2</v>
      </c>
      <c r="K8282" s="17">
        <v>5.2100000000000002E-3</v>
      </c>
    </row>
    <row r="8283" spans="1:11" x14ac:dyDescent="0.45">
      <c r="A8283" s="10" t="s">
        <v>69</v>
      </c>
      <c r="B8283" s="20">
        <v>0.56999999999999995</v>
      </c>
      <c r="C8283" s="19">
        <v>5404</v>
      </c>
      <c r="D8283" s="19">
        <v>536.30752540000003</v>
      </c>
      <c r="E8283" s="23">
        <v>0.31218173700000001</v>
      </c>
      <c r="F8283" s="23">
        <v>0.229105481</v>
      </c>
      <c r="G8283" s="17">
        <v>0.85714285700000004</v>
      </c>
      <c r="H8283" s="17">
        <v>0.14285714299999999</v>
      </c>
      <c r="I8283" s="17">
        <v>0.96167633600000002</v>
      </c>
      <c r="J8283" s="17">
        <v>3.3500000000000002E-2</v>
      </c>
      <c r="K8283" s="17">
        <v>4.8399999999999997E-3</v>
      </c>
    </row>
    <row r="8284" spans="1:11" x14ac:dyDescent="0.45">
      <c r="A8284" s="10" t="s">
        <v>69</v>
      </c>
      <c r="B8284" s="20">
        <v>0.57999999999999996</v>
      </c>
      <c r="C8284" s="19">
        <v>5501</v>
      </c>
      <c r="D8284" s="19">
        <v>567.02856559999998</v>
      </c>
      <c r="E8284" s="23">
        <v>0.31984998199999998</v>
      </c>
      <c r="F8284" s="23">
        <v>0.23872052499999999</v>
      </c>
      <c r="G8284" s="17">
        <v>0.85802581300000003</v>
      </c>
      <c r="H8284" s="17">
        <v>0.141974187</v>
      </c>
      <c r="I8284" s="17">
        <v>0.96286158099999997</v>
      </c>
      <c r="J8284" s="17">
        <v>3.2500000000000001E-2</v>
      </c>
      <c r="K8284" s="17">
        <v>4.6499999999999996E-3</v>
      </c>
    </row>
    <row r="8285" spans="1:11" x14ac:dyDescent="0.45">
      <c r="A8285" s="10" t="s">
        <v>69</v>
      </c>
      <c r="B8285" s="20">
        <v>0.59</v>
      </c>
      <c r="C8285" s="19">
        <v>5579</v>
      </c>
      <c r="D8285" s="19">
        <v>592.51633179999999</v>
      </c>
      <c r="E8285" s="23">
        <v>0.33387316700000003</v>
      </c>
      <c r="F8285" s="23">
        <v>0.24747561200000001</v>
      </c>
      <c r="G8285" s="17">
        <v>0.85517117799999998</v>
      </c>
      <c r="H8285" s="17">
        <v>0.144828822</v>
      </c>
      <c r="I8285" s="17">
        <v>0.96423845900000005</v>
      </c>
      <c r="J8285" s="17">
        <v>3.1300000000000001E-2</v>
      </c>
      <c r="K8285" s="17">
        <v>4.4200000000000003E-3</v>
      </c>
    </row>
    <row r="8286" spans="1:11" x14ac:dyDescent="0.45">
      <c r="A8286" s="10" t="s">
        <v>69</v>
      </c>
      <c r="B8286" s="20">
        <v>0.6</v>
      </c>
      <c r="C8286" s="19">
        <v>5680</v>
      </c>
      <c r="D8286" s="19">
        <v>626.64998830000002</v>
      </c>
      <c r="E8286" s="23">
        <v>0.34350388399999998</v>
      </c>
      <c r="F8286" s="23">
        <v>0.25738442700000003</v>
      </c>
      <c r="G8286" s="17">
        <v>0.85598591499999999</v>
      </c>
      <c r="H8286" s="17">
        <v>0.14401408499999999</v>
      </c>
      <c r="I8286" s="17">
        <v>0.96525108400000004</v>
      </c>
      <c r="J8286" s="17">
        <v>3.0499999999999999E-2</v>
      </c>
      <c r="K8286" s="17">
        <v>4.2300000000000003E-3</v>
      </c>
    </row>
    <row r="8287" spans="1:11" x14ac:dyDescent="0.45">
      <c r="A8287" s="10" t="s">
        <v>69</v>
      </c>
      <c r="B8287" s="20">
        <v>0.61</v>
      </c>
      <c r="C8287" s="19">
        <v>5774</v>
      </c>
      <c r="D8287" s="19">
        <v>659.36465290000001</v>
      </c>
      <c r="E8287" s="23">
        <v>0.35233501</v>
      </c>
      <c r="F8287" s="23">
        <v>0.26679781899999999</v>
      </c>
      <c r="G8287" s="17">
        <v>0.85521302399999999</v>
      </c>
      <c r="H8287" s="17">
        <v>0.14478697600000001</v>
      </c>
      <c r="I8287" s="17">
        <v>0.96679708099999995</v>
      </c>
      <c r="J8287" s="17">
        <v>2.92E-2</v>
      </c>
      <c r="K8287" s="17">
        <v>3.98E-3</v>
      </c>
    </row>
    <row r="8288" spans="1:11" x14ac:dyDescent="0.45">
      <c r="A8288" s="10" t="s">
        <v>69</v>
      </c>
      <c r="B8288" s="20">
        <v>0.62</v>
      </c>
      <c r="C8288" s="19">
        <v>5854</v>
      </c>
      <c r="D8288" s="19">
        <v>688.37390270000003</v>
      </c>
      <c r="E8288" s="23">
        <v>0.37145677399999999</v>
      </c>
      <c r="F8288" s="23">
        <v>0.27611280300000002</v>
      </c>
      <c r="G8288" s="17">
        <v>0.85633754699999998</v>
      </c>
      <c r="H8288" s="17">
        <v>0.143662453</v>
      </c>
      <c r="I8288" s="17">
        <v>0.96738656099999998</v>
      </c>
      <c r="J8288" s="17">
        <v>2.8799999999999999E-2</v>
      </c>
      <c r="K8288" s="17">
        <v>3.8500000000000001E-3</v>
      </c>
    </row>
    <row r="8289" spans="1:11" x14ac:dyDescent="0.45">
      <c r="A8289" s="10" t="s">
        <v>69</v>
      </c>
      <c r="B8289" s="20">
        <v>0.63</v>
      </c>
      <c r="C8289" s="19">
        <v>5928</v>
      </c>
      <c r="D8289" s="19">
        <v>716.2264844</v>
      </c>
      <c r="E8289" s="23">
        <v>0.38531364800000001</v>
      </c>
      <c r="F8289" s="23">
        <v>0.28494247099999997</v>
      </c>
      <c r="G8289" s="17">
        <v>0.85678137700000001</v>
      </c>
      <c r="H8289" s="17">
        <v>0.14321862299999999</v>
      </c>
      <c r="I8289" s="17">
        <v>0.96827906100000005</v>
      </c>
      <c r="J8289" s="17">
        <v>2.8000000000000001E-2</v>
      </c>
      <c r="K8289" s="17">
        <v>3.7200000000000002E-3</v>
      </c>
    </row>
    <row r="8290" spans="1:11" x14ac:dyDescent="0.45">
      <c r="A8290" s="10" t="s">
        <v>69</v>
      </c>
      <c r="B8290" s="20">
        <v>0.64</v>
      </c>
      <c r="C8290" s="19">
        <v>6052</v>
      </c>
      <c r="D8290" s="19">
        <v>764.8166569</v>
      </c>
      <c r="E8290" s="23">
        <v>0.40408492499999998</v>
      </c>
      <c r="F8290" s="23">
        <v>0.298397945</v>
      </c>
      <c r="G8290" s="17">
        <v>0.85789821499999996</v>
      </c>
      <c r="H8290" s="17">
        <v>0.14210178500000001</v>
      </c>
      <c r="I8290" s="17">
        <v>0.96903935699999999</v>
      </c>
      <c r="J8290" s="17">
        <v>2.7419747000000001E-2</v>
      </c>
      <c r="K8290" s="17">
        <v>3.5400000000000002E-3</v>
      </c>
    </row>
    <row r="8291" spans="1:11" x14ac:dyDescent="0.45">
      <c r="A8291" s="10" t="s">
        <v>69</v>
      </c>
      <c r="B8291" s="20">
        <v>0.65</v>
      </c>
      <c r="C8291" s="19">
        <v>6147</v>
      </c>
      <c r="D8291" s="19">
        <v>804.31894750000004</v>
      </c>
      <c r="E8291" s="23">
        <v>0.42653229599999998</v>
      </c>
      <c r="F8291" s="23">
        <v>0.309377032</v>
      </c>
      <c r="G8291" s="17">
        <v>0.85830486399999995</v>
      </c>
      <c r="H8291" s="17">
        <v>0.141695136</v>
      </c>
      <c r="I8291" s="17">
        <v>0.96939166899999996</v>
      </c>
      <c r="J8291" s="17">
        <v>2.7199999999999998E-2</v>
      </c>
      <c r="K8291" s="17">
        <v>3.4199999999999999E-3</v>
      </c>
    </row>
    <row r="8292" spans="1:11" x14ac:dyDescent="0.45">
      <c r="A8292" s="10" t="s">
        <v>69</v>
      </c>
      <c r="B8292" s="20">
        <v>0.66</v>
      </c>
      <c r="C8292" s="19">
        <v>6240</v>
      </c>
      <c r="D8292" s="19">
        <v>844.98366720000001</v>
      </c>
      <c r="E8292" s="23">
        <v>0.44904060499999998</v>
      </c>
      <c r="F8292" s="23">
        <v>0.32105328700000002</v>
      </c>
      <c r="G8292" s="17">
        <v>0.85929487199999999</v>
      </c>
      <c r="H8292" s="17">
        <v>0.14070512800000001</v>
      </c>
      <c r="I8292" s="17">
        <v>0.96974928299999996</v>
      </c>
      <c r="J8292" s="17">
        <v>2.69E-2</v>
      </c>
      <c r="K8292" s="17">
        <v>3.31E-3</v>
      </c>
    </row>
    <row r="8293" spans="1:11" x14ac:dyDescent="0.45">
      <c r="A8293" s="10" t="s">
        <v>69</v>
      </c>
      <c r="B8293" s="20">
        <v>0.67</v>
      </c>
      <c r="C8293" s="19">
        <v>6334</v>
      </c>
      <c r="D8293" s="19">
        <v>887.8750857</v>
      </c>
      <c r="E8293" s="23">
        <v>0.46470442899999997</v>
      </c>
      <c r="F8293" s="23">
        <v>0.33280939599999998</v>
      </c>
      <c r="G8293" s="17">
        <v>0.85980423100000003</v>
      </c>
      <c r="H8293" s="17">
        <v>0.140195769</v>
      </c>
      <c r="I8293" s="17">
        <v>0.97024691299999999</v>
      </c>
      <c r="J8293" s="17">
        <v>2.6599999999999999E-2</v>
      </c>
      <c r="K8293" s="17">
        <v>3.1900000000000001E-3</v>
      </c>
    </row>
    <row r="8294" spans="1:11" x14ac:dyDescent="0.45">
      <c r="A8294" s="10" t="s">
        <v>69</v>
      </c>
      <c r="B8294" s="20">
        <v>0.68</v>
      </c>
      <c r="C8294" s="19">
        <v>6425</v>
      </c>
      <c r="D8294" s="19">
        <v>931.45105260000003</v>
      </c>
      <c r="E8294" s="23">
        <v>0.49146314800000002</v>
      </c>
      <c r="F8294" s="23">
        <v>0.34583170600000002</v>
      </c>
      <c r="G8294" s="17">
        <v>0.85945525300000003</v>
      </c>
      <c r="H8294" s="17">
        <v>0.140544747</v>
      </c>
      <c r="I8294" s="17">
        <v>0.97103310300000001</v>
      </c>
      <c r="J8294" s="17">
        <v>2.5899999999999999E-2</v>
      </c>
      <c r="K8294" s="17">
        <v>3.0799999999999998E-3</v>
      </c>
    </row>
    <row r="8295" spans="1:11" x14ac:dyDescent="0.45">
      <c r="A8295" s="10" t="s">
        <v>69</v>
      </c>
      <c r="B8295" s="20">
        <v>0.69</v>
      </c>
      <c r="C8295" s="19">
        <v>6522</v>
      </c>
      <c r="D8295" s="19">
        <v>980.12020710000002</v>
      </c>
      <c r="E8295" s="23">
        <v>0.514620666</v>
      </c>
      <c r="F8295" s="23">
        <v>0.35948883399999998</v>
      </c>
      <c r="G8295" s="17">
        <v>0.86077890199999996</v>
      </c>
      <c r="H8295" s="17">
        <v>0.13922109799999999</v>
      </c>
      <c r="I8295" s="17">
        <v>0.96875334300000004</v>
      </c>
      <c r="J8295" s="17">
        <v>2.8299999999999999E-2</v>
      </c>
      <c r="K8295" s="17">
        <v>2.8999999999999998E-3</v>
      </c>
    </row>
    <row r="8296" spans="1:11" x14ac:dyDescent="0.45">
      <c r="A8296" s="10" t="s">
        <v>69</v>
      </c>
      <c r="B8296" s="20">
        <v>0.7</v>
      </c>
      <c r="C8296" s="19">
        <v>6617</v>
      </c>
      <c r="D8296" s="19">
        <v>1029.989881</v>
      </c>
      <c r="E8296" s="23">
        <v>0.53146002599999997</v>
      </c>
      <c r="F8296" s="23">
        <v>0.37366606499999999</v>
      </c>
      <c r="G8296" s="17">
        <v>0.85990630199999996</v>
      </c>
      <c r="H8296" s="17">
        <v>0.14009369799999999</v>
      </c>
      <c r="I8296" s="17">
        <v>0.96992620100000004</v>
      </c>
      <c r="J8296" s="17">
        <v>2.7300000000000001E-2</v>
      </c>
      <c r="K8296" s="17">
        <v>2.7799999999999999E-3</v>
      </c>
    </row>
    <row r="8297" spans="1:11" x14ac:dyDescent="0.45">
      <c r="A8297" s="10" t="s">
        <v>69</v>
      </c>
      <c r="B8297" s="20">
        <v>0.71</v>
      </c>
      <c r="C8297" s="19">
        <v>6713</v>
      </c>
      <c r="D8297" s="19">
        <v>1082.1591960000001</v>
      </c>
      <c r="E8297" s="23">
        <v>0.55678224200000004</v>
      </c>
      <c r="F8297" s="23">
        <v>0.38731776299999998</v>
      </c>
      <c r="G8297" s="17">
        <v>0.86101593899999995</v>
      </c>
      <c r="H8297" s="17">
        <v>0.13898406099999999</v>
      </c>
      <c r="I8297" s="17">
        <v>0.97035942200000003</v>
      </c>
      <c r="J8297" s="17">
        <v>2.7E-2</v>
      </c>
      <c r="K8297" s="17">
        <v>2.6800000000000001E-3</v>
      </c>
    </row>
    <row r="8298" spans="1:11" x14ac:dyDescent="0.45">
      <c r="A8298" s="10" t="s">
        <v>69</v>
      </c>
      <c r="B8298" s="20">
        <v>0.72</v>
      </c>
      <c r="C8298" s="19">
        <v>6807</v>
      </c>
      <c r="D8298" s="19">
        <v>1136.248441</v>
      </c>
      <c r="E8298" s="23">
        <v>0.59069583000000003</v>
      </c>
      <c r="F8298" s="23">
        <v>0.402547023</v>
      </c>
      <c r="G8298" s="17">
        <v>0.862053768</v>
      </c>
      <c r="H8298" s="17">
        <v>0.137946232</v>
      </c>
      <c r="I8298" s="17">
        <v>0.97108555299999999</v>
      </c>
      <c r="J8298" s="17">
        <v>2.63E-2</v>
      </c>
      <c r="K8298" s="17">
        <v>2.5899999999999999E-3</v>
      </c>
    </row>
    <row r="8299" spans="1:11" x14ac:dyDescent="0.45">
      <c r="A8299" s="10" t="s">
        <v>69</v>
      </c>
      <c r="B8299" s="20">
        <v>0.73</v>
      </c>
      <c r="C8299" s="19">
        <v>6897</v>
      </c>
      <c r="D8299" s="19">
        <v>1190.4374210000001</v>
      </c>
      <c r="E8299" s="23">
        <v>0.62132636200000002</v>
      </c>
      <c r="F8299" s="23">
        <v>0.41816390399999998</v>
      </c>
      <c r="G8299" s="17">
        <v>0.86051906600000005</v>
      </c>
      <c r="H8299" s="17">
        <v>0.139480934</v>
      </c>
      <c r="I8299" s="17">
        <v>0.97011432799999997</v>
      </c>
      <c r="J8299" s="17">
        <v>2.7400000000000001E-2</v>
      </c>
      <c r="K8299" s="17">
        <v>2.5200000000000001E-3</v>
      </c>
    </row>
    <row r="8300" spans="1:11" x14ac:dyDescent="0.45">
      <c r="A8300" s="10" t="s">
        <v>69</v>
      </c>
      <c r="B8300" s="20">
        <v>0.74</v>
      </c>
      <c r="C8300" s="19">
        <v>6994</v>
      </c>
      <c r="D8300" s="19">
        <v>1251.8064240000001</v>
      </c>
      <c r="E8300" s="23">
        <v>0.64934481099999997</v>
      </c>
      <c r="F8300" s="23">
        <v>0.43410653700000001</v>
      </c>
      <c r="G8300" s="17">
        <v>0.860594796</v>
      </c>
      <c r="H8300" s="17">
        <v>0.139405204</v>
      </c>
      <c r="I8300" s="17">
        <v>0.96993001999999995</v>
      </c>
      <c r="J8300" s="17">
        <v>2.75E-2</v>
      </c>
      <c r="K8300" s="17">
        <v>2.5400000000000002E-3</v>
      </c>
    </row>
    <row r="8301" spans="1:11" x14ac:dyDescent="0.45">
      <c r="A8301" s="10" t="s">
        <v>69</v>
      </c>
      <c r="B8301" s="20">
        <v>0.75</v>
      </c>
      <c r="C8301" s="19">
        <v>7087</v>
      </c>
      <c r="D8301" s="19">
        <v>1313.85653</v>
      </c>
      <c r="E8301" s="23">
        <v>0.69635148300000005</v>
      </c>
      <c r="F8301" s="23">
        <v>0.45121417000000003</v>
      </c>
      <c r="G8301" s="17">
        <v>0.86115422600000002</v>
      </c>
      <c r="H8301" s="17">
        <v>0.13884577400000001</v>
      </c>
      <c r="I8301" s="17">
        <v>0.97036204699999995</v>
      </c>
      <c r="J8301" s="17">
        <v>2.7199999999999998E-2</v>
      </c>
      <c r="K8301" s="17">
        <v>2.47E-3</v>
      </c>
    </row>
    <row r="8302" spans="1:11" x14ac:dyDescent="0.45">
      <c r="A8302" s="10" t="s">
        <v>69</v>
      </c>
      <c r="B8302" s="20">
        <v>0.76</v>
      </c>
      <c r="C8302" s="19">
        <v>7178</v>
      </c>
      <c r="D8302" s="19">
        <v>1379.8599119999999</v>
      </c>
      <c r="E8302" s="23">
        <v>0.75503327099999995</v>
      </c>
      <c r="F8302" s="23">
        <v>0.47216510099999998</v>
      </c>
      <c r="G8302" s="17">
        <v>0.86152131499999995</v>
      </c>
      <c r="H8302" s="17">
        <v>0.13847868499999999</v>
      </c>
      <c r="I8302" s="17">
        <v>0.970844975</v>
      </c>
      <c r="J8302" s="17">
        <v>2.6700000000000002E-2</v>
      </c>
      <c r="K8302" s="17">
        <v>2.4099999999999998E-3</v>
      </c>
    </row>
    <row r="8303" spans="1:11" x14ac:dyDescent="0.45">
      <c r="A8303" s="10" t="s">
        <v>69</v>
      </c>
      <c r="B8303" s="20">
        <v>0.77</v>
      </c>
      <c r="C8303" s="19">
        <v>7274</v>
      </c>
      <c r="D8303" s="19">
        <v>1454.2229219999999</v>
      </c>
      <c r="E8303" s="23">
        <v>0.79130761100000002</v>
      </c>
      <c r="F8303" s="23">
        <v>0.491067219</v>
      </c>
      <c r="G8303" s="17">
        <v>0.86101182300000001</v>
      </c>
      <c r="H8303" s="17">
        <v>0.13898817699999999</v>
      </c>
      <c r="I8303" s="17">
        <v>0.97024115700000002</v>
      </c>
      <c r="J8303" s="17">
        <v>2.7400000000000001E-2</v>
      </c>
      <c r="K8303" s="17">
        <v>2.3600000000000001E-3</v>
      </c>
    </row>
    <row r="8304" spans="1:11" x14ac:dyDescent="0.45">
      <c r="A8304" s="10" t="s">
        <v>69</v>
      </c>
      <c r="B8304" s="20">
        <v>0.78</v>
      </c>
      <c r="C8304" s="19">
        <v>7370</v>
      </c>
      <c r="D8304" s="19">
        <v>1533.025402</v>
      </c>
      <c r="E8304" s="23">
        <v>0.84841697699999996</v>
      </c>
      <c r="F8304" s="23">
        <v>0.51709367500000003</v>
      </c>
      <c r="G8304" s="17">
        <v>0.86214382599999995</v>
      </c>
      <c r="H8304" s="17">
        <v>0.137856174</v>
      </c>
      <c r="I8304" s="17">
        <v>0.97019478599999998</v>
      </c>
      <c r="J8304" s="17">
        <v>2.75E-2</v>
      </c>
      <c r="K8304" s="17">
        <v>2.2899999999999999E-3</v>
      </c>
    </row>
    <row r="8305" spans="1:11" x14ac:dyDescent="0.45">
      <c r="A8305" s="10" t="s">
        <v>69</v>
      </c>
      <c r="B8305" s="20">
        <v>0.79</v>
      </c>
      <c r="C8305" s="19">
        <v>7464</v>
      </c>
      <c r="D8305" s="19">
        <v>1615.2882790000001</v>
      </c>
      <c r="E8305" s="23">
        <v>0.905407827</v>
      </c>
      <c r="F8305" s="23">
        <v>0.54067012699999994</v>
      </c>
      <c r="G8305" s="17">
        <v>0.862808146</v>
      </c>
      <c r="H8305" s="17">
        <v>0.137191854</v>
      </c>
      <c r="I8305" s="17">
        <v>0.97046997599999996</v>
      </c>
      <c r="J8305" s="17">
        <v>2.7300000000000001E-2</v>
      </c>
      <c r="K8305" s="17">
        <v>2.2300000000000002E-3</v>
      </c>
    </row>
    <row r="8306" spans="1:11" x14ac:dyDescent="0.45">
      <c r="A8306" s="10" t="s">
        <v>69</v>
      </c>
      <c r="B8306" s="20">
        <v>0.8</v>
      </c>
      <c r="C8306" s="19">
        <v>7518</v>
      </c>
      <c r="D8306" s="19">
        <v>1665.0332639999999</v>
      </c>
      <c r="E8306" s="23">
        <v>0.93541169400000002</v>
      </c>
      <c r="F8306" s="23">
        <v>0.55796329899999997</v>
      </c>
      <c r="G8306" s="17">
        <v>0.86352753400000004</v>
      </c>
      <c r="H8306" s="17">
        <v>0.13647246599999999</v>
      </c>
      <c r="I8306" s="17">
        <v>0.97109437600000004</v>
      </c>
      <c r="J8306" s="17">
        <v>2.6700000000000002E-2</v>
      </c>
      <c r="K8306" s="17">
        <v>2.1700000000000001E-3</v>
      </c>
    </row>
    <row r="8307" spans="1:11" x14ac:dyDescent="0.45">
      <c r="A8307" s="10" t="s">
        <v>69</v>
      </c>
      <c r="B8307" s="20">
        <v>0.80100000000000005</v>
      </c>
      <c r="C8307" s="19">
        <v>7529</v>
      </c>
      <c r="D8307" s="19">
        <v>1675.4042649999999</v>
      </c>
      <c r="E8307" s="23">
        <v>0.95283333000000003</v>
      </c>
      <c r="F8307" s="23">
        <v>0.55948051499999996</v>
      </c>
      <c r="G8307" s="17">
        <v>0.86372692299999998</v>
      </c>
      <c r="H8307" s="17">
        <v>0.13627307699999999</v>
      </c>
      <c r="I8307" s="17">
        <v>0.97104741299999997</v>
      </c>
      <c r="J8307" s="17">
        <v>2.6800000000000001E-2</v>
      </c>
      <c r="K8307" s="17">
        <v>2.1700000000000001E-3</v>
      </c>
    </row>
    <row r="8308" spans="1:11" x14ac:dyDescent="0.45">
      <c r="A8308" s="10" t="s">
        <v>69</v>
      </c>
      <c r="B8308" s="20">
        <v>0.80200000000000005</v>
      </c>
      <c r="C8308" s="19">
        <v>7539</v>
      </c>
      <c r="D8308" s="19">
        <v>1685.028642</v>
      </c>
      <c r="E8308" s="23">
        <v>0.963447579</v>
      </c>
      <c r="F8308" s="23">
        <v>0.561705695</v>
      </c>
      <c r="G8308" s="17">
        <v>0.86364239300000001</v>
      </c>
      <c r="H8308" s="17">
        <v>0.13635760699999999</v>
      </c>
      <c r="I8308" s="17">
        <v>0.97007356499999997</v>
      </c>
      <c r="J8308" s="17">
        <v>2.7799999999999998E-2</v>
      </c>
      <c r="K8308" s="17">
        <v>2.16E-3</v>
      </c>
    </row>
    <row r="8309" spans="1:11" x14ac:dyDescent="0.45">
      <c r="A8309" s="10" t="s">
        <v>69</v>
      </c>
      <c r="B8309" s="20">
        <v>0.80300000000000005</v>
      </c>
      <c r="C8309" s="19">
        <v>7545</v>
      </c>
      <c r="D8309" s="19">
        <v>1690.8376960000001</v>
      </c>
      <c r="E8309" s="23">
        <v>0.96934624199999997</v>
      </c>
      <c r="F8309" s="23">
        <v>0.56380927400000003</v>
      </c>
      <c r="G8309" s="17">
        <v>0.86361829000000001</v>
      </c>
      <c r="H8309" s="17">
        <v>0.13638170999999999</v>
      </c>
      <c r="I8309" s="17">
        <v>0.97011738300000006</v>
      </c>
      <c r="J8309" s="17">
        <v>2.7699999999999999E-2</v>
      </c>
      <c r="K8309" s="17">
        <v>2.16E-3</v>
      </c>
    </row>
    <row r="8310" spans="1:11" x14ac:dyDescent="0.45">
      <c r="A8310" s="10" t="s">
        <v>69</v>
      </c>
      <c r="B8310" s="20">
        <v>0.80400000000000005</v>
      </c>
      <c r="C8310" s="19">
        <v>7558</v>
      </c>
      <c r="D8310" s="19">
        <v>1703.542923</v>
      </c>
      <c r="E8310" s="23">
        <v>0.98082404099999998</v>
      </c>
      <c r="F8310" s="23">
        <v>0.56507887099999998</v>
      </c>
      <c r="G8310" s="17">
        <v>0.86372056100000005</v>
      </c>
      <c r="H8310" s="17">
        <v>0.136279439</v>
      </c>
      <c r="I8310" s="17">
        <v>0.97024679800000002</v>
      </c>
      <c r="J8310" s="17">
        <v>2.76E-2</v>
      </c>
      <c r="K8310" s="17">
        <v>2.14E-3</v>
      </c>
    </row>
    <row r="8311" spans="1:11" x14ac:dyDescent="0.45">
      <c r="A8311" s="10" t="s">
        <v>69</v>
      </c>
      <c r="B8311" s="20">
        <v>0.80500000000000005</v>
      </c>
      <c r="C8311" s="19">
        <v>7567</v>
      </c>
      <c r="D8311" s="19">
        <v>1712.432086</v>
      </c>
      <c r="E8311" s="23">
        <v>0.99002273299999999</v>
      </c>
      <c r="F8311" s="23">
        <v>0.57171309699999995</v>
      </c>
      <c r="G8311" s="17">
        <v>0.86335403700000002</v>
      </c>
      <c r="H8311" s="17">
        <v>0.13664596300000001</v>
      </c>
      <c r="I8311" s="17">
        <v>0.97013543700000004</v>
      </c>
      <c r="J8311" s="17">
        <v>2.7699999999999999E-2</v>
      </c>
      <c r="K8311" s="17">
        <v>2.14E-3</v>
      </c>
    </row>
    <row r="8312" spans="1:11" x14ac:dyDescent="0.45">
      <c r="A8312" s="10" t="s">
        <v>69</v>
      </c>
      <c r="B8312" s="20">
        <v>0.80600000000000005</v>
      </c>
      <c r="C8312" s="19">
        <v>7575</v>
      </c>
      <c r="D8312" s="19">
        <v>1720.4152329999999</v>
      </c>
      <c r="E8312" s="23">
        <v>1.0065442069999999</v>
      </c>
      <c r="F8312" s="23">
        <v>0.57466392799999999</v>
      </c>
      <c r="G8312" s="17">
        <v>0.86336633699999998</v>
      </c>
      <c r="H8312" s="17">
        <v>0.13663366299999999</v>
      </c>
      <c r="I8312" s="17">
        <v>0.97025927700000003</v>
      </c>
      <c r="J8312" s="17">
        <v>2.76E-2</v>
      </c>
      <c r="K8312" s="17">
        <v>2.1299999999999999E-3</v>
      </c>
    </row>
    <row r="8313" spans="1:11" x14ac:dyDescent="0.45">
      <c r="A8313" s="10" t="s">
        <v>69</v>
      </c>
      <c r="B8313" s="20">
        <v>0.80700000000000005</v>
      </c>
      <c r="C8313" s="19">
        <v>7585</v>
      </c>
      <c r="D8313" s="19">
        <v>1730.532631</v>
      </c>
      <c r="E8313" s="23">
        <v>1.014618982</v>
      </c>
      <c r="F8313" s="23">
        <v>0.57743149100000002</v>
      </c>
      <c r="G8313" s="17">
        <v>0.86354647299999998</v>
      </c>
      <c r="H8313" s="17">
        <v>0.13645352699999999</v>
      </c>
      <c r="I8313" s="17">
        <v>0.97025895600000001</v>
      </c>
      <c r="J8313" s="17">
        <v>2.76E-2</v>
      </c>
      <c r="K8313" s="17">
        <v>2.1299999999999999E-3</v>
      </c>
    </row>
    <row r="8314" spans="1:11" x14ac:dyDescent="0.45">
      <c r="A8314" s="10" t="s">
        <v>69</v>
      </c>
      <c r="B8314" s="20">
        <v>0.80800000000000005</v>
      </c>
      <c r="C8314" s="19">
        <v>7592</v>
      </c>
      <c r="D8314" s="19">
        <v>1737.6605079999999</v>
      </c>
      <c r="E8314" s="23">
        <v>1.019275902</v>
      </c>
      <c r="F8314" s="23">
        <v>0.57971372099999996</v>
      </c>
      <c r="G8314" s="17">
        <v>0.86367228699999998</v>
      </c>
      <c r="H8314" s="17">
        <v>0.13632771299999999</v>
      </c>
      <c r="I8314" s="17">
        <v>0.97031197499999999</v>
      </c>
      <c r="J8314" s="17">
        <v>2.76E-2</v>
      </c>
      <c r="K8314" s="17">
        <v>2.1199999999999999E-3</v>
      </c>
    </row>
    <row r="8315" spans="1:11" x14ac:dyDescent="0.45">
      <c r="A8315" s="10" t="s">
        <v>69</v>
      </c>
      <c r="B8315" s="20">
        <v>0.80900000000000005</v>
      </c>
      <c r="C8315" s="19">
        <v>7604</v>
      </c>
      <c r="D8315" s="19">
        <v>1749.8938619999999</v>
      </c>
      <c r="E8315" s="23">
        <v>1.0196950330000001</v>
      </c>
      <c r="F8315" s="23">
        <v>0.58132098799999998</v>
      </c>
      <c r="G8315" s="17">
        <v>0.86375591799999996</v>
      </c>
      <c r="H8315" s="17">
        <v>0.13624408199999999</v>
      </c>
      <c r="I8315" s="17">
        <v>0.97036759500000003</v>
      </c>
      <c r="J8315" s="17">
        <v>2.75E-2</v>
      </c>
      <c r="K8315" s="17">
        <v>2.1199999999999999E-3</v>
      </c>
    </row>
    <row r="8316" spans="1:11" x14ac:dyDescent="0.45">
      <c r="A8316" s="10" t="s">
        <v>69</v>
      </c>
      <c r="B8316" s="20">
        <v>0.81</v>
      </c>
      <c r="C8316" s="19">
        <v>7614</v>
      </c>
      <c r="D8316" s="19">
        <v>1760.139962</v>
      </c>
      <c r="E8316" s="23">
        <v>1.026850606</v>
      </c>
      <c r="F8316" s="23">
        <v>0.58632626899999996</v>
      </c>
      <c r="G8316" s="17">
        <v>0.86354084600000003</v>
      </c>
      <c r="H8316" s="17">
        <v>0.136459154</v>
      </c>
      <c r="I8316" s="17">
        <v>0.97042511499999995</v>
      </c>
      <c r="J8316" s="17">
        <v>2.75E-2</v>
      </c>
      <c r="K8316" s="17">
        <v>2.1199999999999999E-3</v>
      </c>
    </row>
    <row r="8317" spans="1:11" x14ac:dyDescent="0.45">
      <c r="A8317" s="10" t="s">
        <v>69</v>
      </c>
      <c r="B8317" s="20">
        <v>0.81100000000000005</v>
      </c>
      <c r="C8317" s="19">
        <v>7620</v>
      </c>
      <c r="D8317" s="19">
        <v>1766.3149840000001</v>
      </c>
      <c r="E8317" s="23">
        <v>1.0312218500000001</v>
      </c>
      <c r="F8317" s="23">
        <v>0.58989184500000003</v>
      </c>
      <c r="G8317" s="17">
        <v>0.86364829399999998</v>
      </c>
      <c r="H8317" s="17">
        <v>0.13635170599999999</v>
      </c>
      <c r="I8317" s="17">
        <v>0.97034686000000003</v>
      </c>
      <c r="J8317" s="17">
        <v>2.75E-2</v>
      </c>
      <c r="K8317" s="17">
        <v>2.1099999999999999E-3</v>
      </c>
    </row>
    <row r="8318" spans="1:11" x14ac:dyDescent="0.45">
      <c r="A8318" s="10" t="s">
        <v>69</v>
      </c>
      <c r="B8318" s="20">
        <v>0.81200000000000006</v>
      </c>
      <c r="C8318" s="19">
        <v>7633</v>
      </c>
      <c r="D8318" s="19">
        <v>1779.751843</v>
      </c>
      <c r="E8318" s="23">
        <v>1.035938128</v>
      </c>
      <c r="F8318" s="23">
        <v>0.591271777</v>
      </c>
      <c r="G8318" s="17">
        <v>0.86348748900000005</v>
      </c>
      <c r="H8318" s="17">
        <v>0.136512511</v>
      </c>
      <c r="I8318" s="17">
        <v>0.97033394399999995</v>
      </c>
      <c r="J8318" s="17">
        <v>2.76E-2</v>
      </c>
      <c r="K8318" s="17">
        <v>2.1099999999999999E-3</v>
      </c>
    </row>
    <row r="8319" spans="1:11" x14ac:dyDescent="0.45">
      <c r="A8319" s="10" t="s">
        <v>69</v>
      </c>
      <c r="B8319" s="20">
        <v>0.81299999999999994</v>
      </c>
      <c r="C8319" s="19">
        <v>7642</v>
      </c>
      <c r="D8319" s="19">
        <v>1789.111054</v>
      </c>
      <c r="E8319" s="23">
        <v>1.0453219929999999</v>
      </c>
      <c r="F8319" s="23">
        <v>0.59542348</v>
      </c>
      <c r="G8319" s="17">
        <v>0.86364825999999995</v>
      </c>
      <c r="H8319" s="17">
        <v>0.13635174</v>
      </c>
      <c r="I8319" s="17">
        <v>0.97037109399999999</v>
      </c>
      <c r="J8319" s="17">
        <v>2.75E-2</v>
      </c>
      <c r="K8319" s="17">
        <v>2.1099999999999999E-3</v>
      </c>
    </row>
    <row r="8320" spans="1:11" x14ac:dyDescent="0.45">
      <c r="A8320" s="10" t="s">
        <v>69</v>
      </c>
      <c r="B8320" s="20">
        <v>0.81399999999999995</v>
      </c>
      <c r="C8320" s="19">
        <v>7652</v>
      </c>
      <c r="D8320" s="19">
        <v>1799.5915890000001</v>
      </c>
      <c r="E8320" s="23">
        <v>1.049161955</v>
      </c>
      <c r="F8320" s="23">
        <v>0.59893886100000004</v>
      </c>
      <c r="G8320" s="17">
        <v>0.863826451</v>
      </c>
      <c r="H8320" s="17">
        <v>0.136173549</v>
      </c>
      <c r="I8320" s="17">
        <v>0.970444007</v>
      </c>
      <c r="J8320" s="17">
        <v>2.7454388E-2</v>
      </c>
      <c r="K8320" s="17">
        <v>2.0999999999999999E-3</v>
      </c>
    </row>
    <row r="8321" spans="1:11" x14ac:dyDescent="0.45">
      <c r="A8321" s="10" t="s">
        <v>69</v>
      </c>
      <c r="B8321" s="20">
        <v>0.81499999999999995</v>
      </c>
      <c r="C8321" s="19">
        <v>7661</v>
      </c>
      <c r="D8321" s="19">
        <v>1809.0624029999999</v>
      </c>
      <c r="E8321" s="23">
        <v>1.0546564169999999</v>
      </c>
      <c r="F8321" s="23">
        <v>0.60127556500000001</v>
      </c>
      <c r="G8321" s="17">
        <v>0.86385589299999999</v>
      </c>
      <c r="H8321" s="17">
        <v>0.13614410699999999</v>
      </c>
      <c r="I8321" s="17">
        <v>0.97050321799999995</v>
      </c>
      <c r="J8321" s="17">
        <v>2.7400000000000001E-2</v>
      </c>
      <c r="K8321" s="17">
        <v>2.0999999999999999E-3</v>
      </c>
    </row>
    <row r="8322" spans="1:11" x14ac:dyDescent="0.45">
      <c r="A8322" s="10" t="s">
        <v>69</v>
      </c>
      <c r="B8322" s="20">
        <v>0.81599999999999995</v>
      </c>
      <c r="C8322" s="19">
        <v>7669</v>
      </c>
      <c r="D8322" s="19">
        <v>1817.560121</v>
      </c>
      <c r="E8322" s="23">
        <v>1.065898462</v>
      </c>
      <c r="F8322" s="23">
        <v>0.60337775800000004</v>
      </c>
      <c r="G8322" s="17">
        <v>0.86399791400000003</v>
      </c>
      <c r="H8322" s="17">
        <v>0.13600208599999999</v>
      </c>
      <c r="I8322" s="17">
        <v>0.97050652100000001</v>
      </c>
      <c r="J8322" s="17">
        <v>2.7400000000000001E-2</v>
      </c>
      <c r="K8322" s="17">
        <v>2.0899999999999998E-3</v>
      </c>
    </row>
    <row r="8323" spans="1:11" x14ac:dyDescent="0.45">
      <c r="A8323" s="10" t="s">
        <v>69</v>
      </c>
      <c r="B8323" s="20">
        <v>0.81699999999999995</v>
      </c>
      <c r="C8323" s="19">
        <v>7680</v>
      </c>
      <c r="D8323" s="19">
        <v>1829.3354979999999</v>
      </c>
      <c r="E8323" s="23">
        <v>1.0716159679999999</v>
      </c>
      <c r="F8323" s="23">
        <v>0.60806243400000004</v>
      </c>
      <c r="G8323" s="17">
        <v>0.86419270800000003</v>
      </c>
      <c r="H8323" s="17">
        <v>0.135807292</v>
      </c>
      <c r="I8323" s="17">
        <v>0.97055600200000003</v>
      </c>
      <c r="J8323" s="17">
        <v>2.7400000000000001E-2</v>
      </c>
      <c r="K8323" s="17">
        <v>2.0899999999999998E-3</v>
      </c>
    </row>
    <row r="8324" spans="1:11" x14ac:dyDescent="0.45">
      <c r="A8324" s="10" t="s">
        <v>69</v>
      </c>
      <c r="B8324" s="20">
        <v>0.81799999999999995</v>
      </c>
      <c r="C8324" s="19">
        <v>7688</v>
      </c>
      <c r="D8324" s="19">
        <v>1837.9546720000001</v>
      </c>
      <c r="E8324" s="23">
        <v>1.0846138359999999</v>
      </c>
      <c r="F8324" s="23">
        <v>0.61124023299999997</v>
      </c>
      <c r="G8324" s="17">
        <v>0.86433402699999995</v>
      </c>
      <c r="H8324" s="17">
        <v>0.135665973</v>
      </c>
      <c r="I8324" s="17">
        <v>0.97036476699999996</v>
      </c>
      <c r="J8324" s="17">
        <v>2.76E-2</v>
      </c>
      <c r="K8324" s="17">
        <v>2.0799999999999998E-3</v>
      </c>
    </row>
    <row r="8325" spans="1:11" x14ac:dyDescent="0.45">
      <c r="A8325" s="10" t="s">
        <v>69</v>
      </c>
      <c r="B8325" s="20">
        <v>0.81899999999999995</v>
      </c>
      <c r="C8325" s="19">
        <v>7694</v>
      </c>
      <c r="D8325" s="19">
        <v>1844.4777309999999</v>
      </c>
      <c r="E8325" s="23">
        <v>1.0892019959999999</v>
      </c>
      <c r="F8325" s="23">
        <v>0.61316948900000001</v>
      </c>
      <c r="G8325" s="17">
        <v>0.86430985199999999</v>
      </c>
      <c r="H8325" s="17">
        <v>0.13569014800000001</v>
      </c>
      <c r="I8325" s="17">
        <v>0.97035677300000001</v>
      </c>
      <c r="J8325" s="17">
        <v>2.76E-2</v>
      </c>
      <c r="K8325" s="17">
        <v>2.0799999999999998E-3</v>
      </c>
    </row>
    <row r="8326" spans="1:11" x14ac:dyDescent="0.45">
      <c r="A8326" s="10" t="s">
        <v>69</v>
      </c>
      <c r="B8326" s="20">
        <v>0.82</v>
      </c>
      <c r="C8326" s="19">
        <v>7706</v>
      </c>
      <c r="D8326" s="19">
        <v>1857.579614</v>
      </c>
      <c r="E8326" s="23">
        <v>1.09280975</v>
      </c>
      <c r="F8326" s="23">
        <v>0.617246395</v>
      </c>
      <c r="G8326" s="17">
        <v>0.86400207600000001</v>
      </c>
      <c r="H8326" s="17">
        <v>0.13599792399999999</v>
      </c>
      <c r="I8326" s="17">
        <v>0.970500998</v>
      </c>
      <c r="J8326" s="17">
        <v>2.7400000000000001E-2</v>
      </c>
      <c r="K8326" s="17">
        <v>2.0699999999999998E-3</v>
      </c>
    </row>
    <row r="8327" spans="1:11" x14ac:dyDescent="0.45">
      <c r="A8327" s="10" t="s">
        <v>69</v>
      </c>
      <c r="B8327" s="20">
        <v>0.82099999999999995</v>
      </c>
      <c r="C8327" s="19">
        <v>7716</v>
      </c>
      <c r="D8327" s="19">
        <v>1868.545306</v>
      </c>
      <c r="E8327" s="23">
        <v>1.0992616049999999</v>
      </c>
      <c r="F8327" s="23">
        <v>0.62061001299999996</v>
      </c>
      <c r="G8327" s="17">
        <v>0.86404873000000004</v>
      </c>
      <c r="H8327" s="17">
        <v>0.13595127000000001</v>
      </c>
      <c r="I8327" s="17">
        <v>0.97077278899999997</v>
      </c>
      <c r="J8327" s="17">
        <v>2.7199999999999998E-2</v>
      </c>
      <c r="K8327" s="17">
        <v>2.0500000000000002E-3</v>
      </c>
    </row>
    <row r="8328" spans="1:11" x14ac:dyDescent="0.45">
      <c r="A8328" s="10" t="s">
        <v>69</v>
      </c>
      <c r="B8328" s="20">
        <v>0.82199999999999995</v>
      </c>
      <c r="C8328" s="19">
        <v>7727</v>
      </c>
      <c r="D8328" s="19">
        <v>1880.6831769999999</v>
      </c>
      <c r="E8328" s="23">
        <v>1.1119806539999999</v>
      </c>
      <c r="F8328" s="23">
        <v>0.62460228900000003</v>
      </c>
      <c r="G8328" s="17">
        <v>0.86424226699999995</v>
      </c>
      <c r="H8328" s="17">
        <v>0.13575773299999999</v>
      </c>
      <c r="I8328" s="17">
        <v>0.97082347999999996</v>
      </c>
      <c r="J8328" s="17">
        <v>2.7099999999999999E-2</v>
      </c>
      <c r="K8328" s="17">
        <v>2.0500000000000002E-3</v>
      </c>
    </row>
    <row r="8329" spans="1:11" x14ac:dyDescent="0.45">
      <c r="A8329" s="10" t="s">
        <v>69</v>
      </c>
      <c r="B8329" s="20">
        <v>0.82299999999999995</v>
      </c>
      <c r="C8329" s="19">
        <v>7734</v>
      </c>
      <c r="D8329" s="19">
        <v>1888.5059679999999</v>
      </c>
      <c r="E8329" s="23">
        <v>1.120774392</v>
      </c>
      <c r="F8329" s="23">
        <v>0.62816636699999995</v>
      </c>
      <c r="G8329" s="17">
        <v>0.86436514099999995</v>
      </c>
      <c r="H8329" s="17">
        <v>0.135634859</v>
      </c>
      <c r="I8329" s="17">
        <v>0.97091066699999995</v>
      </c>
      <c r="J8329" s="17">
        <v>2.7E-2</v>
      </c>
      <c r="K8329" s="17">
        <v>2.0400000000000001E-3</v>
      </c>
    </row>
    <row r="8330" spans="1:11" x14ac:dyDescent="0.45">
      <c r="A8330" s="10" t="s">
        <v>69</v>
      </c>
      <c r="B8330" s="20">
        <v>0.82399999999999995</v>
      </c>
      <c r="C8330" s="19">
        <v>7741</v>
      </c>
      <c r="D8330" s="19">
        <v>1896.3774539999999</v>
      </c>
      <c r="E8330" s="23">
        <v>1.1275222549999999</v>
      </c>
      <c r="F8330" s="23">
        <v>0.63106428000000003</v>
      </c>
      <c r="G8330" s="17">
        <v>0.86448779200000003</v>
      </c>
      <c r="H8330" s="17">
        <v>0.135512208</v>
      </c>
      <c r="I8330" s="17">
        <v>0.97068702900000003</v>
      </c>
      <c r="J8330" s="17">
        <v>2.7300000000000001E-2</v>
      </c>
      <c r="K8330" s="17">
        <v>2.0400000000000001E-3</v>
      </c>
    </row>
    <row r="8331" spans="1:11" x14ac:dyDescent="0.45">
      <c r="A8331" s="10" t="s">
        <v>69</v>
      </c>
      <c r="B8331" s="20">
        <v>0.82499999999999996</v>
      </c>
      <c r="C8331" s="19">
        <v>7752</v>
      </c>
      <c r="D8331" s="19">
        <v>1908.8200360000001</v>
      </c>
      <c r="E8331" s="23">
        <v>1.1318772020000001</v>
      </c>
      <c r="F8331" s="23">
        <v>0.63382589099999997</v>
      </c>
      <c r="G8331" s="17">
        <v>0.86455108400000003</v>
      </c>
      <c r="H8331" s="17">
        <v>0.135448916</v>
      </c>
      <c r="I8331" s="17">
        <v>0.97074610900000002</v>
      </c>
      <c r="J8331" s="17">
        <v>2.7199999999999998E-2</v>
      </c>
      <c r="K8331" s="17">
        <v>2.0300000000000001E-3</v>
      </c>
    </row>
    <row r="8332" spans="1:11" x14ac:dyDescent="0.45">
      <c r="A8332" s="10" t="s">
        <v>69</v>
      </c>
      <c r="B8332" s="20">
        <v>0.82599999999999996</v>
      </c>
      <c r="C8332" s="19">
        <v>7761</v>
      </c>
      <c r="D8332" s="19">
        <v>1919.0577920000001</v>
      </c>
      <c r="E8332" s="23">
        <v>1.1462039939999999</v>
      </c>
      <c r="F8332" s="23">
        <v>0.63720211599999999</v>
      </c>
      <c r="G8332" s="17">
        <v>0.86457930699999996</v>
      </c>
      <c r="H8332" s="17">
        <v>0.13542069300000001</v>
      </c>
      <c r="I8332" s="17">
        <v>0.97090564199999996</v>
      </c>
      <c r="J8332" s="17">
        <v>2.7099999999999999E-2</v>
      </c>
      <c r="K8332" s="17">
        <v>2.0200000000000001E-3</v>
      </c>
    </row>
    <row r="8333" spans="1:11" x14ac:dyDescent="0.45">
      <c r="A8333" s="10" t="s">
        <v>69</v>
      </c>
      <c r="B8333" s="20">
        <v>0.82699999999999996</v>
      </c>
      <c r="C8333" s="19">
        <v>7774</v>
      </c>
      <c r="D8333" s="19">
        <v>1933.9814100000001</v>
      </c>
      <c r="E8333" s="23">
        <v>1.150688959</v>
      </c>
      <c r="F8333" s="23">
        <v>0.63951368500000005</v>
      </c>
      <c r="G8333" s="17">
        <v>0.86416259299999998</v>
      </c>
      <c r="H8333" s="17">
        <v>0.13583740699999999</v>
      </c>
      <c r="I8333" s="17">
        <v>0.970869396</v>
      </c>
      <c r="J8333" s="17">
        <v>2.7099999999999999E-2</v>
      </c>
      <c r="K8333" s="17">
        <v>2.0200000000000001E-3</v>
      </c>
    </row>
    <row r="8334" spans="1:11" x14ac:dyDescent="0.45">
      <c r="A8334" s="10" t="s">
        <v>69</v>
      </c>
      <c r="B8334" s="20">
        <v>0.82799999999999996</v>
      </c>
      <c r="C8334" s="19">
        <v>7779</v>
      </c>
      <c r="D8334" s="19">
        <v>1939.7702380000001</v>
      </c>
      <c r="E8334" s="23">
        <v>1.1607516280000001</v>
      </c>
      <c r="F8334" s="23">
        <v>0.645163873</v>
      </c>
      <c r="G8334" s="17">
        <v>0.86424990400000001</v>
      </c>
      <c r="H8334" s="17">
        <v>0.13575009599999999</v>
      </c>
      <c r="I8334" s="17">
        <v>0.97088441000000003</v>
      </c>
      <c r="J8334" s="17">
        <v>2.7099999999999999E-2</v>
      </c>
      <c r="K8334" s="17">
        <v>2.0100000000000001E-3</v>
      </c>
    </row>
    <row r="8335" spans="1:11" x14ac:dyDescent="0.45">
      <c r="A8335" s="10" t="s">
        <v>69</v>
      </c>
      <c r="B8335" s="20">
        <v>0.82899999999999996</v>
      </c>
      <c r="C8335" s="19">
        <v>7792</v>
      </c>
      <c r="D8335" s="19">
        <v>1954.87481</v>
      </c>
      <c r="E8335" s="23">
        <v>1.163627151</v>
      </c>
      <c r="F8335" s="23">
        <v>0.64748444800000005</v>
      </c>
      <c r="G8335" s="17">
        <v>0.86409137599999997</v>
      </c>
      <c r="H8335" s="17">
        <v>0.13590862400000001</v>
      </c>
      <c r="I8335" s="17">
        <v>0.97068470600000001</v>
      </c>
      <c r="J8335" s="17">
        <v>2.7300000000000001E-2</v>
      </c>
      <c r="K8335" s="17">
        <v>2.0100000000000001E-3</v>
      </c>
    </row>
    <row r="8336" spans="1:11" x14ac:dyDescent="0.45">
      <c r="A8336" s="10" t="s">
        <v>69</v>
      </c>
      <c r="B8336" s="20">
        <v>0.83</v>
      </c>
      <c r="C8336" s="19">
        <v>7800</v>
      </c>
      <c r="D8336" s="19">
        <v>1964.2365090000001</v>
      </c>
      <c r="E8336" s="23">
        <v>1.1734107380000001</v>
      </c>
      <c r="F8336" s="23">
        <v>0.65206008199999999</v>
      </c>
      <c r="G8336" s="17">
        <v>0.86423076899999995</v>
      </c>
      <c r="H8336" s="17">
        <v>0.13576923099999999</v>
      </c>
      <c r="I8336" s="17">
        <v>0.97071524600000003</v>
      </c>
      <c r="J8336" s="17">
        <v>2.7300000000000001E-2</v>
      </c>
      <c r="K8336" s="17">
        <v>2E-3</v>
      </c>
    </row>
    <row r="8337" spans="1:11" x14ac:dyDescent="0.45">
      <c r="A8337" s="10" t="s">
        <v>69</v>
      </c>
      <c r="B8337" s="20">
        <v>0.83099999999999996</v>
      </c>
      <c r="C8337" s="19">
        <v>7811</v>
      </c>
      <c r="D8337" s="19">
        <v>1977.1881679999999</v>
      </c>
      <c r="E8337" s="23">
        <v>1.180420869</v>
      </c>
      <c r="F8337" s="23">
        <v>0.65490487399999997</v>
      </c>
      <c r="G8337" s="17">
        <v>0.86429394400000004</v>
      </c>
      <c r="H8337" s="17">
        <v>0.13570605599999999</v>
      </c>
      <c r="I8337" s="17">
        <v>0.97030156099999998</v>
      </c>
      <c r="J8337" s="17">
        <v>2.7699999999999999E-2</v>
      </c>
      <c r="K8337" s="17">
        <v>2E-3</v>
      </c>
    </row>
    <row r="8338" spans="1:11" x14ac:dyDescent="0.45">
      <c r="A8338" s="10" t="s">
        <v>69</v>
      </c>
      <c r="B8338" s="20">
        <v>0.83199999999999996</v>
      </c>
      <c r="C8338" s="19">
        <v>7821</v>
      </c>
      <c r="D8338" s="19">
        <v>1989.020638</v>
      </c>
      <c r="E8338" s="23">
        <v>1.1865413650000001</v>
      </c>
      <c r="F8338" s="23">
        <v>0.65856630800000004</v>
      </c>
      <c r="G8338" s="17">
        <v>0.86446745899999999</v>
      </c>
      <c r="H8338" s="17">
        <v>0.13553254100000001</v>
      </c>
      <c r="I8338" s="17">
        <v>0.97038508400000001</v>
      </c>
      <c r="J8338" s="17">
        <v>2.76E-2</v>
      </c>
      <c r="K8338" s="17">
        <v>1.99E-3</v>
      </c>
    </row>
    <row r="8339" spans="1:11" x14ac:dyDescent="0.45">
      <c r="A8339" s="10" t="s">
        <v>69</v>
      </c>
      <c r="B8339" s="20">
        <v>0.83299999999999996</v>
      </c>
      <c r="C8339" s="19">
        <v>7830</v>
      </c>
      <c r="D8339" s="19">
        <v>1999.729384</v>
      </c>
      <c r="E8339" s="23">
        <v>1.190443683</v>
      </c>
      <c r="F8339" s="23">
        <v>0.66123372400000002</v>
      </c>
      <c r="G8339" s="17">
        <v>0.86449553000000001</v>
      </c>
      <c r="H8339" s="17">
        <v>0.13550446999999999</v>
      </c>
      <c r="I8339" s="17">
        <v>0.970442582</v>
      </c>
      <c r="J8339" s="17">
        <v>2.76E-2</v>
      </c>
      <c r="K8339" s="17">
        <v>1.99E-3</v>
      </c>
    </row>
    <row r="8340" spans="1:11" x14ac:dyDescent="0.45">
      <c r="A8340" s="10" t="s">
        <v>69</v>
      </c>
      <c r="B8340" s="20">
        <v>0.83399999999999996</v>
      </c>
      <c r="C8340" s="19">
        <v>7839</v>
      </c>
      <c r="D8340" s="19">
        <v>2010.4494609999999</v>
      </c>
      <c r="E8340" s="23">
        <v>1.192128284</v>
      </c>
      <c r="F8340" s="23">
        <v>0.66632617500000002</v>
      </c>
      <c r="G8340" s="17">
        <v>0.86465110300000003</v>
      </c>
      <c r="H8340" s="17">
        <v>0.135348897</v>
      </c>
      <c r="I8340" s="17">
        <v>0.970434872</v>
      </c>
      <c r="J8340" s="17">
        <v>2.76E-2</v>
      </c>
      <c r="K8340" s="17">
        <v>1.99E-3</v>
      </c>
    </row>
    <row r="8341" spans="1:11" x14ac:dyDescent="0.45">
      <c r="A8341" s="10" t="s">
        <v>69</v>
      </c>
      <c r="B8341" s="20">
        <v>0.83499999999999996</v>
      </c>
      <c r="C8341" s="19">
        <v>7847</v>
      </c>
      <c r="D8341" s="19">
        <v>2020.0093240000001</v>
      </c>
      <c r="E8341" s="23">
        <v>1.1980515819999999</v>
      </c>
      <c r="F8341" s="23">
        <v>0.66948059500000001</v>
      </c>
      <c r="G8341" s="17">
        <v>0.86466165399999995</v>
      </c>
      <c r="H8341" s="17">
        <v>0.135338346</v>
      </c>
      <c r="I8341" s="17">
        <v>0.97034794499999999</v>
      </c>
      <c r="J8341" s="17">
        <v>2.7699999999999999E-2</v>
      </c>
      <c r="K8341" s="17">
        <v>1.98E-3</v>
      </c>
    </row>
    <row r="8342" spans="1:11" x14ac:dyDescent="0.45">
      <c r="A8342" s="10" t="s">
        <v>69</v>
      </c>
      <c r="B8342" s="20">
        <v>0.83599999999999997</v>
      </c>
      <c r="C8342" s="19">
        <v>7858</v>
      </c>
      <c r="D8342" s="19">
        <v>2033.1943510000001</v>
      </c>
      <c r="E8342" s="23">
        <v>1.1994102090000001</v>
      </c>
      <c r="F8342" s="23">
        <v>0.67282522499999997</v>
      </c>
      <c r="G8342" s="17">
        <v>0.86446933100000001</v>
      </c>
      <c r="H8342" s="17">
        <v>0.13553066899999999</v>
      </c>
      <c r="I8342" s="17">
        <v>0.97043401900000004</v>
      </c>
      <c r="J8342" s="17">
        <v>2.76E-2</v>
      </c>
      <c r="K8342" s="17">
        <v>1.97E-3</v>
      </c>
    </row>
    <row r="8343" spans="1:11" x14ac:dyDescent="0.45">
      <c r="A8343" s="10" t="s">
        <v>69</v>
      </c>
      <c r="B8343" s="20">
        <v>0.83699999999999997</v>
      </c>
      <c r="C8343" s="19">
        <v>7865</v>
      </c>
      <c r="D8343" s="19">
        <v>2041.6096219999999</v>
      </c>
      <c r="E8343" s="23">
        <v>1.2047794089999999</v>
      </c>
      <c r="F8343" s="23">
        <v>0.67697792599999995</v>
      </c>
      <c r="G8343" s="17">
        <v>0.86458995500000002</v>
      </c>
      <c r="H8343" s="17">
        <v>0.13541004500000001</v>
      </c>
      <c r="I8343" s="17">
        <v>0.97011436799999995</v>
      </c>
      <c r="J8343" s="17">
        <v>2.7900000000000001E-2</v>
      </c>
      <c r="K8343" s="17">
        <v>1.97E-3</v>
      </c>
    </row>
    <row r="8344" spans="1:11" x14ac:dyDescent="0.45">
      <c r="A8344" s="10" t="s">
        <v>69</v>
      </c>
      <c r="B8344" s="20">
        <v>0.83799999999999997</v>
      </c>
      <c r="C8344" s="19">
        <v>7873</v>
      </c>
      <c r="D8344" s="19">
        <v>2051.2695189999999</v>
      </c>
      <c r="E8344" s="23">
        <v>1.2105979330000001</v>
      </c>
      <c r="F8344" s="23">
        <v>0.67991805500000002</v>
      </c>
      <c r="G8344" s="17">
        <v>0.86472755000000001</v>
      </c>
      <c r="H8344" s="17">
        <v>0.13527244999999999</v>
      </c>
      <c r="I8344" s="17">
        <v>0.97019428799999996</v>
      </c>
      <c r="J8344" s="17">
        <v>2.7799999999999998E-2</v>
      </c>
      <c r="K8344" s="17">
        <v>1.97E-3</v>
      </c>
    </row>
    <row r="8345" spans="1:11" x14ac:dyDescent="0.45">
      <c r="A8345" s="10" t="s">
        <v>69</v>
      </c>
      <c r="B8345" s="20">
        <v>0.83899999999999997</v>
      </c>
      <c r="C8345" s="19">
        <v>7885</v>
      </c>
      <c r="D8345" s="19">
        <v>2065.8358509999998</v>
      </c>
      <c r="E8345" s="23">
        <v>1.215916502</v>
      </c>
      <c r="F8345" s="23">
        <v>0.68329498300000002</v>
      </c>
      <c r="G8345" s="17">
        <v>0.86467977200000001</v>
      </c>
      <c r="H8345" s="17">
        <v>0.13532022799999999</v>
      </c>
      <c r="I8345" s="17">
        <v>0.97043959700000004</v>
      </c>
      <c r="J8345" s="17">
        <v>2.76E-2</v>
      </c>
      <c r="K8345" s="17">
        <v>1.9499999999999999E-3</v>
      </c>
    </row>
    <row r="8346" spans="1:11" x14ac:dyDescent="0.45">
      <c r="A8346" s="10" t="s">
        <v>69</v>
      </c>
      <c r="B8346" s="20">
        <v>0.84</v>
      </c>
      <c r="C8346" s="19">
        <v>7896</v>
      </c>
      <c r="D8346" s="19">
        <v>2079.300851</v>
      </c>
      <c r="E8346" s="23">
        <v>1.2347924100000001</v>
      </c>
      <c r="F8346" s="23">
        <v>0.68760782499999995</v>
      </c>
      <c r="G8346" s="17">
        <v>0.86486828800000004</v>
      </c>
      <c r="H8346" s="17">
        <v>0.13513171199999999</v>
      </c>
      <c r="I8346" s="17">
        <v>0.97029241799999999</v>
      </c>
      <c r="J8346" s="17">
        <v>2.76E-2</v>
      </c>
      <c r="K8346" s="17">
        <v>2.0799999999999998E-3</v>
      </c>
    </row>
    <row r="8347" spans="1:11" x14ac:dyDescent="0.45">
      <c r="A8347" s="10" t="s">
        <v>69</v>
      </c>
      <c r="B8347" s="20">
        <v>0.84099999999999997</v>
      </c>
      <c r="C8347" s="19">
        <v>7903</v>
      </c>
      <c r="D8347" s="19">
        <v>2087.967122</v>
      </c>
      <c r="E8347" s="23">
        <v>1.239435506</v>
      </c>
      <c r="F8347" s="23">
        <v>0.69152703900000001</v>
      </c>
      <c r="G8347" s="17">
        <v>0.86486144499999995</v>
      </c>
      <c r="H8347" s="17">
        <v>0.13513855499999999</v>
      </c>
      <c r="I8347" s="17">
        <v>0.97032899900000003</v>
      </c>
      <c r="J8347" s="17">
        <v>2.76E-2</v>
      </c>
      <c r="K8347" s="17">
        <v>2.0699999999999998E-3</v>
      </c>
    </row>
    <row r="8348" spans="1:11" x14ac:dyDescent="0.45">
      <c r="A8348" s="10" t="s">
        <v>69</v>
      </c>
      <c r="B8348" s="20">
        <v>0.84199999999999997</v>
      </c>
      <c r="C8348" s="19">
        <v>7912</v>
      </c>
      <c r="D8348" s="19">
        <v>2099.1291249999999</v>
      </c>
      <c r="E8348" s="23">
        <v>1.2406855910000001</v>
      </c>
      <c r="F8348" s="23">
        <v>0.694552222</v>
      </c>
      <c r="G8348" s="17">
        <v>0.86425682500000001</v>
      </c>
      <c r="H8348" s="17">
        <v>0.13574317499999999</v>
      </c>
      <c r="I8348" s="17">
        <v>0.97070796199999998</v>
      </c>
      <c r="J8348" s="17">
        <v>2.7199999999999998E-2</v>
      </c>
      <c r="K8348" s="17">
        <v>2.0500000000000002E-3</v>
      </c>
    </row>
    <row r="8349" spans="1:11" x14ac:dyDescent="0.45">
      <c r="A8349" s="10" t="s">
        <v>69</v>
      </c>
      <c r="B8349" s="20">
        <v>0.84299999999999997</v>
      </c>
      <c r="C8349" s="19">
        <v>7923</v>
      </c>
      <c r="D8349" s="19">
        <v>2112.855325</v>
      </c>
      <c r="E8349" s="23">
        <v>1.2518306939999999</v>
      </c>
      <c r="F8349" s="23">
        <v>0.69702754</v>
      </c>
      <c r="G8349" s="17">
        <v>0.86419285599999995</v>
      </c>
      <c r="H8349" s="17">
        <v>0.13580714399999999</v>
      </c>
      <c r="I8349" s="17">
        <v>0.970788655</v>
      </c>
      <c r="J8349" s="17">
        <v>2.7199999999999998E-2</v>
      </c>
      <c r="K8349" s="17">
        <v>2.0400000000000001E-3</v>
      </c>
    </row>
    <row r="8350" spans="1:11" x14ac:dyDescent="0.45">
      <c r="A8350" s="10" t="s">
        <v>69</v>
      </c>
      <c r="B8350" s="20">
        <v>0.84399999999999997</v>
      </c>
      <c r="C8350" s="19">
        <v>7933</v>
      </c>
      <c r="D8350" s="19">
        <v>2125.4280669999998</v>
      </c>
      <c r="E8350" s="23">
        <v>1.2605991750000001</v>
      </c>
      <c r="F8350" s="23">
        <v>0.70006458199999999</v>
      </c>
      <c r="G8350" s="17">
        <v>0.86436404899999997</v>
      </c>
      <c r="H8350" s="17">
        <v>0.135635951</v>
      </c>
      <c r="I8350" s="17">
        <v>0.970253382</v>
      </c>
      <c r="J8350" s="17">
        <v>2.7699999999999999E-2</v>
      </c>
      <c r="K8350" s="17">
        <v>2.0400000000000001E-3</v>
      </c>
    </row>
    <row r="8351" spans="1:11" x14ac:dyDescent="0.45">
      <c r="A8351" s="10" t="s">
        <v>69</v>
      </c>
      <c r="B8351" s="20">
        <v>0.84499999999999997</v>
      </c>
      <c r="C8351" s="19">
        <v>7942</v>
      </c>
      <c r="D8351" s="19">
        <v>2136.8026989999998</v>
      </c>
      <c r="E8351" s="23">
        <v>1.2673428600000001</v>
      </c>
      <c r="F8351" s="23">
        <v>0.70284368200000003</v>
      </c>
      <c r="G8351" s="17">
        <v>0.86376227699999997</v>
      </c>
      <c r="H8351" s="17">
        <v>0.13623772300000001</v>
      </c>
      <c r="I8351" s="17">
        <v>0.97030145999999995</v>
      </c>
      <c r="J8351" s="17">
        <v>2.7699999999999999E-2</v>
      </c>
      <c r="K8351" s="17">
        <v>2.0300000000000001E-3</v>
      </c>
    </row>
    <row r="8352" spans="1:11" x14ac:dyDescent="0.45">
      <c r="A8352" s="10" t="s">
        <v>69</v>
      </c>
      <c r="B8352" s="20">
        <v>0.84599999999999997</v>
      </c>
      <c r="C8352" s="19">
        <v>7952</v>
      </c>
      <c r="D8352" s="19">
        <v>2149.5000150000001</v>
      </c>
      <c r="E8352" s="23">
        <v>1.2723382649999999</v>
      </c>
      <c r="F8352" s="23">
        <v>0.70535065299999999</v>
      </c>
      <c r="G8352" s="17">
        <v>0.86380784700000002</v>
      </c>
      <c r="H8352" s="17">
        <v>0.13619215300000001</v>
      </c>
      <c r="I8352" s="17">
        <v>0.97031651399999996</v>
      </c>
      <c r="J8352" s="17">
        <v>2.7699999999999999E-2</v>
      </c>
      <c r="K8352" s="17">
        <v>2.0200000000000001E-3</v>
      </c>
    </row>
    <row r="8353" spans="1:11" x14ac:dyDescent="0.45">
      <c r="A8353" s="10" t="s">
        <v>69</v>
      </c>
      <c r="B8353" s="20">
        <v>0.84699999999999998</v>
      </c>
      <c r="C8353" s="19">
        <v>7961</v>
      </c>
      <c r="D8353" s="19">
        <v>2160.9730650000001</v>
      </c>
      <c r="E8353" s="23">
        <v>1.277350373</v>
      </c>
      <c r="F8353" s="23">
        <v>0.70813909600000002</v>
      </c>
      <c r="G8353" s="17">
        <v>0.86371058899999997</v>
      </c>
      <c r="H8353" s="17">
        <v>0.136289411</v>
      </c>
      <c r="I8353" s="17">
        <v>0.97031170499999997</v>
      </c>
      <c r="J8353" s="17">
        <v>2.7699999999999999E-2</v>
      </c>
      <c r="K8353" s="17">
        <v>2.0200000000000001E-3</v>
      </c>
    </row>
    <row r="8354" spans="1:11" x14ac:dyDescent="0.45">
      <c r="A8354" s="10" t="s">
        <v>69</v>
      </c>
      <c r="B8354" s="20">
        <v>0.84799999999999998</v>
      </c>
      <c r="C8354" s="19">
        <v>7970</v>
      </c>
      <c r="D8354" s="19">
        <v>2172.5002359999999</v>
      </c>
      <c r="E8354" s="23">
        <v>1.284230056</v>
      </c>
      <c r="F8354" s="23">
        <v>0.71064760500000002</v>
      </c>
      <c r="G8354" s="17">
        <v>0.863739021</v>
      </c>
      <c r="H8354" s="17">
        <v>0.136260979</v>
      </c>
      <c r="I8354" s="17">
        <v>0.97026947900000005</v>
      </c>
      <c r="J8354" s="17">
        <v>2.7699999999999999E-2</v>
      </c>
      <c r="K8354" s="17">
        <v>2.0100000000000001E-3</v>
      </c>
    </row>
    <row r="8355" spans="1:11" x14ac:dyDescent="0.45">
      <c r="A8355" s="10" t="s">
        <v>69</v>
      </c>
      <c r="B8355" s="20">
        <v>0.84899999999999998</v>
      </c>
      <c r="C8355" s="19">
        <v>7979</v>
      </c>
      <c r="D8355" s="19">
        <v>2184.1242280000001</v>
      </c>
      <c r="E8355" s="23">
        <v>1.2978745899999999</v>
      </c>
      <c r="F8355" s="23">
        <v>0.72135194400000002</v>
      </c>
      <c r="G8355" s="17">
        <v>0.863892718</v>
      </c>
      <c r="H8355" s="17">
        <v>0.136107282</v>
      </c>
      <c r="I8355" s="17">
        <v>0.97045368700000001</v>
      </c>
      <c r="J8355" s="17">
        <v>2.75E-2</v>
      </c>
      <c r="K8355" s="17">
        <v>2E-3</v>
      </c>
    </row>
    <row r="8356" spans="1:11" x14ac:dyDescent="0.45">
      <c r="A8356" s="10" t="s">
        <v>69</v>
      </c>
      <c r="B8356" s="20">
        <v>0.85</v>
      </c>
      <c r="C8356" s="19">
        <v>7989</v>
      </c>
      <c r="D8356" s="19">
        <v>2197.2297400000002</v>
      </c>
      <c r="E8356" s="23">
        <v>1.3155875180000001</v>
      </c>
      <c r="F8356" s="23">
        <v>0.72509727499999999</v>
      </c>
      <c r="G8356" s="17">
        <v>0.86393791499999995</v>
      </c>
      <c r="H8356" s="17">
        <v>0.136062085</v>
      </c>
      <c r="I8356" s="17">
        <v>0.97043695799999996</v>
      </c>
      <c r="J8356" s="17">
        <v>2.76E-2</v>
      </c>
      <c r="K8356" s="17">
        <v>2E-3</v>
      </c>
    </row>
    <row r="8357" spans="1:11" x14ac:dyDescent="0.45">
      <c r="A8357" s="10" t="s">
        <v>69</v>
      </c>
      <c r="B8357" s="20">
        <v>0.85099999999999998</v>
      </c>
      <c r="C8357" s="19">
        <v>7999</v>
      </c>
      <c r="D8357" s="19">
        <v>2210.4450619999998</v>
      </c>
      <c r="E8357" s="23">
        <v>1.322611625</v>
      </c>
      <c r="F8357" s="23">
        <v>0.72920742400000005</v>
      </c>
      <c r="G8357" s="17">
        <v>0.86385798199999997</v>
      </c>
      <c r="H8357" s="17">
        <v>0.136142018</v>
      </c>
      <c r="I8357" s="17">
        <v>0.97045753499999998</v>
      </c>
      <c r="J8357" s="17">
        <v>2.76E-2</v>
      </c>
      <c r="K8357" s="17">
        <v>1.99E-3</v>
      </c>
    </row>
    <row r="8358" spans="1:11" x14ac:dyDescent="0.45">
      <c r="A8358" s="10" t="s">
        <v>69</v>
      </c>
      <c r="B8358" s="20">
        <v>0.85199999999999998</v>
      </c>
      <c r="C8358" s="19">
        <v>8007</v>
      </c>
      <c r="D8358" s="19">
        <v>2221.0681939999999</v>
      </c>
      <c r="E8358" s="23">
        <v>1.329128249</v>
      </c>
      <c r="F8358" s="23">
        <v>0.73284116099999996</v>
      </c>
      <c r="G8358" s="17">
        <v>0.86399400500000001</v>
      </c>
      <c r="H8358" s="17">
        <v>0.13600599499999999</v>
      </c>
      <c r="I8358" s="17">
        <v>0.97049078099999997</v>
      </c>
      <c r="J8358" s="17">
        <v>2.75E-2</v>
      </c>
      <c r="K8358" s="17">
        <v>1.99E-3</v>
      </c>
    </row>
    <row r="8359" spans="1:11" x14ac:dyDescent="0.45">
      <c r="A8359" s="10" t="s">
        <v>69</v>
      </c>
      <c r="B8359" s="20">
        <v>0.85299999999999998</v>
      </c>
      <c r="C8359" s="19">
        <v>8017</v>
      </c>
      <c r="D8359" s="19">
        <v>2234.4744000000001</v>
      </c>
      <c r="E8359" s="23">
        <v>1.351339563</v>
      </c>
      <c r="F8359" s="23">
        <v>0.73675564400000004</v>
      </c>
      <c r="G8359" s="17">
        <v>0.864163652</v>
      </c>
      <c r="H8359" s="17">
        <v>0.135836348</v>
      </c>
      <c r="I8359" s="17">
        <v>0.97043971799999995</v>
      </c>
      <c r="J8359" s="17">
        <v>2.76E-2</v>
      </c>
      <c r="K8359" s="17">
        <v>1.98E-3</v>
      </c>
    </row>
    <row r="8360" spans="1:11" x14ac:dyDescent="0.45">
      <c r="A8360" s="10" t="s">
        <v>69</v>
      </c>
      <c r="B8360" s="20">
        <v>0.85399999999999998</v>
      </c>
      <c r="C8360" s="19">
        <v>8027</v>
      </c>
      <c r="D8360" s="19">
        <v>2248.0585879999999</v>
      </c>
      <c r="E8360" s="23">
        <v>1.363751615</v>
      </c>
      <c r="F8360" s="23">
        <v>0.741142513</v>
      </c>
      <c r="G8360" s="17">
        <v>0.86395913800000002</v>
      </c>
      <c r="H8360" s="17">
        <v>0.13604086200000001</v>
      </c>
      <c r="I8360" s="17">
        <v>0.97040929799999998</v>
      </c>
      <c r="J8360" s="17">
        <v>2.76E-2</v>
      </c>
      <c r="K8360" s="17">
        <v>1.98E-3</v>
      </c>
    </row>
    <row r="8361" spans="1:11" x14ac:dyDescent="0.45">
      <c r="A8361" s="10" t="s">
        <v>69</v>
      </c>
      <c r="B8361" s="20">
        <v>0.85499999999999998</v>
      </c>
      <c r="C8361" s="19">
        <v>8035</v>
      </c>
      <c r="D8361" s="19">
        <v>2259.0215240000002</v>
      </c>
      <c r="E8361" s="23">
        <v>1.3769383449999999</v>
      </c>
      <c r="F8361" s="23">
        <v>0.74472962899999995</v>
      </c>
      <c r="G8361" s="17">
        <v>0.864094586</v>
      </c>
      <c r="H8361" s="17">
        <v>0.135905414</v>
      </c>
      <c r="I8361" s="17">
        <v>0.97046126899999996</v>
      </c>
      <c r="J8361" s="17">
        <v>2.76E-2</v>
      </c>
      <c r="K8361" s="17">
        <v>1.98E-3</v>
      </c>
    </row>
    <row r="8362" spans="1:11" x14ac:dyDescent="0.45">
      <c r="A8362" s="10" t="s">
        <v>69</v>
      </c>
      <c r="B8362" s="20">
        <v>0.85599999999999998</v>
      </c>
      <c r="C8362" s="19">
        <v>8046</v>
      </c>
      <c r="D8362" s="19">
        <v>2274.202084</v>
      </c>
      <c r="E8362" s="23">
        <v>1.384984948</v>
      </c>
      <c r="F8362" s="23">
        <v>0.74912971100000003</v>
      </c>
      <c r="G8362" s="17">
        <v>0.86403181699999998</v>
      </c>
      <c r="H8362" s="17">
        <v>0.13596818299999999</v>
      </c>
      <c r="I8362" s="17">
        <v>0.97010193300000003</v>
      </c>
      <c r="J8362" s="17">
        <v>2.7900000000000001E-2</v>
      </c>
      <c r="K8362" s="17">
        <v>1.97E-3</v>
      </c>
    </row>
    <row r="8363" spans="1:11" x14ac:dyDescent="0.45">
      <c r="A8363" s="10" t="s">
        <v>69</v>
      </c>
      <c r="B8363" s="20">
        <v>0.85699999999999998</v>
      </c>
      <c r="C8363" s="19">
        <v>8055</v>
      </c>
      <c r="D8363" s="19">
        <v>2286.7207370000001</v>
      </c>
      <c r="E8363" s="23">
        <v>1.393880816</v>
      </c>
      <c r="F8363" s="23">
        <v>0.75379512000000004</v>
      </c>
      <c r="G8363" s="17">
        <v>0.86405958999999999</v>
      </c>
      <c r="H8363" s="17">
        <v>0.13594041000000001</v>
      </c>
      <c r="I8363" s="17">
        <v>0.97015249299999995</v>
      </c>
      <c r="J8363" s="17">
        <v>2.7900000000000001E-2</v>
      </c>
      <c r="K8363" s="17">
        <v>1.97E-3</v>
      </c>
    </row>
    <row r="8364" spans="1:11" x14ac:dyDescent="0.45">
      <c r="A8364" s="10" t="s">
        <v>69</v>
      </c>
      <c r="B8364" s="20">
        <v>0.85799999999999998</v>
      </c>
      <c r="C8364" s="19">
        <v>8065</v>
      </c>
      <c r="D8364" s="19">
        <v>2300.8019009999998</v>
      </c>
      <c r="E8364" s="23">
        <v>1.417741066</v>
      </c>
      <c r="F8364" s="23">
        <v>0.75751517800000001</v>
      </c>
      <c r="G8364" s="17">
        <v>0.86422814599999997</v>
      </c>
      <c r="H8364" s="17">
        <v>0.135771854</v>
      </c>
      <c r="I8364" s="17">
        <v>0.97005762600000001</v>
      </c>
      <c r="J8364" s="17">
        <v>2.8000000000000001E-2</v>
      </c>
      <c r="K8364" s="17">
        <v>1.9599999999999999E-3</v>
      </c>
    </row>
    <row r="8365" spans="1:11" x14ac:dyDescent="0.45">
      <c r="A8365" s="10" t="s">
        <v>69</v>
      </c>
      <c r="B8365" s="20">
        <v>0.85899999999999999</v>
      </c>
      <c r="C8365" s="19">
        <v>8071</v>
      </c>
      <c r="D8365" s="19">
        <v>2309.3211460000002</v>
      </c>
      <c r="E8365" s="23">
        <v>1.4204773989999999</v>
      </c>
      <c r="F8365" s="23">
        <v>0.76214354299999998</v>
      </c>
      <c r="G8365" s="17">
        <v>0.864329079</v>
      </c>
      <c r="H8365" s="17">
        <v>0.135670921</v>
      </c>
      <c r="I8365" s="17">
        <v>0.97005741300000004</v>
      </c>
      <c r="J8365" s="17">
        <v>2.8000000000000001E-2</v>
      </c>
      <c r="K8365" s="17">
        <v>1.9599999999999999E-3</v>
      </c>
    </row>
    <row r="8366" spans="1:11" x14ac:dyDescent="0.45">
      <c r="A8366" s="10" t="s">
        <v>69</v>
      </c>
      <c r="B8366" s="20">
        <v>0.86</v>
      </c>
      <c r="C8366" s="19">
        <v>8083</v>
      </c>
      <c r="D8366" s="19">
        <v>2326.4136360000002</v>
      </c>
      <c r="E8366" s="23">
        <v>1.4272672040000001</v>
      </c>
      <c r="F8366" s="23">
        <v>0.76498488799999997</v>
      </c>
      <c r="G8366" s="17">
        <v>0.86428306300000002</v>
      </c>
      <c r="H8366" s="17">
        <v>0.13571693700000001</v>
      </c>
      <c r="I8366" s="17">
        <v>0.97018586900000003</v>
      </c>
      <c r="J8366" s="17">
        <v>2.7900000000000001E-2</v>
      </c>
      <c r="K8366" s="17">
        <v>1.9499999999999999E-3</v>
      </c>
    </row>
    <row r="8367" spans="1:11" x14ac:dyDescent="0.45">
      <c r="A8367" s="10" t="s">
        <v>69</v>
      </c>
      <c r="B8367" s="20">
        <v>0.86099999999999999</v>
      </c>
      <c r="C8367" s="19">
        <v>8093</v>
      </c>
      <c r="D8367" s="19">
        <v>2340.7282580000001</v>
      </c>
      <c r="E8367" s="23">
        <v>1.432678552</v>
      </c>
      <c r="F8367" s="23">
        <v>0.77050022600000001</v>
      </c>
      <c r="G8367" s="17">
        <v>0.86420363300000003</v>
      </c>
      <c r="H8367" s="17">
        <v>0.135796367</v>
      </c>
      <c r="I8367" s="17">
        <v>0.97027170699999998</v>
      </c>
      <c r="J8367" s="17">
        <v>2.7799999999999998E-2</v>
      </c>
      <c r="K8367" s="17">
        <v>1.9499999999999999E-3</v>
      </c>
    </row>
    <row r="8368" spans="1:11" x14ac:dyDescent="0.45">
      <c r="A8368" s="10" t="s">
        <v>69</v>
      </c>
      <c r="B8368" s="20">
        <v>0.86199999999999999</v>
      </c>
      <c r="C8368" s="19">
        <v>8100</v>
      </c>
      <c r="D8368" s="19">
        <v>2350.8201779999999</v>
      </c>
      <c r="E8368" s="23">
        <v>1.445091806</v>
      </c>
      <c r="F8368" s="23">
        <v>0.77519894099999997</v>
      </c>
      <c r="G8368" s="17">
        <v>0.86432098800000001</v>
      </c>
      <c r="H8368" s="17">
        <v>0.13567901199999999</v>
      </c>
      <c r="I8368" s="17">
        <v>0.97030689999999997</v>
      </c>
      <c r="J8368" s="17">
        <v>2.7699999999999999E-2</v>
      </c>
      <c r="K8368" s="17">
        <v>1.9400000000000001E-3</v>
      </c>
    </row>
    <row r="8369" spans="1:11" x14ac:dyDescent="0.45">
      <c r="A8369" s="10" t="s">
        <v>69</v>
      </c>
      <c r="B8369" s="20">
        <v>0.86299999999999999</v>
      </c>
      <c r="C8369" s="19">
        <v>8112</v>
      </c>
      <c r="D8369" s="19">
        <v>2368.2642569999998</v>
      </c>
      <c r="E8369" s="23">
        <v>1.465845372</v>
      </c>
      <c r="F8369" s="23">
        <v>0.77749609799999997</v>
      </c>
      <c r="G8369" s="17">
        <v>0.86452169599999995</v>
      </c>
      <c r="H8369" s="17">
        <v>0.13547830399999999</v>
      </c>
      <c r="I8369" s="17">
        <v>0.96942694399999996</v>
      </c>
      <c r="J8369" s="17">
        <v>2.86E-2</v>
      </c>
      <c r="K8369" s="17">
        <v>1.9400000000000001E-3</v>
      </c>
    </row>
    <row r="8370" spans="1:11" x14ac:dyDescent="0.45">
      <c r="A8370" s="10" t="s">
        <v>69</v>
      </c>
      <c r="B8370" s="20">
        <v>0.86399999999999999</v>
      </c>
      <c r="C8370" s="19">
        <v>8121</v>
      </c>
      <c r="D8370" s="19">
        <v>2381.4723909999998</v>
      </c>
      <c r="E8370" s="23">
        <v>1.467784049</v>
      </c>
      <c r="F8370" s="23">
        <v>0.78403403100000002</v>
      </c>
      <c r="G8370" s="17">
        <v>0.86442556299999995</v>
      </c>
      <c r="H8370" s="17">
        <v>0.13557443699999999</v>
      </c>
      <c r="I8370" s="17">
        <v>0.96946337500000002</v>
      </c>
      <c r="J8370" s="17">
        <v>2.86E-2</v>
      </c>
      <c r="K8370" s="17">
        <v>1.9300000000000001E-3</v>
      </c>
    </row>
    <row r="8371" spans="1:11" x14ac:dyDescent="0.45">
      <c r="A8371" s="10" t="s">
        <v>69</v>
      </c>
      <c r="B8371" s="20">
        <v>0.86499999999999999</v>
      </c>
      <c r="C8371" s="19">
        <v>8130</v>
      </c>
      <c r="D8371" s="19">
        <v>2394.810853</v>
      </c>
      <c r="E8371" s="23">
        <v>1.492709047</v>
      </c>
      <c r="F8371" s="23">
        <v>0.78853242199999996</v>
      </c>
      <c r="G8371" s="17">
        <v>0.86457564600000003</v>
      </c>
      <c r="H8371" s="17">
        <v>0.135424354</v>
      </c>
      <c r="I8371" s="17">
        <v>0.96953816299999995</v>
      </c>
      <c r="J8371" s="17">
        <v>2.8500000000000001E-2</v>
      </c>
      <c r="K8371" s="17">
        <v>1.92E-3</v>
      </c>
    </row>
    <row r="8372" spans="1:11" x14ac:dyDescent="0.45">
      <c r="A8372" s="10" t="s">
        <v>69</v>
      </c>
      <c r="B8372" s="20">
        <v>0.86599999999999999</v>
      </c>
      <c r="C8372" s="19">
        <v>8139</v>
      </c>
      <c r="D8372" s="19">
        <v>2408.3158109999999</v>
      </c>
      <c r="E8372" s="23">
        <v>1.50249012</v>
      </c>
      <c r="F8372" s="23">
        <v>0.79289791899999995</v>
      </c>
      <c r="G8372" s="17">
        <v>0.86447966600000004</v>
      </c>
      <c r="H8372" s="17">
        <v>0.13552033399999999</v>
      </c>
      <c r="I8372" s="17">
        <v>0.96954128100000003</v>
      </c>
      <c r="J8372" s="17">
        <v>2.8500000000000001E-2</v>
      </c>
      <c r="K8372" s="17">
        <v>1.92E-3</v>
      </c>
    </row>
    <row r="8373" spans="1:11" x14ac:dyDescent="0.45">
      <c r="A8373" s="10" t="s">
        <v>69</v>
      </c>
      <c r="B8373" s="20">
        <v>0.86699999999999999</v>
      </c>
      <c r="C8373" s="19">
        <v>8149</v>
      </c>
      <c r="D8373" s="19">
        <v>2423.3858489999998</v>
      </c>
      <c r="E8373" s="23">
        <v>1.513149662</v>
      </c>
      <c r="F8373" s="23">
        <v>0.79695452</v>
      </c>
      <c r="G8373" s="17">
        <v>0.86464596900000001</v>
      </c>
      <c r="H8373" s="17">
        <v>0.13535403100000001</v>
      </c>
      <c r="I8373" s="17">
        <v>0.969615114</v>
      </c>
      <c r="J8373" s="17">
        <v>2.8500000000000001E-2</v>
      </c>
      <c r="K8373" s="17">
        <v>1.92E-3</v>
      </c>
    </row>
    <row r="8374" spans="1:11" x14ac:dyDescent="0.45">
      <c r="A8374" s="10" t="s">
        <v>69</v>
      </c>
      <c r="B8374" s="20">
        <v>0.86799999999999999</v>
      </c>
      <c r="C8374" s="19">
        <v>8158</v>
      </c>
      <c r="D8374" s="19">
        <v>2437.0604899999998</v>
      </c>
      <c r="E8374" s="23">
        <v>1.526500953</v>
      </c>
      <c r="F8374" s="23">
        <v>0.80192817299999997</v>
      </c>
      <c r="G8374" s="17">
        <v>0.86479529300000002</v>
      </c>
      <c r="H8374" s="17">
        <v>0.13520470700000001</v>
      </c>
      <c r="I8374" s="17">
        <v>0.96920002000000005</v>
      </c>
      <c r="J8374" s="17">
        <v>2.8899999999999999E-2</v>
      </c>
      <c r="K8374" s="17">
        <v>1.92E-3</v>
      </c>
    </row>
    <row r="8375" spans="1:11" x14ac:dyDescent="0.45">
      <c r="A8375" s="10" t="s">
        <v>69</v>
      </c>
      <c r="B8375" s="20">
        <v>0.86899999999999999</v>
      </c>
      <c r="C8375" s="19">
        <v>8166</v>
      </c>
      <c r="D8375" s="19">
        <v>2449.319622</v>
      </c>
      <c r="E8375" s="23">
        <v>1.534189926</v>
      </c>
      <c r="F8375" s="23">
        <v>0.80658757299999995</v>
      </c>
      <c r="G8375" s="17">
        <v>0.86492774900000002</v>
      </c>
      <c r="H8375" s="17">
        <v>0.135072251</v>
      </c>
      <c r="I8375" s="17">
        <v>0.96933324099999996</v>
      </c>
      <c r="J8375" s="17">
        <v>2.8799999999999999E-2</v>
      </c>
      <c r="K8375" s="17">
        <v>1.9E-3</v>
      </c>
    </row>
    <row r="8376" spans="1:11" x14ac:dyDescent="0.45">
      <c r="A8376" s="10" t="s">
        <v>69</v>
      </c>
      <c r="B8376" s="20">
        <v>0.87</v>
      </c>
      <c r="C8376" s="19">
        <v>8176</v>
      </c>
      <c r="D8376" s="19">
        <v>2464.6939200000002</v>
      </c>
      <c r="E8376" s="23">
        <v>1.537429766</v>
      </c>
      <c r="F8376" s="23">
        <v>0.81055849700000004</v>
      </c>
      <c r="G8376" s="17">
        <v>0.86484833699999997</v>
      </c>
      <c r="H8376" s="17">
        <v>0.13515166300000001</v>
      </c>
      <c r="I8376" s="17">
        <v>0.96940961800000003</v>
      </c>
      <c r="J8376" s="17">
        <v>2.87E-2</v>
      </c>
      <c r="K8376" s="17">
        <v>1.9E-3</v>
      </c>
    </row>
    <row r="8377" spans="1:11" x14ac:dyDescent="0.45">
      <c r="A8377" s="10" t="s">
        <v>69</v>
      </c>
      <c r="B8377" s="20">
        <v>0.871</v>
      </c>
      <c r="C8377" s="19">
        <v>8186</v>
      </c>
      <c r="D8377" s="19">
        <v>2480.1465330000001</v>
      </c>
      <c r="E8377" s="23">
        <v>1.547983176</v>
      </c>
      <c r="F8377" s="23">
        <v>0.81562904599999997</v>
      </c>
      <c r="G8377" s="17">
        <v>0.86489127799999999</v>
      </c>
      <c r="H8377" s="17">
        <v>0.13510872199999999</v>
      </c>
      <c r="I8377" s="17">
        <v>0.96949911499999997</v>
      </c>
      <c r="J8377" s="17">
        <v>2.86E-2</v>
      </c>
      <c r="K8377" s="17">
        <v>1.89E-3</v>
      </c>
    </row>
    <row r="8378" spans="1:11" x14ac:dyDescent="0.45">
      <c r="A8378" s="10" t="s">
        <v>69</v>
      </c>
      <c r="B8378" s="20">
        <v>0.872</v>
      </c>
      <c r="C8378" s="19">
        <v>8195</v>
      </c>
      <c r="D8378" s="19">
        <v>2494.1722169999998</v>
      </c>
      <c r="E8378" s="23">
        <v>1.5649258909999999</v>
      </c>
      <c r="F8378" s="23">
        <v>0.81918302700000001</v>
      </c>
      <c r="G8378" s="17">
        <v>0.86503965800000004</v>
      </c>
      <c r="H8378" s="17">
        <v>0.13496034200000001</v>
      </c>
      <c r="I8378" s="17">
        <v>0.96949467099999997</v>
      </c>
      <c r="J8378" s="17">
        <v>2.86E-2</v>
      </c>
      <c r="K8378" s="17">
        <v>1.89E-3</v>
      </c>
    </row>
    <row r="8379" spans="1:11" x14ac:dyDescent="0.45">
      <c r="A8379" s="10" t="s">
        <v>69</v>
      </c>
      <c r="B8379" s="20">
        <v>0.873</v>
      </c>
      <c r="C8379" s="19">
        <v>8205</v>
      </c>
      <c r="D8379" s="19">
        <v>2509.9468919999999</v>
      </c>
      <c r="E8379" s="23">
        <v>1.583562811</v>
      </c>
      <c r="F8379" s="23">
        <v>0.82512366699999995</v>
      </c>
      <c r="G8379" s="17">
        <v>0.86496039000000002</v>
      </c>
      <c r="H8379" s="17">
        <v>0.13503961</v>
      </c>
      <c r="I8379" s="17">
        <v>0.96941332300000005</v>
      </c>
      <c r="J8379" s="17">
        <v>2.87E-2</v>
      </c>
      <c r="K8379" s="17">
        <v>1.89E-3</v>
      </c>
    </row>
    <row r="8380" spans="1:11" x14ac:dyDescent="0.45">
      <c r="A8380" s="10" t="s">
        <v>69</v>
      </c>
      <c r="B8380" s="20">
        <v>0.874</v>
      </c>
      <c r="C8380" s="19">
        <v>8215</v>
      </c>
      <c r="D8380" s="19">
        <v>2525.843218</v>
      </c>
      <c r="E8380" s="23">
        <v>1.591939641</v>
      </c>
      <c r="F8380" s="23">
        <v>0.82936642800000004</v>
      </c>
      <c r="G8380" s="17">
        <v>0.86512477200000004</v>
      </c>
      <c r="H8380" s="17">
        <v>0.13487522800000001</v>
      </c>
      <c r="I8380" s="17">
        <v>0.96943489999999999</v>
      </c>
      <c r="J8380" s="17">
        <v>2.87E-2</v>
      </c>
      <c r="K8380" s="17">
        <v>1.8799999999999999E-3</v>
      </c>
    </row>
    <row r="8381" spans="1:11" x14ac:dyDescent="0.45">
      <c r="A8381" s="10" t="s">
        <v>69</v>
      </c>
      <c r="B8381" s="20">
        <v>0.875</v>
      </c>
      <c r="C8381" s="19">
        <v>8224</v>
      </c>
      <c r="D8381" s="19">
        <v>2540.2028439999999</v>
      </c>
      <c r="E8381" s="23">
        <v>1.5960988760000001</v>
      </c>
      <c r="F8381" s="23">
        <v>0.83304810500000004</v>
      </c>
      <c r="G8381" s="17">
        <v>0.864907588</v>
      </c>
      <c r="H8381" s="17">
        <v>0.135092412</v>
      </c>
      <c r="I8381" s="17">
        <v>0.96936973400000004</v>
      </c>
      <c r="J8381" s="17">
        <v>2.8799999999999999E-2</v>
      </c>
      <c r="K8381" s="17">
        <v>1.8799999999999999E-3</v>
      </c>
    </row>
    <row r="8382" spans="1:11" x14ac:dyDescent="0.45">
      <c r="A8382" s="10" t="s">
        <v>69</v>
      </c>
      <c r="B8382" s="20">
        <v>0.876</v>
      </c>
      <c r="C8382" s="19">
        <v>8233</v>
      </c>
      <c r="D8382" s="19">
        <v>2554.620973</v>
      </c>
      <c r="E8382" s="23">
        <v>1.6073238860000001</v>
      </c>
      <c r="F8382" s="23">
        <v>0.83993108599999999</v>
      </c>
      <c r="G8382" s="17">
        <v>0.86481234100000004</v>
      </c>
      <c r="H8382" s="17">
        <v>0.13518765899999999</v>
      </c>
      <c r="I8382" s="17">
        <v>0.96932362999999999</v>
      </c>
      <c r="J8382" s="17">
        <v>2.8799999999999999E-2</v>
      </c>
      <c r="K8382" s="17">
        <v>1.8699999999999999E-3</v>
      </c>
    </row>
    <row r="8383" spans="1:11" x14ac:dyDescent="0.45">
      <c r="A8383" s="10" t="s">
        <v>69</v>
      </c>
      <c r="B8383" s="20">
        <v>0.877</v>
      </c>
      <c r="C8383" s="19">
        <v>8241</v>
      </c>
      <c r="D8383" s="19">
        <v>2567.4914650000001</v>
      </c>
      <c r="E8383" s="23">
        <v>1.6094963849999999</v>
      </c>
      <c r="F8383" s="23">
        <v>0.84465866999999994</v>
      </c>
      <c r="G8383" s="17">
        <v>0.86470088599999995</v>
      </c>
      <c r="H8383" s="17">
        <v>0.135299114</v>
      </c>
      <c r="I8383" s="17">
        <v>0.96930275099999996</v>
      </c>
      <c r="J8383" s="17">
        <v>2.8799999999999999E-2</v>
      </c>
      <c r="K8383" s="17">
        <v>1.8699999999999999E-3</v>
      </c>
    </row>
    <row r="8384" spans="1:11" x14ac:dyDescent="0.45">
      <c r="A8384" s="10" t="s">
        <v>69</v>
      </c>
      <c r="B8384" s="20">
        <v>0.878</v>
      </c>
      <c r="C8384" s="19">
        <v>8246</v>
      </c>
      <c r="D8384" s="19">
        <v>2575.5509820000002</v>
      </c>
      <c r="E8384" s="23">
        <v>1.612950176</v>
      </c>
      <c r="F8384" s="23">
        <v>0.84903033299999997</v>
      </c>
      <c r="G8384" s="17">
        <v>0.86478292499999998</v>
      </c>
      <c r="H8384" s="17">
        <v>0.13521707499999999</v>
      </c>
      <c r="I8384" s="17">
        <v>0.96933010500000005</v>
      </c>
      <c r="J8384" s="17">
        <v>2.8799999999999999E-2</v>
      </c>
      <c r="K8384" s="17">
        <v>1.8699999999999999E-3</v>
      </c>
    </row>
    <row r="8385" spans="1:11" x14ac:dyDescent="0.45">
      <c r="A8385" s="10" t="s">
        <v>69</v>
      </c>
      <c r="B8385" s="20">
        <v>0.879</v>
      </c>
      <c r="C8385" s="19">
        <v>8261</v>
      </c>
      <c r="D8385" s="19">
        <v>2599.8888630000001</v>
      </c>
      <c r="E8385" s="23">
        <v>1.628309819</v>
      </c>
      <c r="F8385" s="23">
        <v>0.85188660900000002</v>
      </c>
      <c r="G8385" s="17">
        <v>0.864665295</v>
      </c>
      <c r="H8385" s="17">
        <v>0.135334705</v>
      </c>
      <c r="I8385" s="17">
        <v>0.96936033399999999</v>
      </c>
      <c r="J8385" s="17">
        <v>2.8799999999999999E-2</v>
      </c>
      <c r="K8385" s="17">
        <v>1.8699999999999999E-3</v>
      </c>
    </row>
    <row r="8386" spans="1:11" x14ac:dyDescent="0.45">
      <c r="A8386" s="10" t="s">
        <v>69</v>
      </c>
      <c r="B8386" s="20">
        <v>0.88</v>
      </c>
      <c r="C8386" s="19">
        <v>8270</v>
      </c>
      <c r="D8386" s="19">
        <v>2614.5985059999998</v>
      </c>
      <c r="E8386" s="23">
        <v>1.6432797729999999</v>
      </c>
      <c r="F8386" s="23">
        <v>0.85929255599999999</v>
      </c>
      <c r="G8386" s="17">
        <v>0.86469165699999995</v>
      </c>
      <c r="H8386" s="17">
        <v>0.135308343</v>
      </c>
      <c r="I8386" s="17">
        <v>0.969304371</v>
      </c>
      <c r="J8386" s="17">
        <v>2.8799999999999999E-2</v>
      </c>
      <c r="K8386" s="17">
        <v>1.8600000000000001E-3</v>
      </c>
    </row>
    <row r="8387" spans="1:11" x14ac:dyDescent="0.45">
      <c r="A8387" s="10" t="s">
        <v>69</v>
      </c>
      <c r="B8387" s="20">
        <v>0.88100000000000001</v>
      </c>
      <c r="C8387" s="19">
        <v>8281</v>
      </c>
      <c r="D8387" s="19">
        <v>2632.7205570000001</v>
      </c>
      <c r="E8387" s="23">
        <v>1.6504334789999999</v>
      </c>
      <c r="F8387" s="23">
        <v>0.86388619899999997</v>
      </c>
      <c r="G8387" s="17">
        <v>0.864388359</v>
      </c>
      <c r="H8387" s="17">
        <v>0.135611641</v>
      </c>
      <c r="I8387" s="17">
        <v>0.96924880199999996</v>
      </c>
      <c r="J8387" s="17">
        <v>2.8899999999999999E-2</v>
      </c>
      <c r="K8387" s="17">
        <v>1.8600000000000001E-3</v>
      </c>
    </row>
    <row r="8388" spans="1:11" x14ac:dyDescent="0.45">
      <c r="A8388" s="10" t="s">
        <v>69</v>
      </c>
      <c r="B8388" s="20">
        <v>0.88200000000000001</v>
      </c>
      <c r="C8388" s="19">
        <v>8290</v>
      </c>
      <c r="D8388" s="19">
        <v>2647.62743</v>
      </c>
      <c r="E8388" s="23">
        <v>1.6632409909999999</v>
      </c>
      <c r="F8388" s="23">
        <v>0.86803208799999998</v>
      </c>
      <c r="G8388" s="17">
        <v>0.86453558500000005</v>
      </c>
      <c r="H8388" s="17">
        <v>0.135464415</v>
      </c>
      <c r="I8388" s="17">
        <v>0.96838018000000003</v>
      </c>
      <c r="J8388" s="17">
        <v>2.98E-2</v>
      </c>
      <c r="K8388" s="17">
        <v>1.8500000000000001E-3</v>
      </c>
    </row>
    <row r="8389" spans="1:11" x14ac:dyDescent="0.45">
      <c r="A8389" s="10" t="s">
        <v>69</v>
      </c>
      <c r="B8389" s="20">
        <v>0.88300000000000001</v>
      </c>
      <c r="C8389" s="19">
        <v>8299</v>
      </c>
      <c r="D8389" s="19">
        <v>2662.6521520000001</v>
      </c>
      <c r="E8389" s="23">
        <v>1.6764536729999999</v>
      </c>
      <c r="F8389" s="23">
        <v>0.87391908699999998</v>
      </c>
      <c r="G8389" s="17">
        <v>0.86456199499999997</v>
      </c>
      <c r="H8389" s="17">
        <v>0.135438005</v>
      </c>
      <c r="I8389" s="17">
        <v>0.96834619700000002</v>
      </c>
      <c r="J8389" s="17">
        <v>2.98E-2</v>
      </c>
      <c r="K8389" s="17">
        <v>1.8500000000000001E-3</v>
      </c>
    </row>
    <row r="8390" spans="1:11" x14ac:dyDescent="0.45">
      <c r="A8390" s="10" t="s">
        <v>69</v>
      </c>
      <c r="B8390" s="20">
        <v>0.88400000000000001</v>
      </c>
      <c r="C8390" s="19">
        <v>8309</v>
      </c>
      <c r="D8390" s="19">
        <v>2679.4324580000002</v>
      </c>
      <c r="E8390" s="23">
        <v>1.682198399</v>
      </c>
      <c r="F8390" s="23">
        <v>0.87901896800000001</v>
      </c>
      <c r="G8390" s="17">
        <v>0.86472499700000005</v>
      </c>
      <c r="H8390" s="17">
        <v>0.135275003</v>
      </c>
      <c r="I8390" s="17">
        <v>0.96839768900000001</v>
      </c>
      <c r="J8390" s="17">
        <v>2.98E-2</v>
      </c>
      <c r="K8390" s="17">
        <v>1.8500000000000001E-3</v>
      </c>
    </row>
    <row r="8391" spans="1:11" x14ac:dyDescent="0.45">
      <c r="A8391" s="10" t="s">
        <v>69</v>
      </c>
      <c r="B8391" s="20">
        <v>0.88500000000000001</v>
      </c>
      <c r="C8391" s="19">
        <v>8317</v>
      </c>
      <c r="D8391" s="19">
        <v>2692.9678749999998</v>
      </c>
      <c r="E8391" s="23">
        <v>1.6960511279999999</v>
      </c>
      <c r="F8391" s="23">
        <v>0.884528125</v>
      </c>
      <c r="G8391" s="17">
        <v>0.86485511599999998</v>
      </c>
      <c r="H8391" s="17">
        <v>0.13514488399999999</v>
      </c>
      <c r="I8391" s="17">
        <v>0.96828811000000004</v>
      </c>
      <c r="J8391" s="17">
        <v>2.98E-2</v>
      </c>
      <c r="K8391" s="17">
        <v>1.89E-3</v>
      </c>
    </row>
    <row r="8392" spans="1:11" x14ac:dyDescent="0.45">
      <c r="A8392" s="10" t="s">
        <v>69</v>
      </c>
      <c r="B8392" s="20">
        <v>0.88600000000000001</v>
      </c>
      <c r="C8392" s="19">
        <v>8327</v>
      </c>
      <c r="D8392" s="19">
        <v>2709.9657350000002</v>
      </c>
      <c r="E8392" s="23">
        <v>1.704485713</v>
      </c>
      <c r="F8392" s="23">
        <v>0.88825695400000004</v>
      </c>
      <c r="G8392" s="17">
        <v>0.86501741300000001</v>
      </c>
      <c r="H8392" s="17">
        <v>0.13498258699999999</v>
      </c>
      <c r="I8392" s="17">
        <v>0.96834211000000003</v>
      </c>
      <c r="J8392" s="17">
        <v>2.98E-2</v>
      </c>
      <c r="K8392" s="17">
        <v>1.89E-3</v>
      </c>
    </row>
    <row r="8393" spans="1:11" x14ac:dyDescent="0.45">
      <c r="A8393" s="10" t="s">
        <v>69</v>
      </c>
      <c r="B8393" s="20">
        <v>0.88700000000000001</v>
      </c>
      <c r="C8393" s="19">
        <v>8337</v>
      </c>
      <c r="D8393" s="19">
        <v>2727.0594179999998</v>
      </c>
      <c r="E8393" s="23">
        <v>1.7125954160000001</v>
      </c>
      <c r="F8393" s="23">
        <v>0.89361862400000003</v>
      </c>
      <c r="G8393" s="17">
        <v>0.86493942700000004</v>
      </c>
      <c r="H8393" s="17">
        <v>0.13506057299999999</v>
      </c>
      <c r="I8393" s="17">
        <v>0.96840225700000004</v>
      </c>
      <c r="J8393" s="17">
        <v>2.9700000000000001E-2</v>
      </c>
      <c r="K8393" s="17">
        <v>1.89E-3</v>
      </c>
    </row>
    <row r="8394" spans="1:11" x14ac:dyDescent="0.45">
      <c r="A8394" s="10" t="s">
        <v>69</v>
      </c>
      <c r="B8394" s="20">
        <v>0.88800000000000001</v>
      </c>
      <c r="C8394" s="19">
        <v>8346</v>
      </c>
      <c r="D8394" s="19">
        <v>2742.5522129999999</v>
      </c>
      <c r="E8394" s="23">
        <v>1.7236601</v>
      </c>
      <c r="F8394" s="23">
        <v>0.89986989100000003</v>
      </c>
      <c r="G8394" s="17">
        <v>0.86508507099999998</v>
      </c>
      <c r="H8394" s="17">
        <v>0.13491492899999999</v>
      </c>
      <c r="I8394" s="17">
        <v>0.96837656299999997</v>
      </c>
      <c r="J8394" s="17">
        <v>2.9700000000000001E-2</v>
      </c>
      <c r="K8394" s="17">
        <v>1.8799999999999999E-3</v>
      </c>
    </row>
    <row r="8395" spans="1:11" x14ac:dyDescent="0.45">
      <c r="A8395" s="10" t="s">
        <v>69</v>
      </c>
      <c r="B8395" s="20">
        <v>0.88900000000000001</v>
      </c>
      <c r="C8395" s="19">
        <v>8356</v>
      </c>
      <c r="D8395" s="19">
        <v>2759.8775420000002</v>
      </c>
      <c r="E8395" s="23">
        <v>1.743170941</v>
      </c>
      <c r="F8395" s="23">
        <v>0.90469798999999995</v>
      </c>
      <c r="G8395" s="17">
        <v>0.86512685499999997</v>
      </c>
      <c r="H8395" s="17">
        <v>0.134873145</v>
      </c>
      <c r="I8395" s="17">
        <v>0.96841720899999995</v>
      </c>
      <c r="J8395" s="17">
        <v>2.9700000000000001E-2</v>
      </c>
      <c r="K8395" s="17">
        <v>1.8699999999999999E-3</v>
      </c>
    </row>
    <row r="8396" spans="1:11" x14ac:dyDescent="0.45">
      <c r="A8396" s="10" t="s">
        <v>69</v>
      </c>
      <c r="B8396" s="20">
        <v>0.89</v>
      </c>
      <c r="C8396" s="19">
        <v>8365</v>
      </c>
      <c r="D8396" s="19">
        <v>2775.6657420000001</v>
      </c>
      <c r="E8396" s="23">
        <v>1.758069557</v>
      </c>
      <c r="F8396" s="23">
        <v>0.90864193900000001</v>
      </c>
      <c r="G8396" s="17">
        <v>0.865152421</v>
      </c>
      <c r="H8396" s="17">
        <v>0.134847579</v>
      </c>
      <c r="I8396" s="17">
        <v>0.96846247200000002</v>
      </c>
      <c r="J8396" s="17">
        <v>2.9700000000000001E-2</v>
      </c>
      <c r="K8396" s="17">
        <v>1.8699999999999999E-3</v>
      </c>
    </row>
    <row r="8397" spans="1:11" x14ac:dyDescent="0.45">
      <c r="A8397" s="10" t="s">
        <v>69</v>
      </c>
      <c r="B8397" s="20">
        <v>0.89100000000000001</v>
      </c>
      <c r="C8397" s="19">
        <v>8374</v>
      </c>
      <c r="D8397" s="19">
        <v>2791.5664590000001</v>
      </c>
      <c r="E8397" s="23">
        <v>1.768952066</v>
      </c>
      <c r="F8397" s="23">
        <v>0.91599139200000002</v>
      </c>
      <c r="G8397" s="17">
        <v>0.86529734899999999</v>
      </c>
      <c r="H8397" s="17">
        <v>0.13470265100000001</v>
      </c>
      <c r="I8397" s="17">
        <v>0.96845052399999998</v>
      </c>
      <c r="J8397" s="17">
        <v>2.9700000000000001E-2</v>
      </c>
      <c r="K8397" s="17">
        <v>1.8699999999999999E-3</v>
      </c>
    </row>
    <row r="8398" spans="1:11" x14ac:dyDescent="0.45">
      <c r="A8398" s="10" t="s">
        <v>69</v>
      </c>
      <c r="B8398" s="20">
        <v>0.89200000000000002</v>
      </c>
      <c r="C8398" s="19">
        <v>8384</v>
      </c>
      <c r="D8398" s="19">
        <v>2809.3539900000001</v>
      </c>
      <c r="E8398" s="23">
        <v>1.7869687359999999</v>
      </c>
      <c r="F8398" s="23">
        <v>0.92097340900000002</v>
      </c>
      <c r="G8398" s="17">
        <v>0.86545801499999997</v>
      </c>
      <c r="H8398" s="17">
        <v>0.134541985</v>
      </c>
      <c r="I8398" s="17">
        <v>0.96834836199999996</v>
      </c>
      <c r="J8398" s="17">
        <v>2.98E-2</v>
      </c>
      <c r="K8398" s="17">
        <v>1.8600000000000001E-3</v>
      </c>
    </row>
    <row r="8399" spans="1:11" x14ac:dyDescent="0.45">
      <c r="A8399" s="10" t="s">
        <v>69</v>
      </c>
      <c r="B8399" s="20">
        <v>0.89300000000000002</v>
      </c>
      <c r="C8399" s="19">
        <v>8393</v>
      </c>
      <c r="D8399" s="19">
        <v>2825.471215</v>
      </c>
      <c r="E8399" s="23">
        <v>1.7963250390000001</v>
      </c>
      <c r="F8399" s="23">
        <v>0.92662273799999995</v>
      </c>
      <c r="G8399" s="17">
        <v>0.86560228800000005</v>
      </c>
      <c r="H8399" s="17">
        <v>0.134397712</v>
      </c>
      <c r="I8399" s="17">
        <v>0.96838674000000002</v>
      </c>
      <c r="J8399" s="17">
        <v>2.98E-2</v>
      </c>
      <c r="K8399" s="17">
        <v>1.8600000000000001E-3</v>
      </c>
    </row>
    <row r="8400" spans="1:11" x14ac:dyDescent="0.45">
      <c r="A8400" s="10" t="s">
        <v>69</v>
      </c>
      <c r="B8400" s="20">
        <v>0.89400000000000002</v>
      </c>
      <c r="C8400" s="19">
        <v>8403</v>
      </c>
      <c r="D8400" s="19">
        <v>2843.4523290000002</v>
      </c>
      <c r="E8400" s="23">
        <v>1.8002183089999999</v>
      </c>
      <c r="F8400" s="23">
        <v>0.93144518700000001</v>
      </c>
      <c r="G8400" s="17">
        <v>0.86540521199999998</v>
      </c>
      <c r="H8400" s="17">
        <v>0.13459478799999999</v>
      </c>
      <c r="I8400" s="17">
        <v>0.96844691900000002</v>
      </c>
      <c r="J8400" s="17">
        <v>2.9700000000000001E-2</v>
      </c>
      <c r="K8400" s="17">
        <v>1.8500000000000001E-3</v>
      </c>
    </row>
    <row r="8401" spans="1:11" x14ac:dyDescent="0.45">
      <c r="A8401" s="10" t="s">
        <v>69</v>
      </c>
      <c r="B8401" s="20">
        <v>0.89500000000000002</v>
      </c>
      <c r="C8401" s="19">
        <v>8411</v>
      </c>
      <c r="D8401" s="19">
        <v>2857.927005</v>
      </c>
      <c r="E8401" s="23">
        <v>1.8151345350000001</v>
      </c>
      <c r="F8401" s="23">
        <v>0.93759441399999999</v>
      </c>
      <c r="G8401" s="17">
        <v>0.86553323000000004</v>
      </c>
      <c r="H8401" s="17">
        <v>0.13446677000000001</v>
      </c>
      <c r="I8401" s="17">
        <v>0.96838444899999998</v>
      </c>
      <c r="J8401" s="17">
        <v>2.98E-2</v>
      </c>
      <c r="K8401" s="17">
        <v>1.8500000000000001E-3</v>
      </c>
    </row>
    <row r="8402" spans="1:11" x14ac:dyDescent="0.45">
      <c r="A8402" s="10" t="s">
        <v>69</v>
      </c>
      <c r="B8402" s="20">
        <v>0.89600000000000002</v>
      </c>
      <c r="C8402" s="19">
        <v>8421</v>
      </c>
      <c r="D8402" s="19">
        <v>2876.10725</v>
      </c>
      <c r="E8402" s="23">
        <v>1.8209512189999999</v>
      </c>
      <c r="F8402" s="23">
        <v>0.94272914399999996</v>
      </c>
      <c r="G8402" s="17">
        <v>0.86545540899999995</v>
      </c>
      <c r="H8402" s="17">
        <v>0.13454459099999999</v>
      </c>
      <c r="I8402" s="17">
        <v>0.96844329100000004</v>
      </c>
      <c r="J8402" s="17">
        <v>2.9700000000000001E-2</v>
      </c>
      <c r="K8402" s="17">
        <v>1.8500000000000001E-3</v>
      </c>
    </row>
    <row r="8403" spans="1:11" x14ac:dyDescent="0.45">
      <c r="A8403" s="10" t="s">
        <v>69</v>
      </c>
      <c r="B8403" s="20">
        <v>0.89700000000000002</v>
      </c>
      <c r="C8403" s="19">
        <v>8431</v>
      </c>
      <c r="D8403" s="19">
        <v>2894.3634999999999</v>
      </c>
      <c r="E8403" s="23">
        <v>1.8314591419999999</v>
      </c>
      <c r="F8403" s="23">
        <v>0.94802570399999997</v>
      </c>
      <c r="G8403" s="17">
        <v>0.86537777299999996</v>
      </c>
      <c r="H8403" s="17">
        <v>0.13462222700000001</v>
      </c>
      <c r="I8403" s="17">
        <v>0.96851250499999997</v>
      </c>
      <c r="J8403" s="17">
        <v>2.9600000000000001E-2</v>
      </c>
      <c r="K8403" s="17">
        <v>1.8400000000000001E-3</v>
      </c>
    </row>
    <row r="8404" spans="1:11" x14ac:dyDescent="0.45">
      <c r="A8404" s="10" t="s">
        <v>69</v>
      </c>
      <c r="B8404" s="20">
        <v>0.89800000000000002</v>
      </c>
      <c r="C8404" s="19">
        <v>8440</v>
      </c>
      <c r="D8404" s="19">
        <v>2910.89644</v>
      </c>
      <c r="E8404" s="23">
        <v>1.8473687780000001</v>
      </c>
      <c r="F8404" s="23">
        <v>0.95379778800000004</v>
      </c>
      <c r="G8404" s="17">
        <v>0.865402844</v>
      </c>
      <c r="H8404" s="17">
        <v>0.134597156</v>
      </c>
      <c r="I8404" s="17">
        <v>0.96818147799999998</v>
      </c>
      <c r="J8404" s="17">
        <v>0.03</v>
      </c>
      <c r="K8404" s="17">
        <v>1.8400000000000001E-3</v>
      </c>
    </row>
    <row r="8405" spans="1:11" x14ac:dyDescent="0.45">
      <c r="A8405" s="10" t="s">
        <v>69</v>
      </c>
      <c r="B8405" s="20">
        <v>0.89900000000000002</v>
      </c>
      <c r="C8405" s="19">
        <v>8450</v>
      </c>
      <c r="D8405" s="19">
        <v>2929.487787</v>
      </c>
      <c r="E8405" s="23">
        <v>1.866862295</v>
      </c>
      <c r="F8405" s="23">
        <v>0.959658699</v>
      </c>
      <c r="G8405" s="17">
        <v>0.86556213000000004</v>
      </c>
      <c r="H8405" s="17">
        <v>0.13443786999999999</v>
      </c>
      <c r="I8405" s="17">
        <v>0.96830103899999997</v>
      </c>
      <c r="J8405" s="17">
        <v>2.9899999999999999E-2</v>
      </c>
      <c r="K8405" s="17">
        <v>1.83E-3</v>
      </c>
    </row>
    <row r="8406" spans="1:11" x14ac:dyDescent="0.45">
      <c r="A8406" s="10" t="s">
        <v>69</v>
      </c>
      <c r="B8406" s="20">
        <v>0.9</v>
      </c>
      <c r="C8406" s="19">
        <v>8456</v>
      </c>
      <c r="D8406" s="19">
        <v>2940.706103</v>
      </c>
      <c r="E8406" s="23">
        <v>1.8744796850000001</v>
      </c>
      <c r="F8406" s="23">
        <v>0.96484532199999995</v>
      </c>
      <c r="G8406" s="17">
        <v>0.86553926199999998</v>
      </c>
      <c r="H8406" s="17">
        <v>0.134460738</v>
      </c>
      <c r="I8406" s="17">
        <v>0.96830645599999998</v>
      </c>
      <c r="J8406" s="17">
        <v>2.9899999999999999E-2</v>
      </c>
      <c r="K8406" s="17">
        <v>1.83E-3</v>
      </c>
    </row>
    <row r="8407" spans="1:11" x14ac:dyDescent="0.45">
      <c r="A8407" s="10" t="s">
        <v>69</v>
      </c>
      <c r="B8407" s="20">
        <v>0.90100000000000002</v>
      </c>
      <c r="C8407" s="19">
        <v>8465</v>
      </c>
      <c r="D8407" s="19">
        <v>2957.6087640000001</v>
      </c>
      <c r="E8407" s="23">
        <v>1.8881750209999999</v>
      </c>
      <c r="F8407" s="23">
        <v>0.967403872</v>
      </c>
      <c r="G8407" s="17">
        <v>0.86556408699999998</v>
      </c>
      <c r="H8407" s="17">
        <v>0.13443591299999999</v>
      </c>
      <c r="I8407" s="17">
        <v>0.96621818699999995</v>
      </c>
      <c r="J8407" s="17">
        <v>3.2000000000000001E-2</v>
      </c>
      <c r="K8407" s="17">
        <v>1.83E-3</v>
      </c>
    </row>
    <row r="8408" spans="1:11" x14ac:dyDescent="0.45">
      <c r="A8408" s="10" t="s">
        <v>69</v>
      </c>
      <c r="B8408" s="20">
        <v>0.90200000000000002</v>
      </c>
      <c r="C8408" s="19">
        <v>8478</v>
      </c>
      <c r="D8408" s="19">
        <v>2982.2352030000002</v>
      </c>
      <c r="E8408" s="23">
        <v>1.901640547</v>
      </c>
      <c r="F8408" s="23">
        <v>0.97531739500000003</v>
      </c>
      <c r="G8408" s="17">
        <v>0.865770229</v>
      </c>
      <c r="H8408" s="17">
        <v>0.134229771</v>
      </c>
      <c r="I8408" s="17">
        <v>0.96605102600000003</v>
      </c>
      <c r="J8408" s="17">
        <v>3.2099999999999997E-2</v>
      </c>
      <c r="K8408" s="17">
        <v>1.82E-3</v>
      </c>
    </row>
    <row r="8409" spans="1:11" x14ac:dyDescent="0.45">
      <c r="A8409" s="10" t="s">
        <v>69</v>
      </c>
      <c r="B8409" s="20">
        <v>0.90300000000000002</v>
      </c>
      <c r="C8409" s="19">
        <v>8487</v>
      </c>
      <c r="D8409" s="19">
        <v>2999.3880939999999</v>
      </c>
      <c r="E8409" s="23">
        <v>1.9094804359999999</v>
      </c>
      <c r="F8409" s="23">
        <v>0.98261639499999998</v>
      </c>
      <c r="G8409" s="17">
        <v>0.86555908999999998</v>
      </c>
      <c r="H8409" s="17">
        <v>0.13444091</v>
      </c>
      <c r="I8409" s="17">
        <v>0.96579256499999999</v>
      </c>
      <c r="J8409" s="17">
        <v>3.2399999999999998E-2</v>
      </c>
      <c r="K8409" s="17">
        <v>1.82E-3</v>
      </c>
    </row>
    <row r="8410" spans="1:11" x14ac:dyDescent="0.45">
      <c r="A8410" s="10" t="s">
        <v>69</v>
      </c>
      <c r="B8410" s="20">
        <v>0.90400000000000003</v>
      </c>
      <c r="C8410" s="19">
        <v>8497</v>
      </c>
      <c r="D8410" s="19">
        <v>3018.553343</v>
      </c>
      <c r="E8410" s="23">
        <v>1.9242073770000001</v>
      </c>
      <c r="F8410" s="23">
        <v>0.98821048</v>
      </c>
      <c r="G8410" s="17">
        <v>0.86571731200000002</v>
      </c>
      <c r="H8410" s="17">
        <v>0.13428268800000001</v>
      </c>
      <c r="I8410" s="17">
        <v>0.96583458600000005</v>
      </c>
      <c r="J8410" s="17">
        <v>3.2300000000000002E-2</v>
      </c>
      <c r="K8410" s="17">
        <v>1.82E-3</v>
      </c>
    </row>
    <row r="8411" spans="1:11" x14ac:dyDescent="0.45">
      <c r="A8411" s="10" t="s">
        <v>69</v>
      </c>
      <c r="B8411" s="20">
        <v>0.90500000000000003</v>
      </c>
      <c r="C8411" s="19">
        <v>8506</v>
      </c>
      <c r="D8411" s="19">
        <v>3035.910879</v>
      </c>
      <c r="E8411" s="23">
        <v>1.9313636089999999</v>
      </c>
      <c r="F8411" s="23">
        <v>0.99353617299999997</v>
      </c>
      <c r="G8411" s="17">
        <v>0.86585939300000003</v>
      </c>
      <c r="H8411" s="17">
        <v>0.134140607</v>
      </c>
      <c r="I8411" s="17">
        <v>0.96558331900000005</v>
      </c>
      <c r="J8411" s="17">
        <v>3.2599999999999997E-2</v>
      </c>
      <c r="K8411" s="17">
        <v>1.82E-3</v>
      </c>
    </row>
    <row r="8412" spans="1:11" x14ac:dyDescent="0.45">
      <c r="A8412" s="10" t="s">
        <v>69</v>
      </c>
      <c r="B8412" s="20">
        <v>0.90600000000000003</v>
      </c>
      <c r="C8412" s="19">
        <v>8515</v>
      </c>
      <c r="D8412" s="19">
        <v>3053.3687300000001</v>
      </c>
      <c r="E8412" s="23">
        <v>1.9462993959999999</v>
      </c>
      <c r="F8412" s="23">
        <v>0.99918321700000001</v>
      </c>
      <c r="G8412" s="17">
        <v>0.86588373500000004</v>
      </c>
      <c r="H8412" s="17">
        <v>0.13411626500000001</v>
      </c>
      <c r="I8412" s="17">
        <v>0.96552833000000005</v>
      </c>
      <c r="J8412" s="17">
        <v>3.27E-2</v>
      </c>
      <c r="K8412" s="17">
        <v>1.81E-3</v>
      </c>
    </row>
    <row r="8413" spans="1:11" x14ac:dyDescent="0.45">
      <c r="A8413" s="10" t="s">
        <v>69</v>
      </c>
      <c r="B8413" s="20">
        <v>0.90700000000000003</v>
      </c>
      <c r="C8413" s="19">
        <v>8525</v>
      </c>
      <c r="D8413" s="19">
        <v>3072.9214550000002</v>
      </c>
      <c r="E8413" s="23">
        <v>1.966587613</v>
      </c>
      <c r="F8413" s="23">
        <v>1.0056023709999999</v>
      </c>
      <c r="G8413" s="17">
        <v>0.86592375399999999</v>
      </c>
      <c r="H8413" s="17">
        <v>0.13407624600000001</v>
      </c>
      <c r="I8413" s="17">
        <v>0.96541619199999995</v>
      </c>
      <c r="J8413" s="17">
        <v>3.2800000000000003E-2</v>
      </c>
      <c r="K8413" s="17">
        <v>1.81E-3</v>
      </c>
    </row>
    <row r="8414" spans="1:11" x14ac:dyDescent="0.45">
      <c r="A8414" s="10" t="s">
        <v>69</v>
      </c>
      <c r="B8414" s="20">
        <v>0.90800000000000003</v>
      </c>
      <c r="C8414" s="19">
        <v>8532</v>
      </c>
      <c r="D8414" s="19">
        <v>3086.7123179999999</v>
      </c>
      <c r="E8414" s="23">
        <v>1.975787816</v>
      </c>
      <c r="F8414" s="23">
        <v>1.0107848589999999</v>
      </c>
      <c r="G8414" s="17">
        <v>0.86603375500000002</v>
      </c>
      <c r="H8414" s="17">
        <v>0.13396624500000001</v>
      </c>
      <c r="I8414" s="17">
        <v>0.96553533400000002</v>
      </c>
      <c r="J8414" s="17">
        <v>3.27E-2</v>
      </c>
      <c r="K8414" s="17">
        <v>1.81E-3</v>
      </c>
    </row>
    <row r="8415" spans="1:11" x14ac:dyDescent="0.45">
      <c r="A8415" s="10" t="s">
        <v>69</v>
      </c>
      <c r="B8415" s="20">
        <v>0.90900000000000003</v>
      </c>
      <c r="C8415" s="19">
        <v>8542</v>
      </c>
      <c r="D8415" s="19">
        <v>3106.5075189999998</v>
      </c>
      <c r="E8415" s="23">
        <v>1.9881245590000001</v>
      </c>
      <c r="F8415" s="23">
        <v>1.0166526220000001</v>
      </c>
      <c r="G8415" s="17">
        <v>0.86595644999999999</v>
      </c>
      <c r="H8415" s="17">
        <v>0.13404355000000001</v>
      </c>
      <c r="I8415" s="17">
        <v>0.96534261700000001</v>
      </c>
      <c r="J8415" s="17">
        <v>3.2899999999999999E-2</v>
      </c>
      <c r="K8415" s="17">
        <v>1.8E-3</v>
      </c>
    </row>
    <row r="8416" spans="1:11" x14ac:dyDescent="0.45">
      <c r="A8416" s="10" t="s">
        <v>69</v>
      </c>
      <c r="B8416" s="20">
        <v>0.91</v>
      </c>
      <c r="C8416" s="19">
        <v>8552</v>
      </c>
      <c r="D8416" s="19">
        <v>3126.4885330000002</v>
      </c>
      <c r="E8416" s="23">
        <v>2.0012583629999998</v>
      </c>
      <c r="F8416" s="23">
        <v>1.0223947799999999</v>
      </c>
      <c r="G8416" s="17">
        <v>0.86611318999999998</v>
      </c>
      <c r="H8416" s="17">
        <v>0.13388680999999999</v>
      </c>
      <c r="I8416" s="17">
        <v>0.96523521099999998</v>
      </c>
      <c r="J8416" s="17">
        <v>3.3000000000000002E-2</v>
      </c>
      <c r="K8416" s="17">
        <v>1.8E-3</v>
      </c>
    </row>
    <row r="8417" spans="1:11" x14ac:dyDescent="0.45">
      <c r="A8417" s="10" t="s">
        <v>69</v>
      </c>
      <c r="B8417" s="20">
        <v>0.91100000000000003</v>
      </c>
      <c r="C8417" s="19">
        <v>8562</v>
      </c>
      <c r="D8417" s="19">
        <v>3146.5282619999998</v>
      </c>
      <c r="E8417" s="23">
        <v>2.0061616849999999</v>
      </c>
      <c r="F8417" s="23">
        <v>1.028698779</v>
      </c>
      <c r="G8417" s="17">
        <v>0.86580238300000001</v>
      </c>
      <c r="H8417" s="17">
        <v>0.13419761699999999</v>
      </c>
      <c r="I8417" s="17">
        <v>0.96528230599999998</v>
      </c>
      <c r="J8417" s="17">
        <v>3.2899999999999999E-2</v>
      </c>
      <c r="K8417" s="17">
        <v>1.7899999999999999E-3</v>
      </c>
    </row>
    <row r="8418" spans="1:11" x14ac:dyDescent="0.45">
      <c r="A8418" s="10" t="s">
        <v>69</v>
      </c>
      <c r="B8418" s="20">
        <v>0.91200000000000003</v>
      </c>
      <c r="C8418" s="19">
        <v>8572</v>
      </c>
      <c r="D8418" s="19">
        <v>3166.737447</v>
      </c>
      <c r="E8418" s="23">
        <v>2.0287147230000002</v>
      </c>
      <c r="F8418" s="23">
        <v>1.035771775</v>
      </c>
      <c r="G8418" s="17">
        <v>0.86595893599999996</v>
      </c>
      <c r="H8418" s="17">
        <v>0.13404106399999999</v>
      </c>
      <c r="I8418" s="17">
        <v>0.96533062300000005</v>
      </c>
      <c r="J8418" s="17">
        <v>3.2899999999999999E-2</v>
      </c>
      <c r="K8418" s="17">
        <v>1.7899999999999999E-3</v>
      </c>
    </row>
    <row r="8419" spans="1:11" x14ac:dyDescent="0.45">
      <c r="A8419" s="10" t="s">
        <v>69</v>
      </c>
      <c r="B8419" s="20">
        <v>0.91300000000000003</v>
      </c>
      <c r="C8419" s="19">
        <v>8580</v>
      </c>
      <c r="D8419" s="19">
        <v>3182.9909630000002</v>
      </c>
      <c r="E8419" s="23">
        <v>2.0357851079999998</v>
      </c>
      <c r="F8419" s="23">
        <v>1.0411208169999999</v>
      </c>
      <c r="G8419" s="17">
        <v>0.86585081600000002</v>
      </c>
      <c r="H8419" s="17">
        <v>0.134149184</v>
      </c>
      <c r="I8419" s="17">
        <v>0.96541169999999998</v>
      </c>
      <c r="J8419" s="17">
        <v>3.2800000000000003E-2</v>
      </c>
      <c r="K8419" s="17">
        <v>1.7899999999999999E-3</v>
      </c>
    </row>
    <row r="8420" spans="1:11" x14ac:dyDescent="0.45">
      <c r="A8420" s="10" t="s">
        <v>69</v>
      </c>
      <c r="B8420" s="20">
        <v>0.91400000000000003</v>
      </c>
      <c r="C8420" s="19">
        <v>8590</v>
      </c>
      <c r="D8420" s="19">
        <v>3203.3853730000001</v>
      </c>
      <c r="E8420" s="23">
        <v>2.0426675639999998</v>
      </c>
      <c r="F8420" s="23">
        <v>1.0476341010000001</v>
      </c>
      <c r="G8420" s="17">
        <v>0.86600698499999995</v>
      </c>
      <c r="H8420" s="17">
        <v>0.13399301499999999</v>
      </c>
      <c r="I8420" s="17">
        <v>0.96549951000000001</v>
      </c>
      <c r="J8420" s="17">
        <v>3.27E-2</v>
      </c>
      <c r="K8420" s="17">
        <v>1.7799999999999999E-3</v>
      </c>
    </row>
    <row r="8421" spans="1:11" x14ac:dyDescent="0.45">
      <c r="A8421" s="10" t="s">
        <v>69</v>
      </c>
      <c r="B8421" s="20">
        <v>0.91500000000000004</v>
      </c>
      <c r="C8421" s="19">
        <v>8597</v>
      </c>
      <c r="D8421" s="19">
        <v>3217.7138369999998</v>
      </c>
      <c r="E8421" s="23">
        <v>2.0522002229999998</v>
      </c>
      <c r="F8421" s="23">
        <v>1.05223859</v>
      </c>
      <c r="G8421" s="17">
        <v>0.86611608699999998</v>
      </c>
      <c r="H8421" s="17">
        <v>0.13388391299999999</v>
      </c>
      <c r="I8421" s="17">
        <v>0.96549979399999997</v>
      </c>
      <c r="J8421" s="17">
        <v>3.27E-2</v>
      </c>
      <c r="K8421" s="17">
        <v>1.7799999999999999E-3</v>
      </c>
    </row>
    <row r="8422" spans="1:11" x14ac:dyDescent="0.45">
      <c r="A8422" s="10" t="s">
        <v>69</v>
      </c>
      <c r="B8422" s="20">
        <v>0.91600000000000004</v>
      </c>
      <c r="C8422" s="19">
        <v>8609</v>
      </c>
      <c r="D8422" s="19">
        <v>3242.4636439999999</v>
      </c>
      <c r="E8422" s="23">
        <v>2.0736162729999998</v>
      </c>
      <c r="F8422" s="23">
        <v>1.055460614</v>
      </c>
      <c r="G8422" s="17">
        <v>0.86618654900000003</v>
      </c>
      <c r="H8422" s="17">
        <v>0.133813451</v>
      </c>
      <c r="I8422" s="17">
        <v>0.96564919199999999</v>
      </c>
      <c r="J8422" s="17">
        <v>3.2599999999999997E-2</v>
      </c>
      <c r="K8422" s="17">
        <v>1.7700000000000001E-3</v>
      </c>
    </row>
    <row r="8423" spans="1:11" x14ac:dyDescent="0.45">
      <c r="A8423" s="10" t="s">
        <v>69</v>
      </c>
      <c r="B8423" s="20">
        <v>0.91700000000000004</v>
      </c>
      <c r="C8423" s="19">
        <v>8619</v>
      </c>
      <c r="D8423" s="19">
        <v>3263.3718429999999</v>
      </c>
      <c r="E8423" s="23">
        <v>2.095812198</v>
      </c>
      <c r="F8423" s="23">
        <v>1.066510217</v>
      </c>
      <c r="G8423" s="17">
        <v>0.86634180299999997</v>
      </c>
      <c r="H8423" s="17">
        <v>0.13365819700000001</v>
      </c>
      <c r="I8423" s="17">
        <v>0.96553384499999995</v>
      </c>
      <c r="J8423" s="17">
        <v>3.27E-2</v>
      </c>
      <c r="K8423" s="17">
        <v>1.7700000000000001E-3</v>
      </c>
    </row>
    <row r="8424" spans="1:11" x14ac:dyDescent="0.45">
      <c r="A8424" s="10" t="s">
        <v>69</v>
      </c>
      <c r="B8424" s="20">
        <v>0.91800000000000004</v>
      </c>
      <c r="C8424" s="19">
        <v>8628</v>
      </c>
      <c r="D8424" s="19">
        <v>3282.3316359999999</v>
      </c>
      <c r="E8424" s="23">
        <v>2.1118724750000002</v>
      </c>
      <c r="F8424" s="23">
        <v>1.0728406850000001</v>
      </c>
      <c r="G8424" s="17">
        <v>0.86636532200000005</v>
      </c>
      <c r="H8424" s="17">
        <v>0.13363467800000001</v>
      </c>
      <c r="I8424" s="17">
        <v>0.96554816200000004</v>
      </c>
      <c r="J8424" s="17">
        <v>3.27E-2</v>
      </c>
      <c r="K8424" s="17">
        <v>1.7600000000000001E-3</v>
      </c>
    </row>
    <row r="8425" spans="1:11" x14ac:dyDescent="0.45">
      <c r="A8425" s="10" t="s">
        <v>69</v>
      </c>
      <c r="B8425" s="20">
        <v>0.91900000000000004</v>
      </c>
      <c r="C8425" s="19">
        <v>8636</v>
      </c>
      <c r="D8425" s="19">
        <v>3299.2852899999998</v>
      </c>
      <c r="E8425" s="23">
        <v>2.1218994900000001</v>
      </c>
      <c r="F8425" s="23">
        <v>1.0771382490000001</v>
      </c>
      <c r="G8425" s="17">
        <v>0.86648911500000003</v>
      </c>
      <c r="H8425" s="17">
        <v>0.133510885</v>
      </c>
      <c r="I8425" s="17">
        <v>0.965607734</v>
      </c>
      <c r="J8425" s="17">
        <v>3.2599999999999997E-2</v>
      </c>
      <c r="K8425" s="17">
        <v>1.7600000000000001E-3</v>
      </c>
    </row>
    <row r="8426" spans="1:11" x14ac:dyDescent="0.45">
      <c r="A8426" s="10" t="s">
        <v>69</v>
      </c>
      <c r="B8426" s="20">
        <v>0.92</v>
      </c>
      <c r="C8426" s="19">
        <v>8645</v>
      </c>
      <c r="D8426" s="19">
        <v>3318.42767</v>
      </c>
      <c r="E8426" s="23">
        <v>2.130720315</v>
      </c>
      <c r="F8426" s="23">
        <v>1.0847457039999999</v>
      </c>
      <c r="G8426" s="17">
        <v>0.86662810899999998</v>
      </c>
      <c r="H8426" s="17">
        <v>0.13337189099999999</v>
      </c>
      <c r="I8426" s="17">
        <v>0.96570157899999998</v>
      </c>
      <c r="J8426" s="17">
        <v>3.2500000000000001E-2</v>
      </c>
      <c r="K8426" s="17">
        <v>1.7600000000000001E-3</v>
      </c>
    </row>
    <row r="8427" spans="1:11" x14ac:dyDescent="0.45">
      <c r="A8427" s="10" t="s">
        <v>69</v>
      </c>
      <c r="B8427" s="20">
        <v>0.92100000000000004</v>
      </c>
      <c r="C8427" s="19">
        <v>8653</v>
      </c>
      <c r="D8427" s="19">
        <v>3335.5117909999999</v>
      </c>
      <c r="E8427" s="23">
        <v>2.1372323670000002</v>
      </c>
      <c r="F8427" s="23">
        <v>1.0912479639999999</v>
      </c>
      <c r="G8427" s="17">
        <v>0.86652028199999998</v>
      </c>
      <c r="H8427" s="17">
        <v>0.133479718</v>
      </c>
      <c r="I8427" s="17">
        <v>0.96574576999999995</v>
      </c>
      <c r="J8427" s="17">
        <v>3.2500000000000001E-2</v>
      </c>
      <c r="K8427" s="17">
        <v>1.75E-3</v>
      </c>
    </row>
    <row r="8428" spans="1:11" x14ac:dyDescent="0.45">
      <c r="A8428" s="10" t="s">
        <v>69</v>
      </c>
      <c r="B8428" s="20">
        <v>0.92200000000000004</v>
      </c>
      <c r="C8428" s="19">
        <v>8666</v>
      </c>
      <c r="D8428" s="19">
        <v>3363.5101049999998</v>
      </c>
      <c r="E8428" s="23">
        <v>2.1791289599999999</v>
      </c>
      <c r="F8428" s="23">
        <v>1.0961951219999999</v>
      </c>
      <c r="G8428" s="17">
        <v>0.86648972999999996</v>
      </c>
      <c r="H8428" s="17">
        <v>0.13351026999999999</v>
      </c>
      <c r="I8428" s="17">
        <v>0.965821924</v>
      </c>
      <c r="J8428" s="17">
        <v>3.2399999999999998E-2</v>
      </c>
      <c r="K8428" s="17">
        <v>1.75E-3</v>
      </c>
    </row>
    <row r="8429" spans="1:11" x14ac:dyDescent="0.45">
      <c r="A8429" s="10" t="s">
        <v>69</v>
      </c>
      <c r="B8429" s="20">
        <v>0.92300000000000004</v>
      </c>
      <c r="C8429" s="19">
        <v>8675</v>
      </c>
      <c r="D8429" s="19">
        <v>3383.2051719999999</v>
      </c>
      <c r="E8429" s="23">
        <v>2.2001607449999998</v>
      </c>
      <c r="F8429" s="23">
        <v>1.1025101319999999</v>
      </c>
      <c r="G8429" s="17">
        <v>0.86662824199999999</v>
      </c>
      <c r="H8429" s="17">
        <v>0.13337175800000001</v>
      </c>
      <c r="I8429" s="17">
        <v>0.96577191100000004</v>
      </c>
      <c r="J8429" s="17">
        <v>3.2500000000000001E-2</v>
      </c>
      <c r="K8429" s="17">
        <v>1.75E-3</v>
      </c>
    </row>
    <row r="8430" spans="1:11" x14ac:dyDescent="0.45">
      <c r="A8430" s="10" t="s">
        <v>69</v>
      </c>
      <c r="B8430" s="20">
        <v>0.92400000000000004</v>
      </c>
      <c r="C8430" s="19">
        <v>8684</v>
      </c>
      <c r="D8430" s="19">
        <v>3403.062285</v>
      </c>
      <c r="E8430" s="23">
        <v>2.2131153879999999</v>
      </c>
      <c r="F8430" s="23">
        <v>1.111422753</v>
      </c>
      <c r="G8430" s="17">
        <v>0.86653615799999995</v>
      </c>
      <c r="H8430" s="17">
        <v>0.133463842</v>
      </c>
      <c r="I8430" s="17">
        <v>0.96564705100000003</v>
      </c>
      <c r="J8430" s="17">
        <v>3.2599999999999997E-2</v>
      </c>
      <c r="K8430" s="17">
        <v>1.75E-3</v>
      </c>
    </row>
    <row r="8431" spans="1:11" x14ac:dyDescent="0.45">
      <c r="A8431" s="10" t="s">
        <v>69</v>
      </c>
      <c r="B8431" s="20">
        <v>0.92500000000000004</v>
      </c>
      <c r="C8431" s="19">
        <v>8694</v>
      </c>
      <c r="D8431" s="19">
        <v>3425.2458059999999</v>
      </c>
      <c r="E8431" s="23">
        <v>2.225438547</v>
      </c>
      <c r="F8431" s="23">
        <v>1.1181785550000001</v>
      </c>
      <c r="G8431" s="17">
        <v>0.86668967100000005</v>
      </c>
      <c r="H8431" s="17">
        <v>0.13331032900000001</v>
      </c>
      <c r="I8431" s="17">
        <v>0.96567804199999996</v>
      </c>
      <c r="J8431" s="17">
        <v>3.2599999999999997E-2</v>
      </c>
      <c r="K8431" s="17">
        <v>1.74E-3</v>
      </c>
    </row>
    <row r="8432" spans="1:11" x14ac:dyDescent="0.45">
      <c r="A8432" s="10" t="s">
        <v>69</v>
      </c>
      <c r="B8432" s="20">
        <v>0.92600000000000005</v>
      </c>
      <c r="C8432" s="19">
        <v>8703</v>
      </c>
      <c r="D8432" s="19">
        <v>3445.3331280000002</v>
      </c>
      <c r="E8432" s="23">
        <v>2.2366153629999999</v>
      </c>
      <c r="F8432" s="23">
        <v>1.1251862189999999</v>
      </c>
      <c r="G8432" s="17">
        <v>0.86671262800000004</v>
      </c>
      <c r="H8432" s="17">
        <v>0.13328737199999999</v>
      </c>
      <c r="I8432" s="17">
        <v>0.96572767000000004</v>
      </c>
      <c r="J8432" s="17">
        <v>3.2500000000000001E-2</v>
      </c>
      <c r="K8432" s="17">
        <v>1.74E-3</v>
      </c>
    </row>
    <row r="8433" spans="1:11" x14ac:dyDescent="0.45">
      <c r="A8433" s="10" t="s">
        <v>69</v>
      </c>
      <c r="B8433" s="20">
        <v>0.92700000000000005</v>
      </c>
      <c r="C8433" s="19">
        <v>8712</v>
      </c>
      <c r="D8433" s="19">
        <v>3465.5071280000002</v>
      </c>
      <c r="E8433" s="23">
        <v>2.2433675549999998</v>
      </c>
      <c r="F8433" s="23">
        <v>1.1303131230000001</v>
      </c>
      <c r="G8433" s="17">
        <v>0.86685032100000003</v>
      </c>
      <c r="H8433" s="17">
        <v>0.13314967899999999</v>
      </c>
      <c r="I8433" s="17">
        <v>0.96593882600000003</v>
      </c>
      <c r="J8433" s="17">
        <v>3.2300000000000002E-2</v>
      </c>
      <c r="K8433" s="17">
        <v>1.72E-3</v>
      </c>
    </row>
    <row r="8434" spans="1:11" x14ac:dyDescent="0.45">
      <c r="A8434" s="10" t="s">
        <v>69</v>
      </c>
      <c r="B8434" s="20">
        <v>0.92800000000000005</v>
      </c>
      <c r="C8434" s="19">
        <v>8721</v>
      </c>
      <c r="D8434" s="19">
        <v>3485.7940920000001</v>
      </c>
      <c r="E8434" s="23">
        <v>2.259033069</v>
      </c>
      <c r="F8434" s="23">
        <v>1.1382937710000001</v>
      </c>
      <c r="G8434" s="17">
        <v>0.86698773100000004</v>
      </c>
      <c r="H8434" s="17">
        <v>0.13301226899999999</v>
      </c>
      <c r="I8434" s="17">
        <v>0.96579221999999998</v>
      </c>
      <c r="J8434" s="17">
        <v>3.2500000000000001E-2</v>
      </c>
      <c r="K8434" s="17">
        <v>1.72E-3</v>
      </c>
    </row>
    <row r="8435" spans="1:11" x14ac:dyDescent="0.45">
      <c r="A8435" s="10" t="s">
        <v>69</v>
      </c>
      <c r="B8435" s="20">
        <v>0.92900000000000005</v>
      </c>
      <c r="C8435" s="19">
        <v>8731</v>
      </c>
      <c r="D8435" s="19">
        <v>3508.454487</v>
      </c>
      <c r="E8435" s="23">
        <v>2.2703450840000001</v>
      </c>
      <c r="F8435" s="23">
        <v>1.14460721</v>
      </c>
      <c r="G8435" s="17">
        <v>0.86714007599999998</v>
      </c>
      <c r="H8435" s="17">
        <v>0.13285992399999999</v>
      </c>
      <c r="I8435" s="17">
        <v>0.96594117499999999</v>
      </c>
      <c r="J8435" s="17">
        <v>3.2399999999999998E-2</v>
      </c>
      <c r="K8435" s="17">
        <v>1.7099999999999999E-3</v>
      </c>
    </row>
    <row r="8436" spans="1:11" x14ac:dyDescent="0.45">
      <c r="A8436" s="10" t="s">
        <v>69</v>
      </c>
      <c r="B8436" s="20">
        <v>0.93</v>
      </c>
      <c r="C8436" s="19">
        <v>8739</v>
      </c>
      <c r="D8436" s="19">
        <v>3526.696179</v>
      </c>
      <c r="E8436" s="23">
        <v>2.2917804949999998</v>
      </c>
      <c r="F8436" s="23">
        <v>1.1514578419999999</v>
      </c>
      <c r="G8436" s="17">
        <v>0.867147271</v>
      </c>
      <c r="H8436" s="17">
        <v>0.132852729</v>
      </c>
      <c r="I8436" s="17">
        <v>0.96582417499999995</v>
      </c>
      <c r="J8436" s="17">
        <v>3.2399999999999998E-2</v>
      </c>
      <c r="K8436" s="17">
        <v>1.7700000000000001E-3</v>
      </c>
    </row>
    <row r="8437" spans="1:11" x14ac:dyDescent="0.45">
      <c r="A8437" s="10" t="s">
        <v>69</v>
      </c>
      <c r="B8437" s="20">
        <v>0.93100000000000005</v>
      </c>
      <c r="C8437" s="19">
        <v>8750</v>
      </c>
      <c r="D8437" s="19">
        <v>3551.965076</v>
      </c>
      <c r="E8437" s="23">
        <v>2.3048630779999999</v>
      </c>
      <c r="F8437" s="23">
        <v>1.157028103</v>
      </c>
      <c r="G8437" s="17">
        <v>0.86731428600000005</v>
      </c>
      <c r="H8437" s="17">
        <v>0.13268571400000001</v>
      </c>
      <c r="I8437" s="17">
        <v>0.96536776400000002</v>
      </c>
      <c r="J8437" s="17">
        <v>3.2899999999999999E-2</v>
      </c>
      <c r="K8437" s="17">
        <v>1.7700000000000001E-3</v>
      </c>
    </row>
    <row r="8438" spans="1:11" x14ac:dyDescent="0.45">
      <c r="A8438" s="10" t="s">
        <v>69</v>
      </c>
      <c r="B8438" s="20">
        <v>0.93200000000000005</v>
      </c>
      <c r="C8438" s="19">
        <v>8758</v>
      </c>
      <c r="D8438" s="19">
        <v>3570.5077000000001</v>
      </c>
      <c r="E8438" s="23">
        <v>2.3281974550000002</v>
      </c>
      <c r="F8438" s="23">
        <v>1.1647744760000001</v>
      </c>
      <c r="G8438" s="17">
        <v>0.86743548800000003</v>
      </c>
      <c r="H8438" s="17">
        <v>0.132564512</v>
      </c>
      <c r="I8438" s="17">
        <v>0.96533750600000001</v>
      </c>
      <c r="J8438" s="17">
        <v>3.2899999999999999E-2</v>
      </c>
      <c r="K8438" s="17">
        <v>1.7700000000000001E-3</v>
      </c>
    </row>
    <row r="8439" spans="1:11" x14ac:dyDescent="0.45">
      <c r="A8439" s="10" t="s">
        <v>69</v>
      </c>
      <c r="B8439" s="20">
        <v>0.93300000000000005</v>
      </c>
      <c r="C8439" s="19">
        <v>8767</v>
      </c>
      <c r="D8439" s="19">
        <v>3591.5798749999999</v>
      </c>
      <c r="E8439" s="23">
        <v>2.349499362</v>
      </c>
      <c r="F8439" s="23">
        <v>1.1721962969999999</v>
      </c>
      <c r="G8439" s="17">
        <v>0.86757157500000004</v>
      </c>
      <c r="H8439" s="17">
        <v>0.13242842499999999</v>
      </c>
      <c r="I8439" s="17">
        <v>0.96526875700000003</v>
      </c>
      <c r="J8439" s="17">
        <v>3.3000000000000002E-2</v>
      </c>
      <c r="K8439" s="17">
        <v>1.7700000000000001E-3</v>
      </c>
    </row>
    <row r="8440" spans="1:11" x14ac:dyDescent="0.45">
      <c r="A8440" s="10" t="s">
        <v>69</v>
      </c>
      <c r="B8440" s="20">
        <v>0.93400000000000005</v>
      </c>
      <c r="C8440" s="19">
        <v>8778</v>
      </c>
      <c r="D8440" s="19">
        <v>3617.6125959999999</v>
      </c>
      <c r="E8440" s="23">
        <v>2.3802987010000001</v>
      </c>
      <c r="F8440" s="23">
        <v>1.1772786479999999</v>
      </c>
      <c r="G8440" s="17">
        <v>0.86750968299999998</v>
      </c>
      <c r="H8440" s="17">
        <v>0.132490317</v>
      </c>
      <c r="I8440" s="17">
        <v>0.96523677600000002</v>
      </c>
      <c r="J8440" s="17">
        <v>3.3000000000000002E-2</v>
      </c>
      <c r="K8440" s="17">
        <v>1.7700000000000001E-3</v>
      </c>
    </row>
    <row r="8441" spans="1:11" x14ac:dyDescent="0.45">
      <c r="A8441" s="10" t="s">
        <v>69</v>
      </c>
      <c r="B8441" s="20">
        <v>0.93500000000000005</v>
      </c>
      <c r="C8441" s="19">
        <v>8788</v>
      </c>
      <c r="D8441" s="19">
        <v>3641.5574200000001</v>
      </c>
      <c r="E8441" s="23">
        <v>2.406801153</v>
      </c>
      <c r="F8441" s="23">
        <v>1.1832037639999999</v>
      </c>
      <c r="G8441" s="17">
        <v>0.86754665500000006</v>
      </c>
      <c r="H8441" s="17">
        <v>0.132453345</v>
      </c>
      <c r="I8441" s="17">
        <v>0.96528468000000001</v>
      </c>
      <c r="J8441" s="17">
        <v>3.3000000000000002E-2</v>
      </c>
      <c r="K8441" s="17">
        <v>1.7600000000000001E-3</v>
      </c>
    </row>
    <row r="8442" spans="1:11" x14ac:dyDescent="0.45">
      <c r="A8442" s="10" t="s">
        <v>69</v>
      </c>
      <c r="B8442" s="20">
        <v>0.93600000000000005</v>
      </c>
      <c r="C8442" s="19">
        <v>8797</v>
      </c>
      <c r="D8442" s="19">
        <v>3663.254645</v>
      </c>
      <c r="E8442" s="23">
        <v>2.4220675279999999</v>
      </c>
      <c r="F8442" s="23">
        <v>1.1940613309999999</v>
      </c>
      <c r="G8442" s="17">
        <v>0.86745481400000002</v>
      </c>
      <c r="H8442" s="17">
        <v>0.13254518600000001</v>
      </c>
      <c r="I8442" s="17">
        <v>0.96543532399999998</v>
      </c>
      <c r="J8442" s="17">
        <v>3.2800000000000003E-2</v>
      </c>
      <c r="K8442" s="17">
        <v>1.7600000000000001E-3</v>
      </c>
    </row>
    <row r="8443" spans="1:11" x14ac:dyDescent="0.45">
      <c r="A8443" s="10" t="s">
        <v>69</v>
      </c>
      <c r="B8443" s="20">
        <v>0.93700000000000006</v>
      </c>
      <c r="C8443" s="19">
        <v>8806</v>
      </c>
      <c r="D8443" s="19">
        <v>3685.211957</v>
      </c>
      <c r="E8443" s="23">
        <v>2.449408558</v>
      </c>
      <c r="F8443" s="23">
        <v>1.1990186300000001</v>
      </c>
      <c r="G8443" s="17">
        <v>0.86747671999999998</v>
      </c>
      <c r="H8443" s="17">
        <v>0.13252327999999999</v>
      </c>
      <c r="I8443" s="17">
        <v>0.96535837499999999</v>
      </c>
      <c r="J8443" s="17">
        <v>3.2899999999999999E-2</v>
      </c>
      <c r="K8443" s="17">
        <v>1.75E-3</v>
      </c>
    </row>
    <row r="8444" spans="1:11" x14ac:dyDescent="0.45">
      <c r="A8444" s="10" t="s">
        <v>69</v>
      </c>
      <c r="B8444" s="20">
        <v>0.93799999999999994</v>
      </c>
      <c r="C8444" s="19">
        <v>8814</v>
      </c>
      <c r="D8444" s="19">
        <v>3704.903339</v>
      </c>
      <c r="E8444" s="23">
        <v>2.4669425600000001</v>
      </c>
      <c r="F8444" s="23">
        <v>1.2080309140000001</v>
      </c>
      <c r="G8444" s="17">
        <v>0.86759700500000003</v>
      </c>
      <c r="H8444" s="17">
        <v>0.132402995</v>
      </c>
      <c r="I8444" s="17">
        <v>0.96532981799999995</v>
      </c>
      <c r="J8444" s="17">
        <v>3.2899999999999999E-2</v>
      </c>
      <c r="K8444" s="17">
        <v>1.75E-3</v>
      </c>
    </row>
    <row r="8445" spans="1:11" x14ac:dyDescent="0.45">
      <c r="A8445" s="10" t="s">
        <v>69</v>
      </c>
      <c r="B8445" s="20">
        <v>0.93899999999999995</v>
      </c>
      <c r="C8445" s="19">
        <v>8824</v>
      </c>
      <c r="D8445" s="19">
        <v>3729.6966699999998</v>
      </c>
      <c r="E8445" s="23">
        <v>2.5000576940000001</v>
      </c>
      <c r="F8445" s="23">
        <v>1.215037591</v>
      </c>
      <c r="G8445" s="17">
        <v>0.867520399</v>
      </c>
      <c r="H8445" s="17">
        <v>0.132479601</v>
      </c>
      <c r="I8445" s="17">
        <v>0.96541021999999999</v>
      </c>
      <c r="J8445" s="17">
        <v>3.2800000000000003E-2</v>
      </c>
      <c r="K8445" s="17">
        <v>1.75E-3</v>
      </c>
    </row>
    <row r="8446" spans="1:11" x14ac:dyDescent="0.45">
      <c r="A8446" s="10" t="s">
        <v>69</v>
      </c>
      <c r="B8446" s="20">
        <v>0.94</v>
      </c>
      <c r="C8446" s="19">
        <v>8834</v>
      </c>
      <c r="D8446" s="19">
        <v>3754.8053150000001</v>
      </c>
      <c r="E8446" s="23">
        <v>2.518562148</v>
      </c>
      <c r="F8446" s="23">
        <v>1.2232472990000001</v>
      </c>
      <c r="G8446" s="17">
        <v>0.867330767</v>
      </c>
      <c r="H8446" s="17">
        <v>0.132669233</v>
      </c>
      <c r="I8446" s="17">
        <v>0.96547552299999995</v>
      </c>
      <c r="J8446" s="17">
        <v>3.2800000000000003E-2</v>
      </c>
      <c r="K8446" s="17">
        <v>1.74E-3</v>
      </c>
    </row>
    <row r="8447" spans="1:11" x14ac:dyDescent="0.45">
      <c r="A8447" s="10" t="s">
        <v>69</v>
      </c>
      <c r="B8447" s="20">
        <v>0.94099999999999995</v>
      </c>
      <c r="C8447" s="19">
        <v>8844</v>
      </c>
      <c r="D8447" s="19">
        <v>3780.085955</v>
      </c>
      <c r="E8447" s="23">
        <v>2.5393054190000002</v>
      </c>
      <c r="F8447" s="23">
        <v>1.230947614</v>
      </c>
      <c r="G8447" s="17">
        <v>0.86736770699999999</v>
      </c>
      <c r="H8447" s="17">
        <v>0.13263229300000001</v>
      </c>
      <c r="I8447" s="17">
        <v>0.965536116</v>
      </c>
      <c r="J8447" s="17">
        <v>3.27E-2</v>
      </c>
      <c r="K8447" s="17">
        <v>1.74E-3</v>
      </c>
    </row>
    <row r="8448" spans="1:11" x14ac:dyDescent="0.45">
      <c r="A8448" s="10" t="s">
        <v>69</v>
      </c>
      <c r="B8448" s="20">
        <v>0.94199999999999995</v>
      </c>
      <c r="C8448" s="19">
        <v>8853</v>
      </c>
      <c r="D8448" s="19">
        <v>3803.0904690000002</v>
      </c>
      <c r="E8448" s="23">
        <v>2.5672520630000002</v>
      </c>
      <c r="F8448" s="23">
        <v>1.2390141290000001</v>
      </c>
      <c r="G8448" s="17">
        <v>0.86750254199999999</v>
      </c>
      <c r="H8448" s="17">
        <v>0.13249745800000001</v>
      </c>
      <c r="I8448" s="17">
        <v>0.965603455</v>
      </c>
      <c r="J8448" s="17">
        <v>3.27E-2</v>
      </c>
      <c r="K8448" s="17">
        <v>1.74E-3</v>
      </c>
    </row>
    <row r="8449" spans="1:11" x14ac:dyDescent="0.45">
      <c r="A8449" s="10" t="s">
        <v>69</v>
      </c>
      <c r="B8449" s="20">
        <v>0.94299999999999995</v>
      </c>
      <c r="C8449" s="19">
        <v>8861</v>
      </c>
      <c r="D8449" s="19">
        <v>3823.807296</v>
      </c>
      <c r="E8449" s="23">
        <v>2.5987893230000001</v>
      </c>
      <c r="F8449" s="23">
        <v>1.246261995</v>
      </c>
      <c r="G8449" s="17">
        <v>0.867622165</v>
      </c>
      <c r="H8449" s="17">
        <v>0.132377835</v>
      </c>
      <c r="I8449" s="17">
        <v>0.96565203700000002</v>
      </c>
      <c r="J8449" s="17">
        <v>3.2599999999999997E-2</v>
      </c>
      <c r="K8449" s="17">
        <v>1.73E-3</v>
      </c>
    </row>
    <row r="8450" spans="1:11" x14ac:dyDescent="0.45">
      <c r="A8450" s="10" t="s">
        <v>69</v>
      </c>
      <c r="B8450" s="20">
        <v>0.94399999999999995</v>
      </c>
      <c r="C8450" s="19">
        <v>8872</v>
      </c>
      <c r="D8450" s="19">
        <v>3852.7108680000001</v>
      </c>
      <c r="E8450" s="23">
        <v>2.647463841</v>
      </c>
      <c r="F8450" s="23">
        <v>1.253023658</v>
      </c>
      <c r="G8450" s="17">
        <v>0.86778629399999996</v>
      </c>
      <c r="H8450" s="17">
        <v>0.13221370599999999</v>
      </c>
      <c r="I8450" s="17">
        <v>0.96536903900000004</v>
      </c>
      <c r="J8450" s="17">
        <v>3.2899999999999999E-2</v>
      </c>
      <c r="K8450" s="17">
        <v>1.73E-3</v>
      </c>
    </row>
    <row r="8451" spans="1:11" x14ac:dyDescent="0.45">
      <c r="A8451" s="10" t="s">
        <v>69</v>
      </c>
      <c r="B8451" s="20">
        <v>0.94499999999999995</v>
      </c>
      <c r="C8451" s="19">
        <v>8881</v>
      </c>
      <c r="D8451" s="19">
        <v>3876.7415769999998</v>
      </c>
      <c r="E8451" s="23">
        <v>2.6913227549999998</v>
      </c>
      <c r="F8451" s="23">
        <v>1.262733442</v>
      </c>
      <c r="G8451" s="17">
        <v>0.86792027900000002</v>
      </c>
      <c r="H8451" s="17">
        <v>0.13207972100000001</v>
      </c>
      <c r="I8451" s="17">
        <v>0.96557259299999998</v>
      </c>
      <c r="J8451" s="17">
        <v>3.27E-2</v>
      </c>
      <c r="K8451" s="17">
        <v>1.72E-3</v>
      </c>
    </row>
    <row r="8452" spans="1:11" x14ac:dyDescent="0.45">
      <c r="A8452" s="10" t="s">
        <v>69</v>
      </c>
      <c r="B8452" s="20">
        <v>0.94599999999999995</v>
      </c>
      <c r="C8452" s="19">
        <v>8891</v>
      </c>
      <c r="D8452" s="19">
        <v>3903.8295800000001</v>
      </c>
      <c r="E8452" s="23">
        <v>2.7217398890000002</v>
      </c>
      <c r="F8452" s="23">
        <v>1.2716956340000001</v>
      </c>
      <c r="G8452" s="17">
        <v>0.86795635999999998</v>
      </c>
      <c r="H8452" s="17">
        <v>0.13204363999999999</v>
      </c>
      <c r="I8452" s="17">
        <v>0.96560917199999996</v>
      </c>
      <c r="J8452" s="17">
        <v>3.27E-2</v>
      </c>
      <c r="K8452" s="17">
        <v>1.7099999999999999E-3</v>
      </c>
    </row>
    <row r="8453" spans="1:11" x14ac:dyDescent="0.45">
      <c r="A8453" s="10" t="s">
        <v>69</v>
      </c>
      <c r="B8453" s="20">
        <v>0.94699999999999995</v>
      </c>
      <c r="C8453" s="19">
        <v>8900</v>
      </c>
      <c r="D8453" s="19">
        <v>3928.376753</v>
      </c>
      <c r="E8453" s="23">
        <v>2.7306289330000002</v>
      </c>
      <c r="F8453" s="23">
        <v>1.280124332</v>
      </c>
      <c r="G8453" s="17">
        <v>0.86808988799999998</v>
      </c>
      <c r="H8453" s="17">
        <v>0.131910112</v>
      </c>
      <c r="I8453" s="17">
        <v>0.965670955</v>
      </c>
      <c r="J8453" s="17">
        <v>3.2599999999999997E-2</v>
      </c>
      <c r="K8453" s="17">
        <v>1.7099999999999999E-3</v>
      </c>
    </row>
    <row r="8454" spans="1:11" x14ac:dyDescent="0.45">
      <c r="A8454" s="10" t="s">
        <v>69</v>
      </c>
      <c r="B8454" s="20">
        <v>0.94799999999999995</v>
      </c>
      <c r="C8454" s="19">
        <v>8910</v>
      </c>
      <c r="D8454" s="19">
        <v>3955.8864450000001</v>
      </c>
      <c r="E8454" s="23">
        <v>2.7635603990000002</v>
      </c>
      <c r="F8454" s="23">
        <v>1.2886231770000001</v>
      </c>
      <c r="G8454" s="17">
        <v>0.86823793500000002</v>
      </c>
      <c r="H8454" s="17">
        <v>0.13176206500000001</v>
      </c>
      <c r="I8454" s="17">
        <v>0.96564133500000005</v>
      </c>
      <c r="J8454" s="17">
        <v>3.27E-2</v>
      </c>
      <c r="K8454" s="17">
        <v>1.7099999999999999E-3</v>
      </c>
    </row>
    <row r="8455" spans="1:11" x14ac:dyDescent="0.45">
      <c r="A8455" s="10" t="s">
        <v>69</v>
      </c>
      <c r="B8455" s="20">
        <v>0.94899999999999995</v>
      </c>
      <c r="C8455" s="19">
        <v>8919</v>
      </c>
      <c r="D8455" s="19">
        <v>3980.8536549999999</v>
      </c>
      <c r="E8455" s="23">
        <v>2.7815198400000001</v>
      </c>
      <c r="F8455" s="23">
        <v>1.2975179459999999</v>
      </c>
      <c r="G8455" s="17">
        <v>0.868370894</v>
      </c>
      <c r="H8455" s="17">
        <v>0.131629106</v>
      </c>
      <c r="I8455" s="17">
        <v>0.96541119200000003</v>
      </c>
      <c r="J8455" s="17">
        <v>3.2899999999999999E-2</v>
      </c>
      <c r="K8455" s="17">
        <v>1.6999999999999999E-3</v>
      </c>
    </row>
    <row r="8456" spans="1:11" x14ac:dyDescent="0.45">
      <c r="A8456" s="10" t="s">
        <v>69</v>
      </c>
      <c r="B8456" s="20">
        <v>0.95</v>
      </c>
      <c r="C8456" s="19">
        <v>8928</v>
      </c>
      <c r="D8456" s="19">
        <v>4006.0113670000001</v>
      </c>
      <c r="E8456" s="23">
        <v>2.8101870899999999</v>
      </c>
      <c r="F8456" s="23">
        <v>1.305487168</v>
      </c>
      <c r="G8456" s="17">
        <v>0.86850358400000005</v>
      </c>
      <c r="H8456" s="17">
        <v>0.131496416</v>
      </c>
      <c r="I8456" s="17">
        <v>0.96535499199999997</v>
      </c>
      <c r="J8456" s="17">
        <v>3.2899999999999999E-2</v>
      </c>
      <c r="K8456" s="17">
        <v>1.6999999999999999E-3</v>
      </c>
    </row>
    <row r="8457" spans="1:11" x14ac:dyDescent="0.45">
      <c r="A8457" s="10" t="s">
        <v>69</v>
      </c>
      <c r="B8457" s="20">
        <v>0.95099999999999996</v>
      </c>
      <c r="C8457" s="19">
        <v>8937</v>
      </c>
      <c r="D8457" s="19">
        <v>4031.355865</v>
      </c>
      <c r="E8457" s="23">
        <v>2.822591031</v>
      </c>
      <c r="F8457" s="23">
        <v>1.313517238</v>
      </c>
      <c r="G8457" s="17">
        <v>0.86852411299999999</v>
      </c>
      <c r="H8457" s="17">
        <v>0.13147588700000001</v>
      </c>
      <c r="I8457" s="17">
        <v>0.96516899499999997</v>
      </c>
      <c r="J8457" s="17">
        <v>3.3099999999999997E-2</v>
      </c>
      <c r="K8457" s="17">
        <v>1.6999999999999999E-3</v>
      </c>
    </row>
    <row r="8458" spans="1:11" x14ac:dyDescent="0.45">
      <c r="A8458" s="10" t="s">
        <v>69</v>
      </c>
      <c r="B8458" s="20">
        <v>0.95199999999999996</v>
      </c>
      <c r="C8458" s="19">
        <v>8944</v>
      </c>
      <c r="D8458" s="19">
        <v>4051.1810850000002</v>
      </c>
      <c r="E8458" s="23">
        <v>2.8404831210000001</v>
      </c>
      <c r="F8458" s="23">
        <v>1.322288637</v>
      </c>
      <c r="G8458" s="17">
        <v>0.868627013</v>
      </c>
      <c r="H8458" s="17">
        <v>0.131372987</v>
      </c>
      <c r="I8458" s="17">
        <v>0.96494726399999997</v>
      </c>
      <c r="J8458" s="17">
        <v>3.3399999999999999E-2</v>
      </c>
      <c r="K8458" s="17">
        <v>1.6999999999999999E-3</v>
      </c>
    </row>
    <row r="8459" spans="1:11" x14ac:dyDescent="0.45">
      <c r="A8459" s="10" t="s">
        <v>69</v>
      </c>
      <c r="B8459" s="20">
        <v>0.95299999999999996</v>
      </c>
      <c r="C8459" s="19">
        <v>8957</v>
      </c>
      <c r="D8459" s="19">
        <v>4088.4357279999999</v>
      </c>
      <c r="E8459" s="23">
        <v>2.8944443299999998</v>
      </c>
      <c r="F8459" s="23">
        <v>1.3294178590000001</v>
      </c>
      <c r="G8459" s="17">
        <v>0.86870603999999996</v>
      </c>
      <c r="H8459" s="17">
        <v>0.13129395999999999</v>
      </c>
      <c r="I8459" s="17">
        <v>0.96502509400000003</v>
      </c>
      <c r="J8459" s="17">
        <v>3.3300000000000003E-2</v>
      </c>
      <c r="K8459" s="17">
        <v>1.6900000000000001E-3</v>
      </c>
    </row>
    <row r="8460" spans="1:11" x14ac:dyDescent="0.45">
      <c r="A8460" s="10" t="s">
        <v>69</v>
      </c>
      <c r="B8460" s="20">
        <v>0.95399999999999996</v>
      </c>
      <c r="C8460" s="19">
        <v>8966</v>
      </c>
      <c r="D8460" s="19">
        <v>4114.7130440000001</v>
      </c>
      <c r="E8460" s="23">
        <v>2.9328836370000002</v>
      </c>
      <c r="F8460" s="23">
        <v>1.340741972</v>
      </c>
      <c r="G8460" s="17">
        <v>0.86872629899999998</v>
      </c>
      <c r="H8460" s="17">
        <v>0.13127370099999999</v>
      </c>
      <c r="I8460" s="17">
        <v>0.96504345700000005</v>
      </c>
      <c r="J8460" s="17">
        <v>3.3266635000000003E-2</v>
      </c>
      <c r="K8460" s="17">
        <v>1.6900000000000001E-3</v>
      </c>
    </row>
    <row r="8461" spans="1:11" x14ac:dyDescent="0.45">
      <c r="A8461" s="10" t="s">
        <v>69</v>
      </c>
      <c r="B8461" s="20">
        <v>0.95499999999999996</v>
      </c>
      <c r="C8461" s="19">
        <v>8974</v>
      </c>
      <c r="D8461" s="19">
        <v>4138.5353859999996</v>
      </c>
      <c r="E8461" s="23">
        <v>3.0045080280000001</v>
      </c>
      <c r="F8461" s="23">
        <v>1.3498625019999999</v>
      </c>
      <c r="G8461" s="17">
        <v>0.86884332500000006</v>
      </c>
      <c r="H8461" s="17">
        <v>0.131156675</v>
      </c>
      <c r="I8461" s="17">
        <v>0.96501398299999996</v>
      </c>
      <c r="J8461" s="17">
        <v>3.3300000000000003E-2</v>
      </c>
      <c r="K8461" s="17">
        <v>1.6900000000000001E-3</v>
      </c>
    </row>
    <row r="8462" spans="1:11" x14ac:dyDescent="0.45">
      <c r="A8462" s="10" t="s">
        <v>69</v>
      </c>
      <c r="B8462" s="20">
        <v>0.95599999999999996</v>
      </c>
      <c r="C8462" s="19">
        <v>8985</v>
      </c>
      <c r="D8462" s="19">
        <v>4171.8199420000001</v>
      </c>
      <c r="E8462" s="23">
        <v>3.0349978040000001</v>
      </c>
      <c r="F8462" s="23">
        <v>1.358121194</v>
      </c>
      <c r="G8462" s="17">
        <v>0.86900389499999997</v>
      </c>
      <c r="H8462" s="17">
        <v>0.130996105</v>
      </c>
      <c r="I8462" s="17">
        <v>0.96528906400000003</v>
      </c>
      <c r="J8462" s="17">
        <v>3.3000000000000002E-2</v>
      </c>
      <c r="K8462" s="17">
        <v>1.67E-3</v>
      </c>
    </row>
    <row r="8463" spans="1:11" x14ac:dyDescent="0.45">
      <c r="A8463" s="10" t="s">
        <v>69</v>
      </c>
      <c r="B8463" s="20">
        <v>0.95699999999999996</v>
      </c>
      <c r="C8463" s="19">
        <v>8994</v>
      </c>
      <c r="D8463" s="19">
        <v>4199.2246059999998</v>
      </c>
      <c r="E8463" s="23">
        <v>3.054682653</v>
      </c>
      <c r="F8463" s="23">
        <v>1.368393706</v>
      </c>
      <c r="G8463" s="17">
        <v>0.86913497900000003</v>
      </c>
      <c r="H8463" s="17">
        <v>0.130865021</v>
      </c>
      <c r="I8463" s="17">
        <v>0.96532991999999995</v>
      </c>
      <c r="J8463" s="17">
        <v>3.3000000000000002E-2</v>
      </c>
      <c r="K8463" s="17">
        <v>1.67E-3</v>
      </c>
    </row>
    <row r="8464" spans="1:11" x14ac:dyDescent="0.45">
      <c r="A8464" s="10" t="s">
        <v>69</v>
      </c>
      <c r="B8464" s="20">
        <v>0.95799999999999996</v>
      </c>
      <c r="C8464" s="19">
        <v>9004</v>
      </c>
      <c r="D8464" s="19">
        <v>4229.907929</v>
      </c>
      <c r="E8464" s="23">
        <v>3.0811616399999999</v>
      </c>
      <c r="F8464" s="23">
        <v>1.3779436949999999</v>
      </c>
      <c r="G8464" s="17">
        <v>0.86928032</v>
      </c>
      <c r="H8464" s="17">
        <v>0.13071968</v>
      </c>
      <c r="I8464" s="17">
        <v>0.96532246600000005</v>
      </c>
      <c r="J8464" s="17">
        <v>3.3000000000000002E-2</v>
      </c>
      <c r="K8464" s="17">
        <v>1.67E-3</v>
      </c>
    </row>
    <row r="8465" spans="1:11" x14ac:dyDescent="0.45">
      <c r="A8465" s="10" t="s">
        <v>69</v>
      </c>
      <c r="B8465" s="20">
        <v>0.95899999999999996</v>
      </c>
      <c r="C8465" s="19">
        <v>9013</v>
      </c>
      <c r="D8465" s="19">
        <v>4257.6993030000003</v>
      </c>
      <c r="E8465" s="23">
        <v>3.0906725330000002</v>
      </c>
      <c r="F8465" s="23">
        <v>1.3879557499999999</v>
      </c>
      <c r="G8465" s="17">
        <v>0.86918894899999999</v>
      </c>
      <c r="H8465" s="17">
        <v>0.13081105100000001</v>
      </c>
      <c r="I8465" s="17">
        <v>0.96526881200000003</v>
      </c>
      <c r="J8465" s="17">
        <v>3.3099999999999997E-2</v>
      </c>
      <c r="K8465" s="17">
        <v>1.66E-3</v>
      </c>
    </row>
    <row r="8466" spans="1:11" x14ac:dyDescent="0.45">
      <c r="A8466" s="10" t="s">
        <v>69</v>
      </c>
      <c r="B8466" s="20">
        <v>0.96</v>
      </c>
      <c r="C8466" s="19">
        <v>9022</v>
      </c>
      <c r="D8466" s="19">
        <v>4285.819203</v>
      </c>
      <c r="E8466" s="23">
        <v>3.144028864</v>
      </c>
      <c r="F8466" s="23">
        <v>1.3976399289999999</v>
      </c>
      <c r="G8466" s="17">
        <v>0.86931944100000003</v>
      </c>
      <c r="H8466" s="17">
        <v>0.130680559</v>
      </c>
      <c r="I8466" s="17">
        <v>0.96529824799999997</v>
      </c>
      <c r="J8466" s="17">
        <v>3.3000000000000002E-2</v>
      </c>
      <c r="K8466" s="17">
        <v>1.66E-3</v>
      </c>
    </row>
    <row r="8467" spans="1:11" x14ac:dyDescent="0.45">
      <c r="A8467" s="10" t="s">
        <v>69</v>
      </c>
      <c r="B8467" s="20">
        <v>0.96099999999999997</v>
      </c>
      <c r="C8467" s="19">
        <v>9032</v>
      </c>
      <c r="D8467" s="19">
        <v>4317.3414519999997</v>
      </c>
      <c r="E8467" s="23">
        <v>3.1611553200000002</v>
      </c>
      <c r="F8467" s="23">
        <v>1.4070785699999999</v>
      </c>
      <c r="G8467" s="17">
        <v>0.86935340999999999</v>
      </c>
      <c r="H8467" s="17">
        <v>0.13064659000000001</v>
      </c>
      <c r="I8467" s="17">
        <v>0.96529995199999996</v>
      </c>
      <c r="J8467" s="17">
        <v>3.3000000000000002E-2</v>
      </c>
      <c r="K8467" s="17">
        <v>1.66E-3</v>
      </c>
    </row>
    <row r="8468" spans="1:11" x14ac:dyDescent="0.45">
      <c r="A8468" s="10" t="s">
        <v>69</v>
      </c>
      <c r="B8468" s="20">
        <v>0.96199999999999997</v>
      </c>
      <c r="C8468" s="19">
        <v>9040</v>
      </c>
      <c r="D8468" s="19">
        <v>4342.8420079999996</v>
      </c>
      <c r="E8468" s="23">
        <v>3.2060453660000001</v>
      </c>
      <c r="F8468" s="23">
        <v>1.4162604830000001</v>
      </c>
      <c r="G8468" s="17">
        <v>0.869358407</v>
      </c>
      <c r="H8468" s="17">
        <v>0.130641593</v>
      </c>
      <c r="I8468" s="17">
        <v>0.96528885600000003</v>
      </c>
      <c r="J8468" s="17">
        <v>3.3099999999999997E-2</v>
      </c>
      <c r="K8468" s="17">
        <v>1.66E-3</v>
      </c>
    </row>
    <row r="8469" spans="1:11" x14ac:dyDescent="0.45">
      <c r="A8469" s="10" t="s">
        <v>69</v>
      </c>
      <c r="B8469" s="20">
        <v>0.96299999999999997</v>
      </c>
      <c r="C8469" s="19">
        <v>9050</v>
      </c>
      <c r="D8469" s="19">
        <v>4375.1522690000002</v>
      </c>
      <c r="E8469" s="23">
        <v>3.2510495549999998</v>
      </c>
      <c r="F8469" s="23">
        <v>1.4251070299999999</v>
      </c>
      <c r="G8469" s="17">
        <v>0.86950276199999998</v>
      </c>
      <c r="H8469" s="17">
        <v>0.13049723799999999</v>
      </c>
      <c r="I8469" s="17">
        <v>0.96518842599999999</v>
      </c>
      <c r="J8469" s="17">
        <v>3.32E-2</v>
      </c>
      <c r="K8469" s="17">
        <v>1.65E-3</v>
      </c>
    </row>
    <row r="8470" spans="1:11" x14ac:dyDescent="0.45">
      <c r="A8470" s="10" t="s">
        <v>69</v>
      </c>
      <c r="B8470" s="20">
        <v>0.96399999999999997</v>
      </c>
      <c r="C8470" s="19">
        <v>9060</v>
      </c>
      <c r="D8470" s="19">
        <v>4407.9354160000003</v>
      </c>
      <c r="E8470" s="23">
        <v>3.3035532220000001</v>
      </c>
      <c r="F8470" s="23">
        <v>1.433055618</v>
      </c>
      <c r="G8470" s="17">
        <v>0.86953642399999997</v>
      </c>
      <c r="H8470" s="17">
        <v>0.130463576</v>
      </c>
      <c r="I8470" s="17">
        <v>0.96514504899999998</v>
      </c>
      <c r="J8470" s="17">
        <v>3.32E-2</v>
      </c>
      <c r="K8470" s="17">
        <v>1.65E-3</v>
      </c>
    </row>
    <row r="8471" spans="1:11" x14ac:dyDescent="0.45">
      <c r="A8471" s="10" t="s">
        <v>69</v>
      </c>
      <c r="B8471" s="20">
        <v>0.96499999999999997</v>
      </c>
      <c r="C8471" s="19">
        <v>9069</v>
      </c>
      <c r="D8471" s="19">
        <v>4437.9933879999999</v>
      </c>
      <c r="E8471" s="23">
        <v>3.3770908479999999</v>
      </c>
      <c r="F8471" s="23">
        <v>1.4475725859999999</v>
      </c>
      <c r="G8471" s="17">
        <v>0.86966589500000002</v>
      </c>
      <c r="H8471" s="17">
        <v>0.13033410500000001</v>
      </c>
      <c r="I8471" s="17">
        <v>0.96522207400000004</v>
      </c>
      <c r="J8471" s="17">
        <v>3.3099999999999997E-2</v>
      </c>
      <c r="K8471" s="17">
        <v>1.65E-3</v>
      </c>
    </row>
    <row r="8472" spans="1:11" x14ac:dyDescent="0.45">
      <c r="A8472" s="10" t="s">
        <v>69</v>
      </c>
      <c r="B8472" s="20">
        <v>0.96599999999999997</v>
      </c>
      <c r="C8472" s="19">
        <v>9079</v>
      </c>
      <c r="D8472" s="19">
        <v>4471.8990139999996</v>
      </c>
      <c r="E8472" s="23">
        <v>3.3953187890000001</v>
      </c>
      <c r="F8472" s="23">
        <v>1.457740373</v>
      </c>
      <c r="G8472" s="17">
        <v>0.86980944999999998</v>
      </c>
      <c r="H8472" s="17">
        <v>0.13019054999999999</v>
      </c>
      <c r="I8472" s="17">
        <v>0.96527495399999996</v>
      </c>
      <c r="J8472" s="17">
        <v>3.3099999999999997E-2</v>
      </c>
      <c r="K8472" s="17">
        <v>1.64E-3</v>
      </c>
    </row>
    <row r="8473" spans="1:11" x14ac:dyDescent="0.45">
      <c r="A8473" s="10" t="s">
        <v>69</v>
      </c>
      <c r="B8473" s="20">
        <v>0.96699999999999997</v>
      </c>
      <c r="C8473" s="19">
        <v>9087</v>
      </c>
      <c r="D8473" s="19">
        <v>4499.3017259999997</v>
      </c>
      <c r="E8473" s="23">
        <v>3.4716152419999999</v>
      </c>
      <c r="F8473" s="23">
        <v>1.4689279099999999</v>
      </c>
      <c r="G8473" s="17">
        <v>0.86981401999999997</v>
      </c>
      <c r="H8473" s="17">
        <v>0.13018598000000001</v>
      </c>
      <c r="I8473" s="17">
        <v>0.96534892400000005</v>
      </c>
      <c r="J8473" s="17">
        <v>3.3000000000000002E-2</v>
      </c>
      <c r="K8473" s="17">
        <v>1.64E-3</v>
      </c>
    </row>
    <row r="8474" spans="1:11" x14ac:dyDescent="0.45">
      <c r="A8474" s="10" t="s">
        <v>69</v>
      </c>
      <c r="B8474" s="20">
        <v>0.96799999999999997</v>
      </c>
      <c r="C8474" s="19">
        <v>9097</v>
      </c>
      <c r="D8474" s="19">
        <v>4534.128068</v>
      </c>
      <c r="E8474" s="23">
        <v>3.4937367589999999</v>
      </c>
      <c r="F8474" s="23">
        <v>1.4781301870000001</v>
      </c>
      <c r="G8474" s="17">
        <v>0.869957129</v>
      </c>
      <c r="H8474" s="17">
        <v>0.130042871</v>
      </c>
      <c r="I8474" s="17">
        <v>0.96532876599999995</v>
      </c>
      <c r="J8474" s="17">
        <v>3.3000000000000002E-2</v>
      </c>
      <c r="K8474" s="17">
        <v>1.64E-3</v>
      </c>
    </row>
    <row r="8475" spans="1:11" x14ac:dyDescent="0.45">
      <c r="A8475" s="10" t="s">
        <v>69</v>
      </c>
      <c r="B8475" s="20">
        <v>0.96899999999999997</v>
      </c>
      <c r="C8475" s="19">
        <v>9107</v>
      </c>
      <c r="D8475" s="19">
        <v>4569.5600969999996</v>
      </c>
      <c r="E8475" s="23">
        <v>3.5626399630000001</v>
      </c>
      <c r="F8475" s="23">
        <v>1.486914166</v>
      </c>
      <c r="G8475" s="17">
        <v>0.86999011699999995</v>
      </c>
      <c r="H8475" s="17">
        <v>0.13000988299999999</v>
      </c>
      <c r="I8475" s="17">
        <v>0.96523170899999999</v>
      </c>
      <c r="J8475" s="17">
        <v>3.3099999999999997E-2</v>
      </c>
      <c r="K8475" s="17">
        <v>1.6299999999999999E-3</v>
      </c>
    </row>
    <row r="8476" spans="1:11" x14ac:dyDescent="0.45">
      <c r="A8476" s="10" t="s">
        <v>69</v>
      </c>
      <c r="B8476" s="20">
        <v>0.97</v>
      </c>
      <c r="C8476" s="19">
        <v>9116</v>
      </c>
      <c r="D8476" s="19">
        <v>4602.0170369999996</v>
      </c>
      <c r="E8476" s="23">
        <v>3.6434676129999999</v>
      </c>
      <c r="F8476" s="23">
        <v>1.501828328</v>
      </c>
      <c r="G8476" s="17">
        <v>0.870118473</v>
      </c>
      <c r="H8476" s="17">
        <v>0.129881527</v>
      </c>
      <c r="I8476" s="17">
        <v>0.96530392899999995</v>
      </c>
      <c r="J8476" s="17">
        <v>3.3099999999999997E-2</v>
      </c>
      <c r="K8476" s="17">
        <v>1.6199999999999999E-3</v>
      </c>
    </row>
    <row r="8477" spans="1:11" x14ac:dyDescent="0.45">
      <c r="A8477" s="10" t="s">
        <v>69</v>
      </c>
      <c r="B8477" s="20">
        <v>0.97099999999999997</v>
      </c>
      <c r="C8477" s="19">
        <v>9126</v>
      </c>
      <c r="D8477" s="19">
        <v>4639.1071259999999</v>
      </c>
      <c r="E8477" s="23">
        <v>3.733038477</v>
      </c>
      <c r="F8477" s="23">
        <v>1.510914131</v>
      </c>
      <c r="G8477" s="17">
        <v>0.87026079300000003</v>
      </c>
      <c r="H8477" s="17">
        <v>0.129739207</v>
      </c>
      <c r="I8477" s="17">
        <v>0.96530799099999998</v>
      </c>
      <c r="J8477" s="17">
        <v>3.3099999999999997E-2</v>
      </c>
      <c r="K8477" s="17">
        <v>1.6199999999999999E-3</v>
      </c>
    </row>
    <row r="8478" spans="1:11" x14ac:dyDescent="0.45">
      <c r="A8478" s="10" t="s">
        <v>69</v>
      </c>
      <c r="B8478" s="20">
        <v>0.97199999999999998</v>
      </c>
      <c r="C8478" s="19">
        <v>9135</v>
      </c>
      <c r="D8478" s="19">
        <v>4672.8515729999999</v>
      </c>
      <c r="E8478" s="23">
        <v>3.7672665869999999</v>
      </c>
      <c r="F8478" s="23">
        <v>1.5249467459999999</v>
      </c>
      <c r="G8478" s="17">
        <v>0.87016967700000003</v>
      </c>
      <c r="H8478" s="17">
        <v>0.129830323</v>
      </c>
      <c r="I8478" s="17">
        <v>0.96510412499999998</v>
      </c>
      <c r="J8478" s="17">
        <v>3.3300000000000003E-2</v>
      </c>
      <c r="K8478" s="17">
        <v>1.6199999999999999E-3</v>
      </c>
    </row>
    <row r="8479" spans="1:11" x14ac:dyDescent="0.45">
      <c r="A8479" s="10" t="s">
        <v>69</v>
      </c>
      <c r="B8479" s="20">
        <v>0.97299999999999998</v>
      </c>
      <c r="C8479" s="19">
        <v>9143</v>
      </c>
      <c r="D8479" s="19">
        <v>4703.0229769999996</v>
      </c>
      <c r="E8479" s="23">
        <v>3.7753787499999998</v>
      </c>
      <c r="F8479" s="23">
        <v>1.5369573590000001</v>
      </c>
      <c r="G8479" s="17">
        <v>0.87028327699999997</v>
      </c>
      <c r="H8479" s="17">
        <v>0.12971672300000001</v>
      </c>
      <c r="I8479" s="17">
        <v>0.96496512599999995</v>
      </c>
      <c r="J8479" s="17">
        <v>3.3399999999999999E-2</v>
      </c>
      <c r="K8479" s="17">
        <v>1.6199999999999999E-3</v>
      </c>
    </row>
    <row r="8480" spans="1:11" x14ac:dyDescent="0.45">
      <c r="A8480" s="10" t="s">
        <v>69</v>
      </c>
      <c r="B8480" s="20">
        <v>0.97399999999999998</v>
      </c>
      <c r="C8480" s="19">
        <v>9153</v>
      </c>
      <c r="D8480" s="19">
        <v>4741.3161689999997</v>
      </c>
      <c r="E8480" s="23">
        <v>3.8678461159999999</v>
      </c>
      <c r="F8480" s="23">
        <v>1.546821242</v>
      </c>
      <c r="G8480" s="17">
        <v>0.87042499699999998</v>
      </c>
      <c r="H8480" s="17">
        <v>0.12957500299999999</v>
      </c>
      <c r="I8480" s="17">
        <v>0.96522980599999997</v>
      </c>
      <c r="J8480" s="17">
        <v>3.32E-2</v>
      </c>
      <c r="K8480" s="17">
        <v>1.6000000000000001E-3</v>
      </c>
    </row>
    <row r="8481" spans="1:11" x14ac:dyDescent="0.45">
      <c r="A8481" s="10" t="s">
        <v>69</v>
      </c>
      <c r="B8481" s="20">
        <v>0.97499999999999998</v>
      </c>
      <c r="C8481" s="19">
        <v>9163</v>
      </c>
      <c r="D8481" s="19">
        <v>4780.2825700000003</v>
      </c>
      <c r="E8481" s="23">
        <v>3.931750257</v>
      </c>
      <c r="F8481" s="23">
        <v>1.55967286</v>
      </c>
      <c r="G8481" s="17">
        <v>0.87056640799999996</v>
      </c>
      <c r="H8481" s="17">
        <v>0.12943359199999999</v>
      </c>
      <c r="I8481" s="17">
        <v>0.96539137500000005</v>
      </c>
      <c r="J8481" s="17">
        <v>3.3000000000000002E-2</v>
      </c>
      <c r="K8481" s="17">
        <v>1.5900000000000001E-3</v>
      </c>
    </row>
    <row r="8482" spans="1:11" x14ac:dyDescent="0.45">
      <c r="A8482" s="10" t="s">
        <v>69</v>
      </c>
      <c r="B8482" s="20">
        <v>0.97599999999999998</v>
      </c>
      <c r="C8482" s="19">
        <v>9173</v>
      </c>
      <c r="D8482" s="19">
        <v>4820.5767480000004</v>
      </c>
      <c r="E8482" s="23">
        <v>4.0575675950000001</v>
      </c>
      <c r="F8482" s="23">
        <v>1.572353192</v>
      </c>
      <c r="G8482" s="17">
        <v>0.87059849600000005</v>
      </c>
      <c r="H8482" s="17">
        <v>0.129401504</v>
      </c>
      <c r="I8482" s="17">
        <v>0.96540452499999996</v>
      </c>
      <c r="J8482" s="17">
        <v>3.3000000000000002E-2</v>
      </c>
      <c r="K8482" s="17">
        <v>1.5900000000000001E-3</v>
      </c>
    </row>
    <row r="8483" spans="1:11" x14ac:dyDescent="0.45">
      <c r="A8483" s="10" t="s">
        <v>69</v>
      </c>
      <c r="B8483" s="20">
        <v>0.97699999999999998</v>
      </c>
      <c r="C8483" s="19">
        <v>9180</v>
      </c>
      <c r="D8483" s="19">
        <v>4849.0677699999997</v>
      </c>
      <c r="E8483" s="23">
        <v>4.083231595</v>
      </c>
      <c r="F8483" s="23">
        <v>1.5872686460000001</v>
      </c>
      <c r="G8483" s="17">
        <v>0.87069716799999997</v>
      </c>
      <c r="H8483" s="17">
        <v>0.12930283200000001</v>
      </c>
      <c r="I8483" s="17">
        <v>0.96535506500000001</v>
      </c>
      <c r="J8483" s="17">
        <v>3.3099999999999997E-2</v>
      </c>
      <c r="K8483" s="17">
        <v>1.5900000000000001E-3</v>
      </c>
    </row>
    <row r="8484" spans="1:11" x14ac:dyDescent="0.45">
      <c r="A8484" s="10" t="s">
        <v>69</v>
      </c>
      <c r="B8484" s="20">
        <v>0.97799999999999998</v>
      </c>
      <c r="C8484" s="19">
        <v>9191</v>
      </c>
      <c r="D8484" s="19">
        <v>4894.2774550000004</v>
      </c>
      <c r="E8484" s="23">
        <v>4.1274316779999998</v>
      </c>
      <c r="F8484" s="23">
        <v>1.597823974</v>
      </c>
      <c r="G8484" s="17">
        <v>0.87074311800000004</v>
      </c>
      <c r="H8484" s="17">
        <v>0.12925688199999999</v>
      </c>
      <c r="I8484" s="17">
        <v>0.96541509599999997</v>
      </c>
      <c r="J8484" s="17">
        <v>3.3000000000000002E-2</v>
      </c>
      <c r="K8484" s="17">
        <v>1.5900000000000001E-3</v>
      </c>
    </row>
    <row r="8485" spans="1:11" x14ac:dyDescent="0.45">
      <c r="A8485" s="10" t="s">
        <v>69</v>
      </c>
      <c r="B8485" s="20">
        <v>0.97899999999999998</v>
      </c>
      <c r="C8485" s="19">
        <v>9201</v>
      </c>
      <c r="D8485" s="19">
        <v>4936.970378</v>
      </c>
      <c r="E8485" s="23">
        <v>4.3228885100000003</v>
      </c>
      <c r="F8485" s="23">
        <v>1.612846649</v>
      </c>
      <c r="G8485" s="17">
        <v>0.87088359999999998</v>
      </c>
      <c r="H8485" s="17">
        <v>0.12911639999999999</v>
      </c>
      <c r="I8485" s="17">
        <v>0.96521960799999995</v>
      </c>
      <c r="J8485" s="17">
        <v>3.32E-2</v>
      </c>
      <c r="K8485" s="17">
        <v>1.58E-3</v>
      </c>
    </row>
    <row r="8486" spans="1:11" x14ac:dyDescent="0.45">
      <c r="A8486" s="10" t="s">
        <v>69</v>
      </c>
      <c r="B8486" s="20">
        <v>0.98</v>
      </c>
      <c r="C8486" s="19">
        <v>9210</v>
      </c>
      <c r="D8486" s="19">
        <v>4976.3498399999999</v>
      </c>
      <c r="E8486" s="23">
        <v>4.4065080610000003</v>
      </c>
      <c r="F8486" s="23">
        <v>1.626099374</v>
      </c>
      <c r="G8486" s="17">
        <v>0.87100977199999996</v>
      </c>
      <c r="H8486" s="17">
        <v>0.12899022800000001</v>
      </c>
      <c r="I8486" s="17">
        <v>0.96515021099999998</v>
      </c>
      <c r="J8486" s="17">
        <v>3.3300000000000003E-2</v>
      </c>
      <c r="K8486" s="17">
        <v>1.58E-3</v>
      </c>
    </row>
    <row r="8487" spans="1:11" x14ac:dyDescent="0.45">
      <c r="A8487" s="10" t="s">
        <v>69</v>
      </c>
      <c r="B8487" s="20">
        <v>0.98099999999999998</v>
      </c>
      <c r="C8487" s="19">
        <v>9219</v>
      </c>
      <c r="D8487" s="19">
        <v>5016.5151249999999</v>
      </c>
      <c r="E8487" s="23">
        <v>4.5238914399999999</v>
      </c>
      <c r="F8487" s="23">
        <v>1.63943598</v>
      </c>
      <c r="G8487" s="17">
        <v>0.87113569800000001</v>
      </c>
      <c r="H8487" s="17">
        <v>0.12886430199999999</v>
      </c>
      <c r="I8487" s="17">
        <v>0.96513242799999999</v>
      </c>
      <c r="J8487" s="17">
        <v>3.3300000000000003E-2</v>
      </c>
      <c r="K8487" s="17">
        <v>1.58E-3</v>
      </c>
    </row>
    <row r="8488" spans="1:11" x14ac:dyDescent="0.45">
      <c r="A8488" s="10" t="s">
        <v>69</v>
      </c>
      <c r="B8488" s="20">
        <v>0.98199999999999998</v>
      </c>
      <c r="C8488" s="19">
        <v>9229</v>
      </c>
      <c r="D8488" s="19">
        <v>5062.1655520000004</v>
      </c>
      <c r="E8488" s="23">
        <v>4.594579178</v>
      </c>
      <c r="F8488" s="23">
        <v>1.652630627</v>
      </c>
      <c r="G8488" s="17">
        <v>0.87127532799999996</v>
      </c>
      <c r="H8488" s="17">
        <v>0.12872467200000001</v>
      </c>
      <c r="I8488" s="17">
        <v>0.96514063400000005</v>
      </c>
      <c r="J8488" s="17">
        <v>3.3300000000000003E-2</v>
      </c>
      <c r="K8488" s="17">
        <v>1.57E-3</v>
      </c>
    </row>
    <row r="8489" spans="1:11" x14ac:dyDescent="0.45">
      <c r="A8489" s="10" t="s">
        <v>69</v>
      </c>
      <c r="B8489" s="20">
        <v>0.98299999999999998</v>
      </c>
      <c r="C8489" s="19">
        <v>9238</v>
      </c>
      <c r="D8489" s="19">
        <v>5104.2428540000001</v>
      </c>
      <c r="E8489" s="23">
        <v>4.7282477859999998</v>
      </c>
      <c r="F8489" s="23">
        <v>1.671043238</v>
      </c>
      <c r="G8489" s="17">
        <v>0.87140073600000001</v>
      </c>
      <c r="H8489" s="17">
        <v>0.12859926399999999</v>
      </c>
      <c r="I8489" s="17">
        <v>0.96514355100000004</v>
      </c>
      <c r="J8489" s="17">
        <v>3.3300000000000003E-2</v>
      </c>
      <c r="K8489" s="17">
        <v>1.57E-3</v>
      </c>
    </row>
    <row r="8490" spans="1:11" x14ac:dyDescent="0.45">
      <c r="A8490" s="10" t="s">
        <v>69</v>
      </c>
      <c r="B8490" s="20">
        <v>0.98399999999999999</v>
      </c>
      <c r="C8490" s="19">
        <v>9247</v>
      </c>
      <c r="D8490" s="19">
        <v>5147.2827550000002</v>
      </c>
      <c r="E8490" s="23">
        <v>4.8055467610000004</v>
      </c>
      <c r="F8490" s="23">
        <v>1.6859165439999999</v>
      </c>
      <c r="G8490" s="17">
        <v>0.87141775700000002</v>
      </c>
      <c r="H8490" s="17">
        <v>0.12858224300000001</v>
      </c>
      <c r="I8490" s="17">
        <v>0.96539956900000001</v>
      </c>
      <c r="J8490" s="17">
        <v>3.3000000000000002E-2</v>
      </c>
      <c r="K8490" s="17">
        <v>1.56E-3</v>
      </c>
    </row>
    <row r="8491" spans="1:11" x14ac:dyDescent="0.45">
      <c r="A8491" s="10" t="s">
        <v>69</v>
      </c>
      <c r="B8491" s="20">
        <v>0.98499999999999999</v>
      </c>
      <c r="C8491" s="19">
        <v>9257</v>
      </c>
      <c r="D8491" s="19">
        <v>5195.7136209999999</v>
      </c>
      <c r="E8491" s="23">
        <v>4.8642149000000003</v>
      </c>
      <c r="F8491" s="23">
        <v>1.700712352</v>
      </c>
      <c r="G8491" s="17">
        <v>0.87155665999999998</v>
      </c>
      <c r="H8491" s="17">
        <v>0.12844333999999999</v>
      </c>
      <c r="I8491" s="17">
        <v>0.96527523699999995</v>
      </c>
      <c r="J8491" s="17">
        <v>3.32E-2</v>
      </c>
      <c r="K8491" s="17">
        <v>1.56E-3</v>
      </c>
    </row>
    <row r="8492" spans="1:11" x14ac:dyDescent="0.45">
      <c r="A8492" s="10" t="s">
        <v>69</v>
      </c>
      <c r="B8492" s="20">
        <v>0.98599999999999999</v>
      </c>
      <c r="C8492" s="19">
        <v>9266</v>
      </c>
      <c r="D8492" s="19">
        <v>5240.4132540000001</v>
      </c>
      <c r="E8492" s="23">
        <v>5.0541711019999997</v>
      </c>
      <c r="F8492" s="23">
        <v>1.7179859019999999</v>
      </c>
      <c r="G8492" s="17">
        <v>0.87168141600000004</v>
      </c>
      <c r="H8492" s="17">
        <v>0.12831858400000001</v>
      </c>
      <c r="I8492" s="17">
        <v>0.96545229499999996</v>
      </c>
      <c r="J8492" s="17">
        <v>3.3000000000000002E-2</v>
      </c>
      <c r="K8492" s="17">
        <v>1.5499999999999999E-3</v>
      </c>
    </row>
    <row r="8493" spans="1:11" x14ac:dyDescent="0.45">
      <c r="A8493" s="10" t="s">
        <v>69</v>
      </c>
      <c r="B8493" s="20">
        <v>0.98699999999999999</v>
      </c>
      <c r="C8493" s="19">
        <v>9276</v>
      </c>
      <c r="D8493" s="19">
        <v>5292.1823919999997</v>
      </c>
      <c r="E8493" s="23">
        <v>5.284950824</v>
      </c>
      <c r="F8493" s="23">
        <v>1.733881593</v>
      </c>
      <c r="G8493" s="17">
        <v>0.87181975</v>
      </c>
      <c r="H8493" s="17">
        <v>0.12818025</v>
      </c>
      <c r="I8493" s="17">
        <v>0.965484169</v>
      </c>
      <c r="J8493" s="17">
        <v>3.3000000000000002E-2</v>
      </c>
      <c r="K8493" s="17">
        <v>1.5499999999999999E-3</v>
      </c>
    </row>
    <row r="8494" spans="1:11" x14ac:dyDescent="0.45">
      <c r="A8494" s="10" t="s">
        <v>69</v>
      </c>
      <c r="B8494" s="20">
        <v>0.98799999999999999</v>
      </c>
      <c r="C8494" s="19">
        <v>9285</v>
      </c>
      <c r="D8494" s="19">
        <v>5340.4289939999999</v>
      </c>
      <c r="E8494" s="23">
        <v>5.4367249370000001</v>
      </c>
      <c r="F8494" s="23">
        <v>1.75155656</v>
      </c>
      <c r="G8494" s="17">
        <v>0.87194399600000005</v>
      </c>
      <c r="H8494" s="17">
        <v>0.128056004</v>
      </c>
      <c r="I8494" s="17">
        <v>0.96523749299999995</v>
      </c>
      <c r="J8494" s="17">
        <v>3.32E-2</v>
      </c>
      <c r="K8494" s="17">
        <v>1.5399999999999999E-3</v>
      </c>
    </row>
    <row r="8495" spans="1:11" x14ac:dyDescent="0.45">
      <c r="A8495" s="10" t="s">
        <v>69</v>
      </c>
      <c r="B8495" s="20">
        <v>0.98899999999999999</v>
      </c>
      <c r="C8495" s="19">
        <v>9295</v>
      </c>
      <c r="D8495" s="19">
        <v>5395.2129830000003</v>
      </c>
      <c r="E8495" s="23">
        <v>5.5163591319999998</v>
      </c>
      <c r="F8495" s="23">
        <v>1.76695453</v>
      </c>
      <c r="G8495" s="17">
        <v>0.87197418000000004</v>
      </c>
      <c r="H8495" s="17">
        <v>0.12802582000000001</v>
      </c>
      <c r="I8495" s="17">
        <v>0.96528742099999998</v>
      </c>
      <c r="J8495" s="17">
        <v>3.32E-2</v>
      </c>
      <c r="K8495" s="17">
        <v>1.5399999999999999E-3</v>
      </c>
    </row>
    <row r="8496" spans="1:11" x14ac:dyDescent="0.45">
      <c r="A8496" s="10" t="s">
        <v>69</v>
      </c>
      <c r="B8496" s="20">
        <v>0.99</v>
      </c>
      <c r="C8496" s="19">
        <v>9304</v>
      </c>
      <c r="D8496" s="19">
        <v>5445.2460259999998</v>
      </c>
      <c r="E8496" s="23">
        <v>5.5938171739999998</v>
      </c>
      <c r="F8496" s="23">
        <v>1.78923758</v>
      </c>
      <c r="G8496" s="17">
        <v>0.87209802199999997</v>
      </c>
      <c r="H8496" s="17">
        <v>0.127901978</v>
      </c>
      <c r="I8496" s="17">
        <v>0.96527982099999998</v>
      </c>
      <c r="J8496" s="17">
        <v>3.32E-2</v>
      </c>
      <c r="K8496" s="17">
        <v>1.5399999999999999E-3</v>
      </c>
    </row>
    <row r="8497" spans="1:11" x14ac:dyDescent="0.45">
      <c r="A8497" s="10" t="s">
        <v>69</v>
      </c>
      <c r="B8497" s="20">
        <v>0.99099999999999999</v>
      </c>
      <c r="C8497" s="19">
        <v>9313</v>
      </c>
      <c r="D8497" s="19">
        <v>5496.7295869999998</v>
      </c>
      <c r="E8497" s="23">
        <v>5.7930326570000004</v>
      </c>
      <c r="F8497" s="23">
        <v>1.807285048</v>
      </c>
      <c r="G8497" s="17">
        <v>0.87222162599999997</v>
      </c>
      <c r="H8497" s="17">
        <v>0.127778374</v>
      </c>
      <c r="I8497" s="17">
        <v>0.96529695900000001</v>
      </c>
      <c r="J8497" s="17">
        <v>3.32E-2</v>
      </c>
      <c r="K8497" s="17">
        <v>1.5399999999999999E-3</v>
      </c>
    </row>
    <row r="8498" spans="1:11" x14ac:dyDescent="0.45">
      <c r="A8498" s="10" t="s">
        <v>69</v>
      </c>
      <c r="B8498" s="20">
        <v>0.99199999999999999</v>
      </c>
      <c r="C8498" s="19">
        <v>9323</v>
      </c>
      <c r="D8498" s="19">
        <v>5557.9526480000004</v>
      </c>
      <c r="E8498" s="23">
        <v>6.2462441640000002</v>
      </c>
      <c r="F8498" s="23">
        <v>1.8259200209999999</v>
      </c>
      <c r="G8498" s="17">
        <v>0.87235868299999997</v>
      </c>
      <c r="H8498" s="17">
        <v>0.127641317</v>
      </c>
      <c r="I8498" s="17">
        <v>0.96521698300000003</v>
      </c>
      <c r="J8498" s="17">
        <v>3.32E-2</v>
      </c>
      <c r="K8498" s="17">
        <v>1.5299999999999999E-3</v>
      </c>
    </row>
    <row r="8499" spans="1:11" x14ac:dyDescent="0.45">
      <c r="A8499" s="10" t="s">
        <v>69</v>
      </c>
      <c r="B8499" s="20">
        <v>0.99299999999999999</v>
      </c>
      <c r="C8499" s="19">
        <v>9332</v>
      </c>
      <c r="D8499" s="19">
        <v>5615.3221830000002</v>
      </c>
      <c r="E8499" s="23">
        <v>6.5084947729999998</v>
      </c>
      <c r="F8499" s="23">
        <v>1.847895195</v>
      </c>
      <c r="G8499" s="17">
        <v>0.87248178300000001</v>
      </c>
      <c r="H8499" s="17">
        <v>0.12751821699999999</v>
      </c>
      <c r="I8499" s="17">
        <v>0.96519906499999997</v>
      </c>
      <c r="J8499" s="17">
        <v>3.3300000000000003E-2</v>
      </c>
      <c r="K8499" s="17">
        <v>1.5299999999999999E-3</v>
      </c>
    </row>
    <row r="8500" spans="1:11" x14ac:dyDescent="0.45">
      <c r="A8500" s="10" t="s">
        <v>69</v>
      </c>
      <c r="B8500" s="20">
        <v>0.99399999999999999</v>
      </c>
      <c r="C8500" s="19">
        <v>9342</v>
      </c>
      <c r="D8500" s="19">
        <v>5682.9492200000004</v>
      </c>
      <c r="E8500" s="23">
        <v>6.9299497270000003</v>
      </c>
      <c r="F8500" s="23">
        <v>1.8673873439999999</v>
      </c>
      <c r="G8500" s="17">
        <v>0.87261828299999999</v>
      </c>
      <c r="H8500" s="17">
        <v>0.12738171700000001</v>
      </c>
      <c r="I8500" s="17">
        <v>0.96519391200000004</v>
      </c>
      <c r="J8500" s="17">
        <v>3.3300000000000003E-2</v>
      </c>
      <c r="K8500" s="17">
        <v>1.5299999999999999E-3</v>
      </c>
    </row>
    <row r="8501" spans="1:11" x14ac:dyDescent="0.45">
      <c r="A8501" s="10" t="s">
        <v>69</v>
      </c>
      <c r="B8501" s="20">
        <v>0.995</v>
      </c>
      <c r="C8501" s="19">
        <v>9351</v>
      </c>
      <c r="D8501" s="19">
        <v>5747.7465400000001</v>
      </c>
      <c r="E8501" s="23">
        <v>7.4213716329999997</v>
      </c>
      <c r="F8501" s="23">
        <v>1.8935562880000001</v>
      </c>
      <c r="G8501" s="17">
        <v>0.87274088299999997</v>
      </c>
      <c r="H8501" s="17">
        <v>0.127259117</v>
      </c>
      <c r="I8501" s="17">
        <v>0.965203107</v>
      </c>
      <c r="J8501" s="17">
        <v>3.3300000000000003E-2</v>
      </c>
      <c r="K8501" s="17">
        <v>1.5299999999999999E-3</v>
      </c>
    </row>
    <row r="8502" spans="1:11" x14ac:dyDescent="0.45">
      <c r="A8502" s="10" t="s">
        <v>69</v>
      </c>
      <c r="B8502" s="20">
        <v>0.996</v>
      </c>
      <c r="C8502" s="19">
        <v>9360</v>
      </c>
      <c r="D8502" s="19">
        <v>5815.6080549999997</v>
      </c>
      <c r="E8502" s="23">
        <v>7.6179022500000002</v>
      </c>
      <c r="F8502" s="23">
        <v>1.9177018770000001</v>
      </c>
      <c r="G8502" s="17">
        <v>0.87286324800000004</v>
      </c>
      <c r="H8502" s="17">
        <v>0.12713675199999999</v>
      </c>
      <c r="I8502" s="17">
        <v>0.96516174799999999</v>
      </c>
      <c r="J8502" s="17">
        <v>3.3300000000000003E-2</v>
      </c>
      <c r="K8502" s="17">
        <v>1.5299999999999999E-3</v>
      </c>
    </row>
    <row r="8503" spans="1:11" x14ac:dyDescent="0.45">
      <c r="A8503" s="10" t="s">
        <v>69</v>
      </c>
      <c r="B8503" s="20">
        <v>0.997</v>
      </c>
      <c r="C8503" s="19">
        <v>9370</v>
      </c>
      <c r="D8503" s="19">
        <v>5896.7668670000003</v>
      </c>
      <c r="E8503" s="23">
        <v>8.3373234299999996</v>
      </c>
      <c r="F8503" s="23">
        <v>1.9425579989999999</v>
      </c>
      <c r="G8503" s="17">
        <v>0.87299893299999998</v>
      </c>
      <c r="H8503" s="17">
        <v>0.127001067</v>
      </c>
      <c r="I8503" s="17">
        <v>0.96509589900000003</v>
      </c>
      <c r="J8503" s="17">
        <v>3.3399999999999999E-2</v>
      </c>
      <c r="K8503" s="17">
        <v>1.5200000000000001E-3</v>
      </c>
    </row>
    <row r="8504" spans="1:11" x14ac:dyDescent="0.45">
      <c r="A8504" s="10" t="s">
        <v>69</v>
      </c>
      <c r="B8504" s="20">
        <v>0.998</v>
      </c>
      <c r="C8504" s="19">
        <v>9379</v>
      </c>
      <c r="D8504" s="19">
        <v>5979.4029710000004</v>
      </c>
      <c r="E8504" s="23">
        <v>9.7189248500000005</v>
      </c>
      <c r="F8504" s="23">
        <v>1.972175598</v>
      </c>
      <c r="G8504" s="17">
        <v>0.87312080199999997</v>
      </c>
      <c r="H8504" s="17">
        <v>0.126879198</v>
      </c>
      <c r="I8504" s="17">
        <v>0.96518439099999997</v>
      </c>
      <c r="J8504" s="17">
        <v>3.3300000000000003E-2</v>
      </c>
      <c r="K8504" s="17">
        <v>1.5200000000000001E-3</v>
      </c>
    </row>
    <row r="8505" spans="1:11" x14ac:dyDescent="0.45">
      <c r="A8505" s="10" t="s">
        <v>69</v>
      </c>
      <c r="B8505" s="20">
        <v>0.999</v>
      </c>
      <c r="C8505" s="19">
        <v>9388</v>
      </c>
      <c r="D8505" s="19">
        <v>6082.2124169999997</v>
      </c>
      <c r="E8505" s="23">
        <v>12.82323985</v>
      </c>
      <c r="F8505" s="23">
        <v>2.0048838199999999</v>
      </c>
      <c r="G8505" s="17">
        <v>0.87324243700000004</v>
      </c>
      <c r="H8505" s="17">
        <v>0.12675756299999999</v>
      </c>
      <c r="I8505" s="17">
        <v>0.96522030999999997</v>
      </c>
      <c r="J8505" s="17">
        <v>3.3300000000000003E-2</v>
      </c>
      <c r="K8505" s="17">
        <v>1.5200000000000001E-3</v>
      </c>
    </row>
    <row r="8506" spans="1:11" x14ac:dyDescent="0.45">
      <c r="A8506" s="10" t="s">
        <v>69</v>
      </c>
      <c r="B8506" s="20">
        <v>1</v>
      </c>
      <c r="C8506" s="19">
        <v>9389</v>
      </c>
      <c r="D8506" s="19">
        <v>6095.3954400000002</v>
      </c>
      <c r="E8506" s="23">
        <v>13.183022920000001</v>
      </c>
      <c r="F8506" s="23">
        <v>2.0491579980000001</v>
      </c>
      <c r="G8506" s="17">
        <v>0.87325593800000001</v>
      </c>
      <c r="H8506" s="17">
        <v>0.12674406199999999</v>
      </c>
      <c r="I8506" s="17">
        <v>0.96522597700000001</v>
      </c>
      <c r="J8506" s="17">
        <v>3.3300000000000003E-2</v>
      </c>
      <c r="K8506" s="17">
        <v>1.5200000000000001E-3</v>
      </c>
    </row>
    <row r="8507" spans="1:11" x14ac:dyDescent="0.45">
      <c r="A8507" s="10" t="s">
        <v>71</v>
      </c>
      <c r="B8507" s="20">
        <v>0</v>
      </c>
      <c r="C8507" s="19">
        <v>390</v>
      </c>
      <c r="D8507" s="19">
        <v>0.25525157900000001</v>
      </c>
      <c r="E8507" s="23">
        <v>1.58E-3</v>
      </c>
      <c r="F8507" s="23">
        <v>7.4200000000000004E-4</v>
      </c>
      <c r="G8507" s="17">
        <v>0.74615384600000001</v>
      </c>
      <c r="H8507" s="17">
        <v>0.25384615399999999</v>
      </c>
      <c r="I8507" s="17">
        <v>0.69163614900000003</v>
      </c>
      <c r="J8507" s="17">
        <v>0.30836385100000002</v>
      </c>
      <c r="K8507" s="17">
        <v>0</v>
      </c>
    </row>
    <row r="8508" spans="1:11" x14ac:dyDescent="0.45">
      <c r="A8508" s="10" t="s">
        <v>71</v>
      </c>
      <c r="B8508" s="20">
        <v>0.01</v>
      </c>
      <c r="C8508" s="19">
        <v>1175</v>
      </c>
      <c r="D8508" s="19">
        <v>2.74545342</v>
      </c>
      <c r="E8508" s="23">
        <v>4.7699999999999999E-3</v>
      </c>
      <c r="F8508" s="23">
        <v>3.98E-3</v>
      </c>
      <c r="G8508" s="17">
        <v>0.81021276600000003</v>
      </c>
      <c r="H8508" s="17">
        <v>0.189787234</v>
      </c>
      <c r="I8508" s="17">
        <v>0.43715504999999999</v>
      </c>
      <c r="J8508" s="17">
        <v>0.56284495000000001</v>
      </c>
      <c r="K8508" s="17">
        <v>0</v>
      </c>
    </row>
    <row r="8509" spans="1:11" x14ac:dyDescent="0.45">
      <c r="A8509" s="10" t="s">
        <v>71</v>
      </c>
      <c r="B8509" s="20">
        <v>0.02</v>
      </c>
      <c r="C8509" s="19">
        <v>1954</v>
      </c>
      <c r="D8509" s="19">
        <v>7.4013165110000001</v>
      </c>
      <c r="E8509" s="23">
        <v>7.28E-3</v>
      </c>
      <c r="F8509" s="23">
        <v>6.2199999999999998E-3</v>
      </c>
      <c r="G8509" s="17">
        <v>0.80296827000000004</v>
      </c>
      <c r="H8509" s="17">
        <v>0.19703172999999999</v>
      </c>
      <c r="I8509" s="17">
        <v>0.40714342199999998</v>
      </c>
      <c r="J8509" s="17">
        <v>0.59285657800000002</v>
      </c>
      <c r="K8509" s="17">
        <v>0</v>
      </c>
    </row>
    <row r="8510" spans="1:11" x14ac:dyDescent="0.45">
      <c r="A8510" s="10" t="s">
        <v>71</v>
      </c>
      <c r="B8510" s="20">
        <v>0.03</v>
      </c>
      <c r="C8510" s="19">
        <v>2729</v>
      </c>
      <c r="D8510" s="19">
        <v>13.906175640000001</v>
      </c>
      <c r="E8510" s="23">
        <v>9.41E-3</v>
      </c>
      <c r="F8510" s="23">
        <v>8.3800000000000003E-3</v>
      </c>
      <c r="G8510" s="17">
        <v>0.80542323199999999</v>
      </c>
      <c r="H8510" s="17">
        <v>0.19457676800000001</v>
      </c>
      <c r="I8510" s="17">
        <v>0.43657941900000002</v>
      </c>
      <c r="J8510" s="17">
        <v>0.56342058100000003</v>
      </c>
      <c r="K8510" s="17">
        <v>0</v>
      </c>
    </row>
    <row r="8511" spans="1:11" x14ac:dyDescent="0.45">
      <c r="A8511" s="10" t="s">
        <v>71</v>
      </c>
      <c r="B8511" s="20">
        <v>0.04</v>
      </c>
      <c r="C8511" s="19">
        <v>3489</v>
      </c>
      <c r="D8511" s="19">
        <v>21.82884391</v>
      </c>
      <c r="E8511" s="23">
        <v>1.14E-2</v>
      </c>
      <c r="F8511" s="23">
        <v>1.0200000000000001E-2</v>
      </c>
      <c r="G8511" s="17">
        <v>0.803668673</v>
      </c>
      <c r="H8511" s="17">
        <v>0.196331327</v>
      </c>
      <c r="I8511" s="17">
        <v>0.43751271400000002</v>
      </c>
      <c r="J8511" s="17">
        <v>0.56248728599999998</v>
      </c>
      <c r="K8511" s="17">
        <v>0</v>
      </c>
    </row>
    <row r="8512" spans="1:11" x14ac:dyDescent="0.45">
      <c r="A8512" s="10" t="s">
        <v>71</v>
      </c>
      <c r="B8512" s="20">
        <v>0.05</v>
      </c>
      <c r="C8512" s="19">
        <v>4307</v>
      </c>
      <c r="D8512" s="19">
        <v>31.759511459999999</v>
      </c>
      <c r="E8512" s="23">
        <v>1.32E-2</v>
      </c>
      <c r="F8512" s="23">
        <v>1.17E-2</v>
      </c>
      <c r="G8512" s="17">
        <v>0.78128627799999995</v>
      </c>
      <c r="H8512" s="17">
        <v>0.218713722</v>
      </c>
      <c r="I8512" s="17">
        <v>0.40558040099999998</v>
      </c>
      <c r="J8512" s="17">
        <v>0.59441959899999997</v>
      </c>
      <c r="K8512" s="17">
        <v>0</v>
      </c>
    </row>
    <row r="8513" spans="1:11" x14ac:dyDescent="0.45">
      <c r="A8513" s="10" t="s">
        <v>71</v>
      </c>
      <c r="B8513" s="20">
        <v>0.06</v>
      </c>
      <c r="C8513" s="19">
        <v>5096</v>
      </c>
      <c r="D8513" s="19">
        <v>43.064238199999998</v>
      </c>
      <c r="E8513" s="23">
        <v>1.5699999999999999E-2</v>
      </c>
      <c r="F8513" s="23">
        <v>1.34E-2</v>
      </c>
      <c r="G8513" s="17">
        <v>0.78708791199999995</v>
      </c>
      <c r="H8513" s="17">
        <v>0.212912088</v>
      </c>
      <c r="I8513" s="17">
        <v>0.42816873100000002</v>
      </c>
      <c r="J8513" s="17">
        <v>0.57183126900000003</v>
      </c>
      <c r="K8513" s="17">
        <v>0</v>
      </c>
    </row>
    <row r="8514" spans="1:11" x14ac:dyDescent="0.45">
      <c r="A8514" s="10" t="s">
        <v>71</v>
      </c>
      <c r="B8514" s="20">
        <v>7.0000000000000007E-2</v>
      </c>
      <c r="C8514" s="19">
        <v>5891</v>
      </c>
      <c r="D8514" s="19">
        <v>56.297520749999997</v>
      </c>
      <c r="E8514" s="23">
        <v>1.7500000000000002E-2</v>
      </c>
      <c r="F8514" s="23">
        <v>1.55E-2</v>
      </c>
      <c r="G8514" s="17">
        <v>0.79375318299999997</v>
      </c>
      <c r="H8514" s="17">
        <v>0.206246817</v>
      </c>
      <c r="I8514" s="17">
        <v>0.39831738300000002</v>
      </c>
      <c r="J8514" s="17">
        <v>0.59204909299999997</v>
      </c>
      <c r="K8514" s="17">
        <v>9.6299999999999997E-3</v>
      </c>
    </row>
    <row r="8515" spans="1:11" x14ac:dyDescent="0.45">
      <c r="A8515" s="10" t="s">
        <v>71</v>
      </c>
      <c r="B8515" s="20">
        <v>0.08</v>
      </c>
      <c r="C8515" s="19">
        <v>6672</v>
      </c>
      <c r="D8515" s="19">
        <v>70.678078499999998</v>
      </c>
      <c r="E8515" s="23">
        <v>1.9300000000000001E-2</v>
      </c>
      <c r="F8515" s="23">
        <v>1.7299999999999999E-2</v>
      </c>
      <c r="G8515" s="17">
        <v>0.79376498799999995</v>
      </c>
      <c r="H8515" s="17">
        <v>0.206235012</v>
      </c>
      <c r="I8515" s="17">
        <v>0.38485559800000002</v>
      </c>
      <c r="J8515" s="17">
        <v>0.60747832199999996</v>
      </c>
      <c r="K8515" s="17">
        <v>7.6699999999999997E-3</v>
      </c>
    </row>
    <row r="8516" spans="1:11" x14ac:dyDescent="0.45">
      <c r="A8516" s="10" t="s">
        <v>71</v>
      </c>
      <c r="B8516" s="20">
        <v>0.09</v>
      </c>
      <c r="C8516" s="19">
        <v>7445</v>
      </c>
      <c r="D8516" s="19">
        <v>86.199958109999997</v>
      </c>
      <c r="E8516" s="23">
        <v>2.0799999999999999E-2</v>
      </c>
      <c r="F8516" s="23">
        <v>1.8800000000000001E-2</v>
      </c>
      <c r="G8516" s="17">
        <v>0.78804566799999998</v>
      </c>
      <c r="H8516" s="17">
        <v>0.211954332</v>
      </c>
      <c r="I8516" s="17">
        <v>0.40383853199999997</v>
      </c>
      <c r="J8516" s="17">
        <v>0.58989674599999997</v>
      </c>
      <c r="K8516" s="17">
        <v>6.2599999999999999E-3</v>
      </c>
    </row>
    <row r="8517" spans="1:11" x14ac:dyDescent="0.45">
      <c r="A8517" s="10" t="s">
        <v>71</v>
      </c>
      <c r="B8517" s="20">
        <v>0.1</v>
      </c>
      <c r="C8517" s="19">
        <v>8234</v>
      </c>
      <c r="D8517" s="19">
        <v>103.1741914</v>
      </c>
      <c r="E8517" s="23">
        <v>2.2100000000000002E-2</v>
      </c>
      <c r="F8517" s="23">
        <v>2.0199999999999999E-2</v>
      </c>
      <c r="G8517" s="17">
        <v>0.79293174600000005</v>
      </c>
      <c r="H8517" s="17">
        <v>0.20706825400000001</v>
      </c>
      <c r="I8517" s="17">
        <v>0.39615967699999999</v>
      </c>
      <c r="J8517" s="17">
        <v>0.59867950999999997</v>
      </c>
      <c r="K8517" s="17">
        <v>5.1599999999999997E-3</v>
      </c>
    </row>
    <row r="8518" spans="1:11" x14ac:dyDescent="0.45">
      <c r="A8518" s="10" t="s">
        <v>71</v>
      </c>
      <c r="B8518" s="20">
        <v>0.11</v>
      </c>
      <c r="C8518" s="19">
        <v>9032</v>
      </c>
      <c r="D8518" s="19">
        <v>121.54657709999999</v>
      </c>
      <c r="E8518" s="23">
        <v>2.3800000000000002E-2</v>
      </c>
      <c r="F8518" s="23">
        <v>2.1499999999999998E-2</v>
      </c>
      <c r="G8518" s="17">
        <v>0.78886182500000002</v>
      </c>
      <c r="H8518" s="17">
        <v>0.21113817500000001</v>
      </c>
      <c r="I8518" s="17">
        <v>0.377996838</v>
      </c>
      <c r="J8518" s="17">
        <v>0.61760439600000006</v>
      </c>
      <c r="K8518" s="17">
        <v>4.4000000000000003E-3</v>
      </c>
    </row>
    <row r="8519" spans="1:11" x14ac:dyDescent="0.45">
      <c r="A8519" s="10" t="s">
        <v>71</v>
      </c>
      <c r="B8519" s="20">
        <v>0.12</v>
      </c>
      <c r="C8519" s="19">
        <v>9818</v>
      </c>
      <c r="D8519" s="19">
        <v>140.93940799999999</v>
      </c>
      <c r="E8519" s="23">
        <v>2.53E-2</v>
      </c>
      <c r="F8519" s="23">
        <v>2.29E-2</v>
      </c>
      <c r="G8519" s="17">
        <v>0.78019963299999995</v>
      </c>
      <c r="H8519" s="17">
        <v>0.219800367</v>
      </c>
      <c r="I8519" s="17">
        <v>0.37109679600000001</v>
      </c>
      <c r="J8519" s="17">
        <v>0.62510579300000002</v>
      </c>
      <c r="K8519" s="17">
        <v>3.8E-3</v>
      </c>
    </row>
    <row r="8520" spans="1:11" x14ac:dyDescent="0.45">
      <c r="A8520" s="10" t="s">
        <v>71</v>
      </c>
      <c r="B8520" s="20">
        <v>0.13</v>
      </c>
      <c r="C8520" s="19">
        <v>10602</v>
      </c>
      <c r="D8520" s="19">
        <v>161.310113</v>
      </c>
      <c r="E8520" s="23">
        <v>2.6700000000000002E-2</v>
      </c>
      <c r="F8520" s="23">
        <v>2.4199999999999999E-2</v>
      </c>
      <c r="G8520" s="17">
        <v>0.77787209999999996</v>
      </c>
      <c r="H8520" s="17">
        <v>0.22212789999999999</v>
      </c>
      <c r="I8520" s="17">
        <v>0.391002562</v>
      </c>
      <c r="J8520" s="17">
        <v>0.60467111600000001</v>
      </c>
      <c r="K8520" s="17">
        <v>4.3299999999999996E-3</v>
      </c>
    </row>
    <row r="8521" spans="1:11" x14ac:dyDescent="0.45">
      <c r="A8521" s="10" t="s">
        <v>71</v>
      </c>
      <c r="B8521" s="20">
        <v>0.14000000000000001</v>
      </c>
      <c r="C8521" s="19">
        <v>11448</v>
      </c>
      <c r="D8521" s="19">
        <v>184.54260429999999</v>
      </c>
      <c r="E8521" s="23">
        <v>2.8299999999999999E-2</v>
      </c>
      <c r="F8521" s="23">
        <v>2.5499999999999998E-2</v>
      </c>
      <c r="G8521" s="17">
        <v>0.77926275300000003</v>
      </c>
      <c r="H8521" s="17">
        <v>0.220737247</v>
      </c>
      <c r="I8521" s="17">
        <v>0.385355964</v>
      </c>
      <c r="J8521" s="17">
        <v>0.61086359899999998</v>
      </c>
      <c r="K8521" s="17">
        <v>3.7799999999999999E-3</v>
      </c>
    </row>
    <row r="8522" spans="1:11" x14ac:dyDescent="0.45">
      <c r="A8522" s="10" t="s">
        <v>71</v>
      </c>
      <c r="B8522" s="20">
        <v>0.15</v>
      </c>
      <c r="C8522" s="19">
        <v>12164</v>
      </c>
      <c r="D8522" s="19">
        <v>205.19332510000001</v>
      </c>
      <c r="E8522" s="23">
        <v>2.9399999999999999E-2</v>
      </c>
      <c r="F8522" s="23">
        <v>2.6700000000000002E-2</v>
      </c>
      <c r="G8522" s="17">
        <v>0.77342979300000003</v>
      </c>
      <c r="H8522" s="17">
        <v>0.226570207</v>
      </c>
      <c r="I8522" s="17">
        <v>0.36191285699999998</v>
      </c>
      <c r="J8522" s="17">
        <v>0.63469060600000005</v>
      </c>
      <c r="K8522" s="17">
        <v>3.3999999999999998E-3</v>
      </c>
    </row>
    <row r="8523" spans="1:11" x14ac:dyDescent="0.45">
      <c r="A8523" s="10" t="s">
        <v>71</v>
      </c>
      <c r="B8523" s="20">
        <v>0.16</v>
      </c>
      <c r="C8523" s="19">
        <v>12954</v>
      </c>
      <c r="D8523" s="19">
        <v>229.03629670000001</v>
      </c>
      <c r="E8523" s="23">
        <v>3.1E-2</v>
      </c>
      <c r="F8523" s="23">
        <v>2.7900000000000001E-2</v>
      </c>
      <c r="G8523" s="17">
        <v>0.77589933600000005</v>
      </c>
      <c r="H8523" s="17">
        <v>0.224100664</v>
      </c>
      <c r="I8523" s="17">
        <v>0.36785084299999998</v>
      </c>
      <c r="J8523" s="17">
        <v>0.62912426300000002</v>
      </c>
      <c r="K8523" s="17">
        <v>3.0200000000000001E-3</v>
      </c>
    </row>
    <row r="8524" spans="1:11" x14ac:dyDescent="0.45">
      <c r="A8524" s="10" t="s">
        <v>71</v>
      </c>
      <c r="B8524" s="20">
        <v>0.17</v>
      </c>
      <c r="C8524" s="19">
        <v>13721</v>
      </c>
      <c r="D8524" s="19">
        <v>253.64834089999999</v>
      </c>
      <c r="E8524" s="23">
        <v>3.3099999999999997E-2</v>
      </c>
      <c r="F8524" s="23">
        <v>2.92E-2</v>
      </c>
      <c r="G8524" s="17">
        <v>0.77246556399999999</v>
      </c>
      <c r="H8524" s="17">
        <v>0.22753443600000001</v>
      </c>
      <c r="I8524" s="17">
        <v>0.370356982</v>
      </c>
      <c r="J8524" s="17">
        <v>0.626921846</v>
      </c>
      <c r="K8524" s="17">
        <v>2.7200000000000002E-3</v>
      </c>
    </row>
    <row r="8525" spans="1:11" x14ac:dyDescent="0.45">
      <c r="A8525" s="10" t="s">
        <v>71</v>
      </c>
      <c r="B8525" s="20">
        <v>0.18</v>
      </c>
      <c r="C8525" s="19">
        <v>14521</v>
      </c>
      <c r="D8525" s="19">
        <v>280.89733649999999</v>
      </c>
      <c r="E8525" s="23">
        <v>3.4700000000000002E-2</v>
      </c>
      <c r="F8525" s="23">
        <v>3.0599999999999999E-2</v>
      </c>
      <c r="G8525" s="17">
        <v>0.768266648</v>
      </c>
      <c r="H8525" s="17">
        <v>0.231733352</v>
      </c>
      <c r="I8525" s="17">
        <v>0.371669413</v>
      </c>
      <c r="J8525" s="17">
        <v>0.62585758499999999</v>
      </c>
      <c r="K8525" s="17">
        <v>2.47E-3</v>
      </c>
    </row>
    <row r="8526" spans="1:11" x14ac:dyDescent="0.45">
      <c r="A8526" s="10" t="s">
        <v>71</v>
      </c>
      <c r="B8526" s="20">
        <v>0.19</v>
      </c>
      <c r="C8526" s="19">
        <v>15267</v>
      </c>
      <c r="D8526" s="19">
        <v>307.17218639999999</v>
      </c>
      <c r="E8526" s="23">
        <v>3.5799999999999998E-2</v>
      </c>
      <c r="F8526" s="23">
        <v>3.2000000000000001E-2</v>
      </c>
      <c r="G8526" s="17">
        <v>0.76452479200000001</v>
      </c>
      <c r="H8526" s="17">
        <v>0.23547520799999999</v>
      </c>
      <c r="I8526" s="17">
        <v>0.36566298600000002</v>
      </c>
      <c r="J8526" s="17">
        <v>0.63207537499999999</v>
      </c>
      <c r="K8526" s="17">
        <v>2.2599999999999999E-3</v>
      </c>
    </row>
    <row r="8527" spans="1:11" x14ac:dyDescent="0.45">
      <c r="A8527" s="10" t="s">
        <v>71</v>
      </c>
      <c r="B8527" s="20">
        <v>0.2</v>
      </c>
      <c r="C8527" s="19">
        <v>16076</v>
      </c>
      <c r="D8527" s="19">
        <v>336.78068059999998</v>
      </c>
      <c r="E8527" s="23">
        <v>3.7400000000000003E-2</v>
      </c>
      <c r="F8527" s="23">
        <v>3.3399999999999999E-2</v>
      </c>
      <c r="G8527" s="17">
        <v>0.76349838299999995</v>
      </c>
      <c r="H8527" s="17">
        <v>0.236501617</v>
      </c>
      <c r="I8527" s="17">
        <v>0.380925703</v>
      </c>
      <c r="J8527" s="17">
        <v>0.61701990900000003</v>
      </c>
      <c r="K8527" s="17">
        <v>2.0500000000000002E-3</v>
      </c>
    </row>
    <row r="8528" spans="1:11" x14ac:dyDescent="0.45">
      <c r="A8528" s="10" t="s">
        <v>71</v>
      </c>
      <c r="B8528" s="20">
        <v>0.21</v>
      </c>
      <c r="C8528" s="19">
        <v>16853</v>
      </c>
      <c r="D8528" s="19">
        <v>366.66965979999998</v>
      </c>
      <c r="E8528" s="23">
        <v>3.9300000000000002E-2</v>
      </c>
      <c r="F8528" s="23">
        <v>3.49E-2</v>
      </c>
      <c r="G8528" s="17">
        <v>0.76176348400000005</v>
      </c>
      <c r="H8528" s="17">
        <v>0.23823651600000001</v>
      </c>
      <c r="I8528" s="17">
        <v>0.37536996099999997</v>
      </c>
      <c r="J8528" s="17">
        <v>0.62273611200000001</v>
      </c>
      <c r="K8528" s="17">
        <v>1.89E-3</v>
      </c>
    </row>
    <row r="8529" spans="1:11" x14ac:dyDescent="0.45">
      <c r="A8529" s="10" t="s">
        <v>71</v>
      </c>
      <c r="B8529" s="20">
        <v>0.22</v>
      </c>
      <c r="C8529" s="19">
        <v>17654</v>
      </c>
      <c r="D8529" s="19">
        <v>398.96031249999999</v>
      </c>
      <c r="E8529" s="23">
        <v>4.1000000000000002E-2</v>
      </c>
      <c r="F8529" s="23">
        <v>3.6299999999999999E-2</v>
      </c>
      <c r="G8529" s="17">
        <v>0.76299988699999999</v>
      </c>
      <c r="H8529" s="17">
        <v>0.23700011300000001</v>
      </c>
      <c r="I8529" s="17">
        <v>0.39048875</v>
      </c>
      <c r="J8529" s="17">
        <v>0.60747637499999996</v>
      </c>
      <c r="K8529" s="17">
        <v>2.0300000000000001E-3</v>
      </c>
    </row>
    <row r="8530" spans="1:11" x14ac:dyDescent="0.45">
      <c r="A8530" s="10" t="s">
        <v>71</v>
      </c>
      <c r="B8530" s="20">
        <v>0.23</v>
      </c>
      <c r="C8530" s="19">
        <v>18490</v>
      </c>
      <c r="D8530" s="19">
        <v>434.06379140000001</v>
      </c>
      <c r="E8530" s="23">
        <v>4.3200000000000002E-2</v>
      </c>
      <c r="F8530" s="23">
        <v>3.7900000000000003E-2</v>
      </c>
      <c r="G8530" s="17">
        <v>0.76192536499999997</v>
      </c>
      <c r="H8530" s="17">
        <v>0.23807463500000001</v>
      </c>
      <c r="I8530" s="17">
        <v>0.39187868100000001</v>
      </c>
      <c r="J8530" s="17">
        <v>0.60624492299999999</v>
      </c>
      <c r="K8530" s="17">
        <v>1.8799999999999999E-3</v>
      </c>
    </row>
    <row r="8531" spans="1:11" x14ac:dyDescent="0.45">
      <c r="A8531" s="10" t="s">
        <v>71</v>
      </c>
      <c r="B8531" s="20">
        <v>0.24</v>
      </c>
      <c r="C8531" s="19">
        <v>19244</v>
      </c>
      <c r="D8531" s="19">
        <v>467.26972560000002</v>
      </c>
      <c r="E8531" s="23">
        <v>4.4999999999999998E-2</v>
      </c>
      <c r="F8531" s="23">
        <v>3.9199999999999999E-2</v>
      </c>
      <c r="G8531" s="17">
        <v>0.75966535000000002</v>
      </c>
      <c r="H8531" s="17">
        <v>0.24033465000000001</v>
      </c>
      <c r="I8531" s="17">
        <v>0.39398865399999999</v>
      </c>
      <c r="J8531" s="17">
        <v>0.60426678700000003</v>
      </c>
      <c r="K8531" s="17">
        <v>1.74E-3</v>
      </c>
    </row>
    <row r="8532" spans="1:11" x14ac:dyDescent="0.45">
      <c r="A8532" s="10" t="s">
        <v>71</v>
      </c>
      <c r="B8532" s="20">
        <v>0.25</v>
      </c>
      <c r="C8532" s="19">
        <v>20031</v>
      </c>
      <c r="D8532" s="19">
        <v>503.2743122</v>
      </c>
      <c r="E8532" s="23">
        <v>4.6300000000000001E-2</v>
      </c>
      <c r="F8532" s="23">
        <v>4.07E-2</v>
      </c>
      <c r="G8532" s="17">
        <v>0.76191902600000005</v>
      </c>
      <c r="H8532" s="17">
        <v>0.238080974</v>
      </c>
      <c r="I8532" s="17">
        <v>0.40155885099999999</v>
      </c>
      <c r="J8532" s="17">
        <v>0.59681854300000003</v>
      </c>
      <c r="K8532" s="17">
        <v>1.6199999999999999E-3</v>
      </c>
    </row>
    <row r="8533" spans="1:11" x14ac:dyDescent="0.45">
      <c r="A8533" s="10" t="s">
        <v>71</v>
      </c>
      <c r="B8533" s="20">
        <v>0.26</v>
      </c>
      <c r="C8533" s="19">
        <v>20655</v>
      </c>
      <c r="D8533" s="19">
        <v>532.56665280000004</v>
      </c>
      <c r="E8533" s="23">
        <v>4.7600000000000003E-2</v>
      </c>
      <c r="F8533" s="23">
        <v>4.19E-2</v>
      </c>
      <c r="G8533" s="17">
        <v>0.76209150299999995</v>
      </c>
      <c r="H8533" s="17">
        <v>0.237908497</v>
      </c>
      <c r="I8533" s="17">
        <v>0.406744526</v>
      </c>
      <c r="J8533" s="17">
        <v>0.59171982599999995</v>
      </c>
      <c r="K8533" s="17">
        <v>1.5399999999999999E-3</v>
      </c>
    </row>
    <row r="8534" spans="1:11" x14ac:dyDescent="0.45">
      <c r="A8534" s="10" t="s">
        <v>71</v>
      </c>
      <c r="B8534" s="20">
        <v>0.27</v>
      </c>
      <c r="C8534" s="19">
        <v>21594</v>
      </c>
      <c r="D8534" s="19">
        <v>578.11265600000002</v>
      </c>
      <c r="E8534" s="23">
        <v>4.9599999999999998E-2</v>
      </c>
      <c r="F8534" s="23">
        <v>4.3700000000000003E-2</v>
      </c>
      <c r="G8534" s="17">
        <v>0.76192460900000003</v>
      </c>
      <c r="H8534" s="17">
        <v>0.238075391</v>
      </c>
      <c r="I8534" s="17">
        <v>0.43311070600000001</v>
      </c>
      <c r="J8534" s="17">
        <v>0.56547918600000002</v>
      </c>
      <c r="K8534" s="17">
        <v>1.41E-3</v>
      </c>
    </row>
    <row r="8535" spans="1:11" x14ac:dyDescent="0.45">
      <c r="A8535" s="10" t="s">
        <v>71</v>
      </c>
      <c r="B8535" s="20">
        <v>0.28000000000000003</v>
      </c>
      <c r="C8535" s="19">
        <v>22443</v>
      </c>
      <c r="D8535" s="19">
        <v>620.96537609999996</v>
      </c>
      <c r="E8535" s="23">
        <v>5.1400000000000001E-2</v>
      </c>
      <c r="F8535" s="23">
        <v>4.53E-2</v>
      </c>
      <c r="G8535" s="17">
        <v>0.75595954200000004</v>
      </c>
      <c r="H8535" s="17">
        <v>0.24404045799999999</v>
      </c>
      <c r="I8535" s="17">
        <v>0.43712414300000002</v>
      </c>
      <c r="J8535" s="17">
        <v>0.56156629400000002</v>
      </c>
      <c r="K8535" s="17">
        <v>1.31E-3</v>
      </c>
    </row>
    <row r="8536" spans="1:11" x14ac:dyDescent="0.45">
      <c r="A8536" s="10" t="s">
        <v>71</v>
      </c>
      <c r="B8536" s="20">
        <v>0.28999999999999998</v>
      </c>
      <c r="C8536" s="19">
        <v>23242</v>
      </c>
      <c r="D8536" s="19">
        <v>662.80500789999996</v>
      </c>
      <c r="E8536" s="23">
        <v>5.3600000000000002E-2</v>
      </c>
      <c r="F8536" s="23">
        <v>4.6800000000000001E-2</v>
      </c>
      <c r="G8536" s="17">
        <v>0.75492642600000004</v>
      </c>
      <c r="H8536" s="17">
        <v>0.24507357399999999</v>
      </c>
      <c r="I8536" s="17">
        <v>0.45119808</v>
      </c>
      <c r="J8536" s="17">
        <v>0.547577545</v>
      </c>
      <c r="K8536" s="17">
        <v>1.2199999999999999E-3</v>
      </c>
    </row>
    <row r="8537" spans="1:11" x14ac:dyDescent="0.45">
      <c r="A8537" s="10" t="s">
        <v>71</v>
      </c>
      <c r="B8537" s="20">
        <v>0.3</v>
      </c>
      <c r="C8537" s="19">
        <v>23902</v>
      </c>
      <c r="D8537" s="19">
        <v>698.61926089999997</v>
      </c>
      <c r="E8537" s="23">
        <v>5.5199999999999999E-2</v>
      </c>
      <c r="F8537" s="23">
        <v>4.82E-2</v>
      </c>
      <c r="G8537" s="17">
        <v>0.75424650699999995</v>
      </c>
      <c r="H8537" s="17">
        <v>0.24575349299999999</v>
      </c>
      <c r="I8537" s="17">
        <v>0.46060679599999999</v>
      </c>
      <c r="J8537" s="17">
        <v>0.538229081</v>
      </c>
      <c r="K8537" s="17">
        <v>1.16E-3</v>
      </c>
    </row>
    <row r="8538" spans="1:11" x14ac:dyDescent="0.45">
      <c r="A8538" s="10" t="s">
        <v>71</v>
      </c>
      <c r="B8538" s="20">
        <v>0.31</v>
      </c>
      <c r="C8538" s="19">
        <v>24728</v>
      </c>
      <c r="D8538" s="19">
        <v>744.99605250000002</v>
      </c>
      <c r="E8538" s="23">
        <v>5.7200000000000001E-2</v>
      </c>
      <c r="F8538" s="23">
        <v>4.9799999999999997E-2</v>
      </c>
      <c r="G8538" s="17">
        <v>0.75509543800000001</v>
      </c>
      <c r="H8538" s="17">
        <v>0.24490456199999999</v>
      </c>
      <c r="I8538" s="17">
        <v>0.479551218</v>
      </c>
      <c r="J8538" s="17">
        <v>0.51922970899999998</v>
      </c>
      <c r="K8538" s="17">
        <v>1.2199999999999999E-3</v>
      </c>
    </row>
    <row r="8539" spans="1:11" x14ac:dyDescent="0.45">
      <c r="A8539" s="10" t="s">
        <v>71</v>
      </c>
      <c r="B8539" s="20">
        <v>0.32</v>
      </c>
      <c r="C8539" s="19">
        <v>25531</v>
      </c>
      <c r="D8539" s="19">
        <v>791.57007280000005</v>
      </c>
      <c r="E8539" s="23">
        <v>5.91E-2</v>
      </c>
      <c r="F8539" s="23">
        <v>5.1315164000000003E-2</v>
      </c>
      <c r="G8539" s="17">
        <v>0.75504288900000005</v>
      </c>
      <c r="H8539" s="17">
        <v>0.24495711100000001</v>
      </c>
      <c r="I8539" s="17">
        <v>0.49096795900000001</v>
      </c>
      <c r="J8539" s="17">
        <v>0.50788096599999999</v>
      </c>
      <c r="K8539" s="17">
        <v>1.15E-3</v>
      </c>
    </row>
    <row r="8540" spans="1:11" x14ac:dyDescent="0.45">
      <c r="A8540" s="10" t="s">
        <v>71</v>
      </c>
      <c r="B8540" s="20">
        <v>0.33</v>
      </c>
      <c r="C8540" s="19">
        <v>26247</v>
      </c>
      <c r="D8540" s="19">
        <v>834.43019019999997</v>
      </c>
      <c r="E8540" s="23">
        <v>6.0600000000000001E-2</v>
      </c>
      <c r="F8540" s="23">
        <v>5.28E-2</v>
      </c>
      <c r="G8540" s="17">
        <v>0.75395283300000004</v>
      </c>
      <c r="H8540" s="17">
        <v>0.24604716700000001</v>
      </c>
      <c r="I8540" s="17">
        <v>0.502185675</v>
      </c>
      <c r="J8540" s="17">
        <v>0.49672021700000002</v>
      </c>
      <c r="K8540" s="17">
        <v>1.09E-3</v>
      </c>
    </row>
    <row r="8541" spans="1:11" x14ac:dyDescent="0.45">
      <c r="A8541" s="10" t="s">
        <v>71</v>
      </c>
      <c r="B8541" s="20">
        <v>0.34</v>
      </c>
      <c r="C8541" s="19">
        <v>27091</v>
      </c>
      <c r="D8541" s="19">
        <v>886.02579379999997</v>
      </c>
      <c r="E8541" s="23">
        <v>6.2199999999999998E-2</v>
      </c>
      <c r="F8541" s="23">
        <v>5.4399999999999997E-2</v>
      </c>
      <c r="G8541" s="17">
        <v>0.74725923699999997</v>
      </c>
      <c r="H8541" s="17">
        <v>0.25274076299999998</v>
      </c>
      <c r="I8541" s="17">
        <v>0.51305346200000002</v>
      </c>
      <c r="J8541" s="17">
        <v>0.48523152800000002</v>
      </c>
      <c r="K8541" s="17">
        <v>1.72E-3</v>
      </c>
    </row>
    <row r="8542" spans="1:11" x14ac:dyDescent="0.45">
      <c r="A8542" s="10" t="s">
        <v>71</v>
      </c>
      <c r="B8542" s="20">
        <v>0.35</v>
      </c>
      <c r="C8542" s="19">
        <v>27887</v>
      </c>
      <c r="D8542" s="19">
        <v>936.5155254</v>
      </c>
      <c r="E8542" s="23">
        <v>6.4500000000000002E-2</v>
      </c>
      <c r="F8542" s="23">
        <v>5.6000000000000001E-2</v>
      </c>
      <c r="G8542" s="17">
        <v>0.74253236300000003</v>
      </c>
      <c r="H8542" s="17">
        <v>0.25746763700000003</v>
      </c>
      <c r="I8542" s="17">
        <v>0.52753033800000004</v>
      </c>
      <c r="J8542" s="17">
        <v>0.47084382400000002</v>
      </c>
      <c r="K8542" s="17">
        <v>1.6299999999999999E-3</v>
      </c>
    </row>
    <row r="8543" spans="1:11" x14ac:dyDescent="0.45">
      <c r="A8543" s="10" t="s">
        <v>71</v>
      </c>
      <c r="B8543" s="20">
        <v>0.36</v>
      </c>
      <c r="C8543" s="19">
        <v>28621</v>
      </c>
      <c r="D8543" s="19">
        <v>984.57107589999998</v>
      </c>
      <c r="E8543" s="23">
        <v>6.6400000000000001E-2</v>
      </c>
      <c r="F8543" s="23">
        <v>5.7599999999999998E-2</v>
      </c>
      <c r="G8543" s="17">
        <v>0.74054016300000003</v>
      </c>
      <c r="H8543" s="17">
        <v>0.25945983700000003</v>
      </c>
      <c r="I8543" s="17">
        <v>0.53298727899999998</v>
      </c>
      <c r="J8543" s="17">
        <v>0.46545793299999999</v>
      </c>
      <c r="K8543" s="17">
        <v>1.5499999999999999E-3</v>
      </c>
    </row>
    <row r="8544" spans="1:11" x14ac:dyDescent="0.45">
      <c r="A8544" s="10" t="s">
        <v>71</v>
      </c>
      <c r="B8544" s="20">
        <v>0.37</v>
      </c>
      <c r="C8544" s="19">
        <v>29400</v>
      </c>
      <c r="D8544" s="19">
        <v>1037.1023520000001</v>
      </c>
      <c r="E8544" s="23">
        <v>6.8599999999999994E-2</v>
      </c>
      <c r="F8544" s="23">
        <v>5.9299999999999999E-2</v>
      </c>
      <c r="G8544" s="17">
        <v>0.74139455799999998</v>
      </c>
      <c r="H8544" s="17">
        <v>0.25860544200000002</v>
      </c>
      <c r="I8544" s="17">
        <v>0.53588537800000002</v>
      </c>
      <c r="J8544" s="17">
        <v>0.462629603</v>
      </c>
      <c r="K8544" s="17">
        <v>1.49E-3</v>
      </c>
    </row>
    <row r="8545" spans="1:11" x14ac:dyDescent="0.45">
      <c r="A8545" s="10" t="s">
        <v>71</v>
      </c>
      <c r="B8545" s="20">
        <v>0.38</v>
      </c>
      <c r="C8545" s="19">
        <v>30225</v>
      </c>
      <c r="D8545" s="19">
        <v>1094.574128</v>
      </c>
      <c r="E8545" s="23">
        <v>7.1099999999999997E-2</v>
      </c>
      <c r="F8545" s="23">
        <v>6.0999999999999999E-2</v>
      </c>
      <c r="G8545" s="17">
        <v>0.74147229100000001</v>
      </c>
      <c r="H8545" s="17">
        <v>0.25852770899999999</v>
      </c>
      <c r="I8545" s="17">
        <v>0.55103107299999998</v>
      </c>
      <c r="J8545" s="17">
        <v>0.447558593</v>
      </c>
      <c r="K8545" s="17">
        <v>1.41E-3</v>
      </c>
    </row>
    <row r="8546" spans="1:11" x14ac:dyDescent="0.45">
      <c r="A8546" s="10" t="s">
        <v>71</v>
      </c>
      <c r="B8546" s="20">
        <v>0.39</v>
      </c>
      <c r="C8546" s="19">
        <v>30922</v>
      </c>
      <c r="D8546" s="19">
        <v>1145.2380250000001</v>
      </c>
      <c r="E8546" s="23">
        <v>7.3599999999999999E-2</v>
      </c>
      <c r="F8546" s="23">
        <v>6.2627817000000002E-2</v>
      </c>
      <c r="G8546" s="17">
        <v>0.739570532</v>
      </c>
      <c r="H8546" s="17">
        <v>0.260429468</v>
      </c>
      <c r="I8546" s="17">
        <v>0.55988311800000001</v>
      </c>
      <c r="J8546" s="17">
        <v>0.43876205699999998</v>
      </c>
      <c r="K8546" s="17">
        <v>1.3500000000000001E-3</v>
      </c>
    </row>
    <row r="8547" spans="1:11" x14ac:dyDescent="0.45">
      <c r="A8547" s="10" t="s">
        <v>71</v>
      </c>
      <c r="B8547" s="20">
        <v>0.4</v>
      </c>
      <c r="C8547" s="19">
        <v>31807</v>
      </c>
      <c r="D8547" s="19">
        <v>1211.033367</v>
      </c>
      <c r="E8547" s="23">
        <v>7.5800000000000006E-2</v>
      </c>
      <c r="F8547" s="23">
        <v>6.4500000000000002E-2</v>
      </c>
      <c r="G8547" s="17">
        <v>0.73889395400000002</v>
      </c>
      <c r="H8547" s="17">
        <v>0.26110604599999998</v>
      </c>
      <c r="I8547" s="17">
        <v>0.56934123400000003</v>
      </c>
      <c r="J8547" s="17">
        <v>0.42937075600000002</v>
      </c>
      <c r="K8547" s="17">
        <v>1.2899999999999999E-3</v>
      </c>
    </row>
    <row r="8548" spans="1:11" x14ac:dyDescent="0.45">
      <c r="A8548" s="10" t="s">
        <v>71</v>
      </c>
      <c r="B8548" s="20">
        <v>0.41</v>
      </c>
      <c r="C8548" s="19">
        <v>32602</v>
      </c>
      <c r="D8548" s="19">
        <v>1272.376415</v>
      </c>
      <c r="E8548" s="23">
        <v>7.8899999999999998E-2</v>
      </c>
      <c r="F8548" s="23">
        <v>6.6400000000000001E-2</v>
      </c>
      <c r="G8548" s="17">
        <v>0.73952518300000003</v>
      </c>
      <c r="H8548" s="17">
        <v>0.26047481700000003</v>
      </c>
      <c r="I8548" s="17">
        <v>0.57456061999999997</v>
      </c>
      <c r="J8548" s="17">
        <v>0.42421020300000001</v>
      </c>
      <c r="K8548" s="17">
        <v>1.23E-3</v>
      </c>
    </row>
    <row r="8549" spans="1:11" x14ac:dyDescent="0.45">
      <c r="A8549" s="10" t="s">
        <v>71</v>
      </c>
      <c r="B8549" s="20">
        <v>0.42</v>
      </c>
      <c r="C8549" s="19">
        <v>33381</v>
      </c>
      <c r="D8549" s="19">
        <v>1334.780675</v>
      </c>
      <c r="E8549" s="23">
        <v>8.1299999999999997E-2</v>
      </c>
      <c r="F8549" s="23">
        <v>6.83E-2</v>
      </c>
      <c r="G8549" s="17">
        <v>0.73889338199999999</v>
      </c>
      <c r="H8549" s="17">
        <v>0.26110661800000001</v>
      </c>
      <c r="I8549" s="17">
        <v>0.58405047300000001</v>
      </c>
      <c r="J8549" s="17">
        <v>0.41477341000000001</v>
      </c>
      <c r="K8549" s="17">
        <v>1.1800000000000001E-3</v>
      </c>
    </row>
    <row r="8550" spans="1:11" x14ac:dyDescent="0.45">
      <c r="A8550" s="10" t="s">
        <v>71</v>
      </c>
      <c r="B8550" s="20">
        <v>0.43</v>
      </c>
      <c r="C8550" s="19">
        <v>34045</v>
      </c>
      <c r="D8550" s="19">
        <v>1389.2762970000001</v>
      </c>
      <c r="E8550" s="23">
        <v>8.3199999999999996E-2</v>
      </c>
      <c r="F8550" s="23">
        <v>7.0099999999999996E-2</v>
      </c>
      <c r="G8550" s="17">
        <v>0.73834630599999995</v>
      </c>
      <c r="H8550" s="17">
        <v>0.26165369399999999</v>
      </c>
      <c r="I8550" s="17">
        <v>0.59309161700000002</v>
      </c>
      <c r="J8550" s="17">
        <v>0.40577640999999998</v>
      </c>
      <c r="K8550" s="17">
        <v>1.1299999999999999E-3</v>
      </c>
    </row>
    <row r="8551" spans="1:11" x14ac:dyDescent="0.45">
      <c r="A8551" s="10" t="s">
        <v>71</v>
      </c>
      <c r="B8551" s="20">
        <v>0.44</v>
      </c>
      <c r="C8551" s="19">
        <v>34959</v>
      </c>
      <c r="D8551" s="19">
        <v>1466.5925890000001</v>
      </c>
      <c r="E8551" s="23">
        <v>8.6400000000000005E-2</v>
      </c>
      <c r="F8551" s="23">
        <v>7.2300000000000003E-2</v>
      </c>
      <c r="G8551" s="17">
        <v>0.73686318299999998</v>
      </c>
      <c r="H8551" s="17">
        <v>0.26313681700000002</v>
      </c>
      <c r="I8551" s="17">
        <v>0.60747278299999996</v>
      </c>
      <c r="J8551" s="17">
        <v>0.39145492700000001</v>
      </c>
      <c r="K8551" s="17">
        <v>1.07E-3</v>
      </c>
    </row>
    <row r="8552" spans="1:11" x14ac:dyDescent="0.45">
      <c r="A8552" s="10" t="s">
        <v>71</v>
      </c>
      <c r="B8552" s="20">
        <v>0.45</v>
      </c>
      <c r="C8552" s="19">
        <v>35744</v>
      </c>
      <c r="D8552" s="19">
        <v>1535.830089</v>
      </c>
      <c r="E8552" s="23">
        <v>9.01E-2</v>
      </c>
      <c r="F8552" s="23">
        <v>7.4300000000000005E-2</v>
      </c>
      <c r="G8552" s="17">
        <v>0.73763428799999997</v>
      </c>
      <c r="H8552" s="17">
        <v>0.26236571199999997</v>
      </c>
      <c r="I8552" s="17">
        <v>0.61831899099999998</v>
      </c>
      <c r="J8552" s="17">
        <v>0.38065098000000003</v>
      </c>
      <c r="K8552" s="17">
        <v>1.0300000000000001E-3</v>
      </c>
    </row>
    <row r="8553" spans="1:11" x14ac:dyDescent="0.45">
      <c r="A8553" s="10" t="s">
        <v>71</v>
      </c>
      <c r="B8553" s="20">
        <v>0.46</v>
      </c>
      <c r="C8553" s="19">
        <v>36507</v>
      </c>
      <c r="D8553" s="19">
        <v>1605.802132</v>
      </c>
      <c r="E8553" s="23">
        <v>9.3100000000000002E-2</v>
      </c>
      <c r="F8553" s="23">
        <v>7.6700000000000004E-2</v>
      </c>
      <c r="G8553" s="17">
        <v>0.73717369300000002</v>
      </c>
      <c r="H8553" s="17">
        <v>0.26282630699999998</v>
      </c>
      <c r="I8553" s="17">
        <v>0.626489195</v>
      </c>
      <c r="J8553" s="17">
        <v>0.37251896299999998</v>
      </c>
      <c r="K8553" s="17">
        <v>9.9200000000000004E-4</v>
      </c>
    </row>
    <row r="8554" spans="1:11" x14ac:dyDescent="0.45">
      <c r="A8554" s="10" t="s">
        <v>71</v>
      </c>
      <c r="B8554" s="20">
        <v>0.47</v>
      </c>
      <c r="C8554" s="19">
        <v>37306</v>
      </c>
      <c r="D8554" s="19">
        <v>1681.0319850000001</v>
      </c>
      <c r="E8554" s="23">
        <v>9.5399999999999999E-2</v>
      </c>
      <c r="F8554" s="23">
        <v>7.8899999999999998E-2</v>
      </c>
      <c r="G8554" s="17">
        <v>0.73446630599999996</v>
      </c>
      <c r="H8554" s="17">
        <v>0.26553369399999999</v>
      </c>
      <c r="I8554" s="17">
        <v>0.64136535500000003</v>
      </c>
      <c r="J8554" s="17">
        <v>0.35768789000000001</v>
      </c>
      <c r="K8554" s="17">
        <v>9.4700000000000003E-4</v>
      </c>
    </row>
    <row r="8555" spans="1:11" x14ac:dyDescent="0.45">
      <c r="A8555" s="10" t="s">
        <v>71</v>
      </c>
      <c r="B8555" s="20">
        <v>0.48</v>
      </c>
      <c r="C8555" s="19">
        <v>38097</v>
      </c>
      <c r="D8555" s="19">
        <v>1757.939157</v>
      </c>
      <c r="E8555" s="23">
        <v>9.9000000000000005E-2</v>
      </c>
      <c r="F8555" s="23">
        <v>8.1100000000000005E-2</v>
      </c>
      <c r="G8555" s="17">
        <v>0.73585846700000002</v>
      </c>
      <c r="H8555" s="17">
        <v>0.26414153299999998</v>
      </c>
      <c r="I8555" s="17">
        <v>0.65139987600000004</v>
      </c>
      <c r="J8555" s="17">
        <v>0.347696069</v>
      </c>
      <c r="K8555" s="17">
        <v>9.0399999999999996E-4</v>
      </c>
    </row>
    <row r="8556" spans="1:11" x14ac:dyDescent="0.45">
      <c r="A8556" s="10" t="s">
        <v>71</v>
      </c>
      <c r="B8556" s="20">
        <v>0.49</v>
      </c>
      <c r="C8556" s="19">
        <v>38887</v>
      </c>
      <c r="D8556" s="19">
        <v>1837.0769439999999</v>
      </c>
      <c r="E8556" s="23">
        <v>0.101593497</v>
      </c>
      <c r="F8556" s="23">
        <v>8.3599999999999994E-2</v>
      </c>
      <c r="G8556" s="17">
        <v>0.73469282800000002</v>
      </c>
      <c r="H8556" s="17">
        <v>0.26530717199999998</v>
      </c>
      <c r="I8556" s="17">
        <v>0.66413841600000001</v>
      </c>
      <c r="J8556" s="17">
        <v>0.33499470999999997</v>
      </c>
      <c r="K8556" s="17">
        <v>8.6700000000000004E-4</v>
      </c>
    </row>
    <row r="8557" spans="1:11" x14ac:dyDescent="0.45">
      <c r="A8557" s="10" t="s">
        <v>71</v>
      </c>
      <c r="B8557" s="20">
        <v>0.5</v>
      </c>
      <c r="C8557" s="19">
        <v>39645</v>
      </c>
      <c r="D8557" s="19">
        <v>1915.5627360000001</v>
      </c>
      <c r="E8557" s="23">
        <v>0.105402633</v>
      </c>
      <c r="F8557" s="23">
        <v>8.6099999999999996E-2</v>
      </c>
      <c r="G8557" s="17">
        <v>0.73358557199999996</v>
      </c>
      <c r="H8557" s="17">
        <v>0.26641442799999998</v>
      </c>
      <c r="I8557" s="17">
        <v>0.67445367700000003</v>
      </c>
      <c r="J8557" s="17">
        <v>0.324714528</v>
      </c>
      <c r="K8557" s="17">
        <v>8.3199999999999995E-4</v>
      </c>
    </row>
    <row r="8558" spans="1:11" x14ac:dyDescent="0.45">
      <c r="A8558" s="10" t="s">
        <v>71</v>
      </c>
      <c r="B8558" s="20">
        <v>0.51</v>
      </c>
      <c r="C8558" s="19">
        <v>40457</v>
      </c>
      <c r="D8558" s="19">
        <v>2002.191515</v>
      </c>
      <c r="E8558" s="23">
        <v>0.107482617</v>
      </c>
      <c r="F8558" s="23">
        <v>8.8599999999999998E-2</v>
      </c>
      <c r="G8558" s="17">
        <v>0.73586771100000004</v>
      </c>
      <c r="H8558" s="17">
        <v>0.26413228900000002</v>
      </c>
      <c r="I8558" s="17">
        <v>0.68491535400000003</v>
      </c>
      <c r="J8558" s="17">
        <v>0.31428969699999998</v>
      </c>
      <c r="K8558" s="17">
        <v>7.9500000000000003E-4</v>
      </c>
    </row>
    <row r="8559" spans="1:11" x14ac:dyDescent="0.45">
      <c r="A8559" s="10" t="s">
        <v>71</v>
      </c>
      <c r="B8559" s="20">
        <v>0.52</v>
      </c>
      <c r="C8559" s="19">
        <v>41204</v>
      </c>
      <c r="D8559" s="19">
        <v>2083.6274960000001</v>
      </c>
      <c r="E8559" s="23">
        <v>0.110460407</v>
      </c>
      <c r="F8559" s="23">
        <v>9.11E-2</v>
      </c>
      <c r="G8559" s="17">
        <v>0.73682166800000004</v>
      </c>
      <c r="H8559" s="17">
        <v>0.26317833200000001</v>
      </c>
      <c r="I8559" s="17">
        <v>0.69524268600000005</v>
      </c>
      <c r="J8559" s="17">
        <v>0.30399273399999999</v>
      </c>
      <c r="K8559" s="17">
        <v>7.6499999999999995E-4</v>
      </c>
    </row>
    <row r="8560" spans="1:11" x14ac:dyDescent="0.45">
      <c r="A8560" s="10" t="s">
        <v>71</v>
      </c>
      <c r="B8560" s="20">
        <v>0.53</v>
      </c>
      <c r="C8560" s="19">
        <v>42027</v>
      </c>
      <c r="D8560" s="19">
        <v>2175.5572029999998</v>
      </c>
      <c r="E8560" s="23">
        <v>0.11306888399999999</v>
      </c>
      <c r="F8560" s="23">
        <v>9.3600000000000003E-2</v>
      </c>
      <c r="G8560" s="17">
        <v>0.73409950700000004</v>
      </c>
      <c r="H8560" s="17">
        <v>0.26590049300000002</v>
      </c>
      <c r="I8560" s="17">
        <v>0.70660642600000001</v>
      </c>
      <c r="J8560" s="17">
        <v>0.29266187300000002</v>
      </c>
      <c r="K8560" s="17">
        <v>7.3200000000000001E-4</v>
      </c>
    </row>
    <row r="8561" spans="1:11" x14ac:dyDescent="0.45">
      <c r="A8561" s="10" t="s">
        <v>71</v>
      </c>
      <c r="B8561" s="20">
        <v>0.54</v>
      </c>
      <c r="C8561" s="19">
        <v>42815</v>
      </c>
      <c r="D8561" s="19">
        <v>2266.2920300000001</v>
      </c>
      <c r="E8561" s="23">
        <v>0.11696406199999999</v>
      </c>
      <c r="F8561" s="23">
        <v>9.6100000000000005E-2</v>
      </c>
      <c r="G8561" s="17">
        <v>0.73355132499999998</v>
      </c>
      <c r="H8561" s="17">
        <v>0.26644867500000002</v>
      </c>
      <c r="I8561" s="17">
        <v>0.71593733699999995</v>
      </c>
      <c r="J8561" s="17">
        <v>0.283360785</v>
      </c>
      <c r="K8561" s="17">
        <v>7.0200000000000004E-4</v>
      </c>
    </row>
    <row r="8562" spans="1:11" x14ac:dyDescent="0.45">
      <c r="A8562" s="10" t="s">
        <v>71</v>
      </c>
      <c r="B8562" s="20">
        <v>0.55000000000000004</v>
      </c>
      <c r="C8562" s="19">
        <v>43599</v>
      </c>
      <c r="D8562" s="19">
        <v>2359.3456649999998</v>
      </c>
      <c r="E8562" s="23">
        <v>0.11980780100000001</v>
      </c>
      <c r="F8562" s="23">
        <v>9.8299999999999998E-2</v>
      </c>
      <c r="G8562" s="17">
        <v>0.73343425299999998</v>
      </c>
      <c r="H8562" s="17">
        <v>0.26656574700000002</v>
      </c>
      <c r="I8562" s="17">
        <v>0.72519970700000003</v>
      </c>
      <c r="J8562" s="17">
        <v>0.274126166</v>
      </c>
      <c r="K8562" s="17">
        <v>6.7400000000000001E-4</v>
      </c>
    </row>
    <row r="8563" spans="1:11" x14ac:dyDescent="0.45">
      <c r="A8563" s="10" t="s">
        <v>71</v>
      </c>
      <c r="B8563" s="20">
        <v>0.56000000000000005</v>
      </c>
      <c r="C8563" s="19">
        <v>44461</v>
      </c>
      <c r="D8563" s="19">
        <v>2464.7569119999998</v>
      </c>
      <c r="E8563" s="23">
        <v>0.12419284</v>
      </c>
      <c r="F8563" s="23">
        <v>0.101641518</v>
      </c>
      <c r="G8563" s="17">
        <v>0.73171993400000002</v>
      </c>
      <c r="H8563" s="17">
        <v>0.26828006599999998</v>
      </c>
      <c r="I8563" s="17">
        <v>0.73340573899999995</v>
      </c>
      <c r="J8563" s="17">
        <v>0.26594340799999999</v>
      </c>
      <c r="K8563" s="17">
        <v>6.5099999999999999E-4</v>
      </c>
    </row>
    <row r="8564" spans="1:11" x14ac:dyDescent="0.45">
      <c r="A8564" s="10" t="s">
        <v>71</v>
      </c>
      <c r="B8564" s="20">
        <v>0.56999999999999995</v>
      </c>
      <c r="C8564" s="19">
        <v>45218</v>
      </c>
      <c r="D8564" s="19">
        <v>2560.2974159999999</v>
      </c>
      <c r="E8564" s="23">
        <v>0.128343395</v>
      </c>
      <c r="F8564" s="23">
        <v>0.104369027</v>
      </c>
      <c r="G8564" s="17">
        <v>0.73256225399999997</v>
      </c>
      <c r="H8564" s="17">
        <v>0.26743774599999998</v>
      </c>
      <c r="I8564" s="17">
        <v>0.73853611200000002</v>
      </c>
      <c r="J8564" s="17">
        <v>0.26083383900000001</v>
      </c>
      <c r="K8564" s="17">
        <v>6.3000000000000003E-4</v>
      </c>
    </row>
    <row r="8565" spans="1:11" x14ac:dyDescent="0.45">
      <c r="A8565" s="10" t="s">
        <v>71</v>
      </c>
      <c r="B8565" s="20">
        <v>0.57999999999999996</v>
      </c>
      <c r="C8565" s="19">
        <v>46008</v>
      </c>
      <c r="D8565" s="19">
        <v>2662.9604100000001</v>
      </c>
      <c r="E8565" s="23">
        <v>0.131716997</v>
      </c>
      <c r="F8565" s="23">
        <v>0.10716411200000001</v>
      </c>
      <c r="G8565" s="17">
        <v>0.73291601500000003</v>
      </c>
      <c r="H8565" s="17">
        <v>0.26708398500000002</v>
      </c>
      <c r="I8565" s="17">
        <v>0.74256610000000001</v>
      </c>
      <c r="J8565" s="17">
        <v>0.25682382399999998</v>
      </c>
      <c r="K8565" s="17">
        <v>6.0999999999999997E-4</v>
      </c>
    </row>
    <row r="8566" spans="1:11" x14ac:dyDescent="0.45">
      <c r="A8566" s="10" t="s">
        <v>71</v>
      </c>
      <c r="B8566" s="20">
        <v>0.59</v>
      </c>
      <c r="C8566" s="19">
        <v>46805</v>
      </c>
      <c r="D8566" s="19">
        <v>2769.571128</v>
      </c>
      <c r="E8566" s="23">
        <v>0.13629117600000001</v>
      </c>
      <c r="F8566" s="23">
        <v>0.11004601899999999</v>
      </c>
      <c r="G8566" s="17">
        <v>0.73304134200000004</v>
      </c>
      <c r="H8566" s="17">
        <v>0.26695865800000002</v>
      </c>
      <c r="I8566" s="17">
        <v>0.74881861500000002</v>
      </c>
      <c r="J8566" s="17">
        <v>0.25059299600000001</v>
      </c>
      <c r="K8566" s="17">
        <v>5.8799999999999998E-4</v>
      </c>
    </row>
    <row r="8567" spans="1:11" x14ac:dyDescent="0.45">
      <c r="A8567" s="10" t="s">
        <v>71</v>
      </c>
      <c r="B8567" s="20">
        <v>0.6</v>
      </c>
      <c r="C8567" s="19">
        <v>47484</v>
      </c>
      <c r="D8567" s="19">
        <v>2863.5677759999999</v>
      </c>
      <c r="E8567" s="23">
        <v>0.14029304200000001</v>
      </c>
      <c r="F8567" s="23">
        <v>0.112572397</v>
      </c>
      <c r="G8567" s="17">
        <v>0.73296268200000003</v>
      </c>
      <c r="H8567" s="17">
        <v>0.26703731800000002</v>
      </c>
      <c r="I8567" s="17">
        <v>0.75611554700000005</v>
      </c>
      <c r="J8567" s="17">
        <v>0.243313327</v>
      </c>
      <c r="K8567" s="17">
        <v>5.71E-4</v>
      </c>
    </row>
    <row r="8568" spans="1:11" x14ac:dyDescent="0.45">
      <c r="A8568" s="10" t="s">
        <v>71</v>
      </c>
      <c r="B8568" s="20">
        <v>0.61</v>
      </c>
      <c r="C8568" s="19">
        <v>48300</v>
      </c>
      <c r="D8568" s="19">
        <v>2979.6973619999999</v>
      </c>
      <c r="E8568" s="23">
        <v>0.14535714399999999</v>
      </c>
      <c r="F8568" s="23">
        <v>0.11562694</v>
      </c>
      <c r="G8568" s="17">
        <v>0.73422360200000003</v>
      </c>
      <c r="H8568" s="17">
        <v>0.26577639800000002</v>
      </c>
      <c r="I8568" s="17">
        <v>0.76393746699999998</v>
      </c>
      <c r="J8568" s="17">
        <v>0.23551207599999999</v>
      </c>
      <c r="K8568" s="17">
        <v>5.5000000000000003E-4</v>
      </c>
    </row>
    <row r="8569" spans="1:11" x14ac:dyDescent="0.45">
      <c r="A8569" s="10" t="s">
        <v>71</v>
      </c>
      <c r="B8569" s="20">
        <v>0.62</v>
      </c>
      <c r="C8569" s="19">
        <v>49096</v>
      </c>
      <c r="D8569" s="19">
        <v>3097.1468439999999</v>
      </c>
      <c r="E8569" s="23">
        <v>0.15034408699999999</v>
      </c>
      <c r="F8569" s="23">
        <v>0.118730818</v>
      </c>
      <c r="G8569" s="17">
        <v>0.73519227600000003</v>
      </c>
      <c r="H8569" s="17">
        <v>0.26480772400000002</v>
      </c>
      <c r="I8569" s="17">
        <v>0.77211137900000004</v>
      </c>
      <c r="J8569" s="17">
        <v>0.22735887699999999</v>
      </c>
      <c r="K8569" s="17">
        <v>5.2999999999999998E-4</v>
      </c>
    </row>
    <row r="8570" spans="1:11" x14ac:dyDescent="0.45">
      <c r="A8570" s="10" t="s">
        <v>71</v>
      </c>
      <c r="B8570" s="20">
        <v>0.63</v>
      </c>
      <c r="C8570" s="19">
        <v>49880</v>
      </c>
      <c r="D8570" s="19">
        <v>3217.8295680000001</v>
      </c>
      <c r="E8570" s="23">
        <v>0.15783889800000001</v>
      </c>
      <c r="F8570" s="23">
        <v>0.122051166</v>
      </c>
      <c r="G8570" s="17">
        <v>0.73466319199999996</v>
      </c>
      <c r="H8570" s="17">
        <v>0.26533680799999998</v>
      </c>
      <c r="I8570" s="17">
        <v>0.77808699299999995</v>
      </c>
      <c r="J8570" s="17">
        <v>0.22140015299999999</v>
      </c>
      <c r="K8570" s="17">
        <v>5.13E-4</v>
      </c>
    </row>
    <row r="8571" spans="1:11" x14ac:dyDescent="0.45">
      <c r="A8571" s="10" t="s">
        <v>71</v>
      </c>
      <c r="B8571" s="20">
        <v>0.64</v>
      </c>
      <c r="C8571" s="19">
        <v>50668</v>
      </c>
      <c r="D8571" s="19">
        <v>3343.8666079999998</v>
      </c>
      <c r="E8571" s="23">
        <v>0.162413951</v>
      </c>
      <c r="F8571" s="23">
        <v>0.125576625</v>
      </c>
      <c r="G8571" s="17">
        <v>0.73271098099999998</v>
      </c>
      <c r="H8571" s="17">
        <v>0.26728901900000002</v>
      </c>
      <c r="I8571" s="17">
        <v>0.78608246100000001</v>
      </c>
      <c r="J8571" s="17">
        <v>0.21342361200000001</v>
      </c>
      <c r="K8571" s="17">
        <v>4.9399999999999997E-4</v>
      </c>
    </row>
    <row r="8572" spans="1:11" x14ac:dyDescent="0.45">
      <c r="A8572" s="10" t="s">
        <v>71</v>
      </c>
      <c r="B8572" s="20">
        <v>0.65</v>
      </c>
      <c r="C8572" s="19">
        <v>51452</v>
      </c>
      <c r="D8572" s="19">
        <v>3474.0797259999999</v>
      </c>
      <c r="E8572" s="23">
        <v>0.16943235300000001</v>
      </c>
      <c r="F8572" s="23">
        <v>0.12914310700000001</v>
      </c>
      <c r="G8572" s="17">
        <v>0.73425717199999996</v>
      </c>
      <c r="H8572" s="17">
        <v>0.26574282799999999</v>
      </c>
      <c r="I8572" s="17">
        <v>0.79145083800000005</v>
      </c>
      <c r="J8572" s="17">
        <v>0.20807065499999999</v>
      </c>
      <c r="K8572" s="17">
        <v>4.7899999999999999E-4</v>
      </c>
    </row>
    <row r="8573" spans="1:11" x14ac:dyDescent="0.45">
      <c r="A8573" s="10" t="s">
        <v>71</v>
      </c>
      <c r="B8573" s="20">
        <v>0.66</v>
      </c>
      <c r="C8573" s="19">
        <v>52235</v>
      </c>
      <c r="D8573" s="19">
        <v>3610.0001950000001</v>
      </c>
      <c r="E8573" s="23">
        <v>0.177361358</v>
      </c>
      <c r="F8573" s="23">
        <v>0.13300395400000001</v>
      </c>
      <c r="G8573" s="17">
        <v>0.73393318699999999</v>
      </c>
      <c r="H8573" s="17">
        <v>0.26606681300000001</v>
      </c>
      <c r="I8573" s="17">
        <v>0.79735902000000003</v>
      </c>
      <c r="J8573" s="17">
        <v>0.20217769899999999</v>
      </c>
      <c r="K8573" s="17">
        <v>4.6299999999999998E-4</v>
      </c>
    </row>
    <row r="8574" spans="1:11" x14ac:dyDescent="0.45">
      <c r="A8574" s="10" t="s">
        <v>71</v>
      </c>
      <c r="B8574" s="20">
        <v>0.67</v>
      </c>
      <c r="C8574" s="19">
        <v>53011</v>
      </c>
      <c r="D8574" s="19">
        <v>3750.1970959999999</v>
      </c>
      <c r="E8574" s="23">
        <v>0.182864887</v>
      </c>
      <c r="F8574" s="23">
        <v>0.137165912</v>
      </c>
      <c r="G8574" s="17">
        <v>0.73563977300000005</v>
      </c>
      <c r="H8574" s="17">
        <v>0.264360227</v>
      </c>
      <c r="I8574" s="17">
        <v>0.80335397099999994</v>
      </c>
      <c r="J8574" s="17">
        <v>0.19619827500000001</v>
      </c>
      <c r="K8574" s="17">
        <v>4.4799999999999999E-4</v>
      </c>
    </row>
    <row r="8575" spans="1:11" x14ac:dyDescent="0.45">
      <c r="A8575" s="10" t="s">
        <v>71</v>
      </c>
      <c r="B8575" s="20">
        <v>0.68</v>
      </c>
      <c r="C8575" s="19">
        <v>53812</v>
      </c>
      <c r="D8575" s="19">
        <v>3899.4697529999999</v>
      </c>
      <c r="E8575" s="23">
        <v>0.18998519799999999</v>
      </c>
      <c r="F8575" s="23">
        <v>0.14130088599999999</v>
      </c>
      <c r="G8575" s="17">
        <v>0.73517059399999996</v>
      </c>
      <c r="H8575" s="17">
        <v>0.26482940599999999</v>
      </c>
      <c r="I8575" s="17">
        <v>0.80936843199999997</v>
      </c>
      <c r="J8575" s="17">
        <v>0.19019831400000001</v>
      </c>
      <c r="K8575" s="17">
        <v>4.3300000000000001E-4</v>
      </c>
    </row>
    <row r="8576" spans="1:11" x14ac:dyDescent="0.45">
      <c r="A8576" s="10" t="s">
        <v>71</v>
      </c>
      <c r="B8576" s="20">
        <v>0.69</v>
      </c>
      <c r="C8576" s="19">
        <v>54572</v>
      </c>
      <c r="D8576" s="19">
        <v>4047.2394319999999</v>
      </c>
      <c r="E8576" s="23">
        <v>0.19891149699999999</v>
      </c>
      <c r="F8576" s="23">
        <v>0.145636231</v>
      </c>
      <c r="G8576" s="17">
        <v>0.73669647400000005</v>
      </c>
      <c r="H8576" s="17">
        <v>0.26330352600000001</v>
      </c>
      <c r="I8576" s="17">
        <v>0.81465236699999999</v>
      </c>
      <c r="J8576" s="17">
        <v>0.18492839</v>
      </c>
      <c r="K8576" s="17">
        <v>4.1899999999999999E-4</v>
      </c>
    </row>
    <row r="8577" spans="1:11" x14ac:dyDescent="0.45">
      <c r="A8577" s="10" t="s">
        <v>71</v>
      </c>
      <c r="B8577" s="20">
        <v>0.7</v>
      </c>
      <c r="C8577" s="19">
        <v>55364</v>
      </c>
      <c r="D8577" s="19">
        <v>4207.5161719999996</v>
      </c>
      <c r="E8577" s="23">
        <v>0.20813288799999999</v>
      </c>
      <c r="F8577" s="23">
        <v>0.15043841699999999</v>
      </c>
      <c r="G8577" s="17">
        <v>0.73753702799999998</v>
      </c>
      <c r="H8577" s="17">
        <v>0.26246297200000002</v>
      </c>
      <c r="I8577" s="17">
        <v>0.82053952900000005</v>
      </c>
      <c r="J8577" s="17">
        <v>0.17905577</v>
      </c>
      <c r="K8577" s="17">
        <v>4.0499999999999998E-4</v>
      </c>
    </row>
    <row r="8578" spans="1:11" x14ac:dyDescent="0.45">
      <c r="A8578" s="10" t="s">
        <v>71</v>
      </c>
      <c r="B8578" s="20">
        <v>0.71</v>
      </c>
      <c r="C8578" s="19">
        <v>56156</v>
      </c>
      <c r="D8578" s="19">
        <v>4375.1801290000003</v>
      </c>
      <c r="E8578" s="23">
        <v>0.218971635</v>
      </c>
      <c r="F8578" s="23">
        <v>0.15534852599999999</v>
      </c>
      <c r="G8578" s="17">
        <v>0.73744568700000002</v>
      </c>
      <c r="H8578" s="17">
        <v>0.26255431299999998</v>
      </c>
      <c r="I8578" s="17">
        <v>0.82648486099999996</v>
      </c>
      <c r="J8578" s="17">
        <v>0.173124484</v>
      </c>
      <c r="K8578" s="17">
        <v>3.9100000000000002E-4</v>
      </c>
    </row>
    <row r="8579" spans="1:11" x14ac:dyDescent="0.45">
      <c r="A8579" s="10" t="s">
        <v>71</v>
      </c>
      <c r="B8579" s="20">
        <v>0.72</v>
      </c>
      <c r="C8579" s="19">
        <v>56946</v>
      </c>
      <c r="D8579" s="19">
        <v>4552.973731</v>
      </c>
      <c r="E8579" s="23">
        <v>0.23167585800000001</v>
      </c>
      <c r="F8579" s="23">
        <v>0.160932406</v>
      </c>
      <c r="G8579" s="17">
        <v>0.73852421599999996</v>
      </c>
      <c r="H8579" s="17">
        <v>0.26147578399999999</v>
      </c>
      <c r="I8579" s="17">
        <v>0.83266297499999997</v>
      </c>
      <c r="J8579" s="17">
        <v>0.166960424</v>
      </c>
      <c r="K8579" s="17">
        <v>3.77E-4</v>
      </c>
    </row>
    <row r="8580" spans="1:11" x14ac:dyDescent="0.45">
      <c r="A8580" s="10" t="s">
        <v>71</v>
      </c>
      <c r="B8580" s="20">
        <v>0.73</v>
      </c>
      <c r="C8580" s="19">
        <v>57687</v>
      </c>
      <c r="D8580" s="19">
        <v>4728.2803279999998</v>
      </c>
      <c r="E8580" s="23">
        <v>0.24137936199999999</v>
      </c>
      <c r="F8580" s="23">
        <v>0.16680292699999999</v>
      </c>
      <c r="G8580" s="17">
        <v>0.73999341299999999</v>
      </c>
      <c r="H8580" s="17">
        <v>0.26000658700000001</v>
      </c>
      <c r="I8580" s="17">
        <v>0.83676045499999996</v>
      </c>
      <c r="J8580" s="17">
        <v>0.162873515</v>
      </c>
      <c r="K8580" s="17">
        <v>3.6600000000000001E-4</v>
      </c>
    </row>
    <row r="8581" spans="1:11" x14ac:dyDescent="0.45">
      <c r="A8581" s="10" t="s">
        <v>71</v>
      </c>
      <c r="B8581" s="20">
        <v>0.74</v>
      </c>
      <c r="C8581" s="19">
        <v>58516</v>
      </c>
      <c r="D8581" s="19">
        <v>4931.8221659999999</v>
      </c>
      <c r="E8581" s="23">
        <v>0.25057699100000003</v>
      </c>
      <c r="F8581" s="23">
        <v>0.172842792</v>
      </c>
      <c r="G8581" s="17">
        <v>0.74001982399999999</v>
      </c>
      <c r="H8581" s="17">
        <v>0.25998017600000001</v>
      </c>
      <c r="I8581" s="17">
        <v>0.84235485200000004</v>
      </c>
      <c r="J8581" s="17">
        <v>0.15729254300000001</v>
      </c>
      <c r="K8581" s="17">
        <v>3.5300000000000002E-4</v>
      </c>
    </row>
    <row r="8582" spans="1:11" x14ac:dyDescent="0.45">
      <c r="A8582" s="10" t="s">
        <v>71</v>
      </c>
      <c r="B8582" s="20">
        <v>0.75</v>
      </c>
      <c r="C8582" s="19">
        <v>59307</v>
      </c>
      <c r="D8582" s="19">
        <v>5138.0718999999999</v>
      </c>
      <c r="E8582" s="23">
        <v>0.26904038800000002</v>
      </c>
      <c r="F8582" s="23">
        <v>0.179258801</v>
      </c>
      <c r="G8582" s="17">
        <v>0.74143018500000002</v>
      </c>
      <c r="H8582" s="17">
        <v>0.25856981499999998</v>
      </c>
      <c r="I8582" s="17">
        <v>0.84705902700000002</v>
      </c>
      <c r="J8582" s="17">
        <v>0.15260019499999999</v>
      </c>
      <c r="K8582" s="17">
        <v>3.4099999999999999E-4</v>
      </c>
    </row>
    <row r="8583" spans="1:11" x14ac:dyDescent="0.45">
      <c r="A8583" s="10" t="s">
        <v>71</v>
      </c>
      <c r="B8583" s="20">
        <v>0.76</v>
      </c>
      <c r="C8583" s="19">
        <v>60088</v>
      </c>
      <c r="D8583" s="19">
        <v>5354.2447860000002</v>
      </c>
      <c r="E8583" s="23">
        <v>0.28640345</v>
      </c>
      <c r="F8583" s="23">
        <v>0.18652555500000001</v>
      </c>
      <c r="G8583" s="17">
        <v>0.74279390199999995</v>
      </c>
      <c r="H8583" s="17">
        <v>0.25720609799999999</v>
      </c>
      <c r="I8583" s="17">
        <v>0.85143342</v>
      </c>
      <c r="J8583" s="17">
        <v>0.148236971</v>
      </c>
      <c r="K8583" s="17">
        <v>3.3E-4</v>
      </c>
    </row>
    <row r="8584" spans="1:11" x14ac:dyDescent="0.45">
      <c r="A8584" s="10" t="s">
        <v>71</v>
      </c>
      <c r="B8584" s="20">
        <v>0.77</v>
      </c>
      <c r="C8584" s="19">
        <v>60882</v>
      </c>
      <c r="D8584" s="19">
        <v>5589.352648</v>
      </c>
      <c r="E8584" s="23">
        <v>0.30856136699999998</v>
      </c>
      <c r="F8584" s="23">
        <v>0.194410836</v>
      </c>
      <c r="G8584" s="17">
        <v>0.74360237799999995</v>
      </c>
      <c r="H8584" s="17">
        <v>0.25639762199999999</v>
      </c>
      <c r="I8584" s="17">
        <v>0.85572510499999999</v>
      </c>
      <c r="J8584" s="17">
        <v>0.14395649099999999</v>
      </c>
      <c r="K8584" s="17">
        <v>3.1799999999999998E-4</v>
      </c>
    </row>
    <row r="8585" spans="1:11" x14ac:dyDescent="0.45">
      <c r="A8585" s="10" t="s">
        <v>71</v>
      </c>
      <c r="B8585" s="20">
        <v>0.78</v>
      </c>
      <c r="C8585" s="19">
        <v>61667</v>
      </c>
      <c r="D8585" s="19">
        <v>5840.9283439999999</v>
      </c>
      <c r="E8585" s="23">
        <v>0.32985176799999999</v>
      </c>
      <c r="F8585" s="23">
        <v>0.202965385</v>
      </c>
      <c r="G8585" s="17">
        <v>0.74511489099999995</v>
      </c>
      <c r="H8585" s="17">
        <v>0.254885109</v>
      </c>
      <c r="I8585" s="17">
        <v>0.86064297700000003</v>
      </c>
      <c r="J8585" s="17">
        <v>0.13905003799999999</v>
      </c>
      <c r="K8585" s="17">
        <v>3.0699999999999998E-4</v>
      </c>
    </row>
    <row r="8586" spans="1:11" x14ac:dyDescent="0.45">
      <c r="A8586" s="10" t="s">
        <v>71</v>
      </c>
      <c r="B8586" s="20">
        <v>0.79</v>
      </c>
      <c r="C8586" s="19">
        <v>62453</v>
      </c>
      <c r="D8586" s="19">
        <v>6107.6026700000002</v>
      </c>
      <c r="E8586" s="23">
        <v>0.35008455500000002</v>
      </c>
      <c r="F8586" s="23">
        <v>0.21250332799999999</v>
      </c>
      <c r="G8586" s="17">
        <v>0.745776824</v>
      </c>
      <c r="H8586" s="17">
        <v>0.254223176</v>
      </c>
      <c r="I8586" s="17">
        <v>0.86512928600000005</v>
      </c>
      <c r="J8586" s="17">
        <v>0.13457466600000001</v>
      </c>
      <c r="K8586" s="17">
        <v>2.9599999999999998E-4</v>
      </c>
    </row>
    <row r="8587" spans="1:11" x14ac:dyDescent="0.45">
      <c r="A8587" s="10" t="s">
        <v>71</v>
      </c>
      <c r="B8587" s="20">
        <v>0.8</v>
      </c>
      <c r="C8587" s="19">
        <v>62918</v>
      </c>
      <c r="D8587" s="19">
        <v>6274.176778</v>
      </c>
      <c r="E8587" s="23">
        <v>0.36582776299999997</v>
      </c>
      <c r="F8587" s="23">
        <v>0.218451279</v>
      </c>
      <c r="G8587" s="17">
        <v>0.74644775699999999</v>
      </c>
      <c r="H8587" s="17">
        <v>0.25355224300000001</v>
      </c>
      <c r="I8587" s="17">
        <v>0.86732685600000003</v>
      </c>
      <c r="J8587" s="17">
        <v>0.13238313700000001</v>
      </c>
      <c r="K8587" s="17">
        <v>2.9E-4</v>
      </c>
    </row>
    <row r="8588" spans="1:11" x14ac:dyDescent="0.45">
      <c r="A8588" s="10" t="s">
        <v>71</v>
      </c>
      <c r="B8588" s="20">
        <v>0.80100000000000005</v>
      </c>
      <c r="C8588" s="19">
        <v>62988</v>
      </c>
      <c r="D8588" s="19">
        <v>6299.8442260000002</v>
      </c>
      <c r="E8588" s="23">
        <v>0.36785238599999998</v>
      </c>
      <c r="F8588" s="23">
        <v>0.21947075499999999</v>
      </c>
      <c r="G8588" s="17">
        <v>0.74649139499999995</v>
      </c>
      <c r="H8588" s="17">
        <v>0.253508605</v>
      </c>
      <c r="I8588" s="17">
        <v>0.86781240699999995</v>
      </c>
      <c r="J8588" s="17">
        <v>0.13189864700000001</v>
      </c>
      <c r="K8588" s="17">
        <v>2.8899999999999998E-4</v>
      </c>
    </row>
    <row r="8589" spans="1:11" x14ac:dyDescent="0.45">
      <c r="A8589" s="10" t="s">
        <v>71</v>
      </c>
      <c r="B8589" s="20">
        <v>0.80200000000000005</v>
      </c>
      <c r="C8589" s="19">
        <v>63083</v>
      </c>
      <c r="D8589" s="19">
        <v>6334.8851629999999</v>
      </c>
      <c r="E8589" s="23">
        <v>0.37095652099999998</v>
      </c>
      <c r="F8589" s="23">
        <v>0.22039919399999999</v>
      </c>
      <c r="G8589" s="17">
        <v>0.74646101200000003</v>
      </c>
      <c r="H8589" s="17">
        <v>0.25353898800000002</v>
      </c>
      <c r="I8589" s="17">
        <v>0.86818063000000001</v>
      </c>
      <c r="J8589" s="17">
        <v>0.131531648</v>
      </c>
      <c r="K8589" s="17">
        <v>2.8800000000000001E-4</v>
      </c>
    </row>
    <row r="8590" spans="1:11" x14ac:dyDescent="0.45">
      <c r="A8590" s="10" t="s">
        <v>71</v>
      </c>
      <c r="B8590" s="20">
        <v>0.80300000000000005</v>
      </c>
      <c r="C8590" s="19">
        <v>63154</v>
      </c>
      <c r="D8590" s="19">
        <v>6361.3821980000002</v>
      </c>
      <c r="E8590" s="23">
        <v>0.37439920399999999</v>
      </c>
      <c r="F8590" s="23">
        <v>0.22161465499999999</v>
      </c>
      <c r="G8590" s="17">
        <v>0.74646103200000002</v>
      </c>
      <c r="H8590" s="17">
        <v>0.25353896799999998</v>
      </c>
      <c r="I8590" s="17">
        <v>0.86862413599999999</v>
      </c>
      <c r="J8590" s="17">
        <v>0.131089125</v>
      </c>
      <c r="K8590" s="17">
        <v>2.8699999999999998E-4</v>
      </c>
    </row>
    <row r="8591" spans="1:11" x14ac:dyDescent="0.45">
      <c r="A8591" s="10" t="s">
        <v>71</v>
      </c>
      <c r="B8591" s="20">
        <v>0.80400000000000005</v>
      </c>
      <c r="C8591" s="19">
        <v>63236</v>
      </c>
      <c r="D8591" s="19">
        <v>6392.226028</v>
      </c>
      <c r="E8591" s="23">
        <v>0.376750323</v>
      </c>
      <c r="F8591" s="23">
        <v>0.22229384199999999</v>
      </c>
      <c r="G8591" s="17">
        <v>0.74599911399999996</v>
      </c>
      <c r="H8591" s="17">
        <v>0.25400088599999998</v>
      </c>
      <c r="I8591" s="17">
        <v>0.86889833100000002</v>
      </c>
      <c r="J8591" s="17">
        <v>0.13081593599999999</v>
      </c>
      <c r="K8591" s="17">
        <v>2.8600000000000001E-4</v>
      </c>
    </row>
    <row r="8592" spans="1:11" x14ac:dyDescent="0.45">
      <c r="A8592" s="10" t="s">
        <v>71</v>
      </c>
      <c r="B8592" s="20">
        <v>0.80500000000000005</v>
      </c>
      <c r="C8592" s="19">
        <v>63315</v>
      </c>
      <c r="D8592" s="19">
        <v>6422.1568049999996</v>
      </c>
      <c r="E8592" s="23">
        <v>0.37976881899999998</v>
      </c>
      <c r="F8592" s="23">
        <v>0.22364781</v>
      </c>
      <c r="G8592" s="17">
        <v>0.74604753999999995</v>
      </c>
      <c r="H8592" s="17">
        <v>0.25395245999999999</v>
      </c>
      <c r="I8592" s="17">
        <v>0.86940130299999996</v>
      </c>
      <c r="J8592" s="17">
        <v>0.130314071</v>
      </c>
      <c r="K8592" s="17">
        <v>2.8499999999999999E-4</v>
      </c>
    </row>
    <row r="8593" spans="1:11" x14ac:dyDescent="0.45">
      <c r="A8593" s="10" t="s">
        <v>71</v>
      </c>
      <c r="B8593" s="20">
        <v>0.80600000000000005</v>
      </c>
      <c r="C8593" s="19">
        <v>63395</v>
      </c>
      <c r="D8593" s="19">
        <v>6452.6333539999996</v>
      </c>
      <c r="E8593" s="23">
        <v>0.38187402300000001</v>
      </c>
      <c r="F8593" s="23">
        <v>0.22478611800000001</v>
      </c>
      <c r="G8593" s="17">
        <v>0.74611562399999998</v>
      </c>
      <c r="H8593" s="17">
        <v>0.25388437600000002</v>
      </c>
      <c r="I8593" s="17">
        <v>0.86985456800000005</v>
      </c>
      <c r="J8593" s="17">
        <v>0.12986182900000001</v>
      </c>
      <c r="K8593" s="17">
        <v>2.8400000000000002E-4</v>
      </c>
    </row>
    <row r="8594" spans="1:11" x14ac:dyDescent="0.45">
      <c r="A8594" s="10" t="s">
        <v>71</v>
      </c>
      <c r="B8594" s="20">
        <v>0.80700000000000005</v>
      </c>
      <c r="C8594" s="19">
        <v>63454</v>
      </c>
      <c r="D8594" s="19">
        <v>6475.2563440000004</v>
      </c>
      <c r="E8594" s="23">
        <v>0.38445299300000002</v>
      </c>
      <c r="F8594" s="23">
        <v>0.22557133900000001</v>
      </c>
      <c r="G8594" s="17">
        <v>0.74620985299999998</v>
      </c>
      <c r="H8594" s="17">
        <v>0.25379014700000002</v>
      </c>
      <c r="I8594" s="17">
        <v>0.87023942700000001</v>
      </c>
      <c r="J8594" s="17">
        <v>0.129477809</v>
      </c>
      <c r="K8594" s="17">
        <v>2.8299999999999999E-4</v>
      </c>
    </row>
    <row r="8595" spans="1:11" x14ac:dyDescent="0.45">
      <c r="A8595" s="10" t="s">
        <v>71</v>
      </c>
      <c r="B8595" s="20">
        <v>0.80800000000000005</v>
      </c>
      <c r="C8595" s="19">
        <v>63521</v>
      </c>
      <c r="D8595" s="19">
        <v>6501.0407349999996</v>
      </c>
      <c r="E8595" s="23">
        <v>0.38564864300000001</v>
      </c>
      <c r="F8595" s="23">
        <v>0.226154575</v>
      </c>
      <c r="G8595" s="17">
        <v>0.74630437199999999</v>
      </c>
      <c r="H8595" s="17">
        <v>0.25369562800000001</v>
      </c>
      <c r="I8595" s="17">
        <v>0.87083761199999998</v>
      </c>
      <c r="J8595" s="17">
        <v>0.12888092800000001</v>
      </c>
      <c r="K8595" s="17">
        <v>2.81E-4</v>
      </c>
    </row>
    <row r="8596" spans="1:11" x14ac:dyDescent="0.45">
      <c r="A8596" s="10" t="s">
        <v>71</v>
      </c>
      <c r="B8596" s="20">
        <v>0.80900000000000005</v>
      </c>
      <c r="C8596" s="19">
        <v>63633</v>
      </c>
      <c r="D8596" s="19">
        <v>6544.3263489999999</v>
      </c>
      <c r="E8596" s="23">
        <v>0.38880916999999998</v>
      </c>
      <c r="F8596" s="23">
        <v>0.22772636700000001</v>
      </c>
      <c r="G8596" s="17">
        <v>0.74605943500000005</v>
      </c>
      <c r="H8596" s="17">
        <v>0.25394056500000001</v>
      </c>
      <c r="I8596" s="17">
        <v>0.871639571</v>
      </c>
      <c r="J8596" s="17">
        <v>0.12808083100000001</v>
      </c>
      <c r="K8596" s="17">
        <v>2.7999999999999998E-4</v>
      </c>
    </row>
    <row r="8597" spans="1:11" x14ac:dyDescent="0.45">
      <c r="A8597" s="10" t="s">
        <v>71</v>
      </c>
      <c r="B8597" s="20">
        <v>0.81</v>
      </c>
      <c r="C8597" s="19">
        <v>63709</v>
      </c>
      <c r="D8597" s="19">
        <v>6573.9783610000004</v>
      </c>
      <c r="E8597" s="23">
        <v>0.39081765800000001</v>
      </c>
      <c r="F8597" s="23">
        <v>0.229213219</v>
      </c>
      <c r="G8597" s="17">
        <v>0.746032743</v>
      </c>
      <c r="H8597" s="17">
        <v>0.253967257</v>
      </c>
      <c r="I8597" s="17">
        <v>0.87214723000000005</v>
      </c>
      <c r="J8597" s="17">
        <v>0.12757427800000001</v>
      </c>
      <c r="K8597" s="17">
        <v>2.7799999999999998E-4</v>
      </c>
    </row>
    <row r="8598" spans="1:11" x14ac:dyDescent="0.45">
      <c r="A8598" s="10" t="s">
        <v>71</v>
      </c>
      <c r="B8598" s="20">
        <v>0.81100000000000005</v>
      </c>
      <c r="C8598" s="19">
        <v>63785</v>
      </c>
      <c r="D8598" s="19">
        <v>6603.8228829999998</v>
      </c>
      <c r="E8598" s="23">
        <v>0.395239854</v>
      </c>
      <c r="F8598" s="23">
        <v>0.23028343100000001</v>
      </c>
      <c r="G8598" s="17">
        <v>0.74614721299999998</v>
      </c>
      <c r="H8598" s="17">
        <v>0.25385278700000002</v>
      </c>
      <c r="I8598" s="17">
        <v>0.87259547999999998</v>
      </c>
      <c r="J8598" s="17">
        <v>0.12712700399999999</v>
      </c>
      <c r="K8598" s="17">
        <v>2.7799999999999998E-4</v>
      </c>
    </row>
    <row r="8599" spans="1:11" x14ac:dyDescent="0.45">
      <c r="A8599" s="10" t="s">
        <v>71</v>
      </c>
      <c r="B8599" s="20">
        <v>0.81200000000000006</v>
      </c>
      <c r="C8599" s="19">
        <v>63861</v>
      </c>
      <c r="D8599" s="19">
        <v>6633.9872180000002</v>
      </c>
      <c r="E8599" s="23">
        <v>0.39796931200000002</v>
      </c>
      <c r="F8599" s="23">
        <v>0.23116588199999999</v>
      </c>
      <c r="G8599" s="17">
        <v>0.74619877499999998</v>
      </c>
      <c r="H8599" s="17">
        <v>0.25380122500000002</v>
      </c>
      <c r="I8599" s="17">
        <v>0.87301486500000003</v>
      </c>
      <c r="J8599" s="17">
        <v>0.12670854500000001</v>
      </c>
      <c r="K8599" s="17">
        <v>2.7700000000000001E-4</v>
      </c>
    </row>
    <row r="8600" spans="1:11" x14ac:dyDescent="0.45">
      <c r="A8600" s="10" t="s">
        <v>71</v>
      </c>
      <c r="B8600" s="20">
        <v>0.81299999999999994</v>
      </c>
      <c r="C8600" s="19">
        <v>63934</v>
      </c>
      <c r="D8600" s="19">
        <v>6663.0951180000002</v>
      </c>
      <c r="E8600" s="23">
        <v>0.399670953</v>
      </c>
      <c r="F8600" s="23">
        <v>0.232548016</v>
      </c>
      <c r="G8600" s="17">
        <v>0.74639471999999996</v>
      </c>
      <c r="H8600" s="17">
        <v>0.25360527999999999</v>
      </c>
      <c r="I8600" s="17">
        <v>0.87349679000000002</v>
      </c>
      <c r="J8600" s="17">
        <v>0.12622766899999999</v>
      </c>
      <c r="K8600" s="17">
        <v>2.7599999999999999E-4</v>
      </c>
    </row>
    <row r="8601" spans="1:11" x14ac:dyDescent="0.45">
      <c r="A8601" s="10" t="s">
        <v>71</v>
      </c>
      <c r="B8601" s="20">
        <v>0.81399999999999995</v>
      </c>
      <c r="C8601" s="19">
        <v>64006</v>
      </c>
      <c r="D8601" s="19">
        <v>6691.9491539999999</v>
      </c>
      <c r="E8601" s="23">
        <v>0.40183266099999998</v>
      </c>
      <c r="F8601" s="23">
        <v>0.233595575</v>
      </c>
      <c r="G8601" s="17">
        <v>0.74646126899999998</v>
      </c>
      <c r="H8601" s="17">
        <v>0.25353873100000002</v>
      </c>
      <c r="I8601" s="17">
        <v>0.87385402999999995</v>
      </c>
      <c r="J8601" s="17">
        <v>0.12587120800000001</v>
      </c>
      <c r="K8601" s="17">
        <v>2.7500000000000002E-4</v>
      </c>
    </row>
    <row r="8602" spans="1:11" x14ac:dyDescent="0.45">
      <c r="A8602" s="10" t="s">
        <v>71</v>
      </c>
      <c r="B8602" s="20">
        <v>0.81499999999999995</v>
      </c>
      <c r="C8602" s="19">
        <v>64103</v>
      </c>
      <c r="D8602" s="19">
        <v>6731.2021990000003</v>
      </c>
      <c r="E8602" s="23">
        <v>0.40742058199999998</v>
      </c>
      <c r="F8602" s="23">
        <v>0.23464344500000001</v>
      </c>
      <c r="G8602" s="17">
        <v>0.746673323</v>
      </c>
      <c r="H8602" s="17">
        <v>0.253326677</v>
      </c>
      <c r="I8602" s="17">
        <v>0.87438815599999997</v>
      </c>
      <c r="J8602" s="17">
        <v>0.125338271</v>
      </c>
      <c r="K8602" s="17">
        <v>2.7399999999999999E-4</v>
      </c>
    </row>
    <row r="8603" spans="1:11" x14ac:dyDescent="0.45">
      <c r="A8603" s="10" t="s">
        <v>71</v>
      </c>
      <c r="B8603" s="20">
        <v>0.81599999999999995</v>
      </c>
      <c r="C8603" s="19">
        <v>64174</v>
      </c>
      <c r="D8603" s="19">
        <v>6760.2033030000002</v>
      </c>
      <c r="E8603" s="23">
        <v>0.40892122400000003</v>
      </c>
      <c r="F8603" s="23">
        <v>0.236024611</v>
      </c>
      <c r="G8603" s="17">
        <v>0.74689126400000005</v>
      </c>
      <c r="H8603" s="17">
        <v>0.253108736</v>
      </c>
      <c r="I8603" s="17">
        <v>0.87475574099999998</v>
      </c>
      <c r="J8603" s="17">
        <v>0.12497148600000001</v>
      </c>
      <c r="K8603" s="17">
        <v>2.7300000000000002E-4</v>
      </c>
    </row>
    <row r="8604" spans="1:11" x14ac:dyDescent="0.45">
      <c r="A8604" s="10" t="s">
        <v>71</v>
      </c>
      <c r="B8604" s="20">
        <v>0.81699999999999995</v>
      </c>
      <c r="C8604" s="19">
        <v>64262</v>
      </c>
      <c r="D8604" s="19">
        <v>6796.294457</v>
      </c>
      <c r="E8604" s="23">
        <v>0.41132601600000002</v>
      </c>
      <c r="F8604" s="23">
        <v>0.23710439799999999</v>
      </c>
      <c r="G8604" s="17">
        <v>0.74663097899999997</v>
      </c>
      <c r="H8604" s="17">
        <v>0.25336902100000003</v>
      </c>
      <c r="I8604" s="17">
        <v>0.87534441500000004</v>
      </c>
      <c r="J8604" s="17">
        <v>0.124384094</v>
      </c>
      <c r="K8604" s="17">
        <v>2.7099999999999997E-4</v>
      </c>
    </row>
    <row r="8605" spans="1:11" x14ac:dyDescent="0.45">
      <c r="A8605" s="10" t="s">
        <v>71</v>
      </c>
      <c r="B8605" s="20">
        <v>0.81799999999999995</v>
      </c>
      <c r="C8605" s="19">
        <v>64339</v>
      </c>
      <c r="D8605" s="19">
        <v>6828.0092439999999</v>
      </c>
      <c r="E8605" s="23">
        <v>0.413208615</v>
      </c>
      <c r="F8605" s="23">
        <v>0.23848235500000001</v>
      </c>
      <c r="G8605" s="17">
        <v>0.74648347000000004</v>
      </c>
      <c r="H8605" s="17">
        <v>0.25351653000000002</v>
      </c>
      <c r="I8605" s="17">
        <v>0.87579611700000004</v>
      </c>
      <c r="J8605" s="17">
        <v>0.12393349100000001</v>
      </c>
      <c r="K8605" s="17">
        <v>2.7E-4</v>
      </c>
    </row>
    <row r="8606" spans="1:11" x14ac:dyDescent="0.45">
      <c r="A8606" s="10" t="s">
        <v>71</v>
      </c>
      <c r="B8606" s="20">
        <v>0.81899999999999995</v>
      </c>
      <c r="C8606" s="19">
        <v>64409</v>
      </c>
      <c r="D8606" s="19">
        <v>6857.0043560000004</v>
      </c>
      <c r="E8606" s="23">
        <v>0.41484937500000002</v>
      </c>
      <c r="F8606" s="23">
        <v>0.23966942399999999</v>
      </c>
      <c r="G8606" s="17">
        <v>0.74668136399999996</v>
      </c>
      <c r="H8606" s="17">
        <v>0.25331863599999999</v>
      </c>
      <c r="I8606" s="17">
        <v>0.87635275499999998</v>
      </c>
      <c r="J8606" s="17">
        <v>0.12337806599999999</v>
      </c>
      <c r="K8606" s="17">
        <v>2.6899999999999998E-4</v>
      </c>
    </row>
    <row r="8607" spans="1:11" x14ac:dyDescent="0.45">
      <c r="A8607" s="10" t="s">
        <v>71</v>
      </c>
      <c r="B8607" s="20">
        <v>0.82</v>
      </c>
      <c r="C8607" s="19">
        <v>64486</v>
      </c>
      <c r="D8607" s="19">
        <v>6889.0171170000003</v>
      </c>
      <c r="E8607" s="23">
        <v>0.41729824599999998</v>
      </c>
      <c r="F8607" s="23">
        <v>0.240691973</v>
      </c>
      <c r="G8607" s="17">
        <v>0.74687529100000005</v>
      </c>
      <c r="H8607" s="17">
        <v>0.253124709</v>
      </c>
      <c r="I8607" s="17">
        <v>0.87679322800000004</v>
      </c>
      <c r="J8607" s="17">
        <v>0.122938584</v>
      </c>
      <c r="K8607" s="17">
        <v>2.6800000000000001E-4</v>
      </c>
    </row>
    <row r="8608" spans="1:11" x14ac:dyDescent="0.45">
      <c r="A8608" s="10" t="s">
        <v>71</v>
      </c>
      <c r="B8608" s="20">
        <v>0.82099999999999995</v>
      </c>
      <c r="C8608" s="19">
        <v>64576</v>
      </c>
      <c r="D8608" s="19">
        <v>6926.6345300000003</v>
      </c>
      <c r="E8608" s="23">
        <v>0.418876682</v>
      </c>
      <c r="F8608" s="23">
        <v>0.24178069899999999</v>
      </c>
      <c r="G8608" s="17">
        <v>0.74694933100000005</v>
      </c>
      <c r="H8608" s="17">
        <v>0.25305066900000001</v>
      </c>
      <c r="I8608" s="17">
        <v>0.87723871799999997</v>
      </c>
      <c r="J8608" s="17">
        <v>0.122494081</v>
      </c>
      <c r="K8608" s="17">
        <v>2.6699999999999998E-4</v>
      </c>
    </row>
    <row r="8609" spans="1:11" x14ac:dyDescent="0.45">
      <c r="A8609" s="10" t="s">
        <v>71</v>
      </c>
      <c r="B8609" s="20">
        <v>0.82199999999999995</v>
      </c>
      <c r="C8609" s="19">
        <v>64652</v>
      </c>
      <c r="D8609" s="19">
        <v>6958.6267829999997</v>
      </c>
      <c r="E8609" s="23">
        <v>0.42275289999999999</v>
      </c>
      <c r="F8609" s="23">
        <v>0.24328064199999999</v>
      </c>
      <c r="G8609" s="17">
        <v>0.74689104699999997</v>
      </c>
      <c r="H8609" s="17">
        <v>0.25310895300000003</v>
      </c>
      <c r="I8609" s="17">
        <v>0.87753930300000005</v>
      </c>
      <c r="J8609" s="17">
        <v>0.12219419400000001</v>
      </c>
      <c r="K8609" s="17">
        <v>2.6699999999999998E-4</v>
      </c>
    </row>
    <row r="8610" spans="1:11" x14ac:dyDescent="0.45">
      <c r="A8610" s="10" t="s">
        <v>71</v>
      </c>
      <c r="B8610" s="20">
        <v>0.82299999999999995</v>
      </c>
      <c r="C8610" s="19">
        <v>64730</v>
      </c>
      <c r="D8610" s="19">
        <v>6991.7669939999996</v>
      </c>
      <c r="E8610" s="23">
        <v>0.42566625899999999</v>
      </c>
      <c r="F8610" s="23">
        <v>0.24447106900000001</v>
      </c>
      <c r="G8610" s="17">
        <v>0.74705700600000002</v>
      </c>
      <c r="H8610" s="17">
        <v>0.25294299399999998</v>
      </c>
      <c r="I8610" s="17">
        <v>0.87803763300000004</v>
      </c>
      <c r="J8610" s="17">
        <v>0.12169703699999999</v>
      </c>
      <c r="K8610" s="17">
        <v>2.6499999999999999E-4</v>
      </c>
    </row>
    <row r="8611" spans="1:11" x14ac:dyDescent="0.45">
      <c r="A8611" s="10" t="s">
        <v>71</v>
      </c>
      <c r="B8611" s="20">
        <v>0.82399999999999995</v>
      </c>
      <c r="C8611" s="19">
        <v>64784</v>
      </c>
      <c r="D8611" s="19">
        <v>7014.8219929999996</v>
      </c>
      <c r="E8611" s="23">
        <v>0.42701262400000001</v>
      </c>
      <c r="F8611" s="23">
        <v>0.245636621</v>
      </c>
      <c r="G8611" s="17">
        <v>0.74712892099999995</v>
      </c>
      <c r="H8611" s="17">
        <v>0.252871079</v>
      </c>
      <c r="I8611" s="17">
        <v>0.87827854999999999</v>
      </c>
      <c r="J8611" s="17">
        <v>0.121456644</v>
      </c>
      <c r="K8611" s="17">
        <v>2.6499999999999999E-4</v>
      </c>
    </row>
    <row r="8612" spans="1:11" x14ac:dyDescent="0.45">
      <c r="A8612" s="10" t="s">
        <v>71</v>
      </c>
      <c r="B8612" s="20">
        <v>0.82499999999999996</v>
      </c>
      <c r="C8612" s="19">
        <v>64851</v>
      </c>
      <c r="D8612" s="19">
        <v>7043.4597869999998</v>
      </c>
      <c r="E8612" s="23">
        <v>0.42826837600000001</v>
      </c>
      <c r="F8612" s="23">
        <v>0.24665758199999999</v>
      </c>
      <c r="G8612" s="17">
        <v>0.74735933099999996</v>
      </c>
      <c r="H8612" s="17">
        <v>0.25264066899999998</v>
      </c>
      <c r="I8612" s="17">
        <v>0.87881889899999999</v>
      </c>
      <c r="J8612" s="17">
        <v>0.120917471</v>
      </c>
      <c r="K8612" s="17">
        <v>2.6400000000000002E-4</v>
      </c>
    </row>
    <row r="8613" spans="1:11" x14ac:dyDescent="0.45">
      <c r="A8613" s="10" t="s">
        <v>71</v>
      </c>
      <c r="B8613" s="20">
        <v>0.82599999999999996</v>
      </c>
      <c r="C8613" s="19">
        <v>64964</v>
      </c>
      <c r="D8613" s="19">
        <v>7091.9166480000004</v>
      </c>
      <c r="E8613" s="23">
        <v>0.42916830099999997</v>
      </c>
      <c r="F8613" s="23">
        <v>0.247663244</v>
      </c>
      <c r="G8613" s="17">
        <v>0.74773720799999999</v>
      </c>
      <c r="H8613" s="17">
        <v>0.25226279200000001</v>
      </c>
      <c r="I8613" s="17">
        <v>0.87945989000000002</v>
      </c>
      <c r="J8613" s="17">
        <v>0.120278073</v>
      </c>
      <c r="K8613" s="17">
        <v>2.6200000000000003E-4</v>
      </c>
    </row>
    <row r="8614" spans="1:11" x14ac:dyDescent="0.45">
      <c r="A8614" s="10" t="s">
        <v>71</v>
      </c>
      <c r="B8614" s="20">
        <v>0.82699999999999996</v>
      </c>
      <c r="C8614" s="19">
        <v>65046</v>
      </c>
      <c r="D8614" s="19">
        <v>7127.162292</v>
      </c>
      <c r="E8614" s="23">
        <v>0.430825336</v>
      </c>
      <c r="F8614" s="23">
        <v>0.24931038799999999</v>
      </c>
      <c r="G8614" s="17">
        <v>0.74767087899999995</v>
      </c>
      <c r="H8614" s="17">
        <v>0.25232912099999999</v>
      </c>
      <c r="I8614" s="17">
        <v>0.88001980400000002</v>
      </c>
      <c r="J8614" s="17">
        <v>0.11971941899999999</v>
      </c>
      <c r="K8614" s="17">
        <v>2.61E-4</v>
      </c>
    </row>
    <row r="8615" spans="1:11" x14ac:dyDescent="0.45">
      <c r="A8615" s="10" t="s">
        <v>71</v>
      </c>
      <c r="B8615" s="20">
        <v>0.82799999999999996</v>
      </c>
      <c r="C8615" s="19">
        <v>65115</v>
      </c>
      <c r="D8615" s="19">
        <v>7157.0152420000004</v>
      </c>
      <c r="E8615" s="23">
        <v>0.43579022499999998</v>
      </c>
      <c r="F8615" s="23">
        <v>0.25051820299999999</v>
      </c>
      <c r="G8615" s="17">
        <v>0.74780004600000005</v>
      </c>
      <c r="H8615" s="17">
        <v>0.252199954</v>
      </c>
      <c r="I8615" s="17">
        <v>0.88028635799999999</v>
      </c>
      <c r="J8615" s="17">
        <v>0.119453539</v>
      </c>
      <c r="K8615" s="17">
        <v>2.5999999999999998E-4</v>
      </c>
    </row>
    <row r="8616" spans="1:11" x14ac:dyDescent="0.45">
      <c r="A8616" s="10" t="s">
        <v>71</v>
      </c>
      <c r="B8616" s="20">
        <v>0.82899999999999996</v>
      </c>
      <c r="C8616" s="19">
        <v>65204</v>
      </c>
      <c r="D8616" s="19">
        <v>7195.966496</v>
      </c>
      <c r="E8616" s="23">
        <v>0.44024987700000001</v>
      </c>
      <c r="F8616" s="23">
        <v>0.25176252500000001</v>
      </c>
      <c r="G8616" s="17">
        <v>0.74785289200000005</v>
      </c>
      <c r="H8616" s="17">
        <v>0.25214710800000001</v>
      </c>
      <c r="I8616" s="17">
        <v>0.88053453299999995</v>
      </c>
      <c r="J8616" s="17">
        <v>0.1192064</v>
      </c>
      <c r="K8616" s="17">
        <v>2.5900000000000001E-4</v>
      </c>
    </row>
    <row r="8617" spans="1:11" x14ac:dyDescent="0.45">
      <c r="A8617" s="10" t="s">
        <v>71</v>
      </c>
      <c r="B8617" s="20">
        <v>0.83</v>
      </c>
      <c r="C8617" s="19">
        <v>65283</v>
      </c>
      <c r="D8617" s="19">
        <v>7230.9324340000003</v>
      </c>
      <c r="E8617" s="23">
        <v>0.44599734400000002</v>
      </c>
      <c r="F8617" s="23">
        <v>0.25314542299999998</v>
      </c>
      <c r="G8617" s="17">
        <v>0.74811206600000002</v>
      </c>
      <c r="H8617" s="17">
        <v>0.25188793399999998</v>
      </c>
      <c r="I8617" s="17">
        <v>0.88071018199999995</v>
      </c>
      <c r="J8617" s="17">
        <v>0.119031552</v>
      </c>
      <c r="K8617" s="17">
        <v>2.5799999999999998E-4</v>
      </c>
    </row>
    <row r="8618" spans="1:11" x14ac:dyDescent="0.45">
      <c r="A8618" s="10" t="s">
        <v>71</v>
      </c>
      <c r="B8618" s="20">
        <v>0.83099999999999996</v>
      </c>
      <c r="C8618" s="19">
        <v>65309</v>
      </c>
      <c r="D8618" s="19">
        <v>7242.5399129999996</v>
      </c>
      <c r="E8618" s="23">
        <v>0.44709586800000001</v>
      </c>
      <c r="F8618" s="23">
        <v>0.25450341999999998</v>
      </c>
      <c r="G8618" s="17">
        <v>0.74818172100000002</v>
      </c>
      <c r="H8618" s="17">
        <v>0.25181827899999998</v>
      </c>
      <c r="I8618" s="17">
        <v>0.88076004500000005</v>
      </c>
      <c r="J8618" s="17">
        <v>0.118981872</v>
      </c>
      <c r="K8618" s="17">
        <v>2.5799999999999998E-4</v>
      </c>
    </row>
    <row r="8619" spans="1:11" x14ac:dyDescent="0.45">
      <c r="A8619" s="10" t="s">
        <v>71</v>
      </c>
      <c r="B8619" s="20">
        <v>0.83199999999999996</v>
      </c>
      <c r="C8619" s="19">
        <v>65431</v>
      </c>
      <c r="D8619" s="19">
        <v>7297.1718019999998</v>
      </c>
      <c r="E8619" s="23">
        <v>0.44863893100000002</v>
      </c>
      <c r="F8619" s="23">
        <v>0.25513154700000001</v>
      </c>
      <c r="G8619" s="17">
        <v>0.74848313499999997</v>
      </c>
      <c r="H8619" s="17">
        <v>0.25151686499999998</v>
      </c>
      <c r="I8619" s="17">
        <v>0.881657417</v>
      </c>
      <c r="J8619" s="17">
        <v>0.118086441</v>
      </c>
      <c r="K8619" s="17">
        <v>2.5599999999999999E-4</v>
      </c>
    </row>
    <row r="8620" spans="1:11" x14ac:dyDescent="0.45">
      <c r="A8620" s="10" t="s">
        <v>71</v>
      </c>
      <c r="B8620" s="20">
        <v>0.83299999999999996</v>
      </c>
      <c r="C8620" s="19">
        <v>65512</v>
      </c>
      <c r="D8620" s="19">
        <v>7333.589903</v>
      </c>
      <c r="E8620" s="23">
        <v>0.45071383300000001</v>
      </c>
      <c r="F8620" s="23">
        <v>0.25700701799999998</v>
      </c>
      <c r="G8620" s="17">
        <v>0.748610942</v>
      </c>
      <c r="H8620" s="17">
        <v>0.251389058</v>
      </c>
      <c r="I8620" s="17">
        <v>0.88202125600000003</v>
      </c>
      <c r="J8620" s="17">
        <v>0.117723442</v>
      </c>
      <c r="K8620" s="17">
        <v>2.5500000000000002E-4</v>
      </c>
    </row>
    <row r="8621" spans="1:11" x14ac:dyDescent="0.45">
      <c r="A8621" s="10" t="s">
        <v>71</v>
      </c>
      <c r="B8621" s="20">
        <v>0.83399999999999996</v>
      </c>
      <c r="C8621" s="19">
        <v>65594</v>
      </c>
      <c r="D8621" s="19">
        <v>7370.6824690000003</v>
      </c>
      <c r="E8621" s="23">
        <v>0.45405847700000002</v>
      </c>
      <c r="F8621" s="23">
        <v>0.25835005700000002</v>
      </c>
      <c r="G8621" s="17">
        <v>0.74849833799999999</v>
      </c>
      <c r="H8621" s="17">
        <v>0.25150166200000001</v>
      </c>
      <c r="I8621" s="17">
        <v>0.88228369900000003</v>
      </c>
      <c r="J8621" s="17">
        <v>0.117461892</v>
      </c>
      <c r="K8621" s="17">
        <v>2.5399999999999999E-4</v>
      </c>
    </row>
    <row r="8622" spans="1:11" x14ac:dyDescent="0.45">
      <c r="A8622" s="10" t="s">
        <v>71</v>
      </c>
      <c r="B8622" s="20">
        <v>0.83499999999999996</v>
      </c>
      <c r="C8622" s="19">
        <v>65627</v>
      </c>
      <c r="D8622" s="19">
        <v>7385.6920739999996</v>
      </c>
      <c r="E8622" s="23">
        <v>0.45533048500000001</v>
      </c>
      <c r="F8622" s="23">
        <v>0.25970050500000003</v>
      </c>
      <c r="G8622" s="17">
        <v>0.74842671500000002</v>
      </c>
      <c r="H8622" s="17">
        <v>0.25157328499999998</v>
      </c>
      <c r="I8622" s="17">
        <v>0.88245021899999998</v>
      </c>
      <c r="J8622" s="17">
        <v>0.117295732</v>
      </c>
      <c r="K8622" s="17">
        <v>2.5399999999999999E-4</v>
      </c>
    </row>
    <row r="8623" spans="1:11" x14ac:dyDescent="0.45">
      <c r="A8623" s="10" t="s">
        <v>71</v>
      </c>
      <c r="B8623" s="20">
        <v>0.83599999999999997</v>
      </c>
      <c r="C8623" s="19">
        <v>65754</v>
      </c>
      <c r="D8623" s="19">
        <v>7443.7613520000004</v>
      </c>
      <c r="E8623" s="23">
        <v>0.45903144299999998</v>
      </c>
      <c r="F8623" s="23">
        <v>0.26044288500000001</v>
      </c>
      <c r="G8623" s="17">
        <v>0.74857803300000003</v>
      </c>
      <c r="H8623" s="17">
        <v>0.25142196700000002</v>
      </c>
      <c r="I8623" s="17">
        <v>0.88299120799999997</v>
      </c>
      <c r="J8623" s="17">
        <v>0.116755912</v>
      </c>
      <c r="K8623" s="17">
        <v>2.5300000000000002E-4</v>
      </c>
    </row>
    <row r="8624" spans="1:11" x14ac:dyDescent="0.45">
      <c r="A8624" s="10" t="s">
        <v>71</v>
      </c>
      <c r="B8624" s="20">
        <v>0.83699999999999997</v>
      </c>
      <c r="C8624" s="19">
        <v>65831</v>
      </c>
      <c r="D8624" s="19">
        <v>7479.233545</v>
      </c>
      <c r="E8624" s="23">
        <v>0.46188288</v>
      </c>
      <c r="F8624" s="23">
        <v>0.26223060300000001</v>
      </c>
      <c r="G8624" s="17">
        <v>0.74868982699999997</v>
      </c>
      <c r="H8624" s="17">
        <v>0.25131017300000003</v>
      </c>
      <c r="I8624" s="17">
        <v>0.88347446600000001</v>
      </c>
      <c r="J8624" s="17">
        <v>0.11627369799999999</v>
      </c>
      <c r="K8624" s="17">
        <v>2.52E-4</v>
      </c>
    </row>
    <row r="8625" spans="1:11" x14ac:dyDescent="0.45">
      <c r="A8625" s="10" t="s">
        <v>71</v>
      </c>
      <c r="B8625" s="20">
        <v>0.83799999999999997</v>
      </c>
      <c r="C8625" s="19">
        <v>65911</v>
      </c>
      <c r="D8625" s="19">
        <v>7516.3912890000001</v>
      </c>
      <c r="E8625" s="23">
        <v>0.466772509</v>
      </c>
      <c r="F8625" s="23">
        <v>0.26363107600000002</v>
      </c>
      <c r="G8625" s="17">
        <v>0.74888865299999996</v>
      </c>
      <c r="H8625" s="17">
        <v>0.25111134699999998</v>
      </c>
      <c r="I8625" s="17">
        <v>0.88394750300000002</v>
      </c>
      <c r="J8625" s="17">
        <v>0.115801713</v>
      </c>
      <c r="K8625" s="17">
        <v>2.5099999999999998E-4</v>
      </c>
    </row>
    <row r="8626" spans="1:11" x14ac:dyDescent="0.45">
      <c r="A8626" s="10" t="s">
        <v>71</v>
      </c>
      <c r="B8626" s="20">
        <v>0.83899999999999997</v>
      </c>
      <c r="C8626" s="19">
        <v>65990</v>
      </c>
      <c r="D8626" s="19">
        <v>7553.3362209999996</v>
      </c>
      <c r="E8626" s="23">
        <v>0.46919308399999998</v>
      </c>
      <c r="F8626" s="23">
        <v>0.26502199199999998</v>
      </c>
      <c r="G8626" s="17">
        <v>0.74891650300000001</v>
      </c>
      <c r="H8626" s="17">
        <v>0.25108349699999999</v>
      </c>
      <c r="I8626" s="17">
        <v>0.88437875300000002</v>
      </c>
      <c r="J8626" s="17">
        <v>0.115371395</v>
      </c>
      <c r="K8626" s="17">
        <v>2.5000000000000001E-4</v>
      </c>
    </row>
    <row r="8627" spans="1:11" x14ac:dyDescent="0.45">
      <c r="A8627" s="10" t="s">
        <v>71</v>
      </c>
      <c r="B8627" s="20">
        <v>0.84</v>
      </c>
      <c r="C8627" s="19">
        <v>66068</v>
      </c>
      <c r="D8627" s="19">
        <v>7589.9914179999996</v>
      </c>
      <c r="E8627" s="23">
        <v>0.47314690500000001</v>
      </c>
      <c r="F8627" s="23">
        <v>0.26643642400000001</v>
      </c>
      <c r="G8627" s="17">
        <v>0.74915238799999995</v>
      </c>
      <c r="H8627" s="17">
        <v>0.250847612</v>
      </c>
      <c r="I8627" s="17">
        <v>0.884771698</v>
      </c>
      <c r="J8627" s="17">
        <v>0.11497929899999999</v>
      </c>
      <c r="K8627" s="17">
        <v>2.4899999999999998E-4</v>
      </c>
    </row>
    <row r="8628" spans="1:11" x14ac:dyDescent="0.45">
      <c r="A8628" s="10" t="s">
        <v>71</v>
      </c>
      <c r="B8628" s="20">
        <v>0.84099999999999997</v>
      </c>
      <c r="C8628" s="19">
        <v>66145</v>
      </c>
      <c r="D8628" s="19">
        <v>7626.605039</v>
      </c>
      <c r="E8628" s="23">
        <v>0.47844073799999998</v>
      </c>
      <c r="F8628" s="23">
        <v>0.267503135</v>
      </c>
      <c r="G8628" s="17">
        <v>0.74918739099999998</v>
      </c>
      <c r="H8628" s="17">
        <v>0.25081260900000002</v>
      </c>
      <c r="I8628" s="17">
        <v>0.88515759800000005</v>
      </c>
      <c r="J8628" s="17">
        <v>0.11459425199999999</v>
      </c>
      <c r="K8628" s="17">
        <v>2.4800000000000001E-4</v>
      </c>
    </row>
    <row r="8629" spans="1:11" x14ac:dyDescent="0.45">
      <c r="A8629" s="10" t="s">
        <v>71</v>
      </c>
      <c r="B8629" s="20">
        <v>0.84199999999999997</v>
      </c>
      <c r="C8629" s="19">
        <v>66220</v>
      </c>
      <c r="D8629" s="19">
        <v>7662.5566319999998</v>
      </c>
      <c r="E8629" s="23">
        <v>0.48002837300000001</v>
      </c>
      <c r="F8629" s="23">
        <v>0.26904379499999997</v>
      </c>
      <c r="G8629" s="17">
        <v>0.74924494100000005</v>
      </c>
      <c r="H8629" s="17">
        <v>0.250755059</v>
      </c>
      <c r="I8629" s="17">
        <v>0.88511700500000001</v>
      </c>
      <c r="J8629" s="17">
        <v>0.11463542</v>
      </c>
      <c r="K8629" s="17">
        <v>2.4800000000000001E-4</v>
      </c>
    </row>
    <row r="8630" spans="1:11" x14ac:dyDescent="0.45">
      <c r="A8630" s="10" t="s">
        <v>71</v>
      </c>
      <c r="B8630" s="20">
        <v>0.84299999999999997</v>
      </c>
      <c r="C8630" s="19">
        <v>66301</v>
      </c>
      <c r="D8630" s="19">
        <v>7701.6792109999997</v>
      </c>
      <c r="E8630" s="23">
        <v>0.48394780799999998</v>
      </c>
      <c r="F8630" s="23">
        <v>0.27049958699999999</v>
      </c>
      <c r="G8630" s="17">
        <v>0.74934013099999996</v>
      </c>
      <c r="H8630" s="17">
        <v>0.25065986899999998</v>
      </c>
      <c r="I8630" s="17">
        <v>0.88578389800000001</v>
      </c>
      <c r="J8630" s="17">
        <v>0.11396996400000001</v>
      </c>
      <c r="K8630" s="17">
        <v>2.4600000000000002E-4</v>
      </c>
    </row>
    <row r="8631" spans="1:11" x14ac:dyDescent="0.45">
      <c r="A8631" s="10" t="s">
        <v>71</v>
      </c>
      <c r="B8631" s="20">
        <v>0.84399999999999997</v>
      </c>
      <c r="C8631" s="19">
        <v>66383</v>
      </c>
      <c r="D8631" s="19">
        <v>7741.6419089999999</v>
      </c>
      <c r="E8631" s="23">
        <v>0.48981679500000003</v>
      </c>
      <c r="F8631" s="23">
        <v>0.271989129</v>
      </c>
      <c r="G8631" s="17">
        <v>0.74948405500000004</v>
      </c>
      <c r="H8631" s="17">
        <v>0.25051594500000002</v>
      </c>
      <c r="I8631" s="17">
        <v>0.88614293799999999</v>
      </c>
      <c r="J8631" s="17">
        <v>0.113611698</v>
      </c>
      <c r="K8631" s="17">
        <v>2.4499999999999999E-4</v>
      </c>
    </row>
    <row r="8632" spans="1:11" x14ac:dyDescent="0.45">
      <c r="A8632" s="10" t="s">
        <v>71</v>
      </c>
      <c r="B8632" s="20">
        <v>0.84499999999999997</v>
      </c>
      <c r="C8632" s="19">
        <v>66455</v>
      </c>
      <c r="D8632" s="19">
        <v>7777.1159100000004</v>
      </c>
      <c r="E8632" s="23">
        <v>0.49566387099999998</v>
      </c>
      <c r="F8632" s="23">
        <v>0.27342918100000002</v>
      </c>
      <c r="G8632" s="17">
        <v>0.74957490000000004</v>
      </c>
      <c r="H8632" s="17">
        <v>0.25042510000000001</v>
      </c>
      <c r="I8632" s="17">
        <v>0.88643799599999995</v>
      </c>
      <c r="J8632" s="17">
        <v>0.113317275</v>
      </c>
      <c r="K8632" s="17">
        <v>2.4499999999999999E-4</v>
      </c>
    </row>
    <row r="8633" spans="1:11" x14ac:dyDescent="0.45">
      <c r="A8633" s="10" t="s">
        <v>71</v>
      </c>
      <c r="B8633" s="20">
        <v>0.84599999999999997</v>
      </c>
      <c r="C8633" s="19">
        <v>66540</v>
      </c>
      <c r="D8633" s="19">
        <v>7819.4262040000003</v>
      </c>
      <c r="E8633" s="23">
        <v>0.50056174399999998</v>
      </c>
      <c r="F8633" s="23">
        <v>0.27478668899999997</v>
      </c>
      <c r="G8633" s="17">
        <v>0.74978959999999995</v>
      </c>
      <c r="H8633" s="17">
        <v>0.2502104</v>
      </c>
      <c r="I8633" s="17">
        <v>0.88687850000000001</v>
      </c>
      <c r="J8633" s="17">
        <v>0.112877796</v>
      </c>
      <c r="K8633" s="17">
        <v>2.4399999999999999E-4</v>
      </c>
    </row>
    <row r="8634" spans="1:11" x14ac:dyDescent="0.45">
      <c r="A8634" s="10" t="s">
        <v>71</v>
      </c>
      <c r="B8634" s="20">
        <v>0.84699999999999998</v>
      </c>
      <c r="C8634" s="19">
        <v>66603</v>
      </c>
      <c r="D8634" s="19">
        <v>7851.0934450000004</v>
      </c>
      <c r="E8634" s="23">
        <v>0.50578375399999997</v>
      </c>
      <c r="F8634" s="23">
        <v>0.276298612</v>
      </c>
      <c r="G8634" s="17">
        <v>0.74972598800000001</v>
      </c>
      <c r="H8634" s="17">
        <v>0.25027401199999999</v>
      </c>
      <c r="I8634" s="17">
        <v>0.88706558499999999</v>
      </c>
      <c r="J8634" s="17">
        <v>0.112691157</v>
      </c>
      <c r="K8634" s="17">
        <v>2.43E-4</v>
      </c>
    </row>
    <row r="8635" spans="1:11" x14ac:dyDescent="0.45">
      <c r="A8635" s="10" t="s">
        <v>71</v>
      </c>
      <c r="B8635" s="20">
        <v>0.84799999999999998</v>
      </c>
      <c r="C8635" s="19">
        <v>66694</v>
      </c>
      <c r="D8635" s="19">
        <v>7897.1924520000002</v>
      </c>
      <c r="E8635" s="23">
        <v>0.508434732</v>
      </c>
      <c r="F8635" s="23">
        <v>0.277529939</v>
      </c>
      <c r="G8635" s="17">
        <v>0.74967763200000004</v>
      </c>
      <c r="H8635" s="17">
        <v>0.25032236800000002</v>
      </c>
      <c r="I8635" s="17">
        <v>0.88750701300000001</v>
      </c>
      <c r="J8635" s="17">
        <v>0.112250681</v>
      </c>
      <c r="K8635" s="17">
        <v>2.42E-4</v>
      </c>
    </row>
    <row r="8636" spans="1:11" x14ac:dyDescent="0.45">
      <c r="A8636" s="10" t="s">
        <v>71</v>
      </c>
      <c r="B8636" s="20">
        <v>0.84899999999999998</v>
      </c>
      <c r="C8636" s="19">
        <v>66773</v>
      </c>
      <c r="D8636" s="19">
        <v>7937.4837379999999</v>
      </c>
      <c r="E8636" s="23">
        <v>0.51120094999999999</v>
      </c>
      <c r="F8636" s="23">
        <v>0.27877449199999998</v>
      </c>
      <c r="G8636" s="17">
        <v>0.74985398299999995</v>
      </c>
      <c r="H8636" s="17">
        <v>0.250146017</v>
      </c>
      <c r="I8636" s="17">
        <v>0.88795428499999995</v>
      </c>
      <c r="J8636" s="17">
        <v>0.111804372</v>
      </c>
      <c r="K8636" s="17">
        <v>2.41E-4</v>
      </c>
    </row>
    <row r="8637" spans="1:11" x14ac:dyDescent="0.45">
      <c r="A8637" s="10" t="s">
        <v>71</v>
      </c>
      <c r="B8637" s="20">
        <v>0.85</v>
      </c>
      <c r="C8637" s="19">
        <v>66848</v>
      </c>
      <c r="D8637" s="19">
        <v>7976.0640869999997</v>
      </c>
      <c r="E8637" s="23">
        <v>0.51680985499999998</v>
      </c>
      <c r="F8637" s="23">
        <v>0.28082562500000002</v>
      </c>
      <c r="G8637" s="17">
        <v>0.74982048800000001</v>
      </c>
      <c r="H8637" s="17">
        <v>0.25017951199999999</v>
      </c>
      <c r="I8637" s="17">
        <v>0.88831612500000001</v>
      </c>
      <c r="J8637" s="17">
        <v>0.111443393</v>
      </c>
      <c r="K8637" s="17">
        <v>2.4000000000000001E-4</v>
      </c>
    </row>
    <row r="8638" spans="1:11" x14ac:dyDescent="0.45">
      <c r="A8638" s="10" t="s">
        <v>71</v>
      </c>
      <c r="B8638" s="20">
        <v>0.85099999999999998</v>
      </c>
      <c r="C8638" s="19">
        <v>66932</v>
      </c>
      <c r="D8638" s="19">
        <v>8019.5231240000003</v>
      </c>
      <c r="E8638" s="23">
        <v>0.51889665900000004</v>
      </c>
      <c r="F8638" s="23">
        <v>0.28187031600000001</v>
      </c>
      <c r="G8638" s="17">
        <v>0.749596606</v>
      </c>
      <c r="H8638" s="17">
        <v>0.250403394</v>
      </c>
      <c r="I8638" s="17">
        <v>0.88896571099999999</v>
      </c>
      <c r="J8638" s="17">
        <v>0.11079520599999999</v>
      </c>
      <c r="K8638" s="17">
        <v>2.3900000000000001E-4</v>
      </c>
    </row>
    <row r="8639" spans="1:11" x14ac:dyDescent="0.45">
      <c r="A8639" s="10" t="s">
        <v>71</v>
      </c>
      <c r="B8639" s="20">
        <v>0.85199999999999998</v>
      </c>
      <c r="C8639" s="19">
        <v>66994</v>
      </c>
      <c r="D8639" s="19">
        <v>8051.8545059999997</v>
      </c>
      <c r="E8639" s="23">
        <v>0.52423361099999999</v>
      </c>
      <c r="F8639" s="23">
        <v>0.28393594700000002</v>
      </c>
      <c r="G8639" s="17">
        <v>0.74972385600000002</v>
      </c>
      <c r="H8639" s="17">
        <v>0.25027614399999998</v>
      </c>
      <c r="I8639" s="17">
        <v>0.88916062100000004</v>
      </c>
      <c r="J8639" s="17">
        <v>0.110600789</v>
      </c>
      <c r="K8639" s="17">
        <v>2.3900000000000001E-4</v>
      </c>
    </row>
    <row r="8640" spans="1:11" x14ac:dyDescent="0.45">
      <c r="A8640" s="10" t="s">
        <v>71</v>
      </c>
      <c r="B8640" s="20">
        <v>0.85299999999999998</v>
      </c>
      <c r="C8640" s="19">
        <v>67082</v>
      </c>
      <c r="D8640" s="19">
        <v>8098.1047980000003</v>
      </c>
      <c r="E8640" s="23">
        <v>0.528341807</v>
      </c>
      <c r="F8640" s="23">
        <v>0.28517938799999998</v>
      </c>
      <c r="G8640" s="17">
        <v>0.74964968200000004</v>
      </c>
      <c r="H8640" s="17">
        <v>0.25035031800000002</v>
      </c>
      <c r="I8640" s="17">
        <v>0.88972044500000003</v>
      </c>
      <c r="J8640" s="17">
        <v>0.110042195</v>
      </c>
      <c r="K8640" s="17">
        <v>2.3699999999999999E-4</v>
      </c>
    </row>
    <row r="8641" spans="1:11" x14ac:dyDescent="0.45">
      <c r="A8641" s="10" t="s">
        <v>71</v>
      </c>
      <c r="B8641" s="20">
        <v>0.85399999999999998</v>
      </c>
      <c r="C8641" s="19">
        <v>67166</v>
      </c>
      <c r="D8641" s="19">
        <v>8142.5208499999999</v>
      </c>
      <c r="E8641" s="23">
        <v>0.52918100199999996</v>
      </c>
      <c r="F8641" s="23">
        <v>0.28688834000000002</v>
      </c>
      <c r="G8641" s="17">
        <v>0.74984367100000004</v>
      </c>
      <c r="H8641" s="17">
        <v>0.25015632900000001</v>
      </c>
      <c r="I8641" s="17">
        <v>0.89026975100000005</v>
      </c>
      <c r="J8641" s="17">
        <v>0.109494072</v>
      </c>
      <c r="K8641" s="17">
        <v>2.3599999999999999E-4</v>
      </c>
    </row>
    <row r="8642" spans="1:11" x14ac:dyDescent="0.45">
      <c r="A8642" s="10" t="s">
        <v>71</v>
      </c>
      <c r="B8642" s="20">
        <v>0.85499999999999998</v>
      </c>
      <c r="C8642" s="19">
        <v>67241</v>
      </c>
      <c r="D8642" s="19">
        <v>8182.4614080000001</v>
      </c>
      <c r="E8642" s="23">
        <v>0.53611044200000002</v>
      </c>
      <c r="F8642" s="23">
        <v>0.28851249099999998</v>
      </c>
      <c r="G8642" s="17">
        <v>0.75001859000000004</v>
      </c>
      <c r="H8642" s="17">
        <v>0.24998140999999999</v>
      </c>
      <c r="I8642" s="17">
        <v>0.890595739</v>
      </c>
      <c r="J8642" s="17">
        <v>0.109168816</v>
      </c>
      <c r="K8642" s="17">
        <v>2.3499999999999999E-4</v>
      </c>
    </row>
    <row r="8643" spans="1:11" x14ac:dyDescent="0.45">
      <c r="A8643" s="10" t="s">
        <v>71</v>
      </c>
      <c r="B8643" s="20">
        <v>0.85599999999999998</v>
      </c>
      <c r="C8643" s="19">
        <v>67324</v>
      </c>
      <c r="D8643" s="19">
        <v>8227.2790299999997</v>
      </c>
      <c r="E8643" s="23">
        <v>0.54558441599999996</v>
      </c>
      <c r="F8643" s="23">
        <v>0.29014899</v>
      </c>
      <c r="G8643" s="17">
        <v>0.75010397500000003</v>
      </c>
      <c r="H8643" s="17">
        <v>0.24989602499999999</v>
      </c>
      <c r="I8643" s="17">
        <v>0.89106001099999999</v>
      </c>
      <c r="J8643" s="17">
        <v>0.10870556300000001</v>
      </c>
      <c r="K8643" s="17">
        <v>2.34E-4</v>
      </c>
    </row>
    <row r="8644" spans="1:11" x14ac:dyDescent="0.45">
      <c r="A8644" s="10" t="s">
        <v>71</v>
      </c>
      <c r="B8644" s="20">
        <v>0.85699999999999998</v>
      </c>
      <c r="C8644" s="19">
        <v>67404</v>
      </c>
      <c r="D8644" s="19">
        <v>8271.1929519999994</v>
      </c>
      <c r="E8644" s="23">
        <v>0.55345970799999999</v>
      </c>
      <c r="F8644" s="23">
        <v>0.29180305299999998</v>
      </c>
      <c r="G8644" s="17">
        <v>0.75035606200000005</v>
      </c>
      <c r="H8644" s="17">
        <v>0.24964393800000001</v>
      </c>
      <c r="I8644" s="17">
        <v>0.89138681399999997</v>
      </c>
      <c r="J8644" s="17">
        <v>0.108379595</v>
      </c>
      <c r="K8644" s="17">
        <v>2.34E-4</v>
      </c>
    </row>
    <row r="8645" spans="1:11" x14ac:dyDescent="0.45">
      <c r="A8645" s="10" t="s">
        <v>71</v>
      </c>
      <c r="B8645" s="20">
        <v>0.85799999999999998</v>
      </c>
      <c r="C8645" s="19">
        <v>67474</v>
      </c>
      <c r="D8645" s="19">
        <v>8310.3907459999991</v>
      </c>
      <c r="E8645" s="23">
        <v>0.56385877299999998</v>
      </c>
      <c r="F8645" s="23">
        <v>0.29351213300000001</v>
      </c>
      <c r="G8645" s="17">
        <v>0.75055576999999996</v>
      </c>
      <c r="H8645" s="17">
        <v>0.24944422999999999</v>
      </c>
      <c r="I8645" s="17">
        <v>0.89165757899999998</v>
      </c>
      <c r="J8645" s="17">
        <v>0.108109572</v>
      </c>
      <c r="K8645" s="17">
        <v>2.33E-4</v>
      </c>
    </row>
    <row r="8646" spans="1:11" x14ac:dyDescent="0.45">
      <c r="A8646" s="10" t="s">
        <v>71</v>
      </c>
      <c r="B8646" s="20">
        <v>0.85899999999999999</v>
      </c>
      <c r="C8646" s="19">
        <v>67502</v>
      </c>
      <c r="D8646" s="19">
        <v>8326.1795170000005</v>
      </c>
      <c r="E8646" s="23">
        <v>0.56388470300000004</v>
      </c>
      <c r="F8646" s="23">
        <v>0.29492905000000003</v>
      </c>
      <c r="G8646" s="17">
        <v>0.75065923999999995</v>
      </c>
      <c r="H8646" s="17">
        <v>0.24934075999999999</v>
      </c>
      <c r="I8646" s="17">
        <v>0.89184899100000004</v>
      </c>
      <c r="J8646" s="17">
        <v>0.107918572</v>
      </c>
      <c r="K8646" s="17">
        <v>2.32E-4</v>
      </c>
    </row>
    <row r="8647" spans="1:11" x14ac:dyDescent="0.45">
      <c r="A8647" s="10" t="s">
        <v>71</v>
      </c>
      <c r="B8647" s="20">
        <v>0.86</v>
      </c>
      <c r="C8647" s="19">
        <v>67602</v>
      </c>
      <c r="D8647" s="19">
        <v>8382.6201830000009</v>
      </c>
      <c r="E8647" s="23">
        <v>0.56554598599999995</v>
      </c>
      <c r="F8647" s="23">
        <v>0.29596726299999998</v>
      </c>
      <c r="G8647" s="17">
        <v>0.751013284</v>
      </c>
      <c r="H8647" s="17">
        <v>0.248986716</v>
      </c>
      <c r="I8647" s="17">
        <v>0.89263988000000005</v>
      </c>
      <c r="J8647" s="17">
        <v>0.107129382</v>
      </c>
      <c r="K8647" s="17">
        <v>2.31E-4</v>
      </c>
    </row>
    <row r="8648" spans="1:11" x14ac:dyDescent="0.45">
      <c r="A8648" s="10" t="s">
        <v>71</v>
      </c>
      <c r="B8648" s="20">
        <v>0.86099999999999999</v>
      </c>
      <c r="C8648" s="19">
        <v>67709</v>
      </c>
      <c r="D8648" s="19">
        <v>8443.3826649999992</v>
      </c>
      <c r="E8648" s="23">
        <v>0.57292610099999997</v>
      </c>
      <c r="F8648" s="23">
        <v>0.29765609700000001</v>
      </c>
      <c r="G8648" s="17">
        <v>0.75055014799999997</v>
      </c>
      <c r="H8648" s="17">
        <v>0.249449852</v>
      </c>
      <c r="I8648" s="17">
        <v>0.89344656700000002</v>
      </c>
      <c r="J8648" s="17">
        <v>0.106324429</v>
      </c>
      <c r="K8648" s="17">
        <v>2.2900000000000001E-4</v>
      </c>
    </row>
    <row r="8649" spans="1:11" x14ac:dyDescent="0.45">
      <c r="A8649" s="10" t="s">
        <v>71</v>
      </c>
      <c r="B8649" s="20">
        <v>0.86199999999999999</v>
      </c>
      <c r="C8649" s="19">
        <v>67793</v>
      </c>
      <c r="D8649" s="19">
        <v>8491.5795190000008</v>
      </c>
      <c r="E8649" s="23">
        <v>0.57533277999999999</v>
      </c>
      <c r="F8649" s="23">
        <v>0.30012601900000002</v>
      </c>
      <c r="G8649" s="17">
        <v>0.75049046399999997</v>
      </c>
      <c r="H8649" s="17">
        <v>0.249509536</v>
      </c>
      <c r="I8649" s="17">
        <v>0.89370149099999996</v>
      </c>
      <c r="J8649" s="17">
        <v>0.106070288</v>
      </c>
      <c r="K8649" s="17">
        <v>2.2800000000000001E-4</v>
      </c>
    </row>
    <row r="8650" spans="1:11" x14ac:dyDescent="0.45">
      <c r="A8650" s="10" t="s">
        <v>71</v>
      </c>
      <c r="B8650" s="20">
        <v>0.86299999999999999</v>
      </c>
      <c r="C8650" s="19">
        <v>67850</v>
      </c>
      <c r="D8650" s="19">
        <v>8524.4111329999996</v>
      </c>
      <c r="E8650" s="23">
        <v>0.57661866799999995</v>
      </c>
      <c r="F8650" s="23">
        <v>0.30200401799999999</v>
      </c>
      <c r="G8650" s="17">
        <v>0.75064112000000005</v>
      </c>
      <c r="H8650" s="17">
        <v>0.24935888</v>
      </c>
      <c r="I8650" s="17">
        <v>0.893991651</v>
      </c>
      <c r="J8650" s="17">
        <v>0.10578075200000001</v>
      </c>
      <c r="K8650" s="17">
        <v>2.2800000000000001E-4</v>
      </c>
    </row>
    <row r="8651" spans="1:11" x14ac:dyDescent="0.45">
      <c r="A8651" s="10" t="s">
        <v>71</v>
      </c>
      <c r="B8651" s="20">
        <v>0.86399999999999999</v>
      </c>
      <c r="C8651" s="19">
        <v>67953</v>
      </c>
      <c r="D8651" s="19">
        <v>8584.2604850000007</v>
      </c>
      <c r="E8651" s="23">
        <v>0.59011746099999995</v>
      </c>
      <c r="F8651" s="23">
        <v>0.30340402100000002</v>
      </c>
      <c r="G8651" s="17">
        <v>0.75084249400000003</v>
      </c>
      <c r="H8651" s="17">
        <v>0.249157506</v>
      </c>
      <c r="I8651" s="17">
        <v>0.89459894799999995</v>
      </c>
      <c r="J8651" s="17">
        <v>0.10517483699999999</v>
      </c>
      <c r="K8651" s="17">
        <v>2.2599999999999999E-4</v>
      </c>
    </row>
    <row r="8652" spans="1:11" x14ac:dyDescent="0.45">
      <c r="A8652" s="10" t="s">
        <v>71</v>
      </c>
      <c r="B8652" s="20">
        <v>0.86499999999999999</v>
      </c>
      <c r="C8652" s="19">
        <v>68008</v>
      </c>
      <c r="D8652" s="19">
        <v>8616.7463989999997</v>
      </c>
      <c r="E8652" s="23">
        <v>0.59084262200000004</v>
      </c>
      <c r="F8652" s="23">
        <v>0.30556713099999999</v>
      </c>
      <c r="G8652" s="17">
        <v>0.75099988200000001</v>
      </c>
      <c r="H8652" s="17">
        <v>0.24900011799999999</v>
      </c>
      <c r="I8652" s="17">
        <v>0.894908539</v>
      </c>
      <c r="J8652" s="17">
        <v>0.104865922</v>
      </c>
      <c r="K8652" s="17">
        <v>2.2599999999999999E-4</v>
      </c>
    </row>
    <row r="8653" spans="1:11" x14ac:dyDescent="0.45">
      <c r="A8653" s="10" t="s">
        <v>71</v>
      </c>
      <c r="B8653" s="20">
        <v>0.86599999999999999</v>
      </c>
      <c r="C8653" s="19">
        <v>68109</v>
      </c>
      <c r="D8653" s="19">
        <v>8676.4319969999997</v>
      </c>
      <c r="E8653" s="23">
        <v>0.59245397099999997</v>
      </c>
      <c r="F8653" s="23">
        <v>0.30674392700000003</v>
      </c>
      <c r="G8653" s="17">
        <v>0.75100206999999997</v>
      </c>
      <c r="H8653" s="17">
        <v>0.24899793000000001</v>
      </c>
      <c r="I8653" s="17">
        <v>0.89562188499999995</v>
      </c>
      <c r="J8653" s="17">
        <v>0.104154127</v>
      </c>
      <c r="K8653" s="17">
        <v>2.24E-4</v>
      </c>
    </row>
    <row r="8654" spans="1:11" x14ac:dyDescent="0.45">
      <c r="A8654" s="10" t="s">
        <v>71</v>
      </c>
      <c r="B8654" s="20">
        <v>0.86699999999999999</v>
      </c>
      <c r="C8654" s="19">
        <v>68187</v>
      </c>
      <c r="D8654" s="19">
        <v>8722.7294689999999</v>
      </c>
      <c r="E8654" s="23">
        <v>0.59514221599999995</v>
      </c>
      <c r="F8654" s="23">
        <v>0.30918174399999998</v>
      </c>
      <c r="G8654" s="17">
        <v>0.75114024700000004</v>
      </c>
      <c r="H8654" s="17">
        <v>0.24885975299999999</v>
      </c>
      <c r="I8654" s="17">
        <v>0.89606664400000002</v>
      </c>
      <c r="J8654" s="17">
        <v>0.10371032299999999</v>
      </c>
      <c r="K8654" s="17">
        <v>2.23E-4</v>
      </c>
    </row>
    <row r="8655" spans="1:11" x14ac:dyDescent="0.45">
      <c r="A8655" s="10" t="s">
        <v>71</v>
      </c>
      <c r="B8655" s="20">
        <v>0.86799999999999999</v>
      </c>
      <c r="C8655" s="19">
        <v>68262</v>
      </c>
      <c r="D8655" s="19">
        <v>8767.7874370000009</v>
      </c>
      <c r="E8655" s="23">
        <v>0.60508169199999995</v>
      </c>
      <c r="F8655" s="23">
        <v>0.31094263599999999</v>
      </c>
      <c r="G8655" s="17">
        <v>0.751325774</v>
      </c>
      <c r="H8655" s="17">
        <v>0.248674226</v>
      </c>
      <c r="I8655" s="17">
        <v>0.89629832099999995</v>
      </c>
      <c r="J8655" s="17">
        <v>0.10347925199999999</v>
      </c>
      <c r="K8655" s="17">
        <v>2.22E-4</v>
      </c>
    </row>
    <row r="8656" spans="1:11" x14ac:dyDescent="0.45">
      <c r="A8656" s="10" t="s">
        <v>71</v>
      </c>
      <c r="B8656" s="20">
        <v>0.86899999999999999</v>
      </c>
      <c r="C8656" s="19">
        <v>68344</v>
      </c>
      <c r="D8656" s="19">
        <v>8817.5763470000002</v>
      </c>
      <c r="E8656" s="23">
        <v>0.609325797</v>
      </c>
      <c r="F8656" s="23">
        <v>0.31240693800000002</v>
      </c>
      <c r="G8656" s="17">
        <v>0.75159487300000005</v>
      </c>
      <c r="H8656" s="17">
        <v>0.248405127</v>
      </c>
      <c r="I8656" s="17">
        <v>0.89686040300000003</v>
      </c>
      <c r="J8656" s="17">
        <v>0.10291837600000001</v>
      </c>
      <c r="K8656" s="17">
        <v>2.2100000000000001E-4</v>
      </c>
    </row>
    <row r="8657" spans="1:11" x14ac:dyDescent="0.45">
      <c r="A8657" s="10" t="s">
        <v>71</v>
      </c>
      <c r="B8657" s="20">
        <v>0.87</v>
      </c>
      <c r="C8657" s="19">
        <v>68425</v>
      </c>
      <c r="D8657" s="19">
        <v>8867.2463360000002</v>
      </c>
      <c r="E8657" s="23">
        <v>0.61613425600000005</v>
      </c>
      <c r="F8657" s="23">
        <v>0.31381356799999999</v>
      </c>
      <c r="G8657" s="17">
        <v>0.75158202399999996</v>
      </c>
      <c r="H8657" s="17">
        <v>0.24841797600000001</v>
      </c>
      <c r="I8657" s="17">
        <v>0.89733478600000005</v>
      </c>
      <c r="J8657" s="17">
        <v>0.10244505199999999</v>
      </c>
      <c r="K8657" s="17">
        <v>2.2000000000000001E-4</v>
      </c>
    </row>
    <row r="8658" spans="1:11" x14ac:dyDescent="0.45">
      <c r="A8658" s="10" t="s">
        <v>71</v>
      </c>
      <c r="B8658" s="20">
        <v>0.871</v>
      </c>
      <c r="C8658" s="19">
        <v>68489</v>
      </c>
      <c r="D8658" s="19">
        <v>8906.7650030000004</v>
      </c>
      <c r="E8658" s="23">
        <v>0.61795230499999998</v>
      </c>
      <c r="F8658" s="23">
        <v>0.31620906999999998</v>
      </c>
      <c r="G8658" s="17">
        <v>0.75179955899999995</v>
      </c>
      <c r="H8658" s="17">
        <v>0.24820044099999999</v>
      </c>
      <c r="I8658" s="17">
        <v>0.89767539699999999</v>
      </c>
      <c r="J8658" s="17">
        <v>0.10210517099999999</v>
      </c>
      <c r="K8658" s="17">
        <v>2.1900000000000001E-4</v>
      </c>
    </row>
    <row r="8659" spans="1:11" x14ac:dyDescent="0.45">
      <c r="A8659" s="10" t="s">
        <v>71</v>
      </c>
      <c r="B8659" s="20">
        <v>0.872</v>
      </c>
      <c r="C8659" s="19">
        <v>68576</v>
      </c>
      <c r="D8659" s="19">
        <v>8960.8241340000004</v>
      </c>
      <c r="E8659" s="23">
        <v>0.62325715699999995</v>
      </c>
      <c r="F8659" s="23">
        <v>0.31799202700000001</v>
      </c>
      <c r="G8659" s="17">
        <v>0.75191028900000001</v>
      </c>
      <c r="H8659" s="17">
        <v>0.24808971099999999</v>
      </c>
      <c r="I8659" s="17">
        <v>0.89811707399999996</v>
      </c>
      <c r="J8659" s="17">
        <v>0.10166455200000001</v>
      </c>
      <c r="K8659" s="17">
        <v>2.1800000000000001E-4</v>
      </c>
    </row>
    <row r="8660" spans="1:11" x14ac:dyDescent="0.45">
      <c r="A8660" s="10" t="s">
        <v>71</v>
      </c>
      <c r="B8660" s="20">
        <v>0.873</v>
      </c>
      <c r="C8660" s="19">
        <v>68658</v>
      </c>
      <c r="D8660" s="19">
        <v>9012.1464180000003</v>
      </c>
      <c r="E8660" s="23">
        <v>0.62934173400000004</v>
      </c>
      <c r="F8660" s="23">
        <v>0.32023632899999999</v>
      </c>
      <c r="G8660" s="17">
        <v>0.75188615999999997</v>
      </c>
      <c r="H8660" s="17">
        <v>0.24811384</v>
      </c>
      <c r="I8660" s="17">
        <v>0.89840484499999995</v>
      </c>
      <c r="J8660" s="17">
        <v>0.101377484</v>
      </c>
      <c r="K8660" s="17">
        <v>2.1800000000000001E-4</v>
      </c>
    </row>
    <row r="8661" spans="1:11" x14ac:dyDescent="0.45">
      <c r="A8661" s="10" t="s">
        <v>71</v>
      </c>
      <c r="B8661" s="20">
        <v>0.874</v>
      </c>
      <c r="C8661" s="19">
        <v>68739</v>
      </c>
      <c r="D8661" s="19">
        <v>9063.3296680000003</v>
      </c>
      <c r="E8661" s="23">
        <v>0.63480151699999998</v>
      </c>
      <c r="F8661" s="23">
        <v>0.32221410099999998</v>
      </c>
      <c r="G8661" s="17">
        <v>0.75193121799999996</v>
      </c>
      <c r="H8661" s="17">
        <v>0.24806878199999999</v>
      </c>
      <c r="I8661" s="17">
        <v>0.89900465500000004</v>
      </c>
      <c r="J8661" s="17">
        <v>0.10077899799999999</v>
      </c>
      <c r="K8661" s="17">
        <v>2.1599999999999999E-4</v>
      </c>
    </row>
    <row r="8662" spans="1:11" x14ac:dyDescent="0.45">
      <c r="A8662" s="10" t="s">
        <v>71</v>
      </c>
      <c r="B8662" s="20">
        <v>0.875</v>
      </c>
      <c r="C8662" s="19">
        <v>68812</v>
      </c>
      <c r="D8662" s="19">
        <v>9109.9353480000009</v>
      </c>
      <c r="E8662" s="23">
        <v>0.64164221200000005</v>
      </c>
      <c r="F8662" s="23">
        <v>0.32390906699999999</v>
      </c>
      <c r="G8662" s="17">
        <v>0.752019997</v>
      </c>
      <c r="H8662" s="17">
        <v>0.247980003</v>
      </c>
      <c r="I8662" s="17">
        <v>0.89937587100000005</v>
      </c>
      <c r="J8662" s="17">
        <v>0.100408594</v>
      </c>
      <c r="K8662" s="17">
        <v>2.1599999999999999E-4</v>
      </c>
    </row>
    <row r="8663" spans="1:11" x14ac:dyDescent="0.45">
      <c r="A8663" s="10" t="s">
        <v>71</v>
      </c>
      <c r="B8663" s="20">
        <v>0.876</v>
      </c>
      <c r="C8663" s="19">
        <v>68897</v>
      </c>
      <c r="D8663" s="19">
        <v>9164.7401829999999</v>
      </c>
      <c r="E8663" s="23">
        <v>0.64620055799999998</v>
      </c>
      <c r="F8663" s="23">
        <v>0.32607346100000001</v>
      </c>
      <c r="G8663" s="17">
        <v>0.75216627700000005</v>
      </c>
      <c r="H8663" s="17">
        <v>0.24783372300000001</v>
      </c>
      <c r="I8663" s="17">
        <v>0.89968458900000003</v>
      </c>
      <c r="J8663" s="17">
        <v>0.100100575</v>
      </c>
      <c r="K8663" s="17">
        <v>2.1499999999999999E-4</v>
      </c>
    </row>
    <row r="8664" spans="1:11" x14ac:dyDescent="0.45">
      <c r="A8664" s="10" t="s">
        <v>71</v>
      </c>
      <c r="B8664" s="20">
        <v>0.877</v>
      </c>
      <c r="C8664" s="19">
        <v>68971</v>
      </c>
      <c r="D8664" s="19">
        <v>9212.6766210000005</v>
      </c>
      <c r="E8664" s="23">
        <v>0.65148667800000004</v>
      </c>
      <c r="F8664" s="23">
        <v>0.32803985600000002</v>
      </c>
      <c r="G8664" s="17">
        <v>0.75212770600000001</v>
      </c>
      <c r="H8664" s="17">
        <v>0.24787229399999999</v>
      </c>
      <c r="I8664" s="17">
        <v>0.90015018499999999</v>
      </c>
      <c r="J8664" s="17">
        <v>9.9599999999999994E-2</v>
      </c>
      <c r="K8664" s="17">
        <v>2.14E-4</v>
      </c>
    </row>
    <row r="8665" spans="1:11" x14ac:dyDescent="0.45">
      <c r="A8665" s="10" t="s">
        <v>71</v>
      </c>
      <c r="B8665" s="20">
        <v>0.878</v>
      </c>
      <c r="C8665" s="19">
        <v>69053</v>
      </c>
      <c r="D8665" s="19">
        <v>9266.2533860000003</v>
      </c>
      <c r="E8665" s="23">
        <v>0.65609197200000002</v>
      </c>
      <c r="F8665" s="23">
        <v>0.33009174600000002</v>
      </c>
      <c r="G8665" s="17">
        <v>0.75230620000000004</v>
      </c>
      <c r="H8665" s="17">
        <v>0.24769379999999999</v>
      </c>
      <c r="I8665" s="17">
        <v>0.90043924399999997</v>
      </c>
      <c r="J8665" s="17">
        <v>9.9299999999999999E-2</v>
      </c>
      <c r="K8665" s="17">
        <v>2.13E-4</v>
      </c>
    </row>
    <row r="8666" spans="1:11" x14ac:dyDescent="0.45">
      <c r="A8666" s="10" t="s">
        <v>71</v>
      </c>
      <c r="B8666" s="20">
        <v>0.879</v>
      </c>
      <c r="C8666" s="19">
        <v>69132</v>
      </c>
      <c r="D8666" s="19">
        <v>9318.5611540000009</v>
      </c>
      <c r="E8666" s="23">
        <v>0.66652861399999996</v>
      </c>
      <c r="F8666" s="23">
        <v>0.33216384500000001</v>
      </c>
      <c r="G8666" s="17">
        <v>0.75235780799999996</v>
      </c>
      <c r="H8666" s="17">
        <v>0.24764219200000001</v>
      </c>
      <c r="I8666" s="17">
        <v>0.90083323500000001</v>
      </c>
      <c r="J8666" s="17">
        <v>9.9000000000000005E-2</v>
      </c>
      <c r="K8666" s="17">
        <v>2.12E-4</v>
      </c>
    </row>
    <row r="8667" spans="1:11" x14ac:dyDescent="0.45">
      <c r="A8667" s="10" t="s">
        <v>71</v>
      </c>
      <c r="B8667" s="20">
        <v>0.88</v>
      </c>
      <c r="C8667" s="19">
        <v>69206</v>
      </c>
      <c r="D8667" s="19">
        <v>9368.0013569999992</v>
      </c>
      <c r="E8667" s="23">
        <v>0.66973843099999997</v>
      </c>
      <c r="F8667" s="23">
        <v>0.33410144899999999</v>
      </c>
      <c r="G8667" s="17">
        <v>0.75252145800000003</v>
      </c>
      <c r="H8667" s="17">
        <v>0.247478542</v>
      </c>
      <c r="I8667" s="17">
        <v>0.90107384999999995</v>
      </c>
      <c r="J8667" s="17">
        <v>9.8699999999999996E-2</v>
      </c>
      <c r="K8667" s="17">
        <v>2.1100000000000001E-4</v>
      </c>
    </row>
    <row r="8668" spans="1:11" x14ac:dyDescent="0.45">
      <c r="A8668" s="10" t="s">
        <v>71</v>
      </c>
      <c r="B8668" s="20">
        <v>0.88100000000000001</v>
      </c>
      <c r="C8668" s="19">
        <v>69282</v>
      </c>
      <c r="D8668" s="19">
        <v>9419.204506</v>
      </c>
      <c r="E8668" s="23">
        <v>0.67686217599999998</v>
      </c>
      <c r="F8668" s="23">
        <v>0.33581312200000002</v>
      </c>
      <c r="G8668" s="17">
        <v>0.75269189700000005</v>
      </c>
      <c r="H8668" s="17">
        <v>0.247308103</v>
      </c>
      <c r="I8668" s="17">
        <v>0.90145254600000002</v>
      </c>
      <c r="J8668" s="17">
        <v>9.8299999999999998E-2</v>
      </c>
      <c r="K8668" s="17">
        <v>2.1000000000000001E-4</v>
      </c>
    </row>
    <row r="8669" spans="1:11" x14ac:dyDescent="0.45">
      <c r="A8669" s="10" t="s">
        <v>71</v>
      </c>
      <c r="B8669" s="20">
        <v>0.88200000000000001</v>
      </c>
      <c r="C8669" s="19">
        <v>69361</v>
      </c>
      <c r="D8669" s="19">
        <v>9472.839747</v>
      </c>
      <c r="E8669" s="23">
        <v>0.68539473299999998</v>
      </c>
      <c r="F8669" s="23">
        <v>0.33820081299999999</v>
      </c>
      <c r="G8669" s="17">
        <v>0.75265639200000001</v>
      </c>
      <c r="H8669" s="17">
        <v>0.24734360799999999</v>
      </c>
      <c r="I8669" s="17">
        <v>0.90187295700000003</v>
      </c>
      <c r="J8669" s="17">
        <v>9.7900000000000001E-2</v>
      </c>
      <c r="K8669" s="17">
        <v>2.0900000000000001E-4</v>
      </c>
    </row>
    <row r="8670" spans="1:11" x14ac:dyDescent="0.45">
      <c r="A8670" s="10" t="s">
        <v>71</v>
      </c>
      <c r="B8670" s="20">
        <v>0.88300000000000001</v>
      </c>
      <c r="C8670" s="19">
        <v>69443</v>
      </c>
      <c r="D8670" s="19">
        <v>9529.3952100000006</v>
      </c>
      <c r="E8670" s="23">
        <v>0.69403884400000004</v>
      </c>
      <c r="F8670" s="23">
        <v>0.34031804399999999</v>
      </c>
      <c r="G8670" s="17">
        <v>0.75274685699999999</v>
      </c>
      <c r="H8670" s="17">
        <v>0.24725314300000001</v>
      </c>
      <c r="I8670" s="17">
        <v>0.90229902699999998</v>
      </c>
      <c r="J8670" s="17">
        <v>9.7500000000000003E-2</v>
      </c>
      <c r="K8670" s="17">
        <v>2.0799999999999999E-4</v>
      </c>
    </row>
    <row r="8671" spans="1:11" x14ac:dyDescent="0.45">
      <c r="A8671" s="10" t="s">
        <v>71</v>
      </c>
      <c r="B8671" s="20">
        <v>0.88400000000000001</v>
      </c>
      <c r="C8671" s="19">
        <v>69516</v>
      </c>
      <c r="D8671" s="19">
        <v>9580.2431880000004</v>
      </c>
      <c r="E8671" s="23">
        <v>0.69970881699999998</v>
      </c>
      <c r="F8671" s="23">
        <v>0.34247965000000002</v>
      </c>
      <c r="G8671" s="17">
        <v>0.75284826500000002</v>
      </c>
      <c r="H8671" s="17">
        <v>0.24715173500000001</v>
      </c>
      <c r="I8671" s="17">
        <v>0.90273456900000004</v>
      </c>
      <c r="J8671" s="17">
        <v>9.7100000000000006E-2</v>
      </c>
      <c r="K8671" s="17">
        <v>2.0699999999999999E-4</v>
      </c>
    </row>
    <row r="8672" spans="1:11" x14ac:dyDescent="0.45">
      <c r="A8672" s="10" t="s">
        <v>71</v>
      </c>
      <c r="B8672" s="20">
        <v>0.88500000000000001</v>
      </c>
      <c r="C8672" s="19">
        <v>69598</v>
      </c>
      <c r="D8672" s="19">
        <v>9638.043576</v>
      </c>
      <c r="E8672" s="23">
        <v>0.70900784500000003</v>
      </c>
      <c r="F8672" s="23">
        <v>0.34441469400000002</v>
      </c>
      <c r="G8672" s="17">
        <v>0.75298140800000002</v>
      </c>
      <c r="H8672" s="17">
        <v>0.24701859200000001</v>
      </c>
      <c r="I8672" s="17">
        <v>0.90327895499999999</v>
      </c>
      <c r="J8672" s="17">
        <v>9.6500000000000002E-2</v>
      </c>
      <c r="K8672" s="17">
        <v>2.0599999999999999E-4</v>
      </c>
    </row>
    <row r="8673" spans="1:11" x14ac:dyDescent="0.45">
      <c r="A8673" s="10" t="s">
        <v>71</v>
      </c>
      <c r="B8673" s="20">
        <v>0.88600000000000001</v>
      </c>
      <c r="C8673" s="19">
        <v>69680</v>
      </c>
      <c r="D8673" s="19">
        <v>9696.8745309999995</v>
      </c>
      <c r="E8673" s="23">
        <v>0.72057011800000004</v>
      </c>
      <c r="F8673" s="23">
        <v>0.34674790700000002</v>
      </c>
      <c r="G8673" s="17">
        <v>0.752985075</v>
      </c>
      <c r="H8673" s="17">
        <v>0.247014925</v>
      </c>
      <c r="I8673" s="17">
        <v>0.90384230899999995</v>
      </c>
      <c r="J8673" s="17">
        <v>9.6000000000000002E-2</v>
      </c>
      <c r="K8673" s="17">
        <v>2.05E-4</v>
      </c>
    </row>
    <row r="8674" spans="1:11" x14ac:dyDescent="0.45">
      <c r="A8674" s="10" t="s">
        <v>71</v>
      </c>
      <c r="B8674" s="20">
        <v>0.88700000000000001</v>
      </c>
      <c r="C8674" s="19">
        <v>69755</v>
      </c>
      <c r="D8674" s="19">
        <v>9751.1444740000006</v>
      </c>
      <c r="E8674" s="23">
        <v>0.724900981</v>
      </c>
      <c r="F8674" s="23">
        <v>0.34891799000000001</v>
      </c>
      <c r="G8674" s="17">
        <v>0.75315031200000004</v>
      </c>
      <c r="H8674" s="17">
        <v>0.24684968800000001</v>
      </c>
      <c r="I8674" s="17">
        <v>0.90444877499999998</v>
      </c>
      <c r="J8674" s="17">
        <v>9.5299999999999996E-2</v>
      </c>
      <c r="K8674" s="17">
        <v>2.04E-4</v>
      </c>
    </row>
    <row r="8675" spans="1:11" x14ac:dyDescent="0.45">
      <c r="A8675" s="10" t="s">
        <v>71</v>
      </c>
      <c r="B8675" s="20">
        <v>0.88800000000000001</v>
      </c>
      <c r="C8675" s="19">
        <v>69838</v>
      </c>
      <c r="D8675" s="19">
        <v>9811.7595020000008</v>
      </c>
      <c r="E8675" s="23">
        <v>0.73729519399999999</v>
      </c>
      <c r="F8675" s="23">
        <v>0.35132418599999998</v>
      </c>
      <c r="G8675" s="17">
        <v>0.75332913300000004</v>
      </c>
      <c r="H8675" s="17">
        <v>0.24667086699999999</v>
      </c>
      <c r="I8675" s="17">
        <v>0.90478279699999997</v>
      </c>
      <c r="J8675" s="17">
        <v>9.5000000000000001E-2</v>
      </c>
      <c r="K8675" s="17">
        <v>2.03E-4</v>
      </c>
    </row>
    <row r="8676" spans="1:11" x14ac:dyDescent="0.45">
      <c r="A8676" s="10" t="s">
        <v>71</v>
      </c>
      <c r="B8676" s="20">
        <v>0.88900000000000001</v>
      </c>
      <c r="C8676" s="19">
        <v>69918</v>
      </c>
      <c r="D8676" s="19">
        <v>9871.0848179999994</v>
      </c>
      <c r="E8676" s="23">
        <v>0.74753674800000003</v>
      </c>
      <c r="F8676" s="23">
        <v>0.35372816699999998</v>
      </c>
      <c r="G8676" s="17">
        <v>0.75341113900000001</v>
      </c>
      <c r="H8676" s="17">
        <v>0.24658886099999999</v>
      </c>
      <c r="I8676" s="17">
        <v>0.905110101</v>
      </c>
      <c r="J8676" s="17">
        <v>9.4700000000000006E-2</v>
      </c>
      <c r="K8676" s="17">
        <v>2.02E-4</v>
      </c>
    </row>
    <row r="8677" spans="1:11" x14ac:dyDescent="0.45">
      <c r="A8677" s="10" t="s">
        <v>71</v>
      </c>
      <c r="B8677" s="20">
        <v>0.89</v>
      </c>
      <c r="C8677" s="19">
        <v>69991</v>
      </c>
      <c r="D8677" s="19">
        <v>9926.182358</v>
      </c>
      <c r="E8677" s="23">
        <v>0.75768887699999998</v>
      </c>
      <c r="F8677" s="23">
        <v>0.35609136400000002</v>
      </c>
      <c r="G8677" s="17">
        <v>0.75362546600000002</v>
      </c>
      <c r="H8677" s="17">
        <v>0.24637453400000001</v>
      </c>
      <c r="I8677" s="17">
        <v>0.90537399299999999</v>
      </c>
      <c r="J8677" s="17">
        <v>9.4399999999999998E-2</v>
      </c>
      <c r="K8677" s="17">
        <v>2.05E-4</v>
      </c>
    </row>
    <row r="8678" spans="1:11" x14ac:dyDescent="0.45">
      <c r="A8678" s="10" t="s">
        <v>71</v>
      </c>
      <c r="B8678" s="20">
        <v>0.89100000000000001</v>
      </c>
      <c r="C8678" s="19">
        <v>70075</v>
      </c>
      <c r="D8678" s="19">
        <v>9990.0178830000004</v>
      </c>
      <c r="E8678" s="23">
        <v>0.76514853299999996</v>
      </c>
      <c r="F8678" s="23">
        <v>0.35820558800000002</v>
      </c>
      <c r="G8678" s="17">
        <v>0.75373528400000001</v>
      </c>
      <c r="H8678" s="17">
        <v>0.24626471599999999</v>
      </c>
      <c r="I8678" s="17">
        <v>0.90583433800000002</v>
      </c>
      <c r="J8678" s="17">
        <v>9.4E-2</v>
      </c>
      <c r="K8678" s="17">
        <v>2.04E-4</v>
      </c>
    </row>
    <row r="8679" spans="1:11" x14ac:dyDescent="0.45">
      <c r="A8679" s="10" t="s">
        <v>71</v>
      </c>
      <c r="B8679" s="20">
        <v>0.89200000000000002</v>
      </c>
      <c r="C8679" s="19">
        <v>70145</v>
      </c>
      <c r="D8679" s="19">
        <v>10043.738090000001</v>
      </c>
      <c r="E8679" s="23">
        <v>0.77099509399999999</v>
      </c>
      <c r="F8679" s="23">
        <v>0.36082112300000002</v>
      </c>
      <c r="G8679" s="17">
        <v>0.75388124599999995</v>
      </c>
      <c r="H8679" s="17">
        <v>0.246118754</v>
      </c>
      <c r="I8679" s="17">
        <v>0.90600928800000002</v>
      </c>
      <c r="J8679" s="17">
        <v>9.3799999999999994E-2</v>
      </c>
      <c r="K8679" s="17">
        <v>2.03E-4</v>
      </c>
    </row>
    <row r="8680" spans="1:11" x14ac:dyDescent="0.45">
      <c r="A8680" s="10" t="s">
        <v>71</v>
      </c>
      <c r="B8680" s="20">
        <v>0.89300000000000002</v>
      </c>
      <c r="C8680" s="19">
        <v>70227</v>
      </c>
      <c r="D8680" s="19">
        <v>10107.535550000001</v>
      </c>
      <c r="E8680" s="23">
        <v>0.78410312500000001</v>
      </c>
      <c r="F8680" s="23">
        <v>0.36288440799999999</v>
      </c>
      <c r="G8680" s="17">
        <v>0.75401198999999997</v>
      </c>
      <c r="H8680" s="17">
        <v>0.24598801000000001</v>
      </c>
      <c r="I8680" s="17">
        <v>0.90628967199999999</v>
      </c>
      <c r="J8680" s="17">
        <v>9.35E-2</v>
      </c>
      <c r="K8680" s="17">
        <v>2.02E-4</v>
      </c>
    </row>
    <row r="8681" spans="1:11" x14ac:dyDescent="0.45">
      <c r="A8681" s="10" t="s">
        <v>71</v>
      </c>
      <c r="B8681" s="20">
        <v>0.89400000000000002</v>
      </c>
      <c r="C8681" s="19">
        <v>70311</v>
      </c>
      <c r="D8681" s="19">
        <v>10173.642470000001</v>
      </c>
      <c r="E8681" s="23">
        <v>0.789719057</v>
      </c>
      <c r="F8681" s="23">
        <v>0.36555839000000001</v>
      </c>
      <c r="G8681" s="17">
        <v>0.75380808099999996</v>
      </c>
      <c r="H8681" s="17">
        <v>0.24619191900000001</v>
      </c>
      <c r="I8681" s="17">
        <v>0.90647883500000004</v>
      </c>
      <c r="J8681" s="17">
        <v>9.3299999999999994E-2</v>
      </c>
      <c r="K8681" s="17">
        <v>2.0159299999999999E-4</v>
      </c>
    </row>
    <row r="8682" spans="1:11" x14ac:dyDescent="0.45">
      <c r="A8682" s="10" t="s">
        <v>71</v>
      </c>
      <c r="B8682" s="20">
        <v>0.89500000000000002</v>
      </c>
      <c r="C8682" s="19">
        <v>70389</v>
      </c>
      <c r="D8682" s="19">
        <v>10235.477010000001</v>
      </c>
      <c r="E8682" s="23">
        <v>0.79568647400000003</v>
      </c>
      <c r="F8682" s="23">
        <v>0.36804066000000002</v>
      </c>
      <c r="G8682" s="17">
        <v>0.75406668700000001</v>
      </c>
      <c r="H8682" s="17">
        <v>0.24593331299999999</v>
      </c>
      <c r="I8682" s="17">
        <v>0.90693653100000005</v>
      </c>
      <c r="J8682" s="17">
        <v>9.2899999999999996E-2</v>
      </c>
      <c r="K8682" s="17">
        <v>2.0100000000000001E-4</v>
      </c>
    </row>
    <row r="8683" spans="1:11" x14ac:dyDescent="0.45">
      <c r="A8683" s="10" t="s">
        <v>71</v>
      </c>
      <c r="B8683" s="20">
        <v>0.89600000000000002</v>
      </c>
      <c r="C8683" s="19">
        <v>70467</v>
      </c>
      <c r="D8683" s="19">
        <v>10298.10245</v>
      </c>
      <c r="E8683" s="23">
        <v>0.80493779899999995</v>
      </c>
      <c r="F8683" s="23">
        <v>0.37076089099999998</v>
      </c>
      <c r="G8683" s="17">
        <v>0.75415442700000002</v>
      </c>
      <c r="H8683" s="17">
        <v>0.24584557300000001</v>
      </c>
      <c r="I8683" s="17">
        <v>0.90744656400000001</v>
      </c>
      <c r="J8683" s="17">
        <v>9.2399999999999996E-2</v>
      </c>
      <c r="K8683" s="17">
        <v>1.9900000000000001E-4</v>
      </c>
    </row>
    <row r="8684" spans="1:11" x14ac:dyDescent="0.45">
      <c r="A8684" s="10" t="s">
        <v>71</v>
      </c>
      <c r="B8684" s="20">
        <v>0.89700000000000002</v>
      </c>
      <c r="C8684" s="19">
        <v>70544</v>
      </c>
      <c r="D8684" s="19">
        <v>10360.32286</v>
      </c>
      <c r="E8684" s="23">
        <v>0.81294680399999997</v>
      </c>
      <c r="F8684" s="23">
        <v>0.373339166</v>
      </c>
      <c r="G8684" s="17">
        <v>0.75428101599999997</v>
      </c>
      <c r="H8684" s="17">
        <v>0.245718984</v>
      </c>
      <c r="I8684" s="17">
        <v>0.907808583</v>
      </c>
      <c r="J8684" s="17">
        <v>9.1999999999999998E-2</v>
      </c>
      <c r="K8684" s="17">
        <v>1.9900000000000001E-4</v>
      </c>
    </row>
    <row r="8685" spans="1:11" x14ac:dyDescent="0.45">
      <c r="A8685" s="10" t="s">
        <v>71</v>
      </c>
      <c r="B8685" s="20">
        <v>0.89800000000000002</v>
      </c>
      <c r="C8685" s="19">
        <v>70619</v>
      </c>
      <c r="D8685" s="19">
        <v>10421.52598</v>
      </c>
      <c r="E8685" s="23">
        <v>0.82165131599999996</v>
      </c>
      <c r="F8685" s="23">
        <v>0.375766455</v>
      </c>
      <c r="G8685" s="17">
        <v>0.75448533699999998</v>
      </c>
      <c r="H8685" s="17">
        <v>0.24551466299999999</v>
      </c>
      <c r="I8685" s="17">
        <v>0.90831034899999996</v>
      </c>
      <c r="J8685" s="17">
        <v>9.1499999999999998E-2</v>
      </c>
      <c r="K8685" s="17">
        <v>1.9799999999999999E-4</v>
      </c>
    </row>
    <row r="8686" spans="1:11" x14ac:dyDescent="0.45">
      <c r="A8686" s="10" t="s">
        <v>71</v>
      </c>
      <c r="B8686" s="20">
        <v>0.89900000000000002</v>
      </c>
      <c r="C8686" s="19">
        <v>70693</v>
      </c>
      <c r="D8686" s="19">
        <v>10482.71869</v>
      </c>
      <c r="E8686" s="23">
        <v>0.83341385000000001</v>
      </c>
      <c r="F8686" s="23">
        <v>0.37823701199999998</v>
      </c>
      <c r="G8686" s="17">
        <v>0.75458673399999998</v>
      </c>
      <c r="H8686" s="17">
        <v>0.24541326599999999</v>
      </c>
      <c r="I8686" s="17">
        <v>0.90846638899999999</v>
      </c>
      <c r="J8686" s="17">
        <v>9.1300000000000006E-2</v>
      </c>
      <c r="K8686" s="17">
        <v>1.9699999999999999E-4</v>
      </c>
    </row>
    <row r="8687" spans="1:11" x14ac:dyDescent="0.45">
      <c r="A8687" s="10" t="s">
        <v>71</v>
      </c>
      <c r="B8687" s="20">
        <v>0.9</v>
      </c>
      <c r="C8687" s="19">
        <v>70778</v>
      </c>
      <c r="D8687" s="19">
        <v>10554.06373</v>
      </c>
      <c r="E8687" s="23">
        <v>0.84401738100000001</v>
      </c>
      <c r="F8687" s="23">
        <v>0.38075566100000002</v>
      </c>
      <c r="G8687" s="17">
        <v>0.75469778700000001</v>
      </c>
      <c r="H8687" s="17">
        <v>0.24530221299999999</v>
      </c>
      <c r="I8687" s="17">
        <v>0.90885523400000001</v>
      </c>
      <c r="J8687" s="17">
        <v>9.0899999999999995E-2</v>
      </c>
      <c r="K8687" s="17">
        <v>1.9599999999999999E-4</v>
      </c>
    </row>
    <row r="8688" spans="1:11" x14ac:dyDescent="0.45">
      <c r="A8688" s="10" t="s">
        <v>71</v>
      </c>
      <c r="B8688" s="20">
        <v>0.90100000000000002</v>
      </c>
      <c r="C8688" s="19">
        <v>70858</v>
      </c>
      <c r="D8688" s="19">
        <v>10622.064319999999</v>
      </c>
      <c r="E8688" s="23">
        <v>0.85815069600000005</v>
      </c>
      <c r="F8688" s="23">
        <v>0.383797259</v>
      </c>
      <c r="G8688" s="17">
        <v>0.75477715999999995</v>
      </c>
      <c r="H8688" s="17">
        <v>0.24522284</v>
      </c>
      <c r="I8688" s="17">
        <v>0.90925342099999995</v>
      </c>
      <c r="J8688" s="17">
        <v>9.06E-2</v>
      </c>
      <c r="K8688" s="17">
        <v>1.95E-4</v>
      </c>
    </row>
    <row r="8689" spans="1:11" x14ac:dyDescent="0.45">
      <c r="A8689" s="10" t="s">
        <v>71</v>
      </c>
      <c r="B8689" s="20">
        <v>0.90200000000000002</v>
      </c>
      <c r="C8689" s="19">
        <v>70924</v>
      </c>
      <c r="D8689" s="19">
        <v>10678.90351</v>
      </c>
      <c r="E8689" s="23">
        <v>0.86247808800000003</v>
      </c>
      <c r="F8689" s="23">
        <v>0.38624953200000001</v>
      </c>
      <c r="G8689" s="17">
        <v>0.75439907500000003</v>
      </c>
      <c r="H8689" s="17">
        <v>0.245600925</v>
      </c>
      <c r="I8689" s="17">
        <v>0.90977119799999995</v>
      </c>
      <c r="J8689" s="17">
        <v>0.09</v>
      </c>
      <c r="K8689" s="17">
        <v>1.94E-4</v>
      </c>
    </row>
    <row r="8690" spans="1:11" x14ac:dyDescent="0.45">
      <c r="A8690" s="10" t="s">
        <v>71</v>
      </c>
      <c r="B8690" s="20">
        <v>0.90300000000000002</v>
      </c>
      <c r="C8690" s="19">
        <v>71006</v>
      </c>
      <c r="D8690" s="19">
        <v>10749.822039999999</v>
      </c>
      <c r="E8690" s="23">
        <v>0.86740864399999995</v>
      </c>
      <c r="F8690" s="23">
        <v>0.38898726099999997</v>
      </c>
      <c r="G8690" s="17">
        <v>0.75459820300000002</v>
      </c>
      <c r="H8690" s="17">
        <v>0.245401797</v>
      </c>
      <c r="I8690" s="17">
        <v>0.91028353900000003</v>
      </c>
      <c r="J8690" s="17">
        <v>8.9499999999999996E-2</v>
      </c>
      <c r="K8690" s="17">
        <v>1.93E-4</v>
      </c>
    </row>
    <row r="8691" spans="1:11" x14ac:dyDescent="0.45">
      <c r="A8691" s="10" t="s">
        <v>71</v>
      </c>
      <c r="B8691" s="20">
        <v>0.90400000000000003</v>
      </c>
      <c r="C8691" s="19">
        <v>71083</v>
      </c>
      <c r="D8691" s="19">
        <v>10816.87012</v>
      </c>
      <c r="E8691" s="23">
        <v>0.87462441599999996</v>
      </c>
      <c r="F8691" s="23">
        <v>0.39188638799999997</v>
      </c>
      <c r="G8691" s="17">
        <v>0.75477962399999998</v>
      </c>
      <c r="H8691" s="17">
        <v>0.24522037599999999</v>
      </c>
      <c r="I8691" s="17">
        <v>0.91079390599999999</v>
      </c>
      <c r="J8691" s="17">
        <v>8.8999999999999996E-2</v>
      </c>
      <c r="K8691" s="17">
        <v>1.92E-4</v>
      </c>
    </row>
    <row r="8692" spans="1:11" x14ac:dyDescent="0.45">
      <c r="A8692" s="10" t="s">
        <v>71</v>
      </c>
      <c r="B8692" s="20">
        <v>0.90500000000000003</v>
      </c>
      <c r="C8692" s="19">
        <v>71157</v>
      </c>
      <c r="D8692" s="19">
        <v>10881.861140000001</v>
      </c>
      <c r="E8692" s="23">
        <v>0.88169065599999996</v>
      </c>
      <c r="F8692" s="23">
        <v>0.39445908699999999</v>
      </c>
      <c r="G8692" s="17">
        <v>0.75483789400000001</v>
      </c>
      <c r="H8692" s="17">
        <v>0.24516210599999999</v>
      </c>
      <c r="I8692" s="17">
        <v>0.91109417800000003</v>
      </c>
      <c r="J8692" s="17">
        <v>8.8700000000000001E-2</v>
      </c>
      <c r="K8692" s="17">
        <v>1.9100000000000001E-4</v>
      </c>
    </row>
    <row r="8693" spans="1:11" x14ac:dyDescent="0.45">
      <c r="A8693" s="10" t="s">
        <v>71</v>
      </c>
      <c r="B8693" s="20">
        <v>0.90600000000000003</v>
      </c>
      <c r="C8693" s="19">
        <v>71245</v>
      </c>
      <c r="D8693" s="19">
        <v>10959.84548</v>
      </c>
      <c r="E8693" s="23">
        <v>0.89338014099999996</v>
      </c>
      <c r="F8693" s="23">
        <v>0.39717452199999997</v>
      </c>
      <c r="G8693" s="17">
        <v>0.75500035099999996</v>
      </c>
      <c r="H8693" s="17">
        <v>0.24499964900000001</v>
      </c>
      <c r="I8693" s="17">
        <v>0.91158268200000003</v>
      </c>
      <c r="J8693" s="17">
        <v>8.8200000000000001E-2</v>
      </c>
      <c r="K8693" s="17">
        <v>1.9000000000000001E-4</v>
      </c>
    </row>
    <row r="8694" spans="1:11" x14ac:dyDescent="0.45">
      <c r="A8694" s="10" t="s">
        <v>71</v>
      </c>
      <c r="B8694" s="20">
        <v>0.90700000000000003</v>
      </c>
      <c r="C8694" s="19">
        <v>71330</v>
      </c>
      <c r="D8694" s="19">
        <v>11036.327649999999</v>
      </c>
      <c r="E8694" s="23">
        <v>0.90550781400000002</v>
      </c>
      <c r="F8694" s="23">
        <v>0.40046783000000002</v>
      </c>
      <c r="G8694" s="17">
        <v>0.75509603300000006</v>
      </c>
      <c r="H8694" s="17">
        <v>0.244903967</v>
      </c>
      <c r="I8694" s="17">
        <v>0.91212791999999998</v>
      </c>
      <c r="J8694" s="17">
        <v>8.77E-2</v>
      </c>
      <c r="K8694" s="17">
        <v>1.8900000000000001E-4</v>
      </c>
    </row>
    <row r="8695" spans="1:11" x14ac:dyDescent="0.45">
      <c r="A8695" s="10" t="s">
        <v>71</v>
      </c>
      <c r="B8695" s="20">
        <v>0.90800000000000003</v>
      </c>
      <c r="C8695" s="19">
        <v>71411</v>
      </c>
      <c r="D8695" s="19">
        <v>11109.81792</v>
      </c>
      <c r="E8695" s="23">
        <v>0.91122992999999997</v>
      </c>
      <c r="F8695" s="23">
        <v>0.40354263499999998</v>
      </c>
      <c r="G8695" s="17">
        <v>0.75535981900000004</v>
      </c>
      <c r="H8695" s="17">
        <v>0.24464018100000001</v>
      </c>
      <c r="I8695" s="17">
        <v>0.91270763499999996</v>
      </c>
      <c r="J8695" s="17">
        <v>8.7099999999999997E-2</v>
      </c>
      <c r="K8695" s="17">
        <v>1.8799999999999999E-4</v>
      </c>
    </row>
    <row r="8696" spans="1:11" x14ac:dyDescent="0.45">
      <c r="A8696" s="10" t="s">
        <v>71</v>
      </c>
      <c r="B8696" s="20">
        <v>0.90900000000000003</v>
      </c>
      <c r="C8696" s="19">
        <v>71488</v>
      </c>
      <c r="D8696" s="19">
        <v>11180.30249</v>
      </c>
      <c r="E8696" s="23">
        <v>0.92129508500000001</v>
      </c>
      <c r="F8696" s="23">
        <v>0.40645715500000001</v>
      </c>
      <c r="G8696" s="17">
        <v>0.75537153099999998</v>
      </c>
      <c r="H8696" s="17">
        <v>0.24462846899999999</v>
      </c>
      <c r="I8696" s="17">
        <v>0.91310528800000001</v>
      </c>
      <c r="J8696" s="17">
        <v>8.6699999999999999E-2</v>
      </c>
      <c r="K8696" s="17">
        <v>1.8699999999999999E-4</v>
      </c>
    </row>
    <row r="8697" spans="1:11" x14ac:dyDescent="0.45">
      <c r="A8697" s="10" t="s">
        <v>71</v>
      </c>
      <c r="B8697" s="20">
        <v>0.91</v>
      </c>
      <c r="C8697" s="19">
        <v>71567</v>
      </c>
      <c r="D8697" s="19">
        <v>11253.44183</v>
      </c>
      <c r="E8697" s="23">
        <v>0.93028662200000001</v>
      </c>
      <c r="F8697" s="23">
        <v>0.40928407300000003</v>
      </c>
      <c r="G8697" s="17">
        <v>0.75554375600000001</v>
      </c>
      <c r="H8697" s="17">
        <v>0.24445624399999999</v>
      </c>
      <c r="I8697" s="17">
        <v>0.91355631100000001</v>
      </c>
      <c r="J8697" s="17">
        <v>8.6300000000000002E-2</v>
      </c>
      <c r="K8697" s="17">
        <v>1.8599999999999999E-4</v>
      </c>
    </row>
    <row r="8698" spans="1:11" x14ac:dyDescent="0.45">
      <c r="A8698" s="10" t="s">
        <v>71</v>
      </c>
      <c r="B8698" s="20">
        <v>0.91100000000000003</v>
      </c>
      <c r="C8698" s="19">
        <v>71646</v>
      </c>
      <c r="D8698" s="19">
        <v>11327.48128</v>
      </c>
      <c r="E8698" s="23">
        <v>0.94569639900000002</v>
      </c>
      <c r="F8698" s="23">
        <v>0.41242948400000001</v>
      </c>
      <c r="G8698" s="17">
        <v>0.75579934699999995</v>
      </c>
      <c r="H8698" s="17">
        <v>0.24420065299999999</v>
      </c>
      <c r="I8698" s="17">
        <v>0.91398765900000001</v>
      </c>
      <c r="J8698" s="17">
        <v>8.5800000000000001E-2</v>
      </c>
      <c r="K8698" s="17">
        <v>1.85E-4</v>
      </c>
    </row>
    <row r="8699" spans="1:11" x14ac:dyDescent="0.45">
      <c r="A8699" s="10" t="s">
        <v>71</v>
      </c>
      <c r="B8699" s="20">
        <v>0.91200000000000003</v>
      </c>
      <c r="C8699" s="19">
        <v>71712</v>
      </c>
      <c r="D8699" s="19">
        <v>11390.20052</v>
      </c>
      <c r="E8699" s="23">
        <v>0.95787654600000005</v>
      </c>
      <c r="F8699" s="23">
        <v>0.415253023</v>
      </c>
      <c r="G8699" s="17">
        <v>0.75571731399999997</v>
      </c>
      <c r="H8699" s="17">
        <v>0.244282686</v>
      </c>
      <c r="I8699" s="17">
        <v>0.91433150699999999</v>
      </c>
      <c r="J8699" s="17">
        <v>8.5500000000000007E-2</v>
      </c>
      <c r="K8699" s="17">
        <v>1.84E-4</v>
      </c>
    </row>
    <row r="8700" spans="1:11" x14ac:dyDescent="0.45">
      <c r="A8700" s="10" t="s">
        <v>71</v>
      </c>
      <c r="B8700" s="20">
        <v>0.91300000000000003</v>
      </c>
      <c r="C8700" s="19">
        <v>71760</v>
      </c>
      <c r="D8700" s="19">
        <v>11436.2449</v>
      </c>
      <c r="E8700" s="23">
        <v>0.96284540799999996</v>
      </c>
      <c r="F8700" s="23">
        <v>0.418144923</v>
      </c>
      <c r="G8700" s="17">
        <v>0.755852843</v>
      </c>
      <c r="H8700" s="17">
        <v>0.244147157</v>
      </c>
      <c r="I8700" s="17">
        <v>0.91464822599999995</v>
      </c>
      <c r="J8700" s="17">
        <v>8.5199999999999998E-2</v>
      </c>
      <c r="K8700" s="17">
        <v>1.83E-4</v>
      </c>
    </row>
    <row r="8701" spans="1:11" x14ac:dyDescent="0.45">
      <c r="A8701" s="10" t="s">
        <v>71</v>
      </c>
      <c r="B8701" s="20">
        <v>0.91400000000000003</v>
      </c>
      <c r="C8701" s="19">
        <v>71878</v>
      </c>
      <c r="D8701" s="19">
        <v>11550.161840000001</v>
      </c>
      <c r="E8701" s="23">
        <v>0.97292626800000004</v>
      </c>
      <c r="F8701" s="23">
        <v>0.42032019999999998</v>
      </c>
      <c r="G8701" s="17">
        <v>0.755989315</v>
      </c>
      <c r="H8701" s="17">
        <v>0.244010685</v>
      </c>
      <c r="I8701" s="17">
        <v>0.91536872000000002</v>
      </c>
      <c r="J8701" s="17">
        <v>8.4400000000000003E-2</v>
      </c>
      <c r="K8701" s="17">
        <v>1.8200000000000001E-4</v>
      </c>
    </row>
    <row r="8702" spans="1:11" x14ac:dyDescent="0.45">
      <c r="A8702" s="10" t="s">
        <v>71</v>
      </c>
      <c r="B8702" s="20">
        <v>0.91500000000000004</v>
      </c>
      <c r="C8702" s="19">
        <v>71960</v>
      </c>
      <c r="D8702" s="19">
        <v>11630.46953</v>
      </c>
      <c r="E8702" s="23">
        <v>0.98514400499999999</v>
      </c>
      <c r="F8702" s="23">
        <v>0.424404958</v>
      </c>
      <c r="G8702" s="17">
        <v>0.75622568099999998</v>
      </c>
      <c r="H8702" s="17">
        <v>0.24377431899999999</v>
      </c>
      <c r="I8702" s="17">
        <v>0.91578601900000001</v>
      </c>
      <c r="J8702" s="17">
        <v>8.4000000000000005E-2</v>
      </c>
      <c r="K8702" s="17">
        <v>1.8100000000000001E-4</v>
      </c>
    </row>
    <row r="8703" spans="1:11" x14ac:dyDescent="0.45">
      <c r="A8703" s="10" t="s">
        <v>71</v>
      </c>
      <c r="B8703" s="20">
        <v>0.91600000000000004</v>
      </c>
      <c r="C8703" s="19">
        <v>72039</v>
      </c>
      <c r="D8703" s="19">
        <v>11708.93679</v>
      </c>
      <c r="E8703" s="23">
        <v>1.0031530630000001</v>
      </c>
      <c r="F8703" s="23">
        <v>0.427549607</v>
      </c>
      <c r="G8703" s="17">
        <v>0.75638196000000002</v>
      </c>
      <c r="H8703" s="17">
        <v>0.24361804000000001</v>
      </c>
      <c r="I8703" s="17">
        <v>0.91627560399999997</v>
      </c>
      <c r="J8703" s="17">
        <v>8.3500000000000005E-2</v>
      </c>
      <c r="K8703" s="17">
        <v>1.8000000000000001E-4</v>
      </c>
    </row>
    <row r="8704" spans="1:11" x14ac:dyDescent="0.45">
      <c r="A8704" s="10" t="s">
        <v>71</v>
      </c>
      <c r="B8704" s="20">
        <v>0.91700000000000004</v>
      </c>
      <c r="C8704" s="19">
        <v>72113</v>
      </c>
      <c r="D8704" s="19">
        <v>11783.941500000001</v>
      </c>
      <c r="E8704" s="23">
        <v>1.0176218539999999</v>
      </c>
      <c r="F8704" s="23">
        <v>0.431207379</v>
      </c>
      <c r="G8704" s="17">
        <v>0.75657648399999999</v>
      </c>
      <c r="H8704" s="17">
        <v>0.24342351600000001</v>
      </c>
      <c r="I8704" s="17">
        <v>0.91671298899999998</v>
      </c>
      <c r="J8704" s="17">
        <v>8.3099999999999993E-2</v>
      </c>
      <c r="K8704" s="17">
        <v>1.7899999999999999E-4</v>
      </c>
    </row>
    <row r="8705" spans="1:11" x14ac:dyDescent="0.45">
      <c r="A8705" s="10" t="s">
        <v>71</v>
      </c>
      <c r="B8705" s="20">
        <v>0.91800000000000004</v>
      </c>
      <c r="C8705" s="19">
        <v>72174</v>
      </c>
      <c r="D8705" s="19">
        <v>11846.25873</v>
      </c>
      <c r="E8705" s="23">
        <v>1.0241247019999999</v>
      </c>
      <c r="F8705" s="23">
        <v>0.43440336600000001</v>
      </c>
      <c r="G8705" s="17">
        <v>0.75675451000000005</v>
      </c>
      <c r="H8705" s="17">
        <v>0.24324549000000001</v>
      </c>
      <c r="I8705" s="17">
        <v>0.91709290099999996</v>
      </c>
      <c r="J8705" s="17">
        <v>8.2699999999999996E-2</v>
      </c>
      <c r="K8705" s="17">
        <v>1.7799999999999999E-4</v>
      </c>
    </row>
    <row r="8706" spans="1:11" x14ac:dyDescent="0.45">
      <c r="A8706" s="10" t="s">
        <v>71</v>
      </c>
      <c r="B8706" s="20">
        <v>0.91900000000000004</v>
      </c>
      <c r="C8706" s="19">
        <v>72272</v>
      </c>
      <c r="D8706" s="19">
        <v>11947.101280000001</v>
      </c>
      <c r="E8706" s="23">
        <v>1.0385374009999999</v>
      </c>
      <c r="F8706" s="23">
        <v>0.43706949299999998</v>
      </c>
      <c r="G8706" s="17">
        <v>0.75687679900000004</v>
      </c>
      <c r="H8706" s="17">
        <v>0.24312320100000001</v>
      </c>
      <c r="I8706" s="17">
        <v>0.91748584200000005</v>
      </c>
      <c r="J8706" s="17">
        <v>8.2299999999999998E-2</v>
      </c>
      <c r="K8706" s="17">
        <v>1.7699999999999999E-4</v>
      </c>
    </row>
    <row r="8707" spans="1:11" x14ac:dyDescent="0.45">
      <c r="A8707" s="10" t="s">
        <v>71</v>
      </c>
      <c r="B8707" s="20">
        <v>0.92</v>
      </c>
      <c r="C8707" s="19">
        <v>72352</v>
      </c>
      <c r="D8707" s="19">
        <v>12030.634029999999</v>
      </c>
      <c r="E8707" s="23">
        <v>1.049386913</v>
      </c>
      <c r="F8707" s="23">
        <v>0.44123502599999997</v>
      </c>
      <c r="G8707" s="17">
        <v>0.75686919500000005</v>
      </c>
      <c r="H8707" s="17">
        <v>0.24313080500000001</v>
      </c>
      <c r="I8707" s="17">
        <v>0.91802052999999995</v>
      </c>
      <c r="J8707" s="17">
        <v>8.1799999999999998E-2</v>
      </c>
      <c r="K8707" s="17">
        <v>1.76E-4</v>
      </c>
    </row>
    <row r="8708" spans="1:11" x14ac:dyDescent="0.45">
      <c r="A8708" s="10" t="s">
        <v>71</v>
      </c>
      <c r="B8708" s="20">
        <v>0.92100000000000004</v>
      </c>
      <c r="C8708" s="19">
        <v>72421</v>
      </c>
      <c r="D8708" s="19">
        <v>12103.551509999999</v>
      </c>
      <c r="E8708" s="23">
        <v>1.071257329</v>
      </c>
      <c r="F8708" s="23">
        <v>0.44460944000000002</v>
      </c>
      <c r="G8708" s="17">
        <v>0.75704560799999998</v>
      </c>
      <c r="H8708" s="17">
        <v>0.24295439199999999</v>
      </c>
      <c r="I8708" s="17">
        <v>0.918349372</v>
      </c>
      <c r="J8708" s="17">
        <v>8.1500000000000003E-2</v>
      </c>
      <c r="K8708" s="17">
        <v>1.75E-4</v>
      </c>
    </row>
    <row r="8709" spans="1:11" x14ac:dyDescent="0.45">
      <c r="A8709" s="10" t="s">
        <v>71</v>
      </c>
      <c r="B8709" s="20">
        <v>0.92200000000000004</v>
      </c>
      <c r="C8709" s="19">
        <v>72496</v>
      </c>
      <c r="D8709" s="19">
        <v>12184.40079</v>
      </c>
      <c r="E8709" s="23">
        <v>1.0858334890000001</v>
      </c>
      <c r="F8709" s="23">
        <v>0.44768448100000002</v>
      </c>
      <c r="G8709" s="17">
        <v>0.75710383999999997</v>
      </c>
      <c r="H8709" s="17">
        <v>0.24289616</v>
      </c>
      <c r="I8709" s="17">
        <v>0.91882747499999995</v>
      </c>
      <c r="J8709" s="17">
        <v>8.1000000000000003E-2</v>
      </c>
      <c r="K8709" s="17">
        <v>1.74E-4</v>
      </c>
    </row>
    <row r="8710" spans="1:11" x14ac:dyDescent="0.45">
      <c r="A8710" s="10" t="s">
        <v>71</v>
      </c>
      <c r="B8710" s="20">
        <v>0.92300000000000004</v>
      </c>
      <c r="C8710" s="19">
        <v>72583</v>
      </c>
      <c r="D8710" s="19">
        <v>12279.60671</v>
      </c>
      <c r="E8710" s="23">
        <v>1.1093063270000001</v>
      </c>
      <c r="F8710" s="23">
        <v>0.45127994799999999</v>
      </c>
      <c r="G8710" s="17">
        <v>0.75725720900000004</v>
      </c>
      <c r="H8710" s="17">
        <v>0.24274279100000001</v>
      </c>
      <c r="I8710" s="17">
        <v>0.91922058900000003</v>
      </c>
      <c r="J8710" s="17">
        <v>8.0600000000000005E-2</v>
      </c>
      <c r="K8710" s="17">
        <v>1.73E-4</v>
      </c>
    </row>
    <row r="8711" spans="1:11" x14ac:dyDescent="0.45">
      <c r="A8711" s="10" t="s">
        <v>71</v>
      </c>
      <c r="B8711" s="20">
        <v>0.92400000000000004</v>
      </c>
      <c r="C8711" s="19">
        <v>72633</v>
      </c>
      <c r="D8711" s="19">
        <v>12335.2374</v>
      </c>
      <c r="E8711" s="23">
        <v>1.1172319390000001</v>
      </c>
      <c r="F8711" s="23">
        <v>0.455161906</v>
      </c>
      <c r="G8711" s="17">
        <v>0.757341704</v>
      </c>
      <c r="H8711" s="17">
        <v>0.242658296</v>
      </c>
      <c r="I8711" s="17">
        <v>0.91958591499999998</v>
      </c>
      <c r="J8711" s="17">
        <v>8.0199999999999994E-2</v>
      </c>
      <c r="K8711" s="17">
        <v>1.7200000000000001E-4</v>
      </c>
    </row>
    <row r="8712" spans="1:11" x14ac:dyDescent="0.45">
      <c r="A8712" s="10" t="s">
        <v>71</v>
      </c>
      <c r="B8712" s="20">
        <v>0.92500000000000004</v>
      </c>
      <c r="C8712" s="19">
        <v>72746</v>
      </c>
      <c r="D8712" s="19">
        <v>12462.0416</v>
      </c>
      <c r="E8712" s="23">
        <v>1.1224856249999999</v>
      </c>
      <c r="F8712" s="23">
        <v>0.457697627</v>
      </c>
      <c r="G8712" s="17">
        <v>0.757539933</v>
      </c>
      <c r="H8712" s="17">
        <v>0.242460067</v>
      </c>
      <c r="I8712" s="17">
        <v>0.92001242699999997</v>
      </c>
      <c r="J8712" s="17">
        <v>7.9799999999999996E-2</v>
      </c>
      <c r="K8712" s="17">
        <v>1.7100000000000001E-4</v>
      </c>
    </row>
    <row r="8713" spans="1:11" x14ac:dyDescent="0.45">
      <c r="A8713" s="10" t="s">
        <v>71</v>
      </c>
      <c r="B8713" s="20">
        <v>0.92600000000000005</v>
      </c>
      <c r="C8713" s="19">
        <v>72824</v>
      </c>
      <c r="D8713" s="19">
        <v>12550.285749999999</v>
      </c>
      <c r="E8713" s="23">
        <v>1.1348964850000001</v>
      </c>
      <c r="F8713" s="23">
        <v>0.46280987200000001</v>
      </c>
      <c r="G8713" s="17">
        <v>0.75749752800000003</v>
      </c>
      <c r="H8713" s="17">
        <v>0.242502472</v>
      </c>
      <c r="I8713" s="17">
        <v>0.92053575300000001</v>
      </c>
      <c r="J8713" s="17">
        <v>7.9299999999999995E-2</v>
      </c>
      <c r="K8713" s="17">
        <v>1.7000000000000001E-4</v>
      </c>
    </row>
    <row r="8714" spans="1:11" x14ac:dyDescent="0.45">
      <c r="A8714" s="10" t="s">
        <v>71</v>
      </c>
      <c r="B8714" s="20">
        <v>0.92700000000000005</v>
      </c>
      <c r="C8714" s="19">
        <v>72885</v>
      </c>
      <c r="D8714" s="19">
        <v>12619.77958</v>
      </c>
      <c r="E8714" s="23">
        <v>1.146716436</v>
      </c>
      <c r="F8714" s="23">
        <v>0.46633813800000001</v>
      </c>
      <c r="G8714" s="17">
        <v>0.75770048700000003</v>
      </c>
      <c r="H8714" s="17">
        <v>0.24229951299999999</v>
      </c>
      <c r="I8714" s="17">
        <v>0.92097892299999995</v>
      </c>
      <c r="J8714" s="17">
        <v>7.8899999999999998E-2</v>
      </c>
      <c r="K8714" s="17">
        <v>1.6899999999999999E-4</v>
      </c>
    </row>
    <row r="8715" spans="1:11" x14ac:dyDescent="0.45">
      <c r="A8715" s="10" t="s">
        <v>71</v>
      </c>
      <c r="B8715" s="20">
        <v>0.92800000000000005</v>
      </c>
      <c r="C8715" s="19">
        <v>72979</v>
      </c>
      <c r="D8715" s="19">
        <v>12728.49159</v>
      </c>
      <c r="E8715" s="23">
        <v>1.164333528</v>
      </c>
      <c r="F8715" s="23">
        <v>0.46964792700000002</v>
      </c>
      <c r="G8715" s="17">
        <v>0.75753298899999999</v>
      </c>
      <c r="H8715" s="17">
        <v>0.24246701100000001</v>
      </c>
      <c r="I8715" s="17">
        <v>0.92141726300000004</v>
      </c>
      <c r="J8715" s="17">
        <v>7.8399999999999997E-2</v>
      </c>
      <c r="K8715" s="17">
        <v>1.6799999999999999E-4</v>
      </c>
    </row>
    <row r="8716" spans="1:11" x14ac:dyDescent="0.45">
      <c r="A8716" s="10" t="s">
        <v>71</v>
      </c>
      <c r="B8716" s="20">
        <v>0.92900000000000005</v>
      </c>
      <c r="C8716" s="19">
        <v>73004</v>
      </c>
      <c r="D8716" s="19">
        <v>12757.700290000001</v>
      </c>
      <c r="E8716" s="23">
        <v>1.175986722</v>
      </c>
      <c r="F8716" s="23">
        <v>0.47378859400000001</v>
      </c>
      <c r="G8716" s="17">
        <v>0.75754753200000002</v>
      </c>
      <c r="H8716" s="17">
        <v>0.242452468</v>
      </c>
      <c r="I8716" s="17">
        <v>0.92151242899999997</v>
      </c>
      <c r="J8716" s="17">
        <v>7.8299999999999995E-2</v>
      </c>
      <c r="K8716" s="17">
        <v>1.6799999999999999E-4</v>
      </c>
    </row>
    <row r="8717" spans="1:11" x14ac:dyDescent="0.45">
      <c r="A8717" s="10" t="s">
        <v>71</v>
      </c>
      <c r="B8717" s="20">
        <v>0.93</v>
      </c>
      <c r="C8717" s="19">
        <v>73135</v>
      </c>
      <c r="D8717" s="19">
        <v>12912.228709999999</v>
      </c>
      <c r="E8717" s="23">
        <v>1.1897299939999999</v>
      </c>
      <c r="F8717" s="23">
        <v>0.47532458999999999</v>
      </c>
      <c r="G8717" s="17">
        <v>0.75747590099999995</v>
      </c>
      <c r="H8717" s="17">
        <v>0.24252409899999999</v>
      </c>
      <c r="I8717" s="17">
        <v>0.92247983700000002</v>
      </c>
      <c r="J8717" s="17">
        <v>7.7399999999999997E-2</v>
      </c>
      <c r="K8717" s="17">
        <v>1.66E-4</v>
      </c>
    </row>
    <row r="8718" spans="1:11" x14ac:dyDescent="0.45">
      <c r="A8718" s="10" t="s">
        <v>71</v>
      </c>
      <c r="B8718" s="20">
        <v>0.93100000000000005</v>
      </c>
      <c r="C8718" s="19">
        <v>73215</v>
      </c>
      <c r="D8718" s="19">
        <v>13008.58467</v>
      </c>
      <c r="E8718" s="23">
        <v>1.216660455</v>
      </c>
      <c r="F8718" s="23">
        <v>0.48034449800000001</v>
      </c>
      <c r="G8718" s="17">
        <v>0.75774090000000005</v>
      </c>
      <c r="H8718" s="17">
        <v>0.2422591</v>
      </c>
      <c r="I8718" s="17">
        <v>0.922872676</v>
      </c>
      <c r="J8718" s="17">
        <v>7.6999999999999999E-2</v>
      </c>
      <c r="K8718" s="17">
        <v>1.65E-4</v>
      </c>
    </row>
    <row r="8719" spans="1:11" x14ac:dyDescent="0.45">
      <c r="A8719" s="10" t="s">
        <v>71</v>
      </c>
      <c r="B8719" s="20">
        <v>0.93200000000000005</v>
      </c>
      <c r="C8719" s="19">
        <v>73235</v>
      </c>
      <c r="D8719" s="19">
        <v>13033.1567</v>
      </c>
      <c r="E8719" s="23">
        <v>1.234705918</v>
      </c>
      <c r="F8719" s="23">
        <v>0.485800538</v>
      </c>
      <c r="G8719" s="17">
        <v>0.75777974999999997</v>
      </c>
      <c r="H8719" s="17">
        <v>0.24222025</v>
      </c>
      <c r="I8719" s="17">
        <v>0.92294473499999996</v>
      </c>
      <c r="J8719" s="17">
        <v>7.6899999999999996E-2</v>
      </c>
      <c r="K8719" s="17">
        <v>1.65E-4</v>
      </c>
    </row>
    <row r="8720" spans="1:11" x14ac:dyDescent="0.45">
      <c r="A8720" s="10" t="s">
        <v>71</v>
      </c>
      <c r="B8720" s="20">
        <v>0.93300000000000005</v>
      </c>
      <c r="C8720" s="19">
        <v>73372</v>
      </c>
      <c r="D8720" s="19">
        <v>13203.859850000001</v>
      </c>
      <c r="E8720" s="23">
        <v>1.268451062</v>
      </c>
      <c r="F8720" s="23">
        <v>0.48729842000000001</v>
      </c>
      <c r="G8720" s="17">
        <v>0.75809573100000005</v>
      </c>
      <c r="H8720" s="17">
        <v>0.24190426900000001</v>
      </c>
      <c r="I8720" s="17">
        <v>0.92398943</v>
      </c>
      <c r="J8720" s="17">
        <v>7.5800000000000006E-2</v>
      </c>
      <c r="K8720" s="17">
        <v>1.63E-4</v>
      </c>
    </row>
    <row r="8721" spans="1:11" x14ac:dyDescent="0.45">
      <c r="A8721" s="10" t="s">
        <v>71</v>
      </c>
      <c r="B8721" s="20">
        <v>0.93400000000000005</v>
      </c>
      <c r="C8721" s="19">
        <v>73453</v>
      </c>
      <c r="D8721" s="19">
        <v>13307.288210000001</v>
      </c>
      <c r="E8721" s="23">
        <v>1.2900502650000001</v>
      </c>
      <c r="F8721" s="23">
        <v>0.494019294</v>
      </c>
      <c r="G8721" s="17">
        <v>0.75830803400000002</v>
      </c>
      <c r="H8721" s="17">
        <v>0.24169196600000001</v>
      </c>
      <c r="I8721" s="17">
        <v>0.92438648599999995</v>
      </c>
      <c r="J8721" s="17">
        <v>7.5499999999999998E-2</v>
      </c>
      <c r="K8721" s="17">
        <v>1.6200000000000001E-4</v>
      </c>
    </row>
    <row r="8722" spans="1:11" x14ac:dyDescent="0.45">
      <c r="A8722" s="10" t="s">
        <v>71</v>
      </c>
      <c r="B8722" s="20">
        <v>0.93500000000000005</v>
      </c>
      <c r="C8722" s="19">
        <v>73529</v>
      </c>
      <c r="D8722" s="19">
        <v>13405.75044</v>
      </c>
      <c r="E8722" s="23">
        <v>1.300903189</v>
      </c>
      <c r="F8722" s="23">
        <v>0.49830936100000001</v>
      </c>
      <c r="G8722" s="17">
        <v>0.75846264699999999</v>
      </c>
      <c r="H8722" s="17">
        <v>0.24153735300000001</v>
      </c>
      <c r="I8722" s="17">
        <v>0.92492305900000005</v>
      </c>
      <c r="J8722" s="17">
        <v>7.4899999999999994E-2</v>
      </c>
      <c r="K8722" s="17">
        <v>1.6000000000000001E-4</v>
      </c>
    </row>
    <row r="8723" spans="1:11" x14ac:dyDescent="0.45">
      <c r="A8723" s="10" t="s">
        <v>71</v>
      </c>
      <c r="B8723" s="20">
        <v>0.93600000000000005</v>
      </c>
      <c r="C8723" s="19">
        <v>73607</v>
      </c>
      <c r="D8723" s="19">
        <v>13507.59765</v>
      </c>
      <c r="E8723" s="23">
        <v>1.3104873930000001</v>
      </c>
      <c r="F8723" s="23">
        <v>0.50282553100000005</v>
      </c>
      <c r="G8723" s="17">
        <v>0.75852840099999996</v>
      </c>
      <c r="H8723" s="17">
        <v>0.24147159900000001</v>
      </c>
      <c r="I8723" s="17">
        <v>0.92532763399999995</v>
      </c>
      <c r="J8723" s="17">
        <v>7.4499999999999997E-2</v>
      </c>
      <c r="K8723" s="17">
        <v>1.6000000000000001E-4</v>
      </c>
    </row>
    <row r="8724" spans="1:11" x14ac:dyDescent="0.45">
      <c r="A8724" s="10" t="s">
        <v>71</v>
      </c>
      <c r="B8724" s="20">
        <v>0.93700000000000006</v>
      </c>
      <c r="C8724" s="19">
        <v>73689</v>
      </c>
      <c r="D8724" s="19">
        <v>13616.484780000001</v>
      </c>
      <c r="E8724" s="23">
        <v>1.3431437429999999</v>
      </c>
      <c r="F8724" s="23">
        <v>0.50716860399999997</v>
      </c>
      <c r="G8724" s="17">
        <v>0.758674972</v>
      </c>
      <c r="H8724" s="17">
        <v>0.241325028</v>
      </c>
      <c r="I8724" s="17">
        <v>0.92568061099999999</v>
      </c>
      <c r="J8724" s="17">
        <v>7.4200000000000002E-2</v>
      </c>
      <c r="K8724" s="17">
        <v>1.5899999999999999E-4</v>
      </c>
    </row>
    <row r="8725" spans="1:11" x14ac:dyDescent="0.45">
      <c r="A8725" s="10" t="s">
        <v>71</v>
      </c>
      <c r="B8725" s="20">
        <v>0.93799999999999994</v>
      </c>
      <c r="C8725" s="19">
        <v>73766</v>
      </c>
      <c r="D8725" s="19">
        <v>13721.042949999999</v>
      </c>
      <c r="E8725" s="23">
        <v>1.379209742</v>
      </c>
      <c r="F8725" s="23">
        <v>0.51180385100000003</v>
      </c>
      <c r="G8725" s="17">
        <v>0.75877775700000005</v>
      </c>
      <c r="H8725" s="17">
        <v>0.241222243</v>
      </c>
      <c r="I8725" s="17">
        <v>0.92607102600000002</v>
      </c>
      <c r="J8725" s="17">
        <v>7.3800000000000004E-2</v>
      </c>
      <c r="K8725" s="17">
        <v>1.5799999999999999E-4</v>
      </c>
    </row>
    <row r="8726" spans="1:11" x14ac:dyDescent="0.45">
      <c r="A8726" s="10" t="s">
        <v>71</v>
      </c>
      <c r="B8726" s="20">
        <v>0.93899999999999995</v>
      </c>
      <c r="C8726" s="19">
        <v>73844</v>
      </c>
      <c r="D8726" s="19">
        <v>13828.74555</v>
      </c>
      <c r="E8726" s="23">
        <v>1.3860402220000001</v>
      </c>
      <c r="F8726" s="23">
        <v>0.51632999099999999</v>
      </c>
      <c r="G8726" s="17">
        <v>0.759032555</v>
      </c>
      <c r="H8726" s="17">
        <v>0.240967445</v>
      </c>
      <c r="I8726" s="17">
        <v>0.92694743400000001</v>
      </c>
      <c r="J8726" s="17">
        <v>7.2900000000000006E-2</v>
      </c>
      <c r="K8726" s="17">
        <v>1.56E-4</v>
      </c>
    </row>
    <row r="8727" spans="1:11" x14ac:dyDescent="0.45">
      <c r="A8727" s="10" t="s">
        <v>71</v>
      </c>
      <c r="B8727" s="20">
        <v>0.94</v>
      </c>
      <c r="C8727" s="19">
        <v>73916</v>
      </c>
      <c r="D8727" s="19">
        <v>13929.25347</v>
      </c>
      <c r="E8727" s="23">
        <v>1.408653164</v>
      </c>
      <c r="F8727" s="23">
        <v>0.52062929599999996</v>
      </c>
      <c r="G8727" s="17">
        <v>0.75911845899999997</v>
      </c>
      <c r="H8727" s="17">
        <v>0.240881541</v>
      </c>
      <c r="I8727" s="17">
        <v>0.92740634399999999</v>
      </c>
      <c r="J8727" s="17">
        <v>7.2400000000000006E-2</v>
      </c>
      <c r="K8727" s="17">
        <v>1.55E-4</v>
      </c>
    </row>
    <row r="8728" spans="1:11" x14ac:dyDescent="0.45">
      <c r="A8728" s="10" t="s">
        <v>71</v>
      </c>
      <c r="B8728" s="20">
        <v>0.94099999999999995</v>
      </c>
      <c r="C8728" s="19">
        <v>74003</v>
      </c>
      <c r="D8728" s="19">
        <v>14053.23947</v>
      </c>
      <c r="E8728" s="23">
        <v>1.438310931</v>
      </c>
      <c r="F8728" s="23">
        <v>0.52438433399999995</v>
      </c>
      <c r="G8728" s="17">
        <v>0.75910436100000001</v>
      </c>
      <c r="H8728" s="17">
        <v>0.24089563899999999</v>
      </c>
      <c r="I8728" s="17">
        <v>0.92783368099999997</v>
      </c>
      <c r="J8728" s="17">
        <v>7.1999999999999995E-2</v>
      </c>
      <c r="K8728" s="17">
        <v>1.54E-4</v>
      </c>
    </row>
    <row r="8729" spans="1:11" x14ac:dyDescent="0.45">
      <c r="A8729" s="10" t="s">
        <v>71</v>
      </c>
      <c r="B8729" s="20">
        <v>0.94199999999999995</v>
      </c>
      <c r="C8729" s="19">
        <v>74078</v>
      </c>
      <c r="D8729" s="19">
        <v>14162.750749999999</v>
      </c>
      <c r="E8729" s="23">
        <v>1.4779015529999999</v>
      </c>
      <c r="F8729" s="23">
        <v>0.53054700399999999</v>
      </c>
      <c r="G8729" s="17">
        <v>0.75928075799999994</v>
      </c>
      <c r="H8729" s="17">
        <v>0.240719242</v>
      </c>
      <c r="I8729" s="17">
        <v>0.92827809900000002</v>
      </c>
      <c r="J8729" s="17">
        <v>7.1599999999999997E-2</v>
      </c>
      <c r="K8729" s="17">
        <v>1.5300000000000001E-4</v>
      </c>
    </row>
    <row r="8730" spans="1:11" x14ac:dyDescent="0.45">
      <c r="A8730" s="10" t="s">
        <v>71</v>
      </c>
      <c r="B8730" s="20">
        <v>0.94299999999999995</v>
      </c>
      <c r="C8730" s="19">
        <v>74160</v>
      </c>
      <c r="D8730" s="19">
        <v>14284.760050000001</v>
      </c>
      <c r="E8730" s="23">
        <v>1.500945612</v>
      </c>
      <c r="F8730" s="23">
        <v>0.53540544000000001</v>
      </c>
      <c r="G8730" s="17">
        <v>0.75941208199999999</v>
      </c>
      <c r="H8730" s="17">
        <v>0.24058791800000001</v>
      </c>
      <c r="I8730" s="17">
        <v>0.92879242299999998</v>
      </c>
      <c r="J8730" s="17">
        <v>7.1099999999999997E-2</v>
      </c>
      <c r="K8730" s="17">
        <v>1.5200000000000001E-4</v>
      </c>
    </row>
    <row r="8731" spans="1:11" x14ac:dyDescent="0.45">
      <c r="A8731" s="10" t="s">
        <v>71</v>
      </c>
      <c r="B8731" s="20">
        <v>0.94399999999999995</v>
      </c>
      <c r="C8731" s="19">
        <v>74233</v>
      </c>
      <c r="D8731" s="19">
        <v>14395.099969999999</v>
      </c>
      <c r="E8731" s="23">
        <v>1.526724221</v>
      </c>
      <c r="F8731" s="23">
        <v>0.53980009699999998</v>
      </c>
      <c r="G8731" s="17">
        <v>0.75959478899999999</v>
      </c>
      <c r="H8731" s="17">
        <v>0.24040521100000001</v>
      </c>
      <c r="I8731" s="17">
        <v>0.92919584899999996</v>
      </c>
      <c r="J8731" s="17">
        <v>7.0699999999999999E-2</v>
      </c>
      <c r="K8731" s="17">
        <v>1.5100000000000001E-4</v>
      </c>
    </row>
    <row r="8732" spans="1:11" x14ac:dyDescent="0.45">
      <c r="A8732" s="10" t="s">
        <v>71</v>
      </c>
      <c r="B8732" s="20">
        <v>0.94499999999999995</v>
      </c>
      <c r="C8732" s="19">
        <v>74299</v>
      </c>
      <c r="D8732" s="19">
        <v>14496.580679999999</v>
      </c>
      <c r="E8732" s="23">
        <v>1.54341821</v>
      </c>
      <c r="F8732" s="23">
        <v>0.54498369599999996</v>
      </c>
      <c r="G8732" s="17">
        <v>0.75971412800000004</v>
      </c>
      <c r="H8732" s="17">
        <v>0.24028587200000001</v>
      </c>
      <c r="I8732" s="17">
        <v>0.92954729700000005</v>
      </c>
      <c r="J8732" s="17">
        <v>7.0300000000000001E-2</v>
      </c>
      <c r="K8732" s="17">
        <v>1.4999999999999999E-4</v>
      </c>
    </row>
    <row r="8733" spans="1:11" x14ac:dyDescent="0.45">
      <c r="A8733" s="10" t="s">
        <v>71</v>
      </c>
      <c r="B8733" s="20">
        <v>0.94599999999999995</v>
      </c>
      <c r="C8733" s="19">
        <v>74395</v>
      </c>
      <c r="D8733" s="19">
        <v>14646.13039</v>
      </c>
      <c r="E8733" s="23">
        <v>1.5804093429999999</v>
      </c>
      <c r="F8733" s="23">
        <v>0.55010016100000003</v>
      </c>
      <c r="G8733" s="17">
        <v>0.75993010299999997</v>
      </c>
      <c r="H8733" s="17">
        <v>0.240069897</v>
      </c>
      <c r="I8733" s="17">
        <v>0.93012262700000004</v>
      </c>
      <c r="J8733" s="17">
        <v>6.9699999999999998E-2</v>
      </c>
      <c r="K8733" s="17">
        <v>1.4899999999999999E-4</v>
      </c>
    </row>
    <row r="8734" spans="1:11" x14ac:dyDescent="0.45">
      <c r="A8734" s="10" t="s">
        <v>71</v>
      </c>
      <c r="B8734" s="20">
        <v>0.94699999999999995</v>
      </c>
      <c r="C8734" s="19">
        <v>74464</v>
      </c>
      <c r="D8734" s="19">
        <v>14756.41186</v>
      </c>
      <c r="E8734" s="23">
        <v>1.6094529310000001</v>
      </c>
      <c r="F8734" s="23">
        <v>0.55606199000000001</v>
      </c>
      <c r="G8734" s="17">
        <v>0.76007198099999995</v>
      </c>
      <c r="H8734" s="17">
        <v>0.23992801899999999</v>
      </c>
      <c r="I8734" s="17">
        <v>0.93047473999999997</v>
      </c>
      <c r="J8734" s="17">
        <v>6.9400000000000003E-2</v>
      </c>
      <c r="K8734" s="17">
        <v>1.4799999999999999E-4</v>
      </c>
    </row>
    <row r="8735" spans="1:11" x14ac:dyDescent="0.45">
      <c r="A8735" s="10" t="s">
        <v>71</v>
      </c>
      <c r="B8735" s="20">
        <v>0.94799999999999995</v>
      </c>
      <c r="C8735" s="19">
        <v>74553</v>
      </c>
      <c r="D8735" s="19">
        <v>14902.1787</v>
      </c>
      <c r="E8735" s="23">
        <v>1.6667665819999999</v>
      </c>
      <c r="F8735" s="23">
        <v>0.56129387600000002</v>
      </c>
      <c r="G8735" s="17">
        <v>0.76025109700000004</v>
      </c>
      <c r="H8735" s="17">
        <v>0.23974890300000001</v>
      </c>
      <c r="I8735" s="17">
        <v>0.93095961699999996</v>
      </c>
      <c r="J8735" s="17">
        <v>6.8900000000000003E-2</v>
      </c>
      <c r="K8735" s="17">
        <v>1.47E-4</v>
      </c>
    </row>
    <row r="8736" spans="1:11" x14ac:dyDescent="0.45">
      <c r="A8736" s="10" t="s">
        <v>71</v>
      </c>
      <c r="B8736" s="20">
        <v>0.94899999999999995</v>
      </c>
      <c r="C8736" s="19">
        <v>74631</v>
      </c>
      <c r="D8736" s="19">
        <v>15034.29385</v>
      </c>
      <c r="E8736" s="23">
        <v>1.73192872</v>
      </c>
      <c r="F8736" s="23">
        <v>0.56744298999999998</v>
      </c>
      <c r="G8736" s="17">
        <v>0.76047487000000002</v>
      </c>
      <c r="H8736" s="17">
        <v>0.23952513</v>
      </c>
      <c r="I8736" s="17">
        <v>0.93133135199999995</v>
      </c>
      <c r="J8736" s="17">
        <v>6.8500000000000005E-2</v>
      </c>
      <c r="K8736" s="17">
        <v>1.46E-4</v>
      </c>
    </row>
    <row r="8737" spans="1:11" x14ac:dyDescent="0.45">
      <c r="A8737" s="10" t="s">
        <v>71</v>
      </c>
      <c r="B8737" s="20">
        <v>0.95</v>
      </c>
      <c r="C8737" s="19">
        <v>74709</v>
      </c>
      <c r="D8737" s="19">
        <v>15170.700409999999</v>
      </c>
      <c r="E8737" s="23">
        <v>1.7626943049999999</v>
      </c>
      <c r="F8737" s="23">
        <v>0.57336638600000001</v>
      </c>
      <c r="G8737" s="17">
        <v>0.76055093799999995</v>
      </c>
      <c r="H8737" s="17">
        <v>0.23944906199999999</v>
      </c>
      <c r="I8737" s="17">
        <v>0.93174543399999998</v>
      </c>
      <c r="J8737" s="17">
        <v>6.8099999999999994E-2</v>
      </c>
      <c r="K8737" s="17">
        <v>1.45E-4</v>
      </c>
    </row>
    <row r="8738" spans="1:11" x14ac:dyDescent="0.45">
      <c r="A8738" s="10" t="s">
        <v>71</v>
      </c>
      <c r="B8738" s="20">
        <v>0.95099999999999996</v>
      </c>
      <c r="C8738" s="19">
        <v>74787</v>
      </c>
      <c r="D8738" s="19">
        <v>15310.307220000001</v>
      </c>
      <c r="E8738" s="23">
        <v>1.811669623</v>
      </c>
      <c r="F8738" s="23">
        <v>0.57929164099999997</v>
      </c>
      <c r="G8738" s="17">
        <v>0.76073381699999998</v>
      </c>
      <c r="H8738" s="17">
        <v>0.23926618299999999</v>
      </c>
      <c r="I8738" s="17">
        <v>0.93228035399999998</v>
      </c>
      <c r="J8738" s="17">
        <v>6.7599999999999993E-2</v>
      </c>
      <c r="K8738" s="17">
        <v>1.44E-4</v>
      </c>
    </row>
    <row r="8739" spans="1:11" x14ac:dyDescent="0.45">
      <c r="A8739" s="10" t="s">
        <v>71</v>
      </c>
      <c r="B8739" s="20">
        <v>0.95199999999999996</v>
      </c>
      <c r="C8739" s="19">
        <v>74865</v>
      </c>
      <c r="D8739" s="19">
        <v>15453.93543</v>
      </c>
      <c r="E8739" s="23">
        <v>1.857821272</v>
      </c>
      <c r="F8739" s="23">
        <v>0.58531003299999995</v>
      </c>
      <c r="G8739" s="17">
        <v>0.76084952900000002</v>
      </c>
      <c r="H8739" s="17">
        <v>0.239150471</v>
      </c>
      <c r="I8739" s="17">
        <v>0.93282495600000004</v>
      </c>
      <c r="J8739" s="17">
        <v>6.7000000000000004E-2</v>
      </c>
      <c r="K8739" s="17">
        <v>1.4300000000000001E-4</v>
      </c>
    </row>
    <row r="8740" spans="1:11" x14ac:dyDescent="0.45">
      <c r="A8740" s="10" t="s">
        <v>71</v>
      </c>
      <c r="B8740" s="20">
        <v>0.95299999999999996</v>
      </c>
      <c r="C8740" s="19">
        <v>74942</v>
      </c>
      <c r="D8740" s="19">
        <v>15597.9074</v>
      </c>
      <c r="E8740" s="23">
        <v>1.8829566980000001</v>
      </c>
      <c r="F8740" s="23">
        <v>0.59198237200000003</v>
      </c>
      <c r="G8740" s="17">
        <v>0.76101518499999998</v>
      </c>
      <c r="H8740" s="17">
        <v>0.23898481499999999</v>
      </c>
      <c r="I8740" s="17">
        <v>0.93322593799999998</v>
      </c>
      <c r="J8740" s="17">
        <v>6.6600000000000006E-2</v>
      </c>
      <c r="K8740" s="17">
        <v>1.4200000000000001E-4</v>
      </c>
    </row>
    <row r="8741" spans="1:11" x14ac:dyDescent="0.45">
      <c r="A8741" s="10" t="s">
        <v>71</v>
      </c>
      <c r="B8741" s="20">
        <v>0.95399999999999996</v>
      </c>
      <c r="C8741" s="19">
        <v>75023</v>
      </c>
      <c r="D8741" s="19">
        <v>15751.769389999999</v>
      </c>
      <c r="E8741" s="23">
        <v>1.922916759</v>
      </c>
      <c r="F8741" s="23">
        <v>0.598164959</v>
      </c>
      <c r="G8741" s="17">
        <v>0.76124655100000005</v>
      </c>
      <c r="H8741" s="17">
        <v>0.23875344900000001</v>
      </c>
      <c r="I8741" s="17">
        <v>0.93377899600000003</v>
      </c>
      <c r="J8741" s="17">
        <v>6.6100000000000006E-2</v>
      </c>
      <c r="K8741" s="17">
        <v>1.4100000000000001E-4</v>
      </c>
    </row>
    <row r="8742" spans="1:11" x14ac:dyDescent="0.45">
      <c r="A8742" s="10" t="s">
        <v>71</v>
      </c>
      <c r="B8742" s="20">
        <v>0.95499999999999996</v>
      </c>
      <c r="C8742" s="19">
        <v>75103</v>
      </c>
      <c r="D8742" s="19">
        <v>15908.10224</v>
      </c>
      <c r="E8742" s="23">
        <v>1.9815989730000001</v>
      </c>
      <c r="F8742" s="23">
        <v>0.605174145</v>
      </c>
      <c r="G8742" s="17">
        <v>0.76114136600000004</v>
      </c>
      <c r="H8742" s="17">
        <v>0.23885863399999999</v>
      </c>
      <c r="I8742" s="17">
        <v>0.93416253699999996</v>
      </c>
      <c r="J8742" s="17">
        <v>6.5699999999999995E-2</v>
      </c>
      <c r="K8742" s="17">
        <v>1.3999999999999999E-4</v>
      </c>
    </row>
    <row r="8743" spans="1:11" x14ac:dyDescent="0.45">
      <c r="A8743" s="10" t="s">
        <v>71</v>
      </c>
      <c r="B8743" s="20">
        <v>0.95599999999999996</v>
      </c>
      <c r="C8743" s="19">
        <v>75181</v>
      </c>
      <c r="D8743" s="19">
        <v>16065.02161</v>
      </c>
      <c r="E8743" s="23">
        <v>2.0369195150000001</v>
      </c>
      <c r="F8743" s="23">
        <v>0.61183571599999997</v>
      </c>
      <c r="G8743" s="17">
        <v>0.76129607200000005</v>
      </c>
      <c r="H8743" s="17">
        <v>0.23870392800000001</v>
      </c>
      <c r="I8743" s="17">
        <v>0.93455625200000003</v>
      </c>
      <c r="J8743" s="17">
        <v>6.5299999999999997E-2</v>
      </c>
      <c r="K8743" s="17">
        <v>1.3899999999999999E-4</v>
      </c>
    </row>
    <row r="8744" spans="1:11" x14ac:dyDescent="0.45">
      <c r="A8744" s="10" t="s">
        <v>71</v>
      </c>
      <c r="B8744" s="20">
        <v>0.95699999999999996</v>
      </c>
      <c r="C8744" s="19">
        <v>75260</v>
      </c>
      <c r="D8744" s="19">
        <v>16227.903990000001</v>
      </c>
      <c r="E8744" s="23">
        <v>2.0866733449999999</v>
      </c>
      <c r="F8744" s="23">
        <v>0.61926421899999995</v>
      </c>
      <c r="G8744" s="17">
        <v>0.76149348900000002</v>
      </c>
      <c r="H8744" s="17">
        <v>0.238506511</v>
      </c>
      <c r="I8744" s="17">
        <v>0.93495972400000005</v>
      </c>
      <c r="J8744" s="17">
        <v>6.4899999999999999E-2</v>
      </c>
      <c r="K8744" s="17">
        <v>1.3799999999999999E-4</v>
      </c>
    </row>
    <row r="8745" spans="1:11" x14ac:dyDescent="0.45">
      <c r="A8745" s="10" t="s">
        <v>71</v>
      </c>
      <c r="B8745" s="20">
        <v>0.95799999999999996</v>
      </c>
      <c r="C8745" s="19">
        <v>75332</v>
      </c>
      <c r="D8745" s="19">
        <v>16380.03609</v>
      </c>
      <c r="E8745" s="23">
        <v>2.1318122690000001</v>
      </c>
      <c r="F8745" s="23">
        <v>0.62645635399999999</v>
      </c>
      <c r="G8745" s="17">
        <v>0.76164179899999995</v>
      </c>
      <c r="H8745" s="17">
        <v>0.23835820099999999</v>
      </c>
      <c r="I8745" s="17">
        <v>0.93535865100000004</v>
      </c>
      <c r="J8745" s="17">
        <v>6.4500000000000002E-2</v>
      </c>
      <c r="K8745" s="17">
        <v>1.37E-4</v>
      </c>
    </row>
    <row r="8746" spans="1:11" x14ac:dyDescent="0.45">
      <c r="A8746" s="10" t="s">
        <v>71</v>
      </c>
      <c r="B8746" s="20">
        <v>0.95899999999999996</v>
      </c>
      <c r="C8746" s="19">
        <v>75403</v>
      </c>
      <c r="D8746" s="19">
        <v>16533.855339999998</v>
      </c>
      <c r="E8746" s="23">
        <v>2.208098283</v>
      </c>
      <c r="F8746" s="23">
        <v>0.633443537</v>
      </c>
      <c r="G8746" s="17">
        <v>0.76182645299999996</v>
      </c>
      <c r="H8746" s="17">
        <v>0.23817354700000001</v>
      </c>
      <c r="I8746" s="17">
        <v>0.93578235899999995</v>
      </c>
      <c r="J8746" s="17">
        <v>6.4100000000000004E-2</v>
      </c>
      <c r="K8746" s="17">
        <v>1.36E-4</v>
      </c>
    </row>
    <row r="8747" spans="1:11" x14ac:dyDescent="0.45">
      <c r="A8747" s="10" t="s">
        <v>71</v>
      </c>
      <c r="B8747" s="20">
        <v>0.96</v>
      </c>
      <c r="C8747" s="19">
        <v>75494</v>
      </c>
      <c r="D8747" s="19">
        <v>16736.226589999998</v>
      </c>
      <c r="E8747" s="23">
        <v>2.240054566</v>
      </c>
      <c r="F8747" s="23">
        <v>0.64052075900000005</v>
      </c>
      <c r="G8747" s="17">
        <v>0.76210029899999998</v>
      </c>
      <c r="H8747" s="17">
        <v>0.23789970099999999</v>
      </c>
      <c r="I8747" s="17">
        <v>0.93654336500000002</v>
      </c>
      <c r="J8747" s="17">
        <v>6.3299999999999995E-2</v>
      </c>
      <c r="K8747" s="17">
        <v>1.35E-4</v>
      </c>
    </row>
    <row r="8748" spans="1:11" x14ac:dyDescent="0.45">
      <c r="A8748" s="10" t="s">
        <v>71</v>
      </c>
      <c r="B8748" s="20">
        <v>0.96099999999999997</v>
      </c>
      <c r="C8748" s="19">
        <v>75574</v>
      </c>
      <c r="D8748" s="19">
        <v>16918.45751</v>
      </c>
      <c r="E8748" s="23">
        <v>2.3089243380000002</v>
      </c>
      <c r="F8748" s="23">
        <v>0.64942975000000003</v>
      </c>
      <c r="G8748" s="17">
        <v>0.76229920299999998</v>
      </c>
      <c r="H8748" s="17">
        <v>0.23770079699999999</v>
      </c>
      <c r="I8748" s="17">
        <v>0.93701214499999996</v>
      </c>
      <c r="J8748" s="17">
        <v>6.2899999999999998E-2</v>
      </c>
      <c r="K8748" s="17">
        <v>1.34E-4</v>
      </c>
    </row>
    <row r="8749" spans="1:11" x14ac:dyDescent="0.45">
      <c r="A8749" s="10" t="s">
        <v>71</v>
      </c>
      <c r="B8749" s="20">
        <v>0.96199999999999997</v>
      </c>
      <c r="C8749" s="19">
        <v>75650</v>
      </c>
      <c r="D8749" s="19">
        <v>17095.721590000001</v>
      </c>
      <c r="E8749" s="23">
        <v>2.368528049</v>
      </c>
      <c r="F8749" s="23">
        <v>0.65759970300000004</v>
      </c>
      <c r="G8749" s="17">
        <v>0.76248512899999998</v>
      </c>
      <c r="H8749" s="17">
        <v>0.23751487099999999</v>
      </c>
      <c r="I8749" s="17">
        <v>0.93757516299999999</v>
      </c>
      <c r="J8749" s="17">
        <v>6.2300000000000001E-2</v>
      </c>
      <c r="K8749" s="17">
        <v>1.3200000000000001E-4</v>
      </c>
    </row>
    <row r="8750" spans="1:11" x14ac:dyDescent="0.45">
      <c r="A8750" s="10" t="s">
        <v>71</v>
      </c>
      <c r="B8750" s="20">
        <v>0.96299999999999997</v>
      </c>
      <c r="C8750" s="19">
        <v>75727</v>
      </c>
      <c r="D8750" s="19">
        <v>17280.761890000002</v>
      </c>
      <c r="E8750" s="23">
        <v>2.4451701840000002</v>
      </c>
      <c r="F8750" s="23">
        <v>0.66544046000000001</v>
      </c>
      <c r="G8750" s="17">
        <v>0.76263419899999996</v>
      </c>
      <c r="H8750" s="17">
        <v>0.23736580099999999</v>
      </c>
      <c r="I8750" s="17">
        <v>0.93798733300000003</v>
      </c>
      <c r="J8750" s="17">
        <v>6.1899999999999997E-2</v>
      </c>
      <c r="K8750" s="17">
        <v>1.3100000000000001E-4</v>
      </c>
    </row>
    <row r="8751" spans="1:11" x14ac:dyDescent="0.45">
      <c r="A8751" s="10" t="s">
        <v>71</v>
      </c>
      <c r="B8751" s="20">
        <v>0.96399999999999997</v>
      </c>
      <c r="C8751" s="19">
        <v>75797</v>
      </c>
      <c r="D8751" s="19">
        <v>17453.914980000001</v>
      </c>
      <c r="E8751" s="23">
        <v>2.5021754309999999</v>
      </c>
      <c r="F8751" s="23">
        <v>0.67410278000000001</v>
      </c>
      <c r="G8751" s="17">
        <v>0.76276105900000002</v>
      </c>
      <c r="H8751" s="17">
        <v>0.23723894100000001</v>
      </c>
      <c r="I8751" s="17">
        <v>0.93840578699999999</v>
      </c>
      <c r="J8751" s="17">
        <v>6.1499999999999999E-2</v>
      </c>
      <c r="K8751" s="17">
        <v>1.3100000000000001E-4</v>
      </c>
    </row>
    <row r="8752" spans="1:11" x14ac:dyDescent="0.45">
      <c r="A8752" s="10" t="s">
        <v>71</v>
      </c>
      <c r="B8752" s="20">
        <v>0.96499999999999997</v>
      </c>
      <c r="C8752" s="19">
        <v>75888</v>
      </c>
      <c r="D8752" s="19">
        <v>17683.002090000002</v>
      </c>
      <c r="E8752" s="23">
        <v>2.5488161859999998</v>
      </c>
      <c r="F8752" s="23">
        <v>0.68218512099999995</v>
      </c>
      <c r="G8752" s="17">
        <v>0.76288741299999996</v>
      </c>
      <c r="H8752" s="17">
        <v>0.23711258700000001</v>
      </c>
      <c r="I8752" s="17">
        <v>0.939091601</v>
      </c>
      <c r="J8752" s="17">
        <v>6.08E-2</v>
      </c>
      <c r="K8752" s="17">
        <v>1.2899999999999999E-4</v>
      </c>
    </row>
    <row r="8753" spans="1:11" x14ac:dyDescent="0.45">
      <c r="A8753" s="10" t="s">
        <v>71</v>
      </c>
      <c r="B8753" s="20">
        <v>0.96599999999999997</v>
      </c>
      <c r="C8753" s="19">
        <v>75957</v>
      </c>
      <c r="D8753" s="19">
        <v>17861.018820000001</v>
      </c>
      <c r="E8753" s="23">
        <v>2.6108968099999998</v>
      </c>
      <c r="F8753" s="23">
        <v>0.69244001899999996</v>
      </c>
      <c r="G8753" s="17">
        <v>0.76306331199999999</v>
      </c>
      <c r="H8753" s="17">
        <v>0.23693668800000001</v>
      </c>
      <c r="I8753" s="17">
        <v>0.93961808899999999</v>
      </c>
      <c r="J8753" s="17">
        <v>6.0299999999999999E-2</v>
      </c>
      <c r="K8753" s="17">
        <v>1.2799999999999999E-4</v>
      </c>
    </row>
    <row r="8754" spans="1:11" x14ac:dyDescent="0.45">
      <c r="A8754" s="10" t="s">
        <v>71</v>
      </c>
      <c r="B8754" s="20">
        <v>0.96699999999999997</v>
      </c>
      <c r="C8754" s="19">
        <v>76045</v>
      </c>
      <c r="D8754" s="19">
        <v>18094.78008</v>
      </c>
      <c r="E8754" s="23">
        <v>2.6995227289999999</v>
      </c>
      <c r="F8754" s="23">
        <v>0.70041262199999998</v>
      </c>
      <c r="G8754" s="17">
        <v>0.76320599600000005</v>
      </c>
      <c r="H8754" s="17">
        <v>0.236794004</v>
      </c>
      <c r="I8754" s="17">
        <v>0.94025002999999996</v>
      </c>
      <c r="J8754" s="17">
        <v>5.96E-2</v>
      </c>
      <c r="K8754" s="17">
        <v>1.27E-4</v>
      </c>
    </row>
    <row r="8755" spans="1:11" x14ac:dyDescent="0.45">
      <c r="A8755" s="10" t="s">
        <v>71</v>
      </c>
      <c r="B8755" s="20">
        <v>0.96799999999999997</v>
      </c>
      <c r="C8755" s="19">
        <v>76120</v>
      </c>
      <c r="D8755" s="19">
        <v>18301.504410000001</v>
      </c>
      <c r="E8755" s="23">
        <v>2.799862375</v>
      </c>
      <c r="F8755" s="23">
        <v>0.71121523900000005</v>
      </c>
      <c r="G8755" s="17">
        <v>0.76337362099999995</v>
      </c>
      <c r="H8755" s="17">
        <v>0.236626379</v>
      </c>
      <c r="I8755" s="17">
        <v>0.94075625200000002</v>
      </c>
      <c r="J8755" s="17">
        <v>5.91E-2</v>
      </c>
      <c r="K8755" s="17">
        <v>1.26E-4</v>
      </c>
    </row>
    <row r="8756" spans="1:11" x14ac:dyDescent="0.45">
      <c r="A8756" s="10" t="s">
        <v>71</v>
      </c>
      <c r="B8756" s="20">
        <v>0.96899999999999997</v>
      </c>
      <c r="C8756" s="19">
        <v>76202</v>
      </c>
      <c r="D8756" s="19">
        <v>18535.539850000001</v>
      </c>
      <c r="E8756" s="23">
        <v>2.9267145210000001</v>
      </c>
      <c r="F8756" s="23">
        <v>0.72078541600000001</v>
      </c>
      <c r="G8756" s="17">
        <v>0.76360200499999997</v>
      </c>
      <c r="H8756" s="17">
        <v>0.236397995</v>
      </c>
      <c r="I8756" s="17">
        <v>0.94122159800000005</v>
      </c>
      <c r="J8756" s="17">
        <v>5.8700000000000002E-2</v>
      </c>
      <c r="K8756" s="17">
        <v>1.2400000000000001E-4</v>
      </c>
    </row>
    <row r="8757" spans="1:11" x14ac:dyDescent="0.45">
      <c r="A8757" s="10" t="s">
        <v>71</v>
      </c>
      <c r="B8757" s="20">
        <v>0.97</v>
      </c>
      <c r="C8757" s="19">
        <v>76281</v>
      </c>
      <c r="D8757" s="19">
        <v>18771.450120000001</v>
      </c>
      <c r="E8757" s="23">
        <v>3.0653771019999998</v>
      </c>
      <c r="F8757" s="23">
        <v>0.73095592899999995</v>
      </c>
      <c r="G8757" s="17">
        <v>0.76378128199999995</v>
      </c>
      <c r="H8757" s="17">
        <v>0.23621871799999999</v>
      </c>
      <c r="I8757" s="17">
        <v>0.94166762199999998</v>
      </c>
      <c r="J8757" s="17">
        <v>5.8200000000000002E-2</v>
      </c>
      <c r="K8757" s="17">
        <v>1.2400000000000001E-4</v>
      </c>
    </row>
    <row r="8758" spans="1:11" x14ac:dyDescent="0.45">
      <c r="A8758" s="10" t="s">
        <v>71</v>
      </c>
      <c r="B8758" s="20">
        <v>0.97099999999999997</v>
      </c>
      <c r="C8758" s="19">
        <v>76360</v>
      </c>
      <c r="D8758" s="19">
        <v>19017.441800000001</v>
      </c>
      <c r="E8758" s="23">
        <v>3.1739107670000002</v>
      </c>
      <c r="F8758" s="23">
        <v>0.74185316000000001</v>
      </c>
      <c r="G8758" s="17">
        <v>0.76399947599999996</v>
      </c>
      <c r="H8758" s="17">
        <v>0.23600052399999999</v>
      </c>
      <c r="I8758" s="17">
        <v>0.94235925399999998</v>
      </c>
      <c r="J8758" s="17">
        <v>5.7500000000000002E-2</v>
      </c>
      <c r="K8758" s="17">
        <v>1.22E-4</v>
      </c>
    </row>
    <row r="8759" spans="1:11" x14ac:dyDescent="0.45">
      <c r="A8759" s="10" t="s">
        <v>71</v>
      </c>
      <c r="B8759" s="20">
        <v>0.97199999999999998</v>
      </c>
      <c r="C8759" s="19">
        <v>76438</v>
      </c>
      <c r="D8759" s="19">
        <v>19266.17164</v>
      </c>
      <c r="E8759" s="23">
        <v>3.1979550639999998</v>
      </c>
      <c r="F8759" s="23">
        <v>0.75322405699999995</v>
      </c>
      <c r="G8759" s="17">
        <v>0.76404406199999997</v>
      </c>
      <c r="H8759" s="17">
        <v>0.235955938</v>
      </c>
      <c r="I8759" s="17">
        <v>0.94292054999999997</v>
      </c>
      <c r="J8759" s="17">
        <v>5.7000000000000002E-2</v>
      </c>
      <c r="K8759" s="17">
        <v>1.21E-4</v>
      </c>
    </row>
    <row r="8760" spans="1:11" x14ac:dyDescent="0.45">
      <c r="A8760" s="10" t="s">
        <v>71</v>
      </c>
      <c r="B8760" s="20">
        <v>0.97299999999999998</v>
      </c>
      <c r="C8760" s="19">
        <v>76502</v>
      </c>
      <c r="D8760" s="19">
        <v>19473.666649999999</v>
      </c>
      <c r="E8760" s="23">
        <v>3.2987787649999998</v>
      </c>
      <c r="F8760" s="23">
        <v>0.76524659100000003</v>
      </c>
      <c r="G8760" s="17">
        <v>0.76421531499999995</v>
      </c>
      <c r="H8760" s="17">
        <v>0.23578468499999999</v>
      </c>
      <c r="I8760" s="17">
        <v>0.94333352699999995</v>
      </c>
      <c r="J8760" s="17">
        <v>5.6500000000000002E-2</v>
      </c>
      <c r="K8760" s="17">
        <v>1.2E-4</v>
      </c>
    </row>
    <row r="8761" spans="1:11" x14ac:dyDescent="0.45">
      <c r="A8761" s="10" t="s">
        <v>71</v>
      </c>
      <c r="B8761" s="20">
        <v>0.97399999999999998</v>
      </c>
      <c r="C8761" s="19">
        <v>76595</v>
      </c>
      <c r="D8761" s="19">
        <v>19783.558110000002</v>
      </c>
      <c r="E8761" s="23">
        <v>3.3874645390000002</v>
      </c>
      <c r="F8761" s="23">
        <v>0.77516674500000005</v>
      </c>
      <c r="G8761" s="17">
        <v>0.76442326500000002</v>
      </c>
      <c r="H8761" s="17">
        <v>0.23557673500000001</v>
      </c>
      <c r="I8761" s="17">
        <v>0.94411234399999999</v>
      </c>
      <c r="J8761" s="17">
        <v>5.5800000000000002E-2</v>
      </c>
      <c r="K8761" s="17">
        <v>1.18E-4</v>
      </c>
    </row>
    <row r="8762" spans="1:11" x14ac:dyDescent="0.45">
      <c r="A8762" s="10" t="s">
        <v>71</v>
      </c>
      <c r="B8762" s="20">
        <v>0.97499999999999998</v>
      </c>
      <c r="C8762" s="19">
        <v>76673</v>
      </c>
      <c r="D8762" s="19">
        <v>20053.801049999998</v>
      </c>
      <c r="E8762" s="23">
        <v>3.5439212520000001</v>
      </c>
      <c r="F8762" s="23">
        <v>0.78915247099999997</v>
      </c>
      <c r="G8762" s="17">
        <v>0.76463683400000004</v>
      </c>
      <c r="H8762" s="17">
        <v>0.23536316600000001</v>
      </c>
      <c r="I8762" s="17">
        <v>0.94459815300000005</v>
      </c>
      <c r="J8762" s="17">
        <v>5.5300000000000002E-2</v>
      </c>
      <c r="K8762" s="17">
        <v>1.17E-4</v>
      </c>
    </row>
    <row r="8763" spans="1:11" x14ac:dyDescent="0.45">
      <c r="A8763" s="10" t="s">
        <v>71</v>
      </c>
      <c r="B8763" s="20">
        <v>0.97599999999999998</v>
      </c>
      <c r="C8763" s="19">
        <v>76746</v>
      </c>
      <c r="D8763" s="19">
        <v>20317.48503</v>
      </c>
      <c r="E8763" s="23">
        <v>3.6629432139999998</v>
      </c>
      <c r="F8763" s="23">
        <v>0.80173085200000005</v>
      </c>
      <c r="G8763" s="17">
        <v>0.76479555899999996</v>
      </c>
      <c r="H8763" s="17">
        <v>0.23520444099999999</v>
      </c>
      <c r="I8763" s="17">
        <v>0.94510158099999997</v>
      </c>
      <c r="J8763" s="17">
        <v>5.4800000000000001E-2</v>
      </c>
      <c r="K8763" s="17">
        <v>1.16E-4</v>
      </c>
    </row>
    <row r="8764" spans="1:11" x14ac:dyDescent="0.45">
      <c r="A8764" s="10" t="s">
        <v>71</v>
      </c>
      <c r="B8764" s="20">
        <v>0.97699999999999998</v>
      </c>
      <c r="C8764" s="19">
        <v>76829</v>
      </c>
      <c r="D8764" s="19">
        <v>20626.82979</v>
      </c>
      <c r="E8764" s="23">
        <v>3.8226733519999998</v>
      </c>
      <c r="F8764" s="23">
        <v>0.81394378499999998</v>
      </c>
      <c r="G8764" s="17">
        <v>0.76480235299999999</v>
      </c>
      <c r="H8764" s="17">
        <v>0.23519764700000001</v>
      </c>
      <c r="I8764" s="17">
        <v>0.94571266799999998</v>
      </c>
      <c r="J8764" s="17">
        <v>5.4199999999999998E-2</v>
      </c>
      <c r="K8764" s="17">
        <v>1.15E-4</v>
      </c>
    </row>
    <row r="8765" spans="1:11" x14ac:dyDescent="0.45">
      <c r="A8765" s="10" t="s">
        <v>71</v>
      </c>
      <c r="B8765" s="20">
        <v>0.97799999999999998</v>
      </c>
      <c r="C8765" s="19">
        <v>76906</v>
      </c>
      <c r="D8765" s="19">
        <v>20932.0815</v>
      </c>
      <c r="E8765" s="23">
        <v>4.1251024129999996</v>
      </c>
      <c r="F8765" s="23">
        <v>0.82859415800000003</v>
      </c>
      <c r="G8765" s="17">
        <v>0.76499883000000002</v>
      </c>
      <c r="H8765" s="17">
        <v>0.23500117000000001</v>
      </c>
      <c r="I8765" s="17">
        <v>0.94625337399999998</v>
      </c>
      <c r="J8765" s="17">
        <v>5.3600000000000002E-2</v>
      </c>
      <c r="K8765" s="17">
        <v>1.1400000000000001E-4</v>
      </c>
    </row>
    <row r="8766" spans="1:11" x14ac:dyDescent="0.45">
      <c r="A8766" s="10" t="s">
        <v>71</v>
      </c>
      <c r="B8766" s="20">
        <v>0.97899999999999998</v>
      </c>
      <c r="C8766" s="19">
        <v>76988</v>
      </c>
      <c r="D8766" s="19">
        <v>21274.639609999998</v>
      </c>
      <c r="E8766" s="23">
        <v>4.2417492780000003</v>
      </c>
      <c r="F8766" s="23">
        <v>0.84295714099999997</v>
      </c>
      <c r="G8766" s="17">
        <v>0.76523614100000004</v>
      </c>
      <c r="H8766" s="17">
        <v>0.23476385899999999</v>
      </c>
      <c r="I8766" s="17">
        <v>0.94714458800000001</v>
      </c>
      <c r="J8766" s="17">
        <v>5.2699999999999997E-2</v>
      </c>
      <c r="K8766" s="17">
        <v>1.12E-4</v>
      </c>
    </row>
    <row r="8767" spans="1:11" x14ac:dyDescent="0.45">
      <c r="A8767" s="10" t="s">
        <v>71</v>
      </c>
      <c r="B8767" s="20">
        <v>0.98</v>
      </c>
      <c r="C8767" s="19">
        <v>77067</v>
      </c>
      <c r="D8767" s="19">
        <v>21615.539110000002</v>
      </c>
      <c r="E8767" s="23">
        <v>4.3920563780000004</v>
      </c>
      <c r="F8767" s="23">
        <v>0.85727989699999996</v>
      </c>
      <c r="G8767" s="17">
        <v>0.76541191399999997</v>
      </c>
      <c r="H8767" s="17">
        <v>0.234588086</v>
      </c>
      <c r="I8767" s="17">
        <v>0.94779395099999997</v>
      </c>
      <c r="J8767" s="17">
        <v>5.21E-2</v>
      </c>
      <c r="K8767" s="17">
        <v>1.1E-4</v>
      </c>
    </row>
    <row r="8768" spans="1:11" x14ac:dyDescent="0.45">
      <c r="A8768" s="10" t="s">
        <v>71</v>
      </c>
      <c r="B8768" s="20">
        <v>0.98099999999999998</v>
      </c>
      <c r="C8768" s="19">
        <v>77145</v>
      </c>
      <c r="D8768" s="19">
        <v>21970.500199999999</v>
      </c>
      <c r="E8768" s="23">
        <v>4.7240547490000004</v>
      </c>
      <c r="F8768" s="23">
        <v>0.87460886999999998</v>
      </c>
      <c r="G8768" s="17">
        <v>0.76564910200000003</v>
      </c>
      <c r="H8768" s="17">
        <v>0.234350898</v>
      </c>
      <c r="I8768" s="17">
        <v>0.94832107899999996</v>
      </c>
      <c r="J8768" s="17">
        <v>5.16E-2</v>
      </c>
      <c r="K8768" s="17">
        <v>1.0900000000000001E-4</v>
      </c>
    </row>
    <row r="8769" spans="1:11" x14ac:dyDescent="0.45">
      <c r="A8769" s="10" t="s">
        <v>71</v>
      </c>
      <c r="B8769" s="20">
        <v>0.98199999999999998</v>
      </c>
      <c r="C8769" s="19">
        <v>77224</v>
      </c>
      <c r="D8769" s="19">
        <v>22352.33797</v>
      </c>
      <c r="E8769" s="23">
        <v>4.9432740270000002</v>
      </c>
      <c r="F8769" s="23">
        <v>0.89146723800000005</v>
      </c>
      <c r="G8769" s="17">
        <v>0.76584999499999995</v>
      </c>
      <c r="H8769" s="17">
        <v>0.23415000499999999</v>
      </c>
      <c r="I8769" s="17">
        <v>0.94902630099999996</v>
      </c>
      <c r="J8769" s="17">
        <v>5.0900000000000001E-2</v>
      </c>
      <c r="K8769" s="17">
        <v>1.08E-4</v>
      </c>
    </row>
    <row r="8770" spans="1:11" x14ac:dyDescent="0.45">
      <c r="A8770" s="10" t="s">
        <v>71</v>
      </c>
      <c r="B8770" s="20">
        <v>0.98299999999999998</v>
      </c>
      <c r="C8770" s="19">
        <v>77299</v>
      </c>
      <c r="D8770" s="19">
        <v>22727.367300000002</v>
      </c>
      <c r="E8770" s="23">
        <v>5.0943102580000001</v>
      </c>
      <c r="F8770" s="23">
        <v>0.90946623999999998</v>
      </c>
      <c r="G8770" s="17">
        <v>0.76601249699999996</v>
      </c>
      <c r="H8770" s="17">
        <v>0.23398750300000001</v>
      </c>
      <c r="I8770" s="17">
        <v>0.94976544699999998</v>
      </c>
      <c r="J8770" s="17">
        <v>5.0099999999999999E-2</v>
      </c>
      <c r="K8770" s="17">
        <v>1.06E-4</v>
      </c>
    </row>
    <row r="8771" spans="1:11" x14ac:dyDescent="0.45">
      <c r="A8771" s="10" t="s">
        <v>71</v>
      </c>
      <c r="B8771" s="20">
        <v>0.98399999999999999</v>
      </c>
      <c r="C8771" s="19">
        <v>77370</v>
      </c>
      <c r="D8771" s="19">
        <v>23095.36275</v>
      </c>
      <c r="E8771" s="23">
        <v>5.2705301340000004</v>
      </c>
      <c r="F8771" s="23">
        <v>0.927047238</v>
      </c>
      <c r="G8771" s="17">
        <v>0.76618844500000005</v>
      </c>
      <c r="H8771" s="17">
        <v>0.233811555</v>
      </c>
      <c r="I8771" s="17">
        <v>0.95056892699999995</v>
      </c>
      <c r="J8771" s="17">
        <v>4.9299999999999997E-2</v>
      </c>
      <c r="K8771" s="17">
        <v>1.05E-4</v>
      </c>
    </row>
    <row r="8772" spans="1:11" x14ac:dyDescent="0.45">
      <c r="A8772" s="10" t="s">
        <v>71</v>
      </c>
      <c r="B8772" s="20">
        <v>0.98499999999999999</v>
      </c>
      <c r="C8772" s="19">
        <v>77460</v>
      </c>
      <c r="D8772" s="19">
        <v>23588.408240000001</v>
      </c>
      <c r="E8772" s="23">
        <v>5.7409929120000003</v>
      </c>
      <c r="F8772" s="23">
        <v>0.94502697700000005</v>
      </c>
      <c r="G8772" s="17">
        <v>0.76644719900000002</v>
      </c>
      <c r="H8772" s="17">
        <v>0.233552801</v>
      </c>
      <c r="I8772" s="17">
        <v>0.95131447000000002</v>
      </c>
      <c r="J8772" s="17">
        <v>4.8599999999999997E-2</v>
      </c>
      <c r="K8772" s="17">
        <v>1.03E-4</v>
      </c>
    </row>
    <row r="8773" spans="1:11" x14ac:dyDescent="0.45">
      <c r="A8773" s="10" t="s">
        <v>71</v>
      </c>
      <c r="B8773" s="20">
        <v>0.98599999999999999</v>
      </c>
      <c r="C8773" s="19">
        <v>77538</v>
      </c>
      <c r="D8773" s="19">
        <v>24056.241379999999</v>
      </c>
      <c r="E8773" s="23">
        <v>6.2061374149999997</v>
      </c>
      <c r="F8773" s="23">
        <v>0.96742674900000003</v>
      </c>
      <c r="G8773" s="17">
        <v>0.76665634900000001</v>
      </c>
      <c r="H8773" s="17">
        <v>0.23334365100000001</v>
      </c>
      <c r="I8773" s="17">
        <v>0.95212600300000005</v>
      </c>
      <c r="J8773" s="17">
        <v>4.7800000000000002E-2</v>
      </c>
      <c r="K8773" s="17">
        <v>1.01E-4</v>
      </c>
    </row>
    <row r="8774" spans="1:11" x14ac:dyDescent="0.45">
      <c r="A8774" s="10" t="s">
        <v>71</v>
      </c>
      <c r="B8774" s="20">
        <v>0.98699999999999999</v>
      </c>
      <c r="C8774" s="19">
        <v>77617</v>
      </c>
      <c r="D8774" s="19">
        <v>24565.189480000001</v>
      </c>
      <c r="E8774" s="23">
        <v>6.6312932910000004</v>
      </c>
      <c r="F8774" s="23">
        <v>0.99112994300000001</v>
      </c>
      <c r="G8774" s="17">
        <v>0.76682943199999998</v>
      </c>
      <c r="H8774" s="17">
        <v>0.23317056799999999</v>
      </c>
      <c r="I8774" s="17">
        <v>0.95286297099999995</v>
      </c>
      <c r="J8774" s="17">
        <v>4.7E-2</v>
      </c>
      <c r="K8774" s="17">
        <v>9.9699999999999998E-5</v>
      </c>
    </row>
    <row r="8775" spans="1:11" x14ac:dyDescent="0.45">
      <c r="A8775" s="10" t="s">
        <v>71</v>
      </c>
      <c r="B8775" s="20">
        <v>0.98799999999999999</v>
      </c>
      <c r="C8775" s="19">
        <v>77691</v>
      </c>
      <c r="D8775" s="19">
        <v>25066.73315</v>
      </c>
      <c r="E8775" s="23">
        <v>6.869498654</v>
      </c>
      <c r="F8775" s="23">
        <v>1.0155048689999999</v>
      </c>
      <c r="G8775" s="17">
        <v>0.76700003900000002</v>
      </c>
      <c r="H8775" s="17">
        <v>0.23299996100000001</v>
      </c>
      <c r="I8775" s="17">
        <v>0.95372531500000002</v>
      </c>
      <c r="J8775" s="17">
        <v>4.6199999999999998E-2</v>
      </c>
      <c r="K8775" s="17">
        <v>9.7800000000000006E-5</v>
      </c>
    </row>
    <row r="8776" spans="1:11" x14ac:dyDescent="0.45">
      <c r="A8776" s="10" t="s">
        <v>71</v>
      </c>
      <c r="B8776" s="20">
        <v>0.98899999999999999</v>
      </c>
      <c r="C8776" s="19">
        <v>77773</v>
      </c>
      <c r="D8776" s="19">
        <v>25654.323179999999</v>
      </c>
      <c r="E8776" s="23">
        <v>7.4526181300000003</v>
      </c>
      <c r="F8776" s="23">
        <v>1.039587837</v>
      </c>
      <c r="G8776" s="17">
        <v>0.76715569699999997</v>
      </c>
      <c r="H8776" s="17">
        <v>0.232844303</v>
      </c>
      <c r="I8776" s="17">
        <v>0.95470690400000002</v>
      </c>
      <c r="J8776" s="17">
        <v>4.5199999999999997E-2</v>
      </c>
      <c r="K8776" s="17">
        <v>9.5799999999999998E-5</v>
      </c>
    </row>
    <row r="8777" spans="1:11" x14ac:dyDescent="0.45">
      <c r="A8777" s="10" t="s">
        <v>71</v>
      </c>
      <c r="B8777" s="20">
        <v>0.99</v>
      </c>
      <c r="C8777" s="19">
        <v>77852</v>
      </c>
      <c r="D8777" s="19">
        <v>26278.577369999999</v>
      </c>
      <c r="E8777" s="23">
        <v>8.2615289520000008</v>
      </c>
      <c r="F8777" s="23">
        <v>1.0678572770000001</v>
      </c>
      <c r="G8777" s="17">
        <v>0.767391975</v>
      </c>
      <c r="H8777" s="17">
        <v>0.232608025</v>
      </c>
      <c r="I8777" s="17">
        <v>0.95544447499999996</v>
      </c>
      <c r="J8777" s="17">
        <v>4.4499999999999998E-2</v>
      </c>
      <c r="K8777" s="17">
        <v>9.4199999999999999E-5</v>
      </c>
    </row>
    <row r="8778" spans="1:11" x14ac:dyDescent="0.45">
      <c r="A8778" s="10" t="s">
        <v>71</v>
      </c>
      <c r="B8778" s="20">
        <v>0.99099999999999999</v>
      </c>
      <c r="C8778" s="19">
        <v>77925</v>
      </c>
      <c r="D8778" s="19">
        <v>26887.090550000001</v>
      </c>
      <c r="E8778" s="23">
        <v>8.5872786879999996</v>
      </c>
      <c r="F8778" s="23">
        <v>1.0980252159999999</v>
      </c>
      <c r="G8778" s="17">
        <v>0.76749438599999997</v>
      </c>
      <c r="H8778" s="17">
        <v>0.232505614</v>
      </c>
      <c r="I8778" s="17">
        <v>0.95657937800000004</v>
      </c>
      <c r="J8778" s="17">
        <v>4.3299999999999998E-2</v>
      </c>
      <c r="K8778" s="17">
        <v>9.1799999999999995E-5</v>
      </c>
    </row>
    <row r="8779" spans="1:11" x14ac:dyDescent="0.45">
      <c r="A8779" s="10" t="s">
        <v>71</v>
      </c>
      <c r="B8779" s="20">
        <v>0.99199999999999999</v>
      </c>
      <c r="C8779" s="19">
        <v>78009</v>
      </c>
      <c r="D8779" s="19">
        <v>27631.773450000001</v>
      </c>
      <c r="E8779" s="23">
        <v>9.1302951950000004</v>
      </c>
      <c r="F8779" s="23">
        <v>1.127483732</v>
      </c>
      <c r="G8779" s="17">
        <v>0.76769347099999996</v>
      </c>
      <c r="H8779" s="17">
        <v>0.23230652900000001</v>
      </c>
      <c r="I8779" s="17">
        <v>0.95743605899999995</v>
      </c>
      <c r="J8779" s="17">
        <v>4.2500000000000003E-2</v>
      </c>
      <c r="K8779" s="17">
        <v>9.0000000000000006E-5</v>
      </c>
    </row>
    <row r="8780" spans="1:11" x14ac:dyDescent="0.45">
      <c r="A8780" s="10" t="s">
        <v>71</v>
      </c>
      <c r="B8780" s="20">
        <v>0.99299999999999999</v>
      </c>
      <c r="C8780" s="19">
        <v>78088</v>
      </c>
      <c r="D8780" s="19">
        <v>28385.580890000001</v>
      </c>
      <c r="E8780" s="23">
        <v>10.05028972</v>
      </c>
      <c r="F8780" s="23">
        <v>1.164002585</v>
      </c>
      <c r="G8780" s="17">
        <v>0.76792849100000005</v>
      </c>
      <c r="H8780" s="17">
        <v>0.23207150900000001</v>
      </c>
      <c r="I8780" s="17">
        <v>0.95840656899999999</v>
      </c>
      <c r="J8780" s="17">
        <v>4.1500000000000002E-2</v>
      </c>
      <c r="K8780" s="17">
        <v>8.7899999999999995E-5</v>
      </c>
    </row>
    <row r="8781" spans="1:11" x14ac:dyDescent="0.45">
      <c r="A8781" s="10" t="s">
        <v>71</v>
      </c>
      <c r="B8781" s="20">
        <v>0.99399999999999999</v>
      </c>
      <c r="C8781" s="19">
        <v>78164</v>
      </c>
      <c r="D8781" s="19">
        <v>29196.019319999999</v>
      </c>
      <c r="E8781" s="23">
        <v>11.55768774</v>
      </c>
      <c r="F8781" s="23">
        <v>1.2005143659999999</v>
      </c>
      <c r="G8781" s="17">
        <v>0.76815413700000001</v>
      </c>
      <c r="H8781" s="17">
        <v>0.23184586300000001</v>
      </c>
      <c r="I8781" s="17">
        <v>0.95938550499999997</v>
      </c>
      <c r="J8781" s="17">
        <v>4.0500000000000001E-2</v>
      </c>
      <c r="K8781" s="17">
        <v>8.5799999999999998E-5</v>
      </c>
    </row>
    <row r="8782" spans="1:11" x14ac:dyDescent="0.45">
      <c r="A8782" s="10" t="s">
        <v>71</v>
      </c>
      <c r="B8782" s="20">
        <v>0.995</v>
      </c>
      <c r="C8782" s="19">
        <v>78245</v>
      </c>
      <c r="D8782" s="19">
        <v>30202.27317</v>
      </c>
      <c r="E8782" s="23">
        <v>13.594056180000001</v>
      </c>
      <c r="F8782" s="23">
        <v>1.240325321</v>
      </c>
      <c r="G8782" s="17">
        <v>0.76836858600000002</v>
      </c>
      <c r="H8782" s="17">
        <v>0.23163141400000001</v>
      </c>
      <c r="I8782" s="17">
        <v>0.96049609599999997</v>
      </c>
      <c r="J8782" s="17">
        <v>3.9399999999999998E-2</v>
      </c>
      <c r="K8782" s="17">
        <v>8.3499999999999997E-5</v>
      </c>
    </row>
    <row r="8783" spans="1:11" x14ac:dyDescent="0.45">
      <c r="A8783" s="10" t="s">
        <v>71</v>
      </c>
      <c r="B8783" s="20">
        <v>0.996</v>
      </c>
      <c r="C8783" s="19">
        <v>78324</v>
      </c>
      <c r="D8783" s="19">
        <v>31365.360519999998</v>
      </c>
      <c r="E8783" s="23">
        <v>15.811053769999999</v>
      </c>
      <c r="F8783" s="23">
        <v>1.2895984</v>
      </c>
      <c r="G8783" s="17">
        <v>0.76858944900000004</v>
      </c>
      <c r="H8783" s="17">
        <v>0.23141055099999999</v>
      </c>
      <c r="I8783" s="17">
        <v>0.96172818699999996</v>
      </c>
      <c r="J8783" s="17">
        <v>3.8199999999999998E-2</v>
      </c>
      <c r="K8783" s="17">
        <v>8.0900000000000001E-5</v>
      </c>
    </row>
    <row r="8784" spans="1:11" x14ac:dyDescent="0.45">
      <c r="A8784" s="10" t="s">
        <v>71</v>
      </c>
      <c r="B8784" s="20">
        <v>0.997</v>
      </c>
      <c r="C8784" s="19">
        <v>78402</v>
      </c>
      <c r="D8784" s="19">
        <v>32721.37141</v>
      </c>
      <c r="E8784" s="23">
        <v>19.261057730000001</v>
      </c>
      <c r="F8784" s="23">
        <v>1.3459562679999999</v>
      </c>
      <c r="G8784" s="17">
        <v>0.76879416300000003</v>
      </c>
      <c r="H8784" s="17">
        <v>0.231205837</v>
      </c>
      <c r="I8784" s="17">
        <v>0.96280070699999998</v>
      </c>
      <c r="J8784" s="17">
        <v>3.7100000000000001E-2</v>
      </c>
      <c r="K8784" s="17">
        <v>7.86E-5</v>
      </c>
    </row>
    <row r="8785" spans="1:11" x14ac:dyDescent="0.45">
      <c r="A8785" s="10" t="s">
        <v>71</v>
      </c>
      <c r="B8785" s="20">
        <v>0.998</v>
      </c>
      <c r="C8785" s="19">
        <v>78481</v>
      </c>
      <c r="D8785" s="19">
        <v>34494.324849999997</v>
      </c>
      <c r="E8785" s="23">
        <v>26.211476619999999</v>
      </c>
      <c r="F8785" s="23">
        <v>1.4138793780000001</v>
      </c>
      <c r="G8785" s="17">
        <v>0.76898867199999998</v>
      </c>
      <c r="H8785" s="17">
        <v>0.23101132799999999</v>
      </c>
      <c r="I8785" s="17">
        <v>0.96422691400000005</v>
      </c>
      <c r="J8785" s="17">
        <v>3.5700000000000003E-2</v>
      </c>
      <c r="K8785" s="17">
        <v>7.5599999999999994E-5</v>
      </c>
    </row>
    <row r="8786" spans="1:11" x14ac:dyDescent="0.45">
      <c r="A8786" s="10" t="s">
        <v>71</v>
      </c>
      <c r="B8786" s="20">
        <v>0.999</v>
      </c>
      <c r="C8786" s="19">
        <v>78559</v>
      </c>
      <c r="D8786" s="19">
        <v>37726.076200000003</v>
      </c>
      <c r="E8786" s="23">
        <v>73.358564130000005</v>
      </c>
      <c r="F8786" s="23">
        <v>1.50004508</v>
      </c>
      <c r="G8786" s="17">
        <v>0.76921804000000005</v>
      </c>
      <c r="H8786" s="17">
        <v>0.23078196000000001</v>
      </c>
      <c r="I8786" s="17">
        <v>0.96635112199999995</v>
      </c>
      <c r="J8786" s="17">
        <v>3.3599999999999998E-2</v>
      </c>
      <c r="K8786" s="17">
        <v>7.1099999999999994E-5</v>
      </c>
    </row>
    <row r="8787" spans="1:11" x14ac:dyDescent="0.45">
      <c r="A8787" s="10" t="s">
        <v>71</v>
      </c>
      <c r="B8787" s="20">
        <v>1</v>
      </c>
      <c r="C8787" s="19">
        <v>78560</v>
      </c>
      <c r="D8787" s="19">
        <v>37799.651749999997</v>
      </c>
      <c r="E8787" s="23">
        <v>73.575555260000002</v>
      </c>
      <c r="F8787" s="23">
        <v>1.66745291</v>
      </c>
      <c r="G8787" s="17">
        <v>0.769220978</v>
      </c>
      <c r="H8787" s="17">
        <v>0.230779022</v>
      </c>
      <c r="I8787" s="17">
        <v>0.96635635200000003</v>
      </c>
      <c r="J8787" s="17">
        <v>3.3599999999999998E-2</v>
      </c>
      <c r="K8787" s="17">
        <v>7.1099999999999994E-5</v>
      </c>
    </row>
    <row r="8788" spans="1:11" x14ac:dyDescent="0.45">
      <c r="A8788" s="10" t="s">
        <v>73</v>
      </c>
      <c r="B8788" s="20">
        <v>0</v>
      </c>
      <c r="C8788" s="19">
        <v>196</v>
      </c>
      <c r="D8788" s="19">
        <v>0.20257075399999999</v>
      </c>
      <c r="E8788" s="23">
        <v>2.0899999999999998E-3</v>
      </c>
      <c r="F8788" s="23">
        <v>1.47E-3</v>
      </c>
      <c r="G8788" s="17">
        <v>0.89795918399999997</v>
      </c>
      <c r="H8788" s="17">
        <v>0.10204081600000001</v>
      </c>
      <c r="I8788" s="17">
        <v>0.48662359799999999</v>
      </c>
      <c r="J8788" s="17">
        <v>0.51337640200000001</v>
      </c>
      <c r="K8788" s="17">
        <v>0</v>
      </c>
    </row>
    <row r="8789" spans="1:11" x14ac:dyDescent="0.45">
      <c r="A8789" s="10" t="s">
        <v>73</v>
      </c>
      <c r="B8789" s="20">
        <v>0.01</v>
      </c>
      <c r="C8789" s="19">
        <v>595</v>
      </c>
      <c r="D8789" s="19">
        <v>1.309646987</v>
      </c>
      <c r="E8789" s="23">
        <v>3.5500000000000002E-3</v>
      </c>
      <c r="F8789" s="23">
        <v>3.1199999999999999E-3</v>
      </c>
      <c r="G8789" s="17">
        <v>0.81512605000000005</v>
      </c>
      <c r="H8789" s="17">
        <v>0.18487395000000001</v>
      </c>
      <c r="I8789" s="17">
        <v>0.22411573800000001</v>
      </c>
      <c r="J8789" s="17">
        <v>0.77588426200000005</v>
      </c>
      <c r="K8789" s="17">
        <v>0</v>
      </c>
    </row>
    <row r="8790" spans="1:11" x14ac:dyDescent="0.45">
      <c r="A8790" s="10" t="s">
        <v>73</v>
      </c>
      <c r="B8790" s="20">
        <v>0.02</v>
      </c>
      <c r="C8790" s="19">
        <v>975</v>
      </c>
      <c r="D8790" s="19">
        <v>2.9270935840000001</v>
      </c>
      <c r="E8790" s="23">
        <v>5.45E-3</v>
      </c>
      <c r="F8790" s="23">
        <v>4.45E-3</v>
      </c>
      <c r="G8790" s="17">
        <v>0.80512820500000004</v>
      </c>
      <c r="H8790" s="17">
        <v>0.19487179499999999</v>
      </c>
      <c r="I8790" s="17">
        <v>0.223717309</v>
      </c>
      <c r="J8790" s="17">
        <v>0.76273753600000005</v>
      </c>
      <c r="K8790" s="17">
        <v>1.35E-2</v>
      </c>
    </row>
    <row r="8791" spans="1:11" x14ac:dyDescent="0.45">
      <c r="A8791" s="10" t="s">
        <v>73</v>
      </c>
      <c r="B8791" s="20">
        <v>0.03</v>
      </c>
      <c r="C8791" s="19">
        <v>1382</v>
      </c>
      <c r="D8791" s="19">
        <v>5.4335046480000004</v>
      </c>
      <c r="E8791" s="23">
        <v>6.6299999999999996E-3</v>
      </c>
      <c r="F8791" s="23">
        <v>6.1799999999999997E-3</v>
      </c>
      <c r="G8791" s="17">
        <v>0.82561505099999999</v>
      </c>
      <c r="H8791" s="17">
        <v>0.17438494900000001</v>
      </c>
      <c r="I8791" s="17">
        <v>0.265786886</v>
      </c>
      <c r="J8791" s="17">
        <v>0.72145114200000005</v>
      </c>
      <c r="K8791" s="17">
        <v>1.2800000000000001E-2</v>
      </c>
    </row>
    <row r="8792" spans="1:11" x14ac:dyDescent="0.45">
      <c r="A8792" s="10" t="s">
        <v>73</v>
      </c>
      <c r="B8792" s="20">
        <v>0.04</v>
      </c>
      <c r="C8792" s="19">
        <v>1803</v>
      </c>
      <c r="D8792" s="19">
        <v>8.4470550319999997</v>
      </c>
      <c r="E8792" s="23">
        <v>7.8100000000000001E-3</v>
      </c>
      <c r="F8792" s="23">
        <v>6.94E-3</v>
      </c>
      <c r="G8792" s="17">
        <v>0.847476428</v>
      </c>
      <c r="H8792" s="17">
        <v>0.152523572</v>
      </c>
      <c r="I8792" s="17">
        <v>0.2449498</v>
      </c>
      <c r="J8792" s="17">
        <v>0.74703196800000005</v>
      </c>
      <c r="K8792" s="17">
        <v>8.0199999999999994E-3</v>
      </c>
    </row>
    <row r="8793" spans="1:11" x14ac:dyDescent="0.45">
      <c r="A8793" s="10" t="s">
        <v>73</v>
      </c>
      <c r="B8793" s="20">
        <v>0.05</v>
      </c>
      <c r="C8793" s="19">
        <v>2199</v>
      </c>
      <c r="D8793" s="19">
        <v>11.96996277</v>
      </c>
      <c r="E8793" s="23">
        <v>9.9600000000000001E-3</v>
      </c>
      <c r="F8793" s="23">
        <v>8.3599999999999994E-3</v>
      </c>
      <c r="G8793" s="17">
        <v>0.86812187399999996</v>
      </c>
      <c r="H8793" s="17">
        <v>0.13187812600000001</v>
      </c>
      <c r="I8793" s="17">
        <v>0.26669788500000002</v>
      </c>
      <c r="J8793" s="17">
        <v>0.72698096899999998</v>
      </c>
      <c r="K8793" s="17">
        <v>6.3200000000000001E-3</v>
      </c>
    </row>
    <row r="8794" spans="1:11" x14ac:dyDescent="0.45">
      <c r="A8794" s="10" t="s">
        <v>73</v>
      </c>
      <c r="B8794" s="20">
        <v>0.06</v>
      </c>
      <c r="C8794" s="19">
        <v>2587</v>
      </c>
      <c r="D8794" s="19">
        <v>15.95241579</v>
      </c>
      <c r="E8794" s="23">
        <v>1.0699999999999999E-2</v>
      </c>
      <c r="F8794" s="23">
        <v>9.8099999999999993E-3</v>
      </c>
      <c r="G8794" s="17">
        <v>0.83185156599999999</v>
      </c>
      <c r="H8794" s="17">
        <v>0.16814843400000001</v>
      </c>
      <c r="I8794" s="17">
        <v>0.22472398499999999</v>
      </c>
      <c r="J8794" s="17">
        <v>0.77052708800000003</v>
      </c>
      <c r="K8794" s="17">
        <v>4.7499999999999999E-3</v>
      </c>
    </row>
    <row r="8795" spans="1:11" x14ac:dyDescent="0.45">
      <c r="A8795" s="10" t="s">
        <v>73</v>
      </c>
      <c r="B8795" s="20">
        <v>7.0000000000000007E-2</v>
      </c>
      <c r="C8795" s="19">
        <v>3007</v>
      </c>
      <c r="D8795" s="19">
        <v>20.741464140000001</v>
      </c>
      <c r="E8795" s="23">
        <v>1.2200000000000001E-2</v>
      </c>
      <c r="F8795" s="23">
        <v>1.0800000000000001E-2</v>
      </c>
      <c r="G8795" s="17">
        <v>0.83106085799999996</v>
      </c>
      <c r="H8795" s="17">
        <v>0.16893914199999999</v>
      </c>
      <c r="I8795" s="17">
        <v>0.202740167</v>
      </c>
      <c r="J8795" s="17">
        <v>0.79362165699999998</v>
      </c>
      <c r="K8795" s="17">
        <v>3.64E-3</v>
      </c>
    </row>
    <row r="8796" spans="1:11" x14ac:dyDescent="0.45">
      <c r="A8796" s="10" t="s">
        <v>73</v>
      </c>
      <c r="B8796" s="20">
        <v>0.08</v>
      </c>
      <c r="C8796" s="19">
        <v>3404</v>
      </c>
      <c r="D8796" s="19">
        <v>25.88094619</v>
      </c>
      <c r="E8796" s="23">
        <v>1.4E-2</v>
      </c>
      <c r="F8796" s="23">
        <v>1.2E-2</v>
      </c>
      <c r="G8796" s="17">
        <v>0.84371327799999996</v>
      </c>
      <c r="H8796" s="17">
        <v>0.15628672199999999</v>
      </c>
      <c r="I8796" s="17">
        <v>0.194748804</v>
      </c>
      <c r="J8796" s="17">
        <v>0.75011121599999997</v>
      </c>
      <c r="K8796" s="17">
        <v>5.5100000000000003E-2</v>
      </c>
    </row>
    <row r="8797" spans="1:11" x14ac:dyDescent="0.45">
      <c r="A8797" s="10" t="s">
        <v>73</v>
      </c>
      <c r="B8797" s="20">
        <v>0.09</v>
      </c>
      <c r="C8797" s="19">
        <v>3775</v>
      </c>
      <c r="D8797" s="19">
        <v>31.515769590000001</v>
      </c>
      <c r="E8797" s="23">
        <v>1.5900000000000001E-2</v>
      </c>
      <c r="F8797" s="23">
        <v>1.3599999999999999E-2</v>
      </c>
      <c r="G8797" s="17">
        <v>0.857218543</v>
      </c>
      <c r="H8797" s="17">
        <v>0.142781457</v>
      </c>
      <c r="I8797" s="17">
        <v>0.194710736</v>
      </c>
      <c r="J8797" s="17">
        <v>0.75304380699999995</v>
      </c>
      <c r="K8797" s="17">
        <v>5.2200000000000003E-2</v>
      </c>
    </row>
    <row r="8798" spans="1:11" x14ac:dyDescent="0.45">
      <c r="A8798" s="10" t="s">
        <v>73</v>
      </c>
      <c r="B8798" s="20">
        <v>0.1</v>
      </c>
      <c r="C8798" s="19">
        <v>4213</v>
      </c>
      <c r="D8798" s="19">
        <v>38.795804560000001</v>
      </c>
      <c r="E8798" s="23">
        <v>1.7600000000000001E-2</v>
      </c>
      <c r="F8798" s="23">
        <v>1.52E-2</v>
      </c>
      <c r="G8798" s="17">
        <v>0.85900783300000005</v>
      </c>
      <c r="H8798" s="17">
        <v>0.140992167</v>
      </c>
      <c r="I8798" s="17">
        <v>0.20193519700000001</v>
      </c>
      <c r="J8798" s="17">
        <v>0.74854328999999997</v>
      </c>
      <c r="K8798" s="17">
        <v>4.9500000000000002E-2</v>
      </c>
    </row>
    <row r="8799" spans="1:11" x14ac:dyDescent="0.45">
      <c r="A8799" s="10" t="s">
        <v>73</v>
      </c>
      <c r="B8799" s="20">
        <v>0.11</v>
      </c>
      <c r="C8799" s="19">
        <v>4607</v>
      </c>
      <c r="D8799" s="19">
        <v>45.919304510000003</v>
      </c>
      <c r="E8799" s="23">
        <v>1.8700000000000001E-2</v>
      </c>
      <c r="F8799" s="23">
        <v>1.67E-2</v>
      </c>
      <c r="G8799" s="17">
        <v>0.868243977</v>
      </c>
      <c r="H8799" s="17">
        <v>0.131756023</v>
      </c>
      <c r="I8799" s="17">
        <v>0.20619764099999999</v>
      </c>
      <c r="J8799" s="17">
        <v>0.74843453699999996</v>
      </c>
      <c r="K8799" s="17">
        <v>4.5400000000000003E-2</v>
      </c>
    </row>
    <row r="8800" spans="1:11" x14ac:dyDescent="0.45">
      <c r="A8800" s="10" t="s">
        <v>73</v>
      </c>
      <c r="B8800" s="20">
        <v>0.12</v>
      </c>
      <c r="C8800" s="19">
        <v>5010</v>
      </c>
      <c r="D8800" s="19">
        <v>53.863422489999998</v>
      </c>
      <c r="E8800" s="23">
        <v>2.07E-2</v>
      </c>
      <c r="F8800" s="23">
        <v>1.78E-2</v>
      </c>
      <c r="G8800" s="17">
        <v>0.87824351300000003</v>
      </c>
      <c r="H8800" s="17">
        <v>0.121756487</v>
      </c>
      <c r="I8800" s="17">
        <v>0.20070891699999999</v>
      </c>
      <c r="J8800" s="17">
        <v>0.76049402200000005</v>
      </c>
      <c r="K8800" s="17">
        <v>3.8800000000000001E-2</v>
      </c>
    </row>
    <row r="8801" spans="1:11" x14ac:dyDescent="0.45">
      <c r="A8801" s="10" t="s">
        <v>73</v>
      </c>
      <c r="B8801" s="20">
        <v>0.13</v>
      </c>
      <c r="C8801" s="19">
        <v>5054</v>
      </c>
      <c r="D8801" s="19">
        <v>54.775478880000001</v>
      </c>
      <c r="E8801" s="23">
        <v>2.0899999999999998E-2</v>
      </c>
      <c r="F8801" s="23">
        <v>1.8100000000000002E-2</v>
      </c>
      <c r="G8801" s="17">
        <v>0.87930352199999995</v>
      </c>
      <c r="H8801" s="17">
        <v>0.120696478</v>
      </c>
      <c r="I8801" s="17">
        <v>0.205779243</v>
      </c>
      <c r="J8801" s="17">
        <v>0.75608277199999996</v>
      </c>
      <c r="K8801" s="17">
        <v>3.8100000000000002E-2</v>
      </c>
    </row>
    <row r="8802" spans="1:11" x14ac:dyDescent="0.45">
      <c r="A8802" s="10" t="s">
        <v>73</v>
      </c>
      <c r="B8802" s="20">
        <v>0.14000000000000001</v>
      </c>
      <c r="C8802" s="19">
        <v>5835</v>
      </c>
      <c r="D8802" s="19">
        <v>71.447788029999998</v>
      </c>
      <c r="E8802" s="23">
        <v>2.3099999999999999E-2</v>
      </c>
      <c r="F8802" s="23">
        <v>2.0299999999999999E-2</v>
      </c>
      <c r="G8802" s="17">
        <v>0.83050557000000003</v>
      </c>
      <c r="H8802" s="17">
        <v>0.16949443</v>
      </c>
      <c r="I8802" s="17">
        <v>0.32384745700000001</v>
      </c>
      <c r="J8802" s="17">
        <v>0.64722907399999996</v>
      </c>
      <c r="K8802" s="17">
        <v>2.8899999999999999E-2</v>
      </c>
    </row>
    <row r="8803" spans="1:11" x14ac:dyDescent="0.45">
      <c r="A8803" s="10" t="s">
        <v>73</v>
      </c>
      <c r="B8803" s="20">
        <v>0.15</v>
      </c>
      <c r="C8803" s="19">
        <v>6215</v>
      </c>
      <c r="D8803" s="19">
        <v>80.359181030000002</v>
      </c>
      <c r="E8803" s="23">
        <v>2.3900000000000001E-2</v>
      </c>
      <c r="F8803" s="23">
        <v>2.1299999999999999E-2</v>
      </c>
      <c r="G8803" s="17">
        <v>0.83700724100000001</v>
      </c>
      <c r="H8803" s="17">
        <v>0.16299275899999999</v>
      </c>
      <c r="I8803" s="17">
        <v>0.30689486799999999</v>
      </c>
      <c r="J8803" s="17">
        <v>0.66703012699999997</v>
      </c>
      <c r="K8803" s="17">
        <v>2.6100000000000002E-2</v>
      </c>
    </row>
    <row r="8804" spans="1:11" x14ac:dyDescent="0.45">
      <c r="A8804" s="10" t="s">
        <v>73</v>
      </c>
      <c r="B8804" s="20">
        <v>0.16</v>
      </c>
      <c r="C8804" s="19">
        <v>6617</v>
      </c>
      <c r="D8804" s="19">
        <v>90.136970770000005</v>
      </c>
      <c r="E8804" s="23">
        <v>2.47E-2</v>
      </c>
      <c r="F8804" s="23">
        <v>2.24E-2</v>
      </c>
      <c r="G8804" s="17">
        <v>0.82000906799999995</v>
      </c>
      <c r="H8804" s="17">
        <v>0.17999093199999999</v>
      </c>
      <c r="I8804" s="17">
        <v>0.27790640300000002</v>
      </c>
      <c r="J8804" s="17">
        <v>0.699144349</v>
      </c>
      <c r="K8804" s="17">
        <v>2.29E-2</v>
      </c>
    </row>
    <row r="8805" spans="1:11" x14ac:dyDescent="0.45">
      <c r="A8805" s="10" t="s">
        <v>73</v>
      </c>
      <c r="B8805" s="20">
        <v>0.17</v>
      </c>
      <c r="C8805" s="19">
        <v>7023</v>
      </c>
      <c r="D8805" s="19">
        <v>100.7052078</v>
      </c>
      <c r="E8805" s="23">
        <v>2.6599999999999999E-2</v>
      </c>
      <c r="F8805" s="23">
        <v>2.3199999999999998E-2</v>
      </c>
      <c r="G8805" s="17">
        <v>0.829702406</v>
      </c>
      <c r="H8805" s="17">
        <v>0.170297594</v>
      </c>
      <c r="I8805" s="17">
        <v>0.27645389199999998</v>
      </c>
      <c r="J8805" s="17">
        <v>0.70320289899999999</v>
      </c>
      <c r="K8805" s="17">
        <v>2.0299999999999999E-2</v>
      </c>
    </row>
    <row r="8806" spans="1:11" x14ac:dyDescent="0.45">
      <c r="A8806" s="10" t="s">
        <v>73</v>
      </c>
      <c r="B8806" s="20">
        <v>0.18</v>
      </c>
      <c r="C8806" s="19">
        <v>7404</v>
      </c>
      <c r="D8806" s="19">
        <v>111.05270059999999</v>
      </c>
      <c r="E8806" s="23">
        <v>2.8000000000000001E-2</v>
      </c>
      <c r="F8806" s="23">
        <v>2.47E-2</v>
      </c>
      <c r="G8806" s="17">
        <v>0.83752025900000004</v>
      </c>
      <c r="H8806" s="17">
        <v>0.16247974100000001</v>
      </c>
      <c r="I8806" s="17">
        <v>0.26412284899999999</v>
      </c>
      <c r="J8806" s="17">
        <v>0.71767787299999997</v>
      </c>
      <c r="K8806" s="17">
        <v>1.8200000000000001E-2</v>
      </c>
    </row>
    <row r="8807" spans="1:11" x14ac:dyDescent="0.45">
      <c r="A8807" s="10" t="s">
        <v>73</v>
      </c>
      <c r="B8807" s="20">
        <v>0.19</v>
      </c>
      <c r="C8807" s="19">
        <v>7824</v>
      </c>
      <c r="D8807" s="19">
        <v>123.09763030000001</v>
      </c>
      <c r="E8807" s="23">
        <v>2.9399999999999999E-2</v>
      </c>
      <c r="F8807" s="23">
        <v>2.5899999999999999E-2</v>
      </c>
      <c r="G8807" s="17">
        <v>0.84521983599999995</v>
      </c>
      <c r="H8807" s="17">
        <v>0.154780164</v>
      </c>
      <c r="I8807" s="17">
        <v>0.25658103100000001</v>
      </c>
      <c r="J8807" s="17">
        <v>0.72695633900000001</v>
      </c>
      <c r="K8807" s="17">
        <v>1.6500000000000001E-2</v>
      </c>
    </row>
    <row r="8808" spans="1:11" x14ac:dyDescent="0.45">
      <c r="A8808" s="10" t="s">
        <v>73</v>
      </c>
      <c r="B8808" s="20">
        <v>0.2</v>
      </c>
      <c r="C8808" s="19">
        <v>8208</v>
      </c>
      <c r="D8808" s="19">
        <v>134.75044639999999</v>
      </c>
      <c r="E8808" s="23">
        <v>3.09E-2</v>
      </c>
      <c r="F8808" s="23">
        <v>2.7099999999999999E-2</v>
      </c>
      <c r="G8808" s="17">
        <v>0.84965886899999998</v>
      </c>
      <c r="H8808" s="17">
        <v>0.15034113099999999</v>
      </c>
      <c r="I8808" s="17">
        <v>0.25260646399999998</v>
      </c>
      <c r="J8808" s="17">
        <v>0.73236395799999998</v>
      </c>
      <c r="K8808" s="17">
        <v>1.4999999999999999E-2</v>
      </c>
    </row>
    <row r="8809" spans="1:11" x14ac:dyDescent="0.45">
      <c r="A8809" s="10" t="s">
        <v>73</v>
      </c>
      <c r="B8809" s="20">
        <v>0.21</v>
      </c>
      <c r="C8809" s="19">
        <v>8620</v>
      </c>
      <c r="D8809" s="19">
        <v>147.86331319999999</v>
      </c>
      <c r="E8809" s="23">
        <v>3.27E-2</v>
      </c>
      <c r="F8809" s="23">
        <v>2.8199999999999999E-2</v>
      </c>
      <c r="G8809" s="17">
        <v>0.85568445500000001</v>
      </c>
      <c r="H8809" s="17">
        <v>0.14431554499999999</v>
      </c>
      <c r="I8809" s="17">
        <v>0.25459994800000002</v>
      </c>
      <c r="J8809" s="17">
        <v>0.73144011099999995</v>
      </c>
      <c r="K8809" s="17">
        <v>1.4E-2</v>
      </c>
    </row>
    <row r="8810" spans="1:11" x14ac:dyDescent="0.45">
      <c r="A8810" s="10" t="s">
        <v>73</v>
      </c>
      <c r="B8810" s="20">
        <v>0.22</v>
      </c>
      <c r="C8810" s="19">
        <v>9030</v>
      </c>
      <c r="D8810" s="19">
        <v>161.72128749999999</v>
      </c>
      <c r="E8810" s="23">
        <v>3.5099999999999999E-2</v>
      </c>
      <c r="F8810" s="23">
        <v>2.98E-2</v>
      </c>
      <c r="G8810" s="17">
        <v>0.85681063099999999</v>
      </c>
      <c r="H8810" s="17">
        <v>0.14318936900000001</v>
      </c>
      <c r="I8810" s="17">
        <v>0.24959114800000001</v>
      </c>
      <c r="J8810" s="17">
        <v>0.73415582300000004</v>
      </c>
      <c r="K8810" s="17">
        <v>1.6299999999999999E-2</v>
      </c>
    </row>
    <row r="8811" spans="1:11" x14ac:dyDescent="0.45">
      <c r="A8811" s="10" t="s">
        <v>73</v>
      </c>
      <c r="B8811" s="20">
        <v>0.23</v>
      </c>
      <c r="C8811" s="19">
        <v>9465</v>
      </c>
      <c r="D8811" s="19">
        <v>177.3128078</v>
      </c>
      <c r="E8811" s="23">
        <v>3.6652962999999997E-2</v>
      </c>
      <c r="F8811" s="23">
        <v>3.1300000000000001E-2</v>
      </c>
      <c r="G8811" s="17">
        <v>0.86170100400000005</v>
      </c>
      <c r="H8811" s="17">
        <v>0.13829899600000001</v>
      </c>
      <c r="I8811" s="17">
        <v>0.26135909099999999</v>
      </c>
      <c r="J8811" s="17">
        <v>0.72375108600000004</v>
      </c>
      <c r="K8811" s="17">
        <v>1.49E-2</v>
      </c>
    </row>
    <row r="8812" spans="1:11" x14ac:dyDescent="0.45">
      <c r="A8812" s="10" t="s">
        <v>73</v>
      </c>
      <c r="B8812" s="20">
        <v>0.24</v>
      </c>
      <c r="C8812" s="19">
        <v>9815</v>
      </c>
      <c r="D8812" s="19">
        <v>190.45553269999999</v>
      </c>
      <c r="E8812" s="23">
        <v>3.85E-2</v>
      </c>
      <c r="F8812" s="23">
        <v>3.27E-2</v>
      </c>
      <c r="G8812" s="17">
        <v>0.86276107999999996</v>
      </c>
      <c r="H8812" s="17">
        <v>0.13723891999999999</v>
      </c>
      <c r="I8812" s="17">
        <v>0.257225076</v>
      </c>
      <c r="J8812" s="17">
        <v>0.72885398099999998</v>
      </c>
      <c r="K8812" s="17">
        <v>1.3899999999999999E-2</v>
      </c>
    </row>
    <row r="8813" spans="1:11" x14ac:dyDescent="0.45">
      <c r="A8813" s="10" t="s">
        <v>73</v>
      </c>
      <c r="B8813" s="20">
        <v>0.25</v>
      </c>
      <c r="C8813" s="19">
        <v>10228</v>
      </c>
      <c r="D8813" s="19">
        <v>206.54981910000001</v>
      </c>
      <c r="E8813" s="23">
        <v>3.9800000000000002E-2</v>
      </c>
      <c r="F8813" s="23">
        <v>3.4200000000000001E-2</v>
      </c>
      <c r="G8813" s="17">
        <v>0.86781384399999995</v>
      </c>
      <c r="H8813" s="17">
        <v>0.132186156</v>
      </c>
      <c r="I8813" s="17">
        <v>0.28506994200000002</v>
      </c>
      <c r="J8813" s="17">
        <v>0.70227380500000003</v>
      </c>
      <c r="K8813" s="17">
        <v>1.2699999999999999E-2</v>
      </c>
    </row>
    <row r="8814" spans="1:11" x14ac:dyDescent="0.45">
      <c r="A8814" s="10" t="s">
        <v>73</v>
      </c>
      <c r="B8814" s="20">
        <v>0.26</v>
      </c>
      <c r="C8814" s="19">
        <v>10631</v>
      </c>
      <c r="D8814" s="19">
        <v>222.85344129999999</v>
      </c>
      <c r="E8814" s="23">
        <v>4.07E-2</v>
      </c>
      <c r="F8814" s="23">
        <v>3.5400000000000001E-2</v>
      </c>
      <c r="G8814" s="17">
        <v>0.85984385299999999</v>
      </c>
      <c r="H8814" s="17">
        <v>0.14015614700000001</v>
      </c>
      <c r="I8814" s="17">
        <v>0.28796966099999999</v>
      </c>
      <c r="J8814" s="17">
        <v>0.70012787399999998</v>
      </c>
      <c r="K8814" s="17">
        <v>1.1900000000000001E-2</v>
      </c>
    </row>
    <row r="8815" spans="1:11" x14ac:dyDescent="0.45">
      <c r="A8815" s="10" t="s">
        <v>73</v>
      </c>
      <c r="B8815" s="20">
        <v>0.27</v>
      </c>
      <c r="C8815" s="19">
        <v>11035</v>
      </c>
      <c r="D8815" s="19">
        <v>239.63433140000001</v>
      </c>
      <c r="E8815" s="23">
        <v>4.24E-2</v>
      </c>
      <c r="F8815" s="23">
        <v>3.7100000000000001E-2</v>
      </c>
      <c r="G8815" s="17">
        <v>0.86379700999999998</v>
      </c>
      <c r="H8815" s="17">
        <v>0.13620299</v>
      </c>
      <c r="I8815" s="17">
        <v>0.29410478800000001</v>
      </c>
      <c r="J8815" s="17">
        <v>0.69484473899999999</v>
      </c>
      <c r="K8815" s="17">
        <v>1.11E-2</v>
      </c>
    </row>
    <row r="8816" spans="1:11" x14ac:dyDescent="0.45">
      <c r="A8816" s="10" t="s">
        <v>73</v>
      </c>
      <c r="B8816" s="20">
        <v>0.28000000000000003</v>
      </c>
      <c r="C8816" s="19">
        <v>11477</v>
      </c>
      <c r="D8816" s="19">
        <v>258.71994599999999</v>
      </c>
      <c r="E8816" s="23">
        <v>4.41E-2</v>
      </c>
      <c r="F8816" s="23">
        <v>3.8600000000000002E-2</v>
      </c>
      <c r="G8816" s="17">
        <v>0.86703842499999995</v>
      </c>
      <c r="H8816" s="17">
        <v>0.132961575</v>
      </c>
      <c r="I8816" s="17">
        <v>0.28922043200000003</v>
      </c>
      <c r="J8816" s="17">
        <v>0.70056839000000004</v>
      </c>
      <c r="K8816" s="17">
        <v>1.0200000000000001E-2</v>
      </c>
    </row>
    <row r="8817" spans="1:11" x14ac:dyDescent="0.45">
      <c r="A8817" s="10" t="s">
        <v>73</v>
      </c>
      <c r="B8817" s="20">
        <v>0.28999999999999998</v>
      </c>
      <c r="C8817" s="19">
        <v>11879</v>
      </c>
      <c r="D8817" s="19">
        <v>276.94646419999998</v>
      </c>
      <c r="E8817" s="23">
        <v>4.6399999999999997E-2</v>
      </c>
      <c r="F8817" s="23">
        <v>0.04</v>
      </c>
      <c r="G8817" s="17">
        <v>0.87035945800000003</v>
      </c>
      <c r="H8817" s="17">
        <v>0.129640542</v>
      </c>
      <c r="I8817" s="17">
        <v>0.28793782200000001</v>
      </c>
      <c r="J8817" s="17">
        <v>0.702487678</v>
      </c>
      <c r="K8817" s="17">
        <v>9.5700000000000004E-3</v>
      </c>
    </row>
    <row r="8818" spans="1:11" x14ac:dyDescent="0.45">
      <c r="A8818" s="10" t="s">
        <v>73</v>
      </c>
      <c r="B8818" s="20">
        <v>0.3</v>
      </c>
      <c r="C8818" s="19">
        <v>12169</v>
      </c>
      <c r="D8818" s="19">
        <v>290.54115059999998</v>
      </c>
      <c r="E8818" s="23">
        <v>4.7600000000000003E-2</v>
      </c>
      <c r="F8818" s="23">
        <v>4.1200000000000001E-2</v>
      </c>
      <c r="G8818" s="17">
        <v>0.872462815</v>
      </c>
      <c r="H8818" s="17">
        <v>0.127537185</v>
      </c>
      <c r="I8818" s="17">
        <v>0.28643427100000002</v>
      </c>
      <c r="J8818" s="17">
        <v>0.70436528399999998</v>
      </c>
      <c r="K8818" s="17">
        <v>9.1999999999999998E-3</v>
      </c>
    </row>
    <row r="8819" spans="1:11" x14ac:dyDescent="0.45">
      <c r="A8819" s="10" t="s">
        <v>73</v>
      </c>
      <c r="B8819" s="20">
        <v>0.31</v>
      </c>
      <c r="C8819" s="19">
        <v>12633</v>
      </c>
      <c r="D8819" s="19">
        <v>312.85997200000003</v>
      </c>
      <c r="E8819" s="23">
        <v>4.8599999999999997E-2</v>
      </c>
      <c r="F8819" s="23">
        <v>4.2700000000000002E-2</v>
      </c>
      <c r="G8819" s="17">
        <v>0.87683052299999997</v>
      </c>
      <c r="H8819" s="17">
        <v>0.123169477</v>
      </c>
      <c r="I8819" s="17">
        <v>0.29311685300000001</v>
      </c>
      <c r="J8819" s="17">
        <v>0.69833349600000005</v>
      </c>
      <c r="K8819" s="17">
        <v>8.5500000000000003E-3</v>
      </c>
    </row>
    <row r="8820" spans="1:11" x14ac:dyDescent="0.45">
      <c r="A8820" s="10" t="s">
        <v>73</v>
      </c>
      <c r="B8820" s="20">
        <v>0.32</v>
      </c>
      <c r="C8820" s="19">
        <v>13025</v>
      </c>
      <c r="D8820" s="19">
        <v>332.22178259999998</v>
      </c>
      <c r="E8820" s="23">
        <v>5.0099999999999999E-2</v>
      </c>
      <c r="F8820" s="23">
        <v>4.3999999999999997E-2</v>
      </c>
      <c r="G8820" s="17">
        <v>0.87984644899999997</v>
      </c>
      <c r="H8820" s="17">
        <v>0.120153551</v>
      </c>
      <c r="I8820" s="17">
        <v>0.29649784600000001</v>
      </c>
      <c r="J8820" s="17">
        <v>0.69497413100000005</v>
      </c>
      <c r="K8820" s="17">
        <v>8.5299999999999994E-3</v>
      </c>
    </row>
    <row r="8821" spans="1:11" x14ac:dyDescent="0.45">
      <c r="A8821" s="10" t="s">
        <v>73</v>
      </c>
      <c r="B8821" s="20">
        <v>0.33</v>
      </c>
      <c r="C8821" s="19">
        <v>13426</v>
      </c>
      <c r="D8821" s="19">
        <v>352.73343419999998</v>
      </c>
      <c r="E8821" s="23">
        <v>5.1999999999999998E-2</v>
      </c>
      <c r="F8821" s="23">
        <v>4.53E-2</v>
      </c>
      <c r="G8821" s="17">
        <v>0.88164754999999995</v>
      </c>
      <c r="H8821" s="17">
        <v>0.11835245</v>
      </c>
      <c r="I8821" s="17">
        <v>0.30230517099999998</v>
      </c>
      <c r="J8821" s="17">
        <v>0.68571966500000003</v>
      </c>
      <c r="K8821" s="17">
        <v>1.2E-2</v>
      </c>
    </row>
    <row r="8822" spans="1:11" x14ac:dyDescent="0.45">
      <c r="A8822" s="10" t="s">
        <v>73</v>
      </c>
      <c r="B8822" s="20">
        <v>0.34</v>
      </c>
      <c r="C8822" s="19">
        <v>13840</v>
      </c>
      <c r="D8822" s="19">
        <v>374.58813709999998</v>
      </c>
      <c r="E8822" s="23">
        <v>5.3499999999999999E-2</v>
      </c>
      <c r="F8822" s="23">
        <v>4.65E-2</v>
      </c>
      <c r="G8822" s="17">
        <v>0.879118497</v>
      </c>
      <c r="H8822" s="17">
        <v>0.120881503</v>
      </c>
      <c r="I8822" s="17">
        <v>0.29132985900000002</v>
      </c>
      <c r="J8822" s="17">
        <v>0.69742523599999995</v>
      </c>
      <c r="K8822" s="17">
        <v>1.12E-2</v>
      </c>
    </row>
    <row r="8823" spans="1:11" x14ac:dyDescent="0.45">
      <c r="A8823" s="10" t="s">
        <v>73</v>
      </c>
      <c r="B8823" s="20">
        <v>0.35</v>
      </c>
      <c r="C8823" s="19">
        <v>14236</v>
      </c>
      <c r="D8823" s="19">
        <v>396.21961970000001</v>
      </c>
      <c r="E8823" s="23">
        <v>5.6000000000000001E-2</v>
      </c>
      <c r="F8823" s="23">
        <v>4.8099999999999997E-2</v>
      </c>
      <c r="G8823" s="17">
        <v>0.88184883400000003</v>
      </c>
      <c r="H8823" s="17">
        <v>0.118151166</v>
      </c>
      <c r="I8823" s="17">
        <v>0.29543271399999999</v>
      </c>
      <c r="J8823" s="17">
        <v>0.69394806600000003</v>
      </c>
      <c r="K8823" s="17">
        <v>1.06E-2</v>
      </c>
    </row>
    <row r="8824" spans="1:11" x14ac:dyDescent="0.45">
      <c r="A8824" s="10" t="s">
        <v>73</v>
      </c>
      <c r="B8824" s="20">
        <v>0.36</v>
      </c>
      <c r="C8824" s="19">
        <v>14638</v>
      </c>
      <c r="D8824" s="19">
        <v>419.02082849999999</v>
      </c>
      <c r="E8824" s="23">
        <v>5.7500000000000002E-2</v>
      </c>
      <c r="F8824" s="23">
        <v>4.9500000000000002E-2</v>
      </c>
      <c r="G8824" s="17">
        <v>0.87949173400000002</v>
      </c>
      <c r="H8824" s="17">
        <v>0.120508266</v>
      </c>
      <c r="I8824" s="17">
        <v>0.30698817099999998</v>
      </c>
      <c r="J8824" s="17">
        <v>0.682859781</v>
      </c>
      <c r="K8824" s="17">
        <v>1.0200000000000001E-2</v>
      </c>
    </row>
    <row r="8825" spans="1:11" x14ac:dyDescent="0.45">
      <c r="A8825" s="10" t="s">
        <v>73</v>
      </c>
      <c r="B8825" s="20">
        <v>0.37</v>
      </c>
      <c r="C8825" s="19">
        <v>15044</v>
      </c>
      <c r="D8825" s="19">
        <v>442.6086277</v>
      </c>
      <c r="E8825" s="23">
        <v>5.8999999999999997E-2</v>
      </c>
      <c r="F8825" s="23">
        <v>5.0999999999999997E-2</v>
      </c>
      <c r="G8825" s="17">
        <v>0.87543206600000001</v>
      </c>
      <c r="H8825" s="17">
        <v>0.12456793400000001</v>
      </c>
      <c r="I8825" s="17">
        <v>0.30925305600000003</v>
      </c>
      <c r="J8825" s="17">
        <v>0.68110945899999997</v>
      </c>
      <c r="K8825" s="17">
        <v>9.6399999999999993E-3</v>
      </c>
    </row>
    <row r="8826" spans="1:11" x14ac:dyDescent="0.45">
      <c r="A8826" s="10" t="s">
        <v>73</v>
      </c>
      <c r="B8826" s="20">
        <v>0.38</v>
      </c>
      <c r="C8826" s="19">
        <v>15447</v>
      </c>
      <c r="D8826" s="19">
        <v>466.7331959</v>
      </c>
      <c r="E8826" s="23">
        <v>6.08E-2</v>
      </c>
      <c r="F8826" s="23">
        <v>5.2499999999999998E-2</v>
      </c>
      <c r="G8826" s="17">
        <v>0.87596297000000001</v>
      </c>
      <c r="H8826" s="17">
        <v>0.12403703000000001</v>
      </c>
      <c r="I8826" s="17">
        <v>0.31762329500000003</v>
      </c>
      <c r="J8826" s="17">
        <v>0.67323426900000005</v>
      </c>
      <c r="K8826" s="17">
        <v>9.1400000000000006E-3</v>
      </c>
    </row>
    <row r="8827" spans="1:11" x14ac:dyDescent="0.45">
      <c r="A8827" s="10" t="s">
        <v>73</v>
      </c>
      <c r="B8827" s="20">
        <v>0.39</v>
      </c>
      <c r="C8827" s="19">
        <v>15851</v>
      </c>
      <c r="D8827" s="19">
        <v>491.72952939999999</v>
      </c>
      <c r="E8827" s="23">
        <v>6.2899999999999998E-2</v>
      </c>
      <c r="F8827" s="23">
        <v>5.3900000000000003E-2</v>
      </c>
      <c r="G8827" s="17">
        <v>0.87798876999999997</v>
      </c>
      <c r="H8827" s="17">
        <v>0.12201123</v>
      </c>
      <c r="I8827" s="17">
        <v>0.31990563999999999</v>
      </c>
      <c r="J8827" s="17">
        <v>0.67138337599999998</v>
      </c>
      <c r="K8827" s="17">
        <v>8.7100000000000007E-3</v>
      </c>
    </row>
    <row r="8828" spans="1:11" x14ac:dyDescent="0.45">
      <c r="A8828" s="10" t="s">
        <v>73</v>
      </c>
      <c r="B8828" s="20">
        <v>0.4</v>
      </c>
      <c r="C8828" s="19">
        <v>16228</v>
      </c>
      <c r="D8828" s="19">
        <v>515.71120929999995</v>
      </c>
      <c r="E8828" s="23">
        <v>6.4399999999999999E-2</v>
      </c>
      <c r="F8828" s="23">
        <v>5.5399999999999998E-2</v>
      </c>
      <c r="G8828" s="17">
        <v>0.87324377600000003</v>
      </c>
      <c r="H8828" s="17">
        <v>0.126756224</v>
      </c>
      <c r="I8828" s="17">
        <v>0.32428552799999999</v>
      </c>
      <c r="J8828" s="17">
        <v>0.66730889900000001</v>
      </c>
      <c r="K8828" s="17">
        <v>8.4100000000000008E-3</v>
      </c>
    </row>
    <row r="8829" spans="1:11" x14ac:dyDescent="0.45">
      <c r="A8829" s="10" t="s">
        <v>73</v>
      </c>
      <c r="B8829" s="20">
        <v>0.41</v>
      </c>
      <c r="C8829" s="19">
        <v>16653</v>
      </c>
      <c r="D8829" s="19">
        <v>543.44835599999999</v>
      </c>
      <c r="E8829" s="23">
        <v>6.6299999999999998E-2</v>
      </c>
      <c r="F8829" s="23">
        <v>5.6800000000000003E-2</v>
      </c>
      <c r="G8829" s="17">
        <v>0.87551792500000003</v>
      </c>
      <c r="H8829" s="17">
        <v>0.124482075</v>
      </c>
      <c r="I8829" s="17">
        <v>0.335184066</v>
      </c>
      <c r="J8829" s="17">
        <v>0.65680608600000001</v>
      </c>
      <c r="K8829" s="17">
        <v>8.0099999999999998E-3</v>
      </c>
    </row>
    <row r="8830" spans="1:11" x14ac:dyDescent="0.45">
      <c r="A8830" s="10" t="s">
        <v>73</v>
      </c>
      <c r="B8830" s="20">
        <v>0.42</v>
      </c>
      <c r="C8830" s="19">
        <v>17020</v>
      </c>
      <c r="D8830" s="19">
        <v>568.03970760000004</v>
      </c>
      <c r="E8830" s="23">
        <v>6.7900000000000002E-2</v>
      </c>
      <c r="F8830" s="23">
        <v>5.8400000000000001E-2</v>
      </c>
      <c r="G8830" s="17">
        <v>0.87620446500000004</v>
      </c>
      <c r="H8830" s="17">
        <v>0.123795535</v>
      </c>
      <c r="I8830" s="17">
        <v>0.346516349</v>
      </c>
      <c r="J8830" s="17">
        <v>0.64578125099999995</v>
      </c>
      <c r="K8830" s="17">
        <v>7.7000000000000002E-3</v>
      </c>
    </row>
    <row r="8831" spans="1:11" x14ac:dyDescent="0.45">
      <c r="A8831" s="10" t="s">
        <v>73</v>
      </c>
      <c r="B8831" s="20">
        <v>0.43</v>
      </c>
      <c r="C8831" s="19">
        <v>17421</v>
      </c>
      <c r="D8831" s="19">
        <v>595.80256689999999</v>
      </c>
      <c r="E8831" s="23">
        <v>7.0599999999999996E-2</v>
      </c>
      <c r="F8831" s="23">
        <v>5.9900000000000002E-2</v>
      </c>
      <c r="G8831" s="17">
        <v>0.87446185600000004</v>
      </c>
      <c r="H8831" s="17">
        <v>0.12553814399999999</v>
      </c>
      <c r="I8831" s="17">
        <v>0.35841676500000003</v>
      </c>
      <c r="J8831" s="17">
        <v>0.63424407000000005</v>
      </c>
      <c r="K8831" s="17">
        <v>7.3400000000000002E-3</v>
      </c>
    </row>
    <row r="8832" spans="1:11" x14ac:dyDescent="0.45">
      <c r="A8832" s="10" t="s">
        <v>73</v>
      </c>
      <c r="B8832" s="20">
        <v>0.44</v>
      </c>
      <c r="C8832" s="19">
        <v>17859</v>
      </c>
      <c r="D8832" s="19">
        <v>627.39473559999999</v>
      </c>
      <c r="E8832" s="23">
        <v>7.3599999999999999E-2</v>
      </c>
      <c r="F8832" s="23">
        <v>6.1699999999999998E-2</v>
      </c>
      <c r="G8832" s="17">
        <v>0.87714877700000005</v>
      </c>
      <c r="H8832" s="17">
        <v>0.122851223</v>
      </c>
      <c r="I8832" s="17">
        <v>0.36935600200000002</v>
      </c>
      <c r="J8832" s="17">
        <v>0.62365093299999996</v>
      </c>
      <c r="K8832" s="17">
        <v>6.9899999999999997E-3</v>
      </c>
    </row>
    <row r="8833" spans="1:11" x14ac:dyDescent="0.45">
      <c r="A8833" s="10" t="s">
        <v>73</v>
      </c>
      <c r="B8833" s="20">
        <v>0.45</v>
      </c>
      <c r="C8833" s="19">
        <v>18253</v>
      </c>
      <c r="D8833" s="19">
        <v>656.86664910000002</v>
      </c>
      <c r="E8833" s="23">
        <v>7.5899999999999995E-2</v>
      </c>
      <c r="F8833" s="23">
        <v>6.3200000000000006E-2</v>
      </c>
      <c r="G8833" s="17">
        <v>0.87503424100000005</v>
      </c>
      <c r="H8833" s="17">
        <v>0.124965759</v>
      </c>
      <c r="I8833" s="17">
        <v>0.38893015199999997</v>
      </c>
      <c r="J8833" s="17">
        <v>0.60436658499999996</v>
      </c>
      <c r="K8833" s="17">
        <v>6.7000000000000002E-3</v>
      </c>
    </row>
    <row r="8834" spans="1:11" x14ac:dyDescent="0.45">
      <c r="A8834" s="10" t="s">
        <v>73</v>
      </c>
      <c r="B8834" s="20">
        <v>0.46</v>
      </c>
      <c r="C8834" s="19">
        <v>18661</v>
      </c>
      <c r="D8834" s="19">
        <v>688.52504299999998</v>
      </c>
      <c r="E8834" s="23">
        <v>7.9000000000000001E-2</v>
      </c>
      <c r="F8834" s="23">
        <v>6.5299999999999997E-2</v>
      </c>
      <c r="G8834" s="17">
        <v>0.87481914199999999</v>
      </c>
      <c r="H8834" s="17">
        <v>0.12518085800000001</v>
      </c>
      <c r="I8834" s="17">
        <v>0.39526691600000002</v>
      </c>
      <c r="J8834" s="17">
        <v>0.59832826500000003</v>
      </c>
      <c r="K8834" s="17">
        <v>6.4000000000000003E-3</v>
      </c>
    </row>
    <row r="8835" spans="1:11" x14ac:dyDescent="0.45">
      <c r="A8835" s="10" t="s">
        <v>73</v>
      </c>
      <c r="B8835" s="20">
        <v>0.47</v>
      </c>
      <c r="C8835" s="19">
        <v>19062</v>
      </c>
      <c r="D8835" s="19">
        <v>720.76975330000005</v>
      </c>
      <c r="E8835" s="23">
        <v>8.2199999999999995E-2</v>
      </c>
      <c r="F8835" s="23">
        <v>6.7100000000000007E-2</v>
      </c>
      <c r="G8835" s="17">
        <v>0.87393767700000002</v>
      </c>
      <c r="H8835" s="17">
        <v>0.126062323</v>
      </c>
      <c r="I8835" s="17">
        <v>0.403812279</v>
      </c>
      <c r="J8835" s="17">
        <v>0.58986197299999998</v>
      </c>
      <c r="K8835" s="17">
        <v>6.3299999999999997E-3</v>
      </c>
    </row>
    <row r="8836" spans="1:11" x14ac:dyDescent="0.45">
      <c r="A8836" s="10" t="s">
        <v>73</v>
      </c>
      <c r="B8836" s="20">
        <v>0.48</v>
      </c>
      <c r="C8836" s="19">
        <v>19461</v>
      </c>
      <c r="D8836" s="19">
        <v>754.20627950000005</v>
      </c>
      <c r="E8836" s="23">
        <v>8.5199999999999998E-2</v>
      </c>
      <c r="F8836" s="23">
        <v>6.9199999999999998E-2</v>
      </c>
      <c r="G8836" s="17">
        <v>0.875905657</v>
      </c>
      <c r="H8836" s="17">
        <v>0.124094343</v>
      </c>
      <c r="I8836" s="17">
        <v>0.41589295100000001</v>
      </c>
      <c r="J8836" s="17">
        <v>0.57803725299999997</v>
      </c>
      <c r="K8836" s="17">
        <v>6.0699999999999999E-3</v>
      </c>
    </row>
    <row r="8837" spans="1:11" x14ac:dyDescent="0.45">
      <c r="A8837" s="10" t="s">
        <v>73</v>
      </c>
      <c r="B8837" s="20">
        <v>0.49</v>
      </c>
      <c r="C8837" s="19">
        <v>19848</v>
      </c>
      <c r="D8837" s="19">
        <v>787.80242469999996</v>
      </c>
      <c r="E8837" s="23">
        <v>8.8200000000000001E-2</v>
      </c>
      <c r="F8837" s="23">
        <v>7.1300000000000002E-2</v>
      </c>
      <c r="G8837" s="17">
        <v>0.875755744</v>
      </c>
      <c r="H8837" s="17">
        <v>0.124244256</v>
      </c>
      <c r="I8837" s="17">
        <v>0.42749109699999999</v>
      </c>
      <c r="J8837" s="17">
        <v>0.56666574800000002</v>
      </c>
      <c r="K8837" s="17">
        <v>5.8399999999999997E-3</v>
      </c>
    </row>
    <row r="8838" spans="1:11" x14ac:dyDescent="0.45">
      <c r="A8838" s="10" t="s">
        <v>73</v>
      </c>
      <c r="B8838" s="20">
        <v>0.5</v>
      </c>
      <c r="C8838" s="19">
        <v>20263</v>
      </c>
      <c r="D8838" s="19">
        <v>825.16873350000003</v>
      </c>
      <c r="E8838" s="23">
        <v>9.1999999999999998E-2</v>
      </c>
      <c r="F8838" s="23">
        <v>7.3499999999999996E-2</v>
      </c>
      <c r="G8838" s="17">
        <v>0.87716527700000002</v>
      </c>
      <c r="H8838" s="17">
        <v>0.12283472300000001</v>
      </c>
      <c r="I8838" s="17">
        <v>0.44143492699999998</v>
      </c>
      <c r="J8838" s="17">
        <v>0.55300145000000001</v>
      </c>
      <c r="K8838" s="17">
        <v>5.5599999999999998E-3</v>
      </c>
    </row>
    <row r="8839" spans="1:11" x14ac:dyDescent="0.45">
      <c r="A8839" s="10" t="s">
        <v>73</v>
      </c>
      <c r="B8839" s="20">
        <v>0.51</v>
      </c>
      <c r="C8839" s="19">
        <v>20666</v>
      </c>
      <c r="D8839" s="19">
        <v>862.87307820000001</v>
      </c>
      <c r="E8839" s="23">
        <v>9.5799999999999996E-2</v>
      </c>
      <c r="F8839" s="23">
        <v>7.5800000000000006E-2</v>
      </c>
      <c r="G8839" s="17">
        <v>0.87680247700000002</v>
      </c>
      <c r="H8839" s="17">
        <v>0.123197523</v>
      </c>
      <c r="I8839" s="17">
        <v>0.44900147099999999</v>
      </c>
      <c r="J8839" s="17">
        <v>0.54566852899999996</v>
      </c>
      <c r="K8839" s="17">
        <v>5.3299999999999997E-3</v>
      </c>
    </row>
    <row r="8840" spans="1:11" x14ac:dyDescent="0.45">
      <c r="A8840" s="10" t="s">
        <v>73</v>
      </c>
      <c r="B8840" s="20">
        <v>0.52</v>
      </c>
      <c r="C8840" s="19">
        <v>21067</v>
      </c>
      <c r="D8840" s="19">
        <v>901.97993080000003</v>
      </c>
      <c r="E8840" s="23">
        <v>9.9400000000000002E-2</v>
      </c>
      <c r="F8840" s="23">
        <v>7.8200000000000006E-2</v>
      </c>
      <c r="G8840" s="17">
        <v>0.87511273599999995</v>
      </c>
      <c r="H8840" s="17">
        <v>0.124887264</v>
      </c>
      <c r="I8840" s="17">
        <v>0.46367133799999999</v>
      </c>
      <c r="J8840" s="17">
        <v>0.53122010399999997</v>
      </c>
      <c r="K8840" s="17">
        <v>5.11E-3</v>
      </c>
    </row>
    <row r="8841" spans="1:11" x14ac:dyDescent="0.45">
      <c r="A8841" s="10" t="s">
        <v>73</v>
      </c>
      <c r="B8841" s="20">
        <v>0.53</v>
      </c>
      <c r="C8841" s="19">
        <v>21466</v>
      </c>
      <c r="D8841" s="19">
        <v>942.37137610000002</v>
      </c>
      <c r="E8841" s="23">
        <v>0.10313141000000001</v>
      </c>
      <c r="F8841" s="23">
        <v>8.0799999999999997E-2</v>
      </c>
      <c r="G8841" s="17">
        <v>0.87580359600000002</v>
      </c>
      <c r="H8841" s="17">
        <v>0.124196404</v>
      </c>
      <c r="I8841" s="17">
        <v>0.47977300000000001</v>
      </c>
      <c r="J8841" s="17">
        <v>0.51534426099999997</v>
      </c>
      <c r="K8841" s="17">
        <v>4.8799999999999998E-3</v>
      </c>
    </row>
    <row r="8842" spans="1:11" x14ac:dyDescent="0.45">
      <c r="A8842" s="10" t="s">
        <v>73</v>
      </c>
      <c r="B8842" s="20">
        <v>0.54</v>
      </c>
      <c r="C8842" s="19">
        <v>21871</v>
      </c>
      <c r="D8842" s="19">
        <v>984.77109089999999</v>
      </c>
      <c r="E8842" s="23">
        <v>0.106374284</v>
      </c>
      <c r="F8842" s="23">
        <v>8.3299999999999999E-2</v>
      </c>
      <c r="G8842" s="17">
        <v>0.87604590599999999</v>
      </c>
      <c r="H8842" s="17">
        <v>0.123954094</v>
      </c>
      <c r="I8842" s="17">
        <v>0.49295297500000002</v>
      </c>
      <c r="J8842" s="17">
        <v>0.50236106400000002</v>
      </c>
      <c r="K8842" s="17">
        <v>4.6899999999999997E-3</v>
      </c>
    </row>
    <row r="8843" spans="1:11" x14ac:dyDescent="0.45">
      <c r="A8843" s="10" t="s">
        <v>73</v>
      </c>
      <c r="B8843" s="20">
        <v>0.55000000000000004</v>
      </c>
      <c r="C8843" s="19">
        <v>22267</v>
      </c>
      <c r="D8843" s="19">
        <v>1027.3857909999999</v>
      </c>
      <c r="E8843" s="23">
        <v>0.10937029199999999</v>
      </c>
      <c r="F8843" s="23">
        <v>8.6099999999999996E-2</v>
      </c>
      <c r="G8843" s="17">
        <v>0.87672340199999999</v>
      </c>
      <c r="H8843" s="17">
        <v>0.123276598</v>
      </c>
      <c r="I8843" s="17">
        <v>0.50542725600000005</v>
      </c>
      <c r="J8843" s="17">
        <v>0.49006038699999999</v>
      </c>
      <c r="K8843" s="17">
        <v>4.5100000000000001E-3</v>
      </c>
    </row>
    <row r="8844" spans="1:11" x14ac:dyDescent="0.45">
      <c r="A8844" s="10" t="s">
        <v>73</v>
      </c>
      <c r="B8844" s="20">
        <v>0.56000000000000005</v>
      </c>
      <c r="C8844" s="19">
        <v>22715</v>
      </c>
      <c r="D8844" s="19">
        <v>1077.849213</v>
      </c>
      <c r="E8844" s="23">
        <v>0.116012218</v>
      </c>
      <c r="F8844" s="23">
        <v>8.9200000000000002E-2</v>
      </c>
      <c r="G8844" s="17">
        <v>0.87906669599999998</v>
      </c>
      <c r="H8844" s="17">
        <v>0.12093330400000001</v>
      </c>
      <c r="I8844" s="17">
        <v>0.52082996999999998</v>
      </c>
      <c r="J8844" s="17">
        <v>0.47485050699999998</v>
      </c>
      <c r="K8844" s="17">
        <v>4.3200000000000001E-3</v>
      </c>
    </row>
    <row r="8845" spans="1:11" x14ac:dyDescent="0.45">
      <c r="A8845" s="10" t="s">
        <v>73</v>
      </c>
      <c r="B8845" s="20">
        <v>0.56999999999999995</v>
      </c>
      <c r="C8845" s="19">
        <v>23111</v>
      </c>
      <c r="D8845" s="19">
        <v>1124.132478</v>
      </c>
      <c r="E8845" s="23">
        <v>0.119026572</v>
      </c>
      <c r="F8845" s="23">
        <v>9.2200000000000004E-2</v>
      </c>
      <c r="G8845" s="17">
        <v>0.87949461299999998</v>
      </c>
      <c r="H8845" s="17">
        <v>0.12050538700000001</v>
      </c>
      <c r="I8845" s="17">
        <v>0.53753793299999997</v>
      </c>
      <c r="J8845" s="17">
        <v>0.45831871899999999</v>
      </c>
      <c r="K8845" s="17">
        <v>4.1399999999999996E-3</v>
      </c>
    </row>
    <row r="8846" spans="1:11" x14ac:dyDescent="0.45">
      <c r="A8846" s="10" t="s">
        <v>73</v>
      </c>
      <c r="B8846" s="20">
        <v>0.57999999999999996</v>
      </c>
      <c r="C8846" s="19">
        <v>23513</v>
      </c>
      <c r="D8846" s="19">
        <v>1172.5378479999999</v>
      </c>
      <c r="E8846" s="23">
        <v>0.122279691</v>
      </c>
      <c r="F8846" s="23">
        <v>9.5100000000000004E-2</v>
      </c>
      <c r="G8846" s="17">
        <v>0.879981287</v>
      </c>
      <c r="H8846" s="17">
        <v>0.120018713</v>
      </c>
      <c r="I8846" s="17">
        <v>0.54811963299999999</v>
      </c>
      <c r="J8846" s="17">
        <v>0.44789895800000001</v>
      </c>
      <c r="K8846" s="17">
        <v>3.98E-3</v>
      </c>
    </row>
    <row r="8847" spans="1:11" x14ac:dyDescent="0.45">
      <c r="A8847" s="10" t="s">
        <v>73</v>
      </c>
      <c r="B8847" s="20">
        <v>0.59</v>
      </c>
      <c r="C8847" s="19">
        <v>23901</v>
      </c>
      <c r="D8847" s="19">
        <v>1220.9473330000001</v>
      </c>
      <c r="E8847" s="23">
        <v>0.12717995000000001</v>
      </c>
      <c r="F8847" s="23">
        <v>9.8299999999999998E-2</v>
      </c>
      <c r="G8847" s="17">
        <v>0.88033973499999996</v>
      </c>
      <c r="H8847" s="17">
        <v>0.119660265</v>
      </c>
      <c r="I8847" s="17">
        <v>0.56368518000000001</v>
      </c>
      <c r="J8847" s="17">
        <v>0.432494618</v>
      </c>
      <c r="K8847" s="17">
        <v>3.82E-3</v>
      </c>
    </row>
    <row r="8848" spans="1:11" x14ac:dyDescent="0.45">
      <c r="A8848" s="10" t="s">
        <v>73</v>
      </c>
      <c r="B8848" s="20">
        <v>0.6</v>
      </c>
      <c r="C8848" s="19">
        <v>24281</v>
      </c>
      <c r="D8848" s="19">
        <v>1269.8595499999999</v>
      </c>
      <c r="E8848" s="23">
        <v>0.13131580500000001</v>
      </c>
      <c r="F8848" s="23">
        <v>0.100965271</v>
      </c>
      <c r="G8848" s="17">
        <v>0.88196532299999997</v>
      </c>
      <c r="H8848" s="17">
        <v>0.118034677</v>
      </c>
      <c r="I8848" s="17">
        <v>0.56719252799999997</v>
      </c>
      <c r="J8848" s="17">
        <v>0.42912473699999998</v>
      </c>
      <c r="K8848" s="17">
        <v>3.6800000000000001E-3</v>
      </c>
    </row>
    <row r="8849" spans="1:11" x14ac:dyDescent="0.45">
      <c r="A8849" s="10" t="s">
        <v>73</v>
      </c>
      <c r="B8849" s="20">
        <v>0.61</v>
      </c>
      <c r="C8849" s="19">
        <v>24681</v>
      </c>
      <c r="D8849" s="19">
        <v>1323.5990959999999</v>
      </c>
      <c r="E8849" s="23">
        <v>0.13819134799999999</v>
      </c>
      <c r="F8849" s="23">
        <v>0.104490888</v>
      </c>
      <c r="G8849" s="17">
        <v>0.882014505</v>
      </c>
      <c r="H8849" s="17">
        <v>0.117985495</v>
      </c>
      <c r="I8849" s="17">
        <v>0.573606222</v>
      </c>
      <c r="J8849" s="17">
        <v>0.42284760100000002</v>
      </c>
      <c r="K8849" s="17">
        <v>3.5500000000000002E-3</v>
      </c>
    </row>
    <row r="8850" spans="1:11" x14ac:dyDescent="0.45">
      <c r="A8850" s="10" t="s">
        <v>73</v>
      </c>
      <c r="B8850" s="20">
        <v>0.62</v>
      </c>
      <c r="C8850" s="19">
        <v>25079</v>
      </c>
      <c r="D8850" s="19">
        <v>1379.0722020000001</v>
      </c>
      <c r="E8850" s="23">
        <v>0.141293788</v>
      </c>
      <c r="F8850" s="23">
        <v>0.10776456600000001</v>
      </c>
      <c r="G8850" s="17">
        <v>0.88269069700000002</v>
      </c>
      <c r="H8850" s="17">
        <v>0.117309303</v>
      </c>
      <c r="I8850" s="17">
        <v>0.58726795399999998</v>
      </c>
      <c r="J8850" s="17">
        <v>0.40892399400000001</v>
      </c>
      <c r="K8850" s="17">
        <v>3.81E-3</v>
      </c>
    </row>
    <row r="8851" spans="1:11" x14ac:dyDescent="0.45">
      <c r="A8851" s="10" t="s">
        <v>73</v>
      </c>
      <c r="B8851" s="20">
        <v>0.63</v>
      </c>
      <c r="C8851" s="19">
        <v>25469</v>
      </c>
      <c r="D8851" s="19">
        <v>1435.231319</v>
      </c>
      <c r="E8851" s="23">
        <v>0.14672111099999999</v>
      </c>
      <c r="F8851" s="23">
        <v>0.11143064599999999</v>
      </c>
      <c r="G8851" s="17">
        <v>0.88350543800000003</v>
      </c>
      <c r="H8851" s="17">
        <v>0.116494562</v>
      </c>
      <c r="I8851" s="17">
        <v>0.595392382</v>
      </c>
      <c r="J8851" s="17">
        <v>0.40092314000000001</v>
      </c>
      <c r="K8851" s="17">
        <v>3.6800000000000001E-3</v>
      </c>
    </row>
    <row r="8852" spans="1:11" x14ac:dyDescent="0.45">
      <c r="A8852" s="10" t="s">
        <v>73</v>
      </c>
      <c r="B8852" s="20">
        <v>0.64</v>
      </c>
      <c r="C8852" s="19">
        <v>25884</v>
      </c>
      <c r="D8852" s="19">
        <v>1497.006365</v>
      </c>
      <c r="E8852" s="23">
        <v>0.151383289</v>
      </c>
      <c r="F8852" s="23">
        <v>0.11498245</v>
      </c>
      <c r="G8852" s="17">
        <v>0.88116210800000005</v>
      </c>
      <c r="H8852" s="17">
        <v>0.118837892</v>
      </c>
      <c r="I8852" s="17">
        <v>0.60532013500000004</v>
      </c>
      <c r="J8852" s="17">
        <v>0.39112157400000003</v>
      </c>
      <c r="K8852" s="17">
        <v>3.5599999999999998E-3</v>
      </c>
    </row>
    <row r="8853" spans="1:11" x14ac:dyDescent="0.45">
      <c r="A8853" s="10" t="s">
        <v>73</v>
      </c>
      <c r="B8853" s="20">
        <v>0.65</v>
      </c>
      <c r="C8853" s="19">
        <v>26282</v>
      </c>
      <c r="D8853" s="19">
        <v>1558.0805780000001</v>
      </c>
      <c r="E8853" s="23">
        <v>0.15674409</v>
      </c>
      <c r="F8853" s="23">
        <v>0.118681693</v>
      </c>
      <c r="G8853" s="17">
        <v>0.88113537799999997</v>
      </c>
      <c r="H8853" s="17">
        <v>0.118864622</v>
      </c>
      <c r="I8853" s="17">
        <v>0.61557413800000005</v>
      </c>
      <c r="J8853" s="17">
        <v>0.38098626000000002</v>
      </c>
      <c r="K8853" s="17">
        <v>3.4399999999999999E-3</v>
      </c>
    </row>
    <row r="8854" spans="1:11" x14ac:dyDescent="0.45">
      <c r="A8854" s="10" t="s">
        <v>73</v>
      </c>
      <c r="B8854" s="20">
        <v>0.66</v>
      </c>
      <c r="C8854" s="19">
        <v>26642</v>
      </c>
      <c r="D8854" s="19">
        <v>1615.713608</v>
      </c>
      <c r="E8854" s="23">
        <v>0.163263986</v>
      </c>
      <c r="F8854" s="23">
        <v>0.122143453</v>
      </c>
      <c r="G8854" s="17">
        <v>0.88229111900000001</v>
      </c>
      <c r="H8854" s="17">
        <v>0.117708881</v>
      </c>
      <c r="I8854" s="17">
        <v>0.62636128599999996</v>
      </c>
      <c r="J8854" s="17">
        <v>0.37031052399999997</v>
      </c>
      <c r="K8854" s="17">
        <v>3.3300000000000001E-3</v>
      </c>
    </row>
    <row r="8855" spans="1:11" x14ac:dyDescent="0.45">
      <c r="A8855" s="10" t="s">
        <v>73</v>
      </c>
      <c r="B8855" s="20">
        <v>0.67</v>
      </c>
      <c r="C8855" s="19">
        <v>27081</v>
      </c>
      <c r="D8855" s="19">
        <v>1688.276122</v>
      </c>
      <c r="E8855" s="23">
        <v>0.16881834500000001</v>
      </c>
      <c r="F8855" s="23">
        <v>0.126461396</v>
      </c>
      <c r="G8855" s="17">
        <v>0.88268527799999996</v>
      </c>
      <c r="H8855" s="17">
        <v>0.117314722</v>
      </c>
      <c r="I8855" s="17">
        <v>0.63939805100000002</v>
      </c>
      <c r="J8855" s="17">
        <v>0.35741266999999999</v>
      </c>
      <c r="K8855" s="17">
        <v>3.1900000000000001E-3</v>
      </c>
    </row>
    <row r="8856" spans="1:11" x14ac:dyDescent="0.45">
      <c r="A8856" s="10" t="s">
        <v>73</v>
      </c>
      <c r="B8856" s="20">
        <v>0.68</v>
      </c>
      <c r="C8856" s="19">
        <v>27488</v>
      </c>
      <c r="D8856" s="19">
        <v>1758.5398949999999</v>
      </c>
      <c r="E8856" s="23">
        <v>0.17639922799999999</v>
      </c>
      <c r="F8856" s="23">
        <v>0.13059163400000001</v>
      </c>
      <c r="G8856" s="17">
        <v>0.881912107</v>
      </c>
      <c r="H8856" s="17">
        <v>0.118087893</v>
      </c>
      <c r="I8856" s="17">
        <v>0.65046742800000001</v>
      </c>
      <c r="J8856" s="17">
        <v>0.34646196699999998</v>
      </c>
      <c r="K8856" s="17">
        <v>3.0699999999999998E-3</v>
      </c>
    </row>
    <row r="8857" spans="1:11" x14ac:dyDescent="0.45">
      <c r="A8857" s="10" t="s">
        <v>73</v>
      </c>
      <c r="B8857" s="20">
        <v>0.69</v>
      </c>
      <c r="C8857" s="19">
        <v>27893</v>
      </c>
      <c r="D8857" s="19">
        <v>1832.2464789999999</v>
      </c>
      <c r="E8857" s="23">
        <v>0.187728591</v>
      </c>
      <c r="F8857" s="23">
        <v>0.13494967199999999</v>
      </c>
      <c r="G8857" s="17">
        <v>0.88276628499999998</v>
      </c>
      <c r="H8857" s="17">
        <v>0.117233715</v>
      </c>
      <c r="I8857" s="17">
        <v>0.66101639300000004</v>
      </c>
      <c r="J8857" s="17">
        <v>0.33602221900000001</v>
      </c>
      <c r="K8857" s="17">
        <v>2.96E-3</v>
      </c>
    </row>
    <row r="8858" spans="1:11" x14ac:dyDescent="0.45">
      <c r="A8858" s="10" t="s">
        <v>73</v>
      </c>
      <c r="B8858" s="20">
        <v>0.7</v>
      </c>
      <c r="C8858" s="19">
        <v>28280</v>
      </c>
      <c r="D8858" s="19">
        <v>1906.628498</v>
      </c>
      <c r="E8858" s="23">
        <v>0.20021023900000001</v>
      </c>
      <c r="F8858" s="23">
        <v>0.139411854</v>
      </c>
      <c r="G8858" s="17">
        <v>0.88373408799999997</v>
      </c>
      <c r="H8858" s="17">
        <v>0.116265912</v>
      </c>
      <c r="I8858" s="17">
        <v>0.67187197200000004</v>
      </c>
      <c r="J8858" s="17">
        <v>0.325277971</v>
      </c>
      <c r="K8858" s="17">
        <v>2.8500000000000001E-3</v>
      </c>
    </row>
    <row r="8859" spans="1:11" x14ac:dyDescent="0.45">
      <c r="A8859" s="10" t="s">
        <v>73</v>
      </c>
      <c r="B8859" s="20">
        <v>0.71</v>
      </c>
      <c r="C8859" s="19">
        <v>28692</v>
      </c>
      <c r="D8859" s="19">
        <v>1990.8844690000001</v>
      </c>
      <c r="E8859" s="23">
        <v>0.21044533000000001</v>
      </c>
      <c r="F8859" s="23">
        <v>0.144670046</v>
      </c>
      <c r="G8859" s="17">
        <v>0.88474139100000004</v>
      </c>
      <c r="H8859" s="17">
        <v>0.115258609</v>
      </c>
      <c r="I8859" s="17">
        <v>0.68042798500000001</v>
      </c>
      <c r="J8859" s="17">
        <v>0.316819142</v>
      </c>
      <c r="K8859" s="17">
        <v>2.7499999999999998E-3</v>
      </c>
    </row>
    <row r="8860" spans="1:11" x14ac:dyDescent="0.45">
      <c r="A8860" s="10" t="s">
        <v>73</v>
      </c>
      <c r="B8860" s="20">
        <v>0.72</v>
      </c>
      <c r="C8860" s="19">
        <v>29097</v>
      </c>
      <c r="D8860" s="19">
        <v>2078.5828710000001</v>
      </c>
      <c r="E8860" s="23">
        <v>0.22116144900000001</v>
      </c>
      <c r="F8860" s="23">
        <v>0.15047097400000001</v>
      </c>
      <c r="G8860" s="17">
        <v>0.88510842999999995</v>
      </c>
      <c r="H8860" s="17">
        <v>0.11489157</v>
      </c>
      <c r="I8860" s="17">
        <v>0.69180914100000002</v>
      </c>
      <c r="J8860" s="17">
        <v>0.305553462</v>
      </c>
      <c r="K8860" s="17">
        <v>2.64E-3</v>
      </c>
    </row>
    <row r="8861" spans="1:11" x14ac:dyDescent="0.45">
      <c r="A8861" s="10" t="s">
        <v>73</v>
      </c>
      <c r="B8861" s="20">
        <v>0.73</v>
      </c>
      <c r="C8861" s="19">
        <v>29494</v>
      </c>
      <c r="D8861" s="19">
        <v>2169.8673330000001</v>
      </c>
      <c r="E8861" s="23">
        <v>0.23906497099999999</v>
      </c>
      <c r="F8861" s="23">
        <v>0.15647942000000001</v>
      </c>
      <c r="G8861" s="17">
        <v>0.88611242999999995</v>
      </c>
      <c r="H8861" s="17">
        <v>0.11388756999999999</v>
      </c>
      <c r="I8861" s="17">
        <v>0.70069213399999997</v>
      </c>
      <c r="J8861" s="17">
        <v>0.29676723599999999</v>
      </c>
      <c r="K8861" s="17">
        <v>2.5400000000000002E-3</v>
      </c>
    </row>
    <row r="8862" spans="1:11" x14ac:dyDescent="0.45">
      <c r="A8862" s="10" t="s">
        <v>73</v>
      </c>
      <c r="B8862" s="20">
        <v>0.74</v>
      </c>
      <c r="C8862" s="19">
        <v>29894</v>
      </c>
      <c r="D8862" s="19">
        <v>2269.153902</v>
      </c>
      <c r="E8862" s="23">
        <v>0.25761140500000002</v>
      </c>
      <c r="F8862" s="23">
        <v>0.16307913600000001</v>
      </c>
      <c r="G8862" s="17">
        <v>0.88582993200000004</v>
      </c>
      <c r="H8862" s="17">
        <v>0.114170068</v>
      </c>
      <c r="I8862" s="17">
        <v>0.71215789799999996</v>
      </c>
      <c r="J8862" s="17">
        <v>0.28540098699999999</v>
      </c>
      <c r="K8862" s="17">
        <v>2.4399999999999999E-3</v>
      </c>
    </row>
    <row r="8863" spans="1:11" x14ac:dyDescent="0.45">
      <c r="A8863" s="10" t="s">
        <v>73</v>
      </c>
      <c r="B8863" s="20">
        <v>0.75</v>
      </c>
      <c r="C8863" s="19">
        <v>30265</v>
      </c>
      <c r="D8863" s="19">
        <v>2369.343128</v>
      </c>
      <c r="E8863" s="23">
        <v>0.28115695200000002</v>
      </c>
      <c r="F8863" s="23">
        <v>0.17078923700000001</v>
      </c>
      <c r="G8863" s="17">
        <v>0.88613910500000004</v>
      </c>
      <c r="H8863" s="17">
        <v>0.113860895</v>
      </c>
      <c r="I8863" s="17">
        <v>0.722777742</v>
      </c>
      <c r="J8863" s="17">
        <v>0.27487418299999999</v>
      </c>
      <c r="K8863" s="17">
        <v>2.3500000000000001E-3</v>
      </c>
    </row>
    <row r="8864" spans="1:11" x14ac:dyDescent="0.45">
      <c r="A8864" s="10" t="s">
        <v>73</v>
      </c>
      <c r="B8864" s="20">
        <v>0.76</v>
      </c>
      <c r="C8864" s="19">
        <v>30666</v>
      </c>
      <c r="D8864" s="19">
        <v>2485.1653710000001</v>
      </c>
      <c r="E8864" s="23">
        <v>0.29869309999999999</v>
      </c>
      <c r="F8864" s="23">
        <v>0.179072814</v>
      </c>
      <c r="G8864" s="17">
        <v>0.88762799199999998</v>
      </c>
      <c r="H8864" s="17">
        <v>0.112372008</v>
      </c>
      <c r="I8864" s="17">
        <v>0.73309449699999996</v>
      </c>
      <c r="J8864" s="17">
        <v>0.26457743500000003</v>
      </c>
      <c r="K8864" s="17">
        <v>2.33E-3</v>
      </c>
    </row>
    <row r="8865" spans="1:11" x14ac:dyDescent="0.45">
      <c r="A8865" s="10" t="s">
        <v>73</v>
      </c>
      <c r="B8865" s="20">
        <v>0.77</v>
      </c>
      <c r="C8865" s="19">
        <v>31102</v>
      </c>
      <c r="D8865" s="19">
        <v>2618.4113550000002</v>
      </c>
      <c r="E8865" s="23">
        <v>0.31655628600000002</v>
      </c>
      <c r="F8865" s="23">
        <v>0.18789626000000001</v>
      </c>
      <c r="G8865" s="17">
        <v>0.88862452599999997</v>
      </c>
      <c r="H8865" s="17">
        <v>0.111375474</v>
      </c>
      <c r="I8865" s="17">
        <v>0.74416029299999997</v>
      </c>
      <c r="J8865" s="17">
        <v>0.25360941999999997</v>
      </c>
      <c r="K8865" s="17">
        <v>2.2300000000000002E-3</v>
      </c>
    </row>
    <row r="8866" spans="1:11" x14ac:dyDescent="0.45">
      <c r="A8866" s="10" t="s">
        <v>73</v>
      </c>
      <c r="B8866" s="20">
        <v>0.78</v>
      </c>
      <c r="C8866" s="19">
        <v>31504</v>
      </c>
      <c r="D8866" s="19">
        <v>2747.0260159999998</v>
      </c>
      <c r="E8866" s="23">
        <v>0.32295236500000002</v>
      </c>
      <c r="F8866" s="23">
        <v>0.19717490600000001</v>
      </c>
      <c r="G8866" s="17">
        <v>0.88858557599999999</v>
      </c>
      <c r="H8866" s="17">
        <v>0.111414424</v>
      </c>
      <c r="I8866" s="17">
        <v>0.75357190900000004</v>
      </c>
      <c r="J8866" s="17">
        <v>0.244283102</v>
      </c>
      <c r="K8866" s="17">
        <v>2.14E-3</v>
      </c>
    </row>
    <row r="8867" spans="1:11" x14ac:dyDescent="0.45">
      <c r="A8867" s="10" t="s">
        <v>73</v>
      </c>
      <c r="B8867" s="20">
        <v>0.79</v>
      </c>
      <c r="C8867" s="19">
        <v>31888</v>
      </c>
      <c r="D8867" s="19">
        <v>2875.6340730000002</v>
      </c>
      <c r="E8867" s="23">
        <v>0.34433765700000002</v>
      </c>
      <c r="F8867" s="23">
        <v>0.20608786800000001</v>
      </c>
      <c r="G8867" s="17">
        <v>0.88870421499999996</v>
      </c>
      <c r="H8867" s="17">
        <v>0.11129578499999999</v>
      </c>
      <c r="I8867" s="17">
        <v>0.76197559699999995</v>
      </c>
      <c r="J8867" s="17">
        <v>0.23595732899999999</v>
      </c>
      <c r="K8867" s="17">
        <v>2.0699999999999998E-3</v>
      </c>
    </row>
    <row r="8868" spans="1:11" x14ac:dyDescent="0.45">
      <c r="A8868" s="10" t="s">
        <v>73</v>
      </c>
      <c r="B8868" s="20">
        <v>0.8</v>
      </c>
      <c r="C8868" s="19">
        <v>32147</v>
      </c>
      <c r="D8868" s="19">
        <v>2966.61031</v>
      </c>
      <c r="E8868" s="23">
        <v>0.35913013799999999</v>
      </c>
      <c r="F8868" s="23">
        <v>0.21259881899999999</v>
      </c>
      <c r="G8868" s="17">
        <v>0.88872989700000005</v>
      </c>
      <c r="H8868" s="17">
        <v>0.111270103</v>
      </c>
      <c r="I8868" s="17">
        <v>0.76741136600000004</v>
      </c>
      <c r="J8868" s="17">
        <v>0.23057082500000001</v>
      </c>
      <c r="K8868" s="17">
        <v>2.0200000000000001E-3</v>
      </c>
    </row>
    <row r="8869" spans="1:11" x14ac:dyDescent="0.45">
      <c r="A8869" s="10" t="s">
        <v>73</v>
      </c>
      <c r="B8869" s="20">
        <v>0.80100000000000005</v>
      </c>
      <c r="C8869" s="19">
        <v>32175</v>
      </c>
      <c r="D8869" s="19">
        <v>2976.7290349999998</v>
      </c>
      <c r="E8869" s="23">
        <v>0.36425585199999999</v>
      </c>
      <c r="F8869" s="23">
        <v>0.21387108299999999</v>
      </c>
      <c r="G8869" s="17">
        <v>0.88882672900000004</v>
      </c>
      <c r="H8869" s="17">
        <v>0.111173271</v>
      </c>
      <c r="I8869" s="17">
        <v>0.76776458800000003</v>
      </c>
      <c r="J8869" s="17">
        <v>0.23022066799999999</v>
      </c>
      <c r="K8869" s="17">
        <v>2.0100000000000001E-3</v>
      </c>
    </row>
    <row r="8870" spans="1:11" x14ac:dyDescent="0.45">
      <c r="A8870" s="10" t="s">
        <v>73</v>
      </c>
      <c r="B8870" s="20">
        <v>0.80200000000000005</v>
      </c>
      <c r="C8870" s="19">
        <v>32218</v>
      </c>
      <c r="D8870" s="19">
        <v>2992.4118830000002</v>
      </c>
      <c r="E8870" s="23">
        <v>0.36485498799999999</v>
      </c>
      <c r="F8870" s="23">
        <v>0.214681754</v>
      </c>
      <c r="G8870" s="17">
        <v>0.88897510700000004</v>
      </c>
      <c r="H8870" s="17">
        <v>0.111024893</v>
      </c>
      <c r="I8870" s="17">
        <v>0.768517122</v>
      </c>
      <c r="J8870" s="17">
        <v>0.229474662</v>
      </c>
      <c r="K8870" s="17">
        <v>2.0100000000000001E-3</v>
      </c>
    </row>
    <row r="8871" spans="1:11" x14ac:dyDescent="0.45">
      <c r="A8871" s="10" t="s">
        <v>73</v>
      </c>
      <c r="B8871" s="20">
        <v>0.80300000000000005</v>
      </c>
      <c r="C8871" s="19">
        <v>32242</v>
      </c>
      <c r="D8871" s="19">
        <v>3001.177858</v>
      </c>
      <c r="E8871" s="23">
        <v>0.36524895499999999</v>
      </c>
      <c r="F8871" s="23">
        <v>0.21575971199999999</v>
      </c>
      <c r="G8871" s="17">
        <v>0.88905775099999995</v>
      </c>
      <c r="H8871" s="17">
        <v>0.11094224900000001</v>
      </c>
      <c r="I8871" s="17">
        <v>0.76913068799999995</v>
      </c>
      <c r="J8871" s="17">
        <v>0.22886641999999999</v>
      </c>
      <c r="K8871" s="17">
        <v>2E-3</v>
      </c>
    </row>
    <row r="8872" spans="1:11" x14ac:dyDescent="0.45">
      <c r="A8872" s="10" t="s">
        <v>73</v>
      </c>
      <c r="B8872" s="20">
        <v>0.80400000000000005</v>
      </c>
      <c r="C8872" s="19">
        <v>32307</v>
      </c>
      <c r="D8872" s="19">
        <v>3025.0558959999998</v>
      </c>
      <c r="E8872" s="23">
        <v>0.37057171</v>
      </c>
      <c r="F8872" s="23">
        <v>0.216559899</v>
      </c>
      <c r="G8872" s="17">
        <v>0.88915714899999998</v>
      </c>
      <c r="H8872" s="17">
        <v>0.11084285100000001</v>
      </c>
      <c r="I8872" s="17">
        <v>0.77027407000000003</v>
      </c>
      <c r="J8872" s="17">
        <v>0.227733931</v>
      </c>
      <c r="K8872" s="17">
        <v>1.99E-3</v>
      </c>
    </row>
    <row r="8873" spans="1:11" x14ac:dyDescent="0.45">
      <c r="A8873" s="10" t="s">
        <v>73</v>
      </c>
      <c r="B8873" s="20">
        <v>0.80500000000000005</v>
      </c>
      <c r="C8873" s="19">
        <v>32347</v>
      </c>
      <c r="D8873" s="19">
        <v>3039.9381389999999</v>
      </c>
      <c r="E8873" s="23">
        <v>0.37248051700000001</v>
      </c>
      <c r="F8873" s="23">
        <v>0.21812496200000001</v>
      </c>
      <c r="G8873" s="17">
        <v>0.88858317600000003</v>
      </c>
      <c r="H8873" s="17">
        <v>0.111416824</v>
      </c>
      <c r="I8873" s="17">
        <v>0.77144747400000002</v>
      </c>
      <c r="J8873" s="17">
        <v>0.22657070100000001</v>
      </c>
      <c r="K8873" s="17">
        <v>1.98E-3</v>
      </c>
    </row>
    <row r="8874" spans="1:11" x14ac:dyDescent="0.45">
      <c r="A8874" s="10" t="s">
        <v>73</v>
      </c>
      <c r="B8874" s="20">
        <v>0.80600000000000005</v>
      </c>
      <c r="C8874" s="19">
        <v>32381</v>
      </c>
      <c r="D8874" s="19">
        <v>3052.6166020000001</v>
      </c>
      <c r="E8874" s="23">
        <v>0.37323085299999997</v>
      </c>
      <c r="F8874" s="23">
        <v>0.21893758099999999</v>
      </c>
      <c r="G8874" s="17">
        <v>0.88870016399999996</v>
      </c>
      <c r="H8874" s="17">
        <v>0.111299836</v>
      </c>
      <c r="I8874" s="17">
        <v>0.77246504000000005</v>
      </c>
      <c r="J8874" s="17">
        <v>0.22556195900000001</v>
      </c>
      <c r="K8874" s="17">
        <v>1.97E-3</v>
      </c>
    </row>
    <row r="8875" spans="1:11" x14ac:dyDescent="0.45">
      <c r="A8875" s="10" t="s">
        <v>73</v>
      </c>
      <c r="B8875" s="20">
        <v>0.80700000000000005</v>
      </c>
      <c r="C8875" s="19">
        <v>32411</v>
      </c>
      <c r="D8875" s="19">
        <v>3063.868567</v>
      </c>
      <c r="E8875" s="23">
        <v>0.37661790299999998</v>
      </c>
      <c r="F8875" s="23">
        <v>0.22018112100000001</v>
      </c>
      <c r="G8875" s="17">
        <v>0.88871062300000003</v>
      </c>
      <c r="H8875" s="17">
        <v>0.11128937699999999</v>
      </c>
      <c r="I8875" s="17">
        <v>0.77339620399999998</v>
      </c>
      <c r="J8875" s="17">
        <v>0.22463886899999999</v>
      </c>
      <c r="K8875" s="17">
        <v>1.9599999999999999E-3</v>
      </c>
    </row>
    <row r="8876" spans="1:11" x14ac:dyDescent="0.45">
      <c r="A8876" s="10" t="s">
        <v>73</v>
      </c>
      <c r="B8876" s="20">
        <v>0.80800000000000005</v>
      </c>
      <c r="C8876" s="19">
        <v>32466</v>
      </c>
      <c r="D8876" s="19">
        <v>3084.626495</v>
      </c>
      <c r="E8876" s="23">
        <v>0.37960195600000002</v>
      </c>
      <c r="F8876" s="23">
        <v>0.221094658</v>
      </c>
      <c r="G8876" s="17">
        <v>0.88889915600000002</v>
      </c>
      <c r="H8876" s="17">
        <v>0.111100844</v>
      </c>
      <c r="I8876" s="17">
        <v>0.77517521</v>
      </c>
      <c r="J8876" s="17">
        <v>0.222875289</v>
      </c>
      <c r="K8876" s="17">
        <v>1.9499999999999999E-3</v>
      </c>
    </row>
    <row r="8877" spans="1:11" x14ac:dyDescent="0.45">
      <c r="A8877" s="10" t="s">
        <v>73</v>
      </c>
      <c r="B8877" s="20">
        <v>0.80900000000000005</v>
      </c>
      <c r="C8877" s="19">
        <v>32508</v>
      </c>
      <c r="D8877" s="19">
        <v>3100.6710189999999</v>
      </c>
      <c r="E8877" s="23">
        <v>0.38558849899999997</v>
      </c>
      <c r="F8877" s="23">
        <v>0.222428495</v>
      </c>
      <c r="G8877" s="17">
        <v>0.88898117399999999</v>
      </c>
      <c r="H8877" s="17">
        <v>0.111018826</v>
      </c>
      <c r="I8877" s="17">
        <v>0.77632853999999996</v>
      </c>
      <c r="J8877" s="17">
        <v>0.22173196000000001</v>
      </c>
      <c r="K8877" s="17">
        <v>1.9400000000000001E-3</v>
      </c>
    </row>
    <row r="8878" spans="1:11" x14ac:dyDescent="0.45">
      <c r="A8878" s="10" t="s">
        <v>73</v>
      </c>
      <c r="B8878" s="20">
        <v>0.81</v>
      </c>
      <c r="C8878" s="19">
        <v>32538</v>
      </c>
      <c r="D8878" s="19">
        <v>3112.2673540000001</v>
      </c>
      <c r="E8878" s="23">
        <v>0.38710112400000002</v>
      </c>
      <c r="F8878" s="23">
        <v>0.223641278</v>
      </c>
      <c r="G8878" s="17">
        <v>0.88908353299999998</v>
      </c>
      <c r="H8878" s="17">
        <v>0.110916467</v>
      </c>
      <c r="I8878" s="17">
        <v>0.77720538100000003</v>
      </c>
      <c r="J8878" s="17">
        <v>0.22086272300000001</v>
      </c>
      <c r="K8878" s="17">
        <v>1.9300000000000001E-3</v>
      </c>
    </row>
    <row r="8879" spans="1:11" x14ac:dyDescent="0.45">
      <c r="A8879" s="10" t="s">
        <v>73</v>
      </c>
      <c r="B8879" s="20">
        <v>0.81100000000000005</v>
      </c>
      <c r="C8879" s="19">
        <v>32580</v>
      </c>
      <c r="D8879" s="19">
        <v>3128.5271699999998</v>
      </c>
      <c r="E8879" s="23">
        <v>0.38723502799999998</v>
      </c>
      <c r="F8879" s="23">
        <v>0.22437512400000001</v>
      </c>
      <c r="G8879" s="17">
        <v>0.88891958299999996</v>
      </c>
      <c r="H8879" s="17">
        <v>0.111080417</v>
      </c>
      <c r="I8879" s="17">
        <v>0.77831677799999999</v>
      </c>
      <c r="J8879" s="17">
        <v>0.219760963</v>
      </c>
      <c r="K8879" s="17">
        <v>1.92E-3</v>
      </c>
    </row>
    <row r="8880" spans="1:11" x14ac:dyDescent="0.45">
      <c r="A8880" s="10" t="s">
        <v>73</v>
      </c>
      <c r="B8880" s="20">
        <v>0.81200000000000006</v>
      </c>
      <c r="C8880" s="19">
        <v>32623</v>
      </c>
      <c r="D8880" s="19">
        <v>3145.2551210000001</v>
      </c>
      <c r="E8880" s="23">
        <v>0.39513984099999999</v>
      </c>
      <c r="F8880" s="23">
        <v>0.22574255100000001</v>
      </c>
      <c r="G8880" s="17">
        <v>0.88897403699999999</v>
      </c>
      <c r="H8880" s="17">
        <v>0.11102596300000001</v>
      </c>
      <c r="I8880" s="17">
        <v>0.77916196699999996</v>
      </c>
      <c r="J8880" s="17">
        <v>0.21892310200000001</v>
      </c>
      <c r="K8880" s="17">
        <v>1.91E-3</v>
      </c>
    </row>
    <row r="8881" spans="1:11" x14ac:dyDescent="0.45">
      <c r="A8881" s="10" t="s">
        <v>73</v>
      </c>
      <c r="B8881" s="20">
        <v>0.81299999999999994</v>
      </c>
      <c r="C8881" s="19">
        <v>32659</v>
      </c>
      <c r="D8881" s="19">
        <v>3159.5016249999999</v>
      </c>
      <c r="E8881" s="23">
        <v>0.39591712000000001</v>
      </c>
      <c r="F8881" s="23">
        <v>0.226815832</v>
      </c>
      <c r="G8881" s="17">
        <v>0.88909642099999997</v>
      </c>
      <c r="H8881" s="17">
        <v>0.110903579</v>
      </c>
      <c r="I8881" s="17">
        <v>0.78008140999999998</v>
      </c>
      <c r="J8881" s="17">
        <v>0.21801163200000001</v>
      </c>
      <c r="K8881" s="17">
        <v>1.91E-3</v>
      </c>
    </row>
    <row r="8882" spans="1:11" x14ac:dyDescent="0.45">
      <c r="A8882" s="10" t="s">
        <v>73</v>
      </c>
      <c r="B8882" s="20">
        <v>0.81399999999999995</v>
      </c>
      <c r="C8882" s="19">
        <v>32701</v>
      </c>
      <c r="D8882" s="19">
        <v>3176.1446510000001</v>
      </c>
      <c r="E8882" s="23">
        <v>0.397781885</v>
      </c>
      <c r="F8882" s="23">
        <v>0.228037513</v>
      </c>
      <c r="G8882" s="17">
        <v>0.88917770100000004</v>
      </c>
      <c r="H8882" s="17">
        <v>0.110822299</v>
      </c>
      <c r="I8882" s="17">
        <v>0.78086815200000004</v>
      </c>
      <c r="J8882" s="17">
        <v>0.21723171199999999</v>
      </c>
      <c r="K8882" s="17">
        <v>1.9E-3</v>
      </c>
    </row>
    <row r="8883" spans="1:11" x14ac:dyDescent="0.45">
      <c r="A8883" s="10" t="s">
        <v>73</v>
      </c>
      <c r="B8883" s="20">
        <v>0.81499999999999995</v>
      </c>
      <c r="C8883" s="19">
        <v>32740</v>
      </c>
      <c r="D8883" s="19">
        <v>3191.782537</v>
      </c>
      <c r="E8883" s="23">
        <v>0.40369075300000001</v>
      </c>
      <c r="F8883" s="23">
        <v>0.229128952</v>
      </c>
      <c r="G8883" s="17">
        <v>0.88927916900000004</v>
      </c>
      <c r="H8883" s="17">
        <v>0.11072083100000001</v>
      </c>
      <c r="I8883" s="17">
        <v>0.78202833299999996</v>
      </c>
      <c r="J8883" s="17">
        <v>0.21608159099999999</v>
      </c>
      <c r="K8883" s="17">
        <v>1.89E-3</v>
      </c>
    </row>
    <row r="8884" spans="1:11" x14ac:dyDescent="0.45">
      <c r="A8884" s="10" t="s">
        <v>73</v>
      </c>
      <c r="B8884" s="20">
        <v>0.81599999999999995</v>
      </c>
      <c r="C8884" s="19">
        <v>32786</v>
      </c>
      <c r="D8884" s="19">
        <v>3210.4353449999999</v>
      </c>
      <c r="E8884" s="23">
        <v>0.406840435</v>
      </c>
      <c r="F8884" s="23">
        <v>0.23038478500000001</v>
      </c>
      <c r="G8884" s="17">
        <v>0.889373513</v>
      </c>
      <c r="H8884" s="17">
        <v>0.110626487</v>
      </c>
      <c r="I8884" s="17">
        <v>0.78321100099999996</v>
      </c>
      <c r="J8884" s="17">
        <v>0.21490917900000001</v>
      </c>
      <c r="K8884" s="17">
        <v>1.8799999999999999E-3</v>
      </c>
    </row>
    <row r="8885" spans="1:11" x14ac:dyDescent="0.45">
      <c r="A8885" s="10" t="s">
        <v>73</v>
      </c>
      <c r="B8885" s="20">
        <v>0.81699999999999995</v>
      </c>
      <c r="C8885" s="19">
        <v>32828</v>
      </c>
      <c r="D8885" s="19">
        <v>3227.6073919999999</v>
      </c>
      <c r="E8885" s="23">
        <v>0.40950748199999998</v>
      </c>
      <c r="F8885" s="23">
        <v>0.23175894999999999</v>
      </c>
      <c r="G8885" s="17">
        <v>0.88945412499999998</v>
      </c>
      <c r="H8885" s="17">
        <v>0.110545875</v>
      </c>
      <c r="I8885" s="17">
        <v>0.78390183800000002</v>
      </c>
      <c r="J8885" s="17">
        <v>0.21422433199999999</v>
      </c>
      <c r="K8885" s="17">
        <v>1.8699999999999999E-3</v>
      </c>
    </row>
    <row r="8886" spans="1:11" x14ac:dyDescent="0.45">
      <c r="A8886" s="10" t="s">
        <v>73</v>
      </c>
      <c r="B8886" s="20">
        <v>0.81799999999999995</v>
      </c>
      <c r="C8886" s="19">
        <v>32867</v>
      </c>
      <c r="D8886" s="19">
        <v>3243.6706199999999</v>
      </c>
      <c r="E8886" s="23">
        <v>0.413549638</v>
      </c>
      <c r="F8886" s="23">
        <v>0.23291956799999999</v>
      </c>
      <c r="G8886" s="17">
        <v>0.88928104200000002</v>
      </c>
      <c r="H8886" s="17">
        <v>0.11071895800000001</v>
      </c>
      <c r="I8886" s="17">
        <v>0.78488813000000002</v>
      </c>
      <c r="J8886" s="17">
        <v>0.21324659200000001</v>
      </c>
      <c r="K8886" s="17">
        <v>1.8699999999999999E-3</v>
      </c>
    </row>
    <row r="8887" spans="1:11" x14ac:dyDescent="0.45">
      <c r="A8887" s="10" t="s">
        <v>73</v>
      </c>
      <c r="B8887" s="20">
        <v>0.82</v>
      </c>
      <c r="C8887" s="19">
        <v>32947</v>
      </c>
      <c r="D8887" s="19">
        <v>3276.907537</v>
      </c>
      <c r="E8887" s="23">
        <v>0.41815435200000001</v>
      </c>
      <c r="F8887" s="23">
        <v>0.23455552499999999</v>
      </c>
      <c r="G8887" s="17">
        <v>0.88954988300000004</v>
      </c>
      <c r="H8887" s="17">
        <v>0.110450117</v>
      </c>
      <c r="I8887" s="17">
        <v>0.78670921100000002</v>
      </c>
      <c r="J8887" s="17">
        <v>0.211441302</v>
      </c>
      <c r="K8887" s="17">
        <v>1.8500000000000001E-3</v>
      </c>
    </row>
    <row r="8888" spans="1:11" x14ac:dyDescent="0.45">
      <c r="A8888" s="10" t="s">
        <v>73</v>
      </c>
      <c r="B8888" s="20">
        <v>0.82099999999999995</v>
      </c>
      <c r="C8888" s="19">
        <v>32970</v>
      </c>
      <c r="D8888" s="19">
        <v>3286.573637</v>
      </c>
      <c r="E8888" s="23">
        <v>0.42227661</v>
      </c>
      <c r="F8888" s="23">
        <v>0.23649634999999999</v>
      </c>
      <c r="G8888" s="17">
        <v>0.88962693400000004</v>
      </c>
      <c r="H8888" s="17">
        <v>0.11037306600000001</v>
      </c>
      <c r="I8888" s="17">
        <v>0.78722838399999995</v>
      </c>
      <c r="J8888" s="17">
        <v>0.210926631</v>
      </c>
      <c r="K8888" s="17">
        <v>1.8400000000000001E-3</v>
      </c>
    </row>
    <row r="8889" spans="1:11" x14ac:dyDescent="0.45">
      <c r="A8889" s="10" t="s">
        <v>73</v>
      </c>
      <c r="B8889" s="20">
        <v>0.82199999999999995</v>
      </c>
      <c r="C8889" s="19">
        <v>33024</v>
      </c>
      <c r="D8889" s="19">
        <v>3309.4773799999998</v>
      </c>
      <c r="E8889" s="23">
        <v>0.425737914</v>
      </c>
      <c r="F8889" s="23">
        <v>0.237007251</v>
      </c>
      <c r="G8889" s="17">
        <v>0.88980741299999999</v>
      </c>
      <c r="H8889" s="17">
        <v>0.11019258699999999</v>
      </c>
      <c r="I8889" s="17">
        <v>0.78852170899999996</v>
      </c>
      <c r="J8889" s="17">
        <v>0.209644521</v>
      </c>
      <c r="K8889" s="17">
        <v>1.83E-3</v>
      </c>
    </row>
    <row r="8890" spans="1:11" x14ac:dyDescent="0.45">
      <c r="A8890" s="10" t="s">
        <v>73</v>
      </c>
      <c r="B8890" s="20">
        <v>0.82299999999999995</v>
      </c>
      <c r="C8890" s="19">
        <v>33067</v>
      </c>
      <c r="D8890" s="19">
        <v>3327.8664359999998</v>
      </c>
      <c r="E8890" s="23">
        <v>0.42867334499999998</v>
      </c>
      <c r="F8890" s="23">
        <v>0.239078873</v>
      </c>
      <c r="G8890" s="17">
        <v>0.88961804799999999</v>
      </c>
      <c r="H8890" s="17">
        <v>0.11038195200000001</v>
      </c>
      <c r="I8890" s="17">
        <v>0.78937357100000005</v>
      </c>
      <c r="J8890" s="17">
        <v>0.20880079000000001</v>
      </c>
      <c r="K8890" s="17">
        <v>1.83E-3</v>
      </c>
    </row>
    <row r="8891" spans="1:11" x14ac:dyDescent="0.45">
      <c r="A8891" s="10" t="s">
        <v>73</v>
      </c>
      <c r="B8891" s="20">
        <v>0.82399999999999995</v>
      </c>
      <c r="C8891" s="19">
        <v>33107</v>
      </c>
      <c r="D8891" s="19">
        <v>3345.0710439999998</v>
      </c>
      <c r="E8891" s="23">
        <v>0.43150408400000001</v>
      </c>
      <c r="F8891" s="23">
        <v>0.240411399</v>
      </c>
      <c r="G8891" s="17">
        <v>0.88975141199999996</v>
      </c>
      <c r="H8891" s="17">
        <v>0.11024858799999999</v>
      </c>
      <c r="I8891" s="17">
        <v>0.79045525299999997</v>
      </c>
      <c r="J8891" s="17">
        <v>0.20772848399999999</v>
      </c>
      <c r="K8891" s="17">
        <v>1.82E-3</v>
      </c>
    </row>
    <row r="8892" spans="1:11" x14ac:dyDescent="0.45">
      <c r="A8892" s="10" t="s">
        <v>73</v>
      </c>
      <c r="B8892" s="20">
        <v>0.82499999999999996</v>
      </c>
      <c r="C8892" s="19">
        <v>33141</v>
      </c>
      <c r="D8892" s="19">
        <v>3359.8250050000001</v>
      </c>
      <c r="E8892" s="23">
        <v>0.43484673000000001</v>
      </c>
      <c r="F8892" s="23">
        <v>0.24172048800000001</v>
      </c>
      <c r="G8892" s="17">
        <v>0.88953260300000003</v>
      </c>
      <c r="H8892" s="17">
        <v>0.11046739699999999</v>
      </c>
      <c r="I8892" s="17">
        <v>0.79110448600000005</v>
      </c>
      <c r="J8892" s="17">
        <v>0.20708548900000001</v>
      </c>
      <c r="K8892" s="17">
        <v>1.81E-3</v>
      </c>
    </row>
    <row r="8893" spans="1:11" x14ac:dyDescent="0.45">
      <c r="A8893" s="10" t="s">
        <v>73</v>
      </c>
      <c r="B8893" s="20">
        <v>0.82599999999999996</v>
      </c>
      <c r="C8893" s="19">
        <v>33184</v>
      </c>
      <c r="D8893" s="19">
        <v>3378.594012</v>
      </c>
      <c r="E8893" s="23">
        <v>0.438119539</v>
      </c>
      <c r="F8893" s="23">
        <v>0.24273133999999999</v>
      </c>
      <c r="G8893" s="17">
        <v>0.88964561200000003</v>
      </c>
      <c r="H8893" s="17">
        <v>0.110354388</v>
      </c>
      <c r="I8893" s="17">
        <v>0.79204046800000005</v>
      </c>
      <c r="J8893" s="17">
        <v>0.20615761699999999</v>
      </c>
      <c r="K8893" s="17">
        <v>1.8E-3</v>
      </c>
    </row>
    <row r="8894" spans="1:11" x14ac:dyDescent="0.45">
      <c r="A8894" s="10" t="s">
        <v>73</v>
      </c>
      <c r="B8894" s="20">
        <v>0.82699999999999996</v>
      </c>
      <c r="C8894" s="19">
        <v>33224</v>
      </c>
      <c r="D8894" s="19">
        <v>3396.199568</v>
      </c>
      <c r="E8894" s="23">
        <v>0.44164292799999999</v>
      </c>
      <c r="F8894" s="23">
        <v>0.24427338300000001</v>
      </c>
      <c r="G8894" s="17">
        <v>0.88962797999999998</v>
      </c>
      <c r="H8894" s="17">
        <v>0.11037202</v>
      </c>
      <c r="I8894" s="17">
        <v>0.79298447699999997</v>
      </c>
      <c r="J8894" s="17">
        <v>0.205222355</v>
      </c>
      <c r="K8894" s="17">
        <v>1.7899999999999999E-3</v>
      </c>
    </row>
    <row r="8895" spans="1:11" x14ac:dyDescent="0.45">
      <c r="A8895" s="10" t="s">
        <v>73</v>
      </c>
      <c r="B8895" s="20">
        <v>0.82799999999999996</v>
      </c>
      <c r="C8895" s="19">
        <v>33251</v>
      </c>
      <c r="D8895" s="19">
        <v>3408.1607629999999</v>
      </c>
      <c r="E8895" s="23">
        <v>0.446062927</v>
      </c>
      <c r="F8895" s="23">
        <v>0.245583997</v>
      </c>
      <c r="G8895" s="17">
        <v>0.88968752799999995</v>
      </c>
      <c r="H8895" s="17">
        <v>0.11031247199999999</v>
      </c>
      <c r="I8895" s="17">
        <v>0.79353020900000004</v>
      </c>
      <c r="J8895" s="17">
        <v>0.20468135000000001</v>
      </c>
      <c r="K8895" s="17">
        <v>1.7899999999999999E-3</v>
      </c>
    </row>
    <row r="8896" spans="1:11" x14ac:dyDescent="0.45">
      <c r="A8896" s="10" t="s">
        <v>73</v>
      </c>
      <c r="B8896" s="20">
        <v>0.82899999999999996</v>
      </c>
      <c r="C8896" s="19">
        <v>33311</v>
      </c>
      <c r="D8896" s="19">
        <v>3434.996592</v>
      </c>
      <c r="E8896" s="23">
        <v>0.44985777100000002</v>
      </c>
      <c r="F8896" s="23">
        <v>0.24664879000000001</v>
      </c>
      <c r="G8896" s="17">
        <v>0.88955600300000004</v>
      </c>
      <c r="H8896" s="17">
        <v>0.110443997</v>
      </c>
      <c r="I8896" s="17">
        <v>0.79521718600000002</v>
      </c>
      <c r="J8896" s="17">
        <v>0.203008986</v>
      </c>
      <c r="K8896" s="17">
        <v>1.7700000000000001E-3</v>
      </c>
    </row>
    <row r="8897" spans="1:11" x14ac:dyDescent="0.45">
      <c r="A8897" s="10" t="s">
        <v>73</v>
      </c>
      <c r="B8897" s="20">
        <v>0.83</v>
      </c>
      <c r="C8897" s="19">
        <v>33331</v>
      </c>
      <c r="D8897" s="19">
        <v>3444.05114</v>
      </c>
      <c r="E8897" s="23">
        <v>0.45363266400000002</v>
      </c>
      <c r="F8897" s="23">
        <v>0.24849180300000001</v>
      </c>
      <c r="G8897" s="17">
        <v>0.88959227100000005</v>
      </c>
      <c r="H8897" s="17">
        <v>0.110407729</v>
      </c>
      <c r="I8897" s="17">
        <v>0.79485435999999998</v>
      </c>
      <c r="J8897" s="17">
        <v>0.203374842</v>
      </c>
      <c r="K8897" s="17">
        <v>1.7700000000000001E-3</v>
      </c>
    </row>
    <row r="8898" spans="1:11" x14ac:dyDescent="0.45">
      <c r="A8898" s="10" t="s">
        <v>73</v>
      </c>
      <c r="B8898" s="20">
        <v>0.83099999999999996</v>
      </c>
      <c r="C8898" s="19">
        <v>33380</v>
      </c>
      <c r="D8898" s="19">
        <v>3466.4361520000002</v>
      </c>
      <c r="E8898" s="23">
        <v>0.45684778999999998</v>
      </c>
      <c r="F8898" s="23">
        <v>0.249359631</v>
      </c>
      <c r="G8898" s="17">
        <v>0.88975434399999997</v>
      </c>
      <c r="H8898" s="17">
        <v>0.110245656</v>
      </c>
      <c r="I8898" s="17">
        <v>0.79587601299999999</v>
      </c>
      <c r="J8898" s="17">
        <v>0.20236200700000001</v>
      </c>
      <c r="K8898" s="17">
        <v>1.7600000000000001E-3</v>
      </c>
    </row>
    <row r="8899" spans="1:11" x14ac:dyDescent="0.45">
      <c r="A8899" s="10" t="s">
        <v>73</v>
      </c>
      <c r="B8899" s="20">
        <v>0.83199999999999996</v>
      </c>
      <c r="C8899" s="19">
        <v>33423</v>
      </c>
      <c r="D8899" s="19">
        <v>3486.1249229999999</v>
      </c>
      <c r="E8899" s="23">
        <v>0.45910441099999999</v>
      </c>
      <c r="F8899" s="23">
        <v>0.25093052700000001</v>
      </c>
      <c r="G8899" s="17">
        <v>0.88986626000000002</v>
      </c>
      <c r="H8899" s="17">
        <v>0.11013373999999999</v>
      </c>
      <c r="I8899" s="17">
        <v>0.79682497200000002</v>
      </c>
      <c r="J8899" s="17">
        <v>0.20142124</v>
      </c>
      <c r="K8899" s="17">
        <v>1.75E-3</v>
      </c>
    </row>
    <row r="8900" spans="1:11" x14ac:dyDescent="0.45">
      <c r="A8900" s="10" t="s">
        <v>73</v>
      </c>
      <c r="B8900" s="20">
        <v>0.83299999999999996</v>
      </c>
      <c r="C8900" s="19">
        <v>33469</v>
      </c>
      <c r="D8900" s="19">
        <v>3507.3847770000002</v>
      </c>
      <c r="E8900" s="23">
        <v>0.46669738599999999</v>
      </c>
      <c r="F8900" s="23">
        <v>0.252429862</v>
      </c>
      <c r="G8900" s="17">
        <v>0.88995787100000001</v>
      </c>
      <c r="H8900" s="17">
        <v>0.110042129</v>
      </c>
      <c r="I8900" s="17">
        <v>0.79740552099999995</v>
      </c>
      <c r="J8900" s="17">
        <v>0.20084861400000001</v>
      </c>
      <c r="K8900" s="17">
        <v>1.75E-3</v>
      </c>
    </row>
    <row r="8901" spans="1:11" x14ac:dyDescent="0.45">
      <c r="A8901" s="10" t="s">
        <v>73</v>
      </c>
      <c r="B8901" s="20">
        <v>0.83399999999999996</v>
      </c>
      <c r="C8901" s="19">
        <v>33511</v>
      </c>
      <c r="D8901" s="19">
        <v>3527.0840990000002</v>
      </c>
      <c r="E8901" s="23">
        <v>0.47272636699999998</v>
      </c>
      <c r="F8901" s="23">
        <v>0.25387371600000003</v>
      </c>
      <c r="G8901" s="17">
        <v>0.89009578899999997</v>
      </c>
      <c r="H8901" s="17">
        <v>0.109904211</v>
      </c>
      <c r="I8901" s="17">
        <v>0.79803970999999996</v>
      </c>
      <c r="J8901" s="17">
        <v>0.20021989000000001</v>
      </c>
      <c r="K8901" s="17">
        <v>1.74E-3</v>
      </c>
    </row>
    <row r="8902" spans="1:11" x14ac:dyDescent="0.45">
      <c r="A8902" s="10" t="s">
        <v>73</v>
      </c>
      <c r="B8902" s="20">
        <v>0.83499999999999996</v>
      </c>
      <c r="C8902" s="19">
        <v>33551</v>
      </c>
      <c r="D8902" s="19">
        <v>3546.1345860000001</v>
      </c>
      <c r="E8902" s="23">
        <v>0.47950605299999999</v>
      </c>
      <c r="F8902" s="23">
        <v>0.254947331</v>
      </c>
      <c r="G8902" s="17">
        <v>0.89019701399999995</v>
      </c>
      <c r="H8902" s="17">
        <v>0.10980298600000001</v>
      </c>
      <c r="I8902" s="17">
        <v>0.79893518600000002</v>
      </c>
      <c r="J8902" s="17">
        <v>0.19933234399999999</v>
      </c>
      <c r="K8902" s="17">
        <v>1.73E-3</v>
      </c>
    </row>
    <row r="8903" spans="1:11" x14ac:dyDescent="0.45">
      <c r="A8903" s="10" t="s">
        <v>73</v>
      </c>
      <c r="B8903" s="20">
        <v>0.83599999999999997</v>
      </c>
      <c r="C8903" s="19">
        <v>33557</v>
      </c>
      <c r="D8903" s="19">
        <v>3549.0320339999998</v>
      </c>
      <c r="E8903" s="23">
        <v>0.483246972</v>
      </c>
      <c r="F8903" s="23">
        <v>0.25668796500000002</v>
      </c>
      <c r="G8903" s="17">
        <v>0.89021664599999994</v>
      </c>
      <c r="H8903" s="17">
        <v>0.109783354</v>
      </c>
      <c r="I8903" s="17">
        <v>0.799123056</v>
      </c>
      <c r="J8903" s="17">
        <v>0.199146093</v>
      </c>
      <c r="K8903" s="17">
        <v>1.73E-3</v>
      </c>
    </row>
    <row r="8904" spans="1:11" x14ac:dyDescent="0.45">
      <c r="A8904" s="10" t="s">
        <v>73</v>
      </c>
      <c r="B8904" s="20">
        <v>0.83699999999999997</v>
      </c>
      <c r="C8904" s="19">
        <v>33610</v>
      </c>
      <c r="D8904" s="19">
        <v>3574.6907169999999</v>
      </c>
      <c r="E8904" s="23">
        <v>0.48496414100000002</v>
      </c>
      <c r="F8904" s="23">
        <v>0.25749175899999999</v>
      </c>
      <c r="G8904" s="17">
        <v>0.890389765</v>
      </c>
      <c r="H8904" s="17">
        <v>0.109610235</v>
      </c>
      <c r="I8904" s="17">
        <v>0.80100381700000001</v>
      </c>
      <c r="J8904" s="17">
        <v>0.19728153700000001</v>
      </c>
      <c r="K8904" s="17">
        <v>1.7099999999999999E-3</v>
      </c>
    </row>
    <row r="8905" spans="1:11" x14ac:dyDescent="0.45">
      <c r="A8905" s="10" t="s">
        <v>73</v>
      </c>
      <c r="B8905" s="20">
        <v>0.83799999999999997</v>
      </c>
      <c r="C8905" s="19">
        <v>33668</v>
      </c>
      <c r="D8905" s="19">
        <v>3602.984903</v>
      </c>
      <c r="E8905" s="23">
        <v>0.489708121</v>
      </c>
      <c r="F8905" s="23">
        <v>0.25934643699999999</v>
      </c>
      <c r="G8905" s="17">
        <v>0.89031127499999996</v>
      </c>
      <c r="H8905" s="17">
        <v>0.109688725</v>
      </c>
      <c r="I8905" s="17">
        <v>0.80193881499999997</v>
      </c>
      <c r="J8905" s="17">
        <v>0.19635459599999999</v>
      </c>
      <c r="K8905" s="17">
        <v>1.7099999999999999E-3</v>
      </c>
    </row>
    <row r="8906" spans="1:11" x14ac:dyDescent="0.45">
      <c r="A8906" s="10" t="s">
        <v>73</v>
      </c>
      <c r="B8906" s="20">
        <v>0.83899999999999997</v>
      </c>
      <c r="C8906" s="19">
        <v>33712</v>
      </c>
      <c r="D8906" s="19">
        <v>3624.5981320000001</v>
      </c>
      <c r="E8906" s="23">
        <v>0.49216519600000003</v>
      </c>
      <c r="F8906" s="23">
        <v>0.26108223800000002</v>
      </c>
      <c r="G8906" s="17">
        <v>0.89045443800000001</v>
      </c>
      <c r="H8906" s="17">
        <v>0.109545562</v>
      </c>
      <c r="I8906" s="17">
        <v>0.80300755599999996</v>
      </c>
      <c r="J8906" s="17">
        <v>0.19529506299999999</v>
      </c>
      <c r="K8906" s="17">
        <v>1.6999999999999999E-3</v>
      </c>
    </row>
    <row r="8907" spans="1:11" x14ac:dyDescent="0.45">
      <c r="A8907" s="10" t="s">
        <v>73</v>
      </c>
      <c r="B8907" s="20">
        <v>0.84</v>
      </c>
      <c r="C8907" s="19">
        <v>33730</v>
      </c>
      <c r="D8907" s="19">
        <v>3633.495046</v>
      </c>
      <c r="E8907" s="23">
        <v>0.494930916</v>
      </c>
      <c r="F8907" s="23">
        <v>0.26285201000000002</v>
      </c>
      <c r="G8907" s="17">
        <v>0.89051289700000003</v>
      </c>
      <c r="H8907" s="17">
        <v>0.109487103</v>
      </c>
      <c r="I8907" s="17">
        <v>0.803277884</v>
      </c>
      <c r="J8907" s="17">
        <v>0.195027065</v>
      </c>
      <c r="K8907" s="17">
        <v>1.6999999999999999E-3</v>
      </c>
    </row>
    <row r="8908" spans="1:11" x14ac:dyDescent="0.45">
      <c r="A8908" s="10" t="s">
        <v>73</v>
      </c>
      <c r="B8908" s="20">
        <v>0.84099999999999997</v>
      </c>
      <c r="C8908" s="19">
        <v>33792</v>
      </c>
      <c r="D8908" s="19">
        <v>3664.264604</v>
      </c>
      <c r="E8908" s="23">
        <v>0.49699843700000002</v>
      </c>
      <c r="F8908" s="23">
        <v>0.263726815</v>
      </c>
      <c r="G8908" s="17">
        <v>0.890625</v>
      </c>
      <c r="H8908" s="17">
        <v>0.109375</v>
      </c>
      <c r="I8908" s="17">
        <v>0.80481307999999996</v>
      </c>
      <c r="J8908" s="17">
        <v>0.19350509699999999</v>
      </c>
      <c r="K8908" s="17">
        <v>1.6800000000000001E-3</v>
      </c>
    </row>
    <row r="8909" spans="1:11" x14ac:dyDescent="0.45">
      <c r="A8909" s="10" t="s">
        <v>73</v>
      </c>
      <c r="B8909" s="20">
        <v>0.84199999999999997</v>
      </c>
      <c r="C8909" s="19">
        <v>33822</v>
      </c>
      <c r="D8909" s="19">
        <v>3679.259082</v>
      </c>
      <c r="E8909" s="23">
        <v>0.50039973299999996</v>
      </c>
      <c r="F8909" s="23">
        <v>0.26599900100000001</v>
      </c>
      <c r="G8909" s="17">
        <v>0.89066288199999999</v>
      </c>
      <c r="H8909" s="17">
        <v>0.109337118</v>
      </c>
      <c r="I8909" s="17">
        <v>0.80542913599999999</v>
      </c>
      <c r="J8909" s="17">
        <v>0.192894923</v>
      </c>
      <c r="K8909" s="17">
        <v>1.6800000000000001E-3</v>
      </c>
    </row>
    <row r="8910" spans="1:11" x14ac:dyDescent="0.45">
      <c r="A8910" s="10" t="s">
        <v>73</v>
      </c>
      <c r="B8910" s="20">
        <v>0.84299999999999997</v>
      </c>
      <c r="C8910" s="19">
        <v>33872</v>
      </c>
      <c r="D8910" s="19">
        <v>3704.291401</v>
      </c>
      <c r="E8910" s="23">
        <v>0.50137937700000001</v>
      </c>
      <c r="F8910" s="23">
        <v>0.267243956</v>
      </c>
      <c r="G8910" s="17">
        <v>0.89079475699999999</v>
      </c>
      <c r="H8910" s="17">
        <v>0.10920524299999999</v>
      </c>
      <c r="I8910" s="17">
        <v>0.80656291400000002</v>
      </c>
      <c r="J8910" s="17">
        <v>0.19177091099999999</v>
      </c>
      <c r="K8910" s="17">
        <v>1.67E-3</v>
      </c>
    </row>
    <row r="8911" spans="1:11" x14ac:dyDescent="0.45">
      <c r="A8911" s="10" t="s">
        <v>73</v>
      </c>
      <c r="B8911" s="20">
        <v>0.84399999999999997</v>
      </c>
      <c r="C8911" s="19">
        <v>33878</v>
      </c>
      <c r="D8911" s="19">
        <v>3707.30161</v>
      </c>
      <c r="E8911" s="23">
        <v>0.50190856699999997</v>
      </c>
      <c r="F8911" s="23">
        <v>0.269037578</v>
      </c>
      <c r="G8911" s="17">
        <v>0.890814098</v>
      </c>
      <c r="H8911" s="17">
        <v>0.109185902</v>
      </c>
      <c r="I8911" s="17">
        <v>0.80673281399999996</v>
      </c>
      <c r="J8911" s="17">
        <v>0.19160247499999999</v>
      </c>
      <c r="K8911" s="17">
        <v>1.66E-3</v>
      </c>
    </row>
    <row r="8912" spans="1:11" x14ac:dyDescent="0.45">
      <c r="A8912" s="10" t="s">
        <v>73</v>
      </c>
      <c r="B8912" s="20">
        <v>0.84499999999999997</v>
      </c>
      <c r="C8912" s="19">
        <v>33945</v>
      </c>
      <c r="D8912" s="19">
        <v>3741.0142139999998</v>
      </c>
      <c r="E8912" s="23">
        <v>0.50486648899999997</v>
      </c>
      <c r="F8912" s="23">
        <v>0.26939131199999999</v>
      </c>
      <c r="G8912" s="17">
        <v>0.89091176900000002</v>
      </c>
      <c r="H8912" s="17">
        <v>0.10908823099999999</v>
      </c>
      <c r="I8912" s="17">
        <v>0.80822738100000002</v>
      </c>
      <c r="J8912" s="17">
        <v>0.19012077999999999</v>
      </c>
      <c r="K8912" s="17">
        <v>1.65E-3</v>
      </c>
    </row>
    <row r="8913" spans="1:11" x14ac:dyDescent="0.45">
      <c r="A8913" s="10" t="s">
        <v>73</v>
      </c>
      <c r="B8913" s="20">
        <v>0.84599999999999997</v>
      </c>
      <c r="C8913" s="19">
        <v>33979</v>
      </c>
      <c r="D8913" s="19">
        <v>3758.2423680000002</v>
      </c>
      <c r="E8913" s="23">
        <v>0.50916829699999999</v>
      </c>
      <c r="F8913" s="23">
        <v>0.271977568</v>
      </c>
      <c r="G8913" s="17">
        <v>0.89084434499999998</v>
      </c>
      <c r="H8913" s="17">
        <v>0.109155655</v>
      </c>
      <c r="I8913" s="17">
        <v>0.80903836500000004</v>
      </c>
      <c r="J8913" s="17">
        <v>0.18931678199999999</v>
      </c>
      <c r="K8913" s="17">
        <v>1.64E-3</v>
      </c>
    </row>
    <row r="8914" spans="1:11" x14ac:dyDescent="0.45">
      <c r="A8914" s="10" t="s">
        <v>73</v>
      </c>
      <c r="B8914" s="20">
        <v>0.84699999999999998</v>
      </c>
      <c r="C8914" s="19">
        <v>34032</v>
      </c>
      <c r="D8914" s="19">
        <v>3785.396252</v>
      </c>
      <c r="E8914" s="23">
        <v>0.51497977699999997</v>
      </c>
      <c r="F8914" s="23">
        <v>0.27334589399999998</v>
      </c>
      <c r="G8914" s="17">
        <v>0.89074988200000005</v>
      </c>
      <c r="H8914" s="17">
        <v>0.10925011799999999</v>
      </c>
      <c r="I8914" s="17">
        <v>0.80998915599999999</v>
      </c>
      <c r="J8914" s="17">
        <v>0.188374344</v>
      </c>
      <c r="K8914" s="17">
        <v>1.64E-3</v>
      </c>
    </row>
    <row r="8915" spans="1:11" x14ac:dyDescent="0.45">
      <c r="A8915" s="10" t="s">
        <v>73</v>
      </c>
      <c r="B8915" s="20">
        <v>0.84799999999999998</v>
      </c>
      <c r="C8915" s="19">
        <v>34066</v>
      </c>
      <c r="D8915" s="19">
        <v>3803.021765</v>
      </c>
      <c r="E8915" s="23">
        <v>0.52402483899999996</v>
      </c>
      <c r="F8915" s="23">
        <v>0.27509910900000001</v>
      </c>
      <c r="G8915" s="17">
        <v>0.89071214700000001</v>
      </c>
      <c r="H8915" s="17">
        <v>0.109287853</v>
      </c>
      <c r="I8915" s="17">
        <v>0.81060659800000001</v>
      </c>
      <c r="J8915" s="17">
        <v>0.18776222000000001</v>
      </c>
      <c r="K8915" s="17">
        <v>1.6299999999999999E-3</v>
      </c>
    </row>
    <row r="8916" spans="1:11" x14ac:dyDescent="0.45">
      <c r="A8916" s="10" t="s">
        <v>73</v>
      </c>
      <c r="B8916" s="20">
        <v>0.84899999999999998</v>
      </c>
      <c r="C8916" s="19">
        <v>34113</v>
      </c>
      <c r="D8916" s="19">
        <v>3827.7402189999998</v>
      </c>
      <c r="E8916" s="23">
        <v>0.52651562299999999</v>
      </c>
      <c r="F8916" s="23">
        <v>0.27606615899999998</v>
      </c>
      <c r="G8916" s="17">
        <v>0.89086272099999997</v>
      </c>
      <c r="H8916" s="17">
        <v>0.109137279</v>
      </c>
      <c r="I8916" s="17">
        <v>0.81172771099999996</v>
      </c>
      <c r="J8916" s="17">
        <v>0.186650763</v>
      </c>
      <c r="K8916" s="17">
        <v>1.6199999999999999E-3</v>
      </c>
    </row>
    <row r="8917" spans="1:11" x14ac:dyDescent="0.45">
      <c r="A8917" s="10" t="s">
        <v>73</v>
      </c>
      <c r="B8917" s="20">
        <v>0.85</v>
      </c>
      <c r="C8917" s="19">
        <v>34144</v>
      </c>
      <c r="D8917" s="19">
        <v>3844.0963149999998</v>
      </c>
      <c r="E8917" s="23">
        <v>0.52978095300000005</v>
      </c>
      <c r="F8917" s="23">
        <v>0.27743150500000002</v>
      </c>
      <c r="G8917" s="17">
        <v>0.89096180899999999</v>
      </c>
      <c r="H8917" s="17">
        <v>0.10903819100000001</v>
      </c>
      <c r="I8917" s="17">
        <v>0.81245583799999999</v>
      </c>
      <c r="J8917" s="17">
        <v>0.185928907</v>
      </c>
      <c r="K8917" s="17">
        <v>1.6199999999999999E-3</v>
      </c>
    </row>
    <row r="8918" spans="1:11" x14ac:dyDescent="0.45">
      <c r="A8918" s="10" t="s">
        <v>73</v>
      </c>
      <c r="B8918" s="20">
        <v>0.85099999999999998</v>
      </c>
      <c r="C8918" s="19">
        <v>34192</v>
      </c>
      <c r="D8918" s="19">
        <v>3869.5871229999998</v>
      </c>
      <c r="E8918" s="23">
        <v>0.53355396200000005</v>
      </c>
      <c r="F8918" s="23">
        <v>0.27990662199999999</v>
      </c>
      <c r="G8918" s="17">
        <v>0.89091015399999995</v>
      </c>
      <c r="H8918" s="17">
        <v>0.109089846</v>
      </c>
      <c r="I8918" s="17">
        <v>0.81348593499999999</v>
      </c>
      <c r="J8918" s="17">
        <v>0.18490768299999999</v>
      </c>
      <c r="K8918" s="17">
        <v>1.6100000000000001E-3</v>
      </c>
    </row>
    <row r="8919" spans="1:11" x14ac:dyDescent="0.45">
      <c r="A8919" s="10" t="s">
        <v>73</v>
      </c>
      <c r="B8919" s="20">
        <v>0.85199999999999998</v>
      </c>
      <c r="C8919" s="19">
        <v>34227</v>
      </c>
      <c r="D8919" s="19">
        <v>3888.2930110000002</v>
      </c>
      <c r="E8919" s="23">
        <v>0.53621782299999998</v>
      </c>
      <c r="F8919" s="23">
        <v>0.28165483499999999</v>
      </c>
      <c r="G8919" s="17">
        <v>0.89061267399999999</v>
      </c>
      <c r="H8919" s="17">
        <v>0.10938732599999999</v>
      </c>
      <c r="I8919" s="17">
        <v>0.81431169699999995</v>
      </c>
      <c r="J8919" s="17">
        <v>0.18408903200000001</v>
      </c>
      <c r="K8919" s="17">
        <v>1.6000000000000001E-3</v>
      </c>
    </row>
    <row r="8920" spans="1:11" x14ac:dyDescent="0.45">
      <c r="A8920" s="10" t="s">
        <v>73</v>
      </c>
      <c r="B8920" s="20">
        <v>0.85299999999999998</v>
      </c>
      <c r="C8920" s="19">
        <v>34271</v>
      </c>
      <c r="D8920" s="19">
        <v>3912.0930360000002</v>
      </c>
      <c r="E8920" s="23">
        <v>0.54451927600000005</v>
      </c>
      <c r="F8920" s="23">
        <v>0.28318660800000001</v>
      </c>
      <c r="G8920" s="17">
        <v>0.89066557700000004</v>
      </c>
      <c r="H8920" s="17">
        <v>0.109334423</v>
      </c>
      <c r="I8920" s="17">
        <v>0.81545864199999996</v>
      </c>
      <c r="J8920" s="17">
        <v>0.18295196499999999</v>
      </c>
      <c r="K8920" s="17">
        <v>1.5900000000000001E-3</v>
      </c>
    </row>
    <row r="8921" spans="1:11" x14ac:dyDescent="0.45">
      <c r="A8921" s="10" t="s">
        <v>73</v>
      </c>
      <c r="B8921" s="20">
        <v>0.85399999999999998</v>
      </c>
      <c r="C8921" s="19">
        <v>34314</v>
      </c>
      <c r="D8921" s="19">
        <v>3935.5194310000002</v>
      </c>
      <c r="E8921" s="23">
        <v>0.545392353</v>
      </c>
      <c r="F8921" s="23">
        <v>0.28494786100000002</v>
      </c>
      <c r="G8921" s="17">
        <v>0.89039459099999996</v>
      </c>
      <c r="H8921" s="17">
        <v>0.109605409</v>
      </c>
      <c r="I8921" s="17">
        <v>0.81620364000000001</v>
      </c>
      <c r="J8921" s="17">
        <v>0.18221338400000001</v>
      </c>
      <c r="K8921" s="17">
        <v>1.58E-3</v>
      </c>
    </row>
    <row r="8922" spans="1:11" x14ac:dyDescent="0.45">
      <c r="A8922" s="10" t="s">
        <v>73</v>
      </c>
      <c r="B8922" s="20">
        <v>0.85499999999999998</v>
      </c>
      <c r="C8922" s="19">
        <v>34348</v>
      </c>
      <c r="D8922" s="19">
        <v>3954.157005</v>
      </c>
      <c r="E8922" s="23">
        <v>0.55011316700000001</v>
      </c>
      <c r="F8922" s="23">
        <v>0.28685167</v>
      </c>
      <c r="G8922" s="17">
        <v>0.89015372100000001</v>
      </c>
      <c r="H8922" s="17">
        <v>0.109846279</v>
      </c>
      <c r="I8922" s="17">
        <v>0.81712217499999995</v>
      </c>
      <c r="J8922" s="17">
        <v>0.18130276000000001</v>
      </c>
      <c r="K8922" s="17">
        <v>1.58E-3</v>
      </c>
    </row>
    <row r="8923" spans="1:11" x14ac:dyDescent="0.45">
      <c r="A8923" s="10" t="s">
        <v>73</v>
      </c>
      <c r="B8923" s="20">
        <v>0.85599999999999998</v>
      </c>
      <c r="C8923" s="19">
        <v>34378</v>
      </c>
      <c r="D8923" s="19">
        <v>3970.7033879999999</v>
      </c>
      <c r="E8923" s="23">
        <v>0.55456219799999995</v>
      </c>
      <c r="F8923" s="23">
        <v>0.28833462399999998</v>
      </c>
      <c r="G8923" s="17">
        <v>0.89016231300000004</v>
      </c>
      <c r="H8923" s="17">
        <v>0.109837687</v>
      </c>
      <c r="I8923" s="17">
        <v>0.81754157999999999</v>
      </c>
      <c r="J8923" s="17">
        <v>0.18088696800000001</v>
      </c>
      <c r="K8923" s="17">
        <v>1.57E-3</v>
      </c>
    </row>
    <row r="8924" spans="1:11" x14ac:dyDescent="0.45">
      <c r="A8924" s="10" t="s">
        <v>73</v>
      </c>
      <c r="B8924" s="20">
        <v>0.85699999999999998</v>
      </c>
      <c r="C8924" s="19">
        <v>34431</v>
      </c>
      <c r="D8924" s="19">
        <v>4000.199008</v>
      </c>
      <c r="E8924" s="23">
        <v>0.56068524900000005</v>
      </c>
      <c r="F8924" s="23">
        <v>0.28960869</v>
      </c>
      <c r="G8924" s="17">
        <v>0.89027330000000005</v>
      </c>
      <c r="H8924" s="17">
        <v>0.1097267</v>
      </c>
      <c r="I8924" s="17">
        <v>0.81887331600000002</v>
      </c>
      <c r="J8924" s="17">
        <v>0.179566701</v>
      </c>
      <c r="K8924" s="17">
        <v>1.56E-3</v>
      </c>
    </row>
    <row r="8925" spans="1:11" x14ac:dyDescent="0.45">
      <c r="A8925" s="10" t="s">
        <v>73</v>
      </c>
      <c r="B8925" s="20">
        <v>0.85799999999999998</v>
      </c>
      <c r="C8925" s="19">
        <v>34461</v>
      </c>
      <c r="D8925" s="19">
        <v>4017.1145379999998</v>
      </c>
      <c r="E8925" s="23">
        <v>0.56784237100000001</v>
      </c>
      <c r="F8925" s="23">
        <v>0.29190110800000002</v>
      </c>
      <c r="G8925" s="17">
        <v>0.89036882299999998</v>
      </c>
      <c r="H8925" s="17">
        <v>0.109631177</v>
      </c>
      <c r="I8925" s="17">
        <v>0.81962481600000003</v>
      </c>
      <c r="J8925" s="17">
        <v>0.17882167299999999</v>
      </c>
      <c r="K8925" s="17">
        <v>1.5499999999999999E-3</v>
      </c>
    </row>
    <row r="8926" spans="1:11" x14ac:dyDescent="0.45">
      <c r="A8926" s="10" t="s">
        <v>73</v>
      </c>
      <c r="B8926" s="20">
        <v>0.85899999999999999</v>
      </c>
      <c r="C8926" s="19">
        <v>34493</v>
      </c>
      <c r="D8926" s="19">
        <v>4035.3327920000002</v>
      </c>
      <c r="E8926" s="23">
        <v>0.57017171200000005</v>
      </c>
      <c r="F8926" s="23">
        <v>0.29334105100000002</v>
      </c>
      <c r="G8926" s="17">
        <v>0.89047052999999998</v>
      </c>
      <c r="H8926" s="17">
        <v>0.10952947</v>
      </c>
      <c r="I8926" s="17">
        <v>0.82024224199999995</v>
      </c>
      <c r="J8926" s="17">
        <v>0.17820956499999999</v>
      </c>
      <c r="K8926" s="17">
        <v>1.5499999999999999E-3</v>
      </c>
    </row>
    <row r="8927" spans="1:11" x14ac:dyDescent="0.45">
      <c r="A8927" s="10" t="s">
        <v>73</v>
      </c>
      <c r="B8927" s="20">
        <v>0.86</v>
      </c>
      <c r="C8927" s="19">
        <v>34555</v>
      </c>
      <c r="D8927" s="19">
        <v>4070.8819619999999</v>
      </c>
      <c r="E8927" s="23">
        <v>0.57805669900000001</v>
      </c>
      <c r="F8927" s="23">
        <v>0.294845676</v>
      </c>
      <c r="G8927" s="17">
        <v>0.89063811299999995</v>
      </c>
      <c r="H8927" s="17">
        <v>0.109361887</v>
      </c>
      <c r="I8927" s="17">
        <v>0.82134742299999997</v>
      </c>
      <c r="J8927" s="17">
        <v>0.17711390199999999</v>
      </c>
      <c r="K8927" s="17">
        <v>1.5399999999999999E-3</v>
      </c>
    </row>
    <row r="8928" spans="1:11" x14ac:dyDescent="0.45">
      <c r="A8928" s="10" t="s">
        <v>73</v>
      </c>
      <c r="B8928" s="20">
        <v>0.86099999999999999</v>
      </c>
      <c r="C8928" s="19">
        <v>34594</v>
      </c>
      <c r="D8928" s="19">
        <v>4093.6975550000002</v>
      </c>
      <c r="E8928" s="23">
        <v>0.592625972</v>
      </c>
      <c r="F8928" s="23">
        <v>0.29683722699999998</v>
      </c>
      <c r="G8928" s="17">
        <v>0.89076140400000003</v>
      </c>
      <c r="H8928" s="17">
        <v>0.10923859599999999</v>
      </c>
      <c r="I8928" s="17">
        <v>0.82202161900000004</v>
      </c>
      <c r="J8928" s="17">
        <v>0.176445513</v>
      </c>
      <c r="K8928" s="17">
        <v>1.5299999999999999E-3</v>
      </c>
    </row>
    <row r="8929" spans="1:11" x14ac:dyDescent="0.45">
      <c r="A8929" s="10" t="s">
        <v>73</v>
      </c>
      <c r="B8929" s="20">
        <v>0.86199999999999999</v>
      </c>
      <c r="C8929" s="19">
        <v>34616</v>
      </c>
      <c r="D8929" s="19">
        <v>4106.7673000000004</v>
      </c>
      <c r="E8929" s="23">
        <v>0.59764079000000003</v>
      </c>
      <c r="F8929" s="23">
        <v>0.29904231199999998</v>
      </c>
      <c r="G8929" s="17">
        <v>0.89083082999999996</v>
      </c>
      <c r="H8929" s="17">
        <v>0.10916917</v>
      </c>
      <c r="I8929" s="17">
        <v>0.82251058700000002</v>
      </c>
      <c r="J8929" s="17">
        <v>0.175960757</v>
      </c>
      <c r="K8929" s="17">
        <v>1.5299999999999999E-3</v>
      </c>
    </row>
    <row r="8930" spans="1:11" x14ac:dyDescent="0.45">
      <c r="A8930" s="10" t="s">
        <v>73</v>
      </c>
      <c r="B8930" s="20">
        <v>0.86299999999999999</v>
      </c>
      <c r="C8930" s="19">
        <v>34673</v>
      </c>
      <c r="D8930" s="19">
        <v>4141.0612440000004</v>
      </c>
      <c r="E8930" s="23">
        <v>0.60925314200000003</v>
      </c>
      <c r="F8930" s="23">
        <v>0.30008025500000002</v>
      </c>
      <c r="G8930" s="17">
        <v>0.89095261400000003</v>
      </c>
      <c r="H8930" s="17">
        <v>0.109047386</v>
      </c>
      <c r="I8930" s="17">
        <v>0.82389498100000003</v>
      </c>
      <c r="J8930" s="17">
        <v>0.17458828600000001</v>
      </c>
      <c r="K8930" s="17">
        <v>1.5200000000000001E-3</v>
      </c>
    </row>
    <row r="8931" spans="1:11" x14ac:dyDescent="0.45">
      <c r="A8931" s="10" t="s">
        <v>73</v>
      </c>
      <c r="B8931" s="20">
        <v>0.86499999999999999</v>
      </c>
      <c r="C8931" s="19">
        <v>34755</v>
      </c>
      <c r="D8931" s="19">
        <v>4191.068096</v>
      </c>
      <c r="E8931" s="23">
        <v>0.61466460700000003</v>
      </c>
      <c r="F8931" s="23">
        <v>0.30333506100000002</v>
      </c>
      <c r="G8931" s="17">
        <v>0.89120989799999994</v>
      </c>
      <c r="H8931" s="17">
        <v>0.108790102</v>
      </c>
      <c r="I8931" s="17">
        <v>0.825714803</v>
      </c>
      <c r="J8931" s="17">
        <v>0.172784138</v>
      </c>
      <c r="K8931" s="17">
        <v>1.5E-3</v>
      </c>
    </row>
    <row r="8932" spans="1:11" x14ac:dyDescent="0.45">
      <c r="A8932" s="10" t="s">
        <v>73</v>
      </c>
      <c r="B8932" s="20">
        <v>0.86599999999999999</v>
      </c>
      <c r="C8932" s="19">
        <v>34791</v>
      </c>
      <c r="D8932" s="19">
        <v>4213.264623</v>
      </c>
      <c r="E8932" s="23">
        <v>0.61713648499999996</v>
      </c>
      <c r="F8932" s="23">
        <v>0.306852246</v>
      </c>
      <c r="G8932" s="17">
        <v>0.89132246800000003</v>
      </c>
      <c r="H8932" s="17">
        <v>0.10867753199999999</v>
      </c>
      <c r="I8932" s="17">
        <v>0.82661094000000002</v>
      </c>
      <c r="J8932" s="17">
        <v>0.17189575900000001</v>
      </c>
      <c r="K8932" s="17">
        <v>1.49E-3</v>
      </c>
    </row>
    <row r="8933" spans="1:11" x14ac:dyDescent="0.45">
      <c r="A8933" s="10" t="s">
        <v>73</v>
      </c>
      <c r="B8933" s="20">
        <v>0.86699999999999999</v>
      </c>
      <c r="C8933" s="19">
        <v>34834</v>
      </c>
      <c r="D8933" s="19">
        <v>4239.9129320000002</v>
      </c>
      <c r="E8933" s="23">
        <v>0.62178340200000004</v>
      </c>
      <c r="F8933" s="23">
        <v>0.30866524499999998</v>
      </c>
      <c r="G8933" s="17">
        <v>0.89145662299999995</v>
      </c>
      <c r="H8933" s="17">
        <v>0.108543377</v>
      </c>
      <c r="I8933" s="17">
        <v>0.82743978799999995</v>
      </c>
      <c r="J8933" s="17">
        <v>0.17107413099999999</v>
      </c>
      <c r="K8933" s="17">
        <v>1.49E-3</v>
      </c>
    </row>
    <row r="8934" spans="1:11" x14ac:dyDescent="0.45">
      <c r="A8934" s="10" t="s">
        <v>73</v>
      </c>
      <c r="B8934" s="20">
        <v>0.86799999999999999</v>
      </c>
      <c r="C8934" s="19">
        <v>34853</v>
      </c>
      <c r="D8934" s="19">
        <v>4251.790199</v>
      </c>
      <c r="E8934" s="23">
        <v>0.62725872800000004</v>
      </c>
      <c r="F8934" s="23">
        <v>0.31064502199999999</v>
      </c>
      <c r="G8934" s="17">
        <v>0.89137233500000002</v>
      </c>
      <c r="H8934" s="17">
        <v>0.108627665</v>
      </c>
      <c r="I8934" s="17">
        <v>0.82790042399999997</v>
      </c>
      <c r="J8934" s="17">
        <v>0.170617462</v>
      </c>
      <c r="K8934" s="17">
        <v>1.48E-3</v>
      </c>
    </row>
    <row r="8935" spans="1:11" x14ac:dyDescent="0.45">
      <c r="A8935" s="10" t="s">
        <v>73</v>
      </c>
      <c r="B8935" s="20">
        <v>0.86899999999999999</v>
      </c>
      <c r="C8935" s="19">
        <v>34899</v>
      </c>
      <c r="D8935" s="19">
        <v>4280.7262650000002</v>
      </c>
      <c r="E8935" s="23">
        <v>0.63655969499999998</v>
      </c>
      <c r="F8935" s="23">
        <v>0.31190775799999998</v>
      </c>
      <c r="G8935" s="17">
        <v>0.89151551600000001</v>
      </c>
      <c r="H8935" s="17">
        <v>0.10848448400000001</v>
      </c>
      <c r="I8935" s="17">
        <v>0.82850134900000005</v>
      </c>
      <c r="J8935" s="17">
        <v>0.170023065</v>
      </c>
      <c r="K8935" s="17">
        <v>1.48E-3</v>
      </c>
    </row>
    <row r="8936" spans="1:11" x14ac:dyDescent="0.45">
      <c r="A8936" s="10" t="s">
        <v>73</v>
      </c>
      <c r="B8936" s="20">
        <v>0.87</v>
      </c>
      <c r="C8936" s="19">
        <v>34956</v>
      </c>
      <c r="D8936" s="19">
        <v>4317.1717950000002</v>
      </c>
      <c r="E8936" s="23">
        <v>0.64372403499999997</v>
      </c>
      <c r="F8936" s="23">
        <v>0.314123349</v>
      </c>
      <c r="G8936" s="17">
        <v>0.89169241300000002</v>
      </c>
      <c r="H8936" s="17">
        <v>0.108307587</v>
      </c>
      <c r="I8936" s="17">
        <v>0.82962692100000002</v>
      </c>
      <c r="J8936" s="17">
        <v>0.16890802499999999</v>
      </c>
      <c r="K8936" s="17">
        <v>1.47E-3</v>
      </c>
    </row>
    <row r="8937" spans="1:11" x14ac:dyDescent="0.45">
      <c r="A8937" s="10" t="s">
        <v>73</v>
      </c>
      <c r="B8937" s="20">
        <v>0.871</v>
      </c>
      <c r="C8937" s="19">
        <v>34991</v>
      </c>
      <c r="D8937" s="19">
        <v>4339.8976489999995</v>
      </c>
      <c r="E8937" s="23">
        <v>0.65145105299999995</v>
      </c>
      <c r="F8937" s="23">
        <v>0.31680865899999999</v>
      </c>
      <c r="G8937" s="17">
        <v>0.89177216999999998</v>
      </c>
      <c r="H8937" s="17">
        <v>0.10822783</v>
      </c>
      <c r="I8937" s="17">
        <v>0.83011261199999997</v>
      </c>
      <c r="J8937" s="17">
        <v>0.16842663399999999</v>
      </c>
      <c r="K8937" s="17">
        <v>1.4599999999999999E-3</v>
      </c>
    </row>
    <row r="8938" spans="1:11" x14ac:dyDescent="0.45">
      <c r="A8938" s="10" t="s">
        <v>73</v>
      </c>
      <c r="B8938" s="20">
        <v>0.872</v>
      </c>
      <c r="C8938" s="19">
        <v>35036</v>
      </c>
      <c r="D8938" s="19">
        <v>4369.4386780000004</v>
      </c>
      <c r="E8938" s="23">
        <v>0.66085044299999995</v>
      </c>
      <c r="F8938" s="23">
        <v>0.31861688300000002</v>
      </c>
      <c r="G8938" s="17">
        <v>0.89188263499999998</v>
      </c>
      <c r="H8938" s="17">
        <v>0.10811736499999999</v>
      </c>
      <c r="I8938" s="17">
        <v>0.83091851800000005</v>
      </c>
      <c r="J8938" s="17">
        <v>0.167614823</v>
      </c>
      <c r="K8938" s="17">
        <v>1.47E-3</v>
      </c>
    </row>
    <row r="8939" spans="1:11" x14ac:dyDescent="0.45">
      <c r="A8939" s="10" t="s">
        <v>73</v>
      </c>
      <c r="B8939" s="20">
        <v>0.873</v>
      </c>
      <c r="C8939" s="19">
        <v>35076</v>
      </c>
      <c r="D8939" s="19">
        <v>4396.1961419999998</v>
      </c>
      <c r="E8939" s="23">
        <v>0.67187772400000001</v>
      </c>
      <c r="F8939" s="23">
        <v>0.32101989600000003</v>
      </c>
      <c r="G8939" s="17">
        <v>0.89174934400000005</v>
      </c>
      <c r="H8939" s="17">
        <v>0.108250656</v>
      </c>
      <c r="I8939" s="17">
        <v>0.83184993600000001</v>
      </c>
      <c r="J8939" s="17">
        <v>0.16669235800000001</v>
      </c>
      <c r="K8939" s="17">
        <v>1.4599999999999999E-3</v>
      </c>
    </row>
    <row r="8940" spans="1:11" x14ac:dyDescent="0.45">
      <c r="A8940" s="10" t="s">
        <v>73</v>
      </c>
      <c r="B8940" s="20">
        <v>0.874</v>
      </c>
      <c r="C8940" s="19">
        <v>35107</v>
      </c>
      <c r="D8940" s="19">
        <v>4417.2162179999996</v>
      </c>
      <c r="E8940" s="23">
        <v>0.68069804199999995</v>
      </c>
      <c r="F8940" s="23">
        <v>0.32297883300000002</v>
      </c>
      <c r="G8940" s="17">
        <v>0.89184493099999995</v>
      </c>
      <c r="H8940" s="17">
        <v>0.10815506900000001</v>
      </c>
      <c r="I8940" s="17">
        <v>0.83278086600000001</v>
      </c>
      <c r="J8940" s="17">
        <v>0.16576949799999999</v>
      </c>
      <c r="K8940" s="17">
        <v>1.4499999999999999E-3</v>
      </c>
    </row>
    <row r="8941" spans="1:11" x14ac:dyDescent="0.45">
      <c r="A8941" s="10" t="s">
        <v>73</v>
      </c>
      <c r="B8941" s="20">
        <v>0.875</v>
      </c>
      <c r="C8941" s="19">
        <v>35140</v>
      </c>
      <c r="D8941" s="19">
        <v>4439.7285949999996</v>
      </c>
      <c r="E8941" s="23">
        <v>0.68432566699999997</v>
      </c>
      <c r="F8941" s="23">
        <v>0.32489463499999999</v>
      </c>
      <c r="G8941" s="17">
        <v>0.89194649999999998</v>
      </c>
      <c r="H8941" s="17">
        <v>0.1080535</v>
      </c>
      <c r="I8941" s="17">
        <v>0.83309212600000004</v>
      </c>
      <c r="J8941" s="17">
        <v>0.16546145200000001</v>
      </c>
      <c r="K8941" s="17">
        <v>1.4499999999999999E-3</v>
      </c>
    </row>
    <row r="8942" spans="1:11" x14ac:dyDescent="0.45">
      <c r="A8942" s="10" t="s">
        <v>73</v>
      </c>
      <c r="B8942" s="20">
        <v>0.876</v>
      </c>
      <c r="C8942" s="19">
        <v>35194</v>
      </c>
      <c r="D8942" s="19">
        <v>4476.7473980000004</v>
      </c>
      <c r="E8942" s="23">
        <v>0.68879823600000001</v>
      </c>
      <c r="F8942" s="23">
        <v>0.32686584600000002</v>
      </c>
      <c r="G8942" s="17">
        <v>0.892083878</v>
      </c>
      <c r="H8942" s="17">
        <v>0.107916122</v>
      </c>
      <c r="I8942" s="17">
        <v>0.83359276199999999</v>
      </c>
      <c r="J8942" s="17">
        <v>0.16496523799999999</v>
      </c>
      <c r="K8942" s="17">
        <v>1.4400000000000001E-3</v>
      </c>
    </row>
    <row r="8943" spans="1:11" x14ac:dyDescent="0.45">
      <c r="A8943" s="10" t="s">
        <v>73</v>
      </c>
      <c r="B8943" s="20">
        <v>0.877</v>
      </c>
      <c r="C8943" s="19">
        <v>35198</v>
      </c>
      <c r="D8943" s="19">
        <v>4479.5061089999999</v>
      </c>
      <c r="E8943" s="23">
        <v>0.68967795700000001</v>
      </c>
      <c r="F8943" s="23">
        <v>0.32929141899999997</v>
      </c>
      <c r="G8943" s="17">
        <v>0.89209614199999998</v>
      </c>
      <c r="H8943" s="17">
        <v>0.10790385800000001</v>
      </c>
      <c r="I8943" s="17">
        <v>0.83368839400000005</v>
      </c>
      <c r="J8943" s="17">
        <v>0.16487043500000001</v>
      </c>
      <c r="K8943" s="17">
        <v>1.4400000000000001E-3</v>
      </c>
    </row>
    <row r="8944" spans="1:11" x14ac:dyDescent="0.45">
      <c r="A8944" s="10" t="s">
        <v>73</v>
      </c>
      <c r="B8944" s="20">
        <v>0.878</v>
      </c>
      <c r="C8944" s="19">
        <v>35276</v>
      </c>
      <c r="D8944" s="19">
        <v>4533.3388400000003</v>
      </c>
      <c r="E8944" s="23">
        <v>0.69063027300000002</v>
      </c>
      <c r="F8944" s="23">
        <v>0.33040768100000001</v>
      </c>
      <c r="G8944" s="17">
        <v>0.89230638399999995</v>
      </c>
      <c r="H8944" s="17">
        <v>0.10769361600000001</v>
      </c>
      <c r="I8944" s="17">
        <v>0.83580417799999995</v>
      </c>
      <c r="J8944" s="17">
        <v>0.16277298500000001</v>
      </c>
      <c r="K8944" s="17">
        <v>1.42E-3</v>
      </c>
    </row>
    <row r="8945" spans="1:11" x14ac:dyDescent="0.45">
      <c r="A8945" s="10" t="s">
        <v>73</v>
      </c>
      <c r="B8945" s="20">
        <v>0.879</v>
      </c>
      <c r="C8945" s="19">
        <v>35293</v>
      </c>
      <c r="D8945" s="19">
        <v>4545.1051900000002</v>
      </c>
      <c r="E8945" s="23">
        <v>0.69239362199999999</v>
      </c>
      <c r="F8945" s="23">
        <v>0.33414725200000001</v>
      </c>
      <c r="G8945" s="17">
        <v>0.892329924</v>
      </c>
      <c r="H8945" s="17">
        <v>0.107670076</v>
      </c>
      <c r="I8945" s="17">
        <v>0.83625342400000002</v>
      </c>
      <c r="J8945" s="17">
        <v>0.162327633</v>
      </c>
      <c r="K8945" s="17">
        <v>1.42E-3</v>
      </c>
    </row>
    <row r="8946" spans="1:11" x14ac:dyDescent="0.45">
      <c r="A8946" s="10" t="s">
        <v>73</v>
      </c>
      <c r="B8946" s="20">
        <v>0.88</v>
      </c>
      <c r="C8946" s="19">
        <v>35356</v>
      </c>
      <c r="D8946" s="19">
        <v>4588.9649900000004</v>
      </c>
      <c r="E8946" s="23">
        <v>0.70364726899999996</v>
      </c>
      <c r="F8946" s="23">
        <v>0.33483569600000002</v>
      </c>
      <c r="G8946" s="17">
        <v>0.89252177799999999</v>
      </c>
      <c r="H8946" s="17">
        <v>0.107478222</v>
      </c>
      <c r="I8946" s="17">
        <v>0.83763356600000005</v>
      </c>
      <c r="J8946" s="17">
        <v>0.16096084799999999</v>
      </c>
      <c r="K8946" s="17">
        <v>1.41E-3</v>
      </c>
    </row>
    <row r="8947" spans="1:11" x14ac:dyDescent="0.45">
      <c r="A8947" s="10" t="s">
        <v>73</v>
      </c>
      <c r="B8947" s="20">
        <v>0.88100000000000001</v>
      </c>
      <c r="C8947" s="19">
        <v>35383</v>
      </c>
      <c r="D8947" s="19">
        <v>4608.0205420000002</v>
      </c>
      <c r="E8947" s="23">
        <v>0.70607212699999999</v>
      </c>
      <c r="F8947" s="23">
        <v>0.33869294999999999</v>
      </c>
      <c r="G8947" s="17">
        <v>0.89260379300000003</v>
      </c>
      <c r="H8947" s="17">
        <v>0.10739620699999999</v>
      </c>
      <c r="I8947" s="17">
        <v>0.83827816899999996</v>
      </c>
      <c r="J8947" s="17">
        <v>0.160321825</v>
      </c>
      <c r="K8947" s="17">
        <v>1.4E-3</v>
      </c>
    </row>
    <row r="8948" spans="1:11" x14ac:dyDescent="0.45">
      <c r="A8948" s="10" t="s">
        <v>73</v>
      </c>
      <c r="B8948" s="20">
        <v>0.88200000000000001</v>
      </c>
      <c r="C8948" s="19">
        <v>35415</v>
      </c>
      <c r="D8948" s="19">
        <v>4630.6479339999996</v>
      </c>
      <c r="E8948" s="23">
        <v>0.70939729299999998</v>
      </c>
      <c r="F8948" s="23">
        <v>0.340396066</v>
      </c>
      <c r="G8948" s="17">
        <v>0.89270083300000003</v>
      </c>
      <c r="H8948" s="17">
        <v>0.107299167</v>
      </c>
      <c r="I8948" s="17">
        <v>0.83927169300000004</v>
      </c>
      <c r="J8948" s="17">
        <v>0.159336901</v>
      </c>
      <c r="K8948" s="17">
        <v>1.39E-3</v>
      </c>
    </row>
    <row r="8949" spans="1:11" x14ac:dyDescent="0.45">
      <c r="A8949" s="10" t="s">
        <v>73</v>
      </c>
      <c r="B8949" s="20">
        <v>0.88300000000000001</v>
      </c>
      <c r="C8949" s="19">
        <v>35478</v>
      </c>
      <c r="D8949" s="19">
        <v>4675.4217369999997</v>
      </c>
      <c r="E8949" s="23">
        <v>0.71181395599999997</v>
      </c>
      <c r="F8949" s="23">
        <v>0.34234969399999998</v>
      </c>
      <c r="G8949" s="17">
        <v>0.89289136899999999</v>
      </c>
      <c r="H8949" s="17">
        <v>0.107108631</v>
      </c>
      <c r="I8949" s="17">
        <v>0.84075359999999999</v>
      </c>
      <c r="J8949" s="17">
        <v>0.15786782399999999</v>
      </c>
      <c r="K8949" s="17">
        <v>1.3799999999999999E-3</v>
      </c>
    </row>
    <row r="8950" spans="1:11" x14ac:dyDescent="0.45">
      <c r="A8950" s="10" t="s">
        <v>73</v>
      </c>
      <c r="B8950" s="20">
        <v>0.88400000000000001</v>
      </c>
      <c r="C8950" s="19">
        <v>35509</v>
      </c>
      <c r="D8950" s="19">
        <v>4697.7784780000002</v>
      </c>
      <c r="E8950" s="23">
        <v>0.72731267499999996</v>
      </c>
      <c r="F8950" s="23">
        <v>0.34553372399999999</v>
      </c>
      <c r="G8950" s="17">
        <v>0.89298487699999995</v>
      </c>
      <c r="H8950" s="17">
        <v>0.107015123</v>
      </c>
      <c r="I8950" s="17">
        <v>0.84134306299999995</v>
      </c>
      <c r="J8950" s="17">
        <v>0.15728367800000001</v>
      </c>
      <c r="K8950" s="17">
        <v>1.3699999999999999E-3</v>
      </c>
    </row>
    <row r="8951" spans="1:11" x14ac:dyDescent="0.45">
      <c r="A8951" s="10" t="s">
        <v>73</v>
      </c>
      <c r="B8951" s="20">
        <v>0.88500000000000001</v>
      </c>
      <c r="C8951" s="19">
        <v>35554</v>
      </c>
      <c r="D8951" s="19">
        <v>4730.745766</v>
      </c>
      <c r="E8951" s="23">
        <v>0.73636208199999997</v>
      </c>
      <c r="F8951" s="23">
        <v>0.34748428799999997</v>
      </c>
      <c r="G8951" s="17">
        <v>0.89309219799999995</v>
      </c>
      <c r="H8951" s="17">
        <v>0.106907802</v>
      </c>
      <c r="I8951" s="17">
        <v>0.84223406000000001</v>
      </c>
      <c r="J8951" s="17">
        <v>0.156400393</v>
      </c>
      <c r="K8951" s="17">
        <v>1.3699999999999999E-3</v>
      </c>
    </row>
    <row r="8952" spans="1:11" x14ac:dyDescent="0.45">
      <c r="A8952" s="10" t="s">
        <v>73</v>
      </c>
      <c r="B8952" s="20">
        <v>0.88600000000000001</v>
      </c>
      <c r="C8952" s="19">
        <v>35595</v>
      </c>
      <c r="D8952" s="19">
        <v>4761.2400319999997</v>
      </c>
      <c r="E8952" s="23">
        <v>0.75001860200000003</v>
      </c>
      <c r="F8952" s="23">
        <v>0.349532334</v>
      </c>
      <c r="G8952" s="17">
        <v>0.89313105800000003</v>
      </c>
      <c r="H8952" s="17">
        <v>0.10686894199999999</v>
      </c>
      <c r="I8952" s="17">
        <v>0.84300147400000003</v>
      </c>
      <c r="J8952" s="17">
        <v>0.15563962200000001</v>
      </c>
      <c r="K8952" s="17">
        <v>1.3600000000000001E-3</v>
      </c>
    </row>
    <row r="8953" spans="1:11" x14ac:dyDescent="0.45">
      <c r="A8953" s="10" t="s">
        <v>73</v>
      </c>
      <c r="B8953" s="20">
        <v>0.88700000000000001</v>
      </c>
      <c r="C8953" s="19">
        <v>35624</v>
      </c>
      <c r="D8953" s="19">
        <v>4783.0970129999996</v>
      </c>
      <c r="E8953" s="23">
        <v>0.757624042</v>
      </c>
      <c r="F8953" s="23">
        <v>0.35133769999999998</v>
      </c>
      <c r="G8953" s="17">
        <v>0.89313384200000001</v>
      </c>
      <c r="H8953" s="17">
        <v>0.106866158</v>
      </c>
      <c r="I8953" s="17">
        <v>0.84318890499999999</v>
      </c>
      <c r="J8953" s="17">
        <v>0.155455117</v>
      </c>
      <c r="K8953" s="17">
        <v>1.3600000000000001E-3</v>
      </c>
    </row>
    <row r="8954" spans="1:11" x14ac:dyDescent="0.45">
      <c r="A8954" s="10" t="s">
        <v>73</v>
      </c>
      <c r="B8954" s="20">
        <v>0.89100000000000001</v>
      </c>
      <c r="C8954" s="19">
        <v>35798</v>
      </c>
      <c r="D8954" s="19">
        <v>4915.472949</v>
      </c>
      <c r="E8954" s="23">
        <v>0.76423393299999998</v>
      </c>
      <c r="F8954" s="23">
        <v>0.35641672299999999</v>
      </c>
      <c r="G8954" s="17">
        <v>0.89359740799999998</v>
      </c>
      <c r="H8954" s="17">
        <v>0.106402592</v>
      </c>
      <c r="I8954" s="17">
        <v>0.84781512800000003</v>
      </c>
      <c r="J8954" s="17">
        <v>0.150868898</v>
      </c>
      <c r="K8954" s="17">
        <v>1.32E-3</v>
      </c>
    </row>
    <row r="8955" spans="1:11" x14ac:dyDescent="0.45">
      <c r="A8955" s="10" t="s">
        <v>73</v>
      </c>
      <c r="B8955" s="20">
        <v>0.89200000000000002</v>
      </c>
      <c r="C8955" s="19">
        <v>35834</v>
      </c>
      <c r="D8955" s="19">
        <v>4943.0342049999999</v>
      </c>
      <c r="E8955" s="23">
        <v>0.76746296199999997</v>
      </c>
      <c r="F8955" s="23">
        <v>0.36454207399999999</v>
      </c>
      <c r="G8955" s="17">
        <v>0.89364849000000002</v>
      </c>
      <c r="H8955" s="17">
        <v>0.10635151</v>
      </c>
      <c r="I8955" s="17">
        <v>0.848527429</v>
      </c>
      <c r="J8955" s="17">
        <v>0.15016275700000001</v>
      </c>
      <c r="K8955" s="17">
        <v>1.31E-3</v>
      </c>
    </row>
    <row r="8956" spans="1:11" x14ac:dyDescent="0.45">
      <c r="A8956" s="10" t="s">
        <v>73</v>
      </c>
      <c r="B8956" s="20">
        <v>0.89300000000000002</v>
      </c>
      <c r="C8956" s="19">
        <v>35855</v>
      </c>
      <c r="D8956" s="19">
        <v>4959.1773999999996</v>
      </c>
      <c r="E8956" s="23">
        <v>0.76896840600000005</v>
      </c>
      <c r="F8956" s="23">
        <v>0.367204743</v>
      </c>
      <c r="G8956" s="17">
        <v>0.89368288900000004</v>
      </c>
      <c r="H8956" s="17">
        <v>0.10631711100000001</v>
      </c>
      <c r="I8956" s="17">
        <v>0.848861227</v>
      </c>
      <c r="J8956" s="17">
        <v>0.14983184499999999</v>
      </c>
      <c r="K8956" s="17">
        <v>1.31E-3</v>
      </c>
    </row>
    <row r="8957" spans="1:11" x14ac:dyDescent="0.45">
      <c r="A8957" s="10" t="s">
        <v>73</v>
      </c>
      <c r="B8957" s="20">
        <v>0.89500000000000002</v>
      </c>
      <c r="C8957" s="19">
        <v>35960</v>
      </c>
      <c r="D8957" s="19">
        <v>5039.9221639999996</v>
      </c>
      <c r="E8957" s="23">
        <v>0.76899775800000003</v>
      </c>
      <c r="F8957" s="23">
        <v>0.36950439000000002</v>
      </c>
      <c r="G8957" s="17">
        <v>0.89399332600000003</v>
      </c>
      <c r="H8957" s="17">
        <v>0.106006674</v>
      </c>
      <c r="I8957" s="17">
        <v>0.85114593000000005</v>
      </c>
      <c r="J8957" s="17">
        <v>0.147566898</v>
      </c>
      <c r="K8957" s="17">
        <v>1.2899999999999999E-3</v>
      </c>
    </row>
    <row r="8958" spans="1:11" x14ac:dyDescent="0.45">
      <c r="A8958" s="10" t="s">
        <v>73</v>
      </c>
      <c r="B8958" s="20">
        <v>0.89600000000000002</v>
      </c>
      <c r="C8958" s="19">
        <v>35999</v>
      </c>
      <c r="D8958" s="19">
        <v>5070.0146800000002</v>
      </c>
      <c r="E8958" s="23">
        <v>0.77290055599999996</v>
      </c>
      <c r="F8958" s="23">
        <v>0.37454509600000002</v>
      </c>
      <c r="G8958" s="17">
        <v>0.89410816999999998</v>
      </c>
      <c r="H8958" s="17">
        <v>0.10589183000000001</v>
      </c>
      <c r="I8958" s="17">
        <v>0.85169846999999999</v>
      </c>
      <c r="J8958" s="17">
        <v>0.14701913599999999</v>
      </c>
      <c r="K8958" s="17">
        <v>1.2800000000000001E-3</v>
      </c>
    </row>
    <row r="8959" spans="1:11" x14ac:dyDescent="0.45">
      <c r="A8959" s="10" t="s">
        <v>73</v>
      </c>
      <c r="B8959" s="20">
        <v>0.89700000000000002</v>
      </c>
      <c r="C8959" s="19">
        <v>36036</v>
      </c>
      <c r="D8959" s="19">
        <v>5099.2167529999997</v>
      </c>
      <c r="E8959" s="23">
        <v>0.79975056099999997</v>
      </c>
      <c r="F8959" s="23">
        <v>0.37725645000000002</v>
      </c>
      <c r="G8959" s="17">
        <v>0.89421689400000004</v>
      </c>
      <c r="H8959" s="17">
        <v>0.105783106</v>
      </c>
      <c r="I8959" s="17">
        <v>0.85246329700000001</v>
      </c>
      <c r="J8959" s="17">
        <v>0.14626092199999999</v>
      </c>
      <c r="K8959" s="17">
        <v>1.2800000000000001E-3</v>
      </c>
    </row>
    <row r="8960" spans="1:11" x14ac:dyDescent="0.45">
      <c r="A8960" s="10" t="s">
        <v>73</v>
      </c>
      <c r="B8960" s="20">
        <v>0.89800000000000002</v>
      </c>
      <c r="C8960" s="19">
        <v>36071</v>
      </c>
      <c r="D8960" s="19">
        <v>5127.5052679999999</v>
      </c>
      <c r="E8960" s="23">
        <v>0.81695950399999995</v>
      </c>
      <c r="F8960" s="23">
        <v>0.37936523900000002</v>
      </c>
      <c r="G8960" s="17">
        <v>0.89429181300000005</v>
      </c>
      <c r="H8960" s="17">
        <v>0.105708187</v>
      </c>
      <c r="I8960" s="17">
        <v>0.852953462</v>
      </c>
      <c r="J8960" s="17">
        <v>0.14577552399999999</v>
      </c>
      <c r="K8960" s="17">
        <v>1.2700000000000001E-3</v>
      </c>
    </row>
    <row r="8961" spans="1:11" x14ac:dyDescent="0.45">
      <c r="A8961" s="10" t="s">
        <v>73</v>
      </c>
      <c r="B8961" s="20">
        <v>0.89900000000000002</v>
      </c>
      <c r="C8961" s="19">
        <v>36120</v>
      </c>
      <c r="D8961" s="19">
        <v>5167.7988400000004</v>
      </c>
      <c r="E8961" s="23">
        <v>0.82933467400000005</v>
      </c>
      <c r="F8961" s="23">
        <v>0.38189731700000001</v>
      </c>
      <c r="G8961" s="17">
        <v>0.89421373199999998</v>
      </c>
      <c r="H8961" s="17">
        <v>0.105786268</v>
      </c>
      <c r="I8961" s="17">
        <v>0.85399091000000005</v>
      </c>
      <c r="J8961" s="17">
        <v>0.14474748000000001</v>
      </c>
      <c r="K8961" s="17">
        <v>1.2600000000000001E-3</v>
      </c>
    </row>
    <row r="8962" spans="1:11" x14ac:dyDescent="0.45">
      <c r="A8962" s="10" t="s">
        <v>73</v>
      </c>
      <c r="B8962" s="20">
        <v>0.9</v>
      </c>
      <c r="C8962" s="19">
        <v>36159</v>
      </c>
      <c r="D8962" s="19">
        <v>5200.2404530000003</v>
      </c>
      <c r="E8962" s="23">
        <v>0.83242928999999999</v>
      </c>
      <c r="F8962" s="23">
        <v>0.38494553799999998</v>
      </c>
      <c r="G8962" s="17">
        <v>0.89432783000000005</v>
      </c>
      <c r="H8962" s="17">
        <v>0.10567217</v>
      </c>
      <c r="I8962" s="17">
        <v>0.85464879599999999</v>
      </c>
      <c r="J8962" s="17">
        <v>0.14409527999999999</v>
      </c>
      <c r="K8962" s="17">
        <v>1.2600000000000001E-3</v>
      </c>
    </row>
    <row r="8963" spans="1:11" x14ac:dyDescent="0.45">
      <c r="A8963" s="10" t="s">
        <v>73</v>
      </c>
      <c r="B8963" s="20">
        <v>0.90100000000000002</v>
      </c>
      <c r="C8963" s="19">
        <v>36175</v>
      </c>
      <c r="D8963" s="19">
        <v>5213.6330779999998</v>
      </c>
      <c r="E8963" s="23">
        <v>0.84414588899999998</v>
      </c>
      <c r="F8963" s="23">
        <v>0.38732219600000001</v>
      </c>
      <c r="G8963" s="17">
        <v>0.89437456800000004</v>
      </c>
      <c r="H8963" s="17">
        <v>0.10562543200000001</v>
      </c>
      <c r="I8963" s="17">
        <v>0.85497489999999998</v>
      </c>
      <c r="J8963" s="17">
        <v>0.14377199299999999</v>
      </c>
      <c r="K8963" s="17">
        <v>1.25E-3</v>
      </c>
    </row>
    <row r="8964" spans="1:11" x14ac:dyDescent="0.45">
      <c r="A8964" s="10" t="s">
        <v>73</v>
      </c>
      <c r="B8964" s="20">
        <v>0.90200000000000002</v>
      </c>
      <c r="C8964" s="19">
        <v>36241</v>
      </c>
      <c r="D8964" s="19">
        <v>5269.452397</v>
      </c>
      <c r="E8964" s="23">
        <v>0.85361636799999996</v>
      </c>
      <c r="F8964" s="23">
        <v>0.38932496100000002</v>
      </c>
      <c r="G8964" s="17">
        <v>0.89456692699999996</v>
      </c>
      <c r="H8964" s="17">
        <v>0.105433073</v>
      </c>
      <c r="I8964" s="17">
        <v>0.85712111899999999</v>
      </c>
      <c r="J8964" s="17">
        <v>0.14164431899999999</v>
      </c>
      <c r="K8964" s="17">
        <v>1.23E-3</v>
      </c>
    </row>
    <row r="8965" spans="1:11" x14ac:dyDescent="0.45">
      <c r="A8965" s="10" t="s">
        <v>73</v>
      </c>
      <c r="B8965" s="20">
        <v>0.90300000000000002</v>
      </c>
      <c r="C8965" s="19">
        <v>36281</v>
      </c>
      <c r="D8965" s="19">
        <v>5303.730861</v>
      </c>
      <c r="E8965" s="23">
        <v>0.86016004000000001</v>
      </c>
      <c r="F8965" s="23">
        <v>0.39335015600000001</v>
      </c>
      <c r="G8965" s="17">
        <v>0.89457291699999997</v>
      </c>
      <c r="H8965" s="17">
        <v>0.105427083</v>
      </c>
      <c r="I8965" s="17">
        <v>0.85817078999999996</v>
      </c>
      <c r="J8965" s="17">
        <v>0.14060371699999999</v>
      </c>
      <c r="K8965" s="17">
        <v>1.23E-3</v>
      </c>
    </row>
    <row r="8966" spans="1:11" x14ac:dyDescent="0.45">
      <c r="A8966" s="10" t="s">
        <v>73</v>
      </c>
      <c r="B8966" s="20">
        <v>0.90400000000000003</v>
      </c>
      <c r="C8966" s="19">
        <v>36316</v>
      </c>
      <c r="D8966" s="19">
        <v>5333.9632460000003</v>
      </c>
      <c r="E8966" s="23">
        <v>0.86936035099999998</v>
      </c>
      <c r="F8966" s="23">
        <v>0.39603023799999998</v>
      </c>
      <c r="G8966" s="17">
        <v>0.89467452400000003</v>
      </c>
      <c r="H8966" s="17">
        <v>0.105325476</v>
      </c>
      <c r="I8966" s="17">
        <v>0.85863169399999995</v>
      </c>
      <c r="J8966" s="17">
        <v>0.140147095</v>
      </c>
      <c r="K8966" s="17">
        <v>1.2199999999999999E-3</v>
      </c>
    </row>
    <row r="8967" spans="1:11" x14ac:dyDescent="0.45">
      <c r="A8967" s="10" t="s">
        <v>73</v>
      </c>
      <c r="B8967" s="20">
        <v>0.90500000000000003</v>
      </c>
      <c r="C8967" s="19">
        <v>36361</v>
      </c>
      <c r="D8967" s="19">
        <v>5373.5120280000001</v>
      </c>
      <c r="E8967" s="23">
        <v>0.88526776699999998</v>
      </c>
      <c r="F8967" s="23">
        <v>0.39844938499999999</v>
      </c>
      <c r="G8967" s="17">
        <v>0.894804873</v>
      </c>
      <c r="H8967" s="17">
        <v>0.105195127</v>
      </c>
      <c r="I8967" s="17">
        <v>0.85958190499999998</v>
      </c>
      <c r="J8967" s="17">
        <v>0.139205092</v>
      </c>
      <c r="K8967" s="17">
        <v>1.2099999999999999E-3</v>
      </c>
    </row>
    <row r="8968" spans="1:11" x14ac:dyDescent="0.45">
      <c r="A8968" s="10" t="s">
        <v>73</v>
      </c>
      <c r="B8968" s="20">
        <v>0.90600000000000003</v>
      </c>
      <c r="C8968" s="19">
        <v>36390</v>
      </c>
      <c r="D8968" s="19">
        <v>5399.2819440000003</v>
      </c>
      <c r="E8968" s="23">
        <v>0.89193957999999995</v>
      </c>
      <c r="F8968" s="23">
        <v>0.40174789500000002</v>
      </c>
      <c r="G8968" s="17">
        <v>0.89488870600000003</v>
      </c>
      <c r="H8968" s="17">
        <v>0.10511129399999999</v>
      </c>
      <c r="I8968" s="17">
        <v>0.86018234699999996</v>
      </c>
      <c r="J8968" s="17">
        <v>0.13860983700000001</v>
      </c>
      <c r="K8968" s="17">
        <v>1.2099999999999999E-3</v>
      </c>
    </row>
    <row r="8969" spans="1:11" x14ac:dyDescent="0.45">
      <c r="A8969" s="10" t="s">
        <v>73</v>
      </c>
      <c r="B8969" s="20">
        <v>0.90700000000000003</v>
      </c>
      <c r="C8969" s="19">
        <v>36440</v>
      </c>
      <c r="D8969" s="19">
        <v>5444.1822490000004</v>
      </c>
      <c r="E8969" s="23">
        <v>0.90684735999999999</v>
      </c>
      <c r="F8969" s="23">
        <v>0.40415800299999999</v>
      </c>
      <c r="G8969" s="17">
        <v>0.89503293100000003</v>
      </c>
      <c r="H8969" s="17">
        <v>0.104967069</v>
      </c>
      <c r="I8969" s="17">
        <v>0.86135084799999995</v>
      </c>
      <c r="J8969" s="17">
        <v>0.13745143100000001</v>
      </c>
      <c r="K8969" s="17">
        <v>1.1999999999999999E-3</v>
      </c>
    </row>
    <row r="8970" spans="1:11" x14ac:dyDescent="0.45">
      <c r="A8970" s="10" t="s">
        <v>73</v>
      </c>
      <c r="B8970" s="20">
        <v>0.90800000000000003</v>
      </c>
      <c r="C8970" s="19">
        <v>36477</v>
      </c>
      <c r="D8970" s="19">
        <v>5477.965408</v>
      </c>
      <c r="E8970" s="23">
        <v>0.91835826200000004</v>
      </c>
      <c r="F8970" s="23">
        <v>0.40744879099999998</v>
      </c>
      <c r="G8970" s="17">
        <v>0.89505715900000005</v>
      </c>
      <c r="H8970" s="17">
        <v>0.104942841</v>
      </c>
      <c r="I8970" s="17">
        <v>0.86196985100000001</v>
      </c>
      <c r="J8970" s="17">
        <v>0.13683777499999999</v>
      </c>
      <c r="K8970" s="17">
        <v>1.1900000000000001E-3</v>
      </c>
    </row>
    <row r="8971" spans="1:11" x14ac:dyDescent="0.45">
      <c r="A8971" s="10" t="s">
        <v>73</v>
      </c>
      <c r="B8971" s="20">
        <v>0.90900000000000003</v>
      </c>
      <c r="C8971" s="19">
        <v>36517</v>
      </c>
      <c r="D8971" s="19">
        <v>5514.7458040000001</v>
      </c>
      <c r="E8971" s="23">
        <v>0.92323056400000003</v>
      </c>
      <c r="F8971" s="23">
        <v>0.41039682999999999</v>
      </c>
      <c r="G8971" s="17">
        <v>0.89514472700000003</v>
      </c>
      <c r="H8971" s="17">
        <v>0.104855273</v>
      </c>
      <c r="I8971" s="17">
        <v>0.86275827800000005</v>
      </c>
      <c r="J8971" s="17">
        <v>0.13605656499999999</v>
      </c>
      <c r="K8971" s="17">
        <v>1.1900000000000001E-3</v>
      </c>
    </row>
    <row r="8972" spans="1:11" x14ac:dyDescent="0.45">
      <c r="A8972" s="10" t="s">
        <v>73</v>
      </c>
      <c r="B8972" s="20">
        <v>0.91</v>
      </c>
      <c r="C8972" s="19">
        <v>36546</v>
      </c>
      <c r="D8972" s="19">
        <v>5541.6559390000002</v>
      </c>
      <c r="E8972" s="23">
        <v>0.93374903399999998</v>
      </c>
      <c r="F8972" s="23">
        <v>0.41324614700000001</v>
      </c>
      <c r="G8972" s="17">
        <v>0.895200569</v>
      </c>
      <c r="H8972" s="17">
        <v>0.104799431</v>
      </c>
      <c r="I8972" s="17">
        <v>0.86321209099999996</v>
      </c>
      <c r="J8972" s="17">
        <v>0.13560667000000001</v>
      </c>
      <c r="K8972" s="17">
        <v>1.1800000000000001E-3</v>
      </c>
    </row>
    <row r="8973" spans="1:11" x14ac:dyDescent="0.45">
      <c r="A8973" s="10" t="s">
        <v>73</v>
      </c>
      <c r="B8973" s="20">
        <v>0.91100000000000003</v>
      </c>
      <c r="C8973" s="19">
        <v>36591</v>
      </c>
      <c r="D8973" s="19">
        <v>5583.7858379999998</v>
      </c>
      <c r="E8973" s="23">
        <v>0.94431036599999996</v>
      </c>
      <c r="F8973" s="23">
        <v>0.41487508899999997</v>
      </c>
      <c r="G8973" s="17">
        <v>0.89530212300000001</v>
      </c>
      <c r="H8973" s="17">
        <v>0.10469787699999999</v>
      </c>
      <c r="I8973" s="17">
        <v>0.86446909500000002</v>
      </c>
      <c r="J8973" s="17">
        <v>0.13436052100000001</v>
      </c>
      <c r="K8973" s="17">
        <v>1.17E-3</v>
      </c>
    </row>
    <row r="8974" spans="1:11" x14ac:dyDescent="0.45">
      <c r="A8974" s="10" t="s">
        <v>73</v>
      </c>
      <c r="B8974" s="20">
        <v>0.91200000000000003</v>
      </c>
      <c r="C8974" s="19">
        <v>36642</v>
      </c>
      <c r="D8974" s="19">
        <v>5632.1867990000001</v>
      </c>
      <c r="E8974" s="23">
        <v>0.95381385399999996</v>
      </c>
      <c r="F8974" s="23">
        <v>0.41917485500000001</v>
      </c>
      <c r="G8974" s="17">
        <v>0.89544784700000002</v>
      </c>
      <c r="H8974" s="17">
        <v>0.10455215299999999</v>
      </c>
      <c r="I8974" s="17">
        <v>0.86546098999999999</v>
      </c>
      <c r="J8974" s="17">
        <v>0.13337719200000001</v>
      </c>
      <c r="K8974" s="17">
        <v>1.16E-3</v>
      </c>
    </row>
    <row r="8975" spans="1:11" x14ac:dyDescent="0.45">
      <c r="A8975" s="10" t="s">
        <v>73</v>
      </c>
      <c r="B8975" s="20">
        <v>0.91300000000000003</v>
      </c>
      <c r="C8975" s="19">
        <v>36682</v>
      </c>
      <c r="D8975" s="19">
        <v>5670.5385999999999</v>
      </c>
      <c r="E8975" s="23">
        <v>0.96626775499999995</v>
      </c>
      <c r="F8975" s="23">
        <v>0.42284113600000001</v>
      </c>
      <c r="G8975" s="17">
        <v>0.89548007200000002</v>
      </c>
      <c r="H8975" s="17">
        <v>0.104519928</v>
      </c>
      <c r="I8975" s="17">
        <v>0.86627739400000003</v>
      </c>
      <c r="J8975" s="17">
        <v>0.13256783799999999</v>
      </c>
      <c r="K8975" s="17">
        <v>1.15E-3</v>
      </c>
    </row>
    <row r="8976" spans="1:11" x14ac:dyDescent="0.45">
      <c r="A8976" s="10" t="s">
        <v>73</v>
      </c>
      <c r="B8976" s="20">
        <v>0.91400000000000003</v>
      </c>
      <c r="C8976" s="19">
        <v>36719</v>
      </c>
      <c r="D8976" s="19">
        <v>5706.670145</v>
      </c>
      <c r="E8976" s="23">
        <v>0.99614115700000005</v>
      </c>
      <c r="F8976" s="23">
        <v>0.425982945</v>
      </c>
      <c r="G8976" s="17">
        <v>0.89558539199999998</v>
      </c>
      <c r="H8976" s="17">
        <v>0.10441460800000001</v>
      </c>
      <c r="I8976" s="17">
        <v>0.86679112599999997</v>
      </c>
      <c r="J8976" s="17">
        <v>0.13205948300000001</v>
      </c>
      <c r="K8976" s="17">
        <v>1.15E-3</v>
      </c>
    </row>
    <row r="8977" spans="1:11" x14ac:dyDescent="0.45">
      <c r="A8977" s="10" t="s">
        <v>73</v>
      </c>
      <c r="B8977" s="20">
        <v>0.91500000000000004</v>
      </c>
      <c r="C8977" s="19">
        <v>36761</v>
      </c>
      <c r="D8977" s="19">
        <v>5748.7980690000004</v>
      </c>
      <c r="E8977" s="23">
        <v>1.010995621</v>
      </c>
      <c r="F8977" s="23">
        <v>0.42901341700000001</v>
      </c>
      <c r="G8977" s="17">
        <v>0.89570468700000005</v>
      </c>
      <c r="H8977" s="17">
        <v>0.104295313</v>
      </c>
      <c r="I8977" s="17">
        <v>0.86783988599999995</v>
      </c>
      <c r="J8977" s="17">
        <v>0.13101977300000001</v>
      </c>
      <c r="K8977" s="17">
        <v>1.14E-3</v>
      </c>
    </row>
    <row r="8978" spans="1:11" x14ac:dyDescent="0.45">
      <c r="A8978" s="10" t="s">
        <v>73</v>
      </c>
      <c r="B8978" s="20">
        <v>0.91600000000000004</v>
      </c>
      <c r="C8978" s="19">
        <v>36782</v>
      </c>
      <c r="D8978" s="19">
        <v>5770.1491969999997</v>
      </c>
      <c r="E8978" s="23">
        <v>1.018509758</v>
      </c>
      <c r="F8978" s="23">
        <v>0.43239776200000002</v>
      </c>
      <c r="G8978" s="17">
        <v>0.89576423299999997</v>
      </c>
      <c r="H8978" s="17">
        <v>0.10423576699999999</v>
      </c>
      <c r="I8978" s="17">
        <v>0.86806316699999997</v>
      </c>
      <c r="J8978" s="17">
        <v>0.130798418</v>
      </c>
      <c r="K8978" s="17">
        <v>1.14E-3</v>
      </c>
    </row>
    <row r="8979" spans="1:11" x14ac:dyDescent="0.45">
      <c r="A8979" s="10" t="s">
        <v>73</v>
      </c>
      <c r="B8979" s="20">
        <v>0.91700000000000004</v>
      </c>
      <c r="C8979" s="19">
        <v>36837</v>
      </c>
      <c r="D8979" s="19">
        <v>5826.4287679999998</v>
      </c>
      <c r="E8979" s="23">
        <v>1.0345977559999999</v>
      </c>
      <c r="F8979" s="23">
        <v>0.43453197599999999</v>
      </c>
      <c r="G8979" s="17">
        <v>0.89591986300000004</v>
      </c>
      <c r="H8979" s="17">
        <v>0.104080137</v>
      </c>
      <c r="I8979" s="17">
        <v>0.86898744299999997</v>
      </c>
      <c r="J8979" s="17">
        <v>0.129882461</v>
      </c>
      <c r="K8979" s="17">
        <v>1.1299999999999999E-3</v>
      </c>
    </row>
    <row r="8980" spans="1:11" x14ac:dyDescent="0.45">
      <c r="A8980" s="10" t="s">
        <v>73</v>
      </c>
      <c r="B8980" s="20">
        <v>0.91800000000000004</v>
      </c>
      <c r="C8980" s="19">
        <v>36881</v>
      </c>
      <c r="D8980" s="19">
        <v>5872.44038</v>
      </c>
      <c r="E8980" s="23">
        <v>1.058218412</v>
      </c>
      <c r="F8980" s="23">
        <v>0.43910071299999998</v>
      </c>
      <c r="G8980" s="17">
        <v>0.89598980500000003</v>
      </c>
      <c r="H8980" s="17">
        <v>0.104010195</v>
      </c>
      <c r="I8980" s="17">
        <v>0.86979249300000006</v>
      </c>
      <c r="J8980" s="17">
        <v>0.12908486</v>
      </c>
      <c r="K8980" s="17">
        <v>1.1199999999999999E-3</v>
      </c>
    </row>
    <row r="8981" spans="1:11" x14ac:dyDescent="0.45">
      <c r="A8981" s="10" t="s">
        <v>73</v>
      </c>
      <c r="B8981" s="20">
        <v>0.91900000000000004</v>
      </c>
      <c r="C8981" s="19">
        <v>36917</v>
      </c>
      <c r="D8981" s="19">
        <v>5910.6152140000004</v>
      </c>
      <c r="E8981" s="23">
        <v>1.063658301</v>
      </c>
      <c r="F8981" s="23">
        <v>0.44269394499999998</v>
      </c>
      <c r="G8981" s="17">
        <v>0.89600996799999999</v>
      </c>
      <c r="H8981" s="17">
        <v>0.103990032</v>
      </c>
      <c r="I8981" s="17">
        <v>0.87049256100000005</v>
      </c>
      <c r="J8981" s="17">
        <v>0.12839082800000001</v>
      </c>
      <c r="K8981" s="17">
        <v>1.1199999999999999E-3</v>
      </c>
    </row>
    <row r="8982" spans="1:11" x14ac:dyDescent="0.45">
      <c r="A8982" s="10" t="s">
        <v>73</v>
      </c>
      <c r="B8982" s="20">
        <v>0.92</v>
      </c>
      <c r="C8982" s="19">
        <v>36963</v>
      </c>
      <c r="D8982" s="19">
        <v>5960.3749330000001</v>
      </c>
      <c r="E8982" s="23">
        <v>1.101243787</v>
      </c>
      <c r="F8982" s="23">
        <v>0.44612254499999998</v>
      </c>
      <c r="G8982" s="17">
        <v>0.89613938299999996</v>
      </c>
      <c r="H8982" s="17">
        <v>0.103860617</v>
      </c>
      <c r="I8982" s="17">
        <v>0.87125120499999997</v>
      </c>
      <c r="J8982" s="17">
        <v>0.127638853</v>
      </c>
      <c r="K8982" s="17">
        <v>1.1100000000000001E-3</v>
      </c>
    </row>
    <row r="8983" spans="1:11" x14ac:dyDescent="0.45">
      <c r="A8983" s="10" t="s">
        <v>73</v>
      </c>
      <c r="B8983" s="20">
        <v>0.92100000000000004</v>
      </c>
      <c r="C8983" s="19">
        <v>37000</v>
      </c>
      <c r="D8983" s="19">
        <v>6001.461953</v>
      </c>
      <c r="E8983" s="23">
        <v>1.114320384</v>
      </c>
      <c r="F8983" s="23">
        <v>0.44944866500000002</v>
      </c>
      <c r="G8983" s="17">
        <v>0.89624324300000002</v>
      </c>
      <c r="H8983" s="17">
        <v>0.10375675700000001</v>
      </c>
      <c r="I8983" s="17">
        <v>0.87195603700000002</v>
      </c>
      <c r="J8983" s="17">
        <v>0.126940372</v>
      </c>
      <c r="K8983" s="17">
        <v>1.1000000000000001E-3</v>
      </c>
    </row>
    <row r="8984" spans="1:11" x14ac:dyDescent="0.45">
      <c r="A8984" s="10" t="s">
        <v>73</v>
      </c>
      <c r="B8984" s="20">
        <v>0.92200000000000004</v>
      </c>
      <c r="C8984" s="19">
        <v>37026</v>
      </c>
      <c r="D8984" s="19">
        <v>6030.4836050000004</v>
      </c>
      <c r="E8984" s="23">
        <v>1.1189836179999999</v>
      </c>
      <c r="F8984" s="23">
        <v>0.45207793000000002</v>
      </c>
      <c r="G8984" s="17">
        <v>0.89626208600000001</v>
      </c>
      <c r="H8984" s="17">
        <v>0.103737914</v>
      </c>
      <c r="I8984" s="17">
        <v>0.87231682499999996</v>
      </c>
      <c r="J8984" s="17">
        <v>0.126582694</v>
      </c>
      <c r="K8984" s="17">
        <v>1.1000000000000001E-3</v>
      </c>
    </row>
    <row r="8985" spans="1:11" x14ac:dyDescent="0.45">
      <c r="A8985" s="10" t="s">
        <v>73</v>
      </c>
      <c r="B8985" s="20">
        <v>0.92300000000000004</v>
      </c>
      <c r="C8985" s="19">
        <v>37066</v>
      </c>
      <c r="D8985" s="19">
        <v>6075.333404</v>
      </c>
      <c r="E8985" s="23">
        <v>1.121244964</v>
      </c>
      <c r="F8985" s="23">
        <v>0.456359664</v>
      </c>
      <c r="G8985" s="17">
        <v>0.89637403599999999</v>
      </c>
      <c r="H8985" s="17">
        <v>0.103625964</v>
      </c>
      <c r="I8985" s="17">
        <v>0.87332896100000001</v>
      </c>
      <c r="J8985" s="17">
        <v>0.12557928199999999</v>
      </c>
      <c r="K8985" s="17">
        <v>1.09E-3</v>
      </c>
    </row>
    <row r="8986" spans="1:11" x14ac:dyDescent="0.45">
      <c r="A8986" s="10" t="s">
        <v>73</v>
      </c>
      <c r="B8986" s="20">
        <v>0.92400000000000004</v>
      </c>
      <c r="C8986" s="19">
        <v>37122</v>
      </c>
      <c r="D8986" s="19">
        <v>6138.6105589999997</v>
      </c>
      <c r="E8986" s="23">
        <v>1.1400247809999999</v>
      </c>
      <c r="F8986" s="23">
        <v>0.46011555799999998</v>
      </c>
      <c r="G8986" s="17">
        <v>0.896530359</v>
      </c>
      <c r="H8986" s="17">
        <v>0.103469641</v>
      </c>
      <c r="I8986" s="17">
        <v>0.87459248300000003</v>
      </c>
      <c r="J8986" s="17">
        <v>0.12432665</v>
      </c>
      <c r="K8986" s="17">
        <v>1.08E-3</v>
      </c>
    </row>
    <row r="8987" spans="1:11" x14ac:dyDescent="0.45">
      <c r="A8987" s="10" t="s">
        <v>73</v>
      </c>
      <c r="B8987" s="20">
        <v>0.92500000000000004</v>
      </c>
      <c r="C8987" s="19">
        <v>37130</v>
      </c>
      <c r="D8987" s="19">
        <v>6147.7350740000002</v>
      </c>
      <c r="E8987" s="23">
        <v>1.1406984449999999</v>
      </c>
      <c r="F8987" s="23">
        <v>0.46465432699999998</v>
      </c>
      <c r="G8987" s="17">
        <v>0.89655265299999998</v>
      </c>
      <c r="H8987" s="17">
        <v>0.103447347</v>
      </c>
      <c r="I8987" s="17">
        <v>0.87485215100000002</v>
      </c>
      <c r="J8987" s="17">
        <v>0.12406921999999999</v>
      </c>
      <c r="K8987" s="17">
        <v>1.08E-3</v>
      </c>
    </row>
    <row r="8988" spans="1:11" x14ac:dyDescent="0.45">
      <c r="A8988" s="10" t="s">
        <v>73</v>
      </c>
      <c r="B8988" s="20">
        <v>0.92600000000000005</v>
      </c>
      <c r="C8988" s="19">
        <v>37204</v>
      </c>
      <c r="D8988" s="19">
        <v>6232.3924669999997</v>
      </c>
      <c r="E8988" s="23">
        <v>1.1578766149999999</v>
      </c>
      <c r="F8988" s="23">
        <v>0.46653144800000002</v>
      </c>
      <c r="G8988" s="17">
        <v>0.89648962499999996</v>
      </c>
      <c r="H8988" s="17">
        <v>0.103510375</v>
      </c>
      <c r="I8988" s="17">
        <v>0.87645061599999996</v>
      </c>
      <c r="J8988" s="17">
        <v>0.12248453199999999</v>
      </c>
      <c r="K8988" s="17">
        <v>1.06E-3</v>
      </c>
    </row>
    <row r="8989" spans="1:11" x14ac:dyDescent="0.45">
      <c r="A8989" s="10" t="s">
        <v>73</v>
      </c>
      <c r="B8989" s="20">
        <v>0.92700000000000005</v>
      </c>
      <c r="C8989" s="19">
        <v>37243</v>
      </c>
      <c r="D8989" s="19">
        <v>6277.9342669999996</v>
      </c>
      <c r="E8989" s="23">
        <v>1.1762605310000001</v>
      </c>
      <c r="F8989" s="23">
        <v>0.47288101399999999</v>
      </c>
      <c r="G8989" s="17">
        <v>0.89649061600000002</v>
      </c>
      <c r="H8989" s="17">
        <v>0.103509384</v>
      </c>
      <c r="I8989" s="17">
        <v>0.87716808599999996</v>
      </c>
      <c r="J8989" s="17">
        <v>0.12177328599999999</v>
      </c>
      <c r="K8989" s="17">
        <v>1.06E-3</v>
      </c>
    </row>
    <row r="8990" spans="1:11" x14ac:dyDescent="0.45">
      <c r="A8990" s="10" t="s">
        <v>73</v>
      </c>
      <c r="B8990" s="20">
        <v>0.92800000000000005</v>
      </c>
      <c r="C8990" s="19">
        <v>37281</v>
      </c>
      <c r="D8990" s="19">
        <v>6323.249812</v>
      </c>
      <c r="E8990" s="23">
        <v>1.2103363410000001</v>
      </c>
      <c r="F8990" s="23">
        <v>0.47655469900000003</v>
      </c>
      <c r="G8990" s="17">
        <v>0.89640835799999996</v>
      </c>
      <c r="H8990" s="17">
        <v>0.103591642</v>
      </c>
      <c r="I8990" s="17">
        <v>0.87797744700000002</v>
      </c>
      <c r="J8990" s="17">
        <v>0.12097090100000001</v>
      </c>
      <c r="K8990" s="17">
        <v>1.0499999999999999E-3</v>
      </c>
    </row>
    <row r="8991" spans="1:11" x14ac:dyDescent="0.45">
      <c r="A8991" s="10" t="s">
        <v>73</v>
      </c>
      <c r="B8991" s="20">
        <v>0.92900000000000005</v>
      </c>
      <c r="C8991" s="19">
        <v>37322</v>
      </c>
      <c r="D8991" s="19">
        <v>6373.9164410000003</v>
      </c>
      <c r="E8991" s="23">
        <v>1.2563167449999999</v>
      </c>
      <c r="F8991" s="23">
        <v>0.480274955</v>
      </c>
      <c r="G8991" s="17">
        <v>0.89652215899999999</v>
      </c>
      <c r="H8991" s="17">
        <v>0.103477841</v>
      </c>
      <c r="I8991" s="17">
        <v>0.87872380400000005</v>
      </c>
      <c r="J8991" s="17">
        <v>0.120230976</v>
      </c>
      <c r="K8991" s="17">
        <v>1.0499999999999999E-3</v>
      </c>
    </row>
    <row r="8992" spans="1:11" x14ac:dyDescent="0.45">
      <c r="A8992" s="10" t="s">
        <v>73</v>
      </c>
      <c r="B8992" s="20">
        <v>0.93</v>
      </c>
      <c r="C8992" s="19">
        <v>37363</v>
      </c>
      <c r="D8992" s="19">
        <v>6426.2995179999998</v>
      </c>
      <c r="E8992" s="23">
        <v>1.294419888</v>
      </c>
      <c r="F8992" s="23">
        <v>0.48481299900000002</v>
      </c>
      <c r="G8992" s="17">
        <v>0.89658218000000001</v>
      </c>
      <c r="H8992" s="17">
        <v>0.10341781999999999</v>
      </c>
      <c r="I8992" s="17">
        <v>0.87964695900000001</v>
      </c>
      <c r="J8992" s="17">
        <v>0.119310156</v>
      </c>
      <c r="K8992" s="17">
        <v>1.0399999999999999E-3</v>
      </c>
    </row>
    <row r="8993" spans="1:12" x14ac:dyDescent="0.45">
      <c r="A8993" s="10" t="s">
        <v>73</v>
      </c>
      <c r="B8993" s="20">
        <v>0.93100000000000005</v>
      </c>
      <c r="C8993" s="19">
        <v>37366</v>
      </c>
      <c r="D8993" s="19">
        <v>6430.1862060000003</v>
      </c>
      <c r="E8993" s="23">
        <v>1.295562726</v>
      </c>
      <c r="F8993" s="23">
        <v>0.48914432099999999</v>
      </c>
      <c r="G8993" s="17">
        <v>0.89659048299999999</v>
      </c>
      <c r="H8993" s="17">
        <v>0.10340951700000001</v>
      </c>
      <c r="I8993" s="17">
        <v>0.87970991799999998</v>
      </c>
      <c r="J8993" s="17">
        <v>0.119247743</v>
      </c>
      <c r="K8993" s="17">
        <v>1.0399999999999999E-3</v>
      </c>
    </row>
    <row r="8994" spans="1:12" x14ac:dyDescent="0.45">
      <c r="A8994" s="10" t="s">
        <v>73</v>
      </c>
      <c r="B8994" s="20">
        <v>0.93200000000000005</v>
      </c>
      <c r="C8994" s="19">
        <v>37442</v>
      </c>
      <c r="D8994" s="19">
        <v>6528.9439499999999</v>
      </c>
      <c r="E8994" s="23">
        <v>1.3102200310000001</v>
      </c>
      <c r="F8994" s="23">
        <v>0.48965926599999998</v>
      </c>
      <c r="G8994" s="17">
        <v>0.89680038500000003</v>
      </c>
      <c r="H8994" s="17">
        <v>0.10319961499999999</v>
      </c>
      <c r="I8994" s="17">
        <v>0.88115859399999996</v>
      </c>
      <c r="J8994" s="17">
        <v>0.11781162000000001</v>
      </c>
      <c r="K8994" s="17">
        <v>1.0300000000000001E-3</v>
      </c>
    </row>
    <row r="8995" spans="1:12" x14ac:dyDescent="0.45">
      <c r="A8995" s="10" t="s">
        <v>73</v>
      </c>
      <c r="B8995" s="20">
        <v>0.93300000000000005</v>
      </c>
      <c r="C8995" s="19">
        <v>37485</v>
      </c>
      <c r="D8995" s="19">
        <v>6585.7882730000001</v>
      </c>
      <c r="E8995" s="23">
        <v>1.3303552329999999</v>
      </c>
      <c r="F8995" s="23">
        <v>0.497958491</v>
      </c>
      <c r="G8995" s="17">
        <v>0.89691876800000003</v>
      </c>
      <c r="H8995" s="17">
        <v>0.10308123199999999</v>
      </c>
      <c r="I8995" s="17">
        <v>0.88195921099999997</v>
      </c>
      <c r="J8995" s="17">
        <v>0.11701794</v>
      </c>
      <c r="K8995" s="17">
        <v>1.0200000000000001E-3</v>
      </c>
    </row>
    <row r="8996" spans="1:12" x14ac:dyDescent="0.45">
      <c r="A8996" s="10" t="s">
        <v>73</v>
      </c>
      <c r="B8996" s="20">
        <v>0.93400000000000005</v>
      </c>
      <c r="C8996" s="19">
        <v>37520</v>
      </c>
      <c r="D8996" s="19">
        <v>6632.684894</v>
      </c>
      <c r="E8996" s="23">
        <v>1.356452768</v>
      </c>
      <c r="F8996" s="23">
        <v>0.50258766700000002</v>
      </c>
      <c r="G8996" s="17">
        <v>0.89698827299999995</v>
      </c>
      <c r="H8996" s="17">
        <v>0.103011727</v>
      </c>
      <c r="I8996" s="17">
        <v>0.88235178199999997</v>
      </c>
      <c r="J8996" s="17">
        <v>0.116628854</v>
      </c>
      <c r="K8996" s="17">
        <v>1.0200000000000001E-3</v>
      </c>
    </row>
    <row r="8997" spans="1:12" x14ac:dyDescent="0.45">
      <c r="A8997" s="10" t="s">
        <v>73</v>
      </c>
      <c r="B8997" s="20">
        <v>0.93500000000000005</v>
      </c>
      <c r="C8997" s="19">
        <v>37564</v>
      </c>
      <c r="D8997" s="19">
        <v>6692.6639139999997</v>
      </c>
      <c r="E8997" s="23">
        <v>1.3761692700000001</v>
      </c>
      <c r="F8997" s="23">
        <v>0.50680531100000004</v>
      </c>
      <c r="G8997" s="17">
        <v>0.89684272200000004</v>
      </c>
      <c r="H8997" s="17">
        <v>0.10315727800000001</v>
      </c>
      <c r="I8997" s="17">
        <v>0.88319577900000001</v>
      </c>
      <c r="J8997" s="17">
        <v>0.115792244</v>
      </c>
      <c r="K8997" s="17">
        <v>1.01E-3</v>
      </c>
    </row>
    <row r="8998" spans="1:12" x14ac:dyDescent="0.45">
      <c r="A8998" s="10" t="s">
        <v>73</v>
      </c>
      <c r="B8998" s="20">
        <v>0.93600000000000005</v>
      </c>
      <c r="C8998" s="19">
        <v>37605</v>
      </c>
      <c r="D8998" s="19">
        <v>6749.7089969999997</v>
      </c>
      <c r="E8998" s="23">
        <v>1.403863117</v>
      </c>
      <c r="F8998" s="23">
        <v>0.51188696499999997</v>
      </c>
      <c r="G8998" s="17">
        <v>0.89695519199999996</v>
      </c>
      <c r="H8998" s="17">
        <v>0.103044808</v>
      </c>
      <c r="I8998" s="17">
        <v>0.88405636300000001</v>
      </c>
      <c r="J8998" s="17">
        <v>0.11493911599999999</v>
      </c>
      <c r="K8998" s="17">
        <v>1E-3</v>
      </c>
    </row>
    <row r="8999" spans="1:12" x14ac:dyDescent="0.45">
      <c r="A8999" s="10" t="s">
        <v>73</v>
      </c>
      <c r="B8999" s="20">
        <v>0.93700000000000006</v>
      </c>
      <c r="C8999" s="19">
        <v>37645</v>
      </c>
      <c r="D8999" s="19">
        <v>6806.6595630000002</v>
      </c>
      <c r="E8999" s="23">
        <v>1.44412991</v>
      </c>
      <c r="F8999" s="23">
        <v>0.51663128899999999</v>
      </c>
      <c r="G8999" s="17">
        <v>0.89701155499999996</v>
      </c>
      <c r="H8999" s="17">
        <v>0.102988445</v>
      </c>
      <c r="I8999" s="17">
        <v>0.88488739199999999</v>
      </c>
      <c r="J8999" s="17">
        <v>0.114115287</v>
      </c>
      <c r="K8999" s="17">
        <v>9.9700000000000006E-4</v>
      </c>
    </row>
    <row r="9000" spans="1:12" x14ac:dyDescent="0.45">
      <c r="A9000" s="10" t="s">
        <v>73</v>
      </c>
      <c r="B9000" s="20">
        <v>0.93799999999999994</v>
      </c>
      <c r="C9000" s="19">
        <v>37671</v>
      </c>
      <c r="D9000" s="19">
        <v>6844.6233609999999</v>
      </c>
      <c r="E9000" s="23">
        <v>1.479954805</v>
      </c>
      <c r="F9000" s="23">
        <v>0.521609184</v>
      </c>
      <c r="G9000" s="17">
        <v>0.89702954499999998</v>
      </c>
      <c r="H9000" s="17">
        <v>0.102970455</v>
      </c>
      <c r="I9000" s="17">
        <v>0.88546470099999997</v>
      </c>
      <c r="J9000" s="17">
        <v>0.11354298</v>
      </c>
      <c r="K9000" s="17">
        <v>9.9200000000000004E-4</v>
      </c>
    </row>
    <row r="9001" spans="1:12" x14ac:dyDescent="0.45">
      <c r="A9001" s="10" t="s">
        <v>73</v>
      </c>
      <c r="B9001" s="20">
        <v>0.93899999999999995</v>
      </c>
      <c r="C9001" s="19">
        <v>37724</v>
      </c>
      <c r="D9001" s="19">
        <v>6923.8722250000001</v>
      </c>
      <c r="E9001" s="23">
        <v>1.503358212</v>
      </c>
      <c r="F9001" s="23">
        <v>0.525233124</v>
      </c>
      <c r="G9001" s="17">
        <v>0.89698865400000005</v>
      </c>
      <c r="H9001" s="17">
        <v>0.103011346</v>
      </c>
      <c r="I9001" s="17">
        <v>0.88666977700000005</v>
      </c>
      <c r="J9001" s="17">
        <v>0.112343489</v>
      </c>
      <c r="K9001" s="17">
        <v>9.8700000000000003E-4</v>
      </c>
    </row>
    <row r="9002" spans="1:12" x14ac:dyDescent="0.45">
      <c r="A9002" s="10" t="s">
        <v>73</v>
      </c>
      <c r="B9002" s="20">
        <v>0.94</v>
      </c>
      <c r="C9002" s="19">
        <v>37764</v>
      </c>
      <c r="D9002" s="19">
        <v>6984.569665</v>
      </c>
      <c r="E9002" s="23">
        <v>1.5349055199999999</v>
      </c>
      <c r="F9002" s="23">
        <v>0.53126257200000004</v>
      </c>
      <c r="G9002" s="17">
        <v>0.89693888399999999</v>
      </c>
      <c r="H9002" s="17">
        <v>0.10306111599999999</v>
      </c>
      <c r="I9002" s="17">
        <v>0.88742652300000002</v>
      </c>
      <c r="J9002" s="17">
        <v>0.111593638</v>
      </c>
      <c r="K9002" s="17">
        <v>9.7999999999999997E-4</v>
      </c>
    </row>
    <row r="9003" spans="1:12" x14ac:dyDescent="0.45">
      <c r="A9003" s="10" t="s">
        <v>73</v>
      </c>
      <c r="B9003" s="20">
        <v>0.94099999999999995</v>
      </c>
      <c r="C9003" s="19">
        <v>37804</v>
      </c>
      <c r="D9003" s="19">
        <v>7046.3212400000002</v>
      </c>
      <c r="E9003" s="23">
        <v>1.5466234729999999</v>
      </c>
      <c r="F9003" s="23">
        <v>0.53684120599999996</v>
      </c>
      <c r="G9003" s="17">
        <v>0.89704793100000002</v>
      </c>
      <c r="H9003" s="17">
        <v>0.10295206899999999</v>
      </c>
      <c r="I9003" s="17">
        <v>0.88808720500000005</v>
      </c>
      <c r="J9003" s="17">
        <v>0.110938706</v>
      </c>
      <c r="K9003" s="17">
        <v>9.7400000000000004E-4</v>
      </c>
    </row>
    <row r="9004" spans="1:12" x14ac:dyDescent="0.45">
      <c r="A9004" s="10" t="s">
        <v>73</v>
      </c>
      <c r="B9004" s="20">
        <v>0.94199999999999995</v>
      </c>
      <c r="C9004" s="19">
        <v>37846</v>
      </c>
      <c r="D9004" s="19">
        <v>7112.5329709999996</v>
      </c>
      <c r="E9004" s="23">
        <v>1.598179236</v>
      </c>
      <c r="F9004" s="23">
        <v>0.54227528700000005</v>
      </c>
      <c r="G9004" s="17">
        <v>0.89708291500000004</v>
      </c>
      <c r="H9004" s="17">
        <v>0.10291708500000001</v>
      </c>
      <c r="I9004" s="17">
        <v>0.88872427600000004</v>
      </c>
      <c r="J9004" s="17">
        <v>0.110307322</v>
      </c>
      <c r="K9004" s="17">
        <v>9.68E-4</v>
      </c>
    </row>
    <row r="9005" spans="1:12" x14ac:dyDescent="0.45">
      <c r="A9005" s="10" t="s">
        <v>73</v>
      </c>
      <c r="B9005" s="20">
        <v>0.94299999999999995</v>
      </c>
      <c r="C9005" s="19">
        <v>37886</v>
      </c>
      <c r="D9005" s="19">
        <v>7177.0942240000004</v>
      </c>
      <c r="E9005" s="23">
        <v>1.625466826</v>
      </c>
      <c r="F9005" s="23">
        <v>0.54750673500000002</v>
      </c>
      <c r="G9005" s="17">
        <v>0.89716518000000001</v>
      </c>
      <c r="H9005" s="17">
        <v>0.10283481999999999</v>
      </c>
      <c r="I9005" s="17">
        <v>0.88927409300000004</v>
      </c>
      <c r="J9005" s="17">
        <v>0.10976229</v>
      </c>
      <c r="K9005" s="17">
        <v>9.6400000000000001E-4</v>
      </c>
    </row>
    <row r="9006" spans="1:12" x14ac:dyDescent="0.45">
      <c r="A9006" s="10" t="s">
        <v>73</v>
      </c>
      <c r="B9006" s="20">
        <v>0.94399999999999995</v>
      </c>
      <c r="C9006" s="19">
        <v>37921</v>
      </c>
      <c r="D9006" s="19">
        <v>7235.7963570000002</v>
      </c>
      <c r="E9006" s="23">
        <v>1.716847993</v>
      </c>
      <c r="F9006" s="23">
        <v>0.55199028500000002</v>
      </c>
      <c r="G9006" s="17">
        <v>0.89718098199999996</v>
      </c>
      <c r="H9006" s="17">
        <v>0.102819018</v>
      </c>
      <c r="I9006" s="17">
        <v>0.88988208199999996</v>
      </c>
      <c r="J9006" s="17">
        <v>0.109159901</v>
      </c>
      <c r="K9006" s="17">
        <v>9.5799999999999998E-4</v>
      </c>
    </row>
    <row r="9007" spans="1:12" x14ac:dyDescent="0.45">
      <c r="A9007" s="10" t="s">
        <v>73</v>
      </c>
      <c r="B9007" s="20">
        <v>0.94499999999999995</v>
      </c>
      <c r="C9007" s="19">
        <v>37951</v>
      </c>
      <c r="D9007" s="19">
        <v>7287.5677649999998</v>
      </c>
      <c r="E9007" s="23">
        <v>1.7391768439999999</v>
      </c>
      <c r="F9007" s="23">
        <v>0.55812993600000005</v>
      </c>
      <c r="G9007" s="17">
        <v>0.89726225900000001</v>
      </c>
      <c r="H9007" s="17">
        <v>0.10273774099999999</v>
      </c>
      <c r="I9007" s="17">
        <v>0.89050030700000005</v>
      </c>
      <c r="J9007" s="17">
        <v>0.108547054</v>
      </c>
      <c r="K9007" s="17">
        <v>9.5299999999999996E-4</v>
      </c>
    </row>
    <row r="9008" spans="1:12" x14ac:dyDescent="0.45">
      <c r="A9008" s="10" t="s">
        <v>73</v>
      </c>
      <c r="B9008" s="20">
        <v>0.94599999999999995</v>
      </c>
      <c r="C9008" s="19">
        <v>38005</v>
      </c>
      <c r="D9008" s="19">
        <v>7382.959546</v>
      </c>
      <c r="E9008" s="23">
        <v>1.810783764</v>
      </c>
      <c r="F9008" s="23">
        <v>0.56359188999999998</v>
      </c>
      <c r="G9008" s="17">
        <v>0.897276674</v>
      </c>
      <c r="H9008" s="17">
        <v>0.102723326</v>
      </c>
      <c r="I9008" s="17">
        <v>0.89157924099999997</v>
      </c>
      <c r="J9008" s="17">
        <v>0.10747770099999999</v>
      </c>
      <c r="K9008" s="17">
        <v>9.4300000000000004E-4</v>
      </c>
      <c r="L9008" s="21"/>
    </row>
    <row r="9009" spans="1:12" x14ac:dyDescent="0.45">
      <c r="A9009" s="10" t="s">
        <v>73</v>
      </c>
      <c r="B9009" s="20">
        <v>0.94699999999999995</v>
      </c>
      <c r="C9009" s="19">
        <v>38042</v>
      </c>
      <c r="D9009" s="19">
        <v>7450.0406430000003</v>
      </c>
      <c r="E9009" s="23">
        <v>1.8201570469999999</v>
      </c>
      <c r="F9009" s="23">
        <v>0.57160314000000001</v>
      </c>
      <c r="G9009" s="17">
        <v>0.89737658399999998</v>
      </c>
      <c r="H9009" s="17">
        <v>0.102623416</v>
      </c>
      <c r="I9009" s="17">
        <v>0.89207058500000003</v>
      </c>
      <c r="J9009" s="17">
        <v>0.106990631</v>
      </c>
      <c r="K9009" s="17">
        <v>9.3899999999999995E-4</v>
      </c>
      <c r="L9009" s="21"/>
    </row>
    <row r="9010" spans="1:12" x14ac:dyDescent="0.45">
      <c r="A9010" s="10" t="s">
        <v>73</v>
      </c>
      <c r="B9010" s="20">
        <v>0.94799999999999995</v>
      </c>
      <c r="C9010" s="19">
        <v>38086</v>
      </c>
      <c r="D9010" s="19">
        <v>7530.6390240000001</v>
      </c>
      <c r="E9010" s="23">
        <v>1.8406703069999999</v>
      </c>
      <c r="F9010" s="23">
        <v>0.57763051099999996</v>
      </c>
      <c r="G9010" s="17">
        <v>0.89712755300000002</v>
      </c>
      <c r="H9010" s="17">
        <v>0.10287244700000001</v>
      </c>
      <c r="I9010" s="17">
        <v>0.89294076300000003</v>
      </c>
      <c r="J9010" s="17">
        <v>0.106128021</v>
      </c>
      <c r="K9010" s="17">
        <v>9.3099999999999997E-4</v>
      </c>
      <c r="L9010" s="21"/>
    </row>
    <row r="9011" spans="1:12" x14ac:dyDescent="0.45">
      <c r="A9011" s="10" t="s">
        <v>73</v>
      </c>
      <c r="B9011" s="20">
        <v>0.94899999999999995</v>
      </c>
      <c r="C9011" s="19">
        <v>38126</v>
      </c>
      <c r="D9011" s="19">
        <v>7604.49953</v>
      </c>
      <c r="E9011" s="23">
        <v>1.8679786469999999</v>
      </c>
      <c r="F9011" s="23">
        <v>0.58463517099999995</v>
      </c>
      <c r="G9011" s="17">
        <v>0.89718302500000002</v>
      </c>
      <c r="H9011" s="17">
        <v>0.102816975</v>
      </c>
      <c r="I9011" s="17">
        <v>0.89429187700000001</v>
      </c>
      <c r="J9011" s="17">
        <v>0.10478866000000001</v>
      </c>
      <c r="K9011" s="17">
        <v>9.19E-4</v>
      </c>
      <c r="L9011" s="21"/>
    </row>
    <row r="9012" spans="1:12" x14ac:dyDescent="0.45">
      <c r="A9012" s="10" t="s">
        <v>73</v>
      </c>
      <c r="B9012" s="20">
        <v>0.95</v>
      </c>
      <c r="C9012" s="19">
        <v>38167</v>
      </c>
      <c r="D9012" s="19">
        <v>7682.8766670000005</v>
      </c>
      <c r="E9012" s="23">
        <v>1.9519739620000001</v>
      </c>
      <c r="F9012" s="23">
        <v>0.59111827400000005</v>
      </c>
      <c r="G9012" s="17">
        <v>0.89726727299999998</v>
      </c>
      <c r="H9012" s="17">
        <v>0.102732727</v>
      </c>
      <c r="I9012" s="17">
        <v>0.89422995000000005</v>
      </c>
      <c r="J9012" s="17">
        <v>0.10485844499999999</v>
      </c>
      <c r="K9012" s="17">
        <v>9.1200000000000005E-4</v>
      </c>
      <c r="L9012" s="21"/>
    </row>
    <row r="9013" spans="1:12" x14ac:dyDescent="0.45">
      <c r="A9013" s="10" t="s">
        <v>73</v>
      </c>
      <c r="B9013" s="20">
        <v>0.95099999999999996</v>
      </c>
      <c r="C9013" s="19">
        <v>38203</v>
      </c>
      <c r="D9013" s="19">
        <v>7754.416819</v>
      </c>
      <c r="E9013" s="23">
        <v>2.024571119</v>
      </c>
      <c r="F9013" s="23">
        <v>0.59799370600000001</v>
      </c>
      <c r="G9013" s="17">
        <v>0.89733790499999999</v>
      </c>
      <c r="H9013" s="17">
        <v>0.10266209499999999</v>
      </c>
      <c r="I9013" s="17">
        <v>0.89458244200000003</v>
      </c>
      <c r="J9013" s="17">
        <v>0.104509329</v>
      </c>
      <c r="K9013" s="17">
        <v>9.0799999999999995E-4</v>
      </c>
      <c r="L9013" s="21"/>
    </row>
    <row r="9014" spans="1:12" x14ac:dyDescent="0.45">
      <c r="A9014" s="10" t="s">
        <v>73</v>
      </c>
      <c r="B9014" s="20">
        <v>0.95199999999999996</v>
      </c>
      <c r="C9014" s="19">
        <v>38246</v>
      </c>
      <c r="D9014" s="19">
        <v>7843.5130810000001</v>
      </c>
      <c r="E9014" s="23">
        <v>2.102563972</v>
      </c>
      <c r="F9014" s="23">
        <v>0.60350316900000001</v>
      </c>
      <c r="G9014" s="17">
        <v>0.89745332799999999</v>
      </c>
      <c r="H9014" s="17">
        <v>0.10254667200000001</v>
      </c>
      <c r="I9014" s="17">
        <v>0.89511945100000001</v>
      </c>
      <c r="J9014" s="17">
        <v>0.103979258</v>
      </c>
      <c r="K9014" s="17">
        <v>9.01E-4</v>
      </c>
      <c r="L9014" s="21"/>
    </row>
    <row r="9015" spans="1:12" x14ac:dyDescent="0.45">
      <c r="A9015" s="10" t="s">
        <v>73</v>
      </c>
      <c r="B9015" s="20">
        <v>0.95299999999999996</v>
      </c>
      <c r="C9015" s="19">
        <v>38287</v>
      </c>
      <c r="D9015" s="19">
        <v>7931.6642949999996</v>
      </c>
      <c r="E9015" s="23">
        <v>2.1684595579999999</v>
      </c>
      <c r="F9015" s="23">
        <v>0.61207957899999998</v>
      </c>
      <c r="G9015" s="17">
        <v>0.89756314199999998</v>
      </c>
      <c r="H9015" s="17">
        <v>0.10243685800000001</v>
      </c>
      <c r="I9015" s="17">
        <v>0.89614739700000001</v>
      </c>
      <c r="J9015" s="17">
        <v>0.102960146</v>
      </c>
      <c r="K9015" s="17">
        <v>8.92E-4</v>
      </c>
      <c r="L9015" s="21"/>
    </row>
    <row r="9016" spans="1:12" x14ac:dyDescent="0.45">
      <c r="A9016" s="10" t="s">
        <v>73</v>
      </c>
      <c r="B9016" s="20">
        <v>0.95399999999999996</v>
      </c>
      <c r="C9016" s="19">
        <v>38327</v>
      </c>
      <c r="D9016" s="19">
        <v>8018.9762440000004</v>
      </c>
      <c r="E9016" s="23">
        <v>2.197409849</v>
      </c>
      <c r="F9016" s="23">
        <v>0.62004826700000004</v>
      </c>
      <c r="G9016" s="17">
        <v>0.89746132000000001</v>
      </c>
      <c r="H9016" s="17">
        <v>0.10253867999999999</v>
      </c>
      <c r="I9016" s="17">
        <v>0.89718115899999995</v>
      </c>
      <c r="J9016" s="17">
        <v>0.101935267</v>
      </c>
      <c r="K9016" s="17">
        <v>8.8400000000000002E-4</v>
      </c>
      <c r="L9016" s="21"/>
    </row>
    <row r="9017" spans="1:12" x14ac:dyDescent="0.45">
      <c r="A9017" s="10" t="s">
        <v>73</v>
      </c>
      <c r="B9017" s="20">
        <v>0.95499999999999996</v>
      </c>
      <c r="C9017" s="19">
        <v>38367</v>
      </c>
      <c r="D9017" s="19">
        <v>8108.4232169999996</v>
      </c>
      <c r="E9017" s="23">
        <v>2.2573977790000002</v>
      </c>
      <c r="F9017" s="23">
        <v>0.62741404599999995</v>
      </c>
      <c r="G9017" s="17">
        <v>0.89754215900000001</v>
      </c>
      <c r="H9017" s="17">
        <v>0.10245784099999999</v>
      </c>
      <c r="I9017" s="17">
        <v>0.898191352</v>
      </c>
      <c r="J9017" s="17">
        <v>0.100933755</v>
      </c>
      <c r="K9017" s="17">
        <v>8.7500000000000002E-4</v>
      </c>
      <c r="L9017" s="21"/>
    </row>
    <row r="9018" spans="1:12" x14ac:dyDescent="0.45">
      <c r="A9018" s="10" t="s">
        <v>73</v>
      </c>
      <c r="B9018" s="20">
        <v>0.95599999999999996</v>
      </c>
      <c r="C9018" s="19">
        <v>38408</v>
      </c>
      <c r="D9018" s="19">
        <v>8202.6238780000003</v>
      </c>
      <c r="E9018" s="23">
        <v>2.3493474829999998</v>
      </c>
      <c r="F9018" s="23">
        <v>0.63598188300000003</v>
      </c>
      <c r="G9018" s="17">
        <v>0.897625495</v>
      </c>
      <c r="H9018" s="17">
        <v>0.102374505</v>
      </c>
      <c r="I9018" s="17">
        <v>0.89900217100000002</v>
      </c>
      <c r="J9018" s="17">
        <v>0.100130068</v>
      </c>
      <c r="K9018" s="17">
        <v>8.6799999999999996E-4</v>
      </c>
      <c r="L9018" s="21"/>
    </row>
    <row r="9019" spans="1:12" x14ac:dyDescent="0.45">
      <c r="A9019" s="10" t="s">
        <v>73</v>
      </c>
      <c r="B9019" s="20">
        <v>0.95699999999999996</v>
      </c>
      <c r="C9019" s="19">
        <v>38446</v>
      </c>
      <c r="D9019" s="19">
        <v>8292.8408419999996</v>
      </c>
      <c r="E9019" s="23">
        <v>2.3987445510000001</v>
      </c>
      <c r="F9019" s="23">
        <v>0.64390360400000002</v>
      </c>
      <c r="G9019" s="17">
        <v>0.89770067099999995</v>
      </c>
      <c r="H9019" s="17">
        <v>0.10229932899999999</v>
      </c>
      <c r="I9019" s="17">
        <v>0.89949232099999998</v>
      </c>
      <c r="J9019" s="17">
        <v>9.9599999999999994E-2</v>
      </c>
      <c r="K9019" s="17">
        <v>8.6300000000000005E-4</v>
      </c>
      <c r="L9019" s="21"/>
    </row>
    <row r="9020" spans="1:12" x14ac:dyDescent="0.45">
      <c r="A9020" s="10" t="s">
        <v>73</v>
      </c>
      <c r="B9020" s="20">
        <v>0.95799999999999996</v>
      </c>
      <c r="C9020" s="19">
        <v>38488</v>
      </c>
      <c r="D9020" s="19">
        <v>8394.5523020000001</v>
      </c>
      <c r="E9020" s="23">
        <v>2.442185335</v>
      </c>
      <c r="F9020" s="23">
        <v>0.65216827300000002</v>
      </c>
      <c r="G9020" s="17">
        <v>0.89773435899999998</v>
      </c>
      <c r="H9020" s="17">
        <v>0.102265641</v>
      </c>
      <c r="I9020" s="17">
        <v>0.90048581400000005</v>
      </c>
      <c r="J9020" s="17">
        <v>9.8599999999999993E-2</v>
      </c>
      <c r="K9020" s="17">
        <v>8.7299999999999997E-4</v>
      </c>
      <c r="L9020" s="21"/>
    </row>
    <row r="9021" spans="1:12" x14ac:dyDescent="0.45">
      <c r="A9021" s="10" t="s">
        <v>73</v>
      </c>
      <c r="B9021" s="20">
        <v>0.95899999999999996</v>
      </c>
      <c r="C9021" s="19">
        <v>38526</v>
      </c>
      <c r="D9021" s="19">
        <v>8488.7807140000004</v>
      </c>
      <c r="E9021" s="23">
        <v>2.5183307770000001</v>
      </c>
      <c r="F9021" s="23">
        <v>0.65986109900000001</v>
      </c>
      <c r="G9021" s="17">
        <v>0.89778331499999997</v>
      </c>
      <c r="H9021" s="17">
        <v>0.102216685</v>
      </c>
      <c r="I9021" s="17">
        <v>0.90152677599999997</v>
      </c>
      <c r="J9021" s="17">
        <v>9.7600000000000006E-2</v>
      </c>
      <c r="K9021" s="17">
        <v>8.6399999999999997E-4</v>
      </c>
      <c r="L9021" s="21"/>
    </row>
    <row r="9022" spans="1:12" x14ac:dyDescent="0.45">
      <c r="A9022" s="10" t="s">
        <v>73</v>
      </c>
      <c r="B9022" s="20">
        <v>0.96</v>
      </c>
      <c r="C9022" s="19">
        <v>38561</v>
      </c>
      <c r="D9022" s="19">
        <v>8577.5792450000008</v>
      </c>
      <c r="E9022" s="23">
        <v>2.5900645920000001</v>
      </c>
      <c r="F9022" s="23">
        <v>0.67008722099999996</v>
      </c>
      <c r="G9022" s="17">
        <v>0.89787609199999996</v>
      </c>
      <c r="H9022" s="17">
        <v>0.102123908</v>
      </c>
      <c r="I9022" s="17">
        <v>0.90270024699999996</v>
      </c>
      <c r="J9022" s="17">
        <v>9.64E-2</v>
      </c>
      <c r="K9022" s="17">
        <v>8.5400000000000005E-4</v>
      </c>
      <c r="L9022" s="21"/>
    </row>
    <row r="9023" spans="1:12" x14ac:dyDescent="0.45">
      <c r="A9023" s="10" t="s">
        <v>73</v>
      </c>
      <c r="B9023" s="20">
        <v>0.96099999999999997</v>
      </c>
      <c r="C9023" s="19">
        <v>38607</v>
      </c>
      <c r="D9023" s="19">
        <v>8698.1049390000007</v>
      </c>
      <c r="E9023" s="23">
        <v>2.6638204239999999</v>
      </c>
      <c r="F9023" s="23">
        <v>0.67808616200000005</v>
      </c>
      <c r="G9023" s="17">
        <v>0.89799777199999997</v>
      </c>
      <c r="H9023" s="17">
        <v>0.102002228</v>
      </c>
      <c r="I9023" s="17">
        <v>0.90357688000000003</v>
      </c>
      <c r="J9023" s="17">
        <v>9.5600000000000004E-2</v>
      </c>
      <c r="K9023" s="17">
        <v>8.4599999999999996E-4</v>
      </c>
      <c r="L9023" s="21"/>
    </row>
    <row r="9024" spans="1:12" x14ac:dyDescent="0.45">
      <c r="A9024" s="10" t="s">
        <v>73</v>
      </c>
      <c r="B9024" s="20">
        <v>0.96199999999999997</v>
      </c>
      <c r="C9024" s="19">
        <v>38642</v>
      </c>
      <c r="D9024" s="19">
        <v>8793.0000369999998</v>
      </c>
      <c r="E9024" s="23">
        <v>2.7653143400000002</v>
      </c>
      <c r="F9024" s="23">
        <v>0.68910601999999999</v>
      </c>
      <c r="G9024" s="17">
        <v>0.89809016100000005</v>
      </c>
      <c r="H9024" s="17">
        <v>0.101909839</v>
      </c>
      <c r="I9024" s="17">
        <v>0.90437345199999997</v>
      </c>
      <c r="J9024" s="17">
        <v>9.4799999999999995E-2</v>
      </c>
      <c r="K9024" s="17">
        <v>8.3900000000000001E-4</v>
      </c>
    </row>
    <row r="9025" spans="1:11" x14ac:dyDescent="0.45">
      <c r="A9025" s="10" t="s">
        <v>73</v>
      </c>
      <c r="B9025" s="20">
        <v>0.96299999999999997</v>
      </c>
      <c r="C9025" s="19">
        <v>38688</v>
      </c>
      <c r="D9025" s="19">
        <v>8921.7116989999995</v>
      </c>
      <c r="E9025" s="23">
        <v>2.8239569210000002</v>
      </c>
      <c r="F9025" s="23">
        <v>0.69784472900000005</v>
      </c>
      <c r="G9025" s="17">
        <v>0.89821133200000003</v>
      </c>
      <c r="H9025" s="17">
        <v>0.101788668</v>
      </c>
      <c r="I9025" s="17">
        <v>0.90576958699999999</v>
      </c>
      <c r="J9025" s="17">
        <v>9.3399999999999997E-2</v>
      </c>
      <c r="K9025" s="17">
        <v>8.2700000000000004E-4</v>
      </c>
    </row>
    <row r="9026" spans="1:11" x14ac:dyDescent="0.45">
      <c r="A9026" s="10" t="s">
        <v>73</v>
      </c>
      <c r="B9026" s="20">
        <v>0.96399999999999997</v>
      </c>
      <c r="C9026" s="19">
        <v>38728</v>
      </c>
      <c r="D9026" s="19">
        <v>9038.1949929999992</v>
      </c>
      <c r="E9026" s="23">
        <v>3.0112987969999998</v>
      </c>
      <c r="F9026" s="23">
        <v>0.70906223700000004</v>
      </c>
      <c r="G9026" s="17">
        <v>0.89829064199999997</v>
      </c>
      <c r="H9026" s="17">
        <v>0.101709358</v>
      </c>
      <c r="I9026" s="17">
        <v>0.90656888300000005</v>
      </c>
      <c r="J9026" s="17">
        <v>9.2600000000000002E-2</v>
      </c>
      <c r="K9026" s="17">
        <v>8.1899999999999996E-4</v>
      </c>
    </row>
    <row r="9027" spans="1:11" x14ac:dyDescent="0.45">
      <c r="A9027" s="10" t="s">
        <v>73</v>
      </c>
      <c r="B9027" s="20">
        <v>0.96499999999999997</v>
      </c>
      <c r="C9027" s="19">
        <v>38730</v>
      </c>
      <c r="D9027" s="19">
        <v>9044.2216289999997</v>
      </c>
      <c r="E9027" s="23">
        <v>3.0133176380000002</v>
      </c>
      <c r="F9027" s="23">
        <v>0.71992981899999997</v>
      </c>
      <c r="G9027" s="17">
        <v>0.89829589499999996</v>
      </c>
      <c r="H9027" s="17">
        <v>0.101704105</v>
      </c>
      <c r="I9027" s="17">
        <v>0.90657878000000003</v>
      </c>
      <c r="J9027" s="17">
        <v>9.2600000000000002E-2</v>
      </c>
      <c r="K9027" s="17">
        <v>8.1899999999999996E-4</v>
      </c>
    </row>
    <row r="9028" spans="1:11" x14ac:dyDescent="0.45">
      <c r="A9028" s="10" t="s">
        <v>73</v>
      </c>
      <c r="B9028" s="20">
        <v>0.96599999999999997</v>
      </c>
      <c r="C9028" s="19">
        <v>38807</v>
      </c>
      <c r="D9028" s="19">
        <v>9276.8912359999995</v>
      </c>
      <c r="E9028" s="23">
        <v>3.0216832189999998</v>
      </c>
      <c r="F9028" s="23">
        <v>0.72169735499999998</v>
      </c>
      <c r="G9028" s="17">
        <v>0.89849769400000001</v>
      </c>
      <c r="H9028" s="17">
        <v>0.101502306</v>
      </c>
      <c r="I9028" s="17">
        <v>0.909051571</v>
      </c>
      <c r="J9028" s="17">
        <v>9.0200000000000002E-2</v>
      </c>
      <c r="K9028" s="17">
        <v>7.9699999999999997E-4</v>
      </c>
    </row>
    <row r="9029" spans="1:11" x14ac:dyDescent="0.45">
      <c r="A9029" s="10" t="s">
        <v>73</v>
      </c>
      <c r="B9029" s="20">
        <v>0.96699999999999997</v>
      </c>
      <c r="C9029" s="19">
        <v>38846</v>
      </c>
      <c r="D9029" s="19">
        <v>9398.3280429999995</v>
      </c>
      <c r="E9029" s="23">
        <v>3.2451933070000001</v>
      </c>
      <c r="F9029" s="23">
        <v>0.74154350000000002</v>
      </c>
      <c r="G9029" s="17">
        <v>0.898599598</v>
      </c>
      <c r="H9029" s="17">
        <v>0.101400402</v>
      </c>
      <c r="I9029" s="17">
        <v>0.91015405599999999</v>
      </c>
      <c r="J9029" s="17">
        <v>8.9099999999999999E-2</v>
      </c>
      <c r="K9029" s="17">
        <v>7.8799999999999996E-4</v>
      </c>
    </row>
    <row r="9030" spans="1:11" x14ac:dyDescent="0.45">
      <c r="A9030" s="10" t="s">
        <v>73</v>
      </c>
      <c r="B9030" s="20">
        <v>0.96799999999999997</v>
      </c>
      <c r="C9030" s="19">
        <v>38883</v>
      </c>
      <c r="D9030" s="19">
        <v>9520.226643</v>
      </c>
      <c r="E9030" s="23">
        <v>3.3315673619999999</v>
      </c>
      <c r="F9030" s="23">
        <v>0.75294383399999998</v>
      </c>
      <c r="G9030" s="17">
        <v>0.89867037000000005</v>
      </c>
      <c r="H9030" s="17">
        <v>0.10132963</v>
      </c>
      <c r="I9030" s="17">
        <v>0.91103877899999997</v>
      </c>
      <c r="J9030" s="17">
        <v>8.8200000000000001E-2</v>
      </c>
      <c r="K9030" s="17">
        <v>7.7999999999999999E-4</v>
      </c>
    </row>
    <row r="9031" spans="1:11" x14ac:dyDescent="0.45">
      <c r="A9031" s="10" t="s">
        <v>73</v>
      </c>
      <c r="B9031" s="20">
        <v>0.96899999999999997</v>
      </c>
      <c r="C9031" s="19">
        <v>38928</v>
      </c>
      <c r="D9031" s="19">
        <v>9672.0623620000006</v>
      </c>
      <c r="E9031" s="23">
        <v>3.4237599799999998</v>
      </c>
      <c r="F9031" s="23">
        <v>0.764090622</v>
      </c>
      <c r="G9031" s="17">
        <v>0.89878750500000004</v>
      </c>
      <c r="H9031" s="17">
        <v>0.101212495</v>
      </c>
      <c r="I9031" s="17">
        <v>0.91220695900000004</v>
      </c>
      <c r="J9031" s="17">
        <v>8.6999999999999994E-2</v>
      </c>
      <c r="K9031" s="17">
        <v>7.6900000000000004E-4</v>
      </c>
    </row>
    <row r="9032" spans="1:11" x14ac:dyDescent="0.45">
      <c r="A9032" s="10" t="s">
        <v>73</v>
      </c>
      <c r="B9032" s="20">
        <v>0.97</v>
      </c>
      <c r="C9032" s="19">
        <v>38965</v>
      </c>
      <c r="D9032" s="19">
        <v>9802.0744639999994</v>
      </c>
      <c r="E9032" s="23">
        <v>3.5788920599999998</v>
      </c>
      <c r="F9032" s="23">
        <v>0.77799026900000001</v>
      </c>
      <c r="G9032" s="17">
        <v>0.89885794900000004</v>
      </c>
      <c r="H9032" s="17">
        <v>0.101142051</v>
      </c>
      <c r="I9032" s="17">
        <v>0.91306111400000001</v>
      </c>
      <c r="J9032" s="17">
        <v>8.6199999999999999E-2</v>
      </c>
      <c r="K9032" s="17">
        <v>7.6199999999999998E-4</v>
      </c>
    </row>
    <row r="9033" spans="1:11" x14ac:dyDescent="0.45">
      <c r="A9033" s="10" t="s">
        <v>73</v>
      </c>
      <c r="B9033" s="20">
        <v>0.97099999999999997</v>
      </c>
      <c r="C9033" s="19">
        <v>39010</v>
      </c>
      <c r="D9033" s="19">
        <v>9964.3176650000005</v>
      </c>
      <c r="E9033" s="23">
        <v>3.6656538909999998</v>
      </c>
      <c r="F9033" s="23">
        <v>0.79008182400000004</v>
      </c>
      <c r="G9033" s="17">
        <v>0.89894898700000003</v>
      </c>
      <c r="H9033" s="17">
        <v>0.101051013</v>
      </c>
      <c r="I9033" s="17">
        <v>0.91415873400000003</v>
      </c>
      <c r="J9033" s="17">
        <v>8.5099999999999995E-2</v>
      </c>
      <c r="K9033" s="17">
        <v>7.5199999999999996E-4</v>
      </c>
    </row>
    <row r="9034" spans="1:11" x14ac:dyDescent="0.45">
      <c r="A9034" s="10" t="s">
        <v>73</v>
      </c>
      <c r="B9034" s="20">
        <v>0.97199999999999998</v>
      </c>
      <c r="C9034" s="19">
        <v>39024</v>
      </c>
      <c r="D9034" s="19">
        <v>10016.152110000001</v>
      </c>
      <c r="E9034" s="23">
        <v>3.740821081</v>
      </c>
      <c r="F9034" s="23">
        <v>0.80456135500000003</v>
      </c>
      <c r="G9034" s="17">
        <v>0.89895961499999999</v>
      </c>
      <c r="H9034" s="17">
        <v>0.101040385</v>
      </c>
      <c r="I9034" s="17">
        <v>0.91452487000000005</v>
      </c>
      <c r="J9034" s="17">
        <v>8.4699999999999998E-2</v>
      </c>
      <c r="K9034" s="17">
        <v>7.4899999999999999E-4</v>
      </c>
    </row>
    <row r="9035" spans="1:11" x14ac:dyDescent="0.45">
      <c r="A9035" s="10" t="s">
        <v>73</v>
      </c>
      <c r="B9035" s="20">
        <v>0.97299999999999998</v>
      </c>
      <c r="C9035" s="19">
        <v>39087</v>
      </c>
      <c r="D9035" s="19">
        <v>10253.267180000001</v>
      </c>
      <c r="E9035" s="23">
        <v>3.8478699270000001</v>
      </c>
      <c r="F9035" s="23">
        <v>0.81079520699999996</v>
      </c>
      <c r="G9035" s="17">
        <v>0.89912247000000001</v>
      </c>
      <c r="H9035" s="17">
        <v>0.10087753000000001</v>
      </c>
      <c r="I9035" s="17">
        <v>0.91637598899999995</v>
      </c>
      <c r="J9035" s="17">
        <v>8.2900000000000001E-2</v>
      </c>
      <c r="K9035" s="17">
        <v>7.3300000000000004E-4</v>
      </c>
    </row>
    <row r="9036" spans="1:11" x14ac:dyDescent="0.45">
      <c r="A9036" s="10" t="s">
        <v>73</v>
      </c>
      <c r="B9036" s="20">
        <v>0.97399999999999998</v>
      </c>
      <c r="C9036" s="19">
        <v>39129</v>
      </c>
      <c r="D9036" s="19">
        <v>10417.019179999999</v>
      </c>
      <c r="E9036" s="23">
        <v>3.9752111810000001</v>
      </c>
      <c r="F9036" s="23">
        <v>0.83051190799999997</v>
      </c>
      <c r="G9036" s="17">
        <v>0.89923074999999997</v>
      </c>
      <c r="H9036" s="17">
        <v>0.10076925</v>
      </c>
      <c r="I9036" s="17">
        <v>0.91739317600000003</v>
      </c>
      <c r="J9036" s="17">
        <v>8.1900000000000001E-2</v>
      </c>
      <c r="K9036" s="17">
        <v>7.2400000000000003E-4</v>
      </c>
    </row>
    <row r="9037" spans="1:11" x14ac:dyDescent="0.45">
      <c r="A9037" s="10" t="s">
        <v>73</v>
      </c>
      <c r="B9037" s="20">
        <v>0.97499999999999998</v>
      </c>
      <c r="C9037" s="19">
        <v>39166</v>
      </c>
      <c r="D9037" s="19">
        <v>10566.752860000001</v>
      </c>
      <c r="E9037" s="23">
        <v>4.1708492709999998</v>
      </c>
      <c r="F9037" s="23">
        <v>0.84605918999999996</v>
      </c>
      <c r="G9037" s="17">
        <v>0.89930041400000005</v>
      </c>
      <c r="H9037" s="17">
        <v>0.10069958599999999</v>
      </c>
      <c r="I9037" s="17">
        <v>0.91820637699999996</v>
      </c>
      <c r="J9037" s="17">
        <v>8.1100000000000005E-2</v>
      </c>
      <c r="K9037" s="17">
        <v>7.1599999999999995E-4</v>
      </c>
    </row>
    <row r="9038" spans="1:11" x14ac:dyDescent="0.45">
      <c r="A9038" s="10" t="s">
        <v>73</v>
      </c>
      <c r="B9038" s="20">
        <v>0.97599999999999998</v>
      </c>
      <c r="C9038" s="19">
        <v>39199</v>
      </c>
      <c r="D9038" s="19">
        <v>10705.25323</v>
      </c>
      <c r="E9038" s="23">
        <v>4.2526007540000004</v>
      </c>
      <c r="F9038" s="23">
        <v>0.85976942999999995</v>
      </c>
      <c r="G9038" s="17">
        <v>0.89913008000000005</v>
      </c>
      <c r="H9038" s="17">
        <v>0.10086992</v>
      </c>
      <c r="I9038" s="17">
        <v>0.91922510899999998</v>
      </c>
      <c r="J9038" s="17">
        <v>8.0100000000000005E-2</v>
      </c>
      <c r="K9038" s="17">
        <v>7.0699999999999995E-4</v>
      </c>
    </row>
    <row r="9039" spans="1:11" x14ac:dyDescent="0.45">
      <c r="A9039" s="10" t="s">
        <v>73</v>
      </c>
      <c r="B9039" s="20">
        <v>0.97699999999999998</v>
      </c>
      <c r="C9039" s="19">
        <v>39250</v>
      </c>
      <c r="D9039" s="19">
        <v>10925.242039999999</v>
      </c>
      <c r="E9039" s="23">
        <v>4.4002694560000002</v>
      </c>
      <c r="F9039" s="23">
        <v>0.872594023</v>
      </c>
      <c r="G9039" s="17">
        <v>0.89926114599999996</v>
      </c>
      <c r="H9039" s="17">
        <v>0.100738854</v>
      </c>
      <c r="I9039" s="17">
        <v>0.920615713</v>
      </c>
      <c r="J9039" s="17">
        <v>7.8700000000000006E-2</v>
      </c>
      <c r="K9039" s="17">
        <v>6.9499999999999998E-4</v>
      </c>
    </row>
    <row r="9040" spans="1:11" x14ac:dyDescent="0.45">
      <c r="A9040" s="10" t="s">
        <v>73</v>
      </c>
      <c r="B9040" s="20">
        <v>0.97799999999999998</v>
      </c>
      <c r="C9040" s="19">
        <v>39290</v>
      </c>
      <c r="D9040" s="19">
        <v>11104.633250000001</v>
      </c>
      <c r="E9040" s="23">
        <v>4.5512362829999997</v>
      </c>
      <c r="F9040" s="23">
        <v>0.89353242600000005</v>
      </c>
      <c r="G9040" s="17">
        <v>0.89936370600000004</v>
      </c>
      <c r="H9040" s="17">
        <v>0.100636294</v>
      </c>
      <c r="I9040" s="17">
        <v>0.92184621700000002</v>
      </c>
      <c r="J9040" s="17">
        <v>7.7499999999999999E-2</v>
      </c>
      <c r="K9040" s="17">
        <v>6.8400000000000004E-4</v>
      </c>
    </row>
    <row r="9041" spans="1:11" x14ac:dyDescent="0.45">
      <c r="A9041" s="10" t="s">
        <v>73</v>
      </c>
      <c r="B9041" s="20">
        <v>0.97899999999999998</v>
      </c>
      <c r="C9041" s="19">
        <v>39331</v>
      </c>
      <c r="D9041" s="19">
        <v>11292.7601</v>
      </c>
      <c r="E9041" s="23">
        <v>4.6449551539999998</v>
      </c>
      <c r="F9041" s="23">
        <v>0.91002449399999996</v>
      </c>
      <c r="G9041" s="17">
        <v>0.89946861300000003</v>
      </c>
      <c r="H9041" s="17">
        <v>0.100531387</v>
      </c>
      <c r="I9041" s="17">
        <v>0.922899197</v>
      </c>
      <c r="J9041" s="17">
        <v>7.6399999999999996E-2</v>
      </c>
      <c r="K9041" s="17">
        <v>6.7500000000000004E-4</v>
      </c>
    </row>
    <row r="9042" spans="1:11" x14ac:dyDescent="0.45">
      <c r="A9042" s="10" t="s">
        <v>73</v>
      </c>
      <c r="B9042" s="20">
        <v>0.98</v>
      </c>
      <c r="C9042" s="19">
        <v>39371</v>
      </c>
      <c r="D9042" s="19">
        <v>11485.3151</v>
      </c>
      <c r="E9042" s="23">
        <v>4.9935561179999999</v>
      </c>
      <c r="F9042" s="23">
        <v>0.92740599400000001</v>
      </c>
      <c r="G9042" s="17">
        <v>0.89951995100000004</v>
      </c>
      <c r="H9042" s="17">
        <v>0.100480049</v>
      </c>
      <c r="I9042" s="17">
        <v>0.92396314700000004</v>
      </c>
      <c r="J9042" s="17">
        <v>7.5399999999999995E-2</v>
      </c>
      <c r="K9042" s="17">
        <v>6.6600000000000003E-4</v>
      </c>
    </row>
    <row r="9043" spans="1:11" x14ac:dyDescent="0.45">
      <c r="A9043" s="10" t="s">
        <v>73</v>
      </c>
      <c r="B9043" s="20">
        <v>0.98099999999999998</v>
      </c>
      <c r="C9043" s="19">
        <v>39407</v>
      </c>
      <c r="D9043" s="19">
        <v>11670.446669999999</v>
      </c>
      <c r="E9043" s="23">
        <v>5.3375505700000003</v>
      </c>
      <c r="F9043" s="23">
        <v>0.945215468</v>
      </c>
      <c r="G9043" s="17">
        <v>0.89961174399999999</v>
      </c>
      <c r="H9043" s="17">
        <v>0.100388256</v>
      </c>
      <c r="I9043" s="17">
        <v>0.924906691</v>
      </c>
      <c r="J9043" s="17">
        <v>7.4399999999999994E-2</v>
      </c>
      <c r="K9043" s="17">
        <v>6.6100000000000002E-4</v>
      </c>
    </row>
    <row r="9044" spans="1:11" x14ac:dyDescent="0.45">
      <c r="A9044" s="10" t="s">
        <v>73</v>
      </c>
      <c r="B9044" s="20">
        <v>0.98199999999999998</v>
      </c>
      <c r="C9044" s="19">
        <v>39451</v>
      </c>
      <c r="D9044" s="19">
        <v>11911.484130000001</v>
      </c>
      <c r="E9044" s="23">
        <v>5.7096749930000001</v>
      </c>
      <c r="F9044" s="23">
        <v>0.96276458700000001</v>
      </c>
      <c r="G9044" s="17">
        <v>0.89972370800000001</v>
      </c>
      <c r="H9044" s="17">
        <v>0.100276292</v>
      </c>
      <c r="I9044" s="17">
        <v>0.92639645900000001</v>
      </c>
      <c r="J9044" s="17">
        <v>7.2999999999999995E-2</v>
      </c>
      <c r="K9044" s="17">
        <v>6.4700000000000001E-4</v>
      </c>
    </row>
    <row r="9045" spans="1:11" x14ac:dyDescent="0.45">
      <c r="A9045" s="10" t="s">
        <v>73</v>
      </c>
      <c r="B9045" s="20">
        <v>0.98299999999999998</v>
      </c>
      <c r="C9045" s="19">
        <v>39489</v>
      </c>
      <c r="D9045" s="19">
        <v>12134.530559999999</v>
      </c>
      <c r="E9045" s="23">
        <v>6.0607108329999999</v>
      </c>
      <c r="F9045" s="23">
        <v>0.98388708400000002</v>
      </c>
      <c r="G9045" s="17">
        <v>0.89982020299999999</v>
      </c>
      <c r="H9045" s="17">
        <v>0.100179797</v>
      </c>
      <c r="I9045" s="17">
        <v>0.92751905000000001</v>
      </c>
      <c r="J9045" s="17">
        <v>7.1800000000000003E-2</v>
      </c>
      <c r="K9045" s="17">
        <v>6.3699999999999998E-4</v>
      </c>
    </row>
    <row r="9046" spans="1:11" x14ac:dyDescent="0.45">
      <c r="A9046" s="10" t="s">
        <v>73</v>
      </c>
      <c r="B9046" s="20">
        <v>0.98399999999999999</v>
      </c>
      <c r="C9046" s="19">
        <v>39531</v>
      </c>
      <c r="D9046" s="19">
        <v>12397.916289999999</v>
      </c>
      <c r="E9046" s="23">
        <v>6.5259346669999996</v>
      </c>
      <c r="F9046" s="23">
        <v>1.002600795</v>
      </c>
      <c r="G9046" s="17">
        <v>0.89990134300000002</v>
      </c>
      <c r="H9046" s="17">
        <v>0.10009865699999999</v>
      </c>
      <c r="I9046" s="17">
        <v>0.92897973599999994</v>
      </c>
      <c r="J9046" s="17">
        <v>7.0400000000000004E-2</v>
      </c>
      <c r="K9046" s="17">
        <v>6.2500000000000001E-4</v>
      </c>
    </row>
    <row r="9047" spans="1:11" x14ac:dyDescent="0.45">
      <c r="A9047" s="10" t="s">
        <v>73</v>
      </c>
      <c r="B9047" s="20">
        <v>0.98499999999999999</v>
      </c>
      <c r="C9047" s="19">
        <v>39572</v>
      </c>
      <c r="D9047" s="19">
        <v>12672.685380000001</v>
      </c>
      <c r="E9047" s="23">
        <v>6.7862329629999998</v>
      </c>
      <c r="F9047" s="23">
        <v>1.0310551889999999</v>
      </c>
      <c r="G9047" s="17">
        <v>0.90000505399999997</v>
      </c>
      <c r="H9047" s="17">
        <v>0.1</v>
      </c>
      <c r="I9047" s="17">
        <v>0.93042784099999998</v>
      </c>
      <c r="J9047" s="17">
        <v>6.9000000000000006E-2</v>
      </c>
      <c r="K9047" s="17">
        <v>6.1200000000000002E-4</v>
      </c>
    </row>
    <row r="9048" spans="1:11" x14ac:dyDescent="0.45">
      <c r="A9048" s="10" t="s">
        <v>73</v>
      </c>
      <c r="B9048" s="20">
        <v>0.98599999999999999</v>
      </c>
      <c r="C9048" s="19">
        <v>39612</v>
      </c>
      <c r="D9048" s="19">
        <v>12953.271489999999</v>
      </c>
      <c r="E9048" s="23">
        <v>7.242594295</v>
      </c>
      <c r="F9048" s="23">
        <v>1.0570951749999999</v>
      </c>
      <c r="G9048" s="17">
        <v>0.90010602799999995</v>
      </c>
      <c r="H9048" s="17">
        <v>9.9900000000000003E-2</v>
      </c>
      <c r="I9048" s="17">
        <v>0.93160593800000002</v>
      </c>
      <c r="J9048" s="17">
        <v>6.7799999999999999E-2</v>
      </c>
      <c r="K9048" s="17">
        <v>6.0099999999999997E-4</v>
      </c>
    </row>
    <row r="9049" spans="1:11" x14ac:dyDescent="0.45">
      <c r="A9049" s="10" t="s">
        <v>73</v>
      </c>
      <c r="B9049" s="20">
        <v>0.98699999999999999</v>
      </c>
      <c r="C9049" s="19">
        <v>39652</v>
      </c>
      <c r="D9049" s="19">
        <v>13257.25664</v>
      </c>
      <c r="E9049" s="23">
        <v>8.2097880980000006</v>
      </c>
      <c r="F9049" s="23">
        <v>1.0834380379999999</v>
      </c>
      <c r="G9049" s="17">
        <v>0.90018158000000004</v>
      </c>
      <c r="H9049" s="17">
        <v>9.98E-2</v>
      </c>
      <c r="I9049" s="17">
        <v>0.93284842000000001</v>
      </c>
      <c r="J9049" s="17">
        <v>6.6600000000000006E-2</v>
      </c>
      <c r="K9049" s="17">
        <v>5.9000000000000003E-4</v>
      </c>
    </row>
    <row r="9050" spans="1:11" x14ac:dyDescent="0.45">
      <c r="A9050" s="10" t="s">
        <v>73</v>
      </c>
      <c r="B9050" s="20">
        <v>0.98799999999999999</v>
      </c>
      <c r="C9050" s="19">
        <v>39692</v>
      </c>
      <c r="D9050" s="19">
        <v>13591.649960000001</v>
      </c>
      <c r="E9050" s="23">
        <v>8.6209299099999992</v>
      </c>
      <c r="F9050" s="23">
        <v>1.1122500239999999</v>
      </c>
      <c r="G9050" s="17">
        <v>0.90028217300000002</v>
      </c>
      <c r="H9050" s="17">
        <v>9.9699999999999997E-2</v>
      </c>
      <c r="I9050" s="17">
        <v>0.93431738600000003</v>
      </c>
      <c r="J9050" s="17">
        <v>6.5100000000000005E-2</v>
      </c>
      <c r="K9050" s="17">
        <v>5.7700000000000004E-4</v>
      </c>
    </row>
    <row r="9051" spans="1:11" x14ac:dyDescent="0.45">
      <c r="A9051" s="10" t="s">
        <v>73</v>
      </c>
      <c r="B9051" s="20">
        <v>0.98899999999999999</v>
      </c>
      <c r="C9051" s="19">
        <v>39723</v>
      </c>
      <c r="D9051" s="19">
        <v>13863.77318</v>
      </c>
      <c r="E9051" s="23">
        <v>9.1260179949999998</v>
      </c>
      <c r="F9051" s="23">
        <v>1.1440650999999999</v>
      </c>
      <c r="G9051" s="17">
        <v>0.90035999300000003</v>
      </c>
      <c r="H9051" s="17">
        <v>9.9599999999999994E-2</v>
      </c>
      <c r="I9051" s="17">
        <v>0.93604947800000005</v>
      </c>
      <c r="J9051" s="17">
        <v>6.3399999999999998E-2</v>
      </c>
      <c r="K9051" s="17">
        <v>5.62E-4</v>
      </c>
    </row>
    <row r="9052" spans="1:11" x14ac:dyDescent="0.45">
      <c r="A9052" s="10" t="s">
        <v>73</v>
      </c>
      <c r="B9052" s="20">
        <v>0.99</v>
      </c>
      <c r="C9052" s="19">
        <v>39772</v>
      </c>
      <c r="D9052" s="19">
        <v>14332.49523</v>
      </c>
      <c r="E9052" s="23">
        <v>10.018979330000001</v>
      </c>
      <c r="F9052" s="23">
        <v>1.1704193089999999</v>
      </c>
      <c r="G9052" s="17">
        <v>0.90045760799999996</v>
      </c>
      <c r="H9052" s="17">
        <v>9.9500000000000005E-2</v>
      </c>
      <c r="I9052" s="17">
        <v>0.93822975099999995</v>
      </c>
      <c r="J9052" s="17">
        <v>6.1199999999999997E-2</v>
      </c>
      <c r="K9052" s="17">
        <v>5.4299999999999997E-4</v>
      </c>
    </row>
    <row r="9053" spans="1:11" x14ac:dyDescent="0.45">
      <c r="A9053" s="10" t="s">
        <v>73</v>
      </c>
      <c r="B9053" s="20">
        <v>0.99099999999999999</v>
      </c>
      <c r="C9053" s="19">
        <v>39806</v>
      </c>
      <c r="D9053" s="19">
        <v>14689.897209999999</v>
      </c>
      <c r="E9053" s="23">
        <v>10.930410330000001</v>
      </c>
      <c r="F9053" s="23">
        <v>1.2143468660000001</v>
      </c>
      <c r="G9053" s="17">
        <v>0.90051751000000002</v>
      </c>
      <c r="H9053" s="17">
        <v>9.9500000000000005E-2</v>
      </c>
      <c r="I9053" s="17">
        <v>0.93958085400000002</v>
      </c>
      <c r="J9053" s="17">
        <v>5.9900000000000002E-2</v>
      </c>
      <c r="K9053" s="17">
        <v>5.31E-4</v>
      </c>
    </row>
    <row r="9054" spans="1:11" x14ac:dyDescent="0.45">
      <c r="A9054" s="10" t="s">
        <v>73</v>
      </c>
      <c r="B9054" s="20">
        <v>0.99199999999999999</v>
      </c>
      <c r="C9054" s="19">
        <v>39847</v>
      </c>
      <c r="D9054" s="19">
        <v>15167.15285</v>
      </c>
      <c r="E9054" s="23">
        <v>12.619112640000001</v>
      </c>
      <c r="F9054" s="23">
        <v>1.2483000150000001</v>
      </c>
      <c r="G9054" s="17">
        <v>0.90041910300000005</v>
      </c>
      <c r="H9054" s="17">
        <v>9.9599999999999994E-2</v>
      </c>
      <c r="I9054" s="17">
        <v>0.94124606899999996</v>
      </c>
      <c r="J9054" s="17">
        <v>5.8200000000000002E-2</v>
      </c>
      <c r="K9054" s="17">
        <v>5.1599999999999997E-4</v>
      </c>
    </row>
    <row r="9055" spans="1:11" x14ac:dyDescent="0.45">
      <c r="A9055" s="10" t="s">
        <v>73</v>
      </c>
      <c r="B9055" s="20">
        <v>0.99299999999999999</v>
      </c>
      <c r="C9055" s="19">
        <v>39893</v>
      </c>
      <c r="D9055" s="19">
        <v>15764.66317</v>
      </c>
      <c r="E9055" s="23">
        <v>13.683031120000001</v>
      </c>
      <c r="F9055" s="23">
        <v>1.294120046</v>
      </c>
      <c r="G9055" s="17">
        <v>0.90033339199999995</v>
      </c>
      <c r="H9055" s="17">
        <v>9.9699999999999997E-2</v>
      </c>
      <c r="I9055" s="17">
        <v>0.943438734</v>
      </c>
      <c r="J9055" s="17">
        <v>5.6099999999999997E-2</v>
      </c>
      <c r="K9055" s="17">
        <v>4.9700000000000005E-4</v>
      </c>
    </row>
    <row r="9056" spans="1:11" x14ac:dyDescent="0.45">
      <c r="A9056" s="10" t="s">
        <v>73</v>
      </c>
      <c r="B9056" s="20">
        <v>0.99399999999999999</v>
      </c>
      <c r="C9056" s="19">
        <v>39932</v>
      </c>
      <c r="D9056" s="19">
        <v>16340.09527</v>
      </c>
      <c r="E9056" s="23">
        <v>15.89969687</v>
      </c>
      <c r="F9056" s="23">
        <v>1.3524217489999999</v>
      </c>
      <c r="G9056" s="17">
        <v>0.90043073200000001</v>
      </c>
      <c r="H9056" s="17">
        <v>9.9599999999999994E-2</v>
      </c>
      <c r="I9056" s="17">
        <v>0.94553915700000002</v>
      </c>
      <c r="J9056" s="17">
        <v>5.3999999999999999E-2</v>
      </c>
      <c r="K9056" s="17">
        <v>4.7899999999999999E-4</v>
      </c>
    </row>
    <row r="9057" spans="1:11" x14ac:dyDescent="0.45">
      <c r="A9057" s="10" t="s">
        <v>73</v>
      </c>
      <c r="B9057" s="20">
        <v>0.995</v>
      </c>
      <c r="C9057" s="19">
        <v>39973</v>
      </c>
      <c r="D9057" s="19">
        <v>17040.42424</v>
      </c>
      <c r="E9057" s="23">
        <v>18.485186840000001</v>
      </c>
      <c r="F9057" s="23">
        <v>1.407938696</v>
      </c>
      <c r="G9057" s="17">
        <v>0.90050784299999997</v>
      </c>
      <c r="H9057" s="17">
        <v>9.9500000000000005E-2</v>
      </c>
      <c r="I9057" s="17">
        <v>0.94780280400000005</v>
      </c>
      <c r="J9057" s="17">
        <v>5.1700000000000003E-2</v>
      </c>
      <c r="K9057" s="17">
        <v>4.5899999999999999E-4</v>
      </c>
    </row>
    <row r="9058" spans="1:11" x14ac:dyDescent="0.45">
      <c r="A9058" s="10" t="s">
        <v>73</v>
      </c>
      <c r="B9058" s="20">
        <v>0.996</v>
      </c>
      <c r="C9058" s="19">
        <v>40013</v>
      </c>
      <c r="D9058" s="19">
        <v>17844.756099999999</v>
      </c>
      <c r="E9058" s="23">
        <v>21.87864982</v>
      </c>
      <c r="F9058" s="23">
        <v>1.475541757</v>
      </c>
      <c r="G9058" s="17">
        <v>0.90060730300000003</v>
      </c>
      <c r="H9058" s="17">
        <v>9.9400000000000002E-2</v>
      </c>
      <c r="I9058" s="17">
        <v>0.95005813800000005</v>
      </c>
      <c r="J9058" s="17">
        <v>4.9500000000000002E-2</v>
      </c>
      <c r="K9058" s="17">
        <v>4.3899999999999999E-4</v>
      </c>
    </row>
    <row r="9059" spans="1:11" x14ac:dyDescent="0.45">
      <c r="A9059" s="10" t="s">
        <v>73</v>
      </c>
      <c r="B9059" s="20">
        <v>0.997</v>
      </c>
      <c r="C9059" s="19">
        <v>40052</v>
      </c>
      <c r="D9059" s="19">
        <v>18835.93131</v>
      </c>
      <c r="E9059" s="23">
        <v>31.962859529999999</v>
      </c>
      <c r="F9059" s="23">
        <v>1.551727021</v>
      </c>
      <c r="G9059" s="17">
        <v>0.90065415000000004</v>
      </c>
      <c r="H9059" s="17">
        <v>9.9299999999999999E-2</v>
      </c>
      <c r="I9059" s="17">
        <v>0.95269587300000003</v>
      </c>
      <c r="J9059" s="17">
        <v>4.6899999999999997E-2</v>
      </c>
      <c r="K9059" s="17">
        <v>4.1599999999999997E-4</v>
      </c>
    </row>
    <row r="9060" spans="1:11" x14ac:dyDescent="0.45">
      <c r="A9060" s="10" t="s">
        <v>73</v>
      </c>
      <c r="B9060" s="20">
        <v>0.998</v>
      </c>
      <c r="C9060" s="19">
        <v>40090</v>
      </c>
      <c r="D9060" s="19">
        <v>20244.742979999999</v>
      </c>
      <c r="E9060" s="23">
        <v>43.631614509999999</v>
      </c>
      <c r="F9060" s="23">
        <v>1.650840168</v>
      </c>
      <c r="G9060" s="17">
        <v>0.90074831600000005</v>
      </c>
      <c r="H9060" s="17">
        <v>9.9299999999999999E-2</v>
      </c>
      <c r="I9060" s="17">
        <v>0.95623079899999996</v>
      </c>
      <c r="J9060" s="17">
        <v>4.3400000000000001E-2</v>
      </c>
      <c r="K9060" s="17">
        <v>3.8499999999999998E-4</v>
      </c>
    </row>
    <row r="9061" spans="1:11" x14ac:dyDescent="0.45">
      <c r="A9061" s="10" t="s">
        <v>73</v>
      </c>
      <c r="B9061" s="20">
        <v>0.999</v>
      </c>
      <c r="C9061" s="19">
        <v>40133</v>
      </c>
      <c r="D9061" s="19">
        <v>22819.214100000001</v>
      </c>
      <c r="E9061" s="23">
        <v>103.7075737</v>
      </c>
      <c r="F9061" s="23">
        <v>1.7888622139999999</v>
      </c>
      <c r="G9061" s="17">
        <v>0.90085465799999997</v>
      </c>
      <c r="H9061" s="17">
        <v>9.9099999999999994E-2</v>
      </c>
      <c r="I9061" s="17">
        <v>0.96122770499999999</v>
      </c>
      <c r="J9061" s="17">
        <v>3.8399999999999997E-2</v>
      </c>
      <c r="K9061" s="17">
        <v>3.4099999999999999E-4</v>
      </c>
    </row>
    <row r="9062" spans="1:11" x14ac:dyDescent="0.45">
      <c r="A9062" s="10" t="s">
        <v>73</v>
      </c>
      <c r="B9062" s="20">
        <v>1</v>
      </c>
      <c r="C9062" s="19">
        <v>40134</v>
      </c>
      <c r="D9062" s="19">
        <v>22961.958600000002</v>
      </c>
      <c r="E9062" s="23">
        <v>142.74449619999999</v>
      </c>
      <c r="F9062" s="23">
        <v>2.0566342120000001</v>
      </c>
      <c r="G9062" s="17">
        <v>0.90085712900000003</v>
      </c>
      <c r="H9062" s="17">
        <v>9.9099999999999994E-2</v>
      </c>
      <c r="I9062" s="17">
        <v>0.96148871000000002</v>
      </c>
      <c r="J9062" s="17">
        <v>3.8199999999999998E-2</v>
      </c>
      <c r="K9062" s="17">
        <v>3.39E-4</v>
      </c>
    </row>
    <row r="9063" spans="1:11" x14ac:dyDescent="0.45">
      <c r="A9063" s="10" t="s">
        <v>75</v>
      </c>
      <c r="B9063" s="20">
        <v>0</v>
      </c>
      <c r="C9063" s="19">
        <v>466</v>
      </c>
      <c r="D9063" s="19">
        <v>0.30310735799999999</v>
      </c>
      <c r="E9063" s="23">
        <v>1.33E-3</v>
      </c>
      <c r="F9063" s="23">
        <v>8.3699999999999996E-4</v>
      </c>
      <c r="G9063" s="17">
        <v>0.91416308999999996</v>
      </c>
      <c r="H9063" s="17">
        <v>8.5800000000000001E-2</v>
      </c>
      <c r="I9063" s="17">
        <v>0.99393963600000002</v>
      </c>
      <c r="J9063" s="17">
        <v>6.0600000000000003E-3</v>
      </c>
      <c r="K9063" s="17">
        <v>0</v>
      </c>
    </row>
    <row r="9064" spans="1:11" x14ac:dyDescent="0.45">
      <c r="A9064" s="10" t="s">
        <v>75</v>
      </c>
      <c r="B9064" s="20">
        <v>0.01</v>
      </c>
      <c r="C9064" s="19">
        <v>1418</v>
      </c>
      <c r="D9064" s="19">
        <v>3.8118047609999999</v>
      </c>
      <c r="E9064" s="23">
        <v>5.7800000000000004E-3</v>
      </c>
      <c r="F9064" s="23">
        <v>4.7499999999999999E-3</v>
      </c>
      <c r="G9064" s="17">
        <v>0.91960507800000002</v>
      </c>
      <c r="H9064" s="17">
        <v>8.0399999999999999E-2</v>
      </c>
      <c r="I9064" s="17">
        <v>0.799643612</v>
      </c>
      <c r="J9064" s="17">
        <v>0.17668273200000001</v>
      </c>
      <c r="K9064" s="17">
        <v>2.3699999999999999E-2</v>
      </c>
    </row>
    <row r="9065" spans="1:11" x14ac:dyDescent="0.45">
      <c r="A9065" s="10" t="s">
        <v>75</v>
      </c>
      <c r="B9065" s="20">
        <v>0.02</v>
      </c>
      <c r="C9065" s="19">
        <v>2241</v>
      </c>
      <c r="D9065" s="19">
        <v>9.9102340770000001</v>
      </c>
      <c r="E9065" s="23">
        <v>8.8699999999999994E-3</v>
      </c>
      <c r="F9065" s="23">
        <v>7.7400000000000004E-3</v>
      </c>
      <c r="G9065" s="17">
        <v>0.89424364099999998</v>
      </c>
      <c r="H9065" s="17">
        <v>0.10575635899999999</v>
      </c>
      <c r="I9065" s="17">
        <v>0.80370515300000001</v>
      </c>
      <c r="J9065" s="17">
        <v>0.104418689</v>
      </c>
      <c r="K9065" s="17">
        <v>9.1899999999999996E-2</v>
      </c>
    </row>
    <row r="9066" spans="1:11" x14ac:dyDescent="0.45">
      <c r="A9066" s="10" t="s">
        <v>75</v>
      </c>
      <c r="B9066" s="20">
        <v>0.03</v>
      </c>
      <c r="C9066" s="19">
        <v>3315</v>
      </c>
      <c r="D9066" s="19">
        <v>21.240361849999999</v>
      </c>
      <c r="E9066" s="23">
        <v>1.24E-2</v>
      </c>
      <c r="F9066" s="23">
        <v>1.0699999999999999E-2</v>
      </c>
      <c r="G9066" s="17">
        <v>0.88205128200000005</v>
      </c>
      <c r="H9066" s="17">
        <v>0.11794871799999999</v>
      </c>
      <c r="I9066" s="17">
        <v>0.79973482900000004</v>
      </c>
      <c r="J9066" s="17">
        <v>9.1200000000000003E-2</v>
      </c>
      <c r="K9066" s="17">
        <v>0.109074405</v>
      </c>
    </row>
    <row r="9067" spans="1:11" x14ac:dyDescent="0.45">
      <c r="A9067" s="10" t="s">
        <v>75</v>
      </c>
      <c r="B9067" s="20">
        <v>0.04</v>
      </c>
      <c r="C9067" s="19">
        <v>4266</v>
      </c>
      <c r="D9067" s="19">
        <v>34.97720606</v>
      </c>
      <c r="E9067" s="23">
        <v>1.6299999999999999E-2</v>
      </c>
      <c r="F9067" s="23">
        <v>1.37E-2</v>
      </c>
      <c r="G9067" s="17">
        <v>0.86919831199999997</v>
      </c>
      <c r="H9067" s="17">
        <v>0.130801688</v>
      </c>
      <c r="I9067" s="17">
        <v>0.83823583899999998</v>
      </c>
      <c r="J9067" s="17">
        <v>7.5200000000000003E-2</v>
      </c>
      <c r="K9067" s="17">
        <v>8.6599999999999996E-2</v>
      </c>
    </row>
    <row r="9068" spans="1:11" x14ac:dyDescent="0.45">
      <c r="A9068" s="10" t="s">
        <v>75</v>
      </c>
      <c r="B9068" s="20">
        <v>0.05</v>
      </c>
      <c r="C9068" s="19">
        <v>5208</v>
      </c>
      <c r="D9068" s="19">
        <v>52.206754859999997</v>
      </c>
      <c r="E9068" s="23">
        <v>2.0799999999999999E-2</v>
      </c>
      <c r="F9068" s="23">
        <v>1.7299999999999999E-2</v>
      </c>
      <c r="G9068" s="17">
        <v>0.87115975400000001</v>
      </c>
      <c r="H9068" s="17">
        <v>0.12884024599999999</v>
      </c>
      <c r="I9068" s="17">
        <v>0.84597806900000005</v>
      </c>
      <c r="J9068" s="17">
        <v>9.5000000000000001E-2</v>
      </c>
      <c r="K9068" s="17">
        <v>5.8999999999999997E-2</v>
      </c>
    </row>
    <row r="9069" spans="1:11" x14ac:dyDescent="0.45">
      <c r="A9069" s="10" t="s">
        <v>75</v>
      </c>
      <c r="B9069" s="20">
        <v>0.06</v>
      </c>
      <c r="C9069" s="19">
        <v>6161</v>
      </c>
      <c r="D9069" s="19">
        <v>72.889937720000006</v>
      </c>
      <c r="E9069" s="23">
        <v>2.35E-2</v>
      </c>
      <c r="F9069" s="23">
        <v>2.0400000000000001E-2</v>
      </c>
      <c r="G9069" s="17">
        <v>0.86739165699999998</v>
      </c>
      <c r="H9069" s="17">
        <v>0.13260834299999999</v>
      </c>
      <c r="I9069" s="17">
        <v>0.86473235900000001</v>
      </c>
      <c r="J9069" s="17">
        <v>9.3200000000000005E-2</v>
      </c>
      <c r="K9069" s="17">
        <v>4.2099999999999999E-2</v>
      </c>
    </row>
    <row r="9070" spans="1:11" x14ac:dyDescent="0.45">
      <c r="A9070" s="10" t="s">
        <v>75</v>
      </c>
      <c r="B9070" s="20">
        <v>7.0000000000000007E-2</v>
      </c>
      <c r="C9070" s="19">
        <v>7112</v>
      </c>
      <c r="D9070" s="19">
        <v>96.667404079999997</v>
      </c>
      <c r="E9070" s="23">
        <v>2.69E-2</v>
      </c>
      <c r="F9070" s="23">
        <v>2.3199999999999998E-2</v>
      </c>
      <c r="G9070" s="17">
        <v>0.880905512</v>
      </c>
      <c r="H9070" s="17">
        <v>0.119094488</v>
      </c>
      <c r="I9070" s="17">
        <v>0.87561641999999995</v>
      </c>
      <c r="J9070" s="17">
        <v>9.2700000000000005E-2</v>
      </c>
      <c r="K9070" s="17">
        <v>3.1699999999999999E-2</v>
      </c>
    </row>
    <row r="9071" spans="1:11" x14ac:dyDescent="0.45">
      <c r="A9071" s="10" t="s">
        <v>75</v>
      </c>
      <c r="B9071" s="20">
        <v>0.08</v>
      </c>
      <c r="C9071" s="19">
        <v>8054</v>
      </c>
      <c r="D9071" s="19">
        <v>124.02474100000001</v>
      </c>
      <c r="E9071" s="23">
        <v>3.1099999999999999E-2</v>
      </c>
      <c r="F9071" s="23">
        <v>2.6499999999999999E-2</v>
      </c>
      <c r="G9071" s="17">
        <v>0.88117705499999999</v>
      </c>
      <c r="H9071" s="17">
        <v>0.118822945</v>
      </c>
      <c r="I9071" s="17">
        <v>0.88279799299999995</v>
      </c>
      <c r="J9071" s="17">
        <v>8.6999999999999994E-2</v>
      </c>
      <c r="K9071" s="17">
        <v>3.0200000000000001E-2</v>
      </c>
    </row>
    <row r="9072" spans="1:11" x14ac:dyDescent="0.45">
      <c r="A9072" s="10" t="s">
        <v>75</v>
      </c>
      <c r="B9072" s="20">
        <v>0.09</v>
      </c>
      <c r="C9072" s="19">
        <v>9009</v>
      </c>
      <c r="D9072" s="19">
        <v>155.00200889999999</v>
      </c>
      <c r="E9072" s="23">
        <v>3.3799999999999997E-2</v>
      </c>
      <c r="F9072" s="23">
        <v>2.9600000000000001E-2</v>
      </c>
      <c r="G9072" s="17">
        <v>0.87834387800000002</v>
      </c>
      <c r="H9072" s="17">
        <v>0.12165612200000001</v>
      </c>
      <c r="I9072" s="17">
        <v>0.86203048800000004</v>
      </c>
      <c r="J9072" s="17">
        <v>0.100678449</v>
      </c>
      <c r="K9072" s="17">
        <v>3.73E-2</v>
      </c>
    </row>
    <row r="9073" spans="1:11" x14ac:dyDescent="0.45">
      <c r="A9073" s="10" t="s">
        <v>75</v>
      </c>
      <c r="B9073" s="20">
        <v>0.1</v>
      </c>
      <c r="C9073" s="19">
        <v>9957</v>
      </c>
      <c r="D9073" s="19">
        <v>189.8431448</v>
      </c>
      <c r="E9073" s="23">
        <v>3.9300000000000002E-2</v>
      </c>
      <c r="F9073" s="23">
        <v>3.3099999999999997E-2</v>
      </c>
      <c r="G9073" s="17">
        <v>0.88299688700000001</v>
      </c>
      <c r="H9073" s="17">
        <v>0.11700311300000001</v>
      </c>
      <c r="I9073" s="17">
        <v>0.86785439600000003</v>
      </c>
      <c r="J9073" s="17">
        <v>0.1</v>
      </c>
      <c r="K9073" s="17">
        <v>3.2199999999999999E-2</v>
      </c>
    </row>
    <row r="9074" spans="1:11" x14ac:dyDescent="0.45">
      <c r="A9074" s="10" t="s">
        <v>75</v>
      </c>
      <c r="B9074" s="20">
        <v>0.11</v>
      </c>
      <c r="C9074" s="19">
        <v>10900</v>
      </c>
      <c r="D9074" s="19">
        <v>229.2258818</v>
      </c>
      <c r="E9074" s="23">
        <v>4.4200000000000003E-2</v>
      </c>
      <c r="F9074" s="23">
        <v>3.6799999999999999E-2</v>
      </c>
      <c r="G9074" s="17">
        <v>0.88513761499999999</v>
      </c>
      <c r="H9074" s="17">
        <v>0.114862385</v>
      </c>
      <c r="I9074" s="17">
        <v>0.878194739</v>
      </c>
      <c r="J9074" s="17">
        <v>9.4200000000000006E-2</v>
      </c>
      <c r="K9074" s="17">
        <v>2.76E-2</v>
      </c>
    </row>
    <row r="9075" spans="1:11" x14ac:dyDescent="0.45">
      <c r="A9075" s="10" t="s">
        <v>75</v>
      </c>
      <c r="B9075" s="20">
        <v>0.12</v>
      </c>
      <c r="C9075" s="19">
        <v>11853</v>
      </c>
      <c r="D9075" s="19">
        <v>274.69197450000001</v>
      </c>
      <c r="E9075" s="23">
        <v>5.1200000000000002E-2</v>
      </c>
      <c r="F9075" s="23">
        <v>4.1200000000000001E-2</v>
      </c>
      <c r="G9075" s="17">
        <v>0.88517674899999998</v>
      </c>
      <c r="H9075" s="17">
        <v>0.114823251</v>
      </c>
      <c r="I9075" s="17">
        <v>0.89038953399999998</v>
      </c>
      <c r="J9075" s="17">
        <v>8.6499999999999994E-2</v>
      </c>
      <c r="K9075" s="17">
        <v>2.3099999999999999E-2</v>
      </c>
    </row>
    <row r="9076" spans="1:11" x14ac:dyDescent="0.45">
      <c r="A9076" s="10" t="s">
        <v>75</v>
      </c>
      <c r="B9076" s="20">
        <v>0.13</v>
      </c>
      <c r="C9076" s="19">
        <v>12792</v>
      </c>
      <c r="D9076" s="19">
        <v>324.8577525</v>
      </c>
      <c r="E9076" s="23">
        <v>5.5199999999999999E-2</v>
      </c>
      <c r="F9076" s="23">
        <v>4.6100000000000002E-2</v>
      </c>
      <c r="G9076" s="17">
        <v>0.88782051299999998</v>
      </c>
      <c r="H9076" s="17">
        <v>0.11217948699999999</v>
      </c>
      <c r="I9076" s="17">
        <v>0.90375521800000003</v>
      </c>
      <c r="J9076" s="17">
        <v>7.6700000000000004E-2</v>
      </c>
      <c r="K9076" s="17">
        <v>1.9599999999999999E-2</v>
      </c>
    </row>
    <row r="9077" spans="1:11" x14ac:dyDescent="0.45">
      <c r="A9077" s="10" t="s">
        <v>75</v>
      </c>
      <c r="B9077" s="20">
        <v>0.14000000000000001</v>
      </c>
      <c r="C9077" s="19">
        <v>13841</v>
      </c>
      <c r="D9077" s="19">
        <v>385.54218609999998</v>
      </c>
      <c r="E9077" s="23">
        <v>6.0100000000000001E-2</v>
      </c>
      <c r="F9077" s="23">
        <v>5.11E-2</v>
      </c>
      <c r="G9077" s="17">
        <v>0.89227657000000005</v>
      </c>
      <c r="H9077" s="17">
        <v>0.10772343</v>
      </c>
      <c r="I9077" s="17">
        <v>0.91405932099999998</v>
      </c>
      <c r="J9077" s="17">
        <v>6.9099999999999995E-2</v>
      </c>
      <c r="K9077" s="17">
        <v>1.6899999999999998E-2</v>
      </c>
    </row>
    <row r="9078" spans="1:11" x14ac:dyDescent="0.45">
      <c r="A9078" s="10" t="s">
        <v>75</v>
      </c>
      <c r="B9078" s="20">
        <v>0.15</v>
      </c>
      <c r="C9078" s="19">
        <v>14701</v>
      </c>
      <c r="D9078" s="19">
        <v>439.40765320000003</v>
      </c>
      <c r="E9078" s="23">
        <v>6.4500000000000002E-2</v>
      </c>
      <c r="F9078" s="23">
        <v>5.5199999999999999E-2</v>
      </c>
      <c r="G9078" s="17">
        <v>0.89640160499999999</v>
      </c>
      <c r="H9078" s="17">
        <v>0.103598395</v>
      </c>
      <c r="I9078" s="17">
        <v>0.92298338499999999</v>
      </c>
      <c r="J9078" s="17">
        <v>6.2199999999999998E-2</v>
      </c>
      <c r="K9078" s="17">
        <v>1.4800000000000001E-2</v>
      </c>
    </row>
    <row r="9079" spans="1:11" x14ac:dyDescent="0.45">
      <c r="A9079" s="10" t="s">
        <v>75</v>
      </c>
      <c r="B9079" s="20">
        <v>0.16</v>
      </c>
      <c r="C9079" s="19">
        <v>15649</v>
      </c>
      <c r="D9079" s="19">
        <v>502.25969400000002</v>
      </c>
      <c r="E9079" s="23">
        <v>6.83E-2</v>
      </c>
      <c r="F9079" s="23">
        <v>5.9299999999999999E-2</v>
      </c>
      <c r="G9079" s="17">
        <v>0.89954629699999999</v>
      </c>
      <c r="H9079" s="17">
        <v>0.10045370300000001</v>
      </c>
      <c r="I9079" s="17">
        <v>0.93056342299999995</v>
      </c>
      <c r="J9079" s="17">
        <v>5.6300000000000003E-2</v>
      </c>
      <c r="K9079" s="17">
        <v>1.3100000000000001E-2</v>
      </c>
    </row>
    <row r="9080" spans="1:11" x14ac:dyDescent="0.45">
      <c r="A9080" s="10" t="s">
        <v>75</v>
      </c>
      <c r="B9080" s="20">
        <v>0.17</v>
      </c>
      <c r="C9080" s="19">
        <v>16588</v>
      </c>
      <c r="D9080" s="19">
        <v>568.80966620000004</v>
      </c>
      <c r="E9080" s="23">
        <v>7.3200000000000001E-2</v>
      </c>
      <c r="F9080" s="23">
        <v>6.3100000000000003E-2</v>
      </c>
      <c r="G9080" s="17">
        <v>0.90065107300000002</v>
      </c>
      <c r="H9080" s="17">
        <v>9.9299999999999999E-2</v>
      </c>
      <c r="I9080" s="17">
        <v>0.93495761099999997</v>
      </c>
      <c r="J9080" s="17">
        <v>5.3600000000000002E-2</v>
      </c>
      <c r="K9080" s="17">
        <v>1.15E-2</v>
      </c>
    </row>
    <row r="9081" spans="1:11" x14ac:dyDescent="0.45">
      <c r="A9081" s="10" t="s">
        <v>75</v>
      </c>
      <c r="B9081" s="20">
        <v>0.18</v>
      </c>
      <c r="C9081" s="19">
        <v>17465</v>
      </c>
      <c r="D9081" s="19">
        <v>635.6167815</v>
      </c>
      <c r="E9081" s="23">
        <v>7.9399999999999998E-2</v>
      </c>
      <c r="F9081" s="23">
        <v>6.7100000000000007E-2</v>
      </c>
      <c r="G9081" s="17">
        <v>0.90128829099999996</v>
      </c>
      <c r="H9081" s="17">
        <v>9.8699999999999996E-2</v>
      </c>
      <c r="I9081" s="17">
        <v>0.93953121399999995</v>
      </c>
      <c r="J9081" s="17">
        <v>5.0099999999999999E-2</v>
      </c>
      <c r="K9081" s="17">
        <v>1.03E-2</v>
      </c>
    </row>
    <row r="9082" spans="1:11" x14ac:dyDescent="0.45">
      <c r="A9082" s="10" t="s">
        <v>75</v>
      </c>
      <c r="B9082" s="20">
        <v>0.19</v>
      </c>
      <c r="C9082" s="19">
        <v>18494</v>
      </c>
      <c r="D9082" s="19">
        <v>719.01494949999994</v>
      </c>
      <c r="E9082" s="23">
        <v>8.3199999999999996E-2</v>
      </c>
      <c r="F9082" s="23">
        <v>7.1300000000000002E-2</v>
      </c>
      <c r="G9082" s="17">
        <v>0.89985941400000002</v>
      </c>
      <c r="H9082" s="17">
        <v>0.100140586</v>
      </c>
      <c r="I9082" s="17">
        <v>0.94256363899999995</v>
      </c>
      <c r="J9082" s="17">
        <v>4.8300000000000003E-2</v>
      </c>
      <c r="K9082" s="17">
        <v>9.1500000000000001E-3</v>
      </c>
    </row>
    <row r="9083" spans="1:11" x14ac:dyDescent="0.45">
      <c r="A9083" s="10" t="s">
        <v>75</v>
      </c>
      <c r="B9083" s="20">
        <v>0.2</v>
      </c>
      <c r="C9083" s="19">
        <v>19436</v>
      </c>
      <c r="D9083" s="19">
        <v>799.46751170000005</v>
      </c>
      <c r="E9083" s="23">
        <v>8.7999999999999995E-2</v>
      </c>
      <c r="F9083" s="23">
        <v>7.5300000000000006E-2</v>
      </c>
      <c r="G9083" s="17">
        <v>0.90069973199999998</v>
      </c>
      <c r="H9083" s="17">
        <v>9.9299999999999999E-2</v>
      </c>
      <c r="I9083" s="17">
        <v>0.94792810800000005</v>
      </c>
      <c r="J9083" s="17">
        <v>4.3900000000000002E-2</v>
      </c>
      <c r="K9083" s="17">
        <v>8.2000000000000007E-3</v>
      </c>
    </row>
    <row r="9084" spans="1:11" x14ac:dyDescent="0.45">
      <c r="A9084" s="10" t="s">
        <v>75</v>
      </c>
      <c r="B9084" s="20">
        <v>0.21</v>
      </c>
      <c r="C9084" s="19">
        <v>20383</v>
      </c>
      <c r="D9084" s="19">
        <v>885.53601209999999</v>
      </c>
      <c r="E9084" s="23">
        <v>9.4100000000000003E-2</v>
      </c>
      <c r="F9084" s="23">
        <v>7.9600000000000004E-2</v>
      </c>
      <c r="G9084" s="17">
        <v>0.90295834799999997</v>
      </c>
      <c r="H9084" s="17">
        <v>9.7000000000000003E-2</v>
      </c>
      <c r="I9084" s="17">
        <v>0.95197974799999996</v>
      </c>
      <c r="J9084" s="17">
        <v>4.0599999999999997E-2</v>
      </c>
      <c r="K9084" s="17">
        <v>7.4200000000000004E-3</v>
      </c>
    </row>
    <row r="9085" spans="1:11" x14ac:dyDescent="0.45">
      <c r="A9085" s="10" t="s">
        <v>75</v>
      </c>
      <c r="B9085" s="20">
        <v>0.22</v>
      </c>
      <c r="C9085" s="19">
        <v>21329</v>
      </c>
      <c r="D9085" s="19">
        <v>977.46071370000004</v>
      </c>
      <c r="E9085" s="23">
        <v>0.100433895</v>
      </c>
      <c r="F9085" s="23">
        <v>8.4199999999999997E-2</v>
      </c>
      <c r="G9085" s="17">
        <v>0.904636879</v>
      </c>
      <c r="H9085" s="17">
        <v>9.5399999999999999E-2</v>
      </c>
      <c r="I9085" s="17">
        <v>0.955040789</v>
      </c>
      <c r="J9085" s="17">
        <v>3.8199999999999998E-2</v>
      </c>
      <c r="K9085" s="17">
        <v>6.7400000000000003E-3</v>
      </c>
    </row>
    <row r="9086" spans="1:11" x14ac:dyDescent="0.45">
      <c r="A9086" s="10" t="s">
        <v>75</v>
      </c>
      <c r="B9086" s="20">
        <v>0.23</v>
      </c>
      <c r="C9086" s="19">
        <v>22381</v>
      </c>
      <c r="D9086" s="19">
        <v>1086.1189099999999</v>
      </c>
      <c r="E9086" s="23">
        <v>0.105954862</v>
      </c>
      <c r="F9086" s="23">
        <v>8.9399999999999993E-2</v>
      </c>
      <c r="G9086" s="17">
        <v>0.90487466999999999</v>
      </c>
      <c r="H9086" s="17">
        <v>9.5100000000000004E-2</v>
      </c>
      <c r="I9086" s="17">
        <v>0.95908265599999998</v>
      </c>
      <c r="J9086" s="17">
        <v>3.49E-2</v>
      </c>
      <c r="K9086" s="17">
        <v>6.0600000000000003E-3</v>
      </c>
    </row>
    <row r="9087" spans="1:11" x14ac:dyDescent="0.45">
      <c r="A9087" s="10" t="s">
        <v>75</v>
      </c>
      <c r="B9087" s="20">
        <v>0.24</v>
      </c>
      <c r="C9087" s="19">
        <v>23077</v>
      </c>
      <c r="D9087" s="19">
        <v>1161.464792</v>
      </c>
      <c r="E9087" s="23">
        <v>0.110725633</v>
      </c>
      <c r="F9087" s="23">
        <v>9.3100000000000002E-2</v>
      </c>
      <c r="G9087" s="17">
        <v>0.905186983</v>
      </c>
      <c r="H9087" s="17">
        <v>9.4799999999999995E-2</v>
      </c>
      <c r="I9087" s="17">
        <v>0.96102189599999999</v>
      </c>
      <c r="J9087" s="17">
        <v>3.32E-2</v>
      </c>
      <c r="K9087" s="17">
        <v>5.7999999999999996E-3</v>
      </c>
    </row>
    <row r="9088" spans="1:11" x14ac:dyDescent="0.45">
      <c r="A9088" s="10" t="s">
        <v>75</v>
      </c>
      <c r="B9088" s="20">
        <v>0.25</v>
      </c>
      <c r="C9088" s="19">
        <v>24182</v>
      </c>
      <c r="D9088" s="19">
        <v>1286.0473199999999</v>
      </c>
      <c r="E9088" s="23">
        <v>0.11617361399999999</v>
      </c>
      <c r="F9088" s="23">
        <v>9.8199999999999996E-2</v>
      </c>
      <c r="G9088" s="17">
        <v>0.89818873499999996</v>
      </c>
      <c r="H9088" s="17">
        <v>0.101811265</v>
      </c>
      <c r="I9088" s="17">
        <v>0.96483624700000004</v>
      </c>
      <c r="J9088" s="17">
        <v>0.03</v>
      </c>
      <c r="K9088" s="17">
        <v>5.1999999999999998E-3</v>
      </c>
    </row>
    <row r="9089" spans="1:11" x14ac:dyDescent="0.45">
      <c r="A9089" s="10" t="s">
        <v>75</v>
      </c>
      <c r="B9089" s="20">
        <v>0.26</v>
      </c>
      <c r="C9089" s="19">
        <v>25131</v>
      </c>
      <c r="D9089" s="19">
        <v>1398.9914249999999</v>
      </c>
      <c r="E9089" s="23">
        <v>0.122040381</v>
      </c>
      <c r="F9089" s="23">
        <v>0.10298647900000001</v>
      </c>
      <c r="G9089" s="17">
        <v>0.89865106800000005</v>
      </c>
      <c r="H9089" s="17">
        <v>0.101348932</v>
      </c>
      <c r="I9089" s="17">
        <v>0.9676342</v>
      </c>
      <c r="J9089" s="17">
        <v>2.76E-2</v>
      </c>
      <c r="K9089" s="17">
        <v>4.7800000000000004E-3</v>
      </c>
    </row>
    <row r="9090" spans="1:11" x14ac:dyDescent="0.45">
      <c r="A9090" s="10" t="s">
        <v>75</v>
      </c>
      <c r="B9090" s="20">
        <v>0.27</v>
      </c>
      <c r="C9090" s="19">
        <v>26083</v>
      </c>
      <c r="D9090" s="19">
        <v>1517.8838049999999</v>
      </c>
      <c r="E9090" s="23">
        <v>0.12786335800000001</v>
      </c>
      <c r="F9090" s="23">
        <v>0.107964738</v>
      </c>
      <c r="G9090" s="17">
        <v>0.89932139700000002</v>
      </c>
      <c r="H9090" s="17">
        <v>0.10067860300000001</v>
      </c>
      <c r="I9090" s="17">
        <v>0.96894856500000004</v>
      </c>
      <c r="J9090" s="17">
        <v>2.6599999999999999E-2</v>
      </c>
      <c r="K9090" s="17">
        <v>4.4600000000000004E-3</v>
      </c>
    </row>
    <row r="9091" spans="1:11" x14ac:dyDescent="0.45">
      <c r="A9091" s="10" t="s">
        <v>75</v>
      </c>
      <c r="B9091" s="20">
        <v>0.28000000000000003</v>
      </c>
      <c r="C9091" s="19">
        <v>27123</v>
      </c>
      <c r="D9091" s="19">
        <v>1654.300526</v>
      </c>
      <c r="E9091" s="23">
        <v>0.13420981900000001</v>
      </c>
      <c r="F9091" s="23">
        <v>0.11343629600000001</v>
      </c>
      <c r="G9091" s="17">
        <v>0.89938428599999998</v>
      </c>
      <c r="H9091" s="17">
        <v>0.10061571399999999</v>
      </c>
      <c r="I9091" s="17">
        <v>0.97059338100000003</v>
      </c>
      <c r="J9091" s="17">
        <v>2.53E-2</v>
      </c>
      <c r="K9091" s="17">
        <v>4.1099999999999999E-3</v>
      </c>
    </row>
    <row r="9092" spans="1:11" x14ac:dyDescent="0.45">
      <c r="A9092" s="10" t="s">
        <v>75</v>
      </c>
      <c r="B9092" s="20">
        <v>0.28999999999999998</v>
      </c>
      <c r="C9092" s="19">
        <v>28071</v>
      </c>
      <c r="D9092" s="19">
        <v>1785.4870229999999</v>
      </c>
      <c r="E9092" s="23">
        <v>0.14162814800000001</v>
      </c>
      <c r="F9092" s="23">
        <v>0.118527257</v>
      </c>
      <c r="G9092" s="17">
        <v>0.90046667400000002</v>
      </c>
      <c r="H9092" s="17">
        <v>9.9500000000000005E-2</v>
      </c>
      <c r="I9092" s="17">
        <v>0.97202055499999995</v>
      </c>
      <c r="J9092" s="17">
        <v>2.4199999999999999E-2</v>
      </c>
      <c r="K9092" s="17">
        <v>3.8300000000000001E-3</v>
      </c>
    </row>
    <row r="9093" spans="1:11" x14ac:dyDescent="0.45">
      <c r="A9093" s="10" t="s">
        <v>75</v>
      </c>
      <c r="B9093" s="20">
        <v>0.3</v>
      </c>
      <c r="C9093" s="19">
        <v>28925</v>
      </c>
      <c r="D9093" s="19">
        <v>1908.3399139999999</v>
      </c>
      <c r="E9093" s="23">
        <v>0.14621077299999999</v>
      </c>
      <c r="F9093" s="23">
        <v>0.122915944</v>
      </c>
      <c r="G9093" s="17">
        <v>0.90091616200000002</v>
      </c>
      <c r="H9093" s="17">
        <v>9.9099999999999994E-2</v>
      </c>
      <c r="I9093" s="17">
        <v>0.97377016900000002</v>
      </c>
      <c r="J9093" s="17">
        <v>2.2599999999999999E-2</v>
      </c>
      <c r="K9093" s="17">
        <v>3.5999999999999999E-3</v>
      </c>
    </row>
    <row r="9094" spans="1:11" x14ac:dyDescent="0.45">
      <c r="A9094" s="10" t="s">
        <v>75</v>
      </c>
      <c r="B9094" s="20">
        <v>0.31</v>
      </c>
      <c r="C9094" s="19">
        <v>29877</v>
      </c>
      <c r="D9094" s="19">
        <v>2050.2212949999998</v>
      </c>
      <c r="E9094" s="23">
        <v>0.15183867400000001</v>
      </c>
      <c r="F9094" s="23">
        <v>0.12807228000000001</v>
      </c>
      <c r="G9094" s="17">
        <v>0.89975566500000004</v>
      </c>
      <c r="H9094" s="17">
        <v>0.100244335</v>
      </c>
      <c r="I9094" s="17">
        <v>0.97545669999999995</v>
      </c>
      <c r="J9094" s="17">
        <v>2.12E-2</v>
      </c>
      <c r="K9094" s="17">
        <v>3.3600000000000001E-3</v>
      </c>
    </row>
    <row r="9095" spans="1:11" x14ac:dyDescent="0.45">
      <c r="A9095" s="10" t="s">
        <v>75</v>
      </c>
      <c r="B9095" s="20">
        <v>0.32</v>
      </c>
      <c r="C9095" s="19">
        <v>30826</v>
      </c>
      <c r="D9095" s="19">
        <v>2197.5119800000002</v>
      </c>
      <c r="E9095" s="23">
        <v>0.15836677800000001</v>
      </c>
      <c r="F9095" s="23">
        <v>0.13329148099999999</v>
      </c>
      <c r="G9095" s="17">
        <v>0.89972750300000004</v>
      </c>
      <c r="H9095" s="17">
        <v>0.100272497</v>
      </c>
      <c r="I9095" s="17">
        <v>0.97643719200000001</v>
      </c>
      <c r="J9095" s="17">
        <v>2.0400000000000001E-2</v>
      </c>
      <c r="K9095" s="17">
        <v>3.1700000000000001E-3</v>
      </c>
    </row>
    <row r="9096" spans="1:11" x14ac:dyDescent="0.45">
      <c r="A9096" s="10" t="s">
        <v>75</v>
      </c>
      <c r="B9096" s="20">
        <v>0.33</v>
      </c>
      <c r="C9096" s="19">
        <v>31771</v>
      </c>
      <c r="D9096" s="19">
        <v>2350.617029</v>
      </c>
      <c r="E9096" s="23">
        <v>0.16526481700000001</v>
      </c>
      <c r="F9096" s="23">
        <v>0.13862691299999999</v>
      </c>
      <c r="G9096" s="17">
        <v>0.89975134599999995</v>
      </c>
      <c r="H9096" s="17">
        <v>0.10024865400000001</v>
      </c>
      <c r="I9096" s="17">
        <v>0.97713591600000005</v>
      </c>
      <c r="J9096" s="17">
        <v>1.9900000000000001E-2</v>
      </c>
      <c r="K9096" s="17">
        <v>3.0000000000000001E-3</v>
      </c>
    </row>
    <row r="9097" spans="1:11" x14ac:dyDescent="0.45">
      <c r="A9097" s="10" t="s">
        <v>75</v>
      </c>
      <c r="B9097" s="20">
        <v>0.34</v>
      </c>
      <c r="C9097" s="19">
        <v>32706</v>
      </c>
      <c r="D9097" s="19">
        <v>2507.726306</v>
      </c>
      <c r="E9097" s="23">
        <v>0.17047751899999999</v>
      </c>
      <c r="F9097" s="23">
        <v>0.14380110700000001</v>
      </c>
      <c r="G9097" s="17">
        <v>0.90038525000000003</v>
      </c>
      <c r="H9097" s="17">
        <v>9.9599999999999994E-2</v>
      </c>
      <c r="I9097" s="17">
        <v>0.97741453899999997</v>
      </c>
      <c r="J9097" s="17">
        <v>1.9800000000000002E-2</v>
      </c>
      <c r="K9097" s="17">
        <v>2.8300000000000001E-3</v>
      </c>
    </row>
    <row r="9098" spans="1:11" x14ac:dyDescent="0.45">
      <c r="A9098" s="10" t="s">
        <v>75</v>
      </c>
      <c r="B9098" s="20">
        <v>0.35</v>
      </c>
      <c r="C9098" s="19">
        <v>33663</v>
      </c>
      <c r="D9098" s="19">
        <v>2673.392687</v>
      </c>
      <c r="E9098" s="23">
        <v>0.176496028</v>
      </c>
      <c r="F9098" s="23">
        <v>0.149230317</v>
      </c>
      <c r="G9098" s="17">
        <v>0.90075156700000003</v>
      </c>
      <c r="H9098" s="17">
        <v>9.9199999999999997E-2</v>
      </c>
      <c r="I9098" s="17">
        <v>0.97866197899999996</v>
      </c>
      <c r="J9098" s="17">
        <v>1.8700000000000001E-2</v>
      </c>
      <c r="K9098" s="17">
        <v>2.6700000000000001E-3</v>
      </c>
    </row>
    <row r="9099" spans="1:11" x14ac:dyDescent="0.45">
      <c r="A9099" s="10" t="s">
        <v>75</v>
      </c>
      <c r="B9099" s="20">
        <v>0.36</v>
      </c>
      <c r="C9099" s="19">
        <v>34599</v>
      </c>
      <c r="D9099" s="19">
        <v>2840.9335900000001</v>
      </c>
      <c r="E9099" s="23">
        <v>0.18193472899999999</v>
      </c>
      <c r="F9099" s="23">
        <v>0.154468402</v>
      </c>
      <c r="G9099" s="17">
        <v>0.90176016599999997</v>
      </c>
      <c r="H9099" s="17">
        <v>9.8239833999999998E-2</v>
      </c>
      <c r="I9099" s="17">
        <v>0.97966850000000005</v>
      </c>
      <c r="J9099" s="17">
        <v>1.78E-2</v>
      </c>
      <c r="K9099" s="17">
        <v>2.5300000000000001E-3</v>
      </c>
    </row>
    <row r="9100" spans="1:11" x14ac:dyDescent="0.45">
      <c r="A9100" s="10" t="s">
        <v>75</v>
      </c>
      <c r="B9100" s="20">
        <v>0.37</v>
      </c>
      <c r="C9100" s="19">
        <v>35559</v>
      </c>
      <c r="D9100" s="19">
        <v>3018.3383269999999</v>
      </c>
      <c r="E9100" s="23">
        <v>0.18748276999999999</v>
      </c>
      <c r="F9100" s="23">
        <v>0.15972218899999999</v>
      </c>
      <c r="G9100" s="17">
        <v>0.90160015699999996</v>
      </c>
      <c r="H9100" s="17">
        <v>9.8400000000000001E-2</v>
      </c>
      <c r="I9100" s="17">
        <v>0.98035060799999996</v>
      </c>
      <c r="J9100" s="17">
        <v>1.72E-2</v>
      </c>
      <c r="K9100" s="17">
        <v>2.3999999999999998E-3</v>
      </c>
    </row>
    <row r="9101" spans="1:11" x14ac:dyDescent="0.45">
      <c r="A9101" s="10" t="s">
        <v>75</v>
      </c>
      <c r="B9101" s="20">
        <v>0.38</v>
      </c>
      <c r="C9101" s="19">
        <v>36518</v>
      </c>
      <c r="D9101" s="19">
        <v>3200.8591849999998</v>
      </c>
      <c r="E9101" s="23">
        <v>0.193436319</v>
      </c>
      <c r="F9101" s="23">
        <v>0.16490817999999999</v>
      </c>
      <c r="G9101" s="17">
        <v>0.90098033799999999</v>
      </c>
      <c r="H9101" s="17">
        <v>9.9000000000000005E-2</v>
      </c>
      <c r="I9101" s="17">
        <v>0.98079495000000005</v>
      </c>
      <c r="J9101" s="17">
        <v>1.6899999999999998E-2</v>
      </c>
      <c r="K9101" s="17">
        <v>2.31E-3</v>
      </c>
    </row>
    <row r="9102" spans="1:11" x14ac:dyDescent="0.45">
      <c r="A9102" s="10" t="s">
        <v>75</v>
      </c>
      <c r="B9102" s="20">
        <v>0.39</v>
      </c>
      <c r="C9102" s="19">
        <v>37463</v>
      </c>
      <c r="D9102" s="19">
        <v>3386.5075940000002</v>
      </c>
      <c r="E9102" s="23">
        <v>0.19966151400000001</v>
      </c>
      <c r="F9102" s="23">
        <v>0.17002655899999999</v>
      </c>
      <c r="G9102" s="17">
        <v>0.90099564899999995</v>
      </c>
      <c r="H9102" s="17">
        <v>9.9000000000000005E-2</v>
      </c>
      <c r="I9102" s="17">
        <v>0.981709787</v>
      </c>
      <c r="J9102" s="17">
        <v>1.61E-2</v>
      </c>
      <c r="K9102" s="17">
        <v>2.2200000000000002E-3</v>
      </c>
    </row>
    <row r="9103" spans="1:11" x14ac:dyDescent="0.45">
      <c r="A9103" s="10" t="s">
        <v>75</v>
      </c>
      <c r="B9103" s="20">
        <v>0.4</v>
      </c>
      <c r="C9103" s="19">
        <v>38409</v>
      </c>
      <c r="D9103" s="19">
        <v>3579.0162529999998</v>
      </c>
      <c r="E9103" s="23">
        <v>0.207818956</v>
      </c>
      <c r="F9103" s="23">
        <v>0.17525062299999999</v>
      </c>
      <c r="G9103" s="17">
        <v>0.90049207200000003</v>
      </c>
      <c r="H9103" s="17">
        <v>9.9500000000000005E-2</v>
      </c>
      <c r="I9103" s="17">
        <v>0.98245439099999998</v>
      </c>
      <c r="J9103" s="17">
        <v>1.54E-2</v>
      </c>
      <c r="K9103" s="17">
        <v>2.1199999999999999E-3</v>
      </c>
    </row>
    <row r="9104" spans="1:11" x14ac:dyDescent="0.45">
      <c r="A9104" s="10" t="s">
        <v>75</v>
      </c>
      <c r="B9104" s="20">
        <v>0.41</v>
      </c>
      <c r="C9104" s="19">
        <v>39328</v>
      </c>
      <c r="D9104" s="19">
        <v>3773.4984250000002</v>
      </c>
      <c r="E9104" s="23">
        <v>0.21576731299999999</v>
      </c>
      <c r="F9104" s="23">
        <v>0.18074952499999999</v>
      </c>
      <c r="G9104" s="17">
        <v>0.90035089499999998</v>
      </c>
      <c r="H9104" s="17">
        <v>9.9599999999999994E-2</v>
      </c>
      <c r="I9104" s="17">
        <v>0.98330485099999998</v>
      </c>
      <c r="J9104" s="17">
        <v>1.47E-2</v>
      </c>
      <c r="K9104" s="17">
        <v>2.0200000000000001E-3</v>
      </c>
    </row>
    <row r="9105" spans="1:11" x14ac:dyDescent="0.45">
      <c r="A9105" s="10" t="s">
        <v>75</v>
      </c>
      <c r="B9105" s="20">
        <v>0.42</v>
      </c>
      <c r="C9105" s="19">
        <v>40308</v>
      </c>
      <c r="D9105" s="19">
        <v>3987.6727329999999</v>
      </c>
      <c r="E9105" s="23">
        <v>0.22122628</v>
      </c>
      <c r="F9105" s="23">
        <v>0.18622319500000001</v>
      </c>
      <c r="G9105" s="17">
        <v>0.90006946499999996</v>
      </c>
      <c r="H9105" s="17">
        <v>9.9900000000000003E-2</v>
      </c>
      <c r="I9105" s="17">
        <v>0.98406076399999998</v>
      </c>
      <c r="J9105" s="17">
        <v>1.4E-2</v>
      </c>
      <c r="K9105" s="17">
        <v>1.9300000000000001E-3</v>
      </c>
    </row>
    <row r="9106" spans="1:11" x14ac:dyDescent="0.45">
      <c r="A9106" s="10" t="s">
        <v>75</v>
      </c>
      <c r="B9106" s="20">
        <v>0.43</v>
      </c>
      <c r="C9106" s="19">
        <v>41249</v>
      </c>
      <c r="D9106" s="19">
        <v>4199.9139299999997</v>
      </c>
      <c r="E9106" s="23">
        <v>0.23011579600000001</v>
      </c>
      <c r="F9106" s="23">
        <v>0.191888271</v>
      </c>
      <c r="G9106" s="17">
        <v>0.90084608099999997</v>
      </c>
      <c r="H9106" s="17">
        <v>9.9199999999999997E-2</v>
      </c>
      <c r="I9106" s="17">
        <v>0.984682477</v>
      </c>
      <c r="J9106" s="17">
        <v>1.34E-2</v>
      </c>
      <c r="K9106" s="17">
        <v>1.8799999999999999E-3</v>
      </c>
    </row>
    <row r="9107" spans="1:11" x14ac:dyDescent="0.45">
      <c r="A9107" s="10" t="s">
        <v>75</v>
      </c>
      <c r="B9107" s="20">
        <v>0.44</v>
      </c>
      <c r="C9107" s="19">
        <v>42202</v>
      </c>
      <c r="D9107" s="19">
        <v>4423.2625870000002</v>
      </c>
      <c r="E9107" s="23">
        <v>0.238553813</v>
      </c>
      <c r="F9107" s="23">
        <v>0.197684267</v>
      </c>
      <c r="G9107" s="17">
        <v>0.90118951700000005</v>
      </c>
      <c r="H9107" s="17">
        <v>9.8799999999999999E-2</v>
      </c>
      <c r="I9107" s="17">
        <v>0.984689747</v>
      </c>
      <c r="J9107" s="17">
        <v>1.35E-2</v>
      </c>
      <c r="K9107" s="17">
        <v>1.83E-3</v>
      </c>
    </row>
    <row r="9108" spans="1:11" x14ac:dyDescent="0.45">
      <c r="A9108" s="10" t="s">
        <v>75</v>
      </c>
      <c r="B9108" s="20">
        <v>0.45</v>
      </c>
      <c r="C9108" s="19">
        <v>43156</v>
      </c>
      <c r="D9108" s="19">
        <v>4654.9853400000002</v>
      </c>
      <c r="E9108" s="23">
        <v>0.24745508099999999</v>
      </c>
      <c r="F9108" s="23">
        <v>0.20370524000000001</v>
      </c>
      <c r="G9108" s="17">
        <v>0.90061636899999997</v>
      </c>
      <c r="H9108" s="17">
        <v>9.9400000000000002E-2</v>
      </c>
      <c r="I9108" s="17">
        <v>0.98523464599999999</v>
      </c>
      <c r="J9108" s="17">
        <v>1.2999999999999999E-2</v>
      </c>
      <c r="K9108" s="17">
        <v>1.7799999999999999E-3</v>
      </c>
    </row>
    <row r="9109" spans="1:11" x14ac:dyDescent="0.45">
      <c r="A9109" s="10" t="s">
        <v>75</v>
      </c>
      <c r="B9109" s="20">
        <v>0.46</v>
      </c>
      <c r="C9109" s="19">
        <v>44106</v>
      </c>
      <c r="D9109" s="19">
        <v>4892.9348069999996</v>
      </c>
      <c r="E9109" s="23">
        <v>0.25381712200000001</v>
      </c>
      <c r="F9109" s="23">
        <v>0.20985597</v>
      </c>
      <c r="G9109" s="17">
        <v>0.90039903899999996</v>
      </c>
      <c r="H9109" s="17">
        <v>9.9599999999999994E-2</v>
      </c>
      <c r="I9109" s="17">
        <v>0.98587678300000003</v>
      </c>
      <c r="J9109" s="17">
        <v>1.24E-2</v>
      </c>
      <c r="K9109" s="17">
        <v>1.6999999999999999E-3</v>
      </c>
    </row>
    <row r="9110" spans="1:11" x14ac:dyDescent="0.45">
      <c r="A9110" s="10" t="s">
        <v>75</v>
      </c>
      <c r="B9110" s="20">
        <v>0.47</v>
      </c>
      <c r="C9110" s="19">
        <v>45054</v>
      </c>
      <c r="D9110" s="19">
        <v>5136.7640709999996</v>
      </c>
      <c r="E9110" s="23">
        <v>0.260959989</v>
      </c>
      <c r="F9110" s="23">
        <v>0.21595974500000001</v>
      </c>
      <c r="G9110" s="17">
        <v>0.90067474599999997</v>
      </c>
      <c r="H9110" s="17">
        <v>9.9299999999999999E-2</v>
      </c>
      <c r="I9110" s="17">
        <v>0.98625762400000005</v>
      </c>
      <c r="J9110" s="17">
        <v>1.21E-2</v>
      </c>
      <c r="K9110" s="17">
        <v>1.64E-3</v>
      </c>
    </row>
    <row r="9111" spans="1:11" x14ac:dyDescent="0.45">
      <c r="A9111" s="10" t="s">
        <v>75</v>
      </c>
      <c r="B9111" s="20">
        <v>0.48</v>
      </c>
      <c r="C9111" s="19">
        <v>45996</v>
      </c>
      <c r="D9111" s="19">
        <v>5386.1351930000001</v>
      </c>
      <c r="E9111" s="23">
        <v>0.26832348099999997</v>
      </c>
      <c r="F9111" s="23">
        <v>0.22230393900000001</v>
      </c>
      <c r="G9111" s="17">
        <v>0.90090442599999998</v>
      </c>
      <c r="H9111" s="17">
        <v>9.9099999999999994E-2</v>
      </c>
      <c r="I9111" s="17">
        <v>0.98671800099999996</v>
      </c>
      <c r="J9111" s="17">
        <v>1.17E-2</v>
      </c>
      <c r="K9111" s="17">
        <v>1.58E-3</v>
      </c>
    </row>
    <row r="9112" spans="1:11" x14ac:dyDescent="0.45">
      <c r="A9112" s="10" t="s">
        <v>75</v>
      </c>
      <c r="B9112" s="20">
        <v>0.49</v>
      </c>
      <c r="C9112" s="19">
        <v>46949</v>
      </c>
      <c r="D9112" s="19">
        <v>5645.3985460000004</v>
      </c>
      <c r="E9112" s="23">
        <v>0.27619059499999998</v>
      </c>
      <c r="F9112" s="23">
        <v>0.228641442</v>
      </c>
      <c r="G9112" s="17">
        <v>0.90016826800000005</v>
      </c>
      <c r="H9112" s="17">
        <v>9.98E-2</v>
      </c>
      <c r="I9112" s="17">
        <v>0.98719557499999999</v>
      </c>
      <c r="J9112" s="17">
        <v>1.1299999999999999E-2</v>
      </c>
      <c r="K9112" s="17">
        <v>1.5299999999999999E-3</v>
      </c>
    </row>
    <row r="9113" spans="1:11" x14ac:dyDescent="0.45">
      <c r="A9113" s="10" t="s">
        <v>75</v>
      </c>
      <c r="B9113" s="20">
        <v>0.5</v>
      </c>
      <c r="C9113" s="19">
        <v>47897</v>
      </c>
      <c r="D9113" s="19">
        <v>5911.6396059999997</v>
      </c>
      <c r="E9113" s="23">
        <v>0.285735815</v>
      </c>
      <c r="F9113" s="23">
        <v>0.23523627599999999</v>
      </c>
      <c r="G9113" s="17">
        <v>0.90051568999999998</v>
      </c>
      <c r="H9113" s="17">
        <v>9.9500000000000005E-2</v>
      </c>
      <c r="I9113" s="17">
        <v>0.98755737899999996</v>
      </c>
      <c r="J9113" s="17">
        <v>1.09E-2</v>
      </c>
      <c r="K9113" s="17">
        <v>1.5E-3</v>
      </c>
    </row>
    <row r="9114" spans="1:11" x14ac:dyDescent="0.45">
      <c r="A9114" s="10" t="s">
        <v>75</v>
      </c>
      <c r="B9114" s="20">
        <v>0.51</v>
      </c>
      <c r="C9114" s="19">
        <v>48836</v>
      </c>
      <c r="D9114" s="19">
        <v>6184.3986690000002</v>
      </c>
      <c r="E9114" s="23">
        <v>0.29523254399999999</v>
      </c>
      <c r="F9114" s="23">
        <v>0.24203567500000001</v>
      </c>
      <c r="G9114" s="17">
        <v>0.90087230699999998</v>
      </c>
      <c r="H9114" s="17">
        <v>9.9099999999999994E-2</v>
      </c>
      <c r="I9114" s="17">
        <v>0.98699235900000004</v>
      </c>
      <c r="J9114" s="17">
        <v>1.1599999999999999E-2</v>
      </c>
      <c r="K9114" s="17">
        <v>1.4499999999999999E-3</v>
      </c>
    </row>
    <row r="9115" spans="1:11" x14ac:dyDescent="0.45">
      <c r="A9115" s="10" t="s">
        <v>75</v>
      </c>
      <c r="B9115" s="20">
        <v>0.52</v>
      </c>
      <c r="C9115" s="19">
        <v>49797</v>
      </c>
      <c r="D9115" s="19">
        <v>6472.1654609999996</v>
      </c>
      <c r="E9115" s="23">
        <v>0.30405269099999999</v>
      </c>
      <c r="F9115" s="23">
        <v>0.248942733</v>
      </c>
      <c r="G9115" s="17">
        <v>0.90071691099999995</v>
      </c>
      <c r="H9115" s="17">
        <v>9.9299999999999999E-2</v>
      </c>
      <c r="I9115" s="17">
        <v>0.98727021100000001</v>
      </c>
      <c r="J9115" s="17">
        <v>1.1299999999999999E-2</v>
      </c>
      <c r="K9115" s="17">
        <v>1.4E-3</v>
      </c>
    </row>
    <row r="9116" spans="1:11" x14ac:dyDescent="0.45">
      <c r="A9116" s="10" t="s">
        <v>75</v>
      </c>
      <c r="B9116" s="20">
        <v>0.53</v>
      </c>
      <c r="C9116" s="19">
        <v>50734</v>
      </c>
      <c r="D9116" s="19">
        <v>6761.2791470000002</v>
      </c>
      <c r="E9116" s="23">
        <v>0.312969408</v>
      </c>
      <c r="F9116" s="23">
        <v>0.256073934</v>
      </c>
      <c r="G9116" s="17">
        <v>0.90067804600000001</v>
      </c>
      <c r="H9116" s="17">
        <v>9.9299999999999999E-2</v>
      </c>
      <c r="I9116" s="17">
        <v>0.98706123199999996</v>
      </c>
      <c r="J9116" s="17">
        <v>1.1599999999999999E-2</v>
      </c>
      <c r="K9116" s="17">
        <v>1.3500000000000001E-3</v>
      </c>
    </row>
    <row r="9117" spans="1:11" x14ac:dyDescent="0.45">
      <c r="A9117" s="10" t="s">
        <v>75</v>
      </c>
      <c r="B9117" s="20">
        <v>0.54</v>
      </c>
      <c r="C9117" s="19">
        <v>51694</v>
      </c>
      <c r="D9117" s="19">
        <v>7066.6002090000002</v>
      </c>
      <c r="E9117" s="23">
        <v>0.323190266</v>
      </c>
      <c r="F9117" s="23">
        <v>0.263257032</v>
      </c>
      <c r="G9117" s="17">
        <v>0.90070414399999998</v>
      </c>
      <c r="H9117" s="17">
        <v>9.9299999999999999E-2</v>
      </c>
      <c r="I9117" s="17">
        <v>0.98741373499999996</v>
      </c>
      <c r="J9117" s="17">
        <v>1.1299999999999999E-2</v>
      </c>
      <c r="K9117" s="17">
        <v>1.31E-3</v>
      </c>
    </row>
    <row r="9118" spans="1:11" x14ac:dyDescent="0.45">
      <c r="A9118" s="10" t="s">
        <v>75</v>
      </c>
      <c r="B9118" s="20">
        <v>0.55000000000000004</v>
      </c>
      <c r="C9118" s="19">
        <v>52628</v>
      </c>
      <c r="D9118" s="19">
        <v>7373.1764370000001</v>
      </c>
      <c r="E9118" s="23">
        <v>0.33309385400000002</v>
      </c>
      <c r="F9118" s="23">
        <v>0.27060546499999999</v>
      </c>
      <c r="G9118" s="17">
        <v>0.90107927300000001</v>
      </c>
      <c r="H9118" s="17">
        <v>9.8900000000000002E-2</v>
      </c>
      <c r="I9118" s="17">
        <v>0.98756287899999995</v>
      </c>
      <c r="J9118" s="17">
        <v>1.12E-2</v>
      </c>
      <c r="K9118" s="17">
        <v>1.2700000000000001E-3</v>
      </c>
    </row>
    <row r="9119" spans="1:11" x14ac:dyDescent="0.45">
      <c r="A9119" s="10" t="s">
        <v>75</v>
      </c>
      <c r="B9119" s="20">
        <v>0.56000000000000005</v>
      </c>
      <c r="C9119" s="19">
        <v>53686</v>
      </c>
      <c r="D9119" s="19">
        <v>7732.5667009999997</v>
      </c>
      <c r="E9119" s="23">
        <v>0.346749103</v>
      </c>
      <c r="F9119" s="23">
        <v>0.27884482900000002</v>
      </c>
      <c r="G9119" s="17">
        <v>0.90127780099999999</v>
      </c>
      <c r="H9119" s="17">
        <v>9.8699999999999996E-2</v>
      </c>
      <c r="I9119" s="17">
        <v>0.98797740899999997</v>
      </c>
      <c r="J9119" s="17">
        <v>1.0800000000000001E-2</v>
      </c>
      <c r="K9119" s="17">
        <v>1.23E-3</v>
      </c>
    </row>
    <row r="9120" spans="1:11" x14ac:dyDescent="0.45">
      <c r="A9120" s="10" t="s">
        <v>75</v>
      </c>
      <c r="B9120" s="20">
        <v>0.56999999999999995</v>
      </c>
      <c r="C9120" s="19">
        <v>54634</v>
      </c>
      <c r="D9120" s="19">
        <v>8067.3148000000001</v>
      </c>
      <c r="E9120" s="23">
        <v>0.35887005</v>
      </c>
      <c r="F9120" s="23">
        <v>0.28693196999999998</v>
      </c>
      <c r="G9120" s="17">
        <v>0.90163634400000003</v>
      </c>
      <c r="H9120" s="17">
        <v>9.8400000000000001E-2</v>
      </c>
      <c r="I9120" s="17">
        <v>0.98827284000000004</v>
      </c>
      <c r="J9120" s="17">
        <v>1.0500000000000001E-2</v>
      </c>
      <c r="K9120" s="17">
        <v>1.1900000000000001E-3</v>
      </c>
    </row>
    <row r="9121" spans="1:11" x14ac:dyDescent="0.45">
      <c r="A9121" s="10" t="s">
        <v>75</v>
      </c>
      <c r="B9121" s="20">
        <v>0.57999999999999996</v>
      </c>
      <c r="C9121" s="19">
        <v>55577</v>
      </c>
      <c r="D9121" s="19">
        <v>8410.6272489999992</v>
      </c>
      <c r="E9121" s="23">
        <v>0.36984363399999998</v>
      </c>
      <c r="F9121" s="23">
        <v>0.29491889700000001</v>
      </c>
      <c r="G9121" s="17">
        <v>0.90213577599999994</v>
      </c>
      <c r="H9121" s="17">
        <v>9.7900000000000001E-2</v>
      </c>
      <c r="I9121" s="17">
        <v>0.98857077900000001</v>
      </c>
      <c r="J9121" s="17">
        <v>1.03E-2</v>
      </c>
      <c r="K9121" s="17">
        <v>1.15E-3</v>
      </c>
    </row>
    <row r="9122" spans="1:11" x14ac:dyDescent="0.45">
      <c r="A9122" s="10" t="s">
        <v>75</v>
      </c>
      <c r="B9122" s="20">
        <v>0.59</v>
      </c>
      <c r="C9122" s="19">
        <v>56513</v>
      </c>
      <c r="D9122" s="19">
        <v>8762.183035</v>
      </c>
      <c r="E9122" s="23">
        <v>0.38229803400000001</v>
      </c>
      <c r="F9122" s="23">
        <v>0.30327995600000002</v>
      </c>
      <c r="G9122" s="17">
        <v>0.90195176300000002</v>
      </c>
      <c r="H9122" s="17">
        <v>9.8000000000000004E-2</v>
      </c>
      <c r="I9122" s="17">
        <v>0.98868523100000005</v>
      </c>
      <c r="J9122" s="17">
        <v>1.01E-2</v>
      </c>
      <c r="K9122" s="17">
        <v>1.1900000000000001E-3</v>
      </c>
    </row>
    <row r="9123" spans="1:11" x14ac:dyDescent="0.45">
      <c r="A9123" s="10" t="s">
        <v>75</v>
      </c>
      <c r="B9123" s="20">
        <v>0.6</v>
      </c>
      <c r="C9123" s="19">
        <v>57377</v>
      </c>
      <c r="D9123" s="19">
        <v>9097.9099920000008</v>
      </c>
      <c r="E9123" s="23">
        <v>0.39375585200000002</v>
      </c>
      <c r="F9123" s="23">
        <v>0.31104742000000002</v>
      </c>
      <c r="G9123" s="17">
        <v>0.90220820199999996</v>
      </c>
      <c r="H9123" s="17">
        <v>9.7799999999999998E-2</v>
      </c>
      <c r="I9123" s="17">
        <v>0.98899461300000002</v>
      </c>
      <c r="J9123" s="17">
        <v>9.8499999999999994E-3</v>
      </c>
      <c r="K9123" s="17">
        <v>1.16E-3</v>
      </c>
    </row>
    <row r="9124" spans="1:11" x14ac:dyDescent="0.45">
      <c r="A9124" s="10" t="s">
        <v>75</v>
      </c>
      <c r="B9124" s="20">
        <v>0.61</v>
      </c>
      <c r="C9124" s="19">
        <v>58323</v>
      </c>
      <c r="D9124" s="19">
        <v>9476.6534069999998</v>
      </c>
      <c r="E9124" s="23">
        <v>0.40672589300000001</v>
      </c>
      <c r="F9124" s="23">
        <v>0.31984828799999998</v>
      </c>
      <c r="G9124" s="17">
        <v>0.90250844399999997</v>
      </c>
      <c r="H9124" s="17">
        <v>9.7500000000000003E-2</v>
      </c>
      <c r="I9124" s="17">
        <v>0.98921534799999999</v>
      </c>
      <c r="J9124" s="17">
        <v>9.6500000000000006E-3</v>
      </c>
      <c r="K9124" s="17">
        <v>1.14E-3</v>
      </c>
    </row>
    <row r="9125" spans="1:11" x14ac:dyDescent="0.45">
      <c r="A9125" s="10" t="s">
        <v>75</v>
      </c>
      <c r="B9125" s="20">
        <v>0.62</v>
      </c>
      <c r="C9125" s="19">
        <v>59280</v>
      </c>
      <c r="D9125" s="19">
        <v>9871.9847389999995</v>
      </c>
      <c r="E9125" s="23">
        <v>0.41999446200000001</v>
      </c>
      <c r="F9125" s="23">
        <v>0.32894015399999998</v>
      </c>
      <c r="G9125" s="17">
        <v>0.90232793499999997</v>
      </c>
      <c r="H9125" s="17">
        <v>9.7699999999999995E-2</v>
      </c>
      <c r="I9125" s="17">
        <v>0.98944175000000001</v>
      </c>
      <c r="J9125" s="17">
        <v>9.4599999999999997E-3</v>
      </c>
      <c r="K9125" s="17">
        <v>1.1000000000000001E-3</v>
      </c>
    </row>
    <row r="9126" spans="1:11" x14ac:dyDescent="0.45">
      <c r="A9126" s="10" t="s">
        <v>75</v>
      </c>
      <c r="B9126" s="20">
        <v>0.63</v>
      </c>
      <c r="C9126" s="19">
        <v>60231</v>
      </c>
      <c r="D9126" s="19">
        <v>10279.74159</v>
      </c>
      <c r="E9126" s="23">
        <v>0.43693463500000002</v>
      </c>
      <c r="F9126" s="23">
        <v>0.338423005</v>
      </c>
      <c r="G9126" s="17">
        <v>0.902458867</v>
      </c>
      <c r="H9126" s="17">
        <v>9.7500000000000003E-2</v>
      </c>
      <c r="I9126" s="17">
        <v>0.989729266</v>
      </c>
      <c r="J9126" s="17">
        <v>9.1999999999999998E-3</v>
      </c>
      <c r="K9126" s="17">
        <v>1.07E-3</v>
      </c>
    </row>
    <row r="9127" spans="1:11" x14ac:dyDescent="0.45">
      <c r="A9127" s="10" t="s">
        <v>75</v>
      </c>
      <c r="B9127" s="20">
        <v>0.64</v>
      </c>
      <c r="C9127" s="19">
        <v>61125</v>
      </c>
      <c r="D9127" s="19">
        <v>10676.7528</v>
      </c>
      <c r="E9127" s="23">
        <v>0.45139550499999997</v>
      </c>
      <c r="F9127" s="23">
        <v>0.34839209100000001</v>
      </c>
      <c r="G9127" s="17">
        <v>0.90292024500000001</v>
      </c>
      <c r="H9127" s="17">
        <v>9.7100000000000006E-2</v>
      </c>
      <c r="I9127" s="17">
        <v>0.98999764099999998</v>
      </c>
      <c r="J9127" s="17">
        <v>8.9599999999999992E-3</v>
      </c>
      <c r="K9127" s="17">
        <v>1.0399999999999999E-3</v>
      </c>
    </row>
    <row r="9128" spans="1:11" x14ac:dyDescent="0.45">
      <c r="A9128" s="10" t="s">
        <v>75</v>
      </c>
      <c r="B9128" s="20">
        <v>0.65</v>
      </c>
      <c r="C9128" s="19">
        <v>62128</v>
      </c>
      <c r="D9128" s="19">
        <v>11136.138569999999</v>
      </c>
      <c r="E9128" s="23">
        <v>0.46602821799999999</v>
      </c>
      <c r="F9128" s="23">
        <v>0.35866685100000001</v>
      </c>
      <c r="G9128" s="17">
        <v>0.90311936599999998</v>
      </c>
      <c r="H9128" s="17">
        <v>9.69E-2</v>
      </c>
      <c r="I9128" s="17">
        <v>0.99019732199999999</v>
      </c>
      <c r="J9128" s="17">
        <v>8.8000000000000005E-3</v>
      </c>
      <c r="K9128" s="17">
        <v>1.01E-3</v>
      </c>
    </row>
    <row r="9129" spans="1:11" x14ac:dyDescent="0.45">
      <c r="A9129" s="10" t="s">
        <v>75</v>
      </c>
      <c r="B9129" s="20">
        <v>0.66</v>
      </c>
      <c r="C9129" s="19">
        <v>63076</v>
      </c>
      <c r="D9129" s="19">
        <v>11584.155339999999</v>
      </c>
      <c r="E9129" s="23">
        <v>0.47953734399999998</v>
      </c>
      <c r="F9129" s="23">
        <v>0.36918716699999998</v>
      </c>
      <c r="G9129" s="17">
        <v>0.90337053700000003</v>
      </c>
      <c r="H9129" s="17">
        <v>9.6600000000000005E-2</v>
      </c>
      <c r="I9129" s="17">
        <v>0.990446779</v>
      </c>
      <c r="J9129" s="17">
        <v>8.5699999999999995E-3</v>
      </c>
      <c r="K9129" s="17">
        <v>9.7900000000000005E-4</v>
      </c>
    </row>
    <row r="9130" spans="1:11" x14ac:dyDescent="0.45">
      <c r="A9130" s="10" t="s">
        <v>75</v>
      </c>
      <c r="B9130" s="20">
        <v>0.67</v>
      </c>
      <c r="C9130" s="19">
        <v>64024</v>
      </c>
      <c r="D9130" s="19">
        <v>12046.3493</v>
      </c>
      <c r="E9130" s="23">
        <v>0.49604066499999999</v>
      </c>
      <c r="F9130" s="23">
        <v>0.38000049699999999</v>
      </c>
      <c r="G9130" s="17">
        <v>0.90342683999999995</v>
      </c>
      <c r="H9130" s="17">
        <v>9.6600000000000005E-2</v>
      </c>
      <c r="I9130" s="17">
        <v>0.99062736699999998</v>
      </c>
      <c r="J9130" s="17">
        <v>8.4200000000000004E-3</v>
      </c>
      <c r="K9130" s="17">
        <v>9.5299999999999996E-4</v>
      </c>
    </row>
    <row r="9131" spans="1:11" x14ac:dyDescent="0.45">
      <c r="A9131" s="10" t="s">
        <v>75</v>
      </c>
      <c r="B9131" s="20">
        <v>0.68</v>
      </c>
      <c r="C9131" s="19">
        <v>64971</v>
      </c>
      <c r="D9131" s="19">
        <v>12523.04118</v>
      </c>
      <c r="E9131" s="23">
        <v>0.51205815899999996</v>
      </c>
      <c r="F9131" s="23">
        <v>0.39101923100000002</v>
      </c>
      <c r="G9131" s="17">
        <v>0.90363392899999995</v>
      </c>
      <c r="H9131" s="17">
        <v>9.64E-2</v>
      </c>
      <c r="I9131" s="17">
        <v>0.99077158200000004</v>
      </c>
      <c r="J9131" s="17">
        <v>8.3000000000000001E-3</v>
      </c>
      <c r="K9131" s="17">
        <v>9.2699999999999998E-4</v>
      </c>
    </row>
    <row r="9132" spans="1:11" x14ac:dyDescent="0.45">
      <c r="A9132" s="10" t="s">
        <v>75</v>
      </c>
      <c r="B9132" s="20">
        <v>0.69</v>
      </c>
      <c r="C9132" s="19">
        <v>65920</v>
      </c>
      <c r="D9132" s="19">
        <v>13016.982690000001</v>
      </c>
      <c r="E9132" s="23">
        <v>0.52837000300000003</v>
      </c>
      <c r="F9132" s="23">
        <v>0.40246204899999999</v>
      </c>
      <c r="G9132" s="17">
        <v>0.90350424799999995</v>
      </c>
      <c r="H9132" s="17">
        <v>9.6500000000000002E-2</v>
      </c>
      <c r="I9132" s="17">
        <v>0.99096896000000001</v>
      </c>
      <c r="J9132" s="17">
        <v>8.1300000000000001E-3</v>
      </c>
      <c r="K9132" s="17">
        <v>9.0300000000000005E-4</v>
      </c>
    </row>
    <row r="9133" spans="1:11" x14ac:dyDescent="0.45">
      <c r="A9133" s="10" t="s">
        <v>75</v>
      </c>
      <c r="B9133" s="20">
        <v>0.7</v>
      </c>
      <c r="C9133" s="19">
        <v>66868</v>
      </c>
      <c r="D9133" s="19">
        <v>13525.791509999999</v>
      </c>
      <c r="E9133" s="23">
        <v>0.54701056699999995</v>
      </c>
      <c r="F9133" s="23">
        <v>0.41421759899999999</v>
      </c>
      <c r="G9133" s="17">
        <v>0.90397499599999998</v>
      </c>
      <c r="H9133" s="17">
        <v>9.6000000000000002E-2</v>
      </c>
      <c r="I9133" s="17">
        <v>0.99105626599999996</v>
      </c>
      <c r="J9133" s="17">
        <v>8.0599999999999995E-3</v>
      </c>
      <c r="K9133" s="17">
        <v>8.8099999999999995E-4</v>
      </c>
    </row>
    <row r="9134" spans="1:11" x14ac:dyDescent="0.45">
      <c r="A9134" s="10" t="s">
        <v>75</v>
      </c>
      <c r="B9134" s="20">
        <v>0.71</v>
      </c>
      <c r="C9134" s="19">
        <v>67816</v>
      </c>
      <c r="D9134" s="19">
        <v>14053.96097</v>
      </c>
      <c r="E9134" s="23">
        <v>0.56736401000000003</v>
      </c>
      <c r="F9134" s="23">
        <v>0.42645549700000002</v>
      </c>
      <c r="G9134" s="17">
        <v>0.90415241199999996</v>
      </c>
      <c r="H9134" s="17">
        <v>9.5799999999999996E-2</v>
      </c>
      <c r="I9134" s="17">
        <v>0.991237963</v>
      </c>
      <c r="J9134" s="17">
        <v>7.9000000000000008E-3</v>
      </c>
      <c r="K9134" s="17">
        <v>8.5899999999999995E-4</v>
      </c>
    </row>
    <row r="9135" spans="1:11" x14ac:dyDescent="0.45">
      <c r="A9135" s="10" t="s">
        <v>75</v>
      </c>
      <c r="B9135" s="20">
        <v>0.72</v>
      </c>
      <c r="C9135" s="19">
        <v>68766</v>
      </c>
      <c r="D9135" s="19">
        <v>14602.94814</v>
      </c>
      <c r="E9135" s="23">
        <v>0.58832914300000005</v>
      </c>
      <c r="F9135" s="23">
        <v>0.43927921599999997</v>
      </c>
      <c r="G9135" s="17">
        <v>0.904720356</v>
      </c>
      <c r="H9135" s="17">
        <v>9.5299999999999996E-2</v>
      </c>
      <c r="I9135" s="17">
        <v>0.99135994999999999</v>
      </c>
      <c r="J9135" s="17">
        <v>7.7999999999999996E-3</v>
      </c>
      <c r="K9135" s="17">
        <v>8.3699999999999996E-4</v>
      </c>
    </row>
    <row r="9136" spans="1:11" x14ac:dyDescent="0.45">
      <c r="A9136" s="10" t="s">
        <v>75</v>
      </c>
      <c r="B9136" s="20">
        <v>0.73</v>
      </c>
      <c r="C9136" s="19">
        <v>69710</v>
      </c>
      <c r="D9136" s="19">
        <v>15168.627189999999</v>
      </c>
      <c r="E9136" s="23">
        <v>0.609156162</v>
      </c>
      <c r="F9136" s="23">
        <v>0.45253480099999999</v>
      </c>
      <c r="G9136" s="17">
        <v>0.90467651699999996</v>
      </c>
      <c r="H9136" s="17">
        <v>9.5299999999999996E-2</v>
      </c>
      <c r="I9136" s="17">
        <v>0.99154514199999999</v>
      </c>
      <c r="J9136" s="17">
        <v>7.6400000000000001E-3</v>
      </c>
      <c r="K9136" s="17">
        <v>8.1700000000000002E-4</v>
      </c>
    </row>
    <row r="9137" spans="1:11" x14ac:dyDescent="0.45">
      <c r="A9137" s="10" t="s">
        <v>75</v>
      </c>
      <c r="B9137" s="20">
        <v>0.74</v>
      </c>
      <c r="C9137" s="19">
        <v>70662</v>
      </c>
      <c r="D9137" s="19">
        <v>15759.257949999999</v>
      </c>
      <c r="E9137" s="23">
        <v>0.63335470000000005</v>
      </c>
      <c r="F9137" s="23">
        <v>0.46634255299999999</v>
      </c>
      <c r="G9137" s="17">
        <v>0.904984291</v>
      </c>
      <c r="H9137" s="17">
        <v>9.5000000000000001E-2</v>
      </c>
      <c r="I9137" s="17">
        <v>0.99174475399999995</v>
      </c>
      <c r="J9137" s="17">
        <v>7.4599999999999996E-3</v>
      </c>
      <c r="K9137" s="17">
        <v>7.9500000000000003E-4</v>
      </c>
    </row>
    <row r="9138" spans="1:11" x14ac:dyDescent="0.45">
      <c r="A9138" s="10" t="s">
        <v>75</v>
      </c>
      <c r="B9138" s="20">
        <v>0.75</v>
      </c>
      <c r="C9138" s="19">
        <v>71612</v>
      </c>
      <c r="D9138" s="19">
        <v>16373.115110000001</v>
      </c>
      <c r="E9138" s="23">
        <v>0.66004356900000005</v>
      </c>
      <c r="F9138" s="23">
        <v>0.48066092199999999</v>
      </c>
      <c r="G9138" s="17">
        <v>0.90511366800000004</v>
      </c>
      <c r="H9138" s="17">
        <v>9.4899999999999998E-2</v>
      </c>
      <c r="I9138" s="17">
        <v>0.99176239600000005</v>
      </c>
      <c r="J9138" s="17">
        <v>7.4599999999999996E-3</v>
      </c>
      <c r="K9138" s="17">
        <v>7.7499999999999997E-4</v>
      </c>
    </row>
    <row r="9139" spans="1:11" x14ac:dyDescent="0.45">
      <c r="A9139" s="10" t="s">
        <v>75</v>
      </c>
      <c r="B9139" s="20">
        <v>0.76</v>
      </c>
      <c r="C9139" s="19">
        <v>72556</v>
      </c>
      <c r="D9139" s="19">
        <v>17010.591830000001</v>
      </c>
      <c r="E9139" s="23">
        <v>0.68794589799999994</v>
      </c>
      <c r="F9139" s="23">
        <v>0.49581215099999998</v>
      </c>
      <c r="G9139" s="17">
        <v>0.90517669099999998</v>
      </c>
      <c r="H9139" s="17">
        <v>9.4799999999999995E-2</v>
      </c>
      <c r="I9139" s="17">
        <v>0.99191380200000001</v>
      </c>
      <c r="J9139" s="17">
        <v>7.3299999999999997E-3</v>
      </c>
      <c r="K9139" s="17">
        <v>7.5699999999999997E-4</v>
      </c>
    </row>
    <row r="9140" spans="1:11" x14ac:dyDescent="0.45">
      <c r="A9140" s="10" t="s">
        <v>75</v>
      </c>
      <c r="B9140" s="20">
        <v>0.77</v>
      </c>
      <c r="C9140" s="19">
        <v>73505</v>
      </c>
      <c r="D9140" s="19">
        <v>17676.078880000001</v>
      </c>
      <c r="E9140" s="23">
        <v>0.71627057199999999</v>
      </c>
      <c r="F9140" s="23">
        <v>0.51158911699999998</v>
      </c>
      <c r="G9140" s="17">
        <v>0.90509489200000004</v>
      </c>
      <c r="H9140" s="17">
        <v>9.4899999999999998E-2</v>
      </c>
      <c r="I9140" s="17">
        <v>0.99197771499999998</v>
      </c>
      <c r="J9140" s="17">
        <v>7.28E-3</v>
      </c>
      <c r="K9140" s="17">
        <v>7.3899999999999997E-4</v>
      </c>
    </row>
    <row r="9141" spans="1:11" x14ac:dyDescent="0.45">
      <c r="A9141" s="10" t="s">
        <v>75</v>
      </c>
      <c r="B9141" s="20">
        <v>0.78</v>
      </c>
      <c r="C9141" s="19">
        <v>74457</v>
      </c>
      <c r="D9141" s="19">
        <v>18372.978309999999</v>
      </c>
      <c r="E9141" s="23">
        <v>0.747260967</v>
      </c>
      <c r="F9141" s="23">
        <v>0.52817143</v>
      </c>
      <c r="G9141" s="17">
        <v>0.90536819899999998</v>
      </c>
      <c r="H9141" s="17">
        <v>9.4600000000000004E-2</v>
      </c>
      <c r="I9141" s="17">
        <v>0.99191233999999995</v>
      </c>
      <c r="J9141" s="17">
        <v>7.3600000000000002E-3</v>
      </c>
      <c r="K9141" s="17">
        <v>7.2400000000000003E-4</v>
      </c>
    </row>
    <row r="9142" spans="1:11" x14ac:dyDescent="0.45">
      <c r="A9142" s="10" t="s">
        <v>75</v>
      </c>
      <c r="B9142" s="20">
        <v>0.79</v>
      </c>
      <c r="C9142" s="19">
        <v>75402</v>
      </c>
      <c r="D9142" s="19">
        <v>19092.703730000001</v>
      </c>
      <c r="E9142" s="23">
        <v>0.77801680299999998</v>
      </c>
      <c r="F9142" s="23">
        <v>0.54553874999999996</v>
      </c>
      <c r="G9142" s="17">
        <v>0.90554627200000004</v>
      </c>
      <c r="H9142" s="17">
        <v>9.4500000000000001E-2</v>
      </c>
      <c r="I9142" s="17">
        <v>0.99198907599999997</v>
      </c>
      <c r="J9142" s="17">
        <v>7.3000000000000001E-3</v>
      </c>
      <c r="K9142" s="17">
        <v>7.0799999999999997E-4</v>
      </c>
    </row>
    <row r="9143" spans="1:11" x14ac:dyDescent="0.45">
      <c r="A9143" s="10" t="s">
        <v>75</v>
      </c>
      <c r="B9143" s="20">
        <v>0.8</v>
      </c>
      <c r="C9143" s="19">
        <v>75976</v>
      </c>
      <c r="D9143" s="19">
        <v>19545.492190000001</v>
      </c>
      <c r="E9143" s="23">
        <v>0.79768240499999998</v>
      </c>
      <c r="F9143" s="23">
        <v>0.55626545900000002</v>
      </c>
      <c r="G9143" s="17">
        <v>0.90581236200000004</v>
      </c>
      <c r="H9143" s="17">
        <v>9.4200000000000006E-2</v>
      </c>
      <c r="I9143" s="17">
        <v>0.992039267</v>
      </c>
      <c r="J9143" s="17">
        <v>7.26E-3</v>
      </c>
      <c r="K9143" s="17">
        <v>6.96E-4</v>
      </c>
    </row>
    <row r="9144" spans="1:11" x14ac:dyDescent="0.45">
      <c r="A9144" s="10" t="s">
        <v>75</v>
      </c>
      <c r="B9144" s="20">
        <v>0.80100000000000005</v>
      </c>
      <c r="C9144" s="19">
        <v>76067</v>
      </c>
      <c r="D9144" s="19">
        <v>19618.27435</v>
      </c>
      <c r="E9144" s="23">
        <v>0.80107204899999995</v>
      </c>
      <c r="F9144" s="23">
        <v>0.55818647899999996</v>
      </c>
      <c r="G9144" s="17">
        <v>0.905819869</v>
      </c>
      <c r="H9144" s="17">
        <v>9.4200000000000006E-2</v>
      </c>
      <c r="I9144" s="17">
        <v>0.99205407199999995</v>
      </c>
      <c r="J9144" s="17">
        <v>7.2500000000000004E-3</v>
      </c>
      <c r="K9144" s="17">
        <v>6.9499999999999998E-4</v>
      </c>
    </row>
    <row r="9145" spans="1:11" x14ac:dyDescent="0.45">
      <c r="A9145" s="10" t="s">
        <v>75</v>
      </c>
      <c r="B9145" s="20">
        <v>0.80200000000000005</v>
      </c>
      <c r="C9145" s="19">
        <v>76162</v>
      </c>
      <c r="D9145" s="19">
        <v>19694.507750000001</v>
      </c>
      <c r="E9145" s="23">
        <v>0.80433397699999998</v>
      </c>
      <c r="F9145" s="23">
        <v>0.55997058799999999</v>
      </c>
      <c r="G9145" s="17">
        <v>0.90579291500000003</v>
      </c>
      <c r="H9145" s="17">
        <v>9.4200000000000006E-2</v>
      </c>
      <c r="I9145" s="17">
        <v>0.992059884</v>
      </c>
      <c r="J9145" s="17">
        <v>7.2500000000000004E-3</v>
      </c>
      <c r="K9145" s="17">
        <v>6.9399999999999996E-4</v>
      </c>
    </row>
    <row r="9146" spans="1:11" x14ac:dyDescent="0.45">
      <c r="A9146" s="10" t="s">
        <v>75</v>
      </c>
      <c r="B9146" s="20">
        <v>0.80300000000000005</v>
      </c>
      <c r="C9146" s="19">
        <v>76256</v>
      </c>
      <c r="D9146" s="19">
        <v>19770.243600000002</v>
      </c>
      <c r="E9146" s="23">
        <v>0.80730753200000005</v>
      </c>
      <c r="F9146" s="23">
        <v>0.56181158799999997</v>
      </c>
      <c r="G9146" s="17">
        <v>0.90586970200000005</v>
      </c>
      <c r="H9146" s="17">
        <v>9.4100000000000003E-2</v>
      </c>
      <c r="I9146" s="17">
        <v>0.99206933500000005</v>
      </c>
      <c r="J9146" s="17">
        <v>7.2399999999999999E-3</v>
      </c>
      <c r="K9146" s="17">
        <v>6.9300000000000004E-4</v>
      </c>
    </row>
    <row r="9147" spans="1:11" x14ac:dyDescent="0.45">
      <c r="A9147" s="10" t="s">
        <v>75</v>
      </c>
      <c r="B9147" s="20">
        <v>0.80400000000000005</v>
      </c>
      <c r="C9147" s="19">
        <v>76355</v>
      </c>
      <c r="D9147" s="19">
        <v>19850.347730000001</v>
      </c>
      <c r="E9147" s="23">
        <v>0.811897749</v>
      </c>
      <c r="F9147" s="23">
        <v>0.563603882</v>
      </c>
      <c r="G9147" s="17">
        <v>0.90588697500000004</v>
      </c>
      <c r="H9147" s="17">
        <v>9.4100000000000003E-2</v>
      </c>
      <c r="I9147" s="17">
        <v>0.99207480000000003</v>
      </c>
      <c r="J9147" s="17">
        <v>7.2300000000000003E-3</v>
      </c>
      <c r="K9147" s="17">
        <v>6.9099999999999999E-4</v>
      </c>
    </row>
    <row r="9148" spans="1:11" x14ac:dyDescent="0.45">
      <c r="A9148" s="10" t="s">
        <v>75</v>
      </c>
      <c r="B9148" s="20">
        <v>0.80500000000000005</v>
      </c>
      <c r="C9148" s="19">
        <v>76450</v>
      </c>
      <c r="D9148" s="19">
        <v>19927.654139999999</v>
      </c>
      <c r="E9148" s="23">
        <v>0.814568018</v>
      </c>
      <c r="F9148" s="23">
        <v>0.56553147699999995</v>
      </c>
      <c r="G9148" s="17">
        <v>0.90593852200000002</v>
      </c>
      <c r="H9148" s="17">
        <v>9.4100000000000003E-2</v>
      </c>
      <c r="I9148" s="17">
        <v>0.992090582</v>
      </c>
      <c r="J9148" s="17">
        <v>7.2199999999999999E-3</v>
      </c>
      <c r="K9148" s="17">
        <v>6.8999999999999997E-4</v>
      </c>
    </row>
    <row r="9149" spans="1:11" x14ac:dyDescent="0.45">
      <c r="A9149" s="10" t="s">
        <v>75</v>
      </c>
      <c r="B9149" s="20">
        <v>0.80600000000000005</v>
      </c>
      <c r="C9149" s="19">
        <v>76545</v>
      </c>
      <c r="D9149" s="19">
        <v>20005.19008</v>
      </c>
      <c r="E9149" s="23">
        <v>0.81759788899999997</v>
      </c>
      <c r="F9149" s="23">
        <v>0.56714120300000004</v>
      </c>
      <c r="G9149" s="17">
        <v>0.90591155499999998</v>
      </c>
      <c r="H9149" s="17">
        <v>9.4100000000000003E-2</v>
      </c>
      <c r="I9149" s="17">
        <v>0.99209795199999995</v>
      </c>
      <c r="J9149" s="17">
        <v>7.2100000000000003E-3</v>
      </c>
      <c r="K9149" s="17">
        <v>6.8900000000000005E-4</v>
      </c>
    </row>
    <row r="9150" spans="1:11" x14ac:dyDescent="0.45">
      <c r="A9150" s="10" t="s">
        <v>75</v>
      </c>
      <c r="B9150" s="20">
        <v>0.80700000000000005</v>
      </c>
      <c r="C9150" s="19">
        <v>76635</v>
      </c>
      <c r="D9150" s="19">
        <v>20078.98213</v>
      </c>
      <c r="E9150" s="23">
        <v>0.82141135600000004</v>
      </c>
      <c r="F9150" s="23">
        <v>0.56932843200000005</v>
      </c>
      <c r="G9150" s="17">
        <v>0.905930711</v>
      </c>
      <c r="H9150" s="17">
        <v>9.4100000000000003E-2</v>
      </c>
      <c r="I9150" s="17">
        <v>0.99208938000000002</v>
      </c>
      <c r="J9150" s="17">
        <v>7.2199999999999999E-3</v>
      </c>
      <c r="K9150" s="17">
        <v>6.8800000000000003E-4</v>
      </c>
    </row>
    <row r="9151" spans="1:11" x14ac:dyDescent="0.45">
      <c r="A9151" s="10" t="s">
        <v>75</v>
      </c>
      <c r="B9151" s="20">
        <v>0.80800000000000005</v>
      </c>
      <c r="C9151" s="19">
        <v>76735</v>
      </c>
      <c r="D9151" s="19">
        <v>20161.256580000001</v>
      </c>
      <c r="E9151" s="23">
        <v>0.82431126300000002</v>
      </c>
      <c r="F9151" s="23">
        <v>0.57113380300000005</v>
      </c>
      <c r="G9151" s="17">
        <v>0.90602723699999999</v>
      </c>
      <c r="H9151" s="17">
        <v>9.4E-2</v>
      </c>
      <c r="I9151" s="17">
        <v>0.99210836300000005</v>
      </c>
      <c r="J9151" s="17">
        <v>7.2100000000000003E-3</v>
      </c>
      <c r="K9151" s="17">
        <v>6.8599999999999998E-4</v>
      </c>
    </row>
    <row r="9152" spans="1:11" x14ac:dyDescent="0.45">
      <c r="A9152" s="10" t="s">
        <v>75</v>
      </c>
      <c r="B9152" s="20">
        <v>0.80900000000000005</v>
      </c>
      <c r="C9152" s="19">
        <v>76816</v>
      </c>
      <c r="D9152" s="19">
        <v>20228.121330000002</v>
      </c>
      <c r="E9152" s="23">
        <v>0.82692063400000004</v>
      </c>
      <c r="F9152" s="23">
        <v>0.57306751</v>
      </c>
      <c r="G9152" s="17">
        <v>0.90604821899999999</v>
      </c>
      <c r="H9152" s="17">
        <v>9.4E-2</v>
      </c>
      <c r="I9152" s="17">
        <v>0.992121688</v>
      </c>
      <c r="J9152" s="17">
        <v>7.1900000000000002E-3</v>
      </c>
      <c r="K9152" s="17">
        <v>6.8400000000000004E-4</v>
      </c>
    </row>
    <row r="9153" spans="1:11" x14ac:dyDescent="0.45">
      <c r="A9153" s="10" t="s">
        <v>75</v>
      </c>
      <c r="B9153" s="20">
        <v>0.81</v>
      </c>
      <c r="C9153" s="19">
        <v>76924</v>
      </c>
      <c r="D9153" s="19">
        <v>20317.641540000001</v>
      </c>
      <c r="E9153" s="23">
        <v>0.83093698699999996</v>
      </c>
      <c r="F9153" s="23">
        <v>0.57476823600000004</v>
      </c>
      <c r="G9153" s="17">
        <v>0.90607612699999995</v>
      </c>
      <c r="H9153" s="17">
        <v>9.3899999999999997E-2</v>
      </c>
      <c r="I9153" s="17">
        <v>0.99212166400000001</v>
      </c>
      <c r="J9153" s="17">
        <v>7.1999999999999998E-3</v>
      </c>
      <c r="K9153" s="17">
        <v>6.8300000000000001E-4</v>
      </c>
    </row>
    <row r="9154" spans="1:11" x14ac:dyDescent="0.45">
      <c r="A9154" s="10" t="s">
        <v>75</v>
      </c>
      <c r="B9154" s="20">
        <v>0.81100000000000005</v>
      </c>
      <c r="C9154" s="19">
        <v>77019</v>
      </c>
      <c r="D9154" s="19">
        <v>20396.75532</v>
      </c>
      <c r="E9154" s="23">
        <v>0.834976147</v>
      </c>
      <c r="F9154" s="23">
        <v>0.57690662199999998</v>
      </c>
      <c r="G9154" s="17">
        <v>0.90608810799999995</v>
      </c>
      <c r="H9154" s="17">
        <v>9.3899999999999997E-2</v>
      </c>
      <c r="I9154" s="17">
        <v>0.99210475300000001</v>
      </c>
      <c r="J9154" s="17">
        <v>7.2100000000000003E-3</v>
      </c>
      <c r="K9154" s="17">
        <v>6.8099999999999996E-4</v>
      </c>
    </row>
    <row r="9155" spans="1:11" x14ac:dyDescent="0.45">
      <c r="A9155" s="10" t="s">
        <v>75</v>
      </c>
      <c r="B9155" s="20">
        <v>0.81200000000000006</v>
      </c>
      <c r="C9155" s="19">
        <v>77114</v>
      </c>
      <c r="D9155" s="19">
        <v>20476.291980000002</v>
      </c>
      <c r="E9155" s="23">
        <v>0.839603663</v>
      </c>
      <c r="F9155" s="23">
        <v>0.57879005299999997</v>
      </c>
      <c r="G9155" s="17">
        <v>0.90616489899999997</v>
      </c>
      <c r="H9155" s="17">
        <v>9.3799999999999994E-2</v>
      </c>
      <c r="I9155" s="17">
        <v>0.99210502099999998</v>
      </c>
      <c r="J9155" s="17">
        <v>7.2199999999999999E-3</v>
      </c>
      <c r="K9155" s="17">
        <v>6.8000000000000005E-4</v>
      </c>
    </row>
    <row r="9156" spans="1:11" x14ac:dyDescent="0.45">
      <c r="A9156" s="10" t="s">
        <v>75</v>
      </c>
      <c r="B9156" s="20">
        <v>0.81299999999999994</v>
      </c>
      <c r="C9156" s="19">
        <v>77206</v>
      </c>
      <c r="D9156" s="19">
        <v>20553.659650000001</v>
      </c>
      <c r="E9156" s="23">
        <v>0.84199380599999996</v>
      </c>
      <c r="F9156" s="23">
        <v>0.58063021000000004</v>
      </c>
      <c r="G9156" s="17">
        <v>0.90623785700000004</v>
      </c>
      <c r="H9156" s="17">
        <v>9.3799999999999994E-2</v>
      </c>
      <c r="I9156" s="17">
        <v>0.99211645000000004</v>
      </c>
      <c r="J9156" s="17">
        <v>7.1999999999999998E-3</v>
      </c>
      <c r="K9156" s="17">
        <v>6.7900000000000002E-4</v>
      </c>
    </row>
    <row r="9157" spans="1:11" x14ac:dyDescent="0.45">
      <c r="A9157" s="10" t="s">
        <v>75</v>
      </c>
      <c r="B9157" s="20">
        <v>0.81399999999999995</v>
      </c>
      <c r="C9157" s="19">
        <v>77304</v>
      </c>
      <c r="D9157" s="19">
        <v>20636.431789999999</v>
      </c>
      <c r="E9157" s="23">
        <v>0.84609624100000003</v>
      </c>
      <c r="F9157" s="23">
        <v>0.58266371699999997</v>
      </c>
      <c r="G9157" s="17">
        <v>0.90625323400000002</v>
      </c>
      <c r="H9157" s="17">
        <v>9.3700000000000006E-2</v>
      </c>
      <c r="I9157" s="17">
        <v>0.99212831400000001</v>
      </c>
      <c r="J9157" s="17">
        <v>7.1900000000000002E-3</v>
      </c>
      <c r="K9157" s="17">
        <v>6.7699999999999998E-4</v>
      </c>
    </row>
    <row r="9158" spans="1:11" x14ac:dyDescent="0.45">
      <c r="A9158" s="10" t="s">
        <v>75</v>
      </c>
      <c r="B9158" s="20">
        <v>0.81499999999999995</v>
      </c>
      <c r="C9158" s="19">
        <v>77399</v>
      </c>
      <c r="D9158" s="19">
        <v>20717.057479999999</v>
      </c>
      <c r="E9158" s="23">
        <v>0.85120180999999995</v>
      </c>
      <c r="F9158" s="23">
        <v>0.58465488700000001</v>
      </c>
      <c r="G9158" s="17">
        <v>0.90632953900000002</v>
      </c>
      <c r="H9158" s="17">
        <v>9.3700000000000006E-2</v>
      </c>
      <c r="I9158" s="17">
        <v>0.99215108600000002</v>
      </c>
      <c r="J9158" s="17">
        <v>7.1700000000000002E-3</v>
      </c>
      <c r="K9158" s="17">
        <v>6.7500000000000004E-4</v>
      </c>
    </row>
    <row r="9159" spans="1:11" x14ac:dyDescent="0.45">
      <c r="A9159" s="10" t="s">
        <v>75</v>
      </c>
      <c r="B9159" s="20">
        <v>0.81599999999999995</v>
      </c>
      <c r="C9159" s="19">
        <v>77487</v>
      </c>
      <c r="D9159" s="19">
        <v>20792.10872</v>
      </c>
      <c r="E9159" s="23">
        <v>0.85524675299999997</v>
      </c>
      <c r="F9159" s="23">
        <v>0.58656892699999996</v>
      </c>
      <c r="G9159" s="17">
        <v>0.90631976999999997</v>
      </c>
      <c r="H9159" s="17">
        <v>9.3700000000000006E-2</v>
      </c>
      <c r="I9159" s="17">
        <v>0.99216138200000004</v>
      </c>
      <c r="J9159" s="17">
        <v>7.1599999999999997E-3</v>
      </c>
      <c r="K9159" s="17">
        <v>6.7400000000000001E-4</v>
      </c>
    </row>
    <row r="9160" spans="1:11" x14ac:dyDescent="0.45">
      <c r="A9160" s="10" t="s">
        <v>75</v>
      </c>
      <c r="B9160" s="20">
        <v>0.81699999999999995</v>
      </c>
      <c r="C9160" s="19">
        <v>77588</v>
      </c>
      <c r="D9160" s="19">
        <v>20878.647300000001</v>
      </c>
      <c r="E9160" s="23">
        <v>0.85870510499999997</v>
      </c>
      <c r="F9160" s="23">
        <v>0.58844795699999997</v>
      </c>
      <c r="G9160" s="17">
        <v>0.90623549999999997</v>
      </c>
      <c r="H9160" s="17">
        <v>9.3799999999999994E-2</v>
      </c>
      <c r="I9160" s="17">
        <v>0.99215475600000003</v>
      </c>
      <c r="J9160" s="17">
        <v>7.1700000000000002E-3</v>
      </c>
      <c r="K9160" s="17">
        <v>6.7299999999999999E-4</v>
      </c>
    </row>
    <row r="9161" spans="1:11" x14ac:dyDescent="0.45">
      <c r="A9161" s="10" t="s">
        <v>75</v>
      </c>
      <c r="B9161" s="20">
        <v>0.81799999999999995</v>
      </c>
      <c r="C9161" s="19">
        <v>77683</v>
      </c>
      <c r="D9161" s="19">
        <v>20960.429390000001</v>
      </c>
      <c r="E9161" s="23">
        <v>0.86280724600000003</v>
      </c>
      <c r="F9161" s="23">
        <v>0.59058494399999995</v>
      </c>
      <c r="G9161" s="17">
        <v>0.90626005700000001</v>
      </c>
      <c r="H9161" s="17">
        <v>9.3700000000000006E-2</v>
      </c>
      <c r="I9161" s="17">
        <v>0.99217642800000005</v>
      </c>
      <c r="J9161" s="17">
        <v>7.1500000000000001E-3</v>
      </c>
      <c r="K9161" s="17">
        <v>6.7100000000000005E-4</v>
      </c>
    </row>
    <row r="9162" spans="1:11" x14ac:dyDescent="0.45">
      <c r="A9162" s="10" t="s">
        <v>75</v>
      </c>
      <c r="B9162" s="20">
        <v>0.81899999999999995</v>
      </c>
      <c r="C9162" s="19">
        <v>77778</v>
      </c>
      <c r="D9162" s="19">
        <v>21042.577819999999</v>
      </c>
      <c r="E9162" s="23">
        <v>0.86639177000000001</v>
      </c>
      <c r="F9162" s="23">
        <v>0.59256441699999995</v>
      </c>
      <c r="G9162" s="17">
        <v>0.90620741100000002</v>
      </c>
      <c r="H9162" s="17">
        <v>9.3799999999999994E-2</v>
      </c>
      <c r="I9162" s="17">
        <v>0.99219910899999997</v>
      </c>
      <c r="J9162" s="17">
        <v>7.1300000000000001E-3</v>
      </c>
      <c r="K9162" s="17">
        <v>6.69E-4</v>
      </c>
    </row>
    <row r="9163" spans="1:11" x14ac:dyDescent="0.45">
      <c r="A9163" s="10" t="s">
        <v>75</v>
      </c>
      <c r="B9163" s="20">
        <v>0.82</v>
      </c>
      <c r="C9163" s="19">
        <v>77872</v>
      </c>
      <c r="D9163" s="19">
        <v>21124.213080000001</v>
      </c>
      <c r="E9163" s="23">
        <v>0.87036723000000005</v>
      </c>
      <c r="F9163" s="23">
        <v>0.59449624300000004</v>
      </c>
      <c r="G9163" s="17">
        <v>0.90624357899999997</v>
      </c>
      <c r="H9163" s="17">
        <v>9.3799999999999994E-2</v>
      </c>
      <c r="I9163" s="17">
        <v>0.99221054099999995</v>
      </c>
      <c r="J9163" s="17">
        <v>7.1199999999999996E-3</v>
      </c>
      <c r="K9163" s="17">
        <v>6.6799999999999997E-4</v>
      </c>
    </row>
    <row r="9164" spans="1:11" x14ac:dyDescent="0.45">
      <c r="A9164" s="10" t="s">
        <v>75</v>
      </c>
      <c r="B9164" s="20">
        <v>0.82099999999999995</v>
      </c>
      <c r="C9164" s="19">
        <v>77967</v>
      </c>
      <c r="D9164" s="19">
        <v>21207.045160000001</v>
      </c>
      <c r="E9164" s="23">
        <v>0.87341802999999996</v>
      </c>
      <c r="F9164" s="23">
        <v>0.59656934299999997</v>
      </c>
      <c r="G9164" s="17">
        <v>0.90628086200000002</v>
      </c>
      <c r="H9164" s="17">
        <v>9.3700000000000006E-2</v>
      </c>
      <c r="I9164" s="17">
        <v>0.99222717400000005</v>
      </c>
      <c r="J9164" s="17">
        <v>7.11E-3</v>
      </c>
      <c r="K9164" s="17">
        <v>6.6600000000000003E-4</v>
      </c>
    </row>
    <row r="9165" spans="1:11" x14ac:dyDescent="0.45">
      <c r="A9165" s="10" t="s">
        <v>75</v>
      </c>
      <c r="B9165" s="20">
        <v>0.82199999999999995</v>
      </c>
      <c r="C9165" s="19">
        <v>78052</v>
      </c>
      <c r="D9165" s="19">
        <v>21281.50603</v>
      </c>
      <c r="E9165" s="23">
        <v>0.87852064699999999</v>
      </c>
      <c r="F9165" s="23">
        <v>0.59859742400000004</v>
      </c>
      <c r="G9165" s="17">
        <v>0.90629324</v>
      </c>
      <c r="H9165" s="17">
        <v>9.3700000000000006E-2</v>
      </c>
      <c r="I9165" s="17">
        <v>0.99223343900000005</v>
      </c>
      <c r="J9165" s="17">
        <v>7.1000000000000004E-3</v>
      </c>
      <c r="K9165" s="17">
        <v>6.6500000000000001E-4</v>
      </c>
    </row>
    <row r="9166" spans="1:11" x14ac:dyDescent="0.45">
      <c r="A9166" s="10" t="s">
        <v>75</v>
      </c>
      <c r="B9166" s="20">
        <v>0.82299999999999995</v>
      </c>
      <c r="C9166" s="19">
        <v>78157</v>
      </c>
      <c r="D9166" s="19">
        <v>21373.88798</v>
      </c>
      <c r="E9166" s="23">
        <v>0.88177774600000003</v>
      </c>
      <c r="F9166" s="23">
        <v>0.60052572500000001</v>
      </c>
      <c r="G9166" s="17">
        <v>0.90631677300000002</v>
      </c>
      <c r="H9166" s="17">
        <v>9.3700000000000006E-2</v>
      </c>
      <c r="I9166" s="17">
        <v>0.99223678800000004</v>
      </c>
      <c r="J9166" s="17">
        <v>7.1000000000000004E-3</v>
      </c>
      <c r="K9166" s="17">
        <v>6.6399999999999999E-4</v>
      </c>
    </row>
    <row r="9167" spans="1:11" x14ac:dyDescent="0.45">
      <c r="A9167" s="10" t="s">
        <v>75</v>
      </c>
      <c r="B9167" s="20">
        <v>0.82399999999999995</v>
      </c>
      <c r="C9167" s="19">
        <v>78248</v>
      </c>
      <c r="D9167" s="19">
        <v>21454.334729999999</v>
      </c>
      <c r="E9167" s="23">
        <v>0.88567594900000002</v>
      </c>
      <c r="F9167" s="23">
        <v>0.60269925599999996</v>
      </c>
      <c r="G9167" s="17">
        <v>0.90634904400000005</v>
      </c>
      <c r="H9167" s="17">
        <v>9.3700000000000006E-2</v>
      </c>
      <c r="I9167" s="17">
        <v>0.99224011199999995</v>
      </c>
      <c r="J9167" s="17">
        <v>7.1000000000000004E-3</v>
      </c>
      <c r="K9167" s="17">
        <v>6.6200000000000005E-4</v>
      </c>
    </row>
    <row r="9168" spans="1:11" x14ac:dyDescent="0.45">
      <c r="A9168" s="10" t="s">
        <v>75</v>
      </c>
      <c r="B9168" s="20">
        <v>0.82499999999999996</v>
      </c>
      <c r="C9168" s="19">
        <v>78343</v>
      </c>
      <c r="D9168" s="19">
        <v>21538.653559999999</v>
      </c>
      <c r="E9168" s="23">
        <v>0.889827865</v>
      </c>
      <c r="F9168" s="23">
        <v>0.60471306400000002</v>
      </c>
      <c r="G9168" s="17">
        <v>0.90627114099999995</v>
      </c>
      <c r="H9168" s="17">
        <v>9.3700000000000006E-2</v>
      </c>
      <c r="I9168" s="17">
        <v>0.992224141</v>
      </c>
      <c r="J9168" s="17">
        <v>7.11E-3</v>
      </c>
      <c r="K9168" s="17">
        <v>6.6100000000000002E-4</v>
      </c>
    </row>
    <row r="9169" spans="1:11" x14ac:dyDescent="0.45">
      <c r="A9169" s="10" t="s">
        <v>75</v>
      </c>
      <c r="B9169" s="20">
        <v>0.82599999999999996</v>
      </c>
      <c r="C9169" s="19">
        <v>78441</v>
      </c>
      <c r="D9169" s="19">
        <v>21626.00459</v>
      </c>
      <c r="E9169" s="23">
        <v>0.893219863</v>
      </c>
      <c r="F9169" s="23">
        <v>0.60673432000000005</v>
      </c>
      <c r="G9169" s="17">
        <v>0.90618426600000002</v>
      </c>
      <c r="H9169" s="17">
        <v>9.3799999999999994E-2</v>
      </c>
      <c r="I9169" s="17">
        <v>0.99219800000000002</v>
      </c>
      <c r="J9169" s="17">
        <v>7.1399999999999996E-3</v>
      </c>
      <c r="K9169" s="17">
        <v>6.6E-4</v>
      </c>
    </row>
    <row r="9170" spans="1:11" x14ac:dyDescent="0.45">
      <c r="A9170" s="10" t="s">
        <v>75</v>
      </c>
      <c r="B9170" s="20">
        <v>0.82699999999999996</v>
      </c>
      <c r="C9170" s="19">
        <v>78537</v>
      </c>
      <c r="D9170" s="19">
        <v>21711.932840000001</v>
      </c>
      <c r="E9170" s="23">
        <v>0.89680441799999999</v>
      </c>
      <c r="F9170" s="23">
        <v>0.60892714299999995</v>
      </c>
      <c r="G9170" s="17">
        <v>0.90620981199999995</v>
      </c>
      <c r="H9170" s="17">
        <v>9.3799999999999994E-2</v>
      </c>
      <c r="I9170" s="17">
        <v>0.99221775800000001</v>
      </c>
      <c r="J9170" s="17">
        <v>7.1199999999999996E-3</v>
      </c>
      <c r="K9170" s="17">
        <v>6.5799999999999995E-4</v>
      </c>
    </row>
    <row r="9171" spans="1:11" x14ac:dyDescent="0.45">
      <c r="A9171" s="10" t="s">
        <v>75</v>
      </c>
      <c r="B9171" s="20">
        <v>0.82799999999999996</v>
      </c>
      <c r="C9171" s="19">
        <v>78632</v>
      </c>
      <c r="D9171" s="19">
        <v>21797.310720000001</v>
      </c>
      <c r="E9171" s="23">
        <v>0.901190253</v>
      </c>
      <c r="F9171" s="23">
        <v>0.61097084599999996</v>
      </c>
      <c r="G9171" s="17">
        <v>0.90617051599999998</v>
      </c>
      <c r="H9171" s="17">
        <v>9.3799999999999994E-2</v>
      </c>
      <c r="I9171" s="17">
        <v>0.99223611199999995</v>
      </c>
      <c r="J9171" s="17">
        <v>7.11E-3</v>
      </c>
      <c r="K9171" s="17">
        <v>6.5600000000000001E-4</v>
      </c>
    </row>
    <row r="9172" spans="1:11" x14ac:dyDescent="0.45">
      <c r="A9172" s="10" t="s">
        <v>75</v>
      </c>
      <c r="B9172" s="20">
        <v>0.82899999999999996</v>
      </c>
      <c r="C9172" s="19">
        <v>78723</v>
      </c>
      <c r="D9172" s="19">
        <v>21879.57891</v>
      </c>
      <c r="E9172" s="23">
        <v>0.90673467100000005</v>
      </c>
      <c r="F9172" s="23">
        <v>0.61307963600000004</v>
      </c>
      <c r="G9172" s="17">
        <v>0.90620276200000005</v>
      </c>
      <c r="H9172" s="17">
        <v>9.3799999999999994E-2</v>
      </c>
      <c r="I9172" s="17">
        <v>0.99224332900000001</v>
      </c>
      <c r="J9172" s="17">
        <v>7.1000000000000004E-3</v>
      </c>
      <c r="K9172" s="17">
        <v>6.5499999999999998E-4</v>
      </c>
    </row>
    <row r="9173" spans="1:11" x14ac:dyDescent="0.45">
      <c r="A9173" s="10" t="s">
        <v>75</v>
      </c>
      <c r="B9173" s="20">
        <v>0.83</v>
      </c>
      <c r="C9173" s="19">
        <v>78821</v>
      </c>
      <c r="D9173" s="19">
        <v>21968.718669999998</v>
      </c>
      <c r="E9173" s="23">
        <v>0.91228537899999995</v>
      </c>
      <c r="F9173" s="23">
        <v>0.61496390000000001</v>
      </c>
      <c r="G9173" s="17">
        <v>0.906129077</v>
      </c>
      <c r="H9173" s="17">
        <v>9.3899999999999997E-2</v>
      </c>
      <c r="I9173" s="17">
        <v>0.99225402399999996</v>
      </c>
      <c r="J9173" s="17">
        <v>7.0899999999999999E-3</v>
      </c>
      <c r="K9173" s="17">
        <v>6.5399999999999996E-4</v>
      </c>
    </row>
    <row r="9174" spans="1:11" x14ac:dyDescent="0.45">
      <c r="A9174" s="10" t="s">
        <v>75</v>
      </c>
      <c r="B9174" s="20">
        <v>0.83099999999999996</v>
      </c>
      <c r="C9174" s="19">
        <v>78903</v>
      </c>
      <c r="D9174" s="19">
        <v>22043.710309999999</v>
      </c>
      <c r="E9174" s="23">
        <v>0.91596111499999999</v>
      </c>
      <c r="F9174" s="23">
        <v>0.61734428500000005</v>
      </c>
      <c r="G9174" s="17">
        <v>0.90616326400000002</v>
      </c>
      <c r="H9174" s="17">
        <v>9.3799999999999994E-2</v>
      </c>
      <c r="I9174" s="17">
        <v>0.99226736999999998</v>
      </c>
      <c r="J9174" s="17">
        <v>7.0800000000000004E-3</v>
      </c>
      <c r="K9174" s="17">
        <v>6.5300000000000004E-4</v>
      </c>
    </row>
    <row r="9175" spans="1:11" x14ac:dyDescent="0.45">
      <c r="A9175" s="10" t="s">
        <v>75</v>
      </c>
      <c r="B9175" s="20">
        <v>0.83199999999999996</v>
      </c>
      <c r="C9175" s="19">
        <v>78998</v>
      </c>
      <c r="D9175" s="19">
        <v>22130.79926</v>
      </c>
      <c r="E9175" s="23">
        <v>0.91896346500000003</v>
      </c>
      <c r="F9175" s="23">
        <v>0.619298813</v>
      </c>
      <c r="G9175" s="17">
        <v>0.90618749799999998</v>
      </c>
      <c r="H9175" s="17">
        <v>9.3799999999999994E-2</v>
      </c>
      <c r="I9175" s="17">
        <v>0.99228963199999998</v>
      </c>
      <c r="J9175" s="17">
        <v>7.0600000000000003E-3</v>
      </c>
      <c r="K9175" s="17">
        <v>6.5099999999999999E-4</v>
      </c>
    </row>
    <row r="9176" spans="1:11" x14ac:dyDescent="0.45">
      <c r="A9176" s="10" t="s">
        <v>75</v>
      </c>
      <c r="B9176" s="20">
        <v>0.83299999999999996</v>
      </c>
      <c r="C9176" s="19">
        <v>79100</v>
      </c>
      <c r="D9176" s="19">
        <v>22224.649119999998</v>
      </c>
      <c r="E9176" s="23">
        <v>0.92111265200000003</v>
      </c>
      <c r="F9176" s="23">
        <v>0.62138971399999998</v>
      </c>
      <c r="G9176" s="17">
        <v>0.90628318600000002</v>
      </c>
      <c r="H9176" s="17">
        <v>9.3700000000000006E-2</v>
      </c>
      <c r="I9176" s="17">
        <v>0.99227358399999999</v>
      </c>
      <c r="J9176" s="17">
        <v>7.0800000000000004E-3</v>
      </c>
      <c r="K9176" s="17">
        <v>6.4999999999999997E-4</v>
      </c>
    </row>
    <row r="9177" spans="1:11" x14ac:dyDescent="0.45">
      <c r="A9177" s="10" t="s">
        <v>75</v>
      </c>
      <c r="B9177" s="20">
        <v>0.83399999999999996</v>
      </c>
      <c r="C9177" s="19">
        <v>79201</v>
      </c>
      <c r="D9177" s="19">
        <v>22317.899939999999</v>
      </c>
      <c r="E9177" s="23">
        <v>0.92552542299999996</v>
      </c>
      <c r="F9177" s="23">
        <v>0.62372498099999996</v>
      </c>
      <c r="G9177" s="17">
        <v>0.90639007100000002</v>
      </c>
      <c r="H9177" s="17">
        <v>9.3600000000000003E-2</v>
      </c>
      <c r="I9177" s="17">
        <v>0.99228364899999999</v>
      </c>
      <c r="J9177" s="17">
        <v>7.0699999999999999E-3</v>
      </c>
      <c r="K9177" s="17">
        <v>6.4800000000000003E-4</v>
      </c>
    </row>
    <row r="9178" spans="1:11" x14ac:dyDescent="0.45">
      <c r="A9178" s="10" t="s">
        <v>75</v>
      </c>
      <c r="B9178" s="20">
        <v>0.83499999999999996</v>
      </c>
      <c r="C9178" s="19">
        <v>79296</v>
      </c>
      <c r="D9178" s="19">
        <v>22406.13018</v>
      </c>
      <c r="E9178" s="23">
        <v>0.93023426899999995</v>
      </c>
      <c r="F9178" s="23">
        <v>0.62600025299999995</v>
      </c>
      <c r="G9178" s="17">
        <v>0.90640133199999995</v>
      </c>
      <c r="H9178" s="17">
        <v>9.3600000000000003E-2</v>
      </c>
      <c r="I9178" s="17">
        <v>0.99228886199999999</v>
      </c>
      <c r="J9178" s="17">
        <v>7.0600000000000003E-3</v>
      </c>
      <c r="K9178" s="17">
        <v>6.4700000000000001E-4</v>
      </c>
    </row>
    <row r="9179" spans="1:11" x14ac:dyDescent="0.45">
      <c r="A9179" s="10" t="s">
        <v>75</v>
      </c>
      <c r="B9179" s="20">
        <v>0.83599999999999997</v>
      </c>
      <c r="C9179" s="19">
        <v>79391</v>
      </c>
      <c r="D9179" s="19">
        <v>22494.769120000001</v>
      </c>
      <c r="E9179" s="23">
        <v>0.93556922099999995</v>
      </c>
      <c r="F9179" s="23">
        <v>0.62811615300000001</v>
      </c>
      <c r="G9179" s="17">
        <v>0.90639997000000005</v>
      </c>
      <c r="H9179" s="17">
        <v>9.3600000000000003E-2</v>
      </c>
      <c r="I9179" s="17">
        <v>0.99230126299999999</v>
      </c>
      <c r="J9179" s="17">
        <v>7.0499999999999998E-3</v>
      </c>
      <c r="K9179" s="17">
        <v>6.4599999999999998E-4</v>
      </c>
    </row>
    <row r="9180" spans="1:11" x14ac:dyDescent="0.45">
      <c r="A9180" s="10" t="s">
        <v>75</v>
      </c>
      <c r="B9180" s="20">
        <v>0.83699999999999997</v>
      </c>
      <c r="C9180" s="19">
        <v>79484</v>
      </c>
      <c r="D9180" s="19">
        <v>22581.981090000001</v>
      </c>
      <c r="E9180" s="23">
        <v>0.93912909700000002</v>
      </c>
      <c r="F9180" s="23">
        <v>0.63037626800000002</v>
      </c>
      <c r="G9180" s="17">
        <v>0.90648432400000001</v>
      </c>
      <c r="H9180" s="17">
        <v>9.35E-2</v>
      </c>
      <c r="I9180" s="17">
        <v>0.99231282200000004</v>
      </c>
      <c r="J9180" s="17">
        <v>7.0400000000000003E-3</v>
      </c>
      <c r="K9180" s="17">
        <v>6.4499999999999996E-4</v>
      </c>
    </row>
    <row r="9181" spans="1:11" x14ac:dyDescent="0.45">
      <c r="A9181" s="10" t="s">
        <v>75</v>
      </c>
      <c r="B9181" s="20">
        <v>0.83799999999999997</v>
      </c>
      <c r="C9181" s="19">
        <v>79580</v>
      </c>
      <c r="D9181" s="19">
        <v>22672.366709999998</v>
      </c>
      <c r="E9181" s="23">
        <v>0.94416196500000005</v>
      </c>
      <c r="F9181" s="23">
        <v>0.63254753200000002</v>
      </c>
      <c r="G9181" s="17">
        <v>0.90647147500000003</v>
      </c>
      <c r="H9181" s="17">
        <v>9.35E-2</v>
      </c>
      <c r="I9181" s="17">
        <v>0.99231910300000004</v>
      </c>
      <c r="J9181" s="17">
        <v>7.0400000000000003E-3</v>
      </c>
      <c r="K9181" s="17">
        <v>6.4300000000000002E-4</v>
      </c>
    </row>
    <row r="9182" spans="1:11" x14ac:dyDescent="0.45">
      <c r="A9182" s="10" t="s">
        <v>75</v>
      </c>
      <c r="B9182" s="20">
        <v>0.83899999999999997</v>
      </c>
      <c r="C9182" s="19">
        <v>79674</v>
      </c>
      <c r="D9182" s="19">
        <v>22761.40166</v>
      </c>
      <c r="E9182" s="23">
        <v>0.95012430199999998</v>
      </c>
      <c r="F9182" s="23">
        <v>0.63476207399999995</v>
      </c>
      <c r="G9182" s="17">
        <v>0.90645630899999996</v>
      </c>
      <c r="H9182" s="17">
        <v>9.35E-2</v>
      </c>
      <c r="I9182" s="17">
        <v>0.992330343</v>
      </c>
      <c r="J9182" s="17">
        <v>7.0299999999999998E-3</v>
      </c>
      <c r="K9182" s="17">
        <v>6.4199999999999999E-4</v>
      </c>
    </row>
    <row r="9183" spans="1:11" x14ac:dyDescent="0.45">
      <c r="A9183" s="10" t="s">
        <v>75</v>
      </c>
      <c r="B9183" s="20">
        <v>0.84</v>
      </c>
      <c r="C9183" s="19">
        <v>79769</v>
      </c>
      <c r="D9183" s="19">
        <v>22851.988539999998</v>
      </c>
      <c r="E9183" s="23">
        <v>0.956443394</v>
      </c>
      <c r="F9183" s="23">
        <v>0.63693045000000004</v>
      </c>
      <c r="G9183" s="17">
        <v>0.90646742499999999</v>
      </c>
      <c r="H9183" s="17">
        <v>9.35E-2</v>
      </c>
      <c r="I9183" s="17">
        <v>0.99233397599999995</v>
      </c>
      <c r="J9183" s="17">
        <v>7.0299999999999998E-3</v>
      </c>
      <c r="K9183" s="17">
        <v>6.4099999999999997E-4</v>
      </c>
    </row>
    <row r="9184" spans="1:11" x14ac:dyDescent="0.45">
      <c r="A9184" s="10" t="s">
        <v>75</v>
      </c>
      <c r="B9184" s="20">
        <v>0.84099999999999997</v>
      </c>
      <c r="C9184" s="19">
        <v>79865</v>
      </c>
      <c r="D9184" s="19">
        <v>22944.043000000001</v>
      </c>
      <c r="E9184" s="23">
        <v>0.961030461</v>
      </c>
      <c r="F9184" s="23">
        <v>0.63921768999999995</v>
      </c>
      <c r="G9184" s="17">
        <v>0.90649220600000002</v>
      </c>
      <c r="H9184" s="17">
        <v>9.35E-2</v>
      </c>
      <c r="I9184" s="17">
        <v>0.992340153</v>
      </c>
      <c r="J9184" s="17">
        <v>7.0200000000000002E-3</v>
      </c>
      <c r="K9184" s="17">
        <v>6.3900000000000003E-4</v>
      </c>
    </row>
    <row r="9185" spans="1:11" x14ac:dyDescent="0.45">
      <c r="A9185" s="10" t="s">
        <v>75</v>
      </c>
      <c r="B9185" s="20">
        <v>0.84199999999999997</v>
      </c>
      <c r="C9185" s="19">
        <v>79958</v>
      </c>
      <c r="D9185" s="19">
        <v>23033.86493</v>
      </c>
      <c r="E9185" s="23">
        <v>0.96971472199999997</v>
      </c>
      <c r="F9185" s="23">
        <v>0.641505675</v>
      </c>
      <c r="G9185" s="17">
        <v>0.90653843300000003</v>
      </c>
      <c r="H9185" s="17">
        <v>9.35E-2</v>
      </c>
      <c r="I9185" s="17">
        <v>0.99234858400000003</v>
      </c>
      <c r="J9185" s="17">
        <v>7.0099999999999997E-3</v>
      </c>
      <c r="K9185" s="17">
        <v>6.38E-4</v>
      </c>
    </row>
    <row r="9186" spans="1:11" x14ac:dyDescent="0.45">
      <c r="A9186" s="10" t="s">
        <v>75</v>
      </c>
      <c r="B9186" s="20">
        <v>0.84299999999999997</v>
      </c>
      <c r="C9186" s="19">
        <v>80055</v>
      </c>
      <c r="D9186" s="19">
        <v>23128.090459999999</v>
      </c>
      <c r="E9186" s="23">
        <v>0.973522259</v>
      </c>
      <c r="F9186" s="23">
        <v>0.64373656899999998</v>
      </c>
      <c r="G9186" s="17">
        <v>0.906576728</v>
      </c>
      <c r="H9186" s="17">
        <v>9.3399999999999997E-2</v>
      </c>
      <c r="I9186" s="17">
        <v>0.99236611900000005</v>
      </c>
      <c r="J9186" s="17">
        <v>7.0000000000000001E-3</v>
      </c>
      <c r="K9186" s="17">
        <v>6.3699999999999998E-4</v>
      </c>
    </row>
    <row r="9187" spans="1:11" x14ac:dyDescent="0.45">
      <c r="A9187" s="10" t="s">
        <v>75</v>
      </c>
      <c r="B9187" s="20">
        <v>0.84399999999999997</v>
      </c>
      <c r="C9187" s="19">
        <v>80149</v>
      </c>
      <c r="D9187" s="19">
        <v>23219.823520000002</v>
      </c>
      <c r="E9187" s="23">
        <v>0.97865499899999997</v>
      </c>
      <c r="F9187" s="23">
        <v>0.646081409</v>
      </c>
      <c r="G9187" s="17">
        <v>0.90659895899999998</v>
      </c>
      <c r="H9187" s="17">
        <v>9.3399999999999997E-2</v>
      </c>
      <c r="I9187" s="17">
        <v>0.99237375000000005</v>
      </c>
      <c r="J9187" s="17">
        <v>6.9899999999999997E-3</v>
      </c>
      <c r="K9187" s="17">
        <v>6.3599999999999996E-4</v>
      </c>
    </row>
    <row r="9188" spans="1:11" x14ac:dyDescent="0.45">
      <c r="A9188" s="10" t="s">
        <v>75</v>
      </c>
      <c r="B9188" s="20">
        <v>0.84499999999999997</v>
      </c>
      <c r="C9188" s="19">
        <v>80238</v>
      </c>
      <c r="D9188" s="19">
        <v>23307.088070000002</v>
      </c>
      <c r="E9188" s="23">
        <v>0.98243981199999997</v>
      </c>
      <c r="F9188" s="23">
        <v>0.64833440499999995</v>
      </c>
      <c r="G9188" s="17">
        <v>0.90664024499999996</v>
      </c>
      <c r="H9188" s="17">
        <v>9.3399999999999997E-2</v>
      </c>
      <c r="I9188" s="17">
        <v>0.99237474299999995</v>
      </c>
      <c r="J9188" s="17">
        <v>6.9899999999999997E-3</v>
      </c>
      <c r="K9188" s="17">
        <v>6.3500000000000004E-4</v>
      </c>
    </row>
    <row r="9189" spans="1:11" x14ac:dyDescent="0.45">
      <c r="A9189" s="10" t="s">
        <v>75</v>
      </c>
      <c r="B9189" s="20">
        <v>0.84599999999999997</v>
      </c>
      <c r="C9189" s="19">
        <v>80336</v>
      </c>
      <c r="D9189" s="19">
        <v>23403.680840000001</v>
      </c>
      <c r="E9189" s="23">
        <v>0.98816638700000003</v>
      </c>
      <c r="F9189" s="23">
        <v>0.65061483200000003</v>
      </c>
      <c r="G9189" s="17">
        <v>0.90662965500000003</v>
      </c>
      <c r="H9189" s="17">
        <v>9.3399999999999997E-2</v>
      </c>
      <c r="I9189" s="17">
        <v>0.99238829799999995</v>
      </c>
      <c r="J9189" s="17">
        <v>6.9800000000000001E-3</v>
      </c>
      <c r="K9189" s="17">
        <v>6.3299999999999999E-4</v>
      </c>
    </row>
    <row r="9190" spans="1:11" x14ac:dyDescent="0.45">
      <c r="A9190" s="10" t="s">
        <v>75</v>
      </c>
      <c r="B9190" s="20">
        <v>0.84699999999999998</v>
      </c>
      <c r="C9190" s="19">
        <v>80434</v>
      </c>
      <c r="D9190" s="19">
        <v>23500.797320000001</v>
      </c>
      <c r="E9190" s="23">
        <v>0.993865267</v>
      </c>
      <c r="F9190" s="23">
        <v>0.65294165999999998</v>
      </c>
      <c r="G9190" s="17">
        <v>0.906643957</v>
      </c>
      <c r="H9190" s="17">
        <v>9.3399999999999997E-2</v>
      </c>
      <c r="I9190" s="17">
        <v>0.99240774300000001</v>
      </c>
      <c r="J9190" s="17">
        <v>6.96E-3</v>
      </c>
      <c r="K9190" s="17">
        <v>6.3199999999999997E-4</v>
      </c>
    </row>
    <row r="9191" spans="1:11" x14ac:dyDescent="0.45">
      <c r="A9191" s="10" t="s">
        <v>75</v>
      </c>
      <c r="B9191" s="20">
        <v>0.84799999999999998</v>
      </c>
      <c r="C9191" s="19">
        <v>80529</v>
      </c>
      <c r="D9191" s="19">
        <v>23595.488870000001</v>
      </c>
      <c r="E9191" s="23">
        <v>0.998909508</v>
      </c>
      <c r="F9191" s="23">
        <v>0.65540287100000005</v>
      </c>
      <c r="G9191" s="17">
        <v>0.90662991000000004</v>
      </c>
      <c r="H9191" s="17">
        <v>9.3399999999999997E-2</v>
      </c>
      <c r="I9191" s="17">
        <v>0.992387888</v>
      </c>
      <c r="J9191" s="17">
        <v>6.9800000000000001E-3</v>
      </c>
      <c r="K9191" s="17">
        <v>6.3100000000000005E-4</v>
      </c>
    </row>
    <row r="9192" spans="1:11" x14ac:dyDescent="0.45">
      <c r="A9192" s="10" t="s">
        <v>75</v>
      </c>
      <c r="B9192" s="20">
        <v>0.84899999999999998</v>
      </c>
      <c r="C9192" s="19">
        <v>80623</v>
      </c>
      <c r="D9192" s="19">
        <v>23689.6276</v>
      </c>
      <c r="E9192" s="23">
        <v>1.003942828</v>
      </c>
      <c r="F9192" s="23">
        <v>0.65776615199999999</v>
      </c>
      <c r="G9192" s="17">
        <v>0.90663954499999999</v>
      </c>
      <c r="H9192" s="17">
        <v>9.3399999999999997E-2</v>
      </c>
      <c r="I9192" s="17">
        <v>0.99239365899999998</v>
      </c>
      <c r="J9192" s="17">
        <v>6.96E-3</v>
      </c>
      <c r="K9192" s="17">
        <v>6.4199999999999999E-4</v>
      </c>
    </row>
    <row r="9193" spans="1:11" x14ac:dyDescent="0.45">
      <c r="A9193" s="10" t="s">
        <v>75</v>
      </c>
      <c r="B9193" s="20">
        <v>0.85</v>
      </c>
      <c r="C9193" s="19">
        <v>80719</v>
      </c>
      <c r="D9193" s="19">
        <v>23786.28486</v>
      </c>
      <c r="E9193" s="23">
        <v>1.0094847819999999</v>
      </c>
      <c r="F9193" s="23">
        <v>0.66012373099999999</v>
      </c>
      <c r="G9193" s="17">
        <v>0.90665147000000001</v>
      </c>
      <c r="H9193" s="17">
        <v>9.3299999999999994E-2</v>
      </c>
      <c r="I9193" s="17">
        <v>0.99238661399999994</v>
      </c>
      <c r="J9193" s="17">
        <v>6.9699999999999996E-3</v>
      </c>
      <c r="K9193" s="17">
        <v>6.4099999999999997E-4</v>
      </c>
    </row>
    <row r="9194" spans="1:11" x14ac:dyDescent="0.45">
      <c r="A9194" s="10" t="s">
        <v>75</v>
      </c>
      <c r="B9194" s="20">
        <v>0.85099999999999998</v>
      </c>
      <c r="C9194" s="19">
        <v>80813</v>
      </c>
      <c r="D9194" s="19">
        <v>23881.37688</v>
      </c>
      <c r="E9194" s="23">
        <v>1.0143697650000001</v>
      </c>
      <c r="F9194" s="23">
        <v>0.66247655999999999</v>
      </c>
      <c r="G9194" s="17">
        <v>0.906599186</v>
      </c>
      <c r="H9194" s="17">
        <v>9.3399999999999997E-2</v>
      </c>
      <c r="I9194" s="17">
        <v>0.99240241600000001</v>
      </c>
      <c r="J9194" s="17">
        <v>6.96E-3</v>
      </c>
      <c r="K9194" s="17">
        <v>6.3900000000000003E-4</v>
      </c>
    </row>
    <row r="9195" spans="1:11" x14ac:dyDescent="0.45">
      <c r="A9195" s="10" t="s">
        <v>75</v>
      </c>
      <c r="B9195" s="20">
        <v>0.85199999999999998</v>
      </c>
      <c r="C9195" s="19">
        <v>80905</v>
      </c>
      <c r="D9195" s="19">
        <v>23974.964889999999</v>
      </c>
      <c r="E9195" s="23">
        <v>1.0196540839999999</v>
      </c>
      <c r="F9195" s="23">
        <v>0.66499543500000002</v>
      </c>
      <c r="G9195" s="17">
        <v>0.90656943300000004</v>
      </c>
      <c r="H9195" s="17">
        <v>9.3399999999999997E-2</v>
      </c>
      <c r="I9195" s="17">
        <v>0.99240266600000004</v>
      </c>
      <c r="J9195" s="17">
        <v>6.96E-3</v>
      </c>
      <c r="K9195" s="17">
        <v>6.38E-4</v>
      </c>
    </row>
    <row r="9196" spans="1:11" x14ac:dyDescent="0.45">
      <c r="A9196" s="10" t="s">
        <v>75</v>
      </c>
      <c r="B9196" s="20">
        <v>0.85299999999999998</v>
      </c>
      <c r="C9196" s="19">
        <v>81003</v>
      </c>
      <c r="D9196" s="19">
        <v>24075.305680000001</v>
      </c>
      <c r="E9196" s="23">
        <v>1.027013918</v>
      </c>
      <c r="F9196" s="23">
        <v>0.66737447599999999</v>
      </c>
      <c r="G9196" s="17">
        <v>0.90652198100000003</v>
      </c>
      <c r="H9196" s="17">
        <v>9.35E-2</v>
      </c>
      <c r="I9196" s="17">
        <v>0.992411457</v>
      </c>
      <c r="J9196" s="17">
        <v>6.9499999999999996E-3</v>
      </c>
      <c r="K9196" s="17">
        <v>6.3699999999999998E-4</v>
      </c>
    </row>
    <row r="9197" spans="1:11" x14ac:dyDescent="0.45">
      <c r="A9197" s="10" t="s">
        <v>75</v>
      </c>
      <c r="B9197" s="20">
        <v>0.85399999999999998</v>
      </c>
      <c r="C9197" s="19">
        <v>81096</v>
      </c>
      <c r="D9197" s="19">
        <v>24171.122889999999</v>
      </c>
      <c r="E9197" s="23">
        <v>1.035198982</v>
      </c>
      <c r="F9197" s="23">
        <v>0.66975711299999996</v>
      </c>
      <c r="G9197" s="17">
        <v>0.90657985600000002</v>
      </c>
      <c r="H9197" s="17">
        <v>9.3399999999999997E-2</v>
      </c>
      <c r="I9197" s="17">
        <v>0.99239777100000004</v>
      </c>
      <c r="J9197" s="17">
        <v>6.9699999999999996E-3</v>
      </c>
      <c r="K9197" s="17">
        <v>6.3500000000000004E-4</v>
      </c>
    </row>
    <row r="9198" spans="1:11" x14ac:dyDescent="0.45">
      <c r="A9198" s="10" t="s">
        <v>75</v>
      </c>
      <c r="B9198" s="20">
        <v>0.85499999999999998</v>
      </c>
      <c r="C9198" s="19">
        <v>81192</v>
      </c>
      <c r="D9198" s="19">
        <v>24270.729370000001</v>
      </c>
      <c r="E9198" s="23">
        <v>1.040633108</v>
      </c>
      <c r="F9198" s="23">
        <v>0.67228258500000004</v>
      </c>
      <c r="G9198" s="17">
        <v>0.90660409900000005</v>
      </c>
      <c r="H9198" s="17">
        <v>9.3399999999999997E-2</v>
      </c>
      <c r="I9198" s="17">
        <v>0.99240387200000002</v>
      </c>
      <c r="J9198" s="17">
        <v>6.96E-3</v>
      </c>
      <c r="K9198" s="17">
        <v>6.3400000000000001E-4</v>
      </c>
    </row>
    <row r="9199" spans="1:11" x14ac:dyDescent="0.45">
      <c r="A9199" s="10" t="s">
        <v>75</v>
      </c>
      <c r="B9199" s="20">
        <v>0.85599999999999998</v>
      </c>
      <c r="C9199" s="19">
        <v>81288</v>
      </c>
      <c r="D9199" s="19">
        <v>24370.90279</v>
      </c>
      <c r="E9199" s="23">
        <v>1.04602905</v>
      </c>
      <c r="F9199" s="23">
        <v>0.67482118499999999</v>
      </c>
      <c r="G9199" s="17">
        <v>0.90661598300000001</v>
      </c>
      <c r="H9199" s="17">
        <v>9.3399999999999997E-2</v>
      </c>
      <c r="I9199" s="17">
        <v>0.99241519499999997</v>
      </c>
      <c r="J9199" s="17">
        <v>6.9499999999999996E-3</v>
      </c>
      <c r="K9199" s="17">
        <v>6.3299999999999999E-4</v>
      </c>
    </row>
    <row r="9200" spans="1:11" x14ac:dyDescent="0.45">
      <c r="A9200" s="10" t="s">
        <v>75</v>
      </c>
      <c r="B9200" s="20">
        <v>0.85699999999999998</v>
      </c>
      <c r="C9200" s="19">
        <v>81382</v>
      </c>
      <c r="D9200" s="19">
        <v>24469.59808</v>
      </c>
      <c r="E9200" s="23">
        <v>1.0536974640000001</v>
      </c>
      <c r="F9200" s="23">
        <v>0.67727724899999997</v>
      </c>
      <c r="G9200" s="17">
        <v>0.90662554399999995</v>
      </c>
      <c r="H9200" s="17">
        <v>9.3399999999999997E-2</v>
      </c>
      <c r="I9200" s="17">
        <v>0.99242450699999996</v>
      </c>
      <c r="J9200" s="17">
        <v>6.94E-3</v>
      </c>
      <c r="K9200" s="17">
        <v>6.3100000000000005E-4</v>
      </c>
    </row>
    <row r="9201" spans="1:11" x14ac:dyDescent="0.45">
      <c r="A9201" s="10" t="s">
        <v>75</v>
      </c>
      <c r="B9201" s="20">
        <v>0.85799999999999998</v>
      </c>
      <c r="C9201" s="19">
        <v>81476</v>
      </c>
      <c r="D9201" s="19">
        <v>24568.887859999999</v>
      </c>
      <c r="E9201" s="23">
        <v>1.0584478129999999</v>
      </c>
      <c r="F9201" s="23">
        <v>0.67988557199999999</v>
      </c>
      <c r="G9201" s="17">
        <v>0.90665963000000005</v>
      </c>
      <c r="H9201" s="17">
        <v>9.3299999999999994E-2</v>
      </c>
      <c r="I9201" s="17">
        <v>0.99243641299999996</v>
      </c>
      <c r="J9201" s="17">
        <v>6.9300000000000004E-3</v>
      </c>
      <c r="K9201" s="17">
        <v>6.3000000000000003E-4</v>
      </c>
    </row>
    <row r="9202" spans="1:11" x14ac:dyDescent="0.45">
      <c r="A9202" s="10" t="s">
        <v>75</v>
      </c>
      <c r="B9202" s="20">
        <v>0.85899999999999999</v>
      </c>
      <c r="C9202" s="19">
        <v>81567</v>
      </c>
      <c r="D9202" s="19">
        <v>24665.42035</v>
      </c>
      <c r="E9202" s="23">
        <v>1.0631352140000001</v>
      </c>
      <c r="F9202" s="23">
        <v>0.68239956800000001</v>
      </c>
      <c r="G9202" s="17">
        <v>0.90672698500000004</v>
      </c>
      <c r="H9202" s="17">
        <v>9.3299999999999994E-2</v>
      </c>
      <c r="I9202" s="17">
        <v>0.99244615800000002</v>
      </c>
      <c r="J9202" s="17">
        <v>6.9199999999999999E-3</v>
      </c>
      <c r="K9202" s="17">
        <v>6.29E-4</v>
      </c>
    </row>
    <row r="9203" spans="1:11" x14ac:dyDescent="0.45">
      <c r="A9203" s="10" t="s">
        <v>75</v>
      </c>
      <c r="B9203" s="20">
        <v>0.86</v>
      </c>
      <c r="C9203" s="19">
        <v>81667</v>
      </c>
      <c r="D9203" s="19">
        <v>24771.98993</v>
      </c>
      <c r="E9203" s="23">
        <v>1.0689382620000001</v>
      </c>
      <c r="F9203" s="23">
        <v>0.68431012400000002</v>
      </c>
      <c r="G9203" s="17">
        <v>0.90677997200000005</v>
      </c>
      <c r="H9203" s="17">
        <v>9.3200000000000005E-2</v>
      </c>
      <c r="I9203" s="17">
        <v>0.99238757799999999</v>
      </c>
      <c r="J9203" s="17">
        <v>6.9800000000000001E-3</v>
      </c>
      <c r="K9203" s="17">
        <v>6.2799999999999998E-4</v>
      </c>
    </row>
    <row r="9204" spans="1:11" x14ac:dyDescent="0.45">
      <c r="A9204" s="10" t="s">
        <v>75</v>
      </c>
      <c r="B9204" s="20">
        <v>0.86099999999999999</v>
      </c>
      <c r="C9204" s="19">
        <v>81760</v>
      </c>
      <c r="D9204" s="19">
        <v>24871.603770000002</v>
      </c>
      <c r="E9204" s="23">
        <v>1.0731738630000001</v>
      </c>
      <c r="F9204" s="23">
        <v>0.68760260299999998</v>
      </c>
      <c r="G9204" s="17">
        <v>0.90670254400000005</v>
      </c>
      <c r="H9204" s="17">
        <v>9.3299999999999994E-2</v>
      </c>
      <c r="I9204" s="17">
        <v>0.99239849099999999</v>
      </c>
      <c r="J9204" s="17">
        <v>6.9699999999999996E-3</v>
      </c>
      <c r="K9204" s="17">
        <v>6.2699999999999995E-4</v>
      </c>
    </row>
    <row r="9205" spans="1:11" x14ac:dyDescent="0.45">
      <c r="A9205" s="10" t="s">
        <v>75</v>
      </c>
      <c r="B9205" s="20">
        <v>0.86199999999999999</v>
      </c>
      <c r="C9205" s="19">
        <v>81857</v>
      </c>
      <c r="D9205" s="19">
        <v>24976.123039999999</v>
      </c>
      <c r="E9205" s="23">
        <v>1.0812726930000001</v>
      </c>
      <c r="F9205" s="23">
        <v>0.69016476699999996</v>
      </c>
      <c r="G9205" s="17">
        <v>0.90675201900000002</v>
      </c>
      <c r="H9205" s="17">
        <v>9.3200000000000005E-2</v>
      </c>
      <c r="I9205" s="17">
        <v>0.99242054599999996</v>
      </c>
      <c r="J9205" s="17">
        <v>6.9499999999999996E-3</v>
      </c>
      <c r="K9205" s="17">
        <v>6.2500000000000001E-4</v>
      </c>
    </row>
    <row r="9206" spans="1:11" x14ac:dyDescent="0.45">
      <c r="A9206" s="10" t="s">
        <v>75</v>
      </c>
      <c r="B9206" s="20">
        <v>0.86299999999999999</v>
      </c>
      <c r="C9206" s="19">
        <v>81949</v>
      </c>
      <c r="D9206" s="19">
        <v>25075.805199999999</v>
      </c>
      <c r="E9206" s="23">
        <v>1.086027785</v>
      </c>
      <c r="F9206" s="23">
        <v>0.69279858599999999</v>
      </c>
      <c r="G9206" s="17">
        <v>0.90682009500000005</v>
      </c>
      <c r="H9206" s="17">
        <v>9.3200000000000005E-2</v>
      </c>
      <c r="I9206" s="17">
        <v>0.99241833999999995</v>
      </c>
      <c r="J9206" s="17">
        <v>6.96E-3</v>
      </c>
      <c r="K9206" s="17">
        <v>6.2399999999999999E-4</v>
      </c>
    </row>
    <row r="9207" spans="1:11" x14ac:dyDescent="0.45">
      <c r="A9207" s="10" t="s">
        <v>75</v>
      </c>
      <c r="B9207" s="20">
        <v>0.86399999999999999</v>
      </c>
      <c r="C9207" s="19">
        <v>82045</v>
      </c>
      <c r="D9207" s="19">
        <v>25180.3164</v>
      </c>
      <c r="E9207" s="23">
        <v>1.0911281930000001</v>
      </c>
      <c r="F9207" s="23">
        <v>0.69541393900000004</v>
      </c>
      <c r="G9207" s="17">
        <v>0.90684380499999995</v>
      </c>
      <c r="H9207" s="17">
        <v>9.3200000000000005E-2</v>
      </c>
      <c r="I9207" s="17">
        <v>0.99241933500000001</v>
      </c>
      <c r="J9207" s="17">
        <v>6.96E-3</v>
      </c>
      <c r="K9207" s="17">
        <v>6.2299999999999996E-4</v>
      </c>
    </row>
    <row r="9208" spans="1:11" x14ac:dyDescent="0.45">
      <c r="A9208" s="10" t="s">
        <v>75</v>
      </c>
      <c r="B9208" s="20">
        <v>0.86499999999999999</v>
      </c>
      <c r="C9208" s="19">
        <v>82140</v>
      </c>
      <c r="D9208" s="19">
        <v>25284.337899999999</v>
      </c>
      <c r="E9208" s="23">
        <v>1.097796639</v>
      </c>
      <c r="F9208" s="23">
        <v>0.69806067699999996</v>
      </c>
      <c r="G9208" s="17">
        <v>0.906854151</v>
      </c>
      <c r="H9208" s="17">
        <v>9.3100000000000002E-2</v>
      </c>
      <c r="I9208" s="17">
        <v>0.992421408</v>
      </c>
      <c r="J9208" s="17">
        <v>6.96E-3</v>
      </c>
      <c r="K9208" s="17">
        <v>6.2100000000000002E-4</v>
      </c>
    </row>
    <row r="9209" spans="1:11" x14ac:dyDescent="0.45">
      <c r="A9209" s="10" t="s">
        <v>75</v>
      </c>
      <c r="B9209" s="20">
        <v>0.86599999999999999</v>
      </c>
      <c r="C9209" s="19">
        <v>82232</v>
      </c>
      <c r="D9209" s="19">
        <v>25385.587510000001</v>
      </c>
      <c r="E9209" s="23">
        <v>1.1031425539999999</v>
      </c>
      <c r="F9209" s="23">
        <v>0.70073007399999998</v>
      </c>
      <c r="G9209" s="17">
        <v>0.90690971899999995</v>
      </c>
      <c r="H9209" s="17">
        <v>9.3100000000000002E-2</v>
      </c>
      <c r="I9209" s="17">
        <v>0.99243421899999995</v>
      </c>
      <c r="J9209" s="17">
        <v>6.9499999999999996E-3</v>
      </c>
      <c r="K9209" s="17">
        <v>6.2E-4</v>
      </c>
    </row>
    <row r="9210" spans="1:11" x14ac:dyDescent="0.45">
      <c r="A9210" s="10" t="s">
        <v>75</v>
      </c>
      <c r="B9210" s="20">
        <v>0.86699999999999999</v>
      </c>
      <c r="C9210" s="19">
        <v>82331</v>
      </c>
      <c r="D9210" s="19">
        <v>25494.940350000001</v>
      </c>
      <c r="E9210" s="23">
        <v>1.106594326</v>
      </c>
      <c r="F9210" s="23">
        <v>0.70338149500000002</v>
      </c>
      <c r="G9210" s="17">
        <v>0.906960926</v>
      </c>
      <c r="H9210" s="17">
        <v>9.2999999999999999E-2</v>
      </c>
      <c r="I9210" s="17">
        <v>0.99244773399999997</v>
      </c>
      <c r="J9210" s="17">
        <v>6.9300000000000004E-3</v>
      </c>
      <c r="K9210" s="17">
        <v>6.1899999999999998E-4</v>
      </c>
    </row>
    <row r="9211" spans="1:11" x14ac:dyDescent="0.45">
      <c r="A9211" s="10" t="s">
        <v>75</v>
      </c>
      <c r="B9211" s="20">
        <v>0.86799999999999999</v>
      </c>
      <c r="C9211" s="19">
        <v>82421</v>
      </c>
      <c r="D9211" s="19">
        <v>25594.821919999998</v>
      </c>
      <c r="E9211" s="23">
        <v>1.112805775</v>
      </c>
      <c r="F9211" s="23">
        <v>0.706082027</v>
      </c>
      <c r="G9211" s="17">
        <v>0.90700185600000005</v>
      </c>
      <c r="H9211" s="17">
        <v>9.2999999999999999E-2</v>
      </c>
      <c r="I9211" s="17">
        <v>0.99246297500000003</v>
      </c>
      <c r="J9211" s="17">
        <v>6.9199999999999999E-3</v>
      </c>
      <c r="K9211" s="17">
        <v>6.1799999999999995E-4</v>
      </c>
    </row>
    <row r="9212" spans="1:11" x14ac:dyDescent="0.45">
      <c r="A9212" s="10" t="s">
        <v>75</v>
      </c>
      <c r="B9212" s="20">
        <v>0.86899999999999999</v>
      </c>
      <c r="C9212" s="19">
        <v>82521</v>
      </c>
      <c r="D9212" s="19">
        <v>25706.467550000001</v>
      </c>
      <c r="E9212" s="23">
        <v>1.1186319689999999</v>
      </c>
      <c r="F9212" s="23">
        <v>0.70872774599999999</v>
      </c>
      <c r="G9212" s="17">
        <v>0.90705396199999999</v>
      </c>
      <c r="H9212" s="17">
        <v>9.2899999999999996E-2</v>
      </c>
      <c r="I9212" s="17">
        <v>0.99247535799999997</v>
      </c>
      <c r="J9212" s="17">
        <v>6.9100000000000003E-3</v>
      </c>
      <c r="K9212" s="17">
        <v>6.1600000000000001E-4</v>
      </c>
    </row>
    <row r="9213" spans="1:11" x14ac:dyDescent="0.45">
      <c r="A9213" s="10" t="s">
        <v>75</v>
      </c>
      <c r="B9213" s="20">
        <v>0.87</v>
      </c>
      <c r="C9213" s="19">
        <v>82607</v>
      </c>
      <c r="D9213" s="19">
        <v>25802.895789999999</v>
      </c>
      <c r="E9213" s="23">
        <v>1.1231497930000001</v>
      </c>
      <c r="F9213" s="23">
        <v>0.71148160199999999</v>
      </c>
      <c r="G9213" s="17">
        <v>0.90701756499999997</v>
      </c>
      <c r="H9213" s="17">
        <v>9.2999999999999999E-2</v>
      </c>
      <c r="I9213" s="17">
        <v>0.99246730599999999</v>
      </c>
      <c r="J9213" s="17">
        <v>6.9199999999999999E-3</v>
      </c>
      <c r="K9213" s="17">
        <v>6.1499999999999999E-4</v>
      </c>
    </row>
    <row r="9214" spans="1:11" x14ac:dyDescent="0.45">
      <c r="A9214" s="10" t="s">
        <v>75</v>
      </c>
      <c r="B9214" s="20">
        <v>0.871</v>
      </c>
      <c r="C9214" s="19">
        <v>82710</v>
      </c>
      <c r="D9214" s="19">
        <v>25919.026150000002</v>
      </c>
      <c r="E9214" s="23">
        <v>1.131368248</v>
      </c>
      <c r="F9214" s="23">
        <v>0.71416400199999996</v>
      </c>
      <c r="G9214" s="17">
        <v>0.90706081500000002</v>
      </c>
      <c r="H9214" s="17">
        <v>9.2899999999999996E-2</v>
      </c>
      <c r="I9214" s="17">
        <v>0.99242695199999997</v>
      </c>
      <c r="J9214" s="17">
        <v>6.96E-3</v>
      </c>
      <c r="K9214" s="17">
        <v>6.1399999999999996E-4</v>
      </c>
    </row>
    <row r="9215" spans="1:11" x14ac:dyDescent="0.45">
      <c r="A9215" s="10" t="s">
        <v>75</v>
      </c>
      <c r="B9215" s="20">
        <v>0.872</v>
      </c>
      <c r="C9215" s="19">
        <v>82803</v>
      </c>
      <c r="D9215" s="19">
        <v>26024.545450000001</v>
      </c>
      <c r="E9215" s="23">
        <v>1.1376622970000001</v>
      </c>
      <c r="F9215" s="23">
        <v>0.71704482899999999</v>
      </c>
      <c r="G9215" s="17">
        <v>0.90708066099999995</v>
      </c>
      <c r="H9215" s="17">
        <v>9.2899999999999996E-2</v>
      </c>
      <c r="I9215" s="17">
        <v>0.99241765199999998</v>
      </c>
      <c r="J9215" s="17">
        <v>6.9699999999999996E-3</v>
      </c>
      <c r="K9215" s="17">
        <v>6.1300000000000005E-4</v>
      </c>
    </row>
    <row r="9216" spans="1:11" x14ac:dyDescent="0.45">
      <c r="A9216" s="10" t="s">
        <v>75</v>
      </c>
      <c r="B9216" s="20">
        <v>0.873</v>
      </c>
      <c r="C9216" s="19">
        <v>82900</v>
      </c>
      <c r="D9216" s="19">
        <v>26135.169900000001</v>
      </c>
      <c r="E9216" s="23">
        <v>1.143666809</v>
      </c>
      <c r="F9216" s="23">
        <v>0.71977263999999996</v>
      </c>
      <c r="G9216" s="17">
        <v>0.90708082000000001</v>
      </c>
      <c r="H9216" s="17">
        <v>9.2919180000000004E-2</v>
      </c>
      <c r="I9216" s="17">
        <v>0.99242718900000004</v>
      </c>
      <c r="J9216" s="17">
        <v>6.96E-3</v>
      </c>
      <c r="K9216" s="17">
        <v>6.1700000000000004E-4</v>
      </c>
    </row>
    <row r="9217" spans="1:11" x14ac:dyDescent="0.45">
      <c r="A9217" s="10" t="s">
        <v>75</v>
      </c>
      <c r="B9217" s="20">
        <v>0.874</v>
      </c>
      <c r="C9217" s="19">
        <v>82995</v>
      </c>
      <c r="D9217" s="19">
        <v>26244.155839999999</v>
      </c>
      <c r="E9217" s="23">
        <v>1.149630565</v>
      </c>
      <c r="F9217" s="23">
        <v>0.72256026100000004</v>
      </c>
      <c r="G9217" s="17">
        <v>0.90713898400000004</v>
      </c>
      <c r="H9217" s="17">
        <v>9.2899999999999996E-2</v>
      </c>
      <c r="I9217" s="17">
        <v>0.99244194799999996</v>
      </c>
      <c r="J9217" s="17">
        <v>6.94E-3</v>
      </c>
      <c r="K9217" s="17">
        <v>6.1499999999999999E-4</v>
      </c>
    </row>
    <row r="9218" spans="1:11" x14ac:dyDescent="0.45">
      <c r="A9218" s="10" t="s">
        <v>75</v>
      </c>
      <c r="B9218" s="20">
        <v>0.875</v>
      </c>
      <c r="C9218" s="19">
        <v>83088</v>
      </c>
      <c r="D9218" s="19">
        <v>26351.441190000001</v>
      </c>
      <c r="E9218" s="23">
        <v>1.157499045</v>
      </c>
      <c r="F9218" s="23">
        <v>0.72542788400000002</v>
      </c>
      <c r="G9218" s="17">
        <v>0.90719478099999995</v>
      </c>
      <c r="H9218" s="17">
        <v>9.2799999999999994E-2</v>
      </c>
      <c r="I9218" s="17">
        <v>0.99245002199999999</v>
      </c>
      <c r="J9218" s="17">
        <v>6.94E-3</v>
      </c>
      <c r="K9218" s="17">
        <v>6.1399999999999996E-4</v>
      </c>
    </row>
    <row r="9219" spans="1:11" x14ac:dyDescent="0.45">
      <c r="A9219" s="10" t="s">
        <v>75</v>
      </c>
      <c r="B9219" s="20">
        <v>0.876</v>
      </c>
      <c r="C9219" s="19">
        <v>83184</v>
      </c>
      <c r="D9219" s="19">
        <v>26462.934079999999</v>
      </c>
      <c r="E9219" s="23">
        <v>1.1657702670000001</v>
      </c>
      <c r="F9219" s="23">
        <v>0.72826274099999999</v>
      </c>
      <c r="G9219" s="17">
        <v>0.90724177699999997</v>
      </c>
      <c r="H9219" s="17">
        <v>9.2799999999999994E-2</v>
      </c>
      <c r="I9219" s="17">
        <v>0.99242602099999999</v>
      </c>
      <c r="J9219" s="17">
        <v>6.96E-3</v>
      </c>
      <c r="K9219" s="17">
        <v>6.1300000000000005E-4</v>
      </c>
    </row>
    <row r="9220" spans="1:11" x14ac:dyDescent="0.45">
      <c r="A9220" s="10" t="s">
        <v>75</v>
      </c>
      <c r="B9220" s="20">
        <v>0.877</v>
      </c>
      <c r="C9220" s="19">
        <v>83277</v>
      </c>
      <c r="D9220" s="19">
        <v>26571.800449999999</v>
      </c>
      <c r="E9220" s="23">
        <v>1.174856704</v>
      </c>
      <c r="F9220" s="23">
        <v>0.73103458700000001</v>
      </c>
      <c r="G9220" s="17">
        <v>0.90732134900000005</v>
      </c>
      <c r="H9220" s="17">
        <v>9.2700000000000005E-2</v>
      </c>
      <c r="I9220" s="17">
        <v>0.99244079100000004</v>
      </c>
      <c r="J9220" s="17">
        <v>6.9499999999999996E-3</v>
      </c>
      <c r="K9220" s="17">
        <v>6.1200000000000002E-4</v>
      </c>
    </row>
    <row r="9221" spans="1:11" x14ac:dyDescent="0.45">
      <c r="A9221" s="10" t="s">
        <v>75</v>
      </c>
      <c r="B9221" s="20">
        <v>0.878</v>
      </c>
      <c r="C9221" s="19">
        <v>83372</v>
      </c>
      <c r="D9221" s="19">
        <v>26683.816859999999</v>
      </c>
      <c r="E9221" s="23">
        <v>1.1840346500000001</v>
      </c>
      <c r="F9221" s="23">
        <v>0.73400133999999995</v>
      </c>
      <c r="G9221" s="17">
        <v>0.90730701000000002</v>
      </c>
      <c r="H9221" s="17">
        <v>9.2700000000000005E-2</v>
      </c>
      <c r="I9221" s="17">
        <v>0.99244687099999995</v>
      </c>
      <c r="J9221" s="17">
        <v>6.94E-3</v>
      </c>
      <c r="K9221" s="17">
        <v>6.11E-4</v>
      </c>
    </row>
    <row r="9222" spans="1:11" x14ac:dyDescent="0.45">
      <c r="A9222" s="10" t="s">
        <v>75</v>
      </c>
      <c r="B9222" s="20">
        <v>0.879</v>
      </c>
      <c r="C9222" s="19">
        <v>83469</v>
      </c>
      <c r="D9222" s="19">
        <v>26798.889039999998</v>
      </c>
      <c r="E9222" s="23">
        <v>1.1906227199999999</v>
      </c>
      <c r="F9222" s="23">
        <v>0.73692551299999998</v>
      </c>
      <c r="G9222" s="17">
        <v>0.90734284600000004</v>
      </c>
      <c r="H9222" s="17">
        <v>9.2700000000000005E-2</v>
      </c>
      <c r="I9222" s="17">
        <v>0.99245324599999996</v>
      </c>
      <c r="J9222" s="17">
        <v>6.94E-3</v>
      </c>
      <c r="K9222" s="17">
        <v>6.0999999999999997E-4</v>
      </c>
    </row>
    <row r="9223" spans="1:11" x14ac:dyDescent="0.45">
      <c r="A9223" s="10" t="s">
        <v>75</v>
      </c>
      <c r="B9223" s="20">
        <v>0.88</v>
      </c>
      <c r="C9223" s="19">
        <v>83563</v>
      </c>
      <c r="D9223" s="19">
        <v>26911.108469999999</v>
      </c>
      <c r="E9223" s="23">
        <v>1.1971891029999999</v>
      </c>
      <c r="F9223" s="23">
        <v>0.73992807100000002</v>
      </c>
      <c r="G9223" s="17">
        <v>0.90736330700000001</v>
      </c>
      <c r="H9223" s="17">
        <v>9.2600000000000002E-2</v>
      </c>
      <c r="I9223" s="17">
        <v>0.99245022100000002</v>
      </c>
      <c r="J9223" s="17">
        <v>6.94E-3</v>
      </c>
      <c r="K9223" s="17">
        <v>6.0899999999999995E-4</v>
      </c>
    </row>
    <row r="9224" spans="1:11" x14ac:dyDescent="0.45">
      <c r="A9224" s="10" t="s">
        <v>75</v>
      </c>
      <c r="B9224" s="20">
        <v>0.88100000000000001</v>
      </c>
      <c r="C9224" s="19">
        <v>83658</v>
      </c>
      <c r="D9224" s="19">
        <v>27025.090540000001</v>
      </c>
      <c r="E9224" s="23">
        <v>1.2024692779999999</v>
      </c>
      <c r="F9224" s="23">
        <v>0.74287729199999997</v>
      </c>
      <c r="G9224" s="17">
        <v>0.90739678199999996</v>
      </c>
      <c r="H9224" s="17">
        <v>9.2600000000000002E-2</v>
      </c>
      <c r="I9224" s="17">
        <v>0.99246081100000005</v>
      </c>
      <c r="J9224" s="17">
        <v>6.9300000000000004E-3</v>
      </c>
      <c r="K9224" s="17">
        <v>6.0700000000000001E-4</v>
      </c>
    </row>
    <row r="9225" spans="1:11" x14ac:dyDescent="0.45">
      <c r="A9225" s="10" t="s">
        <v>75</v>
      </c>
      <c r="B9225" s="20">
        <v>0.88200000000000001</v>
      </c>
      <c r="C9225" s="19">
        <v>83754</v>
      </c>
      <c r="D9225" s="19">
        <v>27140.893479999999</v>
      </c>
      <c r="E9225" s="23">
        <v>1.210122661</v>
      </c>
      <c r="F9225" s="23">
        <v>0.745812998</v>
      </c>
      <c r="G9225" s="17">
        <v>0.90741934700000004</v>
      </c>
      <c r="H9225" s="17">
        <v>9.2600000000000002E-2</v>
      </c>
      <c r="I9225" s="17">
        <v>0.99246949600000001</v>
      </c>
      <c r="J9225" s="17">
        <v>6.9199999999999999E-3</v>
      </c>
      <c r="K9225" s="17">
        <v>6.0599999999999998E-4</v>
      </c>
    </row>
    <row r="9226" spans="1:11" x14ac:dyDescent="0.45">
      <c r="A9226" s="10" t="s">
        <v>75</v>
      </c>
      <c r="B9226" s="20">
        <v>0.88300000000000001</v>
      </c>
      <c r="C9226" s="19">
        <v>83848</v>
      </c>
      <c r="D9226" s="19">
        <v>27255.130020000001</v>
      </c>
      <c r="E9226" s="23">
        <v>1.220762216</v>
      </c>
      <c r="F9226" s="23">
        <v>0.748776569</v>
      </c>
      <c r="G9226" s="17">
        <v>0.90734424199999997</v>
      </c>
      <c r="H9226" s="17">
        <v>9.2700000000000005E-2</v>
      </c>
      <c r="I9226" s="17">
        <v>0.992483424</v>
      </c>
      <c r="J9226" s="17">
        <v>6.9100000000000003E-3</v>
      </c>
      <c r="K9226" s="17">
        <v>6.0499999999999996E-4</v>
      </c>
    </row>
    <row r="9227" spans="1:11" x14ac:dyDescent="0.45">
      <c r="A9227" s="10" t="s">
        <v>75</v>
      </c>
      <c r="B9227" s="20">
        <v>0.88400000000000001</v>
      </c>
      <c r="C9227" s="19">
        <v>83944</v>
      </c>
      <c r="D9227" s="19">
        <v>27372.65768</v>
      </c>
      <c r="E9227" s="23">
        <v>1.227111238</v>
      </c>
      <c r="F9227" s="23">
        <v>0.75190992899999998</v>
      </c>
      <c r="G9227" s="17">
        <v>0.90740255400000003</v>
      </c>
      <c r="H9227" s="17">
        <v>9.2600000000000002E-2</v>
      </c>
      <c r="I9227" s="17">
        <v>0.99249225100000005</v>
      </c>
      <c r="J9227" s="17">
        <v>6.8999999999999999E-3</v>
      </c>
      <c r="K9227" s="17">
        <v>6.0400000000000004E-4</v>
      </c>
    </row>
    <row r="9228" spans="1:11" x14ac:dyDescent="0.45">
      <c r="A9228" s="10" t="s">
        <v>75</v>
      </c>
      <c r="B9228" s="20">
        <v>0.88500000000000001</v>
      </c>
      <c r="C9228" s="19">
        <v>84038</v>
      </c>
      <c r="D9228" s="19">
        <v>27488.388940000001</v>
      </c>
      <c r="E9228" s="23">
        <v>1.234910937</v>
      </c>
      <c r="F9228" s="23">
        <v>0.75502667899999998</v>
      </c>
      <c r="G9228" s="17">
        <v>0.90745853099999996</v>
      </c>
      <c r="H9228" s="17">
        <v>9.2499999999999999E-2</v>
      </c>
      <c r="I9228" s="17">
        <v>0.99249882199999995</v>
      </c>
      <c r="J9228" s="17">
        <v>6.8999999999999999E-3</v>
      </c>
      <c r="K9228" s="17">
        <v>6.0300000000000002E-4</v>
      </c>
    </row>
    <row r="9229" spans="1:11" x14ac:dyDescent="0.45">
      <c r="A9229" s="10" t="s">
        <v>75</v>
      </c>
      <c r="B9229" s="20">
        <v>0.88600000000000001</v>
      </c>
      <c r="C9229" s="19">
        <v>84133</v>
      </c>
      <c r="D9229" s="19">
        <v>27606.07401</v>
      </c>
      <c r="E9229" s="23">
        <v>1.242324743</v>
      </c>
      <c r="F9229" s="23">
        <v>0.75803900999999996</v>
      </c>
      <c r="G9229" s="17">
        <v>0.90749170999999995</v>
      </c>
      <c r="H9229" s="17">
        <v>9.2499999999999999E-2</v>
      </c>
      <c r="I9229" s="17">
        <v>0.99250545400000001</v>
      </c>
      <c r="J9229" s="17">
        <v>6.8900000000000003E-3</v>
      </c>
      <c r="K9229" s="17">
        <v>6.02E-4</v>
      </c>
    </row>
    <row r="9230" spans="1:11" x14ac:dyDescent="0.45">
      <c r="A9230" s="10" t="s">
        <v>75</v>
      </c>
      <c r="B9230" s="20">
        <v>0.88700000000000001</v>
      </c>
      <c r="C9230" s="19">
        <v>84227</v>
      </c>
      <c r="D9230" s="19">
        <v>27723.096509999999</v>
      </c>
      <c r="E9230" s="23">
        <v>1.248991972</v>
      </c>
      <c r="F9230" s="23">
        <v>0.76120383199999997</v>
      </c>
      <c r="G9230" s="17">
        <v>0.90757120599999996</v>
      </c>
      <c r="H9230" s="17">
        <v>9.2399999999999996E-2</v>
      </c>
      <c r="I9230" s="17">
        <v>0.99251830100000005</v>
      </c>
      <c r="J9230" s="17">
        <v>6.8799999999999998E-3</v>
      </c>
      <c r="K9230" s="17">
        <v>6.02E-4</v>
      </c>
    </row>
    <row r="9231" spans="1:11" x14ac:dyDescent="0.45">
      <c r="A9231" s="10" t="s">
        <v>75</v>
      </c>
      <c r="B9231" s="20">
        <v>0.88800000000000001</v>
      </c>
      <c r="C9231" s="19">
        <v>84323</v>
      </c>
      <c r="D9231" s="19">
        <v>27843.19702</v>
      </c>
      <c r="E9231" s="23">
        <v>1.2549219890000001</v>
      </c>
      <c r="F9231" s="23">
        <v>0.76426613799999998</v>
      </c>
      <c r="G9231" s="17">
        <v>0.90760527999999996</v>
      </c>
      <c r="H9231" s="17">
        <v>9.2399999999999996E-2</v>
      </c>
      <c r="I9231" s="17">
        <v>0.99252642700000004</v>
      </c>
      <c r="J9231" s="17">
        <v>6.8700000000000002E-3</v>
      </c>
      <c r="K9231" s="17">
        <v>6.0099999999999997E-4</v>
      </c>
    </row>
    <row r="9232" spans="1:11" x14ac:dyDescent="0.45">
      <c r="A9232" s="10" t="s">
        <v>75</v>
      </c>
      <c r="B9232" s="20">
        <v>0.88900000000000001</v>
      </c>
      <c r="C9232" s="19">
        <v>84395</v>
      </c>
      <c r="D9232" s="19">
        <v>27933.733230000002</v>
      </c>
      <c r="E9232" s="23">
        <v>1.26018882</v>
      </c>
      <c r="F9232" s="23">
        <v>0.76741811999999998</v>
      </c>
      <c r="G9232" s="17">
        <v>0.90762485900000001</v>
      </c>
      <c r="H9232" s="17">
        <v>9.2399999999999996E-2</v>
      </c>
      <c r="I9232" s="17">
        <v>0.99253165300000001</v>
      </c>
      <c r="J9232" s="17">
        <v>6.8700000000000002E-3</v>
      </c>
      <c r="K9232" s="17">
        <v>5.9999999999999995E-4</v>
      </c>
    </row>
    <row r="9233" spans="1:11" x14ac:dyDescent="0.45">
      <c r="A9233" s="10" t="s">
        <v>75</v>
      </c>
      <c r="B9233" s="20">
        <v>0.89</v>
      </c>
      <c r="C9233" s="19">
        <v>84506</v>
      </c>
      <c r="D9233" s="19">
        <v>28073.874039999999</v>
      </c>
      <c r="E9233" s="23">
        <v>1.266345882</v>
      </c>
      <c r="F9233" s="23">
        <v>0.77008838899999998</v>
      </c>
      <c r="G9233" s="17">
        <v>0.90773436200000002</v>
      </c>
      <c r="H9233" s="17">
        <v>9.2299999999999993E-2</v>
      </c>
      <c r="I9233" s="17">
        <v>0.99255040400000005</v>
      </c>
      <c r="J9233" s="17">
        <v>6.8500000000000002E-3</v>
      </c>
      <c r="K9233" s="17">
        <v>5.9900000000000003E-4</v>
      </c>
    </row>
    <row r="9234" spans="1:11" x14ac:dyDescent="0.45">
      <c r="A9234" s="10" t="s">
        <v>75</v>
      </c>
      <c r="B9234" s="20">
        <v>0.89100000000000001</v>
      </c>
      <c r="C9234" s="19">
        <v>84605</v>
      </c>
      <c r="D9234" s="19">
        <v>28199.559079999999</v>
      </c>
      <c r="E9234" s="23">
        <v>1.273967217</v>
      </c>
      <c r="F9234" s="23">
        <v>0.77362319800000001</v>
      </c>
      <c r="G9234" s="17">
        <v>0.90770049100000005</v>
      </c>
      <c r="H9234" s="17">
        <v>9.2299999999999993E-2</v>
      </c>
      <c r="I9234" s="17">
        <v>0.99255812399999999</v>
      </c>
      <c r="J9234" s="17">
        <v>6.8399999999999997E-3</v>
      </c>
      <c r="K9234" s="17">
        <v>5.9699999999999998E-4</v>
      </c>
    </row>
    <row r="9235" spans="1:11" x14ac:dyDescent="0.45">
      <c r="A9235" s="10" t="s">
        <v>75</v>
      </c>
      <c r="B9235" s="20">
        <v>0.89200000000000002</v>
      </c>
      <c r="C9235" s="19">
        <v>84698</v>
      </c>
      <c r="D9235" s="19">
        <v>28318.364020000001</v>
      </c>
      <c r="E9235" s="23">
        <v>1.280441758</v>
      </c>
      <c r="F9235" s="23">
        <v>0.77689927400000003</v>
      </c>
      <c r="G9235" s="17">
        <v>0.90777822399999997</v>
      </c>
      <c r="H9235" s="17">
        <v>9.2200000000000004E-2</v>
      </c>
      <c r="I9235" s="17">
        <v>0.99256818700000005</v>
      </c>
      <c r="J9235" s="17">
        <v>6.8399999999999997E-3</v>
      </c>
      <c r="K9235" s="17">
        <v>5.9599999999999996E-4</v>
      </c>
    </row>
    <row r="9236" spans="1:11" x14ac:dyDescent="0.45">
      <c r="A9236" s="10" t="s">
        <v>75</v>
      </c>
      <c r="B9236" s="20">
        <v>0.89300000000000002</v>
      </c>
      <c r="C9236" s="19">
        <v>84795</v>
      </c>
      <c r="D9236" s="19">
        <v>28443.038809999998</v>
      </c>
      <c r="E9236" s="23">
        <v>1.2904087390000001</v>
      </c>
      <c r="F9236" s="23">
        <v>0.78009991099999998</v>
      </c>
      <c r="G9236" s="17">
        <v>0.90782475399999996</v>
      </c>
      <c r="H9236" s="17">
        <v>9.2200000000000004E-2</v>
      </c>
      <c r="I9236" s="17">
        <v>0.992578513</v>
      </c>
      <c r="J9236" s="17">
        <v>6.8300000000000001E-3</v>
      </c>
      <c r="K9236" s="17">
        <v>5.9500000000000004E-4</v>
      </c>
    </row>
    <row r="9237" spans="1:11" x14ac:dyDescent="0.45">
      <c r="A9237" s="10" t="s">
        <v>75</v>
      </c>
      <c r="B9237" s="20">
        <v>0.89400000000000002</v>
      </c>
      <c r="C9237" s="19">
        <v>84889</v>
      </c>
      <c r="D9237" s="19">
        <v>28564.711500000001</v>
      </c>
      <c r="E9237" s="23">
        <v>1.2993646249999999</v>
      </c>
      <c r="F9237" s="23">
        <v>0.78340576100000003</v>
      </c>
      <c r="G9237" s="17">
        <v>0.90787970200000001</v>
      </c>
      <c r="H9237" s="17">
        <v>9.2100000000000001E-2</v>
      </c>
      <c r="I9237" s="17">
        <v>0.99259234799999996</v>
      </c>
      <c r="J9237" s="17">
        <v>6.8100000000000001E-3</v>
      </c>
      <c r="K9237" s="17">
        <v>5.9400000000000002E-4</v>
      </c>
    </row>
    <row r="9238" spans="1:11" x14ac:dyDescent="0.45">
      <c r="A9238" s="10" t="s">
        <v>75</v>
      </c>
      <c r="B9238" s="20">
        <v>0.89500000000000002</v>
      </c>
      <c r="C9238" s="19">
        <v>84986</v>
      </c>
      <c r="D9238" s="19">
        <v>28691.367600000001</v>
      </c>
      <c r="E9238" s="23">
        <v>1.310561871</v>
      </c>
      <c r="F9238" s="23">
        <v>0.78647394199999998</v>
      </c>
      <c r="G9238" s="17">
        <v>0.90792601100000003</v>
      </c>
      <c r="H9238" s="17">
        <v>9.2100000000000001E-2</v>
      </c>
      <c r="I9238" s="17">
        <v>0.99257501299999995</v>
      </c>
      <c r="J9238" s="17">
        <v>6.8300000000000001E-3</v>
      </c>
      <c r="K9238" s="17">
        <v>5.9199999999999997E-4</v>
      </c>
    </row>
    <row r="9239" spans="1:11" x14ac:dyDescent="0.45">
      <c r="A9239" s="10" t="s">
        <v>75</v>
      </c>
      <c r="B9239" s="20">
        <v>0.89600000000000002</v>
      </c>
      <c r="C9239" s="19">
        <v>85081</v>
      </c>
      <c r="D9239" s="19">
        <v>28816.224160000002</v>
      </c>
      <c r="E9239" s="23">
        <v>1.317226295</v>
      </c>
      <c r="F9239" s="23">
        <v>0.79003232300000004</v>
      </c>
      <c r="G9239" s="17">
        <v>0.90793479200000005</v>
      </c>
      <c r="H9239" s="17">
        <v>9.2100000000000001E-2</v>
      </c>
      <c r="I9239" s="17">
        <v>0.99257605299999996</v>
      </c>
      <c r="J9239" s="17">
        <v>6.8300000000000001E-3</v>
      </c>
      <c r="K9239" s="17">
        <v>5.9100000000000005E-4</v>
      </c>
    </row>
    <row r="9240" spans="1:11" x14ac:dyDescent="0.45">
      <c r="A9240" s="10" t="s">
        <v>75</v>
      </c>
      <c r="B9240" s="20">
        <v>0.89700000000000002</v>
      </c>
      <c r="C9240" s="19">
        <v>85177</v>
      </c>
      <c r="D9240" s="19">
        <v>28942.996760000002</v>
      </c>
      <c r="E9240" s="23">
        <v>1.3253977699999999</v>
      </c>
      <c r="F9240" s="23">
        <v>0.79334351599999997</v>
      </c>
      <c r="G9240" s="17">
        <v>0.90799159399999996</v>
      </c>
      <c r="H9240" s="17">
        <v>9.1999999999999998E-2</v>
      </c>
      <c r="I9240" s="17">
        <v>0.99258538900000004</v>
      </c>
      <c r="J9240" s="17">
        <v>6.8199999999999997E-3</v>
      </c>
      <c r="K9240" s="17">
        <v>5.9000000000000003E-4</v>
      </c>
    </row>
    <row r="9241" spans="1:11" x14ac:dyDescent="0.45">
      <c r="A9241" s="10" t="s">
        <v>75</v>
      </c>
      <c r="B9241" s="20">
        <v>0.89800000000000002</v>
      </c>
      <c r="C9241" s="19">
        <v>85268</v>
      </c>
      <c r="D9241" s="19">
        <v>29063.981680000001</v>
      </c>
      <c r="E9241" s="23">
        <v>1.3345353870000001</v>
      </c>
      <c r="F9241" s="23">
        <v>0.79675312300000001</v>
      </c>
      <c r="G9241" s="17">
        <v>0.90799596599999999</v>
      </c>
      <c r="H9241" s="17">
        <v>9.1999999999999998E-2</v>
      </c>
      <c r="I9241" s="17">
        <v>0.9925908</v>
      </c>
      <c r="J9241" s="17">
        <v>6.8199999999999997E-3</v>
      </c>
      <c r="K9241" s="17">
        <v>5.8900000000000001E-4</v>
      </c>
    </row>
    <row r="9242" spans="1:11" x14ac:dyDescent="0.45">
      <c r="A9242" s="10" t="s">
        <v>75</v>
      </c>
      <c r="B9242" s="20">
        <v>0.89900000000000002</v>
      </c>
      <c r="C9242" s="19">
        <v>85366</v>
      </c>
      <c r="D9242" s="19">
        <v>29195.229449999999</v>
      </c>
      <c r="E9242" s="23">
        <v>1.3437276650000001</v>
      </c>
      <c r="F9242" s="23">
        <v>0.79980773000000005</v>
      </c>
      <c r="G9242" s="17">
        <v>0.907996158</v>
      </c>
      <c r="H9242" s="17">
        <v>9.1999999999999998E-2</v>
      </c>
      <c r="I9242" s="17">
        <v>0.99260060999999999</v>
      </c>
      <c r="J9242" s="17">
        <v>6.8100000000000001E-3</v>
      </c>
      <c r="K9242" s="17">
        <v>5.8799999999999998E-4</v>
      </c>
    </row>
    <row r="9243" spans="1:11" x14ac:dyDescent="0.45">
      <c r="A9243" s="10" t="s">
        <v>75</v>
      </c>
      <c r="B9243" s="20">
        <v>0.9</v>
      </c>
      <c r="C9243" s="19">
        <v>85461</v>
      </c>
      <c r="D9243" s="19">
        <v>29323.263040000002</v>
      </c>
      <c r="E9243" s="23">
        <v>1.3527877699999999</v>
      </c>
      <c r="F9243" s="23">
        <v>0.80352732400000004</v>
      </c>
      <c r="G9243" s="17">
        <v>0.90799311999999999</v>
      </c>
      <c r="H9243" s="17">
        <v>9.1999999999999998E-2</v>
      </c>
      <c r="I9243" s="17">
        <v>0.99260476799999997</v>
      </c>
      <c r="J9243" s="17">
        <v>6.8100000000000001E-3</v>
      </c>
      <c r="K9243" s="17">
        <v>5.8699999999999996E-4</v>
      </c>
    </row>
    <row r="9244" spans="1:11" x14ac:dyDescent="0.45">
      <c r="A9244" s="10" t="s">
        <v>75</v>
      </c>
      <c r="B9244" s="20">
        <v>0.90100000000000002</v>
      </c>
      <c r="C9244" s="19">
        <v>85554</v>
      </c>
      <c r="D9244" s="19">
        <v>29449.687480000001</v>
      </c>
      <c r="E9244" s="23">
        <v>1.3659925100000001</v>
      </c>
      <c r="F9244" s="23">
        <v>0.80698134200000005</v>
      </c>
      <c r="G9244" s="17">
        <v>0.90808144599999996</v>
      </c>
      <c r="H9244" s="17">
        <v>9.1899999999999996E-2</v>
      </c>
      <c r="I9244" s="17">
        <v>0.992603385</v>
      </c>
      <c r="J9244" s="17">
        <v>6.8100000000000001E-3</v>
      </c>
      <c r="K9244" s="17">
        <v>5.8600000000000004E-4</v>
      </c>
    </row>
    <row r="9245" spans="1:11" x14ac:dyDescent="0.45">
      <c r="A9245" s="10" t="s">
        <v>75</v>
      </c>
      <c r="B9245" s="20">
        <v>0.90200000000000002</v>
      </c>
      <c r="C9245" s="19">
        <v>85650</v>
      </c>
      <c r="D9245" s="19">
        <v>29581.359049999999</v>
      </c>
      <c r="E9245" s="23">
        <v>1.3772499090000001</v>
      </c>
      <c r="F9245" s="23">
        <v>0.81040926999999996</v>
      </c>
      <c r="G9245" s="17">
        <v>0.90810274400000002</v>
      </c>
      <c r="H9245" s="17">
        <v>9.1897255999999997E-2</v>
      </c>
      <c r="I9245" s="17">
        <v>0.99260198899999996</v>
      </c>
      <c r="J9245" s="17">
        <v>6.8100000000000001E-3</v>
      </c>
      <c r="K9245" s="17">
        <v>5.8500000000000002E-4</v>
      </c>
    </row>
    <row r="9246" spans="1:11" x14ac:dyDescent="0.45">
      <c r="A9246" s="10" t="s">
        <v>75</v>
      </c>
      <c r="B9246" s="20">
        <v>0.90300000000000002</v>
      </c>
      <c r="C9246" s="19">
        <v>85746</v>
      </c>
      <c r="D9246" s="19">
        <v>29714.124489999998</v>
      </c>
      <c r="E9246" s="23">
        <v>1.3904572260000001</v>
      </c>
      <c r="F9246" s="23">
        <v>0.81382604300000005</v>
      </c>
      <c r="G9246" s="17">
        <v>0.90815898100000003</v>
      </c>
      <c r="H9246" s="17">
        <v>9.1800000000000007E-2</v>
      </c>
      <c r="I9246" s="17">
        <v>0.99259783899999998</v>
      </c>
      <c r="J9246" s="17">
        <v>6.8199999999999997E-3</v>
      </c>
      <c r="K9246" s="17">
        <v>5.8399999999999999E-4</v>
      </c>
    </row>
    <row r="9247" spans="1:11" x14ac:dyDescent="0.45">
      <c r="A9247" s="10" t="s">
        <v>75</v>
      </c>
      <c r="B9247" s="20">
        <v>0.90400000000000003</v>
      </c>
      <c r="C9247" s="19">
        <v>85841</v>
      </c>
      <c r="D9247" s="19">
        <v>29846.774000000001</v>
      </c>
      <c r="E9247" s="23">
        <v>1.4011959119999999</v>
      </c>
      <c r="F9247" s="23">
        <v>0.81753330099999999</v>
      </c>
      <c r="G9247" s="17">
        <v>0.90819072499999998</v>
      </c>
      <c r="H9247" s="17">
        <v>9.1800000000000007E-2</v>
      </c>
      <c r="I9247" s="17">
        <v>0.99256676700000002</v>
      </c>
      <c r="J9247" s="17">
        <v>6.8500000000000002E-3</v>
      </c>
      <c r="K9247" s="17">
        <v>5.8299999999999997E-4</v>
      </c>
    </row>
    <row r="9248" spans="1:11" x14ac:dyDescent="0.45">
      <c r="A9248" s="10" t="s">
        <v>75</v>
      </c>
      <c r="B9248" s="20">
        <v>0.90500000000000003</v>
      </c>
      <c r="C9248" s="19">
        <v>85930</v>
      </c>
      <c r="D9248" s="19">
        <v>29971.86405</v>
      </c>
      <c r="E9248" s="23">
        <v>1.4095965319999999</v>
      </c>
      <c r="F9248" s="23">
        <v>0.82113018999999998</v>
      </c>
      <c r="G9248" s="17">
        <v>0.90820435200000005</v>
      </c>
      <c r="H9248" s="17">
        <v>9.1800000000000007E-2</v>
      </c>
      <c r="I9248" s="17">
        <v>0.992570014</v>
      </c>
      <c r="J9248" s="17">
        <v>6.8500000000000002E-3</v>
      </c>
      <c r="K9248" s="17">
        <v>5.8200000000000005E-4</v>
      </c>
    </row>
    <row r="9249" spans="1:11" x14ac:dyDescent="0.45">
      <c r="A9249" s="10" t="s">
        <v>75</v>
      </c>
      <c r="B9249" s="20">
        <v>0.90600000000000003</v>
      </c>
      <c r="C9249" s="19">
        <v>86029</v>
      </c>
      <c r="D9249" s="19">
        <v>30111.873640000002</v>
      </c>
      <c r="E9249" s="23">
        <v>1.4194910949999999</v>
      </c>
      <c r="F9249" s="23">
        <v>0.82463795100000004</v>
      </c>
      <c r="G9249" s="17">
        <v>0.90826349299999998</v>
      </c>
      <c r="H9249" s="17">
        <v>9.1700000000000004E-2</v>
      </c>
      <c r="I9249" s="17">
        <v>0.99257271700000005</v>
      </c>
      <c r="J9249" s="17">
        <v>6.8500000000000002E-3</v>
      </c>
      <c r="K9249" s="17">
        <v>5.8200000000000005E-4</v>
      </c>
    </row>
    <row r="9250" spans="1:11" x14ac:dyDescent="0.45">
      <c r="A9250" s="10" t="s">
        <v>75</v>
      </c>
      <c r="B9250" s="20">
        <v>0.90700000000000003</v>
      </c>
      <c r="C9250" s="19">
        <v>86125</v>
      </c>
      <c r="D9250" s="19">
        <v>30248.5579</v>
      </c>
      <c r="E9250" s="23">
        <v>1.4280788520000001</v>
      </c>
      <c r="F9250" s="23">
        <v>0.82841256299999999</v>
      </c>
      <c r="G9250" s="17">
        <v>0.90826124799999997</v>
      </c>
      <c r="H9250" s="17">
        <v>9.1700000000000004E-2</v>
      </c>
      <c r="I9250" s="17">
        <v>0.99258200699999999</v>
      </c>
      <c r="J9250" s="17">
        <v>6.8399999999999997E-3</v>
      </c>
      <c r="K9250" s="17">
        <v>5.8100000000000003E-4</v>
      </c>
    </row>
    <row r="9251" spans="1:11" x14ac:dyDescent="0.45">
      <c r="A9251" s="10" t="s">
        <v>75</v>
      </c>
      <c r="B9251" s="20">
        <v>0.90800000000000003</v>
      </c>
      <c r="C9251" s="19">
        <v>86220</v>
      </c>
      <c r="D9251" s="19">
        <v>30384.597979999999</v>
      </c>
      <c r="E9251" s="23">
        <v>1.4352068120000001</v>
      </c>
      <c r="F9251" s="23">
        <v>0.83212061000000004</v>
      </c>
      <c r="G9251" s="17">
        <v>0.90832753399999999</v>
      </c>
      <c r="H9251" s="17">
        <v>9.1700000000000004E-2</v>
      </c>
      <c r="I9251" s="17">
        <v>0.99259404699999998</v>
      </c>
      <c r="J9251" s="17">
        <v>6.8300000000000001E-3</v>
      </c>
      <c r="K9251" s="17">
        <v>5.7899999999999998E-4</v>
      </c>
    </row>
    <row r="9252" spans="1:11" x14ac:dyDescent="0.45">
      <c r="A9252" s="10" t="s">
        <v>75</v>
      </c>
      <c r="B9252" s="20">
        <v>0.90900000000000003</v>
      </c>
      <c r="C9252" s="19">
        <v>86288</v>
      </c>
      <c r="D9252" s="19">
        <v>30482.518800000002</v>
      </c>
      <c r="E9252" s="23">
        <v>1.4439153280000001</v>
      </c>
      <c r="F9252" s="23">
        <v>0.835764222</v>
      </c>
      <c r="G9252" s="17">
        <v>0.90835342100000005</v>
      </c>
      <c r="H9252" s="17">
        <v>9.1600000000000001E-2</v>
      </c>
      <c r="I9252" s="17">
        <v>0.99259349299999999</v>
      </c>
      <c r="J9252" s="17">
        <v>6.8300000000000001E-3</v>
      </c>
      <c r="K9252" s="17">
        <v>5.7899999999999998E-4</v>
      </c>
    </row>
    <row r="9253" spans="1:11" x14ac:dyDescent="0.45">
      <c r="A9253" s="10" t="s">
        <v>75</v>
      </c>
      <c r="B9253" s="20">
        <v>0.91</v>
      </c>
      <c r="C9253" s="19">
        <v>86410</v>
      </c>
      <c r="D9253" s="19">
        <v>30658.99582</v>
      </c>
      <c r="E9253" s="23">
        <v>1.4510202999999999</v>
      </c>
      <c r="F9253" s="23">
        <v>0.83878607199999999</v>
      </c>
      <c r="G9253" s="17">
        <v>0.90840180500000001</v>
      </c>
      <c r="H9253" s="17">
        <v>9.1600000000000001E-2</v>
      </c>
      <c r="I9253" s="17">
        <v>0.99260761600000003</v>
      </c>
      <c r="J9253" s="17">
        <v>6.8199999999999997E-3</v>
      </c>
      <c r="K9253" s="17">
        <v>5.7700000000000004E-4</v>
      </c>
    </row>
    <row r="9254" spans="1:11" x14ac:dyDescent="0.45">
      <c r="A9254" s="10" t="s">
        <v>75</v>
      </c>
      <c r="B9254" s="20">
        <v>0.91100000000000003</v>
      </c>
      <c r="C9254" s="19">
        <v>86505</v>
      </c>
      <c r="D9254" s="19">
        <v>30797.32763</v>
      </c>
      <c r="E9254" s="23">
        <v>1.4605430100000001</v>
      </c>
      <c r="F9254" s="23">
        <v>0.84335223000000004</v>
      </c>
      <c r="G9254" s="17">
        <v>0.90843303900000005</v>
      </c>
      <c r="H9254" s="17">
        <v>9.1600000000000001E-2</v>
      </c>
      <c r="I9254" s="17">
        <v>0.99259897699999999</v>
      </c>
      <c r="J9254" s="17">
        <v>6.8199999999999997E-3</v>
      </c>
      <c r="K9254" s="17">
        <v>5.7600000000000001E-4</v>
      </c>
    </row>
    <row r="9255" spans="1:11" x14ac:dyDescent="0.45">
      <c r="A9255" s="10" t="s">
        <v>75</v>
      </c>
      <c r="B9255" s="20">
        <v>0.91200000000000003</v>
      </c>
      <c r="C9255" s="19">
        <v>86599</v>
      </c>
      <c r="D9255" s="19">
        <v>30935.08986</v>
      </c>
      <c r="E9255" s="23">
        <v>1.4708616240000001</v>
      </c>
      <c r="F9255" s="23">
        <v>0.84709426300000001</v>
      </c>
      <c r="G9255" s="17">
        <v>0.90852088399999997</v>
      </c>
      <c r="H9255" s="17">
        <v>9.1499999999999998E-2</v>
      </c>
      <c r="I9255" s="17">
        <v>0.99260519400000002</v>
      </c>
      <c r="J9255" s="17">
        <v>6.8199999999999997E-3</v>
      </c>
      <c r="K9255" s="17">
        <v>5.7499999999999999E-4</v>
      </c>
    </row>
    <row r="9256" spans="1:11" x14ac:dyDescent="0.45">
      <c r="A9256" s="10" t="s">
        <v>75</v>
      </c>
      <c r="B9256" s="20">
        <v>0.91300000000000003</v>
      </c>
      <c r="C9256" s="19">
        <v>86694</v>
      </c>
      <c r="D9256" s="19">
        <v>31075.366910000001</v>
      </c>
      <c r="E9256" s="23">
        <v>1.4829064540000001</v>
      </c>
      <c r="F9256" s="23">
        <v>0.85091364899999999</v>
      </c>
      <c r="G9256" s="17">
        <v>0.90851731400000002</v>
      </c>
      <c r="H9256" s="17">
        <v>9.1499999999999998E-2</v>
      </c>
      <c r="I9256" s="17">
        <v>0.99260930300000005</v>
      </c>
      <c r="J9256" s="17">
        <v>6.8199999999999997E-3</v>
      </c>
      <c r="K9256" s="17">
        <v>5.7399999999999997E-4</v>
      </c>
    </row>
    <row r="9257" spans="1:11" x14ac:dyDescent="0.45">
      <c r="A9257" s="10" t="s">
        <v>75</v>
      </c>
      <c r="B9257" s="20">
        <v>0.91400000000000003</v>
      </c>
      <c r="C9257" s="19">
        <v>86788</v>
      </c>
      <c r="D9257" s="19">
        <v>31215.33914</v>
      </c>
      <c r="E9257" s="23">
        <v>1.493757022</v>
      </c>
      <c r="F9257" s="23">
        <v>0.85481260199999998</v>
      </c>
      <c r="G9257" s="17">
        <v>0.90854726500000005</v>
      </c>
      <c r="H9257" s="17">
        <v>9.1499999999999998E-2</v>
      </c>
      <c r="I9257" s="17">
        <v>0.99262331999999998</v>
      </c>
      <c r="J9257" s="17">
        <v>6.7999999999999996E-3</v>
      </c>
      <c r="K9257" s="17">
        <v>5.7300000000000005E-4</v>
      </c>
    </row>
    <row r="9258" spans="1:11" x14ac:dyDescent="0.45">
      <c r="A9258" s="10" t="s">
        <v>75</v>
      </c>
      <c r="B9258" s="20">
        <v>0.91500000000000004</v>
      </c>
      <c r="C9258" s="19">
        <v>86884</v>
      </c>
      <c r="D9258" s="19">
        <v>31359.258809999999</v>
      </c>
      <c r="E9258" s="23">
        <v>1.503876996</v>
      </c>
      <c r="F9258" s="23">
        <v>0.85861268000000002</v>
      </c>
      <c r="G9258" s="17">
        <v>0.90854472600000002</v>
      </c>
      <c r="H9258" s="17">
        <v>9.1499999999999998E-2</v>
      </c>
      <c r="I9258" s="17">
        <v>0.99263401600000001</v>
      </c>
      <c r="J9258" s="17">
        <v>6.79E-3</v>
      </c>
      <c r="K9258" s="17">
        <v>5.7200000000000003E-4</v>
      </c>
    </row>
    <row r="9259" spans="1:11" x14ac:dyDescent="0.45">
      <c r="A9259" s="10" t="s">
        <v>75</v>
      </c>
      <c r="B9259" s="20">
        <v>0.91600000000000004</v>
      </c>
      <c r="C9259" s="19">
        <v>86979</v>
      </c>
      <c r="D9259" s="19">
        <v>31502.760340000001</v>
      </c>
      <c r="E9259" s="23">
        <v>1.5164879499999999</v>
      </c>
      <c r="F9259" s="23">
        <v>0.86258332299999996</v>
      </c>
      <c r="G9259" s="17">
        <v>0.90850665100000005</v>
      </c>
      <c r="H9259" s="17">
        <v>9.1499999999999998E-2</v>
      </c>
      <c r="I9259" s="17">
        <v>0.99262031699999997</v>
      </c>
      <c r="J9259" s="17">
        <v>6.8100000000000001E-3</v>
      </c>
      <c r="K9259" s="17">
        <v>5.71E-4</v>
      </c>
    </row>
    <row r="9260" spans="1:11" x14ac:dyDescent="0.45">
      <c r="A9260" s="10" t="s">
        <v>75</v>
      </c>
      <c r="B9260" s="20">
        <v>0.91700000000000004</v>
      </c>
      <c r="C9260" s="19">
        <v>87073</v>
      </c>
      <c r="D9260" s="19">
        <v>31646.002980000001</v>
      </c>
      <c r="E9260" s="23">
        <v>1.5295473100000001</v>
      </c>
      <c r="F9260" s="23">
        <v>0.86657738500000003</v>
      </c>
      <c r="G9260" s="17">
        <v>0.90852503100000004</v>
      </c>
      <c r="H9260" s="17">
        <v>9.1499999999999998E-2</v>
      </c>
      <c r="I9260" s="17">
        <v>0.99262173899999995</v>
      </c>
      <c r="J9260" s="17">
        <v>6.8100000000000001E-3</v>
      </c>
      <c r="K9260" s="17">
        <v>5.6999999999999998E-4</v>
      </c>
    </row>
    <row r="9261" spans="1:11" x14ac:dyDescent="0.45">
      <c r="A9261" s="10" t="s">
        <v>75</v>
      </c>
      <c r="B9261" s="20">
        <v>0.91800000000000004</v>
      </c>
      <c r="C9261" s="19">
        <v>87167</v>
      </c>
      <c r="D9261" s="19">
        <v>31790.342349999999</v>
      </c>
      <c r="E9261" s="23">
        <v>1.540954406</v>
      </c>
      <c r="F9261" s="23">
        <v>0.87053772500000004</v>
      </c>
      <c r="G9261" s="17">
        <v>0.90860073200000002</v>
      </c>
      <c r="H9261" s="17">
        <v>9.1399999999999995E-2</v>
      </c>
      <c r="I9261" s="17">
        <v>0.99259979399999998</v>
      </c>
      <c r="J9261" s="17">
        <v>6.8300000000000001E-3</v>
      </c>
      <c r="K9261" s="17">
        <v>5.6800000000000004E-4</v>
      </c>
    </row>
    <row r="9262" spans="1:11" x14ac:dyDescent="0.45">
      <c r="A9262" s="10" t="s">
        <v>75</v>
      </c>
      <c r="B9262" s="20">
        <v>0.91900000000000004</v>
      </c>
      <c r="C9262" s="19">
        <v>87261</v>
      </c>
      <c r="D9262" s="19">
        <v>31935.607459999999</v>
      </c>
      <c r="E9262" s="23">
        <v>1.550374575</v>
      </c>
      <c r="F9262" s="23">
        <v>0.87458506599999997</v>
      </c>
      <c r="G9262" s="17">
        <v>0.90865335000000003</v>
      </c>
      <c r="H9262" s="17">
        <v>9.1300000000000006E-2</v>
      </c>
      <c r="I9262" s="17">
        <v>0.99253943600000005</v>
      </c>
      <c r="J9262" s="17">
        <v>6.8900000000000003E-3</v>
      </c>
      <c r="K9262" s="17">
        <v>5.6800000000000004E-4</v>
      </c>
    </row>
    <row r="9263" spans="1:11" x14ac:dyDescent="0.45">
      <c r="A9263" s="10" t="s">
        <v>75</v>
      </c>
      <c r="B9263" s="20">
        <v>0.92</v>
      </c>
      <c r="C9263" s="19">
        <v>87358</v>
      </c>
      <c r="D9263" s="19">
        <v>32086.640770000002</v>
      </c>
      <c r="E9263" s="23">
        <v>1.5645097210000001</v>
      </c>
      <c r="F9263" s="23">
        <v>0.878646327</v>
      </c>
      <c r="G9263" s="17">
        <v>0.90866320199999995</v>
      </c>
      <c r="H9263" s="17">
        <v>9.1300000000000006E-2</v>
      </c>
      <c r="I9263" s="17">
        <v>0.99249184599999996</v>
      </c>
      <c r="J9263" s="17">
        <v>6.94E-3</v>
      </c>
      <c r="K9263" s="17">
        <v>5.6700000000000001E-4</v>
      </c>
    </row>
    <row r="9264" spans="1:11" x14ac:dyDescent="0.45">
      <c r="A9264" s="10" t="s">
        <v>75</v>
      </c>
      <c r="B9264" s="20">
        <v>0.92100000000000004</v>
      </c>
      <c r="C9264" s="19">
        <v>87453</v>
      </c>
      <c r="D9264" s="19">
        <v>32236.000940000002</v>
      </c>
      <c r="E9264" s="23">
        <v>1.5796358669999999</v>
      </c>
      <c r="F9264" s="23">
        <v>0.88283883399999996</v>
      </c>
      <c r="G9264" s="17">
        <v>0.90870524699999999</v>
      </c>
      <c r="H9264" s="17">
        <v>9.1300000000000006E-2</v>
      </c>
      <c r="I9264" s="17">
        <v>0.99250597900000004</v>
      </c>
      <c r="J9264" s="17">
        <v>6.9300000000000004E-3</v>
      </c>
      <c r="K9264" s="17">
        <v>5.6499999999999996E-4</v>
      </c>
    </row>
    <row r="9265" spans="1:11" x14ac:dyDescent="0.45">
      <c r="A9265" s="10" t="s">
        <v>75</v>
      </c>
      <c r="B9265" s="20">
        <v>0.92200000000000004</v>
      </c>
      <c r="C9265" s="19">
        <v>87547</v>
      </c>
      <c r="D9265" s="19">
        <v>32384.924470000002</v>
      </c>
      <c r="E9265" s="23">
        <v>1.588957781</v>
      </c>
      <c r="F9265" s="23">
        <v>0.88700559999999995</v>
      </c>
      <c r="G9265" s="17">
        <v>0.90870046900000001</v>
      </c>
      <c r="H9265" s="17">
        <v>9.1300000000000006E-2</v>
      </c>
      <c r="I9265" s="17">
        <v>0.99251221700000003</v>
      </c>
      <c r="J9265" s="17">
        <v>6.9199999999999999E-3</v>
      </c>
      <c r="K9265" s="17">
        <v>5.6400000000000005E-4</v>
      </c>
    </row>
    <row r="9266" spans="1:11" x14ac:dyDescent="0.45">
      <c r="A9266" s="10" t="s">
        <v>75</v>
      </c>
      <c r="B9266" s="20">
        <v>0.92300000000000004</v>
      </c>
      <c r="C9266" s="19">
        <v>87638</v>
      </c>
      <c r="D9266" s="19">
        <v>32530.298019999998</v>
      </c>
      <c r="E9266" s="23">
        <v>1.6059429599999999</v>
      </c>
      <c r="F9266" s="23">
        <v>0.89107823100000005</v>
      </c>
      <c r="G9266" s="17">
        <v>0.90876104000000002</v>
      </c>
      <c r="H9266" s="17">
        <v>9.1200000000000003E-2</v>
      </c>
      <c r="I9266" s="17">
        <v>0.99250816500000005</v>
      </c>
      <c r="J9266" s="17">
        <v>6.9300000000000004E-3</v>
      </c>
      <c r="K9266" s="17">
        <v>5.6400000000000005E-4</v>
      </c>
    </row>
    <row r="9267" spans="1:11" x14ac:dyDescent="0.45">
      <c r="A9267" s="10" t="s">
        <v>75</v>
      </c>
      <c r="B9267" s="20">
        <v>0.92400000000000004</v>
      </c>
      <c r="C9267" s="19">
        <v>87738</v>
      </c>
      <c r="D9267" s="19">
        <v>32691.508129999998</v>
      </c>
      <c r="E9267" s="23">
        <v>1.61851224</v>
      </c>
      <c r="F9267" s="23">
        <v>0.89523317199999997</v>
      </c>
      <c r="G9267" s="17">
        <v>0.90872825899999998</v>
      </c>
      <c r="H9267" s="17">
        <v>9.1300000000000006E-2</v>
      </c>
      <c r="I9267" s="17">
        <v>0.99252538199999996</v>
      </c>
      <c r="J9267" s="17">
        <v>6.9100000000000003E-3</v>
      </c>
      <c r="K9267" s="17">
        <v>5.62E-4</v>
      </c>
    </row>
    <row r="9268" spans="1:11" x14ac:dyDescent="0.45">
      <c r="A9268" s="10" t="s">
        <v>75</v>
      </c>
      <c r="B9268" s="20">
        <v>0.92500000000000004</v>
      </c>
      <c r="C9268" s="19">
        <v>87830</v>
      </c>
      <c r="D9268" s="19">
        <v>32841.083700000003</v>
      </c>
      <c r="E9268" s="23">
        <v>1.6330866479999999</v>
      </c>
      <c r="F9268" s="23">
        <v>0.89964337599999999</v>
      </c>
      <c r="G9268" s="17">
        <v>0.90874416499999999</v>
      </c>
      <c r="H9268" s="17">
        <v>9.1300000000000006E-2</v>
      </c>
      <c r="I9268" s="17">
        <v>0.99252896000000002</v>
      </c>
      <c r="J9268" s="17">
        <v>6.9100000000000003E-3</v>
      </c>
      <c r="K9268" s="17">
        <v>5.6099999999999998E-4</v>
      </c>
    </row>
    <row r="9269" spans="1:11" x14ac:dyDescent="0.45">
      <c r="A9269" s="10" t="s">
        <v>75</v>
      </c>
      <c r="B9269" s="20">
        <v>0.92600000000000005</v>
      </c>
      <c r="C9269" s="19">
        <v>87927</v>
      </c>
      <c r="D9269" s="19">
        <v>33000.242449999998</v>
      </c>
      <c r="E9269" s="23">
        <v>1.6488277899999999</v>
      </c>
      <c r="F9269" s="23">
        <v>0.90400772799999995</v>
      </c>
      <c r="G9269" s="17">
        <v>0.90878797200000005</v>
      </c>
      <c r="H9269" s="17">
        <v>9.1200000000000003E-2</v>
      </c>
      <c r="I9269" s="17">
        <v>0.99248176899999996</v>
      </c>
      <c r="J9269" s="17">
        <v>6.96E-3</v>
      </c>
      <c r="K9269" s="17">
        <v>5.6099999999999998E-4</v>
      </c>
    </row>
    <row r="9270" spans="1:11" x14ac:dyDescent="0.45">
      <c r="A9270" s="10" t="s">
        <v>75</v>
      </c>
      <c r="B9270" s="20">
        <v>0.92700000000000005</v>
      </c>
      <c r="C9270" s="19">
        <v>88022</v>
      </c>
      <c r="D9270" s="19">
        <v>33157.24379</v>
      </c>
      <c r="E9270" s="23">
        <v>1.657261122</v>
      </c>
      <c r="F9270" s="23">
        <v>0.90843804299999997</v>
      </c>
      <c r="G9270" s="17">
        <v>0.90879552799999996</v>
      </c>
      <c r="H9270" s="17">
        <v>9.1200000000000003E-2</v>
      </c>
      <c r="I9270" s="17">
        <v>0.99247472800000003</v>
      </c>
      <c r="J9270" s="17">
        <v>6.9699999999999996E-3</v>
      </c>
      <c r="K9270" s="17">
        <v>5.5900000000000004E-4</v>
      </c>
    </row>
    <row r="9271" spans="1:11" x14ac:dyDescent="0.45">
      <c r="A9271" s="10" t="s">
        <v>75</v>
      </c>
      <c r="B9271" s="20">
        <v>0.92800000000000005</v>
      </c>
      <c r="C9271" s="19">
        <v>88114</v>
      </c>
      <c r="D9271" s="19">
        <v>33310.293230000003</v>
      </c>
      <c r="E9271" s="23">
        <v>1.670026792</v>
      </c>
      <c r="F9271" s="23">
        <v>0.91278680599999995</v>
      </c>
      <c r="G9271" s="17">
        <v>0.90882266199999995</v>
      </c>
      <c r="H9271" s="17">
        <v>9.1200000000000003E-2</v>
      </c>
      <c r="I9271" s="17">
        <v>0.99248366399999999</v>
      </c>
      <c r="J9271" s="17">
        <v>6.96E-3</v>
      </c>
      <c r="K9271" s="17">
        <v>5.5800000000000001E-4</v>
      </c>
    </row>
    <row r="9272" spans="1:11" x14ac:dyDescent="0.45">
      <c r="A9272" s="10" t="s">
        <v>75</v>
      </c>
      <c r="B9272" s="20">
        <v>0.92900000000000005</v>
      </c>
      <c r="C9272" s="19">
        <v>88211</v>
      </c>
      <c r="D9272" s="19">
        <v>33472.997759999998</v>
      </c>
      <c r="E9272" s="23">
        <v>1.6868370829999999</v>
      </c>
      <c r="F9272" s="23">
        <v>0.91727737200000004</v>
      </c>
      <c r="G9272" s="17">
        <v>0.90883223199999996</v>
      </c>
      <c r="H9272" s="17">
        <v>9.1200000000000003E-2</v>
      </c>
      <c r="I9272" s="17">
        <v>0.99248015000000001</v>
      </c>
      <c r="J9272" s="17">
        <v>6.96E-3</v>
      </c>
      <c r="K9272" s="17">
        <v>5.5699999999999999E-4</v>
      </c>
    </row>
    <row r="9273" spans="1:11" x14ac:dyDescent="0.45">
      <c r="A9273" s="10" t="s">
        <v>75</v>
      </c>
      <c r="B9273" s="20">
        <v>0.93</v>
      </c>
      <c r="C9273" s="19">
        <v>88307</v>
      </c>
      <c r="D9273" s="19">
        <v>33635.715239999998</v>
      </c>
      <c r="E9273" s="23">
        <v>1.7038811190000001</v>
      </c>
      <c r="F9273" s="23">
        <v>0.921809353</v>
      </c>
      <c r="G9273" s="17">
        <v>0.908840749</v>
      </c>
      <c r="H9273" s="17">
        <v>9.1200000000000003E-2</v>
      </c>
      <c r="I9273" s="17">
        <v>0.992458807</v>
      </c>
      <c r="J9273" s="17">
        <v>6.9800000000000001E-3</v>
      </c>
      <c r="K9273" s="17">
        <v>5.5599999999999996E-4</v>
      </c>
    </row>
    <row r="9274" spans="1:11" x14ac:dyDescent="0.45">
      <c r="A9274" s="10" t="s">
        <v>75</v>
      </c>
      <c r="B9274" s="20">
        <v>0.93100000000000005</v>
      </c>
      <c r="C9274" s="19">
        <v>88402</v>
      </c>
      <c r="D9274" s="19">
        <v>33798.25922</v>
      </c>
      <c r="E9274" s="23">
        <v>1.7181427460000001</v>
      </c>
      <c r="F9274" s="23">
        <v>0.92638645100000006</v>
      </c>
      <c r="G9274" s="17">
        <v>0.90887083999999996</v>
      </c>
      <c r="H9274" s="17">
        <v>9.11E-2</v>
      </c>
      <c r="I9274" s="17">
        <v>0.99247194400000005</v>
      </c>
      <c r="J9274" s="17">
        <v>6.9699999999999996E-3</v>
      </c>
      <c r="K9274" s="17">
        <v>5.5500000000000005E-4</v>
      </c>
    </row>
    <row r="9275" spans="1:11" x14ac:dyDescent="0.45">
      <c r="A9275" s="10" t="s">
        <v>75</v>
      </c>
      <c r="B9275" s="20">
        <v>0.93200000000000005</v>
      </c>
      <c r="C9275" s="19">
        <v>88493</v>
      </c>
      <c r="D9275" s="19">
        <v>33955.129939999999</v>
      </c>
      <c r="E9275" s="23">
        <v>1.7308943379999999</v>
      </c>
      <c r="F9275" s="23">
        <v>0.93110777700000003</v>
      </c>
      <c r="G9275" s="17">
        <v>0.90896455099999995</v>
      </c>
      <c r="H9275" s="17">
        <v>9.0999999999999998E-2</v>
      </c>
      <c r="I9275" s="17">
        <v>0.99248239100000002</v>
      </c>
      <c r="J9275" s="17">
        <v>6.96E-3</v>
      </c>
      <c r="K9275" s="17">
        <v>5.5400000000000002E-4</v>
      </c>
    </row>
    <row r="9276" spans="1:11" x14ac:dyDescent="0.45">
      <c r="A9276" s="10" t="s">
        <v>75</v>
      </c>
      <c r="B9276" s="20">
        <v>0.93300000000000005</v>
      </c>
      <c r="C9276" s="19">
        <v>88589</v>
      </c>
      <c r="D9276" s="19">
        <v>34122.011319999998</v>
      </c>
      <c r="E9276" s="23">
        <v>1.745825964</v>
      </c>
      <c r="F9276" s="23">
        <v>0.93565537899999995</v>
      </c>
      <c r="G9276" s="17">
        <v>0.90900676199999997</v>
      </c>
      <c r="H9276" s="17">
        <v>9.0999999999999998E-2</v>
      </c>
      <c r="I9276" s="17">
        <v>0.99247725799999997</v>
      </c>
      <c r="J9276" s="17">
        <v>6.9699999999999996E-3</v>
      </c>
      <c r="K9276" s="17">
        <v>5.53E-4</v>
      </c>
    </row>
    <row r="9277" spans="1:11" x14ac:dyDescent="0.45">
      <c r="A9277" s="10" t="s">
        <v>75</v>
      </c>
      <c r="B9277" s="20">
        <v>0.93400000000000005</v>
      </c>
      <c r="C9277" s="19">
        <v>88685</v>
      </c>
      <c r="D9277" s="19">
        <v>34290.449289999997</v>
      </c>
      <c r="E9277" s="23">
        <v>1.7627608079999999</v>
      </c>
      <c r="F9277" s="23">
        <v>0.94032249999999995</v>
      </c>
      <c r="G9277" s="17">
        <v>0.90908270800000002</v>
      </c>
      <c r="H9277" s="17">
        <v>9.0899999999999995E-2</v>
      </c>
      <c r="I9277" s="17">
        <v>0.99249239</v>
      </c>
      <c r="J9277" s="17">
        <v>6.96E-3</v>
      </c>
      <c r="K9277" s="17">
        <v>5.5099999999999995E-4</v>
      </c>
    </row>
    <row r="9278" spans="1:11" x14ac:dyDescent="0.45">
      <c r="A9278" s="10" t="s">
        <v>75</v>
      </c>
      <c r="B9278" s="20">
        <v>0.93500000000000005</v>
      </c>
      <c r="C9278" s="19">
        <v>88780</v>
      </c>
      <c r="D9278" s="19">
        <v>34458.751859999997</v>
      </c>
      <c r="E9278" s="23">
        <v>1.7814559830000001</v>
      </c>
      <c r="F9278" s="23">
        <v>0.94519006800000005</v>
      </c>
      <c r="G9278" s="17">
        <v>0.90914620400000001</v>
      </c>
      <c r="H9278" s="17">
        <v>9.0899999999999995E-2</v>
      </c>
      <c r="I9278" s="17">
        <v>0.99247950799999995</v>
      </c>
      <c r="J9278" s="17">
        <v>6.9699999999999996E-3</v>
      </c>
      <c r="K9278" s="17">
        <v>5.5000000000000003E-4</v>
      </c>
    </row>
    <row r="9279" spans="1:11" x14ac:dyDescent="0.45">
      <c r="A9279" s="10" t="s">
        <v>75</v>
      </c>
      <c r="B9279" s="20">
        <v>0.93600000000000005</v>
      </c>
      <c r="C9279" s="19">
        <v>88875</v>
      </c>
      <c r="D9279" s="19">
        <v>34628.480560000004</v>
      </c>
      <c r="E9279" s="23">
        <v>1.793154476</v>
      </c>
      <c r="F9279" s="23">
        <v>0.95000655599999995</v>
      </c>
      <c r="G9279" s="17">
        <v>0.90918706000000005</v>
      </c>
      <c r="H9279" s="17">
        <v>9.0800000000000006E-2</v>
      </c>
      <c r="I9279" s="17">
        <v>0.99248618200000005</v>
      </c>
      <c r="J9279" s="17">
        <v>6.96E-3</v>
      </c>
      <c r="K9279" s="17">
        <v>5.4900000000000001E-4</v>
      </c>
    </row>
    <row r="9280" spans="1:11" x14ac:dyDescent="0.45">
      <c r="A9280" s="10" t="s">
        <v>75</v>
      </c>
      <c r="B9280" s="20">
        <v>0.93700000000000006</v>
      </c>
      <c r="C9280" s="19">
        <v>88969</v>
      </c>
      <c r="D9280" s="19">
        <v>34797.621939999997</v>
      </c>
      <c r="E9280" s="23">
        <v>1.8067552330000001</v>
      </c>
      <c r="F9280" s="23">
        <v>0.95492926300000003</v>
      </c>
      <c r="G9280" s="17">
        <v>0.90923804900000005</v>
      </c>
      <c r="H9280" s="17">
        <v>9.0800000000000006E-2</v>
      </c>
      <c r="I9280" s="17">
        <v>0.99249502599999995</v>
      </c>
      <c r="J9280" s="17">
        <v>6.96E-3</v>
      </c>
      <c r="K9280" s="17">
        <v>5.4799999999999998E-4</v>
      </c>
    </row>
    <row r="9281" spans="1:11" x14ac:dyDescent="0.45">
      <c r="A9281" s="10" t="s">
        <v>75</v>
      </c>
      <c r="B9281" s="20">
        <v>0.93799999999999994</v>
      </c>
      <c r="C9281" s="19">
        <v>89064</v>
      </c>
      <c r="D9281" s="19">
        <v>34969.903890000001</v>
      </c>
      <c r="E9281" s="23">
        <v>1.821451449</v>
      </c>
      <c r="F9281" s="23">
        <v>0.95985320500000004</v>
      </c>
      <c r="G9281" s="17">
        <v>0.90925626500000001</v>
      </c>
      <c r="H9281" s="17">
        <v>9.0700000000000003E-2</v>
      </c>
      <c r="I9281" s="17">
        <v>0.99249002500000005</v>
      </c>
      <c r="J9281" s="17">
        <v>6.96E-3</v>
      </c>
      <c r="K9281" s="17">
        <v>5.4799999999999998E-4</v>
      </c>
    </row>
    <row r="9282" spans="1:11" x14ac:dyDescent="0.45">
      <c r="A9282" s="10" t="s">
        <v>75</v>
      </c>
      <c r="B9282" s="20">
        <v>0.93899999999999995</v>
      </c>
      <c r="C9282" s="19">
        <v>89158</v>
      </c>
      <c r="D9282" s="19">
        <v>35141.931190000003</v>
      </c>
      <c r="E9282" s="23">
        <v>1.8403510949999999</v>
      </c>
      <c r="F9282" s="23">
        <v>0.96480306299999996</v>
      </c>
      <c r="G9282" s="17">
        <v>0.90934072099999996</v>
      </c>
      <c r="H9282" s="17">
        <v>9.0700000000000003E-2</v>
      </c>
      <c r="I9282" s="17">
        <v>0.99248214199999996</v>
      </c>
      <c r="J9282" s="17">
        <v>6.9699999999999996E-3</v>
      </c>
      <c r="K9282" s="17">
        <v>5.4699999999999996E-4</v>
      </c>
    </row>
    <row r="9283" spans="1:11" x14ac:dyDescent="0.45">
      <c r="A9283" s="10" t="s">
        <v>75</v>
      </c>
      <c r="B9283" s="20">
        <v>0.94</v>
      </c>
      <c r="C9283" s="19">
        <v>89253</v>
      </c>
      <c r="D9283" s="19">
        <v>35317.55992</v>
      </c>
      <c r="E9283" s="23">
        <v>1.8599701120000001</v>
      </c>
      <c r="F9283" s="23">
        <v>0.96976849200000004</v>
      </c>
      <c r="G9283" s="17">
        <v>0.90938119699999997</v>
      </c>
      <c r="H9283" s="17">
        <v>9.0618802999999998E-2</v>
      </c>
      <c r="I9283" s="17">
        <v>0.99246885600000001</v>
      </c>
      <c r="J9283" s="17">
        <v>6.9899999999999997E-3</v>
      </c>
      <c r="K9283" s="17">
        <v>5.4600000000000004E-4</v>
      </c>
    </row>
    <row r="9284" spans="1:11" x14ac:dyDescent="0.45">
      <c r="A9284" s="10" t="s">
        <v>75</v>
      </c>
      <c r="B9284" s="20">
        <v>0.94099999999999995</v>
      </c>
      <c r="C9284" s="19">
        <v>89350</v>
      </c>
      <c r="D9284" s="19">
        <v>35498.917869999997</v>
      </c>
      <c r="E9284" s="23">
        <v>1.8784457429999999</v>
      </c>
      <c r="F9284" s="23">
        <v>0.97481452599999996</v>
      </c>
      <c r="G9284" s="17">
        <v>0.90942361500000002</v>
      </c>
      <c r="H9284" s="17">
        <v>9.06E-2</v>
      </c>
      <c r="I9284" s="17">
        <v>0.99247462600000003</v>
      </c>
      <c r="J9284" s="17">
        <v>6.9800000000000001E-3</v>
      </c>
      <c r="K9284" s="17">
        <v>5.4500000000000002E-4</v>
      </c>
    </row>
    <row r="9285" spans="1:11" x14ac:dyDescent="0.45">
      <c r="A9285" s="10" t="s">
        <v>75</v>
      </c>
      <c r="B9285" s="20">
        <v>0.94199999999999995</v>
      </c>
      <c r="C9285" s="19">
        <v>89445</v>
      </c>
      <c r="D9285" s="19">
        <v>35678.48717</v>
      </c>
      <c r="E9285" s="23">
        <v>1.9018714759999999</v>
      </c>
      <c r="F9285" s="23">
        <v>0.98003001300000003</v>
      </c>
      <c r="G9285" s="17">
        <v>0.90945273599999998</v>
      </c>
      <c r="H9285" s="17">
        <v>9.0499999999999997E-2</v>
      </c>
      <c r="I9285" s="17">
        <v>0.99247627999999999</v>
      </c>
      <c r="J9285" s="17">
        <v>6.9800000000000001E-3</v>
      </c>
      <c r="K9285" s="17">
        <v>5.44E-4</v>
      </c>
    </row>
    <row r="9286" spans="1:11" x14ac:dyDescent="0.45">
      <c r="A9286" s="10" t="s">
        <v>75</v>
      </c>
      <c r="B9286" s="20">
        <v>0.94299999999999995</v>
      </c>
      <c r="C9286" s="19">
        <v>89537</v>
      </c>
      <c r="D9286" s="19">
        <v>35854.354509999997</v>
      </c>
      <c r="E9286" s="23">
        <v>1.9217538430000001</v>
      </c>
      <c r="F9286" s="23">
        <v>0.98525374099999996</v>
      </c>
      <c r="G9286" s="17">
        <v>0.90947876299999997</v>
      </c>
      <c r="H9286" s="17">
        <v>9.0499999999999997E-2</v>
      </c>
      <c r="I9286" s="17">
        <v>0.99247143699999996</v>
      </c>
      <c r="J9286" s="17">
        <v>6.9899999999999997E-3</v>
      </c>
      <c r="K9286" s="17">
        <v>5.4299999999999997E-4</v>
      </c>
    </row>
    <row r="9287" spans="1:11" x14ac:dyDescent="0.45">
      <c r="A9287" s="10" t="s">
        <v>75</v>
      </c>
      <c r="B9287" s="20">
        <v>0.94399999999999995</v>
      </c>
      <c r="C9287" s="19">
        <v>89635</v>
      </c>
      <c r="D9287" s="19">
        <v>36043.353609999998</v>
      </c>
      <c r="E9287" s="23">
        <v>1.9382885240000001</v>
      </c>
      <c r="F9287" s="23">
        <v>0.99052729900000003</v>
      </c>
      <c r="G9287" s="17">
        <v>0.90955541900000003</v>
      </c>
      <c r="H9287" s="17">
        <v>9.0399999999999994E-2</v>
      </c>
      <c r="I9287" s="17">
        <v>0.992480684</v>
      </c>
      <c r="J9287" s="17">
        <v>6.9800000000000001E-3</v>
      </c>
      <c r="K9287" s="17">
        <v>5.4100000000000003E-4</v>
      </c>
    </row>
    <row r="9288" spans="1:11" x14ac:dyDescent="0.45">
      <c r="A9288" s="10" t="s">
        <v>75</v>
      </c>
      <c r="B9288" s="20">
        <v>0.94499999999999995</v>
      </c>
      <c r="C9288" s="19">
        <v>89727</v>
      </c>
      <c r="D9288" s="19">
        <v>36222.77061</v>
      </c>
      <c r="E9288" s="23">
        <v>1.959539218</v>
      </c>
      <c r="F9288" s="23">
        <v>0.99603188799999998</v>
      </c>
      <c r="G9288" s="17">
        <v>0.90961471999999999</v>
      </c>
      <c r="H9288" s="17">
        <v>9.0399999999999994E-2</v>
      </c>
      <c r="I9288" s="17">
        <v>0.99248641199999998</v>
      </c>
      <c r="J9288" s="17">
        <v>6.9699999999999996E-3</v>
      </c>
      <c r="K9288" s="17">
        <v>5.4000000000000001E-4</v>
      </c>
    </row>
    <row r="9289" spans="1:11" x14ac:dyDescent="0.45">
      <c r="A9289" s="10" t="s">
        <v>75</v>
      </c>
      <c r="B9289" s="20">
        <v>0.94599999999999995</v>
      </c>
      <c r="C9289" s="19">
        <v>89824</v>
      </c>
      <c r="D9289" s="19">
        <v>36413.942080000001</v>
      </c>
      <c r="E9289" s="23">
        <v>1.9802235850000001</v>
      </c>
      <c r="F9289" s="23">
        <v>1.0013411109999999</v>
      </c>
      <c r="G9289" s="17">
        <v>0.90964552899999995</v>
      </c>
      <c r="H9289" s="17">
        <v>9.0399999999999994E-2</v>
      </c>
      <c r="I9289" s="17">
        <v>0.99248875700000005</v>
      </c>
      <c r="J9289" s="17">
        <v>6.9699999999999996E-3</v>
      </c>
      <c r="K9289" s="17">
        <v>5.3899999999999998E-4</v>
      </c>
    </row>
    <row r="9290" spans="1:11" x14ac:dyDescent="0.45">
      <c r="A9290" s="10" t="s">
        <v>75</v>
      </c>
      <c r="B9290" s="20">
        <v>0.94699999999999995</v>
      </c>
      <c r="C9290" s="19">
        <v>89919</v>
      </c>
      <c r="D9290" s="19">
        <v>36603.17441</v>
      </c>
      <c r="E9290" s="23">
        <v>2.0033461099999998</v>
      </c>
      <c r="F9290" s="23">
        <v>1.0068954640000001</v>
      </c>
      <c r="G9290" s="17">
        <v>0.909629778</v>
      </c>
      <c r="H9290" s="17">
        <v>9.0399999999999994E-2</v>
      </c>
      <c r="I9290" s="17">
        <v>0.99249229299999997</v>
      </c>
      <c r="J9290" s="17">
        <v>6.9699999999999996E-3</v>
      </c>
      <c r="K9290" s="17">
        <v>5.3799999999999996E-4</v>
      </c>
    </row>
    <row r="9291" spans="1:11" x14ac:dyDescent="0.45">
      <c r="A9291" s="10" t="s">
        <v>75</v>
      </c>
      <c r="B9291" s="20">
        <v>0.94799999999999995</v>
      </c>
      <c r="C9291" s="19">
        <v>90013</v>
      </c>
      <c r="D9291" s="19">
        <v>36792.492939999996</v>
      </c>
      <c r="E9291" s="23">
        <v>2.0228681100000001</v>
      </c>
      <c r="F9291" s="23">
        <v>1.0124958669999999</v>
      </c>
      <c r="G9291" s="17">
        <v>0.90965749399999996</v>
      </c>
      <c r="H9291" s="17">
        <v>9.0300000000000005E-2</v>
      </c>
      <c r="I9291" s="17">
        <v>0.99247379599999996</v>
      </c>
      <c r="J9291" s="17">
        <v>6.9899999999999997E-3</v>
      </c>
      <c r="K9291" s="17">
        <v>5.3700000000000004E-4</v>
      </c>
    </row>
    <row r="9292" spans="1:11" x14ac:dyDescent="0.45">
      <c r="A9292" s="10" t="s">
        <v>75</v>
      </c>
      <c r="B9292" s="20">
        <v>0.94899999999999995</v>
      </c>
      <c r="C9292" s="19">
        <v>90109</v>
      </c>
      <c r="D9292" s="19">
        <v>36987.8099</v>
      </c>
      <c r="E9292" s="23">
        <v>2.0462642780000002</v>
      </c>
      <c r="F9292" s="23">
        <v>1.0180682130000001</v>
      </c>
      <c r="G9292" s="17">
        <v>0.90968715700000002</v>
      </c>
      <c r="H9292" s="17">
        <v>9.0300000000000005E-2</v>
      </c>
      <c r="I9292" s="17">
        <v>0.99248478699999998</v>
      </c>
      <c r="J9292" s="17">
        <v>6.9800000000000001E-3</v>
      </c>
      <c r="K9292" s="17">
        <v>5.3600000000000002E-4</v>
      </c>
    </row>
    <row r="9293" spans="1:11" x14ac:dyDescent="0.45">
      <c r="A9293" s="10" t="s">
        <v>75</v>
      </c>
      <c r="B9293" s="20">
        <v>0.95</v>
      </c>
      <c r="C9293" s="19">
        <v>90200</v>
      </c>
      <c r="D9293" s="19">
        <v>37175.381410000002</v>
      </c>
      <c r="E9293" s="23">
        <v>2.0720169899999998</v>
      </c>
      <c r="F9293" s="23">
        <v>1.023923304</v>
      </c>
      <c r="G9293" s="17">
        <v>0.90975609800000001</v>
      </c>
      <c r="H9293" s="17">
        <v>9.0200000000000002E-2</v>
      </c>
      <c r="I9293" s="17">
        <v>0.99247481400000004</v>
      </c>
      <c r="J9293" s="17">
        <v>6.9899999999999997E-3</v>
      </c>
      <c r="K9293" s="17">
        <v>5.3499999999999999E-4</v>
      </c>
    </row>
    <row r="9294" spans="1:11" x14ac:dyDescent="0.45">
      <c r="A9294" s="10" t="s">
        <v>75</v>
      </c>
      <c r="B9294" s="20">
        <v>0.95099999999999996</v>
      </c>
      <c r="C9294" s="19">
        <v>90299</v>
      </c>
      <c r="D9294" s="19">
        <v>37381.625509999998</v>
      </c>
      <c r="E9294" s="23">
        <v>2.0958293929999998</v>
      </c>
      <c r="F9294" s="23">
        <v>1.0295634069999999</v>
      </c>
      <c r="G9294" s="17">
        <v>0.90977751699999998</v>
      </c>
      <c r="H9294" s="17">
        <v>9.0200000000000002E-2</v>
      </c>
      <c r="I9294" s="17">
        <v>0.99247882300000001</v>
      </c>
      <c r="J9294" s="17">
        <v>6.9899999999999997E-3</v>
      </c>
      <c r="K9294" s="17">
        <v>5.3300000000000005E-4</v>
      </c>
    </row>
    <row r="9295" spans="1:11" x14ac:dyDescent="0.45">
      <c r="A9295" s="10" t="s">
        <v>75</v>
      </c>
      <c r="B9295" s="20">
        <v>0.95199999999999996</v>
      </c>
      <c r="C9295" s="19">
        <v>90392</v>
      </c>
      <c r="D9295" s="19">
        <v>37577.344490000003</v>
      </c>
      <c r="E9295" s="23">
        <v>2.11411997</v>
      </c>
      <c r="F9295" s="23">
        <v>1.035376729</v>
      </c>
      <c r="G9295" s="17">
        <v>0.90983715399999998</v>
      </c>
      <c r="H9295" s="17">
        <v>9.0200000000000002E-2</v>
      </c>
      <c r="I9295" s="17">
        <v>0.99247883100000001</v>
      </c>
      <c r="J9295" s="17">
        <v>6.9899999999999997E-3</v>
      </c>
      <c r="K9295" s="17">
        <v>5.3300000000000005E-4</v>
      </c>
    </row>
    <row r="9296" spans="1:11" x14ac:dyDescent="0.45">
      <c r="A9296" s="10" t="s">
        <v>75</v>
      </c>
      <c r="B9296" s="20">
        <v>0.95299999999999996</v>
      </c>
      <c r="C9296" s="19">
        <v>90487</v>
      </c>
      <c r="D9296" s="19">
        <v>37779.171699999999</v>
      </c>
      <c r="E9296" s="23">
        <v>2.135168148</v>
      </c>
      <c r="F9296" s="23">
        <v>1.041333732</v>
      </c>
      <c r="G9296" s="17">
        <v>0.909898659</v>
      </c>
      <c r="H9296" s="17">
        <v>9.01E-2</v>
      </c>
      <c r="I9296" s="17">
        <v>0.99249280900000003</v>
      </c>
      <c r="J9296" s="17">
        <v>6.9800000000000001E-3</v>
      </c>
      <c r="K9296" s="17">
        <v>5.31E-4</v>
      </c>
    </row>
    <row r="9297" spans="1:11" x14ac:dyDescent="0.45">
      <c r="A9297" s="10" t="s">
        <v>75</v>
      </c>
      <c r="B9297" s="20">
        <v>0.95399999999999996</v>
      </c>
      <c r="C9297" s="19">
        <v>90582</v>
      </c>
      <c r="D9297" s="19">
        <v>37983.296399999999</v>
      </c>
      <c r="E9297" s="23">
        <v>2.1604856520000002</v>
      </c>
      <c r="F9297" s="23">
        <v>1.047515862</v>
      </c>
      <c r="G9297" s="17">
        <v>0.90990483799999999</v>
      </c>
      <c r="H9297" s="17">
        <v>9.01E-2</v>
      </c>
      <c r="I9297" s="17">
        <v>0.99249479600000001</v>
      </c>
      <c r="J9297" s="17">
        <v>6.9800000000000001E-3</v>
      </c>
      <c r="K9297" s="17">
        <v>5.2999999999999998E-4</v>
      </c>
    </row>
    <row r="9298" spans="1:11" x14ac:dyDescent="0.45">
      <c r="A9298" s="10" t="s">
        <v>75</v>
      </c>
      <c r="B9298" s="20">
        <v>0.95499999999999996</v>
      </c>
      <c r="C9298" s="19">
        <v>90678</v>
      </c>
      <c r="D9298" s="19">
        <v>38191.907870000003</v>
      </c>
      <c r="E9298" s="23">
        <v>2.1862123100000002</v>
      </c>
      <c r="F9298" s="23">
        <v>1.0535491960000001</v>
      </c>
      <c r="G9298" s="17">
        <v>0.90994507999999996</v>
      </c>
      <c r="H9298" s="17">
        <v>9.01E-2</v>
      </c>
      <c r="I9298" s="17">
        <v>0.99249805499999999</v>
      </c>
      <c r="J9298" s="17">
        <v>6.9699999999999996E-3</v>
      </c>
      <c r="K9298" s="17">
        <v>5.2899999999999996E-4</v>
      </c>
    </row>
    <row r="9299" spans="1:11" x14ac:dyDescent="0.45">
      <c r="A9299" s="10" t="s">
        <v>75</v>
      </c>
      <c r="B9299" s="20">
        <v>0.95599999999999996</v>
      </c>
      <c r="C9299" s="19">
        <v>90768</v>
      </c>
      <c r="D9299" s="19">
        <v>38390.31493</v>
      </c>
      <c r="E9299" s="23">
        <v>2.2175442030000001</v>
      </c>
      <c r="F9299" s="23">
        <v>1.0599096610000001</v>
      </c>
      <c r="G9299" s="17">
        <v>0.90997928800000005</v>
      </c>
      <c r="H9299" s="17">
        <v>0.09</v>
      </c>
      <c r="I9299" s="17">
        <v>0.99249832100000002</v>
      </c>
      <c r="J9299" s="17">
        <v>6.9699999999999996E-3</v>
      </c>
      <c r="K9299" s="17">
        <v>5.2800000000000004E-4</v>
      </c>
    </row>
    <row r="9300" spans="1:11" x14ac:dyDescent="0.45">
      <c r="A9300" s="10" t="s">
        <v>75</v>
      </c>
      <c r="B9300" s="20">
        <v>0.95699999999999996</v>
      </c>
      <c r="C9300" s="19">
        <v>90866</v>
      </c>
      <c r="D9300" s="19">
        <v>38608.835379999997</v>
      </c>
      <c r="E9300" s="23">
        <v>2.2449222940000002</v>
      </c>
      <c r="F9300" s="23">
        <v>1.065998134</v>
      </c>
      <c r="G9300" s="17">
        <v>0.90999934000000005</v>
      </c>
      <c r="H9300" s="17">
        <v>0.09</v>
      </c>
      <c r="I9300" s="17">
        <v>0.992469932</v>
      </c>
      <c r="J9300" s="17">
        <v>7.0000000000000001E-3</v>
      </c>
      <c r="K9300" s="17">
        <v>5.2700000000000002E-4</v>
      </c>
    </row>
    <row r="9301" spans="1:11" x14ac:dyDescent="0.45">
      <c r="A9301" s="10" t="s">
        <v>75</v>
      </c>
      <c r="B9301" s="20">
        <v>0.95799999999999996</v>
      </c>
      <c r="C9301" s="19">
        <v>90962</v>
      </c>
      <c r="D9301" s="19">
        <v>38826.008889999997</v>
      </c>
      <c r="E9301" s="23">
        <v>2.277284045</v>
      </c>
      <c r="F9301" s="23">
        <v>1.0723371850000001</v>
      </c>
      <c r="G9301" s="17">
        <v>0.91002836300000001</v>
      </c>
      <c r="H9301" s="17">
        <v>0.09</v>
      </c>
      <c r="I9301" s="17">
        <v>0.99245372799999998</v>
      </c>
      <c r="J9301" s="17">
        <v>7.0200000000000002E-3</v>
      </c>
      <c r="K9301" s="17">
        <v>5.2599999999999999E-4</v>
      </c>
    </row>
    <row r="9302" spans="1:11" x14ac:dyDescent="0.45">
      <c r="A9302" s="10" t="s">
        <v>75</v>
      </c>
      <c r="B9302" s="20">
        <v>0.95899999999999996</v>
      </c>
      <c r="C9302" s="19">
        <v>91057</v>
      </c>
      <c r="D9302" s="19">
        <v>39043.868820000003</v>
      </c>
      <c r="E9302" s="23">
        <v>2.3088162479999998</v>
      </c>
      <c r="F9302" s="23">
        <v>1.0790644220000001</v>
      </c>
      <c r="G9302" s="17">
        <v>0.91005633799999996</v>
      </c>
      <c r="H9302" s="17">
        <v>8.9899999999999994E-2</v>
      </c>
      <c r="I9302" s="17">
        <v>0.99245839700000005</v>
      </c>
      <c r="J9302" s="17">
        <v>7.0200000000000002E-3</v>
      </c>
      <c r="K9302" s="17">
        <v>5.2499999999999997E-4</v>
      </c>
    </row>
    <row r="9303" spans="1:11" x14ac:dyDescent="0.45">
      <c r="A9303" s="10" t="s">
        <v>75</v>
      </c>
      <c r="B9303" s="20">
        <v>0.96</v>
      </c>
      <c r="C9303" s="19">
        <v>91152</v>
      </c>
      <c r="D9303" s="19">
        <v>39264.543899999997</v>
      </c>
      <c r="E9303" s="23">
        <v>2.3338689220000002</v>
      </c>
      <c r="F9303" s="23">
        <v>1.085741131</v>
      </c>
      <c r="G9303" s="17">
        <v>0.910117167</v>
      </c>
      <c r="H9303" s="17">
        <v>8.9899999999999994E-2</v>
      </c>
      <c r="I9303" s="17">
        <v>0.99249269799999995</v>
      </c>
      <c r="J9303" s="17">
        <v>6.9899999999999997E-3</v>
      </c>
      <c r="K9303" s="17">
        <v>5.22E-4</v>
      </c>
    </row>
    <row r="9304" spans="1:11" x14ac:dyDescent="0.45">
      <c r="A9304" s="10" t="s">
        <v>75</v>
      </c>
      <c r="B9304" s="20">
        <v>0.96099999999999997</v>
      </c>
      <c r="C9304" s="19">
        <v>91247</v>
      </c>
      <c r="D9304" s="19">
        <v>39487.696580000003</v>
      </c>
      <c r="E9304" s="23">
        <v>2.3644323310000002</v>
      </c>
      <c r="F9304" s="23">
        <v>1.0923854850000001</v>
      </c>
      <c r="G9304" s="17">
        <v>0.91018882800000001</v>
      </c>
      <c r="H9304" s="17">
        <v>8.9800000000000005E-2</v>
      </c>
      <c r="I9304" s="17">
        <v>0.99249470200000001</v>
      </c>
      <c r="J9304" s="17">
        <v>6.9800000000000001E-3</v>
      </c>
      <c r="K9304" s="17">
        <v>5.2099999999999998E-4</v>
      </c>
    </row>
    <row r="9305" spans="1:11" x14ac:dyDescent="0.45">
      <c r="A9305" s="10" t="s">
        <v>75</v>
      </c>
      <c r="B9305" s="20">
        <v>0.96199999999999997</v>
      </c>
      <c r="C9305" s="19">
        <v>91342</v>
      </c>
      <c r="D9305" s="19">
        <v>39713.963730000003</v>
      </c>
      <c r="E9305" s="23">
        <v>2.3964384939999999</v>
      </c>
      <c r="F9305" s="23">
        <v>1.0992538220000001</v>
      </c>
      <c r="G9305" s="17">
        <v>0.91023844499999995</v>
      </c>
      <c r="H9305" s="17">
        <v>8.9800000000000005E-2</v>
      </c>
      <c r="I9305" s="17">
        <v>0.99246576799999997</v>
      </c>
      <c r="J9305" s="17">
        <v>7.0099999999999997E-3</v>
      </c>
      <c r="K9305" s="17">
        <v>5.1999999999999995E-4</v>
      </c>
    </row>
    <row r="9306" spans="1:11" x14ac:dyDescent="0.45">
      <c r="A9306" s="10" t="s">
        <v>75</v>
      </c>
      <c r="B9306" s="20">
        <v>0.96299999999999997</v>
      </c>
      <c r="C9306" s="19">
        <v>91437</v>
      </c>
      <c r="D9306" s="19">
        <v>39942.941420000003</v>
      </c>
      <c r="E9306" s="23">
        <v>2.4261237599999999</v>
      </c>
      <c r="F9306" s="23">
        <v>1.105875089</v>
      </c>
      <c r="G9306" s="17">
        <v>0.91025514799999996</v>
      </c>
      <c r="H9306" s="17">
        <v>8.9700000000000002E-2</v>
      </c>
      <c r="I9306" s="17">
        <v>0.99247302900000001</v>
      </c>
      <c r="J9306" s="17">
        <v>7.0099999999999997E-3</v>
      </c>
      <c r="K9306" s="17">
        <v>5.1900000000000004E-4</v>
      </c>
    </row>
    <row r="9307" spans="1:11" x14ac:dyDescent="0.45">
      <c r="A9307" s="10" t="s">
        <v>75</v>
      </c>
      <c r="B9307" s="20">
        <v>0.96399999999999997</v>
      </c>
      <c r="C9307" s="19">
        <v>91532</v>
      </c>
      <c r="D9307" s="19">
        <v>40174.959889999998</v>
      </c>
      <c r="E9307" s="23">
        <v>2.4602868440000001</v>
      </c>
      <c r="F9307" s="23">
        <v>1.112960365</v>
      </c>
      <c r="G9307" s="17">
        <v>0.910293668</v>
      </c>
      <c r="H9307" s="17">
        <v>8.9700000000000002E-2</v>
      </c>
      <c r="I9307" s="17">
        <v>0.99244142899999999</v>
      </c>
      <c r="J9307" s="17">
        <v>7.0400000000000003E-3</v>
      </c>
      <c r="K9307" s="17">
        <v>5.1800000000000001E-4</v>
      </c>
    </row>
    <row r="9308" spans="1:11" x14ac:dyDescent="0.45">
      <c r="A9308" s="10" t="s">
        <v>75</v>
      </c>
      <c r="B9308" s="20">
        <v>0.96499999999999997</v>
      </c>
      <c r="C9308" s="19">
        <v>91627</v>
      </c>
      <c r="D9308" s="19">
        <v>40410.048499999997</v>
      </c>
      <c r="E9308" s="23">
        <v>2.491690899</v>
      </c>
      <c r="F9308" s="23">
        <v>1.1205117550000001</v>
      </c>
      <c r="G9308" s="17">
        <v>0.91029936600000005</v>
      </c>
      <c r="H9308" s="17">
        <v>8.9700000000000002E-2</v>
      </c>
      <c r="I9308" s="17">
        <v>0.99242870000000005</v>
      </c>
      <c r="J9308" s="17">
        <v>7.0499999999999998E-3</v>
      </c>
      <c r="K9308" s="17">
        <v>5.1800000000000001E-4</v>
      </c>
    </row>
    <row r="9309" spans="1:11" x14ac:dyDescent="0.45">
      <c r="A9309" s="10" t="s">
        <v>75</v>
      </c>
      <c r="B9309" s="20">
        <v>0.96599999999999997</v>
      </c>
      <c r="C9309" s="19">
        <v>91721</v>
      </c>
      <c r="D9309" s="19">
        <v>40646.333709999999</v>
      </c>
      <c r="E9309" s="23">
        <v>2.5337076999999999</v>
      </c>
      <c r="F9309" s="23">
        <v>1.127783368</v>
      </c>
      <c r="G9309" s="17">
        <v>0.91033678200000001</v>
      </c>
      <c r="H9309" s="17">
        <v>8.9700000000000002E-2</v>
      </c>
      <c r="I9309" s="17">
        <v>0.99243857700000004</v>
      </c>
      <c r="J9309" s="17">
        <v>7.0400000000000003E-3</v>
      </c>
      <c r="K9309" s="17">
        <v>5.1699999999999999E-4</v>
      </c>
    </row>
    <row r="9310" spans="1:11" x14ac:dyDescent="0.45">
      <c r="A9310" s="10" t="s">
        <v>75</v>
      </c>
      <c r="B9310" s="20">
        <v>0.96699999999999997</v>
      </c>
      <c r="C9310" s="19">
        <v>91816</v>
      </c>
      <c r="D9310" s="19">
        <v>40889.138290000003</v>
      </c>
      <c r="E9310" s="23">
        <v>2.5741701350000001</v>
      </c>
      <c r="F9310" s="23">
        <v>1.1351120480000001</v>
      </c>
      <c r="G9310" s="17">
        <v>0.91039688100000005</v>
      </c>
      <c r="H9310" s="17">
        <v>8.9599999999999999E-2</v>
      </c>
      <c r="I9310" s="17">
        <v>0.99244481799999995</v>
      </c>
      <c r="J9310" s="17">
        <v>7.0400000000000003E-3</v>
      </c>
      <c r="K9310" s="17">
        <v>5.1500000000000005E-4</v>
      </c>
    </row>
    <row r="9311" spans="1:11" x14ac:dyDescent="0.45">
      <c r="A9311" s="10" t="s">
        <v>75</v>
      </c>
      <c r="B9311" s="20">
        <v>0.96799999999999997</v>
      </c>
      <c r="C9311" s="19">
        <v>91911</v>
      </c>
      <c r="D9311" s="19">
        <v>41134.894070000002</v>
      </c>
      <c r="E9311" s="23">
        <v>2.602685256</v>
      </c>
      <c r="F9311" s="23">
        <v>1.142628765</v>
      </c>
      <c r="G9311" s="17">
        <v>0.91044597500000002</v>
      </c>
      <c r="H9311" s="17">
        <v>8.9599999999999999E-2</v>
      </c>
      <c r="I9311" s="17">
        <v>0.99226848099999998</v>
      </c>
      <c r="J9311" s="17">
        <v>7.2199999999999999E-3</v>
      </c>
      <c r="K9311" s="17">
        <v>5.1400000000000003E-4</v>
      </c>
    </row>
    <row r="9312" spans="1:11" x14ac:dyDescent="0.45">
      <c r="A9312" s="10" t="s">
        <v>75</v>
      </c>
      <c r="B9312" s="20">
        <v>0.96899999999999997</v>
      </c>
      <c r="C9312" s="19">
        <v>92002</v>
      </c>
      <c r="D9312" s="19">
        <v>41373.970730000001</v>
      </c>
      <c r="E9312" s="23">
        <v>2.6471735380000001</v>
      </c>
      <c r="F9312" s="23">
        <v>1.150374096</v>
      </c>
      <c r="G9312" s="17">
        <v>0.91046933799999996</v>
      </c>
      <c r="H9312" s="17">
        <v>8.9499999999999996E-2</v>
      </c>
      <c r="I9312" s="17">
        <v>0.99225777699999995</v>
      </c>
      <c r="J9312" s="17">
        <v>7.2300000000000003E-3</v>
      </c>
      <c r="K9312" s="17">
        <v>5.13E-4</v>
      </c>
    </row>
    <row r="9313" spans="1:11" x14ac:dyDescent="0.45">
      <c r="A9313" s="10" t="s">
        <v>75</v>
      </c>
      <c r="B9313" s="20">
        <v>0.97</v>
      </c>
      <c r="C9313" s="19">
        <v>92101</v>
      </c>
      <c r="D9313" s="19">
        <v>41638.479249999997</v>
      </c>
      <c r="E9313" s="23">
        <v>2.697660328</v>
      </c>
      <c r="F9313" s="23">
        <v>1.157864322</v>
      </c>
      <c r="G9313" s="17">
        <v>0.91046785600000002</v>
      </c>
      <c r="H9313" s="17">
        <v>8.9499999999999996E-2</v>
      </c>
      <c r="I9313" s="17">
        <v>0.99225568200000003</v>
      </c>
      <c r="J9313" s="17">
        <v>7.2300000000000003E-3</v>
      </c>
      <c r="K9313" s="17">
        <v>5.1199999999999998E-4</v>
      </c>
    </row>
    <row r="9314" spans="1:11" x14ac:dyDescent="0.45">
      <c r="A9314" s="10" t="s">
        <v>75</v>
      </c>
      <c r="B9314" s="20">
        <v>0.97099999999999997</v>
      </c>
      <c r="C9314" s="19">
        <v>92196</v>
      </c>
      <c r="D9314" s="19">
        <v>41896.703029999997</v>
      </c>
      <c r="E9314" s="23">
        <v>2.7388158790000001</v>
      </c>
      <c r="F9314" s="23">
        <v>1.166157608</v>
      </c>
      <c r="G9314" s="17">
        <v>0.91051672500000003</v>
      </c>
      <c r="H9314" s="17">
        <v>8.9499999999999996E-2</v>
      </c>
      <c r="I9314" s="17">
        <v>0.99224869199999999</v>
      </c>
      <c r="J9314" s="17">
        <v>7.2399999999999999E-3</v>
      </c>
      <c r="K9314" s="17">
        <v>5.1099999999999995E-4</v>
      </c>
    </row>
    <row r="9315" spans="1:11" x14ac:dyDescent="0.45">
      <c r="A9315" s="10" t="s">
        <v>75</v>
      </c>
      <c r="B9315" s="20">
        <v>0.97199999999999998</v>
      </c>
      <c r="C9315" s="19">
        <v>92289</v>
      </c>
      <c r="D9315" s="19">
        <v>42154.172330000001</v>
      </c>
      <c r="E9315" s="23">
        <v>2.7876440059999998</v>
      </c>
      <c r="F9315" s="23">
        <v>1.174357031</v>
      </c>
      <c r="G9315" s="17">
        <v>0.910585227</v>
      </c>
      <c r="H9315" s="17">
        <v>8.9399999999999993E-2</v>
      </c>
      <c r="I9315" s="17">
        <v>0.99225883100000001</v>
      </c>
      <c r="J9315" s="17">
        <v>7.2300000000000003E-3</v>
      </c>
      <c r="K9315" s="17">
        <v>5.1000000000000004E-4</v>
      </c>
    </row>
    <row r="9316" spans="1:11" x14ac:dyDescent="0.45">
      <c r="A9316" s="10" t="s">
        <v>75</v>
      </c>
      <c r="B9316" s="20">
        <v>0.97299999999999998</v>
      </c>
      <c r="C9316" s="19">
        <v>92384</v>
      </c>
      <c r="D9316" s="19">
        <v>42421.291449999997</v>
      </c>
      <c r="E9316" s="23">
        <v>2.8328532239999999</v>
      </c>
      <c r="F9316" s="23">
        <v>1.1825563699999999</v>
      </c>
      <c r="G9316" s="17">
        <v>0.91063387600000001</v>
      </c>
      <c r="H9316" s="17">
        <v>8.9399999999999993E-2</v>
      </c>
      <c r="I9316" s="17">
        <v>0.99219713099999995</v>
      </c>
      <c r="J9316" s="17">
        <v>7.2899999999999996E-3</v>
      </c>
      <c r="K9316" s="17">
        <v>5.0900000000000001E-4</v>
      </c>
    </row>
    <row r="9317" spans="1:11" x14ac:dyDescent="0.45">
      <c r="A9317" s="10" t="s">
        <v>75</v>
      </c>
      <c r="B9317" s="20">
        <v>0.97399999999999998</v>
      </c>
      <c r="C9317" s="19">
        <v>92480</v>
      </c>
      <c r="D9317" s="19">
        <v>42695.990389999999</v>
      </c>
      <c r="E9317" s="23">
        <v>2.8883806480000001</v>
      </c>
      <c r="F9317" s="23">
        <v>1.1908968280000001</v>
      </c>
      <c r="G9317" s="17">
        <v>0.91069420400000001</v>
      </c>
      <c r="H9317" s="17">
        <v>8.9300000000000004E-2</v>
      </c>
      <c r="I9317" s="17">
        <v>0.992163566</v>
      </c>
      <c r="J9317" s="17">
        <v>7.3299999999999997E-3</v>
      </c>
      <c r="K9317" s="17">
        <v>5.0799999999999999E-4</v>
      </c>
    </row>
    <row r="9318" spans="1:11" x14ac:dyDescent="0.45">
      <c r="A9318" s="10" t="s">
        <v>75</v>
      </c>
      <c r="B9318" s="20">
        <v>0.97499999999999998</v>
      </c>
      <c r="C9318" s="19">
        <v>92575</v>
      </c>
      <c r="D9318" s="19">
        <v>42973.360419999997</v>
      </c>
      <c r="E9318" s="23">
        <v>2.9456716869999999</v>
      </c>
      <c r="F9318" s="23">
        <v>1.199796818</v>
      </c>
      <c r="G9318" s="17">
        <v>0.910775047</v>
      </c>
      <c r="H9318" s="17">
        <v>8.9200000000000002E-2</v>
      </c>
      <c r="I9318" s="17">
        <v>0.99215774899999998</v>
      </c>
      <c r="J9318" s="17">
        <v>7.3299999999999997E-3</v>
      </c>
      <c r="K9318" s="17">
        <v>5.0699999999999996E-4</v>
      </c>
    </row>
    <row r="9319" spans="1:11" x14ac:dyDescent="0.45">
      <c r="A9319" s="10" t="s">
        <v>75</v>
      </c>
      <c r="B9319" s="20">
        <v>0.97599999999999998</v>
      </c>
      <c r="C9319" s="19">
        <v>92670</v>
      </c>
      <c r="D9319" s="19">
        <v>43256.608950000002</v>
      </c>
      <c r="E9319" s="23">
        <v>3.0201799930000002</v>
      </c>
      <c r="F9319" s="23">
        <v>1.2086877300000001</v>
      </c>
      <c r="G9319" s="17">
        <v>0.91082335199999997</v>
      </c>
      <c r="H9319" s="17">
        <v>8.9200000000000002E-2</v>
      </c>
      <c r="I9319" s="17">
        <v>0.99213787399999998</v>
      </c>
      <c r="J9319" s="17">
        <v>7.3600000000000002E-3</v>
      </c>
      <c r="K9319" s="17">
        <v>5.0600000000000005E-4</v>
      </c>
    </row>
    <row r="9320" spans="1:11" x14ac:dyDescent="0.45">
      <c r="A9320" s="10" t="s">
        <v>75</v>
      </c>
      <c r="B9320" s="20">
        <v>0.97699999999999998</v>
      </c>
      <c r="C9320" s="19">
        <v>92765</v>
      </c>
      <c r="D9320" s="19">
        <v>43546.065009999998</v>
      </c>
      <c r="E9320" s="23">
        <v>3.0691334289999999</v>
      </c>
      <c r="F9320" s="23">
        <v>1.21767783</v>
      </c>
      <c r="G9320" s="17">
        <v>0.91088233699999999</v>
      </c>
      <c r="H9320" s="17">
        <v>8.9099999999999999E-2</v>
      </c>
      <c r="I9320" s="17">
        <v>0.99213457400000005</v>
      </c>
      <c r="J9320" s="17">
        <v>7.3600000000000002E-3</v>
      </c>
      <c r="K9320" s="17">
        <v>5.0600000000000005E-4</v>
      </c>
    </row>
    <row r="9321" spans="1:11" x14ac:dyDescent="0.45">
      <c r="A9321" s="10" t="s">
        <v>75</v>
      </c>
      <c r="B9321" s="20">
        <v>0.97799999999999998</v>
      </c>
      <c r="C9321" s="19">
        <v>92860</v>
      </c>
      <c r="D9321" s="19">
        <v>43841.009469999997</v>
      </c>
      <c r="E9321" s="23">
        <v>3.1345141010000002</v>
      </c>
      <c r="F9321" s="23">
        <v>1.227177435</v>
      </c>
      <c r="G9321" s="17">
        <v>0.91094120199999995</v>
      </c>
      <c r="H9321" s="17">
        <v>8.9099999999999999E-2</v>
      </c>
      <c r="I9321" s="17">
        <v>0.99212411</v>
      </c>
      <c r="J9321" s="17">
        <v>7.3699999999999998E-3</v>
      </c>
      <c r="K9321" s="17">
        <v>5.0500000000000002E-4</v>
      </c>
    </row>
    <row r="9322" spans="1:11" x14ac:dyDescent="0.45">
      <c r="A9322" s="10" t="s">
        <v>75</v>
      </c>
      <c r="B9322" s="20">
        <v>0.97899999999999998</v>
      </c>
      <c r="C9322" s="19">
        <v>92950</v>
      </c>
      <c r="D9322" s="19">
        <v>44125.469700000001</v>
      </c>
      <c r="E9322" s="23">
        <v>3.193800763</v>
      </c>
      <c r="F9322" s="23">
        <v>1.2366486249999999</v>
      </c>
      <c r="G9322" s="17">
        <v>0.91094136599999997</v>
      </c>
      <c r="H9322" s="17">
        <v>8.9099999999999999E-2</v>
      </c>
      <c r="I9322" s="17">
        <v>0.99209568999999997</v>
      </c>
      <c r="J9322" s="17">
        <v>7.4000000000000003E-3</v>
      </c>
      <c r="K9322" s="17">
        <v>5.04E-4</v>
      </c>
    </row>
    <row r="9323" spans="1:11" x14ac:dyDescent="0.45">
      <c r="A9323" s="10" t="s">
        <v>75</v>
      </c>
      <c r="B9323" s="20">
        <v>0.98</v>
      </c>
      <c r="C9323" s="19">
        <v>93047</v>
      </c>
      <c r="D9323" s="19">
        <v>44437.338649999998</v>
      </c>
      <c r="E9323" s="23">
        <v>3.2540599380000002</v>
      </c>
      <c r="F9323" s="23">
        <v>1.2459915020000001</v>
      </c>
      <c r="G9323" s="17">
        <v>0.91095897800000003</v>
      </c>
      <c r="H9323" s="17">
        <v>8.8999999999999996E-2</v>
      </c>
      <c r="I9323" s="17">
        <v>0.99209907200000003</v>
      </c>
      <c r="J9323" s="17">
        <v>7.4000000000000003E-3</v>
      </c>
      <c r="K9323" s="17">
        <v>5.0299999999999997E-4</v>
      </c>
    </row>
    <row r="9324" spans="1:11" x14ac:dyDescent="0.45">
      <c r="A9324" s="10" t="s">
        <v>75</v>
      </c>
      <c r="B9324" s="20">
        <v>0.98099999999999998</v>
      </c>
      <c r="C9324" s="19">
        <v>93144</v>
      </c>
      <c r="D9324" s="19">
        <v>44756.103340000001</v>
      </c>
      <c r="E9324" s="23">
        <v>3.3236945809999998</v>
      </c>
      <c r="F9324" s="23">
        <v>1.25628077</v>
      </c>
      <c r="G9324" s="17">
        <v>0.91100876099999994</v>
      </c>
      <c r="H9324" s="17">
        <v>8.8999999999999996E-2</v>
      </c>
      <c r="I9324" s="17">
        <v>0.99204690699999998</v>
      </c>
      <c r="J9324" s="17">
        <v>7.45E-3</v>
      </c>
      <c r="K9324" s="17">
        <v>5.0199999999999995E-4</v>
      </c>
    </row>
    <row r="9325" spans="1:11" x14ac:dyDescent="0.45">
      <c r="A9325" s="10" t="s">
        <v>75</v>
      </c>
      <c r="B9325" s="20">
        <v>0.98199999999999998</v>
      </c>
      <c r="C9325" s="19">
        <v>93239</v>
      </c>
      <c r="D9325" s="19">
        <v>45075.105560000004</v>
      </c>
      <c r="E9325" s="23">
        <v>3.400798848</v>
      </c>
      <c r="F9325" s="23">
        <v>1.266729561</v>
      </c>
      <c r="G9325" s="17">
        <v>0.91107798200000001</v>
      </c>
      <c r="H9325" s="17">
        <v>8.8900000000000007E-2</v>
      </c>
      <c r="I9325" s="17">
        <v>0.99202250599999997</v>
      </c>
      <c r="J9325" s="17">
        <v>7.4799999999999997E-3</v>
      </c>
      <c r="K9325" s="17">
        <v>5.0100000000000003E-4</v>
      </c>
    </row>
    <row r="9326" spans="1:11" x14ac:dyDescent="0.45">
      <c r="A9326" s="10" t="s">
        <v>75</v>
      </c>
      <c r="B9326" s="20">
        <v>0.98299999999999998</v>
      </c>
      <c r="C9326" s="19">
        <v>93334</v>
      </c>
      <c r="D9326" s="19">
        <v>45402.771379999998</v>
      </c>
      <c r="E9326" s="23">
        <v>3.4916783260000002</v>
      </c>
      <c r="F9326" s="23">
        <v>1.2772430779999999</v>
      </c>
      <c r="G9326" s="17">
        <v>0.91113634899999996</v>
      </c>
      <c r="H9326" s="17">
        <v>8.8900000000000007E-2</v>
      </c>
      <c r="I9326" s="17">
        <v>0.992031475</v>
      </c>
      <c r="J9326" s="17">
        <v>7.4700000000000001E-3</v>
      </c>
      <c r="K9326" s="17">
        <v>5.0000000000000001E-4</v>
      </c>
    </row>
    <row r="9327" spans="1:11" x14ac:dyDescent="0.45">
      <c r="A9327" s="10" t="s">
        <v>75</v>
      </c>
      <c r="B9327" s="20">
        <v>0.98399999999999999</v>
      </c>
      <c r="C9327" s="19">
        <v>93429</v>
      </c>
      <c r="D9327" s="19">
        <v>45739.370329999998</v>
      </c>
      <c r="E9327" s="23">
        <v>3.5858633150000001</v>
      </c>
      <c r="F9327" s="23">
        <v>1.288072246</v>
      </c>
      <c r="G9327" s="17">
        <v>0.91116248700000002</v>
      </c>
      <c r="H9327" s="17">
        <v>8.8800000000000004E-2</v>
      </c>
      <c r="I9327" s="17">
        <v>0.99202586800000003</v>
      </c>
      <c r="J9327" s="17">
        <v>7.4799999999999997E-3</v>
      </c>
      <c r="K9327" s="17">
        <v>4.9899999999999999E-4</v>
      </c>
    </row>
    <row r="9328" spans="1:11" x14ac:dyDescent="0.45">
      <c r="A9328" s="10" t="s">
        <v>75</v>
      </c>
      <c r="B9328" s="20">
        <v>0.98499999999999999</v>
      </c>
      <c r="C9328" s="19">
        <v>93524</v>
      </c>
      <c r="D9328" s="19">
        <v>46085.297030000002</v>
      </c>
      <c r="E9328" s="23">
        <v>3.6862198450000001</v>
      </c>
      <c r="F9328" s="23">
        <v>1.2988461419999999</v>
      </c>
      <c r="G9328" s="17">
        <v>0.91125272700000004</v>
      </c>
      <c r="H9328" s="17">
        <v>8.8700000000000001E-2</v>
      </c>
      <c r="I9328" s="17">
        <v>0.99202014699999996</v>
      </c>
      <c r="J9328" s="17">
        <v>7.4799999999999997E-3</v>
      </c>
      <c r="K9328" s="17">
        <v>4.9799999999999996E-4</v>
      </c>
    </row>
    <row r="9329" spans="1:11" x14ac:dyDescent="0.45">
      <c r="A9329" s="10" t="s">
        <v>75</v>
      </c>
      <c r="B9329" s="20">
        <v>0.98599999999999999</v>
      </c>
      <c r="C9329" s="19">
        <v>93618</v>
      </c>
      <c r="D9329" s="19">
        <v>46436.370289999999</v>
      </c>
      <c r="E9329" s="23">
        <v>3.792623254</v>
      </c>
      <c r="F9329" s="23">
        <v>1.310838991</v>
      </c>
      <c r="G9329" s="17">
        <v>0.91132047299999996</v>
      </c>
      <c r="H9329" s="17">
        <v>8.8700000000000001E-2</v>
      </c>
      <c r="I9329" s="17">
        <v>0.99202638899999995</v>
      </c>
      <c r="J9329" s="17">
        <v>7.4799999999999997E-3</v>
      </c>
      <c r="K9329" s="17">
        <v>4.9700000000000005E-4</v>
      </c>
    </row>
    <row r="9330" spans="1:11" x14ac:dyDescent="0.45">
      <c r="A9330" s="10" t="s">
        <v>75</v>
      </c>
      <c r="B9330" s="20">
        <v>0.98699999999999999</v>
      </c>
      <c r="C9330" s="19">
        <v>93713</v>
      </c>
      <c r="D9330" s="19">
        <v>46803.407639999998</v>
      </c>
      <c r="E9330" s="23">
        <v>3.9239477429999998</v>
      </c>
      <c r="F9330" s="23">
        <v>1.3227608390000001</v>
      </c>
      <c r="G9330" s="17">
        <v>0.91141037000000003</v>
      </c>
      <c r="H9330" s="17">
        <v>8.8599999999999998E-2</v>
      </c>
      <c r="I9330" s="17">
        <v>0.99202686100000004</v>
      </c>
      <c r="J9330" s="17">
        <v>7.4799999999999997E-3</v>
      </c>
      <c r="K9330" s="17">
        <v>4.95E-4</v>
      </c>
    </row>
    <row r="9331" spans="1:11" x14ac:dyDescent="0.45">
      <c r="A9331" s="10" t="s">
        <v>75</v>
      </c>
      <c r="B9331" s="20">
        <v>0.98799999999999999</v>
      </c>
      <c r="C9331" s="19">
        <v>93808</v>
      </c>
      <c r="D9331" s="19">
        <v>47181.945350000002</v>
      </c>
      <c r="E9331" s="23">
        <v>4.0608133310000003</v>
      </c>
      <c r="F9331" s="23">
        <v>1.335097212</v>
      </c>
      <c r="G9331" s="17">
        <v>0.91146810499999997</v>
      </c>
      <c r="H9331" s="17">
        <v>8.8499999999999995E-2</v>
      </c>
      <c r="I9331" s="17">
        <v>0.99202072500000005</v>
      </c>
      <c r="J9331" s="17">
        <v>7.4900000000000001E-3</v>
      </c>
      <c r="K9331" s="17">
        <v>4.9399999999999997E-4</v>
      </c>
    </row>
    <row r="9332" spans="1:11" x14ac:dyDescent="0.45">
      <c r="A9332" s="10" t="s">
        <v>75</v>
      </c>
      <c r="B9332" s="20">
        <v>0.98899999999999999</v>
      </c>
      <c r="C9332" s="19">
        <v>93903</v>
      </c>
      <c r="D9332" s="19">
        <v>47575.434009999997</v>
      </c>
      <c r="E9332" s="23">
        <v>4.2099097050000003</v>
      </c>
      <c r="F9332" s="23">
        <v>1.348075261</v>
      </c>
      <c r="G9332" s="17">
        <v>0.91154702200000004</v>
      </c>
      <c r="H9332" s="17">
        <v>8.8499999999999995E-2</v>
      </c>
      <c r="I9332" s="17">
        <v>0.99202242799999996</v>
      </c>
      <c r="J9332" s="17">
        <v>7.4799999999999997E-3</v>
      </c>
      <c r="K9332" s="17">
        <v>4.9299999999999995E-4</v>
      </c>
    </row>
    <row r="9333" spans="1:11" x14ac:dyDescent="0.45">
      <c r="A9333" s="10" t="s">
        <v>75</v>
      </c>
      <c r="B9333" s="20">
        <v>0.99</v>
      </c>
      <c r="C9333" s="19">
        <v>93998</v>
      </c>
      <c r="D9333" s="19">
        <v>47982.570290000003</v>
      </c>
      <c r="E9333" s="23">
        <v>4.3620369700000001</v>
      </c>
      <c r="F9333" s="23">
        <v>1.3615688100000001</v>
      </c>
      <c r="G9333" s="17">
        <v>0.91161514099999996</v>
      </c>
      <c r="H9333" s="17">
        <v>8.8400000000000006E-2</v>
      </c>
      <c r="I9333" s="17">
        <v>0.99201267599999998</v>
      </c>
      <c r="J9333" s="17">
        <v>7.4999999999999997E-3</v>
      </c>
      <c r="K9333" s="17">
        <v>4.9200000000000003E-4</v>
      </c>
    </row>
    <row r="9334" spans="1:11" x14ac:dyDescent="0.45">
      <c r="A9334" s="10" t="s">
        <v>75</v>
      </c>
      <c r="B9334" s="20">
        <v>0.99099999999999999</v>
      </c>
      <c r="C9334" s="19">
        <v>94092</v>
      </c>
      <c r="D9334" s="19">
        <v>48401.62167</v>
      </c>
      <c r="E9334" s="23">
        <v>4.5570811459999998</v>
      </c>
      <c r="F9334" s="23">
        <v>1.375577686</v>
      </c>
      <c r="G9334" s="17">
        <v>0.91168218300000003</v>
      </c>
      <c r="H9334" s="17">
        <v>8.8300000000000003E-2</v>
      </c>
      <c r="I9334" s="17">
        <v>0.99199251799999999</v>
      </c>
      <c r="J9334" s="17">
        <v>7.5199999999999998E-3</v>
      </c>
      <c r="K9334" s="17">
        <v>4.9100000000000001E-4</v>
      </c>
    </row>
    <row r="9335" spans="1:11" x14ac:dyDescent="0.45">
      <c r="A9335" s="10" t="s">
        <v>75</v>
      </c>
      <c r="B9335" s="20">
        <v>0.99199999999999999</v>
      </c>
      <c r="C9335" s="19">
        <v>94187</v>
      </c>
      <c r="D9335" s="19">
        <v>48846.575340000003</v>
      </c>
      <c r="E9335" s="23">
        <v>4.8210517130000001</v>
      </c>
      <c r="F9335" s="23">
        <v>1.3901782119999999</v>
      </c>
      <c r="G9335" s="17">
        <v>0.91173941199999997</v>
      </c>
      <c r="H9335" s="17">
        <v>8.8300000000000003E-2</v>
      </c>
      <c r="I9335" s="17">
        <v>0.99194608500000003</v>
      </c>
      <c r="J9335" s="17">
        <v>7.5599999999999999E-3</v>
      </c>
      <c r="K9335" s="17">
        <v>4.8999999999999998E-4</v>
      </c>
    </row>
    <row r="9336" spans="1:11" x14ac:dyDescent="0.45">
      <c r="A9336" s="10" t="s">
        <v>75</v>
      </c>
      <c r="B9336" s="20">
        <v>0.99299999999999999</v>
      </c>
      <c r="C9336" s="19">
        <v>94282</v>
      </c>
      <c r="D9336" s="19">
        <v>49316.453529999999</v>
      </c>
      <c r="E9336" s="23">
        <v>5.0695219580000002</v>
      </c>
      <c r="F9336" s="23">
        <v>1.405653482</v>
      </c>
      <c r="G9336" s="17">
        <v>0.91175409900000004</v>
      </c>
      <c r="H9336" s="17">
        <v>8.8200000000000001E-2</v>
      </c>
      <c r="I9336" s="17">
        <v>0.99194004999999996</v>
      </c>
      <c r="J9336" s="17">
        <v>7.5700000000000003E-3</v>
      </c>
      <c r="K9336" s="17">
        <v>4.8799999999999999E-4</v>
      </c>
    </row>
    <row r="9337" spans="1:11" x14ac:dyDescent="0.45">
      <c r="A9337" s="10" t="s">
        <v>75</v>
      </c>
      <c r="B9337" s="20">
        <v>0.99399999999999999</v>
      </c>
      <c r="C9337" s="19">
        <v>94377</v>
      </c>
      <c r="D9337" s="19">
        <v>49815.899599999997</v>
      </c>
      <c r="E9337" s="23">
        <v>5.4157391119999998</v>
      </c>
      <c r="F9337" s="23">
        <v>1.4223464910000001</v>
      </c>
      <c r="G9337" s="17">
        <v>0.91182173600000005</v>
      </c>
      <c r="H9337" s="17">
        <v>8.8200000000000001E-2</v>
      </c>
      <c r="I9337" s="17">
        <v>0.991911608</v>
      </c>
      <c r="J9337" s="17">
        <v>7.6E-3</v>
      </c>
      <c r="K9337" s="17">
        <v>4.8700000000000002E-4</v>
      </c>
    </row>
    <row r="9338" spans="1:11" x14ac:dyDescent="0.45">
      <c r="A9338" s="10" t="s">
        <v>75</v>
      </c>
      <c r="B9338" s="20">
        <v>0.995</v>
      </c>
      <c r="C9338" s="19">
        <v>94472</v>
      </c>
      <c r="D9338" s="19">
        <v>50351.881739999997</v>
      </c>
      <c r="E9338" s="23">
        <v>5.8981211269999996</v>
      </c>
      <c r="F9338" s="23">
        <v>1.440085391</v>
      </c>
      <c r="G9338" s="17">
        <v>0.91191040700000003</v>
      </c>
      <c r="H9338" s="17">
        <v>8.8099999999999998E-2</v>
      </c>
      <c r="I9338" s="17">
        <v>0.99188783800000002</v>
      </c>
      <c r="J9338" s="17">
        <v>7.6299999999999996E-3</v>
      </c>
      <c r="K9338" s="17">
        <v>4.86E-4</v>
      </c>
    </row>
    <row r="9339" spans="1:11" x14ac:dyDescent="0.45">
      <c r="A9339" s="10" t="s">
        <v>75</v>
      </c>
      <c r="B9339" s="20">
        <v>0.996</v>
      </c>
      <c r="C9339" s="19">
        <v>94567</v>
      </c>
      <c r="D9339" s="19">
        <v>50942.626709999997</v>
      </c>
      <c r="E9339" s="23">
        <v>6.6018037859999996</v>
      </c>
      <c r="F9339" s="23">
        <v>1.4594311719999999</v>
      </c>
      <c r="G9339" s="17">
        <v>0.911977751</v>
      </c>
      <c r="H9339" s="17">
        <v>8.7999999999999995E-2</v>
      </c>
      <c r="I9339" s="17">
        <v>0.99188499299999999</v>
      </c>
      <c r="J9339" s="17">
        <v>7.6299999999999996E-3</v>
      </c>
      <c r="K9339" s="17">
        <v>4.84E-4</v>
      </c>
    </row>
    <row r="9340" spans="1:11" x14ac:dyDescent="0.45">
      <c r="A9340" s="10" t="s">
        <v>75</v>
      </c>
      <c r="B9340" s="20">
        <v>0.997</v>
      </c>
      <c r="C9340" s="19">
        <v>94662</v>
      </c>
      <c r="D9340" s="19">
        <v>51603.586049999998</v>
      </c>
      <c r="E9340" s="23">
        <v>7.3083588959999997</v>
      </c>
      <c r="F9340" s="23">
        <v>1.4810853740000001</v>
      </c>
      <c r="G9340" s="17">
        <v>0.912066088</v>
      </c>
      <c r="H9340" s="17">
        <v>8.7900000000000006E-2</v>
      </c>
      <c r="I9340" s="17">
        <v>0.99189575500000005</v>
      </c>
      <c r="J9340" s="17">
        <v>7.62E-3</v>
      </c>
      <c r="K9340" s="17">
        <v>4.8099999999999998E-4</v>
      </c>
    </row>
    <row r="9341" spans="1:11" x14ac:dyDescent="0.45">
      <c r="A9341" s="10" t="s">
        <v>75</v>
      </c>
      <c r="B9341" s="20">
        <v>0.998</v>
      </c>
      <c r="C9341" s="19">
        <v>94757</v>
      </c>
      <c r="D9341" s="19">
        <v>52360.309730000001</v>
      </c>
      <c r="E9341" s="23">
        <v>8.8117906959999992</v>
      </c>
      <c r="F9341" s="23">
        <v>1.5054790300000001</v>
      </c>
      <c r="G9341" s="17">
        <v>0.91215424700000003</v>
      </c>
      <c r="H9341" s="17">
        <v>8.7800000000000003E-2</v>
      </c>
      <c r="I9341" s="17">
        <v>0.99189960600000004</v>
      </c>
      <c r="J9341" s="17">
        <v>7.62E-3</v>
      </c>
      <c r="K9341" s="17">
        <v>4.7800000000000002E-4</v>
      </c>
    </row>
    <row r="9342" spans="1:11" x14ac:dyDescent="0.45">
      <c r="A9342" s="10" t="s">
        <v>75</v>
      </c>
      <c r="B9342" s="20">
        <v>0.999</v>
      </c>
      <c r="C9342" s="19">
        <v>94851</v>
      </c>
      <c r="D9342" s="19">
        <v>53488.947220000002</v>
      </c>
      <c r="E9342" s="23">
        <v>23.01288533</v>
      </c>
      <c r="F9342" s="23">
        <v>1.534079196</v>
      </c>
      <c r="G9342" s="17">
        <v>0.912241305</v>
      </c>
      <c r="H9342" s="17">
        <v>8.7800000000000003E-2</v>
      </c>
      <c r="I9342" s="17">
        <v>0.99199281100000003</v>
      </c>
      <c r="J9342" s="17">
        <v>7.5399999999999998E-3</v>
      </c>
      <c r="K9342" s="17">
        <v>4.7100000000000001E-4</v>
      </c>
    </row>
    <row r="9343" spans="1:11" x14ac:dyDescent="0.45">
      <c r="A9343" s="10" t="s">
        <v>75</v>
      </c>
      <c r="B9343" s="20">
        <v>1</v>
      </c>
      <c r="C9343" s="19">
        <v>94852</v>
      </c>
      <c r="D9343" s="19">
        <v>53513.331059999997</v>
      </c>
      <c r="E9343" s="23">
        <v>24.38384654</v>
      </c>
      <c r="F9343" s="23">
        <v>1.5792173970000001</v>
      </c>
      <c r="G9343" s="17">
        <v>0.91224223000000004</v>
      </c>
      <c r="H9343" s="17">
        <v>8.7800000000000003E-2</v>
      </c>
      <c r="I9343" s="17">
        <v>0.99200617400000002</v>
      </c>
      <c r="J9343" s="17">
        <v>7.5199999999999998E-3</v>
      </c>
      <c r="K9343" s="17">
        <v>4.7100000000000001E-4</v>
      </c>
    </row>
    <row r="9344" spans="1:11" x14ac:dyDescent="0.45">
      <c r="A9344" s="10" t="s">
        <v>77</v>
      </c>
      <c r="B9344" s="20">
        <v>0</v>
      </c>
      <c r="C9344" s="19">
        <v>717</v>
      </c>
      <c r="D9344" s="19">
        <v>1.3680194939999999</v>
      </c>
      <c r="E9344" s="23">
        <v>3.9399999999999999E-3</v>
      </c>
      <c r="F9344" s="23">
        <v>2.7100000000000002E-3</v>
      </c>
      <c r="G9344" s="17">
        <v>0.75313807499999996</v>
      </c>
      <c r="H9344" s="17">
        <v>0.24686192500000001</v>
      </c>
      <c r="I9344" s="17">
        <v>0.730480303</v>
      </c>
      <c r="J9344" s="17">
        <v>0.269519697</v>
      </c>
      <c r="K9344" s="17">
        <v>0</v>
      </c>
    </row>
    <row r="9345" spans="1:11" x14ac:dyDescent="0.45">
      <c r="A9345" s="10" t="s">
        <v>77</v>
      </c>
      <c r="B9345" s="20">
        <v>0.01</v>
      </c>
      <c r="C9345" s="19">
        <v>2167</v>
      </c>
      <c r="D9345" s="19">
        <v>12.41981198</v>
      </c>
      <c r="E9345" s="23">
        <v>1.11E-2</v>
      </c>
      <c r="F9345" s="23">
        <v>9.0500000000000008E-3</v>
      </c>
      <c r="G9345" s="17">
        <v>0.75403783999999996</v>
      </c>
      <c r="H9345" s="17">
        <v>0.24596216000000001</v>
      </c>
      <c r="I9345" s="17">
        <v>0.56323851000000003</v>
      </c>
      <c r="J9345" s="17">
        <v>0.431291645</v>
      </c>
      <c r="K9345" s="17">
        <v>5.47E-3</v>
      </c>
    </row>
    <row r="9346" spans="1:11" x14ac:dyDescent="0.45">
      <c r="A9346" s="10" t="s">
        <v>77</v>
      </c>
      <c r="B9346" s="20">
        <v>0.02</v>
      </c>
      <c r="C9346" s="19">
        <v>3612</v>
      </c>
      <c r="D9346" s="19">
        <v>33.574980600000004</v>
      </c>
      <c r="E9346" s="23">
        <v>1.84E-2</v>
      </c>
      <c r="F9346" s="23">
        <v>1.5299999999999999E-2</v>
      </c>
      <c r="G9346" s="17">
        <v>0.76107419700000001</v>
      </c>
      <c r="H9346" s="17">
        <v>0.23892580299999999</v>
      </c>
      <c r="I9346" s="17">
        <v>0.60799069699999997</v>
      </c>
      <c r="J9346" s="17">
        <v>0.389975607</v>
      </c>
      <c r="K9346" s="17">
        <v>2.0300000000000001E-3</v>
      </c>
    </row>
    <row r="9347" spans="1:11" x14ac:dyDescent="0.45">
      <c r="A9347" s="10" t="s">
        <v>77</v>
      </c>
      <c r="B9347" s="20">
        <v>0.03</v>
      </c>
      <c r="C9347" s="19">
        <v>5034</v>
      </c>
      <c r="D9347" s="19">
        <v>62.164156060000003</v>
      </c>
      <c r="E9347" s="23">
        <v>2.2200000000000001E-2</v>
      </c>
      <c r="F9347" s="23">
        <v>0.02</v>
      </c>
      <c r="G9347" s="17">
        <v>0.76201827600000005</v>
      </c>
      <c r="H9347" s="17">
        <v>0.23798172400000001</v>
      </c>
      <c r="I9347" s="17">
        <v>0.54475655999999995</v>
      </c>
      <c r="J9347" s="17">
        <v>0.453773066</v>
      </c>
      <c r="K9347" s="17">
        <v>1.47E-3</v>
      </c>
    </row>
    <row r="9348" spans="1:11" x14ac:dyDescent="0.45">
      <c r="A9348" s="10" t="s">
        <v>77</v>
      </c>
      <c r="B9348" s="20">
        <v>0.04</v>
      </c>
      <c r="C9348" s="19">
        <v>6505</v>
      </c>
      <c r="D9348" s="19">
        <v>97.589220249999997</v>
      </c>
      <c r="E9348" s="23">
        <v>2.5899999999999999E-2</v>
      </c>
      <c r="F9348" s="23">
        <v>2.3400000000000001E-2</v>
      </c>
      <c r="G9348" s="17">
        <v>0.73543428099999997</v>
      </c>
      <c r="H9348" s="17">
        <v>0.26456571899999998</v>
      </c>
      <c r="I9348" s="17">
        <v>0.49077650699999997</v>
      </c>
      <c r="J9348" s="17">
        <v>0.50829597100000001</v>
      </c>
      <c r="K9348" s="17">
        <v>9.2800000000000001E-4</v>
      </c>
    </row>
    <row r="9349" spans="1:11" x14ac:dyDescent="0.45">
      <c r="A9349" s="10" t="s">
        <v>77</v>
      </c>
      <c r="B9349" s="20">
        <v>0.05</v>
      </c>
      <c r="C9349" s="19">
        <v>7937</v>
      </c>
      <c r="D9349" s="19">
        <v>138.735467</v>
      </c>
      <c r="E9349" s="23">
        <v>3.09E-2</v>
      </c>
      <c r="F9349" s="23">
        <v>2.7400000000000001E-2</v>
      </c>
      <c r="G9349" s="17">
        <v>0.72697492799999996</v>
      </c>
      <c r="H9349" s="17">
        <v>0.27302507199999998</v>
      </c>
      <c r="I9349" s="17">
        <v>0.535745688</v>
      </c>
      <c r="J9349" s="17">
        <v>0.46360162500000002</v>
      </c>
      <c r="K9349" s="17">
        <v>6.5300000000000004E-4</v>
      </c>
    </row>
    <row r="9350" spans="1:11" x14ac:dyDescent="0.45">
      <c r="A9350" s="10" t="s">
        <v>77</v>
      </c>
      <c r="B9350" s="20">
        <v>0.06</v>
      </c>
      <c r="C9350" s="19">
        <v>9382</v>
      </c>
      <c r="D9350" s="19">
        <v>187.53595680000001</v>
      </c>
      <c r="E9350" s="23">
        <v>3.6900000000000002E-2</v>
      </c>
      <c r="F9350" s="23">
        <v>3.1800000000000002E-2</v>
      </c>
      <c r="G9350" s="17">
        <v>0.73033468300000004</v>
      </c>
      <c r="H9350" s="17">
        <v>0.26966531700000002</v>
      </c>
      <c r="I9350" s="17">
        <v>0.58094800199999996</v>
      </c>
      <c r="J9350" s="17">
        <v>0.41856217299999998</v>
      </c>
      <c r="K9350" s="17">
        <v>4.8999999999999998E-4</v>
      </c>
    </row>
    <row r="9351" spans="1:11" x14ac:dyDescent="0.45">
      <c r="A9351" s="10" t="s">
        <v>77</v>
      </c>
      <c r="B9351" s="20">
        <v>7.0000000000000007E-2</v>
      </c>
      <c r="C9351" s="19">
        <v>10807</v>
      </c>
      <c r="D9351" s="19">
        <v>244.47262910000001</v>
      </c>
      <c r="E9351" s="23">
        <v>4.2900000000000001E-2</v>
      </c>
      <c r="F9351" s="23">
        <v>3.6799999999999999E-2</v>
      </c>
      <c r="G9351" s="17">
        <v>0.73165540900000003</v>
      </c>
      <c r="H9351" s="17">
        <v>0.26834459100000002</v>
      </c>
      <c r="I9351" s="17">
        <v>0.62229608700000005</v>
      </c>
      <c r="J9351" s="17">
        <v>0.37732482699999997</v>
      </c>
      <c r="K9351" s="17">
        <v>3.79E-4</v>
      </c>
    </row>
    <row r="9352" spans="1:11" x14ac:dyDescent="0.45">
      <c r="A9352" s="10" t="s">
        <v>77</v>
      </c>
      <c r="B9352" s="20">
        <v>0.08</v>
      </c>
      <c r="C9352" s="19">
        <v>12287</v>
      </c>
      <c r="D9352" s="19">
        <v>310.77258</v>
      </c>
      <c r="E9352" s="23">
        <v>4.6600000000000003E-2</v>
      </c>
      <c r="F9352" s="23">
        <v>4.1599999999999998E-2</v>
      </c>
      <c r="G9352" s="17">
        <v>0.710181493</v>
      </c>
      <c r="H9352" s="17">
        <v>0.289818507</v>
      </c>
      <c r="I9352" s="17">
        <v>0.63483216200000003</v>
      </c>
      <c r="J9352" s="17">
        <v>0.36487298699999998</v>
      </c>
      <c r="K9352" s="17">
        <v>2.9500000000000001E-4</v>
      </c>
    </row>
    <row r="9353" spans="1:11" x14ac:dyDescent="0.45">
      <c r="A9353" s="10" t="s">
        <v>77</v>
      </c>
      <c r="B9353" s="20">
        <v>0.09</v>
      </c>
      <c r="C9353" s="19">
        <v>13733</v>
      </c>
      <c r="D9353" s="19">
        <v>382.82280730000002</v>
      </c>
      <c r="E9353" s="23">
        <v>5.2900000000000003E-2</v>
      </c>
      <c r="F9353" s="23">
        <v>4.5999999999999999E-2</v>
      </c>
      <c r="G9353" s="17">
        <v>0.70982305400000001</v>
      </c>
      <c r="H9353" s="17">
        <v>0.29017694599999999</v>
      </c>
      <c r="I9353" s="17">
        <v>0.68169158100000005</v>
      </c>
      <c r="J9353" s="17">
        <v>0.31807027999999998</v>
      </c>
      <c r="K9353" s="17">
        <v>2.3800000000000001E-4</v>
      </c>
    </row>
    <row r="9354" spans="1:11" x14ac:dyDescent="0.45">
      <c r="A9354" s="10" t="s">
        <v>77</v>
      </c>
      <c r="B9354" s="20">
        <v>0.1</v>
      </c>
      <c r="C9354" s="19">
        <v>15151</v>
      </c>
      <c r="D9354" s="19">
        <v>460.65208189999998</v>
      </c>
      <c r="E9354" s="23">
        <v>5.7299999999999997E-2</v>
      </c>
      <c r="F9354" s="23">
        <v>5.0299999999999997E-2</v>
      </c>
      <c r="G9354" s="17">
        <v>0.71091017099999998</v>
      </c>
      <c r="H9354" s="17">
        <v>0.28908982900000002</v>
      </c>
      <c r="I9354" s="17">
        <v>0.69688730799999998</v>
      </c>
      <c r="J9354" s="17">
        <v>0.30291270100000001</v>
      </c>
      <c r="K9354" s="17">
        <v>2.0000000000000001E-4</v>
      </c>
    </row>
    <row r="9355" spans="1:11" x14ac:dyDescent="0.45">
      <c r="A9355" s="10" t="s">
        <v>77</v>
      </c>
      <c r="B9355" s="20">
        <v>0.11</v>
      </c>
      <c r="C9355" s="19">
        <v>16624</v>
      </c>
      <c r="D9355" s="19">
        <v>547.42665529999999</v>
      </c>
      <c r="E9355" s="23">
        <v>6.0900000000000003E-2</v>
      </c>
      <c r="F9355" s="23">
        <v>5.45E-2</v>
      </c>
      <c r="G9355" s="17">
        <v>0.70001203099999998</v>
      </c>
      <c r="H9355" s="17">
        <v>0.29998796900000002</v>
      </c>
      <c r="I9355" s="17">
        <v>0.71356155099999996</v>
      </c>
      <c r="J9355" s="17">
        <v>0.28626986999999998</v>
      </c>
      <c r="K9355" s="17">
        <v>1.6899999999999999E-4</v>
      </c>
    </row>
    <row r="9356" spans="1:11" x14ac:dyDescent="0.45">
      <c r="A9356" s="10" t="s">
        <v>77</v>
      </c>
      <c r="B9356" s="20">
        <v>0.12</v>
      </c>
      <c r="C9356" s="19">
        <v>18070</v>
      </c>
      <c r="D9356" s="19">
        <v>640.20885539999995</v>
      </c>
      <c r="E9356" s="23">
        <v>6.7100000000000007E-2</v>
      </c>
      <c r="F9356" s="23">
        <v>5.8599999999999999E-2</v>
      </c>
      <c r="G9356" s="17">
        <v>0.69773104600000002</v>
      </c>
      <c r="H9356" s="17">
        <v>0.30226895399999998</v>
      </c>
      <c r="I9356" s="17">
        <v>0.74101394799999998</v>
      </c>
      <c r="J9356" s="17">
        <v>0.25869507400000002</v>
      </c>
      <c r="K9356" s="17">
        <v>2.9100000000000003E-4</v>
      </c>
    </row>
    <row r="9357" spans="1:11" x14ac:dyDescent="0.45">
      <c r="A9357" s="10" t="s">
        <v>77</v>
      </c>
      <c r="B9357" s="20">
        <v>0.13</v>
      </c>
      <c r="C9357" s="19">
        <v>19508</v>
      </c>
      <c r="D9357" s="19">
        <v>739.90988279999999</v>
      </c>
      <c r="E9357" s="23">
        <v>7.1900000000000006E-2</v>
      </c>
      <c r="F9357" s="23">
        <v>6.2799999999999995E-2</v>
      </c>
      <c r="G9357" s="17">
        <v>0.69699610400000001</v>
      </c>
      <c r="H9357" s="17">
        <v>0.30300389599999999</v>
      </c>
      <c r="I9357" s="17">
        <v>0.75884040600000002</v>
      </c>
      <c r="J9357" s="17">
        <v>0.24090603599999999</v>
      </c>
      <c r="K9357" s="17">
        <v>2.5399999999999999E-4</v>
      </c>
    </row>
    <row r="9358" spans="1:11" x14ac:dyDescent="0.45">
      <c r="A9358" s="10" t="s">
        <v>77</v>
      </c>
      <c r="B9358" s="20">
        <v>0.14000000000000001</v>
      </c>
      <c r="C9358" s="19">
        <v>21103</v>
      </c>
      <c r="D9358" s="19">
        <v>858.95647529999997</v>
      </c>
      <c r="E9358" s="23">
        <v>7.7600000000000002E-2</v>
      </c>
      <c r="F9358" s="23">
        <v>6.7599999999999993E-2</v>
      </c>
      <c r="G9358" s="17">
        <v>0.69246078799999999</v>
      </c>
      <c r="H9358" s="17">
        <v>0.30753921200000001</v>
      </c>
      <c r="I9358" s="17">
        <v>0.777931822</v>
      </c>
      <c r="J9358" s="17">
        <v>0.221849927</v>
      </c>
      <c r="K9358" s="17">
        <v>2.1800000000000001E-4</v>
      </c>
    </row>
    <row r="9359" spans="1:11" x14ac:dyDescent="0.45">
      <c r="A9359" s="10" t="s">
        <v>77</v>
      </c>
      <c r="B9359" s="20">
        <v>0.15</v>
      </c>
      <c r="C9359" s="19">
        <v>22406</v>
      </c>
      <c r="D9359" s="19">
        <v>962.38696970000001</v>
      </c>
      <c r="E9359" s="23">
        <v>8.1500000000000003E-2</v>
      </c>
      <c r="F9359" s="23">
        <v>7.1599999999999997E-2</v>
      </c>
      <c r="G9359" s="17">
        <v>0.68968133499999995</v>
      </c>
      <c r="H9359" s="17">
        <v>0.31031866499999999</v>
      </c>
      <c r="I9359" s="17">
        <v>0.79971286200000002</v>
      </c>
      <c r="J9359" s="17">
        <v>0.20002335800000001</v>
      </c>
      <c r="K9359" s="17">
        <v>2.6400000000000002E-4</v>
      </c>
    </row>
    <row r="9360" spans="1:11" x14ac:dyDescent="0.45">
      <c r="A9360" s="10" t="s">
        <v>77</v>
      </c>
      <c r="B9360" s="20">
        <v>0.16</v>
      </c>
      <c r="C9360" s="19">
        <v>23851</v>
      </c>
      <c r="D9360" s="19">
        <v>1084.1022700000001</v>
      </c>
      <c r="E9360" s="23">
        <v>8.7099999999999997E-2</v>
      </c>
      <c r="F9360" s="23">
        <v>7.5999999999999998E-2</v>
      </c>
      <c r="G9360" s="17">
        <v>0.69183682000000002</v>
      </c>
      <c r="H9360" s="17">
        <v>0.30816317999999998</v>
      </c>
      <c r="I9360" s="17">
        <v>0.81710461199999995</v>
      </c>
      <c r="J9360" s="17">
        <v>0.18266084499999999</v>
      </c>
      <c r="K9360" s="17">
        <v>2.3499999999999999E-4</v>
      </c>
    </row>
    <row r="9361" spans="1:11" x14ac:dyDescent="0.45">
      <c r="A9361" s="10" t="s">
        <v>77</v>
      </c>
      <c r="B9361" s="20">
        <v>0.17</v>
      </c>
      <c r="C9361" s="19">
        <v>25297</v>
      </c>
      <c r="D9361" s="19">
        <v>1214.2474090000001</v>
      </c>
      <c r="E9361" s="23">
        <v>9.2700000000000005E-2</v>
      </c>
      <c r="F9361" s="23">
        <v>8.0399999999999999E-2</v>
      </c>
      <c r="G9361" s="17">
        <v>0.69340237999999998</v>
      </c>
      <c r="H9361" s="17">
        <v>0.30659762000000002</v>
      </c>
      <c r="I9361" s="17">
        <v>0.83403410300000003</v>
      </c>
      <c r="J9361" s="17">
        <v>0.16575612100000001</v>
      </c>
      <c r="K9361" s="17">
        <v>2.1000000000000001E-4</v>
      </c>
    </row>
    <row r="9362" spans="1:11" x14ac:dyDescent="0.45">
      <c r="A9362" s="10" t="s">
        <v>77</v>
      </c>
      <c r="B9362" s="20">
        <v>0.18</v>
      </c>
      <c r="C9362" s="19">
        <v>26732</v>
      </c>
      <c r="D9362" s="19">
        <v>1350.754381</v>
      </c>
      <c r="E9362" s="23">
        <v>9.7799999999999998E-2</v>
      </c>
      <c r="F9362" s="23">
        <v>8.5099999999999995E-2</v>
      </c>
      <c r="G9362" s="17">
        <v>0.69310190000000005</v>
      </c>
      <c r="H9362" s="17">
        <v>0.30689810000000001</v>
      </c>
      <c r="I9362" s="17">
        <v>0.84965170000000001</v>
      </c>
      <c r="J9362" s="17">
        <v>0.15016062899999999</v>
      </c>
      <c r="K9362" s="17">
        <v>1.8799999999999999E-4</v>
      </c>
    </row>
    <row r="9363" spans="1:11" x14ac:dyDescent="0.45">
      <c r="A9363" s="10" t="s">
        <v>77</v>
      </c>
      <c r="B9363" s="20">
        <v>0.19</v>
      </c>
      <c r="C9363" s="19">
        <v>28185</v>
      </c>
      <c r="D9363" s="19">
        <v>1497.01793</v>
      </c>
      <c r="E9363" s="23">
        <v>0.10339313999999999</v>
      </c>
      <c r="F9363" s="23">
        <v>8.9700000000000002E-2</v>
      </c>
      <c r="G9363" s="17">
        <v>0.69657619299999995</v>
      </c>
      <c r="H9363" s="17">
        <v>0.30342380699999999</v>
      </c>
      <c r="I9363" s="17">
        <v>0.86397301999999998</v>
      </c>
      <c r="J9363" s="17">
        <v>0.13585787299999999</v>
      </c>
      <c r="K9363" s="17">
        <v>1.6899999999999999E-4</v>
      </c>
    </row>
    <row r="9364" spans="1:11" x14ac:dyDescent="0.45">
      <c r="A9364" s="10" t="s">
        <v>77</v>
      </c>
      <c r="B9364" s="20">
        <v>0.2</v>
      </c>
      <c r="C9364" s="19">
        <v>29606</v>
      </c>
      <c r="D9364" s="19">
        <v>1647.3296789999999</v>
      </c>
      <c r="E9364" s="23">
        <v>0.10827943</v>
      </c>
      <c r="F9364" s="23">
        <v>9.4299999999999995E-2</v>
      </c>
      <c r="G9364" s="17">
        <v>0.69414983399999997</v>
      </c>
      <c r="H9364" s="17">
        <v>0.30585016599999998</v>
      </c>
      <c r="I9364" s="17">
        <v>0.87469991999999996</v>
      </c>
      <c r="J9364" s="17">
        <v>0.12514636700000001</v>
      </c>
      <c r="K9364" s="17">
        <v>1.54E-4</v>
      </c>
    </row>
    <row r="9365" spans="1:11" x14ac:dyDescent="0.45">
      <c r="A9365" s="10" t="s">
        <v>77</v>
      </c>
      <c r="B9365" s="20">
        <v>0.21</v>
      </c>
      <c r="C9365" s="19">
        <v>31077</v>
      </c>
      <c r="D9365" s="19">
        <v>1810.057804</v>
      </c>
      <c r="E9365" s="23">
        <v>0.11304421100000001</v>
      </c>
      <c r="F9365" s="23">
        <v>9.9000000000000005E-2</v>
      </c>
      <c r="G9365" s="17">
        <v>0.692924027</v>
      </c>
      <c r="H9365" s="17">
        <v>0.307075973</v>
      </c>
      <c r="I9365" s="17">
        <v>0.88581976100000004</v>
      </c>
      <c r="J9365" s="17">
        <v>0.114040404</v>
      </c>
      <c r="K9365" s="17">
        <v>1.3999999999999999E-4</v>
      </c>
    </row>
    <row r="9366" spans="1:11" x14ac:dyDescent="0.45">
      <c r="A9366" s="10" t="s">
        <v>77</v>
      </c>
      <c r="B9366" s="20">
        <v>0.22</v>
      </c>
      <c r="C9366" s="19">
        <v>32499</v>
      </c>
      <c r="D9366" s="19">
        <v>1973.981096</v>
      </c>
      <c r="E9366" s="23">
        <v>0.11747284099999999</v>
      </c>
      <c r="F9366" s="23">
        <v>0.103444801</v>
      </c>
      <c r="G9366" s="17">
        <v>0.69223668400000005</v>
      </c>
      <c r="H9366" s="17">
        <v>0.30776331600000001</v>
      </c>
      <c r="I9366" s="17">
        <v>0.89165524699999998</v>
      </c>
      <c r="J9366" s="17">
        <v>0.108073251</v>
      </c>
      <c r="K9366" s="17">
        <v>2.72E-4</v>
      </c>
    </row>
    <row r="9367" spans="1:11" x14ac:dyDescent="0.45">
      <c r="A9367" s="10" t="s">
        <v>77</v>
      </c>
      <c r="B9367" s="20">
        <v>0.23</v>
      </c>
      <c r="C9367" s="19">
        <v>34115</v>
      </c>
      <c r="D9367" s="19">
        <v>2167.3242070000001</v>
      </c>
      <c r="E9367" s="23">
        <v>0.122385727</v>
      </c>
      <c r="F9367" s="23">
        <v>0.10803566000000001</v>
      </c>
      <c r="G9367" s="17">
        <v>0.68957936399999997</v>
      </c>
      <c r="H9367" s="17">
        <v>0.31042063600000003</v>
      </c>
      <c r="I9367" s="17">
        <v>0.89999281099999995</v>
      </c>
      <c r="J9367" s="17">
        <v>9.98E-2</v>
      </c>
      <c r="K9367" s="17">
        <v>2.4800000000000001E-4</v>
      </c>
    </row>
    <row r="9368" spans="1:11" x14ac:dyDescent="0.45">
      <c r="A9368" s="10" t="s">
        <v>77</v>
      </c>
      <c r="B9368" s="20">
        <v>0.24</v>
      </c>
      <c r="C9368" s="19">
        <v>35412</v>
      </c>
      <c r="D9368" s="19">
        <v>2328.515621</v>
      </c>
      <c r="E9368" s="23">
        <v>0.126004967</v>
      </c>
      <c r="F9368" s="23">
        <v>0.111904872</v>
      </c>
      <c r="G9368" s="17">
        <v>0.68824127400000001</v>
      </c>
      <c r="H9368" s="17">
        <v>0.31175872599999999</v>
      </c>
      <c r="I9368" s="17">
        <v>0.90560706300000005</v>
      </c>
      <c r="J9368" s="17">
        <v>9.4200000000000006E-2</v>
      </c>
      <c r="K9368" s="17">
        <v>2.32E-4</v>
      </c>
    </row>
    <row r="9369" spans="1:11" x14ac:dyDescent="0.45">
      <c r="A9369" s="10" t="s">
        <v>77</v>
      </c>
      <c r="B9369" s="20">
        <v>0.25</v>
      </c>
      <c r="C9369" s="19">
        <v>36862</v>
      </c>
      <c r="D9369" s="19">
        <v>2513.846305</v>
      </c>
      <c r="E9369" s="23">
        <v>0.12964319299999999</v>
      </c>
      <c r="F9369" s="23">
        <v>0.115934857</v>
      </c>
      <c r="G9369" s="17">
        <v>0.68637078799999995</v>
      </c>
      <c r="H9369" s="17">
        <v>0.31362921199999999</v>
      </c>
      <c r="I9369" s="17">
        <v>0.91222087100000004</v>
      </c>
      <c r="J9369" s="17">
        <v>8.7599999999999997E-2</v>
      </c>
      <c r="K9369" s="17">
        <v>2.1499999999999999E-4</v>
      </c>
    </row>
    <row r="9370" spans="1:11" x14ac:dyDescent="0.45">
      <c r="A9370" s="10" t="s">
        <v>77</v>
      </c>
      <c r="B9370" s="20">
        <v>0.26</v>
      </c>
      <c r="C9370" s="19">
        <v>38299</v>
      </c>
      <c r="D9370" s="19">
        <v>2703.9647559999999</v>
      </c>
      <c r="E9370" s="23">
        <v>0.13456391400000001</v>
      </c>
      <c r="F9370" s="23">
        <v>0.119770614</v>
      </c>
      <c r="G9370" s="17">
        <v>0.68730254099999999</v>
      </c>
      <c r="H9370" s="17">
        <v>0.31269745900000001</v>
      </c>
      <c r="I9370" s="17">
        <v>0.917408954</v>
      </c>
      <c r="J9370" s="17">
        <v>8.2400000000000001E-2</v>
      </c>
      <c r="K9370" s="17">
        <v>2.0100000000000001E-4</v>
      </c>
    </row>
    <row r="9371" spans="1:11" x14ac:dyDescent="0.45">
      <c r="A9371" s="10" t="s">
        <v>77</v>
      </c>
      <c r="B9371" s="20">
        <v>0.27</v>
      </c>
      <c r="C9371" s="19">
        <v>39753</v>
      </c>
      <c r="D9371" s="19">
        <v>2902.939468</v>
      </c>
      <c r="E9371" s="23">
        <v>0.13906851100000001</v>
      </c>
      <c r="F9371" s="23">
        <v>0.123651651</v>
      </c>
      <c r="G9371" s="17">
        <v>0.68754559400000004</v>
      </c>
      <c r="H9371" s="17">
        <v>0.31245440600000002</v>
      </c>
      <c r="I9371" s="17">
        <v>0.92195289800000002</v>
      </c>
      <c r="J9371" s="17">
        <v>7.7899999999999997E-2</v>
      </c>
      <c r="K9371" s="17">
        <v>1.8799999999999999E-4</v>
      </c>
    </row>
    <row r="9372" spans="1:11" x14ac:dyDescent="0.45">
      <c r="A9372" s="10" t="s">
        <v>77</v>
      </c>
      <c r="B9372" s="20">
        <v>0.28000000000000003</v>
      </c>
      <c r="C9372" s="19">
        <v>41344</v>
      </c>
      <c r="D9372" s="19">
        <v>3127.8119499999998</v>
      </c>
      <c r="E9372" s="23">
        <v>0.143583028</v>
      </c>
      <c r="F9372" s="23">
        <v>0.12784406800000001</v>
      </c>
      <c r="G9372" s="17">
        <v>0.68979779399999996</v>
      </c>
      <c r="H9372" s="17">
        <v>0.31020220599999998</v>
      </c>
      <c r="I9372" s="17">
        <v>0.92721487999999996</v>
      </c>
      <c r="J9372" s="17">
        <v>7.2599999999999998E-2</v>
      </c>
      <c r="K9372" s="17">
        <v>1.75E-4</v>
      </c>
    </row>
    <row r="9373" spans="1:11" x14ac:dyDescent="0.45">
      <c r="A9373" s="10" t="s">
        <v>77</v>
      </c>
      <c r="B9373" s="20">
        <v>0.28999999999999998</v>
      </c>
      <c r="C9373" s="19">
        <v>42789</v>
      </c>
      <c r="D9373" s="19">
        <v>3339.0377899999999</v>
      </c>
      <c r="E9373" s="23">
        <v>0.14822237999999999</v>
      </c>
      <c r="F9373" s="23">
        <v>0.13165668999999999</v>
      </c>
      <c r="G9373" s="17">
        <v>0.68940615599999999</v>
      </c>
      <c r="H9373" s="17">
        <v>0.31059384400000001</v>
      </c>
      <c r="I9373" s="17">
        <v>0.93138031600000004</v>
      </c>
      <c r="J9373" s="17">
        <v>6.8500000000000005E-2</v>
      </c>
      <c r="K9373" s="17">
        <v>1.64E-4</v>
      </c>
    </row>
    <row r="9374" spans="1:11" x14ac:dyDescent="0.45">
      <c r="A9374" s="10" t="s">
        <v>77</v>
      </c>
      <c r="B9374" s="20">
        <v>0.3</v>
      </c>
      <c r="C9374" s="19">
        <v>44080</v>
      </c>
      <c r="D9374" s="19">
        <v>3532.789597</v>
      </c>
      <c r="E9374" s="23">
        <v>0.152183713</v>
      </c>
      <c r="F9374" s="23">
        <v>0.135066466</v>
      </c>
      <c r="G9374" s="17">
        <v>0.69017695099999998</v>
      </c>
      <c r="H9374" s="17">
        <v>0.30982304900000002</v>
      </c>
      <c r="I9374" s="17">
        <v>0.93491016999999998</v>
      </c>
      <c r="J9374" s="17">
        <v>6.4899999999999999E-2</v>
      </c>
      <c r="K9374" s="17">
        <v>1.55E-4</v>
      </c>
    </row>
    <row r="9375" spans="1:11" x14ac:dyDescent="0.45">
      <c r="A9375" s="10" t="s">
        <v>77</v>
      </c>
      <c r="B9375" s="20">
        <v>0.31</v>
      </c>
      <c r="C9375" s="19">
        <v>45527</v>
      </c>
      <c r="D9375" s="19">
        <v>3756.8329450000001</v>
      </c>
      <c r="E9375" s="23">
        <v>0.15669628799999999</v>
      </c>
      <c r="F9375" s="23">
        <v>0.13882794900000001</v>
      </c>
      <c r="G9375" s="17">
        <v>0.69084279699999995</v>
      </c>
      <c r="H9375" s="17">
        <v>0.30915720299999999</v>
      </c>
      <c r="I9375" s="17">
        <v>0.938259862</v>
      </c>
      <c r="J9375" s="17">
        <v>6.1600000000000002E-2</v>
      </c>
      <c r="K9375" s="17">
        <v>1.47E-4</v>
      </c>
    </row>
    <row r="9376" spans="1:11" x14ac:dyDescent="0.45">
      <c r="A9376" s="10" t="s">
        <v>77</v>
      </c>
      <c r="B9376" s="20">
        <v>0.32</v>
      </c>
      <c r="C9376" s="19">
        <v>46981</v>
      </c>
      <c r="D9376" s="19">
        <v>3988.1452760000002</v>
      </c>
      <c r="E9376" s="23">
        <v>0.16161122</v>
      </c>
      <c r="F9376" s="23">
        <v>0.142784839</v>
      </c>
      <c r="G9376" s="17">
        <v>0.69000234100000002</v>
      </c>
      <c r="H9376" s="17">
        <v>0.30999765899999998</v>
      </c>
      <c r="I9376" s="17">
        <v>0.94119256600000001</v>
      </c>
      <c r="J9376" s="17">
        <v>5.8700000000000002E-2</v>
      </c>
      <c r="K9376" s="17">
        <v>1.3799999999999999E-4</v>
      </c>
    </row>
    <row r="9377" spans="1:11" x14ac:dyDescent="0.45">
      <c r="A9377" s="10" t="s">
        <v>77</v>
      </c>
      <c r="B9377" s="20">
        <v>0.33</v>
      </c>
      <c r="C9377" s="19">
        <v>48416</v>
      </c>
      <c r="D9377" s="19">
        <v>4222.0728399999998</v>
      </c>
      <c r="E9377" s="23">
        <v>0.16533679800000001</v>
      </c>
      <c r="F9377" s="23">
        <v>0.14659609400000001</v>
      </c>
      <c r="G9377" s="17">
        <v>0.691548249</v>
      </c>
      <c r="H9377" s="17">
        <v>0.308451751</v>
      </c>
      <c r="I9377" s="17">
        <v>0.94357619999999998</v>
      </c>
      <c r="J9377" s="17">
        <v>5.6300000000000003E-2</v>
      </c>
      <c r="K9377" s="17">
        <v>1.3100000000000001E-4</v>
      </c>
    </row>
    <row r="9378" spans="1:11" x14ac:dyDescent="0.45">
      <c r="A9378" s="10" t="s">
        <v>77</v>
      </c>
      <c r="B9378" s="20">
        <v>0.34</v>
      </c>
      <c r="C9378" s="19">
        <v>49861</v>
      </c>
      <c r="D9378" s="19">
        <v>4464.5339180000001</v>
      </c>
      <c r="E9378" s="23">
        <v>0.16966425800000001</v>
      </c>
      <c r="F9378" s="23">
        <v>0.15052769499999999</v>
      </c>
      <c r="G9378" s="17">
        <v>0.69206393799999999</v>
      </c>
      <c r="H9378" s="17">
        <v>0.30793606200000001</v>
      </c>
      <c r="I9378" s="17">
        <v>0.94643784600000003</v>
      </c>
      <c r="J9378" s="17">
        <v>5.3400000000000003E-2</v>
      </c>
      <c r="K9378" s="17">
        <v>1.2400000000000001E-4</v>
      </c>
    </row>
    <row r="9379" spans="1:11" x14ac:dyDescent="0.45">
      <c r="A9379" s="10" t="s">
        <v>77</v>
      </c>
      <c r="B9379" s="20">
        <v>0.35</v>
      </c>
      <c r="C9379" s="19">
        <v>51318</v>
      </c>
      <c r="D9379" s="19">
        <v>4715.0465160000003</v>
      </c>
      <c r="E9379" s="23">
        <v>0.174329542</v>
      </c>
      <c r="F9379" s="23">
        <v>0.15437376</v>
      </c>
      <c r="G9379" s="17">
        <v>0.69207685399999996</v>
      </c>
      <c r="H9379" s="17">
        <v>0.30792314599999998</v>
      </c>
      <c r="I9379" s="17">
        <v>0.94906954200000004</v>
      </c>
      <c r="J9379" s="17">
        <v>5.0799999999999998E-2</v>
      </c>
      <c r="K9379" s="17">
        <v>1.18E-4</v>
      </c>
    </row>
    <row r="9380" spans="1:11" x14ac:dyDescent="0.45">
      <c r="A9380" s="10" t="s">
        <v>77</v>
      </c>
      <c r="B9380" s="20">
        <v>0.36</v>
      </c>
      <c r="C9380" s="19">
        <v>52751</v>
      </c>
      <c r="D9380" s="19">
        <v>4968.1923260000003</v>
      </c>
      <c r="E9380" s="23">
        <v>0.17931185999999999</v>
      </c>
      <c r="F9380" s="23">
        <v>0.15823645</v>
      </c>
      <c r="G9380" s="17">
        <v>0.69268828999999998</v>
      </c>
      <c r="H9380" s="17">
        <v>0.30731171000000002</v>
      </c>
      <c r="I9380" s="17">
        <v>0.95024959600000003</v>
      </c>
      <c r="J9380" s="17">
        <v>4.9599999999999998E-2</v>
      </c>
      <c r="K9380" s="17">
        <v>1.13E-4</v>
      </c>
    </row>
    <row r="9381" spans="1:11" x14ac:dyDescent="0.45">
      <c r="A9381" s="10" t="s">
        <v>77</v>
      </c>
      <c r="B9381" s="20">
        <v>0.37</v>
      </c>
      <c r="C9381" s="19">
        <v>54210</v>
      </c>
      <c r="D9381" s="19">
        <v>5233.3686449999996</v>
      </c>
      <c r="E9381" s="23">
        <v>0.18430518500000001</v>
      </c>
      <c r="F9381" s="23">
        <v>0.16217772699999999</v>
      </c>
      <c r="G9381" s="17">
        <v>0.69359896700000001</v>
      </c>
      <c r="H9381" s="17">
        <v>0.30640103299999999</v>
      </c>
      <c r="I9381" s="17">
        <v>0.95248324900000003</v>
      </c>
      <c r="J9381" s="17">
        <v>4.7399999999999998E-2</v>
      </c>
      <c r="K9381" s="17">
        <v>1.07E-4</v>
      </c>
    </row>
    <row r="9382" spans="1:11" x14ac:dyDescent="0.45">
      <c r="A9382" s="10" t="s">
        <v>77</v>
      </c>
      <c r="B9382" s="20">
        <v>0.38</v>
      </c>
      <c r="C9382" s="19">
        <v>55643</v>
      </c>
      <c r="D9382" s="19">
        <v>5500.2868099999996</v>
      </c>
      <c r="E9382" s="23">
        <v>0.18816189999999999</v>
      </c>
      <c r="F9382" s="23">
        <v>0.16611946899999999</v>
      </c>
      <c r="G9382" s="17">
        <v>0.69286343299999997</v>
      </c>
      <c r="H9382" s="17">
        <v>0.30713656700000003</v>
      </c>
      <c r="I9382" s="17">
        <v>0.95436752899999999</v>
      </c>
      <c r="J9382" s="17">
        <v>4.5499999999999999E-2</v>
      </c>
      <c r="K9382" s="17">
        <v>1.2799999999999999E-4</v>
      </c>
    </row>
    <row r="9383" spans="1:11" x14ac:dyDescent="0.45">
      <c r="A9383" s="10" t="s">
        <v>77</v>
      </c>
      <c r="B9383" s="20">
        <v>0.39</v>
      </c>
      <c r="C9383" s="19">
        <v>57100</v>
      </c>
      <c r="D9383" s="19">
        <v>5777.4322510000002</v>
      </c>
      <c r="E9383" s="23">
        <v>0.192282541</v>
      </c>
      <c r="F9383" s="23">
        <v>0.17003405599999999</v>
      </c>
      <c r="G9383" s="17">
        <v>0.69336252200000004</v>
      </c>
      <c r="H9383" s="17">
        <v>0.30663747800000002</v>
      </c>
      <c r="I9383" s="17">
        <v>0.95631221499999997</v>
      </c>
      <c r="J9383" s="17">
        <v>4.36E-2</v>
      </c>
      <c r="K9383" s="17">
        <v>1.22E-4</v>
      </c>
    </row>
    <row r="9384" spans="1:11" x14ac:dyDescent="0.45">
      <c r="A9384" s="10" t="s">
        <v>77</v>
      </c>
      <c r="B9384" s="20">
        <v>0.4</v>
      </c>
      <c r="C9384" s="19">
        <v>58539</v>
      </c>
      <c r="D9384" s="19">
        <v>6057.6972059999998</v>
      </c>
      <c r="E9384" s="23">
        <v>0.19656357599999999</v>
      </c>
      <c r="F9384" s="23">
        <v>0.17394227800000001</v>
      </c>
      <c r="G9384" s="17">
        <v>0.69271767500000003</v>
      </c>
      <c r="H9384" s="17">
        <v>0.30728232500000002</v>
      </c>
      <c r="I9384" s="17">
        <v>0.95747904500000003</v>
      </c>
      <c r="J9384" s="17">
        <v>4.24E-2</v>
      </c>
      <c r="K9384" s="17">
        <v>1.16E-4</v>
      </c>
    </row>
    <row r="9385" spans="1:11" x14ac:dyDescent="0.45">
      <c r="A9385" s="10" t="s">
        <v>77</v>
      </c>
      <c r="B9385" s="20">
        <v>0.41</v>
      </c>
      <c r="C9385" s="19">
        <v>59988</v>
      </c>
      <c r="D9385" s="19">
        <v>6346.4971619999997</v>
      </c>
      <c r="E9385" s="23">
        <v>0.20226898300000001</v>
      </c>
      <c r="F9385" s="23">
        <v>0.17786128400000001</v>
      </c>
      <c r="G9385" s="17">
        <v>0.69435553800000005</v>
      </c>
      <c r="H9385" s="17">
        <v>0.30564446200000001</v>
      </c>
      <c r="I9385" s="17">
        <v>0.959178537</v>
      </c>
      <c r="J9385" s="17">
        <v>4.07E-2</v>
      </c>
      <c r="K9385" s="17">
        <v>1.11E-4</v>
      </c>
    </row>
    <row r="9386" spans="1:11" x14ac:dyDescent="0.45">
      <c r="A9386" s="10" t="s">
        <v>77</v>
      </c>
      <c r="B9386" s="20">
        <v>0.42</v>
      </c>
      <c r="C9386" s="19">
        <v>61435</v>
      </c>
      <c r="D9386" s="19">
        <v>6642.1089259999999</v>
      </c>
      <c r="E9386" s="23">
        <v>0.206915713</v>
      </c>
      <c r="F9386" s="23">
        <v>0.181782205</v>
      </c>
      <c r="G9386" s="17">
        <v>0.69372507500000002</v>
      </c>
      <c r="H9386" s="17">
        <v>0.30627492499999998</v>
      </c>
      <c r="I9386" s="17">
        <v>0.96069741799999997</v>
      </c>
      <c r="J9386" s="17">
        <v>3.9199999999999999E-2</v>
      </c>
      <c r="K9386" s="17">
        <v>1.07E-4</v>
      </c>
    </row>
    <row r="9387" spans="1:11" x14ac:dyDescent="0.45">
      <c r="A9387" s="10" t="s">
        <v>77</v>
      </c>
      <c r="B9387" s="20">
        <v>0.43</v>
      </c>
      <c r="C9387" s="19">
        <v>62874</v>
      </c>
      <c r="D9387" s="19">
        <v>6943.2617399999999</v>
      </c>
      <c r="E9387" s="23">
        <v>0.211884881</v>
      </c>
      <c r="F9387" s="23">
        <v>0.18581703699999999</v>
      </c>
      <c r="G9387" s="17">
        <v>0.69483411299999998</v>
      </c>
      <c r="H9387" s="17">
        <v>0.30516588700000002</v>
      </c>
      <c r="I9387" s="17">
        <v>0.96219744699999998</v>
      </c>
      <c r="J9387" s="17">
        <v>3.7699999999999997E-2</v>
      </c>
      <c r="K9387" s="17">
        <v>1.02E-4</v>
      </c>
    </row>
    <row r="9388" spans="1:11" x14ac:dyDescent="0.45">
      <c r="A9388" s="10" t="s">
        <v>77</v>
      </c>
      <c r="B9388" s="20">
        <v>0.44</v>
      </c>
      <c r="C9388" s="19">
        <v>64321</v>
      </c>
      <c r="D9388" s="19">
        <v>7254.1372819999997</v>
      </c>
      <c r="E9388" s="23">
        <v>0.21705021999999999</v>
      </c>
      <c r="F9388" s="23">
        <v>0.18992619899999999</v>
      </c>
      <c r="G9388" s="17">
        <v>0.69635111400000005</v>
      </c>
      <c r="H9388" s="17">
        <v>0.30364888600000001</v>
      </c>
      <c r="I9388" s="17">
        <v>0.96362156099999996</v>
      </c>
      <c r="J9388" s="17">
        <v>3.6299999999999999E-2</v>
      </c>
      <c r="K9388" s="17">
        <v>9.8300000000000004E-5</v>
      </c>
    </row>
    <row r="9389" spans="1:11" x14ac:dyDescent="0.45">
      <c r="A9389" s="10" t="s">
        <v>77</v>
      </c>
      <c r="B9389" s="20">
        <v>0.45</v>
      </c>
      <c r="C9389" s="19">
        <v>65759</v>
      </c>
      <c r="D9389" s="19">
        <v>7569.9345030000004</v>
      </c>
      <c r="E9389" s="23">
        <v>0.222105678</v>
      </c>
      <c r="F9389" s="23">
        <v>0.19406331499999999</v>
      </c>
      <c r="G9389" s="17">
        <v>0.69681716599999999</v>
      </c>
      <c r="H9389" s="17">
        <v>0.30318283400000001</v>
      </c>
      <c r="I9389" s="17">
        <v>0.96495198699999996</v>
      </c>
      <c r="J9389" s="17">
        <v>3.5000000000000003E-2</v>
      </c>
      <c r="K9389" s="17">
        <v>9.4500000000000007E-5</v>
      </c>
    </row>
    <row r="9390" spans="1:11" x14ac:dyDescent="0.45">
      <c r="A9390" s="10" t="s">
        <v>77</v>
      </c>
      <c r="B9390" s="20">
        <v>0.46</v>
      </c>
      <c r="C9390" s="19">
        <v>67216</v>
      </c>
      <c r="D9390" s="19">
        <v>7897.0454680000003</v>
      </c>
      <c r="E9390" s="23">
        <v>0.226944853</v>
      </c>
      <c r="F9390" s="23">
        <v>0.19826342499999999</v>
      </c>
      <c r="G9390" s="17">
        <v>0.69638181399999999</v>
      </c>
      <c r="H9390" s="17">
        <v>0.30361818600000001</v>
      </c>
      <c r="I9390" s="17">
        <v>0.966142744</v>
      </c>
      <c r="J9390" s="17">
        <v>3.3799999999999997E-2</v>
      </c>
      <c r="K9390" s="17">
        <v>9.1199999999999994E-5</v>
      </c>
    </row>
    <row r="9391" spans="1:11" x14ac:dyDescent="0.45">
      <c r="A9391" s="10" t="s">
        <v>77</v>
      </c>
      <c r="B9391" s="20">
        <v>0.47</v>
      </c>
      <c r="C9391" s="19">
        <v>68658</v>
      </c>
      <c r="D9391" s="19">
        <v>8227.9412360000006</v>
      </c>
      <c r="E9391" s="23">
        <v>0.23187845200000001</v>
      </c>
      <c r="F9391" s="23">
        <v>0.20243968500000001</v>
      </c>
      <c r="G9391" s="17">
        <v>0.69610242099999997</v>
      </c>
      <c r="H9391" s="17">
        <v>0.30389757899999997</v>
      </c>
      <c r="I9391" s="17">
        <v>0.96738219800000003</v>
      </c>
      <c r="J9391" s="17">
        <v>3.2500000000000001E-2</v>
      </c>
      <c r="K9391" s="17">
        <v>8.7700000000000004E-5</v>
      </c>
    </row>
    <row r="9392" spans="1:11" x14ac:dyDescent="0.45">
      <c r="A9392" s="10" t="s">
        <v>77</v>
      </c>
      <c r="B9392" s="20">
        <v>0.48</v>
      </c>
      <c r="C9392" s="19">
        <v>70077</v>
      </c>
      <c r="D9392" s="19">
        <v>8559.9429729999993</v>
      </c>
      <c r="E9392" s="23">
        <v>0.23587940800000001</v>
      </c>
      <c r="F9392" s="23">
        <v>0.206629177</v>
      </c>
      <c r="G9392" s="17">
        <v>0.69519243100000006</v>
      </c>
      <c r="H9392" s="17">
        <v>0.304807569</v>
      </c>
      <c r="I9392" s="17">
        <v>0.968536485</v>
      </c>
      <c r="J9392" s="17">
        <v>3.1399999999999997E-2</v>
      </c>
      <c r="K9392" s="17">
        <v>8.4499999999999994E-5</v>
      </c>
    </row>
    <row r="9393" spans="1:11" x14ac:dyDescent="0.45">
      <c r="A9393" s="10" t="s">
        <v>77</v>
      </c>
      <c r="B9393" s="20">
        <v>0.49</v>
      </c>
      <c r="C9393" s="19">
        <v>71546</v>
      </c>
      <c r="D9393" s="19">
        <v>8909.8095379999995</v>
      </c>
      <c r="E9393" s="23">
        <v>0.24064298000000001</v>
      </c>
      <c r="F9393" s="23">
        <v>0.21078956500000001</v>
      </c>
      <c r="G9393" s="17">
        <v>0.69430855700000005</v>
      </c>
      <c r="H9393" s="17">
        <v>0.30569144300000001</v>
      </c>
      <c r="I9393" s="17">
        <v>0.96953087299999996</v>
      </c>
      <c r="J9393" s="17">
        <v>3.04E-2</v>
      </c>
      <c r="K9393" s="17">
        <v>8.14E-5</v>
      </c>
    </row>
    <row r="9394" spans="1:11" x14ac:dyDescent="0.45">
      <c r="A9394" s="10" t="s">
        <v>77</v>
      </c>
      <c r="B9394" s="20">
        <v>0.5</v>
      </c>
      <c r="C9394" s="19">
        <v>72996</v>
      </c>
      <c r="D9394" s="19">
        <v>9262.8805790000006</v>
      </c>
      <c r="E9394" s="23">
        <v>0.246238069</v>
      </c>
      <c r="F9394" s="23">
        <v>0.214947104</v>
      </c>
      <c r="G9394" s="17">
        <v>0.693846238</v>
      </c>
      <c r="H9394" s="17">
        <v>0.306153762</v>
      </c>
      <c r="I9394" s="17">
        <v>0.97061837500000003</v>
      </c>
      <c r="J9394" s="17">
        <v>2.93E-2</v>
      </c>
      <c r="K9394" s="17">
        <v>7.8499999999999997E-5</v>
      </c>
    </row>
    <row r="9395" spans="1:11" x14ac:dyDescent="0.45">
      <c r="A9395" s="10" t="s">
        <v>77</v>
      </c>
      <c r="B9395" s="20">
        <v>0.51</v>
      </c>
      <c r="C9395" s="19">
        <v>74446</v>
      </c>
      <c r="D9395" s="19">
        <v>9624.1342440000008</v>
      </c>
      <c r="E9395" s="23">
        <v>0.25127877900000001</v>
      </c>
      <c r="F9395" s="23">
        <v>0.21919249299999999</v>
      </c>
      <c r="G9395" s="17">
        <v>0.69418101700000001</v>
      </c>
      <c r="H9395" s="17">
        <v>0.30581898299999999</v>
      </c>
      <c r="I9395" s="17">
        <v>0.97157960899999996</v>
      </c>
      <c r="J9395" s="17">
        <v>2.8299999999999999E-2</v>
      </c>
      <c r="K9395" s="17">
        <v>7.5900000000000002E-5</v>
      </c>
    </row>
    <row r="9396" spans="1:11" x14ac:dyDescent="0.45">
      <c r="A9396" s="10" t="s">
        <v>77</v>
      </c>
      <c r="B9396" s="20">
        <v>0.52</v>
      </c>
      <c r="C9396" s="19">
        <v>75876</v>
      </c>
      <c r="D9396" s="19">
        <v>9987.1980710000007</v>
      </c>
      <c r="E9396" s="23">
        <v>0.25633420099999998</v>
      </c>
      <c r="F9396" s="23">
        <v>0.22348699699999999</v>
      </c>
      <c r="G9396" s="17">
        <v>0.69346038300000001</v>
      </c>
      <c r="H9396" s="17">
        <v>0.30653961699999999</v>
      </c>
      <c r="I9396" s="17">
        <v>0.972534173</v>
      </c>
      <c r="J9396" s="17">
        <v>2.7400000000000001E-2</v>
      </c>
      <c r="K9396" s="17">
        <v>7.3300000000000006E-5</v>
      </c>
    </row>
    <row r="9397" spans="1:11" x14ac:dyDescent="0.45">
      <c r="A9397" s="10" t="s">
        <v>77</v>
      </c>
      <c r="B9397" s="20">
        <v>0.53</v>
      </c>
      <c r="C9397" s="19">
        <v>77335</v>
      </c>
      <c r="D9397" s="19">
        <v>10365.266809999999</v>
      </c>
      <c r="E9397" s="23">
        <v>0.26157851599999998</v>
      </c>
      <c r="F9397" s="23">
        <v>0.22769114100000001</v>
      </c>
      <c r="G9397" s="17">
        <v>0.69200232800000006</v>
      </c>
      <c r="H9397" s="17">
        <v>0.307997672</v>
      </c>
      <c r="I9397" s="17">
        <v>0.97344229500000001</v>
      </c>
      <c r="J9397" s="17">
        <v>2.6499999999999999E-2</v>
      </c>
      <c r="K9397" s="17">
        <v>7.6899999999999999E-5</v>
      </c>
    </row>
    <row r="9398" spans="1:11" x14ac:dyDescent="0.45">
      <c r="A9398" s="10" t="s">
        <v>77</v>
      </c>
      <c r="B9398" s="20">
        <v>0.54</v>
      </c>
      <c r="C9398" s="19">
        <v>78784</v>
      </c>
      <c r="D9398" s="19">
        <v>10749.276320000001</v>
      </c>
      <c r="E9398" s="23">
        <v>0.268468816</v>
      </c>
      <c r="F9398" s="23">
        <v>0.23224093600000001</v>
      </c>
      <c r="G9398" s="17">
        <v>0.69143480899999998</v>
      </c>
      <c r="H9398" s="17">
        <v>0.30856519100000002</v>
      </c>
      <c r="I9398" s="17">
        <v>0.97427534299999996</v>
      </c>
      <c r="J9398" s="17">
        <v>2.5700000000000001E-2</v>
      </c>
      <c r="K9398" s="17">
        <v>7.4400000000000006E-5</v>
      </c>
    </row>
    <row r="9399" spans="1:11" x14ac:dyDescent="0.45">
      <c r="A9399" s="10" t="s">
        <v>77</v>
      </c>
      <c r="B9399" s="20">
        <v>0.55000000000000004</v>
      </c>
      <c r="C9399" s="19">
        <v>80231</v>
      </c>
      <c r="D9399" s="19">
        <v>11141.876969999999</v>
      </c>
      <c r="E9399" s="23">
        <v>0.27429561000000002</v>
      </c>
      <c r="F9399" s="23">
        <v>0.23673745099999999</v>
      </c>
      <c r="G9399" s="17">
        <v>0.69297403700000004</v>
      </c>
      <c r="H9399" s="17">
        <v>0.30702596300000001</v>
      </c>
      <c r="I9399" s="17">
        <v>0.974736296</v>
      </c>
      <c r="J9399" s="17">
        <v>2.52E-2</v>
      </c>
      <c r="K9399" s="17">
        <v>8.6700000000000007E-5</v>
      </c>
    </row>
    <row r="9400" spans="1:11" x14ac:dyDescent="0.45">
      <c r="A9400" s="10" t="s">
        <v>77</v>
      </c>
      <c r="B9400" s="20">
        <v>0.56000000000000005</v>
      </c>
      <c r="C9400" s="19">
        <v>81807</v>
      </c>
      <c r="D9400" s="19">
        <v>11578.64385</v>
      </c>
      <c r="E9400" s="23">
        <v>0.280670007</v>
      </c>
      <c r="F9400" s="23">
        <v>0.241721204</v>
      </c>
      <c r="G9400" s="17">
        <v>0.69344921599999998</v>
      </c>
      <c r="H9400" s="17">
        <v>0.30655078400000002</v>
      </c>
      <c r="I9400" s="17">
        <v>0.97544461199999999</v>
      </c>
      <c r="J9400" s="17">
        <v>2.4500000000000001E-2</v>
      </c>
      <c r="K9400" s="17">
        <v>8.3700000000000002E-5</v>
      </c>
    </row>
    <row r="9401" spans="1:11" x14ac:dyDescent="0.45">
      <c r="A9401" s="10" t="s">
        <v>77</v>
      </c>
      <c r="B9401" s="20">
        <v>0.56999999999999995</v>
      </c>
      <c r="C9401" s="19">
        <v>83248</v>
      </c>
      <c r="D9401" s="19">
        <v>11987.762000000001</v>
      </c>
      <c r="E9401" s="23">
        <v>0.28639750200000003</v>
      </c>
      <c r="F9401" s="23">
        <v>0.24640754000000001</v>
      </c>
      <c r="G9401" s="17">
        <v>0.69426292499999998</v>
      </c>
      <c r="H9401" s="17">
        <v>0.30573707500000002</v>
      </c>
      <c r="I9401" s="17">
        <v>0.97611389400000004</v>
      </c>
      <c r="J9401" s="17">
        <v>2.3800000000000002E-2</v>
      </c>
      <c r="K9401" s="17">
        <v>8.1199999999999995E-5</v>
      </c>
    </row>
    <row r="9402" spans="1:11" x14ac:dyDescent="0.45">
      <c r="A9402" s="10" t="s">
        <v>77</v>
      </c>
      <c r="B9402" s="20">
        <v>0.57999999999999996</v>
      </c>
      <c r="C9402" s="19">
        <v>84710</v>
      </c>
      <c r="D9402" s="19">
        <v>12411.17707</v>
      </c>
      <c r="E9402" s="23">
        <v>0.29270691199999999</v>
      </c>
      <c r="F9402" s="23">
        <v>0.25109228700000003</v>
      </c>
      <c r="G9402" s="17">
        <v>0.69523078699999996</v>
      </c>
      <c r="H9402" s="17">
        <v>0.30476921299999998</v>
      </c>
      <c r="I9402" s="17">
        <v>0.97665163399999999</v>
      </c>
      <c r="J9402" s="17">
        <v>2.3300000000000001E-2</v>
      </c>
      <c r="K9402" s="17">
        <v>7.8800000000000004E-5</v>
      </c>
    </row>
    <row r="9403" spans="1:11" x14ac:dyDescent="0.45">
      <c r="A9403" s="10" t="s">
        <v>77</v>
      </c>
      <c r="B9403" s="20">
        <v>0.59</v>
      </c>
      <c r="C9403" s="19">
        <v>86149</v>
      </c>
      <c r="D9403" s="19">
        <v>12837.005429999999</v>
      </c>
      <c r="E9403" s="23">
        <v>0.29875053200000001</v>
      </c>
      <c r="F9403" s="23">
        <v>0.25580968799999998</v>
      </c>
      <c r="G9403" s="17">
        <v>0.69526053700000001</v>
      </c>
      <c r="H9403" s="17">
        <v>0.30473946299999999</v>
      </c>
      <c r="I9403" s="17">
        <v>0.97732904399999998</v>
      </c>
      <c r="J9403" s="17">
        <v>2.2599999999999999E-2</v>
      </c>
      <c r="K9403" s="17">
        <v>7.64E-5</v>
      </c>
    </row>
    <row r="9404" spans="1:11" x14ac:dyDescent="0.45">
      <c r="A9404" s="10" t="s">
        <v>77</v>
      </c>
      <c r="B9404" s="20">
        <v>0.6</v>
      </c>
      <c r="C9404" s="19">
        <v>87429</v>
      </c>
      <c r="D9404" s="19">
        <v>13222.94918</v>
      </c>
      <c r="E9404" s="23">
        <v>0.30443727700000001</v>
      </c>
      <c r="F9404" s="23">
        <v>0.26011186600000002</v>
      </c>
      <c r="G9404" s="17">
        <v>0.69506685400000001</v>
      </c>
      <c r="H9404" s="17">
        <v>0.30493314599999999</v>
      </c>
      <c r="I9404" s="17">
        <v>0.97791808800000002</v>
      </c>
      <c r="J9404" s="17">
        <v>2.1999999999999999E-2</v>
      </c>
      <c r="K9404" s="17">
        <v>7.4400000000000006E-5</v>
      </c>
    </row>
    <row r="9405" spans="1:11" x14ac:dyDescent="0.45">
      <c r="A9405" s="10" t="s">
        <v>77</v>
      </c>
      <c r="B9405" s="20">
        <v>0.61</v>
      </c>
      <c r="C9405" s="19">
        <v>88902</v>
      </c>
      <c r="D9405" s="19">
        <v>13677.00654</v>
      </c>
      <c r="E9405" s="23">
        <v>0.31185317099999998</v>
      </c>
      <c r="F9405" s="23">
        <v>0.265045472</v>
      </c>
      <c r="G9405" s="17">
        <v>0.69513621699999995</v>
      </c>
      <c r="H9405" s="17">
        <v>0.304863783</v>
      </c>
      <c r="I9405" s="17">
        <v>0.97857211200000005</v>
      </c>
      <c r="J9405" s="17">
        <v>2.1399999999999999E-2</v>
      </c>
      <c r="K9405" s="17">
        <v>7.2200000000000007E-5</v>
      </c>
    </row>
    <row r="9406" spans="1:11" x14ac:dyDescent="0.45">
      <c r="A9406" s="10" t="s">
        <v>77</v>
      </c>
      <c r="B9406" s="20">
        <v>0.62</v>
      </c>
      <c r="C9406" s="19">
        <v>90339</v>
      </c>
      <c r="D9406" s="19">
        <v>14130.633040000001</v>
      </c>
      <c r="E9406" s="23">
        <v>0.31906004399999999</v>
      </c>
      <c r="F9406" s="23">
        <v>0.27009140399999998</v>
      </c>
      <c r="G9406" s="17">
        <v>0.69490474800000002</v>
      </c>
      <c r="H9406" s="17">
        <v>0.30509525199999998</v>
      </c>
      <c r="I9406" s="17">
        <v>0.97911055000000002</v>
      </c>
      <c r="J9406" s="17">
        <v>2.0799999999999999E-2</v>
      </c>
      <c r="K9406" s="17">
        <v>7.0199999999999999E-5</v>
      </c>
    </row>
    <row r="9407" spans="1:11" x14ac:dyDescent="0.45">
      <c r="A9407" s="10" t="s">
        <v>77</v>
      </c>
      <c r="B9407" s="20">
        <v>0.63</v>
      </c>
      <c r="C9407" s="19">
        <v>91781</v>
      </c>
      <c r="D9407" s="19">
        <v>14595.764139999999</v>
      </c>
      <c r="E9407" s="23">
        <v>0.32599954599999997</v>
      </c>
      <c r="F9407" s="23">
        <v>0.27525492099999999</v>
      </c>
      <c r="G9407" s="17">
        <v>0.69572133700000005</v>
      </c>
      <c r="H9407" s="17">
        <v>0.304278663</v>
      </c>
      <c r="I9407" s="17">
        <v>0.97968620699999998</v>
      </c>
      <c r="J9407" s="17">
        <v>2.0199999999999999E-2</v>
      </c>
      <c r="K9407" s="17">
        <v>6.8200000000000004E-5</v>
      </c>
    </row>
    <row r="9408" spans="1:11" x14ac:dyDescent="0.45">
      <c r="A9408" s="10" t="s">
        <v>77</v>
      </c>
      <c r="B9408" s="20">
        <v>0.64</v>
      </c>
      <c r="C9408" s="19">
        <v>93231</v>
      </c>
      <c r="D9408" s="19">
        <v>15074.406199999999</v>
      </c>
      <c r="E9408" s="23">
        <v>0.33436851099999998</v>
      </c>
      <c r="F9408" s="23">
        <v>0.28052913099999999</v>
      </c>
      <c r="G9408" s="17">
        <v>0.69616329300000002</v>
      </c>
      <c r="H9408" s="17">
        <v>0.30383670699999998</v>
      </c>
      <c r="I9408" s="17">
        <v>0.98020246200000005</v>
      </c>
      <c r="J9408" s="17">
        <v>1.9699999999999999E-2</v>
      </c>
      <c r="K9408" s="17">
        <v>6.6400000000000001E-5</v>
      </c>
    </row>
    <row r="9409" spans="1:11" x14ac:dyDescent="0.45">
      <c r="A9409" s="10" t="s">
        <v>77</v>
      </c>
      <c r="B9409" s="20">
        <v>0.65</v>
      </c>
      <c r="C9409" s="19">
        <v>94687</v>
      </c>
      <c r="D9409" s="19">
        <v>15566.683220000001</v>
      </c>
      <c r="E9409" s="23">
        <v>0.34159994900000001</v>
      </c>
      <c r="F9409" s="23">
        <v>0.28600131600000001</v>
      </c>
      <c r="G9409" s="17">
        <v>0.69646308400000001</v>
      </c>
      <c r="H9409" s="17">
        <v>0.30353691599999999</v>
      </c>
      <c r="I9409" s="17">
        <v>0.98071264800000002</v>
      </c>
      <c r="J9409" s="17">
        <v>1.9199999999999998E-2</v>
      </c>
      <c r="K9409" s="17">
        <v>6.4499999999999996E-5</v>
      </c>
    </row>
    <row r="9410" spans="1:11" x14ac:dyDescent="0.45">
      <c r="A9410" s="10" t="s">
        <v>77</v>
      </c>
      <c r="B9410" s="20">
        <v>0.66</v>
      </c>
      <c r="C9410" s="19">
        <v>96128</v>
      </c>
      <c r="D9410" s="19">
        <v>16064.54724</v>
      </c>
      <c r="E9410" s="23">
        <v>0.34905624400000002</v>
      </c>
      <c r="F9410" s="23">
        <v>0.291587072</v>
      </c>
      <c r="G9410" s="17">
        <v>0.69658164099999997</v>
      </c>
      <c r="H9410" s="17">
        <v>0.30341835900000003</v>
      </c>
      <c r="I9410" s="17">
        <v>0.98121241100000001</v>
      </c>
      <c r="J9410" s="17">
        <v>1.8700000000000001E-2</v>
      </c>
      <c r="K9410" s="17">
        <v>6.3899999999999995E-5</v>
      </c>
    </row>
    <row r="9411" spans="1:11" x14ac:dyDescent="0.45">
      <c r="A9411" s="10" t="s">
        <v>77</v>
      </c>
      <c r="B9411" s="20">
        <v>0.67</v>
      </c>
      <c r="C9411" s="19">
        <v>97572</v>
      </c>
      <c r="D9411" s="19">
        <v>16574.02248</v>
      </c>
      <c r="E9411" s="23">
        <v>0.35732006900000002</v>
      </c>
      <c r="F9411" s="23">
        <v>0.29731222000000002</v>
      </c>
      <c r="G9411" s="17">
        <v>0.69680851099999996</v>
      </c>
      <c r="H9411" s="17">
        <v>0.30319148899999998</v>
      </c>
      <c r="I9411" s="17">
        <v>0.98167152599999996</v>
      </c>
      <c r="J9411" s="17">
        <v>1.83E-2</v>
      </c>
      <c r="K9411" s="17">
        <v>6.2199999999999994E-5</v>
      </c>
    </row>
    <row r="9412" spans="1:11" x14ac:dyDescent="0.45">
      <c r="A9412" s="10" t="s">
        <v>77</v>
      </c>
      <c r="B9412" s="20">
        <v>0.68</v>
      </c>
      <c r="C9412" s="19">
        <v>99014</v>
      </c>
      <c r="D9412" s="19">
        <v>17095.19875</v>
      </c>
      <c r="E9412" s="23">
        <v>0.36558033899999998</v>
      </c>
      <c r="F9412" s="23">
        <v>0.30311765800000001</v>
      </c>
      <c r="G9412" s="17">
        <v>0.69685094999999997</v>
      </c>
      <c r="H9412" s="17">
        <v>0.30314904999999998</v>
      </c>
      <c r="I9412" s="17">
        <v>0.98211859499999998</v>
      </c>
      <c r="J9412" s="17">
        <v>1.78E-2</v>
      </c>
      <c r="K9412" s="17">
        <v>6.0600000000000003E-5</v>
      </c>
    </row>
    <row r="9413" spans="1:11" x14ac:dyDescent="0.45">
      <c r="A9413" s="10" t="s">
        <v>77</v>
      </c>
      <c r="B9413" s="20">
        <v>0.69</v>
      </c>
      <c r="C9413" s="19">
        <v>100465</v>
      </c>
      <c r="D9413" s="19">
        <v>17632.89905</v>
      </c>
      <c r="E9413" s="23">
        <v>0.37421243399999998</v>
      </c>
      <c r="F9413" s="23">
        <v>0.30914936799999998</v>
      </c>
      <c r="G9413" s="17">
        <v>0.69752650199999999</v>
      </c>
      <c r="H9413" s="17">
        <v>0.30247349800000001</v>
      </c>
      <c r="I9413" s="17">
        <v>0.98249671900000002</v>
      </c>
      <c r="J9413" s="17">
        <v>1.7399999999999999E-2</v>
      </c>
      <c r="K9413" s="17">
        <v>5.9200000000000002E-5</v>
      </c>
    </row>
    <row r="9414" spans="1:11" x14ac:dyDescent="0.45">
      <c r="A9414" s="10" t="s">
        <v>77</v>
      </c>
      <c r="B9414" s="20">
        <v>0.7</v>
      </c>
      <c r="C9414" s="19">
        <v>101914</v>
      </c>
      <c r="D9414" s="19">
        <v>18181.6721</v>
      </c>
      <c r="E9414" s="23">
        <v>0.38333816300000001</v>
      </c>
      <c r="F9414" s="23">
        <v>0.31532175699999998</v>
      </c>
      <c r="G9414" s="17">
        <v>0.69774515800000003</v>
      </c>
      <c r="H9414" s="17">
        <v>0.30225484200000002</v>
      </c>
      <c r="I9414" s="17">
        <v>0.98291099100000001</v>
      </c>
      <c r="J9414" s="17">
        <v>1.7000000000000001E-2</v>
      </c>
      <c r="K9414" s="17">
        <v>5.77E-5</v>
      </c>
    </row>
    <row r="9415" spans="1:11" x14ac:dyDescent="0.45">
      <c r="A9415" s="10" t="s">
        <v>77</v>
      </c>
      <c r="B9415" s="20">
        <v>0.71</v>
      </c>
      <c r="C9415" s="19">
        <v>103357</v>
      </c>
      <c r="D9415" s="19">
        <v>18742.029470000001</v>
      </c>
      <c r="E9415" s="23">
        <v>0.39288092499999999</v>
      </c>
      <c r="F9415" s="23">
        <v>0.32169483199999999</v>
      </c>
      <c r="G9415" s="17">
        <v>0.69834650799999998</v>
      </c>
      <c r="H9415" s="17">
        <v>0.30165349200000002</v>
      </c>
      <c r="I9415" s="17">
        <v>0.983301906</v>
      </c>
      <c r="J9415" s="17">
        <v>1.66E-2</v>
      </c>
      <c r="K9415" s="17">
        <v>5.63E-5</v>
      </c>
    </row>
    <row r="9416" spans="1:11" x14ac:dyDescent="0.45">
      <c r="A9416" s="10" t="s">
        <v>77</v>
      </c>
      <c r="B9416" s="20">
        <v>0.72</v>
      </c>
      <c r="C9416" s="19">
        <v>104795</v>
      </c>
      <c r="D9416" s="19">
        <v>19314.929970000001</v>
      </c>
      <c r="E9416" s="23">
        <v>0.40357196499999998</v>
      </c>
      <c r="F9416" s="23">
        <v>0.32822055500000002</v>
      </c>
      <c r="G9416" s="17">
        <v>0.698449353</v>
      </c>
      <c r="H9416" s="17">
        <v>0.301550647</v>
      </c>
      <c r="I9416" s="17">
        <v>0.98365420800000003</v>
      </c>
      <c r="J9416" s="17">
        <v>1.6299999999999999E-2</v>
      </c>
      <c r="K9416" s="17">
        <v>5.49E-5</v>
      </c>
    </row>
    <row r="9417" spans="1:11" x14ac:dyDescent="0.45">
      <c r="A9417" s="10" t="s">
        <v>77</v>
      </c>
      <c r="B9417" s="20">
        <v>0.73</v>
      </c>
      <c r="C9417" s="19">
        <v>106237</v>
      </c>
      <c r="D9417" s="19">
        <v>19904.297449999998</v>
      </c>
      <c r="E9417" s="23">
        <v>0.41471029500000001</v>
      </c>
      <c r="F9417" s="23">
        <v>0.33494117499999998</v>
      </c>
      <c r="G9417" s="17">
        <v>0.69907847499999998</v>
      </c>
      <c r="H9417" s="17">
        <v>0.30092152500000002</v>
      </c>
      <c r="I9417" s="17">
        <v>0.98401824000000004</v>
      </c>
      <c r="J9417" s="17">
        <v>1.5900000000000001E-2</v>
      </c>
      <c r="K9417" s="17">
        <v>5.3600000000000002E-5</v>
      </c>
    </row>
    <row r="9418" spans="1:11" x14ac:dyDescent="0.45">
      <c r="A9418" s="10" t="s">
        <v>77</v>
      </c>
      <c r="B9418" s="20">
        <v>0.74</v>
      </c>
      <c r="C9418" s="19">
        <v>107688</v>
      </c>
      <c r="D9418" s="19">
        <v>20513.97207</v>
      </c>
      <c r="E9418" s="23">
        <v>0.42525258700000002</v>
      </c>
      <c r="F9418" s="23">
        <v>0.34193902500000001</v>
      </c>
      <c r="G9418" s="17">
        <v>0.699260828</v>
      </c>
      <c r="H9418" s="17">
        <v>0.300739172</v>
      </c>
      <c r="I9418" s="17">
        <v>0.98431738199999996</v>
      </c>
      <c r="J9418" s="17">
        <v>1.5599999999999999E-2</v>
      </c>
      <c r="K9418" s="17">
        <v>5.24E-5</v>
      </c>
    </row>
    <row r="9419" spans="1:11" x14ac:dyDescent="0.45">
      <c r="A9419" s="10" t="s">
        <v>77</v>
      </c>
      <c r="B9419" s="20">
        <v>0.75</v>
      </c>
      <c r="C9419" s="19">
        <v>109139</v>
      </c>
      <c r="D9419" s="19">
        <v>21140.3825</v>
      </c>
      <c r="E9419" s="23">
        <v>0.43735585500000002</v>
      </c>
      <c r="F9419" s="23">
        <v>0.34921544599999998</v>
      </c>
      <c r="G9419" s="17">
        <v>0.70007971499999999</v>
      </c>
      <c r="H9419" s="17">
        <v>0.29992028500000001</v>
      </c>
      <c r="I9419" s="17">
        <v>0.98464191000000001</v>
      </c>
      <c r="J9419" s="17">
        <v>1.5299999999999999E-2</v>
      </c>
      <c r="K9419" s="17">
        <v>5.1199999999999998E-5</v>
      </c>
    </row>
    <row r="9420" spans="1:11" x14ac:dyDescent="0.45">
      <c r="A9420" s="10" t="s">
        <v>77</v>
      </c>
      <c r="B9420" s="20">
        <v>0.76</v>
      </c>
      <c r="C9420" s="19">
        <v>110589</v>
      </c>
      <c r="D9420" s="19">
        <v>21784.602739999998</v>
      </c>
      <c r="E9420" s="23">
        <v>0.45062890700000002</v>
      </c>
      <c r="F9420" s="23">
        <v>0.35668359300000002</v>
      </c>
      <c r="G9420" s="17">
        <v>0.70063930399999996</v>
      </c>
      <c r="H9420" s="17">
        <v>0.29936069599999998</v>
      </c>
      <c r="I9420" s="17">
        <v>0.98498622000000002</v>
      </c>
      <c r="J9420" s="17">
        <v>1.4999999999999999E-2</v>
      </c>
      <c r="K9420" s="17">
        <v>5.0000000000000002E-5</v>
      </c>
    </row>
    <row r="9421" spans="1:11" x14ac:dyDescent="0.45">
      <c r="A9421" s="10" t="s">
        <v>77</v>
      </c>
      <c r="B9421" s="20">
        <v>0.77</v>
      </c>
      <c r="C9421" s="19">
        <v>112022</v>
      </c>
      <c r="D9421" s="19">
        <v>22438.24971</v>
      </c>
      <c r="E9421" s="23">
        <v>0.46249359200000001</v>
      </c>
      <c r="F9421" s="23">
        <v>0.36450410799999999</v>
      </c>
      <c r="G9421" s="17">
        <v>0.70082662299999998</v>
      </c>
      <c r="H9421" s="17">
        <v>0.29917337700000002</v>
      </c>
      <c r="I9421" s="17">
        <v>0.98529734099999999</v>
      </c>
      <c r="J9421" s="17">
        <v>1.47E-2</v>
      </c>
      <c r="K9421" s="17">
        <v>4.88E-5</v>
      </c>
    </row>
    <row r="9422" spans="1:11" x14ac:dyDescent="0.45">
      <c r="A9422" s="10" t="s">
        <v>77</v>
      </c>
      <c r="B9422" s="20">
        <v>0.78</v>
      </c>
      <c r="C9422" s="19">
        <v>113479</v>
      </c>
      <c r="D9422" s="19">
        <v>23122.516250000001</v>
      </c>
      <c r="E9422" s="23">
        <v>0.47557638800000002</v>
      </c>
      <c r="F9422" s="23">
        <v>0.372586898</v>
      </c>
      <c r="G9422" s="17">
        <v>0.70121343999999997</v>
      </c>
      <c r="H9422" s="17">
        <v>0.29878655999999998</v>
      </c>
      <c r="I9422" s="17">
        <v>0.98562425099999995</v>
      </c>
      <c r="J9422" s="17">
        <v>1.43E-2</v>
      </c>
      <c r="K9422" s="17">
        <v>4.7599999999999998E-5</v>
      </c>
    </row>
    <row r="9423" spans="1:11" x14ac:dyDescent="0.45">
      <c r="A9423" s="10" t="s">
        <v>77</v>
      </c>
      <c r="B9423" s="20">
        <v>0.79</v>
      </c>
      <c r="C9423" s="19">
        <v>114913</v>
      </c>
      <c r="D9423" s="19">
        <v>23816.324809999998</v>
      </c>
      <c r="E9423" s="23">
        <v>0.49113980400000001</v>
      </c>
      <c r="F9423" s="23">
        <v>0.38099464</v>
      </c>
      <c r="G9423" s="17">
        <v>0.70153942499999999</v>
      </c>
      <c r="H9423" s="17">
        <v>0.29846057500000001</v>
      </c>
      <c r="I9423" s="17">
        <v>0.98594194000000002</v>
      </c>
      <c r="J9423" s="17">
        <v>1.4E-2</v>
      </c>
      <c r="K9423" s="17">
        <v>4.6499999999999999E-5</v>
      </c>
    </row>
    <row r="9424" spans="1:11" x14ac:dyDescent="0.45">
      <c r="A9424" s="10" t="s">
        <v>77</v>
      </c>
      <c r="B9424" s="20">
        <v>0.8</v>
      </c>
      <c r="C9424" s="19">
        <v>115790</v>
      </c>
      <c r="D9424" s="19">
        <v>24251.85614</v>
      </c>
      <c r="E9424" s="23">
        <v>0.502373081</v>
      </c>
      <c r="F9424" s="23">
        <v>0.38614276400000003</v>
      </c>
      <c r="G9424" s="17">
        <v>0.70181362800000002</v>
      </c>
      <c r="H9424" s="17">
        <v>0.29818637199999998</v>
      </c>
      <c r="I9424" s="17">
        <v>0.98613495900000003</v>
      </c>
      <c r="J9424" s="17">
        <v>1.38E-2</v>
      </c>
      <c r="K9424" s="17">
        <v>4.5800000000000002E-5</v>
      </c>
    </row>
    <row r="9425" spans="1:11" x14ac:dyDescent="0.45">
      <c r="A9425" s="10" t="s">
        <v>77</v>
      </c>
      <c r="B9425" s="20">
        <v>0.80100000000000005</v>
      </c>
      <c r="C9425" s="19">
        <v>115929</v>
      </c>
      <c r="D9425" s="19">
        <v>24321.7791</v>
      </c>
      <c r="E9425" s="23">
        <v>0.503613902</v>
      </c>
      <c r="F9425" s="23">
        <v>0.38710649899999999</v>
      </c>
      <c r="G9425" s="17">
        <v>0.70185199600000003</v>
      </c>
      <c r="H9425" s="17">
        <v>0.29814800400000002</v>
      </c>
      <c r="I9425" s="17">
        <v>0.98616137699999995</v>
      </c>
      <c r="J9425" s="17">
        <v>1.38E-2</v>
      </c>
      <c r="K9425" s="17">
        <v>4.5800000000000002E-5</v>
      </c>
    </row>
    <row r="9426" spans="1:11" x14ac:dyDescent="0.45">
      <c r="A9426" s="10" t="s">
        <v>77</v>
      </c>
      <c r="B9426" s="20">
        <v>0.80200000000000005</v>
      </c>
      <c r="C9426" s="19">
        <v>116066</v>
      </c>
      <c r="D9426" s="19">
        <v>24390.862010000001</v>
      </c>
      <c r="E9426" s="23">
        <v>0.50488139099999996</v>
      </c>
      <c r="F9426" s="23">
        <v>0.38796504999999998</v>
      </c>
      <c r="G9426" s="17">
        <v>0.701902366</v>
      </c>
      <c r="H9426" s="17">
        <v>0.298097634</v>
      </c>
      <c r="I9426" s="17">
        <v>0.98617447300000005</v>
      </c>
      <c r="J9426" s="17">
        <v>1.38E-2</v>
      </c>
      <c r="K9426" s="17">
        <v>4.5599999999999997E-5</v>
      </c>
    </row>
    <row r="9427" spans="1:11" x14ac:dyDescent="0.45">
      <c r="A9427" s="10" t="s">
        <v>77</v>
      </c>
      <c r="B9427" s="20">
        <v>0.80300000000000005</v>
      </c>
      <c r="C9427" s="19">
        <v>116227</v>
      </c>
      <c r="D9427" s="19">
        <v>24472.274170000001</v>
      </c>
      <c r="E9427" s="23">
        <v>0.50640217300000001</v>
      </c>
      <c r="F9427" s="23">
        <v>0.38885973899999998</v>
      </c>
      <c r="G9427" s="17">
        <v>0.70202276600000002</v>
      </c>
      <c r="H9427" s="17">
        <v>0.29797723399999998</v>
      </c>
      <c r="I9427" s="17">
        <v>0.986215603</v>
      </c>
      <c r="J9427" s="17">
        <v>1.37E-2</v>
      </c>
      <c r="K9427" s="17">
        <v>4.5500000000000001E-5</v>
      </c>
    </row>
    <row r="9428" spans="1:11" x14ac:dyDescent="0.45">
      <c r="A9428" s="10" t="s">
        <v>77</v>
      </c>
      <c r="B9428" s="20">
        <v>0.80400000000000005</v>
      </c>
      <c r="C9428" s="19">
        <v>116365</v>
      </c>
      <c r="D9428" s="19">
        <v>24542.22523</v>
      </c>
      <c r="E9428" s="23">
        <v>0.50718727100000005</v>
      </c>
      <c r="F9428" s="23">
        <v>0.38984719800000001</v>
      </c>
      <c r="G9428" s="17">
        <v>0.70199802300000003</v>
      </c>
      <c r="H9428" s="17">
        <v>0.29800197699999997</v>
      </c>
      <c r="I9428" s="17">
        <v>0.98624624900000002</v>
      </c>
      <c r="J9428" s="17">
        <v>1.37E-2</v>
      </c>
      <c r="K9428" s="17">
        <v>4.5399999999999999E-5</v>
      </c>
    </row>
    <row r="9429" spans="1:11" x14ac:dyDescent="0.45">
      <c r="A9429" s="10" t="s">
        <v>77</v>
      </c>
      <c r="B9429" s="20">
        <v>0.80500000000000005</v>
      </c>
      <c r="C9429" s="19">
        <v>116511</v>
      </c>
      <c r="D9429" s="19">
        <v>24616.338540000001</v>
      </c>
      <c r="E9429" s="23">
        <v>0.50820701700000004</v>
      </c>
      <c r="F9429" s="23">
        <v>0.39071365600000002</v>
      </c>
      <c r="G9429" s="17">
        <v>0.70195088900000002</v>
      </c>
      <c r="H9429" s="17">
        <v>0.29804911099999998</v>
      </c>
      <c r="I9429" s="17">
        <v>0.98627730000000002</v>
      </c>
      <c r="J9429" s="17">
        <v>1.37E-2</v>
      </c>
      <c r="K9429" s="17">
        <v>4.5300000000000003E-5</v>
      </c>
    </row>
    <row r="9430" spans="1:11" x14ac:dyDescent="0.45">
      <c r="A9430" s="10" t="s">
        <v>77</v>
      </c>
      <c r="B9430" s="20">
        <v>0.80600000000000005</v>
      </c>
      <c r="C9430" s="19">
        <v>116657</v>
      </c>
      <c r="D9430" s="19">
        <v>24690.715899999999</v>
      </c>
      <c r="E9430" s="23">
        <v>0.51035893300000001</v>
      </c>
      <c r="F9430" s="23">
        <v>0.391620831</v>
      </c>
      <c r="G9430" s="17">
        <v>0.70198959299999997</v>
      </c>
      <c r="H9430" s="17">
        <v>0.29801040699999998</v>
      </c>
      <c r="I9430" s="17">
        <v>0.98629401999999999</v>
      </c>
      <c r="J9430" s="17">
        <v>1.37E-2</v>
      </c>
      <c r="K9430" s="17">
        <v>4.5200000000000001E-5</v>
      </c>
    </row>
    <row r="9431" spans="1:11" x14ac:dyDescent="0.45">
      <c r="A9431" s="10" t="s">
        <v>77</v>
      </c>
      <c r="B9431" s="20">
        <v>0.80700000000000005</v>
      </c>
      <c r="C9431" s="19">
        <v>116799</v>
      </c>
      <c r="D9431" s="19">
        <v>24763.371500000001</v>
      </c>
      <c r="E9431" s="23">
        <v>0.51255231499999998</v>
      </c>
      <c r="F9431" s="23">
        <v>0.39253295199999999</v>
      </c>
      <c r="G9431" s="17">
        <v>0.70212073699999999</v>
      </c>
      <c r="H9431" s="17">
        <v>0.29787926300000001</v>
      </c>
      <c r="I9431" s="17">
        <v>0.98632382100000004</v>
      </c>
      <c r="J9431" s="17">
        <v>1.3599999999999999E-2</v>
      </c>
      <c r="K9431" s="17">
        <v>4.5099999999999998E-5</v>
      </c>
    </row>
    <row r="9432" spans="1:11" x14ac:dyDescent="0.45">
      <c r="A9432" s="10" t="s">
        <v>77</v>
      </c>
      <c r="B9432" s="20">
        <v>0.80800000000000005</v>
      </c>
      <c r="C9432" s="19">
        <v>116944</v>
      </c>
      <c r="D9432" s="19">
        <v>24837.88581</v>
      </c>
      <c r="E9432" s="23">
        <v>0.514889178</v>
      </c>
      <c r="F9432" s="23">
        <v>0.39344117299999998</v>
      </c>
      <c r="G9432" s="17">
        <v>0.70220789400000005</v>
      </c>
      <c r="H9432" s="17">
        <v>0.297792106</v>
      </c>
      <c r="I9432" s="17">
        <v>0.98635073699999998</v>
      </c>
      <c r="J9432" s="17">
        <v>1.3599999999999999E-2</v>
      </c>
      <c r="K9432" s="17">
        <v>4.5000000000000003E-5</v>
      </c>
    </row>
    <row r="9433" spans="1:11" x14ac:dyDescent="0.45">
      <c r="A9433" s="10" t="s">
        <v>77</v>
      </c>
      <c r="B9433" s="20">
        <v>0.80900000000000005</v>
      </c>
      <c r="C9433" s="19">
        <v>117089</v>
      </c>
      <c r="D9433" s="19">
        <v>24912.625530000001</v>
      </c>
      <c r="E9433" s="23">
        <v>0.516495343</v>
      </c>
      <c r="F9433" s="23">
        <v>0.39436525700000002</v>
      </c>
      <c r="G9433" s="17">
        <v>0.70245710500000003</v>
      </c>
      <c r="H9433" s="17">
        <v>0.29754289499999997</v>
      </c>
      <c r="I9433" s="17">
        <v>0.98637847599999995</v>
      </c>
      <c r="J9433" s="17">
        <v>1.3599999999999999E-2</v>
      </c>
      <c r="K9433" s="17">
        <v>4.49E-5</v>
      </c>
    </row>
    <row r="9434" spans="1:11" x14ac:dyDescent="0.45">
      <c r="A9434" s="10" t="s">
        <v>77</v>
      </c>
      <c r="B9434" s="20">
        <v>0.81</v>
      </c>
      <c r="C9434" s="19">
        <v>117226</v>
      </c>
      <c r="D9434" s="19">
        <v>24983.505829999998</v>
      </c>
      <c r="E9434" s="23">
        <v>0.51867677499999998</v>
      </c>
      <c r="F9434" s="23">
        <v>0.39530585899999998</v>
      </c>
      <c r="G9434" s="17">
        <v>0.70241243399999997</v>
      </c>
      <c r="H9434" s="17">
        <v>0.29758756600000003</v>
      </c>
      <c r="I9434" s="17">
        <v>0.98640355999999996</v>
      </c>
      <c r="J9434" s="17">
        <v>1.3599999999999999E-2</v>
      </c>
      <c r="K9434" s="17">
        <v>4.4799999999999998E-5</v>
      </c>
    </row>
    <row r="9435" spans="1:11" x14ac:dyDescent="0.45">
      <c r="A9435" s="10" t="s">
        <v>77</v>
      </c>
      <c r="B9435" s="20">
        <v>0.81100000000000005</v>
      </c>
      <c r="C9435" s="19">
        <v>117382</v>
      </c>
      <c r="D9435" s="19">
        <v>25064.528480000001</v>
      </c>
      <c r="E9435" s="23">
        <v>0.52006724999999998</v>
      </c>
      <c r="F9435" s="23">
        <v>0.39620028499999999</v>
      </c>
      <c r="G9435" s="17">
        <v>0.70250975400000004</v>
      </c>
      <c r="H9435" s="17">
        <v>0.29749024600000001</v>
      </c>
      <c r="I9435" s="17">
        <v>0.98643840299999996</v>
      </c>
      <c r="J9435" s="17">
        <v>1.35E-2</v>
      </c>
      <c r="K9435" s="17">
        <v>4.4700000000000002E-5</v>
      </c>
    </row>
    <row r="9436" spans="1:11" x14ac:dyDescent="0.45">
      <c r="A9436" s="10" t="s">
        <v>77</v>
      </c>
      <c r="B9436" s="20">
        <v>0.81200000000000006</v>
      </c>
      <c r="C9436" s="19">
        <v>117515</v>
      </c>
      <c r="D9436" s="19">
        <v>25133.814590000002</v>
      </c>
      <c r="E9436" s="23">
        <v>0.52176782799999999</v>
      </c>
      <c r="F9436" s="23">
        <v>0.39717982200000002</v>
      </c>
      <c r="G9436" s="17">
        <v>0.70259966799999996</v>
      </c>
      <c r="H9436" s="17">
        <v>0.29740033199999999</v>
      </c>
      <c r="I9436" s="17">
        <v>0.98646555400000002</v>
      </c>
      <c r="J9436" s="17">
        <v>1.35E-2</v>
      </c>
      <c r="K9436" s="17">
        <v>4.46E-5</v>
      </c>
    </row>
    <row r="9437" spans="1:11" x14ac:dyDescent="0.45">
      <c r="A9437" s="10" t="s">
        <v>77</v>
      </c>
      <c r="B9437" s="20">
        <v>0.81299999999999994</v>
      </c>
      <c r="C9437" s="19">
        <v>117672</v>
      </c>
      <c r="D9437" s="19">
        <v>25215.83354</v>
      </c>
      <c r="E9437" s="23">
        <v>0.52341662300000003</v>
      </c>
      <c r="F9437" s="23">
        <v>0.39805059599999998</v>
      </c>
      <c r="G9437" s="17">
        <v>0.70262254400000002</v>
      </c>
      <c r="H9437" s="17">
        <v>0.29737745599999998</v>
      </c>
      <c r="I9437" s="17">
        <v>0.986492543</v>
      </c>
      <c r="J9437" s="17">
        <v>1.35E-2</v>
      </c>
      <c r="K9437" s="17">
        <v>4.4499999999999997E-5</v>
      </c>
    </row>
    <row r="9438" spans="1:11" x14ac:dyDescent="0.45">
      <c r="A9438" s="10" t="s">
        <v>77</v>
      </c>
      <c r="B9438" s="20">
        <v>0.81399999999999995</v>
      </c>
      <c r="C9438" s="19">
        <v>117807</v>
      </c>
      <c r="D9438" s="19">
        <v>25286.570309999999</v>
      </c>
      <c r="E9438" s="23">
        <v>0.52473455800000002</v>
      </c>
      <c r="F9438" s="23">
        <v>0.39906742099999998</v>
      </c>
      <c r="G9438" s="17">
        <v>0.702589829</v>
      </c>
      <c r="H9438" s="17">
        <v>0.297410171</v>
      </c>
      <c r="I9438" s="17">
        <v>0.98650851399999995</v>
      </c>
      <c r="J9438" s="17">
        <v>1.34E-2</v>
      </c>
      <c r="K9438" s="17">
        <v>4.4400000000000002E-5</v>
      </c>
    </row>
    <row r="9439" spans="1:11" x14ac:dyDescent="0.45">
      <c r="A9439" s="10" t="s">
        <v>77</v>
      </c>
      <c r="B9439" s="20">
        <v>0.81499999999999995</v>
      </c>
      <c r="C9439" s="19">
        <v>117954</v>
      </c>
      <c r="D9439" s="19">
        <v>25363.890309999999</v>
      </c>
      <c r="E9439" s="23">
        <v>0.52731534800000002</v>
      </c>
      <c r="F9439" s="23">
        <v>0.399960174</v>
      </c>
      <c r="G9439" s="17">
        <v>0.70272309499999996</v>
      </c>
      <c r="H9439" s="17">
        <v>0.29727690499999998</v>
      </c>
      <c r="I9439" s="17">
        <v>0.98654120000000001</v>
      </c>
      <c r="J9439" s="17">
        <v>1.34E-2</v>
      </c>
      <c r="K9439" s="17">
        <v>4.4299999999999999E-5</v>
      </c>
    </row>
    <row r="9440" spans="1:11" x14ac:dyDescent="0.45">
      <c r="A9440" s="10" t="s">
        <v>77</v>
      </c>
      <c r="B9440" s="20">
        <v>0.81599999999999995</v>
      </c>
      <c r="C9440" s="19">
        <v>118105</v>
      </c>
      <c r="D9440" s="19">
        <v>25443.636600000002</v>
      </c>
      <c r="E9440" s="23">
        <v>0.52915035700000002</v>
      </c>
      <c r="F9440" s="23">
        <v>0.40091879800000002</v>
      </c>
      <c r="G9440" s="17">
        <v>0.702688286</v>
      </c>
      <c r="H9440" s="17">
        <v>0.297311714</v>
      </c>
      <c r="I9440" s="17">
        <v>0.98657050099999999</v>
      </c>
      <c r="J9440" s="17">
        <v>1.34E-2</v>
      </c>
      <c r="K9440" s="17">
        <v>4.4199999999999997E-5</v>
      </c>
    </row>
    <row r="9441" spans="1:11" x14ac:dyDescent="0.45">
      <c r="A9441" s="10" t="s">
        <v>77</v>
      </c>
      <c r="B9441" s="20">
        <v>0.81699999999999995</v>
      </c>
      <c r="C9441" s="19">
        <v>118244</v>
      </c>
      <c r="D9441" s="19">
        <v>25517.278709999999</v>
      </c>
      <c r="E9441" s="23">
        <v>0.53031699499999996</v>
      </c>
      <c r="F9441" s="23">
        <v>0.401916891</v>
      </c>
      <c r="G9441" s="17">
        <v>0.70280098800000002</v>
      </c>
      <c r="H9441" s="17">
        <v>0.29719901199999998</v>
      </c>
      <c r="I9441" s="17">
        <v>0.98660583499999999</v>
      </c>
      <c r="J9441" s="17">
        <v>1.34E-2</v>
      </c>
      <c r="K9441" s="17">
        <v>4.4100000000000001E-5</v>
      </c>
    </row>
    <row r="9442" spans="1:11" x14ac:dyDescent="0.45">
      <c r="A9442" s="10" t="s">
        <v>77</v>
      </c>
      <c r="B9442" s="20">
        <v>0.81799999999999995</v>
      </c>
      <c r="C9442" s="19">
        <v>118395</v>
      </c>
      <c r="D9442" s="19">
        <v>25597.465</v>
      </c>
      <c r="E9442" s="23">
        <v>0.53174007499999998</v>
      </c>
      <c r="F9442" s="23">
        <v>0.40284968199999999</v>
      </c>
      <c r="G9442" s="17">
        <v>0.70285907299999995</v>
      </c>
      <c r="H9442" s="17">
        <v>0.297140927</v>
      </c>
      <c r="I9442" s="17">
        <v>0.98663772400000005</v>
      </c>
      <c r="J9442" s="17">
        <v>1.3299999999999999E-2</v>
      </c>
      <c r="K9442" s="17">
        <v>4.3999999999999999E-5</v>
      </c>
    </row>
    <row r="9443" spans="1:11" x14ac:dyDescent="0.45">
      <c r="A9443" s="10" t="s">
        <v>77</v>
      </c>
      <c r="B9443" s="20">
        <v>0.81899999999999995</v>
      </c>
      <c r="C9443" s="19">
        <v>118540</v>
      </c>
      <c r="D9443" s="19">
        <v>25674.712520000001</v>
      </c>
      <c r="E9443" s="23">
        <v>0.53358843700000003</v>
      </c>
      <c r="F9443" s="23">
        <v>0.40384825099999999</v>
      </c>
      <c r="G9443" s="17">
        <v>0.70302851399999999</v>
      </c>
      <c r="H9443" s="17">
        <v>0.29697148600000001</v>
      </c>
      <c r="I9443" s="17">
        <v>0.98666771499999995</v>
      </c>
      <c r="J9443" s="17">
        <v>1.3299999999999999E-2</v>
      </c>
      <c r="K9443" s="17">
        <v>4.3900000000000003E-5</v>
      </c>
    </row>
    <row r="9444" spans="1:11" x14ac:dyDescent="0.45">
      <c r="A9444" s="10" t="s">
        <v>77</v>
      </c>
      <c r="B9444" s="20">
        <v>0.82</v>
      </c>
      <c r="C9444" s="19">
        <v>118681</v>
      </c>
      <c r="D9444" s="19">
        <v>25750.08106</v>
      </c>
      <c r="E9444" s="23">
        <v>0.53543566799999998</v>
      </c>
      <c r="F9444" s="23">
        <v>0.404808218</v>
      </c>
      <c r="G9444" s="17">
        <v>0.70316225799999998</v>
      </c>
      <c r="H9444" s="17">
        <v>0.29683774200000002</v>
      </c>
      <c r="I9444" s="17">
        <v>0.98668320499999995</v>
      </c>
      <c r="J9444" s="17">
        <v>1.3299999999999999E-2</v>
      </c>
      <c r="K9444" s="17">
        <v>4.3800000000000001E-5</v>
      </c>
    </row>
    <row r="9445" spans="1:11" x14ac:dyDescent="0.45">
      <c r="A9445" s="10" t="s">
        <v>77</v>
      </c>
      <c r="B9445" s="20">
        <v>0.82099999999999995</v>
      </c>
      <c r="C9445" s="19">
        <v>118826</v>
      </c>
      <c r="D9445" s="19">
        <v>25827.950489999999</v>
      </c>
      <c r="E9445" s="23">
        <v>0.53852224500000001</v>
      </c>
      <c r="F9445" s="23">
        <v>0.40570487500000002</v>
      </c>
      <c r="G9445" s="17">
        <v>0.70333933699999995</v>
      </c>
      <c r="H9445" s="17">
        <v>0.29666066299999999</v>
      </c>
      <c r="I9445" s="17">
        <v>0.98670543399999999</v>
      </c>
      <c r="J9445" s="17">
        <v>1.3299999999999999E-2</v>
      </c>
      <c r="K9445" s="17">
        <v>4.3699999999999998E-5</v>
      </c>
    </row>
    <row r="9446" spans="1:11" x14ac:dyDescent="0.45">
      <c r="A9446" s="10" t="s">
        <v>77</v>
      </c>
      <c r="B9446" s="20">
        <v>0.82199999999999995</v>
      </c>
      <c r="C9446" s="19">
        <v>118964</v>
      </c>
      <c r="D9446" s="19">
        <v>25902.490720000002</v>
      </c>
      <c r="E9446" s="23">
        <v>0.54078467399999997</v>
      </c>
      <c r="F9446" s="23">
        <v>0.40673988</v>
      </c>
      <c r="G9446" s="17">
        <v>0.70333041900000004</v>
      </c>
      <c r="H9446" s="17">
        <v>0.29666958100000002</v>
      </c>
      <c r="I9446" s="17">
        <v>0.98673359800000005</v>
      </c>
      <c r="J9446" s="17">
        <v>1.32E-2</v>
      </c>
      <c r="K9446" s="17">
        <v>4.3600000000000003E-5</v>
      </c>
    </row>
    <row r="9447" spans="1:11" x14ac:dyDescent="0.45">
      <c r="A9447" s="10" t="s">
        <v>77</v>
      </c>
      <c r="B9447" s="20">
        <v>0.82299999999999995</v>
      </c>
      <c r="C9447" s="19">
        <v>119114</v>
      </c>
      <c r="D9447" s="19">
        <v>25983.758300000001</v>
      </c>
      <c r="E9447" s="23">
        <v>0.54292635</v>
      </c>
      <c r="F9447" s="23">
        <v>0.40765627300000001</v>
      </c>
      <c r="G9447" s="17">
        <v>0.70336820200000005</v>
      </c>
      <c r="H9447" s="17">
        <v>0.296631798</v>
      </c>
      <c r="I9447" s="17">
        <v>0.98676226300000003</v>
      </c>
      <c r="J9447" s="17">
        <v>1.32E-2</v>
      </c>
      <c r="K9447" s="17">
        <v>4.35E-5</v>
      </c>
    </row>
    <row r="9448" spans="1:11" x14ac:dyDescent="0.45">
      <c r="A9448" s="10" t="s">
        <v>77</v>
      </c>
      <c r="B9448" s="20">
        <v>0.82399999999999995</v>
      </c>
      <c r="C9448" s="19">
        <v>119256</v>
      </c>
      <c r="D9448" s="19">
        <v>26060.974989999999</v>
      </c>
      <c r="E9448" s="23">
        <v>0.54453949999999995</v>
      </c>
      <c r="F9448" s="23">
        <v>0.40871746799999997</v>
      </c>
      <c r="G9448" s="17">
        <v>0.70353692899999998</v>
      </c>
      <c r="H9448" s="17">
        <v>0.29646307100000002</v>
      </c>
      <c r="I9448" s="17">
        <v>0.98679350499999996</v>
      </c>
      <c r="J9448" s="17">
        <v>1.32E-2</v>
      </c>
      <c r="K9448" s="17">
        <v>4.3399999999999998E-5</v>
      </c>
    </row>
    <row r="9449" spans="1:11" x14ac:dyDescent="0.45">
      <c r="A9449" s="10" t="s">
        <v>77</v>
      </c>
      <c r="B9449" s="20">
        <v>0.82499999999999996</v>
      </c>
      <c r="C9449" s="19">
        <v>119398</v>
      </c>
      <c r="D9449" s="19">
        <v>26138.405610000002</v>
      </c>
      <c r="E9449" s="23">
        <v>0.54607703699999999</v>
      </c>
      <c r="F9449" s="23">
        <v>0.409656886</v>
      </c>
      <c r="G9449" s="17">
        <v>0.70356287399999995</v>
      </c>
      <c r="H9449" s="17">
        <v>0.296437126</v>
      </c>
      <c r="I9449" s="17">
        <v>0.98682160299999999</v>
      </c>
      <c r="J9449" s="17">
        <v>1.3100000000000001E-2</v>
      </c>
      <c r="K9449" s="17">
        <v>4.3300000000000002E-5</v>
      </c>
    </row>
    <row r="9450" spans="1:11" x14ac:dyDescent="0.45">
      <c r="A9450" s="10" t="s">
        <v>77</v>
      </c>
      <c r="B9450" s="20">
        <v>0.82599999999999996</v>
      </c>
      <c r="C9450" s="19">
        <v>119549</v>
      </c>
      <c r="D9450" s="19">
        <v>26221.046729999998</v>
      </c>
      <c r="E9450" s="23">
        <v>0.54892225100000003</v>
      </c>
      <c r="F9450" s="23">
        <v>0.410669689</v>
      </c>
      <c r="G9450" s="17">
        <v>0.70368635499999999</v>
      </c>
      <c r="H9450" s="17">
        <v>0.29631364500000001</v>
      </c>
      <c r="I9450" s="17">
        <v>0.98685244299999997</v>
      </c>
      <c r="J9450" s="17">
        <v>1.3100000000000001E-2</v>
      </c>
      <c r="K9450" s="17">
        <v>4.32E-5</v>
      </c>
    </row>
    <row r="9451" spans="1:11" x14ac:dyDescent="0.45">
      <c r="A9451" s="10" t="s">
        <v>77</v>
      </c>
      <c r="B9451" s="20">
        <v>0.82699999999999996</v>
      </c>
      <c r="C9451" s="19">
        <v>119693</v>
      </c>
      <c r="D9451" s="19">
        <v>26300.291700000002</v>
      </c>
      <c r="E9451" s="23">
        <v>0.55148198900000001</v>
      </c>
      <c r="F9451" s="23">
        <v>0.41169730700000001</v>
      </c>
      <c r="G9451" s="17">
        <v>0.70374207300000002</v>
      </c>
      <c r="H9451" s="17">
        <v>0.29625792699999998</v>
      </c>
      <c r="I9451" s="17">
        <v>0.98687305199999997</v>
      </c>
      <c r="J9451" s="17">
        <v>1.3100000000000001E-2</v>
      </c>
      <c r="K9451" s="17">
        <v>4.3099999999999997E-5</v>
      </c>
    </row>
    <row r="9452" spans="1:11" x14ac:dyDescent="0.45">
      <c r="A9452" s="10" t="s">
        <v>77</v>
      </c>
      <c r="B9452" s="20">
        <v>0.82799999999999996</v>
      </c>
      <c r="C9452" s="19">
        <v>119835</v>
      </c>
      <c r="D9452" s="19">
        <v>26378.75664</v>
      </c>
      <c r="E9452" s="23">
        <v>0.55399961499999995</v>
      </c>
      <c r="F9452" s="23">
        <v>0.41270342100000001</v>
      </c>
      <c r="G9452" s="17">
        <v>0.70383443899999998</v>
      </c>
      <c r="H9452" s="17">
        <v>0.29616556100000002</v>
      </c>
      <c r="I9452" s="17">
        <v>0.98689428599999995</v>
      </c>
      <c r="J9452" s="17">
        <v>1.3100000000000001E-2</v>
      </c>
      <c r="K9452" s="17">
        <v>4.3000000000000002E-5</v>
      </c>
    </row>
    <row r="9453" spans="1:11" x14ac:dyDescent="0.45">
      <c r="A9453" s="10" t="s">
        <v>77</v>
      </c>
      <c r="B9453" s="20">
        <v>0.82899999999999996</v>
      </c>
      <c r="C9453" s="19">
        <v>119980</v>
      </c>
      <c r="D9453" s="19">
        <v>26459.195459999999</v>
      </c>
      <c r="E9453" s="23">
        <v>0.55541345600000003</v>
      </c>
      <c r="F9453" s="23">
        <v>0.41373800100000002</v>
      </c>
      <c r="G9453" s="17">
        <v>0.70392565399999996</v>
      </c>
      <c r="H9453" s="17">
        <v>0.29607434599999999</v>
      </c>
      <c r="I9453" s="17">
        <v>0.98691484399999996</v>
      </c>
      <c r="J9453" s="17">
        <v>1.2999999999999999E-2</v>
      </c>
      <c r="K9453" s="17">
        <v>4.3000000000000002E-5</v>
      </c>
    </row>
    <row r="9454" spans="1:11" x14ac:dyDescent="0.45">
      <c r="A9454" s="10" t="s">
        <v>77</v>
      </c>
      <c r="B9454" s="20">
        <v>0.83</v>
      </c>
      <c r="C9454" s="19">
        <v>120130</v>
      </c>
      <c r="D9454" s="19">
        <v>26542.600330000001</v>
      </c>
      <c r="E9454" s="23">
        <v>0.55680090599999998</v>
      </c>
      <c r="F9454" s="23">
        <v>0.41478912400000001</v>
      </c>
      <c r="G9454" s="17">
        <v>0.70404561700000001</v>
      </c>
      <c r="H9454" s="17">
        <v>0.29595438299999999</v>
      </c>
      <c r="I9454" s="17">
        <v>0.98693281099999997</v>
      </c>
      <c r="J9454" s="17">
        <v>1.2999999999999999E-2</v>
      </c>
      <c r="K9454" s="17">
        <v>4.3800000000000001E-5</v>
      </c>
    </row>
    <row r="9455" spans="1:11" x14ac:dyDescent="0.45">
      <c r="A9455" s="10" t="s">
        <v>77</v>
      </c>
      <c r="B9455" s="20">
        <v>0.83099999999999996</v>
      </c>
      <c r="C9455" s="19">
        <v>120265</v>
      </c>
      <c r="D9455" s="19">
        <v>26617.844489999999</v>
      </c>
      <c r="E9455" s="23">
        <v>0.55844848800000002</v>
      </c>
      <c r="F9455" s="23">
        <v>0.41584027499999998</v>
      </c>
      <c r="G9455" s="17">
        <v>0.70412838300000002</v>
      </c>
      <c r="H9455" s="17">
        <v>0.29587161699999998</v>
      </c>
      <c r="I9455" s="17">
        <v>0.98694191499999995</v>
      </c>
      <c r="J9455" s="17">
        <v>1.2999999999999999E-2</v>
      </c>
      <c r="K9455" s="17">
        <v>4.3699999999999998E-5</v>
      </c>
    </row>
    <row r="9456" spans="1:11" x14ac:dyDescent="0.45">
      <c r="A9456" s="10" t="s">
        <v>77</v>
      </c>
      <c r="B9456" s="20">
        <v>0.83199999999999996</v>
      </c>
      <c r="C9456" s="19">
        <v>120412</v>
      </c>
      <c r="D9456" s="19">
        <v>26700.03931</v>
      </c>
      <c r="E9456" s="23">
        <v>0.560173315</v>
      </c>
      <c r="F9456" s="23">
        <v>0.416826686</v>
      </c>
      <c r="G9456" s="17">
        <v>0.70408265000000003</v>
      </c>
      <c r="H9456" s="17">
        <v>0.29591735000000002</v>
      </c>
      <c r="I9456" s="17">
        <v>0.98697163300000001</v>
      </c>
      <c r="J9456" s="17">
        <v>1.2999999999999999E-2</v>
      </c>
      <c r="K9456" s="17">
        <v>4.3600000000000003E-5</v>
      </c>
    </row>
    <row r="9457" spans="1:11" x14ac:dyDescent="0.45">
      <c r="A9457" s="10" t="s">
        <v>77</v>
      </c>
      <c r="B9457" s="20">
        <v>0.83299999999999996</v>
      </c>
      <c r="C9457" s="19">
        <v>120560</v>
      </c>
      <c r="D9457" s="19">
        <v>26783.100539999999</v>
      </c>
      <c r="E9457" s="23">
        <v>0.56193907499999995</v>
      </c>
      <c r="F9457" s="23">
        <v>0.417854542</v>
      </c>
      <c r="G9457" s="17">
        <v>0.70418878600000001</v>
      </c>
      <c r="H9457" s="17">
        <v>0.29581121399999999</v>
      </c>
      <c r="I9457" s="17">
        <v>0.98699755600000005</v>
      </c>
      <c r="J9457" s="17">
        <v>1.2999999999999999E-2</v>
      </c>
      <c r="K9457" s="17">
        <v>4.35E-5</v>
      </c>
    </row>
    <row r="9458" spans="1:11" x14ac:dyDescent="0.45">
      <c r="A9458" s="10" t="s">
        <v>77</v>
      </c>
      <c r="B9458" s="20">
        <v>0.83399999999999996</v>
      </c>
      <c r="C9458" s="19">
        <v>120692</v>
      </c>
      <c r="D9458" s="19">
        <v>26857.489710000002</v>
      </c>
      <c r="E9458" s="23">
        <v>0.56472455600000004</v>
      </c>
      <c r="F9458" s="23">
        <v>0.41888899800000001</v>
      </c>
      <c r="G9458" s="17">
        <v>0.70416431899999998</v>
      </c>
      <c r="H9458" s="17">
        <v>0.29583568100000002</v>
      </c>
      <c r="I9458" s="17">
        <v>0.987014316</v>
      </c>
      <c r="J9458" s="17">
        <v>1.29E-2</v>
      </c>
      <c r="K9458" s="17">
        <v>4.3399999999999998E-5</v>
      </c>
    </row>
    <row r="9459" spans="1:11" x14ac:dyDescent="0.45">
      <c r="A9459" s="10" t="s">
        <v>77</v>
      </c>
      <c r="B9459" s="20">
        <v>0.83499999999999996</v>
      </c>
      <c r="C9459" s="19">
        <v>120852</v>
      </c>
      <c r="D9459" s="19">
        <v>26948.13031</v>
      </c>
      <c r="E9459" s="23">
        <v>0.56840002199999995</v>
      </c>
      <c r="F9459" s="23">
        <v>0.41990722200000002</v>
      </c>
      <c r="G9459" s="17">
        <v>0.70429947400000004</v>
      </c>
      <c r="H9459" s="17">
        <v>0.29570052600000002</v>
      </c>
      <c r="I9459" s="17">
        <v>0.98704006099999997</v>
      </c>
      <c r="J9459" s="17">
        <v>1.29E-2</v>
      </c>
      <c r="K9459" s="17">
        <v>4.3300000000000002E-5</v>
      </c>
    </row>
    <row r="9460" spans="1:11" x14ac:dyDescent="0.45">
      <c r="A9460" s="10" t="s">
        <v>77</v>
      </c>
      <c r="B9460" s="20">
        <v>0.83599999999999997</v>
      </c>
      <c r="C9460" s="19">
        <v>120997</v>
      </c>
      <c r="D9460" s="19">
        <v>27030.69728</v>
      </c>
      <c r="E9460" s="23">
        <v>0.57045930099999997</v>
      </c>
      <c r="F9460" s="23">
        <v>0.42106382199999998</v>
      </c>
      <c r="G9460" s="17">
        <v>0.70439763</v>
      </c>
      <c r="H9460" s="17">
        <v>0.29560237</v>
      </c>
      <c r="I9460" s="17">
        <v>0.987071594</v>
      </c>
      <c r="J9460" s="17">
        <v>1.29E-2</v>
      </c>
      <c r="K9460" s="17">
        <v>4.32E-5</v>
      </c>
    </row>
    <row r="9461" spans="1:11" x14ac:dyDescent="0.45">
      <c r="A9461" s="10" t="s">
        <v>77</v>
      </c>
      <c r="B9461" s="20">
        <v>0.83699999999999997</v>
      </c>
      <c r="C9461" s="19">
        <v>121138</v>
      </c>
      <c r="D9461" s="19">
        <v>27111.305130000001</v>
      </c>
      <c r="E9461" s="23">
        <v>0.57272119700000002</v>
      </c>
      <c r="F9461" s="23">
        <v>0.422066675</v>
      </c>
      <c r="G9461" s="17">
        <v>0.70438673200000002</v>
      </c>
      <c r="H9461" s="17">
        <v>0.29561326799999998</v>
      </c>
      <c r="I9461" s="17">
        <v>0.98710283799999998</v>
      </c>
      <c r="J9461" s="17">
        <v>1.29E-2</v>
      </c>
      <c r="K9461" s="17">
        <v>4.3099999999999997E-5</v>
      </c>
    </row>
    <row r="9462" spans="1:11" x14ac:dyDescent="0.45">
      <c r="A9462" s="10" t="s">
        <v>77</v>
      </c>
      <c r="B9462" s="20">
        <v>0.83799999999999997</v>
      </c>
      <c r="C9462" s="19">
        <v>121285</v>
      </c>
      <c r="D9462" s="19">
        <v>27195.686529999999</v>
      </c>
      <c r="E9462" s="23">
        <v>0.57517854599999996</v>
      </c>
      <c r="F9462" s="23">
        <v>0.423193123</v>
      </c>
      <c r="G9462" s="17">
        <v>0.70448942599999997</v>
      </c>
      <c r="H9462" s="17">
        <v>0.29551057400000003</v>
      </c>
      <c r="I9462" s="17">
        <v>0.98712960299999997</v>
      </c>
      <c r="J9462" s="17">
        <v>1.2800000000000001E-2</v>
      </c>
      <c r="K9462" s="17">
        <v>4.3000000000000002E-5</v>
      </c>
    </row>
    <row r="9463" spans="1:11" x14ac:dyDescent="0.45">
      <c r="A9463" s="10" t="s">
        <v>77</v>
      </c>
      <c r="B9463" s="20">
        <v>0.83899999999999997</v>
      </c>
      <c r="C9463" s="19">
        <v>121431</v>
      </c>
      <c r="D9463" s="19">
        <v>27279.866239999999</v>
      </c>
      <c r="E9463" s="23">
        <v>0.57818320899999998</v>
      </c>
      <c r="F9463" s="23">
        <v>0.424264315</v>
      </c>
      <c r="G9463" s="17">
        <v>0.70454826199999998</v>
      </c>
      <c r="H9463" s="17">
        <v>0.29545173800000002</v>
      </c>
      <c r="I9463" s="17">
        <v>0.98715855799999996</v>
      </c>
      <c r="J9463" s="17">
        <v>1.2800000000000001E-2</v>
      </c>
      <c r="K9463" s="17">
        <v>4.2899999999999999E-5</v>
      </c>
    </row>
    <row r="9464" spans="1:11" x14ac:dyDescent="0.45">
      <c r="A9464" s="10" t="s">
        <v>77</v>
      </c>
      <c r="B9464" s="20">
        <v>0.84</v>
      </c>
      <c r="C9464" s="19">
        <v>121559</v>
      </c>
      <c r="D9464" s="19">
        <v>27354.042460000001</v>
      </c>
      <c r="E9464" s="23">
        <v>0.580159761</v>
      </c>
      <c r="F9464" s="23">
        <v>0.42533170799999998</v>
      </c>
      <c r="G9464" s="17">
        <v>0.70468661300000002</v>
      </c>
      <c r="H9464" s="17">
        <v>0.29531338699999998</v>
      </c>
      <c r="I9464" s="17">
        <v>0.98718247000000003</v>
      </c>
      <c r="J9464" s="17">
        <v>1.2774723999999999E-2</v>
      </c>
      <c r="K9464" s="17">
        <v>4.2799999999999997E-5</v>
      </c>
    </row>
    <row r="9465" spans="1:11" x14ac:dyDescent="0.45">
      <c r="A9465" s="10" t="s">
        <v>77</v>
      </c>
      <c r="B9465" s="20">
        <v>0.84099999999999997</v>
      </c>
      <c r="C9465" s="19">
        <v>121717</v>
      </c>
      <c r="D9465" s="19">
        <v>27445.894110000001</v>
      </c>
      <c r="E9465" s="23">
        <v>0.58301792399999997</v>
      </c>
      <c r="F9465" s="23">
        <v>0.42639592399999998</v>
      </c>
      <c r="G9465" s="17">
        <v>0.70466738399999995</v>
      </c>
      <c r="H9465" s="17">
        <v>0.29533261599999999</v>
      </c>
      <c r="I9465" s="17">
        <v>0.98721477300000005</v>
      </c>
      <c r="J9465" s="17">
        <v>1.2699999999999999E-2</v>
      </c>
      <c r="K9465" s="17">
        <v>4.2700000000000001E-5</v>
      </c>
    </row>
    <row r="9466" spans="1:11" x14ac:dyDescent="0.45">
      <c r="A9466" s="10" t="s">
        <v>77</v>
      </c>
      <c r="B9466" s="20">
        <v>0.84199999999999997</v>
      </c>
      <c r="C9466" s="19">
        <v>121852</v>
      </c>
      <c r="D9466" s="19">
        <v>27524.774109999998</v>
      </c>
      <c r="E9466" s="23">
        <v>0.58549748599999996</v>
      </c>
      <c r="F9466" s="23">
        <v>0.42752874699999999</v>
      </c>
      <c r="G9466" s="17">
        <v>0.70472376299999995</v>
      </c>
      <c r="H9466" s="17">
        <v>0.295276237</v>
      </c>
      <c r="I9466" s="17">
        <v>0.98723918600000005</v>
      </c>
      <c r="J9466" s="17">
        <v>1.2699999999999999E-2</v>
      </c>
      <c r="K9466" s="17">
        <v>4.2599999999999999E-5</v>
      </c>
    </row>
    <row r="9467" spans="1:11" x14ac:dyDescent="0.45">
      <c r="A9467" s="10" t="s">
        <v>77</v>
      </c>
      <c r="B9467" s="20">
        <v>0.84299999999999997</v>
      </c>
      <c r="C9467" s="19">
        <v>122006</v>
      </c>
      <c r="D9467" s="19">
        <v>27615.192770000001</v>
      </c>
      <c r="E9467" s="23">
        <v>0.58891374900000004</v>
      </c>
      <c r="F9467" s="23">
        <v>0.42860059099999998</v>
      </c>
      <c r="G9467" s="17">
        <v>0.70447355</v>
      </c>
      <c r="H9467" s="17">
        <v>0.29552645</v>
      </c>
      <c r="I9467" s="17">
        <v>0.98726917000000003</v>
      </c>
      <c r="J9467" s="17">
        <v>1.2699999999999999E-2</v>
      </c>
      <c r="K9467" s="17">
        <v>4.2500000000000003E-5</v>
      </c>
    </row>
    <row r="9468" spans="1:11" x14ac:dyDescent="0.45">
      <c r="A9468" s="10" t="s">
        <v>77</v>
      </c>
      <c r="B9468" s="20">
        <v>0.84399999999999997</v>
      </c>
      <c r="C9468" s="19">
        <v>122131</v>
      </c>
      <c r="D9468" s="19">
        <v>27688.854810000001</v>
      </c>
      <c r="E9468" s="23">
        <v>0.58988508299999998</v>
      </c>
      <c r="F9468" s="23">
        <v>0.42979058999999997</v>
      </c>
      <c r="G9468" s="17">
        <v>0.70446487800000002</v>
      </c>
      <c r="H9468" s="17">
        <v>0.29553512199999998</v>
      </c>
      <c r="I9468" s="17">
        <v>0.98728932400000002</v>
      </c>
      <c r="J9468" s="17">
        <v>1.2699999999999999E-2</v>
      </c>
      <c r="K9468" s="17">
        <v>4.2400000000000001E-5</v>
      </c>
    </row>
    <row r="9469" spans="1:11" x14ac:dyDescent="0.45">
      <c r="A9469" s="10" t="s">
        <v>77</v>
      </c>
      <c r="B9469" s="20">
        <v>0.84499999999999997</v>
      </c>
      <c r="C9469" s="19">
        <v>122298</v>
      </c>
      <c r="D9469" s="19">
        <v>27787.636009999998</v>
      </c>
      <c r="E9469" s="23">
        <v>0.59327157100000005</v>
      </c>
      <c r="F9469" s="23">
        <v>0.43076603299999999</v>
      </c>
      <c r="G9469" s="17">
        <v>0.70463131000000001</v>
      </c>
      <c r="H9469" s="17">
        <v>0.29536868999999999</v>
      </c>
      <c r="I9469" s="17">
        <v>0.98728781399999999</v>
      </c>
      <c r="J9469" s="17">
        <v>1.2699999999999999E-2</v>
      </c>
      <c r="K9469" s="17">
        <v>4.2400000000000001E-5</v>
      </c>
    </row>
    <row r="9470" spans="1:11" x14ac:dyDescent="0.45">
      <c r="A9470" s="10" t="s">
        <v>77</v>
      </c>
      <c r="B9470" s="20">
        <v>0.84599999999999997</v>
      </c>
      <c r="C9470" s="19">
        <v>122441</v>
      </c>
      <c r="D9470" s="19">
        <v>27872.657999999999</v>
      </c>
      <c r="E9470" s="23">
        <v>0.59615691100000001</v>
      </c>
      <c r="F9470" s="23">
        <v>0.43207773399999999</v>
      </c>
      <c r="G9470" s="17">
        <v>0.70476392700000001</v>
      </c>
      <c r="H9470" s="17">
        <v>0.29523607299999999</v>
      </c>
      <c r="I9470" s="17">
        <v>0.98731063500000005</v>
      </c>
      <c r="J9470" s="17">
        <v>1.26E-2</v>
      </c>
      <c r="K9470" s="17">
        <v>4.2299999999999998E-5</v>
      </c>
    </row>
    <row r="9471" spans="1:11" x14ac:dyDescent="0.45">
      <c r="A9471" s="10" t="s">
        <v>77</v>
      </c>
      <c r="B9471" s="20">
        <v>0.84699999999999998</v>
      </c>
      <c r="C9471" s="19">
        <v>122585</v>
      </c>
      <c r="D9471" s="19">
        <v>27958.69268</v>
      </c>
      <c r="E9471" s="23">
        <v>0.59848374599999998</v>
      </c>
      <c r="F9471" s="23">
        <v>0.43320753000000001</v>
      </c>
      <c r="G9471" s="17">
        <v>0.70484969600000003</v>
      </c>
      <c r="H9471" s="17">
        <v>0.29515030399999997</v>
      </c>
      <c r="I9471" s="17">
        <v>0.98732742900000003</v>
      </c>
      <c r="J9471" s="17">
        <v>1.26E-2</v>
      </c>
      <c r="K9471" s="17">
        <v>4.2200000000000003E-5</v>
      </c>
    </row>
    <row r="9472" spans="1:11" x14ac:dyDescent="0.45">
      <c r="A9472" s="10" t="s">
        <v>77</v>
      </c>
      <c r="B9472" s="20">
        <v>0.84799999999999998</v>
      </c>
      <c r="C9472" s="19">
        <v>122730</v>
      </c>
      <c r="D9472" s="19">
        <v>28045.578430000001</v>
      </c>
      <c r="E9472" s="23">
        <v>0.59980062300000003</v>
      </c>
      <c r="F9472" s="23">
        <v>0.43428568299999998</v>
      </c>
      <c r="G9472" s="17">
        <v>0.70483989199999997</v>
      </c>
      <c r="H9472" s="17">
        <v>0.29516010799999998</v>
      </c>
      <c r="I9472" s="17">
        <v>0.98733935399999995</v>
      </c>
      <c r="J9472" s="17">
        <v>1.26E-2</v>
      </c>
      <c r="K9472" s="17">
        <v>4.21E-5</v>
      </c>
    </row>
    <row r="9473" spans="1:11" x14ac:dyDescent="0.45">
      <c r="A9473" s="10" t="s">
        <v>77</v>
      </c>
      <c r="B9473" s="20">
        <v>0.84899999999999998</v>
      </c>
      <c r="C9473" s="19">
        <v>122876</v>
      </c>
      <c r="D9473" s="19">
        <v>28133.423460000002</v>
      </c>
      <c r="E9473" s="23">
        <v>0.60395052100000002</v>
      </c>
      <c r="F9473" s="23">
        <v>0.43545326200000001</v>
      </c>
      <c r="G9473" s="17">
        <v>0.70500341799999999</v>
      </c>
      <c r="H9473" s="17">
        <v>0.29499658200000001</v>
      </c>
      <c r="I9473" s="17">
        <v>0.98736774000000005</v>
      </c>
      <c r="J9473" s="17">
        <v>1.26E-2</v>
      </c>
      <c r="K9473" s="17">
        <v>4.1999999999999998E-5</v>
      </c>
    </row>
    <row r="9474" spans="1:11" x14ac:dyDescent="0.45">
      <c r="A9474" s="10" t="s">
        <v>77</v>
      </c>
      <c r="B9474" s="20">
        <v>0.85</v>
      </c>
      <c r="C9474" s="19">
        <v>123019</v>
      </c>
      <c r="D9474" s="19">
        <v>28219.949000000001</v>
      </c>
      <c r="E9474" s="23">
        <v>0.60585490600000003</v>
      </c>
      <c r="F9474" s="23">
        <v>0.43668715800000002</v>
      </c>
      <c r="G9474" s="17">
        <v>0.70515123700000004</v>
      </c>
      <c r="H9474" s="17">
        <v>0.29484876300000001</v>
      </c>
      <c r="I9474" s="17">
        <v>0.987396563</v>
      </c>
      <c r="J9474" s="17">
        <v>1.26E-2</v>
      </c>
      <c r="K9474" s="17">
        <v>4.1900000000000002E-5</v>
      </c>
    </row>
    <row r="9475" spans="1:11" x14ac:dyDescent="0.45">
      <c r="A9475" s="10" t="s">
        <v>77</v>
      </c>
      <c r="B9475" s="20">
        <v>0.85099999999999998</v>
      </c>
      <c r="C9475" s="19">
        <v>123150</v>
      </c>
      <c r="D9475" s="19">
        <v>28299.533650000001</v>
      </c>
      <c r="E9475" s="23">
        <v>0.60841849599999998</v>
      </c>
      <c r="F9475" s="23">
        <v>0.43785896000000002</v>
      </c>
      <c r="G9475" s="17">
        <v>0.70513195299999998</v>
      </c>
      <c r="H9475" s="17">
        <v>0.29486804700000002</v>
      </c>
      <c r="I9475" s="17">
        <v>0.98742634200000001</v>
      </c>
      <c r="J9475" s="17">
        <v>1.2500000000000001E-2</v>
      </c>
      <c r="K9475" s="17">
        <v>4.18E-5</v>
      </c>
    </row>
    <row r="9476" spans="1:11" x14ac:dyDescent="0.45">
      <c r="A9476" s="10" t="s">
        <v>77</v>
      </c>
      <c r="B9476" s="20">
        <v>0.85199999999999998</v>
      </c>
      <c r="C9476" s="19">
        <v>123307</v>
      </c>
      <c r="D9476" s="19">
        <v>28395.216469999999</v>
      </c>
      <c r="E9476" s="23">
        <v>0.61029555199999996</v>
      </c>
      <c r="F9476" s="23">
        <v>0.43894901200000003</v>
      </c>
      <c r="G9476" s="17">
        <v>0.70530464599999998</v>
      </c>
      <c r="H9476" s="17">
        <v>0.29469535400000002</v>
      </c>
      <c r="I9476" s="17">
        <v>0.98745270399999996</v>
      </c>
      <c r="J9476" s="17">
        <v>1.2500000000000001E-2</v>
      </c>
      <c r="K9476" s="17">
        <v>4.1699999999999997E-5</v>
      </c>
    </row>
    <row r="9477" spans="1:11" x14ac:dyDescent="0.45">
      <c r="A9477" s="10" t="s">
        <v>77</v>
      </c>
      <c r="B9477" s="20">
        <v>0.85299999999999998</v>
      </c>
      <c r="C9477" s="19">
        <v>123446</v>
      </c>
      <c r="D9477" s="19">
        <v>28480.161</v>
      </c>
      <c r="E9477" s="23">
        <v>0.61208768499999999</v>
      </c>
      <c r="F9477" s="23">
        <v>0.44020676600000003</v>
      </c>
      <c r="G9477" s="17">
        <v>0.70536914900000003</v>
      </c>
      <c r="H9477" s="17">
        <v>0.29463085100000003</v>
      </c>
      <c r="I9477" s="17">
        <v>0.98747538199999996</v>
      </c>
      <c r="J9477" s="17">
        <v>1.2500000000000001E-2</v>
      </c>
      <c r="K9477" s="17">
        <v>4.1600000000000002E-5</v>
      </c>
    </row>
    <row r="9478" spans="1:11" x14ac:dyDescent="0.45">
      <c r="A9478" s="10" t="s">
        <v>77</v>
      </c>
      <c r="B9478" s="20">
        <v>0.85399999999999998</v>
      </c>
      <c r="C9478" s="19">
        <v>123584</v>
      </c>
      <c r="D9478" s="19">
        <v>28564.701929999999</v>
      </c>
      <c r="E9478" s="23">
        <v>0.61319164900000001</v>
      </c>
      <c r="F9478" s="23">
        <v>0.44132855399999998</v>
      </c>
      <c r="G9478" s="17">
        <v>0.70554440699999998</v>
      </c>
      <c r="H9478" s="17">
        <v>0.29445559300000002</v>
      </c>
      <c r="I9478" s="17">
        <v>0.98750290600000001</v>
      </c>
      <c r="J9478" s="17">
        <v>1.2500000000000001E-2</v>
      </c>
      <c r="K9478" s="17">
        <v>4.1499999999999999E-5</v>
      </c>
    </row>
    <row r="9479" spans="1:11" x14ac:dyDescent="0.45">
      <c r="A9479" s="10" t="s">
        <v>77</v>
      </c>
      <c r="B9479" s="20">
        <v>0.85499999999999998</v>
      </c>
      <c r="C9479" s="19">
        <v>123741</v>
      </c>
      <c r="D9479" s="19">
        <v>28661.106640000002</v>
      </c>
      <c r="E9479" s="23">
        <v>0.615044386</v>
      </c>
      <c r="F9479" s="23">
        <v>0.44252339499999999</v>
      </c>
      <c r="G9479" s="17">
        <v>0.70565940100000002</v>
      </c>
      <c r="H9479" s="17">
        <v>0.29434059899999998</v>
      </c>
      <c r="I9479" s="17">
        <v>0.98752514499999999</v>
      </c>
      <c r="J9479" s="17">
        <v>1.24E-2</v>
      </c>
      <c r="K9479" s="17">
        <v>4.1399999999999997E-5</v>
      </c>
    </row>
    <row r="9480" spans="1:11" x14ac:dyDescent="0.45">
      <c r="A9480" s="10" t="s">
        <v>77</v>
      </c>
      <c r="B9480" s="20">
        <v>0.85599999999999998</v>
      </c>
      <c r="C9480" s="19">
        <v>123883</v>
      </c>
      <c r="D9480" s="19">
        <v>28748.64012</v>
      </c>
      <c r="E9480" s="23">
        <v>0.61729763299999996</v>
      </c>
      <c r="F9480" s="23">
        <v>0.44378490399999998</v>
      </c>
      <c r="G9480" s="17">
        <v>0.70577884000000002</v>
      </c>
      <c r="H9480" s="17">
        <v>0.29422115999999998</v>
      </c>
      <c r="I9480" s="17">
        <v>0.98755174300000004</v>
      </c>
      <c r="J9480" s="17">
        <v>1.24E-2</v>
      </c>
      <c r="K9480" s="17">
        <v>4.1300000000000001E-5</v>
      </c>
    </row>
    <row r="9481" spans="1:11" x14ac:dyDescent="0.45">
      <c r="A9481" s="10" t="s">
        <v>77</v>
      </c>
      <c r="B9481" s="20">
        <v>0.85699999999999998</v>
      </c>
      <c r="C9481" s="19">
        <v>124028</v>
      </c>
      <c r="D9481" s="19">
        <v>28838.36621</v>
      </c>
      <c r="E9481" s="23">
        <v>0.62075504800000003</v>
      </c>
      <c r="F9481" s="23">
        <v>0.444950921</v>
      </c>
      <c r="G9481" s="17">
        <v>0.70580030299999996</v>
      </c>
      <c r="H9481" s="17">
        <v>0.29419969699999998</v>
      </c>
      <c r="I9481" s="17">
        <v>0.98756566099999998</v>
      </c>
      <c r="J9481" s="17">
        <v>1.24E-2</v>
      </c>
      <c r="K9481" s="17">
        <v>4.1300000000000001E-5</v>
      </c>
    </row>
    <row r="9482" spans="1:11" x14ac:dyDescent="0.45">
      <c r="A9482" s="10" t="s">
        <v>77</v>
      </c>
      <c r="B9482" s="20">
        <v>0.85799999999999998</v>
      </c>
      <c r="C9482" s="19">
        <v>124177</v>
      </c>
      <c r="D9482" s="19">
        <v>28931.06926</v>
      </c>
      <c r="E9482" s="23">
        <v>0.62369903100000001</v>
      </c>
      <c r="F9482" s="23">
        <v>0.446167969</v>
      </c>
      <c r="G9482" s="17">
        <v>0.70578287399999995</v>
      </c>
      <c r="H9482" s="17">
        <v>0.294217126</v>
      </c>
      <c r="I9482" s="17">
        <v>0.98759687399999996</v>
      </c>
      <c r="J9482" s="17">
        <v>1.24E-2</v>
      </c>
      <c r="K9482" s="17">
        <v>4.1199999999999999E-5</v>
      </c>
    </row>
    <row r="9483" spans="1:11" x14ac:dyDescent="0.45">
      <c r="A9483" s="10" t="s">
        <v>77</v>
      </c>
      <c r="B9483" s="20">
        <v>0.85899999999999999</v>
      </c>
      <c r="C9483" s="19">
        <v>124322</v>
      </c>
      <c r="D9483" s="19">
        <v>29021.627970000001</v>
      </c>
      <c r="E9483" s="23">
        <v>0.62529434399999995</v>
      </c>
      <c r="F9483" s="23">
        <v>0.44734498700000003</v>
      </c>
      <c r="G9483" s="17">
        <v>0.70567558399999997</v>
      </c>
      <c r="H9483" s="17">
        <v>0.29432441599999998</v>
      </c>
      <c r="I9483" s="17">
        <v>0.98761867299999995</v>
      </c>
      <c r="J9483" s="17">
        <v>1.23E-2</v>
      </c>
      <c r="K9483" s="17">
        <v>4.1100000000000003E-5</v>
      </c>
    </row>
    <row r="9484" spans="1:11" x14ac:dyDescent="0.45">
      <c r="A9484" s="10" t="s">
        <v>77</v>
      </c>
      <c r="B9484" s="20">
        <v>0.86</v>
      </c>
      <c r="C9484" s="19">
        <v>124467</v>
      </c>
      <c r="D9484" s="19">
        <v>29112.590329999999</v>
      </c>
      <c r="E9484" s="23">
        <v>0.62939995699999995</v>
      </c>
      <c r="F9484" s="23">
        <v>0.44859354099999998</v>
      </c>
      <c r="G9484" s="17">
        <v>0.70572119499999997</v>
      </c>
      <c r="H9484" s="17">
        <v>0.29427880499999998</v>
      </c>
      <c r="I9484" s="17">
        <v>0.98764090299999996</v>
      </c>
      <c r="J9484" s="17">
        <v>1.23E-2</v>
      </c>
      <c r="K9484" s="17">
        <v>4.1E-5</v>
      </c>
    </row>
    <row r="9485" spans="1:11" x14ac:dyDescent="0.45">
      <c r="A9485" s="10" t="s">
        <v>77</v>
      </c>
      <c r="B9485" s="20">
        <v>0.86099999999999999</v>
      </c>
      <c r="C9485" s="19">
        <v>124611</v>
      </c>
      <c r="D9485" s="19">
        <v>29203.469109999998</v>
      </c>
      <c r="E9485" s="23">
        <v>0.63289884699999999</v>
      </c>
      <c r="F9485" s="23">
        <v>0.44984777999999997</v>
      </c>
      <c r="G9485" s="17">
        <v>0.70591681299999998</v>
      </c>
      <c r="H9485" s="17">
        <v>0.29408318700000002</v>
      </c>
      <c r="I9485" s="17">
        <v>0.98766372800000002</v>
      </c>
      <c r="J9485" s="17">
        <v>1.23E-2</v>
      </c>
      <c r="K9485" s="17">
        <v>4.0899999999999998E-5</v>
      </c>
    </row>
    <row r="9486" spans="1:11" x14ac:dyDescent="0.45">
      <c r="A9486" s="10" t="s">
        <v>77</v>
      </c>
      <c r="B9486" s="20">
        <v>0.86199999999999999</v>
      </c>
      <c r="C9486" s="19">
        <v>124747</v>
      </c>
      <c r="D9486" s="19">
        <v>29289.698789999999</v>
      </c>
      <c r="E9486" s="23">
        <v>0.63555317200000006</v>
      </c>
      <c r="F9486" s="23">
        <v>0.451042369</v>
      </c>
      <c r="G9486" s="17">
        <v>0.70608511600000001</v>
      </c>
      <c r="H9486" s="17">
        <v>0.29391488399999999</v>
      </c>
      <c r="I9486" s="17">
        <v>0.98768941099999996</v>
      </c>
      <c r="J9486" s="17">
        <v>1.23E-2</v>
      </c>
      <c r="K9486" s="17">
        <v>4.0800000000000002E-5</v>
      </c>
    </row>
    <row r="9487" spans="1:11" x14ac:dyDescent="0.45">
      <c r="A9487" s="10" t="s">
        <v>77</v>
      </c>
      <c r="B9487" s="20">
        <v>0.86299999999999999</v>
      </c>
      <c r="C9487" s="19">
        <v>124900</v>
      </c>
      <c r="D9487" s="19">
        <v>29387.127280000001</v>
      </c>
      <c r="E9487" s="23">
        <v>0.63816824699999997</v>
      </c>
      <c r="F9487" s="23">
        <v>0.45228437999999999</v>
      </c>
      <c r="G9487" s="17">
        <v>0.706132906</v>
      </c>
      <c r="H9487" s="17">
        <v>0.293867094</v>
      </c>
      <c r="I9487" s="17">
        <v>0.98771814000000002</v>
      </c>
      <c r="J9487" s="17">
        <v>1.2200000000000001E-2</v>
      </c>
      <c r="K9487" s="17">
        <v>4.07E-5</v>
      </c>
    </row>
    <row r="9488" spans="1:11" x14ac:dyDescent="0.45">
      <c r="A9488" s="10" t="s">
        <v>77</v>
      </c>
      <c r="B9488" s="20">
        <v>0.86399999999999999</v>
      </c>
      <c r="C9488" s="19">
        <v>125035</v>
      </c>
      <c r="D9488" s="19">
        <v>29473.511040000001</v>
      </c>
      <c r="E9488" s="23">
        <v>0.64146796699999997</v>
      </c>
      <c r="F9488" s="23">
        <v>0.45358562600000002</v>
      </c>
      <c r="G9488" s="17">
        <v>0.70624225200000001</v>
      </c>
      <c r="H9488" s="17">
        <v>0.29375774799999999</v>
      </c>
      <c r="I9488" s="17">
        <v>0.98774238400000003</v>
      </c>
      <c r="J9488" s="17">
        <v>1.2200000000000001E-2</v>
      </c>
      <c r="K9488" s="17">
        <v>4.0599999999999998E-5</v>
      </c>
    </row>
    <row r="9489" spans="1:11" x14ac:dyDescent="0.45">
      <c r="A9489" s="10" t="s">
        <v>77</v>
      </c>
      <c r="B9489" s="20">
        <v>0.86499999999999999</v>
      </c>
      <c r="C9489" s="19">
        <v>125188</v>
      </c>
      <c r="D9489" s="19">
        <v>29571.853050000002</v>
      </c>
      <c r="E9489" s="23">
        <v>0.64415287899999996</v>
      </c>
      <c r="F9489" s="23">
        <v>0.45472150700000002</v>
      </c>
      <c r="G9489" s="17">
        <v>0.70636163200000002</v>
      </c>
      <c r="H9489" s="17">
        <v>0.29363836799999998</v>
      </c>
      <c r="I9489" s="17">
        <v>0.98777353700000003</v>
      </c>
      <c r="J9489" s="17">
        <v>1.2200000000000001E-2</v>
      </c>
      <c r="K9489" s="17">
        <v>4.0500000000000002E-5</v>
      </c>
    </row>
    <row r="9490" spans="1:11" x14ac:dyDescent="0.45">
      <c r="A9490" s="10" t="s">
        <v>77</v>
      </c>
      <c r="B9490" s="20">
        <v>0.86599999999999999</v>
      </c>
      <c r="C9490" s="19">
        <v>125327</v>
      </c>
      <c r="D9490" s="19">
        <v>29661.580160000001</v>
      </c>
      <c r="E9490" s="23">
        <v>0.64706707699999999</v>
      </c>
      <c r="F9490" s="23">
        <v>0.45613915500000002</v>
      </c>
      <c r="G9490" s="17">
        <v>0.70632824500000002</v>
      </c>
      <c r="H9490" s="17">
        <v>0.29367175499999998</v>
      </c>
      <c r="I9490" s="17">
        <v>0.98779557299999998</v>
      </c>
      <c r="J9490" s="17">
        <v>1.2200000000000001E-2</v>
      </c>
      <c r="K9490" s="17">
        <v>4.0500000000000002E-5</v>
      </c>
    </row>
    <row r="9491" spans="1:11" x14ac:dyDescent="0.45">
      <c r="A9491" s="10" t="s">
        <v>77</v>
      </c>
      <c r="B9491" s="20">
        <v>0.86699999999999999</v>
      </c>
      <c r="C9491" s="19">
        <v>125466</v>
      </c>
      <c r="D9491" s="19">
        <v>29751.66257</v>
      </c>
      <c r="E9491" s="23">
        <v>0.64909328899999996</v>
      </c>
      <c r="F9491" s="23">
        <v>0.45738640699999999</v>
      </c>
      <c r="G9491" s="17">
        <v>0.70622320000000005</v>
      </c>
      <c r="H9491" s="17">
        <v>0.2937768</v>
      </c>
      <c r="I9491" s="17">
        <v>0.98782301400000005</v>
      </c>
      <c r="J9491" s="17">
        <v>1.21E-2</v>
      </c>
      <c r="K9491" s="17">
        <v>4.0299999999999997E-5</v>
      </c>
    </row>
    <row r="9492" spans="1:11" x14ac:dyDescent="0.45">
      <c r="A9492" s="10" t="s">
        <v>77</v>
      </c>
      <c r="B9492" s="20">
        <v>0.86799999999999999</v>
      </c>
      <c r="C9492" s="19">
        <v>125620</v>
      </c>
      <c r="D9492" s="19">
        <v>29851.941599999998</v>
      </c>
      <c r="E9492" s="23">
        <v>0.65278518799999996</v>
      </c>
      <c r="F9492" s="23">
        <v>0.45862148699999999</v>
      </c>
      <c r="G9492" s="17">
        <v>0.70629676799999996</v>
      </c>
      <c r="H9492" s="17">
        <v>0.29370323199999998</v>
      </c>
      <c r="I9492" s="17">
        <v>0.98785047000000004</v>
      </c>
      <c r="J9492" s="17">
        <v>1.21E-2</v>
      </c>
      <c r="K9492" s="17">
        <v>4.0299999999999997E-5</v>
      </c>
    </row>
    <row r="9493" spans="1:11" x14ac:dyDescent="0.45">
      <c r="A9493" s="10" t="s">
        <v>77</v>
      </c>
      <c r="B9493" s="20">
        <v>0.86899999999999999</v>
      </c>
      <c r="C9493" s="19">
        <v>125764</v>
      </c>
      <c r="D9493" s="19">
        <v>29946.13178</v>
      </c>
      <c r="E9493" s="23">
        <v>0.65515821399999996</v>
      </c>
      <c r="F9493" s="23">
        <v>0.45999516000000001</v>
      </c>
      <c r="G9493" s="17">
        <v>0.70634680800000005</v>
      </c>
      <c r="H9493" s="17">
        <v>0.29365319200000001</v>
      </c>
      <c r="I9493" s="17">
        <v>0.98787206100000002</v>
      </c>
      <c r="J9493" s="17">
        <v>1.21E-2</v>
      </c>
      <c r="K9493" s="17">
        <v>4.0200000000000001E-5</v>
      </c>
    </row>
    <row r="9494" spans="1:11" x14ac:dyDescent="0.45">
      <c r="A9494" s="10" t="s">
        <v>77</v>
      </c>
      <c r="B9494" s="20">
        <v>0.87</v>
      </c>
      <c r="C9494" s="19">
        <v>125909</v>
      </c>
      <c r="D9494" s="19">
        <v>30041.29681</v>
      </c>
      <c r="E9494" s="23">
        <v>0.65820146000000002</v>
      </c>
      <c r="F9494" s="23">
        <v>0.46128914900000001</v>
      </c>
      <c r="G9494" s="17">
        <v>0.70645466199999996</v>
      </c>
      <c r="H9494" s="17">
        <v>0.29354533799999999</v>
      </c>
      <c r="I9494" s="17">
        <v>0.98789518499999995</v>
      </c>
      <c r="J9494" s="17">
        <v>1.21E-2</v>
      </c>
      <c r="K9494" s="17">
        <v>4.0099999999999999E-5</v>
      </c>
    </row>
    <row r="9495" spans="1:11" x14ac:dyDescent="0.45">
      <c r="A9495" s="10" t="s">
        <v>77</v>
      </c>
      <c r="B9495" s="20">
        <v>0.871</v>
      </c>
      <c r="C9495" s="19">
        <v>126053</v>
      </c>
      <c r="D9495" s="19">
        <v>30136.286029999999</v>
      </c>
      <c r="E9495" s="23">
        <v>0.66144793999999996</v>
      </c>
      <c r="F9495" s="23">
        <v>0.46261827</v>
      </c>
      <c r="G9495" s="17">
        <v>0.70659167199999995</v>
      </c>
      <c r="H9495" s="17">
        <v>0.293408328</v>
      </c>
      <c r="I9495" s="17">
        <v>0.98791634100000003</v>
      </c>
      <c r="J9495" s="17">
        <v>1.2E-2</v>
      </c>
      <c r="K9495" s="17">
        <v>4.0000000000000003E-5</v>
      </c>
    </row>
    <row r="9496" spans="1:11" x14ac:dyDescent="0.45">
      <c r="A9496" s="10" t="s">
        <v>77</v>
      </c>
      <c r="B9496" s="20">
        <v>0.872</v>
      </c>
      <c r="C9496" s="19">
        <v>126200</v>
      </c>
      <c r="D9496" s="19">
        <v>30233.74166</v>
      </c>
      <c r="E9496" s="23">
        <v>0.664553273</v>
      </c>
      <c r="F9496" s="23">
        <v>0.463924789</v>
      </c>
      <c r="G9496" s="17">
        <v>0.70655308999999999</v>
      </c>
      <c r="H9496" s="17">
        <v>0.29344691000000001</v>
      </c>
      <c r="I9496" s="17">
        <v>0.98793901799999995</v>
      </c>
      <c r="J9496" s="17">
        <v>1.2E-2</v>
      </c>
      <c r="K9496" s="17">
        <v>3.9900000000000001E-5</v>
      </c>
    </row>
    <row r="9497" spans="1:11" x14ac:dyDescent="0.45">
      <c r="A9497" s="10" t="s">
        <v>77</v>
      </c>
      <c r="B9497" s="20">
        <v>0.873</v>
      </c>
      <c r="C9497" s="19">
        <v>126345</v>
      </c>
      <c r="D9497" s="19">
        <v>30330.26138</v>
      </c>
      <c r="E9497" s="23">
        <v>0.66728618100000003</v>
      </c>
      <c r="F9497" s="23">
        <v>0.46528751699999998</v>
      </c>
      <c r="G9497" s="17">
        <v>0.706565357</v>
      </c>
      <c r="H9497" s="17">
        <v>0.293434643</v>
      </c>
      <c r="I9497" s="17">
        <v>0.98796653700000003</v>
      </c>
      <c r="J9497" s="17">
        <v>1.2E-2</v>
      </c>
      <c r="K9497" s="17">
        <v>3.9799999999999998E-5</v>
      </c>
    </row>
    <row r="9498" spans="1:11" x14ac:dyDescent="0.45">
      <c r="A9498" s="10" t="s">
        <v>77</v>
      </c>
      <c r="B9498" s="20">
        <v>0.874</v>
      </c>
      <c r="C9498" s="19">
        <v>126478</v>
      </c>
      <c r="D9498" s="19">
        <v>30419.242460000001</v>
      </c>
      <c r="E9498" s="23">
        <v>0.67031987699999995</v>
      </c>
      <c r="F9498" s="23">
        <v>0.46662933299999998</v>
      </c>
      <c r="G9498" s="17">
        <v>0.70669207300000003</v>
      </c>
      <c r="H9498" s="17">
        <v>0.29330792700000002</v>
      </c>
      <c r="I9498" s="17">
        <v>0.98799078399999996</v>
      </c>
      <c r="J9498" s="17">
        <v>1.2E-2</v>
      </c>
      <c r="K9498" s="17">
        <v>3.9700000000000003E-5</v>
      </c>
    </row>
    <row r="9499" spans="1:11" x14ac:dyDescent="0.45">
      <c r="A9499" s="10" t="s">
        <v>77</v>
      </c>
      <c r="B9499" s="20">
        <v>0.875</v>
      </c>
      <c r="C9499" s="19">
        <v>126634</v>
      </c>
      <c r="D9499" s="19">
        <v>30524.00837</v>
      </c>
      <c r="E9499" s="23">
        <v>0.67332740899999999</v>
      </c>
      <c r="F9499" s="23">
        <v>0.46790849499999998</v>
      </c>
      <c r="G9499" s="17">
        <v>0.70669804300000005</v>
      </c>
      <c r="H9499" s="17">
        <v>0.293301957</v>
      </c>
      <c r="I9499" s="17">
        <v>0.98801879699999995</v>
      </c>
      <c r="J9499" s="17">
        <v>1.1900000000000001E-2</v>
      </c>
      <c r="K9499" s="17">
        <v>3.96E-5</v>
      </c>
    </row>
    <row r="9500" spans="1:11" x14ac:dyDescent="0.45">
      <c r="A9500" s="10" t="s">
        <v>77</v>
      </c>
      <c r="B9500" s="20">
        <v>0.876</v>
      </c>
      <c r="C9500" s="19">
        <v>126778</v>
      </c>
      <c r="D9500" s="19">
        <v>30621.21169</v>
      </c>
      <c r="E9500" s="23">
        <v>0.67692749200000002</v>
      </c>
      <c r="F9500" s="23">
        <v>0.469310597</v>
      </c>
      <c r="G9500" s="17">
        <v>0.70679455400000002</v>
      </c>
      <c r="H9500" s="17">
        <v>0.29320544599999998</v>
      </c>
      <c r="I9500" s="17">
        <v>0.98804243199999997</v>
      </c>
      <c r="J9500" s="17">
        <v>1.1900000000000001E-2</v>
      </c>
      <c r="K9500" s="17">
        <v>3.96E-5</v>
      </c>
    </row>
    <row r="9501" spans="1:11" x14ac:dyDescent="0.45">
      <c r="A9501" s="10" t="s">
        <v>77</v>
      </c>
      <c r="B9501" s="20">
        <v>0.877</v>
      </c>
      <c r="C9501" s="19">
        <v>126920</v>
      </c>
      <c r="D9501" s="19">
        <v>30717.478770000002</v>
      </c>
      <c r="E9501" s="23">
        <v>0.67874609399999997</v>
      </c>
      <c r="F9501" s="23">
        <v>0.47067835699999999</v>
      </c>
      <c r="G9501" s="17">
        <v>0.70677592199999995</v>
      </c>
      <c r="H9501" s="17">
        <v>0.293224078</v>
      </c>
      <c r="I9501" s="17">
        <v>0.98806812799999999</v>
      </c>
      <c r="J9501" s="17">
        <v>1.1900000000000001E-2</v>
      </c>
      <c r="K9501" s="17">
        <v>3.9499999999999998E-5</v>
      </c>
    </row>
    <row r="9502" spans="1:11" x14ac:dyDescent="0.45">
      <c r="A9502" s="10" t="s">
        <v>77</v>
      </c>
      <c r="B9502" s="20">
        <v>0.878</v>
      </c>
      <c r="C9502" s="19">
        <v>127067</v>
      </c>
      <c r="D9502" s="19">
        <v>30817.472160000001</v>
      </c>
      <c r="E9502" s="23">
        <v>0.682174795</v>
      </c>
      <c r="F9502" s="23">
        <v>0.472061228</v>
      </c>
      <c r="G9502" s="17">
        <v>0.70688691800000003</v>
      </c>
      <c r="H9502" s="17">
        <v>0.29311308200000002</v>
      </c>
      <c r="I9502" s="17">
        <v>0.98809170400000002</v>
      </c>
      <c r="J9502" s="17">
        <v>1.1900000000000001E-2</v>
      </c>
      <c r="K9502" s="17">
        <v>3.9400000000000002E-5</v>
      </c>
    </row>
    <row r="9503" spans="1:11" x14ac:dyDescent="0.45">
      <c r="A9503" s="10" t="s">
        <v>77</v>
      </c>
      <c r="B9503" s="20">
        <v>0.879</v>
      </c>
      <c r="C9503" s="19">
        <v>127210</v>
      </c>
      <c r="D9503" s="19">
        <v>30915.32316</v>
      </c>
      <c r="E9503" s="23">
        <v>0.68584450299999999</v>
      </c>
      <c r="F9503" s="23">
        <v>0.47342530199999999</v>
      </c>
      <c r="G9503" s="17">
        <v>0.70703561000000004</v>
      </c>
      <c r="H9503" s="17">
        <v>0.29296439000000002</v>
      </c>
      <c r="I9503" s="17">
        <v>0.98811359700000001</v>
      </c>
      <c r="J9503" s="17">
        <v>1.18E-2</v>
      </c>
      <c r="K9503" s="17">
        <v>3.93E-5</v>
      </c>
    </row>
    <row r="9504" spans="1:11" x14ac:dyDescent="0.45">
      <c r="A9504" s="10" t="s">
        <v>77</v>
      </c>
      <c r="B9504" s="20">
        <v>0.88</v>
      </c>
      <c r="C9504" s="19">
        <v>127347</v>
      </c>
      <c r="D9504" s="19">
        <v>31009.396390000002</v>
      </c>
      <c r="E9504" s="23">
        <v>0.68775747600000003</v>
      </c>
      <c r="F9504" s="23">
        <v>0.47480049499999999</v>
      </c>
      <c r="G9504" s="17">
        <v>0.70711520500000002</v>
      </c>
      <c r="H9504" s="17">
        <v>0.29288479499999998</v>
      </c>
      <c r="I9504" s="17">
        <v>0.98813996699999995</v>
      </c>
      <c r="J9504" s="17">
        <v>1.18E-2</v>
      </c>
      <c r="K9504" s="17">
        <v>3.9199999999999997E-5</v>
      </c>
    </row>
    <row r="9505" spans="1:11" x14ac:dyDescent="0.45">
      <c r="A9505" s="10" t="s">
        <v>77</v>
      </c>
      <c r="B9505" s="20">
        <v>0.88100000000000001</v>
      </c>
      <c r="C9505" s="19">
        <v>127502</v>
      </c>
      <c r="D9505" s="19">
        <v>31116.285929999998</v>
      </c>
      <c r="E9505" s="23">
        <v>0.69234832899999998</v>
      </c>
      <c r="F9505" s="23">
        <v>0.47614199400000001</v>
      </c>
      <c r="G9505" s="17">
        <v>0.70706341900000003</v>
      </c>
      <c r="H9505" s="17">
        <v>0.29293658099999997</v>
      </c>
      <c r="I9505" s="17">
        <v>0.98816179000000004</v>
      </c>
      <c r="J9505" s="17">
        <v>1.18E-2</v>
      </c>
      <c r="K9505" s="17">
        <v>3.9100000000000002E-5</v>
      </c>
    </row>
    <row r="9506" spans="1:11" x14ac:dyDescent="0.45">
      <c r="A9506" s="10" t="s">
        <v>77</v>
      </c>
      <c r="B9506" s="20">
        <v>0.88200000000000001</v>
      </c>
      <c r="C9506" s="19">
        <v>127647</v>
      </c>
      <c r="D9506" s="19">
        <v>31216.9202</v>
      </c>
      <c r="E9506" s="23">
        <v>0.69590130500000003</v>
      </c>
      <c r="F9506" s="23">
        <v>0.477681825</v>
      </c>
      <c r="G9506" s="17">
        <v>0.70702014099999999</v>
      </c>
      <c r="H9506" s="17">
        <v>0.29297985900000001</v>
      </c>
      <c r="I9506" s="17">
        <v>0.98817381299999996</v>
      </c>
      <c r="J9506" s="17">
        <v>1.18E-2</v>
      </c>
      <c r="K9506" s="17">
        <v>3.9100000000000002E-5</v>
      </c>
    </row>
    <row r="9507" spans="1:11" x14ac:dyDescent="0.45">
      <c r="A9507" s="10" t="s">
        <v>77</v>
      </c>
      <c r="B9507" s="20">
        <v>0.88300000000000001</v>
      </c>
      <c r="C9507" s="19">
        <v>127781</v>
      </c>
      <c r="D9507" s="19">
        <v>31310.485140000001</v>
      </c>
      <c r="E9507" s="23">
        <v>0.70032729800000004</v>
      </c>
      <c r="F9507" s="23">
        <v>0.47909490900000001</v>
      </c>
      <c r="G9507" s="17">
        <v>0.70703782299999995</v>
      </c>
      <c r="H9507" s="17">
        <v>0.29296217699999999</v>
      </c>
      <c r="I9507" s="17">
        <v>0.98819802700000003</v>
      </c>
      <c r="J9507" s="17">
        <v>1.18E-2</v>
      </c>
      <c r="K9507" s="17">
        <v>3.8999999999999999E-5</v>
      </c>
    </row>
    <row r="9508" spans="1:11" x14ac:dyDescent="0.45">
      <c r="A9508" s="10" t="s">
        <v>77</v>
      </c>
      <c r="B9508" s="20">
        <v>0.88400000000000001</v>
      </c>
      <c r="C9508" s="19">
        <v>127922</v>
      </c>
      <c r="D9508" s="19">
        <v>31409.507180000001</v>
      </c>
      <c r="E9508" s="23">
        <v>0.703962423</v>
      </c>
      <c r="F9508" s="23">
        <v>0.48038376300000002</v>
      </c>
      <c r="G9508" s="17">
        <v>0.70696987200000005</v>
      </c>
      <c r="H9508" s="17">
        <v>0.293030128</v>
      </c>
      <c r="I9508" s="17">
        <v>0.98817998900000004</v>
      </c>
      <c r="J9508" s="17">
        <v>1.18E-2</v>
      </c>
      <c r="K9508" s="17">
        <v>3.8899999999999997E-5</v>
      </c>
    </row>
    <row r="9509" spans="1:11" x14ac:dyDescent="0.45">
      <c r="A9509" s="10" t="s">
        <v>77</v>
      </c>
      <c r="B9509" s="20">
        <v>0.88500000000000001</v>
      </c>
      <c r="C9509" s="19">
        <v>128077</v>
      </c>
      <c r="D9509" s="19">
        <v>31518.800520000001</v>
      </c>
      <c r="E9509" s="23">
        <v>0.70650006200000004</v>
      </c>
      <c r="F9509" s="23">
        <v>0.48189990599999999</v>
      </c>
      <c r="G9509" s="17">
        <v>0.707066843</v>
      </c>
      <c r="H9509" s="17">
        <v>0.292933157</v>
      </c>
      <c r="I9509" s="17">
        <v>0.98820328199999996</v>
      </c>
      <c r="J9509" s="17">
        <v>1.18E-2</v>
      </c>
      <c r="K9509" s="17">
        <v>3.8800000000000001E-5</v>
      </c>
    </row>
    <row r="9510" spans="1:11" x14ac:dyDescent="0.45">
      <c r="A9510" s="10" t="s">
        <v>77</v>
      </c>
      <c r="B9510" s="20">
        <v>0.88600000000000001</v>
      </c>
      <c r="C9510" s="19">
        <v>128213</v>
      </c>
      <c r="D9510" s="19">
        <v>31615.208610000001</v>
      </c>
      <c r="E9510" s="23">
        <v>0.71122200700000004</v>
      </c>
      <c r="F9510" s="23">
        <v>0.483430252</v>
      </c>
      <c r="G9510" s="17">
        <v>0.70705778699999999</v>
      </c>
      <c r="H9510" s="17">
        <v>0.29294221300000001</v>
      </c>
      <c r="I9510" s="17">
        <v>0.98822199099999997</v>
      </c>
      <c r="J9510" s="17">
        <v>1.17E-2</v>
      </c>
      <c r="K9510" s="17">
        <v>3.8800000000000001E-5</v>
      </c>
    </row>
    <row r="9511" spans="1:11" x14ac:dyDescent="0.45">
      <c r="A9511" s="10" t="s">
        <v>77</v>
      </c>
      <c r="B9511" s="20">
        <v>0.88700000000000001</v>
      </c>
      <c r="C9511" s="19">
        <v>128370</v>
      </c>
      <c r="D9511" s="19">
        <v>31727.104909999998</v>
      </c>
      <c r="E9511" s="23">
        <v>0.71443894100000005</v>
      </c>
      <c r="F9511" s="23">
        <v>0.48476802600000002</v>
      </c>
      <c r="G9511" s="17">
        <v>0.70704214399999998</v>
      </c>
      <c r="H9511" s="17">
        <v>0.29295785600000002</v>
      </c>
      <c r="I9511" s="17">
        <v>0.98824424399999999</v>
      </c>
      <c r="J9511" s="17">
        <v>1.17E-2</v>
      </c>
      <c r="K9511" s="17">
        <v>3.8699999999999999E-5</v>
      </c>
    </row>
    <row r="9512" spans="1:11" x14ac:dyDescent="0.45">
      <c r="A9512" s="10" t="s">
        <v>77</v>
      </c>
      <c r="B9512" s="20">
        <v>0.88800000000000001</v>
      </c>
      <c r="C9512" s="19">
        <v>128514</v>
      </c>
      <c r="D9512" s="19">
        <v>31830.30746</v>
      </c>
      <c r="E9512" s="23">
        <v>0.71856182599999996</v>
      </c>
      <c r="F9512" s="23">
        <v>0.48640161599999998</v>
      </c>
      <c r="G9512" s="17">
        <v>0.70695799699999995</v>
      </c>
      <c r="H9512" s="17">
        <v>0.293042003</v>
      </c>
      <c r="I9512" s="17">
        <v>0.98826827299999997</v>
      </c>
      <c r="J9512" s="17">
        <v>1.17E-2</v>
      </c>
      <c r="K9512" s="17">
        <v>3.8600000000000003E-5</v>
      </c>
    </row>
    <row r="9513" spans="1:11" x14ac:dyDescent="0.45">
      <c r="A9513" s="10" t="s">
        <v>77</v>
      </c>
      <c r="B9513" s="20">
        <v>0.88900000000000001</v>
      </c>
      <c r="C9513" s="19">
        <v>128658</v>
      </c>
      <c r="D9513" s="19">
        <v>31934.03875</v>
      </c>
      <c r="E9513" s="23">
        <v>0.723170227</v>
      </c>
      <c r="F9513" s="23">
        <v>0.487861926</v>
      </c>
      <c r="G9513" s="17">
        <v>0.70712275999999996</v>
      </c>
      <c r="H9513" s="17">
        <v>0.29287723999999998</v>
      </c>
      <c r="I9513" s="17">
        <v>0.98829361999999998</v>
      </c>
      <c r="J9513" s="17">
        <v>1.17E-2</v>
      </c>
      <c r="K9513" s="17">
        <v>3.8500000000000001E-5</v>
      </c>
    </row>
    <row r="9514" spans="1:11" x14ac:dyDescent="0.45">
      <c r="A9514" s="10" t="s">
        <v>77</v>
      </c>
      <c r="B9514" s="20">
        <v>0.89</v>
      </c>
      <c r="C9514" s="19">
        <v>128803</v>
      </c>
      <c r="D9514" s="19">
        <v>32039.188470000001</v>
      </c>
      <c r="E9514" s="23">
        <v>0.72663512900000005</v>
      </c>
      <c r="F9514" s="23">
        <v>0.48932081500000002</v>
      </c>
      <c r="G9514" s="17">
        <v>0.70716520599999999</v>
      </c>
      <c r="H9514" s="17">
        <v>0.29283479400000001</v>
      </c>
      <c r="I9514" s="17">
        <v>0.98831957400000003</v>
      </c>
      <c r="J9514" s="17">
        <v>1.1599999999999999E-2</v>
      </c>
      <c r="K9514" s="17">
        <v>3.8399999999999998E-5</v>
      </c>
    </row>
    <row r="9515" spans="1:11" x14ac:dyDescent="0.45">
      <c r="A9515" s="10" t="s">
        <v>77</v>
      </c>
      <c r="B9515" s="20">
        <v>0.89100000000000001</v>
      </c>
      <c r="C9515" s="19">
        <v>128948</v>
      </c>
      <c r="D9515" s="19">
        <v>32144.80803</v>
      </c>
      <c r="E9515" s="23">
        <v>0.72954118700000004</v>
      </c>
      <c r="F9515" s="23">
        <v>0.49092446499999998</v>
      </c>
      <c r="G9515" s="17">
        <v>0.70723082199999998</v>
      </c>
      <c r="H9515" s="17">
        <v>0.29276917800000002</v>
      </c>
      <c r="I9515" s="17">
        <v>0.988337099</v>
      </c>
      <c r="J9515" s="17">
        <v>1.1599999999999999E-2</v>
      </c>
      <c r="K9515" s="17">
        <v>3.8300000000000003E-5</v>
      </c>
    </row>
    <row r="9516" spans="1:11" x14ac:dyDescent="0.45">
      <c r="A9516" s="10" t="s">
        <v>77</v>
      </c>
      <c r="B9516" s="20">
        <v>0.89200000000000002</v>
      </c>
      <c r="C9516" s="19">
        <v>129082</v>
      </c>
      <c r="D9516" s="19">
        <v>32242.776829999999</v>
      </c>
      <c r="E9516" s="23">
        <v>0.73226244500000004</v>
      </c>
      <c r="F9516" s="23">
        <v>0.49245055599999998</v>
      </c>
      <c r="G9516" s="17">
        <v>0.70732557600000001</v>
      </c>
      <c r="H9516" s="17">
        <v>0.29267442399999999</v>
      </c>
      <c r="I9516" s="17">
        <v>0.98835127300000003</v>
      </c>
      <c r="J9516" s="17">
        <v>1.1599999999999999E-2</v>
      </c>
      <c r="K9516" s="17">
        <v>3.8300000000000003E-5</v>
      </c>
    </row>
    <row r="9517" spans="1:11" x14ac:dyDescent="0.45">
      <c r="A9517" s="10" t="s">
        <v>77</v>
      </c>
      <c r="B9517" s="20">
        <v>0.89300000000000002</v>
      </c>
      <c r="C9517" s="19">
        <v>129237</v>
      </c>
      <c r="D9517" s="19">
        <v>32356.581020000001</v>
      </c>
      <c r="E9517" s="23">
        <v>0.73656059900000004</v>
      </c>
      <c r="F9517" s="23">
        <v>0.49389826100000001</v>
      </c>
      <c r="G9517" s="17">
        <v>0.70726649500000005</v>
      </c>
      <c r="H9517" s="17">
        <v>0.292733505</v>
      </c>
      <c r="I9517" s="17">
        <v>0.988376904</v>
      </c>
      <c r="J9517" s="17">
        <v>1.1599999999999999E-2</v>
      </c>
      <c r="K9517" s="17">
        <v>3.82E-5</v>
      </c>
    </row>
    <row r="9518" spans="1:11" x14ac:dyDescent="0.45">
      <c r="A9518" s="10" t="s">
        <v>77</v>
      </c>
      <c r="B9518" s="20">
        <v>0.89400000000000002</v>
      </c>
      <c r="C9518" s="19">
        <v>129382</v>
      </c>
      <c r="D9518" s="19">
        <v>32463.649990000002</v>
      </c>
      <c r="E9518" s="23">
        <v>0.74004170800000002</v>
      </c>
      <c r="F9518" s="23">
        <v>0.49552789899999999</v>
      </c>
      <c r="G9518" s="17">
        <v>0.70734723499999996</v>
      </c>
      <c r="H9518" s="17">
        <v>0.29265276499999998</v>
      </c>
      <c r="I9518" s="17">
        <v>0.988400379</v>
      </c>
      <c r="J9518" s="17">
        <v>1.1599999999999999E-2</v>
      </c>
      <c r="K9518" s="17">
        <v>3.8099999999999998E-5</v>
      </c>
    </row>
    <row r="9519" spans="1:11" x14ac:dyDescent="0.45">
      <c r="A9519" s="10" t="s">
        <v>77</v>
      </c>
      <c r="B9519" s="20">
        <v>0.89500000000000002</v>
      </c>
      <c r="C9519" s="19">
        <v>129520</v>
      </c>
      <c r="D9519" s="19">
        <v>32565.93188</v>
      </c>
      <c r="E9519" s="23">
        <v>0.74310366699999997</v>
      </c>
      <c r="F9519" s="23">
        <v>0.49712277399999999</v>
      </c>
      <c r="G9519" s="17">
        <v>0.70748919099999996</v>
      </c>
      <c r="H9519" s="17">
        <v>0.29251080899999998</v>
      </c>
      <c r="I9519" s="17">
        <v>0.98841611799999995</v>
      </c>
      <c r="J9519" s="17">
        <v>1.15E-2</v>
      </c>
      <c r="K9519" s="17">
        <v>3.8000000000000002E-5</v>
      </c>
    </row>
    <row r="9520" spans="1:11" x14ac:dyDescent="0.45">
      <c r="A9520" s="10" t="s">
        <v>77</v>
      </c>
      <c r="B9520" s="20">
        <v>0.89600000000000002</v>
      </c>
      <c r="C9520" s="19">
        <v>129670</v>
      </c>
      <c r="D9520" s="19">
        <v>32677.737570000001</v>
      </c>
      <c r="E9520" s="23">
        <v>0.74801656800000005</v>
      </c>
      <c r="F9520" s="23">
        <v>0.49861316</v>
      </c>
      <c r="G9520" s="17">
        <v>0.70759620599999995</v>
      </c>
      <c r="H9520" s="17">
        <v>0.29240379399999999</v>
      </c>
      <c r="I9520" s="17">
        <v>0.98844082899999997</v>
      </c>
      <c r="J9520" s="17">
        <v>1.15E-2</v>
      </c>
      <c r="K9520" s="17">
        <v>3.79E-5</v>
      </c>
    </row>
    <row r="9521" spans="1:11" x14ac:dyDescent="0.45">
      <c r="A9521" s="10" t="s">
        <v>77</v>
      </c>
      <c r="B9521" s="20">
        <v>0.89700000000000002</v>
      </c>
      <c r="C9521" s="19">
        <v>129808</v>
      </c>
      <c r="D9521" s="19">
        <v>32781.161059999999</v>
      </c>
      <c r="E9521" s="23">
        <v>0.751143071</v>
      </c>
      <c r="F9521" s="23">
        <v>0.50020190799999997</v>
      </c>
      <c r="G9521" s="17">
        <v>0.70759891500000005</v>
      </c>
      <c r="H9521" s="17">
        <v>0.29240108500000001</v>
      </c>
      <c r="I9521" s="17">
        <v>0.98846707</v>
      </c>
      <c r="J9521" s="17">
        <v>1.15E-2</v>
      </c>
      <c r="K9521" s="17">
        <v>3.7799999999999997E-5</v>
      </c>
    </row>
    <row r="9522" spans="1:11" x14ac:dyDescent="0.45">
      <c r="A9522" s="10" t="s">
        <v>77</v>
      </c>
      <c r="B9522" s="20">
        <v>0.89800000000000002</v>
      </c>
      <c r="C9522" s="19">
        <v>129960</v>
      </c>
      <c r="D9522" s="19">
        <v>32895.690020000002</v>
      </c>
      <c r="E9522" s="23">
        <v>0.75566397600000001</v>
      </c>
      <c r="F9522" s="23">
        <v>0.50180511699999997</v>
      </c>
      <c r="G9522" s="17">
        <v>0.70777162199999999</v>
      </c>
      <c r="H9522" s="17">
        <v>0.29222837800000001</v>
      </c>
      <c r="I9522" s="17">
        <v>0.98848933000000005</v>
      </c>
      <c r="J9522" s="17">
        <v>1.15E-2</v>
      </c>
      <c r="K9522" s="17">
        <v>3.7799999999999997E-5</v>
      </c>
    </row>
    <row r="9523" spans="1:11" x14ac:dyDescent="0.45">
      <c r="A9523" s="10" t="s">
        <v>77</v>
      </c>
      <c r="B9523" s="20">
        <v>0.89900000000000002</v>
      </c>
      <c r="C9523" s="19">
        <v>130101</v>
      </c>
      <c r="D9523" s="19">
        <v>33002.686419999998</v>
      </c>
      <c r="E9523" s="23">
        <v>0.76104358699999997</v>
      </c>
      <c r="F9523" s="23">
        <v>0.50348005900000004</v>
      </c>
      <c r="G9523" s="17">
        <v>0.70779625099999999</v>
      </c>
      <c r="H9523" s="17">
        <v>0.29220374900000001</v>
      </c>
      <c r="I9523" s="17">
        <v>0.98850832300000002</v>
      </c>
      <c r="J9523" s="17">
        <v>1.15E-2</v>
      </c>
      <c r="K9523" s="17">
        <v>3.7700000000000002E-5</v>
      </c>
    </row>
    <row r="9524" spans="1:11" x14ac:dyDescent="0.45">
      <c r="A9524" s="10" t="s">
        <v>77</v>
      </c>
      <c r="B9524" s="20">
        <v>0.9</v>
      </c>
      <c r="C9524" s="19">
        <v>130248</v>
      </c>
      <c r="D9524" s="19">
        <v>33114.940949999997</v>
      </c>
      <c r="E9524" s="23">
        <v>0.76606150200000001</v>
      </c>
      <c r="F9524" s="23">
        <v>0.50504669499999999</v>
      </c>
      <c r="G9524" s="17">
        <v>0.70790338399999997</v>
      </c>
      <c r="H9524" s="17">
        <v>0.29209661599999998</v>
      </c>
      <c r="I9524" s="17">
        <v>0.98852670799999998</v>
      </c>
      <c r="J9524" s="17">
        <v>1.14E-2</v>
      </c>
      <c r="K9524" s="17">
        <v>3.7599999999999999E-5</v>
      </c>
    </row>
    <row r="9525" spans="1:11" x14ac:dyDescent="0.45">
      <c r="A9525" s="10" t="s">
        <v>77</v>
      </c>
      <c r="B9525" s="20">
        <v>0.90100000000000002</v>
      </c>
      <c r="C9525" s="19">
        <v>130394</v>
      </c>
      <c r="D9525" s="19">
        <v>33227.254090000002</v>
      </c>
      <c r="E9525" s="23">
        <v>0.77268784199999996</v>
      </c>
      <c r="F9525" s="23">
        <v>0.506629777</v>
      </c>
      <c r="G9525" s="17">
        <v>0.707962023</v>
      </c>
      <c r="H9525" s="17">
        <v>0.292037977</v>
      </c>
      <c r="I9525" s="17">
        <v>0.98855367299999997</v>
      </c>
      <c r="J9525" s="17">
        <v>1.14E-2</v>
      </c>
      <c r="K9525" s="17">
        <v>3.7499999999999997E-5</v>
      </c>
    </row>
    <row r="9526" spans="1:11" x14ac:dyDescent="0.45">
      <c r="A9526" s="10" t="s">
        <v>77</v>
      </c>
      <c r="B9526" s="20">
        <v>0.90200000000000002</v>
      </c>
      <c r="C9526" s="19">
        <v>130538</v>
      </c>
      <c r="D9526" s="19">
        <v>33338.841099999998</v>
      </c>
      <c r="E9526" s="23">
        <v>0.77724174000000001</v>
      </c>
      <c r="F9526" s="23">
        <v>0.50835754899999996</v>
      </c>
      <c r="G9526" s="17">
        <v>0.70803137800000004</v>
      </c>
      <c r="H9526" s="17">
        <v>0.29196862200000001</v>
      </c>
      <c r="I9526" s="17">
        <v>0.98858204500000002</v>
      </c>
      <c r="J9526" s="17">
        <v>1.14E-2</v>
      </c>
      <c r="K9526" s="17">
        <v>3.7499999999999997E-5</v>
      </c>
    </row>
    <row r="9527" spans="1:11" x14ac:dyDescent="0.45">
      <c r="A9527" s="10" t="s">
        <v>77</v>
      </c>
      <c r="B9527" s="20">
        <v>0.90300000000000002</v>
      </c>
      <c r="C9527" s="19">
        <v>130683</v>
      </c>
      <c r="D9527" s="19">
        <v>33451.938280000002</v>
      </c>
      <c r="E9527" s="23">
        <v>0.78251410200000004</v>
      </c>
      <c r="F9527" s="23">
        <v>0.51007475499999999</v>
      </c>
      <c r="G9527" s="17">
        <v>0.70814107400000004</v>
      </c>
      <c r="H9527" s="17">
        <v>0.29185892600000002</v>
      </c>
      <c r="I9527" s="17">
        <v>0.98859842499999995</v>
      </c>
      <c r="J9527" s="17">
        <v>1.14E-2</v>
      </c>
      <c r="K9527" s="17">
        <v>3.7400000000000001E-5</v>
      </c>
    </row>
    <row r="9528" spans="1:11" x14ac:dyDescent="0.45">
      <c r="A9528" s="10" t="s">
        <v>77</v>
      </c>
      <c r="B9528" s="20">
        <v>0.90400000000000003</v>
      </c>
      <c r="C9528" s="19">
        <v>130825</v>
      </c>
      <c r="D9528" s="19">
        <v>33563.322010000004</v>
      </c>
      <c r="E9528" s="23">
        <v>0.78629588500000003</v>
      </c>
      <c r="F9528" s="23">
        <v>0.511738692</v>
      </c>
      <c r="G9528" s="17">
        <v>0.70826676899999996</v>
      </c>
      <c r="H9528" s="17">
        <v>0.29173323099999998</v>
      </c>
      <c r="I9528" s="17">
        <v>0.98862005500000005</v>
      </c>
      <c r="J9528" s="17">
        <v>1.1299999999999999E-2</v>
      </c>
      <c r="K9528" s="17">
        <v>3.7299999999999999E-5</v>
      </c>
    </row>
    <row r="9529" spans="1:11" x14ac:dyDescent="0.45">
      <c r="A9529" s="10" t="s">
        <v>77</v>
      </c>
      <c r="B9529" s="20">
        <v>0.90500000000000003</v>
      </c>
      <c r="C9529" s="19">
        <v>130967</v>
      </c>
      <c r="D9529" s="19">
        <v>33675.25851</v>
      </c>
      <c r="E9529" s="23">
        <v>0.79158409600000001</v>
      </c>
      <c r="F9529" s="23">
        <v>0.513441488</v>
      </c>
      <c r="G9529" s="17">
        <v>0.70839982599999995</v>
      </c>
      <c r="H9529" s="17">
        <v>0.29160017399999999</v>
      </c>
      <c r="I9529" s="17">
        <v>0.98864141999999999</v>
      </c>
      <c r="J9529" s="17">
        <v>1.1299999999999999E-2</v>
      </c>
      <c r="K9529" s="17">
        <v>3.7200000000000003E-5</v>
      </c>
    </row>
    <row r="9530" spans="1:11" x14ac:dyDescent="0.45">
      <c r="A9530" s="10" t="s">
        <v>77</v>
      </c>
      <c r="B9530" s="20">
        <v>0.90600000000000003</v>
      </c>
      <c r="C9530" s="19">
        <v>131116</v>
      </c>
      <c r="D9530" s="19">
        <v>33793.636129999999</v>
      </c>
      <c r="E9530" s="23">
        <v>0.796211479</v>
      </c>
      <c r="F9530" s="23">
        <v>0.51513607800000005</v>
      </c>
      <c r="G9530" s="17">
        <v>0.70834223100000004</v>
      </c>
      <c r="H9530" s="17">
        <v>0.29165776900000001</v>
      </c>
      <c r="I9530" s="17">
        <v>0.98866233199999998</v>
      </c>
      <c r="J9530" s="17">
        <v>1.1299999999999999E-2</v>
      </c>
      <c r="K9530" s="17">
        <v>3.7100000000000001E-5</v>
      </c>
    </row>
    <row r="9531" spans="1:11" x14ac:dyDescent="0.45">
      <c r="A9531" s="10" t="s">
        <v>77</v>
      </c>
      <c r="B9531" s="20">
        <v>0.90700000000000003</v>
      </c>
      <c r="C9531" s="19">
        <v>131254</v>
      </c>
      <c r="D9531" s="19">
        <v>33903.747710000003</v>
      </c>
      <c r="E9531" s="23">
        <v>0.79968726499999998</v>
      </c>
      <c r="F9531" s="23">
        <v>0.51692565400000001</v>
      </c>
      <c r="G9531" s="17">
        <v>0.70835936399999999</v>
      </c>
      <c r="H9531" s="17">
        <v>0.29164063600000001</v>
      </c>
      <c r="I9531" s="17">
        <v>0.98868165799999996</v>
      </c>
      <c r="J9531" s="17">
        <v>1.1299999999999999E-2</v>
      </c>
      <c r="K9531" s="17">
        <v>3.7100000000000001E-5</v>
      </c>
    </row>
    <row r="9532" spans="1:11" x14ac:dyDescent="0.45">
      <c r="A9532" s="10" t="s">
        <v>77</v>
      </c>
      <c r="B9532" s="20">
        <v>0.90800000000000003</v>
      </c>
      <c r="C9532" s="19">
        <v>131399</v>
      </c>
      <c r="D9532" s="19">
        <v>34019.986749999996</v>
      </c>
      <c r="E9532" s="23">
        <v>0.80365266700000004</v>
      </c>
      <c r="F9532" s="23">
        <v>0.51860220599999995</v>
      </c>
      <c r="G9532" s="17">
        <v>0.70832350300000002</v>
      </c>
      <c r="H9532" s="17">
        <v>0.29167649699999998</v>
      </c>
      <c r="I9532" s="17">
        <v>0.98870838100000003</v>
      </c>
      <c r="J9532" s="17">
        <v>1.1299999999999999E-2</v>
      </c>
      <c r="K9532" s="17">
        <v>3.6999999999999998E-5</v>
      </c>
    </row>
    <row r="9533" spans="1:11" x14ac:dyDescent="0.45">
      <c r="A9533" s="10" t="s">
        <v>77</v>
      </c>
      <c r="B9533" s="20">
        <v>0.90900000000000003</v>
      </c>
      <c r="C9533" s="19">
        <v>131549</v>
      </c>
      <c r="D9533" s="19">
        <v>34140.881139999998</v>
      </c>
      <c r="E9533" s="23">
        <v>0.80842809599999998</v>
      </c>
      <c r="F9533" s="23">
        <v>0.52037376199999996</v>
      </c>
      <c r="G9533" s="17">
        <v>0.70831401199999999</v>
      </c>
      <c r="H9533" s="17">
        <v>0.29168598800000001</v>
      </c>
      <c r="I9533" s="17">
        <v>0.98872637399999996</v>
      </c>
      <c r="J9533" s="17">
        <v>1.12E-2</v>
      </c>
      <c r="K9533" s="17">
        <v>3.6900000000000002E-5</v>
      </c>
    </row>
    <row r="9534" spans="1:11" x14ac:dyDescent="0.45">
      <c r="A9534" s="10" t="s">
        <v>77</v>
      </c>
      <c r="B9534" s="20">
        <v>0.91</v>
      </c>
      <c r="C9534" s="19">
        <v>131694</v>
      </c>
      <c r="D9534" s="19">
        <v>34258.599499999997</v>
      </c>
      <c r="E9534" s="23">
        <v>0.81417215099999996</v>
      </c>
      <c r="F9534" s="23">
        <v>0.52217309300000003</v>
      </c>
      <c r="G9534" s="17">
        <v>0.70848330199999998</v>
      </c>
      <c r="H9534" s="17">
        <v>0.29151669800000002</v>
      </c>
      <c r="I9534" s="17">
        <v>0.98874054199999994</v>
      </c>
      <c r="J9534" s="17">
        <v>1.12E-2</v>
      </c>
      <c r="K9534" s="17">
        <v>3.68E-5</v>
      </c>
    </row>
    <row r="9535" spans="1:11" x14ac:dyDescent="0.45">
      <c r="A9535" s="10" t="s">
        <v>77</v>
      </c>
      <c r="B9535" s="20">
        <v>0.91100000000000003</v>
      </c>
      <c r="C9535" s="19">
        <v>131839</v>
      </c>
      <c r="D9535" s="19">
        <v>34377.005019999997</v>
      </c>
      <c r="E9535" s="23">
        <v>0.81933470100000005</v>
      </c>
      <c r="F9535" s="23">
        <v>0.52393382600000005</v>
      </c>
      <c r="G9535" s="17">
        <v>0.70861429499999995</v>
      </c>
      <c r="H9535" s="17">
        <v>0.29138570499999999</v>
      </c>
      <c r="I9535" s="17">
        <v>0.98876707100000005</v>
      </c>
      <c r="J9535" s="17">
        <v>1.12E-2</v>
      </c>
      <c r="K9535" s="17">
        <v>3.6699999999999998E-5</v>
      </c>
    </row>
    <row r="9536" spans="1:11" x14ac:dyDescent="0.45">
      <c r="A9536" s="10" t="s">
        <v>77</v>
      </c>
      <c r="B9536" s="20">
        <v>0.91200000000000003</v>
      </c>
      <c r="C9536" s="19">
        <v>131981</v>
      </c>
      <c r="D9536" s="19">
        <v>34493.818359999997</v>
      </c>
      <c r="E9536" s="23">
        <v>0.82541431499999995</v>
      </c>
      <c r="F9536" s="23">
        <v>0.52579295800000003</v>
      </c>
      <c r="G9536" s="17">
        <v>0.70866261100000005</v>
      </c>
      <c r="H9536" s="17">
        <v>0.291337389</v>
      </c>
      <c r="I9536" s="17">
        <v>0.988791164</v>
      </c>
      <c r="J9536" s="17">
        <v>1.12E-2</v>
      </c>
      <c r="K9536" s="17">
        <v>3.6699999999999998E-5</v>
      </c>
    </row>
    <row r="9537" spans="1:11" x14ac:dyDescent="0.45">
      <c r="A9537" s="10" t="s">
        <v>77</v>
      </c>
      <c r="B9537" s="20">
        <v>0.91300000000000003</v>
      </c>
      <c r="C9537" s="19">
        <v>132126</v>
      </c>
      <c r="D9537" s="19">
        <v>34613.761440000002</v>
      </c>
      <c r="E9537" s="23">
        <v>0.83107661399999999</v>
      </c>
      <c r="F9537" s="23">
        <v>0.52756196300000002</v>
      </c>
      <c r="G9537" s="17">
        <v>0.70887637599999997</v>
      </c>
      <c r="H9537" s="17">
        <v>0.29112362400000003</v>
      </c>
      <c r="I9537" s="17">
        <v>0.98878959899999996</v>
      </c>
      <c r="J9537" s="17">
        <v>1.12E-2</v>
      </c>
      <c r="K9537" s="17">
        <v>3.6600000000000002E-5</v>
      </c>
    </row>
    <row r="9538" spans="1:11" x14ac:dyDescent="0.45">
      <c r="A9538" s="10" t="s">
        <v>77</v>
      </c>
      <c r="B9538" s="20">
        <v>0.91400000000000003</v>
      </c>
      <c r="C9538" s="19">
        <v>132271</v>
      </c>
      <c r="D9538" s="19">
        <v>34734.728289999999</v>
      </c>
      <c r="E9538" s="23">
        <v>0.837705747</v>
      </c>
      <c r="F9538" s="23">
        <v>0.52934648799999995</v>
      </c>
      <c r="G9538" s="17">
        <v>0.70896114799999999</v>
      </c>
      <c r="H9538" s="17">
        <v>0.29103885200000001</v>
      </c>
      <c r="I9538" s="17">
        <v>0.98881488200000001</v>
      </c>
      <c r="J9538" s="17">
        <v>1.11E-2</v>
      </c>
      <c r="K9538" s="17">
        <v>3.65E-5</v>
      </c>
    </row>
    <row r="9539" spans="1:11" x14ac:dyDescent="0.45">
      <c r="A9539" s="10" t="s">
        <v>77</v>
      </c>
      <c r="B9539" s="20">
        <v>0.91500000000000004</v>
      </c>
      <c r="C9539" s="19">
        <v>132416</v>
      </c>
      <c r="D9539" s="19">
        <v>34856.712310000003</v>
      </c>
      <c r="E9539" s="23">
        <v>0.84362868999999996</v>
      </c>
      <c r="F9539" s="23">
        <v>0.53134356699999996</v>
      </c>
      <c r="G9539" s="17">
        <v>0.70899287099999997</v>
      </c>
      <c r="H9539" s="17">
        <v>0.29100712899999998</v>
      </c>
      <c r="I9539" s="17">
        <v>0.98882537000000004</v>
      </c>
      <c r="J9539" s="17">
        <v>1.11E-2</v>
      </c>
      <c r="K9539" s="17">
        <v>3.6399999999999997E-5</v>
      </c>
    </row>
    <row r="9540" spans="1:11" x14ac:dyDescent="0.45">
      <c r="A9540" s="10" t="s">
        <v>77</v>
      </c>
      <c r="B9540" s="20">
        <v>0.91600000000000004</v>
      </c>
      <c r="C9540" s="19">
        <v>132562</v>
      </c>
      <c r="D9540" s="19">
        <v>34980.406360000001</v>
      </c>
      <c r="E9540" s="23">
        <v>0.85093818600000004</v>
      </c>
      <c r="F9540" s="23">
        <v>0.53323087999999996</v>
      </c>
      <c r="G9540" s="17">
        <v>0.70913233099999995</v>
      </c>
      <c r="H9540" s="17">
        <v>0.290867669</v>
      </c>
      <c r="I9540" s="17">
        <v>0.98882802599999997</v>
      </c>
      <c r="J9540" s="17">
        <v>1.11E-2</v>
      </c>
      <c r="K9540" s="17">
        <v>3.6399999999999997E-5</v>
      </c>
    </row>
    <row r="9541" spans="1:11" x14ac:dyDescent="0.45">
      <c r="A9541" s="10" t="s">
        <v>77</v>
      </c>
      <c r="B9541" s="20">
        <v>0.91700000000000004</v>
      </c>
      <c r="C9541" s="19">
        <v>132704</v>
      </c>
      <c r="D9541" s="19">
        <v>35101.529600000002</v>
      </c>
      <c r="E9541" s="23">
        <v>0.855065521</v>
      </c>
      <c r="F9541" s="23">
        <v>0.53513506099999997</v>
      </c>
      <c r="G9541" s="17">
        <v>0.70919489999999996</v>
      </c>
      <c r="H9541" s="17">
        <v>0.29080509999999998</v>
      </c>
      <c r="I9541" s="17">
        <v>0.98884742699999995</v>
      </c>
      <c r="J9541" s="17">
        <v>1.11E-2</v>
      </c>
      <c r="K9541" s="17">
        <v>3.6300000000000001E-5</v>
      </c>
    </row>
    <row r="9542" spans="1:11" x14ac:dyDescent="0.45">
      <c r="A9542" s="10" t="s">
        <v>77</v>
      </c>
      <c r="B9542" s="20">
        <v>0.91800000000000004</v>
      </c>
      <c r="C9542" s="19">
        <v>132841</v>
      </c>
      <c r="D9542" s="19">
        <v>35219.047599999998</v>
      </c>
      <c r="E9542" s="23">
        <v>0.86148620300000001</v>
      </c>
      <c r="F9542" s="23">
        <v>0.537054649</v>
      </c>
      <c r="G9542" s="17">
        <v>0.70929908699999999</v>
      </c>
      <c r="H9542" s="17">
        <v>0.29070091300000001</v>
      </c>
      <c r="I9542" s="17">
        <v>0.98886271800000003</v>
      </c>
      <c r="J9542" s="17">
        <v>1.11E-2</v>
      </c>
      <c r="K9542" s="17">
        <v>3.6300000000000001E-5</v>
      </c>
    </row>
    <row r="9543" spans="1:11" x14ac:dyDescent="0.45">
      <c r="A9543" s="10" t="s">
        <v>77</v>
      </c>
      <c r="B9543" s="20">
        <v>0.91900000000000004</v>
      </c>
      <c r="C9543" s="19">
        <v>132996</v>
      </c>
      <c r="D9543" s="19">
        <v>35352.971749999997</v>
      </c>
      <c r="E9543" s="23">
        <v>0.86769529700000003</v>
      </c>
      <c r="F9543" s="23">
        <v>0.53892073500000004</v>
      </c>
      <c r="G9543" s="17">
        <v>0.70947998400000001</v>
      </c>
      <c r="H9543" s="17">
        <v>0.29052001599999999</v>
      </c>
      <c r="I9543" s="17">
        <v>0.98889059300000004</v>
      </c>
      <c r="J9543" s="17">
        <v>1.11E-2</v>
      </c>
      <c r="K9543" s="17">
        <v>3.6199999999999999E-5</v>
      </c>
    </row>
    <row r="9544" spans="1:11" x14ac:dyDescent="0.45">
      <c r="A9544" s="10" t="s">
        <v>77</v>
      </c>
      <c r="B9544" s="20">
        <v>0.92</v>
      </c>
      <c r="C9544" s="19">
        <v>133140</v>
      </c>
      <c r="D9544" s="19">
        <v>35478.410660000001</v>
      </c>
      <c r="E9544" s="23">
        <v>0.87528027200000003</v>
      </c>
      <c r="F9544" s="23">
        <v>0.54096187399999995</v>
      </c>
      <c r="G9544" s="17">
        <v>0.70953883100000004</v>
      </c>
      <c r="H9544" s="17">
        <v>0.29046116900000002</v>
      </c>
      <c r="I9544" s="17">
        <v>0.98891358399999996</v>
      </c>
      <c r="J9544" s="17">
        <v>1.11E-2</v>
      </c>
      <c r="K9544" s="17">
        <v>3.6100000000000003E-5</v>
      </c>
    </row>
    <row r="9545" spans="1:11" x14ac:dyDescent="0.45">
      <c r="A9545" s="10" t="s">
        <v>77</v>
      </c>
      <c r="B9545" s="20">
        <v>0.92100000000000004</v>
      </c>
      <c r="C9545" s="19">
        <v>133284</v>
      </c>
      <c r="D9545" s="19">
        <v>35604.738799999999</v>
      </c>
      <c r="E9545" s="23">
        <v>0.87935137100000005</v>
      </c>
      <c r="F9545" s="23">
        <v>0.54295107200000003</v>
      </c>
      <c r="G9545" s="17">
        <v>0.70963506499999995</v>
      </c>
      <c r="H9545" s="17">
        <v>0.29036493499999999</v>
      </c>
      <c r="I9545" s="17">
        <v>0.98893934299999997</v>
      </c>
      <c r="J9545" s="17">
        <v>1.0999999999999999E-2</v>
      </c>
      <c r="K9545" s="17">
        <v>3.6000000000000001E-5</v>
      </c>
    </row>
    <row r="9546" spans="1:11" x14ac:dyDescent="0.45">
      <c r="A9546" s="10" t="s">
        <v>77</v>
      </c>
      <c r="B9546" s="20">
        <v>0.92200000000000004</v>
      </c>
      <c r="C9546" s="19">
        <v>133428</v>
      </c>
      <c r="D9546" s="19">
        <v>35732.038890000003</v>
      </c>
      <c r="E9546" s="23">
        <v>0.88851631799999997</v>
      </c>
      <c r="F9546" s="23">
        <v>0.54491967500000005</v>
      </c>
      <c r="G9546" s="17">
        <v>0.70962616499999998</v>
      </c>
      <c r="H9546" s="17">
        <v>0.29037383500000002</v>
      </c>
      <c r="I9546" s="17">
        <v>0.98896046400000004</v>
      </c>
      <c r="J9546" s="17">
        <v>1.0999999999999999E-2</v>
      </c>
      <c r="K9546" s="17">
        <v>3.5899999999999998E-5</v>
      </c>
    </row>
    <row r="9547" spans="1:11" x14ac:dyDescent="0.45">
      <c r="A9547" s="10" t="s">
        <v>77</v>
      </c>
      <c r="B9547" s="20">
        <v>0.92300000000000004</v>
      </c>
      <c r="C9547" s="19">
        <v>133572</v>
      </c>
      <c r="D9547" s="19">
        <v>35860.558010000001</v>
      </c>
      <c r="E9547" s="23">
        <v>0.89638362299999996</v>
      </c>
      <c r="F9547" s="23">
        <v>0.54692182700000003</v>
      </c>
      <c r="G9547" s="17">
        <v>0.70970712400000002</v>
      </c>
      <c r="H9547" s="17">
        <v>0.29029287599999998</v>
      </c>
      <c r="I9547" s="17">
        <v>0.98899043399999997</v>
      </c>
      <c r="J9547" s="17">
        <v>1.0999999999999999E-2</v>
      </c>
      <c r="K9547" s="17">
        <v>3.5800000000000003E-5</v>
      </c>
    </row>
    <row r="9548" spans="1:11" x14ac:dyDescent="0.45">
      <c r="A9548" s="10" t="s">
        <v>77</v>
      </c>
      <c r="B9548" s="20">
        <v>0.92400000000000004</v>
      </c>
      <c r="C9548" s="19">
        <v>133710</v>
      </c>
      <c r="D9548" s="19">
        <v>35984.966070000002</v>
      </c>
      <c r="E9548" s="23">
        <v>0.90645940000000003</v>
      </c>
      <c r="F9548" s="23">
        <v>0.54902749200000001</v>
      </c>
      <c r="G9548" s="17">
        <v>0.70978236500000003</v>
      </c>
      <c r="H9548" s="17">
        <v>0.29021763499999997</v>
      </c>
      <c r="I9548" s="17">
        <v>0.98900651699999997</v>
      </c>
      <c r="J9548" s="17">
        <v>1.0999999999999999E-2</v>
      </c>
      <c r="K9548" s="17">
        <v>3.5800000000000003E-5</v>
      </c>
    </row>
    <row r="9549" spans="1:11" x14ac:dyDescent="0.45">
      <c r="A9549" s="10" t="s">
        <v>77</v>
      </c>
      <c r="B9549" s="20">
        <v>0.92500000000000004</v>
      </c>
      <c r="C9549" s="19">
        <v>133858</v>
      </c>
      <c r="D9549" s="19">
        <v>36119.513469999998</v>
      </c>
      <c r="E9549" s="23">
        <v>0.91319105499999997</v>
      </c>
      <c r="F9549" s="23">
        <v>0.55104483999999998</v>
      </c>
      <c r="G9549" s="17">
        <v>0.70984177299999995</v>
      </c>
      <c r="H9549" s="17">
        <v>0.29015822699999999</v>
      </c>
      <c r="I9549" s="17">
        <v>0.98902405800000004</v>
      </c>
      <c r="J9549" s="17">
        <v>1.09E-2</v>
      </c>
      <c r="K9549" s="17">
        <v>3.57E-5</v>
      </c>
    </row>
    <row r="9550" spans="1:11" x14ac:dyDescent="0.45">
      <c r="A9550" s="10" t="s">
        <v>77</v>
      </c>
      <c r="B9550" s="20">
        <v>0.92600000000000005</v>
      </c>
      <c r="C9550" s="19">
        <v>134005</v>
      </c>
      <c r="D9550" s="19">
        <v>36254.336069999998</v>
      </c>
      <c r="E9550" s="23">
        <v>0.91998316099999999</v>
      </c>
      <c r="F9550" s="23">
        <v>0.55309817500000003</v>
      </c>
      <c r="G9550" s="17">
        <v>0.70998097100000002</v>
      </c>
      <c r="H9550" s="17">
        <v>0.29001902899999998</v>
      </c>
      <c r="I9550" s="17">
        <v>0.98904055700000004</v>
      </c>
      <c r="J9550" s="17">
        <v>1.09E-2</v>
      </c>
      <c r="K9550" s="17">
        <v>3.5599999999999998E-5</v>
      </c>
    </row>
    <row r="9551" spans="1:11" x14ac:dyDescent="0.45">
      <c r="A9551" s="10" t="s">
        <v>77</v>
      </c>
      <c r="B9551" s="20">
        <v>0.92700000000000005</v>
      </c>
      <c r="C9551" s="19">
        <v>134145</v>
      </c>
      <c r="D9551" s="19">
        <v>36383.60022</v>
      </c>
      <c r="E9551" s="23">
        <v>0.92602834599999995</v>
      </c>
      <c r="F9551" s="23">
        <v>0.55541689000000005</v>
      </c>
      <c r="G9551" s="17">
        <v>0.70998546299999998</v>
      </c>
      <c r="H9551" s="17">
        <v>0.29001453700000002</v>
      </c>
      <c r="I9551" s="17">
        <v>0.98906233399999999</v>
      </c>
      <c r="J9551" s="17">
        <v>1.09E-2</v>
      </c>
      <c r="K9551" s="17">
        <v>3.5599999999999998E-5</v>
      </c>
    </row>
    <row r="9552" spans="1:11" x14ac:dyDescent="0.45">
      <c r="A9552" s="10" t="s">
        <v>77</v>
      </c>
      <c r="B9552" s="20">
        <v>0.92800000000000005</v>
      </c>
      <c r="C9552" s="19">
        <v>134296</v>
      </c>
      <c r="D9552" s="19">
        <v>36524.165399999998</v>
      </c>
      <c r="E9552" s="23">
        <v>0.936530152</v>
      </c>
      <c r="F9552" s="23">
        <v>0.55752410500000005</v>
      </c>
      <c r="G9552" s="17">
        <v>0.71002859399999996</v>
      </c>
      <c r="H9552" s="17">
        <v>0.28997140599999999</v>
      </c>
      <c r="I9552" s="17">
        <v>0.98908230399999997</v>
      </c>
      <c r="J9552" s="17">
        <v>1.09E-2</v>
      </c>
      <c r="K9552" s="17">
        <v>3.5500000000000002E-5</v>
      </c>
    </row>
    <row r="9553" spans="1:11" x14ac:dyDescent="0.45">
      <c r="A9553" s="10" t="s">
        <v>77</v>
      </c>
      <c r="B9553" s="20">
        <v>0.92900000000000005</v>
      </c>
      <c r="C9553" s="19">
        <v>134437</v>
      </c>
      <c r="D9553" s="19">
        <v>36656.580710000002</v>
      </c>
      <c r="E9553" s="23">
        <v>0.94201973800000005</v>
      </c>
      <c r="F9553" s="23">
        <v>0.559806099</v>
      </c>
      <c r="G9553" s="17">
        <v>0.71005006100000001</v>
      </c>
      <c r="H9553" s="17">
        <v>0.28994993899999999</v>
      </c>
      <c r="I9553" s="17">
        <v>0.98910634500000005</v>
      </c>
      <c r="J9553" s="17">
        <v>1.09E-2</v>
      </c>
      <c r="K9553" s="17">
        <v>3.54E-5</v>
      </c>
    </row>
    <row r="9554" spans="1:11" x14ac:dyDescent="0.45">
      <c r="A9554" s="10" t="s">
        <v>77</v>
      </c>
      <c r="B9554" s="20">
        <v>0.93</v>
      </c>
      <c r="C9554" s="19">
        <v>134586</v>
      </c>
      <c r="D9554" s="19">
        <v>36797.705260000002</v>
      </c>
      <c r="E9554" s="23">
        <v>0.95269057999999995</v>
      </c>
      <c r="F9554" s="23">
        <v>0.56194415799999997</v>
      </c>
      <c r="G9554" s="17">
        <v>0.71002184499999998</v>
      </c>
      <c r="H9554" s="17">
        <v>0.28997815500000002</v>
      </c>
      <c r="I9554" s="17">
        <v>0.98911743900000004</v>
      </c>
      <c r="J9554" s="17">
        <v>1.0800000000000001E-2</v>
      </c>
      <c r="K9554" s="17">
        <v>3.54E-5</v>
      </c>
    </row>
    <row r="9555" spans="1:11" x14ac:dyDescent="0.45">
      <c r="A9555" s="10" t="s">
        <v>77</v>
      </c>
      <c r="B9555" s="20">
        <v>0.93100000000000005</v>
      </c>
      <c r="C9555" s="19">
        <v>134730</v>
      </c>
      <c r="D9555" s="19">
        <v>36935.332110000003</v>
      </c>
      <c r="E9555" s="23">
        <v>0.95803280099999999</v>
      </c>
      <c r="F9555" s="23">
        <v>0.56428266000000005</v>
      </c>
      <c r="G9555" s="17">
        <v>0.71010168500000004</v>
      </c>
      <c r="H9555" s="17">
        <v>0.28989831500000002</v>
      </c>
      <c r="I9555" s="17">
        <v>0.98913936499999999</v>
      </c>
      <c r="J9555" s="17">
        <v>1.0800000000000001E-2</v>
      </c>
      <c r="K9555" s="17">
        <v>3.5299999999999997E-5</v>
      </c>
    </row>
    <row r="9556" spans="1:11" x14ac:dyDescent="0.45">
      <c r="A9556" s="10" t="s">
        <v>77</v>
      </c>
      <c r="B9556" s="20">
        <v>0.93200000000000005</v>
      </c>
      <c r="C9556" s="19">
        <v>134875</v>
      </c>
      <c r="D9556" s="19">
        <v>37075.163480000003</v>
      </c>
      <c r="E9556" s="23">
        <v>0.96924091999999995</v>
      </c>
      <c r="F9556" s="23">
        <v>0.56656622999999995</v>
      </c>
      <c r="G9556" s="17">
        <v>0.71017608899999995</v>
      </c>
      <c r="H9556" s="17">
        <v>0.28982391099999999</v>
      </c>
      <c r="I9556" s="17">
        <v>0.98914702499999996</v>
      </c>
      <c r="J9556" s="17">
        <v>1.0800000000000001E-2</v>
      </c>
      <c r="K9556" s="17">
        <v>3.5200000000000002E-5</v>
      </c>
    </row>
    <row r="9557" spans="1:11" x14ac:dyDescent="0.45">
      <c r="A9557" s="10" t="s">
        <v>77</v>
      </c>
      <c r="B9557" s="20">
        <v>0.93300000000000005</v>
      </c>
      <c r="C9557" s="19">
        <v>135016</v>
      </c>
      <c r="D9557" s="19">
        <v>37212.635029999998</v>
      </c>
      <c r="E9557" s="23">
        <v>0.97992761299999998</v>
      </c>
      <c r="F9557" s="23">
        <v>0.56882373900000005</v>
      </c>
      <c r="G9557" s="17">
        <v>0.710263969</v>
      </c>
      <c r="H9557" s="17">
        <v>0.289736031</v>
      </c>
      <c r="I9557" s="17">
        <v>0.98916516799999998</v>
      </c>
      <c r="J9557" s="17">
        <v>1.0800000000000001E-2</v>
      </c>
      <c r="K9557" s="17">
        <v>3.5200000000000002E-5</v>
      </c>
    </row>
    <row r="9558" spans="1:11" x14ac:dyDescent="0.45">
      <c r="A9558" s="10" t="s">
        <v>77</v>
      </c>
      <c r="B9558" s="20">
        <v>0.93400000000000005</v>
      </c>
      <c r="C9558" s="19">
        <v>135154</v>
      </c>
      <c r="D9558" s="19">
        <v>37348.39114</v>
      </c>
      <c r="E9558" s="23">
        <v>0.98715643200000003</v>
      </c>
      <c r="F9558" s="23">
        <v>0.57119058599999994</v>
      </c>
      <c r="G9558" s="17">
        <v>0.71021205399999998</v>
      </c>
      <c r="H9558" s="17">
        <v>0.28978794600000002</v>
      </c>
      <c r="I9558" s="17">
        <v>0.98918350799999999</v>
      </c>
      <c r="J9558" s="17">
        <v>1.0800000000000001E-2</v>
      </c>
      <c r="K9558" s="17">
        <v>3.5099999999999999E-5</v>
      </c>
    </row>
    <row r="9559" spans="1:11" x14ac:dyDescent="0.45">
      <c r="A9559" s="10" t="s">
        <v>77</v>
      </c>
      <c r="B9559" s="20">
        <v>0.93500000000000005</v>
      </c>
      <c r="C9559" s="19">
        <v>135294</v>
      </c>
      <c r="D9559" s="19">
        <v>37487.072489999999</v>
      </c>
      <c r="E9559" s="23">
        <v>0.99278425000000003</v>
      </c>
      <c r="F9559" s="23">
        <v>0.57349387900000004</v>
      </c>
      <c r="G9559" s="17">
        <v>0.710282792</v>
      </c>
      <c r="H9559" s="17">
        <v>0.289717208</v>
      </c>
      <c r="I9559" s="17">
        <v>0.98918976700000005</v>
      </c>
      <c r="J9559" s="17">
        <v>1.0800000000000001E-2</v>
      </c>
      <c r="K9559" s="17">
        <v>3.5099999999999999E-5</v>
      </c>
    </row>
    <row r="9560" spans="1:11" x14ac:dyDescent="0.45">
      <c r="A9560" s="10" t="s">
        <v>77</v>
      </c>
      <c r="B9560" s="20">
        <v>0.93600000000000005</v>
      </c>
      <c r="C9560" s="19">
        <v>135453</v>
      </c>
      <c r="D9560" s="19">
        <v>37645.830179999997</v>
      </c>
      <c r="E9560" s="23">
        <v>1.0034917539999999</v>
      </c>
      <c r="F9560" s="23">
        <v>0.57579796000000005</v>
      </c>
      <c r="G9560" s="17">
        <v>0.71040139400000002</v>
      </c>
      <c r="H9560" s="17">
        <v>0.28959860599999998</v>
      </c>
      <c r="I9560" s="17">
        <v>0.98922129400000003</v>
      </c>
      <c r="J9560" s="17">
        <v>1.0699999999999999E-2</v>
      </c>
      <c r="K9560" s="17">
        <v>3.4999999999999997E-5</v>
      </c>
    </row>
    <row r="9561" spans="1:11" x14ac:dyDescent="0.45">
      <c r="A9561" s="10" t="s">
        <v>77</v>
      </c>
      <c r="B9561" s="20">
        <v>0.93700000000000006</v>
      </c>
      <c r="C9561" s="19">
        <v>135598</v>
      </c>
      <c r="D9561" s="19">
        <v>37792.109819999998</v>
      </c>
      <c r="E9561" s="23">
        <v>1.0153770790000001</v>
      </c>
      <c r="F9561" s="23">
        <v>0.57843223200000005</v>
      </c>
      <c r="G9561" s="17">
        <v>0.71048982999999999</v>
      </c>
      <c r="H9561" s="17">
        <v>0.28951017000000001</v>
      </c>
      <c r="I9561" s="17">
        <v>0.98924180100000003</v>
      </c>
      <c r="J9561" s="17">
        <v>1.0699999999999999E-2</v>
      </c>
      <c r="K9561" s="17">
        <v>3.4900000000000001E-5</v>
      </c>
    </row>
    <row r="9562" spans="1:11" x14ac:dyDescent="0.45">
      <c r="A9562" s="10" t="s">
        <v>77</v>
      </c>
      <c r="B9562" s="20">
        <v>0.93799999999999994</v>
      </c>
      <c r="C9562" s="19">
        <v>135742</v>
      </c>
      <c r="D9562" s="19">
        <v>37938.938300000002</v>
      </c>
      <c r="E9562" s="23">
        <v>1.0237655379999999</v>
      </c>
      <c r="F9562" s="23">
        <v>0.580887394</v>
      </c>
      <c r="G9562" s="17">
        <v>0.71061278000000005</v>
      </c>
      <c r="H9562" s="17">
        <v>0.28938722</v>
      </c>
      <c r="I9562" s="17">
        <v>0.98926419700000001</v>
      </c>
      <c r="J9562" s="17">
        <v>1.0699999999999999E-2</v>
      </c>
      <c r="K9562" s="17">
        <v>3.4799999999999999E-5</v>
      </c>
    </row>
    <row r="9563" spans="1:11" x14ac:dyDescent="0.45">
      <c r="A9563" s="10" t="s">
        <v>77</v>
      </c>
      <c r="B9563" s="20">
        <v>0.93899999999999995</v>
      </c>
      <c r="C9563" s="19">
        <v>135886</v>
      </c>
      <c r="D9563" s="19">
        <v>38087.191270000003</v>
      </c>
      <c r="E9563" s="23">
        <v>1.0349957620000001</v>
      </c>
      <c r="F9563" s="23">
        <v>0.58337480200000003</v>
      </c>
      <c r="G9563" s="17">
        <v>0.71077226500000001</v>
      </c>
      <c r="H9563" s="17">
        <v>0.28922773499999999</v>
      </c>
      <c r="I9563" s="17">
        <v>0.98927682299999997</v>
      </c>
      <c r="J9563" s="17">
        <v>1.0699999999999999E-2</v>
      </c>
      <c r="K9563" s="17">
        <v>3.4700000000000003E-5</v>
      </c>
    </row>
    <row r="9564" spans="1:11" x14ac:dyDescent="0.45">
      <c r="A9564" s="10" t="s">
        <v>77</v>
      </c>
      <c r="B9564" s="20">
        <v>0.94</v>
      </c>
      <c r="C9564" s="19">
        <v>136028</v>
      </c>
      <c r="D9564" s="19">
        <v>38234.967790000002</v>
      </c>
      <c r="E9564" s="23">
        <v>1.046039213</v>
      </c>
      <c r="F9564" s="23">
        <v>0.585938984</v>
      </c>
      <c r="G9564" s="17">
        <v>0.71086099899999999</v>
      </c>
      <c r="H9564" s="17">
        <v>0.28913900100000001</v>
      </c>
      <c r="I9564" s="17">
        <v>0.989299661</v>
      </c>
      <c r="J9564" s="17">
        <v>1.0699999999999999E-2</v>
      </c>
      <c r="K9564" s="17">
        <v>3.4700000000000003E-5</v>
      </c>
    </row>
    <row r="9565" spans="1:11" x14ac:dyDescent="0.45">
      <c r="A9565" s="10" t="s">
        <v>77</v>
      </c>
      <c r="B9565" s="20">
        <v>0.94099999999999995</v>
      </c>
      <c r="C9565" s="19">
        <v>136175</v>
      </c>
      <c r="D9565" s="19">
        <v>38389.471720000001</v>
      </c>
      <c r="E9565" s="23">
        <v>1.0559492530000001</v>
      </c>
      <c r="F9565" s="23">
        <v>0.58845584699999998</v>
      </c>
      <c r="G9565" s="17">
        <v>0.71095281799999999</v>
      </c>
      <c r="H9565" s="17">
        <v>0.28904718200000001</v>
      </c>
      <c r="I9565" s="17">
        <v>0.98931054900000004</v>
      </c>
      <c r="J9565" s="17">
        <v>1.0699999999999999E-2</v>
      </c>
      <c r="K9565" s="17">
        <v>3.4600000000000001E-5</v>
      </c>
    </row>
    <row r="9566" spans="1:11" x14ac:dyDescent="0.45">
      <c r="A9566" s="10" t="s">
        <v>77</v>
      </c>
      <c r="B9566" s="20">
        <v>0.94199999999999995</v>
      </c>
      <c r="C9566" s="19">
        <v>136321</v>
      </c>
      <c r="D9566" s="19">
        <v>38544.346389999999</v>
      </c>
      <c r="E9566" s="23">
        <v>1.0656634089999999</v>
      </c>
      <c r="F9566" s="23">
        <v>0.59111171399999995</v>
      </c>
      <c r="G9566" s="17">
        <v>0.71099097</v>
      </c>
      <c r="H9566" s="17">
        <v>0.28900903</v>
      </c>
      <c r="I9566" s="17">
        <v>0.98932652600000004</v>
      </c>
      <c r="J9566" s="17">
        <v>1.06E-2</v>
      </c>
      <c r="K9566" s="17">
        <v>3.4499999999999998E-5</v>
      </c>
    </row>
    <row r="9567" spans="1:11" x14ac:dyDescent="0.45">
      <c r="A9567" s="10" t="s">
        <v>77</v>
      </c>
      <c r="B9567" s="20">
        <v>0.94299999999999995</v>
      </c>
      <c r="C9567" s="19">
        <v>136465</v>
      </c>
      <c r="D9567" s="19">
        <v>38698.762869999999</v>
      </c>
      <c r="E9567" s="23">
        <v>1.0776798590000001</v>
      </c>
      <c r="F9567" s="23">
        <v>0.593738879</v>
      </c>
      <c r="G9567" s="17">
        <v>0.71117869099999997</v>
      </c>
      <c r="H9567" s="17">
        <v>0.28882130900000003</v>
      </c>
      <c r="I9567" s="17">
        <v>0.98935582099999997</v>
      </c>
      <c r="J9567" s="17">
        <v>1.0609723999999999E-2</v>
      </c>
      <c r="K9567" s="17">
        <v>3.4499999999999998E-5</v>
      </c>
    </row>
    <row r="9568" spans="1:11" x14ac:dyDescent="0.45">
      <c r="A9568" s="10" t="s">
        <v>77</v>
      </c>
      <c r="B9568" s="20">
        <v>0.94399999999999995</v>
      </c>
      <c r="C9568" s="19">
        <v>136610</v>
      </c>
      <c r="D9568" s="19">
        <v>38855.866869999998</v>
      </c>
      <c r="E9568" s="23">
        <v>1.0915844400000001</v>
      </c>
      <c r="F9568" s="23">
        <v>0.596483243</v>
      </c>
      <c r="G9568" s="17">
        <v>0.711302247</v>
      </c>
      <c r="H9568" s="17">
        <v>0.288697753</v>
      </c>
      <c r="I9568" s="17">
        <v>0.98937651100000001</v>
      </c>
      <c r="J9568" s="17">
        <v>1.06E-2</v>
      </c>
      <c r="K9568" s="17">
        <v>3.4400000000000003E-5</v>
      </c>
    </row>
    <row r="9569" spans="1:11" x14ac:dyDescent="0.45">
      <c r="A9569" s="10" t="s">
        <v>77</v>
      </c>
      <c r="B9569" s="20">
        <v>0.94499999999999995</v>
      </c>
      <c r="C9569" s="19">
        <v>136752</v>
      </c>
      <c r="D9569" s="19">
        <v>39011.975310000002</v>
      </c>
      <c r="E9569" s="23">
        <v>1.1067594359999999</v>
      </c>
      <c r="F9569" s="23">
        <v>0.59918902299999999</v>
      </c>
      <c r="G9569" s="17">
        <v>0.71136071099999998</v>
      </c>
      <c r="H9569" s="17">
        <v>0.28863928900000002</v>
      </c>
      <c r="I9569" s="17">
        <v>0.98938385100000004</v>
      </c>
      <c r="J9569" s="17">
        <v>1.06E-2</v>
      </c>
      <c r="K9569" s="17">
        <v>3.43E-5</v>
      </c>
    </row>
    <row r="9570" spans="1:11" x14ac:dyDescent="0.45">
      <c r="A9570" s="10" t="s">
        <v>77</v>
      </c>
      <c r="B9570" s="20">
        <v>0.94599999999999995</v>
      </c>
      <c r="C9570" s="19">
        <v>136897</v>
      </c>
      <c r="D9570" s="19">
        <v>39173.566910000001</v>
      </c>
      <c r="E9570" s="23">
        <v>1.1210713940000001</v>
      </c>
      <c r="F9570" s="23">
        <v>0.60196729699999996</v>
      </c>
      <c r="G9570" s="17">
        <v>0.71145459700000002</v>
      </c>
      <c r="H9570" s="17">
        <v>0.28854540299999998</v>
      </c>
      <c r="I9570" s="17">
        <v>0.98939314499999997</v>
      </c>
      <c r="J9570" s="17">
        <v>1.06E-2</v>
      </c>
      <c r="K9570" s="17">
        <v>3.43E-5</v>
      </c>
    </row>
    <row r="9571" spans="1:11" x14ac:dyDescent="0.45">
      <c r="A9571" s="10" t="s">
        <v>77</v>
      </c>
      <c r="B9571" s="20">
        <v>0.94699999999999995</v>
      </c>
      <c r="C9571" s="19">
        <v>137043</v>
      </c>
      <c r="D9571" s="19">
        <v>39338.058810000002</v>
      </c>
      <c r="E9571" s="23">
        <v>1.1329134869999999</v>
      </c>
      <c r="F9571" s="23">
        <v>0.60480097899999996</v>
      </c>
      <c r="G9571" s="17">
        <v>0.71151390400000003</v>
      </c>
      <c r="H9571" s="17">
        <v>0.28848609600000003</v>
      </c>
      <c r="I9571" s="17">
        <v>0.98940019800000001</v>
      </c>
      <c r="J9571" s="17">
        <v>1.06E-2</v>
      </c>
      <c r="K9571" s="17">
        <v>3.4199999999999998E-5</v>
      </c>
    </row>
    <row r="9572" spans="1:11" x14ac:dyDescent="0.45">
      <c r="A9572" s="10" t="s">
        <v>77</v>
      </c>
      <c r="B9572" s="20">
        <v>0.94799999999999995</v>
      </c>
      <c r="C9572" s="19">
        <v>137187</v>
      </c>
      <c r="D9572" s="19">
        <v>39502.180890000003</v>
      </c>
      <c r="E9572" s="23">
        <v>1.144632256</v>
      </c>
      <c r="F9572" s="23">
        <v>0.607704939</v>
      </c>
      <c r="G9572" s="17">
        <v>0.71157616999999995</v>
      </c>
      <c r="H9572" s="17">
        <v>0.28842382999999999</v>
      </c>
      <c r="I9572" s="17">
        <v>0.98941668500000002</v>
      </c>
      <c r="J9572" s="17">
        <v>1.0500000000000001E-2</v>
      </c>
      <c r="K9572" s="17">
        <v>3.4100000000000002E-5</v>
      </c>
    </row>
    <row r="9573" spans="1:11" x14ac:dyDescent="0.45">
      <c r="A9573" s="10" t="s">
        <v>77</v>
      </c>
      <c r="B9573" s="20">
        <v>0.94899999999999995</v>
      </c>
      <c r="C9573" s="19">
        <v>137330</v>
      </c>
      <c r="D9573" s="19">
        <v>39667.290260000002</v>
      </c>
      <c r="E9573" s="23">
        <v>1.16257805</v>
      </c>
      <c r="F9573" s="23">
        <v>0.61060497800000002</v>
      </c>
      <c r="G9573" s="17">
        <v>0.71159979600000001</v>
      </c>
      <c r="H9573" s="17">
        <v>0.28840020399999999</v>
      </c>
      <c r="I9573" s="17">
        <v>0.98943766200000005</v>
      </c>
      <c r="J9573" s="17">
        <v>1.0500000000000001E-2</v>
      </c>
      <c r="K9573" s="17">
        <v>3.4100000000000002E-5</v>
      </c>
    </row>
    <row r="9574" spans="1:11" x14ac:dyDescent="0.45">
      <c r="A9574" s="10" t="s">
        <v>77</v>
      </c>
      <c r="B9574" s="20">
        <v>0.95</v>
      </c>
      <c r="C9574" s="19">
        <v>137477</v>
      </c>
      <c r="D9574" s="19">
        <v>39839.025130000002</v>
      </c>
      <c r="E9574" s="23">
        <v>1.1759924980000001</v>
      </c>
      <c r="F9574" s="23">
        <v>0.61351757799999995</v>
      </c>
      <c r="G9574" s="17">
        <v>0.71166085999999995</v>
      </c>
      <c r="H9574" s="17">
        <v>0.28833913999999999</v>
      </c>
      <c r="I9574" s="17">
        <v>0.98945721200000003</v>
      </c>
      <c r="J9574" s="17">
        <v>1.0500000000000001E-2</v>
      </c>
      <c r="K9574" s="17">
        <v>3.4E-5</v>
      </c>
    </row>
    <row r="9575" spans="1:11" x14ac:dyDescent="0.45">
      <c r="A9575" s="10" t="s">
        <v>77</v>
      </c>
      <c r="B9575" s="20">
        <v>0.95099999999999996</v>
      </c>
      <c r="C9575" s="19">
        <v>137616</v>
      </c>
      <c r="D9575" s="19">
        <v>40003.106359999998</v>
      </c>
      <c r="E9575" s="23">
        <v>1.1843164420000001</v>
      </c>
      <c r="F9575" s="23">
        <v>0.61662707500000002</v>
      </c>
      <c r="G9575" s="17">
        <v>0.71164690200000003</v>
      </c>
      <c r="H9575" s="17">
        <v>0.28835309799999997</v>
      </c>
      <c r="I9575" s="17">
        <v>0.98947658299999997</v>
      </c>
      <c r="J9575" s="17">
        <v>1.0500000000000001E-2</v>
      </c>
      <c r="K9575" s="17">
        <v>3.4E-5</v>
      </c>
    </row>
    <row r="9576" spans="1:11" x14ac:dyDescent="0.45">
      <c r="A9576" s="10" t="s">
        <v>77</v>
      </c>
      <c r="B9576" s="20">
        <v>0.95199999999999996</v>
      </c>
      <c r="C9576" s="19">
        <v>137766</v>
      </c>
      <c r="D9576" s="19">
        <v>40181.937250000003</v>
      </c>
      <c r="E9576" s="23">
        <v>1.1997301920000001</v>
      </c>
      <c r="F9576" s="23">
        <v>0.61965688699999999</v>
      </c>
      <c r="G9576" s="17">
        <v>0.71172858299999997</v>
      </c>
      <c r="H9576" s="17">
        <v>0.28827141699999997</v>
      </c>
      <c r="I9576" s="17">
        <v>0.98949579700000001</v>
      </c>
      <c r="J9576" s="17">
        <v>1.0500000000000001E-2</v>
      </c>
      <c r="K9576" s="17">
        <v>3.3899999999999997E-5</v>
      </c>
    </row>
    <row r="9577" spans="1:11" x14ac:dyDescent="0.45">
      <c r="A9577" s="10" t="s">
        <v>77</v>
      </c>
      <c r="B9577" s="20">
        <v>0.95299999999999996</v>
      </c>
      <c r="C9577" s="19">
        <v>137911</v>
      </c>
      <c r="D9577" s="19">
        <v>40357.298430000003</v>
      </c>
      <c r="E9577" s="23">
        <v>1.217913596</v>
      </c>
      <c r="F9577" s="23">
        <v>0.62283608400000001</v>
      </c>
      <c r="G9577" s="17">
        <v>0.71176338400000005</v>
      </c>
      <c r="H9577" s="17">
        <v>0.288236616</v>
      </c>
      <c r="I9577" s="17">
        <v>0.98950866500000001</v>
      </c>
      <c r="J9577" s="17">
        <v>1.0500000000000001E-2</v>
      </c>
      <c r="K9577" s="17">
        <v>3.3800000000000002E-5</v>
      </c>
    </row>
    <row r="9578" spans="1:11" x14ac:dyDescent="0.45">
      <c r="A9578" s="10" t="s">
        <v>77</v>
      </c>
      <c r="B9578" s="20">
        <v>0.95399999999999996</v>
      </c>
      <c r="C9578" s="19">
        <v>138054</v>
      </c>
      <c r="D9578" s="19">
        <v>40532.369339999997</v>
      </c>
      <c r="E9578" s="23">
        <v>1.2318696389999999</v>
      </c>
      <c r="F9578" s="23">
        <v>0.62602879600000005</v>
      </c>
      <c r="G9578" s="17">
        <v>0.71182290999999998</v>
      </c>
      <c r="H9578" s="17">
        <v>0.28817709000000002</v>
      </c>
      <c r="I9578" s="17">
        <v>0.98952684300000004</v>
      </c>
      <c r="J9578" s="17">
        <v>1.04E-2</v>
      </c>
      <c r="K9578" s="17">
        <v>3.3699999999999999E-5</v>
      </c>
    </row>
    <row r="9579" spans="1:11" x14ac:dyDescent="0.45">
      <c r="A9579" s="10" t="s">
        <v>77</v>
      </c>
      <c r="B9579" s="20">
        <v>0.95499999999999996</v>
      </c>
      <c r="C9579" s="19">
        <v>138193</v>
      </c>
      <c r="D9579" s="19">
        <v>40704.578999999998</v>
      </c>
      <c r="E9579" s="23">
        <v>1.246756333</v>
      </c>
      <c r="F9579" s="23">
        <v>0.62923916999999996</v>
      </c>
      <c r="G9579" s="17">
        <v>0.71188121000000004</v>
      </c>
      <c r="H9579" s="17">
        <v>0.28811879000000001</v>
      </c>
      <c r="I9579" s="17">
        <v>0.98954309200000001</v>
      </c>
      <c r="J9579" s="17">
        <v>1.04E-2</v>
      </c>
      <c r="K9579" s="17">
        <v>3.3699999999999999E-5</v>
      </c>
    </row>
    <row r="9580" spans="1:11" x14ac:dyDescent="0.45">
      <c r="A9580" s="10" t="s">
        <v>77</v>
      </c>
      <c r="B9580" s="20">
        <v>0.95599999999999996</v>
      </c>
      <c r="C9580" s="19">
        <v>138344</v>
      </c>
      <c r="D9580" s="19">
        <v>40893.9804</v>
      </c>
      <c r="E9580" s="23">
        <v>1.26205619</v>
      </c>
      <c r="F9580" s="23">
        <v>0.63237616500000005</v>
      </c>
      <c r="G9580" s="17">
        <v>0.71193546500000005</v>
      </c>
      <c r="H9580" s="17">
        <v>0.28806453500000001</v>
      </c>
      <c r="I9580" s="17">
        <v>0.98956007800000001</v>
      </c>
      <c r="J9580" s="17">
        <v>1.04E-2</v>
      </c>
      <c r="K9580" s="17">
        <v>3.3599999999999997E-5</v>
      </c>
    </row>
    <row r="9581" spans="1:11" x14ac:dyDescent="0.45">
      <c r="A9581" s="10" t="s">
        <v>77</v>
      </c>
      <c r="B9581" s="20">
        <v>0.95699999999999996</v>
      </c>
      <c r="C9581" s="19">
        <v>138487</v>
      </c>
      <c r="D9581" s="19">
        <v>41075.256820000002</v>
      </c>
      <c r="E9581" s="23">
        <v>1.275898328</v>
      </c>
      <c r="F9581" s="23">
        <v>0.63582982099999996</v>
      </c>
      <c r="G9581" s="17">
        <v>0.71203795299999995</v>
      </c>
      <c r="H9581" s="17">
        <v>0.287962047</v>
      </c>
      <c r="I9581" s="17">
        <v>0.98956023500000001</v>
      </c>
      <c r="J9581" s="17">
        <v>1.04E-2</v>
      </c>
      <c r="K9581" s="17">
        <v>3.3599999999999997E-5</v>
      </c>
    </row>
    <row r="9582" spans="1:11" x14ac:dyDescent="0.45">
      <c r="A9582" s="10" t="s">
        <v>77</v>
      </c>
      <c r="B9582" s="20">
        <v>0.95799999999999996</v>
      </c>
      <c r="C9582" s="19">
        <v>138632</v>
      </c>
      <c r="D9582" s="19">
        <v>41261.558080000003</v>
      </c>
      <c r="E9582" s="23">
        <v>1.2931238709999999</v>
      </c>
      <c r="F9582" s="23">
        <v>0.639234313</v>
      </c>
      <c r="G9582" s="17">
        <v>0.712151596</v>
      </c>
      <c r="H9582" s="17">
        <v>0.287848404</v>
      </c>
      <c r="I9582" s="17">
        <v>0.98957063899999997</v>
      </c>
      <c r="J9582" s="17">
        <v>1.04E-2</v>
      </c>
      <c r="K9582" s="17">
        <v>3.3500000000000001E-5</v>
      </c>
    </row>
    <row r="9583" spans="1:11" x14ac:dyDescent="0.45">
      <c r="A9583" s="10" t="s">
        <v>77</v>
      </c>
      <c r="B9583" s="20">
        <v>0.95899999999999996</v>
      </c>
      <c r="C9583" s="19">
        <v>138778</v>
      </c>
      <c r="D9583" s="19">
        <v>41451.813249999999</v>
      </c>
      <c r="E9583" s="23">
        <v>1.3128266959999999</v>
      </c>
      <c r="F9583" s="23">
        <v>0.64266821699999999</v>
      </c>
      <c r="G9583" s="17">
        <v>0.71230310299999999</v>
      </c>
      <c r="H9583" s="17">
        <v>0.28769689700000001</v>
      </c>
      <c r="I9583" s="17">
        <v>0.98958955299999996</v>
      </c>
      <c r="J9583" s="17">
        <v>1.04E-2</v>
      </c>
      <c r="K9583" s="17">
        <v>3.3399999999999999E-5</v>
      </c>
    </row>
    <row r="9584" spans="1:11" x14ac:dyDescent="0.45">
      <c r="A9584" s="10" t="s">
        <v>77</v>
      </c>
      <c r="B9584" s="20">
        <v>0.96</v>
      </c>
      <c r="C9584" s="19">
        <v>138922</v>
      </c>
      <c r="D9584" s="19">
        <v>41642.047630000001</v>
      </c>
      <c r="E9584" s="23">
        <v>1.328423058</v>
      </c>
      <c r="F9584" s="23">
        <v>0.64627375200000003</v>
      </c>
      <c r="G9584" s="17">
        <v>0.71241416000000002</v>
      </c>
      <c r="H9584" s="17">
        <v>0.28758583999999998</v>
      </c>
      <c r="I9584" s="17">
        <v>0.98960126199999998</v>
      </c>
      <c r="J9584" s="17">
        <v>1.04E-2</v>
      </c>
      <c r="K9584" s="17">
        <v>3.3399999999999999E-5</v>
      </c>
    </row>
    <row r="9585" spans="1:11" x14ac:dyDescent="0.45">
      <c r="A9585" s="10" t="s">
        <v>77</v>
      </c>
      <c r="B9585" s="20">
        <v>0.96099999999999997</v>
      </c>
      <c r="C9585" s="19">
        <v>139064</v>
      </c>
      <c r="D9585" s="19">
        <v>41832.265930000001</v>
      </c>
      <c r="E9585" s="23">
        <v>1.3517378879999999</v>
      </c>
      <c r="F9585" s="23">
        <v>0.64979060899999996</v>
      </c>
      <c r="G9585" s="17">
        <v>0.71253523600000002</v>
      </c>
      <c r="H9585" s="17">
        <v>0.28746476399999998</v>
      </c>
      <c r="I9585" s="17">
        <v>0.98961308000000003</v>
      </c>
      <c r="J9585" s="17">
        <v>1.04E-2</v>
      </c>
      <c r="K9585" s="17">
        <v>3.3300000000000003E-5</v>
      </c>
    </row>
    <row r="9586" spans="1:11" x14ac:dyDescent="0.45">
      <c r="A9586" s="10" t="s">
        <v>77</v>
      </c>
      <c r="B9586" s="20">
        <v>0.96199999999999997</v>
      </c>
      <c r="C9586" s="19">
        <v>139212</v>
      </c>
      <c r="D9586" s="19">
        <v>42034.235379999998</v>
      </c>
      <c r="E9586" s="23">
        <v>1.376789268</v>
      </c>
      <c r="F9586" s="23">
        <v>0.65341298999999997</v>
      </c>
      <c r="G9586" s="17">
        <v>0.71268281499999997</v>
      </c>
      <c r="H9586" s="17">
        <v>0.28731718499999997</v>
      </c>
      <c r="I9586" s="17">
        <v>0.98962639100000005</v>
      </c>
      <c r="J9586" s="17">
        <v>1.03E-2</v>
      </c>
      <c r="K9586" s="17">
        <v>3.3300000000000003E-5</v>
      </c>
    </row>
    <row r="9587" spans="1:11" x14ac:dyDescent="0.45">
      <c r="A9587" s="10" t="s">
        <v>77</v>
      </c>
      <c r="B9587" s="20">
        <v>0.96299999999999997</v>
      </c>
      <c r="C9587" s="19">
        <v>139356</v>
      </c>
      <c r="D9587" s="19">
        <v>42234.199050000003</v>
      </c>
      <c r="E9587" s="23">
        <v>1.399164071</v>
      </c>
      <c r="F9587" s="23">
        <v>0.65722860599999999</v>
      </c>
      <c r="G9587" s="17">
        <v>0.71275725499999998</v>
      </c>
      <c r="H9587" s="17">
        <v>0.28724274500000002</v>
      </c>
      <c r="I9587" s="17">
        <v>0.989640407</v>
      </c>
      <c r="J9587" s="17">
        <v>1.03E-2</v>
      </c>
      <c r="K9587" s="17">
        <v>3.3200000000000001E-5</v>
      </c>
    </row>
    <row r="9588" spans="1:11" x14ac:dyDescent="0.45">
      <c r="A9588" s="10" t="s">
        <v>77</v>
      </c>
      <c r="B9588" s="20">
        <v>0.96399999999999997</v>
      </c>
      <c r="C9588" s="19">
        <v>139501</v>
      </c>
      <c r="D9588" s="19">
        <v>42438.633229999999</v>
      </c>
      <c r="E9588" s="23">
        <v>1.4208526969999999</v>
      </c>
      <c r="F9588" s="23">
        <v>0.66103651900000004</v>
      </c>
      <c r="G9588" s="17">
        <v>0.71284076799999996</v>
      </c>
      <c r="H9588" s="17">
        <v>0.28715923199999999</v>
      </c>
      <c r="I9588" s="17">
        <v>0.98964577399999998</v>
      </c>
      <c r="J9588" s="17">
        <v>1.03E-2</v>
      </c>
      <c r="K9588" s="17">
        <v>3.3200000000000001E-5</v>
      </c>
    </row>
    <row r="9589" spans="1:11" x14ac:dyDescent="0.45">
      <c r="A9589" s="10" t="s">
        <v>77</v>
      </c>
      <c r="B9589" s="20">
        <v>0.96499999999999997</v>
      </c>
      <c r="C9589" s="19">
        <v>139644</v>
      </c>
      <c r="D9589" s="19">
        <v>42643.484429999997</v>
      </c>
      <c r="E9589" s="23">
        <v>1.4437502069999999</v>
      </c>
      <c r="F9589" s="23">
        <v>0.66495912800000001</v>
      </c>
      <c r="G9589" s="17">
        <v>0.71296296299999995</v>
      </c>
      <c r="H9589" s="17">
        <v>0.28703703699999999</v>
      </c>
      <c r="I9589" s="17">
        <v>0.98965776699999997</v>
      </c>
      <c r="J9589" s="17">
        <v>1.03E-2</v>
      </c>
      <c r="K9589" s="17">
        <v>3.3099999999999998E-5</v>
      </c>
    </row>
    <row r="9590" spans="1:11" x14ac:dyDescent="0.45">
      <c r="A9590" s="10" t="s">
        <v>77</v>
      </c>
      <c r="B9590" s="20">
        <v>0.96599999999999997</v>
      </c>
      <c r="C9590" s="19">
        <v>139790</v>
      </c>
      <c r="D9590" s="19">
        <v>42856.366099999999</v>
      </c>
      <c r="E9590" s="23">
        <v>1.47091818</v>
      </c>
      <c r="F9590" s="23">
        <v>0.66890724899999998</v>
      </c>
      <c r="G9590" s="17">
        <v>0.71302668300000005</v>
      </c>
      <c r="H9590" s="17">
        <v>0.28697331700000001</v>
      </c>
      <c r="I9590" s="17">
        <v>0.98965822800000003</v>
      </c>
      <c r="J9590" s="17">
        <v>1.03E-2</v>
      </c>
      <c r="K9590" s="17">
        <v>3.3000000000000003E-5</v>
      </c>
    </row>
    <row r="9591" spans="1:11" x14ac:dyDescent="0.45">
      <c r="A9591" s="10" t="s">
        <v>77</v>
      </c>
      <c r="B9591" s="20">
        <v>0.96699999999999997</v>
      </c>
      <c r="C9591" s="19">
        <v>139934</v>
      </c>
      <c r="D9591" s="19">
        <v>43069.716070000002</v>
      </c>
      <c r="E9591" s="23">
        <v>1.4948308530000001</v>
      </c>
      <c r="F9591" s="23">
        <v>0.67300099599999996</v>
      </c>
      <c r="G9591" s="17">
        <v>0.71310046199999999</v>
      </c>
      <c r="H9591" s="17">
        <v>0.28689953800000001</v>
      </c>
      <c r="I9591" s="17">
        <v>0.98967492700000004</v>
      </c>
      <c r="J9591" s="17">
        <v>1.03E-2</v>
      </c>
      <c r="K9591" s="17">
        <v>3.3000000000000003E-5</v>
      </c>
    </row>
    <row r="9592" spans="1:11" x14ac:dyDescent="0.45">
      <c r="A9592" s="10" t="s">
        <v>77</v>
      </c>
      <c r="B9592" s="20">
        <v>0.96799999999999997</v>
      </c>
      <c r="C9592" s="19">
        <v>140078</v>
      </c>
      <c r="D9592" s="19">
        <v>43287.26079</v>
      </c>
      <c r="E9592" s="23">
        <v>1.5259678880000001</v>
      </c>
      <c r="F9592" s="23">
        <v>0.67723584599999997</v>
      </c>
      <c r="G9592" s="17">
        <v>0.71325261600000001</v>
      </c>
      <c r="H9592" s="17">
        <v>0.28674738399999999</v>
      </c>
      <c r="I9592" s="17">
        <v>0.98969119000000005</v>
      </c>
      <c r="J9592" s="17">
        <v>1.03E-2</v>
      </c>
      <c r="K9592" s="17">
        <v>3.29E-5</v>
      </c>
    </row>
    <row r="9593" spans="1:11" x14ac:dyDescent="0.45">
      <c r="A9593" s="10" t="s">
        <v>77</v>
      </c>
      <c r="B9593" s="20">
        <v>0.96899999999999997</v>
      </c>
      <c r="C9593" s="19">
        <v>140221</v>
      </c>
      <c r="D9593" s="19">
        <v>43508.533839999996</v>
      </c>
      <c r="E9593" s="23">
        <v>1.5679565680000001</v>
      </c>
      <c r="F9593" s="23">
        <v>0.68136045499999998</v>
      </c>
      <c r="G9593" s="17">
        <v>0.71334536199999998</v>
      </c>
      <c r="H9593" s="17">
        <v>0.28665463800000002</v>
      </c>
      <c r="I9593" s="17">
        <v>0.98969887199999995</v>
      </c>
      <c r="J9593" s="17">
        <v>1.03E-2</v>
      </c>
      <c r="K9593" s="17">
        <v>3.2799999999999998E-5</v>
      </c>
    </row>
    <row r="9594" spans="1:11" x14ac:dyDescent="0.45">
      <c r="A9594" s="10" t="s">
        <v>77</v>
      </c>
      <c r="B9594" s="20">
        <v>0.97</v>
      </c>
      <c r="C9594" s="19">
        <v>140366</v>
      </c>
      <c r="D9594" s="19">
        <v>43737.923320000002</v>
      </c>
      <c r="E9594" s="23">
        <v>1.5986691230000001</v>
      </c>
      <c r="F9594" s="23">
        <v>0.68579663599999996</v>
      </c>
      <c r="G9594" s="17">
        <v>0.71348474699999997</v>
      </c>
      <c r="H9594" s="17">
        <v>0.28651525300000003</v>
      </c>
      <c r="I9594" s="17">
        <v>0.98971832400000004</v>
      </c>
      <c r="J9594" s="17">
        <v>1.0200000000000001E-2</v>
      </c>
      <c r="K9594" s="17">
        <v>3.2799999999999998E-5</v>
      </c>
    </row>
    <row r="9595" spans="1:11" x14ac:dyDescent="0.45">
      <c r="A9595" s="10" t="s">
        <v>77</v>
      </c>
      <c r="B9595" s="20">
        <v>0.97099999999999997</v>
      </c>
      <c r="C9595" s="19">
        <v>140513</v>
      </c>
      <c r="D9595" s="19">
        <v>43975.192210000001</v>
      </c>
      <c r="E9595" s="23">
        <v>1.629444109</v>
      </c>
      <c r="F9595" s="23">
        <v>0.69044796399999997</v>
      </c>
      <c r="G9595" s="17">
        <v>0.71362080400000005</v>
      </c>
      <c r="H9595" s="17">
        <v>0.286379196</v>
      </c>
      <c r="I9595" s="17">
        <v>0.98972766700000003</v>
      </c>
      <c r="J9595" s="17">
        <v>1.0200000000000001E-2</v>
      </c>
      <c r="K9595" s="17">
        <v>3.2700000000000002E-5</v>
      </c>
    </row>
    <row r="9596" spans="1:11" x14ac:dyDescent="0.45">
      <c r="A9596" s="10" t="s">
        <v>77</v>
      </c>
      <c r="B9596" s="20">
        <v>0.97199999999999998</v>
      </c>
      <c r="C9596" s="19">
        <v>140654</v>
      </c>
      <c r="D9596" s="19">
        <v>44207.355819999997</v>
      </c>
      <c r="E9596" s="23">
        <v>1.6655416089999999</v>
      </c>
      <c r="F9596" s="23">
        <v>0.69517604300000002</v>
      </c>
      <c r="G9596" s="17">
        <v>0.71373725600000004</v>
      </c>
      <c r="H9596" s="17">
        <v>0.28626274400000001</v>
      </c>
      <c r="I9596" s="17">
        <v>0.98974015800000004</v>
      </c>
      <c r="J9596" s="17">
        <v>1.0200000000000001E-2</v>
      </c>
      <c r="K9596" s="17">
        <v>3.2700000000000002E-5</v>
      </c>
    </row>
    <row r="9597" spans="1:11" x14ac:dyDescent="0.45">
      <c r="A9597" s="10" t="s">
        <v>77</v>
      </c>
      <c r="B9597" s="20">
        <v>0.97299999999999998</v>
      </c>
      <c r="C9597" s="19">
        <v>140801</v>
      </c>
      <c r="D9597" s="19">
        <v>44455.141459999999</v>
      </c>
      <c r="E9597" s="23">
        <v>1.7026122370000001</v>
      </c>
      <c r="F9597" s="23">
        <v>0.69989753799999999</v>
      </c>
      <c r="G9597" s="17">
        <v>0.71383015699999997</v>
      </c>
      <c r="H9597" s="17">
        <v>0.28616984299999998</v>
      </c>
      <c r="I9597" s="17">
        <v>0.98973655699999996</v>
      </c>
      <c r="J9597" s="17">
        <v>1.0200000000000001E-2</v>
      </c>
      <c r="K9597" s="17">
        <v>3.26E-5</v>
      </c>
    </row>
    <row r="9598" spans="1:11" x14ac:dyDescent="0.45">
      <c r="A9598" s="10" t="s">
        <v>77</v>
      </c>
      <c r="B9598" s="20">
        <v>0.97399999999999998</v>
      </c>
      <c r="C9598" s="19">
        <v>140946</v>
      </c>
      <c r="D9598" s="19">
        <v>44705.30719</v>
      </c>
      <c r="E9598" s="23">
        <v>1.751739384</v>
      </c>
      <c r="F9598" s="23">
        <v>0.70488195899999995</v>
      </c>
      <c r="G9598" s="17">
        <v>0.71395428000000005</v>
      </c>
      <c r="H9598" s="17">
        <v>0.28604572</v>
      </c>
      <c r="I9598" s="17">
        <v>0.98974687400000005</v>
      </c>
      <c r="J9598" s="17">
        <v>1.0200000000000001E-2</v>
      </c>
      <c r="K9598" s="17">
        <v>3.2499999999999997E-5</v>
      </c>
    </row>
    <row r="9599" spans="1:11" x14ac:dyDescent="0.45">
      <c r="A9599" s="10" t="s">
        <v>77</v>
      </c>
      <c r="B9599" s="20">
        <v>0.97499999999999998</v>
      </c>
      <c r="C9599" s="19">
        <v>141090</v>
      </c>
      <c r="D9599" s="19">
        <v>44959.922380000004</v>
      </c>
      <c r="E9599" s="23">
        <v>1.782508019</v>
      </c>
      <c r="F9599" s="23">
        <v>0.709918045</v>
      </c>
      <c r="G9599" s="17">
        <v>0.71409029700000004</v>
      </c>
      <c r="H9599" s="17">
        <v>0.28590970300000002</v>
      </c>
      <c r="I9599" s="17">
        <v>0.98976296900000005</v>
      </c>
      <c r="J9599" s="17">
        <v>1.0200000000000001E-2</v>
      </c>
      <c r="K9599" s="17">
        <v>3.2499999999999997E-5</v>
      </c>
    </row>
    <row r="9600" spans="1:11" x14ac:dyDescent="0.45">
      <c r="A9600" s="10" t="s">
        <v>77</v>
      </c>
      <c r="B9600" s="20">
        <v>0.97599999999999998</v>
      </c>
      <c r="C9600" s="19">
        <v>141236</v>
      </c>
      <c r="D9600" s="19">
        <v>45223.893080000002</v>
      </c>
      <c r="E9600" s="23">
        <v>1.8359639919999999</v>
      </c>
      <c r="F9600" s="23">
        <v>0.71524904199999995</v>
      </c>
      <c r="G9600" s="17">
        <v>0.71425840399999996</v>
      </c>
      <c r="H9600" s="17">
        <v>0.28574159599999999</v>
      </c>
      <c r="I9600" s="17">
        <v>0.98976664800000003</v>
      </c>
      <c r="J9600" s="17">
        <v>1.0200000000000001E-2</v>
      </c>
      <c r="K9600" s="17">
        <v>3.2400000000000001E-5</v>
      </c>
    </row>
    <row r="9601" spans="1:11" x14ac:dyDescent="0.45">
      <c r="A9601" s="10" t="s">
        <v>77</v>
      </c>
      <c r="B9601" s="20">
        <v>0.97699999999999998</v>
      </c>
      <c r="C9601" s="19">
        <v>141379</v>
      </c>
      <c r="D9601" s="19">
        <v>45489.758300000001</v>
      </c>
      <c r="E9601" s="23">
        <v>1.8801900060000001</v>
      </c>
      <c r="F9601" s="23">
        <v>0.72058228599999996</v>
      </c>
      <c r="G9601" s="17">
        <v>0.71441303199999995</v>
      </c>
      <c r="H9601" s="17">
        <v>0.285586968</v>
      </c>
      <c r="I9601" s="17">
        <v>0.989775501</v>
      </c>
      <c r="J9601" s="17">
        <v>1.0200000000000001E-2</v>
      </c>
      <c r="K9601" s="17">
        <v>3.2299999999999999E-5</v>
      </c>
    </row>
    <row r="9602" spans="1:11" x14ac:dyDescent="0.45">
      <c r="A9602" s="10" t="s">
        <v>77</v>
      </c>
      <c r="B9602" s="20">
        <v>0.97799999999999998</v>
      </c>
      <c r="C9602" s="19">
        <v>141521</v>
      </c>
      <c r="D9602" s="19">
        <v>45759.462379999997</v>
      </c>
      <c r="E9602" s="23">
        <v>1.918871572</v>
      </c>
      <c r="F9602" s="23">
        <v>0.72625293800000001</v>
      </c>
      <c r="G9602" s="17">
        <v>0.714593594</v>
      </c>
      <c r="H9602" s="17">
        <v>0.285406406</v>
      </c>
      <c r="I9602" s="17">
        <v>0.989785417</v>
      </c>
      <c r="J9602" s="17">
        <v>1.0200000000000001E-2</v>
      </c>
      <c r="K9602" s="17">
        <v>3.2299999999999999E-5</v>
      </c>
    </row>
    <row r="9603" spans="1:11" x14ac:dyDescent="0.45">
      <c r="A9603" s="10" t="s">
        <v>77</v>
      </c>
      <c r="B9603" s="20">
        <v>0.97899999999999998</v>
      </c>
      <c r="C9603" s="19">
        <v>141669</v>
      </c>
      <c r="D9603" s="19">
        <v>46046.990400000002</v>
      </c>
      <c r="E9603" s="23">
        <v>1.9644902689999999</v>
      </c>
      <c r="F9603" s="23">
        <v>0.73192631200000002</v>
      </c>
      <c r="G9603" s="17">
        <v>0.71473646300000004</v>
      </c>
      <c r="H9603" s="17">
        <v>0.28526353700000001</v>
      </c>
      <c r="I9603" s="17">
        <v>0.989797861</v>
      </c>
      <c r="J9603" s="17">
        <v>1.0200000000000001E-2</v>
      </c>
      <c r="K9603" s="17">
        <v>3.2199999999999997E-5</v>
      </c>
    </row>
    <row r="9604" spans="1:11" x14ac:dyDescent="0.45">
      <c r="A9604" s="10" t="s">
        <v>77</v>
      </c>
      <c r="B9604" s="20">
        <v>0.98</v>
      </c>
      <c r="C9604" s="19">
        <v>141812</v>
      </c>
      <c r="D9604" s="19">
        <v>46332.309419999998</v>
      </c>
      <c r="E9604" s="23">
        <v>2.0242713729999999</v>
      </c>
      <c r="F9604" s="23">
        <v>0.73782718899999999</v>
      </c>
      <c r="G9604" s="17">
        <v>0.71487603300000002</v>
      </c>
      <c r="H9604" s="17">
        <v>0.28512396699999998</v>
      </c>
      <c r="I9604" s="17">
        <v>0.98980349199999995</v>
      </c>
      <c r="J9604" s="17">
        <v>1.0200000000000001E-2</v>
      </c>
      <c r="K9604" s="17">
        <v>3.2199999999999997E-5</v>
      </c>
    </row>
    <row r="9605" spans="1:11" x14ac:dyDescent="0.45">
      <c r="A9605" s="10" t="s">
        <v>77</v>
      </c>
      <c r="B9605" s="20">
        <v>0.98099999999999998</v>
      </c>
      <c r="C9605" s="19">
        <v>141957</v>
      </c>
      <c r="D9605" s="19">
        <v>46629.930260000001</v>
      </c>
      <c r="E9605" s="23">
        <v>2.085711527</v>
      </c>
      <c r="F9605" s="23">
        <v>0.74397287700000003</v>
      </c>
      <c r="G9605" s="17">
        <v>0.71500524799999998</v>
      </c>
      <c r="H9605" s="17">
        <v>0.28499475200000002</v>
      </c>
      <c r="I9605" s="17">
        <v>0.98981569899999999</v>
      </c>
      <c r="J9605" s="17">
        <v>1.0200000000000001E-2</v>
      </c>
      <c r="K9605" s="17">
        <v>3.2100000000000001E-5</v>
      </c>
    </row>
    <row r="9606" spans="1:11" x14ac:dyDescent="0.45">
      <c r="A9606" s="10" t="s">
        <v>77</v>
      </c>
      <c r="B9606" s="20">
        <v>0.98199999999999998</v>
      </c>
      <c r="C9606" s="19">
        <v>142101</v>
      </c>
      <c r="D9606" s="19">
        <v>46934.825870000001</v>
      </c>
      <c r="E9606" s="23">
        <v>2.15491952</v>
      </c>
      <c r="F9606" s="23">
        <v>0.75033668099999995</v>
      </c>
      <c r="G9606" s="17">
        <v>0.715146269</v>
      </c>
      <c r="H9606" s="17">
        <v>0.284853731</v>
      </c>
      <c r="I9606" s="17">
        <v>0.989827122</v>
      </c>
      <c r="J9606" s="17">
        <v>1.01E-2</v>
      </c>
      <c r="K9606" s="17">
        <v>3.2100000000000001E-5</v>
      </c>
    </row>
    <row r="9607" spans="1:11" x14ac:dyDescent="0.45">
      <c r="A9607" s="10" t="s">
        <v>77</v>
      </c>
      <c r="B9607" s="20">
        <v>0.98299999999999998</v>
      </c>
      <c r="C9607" s="19">
        <v>142247</v>
      </c>
      <c r="D9607" s="19">
        <v>47253.703150000001</v>
      </c>
      <c r="E9607" s="23">
        <v>2.2140177130000001</v>
      </c>
      <c r="F9607" s="23">
        <v>0.75692100200000001</v>
      </c>
      <c r="G9607" s="17">
        <v>0.71531912799999997</v>
      </c>
      <c r="H9607" s="17">
        <v>0.28468087199999997</v>
      </c>
      <c r="I9607" s="17">
        <v>0.98984261500000004</v>
      </c>
      <c r="J9607" s="17">
        <v>1.01E-2</v>
      </c>
      <c r="K9607" s="17">
        <v>3.1999999999999999E-5</v>
      </c>
    </row>
    <row r="9608" spans="1:11" x14ac:dyDescent="0.45">
      <c r="A9608" s="10" t="s">
        <v>77</v>
      </c>
      <c r="B9608" s="20">
        <v>0.98399999999999999</v>
      </c>
      <c r="C9608" s="19">
        <v>142392</v>
      </c>
      <c r="D9608" s="19">
        <v>47581.173060000001</v>
      </c>
      <c r="E9608" s="23">
        <v>2.3049862619999999</v>
      </c>
      <c r="F9608" s="23">
        <v>0.76380021600000003</v>
      </c>
      <c r="G9608" s="17">
        <v>0.71551772599999997</v>
      </c>
      <c r="H9608" s="17">
        <v>0.28448227399999998</v>
      </c>
      <c r="I9608" s="17">
        <v>0.98985719100000003</v>
      </c>
      <c r="J9608" s="17">
        <v>1.01E-2</v>
      </c>
      <c r="K9608" s="17">
        <v>3.1999999999999999E-5</v>
      </c>
    </row>
    <row r="9609" spans="1:11" x14ac:dyDescent="0.45">
      <c r="A9609" s="10" t="s">
        <v>77</v>
      </c>
      <c r="B9609" s="20">
        <v>0.98499999999999999</v>
      </c>
      <c r="C9609" s="19">
        <v>142537</v>
      </c>
      <c r="D9609" s="19">
        <v>47923.735189999999</v>
      </c>
      <c r="E9609" s="23">
        <v>2.402637312</v>
      </c>
      <c r="F9609" s="23">
        <v>0.77093388500000004</v>
      </c>
      <c r="G9609" s="17">
        <v>0.71565979400000002</v>
      </c>
      <c r="H9609" s="17">
        <v>0.28434020599999998</v>
      </c>
      <c r="I9609" s="17">
        <v>0.989870429</v>
      </c>
      <c r="J9609" s="17">
        <v>1.01E-2</v>
      </c>
      <c r="K9609" s="17">
        <v>3.1900000000000003E-5</v>
      </c>
    </row>
    <row r="9610" spans="1:11" x14ac:dyDescent="0.45">
      <c r="A9610" s="10" t="s">
        <v>77</v>
      </c>
      <c r="B9610" s="20">
        <v>0.98599999999999999</v>
      </c>
      <c r="C9610" s="19">
        <v>142681</v>
      </c>
      <c r="D9610" s="19">
        <v>48276.784319999999</v>
      </c>
      <c r="E9610" s="23">
        <v>2.495095058</v>
      </c>
      <c r="F9610" s="23">
        <v>0.77849409199999997</v>
      </c>
      <c r="G9610" s="17">
        <v>0.71586265900000001</v>
      </c>
      <c r="H9610" s="17">
        <v>0.28413734099999999</v>
      </c>
      <c r="I9610" s="17">
        <v>0.989875536</v>
      </c>
      <c r="J9610" s="17">
        <v>1.01E-2</v>
      </c>
      <c r="K9610" s="17">
        <v>3.1900000000000003E-5</v>
      </c>
    </row>
    <row r="9611" spans="1:11" x14ac:dyDescent="0.45">
      <c r="A9611" s="10" t="s">
        <v>77</v>
      </c>
      <c r="B9611" s="20">
        <v>0.98699999999999999</v>
      </c>
      <c r="C9611" s="19">
        <v>142826</v>
      </c>
      <c r="D9611" s="19">
        <v>48645.175109999996</v>
      </c>
      <c r="E9611" s="23">
        <v>2.5865966569999999</v>
      </c>
      <c r="F9611" s="23">
        <v>0.78618898999999998</v>
      </c>
      <c r="G9611" s="17">
        <v>0.71603909700000001</v>
      </c>
      <c r="H9611" s="17">
        <v>0.28396090299999999</v>
      </c>
      <c r="I9611" s="17">
        <v>0.98987368799999997</v>
      </c>
      <c r="J9611" s="17">
        <v>1.01E-2</v>
      </c>
      <c r="K9611" s="17">
        <v>3.18E-5</v>
      </c>
    </row>
    <row r="9612" spans="1:11" x14ac:dyDescent="0.45">
      <c r="A9612" s="10" t="s">
        <v>77</v>
      </c>
      <c r="B9612" s="20">
        <v>0.98799999999999999</v>
      </c>
      <c r="C9612" s="19">
        <v>142968</v>
      </c>
      <c r="D9612" s="19">
        <v>49021.308599999997</v>
      </c>
      <c r="E9612" s="23">
        <v>2.7152359910000001</v>
      </c>
      <c r="F9612" s="23">
        <v>0.79445581899999995</v>
      </c>
      <c r="G9612" s="17">
        <v>0.71623020500000001</v>
      </c>
      <c r="H9612" s="17">
        <v>0.28376979499999999</v>
      </c>
      <c r="I9612" s="17">
        <v>0.98988486399999998</v>
      </c>
      <c r="J9612" s="17">
        <v>1.01E-2</v>
      </c>
      <c r="K9612" s="17">
        <v>3.1699999999999998E-5</v>
      </c>
    </row>
    <row r="9613" spans="1:11" x14ac:dyDescent="0.45">
      <c r="A9613" s="10" t="s">
        <v>77</v>
      </c>
      <c r="B9613" s="20">
        <v>0.98899999999999999</v>
      </c>
      <c r="C9613" s="19">
        <v>143113</v>
      </c>
      <c r="D9613" s="19">
        <v>49424.855020000003</v>
      </c>
      <c r="E9613" s="23">
        <v>2.850373609</v>
      </c>
      <c r="F9613" s="23">
        <v>0.80296772599999999</v>
      </c>
      <c r="G9613" s="17">
        <v>0.716433867</v>
      </c>
      <c r="H9613" s="17">
        <v>0.283566133</v>
      </c>
      <c r="I9613" s="17">
        <v>0.98988968700000002</v>
      </c>
      <c r="J9613" s="17">
        <v>1.01E-2</v>
      </c>
      <c r="K9613" s="17">
        <v>3.1699999999999998E-5</v>
      </c>
    </row>
    <row r="9614" spans="1:11" x14ac:dyDescent="0.45">
      <c r="A9614" s="10" t="s">
        <v>77</v>
      </c>
      <c r="B9614" s="20">
        <v>0.99</v>
      </c>
      <c r="C9614" s="19">
        <v>143258</v>
      </c>
      <c r="D9614" s="19">
        <v>49850.7045</v>
      </c>
      <c r="E9614" s="23">
        <v>3.0285420379999999</v>
      </c>
      <c r="F9614" s="23">
        <v>0.81214954399999995</v>
      </c>
      <c r="G9614" s="17">
        <v>0.71660221400000002</v>
      </c>
      <c r="H9614" s="17">
        <v>0.28339778599999998</v>
      </c>
      <c r="I9614" s="17">
        <v>0.98989794900000005</v>
      </c>
      <c r="J9614" s="17">
        <v>1.01E-2</v>
      </c>
      <c r="K9614" s="17">
        <v>3.1600000000000002E-5</v>
      </c>
    </row>
    <row r="9615" spans="1:11" x14ac:dyDescent="0.45">
      <c r="A9615" s="10" t="s">
        <v>77</v>
      </c>
      <c r="B9615" s="20">
        <v>0.99099999999999999</v>
      </c>
      <c r="C9615" s="19">
        <v>143404</v>
      </c>
      <c r="D9615" s="19">
        <v>50305.935140000001</v>
      </c>
      <c r="E9615" s="23">
        <v>3.1968882390000002</v>
      </c>
      <c r="F9615" s="23">
        <v>0.821966321</v>
      </c>
      <c r="G9615" s="17">
        <v>0.71675824899999996</v>
      </c>
      <c r="H9615" s="17">
        <v>0.28324175099999999</v>
      </c>
      <c r="I9615" s="17">
        <v>0.98989756200000001</v>
      </c>
      <c r="J9615" s="17">
        <v>1.01E-2</v>
      </c>
      <c r="K9615" s="17">
        <v>3.1600000000000002E-5</v>
      </c>
    </row>
    <row r="9616" spans="1:11" x14ac:dyDescent="0.45">
      <c r="A9616" s="10" t="s">
        <v>77</v>
      </c>
      <c r="B9616" s="20">
        <v>0.99199999999999999</v>
      </c>
      <c r="C9616" s="19">
        <v>143549</v>
      </c>
      <c r="D9616" s="19">
        <v>50783.112269999998</v>
      </c>
      <c r="E9616" s="23">
        <v>3.3980845309999999</v>
      </c>
      <c r="F9616" s="23">
        <v>0.83257064199999997</v>
      </c>
      <c r="G9616" s="17">
        <v>0.71693985999999998</v>
      </c>
      <c r="H9616" s="17">
        <v>0.28306014000000002</v>
      </c>
      <c r="I9616" s="17">
        <v>0.98989607899999998</v>
      </c>
      <c r="J9616" s="17">
        <v>1.01E-2</v>
      </c>
      <c r="K9616" s="17">
        <v>3.15E-5</v>
      </c>
    </row>
    <row r="9617" spans="1:11" x14ac:dyDescent="0.45">
      <c r="A9617" s="10" t="s">
        <v>77</v>
      </c>
      <c r="B9617" s="20">
        <v>0.99299999999999999</v>
      </c>
      <c r="C9617" s="19">
        <v>143693</v>
      </c>
      <c r="D9617" s="19">
        <v>51290.074119999997</v>
      </c>
      <c r="E9617" s="23">
        <v>3.6336743199999999</v>
      </c>
      <c r="F9617" s="23">
        <v>0.84360169299999999</v>
      </c>
      <c r="G9617" s="17">
        <v>0.71713305400000005</v>
      </c>
      <c r="H9617" s="17">
        <v>0.28286694600000001</v>
      </c>
      <c r="I9617" s="17">
        <v>0.98990343700000005</v>
      </c>
      <c r="J9617" s="17">
        <v>1.01E-2</v>
      </c>
      <c r="K9617" s="17">
        <v>3.15E-5</v>
      </c>
    </row>
    <row r="9618" spans="1:11" x14ac:dyDescent="0.45">
      <c r="A9618" s="10" t="s">
        <v>77</v>
      </c>
      <c r="B9618" s="20">
        <v>0.99399999999999999</v>
      </c>
      <c r="C9618" s="19">
        <v>143838</v>
      </c>
      <c r="D9618" s="19">
        <v>51839.784050000002</v>
      </c>
      <c r="E9618" s="23">
        <v>3.9420342370000001</v>
      </c>
      <c r="F9618" s="23">
        <v>0.85571607699999996</v>
      </c>
      <c r="G9618" s="17">
        <v>0.71737649299999995</v>
      </c>
      <c r="H9618" s="17">
        <v>0.282623507</v>
      </c>
      <c r="I9618" s="17">
        <v>0.98990995599999998</v>
      </c>
      <c r="J9618" s="17">
        <v>1.01E-2</v>
      </c>
      <c r="K9618" s="17">
        <v>3.1399999999999998E-5</v>
      </c>
    </row>
    <row r="9619" spans="1:11" x14ac:dyDescent="0.45">
      <c r="A9619" s="10" t="s">
        <v>77</v>
      </c>
      <c r="B9619" s="20">
        <v>0.995</v>
      </c>
      <c r="C9619" s="19">
        <v>143981</v>
      </c>
      <c r="D9619" s="19">
        <v>52432.14529</v>
      </c>
      <c r="E9619" s="23">
        <v>4.3658304120000002</v>
      </c>
      <c r="F9619" s="23">
        <v>0.86883854599999999</v>
      </c>
      <c r="G9619" s="17">
        <v>0.717559956</v>
      </c>
      <c r="H9619" s="17">
        <v>0.282440044</v>
      </c>
      <c r="I9619" s="17">
        <v>0.98992100500000002</v>
      </c>
      <c r="J9619" s="17">
        <v>0.01</v>
      </c>
      <c r="K9619" s="17">
        <v>3.1300000000000002E-5</v>
      </c>
    </row>
    <row r="9620" spans="1:11" x14ac:dyDescent="0.45">
      <c r="A9620" s="10" t="s">
        <v>77</v>
      </c>
      <c r="B9620" s="20">
        <v>0.996</v>
      </c>
      <c r="C9620" s="19">
        <v>144127</v>
      </c>
      <c r="D9620" s="19">
        <v>53112.126929999999</v>
      </c>
      <c r="E9620" s="23">
        <v>4.913372635</v>
      </c>
      <c r="F9620" s="23">
        <v>0.88319063200000003</v>
      </c>
      <c r="G9620" s="17">
        <v>0.71779055999999997</v>
      </c>
      <c r="H9620" s="17">
        <v>0.28220943999999998</v>
      </c>
      <c r="I9620" s="17">
        <v>0.98993295000000003</v>
      </c>
      <c r="J9620" s="17">
        <v>0.01</v>
      </c>
      <c r="K9620" s="17">
        <v>3.1300000000000002E-5</v>
      </c>
    </row>
    <row r="9621" spans="1:11" x14ac:dyDescent="0.45">
      <c r="A9621" s="10" t="s">
        <v>77</v>
      </c>
      <c r="B9621" s="20">
        <v>0.997</v>
      </c>
      <c r="C9621" s="19">
        <v>144271</v>
      </c>
      <c r="D9621" s="19">
        <v>53880.822619999999</v>
      </c>
      <c r="E9621" s="23">
        <v>5.8875077840000003</v>
      </c>
      <c r="F9621" s="23">
        <v>0.89985664399999998</v>
      </c>
      <c r="G9621" s="17">
        <v>0.71801678800000002</v>
      </c>
      <c r="H9621" s="17">
        <v>0.28198321199999998</v>
      </c>
      <c r="I9621" s="17">
        <v>0.989922407</v>
      </c>
      <c r="J9621" s="17">
        <v>0.01</v>
      </c>
      <c r="K9621" s="17">
        <v>3.1199999999999999E-5</v>
      </c>
    </row>
    <row r="9622" spans="1:11" x14ac:dyDescent="0.45">
      <c r="A9622" s="10" t="s">
        <v>77</v>
      </c>
      <c r="B9622" s="20">
        <v>0.998</v>
      </c>
      <c r="C9622" s="19">
        <v>144416</v>
      </c>
      <c r="D9622" s="19">
        <v>54836.120600000002</v>
      </c>
      <c r="E9622" s="23">
        <v>7.4808195030000002</v>
      </c>
      <c r="F9622" s="23">
        <v>0.91872504700000002</v>
      </c>
      <c r="G9622" s="17">
        <v>0.71825836499999995</v>
      </c>
      <c r="H9622" s="17">
        <v>0.28174163499999999</v>
      </c>
      <c r="I9622" s="17">
        <v>0.98989980099999997</v>
      </c>
      <c r="J9622" s="17">
        <v>1.01E-2</v>
      </c>
      <c r="K9622" s="17">
        <v>3.1199999999999999E-5</v>
      </c>
    </row>
    <row r="9623" spans="1:11" x14ac:dyDescent="0.45">
      <c r="A9623" s="10" t="s">
        <v>77</v>
      </c>
      <c r="B9623" s="20">
        <v>0.999</v>
      </c>
      <c r="C9623" s="19">
        <v>144560</v>
      </c>
      <c r="D9623" s="19">
        <v>56255.017070000002</v>
      </c>
      <c r="E9623" s="23">
        <v>19.117513979999998</v>
      </c>
      <c r="F9623" s="23">
        <v>0.94296896500000005</v>
      </c>
      <c r="G9623" s="17">
        <v>0.71853209699999998</v>
      </c>
      <c r="H9623" s="17">
        <v>0.28146790300000002</v>
      </c>
      <c r="I9623" s="17">
        <v>0.98989572100000001</v>
      </c>
      <c r="J9623" s="17">
        <v>1.01E-2</v>
      </c>
      <c r="K9623" s="17">
        <v>3.1099999999999997E-5</v>
      </c>
    </row>
    <row r="9624" spans="1:11" x14ac:dyDescent="0.45">
      <c r="A9624" s="10" t="s">
        <v>77</v>
      </c>
      <c r="B9624" s="20">
        <v>1</v>
      </c>
      <c r="C9624" s="19">
        <v>144561</v>
      </c>
      <c r="D9624" s="19">
        <v>56283.848890000001</v>
      </c>
      <c r="E9624" s="23">
        <v>28.831823490000001</v>
      </c>
      <c r="F9624" s="23">
        <v>0.981040519</v>
      </c>
      <c r="G9624" s="17">
        <v>0.71853404399999998</v>
      </c>
      <c r="H9624" s="17">
        <v>0.28146595600000002</v>
      </c>
      <c r="I9624" s="17">
        <v>0.98989576800000001</v>
      </c>
      <c r="J9624" s="17">
        <v>1.01E-2</v>
      </c>
      <c r="K9624" s="17">
        <v>3.1099999999999997E-5</v>
      </c>
    </row>
    <row r="9625" spans="1:11" x14ac:dyDescent="0.45">
      <c r="A9625" s="10" t="s">
        <v>79</v>
      </c>
      <c r="B9625" s="20">
        <v>0</v>
      </c>
      <c r="C9625" s="19">
        <v>755</v>
      </c>
      <c r="D9625" s="19">
        <v>1.0939883239999999</v>
      </c>
      <c r="E9625" s="23">
        <v>2.3500000000000001E-3</v>
      </c>
      <c r="F9625" s="23">
        <v>1.8699999999999999E-3</v>
      </c>
      <c r="G9625" s="17">
        <v>0.65827814600000001</v>
      </c>
      <c r="H9625" s="17">
        <v>0.34172185399999999</v>
      </c>
      <c r="I9625" s="17">
        <v>0.54647697500000003</v>
      </c>
      <c r="J9625" s="17">
        <v>0.402208646</v>
      </c>
      <c r="K9625" s="17">
        <v>5.1299999999999998E-2</v>
      </c>
    </row>
    <row r="9626" spans="1:11" x14ac:dyDescent="0.45">
      <c r="A9626" s="10" t="s">
        <v>79</v>
      </c>
      <c r="B9626" s="20">
        <v>0.01</v>
      </c>
      <c r="C9626" s="19">
        <v>2258</v>
      </c>
      <c r="D9626" s="19">
        <v>7.4381368080000003</v>
      </c>
      <c r="E9626" s="23">
        <v>5.8500000000000002E-3</v>
      </c>
      <c r="F9626" s="23">
        <v>5.0800000000000003E-3</v>
      </c>
      <c r="G9626" s="17">
        <v>0.71479185099999998</v>
      </c>
      <c r="H9626" s="17">
        <v>0.28520814900000002</v>
      </c>
      <c r="I9626" s="17">
        <v>0.56447459600000005</v>
      </c>
      <c r="J9626" s="17">
        <v>0.41641476199999999</v>
      </c>
      <c r="K9626" s="17">
        <v>1.9099999999999999E-2</v>
      </c>
    </row>
    <row r="9627" spans="1:11" x14ac:dyDescent="0.45">
      <c r="A9627" s="10" t="s">
        <v>79</v>
      </c>
      <c r="B9627" s="20">
        <v>0.02</v>
      </c>
      <c r="C9627" s="19">
        <v>3775</v>
      </c>
      <c r="D9627" s="19">
        <v>18.875723149999999</v>
      </c>
      <c r="E9627" s="23">
        <v>9.3900000000000008E-3</v>
      </c>
      <c r="F9627" s="23">
        <v>7.7299999999999999E-3</v>
      </c>
      <c r="G9627" s="17">
        <v>0.73112582800000003</v>
      </c>
      <c r="H9627" s="17">
        <v>0.26887417200000002</v>
      </c>
      <c r="I9627" s="17">
        <v>0.55184266800000004</v>
      </c>
      <c r="J9627" s="17">
        <v>0.44074227900000001</v>
      </c>
      <c r="K9627" s="17">
        <v>7.4200000000000004E-3</v>
      </c>
    </row>
    <row r="9628" spans="1:11" x14ac:dyDescent="0.45">
      <c r="A9628" s="10" t="s">
        <v>79</v>
      </c>
      <c r="B9628" s="20">
        <v>0.03</v>
      </c>
      <c r="C9628" s="19">
        <v>5275</v>
      </c>
      <c r="D9628" s="19">
        <v>35.186209769999998</v>
      </c>
      <c r="E9628" s="23">
        <v>1.2699999999999999E-2</v>
      </c>
      <c r="F9628" s="23">
        <v>1.0800000000000001E-2</v>
      </c>
      <c r="G9628" s="17">
        <v>0.71620853100000004</v>
      </c>
      <c r="H9628" s="17">
        <v>0.28379146900000002</v>
      </c>
      <c r="I9628" s="17">
        <v>0.50356658799999998</v>
      </c>
      <c r="J9628" s="17">
        <v>0.478675136</v>
      </c>
      <c r="K9628" s="17">
        <v>1.78E-2</v>
      </c>
    </row>
    <row r="9629" spans="1:11" x14ac:dyDescent="0.45">
      <c r="A9629" s="10" t="s">
        <v>79</v>
      </c>
      <c r="B9629" s="20">
        <v>0.04</v>
      </c>
      <c r="C9629" s="19">
        <v>6778</v>
      </c>
      <c r="D9629" s="19">
        <v>56.259452590000002</v>
      </c>
      <c r="E9629" s="23">
        <v>1.55E-2</v>
      </c>
      <c r="F9629" s="23">
        <v>1.3599999999999999E-2</v>
      </c>
      <c r="G9629" s="17">
        <v>0.70861611099999999</v>
      </c>
      <c r="H9629" s="17">
        <v>0.29138388900000001</v>
      </c>
      <c r="I9629" s="17">
        <v>0.49208965500000001</v>
      </c>
      <c r="J9629" s="17">
        <v>0.49367676300000002</v>
      </c>
      <c r="K9629" s="17">
        <v>1.4200000000000001E-2</v>
      </c>
    </row>
    <row r="9630" spans="1:11" x14ac:dyDescent="0.45">
      <c r="A9630" s="10" t="s">
        <v>79</v>
      </c>
      <c r="B9630" s="20">
        <v>0.05</v>
      </c>
      <c r="C9630" s="19">
        <v>8308</v>
      </c>
      <c r="D9630" s="19">
        <v>82.210134499999995</v>
      </c>
      <c r="E9630" s="23">
        <v>1.84E-2</v>
      </c>
      <c r="F9630" s="23">
        <v>1.6199999999999999E-2</v>
      </c>
      <c r="G9630" s="17">
        <v>0.71112180999999997</v>
      </c>
      <c r="H9630" s="17">
        <v>0.28887818999999998</v>
      </c>
      <c r="I9630" s="17">
        <v>0.48598553799999999</v>
      </c>
      <c r="J9630" s="17">
        <v>0.50429078800000005</v>
      </c>
      <c r="K9630" s="17">
        <v>9.7199999999999995E-3</v>
      </c>
    </row>
    <row r="9631" spans="1:11" x14ac:dyDescent="0.45">
      <c r="A9631" s="10" t="s">
        <v>79</v>
      </c>
      <c r="B9631" s="20">
        <v>0.06</v>
      </c>
      <c r="C9631" s="19">
        <v>9820</v>
      </c>
      <c r="D9631" s="19">
        <v>111.7586651</v>
      </c>
      <c r="E9631" s="23">
        <v>2.0899999999999998E-2</v>
      </c>
      <c r="F9631" s="23">
        <v>1.8499999999999999E-2</v>
      </c>
      <c r="G9631" s="17">
        <v>0.70896130300000004</v>
      </c>
      <c r="H9631" s="17">
        <v>0.29103869700000001</v>
      </c>
      <c r="I9631" s="17">
        <v>0.483354267</v>
      </c>
      <c r="J9631" s="17">
        <v>0.50949261599999995</v>
      </c>
      <c r="K9631" s="17">
        <v>7.1500000000000001E-3</v>
      </c>
    </row>
    <row r="9632" spans="1:11" x14ac:dyDescent="0.45">
      <c r="A9632" s="10" t="s">
        <v>79</v>
      </c>
      <c r="B9632" s="20">
        <v>7.0000000000000007E-2</v>
      </c>
      <c r="C9632" s="19">
        <v>11332</v>
      </c>
      <c r="D9632" s="19">
        <v>145.5377853</v>
      </c>
      <c r="E9632" s="23">
        <v>2.3599999999999999E-2</v>
      </c>
      <c r="F9632" s="23">
        <v>2.0899999999999998E-2</v>
      </c>
      <c r="G9632" s="17">
        <v>0.71699611699999999</v>
      </c>
      <c r="H9632" s="17">
        <v>0.28300388300000001</v>
      </c>
      <c r="I9632" s="17">
        <v>0.490570432</v>
      </c>
      <c r="J9632" s="17">
        <v>0.50390141300000002</v>
      </c>
      <c r="K9632" s="17">
        <v>5.5300000000000002E-3</v>
      </c>
    </row>
    <row r="9633" spans="1:11" x14ac:dyDescent="0.45">
      <c r="A9633" s="10" t="s">
        <v>79</v>
      </c>
      <c r="B9633" s="20">
        <v>0.08</v>
      </c>
      <c r="C9633" s="19">
        <v>12843</v>
      </c>
      <c r="D9633" s="19">
        <v>182.9940623</v>
      </c>
      <c r="E9633" s="23">
        <v>2.6100000000000002E-2</v>
      </c>
      <c r="F9633" s="23">
        <v>2.3199999999999998E-2</v>
      </c>
      <c r="G9633" s="17">
        <v>0.70793428300000005</v>
      </c>
      <c r="H9633" s="17">
        <v>0.292065717</v>
      </c>
      <c r="I9633" s="17">
        <v>0.48292296600000001</v>
      </c>
      <c r="J9633" s="17">
        <v>0.51266907699999997</v>
      </c>
      <c r="K9633" s="17">
        <v>4.4099999999999999E-3</v>
      </c>
    </row>
    <row r="9634" spans="1:11" x14ac:dyDescent="0.45">
      <c r="A9634" s="10" t="s">
        <v>79</v>
      </c>
      <c r="B9634" s="20">
        <v>0.09</v>
      </c>
      <c r="C9634" s="19">
        <v>14343</v>
      </c>
      <c r="D9634" s="19">
        <v>224.09071259999999</v>
      </c>
      <c r="E9634" s="23">
        <v>2.8500000000000001E-2</v>
      </c>
      <c r="F9634" s="23">
        <v>2.5399999999999999E-2</v>
      </c>
      <c r="G9634" s="17">
        <v>0.70975388699999997</v>
      </c>
      <c r="H9634" s="17">
        <v>0.29024611299999997</v>
      </c>
      <c r="I9634" s="17">
        <v>0.47790499400000003</v>
      </c>
      <c r="J9634" s="17">
        <v>0.51849515400000001</v>
      </c>
      <c r="K9634" s="17">
        <v>3.5999999999999999E-3</v>
      </c>
    </row>
    <row r="9635" spans="1:11" x14ac:dyDescent="0.45">
      <c r="A9635" s="10" t="s">
        <v>79</v>
      </c>
      <c r="B9635" s="20">
        <v>0.1</v>
      </c>
      <c r="C9635" s="19">
        <v>15852</v>
      </c>
      <c r="D9635" s="19">
        <v>269.33460910000002</v>
      </c>
      <c r="E9635" s="23">
        <v>3.1300000000000001E-2</v>
      </c>
      <c r="F9635" s="23">
        <v>2.76E-2</v>
      </c>
      <c r="G9635" s="17">
        <v>0.70287660900000004</v>
      </c>
      <c r="H9635" s="17">
        <v>0.29712339100000001</v>
      </c>
      <c r="I9635" s="17">
        <v>0.48250546799999999</v>
      </c>
      <c r="J9635" s="17">
        <v>0.51450104600000002</v>
      </c>
      <c r="K9635" s="17">
        <v>2.99E-3</v>
      </c>
    </row>
    <row r="9636" spans="1:11" x14ac:dyDescent="0.45">
      <c r="A9636" s="10" t="s">
        <v>79</v>
      </c>
      <c r="B9636" s="20">
        <v>0.11</v>
      </c>
      <c r="C9636" s="19">
        <v>17376</v>
      </c>
      <c r="D9636" s="19">
        <v>318.87534929999998</v>
      </c>
      <c r="E9636" s="23">
        <v>3.4099999999999998E-2</v>
      </c>
      <c r="F9636" s="23">
        <v>2.9899999999999999E-2</v>
      </c>
      <c r="G9636" s="17">
        <v>0.70827578300000005</v>
      </c>
      <c r="H9636" s="17">
        <v>0.29172421700000001</v>
      </c>
      <c r="I9636" s="17">
        <v>0.49443632599999998</v>
      </c>
      <c r="J9636" s="17">
        <v>0.50238158300000002</v>
      </c>
      <c r="K9636" s="17">
        <v>3.1800000000000001E-3</v>
      </c>
    </row>
    <row r="9637" spans="1:11" x14ac:dyDescent="0.45">
      <c r="A9637" s="10" t="s">
        <v>79</v>
      </c>
      <c r="B9637" s="20">
        <v>0.12</v>
      </c>
      <c r="C9637" s="19">
        <v>18871</v>
      </c>
      <c r="D9637" s="19">
        <v>371.54386090000003</v>
      </c>
      <c r="E9637" s="23">
        <v>3.6600000000000001E-2</v>
      </c>
      <c r="F9637" s="23">
        <v>3.2199999999999999E-2</v>
      </c>
      <c r="G9637" s="17">
        <v>0.69990991499999999</v>
      </c>
      <c r="H9637" s="17">
        <v>0.30009008500000001</v>
      </c>
      <c r="I9637" s="17">
        <v>0.49676846400000002</v>
      </c>
      <c r="J9637" s="17">
        <v>0.50050436600000003</v>
      </c>
      <c r="K9637" s="17">
        <v>2.7299999999999998E-3</v>
      </c>
    </row>
    <row r="9638" spans="1:11" x14ac:dyDescent="0.45">
      <c r="A9638" s="10" t="s">
        <v>79</v>
      </c>
      <c r="B9638" s="20">
        <v>0.13</v>
      </c>
      <c r="C9638" s="19">
        <v>20393</v>
      </c>
      <c r="D9638" s="19">
        <v>429.75212679999998</v>
      </c>
      <c r="E9638" s="23">
        <v>3.9899999999999998E-2</v>
      </c>
      <c r="F9638" s="23">
        <v>3.4599999999999999E-2</v>
      </c>
      <c r="G9638" s="17">
        <v>0.70269210000000004</v>
      </c>
      <c r="H9638" s="17">
        <v>0.29730790000000001</v>
      </c>
      <c r="I9638" s="17">
        <v>0.508812771</v>
      </c>
      <c r="J9638" s="17">
        <v>0.488818107</v>
      </c>
      <c r="K9638" s="17">
        <v>2.3700000000000001E-3</v>
      </c>
    </row>
    <row r="9639" spans="1:11" x14ac:dyDescent="0.45">
      <c r="A9639" s="10" t="s">
        <v>79</v>
      </c>
      <c r="B9639" s="20">
        <v>0.14000000000000001</v>
      </c>
      <c r="C9639" s="19">
        <v>22059</v>
      </c>
      <c r="D9639" s="19">
        <v>498.8213485</v>
      </c>
      <c r="E9639" s="23">
        <v>4.3099999999999999E-2</v>
      </c>
      <c r="F9639" s="23">
        <v>3.73E-2</v>
      </c>
      <c r="G9639" s="17">
        <v>0.69953306999999998</v>
      </c>
      <c r="H9639" s="17">
        <v>0.30046693000000002</v>
      </c>
      <c r="I9639" s="17">
        <v>0.52152414400000002</v>
      </c>
      <c r="J9639" s="17">
        <v>0.47643213200000001</v>
      </c>
      <c r="K9639" s="17">
        <v>2.0400000000000001E-3</v>
      </c>
    </row>
    <row r="9640" spans="1:11" x14ac:dyDescent="0.45">
      <c r="A9640" s="10" t="s">
        <v>79</v>
      </c>
      <c r="B9640" s="20">
        <v>0.15</v>
      </c>
      <c r="C9640" s="19">
        <v>23411</v>
      </c>
      <c r="D9640" s="19">
        <v>558.70910739999999</v>
      </c>
      <c r="E9640" s="23">
        <v>4.5499999999999999E-2</v>
      </c>
      <c r="F9640" s="23">
        <v>3.9699999999999999E-2</v>
      </c>
      <c r="G9640" s="17">
        <v>0.69856050599999997</v>
      </c>
      <c r="H9640" s="17">
        <v>0.30143949399999997</v>
      </c>
      <c r="I9640" s="17">
        <v>0.53940141100000005</v>
      </c>
      <c r="J9640" s="17">
        <v>0.45876951700000002</v>
      </c>
      <c r="K9640" s="17">
        <v>1.83E-3</v>
      </c>
    </row>
    <row r="9641" spans="1:11" x14ac:dyDescent="0.45">
      <c r="A9641" s="10" t="s">
        <v>79</v>
      </c>
      <c r="B9641" s="20">
        <v>0.16</v>
      </c>
      <c r="C9641" s="19">
        <v>24912</v>
      </c>
      <c r="D9641" s="19">
        <v>628.73304689999998</v>
      </c>
      <c r="E9641" s="23">
        <v>4.8000000000000001E-2</v>
      </c>
      <c r="F9641" s="23">
        <v>4.2200000000000001E-2</v>
      </c>
      <c r="G9641" s="17">
        <v>0.695728966</v>
      </c>
      <c r="H9641" s="17">
        <v>0.304271034</v>
      </c>
      <c r="I9641" s="17">
        <v>0.56296538200000001</v>
      </c>
      <c r="J9641" s="17">
        <v>0.43540356800000002</v>
      </c>
      <c r="K9641" s="17">
        <v>1.6299999999999999E-3</v>
      </c>
    </row>
    <row r="9642" spans="1:11" x14ac:dyDescent="0.45">
      <c r="A9642" s="10" t="s">
        <v>79</v>
      </c>
      <c r="B9642" s="20">
        <v>0.17</v>
      </c>
      <c r="C9642" s="19">
        <v>26442</v>
      </c>
      <c r="D9642" s="19">
        <v>704.87074759999996</v>
      </c>
      <c r="E9642" s="23">
        <v>5.1499999999999997E-2</v>
      </c>
      <c r="F9642" s="23">
        <v>4.4699999999999997E-2</v>
      </c>
      <c r="G9642" s="17">
        <v>0.69741320600000001</v>
      </c>
      <c r="H9642" s="17">
        <v>0.30258679399999999</v>
      </c>
      <c r="I9642" s="17">
        <v>0.58394962800000005</v>
      </c>
      <c r="J9642" s="17">
        <v>0.414596878</v>
      </c>
      <c r="K9642" s="17">
        <v>1.4499999999999999E-3</v>
      </c>
    </row>
    <row r="9643" spans="1:11" x14ac:dyDescent="0.45">
      <c r="A9643" s="10" t="s">
        <v>79</v>
      </c>
      <c r="B9643" s="20">
        <v>0.18</v>
      </c>
      <c r="C9643" s="19">
        <v>27946</v>
      </c>
      <c r="D9643" s="19">
        <v>784.47932800000001</v>
      </c>
      <c r="E9643" s="23">
        <v>5.45E-2</v>
      </c>
      <c r="F9643" s="23">
        <v>4.7300000000000002E-2</v>
      </c>
      <c r="G9643" s="17">
        <v>0.69469691499999997</v>
      </c>
      <c r="H9643" s="17">
        <v>0.30530308499999997</v>
      </c>
      <c r="I9643" s="17">
        <v>0.59904904000000003</v>
      </c>
      <c r="J9643" s="17">
        <v>0.39964434700000001</v>
      </c>
      <c r="K9643" s="17">
        <v>1.31E-3</v>
      </c>
    </row>
    <row r="9644" spans="1:11" x14ac:dyDescent="0.45">
      <c r="A9644" s="10" t="s">
        <v>79</v>
      </c>
      <c r="B9644" s="20">
        <v>0.19</v>
      </c>
      <c r="C9644" s="19">
        <v>29459</v>
      </c>
      <c r="D9644" s="19">
        <v>869.61095130000001</v>
      </c>
      <c r="E9644" s="23">
        <v>5.8200000000000002E-2</v>
      </c>
      <c r="F9644" s="23">
        <v>4.99E-2</v>
      </c>
      <c r="G9644" s="17">
        <v>0.69415119300000006</v>
      </c>
      <c r="H9644" s="17">
        <v>0.305848807</v>
      </c>
      <c r="I9644" s="17">
        <v>0.62256755799999997</v>
      </c>
      <c r="J9644" s="17">
        <v>0.37625520299999998</v>
      </c>
      <c r="K9644" s="17">
        <v>1.1800000000000001E-3</v>
      </c>
    </row>
    <row r="9645" spans="1:11" x14ac:dyDescent="0.45">
      <c r="A9645" s="10" t="s">
        <v>79</v>
      </c>
      <c r="B9645" s="20">
        <v>0.2</v>
      </c>
      <c r="C9645" s="19">
        <v>30915</v>
      </c>
      <c r="D9645" s="19">
        <v>956.41650809999999</v>
      </c>
      <c r="E9645" s="23">
        <v>6.0900000000000003E-2</v>
      </c>
      <c r="F9645" s="23">
        <v>5.2600000000000001E-2</v>
      </c>
      <c r="G9645" s="17">
        <v>0.68672165600000001</v>
      </c>
      <c r="H9645" s="17">
        <v>0.31327834399999999</v>
      </c>
      <c r="I9645" s="17">
        <v>0.64430200999999998</v>
      </c>
      <c r="J9645" s="17">
        <v>0.35462326500000002</v>
      </c>
      <c r="K9645" s="17">
        <v>1.07E-3</v>
      </c>
    </row>
    <row r="9646" spans="1:11" x14ac:dyDescent="0.45">
      <c r="A9646" s="10" t="s">
        <v>79</v>
      </c>
      <c r="B9646" s="20">
        <v>0.21</v>
      </c>
      <c r="C9646" s="19">
        <v>32476</v>
      </c>
      <c r="D9646" s="19">
        <v>1054.0285080000001</v>
      </c>
      <c r="E9646" s="23">
        <v>6.3799999999999996E-2</v>
      </c>
      <c r="F9646" s="23">
        <v>5.5399999999999998E-2</v>
      </c>
      <c r="G9646" s="17">
        <v>0.68432072899999996</v>
      </c>
      <c r="H9646" s="17">
        <v>0.31567927099999998</v>
      </c>
      <c r="I9646" s="17">
        <v>0.66825838400000004</v>
      </c>
      <c r="J9646" s="17">
        <v>0.33076541799999998</v>
      </c>
      <c r="K9646" s="17">
        <v>9.7599999999999998E-4</v>
      </c>
    </row>
    <row r="9647" spans="1:11" x14ac:dyDescent="0.45">
      <c r="A9647" s="10" t="s">
        <v>79</v>
      </c>
      <c r="B9647" s="20">
        <v>0.22</v>
      </c>
      <c r="C9647" s="19">
        <v>33995</v>
      </c>
      <c r="D9647" s="19">
        <v>1153.799244</v>
      </c>
      <c r="E9647" s="23">
        <v>6.7400000000000002E-2</v>
      </c>
      <c r="F9647" s="23">
        <v>5.8099999999999999E-2</v>
      </c>
      <c r="G9647" s="17">
        <v>0.68151198700000004</v>
      </c>
      <c r="H9647" s="17">
        <v>0.31848801300000001</v>
      </c>
      <c r="I9647" s="17">
        <v>0.68583470800000002</v>
      </c>
      <c r="J9647" s="17">
        <v>0.31327205200000002</v>
      </c>
      <c r="K9647" s="17">
        <v>8.9300000000000002E-4</v>
      </c>
    </row>
    <row r="9648" spans="1:11" x14ac:dyDescent="0.45">
      <c r="A9648" s="10" t="s">
        <v>79</v>
      </c>
      <c r="B9648" s="20">
        <v>0.23</v>
      </c>
      <c r="C9648" s="19">
        <v>35614</v>
      </c>
      <c r="D9648" s="19">
        <v>1265.896021</v>
      </c>
      <c r="E9648" s="23">
        <v>7.1199999999999999E-2</v>
      </c>
      <c r="F9648" s="23">
        <v>6.1199999999999997E-2</v>
      </c>
      <c r="G9648" s="17">
        <v>0.680996237</v>
      </c>
      <c r="H9648" s="17">
        <v>0.319003763</v>
      </c>
      <c r="I9648" s="17">
        <v>0.70948066499999995</v>
      </c>
      <c r="J9648" s="17">
        <v>0.28970797300000001</v>
      </c>
      <c r="K9648" s="17">
        <v>8.1099999999999998E-4</v>
      </c>
    </row>
    <row r="9649" spans="1:11" x14ac:dyDescent="0.45">
      <c r="A9649" s="10" t="s">
        <v>79</v>
      </c>
      <c r="B9649" s="20">
        <v>0.24</v>
      </c>
      <c r="C9649" s="19">
        <v>37017</v>
      </c>
      <c r="D9649" s="19">
        <v>1368.018088</v>
      </c>
      <c r="E9649" s="23">
        <v>7.4700000000000003E-2</v>
      </c>
      <c r="F9649" s="23">
        <v>6.3799999999999996E-2</v>
      </c>
      <c r="G9649" s="17">
        <v>0.67968771100000003</v>
      </c>
      <c r="H9649" s="17">
        <v>0.32031228899999997</v>
      </c>
      <c r="I9649" s="17">
        <v>0.72622069899999997</v>
      </c>
      <c r="J9649" s="17">
        <v>0.27302985299999999</v>
      </c>
      <c r="K9649" s="17">
        <v>7.4899999999999999E-4</v>
      </c>
    </row>
    <row r="9650" spans="1:11" x14ac:dyDescent="0.45">
      <c r="A9650" s="10" t="s">
        <v>79</v>
      </c>
      <c r="B9650" s="20">
        <v>0.25</v>
      </c>
      <c r="C9650" s="19">
        <v>38530</v>
      </c>
      <c r="D9650" s="19">
        <v>1483.9904100000001</v>
      </c>
      <c r="E9650" s="23">
        <v>7.85E-2</v>
      </c>
      <c r="F9650" s="23">
        <v>6.6799999999999998E-2</v>
      </c>
      <c r="G9650" s="17">
        <v>0.67812094499999997</v>
      </c>
      <c r="H9650" s="17">
        <v>0.32187905500000003</v>
      </c>
      <c r="I9650" s="17">
        <v>0.74275141099999997</v>
      </c>
      <c r="J9650" s="17">
        <v>0.25655913400000002</v>
      </c>
      <c r="K9650" s="17">
        <v>6.8900000000000005E-4</v>
      </c>
    </row>
    <row r="9651" spans="1:11" x14ac:dyDescent="0.45">
      <c r="A9651" s="10" t="s">
        <v>79</v>
      </c>
      <c r="B9651" s="20">
        <v>0.26</v>
      </c>
      <c r="C9651" s="19">
        <v>40033</v>
      </c>
      <c r="D9651" s="19">
        <v>1605.367342</v>
      </c>
      <c r="E9651" s="23">
        <v>8.3000000000000004E-2</v>
      </c>
      <c r="F9651" s="23">
        <v>6.9900000000000004E-2</v>
      </c>
      <c r="G9651" s="17">
        <v>0.67821547199999999</v>
      </c>
      <c r="H9651" s="17">
        <v>0.32178452800000001</v>
      </c>
      <c r="I9651" s="17">
        <v>0.75832145799999995</v>
      </c>
      <c r="J9651" s="17">
        <v>0.24104107899999999</v>
      </c>
      <c r="K9651" s="17">
        <v>6.3699999999999998E-4</v>
      </c>
    </row>
    <row r="9652" spans="1:11" x14ac:dyDescent="0.45">
      <c r="A9652" s="10" t="s">
        <v>79</v>
      </c>
      <c r="B9652" s="20">
        <v>0.27</v>
      </c>
      <c r="C9652" s="19">
        <v>41546</v>
      </c>
      <c r="D9652" s="19">
        <v>1734.1881370000001</v>
      </c>
      <c r="E9652" s="23">
        <v>8.7499999999999994E-2</v>
      </c>
      <c r="F9652" s="23">
        <v>7.3099999999999998E-2</v>
      </c>
      <c r="G9652" s="17">
        <v>0.67878977500000004</v>
      </c>
      <c r="H9652" s="17">
        <v>0.32121022500000002</v>
      </c>
      <c r="I9652" s="17">
        <v>0.76892568299999997</v>
      </c>
      <c r="J9652" s="17">
        <v>0.23048315799999999</v>
      </c>
      <c r="K9652" s="17">
        <v>5.9100000000000005E-4</v>
      </c>
    </row>
    <row r="9653" spans="1:11" x14ac:dyDescent="0.45">
      <c r="A9653" s="10" t="s">
        <v>79</v>
      </c>
      <c r="B9653" s="20">
        <v>0.28000000000000003</v>
      </c>
      <c r="C9653" s="19">
        <v>43197</v>
      </c>
      <c r="D9653" s="19">
        <v>1881.269217</v>
      </c>
      <c r="E9653" s="23">
        <v>9.0700000000000003E-2</v>
      </c>
      <c r="F9653" s="23">
        <v>7.6700000000000004E-2</v>
      </c>
      <c r="G9653" s="17">
        <v>0.674398685</v>
      </c>
      <c r="H9653" s="17">
        <v>0.325601315</v>
      </c>
      <c r="I9653" s="17">
        <v>0.78597355000000002</v>
      </c>
      <c r="J9653" s="17">
        <v>0.21348331000000001</v>
      </c>
      <c r="K9653" s="17">
        <v>5.4299999999999997E-4</v>
      </c>
    </row>
    <row r="9654" spans="1:11" x14ac:dyDescent="0.45">
      <c r="A9654" s="10" t="s">
        <v>79</v>
      </c>
      <c r="B9654" s="20">
        <v>0.28999999999999998</v>
      </c>
      <c r="C9654" s="19">
        <v>44722</v>
      </c>
      <c r="D9654" s="19">
        <v>2022.549203</v>
      </c>
      <c r="E9654" s="23">
        <v>9.5500000000000002E-2</v>
      </c>
      <c r="F9654" s="23">
        <v>8.0100000000000005E-2</v>
      </c>
      <c r="G9654" s="17">
        <v>0.67327042599999998</v>
      </c>
      <c r="H9654" s="17">
        <v>0.32672957400000002</v>
      </c>
      <c r="I9654" s="17">
        <v>0.79831759300000005</v>
      </c>
      <c r="J9654" s="17">
        <v>0.20117633600000001</v>
      </c>
      <c r="K9654" s="17">
        <v>5.0600000000000005E-4</v>
      </c>
    </row>
    <row r="9655" spans="1:11" x14ac:dyDescent="0.45">
      <c r="A9655" s="10" t="s">
        <v>79</v>
      </c>
      <c r="B9655" s="20">
        <v>0.3</v>
      </c>
      <c r="C9655" s="19">
        <v>46059</v>
      </c>
      <c r="D9655" s="19">
        <v>2152.4302710000002</v>
      </c>
      <c r="E9655" s="23">
        <v>9.8799999999999999E-2</v>
      </c>
      <c r="F9655" s="23">
        <v>8.3199999999999996E-2</v>
      </c>
      <c r="G9655" s="17">
        <v>0.67341887600000006</v>
      </c>
      <c r="H9655" s="17">
        <v>0.326581124</v>
      </c>
      <c r="I9655" s="17">
        <v>0.80991230700000005</v>
      </c>
      <c r="J9655" s="17">
        <v>0.189613171</v>
      </c>
      <c r="K9655" s="17">
        <v>4.75E-4</v>
      </c>
    </row>
    <row r="9656" spans="1:11" x14ac:dyDescent="0.45">
      <c r="A9656" s="10" t="s">
        <v>79</v>
      </c>
      <c r="B9656" s="20">
        <v>0.31</v>
      </c>
      <c r="C9656" s="19">
        <v>47591</v>
      </c>
      <c r="D9656" s="19">
        <v>2307.707132</v>
      </c>
      <c r="E9656" s="23">
        <v>0.10353335499999999</v>
      </c>
      <c r="F9656" s="23">
        <v>8.6699999999999999E-2</v>
      </c>
      <c r="G9656" s="17">
        <v>0.67008467999999999</v>
      </c>
      <c r="H9656" s="17">
        <v>0.32991532000000001</v>
      </c>
      <c r="I9656" s="17">
        <v>0.82228412399999995</v>
      </c>
      <c r="J9656" s="17">
        <v>0.177274561</v>
      </c>
      <c r="K9656" s="17">
        <v>4.4099999999999999E-4</v>
      </c>
    </row>
    <row r="9657" spans="1:11" x14ac:dyDescent="0.45">
      <c r="A9657" s="10" t="s">
        <v>79</v>
      </c>
      <c r="B9657" s="20">
        <v>0.32</v>
      </c>
      <c r="C9657" s="19">
        <v>49102</v>
      </c>
      <c r="D9657" s="19">
        <v>2467.4777239999999</v>
      </c>
      <c r="E9657" s="23">
        <v>0.108038552</v>
      </c>
      <c r="F9657" s="23">
        <v>9.0300000000000005E-2</v>
      </c>
      <c r="G9657" s="17">
        <v>0.67038002500000005</v>
      </c>
      <c r="H9657" s="17">
        <v>0.32961997500000001</v>
      </c>
      <c r="I9657" s="17">
        <v>0.83263688000000002</v>
      </c>
      <c r="J9657" s="17">
        <v>0.16695053300000001</v>
      </c>
      <c r="K9657" s="17">
        <v>4.1300000000000001E-4</v>
      </c>
    </row>
    <row r="9658" spans="1:11" x14ac:dyDescent="0.45">
      <c r="A9658" s="10" t="s">
        <v>79</v>
      </c>
      <c r="B9658" s="20">
        <v>0.33</v>
      </c>
      <c r="C9658" s="19">
        <v>50605</v>
      </c>
      <c r="D9658" s="19">
        <v>2633.1926229999999</v>
      </c>
      <c r="E9658" s="23">
        <v>0.111812917</v>
      </c>
      <c r="F9658" s="23">
        <v>9.3899999999999997E-2</v>
      </c>
      <c r="G9658" s="17">
        <v>0.67175180300000004</v>
      </c>
      <c r="H9658" s="17">
        <v>0.32824819700000002</v>
      </c>
      <c r="I9658" s="17">
        <v>0.84309320799999998</v>
      </c>
      <c r="J9658" s="17">
        <v>0.15652070400000001</v>
      </c>
      <c r="K9658" s="17">
        <v>3.86E-4</v>
      </c>
    </row>
    <row r="9659" spans="1:11" x14ac:dyDescent="0.45">
      <c r="A9659" s="10" t="s">
        <v>79</v>
      </c>
      <c r="B9659" s="20">
        <v>0.34</v>
      </c>
      <c r="C9659" s="19">
        <v>52122</v>
      </c>
      <c r="D9659" s="19">
        <v>2805.4448120000002</v>
      </c>
      <c r="E9659" s="23">
        <v>0.115255576</v>
      </c>
      <c r="F9659" s="23">
        <v>9.7600000000000006E-2</v>
      </c>
      <c r="G9659" s="17">
        <v>0.66879628599999996</v>
      </c>
      <c r="H9659" s="17">
        <v>0.33120371399999998</v>
      </c>
      <c r="I9659" s="17">
        <v>0.85088719700000004</v>
      </c>
      <c r="J9659" s="17">
        <v>0.14874980199999999</v>
      </c>
      <c r="K9659" s="17">
        <v>3.6299999999999999E-4</v>
      </c>
    </row>
    <row r="9660" spans="1:11" x14ac:dyDescent="0.45">
      <c r="A9660" s="10" t="s">
        <v>79</v>
      </c>
      <c r="B9660" s="20">
        <v>0.35</v>
      </c>
      <c r="C9660" s="19">
        <v>53626</v>
      </c>
      <c r="D9660" s="19">
        <v>2982.0349980000001</v>
      </c>
      <c r="E9660" s="23">
        <v>0.119435599</v>
      </c>
      <c r="F9660" s="23">
        <v>0.10112581</v>
      </c>
      <c r="G9660" s="17">
        <v>0.66475217200000003</v>
      </c>
      <c r="H9660" s="17">
        <v>0.33524782800000003</v>
      </c>
      <c r="I9660" s="17">
        <v>0.858970079</v>
      </c>
      <c r="J9660" s="17">
        <v>0.140687746</v>
      </c>
      <c r="K9660" s="17">
        <v>3.4200000000000002E-4</v>
      </c>
    </row>
    <row r="9661" spans="1:11" x14ac:dyDescent="0.45">
      <c r="A9661" s="10" t="s">
        <v>79</v>
      </c>
      <c r="B9661" s="20">
        <v>0.36</v>
      </c>
      <c r="C9661" s="19">
        <v>55151</v>
      </c>
      <c r="D9661" s="19">
        <v>3168.4009740000001</v>
      </c>
      <c r="E9661" s="23">
        <v>0.124422437</v>
      </c>
      <c r="F9661" s="23">
        <v>0.104776694</v>
      </c>
      <c r="G9661" s="17">
        <v>0.66305234700000004</v>
      </c>
      <c r="H9661" s="17">
        <v>0.33694765300000001</v>
      </c>
      <c r="I9661" s="17">
        <v>0.86712266999999998</v>
      </c>
      <c r="J9661" s="17">
        <v>0.13255556600000001</v>
      </c>
      <c r="K9661" s="17">
        <v>3.2200000000000002E-4</v>
      </c>
    </row>
    <row r="9662" spans="1:11" x14ac:dyDescent="0.45">
      <c r="A9662" s="10" t="s">
        <v>79</v>
      </c>
      <c r="B9662" s="20">
        <v>0.37</v>
      </c>
      <c r="C9662" s="19">
        <v>56636</v>
      </c>
      <c r="D9662" s="19">
        <v>3355.9082079999998</v>
      </c>
      <c r="E9662" s="23">
        <v>0.12816539399999999</v>
      </c>
      <c r="F9662" s="23">
        <v>0.108264872</v>
      </c>
      <c r="G9662" s="17">
        <v>0.66323539799999998</v>
      </c>
      <c r="H9662" s="17">
        <v>0.33676460200000002</v>
      </c>
      <c r="I9662" s="17">
        <v>0.87385009400000002</v>
      </c>
      <c r="J9662" s="17">
        <v>0.12584582599999999</v>
      </c>
      <c r="K9662" s="17">
        <v>3.0400000000000002E-4</v>
      </c>
    </row>
    <row r="9663" spans="1:11" x14ac:dyDescent="0.45">
      <c r="A9663" s="10" t="s">
        <v>79</v>
      </c>
      <c r="B9663" s="20">
        <v>0.38</v>
      </c>
      <c r="C9663" s="19">
        <v>58164</v>
      </c>
      <c r="D9663" s="19">
        <v>3555.3072750000001</v>
      </c>
      <c r="E9663" s="23">
        <v>0.13287607100000001</v>
      </c>
      <c r="F9663" s="23">
        <v>0.112076732</v>
      </c>
      <c r="G9663" s="17">
        <v>0.65944570499999999</v>
      </c>
      <c r="H9663" s="17">
        <v>0.34055429500000001</v>
      </c>
      <c r="I9663" s="17">
        <v>0.88051708100000003</v>
      </c>
      <c r="J9663" s="17">
        <v>0.11919560999999999</v>
      </c>
      <c r="K9663" s="17">
        <v>2.8699999999999998E-4</v>
      </c>
    </row>
    <row r="9664" spans="1:11" x14ac:dyDescent="0.45">
      <c r="A9664" s="10" t="s">
        <v>79</v>
      </c>
      <c r="B9664" s="20">
        <v>0.39</v>
      </c>
      <c r="C9664" s="19">
        <v>59684</v>
      </c>
      <c r="D9664" s="19">
        <v>3760.5638159999999</v>
      </c>
      <c r="E9664" s="23">
        <v>0.137561298</v>
      </c>
      <c r="F9664" s="23">
        <v>0.115825725</v>
      </c>
      <c r="G9664" s="17">
        <v>0.66026070599999998</v>
      </c>
      <c r="H9664" s="17">
        <v>0.33973929400000002</v>
      </c>
      <c r="I9664" s="17">
        <v>0.88688422</v>
      </c>
      <c r="J9664" s="17">
        <v>0.112844193</v>
      </c>
      <c r="K9664" s="17">
        <v>2.72E-4</v>
      </c>
    </row>
    <row r="9665" spans="1:11" x14ac:dyDescent="0.45">
      <c r="A9665" s="10" t="s">
        <v>79</v>
      </c>
      <c r="B9665" s="20">
        <v>0.4</v>
      </c>
      <c r="C9665" s="19">
        <v>61168</v>
      </c>
      <c r="D9665" s="19">
        <v>3967.6379750000001</v>
      </c>
      <c r="E9665" s="23">
        <v>0.14125252999999999</v>
      </c>
      <c r="F9665" s="23">
        <v>0.119468437</v>
      </c>
      <c r="G9665" s="17">
        <v>0.65962594799999996</v>
      </c>
      <c r="H9665" s="17">
        <v>0.34037405199999998</v>
      </c>
      <c r="I9665" s="17">
        <v>0.892696724</v>
      </c>
      <c r="J9665" s="17">
        <v>0.10704594100000001</v>
      </c>
      <c r="K9665" s="17">
        <v>2.5700000000000001E-4</v>
      </c>
    </row>
    <row r="9666" spans="1:11" x14ac:dyDescent="0.45">
      <c r="A9666" s="10" t="s">
        <v>79</v>
      </c>
      <c r="B9666" s="20">
        <v>0.41</v>
      </c>
      <c r="C9666" s="19">
        <v>62654</v>
      </c>
      <c r="D9666" s="19">
        <v>4180.7498230000001</v>
      </c>
      <c r="E9666" s="23">
        <v>0.14594760200000001</v>
      </c>
      <c r="F9666" s="23">
        <v>0.123195443</v>
      </c>
      <c r="G9666" s="17">
        <v>0.660835701</v>
      </c>
      <c r="H9666" s="17">
        <v>0.339164299</v>
      </c>
      <c r="I9666" s="17">
        <v>0.89816260999999997</v>
      </c>
      <c r="J9666" s="17">
        <v>0.10159322</v>
      </c>
      <c r="K9666" s="17">
        <v>2.4399999999999999E-4</v>
      </c>
    </row>
    <row r="9667" spans="1:11" x14ac:dyDescent="0.45">
      <c r="A9667" s="10" t="s">
        <v>79</v>
      </c>
      <c r="B9667" s="20">
        <v>0.42</v>
      </c>
      <c r="C9667" s="19">
        <v>64135</v>
      </c>
      <c r="D9667" s="19">
        <v>4400.2528480000001</v>
      </c>
      <c r="E9667" s="23">
        <v>0.150653125</v>
      </c>
      <c r="F9667" s="23">
        <v>0.126980064</v>
      </c>
      <c r="G9667" s="17">
        <v>0.66034146699999996</v>
      </c>
      <c r="H9667" s="17">
        <v>0.33965853299999998</v>
      </c>
      <c r="I9667" s="17">
        <v>0.90247887900000001</v>
      </c>
      <c r="J9667" s="17">
        <v>9.7299999999999998E-2</v>
      </c>
      <c r="K9667" s="17">
        <v>2.3699999999999999E-4</v>
      </c>
    </row>
    <row r="9668" spans="1:11" x14ac:dyDescent="0.45">
      <c r="A9668" s="10" t="s">
        <v>79</v>
      </c>
      <c r="B9668" s="20">
        <v>0.43</v>
      </c>
      <c r="C9668" s="19">
        <v>65711</v>
      </c>
      <c r="D9668" s="19">
        <v>4640.2342900000003</v>
      </c>
      <c r="E9668" s="23">
        <v>0.15418162199999999</v>
      </c>
      <c r="F9668" s="23">
        <v>0.13066514300000001</v>
      </c>
      <c r="G9668" s="17">
        <v>0.65902208200000001</v>
      </c>
      <c r="H9668" s="17">
        <v>0.34097791799999999</v>
      </c>
      <c r="I9668" s="17">
        <v>0.90721472299999995</v>
      </c>
      <c r="J9668" s="17">
        <v>9.2600000000000002E-2</v>
      </c>
      <c r="K9668" s="17">
        <v>2.24E-4</v>
      </c>
    </row>
    <row r="9669" spans="1:11" x14ac:dyDescent="0.45">
      <c r="A9669" s="10" t="s">
        <v>79</v>
      </c>
      <c r="B9669" s="20">
        <v>0.44</v>
      </c>
      <c r="C9669" s="19">
        <v>67228</v>
      </c>
      <c r="D9669" s="19">
        <v>4878.0430690000003</v>
      </c>
      <c r="E9669" s="23">
        <v>0.15867026300000001</v>
      </c>
      <c r="F9669" s="23">
        <v>0.13439146799999999</v>
      </c>
      <c r="G9669" s="17">
        <v>0.65954661699999995</v>
      </c>
      <c r="H9669" s="17">
        <v>0.340453383</v>
      </c>
      <c r="I9669" s="17">
        <v>0.91148566200000003</v>
      </c>
      <c r="J9669" s="17">
        <v>8.8300000000000003E-2</v>
      </c>
      <c r="K9669" s="17">
        <v>2.13E-4</v>
      </c>
    </row>
    <row r="9670" spans="1:11" x14ac:dyDescent="0.45">
      <c r="A9670" s="10" t="s">
        <v>79</v>
      </c>
      <c r="B9670" s="20">
        <v>0.45</v>
      </c>
      <c r="C9670" s="19">
        <v>68731</v>
      </c>
      <c r="D9670" s="19">
        <v>5119.9581269999999</v>
      </c>
      <c r="E9670" s="23">
        <v>0.16386773299999999</v>
      </c>
      <c r="F9670" s="23">
        <v>0.13817701199999999</v>
      </c>
      <c r="G9670" s="17">
        <v>0.65898939300000003</v>
      </c>
      <c r="H9670" s="17">
        <v>0.34101060700000002</v>
      </c>
      <c r="I9670" s="17">
        <v>0.91517965999999995</v>
      </c>
      <c r="J9670" s="17">
        <v>8.4599999999999995E-2</v>
      </c>
      <c r="K9670" s="17">
        <v>2.04E-4</v>
      </c>
    </row>
    <row r="9671" spans="1:11" x14ac:dyDescent="0.45">
      <c r="A9671" s="10" t="s">
        <v>79</v>
      </c>
      <c r="B9671" s="20">
        <v>0.46</v>
      </c>
      <c r="C9671" s="19">
        <v>70255</v>
      </c>
      <c r="D9671" s="19">
        <v>5373.5613309999999</v>
      </c>
      <c r="E9671" s="23">
        <v>0.16863719299999999</v>
      </c>
      <c r="F9671" s="23">
        <v>0.14204428699999999</v>
      </c>
      <c r="G9671" s="17">
        <v>0.65942637500000001</v>
      </c>
      <c r="H9671" s="17">
        <v>0.34057362499999999</v>
      </c>
      <c r="I9671" s="17">
        <v>0.91902075500000002</v>
      </c>
      <c r="J9671" s="17">
        <v>8.0799999999999997E-2</v>
      </c>
      <c r="K9671" s="17">
        <v>1.95E-4</v>
      </c>
    </row>
    <row r="9672" spans="1:11" x14ac:dyDescent="0.45">
      <c r="A9672" s="10" t="s">
        <v>79</v>
      </c>
      <c r="B9672" s="20">
        <v>0.47</v>
      </c>
      <c r="C9672" s="19">
        <v>71761</v>
      </c>
      <c r="D9672" s="19">
        <v>5630.5433560000001</v>
      </c>
      <c r="E9672" s="23">
        <v>0.172636595</v>
      </c>
      <c r="F9672" s="23">
        <v>0.14593932700000001</v>
      </c>
      <c r="G9672" s="17">
        <v>0.65708393099999995</v>
      </c>
      <c r="H9672" s="17">
        <v>0.34291606899999999</v>
      </c>
      <c r="I9672" s="17">
        <v>0.92168752899999995</v>
      </c>
      <c r="J9672" s="17">
        <v>7.8100000000000003E-2</v>
      </c>
      <c r="K9672" s="17">
        <v>1.8599999999999999E-4</v>
      </c>
    </row>
    <row r="9673" spans="1:11" x14ac:dyDescent="0.45">
      <c r="A9673" s="10" t="s">
        <v>79</v>
      </c>
      <c r="B9673" s="20">
        <v>0.48</v>
      </c>
      <c r="C9673" s="19">
        <v>73283</v>
      </c>
      <c r="D9673" s="19">
        <v>5897.2806479999999</v>
      </c>
      <c r="E9673" s="23">
        <v>0.177601167</v>
      </c>
      <c r="F9673" s="23">
        <v>0.14983366000000001</v>
      </c>
      <c r="G9673" s="17">
        <v>0.65648240400000002</v>
      </c>
      <c r="H9673" s="17">
        <v>0.34351759599999998</v>
      </c>
      <c r="I9673" s="17">
        <v>0.92467350100000001</v>
      </c>
      <c r="J9673" s="17">
        <v>7.51E-2</v>
      </c>
      <c r="K9673" s="17">
        <v>1.7799999999999999E-4</v>
      </c>
    </row>
    <row r="9674" spans="1:11" x14ac:dyDescent="0.45">
      <c r="A9674" s="10" t="s">
        <v>79</v>
      </c>
      <c r="B9674" s="20">
        <v>0.49</v>
      </c>
      <c r="C9674" s="19">
        <v>74788</v>
      </c>
      <c r="D9674" s="19">
        <v>6168.4585349999998</v>
      </c>
      <c r="E9674" s="23">
        <v>0.18221336599999999</v>
      </c>
      <c r="F9674" s="23">
        <v>0.15375941100000001</v>
      </c>
      <c r="G9674" s="17">
        <v>0.65539926199999998</v>
      </c>
      <c r="H9674" s="17">
        <v>0.34460073800000002</v>
      </c>
      <c r="I9674" s="17">
        <v>0.92767564599999996</v>
      </c>
      <c r="J9674" s="17">
        <v>7.22E-2</v>
      </c>
      <c r="K9674" s="17">
        <v>1.7100000000000001E-4</v>
      </c>
    </row>
    <row r="9675" spans="1:11" x14ac:dyDescent="0.45">
      <c r="A9675" s="10" t="s">
        <v>79</v>
      </c>
      <c r="B9675" s="20">
        <v>0.5</v>
      </c>
      <c r="C9675" s="19">
        <v>76305</v>
      </c>
      <c r="D9675" s="19">
        <v>6448.5972229999998</v>
      </c>
      <c r="E9675" s="23">
        <v>0.187391959</v>
      </c>
      <c r="F9675" s="23">
        <v>0.15765163600000001</v>
      </c>
      <c r="G9675" s="17">
        <v>0.65595963599999996</v>
      </c>
      <c r="H9675" s="17">
        <v>0.34404036399999999</v>
      </c>
      <c r="I9675" s="17">
        <v>0.93072653800000005</v>
      </c>
      <c r="J9675" s="17">
        <v>6.9099999999999995E-2</v>
      </c>
      <c r="K9675" s="17">
        <v>1.63E-4</v>
      </c>
    </row>
    <row r="9676" spans="1:11" x14ac:dyDescent="0.45">
      <c r="A9676" s="10" t="s">
        <v>79</v>
      </c>
      <c r="B9676" s="20">
        <v>0.51</v>
      </c>
      <c r="C9676" s="19">
        <v>77802</v>
      </c>
      <c r="D9676" s="19">
        <v>6733.7486680000002</v>
      </c>
      <c r="E9676" s="23">
        <v>0.19409496200000001</v>
      </c>
      <c r="F9676" s="23">
        <v>0.16171941400000001</v>
      </c>
      <c r="G9676" s="17">
        <v>0.65560011299999998</v>
      </c>
      <c r="H9676" s="17">
        <v>0.34439988700000002</v>
      </c>
      <c r="I9676" s="17">
        <v>0.93350029400000001</v>
      </c>
      <c r="J9676" s="17">
        <v>6.6299999999999998E-2</v>
      </c>
      <c r="K9676" s="17">
        <v>1.56E-4</v>
      </c>
    </row>
    <row r="9677" spans="1:11" x14ac:dyDescent="0.45">
      <c r="A9677" s="10" t="s">
        <v>79</v>
      </c>
      <c r="B9677" s="20">
        <v>0.52</v>
      </c>
      <c r="C9677" s="19">
        <v>79291</v>
      </c>
      <c r="D9677" s="19">
        <v>7026.1043650000001</v>
      </c>
      <c r="E9677" s="23">
        <v>0.19895179399999999</v>
      </c>
      <c r="F9677" s="23">
        <v>0.16587165500000001</v>
      </c>
      <c r="G9677" s="17">
        <v>0.65472752300000003</v>
      </c>
      <c r="H9677" s="17">
        <v>0.34527247700000002</v>
      </c>
      <c r="I9677" s="17">
        <v>0.93620512600000005</v>
      </c>
      <c r="J9677" s="17">
        <v>6.3600000000000004E-2</v>
      </c>
      <c r="K9677" s="17">
        <v>1.4999999999999999E-4</v>
      </c>
    </row>
    <row r="9678" spans="1:11" x14ac:dyDescent="0.45">
      <c r="A9678" s="10" t="s">
        <v>79</v>
      </c>
      <c r="B9678" s="20">
        <v>0.53</v>
      </c>
      <c r="C9678" s="19">
        <v>80763</v>
      </c>
      <c r="D9678" s="19">
        <v>7322.4897250000004</v>
      </c>
      <c r="E9678" s="23">
        <v>0.203828697</v>
      </c>
      <c r="F9678" s="23">
        <v>0.170026968</v>
      </c>
      <c r="G9678" s="17">
        <v>0.65481718099999997</v>
      </c>
      <c r="H9678" s="17">
        <v>0.34518281899999997</v>
      </c>
      <c r="I9678" s="17">
        <v>0.93871676000000004</v>
      </c>
      <c r="J9678" s="17">
        <v>6.1100000000000002E-2</v>
      </c>
      <c r="K9678" s="17">
        <v>1.44E-4</v>
      </c>
    </row>
    <row r="9679" spans="1:11" x14ac:dyDescent="0.45">
      <c r="A9679" s="10" t="s">
        <v>79</v>
      </c>
      <c r="B9679" s="20">
        <v>0.54</v>
      </c>
      <c r="C9679" s="19">
        <v>82349</v>
      </c>
      <c r="D9679" s="19">
        <v>7650.8459300000004</v>
      </c>
      <c r="E9679" s="23">
        <v>0.209909753</v>
      </c>
      <c r="F9679" s="23">
        <v>0.17436596500000001</v>
      </c>
      <c r="G9679" s="17">
        <v>0.65377843099999999</v>
      </c>
      <c r="H9679" s="17">
        <v>0.34622156900000001</v>
      </c>
      <c r="I9679" s="17">
        <v>0.94100743600000003</v>
      </c>
      <c r="J9679" s="17">
        <v>5.8900000000000001E-2</v>
      </c>
      <c r="K9679" s="17">
        <v>1.3799999999999999E-4</v>
      </c>
    </row>
    <row r="9680" spans="1:11" x14ac:dyDescent="0.45">
      <c r="A9680" s="10" t="s">
        <v>79</v>
      </c>
      <c r="B9680" s="20">
        <v>0.55000000000000004</v>
      </c>
      <c r="C9680" s="19">
        <v>83818</v>
      </c>
      <c r="D9680" s="19">
        <v>7963.6848980000004</v>
      </c>
      <c r="E9680" s="23">
        <v>0.216196631</v>
      </c>
      <c r="F9680" s="23">
        <v>0.17870049399999999</v>
      </c>
      <c r="G9680" s="17">
        <v>0.65371399900000005</v>
      </c>
      <c r="H9680" s="17">
        <v>0.34628600100000001</v>
      </c>
      <c r="I9680" s="17">
        <v>0.94322833900000003</v>
      </c>
      <c r="J9680" s="17">
        <v>5.6599999999999998E-2</v>
      </c>
      <c r="K9680" s="17">
        <v>1.3300000000000001E-4</v>
      </c>
    </row>
    <row r="9681" spans="1:11" x14ac:dyDescent="0.45">
      <c r="A9681" s="10" t="s">
        <v>79</v>
      </c>
      <c r="B9681" s="20">
        <v>0.56000000000000005</v>
      </c>
      <c r="C9681" s="19">
        <v>85516</v>
      </c>
      <c r="D9681" s="19">
        <v>8337.6174609999998</v>
      </c>
      <c r="E9681" s="23">
        <v>0.22354675900000001</v>
      </c>
      <c r="F9681" s="23">
        <v>0.18370015100000001</v>
      </c>
      <c r="G9681" s="17">
        <v>0.65478974700000003</v>
      </c>
      <c r="H9681" s="17">
        <v>0.34521025300000002</v>
      </c>
      <c r="I9681" s="17">
        <v>0.94562551299999997</v>
      </c>
      <c r="J9681" s="17">
        <v>5.4199999999999998E-2</v>
      </c>
      <c r="K9681" s="17">
        <v>1.27E-4</v>
      </c>
    </row>
    <row r="9682" spans="1:11" x14ac:dyDescent="0.45">
      <c r="A9682" s="10" t="s">
        <v>79</v>
      </c>
      <c r="B9682" s="20">
        <v>0.56999999999999995</v>
      </c>
      <c r="C9682" s="19">
        <v>87020</v>
      </c>
      <c r="D9682" s="19">
        <v>8679.7027760000001</v>
      </c>
      <c r="E9682" s="23">
        <v>0.23167349300000001</v>
      </c>
      <c r="F9682" s="23">
        <v>0.18831087799999999</v>
      </c>
      <c r="G9682" s="17">
        <v>0.65515973299999997</v>
      </c>
      <c r="H9682" s="17">
        <v>0.34484026699999998</v>
      </c>
      <c r="I9682" s="17">
        <v>0.94748580699999996</v>
      </c>
      <c r="J9682" s="17">
        <v>5.2400000000000002E-2</v>
      </c>
      <c r="K9682" s="17">
        <v>1.22E-4</v>
      </c>
    </row>
    <row r="9683" spans="1:11" x14ac:dyDescent="0.45">
      <c r="A9683" s="10" t="s">
        <v>79</v>
      </c>
      <c r="B9683" s="20">
        <v>0.57999999999999996</v>
      </c>
      <c r="C9683" s="19">
        <v>88536</v>
      </c>
      <c r="D9683" s="19">
        <v>9038.2738019999997</v>
      </c>
      <c r="E9683" s="23">
        <v>0.241312266</v>
      </c>
      <c r="F9683" s="23">
        <v>0.19332495599999999</v>
      </c>
      <c r="G9683" s="17">
        <v>0.65519110899999999</v>
      </c>
      <c r="H9683" s="17">
        <v>0.34480889100000001</v>
      </c>
      <c r="I9683" s="17">
        <v>0.94956696399999996</v>
      </c>
      <c r="J9683" s="17">
        <v>5.0299999999999997E-2</v>
      </c>
      <c r="K9683" s="17">
        <v>1.17E-4</v>
      </c>
    </row>
    <row r="9684" spans="1:11" x14ac:dyDescent="0.45">
      <c r="A9684" s="10" t="s">
        <v>79</v>
      </c>
      <c r="B9684" s="20">
        <v>0.59</v>
      </c>
      <c r="C9684" s="19">
        <v>90052</v>
      </c>
      <c r="D9684" s="19">
        <v>9409.4513110000007</v>
      </c>
      <c r="E9684" s="23">
        <v>0.247808266</v>
      </c>
      <c r="F9684" s="23">
        <v>0.198421397</v>
      </c>
      <c r="G9684" s="17">
        <v>0.65452183200000003</v>
      </c>
      <c r="H9684" s="17">
        <v>0.34547816799999997</v>
      </c>
      <c r="I9684" s="17">
        <v>0.95160022700000002</v>
      </c>
      <c r="J9684" s="17">
        <v>4.8300000000000003E-2</v>
      </c>
      <c r="K9684" s="17">
        <v>1.13E-4</v>
      </c>
    </row>
    <row r="9685" spans="1:11" x14ac:dyDescent="0.45">
      <c r="A9685" s="10" t="s">
        <v>79</v>
      </c>
      <c r="B9685" s="20">
        <v>0.6</v>
      </c>
      <c r="C9685" s="19">
        <v>91396</v>
      </c>
      <c r="D9685" s="19">
        <v>9746.1232209999998</v>
      </c>
      <c r="E9685" s="23">
        <v>0.253150769</v>
      </c>
      <c r="F9685" s="23">
        <v>0.20326521</v>
      </c>
      <c r="G9685" s="17">
        <v>0.65441594800000003</v>
      </c>
      <c r="H9685" s="17">
        <v>0.34558405199999997</v>
      </c>
      <c r="I9685" s="17">
        <v>0.95318333799999999</v>
      </c>
      <c r="J9685" s="17">
        <v>4.6699999999999998E-2</v>
      </c>
      <c r="K9685" s="17">
        <v>1.0900000000000001E-4</v>
      </c>
    </row>
    <row r="9686" spans="1:11" x14ac:dyDescent="0.45">
      <c r="A9686" s="10" t="s">
        <v>79</v>
      </c>
      <c r="B9686" s="20">
        <v>0.61</v>
      </c>
      <c r="C9686" s="19">
        <v>92908</v>
      </c>
      <c r="D9686" s="19">
        <v>10135.603859999999</v>
      </c>
      <c r="E9686" s="23">
        <v>0.26155362199999999</v>
      </c>
      <c r="F9686" s="23">
        <v>0.20865753000000001</v>
      </c>
      <c r="G9686" s="17">
        <v>0.65563783499999995</v>
      </c>
      <c r="H9686" s="17">
        <v>0.344362165</v>
      </c>
      <c r="I9686" s="17">
        <v>0.95481446599999997</v>
      </c>
      <c r="J9686" s="17">
        <v>4.5100000000000001E-2</v>
      </c>
      <c r="K9686" s="17">
        <v>1.05E-4</v>
      </c>
    </row>
    <row r="9687" spans="1:11" x14ac:dyDescent="0.45">
      <c r="A9687" s="10" t="s">
        <v>79</v>
      </c>
      <c r="B9687" s="20">
        <v>0.62</v>
      </c>
      <c r="C9687" s="19">
        <v>94435</v>
      </c>
      <c r="D9687" s="19">
        <v>10542.31956</v>
      </c>
      <c r="E9687" s="23">
        <v>0.27112073399999997</v>
      </c>
      <c r="F9687" s="23">
        <v>0.21415590800000001</v>
      </c>
      <c r="G9687" s="17">
        <v>0.65575263399999995</v>
      </c>
      <c r="H9687" s="17">
        <v>0.344247366</v>
      </c>
      <c r="I9687" s="17">
        <v>0.95634941100000004</v>
      </c>
      <c r="J9687" s="17">
        <v>4.3499999999999997E-2</v>
      </c>
      <c r="K9687" s="17">
        <v>1.01E-4</v>
      </c>
    </row>
    <row r="9688" spans="1:11" x14ac:dyDescent="0.45">
      <c r="A9688" s="10" t="s">
        <v>79</v>
      </c>
      <c r="B9688" s="20">
        <v>0.63</v>
      </c>
      <c r="C9688" s="19">
        <v>95948</v>
      </c>
      <c r="D9688" s="19">
        <v>10959.48083</v>
      </c>
      <c r="E9688" s="23">
        <v>0.27959071400000002</v>
      </c>
      <c r="F9688" s="23">
        <v>0.22008348599999999</v>
      </c>
      <c r="G9688" s="17">
        <v>0.65635552600000002</v>
      </c>
      <c r="H9688" s="17">
        <v>0.34364447399999998</v>
      </c>
      <c r="I9688" s="17">
        <v>0.95792614399999998</v>
      </c>
      <c r="J9688" s="17">
        <v>4.2000000000000003E-2</v>
      </c>
      <c r="K9688" s="17">
        <v>9.7299999999999993E-5</v>
      </c>
    </row>
    <row r="9689" spans="1:11" x14ac:dyDescent="0.45">
      <c r="A9689" s="10" t="s">
        <v>79</v>
      </c>
      <c r="B9689" s="20">
        <v>0.64</v>
      </c>
      <c r="C9689" s="19">
        <v>97445</v>
      </c>
      <c r="D9689" s="19">
        <v>11384.37788</v>
      </c>
      <c r="E9689" s="23">
        <v>0.28761549600000003</v>
      </c>
      <c r="F9689" s="23">
        <v>0.226095975</v>
      </c>
      <c r="G9689" s="17">
        <v>0.65712966299999997</v>
      </c>
      <c r="H9689" s="17">
        <v>0.34287033700000003</v>
      </c>
      <c r="I9689" s="17">
        <v>0.95939240299999995</v>
      </c>
      <c r="J9689" s="17">
        <v>4.0500000000000001E-2</v>
      </c>
      <c r="K9689" s="17">
        <v>9.3800000000000003E-5</v>
      </c>
    </row>
    <row r="9690" spans="1:11" x14ac:dyDescent="0.45">
      <c r="A9690" s="10" t="s">
        <v>79</v>
      </c>
      <c r="B9690" s="20">
        <v>0.65</v>
      </c>
      <c r="C9690" s="19">
        <v>98970</v>
      </c>
      <c r="D9690" s="19">
        <v>11829.16166</v>
      </c>
      <c r="E9690" s="23">
        <v>0.29610226299999998</v>
      </c>
      <c r="F9690" s="23">
        <v>0.232251913</v>
      </c>
      <c r="G9690" s="17">
        <v>0.65611801599999997</v>
      </c>
      <c r="H9690" s="17">
        <v>0.34388198399999997</v>
      </c>
      <c r="I9690" s="17">
        <v>0.96075443400000005</v>
      </c>
      <c r="J9690" s="17">
        <v>3.9199999999999999E-2</v>
      </c>
      <c r="K9690" s="17">
        <v>9.0500000000000004E-5</v>
      </c>
    </row>
    <row r="9691" spans="1:11" x14ac:dyDescent="0.45">
      <c r="A9691" s="10" t="s">
        <v>79</v>
      </c>
      <c r="B9691" s="20">
        <v>0.66</v>
      </c>
      <c r="C9691" s="19">
        <v>100466</v>
      </c>
      <c r="D9691" s="19">
        <v>12277.74101</v>
      </c>
      <c r="E9691" s="23">
        <v>0.30518108399999999</v>
      </c>
      <c r="F9691" s="23">
        <v>0.238459691</v>
      </c>
      <c r="G9691" s="17">
        <v>0.65649075300000004</v>
      </c>
      <c r="H9691" s="17">
        <v>0.34350924700000002</v>
      </c>
      <c r="I9691" s="17">
        <v>0.96208364499999999</v>
      </c>
      <c r="J9691" s="17">
        <v>3.78E-2</v>
      </c>
      <c r="K9691" s="17">
        <v>8.7399999999999997E-5</v>
      </c>
    </row>
    <row r="9692" spans="1:11" x14ac:dyDescent="0.45">
      <c r="A9692" s="10" t="s">
        <v>79</v>
      </c>
      <c r="B9692" s="20">
        <v>0.67</v>
      </c>
      <c r="C9692" s="19">
        <v>101982</v>
      </c>
      <c r="D9692" s="19">
        <v>12748.35966</v>
      </c>
      <c r="E9692" s="23">
        <v>0.315632786</v>
      </c>
      <c r="F9692" s="23">
        <v>0.24493726399999999</v>
      </c>
      <c r="G9692" s="17">
        <v>0.65716498999999995</v>
      </c>
      <c r="H9692" s="17">
        <v>0.34283501</v>
      </c>
      <c r="I9692" s="17">
        <v>0.96344345799999997</v>
      </c>
      <c r="J9692" s="17">
        <v>3.6499999999999998E-2</v>
      </c>
      <c r="K9692" s="17">
        <v>8.42E-5</v>
      </c>
    </row>
    <row r="9693" spans="1:11" x14ac:dyDescent="0.45">
      <c r="A9693" s="10" t="s">
        <v>79</v>
      </c>
      <c r="B9693" s="20">
        <v>0.68</v>
      </c>
      <c r="C9693" s="19">
        <v>103499</v>
      </c>
      <c r="D9693" s="19">
        <v>13235.80438</v>
      </c>
      <c r="E9693" s="23">
        <v>0.328103647</v>
      </c>
      <c r="F9693" s="23">
        <v>0.25193187500000003</v>
      </c>
      <c r="G9693" s="17">
        <v>0.65825756800000002</v>
      </c>
      <c r="H9693" s="17">
        <v>0.34174243199999998</v>
      </c>
      <c r="I9693" s="17">
        <v>0.96472893900000001</v>
      </c>
      <c r="J9693" s="17">
        <v>3.5200000000000002E-2</v>
      </c>
      <c r="K9693" s="17">
        <v>8.1199999999999995E-5</v>
      </c>
    </row>
    <row r="9694" spans="1:11" x14ac:dyDescent="0.45">
      <c r="A9694" s="10" t="s">
        <v>79</v>
      </c>
      <c r="B9694" s="20">
        <v>0.69</v>
      </c>
      <c r="C9694" s="19">
        <v>105013</v>
      </c>
      <c r="D9694" s="19">
        <v>13739.69089</v>
      </c>
      <c r="E9694" s="23">
        <v>0.33828673599999998</v>
      </c>
      <c r="F9694" s="23">
        <v>0.25898185299999998</v>
      </c>
      <c r="G9694" s="17">
        <v>0.65904221399999996</v>
      </c>
      <c r="H9694" s="17">
        <v>0.34095778599999998</v>
      </c>
      <c r="I9694" s="17">
        <v>0.96596298899999999</v>
      </c>
      <c r="J9694" s="17">
        <v>3.4000000000000002E-2</v>
      </c>
      <c r="K9694" s="17">
        <v>7.8300000000000006E-5</v>
      </c>
    </row>
    <row r="9695" spans="1:11" x14ac:dyDescent="0.45">
      <c r="A9695" s="10" t="s">
        <v>79</v>
      </c>
      <c r="B9695" s="20">
        <v>0.7</v>
      </c>
      <c r="C9695" s="19">
        <v>106523</v>
      </c>
      <c r="D9695" s="19">
        <v>14259.69634</v>
      </c>
      <c r="E9695" s="23">
        <v>0.35054429399999998</v>
      </c>
      <c r="F9695" s="23">
        <v>0.26617820399999997</v>
      </c>
      <c r="G9695" s="17">
        <v>0.65966974300000003</v>
      </c>
      <c r="H9695" s="17">
        <v>0.34033025700000002</v>
      </c>
      <c r="I9695" s="17">
        <v>0.96703176800000001</v>
      </c>
      <c r="J9695" s="17">
        <v>3.2899999999999999E-2</v>
      </c>
      <c r="K9695" s="17">
        <v>7.5599999999999994E-5</v>
      </c>
    </row>
    <row r="9696" spans="1:11" x14ac:dyDescent="0.45">
      <c r="A9696" s="10" t="s">
        <v>79</v>
      </c>
      <c r="B9696" s="20">
        <v>0.71</v>
      </c>
      <c r="C9696" s="19">
        <v>108027</v>
      </c>
      <c r="D9696" s="19">
        <v>14796.02333</v>
      </c>
      <c r="E9696" s="23">
        <v>0.36274284499999998</v>
      </c>
      <c r="F9696" s="23">
        <v>0.27390723500000003</v>
      </c>
      <c r="G9696" s="17">
        <v>0.66003869400000004</v>
      </c>
      <c r="H9696" s="17">
        <v>0.33996130600000002</v>
      </c>
      <c r="I9696" s="17">
        <v>0.96812584000000002</v>
      </c>
      <c r="J9696" s="17">
        <v>3.1800000000000002E-2</v>
      </c>
      <c r="K9696" s="17">
        <v>7.2999999999999999E-5</v>
      </c>
    </row>
    <row r="9697" spans="1:11" x14ac:dyDescent="0.45">
      <c r="A9697" s="10" t="s">
        <v>79</v>
      </c>
      <c r="B9697" s="20">
        <v>0.72</v>
      </c>
      <c r="C9697" s="19">
        <v>109547</v>
      </c>
      <c r="D9697" s="19">
        <v>15355.82324</v>
      </c>
      <c r="E9697" s="23">
        <v>0.37414347999999997</v>
      </c>
      <c r="F9697" s="23">
        <v>0.28191537100000003</v>
      </c>
      <c r="G9697" s="17">
        <v>0.659972432</v>
      </c>
      <c r="H9697" s="17">
        <v>0.340027568</v>
      </c>
      <c r="I9697" s="17">
        <v>0.969185827</v>
      </c>
      <c r="J9697" s="17">
        <v>3.0743651E-2</v>
      </c>
      <c r="K9697" s="17">
        <v>7.0500000000000006E-5</v>
      </c>
    </row>
    <row r="9698" spans="1:11" x14ac:dyDescent="0.45">
      <c r="A9698" s="10" t="s">
        <v>79</v>
      </c>
      <c r="B9698" s="20">
        <v>0.73</v>
      </c>
      <c r="C9698" s="19">
        <v>111054</v>
      </c>
      <c r="D9698" s="19">
        <v>15929.659809999999</v>
      </c>
      <c r="E9698" s="23">
        <v>0.38664976400000001</v>
      </c>
      <c r="F9698" s="23">
        <v>0.290181256</v>
      </c>
      <c r="G9698" s="17">
        <v>0.66097574199999998</v>
      </c>
      <c r="H9698" s="17">
        <v>0.33902425800000002</v>
      </c>
      <c r="I9698" s="17">
        <v>0.97023342199999996</v>
      </c>
      <c r="J9698" s="17">
        <v>2.9700000000000001E-2</v>
      </c>
      <c r="K9698" s="17">
        <v>6.8100000000000002E-5</v>
      </c>
    </row>
    <row r="9699" spans="1:11" x14ac:dyDescent="0.45">
      <c r="A9699" s="10" t="s">
        <v>79</v>
      </c>
      <c r="B9699" s="20">
        <v>0.74</v>
      </c>
      <c r="C9699" s="19">
        <v>112562</v>
      </c>
      <c r="D9699" s="19">
        <v>16523.120770000001</v>
      </c>
      <c r="E9699" s="23">
        <v>0.40001457400000001</v>
      </c>
      <c r="F9699" s="23">
        <v>0.29860654599999997</v>
      </c>
      <c r="G9699" s="17">
        <v>0.66175974100000001</v>
      </c>
      <c r="H9699" s="17">
        <v>0.33824025899999999</v>
      </c>
      <c r="I9699" s="17">
        <v>0.97124163900000005</v>
      </c>
      <c r="J9699" s="17">
        <v>2.87E-2</v>
      </c>
      <c r="K9699" s="17">
        <v>6.58E-5</v>
      </c>
    </row>
    <row r="9700" spans="1:11" x14ac:dyDescent="0.45">
      <c r="A9700" s="10" t="s">
        <v>79</v>
      </c>
      <c r="B9700" s="20">
        <v>0.75</v>
      </c>
      <c r="C9700" s="19">
        <v>114028</v>
      </c>
      <c r="D9700" s="19">
        <v>17119.3217</v>
      </c>
      <c r="E9700" s="23">
        <v>0.41478832900000001</v>
      </c>
      <c r="F9700" s="23">
        <v>0.30738830299999997</v>
      </c>
      <c r="G9700" s="17">
        <v>0.66227593200000001</v>
      </c>
      <c r="H9700" s="17">
        <v>0.33772406799999999</v>
      </c>
      <c r="I9700" s="17">
        <v>0.97219732800000003</v>
      </c>
      <c r="J9700" s="17">
        <v>2.7699999999999999E-2</v>
      </c>
      <c r="K9700" s="17">
        <v>6.3499999999999999E-5</v>
      </c>
    </row>
    <row r="9701" spans="1:11" x14ac:dyDescent="0.45">
      <c r="A9701" s="10" t="s">
        <v>79</v>
      </c>
      <c r="B9701" s="20">
        <v>0.76</v>
      </c>
      <c r="C9701" s="19">
        <v>115586</v>
      </c>
      <c r="D9701" s="19">
        <v>17778.873100000001</v>
      </c>
      <c r="E9701" s="23">
        <v>0.43163304699999999</v>
      </c>
      <c r="F9701" s="23">
        <v>0.31656224900000002</v>
      </c>
      <c r="G9701" s="17">
        <v>0.66292630600000002</v>
      </c>
      <c r="H9701" s="17">
        <v>0.33707369399999998</v>
      </c>
      <c r="I9701" s="17">
        <v>0.97310743399999999</v>
      </c>
      <c r="J9701" s="17">
        <v>2.6800000000000001E-2</v>
      </c>
      <c r="K9701" s="17">
        <v>6.1400000000000002E-5</v>
      </c>
    </row>
    <row r="9702" spans="1:11" x14ac:dyDescent="0.45">
      <c r="A9702" s="10" t="s">
        <v>79</v>
      </c>
      <c r="B9702" s="20">
        <v>0.77</v>
      </c>
      <c r="C9702" s="19">
        <v>117101</v>
      </c>
      <c r="D9702" s="19">
        <v>18447.55559</v>
      </c>
      <c r="E9702" s="23">
        <v>0.45009570799999998</v>
      </c>
      <c r="F9702" s="23">
        <v>0.32616255900000002</v>
      </c>
      <c r="G9702" s="17">
        <v>0.66339313899999997</v>
      </c>
      <c r="H9702" s="17">
        <v>0.33660686099999998</v>
      </c>
      <c r="I9702" s="17">
        <v>0.97403974599999998</v>
      </c>
      <c r="J9702" s="17">
        <v>2.5899999999999999E-2</v>
      </c>
      <c r="K9702" s="17">
        <v>5.9299999999999998E-5</v>
      </c>
    </row>
    <row r="9703" spans="1:11" x14ac:dyDescent="0.45">
      <c r="A9703" s="10" t="s">
        <v>79</v>
      </c>
      <c r="B9703" s="20">
        <v>0.78</v>
      </c>
      <c r="C9703" s="19">
        <v>118613</v>
      </c>
      <c r="D9703" s="19">
        <v>19140.77375</v>
      </c>
      <c r="E9703" s="23">
        <v>0.46783356799999998</v>
      </c>
      <c r="F9703" s="23">
        <v>0.33619721800000002</v>
      </c>
      <c r="G9703" s="17">
        <v>0.66405874600000003</v>
      </c>
      <c r="H9703" s="17">
        <v>0.33594125400000002</v>
      </c>
      <c r="I9703" s="17">
        <v>0.97492367899999999</v>
      </c>
      <c r="J9703" s="17">
        <v>2.5000000000000001E-2</v>
      </c>
      <c r="K9703" s="17">
        <v>5.7299999999999997E-5</v>
      </c>
    </row>
    <row r="9704" spans="1:11" x14ac:dyDescent="0.45">
      <c r="A9704" s="10" t="s">
        <v>79</v>
      </c>
      <c r="B9704" s="20">
        <v>0.79</v>
      </c>
      <c r="C9704" s="19">
        <v>120124</v>
      </c>
      <c r="D9704" s="19">
        <v>19863.682110000002</v>
      </c>
      <c r="E9704" s="23">
        <v>0.48882307400000002</v>
      </c>
      <c r="F9704" s="23">
        <v>0.34643005700000001</v>
      </c>
      <c r="G9704" s="17">
        <v>0.66548733000000004</v>
      </c>
      <c r="H9704" s="17">
        <v>0.33451267000000001</v>
      </c>
      <c r="I9704" s="17">
        <v>0.97575483600000001</v>
      </c>
      <c r="J9704" s="17">
        <v>2.4199999999999999E-2</v>
      </c>
      <c r="K9704" s="17">
        <v>5.5300000000000002E-5</v>
      </c>
    </row>
    <row r="9705" spans="1:11" x14ac:dyDescent="0.45">
      <c r="A9705" s="10" t="s">
        <v>79</v>
      </c>
      <c r="B9705" s="20">
        <v>0.8</v>
      </c>
      <c r="C9705" s="19">
        <v>121031</v>
      </c>
      <c r="D9705" s="19">
        <v>20313.05557</v>
      </c>
      <c r="E9705" s="23">
        <v>0.50179389500000005</v>
      </c>
      <c r="F9705" s="23">
        <v>0.35320047199999999</v>
      </c>
      <c r="G9705" s="17">
        <v>0.66636646799999999</v>
      </c>
      <c r="H9705" s="17">
        <v>0.33363353200000001</v>
      </c>
      <c r="I9705" s="17">
        <v>0.97625364299999995</v>
      </c>
      <c r="J9705" s="17">
        <v>2.3699999999999999E-2</v>
      </c>
      <c r="K9705" s="17">
        <v>5.4200000000000003E-5</v>
      </c>
    </row>
    <row r="9706" spans="1:11" x14ac:dyDescent="0.45">
      <c r="A9706" s="10" t="s">
        <v>79</v>
      </c>
      <c r="B9706" s="20">
        <v>0.80100000000000005</v>
      </c>
      <c r="C9706" s="19">
        <v>121182</v>
      </c>
      <c r="D9706" s="19">
        <v>20388.99336</v>
      </c>
      <c r="E9706" s="23">
        <v>0.50351211900000004</v>
      </c>
      <c r="F9706" s="23">
        <v>0.35429887199999999</v>
      </c>
      <c r="G9706" s="17">
        <v>0.66630357600000001</v>
      </c>
      <c r="H9706" s="17">
        <v>0.33369642399999999</v>
      </c>
      <c r="I9706" s="17">
        <v>0.97628266500000005</v>
      </c>
      <c r="J9706" s="17">
        <v>2.3699999999999999E-2</v>
      </c>
      <c r="K9706" s="17">
        <v>5.3999999999999998E-5</v>
      </c>
    </row>
    <row r="9707" spans="1:11" x14ac:dyDescent="0.45">
      <c r="A9707" s="10" t="s">
        <v>79</v>
      </c>
      <c r="B9707" s="20">
        <v>0.80200000000000005</v>
      </c>
      <c r="C9707" s="19">
        <v>121330</v>
      </c>
      <c r="D9707" s="19">
        <v>20463.691610000002</v>
      </c>
      <c r="E9707" s="23">
        <v>0.505807813</v>
      </c>
      <c r="F9707" s="23">
        <v>0.35551717900000002</v>
      </c>
      <c r="G9707" s="17">
        <v>0.66629852499999997</v>
      </c>
      <c r="H9707" s="17">
        <v>0.33370147500000003</v>
      </c>
      <c r="I9707" s="17">
        <v>0.97635255300000001</v>
      </c>
      <c r="J9707" s="17">
        <v>2.3599999999999999E-2</v>
      </c>
      <c r="K9707" s="17">
        <v>5.3900000000000002E-5</v>
      </c>
    </row>
    <row r="9708" spans="1:11" x14ac:dyDescent="0.45">
      <c r="A9708" s="10" t="s">
        <v>79</v>
      </c>
      <c r="B9708" s="20">
        <v>0.80300000000000005</v>
      </c>
      <c r="C9708" s="19">
        <v>121470</v>
      </c>
      <c r="D9708" s="19">
        <v>20534.64745</v>
      </c>
      <c r="E9708" s="23">
        <v>0.50791617200000005</v>
      </c>
      <c r="F9708" s="23">
        <v>0.35665379400000002</v>
      </c>
      <c r="G9708" s="17">
        <v>0.66632090200000005</v>
      </c>
      <c r="H9708" s="17">
        <v>0.33367909800000001</v>
      </c>
      <c r="I9708" s="17">
        <v>0.97643098900000003</v>
      </c>
      <c r="J9708" s="17">
        <v>2.35E-2</v>
      </c>
      <c r="K9708" s="17">
        <v>5.3699999999999997E-5</v>
      </c>
    </row>
    <row r="9709" spans="1:11" x14ac:dyDescent="0.45">
      <c r="A9709" s="10" t="s">
        <v>79</v>
      </c>
      <c r="B9709" s="20">
        <v>0.80400000000000005</v>
      </c>
      <c r="C9709" s="19">
        <v>121629</v>
      </c>
      <c r="D9709" s="19">
        <v>20615.600539999999</v>
      </c>
      <c r="E9709" s="23">
        <v>0.51082383399999998</v>
      </c>
      <c r="F9709" s="23">
        <v>0.35772932600000001</v>
      </c>
      <c r="G9709" s="17">
        <v>0.66651045399999997</v>
      </c>
      <c r="H9709" s="17">
        <v>0.33348954600000003</v>
      </c>
      <c r="I9709" s="17">
        <v>0.97651767300000003</v>
      </c>
      <c r="J9709" s="17">
        <v>2.3400000000000001E-2</v>
      </c>
      <c r="K9709" s="17">
        <v>5.3499999999999999E-5</v>
      </c>
    </row>
    <row r="9710" spans="1:11" x14ac:dyDescent="0.45">
      <c r="A9710" s="10" t="s">
        <v>79</v>
      </c>
      <c r="B9710" s="20">
        <v>0.80500000000000005</v>
      </c>
      <c r="C9710" s="19">
        <v>121785</v>
      </c>
      <c r="D9710" s="19">
        <v>20695.456559999999</v>
      </c>
      <c r="E9710" s="23">
        <v>0.51286436800000001</v>
      </c>
      <c r="F9710" s="23">
        <v>0.35890588800000001</v>
      </c>
      <c r="G9710" s="17">
        <v>0.66675698999999999</v>
      </c>
      <c r="H9710" s="17">
        <v>0.33324301000000001</v>
      </c>
      <c r="I9710" s="17">
        <v>0.97660699399999995</v>
      </c>
      <c r="J9710" s="17">
        <v>2.3300000000000001E-2</v>
      </c>
      <c r="K9710" s="17">
        <v>5.3300000000000001E-5</v>
      </c>
    </row>
    <row r="9711" spans="1:11" x14ac:dyDescent="0.45">
      <c r="A9711" s="10" t="s">
        <v>79</v>
      </c>
      <c r="B9711" s="20">
        <v>0.80600000000000005</v>
      </c>
      <c r="C9711" s="19">
        <v>121907</v>
      </c>
      <c r="D9711" s="19">
        <v>20758.132239999999</v>
      </c>
      <c r="E9711" s="23">
        <v>0.51439386399999998</v>
      </c>
      <c r="F9711" s="23">
        <v>0.36009439399999998</v>
      </c>
      <c r="G9711" s="17">
        <v>0.66695103600000005</v>
      </c>
      <c r="H9711" s="17">
        <v>0.333048964</v>
      </c>
      <c r="I9711" s="17">
        <v>0.97667411800000004</v>
      </c>
      <c r="J9711" s="17">
        <v>2.3300000000000001E-2</v>
      </c>
      <c r="K9711" s="17">
        <v>5.3100000000000003E-5</v>
      </c>
    </row>
    <row r="9712" spans="1:11" x14ac:dyDescent="0.45">
      <c r="A9712" s="10" t="s">
        <v>79</v>
      </c>
      <c r="B9712" s="20">
        <v>0.80700000000000005</v>
      </c>
      <c r="C9712" s="19">
        <v>122087</v>
      </c>
      <c r="D9712" s="19">
        <v>20850.926080000001</v>
      </c>
      <c r="E9712" s="23">
        <v>0.51783261899999999</v>
      </c>
      <c r="F9712" s="23">
        <v>0.36106059200000001</v>
      </c>
      <c r="G9712" s="17">
        <v>0.66704890800000005</v>
      </c>
      <c r="H9712" s="17">
        <v>0.332951092</v>
      </c>
      <c r="I9712" s="17">
        <v>0.97677523300000002</v>
      </c>
      <c r="J9712" s="17">
        <v>2.3199999999999998E-2</v>
      </c>
      <c r="K9712" s="17">
        <v>5.2899999999999998E-5</v>
      </c>
    </row>
    <row r="9713" spans="1:11" x14ac:dyDescent="0.45">
      <c r="A9713" s="10" t="s">
        <v>79</v>
      </c>
      <c r="B9713" s="20">
        <v>0.80800000000000005</v>
      </c>
      <c r="C9713" s="19">
        <v>122239</v>
      </c>
      <c r="D9713" s="19">
        <v>20929.837729999999</v>
      </c>
      <c r="E9713" s="23">
        <v>0.52050051399999997</v>
      </c>
      <c r="F9713" s="23">
        <v>0.36242421000000002</v>
      </c>
      <c r="G9713" s="17">
        <v>0.667192958</v>
      </c>
      <c r="H9713" s="17">
        <v>0.332807042</v>
      </c>
      <c r="I9713" s="17">
        <v>0.97684228100000003</v>
      </c>
      <c r="J9713" s="17">
        <v>2.3099999999999999E-2</v>
      </c>
      <c r="K9713" s="17">
        <v>5.27E-5</v>
      </c>
    </row>
    <row r="9714" spans="1:11" x14ac:dyDescent="0.45">
      <c r="A9714" s="10" t="s">
        <v>79</v>
      </c>
      <c r="B9714" s="20">
        <v>0.80900000000000005</v>
      </c>
      <c r="C9714" s="19">
        <v>122389</v>
      </c>
      <c r="D9714" s="19">
        <v>21008.042430000001</v>
      </c>
      <c r="E9714" s="23">
        <v>0.52283858900000002</v>
      </c>
      <c r="F9714" s="23">
        <v>0.36354471599999999</v>
      </c>
      <c r="G9714" s="17">
        <v>0.66733938500000001</v>
      </c>
      <c r="H9714" s="17">
        <v>0.33266061499999999</v>
      </c>
      <c r="I9714" s="17">
        <v>0.97692452299999999</v>
      </c>
      <c r="J9714" s="17">
        <v>2.3E-2</v>
      </c>
      <c r="K9714" s="17">
        <v>5.2500000000000002E-5</v>
      </c>
    </row>
    <row r="9715" spans="1:11" x14ac:dyDescent="0.45">
      <c r="A9715" s="10" t="s">
        <v>79</v>
      </c>
      <c r="B9715" s="20">
        <v>0.81</v>
      </c>
      <c r="C9715" s="19">
        <v>122540</v>
      </c>
      <c r="D9715" s="19">
        <v>21087.17842</v>
      </c>
      <c r="E9715" s="23">
        <v>0.52552330300000005</v>
      </c>
      <c r="F9715" s="23">
        <v>0.36473894899999998</v>
      </c>
      <c r="G9715" s="17">
        <v>0.66723518900000001</v>
      </c>
      <c r="H9715" s="17">
        <v>0.33276481099999999</v>
      </c>
      <c r="I9715" s="17">
        <v>0.97700179799999998</v>
      </c>
      <c r="J9715" s="17">
        <v>2.29E-2</v>
      </c>
      <c r="K9715" s="17">
        <v>5.2299999999999997E-5</v>
      </c>
    </row>
    <row r="9716" spans="1:11" x14ac:dyDescent="0.45">
      <c r="A9716" s="10" t="s">
        <v>79</v>
      </c>
      <c r="B9716" s="20">
        <v>0.81100000000000005</v>
      </c>
      <c r="C9716" s="19">
        <v>122684</v>
      </c>
      <c r="D9716" s="19">
        <v>21163.153060000001</v>
      </c>
      <c r="E9716" s="23">
        <v>0.52874130699999999</v>
      </c>
      <c r="F9716" s="23">
        <v>0.365950952</v>
      </c>
      <c r="G9716" s="17">
        <v>0.66737308900000003</v>
      </c>
      <c r="H9716" s="17">
        <v>0.33262691100000003</v>
      </c>
      <c r="I9716" s="17">
        <v>0.97708095500000003</v>
      </c>
      <c r="J9716" s="17">
        <v>2.29E-2</v>
      </c>
      <c r="K9716" s="17">
        <v>5.2099999999999999E-5</v>
      </c>
    </row>
    <row r="9717" spans="1:11" x14ac:dyDescent="0.45">
      <c r="A9717" s="10" t="s">
        <v>79</v>
      </c>
      <c r="B9717" s="20">
        <v>0.81200000000000006</v>
      </c>
      <c r="C9717" s="19">
        <v>122842</v>
      </c>
      <c r="D9717" s="19">
        <v>21246.834859999999</v>
      </c>
      <c r="E9717" s="23">
        <v>0.53056464999999997</v>
      </c>
      <c r="F9717" s="23">
        <v>0.367127113</v>
      </c>
      <c r="G9717" s="17">
        <v>0.66737760700000004</v>
      </c>
      <c r="H9717" s="17">
        <v>0.33262239300000002</v>
      </c>
      <c r="I9717" s="17">
        <v>0.97716903099999997</v>
      </c>
      <c r="J9717" s="17">
        <v>2.2800000000000001E-2</v>
      </c>
      <c r="K9717" s="17">
        <v>5.1900000000000001E-5</v>
      </c>
    </row>
    <row r="9718" spans="1:11" x14ac:dyDescent="0.45">
      <c r="A9718" s="10" t="s">
        <v>79</v>
      </c>
      <c r="B9718" s="20">
        <v>0.81299999999999994</v>
      </c>
      <c r="C9718" s="19">
        <v>122991</v>
      </c>
      <c r="D9718" s="19">
        <v>21326.04016</v>
      </c>
      <c r="E9718" s="23">
        <v>0.53215387000000003</v>
      </c>
      <c r="F9718" s="23">
        <v>0.368367573</v>
      </c>
      <c r="G9718" s="17">
        <v>0.66743908100000005</v>
      </c>
      <c r="H9718" s="17">
        <v>0.33256091900000001</v>
      </c>
      <c r="I9718" s="17">
        <v>0.97724444099999996</v>
      </c>
      <c r="J9718" s="17">
        <v>2.2700000000000001E-2</v>
      </c>
      <c r="K9718" s="17">
        <v>5.1799999999999999E-5</v>
      </c>
    </row>
    <row r="9719" spans="1:11" x14ac:dyDescent="0.45">
      <c r="A9719" s="10" t="s">
        <v>79</v>
      </c>
      <c r="B9719" s="20">
        <v>0.81399999999999995</v>
      </c>
      <c r="C9719" s="19">
        <v>123140</v>
      </c>
      <c r="D9719" s="19">
        <v>21405.43491</v>
      </c>
      <c r="E9719" s="23">
        <v>0.53449212099999999</v>
      </c>
      <c r="F9719" s="23">
        <v>0.36953521</v>
      </c>
      <c r="G9719" s="17">
        <v>0.66763033900000002</v>
      </c>
      <c r="H9719" s="17">
        <v>0.33236966099999998</v>
      </c>
      <c r="I9719" s="17">
        <v>0.97731956099999995</v>
      </c>
      <c r="J9719" s="17">
        <v>2.2599999999999999E-2</v>
      </c>
      <c r="K9719" s="17">
        <v>5.1600000000000001E-5</v>
      </c>
    </row>
    <row r="9720" spans="1:11" x14ac:dyDescent="0.45">
      <c r="A9720" s="10" t="s">
        <v>79</v>
      </c>
      <c r="B9720" s="20">
        <v>0.81499999999999995</v>
      </c>
      <c r="C9720" s="19">
        <v>123297</v>
      </c>
      <c r="D9720" s="19">
        <v>21489.677449999999</v>
      </c>
      <c r="E9720" s="23">
        <v>0.53871599299999995</v>
      </c>
      <c r="F9720" s="23">
        <v>0.37074428599999998</v>
      </c>
      <c r="G9720" s="17">
        <v>0.66770481000000004</v>
      </c>
      <c r="H9720" s="17">
        <v>0.33229519000000002</v>
      </c>
      <c r="I9720" s="17">
        <v>0.977412948</v>
      </c>
      <c r="J9720" s="17">
        <v>2.2499999999999999E-2</v>
      </c>
      <c r="K9720" s="17">
        <v>5.1400000000000003E-5</v>
      </c>
    </row>
    <row r="9721" spans="1:11" x14ac:dyDescent="0.45">
      <c r="A9721" s="10" t="s">
        <v>79</v>
      </c>
      <c r="B9721" s="20">
        <v>0.81599999999999995</v>
      </c>
      <c r="C9721" s="19">
        <v>123448</v>
      </c>
      <c r="D9721" s="19">
        <v>21571.22395</v>
      </c>
      <c r="E9721" s="23">
        <v>0.54146898200000004</v>
      </c>
      <c r="F9721" s="23">
        <v>0.37201237500000001</v>
      </c>
      <c r="G9721" s="17">
        <v>0.66783585000000001</v>
      </c>
      <c r="H9721" s="17">
        <v>0.33216414999999999</v>
      </c>
      <c r="I9721" s="17">
        <v>0.97749450900000001</v>
      </c>
      <c r="J9721" s="17">
        <v>2.2499999999999999E-2</v>
      </c>
      <c r="K9721" s="17">
        <v>5.1199999999999998E-5</v>
      </c>
    </row>
    <row r="9722" spans="1:11" x14ac:dyDescent="0.45">
      <c r="A9722" s="10" t="s">
        <v>79</v>
      </c>
      <c r="B9722" s="20">
        <v>0.81699999999999995</v>
      </c>
      <c r="C9722" s="19">
        <v>123597</v>
      </c>
      <c r="D9722" s="19">
        <v>21652.07733</v>
      </c>
      <c r="E9722" s="23">
        <v>0.54358146299999999</v>
      </c>
      <c r="F9722" s="23">
        <v>0.37320111099999997</v>
      </c>
      <c r="G9722" s="17">
        <v>0.66790456099999995</v>
      </c>
      <c r="H9722" s="17">
        <v>0.33209543899999999</v>
      </c>
      <c r="I9722" s="17">
        <v>0.97756683300000002</v>
      </c>
      <c r="J9722" s="17">
        <v>2.24E-2</v>
      </c>
      <c r="K9722" s="17">
        <v>5.1E-5</v>
      </c>
    </row>
    <row r="9723" spans="1:11" x14ac:dyDescent="0.45">
      <c r="A9723" s="10" t="s">
        <v>79</v>
      </c>
      <c r="B9723" s="20">
        <v>0.81799999999999995</v>
      </c>
      <c r="C9723" s="19">
        <v>123749</v>
      </c>
      <c r="D9723" s="19">
        <v>21734.974419999999</v>
      </c>
      <c r="E9723" s="23">
        <v>0.54637898500000004</v>
      </c>
      <c r="F9723" s="23">
        <v>0.374327613</v>
      </c>
      <c r="G9723" s="17">
        <v>0.66772256699999999</v>
      </c>
      <c r="H9723" s="17">
        <v>0.33227743300000001</v>
      </c>
      <c r="I9723" s="17">
        <v>0.97765950700000004</v>
      </c>
      <c r="J9723" s="17">
        <v>2.23E-2</v>
      </c>
      <c r="K9723" s="17">
        <v>5.0800000000000002E-5</v>
      </c>
    </row>
    <row r="9724" spans="1:11" x14ac:dyDescent="0.45">
      <c r="A9724" s="10" t="s">
        <v>79</v>
      </c>
      <c r="B9724" s="20">
        <v>0.81899999999999995</v>
      </c>
      <c r="C9724" s="19">
        <v>123882</v>
      </c>
      <c r="D9724" s="19">
        <v>21807.819080000001</v>
      </c>
      <c r="E9724" s="23">
        <v>0.54840305300000003</v>
      </c>
      <c r="F9724" s="23">
        <v>0.37574609199999998</v>
      </c>
      <c r="G9724" s="17">
        <v>0.66775641299999999</v>
      </c>
      <c r="H9724" s="17">
        <v>0.33224358700000001</v>
      </c>
      <c r="I9724" s="17">
        <v>0.97772473000000004</v>
      </c>
      <c r="J9724" s="17">
        <v>2.2200000000000001E-2</v>
      </c>
      <c r="K9724" s="17">
        <v>5.0699999999999999E-5</v>
      </c>
    </row>
    <row r="9725" spans="1:11" x14ac:dyDescent="0.45">
      <c r="A9725" s="10" t="s">
        <v>79</v>
      </c>
      <c r="B9725" s="20">
        <v>0.82</v>
      </c>
      <c r="C9725" s="19">
        <v>124053</v>
      </c>
      <c r="D9725" s="19">
        <v>21901.721549999998</v>
      </c>
      <c r="E9725" s="23">
        <v>0.55023803599999999</v>
      </c>
      <c r="F9725" s="23">
        <v>0.37683913000000002</v>
      </c>
      <c r="G9725" s="17">
        <v>0.66784358300000002</v>
      </c>
      <c r="H9725" s="17">
        <v>0.33215641699999998</v>
      </c>
      <c r="I9725" s="17">
        <v>0.97781501999999998</v>
      </c>
      <c r="J9725" s="17">
        <v>2.2100000000000002E-2</v>
      </c>
      <c r="K9725" s="17">
        <v>5.0500000000000001E-5</v>
      </c>
    </row>
    <row r="9726" spans="1:11" x14ac:dyDescent="0.45">
      <c r="A9726" s="10" t="s">
        <v>79</v>
      </c>
      <c r="B9726" s="20">
        <v>0.82099999999999995</v>
      </c>
      <c r="C9726" s="19">
        <v>124203</v>
      </c>
      <c r="D9726" s="19">
        <v>21984.412079999998</v>
      </c>
      <c r="E9726" s="23">
        <v>0.55200166500000003</v>
      </c>
      <c r="F9726" s="23">
        <v>0.37826973600000002</v>
      </c>
      <c r="G9726" s="17">
        <v>0.66783411000000004</v>
      </c>
      <c r="H9726" s="17">
        <v>0.33216589000000002</v>
      </c>
      <c r="I9726" s="17">
        <v>0.97788385</v>
      </c>
      <c r="J9726" s="17">
        <v>2.2100000000000002E-2</v>
      </c>
      <c r="K9726" s="17">
        <v>5.0300000000000003E-5</v>
      </c>
    </row>
    <row r="9727" spans="1:11" x14ac:dyDescent="0.45">
      <c r="A9727" s="10" t="s">
        <v>79</v>
      </c>
      <c r="B9727" s="20">
        <v>0.82199999999999995</v>
      </c>
      <c r="C9727" s="19">
        <v>124354</v>
      </c>
      <c r="D9727" s="19">
        <v>22067.925569999999</v>
      </c>
      <c r="E9727" s="23">
        <v>0.55477331299999999</v>
      </c>
      <c r="F9727" s="23">
        <v>0.37951439399999998</v>
      </c>
      <c r="G9727" s="17">
        <v>0.66802837100000001</v>
      </c>
      <c r="H9727" s="17">
        <v>0.33197162899999999</v>
      </c>
      <c r="I9727" s="17">
        <v>0.97794341900000004</v>
      </c>
      <c r="J9727" s="17">
        <v>2.1999999999999999E-2</v>
      </c>
      <c r="K9727" s="17">
        <v>5.0099999999999998E-5</v>
      </c>
    </row>
    <row r="9728" spans="1:11" x14ac:dyDescent="0.45">
      <c r="A9728" s="10" t="s">
        <v>79</v>
      </c>
      <c r="B9728" s="20">
        <v>0.82299999999999995</v>
      </c>
      <c r="C9728" s="19">
        <v>124504</v>
      </c>
      <c r="D9728" s="19">
        <v>22151.408200000002</v>
      </c>
      <c r="E9728" s="23">
        <v>0.55784801699999997</v>
      </c>
      <c r="F9728" s="23">
        <v>0.38076779399999999</v>
      </c>
      <c r="G9728" s="17">
        <v>0.66829178199999995</v>
      </c>
      <c r="H9728" s="17">
        <v>0.331708218</v>
      </c>
      <c r="I9728" s="17">
        <v>0.97802134100000004</v>
      </c>
      <c r="J9728" s="17">
        <v>2.1899999999999999E-2</v>
      </c>
      <c r="K9728" s="17">
        <v>5.0000000000000002E-5</v>
      </c>
    </row>
    <row r="9729" spans="1:11" x14ac:dyDescent="0.45">
      <c r="A9729" s="10" t="s">
        <v>79</v>
      </c>
      <c r="B9729" s="20">
        <v>0.82399999999999995</v>
      </c>
      <c r="C9729" s="19">
        <v>124652</v>
      </c>
      <c r="D9729" s="19">
        <v>22234.112369999999</v>
      </c>
      <c r="E9729" s="23">
        <v>0.56024525300000005</v>
      </c>
      <c r="F9729" s="23">
        <v>0.38205663099999998</v>
      </c>
      <c r="G9729" s="17">
        <v>0.66831659300000001</v>
      </c>
      <c r="H9729" s="17">
        <v>0.33168340699999999</v>
      </c>
      <c r="I9729" s="17">
        <v>0.97808415800000004</v>
      </c>
      <c r="J9729" s="17">
        <v>2.1899999999999999E-2</v>
      </c>
      <c r="K9729" s="17">
        <v>4.9799999999999998E-5</v>
      </c>
    </row>
    <row r="9730" spans="1:11" x14ac:dyDescent="0.45">
      <c r="A9730" s="10" t="s">
        <v>79</v>
      </c>
      <c r="B9730" s="20">
        <v>0.82499999999999996</v>
      </c>
      <c r="C9730" s="19">
        <v>124808</v>
      </c>
      <c r="D9730" s="19">
        <v>22321.69944</v>
      </c>
      <c r="E9730" s="23">
        <v>0.56266234999999998</v>
      </c>
      <c r="F9730" s="23">
        <v>0.38333536000000001</v>
      </c>
      <c r="G9730" s="17">
        <v>0.668362605</v>
      </c>
      <c r="H9730" s="17">
        <v>0.331637395</v>
      </c>
      <c r="I9730" s="17">
        <v>0.97815518999999995</v>
      </c>
      <c r="J9730" s="17">
        <v>2.18E-2</v>
      </c>
      <c r="K9730" s="17">
        <v>4.9700000000000002E-5</v>
      </c>
    </row>
    <row r="9731" spans="1:11" x14ac:dyDescent="0.45">
      <c r="A9731" s="10" t="s">
        <v>79</v>
      </c>
      <c r="B9731" s="20">
        <v>0.82599999999999996</v>
      </c>
      <c r="C9731" s="19">
        <v>124958</v>
      </c>
      <c r="D9731" s="19">
        <v>22406.324509999999</v>
      </c>
      <c r="E9731" s="23">
        <v>0.56549741399999998</v>
      </c>
      <c r="F9731" s="23">
        <v>0.38461683099999999</v>
      </c>
      <c r="G9731" s="17">
        <v>0.66836857199999999</v>
      </c>
      <c r="H9731" s="17">
        <v>0.33163142800000001</v>
      </c>
      <c r="I9731" s="17">
        <v>0.97822889899999999</v>
      </c>
      <c r="J9731" s="17">
        <v>2.1700000000000001E-2</v>
      </c>
      <c r="K9731" s="17">
        <v>4.9499999999999997E-5</v>
      </c>
    </row>
    <row r="9732" spans="1:11" x14ac:dyDescent="0.45">
      <c r="A9732" s="10" t="s">
        <v>79</v>
      </c>
      <c r="B9732" s="20">
        <v>0.82699999999999996</v>
      </c>
      <c r="C9732" s="19">
        <v>125107</v>
      </c>
      <c r="D9732" s="19">
        <v>22490.80947</v>
      </c>
      <c r="E9732" s="23">
        <v>0.56824401899999999</v>
      </c>
      <c r="F9732" s="23">
        <v>0.38580251900000001</v>
      </c>
      <c r="G9732" s="17">
        <v>0.66848377800000003</v>
      </c>
      <c r="H9732" s="17">
        <v>0.33151622200000003</v>
      </c>
      <c r="I9732" s="17">
        <v>0.97830617200000003</v>
      </c>
      <c r="J9732" s="17">
        <v>2.1600000000000001E-2</v>
      </c>
      <c r="K9732" s="17">
        <v>4.9299999999999999E-5</v>
      </c>
    </row>
    <row r="9733" spans="1:11" x14ac:dyDescent="0.45">
      <c r="A9733" s="10" t="s">
        <v>79</v>
      </c>
      <c r="B9733" s="20">
        <v>0.82799999999999996</v>
      </c>
      <c r="C9733" s="19">
        <v>125256</v>
      </c>
      <c r="D9733" s="19">
        <v>22575.699489999999</v>
      </c>
      <c r="E9733" s="23">
        <v>0.57113430300000001</v>
      </c>
      <c r="F9733" s="23">
        <v>0.38723558800000002</v>
      </c>
      <c r="G9733" s="17">
        <v>0.66849492200000005</v>
      </c>
      <c r="H9733" s="17">
        <v>0.33150507800000001</v>
      </c>
      <c r="I9733" s="17">
        <v>0.97838736100000001</v>
      </c>
      <c r="J9733" s="17">
        <v>2.1600000000000001E-2</v>
      </c>
      <c r="K9733" s="17">
        <v>4.9100000000000001E-5</v>
      </c>
    </row>
    <row r="9734" spans="1:11" x14ac:dyDescent="0.45">
      <c r="A9734" s="10" t="s">
        <v>79</v>
      </c>
      <c r="B9734" s="20">
        <v>0.82899999999999996</v>
      </c>
      <c r="C9734" s="19">
        <v>125411</v>
      </c>
      <c r="D9734" s="19">
        <v>22664.546770000001</v>
      </c>
      <c r="E9734" s="23">
        <v>0.57510572400000004</v>
      </c>
      <c r="F9734" s="23">
        <v>0.38841231700000001</v>
      </c>
      <c r="G9734" s="17">
        <v>0.66868137599999999</v>
      </c>
      <c r="H9734" s="17">
        <v>0.33131862400000001</v>
      </c>
      <c r="I9734" s="17">
        <v>0.97846551800000003</v>
      </c>
      <c r="J9734" s="17">
        <v>2.1499999999999998E-2</v>
      </c>
      <c r="K9734" s="17">
        <v>4.8900000000000003E-5</v>
      </c>
    </row>
    <row r="9735" spans="1:11" x14ac:dyDescent="0.45">
      <c r="A9735" s="10" t="s">
        <v>79</v>
      </c>
      <c r="B9735" s="20">
        <v>0.83</v>
      </c>
      <c r="C9735" s="19">
        <v>125563</v>
      </c>
      <c r="D9735" s="19">
        <v>22752.200949999999</v>
      </c>
      <c r="E9735" s="23">
        <v>0.57800400500000004</v>
      </c>
      <c r="F9735" s="23">
        <v>0.38978278300000002</v>
      </c>
      <c r="G9735" s="17">
        <v>0.66889131400000001</v>
      </c>
      <c r="H9735" s="17">
        <v>0.33110868599999999</v>
      </c>
      <c r="I9735" s="17">
        <v>0.97853367700000005</v>
      </c>
      <c r="J9735" s="17">
        <v>2.1399999999999999E-2</v>
      </c>
      <c r="K9735" s="17">
        <v>4.88E-5</v>
      </c>
    </row>
    <row r="9736" spans="1:11" x14ac:dyDescent="0.45">
      <c r="A9736" s="10" t="s">
        <v>79</v>
      </c>
      <c r="B9736" s="20">
        <v>0.83099999999999996</v>
      </c>
      <c r="C9736" s="19">
        <v>125715</v>
      </c>
      <c r="D9736" s="19">
        <v>22840.251479999999</v>
      </c>
      <c r="E9736" s="23">
        <v>0.58054069799999997</v>
      </c>
      <c r="F9736" s="23">
        <v>0.39120542600000002</v>
      </c>
      <c r="G9736" s="17">
        <v>0.66898938100000005</v>
      </c>
      <c r="H9736" s="17">
        <v>0.33101061900000001</v>
      </c>
      <c r="I9736" s="17">
        <v>0.97860768399999998</v>
      </c>
      <c r="J9736" s="17">
        <v>2.1299999999999999E-2</v>
      </c>
      <c r="K9736" s="17">
        <v>4.8600000000000002E-5</v>
      </c>
    </row>
    <row r="9737" spans="1:11" x14ac:dyDescent="0.45">
      <c r="A9737" s="10" t="s">
        <v>79</v>
      </c>
      <c r="B9737" s="20">
        <v>0.83199999999999996</v>
      </c>
      <c r="C9737" s="19">
        <v>125861</v>
      </c>
      <c r="D9737" s="19">
        <v>22925.149109999998</v>
      </c>
      <c r="E9737" s="23">
        <v>0.58240352500000003</v>
      </c>
      <c r="F9737" s="23">
        <v>0.39256784900000002</v>
      </c>
      <c r="G9737" s="17">
        <v>0.66913499799999998</v>
      </c>
      <c r="H9737" s="17">
        <v>0.33086500200000002</v>
      </c>
      <c r="I9737" s="17">
        <v>0.97868261599999995</v>
      </c>
      <c r="J9737" s="17">
        <v>2.1299999999999999E-2</v>
      </c>
      <c r="K9737" s="17">
        <v>4.8399999999999997E-5</v>
      </c>
    </row>
    <row r="9738" spans="1:11" x14ac:dyDescent="0.45">
      <c r="A9738" s="10" t="s">
        <v>79</v>
      </c>
      <c r="B9738" s="20">
        <v>0.83299999999999996</v>
      </c>
      <c r="C9738" s="19">
        <v>126015</v>
      </c>
      <c r="D9738" s="19">
        <v>23014.96084</v>
      </c>
      <c r="E9738" s="23">
        <v>0.58426193800000004</v>
      </c>
      <c r="F9738" s="23">
        <v>0.39388677700000002</v>
      </c>
      <c r="G9738" s="17">
        <v>0.66920604699999997</v>
      </c>
      <c r="H9738" s="17">
        <v>0.33079395299999997</v>
      </c>
      <c r="I9738" s="17">
        <v>0.97875750299999997</v>
      </c>
      <c r="J9738" s="17">
        <v>2.12E-2</v>
      </c>
      <c r="K9738" s="17">
        <v>4.8300000000000002E-5</v>
      </c>
    </row>
    <row r="9739" spans="1:11" x14ac:dyDescent="0.45">
      <c r="A9739" s="10" t="s">
        <v>79</v>
      </c>
      <c r="B9739" s="20">
        <v>0.83399999999999996</v>
      </c>
      <c r="C9739" s="19">
        <v>126167</v>
      </c>
      <c r="D9739" s="19">
        <v>23103.973150000002</v>
      </c>
      <c r="E9739" s="23">
        <v>0.58730606299999999</v>
      </c>
      <c r="F9739" s="23">
        <v>0.395177526</v>
      </c>
      <c r="G9739" s="17">
        <v>0.66949360800000002</v>
      </c>
      <c r="H9739" s="17">
        <v>0.33050639199999998</v>
      </c>
      <c r="I9739" s="17">
        <v>0.97883597700000002</v>
      </c>
      <c r="J9739" s="17">
        <v>2.1100000000000001E-2</v>
      </c>
      <c r="K9739" s="17">
        <v>4.8099999999999997E-5</v>
      </c>
    </row>
    <row r="9740" spans="1:11" x14ac:dyDescent="0.45">
      <c r="A9740" s="10" t="s">
        <v>79</v>
      </c>
      <c r="B9740" s="20">
        <v>0.83499999999999996</v>
      </c>
      <c r="C9740" s="19">
        <v>126318</v>
      </c>
      <c r="D9740" s="19">
        <v>23192.93677</v>
      </c>
      <c r="E9740" s="23">
        <v>0.59063107500000001</v>
      </c>
      <c r="F9740" s="23">
        <v>0.396620056</v>
      </c>
      <c r="G9740" s="17">
        <v>0.66964328100000003</v>
      </c>
      <c r="H9740" s="17">
        <v>0.33035671900000002</v>
      </c>
      <c r="I9740" s="17">
        <v>0.97892460400000003</v>
      </c>
      <c r="J9740" s="17">
        <v>2.1000000000000001E-2</v>
      </c>
      <c r="K9740" s="17">
        <v>4.7899999999999999E-5</v>
      </c>
    </row>
    <row r="9741" spans="1:11" x14ac:dyDescent="0.45">
      <c r="A9741" s="10" t="s">
        <v>79</v>
      </c>
      <c r="B9741" s="20">
        <v>0.83599999999999997</v>
      </c>
      <c r="C9741" s="19">
        <v>126470</v>
      </c>
      <c r="D9741" s="19">
        <v>23282.992340000001</v>
      </c>
      <c r="E9741" s="23">
        <v>0.59431293200000002</v>
      </c>
      <c r="F9741" s="23">
        <v>0.397960488</v>
      </c>
      <c r="G9741" s="17">
        <v>0.66976358000000003</v>
      </c>
      <c r="H9741" s="17">
        <v>0.33023641999999997</v>
      </c>
      <c r="I9741" s="17">
        <v>0.97900172900000004</v>
      </c>
      <c r="J9741" s="17">
        <v>2.1000000000000001E-2</v>
      </c>
      <c r="K9741" s="17">
        <v>4.7700000000000001E-5</v>
      </c>
    </row>
    <row r="9742" spans="1:11" x14ac:dyDescent="0.45">
      <c r="A9742" s="10" t="s">
        <v>79</v>
      </c>
      <c r="B9742" s="20">
        <v>0.83699999999999997</v>
      </c>
      <c r="C9742" s="19">
        <v>126618</v>
      </c>
      <c r="D9742" s="19">
        <v>23371.148209999999</v>
      </c>
      <c r="E9742" s="23">
        <v>0.59693842399999997</v>
      </c>
      <c r="F9742" s="23">
        <v>0.39934388500000001</v>
      </c>
      <c r="G9742" s="17">
        <v>0.66995214000000003</v>
      </c>
      <c r="H9742" s="17">
        <v>0.33004786000000003</v>
      </c>
      <c r="I9742" s="17">
        <v>0.97905731100000004</v>
      </c>
      <c r="J9742" s="17">
        <v>2.0899999999999998E-2</v>
      </c>
      <c r="K9742" s="17">
        <v>4.7599999999999998E-5</v>
      </c>
    </row>
    <row r="9743" spans="1:11" x14ac:dyDescent="0.45">
      <c r="A9743" s="10" t="s">
        <v>79</v>
      </c>
      <c r="B9743" s="20">
        <v>0.83799999999999997</v>
      </c>
      <c r="C9743" s="19">
        <v>126769</v>
      </c>
      <c r="D9743" s="19">
        <v>23461.558929999999</v>
      </c>
      <c r="E9743" s="23">
        <v>0.60101058299999999</v>
      </c>
      <c r="F9743" s="23">
        <v>0.40071873600000002</v>
      </c>
      <c r="G9743" s="17">
        <v>0.67009284599999996</v>
      </c>
      <c r="H9743" s="17">
        <v>0.32990715399999998</v>
      </c>
      <c r="I9743" s="17">
        <v>0.97913496899999997</v>
      </c>
      <c r="J9743" s="17">
        <v>2.0799999999999999E-2</v>
      </c>
      <c r="K9743" s="17">
        <v>4.74E-5</v>
      </c>
    </row>
    <row r="9744" spans="1:11" x14ac:dyDescent="0.45">
      <c r="A9744" s="10" t="s">
        <v>79</v>
      </c>
      <c r="B9744" s="20">
        <v>0.83899999999999997</v>
      </c>
      <c r="C9744" s="19">
        <v>126921</v>
      </c>
      <c r="D9744" s="19">
        <v>23553.283729999999</v>
      </c>
      <c r="E9744" s="23">
        <v>0.60506070499999998</v>
      </c>
      <c r="F9744" s="23">
        <v>0.40195361600000001</v>
      </c>
      <c r="G9744" s="17">
        <v>0.67008611699999998</v>
      </c>
      <c r="H9744" s="17">
        <v>0.32991388300000002</v>
      </c>
      <c r="I9744" s="17">
        <v>0.97920066299999997</v>
      </c>
      <c r="J9744" s="17">
        <v>2.0799999999999999E-2</v>
      </c>
      <c r="K9744" s="17">
        <v>4.7200000000000002E-5</v>
      </c>
    </row>
    <row r="9745" spans="1:11" x14ac:dyDescent="0.45">
      <c r="A9745" s="10" t="s">
        <v>79</v>
      </c>
      <c r="B9745" s="20">
        <v>0.84</v>
      </c>
      <c r="C9745" s="19">
        <v>127074</v>
      </c>
      <c r="D9745" s="19">
        <v>23646.0815</v>
      </c>
      <c r="E9745" s="23">
        <v>0.60814234099999998</v>
      </c>
      <c r="F9745" s="23">
        <v>0.40352016699999999</v>
      </c>
      <c r="G9745" s="17">
        <v>0.67008199899999998</v>
      </c>
      <c r="H9745" s="17">
        <v>0.32991800100000002</v>
      </c>
      <c r="I9745" s="17">
        <v>0.97923189499999996</v>
      </c>
      <c r="J9745" s="17">
        <v>2.07E-2</v>
      </c>
      <c r="K9745" s="17">
        <v>4.71E-5</v>
      </c>
    </row>
    <row r="9746" spans="1:11" x14ac:dyDescent="0.45">
      <c r="A9746" s="10" t="s">
        <v>79</v>
      </c>
      <c r="B9746" s="20">
        <v>0.84099999999999997</v>
      </c>
      <c r="C9746" s="19">
        <v>127222</v>
      </c>
      <c r="D9746" s="19">
        <v>23736.360250000002</v>
      </c>
      <c r="E9746" s="23">
        <v>0.61143520500000004</v>
      </c>
      <c r="F9746" s="23">
        <v>0.40494658500000003</v>
      </c>
      <c r="G9746" s="17">
        <v>0.67022213100000005</v>
      </c>
      <c r="H9746" s="17">
        <v>0.329777869</v>
      </c>
      <c r="I9746" s="17">
        <v>0.97930032499999997</v>
      </c>
      <c r="J9746" s="17">
        <v>2.07E-2</v>
      </c>
      <c r="K9746" s="17">
        <v>4.6900000000000002E-5</v>
      </c>
    </row>
    <row r="9747" spans="1:11" x14ac:dyDescent="0.45">
      <c r="A9747" s="10" t="s">
        <v>79</v>
      </c>
      <c r="B9747" s="20">
        <v>0.84199999999999997</v>
      </c>
      <c r="C9747" s="19">
        <v>127376</v>
      </c>
      <c r="D9747" s="19">
        <v>23830.825420000001</v>
      </c>
      <c r="E9747" s="23">
        <v>0.61452976000000004</v>
      </c>
      <c r="F9747" s="23">
        <v>0.40637233</v>
      </c>
      <c r="G9747" s="17">
        <v>0.67029895699999997</v>
      </c>
      <c r="H9747" s="17">
        <v>0.32970104300000003</v>
      </c>
      <c r="I9747" s="17">
        <v>0.97938585899999997</v>
      </c>
      <c r="J9747" s="17">
        <v>2.06E-2</v>
      </c>
      <c r="K9747" s="17">
        <v>4.6699999999999997E-5</v>
      </c>
    </row>
    <row r="9748" spans="1:11" x14ac:dyDescent="0.45">
      <c r="A9748" s="10" t="s">
        <v>79</v>
      </c>
      <c r="B9748" s="20">
        <v>0.84299999999999997</v>
      </c>
      <c r="C9748" s="19">
        <v>127526</v>
      </c>
      <c r="D9748" s="19">
        <v>23923.188900000001</v>
      </c>
      <c r="E9748" s="23">
        <v>0.61755040800000005</v>
      </c>
      <c r="F9748" s="23">
        <v>0.40783993600000001</v>
      </c>
      <c r="G9748" s="17">
        <v>0.67036525899999999</v>
      </c>
      <c r="H9748" s="17">
        <v>0.32963474100000001</v>
      </c>
      <c r="I9748" s="17">
        <v>0.97946586400000002</v>
      </c>
      <c r="J9748" s="17">
        <v>2.0500000000000001E-2</v>
      </c>
      <c r="K9748" s="17">
        <v>4.6600000000000001E-5</v>
      </c>
    </row>
    <row r="9749" spans="1:11" x14ac:dyDescent="0.45">
      <c r="A9749" s="10" t="s">
        <v>79</v>
      </c>
      <c r="B9749" s="20">
        <v>0.84399999999999997</v>
      </c>
      <c r="C9749" s="19">
        <v>127678</v>
      </c>
      <c r="D9749" s="19">
        <v>24017.42195</v>
      </c>
      <c r="E9749" s="23">
        <v>0.62134480999999997</v>
      </c>
      <c r="F9749" s="23">
        <v>0.40927907699999999</v>
      </c>
      <c r="G9749" s="17">
        <v>0.67047572799999999</v>
      </c>
      <c r="H9749" s="17">
        <v>0.32952427200000001</v>
      </c>
      <c r="I9749" s="17">
        <v>0.97952878200000004</v>
      </c>
      <c r="J9749" s="17">
        <v>2.0400000000000001E-2</v>
      </c>
      <c r="K9749" s="17">
        <v>4.6400000000000003E-5</v>
      </c>
    </row>
    <row r="9750" spans="1:11" x14ac:dyDescent="0.45">
      <c r="A9750" s="10" t="s">
        <v>79</v>
      </c>
      <c r="B9750" s="20">
        <v>0.84499999999999997</v>
      </c>
      <c r="C9750" s="19">
        <v>127828</v>
      </c>
      <c r="D9750" s="19">
        <v>24110.874469999999</v>
      </c>
      <c r="E9750" s="23">
        <v>0.62506001</v>
      </c>
      <c r="F9750" s="23">
        <v>0.41073312099999998</v>
      </c>
      <c r="G9750" s="17">
        <v>0.67069812600000001</v>
      </c>
      <c r="H9750" s="17">
        <v>0.32930187399999999</v>
      </c>
      <c r="I9750" s="17">
        <v>0.97960551600000001</v>
      </c>
      <c r="J9750" s="17">
        <v>2.0299999999999999E-2</v>
      </c>
      <c r="K9750" s="17">
        <v>4.6199999999999998E-5</v>
      </c>
    </row>
    <row r="9751" spans="1:11" x14ac:dyDescent="0.45">
      <c r="A9751" s="10" t="s">
        <v>79</v>
      </c>
      <c r="B9751" s="20">
        <v>0.84599999999999997</v>
      </c>
      <c r="C9751" s="19">
        <v>127979</v>
      </c>
      <c r="D9751" s="19">
        <v>24205.507829999999</v>
      </c>
      <c r="E9751" s="23">
        <v>0.628369171</v>
      </c>
      <c r="F9751" s="23">
        <v>0.41220760000000001</v>
      </c>
      <c r="G9751" s="17">
        <v>0.67075848400000004</v>
      </c>
      <c r="H9751" s="17">
        <v>0.32924151600000001</v>
      </c>
      <c r="I9751" s="17">
        <v>0.9796764</v>
      </c>
      <c r="J9751" s="17">
        <v>2.0299999999999999E-2</v>
      </c>
      <c r="K9751" s="17">
        <v>4.6100000000000002E-5</v>
      </c>
    </row>
    <row r="9752" spans="1:11" x14ac:dyDescent="0.45">
      <c r="A9752" s="10" t="s">
        <v>79</v>
      </c>
      <c r="B9752" s="20">
        <v>0.84699999999999998</v>
      </c>
      <c r="C9752" s="19">
        <v>128131</v>
      </c>
      <c r="D9752" s="19">
        <v>24301.247889999999</v>
      </c>
      <c r="E9752" s="23">
        <v>0.630964788</v>
      </c>
      <c r="F9752" s="23">
        <v>0.413696697</v>
      </c>
      <c r="G9752" s="17">
        <v>0.67075883300000005</v>
      </c>
      <c r="H9752" s="17">
        <v>0.329241167</v>
      </c>
      <c r="I9752" s="17">
        <v>0.97973925500000003</v>
      </c>
      <c r="J9752" s="17">
        <v>2.0199999999999999E-2</v>
      </c>
      <c r="K9752" s="17">
        <v>4.5899999999999998E-5</v>
      </c>
    </row>
    <row r="9753" spans="1:11" x14ac:dyDescent="0.45">
      <c r="A9753" s="10" t="s">
        <v>79</v>
      </c>
      <c r="B9753" s="20">
        <v>0.84799999999999998</v>
      </c>
      <c r="C9753" s="19">
        <v>128281</v>
      </c>
      <c r="D9753" s="19">
        <v>24396.241989999999</v>
      </c>
      <c r="E9753" s="23">
        <v>0.63545799400000003</v>
      </c>
      <c r="F9753" s="23">
        <v>0.415168382</v>
      </c>
      <c r="G9753" s="17">
        <v>0.67100349999999997</v>
      </c>
      <c r="H9753" s="17">
        <v>0.32899650000000003</v>
      </c>
      <c r="I9753" s="17">
        <v>0.97981077299999997</v>
      </c>
      <c r="J9753" s="17">
        <v>2.01E-2</v>
      </c>
      <c r="K9753" s="17">
        <v>4.5800000000000002E-5</v>
      </c>
    </row>
    <row r="9754" spans="1:11" x14ac:dyDescent="0.45">
      <c r="A9754" s="10" t="s">
        <v>79</v>
      </c>
      <c r="B9754" s="20">
        <v>0.84899999999999998</v>
      </c>
      <c r="C9754" s="19">
        <v>128434</v>
      </c>
      <c r="D9754" s="19">
        <v>24493.707539999999</v>
      </c>
      <c r="E9754" s="23">
        <v>0.63906428199999998</v>
      </c>
      <c r="F9754" s="23">
        <v>0.416657893</v>
      </c>
      <c r="G9754" s="17">
        <v>0.67105283599999999</v>
      </c>
      <c r="H9754" s="17">
        <v>0.32894716400000001</v>
      </c>
      <c r="I9754" s="17">
        <v>0.97988330700000004</v>
      </c>
      <c r="J9754" s="17">
        <v>2.01E-2</v>
      </c>
      <c r="K9754" s="17">
        <v>4.5599999999999997E-5</v>
      </c>
    </row>
    <row r="9755" spans="1:11" x14ac:dyDescent="0.45">
      <c r="A9755" s="10" t="s">
        <v>79</v>
      </c>
      <c r="B9755" s="20">
        <v>0.85</v>
      </c>
      <c r="C9755" s="19">
        <v>128577</v>
      </c>
      <c r="D9755" s="19">
        <v>24585.35656</v>
      </c>
      <c r="E9755" s="23">
        <v>0.64272727600000001</v>
      </c>
      <c r="F9755" s="23">
        <v>0.41822447499999998</v>
      </c>
      <c r="G9755" s="17">
        <v>0.671239802</v>
      </c>
      <c r="H9755" s="17">
        <v>0.328760198</v>
      </c>
      <c r="I9755" s="17">
        <v>0.97995393900000005</v>
      </c>
      <c r="J9755" s="17">
        <v>0.02</v>
      </c>
      <c r="K9755" s="17">
        <v>4.5399999999999999E-5</v>
      </c>
    </row>
    <row r="9756" spans="1:11" x14ac:dyDescent="0.45">
      <c r="A9756" s="10" t="s">
        <v>79</v>
      </c>
      <c r="B9756" s="20">
        <v>0.85099999999999998</v>
      </c>
      <c r="C9756" s="19">
        <v>128736</v>
      </c>
      <c r="D9756" s="19">
        <v>24687.869060000001</v>
      </c>
      <c r="E9756" s="23">
        <v>0.64732240399999996</v>
      </c>
      <c r="F9756" s="23">
        <v>0.41961003899999999</v>
      </c>
      <c r="G9756" s="17">
        <v>0.671459421</v>
      </c>
      <c r="H9756" s="17">
        <v>0.328540579</v>
      </c>
      <c r="I9756" s="17">
        <v>0.98001217500000004</v>
      </c>
      <c r="J9756" s="17">
        <v>1.9900000000000001E-2</v>
      </c>
      <c r="K9756" s="17">
        <v>4.5300000000000003E-5</v>
      </c>
    </row>
    <row r="9757" spans="1:11" x14ac:dyDescent="0.45">
      <c r="A9757" s="10" t="s">
        <v>79</v>
      </c>
      <c r="B9757" s="20">
        <v>0.85199999999999998</v>
      </c>
      <c r="C9757" s="19">
        <v>128885</v>
      </c>
      <c r="D9757" s="19">
        <v>24784.668129999998</v>
      </c>
      <c r="E9757" s="23">
        <v>0.65110793</v>
      </c>
      <c r="F9757" s="23">
        <v>0.42121002600000002</v>
      </c>
      <c r="G9757" s="17">
        <v>0.67166078299999998</v>
      </c>
      <c r="H9757" s="17">
        <v>0.32833921700000002</v>
      </c>
      <c r="I9757" s="17">
        <v>0.98007809999999995</v>
      </c>
      <c r="J9757" s="17">
        <v>1.9900000000000001E-2</v>
      </c>
      <c r="K9757" s="17">
        <v>4.5099999999999998E-5</v>
      </c>
    </row>
    <row r="9758" spans="1:11" x14ac:dyDescent="0.45">
      <c r="A9758" s="10" t="s">
        <v>79</v>
      </c>
      <c r="B9758" s="20">
        <v>0.85299999999999998</v>
      </c>
      <c r="C9758" s="19">
        <v>129035</v>
      </c>
      <c r="D9758" s="19">
        <v>24882.812880000001</v>
      </c>
      <c r="E9758" s="23">
        <v>0.65713769300000002</v>
      </c>
      <c r="F9758" s="23">
        <v>0.422786471</v>
      </c>
      <c r="G9758" s="17">
        <v>0.67194947100000002</v>
      </c>
      <c r="H9758" s="17">
        <v>0.32805052899999998</v>
      </c>
      <c r="I9758" s="17">
        <v>0.98014263599999996</v>
      </c>
      <c r="J9758" s="17">
        <v>1.9800000000000002E-2</v>
      </c>
      <c r="K9758" s="17">
        <v>4.5000000000000003E-5</v>
      </c>
    </row>
    <row r="9759" spans="1:11" x14ac:dyDescent="0.45">
      <c r="A9759" s="10" t="s">
        <v>79</v>
      </c>
      <c r="B9759" s="20">
        <v>0.85399999999999998</v>
      </c>
      <c r="C9759" s="19">
        <v>129168</v>
      </c>
      <c r="D9759" s="19">
        <v>24970.390439999999</v>
      </c>
      <c r="E9759" s="23">
        <v>0.660008343</v>
      </c>
      <c r="F9759" s="23">
        <v>0.424369204</v>
      </c>
      <c r="G9759" s="17">
        <v>0.67221757699999996</v>
      </c>
      <c r="H9759" s="17">
        <v>0.32778242299999999</v>
      </c>
      <c r="I9759" s="17">
        <v>0.98021483499999995</v>
      </c>
      <c r="J9759" s="17">
        <v>1.9699999999999999E-2</v>
      </c>
      <c r="K9759" s="17">
        <v>4.4799999999999998E-5</v>
      </c>
    </row>
    <row r="9760" spans="1:11" x14ac:dyDescent="0.45">
      <c r="A9760" s="10" t="s">
        <v>79</v>
      </c>
      <c r="B9760" s="20">
        <v>0.85499999999999998</v>
      </c>
      <c r="C9760" s="19">
        <v>129341</v>
      </c>
      <c r="D9760" s="19">
        <v>25084.738239999999</v>
      </c>
      <c r="E9760" s="23">
        <v>0.662787876</v>
      </c>
      <c r="F9760" s="23">
        <v>0.425708963</v>
      </c>
      <c r="G9760" s="17">
        <v>0.67239313099999998</v>
      </c>
      <c r="H9760" s="17">
        <v>0.32760686900000002</v>
      </c>
      <c r="I9760" s="17">
        <v>0.98031338199999996</v>
      </c>
      <c r="J9760" s="17">
        <v>1.9599999999999999E-2</v>
      </c>
      <c r="K9760" s="17">
        <v>4.46E-5</v>
      </c>
    </row>
    <row r="9761" spans="1:11" x14ac:dyDescent="0.45">
      <c r="A9761" s="10" t="s">
        <v>79</v>
      </c>
      <c r="B9761" s="20">
        <v>0.85599999999999998</v>
      </c>
      <c r="C9761" s="19">
        <v>129489</v>
      </c>
      <c r="D9761" s="19">
        <v>25183.15712</v>
      </c>
      <c r="E9761" s="23">
        <v>0.66666391700000005</v>
      </c>
      <c r="F9761" s="23">
        <v>0.42736047399999999</v>
      </c>
      <c r="G9761" s="17">
        <v>0.67255905900000001</v>
      </c>
      <c r="H9761" s="17">
        <v>0.32744094099999999</v>
      </c>
      <c r="I9761" s="17">
        <v>0.98037576100000001</v>
      </c>
      <c r="J9761" s="17">
        <v>1.9599999999999999E-2</v>
      </c>
      <c r="K9761" s="17">
        <v>4.4499999999999997E-5</v>
      </c>
    </row>
    <row r="9762" spans="1:11" x14ac:dyDescent="0.45">
      <c r="A9762" s="10" t="s">
        <v>79</v>
      </c>
      <c r="B9762" s="20">
        <v>0.85699999999999998</v>
      </c>
      <c r="C9762" s="19">
        <v>129643</v>
      </c>
      <c r="D9762" s="19">
        <v>25286.073909999999</v>
      </c>
      <c r="E9762" s="23">
        <v>0.66961912400000001</v>
      </c>
      <c r="F9762" s="23">
        <v>0.42910347300000001</v>
      </c>
      <c r="G9762" s="17">
        <v>0.67280917600000001</v>
      </c>
      <c r="H9762" s="17">
        <v>0.32719082399999999</v>
      </c>
      <c r="I9762" s="17">
        <v>0.98045164399999996</v>
      </c>
      <c r="J9762" s="17">
        <v>1.95E-2</v>
      </c>
      <c r="K9762" s="17">
        <v>4.4299999999999999E-5</v>
      </c>
    </row>
    <row r="9763" spans="1:11" x14ac:dyDescent="0.45">
      <c r="A9763" s="10" t="s">
        <v>79</v>
      </c>
      <c r="B9763" s="20">
        <v>0.85799999999999998</v>
      </c>
      <c r="C9763" s="19">
        <v>129793</v>
      </c>
      <c r="D9763" s="19">
        <v>25386.86246</v>
      </c>
      <c r="E9763" s="23">
        <v>0.67305964100000004</v>
      </c>
      <c r="F9763" s="23">
        <v>0.43076016900000003</v>
      </c>
      <c r="G9763" s="17">
        <v>0.67289453200000005</v>
      </c>
      <c r="H9763" s="17">
        <v>0.32710546800000001</v>
      </c>
      <c r="I9763" s="17">
        <v>0.98053518500000003</v>
      </c>
      <c r="J9763" s="17">
        <v>1.9400000000000001E-2</v>
      </c>
      <c r="K9763" s="17">
        <v>4.4100000000000001E-5</v>
      </c>
    </row>
    <row r="9764" spans="1:11" x14ac:dyDescent="0.45">
      <c r="A9764" s="10" t="s">
        <v>79</v>
      </c>
      <c r="B9764" s="20">
        <v>0.85899999999999999</v>
      </c>
      <c r="C9764" s="19">
        <v>129937</v>
      </c>
      <c r="D9764" s="19">
        <v>25483.991910000001</v>
      </c>
      <c r="E9764" s="23">
        <v>0.67623033499999996</v>
      </c>
      <c r="F9764" s="23">
        <v>0.43234075900000002</v>
      </c>
      <c r="G9764" s="17">
        <v>0.67305694299999996</v>
      </c>
      <c r="H9764" s="17">
        <v>0.32694305699999998</v>
      </c>
      <c r="I9764" s="17">
        <v>0.98060465100000005</v>
      </c>
      <c r="J9764" s="17">
        <v>1.9400000000000001E-2</v>
      </c>
      <c r="K9764" s="17">
        <v>4.3900000000000003E-5</v>
      </c>
    </row>
    <row r="9765" spans="1:11" x14ac:dyDescent="0.45">
      <c r="A9765" s="10" t="s">
        <v>79</v>
      </c>
      <c r="B9765" s="20">
        <v>0.86</v>
      </c>
      <c r="C9765" s="19">
        <v>130096</v>
      </c>
      <c r="D9765" s="19">
        <v>25591.751840000001</v>
      </c>
      <c r="E9765" s="23">
        <v>0.67884144700000004</v>
      </c>
      <c r="F9765" s="23">
        <v>0.43400819000000002</v>
      </c>
      <c r="G9765" s="17">
        <v>0.67325667199999994</v>
      </c>
      <c r="H9765" s="17">
        <v>0.326743328</v>
      </c>
      <c r="I9765" s="17">
        <v>0.98064024500000002</v>
      </c>
      <c r="J9765" s="17">
        <v>1.9300000000000001E-2</v>
      </c>
      <c r="K9765" s="17">
        <v>4.3800000000000001E-5</v>
      </c>
    </row>
    <row r="9766" spans="1:11" x14ac:dyDescent="0.45">
      <c r="A9766" s="10" t="s">
        <v>79</v>
      </c>
      <c r="B9766" s="20">
        <v>0.86099999999999999</v>
      </c>
      <c r="C9766" s="19">
        <v>130248</v>
      </c>
      <c r="D9766" s="19">
        <v>25695.31581</v>
      </c>
      <c r="E9766" s="23">
        <v>0.68365236500000004</v>
      </c>
      <c r="F9766" s="23">
        <v>0.435698531</v>
      </c>
      <c r="G9766" s="17">
        <v>0.67336926500000005</v>
      </c>
      <c r="H9766" s="17">
        <v>0.32663073500000001</v>
      </c>
      <c r="I9766" s="17">
        <v>0.980706462</v>
      </c>
      <c r="J9766" s="17">
        <v>1.9199999999999998E-2</v>
      </c>
      <c r="K9766" s="17">
        <v>4.3600000000000003E-5</v>
      </c>
    </row>
    <row r="9767" spans="1:11" x14ac:dyDescent="0.45">
      <c r="A9767" s="10" t="s">
        <v>79</v>
      </c>
      <c r="B9767" s="20">
        <v>0.86199999999999999</v>
      </c>
      <c r="C9767" s="19">
        <v>130363</v>
      </c>
      <c r="D9767" s="19">
        <v>25774.137780000001</v>
      </c>
      <c r="E9767" s="23">
        <v>0.68699434800000003</v>
      </c>
      <c r="F9767" s="23">
        <v>0.43728259200000003</v>
      </c>
      <c r="G9767" s="17">
        <v>0.67344261800000005</v>
      </c>
      <c r="H9767" s="17">
        <v>0.32655738200000001</v>
      </c>
      <c r="I9767" s="17">
        <v>0.98075283000000002</v>
      </c>
      <c r="J9767" s="17">
        <v>1.9199999999999998E-2</v>
      </c>
      <c r="K9767" s="17">
        <v>4.35E-5</v>
      </c>
    </row>
    <row r="9768" spans="1:11" x14ac:dyDescent="0.45">
      <c r="A9768" s="10" t="s">
        <v>79</v>
      </c>
      <c r="B9768" s="20">
        <v>0.86299999999999999</v>
      </c>
      <c r="C9768" s="19">
        <v>130543</v>
      </c>
      <c r="D9768" s="19">
        <v>25898.165809999999</v>
      </c>
      <c r="E9768" s="23">
        <v>0.69184523399999998</v>
      </c>
      <c r="F9768" s="23">
        <v>0.43875576999999999</v>
      </c>
      <c r="G9768" s="17">
        <v>0.67367840499999998</v>
      </c>
      <c r="H9768" s="17">
        <v>0.32632159500000002</v>
      </c>
      <c r="I9768" s="17">
        <v>0.98084260199999995</v>
      </c>
      <c r="J9768" s="17">
        <v>1.9099999999999999E-2</v>
      </c>
      <c r="K9768" s="17">
        <v>4.3300000000000002E-5</v>
      </c>
    </row>
    <row r="9769" spans="1:11" x14ac:dyDescent="0.45">
      <c r="A9769" s="10" t="s">
        <v>79</v>
      </c>
      <c r="B9769" s="20">
        <v>0.86399999999999999</v>
      </c>
      <c r="C9769" s="19">
        <v>130697</v>
      </c>
      <c r="D9769" s="19">
        <v>26004.999179999999</v>
      </c>
      <c r="E9769" s="23">
        <v>0.69563864099999995</v>
      </c>
      <c r="F9769" s="23">
        <v>0.44064273999999998</v>
      </c>
      <c r="G9769" s="17">
        <v>0.67365739099999999</v>
      </c>
      <c r="H9769" s="17">
        <v>0.32634260900000001</v>
      </c>
      <c r="I9769" s="17">
        <v>0.98090712300000005</v>
      </c>
      <c r="J9769" s="17">
        <v>1.9E-2</v>
      </c>
      <c r="K9769" s="17">
        <v>4.32E-5</v>
      </c>
    </row>
    <row r="9770" spans="1:11" x14ac:dyDescent="0.45">
      <c r="A9770" s="10" t="s">
        <v>79</v>
      </c>
      <c r="B9770" s="20">
        <v>0.86499999999999999</v>
      </c>
      <c r="C9770" s="19">
        <v>130852</v>
      </c>
      <c r="D9770" s="19">
        <v>26113.003509999999</v>
      </c>
      <c r="E9770" s="23">
        <v>0.69826692899999998</v>
      </c>
      <c r="F9770" s="23">
        <v>0.442313552</v>
      </c>
      <c r="G9770" s="17">
        <v>0.67386818699999995</v>
      </c>
      <c r="H9770" s="17">
        <v>0.32613181299999999</v>
      </c>
      <c r="I9770" s="17">
        <v>0.98098045</v>
      </c>
      <c r="J9770" s="17">
        <v>1.9E-2</v>
      </c>
      <c r="K9770" s="17">
        <v>4.3000000000000002E-5</v>
      </c>
    </row>
    <row r="9771" spans="1:11" x14ac:dyDescent="0.45">
      <c r="A9771" s="10" t="s">
        <v>79</v>
      </c>
      <c r="B9771" s="20">
        <v>0.86599999999999999</v>
      </c>
      <c r="C9771" s="19">
        <v>130999</v>
      </c>
      <c r="D9771" s="19">
        <v>26215.84463</v>
      </c>
      <c r="E9771" s="23">
        <v>0.70106035200000005</v>
      </c>
      <c r="F9771" s="23">
        <v>0.44409908999999997</v>
      </c>
      <c r="G9771" s="17">
        <v>0.673875373</v>
      </c>
      <c r="H9771" s="17">
        <v>0.326124627</v>
      </c>
      <c r="I9771" s="17">
        <v>0.98104309000000001</v>
      </c>
      <c r="J9771" s="17">
        <v>1.89E-2</v>
      </c>
      <c r="K9771" s="17">
        <v>4.2899999999999999E-5</v>
      </c>
    </row>
    <row r="9772" spans="1:11" x14ac:dyDescent="0.45">
      <c r="A9772" s="10" t="s">
        <v>79</v>
      </c>
      <c r="B9772" s="20">
        <v>0.86699999999999999</v>
      </c>
      <c r="C9772" s="19">
        <v>131152</v>
      </c>
      <c r="D9772" s="19">
        <v>26323.530149999999</v>
      </c>
      <c r="E9772" s="23">
        <v>0.70652440599999999</v>
      </c>
      <c r="F9772" s="23">
        <v>0.44574110300000003</v>
      </c>
      <c r="G9772" s="17">
        <v>0.67404233300000005</v>
      </c>
      <c r="H9772" s="17">
        <v>0.32595766700000001</v>
      </c>
      <c r="I9772" s="17">
        <v>0.98111018800000005</v>
      </c>
      <c r="J9772" s="17">
        <v>1.8800000000000001E-2</v>
      </c>
      <c r="K9772" s="17">
        <v>4.2700000000000001E-5</v>
      </c>
    </row>
    <row r="9773" spans="1:11" x14ac:dyDescent="0.45">
      <c r="A9773" s="10" t="s">
        <v>79</v>
      </c>
      <c r="B9773" s="20">
        <v>0.86799999999999999</v>
      </c>
      <c r="C9773" s="19">
        <v>131295</v>
      </c>
      <c r="D9773" s="19">
        <v>26424.940200000001</v>
      </c>
      <c r="E9773" s="23">
        <v>0.71098521599999998</v>
      </c>
      <c r="F9773" s="23">
        <v>0.44751392699999998</v>
      </c>
      <c r="G9773" s="17">
        <v>0.674328802</v>
      </c>
      <c r="H9773" s="17">
        <v>0.325671198</v>
      </c>
      <c r="I9773" s="17">
        <v>0.98117586499999998</v>
      </c>
      <c r="J9773" s="17">
        <v>1.8800000000000001E-2</v>
      </c>
      <c r="K9773" s="17">
        <v>4.2599999999999999E-5</v>
      </c>
    </row>
    <row r="9774" spans="1:11" x14ac:dyDescent="0.45">
      <c r="A9774" s="10" t="s">
        <v>79</v>
      </c>
      <c r="B9774" s="20">
        <v>0.86899999999999999</v>
      </c>
      <c r="C9774" s="19">
        <v>131445</v>
      </c>
      <c r="D9774" s="19">
        <v>26531.910250000001</v>
      </c>
      <c r="E9774" s="23">
        <v>0.715752426</v>
      </c>
      <c r="F9774" s="23">
        <v>0.44915925699999998</v>
      </c>
      <c r="G9774" s="17">
        <v>0.67432005800000006</v>
      </c>
      <c r="H9774" s="17">
        <v>0.325679942</v>
      </c>
      <c r="I9774" s="17">
        <v>0.98124379900000003</v>
      </c>
      <c r="J9774" s="17">
        <v>1.8700000000000001E-2</v>
      </c>
      <c r="K9774" s="17">
        <v>4.2400000000000001E-5</v>
      </c>
    </row>
    <row r="9775" spans="1:11" x14ac:dyDescent="0.45">
      <c r="A9775" s="10" t="s">
        <v>79</v>
      </c>
      <c r="B9775" s="20">
        <v>0.87</v>
      </c>
      <c r="C9775" s="19">
        <v>131608</v>
      </c>
      <c r="D9775" s="19">
        <v>26648.890019999999</v>
      </c>
      <c r="E9775" s="23">
        <v>0.72022173700000003</v>
      </c>
      <c r="F9775" s="23">
        <v>0.45086593400000002</v>
      </c>
      <c r="G9775" s="17">
        <v>0.67437389800000003</v>
      </c>
      <c r="H9775" s="17">
        <v>0.32562610199999997</v>
      </c>
      <c r="I9775" s="17">
        <v>0.98132157499999995</v>
      </c>
      <c r="J9775" s="17">
        <v>1.8599999999999998E-2</v>
      </c>
      <c r="K9775" s="17">
        <v>4.2200000000000003E-5</v>
      </c>
    </row>
    <row r="9776" spans="1:11" x14ac:dyDescent="0.45">
      <c r="A9776" s="10" t="s">
        <v>79</v>
      </c>
      <c r="B9776" s="20">
        <v>0.871</v>
      </c>
      <c r="C9776" s="19">
        <v>131754</v>
      </c>
      <c r="D9776" s="19">
        <v>26754.43173</v>
      </c>
      <c r="E9776" s="23">
        <v>0.72434367600000005</v>
      </c>
      <c r="F9776" s="23">
        <v>0.45270045399999997</v>
      </c>
      <c r="G9776" s="17">
        <v>0.67463606399999998</v>
      </c>
      <c r="H9776" s="17">
        <v>0.32536393600000002</v>
      </c>
      <c r="I9776" s="17">
        <v>0.98139188799999999</v>
      </c>
      <c r="J9776" s="17">
        <v>1.8599999999999998E-2</v>
      </c>
      <c r="K9776" s="17">
        <v>4.1999999999999998E-5</v>
      </c>
    </row>
    <row r="9777" spans="1:11" x14ac:dyDescent="0.45">
      <c r="A9777" s="10" t="s">
        <v>79</v>
      </c>
      <c r="B9777" s="20">
        <v>0.872</v>
      </c>
      <c r="C9777" s="19">
        <v>131906</v>
      </c>
      <c r="D9777" s="19">
        <v>26864.785049999999</v>
      </c>
      <c r="E9777" s="23">
        <v>0.72807891499999999</v>
      </c>
      <c r="F9777" s="23">
        <v>0.454485849</v>
      </c>
      <c r="G9777" s="17">
        <v>0.67477597700000003</v>
      </c>
      <c r="H9777" s="17">
        <v>0.32522402299999997</v>
      </c>
      <c r="I9777" s="17">
        <v>0.98146721699999995</v>
      </c>
      <c r="J9777" s="17">
        <v>1.8499999999999999E-2</v>
      </c>
      <c r="K9777" s="17">
        <v>4.1900000000000002E-5</v>
      </c>
    </row>
    <row r="9778" spans="1:11" x14ac:dyDescent="0.45">
      <c r="A9778" s="10" t="s">
        <v>79</v>
      </c>
      <c r="B9778" s="20">
        <v>0.873</v>
      </c>
      <c r="C9778" s="19">
        <v>132058</v>
      </c>
      <c r="D9778" s="19">
        <v>26975.796689999999</v>
      </c>
      <c r="E9778" s="23">
        <v>0.73333191200000003</v>
      </c>
      <c r="F9778" s="23">
        <v>0.456291206</v>
      </c>
      <c r="G9778" s="17">
        <v>0.67492313999999998</v>
      </c>
      <c r="H9778" s="17">
        <v>0.32507686000000002</v>
      </c>
      <c r="I9778" s="17">
        <v>0.98153259400000004</v>
      </c>
      <c r="J9778" s="17">
        <v>1.84E-2</v>
      </c>
      <c r="K9778" s="17">
        <v>4.1699999999999997E-5</v>
      </c>
    </row>
    <row r="9779" spans="1:11" x14ac:dyDescent="0.45">
      <c r="A9779" s="10" t="s">
        <v>79</v>
      </c>
      <c r="B9779" s="20">
        <v>0.874</v>
      </c>
      <c r="C9779" s="19">
        <v>132212</v>
      </c>
      <c r="D9779" s="19">
        <v>27089.006010000001</v>
      </c>
      <c r="E9779" s="23">
        <v>0.73691976100000001</v>
      </c>
      <c r="F9779" s="23">
        <v>0.45813514500000002</v>
      </c>
      <c r="G9779" s="17">
        <v>0.67507488000000004</v>
      </c>
      <c r="H9779" s="17">
        <v>0.32492512000000001</v>
      </c>
      <c r="I9779" s="17">
        <v>0.98160780999999997</v>
      </c>
      <c r="J9779" s="17">
        <v>1.84E-2</v>
      </c>
      <c r="K9779" s="17">
        <v>4.1600000000000002E-5</v>
      </c>
    </row>
    <row r="9780" spans="1:11" x14ac:dyDescent="0.45">
      <c r="A9780" s="10" t="s">
        <v>79</v>
      </c>
      <c r="B9780" s="20">
        <v>0.875</v>
      </c>
      <c r="C9780" s="19">
        <v>132326</v>
      </c>
      <c r="D9780" s="19">
        <v>27173.17281</v>
      </c>
      <c r="E9780" s="23">
        <v>0.739768757</v>
      </c>
      <c r="F9780" s="23">
        <v>0.45996292599999999</v>
      </c>
      <c r="G9780" s="17">
        <v>0.67521122099999997</v>
      </c>
      <c r="H9780" s="17">
        <v>0.32478877900000003</v>
      </c>
      <c r="I9780" s="17">
        <v>0.98166684599999998</v>
      </c>
      <c r="J9780" s="17">
        <v>1.83E-2</v>
      </c>
      <c r="K9780" s="17">
        <v>4.1399999999999997E-5</v>
      </c>
    </row>
    <row r="9781" spans="1:11" x14ac:dyDescent="0.45">
      <c r="A9781" s="10" t="s">
        <v>79</v>
      </c>
      <c r="B9781" s="20">
        <v>0.876</v>
      </c>
      <c r="C9781" s="19">
        <v>132513</v>
      </c>
      <c r="D9781" s="19">
        <v>27311.761320000001</v>
      </c>
      <c r="E9781" s="23">
        <v>0.74405645899999995</v>
      </c>
      <c r="F9781" s="23">
        <v>0.46149997799999998</v>
      </c>
      <c r="G9781" s="17">
        <v>0.67548844299999999</v>
      </c>
      <c r="H9781" s="17">
        <v>0.32451155700000001</v>
      </c>
      <c r="I9781" s="17">
        <v>0.98173715299999997</v>
      </c>
      <c r="J9781" s="17">
        <v>1.8200000000000001E-2</v>
      </c>
      <c r="K9781" s="17">
        <v>4.1300000000000001E-5</v>
      </c>
    </row>
    <row r="9782" spans="1:11" x14ac:dyDescent="0.45">
      <c r="A9782" s="10" t="s">
        <v>79</v>
      </c>
      <c r="B9782" s="20">
        <v>0.877</v>
      </c>
      <c r="C9782" s="19">
        <v>132652</v>
      </c>
      <c r="D9782" s="19">
        <v>27415.4084</v>
      </c>
      <c r="E9782" s="23">
        <v>0.74776446500000004</v>
      </c>
      <c r="F9782" s="23">
        <v>0.46362831500000001</v>
      </c>
      <c r="G9782" s="17">
        <v>0.67573048300000005</v>
      </c>
      <c r="H9782" s="17">
        <v>0.32426951700000001</v>
      </c>
      <c r="I9782" s="17">
        <v>0.98180002399999999</v>
      </c>
      <c r="J9782" s="17">
        <v>1.8200000000000001E-2</v>
      </c>
      <c r="K9782" s="17">
        <v>4.1100000000000003E-5</v>
      </c>
    </row>
    <row r="9783" spans="1:11" x14ac:dyDescent="0.45">
      <c r="A9783" s="10" t="s">
        <v>79</v>
      </c>
      <c r="B9783" s="20">
        <v>0.878</v>
      </c>
      <c r="C9783" s="19">
        <v>132816</v>
      </c>
      <c r="D9783" s="19">
        <v>27538.56352</v>
      </c>
      <c r="E9783" s="23">
        <v>0.75390262500000005</v>
      </c>
      <c r="F9783" s="23">
        <v>0.46538917499999999</v>
      </c>
      <c r="G9783" s="17">
        <v>0.675799602</v>
      </c>
      <c r="H9783" s="17">
        <v>0.324200398</v>
      </c>
      <c r="I9783" s="17">
        <v>0.98186331599999999</v>
      </c>
      <c r="J9783" s="17">
        <v>1.8100000000000002E-2</v>
      </c>
      <c r="K9783" s="17">
        <v>4.1E-5</v>
      </c>
    </row>
    <row r="9784" spans="1:11" x14ac:dyDescent="0.45">
      <c r="A9784" s="10" t="s">
        <v>79</v>
      </c>
      <c r="B9784" s="20">
        <v>0.879</v>
      </c>
      <c r="C9784" s="19">
        <v>132962</v>
      </c>
      <c r="D9784" s="19">
        <v>27648.945769999998</v>
      </c>
      <c r="E9784" s="23">
        <v>0.75796525299999995</v>
      </c>
      <c r="F9784" s="23">
        <v>0.467269357</v>
      </c>
      <c r="G9784" s="17">
        <v>0.67587731799999995</v>
      </c>
      <c r="H9784" s="17">
        <v>0.324122682</v>
      </c>
      <c r="I9784" s="17">
        <v>0.98191508000000005</v>
      </c>
      <c r="J9784" s="17">
        <v>1.7999999999999999E-2</v>
      </c>
      <c r="K9784" s="17">
        <v>4.0800000000000002E-5</v>
      </c>
    </row>
    <row r="9785" spans="1:11" x14ac:dyDescent="0.45">
      <c r="A9785" s="10" t="s">
        <v>79</v>
      </c>
      <c r="B9785" s="20">
        <v>0.88</v>
      </c>
      <c r="C9785" s="19">
        <v>133119</v>
      </c>
      <c r="D9785" s="19">
        <v>27768.38622</v>
      </c>
      <c r="E9785" s="23">
        <v>0.76417182299999997</v>
      </c>
      <c r="F9785" s="23">
        <v>0.46911242800000003</v>
      </c>
      <c r="G9785" s="17">
        <v>0.67604924899999996</v>
      </c>
      <c r="H9785" s="17">
        <v>0.32395075099999998</v>
      </c>
      <c r="I9785" s="17">
        <v>0.98198124399999998</v>
      </c>
      <c r="J9785" s="17">
        <v>1.7999999999999999E-2</v>
      </c>
      <c r="K9785" s="17">
        <v>4.07E-5</v>
      </c>
    </row>
    <row r="9786" spans="1:11" x14ac:dyDescent="0.45">
      <c r="A9786" s="10" t="s">
        <v>79</v>
      </c>
      <c r="B9786" s="20">
        <v>0.88100000000000001</v>
      </c>
      <c r="C9786" s="19">
        <v>133236</v>
      </c>
      <c r="D9786" s="19">
        <v>27858.035940000002</v>
      </c>
      <c r="E9786" s="23">
        <v>0.76949773499999996</v>
      </c>
      <c r="F9786" s="23">
        <v>0.47110802899999998</v>
      </c>
      <c r="G9786" s="17">
        <v>0.676108559</v>
      </c>
      <c r="H9786" s="17">
        <v>0.323891441</v>
      </c>
      <c r="I9786" s="17">
        <v>0.98203122300000001</v>
      </c>
      <c r="J9786" s="17">
        <v>1.7899999999999999E-2</v>
      </c>
      <c r="K9786" s="17">
        <v>4.0599999999999998E-5</v>
      </c>
    </row>
    <row r="9787" spans="1:11" x14ac:dyDescent="0.45">
      <c r="A9787" s="10" t="s">
        <v>79</v>
      </c>
      <c r="B9787" s="20">
        <v>0.88200000000000001</v>
      </c>
      <c r="C9787" s="19">
        <v>133421</v>
      </c>
      <c r="D9787" s="19">
        <v>28000.817220000001</v>
      </c>
      <c r="E9787" s="23">
        <v>0.77461447100000003</v>
      </c>
      <c r="F9787" s="23">
        <v>0.47266847699999998</v>
      </c>
      <c r="G9787" s="17">
        <v>0.67625036500000002</v>
      </c>
      <c r="H9787" s="17">
        <v>0.32374963499999998</v>
      </c>
      <c r="I9787" s="17">
        <v>0.98211217299999998</v>
      </c>
      <c r="J9787" s="17">
        <v>1.78E-2</v>
      </c>
      <c r="K9787" s="17">
        <v>4.0399999999999999E-5</v>
      </c>
    </row>
    <row r="9788" spans="1:11" x14ac:dyDescent="0.45">
      <c r="A9788" s="10" t="s">
        <v>79</v>
      </c>
      <c r="B9788" s="20">
        <v>0.88300000000000001</v>
      </c>
      <c r="C9788" s="19">
        <v>133571</v>
      </c>
      <c r="D9788" s="19">
        <v>28117.33712</v>
      </c>
      <c r="E9788" s="23">
        <v>0.77845524600000005</v>
      </c>
      <c r="F9788" s="23">
        <v>0.47498628399999998</v>
      </c>
      <c r="G9788" s="17">
        <v>0.67641928299999998</v>
      </c>
      <c r="H9788" s="17">
        <v>0.32358071700000002</v>
      </c>
      <c r="I9788" s="17">
        <v>0.98217520599999997</v>
      </c>
      <c r="J9788" s="17">
        <v>1.78E-2</v>
      </c>
      <c r="K9788" s="17">
        <v>4.0200000000000001E-5</v>
      </c>
    </row>
    <row r="9789" spans="1:11" x14ac:dyDescent="0.45">
      <c r="A9789" s="10" t="s">
        <v>79</v>
      </c>
      <c r="B9789" s="20">
        <v>0.88400000000000001</v>
      </c>
      <c r="C9789" s="19">
        <v>133721</v>
      </c>
      <c r="D9789" s="19">
        <v>28234.658800000001</v>
      </c>
      <c r="E9789" s="23">
        <v>0.78617554599999995</v>
      </c>
      <c r="F9789" s="23">
        <v>0.47693792600000001</v>
      </c>
      <c r="G9789" s="17">
        <v>0.67645321199999997</v>
      </c>
      <c r="H9789" s="17">
        <v>0.32354678799999997</v>
      </c>
      <c r="I9789" s="17">
        <v>0.98224683999999995</v>
      </c>
      <c r="J9789" s="17">
        <v>1.77E-2</v>
      </c>
      <c r="K9789" s="17">
        <v>4.0099999999999999E-5</v>
      </c>
    </row>
    <row r="9790" spans="1:11" x14ac:dyDescent="0.45">
      <c r="A9790" s="10" t="s">
        <v>79</v>
      </c>
      <c r="B9790" s="20">
        <v>0.88500000000000001</v>
      </c>
      <c r="C9790" s="19">
        <v>133874</v>
      </c>
      <c r="D9790" s="19">
        <v>28355.4483</v>
      </c>
      <c r="E9790" s="23">
        <v>0.79282177799999998</v>
      </c>
      <c r="F9790" s="23">
        <v>0.47891078399999998</v>
      </c>
      <c r="G9790" s="17">
        <v>0.67652419399999997</v>
      </c>
      <c r="H9790" s="17">
        <v>0.32347580599999998</v>
      </c>
      <c r="I9790" s="17">
        <v>0.98230886799999995</v>
      </c>
      <c r="J9790" s="17">
        <v>1.77E-2</v>
      </c>
      <c r="K9790" s="17">
        <v>3.9900000000000001E-5</v>
      </c>
    </row>
    <row r="9791" spans="1:11" x14ac:dyDescent="0.45">
      <c r="A9791" s="10" t="s">
        <v>79</v>
      </c>
      <c r="B9791" s="20">
        <v>0.88600000000000001</v>
      </c>
      <c r="C9791" s="19">
        <v>134024</v>
      </c>
      <c r="D9791" s="19">
        <v>28474.834309999998</v>
      </c>
      <c r="E9791" s="23">
        <v>0.79878452200000005</v>
      </c>
      <c r="F9791" s="23">
        <v>0.48087888000000001</v>
      </c>
      <c r="G9791" s="17">
        <v>0.67661015899999999</v>
      </c>
      <c r="H9791" s="17">
        <v>0.32338984100000001</v>
      </c>
      <c r="I9791" s="17">
        <v>0.98236328399999995</v>
      </c>
      <c r="J9791" s="17">
        <v>1.7600000000000001E-2</v>
      </c>
      <c r="K9791" s="17">
        <v>3.9799999999999998E-5</v>
      </c>
    </row>
    <row r="9792" spans="1:11" x14ac:dyDescent="0.45">
      <c r="A9792" s="10" t="s">
        <v>79</v>
      </c>
      <c r="B9792" s="20">
        <v>0.88700000000000001</v>
      </c>
      <c r="C9792" s="19">
        <v>134167</v>
      </c>
      <c r="D9792" s="19">
        <v>28589.504540000002</v>
      </c>
      <c r="E9792" s="23">
        <v>0.80496062599999996</v>
      </c>
      <c r="F9792" s="23">
        <v>0.48292434400000001</v>
      </c>
      <c r="G9792" s="17">
        <v>0.67668651800000001</v>
      </c>
      <c r="H9792" s="17">
        <v>0.32331348199999999</v>
      </c>
      <c r="I9792" s="17">
        <v>0.98242867599999995</v>
      </c>
      <c r="J9792" s="17">
        <v>1.7500000000000002E-2</v>
      </c>
      <c r="K9792" s="17">
        <v>3.9700000000000003E-5</v>
      </c>
    </row>
    <row r="9793" spans="1:11" x14ac:dyDescent="0.45">
      <c r="A9793" s="10" t="s">
        <v>79</v>
      </c>
      <c r="B9793" s="20">
        <v>0.88800000000000001</v>
      </c>
      <c r="C9793" s="19">
        <v>134325</v>
      </c>
      <c r="D9793" s="19">
        <v>28717.234090000002</v>
      </c>
      <c r="E9793" s="23">
        <v>0.81137522699999998</v>
      </c>
      <c r="F9793" s="23">
        <v>0.484812201</v>
      </c>
      <c r="G9793" s="17">
        <v>0.67694025700000005</v>
      </c>
      <c r="H9793" s="17">
        <v>0.32305974300000001</v>
      </c>
      <c r="I9793" s="17">
        <v>0.98249195600000006</v>
      </c>
      <c r="J9793" s="17">
        <v>1.7500000000000002E-2</v>
      </c>
      <c r="K9793" s="17">
        <v>3.9499999999999998E-5</v>
      </c>
    </row>
    <row r="9794" spans="1:11" x14ac:dyDescent="0.45">
      <c r="A9794" s="10" t="s">
        <v>79</v>
      </c>
      <c r="B9794" s="20">
        <v>0.88900000000000001</v>
      </c>
      <c r="C9794" s="19">
        <v>134478</v>
      </c>
      <c r="D9794" s="19">
        <v>28841.834849999999</v>
      </c>
      <c r="E9794" s="23">
        <v>0.81717888299999997</v>
      </c>
      <c r="F9794" s="23">
        <v>0.48696714200000002</v>
      </c>
      <c r="G9794" s="17">
        <v>0.67722601500000001</v>
      </c>
      <c r="H9794" s="17">
        <v>0.32277398499999999</v>
      </c>
      <c r="I9794" s="17">
        <v>0.98256275599999998</v>
      </c>
      <c r="J9794" s="17">
        <v>1.7399999999999999E-2</v>
      </c>
      <c r="K9794" s="17">
        <v>3.9400000000000002E-5</v>
      </c>
    </row>
    <row r="9795" spans="1:11" x14ac:dyDescent="0.45">
      <c r="A9795" s="10" t="s">
        <v>79</v>
      </c>
      <c r="B9795" s="20">
        <v>0.89</v>
      </c>
      <c r="C9795" s="19">
        <v>134630</v>
      </c>
      <c r="D9795" s="19">
        <v>28966.472580000001</v>
      </c>
      <c r="E9795" s="23">
        <v>0.82366608900000005</v>
      </c>
      <c r="F9795" s="23">
        <v>0.48911042399999999</v>
      </c>
      <c r="G9795" s="17">
        <v>0.67748644400000002</v>
      </c>
      <c r="H9795" s="17">
        <v>0.32251355599999998</v>
      </c>
      <c r="I9795" s="17">
        <v>0.98262782500000001</v>
      </c>
      <c r="J9795" s="17">
        <v>1.7299999999999999E-2</v>
      </c>
      <c r="K9795" s="17">
        <v>3.9199999999999997E-5</v>
      </c>
    </row>
    <row r="9796" spans="1:11" x14ac:dyDescent="0.45">
      <c r="A9796" s="10" t="s">
        <v>79</v>
      </c>
      <c r="B9796" s="20">
        <v>0.89100000000000001</v>
      </c>
      <c r="C9796" s="19">
        <v>134779</v>
      </c>
      <c r="D9796" s="19">
        <v>29089.581989999999</v>
      </c>
      <c r="E9796" s="23">
        <v>0.82946529400000002</v>
      </c>
      <c r="F9796" s="23">
        <v>0.49117914200000001</v>
      </c>
      <c r="G9796" s="17">
        <v>0.67769459600000004</v>
      </c>
      <c r="H9796" s="17">
        <v>0.32230540400000002</v>
      </c>
      <c r="I9796" s="17">
        <v>0.98269112199999997</v>
      </c>
      <c r="J9796" s="17">
        <v>1.7299999999999999E-2</v>
      </c>
      <c r="K9796" s="17">
        <v>3.9100000000000002E-5</v>
      </c>
    </row>
    <row r="9797" spans="1:11" x14ac:dyDescent="0.45">
      <c r="A9797" s="10" t="s">
        <v>79</v>
      </c>
      <c r="B9797" s="20">
        <v>0.89200000000000002</v>
      </c>
      <c r="C9797" s="19">
        <v>134929</v>
      </c>
      <c r="D9797" s="19">
        <v>29214.497759999998</v>
      </c>
      <c r="E9797" s="23">
        <v>0.83490335500000001</v>
      </c>
      <c r="F9797" s="23">
        <v>0.49325457900000003</v>
      </c>
      <c r="G9797" s="17">
        <v>0.67796396599999997</v>
      </c>
      <c r="H9797" s="17">
        <v>0.32203603400000003</v>
      </c>
      <c r="I9797" s="17">
        <v>0.98273949900000002</v>
      </c>
      <c r="J9797" s="17">
        <v>1.72E-2</v>
      </c>
      <c r="K9797" s="17">
        <v>3.8899999999999997E-5</v>
      </c>
    </row>
    <row r="9798" spans="1:11" x14ac:dyDescent="0.45">
      <c r="A9798" s="10" t="s">
        <v>79</v>
      </c>
      <c r="B9798" s="20">
        <v>0.89300000000000002</v>
      </c>
      <c r="C9798" s="19">
        <v>135066</v>
      </c>
      <c r="D9798" s="19">
        <v>29329.24943</v>
      </c>
      <c r="E9798" s="23">
        <v>0.83988100700000001</v>
      </c>
      <c r="F9798" s="23">
        <v>0.49537281999999999</v>
      </c>
      <c r="G9798" s="17">
        <v>0.67806849999999996</v>
      </c>
      <c r="H9798" s="17">
        <v>0.32193149999999998</v>
      </c>
      <c r="I9798" s="17">
        <v>0.98279693899999998</v>
      </c>
      <c r="J9798" s="17">
        <v>1.72E-2</v>
      </c>
      <c r="K9798" s="17">
        <v>3.8800000000000001E-5</v>
      </c>
    </row>
    <row r="9799" spans="1:11" x14ac:dyDescent="0.45">
      <c r="A9799" s="10" t="s">
        <v>79</v>
      </c>
      <c r="B9799" s="20">
        <v>0.89400000000000002</v>
      </c>
      <c r="C9799" s="19">
        <v>135234</v>
      </c>
      <c r="D9799" s="19">
        <v>29470.903450000002</v>
      </c>
      <c r="E9799" s="23">
        <v>0.84681640700000005</v>
      </c>
      <c r="F9799" s="23">
        <v>0.49744553499999999</v>
      </c>
      <c r="G9799" s="17">
        <v>0.67823180599999999</v>
      </c>
      <c r="H9799" s="17">
        <v>0.32176819400000001</v>
      </c>
      <c r="I9799" s="17">
        <v>0.98287576399999999</v>
      </c>
      <c r="J9799" s="17">
        <v>1.7100000000000001E-2</v>
      </c>
      <c r="K9799" s="17">
        <v>3.8600000000000003E-5</v>
      </c>
    </row>
    <row r="9800" spans="1:11" x14ac:dyDescent="0.45">
      <c r="A9800" s="10" t="s">
        <v>79</v>
      </c>
      <c r="B9800" s="20">
        <v>0.89500000000000002</v>
      </c>
      <c r="C9800" s="19">
        <v>135382</v>
      </c>
      <c r="D9800" s="19">
        <v>29596.785879999999</v>
      </c>
      <c r="E9800" s="23">
        <v>0.853579368</v>
      </c>
      <c r="F9800" s="23">
        <v>0.49977310200000002</v>
      </c>
      <c r="G9800" s="17">
        <v>0.67836935499999995</v>
      </c>
      <c r="H9800" s="17">
        <v>0.32163064499999999</v>
      </c>
      <c r="I9800" s="17">
        <v>0.98294284399999998</v>
      </c>
      <c r="J9800" s="17">
        <v>1.7000000000000001E-2</v>
      </c>
      <c r="K9800" s="17">
        <v>3.8500000000000001E-5</v>
      </c>
    </row>
    <row r="9801" spans="1:11" x14ac:dyDescent="0.45">
      <c r="A9801" s="10" t="s">
        <v>79</v>
      </c>
      <c r="B9801" s="20">
        <v>0.89600000000000002</v>
      </c>
      <c r="C9801" s="19">
        <v>135534</v>
      </c>
      <c r="D9801" s="19">
        <v>29726.870729999999</v>
      </c>
      <c r="E9801" s="23">
        <v>0.85827744900000003</v>
      </c>
      <c r="F9801" s="23">
        <v>0.50193243600000004</v>
      </c>
      <c r="G9801" s="17">
        <v>0.67850133499999998</v>
      </c>
      <c r="H9801" s="17">
        <v>0.32149866500000002</v>
      </c>
      <c r="I9801" s="17">
        <v>0.98301057400000003</v>
      </c>
      <c r="J9801" s="17">
        <v>1.7000000000000001E-2</v>
      </c>
      <c r="K9801" s="17">
        <v>3.8300000000000003E-5</v>
      </c>
    </row>
    <row r="9802" spans="1:11" x14ac:dyDescent="0.45">
      <c r="A9802" s="10" t="s">
        <v>79</v>
      </c>
      <c r="B9802" s="20">
        <v>0.89700000000000002</v>
      </c>
      <c r="C9802" s="19">
        <v>135677</v>
      </c>
      <c r="D9802" s="19">
        <v>29850.066350000001</v>
      </c>
      <c r="E9802" s="23">
        <v>0.86467875800000005</v>
      </c>
      <c r="F9802" s="23">
        <v>0.50417219499999999</v>
      </c>
      <c r="G9802" s="17">
        <v>0.67860433200000003</v>
      </c>
      <c r="H9802" s="17">
        <v>0.32139566800000002</v>
      </c>
      <c r="I9802" s="17">
        <v>0.98307330400000004</v>
      </c>
      <c r="J9802" s="17">
        <v>1.6899999999999998E-2</v>
      </c>
      <c r="K9802" s="17">
        <v>3.82E-5</v>
      </c>
    </row>
    <row r="9803" spans="1:11" x14ac:dyDescent="0.45">
      <c r="A9803" s="10" t="s">
        <v>79</v>
      </c>
      <c r="B9803" s="20">
        <v>0.89800000000000002</v>
      </c>
      <c r="C9803" s="19">
        <v>135833</v>
      </c>
      <c r="D9803" s="19">
        <v>29985.32533</v>
      </c>
      <c r="E9803" s="23">
        <v>0.86974617799999998</v>
      </c>
      <c r="F9803" s="23">
        <v>0.50627856999999998</v>
      </c>
      <c r="G9803" s="17">
        <v>0.67865688000000002</v>
      </c>
      <c r="H9803" s="17">
        <v>0.32134311999999998</v>
      </c>
      <c r="I9803" s="17">
        <v>0.98314984999999999</v>
      </c>
      <c r="J9803" s="17">
        <v>1.6799999999999999E-2</v>
      </c>
      <c r="K9803" s="17">
        <v>3.8000000000000002E-5</v>
      </c>
    </row>
    <row r="9804" spans="1:11" x14ac:dyDescent="0.45">
      <c r="A9804" s="10" t="s">
        <v>79</v>
      </c>
      <c r="B9804" s="20">
        <v>0.89900000000000002</v>
      </c>
      <c r="C9804" s="19">
        <v>135988</v>
      </c>
      <c r="D9804" s="19">
        <v>30120.438699999999</v>
      </c>
      <c r="E9804" s="23">
        <v>0.875097452</v>
      </c>
      <c r="F9804" s="23">
        <v>0.50859598299999997</v>
      </c>
      <c r="G9804" s="17">
        <v>0.67888343100000004</v>
      </c>
      <c r="H9804" s="17">
        <v>0.32111656900000002</v>
      </c>
      <c r="I9804" s="17">
        <v>0.98321609300000001</v>
      </c>
      <c r="J9804" s="17">
        <v>1.67E-2</v>
      </c>
      <c r="K9804" s="17">
        <v>3.7799999999999997E-5</v>
      </c>
    </row>
    <row r="9805" spans="1:11" x14ac:dyDescent="0.45">
      <c r="A9805" s="10" t="s">
        <v>79</v>
      </c>
      <c r="B9805" s="20">
        <v>0.9</v>
      </c>
      <c r="C9805" s="19">
        <v>136139</v>
      </c>
      <c r="D9805" s="19">
        <v>30253.158189999998</v>
      </c>
      <c r="E9805" s="23">
        <v>0.88420775699999998</v>
      </c>
      <c r="F9805" s="23">
        <v>0.51085335099999996</v>
      </c>
      <c r="G9805" s="17">
        <v>0.67899720100000005</v>
      </c>
      <c r="H9805" s="17">
        <v>0.32100279900000001</v>
      </c>
      <c r="I9805" s="17">
        <v>0.98327164700000003</v>
      </c>
      <c r="J9805" s="17">
        <v>1.67E-2</v>
      </c>
      <c r="K9805" s="17">
        <v>3.7700000000000002E-5</v>
      </c>
    </row>
    <row r="9806" spans="1:11" x14ac:dyDescent="0.45">
      <c r="A9806" s="10" t="s">
        <v>79</v>
      </c>
      <c r="B9806" s="20">
        <v>0.90100000000000002</v>
      </c>
      <c r="C9806" s="19">
        <v>136292</v>
      </c>
      <c r="D9806" s="19">
        <v>30388.910459999999</v>
      </c>
      <c r="E9806" s="23">
        <v>0.88935423499999999</v>
      </c>
      <c r="F9806" s="23">
        <v>0.51317846</v>
      </c>
      <c r="G9806" s="17">
        <v>0.67918146300000004</v>
      </c>
      <c r="H9806" s="17">
        <v>0.32081853700000001</v>
      </c>
      <c r="I9806" s="17">
        <v>0.98334362200000003</v>
      </c>
      <c r="J9806" s="17">
        <v>1.66E-2</v>
      </c>
      <c r="K9806" s="17">
        <v>3.7599999999999999E-5</v>
      </c>
    </row>
    <row r="9807" spans="1:11" x14ac:dyDescent="0.45">
      <c r="A9807" s="10" t="s">
        <v>79</v>
      </c>
      <c r="B9807" s="20">
        <v>0.90200000000000002</v>
      </c>
      <c r="C9807" s="19">
        <v>136440</v>
      </c>
      <c r="D9807" s="19">
        <v>30521.052810000001</v>
      </c>
      <c r="E9807" s="23">
        <v>0.89593408699999999</v>
      </c>
      <c r="F9807" s="23">
        <v>0.51552706199999998</v>
      </c>
      <c r="G9807" s="17">
        <v>0.6794635</v>
      </c>
      <c r="H9807" s="17">
        <v>0.3205365</v>
      </c>
      <c r="I9807" s="17">
        <v>0.98341678499999996</v>
      </c>
      <c r="J9807" s="17">
        <v>1.6500000000000001E-2</v>
      </c>
      <c r="K9807" s="17">
        <v>3.7400000000000001E-5</v>
      </c>
    </row>
    <row r="9808" spans="1:11" x14ac:dyDescent="0.45">
      <c r="A9808" s="10" t="s">
        <v>79</v>
      </c>
      <c r="B9808" s="20">
        <v>0.90300000000000002</v>
      </c>
      <c r="C9808" s="19">
        <v>136593</v>
      </c>
      <c r="D9808" s="19">
        <v>30658.515090000001</v>
      </c>
      <c r="E9808" s="23">
        <v>0.90230641599999994</v>
      </c>
      <c r="F9808" s="23">
        <v>0.51779068299999997</v>
      </c>
      <c r="G9808" s="17">
        <v>0.67962487100000002</v>
      </c>
      <c r="H9808" s="17">
        <v>0.32037512899999998</v>
      </c>
      <c r="I9808" s="17">
        <v>0.98347759400000001</v>
      </c>
      <c r="J9808" s="17">
        <v>1.6500000000000001E-2</v>
      </c>
      <c r="K9808" s="17">
        <v>3.7200000000000003E-5</v>
      </c>
    </row>
    <row r="9809" spans="1:11" x14ac:dyDescent="0.45">
      <c r="A9809" s="10" t="s">
        <v>79</v>
      </c>
      <c r="B9809" s="20">
        <v>0.90400000000000003</v>
      </c>
      <c r="C9809" s="19">
        <v>136740</v>
      </c>
      <c r="D9809" s="19">
        <v>30791.453560000002</v>
      </c>
      <c r="E9809" s="23">
        <v>0.90691543799999996</v>
      </c>
      <c r="F9809" s="23">
        <v>0.52018475900000005</v>
      </c>
      <c r="G9809" s="17">
        <v>0.679801082</v>
      </c>
      <c r="H9809" s="17">
        <v>0.320198918</v>
      </c>
      <c r="I9809" s="17">
        <v>0.98353109800000005</v>
      </c>
      <c r="J9809" s="17">
        <v>1.6400000000000001E-2</v>
      </c>
      <c r="K9809" s="17">
        <v>3.7100000000000001E-5</v>
      </c>
    </row>
    <row r="9810" spans="1:11" x14ac:dyDescent="0.45">
      <c r="A9810" s="10" t="s">
        <v>79</v>
      </c>
      <c r="B9810" s="20">
        <v>0.90500000000000003</v>
      </c>
      <c r="C9810" s="19">
        <v>136891</v>
      </c>
      <c r="D9810" s="19">
        <v>30928.82977</v>
      </c>
      <c r="E9810" s="23">
        <v>0.91383885200000003</v>
      </c>
      <c r="F9810" s="23">
        <v>0.52243477599999999</v>
      </c>
      <c r="G9810" s="17">
        <v>0.68000818200000002</v>
      </c>
      <c r="H9810" s="17">
        <v>0.31999181799999998</v>
      </c>
      <c r="I9810" s="17">
        <v>0.98358728299999998</v>
      </c>
      <c r="J9810" s="17">
        <v>1.6400000000000001E-2</v>
      </c>
      <c r="K9810" s="17">
        <v>3.6999999999999998E-5</v>
      </c>
    </row>
    <row r="9811" spans="1:11" x14ac:dyDescent="0.45">
      <c r="A9811" s="10" t="s">
        <v>79</v>
      </c>
      <c r="B9811" s="20">
        <v>0.90600000000000003</v>
      </c>
      <c r="C9811" s="19">
        <v>137045</v>
      </c>
      <c r="D9811" s="19">
        <v>31070.110130000001</v>
      </c>
      <c r="E9811" s="23">
        <v>0.92022255500000005</v>
      </c>
      <c r="F9811" s="23">
        <v>0.52479228</v>
      </c>
      <c r="G9811" s="17">
        <v>0.68022182499999995</v>
      </c>
      <c r="H9811" s="17">
        <v>0.319778175</v>
      </c>
      <c r="I9811" s="17">
        <v>0.98364433200000001</v>
      </c>
      <c r="J9811" s="17">
        <v>1.6299999999999999E-2</v>
      </c>
      <c r="K9811" s="17">
        <v>3.6900000000000002E-5</v>
      </c>
    </row>
    <row r="9812" spans="1:11" x14ac:dyDescent="0.45">
      <c r="A9812" s="10" t="s">
        <v>79</v>
      </c>
      <c r="B9812" s="20">
        <v>0.90700000000000003</v>
      </c>
      <c r="C9812" s="19">
        <v>137195</v>
      </c>
      <c r="D9812" s="19">
        <v>31208.773939999999</v>
      </c>
      <c r="E9812" s="23">
        <v>0.92824376900000005</v>
      </c>
      <c r="F9812" s="23">
        <v>0.52686215400000003</v>
      </c>
      <c r="G9812" s="17">
        <v>0.68044753800000002</v>
      </c>
      <c r="H9812" s="17">
        <v>0.31955246199999998</v>
      </c>
      <c r="I9812" s="17">
        <v>0.98370456399999995</v>
      </c>
      <c r="J9812" s="17">
        <v>1.6299999999999999E-2</v>
      </c>
      <c r="K9812" s="17">
        <v>3.6699999999999998E-5</v>
      </c>
    </row>
    <row r="9813" spans="1:11" x14ac:dyDescent="0.45">
      <c r="A9813" s="10" t="s">
        <v>79</v>
      </c>
      <c r="B9813" s="20">
        <v>0.90800000000000003</v>
      </c>
      <c r="C9813" s="19">
        <v>137347</v>
      </c>
      <c r="D9813" s="19">
        <v>31350.321090000001</v>
      </c>
      <c r="E9813" s="23">
        <v>0.93321049599999994</v>
      </c>
      <c r="F9813" s="23">
        <v>0.52967321899999997</v>
      </c>
      <c r="G9813" s="17">
        <v>0.68055363400000002</v>
      </c>
      <c r="H9813" s="17">
        <v>0.31944636599999998</v>
      </c>
      <c r="I9813" s="17">
        <v>0.98377615900000004</v>
      </c>
      <c r="J9813" s="17">
        <v>1.6199999999999999E-2</v>
      </c>
      <c r="K9813" s="17">
        <v>3.6600000000000002E-5</v>
      </c>
    </row>
    <row r="9814" spans="1:11" x14ac:dyDescent="0.45">
      <c r="A9814" s="10" t="s">
        <v>79</v>
      </c>
      <c r="B9814" s="20">
        <v>0.90900000000000003</v>
      </c>
      <c r="C9814" s="19">
        <v>137500</v>
      </c>
      <c r="D9814" s="19">
        <v>31493.388630000001</v>
      </c>
      <c r="E9814" s="23">
        <v>0.93816683199999995</v>
      </c>
      <c r="F9814" s="23">
        <v>0.53213776800000001</v>
      </c>
      <c r="G9814" s="17">
        <v>0.68069818199999998</v>
      </c>
      <c r="H9814" s="17">
        <v>0.31930181800000002</v>
      </c>
      <c r="I9814" s="17">
        <v>0.98384036399999997</v>
      </c>
      <c r="J9814" s="17">
        <v>1.61E-2</v>
      </c>
      <c r="K9814" s="17">
        <v>3.6399999999999997E-5</v>
      </c>
    </row>
    <row r="9815" spans="1:11" x14ac:dyDescent="0.45">
      <c r="A9815" s="10" t="s">
        <v>79</v>
      </c>
      <c r="B9815" s="20">
        <v>0.91</v>
      </c>
      <c r="C9815" s="19">
        <v>137648</v>
      </c>
      <c r="D9815" s="19">
        <v>31632.582729999998</v>
      </c>
      <c r="E9815" s="23">
        <v>0.94417615799999999</v>
      </c>
      <c r="F9815" s="23">
        <v>0.53467735999999999</v>
      </c>
      <c r="G9815" s="17">
        <v>0.68093252400000004</v>
      </c>
      <c r="H9815" s="17">
        <v>0.31906747600000002</v>
      </c>
      <c r="I9815" s="17">
        <v>0.983899525</v>
      </c>
      <c r="J9815" s="17">
        <v>1.61E-2</v>
      </c>
      <c r="K9815" s="17">
        <v>3.6300000000000001E-5</v>
      </c>
    </row>
    <row r="9816" spans="1:11" x14ac:dyDescent="0.45">
      <c r="A9816" s="10" t="s">
        <v>79</v>
      </c>
      <c r="B9816" s="20">
        <v>0.91100000000000003</v>
      </c>
      <c r="C9816" s="19">
        <v>137803</v>
      </c>
      <c r="D9816" s="19">
        <v>31779.557209999999</v>
      </c>
      <c r="E9816" s="23">
        <v>0.95269087100000005</v>
      </c>
      <c r="F9816" s="23">
        <v>0.53710658600000005</v>
      </c>
      <c r="G9816" s="17">
        <v>0.68115353099999998</v>
      </c>
      <c r="H9816" s="17">
        <v>0.31884646900000002</v>
      </c>
      <c r="I9816" s="17">
        <v>0.98395953199999997</v>
      </c>
      <c r="J9816" s="17">
        <v>1.6E-2</v>
      </c>
      <c r="K9816" s="17">
        <v>3.6100000000000003E-5</v>
      </c>
    </row>
    <row r="9817" spans="1:11" x14ac:dyDescent="0.45">
      <c r="A9817" s="10" t="s">
        <v>79</v>
      </c>
      <c r="B9817" s="20">
        <v>0.91200000000000003</v>
      </c>
      <c r="C9817" s="19">
        <v>137950</v>
      </c>
      <c r="D9817" s="19">
        <v>31920.145629999999</v>
      </c>
      <c r="E9817" s="23">
        <v>0.96148563099999995</v>
      </c>
      <c r="F9817" s="23">
        <v>0.53966172899999998</v>
      </c>
      <c r="G9817" s="17">
        <v>0.68135556399999997</v>
      </c>
      <c r="H9817" s="17">
        <v>0.31864443599999998</v>
      </c>
      <c r="I9817" s="17">
        <v>0.98401788000000001</v>
      </c>
      <c r="J9817" s="17">
        <v>1.5900000000000001E-2</v>
      </c>
      <c r="K9817" s="17">
        <v>3.6000000000000001E-5</v>
      </c>
    </row>
    <row r="9818" spans="1:11" x14ac:dyDescent="0.45">
      <c r="A9818" s="10" t="s">
        <v>79</v>
      </c>
      <c r="B9818" s="20">
        <v>0.91300000000000003</v>
      </c>
      <c r="C9818" s="19">
        <v>138104</v>
      </c>
      <c r="D9818" s="19">
        <v>32068.653910000001</v>
      </c>
      <c r="E9818" s="23">
        <v>0.968147007</v>
      </c>
      <c r="F9818" s="23">
        <v>0.54210296599999996</v>
      </c>
      <c r="G9818" s="17">
        <v>0.68153710199999995</v>
      </c>
      <c r="H9818" s="17">
        <v>0.31846289799999999</v>
      </c>
      <c r="I9818" s="17">
        <v>0.98407104700000003</v>
      </c>
      <c r="J9818" s="17">
        <v>1.5900000000000001E-2</v>
      </c>
      <c r="K9818" s="17">
        <v>3.5899999999999998E-5</v>
      </c>
    </row>
    <row r="9819" spans="1:11" x14ac:dyDescent="0.45">
      <c r="A9819" s="10" t="s">
        <v>79</v>
      </c>
      <c r="B9819" s="20">
        <v>0.91400000000000003</v>
      </c>
      <c r="C9819" s="19">
        <v>138255</v>
      </c>
      <c r="D9819" s="19">
        <v>32215.38233</v>
      </c>
      <c r="E9819" s="23">
        <v>0.97422473499999995</v>
      </c>
      <c r="F9819" s="23">
        <v>0.54471774799999995</v>
      </c>
      <c r="G9819" s="17">
        <v>0.68171856399999997</v>
      </c>
      <c r="H9819" s="17">
        <v>0.31828143599999997</v>
      </c>
      <c r="I9819" s="17">
        <v>0.98413272100000004</v>
      </c>
      <c r="J9819" s="17">
        <v>1.5800000000000002E-2</v>
      </c>
      <c r="K9819" s="17">
        <v>3.57E-5</v>
      </c>
    </row>
    <row r="9820" spans="1:11" x14ac:dyDescent="0.45">
      <c r="A9820" s="10" t="s">
        <v>79</v>
      </c>
      <c r="B9820" s="20">
        <v>0.91500000000000004</v>
      </c>
      <c r="C9820" s="19">
        <v>138405</v>
      </c>
      <c r="D9820" s="19">
        <v>32362.233619999999</v>
      </c>
      <c r="E9820" s="23">
        <v>0.98217183299999999</v>
      </c>
      <c r="F9820" s="23">
        <v>0.54729624300000002</v>
      </c>
      <c r="G9820" s="17">
        <v>0.68192623100000005</v>
      </c>
      <c r="H9820" s="17">
        <v>0.31807376900000001</v>
      </c>
      <c r="I9820" s="17">
        <v>0.98419762499999996</v>
      </c>
      <c r="J9820" s="17">
        <v>1.5800000000000002E-2</v>
      </c>
      <c r="K9820" s="17">
        <v>3.5599999999999998E-5</v>
      </c>
    </row>
    <row r="9821" spans="1:11" x14ac:dyDescent="0.45">
      <c r="A9821" s="10" t="s">
        <v>79</v>
      </c>
      <c r="B9821" s="20">
        <v>0.91600000000000004</v>
      </c>
      <c r="C9821" s="19">
        <v>138558</v>
      </c>
      <c r="D9821" s="19">
        <v>32513.121810000001</v>
      </c>
      <c r="E9821" s="23">
        <v>0.99110597199999995</v>
      </c>
      <c r="F9821" s="23">
        <v>0.54982216100000003</v>
      </c>
      <c r="G9821" s="17">
        <v>0.68214033100000004</v>
      </c>
      <c r="H9821" s="17">
        <v>0.31785966900000001</v>
      </c>
      <c r="I9821" s="17">
        <v>0.98426412600000002</v>
      </c>
      <c r="J9821" s="17">
        <v>1.5699999999999999E-2</v>
      </c>
      <c r="K9821" s="17">
        <v>3.54E-5</v>
      </c>
    </row>
    <row r="9822" spans="1:11" x14ac:dyDescent="0.45">
      <c r="A9822" s="10" t="s">
        <v>79</v>
      </c>
      <c r="B9822" s="20">
        <v>0.91700000000000004</v>
      </c>
      <c r="C9822" s="19">
        <v>138709</v>
      </c>
      <c r="D9822" s="19">
        <v>32663.4336</v>
      </c>
      <c r="E9822" s="23">
        <v>0.99928535600000001</v>
      </c>
      <c r="F9822" s="23">
        <v>0.55252354699999995</v>
      </c>
      <c r="G9822" s="17">
        <v>0.68228449499999999</v>
      </c>
      <c r="H9822" s="17">
        <v>0.31771550500000001</v>
      </c>
      <c r="I9822" s="17">
        <v>0.98432153499999997</v>
      </c>
      <c r="J9822" s="17">
        <v>1.5599999999999999E-2</v>
      </c>
      <c r="K9822" s="17">
        <v>3.5299999999999997E-5</v>
      </c>
    </row>
    <row r="9823" spans="1:11" x14ac:dyDescent="0.45">
      <c r="A9823" s="10" t="s">
        <v>79</v>
      </c>
      <c r="B9823" s="20">
        <v>0.91800000000000004</v>
      </c>
      <c r="C9823" s="19">
        <v>138854</v>
      </c>
      <c r="D9823" s="19">
        <v>32808.8079</v>
      </c>
      <c r="E9823" s="23">
        <v>1.0064349379999999</v>
      </c>
      <c r="F9823" s="23">
        <v>0.55518087999999999</v>
      </c>
      <c r="G9823" s="17">
        <v>0.68240742099999996</v>
      </c>
      <c r="H9823" s="17">
        <v>0.31759257899999999</v>
      </c>
      <c r="I9823" s="17">
        <v>0.98438400000000004</v>
      </c>
      <c r="J9823" s="17">
        <v>1.5599999999999999E-2</v>
      </c>
      <c r="K9823" s="17">
        <v>3.5200000000000002E-5</v>
      </c>
    </row>
    <row r="9824" spans="1:11" x14ac:dyDescent="0.45">
      <c r="A9824" s="10" t="s">
        <v>79</v>
      </c>
      <c r="B9824" s="20">
        <v>0.91900000000000004</v>
      </c>
      <c r="C9824" s="19">
        <v>139009</v>
      </c>
      <c r="D9824" s="19">
        <v>32965.543559999998</v>
      </c>
      <c r="E9824" s="23">
        <v>1.0158253859999999</v>
      </c>
      <c r="F9824" s="23">
        <v>0.55765408000000005</v>
      </c>
      <c r="G9824" s="17">
        <v>0.68256012200000005</v>
      </c>
      <c r="H9824" s="17">
        <v>0.31743987800000001</v>
      </c>
      <c r="I9824" s="17">
        <v>0.98445588900000003</v>
      </c>
      <c r="J9824" s="17">
        <v>1.55E-2</v>
      </c>
      <c r="K9824" s="17">
        <v>3.4999999999999997E-5</v>
      </c>
    </row>
    <row r="9825" spans="1:11" x14ac:dyDescent="0.45">
      <c r="A9825" s="10" t="s">
        <v>79</v>
      </c>
      <c r="B9825" s="20">
        <v>0.92</v>
      </c>
      <c r="C9825" s="19">
        <v>139163</v>
      </c>
      <c r="D9825" s="19">
        <v>33122.552049999998</v>
      </c>
      <c r="E9825" s="23">
        <v>1.0222160680000001</v>
      </c>
      <c r="F9825" s="23">
        <v>0.56057322899999995</v>
      </c>
      <c r="G9825" s="17">
        <v>0.68275331800000005</v>
      </c>
      <c r="H9825" s="17">
        <v>0.317246682</v>
      </c>
      <c r="I9825" s="17">
        <v>0.98450765299999998</v>
      </c>
      <c r="J9825" s="17">
        <v>1.55E-2</v>
      </c>
      <c r="K9825" s="17">
        <v>3.4900000000000001E-5</v>
      </c>
    </row>
    <row r="9826" spans="1:11" x14ac:dyDescent="0.45">
      <c r="A9826" s="10" t="s">
        <v>79</v>
      </c>
      <c r="B9826" s="20">
        <v>0.92100000000000004</v>
      </c>
      <c r="C9826" s="19">
        <v>139314</v>
      </c>
      <c r="D9826" s="19">
        <v>33277.681329999999</v>
      </c>
      <c r="E9826" s="23">
        <v>1.032050288</v>
      </c>
      <c r="F9826" s="23">
        <v>0.56324575799999999</v>
      </c>
      <c r="G9826" s="17">
        <v>0.68292490299999997</v>
      </c>
      <c r="H9826" s="17">
        <v>0.31707509699999997</v>
      </c>
      <c r="I9826" s="17">
        <v>0.98456676600000004</v>
      </c>
      <c r="J9826" s="17">
        <v>1.54E-2</v>
      </c>
      <c r="K9826" s="17">
        <v>3.4700000000000003E-5</v>
      </c>
    </row>
    <row r="9827" spans="1:11" x14ac:dyDescent="0.45">
      <c r="A9827" s="10" t="s">
        <v>79</v>
      </c>
      <c r="B9827" s="20">
        <v>0.92200000000000004</v>
      </c>
      <c r="C9827" s="19">
        <v>139465</v>
      </c>
      <c r="D9827" s="19">
        <v>33434.199200000003</v>
      </c>
      <c r="E9827" s="23">
        <v>1.0431829770000001</v>
      </c>
      <c r="F9827" s="23">
        <v>0.56606258200000004</v>
      </c>
      <c r="G9827" s="17">
        <v>0.683074607</v>
      </c>
      <c r="H9827" s="17">
        <v>0.316925393</v>
      </c>
      <c r="I9827" s="17">
        <v>0.98462355499999998</v>
      </c>
      <c r="J9827" s="17">
        <v>1.5299999999999999E-2</v>
      </c>
      <c r="K9827" s="17">
        <v>3.4600000000000001E-5</v>
      </c>
    </row>
    <row r="9828" spans="1:11" x14ac:dyDescent="0.45">
      <c r="A9828" s="10" t="s">
        <v>79</v>
      </c>
      <c r="B9828" s="20">
        <v>0.92300000000000004</v>
      </c>
      <c r="C9828" s="19">
        <v>139599</v>
      </c>
      <c r="D9828" s="19">
        <v>33574.512000000002</v>
      </c>
      <c r="E9828" s="23">
        <v>1.0523979379999999</v>
      </c>
      <c r="F9828" s="23">
        <v>0.56884412500000003</v>
      </c>
      <c r="G9828" s="17">
        <v>0.68319257300000003</v>
      </c>
      <c r="H9828" s="17">
        <v>0.31680742699999997</v>
      </c>
      <c r="I9828" s="17">
        <v>0.98467676199999998</v>
      </c>
      <c r="J9828" s="17">
        <v>1.5299999999999999E-2</v>
      </c>
      <c r="K9828" s="17">
        <v>3.4499999999999998E-5</v>
      </c>
    </row>
    <row r="9829" spans="1:11" x14ac:dyDescent="0.45">
      <c r="A9829" s="10" t="s">
        <v>79</v>
      </c>
      <c r="B9829" s="20">
        <v>0.92400000000000004</v>
      </c>
      <c r="C9829" s="19">
        <v>139765</v>
      </c>
      <c r="D9829" s="19">
        <v>33749.726730000002</v>
      </c>
      <c r="E9829" s="23">
        <v>1.060226629</v>
      </c>
      <c r="F9829" s="23">
        <v>0.57144330399999999</v>
      </c>
      <c r="G9829" s="17">
        <v>0.68323972399999999</v>
      </c>
      <c r="H9829" s="17">
        <v>0.31676027600000001</v>
      </c>
      <c r="I9829" s="17">
        <v>0.98471732000000001</v>
      </c>
      <c r="J9829" s="17">
        <v>1.52E-2</v>
      </c>
      <c r="K9829" s="17">
        <v>3.43E-5</v>
      </c>
    </row>
    <row r="9830" spans="1:11" x14ac:dyDescent="0.45">
      <c r="A9830" s="10" t="s">
        <v>79</v>
      </c>
      <c r="B9830" s="20">
        <v>0.92500000000000004</v>
      </c>
      <c r="C9830" s="19">
        <v>139910</v>
      </c>
      <c r="D9830" s="19">
        <v>33904.229919999998</v>
      </c>
      <c r="E9830" s="23">
        <v>1.0724398040000001</v>
      </c>
      <c r="F9830" s="23">
        <v>0.57446785600000005</v>
      </c>
      <c r="G9830" s="17">
        <v>0.68331070000000005</v>
      </c>
      <c r="H9830" s="17">
        <v>0.31668930000000001</v>
      </c>
      <c r="I9830" s="17">
        <v>0.98477492099999997</v>
      </c>
      <c r="J9830" s="17">
        <v>1.52E-2</v>
      </c>
      <c r="K9830" s="17">
        <v>3.4199999999999998E-5</v>
      </c>
    </row>
    <row r="9831" spans="1:11" x14ac:dyDescent="0.45">
      <c r="A9831" s="10" t="s">
        <v>79</v>
      </c>
      <c r="B9831" s="20">
        <v>0.92600000000000005</v>
      </c>
      <c r="C9831" s="19">
        <v>140069</v>
      </c>
      <c r="D9831" s="19">
        <v>34075.421159999998</v>
      </c>
      <c r="E9831" s="23">
        <v>1.0816485600000001</v>
      </c>
      <c r="F9831" s="23">
        <v>0.57718620300000001</v>
      </c>
      <c r="G9831" s="17">
        <v>0.68350598600000001</v>
      </c>
      <c r="H9831" s="17">
        <v>0.31649401399999999</v>
      </c>
      <c r="I9831" s="17">
        <v>0.98484669999999996</v>
      </c>
      <c r="J9831" s="17">
        <v>1.5100000000000001E-2</v>
      </c>
      <c r="K9831" s="17">
        <v>3.4100000000000002E-5</v>
      </c>
    </row>
    <row r="9832" spans="1:11" x14ac:dyDescent="0.45">
      <c r="A9832" s="10" t="s">
        <v>79</v>
      </c>
      <c r="B9832" s="20">
        <v>0.92700000000000005</v>
      </c>
      <c r="C9832" s="19">
        <v>140220</v>
      </c>
      <c r="D9832" s="19">
        <v>34239.358789999998</v>
      </c>
      <c r="E9832" s="23">
        <v>1.0901575699999999</v>
      </c>
      <c r="F9832" s="23">
        <v>0.580341251</v>
      </c>
      <c r="G9832" s="17">
        <v>0.68373270600000002</v>
      </c>
      <c r="H9832" s="17">
        <v>0.31626729399999998</v>
      </c>
      <c r="I9832" s="17">
        <v>0.98490850900000004</v>
      </c>
      <c r="J9832" s="17">
        <v>1.5100000000000001E-2</v>
      </c>
      <c r="K9832" s="17">
        <v>3.3899999999999997E-5</v>
      </c>
    </row>
    <row r="9833" spans="1:11" x14ac:dyDescent="0.45">
      <c r="A9833" s="10" t="s">
        <v>79</v>
      </c>
      <c r="B9833" s="20">
        <v>0.92800000000000005</v>
      </c>
      <c r="C9833" s="19">
        <v>140371</v>
      </c>
      <c r="D9833" s="19">
        <v>34404.557249999998</v>
      </c>
      <c r="E9833" s="23">
        <v>1.0980734860000001</v>
      </c>
      <c r="F9833" s="23">
        <v>0.58331643499999997</v>
      </c>
      <c r="G9833" s="17">
        <v>0.68380220999999997</v>
      </c>
      <c r="H9833" s="17">
        <v>0.31619778999999998</v>
      </c>
      <c r="I9833" s="17">
        <v>0.984965812</v>
      </c>
      <c r="J9833" s="17">
        <v>1.4999999999999999E-2</v>
      </c>
      <c r="K9833" s="17">
        <v>3.3800000000000002E-5</v>
      </c>
    </row>
    <row r="9834" spans="1:11" x14ac:dyDescent="0.45">
      <c r="A9834" s="10" t="s">
        <v>79</v>
      </c>
      <c r="B9834" s="20">
        <v>0.92900000000000005</v>
      </c>
      <c r="C9834" s="19">
        <v>140521</v>
      </c>
      <c r="D9834" s="19">
        <v>34569.913639999999</v>
      </c>
      <c r="E9834" s="23">
        <v>1.108325102</v>
      </c>
      <c r="F9834" s="23">
        <v>0.58627677600000005</v>
      </c>
      <c r="G9834" s="17">
        <v>0.68404722399999995</v>
      </c>
      <c r="H9834" s="17">
        <v>0.31595277599999999</v>
      </c>
      <c r="I9834" s="17">
        <v>0.98502335600000002</v>
      </c>
      <c r="J9834" s="17">
        <v>1.49E-2</v>
      </c>
      <c r="K9834" s="17">
        <v>3.3699999999999999E-5</v>
      </c>
    </row>
    <row r="9835" spans="1:11" x14ac:dyDescent="0.45">
      <c r="A9835" s="10" t="s">
        <v>79</v>
      </c>
      <c r="B9835" s="20">
        <v>0.93</v>
      </c>
      <c r="C9835" s="19">
        <v>140671</v>
      </c>
      <c r="D9835" s="19">
        <v>34737.097549999999</v>
      </c>
      <c r="E9835" s="23">
        <v>1.120795658</v>
      </c>
      <c r="F9835" s="23">
        <v>0.58923632000000004</v>
      </c>
      <c r="G9835" s="17">
        <v>0.68424906299999999</v>
      </c>
      <c r="H9835" s="17">
        <v>0.31575093700000001</v>
      </c>
      <c r="I9835" s="17">
        <v>0.98508295199999996</v>
      </c>
      <c r="J9835" s="17">
        <v>1.49E-2</v>
      </c>
      <c r="K9835" s="17">
        <v>3.3500000000000001E-5</v>
      </c>
    </row>
    <row r="9836" spans="1:11" x14ac:dyDescent="0.45">
      <c r="A9836" s="10" t="s">
        <v>79</v>
      </c>
      <c r="B9836" s="20">
        <v>0.93100000000000005</v>
      </c>
      <c r="C9836" s="19">
        <v>140825</v>
      </c>
      <c r="D9836" s="19">
        <v>34910.221319999997</v>
      </c>
      <c r="E9836" s="23">
        <v>1.1291927559999999</v>
      </c>
      <c r="F9836" s="23">
        <v>0.59231289799999998</v>
      </c>
      <c r="G9836" s="17">
        <v>0.68450914299999999</v>
      </c>
      <c r="H9836" s="17">
        <v>0.31549085700000001</v>
      </c>
      <c r="I9836" s="17">
        <v>0.98514274099999999</v>
      </c>
      <c r="J9836" s="17">
        <v>1.4800000000000001E-2</v>
      </c>
      <c r="K9836" s="17">
        <v>3.3399999999999999E-5</v>
      </c>
    </row>
    <row r="9837" spans="1:11" x14ac:dyDescent="0.45">
      <c r="A9837" s="10" t="s">
        <v>79</v>
      </c>
      <c r="B9837" s="20">
        <v>0.93200000000000005</v>
      </c>
      <c r="C9837" s="19">
        <v>140976</v>
      </c>
      <c r="D9837" s="19">
        <v>35081.675589999999</v>
      </c>
      <c r="E9837" s="23">
        <v>1.1435515540000001</v>
      </c>
      <c r="F9837" s="23">
        <v>0.59545404099999999</v>
      </c>
      <c r="G9837" s="17">
        <v>0.68474775799999998</v>
      </c>
      <c r="H9837" s="17">
        <v>0.31525224200000002</v>
      </c>
      <c r="I9837" s="17">
        <v>0.98519950899999997</v>
      </c>
      <c r="J9837" s="17">
        <v>1.4800000000000001E-2</v>
      </c>
      <c r="K9837" s="17">
        <v>3.3200000000000001E-5</v>
      </c>
    </row>
    <row r="9838" spans="1:11" x14ac:dyDescent="0.45">
      <c r="A9838" s="10" t="s">
        <v>79</v>
      </c>
      <c r="B9838" s="20">
        <v>0.93300000000000005</v>
      </c>
      <c r="C9838" s="19">
        <v>141125</v>
      </c>
      <c r="D9838" s="19">
        <v>35252.805840000001</v>
      </c>
      <c r="E9838" s="23">
        <v>1.1541410519999999</v>
      </c>
      <c r="F9838" s="23">
        <v>0.59845841700000002</v>
      </c>
      <c r="G9838" s="17">
        <v>0.684953056</v>
      </c>
      <c r="H9838" s="17">
        <v>0.315046944</v>
      </c>
      <c r="I9838" s="17">
        <v>0.98525401599999995</v>
      </c>
      <c r="J9838" s="17">
        <v>1.47E-2</v>
      </c>
      <c r="K9838" s="17">
        <v>3.3099999999999998E-5</v>
      </c>
    </row>
    <row r="9839" spans="1:11" x14ac:dyDescent="0.45">
      <c r="A9839" s="10" t="s">
        <v>79</v>
      </c>
      <c r="B9839" s="20">
        <v>0.93400000000000005</v>
      </c>
      <c r="C9839" s="19">
        <v>141278</v>
      </c>
      <c r="D9839" s="19">
        <v>35430.085930000001</v>
      </c>
      <c r="E9839" s="23">
        <v>1.163584605</v>
      </c>
      <c r="F9839" s="23">
        <v>0.60172397399999999</v>
      </c>
      <c r="G9839" s="17">
        <v>0.68518099099999996</v>
      </c>
      <c r="H9839" s="17">
        <v>0.31481900899999998</v>
      </c>
      <c r="I9839" s="17">
        <v>0.98532205799999995</v>
      </c>
      <c r="J9839" s="17">
        <v>1.46E-2</v>
      </c>
      <c r="K9839" s="17">
        <v>3.3000000000000003E-5</v>
      </c>
    </row>
    <row r="9840" spans="1:11" x14ac:dyDescent="0.45">
      <c r="A9840" s="10" t="s">
        <v>79</v>
      </c>
      <c r="B9840" s="20">
        <v>0.93500000000000005</v>
      </c>
      <c r="C9840" s="19">
        <v>141429</v>
      </c>
      <c r="D9840" s="19">
        <v>35606.678359999998</v>
      </c>
      <c r="E9840" s="23">
        <v>1.173039613</v>
      </c>
      <c r="F9840" s="23">
        <v>0.60494144000000005</v>
      </c>
      <c r="G9840" s="17">
        <v>0.68534034700000002</v>
      </c>
      <c r="H9840" s="17">
        <v>0.31465965299999998</v>
      </c>
      <c r="I9840" s="17">
        <v>0.98538020100000001</v>
      </c>
      <c r="J9840" s="17">
        <v>1.46E-2</v>
      </c>
      <c r="K9840" s="17">
        <v>3.2799999999999998E-5</v>
      </c>
    </row>
    <row r="9841" spans="1:11" x14ac:dyDescent="0.45">
      <c r="A9841" s="10" t="s">
        <v>79</v>
      </c>
      <c r="B9841" s="20">
        <v>0.93600000000000005</v>
      </c>
      <c r="C9841" s="19">
        <v>141560</v>
      </c>
      <c r="D9841" s="19">
        <v>35760.897360000003</v>
      </c>
      <c r="E9841" s="23">
        <v>1.183207943</v>
      </c>
      <c r="F9841" s="23">
        <v>0.60819321100000001</v>
      </c>
      <c r="G9841" s="17">
        <v>0.68553969999999997</v>
      </c>
      <c r="H9841" s="17">
        <v>0.31446030000000003</v>
      </c>
      <c r="I9841" s="17">
        <v>0.98543165600000004</v>
      </c>
      <c r="J9841" s="17">
        <v>1.4500000000000001E-2</v>
      </c>
      <c r="K9841" s="17">
        <v>3.2700000000000002E-5</v>
      </c>
    </row>
    <row r="9842" spans="1:11" x14ac:dyDescent="0.45">
      <c r="A9842" s="10" t="s">
        <v>79</v>
      </c>
      <c r="B9842" s="20">
        <v>0.93700000000000006</v>
      </c>
      <c r="C9842" s="19">
        <v>141729</v>
      </c>
      <c r="D9842" s="19">
        <v>35961.879350000003</v>
      </c>
      <c r="E9842" s="23">
        <v>1.196380494</v>
      </c>
      <c r="F9842" s="23">
        <v>0.61112670199999997</v>
      </c>
      <c r="G9842" s="17">
        <v>0.68575238699999996</v>
      </c>
      <c r="H9842" s="17">
        <v>0.31424761299999998</v>
      </c>
      <c r="I9842" s="17">
        <v>0.98549826100000004</v>
      </c>
      <c r="J9842" s="17">
        <v>1.4500000000000001E-2</v>
      </c>
      <c r="K9842" s="17">
        <v>3.26E-5</v>
      </c>
    </row>
    <row r="9843" spans="1:11" x14ac:dyDescent="0.45">
      <c r="A9843" s="10" t="s">
        <v>79</v>
      </c>
      <c r="B9843" s="20">
        <v>0.93799999999999994</v>
      </c>
      <c r="C9843" s="19">
        <v>141882</v>
      </c>
      <c r="D9843" s="19">
        <v>36145.463280000004</v>
      </c>
      <c r="E9843" s="23">
        <v>1.2054749330000001</v>
      </c>
      <c r="F9843" s="23">
        <v>0.61473061900000003</v>
      </c>
      <c r="G9843" s="17">
        <v>0.68596439300000001</v>
      </c>
      <c r="H9843" s="17">
        <v>0.31403560699999999</v>
      </c>
      <c r="I9843" s="17">
        <v>0.98555381799999997</v>
      </c>
      <c r="J9843" s="17">
        <v>1.44E-2</v>
      </c>
      <c r="K9843" s="17">
        <v>3.2400000000000001E-5</v>
      </c>
    </row>
    <row r="9844" spans="1:11" x14ac:dyDescent="0.45">
      <c r="A9844" s="10" t="s">
        <v>79</v>
      </c>
      <c r="B9844" s="20">
        <v>0.93899999999999995</v>
      </c>
      <c r="C9844" s="19">
        <v>142022</v>
      </c>
      <c r="D9844" s="19">
        <v>36315.394690000001</v>
      </c>
      <c r="E9844" s="23">
        <v>1.221006636</v>
      </c>
      <c r="F9844" s="23">
        <v>0.61803344599999999</v>
      </c>
      <c r="G9844" s="17">
        <v>0.68613313399999998</v>
      </c>
      <c r="H9844" s="17">
        <v>0.31386686600000002</v>
      </c>
      <c r="I9844" s="17">
        <v>0.98560272999999998</v>
      </c>
      <c r="J9844" s="17">
        <v>1.44E-2</v>
      </c>
      <c r="K9844" s="17">
        <v>3.2299999999999999E-5</v>
      </c>
    </row>
    <row r="9845" spans="1:11" x14ac:dyDescent="0.45">
      <c r="A9845" s="10" t="s">
        <v>79</v>
      </c>
      <c r="B9845" s="20">
        <v>0.94</v>
      </c>
      <c r="C9845" s="19">
        <v>142183</v>
      </c>
      <c r="D9845" s="19">
        <v>36512.744989999999</v>
      </c>
      <c r="E9845" s="23">
        <v>1.2313838340000001</v>
      </c>
      <c r="F9845" s="23">
        <v>0.62130477900000003</v>
      </c>
      <c r="G9845" s="17">
        <v>0.68634084200000001</v>
      </c>
      <c r="H9845" s="17">
        <v>0.31365915799999999</v>
      </c>
      <c r="I9845" s="17">
        <v>0.98564688300000003</v>
      </c>
      <c r="J9845" s="17">
        <v>1.43E-2</v>
      </c>
      <c r="K9845" s="17">
        <v>3.2199999999999997E-5</v>
      </c>
    </row>
    <row r="9846" spans="1:11" x14ac:dyDescent="0.45">
      <c r="A9846" s="10" t="s">
        <v>79</v>
      </c>
      <c r="B9846" s="20">
        <v>0.94099999999999995</v>
      </c>
      <c r="C9846" s="19">
        <v>142335</v>
      </c>
      <c r="D9846" s="19">
        <v>36701.16822</v>
      </c>
      <c r="E9846" s="23">
        <v>1.244042254</v>
      </c>
      <c r="F9846" s="23">
        <v>0.62491586099999996</v>
      </c>
      <c r="G9846" s="17">
        <v>0.68652826099999997</v>
      </c>
      <c r="H9846" s="17">
        <v>0.31347173900000003</v>
      </c>
      <c r="I9846" s="17">
        <v>0.98571286400000002</v>
      </c>
      <c r="J9846" s="17">
        <v>1.43E-2</v>
      </c>
      <c r="K9846" s="17">
        <v>3.1999999999999999E-5</v>
      </c>
    </row>
    <row r="9847" spans="1:11" x14ac:dyDescent="0.45">
      <c r="A9847" s="10" t="s">
        <v>79</v>
      </c>
      <c r="B9847" s="20">
        <v>0.94199999999999995</v>
      </c>
      <c r="C9847" s="19">
        <v>142487</v>
      </c>
      <c r="D9847" s="19">
        <v>36891.166149999997</v>
      </c>
      <c r="E9847" s="23">
        <v>1.256365977</v>
      </c>
      <c r="F9847" s="23">
        <v>0.62829147699999999</v>
      </c>
      <c r="G9847" s="17">
        <v>0.686813534</v>
      </c>
      <c r="H9847" s="17">
        <v>0.313186466</v>
      </c>
      <c r="I9847" s="17">
        <v>0.985769966</v>
      </c>
      <c r="J9847" s="17">
        <v>1.4200000000000001E-2</v>
      </c>
      <c r="K9847" s="17">
        <v>3.1900000000000003E-5</v>
      </c>
    </row>
    <row r="9848" spans="1:11" x14ac:dyDescent="0.45">
      <c r="A9848" s="10" t="s">
        <v>79</v>
      </c>
      <c r="B9848" s="20">
        <v>0.94299999999999995</v>
      </c>
      <c r="C9848" s="19">
        <v>142627</v>
      </c>
      <c r="D9848" s="19">
        <v>37067.769379999998</v>
      </c>
      <c r="E9848" s="23">
        <v>1.2682311209999999</v>
      </c>
      <c r="F9848" s="23">
        <v>0.63183340099999996</v>
      </c>
      <c r="G9848" s="17">
        <v>0.68706486099999997</v>
      </c>
      <c r="H9848" s="17">
        <v>0.31293513899999997</v>
      </c>
      <c r="I9848" s="17">
        <v>0.985825285</v>
      </c>
      <c r="J9848" s="17">
        <v>1.41E-2</v>
      </c>
      <c r="K9848" s="17">
        <v>3.18E-5</v>
      </c>
    </row>
    <row r="9849" spans="1:11" x14ac:dyDescent="0.45">
      <c r="A9849" s="10" t="s">
        <v>79</v>
      </c>
      <c r="B9849" s="20">
        <v>0.94399999999999995</v>
      </c>
      <c r="C9849" s="19">
        <v>142788</v>
      </c>
      <c r="D9849" s="19">
        <v>37273.173369999997</v>
      </c>
      <c r="E9849" s="23">
        <v>1.2839723409999999</v>
      </c>
      <c r="F9849" s="23">
        <v>0.63528314500000005</v>
      </c>
      <c r="G9849" s="17">
        <v>0.68729865300000004</v>
      </c>
      <c r="H9849" s="17">
        <v>0.31270134700000002</v>
      </c>
      <c r="I9849" s="17">
        <v>0.98588147500000001</v>
      </c>
      <c r="J9849" s="17">
        <v>1.41E-2</v>
      </c>
      <c r="K9849" s="17">
        <v>3.1600000000000002E-5</v>
      </c>
    </row>
    <row r="9850" spans="1:11" x14ac:dyDescent="0.45">
      <c r="A9850" s="10" t="s">
        <v>79</v>
      </c>
      <c r="B9850" s="20">
        <v>0.94499999999999995</v>
      </c>
      <c r="C9850" s="19">
        <v>142938</v>
      </c>
      <c r="D9850" s="19">
        <v>37467.466809999998</v>
      </c>
      <c r="E9850" s="23">
        <v>1.3065214279999999</v>
      </c>
      <c r="F9850" s="23">
        <v>0.63899660999999996</v>
      </c>
      <c r="G9850" s="17">
        <v>0.68752186299999996</v>
      </c>
      <c r="H9850" s="17">
        <v>0.31247813699999999</v>
      </c>
      <c r="I9850" s="17">
        <v>0.98593832999999997</v>
      </c>
      <c r="J9850" s="17">
        <v>1.4E-2</v>
      </c>
      <c r="K9850" s="17">
        <v>3.15E-5</v>
      </c>
    </row>
    <row r="9851" spans="1:11" x14ac:dyDescent="0.45">
      <c r="A9851" s="10" t="s">
        <v>79</v>
      </c>
      <c r="B9851" s="20">
        <v>0.94599999999999995</v>
      </c>
      <c r="C9851" s="19">
        <v>143090</v>
      </c>
      <c r="D9851" s="19">
        <v>37667.343569999997</v>
      </c>
      <c r="E9851" s="23">
        <v>1.3229906950000001</v>
      </c>
      <c r="F9851" s="23">
        <v>0.64268653799999997</v>
      </c>
      <c r="G9851" s="17">
        <v>0.68769305999999997</v>
      </c>
      <c r="H9851" s="17">
        <v>0.31230693999999998</v>
      </c>
      <c r="I9851" s="17">
        <v>0.98600430500000003</v>
      </c>
      <c r="J9851" s="17">
        <v>1.4E-2</v>
      </c>
      <c r="K9851" s="17">
        <v>3.1399999999999998E-5</v>
      </c>
    </row>
    <row r="9852" spans="1:11" x14ac:dyDescent="0.45">
      <c r="A9852" s="10" t="s">
        <v>79</v>
      </c>
      <c r="B9852" s="20">
        <v>0.94699999999999995</v>
      </c>
      <c r="C9852" s="19">
        <v>143241</v>
      </c>
      <c r="D9852" s="19">
        <v>37868.55111</v>
      </c>
      <c r="E9852" s="23">
        <v>1.3426696840000001</v>
      </c>
      <c r="F9852" s="23">
        <v>0.64636572599999997</v>
      </c>
      <c r="G9852" s="17">
        <v>0.68793152800000001</v>
      </c>
      <c r="H9852" s="17">
        <v>0.31206847199999999</v>
      </c>
      <c r="I9852" s="17">
        <v>0.98606915699999997</v>
      </c>
      <c r="J9852" s="17">
        <v>1.3899999999999999E-2</v>
      </c>
      <c r="K9852" s="17">
        <v>3.1199999999999999E-5</v>
      </c>
    </row>
    <row r="9853" spans="1:11" x14ac:dyDescent="0.45">
      <c r="A9853" s="10" t="s">
        <v>79</v>
      </c>
      <c r="B9853" s="20">
        <v>0.94799999999999995</v>
      </c>
      <c r="C9853" s="19">
        <v>143393</v>
      </c>
      <c r="D9853" s="19">
        <v>38074.227879999999</v>
      </c>
      <c r="E9853" s="23">
        <v>1.3614031740000001</v>
      </c>
      <c r="F9853" s="23">
        <v>0.65028466500000004</v>
      </c>
      <c r="G9853" s="17">
        <v>0.68817864200000001</v>
      </c>
      <c r="H9853" s="17">
        <v>0.31182135799999999</v>
      </c>
      <c r="I9853" s="17">
        <v>0.98612767400000001</v>
      </c>
      <c r="J9853" s="17">
        <v>1.38E-2</v>
      </c>
      <c r="K9853" s="17">
        <v>3.1099999999999997E-5</v>
      </c>
    </row>
    <row r="9854" spans="1:11" x14ac:dyDescent="0.45">
      <c r="A9854" s="10" t="s">
        <v>79</v>
      </c>
      <c r="B9854" s="20">
        <v>0.94899999999999995</v>
      </c>
      <c r="C9854" s="19">
        <v>143544</v>
      </c>
      <c r="D9854" s="19">
        <v>38280.791310000001</v>
      </c>
      <c r="E9854" s="23">
        <v>1.3737084559999999</v>
      </c>
      <c r="F9854" s="23">
        <v>0.65405354800000004</v>
      </c>
      <c r="G9854" s="17">
        <v>0.68841609500000001</v>
      </c>
      <c r="H9854" s="17">
        <v>0.31158390499999999</v>
      </c>
      <c r="I9854" s="17">
        <v>0.98618635700000001</v>
      </c>
      <c r="J9854" s="17">
        <v>1.38E-2</v>
      </c>
      <c r="K9854" s="17">
        <v>3.1000000000000001E-5</v>
      </c>
    </row>
    <row r="9855" spans="1:11" x14ac:dyDescent="0.45">
      <c r="A9855" s="10" t="s">
        <v>79</v>
      </c>
      <c r="B9855" s="20">
        <v>0.95</v>
      </c>
      <c r="C9855" s="19">
        <v>143696</v>
      </c>
      <c r="D9855" s="19">
        <v>38491.005530000002</v>
      </c>
      <c r="E9855" s="23">
        <v>1.3903390879999999</v>
      </c>
      <c r="F9855" s="23">
        <v>0.65812649599999995</v>
      </c>
      <c r="G9855" s="17">
        <v>0.68865521699999999</v>
      </c>
      <c r="H9855" s="17">
        <v>0.31134478300000001</v>
      </c>
      <c r="I9855" s="17">
        <v>0.98624839200000003</v>
      </c>
      <c r="J9855" s="17">
        <v>1.37E-2</v>
      </c>
      <c r="K9855" s="17">
        <v>3.0800000000000003E-5</v>
      </c>
    </row>
    <row r="9856" spans="1:11" x14ac:dyDescent="0.45">
      <c r="A9856" s="10" t="s">
        <v>79</v>
      </c>
      <c r="B9856" s="20">
        <v>0.95099999999999996</v>
      </c>
      <c r="C9856" s="19">
        <v>143843</v>
      </c>
      <c r="D9856" s="19">
        <v>38696.444680000001</v>
      </c>
      <c r="E9856" s="23">
        <v>1.407315573</v>
      </c>
      <c r="F9856" s="23">
        <v>0.66208007899999999</v>
      </c>
      <c r="G9856" s="17">
        <v>0.68893863399999999</v>
      </c>
      <c r="H9856" s="17">
        <v>0.31106136600000001</v>
      </c>
      <c r="I9856" s="17">
        <v>0.98630965800000003</v>
      </c>
      <c r="J9856" s="17">
        <v>1.37E-2</v>
      </c>
      <c r="K9856" s="17">
        <v>3.0700000000000001E-5</v>
      </c>
    </row>
    <row r="9857" spans="1:11" x14ac:dyDescent="0.45">
      <c r="A9857" s="10" t="s">
        <v>79</v>
      </c>
      <c r="B9857" s="20">
        <v>0.95199999999999996</v>
      </c>
      <c r="C9857" s="19">
        <v>143998</v>
      </c>
      <c r="D9857" s="19">
        <v>38915.726739999998</v>
      </c>
      <c r="E9857" s="23">
        <v>1.4224251080000001</v>
      </c>
      <c r="F9857" s="23">
        <v>0.66590433400000004</v>
      </c>
      <c r="G9857" s="17">
        <v>0.68909984899999999</v>
      </c>
      <c r="H9857" s="17">
        <v>0.31090015100000001</v>
      </c>
      <c r="I9857" s="17">
        <v>0.98636788399999997</v>
      </c>
      <c r="J9857" s="17">
        <v>1.3599999999999999E-2</v>
      </c>
      <c r="K9857" s="17">
        <v>3.0599999999999998E-5</v>
      </c>
    </row>
    <row r="9858" spans="1:11" x14ac:dyDescent="0.45">
      <c r="A9858" s="10" t="s">
        <v>79</v>
      </c>
      <c r="B9858" s="20">
        <v>0.95299999999999996</v>
      </c>
      <c r="C9858" s="19">
        <v>144144</v>
      </c>
      <c r="D9858" s="19">
        <v>39124.425230000001</v>
      </c>
      <c r="E9858" s="23">
        <v>1.4357062039999999</v>
      </c>
      <c r="F9858" s="23">
        <v>0.67012168100000002</v>
      </c>
      <c r="G9858" s="17">
        <v>0.68933150200000004</v>
      </c>
      <c r="H9858" s="17">
        <v>0.31066849800000002</v>
      </c>
      <c r="I9858" s="17">
        <v>0.98642114999999997</v>
      </c>
      <c r="J9858" s="17">
        <v>1.35E-2</v>
      </c>
      <c r="K9858" s="17">
        <v>3.04E-5</v>
      </c>
    </row>
    <row r="9859" spans="1:11" x14ac:dyDescent="0.45">
      <c r="A9859" s="10" t="s">
        <v>79</v>
      </c>
      <c r="B9859" s="20">
        <v>0.95399999999999996</v>
      </c>
      <c r="C9859" s="19">
        <v>144299</v>
      </c>
      <c r="D9859" s="19">
        <v>39348.438920000001</v>
      </c>
      <c r="E9859" s="23">
        <v>1.454360294</v>
      </c>
      <c r="F9859" s="23">
        <v>0.67433244699999995</v>
      </c>
      <c r="G9859" s="17">
        <v>0.68956125800000001</v>
      </c>
      <c r="H9859" s="17">
        <v>0.31043874199999999</v>
      </c>
      <c r="I9859" s="17">
        <v>0.98648442300000005</v>
      </c>
      <c r="J9859" s="17">
        <v>1.35E-2</v>
      </c>
      <c r="K9859" s="17">
        <v>3.0300000000000001E-5</v>
      </c>
    </row>
    <row r="9860" spans="1:11" x14ac:dyDescent="0.45">
      <c r="A9860" s="10" t="s">
        <v>79</v>
      </c>
      <c r="B9860" s="20">
        <v>0.95499999999999996</v>
      </c>
      <c r="C9860" s="19">
        <v>144451</v>
      </c>
      <c r="D9860" s="19">
        <v>39570.988949999999</v>
      </c>
      <c r="E9860" s="23">
        <v>1.4737544469999999</v>
      </c>
      <c r="F9860" s="23">
        <v>0.67861704599999995</v>
      </c>
      <c r="G9860" s="17">
        <v>0.68982561600000003</v>
      </c>
      <c r="H9860" s="17">
        <v>0.31017438400000003</v>
      </c>
      <c r="I9860" s="17">
        <v>0.98654721899999998</v>
      </c>
      <c r="J9860" s="17">
        <v>1.34E-2</v>
      </c>
      <c r="K9860" s="17">
        <v>3.0199999999999999E-5</v>
      </c>
    </row>
    <row r="9861" spans="1:11" x14ac:dyDescent="0.45">
      <c r="A9861" s="10" t="s">
        <v>79</v>
      </c>
      <c r="B9861" s="20">
        <v>0.95599999999999996</v>
      </c>
      <c r="C9861" s="19">
        <v>144601</v>
      </c>
      <c r="D9861" s="19">
        <v>39793.056089999998</v>
      </c>
      <c r="E9861" s="23">
        <v>1.4847069959999999</v>
      </c>
      <c r="F9861" s="23">
        <v>0.68288759200000004</v>
      </c>
      <c r="G9861" s="17">
        <v>0.68993298800000002</v>
      </c>
      <c r="H9861" s="17">
        <v>0.31006701199999998</v>
      </c>
      <c r="I9861" s="17">
        <v>0.98659840200000004</v>
      </c>
      <c r="J9861" s="17">
        <v>1.34E-2</v>
      </c>
      <c r="K9861" s="17">
        <v>3.0000000000000001E-5</v>
      </c>
    </row>
    <row r="9862" spans="1:11" x14ac:dyDescent="0.45">
      <c r="A9862" s="10" t="s">
        <v>79</v>
      </c>
      <c r="B9862" s="20">
        <v>0.95699999999999996</v>
      </c>
      <c r="C9862" s="19">
        <v>144752</v>
      </c>
      <c r="D9862" s="19">
        <v>40018.645819999998</v>
      </c>
      <c r="E9862" s="23">
        <v>1.5030480939999999</v>
      </c>
      <c r="F9862" s="23">
        <v>0.68711770100000003</v>
      </c>
      <c r="G9862" s="17">
        <v>0.69021498800000003</v>
      </c>
      <c r="H9862" s="17">
        <v>0.30978501200000003</v>
      </c>
      <c r="I9862" s="17">
        <v>0.98665941599999996</v>
      </c>
      <c r="J9862" s="17">
        <v>1.3299999999999999E-2</v>
      </c>
      <c r="K9862" s="17">
        <v>2.9899999999999998E-5</v>
      </c>
    </row>
    <row r="9863" spans="1:11" x14ac:dyDescent="0.45">
      <c r="A9863" s="10" t="s">
        <v>79</v>
      </c>
      <c r="B9863" s="20">
        <v>0.95799999999999996</v>
      </c>
      <c r="C9863" s="19">
        <v>144899</v>
      </c>
      <c r="D9863" s="19">
        <v>40241.376259999997</v>
      </c>
      <c r="E9863" s="23">
        <v>1.5231371659999999</v>
      </c>
      <c r="F9863" s="23">
        <v>0.69153969900000001</v>
      </c>
      <c r="G9863" s="17">
        <v>0.69038433700000001</v>
      </c>
      <c r="H9863" s="17">
        <v>0.30961566299999999</v>
      </c>
      <c r="I9863" s="17">
        <v>0.98671287699999999</v>
      </c>
      <c r="J9863" s="17">
        <v>1.3299999999999999E-2</v>
      </c>
      <c r="K9863" s="17">
        <v>2.9799999999999999E-5</v>
      </c>
    </row>
    <row r="9864" spans="1:11" x14ac:dyDescent="0.45">
      <c r="A9864" s="10" t="s">
        <v>79</v>
      </c>
      <c r="B9864" s="20">
        <v>0.95899999999999996</v>
      </c>
      <c r="C9864" s="19">
        <v>145054</v>
      </c>
      <c r="D9864" s="19">
        <v>40479.013610000002</v>
      </c>
      <c r="E9864" s="23">
        <v>1.5454516300000001</v>
      </c>
      <c r="F9864" s="23">
        <v>0.69592219399999999</v>
      </c>
      <c r="G9864" s="17">
        <v>0.69058419599999998</v>
      </c>
      <c r="H9864" s="17">
        <v>0.30941580400000002</v>
      </c>
      <c r="I9864" s="17">
        <v>0.98677318000000003</v>
      </c>
      <c r="J9864" s="17">
        <v>1.32E-2</v>
      </c>
      <c r="K9864" s="17">
        <v>2.9600000000000001E-5</v>
      </c>
    </row>
    <row r="9865" spans="1:11" x14ac:dyDescent="0.45">
      <c r="A9865" s="10" t="s">
        <v>79</v>
      </c>
      <c r="B9865" s="20">
        <v>0.96</v>
      </c>
      <c r="C9865" s="19">
        <v>145203</v>
      </c>
      <c r="D9865" s="19">
        <v>40711.300159999999</v>
      </c>
      <c r="E9865" s="23">
        <v>1.569574832</v>
      </c>
      <c r="F9865" s="23">
        <v>0.70049587499999999</v>
      </c>
      <c r="G9865" s="17">
        <v>0.69076396500000004</v>
      </c>
      <c r="H9865" s="17">
        <v>0.30923603500000002</v>
      </c>
      <c r="I9865" s="17">
        <v>0.98682798500000002</v>
      </c>
      <c r="J9865" s="17">
        <v>1.3100000000000001E-2</v>
      </c>
      <c r="K9865" s="17">
        <v>2.9499999999999999E-5</v>
      </c>
    </row>
    <row r="9866" spans="1:11" x14ac:dyDescent="0.45">
      <c r="A9866" s="10" t="s">
        <v>79</v>
      </c>
      <c r="B9866" s="20">
        <v>0.96099999999999997</v>
      </c>
      <c r="C9866" s="19">
        <v>145356</v>
      </c>
      <c r="D9866" s="19">
        <v>40953.321949999998</v>
      </c>
      <c r="E9866" s="23">
        <v>1.593575387</v>
      </c>
      <c r="F9866" s="23">
        <v>0.70508017099999998</v>
      </c>
      <c r="G9866" s="17">
        <v>0.691006907</v>
      </c>
      <c r="H9866" s="17">
        <v>0.308993093</v>
      </c>
      <c r="I9866" s="17">
        <v>0.98688256900000004</v>
      </c>
      <c r="J9866" s="17">
        <v>1.3100000000000001E-2</v>
      </c>
      <c r="K9866" s="17">
        <v>2.94E-5</v>
      </c>
    </row>
    <row r="9867" spans="1:11" x14ac:dyDescent="0.45">
      <c r="A9867" s="10" t="s">
        <v>79</v>
      </c>
      <c r="B9867" s="20">
        <v>0.96199999999999997</v>
      </c>
      <c r="C9867" s="19">
        <v>145507</v>
      </c>
      <c r="D9867" s="19">
        <v>41195.877549999997</v>
      </c>
      <c r="E9867" s="23">
        <v>1.6163186839999999</v>
      </c>
      <c r="F9867" s="23">
        <v>0.70984321500000003</v>
      </c>
      <c r="G9867" s="17">
        <v>0.69121760499999996</v>
      </c>
      <c r="H9867" s="17">
        <v>0.30878239499999999</v>
      </c>
      <c r="I9867" s="17">
        <v>0.98694513100000003</v>
      </c>
      <c r="J9867" s="17">
        <v>1.2999999999999999E-2</v>
      </c>
      <c r="K9867" s="17">
        <v>2.9200000000000002E-5</v>
      </c>
    </row>
    <row r="9868" spans="1:11" x14ac:dyDescent="0.45">
      <c r="A9868" s="10" t="s">
        <v>79</v>
      </c>
      <c r="B9868" s="20">
        <v>0.96299999999999997</v>
      </c>
      <c r="C9868" s="19">
        <v>145660</v>
      </c>
      <c r="D9868" s="19">
        <v>41444.537250000001</v>
      </c>
      <c r="E9868" s="23">
        <v>1.637661281</v>
      </c>
      <c r="F9868" s="23">
        <v>0.71435387299999997</v>
      </c>
      <c r="G9868" s="17">
        <v>0.691418372</v>
      </c>
      <c r="H9868" s="17">
        <v>0.308581628</v>
      </c>
      <c r="I9868" s="17">
        <v>0.98701355300000004</v>
      </c>
      <c r="J9868" s="17">
        <v>1.2999999999999999E-2</v>
      </c>
      <c r="K9868" s="17">
        <v>2.9099999999999999E-5</v>
      </c>
    </row>
    <row r="9869" spans="1:11" x14ac:dyDescent="0.45">
      <c r="A9869" s="10" t="s">
        <v>79</v>
      </c>
      <c r="B9869" s="20">
        <v>0.96399999999999997</v>
      </c>
      <c r="C9869" s="19">
        <v>145810</v>
      </c>
      <c r="D9869" s="19">
        <v>41691.982069999998</v>
      </c>
      <c r="E9869" s="23">
        <v>1.66516989</v>
      </c>
      <c r="F9869" s="23">
        <v>0.71922321300000003</v>
      </c>
      <c r="G9869" s="17">
        <v>0.69159865600000003</v>
      </c>
      <c r="H9869" s="17">
        <v>0.30840134400000002</v>
      </c>
      <c r="I9869" s="17">
        <v>0.98707708100000002</v>
      </c>
      <c r="J9869" s="17">
        <v>1.29E-2</v>
      </c>
      <c r="K9869" s="17">
        <v>2.8900000000000001E-5</v>
      </c>
    </row>
    <row r="9870" spans="1:11" x14ac:dyDescent="0.45">
      <c r="A9870" s="10" t="s">
        <v>79</v>
      </c>
      <c r="B9870" s="20">
        <v>0.96499999999999997</v>
      </c>
      <c r="C9870" s="19">
        <v>145962</v>
      </c>
      <c r="D9870" s="19">
        <v>41947.205320000001</v>
      </c>
      <c r="E9870" s="23">
        <v>1.6896948549999999</v>
      </c>
      <c r="F9870" s="23">
        <v>0.72438594000000001</v>
      </c>
      <c r="G9870" s="17">
        <v>0.691837602</v>
      </c>
      <c r="H9870" s="17">
        <v>0.308162398</v>
      </c>
      <c r="I9870" s="17">
        <v>0.98713907199999995</v>
      </c>
      <c r="J9870" s="17">
        <v>1.2800000000000001E-2</v>
      </c>
      <c r="K9870" s="17">
        <v>2.8799999999999999E-5</v>
      </c>
    </row>
    <row r="9871" spans="1:11" x14ac:dyDescent="0.45">
      <c r="A9871" s="10" t="s">
        <v>79</v>
      </c>
      <c r="B9871" s="20">
        <v>0.96599999999999997</v>
      </c>
      <c r="C9871" s="19">
        <v>146111</v>
      </c>
      <c r="D9871" s="19">
        <v>42201.056980000001</v>
      </c>
      <c r="E9871" s="23">
        <v>1.717389863</v>
      </c>
      <c r="F9871" s="23">
        <v>0.729469645</v>
      </c>
      <c r="G9871" s="17">
        <v>0.69205603999999998</v>
      </c>
      <c r="H9871" s="17">
        <v>0.30794396000000002</v>
      </c>
      <c r="I9871" s="17">
        <v>0.98719376400000003</v>
      </c>
      <c r="J9871" s="17">
        <v>1.2800000000000001E-2</v>
      </c>
      <c r="K9871" s="17">
        <v>2.87E-5</v>
      </c>
    </row>
    <row r="9872" spans="1:11" x14ac:dyDescent="0.45">
      <c r="A9872" s="10" t="s">
        <v>79</v>
      </c>
      <c r="B9872" s="20">
        <v>0.96699999999999997</v>
      </c>
      <c r="C9872" s="19">
        <v>146264</v>
      </c>
      <c r="D9872" s="19">
        <v>42465.91504</v>
      </c>
      <c r="E9872" s="23">
        <v>1.7439838169999999</v>
      </c>
      <c r="F9872" s="23">
        <v>0.73455333499999997</v>
      </c>
      <c r="G9872" s="17">
        <v>0.69226193700000005</v>
      </c>
      <c r="H9872" s="17">
        <v>0.30773806300000001</v>
      </c>
      <c r="I9872" s="17">
        <v>0.98724447599999998</v>
      </c>
      <c r="J9872" s="17">
        <v>1.2699999999999999E-2</v>
      </c>
      <c r="K9872" s="17">
        <v>2.8500000000000002E-5</v>
      </c>
    </row>
    <row r="9873" spans="1:11" x14ac:dyDescent="0.45">
      <c r="A9873" s="10" t="s">
        <v>79</v>
      </c>
      <c r="B9873" s="20">
        <v>0.96799999999999997</v>
      </c>
      <c r="C9873" s="19">
        <v>146408</v>
      </c>
      <c r="D9873" s="19">
        <v>42718.859499999999</v>
      </c>
      <c r="E9873" s="23">
        <v>1.768189537</v>
      </c>
      <c r="F9873" s="23">
        <v>0.73964467099999998</v>
      </c>
      <c r="G9873" s="17">
        <v>0.69250997199999997</v>
      </c>
      <c r="H9873" s="17">
        <v>0.30749002800000003</v>
      </c>
      <c r="I9873" s="17">
        <v>0.98729562599999998</v>
      </c>
      <c r="J9873" s="17">
        <v>1.2699999999999999E-2</v>
      </c>
      <c r="K9873" s="17">
        <v>2.8399999999999999E-5</v>
      </c>
    </row>
    <row r="9874" spans="1:11" x14ac:dyDescent="0.45">
      <c r="A9874" s="10" t="s">
        <v>79</v>
      </c>
      <c r="B9874" s="20">
        <v>0.96899999999999997</v>
      </c>
      <c r="C9874" s="19">
        <v>146564</v>
      </c>
      <c r="D9874" s="19">
        <v>42997.537830000001</v>
      </c>
      <c r="E9874" s="23">
        <v>1.7998278700000001</v>
      </c>
      <c r="F9874" s="23">
        <v>0.74490766799999997</v>
      </c>
      <c r="G9874" s="17">
        <v>0.69276220600000005</v>
      </c>
      <c r="H9874" s="17">
        <v>0.30723779400000001</v>
      </c>
      <c r="I9874" s="17">
        <v>0.98735571300000002</v>
      </c>
      <c r="J9874" s="17">
        <v>1.26E-2</v>
      </c>
      <c r="K9874" s="17">
        <v>2.83E-5</v>
      </c>
    </row>
    <row r="9875" spans="1:11" x14ac:dyDescent="0.45">
      <c r="A9875" s="10" t="s">
        <v>79</v>
      </c>
      <c r="B9875" s="20">
        <v>0.97</v>
      </c>
      <c r="C9875" s="19">
        <v>146718</v>
      </c>
      <c r="D9875" s="19">
        <v>43276.985379999998</v>
      </c>
      <c r="E9875" s="23">
        <v>1.8326010850000001</v>
      </c>
      <c r="F9875" s="23">
        <v>0.75052660400000004</v>
      </c>
      <c r="G9875" s="17">
        <v>0.69298245599999997</v>
      </c>
      <c r="H9875" s="17">
        <v>0.30701754399999998</v>
      </c>
      <c r="I9875" s="17">
        <v>0.98742040399999997</v>
      </c>
      <c r="J9875" s="17">
        <v>1.26E-2</v>
      </c>
      <c r="K9875" s="17">
        <v>2.8099999999999999E-5</v>
      </c>
    </row>
    <row r="9876" spans="1:11" x14ac:dyDescent="0.45">
      <c r="A9876" s="10" t="s">
        <v>79</v>
      </c>
      <c r="B9876" s="20">
        <v>0.97099999999999997</v>
      </c>
      <c r="C9876" s="19">
        <v>146868</v>
      </c>
      <c r="D9876" s="19">
        <v>43554.069940000001</v>
      </c>
      <c r="E9876" s="23">
        <v>1.863147895</v>
      </c>
      <c r="F9876" s="23">
        <v>0.75614028</v>
      </c>
      <c r="G9876" s="17">
        <v>0.69323474100000004</v>
      </c>
      <c r="H9876" s="17">
        <v>0.30676525900000001</v>
      </c>
      <c r="I9876" s="17">
        <v>0.98747051699999999</v>
      </c>
      <c r="J9876" s="17">
        <v>1.2500000000000001E-2</v>
      </c>
      <c r="K9876" s="17">
        <v>2.8E-5</v>
      </c>
    </row>
    <row r="9877" spans="1:11" x14ac:dyDescent="0.45">
      <c r="A9877" s="10" t="s">
        <v>79</v>
      </c>
      <c r="B9877" s="20">
        <v>0.97199999999999998</v>
      </c>
      <c r="C9877" s="19">
        <v>147015</v>
      </c>
      <c r="D9877" s="19">
        <v>43829.894249999998</v>
      </c>
      <c r="E9877" s="23">
        <v>1.89258854</v>
      </c>
      <c r="F9877" s="23">
        <v>0.76169344699999997</v>
      </c>
      <c r="G9877" s="17">
        <v>0.69351426699999996</v>
      </c>
      <c r="H9877" s="17">
        <v>0.30648573299999998</v>
      </c>
      <c r="I9877" s="17">
        <v>0.98753211500000004</v>
      </c>
      <c r="J9877" s="17">
        <v>1.24E-2</v>
      </c>
      <c r="K9877" s="17">
        <v>2.7900000000000001E-5</v>
      </c>
    </row>
    <row r="9878" spans="1:11" x14ac:dyDescent="0.45">
      <c r="A9878" s="10" t="s">
        <v>79</v>
      </c>
      <c r="B9878" s="20">
        <v>0.97299999999999998</v>
      </c>
      <c r="C9878" s="19">
        <v>147171</v>
      </c>
      <c r="D9878" s="19">
        <v>44129.811419999998</v>
      </c>
      <c r="E9878" s="23">
        <v>1.9451592069999999</v>
      </c>
      <c r="F9878" s="23">
        <v>0.76721722000000003</v>
      </c>
      <c r="G9878" s="17">
        <v>0.69377798599999996</v>
      </c>
      <c r="H9878" s="17">
        <v>0.30622201399999999</v>
      </c>
      <c r="I9878" s="17">
        <v>0.98759361000000001</v>
      </c>
      <c r="J9878" s="17">
        <v>1.24E-2</v>
      </c>
      <c r="K9878" s="17">
        <v>2.7699999999999999E-5</v>
      </c>
    </row>
    <row r="9879" spans="1:11" x14ac:dyDescent="0.45">
      <c r="A9879" s="10" t="s">
        <v>79</v>
      </c>
      <c r="B9879" s="20">
        <v>0.97399999999999998</v>
      </c>
      <c r="C9879" s="19">
        <v>147316</v>
      </c>
      <c r="D9879" s="19">
        <v>44414.331310000001</v>
      </c>
      <c r="E9879" s="23">
        <v>1.977215065</v>
      </c>
      <c r="F9879" s="23">
        <v>0.77343687500000002</v>
      </c>
      <c r="G9879" s="17">
        <v>0.69401151299999997</v>
      </c>
      <c r="H9879" s="17">
        <v>0.30598848699999998</v>
      </c>
      <c r="I9879" s="17">
        <v>0.98765830200000004</v>
      </c>
      <c r="J9879" s="17">
        <v>1.23E-2</v>
      </c>
      <c r="K9879" s="17">
        <v>2.76E-5</v>
      </c>
    </row>
    <row r="9880" spans="1:11" x14ac:dyDescent="0.45">
      <c r="A9880" s="10" t="s">
        <v>79</v>
      </c>
      <c r="B9880" s="20">
        <v>0.97499999999999998</v>
      </c>
      <c r="C9880" s="19">
        <v>147473</v>
      </c>
      <c r="D9880" s="19">
        <v>44727.880219999999</v>
      </c>
      <c r="E9880" s="23">
        <v>2.025476898</v>
      </c>
      <c r="F9880" s="23">
        <v>0.77936236800000003</v>
      </c>
      <c r="G9880" s="17">
        <v>0.69427623999999999</v>
      </c>
      <c r="H9880" s="17">
        <v>0.30572376000000001</v>
      </c>
      <c r="I9880" s="17">
        <v>0.98771691399999995</v>
      </c>
      <c r="J9880" s="17">
        <v>1.23E-2</v>
      </c>
      <c r="K9880" s="17">
        <v>2.7399999999999999E-5</v>
      </c>
    </row>
    <row r="9881" spans="1:11" x14ac:dyDescent="0.45">
      <c r="A9881" s="10" t="s">
        <v>79</v>
      </c>
      <c r="B9881" s="20">
        <v>0.97599999999999998</v>
      </c>
      <c r="C9881" s="19">
        <v>147617</v>
      </c>
      <c r="D9881" s="19">
        <v>45024.391250000001</v>
      </c>
      <c r="E9881" s="23">
        <v>2.0899543469999999</v>
      </c>
      <c r="F9881" s="23">
        <v>0.78575363200000004</v>
      </c>
      <c r="G9881" s="17">
        <v>0.69452027900000002</v>
      </c>
      <c r="H9881" s="17">
        <v>0.30547972099999998</v>
      </c>
      <c r="I9881" s="17">
        <v>0.98778013499999995</v>
      </c>
      <c r="J9881" s="17">
        <v>1.2200000000000001E-2</v>
      </c>
      <c r="K9881" s="17">
        <v>2.73E-5</v>
      </c>
    </row>
    <row r="9882" spans="1:11" x14ac:dyDescent="0.45">
      <c r="A9882" s="10" t="s">
        <v>79</v>
      </c>
      <c r="B9882" s="20">
        <v>0.97699999999999998</v>
      </c>
      <c r="C9882" s="19">
        <v>147773</v>
      </c>
      <c r="D9882" s="19">
        <v>45354.732620000002</v>
      </c>
      <c r="E9882" s="23">
        <v>2.1424013450000001</v>
      </c>
      <c r="F9882" s="23">
        <v>0.79187505499999999</v>
      </c>
      <c r="G9882" s="17">
        <v>0.69470742299999999</v>
      </c>
      <c r="H9882" s="17">
        <v>0.30529257700000001</v>
      </c>
      <c r="I9882" s="17">
        <v>0.98783612200000004</v>
      </c>
      <c r="J9882" s="17">
        <v>1.21E-2</v>
      </c>
      <c r="K9882" s="17">
        <v>2.72E-5</v>
      </c>
    </row>
    <row r="9883" spans="1:11" x14ac:dyDescent="0.45">
      <c r="A9883" s="10" t="s">
        <v>79</v>
      </c>
      <c r="B9883" s="20">
        <v>0.97799999999999998</v>
      </c>
      <c r="C9883" s="19">
        <v>147925</v>
      </c>
      <c r="D9883" s="19">
        <v>45684.675819999997</v>
      </c>
      <c r="E9883" s="23">
        <v>2.1992687549999999</v>
      </c>
      <c r="F9883" s="23">
        <v>0.79883913600000001</v>
      </c>
      <c r="G9883" s="17">
        <v>0.69493324300000003</v>
      </c>
      <c r="H9883" s="17">
        <v>0.30506675700000002</v>
      </c>
      <c r="I9883" s="17">
        <v>0.98789152400000002</v>
      </c>
      <c r="J9883" s="17">
        <v>1.21E-2</v>
      </c>
      <c r="K9883" s="17">
        <v>2.6999999999999999E-5</v>
      </c>
    </row>
    <row r="9884" spans="1:11" x14ac:dyDescent="0.45">
      <c r="A9884" s="10" t="s">
        <v>79</v>
      </c>
      <c r="B9884" s="20">
        <v>0.97899999999999998</v>
      </c>
      <c r="C9884" s="19">
        <v>148077</v>
      </c>
      <c r="D9884" s="19">
        <v>46022.987280000001</v>
      </c>
      <c r="E9884" s="23">
        <v>2.255753586</v>
      </c>
      <c r="F9884" s="23">
        <v>0.80556996000000003</v>
      </c>
      <c r="G9884" s="17">
        <v>0.69512483400000002</v>
      </c>
      <c r="H9884" s="17">
        <v>0.30487516599999998</v>
      </c>
      <c r="I9884" s="17">
        <v>0.98795482000000001</v>
      </c>
      <c r="J9884" s="17">
        <v>1.2E-2</v>
      </c>
      <c r="K9884" s="17">
        <v>2.69E-5</v>
      </c>
    </row>
    <row r="9885" spans="1:11" x14ac:dyDescent="0.45">
      <c r="A9885" s="10" t="s">
        <v>79</v>
      </c>
      <c r="B9885" s="20">
        <v>0.98</v>
      </c>
      <c r="C9885" s="19">
        <v>148229</v>
      </c>
      <c r="D9885" s="19">
        <v>46371.080390000003</v>
      </c>
      <c r="E9885" s="23">
        <v>2.3246594909999998</v>
      </c>
      <c r="F9885" s="23">
        <v>0.81286689499999998</v>
      </c>
      <c r="G9885" s="17">
        <v>0.69532952400000003</v>
      </c>
      <c r="H9885" s="17">
        <v>0.30467047600000002</v>
      </c>
      <c r="I9885" s="17">
        <v>0.98801518300000002</v>
      </c>
      <c r="J9885" s="17">
        <v>1.2E-2</v>
      </c>
      <c r="K9885" s="17">
        <v>2.6699999999999998E-5</v>
      </c>
    </row>
    <row r="9886" spans="1:11" x14ac:dyDescent="0.45">
      <c r="A9886" s="10" t="s">
        <v>79</v>
      </c>
      <c r="B9886" s="20">
        <v>0.98099999999999998</v>
      </c>
      <c r="C9886" s="19">
        <v>148378</v>
      </c>
      <c r="D9886" s="19">
        <v>46721.049980000003</v>
      </c>
      <c r="E9886" s="23">
        <v>2.386453055</v>
      </c>
      <c r="F9886" s="23">
        <v>0.82021981899999996</v>
      </c>
      <c r="G9886" s="17">
        <v>0.69548046200000002</v>
      </c>
      <c r="H9886" s="17">
        <v>0.30451953799999998</v>
      </c>
      <c r="I9886" s="17">
        <v>0.98807455600000005</v>
      </c>
      <c r="J9886" s="17">
        <v>1.1900000000000001E-2</v>
      </c>
      <c r="K9886" s="17">
        <v>2.6599999999999999E-5</v>
      </c>
    </row>
    <row r="9887" spans="1:11" x14ac:dyDescent="0.45">
      <c r="A9887" s="10" t="s">
        <v>79</v>
      </c>
      <c r="B9887" s="20">
        <v>0.98199999999999998</v>
      </c>
      <c r="C9887" s="19">
        <v>148531</v>
      </c>
      <c r="D9887" s="19">
        <v>47093.433149999997</v>
      </c>
      <c r="E9887" s="23">
        <v>2.4755304530000002</v>
      </c>
      <c r="F9887" s="23">
        <v>0.82766373800000004</v>
      </c>
      <c r="G9887" s="17">
        <v>0.69567295699999998</v>
      </c>
      <c r="H9887" s="17">
        <v>0.30432704300000002</v>
      </c>
      <c r="I9887" s="17">
        <v>0.98812200800000005</v>
      </c>
      <c r="J9887" s="17">
        <v>1.1900000000000001E-2</v>
      </c>
      <c r="K9887" s="17">
        <v>2.65E-5</v>
      </c>
    </row>
    <row r="9888" spans="1:11" x14ac:dyDescent="0.45">
      <c r="A9888" s="10" t="s">
        <v>79</v>
      </c>
      <c r="B9888" s="20">
        <v>0.98299999999999998</v>
      </c>
      <c r="C9888" s="19">
        <v>148682</v>
      </c>
      <c r="D9888" s="19">
        <v>47473.295919999997</v>
      </c>
      <c r="E9888" s="23">
        <v>2.5568735810000001</v>
      </c>
      <c r="F9888" s="23">
        <v>0.83562794500000004</v>
      </c>
      <c r="G9888" s="17">
        <v>0.69592822300000001</v>
      </c>
      <c r="H9888" s="17">
        <v>0.30407177699999999</v>
      </c>
      <c r="I9888" s="17">
        <v>0.98820012599999996</v>
      </c>
      <c r="J9888" s="17">
        <v>1.18E-2</v>
      </c>
      <c r="K9888" s="17">
        <v>2.6299999999999999E-5</v>
      </c>
    </row>
    <row r="9889" spans="1:11" x14ac:dyDescent="0.45">
      <c r="A9889" s="10" t="s">
        <v>79</v>
      </c>
      <c r="B9889" s="20">
        <v>0.98399999999999999</v>
      </c>
      <c r="C9889" s="19">
        <v>148833</v>
      </c>
      <c r="D9889" s="19">
        <v>47864.857510000002</v>
      </c>
      <c r="E9889" s="23">
        <v>2.6344674050000001</v>
      </c>
      <c r="F9889" s="23">
        <v>0.84381828199999998</v>
      </c>
      <c r="G9889" s="17">
        <v>0.696189689</v>
      </c>
      <c r="H9889" s="17">
        <v>0.303810311</v>
      </c>
      <c r="I9889" s="17">
        <v>0.98826731000000001</v>
      </c>
      <c r="J9889" s="17">
        <v>1.17E-2</v>
      </c>
      <c r="K9889" s="17">
        <v>2.62E-5</v>
      </c>
    </row>
    <row r="9890" spans="1:11" x14ac:dyDescent="0.45">
      <c r="A9890" s="10" t="s">
        <v>79</v>
      </c>
      <c r="B9890" s="20">
        <v>0.98499999999999999</v>
      </c>
      <c r="C9890" s="19">
        <v>148984</v>
      </c>
      <c r="D9890" s="19">
        <v>48268.870920000001</v>
      </c>
      <c r="E9890" s="23">
        <v>2.7278372380000002</v>
      </c>
      <c r="F9890" s="23">
        <v>0.85211800599999998</v>
      </c>
      <c r="G9890" s="17">
        <v>0.69643720099999995</v>
      </c>
      <c r="H9890" s="17">
        <v>0.30356279899999999</v>
      </c>
      <c r="I9890" s="17">
        <v>0.98833063899999996</v>
      </c>
      <c r="J9890" s="17">
        <v>1.1599999999999999E-2</v>
      </c>
      <c r="K9890" s="17">
        <v>2.5999999999999998E-5</v>
      </c>
    </row>
    <row r="9891" spans="1:11" x14ac:dyDescent="0.45">
      <c r="A9891" s="10" t="s">
        <v>79</v>
      </c>
      <c r="B9891" s="20">
        <v>0.98599999999999999</v>
      </c>
      <c r="C9891" s="19">
        <v>149135</v>
      </c>
      <c r="D9891" s="19">
        <v>48688.919990000002</v>
      </c>
      <c r="E9891" s="23">
        <v>2.8439863509999999</v>
      </c>
      <c r="F9891" s="23">
        <v>0.86110467099999999</v>
      </c>
      <c r="G9891" s="17">
        <v>0.69667750699999997</v>
      </c>
      <c r="H9891" s="17">
        <v>0.30332249300000003</v>
      </c>
      <c r="I9891" s="17">
        <v>0.988390781</v>
      </c>
      <c r="J9891" s="17">
        <v>1.1599999999999999E-2</v>
      </c>
      <c r="K9891" s="17">
        <v>2.5899999999999999E-5</v>
      </c>
    </row>
    <row r="9892" spans="1:11" x14ac:dyDescent="0.45">
      <c r="A9892" s="10" t="s">
        <v>79</v>
      </c>
      <c r="B9892" s="20">
        <v>0.98699999999999999</v>
      </c>
      <c r="C9892" s="19">
        <v>149286</v>
      </c>
      <c r="D9892" s="19">
        <v>49127.683980000002</v>
      </c>
      <c r="E9892" s="23">
        <v>2.9608840519999999</v>
      </c>
      <c r="F9892" s="23">
        <v>0.87030131799999999</v>
      </c>
      <c r="G9892" s="17">
        <v>0.69691062800000003</v>
      </c>
      <c r="H9892" s="17">
        <v>0.30308937200000002</v>
      </c>
      <c r="I9892" s="17">
        <v>0.98845875100000002</v>
      </c>
      <c r="J9892" s="17">
        <v>1.15E-2</v>
      </c>
      <c r="K9892" s="17">
        <v>2.5700000000000001E-5</v>
      </c>
    </row>
    <row r="9893" spans="1:11" x14ac:dyDescent="0.45">
      <c r="A9893" s="10" t="s">
        <v>79</v>
      </c>
      <c r="B9893" s="20">
        <v>0.98799999999999999</v>
      </c>
      <c r="C9893" s="19">
        <v>149437</v>
      </c>
      <c r="D9893" s="19">
        <v>49583.851289999999</v>
      </c>
      <c r="E9893" s="23">
        <v>3.0798740250000001</v>
      </c>
      <c r="F9893" s="23">
        <v>0.87978187500000005</v>
      </c>
      <c r="G9893" s="17">
        <v>0.69712989400000003</v>
      </c>
      <c r="H9893" s="17">
        <v>0.30287010599999997</v>
      </c>
      <c r="I9893" s="17">
        <v>0.98852302599999997</v>
      </c>
      <c r="J9893" s="17">
        <v>1.15E-2</v>
      </c>
      <c r="K9893" s="17">
        <v>2.5599999999999999E-5</v>
      </c>
    </row>
    <row r="9894" spans="1:11" x14ac:dyDescent="0.45">
      <c r="A9894" s="10" t="s">
        <v>79</v>
      </c>
      <c r="B9894" s="20">
        <v>0.98899999999999999</v>
      </c>
      <c r="C9894" s="19">
        <v>149588</v>
      </c>
      <c r="D9894" s="19">
        <v>50060.923139999999</v>
      </c>
      <c r="E9894" s="23">
        <v>3.2239820689999998</v>
      </c>
      <c r="F9894" s="23">
        <v>0.89008150200000002</v>
      </c>
      <c r="G9894" s="17">
        <v>0.69740888300000003</v>
      </c>
      <c r="H9894" s="17">
        <v>0.30259111700000002</v>
      </c>
      <c r="I9894" s="17">
        <v>0.98859298500000004</v>
      </c>
      <c r="J9894" s="17">
        <v>1.14E-2</v>
      </c>
      <c r="K9894" s="17">
        <v>2.5400000000000001E-5</v>
      </c>
    </row>
    <row r="9895" spans="1:11" x14ac:dyDescent="0.45">
      <c r="A9895" s="10" t="s">
        <v>79</v>
      </c>
      <c r="B9895" s="20">
        <v>0.99</v>
      </c>
      <c r="C9895" s="19">
        <v>149739</v>
      </c>
      <c r="D9895" s="19">
        <v>50562.550340000002</v>
      </c>
      <c r="E9895" s="23">
        <v>3.419852267</v>
      </c>
      <c r="F9895" s="23">
        <v>0.90071581199999995</v>
      </c>
      <c r="G9895" s="17">
        <v>0.697680631</v>
      </c>
      <c r="H9895" s="17">
        <v>0.302319369</v>
      </c>
      <c r="I9895" s="17">
        <v>0.98866078700000004</v>
      </c>
      <c r="J9895" s="17">
        <v>1.1299999999999999E-2</v>
      </c>
      <c r="K9895" s="17">
        <v>2.5299999999999998E-5</v>
      </c>
    </row>
    <row r="9896" spans="1:11" x14ac:dyDescent="0.45">
      <c r="A9896" s="10" t="s">
        <v>79</v>
      </c>
      <c r="B9896" s="20">
        <v>0.99099999999999999</v>
      </c>
      <c r="C9896" s="19">
        <v>149888</v>
      </c>
      <c r="D9896" s="19">
        <v>51082.854659999997</v>
      </c>
      <c r="E9896" s="23">
        <v>3.56994699</v>
      </c>
      <c r="F9896" s="23">
        <v>0.91184027899999998</v>
      </c>
      <c r="G9896" s="17">
        <v>0.69789442800000001</v>
      </c>
      <c r="H9896" s="17">
        <v>0.30210557199999999</v>
      </c>
      <c r="I9896" s="17">
        <v>0.98872452600000005</v>
      </c>
      <c r="J9896" s="17">
        <v>1.1250349999999999E-2</v>
      </c>
      <c r="K9896" s="17">
        <v>2.51E-5</v>
      </c>
    </row>
    <row r="9897" spans="1:11" x14ac:dyDescent="0.45">
      <c r="A9897" s="10" t="s">
        <v>79</v>
      </c>
      <c r="B9897" s="20">
        <v>0.99199999999999999</v>
      </c>
      <c r="C9897" s="19">
        <v>150041</v>
      </c>
      <c r="D9897" s="19">
        <v>51646.673450000002</v>
      </c>
      <c r="E9897" s="23">
        <v>3.7963404870000002</v>
      </c>
      <c r="F9897" s="23">
        <v>0.92365601100000005</v>
      </c>
      <c r="G9897" s="17">
        <v>0.69812251299999994</v>
      </c>
      <c r="H9897" s="17">
        <v>0.301877487</v>
      </c>
      <c r="I9897" s="17">
        <v>0.98879912199999997</v>
      </c>
      <c r="J9897" s="17">
        <v>1.12E-2</v>
      </c>
      <c r="K9897" s="17">
        <v>2.5000000000000001E-5</v>
      </c>
    </row>
    <row r="9898" spans="1:11" x14ac:dyDescent="0.45">
      <c r="A9898" s="10" t="s">
        <v>79</v>
      </c>
      <c r="B9898" s="20">
        <v>0.99299999999999999</v>
      </c>
      <c r="C9898" s="19">
        <v>150193</v>
      </c>
      <c r="D9898" s="19">
        <v>52243.832479999997</v>
      </c>
      <c r="E9898" s="23">
        <v>4.0699867239999996</v>
      </c>
      <c r="F9898" s="23">
        <v>0.93659440100000002</v>
      </c>
      <c r="G9898" s="17">
        <v>0.69839473200000002</v>
      </c>
      <c r="H9898" s="17">
        <v>0.30160526799999998</v>
      </c>
      <c r="I9898" s="17">
        <v>0.98885610999999995</v>
      </c>
      <c r="J9898" s="17">
        <v>1.11E-2</v>
      </c>
      <c r="K9898" s="17">
        <v>2.48E-5</v>
      </c>
    </row>
    <row r="9899" spans="1:11" x14ac:dyDescent="0.45">
      <c r="A9899" s="10" t="s">
        <v>79</v>
      </c>
      <c r="B9899" s="20">
        <v>0.99399999999999999</v>
      </c>
      <c r="C9899" s="19">
        <v>150344</v>
      </c>
      <c r="D9899" s="19">
        <v>52887.700239999998</v>
      </c>
      <c r="E9899" s="23">
        <v>4.4412046329999999</v>
      </c>
      <c r="F9899" s="23">
        <v>0.950361856</v>
      </c>
      <c r="G9899" s="17">
        <v>0.69865109299999995</v>
      </c>
      <c r="H9899" s="17">
        <v>0.301348907</v>
      </c>
      <c r="I9899" s="17">
        <v>0.98891234500000003</v>
      </c>
      <c r="J9899" s="17">
        <v>1.11E-2</v>
      </c>
      <c r="K9899" s="17">
        <v>2.4700000000000001E-5</v>
      </c>
    </row>
    <row r="9900" spans="1:11" x14ac:dyDescent="0.45">
      <c r="A9900" s="10" t="s">
        <v>79</v>
      </c>
      <c r="B9900" s="20">
        <v>0.995</v>
      </c>
      <c r="C9900" s="19">
        <v>150495</v>
      </c>
      <c r="D9900" s="19">
        <v>53590.354780000001</v>
      </c>
      <c r="E9900" s="23">
        <v>4.883265379</v>
      </c>
      <c r="F9900" s="23">
        <v>0.96530821600000005</v>
      </c>
      <c r="G9900" s="17">
        <v>0.69888700599999998</v>
      </c>
      <c r="H9900" s="17">
        <v>0.30111299400000002</v>
      </c>
      <c r="I9900" s="17">
        <v>0.98898384399999995</v>
      </c>
      <c r="J9900" s="17">
        <v>1.0999999999999999E-2</v>
      </c>
      <c r="K9900" s="17">
        <v>2.4499999999999999E-5</v>
      </c>
    </row>
    <row r="9901" spans="1:11" x14ac:dyDescent="0.45">
      <c r="A9901" s="10" t="s">
        <v>79</v>
      </c>
      <c r="B9901" s="20">
        <v>0.996</v>
      </c>
      <c r="C9901" s="19">
        <v>150646</v>
      </c>
      <c r="D9901" s="19">
        <v>54380.15466</v>
      </c>
      <c r="E9901" s="23">
        <v>5.584791203</v>
      </c>
      <c r="F9901" s="23">
        <v>0.98187496399999996</v>
      </c>
      <c r="G9901" s="17">
        <v>0.69914235999999996</v>
      </c>
      <c r="H9901" s="17">
        <v>0.30085763999999998</v>
      </c>
      <c r="I9901" s="17">
        <v>0.98906338900000002</v>
      </c>
      <c r="J9901" s="17">
        <v>1.09E-2</v>
      </c>
      <c r="K9901" s="17">
        <v>2.4300000000000001E-5</v>
      </c>
    </row>
    <row r="9902" spans="1:11" x14ac:dyDescent="0.45">
      <c r="A9902" s="10" t="s">
        <v>79</v>
      </c>
      <c r="B9902" s="20">
        <v>0.997</v>
      </c>
      <c r="C9902" s="19">
        <v>150790</v>
      </c>
      <c r="D9902" s="19">
        <v>55233.985950000002</v>
      </c>
      <c r="E9902" s="23">
        <v>6.4057756780000004</v>
      </c>
      <c r="F9902" s="23">
        <v>1.0005806429999999</v>
      </c>
      <c r="G9902" s="17">
        <v>0.69938324799999996</v>
      </c>
      <c r="H9902" s="17">
        <v>0.30061675199999999</v>
      </c>
      <c r="I9902" s="17">
        <v>0.98914588299999995</v>
      </c>
      <c r="J9902" s="17">
        <v>1.0800000000000001E-2</v>
      </c>
      <c r="K9902" s="17">
        <v>2.4199999999999999E-5</v>
      </c>
    </row>
    <row r="9903" spans="1:11" x14ac:dyDescent="0.45">
      <c r="A9903" s="10" t="s">
        <v>79</v>
      </c>
      <c r="B9903" s="20">
        <v>0.998</v>
      </c>
      <c r="C9903" s="19">
        <v>150947</v>
      </c>
      <c r="D9903" s="19">
        <v>56383.08887</v>
      </c>
      <c r="E9903" s="23">
        <v>8.6289396450000009</v>
      </c>
      <c r="F9903" s="23">
        <v>1.0209173149999999</v>
      </c>
      <c r="G9903" s="17">
        <v>0.69968266999999995</v>
      </c>
      <c r="H9903" s="17">
        <v>0.30031732999999999</v>
      </c>
      <c r="I9903" s="17">
        <v>0.98922455099999995</v>
      </c>
      <c r="J9903" s="17">
        <v>1.0800000000000001E-2</v>
      </c>
      <c r="K9903" s="17">
        <v>2.4000000000000001E-5</v>
      </c>
    </row>
    <row r="9904" spans="1:11" x14ac:dyDescent="0.45">
      <c r="A9904" s="10" t="s">
        <v>79</v>
      </c>
      <c r="B9904" s="20">
        <v>0.999</v>
      </c>
      <c r="C9904" s="19">
        <v>151099</v>
      </c>
      <c r="D9904" s="19">
        <v>58299.038589999996</v>
      </c>
      <c r="E9904" s="23">
        <v>29.202230650000001</v>
      </c>
      <c r="F9904" s="23">
        <v>1.0493578830000001</v>
      </c>
      <c r="G9904" s="17">
        <v>0.699971542</v>
      </c>
      <c r="H9904" s="17">
        <v>0.300028458</v>
      </c>
      <c r="I9904" s="17">
        <v>0.98931518699999998</v>
      </c>
      <c r="J9904" s="17">
        <v>1.0699999999999999E-2</v>
      </c>
      <c r="K9904" s="17">
        <v>2.3799999999999999E-5</v>
      </c>
    </row>
    <row r="9905" spans="1:11" x14ac:dyDescent="0.45">
      <c r="A9905" s="10" t="s">
        <v>79</v>
      </c>
      <c r="B9905" s="20">
        <v>1</v>
      </c>
      <c r="C9905" s="19">
        <v>151100</v>
      </c>
      <c r="D9905" s="19">
        <v>58331.328029999997</v>
      </c>
      <c r="E9905" s="23">
        <v>32.289437669999998</v>
      </c>
      <c r="F9905" s="23">
        <v>1.0985688280000001</v>
      </c>
      <c r="G9905" s="17">
        <v>0.69997352700000004</v>
      </c>
      <c r="H9905" s="17">
        <v>0.30002647300000002</v>
      </c>
      <c r="I9905" s="17">
        <v>0.98931539599999996</v>
      </c>
      <c r="J9905" s="17">
        <v>1.0699999999999999E-2</v>
      </c>
      <c r="K9905" s="17">
        <v>2.3799999999999999E-5</v>
      </c>
    </row>
    <row r="9906" spans="1:11" x14ac:dyDescent="0.45">
      <c r="A9906" s="10" t="s">
        <v>81</v>
      </c>
      <c r="B9906" s="20">
        <v>0</v>
      </c>
      <c r="C9906" s="19">
        <v>409</v>
      </c>
      <c r="D9906" s="19">
        <v>8.7800000000000006E-6</v>
      </c>
      <c r="E9906" s="23">
        <v>4.9899999999999997E-8</v>
      </c>
      <c r="F9906" s="23">
        <v>2.7899999999999998E-8</v>
      </c>
      <c r="G9906" s="17">
        <v>0.89975550100000001</v>
      </c>
      <c r="H9906" s="17">
        <v>0.100244499</v>
      </c>
      <c r="I9906" s="17">
        <v>0.83344486100000004</v>
      </c>
      <c r="J9906" s="17">
        <v>0.16655513899999999</v>
      </c>
      <c r="K9906" s="17">
        <v>0</v>
      </c>
    </row>
    <row r="9907" spans="1:11" x14ac:dyDescent="0.45">
      <c r="A9907" s="10" t="s">
        <v>81</v>
      </c>
      <c r="B9907" s="20">
        <v>0.01</v>
      </c>
      <c r="C9907" s="19">
        <v>1227</v>
      </c>
      <c r="D9907" s="19">
        <v>1.5100000000000001E-4</v>
      </c>
      <c r="E9907" s="23">
        <v>4.1800000000000001E-7</v>
      </c>
      <c r="F9907" s="23">
        <v>2.3900000000000001E-7</v>
      </c>
      <c r="G9907" s="17">
        <v>0.94213528899999999</v>
      </c>
      <c r="H9907" s="17">
        <v>5.79E-2</v>
      </c>
      <c r="I9907" s="17">
        <v>0.94060748900000002</v>
      </c>
      <c r="J9907" s="17">
        <v>5.6000000000000001E-2</v>
      </c>
      <c r="K9907" s="17">
        <v>3.4099999999999998E-3</v>
      </c>
    </row>
    <row r="9908" spans="1:11" x14ac:dyDescent="0.45">
      <c r="A9908" s="10" t="s">
        <v>81</v>
      </c>
      <c r="B9908" s="20">
        <v>0.02</v>
      </c>
      <c r="C9908" s="19">
        <v>1999</v>
      </c>
      <c r="D9908" s="19">
        <v>2.9435266759999998</v>
      </c>
      <c r="E9908" s="23">
        <v>6.8700000000000002E-3</v>
      </c>
      <c r="F9908" s="23">
        <v>4.9199999999999999E-3</v>
      </c>
      <c r="G9908" s="17">
        <v>0.85842921500000002</v>
      </c>
      <c r="H9908" s="17">
        <v>0.141570785</v>
      </c>
      <c r="I9908" s="17">
        <v>0.61924838000000004</v>
      </c>
      <c r="J9908" s="17">
        <v>0.35228495300000001</v>
      </c>
      <c r="K9908" s="17">
        <v>2.8500000000000001E-2</v>
      </c>
    </row>
    <row r="9909" spans="1:11" x14ac:dyDescent="0.45">
      <c r="A9909" s="10" t="s">
        <v>81</v>
      </c>
      <c r="B9909" s="20">
        <v>0.03</v>
      </c>
      <c r="C9909" s="19">
        <v>2861</v>
      </c>
      <c r="D9909" s="19">
        <v>10.94585041</v>
      </c>
      <c r="E9909" s="23">
        <v>1.2E-2</v>
      </c>
      <c r="F9909" s="23">
        <v>9.2599999999999991E-3</v>
      </c>
      <c r="G9909" s="17">
        <v>0.80461377099999998</v>
      </c>
      <c r="H9909" s="17">
        <v>0.19538622899999999</v>
      </c>
      <c r="I9909" s="17">
        <v>0.59795190899999995</v>
      </c>
      <c r="J9909" s="17">
        <v>0.379222644</v>
      </c>
      <c r="K9909" s="17">
        <v>2.2800000000000001E-2</v>
      </c>
    </row>
    <row r="9910" spans="1:11" x14ac:dyDescent="0.45">
      <c r="A9910" s="10" t="s">
        <v>81</v>
      </c>
      <c r="B9910" s="20">
        <v>0.04</v>
      </c>
      <c r="C9910" s="19">
        <v>3667</v>
      </c>
      <c r="D9910" s="19">
        <v>22.794101879999999</v>
      </c>
      <c r="E9910" s="23">
        <v>1.6899999999999998E-2</v>
      </c>
      <c r="F9910" s="23">
        <v>1.3899999999999999E-2</v>
      </c>
      <c r="G9910" s="17">
        <v>0.77311153499999996</v>
      </c>
      <c r="H9910" s="17">
        <v>0.22688846500000001</v>
      </c>
      <c r="I9910" s="17">
        <v>0.58602730400000003</v>
      </c>
      <c r="J9910" s="17">
        <v>0.39967861799999999</v>
      </c>
      <c r="K9910" s="17">
        <v>1.43E-2</v>
      </c>
    </row>
    <row r="9911" spans="1:11" x14ac:dyDescent="0.45">
      <c r="A9911" s="10" t="s">
        <v>81</v>
      </c>
      <c r="B9911" s="20">
        <v>0.05</v>
      </c>
      <c r="C9911" s="19">
        <v>4480</v>
      </c>
      <c r="D9911" s="19">
        <v>38.697967929999997</v>
      </c>
      <c r="E9911" s="23">
        <v>2.1499999999999998E-2</v>
      </c>
      <c r="F9911" s="23">
        <v>1.8100000000000002E-2</v>
      </c>
      <c r="G9911" s="17">
        <v>0.75624999999999998</v>
      </c>
      <c r="H9911" s="17">
        <v>0.24374999999999999</v>
      </c>
      <c r="I9911" s="17">
        <v>0.64406713699999996</v>
      </c>
      <c r="J9911" s="17">
        <v>0.347513085</v>
      </c>
      <c r="K9911" s="17">
        <v>8.4200000000000004E-3</v>
      </c>
    </row>
    <row r="9912" spans="1:11" x14ac:dyDescent="0.45">
      <c r="A9912" s="10" t="s">
        <v>81</v>
      </c>
      <c r="B9912" s="20">
        <v>0.06</v>
      </c>
      <c r="C9912" s="19">
        <v>5319</v>
      </c>
      <c r="D9912" s="19">
        <v>58.309192160000002</v>
      </c>
      <c r="E9912" s="23">
        <v>2.58E-2</v>
      </c>
      <c r="F9912" s="23">
        <v>2.1899999999999999E-2</v>
      </c>
      <c r="G9912" s="17">
        <v>0.73416055599999996</v>
      </c>
      <c r="H9912" s="17">
        <v>0.26583944399999998</v>
      </c>
      <c r="I9912" s="17">
        <v>0.64458925899999997</v>
      </c>
      <c r="J9912" s="17">
        <v>0.34985735200000001</v>
      </c>
      <c r="K9912" s="17">
        <v>5.5500000000000002E-3</v>
      </c>
    </row>
    <row r="9913" spans="1:11" x14ac:dyDescent="0.45">
      <c r="A9913" s="10" t="s">
        <v>81</v>
      </c>
      <c r="B9913" s="20">
        <v>7.0000000000000007E-2</v>
      </c>
      <c r="C9913" s="19">
        <v>6100</v>
      </c>
      <c r="D9913" s="19">
        <v>80.580988959999999</v>
      </c>
      <c r="E9913" s="23">
        <v>3.0700000000000002E-2</v>
      </c>
      <c r="F9913" s="23">
        <v>2.5899999999999999E-2</v>
      </c>
      <c r="G9913" s="17">
        <v>0.72868852500000003</v>
      </c>
      <c r="H9913" s="17">
        <v>0.27131147500000002</v>
      </c>
      <c r="I9913" s="17">
        <v>0.65882958899999999</v>
      </c>
      <c r="J9913" s="17">
        <v>0.33402125999999999</v>
      </c>
      <c r="K9913" s="17">
        <v>7.1500000000000001E-3</v>
      </c>
    </row>
    <row r="9914" spans="1:11" x14ac:dyDescent="0.45">
      <c r="A9914" s="10" t="s">
        <v>81</v>
      </c>
      <c r="B9914" s="20">
        <v>0.08</v>
      </c>
      <c r="C9914" s="19">
        <v>6949</v>
      </c>
      <c r="D9914" s="19">
        <v>108.2409663</v>
      </c>
      <c r="E9914" s="23">
        <v>3.4000000000000002E-2</v>
      </c>
      <c r="F9914" s="23">
        <v>2.98E-2</v>
      </c>
      <c r="G9914" s="17">
        <v>0.71190099299999998</v>
      </c>
      <c r="H9914" s="17">
        <v>0.28809900700000002</v>
      </c>
      <c r="I9914" s="17">
        <v>0.65720294000000001</v>
      </c>
      <c r="J9914" s="17">
        <v>0.33745238799999999</v>
      </c>
      <c r="K9914" s="17">
        <v>5.3400000000000001E-3</v>
      </c>
    </row>
    <row r="9915" spans="1:11" x14ac:dyDescent="0.45">
      <c r="A9915" s="10" t="s">
        <v>81</v>
      </c>
      <c r="B9915" s="20">
        <v>0.09</v>
      </c>
      <c r="C9915" s="19">
        <v>7775</v>
      </c>
      <c r="D9915" s="19">
        <v>137.81327479999999</v>
      </c>
      <c r="E9915" s="23">
        <v>3.7600000000000001E-2</v>
      </c>
      <c r="F9915" s="23">
        <v>3.32E-2</v>
      </c>
      <c r="G9915" s="17">
        <v>0.70045016100000002</v>
      </c>
      <c r="H9915" s="17">
        <v>0.29954983899999998</v>
      </c>
      <c r="I9915" s="17">
        <v>0.67797384500000002</v>
      </c>
      <c r="J9915" s="17">
        <v>0.31782708399999998</v>
      </c>
      <c r="K9915" s="17">
        <v>4.1999999999999997E-3</v>
      </c>
    </row>
    <row r="9916" spans="1:11" x14ac:dyDescent="0.45">
      <c r="A9916" s="10" t="s">
        <v>81</v>
      </c>
      <c r="B9916" s="20">
        <v>0.1</v>
      </c>
      <c r="C9916" s="19">
        <v>8587</v>
      </c>
      <c r="D9916" s="19">
        <v>170.87472919999999</v>
      </c>
      <c r="E9916" s="23">
        <v>4.36E-2</v>
      </c>
      <c r="F9916" s="23">
        <v>3.6700000000000003E-2</v>
      </c>
      <c r="G9916" s="17">
        <v>0.70653313100000004</v>
      </c>
      <c r="H9916" s="17">
        <v>0.29346686900000002</v>
      </c>
      <c r="I9916" s="17">
        <v>0.69692741800000002</v>
      </c>
      <c r="J9916" s="17">
        <v>0.29964598799999997</v>
      </c>
      <c r="K9916" s="17">
        <v>3.4299999999999999E-3</v>
      </c>
    </row>
    <row r="9917" spans="1:11" x14ac:dyDescent="0.45">
      <c r="A9917" s="10" t="s">
        <v>81</v>
      </c>
      <c r="B9917" s="20">
        <v>0.11</v>
      </c>
      <c r="C9917" s="19">
        <v>9407</v>
      </c>
      <c r="D9917" s="19">
        <v>208.7893535</v>
      </c>
      <c r="E9917" s="23">
        <v>4.8599999999999997E-2</v>
      </c>
      <c r="F9917" s="23">
        <v>4.0800000000000003E-2</v>
      </c>
      <c r="G9917" s="17">
        <v>0.70894015099999996</v>
      </c>
      <c r="H9917" s="17">
        <v>0.29105984899999998</v>
      </c>
      <c r="I9917" s="17">
        <v>0.72253829700000005</v>
      </c>
      <c r="J9917" s="17">
        <v>0.27466856299999998</v>
      </c>
      <c r="K9917" s="17">
        <v>2.7899999999999999E-3</v>
      </c>
    </row>
    <row r="9918" spans="1:11" x14ac:dyDescent="0.45">
      <c r="A9918" s="10" t="s">
        <v>81</v>
      </c>
      <c r="B9918" s="20">
        <v>0.12</v>
      </c>
      <c r="C9918" s="19">
        <v>10230</v>
      </c>
      <c r="D9918" s="19">
        <v>250.16672080000001</v>
      </c>
      <c r="E9918" s="23">
        <v>5.1700000000000003E-2</v>
      </c>
      <c r="F9918" s="23">
        <v>4.4900000000000002E-2</v>
      </c>
      <c r="G9918" s="17">
        <v>0.70332355800000002</v>
      </c>
      <c r="H9918" s="17">
        <v>0.29667644199999998</v>
      </c>
      <c r="I9918" s="17">
        <v>0.73964976299999996</v>
      </c>
      <c r="J9918" s="17">
        <v>0.25801781800000001</v>
      </c>
      <c r="K9918" s="17">
        <v>2.33E-3</v>
      </c>
    </row>
    <row r="9919" spans="1:11" x14ac:dyDescent="0.45">
      <c r="A9919" s="10" t="s">
        <v>81</v>
      </c>
      <c r="B9919" s="20">
        <v>0.13</v>
      </c>
      <c r="C9919" s="19">
        <v>11031</v>
      </c>
      <c r="D9919" s="19">
        <v>292.37395199999997</v>
      </c>
      <c r="E9919" s="23">
        <v>5.3900000000000003E-2</v>
      </c>
      <c r="F9919" s="23">
        <v>4.8599999999999997E-2</v>
      </c>
      <c r="G9919" s="17">
        <v>0.69567582299999997</v>
      </c>
      <c r="H9919" s="17">
        <v>0.30432417699999997</v>
      </c>
      <c r="I9919" s="17">
        <v>0.74089505700000002</v>
      </c>
      <c r="J9919" s="17">
        <v>0.25707076800000001</v>
      </c>
      <c r="K9919" s="17">
        <v>2.0300000000000001E-3</v>
      </c>
    </row>
    <row r="9920" spans="1:11" x14ac:dyDescent="0.45">
      <c r="A9920" s="10" t="s">
        <v>81</v>
      </c>
      <c r="B9920" s="20">
        <v>0.14000000000000001</v>
      </c>
      <c r="C9920" s="19">
        <v>11947</v>
      </c>
      <c r="D9920" s="19">
        <v>344.18949079999999</v>
      </c>
      <c r="E9920" s="23">
        <v>5.8599999999999999E-2</v>
      </c>
      <c r="F9920" s="23">
        <v>5.21E-2</v>
      </c>
      <c r="G9920" s="17">
        <v>0.69766468599999998</v>
      </c>
      <c r="H9920" s="17">
        <v>0.30233531400000002</v>
      </c>
      <c r="I9920" s="17">
        <v>0.75560302300000004</v>
      </c>
      <c r="J9920" s="17">
        <v>0.24220298700000001</v>
      </c>
      <c r="K9920" s="17">
        <v>2.1900000000000001E-3</v>
      </c>
    </row>
    <row r="9921" spans="1:11" x14ac:dyDescent="0.45">
      <c r="A9921" s="10" t="s">
        <v>81</v>
      </c>
      <c r="B9921" s="20">
        <v>0.15</v>
      </c>
      <c r="C9921" s="19">
        <v>12682</v>
      </c>
      <c r="D9921" s="19">
        <v>387.66370899999998</v>
      </c>
      <c r="E9921" s="23">
        <v>6.0600000000000001E-2</v>
      </c>
      <c r="F9921" s="23">
        <v>5.45E-2</v>
      </c>
      <c r="G9921" s="17">
        <v>0.693029491</v>
      </c>
      <c r="H9921" s="17">
        <v>0.306970509</v>
      </c>
      <c r="I9921" s="17">
        <v>0.76967123400000004</v>
      </c>
      <c r="J9921" s="17">
        <v>0.22842043400000001</v>
      </c>
      <c r="K9921" s="17">
        <v>1.91E-3</v>
      </c>
    </row>
    <row r="9922" spans="1:11" x14ac:dyDescent="0.45">
      <c r="A9922" s="10" t="s">
        <v>81</v>
      </c>
      <c r="B9922" s="20">
        <v>0.16</v>
      </c>
      <c r="C9922" s="19">
        <v>13497</v>
      </c>
      <c r="D9922" s="19">
        <v>439.21288650000002</v>
      </c>
      <c r="E9922" s="23">
        <v>6.5500000000000003E-2</v>
      </c>
      <c r="F9922" s="23">
        <v>5.74E-2</v>
      </c>
      <c r="G9922" s="17">
        <v>0.69289471700000005</v>
      </c>
      <c r="H9922" s="17">
        <v>0.30710528300000001</v>
      </c>
      <c r="I9922" s="17">
        <v>0.79008283400000001</v>
      </c>
      <c r="J9922" s="17">
        <v>0.20752363500000001</v>
      </c>
      <c r="K9922" s="17">
        <v>2.3900000000000002E-3</v>
      </c>
    </row>
    <row r="9923" spans="1:11" x14ac:dyDescent="0.45">
      <c r="A9923" s="10" t="s">
        <v>81</v>
      </c>
      <c r="B9923" s="20">
        <v>0.17</v>
      </c>
      <c r="C9923" s="19">
        <v>14299</v>
      </c>
      <c r="D9923" s="19">
        <v>493.40229149999999</v>
      </c>
      <c r="E9923" s="23">
        <v>6.9699999999999998E-2</v>
      </c>
      <c r="F9923" s="23">
        <v>6.0499999999999998E-2</v>
      </c>
      <c r="G9923" s="17">
        <v>0.687460662</v>
      </c>
      <c r="H9923" s="17">
        <v>0.312539338</v>
      </c>
      <c r="I9923" s="17">
        <v>0.79252230099999998</v>
      </c>
      <c r="J9923" s="17">
        <v>0.20535263000000001</v>
      </c>
      <c r="K9923" s="17">
        <v>2.1299999999999999E-3</v>
      </c>
    </row>
    <row r="9924" spans="1:11" x14ac:dyDescent="0.45">
      <c r="A9924" s="10" t="s">
        <v>81</v>
      </c>
      <c r="B9924" s="20">
        <v>0.18</v>
      </c>
      <c r="C9924" s="19">
        <v>15140</v>
      </c>
      <c r="D9924" s="19">
        <v>553.08198549999997</v>
      </c>
      <c r="E9924" s="23">
        <v>7.3200000000000001E-2</v>
      </c>
      <c r="F9924" s="23">
        <v>6.3799999999999996E-2</v>
      </c>
      <c r="G9924" s="17">
        <v>0.68705416100000005</v>
      </c>
      <c r="H9924" s="17">
        <v>0.312945839</v>
      </c>
      <c r="I9924" s="17">
        <v>0.79842885399999997</v>
      </c>
      <c r="J9924" s="17">
        <v>0.19967259100000001</v>
      </c>
      <c r="K9924" s="17">
        <v>1.9E-3</v>
      </c>
    </row>
    <row r="9925" spans="1:11" x14ac:dyDescent="0.45">
      <c r="A9925" s="10" t="s">
        <v>81</v>
      </c>
      <c r="B9925" s="20">
        <v>0.19</v>
      </c>
      <c r="C9925" s="19">
        <v>15753</v>
      </c>
      <c r="D9925" s="19">
        <v>598.78102100000001</v>
      </c>
      <c r="E9925" s="23">
        <v>7.5899999999999995E-2</v>
      </c>
      <c r="F9925" s="23">
        <v>6.6400000000000001E-2</v>
      </c>
      <c r="G9925" s="17">
        <v>0.68145750000000005</v>
      </c>
      <c r="H9925" s="17">
        <v>0.31854250000000001</v>
      </c>
      <c r="I9925" s="17">
        <v>0.80570861699999996</v>
      </c>
      <c r="J9925" s="17">
        <v>0.19253502</v>
      </c>
      <c r="K9925" s="17">
        <v>1.7600000000000001E-3</v>
      </c>
    </row>
    <row r="9926" spans="1:11" x14ac:dyDescent="0.45">
      <c r="A9926" s="10" t="s">
        <v>81</v>
      </c>
      <c r="B9926" s="20">
        <v>0.2</v>
      </c>
      <c r="C9926" s="19">
        <v>16772</v>
      </c>
      <c r="D9926" s="19">
        <v>677.02737420000005</v>
      </c>
      <c r="E9926" s="23">
        <v>7.9299999999999995E-2</v>
      </c>
      <c r="F9926" s="23">
        <v>7.0199999999999999E-2</v>
      </c>
      <c r="G9926" s="17">
        <v>0.68024087799999999</v>
      </c>
      <c r="H9926" s="17">
        <v>0.31975912200000001</v>
      </c>
      <c r="I9926" s="17">
        <v>0.82647350200000003</v>
      </c>
      <c r="J9926" s="17">
        <v>0.17198059700000001</v>
      </c>
      <c r="K9926" s="17">
        <v>1.5499999999999999E-3</v>
      </c>
    </row>
    <row r="9927" spans="1:11" x14ac:dyDescent="0.45">
      <c r="A9927" s="10" t="s">
        <v>81</v>
      </c>
      <c r="B9927" s="20">
        <v>0.21</v>
      </c>
      <c r="C9927" s="19">
        <v>17596</v>
      </c>
      <c r="D9927" s="19">
        <v>744.13919580000004</v>
      </c>
      <c r="E9927" s="23">
        <v>8.3299999999999999E-2</v>
      </c>
      <c r="F9927" s="23">
        <v>7.3400000000000007E-2</v>
      </c>
      <c r="G9927" s="17">
        <v>0.67509661300000001</v>
      </c>
      <c r="H9927" s="17">
        <v>0.32490338699999999</v>
      </c>
      <c r="I9927" s="17">
        <v>0.83883710600000005</v>
      </c>
      <c r="J9927" s="17">
        <v>0.15975457700000001</v>
      </c>
      <c r="K9927" s="17">
        <v>1.41E-3</v>
      </c>
    </row>
    <row r="9928" spans="1:11" x14ac:dyDescent="0.45">
      <c r="A9928" s="10" t="s">
        <v>81</v>
      </c>
      <c r="B9928" s="20">
        <v>0.22</v>
      </c>
      <c r="C9928" s="19">
        <v>18409</v>
      </c>
      <c r="D9928" s="19">
        <v>813.07892909999998</v>
      </c>
      <c r="E9928" s="23">
        <v>8.6699999999999999E-2</v>
      </c>
      <c r="F9928" s="23">
        <v>7.6399999999999996E-2</v>
      </c>
      <c r="G9928" s="17">
        <v>0.67744038200000001</v>
      </c>
      <c r="H9928" s="17">
        <v>0.32255961799999999</v>
      </c>
      <c r="I9928" s="17">
        <v>0.84349445999999995</v>
      </c>
      <c r="J9928" s="17">
        <v>0.15520810500000001</v>
      </c>
      <c r="K9928" s="17">
        <v>1.2999999999999999E-3</v>
      </c>
    </row>
    <row r="9929" spans="1:11" x14ac:dyDescent="0.45">
      <c r="A9929" s="10" t="s">
        <v>81</v>
      </c>
      <c r="B9929" s="20">
        <v>0.23</v>
      </c>
      <c r="C9929" s="19">
        <v>19312</v>
      </c>
      <c r="D9929" s="19">
        <v>892.46280149999996</v>
      </c>
      <c r="E9929" s="23">
        <v>8.9499999999999996E-2</v>
      </c>
      <c r="F9929" s="23">
        <v>7.9600000000000004E-2</v>
      </c>
      <c r="G9929" s="17">
        <v>0.67243164899999996</v>
      </c>
      <c r="H9929" s="17">
        <v>0.32756835099999998</v>
      </c>
      <c r="I9929" s="17">
        <v>0.85282079200000005</v>
      </c>
      <c r="J9929" s="17">
        <v>0.14600015399999999</v>
      </c>
      <c r="K9929" s="17">
        <v>1.1800000000000001E-3</v>
      </c>
    </row>
    <row r="9930" spans="1:11" x14ac:dyDescent="0.45">
      <c r="A9930" s="10" t="s">
        <v>81</v>
      </c>
      <c r="B9930" s="20">
        <v>0.24</v>
      </c>
      <c r="C9930" s="19">
        <v>20049</v>
      </c>
      <c r="D9930" s="19">
        <v>960.72570829999995</v>
      </c>
      <c r="E9930" s="23">
        <v>9.6100000000000005E-2</v>
      </c>
      <c r="F9930" s="23">
        <v>8.2500000000000004E-2</v>
      </c>
      <c r="G9930" s="17">
        <v>0.67140505800000005</v>
      </c>
      <c r="H9930" s="17">
        <v>0.328594942</v>
      </c>
      <c r="I9930" s="17">
        <v>0.85844083400000004</v>
      </c>
      <c r="J9930" s="17">
        <v>0.14044494699999999</v>
      </c>
      <c r="K9930" s="17">
        <v>1.1100000000000001E-3</v>
      </c>
    </row>
    <row r="9931" spans="1:11" x14ac:dyDescent="0.45">
      <c r="A9931" s="10" t="s">
        <v>81</v>
      </c>
      <c r="B9931" s="20">
        <v>0.25</v>
      </c>
      <c r="C9931" s="19">
        <v>20858</v>
      </c>
      <c r="D9931" s="19">
        <v>1040.194491</v>
      </c>
      <c r="E9931" s="23">
        <v>0.100832777</v>
      </c>
      <c r="F9931" s="23">
        <v>8.5900000000000004E-2</v>
      </c>
      <c r="G9931" s="17">
        <v>0.67139706600000004</v>
      </c>
      <c r="H9931" s="17">
        <v>0.32860293400000001</v>
      </c>
      <c r="I9931" s="17">
        <v>0.86640606499999995</v>
      </c>
      <c r="J9931" s="17">
        <v>0.13256115800000001</v>
      </c>
      <c r="K9931" s="17">
        <v>1.0300000000000001E-3</v>
      </c>
    </row>
    <row r="9932" spans="1:11" x14ac:dyDescent="0.45">
      <c r="A9932" s="10" t="s">
        <v>81</v>
      </c>
      <c r="B9932" s="20">
        <v>0.26</v>
      </c>
      <c r="C9932" s="19">
        <v>21670</v>
      </c>
      <c r="D9932" s="19">
        <v>1124.1176310000001</v>
      </c>
      <c r="E9932" s="23">
        <v>0.105586211</v>
      </c>
      <c r="F9932" s="23">
        <v>8.9399999999999993E-2</v>
      </c>
      <c r="G9932" s="17">
        <v>0.67078910899999999</v>
      </c>
      <c r="H9932" s="17">
        <v>0.32921089100000001</v>
      </c>
      <c r="I9932" s="17">
        <v>0.87556293799999996</v>
      </c>
      <c r="J9932" s="17">
        <v>0.123479749</v>
      </c>
      <c r="K9932" s="17">
        <v>9.5699999999999995E-4</v>
      </c>
    </row>
    <row r="9933" spans="1:11" x14ac:dyDescent="0.45">
      <c r="A9933" s="10" t="s">
        <v>81</v>
      </c>
      <c r="B9933" s="20">
        <v>0.27</v>
      </c>
      <c r="C9933" s="19">
        <v>22484</v>
      </c>
      <c r="D9933" s="19">
        <v>1211.548785</v>
      </c>
      <c r="E9933" s="23">
        <v>0.109668956</v>
      </c>
      <c r="F9933" s="23">
        <v>9.35E-2</v>
      </c>
      <c r="G9933" s="17">
        <v>0.672656111</v>
      </c>
      <c r="H9933" s="17">
        <v>0.327343889</v>
      </c>
      <c r="I9933" s="17">
        <v>0.88361937400000001</v>
      </c>
      <c r="J9933" s="17">
        <v>0.11549361900000001</v>
      </c>
      <c r="K9933" s="17">
        <v>8.8699999999999998E-4</v>
      </c>
    </row>
    <row r="9934" spans="1:11" x14ac:dyDescent="0.45">
      <c r="A9934" s="10" t="s">
        <v>81</v>
      </c>
      <c r="B9934" s="20">
        <v>0.28000000000000003</v>
      </c>
      <c r="C9934" s="19">
        <v>23296</v>
      </c>
      <c r="D9934" s="19">
        <v>1302.604137</v>
      </c>
      <c r="E9934" s="23">
        <v>0.114370387</v>
      </c>
      <c r="F9934" s="23">
        <v>9.74E-2</v>
      </c>
      <c r="G9934" s="17">
        <v>0.67028674499999996</v>
      </c>
      <c r="H9934" s="17">
        <v>0.32971325499999998</v>
      </c>
      <c r="I9934" s="17">
        <v>0.89026945199999996</v>
      </c>
      <c r="J9934" s="17">
        <v>0.108903371</v>
      </c>
      <c r="K9934" s="17">
        <v>8.2700000000000004E-4</v>
      </c>
    </row>
    <row r="9935" spans="1:11" x14ac:dyDescent="0.45">
      <c r="A9935" s="10" t="s">
        <v>81</v>
      </c>
      <c r="B9935" s="20">
        <v>0.28999999999999998</v>
      </c>
      <c r="C9935" s="19">
        <v>24185</v>
      </c>
      <c r="D9935" s="19">
        <v>1405.8136710000001</v>
      </c>
      <c r="E9935" s="23">
        <v>0.118408082</v>
      </c>
      <c r="F9935" s="23">
        <v>0.101508448</v>
      </c>
      <c r="G9935" s="17">
        <v>0.66648749200000001</v>
      </c>
      <c r="H9935" s="17">
        <v>0.33351250799999999</v>
      </c>
      <c r="I9935" s="17">
        <v>0.89801542400000001</v>
      </c>
      <c r="J9935" s="17">
        <v>0.101219306</v>
      </c>
      <c r="K9935" s="17">
        <v>7.6499999999999995E-4</v>
      </c>
    </row>
    <row r="9936" spans="1:11" x14ac:dyDescent="0.45">
      <c r="A9936" s="10" t="s">
        <v>81</v>
      </c>
      <c r="B9936" s="20">
        <v>0.3</v>
      </c>
      <c r="C9936" s="19">
        <v>24918</v>
      </c>
      <c r="D9936" s="19">
        <v>1493.5600959999999</v>
      </c>
      <c r="E9936" s="23">
        <v>0.120298612</v>
      </c>
      <c r="F9936" s="23">
        <v>0.104991107</v>
      </c>
      <c r="G9936" s="17">
        <v>0.67047917199999996</v>
      </c>
      <c r="H9936" s="17">
        <v>0.32952082799999999</v>
      </c>
      <c r="I9936" s="17">
        <v>0.90328090699999997</v>
      </c>
      <c r="J9936" s="17">
        <v>9.6000000000000002E-2</v>
      </c>
      <c r="K9936" s="17">
        <v>7.18E-4</v>
      </c>
    </row>
    <row r="9937" spans="1:11" x14ac:dyDescent="0.45">
      <c r="A9937" s="10" t="s">
        <v>81</v>
      </c>
      <c r="B9937" s="20">
        <v>0.31</v>
      </c>
      <c r="C9937" s="19">
        <v>25738</v>
      </c>
      <c r="D9937" s="19">
        <v>1594.0561339999999</v>
      </c>
      <c r="E9937" s="23">
        <v>0.125284805</v>
      </c>
      <c r="F9937" s="23">
        <v>0.108886459</v>
      </c>
      <c r="G9937" s="17">
        <v>0.67487761300000004</v>
      </c>
      <c r="H9937" s="17">
        <v>0.32512238700000001</v>
      </c>
      <c r="I9937" s="17">
        <v>0.90750729299999999</v>
      </c>
      <c r="J9937" s="17">
        <v>9.1800000000000007E-2</v>
      </c>
      <c r="K9937" s="17">
        <v>6.7500000000000004E-4</v>
      </c>
    </row>
    <row r="9938" spans="1:11" x14ac:dyDescent="0.45">
      <c r="A9938" s="10" t="s">
        <v>81</v>
      </c>
      <c r="B9938" s="20">
        <v>0.32</v>
      </c>
      <c r="C9938" s="19">
        <v>26596</v>
      </c>
      <c r="D9938" s="19">
        <v>1703.0864879999999</v>
      </c>
      <c r="E9938" s="23">
        <v>0.12958381299999999</v>
      </c>
      <c r="F9938" s="23">
        <v>0.11272787200000001</v>
      </c>
      <c r="G9938" s="17">
        <v>0.67818468899999995</v>
      </c>
      <c r="H9938" s="17">
        <v>0.32181531099999999</v>
      </c>
      <c r="I9938" s="17">
        <v>0.91378565099999998</v>
      </c>
      <c r="J9938" s="17">
        <v>8.5599999999999996E-2</v>
      </c>
      <c r="K9938" s="17">
        <v>6.29E-4</v>
      </c>
    </row>
    <row r="9939" spans="1:11" x14ac:dyDescent="0.45">
      <c r="A9939" s="10" t="s">
        <v>81</v>
      </c>
      <c r="B9939" s="20">
        <v>0.33</v>
      </c>
      <c r="C9939" s="19">
        <v>27383</v>
      </c>
      <c r="D9939" s="19">
        <v>1806.9000530000001</v>
      </c>
      <c r="E9939" s="23">
        <v>0.13395902500000001</v>
      </c>
      <c r="F9939" s="23">
        <v>0.116429198</v>
      </c>
      <c r="G9939" s="17">
        <v>0.68053171700000004</v>
      </c>
      <c r="H9939" s="17">
        <v>0.31946828300000002</v>
      </c>
      <c r="I9939" s="17">
        <v>0.91850792699999995</v>
      </c>
      <c r="J9939" s="17">
        <v>8.09E-2</v>
      </c>
      <c r="K9939" s="17">
        <v>5.9199999999999997E-4</v>
      </c>
    </row>
    <row r="9940" spans="1:11" x14ac:dyDescent="0.45">
      <c r="A9940" s="10" t="s">
        <v>81</v>
      </c>
      <c r="B9940" s="20">
        <v>0.34</v>
      </c>
      <c r="C9940" s="19">
        <v>28177</v>
      </c>
      <c r="D9940" s="19">
        <v>1914.106542</v>
      </c>
      <c r="E9940" s="23">
        <v>0.13677720800000001</v>
      </c>
      <c r="F9940" s="23">
        <v>0.119844411</v>
      </c>
      <c r="G9940" s="17">
        <v>0.68115839199999995</v>
      </c>
      <c r="H9940" s="17">
        <v>0.318841608</v>
      </c>
      <c r="I9940" s="17">
        <v>0.92325442199999996</v>
      </c>
      <c r="J9940" s="17">
        <v>7.6200000000000004E-2</v>
      </c>
      <c r="K9940" s="17">
        <v>5.5699999999999999E-4</v>
      </c>
    </row>
    <row r="9941" spans="1:11" x14ac:dyDescent="0.45">
      <c r="A9941" s="10" t="s">
        <v>81</v>
      </c>
      <c r="B9941" s="20">
        <v>0.35</v>
      </c>
      <c r="C9941" s="19">
        <v>29044</v>
      </c>
      <c r="D9941" s="19">
        <v>2035.2232690000001</v>
      </c>
      <c r="E9941" s="23">
        <v>0.14364574099999999</v>
      </c>
      <c r="F9941" s="23">
        <v>0.12344627800000001</v>
      </c>
      <c r="G9941" s="17">
        <v>0.68423770799999994</v>
      </c>
      <c r="H9941" s="17">
        <v>0.315762292</v>
      </c>
      <c r="I9941" s="17">
        <v>0.92725742700000002</v>
      </c>
      <c r="J9941" s="17">
        <v>7.22E-2</v>
      </c>
      <c r="K9941" s="17">
        <v>5.2499999999999997E-4</v>
      </c>
    </row>
    <row r="9942" spans="1:11" x14ac:dyDescent="0.45">
      <c r="A9942" s="10" t="s">
        <v>81</v>
      </c>
      <c r="B9942" s="20">
        <v>0.36</v>
      </c>
      <c r="C9942" s="19">
        <v>29845</v>
      </c>
      <c r="D9942" s="19">
        <v>2152.2523139999998</v>
      </c>
      <c r="E9942" s="23">
        <v>0.14902722600000001</v>
      </c>
      <c r="F9942" s="23">
        <v>0.12727555600000001</v>
      </c>
      <c r="G9942" s="17">
        <v>0.685709499</v>
      </c>
      <c r="H9942" s="17">
        <v>0.314290501</v>
      </c>
      <c r="I9942" s="17">
        <v>0.92982008800000004</v>
      </c>
      <c r="J9942" s="17">
        <v>6.9699999999999998E-2</v>
      </c>
      <c r="K9942" s="17">
        <v>4.9899999999999999E-4</v>
      </c>
    </row>
    <row r="9943" spans="1:11" x14ac:dyDescent="0.45">
      <c r="A9943" s="10" t="s">
        <v>81</v>
      </c>
      <c r="B9943" s="20">
        <v>0.37</v>
      </c>
      <c r="C9943" s="19">
        <v>30676</v>
      </c>
      <c r="D9943" s="19">
        <v>2277.6612679999998</v>
      </c>
      <c r="E9943" s="23">
        <v>0.15268447900000001</v>
      </c>
      <c r="F9943" s="23">
        <v>0.13092878899999999</v>
      </c>
      <c r="G9943" s="17">
        <v>0.68620419899999996</v>
      </c>
      <c r="H9943" s="17">
        <v>0.31379580099999999</v>
      </c>
      <c r="I9943" s="17">
        <v>0.93344110499999999</v>
      </c>
      <c r="J9943" s="17">
        <v>6.6100000000000006E-2</v>
      </c>
      <c r="K9943" s="17">
        <v>4.7199999999999998E-4</v>
      </c>
    </row>
    <row r="9944" spans="1:11" x14ac:dyDescent="0.45">
      <c r="A9944" s="10" t="s">
        <v>81</v>
      </c>
      <c r="B9944" s="20">
        <v>0.38</v>
      </c>
      <c r="C9944" s="19">
        <v>31461</v>
      </c>
      <c r="D9944" s="19">
        <v>2399.4847690000001</v>
      </c>
      <c r="E9944" s="23">
        <v>0.156925169</v>
      </c>
      <c r="F9944" s="23">
        <v>0.13482232199999999</v>
      </c>
      <c r="G9944" s="17">
        <v>0.68659610299999996</v>
      </c>
      <c r="H9944" s="17">
        <v>0.31340389699999999</v>
      </c>
      <c r="I9944" s="17">
        <v>0.93645496500000003</v>
      </c>
      <c r="J9944" s="17">
        <v>6.3100000000000003E-2</v>
      </c>
      <c r="K9944" s="17">
        <v>4.4900000000000002E-4</v>
      </c>
    </row>
    <row r="9945" spans="1:11" x14ac:dyDescent="0.45">
      <c r="A9945" s="10" t="s">
        <v>81</v>
      </c>
      <c r="B9945" s="20">
        <v>0.39</v>
      </c>
      <c r="C9945" s="19">
        <v>32313</v>
      </c>
      <c r="D9945" s="19">
        <v>2535.5411709999998</v>
      </c>
      <c r="E9945" s="23">
        <v>0.161879316</v>
      </c>
      <c r="F9945" s="23">
        <v>0.138604382</v>
      </c>
      <c r="G9945" s="17">
        <v>0.687215672</v>
      </c>
      <c r="H9945" s="17">
        <v>0.312784328</v>
      </c>
      <c r="I9945" s="17">
        <v>0.93965821699999996</v>
      </c>
      <c r="J9945" s="17">
        <v>5.9900000000000002E-2</v>
      </c>
      <c r="K9945" s="17">
        <v>4.2499999999999998E-4</v>
      </c>
    </row>
    <row r="9946" spans="1:11" x14ac:dyDescent="0.45">
      <c r="A9946" s="10" t="s">
        <v>81</v>
      </c>
      <c r="B9946" s="20">
        <v>0.4</v>
      </c>
      <c r="C9946" s="19">
        <v>33014</v>
      </c>
      <c r="D9946" s="19">
        <v>2650.3990180000001</v>
      </c>
      <c r="E9946" s="23">
        <v>0.16454470500000001</v>
      </c>
      <c r="F9946" s="23">
        <v>0.14221551399999999</v>
      </c>
      <c r="G9946" s="17">
        <v>0.69028290999999997</v>
      </c>
      <c r="H9946" s="17">
        <v>0.30971708999999997</v>
      </c>
      <c r="I9946" s="17">
        <v>0.94245843600000001</v>
      </c>
      <c r="J9946" s="17">
        <v>5.7099999999999998E-2</v>
      </c>
      <c r="K9946" s="17">
        <v>4.0499999999999998E-4</v>
      </c>
    </row>
    <row r="9947" spans="1:11" x14ac:dyDescent="0.45">
      <c r="A9947" s="10" t="s">
        <v>81</v>
      </c>
      <c r="B9947" s="20">
        <v>0.41</v>
      </c>
      <c r="C9947" s="19">
        <v>33956</v>
      </c>
      <c r="D9947" s="19">
        <v>2807.2292600000001</v>
      </c>
      <c r="E9947" s="23">
        <v>0.168479079</v>
      </c>
      <c r="F9947" s="23">
        <v>0.146525511</v>
      </c>
      <c r="G9947" s="17">
        <v>0.68962775399999998</v>
      </c>
      <c r="H9947" s="17">
        <v>0.31037224600000002</v>
      </c>
      <c r="I9947" s="17">
        <v>0.94521176699999998</v>
      </c>
      <c r="J9947" s="17">
        <v>5.4399999999999997E-2</v>
      </c>
      <c r="K9947" s="17">
        <v>3.8499999999999998E-4</v>
      </c>
    </row>
    <row r="9948" spans="1:11" x14ac:dyDescent="0.45">
      <c r="A9948" s="10" t="s">
        <v>81</v>
      </c>
      <c r="B9948" s="20">
        <v>0.42</v>
      </c>
      <c r="C9948" s="19">
        <v>34780</v>
      </c>
      <c r="D9948" s="19">
        <v>2948.396268</v>
      </c>
      <c r="E9948" s="23">
        <v>0.17298317199999999</v>
      </c>
      <c r="F9948" s="23">
        <v>0.15028859999999999</v>
      </c>
      <c r="G9948" s="17">
        <v>0.69005175399999996</v>
      </c>
      <c r="H9948" s="17">
        <v>0.30994824599999998</v>
      </c>
      <c r="I9948" s="17">
        <v>0.94758200299999995</v>
      </c>
      <c r="J9948" s="17">
        <v>5.21E-2</v>
      </c>
      <c r="K9948" s="17">
        <v>3.6699999999999998E-4</v>
      </c>
    </row>
    <row r="9949" spans="1:11" x14ac:dyDescent="0.45">
      <c r="A9949" s="10" t="s">
        <v>81</v>
      </c>
      <c r="B9949" s="20">
        <v>0.43</v>
      </c>
      <c r="C9949" s="19">
        <v>35601</v>
      </c>
      <c r="D9949" s="19">
        <v>3091.8194149999999</v>
      </c>
      <c r="E9949" s="23">
        <v>0.176462225</v>
      </c>
      <c r="F9949" s="23">
        <v>0.15412385300000001</v>
      </c>
      <c r="G9949" s="17">
        <v>0.69000870800000003</v>
      </c>
      <c r="H9949" s="17">
        <v>0.30999129199999997</v>
      </c>
      <c r="I9949" s="17">
        <v>0.95001576600000004</v>
      </c>
      <c r="J9949" s="17">
        <v>4.9599999999999998E-2</v>
      </c>
      <c r="K9949" s="17">
        <v>3.5E-4</v>
      </c>
    </row>
    <row r="9950" spans="1:11" x14ac:dyDescent="0.45">
      <c r="A9950" s="10" t="s">
        <v>81</v>
      </c>
      <c r="B9950" s="20">
        <v>0.44</v>
      </c>
      <c r="C9950" s="19">
        <v>36348</v>
      </c>
      <c r="D9950" s="19">
        <v>3226.1906220000001</v>
      </c>
      <c r="E9950" s="23">
        <v>0.18205301400000001</v>
      </c>
      <c r="F9950" s="23">
        <v>0.157810968</v>
      </c>
      <c r="G9950" s="17">
        <v>0.691784968</v>
      </c>
      <c r="H9950" s="17">
        <v>0.308215032</v>
      </c>
      <c r="I9950" s="17">
        <v>0.95180663200000004</v>
      </c>
      <c r="J9950" s="17">
        <v>4.7800000000000002E-2</v>
      </c>
      <c r="K9950" s="17">
        <v>3.48E-4</v>
      </c>
    </row>
    <row r="9951" spans="1:11" x14ac:dyDescent="0.45">
      <c r="A9951" s="10" t="s">
        <v>81</v>
      </c>
      <c r="B9951" s="20">
        <v>0.45</v>
      </c>
      <c r="C9951" s="19">
        <v>37229</v>
      </c>
      <c r="D9951" s="19">
        <v>3388.7689380000002</v>
      </c>
      <c r="E9951" s="23">
        <v>0.18739413599999999</v>
      </c>
      <c r="F9951" s="23">
        <v>0.161628877</v>
      </c>
      <c r="G9951" s="17">
        <v>0.69424373500000003</v>
      </c>
      <c r="H9951" s="17">
        <v>0.30575626500000003</v>
      </c>
      <c r="I9951" s="17">
        <v>0.95416733600000003</v>
      </c>
      <c r="J9951" s="17">
        <v>4.5499999999999999E-2</v>
      </c>
      <c r="K9951" s="17">
        <v>3.3100000000000002E-4</v>
      </c>
    </row>
    <row r="9952" spans="1:11" x14ac:dyDescent="0.45">
      <c r="A9952" s="10" t="s">
        <v>81</v>
      </c>
      <c r="B9952" s="20">
        <v>0.46</v>
      </c>
      <c r="C9952" s="19">
        <v>38054</v>
      </c>
      <c r="D9952" s="19">
        <v>3545.4643259999998</v>
      </c>
      <c r="E9952" s="23">
        <v>0.19225188400000001</v>
      </c>
      <c r="F9952" s="23">
        <v>0.16579086200000001</v>
      </c>
      <c r="G9952" s="17">
        <v>0.69474956600000004</v>
      </c>
      <c r="H9952" s="17">
        <v>0.30525043400000001</v>
      </c>
      <c r="I9952" s="17">
        <v>0.95610520300000001</v>
      </c>
      <c r="J9952" s="17">
        <v>4.36E-2</v>
      </c>
      <c r="K9952" s="17">
        <v>3.1700000000000001E-4</v>
      </c>
    </row>
    <row r="9953" spans="1:11" x14ac:dyDescent="0.45">
      <c r="A9953" s="10" t="s">
        <v>81</v>
      </c>
      <c r="B9953" s="20">
        <v>0.47</v>
      </c>
      <c r="C9953" s="19">
        <v>38825</v>
      </c>
      <c r="D9953" s="19">
        <v>3696.1448420000002</v>
      </c>
      <c r="E9953" s="23">
        <v>0.197225661</v>
      </c>
      <c r="F9953" s="23">
        <v>0.16976538499999999</v>
      </c>
      <c r="G9953" s="17">
        <v>0.69424339999999995</v>
      </c>
      <c r="H9953" s="17">
        <v>0.30575659999999999</v>
      </c>
      <c r="I9953" s="17">
        <v>0.95789562800000005</v>
      </c>
      <c r="J9953" s="17">
        <v>4.1799999999999997E-2</v>
      </c>
      <c r="K9953" s="17">
        <v>3.0299999999999999E-4</v>
      </c>
    </row>
    <row r="9954" spans="1:11" x14ac:dyDescent="0.45">
      <c r="A9954" s="10" t="s">
        <v>81</v>
      </c>
      <c r="B9954" s="20">
        <v>0.48</v>
      </c>
      <c r="C9954" s="19">
        <v>39660</v>
      </c>
      <c r="D9954" s="19">
        <v>3862.91138</v>
      </c>
      <c r="E9954" s="23">
        <v>0.203045904</v>
      </c>
      <c r="F9954" s="23">
        <v>0.17372580200000001</v>
      </c>
      <c r="G9954" s="17">
        <v>0.69425113500000002</v>
      </c>
      <c r="H9954" s="17">
        <v>0.30574886499999998</v>
      </c>
      <c r="I9954" s="17">
        <v>0.95925321399999997</v>
      </c>
      <c r="J9954" s="17">
        <v>4.0500000000000001E-2</v>
      </c>
      <c r="K9954" s="17">
        <v>2.92E-4</v>
      </c>
    </row>
    <row r="9955" spans="1:11" x14ac:dyDescent="0.45">
      <c r="A9955" s="10" t="s">
        <v>81</v>
      </c>
      <c r="B9955" s="20">
        <v>0.49</v>
      </c>
      <c r="C9955" s="19">
        <v>40500</v>
      </c>
      <c r="D9955" s="19">
        <v>4034.963518</v>
      </c>
      <c r="E9955" s="23">
        <v>0.20817988400000001</v>
      </c>
      <c r="F9955" s="23">
        <v>0.17771167900000001</v>
      </c>
      <c r="G9955" s="17">
        <v>0.69493827200000002</v>
      </c>
      <c r="H9955" s="17">
        <v>0.30506172799999998</v>
      </c>
      <c r="I9955" s="17">
        <v>0.96082470799999997</v>
      </c>
      <c r="J9955" s="17">
        <v>3.8899999999999997E-2</v>
      </c>
      <c r="K9955" s="17">
        <v>2.7999999999999998E-4</v>
      </c>
    </row>
    <row r="9956" spans="1:11" x14ac:dyDescent="0.45">
      <c r="A9956" s="10" t="s">
        <v>81</v>
      </c>
      <c r="B9956" s="20">
        <v>0.5</v>
      </c>
      <c r="C9956" s="19">
        <v>41305</v>
      </c>
      <c r="D9956" s="19">
        <v>4205.4759009999998</v>
      </c>
      <c r="E9956" s="23">
        <v>0.214414828</v>
      </c>
      <c r="F9956" s="23">
        <v>0.18177923100000001</v>
      </c>
      <c r="G9956" s="17">
        <v>0.69587217000000001</v>
      </c>
      <c r="H9956" s="17">
        <v>0.30412782999999999</v>
      </c>
      <c r="I9956" s="17">
        <v>0.96217418899999996</v>
      </c>
      <c r="J9956" s="17">
        <v>3.7600000000000001E-2</v>
      </c>
      <c r="K9956" s="17">
        <v>2.7E-4</v>
      </c>
    </row>
    <row r="9957" spans="1:11" x14ac:dyDescent="0.45">
      <c r="A9957" s="10" t="s">
        <v>81</v>
      </c>
      <c r="B9957" s="20">
        <v>0.51</v>
      </c>
      <c r="C9957" s="19">
        <v>42123</v>
      </c>
      <c r="D9957" s="19">
        <v>4383.2845649999999</v>
      </c>
      <c r="E9957" s="23">
        <v>0.22052539800000001</v>
      </c>
      <c r="F9957" s="23">
        <v>0.185860792</v>
      </c>
      <c r="G9957" s="17">
        <v>0.69631792599999998</v>
      </c>
      <c r="H9957" s="17">
        <v>0.30368207400000002</v>
      </c>
      <c r="I9957" s="17">
        <v>0.96341118999999997</v>
      </c>
      <c r="J9957" s="17">
        <v>3.6299999999999999E-2</v>
      </c>
      <c r="K9957" s="17">
        <v>2.5900000000000001E-4</v>
      </c>
    </row>
    <row r="9958" spans="1:11" x14ac:dyDescent="0.45">
      <c r="A9958" s="10" t="s">
        <v>81</v>
      </c>
      <c r="B9958" s="20">
        <v>0.52</v>
      </c>
      <c r="C9958" s="19">
        <v>42960</v>
      </c>
      <c r="D9958" s="19">
        <v>4569.0770700000003</v>
      </c>
      <c r="E9958" s="23">
        <v>0.22360956000000001</v>
      </c>
      <c r="F9958" s="23">
        <v>0.19009987</v>
      </c>
      <c r="G9958" s="17">
        <v>0.69760242100000003</v>
      </c>
      <c r="H9958" s="17">
        <v>0.30239757900000003</v>
      </c>
      <c r="I9958" s="17">
        <v>0.96491942799999997</v>
      </c>
      <c r="J9958" s="17">
        <v>3.4799999999999998E-2</v>
      </c>
      <c r="K9958" s="17">
        <v>2.4899999999999998E-4</v>
      </c>
    </row>
    <row r="9959" spans="1:11" x14ac:dyDescent="0.45">
      <c r="A9959" s="10" t="s">
        <v>81</v>
      </c>
      <c r="B9959" s="20">
        <v>0.53</v>
      </c>
      <c r="C9959" s="19">
        <v>43784</v>
      </c>
      <c r="D9959" s="19">
        <v>4755.8176450000001</v>
      </c>
      <c r="E9959" s="23">
        <v>0.22927483500000001</v>
      </c>
      <c r="F9959" s="23">
        <v>0.194030499</v>
      </c>
      <c r="G9959" s="17">
        <v>0.69719532200000001</v>
      </c>
      <c r="H9959" s="17">
        <v>0.30280467799999999</v>
      </c>
      <c r="I9959" s="17">
        <v>0.96632884500000005</v>
      </c>
      <c r="J9959" s="17">
        <v>3.3399999999999999E-2</v>
      </c>
      <c r="K9959" s="17">
        <v>2.3900000000000001E-4</v>
      </c>
    </row>
    <row r="9960" spans="1:11" x14ac:dyDescent="0.45">
      <c r="A9960" s="10" t="s">
        <v>81</v>
      </c>
      <c r="B9960" s="20">
        <v>0.54</v>
      </c>
      <c r="C9960" s="19">
        <v>44595</v>
      </c>
      <c r="D9960" s="19">
        <v>4944.6060950000001</v>
      </c>
      <c r="E9960" s="23">
        <v>0.235871629</v>
      </c>
      <c r="F9960" s="23">
        <v>0.19896576299999999</v>
      </c>
      <c r="G9960" s="17">
        <v>0.69653548600000004</v>
      </c>
      <c r="H9960" s="17">
        <v>0.30346451400000002</v>
      </c>
      <c r="I9960" s="17">
        <v>0.96750883099999996</v>
      </c>
      <c r="J9960" s="17">
        <v>3.2300000000000002E-2</v>
      </c>
      <c r="K9960" s="17">
        <v>2.3000000000000001E-4</v>
      </c>
    </row>
    <row r="9961" spans="1:11" x14ac:dyDescent="0.45">
      <c r="A9961" s="10" t="s">
        <v>81</v>
      </c>
      <c r="B9961" s="20">
        <v>0.55000000000000004</v>
      </c>
      <c r="C9961" s="19">
        <v>45410</v>
      </c>
      <c r="D9961" s="19">
        <v>5139.7786720000004</v>
      </c>
      <c r="E9961" s="23">
        <v>0.24377342499999999</v>
      </c>
      <c r="F9961" s="23">
        <v>0.203530301</v>
      </c>
      <c r="G9961" s="17">
        <v>0.69781986299999998</v>
      </c>
      <c r="H9961" s="17">
        <v>0.30218013700000002</v>
      </c>
      <c r="I9961" s="17">
        <v>0.968688624</v>
      </c>
      <c r="J9961" s="17">
        <v>3.1099999999999999E-2</v>
      </c>
      <c r="K9961" s="17">
        <v>2.2100000000000001E-4</v>
      </c>
    </row>
    <row r="9962" spans="1:11" x14ac:dyDescent="0.45">
      <c r="A9962" s="10" t="s">
        <v>81</v>
      </c>
      <c r="B9962" s="20">
        <v>0.56000000000000005</v>
      </c>
      <c r="C9962" s="19">
        <v>46249</v>
      </c>
      <c r="D9962" s="19">
        <v>5347.3643849999999</v>
      </c>
      <c r="E9962" s="23">
        <v>0.250950746</v>
      </c>
      <c r="F9962" s="23">
        <v>0.208814846</v>
      </c>
      <c r="G9962" s="17">
        <v>0.69850158900000003</v>
      </c>
      <c r="H9962" s="17">
        <v>0.30149841100000002</v>
      </c>
      <c r="I9962" s="17">
        <v>0.96955655799999996</v>
      </c>
      <c r="J9962" s="17">
        <v>3.0200000000000001E-2</v>
      </c>
      <c r="K9962" s="17">
        <v>2.13E-4</v>
      </c>
    </row>
    <row r="9963" spans="1:11" x14ac:dyDescent="0.45">
      <c r="A9963" s="10" t="s">
        <v>81</v>
      </c>
      <c r="B9963" s="20">
        <v>0.56999999999999995</v>
      </c>
      <c r="C9963" s="19">
        <v>47104</v>
      </c>
      <c r="D9963" s="19">
        <v>5564.1173339999996</v>
      </c>
      <c r="E9963" s="23">
        <v>0.25739585500000001</v>
      </c>
      <c r="F9963" s="23">
        <v>0.213288175</v>
      </c>
      <c r="G9963" s="17">
        <v>0.69841202400000002</v>
      </c>
      <c r="H9963" s="17">
        <v>0.30158797599999998</v>
      </c>
      <c r="I9963" s="17">
        <v>0.97052340199999998</v>
      </c>
      <c r="J9963" s="17">
        <v>2.93E-2</v>
      </c>
      <c r="K9963" s="17">
        <v>2.0599999999999999E-4</v>
      </c>
    </row>
    <row r="9964" spans="1:11" x14ac:dyDescent="0.45">
      <c r="A9964" s="10" t="s">
        <v>81</v>
      </c>
      <c r="B9964" s="20">
        <v>0.57999999999999996</v>
      </c>
      <c r="C9964" s="19">
        <v>47953</v>
      </c>
      <c r="D9964" s="19">
        <v>5785.1521339999999</v>
      </c>
      <c r="E9964" s="23">
        <v>0.26510760700000002</v>
      </c>
      <c r="F9964" s="23">
        <v>0.218764661</v>
      </c>
      <c r="G9964" s="17">
        <v>0.69997706100000001</v>
      </c>
      <c r="H9964" s="17">
        <v>0.30002293899999999</v>
      </c>
      <c r="I9964" s="17">
        <v>0.97103078600000003</v>
      </c>
      <c r="J9964" s="17">
        <v>2.8799999999999999E-2</v>
      </c>
      <c r="K9964" s="17">
        <v>1.9799999999999999E-4</v>
      </c>
    </row>
    <row r="9965" spans="1:11" x14ac:dyDescent="0.45">
      <c r="A9965" s="10" t="s">
        <v>81</v>
      </c>
      <c r="B9965" s="20">
        <v>0.59</v>
      </c>
      <c r="C9965" s="19">
        <v>48774</v>
      </c>
      <c r="D9965" s="19">
        <v>6005.8197339999997</v>
      </c>
      <c r="E9965" s="23">
        <v>0.27304021899999997</v>
      </c>
      <c r="F9965" s="23">
        <v>0.223095985</v>
      </c>
      <c r="G9965" s="17">
        <v>0.70061918199999995</v>
      </c>
      <c r="H9965" s="17">
        <v>0.29938081799999999</v>
      </c>
      <c r="I9965" s="17">
        <v>0.97190235199999997</v>
      </c>
      <c r="J9965" s="17">
        <v>2.7900000000000001E-2</v>
      </c>
      <c r="K9965" s="17">
        <v>1.9699999999999999E-4</v>
      </c>
    </row>
    <row r="9966" spans="1:11" x14ac:dyDescent="0.45">
      <c r="A9966" s="10" t="s">
        <v>81</v>
      </c>
      <c r="B9966" s="20">
        <v>0.6</v>
      </c>
      <c r="C9966" s="19">
        <v>49515</v>
      </c>
      <c r="D9966" s="19">
        <v>6209.9341180000001</v>
      </c>
      <c r="E9966" s="23">
        <v>0.27911184</v>
      </c>
      <c r="F9966" s="23">
        <v>0.228567836</v>
      </c>
      <c r="G9966" s="17">
        <v>0.70039381999999994</v>
      </c>
      <c r="H9966" s="17">
        <v>0.29960618</v>
      </c>
      <c r="I9966" s="17">
        <v>0.97273335100000002</v>
      </c>
      <c r="J9966" s="17">
        <v>2.7099999999999999E-2</v>
      </c>
      <c r="K9966" s="17">
        <v>1.92E-4</v>
      </c>
    </row>
    <row r="9967" spans="1:11" x14ac:dyDescent="0.45">
      <c r="A9967" s="10" t="s">
        <v>81</v>
      </c>
      <c r="B9967" s="20">
        <v>0.61</v>
      </c>
      <c r="C9967" s="19">
        <v>50330</v>
      </c>
      <c r="D9967" s="19">
        <v>6440.4689539999999</v>
      </c>
      <c r="E9967" s="23">
        <v>0.28606196699999997</v>
      </c>
      <c r="F9967" s="23">
        <v>0.234074377</v>
      </c>
      <c r="G9967" s="17">
        <v>0.70154977200000002</v>
      </c>
      <c r="H9967" s="17">
        <v>0.29845022799999998</v>
      </c>
      <c r="I9967" s="17">
        <v>0.97311740400000002</v>
      </c>
      <c r="J9967" s="17">
        <v>2.6700000000000002E-2</v>
      </c>
      <c r="K9967" s="17">
        <v>1.8599999999999999E-4</v>
      </c>
    </row>
    <row r="9968" spans="1:11" x14ac:dyDescent="0.45">
      <c r="A9968" s="10" t="s">
        <v>81</v>
      </c>
      <c r="B9968" s="20">
        <v>0.62</v>
      </c>
      <c r="C9968" s="19">
        <v>51130</v>
      </c>
      <c r="D9968" s="19">
        <v>6673.3370379999997</v>
      </c>
      <c r="E9968" s="23">
        <v>0.29564473000000002</v>
      </c>
      <c r="F9968" s="23">
        <v>0.239517275</v>
      </c>
      <c r="G9968" s="17">
        <v>0.70201447299999997</v>
      </c>
      <c r="H9968" s="17">
        <v>0.29798552699999997</v>
      </c>
      <c r="I9968" s="17">
        <v>0.97384695200000004</v>
      </c>
      <c r="J9968" s="17">
        <v>2.5999999999999999E-2</v>
      </c>
      <c r="K9968" s="17">
        <v>1.8100000000000001E-4</v>
      </c>
    </row>
    <row r="9969" spans="1:11" x14ac:dyDescent="0.45">
      <c r="A9969" s="10" t="s">
        <v>81</v>
      </c>
      <c r="B9969" s="20">
        <v>0.63</v>
      </c>
      <c r="C9969" s="19">
        <v>51941</v>
      </c>
      <c r="D9969" s="19">
        <v>6915.6240440000001</v>
      </c>
      <c r="E9969" s="23">
        <v>0.30231108800000001</v>
      </c>
      <c r="F9969" s="23">
        <v>0.245515871</v>
      </c>
      <c r="G9969" s="17">
        <v>0.70275889999999996</v>
      </c>
      <c r="H9969" s="17">
        <v>0.29724109999999998</v>
      </c>
      <c r="I9969" s="17">
        <v>0.97456152200000001</v>
      </c>
      <c r="J9969" s="17">
        <v>2.53E-2</v>
      </c>
      <c r="K9969" s="17">
        <v>1.75E-4</v>
      </c>
    </row>
    <row r="9970" spans="1:11" x14ac:dyDescent="0.45">
      <c r="A9970" s="10" t="s">
        <v>81</v>
      </c>
      <c r="B9970" s="20">
        <v>0.64</v>
      </c>
      <c r="C9970" s="19">
        <v>52772</v>
      </c>
      <c r="D9970" s="19">
        <v>7170.8175780000001</v>
      </c>
      <c r="E9970" s="23">
        <v>0.31311092899999998</v>
      </c>
      <c r="F9970" s="23">
        <v>0.25145663200000001</v>
      </c>
      <c r="G9970" s="17">
        <v>0.70215265699999996</v>
      </c>
      <c r="H9970" s="17">
        <v>0.29784734299999999</v>
      </c>
      <c r="I9970" s="17">
        <v>0.97534811099999996</v>
      </c>
      <c r="J9970" s="17">
        <v>2.4500000000000001E-2</v>
      </c>
      <c r="K9970" s="17">
        <v>1.7000000000000001E-4</v>
      </c>
    </row>
    <row r="9971" spans="1:11" x14ac:dyDescent="0.45">
      <c r="A9971" s="10" t="s">
        <v>81</v>
      </c>
      <c r="B9971" s="20">
        <v>0.65</v>
      </c>
      <c r="C9971" s="19">
        <v>53606</v>
      </c>
      <c r="D9971" s="19">
        <v>7435.3449499999997</v>
      </c>
      <c r="E9971" s="23">
        <v>0.31949677799999998</v>
      </c>
      <c r="F9971" s="23">
        <v>0.25760916099999998</v>
      </c>
      <c r="G9971" s="17">
        <v>0.70158191199999997</v>
      </c>
      <c r="H9971" s="17">
        <v>0.29841808800000003</v>
      </c>
      <c r="I9971" s="17">
        <v>0.97603658000000004</v>
      </c>
      <c r="J9971" s="17">
        <v>2.3800000000000002E-2</v>
      </c>
      <c r="K9971" s="17">
        <v>1.65E-4</v>
      </c>
    </row>
    <row r="9972" spans="1:11" x14ac:dyDescent="0.45">
      <c r="A9972" s="10" t="s">
        <v>81</v>
      </c>
      <c r="B9972" s="20">
        <v>0.66</v>
      </c>
      <c r="C9972" s="19">
        <v>54424</v>
      </c>
      <c r="D9972" s="19">
        <v>7701.9387409999999</v>
      </c>
      <c r="E9972" s="23">
        <v>0.33118355700000002</v>
      </c>
      <c r="F9972" s="23">
        <v>0.26397481900000003</v>
      </c>
      <c r="G9972" s="17">
        <v>0.70158385999999995</v>
      </c>
      <c r="H9972" s="17">
        <v>0.29841614</v>
      </c>
      <c r="I9972" s="17">
        <v>0.976565617</v>
      </c>
      <c r="J9972" s="17">
        <v>2.3300000000000001E-2</v>
      </c>
      <c r="K9972" s="17">
        <v>1.6000000000000001E-4</v>
      </c>
    </row>
    <row r="9973" spans="1:11" x14ac:dyDescent="0.45">
      <c r="A9973" s="10" t="s">
        <v>81</v>
      </c>
      <c r="B9973" s="20">
        <v>0.67</v>
      </c>
      <c r="C9973" s="19">
        <v>55241</v>
      </c>
      <c r="D9973" s="19">
        <v>7976.4881590000005</v>
      </c>
      <c r="E9973" s="23">
        <v>0.34094121399999999</v>
      </c>
      <c r="F9973" s="23">
        <v>0.27038642600000001</v>
      </c>
      <c r="G9973" s="17">
        <v>0.70217773000000006</v>
      </c>
      <c r="H9973" s="17">
        <v>0.29782227</v>
      </c>
      <c r="I9973" s="17">
        <v>0.97716761500000004</v>
      </c>
      <c r="J9973" s="17">
        <v>2.2700000000000001E-2</v>
      </c>
      <c r="K9973" s="17">
        <v>1.55E-4</v>
      </c>
    </row>
    <row r="9974" spans="1:11" x14ac:dyDescent="0.45">
      <c r="A9974" s="10" t="s">
        <v>81</v>
      </c>
      <c r="B9974" s="20">
        <v>0.68</v>
      </c>
      <c r="C9974" s="19">
        <v>56059</v>
      </c>
      <c r="D9974" s="19">
        <v>8258.4911639999991</v>
      </c>
      <c r="E9974" s="23">
        <v>0.350009562</v>
      </c>
      <c r="F9974" s="23">
        <v>0.277020237</v>
      </c>
      <c r="G9974" s="17">
        <v>0.70290229900000001</v>
      </c>
      <c r="H9974" s="17">
        <v>0.29709770099999999</v>
      </c>
      <c r="I9974" s="17">
        <v>0.97785722100000005</v>
      </c>
      <c r="J9974" s="17">
        <v>2.1999999999999999E-2</v>
      </c>
      <c r="K9974" s="17">
        <v>1.4999999999999999E-4</v>
      </c>
    </row>
    <row r="9975" spans="1:11" x14ac:dyDescent="0.45">
      <c r="A9975" s="10" t="s">
        <v>81</v>
      </c>
      <c r="B9975" s="20">
        <v>0.69</v>
      </c>
      <c r="C9975" s="19">
        <v>56874</v>
      </c>
      <c r="D9975" s="19">
        <v>8548.5337130000007</v>
      </c>
      <c r="E9975" s="23">
        <v>0.36220365500000001</v>
      </c>
      <c r="F9975" s="23">
        <v>0.28393441200000002</v>
      </c>
      <c r="G9975" s="17">
        <v>0.70452227700000003</v>
      </c>
      <c r="H9975" s="17">
        <v>0.29547772300000003</v>
      </c>
      <c r="I9975" s="17">
        <v>0.97827942999999995</v>
      </c>
      <c r="J9975" s="17">
        <v>2.1600000000000001E-2</v>
      </c>
      <c r="K9975" s="17">
        <v>1.46E-4</v>
      </c>
    </row>
    <row r="9976" spans="1:11" x14ac:dyDescent="0.45">
      <c r="A9976" s="10" t="s">
        <v>81</v>
      </c>
      <c r="B9976" s="20">
        <v>0.7</v>
      </c>
      <c r="C9976" s="19">
        <v>57691</v>
      </c>
      <c r="D9976" s="19">
        <v>8851.7668570000005</v>
      </c>
      <c r="E9976" s="23">
        <v>0.377812547</v>
      </c>
      <c r="F9976" s="23">
        <v>0.29119791699999997</v>
      </c>
      <c r="G9976" s="17">
        <v>0.70407862600000004</v>
      </c>
      <c r="H9976" s="17">
        <v>0.29592137400000001</v>
      </c>
      <c r="I9976" s="17">
        <v>0.97886250600000002</v>
      </c>
      <c r="J9976" s="17">
        <v>2.1000000000000001E-2</v>
      </c>
      <c r="K9976" s="17">
        <v>1.4100000000000001E-4</v>
      </c>
    </row>
    <row r="9977" spans="1:11" x14ac:dyDescent="0.45">
      <c r="A9977" s="10" t="s">
        <v>81</v>
      </c>
      <c r="B9977" s="20">
        <v>0.71</v>
      </c>
      <c r="C9977" s="19">
        <v>58515</v>
      </c>
      <c r="D9977" s="19">
        <v>9166.6703049999996</v>
      </c>
      <c r="E9977" s="23">
        <v>0.38663744500000002</v>
      </c>
      <c r="F9977" s="23">
        <v>0.29901979499999998</v>
      </c>
      <c r="G9977" s="17">
        <v>0.70491327000000004</v>
      </c>
      <c r="H9977" s="17">
        <v>0.29508673000000002</v>
      </c>
      <c r="I9977" s="17">
        <v>0.97947707399999995</v>
      </c>
      <c r="J9977" s="17">
        <v>2.0400000000000001E-2</v>
      </c>
      <c r="K9977" s="17">
        <v>1.37E-4</v>
      </c>
    </row>
    <row r="9978" spans="1:11" x14ac:dyDescent="0.45">
      <c r="A9978" s="10" t="s">
        <v>81</v>
      </c>
      <c r="B9978" s="20">
        <v>0.72</v>
      </c>
      <c r="C9978" s="19">
        <v>59330</v>
      </c>
      <c r="D9978" s="19">
        <v>9485.7390570000007</v>
      </c>
      <c r="E9978" s="23">
        <v>0.396669516</v>
      </c>
      <c r="F9978" s="23">
        <v>0.30695287799999998</v>
      </c>
      <c r="G9978" s="17">
        <v>0.70480364100000004</v>
      </c>
      <c r="H9978" s="17">
        <v>0.29519635900000002</v>
      </c>
      <c r="I9978" s="17">
        <v>0.98006334900000003</v>
      </c>
      <c r="J9978" s="17">
        <v>1.9800000000000002E-2</v>
      </c>
      <c r="K9978" s="17">
        <v>1.3300000000000001E-4</v>
      </c>
    </row>
    <row r="9979" spans="1:11" x14ac:dyDescent="0.45">
      <c r="A9979" s="10" t="s">
        <v>81</v>
      </c>
      <c r="B9979" s="20">
        <v>0.73</v>
      </c>
      <c r="C9979" s="19">
        <v>60052</v>
      </c>
      <c r="D9979" s="19">
        <v>9775.3918790000007</v>
      </c>
      <c r="E9979" s="23">
        <v>0.404593441</v>
      </c>
      <c r="F9979" s="23">
        <v>0.31397487200000002</v>
      </c>
      <c r="G9979" s="17">
        <v>0.70475587799999995</v>
      </c>
      <c r="H9979" s="17">
        <v>0.295244122</v>
      </c>
      <c r="I9979" s="17">
        <v>0.98050558099999996</v>
      </c>
      <c r="J9979" s="17">
        <v>1.9400000000000001E-2</v>
      </c>
      <c r="K9979" s="17">
        <v>1.2999999999999999E-4</v>
      </c>
    </row>
    <row r="9980" spans="1:11" x14ac:dyDescent="0.45">
      <c r="A9980" s="10" t="s">
        <v>81</v>
      </c>
      <c r="B9980" s="20">
        <v>0.74</v>
      </c>
      <c r="C9980" s="19">
        <v>60971</v>
      </c>
      <c r="D9980" s="19">
        <v>10151.57501</v>
      </c>
      <c r="E9980" s="23">
        <v>0.41594542400000001</v>
      </c>
      <c r="F9980" s="23">
        <v>0.322811295</v>
      </c>
      <c r="G9980" s="17">
        <v>0.70325236599999996</v>
      </c>
      <c r="H9980" s="17">
        <v>0.29674763399999998</v>
      </c>
      <c r="I9980" s="17">
        <v>0.98094591200000003</v>
      </c>
      <c r="J9980" s="17">
        <v>1.89E-2</v>
      </c>
      <c r="K9980" s="17">
        <v>1.26E-4</v>
      </c>
    </row>
    <row r="9981" spans="1:11" x14ac:dyDescent="0.45">
      <c r="A9981" s="10" t="s">
        <v>81</v>
      </c>
      <c r="B9981" s="20">
        <v>0.75</v>
      </c>
      <c r="C9981" s="19">
        <v>61790</v>
      </c>
      <c r="D9981" s="19">
        <v>10499.179700000001</v>
      </c>
      <c r="E9981" s="23">
        <v>0.42980955999999998</v>
      </c>
      <c r="F9981" s="23">
        <v>0.33092021799999999</v>
      </c>
      <c r="G9981" s="17">
        <v>0.702411393</v>
      </c>
      <c r="H9981" s="17">
        <v>0.297588607</v>
      </c>
      <c r="I9981" s="17">
        <v>0.98146577099999999</v>
      </c>
      <c r="J9981" s="17">
        <v>1.84E-2</v>
      </c>
      <c r="K9981" s="17">
        <v>1.36E-4</v>
      </c>
    </row>
    <row r="9982" spans="1:11" x14ac:dyDescent="0.45">
      <c r="A9982" s="10" t="s">
        <v>81</v>
      </c>
      <c r="B9982" s="20">
        <v>0.76</v>
      </c>
      <c r="C9982" s="19">
        <v>62594</v>
      </c>
      <c r="D9982" s="19">
        <v>10852.32177</v>
      </c>
      <c r="E9982" s="23">
        <v>0.44758766300000002</v>
      </c>
      <c r="F9982" s="23">
        <v>0.33970713899999999</v>
      </c>
      <c r="G9982" s="17">
        <v>0.70254337499999997</v>
      </c>
      <c r="H9982" s="17">
        <v>0.29745662499999997</v>
      </c>
      <c r="I9982" s="17">
        <v>0.98196337600000005</v>
      </c>
      <c r="J9982" s="17">
        <v>1.7899999999999999E-2</v>
      </c>
      <c r="K9982" s="17">
        <v>1.3200000000000001E-4</v>
      </c>
    </row>
    <row r="9983" spans="1:11" x14ac:dyDescent="0.45">
      <c r="A9983" s="10" t="s">
        <v>81</v>
      </c>
      <c r="B9983" s="20">
        <v>0.77</v>
      </c>
      <c r="C9983" s="19">
        <v>63423</v>
      </c>
      <c r="D9983" s="19">
        <v>11231.23092</v>
      </c>
      <c r="E9983" s="23">
        <v>0.46738803600000001</v>
      </c>
      <c r="F9983" s="23">
        <v>0.34891318300000002</v>
      </c>
      <c r="G9983" s="17">
        <v>0.70260000300000003</v>
      </c>
      <c r="H9983" s="17">
        <v>0.29739999700000003</v>
      </c>
      <c r="I9983" s="17">
        <v>0.98241735900000005</v>
      </c>
      <c r="J9983" s="17">
        <v>1.7500000000000002E-2</v>
      </c>
      <c r="K9983" s="17">
        <v>1.2899999999999999E-4</v>
      </c>
    </row>
    <row r="9984" spans="1:11" x14ac:dyDescent="0.45">
      <c r="A9984" s="10" t="s">
        <v>81</v>
      </c>
      <c r="B9984" s="20">
        <v>0.78</v>
      </c>
      <c r="C9984" s="19">
        <v>64240</v>
      </c>
      <c r="D9984" s="19">
        <v>11620.18822</v>
      </c>
      <c r="E9984" s="23">
        <v>0.48351028499999998</v>
      </c>
      <c r="F9984" s="23">
        <v>0.35848508200000001</v>
      </c>
      <c r="G9984" s="17">
        <v>0.70370485699999996</v>
      </c>
      <c r="H9984" s="17">
        <v>0.29629514299999998</v>
      </c>
      <c r="I9984" s="17">
        <v>0.98290829800000001</v>
      </c>
      <c r="J9984" s="17">
        <v>1.7000000000000001E-2</v>
      </c>
      <c r="K9984" s="17">
        <v>1.25E-4</v>
      </c>
    </row>
    <row r="9985" spans="1:11" x14ac:dyDescent="0.45">
      <c r="A9985" s="10" t="s">
        <v>81</v>
      </c>
      <c r="B9985" s="20">
        <v>0.79</v>
      </c>
      <c r="C9985" s="19">
        <v>65062</v>
      </c>
      <c r="D9985" s="19">
        <v>12028.17052</v>
      </c>
      <c r="E9985" s="23">
        <v>0.50788829300000005</v>
      </c>
      <c r="F9985" s="23">
        <v>0.368837048</v>
      </c>
      <c r="G9985" s="17">
        <v>0.70388245100000002</v>
      </c>
      <c r="H9985" s="17">
        <v>0.29611754899999998</v>
      </c>
      <c r="I9985" s="17">
        <v>0.98309514499999995</v>
      </c>
      <c r="J9985" s="17">
        <v>1.6799999999999999E-2</v>
      </c>
      <c r="K9985" s="17">
        <v>1.22E-4</v>
      </c>
    </row>
    <row r="9986" spans="1:11" x14ac:dyDescent="0.45">
      <c r="A9986" s="10" t="s">
        <v>81</v>
      </c>
      <c r="B9986" s="20">
        <v>0.8</v>
      </c>
      <c r="C9986" s="19">
        <v>65543</v>
      </c>
      <c r="D9986" s="19">
        <v>12275.875330000001</v>
      </c>
      <c r="E9986" s="23">
        <v>0.52046831999999998</v>
      </c>
      <c r="F9986" s="23">
        <v>0.374931613</v>
      </c>
      <c r="G9986" s="17">
        <v>0.70393482100000004</v>
      </c>
      <c r="H9986" s="17">
        <v>0.29606517900000001</v>
      </c>
      <c r="I9986" s="17">
        <v>0.98332092500000001</v>
      </c>
      <c r="J9986" s="17">
        <v>1.66E-2</v>
      </c>
      <c r="K9986" s="17">
        <v>1.2E-4</v>
      </c>
    </row>
    <row r="9987" spans="1:11" x14ac:dyDescent="0.45">
      <c r="A9987" s="10" t="s">
        <v>81</v>
      </c>
      <c r="B9987" s="20">
        <v>0.80100000000000005</v>
      </c>
      <c r="C9987" s="19">
        <v>65611</v>
      </c>
      <c r="D9987" s="19">
        <v>12311.285040000001</v>
      </c>
      <c r="E9987" s="23">
        <v>0.52125042700000002</v>
      </c>
      <c r="F9987" s="23">
        <v>0.37620546799999999</v>
      </c>
      <c r="G9987" s="17">
        <v>0.70379966800000004</v>
      </c>
      <c r="H9987" s="17">
        <v>0.29620033200000001</v>
      </c>
      <c r="I9987" s="17">
        <v>0.98336180100000004</v>
      </c>
      <c r="J9987" s="17">
        <v>1.6500000000000001E-2</v>
      </c>
      <c r="K9987" s="17">
        <v>1.2E-4</v>
      </c>
    </row>
    <row r="9988" spans="1:11" x14ac:dyDescent="0.45">
      <c r="A9988" s="10" t="s">
        <v>81</v>
      </c>
      <c r="B9988" s="20">
        <v>0.80200000000000005</v>
      </c>
      <c r="C9988" s="19">
        <v>65707</v>
      </c>
      <c r="D9988" s="19">
        <v>12361.391869999999</v>
      </c>
      <c r="E9988" s="23">
        <v>0.52315024499999996</v>
      </c>
      <c r="F9988" s="23">
        <v>0.37724845099999998</v>
      </c>
      <c r="G9988" s="17">
        <v>0.70366932000000004</v>
      </c>
      <c r="H9988" s="17">
        <v>0.29633068000000001</v>
      </c>
      <c r="I9988" s="17">
        <v>0.98340189700000002</v>
      </c>
      <c r="J9988" s="17">
        <v>1.6500000000000001E-2</v>
      </c>
      <c r="K9988" s="17">
        <v>1.2E-4</v>
      </c>
    </row>
    <row r="9989" spans="1:11" x14ac:dyDescent="0.45">
      <c r="A9989" s="10" t="s">
        <v>81</v>
      </c>
      <c r="B9989" s="20">
        <v>0.80300000000000005</v>
      </c>
      <c r="C9989" s="19">
        <v>65795</v>
      </c>
      <c r="D9989" s="19">
        <v>12407.555109999999</v>
      </c>
      <c r="E9989" s="23">
        <v>0.52620436500000001</v>
      </c>
      <c r="F9989" s="23">
        <v>0.37848830300000003</v>
      </c>
      <c r="G9989" s="17">
        <v>0.70382247899999995</v>
      </c>
      <c r="H9989" s="17">
        <v>0.296177521</v>
      </c>
      <c r="I9989" s="17">
        <v>0.98345747100000003</v>
      </c>
      <c r="J9989" s="17">
        <v>1.6400000000000001E-2</v>
      </c>
      <c r="K9989" s="17">
        <v>1.1900000000000001E-4</v>
      </c>
    </row>
    <row r="9990" spans="1:11" x14ac:dyDescent="0.45">
      <c r="A9990" s="10" t="s">
        <v>81</v>
      </c>
      <c r="B9990" s="20">
        <v>0.80400000000000005</v>
      </c>
      <c r="C9990" s="19">
        <v>65861</v>
      </c>
      <c r="D9990" s="19">
        <v>12442.379499999999</v>
      </c>
      <c r="E9990" s="23">
        <v>0.52896306999999998</v>
      </c>
      <c r="F9990" s="23">
        <v>0.379658147</v>
      </c>
      <c r="G9990" s="17">
        <v>0.70358785899999998</v>
      </c>
      <c r="H9990" s="17">
        <v>0.29641214100000002</v>
      </c>
      <c r="I9990" s="17">
        <v>0.98349547900000001</v>
      </c>
      <c r="J9990" s="17">
        <v>1.6400000000000001E-2</v>
      </c>
      <c r="K9990" s="17">
        <v>1.1900000000000001E-4</v>
      </c>
    </row>
    <row r="9991" spans="1:11" x14ac:dyDescent="0.45">
      <c r="A9991" s="10" t="s">
        <v>81</v>
      </c>
      <c r="B9991" s="20">
        <v>0.80500000000000005</v>
      </c>
      <c r="C9991" s="19">
        <v>65956</v>
      </c>
      <c r="D9991" s="19">
        <v>12492.80615</v>
      </c>
      <c r="E9991" s="23">
        <v>0.53257969299999997</v>
      </c>
      <c r="F9991" s="23">
        <v>0.38047410500000001</v>
      </c>
      <c r="G9991" s="17">
        <v>0.70351446399999995</v>
      </c>
      <c r="H9991" s="17">
        <v>0.29648553599999999</v>
      </c>
      <c r="I9991" s="17">
        <v>0.98353017300000001</v>
      </c>
      <c r="J9991" s="17">
        <v>1.6400000000000001E-2</v>
      </c>
      <c r="K9991" s="17">
        <v>1.1900000000000001E-4</v>
      </c>
    </row>
    <row r="9992" spans="1:11" x14ac:dyDescent="0.45">
      <c r="A9992" s="10" t="s">
        <v>81</v>
      </c>
      <c r="B9992" s="20">
        <v>0.80600000000000005</v>
      </c>
      <c r="C9992" s="19">
        <v>66042</v>
      </c>
      <c r="D9992" s="19">
        <v>12538.754290000001</v>
      </c>
      <c r="E9992" s="23">
        <v>0.53495753700000004</v>
      </c>
      <c r="F9992" s="23">
        <v>0.38185721299999997</v>
      </c>
      <c r="G9992" s="17">
        <v>0.70311316999999995</v>
      </c>
      <c r="H9992" s="17">
        <v>0.29688682999999999</v>
      </c>
      <c r="I9992" s="17">
        <v>0.98357342800000003</v>
      </c>
      <c r="J9992" s="17">
        <v>1.6299999999999999E-2</v>
      </c>
      <c r="K9992" s="17">
        <v>1.1900000000000001E-4</v>
      </c>
    </row>
    <row r="9993" spans="1:11" x14ac:dyDescent="0.45">
      <c r="A9993" s="10" t="s">
        <v>81</v>
      </c>
      <c r="B9993" s="20">
        <v>0.80700000000000005</v>
      </c>
      <c r="C9993" s="19">
        <v>66089</v>
      </c>
      <c r="D9993" s="19">
        <v>12563.949790000001</v>
      </c>
      <c r="E9993" s="23">
        <v>0.53678680899999998</v>
      </c>
      <c r="F9993" s="23">
        <v>0.383057484</v>
      </c>
      <c r="G9993" s="17">
        <v>0.70297628999999995</v>
      </c>
      <c r="H9993" s="17">
        <v>0.29702371</v>
      </c>
      <c r="I9993" s="17">
        <v>0.98359909700000003</v>
      </c>
      <c r="J9993" s="17">
        <v>1.6299999999999999E-2</v>
      </c>
      <c r="K9993" s="17">
        <v>1.18E-4</v>
      </c>
    </row>
    <row r="9994" spans="1:11" x14ac:dyDescent="0.45">
      <c r="A9994" s="10" t="s">
        <v>81</v>
      </c>
      <c r="B9994" s="20">
        <v>0.80800000000000005</v>
      </c>
      <c r="C9994" s="19">
        <v>66187</v>
      </c>
      <c r="D9994" s="19">
        <v>12616.63666</v>
      </c>
      <c r="E9994" s="23">
        <v>0.53988779200000003</v>
      </c>
      <c r="F9994" s="23">
        <v>0.38371811500000003</v>
      </c>
      <c r="G9994" s="17">
        <v>0.70318944800000005</v>
      </c>
      <c r="H9994" s="17">
        <v>0.29681055200000001</v>
      </c>
      <c r="I9994" s="17">
        <v>0.98366815500000004</v>
      </c>
      <c r="J9994" s="17">
        <v>1.6199999999999999E-2</v>
      </c>
      <c r="K9994" s="17">
        <v>1.18E-4</v>
      </c>
    </row>
    <row r="9995" spans="1:11" x14ac:dyDescent="0.45">
      <c r="A9995" s="10" t="s">
        <v>81</v>
      </c>
      <c r="B9995" s="20">
        <v>0.80900000000000005</v>
      </c>
      <c r="C9995" s="19">
        <v>66291</v>
      </c>
      <c r="D9995" s="19">
        <v>12672.91259</v>
      </c>
      <c r="E9995" s="23">
        <v>0.541991318</v>
      </c>
      <c r="F9995" s="23">
        <v>0.38517615700000002</v>
      </c>
      <c r="G9995" s="17">
        <v>0.70326288599999998</v>
      </c>
      <c r="H9995" s="17">
        <v>0.29673711400000002</v>
      </c>
      <c r="I9995" s="17">
        <v>0.98374884500000004</v>
      </c>
      <c r="J9995" s="17">
        <v>1.61E-2</v>
      </c>
      <c r="K9995" s="17">
        <v>1.17E-4</v>
      </c>
    </row>
    <row r="9996" spans="1:11" x14ac:dyDescent="0.45">
      <c r="A9996" s="10" t="s">
        <v>81</v>
      </c>
      <c r="B9996" s="20">
        <v>0.81</v>
      </c>
      <c r="C9996" s="19">
        <v>66372</v>
      </c>
      <c r="D9996" s="19">
        <v>12716.91099</v>
      </c>
      <c r="E9996" s="23">
        <v>0.54491357799999995</v>
      </c>
      <c r="F9996" s="23">
        <v>0.38634143999999998</v>
      </c>
      <c r="G9996" s="17">
        <v>0.70324835799999996</v>
      </c>
      <c r="H9996" s="17">
        <v>0.29675164199999998</v>
      </c>
      <c r="I9996" s="17">
        <v>0.98381696600000001</v>
      </c>
      <c r="J9996" s="17">
        <v>1.61E-2</v>
      </c>
      <c r="K9996" s="17">
        <v>1.17E-4</v>
      </c>
    </row>
    <row r="9997" spans="1:11" x14ac:dyDescent="0.45">
      <c r="A9997" s="10" t="s">
        <v>81</v>
      </c>
      <c r="B9997" s="20">
        <v>0.81100000000000005</v>
      </c>
      <c r="C9997" s="19">
        <v>66450</v>
      </c>
      <c r="D9997" s="19">
        <v>12759.512720000001</v>
      </c>
      <c r="E9997" s="23">
        <v>0.54807143700000005</v>
      </c>
      <c r="F9997" s="23">
        <v>0.3876889</v>
      </c>
      <c r="G9997" s="17">
        <v>0.70352144500000002</v>
      </c>
      <c r="H9997" s="17">
        <v>0.29647855499999998</v>
      </c>
      <c r="I9997" s="17">
        <v>0.98384901700000005</v>
      </c>
      <c r="J9997" s="17">
        <v>1.6E-2</v>
      </c>
      <c r="K9997" s="17">
        <v>1.17E-4</v>
      </c>
    </row>
    <row r="9998" spans="1:11" x14ac:dyDescent="0.45">
      <c r="A9998" s="10" t="s">
        <v>81</v>
      </c>
      <c r="B9998" s="20">
        <v>0.81200000000000006</v>
      </c>
      <c r="C9998" s="19">
        <v>66533</v>
      </c>
      <c r="D9998" s="19">
        <v>12805.077520000001</v>
      </c>
      <c r="E9998" s="23">
        <v>0.55124032300000003</v>
      </c>
      <c r="F9998" s="23">
        <v>0.38883104600000001</v>
      </c>
      <c r="G9998" s="17">
        <v>0.70353057900000004</v>
      </c>
      <c r="H9998" s="17">
        <v>0.29646942100000001</v>
      </c>
      <c r="I9998" s="17">
        <v>0.98390054199999999</v>
      </c>
      <c r="J9998" s="17">
        <v>1.6E-2</v>
      </c>
      <c r="K9998" s="17">
        <v>1.16E-4</v>
      </c>
    </row>
    <row r="9999" spans="1:11" x14ac:dyDescent="0.45">
      <c r="A9999" s="10" t="s">
        <v>81</v>
      </c>
      <c r="B9999" s="20">
        <v>0.81299999999999994</v>
      </c>
      <c r="C9999" s="19">
        <v>66610</v>
      </c>
      <c r="D9999" s="19">
        <v>12847.58439</v>
      </c>
      <c r="E9999" s="23">
        <v>0.55333021900000001</v>
      </c>
      <c r="F9999" s="23">
        <v>0.38992223100000001</v>
      </c>
      <c r="G9999" s="17">
        <v>0.70351298600000001</v>
      </c>
      <c r="H9999" s="17">
        <v>0.29648701399999999</v>
      </c>
      <c r="I9999" s="17">
        <v>0.98393734700000002</v>
      </c>
      <c r="J9999" s="17">
        <v>1.5900000000000001E-2</v>
      </c>
      <c r="K9999" s="17">
        <v>1.16E-4</v>
      </c>
    </row>
    <row r="10000" spans="1:11" x14ac:dyDescent="0.45">
      <c r="A10000" s="10" t="s">
        <v>81</v>
      </c>
      <c r="B10000" s="20">
        <v>0.81399999999999995</v>
      </c>
      <c r="C10000" s="19">
        <v>66669</v>
      </c>
      <c r="D10000" s="19">
        <v>12880.285889999999</v>
      </c>
      <c r="E10000" s="23">
        <v>0.55433779800000005</v>
      </c>
      <c r="F10000" s="23">
        <v>0.39086181599999997</v>
      </c>
      <c r="G10000" s="17">
        <v>0.70370036999999996</v>
      </c>
      <c r="H10000" s="17">
        <v>0.29629962999999998</v>
      </c>
      <c r="I10000" s="17">
        <v>0.98395653500000002</v>
      </c>
      <c r="J10000" s="17">
        <v>1.5900000000000001E-2</v>
      </c>
      <c r="K10000" s="17">
        <v>1.16E-4</v>
      </c>
    </row>
    <row r="10001" spans="1:11" x14ac:dyDescent="0.45">
      <c r="A10001" s="10" t="s">
        <v>81</v>
      </c>
      <c r="B10001" s="20">
        <v>0.81499999999999995</v>
      </c>
      <c r="C10001" s="19">
        <v>66781</v>
      </c>
      <c r="D10001" s="19">
        <v>12942.491239999999</v>
      </c>
      <c r="E10001" s="23">
        <v>0.556844652</v>
      </c>
      <c r="F10001" s="23">
        <v>0.39143734299999999</v>
      </c>
      <c r="G10001" s="17">
        <v>0.70371812300000003</v>
      </c>
      <c r="H10001" s="17">
        <v>0.29628187700000003</v>
      </c>
      <c r="I10001" s="17">
        <v>0.98401168699999997</v>
      </c>
      <c r="J10001" s="17">
        <v>1.5900000000000001E-2</v>
      </c>
      <c r="K10001" s="17">
        <v>1.15E-4</v>
      </c>
    </row>
    <row r="10002" spans="1:11" x14ac:dyDescent="0.45">
      <c r="A10002" s="10" t="s">
        <v>81</v>
      </c>
      <c r="B10002" s="20">
        <v>0.81599999999999995</v>
      </c>
      <c r="C10002" s="19">
        <v>66855</v>
      </c>
      <c r="D10002" s="19">
        <v>12983.87716</v>
      </c>
      <c r="E10002" s="23">
        <v>0.56102046999999999</v>
      </c>
      <c r="F10002" s="23">
        <v>0.39353699599999997</v>
      </c>
      <c r="G10002" s="17">
        <v>0.70380674600000004</v>
      </c>
      <c r="H10002" s="17">
        <v>0.29619325400000002</v>
      </c>
      <c r="I10002" s="17">
        <v>0.98405825300000005</v>
      </c>
      <c r="J10002" s="17">
        <v>1.5800000000000002E-2</v>
      </c>
      <c r="K10002" s="17">
        <v>1.15E-4</v>
      </c>
    </row>
    <row r="10003" spans="1:11" x14ac:dyDescent="0.45">
      <c r="A10003" s="10" t="s">
        <v>81</v>
      </c>
      <c r="B10003" s="20">
        <v>0.81699999999999995</v>
      </c>
      <c r="C10003" s="19">
        <v>66928</v>
      </c>
      <c r="D10003" s="19">
        <v>13024.92787</v>
      </c>
      <c r="E10003" s="23">
        <v>0.56302893200000004</v>
      </c>
      <c r="F10003" s="23">
        <v>0.39457684999999998</v>
      </c>
      <c r="G10003" s="17">
        <v>0.70383098300000002</v>
      </c>
      <c r="H10003" s="17">
        <v>0.29616901699999998</v>
      </c>
      <c r="I10003" s="17">
        <v>0.98408915500000005</v>
      </c>
      <c r="J10003" s="17">
        <v>1.5800000000000002E-2</v>
      </c>
      <c r="K10003" s="17">
        <v>1.15E-4</v>
      </c>
    </row>
    <row r="10004" spans="1:11" x14ac:dyDescent="0.45">
      <c r="A10004" s="10" t="s">
        <v>81</v>
      </c>
      <c r="B10004" s="20">
        <v>0.81799999999999995</v>
      </c>
      <c r="C10004" s="19">
        <v>67022</v>
      </c>
      <c r="D10004" s="19">
        <v>13077.965550000001</v>
      </c>
      <c r="E10004" s="23">
        <v>0.56555045100000001</v>
      </c>
      <c r="F10004" s="23">
        <v>0.395873998</v>
      </c>
      <c r="G10004" s="17">
        <v>0.70363462700000001</v>
      </c>
      <c r="H10004" s="17">
        <v>0.29636537299999999</v>
      </c>
      <c r="I10004" s="17">
        <v>0.98412236399999997</v>
      </c>
      <c r="J10004" s="17">
        <v>1.5800000000000002E-2</v>
      </c>
      <c r="K10004" s="17">
        <v>1.1400000000000001E-4</v>
      </c>
    </row>
    <row r="10005" spans="1:11" x14ac:dyDescent="0.45">
      <c r="A10005" s="10" t="s">
        <v>81</v>
      </c>
      <c r="B10005" s="20">
        <v>0.81899999999999995</v>
      </c>
      <c r="C10005" s="19">
        <v>67108</v>
      </c>
      <c r="D10005" s="19">
        <v>13126.66661</v>
      </c>
      <c r="E10005" s="23">
        <v>0.568104889</v>
      </c>
      <c r="F10005" s="23">
        <v>0.39688839799999998</v>
      </c>
      <c r="G10005" s="17">
        <v>0.70379090399999999</v>
      </c>
      <c r="H10005" s="17">
        <v>0.29620909600000001</v>
      </c>
      <c r="I10005" s="17">
        <v>0.98416492099999997</v>
      </c>
      <c r="J10005" s="17">
        <v>1.5699999999999999E-2</v>
      </c>
      <c r="K10005" s="17">
        <v>1.1400000000000001E-4</v>
      </c>
    </row>
    <row r="10006" spans="1:11" x14ac:dyDescent="0.45">
      <c r="A10006" s="10" t="s">
        <v>81</v>
      </c>
      <c r="B10006" s="20">
        <v>0.82</v>
      </c>
      <c r="C10006" s="19">
        <v>67190</v>
      </c>
      <c r="D10006" s="19">
        <v>13173.38615</v>
      </c>
      <c r="E10006" s="23">
        <v>0.57264301500000003</v>
      </c>
      <c r="F10006" s="23">
        <v>0.39850981400000002</v>
      </c>
      <c r="G10006" s="17">
        <v>0.70378032400000001</v>
      </c>
      <c r="H10006" s="17">
        <v>0.29621967599999999</v>
      </c>
      <c r="I10006" s="17">
        <v>0.98417720500000005</v>
      </c>
      <c r="J10006" s="17">
        <v>1.5699999999999999E-2</v>
      </c>
      <c r="K10006" s="17">
        <v>1.1400000000000001E-4</v>
      </c>
    </row>
    <row r="10007" spans="1:11" x14ac:dyDescent="0.45">
      <c r="A10007" s="10" t="s">
        <v>81</v>
      </c>
      <c r="B10007" s="20">
        <v>0.82099999999999995</v>
      </c>
      <c r="C10007" s="19">
        <v>67274</v>
      </c>
      <c r="D10007" s="19">
        <v>13221.654689999999</v>
      </c>
      <c r="E10007" s="23">
        <v>0.57629085099999999</v>
      </c>
      <c r="F10007" s="23">
        <v>0.39965814599999999</v>
      </c>
      <c r="G10007" s="17">
        <v>0.70389749400000001</v>
      </c>
      <c r="H10007" s="17">
        <v>0.29610250599999999</v>
      </c>
      <c r="I10007" s="17">
        <v>0.98417894699999997</v>
      </c>
      <c r="J10007" s="17">
        <v>1.5699999999999999E-2</v>
      </c>
      <c r="K10007" s="17">
        <v>1.1400000000000001E-4</v>
      </c>
    </row>
    <row r="10008" spans="1:11" x14ac:dyDescent="0.45">
      <c r="A10008" s="10" t="s">
        <v>81</v>
      </c>
      <c r="B10008" s="20">
        <v>0.82199999999999995</v>
      </c>
      <c r="C10008" s="19">
        <v>67325</v>
      </c>
      <c r="D10008" s="19">
        <v>13251.082420000001</v>
      </c>
      <c r="E10008" s="23">
        <v>0.577842674</v>
      </c>
      <c r="F10008" s="23">
        <v>0.40093282699999999</v>
      </c>
      <c r="G10008" s="17">
        <v>0.70386929099999995</v>
      </c>
      <c r="H10008" s="17">
        <v>0.29613070899999999</v>
      </c>
      <c r="I10008" s="17">
        <v>0.98419612000000001</v>
      </c>
      <c r="J10008" s="17">
        <v>1.5699999999999999E-2</v>
      </c>
      <c r="K10008" s="17">
        <v>1.13E-4</v>
      </c>
    </row>
    <row r="10009" spans="1:11" x14ac:dyDescent="0.45">
      <c r="A10009" s="10" t="s">
        <v>81</v>
      </c>
      <c r="B10009" s="20">
        <v>0.82299999999999995</v>
      </c>
      <c r="C10009" s="19">
        <v>67437</v>
      </c>
      <c r="D10009" s="19">
        <v>13316.05459</v>
      </c>
      <c r="E10009" s="23">
        <v>0.58235497199999997</v>
      </c>
      <c r="F10009" s="23">
        <v>0.40168157799999998</v>
      </c>
      <c r="G10009" s="17">
        <v>0.70376796100000005</v>
      </c>
      <c r="H10009" s="17">
        <v>0.296232039</v>
      </c>
      <c r="I10009" s="17">
        <v>0.98425634100000003</v>
      </c>
      <c r="J10009" s="17">
        <v>1.5599999999999999E-2</v>
      </c>
      <c r="K10009" s="17">
        <v>1.13E-4</v>
      </c>
    </row>
    <row r="10010" spans="1:11" x14ac:dyDescent="0.45">
      <c r="A10010" s="10" t="s">
        <v>81</v>
      </c>
      <c r="B10010" s="20">
        <v>0.82399999999999995</v>
      </c>
      <c r="C10010" s="19">
        <v>67520</v>
      </c>
      <c r="D10010" s="19">
        <v>13364.60132</v>
      </c>
      <c r="E10010" s="23">
        <v>0.58673589100000001</v>
      </c>
      <c r="F10010" s="23">
        <v>0.40347895900000003</v>
      </c>
      <c r="G10010" s="17">
        <v>0.70396919400000002</v>
      </c>
      <c r="H10010" s="17">
        <v>0.29603080599999998</v>
      </c>
      <c r="I10010" s="17">
        <v>0.98429710000000004</v>
      </c>
      <c r="J10010" s="17">
        <v>1.5599999999999999E-2</v>
      </c>
      <c r="K10010" s="17">
        <v>1.13E-4</v>
      </c>
    </row>
    <row r="10011" spans="1:11" x14ac:dyDescent="0.45">
      <c r="A10011" s="10" t="s">
        <v>81</v>
      </c>
      <c r="B10011" s="20">
        <v>0.82499999999999996</v>
      </c>
      <c r="C10011" s="19">
        <v>67602</v>
      </c>
      <c r="D10011" s="19">
        <v>13412.77794</v>
      </c>
      <c r="E10011" s="23">
        <v>0.58878139200000001</v>
      </c>
      <c r="F10011" s="23">
        <v>0.404886317</v>
      </c>
      <c r="G10011" s="17">
        <v>0.70388450000000002</v>
      </c>
      <c r="H10011" s="17">
        <v>0.29611549999999998</v>
      </c>
      <c r="I10011" s="17">
        <v>0.98434524000000001</v>
      </c>
      <c r="J10011" s="17">
        <v>1.55E-2</v>
      </c>
      <c r="K10011" s="17">
        <v>1.12E-4</v>
      </c>
    </row>
    <row r="10012" spans="1:11" x14ac:dyDescent="0.45">
      <c r="A10012" s="10" t="s">
        <v>81</v>
      </c>
      <c r="B10012" s="20">
        <v>0.82599999999999996</v>
      </c>
      <c r="C10012" s="19">
        <v>67670</v>
      </c>
      <c r="D10012" s="19">
        <v>13452.935719999999</v>
      </c>
      <c r="E10012" s="23">
        <v>0.59282401399999995</v>
      </c>
      <c r="F10012" s="23">
        <v>0.40588533900000001</v>
      </c>
      <c r="G10012" s="17">
        <v>0.704004729</v>
      </c>
      <c r="H10012" s="17">
        <v>0.295995271</v>
      </c>
      <c r="I10012" s="17">
        <v>0.98438220899999995</v>
      </c>
      <c r="J10012" s="17">
        <v>1.55E-2</v>
      </c>
      <c r="K10012" s="17">
        <v>1.12E-4</v>
      </c>
    </row>
    <row r="10013" spans="1:11" x14ac:dyDescent="0.45">
      <c r="A10013" s="10" t="s">
        <v>81</v>
      </c>
      <c r="B10013" s="20">
        <v>0.82699999999999996</v>
      </c>
      <c r="C10013" s="19">
        <v>67766</v>
      </c>
      <c r="D10013" s="19">
        <v>13510.06832</v>
      </c>
      <c r="E10013" s="23">
        <v>0.59725263200000001</v>
      </c>
      <c r="F10013" s="23">
        <v>0.40735975299999999</v>
      </c>
      <c r="G10013" s="17">
        <v>0.70386329400000003</v>
      </c>
      <c r="H10013" s="17">
        <v>0.29613670600000003</v>
      </c>
      <c r="I10013" s="17">
        <v>0.98440985299999995</v>
      </c>
      <c r="J10013" s="17">
        <v>1.55E-2</v>
      </c>
      <c r="K10013" s="17">
        <v>1.12E-4</v>
      </c>
    </row>
    <row r="10014" spans="1:11" x14ac:dyDescent="0.45">
      <c r="A10014" s="10" t="s">
        <v>81</v>
      </c>
      <c r="B10014" s="20">
        <v>0.82799999999999996</v>
      </c>
      <c r="C10014" s="19">
        <v>67834</v>
      </c>
      <c r="D10014" s="19">
        <v>13550.790499999999</v>
      </c>
      <c r="E10014" s="23">
        <v>0.60024906700000003</v>
      </c>
      <c r="F10014" s="23">
        <v>0.40867188199999999</v>
      </c>
      <c r="G10014" s="17">
        <v>0.70385057600000001</v>
      </c>
      <c r="H10014" s="17">
        <v>0.29614942399999999</v>
      </c>
      <c r="I10014" s="17">
        <v>0.984413659</v>
      </c>
      <c r="J10014" s="17">
        <v>1.55E-2</v>
      </c>
      <c r="K10014" s="17">
        <v>1.12E-4</v>
      </c>
    </row>
    <row r="10015" spans="1:11" x14ac:dyDescent="0.45">
      <c r="A10015" s="10" t="s">
        <v>81</v>
      </c>
      <c r="B10015" s="20">
        <v>0.82899999999999996</v>
      </c>
      <c r="C10015" s="19">
        <v>67928</v>
      </c>
      <c r="D10015" s="19">
        <v>13607.360790000001</v>
      </c>
      <c r="E10015" s="23">
        <v>0.60410988899999996</v>
      </c>
      <c r="F10015" s="23">
        <v>0.40984204200000002</v>
      </c>
      <c r="G10015" s="17">
        <v>0.70417206499999996</v>
      </c>
      <c r="H10015" s="17">
        <v>0.29582793499999999</v>
      </c>
      <c r="I10015" s="17">
        <v>0.98446012900000002</v>
      </c>
      <c r="J10015" s="17">
        <v>1.54E-2</v>
      </c>
      <c r="K10015" s="17">
        <v>1.15E-4</v>
      </c>
    </row>
    <row r="10016" spans="1:11" x14ac:dyDescent="0.45">
      <c r="A10016" s="10" t="s">
        <v>81</v>
      </c>
      <c r="B10016" s="20">
        <v>0.83</v>
      </c>
      <c r="C10016" s="19">
        <v>68006</v>
      </c>
      <c r="D10016" s="19">
        <v>13654.52619</v>
      </c>
      <c r="E10016" s="23">
        <v>0.60540235499999995</v>
      </c>
      <c r="F10016" s="23">
        <v>0.41147909999999999</v>
      </c>
      <c r="G10016" s="17">
        <v>0.70449666200000005</v>
      </c>
      <c r="H10016" s="17">
        <v>0.295503338</v>
      </c>
      <c r="I10016" s="17">
        <v>0.98450899300000005</v>
      </c>
      <c r="J10016" s="17">
        <v>1.54E-2</v>
      </c>
      <c r="K10016" s="17">
        <v>1.15E-4</v>
      </c>
    </row>
    <row r="10017" spans="1:11" x14ac:dyDescent="0.45">
      <c r="A10017" s="10" t="s">
        <v>81</v>
      </c>
      <c r="B10017" s="20">
        <v>0.83099999999999996</v>
      </c>
      <c r="C10017" s="19">
        <v>68066</v>
      </c>
      <c r="D10017" s="19">
        <v>13690.96848</v>
      </c>
      <c r="E10017" s="23">
        <v>0.60806607300000004</v>
      </c>
      <c r="F10017" s="23">
        <v>0.41276604</v>
      </c>
      <c r="G10017" s="17">
        <v>0.70452208199999999</v>
      </c>
      <c r="H10017" s="17">
        <v>0.29547791800000001</v>
      </c>
      <c r="I10017" s="17">
        <v>0.98453366200000003</v>
      </c>
      <c r="J10017" s="17">
        <v>1.54E-2</v>
      </c>
      <c r="K10017" s="17">
        <v>1.15E-4</v>
      </c>
    </row>
    <row r="10018" spans="1:11" x14ac:dyDescent="0.45">
      <c r="A10018" s="10" t="s">
        <v>81</v>
      </c>
      <c r="B10018" s="20">
        <v>0.83199999999999996</v>
      </c>
      <c r="C10018" s="19">
        <v>68172</v>
      </c>
      <c r="D10018" s="19">
        <v>13755.482400000001</v>
      </c>
      <c r="E10018" s="23">
        <v>0.60909971500000004</v>
      </c>
      <c r="F10018" s="23">
        <v>0.41369540199999999</v>
      </c>
      <c r="G10018" s="17">
        <v>0.70455612300000003</v>
      </c>
      <c r="H10018" s="17">
        <v>0.29544387700000002</v>
      </c>
      <c r="I10018" s="17">
        <v>0.98458718599999995</v>
      </c>
      <c r="J10018" s="17">
        <v>1.5299999999999999E-2</v>
      </c>
      <c r="K10018" s="17">
        <v>1.1400000000000001E-4</v>
      </c>
    </row>
    <row r="10019" spans="1:11" x14ac:dyDescent="0.45">
      <c r="A10019" s="10" t="s">
        <v>81</v>
      </c>
      <c r="B10019" s="20">
        <v>0.83299999999999996</v>
      </c>
      <c r="C10019" s="19">
        <v>68245</v>
      </c>
      <c r="D10019" s="19">
        <v>13799.956560000001</v>
      </c>
      <c r="E10019" s="23">
        <v>0.60954744199999999</v>
      </c>
      <c r="F10019" s="23">
        <v>0.41557008400000001</v>
      </c>
      <c r="G10019" s="17">
        <v>0.70409553800000002</v>
      </c>
      <c r="H10019" s="17">
        <v>0.29590446199999998</v>
      </c>
      <c r="I10019" s="17">
        <v>0.98461477200000003</v>
      </c>
      <c r="J10019" s="17">
        <v>1.5299999999999999E-2</v>
      </c>
      <c r="K10019" s="17">
        <v>1.1400000000000001E-4</v>
      </c>
    </row>
    <row r="10020" spans="1:11" x14ac:dyDescent="0.45">
      <c r="A10020" s="10" t="s">
        <v>81</v>
      </c>
      <c r="B10020" s="20">
        <v>0.83399999999999996</v>
      </c>
      <c r="C10020" s="19">
        <v>68324</v>
      </c>
      <c r="D10020" s="19">
        <v>13848.18802</v>
      </c>
      <c r="E10020" s="23">
        <v>0.61147481400000003</v>
      </c>
      <c r="F10020" s="23">
        <v>0.41659391200000001</v>
      </c>
      <c r="G10020" s="17">
        <v>0.704291318</v>
      </c>
      <c r="H10020" s="17">
        <v>0.295708682</v>
      </c>
      <c r="I10020" s="17">
        <v>0.98466394300000004</v>
      </c>
      <c r="J10020" s="17">
        <v>1.52E-2</v>
      </c>
      <c r="K10020" s="17">
        <v>1.1400000000000001E-4</v>
      </c>
    </row>
    <row r="10021" spans="1:11" x14ac:dyDescent="0.45">
      <c r="A10021" s="10" t="s">
        <v>81</v>
      </c>
      <c r="B10021" s="20">
        <v>0.83499999999999996</v>
      </c>
      <c r="C10021" s="19">
        <v>68418</v>
      </c>
      <c r="D10021" s="19">
        <v>13905.818380000001</v>
      </c>
      <c r="E10021" s="23">
        <v>0.61449324000000005</v>
      </c>
      <c r="F10021" s="23">
        <v>0.41815527800000002</v>
      </c>
      <c r="G10021" s="17">
        <v>0.70430296100000001</v>
      </c>
      <c r="H10021" s="17">
        <v>0.29569703899999999</v>
      </c>
      <c r="I10021" s="17">
        <v>0.98471668000000001</v>
      </c>
      <c r="J10021" s="17">
        <v>1.52E-2</v>
      </c>
      <c r="K10021" s="17">
        <v>1.13E-4</v>
      </c>
    </row>
    <row r="10022" spans="1:11" x14ac:dyDescent="0.45">
      <c r="A10022" s="10" t="s">
        <v>81</v>
      </c>
      <c r="B10022" s="20">
        <v>0.83599999999999997</v>
      </c>
      <c r="C10022" s="19">
        <v>68500</v>
      </c>
      <c r="D10022" s="19">
        <v>13956.527470000001</v>
      </c>
      <c r="E10022" s="23">
        <v>0.62173402600000005</v>
      </c>
      <c r="F10022" s="23">
        <v>0.41945863500000002</v>
      </c>
      <c r="G10022" s="17">
        <v>0.704408759</v>
      </c>
      <c r="H10022" s="17">
        <v>0.295591241</v>
      </c>
      <c r="I10022" s="17">
        <v>0.98474839700000005</v>
      </c>
      <c r="J10022" s="17">
        <v>1.5100000000000001E-2</v>
      </c>
      <c r="K10022" s="17">
        <v>1.13E-4</v>
      </c>
    </row>
    <row r="10023" spans="1:11" x14ac:dyDescent="0.45">
      <c r="A10023" s="10" t="s">
        <v>81</v>
      </c>
      <c r="B10023" s="20">
        <v>0.83699999999999997</v>
      </c>
      <c r="C10023" s="19">
        <v>68568</v>
      </c>
      <c r="D10023" s="19">
        <v>13998.82041</v>
      </c>
      <c r="E10023" s="23">
        <v>0.62237222400000003</v>
      </c>
      <c r="F10023" s="23">
        <v>0.42105388100000002</v>
      </c>
      <c r="G10023" s="17">
        <v>0.70462898100000004</v>
      </c>
      <c r="H10023" s="17">
        <v>0.29537101900000001</v>
      </c>
      <c r="I10023" s="17">
        <v>0.98477103300000002</v>
      </c>
      <c r="J10023" s="17">
        <v>1.5100000000000001E-2</v>
      </c>
      <c r="K10023" s="17">
        <v>1.13E-4</v>
      </c>
    </row>
    <row r="10024" spans="1:11" x14ac:dyDescent="0.45">
      <c r="A10024" s="10" t="s">
        <v>81</v>
      </c>
      <c r="B10024" s="20">
        <v>0.83799999999999997</v>
      </c>
      <c r="C10024" s="19">
        <v>68664</v>
      </c>
      <c r="D10024" s="19">
        <v>14058.61678</v>
      </c>
      <c r="E10024" s="23">
        <v>0.62388596900000004</v>
      </c>
      <c r="F10024" s="23">
        <v>0.42228194699999999</v>
      </c>
      <c r="G10024" s="17">
        <v>0.70483805200000005</v>
      </c>
      <c r="H10024" s="17">
        <v>0.29516194800000001</v>
      </c>
      <c r="I10024" s="17">
        <v>0.98481305699999999</v>
      </c>
      <c r="J10024" s="17">
        <v>1.5100000000000001E-2</v>
      </c>
      <c r="K10024" s="17">
        <v>1.12E-4</v>
      </c>
    </row>
    <row r="10025" spans="1:11" x14ac:dyDescent="0.45">
      <c r="A10025" s="10" t="s">
        <v>81</v>
      </c>
      <c r="B10025" s="20">
        <v>0.83899999999999997</v>
      </c>
      <c r="C10025" s="19">
        <v>68741</v>
      </c>
      <c r="D10025" s="19">
        <v>14106.852059999999</v>
      </c>
      <c r="E10025" s="23">
        <v>0.62784360100000003</v>
      </c>
      <c r="F10025" s="23">
        <v>0.42366806299999998</v>
      </c>
      <c r="G10025" s="17">
        <v>0.70481954000000002</v>
      </c>
      <c r="H10025" s="17">
        <v>0.29518045999999998</v>
      </c>
      <c r="I10025" s="17">
        <v>0.98484151900000005</v>
      </c>
      <c r="J10025" s="17">
        <v>1.4999999999999999E-2</v>
      </c>
      <c r="K10025" s="17">
        <v>1.12E-4</v>
      </c>
    </row>
    <row r="10026" spans="1:11" x14ac:dyDescent="0.45">
      <c r="A10026" s="10" t="s">
        <v>81</v>
      </c>
      <c r="B10026" s="20">
        <v>0.84</v>
      </c>
      <c r="C10026" s="19">
        <v>68774</v>
      </c>
      <c r="D10026" s="19">
        <v>14127.624100000001</v>
      </c>
      <c r="E10026" s="23">
        <v>0.63136165700000002</v>
      </c>
      <c r="F10026" s="23">
        <v>0.42497358299999999</v>
      </c>
      <c r="G10026" s="17">
        <v>0.70484485399999997</v>
      </c>
      <c r="H10026" s="17">
        <v>0.29515514599999998</v>
      </c>
      <c r="I10026" s="17">
        <v>0.98486024000000005</v>
      </c>
      <c r="J10026" s="17">
        <v>1.4999999999999999E-2</v>
      </c>
      <c r="K10026" s="17">
        <v>1.12E-4</v>
      </c>
    </row>
    <row r="10027" spans="1:11" x14ac:dyDescent="0.45">
      <c r="A10027" s="10" t="s">
        <v>81</v>
      </c>
      <c r="B10027" s="20">
        <v>0.84099999999999997</v>
      </c>
      <c r="C10027" s="19">
        <v>68910</v>
      </c>
      <c r="D10027" s="19">
        <v>14213.615089999999</v>
      </c>
      <c r="E10027" s="23">
        <v>0.63440390599999996</v>
      </c>
      <c r="F10027" s="23">
        <v>0.42598999199999998</v>
      </c>
      <c r="G10027" s="17">
        <v>0.70496299500000004</v>
      </c>
      <c r="H10027" s="17">
        <v>0.29503700500000002</v>
      </c>
      <c r="I10027" s="17">
        <v>0.98491624</v>
      </c>
      <c r="J10027" s="17">
        <v>1.4999999999999999E-2</v>
      </c>
      <c r="K10027" s="17">
        <v>1.12E-4</v>
      </c>
    </row>
    <row r="10028" spans="1:11" x14ac:dyDescent="0.45">
      <c r="A10028" s="10" t="s">
        <v>81</v>
      </c>
      <c r="B10028" s="20">
        <v>0.84199999999999997</v>
      </c>
      <c r="C10028" s="19">
        <v>68993</v>
      </c>
      <c r="D10028" s="19">
        <v>14266.42186</v>
      </c>
      <c r="E10028" s="23">
        <v>0.63687756500000003</v>
      </c>
      <c r="F10028" s="23">
        <v>0.42769346400000002</v>
      </c>
      <c r="G10028" s="17">
        <v>0.70497006900000003</v>
      </c>
      <c r="H10028" s="17">
        <v>0.29502993100000002</v>
      </c>
      <c r="I10028" s="17">
        <v>0.98494442500000001</v>
      </c>
      <c r="J10028" s="17">
        <v>1.49E-2</v>
      </c>
      <c r="K10028" s="17">
        <v>1.11E-4</v>
      </c>
    </row>
    <row r="10029" spans="1:11" x14ac:dyDescent="0.45">
      <c r="A10029" s="10" t="s">
        <v>81</v>
      </c>
      <c r="B10029" s="20">
        <v>0.84299999999999997</v>
      </c>
      <c r="C10029" s="19">
        <v>69073</v>
      </c>
      <c r="D10029" s="19">
        <v>14317.48897</v>
      </c>
      <c r="E10029" s="23">
        <v>0.63861675699999998</v>
      </c>
      <c r="F10029" s="23">
        <v>0.42932515300000001</v>
      </c>
      <c r="G10029" s="17">
        <v>0.70523938399999997</v>
      </c>
      <c r="H10029" s="17">
        <v>0.29476061599999998</v>
      </c>
      <c r="I10029" s="17">
        <v>0.984981934</v>
      </c>
      <c r="J10029" s="17">
        <v>1.49E-2</v>
      </c>
      <c r="K10029" s="17">
        <v>1.11E-4</v>
      </c>
    </row>
    <row r="10030" spans="1:11" x14ac:dyDescent="0.45">
      <c r="A10030" s="10" t="s">
        <v>81</v>
      </c>
      <c r="B10030" s="20">
        <v>0.84399999999999997</v>
      </c>
      <c r="C10030" s="19">
        <v>69156</v>
      </c>
      <c r="D10030" s="19">
        <v>14370.647650000001</v>
      </c>
      <c r="E10030" s="23">
        <v>0.64232864199999995</v>
      </c>
      <c r="F10030" s="23">
        <v>0.431020872</v>
      </c>
      <c r="G10030" s="17">
        <v>0.70520273</v>
      </c>
      <c r="H10030" s="17">
        <v>0.29479727</v>
      </c>
      <c r="I10030" s="17">
        <v>0.98503011500000004</v>
      </c>
      <c r="J10030" s="17">
        <v>1.49E-2</v>
      </c>
      <c r="K10030" s="17">
        <v>1.11E-4</v>
      </c>
    </row>
    <row r="10031" spans="1:11" x14ac:dyDescent="0.45">
      <c r="A10031" s="10" t="s">
        <v>81</v>
      </c>
      <c r="B10031" s="20">
        <v>0.84499999999999997</v>
      </c>
      <c r="C10031" s="19">
        <v>69235</v>
      </c>
      <c r="D10031" s="19">
        <v>14421.589389999999</v>
      </c>
      <c r="E10031" s="23">
        <v>0.64717136900000005</v>
      </c>
      <c r="F10031" s="23">
        <v>0.432455017</v>
      </c>
      <c r="G10031" s="17">
        <v>0.70548133199999996</v>
      </c>
      <c r="H10031" s="17">
        <v>0.29451866799999998</v>
      </c>
      <c r="I10031" s="17">
        <v>0.98507265700000002</v>
      </c>
      <c r="J10031" s="17">
        <v>1.4800000000000001E-2</v>
      </c>
      <c r="K10031" s="17">
        <v>1.1E-4</v>
      </c>
    </row>
    <row r="10032" spans="1:11" x14ac:dyDescent="0.45">
      <c r="A10032" s="10" t="s">
        <v>81</v>
      </c>
      <c r="B10032" s="20">
        <v>0.84599999999999997</v>
      </c>
      <c r="C10032" s="19">
        <v>69304</v>
      </c>
      <c r="D10032" s="19">
        <v>14466.35636</v>
      </c>
      <c r="E10032" s="23">
        <v>0.65073764000000001</v>
      </c>
      <c r="F10032" s="23">
        <v>0.43389956600000001</v>
      </c>
      <c r="G10032" s="17">
        <v>0.70532725399999996</v>
      </c>
      <c r="H10032" s="17">
        <v>0.29467274599999999</v>
      </c>
      <c r="I10032" s="17">
        <v>0.98510386800000005</v>
      </c>
      <c r="J10032" s="17">
        <v>1.4800000000000001E-2</v>
      </c>
      <c r="K10032" s="17">
        <v>1.1E-4</v>
      </c>
    </row>
    <row r="10033" spans="1:11" x14ac:dyDescent="0.45">
      <c r="A10033" s="10" t="s">
        <v>81</v>
      </c>
      <c r="B10033" s="20">
        <v>0.84699999999999998</v>
      </c>
      <c r="C10033" s="19">
        <v>69392</v>
      </c>
      <c r="D10033" s="19">
        <v>14523.7379</v>
      </c>
      <c r="E10033" s="23">
        <v>0.65401488500000005</v>
      </c>
      <c r="F10033" s="23">
        <v>0.435249842</v>
      </c>
      <c r="G10033" s="17">
        <v>0.705441549</v>
      </c>
      <c r="H10033" s="17">
        <v>0.294558451</v>
      </c>
      <c r="I10033" s="17">
        <v>0.98515192500000004</v>
      </c>
      <c r="J10033" s="17">
        <v>1.47E-2</v>
      </c>
      <c r="K10033" s="17">
        <v>1.1E-4</v>
      </c>
    </row>
    <row r="10034" spans="1:11" x14ac:dyDescent="0.45">
      <c r="A10034" s="10" t="s">
        <v>81</v>
      </c>
      <c r="B10034" s="20">
        <v>0.84799999999999998</v>
      </c>
      <c r="C10034" s="19">
        <v>69480</v>
      </c>
      <c r="D10034" s="19">
        <v>14581.42805</v>
      </c>
      <c r="E10034" s="23">
        <v>0.65731022299999997</v>
      </c>
      <c r="F10034" s="23">
        <v>0.43678416199999998</v>
      </c>
      <c r="G10034" s="17">
        <v>0.705512378</v>
      </c>
      <c r="H10034" s="17">
        <v>0.294487622</v>
      </c>
      <c r="I10034" s="17">
        <v>0.98518436600000003</v>
      </c>
      <c r="J10034" s="17">
        <v>1.47E-2</v>
      </c>
      <c r="K10034" s="17">
        <v>1.0900000000000001E-4</v>
      </c>
    </row>
    <row r="10035" spans="1:11" x14ac:dyDescent="0.45">
      <c r="A10035" s="10" t="s">
        <v>81</v>
      </c>
      <c r="B10035" s="20">
        <v>0.84899999999999998</v>
      </c>
      <c r="C10035" s="19">
        <v>69552</v>
      </c>
      <c r="D10035" s="19">
        <v>14628.86333</v>
      </c>
      <c r="E10035" s="23">
        <v>0.66087490999999998</v>
      </c>
      <c r="F10035" s="23">
        <v>0.43829644400000001</v>
      </c>
      <c r="G10035" s="17">
        <v>0.70573096400000002</v>
      </c>
      <c r="H10035" s="17">
        <v>0.29426903599999998</v>
      </c>
      <c r="I10035" s="17">
        <v>0.98522277599999997</v>
      </c>
      <c r="J10035" s="17">
        <v>1.47E-2</v>
      </c>
      <c r="K10035" s="17">
        <v>1.0900000000000001E-4</v>
      </c>
    </row>
    <row r="10036" spans="1:11" x14ac:dyDescent="0.45">
      <c r="A10036" s="10" t="s">
        <v>81</v>
      </c>
      <c r="B10036" s="20">
        <v>0.85</v>
      </c>
      <c r="C10036" s="19">
        <v>69647</v>
      </c>
      <c r="D10036" s="19">
        <v>14691.812550000001</v>
      </c>
      <c r="E10036" s="23">
        <v>0.66682598400000004</v>
      </c>
      <c r="F10036" s="23">
        <v>0.43956181500000002</v>
      </c>
      <c r="G10036" s="17">
        <v>0.70583083300000005</v>
      </c>
      <c r="H10036" s="17">
        <v>0.29416916700000001</v>
      </c>
      <c r="I10036" s="17">
        <v>0.98528025200000002</v>
      </c>
      <c r="J10036" s="17">
        <v>1.46E-2</v>
      </c>
      <c r="K10036" s="17">
        <v>1.1E-4</v>
      </c>
    </row>
    <row r="10037" spans="1:11" x14ac:dyDescent="0.45">
      <c r="A10037" s="10" t="s">
        <v>81</v>
      </c>
      <c r="B10037" s="20">
        <v>0.85099999999999998</v>
      </c>
      <c r="C10037" s="19">
        <v>69728</v>
      </c>
      <c r="D10037" s="19">
        <v>14745.94497</v>
      </c>
      <c r="E10037" s="23">
        <v>0.66970434999999995</v>
      </c>
      <c r="F10037" s="23">
        <v>0.44137158999999998</v>
      </c>
      <c r="G10037" s="17">
        <v>0.70601480000000005</v>
      </c>
      <c r="H10037" s="17">
        <v>0.2939852</v>
      </c>
      <c r="I10037" s="17">
        <v>0.98532815699999998</v>
      </c>
      <c r="J10037" s="17">
        <v>1.46E-2</v>
      </c>
      <c r="K10037" s="17">
        <v>1.0900000000000001E-4</v>
      </c>
    </row>
    <row r="10038" spans="1:11" x14ac:dyDescent="0.45">
      <c r="A10038" s="10" t="s">
        <v>81</v>
      </c>
      <c r="B10038" s="20">
        <v>0.85199999999999998</v>
      </c>
      <c r="C10038" s="19">
        <v>69811</v>
      </c>
      <c r="D10038" s="19">
        <v>14801.66365</v>
      </c>
      <c r="E10038" s="23">
        <v>0.67217621800000005</v>
      </c>
      <c r="F10038" s="23">
        <v>0.44292295399999998</v>
      </c>
      <c r="G10038" s="17">
        <v>0.70596324399999999</v>
      </c>
      <c r="H10038" s="17">
        <v>0.29403675600000001</v>
      </c>
      <c r="I10038" s="17">
        <v>0.98534070699999998</v>
      </c>
      <c r="J10038" s="17">
        <v>1.46E-2</v>
      </c>
      <c r="K10038" s="17">
        <v>1.0900000000000001E-4</v>
      </c>
    </row>
    <row r="10039" spans="1:11" x14ac:dyDescent="0.45">
      <c r="A10039" s="10" t="s">
        <v>81</v>
      </c>
      <c r="B10039" s="20">
        <v>0.85299999999999998</v>
      </c>
      <c r="C10039" s="19">
        <v>69892</v>
      </c>
      <c r="D10039" s="19">
        <v>14856.28327</v>
      </c>
      <c r="E10039" s="23">
        <v>0.67602670399999998</v>
      </c>
      <c r="F10039" s="23">
        <v>0.44449404599999998</v>
      </c>
      <c r="G10039" s="17">
        <v>0.70606077899999997</v>
      </c>
      <c r="H10039" s="17">
        <v>0.29393922099999997</v>
      </c>
      <c r="I10039" s="17">
        <v>0.98537587299999996</v>
      </c>
      <c r="J10039" s="17">
        <v>1.4500000000000001E-2</v>
      </c>
      <c r="K10039" s="17">
        <v>1.0900000000000001E-4</v>
      </c>
    </row>
    <row r="10040" spans="1:11" x14ac:dyDescent="0.45">
      <c r="A10040" s="10" t="s">
        <v>81</v>
      </c>
      <c r="B10040" s="20">
        <v>0.85399999999999998</v>
      </c>
      <c r="C10040" s="19">
        <v>69974</v>
      </c>
      <c r="D10040" s="19">
        <v>14911.945400000001</v>
      </c>
      <c r="E10040" s="23">
        <v>0.681533642</v>
      </c>
      <c r="F10040" s="23">
        <v>0.446062193</v>
      </c>
      <c r="G10040" s="17">
        <v>0.70583359499999998</v>
      </c>
      <c r="H10040" s="17">
        <v>0.29416640500000002</v>
      </c>
      <c r="I10040" s="17">
        <v>0.98541266000000005</v>
      </c>
      <c r="J10040" s="17">
        <v>1.4500000000000001E-2</v>
      </c>
      <c r="K10040" s="17">
        <v>1.0900000000000001E-4</v>
      </c>
    </row>
    <row r="10041" spans="1:11" x14ac:dyDescent="0.45">
      <c r="A10041" s="10" t="s">
        <v>81</v>
      </c>
      <c r="B10041" s="20">
        <v>0.85499999999999998</v>
      </c>
      <c r="C10041" s="19">
        <v>70053</v>
      </c>
      <c r="D10041" s="19">
        <v>14966.00857</v>
      </c>
      <c r="E10041" s="23">
        <v>0.68738255699999995</v>
      </c>
      <c r="F10041" s="23">
        <v>0.44765870000000002</v>
      </c>
      <c r="G10041" s="17">
        <v>0.70592265899999995</v>
      </c>
      <c r="H10041" s="17">
        <v>0.29407734099999999</v>
      </c>
      <c r="I10041" s="17">
        <v>0.98544425499999999</v>
      </c>
      <c r="J10041" s="17">
        <v>1.44E-2</v>
      </c>
      <c r="K10041" s="17">
        <v>1.08E-4</v>
      </c>
    </row>
    <row r="10042" spans="1:11" x14ac:dyDescent="0.45">
      <c r="A10042" s="10" t="s">
        <v>81</v>
      </c>
      <c r="B10042" s="20">
        <v>0.85599999999999998</v>
      </c>
      <c r="C10042" s="19">
        <v>70132</v>
      </c>
      <c r="D10042" s="19">
        <v>15020.48438</v>
      </c>
      <c r="E10042" s="23">
        <v>0.69071125899999997</v>
      </c>
      <c r="F10042" s="23">
        <v>0.44899510300000001</v>
      </c>
      <c r="G10042" s="17">
        <v>0.70585467400000002</v>
      </c>
      <c r="H10042" s="17">
        <v>0.29414532599999998</v>
      </c>
      <c r="I10042" s="17">
        <v>0.98541345800000002</v>
      </c>
      <c r="J10042" s="17">
        <v>1.4500000000000001E-2</v>
      </c>
      <c r="K10042" s="17">
        <v>1.08E-4</v>
      </c>
    </row>
    <row r="10043" spans="1:11" x14ac:dyDescent="0.45">
      <c r="A10043" s="10" t="s">
        <v>81</v>
      </c>
      <c r="B10043" s="20">
        <v>0.85699999999999998</v>
      </c>
      <c r="C10043" s="19">
        <v>70220</v>
      </c>
      <c r="D10043" s="19">
        <v>15081.64957</v>
      </c>
      <c r="E10043" s="23">
        <v>0.69871297600000004</v>
      </c>
      <c r="F10043" s="23">
        <v>0.45076527100000002</v>
      </c>
      <c r="G10043" s="17">
        <v>0.70578182899999997</v>
      </c>
      <c r="H10043" s="17">
        <v>0.29421817099999997</v>
      </c>
      <c r="I10043" s="17">
        <v>0.98539367600000005</v>
      </c>
      <c r="J10043" s="17">
        <v>1.4500000000000001E-2</v>
      </c>
      <c r="K10043" s="17">
        <v>1.08E-4</v>
      </c>
    </row>
    <row r="10044" spans="1:11" x14ac:dyDescent="0.45">
      <c r="A10044" s="10" t="s">
        <v>81</v>
      </c>
      <c r="B10044" s="20">
        <v>0.85799999999999998</v>
      </c>
      <c r="C10044" s="19">
        <v>70295</v>
      </c>
      <c r="D10044" s="19">
        <v>15134.14575</v>
      </c>
      <c r="E10044" s="23">
        <v>0.70278983299999997</v>
      </c>
      <c r="F10044" s="23">
        <v>0.45250006799999998</v>
      </c>
      <c r="G10044" s="17">
        <v>0.70572586999999998</v>
      </c>
      <c r="H10044" s="17">
        <v>0.29427413000000002</v>
      </c>
      <c r="I10044" s="17">
        <v>0.98543730200000001</v>
      </c>
      <c r="J10044" s="17">
        <v>1.4500000000000001E-2</v>
      </c>
      <c r="K10044" s="17">
        <v>1.08E-4</v>
      </c>
    </row>
    <row r="10045" spans="1:11" x14ac:dyDescent="0.45">
      <c r="A10045" s="10" t="s">
        <v>81</v>
      </c>
      <c r="B10045" s="20">
        <v>0.85899999999999999</v>
      </c>
      <c r="C10045" s="19">
        <v>70381</v>
      </c>
      <c r="D10045" s="19">
        <v>15194.86253</v>
      </c>
      <c r="E10045" s="23">
        <v>0.71055809400000003</v>
      </c>
      <c r="F10045" s="23">
        <v>0.45385948999999998</v>
      </c>
      <c r="G10045" s="17">
        <v>0.70587232300000002</v>
      </c>
      <c r="H10045" s="17">
        <v>0.29412767699999998</v>
      </c>
      <c r="I10045" s="17">
        <v>0.985473445</v>
      </c>
      <c r="J10045" s="17">
        <v>1.44E-2</v>
      </c>
      <c r="K10045" s="17">
        <v>1.07E-4</v>
      </c>
    </row>
    <row r="10046" spans="1:11" x14ac:dyDescent="0.45">
      <c r="A10046" s="10" t="s">
        <v>81</v>
      </c>
      <c r="B10046" s="20">
        <v>0.86</v>
      </c>
      <c r="C10046" s="19">
        <v>70465</v>
      </c>
      <c r="D10046" s="19">
        <v>15254.660320000001</v>
      </c>
      <c r="E10046" s="23">
        <v>0.71298432300000003</v>
      </c>
      <c r="F10046" s="23">
        <v>0.45567862799999997</v>
      </c>
      <c r="G10046" s="17">
        <v>0.70574043900000005</v>
      </c>
      <c r="H10046" s="17">
        <v>0.294259561</v>
      </c>
      <c r="I10046" s="17">
        <v>0.98550819199999995</v>
      </c>
      <c r="J10046" s="17">
        <v>1.44E-2</v>
      </c>
      <c r="K10046" s="17">
        <v>1.07E-4</v>
      </c>
    </row>
    <row r="10047" spans="1:11" x14ac:dyDescent="0.45">
      <c r="A10047" s="10" t="s">
        <v>81</v>
      </c>
      <c r="B10047" s="20">
        <v>0.86099999999999999</v>
      </c>
      <c r="C10047" s="19">
        <v>70547</v>
      </c>
      <c r="D10047" s="19">
        <v>15313.342290000001</v>
      </c>
      <c r="E10047" s="23">
        <v>0.71831980100000004</v>
      </c>
      <c r="F10047" s="23">
        <v>0.45742296100000002</v>
      </c>
      <c r="G10047" s="17">
        <v>0.70592654499999996</v>
      </c>
      <c r="H10047" s="17">
        <v>0.29407345499999998</v>
      </c>
      <c r="I10047" s="17">
        <v>0.985541742</v>
      </c>
      <c r="J10047" s="17">
        <v>1.44E-2</v>
      </c>
      <c r="K10047" s="17">
        <v>1.07E-4</v>
      </c>
    </row>
    <row r="10048" spans="1:11" x14ac:dyDescent="0.45">
      <c r="A10048" s="10" t="s">
        <v>81</v>
      </c>
      <c r="B10048" s="20">
        <v>0.86199999999999999</v>
      </c>
      <c r="C10048" s="19">
        <v>70626</v>
      </c>
      <c r="D10048" s="19">
        <v>15370.224910000001</v>
      </c>
      <c r="E10048" s="23">
        <v>0.72256320500000004</v>
      </c>
      <c r="F10048" s="23">
        <v>0.45920568</v>
      </c>
      <c r="G10048" s="17">
        <v>0.70618469100000003</v>
      </c>
      <c r="H10048" s="17">
        <v>0.29381530900000002</v>
      </c>
      <c r="I10048" s="17">
        <v>0.98558301299999995</v>
      </c>
      <c r="J10048" s="17">
        <v>1.43E-2</v>
      </c>
      <c r="K10048" s="17">
        <v>1.06E-4</v>
      </c>
    </row>
    <row r="10049" spans="1:11" x14ac:dyDescent="0.45">
      <c r="A10049" s="10" t="s">
        <v>81</v>
      </c>
      <c r="B10049" s="20">
        <v>0.86299999999999999</v>
      </c>
      <c r="C10049" s="19">
        <v>70711</v>
      </c>
      <c r="D10049" s="19">
        <v>15431.797119999999</v>
      </c>
      <c r="E10049" s="23">
        <v>0.72528741399999996</v>
      </c>
      <c r="F10049" s="23">
        <v>0.460853554</v>
      </c>
      <c r="G10049" s="17">
        <v>0.706255038</v>
      </c>
      <c r="H10049" s="17">
        <v>0.293744962</v>
      </c>
      <c r="I10049" s="17">
        <v>0.98561845199999998</v>
      </c>
      <c r="J10049" s="17">
        <v>1.43E-2</v>
      </c>
      <c r="K10049" s="17">
        <v>1.06E-4</v>
      </c>
    </row>
    <row r="10050" spans="1:11" x14ac:dyDescent="0.45">
      <c r="A10050" s="10" t="s">
        <v>81</v>
      </c>
      <c r="B10050" s="20">
        <v>0.86399999999999999</v>
      </c>
      <c r="C10050" s="19">
        <v>70791</v>
      </c>
      <c r="D10050" s="19">
        <v>15489.99761</v>
      </c>
      <c r="E10050" s="23">
        <v>0.73062615600000003</v>
      </c>
      <c r="F10050" s="23">
        <v>0.46259661800000001</v>
      </c>
      <c r="G10050" s="17">
        <v>0.70614908700000001</v>
      </c>
      <c r="H10050" s="17">
        <v>0.29385091299999999</v>
      </c>
      <c r="I10050" s="17">
        <v>0.98566501200000001</v>
      </c>
      <c r="J10050" s="17">
        <v>1.4200000000000001E-2</v>
      </c>
      <c r="K10050" s="17">
        <v>1.06E-4</v>
      </c>
    </row>
    <row r="10051" spans="1:11" x14ac:dyDescent="0.45">
      <c r="A10051" s="10" t="s">
        <v>81</v>
      </c>
      <c r="B10051" s="20">
        <v>0.86499999999999999</v>
      </c>
      <c r="C10051" s="19">
        <v>70876</v>
      </c>
      <c r="D10051" s="19">
        <v>15552.313759999999</v>
      </c>
      <c r="E10051" s="23">
        <v>0.73661156299999997</v>
      </c>
      <c r="F10051" s="23">
        <v>0.464363902</v>
      </c>
      <c r="G10051" s="17">
        <v>0.70616287600000005</v>
      </c>
      <c r="H10051" s="17">
        <v>0.29383712400000001</v>
      </c>
      <c r="I10051" s="17">
        <v>0.98571083599999998</v>
      </c>
      <c r="J10051" s="17">
        <v>1.4200000000000001E-2</v>
      </c>
      <c r="K10051" s="17">
        <v>1.05E-4</v>
      </c>
    </row>
    <row r="10052" spans="1:11" x14ac:dyDescent="0.45">
      <c r="A10052" s="10" t="s">
        <v>81</v>
      </c>
      <c r="B10052" s="20">
        <v>0.86599999999999999</v>
      </c>
      <c r="C10052" s="19">
        <v>70956</v>
      </c>
      <c r="D10052" s="19">
        <v>15611.421410000001</v>
      </c>
      <c r="E10052" s="23">
        <v>0.74227137200000004</v>
      </c>
      <c r="F10052" s="23">
        <v>0.46565706099999998</v>
      </c>
      <c r="G10052" s="17">
        <v>0.70625457999999997</v>
      </c>
      <c r="H10052" s="17">
        <v>0.29374541999999998</v>
      </c>
      <c r="I10052" s="17">
        <v>0.98575879300000002</v>
      </c>
      <c r="J10052" s="17">
        <v>1.41E-2</v>
      </c>
      <c r="K10052" s="17">
        <v>1.05E-4</v>
      </c>
    </row>
    <row r="10053" spans="1:11" x14ac:dyDescent="0.45">
      <c r="A10053" s="10" t="s">
        <v>81</v>
      </c>
      <c r="B10053" s="20">
        <v>0.86699999999999999</v>
      </c>
      <c r="C10053" s="19">
        <v>71032</v>
      </c>
      <c r="D10053" s="19">
        <v>15668.052470000001</v>
      </c>
      <c r="E10053" s="23">
        <v>0.74741416400000005</v>
      </c>
      <c r="F10053" s="23">
        <v>0.46786603799999998</v>
      </c>
      <c r="G10053" s="17">
        <v>0.70632954199999998</v>
      </c>
      <c r="H10053" s="17">
        <v>0.29367045800000002</v>
      </c>
      <c r="I10053" s="17">
        <v>0.98579888999999998</v>
      </c>
      <c r="J10053" s="17">
        <v>1.41E-2</v>
      </c>
      <c r="K10053" s="17">
        <v>1.05E-4</v>
      </c>
    </row>
    <row r="10054" spans="1:11" x14ac:dyDescent="0.45">
      <c r="A10054" s="10" t="s">
        <v>81</v>
      </c>
      <c r="B10054" s="20">
        <v>0.86799999999999999</v>
      </c>
      <c r="C10054" s="19">
        <v>71120</v>
      </c>
      <c r="D10054" s="19">
        <v>15734.0198</v>
      </c>
      <c r="E10054" s="23">
        <v>0.75245204099999996</v>
      </c>
      <c r="F10054" s="23">
        <v>0.46925248400000003</v>
      </c>
      <c r="G10054" s="17">
        <v>0.70625702999999995</v>
      </c>
      <c r="H10054" s="17">
        <v>0.29374296999999999</v>
      </c>
      <c r="I10054" s="17">
        <v>0.98582966500000002</v>
      </c>
      <c r="J10054" s="17">
        <v>1.41E-2</v>
      </c>
      <c r="K10054" s="17">
        <v>1.05E-4</v>
      </c>
    </row>
    <row r="10055" spans="1:11" x14ac:dyDescent="0.45">
      <c r="A10055" s="10" t="s">
        <v>81</v>
      </c>
      <c r="B10055" s="20">
        <v>0.86899999999999999</v>
      </c>
      <c r="C10055" s="19">
        <v>71200</v>
      </c>
      <c r="D10055" s="19">
        <v>15794.421350000001</v>
      </c>
      <c r="E10055" s="23">
        <v>0.75822731600000004</v>
      </c>
      <c r="F10055" s="23">
        <v>0.47126620200000002</v>
      </c>
      <c r="G10055" s="17">
        <v>0.70632022500000002</v>
      </c>
      <c r="H10055" s="17">
        <v>0.29367977499999998</v>
      </c>
      <c r="I10055" s="17">
        <v>0.98586766800000003</v>
      </c>
      <c r="J10055" s="17">
        <v>1.4E-2</v>
      </c>
      <c r="K10055" s="17">
        <v>1.0399999999999999E-4</v>
      </c>
    </row>
    <row r="10056" spans="1:11" x14ac:dyDescent="0.45">
      <c r="A10056" s="10" t="s">
        <v>81</v>
      </c>
      <c r="B10056" s="20">
        <v>0.87</v>
      </c>
      <c r="C10056" s="19">
        <v>71281</v>
      </c>
      <c r="D10056" s="19">
        <v>15856.08301</v>
      </c>
      <c r="E10056" s="23">
        <v>0.76318751699999998</v>
      </c>
      <c r="F10056" s="23">
        <v>0.47331352300000001</v>
      </c>
      <c r="G10056" s="17">
        <v>0.70647157000000005</v>
      </c>
      <c r="H10056" s="17">
        <v>0.29352843000000001</v>
      </c>
      <c r="I10056" s="17">
        <v>0.98590069400000002</v>
      </c>
      <c r="J10056" s="17">
        <v>1.4E-2</v>
      </c>
      <c r="K10056" s="17">
        <v>1.0399999999999999E-4</v>
      </c>
    </row>
    <row r="10057" spans="1:11" x14ac:dyDescent="0.45">
      <c r="A10057" s="10" t="s">
        <v>81</v>
      </c>
      <c r="B10057" s="20">
        <v>0.871</v>
      </c>
      <c r="C10057" s="19">
        <v>71367</v>
      </c>
      <c r="D10057" s="19">
        <v>15921.90811</v>
      </c>
      <c r="E10057" s="23">
        <v>0.76883358300000004</v>
      </c>
      <c r="F10057" s="23">
        <v>0.47512499800000002</v>
      </c>
      <c r="G10057" s="17">
        <v>0.70658707799999998</v>
      </c>
      <c r="H10057" s="17">
        <v>0.29341292200000002</v>
      </c>
      <c r="I10057" s="17">
        <v>0.98593384299999998</v>
      </c>
      <c r="J10057" s="17">
        <v>1.4E-2</v>
      </c>
      <c r="K10057" s="17">
        <v>1.0399999999999999E-4</v>
      </c>
    </row>
    <row r="10058" spans="1:11" x14ac:dyDescent="0.45">
      <c r="A10058" s="10" t="s">
        <v>81</v>
      </c>
      <c r="B10058" s="20">
        <v>0.872</v>
      </c>
      <c r="C10058" s="19">
        <v>71448</v>
      </c>
      <c r="D10058" s="19">
        <v>15984.35744</v>
      </c>
      <c r="E10058" s="23">
        <v>0.77511697800000001</v>
      </c>
      <c r="F10058" s="23">
        <v>0.47699518200000002</v>
      </c>
      <c r="G10058" s="17">
        <v>0.70634587400000004</v>
      </c>
      <c r="H10058" s="17">
        <v>0.29365412600000002</v>
      </c>
      <c r="I10058" s="17">
        <v>0.98597036199999999</v>
      </c>
      <c r="J10058" s="17">
        <v>1.3899999999999999E-2</v>
      </c>
      <c r="K10058" s="17">
        <v>1.03E-4</v>
      </c>
    </row>
    <row r="10059" spans="1:11" x14ac:dyDescent="0.45">
      <c r="A10059" s="10" t="s">
        <v>81</v>
      </c>
      <c r="B10059" s="20">
        <v>0.873</v>
      </c>
      <c r="C10059" s="19">
        <v>71507</v>
      </c>
      <c r="D10059" s="19">
        <v>16030.25923</v>
      </c>
      <c r="E10059" s="23">
        <v>0.78008190799999999</v>
      </c>
      <c r="F10059" s="23">
        <v>0.47869595700000001</v>
      </c>
      <c r="G10059" s="17">
        <v>0.706364412</v>
      </c>
      <c r="H10059" s="17">
        <v>0.293635588</v>
      </c>
      <c r="I10059" s="17">
        <v>0.98599292100000002</v>
      </c>
      <c r="J10059" s="17">
        <v>1.3899999999999999E-2</v>
      </c>
      <c r="K10059" s="17">
        <v>1.03E-4</v>
      </c>
    </row>
    <row r="10060" spans="1:11" x14ac:dyDescent="0.45">
      <c r="A10060" s="10" t="s">
        <v>81</v>
      </c>
      <c r="B10060" s="20">
        <v>0.874</v>
      </c>
      <c r="C10060" s="19">
        <v>71607</v>
      </c>
      <c r="D10060" s="19">
        <v>16108.488740000001</v>
      </c>
      <c r="E10060" s="23">
        <v>0.78636340100000002</v>
      </c>
      <c r="F10060" s="23">
        <v>0.48048627500000002</v>
      </c>
      <c r="G10060" s="17">
        <v>0.70674654699999995</v>
      </c>
      <c r="H10060" s="17">
        <v>0.293253453</v>
      </c>
      <c r="I10060" s="17">
        <v>0.98604936200000004</v>
      </c>
      <c r="J10060" s="17">
        <v>1.38E-2</v>
      </c>
      <c r="K10060" s="17">
        <v>1.03E-4</v>
      </c>
    </row>
    <row r="10061" spans="1:11" x14ac:dyDescent="0.45">
      <c r="A10061" s="10" t="s">
        <v>81</v>
      </c>
      <c r="B10061" s="20">
        <v>0.875</v>
      </c>
      <c r="C10061" s="19">
        <v>71693</v>
      </c>
      <c r="D10061" s="19">
        <v>16176.36443</v>
      </c>
      <c r="E10061" s="23">
        <v>0.79356986799999996</v>
      </c>
      <c r="F10061" s="23">
        <v>0.48272542499999999</v>
      </c>
      <c r="G10061" s="17">
        <v>0.70684725100000001</v>
      </c>
      <c r="H10061" s="17">
        <v>0.29315274899999999</v>
      </c>
      <c r="I10061" s="17">
        <v>0.98608712799999998</v>
      </c>
      <c r="J10061" s="17">
        <v>1.38E-2</v>
      </c>
      <c r="K10061" s="17">
        <v>1.02E-4</v>
      </c>
    </row>
    <row r="10062" spans="1:11" x14ac:dyDescent="0.45">
      <c r="A10062" s="10" t="s">
        <v>81</v>
      </c>
      <c r="B10062" s="20">
        <v>0.876</v>
      </c>
      <c r="C10062" s="19">
        <v>71776</v>
      </c>
      <c r="D10062" s="19">
        <v>16242.265149999999</v>
      </c>
      <c r="E10062" s="23">
        <v>0.79465715199999998</v>
      </c>
      <c r="F10062" s="23">
        <v>0.48476170600000001</v>
      </c>
      <c r="G10062" s="17">
        <v>0.70701905899999995</v>
      </c>
      <c r="H10062" s="17">
        <v>0.29298094099999999</v>
      </c>
      <c r="I10062" s="17">
        <v>0.986118842</v>
      </c>
      <c r="J10062" s="17">
        <v>1.38E-2</v>
      </c>
      <c r="K10062" s="17">
        <v>1.02E-4</v>
      </c>
    </row>
    <row r="10063" spans="1:11" x14ac:dyDescent="0.45">
      <c r="A10063" s="10" t="s">
        <v>81</v>
      </c>
      <c r="B10063" s="20">
        <v>0.877</v>
      </c>
      <c r="C10063" s="19">
        <v>71855</v>
      </c>
      <c r="D10063" s="19">
        <v>16305.18519</v>
      </c>
      <c r="E10063" s="23">
        <v>0.79791718300000003</v>
      </c>
      <c r="F10063" s="23">
        <v>0.48674339599999999</v>
      </c>
      <c r="G10063" s="17">
        <v>0.70704891800000003</v>
      </c>
      <c r="H10063" s="17">
        <v>0.29295108199999997</v>
      </c>
      <c r="I10063" s="17">
        <v>0.98616639900000003</v>
      </c>
      <c r="J10063" s="17">
        <v>1.37E-2</v>
      </c>
      <c r="K10063" s="17">
        <v>1.02E-4</v>
      </c>
    </row>
    <row r="10064" spans="1:11" x14ac:dyDescent="0.45">
      <c r="A10064" s="10" t="s">
        <v>81</v>
      </c>
      <c r="B10064" s="20">
        <v>0.878</v>
      </c>
      <c r="C10064" s="19">
        <v>71939</v>
      </c>
      <c r="D10064" s="19">
        <v>16372.39156</v>
      </c>
      <c r="E10064" s="23">
        <v>0.80206462199999995</v>
      </c>
      <c r="F10064" s="23">
        <v>0.48837562000000001</v>
      </c>
      <c r="G10064" s="17">
        <v>0.70689055999999995</v>
      </c>
      <c r="H10064" s="17">
        <v>0.29310944</v>
      </c>
      <c r="I10064" s="17">
        <v>0.98622391600000003</v>
      </c>
      <c r="J10064" s="17">
        <v>1.37E-2</v>
      </c>
      <c r="K10064" s="17">
        <v>1.01E-4</v>
      </c>
    </row>
    <row r="10065" spans="1:11" x14ac:dyDescent="0.45">
      <c r="A10065" s="10" t="s">
        <v>81</v>
      </c>
      <c r="B10065" s="20">
        <v>0.879</v>
      </c>
      <c r="C10065" s="19">
        <v>71980</v>
      </c>
      <c r="D10065" s="19">
        <v>16405.30877</v>
      </c>
      <c r="E10065" s="23">
        <v>0.80358236500000002</v>
      </c>
      <c r="F10065" s="23">
        <v>0.49067355000000001</v>
      </c>
      <c r="G10065" s="17">
        <v>0.70697415900000005</v>
      </c>
      <c r="H10065" s="17">
        <v>0.29302584100000001</v>
      </c>
      <c r="I10065" s="17">
        <v>0.98623345799999995</v>
      </c>
      <c r="J10065" s="17">
        <v>1.37E-2</v>
      </c>
      <c r="K10065" s="17">
        <v>1.01E-4</v>
      </c>
    </row>
    <row r="10066" spans="1:11" x14ac:dyDescent="0.45">
      <c r="A10066" s="10" t="s">
        <v>81</v>
      </c>
      <c r="B10066" s="20">
        <v>0.88</v>
      </c>
      <c r="C10066" s="19">
        <v>72098</v>
      </c>
      <c r="D10066" s="19">
        <v>16500.430380000002</v>
      </c>
      <c r="E10066" s="23">
        <v>0.80992470800000005</v>
      </c>
      <c r="F10066" s="23">
        <v>0.49196440499999999</v>
      </c>
      <c r="G10066" s="17">
        <v>0.70719021299999996</v>
      </c>
      <c r="H10066" s="17">
        <v>0.29280978699999999</v>
      </c>
      <c r="I10066" s="17">
        <v>0.98629666900000001</v>
      </c>
      <c r="J10066" s="17">
        <v>1.3599999999999999E-2</v>
      </c>
      <c r="K10066" s="17">
        <v>1.01E-4</v>
      </c>
    </row>
    <row r="10067" spans="1:11" x14ac:dyDescent="0.45">
      <c r="A10067" s="10" t="s">
        <v>81</v>
      </c>
      <c r="B10067" s="20">
        <v>0.88100000000000001</v>
      </c>
      <c r="C10067" s="19">
        <v>72177</v>
      </c>
      <c r="D10067" s="19">
        <v>16564.633900000001</v>
      </c>
      <c r="E10067" s="23">
        <v>0.81558392099999999</v>
      </c>
      <c r="F10067" s="23">
        <v>0.49455073599999999</v>
      </c>
      <c r="G10067" s="17">
        <v>0.7073583</v>
      </c>
      <c r="H10067" s="17">
        <v>0.2926417</v>
      </c>
      <c r="I10067" s="17">
        <v>0.98632962000000002</v>
      </c>
      <c r="J10067" s="17">
        <v>1.3599999999999999E-2</v>
      </c>
      <c r="K10067" s="17">
        <v>1.01E-4</v>
      </c>
    </row>
    <row r="10068" spans="1:11" x14ac:dyDescent="0.45">
      <c r="A10068" s="10" t="s">
        <v>81</v>
      </c>
      <c r="B10068" s="20">
        <v>0.88200000000000001</v>
      </c>
      <c r="C10068" s="19">
        <v>72257</v>
      </c>
      <c r="D10068" s="19">
        <v>16629.93823</v>
      </c>
      <c r="E10068" s="23">
        <v>0.81822589499999998</v>
      </c>
      <c r="F10068" s="23">
        <v>0.49606932500000001</v>
      </c>
      <c r="G10068" s="17">
        <v>0.70758542400000002</v>
      </c>
      <c r="H10068" s="17">
        <v>0.29241457599999998</v>
      </c>
      <c r="I10068" s="17">
        <v>0.98630949999999995</v>
      </c>
      <c r="J10068" s="17">
        <v>1.3599999999999999E-2</v>
      </c>
      <c r="K10068" s="17">
        <v>1E-4</v>
      </c>
    </row>
    <row r="10069" spans="1:11" x14ac:dyDescent="0.45">
      <c r="A10069" s="10" t="s">
        <v>81</v>
      </c>
      <c r="B10069" s="20">
        <v>0.88300000000000001</v>
      </c>
      <c r="C10069" s="19">
        <v>72333</v>
      </c>
      <c r="D10069" s="19">
        <v>16692.438709999999</v>
      </c>
      <c r="E10069" s="23">
        <v>0.82890629199999999</v>
      </c>
      <c r="F10069" s="23">
        <v>0.49852898400000001</v>
      </c>
      <c r="G10069" s="17">
        <v>0.70771293899999999</v>
      </c>
      <c r="H10069" s="17">
        <v>0.29228706100000001</v>
      </c>
      <c r="I10069" s="17">
        <v>0.98633671300000003</v>
      </c>
      <c r="J10069" s="17">
        <v>1.3599999999999999E-2</v>
      </c>
      <c r="K10069" s="17">
        <v>1E-4</v>
      </c>
    </row>
    <row r="10070" spans="1:11" x14ac:dyDescent="0.45">
      <c r="A10070" s="10" t="s">
        <v>81</v>
      </c>
      <c r="B10070" s="20">
        <v>0.88400000000000001</v>
      </c>
      <c r="C10070" s="19">
        <v>72417</v>
      </c>
      <c r="D10070" s="19">
        <v>16762.305990000001</v>
      </c>
      <c r="E10070" s="23">
        <v>0.835898013</v>
      </c>
      <c r="F10070" s="23">
        <v>0.50006546799999996</v>
      </c>
      <c r="G10070" s="17">
        <v>0.70783103400000003</v>
      </c>
      <c r="H10070" s="17">
        <v>0.29216896599999997</v>
      </c>
      <c r="I10070" s="17">
        <v>0.98636588700000005</v>
      </c>
      <c r="J10070" s="17">
        <v>1.35E-2</v>
      </c>
      <c r="K10070" s="17">
        <v>9.9900000000000002E-5</v>
      </c>
    </row>
    <row r="10071" spans="1:11" x14ac:dyDescent="0.45">
      <c r="A10071" s="10" t="s">
        <v>81</v>
      </c>
      <c r="B10071" s="20">
        <v>0.88500000000000001</v>
      </c>
      <c r="C10071" s="19">
        <v>72507</v>
      </c>
      <c r="D10071" s="19">
        <v>16837.923589999999</v>
      </c>
      <c r="E10071" s="23">
        <v>0.84232575700000001</v>
      </c>
      <c r="F10071" s="23">
        <v>0.50248954300000004</v>
      </c>
      <c r="G10071" s="17">
        <v>0.70779373000000001</v>
      </c>
      <c r="H10071" s="17">
        <v>0.29220626999999999</v>
      </c>
      <c r="I10071" s="17">
        <v>0.98640382699999996</v>
      </c>
      <c r="J10071" s="17">
        <v>1.35E-2</v>
      </c>
      <c r="K10071" s="17">
        <v>9.9599999999999995E-5</v>
      </c>
    </row>
    <row r="10072" spans="1:11" x14ac:dyDescent="0.45">
      <c r="A10072" s="10" t="s">
        <v>81</v>
      </c>
      <c r="B10072" s="20">
        <v>0.88600000000000001</v>
      </c>
      <c r="C10072" s="19">
        <v>72594</v>
      </c>
      <c r="D10072" s="19">
        <v>16911.482179999999</v>
      </c>
      <c r="E10072" s="23">
        <v>0.85125920600000005</v>
      </c>
      <c r="F10072" s="23">
        <v>0.504466321</v>
      </c>
      <c r="G10072" s="17">
        <v>0.70785464399999998</v>
      </c>
      <c r="H10072" s="17">
        <v>0.29214535600000002</v>
      </c>
      <c r="I10072" s="17">
        <v>0.98644579499999996</v>
      </c>
      <c r="J10072" s="17">
        <v>1.35E-2</v>
      </c>
      <c r="K10072" s="17">
        <v>9.9300000000000001E-5</v>
      </c>
    </row>
    <row r="10073" spans="1:11" x14ac:dyDescent="0.45">
      <c r="A10073" s="10" t="s">
        <v>81</v>
      </c>
      <c r="B10073" s="20">
        <v>0.88700000000000001</v>
      </c>
      <c r="C10073" s="19">
        <v>72676</v>
      </c>
      <c r="D10073" s="19">
        <v>16981.457890000001</v>
      </c>
      <c r="E10073" s="23">
        <v>0.85885644000000005</v>
      </c>
      <c r="F10073" s="23">
        <v>0.50706710099999996</v>
      </c>
      <c r="G10073" s="17">
        <v>0.707964115</v>
      </c>
      <c r="H10073" s="17">
        <v>0.292035885</v>
      </c>
      <c r="I10073" s="17">
        <v>0.98647583299999997</v>
      </c>
      <c r="J10073" s="17">
        <v>1.34E-2</v>
      </c>
      <c r="K10073" s="17">
        <v>9.8999999999999994E-5</v>
      </c>
    </row>
    <row r="10074" spans="1:11" x14ac:dyDescent="0.45">
      <c r="A10074" s="10" t="s">
        <v>81</v>
      </c>
      <c r="B10074" s="20">
        <v>0.88800000000000001</v>
      </c>
      <c r="C10074" s="19">
        <v>72757</v>
      </c>
      <c r="D10074" s="19">
        <v>17051.450219999999</v>
      </c>
      <c r="E10074" s="23">
        <v>0.86687634499999999</v>
      </c>
      <c r="F10074" s="23">
        <v>0.50917961</v>
      </c>
      <c r="G10074" s="17">
        <v>0.70782192799999999</v>
      </c>
      <c r="H10074" s="17">
        <v>0.29217807200000001</v>
      </c>
      <c r="I10074" s="17">
        <v>0.98650587599999995</v>
      </c>
      <c r="J10074" s="17">
        <v>1.34E-2</v>
      </c>
      <c r="K10074" s="17">
        <v>9.87E-5</v>
      </c>
    </row>
    <row r="10075" spans="1:11" x14ac:dyDescent="0.45">
      <c r="A10075" s="10" t="s">
        <v>81</v>
      </c>
      <c r="B10075" s="20">
        <v>0.88900000000000001</v>
      </c>
      <c r="C10075" s="19">
        <v>72838</v>
      </c>
      <c r="D10075" s="19">
        <v>17122.040410000001</v>
      </c>
      <c r="E10075" s="23">
        <v>0.87818159500000004</v>
      </c>
      <c r="F10075" s="23">
        <v>0.51075454099999995</v>
      </c>
      <c r="G10075" s="17">
        <v>0.70796836799999996</v>
      </c>
      <c r="H10075" s="17">
        <v>0.29203163199999999</v>
      </c>
      <c r="I10075" s="17">
        <v>0.98654548399999997</v>
      </c>
      <c r="J10075" s="17">
        <v>1.34E-2</v>
      </c>
      <c r="K10075" s="17">
        <v>9.8400000000000007E-5</v>
      </c>
    </row>
    <row r="10076" spans="1:11" x14ac:dyDescent="0.45">
      <c r="A10076" s="10" t="s">
        <v>81</v>
      </c>
      <c r="B10076" s="20">
        <v>0.89</v>
      </c>
      <c r="C10076" s="19">
        <v>72922</v>
      </c>
      <c r="D10076" s="19">
        <v>17195.983509999998</v>
      </c>
      <c r="E10076" s="23">
        <v>0.88273596600000004</v>
      </c>
      <c r="F10076" s="23">
        <v>0.51346313799999999</v>
      </c>
      <c r="G10076" s="17">
        <v>0.70794821900000005</v>
      </c>
      <c r="H10076" s="17">
        <v>0.29205178100000001</v>
      </c>
      <c r="I10076" s="17">
        <v>0.98658821699999999</v>
      </c>
      <c r="J10076" s="17">
        <v>1.3299999999999999E-2</v>
      </c>
      <c r="K10076" s="17">
        <v>9.7999999999999997E-5</v>
      </c>
    </row>
    <row r="10077" spans="1:11" x14ac:dyDescent="0.45">
      <c r="A10077" s="10" t="s">
        <v>81</v>
      </c>
      <c r="B10077" s="20">
        <v>0.89100000000000001</v>
      </c>
      <c r="C10077" s="19">
        <v>73002</v>
      </c>
      <c r="D10077" s="19">
        <v>17266.774239999999</v>
      </c>
      <c r="E10077" s="23">
        <v>0.88738717099999997</v>
      </c>
      <c r="F10077" s="23">
        <v>0.51555421999999995</v>
      </c>
      <c r="G10077" s="17">
        <v>0.70818607700000002</v>
      </c>
      <c r="H10077" s="17">
        <v>0.29181392299999998</v>
      </c>
      <c r="I10077" s="17">
        <v>0.98663630099999999</v>
      </c>
      <c r="J10077" s="17">
        <v>1.3299999999999999E-2</v>
      </c>
      <c r="K10077" s="17">
        <v>9.7600000000000001E-5</v>
      </c>
    </row>
    <row r="10078" spans="1:11" x14ac:dyDescent="0.45">
      <c r="A10078" s="10" t="s">
        <v>81</v>
      </c>
      <c r="B10078" s="20">
        <v>0.89200000000000002</v>
      </c>
      <c r="C10078" s="19">
        <v>73080</v>
      </c>
      <c r="D10078" s="19">
        <v>17336.11592</v>
      </c>
      <c r="E10078" s="23">
        <v>0.89317123899999995</v>
      </c>
      <c r="F10078" s="23">
        <v>0.51803778899999997</v>
      </c>
      <c r="G10078" s="17">
        <v>0.70825123199999995</v>
      </c>
      <c r="H10078" s="17">
        <v>0.29174876799999999</v>
      </c>
      <c r="I10078" s="17">
        <v>0.986680581</v>
      </c>
      <c r="J10078" s="17">
        <v>1.32E-2</v>
      </c>
      <c r="K10078" s="17">
        <v>9.7299999999999993E-5</v>
      </c>
    </row>
    <row r="10079" spans="1:11" x14ac:dyDescent="0.45">
      <c r="A10079" s="10" t="s">
        <v>81</v>
      </c>
      <c r="B10079" s="20">
        <v>0.89300000000000002</v>
      </c>
      <c r="C10079" s="19">
        <v>73165</v>
      </c>
      <c r="D10079" s="19">
        <v>17412.34431</v>
      </c>
      <c r="E10079" s="23">
        <v>0.90043326099999998</v>
      </c>
      <c r="F10079" s="23">
        <v>0.52020129100000001</v>
      </c>
      <c r="G10079" s="17">
        <v>0.708357821</v>
      </c>
      <c r="H10079" s="17">
        <v>0.291642179</v>
      </c>
      <c r="I10079" s="17">
        <v>0.98670566100000001</v>
      </c>
      <c r="J10079" s="17">
        <v>1.32E-2</v>
      </c>
      <c r="K10079" s="17">
        <v>9.7100000000000002E-5</v>
      </c>
    </row>
    <row r="10080" spans="1:11" x14ac:dyDescent="0.45">
      <c r="A10080" s="10" t="s">
        <v>81</v>
      </c>
      <c r="B10080" s="20">
        <v>0.89400000000000002</v>
      </c>
      <c r="C10080" s="19">
        <v>73242</v>
      </c>
      <c r="D10080" s="19">
        <v>17481.935839999998</v>
      </c>
      <c r="E10080" s="23">
        <v>0.90802483499999997</v>
      </c>
      <c r="F10080" s="23">
        <v>0.522686184</v>
      </c>
      <c r="G10080" s="17">
        <v>0.70837770700000002</v>
      </c>
      <c r="H10080" s="17">
        <v>0.29162229299999998</v>
      </c>
      <c r="I10080" s="17">
        <v>0.98673582699999995</v>
      </c>
      <c r="J10080" s="17">
        <v>1.32E-2</v>
      </c>
      <c r="K10080" s="17">
        <v>9.6799999999999995E-5</v>
      </c>
    </row>
    <row r="10081" spans="1:11" x14ac:dyDescent="0.45">
      <c r="A10081" s="10" t="s">
        <v>81</v>
      </c>
      <c r="B10081" s="20">
        <v>0.89500000000000002</v>
      </c>
      <c r="C10081" s="19">
        <v>73331</v>
      </c>
      <c r="D10081" s="19">
        <v>17563.1672</v>
      </c>
      <c r="E10081" s="23">
        <v>0.91887939500000004</v>
      </c>
      <c r="F10081" s="23">
        <v>0.52469229100000003</v>
      </c>
      <c r="G10081" s="17">
        <v>0.70843163200000003</v>
      </c>
      <c r="H10081" s="17">
        <v>0.29156836800000002</v>
      </c>
      <c r="I10081" s="17">
        <v>0.98677761900000005</v>
      </c>
      <c r="J10081" s="17">
        <v>1.3100000000000001E-2</v>
      </c>
      <c r="K10081" s="17">
        <v>9.6500000000000001E-5</v>
      </c>
    </row>
    <row r="10082" spans="1:11" x14ac:dyDescent="0.45">
      <c r="A10082" s="10" t="s">
        <v>81</v>
      </c>
      <c r="B10082" s="20">
        <v>0.89600000000000002</v>
      </c>
      <c r="C10082" s="19">
        <v>73411</v>
      </c>
      <c r="D10082" s="19">
        <v>17637.247729999999</v>
      </c>
      <c r="E10082" s="23">
        <v>0.93442523200000005</v>
      </c>
      <c r="F10082" s="23">
        <v>0.52735960000000004</v>
      </c>
      <c r="G10082" s="17">
        <v>0.70862677299999999</v>
      </c>
      <c r="H10082" s="17">
        <v>0.29137322700000001</v>
      </c>
      <c r="I10082" s="17">
        <v>0.98681415500000003</v>
      </c>
      <c r="J10082" s="17">
        <v>1.3100000000000001E-2</v>
      </c>
      <c r="K10082" s="17">
        <v>9.6299999999999996E-5</v>
      </c>
    </row>
    <row r="10083" spans="1:11" x14ac:dyDescent="0.45">
      <c r="A10083" s="10" t="s">
        <v>81</v>
      </c>
      <c r="B10083" s="20">
        <v>0.89700000000000002</v>
      </c>
      <c r="C10083" s="19">
        <v>73476</v>
      </c>
      <c r="D10083" s="19">
        <v>17698.167939999999</v>
      </c>
      <c r="E10083" s="23">
        <v>0.94145361699999996</v>
      </c>
      <c r="F10083" s="23">
        <v>0.52966139300000004</v>
      </c>
      <c r="G10083" s="17">
        <v>0.70872121499999996</v>
      </c>
      <c r="H10083" s="17">
        <v>0.29127878499999998</v>
      </c>
      <c r="I10083" s="17">
        <v>0.98682691199999995</v>
      </c>
      <c r="J10083" s="17">
        <v>1.3100000000000001E-2</v>
      </c>
      <c r="K10083" s="17">
        <v>9.6000000000000002E-5</v>
      </c>
    </row>
    <row r="10084" spans="1:11" x14ac:dyDescent="0.45">
      <c r="A10084" s="10" t="s">
        <v>81</v>
      </c>
      <c r="B10084" s="20">
        <v>0.89800000000000002</v>
      </c>
      <c r="C10084" s="19">
        <v>73576</v>
      </c>
      <c r="D10084" s="19">
        <v>17792.781269999999</v>
      </c>
      <c r="E10084" s="23">
        <v>0.95284012699999998</v>
      </c>
      <c r="F10084" s="23">
        <v>0.53129673700000002</v>
      </c>
      <c r="G10084" s="17">
        <v>0.70877731899999996</v>
      </c>
      <c r="H10084" s="17">
        <v>0.29122268099999998</v>
      </c>
      <c r="I10084" s="17">
        <v>0.98685954399999998</v>
      </c>
      <c r="J10084" s="17">
        <v>1.2999999999999999E-2</v>
      </c>
      <c r="K10084" s="17">
        <v>9.5699999999999995E-5</v>
      </c>
    </row>
    <row r="10085" spans="1:11" x14ac:dyDescent="0.45">
      <c r="A10085" s="10" t="s">
        <v>81</v>
      </c>
      <c r="B10085" s="20">
        <v>0.89900000000000002</v>
      </c>
      <c r="C10085" s="19">
        <v>73641</v>
      </c>
      <c r="D10085" s="19">
        <v>17854.971430000001</v>
      </c>
      <c r="E10085" s="23">
        <v>0.95855569600000001</v>
      </c>
      <c r="F10085" s="23">
        <v>0.53476051300000005</v>
      </c>
      <c r="G10085" s="17">
        <v>0.70889857599999995</v>
      </c>
      <c r="H10085" s="17">
        <v>0.291101424</v>
      </c>
      <c r="I10085" s="17">
        <v>0.98688922300000004</v>
      </c>
      <c r="J10085" s="17">
        <v>1.2999999999999999E-2</v>
      </c>
      <c r="K10085" s="17">
        <v>9.5500000000000004E-5</v>
      </c>
    </row>
    <row r="10086" spans="1:11" x14ac:dyDescent="0.45">
      <c r="A10086" s="10" t="s">
        <v>81</v>
      </c>
      <c r="B10086" s="20">
        <v>0.9</v>
      </c>
      <c r="C10086" s="19">
        <v>73733</v>
      </c>
      <c r="D10086" s="19">
        <v>17943.414980000001</v>
      </c>
      <c r="E10086" s="23">
        <v>0.96762728399999998</v>
      </c>
      <c r="F10086" s="23">
        <v>0.53687409100000005</v>
      </c>
      <c r="G10086" s="17">
        <v>0.70894986000000004</v>
      </c>
      <c r="H10086" s="17">
        <v>0.29105014000000001</v>
      </c>
      <c r="I10086" s="17">
        <v>0.98693630600000004</v>
      </c>
      <c r="J10086" s="17">
        <v>1.2999999999999999E-2</v>
      </c>
      <c r="K10086" s="17">
        <v>9.5099999999999994E-5</v>
      </c>
    </row>
    <row r="10087" spans="1:11" x14ac:dyDescent="0.45">
      <c r="A10087" s="10" t="s">
        <v>81</v>
      </c>
      <c r="B10087" s="20">
        <v>0.90100000000000002</v>
      </c>
      <c r="C10087" s="19">
        <v>73814</v>
      </c>
      <c r="D10087" s="19">
        <v>18022.0766</v>
      </c>
      <c r="E10087" s="23">
        <v>0.975061187</v>
      </c>
      <c r="F10087" s="23">
        <v>0.53898587600000003</v>
      </c>
      <c r="G10087" s="17">
        <v>0.70909312599999996</v>
      </c>
      <c r="H10087" s="17">
        <v>0.29090687399999998</v>
      </c>
      <c r="I10087" s="17">
        <v>0.98697072500000005</v>
      </c>
      <c r="J10087" s="17">
        <v>1.29E-2</v>
      </c>
      <c r="K10087" s="17">
        <v>9.48E-5</v>
      </c>
    </row>
    <row r="10088" spans="1:11" x14ac:dyDescent="0.45">
      <c r="A10088" s="10" t="s">
        <v>81</v>
      </c>
      <c r="B10088" s="20">
        <v>0.90200000000000002</v>
      </c>
      <c r="C10088" s="19">
        <v>73901</v>
      </c>
      <c r="D10088" s="19">
        <v>18107.28168</v>
      </c>
      <c r="E10088" s="23">
        <v>0.98182331700000003</v>
      </c>
      <c r="F10088" s="23">
        <v>0.54207012799999998</v>
      </c>
      <c r="G10088" s="17">
        <v>0.70931381199999999</v>
      </c>
      <c r="H10088" s="17">
        <v>0.29068618800000001</v>
      </c>
      <c r="I10088" s="17">
        <v>0.98701256900000001</v>
      </c>
      <c r="J10088" s="17">
        <v>1.29E-2</v>
      </c>
      <c r="K10088" s="17">
        <v>9.4400000000000004E-5</v>
      </c>
    </row>
    <row r="10089" spans="1:11" x14ac:dyDescent="0.45">
      <c r="A10089" s="10" t="s">
        <v>81</v>
      </c>
      <c r="B10089" s="20">
        <v>0.90300000000000002</v>
      </c>
      <c r="C10089" s="19">
        <v>73974</v>
      </c>
      <c r="D10089" s="19">
        <v>18179.22291</v>
      </c>
      <c r="E10089" s="23">
        <v>0.98684899299999995</v>
      </c>
      <c r="F10089" s="23">
        <v>0.54492160000000001</v>
      </c>
      <c r="G10089" s="17">
        <v>0.70950604299999998</v>
      </c>
      <c r="H10089" s="17">
        <v>0.29049395700000002</v>
      </c>
      <c r="I10089" s="17">
        <v>0.986969557</v>
      </c>
      <c r="J10089" s="17">
        <v>1.29E-2</v>
      </c>
      <c r="K10089" s="17">
        <v>9.4099999999999997E-5</v>
      </c>
    </row>
    <row r="10090" spans="1:11" x14ac:dyDescent="0.45">
      <c r="A10090" s="10" t="s">
        <v>81</v>
      </c>
      <c r="B10090" s="20">
        <v>0.90400000000000003</v>
      </c>
      <c r="C10090" s="19">
        <v>74061</v>
      </c>
      <c r="D10090" s="19">
        <v>18265.396639999999</v>
      </c>
      <c r="E10090" s="23">
        <v>0.99560705999999999</v>
      </c>
      <c r="F10090" s="23">
        <v>0.54683216099999998</v>
      </c>
      <c r="G10090" s="17">
        <v>0.70964475199999999</v>
      </c>
      <c r="H10090" s="17">
        <v>0.29035524800000001</v>
      </c>
      <c r="I10090" s="17">
        <v>0.98701207499999999</v>
      </c>
      <c r="J10090" s="17">
        <v>1.29E-2</v>
      </c>
      <c r="K10090" s="17">
        <v>9.3800000000000003E-5</v>
      </c>
    </row>
    <row r="10091" spans="1:11" x14ac:dyDescent="0.45">
      <c r="A10091" s="10" t="s">
        <v>81</v>
      </c>
      <c r="B10091" s="20">
        <v>0.90500000000000003</v>
      </c>
      <c r="C10091" s="19">
        <v>74148</v>
      </c>
      <c r="D10091" s="19">
        <v>18352.55631</v>
      </c>
      <c r="E10091" s="23">
        <v>1.0071737350000001</v>
      </c>
      <c r="F10091" s="23">
        <v>0.550119409</v>
      </c>
      <c r="G10091" s="17">
        <v>0.709756163</v>
      </c>
      <c r="H10091" s="17">
        <v>0.290243837</v>
      </c>
      <c r="I10091" s="17">
        <v>0.98705478599999996</v>
      </c>
      <c r="J10091" s="17">
        <v>1.29E-2</v>
      </c>
      <c r="K10091" s="17">
        <v>9.3499999999999996E-5</v>
      </c>
    </row>
    <row r="10092" spans="1:11" x14ac:dyDescent="0.45">
      <c r="A10092" s="10" t="s">
        <v>81</v>
      </c>
      <c r="B10092" s="20">
        <v>0.90600000000000003</v>
      </c>
      <c r="C10092" s="19">
        <v>74230</v>
      </c>
      <c r="D10092" s="19">
        <v>18435.607250000001</v>
      </c>
      <c r="E10092" s="23">
        <v>1.019768475</v>
      </c>
      <c r="F10092" s="23">
        <v>0.55293141499999998</v>
      </c>
      <c r="G10092" s="17">
        <v>0.70992860000000002</v>
      </c>
      <c r="H10092" s="17">
        <v>0.29007139999999998</v>
      </c>
      <c r="I10092" s="17">
        <v>0.98710999399999999</v>
      </c>
      <c r="J10092" s="17">
        <v>1.2800000000000001E-2</v>
      </c>
      <c r="K10092" s="17">
        <v>9.31E-5</v>
      </c>
    </row>
    <row r="10093" spans="1:11" x14ac:dyDescent="0.45">
      <c r="A10093" s="10" t="s">
        <v>81</v>
      </c>
      <c r="B10093" s="20">
        <v>0.90700000000000003</v>
      </c>
      <c r="C10093" s="19">
        <v>74308</v>
      </c>
      <c r="D10093" s="19">
        <v>18515.451130000001</v>
      </c>
      <c r="E10093" s="23">
        <v>1.026236258</v>
      </c>
      <c r="F10093" s="23">
        <v>0.55559225999999995</v>
      </c>
      <c r="G10093" s="17">
        <v>0.71012542400000001</v>
      </c>
      <c r="H10093" s="17">
        <v>0.28987457599999999</v>
      </c>
      <c r="I10093" s="17">
        <v>0.98715506900000005</v>
      </c>
      <c r="J10093" s="17">
        <v>1.2800000000000001E-2</v>
      </c>
      <c r="K10093" s="17">
        <v>9.2800000000000006E-5</v>
      </c>
    </row>
    <row r="10094" spans="1:11" x14ac:dyDescent="0.45">
      <c r="A10094" s="10" t="s">
        <v>81</v>
      </c>
      <c r="B10094" s="20">
        <v>0.90800000000000003</v>
      </c>
      <c r="C10094" s="19">
        <v>74395</v>
      </c>
      <c r="D10094" s="19">
        <v>18605.175620000002</v>
      </c>
      <c r="E10094" s="23">
        <v>1.0382308570000001</v>
      </c>
      <c r="F10094" s="23">
        <v>0.55829160799999999</v>
      </c>
      <c r="G10094" s="17">
        <v>0.71023590299999995</v>
      </c>
      <c r="H10094" s="17">
        <v>0.289764097</v>
      </c>
      <c r="I10094" s="17">
        <v>0.98711026899999998</v>
      </c>
      <c r="J10094" s="17">
        <v>1.2797124999999999E-2</v>
      </c>
      <c r="K10094" s="17">
        <v>9.2600000000000001E-5</v>
      </c>
    </row>
    <row r="10095" spans="1:11" x14ac:dyDescent="0.45">
      <c r="A10095" s="10" t="s">
        <v>81</v>
      </c>
      <c r="B10095" s="20">
        <v>0.90900000000000003</v>
      </c>
      <c r="C10095" s="19">
        <v>74461</v>
      </c>
      <c r="D10095" s="19">
        <v>18673.902239999999</v>
      </c>
      <c r="E10095" s="23">
        <v>1.043949212</v>
      </c>
      <c r="F10095" s="23">
        <v>0.56110687199999998</v>
      </c>
      <c r="G10095" s="17">
        <v>0.71025100399999996</v>
      </c>
      <c r="H10095" s="17">
        <v>0.28974899599999998</v>
      </c>
      <c r="I10095" s="17">
        <v>0.98714105299999999</v>
      </c>
      <c r="J10095" s="17">
        <v>1.2800000000000001E-2</v>
      </c>
      <c r="K10095" s="17">
        <v>9.2399999999999996E-5</v>
      </c>
    </row>
    <row r="10096" spans="1:11" x14ac:dyDescent="0.45">
      <c r="A10096" s="10" t="s">
        <v>81</v>
      </c>
      <c r="B10096" s="20">
        <v>0.91</v>
      </c>
      <c r="C10096" s="19">
        <v>74543</v>
      </c>
      <c r="D10096" s="19">
        <v>18759.92092</v>
      </c>
      <c r="E10096" s="23">
        <v>1.054737381</v>
      </c>
      <c r="F10096" s="23">
        <v>0.56350096800000005</v>
      </c>
      <c r="G10096" s="17">
        <v>0.71010021099999998</v>
      </c>
      <c r="H10096" s="17">
        <v>0.28989978900000002</v>
      </c>
      <c r="I10096" s="17">
        <v>0.98715573300000004</v>
      </c>
      <c r="J10096" s="17">
        <v>1.2752276999999999E-2</v>
      </c>
      <c r="K10096" s="17">
        <v>9.2E-5</v>
      </c>
    </row>
    <row r="10097" spans="1:11" x14ac:dyDescent="0.45">
      <c r="A10097" s="10" t="s">
        <v>81</v>
      </c>
      <c r="B10097" s="20">
        <v>0.91100000000000003</v>
      </c>
      <c r="C10097" s="19">
        <v>74639</v>
      </c>
      <c r="D10097" s="19">
        <v>18861.527669999999</v>
      </c>
      <c r="E10097" s="23">
        <v>1.0634234490000001</v>
      </c>
      <c r="F10097" s="23">
        <v>0.56609831899999996</v>
      </c>
      <c r="G10097" s="17">
        <v>0.71020512099999999</v>
      </c>
      <c r="H10097" s="17">
        <v>0.28979487900000001</v>
      </c>
      <c r="I10097" s="17">
        <v>0.987214335</v>
      </c>
      <c r="J10097" s="17">
        <v>1.2699999999999999E-2</v>
      </c>
      <c r="K10097" s="17">
        <v>9.1600000000000004E-5</v>
      </c>
    </row>
    <row r="10098" spans="1:11" x14ac:dyDescent="0.45">
      <c r="A10098" s="10" t="s">
        <v>81</v>
      </c>
      <c r="B10098" s="20">
        <v>0.91200000000000003</v>
      </c>
      <c r="C10098" s="19">
        <v>74721</v>
      </c>
      <c r="D10098" s="19">
        <v>18949.190699999999</v>
      </c>
      <c r="E10098" s="23">
        <v>1.072269965</v>
      </c>
      <c r="F10098" s="23">
        <v>0.56962406099999996</v>
      </c>
      <c r="G10098" s="17">
        <v>0.71033578200000003</v>
      </c>
      <c r="H10098" s="17">
        <v>0.28966421799999997</v>
      </c>
      <c r="I10098" s="17">
        <v>0.98725926200000003</v>
      </c>
      <c r="J10098" s="17">
        <v>1.26E-2</v>
      </c>
      <c r="K10098" s="17">
        <v>9.1199999999999994E-5</v>
      </c>
    </row>
    <row r="10099" spans="1:11" x14ac:dyDescent="0.45">
      <c r="A10099" s="10" t="s">
        <v>81</v>
      </c>
      <c r="B10099" s="20">
        <v>0.91300000000000003</v>
      </c>
      <c r="C10099" s="19">
        <v>74803</v>
      </c>
      <c r="D10099" s="19">
        <v>19037.636299999998</v>
      </c>
      <c r="E10099" s="23">
        <v>1.085632267</v>
      </c>
      <c r="F10099" s="23">
        <v>0.57264414600000002</v>
      </c>
      <c r="G10099" s="17">
        <v>0.71035921000000002</v>
      </c>
      <c r="H10099" s="17">
        <v>0.28964078999999998</v>
      </c>
      <c r="I10099" s="17">
        <v>0.98731251900000006</v>
      </c>
      <c r="J10099" s="17">
        <v>1.26E-2</v>
      </c>
      <c r="K10099" s="17">
        <v>9.0799999999999998E-5</v>
      </c>
    </row>
    <row r="10100" spans="1:11" x14ac:dyDescent="0.45">
      <c r="A10100" s="10" t="s">
        <v>81</v>
      </c>
      <c r="B10100" s="20">
        <v>0.91400000000000003</v>
      </c>
      <c r="C10100" s="19">
        <v>74880</v>
      </c>
      <c r="D10100" s="19">
        <v>19122.230329999999</v>
      </c>
      <c r="E10100" s="23">
        <v>1.1091873000000001</v>
      </c>
      <c r="F10100" s="23">
        <v>0.57554028499999998</v>
      </c>
      <c r="G10100" s="17">
        <v>0.71045673099999995</v>
      </c>
      <c r="H10100" s="17">
        <v>0.28954326899999999</v>
      </c>
      <c r="I10100" s="17">
        <v>0.98734492299999999</v>
      </c>
      <c r="J10100" s="17">
        <v>1.26E-2</v>
      </c>
      <c r="K10100" s="17">
        <v>9.0500000000000004E-5</v>
      </c>
    </row>
    <row r="10101" spans="1:11" x14ac:dyDescent="0.45">
      <c r="A10101" s="10" t="s">
        <v>81</v>
      </c>
      <c r="B10101" s="20">
        <v>0.91500000000000004</v>
      </c>
      <c r="C10101" s="19">
        <v>74967</v>
      </c>
      <c r="D10101" s="19">
        <v>19219.126459999999</v>
      </c>
      <c r="E10101" s="23">
        <v>1.1194286659999999</v>
      </c>
      <c r="F10101" s="23">
        <v>0.57832580600000005</v>
      </c>
      <c r="G10101" s="17">
        <v>0.71055264299999998</v>
      </c>
      <c r="H10101" s="17">
        <v>0.28944735700000002</v>
      </c>
      <c r="I10101" s="17">
        <v>0.98739977099999998</v>
      </c>
      <c r="J10101" s="17">
        <v>1.2500000000000001E-2</v>
      </c>
      <c r="K10101" s="17">
        <v>9.0099999999999995E-5</v>
      </c>
    </row>
    <row r="10102" spans="1:11" x14ac:dyDescent="0.45">
      <c r="A10102" s="10" t="s">
        <v>81</v>
      </c>
      <c r="B10102" s="20">
        <v>0.91600000000000004</v>
      </c>
      <c r="C10102" s="19">
        <v>75050</v>
      </c>
      <c r="D10102" s="19">
        <v>19312.67698</v>
      </c>
      <c r="E10102" s="23">
        <v>1.1331796839999999</v>
      </c>
      <c r="F10102" s="23">
        <v>0.58167851199999998</v>
      </c>
      <c r="G10102" s="17">
        <v>0.71071285799999995</v>
      </c>
      <c r="H10102" s="17">
        <v>0.289287142</v>
      </c>
      <c r="I10102" s="17">
        <v>0.98744667900000005</v>
      </c>
      <c r="J10102" s="17">
        <v>1.2500000000000001E-2</v>
      </c>
      <c r="K10102" s="17">
        <v>8.9699999999999998E-5</v>
      </c>
    </row>
    <row r="10103" spans="1:11" x14ac:dyDescent="0.45">
      <c r="A10103" s="10" t="s">
        <v>81</v>
      </c>
      <c r="B10103" s="20">
        <v>0.91700000000000004</v>
      </c>
      <c r="C10103" s="19">
        <v>75127</v>
      </c>
      <c r="D10103" s="19">
        <v>19400.40523</v>
      </c>
      <c r="E10103" s="23">
        <v>1.1442230769999999</v>
      </c>
      <c r="F10103" s="23">
        <v>0.58485641799999999</v>
      </c>
      <c r="G10103" s="17">
        <v>0.71075645200000004</v>
      </c>
      <c r="H10103" s="17">
        <v>0.28924354800000002</v>
      </c>
      <c r="I10103" s="17">
        <v>0.98747217499999995</v>
      </c>
      <c r="J10103" s="17">
        <v>1.24E-2</v>
      </c>
      <c r="K10103" s="17">
        <v>8.9499999999999994E-5</v>
      </c>
    </row>
    <row r="10104" spans="1:11" x14ac:dyDescent="0.45">
      <c r="A10104" s="10" t="s">
        <v>81</v>
      </c>
      <c r="B10104" s="20">
        <v>0.91800000000000004</v>
      </c>
      <c r="C10104" s="19">
        <v>75213</v>
      </c>
      <c r="D10104" s="19">
        <v>19499.48878</v>
      </c>
      <c r="E10104" s="23">
        <v>1.1602225900000001</v>
      </c>
      <c r="F10104" s="23">
        <v>0.58759309900000001</v>
      </c>
      <c r="G10104" s="17">
        <v>0.71088774499999996</v>
      </c>
      <c r="H10104" s="17">
        <v>0.28911225499999998</v>
      </c>
      <c r="I10104" s="17">
        <v>0.98748302499999996</v>
      </c>
      <c r="J10104" s="17">
        <v>1.24E-2</v>
      </c>
      <c r="K10104" s="17">
        <v>8.9300000000000002E-5</v>
      </c>
    </row>
    <row r="10105" spans="1:11" x14ac:dyDescent="0.45">
      <c r="A10105" s="10" t="s">
        <v>81</v>
      </c>
      <c r="B10105" s="20">
        <v>0.91900000000000004</v>
      </c>
      <c r="C10105" s="19">
        <v>75294</v>
      </c>
      <c r="D10105" s="19">
        <v>19593.801179999999</v>
      </c>
      <c r="E10105" s="23">
        <v>1.167283243</v>
      </c>
      <c r="F10105" s="23">
        <v>0.590638102</v>
      </c>
      <c r="G10105" s="17">
        <v>0.71086673600000005</v>
      </c>
      <c r="H10105" s="17">
        <v>0.289133264</v>
      </c>
      <c r="I10105" s="17">
        <v>0.98751944899999999</v>
      </c>
      <c r="J10105" s="17">
        <v>1.24E-2</v>
      </c>
      <c r="K10105" s="17">
        <v>8.8999999999999995E-5</v>
      </c>
    </row>
    <row r="10106" spans="1:11" x14ac:dyDescent="0.45">
      <c r="A10106" s="10" t="s">
        <v>81</v>
      </c>
      <c r="B10106" s="20">
        <v>0.92</v>
      </c>
      <c r="C10106" s="19">
        <v>75360</v>
      </c>
      <c r="D10106" s="19">
        <v>19671.438539999999</v>
      </c>
      <c r="E10106" s="23">
        <v>1.1844861609999999</v>
      </c>
      <c r="F10106" s="23">
        <v>0.59447078499999995</v>
      </c>
      <c r="G10106" s="17">
        <v>0.71109341800000003</v>
      </c>
      <c r="H10106" s="17">
        <v>0.28890658200000002</v>
      </c>
      <c r="I10106" s="17">
        <v>0.987544439</v>
      </c>
      <c r="J10106" s="17">
        <v>1.24E-2</v>
      </c>
      <c r="K10106" s="17">
        <v>8.8700000000000001E-5</v>
      </c>
    </row>
    <row r="10107" spans="1:11" x14ac:dyDescent="0.45">
      <c r="A10107" s="10" t="s">
        <v>81</v>
      </c>
      <c r="B10107" s="20">
        <v>0.92100000000000004</v>
      </c>
      <c r="C10107" s="19">
        <v>75459</v>
      </c>
      <c r="D10107" s="19">
        <v>19789.412690000001</v>
      </c>
      <c r="E10107" s="23">
        <v>1.1971023329999999</v>
      </c>
      <c r="F10107" s="23">
        <v>0.596720633</v>
      </c>
      <c r="G10107" s="17">
        <v>0.71119415799999997</v>
      </c>
      <c r="H10107" s="17">
        <v>0.28880584199999998</v>
      </c>
      <c r="I10107" s="17">
        <v>0.98760150000000002</v>
      </c>
      <c r="J10107" s="17">
        <v>1.23E-2</v>
      </c>
      <c r="K10107" s="17">
        <v>8.8300000000000005E-5</v>
      </c>
    </row>
    <row r="10108" spans="1:11" x14ac:dyDescent="0.45">
      <c r="A10108" s="10" t="s">
        <v>81</v>
      </c>
      <c r="B10108" s="20">
        <v>0.92200000000000004</v>
      </c>
      <c r="C10108" s="19">
        <v>75541</v>
      </c>
      <c r="D10108" s="19">
        <v>19888.422770000001</v>
      </c>
      <c r="E10108" s="23">
        <v>1.213692658</v>
      </c>
      <c r="F10108" s="23">
        <v>0.601155404</v>
      </c>
      <c r="G10108" s="17">
        <v>0.71137528000000005</v>
      </c>
      <c r="H10108" s="17">
        <v>0.28862472</v>
      </c>
      <c r="I10108" s="17">
        <v>0.987653432</v>
      </c>
      <c r="J10108" s="17">
        <v>1.23E-2</v>
      </c>
      <c r="K10108" s="17">
        <v>8.7899999999999995E-5</v>
      </c>
    </row>
    <row r="10109" spans="1:11" x14ac:dyDescent="0.45">
      <c r="A10109" s="10" t="s">
        <v>81</v>
      </c>
      <c r="B10109" s="20">
        <v>0.92300000000000004</v>
      </c>
      <c r="C10109" s="19">
        <v>75611</v>
      </c>
      <c r="D10109" s="19">
        <v>19973.859039999999</v>
      </c>
      <c r="E10109" s="23">
        <v>1.227487081</v>
      </c>
      <c r="F10109" s="23">
        <v>0.604377147</v>
      </c>
      <c r="G10109" s="17">
        <v>0.71147055299999995</v>
      </c>
      <c r="H10109" s="17">
        <v>0.28852944699999999</v>
      </c>
      <c r="I10109" s="17">
        <v>0.98765886800000002</v>
      </c>
      <c r="J10109" s="17">
        <v>1.23E-2</v>
      </c>
      <c r="K10109" s="17">
        <v>8.7700000000000004E-5</v>
      </c>
    </row>
    <row r="10110" spans="1:11" x14ac:dyDescent="0.45">
      <c r="A10110" s="10" t="s">
        <v>81</v>
      </c>
      <c r="B10110" s="20">
        <v>0.92400000000000004</v>
      </c>
      <c r="C10110" s="19">
        <v>75704</v>
      </c>
      <c r="D10110" s="19">
        <v>20088.491429999998</v>
      </c>
      <c r="E10110" s="23">
        <v>1.2382766700000001</v>
      </c>
      <c r="F10110" s="23">
        <v>0.607620151</v>
      </c>
      <c r="G10110" s="17">
        <v>0.71145514099999996</v>
      </c>
      <c r="H10110" s="17">
        <v>0.28854485899999999</v>
      </c>
      <c r="I10110" s="17">
        <v>0.98772283800000005</v>
      </c>
      <c r="J10110" s="17">
        <v>1.2200000000000001E-2</v>
      </c>
      <c r="K10110" s="17">
        <v>8.7200000000000005E-5</v>
      </c>
    </row>
    <row r="10111" spans="1:11" x14ac:dyDescent="0.45">
      <c r="A10111" s="10" t="s">
        <v>81</v>
      </c>
      <c r="B10111" s="20">
        <v>0.92500000000000004</v>
      </c>
      <c r="C10111" s="19">
        <v>75784</v>
      </c>
      <c r="D10111" s="19">
        <v>20188.16358</v>
      </c>
      <c r="E10111" s="23">
        <v>1.2520543399999999</v>
      </c>
      <c r="F10111" s="23">
        <v>0.611210327</v>
      </c>
      <c r="G10111" s="17">
        <v>0.71164097999999998</v>
      </c>
      <c r="H10111" s="17">
        <v>0.28835902000000002</v>
      </c>
      <c r="I10111" s="17">
        <v>0.98777141700000004</v>
      </c>
      <c r="J10111" s="17">
        <v>1.21E-2</v>
      </c>
      <c r="K10111" s="17">
        <v>8.6899999999999998E-5</v>
      </c>
    </row>
    <row r="10112" spans="1:11" x14ac:dyDescent="0.45">
      <c r="A10112" s="10" t="s">
        <v>81</v>
      </c>
      <c r="B10112" s="20">
        <v>0.92600000000000005</v>
      </c>
      <c r="C10112" s="19">
        <v>75856</v>
      </c>
      <c r="D10112" s="19">
        <v>20278.654460000002</v>
      </c>
      <c r="E10112" s="23">
        <v>1.2614342940000001</v>
      </c>
      <c r="F10112" s="23">
        <v>0.61485613699999997</v>
      </c>
      <c r="G10112" s="17">
        <v>0.71178285200000002</v>
      </c>
      <c r="H10112" s="17">
        <v>0.28821714799999998</v>
      </c>
      <c r="I10112" s="17">
        <v>0.98782085600000002</v>
      </c>
      <c r="J10112" s="17">
        <v>1.21E-2</v>
      </c>
      <c r="K10112" s="17">
        <v>8.6600000000000004E-5</v>
      </c>
    </row>
    <row r="10113" spans="1:11" x14ac:dyDescent="0.45">
      <c r="A10113" s="10" t="s">
        <v>81</v>
      </c>
      <c r="B10113" s="20">
        <v>0.92700000000000005</v>
      </c>
      <c r="C10113" s="19">
        <v>75949</v>
      </c>
      <c r="D10113" s="19">
        <v>20396.549640000001</v>
      </c>
      <c r="E10113" s="23">
        <v>1.2760850379999999</v>
      </c>
      <c r="F10113" s="23">
        <v>0.61828376200000001</v>
      </c>
      <c r="G10113" s="17">
        <v>0.71184610699999995</v>
      </c>
      <c r="H10113" s="17">
        <v>0.28815389299999999</v>
      </c>
      <c r="I10113" s="17">
        <v>0.98786534599999998</v>
      </c>
      <c r="J10113" s="17">
        <v>1.2E-2</v>
      </c>
      <c r="K10113" s="17">
        <v>8.6199999999999995E-5</v>
      </c>
    </row>
    <row r="10114" spans="1:11" x14ac:dyDescent="0.45">
      <c r="A10114" s="10" t="s">
        <v>81</v>
      </c>
      <c r="B10114" s="20">
        <v>0.92800000000000005</v>
      </c>
      <c r="C10114" s="19">
        <v>76023</v>
      </c>
      <c r="D10114" s="19">
        <v>20491.54018</v>
      </c>
      <c r="E10114" s="23">
        <v>1.2899866099999999</v>
      </c>
      <c r="F10114" s="23">
        <v>0.62222867699999995</v>
      </c>
      <c r="G10114" s="17">
        <v>0.71195559200000003</v>
      </c>
      <c r="H10114" s="17">
        <v>0.28804440799999997</v>
      </c>
      <c r="I10114" s="17">
        <v>0.9879019</v>
      </c>
      <c r="J10114" s="17">
        <v>1.2E-2</v>
      </c>
      <c r="K10114" s="17">
        <v>8.5900000000000001E-5</v>
      </c>
    </row>
    <row r="10115" spans="1:11" x14ac:dyDescent="0.45">
      <c r="A10115" s="10" t="s">
        <v>81</v>
      </c>
      <c r="B10115" s="20">
        <v>0.92900000000000005</v>
      </c>
      <c r="C10115" s="19">
        <v>76113</v>
      </c>
      <c r="D10115" s="19">
        <v>20608.316429999999</v>
      </c>
      <c r="E10115" s="23">
        <v>1.3045513390000001</v>
      </c>
      <c r="F10115" s="23">
        <v>0.62573900599999999</v>
      </c>
      <c r="G10115" s="17">
        <v>0.71208597699999998</v>
      </c>
      <c r="H10115" s="17">
        <v>0.28791402300000002</v>
      </c>
      <c r="I10115" s="17">
        <v>0.98793783599999996</v>
      </c>
      <c r="J10115" s="17">
        <v>1.2E-2</v>
      </c>
      <c r="K10115" s="17">
        <v>8.5500000000000005E-5</v>
      </c>
    </row>
    <row r="10116" spans="1:11" x14ac:dyDescent="0.45">
      <c r="A10116" s="10" t="s">
        <v>81</v>
      </c>
      <c r="B10116" s="20">
        <v>0.93</v>
      </c>
      <c r="C10116" s="19">
        <v>76194</v>
      </c>
      <c r="D10116" s="19">
        <v>20714.523929999999</v>
      </c>
      <c r="E10116" s="23">
        <v>1.3166206810000001</v>
      </c>
      <c r="F10116" s="23">
        <v>0.62974555300000001</v>
      </c>
      <c r="G10116" s="17">
        <v>0.71216893699999995</v>
      </c>
      <c r="H10116" s="17">
        <v>0.287831063</v>
      </c>
      <c r="I10116" s="17">
        <v>0.98760889500000004</v>
      </c>
      <c r="J10116" s="17">
        <v>1.23E-2</v>
      </c>
      <c r="K10116" s="17">
        <v>8.5099999999999995E-5</v>
      </c>
    </row>
    <row r="10117" spans="1:11" x14ac:dyDescent="0.45">
      <c r="A10117" s="10" t="s">
        <v>81</v>
      </c>
      <c r="B10117" s="20">
        <v>0.93100000000000005</v>
      </c>
      <c r="C10117" s="19">
        <v>76277</v>
      </c>
      <c r="D10117" s="19">
        <v>20824.764009999999</v>
      </c>
      <c r="E10117" s="23">
        <v>1.3367568139999999</v>
      </c>
      <c r="F10117" s="23">
        <v>0.63329786200000004</v>
      </c>
      <c r="G10117" s="17">
        <v>0.71242969700000003</v>
      </c>
      <c r="H10117" s="17">
        <v>0.28757030300000003</v>
      </c>
      <c r="I10117" s="17">
        <v>0.98765694999999998</v>
      </c>
      <c r="J10117" s="17">
        <v>1.23E-2</v>
      </c>
      <c r="K10117" s="17">
        <v>8.4699999999999999E-5</v>
      </c>
    </row>
    <row r="10118" spans="1:11" x14ac:dyDescent="0.45">
      <c r="A10118" s="10" t="s">
        <v>81</v>
      </c>
      <c r="B10118" s="20">
        <v>0.93200000000000005</v>
      </c>
      <c r="C10118" s="19">
        <v>76357</v>
      </c>
      <c r="D10118" s="19">
        <v>20932.29578</v>
      </c>
      <c r="E10118" s="23">
        <v>1.3504825359999999</v>
      </c>
      <c r="F10118" s="23">
        <v>0.63724588100000001</v>
      </c>
      <c r="G10118" s="17">
        <v>0.71261311999999999</v>
      </c>
      <c r="H10118" s="17">
        <v>0.28738688000000001</v>
      </c>
      <c r="I10118" s="17">
        <v>0.98769597099999995</v>
      </c>
      <c r="J10118" s="17">
        <v>1.2200000000000001E-2</v>
      </c>
      <c r="K10118" s="17">
        <v>8.4400000000000005E-5</v>
      </c>
    </row>
    <row r="10119" spans="1:11" x14ac:dyDescent="0.45">
      <c r="A10119" s="10" t="s">
        <v>81</v>
      </c>
      <c r="B10119" s="20">
        <v>0.93300000000000005</v>
      </c>
      <c r="C10119" s="19">
        <v>76440</v>
      </c>
      <c r="D10119" s="19">
        <v>21045.11896</v>
      </c>
      <c r="E10119" s="23">
        <v>1.3742350029999999</v>
      </c>
      <c r="F10119" s="23">
        <v>0.64112775399999999</v>
      </c>
      <c r="G10119" s="17">
        <v>0.71275510200000003</v>
      </c>
      <c r="H10119" s="17">
        <v>0.28724489800000003</v>
      </c>
      <c r="I10119" s="17">
        <v>0.98770482400000004</v>
      </c>
      <c r="J10119" s="17">
        <v>1.2200000000000001E-2</v>
      </c>
      <c r="K10119" s="17">
        <v>8.4099999999999998E-5</v>
      </c>
    </row>
    <row r="10120" spans="1:11" x14ac:dyDescent="0.45">
      <c r="A10120" s="10" t="s">
        <v>81</v>
      </c>
      <c r="B10120" s="20">
        <v>0.93400000000000005</v>
      </c>
      <c r="C10120" s="19">
        <v>76505</v>
      </c>
      <c r="D10120" s="19">
        <v>21134.912540000001</v>
      </c>
      <c r="E10120" s="23">
        <v>1.391412254</v>
      </c>
      <c r="F10120" s="23">
        <v>0.64476306000000005</v>
      </c>
      <c r="G10120" s="17">
        <v>0.71286844000000005</v>
      </c>
      <c r="H10120" s="17">
        <v>0.28713156000000001</v>
      </c>
      <c r="I10120" s="17">
        <v>0.98774641600000002</v>
      </c>
      <c r="J10120" s="17">
        <v>1.2200000000000001E-2</v>
      </c>
      <c r="K10120" s="17">
        <v>8.3800000000000004E-5</v>
      </c>
    </row>
    <row r="10121" spans="1:11" x14ac:dyDescent="0.45">
      <c r="A10121" s="10" t="s">
        <v>81</v>
      </c>
      <c r="B10121" s="20">
        <v>0.93500000000000005</v>
      </c>
      <c r="C10121" s="19">
        <v>76601</v>
      </c>
      <c r="D10121" s="19">
        <v>21268.83857</v>
      </c>
      <c r="E10121" s="23">
        <v>1.406499733</v>
      </c>
      <c r="F10121" s="23">
        <v>0.64848944399999997</v>
      </c>
      <c r="G10121" s="17">
        <v>0.71284970199999997</v>
      </c>
      <c r="H10121" s="17">
        <v>0.28715029800000003</v>
      </c>
      <c r="I10121" s="17">
        <v>0.98781919399999996</v>
      </c>
      <c r="J10121" s="17">
        <v>1.21E-2</v>
      </c>
      <c r="K10121" s="17">
        <v>8.3300000000000005E-5</v>
      </c>
    </row>
    <row r="10122" spans="1:11" x14ac:dyDescent="0.45">
      <c r="A10122" s="10" t="s">
        <v>81</v>
      </c>
      <c r="B10122" s="20">
        <v>0.93600000000000005</v>
      </c>
      <c r="C10122" s="19">
        <v>76681</v>
      </c>
      <c r="D10122" s="19">
        <v>21381.7673</v>
      </c>
      <c r="E10122" s="23">
        <v>1.418796771</v>
      </c>
      <c r="F10122" s="23">
        <v>0.65285827600000002</v>
      </c>
      <c r="G10122" s="17">
        <v>0.71300582899999998</v>
      </c>
      <c r="H10122" s="17">
        <v>0.28699417100000002</v>
      </c>
      <c r="I10122" s="17">
        <v>0.98786938599999996</v>
      </c>
      <c r="J10122" s="17">
        <v>1.2E-2</v>
      </c>
      <c r="K10122" s="17">
        <v>8.2999999999999998E-5</v>
      </c>
    </row>
    <row r="10123" spans="1:11" x14ac:dyDescent="0.45">
      <c r="A10123" s="10" t="s">
        <v>81</v>
      </c>
      <c r="B10123" s="20">
        <v>0.93700000000000006</v>
      </c>
      <c r="C10123" s="19">
        <v>76768</v>
      </c>
      <c r="D10123" s="19">
        <v>21505.762350000001</v>
      </c>
      <c r="E10123" s="23">
        <v>1.4300956039999999</v>
      </c>
      <c r="F10123" s="23">
        <v>0.65689241200000004</v>
      </c>
      <c r="G10123" s="17">
        <v>0.71320081300000004</v>
      </c>
      <c r="H10123" s="17">
        <v>0.28679918700000001</v>
      </c>
      <c r="I10123" s="17">
        <v>0.98791910599999999</v>
      </c>
      <c r="J10123" s="17">
        <v>1.2E-2</v>
      </c>
      <c r="K10123" s="17">
        <v>8.2700000000000004E-5</v>
      </c>
    </row>
    <row r="10124" spans="1:11" x14ac:dyDescent="0.45">
      <c r="A10124" s="10" t="s">
        <v>81</v>
      </c>
      <c r="B10124" s="20">
        <v>0.93799999999999994</v>
      </c>
      <c r="C10124" s="19">
        <v>76850</v>
      </c>
      <c r="D10124" s="19">
        <v>21624.519179999999</v>
      </c>
      <c r="E10124" s="23">
        <v>1.4661065069999999</v>
      </c>
      <c r="F10124" s="23">
        <v>0.66154935400000003</v>
      </c>
      <c r="G10124" s="17">
        <v>0.71350683100000001</v>
      </c>
      <c r="H10124" s="17">
        <v>0.28649316899999999</v>
      </c>
      <c r="I10124" s="17">
        <v>0.98797192199999995</v>
      </c>
      <c r="J10124" s="17">
        <v>1.1900000000000001E-2</v>
      </c>
      <c r="K10124" s="17">
        <v>8.2299999999999995E-5</v>
      </c>
    </row>
    <row r="10125" spans="1:11" x14ac:dyDescent="0.45">
      <c r="A10125" s="10" t="s">
        <v>81</v>
      </c>
      <c r="B10125" s="20">
        <v>0.93899999999999995</v>
      </c>
      <c r="C10125" s="19">
        <v>76931</v>
      </c>
      <c r="D10125" s="19">
        <v>21743.73748</v>
      </c>
      <c r="E10125" s="23">
        <v>1.4807007889999999</v>
      </c>
      <c r="F10125" s="23">
        <v>0.66581186000000003</v>
      </c>
      <c r="G10125" s="17">
        <v>0.71361349799999996</v>
      </c>
      <c r="H10125" s="17">
        <v>0.28638650199999999</v>
      </c>
      <c r="I10125" s="17">
        <v>0.98801933200000003</v>
      </c>
      <c r="J10125" s="17">
        <v>1.1900000000000001E-2</v>
      </c>
      <c r="K10125" s="17">
        <v>8.1899999999999999E-5</v>
      </c>
    </row>
    <row r="10126" spans="1:11" x14ac:dyDescent="0.45">
      <c r="A10126" s="10" t="s">
        <v>81</v>
      </c>
      <c r="B10126" s="20">
        <v>0.94</v>
      </c>
      <c r="C10126" s="19">
        <v>77010</v>
      </c>
      <c r="D10126" s="19">
        <v>21861.209159999999</v>
      </c>
      <c r="E10126" s="23">
        <v>1.4970036200000001</v>
      </c>
      <c r="F10126" s="23">
        <v>0.67006084300000002</v>
      </c>
      <c r="G10126" s="17">
        <v>0.71369952000000003</v>
      </c>
      <c r="H10126" s="17">
        <v>0.28630048000000002</v>
      </c>
      <c r="I10126" s="17">
        <v>0.98804919199999997</v>
      </c>
      <c r="J10126" s="17">
        <v>1.1900000000000001E-2</v>
      </c>
      <c r="K10126" s="17">
        <v>8.1699999999999994E-5</v>
      </c>
    </row>
    <row r="10127" spans="1:11" x14ac:dyDescent="0.45">
      <c r="A10127" s="10" t="s">
        <v>81</v>
      </c>
      <c r="B10127" s="20">
        <v>0.94099999999999995</v>
      </c>
      <c r="C10127" s="19">
        <v>77094</v>
      </c>
      <c r="D10127" s="19">
        <v>21987.65266</v>
      </c>
      <c r="E10127" s="23">
        <v>1.5128373799999999</v>
      </c>
      <c r="F10127" s="23">
        <v>0.674198097</v>
      </c>
      <c r="G10127" s="17">
        <v>0.71388175499999995</v>
      </c>
      <c r="H10127" s="17">
        <v>0.28611824499999999</v>
      </c>
      <c r="I10127" s="17">
        <v>0.98809668299999998</v>
      </c>
      <c r="J10127" s="17">
        <v>1.18E-2</v>
      </c>
      <c r="K10127" s="17">
        <v>8.1299999999999997E-5</v>
      </c>
    </row>
    <row r="10128" spans="1:11" x14ac:dyDescent="0.45">
      <c r="A10128" s="10" t="s">
        <v>81</v>
      </c>
      <c r="B10128" s="20">
        <v>0.94199999999999995</v>
      </c>
      <c r="C10128" s="19">
        <v>77172</v>
      </c>
      <c r="D10128" s="19">
        <v>22106.466270000001</v>
      </c>
      <c r="E10128" s="23">
        <v>1.5369575440000001</v>
      </c>
      <c r="F10128" s="23">
        <v>0.67878384999999997</v>
      </c>
      <c r="G10128" s="17">
        <v>0.71398952999999998</v>
      </c>
      <c r="H10128" s="17">
        <v>0.28601047000000002</v>
      </c>
      <c r="I10128" s="17">
        <v>0.988136138</v>
      </c>
      <c r="J10128" s="17">
        <v>1.18E-2</v>
      </c>
      <c r="K10128" s="17">
        <v>8.1100000000000006E-5</v>
      </c>
    </row>
    <row r="10129" spans="1:11" x14ac:dyDescent="0.45">
      <c r="A10129" s="10" t="s">
        <v>81</v>
      </c>
      <c r="B10129" s="20">
        <v>0.94299999999999995</v>
      </c>
      <c r="C10129" s="19">
        <v>77259</v>
      </c>
      <c r="D10129" s="19">
        <v>22242.085139999999</v>
      </c>
      <c r="E10129" s="23">
        <v>1.5804853050000001</v>
      </c>
      <c r="F10129" s="23">
        <v>0.68325365199999999</v>
      </c>
      <c r="G10129" s="17">
        <v>0.71424688400000003</v>
      </c>
      <c r="H10129" s="17">
        <v>0.28575311599999997</v>
      </c>
      <c r="I10129" s="17">
        <v>0.98819073199999996</v>
      </c>
      <c r="J10129" s="17">
        <v>1.17E-2</v>
      </c>
      <c r="K10129" s="17">
        <v>8.0699999999999996E-5</v>
      </c>
    </row>
    <row r="10130" spans="1:11" x14ac:dyDescent="0.45">
      <c r="A10130" s="10" t="s">
        <v>81</v>
      </c>
      <c r="B10130" s="20">
        <v>0.94399999999999995</v>
      </c>
      <c r="C10130" s="19">
        <v>77339</v>
      </c>
      <c r="D10130" s="19">
        <v>22369.61507</v>
      </c>
      <c r="E10130" s="23">
        <v>1.599453716</v>
      </c>
      <c r="F10130" s="23">
        <v>0.68813702099999996</v>
      </c>
      <c r="G10130" s="17">
        <v>0.71436144800000001</v>
      </c>
      <c r="H10130" s="17">
        <v>0.28563855199999999</v>
      </c>
      <c r="I10130" s="17">
        <v>0.98823900499999995</v>
      </c>
      <c r="J10130" s="17">
        <v>1.17E-2</v>
      </c>
      <c r="K10130" s="17">
        <v>8.03E-5</v>
      </c>
    </row>
    <row r="10131" spans="1:11" x14ac:dyDescent="0.45">
      <c r="A10131" s="10" t="s">
        <v>81</v>
      </c>
      <c r="B10131" s="20">
        <v>0.94499999999999995</v>
      </c>
      <c r="C10131" s="19">
        <v>77421</v>
      </c>
      <c r="D10131" s="19">
        <v>22501.258880000001</v>
      </c>
      <c r="E10131" s="23">
        <v>1.6261474570000001</v>
      </c>
      <c r="F10131" s="23">
        <v>0.69269170099999999</v>
      </c>
      <c r="G10131" s="17">
        <v>0.71448315100000004</v>
      </c>
      <c r="H10131" s="17">
        <v>0.28551684900000002</v>
      </c>
      <c r="I10131" s="17">
        <v>0.98828857000000003</v>
      </c>
      <c r="J10131" s="17">
        <v>1.1599999999999999E-2</v>
      </c>
      <c r="K10131" s="17">
        <v>7.9900000000000004E-5</v>
      </c>
    </row>
    <row r="10132" spans="1:11" x14ac:dyDescent="0.45">
      <c r="A10132" s="10" t="s">
        <v>81</v>
      </c>
      <c r="B10132" s="20">
        <v>0.94599999999999995</v>
      </c>
      <c r="C10132" s="19">
        <v>77504</v>
      </c>
      <c r="D10132" s="19">
        <v>22638.80099</v>
      </c>
      <c r="E10132" s="23">
        <v>1.669086211</v>
      </c>
      <c r="F10132" s="23">
        <v>0.69766467899999995</v>
      </c>
      <c r="G10132" s="17">
        <v>0.71472440100000001</v>
      </c>
      <c r="H10132" s="17">
        <v>0.28527559899999999</v>
      </c>
      <c r="I10132" s="17">
        <v>0.98834614099999996</v>
      </c>
      <c r="J10132" s="17">
        <v>1.1599999999999999E-2</v>
      </c>
      <c r="K10132" s="17">
        <v>7.9499999999999994E-5</v>
      </c>
    </row>
    <row r="10133" spans="1:11" x14ac:dyDescent="0.45">
      <c r="A10133" s="10" t="s">
        <v>81</v>
      </c>
      <c r="B10133" s="20">
        <v>0.94699999999999995</v>
      </c>
      <c r="C10133" s="19">
        <v>77583</v>
      </c>
      <c r="D10133" s="19">
        <v>22771.055990000001</v>
      </c>
      <c r="E10133" s="23">
        <v>1.680094142</v>
      </c>
      <c r="F10133" s="23">
        <v>0.702747864</v>
      </c>
      <c r="G10133" s="17">
        <v>0.71497621899999997</v>
      </c>
      <c r="H10133" s="17">
        <v>0.28502378099999998</v>
      </c>
      <c r="I10133" s="17">
        <v>0.98840139800000004</v>
      </c>
      <c r="J10133" s="17">
        <v>1.15E-2</v>
      </c>
      <c r="K10133" s="17">
        <v>7.9099999999999998E-5</v>
      </c>
    </row>
    <row r="10134" spans="1:11" x14ac:dyDescent="0.45">
      <c r="A10134" s="10" t="s">
        <v>81</v>
      </c>
      <c r="B10134" s="20">
        <v>0.94799999999999995</v>
      </c>
      <c r="C10134" s="19">
        <v>77668</v>
      </c>
      <c r="D10134" s="19">
        <v>22914.903350000001</v>
      </c>
      <c r="E10134" s="23">
        <v>1.703120317</v>
      </c>
      <c r="F10134" s="23">
        <v>0.70718972099999999</v>
      </c>
      <c r="G10134" s="17">
        <v>0.71503064299999997</v>
      </c>
      <c r="H10134" s="17">
        <v>0.28496935699999998</v>
      </c>
      <c r="I10134" s="17">
        <v>0.98845648799999997</v>
      </c>
      <c r="J10134" s="17">
        <v>1.15E-2</v>
      </c>
      <c r="K10134" s="17">
        <v>7.8800000000000004E-5</v>
      </c>
    </row>
    <row r="10135" spans="1:11" x14ac:dyDescent="0.45">
      <c r="A10135" s="10" t="s">
        <v>81</v>
      </c>
      <c r="B10135" s="20">
        <v>0.94899999999999995</v>
      </c>
      <c r="C10135" s="19">
        <v>77748</v>
      </c>
      <c r="D10135" s="19">
        <v>23053.019680000001</v>
      </c>
      <c r="E10135" s="23">
        <v>1.7508875829999999</v>
      </c>
      <c r="F10135" s="23">
        <v>0.71328946299999996</v>
      </c>
      <c r="G10135" s="17">
        <v>0.71522096999999996</v>
      </c>
      <c r="H10135" s="17">
        <v>0.28477902999999999</v>
      </c>
      <c r="I10135" s="17">
        <v>0.98848966699999996</v>
      </c>
      <c r="J10135" s="17">
        <v>1.14E-2</v>
      </c>
      <c r="K10135" s="17">
        <v>7.8499999999999997E-5</v>
      </c>
    </row>
    <row r="10136" spans="1:11" x14ac:dyDescent="0.45">
      <c r="A10136" s="10" t="s">
        <v>81</v>
      </c>
      <c r="B10136" s="20">
        <v>0.95</v>
      </c>
      <c r="C10136" s="19">
        <v>77831</v>
      </c>
      <c r="D10136" s="19">
        <v>23200.270980000001</v>
      </c>
      <c r="E10136" s="23">
        <v>1.7940854470000001</v>
      </c>
      <c r="F10136" s="23">
        <v>0.71833927099999995</v>
      </c>
      <c r="G10136" s="17">
        <v>0.71546042099999996</v>
      </c>
      <c r="H10136" s="17">
        <v>0.28453957899999999</v>
      </c>
      <c r="I10136" s="17">
        <v>0.98852209000000002</v>
      </c>
      <c r="J10136" s="17">
        <v>1.14E-2</v>
      </c>
      <c r="K10136" s="17">
        <v>7.7999999999999999E-5</v>
      </c>
    </row>
    <row r="10137" spans="1:11" x14ac:dyDescent="0.45">
      <c r="A10137" s="10" t="s">
        <v>81</v>
      </c>
      <c r="B10137" s="20">
        <v>0.95099999999999996</v>
      </c>
      <c r="C10137" s="19">
        <v>77910</v>
      </c>
      <c r="D10137" s="19">
        <v>23343.468499999999</v>
      </c>
      <c r="E10137" s="23">
        <v>1.8201951700000001</v>
      </c>
      <c r="F10137" s="23">
        <v>0.72398988600000003</v>
      </c>
      <c r="G10137" s="17">
        <v>0.71569760000000004</v>
      </c>
      <c r="H10137" s="17">
        <v>0.28430240000000001</v>
      </c>
      <c r="I10137" s="17">
        <v>0.98857854700000003</v>
      </c>
      <c r="J10137" s="17">
        <v>1.1299999999999999E-2</v>
      </c>
      <c r="K10137" s="17">
        <v>7.7600000000000002E-5</v>
      </c>
    </row>
    <row r="10138" spans="1:11" x14ac:dyDescent="0.45">
      <c r="A10138" s="10" t="s">
        <v>81</v>
      </c>
      <c r="B10138" s="20">
        <v>0.95199999999999996</v>
      </c>
      <c r="C10138" s="19">
        <v>77996</v>
      </c>
      <c r="D10138" s="19">
        <v>23500.246569999999</v>
      </c>
      <c r="E10138" s="23">
        <v>1.8288169809999999</v>
      </c>
      <c r="F10138" s="23">
        <v>0.72948259599999998</v>
      </c>
      <c r="G10138" s="17">
        <v>0.71597261400000001</v>
      </c>
      <c r="H10138" s="17">
        <v>0.28402738599999999</v>
      </c>
      <c r="I10138" s="17">
        <v>0.98867771100000001</v>
      </c>
      <c r="J10138" s="17">
        <v>1.12E-2</v>
      </c>
      <c r="K10138" s="17">
        <v>7.7000000000000001E-5</v>
      </c>
    </row>
    <row r="10139" spans="1:11" x14ac:dyDescent="0.45">
      <c r="A10139" s="10" t="s">
        <v>81</v>
      </c>
      <c r="B10139" s="20">
        <v>0.95299999999999996</v>
      </c>
      <c r="C10139" s="19">
        <v>78078</v>
      </c>
      <c r="D10139" s="19">
        <v>23651.680250000001</v>
      </c>
      <c r="E10139" s="23">
        <v>1.863746068</v>
      </c>
      <c r="F10139" s="23">
        <v>0.73537819800000004</v>
      </c>
      <c r="G10139" s="17">
        <v>0.71607879299999999</v>
      </c>
      <c r="H10139" s="17">
        <v>0.28392120700000001</v>
      </c>
      <c r="I10139" s="17">
        <v>0.98872603100000001</v>
      </c>
      <c r="J10139" s="17">
        <v>1.12E-2</v>
      </c>
      <c r="K10139" s="17">
        <v>7.6600000000000005E-5</v>
      </c>
    </row>
    <row r="10140" spans="1:11" x14ac:dyDescent="0.45">
      <c r="A10140" s="10" t="s">
        <v>81</v>
      </c>
      <c r="B10140" s="20">
        <v>0.95399999999999996</v>
      </c>
      <c r="C10140" s="19">
        <v>78159</v>
      </c>
      <c r="D10140" s="19">
        <v>23804.095570000001</v>
      </c>
      <c r="E10140" s="23">
        <v>1.8945512419999999</v>
      </c>
      <c r="F10140" s="23">
        <v>0.74120792199999996</v>
      </c>
      <c r="G10140" s="17">
        <v>0.716206707</v>
      </c>
      <c r="H10140" s="17">
        <v>0.283793293</v>
      </c>
      <c r="I10140" s="17">
        <v>0.98878733799999996</v>
      </c>
      <c r="J10140" s="17">
        <v>1.11E-2</v>
      </c>
      <c r="K10140" s="17">
        <v>7.6199999999999995E-5</v>
      </c>
    </row>
    <row r="10141" spans="1:11" x14ac:dyDescent="0.45">
      <c r="A10141" s="10" t="s">
        <v>81</v>
      </c>
      <c r="B10141" s="20">
        <v>0.95499999999999996</v>
      </c>
      <c r="C10141" s="19">
        <v>78239</v>
      </c>
      <c r="D10141" s="19">
        <v>23957.387119999999</v>
      </c>
      <c r="E10141" s="23">
        <v>1.935856896</v>
      </c>
      <c r="F10141" s="23">
        <v>0.74681867499999999</v>
      </c>
      <c r="G10141" s="17">
        <v>0.71633073000000003</v>
      </c>
      <c r="H10141" s="17">
        <v>0.28366926999999997</v>
      </c>
      <c r="I10141" s="17">
        <v>0.98883838300000004</v>
      </c>
      <c r="J10141" s="17">
        <v>1.11E-2</v>
      </c>
      <c r="K10141" s="17">
        <v>7.5799999999999999E-5</v>
      </c>
    </row>
    <row r="10142" spans="1:11" x14ac:dyDescent="0.45">
      <c r="A10142" s="10" t="s">
        <v>81</v>
      </c>
      <c r="B10142" s="20">
        <v>0.95599999999999996</v>
      </c>
      <c r="C10142" s="19">
        <v>78322</v>
      </c>
      <c r="D10142" s="19">
        <v>24119.872879999999</v>
      </c>
      <c r="E10142" s="23">
        <v>1.987051256</v>
      </c>
      <c r="F10142" s="23">
        <v>0.75292044300000005</v>
      </c>
      <c r="G10142" s="17">
        <v>0.71658027099999999</v>
      </c>
      <c r="H10142" s="17">
        <v>0.28341972900000001</v>
      </c>
      <c r="I10142" s="17">
        <v>0.98887077099999998</v>
      </c>
      <c r="J10142" s="17">
        <v>1.11E-2</v>
      </c>
      <c r="K10142" s="17">
        <v>7.5400000000000003E-5</v>
      </c>
    </row>
    <row r="10143" spans="1:11" x14ac:dyDescent="0.45">
      <c r="A10143" s="10" t="s">
        <v>81</v>
      </c>
      <c r="B10143" s="20">
        <v>0.95699999999999996</v>
      </c>
      <c r="C10143" s="19">
        <v>78405</v>
      </c>
      <c r="D10143" s="19">
        <v>24286.432519999998</v>
      </c>
      <c r="E10143" s="23">
        <v>2.0234333520000001</v>
      </c>
      <c r="F10143" s="23">
        <v>0.75810498699999995</v>
      </c>
      <c r="G10143" s="17">
        <v>0.71674000400000004</v>
      </c>
      <c r="H10143" s="17">
        <v>0.28325999600000001</v>
      </c>
      <c r="I10143" s="17">
        <v>0.98891506799999995</v>
      </c>
      <c r="J10143" s="17">
        <v>1.0999999999999999E-2</v>
      </c>
      <c r="K10143" s="17">
        <v>7.4999999999999993E-5</v>
      </c>
    </row>
    <row r="10144" spans="1:11" x14ac:dyDescent="0.45">
      <c r="A10144" s="10" t="s">
        <v>81</v>
      </c>
      <c r="B10144" s="20">
        <v>0.95799999999999996</v>
      </c>
      <c r="C10144" s="19">
        <v>78484</v>
      </c>
      <c r="D10144" s="19">
        <v>24448.140039999998</v>
      </c>
      <c r="E10144" s="23">
        <v>2.0748636619999998</v>
      </c>
      <c r="F10144" s="23">
        <v>0.76562948600000003</v>
      </c>
      <c r="G10144" s="17">
        <v>0.71692319500000001</v>
      </c>
      <c r="H10144" s="17">
        <v>0.28307680499999999</v>
      </c>
      <c r="I10144" s="17">
        <v>0.98893480099999997</v>
      </c>
      <c r="J10144" s="17">
        <v>1.0999999999999999E-2</v>
      </c>
      <c r="K10144" s="17">
        <v>7.47E-5</v>
      </c>
    </row>
    <row r="10145" spans="1:11" x14ac:dyDescent="0.45">
      <c r="A10145" s="10" t="s">
        <v>81</v>
      </c>
      <c r="B10145" s="20">
        <v>0.95899999999999996</v>
      </c>
      <c r="C10145" s="19">
        <v>78545</v>
      </c>
      <c r="D10145" s="19">
        <v>24575.811300000001</v>
      </c>
      <c r="E10145" s="23">
        <v>2.108557373</v>
      </c>
      <c r="F10145" s="23">
        <v>0.77175965400000002</v>
      </c>
      <c r="G10145" s="17">
        <v>0.71710484399999996</v>
      </c>
      <c r="H10145" s="17">
        <v>0.28289515599999998</v>
      </c>
      <c r="I10145" s="17">
        <v>0.98897102999999997</v>
      </c>
      <c r="J10145" s="17">
        <v>1.0999999999999999E-2</v>
      </c>
      <c r="K10145" s="17">
        <v>7.4400000000000006E-5</v>
      </c>
    </row>
    <row r="10146" spans="1:11" x14ac:dyDescent="0.45">
      <c r="A10146" s="10" t="s">
        <v>81</v>
      </c>
      <c r="B10146" s="20">
        <v>0.96</v>
      </c>
      <c r="C10146" s="19">
        <v>78645</v>
      </c>
      <c r="D10146" s="19">
        <v>24788.84953</v>
      </c>
      <c r="E10146" s="23">
        <v>2.163980322</v>
      </c>
      <c r="F10146" s="23">
        <v>0.77716538800000001</v>
      </c>
      <c r="G10146" s="17">
        <v>0.71737554800000003</v>
      </c>
      <c r="H10146" s="17">
        <v>0.28262445200000003</v>
      </c>
      <c r="I10146" s="17">
        <v>0.98904720000000002</v>
      </c>
      <c r="J10146" s="17">
        <v>1.09E-2</v>
      </c>
      <c r="K10146" s="17">
        <v>7.3800000000000005E-5</v>
      </c>
    </row>
    <row r="10147" spans="1:11" x14ac:dyDescent="0.45">
      <c r="A10147" s="10" t="s">
        <v>81</v>
      </c>
      <c r="B10147" s="20">
        <v>0.96099999999999997</v>
      </c>
      <c r="C10147" s="19">
        <v>78718</v>
      </c>
      <c r="D10147" s="19">
        <v>24947.760460000001</v>
      </c>
      <c r="E10147" s="23">
        <v>2.1901447489999999</v>
      </c>
      <c r="F10147" s="23">
        <v>0.78516210500000005</v>
      </c>
      <c r="G10147" s="17">
        <v>0.71748520000000005</v>
      </c>
      <c r="H10147" s="17">
        <v>0.28251480000000001</v>
      </c>
      <c r="I10147" s="17">
        <v>0.98910072199999999</v>
      </c>
      <c r="J10147" s="17">
        <v>1.0800000000000001E-2</v>
      </c>
      <c r="K10147" s="17">
        <v>7.3499999999999998E-5</v>
      </c>
    </row>
    <row r="10148" spans="1:11" x14ac:dyDescent="0.45">
      <c r="A10148" s="10" t="s">
        <v>81</v>
      </c>
      <c r="B10148" s="20">
        <v>0.96199999999999997</v>
      </c>
      <c r="C10148" s="19">
        <v>78814</v>
      </c>
      <c r="D10148" s="19">
        <v>25159.353869999999</v>
      </c>
      <c r="E10148" s="23">
        <v>2.2222196620000001</v>
      </c>
      <c r="F10148" s="23">
        <v>0.79162279499999999</v>
      </c>
      <c r="G10148" s="17">
        <v>0.71779125499999996</v>
      </c>
      <c r="H10148" s="17">
        <v>0.28220874499999998</v>
      </c>
      <c r="I10148" s="17">
        <v>0.989188289</v>
      </c>
      <c r="J10148" s="17">
        <v>1.0699999999999999E-2</v>
      </c>
      <c r="K10148" s="17">
        <v>7.2799999999999994E-5</v>
      </c>
    </row>
    <row r="10149" spans="1:11" x14ac:dyDescent="0.45">
      <c r="A10149" s="10" t="s">
        <v>81</v>
      </c>
      <c r="B10149" s="20">
        <v>0.96299999999999997</v>
      </c>
      <c r="C10149" s="19">
        <v>78896</v>
      </c>
      <c r="D10149" s="19">
        <v>25343.002799999998</v>
      </c>
      <c r="E10149" s="23">
        <v>2.2523105719999998</v>
      </c>
      <c r="F10149" s="23">
        <v>0.79848120499999997</v>
      </c>
      <c r="G10149" s="17">
        <v>0.71795781800000003</v>
      </c>
      <c r="H10149" s="17">
        <v>0.28204218199999997</v>
      </c>
      <c r="I10149" s="17">
        <v>0.98923560499999996</v>
      </c>
      <c r="J10149" s="17">
        <v>1.0699999999999999E-2</v>
      </c>
      <c r="K10149" s="17">
        <v>7.25E-5</v>
      </c>
    </row>
    <row r="10150" spans="1:11" x14ac:dyDescent="0.45">
      <c r="A10150" s="10" t="s">
        <v>81</v>
      </c>
      <c r="B10150" s="20">
        <v>0.96399999999999997</v>
      </c>
      <c r="C10150" s="19">
        <v>78976</v>
      </c>
      <c r="D10150" s="19">
        <v>25525.536059999999</v>
      </c>
      <c r="E10150" s="23">
        <v>2.3058897269999998</v>
      </c>
      <c r="F10150" s="23">
        <v>0.80704010000000004</v>
      </c>
      <c r="G10150" s="17">
        <v>0.71819286900000001</v>
      </c>
      <c r="H10150" s="17">
        <v>0.28180713099999999</v>
      </c>
      <c r="I10150" s="17">
        <v>0.98926815899999998</v>
      </c>
      <c r="J10150" s="17">
        <v>1.0699999999999999E-2</v>
      </c>
      <c r="K10150" s="17">
        <v>7.2100000000000004E-5</v>
      </c>
    </row>
    <row r="10151" spans="1:11" x14ac:dyDescent="0.45">
      <c r="A10151" s="10" t="s">
        <v>81</v>
      </c>
      <c r="B10151" s="20">
        <v>0.96499999999999997</v>
      </c>
      <c r="C10151" s="19">
        <v>79060</v>
      </c>
      <c r="D10151" s="19">
        <v>25720.417819999999</v>
      </c>
      <c r="E10151" s="23">
        <v>2.3373805010000002</v>
      </c>
      <c r="F10151" s="23">
        <v>0.81428800099999998</v>
      </c>
      <c r="G10151" s="17">
        <v>0.71844169000000002</v>
      </c>
      <c r="H10151" s="17">
        <v>0.28155830999999998</v>
      </c>
      <c r="I10151" s="17">
        <v>0.98934824700000001</v>
      </c>
      <c r="J10151" s="17">
        <v>1.06E-2</v>
      </c>
      <c r="K10151" s="17">
        <v>7.1600000000000006E-5</v>
      </c>
    </row>
    <row r="10152" spans="1:11" x14ac:dyDescent="0.45">
      <c r="A10152" s="10" t="s">
        <v>81</v>
      </c>
      <c r="B10152" s="20">
        <v>0.96599999999999997</v>
      </c>
      <c r="C10152" s="19">
        <v>79142</v>
      </c>
      <c r="D10152" s="19">
        <v>25915.58698</v>
      </c>
      <c r="E10152" s="23">
        <v>2.4137699750000001</v>
      </c>
      <c r="F10152" s="23">
        <v>0.82202181900000004</v>
      </c>
      <c r="G10152" s="17">
        <v>0.71870814500000002</v>
      </c>
      <c r="H10152" s="17">
        <v>0.28129185499999998</v>
      </c>
      <c r="I10152" s="17">
        <v>0.98942179200000002</v>
      </c>
      <c r="J10152" s="17">
        <v>1.0500000000000001E-2</v>
      </c>
      <c r="K10152" s="17">
        <v>7.1099999999999994E-5</v>
      </c>
    </row>
    <row r="10153" spans="1:11" x14ac:dyDescent="0.45">
      <c r="A10153" s="10" t="s">
        <v>81</v>
      </c>
      <c r="B10153" s="20">
        <v>0.96699999999999997</v>
      </c>
      <c r="C10153" s="19">
        <v>79218</v>
      </c>
      <c r="D10153" s="19">
        <v>26101.13695</v>
      </c>
      <c r="E10153" s="23">
        <v>2.4660130809999998</v>
      </c>
      <c r="F10153" s="23">
        <v>0.82928769999999996</v>
      </c>
      <c r="G10153" s="17">
        <v>0.71896538700000001</v>
      </c>
      <c r="H10153" s="17">
        <v>0.28103461299999999</v>
      </c>
      <c r="I10153" s="17">
        <v>0.98949205900000003</v>
      </c>
      <c r="J10153" s="17">
        <v>1.04E-2</v>
      </c>
      <c r="K10153" s="17">
        <v>7.0599999999999995E-5</v>
      </c>
    </row>
    <row r="10154" spans="1:11" x14ac:dyDescent="0.45">
      <c r="A10154" s="10" t="s">
        <v>81</v>
      </c>
      <c r="B10154" s="20">
        <v>0.96799999999999997</v>
      </c>
      <c r="C10154" s="19">
        <v>79303</v>
      </c>
      <c r="D10154" s="19">
        <v>26313.058919999999</v>
      </c>
      <c r="E10154" s="23">
        <v>2.5285110369999999</v>
      </c>
      <c r="F10154" s="23">
        <v>0.83733149200000001</v>
      </c>
      <c r="G10154" s="17">
        <v>0.71922878099999998</v>
      </c>
      <c r="H10154" s="17">
        <v>0.28077121900000002</v>
      </c>
      <c r="I10154" s="17">
        <v>0.989581971</v>
      </c>
      <c r="J10154" s="17">
        <v>1.03E-2</v>
      </c>
      <c r="K10154" s="17">
        <v>6.9999999999999994E-5</v>
      </c>
    </row>
    <row r="10155" spans="1:11" x14ac:dyDescent="0.45">
      <c r="A10155" s="10" t="s">
        <v>81</v>
      </c>
      <c r="B10155" s="20">
        <v>0.96899999999999997</v>
      </c>
      <c r="C10155" s="19">
        <v>79386</v>
      </c>
      <c r="D10155" s="19">
        <v>26525.73906</v>
      </c>
      <c r="E10155" s="23">
        <v>2.5974529130000001</v>
      </c>
      <c r="F10155" s="23">
        <v>0.84571397400000003</v>
      </c>
      <c r="G10155" s="17">
        <v>0.71943415700000002</v>
      </c>
      <c r="H10155" s="17">
        <v>0.28056584299999998</v>
      </c>
      <c r="I10155" s="17">
        <v>0.98963468300000001</v>
      </c>
      <c r="J10155" s="17">
        <v>1.03E-2</v>
      </c>
      <c r="K10155" s="17">
        <v>6.9599999999999998E-5</v>
      </c>
    </row>
    <row r="10156" spans="1:11" x14ac:dyDescent="0.45">
      <c r="A10156" s="10" t="s">
        <v>81</v>
      </c>
      <c r="B10156" s="20">
        <v>0.97</v>
      </c>
      <c r="C10156" s="19">
        <v>79469</v>
      </c>
      <c r="D10156" s="19">
        <v>26744.638569999999</v>
      </c>
      <c r="E10156" s="23">
        <v>2.6634786429999999</v>
      </c>
      <c r="F10156" s="23">
        <v>0.854353264</v>
      </c>
      <c r="G10156" s="17">
        <v>0.719702022</v>
      </c>
      <c r="H10156" s="17">
        <v>0.280297978</v>
      </c>
      <c r="I10156" s="17">
        <v>0.98970614499999998</v>
      </c>
      <c r="J10156" s="17">
        <v>1.0200000000000001E-2</v>
      </c>
      <c r="K10156" s="17">
        <v>6.9099999999999999E-5</v>
      </c>
    </row>
    <row r="10157" spans="1:11" x14ac:dyDescent="0.45">
      <c r="A10157" s="10" t="s">
        <v>81</v>
      </c>
      <c r="B10157" s="20">
        <v>0.97099999999999997</v>
      </c>
      <c r="C10157" s="19">
        <v>79549</v>
      </c>
      <c r="D10157" s="19">
        <v>26959.913339999999</v>
      </c>
      <c r="E10157" s="23">
        <v>2.7415576129999999</v>
      </c>
      <c r="F10157" s="23">
        <v>0.86321685500000001</v>
      </c>
      <c r="G10157" s="17">
        <v>0.719895913</v>
      </c>
      <c r="H10157" s="17">
        <v>0.280104087</v>
      </c>
      <c r="I10157" s="17">
        <v>0.98974961400000006</v>
      </c>
      <c r="J10157" s="17">
        <v>1.0200000000000001E-2</v>
      </c>
      <c r="K10157" s="17">
        <v>6.8700000000000003E-5</v>
      </c>
    </row>
    <row r="10158" spans="1:11" x14ac:dyDescent="0.45">
      <c r="A10158" s="10" t="s">
        <v>81</v>
      </c>
      <c r="B10158" s="20">
        <v>0.97199999999999998</v>
      </c>
      <c r="C10158" s="19">
        <v>79633</v>
      </c>
      <c r="D10158" s="19">
        <v>27191.954720000002</v>
      </c>
      <c r="E10158" s="23">
        <v>2.782848467</v>
      </c>
      <c r="F10158" s="23">
        <v>0.87087587600000005</v>
      </c>
      <c r="G10158" s="17">
        <v>0.72009091700000005</v>
      </c>
      <c r="H10158" s="17">
        <v>0.279909083</v>
      </c>
      <c r="I10158" s="17">
        <v>0.989838106</v>
      </c>
      <c r="J10158" s="17">
        <v>1.01E-2</v>
      </c>
      <c r="K10158" s="17">
        <v>6.8100000000000002E-5</v>
      </c>
    </row>
    <row r="10159" spans="1:11" x14ac:dyDescent="0.45">
      <c r="A10159" s="10" t="s">
        <v>81</v>
      </c>
      <c r="B10159" s="20">
        <v>0.97299999999999998</v>
      </c>
      <c r="C10159" s="19">
        <v>79702</v>
      </c>
      <c r="D10159" s="19">
        <v>27386.867620000001</v>
      </c>
      <c r="E10159" s="23">
        <v>2.8680363550000001</v>
      </c>
      <c r="F10159" s="23">
        <v>0.87881272600000004</v>
      </c>
      <c r="G10159" s="17">
        <v>0.72030814799999998</v>
      </c>
      <c r="H10159" s="17">
        <v>0.27969185200000002</v>
      </c>
      <c r="I10159" s="17">
        <v>0.98989476799999998</v>
      </c>
      <c r="J10159" s="17">
        <v>0.01</v>
      </c>
      <c r="K10159" s="17">
        <v>6.7700000000000006E-5</v>
      </c>
    </row>
    <row r="10160" spans="1:11" x14ac:dyDescent="0.45">
      <c r="A10160" s="10" t="s">
        <v>81</v>
      </c>
      <c r="B10160" s="20">
        <v>0.97399999999999998</v>
      </c>
      <c r="C10160" s="19">
        <v>79796</v>
      </c>
      <c r="D10160" s="19">
        <v>27660.396410000001</v>
      </c>
      <c r="E10160" s="23">
        <v>2.9679639579999999</v>
      </c>
      <c r="F10160" s="23">
        <v>0.88957858499999998</v>
      </c>
      <c r="G10160" s="17">
        <v>0.72056243399999997</v>
      </c>
      <c r="H10160" s="17">
        <v>0.27943756600000003</v>
      </c>
      <c r="I10160" s="17">
        <v>0.98998145100000001</v>
      </c>
      <c r="J10160" s="17">
        <v>9.9500000000000005E-3</v>
      </c>
      <c r="K10160" s="17">
        <v>6.7100000000000005E-5</v>
      </c>
    </row>
    <row r="10161" spans="1:11" x14ac:dyDescent="0.45">
      <c r="A10161" s="10" t="s">
        <v>81</v>
      </c>
      <c r="B10161" s="20">
        <v>0.97499999999999998</v>
      </c>
      <c r="C10161" s="19">
        <v>79876</v>
      </c>
      <c r="D10161" s="19">
        <v>27902.171849999999</v>
      </c>
      <c r="E10161" s="23">
        <v>3.0783345369999999</v>
      </c>
      <c r="F10161" s="23">
        <v>0.90036179699999996</v>
      </c>
      <c r="G10161" s="17">
        <v>0.72077970899999999</v>
      </c>
      <c r="H10161" s="17">
        <v>0.27922029100000001</v>
      </c>
      <c r="I10161" s="17">
        <v>0.99003754399999999</v>
      </c>
      <c r="J10161" s="17">
        <v>9.9000000000000008E-3</v>
      </c>
      <c r="K10161" s="17">
        <v>6.6600000000000006E-5</v>
      </c>
    </row>
    <row r="10162" spans="1:11" x14ac:dyDescent="0.45">
      <c r="A10162" s="10" t="s">
        <v>81</v>
      </c>
      <c r="B10162" s="20">
        <v>0.97599999999999998</v>
      </c>
      <c r="C10162" s="19">
        <v>79957</v>
      </c>
      <c r="D10162" s="19">
        <v>28156.00807</v>
      </c>
      <c r="E10162" s="23">
        <v>3.1839040010000002</v>
      </c>
      <c r="F10162" s="23">
        <v>0.91035037500000004</v>
      </c>
      <c r="G10162" s="17">
        <v>0.72089998399999999</v>
      </c>
      <c r="H10162" s="17">
        <v>0.27910001600000001</v>
      </c>
      <c r="I10162" s="17">
        <v>0.99009018100000001</v>
      </c>
      <c r="J10162" s="17">
        <v>9.8399999999999998E-3</v>
      </c>
      <c r="K10162" s="17">
        <v>6.6099999999999994E-5</v>
      </c>
    </row>
    <row r="10163" spans="1:11" x14ac:dyDescent="0.45">
      <c r="A10163" s="10" t="s">
        <v>81</v>
      </c>
      <c r="B10163" s="20">
        <v>0.97699999999999998</v>
      </c>
      <c r="C10163" s="19">
        <v>80041</v>
      </c>
      <c r="D10163" s="19">
        <v>28426.916740000001</v>
      </c>
      <c r="E10163" s="23">
        <v>3.2783519970000001</v>
      </c>
      <c r="F10163" s="23">
        <v>0.92121043300000005</v>
      </c>
      <c r="G10163" s="17">
        <v>0.72114291399999997</v>
      </c>
      <c r="H10163" s="17">
        <v>0.27885708599999998</v>
      </c>
      <c r="I10163" s="17">
        <v>0.99016619500000003</v>
      </c>
      <c r="J10163" s="17">
        <v>9.7699999999999992E-3</v>
      </c>
      <c r="K10163" s="17">
        <v>6.5500000000000006E-5</v>
      </c>
    </row>
    <row r="10164" spans="1:11" x14ac:dyDescent="0.45">
      <c r="A10164" s="10" t="s">
        <v>81</v>
      </c>
      <c r="B10164" s="20">
        <v>0.97799999999999998</v>
      </c>
      <c r="C10164" s="19">
        <v>80121</v>
      </c>
      <c r="D10164" s="19">
        <v>28693.70162</v>
      </c>
      <c r="E10164" s="23">
        <v>3.3986489959999999</v>
      </c>
      <c r="F10164" s="23">
        <v>0.93232377700000002</v>
      </c>
      <c r="G10164" s="17">
        <v>0.72134646300000005</v>
      </c>
      <c r="H10164" s="17">
        <v>0.27865353700000001</v>
      </c>
      <c r="I10164" s="17">
        <v>0.99022454999999998</v>
      </c>
      <c r="J10164" s="17">
        <v>9.7099999999999999E-3</v>
      </c>
      <c r="K10164" s="17">
        <v>6.5099999999999997E-5</v>
      </c>
    </row>
    <row r="10165" spans="1:11" x14ac:dyDescent="0.45">
      <c r="A10165" s="10" t="s">
        <v>81</v>
      </c>
      <c r="B10165" s="20">
        <v>0.97899999999999998</v>
      </c>
      <c r="C10165" s="19">
        <v>80199</v>
      </c>
      <c r="D10165" s="19">
        <v>28963.948909999999</v>
      </c>
      <c r="E10165" s="23">
        <v>3.5202745950000001</v>
      </c>
      <c r="F10165" s="23">
        <v>0.94266329900000001</v>
      </c>
      <c r="G10165" s="17">
        <v>0.72158007000000002</v>
      </c>
      <c r="H10165" s="17">
        <v>0.27841992999999998</v>
      </c>
      <c r="I10165" s="17">
        <v>0.99029389000000001</v>
      </c>
      <c r="J10165" s="17">
        <v>9.6399999999999993E-3</v>
      </c>
      <c r="K10165" s="17">
        <v>6.4599999999999998E-5</v>
      </c>
    </row>
    <row r="10166" spans="1:11" x14ac:dyDescent="0.45">
      <c r="A10166" s="10" t="s">
        <v>81</v>
      </c>
      <c r="B10166" s="20">
        <v>0.98</v>
      </c>
      <c r="C10166" s="19">
        <v>80287</v>
      </c>
      <c r="D10166" s="19">
        <v>29280.536400000001</v>
      </c>
      <c r="E10166" s="23">
        <v>3.6499422560000001</v>
      </c>
      <c r="F10166" s="23">
        <v>0.95242750899999995</v>
      </c>
      <c r="G10166" s="17">
        <v>0.72181050499999999</v>
      </c>
      <c r="H10166" s="17">
        <v>0.27818949500000001</v>
      </c>
      <c r="I10166" s="17">
        <v>0.99036398199999998</v>
      </c>
      <c r="J10166" s="17">
        <v>9.5700000000000004E-3</v>
      </c>
      <c r="K10166" s="17">
        <v>6.41E-5</v>
      </c>
    </row>
    <row r="10167" spans="1:11" x14ac:dyDescent="0.45">
      <c r="A10167" s="10" t="s">
        <v>81</v>
      </c>
      <c r="B10167" s="20">
        <v>0.98099999999999998</v>
      </c>
      <c r="C10167" s="19">
        <v>80362</v>
      </c>
      <c r="D10167" s="19">
        <v>29558.763169999998</v>
      </c>
      <c r="E10167" s="23">
        <v>3.803870576</v>
      </c>
      <c r="F10167" s="23">
        <v>0.96841582599999998</v>
      </c>
      <c r="G10167" s="17">
        <v>0.72202035799999997</v>
      </c>
      <c r="H10167" s="17">
        <v>0.27797964200000003</v>
      </c>
      <c r="I10167" s="17">
        <v>0.99042466200000001</v>
      </c>
      <c r="J10167" s="17">
        <v>9.5099999999999994E-3</v>
      </c>
      <c r="K10167" s="17">
        <v>6.3700000000000003E-5</v>
      </c>
    </row>
    <row r="10168" spans="1:11" x14ac:dyDescent="0.45">
      <c r="A10168" s="10" t="s">
        <v>81</v>
      </c>
      <c r="B10168" s="20">
        <v>0.98199999999999998</v>
      </c>
      <c r="C10168" s="19">
        <v>80448</v>
      </c>
      <c r="D10168" s="19">
        <v>29892.588309999999</v>
      </c>
      <c r="E10168" s="23">
        <v>3.9356142269999999</v>
      </c>
      <c r="F10168" s="23">
        <v>0.98024505500000003</v>
      </c>
      <c r="G10168" s="17">
        <v>0.72226780000000002</v>
      </c>
      <c r="H10168" s="17">
        <v>0.27773219999999998</v>
      </c>
      <c r="I10168" s="17">
        <v>0.99051170099999997</v>
      </c>
      <c r="J10168" s="17">
        <v>9.4299999999999991E-3</v>
      </c>
      <c r="K10168" s="17">
        <v>6.3100000000000002E-5</v>
      </c>
    </row>
    <row r="10169" spans="1:11" x14ac:dyDescent="0.45">
      <c r="A10169" s="10" t="s">
        <v>81</v>
      </c>
      <c r="B10169" s="20">
        <v>0.98299999999999998</v>
      </c>
      <c r="C10169" s="19">
        <v>80531</v>
      </c>
      <c r="D10169" s="19">
        <v>30223.95261</v>
      </c>
      <c r="E10169" s="23">
        <v>4.0711468499999999</v>
      </c>
      <c r="F10169" s="23">
        <v>0.99430136999999996</v>
      </c>
      <c r="G10169" s="17">
        <v>0.72250437700000003</v>
      </c>
      <c r="H10169" s="17">
        <v>0.27749562300000002</v>
      </c>
      <c r="I10169" s="17">
        <v>0.99058477300000003</v>
      </c>
      <c r="J10169" s="17">
        <v>9.3500000000000007E-3</v>
      </c>
      <c r="K10169" s="17">
        <v>6.2500000000000001E-5</v>
      </c>
    </row>
    <row r="10170" spans="1:11" x14ac:dyDescent="0.45">
      <c r="A10170" s="10" t="s">
        <v>81</v>
      </c>
      <c r="B10170" s="20">
        <v>0.98399999999999999</v>
      </c>
      <c r="C10170" s="19">
        <v>80614</v>
      </c>
      <c r="D10170" s="19">
        <v>30565.794900000001</v>
      </c>
      <c r="E10170" s="23">
        <v>4.1785374309999996</v>
      </c>
      <c r="F10170" s="23">
        <v>1.0085544340000001</v>
      </c>
      <c r="G10170" s="17">
        <v>0.72277768099999995</v>
      </c>
      <c r="H10170" s="17">
        <v>0.27722231899999999</v>
      </c>
      <c r="I10170" s="17">
        <v>0.99067638000000002</v>
      </c>
      <c r="J10170" s="17">
        <v>9.2599999999999991E-3</v>
      </c>
      <c r="K10170" s="17">
        <v>6.19E-5</v>
      </c>
    </row>
    <row r="10171" spans="1:11" x14ac:dyDescent="0.45">
      <c r="A10171" s="10" t="s">
        <v>81</v>
      </c>
      <c r="B10171" s="20">
        <v>0.98499999999999999</v>
      </c>
      <c r="C10171" s="19">
        <v>80695</v>
      </c>
      <c r="D10171" s="19">
        <v>30911.874889999999</v>
      </c>
      <c r="E10171" s="23">
        <v>4.373671817</v>
      </c>
      <c r="F10171" s="23">
        <v>1.023328813</v>
      </c>
      <c r="G10171" s="17">
        <v>0.72301877400000003</v>
      </c>
      <c r="H10171" s="17">
        <v>0.27698122600000002</v>
      </c>
      <c r="I10171" s="17">
        <v>0.99074825899999996</v>
      </c>
      <c r="J10171" s="17">
        <v>9.1900000000000003E-3</v>
      </c>
      <c r="K10171" s="17">
        <v>6.1299999999999999E-5</v>
      </c>
    </row>
    <row r="10172" spans="1:11" x14ac:dyDescent="0.45">
      <c r="A10172" s="10" t="s">
        <v>81</v>
      </c>
      <c r="B10172" s="20">
        <v>0.98599999999999999</v>
      </c>
      <c r="C10172" s="19">
        <v>80776</v>
      </c>
      <c r="D10172" s="19">
        <v>31274.226630000001</v>
      </c>
      <c r="E10172" s="23">
        <v>4.6197389769999999</v>
      </c>
      <c r="F10172" s="23">
        <v>1.0382622560000001</v>
      </c>
      <c r="G10172" s="17">
        <v>0.72328414399999996</v>
      </c>
      <c r="H10172" s="17">
        <v>0.27671585599999998</v>
      </c>
      <c r="I10172" s="17">
        <v>0.99081727900000005</v>
      </c>
      <c r="J10172" s="17">
        <v>9.1199999999999996E-3</v>
      </c>
      <c r="K10172" s="17">
        <v>6.0800000000000001E-5</v>
      </c>
    </row>
    <row r="10173" spans="1:11" x14ac:dyDescent="0.45">
      <c r="A10173" s="10" t="s">
        <v>81</v>
      </c>
      <c r="B10173" s="20">
        <v>0.98699999999999999</v>
      </c>
      <c r="C10173" s="19">
        <v>80831</v>
      </c>
      <c r="D10173" s="19">
        <v>31530.660059999998</v>
      </c>
      <c r="E10173" s="23">
        <v>4.7193766540000004</v>
      </c>
      <c r="F10173" s="23">
        <v>1.052063153</v>
      </c>
      <c r="G10173" s="17">
        <v>0.723410573</v>
      </c>
      <c r="H10173" s="17">
        <v>0.276589427</v>
      </c>
      <c r="I10173" s="17">
        <v>0.99088264699999995</v>
      </c>
      <c r="J10173" s="17">
        <v>9.0600000000000003E-3</v>
      </c>
      <c r="K10173" s="17">
        <v>6.0300000000000002E-5</v>
      </c>
    </row>
    <row r="10174" spans="1:11" x14ac:dyDescent="0.45">
      <c r="A10174" s="10" t="s">
        <v>81</v>
      </c>
      <c r="B10174" s="20">
        <v>0.98799999999999999</v>
      </c>
      <c r="C10174" s="19">
        <v>80942</v>
      </c>
      <c r="D10174" s="19">
        <v>32064.707689999999</v>
      </c>
      <c r="E10174" s="23">
        <v>4.9877219860000004</v>
      </c>
      <c r="F10174" s="23">
        <v>1.0656504419999999</v>
      </c>
      <c r="G10174" s="17">
        <v>0.72371574699999996</v>
      </c>
      <c r="H10174" s="17">
        <v>0.27628425299999998</v>
      </c>
      <c r="I10174" s="17">
        <v>0.99100132399999996</v>
      </c>
      <c r="J10174" s="17">
        <v>8.94E-3</v>
      </c>
      <c r="K10174" s="17">
        <v>5.9500000000000003E-5</v>
      </c>
    </row>
    <row r="10175" spans="1:11" x14ac:dyDescent="0.45">
      <c r="A10175" s="10" t="s">
        <v>81</v>
      </c>
      <c r="B10175" s="20">
        <v>0.98899999999999999</v>
      </c>
      <c r="C10175" s="19">
        <v>81023</v>
      </c>
      <c r="D10175" s="19">
        <v>32483.194640000002</v>
      </c>
      <c r="E10175" s="23">
        <v>5.2846213469999999</v>
      </c>
      <c r="F10175" s="23">
        <v>1.088229074</v>
      </c>
      <c r="G10175" s="17">
        <v>0.723930242</v>
      </c>
      <c r="H10175" s="17">
        <v>0.276069758</v>
      </c>
      <c r="I10175" s="17">
        <v>0.99109147399999997</v>
      </c>
      <c r="J10175" s="17">
        <v>8.8500000000000002E-3</v>
      </c>
      <c r="K10175" s="17">
        <v>5.8900000000000002E-5</v>
      </c>
    </row>
    <row r="10176" spans="1:11" x14ac:dyDescent="0.45">
      <c r="A10176" s="10" t="s">
        <v>81</v>
      </c>
      <c r="B10176" s="20">
        <v>0.99</v>
      </c>
      <c r="C10176" s="19">
        <v>81106</v>
      </c>
      <c r="D10176" s="19">
        <v>32946.494350000001</v>
      </c>
      <c r="E10176" s="23">
        <v>5.8739577159999996</v>
      </c>
      <c r="F10176" s="23">
        <v>1.1062274940000001</v>
      </c>
      <c r="G10176" s="17">
        <v>0.7241881</v>
      </c>
      <c r="H10176" s="17">
        <v>0.2758119</v>
      </c>
      <c r="I10176" s="17">
        <v>0.99117495300000003</v>
      </c>
      <c r="J10176" s="17">
        <v>8.77E-3</v>
      </c>
      <c r="K10176" s="17">
        <v>5.8300000000000001E-5</v>
      </c>
    </row>
    <row r="10177" spans="1:11" x14ac:dyDescent="0.45">
      <c r="A10177" s="10" t="s">
        <v>81</v>
      </c>
      <c r="B10177" s="20">
        <v>0.99099999999999999</v>
      </c>
      <c r="C10177" s="19">
        <v>81188</v>
      </c>
      <c r="D10177" s="19">
        <v>33442.047169999998</v>
      </c>
      <c r="E10177" s="23">
        <v>6.2603034470000001</v>
      </c>
      <c r="F10177" s="23">
        <v>1.1259520759999999</v>
      </c>
      <c r="G10177" s="17">
        <v>0.72444203600000001</v>
      </c>
      <c r="H10177" s="17">
        <v>0.27555796399999999</v>
      </c>
      <c r="I10177" s="17">
        <v>0.99129756199999997</v>
      </c>
      <c r="J10177" s="17">
        <v>8.6400000000000001E-3</v>
      </c>
      <c r="K10177" s="17">
        <v>5.7500000000000002E-5</v>
      </c>
    </row>
    <row r="10178" spans="1:11" x14ac:dyDescent="0.45">
      <c r="A10178" s="10" t="s">
        <v>81</v>
      </c>
      <c r="B10178" s="20">
        <v>0.99199999999999999</v>
      </c>
      <c r="C10178" s="19">
        <v>81270</v>
      </c>
      <c r="D10178" s="19">
        <v>33976.381909999996</v>
      </c>
      <c r="E10178" s="23">
        <v>6.6825970669999997</v>
      </c>
      <c r="F10178" s="23">
        <v>1.148755722</v>
      </c>
      <c r="G10178" s="17">
        <v>0.72472006899999997</v>
      </c>
      <c r="H10178" s="17">
        <v>0.27527993099999998</v>
      </c>
      <c r="I10178" s="17">
        <v>0.99141558299999999</v>
      </c>
      <c r="J10178" s="17">
        <v>8.5299999999999994E-3</v>
      </c>
      <c r="K10178" s="17">
        <v>5.6700000000000003E-5</v>
      </c>
    </row>
    <row r="10179" spans="1:11" x14ac:dyDescent="0.45">
      <c r="A10179" s="10" t="s">
        <v>81</v>
      </c>
      <c r="B10179" s="20">
        <v>0.99299999999999999</v>
      </c>
      <c r="C10179" s="19">
        <v>81347</v>
      </c>
      <c r="D10179" s="19">
        <v>34506.579989999998</v>
      </c>
      <c r="E10179" s="23">
        <v>7.1424365979999997</v>
      </c>
      <c r="F10179" s="23">
        <v>1.172611882</v>
      </c>
      <c r="G10179" s="17">
        <v>0.72495605200000002</v>
      </c>
      <c r="H10179" s="17">
        <v>0.27504394799999998</v>
      </c>
      <c r="I10179" s="17">
        <v>0.99152721099999996</v>
      </c>
      <c r="J10179" s="17">
        <v>8.4200000000000004E-3</v>
      </c>
      <c r="K10179" s="17">
        <v>5.5999999999999999E-5</v>
      </c>
    </row>
    <row r="10180" spans="1:11" x14ac:dyDescent="0.45">
      <c r="A10180" s="10" t="s">
        <v>81</v>
      </c>
      <c r="B10180" s="20">
        <v>0.99399999999999999</v>
      </c>
      <c r="C10180" s="19">
        <v>81430</v>
      </c>
      <c r="D10180" s="19">
        <v>35124.033300000003</v>
      </c>
      <c r="E10180" s="23">
        <v>7.8794237249999997</v>
      </c>
      <c r="F10180" s="23">
        <v>1.1966186860000001</v>
      </c>
      <c r="G10180" s="17">
        <v>0.725211838</v>
      </c>
      <c r="H10180" s="17">
        <v>0.274788162</v>
      </c>
      <c r="I10180" s="17">
        <v>0.99163969100000005</v>
      </c>
      <c r="J10180" s="17">
        <v>8.3099999999999997E-3</v>
      </c>
      <c r="K10180" s="17">
        <v>5.52E-5</v>
      </c>
    </row>
    <row r="10181" spans="1:11" x14ac:dyDescent="0.45">
      <c r="A10181" s="10" t="s">
        <v>81</v>
      </c>
      <c r="B10181" s="20">
        <v>0.995</v>
      </c>
      <c r="C10181" s="19">
        <v>81515</v>
      </c>
      <c r="D10181" s="19">
        <v>35841.79032</v>
      </c>
      <c r="E10181" s="23">
        <v>9.0482418330000005</v>
      </c>
      <c r="F10181" s="23">
        <v>1.224355546</v>
      </c>
      <c r="G10181" s="17">
        <v>0.72546157099999997</v>
      </c>
      <c r="H10181" s="17">
        <v>0.27453842899999997</v>
      </c>
      <c r="I10181" s="17">
        <v>0.99177764999999996</v>
      </c>
      <c r="J10181" s="17">
        <v>8.1700000000000002E-3</v>
      </c>
      <c r="K10181" s="17">
        <v>5.4299999999999998E-5</v>
      </c>
    </row>
    <row r="10182" spans="1:11" x14ac:dyDescent="0.45">
      <c r="A10182" s="10" t="s">
        <v>81</v>
      </c>
      <c r="B10182" s="20">
        <v>0.996</v>
      </c>
      <c r="C10182" s="19">
        <v>81597</v>
      </c>
      <c r="D10182" s="19">
        <v>36667.63192</v>
      </c>
      <c r="E10182" s="23">
        <v>11.0956972</v>
      </c>
      <c r="F10182" s="23">
        <v>1.256576277</v>
      </c>
      <c r="G10182" s="17">
        <v>0.72571295499999999</v>
      </c>
      <c r="H10182" s="17">
        <v>0.27428704500000001</v>
      </c>
      <c r="I10182" s="17">
        <v>0.991928327</v>
      </c>
      <c r="J10182" s="17">
        <v>8.0199999999999994E-3</v>
      </c>
      <c r="K10182" s="17">
        <v>5.3300000000000001E-5</v>
      </c>
    </row>
    <row r="10183" spans="1:11" x14ac:dyDescent="0.45">
      <c r="A10183" s="10" t="s">
        <v>81</v>
      </c>
      <c r="B10183" s="20">
        <v>0.997</v>
      </c>
      <c r="C10183" s="19">
        <v>81679</v>
      </c>
      <c r="D10183" s="19">
        <v>37694.217530000002</v>
      </c>
      <c r="E10183" s="23">
        <v>14.04740767</v>
      </c>
      <c r="F10183" s="23">
        <v>1.2951204009999999</v>
      </c>
      <c r="G10183" s="17">
        <v>0.72595159099999995</v>
      </c>
      <c r="H10183" s="17">
        <v>0.27404840899999999</v>
      </c>
      <c r="I10183" s="17">
        <v>0.99211316800000005</v>
      </c>
      <c r="J10183" s="17">
        <v>7.8300000000000002E-3</v>
      </c>
      <c r="K10183" s="17">
        <v>5.2099999999999999E-5</v>
      </c>
    </row>
    <row r="10184" spans="1:11" x14ac:dyDescent="0.45">
      <c r="A10184" s="10" t="s">
        <v>81</v>
      </c>
      <c r="B10184" s="20">
        <v>0.998</v>
      </c>
      <c r="C10184" s="19">
        <v>81760</v>
      </c>
      <c r="D10184" s="19">
        <v>39029.812989999999</v>
      </c>
      <c r="E10184" s="23">
        <v>19.799878750000001</v>
      </c>
      <c r="F10184" s="23">
        <v>1.3428877960000001</v>
      </c>
      <c r="G10184" s="17">
        <v>0.72622309200000001</v>
      </c>
      <c r="H10184" s="17">
        <v>0.27377690799999999</v>
      </c>
      <c r="I10184" s="17">
        <v>0.99233817400000002</v>
      </c>
      <c r="J10184" s="17">
        <v>7.6099999999999996E-3</v>
      </c>
      <c r="K10184" s="17">
        <v>5.0599999999999997E-5</v>
      </c>
    </row>
    <row r="10185" spans="1:11" x14ac:dyDescent="0.45">
      <c r="A10185" s="10" t="s">
        <v>81</v>
      </c>
      <c r="B10185" s="20">
        <v>0.999</v>
      </c>
      <c r="C10185" s="19">
        <v>81842</v>
      </c>
      <c r="D10185" s="19">
        <v>41379.250419999997</v>
      </c>
      <c r="E10185" s="23">
        <v>48.766826469999998</v>
      </c>
      <c r="F10185" s="23">
        <v>1.405364665</v>
      </c>
      <c r="G10185" s="17">
        <v>0.72649739700000004</v>
      </c>
      <c r="H10185" s="17">
        <v>0.27350260300000001</v>
      </c>
      <c r="I10185" s="17">
        <v>0.99262929700000002</v>
      </c>
      <c r="J10185" s="17">
        <v>7.3200000000000001E-3</v>
      </c>
      <c r="K10185" s="17">
        <v>4.8699999999999998E-5</v>
      </c>
    </row>
    <row r="10186" spans="1:11" x14ac:dyDescent="0.45">
      <c r="A10186" s="10" t="s">
        <v>81</v>
      </c>
      <c r="B10186" s="20">
        <v>1</v>
      </c>
      <c r="C10186" s="19">
        <v>81843</v>
      </c>
      <c r="D10186" s="19">
        <v>41431.57632</v>
      </c>
      <c r="E10186" s="23">
        <v>52.325900429999997</v>
      </c>
      <c r="F10186" s="23">
        <v>1.520253619</v>
      </c>
      <c r="G10186" s="17">
        <v>0.72650073900000001</v>
      </c>
      <c r="H10186" s="17">
        <v>0.27349926099999999</v>
      </c>
      <c r="I10186" s="17">
        <v>0.99263837300000002</v>
      </c>
      <c r="J10186" s="17">
        <v>7.3099999999999997E-3</v>
      </c>
      <c r="K10186" s="17">
        <v>4.8600000000000002E-5</v>
      </c>
    </row>
    <row r="10187" spans="1:11" x14ac:dyDescent="0.45">
      <c r="A10187" s="10" t="s">
        <v>83</v>
      </c>
      <c r="B10187" s="20">
        <v>0</v>
      </c>
      <c r="C10187" s="19">
        <v>868</v>
      </c>
      <c r="D10187" s="19">
        <v>1.2938775739999999</v>
      </c>
      <c r="E10187" s="23">
        <v>2.7200000000000002E-3</v>
      </c>
      <c r="F10187" s="23">
        <v>2E-3</v>
      </c>
      <c r="G10187" s="17">
        <v>0.91935483900000003</v>
      </c>
      <c r="H10187" s="17">
        <v>8.0600000000000005E-2</v>
      </c>
      <c r="I10187" s="17">
        <v>0.90465235200000005</v>
      </c>
      <c r="J10187" s="17">
        <v>9.5299999999999996E-2</v>
      </c>
      <c r="K10187" s="17">
        <v>0</v>
      </c>
    </row>
    <row r="10188" spans="1:11" x14ac:dyDescent="0.45">
      <c r="A10188" s="10" t="s">
        <v>83</v>
      </c>
      <c r="B10188" s="20">
        <v>0.01</v>
      </c>
      <c r="C10188" s="19">
        <v>2575</v>
      </c>
      <c r="D10188" s="19">
        <v>10.52947743</v>
      </c>
      <c r="E10188" s="23">
        <v>7.9500000000000005E-3</v>
      </c>
      <c r="F10188" s="23">
        <v>6.6400000000000001E-3</v>
      </c>
      <c r="G10188" s="17">
        <v>0.89592232999999999</v>
      </c>
      <c r="H10188" s="17">
        <v>0.10407767</v>
      </c>
      <c r="I10188" s="17">
        <v>0.85752097400000005</v>
      </c>
      <c r="J10188" s="17">
        <v>0.119507579</v>
      </c>
      <c r="K10188" s="17">
        <v>2.3E-2</v>
      </c>
    </row>
    <row r="10189" spans="1:11" x14ac:dyDescent="0.45">
      <c r="A10189" s="10" t="s">
        <v>83</v>
      </c>
      <c r="B10189" s="20">
        <v>0.02</v>
      </c>
      <c r="C10189" s="19">
        <v>4350</v>
      </c>
      <c r="D10189" s="19">
        <v>28.58034889</v>
      </c>
      <c r="E10189" s="23">
        <v>1.1900000000000001E-2</v>
      </c>
      <c r="F10189" s="23">
        <v>1.0699999999999999E-2</v>
      </c>
      <c r="G10189" s="17">
        <v>0.905057471</v>
      </c>
      <c r="H10189" s="17">
        <v>9.4899999999999998E-2</v>
      </c>
      <c r="I10189" s="17">
        <v>0.83187856299999996</v>
      </c>
      <c r="J10189" s="17">
        <v>0.159658403</v>
      </c>
      <c r="K10189" s="17">
        <v>8.4600000000000005E-3</v>
      </c>
    </row>
    <row r="10190" spans="1:11" x14ac:dyDescent="0.45">
      <c r="A10190" s="10" t="s">
        <v>83</v>
      </c>
      <c r="B10190" s="20">
        <v>0.03</v>
      </c>
      <c r="C10190" s="19">
        <v>6107</v>
      </c>
      <c r="D10190" s="19">
        <v>53.2463494</v>
      </c>
      <c r="E10190" s="23">
        <v>1.6299999999999999E-2</v>
      </c>
      <c r="F10190" s="23">
        <v>1.3899999999999999E-2</v>
      </c>
      <c r="G10190" s="17">
        <v>0.90289831300000001</v>
      </c>
      <c r="H10190" s="17">
        <v>9.7101687000000006E-2</v>
      </c>
      <c r="I10190" s="17">
        <v>0.85196123099999999</v>
      </c>
      <c r="J10190" s="17">
        <v>0.143406477</v>
      </c>
      <c r="K10190" s="17">
        <v>4.6299999999999996E-3</v>
      </c>
    </row>
    <row r="10191" spans="1:11" x14ac:dyDescent="0.45">
      <c r="A10191" s="10" t="s">
        <v>83</v>
      </c>
      <c r="B10191" s="20">
        <v>0.04</v>
      </c>
      <c r="C10191" s="19">
        <v>7848</v>
      </c>
      <c r="D10191" s="19">
        <v>84.848691799999997</v>
      </c>
      <c r="E10191" s="23">
        <v>1.9599999999999999E-2</v>
      </c>
      <c r="F10191" s="23">
        <v>1.7600000000000001E-2</v>
      </c>
      <c r="G10191" s="17">
        <v>0.90494393500000003</v>
      </c>
      <c r="H10191" s="17">
        <v>9.5100000000000004E-2</v>
      </c>
      <c r="I10191" s="17">
        <v>0.84333793899999998</v>
      </c>
      <c r="J10191" s="17">
        <v>0.152465867</v>
      </c>
      <c r="K10191" s="17">
        <v>4.1999999999999997E-3</v>
      </c>
    </row>
    <row r="10192" spans="1:11" x14ac:dyDescent="0.45">
      <c r="A10192" s="10" t="s">
        <v>83</v>
      </c>
      <c r="B10192" s="20">
        <v>0.05</v>
      </c>
      <c r="C10192" s="19">
        <v>9595</v>
      </c>
      <c r="D10192" s="19">
        <v>123.00006070000001</v>
      </c>
      <c r="E10192" s="23">
        <v>2.3900000000000001E-2</v>
      </c>
      <c r="F10192" s="23">
        <v>2.0799999999999999E-2</v>
      </c>
      <c r="G10192" s="17">
        <v>0.90599270499999995</v>
      </c>
      <c r="H10192" s="17">
        <v>9.4E-2</v>
      </c>
      <c r="I10192" s="17">
        <v>0.86302649499999995</v>
      </c>
      <c r="J10192" s="17">
        <v>0.13408661599999999</v>
      </c>
      <c r="K10192" s="17">
        <v>2.8900000000000002E-3</v>
      </c>
    </row>
    <row r="10193" spans="1:11" x14ac:dyDescent="0.45">
      <c r="A10193" s="10" t="s">
        <v>83</v>
      </c>
      <c r="B10193" s="20">
        <v>0.06</v>
      </c>
      <c r="C10193" s="19">
        <v>11339</v>
      </c>
      <c r="D10193" s="19">
        <v>168.4532241</v>
      </c>
      <c r="E10193" s="23">
        <v>2.8000000000000001E-2</v>
      </c>
      <c r="F10193" s="23">
        <v>2.4400000000000002E-2</v>
      </c>
      <c r="G10193" s="17">
        <v>0.90872211000000003</v>
      </c>
      <c r="H10193" s="17">
        <v>9.1300000000000006E-2</v>
      </c>
      <c r="I10193" s="17">
        <v>0.86580736400000002</v>
      </c>
      <c r="J10193" s="17">
        <v>0.13207440500000001</v>
      </c>
      <c r="K10193" s="17">
        <v>2.1199999999999999E-3</v>
      </c>
    </row>
    <row r="10194" spans="1:11" x14ac:dyDescent="0.45">
      <c r="A10194" s="10" t="s">
        <v>83</v>
      </c>
      <c r="B10194" s="20">
        <v>7.0000000000000007E-2</v>
      </c>
      <c r="C10194" s="19">
        <v>13089</v>
      </c>
      <c r="D10194" s="19">
        <v>221.16316839999999</v>
      </c>
      <c r="E10194" s="23">
        <v>3.2000000000000001E-2</v>
      </c>
      <c r="F10194" s="23">
        <v>2.8000000000000001E-2</v>
      </c>
      <c r="G10194" s="17">
        <v>0.90923676399999998</v>
      </c>
      <c r="H10194" s="17">
        <v>9.0800000000000006E-2</v>
      </c>
      <c r="I10194" s="17">
        <v>0.876631045</v>
      </c>
      <c r="J10194" s="17">
        <v>0.12174854</v>
      </c>
      <c r="K10194" s="17">
        <v>1.6199999999999999E-3</v>
      </c>
    </row>
    <row r="10195" spans="1:11" x14ac:dyDescent="0.45">
      <c r="A10195" s="10" t="s">
        <v>83</v>
      </c>
      <c r="B10195" s="20">
        <v>0.08</v>
      </c>
      <c r="C10195" s="19">
        <v>14824</v>
      </c>
      <c r="D10195" s="19">
        <v>279.74552899999998</v>
      </c>
      <c r="E10195" s="23">
        <v>3.56E-2</v>
      </c>
      <c r="F10195" s="23">
        <v>3.1300000000000001E-2</v>
      </c>
      <c r="G10195" s="17">
        <v>0.90555855399999996</v>
      </c>
      <c r="H10195" s="17">
        <v>9.4399999999999998E-2</v>
      </c>
      <c r="I10195" s="17">
        <v>0.892041906</v>
      </c>
      <c r="J10195" s="17">
        <v>0.106675398</v>
      </c>
      <c r="K10195" s="17">
        <v>1.2800000000000001E-3</v>
      </c>
    </row>
    <row r="10196" spans="1:11" x14ac:dyDescent="0.45">
      <c r="A10196" s="10" t="s">
        <v>83</v>
      </c>
      <c r="B10196" s="20">
        <v>0.09</v>
      </c>
      <c r="C10196" s="19">
        <v>16580</v>
      </c>
      <c r="D10196" s="19">
        <v>345.36798019999998</v>
      </c>
      <c r="E10196" s="23">
        <v>3.9399999999999998E-2</v>
      </c>
      <c r="F10196" s="23">
        <v>3.4599999999999999E-2</v>
      </c>
      <c r="G10196" s="17">
        <v>0.90585042199999999</v>
      </c>
      <c r="H10196" s="17">
        <v>9.4100000000000003E-2</v>
      </c>
      <c r="I10196" s="17">
        <v>0.90269960500000002</v>
      </c>
      <c r="J10196" s="17">
        <v>9.6299999999999997E-2</v>
      </c>
      <c r="K10196" s="17">
        <v>1.0399999999999999E-3</v>
      </c>
    </row>
    <row r="10197" spans="1:11" x14ac:dyDescent="0.45">
      <c r="A10197" s="10" t="s">
        <v>83</v>
      </c>
      <c r="B10197" s="20">
        <v>0.1</v>
      </c>
      <c r="C10197" s="19">
        <v>18325</v>
      </c>
      <c r="D10197" s="19">
        <v>417.35041840000002</v>
      </c>
      <c r="E10197" s="23">
        <v>4.3099999999999999E-2</v>
      </c>
      <c r="F10197" s="23">
        <v>3.7900000000000003E-2</v>
      </c>
      <c r="G10197" s="17">
        <v>0.90040927699999995</v>
      </c>
      <c r="H10197" s="17">
        <v>9.9599999999999994E-2</v>
      </c>
      <c r="I10197" s="17">
        <v>0.90482237499999996</v>
      </c>
      <c r="J10197" s="17">
        <v>9.4299999999999995E-2</v>
      </c>
      <c r="K10197" s="17">
        <v>8.6300000000000005E-4</v>
      </c>
    </row>
    <row r="10198" spans="1:11" x14ac:dyDescent="0.45">
      <c r="A10198" s="10" t="s">
        <v>83</v>
      </c>
      <c r="B10198" s="20">
        <v>0.11</v>
      </c>
      <c r="C10198" s="19">
        <v>20070</v>
      </c>
      <c r="D10198" s="19">
        <v>495.16906820000003</v>
      </c>
      <c r="E10198" s="23">
        <v>4.6399999999999997E-2</v>
      </c>
      <c r="F10198" s="23">
        <v>4.1000000000000002E-2</v>
      </c>
      <c r="G10198" s="17">
        <v>0.90119581500000001</v>
      </c>
      <c r="H10198" s="17">
        <v>9.8799999999999999E-2</v>
      </c>
      <c r="I10198" s="17">
        <v>0.90674202800000003</v>
      </c>
      <c r="J10198" s="17">
        <v>9.2499999999999999E-2</v>
      </c>
      <c r="K10198" s="17">
        <v>7.3099999999999999E-4</v>
      </c>
    </row>
    <row r="10199" spans="1:11" x14ac:dyDescent="0.45">
      <c r="A10199" s="10" t="s">
        <v>83</v>
      </c>
      <c r="B10199" s="20">
        <v>0.12</v>
      </c>
      <c r="C10199" s="19">
        <v>21812</v>
      </c>
      <c r="D10199" s="19">
        <v>579.8729846</v>
      </c>
      <c r="E10199" s="23">
        <v>5.0900000000000001E-2</v>
      </c>
      <c r="F10199" s="23">
        <v>4.4200000000000003E-2</v>
      </c>
      <c r="G10199" s="17">
        <v>0.89973409100000001</v>
      </c>
      <c r="H10199" s="17">
        <v>0.100265909</v>
      </c>
      <c r="I10199" s="17">
        <v>0.91664906800000001</v>
      </c>
      <c r="J10199" s="17">
        <v>8.2699999999999996E-2</v>
      </c>
      <c r="K10199" s="17">
        <v>6.5799999999999995E-4</v>
      </c>
    </row>
    <row r="10200" spans="1:11" x14ac:dyDescent="0.45">
      <c r="A10200" s="10" t="s">
        <v>83</v>
      </c>
      <c r="B10200" s="20">
        <v>0.13</v>
      </c>
      <c r="C10200" s="19">
        <v>23548</v>
      </c>
      <c r="D10200" s="19">
        <v>672.08482670000001</v>
      </c>
      <c r="E10200" s="23">
        <v>5.5199999999999999E-2</v>
      </c>
      <c r="F10200" s="23">
        <v>4.7706219000000001E-2</v>
      </c>
      <c r="G10200" s="17">
        <v>0.89544759600000001</v>
      </c>
      <c r="H10200" s="17">
        <v>0.104552404</v>
      </c>
      <c r="I10200" s="17">
        <v>0.923033726</v>
      </c>
      <c r="J10200" s="17">
        <v>7.6300000000000007E-2</v>
      </c>
      <c r="K10200" s="17">
        <v>6.8099999999999996E-4</v>
      </c>
    </row>
    <row r="10201" spans="1:11" x14ac:dyDescent="0.45">
      <c r="A10201" s="10" t="s">
        <v>83</v>
      </c>
      <c r="B10201" s="20">
        <v>0.14000000000000001</v>
      </c>
      <c r="C10201" s="19">
        <v>25471</v>
      </c>
      <c r="D10201" s="19">
        <v>783.40547990000005</v>
      </c>
      <c r="E10201" s="23">
        <v>6.0699999999999997E-2</v>
      </c>
      <c r="F10201" s="23">
        <v>5.1700000000000003E-2</v>
      </c>
      <c r="G10201" s="17">
        <v>0.89513564400000001</v>
      </c>
      <c r="H10201" s="17">
        <v>0.10486435600000001</v>
      </c>
      <c r="I10201" s="17">
        <v>0.92896349600000006</v>
      </c>
      <c r="J10201" s="17">
        <v>7.0400000000000004E-2</v>
      </c>
      <c r="K10201" s="17">
        <v>6.0400000000000004E-4</v>
      </c>
    </row>
    <row r="10202" spans="1:11" x14ac:dyDescent="0.45">
      <c r="A10202" s="10" t="s">
        <v>83</v>
      </c>
      <c r="B10202" s="20">
        <v>0.15</v>
      </c>
      <c r="C10202" s="19">
        <v>27050</v>
      </c>
      <c r="D10202" s="19">
        <v>881.900488</v>
      </c>
      <c r="E10202" s="23">
        <v>6.4100000000000004E-2</v>
      </c>
      <c r="F10202" s="23">
        <v>5.5300000000000002E-2</v>
      </c>
      <c r="G10202" s="17">
        <v>0.89508317900000001</v>
      </c>
      <c r="H10202" s="17">
        <v>0.10491682099999999</v>
      </c>
      <c r="I10202" s="17">
        <v>0.93460724399999995</v>
      </c>
      <c r="J10202" s="17">
        <v>6.4799999999999996E-2</v>
      </c>
      <c r="K10202" s="17">
        <v>5.62E-4</v>
      </c>
    </row>
    <row r="10203" spans="1:11" x14ac:dyDescent="0.45">
      <c r="A10203" s="10" t="s">
        <v>83</v>
      </c>
      <c r="B10203" s="20">
        <v>0.16</v>
      </c>
      <c r="C10203" s="19">
        <v>28749</v>
      </c>
      <c r="D10203" s="19">
        <v>994.06465539999999</v>
      </c>
      <c r="E10203" s="23">
        <v>6.8199999999999997E-2</v>
      </c>
      <c r="F10203" s="23">
        <v>5.91E-2</v>
      </c>
      <c r="G10203" s="17">
        <v>0.89655292399999997</v>
      </c>
      <c r="H10203" s="17">
        <v>0.103447076</v>
      </c>
      <c r="I10203" s="17">
        <v>0.94166473299999998</v>
      </c>
      <c r="J10203" s="17">
        <v>5.7799999999999997E-2</v>
      </c>
      <c r="K10203" s="17">
        <v>5.0000000000000001E-4</v>
      </c>
    </row>
    <row r="10204" spans="1:11" x14ac:dyDescent="0.45">
      <c r="A10204" s="10" t="s">
        <v>83</v>
      </c>
      <c r="B10204" s="20">
        <v>0.17</v>
      </c>
      <c r="C10204" s="19">
        <v>30542</v>
      </c>
      <c r="D10204" s="19">
        <v>1119.250233</v>
      </c>
      <c r="E10204" s="23">
        <v>7.1800000000000003E-2</v>
      </c>
      <c r="F10204" s="23">
        <v>6.2700000000000006E-2</v>
      </c>
      <c r="G10204" s="17">
        <v>0.89683059399999998</v>
      </c>
      <c r="H10204" s="17">
        <v>0.10316940600000001</v>
      </c>
      <c r="I10204" s="17">
        <v>0.94716615199999998</v>
      </c>
      <c r="J10204" s="17">
        <v>5.2400000000000002E-2</v>
      </c>
      <c r="K10204" s="17">
        <v>4.55E-4</v>
      </c>
    </row>
    <row r="10205" spans="1:11" x14ac:dyDescent="0.45">
      <c r="A10205" s="10" t="s">
        <v>83</v>
      </c>
      <c r="B10205" s="20">
        <v>0.18</v>
      </c>
      <c r="C10205" s="19">
        <v>32288</v>
      </c>
      <c r="D10205" s="19">
        <v>1248.262837</v>
      </c>
      <c r="E10205" s="23">
        <v>7.5899999999999995E-2</v>
      </c>
      <c r="F10205" s="23">
        <v>6.6299999999999998E-2</v>
      </c>
      <c r="G10205" s="17">
        <v>0.89606045599999995</v>
      </c>
      <c r="H10205" s="17">
        <v>0.10393954399999999</v>
      </c>
      <c r="I10205" s="17">
        <v>0.95100875100000004</v>
      </c>
      <c r="J10205" s="17">
        <v>4.8599999999999997E-2</v>
      </c>
      <c r="K10205" s="17">
        <v>4.0900000000000002E-4</v>
      </c>
    </row>
    <row r="10206" spans="1:11" x14ac:dyDescent="0.45">
      <c r="A10206" s="10" t="s">
        <v>83</v>
      </c>
      <c r="B10206" s="20">
        <v>0.19</v>
      </c>
      <c r="C10206" s="19">
        <v>34033</v>
      </c>
      <c r="D10206" s="19">
        <v>1384.8964510000001</v>
      </c>
      <c r="E10206" s="23">
        <v>8.0600000000000005E-2</v>
      </c>
      <c r="F10206" s="23">
        <v>6.9900000000000004E-2</v>
      </c>
      <c r="G10206" s="17">
        <v>0.89583639400000004</v>
      </c>
      <c r="H10206" s="17">
        <v>0.10416360600000001</v>
      </c>
      <c r="I10206" s="17">
        <v>0.95494339800000005</v>
      </c>
      <c r="J10206" s="17">
        <v>4.4699999999999997E-2</v>
      </c>
      <c r="K10206" s="17">
        <v>3.68E-4</v>
      </c>
    </row>
    <row r="10207" spans="1:11" x14ac:dyDescent="0.45">
      <c r="A10207" s="10" t="s">
        <v>83</v>
      </c>
      <c r="B10207" s="20">
        <v>0.2</v>
      </c>
      <c r="C10207" s="19">
        <v>35778</v>
      </c>
      <c r="D10207" s="19">
        <v>1528.716631</v>
      </c>
      <c r="E10207" s="23">
        <v>8.43E-2</v>
      </c>
      <c r="F10207" s="23">
        <v>7.3499999999999996E-2</v>
      </c>
      <c r="G10207" s="17">
        <v>0.89323047700000002</v>
      </c>
      <c r="H10207" s="17">
        <v>0.10676952300000001</v>
      </c>
      <c r="I10207" s="17">
        <v>0.95791727400000004</v>
      </c>
      <c r="J10207" s="17">
        <v>4.1700000000000001E-2</v>
      </c>
      <c r="K10207" s="17">
        <v>3.4699999999999998E-4</v>
      </c>
    </row>
    <row r="10208" spans="1:11" x14ac:dyDescent="0.45">
      <c r="A10208" s="10" t="s">
        <v>83</v>
      </c>
      <c r="B10208" s="20">
        <v>0.21</v>
      </c>
      <c r="C10208" s="19">
        <v>37524</v>
      </c>
      <c r="D10208" s="19">
        <v>1679.562193</v>
      </c>
      <c r="E10208" s="23">
        <v>8.8400000000000006E-2</v>
      </c>
      <c r="F10208" s="23">
        <v>7.7100000000000002E-2</v>
      </c>
      <c r="G10208" s="17">
        <v>0.89257541799999995</v>
      </c>
      <c r="H10208" s="17">
        <v>0.107424582</v>
      </c>
      <c r="I10208" s="17">
        <v>0.96093582700000002</v>
      </c>
      <c r="J10208" s="17">
        <v>3.8699999999999998E-2</v>
      </c>
      <c r="K10208" s="17">
        <v>3.1700000000000001E-4</v>
      </c>
    </row>
    <row r="10209" spans="1:11" x14ac:dyDescent="0.45">
      <c r="A10209" s="10" t="s">
        <v>83</v>
      </c>
      <c r="B10209" s="20">
        <v>0.22</v>
      </c>
      <c r="C10209" s="19">
        <v>39268</v>
      </c>
      <c r="D10209" s="19">
        <v>1837.3888380000001</v>
      </c>
      <c r="E10209" s="23">
        <v>9.35E-2</v>
      </c>
      <c r="F10209" s="23">
        <v>8.0600000000000005E-2</v>
      </c>
      <c r="G10209" s="17">
        <v>0.89118366100000002</v>
      </c>
      <c r="H10209" s="17">
        <v>0.108816339</v>
      </c>
      <c r="I10209" s="17">
        <v>0.96326788600000002</v>
      </c>
      <c r="J10209" s="17">
        <v>3.6400000000000002E-2</v>
      </c>
      <c r="K10209" s="17">
        <v>2.9100000000000003E-4</v>
      </c>
    </row>
    <row r="10210" spans="1:11" x14ac:dyDescent="0.45">
      <c r="A10210" s="10" t="s">
        <v>83</v>
      </c>
      <c r="B10210" s="20">
        <v>0.23</v>
      </c>
      <c r="C10210" s="19">
        <v>41161</v>
      </c>
      <c r="D10210" s="19">
        <v>2018.2660920000001</v>
      </c>
      <c r="E10210" s="23">
        <v>9.74E-2</v>
      </c>
      <c r="F10210" s="23">
        <v>8.4699999999999998E-2</v>
      </c>
      <c r="G10210" s="17">
        <v>0.89147494000000005</v>
      </c>
      <c r="H10210" s="17">
        <v>0.10852506000000001</v>
      </c>
      <c r="I10210" s="17">
        <v>0.96592513899999999</v>
      </c>
      <c r="J10210" s="17">
        <v>3.3799999999999997E-2</v>
      </c>
      <c r="K10210" s="17">
        <v>2.6600000000000001E-4</v>
      </c>
    </row>
    <row r="10211" spans="1:11" x14ac:dyDescent="0.45">
      <c r="A10211" s="10" t="s">
        <v>83</v>
      </c>
      <c r="B10211" s="20">
        <v>0.24</v>
      </c>
      <c r="C10211" s="19">
        <v>42744</v>
      </c>
      <c r="D10211" s="19">
        <v>2175.1527350000001</v>
      </c>
      <c r="E10211" s="23">
        <v>0.10070852600000001</v>
      </c>
      <c r="F10211" s="23">
        <v>8.7999999999999995E-2</v>
      </c>
      <c r="G10211" s="17">
        <v>0.89095545600000003</v>
      </c>
      <c r="H10211" s="17">
        <v>0.10904454399999999</v>
      </c>
      <c r="I10211" s="17">
        <v>0.96749646300000003</v>
      </c>
      <c r="J10211" s="17">
        <v>3.2300000000000002E-2</v>
      </c>
      <c r="K10211" s="17">
        <v>2.4699999999999999E-4</v>
      </c>
    </row>
    <row r="10212" spans="1:11" x14ac:dyDescent="0.45">
      <c r="A10212" s="10" t="s">
        <v>83</v>
      </c>
      <c r="B10212" s="20">
        <v>0.25</v>
      </c>
      <c r="C10212" s="19">
        <v>44500</v>
      </c>
      <c r="D10212" s="19">
        <v>2354.6108979999999</v>
      </c>
      <c r="E10212" s="23">
        <v>0.103794046</v>
      </c>
      <c r="F10212" s="23">
        <v>9.1499999999999998E-2</v>
      </c>
      <c r="G10212" s="17">
        <v>0.88921348300000003</v>
      </c>
      <c r="H10212" s="17">
        <v>0.110786517</v>
      </c>
      <c r="I10212" s="17">
        <v>0.96983834999999996</v>
      </c>
      <c r="J10212" s="17">
        <v>2.9899999999999999E-2</v>
      </c>
      <c r="K10212" s="17">
        <v>2.2900000000000001E-4</v>
      </c>
    </row>
    <row r="10213" spans="1:11" x14ac:dyDescent="0.45">
      <c r="A10213" s="10" t="s">
        <v>83</v>
      </c>
      <c r="B10213" s="20">
        <v>0.26</v>
      </c>
      <c r="C10213" s="19">
        <v>46224</v>
      </c>
      <c r="D10213" s="19">
        <v>2536.5935599999998</v>
      </c>
      <c r="E10213" s="23">
        <v>0.10703591699999999</v>
      </c>
      <c r="F10213" s="23">
        <v>9.4899999999999998E-2</v>
      </c>
      <c r="G10213" s="17">
        <v>0.88908359299999995</v>
      </c>
      <c r="H10213" s="17">
        <v>0.11091640699999999</v>
      </c>
      <c r="I10213" s="17">
        <v>0.97195272700000002</v>
      </c>
      <c r="J10213" s="17">
        <v>2.7799999999999998E-2</v>
      </c>
      <c r="K10213" s="17">
        <v>2.13E-4</v>
      </c>
    </row>
    <row r="10214" spans="1:11" x14ac:dyDescent="0.45">
      <c r="A10214" s="10" t="s">
        <v>83</v>
      </c>
      <c r="B10214" s="20">
        <v>0.27</v>
      </c>
      <c r="C10214" s="19">
        <v>47991</v>
      </c>
      <c r="D10214" s="19">
        <v>2729.2511279999999</v>
      </c>
      <c r="E10214" s="23">
        <v>0.110950584</v>
      </c>
      <c r="F10214" s="23">
        <v>9.8199999999999996E-2</v>
      </c>
      <c r="G10214" s="17">
        <v>0.88893750900000001</v>
      </c>
      <c r="H10214" s="17">
        <v>0.111062491</v>
      </c>
      <c r="I10214" s="17">
        <v>0.97382610199999997</v>
      </c>
      <c r="J10214" s="17">
        <v>2.5999999999999999E-2</v>
      </c>
      <c r="K10214" s="17">
        <v>2.1000000000000001E-4</v>
      </c>
    </row>
    <row r="10215" spans="1:11" x14ac:dyDescent="0.45">
      <c r="A10215" s="10" t="s">
        <v>83</v>
      </c>
      <c r="B10215" s="20">
        <v>0.28000000000000003</v>
      </c>
      <c r="C10215" s="19">
        <v>49913</v>
      </c>
      <c r="D10215" s="19">
        <v>2946.8609070000002</v>
      </c>
      <c r="E10215" s="23">
        <v>0.115712735</v>
      </c>
      <c r="F10215" s="23">
        <v>0.101828522</v>
      </c>
      <c r="G10215" s="17">
        <v>0.88636227000000001</v>
      </c>
      <c r="H10215" s="17">
        <v>0.11363773000000001</v>
      </c>
      <c r="I10215" s="17">
        <v>0.97507449199999996</v>
      </c>
      <c r="J10215" s="17">
        <v>2.47E-2</v>
      </c>
      <c r="K10215" s="17">
        <v>1.95E-4</v>
      </c>
    </row>
    <row r="10216" spans="1:11" x14ac:dyDescent="0.45">
      <c r="A10216" s="10" t="s">
        <v>83</v>
      </c>
      <c r="B10216" s="20">
        <v>0.28999999999999998</v>
      </c>
      <c r="C10216" s="19">
        <v>51648</v>
      </c>
      <c r="D10216" s="19">
        <v>3150.8119649999999</v>
      </c>
      <c r="E10216" s="23">
        <v>0.119374152</v>
      </c>
      <c r="F10216" s="23">
        <v>0.105199246</v>
      </c>
      <c r="G10216" s="17">
        <v>0.88673327099999999</v>
      </c>
      <c r="H10216" s="17">
        <v>0.113266729</v>
      </c>
      <c r="I10216" s="17">
        <v>0.976676604</v>
      </c>
      <c r="J10216" s="17">
        <v>2.3099999999999999E-2</v>
      </c>
      <c r="K10216" s="17">
        <v>1.8699999999999999E-4</v>
      </c>
    </row>
    <row r="10217" spans="1:11" x14ac:dyDescent="0.45">
      <c r="A10217" s="10" t="s">
        <v>83</v>
      </c>
      <c r="B10217" s="20">
        <v>0.3</v>
      </c>
      <c r="C10217" s="19">
        <v>53231</v>
      </c>
      <c r="D10217" s="19">
        <v>3342.0258210000002</v>
      </c>
      <c r="E10217" s="23">
        <v>0.122115234</v>
      </c>
      <c r="F10217" s="23">
        <v>0.108044723</v>
      </c>
      <c r="G10217" s="17">
        <v>0.88645713999999998</v>
      </c>
      <c r="H10217" s="17">
        <v>0.11354286</v>
      </c>
      <c r="I10217" s="17">
        <v>0.977212093</v>
      </c>
      <c r="J10217" s="17">
        <v>2.2599999999999999E-2</v>
      </c>
      <c r="K10217" s="17">
        <v>1.76E-4</v>
      </c>
    </row>
    <row r="10218" spans="1:11" x14ac:dyDescent="0.45">
      <c r="A10218" s="10" t="s">
        <v>83</v>
      </c>
      <c r="B10218" s="20">
        <v>0.31</v>
      </c>
      <c r="C10218" s="19">
        <v>54970</v>
      </c>
      <c r="D10218" s="19">
        <v>3557.3187440000002</v>
      </c>
      <c r="E10218" s="23">
        <v>0.12580528499999999</v>
      </c>
      <c r="F10218" s="23">
        <v>0.111216256</v>
      </c>
      <c r="G10218" s="17">
        <v>0.88662907000000002</v>
      </c>
      <c r="H10218" s="17">
        <v>0.11337092999999999</v>
      </c>
      <c r="I10218" s="17">
        <v>0.978211626</v>
      </c>
      <c r="J10218" s="17">
        <v>2.1600000000000001E-2</v>
      </c>
      <c r="K10218" s="17">
        <v>1.6899999999999999E-4</v>
      </c>
    </row>
    <row r="10219" spans="1:11" x14ac:dyDescent="0.45">
      <c r="A10219" s="10" t="s">
        <v>83</v>
      </c>
      <c r="B10219" s="20">
        <v>0.32</v>
      </c>
      <c r="C10219" s="19">
        <v>56711</v>
      </c>
      <c r="D10219" s="19">
        <v>3779.7233369999999</v>
      </c>
      <c r="E10219" s="23">
        <v>0.12980008600000001</v>
      </c>
      <c r="F10219" s="23">
        <v>0.114367965</v>
      </c>
      <c r="G10219" s="17">
        <v>0.88674154900000002</v>
      </c>
      <c r="H10219" s="17">
        <v>0.113258451</v>
      </c>
      <c r="I10219" s="17">
        <v>0.97912446600000003</v>
      </c>
      <c r="J10219" s="17">
        <v>2.07E-2</v>
      </c>
      <c r="K10219" s="17">
        <v>1.5899999999999999E-4</v>
      </c>
    </row>
    <row r="10220" spans="1:11" x14ac:dyDescent="0.45">
      <c r="A10220" s="10" t="s">
        <v>83</v>
      </c>
      <c r="B10220" s="20">
        <v>0.33</v>
      </c>
      <c r="C10220" s="19">
        <v>58440</v>
      </c>
      <c r="D10220" s="19">
        <v>4007.651856</v>
      </c>
      <c r="E10220" s="23">
        <v>0.133673813</v>
      </c>
      <c r="F10220" s="23">
        <v>0.117593374</v>
      </c>
      <c r="G10220" s="17">
        <v>0.88648186200000001</v>
      </c>
      <c r="H10220" s="17">
        <v>0.113518138</v>
      </c>
      <c r="I10220" s="17">
        <v>0.97950685999999998</v>
      </c>
      <c r="J10220" s="17">
        <v>2.0299999999999999E-2</v>
      </c>
      <c r="K10220" s="17">
        <v>1.5100000000000001E-4</v>
      </c>
    </row>
    <row r="10221" spans="1:11" x14ac:dyDescent="0.45">
      <c r="A10221" s="10" t="s">
        <v>83</v>
      </c>
      <c r="B10221" s="20">
        <v>0.34</v>
      </c>
      <c r="C10221" s="19">
        <v>60204</v>
      </c>
      <c r="D10221" s="19">
        <v>4245.8206250000003</v>
      </c>
      <c r="E10221" s="23">
        <v>0.13669034599999999</v>
      </c>
      <c r="F10221" s="23">
        <v>0.120803594</v>
      </c>
      <c r="G10221" s="17">
        <v>0.88758221999999998</v>
      </c>
      <c r="H10221" s="17">
        <v>0.11241777999999999</v>
      </c>
      <c r="I10221" s="17">
        <v>0.98058605099999996</v>
      </c>
      <c r="J10221" s="17">
        <v>1.9300000000000001E-2</v>
      </c>
      <c r="K10221" s="17">
        <v>1.4200000000000001E-4</v>
      </c>
    </row>
    <row r="10222" spans="1:11" x14ac:dyDescent="0.45">
      <c r="A10222" s="10" t="s">
        <v>83</v>
      </c>
      <c r="B10222" s="20">
        <v>0.35</v>
      </c>
      <c r="C10222" s="19">
        <v>61953</v>
      </c>
      <c r="D10222" s="19">
        <v>4488.7242919999999</v>
      </c>
      <c r="E10222" s="23">
        <v>0.14081760900000001</v>
      </c>
      <c r="F10222" s="23">
        <v>0.123998131</v>
      </c>
      <c r="G10222" s="17">
        <v>0.88789889099999997</v>
      </c>
      <c r="H10222" s="17">
        <v>0.112101109</v>
      </c>
      <c r="I10222" s="17">
        <v>0.98118506900000002</v>
      </c>
      <c r="J10222" s="17">
        <v>1.8700000000000001E-2</v>
      </c>
      <c r="K10222" s="17">
        <v>1.4999999999999999E-4</v>
      </c>
    </row>
    <row r="10223" spans="1:11" x14ac:dyDescent="0.45">
      <c r="A10223" s="10" t="s">
        <v>83</v>
      </c>
      <c r="B10223" s="20">
        <v>0.36</v>
      </c>
      <c r="C10223" s="19">
        <v>63702</v>
      </c>
      <c r="D10223" s="19">
        <v>4738.7799080000004</v>
      </c>
      <c r="E10223" s="23">
        <v>0.14516140799999999</v>
      </c>
      <c r="F10223" s="23">
        <v>0.127330207</v>
      </c>
      <c r="G10223" s="17">
        <v>0.88705221199999995</v>
      </c>
      <c r="H10223" s="17">
        <v>0.11294778799999999</v>
      </c>
      <c r="I10223" s="17">
        <v>0.98206159599999998</v>
      </c>
      <c r="J10223" s="17">
        <v>1.78E-2</v>
      </c>
      <c r="K10223" s="17">
        <v>1.46E-4</v>
      </c>
    </row>
    <row r="10224" spans="1:11" x14ac:dyDescent="0.45">
      <c r="A10224" s="10" t="s">
        <v>83</v>
      </c>
      <c r="B10224" s="20">
        <v>0.37</v>
      </c>
      <c r="C10224" s="19">
        <v>65447</v>
      </c>
      <c r="D10224" s="19">
        <v>4995.8418979999997</v>
      </c>
      <c r="E10224" s="23">
        <v>0.14966816499999999</v>
      </c>
      <c r="F10224" s="23">
        <v>0.13068516299999999</v>
      </c>
      <c r="G10224" s="17">
        <v>0.88644246500000001</v>
      </c>
      <c r="H10224" s="17">
        <v>0.113557535</v>
      </c>
      <c r="I10224" s="17">
        <v>0.98294432099999995</v>
      </c>
      <c r="J10224" s="17">
        <v>1.6899999999999998E-2</v>
      </c>
      <c r="K10224" s="17">
        <v>1.3799999999999999E-4</v>
      </c>
    </row>
    <row r="10225" spans="1:11" x14ac:dyDescent="0.45">
      <c r="A10225" s="10" t="s">
        <v>83</v>
      </c>
      <c r="B10225" s="20">
        <v>0.38</v>
      </c>
      <c r="C10225" s="19">
        <v>67186</v>
      </c>
      <c r="D10225" s="19">
        <v>5259.3528050000004</v>
      </c>
      <c r="E10225" s="23">
        <v>0.15362200000000001</v>
      </c>
      <c r="F10225" s="23">
        <v>0.13403688799999999</v>
      </c>
      <c r="G10225" s="17">
        <v>0.886226297</v>
      </c>
      <c r="H10225" s="17">
        <v>0.113773703</v>
      </c>
      <c r="I10225" s="17">
        <v>0.98370500599999999</v>
      </c>
      <c r="J10225" s="17">
        <v>1.6199999999999999E-2</v>
      </c>
      <c r="K10225" s="17">
        <v>1.3200000000000001E-4</v>
      </c>
    </row>
    <row r="10226" spans="1:11" x14ac:dyDescent="0.45">
      <c r="A10226" s="10" t="s">
        <v>83</v>
      </c>
      <c r="B10226" s="20">
        <v>0.39</v>
      </c>
      <c r="C10226" s="19">
        <v>68925</v>
      </c>
      <c r="D10226" s="19">
        <v>5529.5821619999997</v>
      </c>
      <c r="E10226" s="23">
        <v>0.15766338299999999</v>
      </c>
      <c r="F10226" s="23">
        <v>0.137417238</v>
      </c>
      <c r="G10226" s="17">
        <v>0.886688429</v>
      </c>
      <c r="H10226" s="17">
        <v>0.113311571</v>
      </c>
      <c r="I10226" s="17">
        <v>0.98443582900000004</v>
      </c>
      <c r="J10226" s="17">
        <v>1.54E-2</v>
      </c>
      <c r="K10226" s="17">
        <v>1.26E-4</v>
      </c>
    </row>
    <row r="10227" spans="1:11" x14ac:dyDescent="0.45">
      <c r="A10227" s="10" t="s">
        <v>83</v>
      </c>
      <c r="B10227" s="20">
        <v>0.4</v>
      </c>
      <c r="C10227" s="19">
        <v>70676</v>
      </c>
      <c r="D10227" s="19">
        <v>5808.9906179999998</v>
      </c>
      <c r="E10227" s="23">
        <v>0.161506595</v>
      </c>
      <c r="F10227" s="23">
        <v>0.14083276</v>
      </c>
      <c r="G10227" s="17">
        <v>0.88550568799999996</v>
      </c>
      <c r="H10227" s="17">
        <v>0.114494312</v>
      </c>
      <c r="I10227" s="17">
        <v>0.98495394599999997</v>
      </c>
      <c r="J10227" s="17">
        <v>1.49E-2</v>
      </c>
      <c r="K10227" s="17">
        <v>1.2E-4</v>
      </c>
    </row>
    <row r="10228" spans="1:11" x14ac:dyDescent="0.45">
      <c r="A10228" s="10" t="s">
        <v>83</v>
      </c>
      <c r="B10228" s="20">
        <v>0.41</v>
      </c>
      <c r="C10228" s="19">
        <v>72406</v>
      </c>
      <c r="D10228" s="19">
        <v>6092.6986109999998</v>
      </c>
      <c r="E10228" s="23">
        <v>0.166378161</v>
      </c>
      <c r="F10228" s="23">
        <v>0.14433759800000001</v>
      </c>
      <c r="G10228" s="17">
        <v>0.88528574999999998</v>
      </c>
      <c r="H10228" s="17">
        <v>0.11471425</v>
      </c>
      <c r="I10228" s="17">
        <v>0.98554298399999996</v>
      </c>
      <c r="J10228" s="17">
        <v>1.43E-2</v>
      </c>
      <c r="K10228" s="17">
        <v>1.18E-4</v>
      </c>
    </row>
    <row r="10229" spans="1:11" x14ac:dyDescent="0.45">
      <c r="A10229" s="10" t="s">
        <v>83</v>
      </c>
      <c r="B10229" s="20">
        <v>0.42</v>
      </c>
      <c r="C10229" s="19">
        <v>74160</v>
      </c>
      <c r="D10229" s="19">
        <v>6388.4054859999997</v>
      </c>
      <c r="E10229" s="23">
        <v>0.17063231400000001</v>
      </c>
      <c r="F10229" s="23">
        <v>0.14793520499999999</v>
      </c>
      <c r="G10229" s="17">
        <v>0.88441208199999999</v>
      </c>
      <c r="H10229" s="17">
        <v>0.115587918</v>
      </c>
      <c r="I10229" s="17">
        <v>0.98601080500000005</v>
      </c>
      <c r="J10229" s="17">
        <v>1.3899999999999999E-2</v>
      </c>
      <c r="K10229" s="17">
        <v>1.13E-4</v>
      </c>
    </row>
    <row r="10230" spans="1:11" x14ac:dyDescent="0.45">
      <c r="A10230" s="10" t="s">
        <v>83</v>
      </c>
      <c r="B10230" s="20">
        <v>0.43</v>
      </c>
      <c r="C10230" s="19">
        <v>75920</v>
      </c>
      <c r="D10230" s="19">
        <v>6692.0083549999999</v>
      </c>
      <c r="E10230" s="23">
        <v>0.174717022</v>
      </c>
      <c r="F10230" s="23">
        <v>0.15150364499999999</v>
      </c>
      <c r="G10230" s="17">
        <v>0.88381190700000001</v>
      </c>
      <c r="H10230" s="17">
        <v>0.11618809300000001</v>
      </c>
      <c r="I10230" s="17">
        <v>0.98654430900000001</v>
      </c>
      <c r="J10230" s="17">
        <v>1.3299999999999999E-2</v>
      </c>
      <c r="K10230" s="17">
        <v>1.08E-4</v>
      </c>
    </row>
    <row r="10231" spans="1:11" x14ac:dyDescent="0.45">
      <c r="A10231" s="10" t="s">
        <v>83</v>
      </c>
      <c r="B10231" s="20">
        <v>0.44</v>
      </c>
      <c r="C10231" s="19">
        <v>77654</v>
      </c>
      <c r="D10231" s="19">
        <v>6998.9028349999999</v>
      </c>
      <c r="E10231" s="23">
        <v>0.179109303</v>
      </c>
      <c r="F10231" s="23">
        <v>0.155075564</v>
      </c>
      <c r="G10231" s="17">
        <v>0.88268473000000003</v>
      </c>
      <c r="H10231" s="17">
        <v>0.11731527</v>
      </c>
      <c r="I10231" s="17">
        <v>0.98701364800000002</v>
      </c>
      <c r="J10231" s="17">
        <v>1.29E-2</v>
      </c>
      <c r="K10231" s="17">
        <v>1.0399999999999999E-4</v>
      </c>
    </row>
    <row r="10232" spans="1:11" x14ac:dyDescent="0.45">
      <c r="A10232" s="10" t="s">
        <v>83</v>
      </c>
      <c r="B10232" s="20">
        <v>0.45</v>
      </c>
      <c r="C10232" s="19">
        <v>79405</v>
      </c>
      <c r="D10232" s="19">
        <v>7315.9280239999998</v>
      </c>
      <c r="E10232" s="23">
        <v>0.183230214</v>
      </c>
      <c r="F10232" s="23">
        <v>0.15875131100000001</v>
      </c>
      <c r="G10232" s="17">
        <v>0.88237516500000002</v>
      </c>
      <c r="H10232" s="17">
        <v>0.117624835</v>
      </c>
      <c r="I10232" s="17">
        <v>0.98731664100000005</v>
      </c>
      <c r="J10232" s="17">
        <v>1.26E-2</v>
      </c>
      <c r="K10232" s="17">
        <v>9.98E-5</v>
      </c>
    </row>
    <row r="10233" spans="1:11" x14ac:dyDescent="0.45">
      <c r="A10233" s="10" t="s">
        <v>83</v>
      </c>
      <c r="B10233" s="20">
        <v>0.46</v>
      </c>
      <c r="C10233" s="19">
        <v>81156</v>
      </c>
      <c r="D10233" s="19">
        <v>7640.0202859999999</v>
      </c>
      <c r="E10233" s="23">
        <v>0.18715122200000001</v>
      </c>
      <c r="F10233" s="23">
        <v>0.162428878</v>
      </c>
      <c r="G10233" s="17">
        <v>0.88241165200000005</v>
      </c>
      <c r="H10233" s="17">
        <v>0.117588348</v>
      </c>
      <c r="I10233" s="17">
        <v>0.98761432800000004</v>
      </c>
      <c r="J10233" s="17">
        <v>1.23E-2</v>
      </c>
      <c r="K10233" s="17">
        <v>9.6000000000000002E-5</v>
      </c>
    </row>
    <row r="10234" spans="1:11" x14ac:dyDescent="0.45">
      <c r="A10234" s="10" t="s">
        <v>83</v>
      </c>
      <c r="B10234" s="20">
        <v>0.47</v>
      </c>
      <c r="C10234" s="19">
        <v>82901</v>
      </c>
      <c r="D10234" s="19">
        <v>7970.1424729999999</v>
      </c>
      <c r="E10234" s="23">
        <v>0.19131973699999999</v>
      </c>
      <c r="F10234" s="23">
        <v>0.16606532700000001</v>
      </c>
      <c r="G10234" s="17">
        <v>0.88243808899999998</v>
      </c>
      <c r="H10234" s="17">
        <v>0.11756191100000001</v>
      </c>
      <c r="I10234" s="17">
        <v>0.98802588700000005</v>
      </c>
      <c r="J10234" s="17">
        <v>1.1900000000000001E-2</v>
      </c>
      <c r="K10234" s="17">
        <v>9.2200000000000005E-5</v>
      </c>
    </row>
    <row r="10235" spans="1:11" x14ac:dyDescent="0.45">
      <c r="A10235" s="10" t="s">
        <v>83</v>
      </c>
      <c r="B10235" s="20">
        <v>0.48</v>
      </c>
      <c r="C10235" s="19">
        <v>84642</v>
      </c>
      <c r="D10235" s="19">
        <v>8306.7382589999997</v>
      </c>
      <c r="E10235" s="23">
        <v>0.195519427</v>
      </c>
      <c r="F10235" s="23">
        <v>0.16976828499999999</v>
      </c>
      <c r="G10235" s="17">
        <v>0.882493325</v>
      </c>
      <c r="H10235" s="17">
        <v>0.117506675</v>
      </c>
      <c r="I10235" s="17">
        <v>0.98842116400000002</v>
      </c>
      <c r="J10235" s="17">
        <v>1.15E-2</v>
      </c>
      <c r="K10235" s="17">
        <v>8.8599999999999999E-5</v>
      </c>
    </row>
    <row r="10236" spans="1:11" x14ac:dyDescent="0.45">
      <c r="A10236" s="10" t="s">
        <v>83</v>
      </c>
      <c r="B10236" s="20">
        <v>0.49</v>
      </c>
      <c r="C10236" s="19">
        <v>86384</v>
      </c>
      <c r="D10236" s="19">
        <v>8651.4649680000002</v>
      </c>
      <c r="E10236" s="23">
        <v>0.200275486</v>
      </c>
      <c r="F10236" s="23">
        <v>0.17345033200000001</v>
      </c>
      <c r="G10236" s="17">
        <v>0.881841545</v>
      </c>
      <c r="H10236" s="17">
        <v>0.118158455</v>
      </c>
      <c r="I10236" s="17">
        <v>0.988839578</v>
      </c>
      <c r="J10236" s="17">
        <v>1.11E-2</v>
      </c>
      <c r="K10236" s="17">
        <v>8.53E-5</v>
      </c>
    </row>
    <row r="10237" spans="1:11" x14ac:dyDescent="0.45">
      <c r="A10237" s="10" t="s">
        <v>83</v>
      </c>
      <c r="B10237" s="20">
        <v>0.5</v>
      </c>
      <c r="C10237" s="19">
        <v>88132</v>
      </c>
      <c r="D10237" s="19">
        <v>9005.6897439999993</v>
      </c>
      <c r="E10237" s="23">
        <v>0.20513619</v>
      </c>
      <c r="F10237" s="23">
        <v>0.177168247</v>
      </c>
      <c r="G10237" s="17">
        <v>0.88063359500000005</v>
      </c>
      <c r="H10237" s="17">
        <v>0.11936640499999999</v>
      </c>
      <c r="I10237" s="17">
        <v>0.98920953899999997</v>
      </c>
      <c r="J10237" s="17">
        <v>1.0699999999999999E-2</v>
      </c>
      <c r="K10237" s="17">
        <v>8.2299999999999995E-5</v>
      </c>
    </row>
    <row r="10238" spans="1:11" x14ac:dyDescent="0.45">
      <c r="A10238" s="10" t="s">
        <v>83</v>
      </c>
      <c r="B10238" s="20">
        <v>0.51</v>
      </c>
      <c r="C10238" s="19">
        <v>89876</v>
      </c>
      <c r="D10238" s="19">
        <v>9367.6695240000008</v>
      </c>
      <c r="E10238" s="23">
        <v>0.21048737200000001</v>
      </c>
      <c r="F10238" s="23">
        <v>0.18095573600000001</v>
      </c>
      <c r="G10238" s="17">
        <v>0.88025724299999997</v>
      </c>
      <c r="H10238" s="17">
        <v>0.11974275700000001</v>
      </c>
      <c r="I10238" s="17">
        <v>0.98955228799999995</v>
      </c>
      <c r="J10238" s="17">
        <v>1.04E-2</v>
      </c>
      <c r="K10238" s="17">
        <v>7.9300000000000003E-5</v>
      </c>
    </row>
    <row r="10239" spans="1:11" x14ac:dyDescent="0.45">
      <c r="A10239" s="10" t="s">
        <v>83</v>
      </c>
      <c r="B10239" s="20">
        <v>0.52</v>
      </c>
      <c r="C10239" s="19">
        <v>91621</v>
      </c>
      <c r="D10239" s="19">
        <v>9739.7565649999997</v>
      </c>
      <c r="E10239" s="23">
        <v>0.21535947699999999</v>
      </c>
      <c r="F10239" s="23">
        <v>0.184870431</v>
      </c>
      <c r="G10239" s="17">
        <v>0.88014756400000005</v>
      </c>
      <c r="H10239" s="17">
        <v>0.11985243600000001</v>
      </c>
      <c r="I10239" s="17">
        <v>0.98989259200000002</v>
      </c>
      <c r="J10239" s="17">
        <v>0.01</v>
      </c>
      <c r="K10239" s="17">
        <v>7.8499999999999997E-5</v>
      </c>
    </row>
    <row r="10240" spans="1:11" x14ac:dyDescent="0.45">
      <c r="A10240" s="10" t="s">
        <v>83</v>
      </c>
      <c r="B10240" s="20">
        <v>0.53</v>
      </c>
      <c r="C10240" s="19">
        <v>93373</v>
      </c>
      <c r="D10240" s="19">
        <v>10122.169180000001</v>
      </c>
      <c r="E10240" s="23">
        <v>0.220931554</v>
      </c>
      <c r="F10240" s="23">
        <v>0.18879720999999999</v>
      </c>
      <c r="G10240" s="17">
        <v>0.88032943100000005</v>
      </c>
      <c r="H10240" s="17">
        <v>0.119670569</v>
      </c>
      <c r="I10240" s="17">
        <v>0.99022845199999998</v>
      </c>
      <c r="J10240" s="17">
        <v>9.6900000000000007E-3</v>
      </c>
      <c r="K10240" s="17">
        <v>7.8200000000000003E-5</v>
      </c>
    </row>
    <row r="10241" spans="1:11" x14ac:dyDescent="0.45">
      <c r="A10241" s="10" t="s">
        <v>83</v>
      </c>
      <c r="B10241" s="20">
        <v>0.54</v>
      </c>
      <c r="C10241" s="19">
        <v>95116</v>
      </c>
      <c r="D10241" s="19">
        <v>10511.429260000001</v>
      </c>
      <c r="E10241" s="23">
        <v>0.225867659</v>
      </c>
      <c r="F10241" s="23">
        <v>0.192833579</v>
      </c>
      <c r="G10241" s="17">
        <v>0.88032507699999996</v>
      </c>
      <c r="H10241" s="17">
        <v>0.119674923</v>
      </c>
      <c r="I10241" s="17">
        <v>0.99052668799999999</v>
      </c>
      <c r="J10241" s="17">
        <v>9.4000000000000004E-3</v>
      </c>
      <c r="K10241" s="17">
        <v>7.6600000000000005E-5</v>
      </c>
    </row>
    <row r="10242" spans="1:11" x14ac:dyDescent="0.45">
      <c r="A10242" s="10" t="s">
        <v>83</v>
      </c>
      <c r="B10242" s="20">
        <v>0.55000000000000004</v>
      </c>
      <c r="C10242" s="19">
        <v>96862</v>
      </c>
      <c r="D10242" s="19">
        <v>10911.016869999999</v>
      </c>
      <c r="E10242" s="23">
        <v>0.231913009</v>
      </c>
      <c r="F10242" s="23">
        <v>0.19688563100000001</v>
      </c>
      <c r="G10242" s="17">
        <v>0.88016972599999999</v>
      </c>
      <c r="H10242" s="17">
        <v>0.119830274</v>
      </c>
      <c r="I10242" s="17">
        <v>0.99080829299999995</v>
      </c>
      <c r="J10242" s="17">
        <v>9.1000000000000004E-3</v>
      </c>
      <c r="K10242" s="17">
        <v>8.7800000000000006E-5</v>
      </c>
    </row>
    <row r="10243" spans="1:11" x14ac:dyDescent="0.45">
      <c r="A10243" s="10" t="s">
        <v>83</v>
      </c>
      <c r="B10243" s="20">
        <v>0.56000000000000005</v>
      </c>
      <c r="C10243" s="19">
        <v>98755</v>
      </c>
      <c r="D10243" s="19">
        <v>11356.21205</v>
      </c>
      <c r="E10243" s="23">
        <v>0.23820909300000001</v>
      </c>
      <c r="F10243" s="23">
        <v>0.20150256</v>
      </c>
      <c r="G10243" s="17">
        <v>0.87996557099999995</v>
      </c>
      <c r="H10243" s="17">
        <v>0.120034429</v>
      </c>
      <c r="I10243" s="17">
        <v>0.99104656499999999</v>
      </c>
      <c r="J10243" s="17">
        <v>8.8699999999999994E-3</v>
      </c>
      <c r="K10243" s="17">
        <v>8.4599999999999996E-5</v>
      </c>
    </row>
    <row r="10244" spans="1:11" x14ac:dyDescent="0.45">
      <c r="A10244" s="10" t="s">
        <v>83</v>
      </c>
      <c r="B10244" s="20">
        <v>0.56999999999999995</v>
      </c>
      <c r="C10244" s="19">
        <v>100529</v>
      </c>
      <c r="D10244" s="19">
        <v>11783.86018</v>
      </c>
      <c r="E10244" s="23">
        <v>0.244499837</v>
      </c>
      <c r="F10244" s="23">
        <v>0.20576962100000001</v>
      </c>
      <c r="G10244" s="17">
        <v>0.879457669</v>
      </c>
      <c r="H10244" s="17">
        <v>0.120542331</v>
      </c>
      <c r="I10244" s="17">
        <v>0.99130892599999998</v>
      </c>
      <c r="J10244" s="17">
        <v>8.6099999999999996E-3</v>
      </c>
      <c r="K10244" s="17">
        <v>8.2999999999999998E-5</v>
      </c>
    </row>
    <row r="10245" spans="1:11" x14ac:dyDescent="0.45">
      <c r="A10245" s="10" t="s">
        <v>83</v>
      </c>
      <c r="B10245" s="20">
        <v>0.57999999999999996</v>
      </c>
      <c r="C10245" s="19">
        <v>102273</v>
      </c>
      <c r="D10245" s="19">
        <v>12215.28289</v>
      </c>
      <c r="E10245" s="23">
        <v>0.25054301899999998</v>
      </c>
      <c r="F10245" s="23">
        <v>0.210118216</v>
      </c>
      <c r="G10245" s="17">
        <v>0.87921543300000005</v>
      </c>
      <c r="H10245" s="17">
        <v>0.120784567</v>
      </c>
      <c r="I10245" s="17">
        <v>0.99155230599999999</v>
      </c>
      <c r="J10245" s="17">
        <v>8.3700000000000007E-3</v>
      </c>
      <c r="K10245" s="17">
        <v>8.0400000000000003E-5</v>
      </c>
    </row>
    <row r="10246" spans="1:11" x14ac:dyDescent="0.45">
      <c r="A10246" s="10" t="s">
        <v>83</v>
      </c>
      <c r="B10246" s="20">
        <v>0.59</v>
      </c>
      <c r="C10246" s="19">
        <v>104018</v>
      </c>
      <c r="D10246" s="19">
        <v>12658.45714</v>
      </c>
      <c r="E10246" s="23">
        <v>0.25753673799999999</v>
      </c>
      <c r="F10246" s="23">
        <v>0.214652326</v>
      </c>
      <c r="G10246" s="17">
        <v>0.879088235</v>
      </c>
      <c r="H10246" s="17">
        <v>0.120911765</v>
      </c>
      <c r="I10246" s="17">
        <v>0.99170593600000001</v>
      </c>
      <c r="J10246" s="17">
        <v>8.2199999999999999E-3</v>
      </c>
      <c r="K10246" s="17">
        <v>7.7999999999999999E-5</v>
      </c>
    </row>
    <row r="10247" spans="1:11" x14ac:dyDescent="0.45">
      <c r="A10247" s="10" t="s">
        <v>83</v>
      </c>
      <c r="B10247" s="20">
        <v>0.6</v>
      </c>
      <c r="C10247" s="19">
        <v>105581</v>
      </c>
      <c r="D10247" s="19">
        <v>13065.48899</v>
      </c>
      <c r="E10247" s="23">
        <v>0.26342909199999998</v>
      </c>
      <c r="F10247" s="23">
        <v>0.21889012299999999</v>
      </c>
      <c r="G10247" s="17">
        <v>0.87903126499999995</v>
      </c>
      <c r="H10247" s="17">
        <v>0.12096873499999999</v>
      </c>
      <c r="I10247" s="17">
        <v>0.99187727400000003</v>
      </c>
      <c r="J10247" s="17">
        <v>8.0499999999999999E-3</v>
      </c>
      <c r="K10247" s="17">
        <v>7.5900000000000002E-5</v>
      </c>
    </row>
    <row r="10248" spans="1:11" x14ac:dyDescent="0.45">
      <c r="A10248" s="10" t="s">
        <v>83</v>
      </c>
      <c r="B10248" s="20">
        <v>0.61</v>
      </c>
      <c r="C10248" s="19">
        <v>107334</v>
      </c>
      <c r="D10248" s="19">
        <v>13532.52634</v>
      </c>
      <c r="E10248" s="23">
        <v>0.27003928700000002</v>
      </c>
      <c r="F10248" s="23">
        <v>0.22352761500000001</v>
      </c>
      <c r="G10248" s="17">
        <v>0.87890137300000004</v>
      </c>
      <c r="H10248" s="17">
        <v>0.121098627</v>
      </c>
      <c r="I10248" s="17">
        <v>0.99210734899999997</v>
      </c>
      <c r="J10248" s="17">
        <v>7.8200000000000006E-3</v>
      </c>
      <c r="K10248" s="17">
        <v>7.3700000000000002E-5</v>
      </c>
    </row>
    <row r="10249" spans="1:11" x14ac:dyDescent="0.45">
      <c r="A10249" s="10" t="s">
        <v>83</v>
      </c>
      <c r="B10249" s="20">
        <v>0.62</v>
      </c>
      <c r="C10249" s="19">
        <v>109080</v>
      </c>
      <c r="D10249" s="19">
        <v>14009.13709</v>
      </c>
      <c r="E10249" s="23">
        <v>0.27651149000000003</v>
      </c>
      <c r="F10249" s="23">
        <v>0.22854680799999999</v>
      </c>
      <c r="G10249" s="17">
        <v>0.87859369300000001</v>
      </c>
      <c r="H10249" s="17">
        <v>0.121406307</v>
      </c>
      <c r="I10249" s="17">
        <v>0.99232614600000002</v>
      </c>
      <c r="J10249" s="17">
        <v>7.6E-3</v>
      </c>
      <c r="K10249" s="17">
        <v>7.1500000000000003E-5</v>
      </c>
    </row>
    <row r="10250" spans="1:11" x14ac:dyDescent="0.45">
      <c r="A10250" s="10" t="s">
        <v>83</v>
      </c>
      <c r="B10250" s="20">
        <v>0.63</v>
      </c>
      <c r="C10250" s="19">
        <v>110825</v>
      </c>
      <c r="D10250" s="19">
        <v>14499.133470000001</v>
      </c>
      <c r="E10250" s="23">
        <v>0.28555630900000001</v>
      </c>
      <c r="F10250" s="23">
        <v>0.23360920299999999</v>
      </c>
      <c r="G10250" s="17">
        <v>0.87837581799999997</v>
      </c>
      <c r="H10250" s="17">
        <v>0.121624182</v>
      </c>
      <c r="I10250" s="17">
        <v>0.99250049299999998</v>
      </c>
      <c r="J10250" s="17">
        <v>7.43E-3</v>
      </c>
      <c r="K10250" s="17">
        <v>6.9499999999999995E-5</v>
      </c>
    </row>
    <row r="10251" spans="1:11" x14ac:dyDescent="0.45">
      <c r="A10251" s="10" t="s">
        <v>83</v>
      </c>
      <c r="B10251" s="20">
        <v>0.64</v>
      </c>
      <c r="C10251" s="19">
        <v>112572</v>
      </c>
      <c r="D10251" s="19">
        <v>15003.79558</v>
      </c>
      <c r="E10251" s="23">
        <v>0.29218709199999998</v>
      </c>
      <c r="F10251" s="23">
        <v>0.238866685</v>
      </c>
      <c r="G10251" s="17">
        <v>0.87824681100000002</v>
      </c>
      <c r="H10251" s="17">
        <v>0.121753189</v>
      </c>
      <c r="I10251" s="17">
        <v>0.99269458600000005</v>
      </c>
      <c r="J10251" s="17">
        <v>7.2399999999999999E-3</v>
      </c>
      <c r="K10251" s="17">
        <v>6.8399999999999996E-5</v>
      </c>
    </row>
    <row r="10252" spans="1:11" x14ac:dyDescent="0.45">
      <c r="A10252" s="10" t="s">
        <v>83</v>
      </c>
      <c r="B10252" s="20">
        <v>0.65</v>
      </c>
      <c r="C10252" s="19">
        <v>114318</v>
      </c>
      <c r="D10252" s="19">
        <v>15519.74373</v>
      </c>
      <c r="E10252" s="23">
        <v>0.298508732</v>
      </c>
      <c r="F10252" s="23">
        <v>0.24426394600000001</v>
      </c>
      <c r="G10252" s="17">
        <v>0.87820815600000002</v>
      </c>
      <c r="H10252" s="17">
        <v>0.121791844</v>
      </c>
      <c r="I10252" s="17">
        <v>0.99285029199999997</v>
      </c>
      <c r="J10252" s="17">
        <v>7.0800000000000004E-3</v>
      </c>
      <c r="K10252" s="17">
        <v>6.7100000000000005E-5</v>
      </c>
    </row>
    <row r="10253" spans="1:11" x14ac:dyDescent="0.45">
      <c r="A10253" s="10" t="s">
        <v>83</v>
      </c>
      <c r="B10253" s="20">
        <v>0.66</v>
      </c>
      <c r="C10253" s="19">
        <v>116052</v>
      </c>
      <c r="D10253" s="19">
        <v>16044.017949999999</v>
      </c>
      <c r="E10253" s="23">
        <v>0.30611155400000001</v>
      </c>
      <c r="F10253" s="23">
        <v>0.24971403</v>
      </c>
      <c r="G10253" s="17">
        <v>0.87791679600000005</v>
      </c>
      <c r="H10253" s="17">
        <v>0.122083204</v>
      </c>
      <c r="I10253" s="17">
        <v>0.99303989000000004</v>
      </c>
      <c r="J10253" s="17">
        <v>6.8900000000000003E-3</v>
      </c>
      <c r="K10253" s="17">
        <v>6.5199999999999999E-5</v>
      </c>
    </row>
    <row r="10254" spans="1:11" x14ac:dyDescent="0.45">
      <c r="A10254" s="10" t="s">
        <v>83</v>
      </c>
      <c r="B10254" s="20">
        <v>0.67</v>
      </c>
      <c r="C10254" s="19">
        <v>117808</v>
      </c>
      <c r="D10254" s="19">
        <v>16589.571309999999</v>
      </c>
      <c r="E10254" s="23">
        <v>0.31524985</v>
      </c>
      <c r="F10254" s="23">
        <v>0.25533106999999999</v>
      </c>
      <c r="G10254" s="17">
        <v>0.87778419100000005</v>
      </c>
      <c r="H10254" s="17">
        <v>0.12221580899999999</v>
      </c>
      <c r="I10254" s="17">
        <v>0.99317661700000004</v>
      </c>
      <c r="J10254" s="17">
        <v>6.7600000000000004E-3</v>
      </c>
      <c r="K10254" s="17">
        <v>6.3499999999999999E-5</v>
      </c>
    </row>
    <row r="10255" spans="1:11" x14ac:dyDescent="0.45">
      <c r="A10255" s="10" t="s">
        <v>83</v>
      </c>
      <c r="B10255" s="20">
        <v>0.68</v>
      </c>
      <c r="C10255" s="19">
        <v>119551</v>
      </c>
      <c r="D10255" s="19">
        <v>17145.54551</v>
      </c>
      <c r="E10255" s="23">
        <v>0.322625412</v>
      </c>
      <c r="F10255" s="23">
        <v>0.26114792100000001</v>
      </c>
      <c r="G10255" s="17">
        <v>0.87691445499999998</v>
      </c>
      <c r="H10255" s="17">
        <v>0.123085545</v>
      </c>
      <c r="I10255" s="17">
        <v>0.99332876199999998</v>
      </c>
      <c r="J10255" s="17">
        <v>6.6100000000000004E-3</v>
      </c>
      <c r="K10255" s="17">
        <v>6.1799999999999998E-5</v>
      </c>
    </row>
    <row r="10256" spans="1:11" x14ac:dyDescent="0.45">
      <c r="A10256" s="10" t="s">
        <v>83</v>
      </c>
      <c r="B10256" s="20">
        <v>0.69</v>
      </c>
      <c r="C10256" s="19">
        <v>121296</v>
      </c>
      <c r="D10256" s="19">
        <v>17716.041440000001</v>
      </c>
      <c r="E10256" s="23">
        <v>0.33157812199999998</v>
      </c>
      <c r="F10256" s="23">
        <v>0.26702574800000001</v>
      </c>
      <c r="G10256" s="17">
        <v>0.87667359199999995</v>
      </c>
      <c r="H10256" s="17">
        <v>0.123326408</v>
      </c>
      <c r="I10256" s="17">
        <v>0.99341641800000002</v>
      </c>
      <c r="J10256" s="17">
        <v>6.5199999999999998E-3</v>
      </c>
      <c r="K10256" s="17">
        <v>6.0099999999999997E-5</v>
      </c>
    </row>
    <row r="10257" spans="1:11" x14ac:dyDescent="0.45">
      <c r="A10257" s="10" t="s">
        <v>83</v>
      </c>
      <c r="B10257" s="20">
        <v>0.7</v>
      </c>
      <c r="C10257" s="19">
        <v>123042</v>
      </c>
      <c r="D10257" s="19">
        <v>18305.971819999999</v>
      </c>
      <c r="E10257" s="23">
        <v>0.34297180399999999</v>
      </c>
      <c r="F10257" s="23">
        <v>0.27311721100000003</v>
      </c>
      <c r="G10257" s="17">
        <v>0.87631865499999995</v>
      </c>
      <c r="H10257" s="17">
        <v>0.123681345</v>
      </c>
      <c r="I10257" s="17">
        <v>0.99355059800000001</v>
      </c>
      <c r="J10257" s="17">
        <v>6.3899999999999998E-3</v>
      </c>
      <c r="K10257" s="17">
        <v>5.9200000000000002E-5</v>
      </c>
    </row>
    <row r="10258" spans="1:11" x14ac:dyDescent="0.45">
      <c r="A10258" s="10" t="s">
        <v>83</v>
      </c>
      <c r="B10258" s="20">
        <v>0.71</v>
      </c>
      <c r="C10258" s="19">
        <v>124784</v>
      </c>
      <c r="D10258" s="19">
        <v>18911.74668</v>
      </c>
      <c r="E10258" s="23">
        <v>0.35264030000000002</v>
      </c>
      <c r="F10258" s="23">
        <v>0.27947959900000002</v>
      </c>
      <c r="G10258" s="17">
        <v>0.876266188</v>
      </c>
      <c r="H10258" s="17">
        <v>0.123733812</v>
      </c>
      <c r="I10258" s="17">
        <v>0.993698902</v>
      </c>
      <c r="J10258" s="17">
        <v>6.2399999999999999E-3</v>
      </c>
      <c r="K10258" s="17">
        <v>5.7599999999999997E-5</v>
      </c>
    </row>
    <row r="10259" spans="1:11" x14ac:dyDescent="0.45">
      <c r="A10259" s="10" t="s">
        <v>83</v>
      </c>
      <c r="B10259" s="20">
        <v>0.72</v>
      </c>
      <c r="C10259" s="19">
        <v>126527</v>
      </c>
      <c r="D10259" s="19">
        <v>19537.702799999999</v>
      </c>
      <c r="E10259" s="23">
        <v>0.36505758100000002</v>
      </c>
      <c r="F10259" s="23">
        <v>0.286269685</v>
      </c>
      <c r="G10259" s="17">
        <v>0.87599484699999997</v>
      </c>
      <c r="H10259" s="17">
        <v>0.12400515300000001</v>
      </c>
      <c r="I10259" s="17">
        <v>0.99376739800000002</v>
      </c>
      <c r="J10259" s="17">
        <v>6.1799999999999997E-3</v>
      </c>
      <c r="K10259" s="17">
        <v>5.6100000000000002E-5</v>
      </c>
    </row>
    <row r="10260" spans="1:11" x14ac:dyDescent="0.45">
      <c r="A10260" s="10" t="s">
        <v>83</v>
      </c>
      <c r="B10260" s="20">
        <v>0.73</v>
      </c>
      <c r="C10260" s="19">
        <v>128272</v>
      </c>
      <c r="D10260" s="19">
        <v>20183.7811</v>
      </c>
      <c r="E10260" s="23">
        <v>0.37617642099999998</v>
      </c>
      <c r="F10260" s="23">
        <v>0.29320949099999999</v>
      </c>
      <c r="G10260" s="17">
        <v>0.87536640899999996</v>
      </c>
      <c r="H10260" s="17">
        <v>0.124633591</v>
      </c>
      <c r="I10260" s="17">
        <v>0.99390156500000004</v>
      </c>
      <c r="J10260" s="17">
        <v>6.0400000000000002E-3</v>
      </c>
      <c r="K10260" s="17">
        <v>5.4700000000000001E-5</v>
      </c>
    </row>
    <row r="10261" spans="1:11" x14ac:dyDescent="0.45">
      <c r="A10261" s="10" t="s">
        <v>83</v>
      </c>
      <c r="B10261" s="20">
        <v>0.74</v>
      </c>
      <c r="C10261" s="19">
        <v>130026</v>
      </c>
      <c r="D10261" s="19">
        <v>20854.680130000001</v>
      </c>
      <c r="E10261" s="23">
        <v>0.38960392599999999</v>
      </c>
      <c r="F10261" s="23">
        <v>0.30040811299999998</v>
      </c>
      <c r="G10261" s="17">
        <v>0.875017304</v>
      </c>
      <c r="H10261" s="17">
        <v>0.124982696</v>
      </c>
      <c r="I10261" s="17">
        <v>0.99401552500000001</v>
      </c>
      <c r="J10261" s="17">
        <v>5.9300000000000004E-3</v>
      </c>
      <c r="K10261" s="17">
        <v>5.3399999999999997E-5</v>
      </c>
    </row>
    <row r="10262" spans="1:11" x14ac:dyDescent="0.45">
      <c r="A10262" s="10" t="s">
        <v>83</v>
      </c>
      <c r="B10262" s="20">
        <v>0.75</v>
      </c>
      <c r="C10262" s="19">
        <v>131768</v>
      </c>
      <c r="D10262" s="19">
        <v>21544.043379999999</v>
      </c>
      <c r="E10262" s="23">
        <v>0.403190559</v>
      </c>
      <c r="F10262" s="23">
        <v>0.30791237599999999</v>
      </c>
      <c r="G10262" s="17">
        <v>0.87464331200000001</v>
      </c>
      <c r="H10262" s="17">
        <v>0.12535668799999999</v>
      </c>
      <c r="I10262" s="17">
        <v>0.99412871800000002</v>
      </c>
      <c r="J10262" s="17">
        <v>5.8199999999999997E-3</v>
      </c>
      <c r="K10262" s="17">
        <v>5.2099999999999999E-5</v>
      </c>
    </row>
    <row r="10263" spans="1:11" x14ac:dyDescent="0.45">
      <c r="A10263" s="10" t="s">
        <v>83</v>
      </c>
      <c r="B10263" s="20">
        <v>0.76</v>
      </c>
      <c r="C10263" s="19">
        <v>133502</v>
      </c>
      <c r="D10263" s="19">
        <v>22255.087449999999</v>
      </c>
      <c r="E10263" s="23">
        <v>0.41623671299999998</v>
      </c>
      <c r="F10263" s="23">
        <v>0.315898242</v>
      </c>
      <c r="G10263" s="17">
        <v>0.87461611100000003</v>
      </c>
      <c r="H10263" s="17">
        <v>0.125383889</v>
      </c>
      <c r="I10263" s="17">
        <v>0.99425397699999996</v>
      </c>
      <c r="J10263" s="17">
        <v>5.7000000000000002E-3</v>
      </c>
      <c r="K10263" s="17">
        <v>5.0899999999999997E-5</v>
      </c>
    </row>
    <row r="10264" spans="1:11" x14ac:dyDescent="0.45">
      <c r="A10264" s="10" t="s">
        <v>83</v>
      </c>
      <c r="B10264" s="20">
        <v>0.77</v>
      </c>
      <c r="C10264" s="19">
        <v>135262</v>
      </c>
      <c r="D10264" s="19">
        <v>23000.77003</v>
      </c>
      <c r="E10264" s="23">
        <v>0.43073182199999999</v>
      </c>
      <c r="F10264" s="23">
        <v>0.32416206600000003</v>
      </c>
      <c r="G10264" s="17">
        <v>0.874266239</v>
      </c>
      <c r="H10264" s="17">
        <v>0.125733761</v>
      </c>
      <c r="I10264" s="17">
        <v>0.99434391200000005</v>
      </c>
      <c r="J10264" s="17">
        <v>5.6100000000000004E-3</v>
      </c>
      <c r="K10264" s="17">
        <v>4.9799999999999998E-5</v>
      </c>
    </row>
    <row r="10265" spans="1:11" x14ac:dyDescent="0.45">
      <c r="A10265" s="10" t="s">
        <v>83</v>
      </c>
      <c r="B10265" s="20">
        <v>0.78</v>
      </c>
      <c r="C10265" s="19">
        <v>137003</v>
      </c>
      <c r="D10265" s="19">
        <v>23765.47493</v>
      </c>
      <c r="E10265" s="23">
        <v>0.44783900900000001</v>
      </c>
      <c r="F10265" s="23">
        <v>0.33279237699999997</v>
      </c>
      <c r="G10265" s="17">
        <v>0.87440421000000002</v>
      </c>
      <c r="H10265" s="17">
        <v>0.12559579000000001</v>
      </c>
      <c r="I10265" s="17">
        <v>0.99442678699999998</v>
      </c>
      <c r="J10265" s="17">
        <v>5.5199999999999997E-3</v>
      </c>
      <c r="K10265" s="17">
        <v>4.8699999999999998E-5</v>
      </c>
    </row>
    <row r="10266" spans="1:11" x14ac:dyDescent="0.45">
      <c r="A10266" s="10" t="s">
        <v>83</v>
      </c>
      <c r="B10266" s="20">
        <v>0.79</v>
      </c>
      <c r="C10266" s="19">
        <v>138749</v>
      </c>
      <c r="D10266" s="19">
        <v>24562.278060000001</v>
      </c>
      <c r="E10266" s="23">
        <v>0.46525476900000001</v>
      </c>
      <c r="F10266" s="23">
        <v>0.34190690699999998</v>
      </c>
      <c r="G10266" s="17">
        <v>0.87412521899999995</v>
      </c>
      <c r="H10266" s="17">
        <v>0.12587478099999999</v>
      </c>
      <c r="I10266" s="17">
        <v>0.994539795</v>
      </c>
      <c r="J10266" s="17">
        <v>5.4099999999999999E-3</v>
      </c>
      <c r="K10266" s="17">
        <v>4.7599999999999998E-5</v>
      </c>
    </row>
    <row r="10267" spans="1:11" x14ac:dyDescent="0.45">
      <c r="A10267" s="10" t="s">
        <v>83</v>
      </c>
      <c r="B10267" s="20">
        <v>0.8</v>
      </c>
      <c r="C10267" s="19">
        <v>139799</v>
      </c>
      <c r="D10267" s="19">
        <v>25056.886630000001</v>
      </c>
      <c r="E10267" s="23">
        <v>0.47600493599999999</v>
      </c>
      <c r="F10267" s="23">
        <v>0.34762317700000001</v>
      </c>
      <c r="G10267" s="17">
        <v>0.87406204600000004</v>
      </c>
      <c r="H10267" s="17">
        <v>0.12593795399999999</v>
      </c>
      <c r="I10267" s="17">
        <v>0.99431677500000004</v>
      </c>
      <c r="J10267" s="17">
        <v>5.64E-3</v>
      </c>
      <c r="K10267" s="17">
        <v>4.6900000000000002E-5</v>
      </c>
    </row>
    <row r="10268" spans="1:11" x14ac:dyDescent="0.45">
      <c r="A10268" s="10" t="s">
        <v>83</v>
      </c>
      <c r="B10268" s="20">
        <v>0.80100000000000005</v>
      </c>
      <c r="C10268" s="19">
        <v>139963</v>
      </c>
      <c r="D10268" s="19">
        <v>25135.126919999999</v>
      </c>
      <c r="E10268" s="23">
        <v>0.47809621699999999</v>
      </c>
      <c r="F10268" s="23">
        <v>0.34858456100000001</v>
      </c>
      <c r="G10268" s="17">
        <v>0.87410244100000001</v>
      </c>
      <c r="H10268" s="17">
        <v>0.12589755899999999</v>
      </c>
      <c r="I10268" s="17">
        <v>0.99431978300000001</v>
      </c>
      <c r="J10268" s="17">
        <v>5.6299999999999996E-3</v>
      </c>
      <c r="K10268" s="17">
        <v>4.6900000000000002E-5</v>
      </c>
    </row>
    <row r="10269" spans="1:11" x14ac:dyDescent="0.45">
      <c r="A10269" s="10" t="s">
        <v>83</v>
      </c>
      <c r="B10269" s="20">
        <v>0.80200000000000005</v>
      </c>
      <c r="C10269" s="19">
        <v>140146</v>
      </c>
      <c r="D10269" s="19">
        <v>25222.774549999998</v>
      </c>
      <c r="E10269" s="23">
        <v>0.479833968</v>
      </c>
      <c r="F10269" s="23">
        <v>0.34950217700000002</v>
      </c>
      <c r="G10269" s="17">
        <v>0.87408131499999997</v>
      </c>
      <c r="H10269" s="17">
        <v>0.125918685</v>
      </c>
      <c r="I10269" s="17">
        <v>0.99433562600000003</v>
      </c>
      <c r="J10269" s="17">
        <v>5.62E-3</v>
      </c>
      <c r="K10269" s="17">
        <v>4.6699999999999997E-5</v>
      </c>
    </row>
    <row r="10270" spans="1:11" x14ac:dyDescent="0.45">
      <c r="A10270" s="10" t="s">
        <v>83</v>
      </c>
      <c r="B10270" s="20">
        <v>0.80300000000000005</v>
      </c>
      <c r="C10270" s="19">
        <v>140312</v>
      </c>
      <c r="D10270" s="19">
        <v>25302.572090000001</v>
      </c>
      <c r="E10270" s="23">
        <v>0.48139341699999999</v>
      </c>
      <c r="F10270" s="23">
        <v>0.35049000299999999</v>
      </c>
      <c r="G10270" s="17">
        <v>0.87408061999999997</v>
      </c>
      <c r="H10270" s="17">
        <v>0.12591938</v>
      </c>
      <c r="I10270" s="17">
        <v>0.99434184800000003</v>
      </c>
      <c r="J10270" s="17">
        <v>5.6100000000000004E-3</v>
      </c>
      <c r="K10270" s="17">
        <v>4.6600000000000001E-5</v>
      </c>
    </row>
    <row r="10271" spans="1:11" x14ac:dyDescent="0.45">
      <c r="A10271" s="10" t="s">
        <v>83</v>
      </c>
      <c r="B10271" s="20">
        <v>0.80400000000000005</v>
      </c>
      <c r="C10271" s="19">
        <v>140496</v>
      </c>
      <c r="D10271" s="19">
        <v>25391.375179999999</v>
      </c>
      <c r="E10271" s="23">
        <v>0.48369031299999998</v>
      </c>
      <c r="F10271" s="23">
        <v>0.35146319999999998</v>
      </c>
      <c r="G10271" s="17">
        <v>0.87409605999999995</v>
      </c>
      <c r="H10271" s="17">
        <v>0.12590393999999999</v>
      </c>
      <c r="I10271" s="17">
        <v>0.99435258500000001</v>
      </c>
      <c r="J10271" s="17">
        <v>5.5999999999999999E-3</v>
      </c>
      <c r="K10271" s="17">
        <v>4.6499999999999999E-5</v>
      </c>
    </row>
    <row r="10272" spans="1:11" x14ac:dyDescent="0.45">
      <c r="A10272" s="10" t="s">
        <v>83</v>
      </c>
      <c r="B10272" s="20">
        <v>0.80500000000000005</v>
      </c>
      <c r="C10272" s="19">
        <v>140669</v>
      </c>
      <c r="D10272" s="19">
        <v>25475.272540000002</v>
      </c>
      <c r="E10272" s="23">
        <v>0.48588936799999999</v>
      </c>
      <c r="F10272" s="23">
        <v>0.35248499300000002</v>
      </c>
      <c r="G10272" s="17">
        <v>0.87408739700000004</v>
      </c>
      <c r="H10272" s="17">
        <v>0.12591260300000001</v>
      </c>
      <c r="I10272" s="17">
        <v>0.99436092799999998</v>
      </c>
      <c r="J10272" s="17">
        <v>5.5900000000000004E-3</v>
      </c>
      <c r="K10272" s="17">
        <v>4.6400000000000003E-5</v>
      </c>
    </row>
    <row r="10273" spans="1:11" x14ac:dyDescent="0.45">
      <c r="A10273" s="10" t="s">
        <v>83</v>
      </c>
      <c r="B10273" s="20">
        <v>0.80600000000000005</v>
      </c>
      <c r="C10273" s="19">
        <v>140838</v>
      </c>
      <c r="D10273" s="19">
        <v>25557.520039999999</v>
      </c>
      <c r="E10273" s="23">
        <v>0.48741791000000001</v>
      </c>
      <c r="F10273" s="23">
        <v>0.35347566400000002</v>
      </c>
      <c r="G10273" s="17">
        <v>0.87412488099999996</v>
      </c>
      <c r="H10273" s="17">
        <v>0.12587511900000001</v>
      </c>
      <c r="I10273" s="17">
        <v>0.99437304800000004</v>
      </c>
      <c r="J10273" s="17">
        <v>5.5799999999999999E-3</v>
      </c>
      <c r="K10273" s="17">
        <v>4.6300000000000001E-5</v>
      </c>
    </row>
    <row r="10274" spans="1:11" x14ac:dyDescent="0.45">
      <c r="A10274" s="10" t="s">
        <v>83</v>
      </c>
      <c r="B10274" s="20">
        <v>0.80700000000000005</v>
      </c>
      <c r="C10274" s="19">
        <v>141020</v>
      </c>
      <c r="D10274" s="19">
        <v>25646.358029999999</v>
      </c>
      <c r="E10274" s="23">
        <v>0.489104184</v>
      </c>
      <c r="F10274" s="23">
        <v>0.35445283599999999</v>
      </c>
      <c r="G10274" s="17">
        <v>0.87408878199999995</v>
      </c>
      <c r="H10274" s="17">
        <v>0.12591121799999999</v>
      </c>
      <c r="I10274" s="17">
        <v>0.99437038099999997</v>
      </c>
      <c r="J10274" s="17">
        <v>5.5799999999999999E-3</v>
      </c>
      <c r="K10274" s="17">
        <v>4.6199999999999998E-5</v>
      </c>
    </row>
    <row r="10275" spans="1:11" x14ac:dyDescent="0.45">
      <c r="A10275" s="10" t="s">
        <v>83</v>
      </c>
      <c r="B10275" s="20">
        <v>0.80800000000000005</v>
      </c>
      <c r="C10275" s="19">
        <v>141195</v>
      </c>
      <c r="D10275" s="19">
        <v>25732.108400000001</v>
      </c>
      <c r="E10275" s="23">
        <v>0.49082940800000002</v>
      </c>
      <c r="F10275" s="23">
        <v>0.35542538600000001</v>
      </c>
      <c r="G10275" s="17">
        <v>0.87402528400000001</v>
      </c>
      <c r="H10275" s="17">
        <v>0.12597471599999999</v>
      </c>
      <c r="I10275" s="17">
        <v>0.99437904099999996</v>
      </c>
      <c r="J10275" s="17">
        <v>5.5700000000000003E-3</v>
      </c>
      <c r="K10275" s="17">
        <v>4.6100000000000002E-5</v>
      </c>
    </row>
    <row r="10276" spans="1:11" x14ac:dyDescent="0.45">
      <c r="A10276" s="10" t="s">
        <v>83</v>
      </c>
      <c r="B10276" s="20">
        <v>0.80900000000000005</v>
      </c>
      <c r="C10276" s="19">
        <v>141353</v>
      </c>
      <c r="D10276" s="19">
        <v>25809.798200000001</v>
      </c>
      <c r="E10276" s="23">
        <v>0.49247214299999997</v>
      </c>
      <c r="F10276" s="23">
        <v>0.35648667499999998</v>
      </c>
      <c r="G10276" s="17">
        <v>0.87401753100000001</v>
      </c>
      <c r="H10276" s="17">
        <v>0.12598246900000001</v>
      </c>
      <c r="I10276" s="17">
        <v>0.99438427200000001</v>
      </c>
      <c r="J10276" s="17">
        <v>5.5700000000000003E-3</v>
      </c>
      <c r="K10276" s="17">
        <v>4.6E-5</v>
      </c>
    </row>
    <row r="10277" spans="1:11" x14ac:dyDescent="0.45">
      <c r="A10277" s="10" t="s">
        <v>83</v>
      </c>
      <c r="B10277" s="20">
        <v>0.81</v>
      </c>
      <c r="C10277" s="19">
        <v>141544</v>
      </c>
      <c r="D10277" s="19">
        <v>25904.035749999999</v>
      </c>
      <c r="E10277" s="23">
        <v>0.49418390299999998</v>
      </c>
      <c r="F10277" s="23">
        <v>0.35742223699999998</v>
      </c>
      <c r="G10277" s="17">
        <v>0.87412394699999996</v>
      </c>
      <c r="H10277" s="17">
        <v>0.12587605299999999</v>
      </c>
      <c r="I10277" s="17">
        <v>0.99438643699999996</v>
      </c>
      <c r="J10277" s="17">
        <v>5.5700000000000003E-3</v>
      </c>
      <c r="K10277" s="17">
        <v>4.5899999999999998E-5</v>
      </c>
    </row>
    <row r="10278" spans="1:11" x14ac:dyDescent="0.45">
      <c r="A10278" s="10" t="s">
        <v>83</v>
      </c>
      <c r="B10278" s="20">
        <v>0.81100000000000005</v>
      </c>
      <c r="C10278" s="19">
        <v>141691</v>
      </c>
      <c r="D10278" s="19">
        <v>25976.785489999998</v>
      </c>
      <c r="E10278" s="23">
        <v>0.49582870699999998</v>
      </c>
      <c r="F10278" s="23">
        <v>0.35848787900000001</v>
      </c>
      <c r="G10278" s="17">
        <v>0.87410633000000004</v>
      </c>
      <c r="H10278" s="17">
        <v>0.12589367000000001</v>
      </c>
      <c r="I10278" s="17">
        <v>0.99439429099999999</v>
      </c>
      <c r="J10278" s="17">
        <v>5.5599999999999998E-3</v>
      </c>
      <c r="K10278" s="17">
        <v>4.5800000000000002E-5</v>
      </c>
    </row>
    <row r="10279" spans="1:11" x14ac:dyDescent="0.45">
      <c r="A10279" s="10" t="s">
        <v>83</v>
      </c>
      <c r="B10279" s="20">
        <v>0.81200000000000006</v>
      </c>
      <c r="C10279" s="19">
        <v>141894</v>
      </c>
      <c r="D10279" s="19">
        <v>26077.571209999998</v>
      </c>
      <c r="E10279" s="23">
        <v>0.49714948199999998</v>
      </c>
      <c r="F10279" s="23">
        <v>0.35937881399999999</v>
      </c>
      <c r="G10279" s="17">
        <v>0.874025681</v>
      </c>
      <c r="H10279" s="17">
        <v>0.125974319</v>
      </c>
      <c r="I10279" s="17">
        <v>0.99440995399999998</v>
      </c>
      <c r="J10279" s="17">
        <v>5.5399999999999998E-3</v>
      </c>
      <c r="K10279" s="17">
        <v>4.57E-5</v>
      </c>
    </row>
    <row r="10280" spans="1:11" x14ac:dyDescent="0.45">
      <c r="A10280" s="10" t="s">
        <v>83</v>
      </c>
      <c r="B10280" s="20">
        <v>0.81299999999999994</v>
      </c>
      <c r="C10280" s="19">
        <v>142069</v>
      </c>
      <c r="D10280" s="19">
        <v>26164.704379999999</v>
      </c>
      <c r="E10280" s="23">
        <v>0.498440355</v>
      </c>
      <c r="F10280" s="23">
        <v>0.36051771900000001</v>
      </c>
      <c r="G10280" s="17">
        <v>0.87395561300000002</v>
      </c>
      <c r="H10280" s="17">
        <v>0.12604438700000001</v>
      </c>
      <c r="I10280" s="17">
        <v>0.99442094999999997</v>
      </c>
      <c r="J10280" s="17">
        <v>5.5300000000000002E-3</v>
      </c>
      <c r="K10280" s="17">
        <v>4.5599999999999997E-5</v>
      </c>
    </row>
    <row r="10281" spans="1:11" x14ac:dyDescent="0.45">
      <c r="A10281" s="10" t="s">
        <v>83</v>
      </c>
      <c r="B10281" s="20">
        <v>0.81399999999999995</v>
      </c>
      <c r="C10281" s="19">
        <v>142235</v>
      </c>
      <c r="D10281" s="19">
        <v>26247.635289999998</v>
      </c>
      <c r="E10281" s="23">
        <v>0.50076553999999995</v>
      </c>
      <c r="F10281" s="23">
        <v>0.36156053700000002</v>
      </c>
      <c r="G10281" s="17">
        <v>0.87387773800000002</v>
      </c>
      <c r="H10281" s="17">
        <v>0.12612226200000001</v>
      </c>
      <c r="I10281" s="17">
        <v>0.99443196700000003</v>
      </c>
      <c r="J10281" s="17">
        <v>5.5199999999999997E-3</v>
      </c>
      <c r="K10281" s="17">
        <v>4.5500000000000001E-5</v>
      </c>
    </row>
    <row r="10282" spans="1:11" x14ac:dyDescent="0.45">
      <c r="A10282" s="10" t="s">
        <v>83</v>
      </c>
      <c r="B10282" s="20">
        <v>0.81499999999999995</v>
      </c>
      <c r="C10282" s="19">
        <v>142414</v>
      </c>
      <c r="D10282" s="19">
        <v>26337.380850000001</v>
      </c>
      <c r="E10282" s="23">
        <v>0.50219204100000003</v>
      </c>
      <c r="F10282" s="23">
        <v>0.36256273300000003</v>
      </c>
      <c r="G10282" s="17">
        <v>0.87383965100000005</v>
      </c>
      <c r="H10282" s="17">
        <v>0.126160349</v>
      </c>
      <c r="I10282" s="17">
        <v>0.99444437799999996</v>
      </c>
      <c r="J10282" s="17">
        <v>5.5100000000000001E-3</v>
      </c>
      <c r="K10282" s="17">
        <v>4.5399999999999999E-5</v>
      </c>
    </row>
    <row r="10283" spans="1:11" x14ac:dyDescent="0.45">
      <c r="A10283" s="10" t="s">
        <v>83</v>
      </c>
      <c r="B10283" s="20">
        <v>0.81599999999999995</v>
      </c>
      <c r="C10283" s="19">
        <v>142592</v>
      </c>
      <c r="D10283" s="19">
        <v>26427.001639999999</v>
      </c>
      <c r="E10283" s="23">
        <v>0.50470933699999998</v>
      </c>
      <c r="F10283" s="23">
        <v>0.36358922199999999</v>
      </c>
      <c r="G10283" s="17">
        <v>0.87380778699999995</v>
      </c>
      <c r="H10283" s="17">
        <v>0.126192213</v>
      </c>
      <c r="I10283" s="17">
        <v>0.99445458799999997</v>
      </c>
      <c r="J10283" s="17">
        <v>5.4999999999999997E-3</v>
      </c>
      <c r="K10283" s="17">
        <v>4.5300000000000003E-5</v>
      </c>
    </row>
    <row r="10284" spans="1:11" x14ac:dyDescent="0.45">
      <c r="A10284" s="10" t="s">
        <v>83</v>
      </c>
      <c r="B10284" s="20">
        <v>0.81699999999999995</v>
      </c>
      <c r="C10284" s="19">
        <v>142766</v>
      </c>
      <c r="D10284" s="19">
        <v>26515.062259999999</v>
      </c>
      <c r="E10284" s="23">
        <v>0.507062601</v>
      </c>
      <c r="F10284" s="23">
        <v>0.364660559</v>
      </c>
      <c r="G10284" s="17">
        <v>0.87382149799999997</v>
      </c>
      <c r="H10284" s="17">
        <v>0.126178502</v>
      </c>
      <c r="I10284" s="17">
        <v>0.99446504400000002</v>
      </c>
      <c r="J10284" s="17">
        <v>5.4900000000000001E-3</v>
      </c>
      <c r="K10284" s="17">
        <v>4.5200000000000001E-5</v>
      </c>
    </row>
    <row r="10285" spans="1:11" x14ac:dyDescent="0.45">
      <c r="A10285" s="10" t="s">
        <v>83</v>
      </c>
      <c r="B10285" s="20">
        <v>0.81799999999999995</v>
      </c>
      <c r="C10285" s="19">
        <v>142935</v>
      </c>
      <c r="D10285" s="19">
        <v>26600.956539999999</v>
      </c>
      <c r="E10285" s="23">
        <v>0.50943921299999995</v>
      </c>
      <c r="F10285" s="23">
        <v>0.365683918</v>
      </c>
      <c r="G10285" s="17">
        <v>0.873886732</v>
      </c>
      <c r="H10285" s="17">
        <v>0.126113268</v>
      </c>
      <c r="I10285" s="17">
        <v>0.99447028100000001</v>
      </c>
      <c r="J10285" s="17">
        <v>5.4799999999999996E-3</v>
      </c>
      <c r="K10285" s="17">
        <v>4.5099999999999998E-5</v>
      </c>
    </row>
    <row r="10286" spans="1:11" x14ac:dyDescent="0.45">
      <c r="A10286" s="10" t="s">
        <v>83</v>
      </c>
      <c r="B10286" s="20">
        <v>0.81899999999999995</v>
      </c>
      <c r="C10286" s="19">
        <v>143114</v>
      </c>
      <c r="D10286" s="19">
        <v>26692.347119999999</v>
      </c>
      <c r="E10286" s="23">
        <v>0.51158232800000003</v>
      </c>
      <c r="F10286" s="23">
        <v>0.36671529400000002</v>
      </c>
      <c r="G10286" s="17">
        <v>0.87398158100000001</v>
      </c>
      <c r="H10286" s="17">
        <v>0.12601841899999999</v>
      </c>
      <c r="I10286" s="17">
        <v>0.994479055</v>
      </c>
      <c r="J10286" s="17">
        <v>5.4799999999999996E-3</v>
      </c>
      <c r="K10286" s="17">
        <v>4.5000000000000003E-5</v>
      </c>
    </row>
    <row r="10287" spans="1:11" x14ac:dyDescent="0.45">
      <c r="A10287" s="10" t="s">
        <v>83</v>
      </c>
      <c r="B10287" s="20">
        <v>0.82</v>
      </c>
      <c r="C10287" s="19">
        <v>143287</v>
      </c>
      <c r="D10287" s="19">
        <v>26781.03672</v>
      </c>
      <c r="E10287" s="23">
        <v>0.51353123599999995</v>
      </c>
      <c r="F10287" s="23">
        <v>0.36779823299999997</v>
      </c>
      <c r="G10287" s="17">
        <v>0.87394529899999995</v>
      </c>
      <c r="H10287" s="17">
        <v>0.12605470099999999</v>
      </c>
      <c r="I10287" s="17">
        <v>0.99448151600000001</v>
      </c>
      <c r="J10287" s="17">
        <v>5.47E-3</v>
      </c>
      <c r="K10287" s="17">
        <v>4.49E-5</v>
      </c>
    </row>
    <row r="10288" spans="1:11" x14ac:dyDescent="0.45">
      <c r="A10288" s="10" t="s">
        <v>83</v>
      </c>
      <c r="B10288" s="20">
        <v>0.82099999999999995</v>
      </c>
      <c r="C10288" s="19">
        <v>143465</v>
      </c>
      <c r="D10288" s="19">
        <v>26872.677049999998</v>
      </c>
      <c r="E10288" s="23">
        <v>0.51603451899999997</v>
      </c>
      <c r="F10288" s="23">
        <v>0.36885181099999997</v>
      </c>
      <c r="G10288" s="17">
        <v>0.87387864599999998</v>
      </c>
      <c r="H10288" s="17">
        <v>0.12612135399999999</v>
      </c>
      <c r="I10288" s="17">
        <v>0.99449609500000002</v>
      </c>
      <c r="J10288" s="17">
        <v>5.4599999999999996E-3</v>
      </c>
      <c r="K10288" s="17">
        <v>4.4799999999999998E-5</v>
      </c>
    </row>
    <row r="10289" spans="1:11" x14ac:dyDescent="0.45">
      <c r="A10289" s="10" t="s">
        <v>83</v>
      </c>
      <c r="B10289" s="20">
        <v>0.82199999999999995</v>
      </c>
      <c r="C10289" s="19">
        <v>143632</v>
      </c>
      <c r="D10289" s="19">
        <v>26958.998479999998</v>
      </c>
      <c r="E10289" s="23">
        <v>0.51770115100000003</v>
      </c>
      <c r="F10289" s="23">
        <v>0.36993785299999998</v>
      </c>
      <c r="G10289" s="17">
        <v>0.87387211799999998</v>
      </c>
      <c r="H10289" s="17">
        <v>0.126127882</v>
      </c>
      <c r="I10289" s="17">
        <v>0.99450571600000004</v>
      </c>
      <c r="J10289" s="17">
        <v>5.45E-3</v>
      </c>
      <c r="K10289" s="17">
        <v>4.4700000000000002E-5</v>
      </c>
    </row>
    <row r="10290" spans="1:11" x14ac:dyDescent="0.45">
      <c r="A10290" s="10" t="s">
        <v>83</v>
      </c>
      <c r="B10290" s="20">
        <v>0.82299999999999995</v>
      </c>
      <c r="C10290" s="19">
        <v>143814</v>
      </c>
      <c r="D10290" s="19">
        <v>27053.413789999999</v>
      </c>
      <c r="E10290" s="23">
        <v>0.52000937300000005</v>
      </c>
      <c r="F10290" s="23">
        <v>0.370973944</v>
      </c>
      <c r="G10290" s="17">
        <v>0.87385094600000002</v>
      </c>
      <c r="H10290" s="17">
        <v>0.12614905400000001</v>
      </c>
      <c r="I10290" s="17">
        <v>0.99452078399999999</v>
      </c>
      <c r="J10290" s="17">
        <v>5.4299999999999999E-3</v>
      </c>
      <c r="K10290" s="17">
        <v>4.4499999999999997E-5</v>
      </c>
    </row>
    <row r="10291" spans="1:11" x14ac:dyDescent="0.45">
      <c r="A10291" s="10" t="s">
        <v>83</v>
      </c>
      <c r="B10291" s="20">
        <v>0.82399999999999995</v>
      </c>
      <c r="C10291" s="19">
        <v>143985</v>
      </c>
      <c r="D10291" s="19">
        <v>27142.518650000002</v>
      </c>
      <c r="E10291" s="23">
        <v>0.52184021800000002</v>
      </c>
      <c r="F10291" s="23">
        <v>0.37207902199999998</v>
      </c>
      <c r="G10291" s="17">
        <v>0.87382713499999998</v>
      </c>
      <c r="H10291" s="17">
        <v>0.126172865</v>
      </c>
      <c r="I10291" s="17">
        <v>0.99452684300000005</v>
      </c>
      <c r="J10291" s="17">
        <v>5.4299999999999999E-3</v>
      </c>
      <c r="K10291" s="17">
        <v>4.4499999999999997E-5</v>
      </c>
    </row>
    <row r="10292" spans="1:11" x14ac:dyDescent="0.45">
      <c r="A10292" s="10" t="s">
        <v>83</v>
      </c>
      <c r="B10292" s="20">
        <v>0.82499999999999996</v>
      </c>
      <c r="C10292" s="19">
        <v>144160</v>
      </c>
      <c r="D10292" s="19">
        <v>27234.04088</v>
      </c>
      <c r="E10292" s="23">
        <v>0.52385327800000003</v>
      </c>
      <c r="F10292" s="23">
        <v>0.37315671500000003</v>
      </c>
      <c r="G10292" s="17">
        <v>0.87384850199999997</v>
      </c>
      <c r="H10292" s="17">
        <v>0.126151498</v>
      </c>
      <c r="I10292" s="17">
        <v>0.99451633100000003</v>
      </c>
      <c r="J10292" s="17">
        <v>5.4400000000000004E-3</v>
      </c>
      <c r="K10292" s="17">
        <v>4.4400000000000002E-5</v>
      </c>
    </row>
    <row r="10293" spans="1:11" x14ac:dyDescent="0.45">
      <c r="A10293" s="10" t="s">
        <v>83</v>
      </c>
      <c r="B10293" s="20">
        <v>0.82599999999999996</v>
      </c>
      <c r="C10293" s="19">
        <v>144337</v>
      </c>
      <c r="D10293" s="19">
        <v>27326.978040000002</v>
      </c>
      <c r="E10293" s="23">
        <v>0.52635228199999995</v>
      </c>
      <c r="F10293" s="23">
        <v>0.37425898299999999</v>
      </c>
      <c r="G10293" s="17">
        <v>0.87390620600000002</v>
      </c>
      <c r="H10293" s="17">
        <v>0.12609379400000001</v>
      </c>
      <c r="I10293" s="17">
        <v>0.99452640800000003</v>
      </c>
      <c r="J10293" s="17">
        <v>5.4299999999999999E-3</v>
      </c>
      <c r="K10293" s="17">
        <v>4.4299999999999999E-5</v>
      </c>
    </row>
    <row r="10294" spans="1:11" x14ac:dyDescent="0.45">
      <c r="A10294" s="10" t="s">
        <v>83</v>
      </c>
      <c r="B10294" s="20">
        <v>0.82699999999999996</v>
      </c>
      <c r="C10294" s="19">
        <v>144510</v>
      </c>
      <c r="D10294" s="19">
        <v>27418.295249999999</v>
      </c>
      <c r="E10294" s="23">
        <v>0.52924654699999996</v>
      </c>
      <c r="F10294" s="23">
        <v>0.37535334199999998</v>
      </c>
      <c r="G10294" s="17">
        <v>0.873849561</v>
      </c>
      <c r="H10294" s="17">
        <v>0.126150439</v>
      </c>
      <c r="I10294" s="17">
        <v>0.99452559500000004</v>
      </c>
      <c r="J10294" s="17">
        <v>5.4299999999999999E-3</v>
      </c>
      <c r="K10294" s="17">
        <v>4.4199999999999997E-5</v>
      </c>
    </row>
    <row r="10295" spans="1:11" x14ac:dyDescent="0.45">
      <c r="A10295" s="10" t="s">
        <v>83</v>
      </c>
      <c r="B10295" s="20">
        <v>0.82799999999999996</v>
      </c>
      <c r="C10295" s="19">
        <v>144686</v>
      </c>
      <c r="D10295" s="19">
        <v>27511.717349999999</v>
      </c>
      <c r="E10295" s="23">
        <v>0.53258084000000006</v>
      </c>
      <c r="F10295" s="23">
        <v>0.37646840999999998</v>
      </c>
      <c r="G10295" s="17">
        <v>0.873899341</v>
      </c>
      <c r="H10295" s="17">
        <v>0.126100659</v>
      </c>
      <c r="I10295" s="17">
        <v>0.99453405699999997</v>
      </c>
      <c r="J10295" s="17">
        <v>5.4200000000000003E-3</v>
      </c>
      <c r="K10295" s="17">
        <v>4.4100000000000001E-5</v>
      </c>
    </row>
    <row r="10296" spans="1:11" x14ac:dyDescent="0.45">
      <c r="A10296" s="10" t="s">
        <v>83</v>
      </c>
      <c r="B10296" s="20">
        <v>0.82899999999999996</v>
      </c>
      <c r="C10296" s="19">
        <v>144861</v>
      </c>
      <c r="D10296" s="19">
        <v>27605.140899999999</v>
      </c>
      <c r="E10296" s="23">
        <v>0.53494932900000003</v>
      </c>
      <c r="F10296" s="23">
        <v>0.377591648</v>
      </c>
      <c r="G10296" s="17">
        <v>0.87392742000000001</v>
      </c>
      <c r="H10296" s="17">
        <v>0.12607257999999999</v>
      </c>
      <c r="I10296" s="17">
        <v>0.99453551699999998</v>
      </c>
      <c r="J10296" s="17">
        <v>5.4200000000000003E-3</v>
      </c>
      <c r="K10296" s="17">
        <v>4.6300000000000001E-5</v>
      </c>
    </row>
    <row r="10297" spans="1:11" x14ac:dyDescent="0.45">
      <c r="A10297" s="10" t="s">
        <v>83</v>
      </c>
      <c r="B10297" s="20">
        <v>0.83</v>
      </c>
      <c r="C10297" s="19">
        <v>145036</v>
      </c>
      <c r="D10297" s="19">
        <v>27699.092949999998</v>
      </c>
      <c r="E10297" s="23">
        <v>0.538384223</v>
      </c>
      <c r="F10297" s="23">
        <v>0.37870946799999999</v>
      </c>
      <c r="G10297" s="17">
        <v>0.87395543200000003</v>
      </c>
      <c r="H10297" s="17">
        <v>0.126044568</v>
      </c>
      <c r="I10297" s="17">
        <v>0.99453598399999998</v>
      </c>
      <c r="J10297" s="17">
        <v>5.4200000000000003E-3</v>
      </c>
      <c r="K10297" s="17">
        <v>4.6199999999999998E-5</v>
      </c>
    </row>
    <row r="10298" spans="1:11" x14ac:dyDescent="0.45">
      <c r="A10298" s="10" t="s">
        <v>83</v>
      </c>
      <c r="B10298" s="20">
        <v>0.83099999999999996</v>
      </c>
      <c r="C10298" s="19">
        <v>145207</v>
      </c>
      <c r="D10298" s="19">
        <v>27791.376690000001</v>
      </c>
      <c r="E10298" s="23">
        <v>0.54059697200000001</v>
      </c>
      <c r="F10298" s="23">
        <v>0.379850945</v>
      </c>
      <c r="G10298" s="17">
        <v>0.87388348999999999</v>
      </c>
      <c r="H10298" s="17">
        <v>0.12611650999999999</v>
      </c>
      <c r="I10298" s="17">
        <v>0.994537644</v>
      </c>
      <c r="J10298" s="17">
        <v>5.4200000000000003E-3</v>
      </c>
      <c r="K10298" s="17">
        <v>4.6100000000000002E-5</v>
      </c>
    </row>
    <row r="10299" spans="1:11" x14ac:dyDescent="0.45">
      <c r="A10299" s="10" t="s">
        <v>83</v>
      </c>
      <c r="B10299" s="20">
        <v>0.83199999999999996</v>
      </c>
      <c r="C10299" s="19">
        <v>145369</v>
      </c>
      <c r="D10299" s="19">
        <v>27879.188900000001</v>
      </c>
      <c r="E10299" s="23">
        <v>0.54318707700000002</v>
      </c>
      <c r="F10299" s="23">
        <v>0.38098639699999998</v>
      </c>
      <c r="G10299" s="17">
        <v>0.87383142199999997</v>
      </c>
      <c r="H10299" s="17">
        <v>0.126168578</v>
      </c>
      <c r="I10299" s="17">
        <v>0.99454273599999998</v>
      </c>
      <c r="J10299" s="17">
        <v>5.4099999999999999E-3</v>
      </c>
      <c r="K10299" s="17">
        <v>4.6E-5</v>
      </c>
    </row>
    <row r="10300" spans="1:11" x14ac:dyDescent="0.45">
      <c r="A10300" s="10" t="s">
        <v>83</v>
      </c>
      <c r="B10300" s="20">
        <v>0.83299999999999996</v>
      </c>
      <c r="C10300" s="19">
        <v>145558</v>
      </c>
      <c r="D10300" s="19">
        <v>27981.972419999998</v>
      </c>
      <c r="E10300" s="23">
        <v>0.54478251600000005</v>
      </c>
      <c r="F10300" s="23">
        <v>0.38204777699999998</v>
      </c>
      <c r="G10300" s="17">
        <v>0.87374105199999996</v>
      </c>
      <c r="H10300" s="17">
        <v>0.12625894800000001</v>
      </c>
      <c r="I10300" s="17">
        <v>0.99455442699999996</v>
      </c>
      <c r="J10300" s="17">
        <v>5.4000000000000003E-3</v>
      </c>
      <c r="K10300" s="17">
        <v>4.5899999999999998E-5</v>
      </c>
    </row>
    <row r="10301" spans="1:11" x14ac:dyDescent="0.45">
      <c r="A10301" s="10" t="s">
        <v>83</v>
      </c>
      <c r="B10301" s="20">
        <v>0.83399999999999996</v>
      </c>
      <c r="C10301" s="19">
        <v>145725</v>
      </c>
      <c r="D10301" s="19">
        <v>28073.199929999999</v>
      </c>
      <c r="E10301" s="23">
        <v>0.5475004</v>
      </c>
      <c r="F10301" s="23">
        <v>0.383285027</v>
      </c>
      <c r="G10301" s="17">
        <v>0.87377594800000002</v>
      </c>
      <c r="H10301" s="17">
        <v>0.126224052</v>
      </c>
      <c r="I10301" s="17">
        <v>0.99454443800000003</v>
      </c>
      <c r="J10301" s="17">
        <v>5.4099999999999999E-3</v>
      </c>
      <c r="K10301" s="17">
        <v>4.5800000000000002E-5</v>
      </c>
    </row>
    <row r="10302" spans="1:11" x14ac:dyDescent="0.45">
      <c r="A10302" s="10" t="s">
        <v>83</v>
      </c>
      <c r="B10302" s="20">
        <v>0.83499999999999996</v>
      </c>
      <c r="C10302" s="19">
        <v>145906</v>
      </c>
      <c r="D10302" s="19">
        <v>28172.446660000001</v>
      </c>
      <c r="E10302" s="23">
        <v>0.54929326899999997</v>
      </c>
      <c r="F10302" s="23">
        <v>0.38443455500000001</v>
      </c>
      <c r="G10302" s="17">
        <v>0.87381601900000005</v>
      </c>
      <c r="H10302" s="17">
        <v>0.126183981</v>
      </c>
      <c r="I10302" s="17">
        <v>0.99455564600000002</v>
      </c>
      <c r="J10302" s="17">
        <v>5.4000000000000003E-3</v>
      </c>
      <c r="K10302" s="17">
        <v>4.57E-5</v>
      </c>
    </row>
    <row r="10303" spans="1:11" x14ac:dyDescent="0.45">
      <c r="A10303" s="10" t="s">
        <v>83</v>
      </c>
      <c r="B10303" s="20">
        <v>0.83599999999999997</v>
      </c>
      <c r="C10303" s="19">
        <v>146074</v>
      </c>
      <c r="D10303" s="19">
        <v>28264.913349999999</v>
      </c>
      <c r="E10303" s="23">
        <v>0.55170424399999995</v>
      </c>
      <c r="F10303" s="23">
        <v>0.38563036899999997</v>
      </c>
      <c r="G10303" s="17">
        <v>0.87382422599999998</v>
      </c>
      <c r="H10303" s="17">
        <v>0.12617577399999999</v>
      </c>
      <c r="I10303" s="17">
        <v>0.99456526899999997</v>
      </c>
      <c r="J10303" s="17">
        <v>5.3899999999999998E-3</v>
      </c>
      <c r="K10303" s="17">
        <v>4.5599999999999997E-5</v>
      </c>
    </row>
    <row r="10304" spans="1:11" x14ac:dyDescent="0.45">
      <c r="A10304" s="10" t="s">
        <v>83</v>
      </c>
      <c r="B10304" s="20">
        <v>0.83699999999999997</v>
      </c>
      <c r="C10304" s="19">
        <v>146256</v>
      </c>
      <c r="D10304" s="19">
        <v>28365.657999999999</v>
      </c>
      <c r="E10304" s="23">
        <v>0.55485779599999996</v>
      </c>
      <c r="F10304" s="23">
        <v>0.386761666</v>
      </c>
      <c r="G10304" s="17">
        <v>0.87387867799999996</v>
      </c>
      <c r="H10304" s="17">
        <v>0.12612132200000001</v>
      </c>
      <c r="I10304" s="17">
        <v>0.99454888699999999</v>
      </c>
      <c r="J10304" s="17">
        <v>5.4099999999999999E-3</v>
      </c>
      <c r="K10304" s="17">
        <v>4.5500000000000001E-5</v>
      </c>
    </row>
    <row r="10305" spans="1:11" x14ac:dyDescent="0.45">
      <c r="A10305" s="10" t="s">
        <v>83</v>
      </c>
      <c r="B10305" s="20">
        <v>0.83799999999999997</v>
      </c>
      <c r="C10305" s="19">
        <v>146417</v>
      </c>
      <c r="D10305" s="19">
        <v>28455.26629</v>
      </c>
      <c r="E10305" s="23">
        <v>0.558088272</v>
      </c>
      <c r="F10305" s="23">
        <v>0.387984257</v>
      </c>
      <c r="G10305" s="17">
        <v>0.87392857400000001</v>
      </c>
      <c r="H10305" s="17">
        <v>0.12607142599999999</v>
      </c>
      <c r="I10305" s="17">
        <v>0.99454728199999998</v>
      </c>
      <c r="J10305" s="17">
        <v>5.4099999999999999E-3</v>
      </c>
      <c r="K10305" s="17">
        <v>4.5399999999999999E-5</v>
      </c>
    </row>
    <row r="10306" spans="1:11" x14ac:dyDescent="0.45">
      <c r="A10306" s="10" t="s">
        <v>83</v>
      </c>
      <c r="B10306" s="20">
        <v>0.83899999999999997</v>
      </c>
      <c r="C10306" s="19">
        <v>146605</v>
      </c>
      <c r="D10306" s="19">
        <v>28560.46731</v>
      </c>
      <c r="E10306" s="23">
        <v>0.56095938000000001</v>
      </c>
      <c r="F10306" s="23">
        <v>0.38909880099999999</v>
      </c>
      <c r="G10306" s="17">
        <v>0.87390607399999998</v>
      </c>
      <c r="H10306" s="17">
        <v>0.126093926</v>
      </c>
      <c r="I10306" s="17">
        <v>0.99455804400000003</v>
      </c>
      <c r="J10306" s="17">
        <v>5.4000000000000003E-3</v>
      </c>
      <c r="K10306" s="17">
        <v>4.5399999999999999E-5</v>
      </c>
    </row>
    <row r="10307" spans="1:11" x14ac:dyDescent="0.45">
      <c r="A10307" s="10" t="s">
        <v>83</v>
      </c>
      <c r="B10307" s="20">
        <v>0.84</v>
      </c>
      <c r="C10307" s="19">
        <v>146781</v>
      </c>
      <c r="D10307" s="19">
        <v>28659.538280000001</v>
      </c>
      <c r="E10307" s="23">
        <v>0.56392412800000002</v>
      </c>
      <c r="F10307" s="23">
        <v>0.39037308500000001</v>
      </c>
      <c r="G10307" s="17">
        <v>0.87394826299999995</v>
      </c>
      <c r="H10307" s="17">
        <v>0.126051737</v>
      </c>
      <c r="I10307" s="17">
        <v>0.99452664800000001</v>
      </c>
      <c r="J10307" s="17">
        <v>5.4299999999999999E-3</v>
      </c>
      <c r="K10307" s="17">
        <v>4.5300000000000003E-5</v>
      </c>
    </row>
    <row r="10308" spans="1:11" x14ac:dyDescent="0.45">
      <c r="A10308" s="10" t="s">
        <v>83</v>
      </c>
      <c r="B10308" s="20">
        <v>0.84099999999999997</v>
      </c>
      <c r="C10308" s="19">
        <v>146954</v>
      </c>
      <c r="D10308" s="19">
        <v>28757.321390000001</v>
      </c>
      <c r="E10308" s="23">
        <v>0.56665578400000005</v>
      </c>
      <c r="F10308" s="23">
        <v>0.39158954600000001</v>
      </c>
      <c r="G10308" s="17">
        <v>0.87404221699999995</v>
      </c>
      <c r="H10308" s="17">
        <v>0.12595778299999999</v>
      </c>
      <c r="I10308" s="17">
        <v>0.99453752699999998</v>
      </c>
      <c r="J10308" s="17">
        <v>5.4200000000000003E-3</v>
      </c>
      <c r="K10308" s="17">
        <v>4.5200000000000001E-5</v>
      </c>
    </row>
    <row r="10309" spans="1:11" x14ac:dyDescent="0.45">
      <c r="A10309" s="10" t="s">
        <v>83</v>
      </c>
      <c r="B10309" s="20">
        <v>0.84199999999999997</v>
      </c>
      <c r="C10309" s="19">
        <v>147124</v>
      </c>
      <c r="D10309" s="19">
        <v>28853.98763</v>
      </c>
      <c r="E10309" s="23">
        <v>0.569943753</v>
      </c>
      <c r="F10309" s="23">
        <v>0.39278042400000002</v>
      </c>
      <c r="G10309" s="17">
        <v>0.87403822600000003</v>
      </c>
      <c r="H10309" s="17">
        <v>0.125961774</v>
      </c>
      <c r="I10309" s="17">
        <v>0.99454548499999995</v>
      </c>
      <c r="J10309" s="17">
        <v>5.4099999999999999E-3</v>
      </c>
      <c r="K10309" s="17">
        <v>4.5099999999999998E-5</v>
      </c>
    </row>
    <row r="10310" spans="1:11" x14ac:dyDescent="0.45">
      <c r="A10310" s="10" t="s">
        <v>83</v>
      </c>
      <c r="B10310" s="20">
        <v>0.84299999999999997</v>
      </c>
      <c r="C10310" s="19">
        <v>147301</v>
      </c>
      <c r="D10310" s="19">
        <v>28955.119610000002</v>
      </c>
      <c r="E10310" s="23">
        <v>0.57301180100000004</v>
      </c>
      <c r="F10310" s="23">
        <v>0.39401339299999999</v>
      </c>
      <c r="G10310" s="17">
        <v>0.87410811899999996</v>
      </c>
      <c r="H10310" s="17">
        <v>0.12589188100000001</v>
      </c>
      <c r="I10310" s="17">
        <v>0.99454918800000003</v>
      </c>
      <c r="J10310" s="17">
        <v>5.4099999999999999E-3</v>
      </c>
      <c r="K10310" s="17">
        <v>4.5000000000000003E-5</v>
      </c>
    </row>
    <row r="10311" spans="1:11" x14ac:dyDescent="0.45">
      <c r="A10311" s="10" t="s">
        <v>83</v>
      </c>
      <c r="B10311" s="20">
        <v>0.84399999999999997</v>
      </c>
      <c r="C10311" s="19">
        <v>147478</v>
      </c>
      <c r="D10311" s="19">
        <v>29056.824629999999</v>
      </c>
      <c r="E10311" s="23">
        <v>0.57640060000000004</v>
      </c>
      <c r="F10311" s="23">
        <v>0.39521132199999998</v>
      </c>
      <c r="G10311" s="17">
        <v>0.87419818500000002</v>
      </c>
      <c r="H10311" s="17">
        <v>0.12580181500000001</v>
      </c>
      <c r="I10311" s="17">
        <v>0.99455770099999996</v>
      </c>
      <c r="J10311" s="17">
        <v>5.4000000000000003E-3</v>
      </c>
      <c r="K10311" s="17">
        <v>4.49E-5</v>
      </c>
    </row>
    <row r="10312" spans="1:11" x14ac:dyDescent="0.45">
      <c r="A10312" s="10" t="s">
        <v>83</v>
      </c>
      <c r="B10312" s="20">
        <v>0.84499999999999997</v>
      </c>
      <c r="C10312" s="19">
        <v>147653</v>
      </c>
      <c r="D10312" s="19">
        <v>29157.94256</v>
      </c>
      <c r="E10312" s="23">
        <v>0.57999352400000004</v>
      </c>
      <c r="F10312" s="23">
        <v>0.39650795900000002</v>
      </c>
      <c r="G10312" s="17">
        <v>0.87429987899999995</v>
      </c>
      <c r="H10312" s="17">
        <v>0.125700121</v>
      </c>
      <c r="I10312" s="17">
        <v>0.99455449399999996</v>
      </c>
      <c r="J10312" s="17">
        <v>5.4000000000000003E-3</v>
      </c>
      <c r="K10312" s="17">
        <v>4.4799999999999998E-5</v>
      </c>
    </row>
    <row r="10313" spans="1:11" x14ac:dyDescent="0.45">
      <c r="A10313" s="10" t="s">
        <v>83</v>
      </c>
      <c r="B10313" s="20">
        <v>0.84599999999999997</v>
      </c>
      <c r="C10313" s="19">
        <v>147822</v>
      </c>
      <c r="D10313" s="19">
        <v>29256.107510000002</v>
      </c>
      <c r="E10313" s="23">
        <v>0.58222448900000001</v>
      </c>
      <c r="F10313" s="23">
        <v>0.397774613</v>
      </c>
      <c r="G10313" s="17">
        <v>0.87426769999999998</v>
      </c>
      <c r="H10313" s="17">
        <v>0.12573229999999999</v>
      </c>
      <c r="I10313" s="17">
        <v>0.994558465</v>
      </c>
      <c r="J10313" s="17">
        <v>5.4000000000000003E-3</v>
      </c>
      <c r="K10313" s="17">
        <v>4.4700000000000002E-5</v>
      </c>
    </row>
    <row r="10314" spans="1:11" x14ac:dyDescent="0.45">
      <c r="A10314" s="10" t="s">
        <v>83</v>
      </c>
      <c r="B10314" s="20">
        <v>0.84699999999999998</v>
      </c>
      <c r="C10314" s="19">
        <v>148003</v>
      </c>
      <c r="D10314" s="19">
        <v>29361.727640000001</v>
      </c>
      <c r="E10314" s="23">
        <v>0.58485413600000002</v>
      </c>
      <c r="F10314" s="23">
        <v>0.39899517200000001</v>
      </c>
      <c r="G10314" s="17">
        <v>0.87419173900000002</v>
      </c>
      <c r="H10314" s="17">
        <v>0.125808261</v>
      </c>
      <c r="I10314" s="17">
        <v>0.99457057000000004</v>
      </c>
      <c r="J10314" s="17">
        <v>5.3800000000000002E-3</v>
      </c>
      <c r="K10314" s="17">
        <v>4.46E-5</v>
      </c>
    </row>
    <row r="10315" spans="1:11" x14ac:dyDescent="0.45">
      <c r="A10315" s="10" t="s">
        <v>83</v>
      </c>
      <c r="B10315" s="20">
        <v>0.84799999999999998</v>
      </c>
      <c r="C10315" s="19">
        <v>148175</v>
      </c>
      <c r="D10315" s="19">
        <v>29462.65396</v>
      </c>
      <c r="E10315" s="23">
        <v>0.58832165000000003</v>
      </c>
      <c r="F10315" s="23">
        <v>0.40025819499999998</v>
      </c>
      <c r="G10315" s="17">
        <v>0.87429053499999998</v>
      </c>
      <c r="H10315" s="17">
        <v>0.12570946499999999</v>
      </c>
      <c r="I10315" s="17">
        <v>0.99457499199999999</v>
      </c>
      <c r="J10315" s="17">
        <v>5.3800000000000002E-3</v>
      </c>
      <c r="K10315" s="17">
        <v>4.46E-5</v>
      </c>
    </row>
    <row r="10316" spans="1:11" x14ac:dyDescent="0.45">
      <c r="A10316" s="10" t="s">
        <v>83</v>
      </c>
      <c r="B10316" s="20">
        <v>0.84899999999999998</v>
      </c>
      <c r="C10316" s="19">
        <v>148351</v>
      </c>
      <c r="D10316" s="19">
        <v>29566.543870000001</v>
      </c>
      <c r="E10316" s="23">
        <v>0.59175136699999997</v>
      </c>
      <c r="F10316" s="23">
        <v>0.40138132199999998</v>
      </c>
      <c r="G10316" s="17">
        <v>0.87431159899999999</v>
      </c>
      <c r="H10316" s="17">
        <v>0.12568840100000001</v>
      </c>
      <c r="I10316" s="17">
        <v>0.99458333399999999</v>
      </c>
      <c r="J10316" s="17">
        <v>5.3699999999999998E-3</v>
      </c>
      <c r="K10316" s="17">
        <v>4.4499999999999997E-5</v>
      </c>
    </row>
    <row r="10317" spans="1:11" x14ac:dyDescent="0.45">
      <c r="A10317" s="10" t="s">
        <v>83</v>
      </c>
      <c r="B10317" s="20">
        <v>0.85</v>
      </c>
      <c r="C10317" s="19">
        <v>148519</v>
      </c>
      <c r="D10317" s="19">
        <v>29666.11881</v>
      </c>
      <c r="E10317" s="23">
        <v>0.59365432200000001</v>
      </c>
      <c r="F10317" s="23">
        <v>0.40287557600000001</v>
      </c>
      <c r="G10317" s="17">
        <v>0.87430564399999999</v>
      </c>
      <c r="H10317" s="17">
        <v>0.12569435600000001</v>
      </c>
      <c r="I10317" s="17">
        <v>0.99459109999999995</v>
      </c>
      <c r="J10317" s="17">
        <v>5.3600000000000002E-3</v>
      </c>
      <c r="K10317" s="17">
        <v>4.4400000000000002E-5</v>
      </c>
    </row>
    <row r="10318" spans="1:11" x14ac:dyDescent="0.45">
      <c r="A10318" s="10" t="s">
        <v>83</v>
      </c>
      <c r="B10318" s="20">
        <v>0.85099999999999998</v>
      </c>
      <c r="C10318" s="19">
        <v>148690</v>
      </c>
      <c r="D10318" s="19">
        <v>29767.724880000002</v>
      </c>
      <c r="E10318" s="23">
        <v>0.59498011299999998</v>
      </c>
      <c r="F10318" s="23">
        <v>0.404133046</v>
      </c>
      <c r="G10318" s="17">
        <v>0.87433586699999999</v>
      </c>
      <c r="H10318" s="17">
        <v>0.12566413300000001</v>
      </c>
      <c r="I10318" s="17">
        <v>0.99460244900000006</v>
      </c>
      <c r="J10318" s="17">
        <v>5.3499999999999997E-3</v>
      </c>
      <c r="K10318" s="17">
        <v>4.4299999999999999E-5</v>
      </c>
    </row>
    <row r="10319" spans="1:11" x14ac:dyDescent="0.45">
      <c r="A10319" s="10" t="s">
        <v>83</v>
      </c>
      <c r="B10319" s="20">
        <v>0.85199999999999998</v>
      </c>
      <c r="C10319" s="19">
        <v>148863</v>
      </c>
      <c r="D10319" s="19">
        <v>29870.94886</v>
      </c>
      <c r="E10319" s="23">
        <v>0.59846749499999996</v>
      </c>
      <c r="F10319" s="23">
        <v>0.40542405399999998</v>
      </c>
      <c r="G10319" s="17">
        <v>0.87437442499999996</v>
      </c>
      <c r="H10319" s="17">
        <v>0.12562557499999999</v>
      </c>
      <c r="I10319" s="17">
        <v>0.99461409899999997</v>
      </c>
      <c r="J10319" s="17">
        <v>5.3400000000000001E-3</v>
      </c>
      <c r="K10319" s="17">
        <v>4.4199999999999997E-5</v>
      </c>
    </row>
    <row r="10320" spans="1:11" x14ac:dyDescent="0.45">
      <c r="A10320" s="10" t="s">
        <v>83</v>
      </c>
      <c r="B10320" s="20">
        <v>0.85299999999999998</v>
      </c>
      <c r="C10320" s="19">
        <v>149046</v>
      </c>
      <c r="D10320" s="19">
        <v>29980.792890000001</v>
      </c>
      <c r="E10320" s="23">
        <v>0.60201468899999999</v>
      </c>
      <c r="F10320" s="23">
        <v>0.406687466</v>
      </c>
      <c r="G10320" s="17">
        <v>0.87419320199999995</v>
      </c>
      <c r="H10320" s="17">
        <v>0.125806798</v>
      </c>
      <c r="I10320" s="17">
        <v>0.99461512500000004</v>
      </c>
      <c r="J10320" s="17">
        <v>5.3400000000000001E-3</v>
      </c>
      <c r="K10320" s="17">
        <v>4.4100000000000001E-5</v>
      </c>
    </row>
    <row r="10321" spans="1:11" x14ac:dyDescent="0.45">
      <c r="A10321" s="10" t="s">
        <v>83</v>
      </c>
      <c r="B10321" s="20">
        <v>0.85399999999999998</v>
      </c>
      <c r="C10321" s="19">
        <v>149222</v>
      </c>
      <c r="D10321" s="19">
        <v>30087.124059999998</v>
      </c>
      <c r="E10321" s="23">
        <v>0.60612649200000002</v>
      </c>
      <c r="F10321" s="23">
        <v>0.40809632800000001</v>
      </c>
      <c r="G10321" s="17">
        <v>0.87423436200000004</v>
      </c>
      <c r="H10321" s="17">
        <v>0.12576563800000001</v>
      </c>
      <c r="I10321" s="17">
        <v>0.99462379499999998</v>
      </c>
      <c r="J10321" s="17">
        <v>5.3299999999999997E-3</v>
      </c>
      <c r="K10321" s="17">
        <v>4.3999999999999999E-5</v>
      </c>
    </row>
    <row r="10322" spans="1:11" x14ac:dyDescent="0.45">
      <c r="A10322" s="10" t="s">
        <v>83</v>
      </c>
      <c r="B10322" s="20">
        <v>0.85499999999999998</v>
      </c>
      <c r="C10322" s="19">
        <v>149399</v>
      </c>
      <c r="D10322" s="19">
        <v>30194.843410000001</v>
      </c>
      <c r="E10322" s="23">
        <v>0.61037115600000003</v>
      </c>
      <c r="F10322" s="23">
        <v>0.40942475099999998</v>
      </c>
      <c r="G10322" s="17">
        <v>0.87428296000000005</v>
      </c>
      <c r="H10322" s="17">
        <v>0.12571704</v>
      </c>
      <c r="I10322" s="17">
        <v>0.99462706199999995</v>
      </c>
      <c r="J10322" s="17">
        <v>5.3299999999999997E-3</v>
      </c>
      <c r="K10322" s="17">
        <v>4.3900000000000003E-5</v>
      </c>
    </row>
    <row r="10323" spans="1:11" x14ac:dyDescent="0.45">
      <c r="A10323" s="10" t="s">
        <v>83</v>
      </c>
      <c r="B10323" s="20">
        <v>0.85599999999999998</v>
      </c>
      <c r="C10323" s="19">
        <v>149570</v>
      </c>
      <c r="D10323" s="19">
        <v>30299.4535</v>
      </c>
      <c r="E10323" s="23">
        <v>0.61305736300000002</v>
      </c>
      <c r="F10323" s="23">
        <v>0.41079247299999999</v>
      </c>
      <c r="G10323" s="17">
        <v>0.874319717</v>
      </c>
      <c r="H10323" s="17">
        <v>0.125680283</v>
      </c>
      <c r="I10323" s="17">
        <v>0.99463389000000002</v>
      </c>
      <c r="J10323" s="17">
        <v>5.3200000000000001E-3</v>
      </c>
      <c r="K10323" s="17">
        <v>4.3800000000000001E-5</v>
      </c>
    </row>
    <row r="10324" spans="1:11" x14ac:dyDescent="0.45">
      <c r="A10324" s="10" t="s">
        <v>83</v>
      </c>
      <c r="B10324" s="20">
        <v>0.85699999999999998</v>
      </c>
      <c r="C10324" s="19">
        <v>149748</v>
      </c>
      <c r="D10324" s="19">
        <v>30408.876260000001</v>
      </c>
      <c r="E10324" s="23">
        <v>0.61672570000000004</v>
      </c>
      <c r="F10324" s="23">
        <v>0.412053956</v>
      </c>
      <c r="G10324" s="17">
        <v>0.87436893999999998</v>
      </c>
      <c r="H10324" s="17">
        <v>0.12563105999999999</v>
      </c>
      <c r="I10324" s="17">
        <v>0.99464305500000005</v>
      </c>
      <c r="J10324" s="17">
        <v>5.3099999999999996E-3</v>
      </c>
      <c r="K10324" s="17">
        <v>4.3699999999999998E-5</v>
      </c>
    </row>
    <row r="10325" spans="1:11" x14ac:dyDescent="0.45">
      <c r="A10325" s="10" t="s">
        <v>83</v>
      </c>
      <c r="B10325" s="20">
        <v>0.85799999999999998</v>
      </c>
      <c r="C10325" s="19">
        <v>149920</v>
      </c>
      <c r="D10325" s="19">
        <v>30515.17081</v>
      </c>
      <c r="E10325" s="23">
        <v>0.61993488299999999</v>
      </c>
      <c r="F10325" s="23">
        <v>0.41352437800000003</v>
      </c>
      <c r="G10325" s="17">
        <v>0.87437966899999997</v>
      </c>
      <c r="H10325" s="17">
        <v>0.125620331</v>
      </c>
      <c r="I10325" s="17">
        <v>0.994644419</v>
      </c>
      <c r="J10325" s="17">
        <v>5.3099999999999996E-3</v>
      </c>
      <c r="K10325" s="17">
        <v>4.3600000000000003E-5</v>
      </c>
    </row>
    <row r="10326" spans="1:11" x14ac:dyDescent="0.45">
      <c r="A10326" s="10" t="s">
        <v>83</v>
      </c>
      <c r="B10326" s="20">
        <v>0.85899999999999999</v>
      </c>
      <c r="C10326" s="19">
        <v>150089</v>
      </c>
      <c r="D10326" s="19">
        <v>30620.161789999998</v>
      </c>
      <c r="E10326" s="23">
        <v>0.62285741699999997</v>
      </c>
      <c r="F10326" s="23">
        <v>0.41489239100000003</v>
      </c>
      <c r="G10326" s="17">
        <v>0.87439452600000001</v>
      </c>
      <c r="H10326" s="17">
        <v>0.12560547399999999</v>
      </c>
      <c r="I10326" s="17">
        <v>0.99464957399999998</v>
      </c>
      <c r="J10326" s="17">
        <v>5.3099999999999996E-3</v>
      </c>
      <c r="K10326" s="17">
        <v>4.35E-5</v>
      </c>
    </row>
    <row r="10327" spans="1:11" x14ac:dyDescent="0.45">
      <c r="A10327" s="10" t="s">
        <v>83</v>
      </c>
      <c r="B10327" s="20">
        <v>0.86</v>
      </c>
      <c r="C10327" s="19">
        <v>150255</v>
      </c>
      <c r="D10327" s="19">
        <v>30723.709709999999</v>
      </c>
      <c r="E10327" s="23">
        <v>0.62500673399999995</v>
      </c>
      <c r="F10327" s="23">
        <v>0.41624773300000001</v>
      </c>
      <c r="G10327" s="17">
        <v>0.87440684199999996</v>
      </c>
      <c r="H10327" s="17">
        <v>0.12559315800000001</v>
      </c>
      <c r="I10327" s="17">
        <v>0.994662559</v>
      </c>
      <c r="J10327" s="17">
        <v>5.2900000000000004E-3</v>
      </c>
      <c r="K10327" s="17">
        <v>4.3399999999999998E-5</v>
      </c>
    </row>
    <row r="10328" spans="1:11" x14ac:dyDescent="0.45">
      <c r="A10328" s="10" t="s">
        <v>83</v>
      </c>
      <c r="B10328" s="20">
        <v>0.86099999999999999</v>
      </c>
      <c r="C10328" s="19">
        <v>150440</v>
      </c>
      <c r="D10328" s="19">
        <v>30839.554059999999</v>
      </c>
      <c r="E10328" s="23">
        <v>0.62776057799999996</v>
      </c>
      <c r="F10328" s="23">
        <v>0.41757060899999998</v>
      </c>
      <c r="G10328" s="17">
        <v>0.87432198900000002</v>
      </c>
      <c r="H10328" s="17">
        <v>0.12567801100000001</v>
      </c>
      <c r="I10328" s="17">
        <v>0.99467648900000005</v>
      </c>
      <c r="J10328" s="17">
        <v>5.28E-3</v>
      </c>
      <c r="K10328" s="17">
        <v>4.3300000000000002E-5</v>
      </c>
    </row>
    <row r="10329" spans="1:11" x14ac:dyDescent="0.45">
      <c r="A10329" s="10" t="s">
        <v>83</v>
      </c>
      <c r="B10329" s="20">
        <v>0.86199999999999999</v>
      </c>
      <c r="C10329" s="19">
        <v>150619</v>
      </c>
      <c r="D10329" s="19">
        <v>30952.191940000001</v>
      </c>
      <c r="E10329" s="23">
        <v>0.63149490799999997</v>
      </c>
      <c r="F10329" s="23">
        <v>0.41903354599999998</v>
      </c>
      <c r="G10329" s="17">
        <v>0.87439167699999998</v>
      </c>
      <c r="H10329" s="17">
        <v>0.12560832299999999</v>
      </c>
      <c r="I10329" s="17">
        <v>0.99467271599999996</v>
      </c>
      <c r="J10329" s="17">
        <v>5.28E-3</v>
      </c>
      <c r="K10329" s="17">
        <v>4.32E-5</v>
      </c>
    </row>
    <row r="10330" spans="1:11" x14ac:dyDescent="0.45">
      <c r="A10330" s="10" t="s">
        <v>83</v>
      </c>
      <c r="B10330" s="20">
        <v>0.86299999999999999</v>
      </c>
      <c r="C10330" s="19">
        <v>150784</v>
      </c>
      <c r="D10330" s="19">
        <v>31056.69973</v>
      </c>
      <c r="E10330" s="23">
        <v>0.63504089399999997</v>
      </c>
      <c r="F10330" s="23">
        <v>0.42038162499999998</v>
      </c>
      <c r="G10330" s="17">
        <v>0.87435669599999999</v>
      </c>
      <c r="H10330" s="17">
        <v>0.12564330400000001</v>
      </c>
      <c r="I10330" s="17">
        <v>0.99467348799999999</v>
      </c>
      <c r="J10330" s="17">
        <v>5.28E-3</v>
      </c>
      <c r="K10330" s="17">
        <v>4.3099999999999997E-5</v>
      </c>
    </row>
    <row r="10331" spans="1:11" x14ac:dyDescent="0.45">
      <c r="A10331" s="10" t="s">
        <v>83</v>
      </c>
      <c r="B10331" s="20">
        <v>0.86399999999999999</v>
      </c>
      <c r="C10331" s="19">
        <v>150970</v>
      </c>
      <c r="D10331" s="19">
        <v>31175.06727</v>
      </c>
      <c r="E10331" s="23">
        <v>0.63804714500000004</v>
      </c>
      <c r="F10331" s="23">
        <v>0.42186047500000001</v>
      </c>
      <c r="G10331" s="17">
        <v>0.87437239200000005</v>
      </c>
      <c r="H10331" s="17">
        <v>0.125627608</v>
      </c>
      <c r="I10331" s="17">
        <v>0.994683015</v>
      </c>
      <c r="J10331" s="17">
        <v>5.2700000000000004E-3</v>
      </c>
      <c r="K10331" s="17">
        <v>4.3000000000000002E-5</v>
      </c>
    </row>
    <row r="10332" spans="1:11" x14ac:dyDescent="0.45">
      <c r="A10332" s="10" t="s">
        <v>83</v>
      </c>
      <c r="B10332" s="20">
        <v>0.86499999999999999</v>
      </c>
      <c r="C10332" s="19">
        <v>151138</v>
      </c>
      <c r="D10332" s="19">
        <v>31282.537929999999</v>
      </c>
      <c r="E10332" s="23">
        <v>0.64142207799999995</v>
      </c>
      <c r="F10332" s="23">
        <v>0.42335651699999999</v>
      </c>
      <c r="G10332" s="17">
        <v>0.87432015799999996</v>
      </c>
      <c r="H10332" s="17">
        <v>0.12567984200000001</v>
      </c>
      <c r="I10332" s="17">
        <v>0.99469127999999996</v>
      </c>
      <c r="J10332" s="17">
        <v>5.2700000000000004E-3</v>
      </c>
      <c r="K10332" s="17">
        <v>4.3000000000000002E-5</v>
      </c>
    </row>
    <row r="10333" spans="1:11" x14ac:dyDescent="0.45">
      <c r="A10333" s="10" t="s">
        <v>83</v>
      </c>
      <c r="B10333" s="20">
        <v>0.86599999999999999</v>
      </c>
      <c r="C10333" s="19">
        <v>151314</v>
      </c>
      <c r="D10333" s="19">
        <v>31395.835350000001</v>
      </c>
      <c r="E10333" s="23">
        <v>0.64596636200000002</v>
      </c>
      <c r="F10333" s="23">
        <v>0.42475325200000003</v>
      </c>
      <c r="G10333" s="17">
        <v>0.87429451300000005</v>
      </c>
      <c r="H10333" s="17">
        <v>0.125705487</v>
      </c>
      <c r="I10333" s="17">
        <v>0.99469693299999995</v>
      </c>
      <c r="J10333" s="17">
        <v>5.2599999999999999E-3</v>
      </c>
      <c r="K10333" s="17">
        <v>4.2899999999999999E-5</v>
      </c>
    </row>
    <row r="10334" spans="1:11" x14ac:dyDescent="0.45">
      <c r="A10334" s="10" t="s">
        <v>83</v>
      </c>
      <c r="B10334" s="20">
        <v>0.86699999999999999</v>
      </c>
      <c r="C10334" s="19">
        <v>151484</v>
      </c>
      <c r="D10334" s="19">
        <v>31505.929329999999</v>
      </c>
      <c r="E10334" s="23">
        <v>0.649162511</v>
      </c>
      <c r="F10334" s="23">
        <v>0.42621998500000002</v>
      </c>
      <c r="G10334" s="17">
        <v>0.87425734700000002</v>
      </c>
      <c r="H10334" s="17">
        <v>0.12574265300000001</v>
      </c>
      <c r="I10334" s="17">
        <v>0.99466938299999996</v>
      </c>
      <c r="J10334" s="17">
        <v>5.2900000000000004E-3</v>
      </c>
      <c r="K10334" s="17">
        <v>4.35E-5</v>
      </c>
    </row>
    <row r="10335" spans="1:11" x14ac:dyDescent="0.45">
      <c r="A10335" s="10" t="s">
        <v>83</v>
      </c>
      <c r="B10335" s="20">
        <v>0.86799999999999999</v>
      </c>
      <c r="C10335" s="19">
        <v>151664</v>
      </c>
      <c r="D10335" s="19">
        <v>31623.109039999999</v>
      </c>
      <c r="E10335" s="23">
        <v>0.65275303699999998</v>
      </c>
      <c r="F10335" s="23">
        <v>0.42764788599999998</v>
      </c>
      <c r="G10335" s="17">
        <v>0.87428130599999998</v>
      </c>
      <c r="H10335" s="17">
        <v>0.12571869399999999</v>
      </c>
      <c r="I10335" s="17">
        <v>0.99467883700000004</v>
      </c>
      <c r="J10335" s="17">
        <v>5.28E-3</v>
      </c>
      <c r="K10335" s="17">
        <v>4.35E-5</v>
      </c>
    </row>
    <row r="10336" spans="1:11" x14ac:dyDescent="0.45">
      <c r="A10336" s="10" t="s">
        <v>83</v>
      </c>
      <c r="B10336" s="20">
        <v>0.86899999999999999</v>
      </c>
      <c r="C10336" s="19">
        <v>151840</v>
      </c>
      <c r="D10336" s="19">
        <v>31738.324260000001</v>
      </c>
      <c r="E10336" s="23">
        <v>0.65609606399999998</v>
      </c>
      <c r="F10336" s="23">
        <v>0.429183127</v>
      </c>
      <c r="G10336" s="17">
        <v>0.87426896700000001</v>
      </c>
      <c r="H10336" s="17">
        <v>0.12573103299999999</v>
      </c>
      <c r="I10336" s="17">
        <v>0.99468642699999998</v>
      </c>
      <c r="J10336" s="17">
        <v>5.2700000000000004E-3</v>
      </c>
      <c r="K10336" s="17">
        <v>4.3399999999999998E-5</v>
      </c>
    </row>
    <row r="10337" spans="1:11" x14ac:dyDescent="0.45">
      <c r="A10337" s="10" t="s">
        <v>83</v>
      </c>
      <c r="B10337" s="20">
        <v>0.87</v>
      </c>
      <c r="C10337" s="19">
        <v>152016</v>
      </c>
      <c r="D10337" s="19">
        <v>31854.04394</v>
      </c>
      <c r="E10337" s="23">
        <v>0.658937569</v>
      </c>
      <c r="F10337" s="23">
        <v>0.43068891500000001</v>
      </c>
      <c r="G10337" s="17">
        <v>0.87426981400000003</v>
      </c>
      <c r="H10337" s="17">
        <v>0.12573018599999999</v>
      </c>
      <c r="I10337" s="17">
        <v>0.99469185400000004</v>
      </c>
      <c r="J10337" s="17">
        <v>5.2599999999999999E-3</v>
      </c>
      <c r="K10337" s="17">
        <v>4.3300000000000002E-5</v>
      </c>
    </row>
    <row r="10338" spans="1:11" x14ac:dyDescent="0.45">
      <c r="A10338" s="10" t="s">
        <v>83</v>
      </c>
      <c r="B10338" s="20">
        <v>0.871</v>
      </c>
      <c r="C10338" s="19">
        <v>152190</v>
      </c>
      <c r="D10338" s="19">
        <v>31969.075690000001</v>
      </c>
      <c r="E10338" s="23">
        <v>0.66264099799999998</v>
      </c>
      <c r="F10338" s="23">
        <v>0.43220563099999998</v>
      </c>
      <c r="G10338" s="17">
        <v>0.87420329900000004</v>
      </c>
      <c r="H10338" s="17">
        <v>0.12579670100000001</v>
      </c>
      <c r="I10338" s="17">
        <v>0.99469739199999996</v>
      </c>
      <c r="J10338" s="17">
        <v>5.2599999999999999E-3</v>
      </c>
      <c r="K10338" s="17">
        <v>4.32E-5</v>
      </c>
    </row>
    <row r="10339" spans="1:11" x14ac:dyDescent="0.45">
      <c r="A10339" s="10" t="s">
        <v>83</v>
      </c>
      <c r="B10339" s="20">
        <v>0.872</v>
      </c>
      <c r="C10339" s="19">
        <v>152366</v>
      </c>
      <c r="D10339" s="19">
        <v>32085.986730000001</v>
      </c>
      <c r="E10339" s="23">
        <v>0.66625893400000002</v>
      </c>
      <c r="F10339" s="23">
        <v>0.43370391000000003</v>
      </c>
      <c r="G10339" s="17">
        <v>0.87421078200000002</v>
      </c>
      <c r="H10339" s="17">
        <v>0.12578921800000001</v>
      </c>
      <c r="I10339" s="17">
        <v>0.99470173200000001</v>
      </c>
      <c r="J10339" s="17">
        <v>5.2599999999999999E-3</v>
      </c>
      <c r="K10339" s="17">
        <v>4.3099999999999997E-5</v>
      </c>
    </row>
    <row r="10340" spans="1:11" x14ac:dyDescent="0.45">
      <c r="A10340" s="10" t="s">
        <v>83</v>
      </c>
      <c r="B10340" s="20">
        <v>0.873</v>
      </c>
      <c r="C10340" s="19">
        <v>152538</v>
      </c>
      <c r="D10340" s="19">
        <v>32200.976849999999</v>
      </c>
      <c r="E10340" s="23">
        <v>0.67062213400000004</v>
      </c>
      <c r="F10340" s="23">
        <v>0.435177386</v>
      </c>
      <c r="G10340" s="17">
        <v>0.87419528199999996</v>
      </c>
      <c r="H10340" s="17">
        <v>0.12580471800000001</v>
      </c>
      <c r="I10340" s="17">
        <v>0.99470877099999999</v>
      </c>
      <c r="J10340" s="17">
        <v>5.2500000000000003E-3</v>
      </c>
      <c r="K10340" s="17">
        <v>4.3000000000000002E-5</v>
      </c>
    </row>
    <row r="10341" spans="1:11" x14ac:dyDescent="0.45">
      <c r="A10341" s="10" t="s">
        <v>83</v>
      </c>
      <c r="B10341" s="20">
        <v>0.874</v>
      </c>
      <c r="C10341" s="19">
        <v>152714</v>
      </c>
      <c r="D10341" s="19">
        <v>32319.32877</v>
      </c>
      <c r="E10341" s="23">
        <v>0.67467452299999997</v>
      </c>
      <c r="F10341" s="23">
        <v>0.43674191299999998</v>
      </c>
      <c r="G10341" s="17">
        <v>0.87414382400000001</v>
      </c>
      <c r="H10341" s="17">
        <v>0.12585617599999999</v>
      </c>
      <c r="I10341" s="17">
        <v>0.99471632099999996</v>
      </c>
      <c r="J10341" s="17">
        <v>5.2399999999999999E-3</v>
      </c>
      <c r="K10341" s="17">
        <v>4.2899999999999999E-5</v>
      </c>
    </row>
    <row r="10342" spans="1:11" x14ac:dyDescent="0.45">
      <c r="A10342" s="10" t="s">
        <v>83</v>
      </c>
      <c r="B10342" s="20">
        <v>0.875</v>
      </c>
      <c r="C10342" s="19">
        <v>152884</v>
      </c>
      <c r="D10342" s="19">
        <v>32434.319299999999</v>
      </c>
      <c r="E10342" s="23">
        <v>0.67869117400000001</v>
      </c>
      <c r="F10342" s="23">
        <v>0.43832228099999998</v>
      </c>
      <c r="G10342" s="17">
        <v>0.87420527999999997</v>
      </c>
      <c r="H10342" s="17">
        <v>0.12579472</v>
      </c>
      <c r="I10342" s="17">
        <v>0.99472506400000005</v>
      </c>
      <c r="J10342" s="17">
        <v>5.2300000000000003E-3</v>
      </c>
      <c r="K10342" s="17">
        <v>4.2799999999999997E-5</v>
      </c>
    </row>
    <row r="10343" spans="1:11" x14ac:dyDescent="0.45">
      <c r="A10343" s="10" t="s">
        <v>83</v>
      </c>
      <c r="B10343" s="20">
        <v>0.876</v>
      </c>
      <c r="C10343" s="19">
        <v>153060</v>
      </c>
      <c r="D10343" s="19">
        <v>32554.324079999999</v>
      </c>
      <c r="E10343" s="23">
        <v>0.68431557399999998</v>
      </c>
      <c r="F10343" s="23">
        <v>0.43985907400000002</v>
      </c>
      <c r="G10343" s="17">
        <v>0.87417352699999995</v>
      </c>
      <c r="H10343" s="17">
        <v>0.12582647299999999</v>
      </c>
      <c r="I10343" s="17">
        <v>0.99472181199999998</v>
      </c>
      <c r="J10343" s="17">
        <v>5.2399999999999999E-3</v>
      </c>
      <c r="K10343" s="17">
        <v>4.2700000000000001E-5</v>
      </c>
    </row>
    <row r="10344" spans="1:11" x14ac:dyDescent="0.45">
      <c r="A10344" s="10" t="s">
        <v>83</v>
      </c>
      <c r="B10344" s="20">
        <v>0.877</v>
      </c>
      <c r="C10344" s="19">
        <v>153238</v>
      </c>
      <c r="D10344" s="19">
        <v>32676.594099999998</v>
      </c>
      <c r="E10344" s="23">
        <v>0.68940306399999995</v>
      </c>
      <c r="F10344" s="23">
        <v>0.44141258900000002</v>
      </c>
      <c r="G10344" s="17">
        <v>0.87422179899999997</v>
      </c>
      <c r="H10344" s="17">
        <v>0.12577820100000001</v>
      </c>
      <c r="I10344" s="17">
        <v>0.99473260799999996</v>
      </c>
      <c r="J10344" s="17">
        <v>5.2199999999999998E-3</v>
      </c>
      <c r="K10344" s="17">
        <v>4.2599999999999999E-5</v>
      </c>
    </row>
    <row r="10345" spans="1:11" x14ac:dyDescent="0.45">
      <c r="A10345" s="10" t="s">
        <v>83</v>
      </c>
      <c r="B10345" s="20">
        <v>0.878</v>
      </c>
      <c r="C10345" s="19">
        <v>153412</v>
      </c>
      <c r="D10345" s="19">
        <v>32796.855790000001</v>
      </c>
      <c r="E10345" s="23">
        <v>0.69316640399999996</v>
      </c>
      <c r="F10345" s="23">
        <v>0.44301771000000001</v>
      </c>
      <c r="G10345" s="17">
        <v>0.874208015</v>
      </c>
      <c r="H10345" s="17">
        <v>0.125791985</v>
      </c>
      <c r="I10345" s="17">
        <v>0.99472592400000004</v>
      </c>
      <c r="J10345" s="17">
        <v>5.2300000000000003E-3</v>
      </c>
      <c r="K10345" s="17">
        <v>4.2599999999999999E-5</v>
      </c>
    </row>
    <row r="10346" spans="1:11" x14ac:dyDescent="0.45">
      <c r="A10346" s="10" t="s">
        <v>83</v>
      </c>
      <c r="B10346" s="20">
        <v>0.879</v>
      </c>
      <c r="C10346" s="19">
        <v>153582</v>
      </c>
      <c r="D10346" s="19">
        <v>32915.034540000001</v>
      </c>
      <c r="E10346" s="23">
        <v>0.69751666700000003</v>
      </c>
      <c r="F10346" s="23">
        <v>0.44466361399999998</v>
      </c>
      <c r="G10346" s="17">
        <v>0.87424958699999999</v>
      </c>
      <c r="H10346" s="17">
        <v>0.12575041300000001</v>
      </c>
      <c r="I10346" s="17">
        <v>0.994733066</v>
      </c>
      <c r="J10346" s="17">
        <v>5.2199999999999998E-3</v>
      </c>
      <c r="K10346" s="17">
        <v>4.2500000000000003E-5</v>
      </c>
    </row>
    <row r="10347" spans="1:11" x14ac:dyDescent="0.45">
      <c r="A10347" s="10" t="s">
        <v>83</v>
      </c>
      <c r="B10347" s="20">
        <v>0.88</v>
      </c>
      <c r="C10347" s="19">
        <v>153762</v>
      </c>
      <c r="D10347" s="19">
        <v>33040.989730000001</v>
      </c>
      <c r="E10347" s="23">
        <v>0.70155661700000005</v>
      </c>
      <c r="F10347" s="23">
        <v>0.44626749700000001</v>
      </c>
      <c r="G10347" s="17">
        <v>0.87427322699999999</v>
      </c>
      <c r="H10347" s="17">
        <v>0.12572677300000001</v>
      </c>
      <c r="I10347" s="17">
        <v>0.99472851100000004</v>
      </c>
      <c r="J10347" s="17">
        <v>5.2300000000000003E-3</v>
      </c>
      <c r="K10347" s="17">
        <v>4.2400000000000001E-5</v>
      </c>
    </row>
    <row r="10348" spans="1:11" x14ac:dyDescent="0.45">
      <c r="A10348" s="10" t="s">
        <v>83</v>
      </c>
      <c r="B10348" s="20">
        <v>0.88100000000000001</v>
      </c>
      <c r="C10348" s="19">
        <v>153936</v>
      </c>
      <c r="D10348" s="19">
        <v>33163.498520000001</v>
      </c>
      <c r="E10348" s="23">
        <v>0.70686276999999997</v>
      </c>
      <c r="F10348" s="23">
        <v>0.44795220299999999</v>
      </c>
      <c r="G10348" s="17">
        <v>0.87430490599999999</v>
      </c>
      <c r="H10348" s="17">
        <v>0.12569509400000001</v>
      </c>
      <c r="I10348" s="17">
        <v>0.99470943700000003</v>
      </c>
      <c r="J10348" s="17">
        <v>5.2500000000000003E-3</v>
      </c>
      <c r="K10348" s="17">
        <v>4.2299999999999998E-5</v>
      </c>
    </row>
    <row r="10349" spans="1:11" x14ac:dyDescent="0.45">
      <c r="A10349" s="10" t="s">
        <v>83</v>
      </c>
      <c r="B10349" s="20">
        <v>0.88200000000000001</v>
      </c>
      <c r="C10349" s="19">
        <v>154111</v>
      </c>
      <c r="D10349" s="19">
        <v>33287.420460000001</v>
      </c>
      <c r="E10349" s="23">
        <v>0.70945039899999995</v>
      </c>
      <c r="F10349" s="23">
        <v>0.449519803</v>
      </c>
      <c r="G10349" s="17">
        <v>0.87423350700000002</v>
      </c>
      <c r="H10349" s="17">
        <v>0.12576649300000001</v>
      </c>
      <c r="I10349" s="17">
        <v>0.99472005399999996</v>
      </c>
      <c r="J10349" s="17">
        <v>5.2399999999999999E-3</v>
      </c>
      <c r="K10349" s="17">
        <v>4.2200000000000003E-5</v>
      </c>
    </row>
    <row r="10350" spans="1:11" x14ac:dyDescent="0.45">
      <c r="A10350" s="10" t="s">
        <v>83</v>
      </c>
      <c r="B10350" s="20">
        <v>0.88300000000000001</v>
      </c>
      <c r="C10350" s="19">
        <v>154285</v>
      </c>
      <c r="D10350" s="19">
        <v>33411.175459999999</v>
      </c>
      <c r="E10350" s="23">
        <v>0.71240249200000005</v>
      </c>
      <c r="F10350" s="23">
        <v>0.45125938700000001</v>
      </c>
      <c r="G10350" s="17">
        <v>0.874213307</v>
      </c>
      <c r="H10350" s="17">
        <v>0.125786693</v>
      </c>
      <c r="I10350" s="17">
        <v>0.99473083299999998</v>
      </c>
      <c r="J10350" s="17">
        <v>5.2300000000000003E-3</v>
      </c>
      <c r="K10350" s="17">
        <v>4.21E-5</v>
      </c>
    </row>
    <row r="10351" spans="1:11" x14ac:dyDescent="0.45">
      <c r="A10351" s="10" t="s">
        <v>83</v>
      </c>
      <c r="B10351" s="20">
        <v>0.88400000000000001</v>
      </c>
      <c r="C10351" s="19">
        <v>154452</v>
      </c>
      <c r="D10351" s="19">
        <v>33530.506820000002</v>
      </c>
      <c r="E10351" s="23">
        <v>0.71649024900000002</v>
      </c>
      <c r="F10351" s="23">
        <v>0.45293850200000002</v>
      </c>
      <c r="G10351" s="17">
        <v>0.874122705</v>
      </c>
      <c r="H10351" s="17">
        <v>0.125877295</v>
      </c>
      <c r="I10351" s="17">
        <v>0.99474136099999999</v>
      </c>
      <c r="J10351" s="17">
        <v>5.2199999999999998E-3</v>
      </c>
      <c r="K10351" s="17">
        <v>4.1999999999999998E-5</v>
      </c>
    </row>
    <row r="10352" spans="1:11" x14ac:dyDescent="0.45">
      <c r="A10352" s="10" t="s">
        <v>83</v>
      </c>
      <c r="B10352" s="20">
        <v>0.88500000000000001</v>
      </c>
      <c r="C10352" s="19">
        <v>154629</v>
      </c>
      <c r="D10352" s="19">
        <v>33657.830099999999</v>
      </c>
      <c r="E10352" s="23">
        <v>0.722643865</v>
      </c>
      <c r="F10352" s="23">
        <v>0.45457165399999999</v>
      </c>
      <c r="G10352" s="17">
        <v>0.87412451700000005</v>
      </c>
      <c r="H10352" s="17">
        <v>0.12587548300000001</v>
      </c>
      <c r="I10352" s="17">
        <v>0.99473091700000005</v>
      </c>
      <c r="J10352" s="17">
        <v>5.2300000000000003E-3</v>
      </c>
      <c r="K10352" s="17">
        <v>4.1999999999999998E-5</v>
      </c>
    </row>
    <row r="10353" spans="1:11" x14ac:dyDescent="0.45">
      <c r="A10353" s="10" t="s">
        <v>83</v>
      </c>
      <c r="B10353" s="20">
        <v>0.88600000000000001</v>
      </c>
      <c r="C10353" s="19">
        <v>154806</v>
      </c>
      <c r="D10353" s="19">
        <v>33786.150170000001</v>
      </c>
      <c r="E10353" s="23">
        <v>0.72691345100000004</v>
      </c>
      <c r="F10353" s="23">
        <v>0.45628838500000002</v>
      </c>
      <c r="G10353" s="17">
        <v>0.87411340599999998</v>
      </c>
      <c r="H10353" s="17">
        <v>0.12588659399999999</v>
      </c>
      <c r="I10353" s="17">
        <v>0.99473637500000001</v>
      </c>
      <c r="J10353" s="17">
        <v>5.2199999999999998E-3</v>
      </c>
      <c r="K10353" s="17">
        <v>4.1900000000000002E-5</v>
      </c>
    </row>
    <row r="10354" spans="1:11" x14ac:dyDescent="0.45">
      <c r="A10354" s="10" t="s">
        <v>83</v>
      </c>
      <c r="B10354" s="20">
        <v>0.88700000000000001</v>
      </c>
      <c r="C10354" s="19">
        <v>154983</v>
      </c>
      <c r="D10354" s="19">
        <v>33915.133240000003</v>
      </c>
      <c r="E10354" s="23">
        <v>0.73095158599999999</v>
      </c>
      <c r="F10354" s="23">
        <v>0.45797481000000001</v>
      </c>
      <c r="G10354" s="17">
        <v>0.87410232099999996</v>
      </c>
      <c r="H10354" s="17">
        <v>0.12589767900000001</v>
      </c>
      <c r="I10354" s="17">
        <v>0.99474465000000001</v>
      </c>
      <c r="J10354" s="17">
        <v>5.2100000000000002E-3</v>
      </c>
      <c r="K10354" s="17">
        <v>4.18E-5</v>
      </c>
    </row>
    <row r="10355" spans="1:11" x14ac:dyDescent="0.45">
      <c r="A10355" s="10" t="s">
        <v>83</v>
      </c>
      <c r="B10355" s="20">
        <v>0.88800000000000001</v>
      </c>
      <c r="C10355" s="19">
        <v>155153</v>
      </c>
      <c r="D10355" s="19">
        <v>34039.915529999998</v>
      </c>
      <c r="E10355" s="23">
        <v>0.73589261100000003</v>
      </c>
      <c r="F10355" s="23">
        <v>0.45977470999999998</v>
      </c>
      <c r="G10355" s="17">
        <v>0.87411136099999998</v>
      </c>
      <c r="H10355" s="17">
        <v>0.125888639</v>
      </c>
      <c r="I10355" s="17">
        <v>0.99473825299999996</v>
      </c>
      <c r="J10355" s="17">
        <v>5.2199999999999998E-3</v>
      </c>
      <c r="K10355" s="17">
        <v>4.18E-5</v>
      </c>
    </row>
    <row r="10356" spans="1:11" x14ac:dyDescent="0.45">
      <c r="A10356" s="10" t="s">
        <v>83</v>
      </c>
      <c r="B10356" s="20">
        <v>0.88900000000000001</v>
      </c>
      <c r="C10356" s="19">
        <v>155332</v>
      </c>
      <c r="D10356" s="19">
        <v>34172.152779999997</v>
      </c>
      <c r="E10356" s="23">
        <v>0.74180405800000004</v>
      </c>
      <c r="F10356" s="23">
        <v>0.46149183799999999</v>
      </c>
      <c r="G10356" s="17">
        <v>0.874121237</v>
      </c>
      <c r="H10356" s="17">
        <v>0.125878763</v>
      </c>
      <c r="I10356" s="17">
        <v>0.99469286800000001</v>
      </c>
      <c r="J10356" s="17">
        <v>5.2700000000000004E-3</v>
      </c>
      <c r="K10356" s="17">
        <v>4.1699999999999997E-5</v>
      </c>
    </row>
    <row r="10357" spans="1:11" x14ac:dyDescent="0.45">
      <c r="A10357" s="10" t="s">
        <v>83</v>
      </c>
      <c r="B10357" s="20">
        <v>0.89</v>
      </c>
      <c r="C10357" s="19">
        <v>155505</v>
      </c>
      <c r="D10357" s="19">
        <v>34300.959770000001</v>
      </c>
      <c r="E10357" s="23">
        <v>0.74690285599999995</v>
      </c>
      <c r="F10357" s="23">
        <v>0.46315988699999999</v>
      </c>
      <c r="G10357" s="17">
        <v>0.87414552599999995</v>
      </c>
      <c r="H10357" s="17">
        <v>0.12585447399999999</v>
      </c>
      <c r="I10357" s="17">
        <v>0.99468901300000001</v>
      </c>
      <c r="J10357" s="17">
        <v>5.2700000000000004E-3</v>
      </c>
      <c r="K10357" s="17">
        <v>4.1600000000000002E-5</v>
      </c>
    </row>
    <row r="10358" spans="1:11" x14ac:dyDescent="0.45">
      <c r="A10358" s="10" t="s">
        <v>83</v>
      </c>
      <c r="B10358" s="20">
        <v>0.89100000000000001</v>
      </c>
      <c r="C10358" s="19">
        <v>155680</v>
      </c>
      <c r="D10358" s="19">
        <v>34432.060380000003</v>
      </c>
      <c r="E10358" s="23">
        <v>0.75156590499999998</v>
      </c>
      <c r="F10358" s="23">
        <v>0.46506052599999997</v>
      </c>
      <c r="G10358" s="17">
        <v>0.87404933200000001</v>
      </c>
      <c r="H10358" s="17">
        <v>0.12595066799999999</v>
      </c>
      <c r="I10358" s="17">
        <v>0.99470150300000004</v>
      </c>
      <c r="J10358" s="17">
        <v>5.2599999999999999E-3</v>
      </c>
      <c r="K10358" s="17">
        <v>4.1499999999999999E-5</v>
      </c>
    </row>
    <row r="10359" spans="1:11" x14ac:dyDescent="0.45">
      <c r="A10359" s="10" t="s">
        <v>83</v>
      </c>
      <c r="B10359" s="20">
        <v>0.89200000000000002</v>
      </c>
      <c r="C10359" s="19">
        <v>155857</v>
      </c>
      <c r="D10359" s="19">
        <v>34565.577819999999</v>
      </c>
      <c r="E10359" s="23">
        <v>0.75659372800000002</v>
      </c>
      <c r="F10359" s="23">
        <v>0.46686197000000002</v>
      </c>
      <c r="G10359" s="17">
        <v>0.87403838099999998</v>
      </c>
      <c r="H10359" s="17">
        <v>0.125961619</v>
      </c>
      <c r="I10359" s="17">
        <v>0.99471390699999995</v>
      </c>
      <c r="J10359" s="17">
        <v>5.2399999999999999E-3</v>
      </c>
      <c r="K10359" s="17">
        <v>4.1399999999999997E-5</v>
      </c>
    </row>
    <row r="10360" spans="1:11" x14ac:dyDescent="0.45">
      <c r="A10360" s="10" t="s">
        <v>83</v>
      </c>
      <c r="B10360" s="20">
        <v>0.89300000000000002</v>
      </c>
      <c r="C10360" s="19">
        <v>156028</v>
      </c>
      <c r="D10360" s="19">
        <v>34695.197679999997</v>
      </c>
      <c r="E10360" s="23">
        <v>0.75923917900000004</v>
      </c>
      <c r="F10360" s="23">
        <v>0.46865390800000001</v>
      </c>
      <c r="G10360" s="17">
        <v>0.87404183899999999</v>
      </c>
      <c r="H10360" s="17">
        <v>0.12595816100000001</v>
      </c>
      <c r="I10360" s="17">
        <v>0.99471872400000005</v>
      </c>
      <c r="J10360" s="17">
        <v>5.2399999999999999E-3</v>
      </c>
      <c r="K10360" s="17">
        <v>4.1300000000000001E-5</v>
      </c>
    </row>
    <row r="10361" spans="1:11" x14ac:dyDescent="0.45">
      <c r="A10361" s="10" t="s">
        <v>83</v>
      </c>
      <c r="B10361" s="20">
        <v>0.89400000000000002</v>
      </c>
      <c r="C10361" s="19">
        <v>156206</v>
      </c>
      <c r="D10361" s="19">
        <v>34830.755129999998</v>
      </c>
      <c r="E10361" s="23">
        <v>0.76432763299999995</v>
      </c>
      <c r="F10361" s="23">
        <v>0.47047221900000002</v>
      </c>
      <c r="G10361" s="17">
        <v>0.87396770899999998</v>
      </c>
      <c r="H10361" s="17">
        <v>0.12603229099999999</v>
      </c>
      <c r="I10361" s="17">
        <v>0.99472329900000001</v>
      </c>
      <c r="J10361" s="17">
        <v>5.2399999999999999E-3</v>
      </c>
      <c r="K10361" s="17">
        <v>4.1199999999999999E-5</v>
      </c>
    </row>
    <row r="10362" spans="1:11" x14ac:dyDescent="0.45">
      <c r="A10362" s="10" t="s">
        <v>83</v>
      </c>
      <c r="B10362" s="20">
        <v>0.89500000000000002</v>
      </c>
      <c r="C10362" s="19">
        <v>156380</v>
      </c>
      <c r="D10362" s="19">
        <v>34964.219839999998</v>
      </c>
      <c r="E10362" s="23">
        <v>0.769728988</v>
      </c>
      <c r="F10362" s="23">
        <v>0.47234742200000002</v>
      </c>
      <c r="G10362" s="17">
        <v>0.87399283800000005</v>
      </c>
      <c r="H10362" s="17">
        <v>0.12600716200000001</v>
      </c>
      <c r="I10362" s="17">
        <v>0.99473416000000003</v>
      </c>
      <c r="J10362" s="17">
        <v>5.2199999999999998E-3</v>
      </c>
      <c r="K10362" s="17">
        <v>4.1100000000000003E-5</v>
      </c>
    </row>
    <row r="10363" spans="1:11" x14ac:dyDescent="0.45">
      <c r="A10363" s="10" t="s">
        <v>83</v>
      </c>
      <c r="B10363" s="20">
        <v>0.89600000000000002</v>
      </c>
      <c r="C10363" s="19">
        <v>156554</v>
      </c>
      <c r="D10363" s="19">
        <v>35098.745920000001</v>
      </c>
      <c r="E10363" s="23">
        <v>0.77611353699999996</v>
      </c>
      <c r="F10363" s="23">
        <v>0.47417820900000002</v>
      </c>
      <c r="G10363" s="17">
        <v>0.87399236000000002</v>
      </c>
      <c r="H10363" s="17">
        <v>0.12600764</v>
      </c>
      <c r="I10363" s="17">
        <v>0.99473993599999999</v>
      </c>
      <c r="J10363" s="17">
        <v>5.2199999999999998E-3</v>
      </c>
      <c r="K10363" s="17">
        <v>4.1100000000000003E-5</v>
      </c>
    </row>
    <row r="10364" spans="1:11" x14ac:dyDescent="0.45">
      <c r="A10364" s="10" t="s">
        <v>83</v>
      </c>
      <c r="B10364" s="20">
        <v>0.89700000000000002</v>
      </c>
      <c r="C10364" s="19">
        <v>156727</v>
      </c>
      <c r="D10364" s="19">
        <v>35233.448660000002</v>
      </c>
      <c r="E10364" s="23">
        <v>0.78093988599999997</v>
      </c>
      <c r="F10364" s="23">
        <v>0.47593454699999999</v>
      </c>
      <c r="G10364" s="17">
        <v>0.873978319</v>
      </c>
      <c r="H10364" s="17">
        <v>0.126021681</v>
      </c>
      <c r="I10364" s="17">
        <v>0.99474216699999995</v>
      </c>
      <c r="J10364" s="17">
        <v>5.2199999999999998E-3</v>
      </c>
      <c r="K10364" s="17">
        <v>4.1E-5</v>
      </c>
    </row>
    <row r="10365" spans="1:11" x14ac:dyDescent="0.45">
      <c r="A10365" s="10" t="s">
        <v>83</v>
      </c>
      <c r="B10365" s="20">
        <v>0.89800000000000002</v>
      </c>
      <c r="C10365" s="19">
        <v>156897</v>
      </c>
      <c r="D10365" s="19">
        <v>35366.649530000002</v>
      </c>
      <c r="E10365" s="23">
        <v>0.78541284899999997</v>
      </c>
      <c r="F10365" s="23">
        <v>0.47793872999999998</v>
      </c>
      <c r="G10365" s="17">
        <v>0.87397464599999997</v>
      </c>
      <c r="H10365" s="17">
        <v>0.12602535400000001</v>
      </c>
      <c r="I10365" s="17">
        <v>0.99475003900000003</v>
      </c>
      <c r="J10365" s="17">
        <v>5.2100000000000002E-3</v>
      </c>
      <c r="K10365" s="17">
        <v>4.0899999999999998E-5</v>
      </c>
    </row>
    <row r="10366" spans="1:11" x14ac:dyDescent="0.45">
      <c r="A10366" s="10" t="s">
        <v>83</v>
      </c>
      <c r="B10366" s="20">
        <v>0.89900000000000002</v>
      </c>
      <c r="C10366" s="19">
        <v>157076</v>
      </c>
      <c r="D10366" s="19">
        <v>35507.632160000001</v>
      </c>
      <c r="E10366" s="23">
        <v>0.79012102299999998</v>
      </c>
      <c r="F10366" s="23">
        <v>0.47981484499999999</v>
      </c>
      <c r="G10366" s="17">
        <v>0.87403549899999999</v>
      </c>
      <c r="H10366" s="17">
        <v>0.12596450100000001</v>
      </c>
      <c r="I10366" s="17">
        <v>0.99475919000000002</v>
      </c>
      <c r="J10366" s="17">
        <v>5.1999999999999998E-3</v>
      </c>
      <c r="K10366" s="17">
        <v>4.0899999999999998E-5</v>
      </c>
    </row>
    <row r="10367" spans="1:11" x14ac:dyDescent="0.45">
      <c r="A10367" s="10" t="s">
        <v>83</v>
      </c>
      <c r="B10367" s="20">
        <v>0.9</v>
      </c>
      <c r="C10367" s="19">
        <v>157251</v>
      </c>
      <c r="D10367" s="19">
        <v>35646.722439999998</v>
      </c>
      <c r="E10367" s="23">
        <v>0.79806413399999998</v>
      </c>
      <c r="F10367" s="23">
        <v>0.48176787300000001</v>
      </c>
      <c r="G10367" s="17">
        <v>0.87408029200000004</v>
      </c>
      <c r="H10367" s="17">
        <v>0.12591970799999999</v>
      </c>
      <c r="I10367" s="17">
        <v>0.99476145100000002</v>
      </c>
      <c r="J10367" s="17">
        <v>5.1999999999999998E-3</v>
      </c>
      <c r="K10367" s="17">
        <v>4.0800000000000002E-5</v>
      </c>
    </row>
    <row r="10368" spans="1:11" x14ac:dyDescent="0.45">
      <c r="A10368" s="10" t="s">
        <v>83</v>
      </c>
      <c r="B10368" s="20">
        <v>0.90100000000000002</v>
      </c>
      <c r="C10368" s="19">
        <v>157427</v>
      </c>
      <c r="D10368" s="19">
        <v>35787.65524</v>
      </c>
      <c r="E10368" s="23">
        <v>0.802441497</v>
      </c>
      <c r="F10368" s="23">
        <v>0.48360406</v>
      </c>
      <c r="G10368" s="17">
        <v>0.87404955900000003</v>
      </c>
      <c r="H10368" s="17">
        <v>0.125950441</v>
      </c>
      <c r="I10368" s="17">
        <v>0.99477093400000005</v>
      </c>
      <c r="J10368" s="17">
        <v>5.1900000000000002E-3</v>
      </c>
      <c r="K10368" s="17">
        <v>4.0599999999999998E-5</v>
      </c>
    </row>
    <row r="10369" spans="1:11" x14ac:dyDescent="0.45">
      <c r="A10369" s="10" t="s">
        <v>83</v>
      </c>
      <c r="B10369" s="20">
        <v>0.90200000000000002</v>
      </c>
      <c r="C10369" s="19">
        <v>157601</v>
      </c>
      <c r="D10369" s="19">
        <v>35927.85471</v>
      </c>
      <c r="E10369" s="23">
        <v>0.80982292300000003</v>
      </c>
      <c r="F10369" s="23">
        <v>0.48568604700000001</v>
      </c>
      <c r="G10369" s="17">
        <v>0.87411247400000003</v>
      </c>
      <c r="H10369" s="17">
        <v>0.125887526</v>
      </c>
      <c r="I10369" s="17">
        <v>0.99477247000000002</v>
      </c>
      <c r="J10369" s="17">
        <v>5.1900000000000002E-3</v>
      </c>
      <c r="K10369" s="17">
        <v>4.0599999999999998E-5</v>
      </c>
    </row>
    <row r="10370" spans="1:11" x14ac:dyDescent="0.45">
      <c r="A10370" s="10" t="s">
        <v>83</v>
      </c>
      <c r="B10370" s="20">
        <v>0.90300000000000002</v>
      </c>
      <c r="C10370" s="19">
        <v>157774</v>
      </c>
      <c r="D10370" s="19">
        <v>36068.444909999998</v>
      </c>
      <c r="E10370" s="23">
        <v>0.81551102799999997</v>
      </c>
      <c r="F10370" s="23">
        <v>0.48765619199999999</v>
      </c>
      <c r="G10370" s="17">
        <v>0.87404768799999999</v>
      </c>
      <c r="H10370" s="17">
        <v>0.12595231200000001</v>
      </c>
      <c r="I10370" s="17">
        <v>0.99477833699999996</v>
      </c>
      <c r="J10370" s="17">
        <v>5.1799999999999997E-3</v>
      </c>
      <c r="K10370" s="17">
        <v>4.0500000000000002E-5</v>
      </c>
    </row>
    <row r="10371" spans="1:11" x14ac:dyDescent="0.45">
      <c r="A10371" s="10" t="s">
        <v>83</v>
      </c>
      <c r="B10371" s="20">
        <v>0.90400000000000003</v>
      </c>
      <c r="C10371" s="19">
        <v>157951</v>
      </c>
      <c r="D10371" s="19">
        <v>36213.26468</v>
      </c>
      <c r="E10371" s="23">
        <v>0.82123010699999999</v>
      </c>
      <c r="F10371" s="23">
        <v>0.48962061899999998</v>
      </c>
      <c r="G10371" s="17">
        <v>0.87405587799999995</v>
      </c>
      <c r="H10371" s="17">
        <v>0.12594412199999999</v>
      </c>
      <c r="I10371" s="17">
        <v>0.99478486600000005</v>
      </c>
      <c r="J10371" s="17">
        <v>5.1700000000000001E-3</v>
      </c>
      <c r="K10371" s="17">
        <v>4.0399999999999999E-5</v>
      </c>
    </row>
    <row r="10372" spans="1:11" x14ac:dyDescent="0.45">
      <c r="A10372" s="10" t="s">
        <v>83</v>
      </c>
      <c r="B10372" s="20">
        <v>0.90500000000000003</v>
      </c>
      <c r="C10372" s="19">
        <v>158125</v>
      </c>
      <c r="D10372" s="19">
        <v>36356.56394</v>
      </c>
      <c r="E10372" s="23">
        <v>0.82650696499999998</v>
      </c>
      <c r="F10372" s="23">
        <v>0.49166655100000001</v>
      </c>
      <c r="G10372" s="17">
        <v>0.87397312299999996</v>
      </c>
      <c r="H10372" s="17">
        <v>0.12602687700000001</v>
      </c>
      <c r="I10372" s="17">
        <v>0.99479414799999999</v>
      </c>
      <c r="J10372" s="17">
        <v>5.1700000000000001E-3</v>
      </c>
      <c r="K10372" s="17">
        <v>4.0299999999999997E-5</v>
      </c>
    </row>
    <row r="10373" spans="1:11" x14ac:dyDescent="0.45">
      <c r="A10373" s="10" t="s">
        <v>83</v>
      </c>
      <c r="B10373" s="20">
        <v>0.90600000000000003</v>
      </c>
      <c r="C10373" s="19">
        <v>158300</v>
      </c>
      <c r="D10373" s="19">
        <v>36501.893219999998</v>
      </c>
      <c r="E10373" s="23">
        <v>0.83440124000000004</v>
      </c>
      <c r="F10373" s="23">
        <v>0.493731949</v>
      </c>
      <c r="G10373" s="17">
        <v>0.873967151</v>
      </c>
      <c r="H10373" s="17">
        <v>0.126032849</v>
      </c>
      <c r="I10373" s="17">
        <v>0.99478105299999997</v>
      </c>
      <c r="J10373" s="17">
        <v>5.1799999999999997E-3</v>
      </c>
      <c r="K10373" s="17">
        <v>4.0299999999999997E-5</v>
      </c>
    </row>
    <row r="10374" spans="1:11" x14ac:dyDescent="0.45">
      <c r="A10374" s="10" t="s">
        <v>83</v>
      </c>
      <c r="B10374" s="20">
        <v>0.90700000000000003</v>
      </c>
      <c r="C10374" s="19">
        <v>158475</v>
      </c>
      <c r="D10374" s="19">
        <v>36648.587390000001</v>
      </c>
      <c r="E10374" s="23">
        <v>0.84160848600000004</v>
      </c>
      <c r="F10374" s="23">
        <v>0.49579969000000002</v>
      </c>
      <c r="G10374" s="17">
        <v>0.87399274299999996</v>
      </c>
      <c r="H10374" s="17">
        <v>0.12600725700000001</v>
      </c>
      <c r="I10374" s="17">
        <v>0.99476434899999999</v>
      </c>
      <c r="J10374" s="17">
        <v>5.1999999999999998E-3</v>
      </c>
      <c r="K10374" s="17">
        <v>4.0200000000000001E-5</v>
      </c>
    </row>
    <row r="10375" spans="1:11" x14ac:dyDescent="0.45">
      <c r="A10375" s="10" t="s">
        <v>83</v>
      </c>
      <c r="B10375" s="20">
        <v>0.90800000000000003</v>
      </c>
      <c r="C10375" s="19">
        <v>158648</v>
      </c>
      <c r="D10375" s="19">
        <v>36794.809050000003</v>
      </c>
      <c r="E10375" s="23">
        <v>0.848619974</v>
      </c>
      <c r="F10375" s="23">
        <v>0.49777844399999999</v>
      </c>
      <c r="G10375" s="17">
        <v>0.87401669100000001</v>
      </c>
      <c r="H10375" s="17">
        <v>0.12598330899999999</v>
      </c>
      <c r="I10375" s="17">
        <v>0.99477019099999997</v>
      </c>
      <c r="J10375" s="17">
        <v>5.1900000000000002E-3</v>
      </c>
      <c r="K10375" s="17">
        <v>4.0099999999999999E-5</v>
      </c>
    </row>
    <row r="10376" spans="1:11" x14ac:dyDescent="0.45">
      <c r="A10376" s="10" t="s">
        <v>83</v>
      </c>
      <c r="B10376" s="20">
        <v>0.90900000000000003</v>
      </c>
      <c r="C10376" s="19">
        <v>158821</v>
      </c>
      <c r="D10376" s="19">
        <v>36942.252979999997</v>
      </c>
      <c r="E10376" s="23">
        <v>0.85519087400000005</v>
      </c>
      <c r="F10376" s="23">
        <v>0.49998051100000002</v>
      </c>
      <c r="G10376" s="17">
        <v>0.87402799399999997</v>
      </c>
      <c r="H10376" s="17">
        <v>0.125972006</v>
      </c>
      <c r="I10376" s="17">
        <v>0.99477475100000001</v>
      </c>
      <c r="J10376" s="17">
        <v>5.1900000000000002E-3</v>
      </c>
      <c r="K10376" s="17">
        <v>4.0000000000000003E-5</v>
      </c>
    </row>
    <row r="10377" spans="1:11" x14ac:dyDescent="0.45">
      <c r="A10377" s="10" t="s">
        <v>83</v>
      </c>
      <c r="B10377" s="20">
        <v>0.91</v>
      </c>
      <c r="C10377" s="19">
        <v>158992</v>
      </c>
      <c r="D10377" s="19">
        <v>37089.125740000003</v>
      </c>
      <c r="E10377" s="23">
        <v>0.86206353800000002</v>
      </c>
      <c r="F10377" s="23">
        <v>0.50207241199999997</v>
      </c>
      <c r="G10377" s="17">
        <v>0.87396850199999998</v>
      </c>
      <c r="H10377" s="17">
        <v>0.12603149799999999</v>
      </c>
      <c r="I10377" s="17">
        <v>0.99477459099999999</v>
      </c>
      <c r="J10377" s="17">
        <v>5.1900000000000002E-3</v>
      </c>
      <c r="K10377" s="17">
        <v>4.0000000000000003E-5</v>
      </c>
    </row>
    <row r="10378" spans="1:11" x14ac:dyDescent="0.45">
      <c r="A10378" s="10" t="s">
        <v>83</v>
      </c>
      <c r="B10378" s="20">
        <v>0.91100000000000003</v>
      </c>
      <c r="C10378" s="19">
        <v>159161</v>
      </c>
      <c r="D10378" s="19">
        <v>37235.408069999998</v>
      </c>
      <c r="E10378" s="23">
        <v>0.86930230100000005</v>
      </c>
      <c r="F10378" s="23">
        <v>0.50425129199999996</v>
      </c>
      <c r="G10378" s="17">
        <v>0.87398294799999998</v>
      </c>
      <c r="H10378" s="17">
        <v>0.12601705199999999</v>
      </c>
      <c r="I10378" s="17">
        <v>0.99478328599999999</v>
      </c>
      <c r="J10378" s="17">
        <v>5.1799999999999997E-3</v>
      </c>
      <c r="K10378" s="17">
        <v>3.9900000000000001E-5</v>
      </c>
    </row>
    <row r="10379" spans="1:11" x14ac:dyDescent="0.45">
      <c r="A10379" s="10" t="s">
        <v>83</v>
      </c>
      <c r="B10379" s="20">
        <v>0.91200000000000003</v>
      </c>
      <c r="C10379" s="19">
        <v>159347</v>
      </c>
      <c r="D10379" s="19">
        <v>37397.823839999997</v>
      </c>
      <c r="E10379" s="23">
        <v>0.87780984399999995</v>
      </c>
      <c r="F10379" s="23">
        <v>0.50638310099999995</v>
      </c>
      <c r="G10379" s="17">
        <v>0.873954326</v>
      </c>
      <c r="H10379" s="17">
        <v>0.126045674</v>
      </c>
      <c r="I10379" s="17">
        <v>0.99478451700000003</v>
      </c>
      <c r="J10379" s="17">
        <v>5.1799999999999997E-3</v>
      </c>
      <c r="K10379" s="17">
        <v>3.9799999999999998E-5</v>
      </c>
    </row>
    <row r="10380" spans="1:11" x14ac:dyDescent="0.45">
      <c r="A10380" s="10" t="s">
        <v>83</v>
      </c>
      <c r="B10380" s="20">
        <v>0.91300000000000003</v>
      </c>
      <c r="C10380" s="19">
        <v>159518</v>
      </c>
      <c r="D10380" s="19">
        <v>37548.389629999998</v>
      </c>
      <c r="E10380" s="23">
        <v>0.88329585600000005</v>
      </c>
      <c r="F10380" s="23">
        <v>0.50870119199999997</v>
      </c>
      <c r="G10380" s="17">
        <v>0.87398287299999999</v>
      </c>
      <c r="H10380" s="17">
        <v>0.12601712700000001</v>
      </c>
      <c r="I10380" s="17">
        <v>0.99479612100000003</v>
      </c>
      <c r="J10380" s="17">
        <v>5.1599999999999997E-3</v>
      </c>
      <c r="K10380" s="17">
        <v>3.9700000000000003E-5</v>
      </c>
    </row>
    <row r="10381" spans="1:11" x14ac:dyDescent="0.45">
      <c r="A10381" s="10" t="s">
        <v>83</v>
      </c>
      <c r="B10381" s="20">
        <v>0.91400000000000003</v>
      </c>
      <c r="C10381" s="19">
        <v>159695</v>
      </c>
      <c r="D10381" s="19">
        <v>37705.252229999998</v>
      </c>
      <c r="E10381" s="23">
        <v>0.89053150700000006</v>
      </c>
      <c r="F10381" s="23">
        <v>0.51087800800000005</v>
      </c>
      <c r="G10381" s="17">
        <v>0.87394095000000005</v>
      </c>
      <c r="H10381" s="17">
        <v>0.12605905000000001</v>
      </c>
      <c r="I10381" s="17">
        <v>0.99480736999999997</v>
      </c>
      <c r="J10381" s="17">
        <v>5.1500000000000001E-3</v>
      </c>
      <c r="K10381" s="17">
        <v>3.96E-5</v>
      </c>
    </row>
    <row r="10382" spans="1:11" x14ac:dyDescent="0.45">
      <c r="A10382" s="10" t="s">
        <v>83</v>
      </c>
      <c r="B10382" s="20">
        <v>0.91500000000000004</v>
      </c>
      <c r="C10382" s="19">
        <v>159871</v>
      </c>
      <c r="D10382" s="19">
        <v>37862.382339999996</v>
      </c>
      <c r="E10382" s="23">
        <v>0.89541603599999997</v>
      </c>
      <c r="F10382" s="23">
        <v>0.51318947199999998</v>
      </c>
      <c r="G10382" s="17">
        <v>0.873948371</v>
      </c>
      <c r="H10382" s="17">
        <v>0.126051629</v>
      </c>
      <c r="I10382" s="17">
        <v>0.99481647299999998</v>
      </c>
      <c r="J10382" s="17">
        <v>5.1399999999999996E-3</v>
      </c>
      <c r="K10382" s="17">
        <v>3.9499999999999998E-5</v>
      </c>
    </row>
    <row r="10383" spans="1:11" x14ac:dyDescent="0.45">
      <c r="A10383" s="10" t="s">
        <v>83</v>
      </c>
      <c r="B10383" s="20">
        <v>0.91600000000000004</v>
      </c>
      <c r="C10383" s="19">
        <v>160040</v>
      </c>
      <c r="D10383" s="19">
        <v>38014.217729999997</v>
      </c>
      <c r="E10383" s="23">
        <v>0.90131043499999997</v>
      </c>
      <c r="F10383" s="23">
        <v>0.51543252100000003</v>
      </c>
      <c r="G10383" s="17">
        <v>0.87398775299999998</v>
      </c>
      <c r="H10383" s="17">
        <v>0.12601224699999999</v>
      </c>
      <c r="I10383" s="17">
        <v>0.99481433799999996</v>
      </c>
      <c r="J10383" s="17">
        <v>5.1500000000000001E-3</v>
      </c>
      <c r="K10383" s="17">
        <v>3.9400000000000002E-5</v>
      </c>
    </row>
    <row r="10384" spans="1:11" x14ac:dyDescent="0.45">
      <c r="A10384" s="10" t="s">
        <v>83</v>
      </c>
      <c r="B10384" s="20">
        <v>0.91700000000000004</v>
      </c>
      <c r="C10384" s="19">
        <v>160220</v>
      </c>
      <c r="D10384" s="19">
        <v>38177.308290000001</v>
      </c>
      <c r="E10384" s="23">
        <v>0.91082605100000003</v>
      </c>
      <c r="F10384" s="23">
        <v>0.51771777299999999</v>
      </c>
      <c r="G10384" s="17">
        <v>0.873967045</v>
      </c>
      <c r="H10384" s="17">
        <v>0.126032955</v>
      </c>
      <c r="I10384" s="17">
        <v>0.994820818</v>
      </c>
      <c r="J10384" s="17">
        <v>5.1399999999999996E-3</v>
      </c>
      <c r="K10384" s="17">
        <v>3.9400000000000002E-5</v>
      </c>
    </row>
    <row r="10385" spans="1:11" x14ac:dyDescent="0.45">
      <c r="A10385" s="10" t="s">
        <v>83</v>
      </c>
      <c r="B10385" s="20">
        <v>0.91800000000000004</v>
      </c>
      <c r="C10385" s="19">
        <v>160390</v>
      </c>
      <c r="D10385" s="19">
        <v>38332.658320000002</v>
      </c>
      <c r="E10385" s="23">
        <v>0.91657181499999996</v>
      </c>
      <c r="F10385" s="23">
        <v>0.520091792</v>
      </c>
      <c r="G10385" s="17">
        <v>0.874038282</v>
      </c>
      <c r="H10385" s="17">
        <v>0.125961718</v>
      </c>
      <c r="I10385" s="17">
        <v>0.99478825400000004</v>
      </c>
      <c r="J10385" s="17">
        <v>5.1700000000000001E-3</v>
      </c>
      <c r="K10385" s="17">
        <v>3.93E-5</v>
      </c>
    </row>
    <row r="10386" spans="1:11" x14ac:dyDescent="0.45">
      <c r="A10386" s="10" t="s">
        <v>83</v>
      </c>
      <c r="B10386" s="20">
        <v>0.91900000000000004</v>
      </c>
      <c r="C10386" s="19">
        <v>160563</v>
      </c>
      <c r="D10386" s="19">
        <v>38491.775909999997</v>
      </c>
      <c r="E10386" s="23">
        <v>0.92320131900000002</v>
      </c>
      <c r="F10386" s="23">
        <v>0.52239496399999996</v>
      </c>
      <c r="G10386" s="17">
        <v>0.87399961400000004</v>
      </c>
      <c r="H10386" s="17">
        <v>0.12600038599999999</v>
      </c>
      <c r="I10386" s="17">
        <v>0.99479611199999995</v>
      </c>
      <c r="J10386" s="17">
        <v>5.1599999999999997E-3</v>
      </c>
      <c r="K10386" s="17">
        <v>3.9199999999999997E-5</v>
      </c>
    </row>
    <row r="10387" spans="1:11" x14ac:dyDescent="0.45">
      <c r="A10387" s="10" t="s">
        <v>83</v>
      </c>
      <c r="B10387" s="20">
        <v>0.92</v>
      </c>
      <c r="C10387" s="19">
        <v>160743</v>
      </c>
      <c r="D10387" s="19">
        <v>38658.829420000002</v>
      </c>
      <c r="E10387" s="23">
        <v>0.93171389500000001</v>
      </c>
      <c r="F10387" s="23">
        <v>0.52473597599999999</v>
      </c>
      <c r="G10387" s="17">
        <v>0.87402872899999995</v>
      </c>
      <c r="H10387" s="17">
        <v>0.125971271</v>
      </c>
      <c r="I10387" s="17">
        <v>0.99480043100000004</v>
      </c>
      <c r="J10387" s="17">
        <v>5.1599999999999997E-3</v>
      </c>
      <c r="K10387" s="17">
        <v>3.9100000000000002E-5</v>
      </c>
    </row>
    <row r="10388" spans="1:11" x14ac:dyDescent="0.45">
      <c r="A10388" s="10" t="s">
        <v>83</v>
      </c>
      <c r="B10388" s="20">
        <v>0.92100000000000004</v>
      </c>
      <c r="C10388" s="19">
        <v>160913</v>
      </c>
      <c r="D10388" s="19">
        <v>38817.91476</v>
      </c>
      <c r="E10388" s="23">
        <v>0.94053445499999999</v>
      </c>
      <c r="F10388" s="23">
        <v>0.52713699999999997</v>
      </c>
      <c r="G10388" s="17">
        <v>0.87400023599999999</v>
      </c>
      <c r="H10388" s="17">
        <v>0.12599976399999999</v>
      </c>
      <c r="I10388" s="17">
        <v>0.99480235400000006</v>
      </c>
      <c r="J10388" s="17">
        <v>5.1599999999999997E-3</v>
      </c>
      <c r="K10388" s="17">
        <v>3.9100000000000002E-5</v>
      </c>
    </row>
    <row r="10389" spans="1:11" x14ac:dyDescent="0.45">
      <c r="A10389" s="10" t="s">
        <v>83</v>
      </c>
      <c r="B10389" s="20">
        <v>0.92200000000000004</v>
      </c>
      <c r="C10389" s="19">
        <v>161093</v>
      </c>
      <c r="D10389" s="19">
        <v>38988.022510000003</v>
      </c>
      <c r="E10389" s="23">
        <v>0.94872398199999997</v>
      </c>
      <c r="F10389" s="23">
        <v>0.52956867100000005</v>
      </c>
      <c r="G10389" s="17">
        <v>0.87393617400000001</v>
      </c>
      <c r="H10389" s="17">
        <v>0.12606382599999999</v>
      </c>
      <c r="I10389" s="17">
        <v>0.99480420999999997</v>
      </c>
      <c r="J10389" s="17">
        <v>5.1599999999999997E-3</v>
      </c>
      <c r="K10389" s="17">
        <v>3.8999999999999999E-5</v>
      </c>
    </row>
    <row r="10390" spans="1:11" x14ac:dyDescent="0.45">
      <c r="A10390" s="10" t="s">
        <v>83</v>
      </c>
      <c r="B10390" s="20">
        <v>0.92300000000000004</v>
      </c>
      <c r="C10390" s="19">
        <v>161266</v>
      </c>
      <c r="D10390" s="19">
        <v>39152.721270000002</v>
      </c>
      <c r="E10390" s="23">
        <v>0.95547247800000001</v>
      </c>
      <c r="F10390" s="23">
        <v>0.53208618500000004</v>
      </c>
      <c r="G10390" s="17">
        <v>0.87397839600000005</v>
      </c>
      <c r="H10390" s="17">
        <v>0.12602160400000001</v>
      </c>
      <c r="I10390" s="17">
        <v>0.99480336899999999</v>
      </c>
      <c r="J10390" s="17">
        <v>5.1599999999999997E-3</v>
      </c>
      <c r="K10390" s="17">
        <v>3.8899999999999997E-5</v>
      </c>
    </row>
    <row r="10391" spans="1:11" x14ac:dyDescent="0.45">
      <c r="A10391" s="10" t="s">
        <v>83</v>
      </c>
      <c r="B10391" s="20">
        <v>0.92400000000000004</v>
      </c>
      <c r="C10391" s="19">
        <v>161441</v>
      </c>
      <c r="D10391" s="19">
        <v>39320.688869999998</v>
      </c>
      <c r="E10391" s="23">
        <v>0.96464805600000003</v>
      </c>
      <c r="F10391" s="23">
        <v>0.53454752500000002</v>
      </c>
      <c r="G10391" s="17">
        <v>0.87402828300000002</v>
      </c>
      <c r="H10391" s="17">
        <v>0.12597171700000001</v>
      </c>
      <c r="I10391" s="17">
        <v>0.99479365900000005</v>
      </c>
      <c r="J10391" s="17">
        <v>5.1700000000000001E-3</v>
      </c>
      <c r="K10391" s="17">
        <v>3.8800000000000001E-5</v>
      </c>
    </row>
    <row r="10392" spans="1:11" x14ac:dyDescent="0.45">
      <c r="A10392" s="10" t="s">
        <v>83</v>
      </c>
      <c r="B10392" s="20">
        <v>0.92500000000000004</v>
      </c>
      <c r="C10392" s="19">
        <v>161616</v>
      </c>
      <c r="D10392" s="19">
        <v>39490.193829999997</v>
      </c>
      <c r="E10392" s="23">
        <v>0.97337739199999995</v>
      </c>
      <c r="F10392" s="23">
        <v>0.53702007399999996</v>
      </c>
      <c r="G10392" s="17">
        <v>0.87399143599999995</v>
      </c>
      <c r="H10392" s="17">
        <v>0.12600856399999999</v>
      </c>
      <c r="I10392" s="17">
        <v>0.99479821899999998</v>
      </c>
      <c r="J10392" s="17">
        <v>5.1599999999999997E-3</v>
      </c>
      <c r="K10392" s="17">
        <v>3.8800000000000001E-5</v>
      </c>
    </row>
    <row r="10393" spans="1:11" x14ac:dyDescent="0.45">
      <c r="A10393" s="10" t="s">
        <v>83</v>
      </c>
      <c r="B10393" s="20">
        <v>0.92600000000000005</v>
      </c>
      <c r="C10393" s="19">
        <v>161790</v>
      </c>
      <c r="D10393" s="19">
        <v>39660.579100000003</v>
      </c>
      <c r="E10393" s="23">
        <v>0.98374216599999997</v>
      </c>
      <c r="F10393" s="23">
        <v>0.53951697300000001</v>
      </c>
      <c r="G10393" s="17">
        <v>0.87407132700000001</v>
      </c>
      <c r="H10393" s="17">
        <v>0.12592867299999999</v>
      </c>
      <c r="I10393" s="17">
        <v>0.99480048099999996</v>
      </c>
      <c r="J10393" s="17">
        <v>5.1599999999999997E-3</v>
      </c>
      <c r="K10393" s="17">
        <v>3.8699999999999999E-5</v>
      </c>
    </row>
    <row r="10394" spans="1:11" x14ac:dyDescent="0.45">
      <c r="A10394" s="10" t="s">
        <v>83</v>
      </c>
      <c r="B10394" s="20">
        <v>0.92700000000000005</v>
      </c>
      <c r="C10394" s="19">
        <v>161962</v>
      </c>
      <c r="D10394" s="19">
        <v>39830.706189999997</v>
      </c>
      <c r="E10394" s="23">
        <v>0.99401535699999999</v>
      </c>
      <c r="F10394" s="23">
        <v>0.54213892399999997</v>
      </c>
      <c r="G10394" s="17">
        <v>0.87411861999999996</v>
      </c>
      <c r="H10394" s="17">
        <v>0.12588137999999999</v>
      </c>
      <c r="I10394" s="17">
        <v>0.99478967299999999</v>
      </c>
      <c r="J10394" s="17">
        <v>5.1700000000000001E-3</v>
      </c>
      <c r="K10394" s="17">
        <v>3.8600000000000003E-5</v>
      </c>
    </row>
    <row r="10395" spans="1:11" x14ac:dyDescent="0.45">
      <c r="A10395" s="10" t="s">
        <v>83</v>
      </c>
      <c r="B10395" s="20">
        <v>0.92800000000000005</v>
      </c>
      <c r="C10395" s="19">
        <v>162132</v>
      </c>
      <c r="D10395" s="19">
        <v>40000.361870000001</v>
      </c>
      <c r="E10395" s="23">
        <v>1.001522003</v>
      </c>
      <c r="F10395" s="23">
        <v>0.54473103599999995</v>
      </c>
      <c r="G10395" s="17">
        <v>0.87411491900000005</v>
      </c>
      <c r="H10395" s="17">
        <v>0.12588508100000001</v>
      </c>
      <c r="I10395" s="17">
        <v>0.99478884899999998</v>
      </c>
      <c r="J10395" s="17">
        <v>5.1700000000000001E-3</v>
      </c>
      <c r="K10395" s="17">
        <v>3.8600000000000003E-5</v>
      </c>
    </row>
    <row r="10396" spans="1:11" x14ac:dyDescent="0.45">
      <c r="A10396" s="10" t="s">
        <v>83</v>
      </c>
      <c r="B10396" s="20">
        <v>0.92900000000000005</v>
      </c>
      <c r="C10396" s="19">
        <v>162311</v>
      </c>
      <c r="D10396" s="19">
        <v>40180.480739999999</v>
      </c>
      <c r="E10396" s="23">
        <v>1.0106148049999999</v>
      </c>
      <c r="F10396" s="23">
        <v>0.54729349199999999</v>
      </c>
      <c r="G10396" s="17">
        <v>0.87414901</v>
      </c>
      <c r="H10396" s="17">
        <v>0.12585099</v>
      </c>
      <c r="I10396" s="17">
        <v>0.99479633899999997</v>
      </c>
      <c r="J10396" s="17">
        <v>5.1700000000000001E-3</v>
      </c>
      <c r="K10396" s="17">
        <v>3.8500000000000001E-5</v>
      </c>
    </row>
    <row r="10397" spans="1:11" x14ac:dyDescent="0.45">
      <c r="A10397" s="10" t="s">
        <v>83</v>
      </c>
      <c r="B10397" s="20">
        <v>0.93</v>
      </c>
      <c r="C10397" s="19">
        <v>162489</v>
      </c>
      <c r="D10397" s="19">
        <v>40361.449079999999</v>
      </c>
      <c r="E10397" s="23">
        <v>1.023015078</v>
      </c>
      <c r="F10397" s="23">
        <v>0.54995177100000003</v>
      </c>
      <c r="G10397" s="17">
        <v>0.87415148099999995</v>
      </c>
      <c r="H10397" s="17">
        <v>0.12584851899999999</v>
      </c>
      <c r="I10397" s="17">
        <v>0.99480011800000001</v>
      </c>
      <c r="J10397" s="17">
        <v>5.1599999999999997E-3</v>
      </c>
      <c r="K10397" s="17">
        <v>3.8399999999999998E-5</v>
      </c>
    </row>
    <row r="10398" spans="1:11" x14ac:dyDescent="0.45">
      <c r="A10398" s="10" t="s">
        <v>83</v>
      </c>
      <c r="B10398" s="20">
        <v>0.93100000000000005</v>
      </c>
      <c r="C10398" s="19">
        <v>162662</v>
      </c>
      <c r="D10398" s="19">
        <v>40539.56912</v>
      </c>
      <c r="E10398" s="23">
        <v>1.0350530259999999</v>
      </c>
      <c r="F10398" s="23">
        <v>0.55274684200000002</v>
      </c>
      <c r="G10398" s="17">
        <v>0.87418081700000005</v>
      </c>
      <c r="H10398" s="17">
        <v>0.125819183</v>
      </c>
      <c r="I10398" s="17">
        <v>0.99479159800000005</v>
      </c>
      <c r="J10398" s="17">
        <v>5.1700000000000001E-3</v>
      </c>
      <c r="K10398" s="17">
        <v>3.8300000000000003E-5</v>
      </c>
    </row>
    <row r="10399" spans="1:11" x14ac:dyDescent="0.45">
      <c r="A10399" s="10" t="s">
        <v>83</v>
      </c>
      <c r="B10399" s="20">
        <v>0.93200000000000005</v>
      </c>
      <c r="C10399" s="19">
        <v>162836</v>
      </c>
      <c r="D10399" s="19">
        <v>40720.466399999998</v>
      </c>
      <c r="E10399" s="23">
        <v>1.0433264900000001</v>
      </c>
      <c r="F10399" s="23">
        <v>0.555488121</v>
      </c>
      <c r="G10399" s="17">
        <v>0.87421086199999998</v>
      </c>
      <c r="H10399" s="17">
        <v>0.12578913799999999</v>
      </c>
      <c r="I10399" s="17">
        <v>0.994797284</v>
      </c>
      <c r="J10399" s="17">
        <v>5.1599999999999997E-3</v>
      </c>
      <c r="K10399" s="17">
        <v>3.82E-5</v>
      </c>
    </row>
    <row r="10400" spans="1:11" x14ac:dyDescent="0.45">
      <c r="A10400" s="10" t="s">
        <v>83</v>
      </c>
      <c r="B10400" s="20">
        <v>0.93300000000000005</v>
      </c>
      <c r="C10400" s="19">
        <v>163009</v>
      </c>
      <c r="D10400" s="19">
        <v>40901.960980000003</v>
      </c>
      <c r="E10400" s="23">
        <v>1.0547528420000001</v>
      </c>
      <c r="F10400" s="23">
        <v>0.55824852599999997</v>
      </c>
      <c r="G10400" s="17">
        <v>0.87422780300000003</v>
      </c>
      <c r="H10400" s="17">
        <v>0.125772197</v>
      </c>
      <c r="I10400" s="17">
        <v>0.99480176300000001</v>
      </c>
      <c r="J10400" s="17">
        <v>5.1599999999999997E-3</v>
      </c>
      <c r="K10400" s="17">
        <v>3.82E-5</v>
      </c>
    </row>
    <row r="10401" spans="1:11" x14ac:dyDescent="0.45">
      <c r="A10401" s="10" t="s">
        <v>83</v>
      </c>
      <c r="B10401" s="20">
        <v>0.93400000000000005</v>
      </c>
      <c r="C10401" s="19">
        <v>163185</v>
      </c>
      <c r="D10401" s="19">
        <v>41088.470150000001</v>
      </c>
      <c r="E10401" s="23">
        <v>1.063461456</v>
      </c>
      <c r="F10401" s="23">
        <v>0.56104955000000001</v>
      </c>
      <c r="G10401" s="17">
        <v>0.87425314799999998</v>
      </c>
      <c r="H10401" s="17">
        <v>0.12574685199999999</v>
      </c>
      <c r="I10401" s="17">
        <v>0.99480448399999999</v>
      </c>
      <c r="J10401" s="17">
        <v>5.1599999999999997E-3</v>
      </c>
      <c r="K10401" s="17">
        <v>3.8099999999999998E-5</v>
      </c>
    </row>
    <row r="10402" spans="1:11" x14ac:dyDescent="0.45">
      <c r="A10402" s="10" t="s">
        <v>83</v>
      </c>
      <c r="B10402" s="20">
        <v>0.93500000000000005</v>
      </c>
      <c r="C10402" s="19">
        <v>163360</v>
      </c>
      <c r="D10402" s="19">
        <v>41275.497100000001</v>
      </c>
      <c r="E10402" s="23">
        <v>1.0734077129999999</v>
      </c>
      <c r="F10402" s="23">
        <v>0.56390188900000005</v>
      </c>
      <c r="G10402" s="17">
        <v>0.87427154799999995</v>
      </c>
      <c r="H10402" s="17">
        <v>0.12572845199999999</v>
      </c>
      <c r="I10402" s="17">
        <v>0.994806521</v>
      </c>
      <c r="J10402" s="17">
        <v>5.1599999999999997E-3</v>
      </c>
      <c r="K10402" s="17">
        <v>3.8000000000000002E-5</v>
      </c>
    </row>
    <row r="10403" spans="1:11" x14ac:dyDescent="0.45">
      <c r="A10403" s="10" t="s">
        <v>83</v>
      </c>
      <c r="B10403" s="20">
        <v>0.93600000000000005</v>
      </c>
      <c r="C10403" s="19">
        <v>163536</v>
      </c>
      <c r="D10403" s="19">
        <v>41465.73747</v>
      </c>
      <c r="E10403" s="23">
        <v>1.0872489080000001</v>
      </c>
      <c r="F10403" s="23">
        <v>0.56670527999999998</v>
      </c>
      <c r="G10403" s="17">
        <v>0.87426621699999996</v>
      </c>
      <c r="H10403" s="17">
        <v>0.12573378299999999</v>
      </c>
      <c r="I10403" s="17">
        <v>0.99480252499999999</v>
      </c>
      <c r="J10403" s="17">
        <v>5.1599999999999997E-3</v>
      </c>
      <c r="K10403" s="17">
        <v>3.8000000000000002E-5</v>
      </c>
    </row>
    <row r="10404" spans="1:11" x14ac:dyDescent="0.45">
      <c r="A10404" s="10" t="s">
        <v>83</v>
      </c>
      <c r="B10404" s="20">
        <v>0.93700000000000006</v>
      </c>
      <c r="C10404" s="19">
        <v>163710</v>
      </c>
      <c r="D10404" s="19">
        <v>41655.757539999999</v>
      </c>
      <c r="E10404" s="23">
        <v>1.0966442329999999</v>
      </c>
      <c r="F10404" s="23">
        <v>0.56971459999999996</v>
      </c>
      <c r="G10404" s="17">
        <v>0.87431433599999997</v>
      </c>
      <c r="H10404" s="17">
        <v>0.125685664</v>
      </c>
      <c r="I10404" s="17">
        <v>0.99479920799999999</v>
      </c>
      <c r="J10404" s="17">
        <v>5.1599999999999997E-3</v>
      </c>
      <c r="K10404" s="17">
        <v>4.1900000000000002E-5</v>
      </c>
    </row>
    <row r="10405" spans="1:11" x14ac:dyDescent="0.45">
      <c r="A10405" s="10" t="s">
        <v>83</v>
      </c>
      <c r="B10405" s="20">
        <v>0.93799999999999994</v>
      </c>
      <c r="C10405" s="19">
        <v>163883</v>
      </c>
      <c r="D10405" s="19">
        <v>41846.318319999998</v>
      </c>
      <c r="E10405" s="23">
        <v>1.1056250540000001</v>
      </c>
      <c r="F10405" s="23">
        <v>0.57267754900000001</v>
      </c>
      <c r="G10405" s="17">
        <v>0.87435548500000004</v>
      </c>
      <c r="H10405" s="17">
        <v>0.12564451500000001</v>
      </c>
      <c r="I10405" s="17">
        <v>0.99479650399999997</v>
      </c>
      <c r="J10405" s="17">
        <v>5.1599999999999997E-3</v>
      </c>
      <c r="K10405" s="17">
        <v>4.18E-5</v>
      </c>
    </row>
    <row r="10406" spans="1:11" x14ac:dyDescent="0.45">
      <c r="A10406" s="10" t="s">
        <v>83</v>
      </c>
      <c r="B10406" s="20">
        <v>0.93899999999999995</v>
      </c>
      <c r="C10406" s="19">
        <v>164059</v>
      </c>
      <c r="D10406" s="19">
        <v>42042.03155</v>
      </c>
      <c r="E10406" s="23">
        <v>1.1189390539999999</v>
      </c>
      <c r="F10406" s="23">
        <v>0.57562575999999999</v>
      </c>
      <c r="G10406" s="17">
        <v>0.87436227200000005</v>
      </c>
      <c r="H10406" s="17">
        <v>0.125637728</v>
      </c>
      <c r="I10406" s="17">
        <v>0.99479548900000003</v>
      </c>
      <c r="J10406" s="17">
        <v>5.1599999999999997E-3</v>
      </c>
      <c r="K10406" s="17">
        <v>4.18E-5</v>
      </c>
    </row>
    <row r="10407" spans="1:11" x14ac:dyDescent="0.45">
      <c r="A10407" s="10" t="s">
        <v>83</v>
      </c>
      <c r="B10407" s="20">
        <v>0.94</v>
      </c>
      <c r="C10407" s="19">
        <v>164234</v>
      </c>
      <c r="D10407" s="19">
        <v>42238.829660000003</v>
      </c>
      <c r="E10407" s="23">
        <v>1.1290390690000001</v>
      </c>
      <c r="F10407" s="23">
        <v>0.57868834199999997</v>
      </c>
      <c r="G10407" s="17">
        <v>0.874380457</v>
      </c>
      <c r="H10407" s="17">
        <v>0.125619543</v>
      </c>
      <c r="I10407" s="17">
        <v>0.99479363300000001</v>
      </c>
      <c r="J10407" s="17">
        <v>5.1599999999999997E-3</v>
      </c>
      <c r="K10407" s="17">
        <v>4.1699999999999997E-5</v>
      </c>
    </row>
    <row r="10408" spans="1:11" x14ac:dyDescent="0.45">
      <c r="A10408" s="10" t="s">
        <v>83</v>
      </c>
      <c r="B10408" s="20">
        <v>0.94099999999999995</v>
      </c>
      <c r="C10408" s="19">
        <v>164408</v>
      </c>
      <c r="D10408" s="19">
        <v>42436.585200000001</v>
      </c>
      <c r="E10408" s="23">
        <v>1.1425564459999999</v>
      </c>
      <c r="F10408" s="23">
        <v>0.58172523899999995</v>
      </c>
      <c r="G10408" s="17">
        <v>0.87441000400000002</v>
      </c>
      <c r="H10408" s="17">
        <v>0.12558999600000001</v>
      </c>
      <c r="I10408" s="17">
        <v>0.99478898599999999</v>
      </c>
      <c r="J10408" s="17">
        <v>5.1700000000000001E-3</v>
      </c>
      <c r="K10408" s="17">
        <v>4.1600000000000002E-5</v>
      </c>
    </row>
    <row r="10409" spans="1:11" x14ac:dyDescent="0.45">
      <c r="A10409" s="10" t="s">
        <v>83</v>
      </c>
      <c r="B10409" s="20">
        <v>0.94199999999999995</v>
      </c>
      <c r="C10409" s="19">
        <v>164583</v>
      </c>
      <c r="D10409" s="19">
        <v>42637.510329999997</v>
      </c>
      <c r="E10409" s="23">
        <v>1.1553688740000001</v>
      </c>
      <c r="F10409" s="23">
        <v>0.58488388700000005</v>
      </c>
      <c r="G10409" s="17">
        <v>0.87447670799999999</v>
      </c>
      <c r="H10409" s="17">
        <v>0.12552329200000001</v>
      </c>
      <c r="I10409" s="17">
        <v>0.994793606</v>
      </c>
      <c r="J10409" s="17">
        <v>5.1599999999999997E-3</v>
      </c>
      <c r="K10409" s="17">
        <v>4.1499999999999999E-5</v>
      </c>
    </row>
    <row r="10410" spans="1:11" x14ac:dyDescent="0.45">
      <c r="A10410" s="10" t="s">
        <v>83</v>
      </c>
      <c r="B10410" s="20">
        <v>0.94299999999999995</v>
      </c>
      <c r="C10410" s="19">
        <v>164757</v>
      </c>
      <c r="D10410" s="19">
        <v>42839.589890000003</v>
      </c>
      <c r="E10410" s="23">
        <v>1.1687274080000001</v>
      </c>
      <c r="F10410" s="23">
        <v>0.58802051300000002</v>
      </c>
      <c r="G10410" s="17">
        <v>0.87456678600000004</v>
      </c>
      <c r="H10410" s="17">
        <v>0.12543321399999999</v>
      </c>
      <c r="I10410" s="17">
        <v>0.99476491099999997</v>
      </c>
      <c r="J10410" s="17">
        <v>5.1900000000000002E-3</v>
      </c>
      <c r="K10410" s="17">
        <v>4.1499999999999999E-5</v>
      </c>
    </row>
    <row r="10411" spans="1:11" x14ac:dyDescent="0.45">
      <c r="A10411" s="10" t="s">
        <v>83</v>
      </c>
      <c r="B10411" s="20">
        <v>0.94399999999999995</v>
      </c>
      <c r="C10411" s="19">
        <v>164928</v>
      </c>
      <c r="D10411" s="19">
        <v>43040.563170000001</v>
      </c>
      <c r="E10411" s="23">
        <v>1.181743488</v>
      </c>
      <c r="F10411" s="23">
        <v>0.59108853900000002</v>
      </c>
      <c r="G10411" s="17">
        <v>0.87461195199999997</v>
      </c>
      <c r="H10411" s="17">
        <v>0.125388048</v>
      </c>
      <c r="I10411" s="17">
        <v>0.994758806</v>
      </c>
      <c r="J10411" s="17">
        <v>5.1999999999999998E-3</v>
      </c>
      <c r="K10411" s="17">
        <v>4.1399999999999997E-5</v>
      </c>
    </row>
    <row r="10412" spans="1:11" x14ac:dyDescent="0.45">
      <c r="A10412" s="10" t="s">
        <v>83</v>
      </c>
      <c r="B10412" s="20">
        <v>0.94499999999999995</v>
      </c>
      <c r="C10412" s="19">
        <v>165107</v>
      </c>
      <c r="D10412" s="19">
        <v>43253.321360000002</v>
      </c>
      <c r="E10412" s="23">
        <v>1.195433902</v>
      </c>
      <c r="F10412" s="23">
        <v>0.59439582300000005</v>
      </c>
      <c r="G10412" s="17">
        <v>0.87459041699999995</v>
      </c>
      <c r="H10412" s="17">
        <v>0.12540958299999999</v>
      </c>
      <c r="I10412" s="17">
        <v>0.99476466500000005</v>
      </c>
      <c r="J10412" s="17">
        <v>5.1900000000000002E-3</v>
      </c>
      <c r="K10412" s="17">
        <v>4.1300000000000001E-5</v>
      </c>
    </row>
    <row r="10413" spans="1:11" x14ac:dyDescent="0.45">
      <c r="A10413" s="10" t="s">
        <v>83</v>
      </c>
      <c r="B10413" s="20">
        <v>0.94599999999999995</v>
      </c>
      <c r="C10413" s="19">
        <v>165279</v>
      </c>
      <c r="D10413" s="19">
        <v>43460.116280000002</v>
      </c>
      <c r="E10413" s="23">
        <v>1.2092955759999999</v>
      </c>
      <c r="F10413" s="23">
        <v>0.59774488299999995</v>
      </c>
      <c r="G10413" s="17">
        <v>0.87456966700000005</v>
      </c>
      <c r="H10413" s="17">
        <v>0.125430333</v>
      </c>
      <c r="I10413" s="17">
        <v>0.994765766</v>
      </c>
      <c r="J10413" s="17">
        <v>5.1900000000000002E-3</v>
      </c>
      <c r="K10413" s="17">
        <v>4.1199999999999999E-5</v>
      </c>
    </row>
    <row r="10414" spans="1:11" x14ac:dyDescent="0.45">
      <c r="A10414" s="10" t="s">
        <v>83</v>
      </c>
      <c r="B10414" s="20">
        <v>0.94699999999999995</v>
      </c>
      <c r="C10414" s="19">
        <v>165447</v>
      </c>
      <c r="D10414" s="19">
        <v>43664.866620000001</v>
      </c>
      <c r="E10414" s="23">
        <v>1.2258979969999999</v>
      </c>
      <c r="F10414" s="23">
        <v>0.60107259800000001</v>
      </c>
      <c r="G10414" s="17">
        <v>0.87457010400000001</v>
      </c>
      <c r="H10414" s="17">
        <v>0.12542989600000001</v>
      </c>
      <c r="I10414" s="17">
        <v>0.99476260400000005</v>
      </c>
      <c r="J10414" s="17">
        <v>5.1999999999999998E-3</v>
      </c>
      <c r="K10414" s="17">
        <v>4.1199999999999999E-5</v>
      </c>
    </row>
    <row r="10415" spans="1:11" x14ac:dyDescent="0.45">
      <c r="A10415" s="10" t="s">
        <v>83</v>
      </c>
      <c r="B10415" s="20">
        <v>0.94799999999999995</v>
      </c>
      <c r="C10415" s="19">
        <v>165623</v>
      </c>
      <c r="D10415" s="19">
        <v>43881.914750000004</v>
      </c>
      <c r="E10415" s="23">
        <v>1.2437088059999999</v>
      </c>
      <c r="F10415" s="23">
        <v>0.60432640699999995</v>
      </c>
      <c r="G10415" s="17">
        <v>0.87456452299999998</v>
      </c>
      <c r="H10415" s="17">
        <v>0.12543547699999999</v>
      </c>
      <c r="I10415" s="17">
        <v>0.99475223400000001</v>
      </c>
      <c r="J10415" s="17">
        <v>5.2100000000000002E-3</v>
      </c>
      <c r="K10415" s="17">
        <v>4.1100000000000003E-5</v>
      </c>
    </row>
    <row r="10416" spans="1:11" x14ac:dyDescent="0.45">
      <c r="A10416" s="10" t="s">
        <v>83</v>
      </c>
      <c r="B10416" s="20">
        <v>0.94899999999999995</v>
      </c>
      <c r="C10416" s="19">
        <v>165805</v>
      </c>
      <c r="D10416" s="19">
        <v>44109.699509999999</v>
      </c>
      <c r="E10416" s="23">
        <v>1.258870433</v>
      </c>
      <c r="F10416" s="23">
        <v>0.60780073199999995</v>
      </c>
      <c r="G10416" s="17">
        <v>0.87455143099999999</v>
      </c>
      <c r="H10416" s="17">
        <v>0.12544856900000001</v>
      </c>
      <c r="I10416" s="17">
        <v>0.99471181500000005</v>
      </c>
      <c r="J10416" s="17">
        <v>5.2500000000000003E-3</v>
      </c>
      <c r="K10416" s="17">
        <v>4.1E-5</v>
      </c>
    </row>
    <row r="10417" spans="1:11" x14ac:dyDescent="0.45">
      <c r="A10417" s="10" t="s">
        <v>83</v>
      </c>
      <c r="B10417" s="20">
        <v>0.95</v>
      </c>
      <c r="C10417" s="19">
        <v>165975</v>
      </c>
      <c r="D10417" s="19">
        <v>44324.842960000002</v>
      </c>
      <c r="E10417" s="23">
        <v>1.271722128</v>
      </c>
      <c r="F10417" s="23">
        <v>0.61151754800000002</v>
      </c>
      <c r="G10417" s="17">
        <v>0.87462569700000004</v>
      </c>
      <c r="H10417" s="17">
        <v>0.12537430299999999</v>
      </c>
      <c r="I10417" s="17">
        <v>0.99470737200000003</v>
      </c>
      <c r="J10417" s="17">
        <v>5.2500000000000003E-3</v>
      </c>
      <c r="K10417" s="17">
        <v>4.0899999999999998E-5</v>
      </c>
    </row>
    <row r="10418" spans="1:11" x14ac:dyDescent="0.45">
      <c r="A10418" s="10" t="s">
        <v>83</v>
      </c>
      <c r="B10418" s="20">
        <v>0.95099999999999996</v>
      </c>
      <c r="C10418" s="19">
        <v>166152</v>
      </c>
      <c r="D10418" s="19">
        <v>44551.538780000003</v>
      </c>
      <c r="E10418" s="23">
        <v>1.2893312779999999</v>
      </c>
      <c r="F10418" s="23">
        <v>0.61502691300000001</v>
      </c>
      <c r="G10418" s="17">
        <v>0.87462082900000004</v>
      </c>
      <c r="H10418" s="17">
        <v>0.12537917100000001</v>
      </c>
      <c r="I10418" s="17">
        <v>0.99470730699999999</v>
      </c>
      <c r="J10418" s="17">
        <v>5.2500000000000003E-3</v>
      </c>
      <c r="K10418" s="17">
        <v>4.0899999999999998E-5</v>
      </c>
    </row>
    <row r="10419" spans="1:11" x14ac:dyDescent="0.45">
      <c r="A10419" s="10" t="s">
        <v>83</v>
      </c>
      <c r="B10419" s="20">
        <v>0.95199999999999996</v>
      </c>
      <c r="C10419" s="19">
        <v>166328</v>
      </c>
      <c r="D10419" s="19">
        <v>44779.645369999998</v>
      </c>
      <c r="E10419" s="23">
        <v>1.3030366550000001</v>
      </c>
      <c r="F10419" s="23">
        <v>0.61838698599999997</v>
      </c>
      <c r="G10419" s="17">
        <v>0.87466932799999997</v>
      </c>
      <c r="H10419" s="17">
        <v>0.125330672</v>
      </c>
      <c r="I10419" s="17">
        <v>0.99471502099999998</v>
      </c>
      <c r="J10419" s="17">
        <v>5.2399999999999999E-3</v>
      </c>
      <c r="K10419" s="17">
        <v>4.0800000000000002E-5</v>
      </c>
    </row>
    <row r="10420" spans="1:11" x14ac:dyDescent="0.45">
      <c r="A10420" s="10" t="s">
        <v>83</v>
      </c>
      <c r="B10420" s="20">
        <v>0.95299999999999996</v>
      </c>
      <c r="C10420" s="19">
        <v>166503</v>
      </c>
      <c r="D10420" s="19">
        <v>45008.955289999998</v>
      </c>
      <c r="E10420" s="23">
        <v>1.3183041769999999</v>
      </c>
      <c r="F10420" s="23">
        <v>0.62240935799999997</v>
      </c>
      <c r="G10420" s="17">
        <v>0.87471096599999998</v>
      </c>
      <c r="H10420" s="17">
        <v>0.12528903399999999</v>
      </c>
      <c r="I10420" s="17">
        <v>0.99472020000000005</v>
      </c>
      <c r="J10420" s="17">
        <v>5.2399999999999999E-3</v>
      </c>
      <c r="K10420" s="17">
        <v>4.07E-5</v>
      </c>
    </row>
    <row r="10421" spans="1:11" x14ac:dyDescent="0.45">
      <c r="A10421" s="10" t="s">
        <v>83</v>
      </c>
      <c r="B10421" s="20">
        <v>0.95399999999999996</v>
      </c>
      <c r="C10421" s="19">
        <v>166677</v>
      </c>
      <c r="D10421" s="19">
        <v>45239.71488</v>
      </c>
      <c r="E10421" s="23">
        <v>1.3337488340000001</v>
      </c>
      <c r="F10421" s="23">
        <v>0.62614275900000005</v>
      </c>
      <c r="G10421" s="17">
        <v>0.87473976600000003</v>
      </c>
      <c r="H10421" s="17">
        <v>0.125260234</v>
      </c>
      <c r="I10421" s="17">
        <v>0.99471512200000001</v>
      </c>
      <c r="J10421" s="17">
        <v>5.2399999999999999E-3</v>
      </c>
      <c r="K10421" s="17">
        <v>4.0599999999999998E-5</v>
      </c>
    </row>
    <row r="10422" spans="1:11" x14ac:dyDescent="0.45">
      <c r="A10422" s="10" t="s">
        <v>83</v>
      </c>
      <c r="B10422" s="20">
        <v>0.95499999999999996</v>
      </c>
      <c r="C10422" s="19">
        <v>166851</v>
      </c>
      <c r="D10422" s="19">
        <v>45473.725480000001</v>
      </c>
      <c r="E10422" s="23">
        <v>1.3602339240000001</v>
      </c>
      <c r="F10422" s="23">
        <v>0.62988849199999997</v>
      </c>
      <c r="G10422" s="17">
        <v>0.87478648599999997</v>
      </c>
      <c r="H10422" s="17">
        <v>0.125213514</v>
      </c>
      <c r="I10422" s="17">
        <v>0.99469548900000004</v>
      </c>
      <c r="J10422" s="17">
        <v>5.2599999999999999E-3</v>
      </c>
      <c r="K10422" s="17">
        <v>4.0500000000000002E-5</v>
      </c>
    </row>
    <row r="10423" spans="1:11" x14ac:dyDescent="0.45">
      <c r="A10423" s="10" t="s">
        <v>83</v>
      </c>
      <c r="B10423" s="20">
        <v>0.95599999999999996</v>
      </c>
      <c r="C10423" s="19">
        <v>167023</v>
      </c>
      <c r="D10423" s="19">
        <v>45709.069669999997</v>
      </c>
      <c r="E10423" s="23">
        <v>1.3784096269999999</v>
      </c>
      <c r="F10423" s="23">
        <v>0.63375340700000005</v>
      </c>
      <c r="G10423" s="17">
        <v>0.874825623</v>
      </c>
      <c r="H10423" s="17">
        <v>0.125174377</v>
      </c>
      <c r="I10423" s="17">
        <v>0.99469189499999999</v>
      </c>
      <c r="J10423" s="17">
        <v>5.2700000000000004E-3</v>
      </c>
      <c r="K10423" s="17">
        <v>4.0500000000000002E-5</v>
      </c>
    </row>
    <row r="10424" spans="1:11" x14ac:dyDescent="0.45">
      <c r="A10424" s="10" t="s">
        <v>83</v>
      </c>
      <c r="B10424" s="20">
        <v>0.95699999999999996</v>
      </c>
      <c r="C10424" s="19">
        <v>167186</v>
      </c>
      <c r="D10424" s="19">
        <v>45935.298119999999</v>
      </c>
      <c r="E10424" s="23">
        <v>1.3988875999999999</v>
      </c>
      <c r="F10424" s="23">
        <v>0.63752196800000005</v>
      </c>
      <c r="G10424" s="17">
        <v>0.87487588699999996</v>
      </c>
      <c r="H10424" s="17">
        <v>0.12512411300000001</v>
      </c>
      <c r="I10424" s="17">
        <v>0.99469853200000002</v>
      </c>
      <c r="J10424" s="17">
        <v>5.2599999999999999E-3</v>
      </c>
      <c r="K10424" s="17">
        <v>4.0399999999999999E-5</v>
      </c>
    </row>
    <row r="10425" spans="1:11" x14ac:dyDescent="0.45">
      <c r="A10425" s="10" t="s">
        <v>83</v>
      </c>
      <c r="B10425" s="20">
        <v>0.95799999999999996</v>
      </c>
      <c r="C10425" s="19">
        <v>167375</v>
      </c>
      <c r="D10425" s="19">
        <v>46201.001539999997</v>
      </c>
      <c r="E10425" s="23">
        <v>1.4167896310000001</v>
      </c>
      <c r="F10425" s="23">
        <v>0.64147035299999999</v>
      </c>
      <c r="G10425" s="17">
        <v>0.87490963399999999</v>
      </c>
      <c r="H10425" s="17">
        <v>0.12509036600000001</v>
      </c>
      <c r="I10425" s="17">
        <v>0.99470531399999995</v>
      </c>
      <c r="J10425" s="17">
        <v>5.2500000000000003E-3</v>
      </c>
      <c r="K10425" s="17">
        <v>4.0299999999999997E-5</v>
      </c>
    </row>
    <row r="10426" spans="1:11" x14ac:dyDescent="0.45">
      <c r="A10426" s="10" t="s">
        <v>83</v>
      </c>
      <c r="B10426" s="20">
        <v>0.95899999999999996</v>
      </c>
      <c r="C10426" s="19">
        <v>167550</v>
      </c>
      <c r="D10426" s="19">
        <v>46450.743629999997</v>
      </c>
      <c r="E10426" s="23">
        <v>1.4362772130000001</v>
      </c>
      <c r="F10426" s="23">
        <v>0.64581890600000003</v>
      </c>
      <c r="G10426" s="17">
        <v>0.87499254000000004</v>
      </c>
      <c r="H10426" s="17">
        <v>0.12500745999999999</v>
      </c>
      <c r="I10426" s="17">
        <v>0.99470395199999995</v>
      </c>
      <c r="J10426" s="17">
        <v>5.2599999999999999E-3</v>
      </c>
      <c r="K10426" s="17">
        <v>4.0200000000000001E-5</v>
      </c>
    </row>
    <row r="10427" spans="1:11" x14ac:dyDescent="0.45">
      <c r="A10427" s="10" t="s">
        <v>83</v>
      </c>
      <c r="B10427" s="20">
        <v>0.96</v>
      </c>
      <c r="C10427" s="19">
        <v>167720</v>
      </c>
      <c r="D10427" s="19">
        <v>46696.707690000003</v>
      </c>
      <c r="E10427" s="23">
        <v>1.458154814</v>
      </c>
      <c r="F10427" s="23">
        <v>0.64997465300000001</v>
      </c>
      <c r="G10427" s="17">
        <v>0.87502981199999996</v>
      </c>
      <c r="H10427" s="17">
        <v>0.124970188</v>
      </c>
      <c r="I10427" s="17">
        <v>0.99470782999999996</v>
      </c>
      <c r="J10427" s="17">
        <v>5.2500000000000003E-3</v>
      </c>
      <c r="K10427" s="17">
        <v>4.0200000000000001E-5</v>
      </c>
    </row>
    <row r="10428" spans="1:11" x14ac:dyDescent="0.45">
      <c r="A10428" s="10" t="s">
        <v>83</v>
      </c>
      <c r="B10428" s="20">
        <v>0.96099999999999997</v>
      </c>
      <c r="C10428" s="19">
        <v>167899</v>
      </c>
      <c r="D10428" s="19">
        <v>46960.008829999999</v>
      </c>
      <c r="E10428" s="23">
        <v>1.4816046970000001</v>
      </c>
      <c r="F10428" s="23">
        <v>0.65407763299999999</v>
      </c>
      <c r="G10428" s="17">
        <v>0.875055837</v>
      </c>
      <c r="H10428" s="17">
        <v>0.124944163</v>
      </c>
      <c r="I10428" s="17">
        <v>0.99469077500000003</v>
      </c>
      <c r="J10428" s="17">
        <v>5.2700000000000004E-3</v>
      </c>
      <c r="K10428" s="17">
        <v>4.0099999999999999E-5</v>
      </c>
    </row>
    <row r="10429" spans="1:11" x14ac:dyDescent="0.45">
      <c r="A10429" s="10" t="s">
        <v>83</v>
      </c>
      <c r="B10429" s="20">
        <v>0.96199999999999997</v>
      </c>
      <c r="C10429" s="19">
        <v>168073</v>
      </c>
      <c r="D10429" s="19">
        <v>47219.426030000002</v>
      </c>
      <c r="E10429" s="23">
        <v>1.498740607</v>
      </c>
      <c r="F10429" s="23">
        <v>0.65851826199999997</v>
      </c>
      <c r="G10429" s="17">
        <v>0.87511379</v>
      </c>
      <c r="H10429" s="17">
        <v>0.12488621</v>
      </c>
      <c r="I10429" s="17">
        <v>0.99469151300000003</v>
      </c>
      <c r="J10429" s="17">
        <v>5.2700000000000004E-3</v>
      </c>
      <c r="K10429" s="17">
        <v>4.0000000000000003E-5</v>
      </c>
    </row>
    <row r="10430" spans="1:11" x14ac:dyDescent="0.45">
      <c r="A10430" s="10" t="s">
        <v>83</v>
      </c>
      <c r="B10430" s="20">
        <v>0.96299999999999997</v>
      </c>
      <c r="C10430" s="19">
        <v>168247</v>
      </c>
      <c r="D10430" s="19">
        <v>47483.709719999999</v>
      </c>
      <c r="E10430" s="23">
        <v>1.5325150789999999</v>
      </c>
      <c r="F10430" s="23">
        <v>0.66283340199999996</v>
      </c>
      <c r="G10430" s="17">
        <v>0.87513596100000002</v>
      </c>
      <c r="H10430" s="17">
        <v>0.124864039</v>
      </c>
      <c r="I10430" s="17">
        <v>0.99468968199999996</v>
      </c>
      <c r="J10430" s="17">
        <v>5.2700000000000004E-3</v>
      </c>
      <c r="K10430" s="17">
        <v>4.0000000000000003E-5</v>
      </c>
    </row>
    <row r="10431" spans="1:11" x14ac:dyDescent="0.45">
      <c r="A10431" s="10" t="s">
        <v>83</v>
      </c>
      <c r="B10431" s="20">
        <v>0.96399999999999997</v>
      </c>
      <c r="C10431" s="19">
        <v>168423</v>
      </c>
      <c r="D10431" s="19">
        <v>47755.834049999998</v>
      </c>
      <c r="E10431" s="23">
        <v>1.5609666280000001</v>
      </c>
      <c r="F10431" s="23">
        <v>0.66736020799999995</v>
      </c>
      <c r="G10431" s="17">
        <v>0.87520112999999999</v>
      </c>
      <c r="H10431" s="17">
        <v>0.12479887000000001</v>
      </c>
      <c r="I10431" s="17">
        <v>0.994669413</v>
      </c>
      <c r="J10431" s="17">
        <v>5.2900000000000004E-3</v>
      </c>
      <c r="K10431" s="17">
        <v>3.9900000000000001E-5</v>
      </c>
    </row>
    <row r="10432" spans="1:11" x14ac:dyDescent="0.45">
      <c r="A10432" s="10" t="s">
        <v>83</v>
      </c>
      <c r="B10432" s="20">
        <v>0.96499999999999997</v>
      </c>
      <c r="C10432" s="19">
        <v>168597</v>
      </c>
      <c r="D10432" s="19">
        <v>48029.86234</v>
      </c>
      <c r="E10432" s="23">
        <v>1.589346256</v>
      </c>
      <c r="F10432" s="23">
        <v>0.67193539099999999</v>
      </c>
      <c r="G10432" s="17">
        <v>0.87529434100000003</v>
      </c>
      <c r="H10432" s="17">
        <v>0.124705659</v>
      </c>
      <c r="I10432" s="17">
        <v>0.99467134000000001</v>
      </c>
      <c r="J10432" s="17">
        <v>5.2900000000000004E-3</v>
      </c>
      <c r="K10432" s="17">
        <v>3.9799999999999998E-5</v>
      </c>
    </row>
    <row r="10433" spans="1:11" x14ac:dyDescent="0.45">
      <c r="A10433" s="10" t="s">
        <v>83</v>
      </c>
      <c r="B10433" s="20">
        <v>0.96599999999999997</v>
      </c>
      <c r="C10433" s="19">
        <v>168764</v>
      </c>
      <c r="D10433" s="19">
        <v>48297.659290000003</v>
      </c>
      <c r="E10433" s="23">
        <v>1.617625549</v>
      </c>
      <c r="F10433" s="23">
        <v>0.67662605200000003</v>
      </c>
      <c r="G10433" s="17">
        <v>0.87528145800000001</v>
      </c>
      <c r="H10433" s="17">
        <v>0.124718542</v>
      </c>
      <c r="I10433" s="17">
        <v>0.99467302400000002</v>
      </c>
      <c r="J10433" s="17">
        <v>5.2900000000000004E-3</v>
      </c>
      <c r="K10433" s="17">
        <v>3.9799999999999998E-5</v>
      </c>
    </row>
    <row r="10434" spans="1:11" x14ac:dyDescent="0.45">
      <c r="A10434" s="10" t="s">
        <v>83</v>
      </c>
      <c r="B10434" s="20">
        <v>0.96699999999999997</v>
      </c>
      <c r="C10434" s="19">
        <v>168943</v>
      </c>
      <c r="D10434" s="19">
        <v>48588.880429999997</v>
      </c>
      <c r="E10434" s="23">
        <v>1.640131319</v>
      </c>
      <c r="F10434" s="23">
        <v>0.68130779100000005</v>
      </c>
      <c r="G10434" s="17">
        <v>0.87533665199999999</v>
      </c>
      <c r="H10434" s="17">
        <v>0.12466334799999999</v>
      </c>
      <c r="I10434" s="17">
        <v>0.99467572299999996</v>
      </c>
      <c r="J10434" s="17">
        <v>5.28E-3</v>
      </c>
      <c r="K10434" s="17">
        <v>3.9700000000000003E-5</v>
      </c>
    </row>
    <row r="10435" spans="1:11" x14ac:dyDescent="0.45">
      <c r="A10435" s="10" t="s">
        <v>83</v>
      </c>
      <c r="B10435" s="20">
        <v>0.96799999999999997</v>
      </c>
      <c r="C10435" s="19">
        <v>169121</v>
      </c>
      <c r="D10435" s="19">
        <v>48883.490360000003</v>
      </c>
      <c r="E10435" s="23">
        <v>1.671727988</v>
      </c>
      <c r="F10435" s="23">
        <v>0.68624175899999995</v>
      </c>
      <c r="G10435" s="17">
        <v>0.87535551499999997</v>
      </c>
      <c r="H10435" s="17">
        <v>0.124644485</v>
      </c>
      <c r="I10435" s="17">
        <v>0.99465470499999997</v>
      </c>
      <c r="J10435" s="17">
        <v>5.3099999999999996E-3</v>
      </c>
      <c r="K10435" s="17">
        <v>3.96E-5</v>
      </c>
    </row>
    <row r="10436" spans="1:11" x14ac:dyDescent="0.45">
      <c r="A10436" s="10" t="s">
        <v>83</v>
      </c>
      <c r="B10436" s="20">
        <v>0.96899999999999997</v>
      </c>
      <c r="C10436" s="19">
        <v>169296</v>
      </c>
      <c r="D10436" s="19">
        <v>49179.197330000003</v>
      </c>
      <c r="E10436" s="23">
        <v>1.703713263</v>
      </c>
      <c r="F10436" s="23">
        <v>0.69131918299999995</v>
      </c>
      <c r="G10436" s="17">
        <v>0.87540757000000002</v>
      </c>
      <c r="H10436" s="17">
        <v>0.12459243</v>
      </c>
      <c r="I10436" s="17">
        <v>0.99464762900000003</v>
      </c>
      <c r="J10436" s="17">
        <v>5.3099999999999996E-3</v>
      </c>
      <c r="K10436" s="17">
        <v>3.9499999999999998E-5</v>
      </c>
    </row>
    <row r="10437" spans="1:11" x14ac:dyDescent="0.45">
      <c r="A10437" s="10" t="s">
        <v>83</v>
      </c>
      <c r="B10437" s="20">
        <v>0.97</v>
      </c>
      <c r="C10437" s="19">
        <v>169470</v>
      </c>
      <c r="D10437" s="19">
        <v>49478.193310000002</v>
      </c>
      <c r="E10437" s="23">
        <v>1.73273283</v>
      </c>
      <c r="F10437" s="23">
        <v>0.69646580499999999</v>
      </c>
      <c r="G10437" s="17">
        <v>0.87540567700000005</v>
      </c>
      <c r="H10437" s="17">
        <v>0.12459432300000001</v>
      </c>
      <c r="I10437" s="17">
        <v>0.99463854500000004</v>
      </c>
      <c r="J10437" s="17">
        <v>5.3200000000000001E-3</v>
      </c>
      <c r="K10437" s="17">
        <v>3.9499999999999998E-5</v>
      </c>
    </row>
    <row r="10438" spans="1:11" x14ac:dyDescent="0.45">
      <c r="A10438" s="10" t="s">
        <v>83</v>
      </c>
      <c r="B10438" s="20">
        <v>0.97099999999999997</v>
      </c>
      <c r="C10438" s="19">
        <v>169645</v>
      </c>
      <c r="D10438" s="19">
        <v>49784.944100000001</v>
      </c>
      <c r="E10438" s="23">
        <v>1.7736094899999999</v>
      </c>
      <c r="F10438" s="23">
        <v>0.70166245000000005</v>
      </c>
      <c r="G10438" s="17">
        <v>0.87542810000000004</v>
      </c>
      <c r="H10438" s="17">
        <v>0.1245719</v>
      </c>
      <c r="I10438" s="17">
        <v>0.99462170800000005</v>
      </c>
      <c r="J10438" s="17">
        <v>5.3400000000000001E-3</v>
      </c>
      <c r="K10438" s="17">
        <v>3.9400000000000002E-5</v>
      </c>
    </row>
    <row r="10439" spans="1:11" x14ac:dyDescent="0.45">
      <c r="A10439" s="10" t="s">
        <v>83</v>
      </c>
      <c r="B10439" s="20">
        <v>0.97199999999999998</v>
      </c>
      <c r="C10439" s="19">
        <v>169819</v>
      </c>
      <c r="D10439" s="19">
        <v>50096.46557</v>
      </c>
      <c r="E10439" s="23">
        <v>1.805374416</v>
      </c>
      <c r="F10439" s="23">
        <v>0.70705213</v>
      </c>
      <c r="G10439" s="17">
        <v>0.87545563199999998</v>
      </c>
      <c r="H10439" s="17">
        <v>0.124544368</v>
      </c>
      <c r="I10439" s="17">
        <v>0.99461437699999999</v>
      </c>
      <c r="J10439" s="17">
        <v>5.3499999999999997E-3</v>
      </c>
      <c r="K10439" s="17">
        <v>3.93E-5</v>
      </c>
    </row>
    <row r="10440" spans="1:11" x14ac:dyDescent="0.45">
      <c r="A10440" s="10" t="s">
        <v>83</v>
      </c>
      <c r="B10440" s="20">
        <v>0.97299999999999998</v>
      </c>
      <c r="C10440" s="19">
        <v>169994</v>
      </c>
      <c r="D10440" s="19">
        <v>50416.32213</v>
      </c>
      <c r="E10440" s="23">
        <v>1.8471522789999999</v>
      </c>
      <c r="F10440" s="23">
        <v>0.71255016900000001</v>
      </c>
      <c r="G10440" s="17">
        <v>0.87544854500000002</v>
      </c>
      <c r="H10440" s="17">
        <v>0.12455145500000001</v>
      </c>
      <c r="I10440" s="17">
        <v>0.99460828700000004</v>
      </c>
      <c r="J10440" s="17">
        <v>5.3499999999999997E-3</v>
      </c>
      <c r="K10440" s="17">
        <v>3.93E-5</v>
      </c>
    </row>
    <row r="10441" spans="1:11" x14ac:dyDescent="0.45">
      <c r="A10441" s="10" t="s">
        <v>83</v>
      </c>
      <c r="B10441" s="20">
        <v>0.97399999999999998</v>
      </c>
      <c r="C10441" s="19">
        <v>170167</v>
      </c>
      <c r="D10441" s="19">
        <v>50739.150029999997</v>
      </c>
      <c r="E10441" s="23">
        <v>1.8885270119999999</v>
      </c>
      <c r="F10441" s="23">
        <v>0.71819710599999997</v>
      </c>
      <c r="G10441" s="17">
        <v>0.87548114499999996</v>
      </c>
      <c r="H10441" s="17">
        <v>0.124518855</v>
      </c>
      <c r="I10441" s="17">
        <v>0.99458348799999996</v>
      </c>
      <c r="J10441" s="17">
        <v>5.3800000000000002E-3</v>
      </c>
      <c r="K10441" s="17">
        <v>3.9199999999999997E-5</v>
      </c>
    </row>
    <row r="10442" spans="1:11" x14ac:dyDescent="0.45">
      <c r="A10442" s="10" t="s">
        <v>83</v>
      </c>
      <c r="B10442" s="20">
        <v>0.97499999999999998</v>
      </c>
      <c r="C10442" s="19">
        <v>170343</v>
      </c>
      <c r="D10442" s="19">
        <v>51074.709710000003</v>
      </c>
      <c r="E10442" s="23">
        <v>1.922889386</v>
      </c>
      <c r="F10442" s="23">
        <v>0.72390028200000001</v>
      </c>
      <c r="G10442" s="17">
        <v>0.87555109399999997</v>
      </c>
      <c r="H10442" s="17">
        <v>0.124448906</v>
      </c>
      <c r="I10442" s="17">
        <v>0.99458469599999999</v>
      </c>
      <c r="J10442" s="17">
        <v>5.3800000000000002E-3</v>
      </c>
      <c r="K10442" s="17">
        <v>3.9100000000000002E-5</v>
      </c>
    </row>
    <row r="10443" spans="1:11" x14ac:dyDescent="0.45">
      <c r="A10443" s="10" t="s">
        <v>83</v>
      </c>
      <c r="B10443" s="20">
        <v>0.97599999999999998</v>
      </c>
      <c r="C10443" s="19">
        <v>170513</v>
      </c>
      <c r="D10443" s="19">
        <v>51404.705070000004</v>
      </c>
      <c r="E10443" s="23">
        <v>1.9642693520000001</v>
      </c>
      <c r="F10443" s="23">
        <v>0.72988691999999999</v>
      </c>
      <c r="G10443" s="17">
        <v>0.87557546900000005</v>
      </c>
      <c r="H10443" s="17">
        <v>0.124424531</v>
      </c>
      <c r="I10443" s="17">
        <v>0.99457266600000005</v>
      </c>
      <c r="J10443" s="17">
        <v>5.3899999999999998E-3</v>
      </c>
      <c r="K10443" s="17">
        <v>3.8999999999999999E-5</v>
      </c>
    </row>
    <row r="10444" spans="1:11" x14ac:dyDescent="0.45">
      <c r="A10444" s="10" t="s">
        <v>83</v>
      </c>
      <c r="B10444" s="20">
        <v>0.97699999999999998</v>
      </c>
      <c r="C10444" s="19">
        <v>170691</v>
      </c>
      <c r="D10444" s="19">
        <v>51758.641430000003</v>
      </c>
      <c r="E10444" s="23">
        <v>2.0080852810000001</v>
      </c>
      <c r="F10444" s="23">
        <v>0.73580706500000004</v>
      </c>
      <c r="G10444" s="17">
        <v>0.87565249499999998</v>
      </c>
      <c r="H10444" s="17">
        <v>0.124347505</v>
      </c>
      <c r="I10444" s="17">
        <v>0.99456054100000002</v>
      </c>
      <c r="J10444" s="17">
        <v>5.4000000000000003E-3</v>
      </c>
      <c r="K10444" s="17">
        <v>3.8999999999999999E-5</v>
      </c>
    </row>
    <row r="10445" spans="1:11" x14ac:dyDescent="0.45">
      <c r="A10445" s="10" t="s">
        <v>83</v>
      </c>
      <c r="B10445" s="20">
        <v>0.97799999999999998</v>
      </c>
      <c r="C10445" s="19">
        <v>170866</v>
      </c>
      <c r="D10445" s="19">
        <v>52113.68823</v>
      </c>
      <c r="E10445" s="23">
        <v>2.0497921699999999</v>
      </c>
      <c r="F10445" s="23">
        <v>0.74213463999999996</v>
      </c>
      <c r="G10445" s="17">
        <v>0.87570376800000005</v>
      </c>
      <c r="H10445" s="17">
        <v>0.12429623200000001</v>
      </c>
      <c r="I10445" s="17">
        <v>0.994559164</v>
      </c>
      <c r="J10445" s="17">
        <v>5.4000000000000003E-3</v>
      </c>
      <c r="K10445" s="17">
        <v>3.8899999999999997E-5</v>
      </c>
    </row>
    <row r="10446" spans="1:11" x14ac:dyDescent="0.45">
      <c r="A10446" s="10" t="s">
        <v>83</v>
      </c>
      <c r="B10446" s="20">
        <v>0.97899999999999998</v>
      </c>
      <c r="C10446" s="19">
        <v>171041</v>
      </c>
      <c r="D10446" s="19">
        <v>52477.193240000001</v>
      </c>
      <c r="E10446" s="23">
        <v>2.1008295850000001</v>
      </c>
      <c r="F10446" s="23">
        <v>0.74855786999999996</v>
      </c>
      <c r="G10446" s="17">
        <v>0.87576662900000002</v>
      </c>
      <c r="H10446" s="17">
        <v>0.124233371</v>
      </c>
      <c r="I10446" s="17">
        <v>0.99454504099999996</v>
      </c>
      <c r="J10446" s="17">
        <v>5.4200000000000003E-3</v>
      </c>
      <c r="K10446" s="17">
        <v>3.8800000000000001E-5</v>
      </c>
    </row>
    <row r="10447" spans="1:11" x14ac:dyDescent="0.45">
      <c r="A10447" s="10" t="s">
        <v>83</v>
      </c>
      <c r="B10447" s="20">
        <v>0.98</v>
      </c>
      <c r="C10447" s="19">
        <v>171215</v>
      </c>
      <c r="D10447" s="19">
        <v>52848.100910000001</v>
      </c>
      <c r="E10447" s="23">
        <v>2.1607085050000001</v>
      </c>
      <c r="F10447" s="23">
        <v>0.75506586899999995</v>
      </c>
      <c r="G10447" s="17">
        <v>0.87586368000000003</v>
      </c>
      <c r="H10447" s="17">
        <v>0.12413631999999999</v>
      </c>
      <c r="I10447" s="17">
        <v>0.99454827700000004</v>
      </c>
      <c r="J10447" s="17">
        <v>5.4099999999999999E-3</v>
      </c>
      <c r="K10447" s="17">
        <v>3.8699999999999999E-5</v>
      </c>
    </row>
    <row r="10448" spans="1:11" x14ac:dyDescent="0.45">
      <c r="A10448" s="10" t="s">
        <v>83</v>
      </c>
      <c r="B10448" s="20">
        <v>0.98099999999999998</v>
      </c>
      <c r="C10448" s="19">
        <v>171390</v>
      </c>
      <c r="D10448" s="19">
        <v>53233.018190000003</v>
      </c>
      <c r="E10448" s="23">
        <v>2.2312401990000001</v>
      </c>
      <c r="F10448" s="23">
        <v>0.76189056600000005</v>
      </c>
      <c r="G10448" s="17">
        <v>0.87592625000000002</v>
      </c>
      <c r="H10448" s="17">
        <v>0.12407375</v>
      </c>
      <c r="I10448" s="17">
        <v>0.99451984999999998</v>
      </c>
      <c r="J10448" s="17">
        <v>5.4400000000000004E-3</v>
      </c>
      <c r="K10448" s="17">
        <v>3.8699999999999999E-5</v>
      </c>
    </row>
    <row r="10449" spans="1:11" x14ac:dyDescent="0.45">
      <c r="A10449" s="10" t="s">
        <v>83</v>
      </c>
      <c r="B10449" s="20">
        <v>0.98199999999999998</v>
      </c>
      <c r="C10449" s="19">
        <v>171564</v>
      </c>
      <c r="D10449" s="19">
        <v>53627.181490000003</v>
      </c>
      <c r="E10449" s="23">
        <v>2.2923926890000001</v>
      </c>
      <c r="F10449" s="23">
        <v>0.76892866900000001</v>
      </c>
      <c r="G10449" s="17">
        <v>0.87597048300000002</v>
      </c>
      <c r="H10449" s="17">
        <v>0.12402951700000001</v>
      </c>
      <c r="I10449" s="17">
        <v>0.99451729700000002</v>
      </c>
      <c r="J10449" s="17">
        <v>5.4400000000000004E-3</v>
      </c>
      <c r="K10449" s="17">
        <v>3.8600000000000003E-5</v>
      </c>
    </row>
    <row r="10450" spans="1:11" x14ac:dyDescent="0.45">
      <c r="A10450" s="10" t="s">
        <v>83</v>
      </c>
      <c r="B10450" s="20">
        <v>0.98299999999999998</v>
      </c>
      <c r="C10450" s="19">
        <v>171737</v>
      </c>
      <c r="D10450" s="19">
        <v>54028.772409999998</v>
      </c>
      <c r="E10450" s="23">
        <v>2.3558052919999999</v>
      </c>
      <c r="F10450" s="23">
        <v>0.77620122599999997</v>
      </c>
      <c r="G10450" s="17">
        <v>0.87604884199999999</v>
      </c>
      <c r="H10450" s="17">
        <v>0.12395115800000001</v>
      </c>
      <c r="I10450" s="17">
        <v>0.994505003</v>
      </c>
      <c r="J10450" s="17">
        <v>5.4599999999999996E-3</v>
      </c>
      <c r="K10450" s="17">
        <v>3.8500000000000001E-5</v>
      </c>
    </row>
    <row r="10451" spans="1:11" x14ac:dyDescent="0.45">
      <c r="A10451" s="10" t="s">
        <v>83</v>
      </c>
      <c r="B10451" s="20">
        <v>0.98399999999999999</v>
      </c>
      <c r="C10451" s="19">
        <v>171914</v>
      </c>
      <c r="D10451" s="19">
        <v>54453.38349</v>
      </c>
      <c r="E10451" s="23">
        <v>2.4469674509999999</v>
      </c>
      <c r="F10451" s="23">
        <v>0.78361941300000004</v>
      </c>
      <c r="G10451" s="17">
        <v>0.876135742</v>
      </c>
      <c r="H10451" s="17">
        <v>0.123864258</v>
      </c>
      <c r="I10451" s="17">
        <v>0.99449841299999997</v>
      </c>
      <c r="J10451" s="17">
        <v>5.4599999999999996E-3</v>
      </c>
      <c r="K10451" s="17">
        <v>3.8399999999999998E-5</v>
      </c>
    </row>
    <row r="10452" spans="1:11" x14ac:dyDescent="0.45">
      <c r="A10452" s="10" t="s">
        <v>83</v>
      </c>
      <c r="B10452" s="20">
        <v>0.98499999999999999</v>
      </c>
      <c r="C10452" s="19">
        <v>172088</v>
      </c>
      <c r="D10452" s="19">
        <v>54886.378230000002</v>
      </c>
      <c r="E10452" s="23">
        <v>2.5306287900000002</v>
      </c>
      <c r="F10452" s="23">
        <v>0.79133831300000002</v>
      </c>
      <c r="G10452" s="17">
        <v>0.87620287299999999</v>
      </c>
      <c r="H10452" s="17">
        <v>0.12379712700000001</v>
      </c>
      <c r="I10452" s="17">
        <v>0.99449454699999995</v>
      </c>
      <c r="J10452" s="17">
        <v>5.47E-3</v>
      </c>
      <c r="K10452" s="17">
        <v>3.8399999999999998E-5</v>
      </c>
    </row>
    <row r="10453" spans="1:11" x14ac:dyDescent="0.45">
      <c r="A10453" s="10" t="s">
        <v>83</v>
      </c>
      <c r="B10453" s="20">
        <v>0.98599999999999999</v>
      </c>
      <c r="C10453" s="19">
        <v>172263</v>
      </c>
      <c r="D10453" s="19">
        <v>55337.417609999997</v>
      </c>
      <c r="E10453" s="23">
        <v>2.6234450909999998</v>
      </c>
      <c r="F10453" s="23">
        <v>0.79958469600000004</v>
      </c>
      <c r="G10453" s="17">
        <v>0.876311222</v>
      </c>
      <c r="H10453" s="17">
        <v>0.123688778</v>
      </c>
      <c r="I10453" s="17">
        <v>0.994451007</v>
      </c>
      <c r="J10453" s="17">
        <v>5.5100000000000001E-3</v>
      </c>
      <c r="K10453" s="17">
        <v>3.8300000000000003E-5</v>
      </c>
    </row>
    <row r="10454" spans="1:11" x14ac:dyDescent="0.45">
      <c r="A10454" s="10" t="s">
        <v>83</v>
      </c>
      <c r="B10454" s="20">
        <v>0.98699999999999999</v>
      </c>
      <c r="C10454" s="19">
        <v>172437</v>
      </c>
      <c r="D10454" s="19">
        <v>55802.690399999999</v>
      </c>
      <c r="E10454" s="23">
        <v>2.7240597520000001</v>
      </c>
      <c r="F10454" s="23">
        <v>0.80808753499999997</v>
      </c>
      <c r="G10454" s="17">
        <v>0.87636644100000005</v>
      </c>
      <c r="H10454" s="17">
        <v>0.123633559</v>
      </c>
      <c r="I10454" s="17">
        <v>0.99443852700000002</v>
      </c>
      <c r="J10454" s="17">
        <v>5.5199999999999997E-3</v>
      </c>
      <c r="K10454" s="17">
        <v>3.8300000000000003E-5</v>
      </c>
    </row>
    <row r="10455" spans="1:11" x14ac:dyDescent="0.45">
      <c r="A10455" s="10" t="s">
        <v>83</v>
      </c>
      <c r="B10455" s="20">
        <v>0.98799999999999999</v>
      </c>
      <c r="C10455" s="19">
        <v>172612</v>
      </c>
      <c r="D10455" s="19">
        <v>56288.120389999996</v>
      </c>
      <c r="E10455" s="23">
        <v>2.8277559609999998</v>
      </c>
      <c r="F10455" s="23">
        <v>0.81687905199999999</v>
      </c>
      <c r="G10455" s="17">
        <v>0.87646281800000003</v>
      </c>
      <c r="H10455" s="17">
        <v>0.123537182</v>
      </c>
      <c r="I10455" s="17">
        <v>0.99444689399999997</v>
      </c>
      <c r="J10455" s="17">
        <v>5.5100000000000001E-3</v>
      </c>
      <c r="K10455" s="17">
        <v>3.82E-5</v>
      </c>
    </row>
    <row r="10456" spans="1:11" x14ac:dyDescent="0.45">
      <c r="A10456" s="10" t="s">
        <v>83</v>
      </c>
      <c r="B10456" s="20">
        <v>0.98899999999999999</v>
      </c>
      <c r="C10456" s="19">
        <v>172786</v>
      </c>
      <c r="D10456" s="19">
        <v>56790.850480000001</v>
      </c>
      <c r="E10456" s="23">
        <v>2.9535776139999999</v>
      </c>
      <c r="F10456" s="23">
        <v>0.82619875099999995</v>
      </c>
      <c r="G10456" s="17">
        <v>0.87655249800000001</v>
      </c>
      <c r="H10456" s="17">
        <v>0.123447502</v>
      </c>
      <c r="I10456" s="17">
        <v>0.99444607799999996</v>
      </c>
      <c r="J10456" s="17">
        <v>5.5199999999999997E-3</v>
      </c>
      <c r="K10456" s="17">
        <v>3.8099999999999998E-5</v>
      </c>
    </row>
    <row r="10457" spans="1:11" x14ac:dyDescent="0.45">
      <c r="A10457" s="10" t="s">
        <v>83</v>
      </c>
      <c r="B10457" s="20">
        <v>0.99</v>
      </c>
      <c r="C10457" s="19">
        <v>172961</v>
      </c>
      <c r="D10457" s="19">
        <v>57324.385110000003</v>
      </c>
      <c r="E10457" s="23">
        <v>3.140106383</v>
      </c>
      <c r="F10457" s="23">
        <v>0.83581434600000004</v>
      </c>
      <c r="G10457" s="17">
        <v>0.87660223999999998</v>
      </c>
      <c r="H10457" s="17">
        <v>0.12339776</v>
      </c>
      <c r="I10457" s="17">
        <v>0.99444087299999995</v>
      </c>
      <c r="J10457" s="17">
        <v>5.5199999999999997E-3</v>
      </c>
      <c r="K10457" s="17">
        <v>3.8000000000000002E-5</v>
      </c>
    </row>
    <row r="10458" spans="1:11" x14ac:dyDescent="0.45">
      <c r="A10458" s="10" t="s">
        <v>83</v>
      </c>
      <c r="B10458" s="20">
        <v>0.99099999999999999</v>
      </c>
      <c r="C10458" s="19">
        <v>173135</v>
      </c>
      <c r="D10458" s="19">
        <v>57885.780050000001</v>
      </c>
      <c r="E10458" s="23">
        <v>3.3240479399999998</v>
      </c>
      <c r="F10458" s="23">
        <v>0.84615294200000002</v>
      </c>
      <c r="G10458" s="17">
        <v>0.87665116799999998</v>
      </c>
      <c r="H10458" s="17">
        <v>0.12334883200000001</v>
      </c>
      <c r="I10458" s="17">
        <v>0.99442948600000003</v>
      </c>
      <c r="J10458" s="17">
        <v>5.5300000000000002E-3</v>
      </c>
      <c r="K10458" s="17">
        <v>3.79E-5</v>
      </c>
    </row>
    <row r="10459" spans="1:11" x14ac:dyDescent="0.45">
      <c r="A10459" s="10" t="s">
        <v>83</v>
      </c>
      <c r="B10459" s="20">
        <v>0.99199999999999999</v>
      </c>
      <c r="C10459" s="19">
        <v>173309</v>
      </c>
      <c r="D10459" s="19">
        <v>58477.498</v>
      </c>
      <c r="E10459" s="23">
        <v>3.492484031</v>
      </c>
      <c r="F10459" s="23">
        <v>0.85706646399999997</v>
      </c>
      <c r="G10459" s="17">
        <v>0.87674038899999995</v>
      </c>
      <c r="H10459" s="17">
        <v>0.12325961100000001</v>
      </c>
      <c r="I10459" s="17">
        <v>0.994404595</v>
      </c>
      <c r="J10459" s="17">
        <v>5.5599999999999998E-3</v>
      </c>
      <c r="K10459" s="17">
        <v>3.7799999999999997E-5</v>
      </c>
    </row>
    <row r="10460" spans="1:11" x14ac:dyDescent="0.45">
      <c r="A10460" s="10" t="s">
        <v>83</v>
      </c>
      <c r="B10460" s="20">
        <v>0.99299999999999999</v>
      </c>
      <c r="C10460" s="19">
        <v>173484</v>
      </c>
      <c r="D10460" s="19">
        <v>59107.395279999997</v>
      </c>
      <c r="E10460" s="23">
        <v>3.7143820710000002</v>
      </c>
      <c r="F10460" s="23">
        <v>0.86859737400000003</v>
      </c>
      <c r="G10460" s="17">
        <v>0.87684166799999996</v>
      </c>
      <c r="H10460" s="17">
        <v>0.123158332</v>
      </c>
      <c r="I10460" s="17">
        <v>0.99439857600000003</v>
      </c>
      <c r="J10460" s="17">
        <v>5.5599999999999998E-3</v>
      </c>
      <c r="K10460" s="17">
        <v>3.7700000000000002E-5</v>
      </c>
    </row>
    <row r="10461" spans="1:11" x14ac:dyDescent="0.45">
      <c r="A10461" s="10" t="s">
        <v>83</v>
      </c>
      <c r="B10461" s="20">
        <v>0.99399999999999999</v>
      </c>
      <c r="C10461" s="19">
        <v>173659</v>
      </c>
      <c r="D10461" s="19">
        <v>59780.306770000003</v>
      </c>
      <c r="E10461" s="23">
        <v>3.9909331400000001</v>
      </c>
      <c r="F10461" s="23">
        <v>0.881149607</v>
      </c>
      <c r="G10461" s="17">
        <v>0.87693122700000004</v>
      </c>
      <c r="H10461" s="17">
        <v>0.12306877300000001</v>
      </c>
      <c r="I10461" s="17">
        <v>0.99439113000000001</v>
      </c>
      <c r="J10461" s="17">
        <v>5.5700000000000003E-3</v>
      </c>
      <c r="K10461" s="17">
        <v>3.7599999999999999E-5</v>
      </c>
    </row>
    <row r="10462" spans="1:11" x14ac:dyDescent="0.45">
      <c r="A10462" s="10" t="s">
        <v>83</v>
      </c>
      <c r="B10462" s="20">
        <v>0.995</v>
      </c>
      <c r="C10462" s="19">
        <v>173833</v>
      </c>
      <c r="D10462" s="19">
        <v>60507.823320000003</v>
      </c>
      <c r="E10462" s="23">
        <v>4.376389852</v>
      </c>
      <c r="F10462" s="23">
        <v>0.89463392900000005</v>
      </c>
      <c r="G10462" s="17">
        <v>0.87703715599999998</v>
      </c>
      <c r="H10462" s="17">
        <v>0.122962844</v>
      </c>
      <c r="I10462" s="17">
        <v>0.99438315099999997</v>
      </c>
      <c r="J10462" s="17">
        <v>5.5799999999999999E-3</v>
      </c>
      <c r="K10462" s="17">
        <v>3.7499999999999997E-5</v>
      </c>
    </row>
    <row r="10463" spans="1:11" x14ac:dyDescent="0.45">
      <c r="A10463" s="10" t="s">
        <v>83</v>
      </c>
      <c r="B10463" s="20">
        <v>0.996</v>
      </c>
      <c r="C10463" s="19">
        <v>174007</v>
      </c>
      <c r="D10463" s="19">
        <v>61307.175920000001</v>
      </c>
      <c r="E10463" s="23">
        <v>4.8196843349999998</v>
      </c>
      <c r="F10463" s="23">
        <v>0.90923786699999998</v>
      </c>
      <c r="G10463" s="17">
        <v>0.87712563300000002</v>
      </c>
      <c r="H10463" s="17">
        <v>0.122874367</v>
      </c>
      <c r="I10463" s="17">
        <v>0.99438070700000003</v>
      </c>
      <c r="J10463" s="17">
        <v>5.5799999999999999E-3</v>
      </c>
      <c r="K10463" s="17">
        <v>3.7400000000000001E-5</v>
      </c>
    </row>
    <row r="10464" spans="1:11" x14ac:dyDescent="0.45">
      <c r="A10464" s="10" t="s">
        <v>83</v>
      </c>
      <c r="B10464" s="20">
        <v>0.997</v>
      </c>
      <c r="C10464" s="19">
        <v>174182</v>
      </c>
      <c r="D10464" s="19">
        <v>62214.670510000004</v>
      </c>
      <c r="E10464" s="23">
        <v>5.570503414</v>
      </c>
      <c r="F10464" s="23">
        <v>0.92554345900000001</v>
      </c>
      <c r="G10464" s="17">
        <v>0.87724334299999995</v>
      </c>
      <c r="H10464" s="17">
        <v>0.12275665700000001</v>
      </c>
      <c r="I10464" s="17">
        <v>0.99435543500000001</v>
      </c>
      <c r="J10464" s="17">
        <v>5.6100000000000004E-3</v>
      </c>
      <c r="K10464" s="17">
        <v>3.7299999999999999E-5</v>
      </c>
    </row>
    <row r="10465" spans="1:11" x14ac:dyDescent="0.45">
      <c r="A10465" s="10" t="s">
        <v>83</v>
      </c>
      <c r="B10465" s="20">
        <v>0.998</v>
      </c>
      <c r="C10465" s="19">
        <v>174357</v>
      </c>
      <c r="D10465" s="19">
        <v>63285.371899999998</v>
      </c>
      <c r="E10465" s="23">
        <v>6.9343463109999997</v>
      </c>
      <c r="F10465" s="23">
        <v>0.94432783499999995</v>
      </c>
      <c r="G10465" s="17">
        <v>0.87735508200000001</v>
      </c>
      <c r="H10465" s="17">
        <v>0.12264491800000001</v>
      </c>
      <c r="I10465" s="17">
        <v>0.994367157</v>
      </c>
      <c r="J10465" s="17">
        <v>5.5999999999999999E-3</v>
      </c>
      <c r="K10465" s="17">
        <v>3.7100000000000001E-5</v>
      </c>
    </row>
    <row r="10466" spans="1:11" x14ac:dyDescent="0.45">
      <c r="A10466" s="10" t="s">
        <v>83</v>
      </c>
      <c r="B10466" s="20">
        <v>0.999</v>
      </c>
      <c r="C10466" s="19">
        <v>174531</v>
      </c>
      <c r="D10466" s="19">
        <v>64851.828549999998</v>
      </c>
      <c r="E10466" s="23">
        <v>17.6688814</v>
      </c>
      <c r="F10466" s="23">
        <v>0.96663571000000004</v>
      </c>
      <c r="G10466" s="17">
        <v>0.87747162400000001</v>
      </c>
      <c r="H10466" s="17">
        <v>0.12252837599999999</v>
      </c>
      <c r="I10466" s="17">
        <v>0.99436912499999996</v>
      </c>
      <c r="J10466" s="17">
        <v>5.5900000000000004E-3</v>
      </c>
      <c r="K10466" s="17">
        <v>3.6900000000000002E-5</v>
      </c>
    </row>
    <row r="10467" spans="1:11" x14ac:dyDescent="0.45">
      <c r="A10467" s="10" t="s">
        <v>83</v>
      </c>
      <c r="B10467" s="20">
        <v>1</v>
      </c>
      <c r="C10467" s="19">
        <v>174532</v>
      </c>
      <c r="D10467" s="19">
        <v>64871.760770000001</v>
      </c>
      <c r="E10467" s="23">
        <v>19.932215490000001</v>
      </c>
      <c r="F10467" s="23">
        <v>1.0008265940000001</v>
      </c>
      <c r="G10467" s="17">
        <v>0.87747232600000002</v>
      </c>
      <c r="H10467" s="17">
        <v>0.122527674</v>
      </c>
      <c r="I10467" s="17">
        <v>0.99437354600000005</v>
      </c>
      <c r="J10467" s="17">
        <v>5.5900000000000004E-3</v>
      </c>
      <c r="K10467" s="17">
        <v>3.68E-5</v>
      </c>
    </row>
    <row r="10468" spans="1:11" x14ac:dyDescent="0.45">
      <c r="A10468" s="10" t="s">
        <v>85</v>
      </c>
      <c r="B10468" s="20">
        <v>0</v>
      </c>
      <c r="C10468" s="19">
        <v>11</v>
      </c>
      <c r="D10468" s="19">
        <v>3.0499999999999999E-2</v>
      </c>
      <c r="E10468" s="23">
        <v>4.3499999999999997E-3</v>
      </c>
      <c r="F10468" s="23">
        <v>3.2499999999999999E-3</v>
      </c>
      <c r="G10468" s="17">
        <v>1</v>
      </c>
      <c r="H10468" s="17">
        <v>0</v>
      </c>
      <c r="I10468" s="17">
        <v>1</v>
      </c>
      <c r="J10468" s="17">
        <v>0</v>
      </c>
      <c r="K10468" s="17">
        <v>0</v>
      </c>
    </row>
    <row r="10469" spans="1:11" x14ac:dyDescent="0.45">
      <c r="A10469" s="10" t="s">
        <v>85</v>
      </c>
      <c r="B10469" s="20">
        <v>0.01</v>
      </c>
      <c r="C10469" s="19">
        <v>33</v>
      </c>
      <c r="D10469" s="19">
        <v>0.14611390199999999</v>
      </c>
      <c r="E10469" s="23">
        <v>7.1799999999999998E-3</v>
      </c>
      <c r="F10469" s="23">
        <v>4.6899999999999997E-3</v>
      </c>
      <c r="G10469" s="17">
        <v>0.57575757599999999</v>
      </c>
      <c r="H10469" s="17">
        <v>0.42424242400000001</v>
      </c>
      <c r="I10469" s="17">
        <v>1</v>
      </c>
      <c r="J10469" s="17">
        <v>0</v>
      </c>
      <c r="K10469" s="17">
        <v>0</v>
      </c>
    </row>
    <row r="10470" spans="1:11" x14ac:dyDescent="0.45">
      <c r="A10470" s="10" t="s">
        <v>85</v>
      </c>
      <c r="B10470" s="20">
        <v>0.02</v>
      </c>
      <c r="C10470" s="19">
        <v>48</v>
      </c>
      <c r="D10470" s="19">
        <v>0.27359392599999999</v>
      </c>
      <c r="E10470" s="23">
        <v>1.06E-2</v>
      </c>
      <c r="F10470" s="23">
        <v>8.5199999999999998E-3</v>
      </c>
      <c r="G10470" s="17">
        <v>0.6875</v>
      </c>
      <c r="H10470" s="17">
        <v>0.3125</v>
      </c>
      <c r="I10470" s="17">
        <v>0.99852275499999998</v>
      </c>
      <c r="J10470" s="17">
        <v>0</v>
      </c>
      <c r="K10470" s="17">
        <v>1.48E-3</v>
      </c>
    </row>
    <row r="10471" spans="1:11" x14ac:dyDescent="0.45">
      <c r="A10471" s="10" t="s">
        <v>85</v>
      </c>
      <c r="B10471" s="20">
        <v>0.03</v>
      </c>
      <c r="C10471" s="19">
        <v>58</v>
      </c>
      <c r="D10471" s="19">
        <v>0.38057513199999998</v>
      </c>
      <c r="E10471" s="23">
        <v>1.0699999999999999E-2</v>
      </c>
      <c r="F10471" s="23">
        <v>9.0100000000000006E-3</v>
      </c>
      <c r="G10471" s="17">
        <v>0.70689655200000001</v>
      </c>
      <c r="H10471" s="17">
        <v>0.29310344799999999</v>
      </c>
      <c r="I10471" s="17">
        <v>0.99899210900000002</v>
      </c>
      <c r="J10471" s="17">
        <v>0</v>
      </c>
      <c r="K10471" s="17">
        <v>1.01E-3</v>
      </c>
    </row>
    <row r="10472" spans="1:11" x14ac:dyDescent="0.45">
      <c r="A10472" s="10" t="s">
        <v>85</v>
      </c>
      <c r="B10472" s="20">
        <v>7.0000000000000007E-2</v>
      </c>
      <c r="C10472" s="19">
        <v>164</v>
      </c>
      <c r="D10472" s="19">
        <v>1.557040939</v>
      </c>
      <c r="E10472" s="23">
        <v>1.23E-2</v>
      </c>
      <c r="F10472" s="23">
        <v>1.11E-2</v>
      </c>
      <c r="G10472" s="17">
        <v>0.89634146299999995</v>
      </c>
      <c r="H10472" s="17">
        <v>0.103658537</v>
      </c>
      <c r="I10472" s="17">
        <v>0.82687437200000002</v>
      </c>
      <c r="J10472" s="17">
        <v>0.172891711</v>
      </c>
      <c r="K10472" s="17">
        <v>2.34E-4</v>
      </c>
    </row>
    <row r="10473" spans="1:11" x14ac:dyDescent="0.45">
      <c r="A10473" s="10" t="s">
        <v>85</v>
      </c>
      <c r="B10473" s="20">
        <v>0.08</v>
      </c>
      <c r="C10473" s="19">
        <v>175</v>
      </c>
      <c r="D10473" s="19">
        <v>1.695501229</v>
      </c>
      <c r="E10473" s="23">
        <v>1.2800000000000001E-2</v>
      </c>
      <c r="F10473" s="23">
        <v>1.12E-2</v>
      </c>
      <c r="G10473" s="17">
        <v>0.85142857100000002</v>
      </c>
      <c r="H10473" s="17">
        <v>0.148571429</v>
      </c>
      <c r="I10473" s="17">
        <v>0.841666044</v>
      </c>
      <c r="J10473" s="17">
        <v>0.158120025</v>
      </c>
      <c r="K10473" s="17">
        <v>2.14E-4</v>
      </c>
    </row>
    <row r="10474" spans="1:11" x14ac:dyDescent="0.45">
      <c r="A10474" s="10" t="s">
        <v>85</v>
      </c>
      <c r="B10474" s="20">
        <v>0.09</v>
      </c>
      <c r="C10474" s="19">
        <v>195</v>
      </c>
      <c r="D10474" s="19">
        <v>1.9588464160000001</v>
      </c>
      <c r="E10474" s="23">
        <v>1.32E-2</v>
      </c>
      <c r="F10474" s="23">
        <v>1.18E-2</v>
      </c>
      <c r="G10474" s="17">
        <v>0.77948717899999997</v>
      </c>
      <c r="H10474" s="17">
        <v>0.220512821</v>
      </c>
      <c r="I10474" s="17">
        <v>0.73549469499999998</v>
      </c>
      <c r="J10474" s="17">
        <v>0.26431835999999997</v>
      </c>
      <c r="K10474" s="17">
        <v>1.8699999999999999E-4</v>
      </c>
    </row>
    <row r="10475" spans="1:11" x14ac:dyDescent="0.45">
      <c r="A10475" s="10" t="s">
        <v>85</v>
      </c>
      <c r="B10475" s="20">
        <v>0.1</v>
      </c>
      <c r="C10475" s="19">
        <v>237</v>
      </c>
      <c r="D10475" s="19">
        <v>2.5164607239999999</v>
      </c>
      <c r="E10475" s="23">
        <v>1.3299999999999999E-2</v>
      </c>
      <c r="F10475" s="23">
        <v>1.32E-2</v>
      </c>
      <c r="G10475" s="17">
        <v>0.81434599200000002</v>
      </c>
      <c r="H10475" s="17">
        <v>0.18565400800000001</v>
      </c>
      <c r="I10475" s="17">
        <v>0.79694592799999997</v>
      </c>
      <c r="J10475" s="17">
        <v>0.20291055899999999</v>
      </c>
      <c r="K10475" s="17">
        <v>1.44E-4</v>
      </c>
    </row>
    <row r="10476" spans="1:11" x14ac:dyDescent="0.45">
      <c r="A10476" s="10" t="s">
        <v>85</v>
      </c>
      <c r="B10476" s="20">
        <v>0.11</v>
      </c>
      <c r="C10476" s="19">
        <v>258</v>
      </c>
      <c r="D10476" s="19">
        <v>2.795849568</v>
      </c>
      <c r="E10476" s="23">
        <v>1.3299999999999999E-2</v>
      </c>
      <c r="F10476" s="23">
        <v>1.32E-2</v>
      </c>
      <c r="G10476" s="17">
        <v>0.82945736400000003</v>
      </c>
      <c r="H10476" s="17">
        <v>0.170542636</v>
      </c>
      <c r="I10476" s="17">
        <v>0.81811790100000004</v>
      </c>
      <c r="J10476" s="17">
        <v>0.18175355000000001</v>
      </c>
      <c r="K10476" s="17">
        <v>1.2899999999999999E-4</v>
      </c>
    </row>
    <row r="10477" spans="1:11" x14ac:dyDescent="0.45">
      <c r="A10477" s="10" t="s">
        <v>85</v>
      </c>
      <c r="B10477" s="20">
        <v>0.12</v>
      </c>
      <c r="C10477" s="19">
        <v>270</v>
      </c>
      <c r="D10477" s="19">
        <v>2.9580323009999998</v>
      </c>
      <c r="E10477" s="23">
        <v>1.35E-2</v>
      </c>
      <c r="F10477" s="23">
        <v>1.3299999999999999E-2</v>
      </c>
      <c r="G10477" s="17">
        <v>0.83703703699999998</v>
      </c>
      <c r="H10477" s="17">
        <v>0.16296296299999999</v>
      </c>
      <c r="I10477" s="17">
        <v>0.82849828999999997</v>
      </c>
      <c r="J10477" s="17">
        <v>0.17138049799999999</v>
      </c>
      <c r="K10477" s="17">
        <v>1.21E-4</v>
      </c>
    </row>
    <row r="10478" spans="1:11" x14ac:dyDescent="0.45">
      <c r="A10478" s="10" t="s">
        <v>85</v>
      </c>
      <c r="B10478" s="20">
        <v>0.13</v>
      </c>
      <c r="C10478" s="19">
        <v>285</v>
      </c>
      <c r="D10478" s="19">
        <v>3.1616793699999999</v>
      </c>
      <c r="E10478" s="23">
        <v>1.3599999999999999E-2</v>
      </c>
      <c r="F10478" s="23">
        <v>1.3299999999999999E-2</v>
      </c>
      <c r="G10478" s="17">
        <v>0.84561403499999999</v>
      </c>
      <c r="H10478" s="17">
        <v>0.15438596500000001</v>
      </c>
      <c r="I10478" s="17">
        <v>0.83996680700000004</v>
      </c>
      <c r="J10478" s="17">
        <v>0.15992008599999999</v>
      </c>
      <c r="K10478" s="17">
        <v>1.13E-4</v>
      </c>
    </row>
    <row r="10479" spans="1:11" x14ac:dyDescent="0.45">
      <c r="A10479" s="10" t="s">
        <v>85</v>
      </c>
      <c r="B10479" s="20">
        <v>0.15</v>
      </c>
      <c r="C10479" s="19">
        <v>336</v>
      </c>
      <c r="D10479" s="19">
        <v>3.8661756380000001</v>
      </c>
      <c r="E10479" s="23">
        <v>1.38E-2</v>
      </c>
      <c r="F10479" s="23">
        <v>1.34E-2</v>
      </c>
      <c r="G10479" s="17">
        <v>0.86309523799999999</v>
      </c>
      <c r="H10479" s="17">
        <v>0.13690476200000001</v>
      </c>
      <c r="I10479" s="17">
        <v>0.684633571</v>
      </c>
      <c r="J10479" s="17">
        <v>0.31527423799999998</v>
      </c>
      <c r="K10479" s="17">
        <v>9.2200000000000005E-5</v>
      </c>
    </row>
    <row r="10480" spans="1:11" x14ac:dyDescent="0.45">
      <c r="A10480" s="10" t="s">
        <v>85</v>
      </c>
      <c r="B10480" s="20">
        <v>0.16</v>
      </c>
      <c r="C10480" s="19">
        <v>363</v>
      </c>
      <c r="D10480" s="19">
        <v>4.2619314030000002</v>
      </c>
      <c r="E10480" s="23">
        <v>1.47E-2</v>
      </c>
      <c r="F10480" s="23">
        <v>1.4E-2</v>
      </c>
      <c r="G10480" s="17">
        <v>0.87052341600000005</v>
      </c>
      <c r="H10480" s="17">
        <v>0.12947658400000001</v>
      </c>
      <c r="I10480" s="17">
        <v>0.71072036699999996</v>
      </c>
      <c r="J10480" s="17">
        <v>0.28919566699999999</v>
      </c>
      <c r="K10480" s="17">
        <v>8.3999999999999995E-5</v>
      </c>
    </row>
    <row r="10481" spans="1:11" x14ac:dyDescent="0.45">
      <c r="A10481" s="10" t="s">
        <v>85</v>
      </c>
      <c r="B10481" s="20">
        <v>0.17</v>
      </c>
      <c r="C10481" s="19">
        <v>385</v>
      </c>
      <c r="D10481" s="19">
        <v>4.5869664800000001</v>
      </c>
      <c r="E10481" s="23">
        <v>1.4800000000000001E-2</v>
      </c>
      <c r="F10481" s="23">
        <v>1.41E-2</v>
      </c>
      <c r="G10481" s="17">
        <v>0.83636363599999997</v>
      </c>
      <c r="H10481" s="17">
        <v>0.16363636400000001</v>
      </c>
      <c r="I10481" s="17">
        <v>0.73195825699999995</v>
      </c>
      <c r="J10481" s="17">
        <v>0.26796394099999998</v>
      </c>
      <c r="K10481" s="17">
        <v>7.7799999999999994E-5</v>
      </c>
    </row>
    <row r="10482" spans="1:11" x14ac:dyDescent="0.45">
      <c r="A10482" s="10" t="s">
        <v>85</v>
      </c>
      <c r="B10482" s="20">
        <v>0.18</v>
      </c>
      <c r="C10482" s="19">
        <v>415</v>
      </c>
      <c r="D10482" s="19">
        <v>5.0405424840000004</v>
      </c>
      <c r="E10482" s="23">
        <v>1.5299999999999999E-2</v>
      </c>
      <c r="F10482" s="23">
        <v>1.44E-2</v>
      </c>
      <c r="G10482" s="17">
        <v>0.84578313299999996</v>
      </c>
      <c r="H10482" s="17">
        <v>0.15421686700000001</v>
      </c>
      <c r="I10482" s="17">
        <v>0.75686728400000003</v>
      </c>
      <c r="J10482" s="17">
        <v>0.24306214400000001</v>
      </c>
      <c r="K10482" s="17">
        <v>7.0599999999999995E-5</v>
      </c>
    </row>
    <row r="10483" spans="1:11" x14ac:dyDescent="0.45">
      <c r="A10483" s="10" t="s">
        <v>85</v>
      </c>
      <c r="B10483" s="20">
        <v>0.19</v>
      </c>
      <c r="C10483" s="19">
        <v>421</v>
      </c>
      <c r="D10483" s="19">
        <v>5.1324788410000002</v>
      </c>
      <c r="E10483" s="23">
        <v>1.5299999999999999E-2</v>
      </c>
      <c r="F10483" s="23">
        <v>1.4500000000000001E-2</v>
      </c>
      <c r="G10483" s="17">
        <v>0.84798099800000004</v>
      </c>
      <c r="H10483" s="17">
        <v>0.15201900199999999</v>
      </c>
      <c r="I10483" s="17">
        <v>0.76136229300000002</v>
      </c>
      <c r="J10483" s="17">
        <v>0.23856843899999999</v>
      </c>
      <c r="K10483" s="17">
        <v>6.9300000000000004E-5</v>
      </c>
    </row>
    <row r="10484" spans="1:11" x14ac:dyDescent="0.45">
      <c r="A10484" s="10" t="s">
        <v>85</v>
      </c>
      <c r="B10484" s="20">
        <v>0.24</v>
      </c>
      <c r="C10484" s="19">
        <v>540</v>
      </c>
      <c r="D10484" s="19">
        <v>6.9802459319999999</v>
      </c>
      <c r="E10484" s="23">
        <v>1.55E-2</v>
      </c>
      <c r="F10484" s="23">
        <v>1.52E-2</v>
      </c>
      <c r="G10484" s="17">
        <v>0.88148148100000001</v>
      </c>
      <c r="H10484" s="17">
        <v>0.118518519</v>
      </c>
      <c r="I10484" s="17">
        <v>0.82515781799999999</v>
      </c>
      <c r="J10484" s="17">
        <v>0.174791432</v>
      </c>
      <c r="K10484" s="17">
        <v>5.0699999999999999E-5</v>
      </c>
    </row>
    <row r="10485" spans="1:11" x14ac:dyDescent="0.45">
      <c r="A10485" s="10" t="s">
        <v>85</v>
      </c>
      <c r="B10485" s="20">
        <v>0.25</v>
      </c>
      <c r="C10485" s="19">
        <v>572</v>
      </c>
      <c r="D10485" s="19">
        <v>7.4876857179999998</v>
      </c>
      <c r="E10485" s="23">
        <v>1.6199999999999999E-2</v>
      </c>
      <c r="F10485" s="23">
        <v>1.5599999999999999E-2</v>
      </c>
      <c r="G10485" s="17">
        <v>0.88811188799999996</v>
      </c>
      <c r="H10485" s="17">
        <v>0.111888112</v>
      </c>
      <c r="I10485" s="17">
        <v>0.81414965699999997</v>
      </c>
      <c r="J10485" s="17">
        <v>0.185802884</v>
      </c>
      <c r="K10485" s="17">
        <v>4.7500000000000003E-5</v>
      </c>
    </row>
    <row r="10486" spans="1:11" x14ac:dyDescent="0.45">
      <c r="A10486" s="10" t="s">
        <v>85</v>
      </c>
      <c r="B10486" s="20">
        <v>0.26</v>
      </c>
      <c r="C10486" s="19">
        <v>582</v>
      </c>
      <c r="D10486" s="19">
        <v>7.6591237589999999</v>
      </c>
      <c r="E10486" s="23">
        <v>1.7100000000000001E-2</v>
      </c>
      <c r="F10486" s="23">
        <v>1.5599999999999999E-2</v>
      </c>
      <c r="G10486" s="17">
        <v>0.87972508599999999</v>
      </c>
      <c r="H10486" s="17">
        <v>0.120274914</v>
      </c>
      <c r="I10486" s="17">
        <v>0.79536221699999998</v>
      </c>
      <c r="J10486" s="17">
        <v>0.204591419</v>
      </c>
      <c r="K10486" s="17">
        <v>4.6400000000000003E-5</v>
      </c>
    </row>
    <row r="10487" spans="1:11" x14ac:dyDescent="0.45">
      <c r="A10487" s="10" t="s">
        <v>85</v>
      </c>
      <c r="B10487" s="20">
        <v>0.27</v>
      </c>
      <c r="C10487" s="19">
        <v>619</v>
      </c>
      <c r="D10487" s="19">
        <v>8.2971380149999998</v>
      </c>
      <c r="E10487" s="23">
        <v>1.72E-2</v>
      </c>
      <c r="F10487" s="23">
        <v>1.5699999999999999E-2</v>
      </c>
      <c r="G10487" s="17">
        <v>0.88529886899999999</v>
      </c>
      <c r="H10487" s="17">
        <v>0.114701131</v>
      </c>
      <c r="I10487" s="17">
        <v>0.81176932199999996</v>
      </c>
      <c r="J10487" s="17">
        <v>0.18818803100000001</v>
      </c>
      <c r="K10487" s="17">
        <v>4.2599999999999999E-5</v>
      </c>
    </row>
    <row r="10488" spans="1:11" x14ac:dyDescent="0.45">
      <c r="A10488" s="10" t="s">
        <v>85</v>
      </c>
      <c r="B10488" s="20">
        <v>0.28000000000000003</v>
      </c>
      <c r="C10488" s="19">
        <v>644</v>
      </c>
      <c r="D10488" s="19">
        <v>8.7431952299999995</v>
      </c>
      <c r="E10488" s="23">
        <v>1.8200000000000001E-2</v>
      </c>
      <c r="F10488" s="23">
        <v>1.61E-2</v>
      </c>
      <c r="G10488" s="17">
        <v>0.88975155299999997</v>
      </c>
      <c r="H10488" s="17">
        <v>0.110248447</v>
      </c>
      <c r="I10488" s="17">
        <v>0.79049037200000005</v>
      </c>
      <c r="J10488" s="17">
        <v>0.20946922300000001</v>
      </c>
      <c r="K10488" s="17">
        <v>4.0399999999999999E-5</v>
      </c>
    </row>
    <row r="10489" spans="1:11" x14ac:dyDescent="0.45">
      <c r="A10489" s="10" t="s">
        <v>85</v>
      </c>
      <c r="B10489" s="20">
        <v>0.33</v>
      </c>
      <c r="C10489" s="19">
        <v>750</v>
      </c>
      <c r="D10489" s="19">
        <v>10.69011422</v>
      </c>
      <c r="E10489" s="23">
        <v>1.84E-2</v>
      </c>
      <c r="F10489" s="23">
        <v>1.7000000000000001E-2</v>
      </c>
      <c r="G10489" s="17">
        <v>0.86933333300000004</v>
      </c>
      <c r="H10489" s="17">
        <v>0.13066666699999999</v>
      </c>
      <c r="I10489" s="17">
        <v>0.64722308500000003</v>
      </c>
      <c r="J10489" s="17">
        <v>0.35274383300000001</v>
      </c>
      <c r="K10489" s="17">
        <v>3.3099999999999998E-5</v>
      </c>
    </row>
    <row r="10490" spans="1:11" x14ac:dyDescent="0.45">
      <c r="A10490" s="10" t="s">
        <v>85</v>
      </c>
      <c r="B10490" s="20">
        <v>0.34</v>
      </c>
      <c r="C10490" s="19">
        <v>780</v>
      </c>
      <c r="D10490" s="19">
        <v>11.268614189999999</v>
      </c>
      <c r="E10490" s="23">
        <v>0.02</v>
      </c>
      <c r="F10490" s="23">
        <v>1.8100000000000002E-2</v>
      </c>
      <c r="G10490" s="17">
        <v>0.86410256399999996</v>
      </c>
      <c r="H10490" s="17">
        <v>0.13589743600000001</v>
      </c>
      <c r="I10490" s="17">
        <v>0.62866812299999997</v>
      </c>
      <c r="J10490" s="17">
        <v>0.37130037500000002</v>
      </c>
      <c r="K10490" s="17">
        <v>3.15E-5</v>
      </c>
    </row>
    <row r="10491" spans="1:11" x14ac:dyDescent="0.45">
      <c r="A10491" s="10" t="s">
        <v>85</v>
      </c>
      <c r="B10491" s="20">
        <v>0.35</v>
      </c>
      <c r="C10491" s="19">
        <v>801</v>
      </c>
      <c r="D10491" s="19">
        <v>11.70572086</v>
      </c>
      <c r="E10491" s="23">
        <v>2.12E-2</v>
      </c>
      <c r="F10491" s="23">
        <v>1.84E-2</v>
      </c>
      <c r="G10491" s="17">
        <v>0.86142322100000002</v>
      </c>
      <c r="H10491" s="17">
        <v>0.13857677900000001</v>
      </c>
      <c r="I10491" s="17">
        <v>0.64237143799999996</v>
      </c>
      <c r="J10491" s="17">
        <v>0.35759822200000002</v>
      </c>
      <c r="K10491" s="17">
        <v>3.0300000000000001E-5</v>
      </c>
    </row>
    <row r="10492" spans="1:11" x14ac:dyDescent="0.45">
      <c r="A10492" s="10" t="s">
        <v>85</v>
      </c>
      <c r="B10492" s="20">
        <v>0.36</v>
      </c>
      <c r="C10492" s="19">
        <v>822</v>
      </c>
      <c r="D10492" s="19">
        <v>12.17262571</v>
      </c>
      <c r="E10492" s="23">
        <v>2.3400000000000001E-2</v>
      </c>
      <c r="F10492" s="23">
        <v>1.8700000000000001E-2</v>
      </c>
      <c r="G10492" s="17">
        <v>0.86374695899999998</v>
      </c>
      <c r="H10492" s="17">
        <v>0.13625304099999999</v>
      </c>
      <c r="I10492" s="17">
        <v>0.65655910299999998</v>
      </c>
      <c r="J10492" s="17">
        <v>0.34341176099999998</v>
      </c>
      <c r="K10492" s="17">
        <v>2.9099999999999999E-5</v>
      </c>
    </row>
    <row r="10493" spans="1:11" x14ac:dyDescent="0.45">
      <c r="A10493" s="10" t="s">
        <v>85</v>
      </c>
      <c r="B10493" s="20">
        <v>0.37</v>
      </c>
      <c r="C10493" s="19">
        <v>845</v>
      </c>
      <c r="D10493" s="19">
        <v>12.7493537</v>
      </c>
      <c r="E10493" s="23">
        <v>2.52E-2</v>
      </c>
      <c r="F10493" s="23">
        <v>1.95E-2</v>
      </c>
      <c r="G10493" s="17">
        <v>0.84852070999999996</v>
      </c>
      <c r="H10493" s="17">
        <v>0.15147928999999999</v>
      </c>
      <c r="I10493" s="17">
        <v>0.62696419299999995</v>
      </c>
      <c r="J10493" s="17">
        <v>0.37300798400000001</v>
      </c>
      <c r="K10493" s="17">
        <v>2.7800000000000001E-5</v>
      </c>
    </row>
    <row r="10494" spans="1:11" x14ac:dyDescent="0.45">
      <c r="A10494" s="10" t="s">
        <v>85</v>
      </c>
      <c r="B10494" s="20">
        <v>0.38</v>
      </c>
      <c r="C10494" s="19">
        <v>867</v>
      </c>
      <c r="D10494" s="19">
        <v>13.33965437</v>
      </c>
      <c r="E10494" s="23">
        <v>2.6800000000000001E-2</v>
      </c>
      <c r="F10494" s="23">
        <v>1.9900000000000001E-2</v>
      </c>
      <c r="G10494" s="17">
        <v>0.85236447500000001</v>
      </c>
      <c r="H10494" s="17">
        <v>0.14763552499999999</v>
      </c>
      <c r="I10494" s="17">
        <v>0.64220179600000005</v>
      </c>
      <c r="J10494" s="17">
        <v>0.35777151800000001</v>
      </c>
      <c r="K10494" s="17">
        <v>2.6699999999999998E-5</v>
      </c>
    </row>
    <row r="10495" spans="1:11" x14ac:dyDescent="0.45">
      <c r="A10495" s="10" t="s">
        <v>85</v>
      </c>
      <c r="B10495" s="20">
        <v>0.41</v>
      </c>
      <c r="C10495" s="19">
        <v>938</v>
      </c>
      <c r="D10495" s="19">
        <v>15.297563029999999</v>
      </c>
      <c r="E10495" s="23">
        <v>3.1699999999999999E-2</v>
      </c>
      <c r="F10495" s="23">
        <v>2.2200000000000001E-2</v>
      </c>
      <c r="G10495" s="17">
        <v>0.86140724899999999</v>
      </c>
      <c r="H10495" s="17">
        <v>0.13859275099999999</v>
      </c>
      <c r="I10495" s="17">
        <v>0.65619597699999999</v>
      </c>
      <c r="J10495" s="17">
        <v>0.343780688</v>
      </c>
      <c r="K10495" s="17">
        <v>2.3300000000000001E-5</v>
      </c>
    </row>
    <row r="10496" spans="1:11" x14ac:dyDescent="0.45">
      <c r="A10496" s="10" t="s">
        <v>85</v>
      </c>
      <c r="B10496" s="20">
        <v>0.43</v>
      </c>
      <c r="C10496" s="19">
        <v>971</v>
      </c>
      <c r="D10496" s="19">
        <v>16.343007889999999</v>
      </c>
      <c r="E10496" s="23">
        <v>3.1699999999999999E-2</v>
      </c>
      <c r="F10496" s="23">
        <v>2.23E-2</v>
      </c>
      <c r="G10496" s="17">
        <v>0.86611740500000001</v>
      </c>
      <c r="H10496" s="17">
        <v>0.13388259499999999</v>
      </c>
      <c r="I10496" s="17">
        <v>0.67639736399999995</v>
      </c>
      <c r="J10496" s="17">
        <v>0.32358067200000001</v>
      </c>
      <c r="K10496" s="17">
        <v>2.1999999999999999E-5</v>
      </c>
    </row>
    <row r="10497" spans="1:11" x14ac:dyDescent="0.45">
      <c r="A10497" s="10" t="s">
        <v>85</v>
      </c>
      <c r="B10497" s="20">
        <v>0.45</v>
      </c>
      <c r="C10497" s="19">
        <v>1029</v>
      </c>
      <c r="D10497" s="19">
        <v>18.229419839999998</v>
      </c>
      <c r="E10497" s="23">
        <v>3.5099999999999999E-2</v>
      </c>
      <c r="F10497" s="23">
        <v>2.75E-2</v>
      </c>
      <c r="G10497" s="17">
        <v>0.87366375100000004</v>
      </c>
      <c r="H10497" s="17">
        <v>0.12633624900000001</v>
      </c>
      <c r="I10497" s="17">
        <v>0.70271796099999995</v>
      </c>
      <c r="J10497" s="17">
        <v>0.29726238900000002</v>
      </c>
      <c r="K10497" s="17">
        <v>1.9599999999999999E-5</v>
      </c>
    </row>
    <row r="10498" spans="1:11" x14ac:dyDescent="0.45">
      <c r="A10498" s="10" t="s">
        <v>85</v>
      </c>
      <c r="B10498" s="20">
        <v>0.46</v>
      </c>
      <c r="C10498" s="19">
        <v>1033</v>
      </c>
      <c r="D10498" s="19">
        <v>18.373844729999998</v>
      </c>
      <c r="E10498" s="23">
        <v>3.61E-2</v>
      </c>
      <c r="F10498" s="23">
        <v>2.76E-2</v>
      </c>
      <c r="G10498" s="17">
        <v>0.87415295299999995</v>
      </c>
      <c r="H10498" s="17">
        <v>0.12584704699999999</v>
      </c>
      <c r="I10498" s="17">
        <v>0.70497903399999995</v>
      </c>
      <c r="J10498" s="17">
        <v>0.29500146599999999</v>
      </c>
      <c r="K10498" s="17">
        <v>1.95E-5</v>
      </c>
    </row>
    <row r="10499" spans="1:11" x14ac:dyDescent="0.45">
      <c r="A10499" s="10" t="s">
        <v>85</v>
      </c>
      <c r="B10499" s="20">
        <v>0.47</v>
      </c>
      <c r="C10499" s="19">
        <v>1068</v>
      </c>
      <c r="D10499" s="19">
        <v>19.643265370000002</v>
      </c>
      <c r="E10499" s="23">
        <v>3.6299999999999999E-2</v>
      </c>
      <c r="F10499" s="23">
        <v>2.8500000000000001E-2</v>
      </c>
      <c r="G10499" s="17">
        <v>0.87827715399999995</v>
      </c>
      <c r="H10499" s="17">
        <v>0.121722846</v>
      </c>
      <c r="I10499" s="17">
        <v>0.72402075200000005</v>
      </c>
      <c r="J10499" s="17">
        <v>0.27596100699999998</v>
      </c>
      <c r="K10499" s="17">
        <v>1.8199999999999999E-5</v>
      </c>
    </row>
    <row r="10500" spans="1:11" x14ac:dyDescent="0.45">
      <c r="A10500" s="10" t="s">
        <v>85</v>
      </c>
      <c r="B10500" s="20">
        <v>0.48</v>
      </c>
      <c r="C10500" s="19">
        <v>1088</v>
      </c>
      <c r="D10500" s="19">
        <v>20.409156150000001</v>
      </c>
      <c r="E10500" s="23">
        <v>3.8300000000000001E-2</v>
      </c>
      <c r="F10500" s="23">
        <v>3.0200000000000001E-2</v>
      </c>
      <c r="G10500" s="17">
        <v>0.87316176499999998</v>
      </c>
      <c r="H10500" s="17">
        <v>0.12683823499999999</v>
      </c>
      <c r="I10500" s="17">
        <v>0.73477803699999999</v>
      </c>
      <c r="J10500" s="17">
        <v>0.26520443300000002</v>
      </c>
      <c r="K10500" s="17">
        <v>1.7499999999999998E-5</v>
      </c>
    </row>
    <row r="10501" spans="1:11" x14ac:dyDescent="0.45">
      <c r="A10501" s="10" t="s">
        <v>85</v>
      </c>
      <c r="B10501" s="20">
        <v>0.49</v>
      </c>
      <c r="C10501" s="19">
        <v>1115</v>
      </c>
      <c r="D10501" s="19">
        <v>21.464896070000002</v>
      </c>
      <c r="E10501" s="23">
        <v>3.95E-2</v>
      </c>
      <c r="F10501" s="23">
        <v>3.1600000000000003E-2</v>
      </c>
      <c r="G10501" s="17">
        <v>0.86457399099999999</v>
      </c>
      <c r="H10501" s="17">
        <v>0.13542600900000001</v>
      </c>
      <c r="I10501" s="17">
        <v>0.72258670599999997</v>
      </c>
      <c r="J10501" s="17">
        <v>0.27739663399999998</v>
      </c>
      <c r="K10501" s="17">
        <v>1.6699999999999999E-5</v>
      </c>
    </row>
    <row r="10502" spans="1:11" x14ac:dyDescent="0.45">
      <c r="A10502" s="10" t="s">
        <v>85</v>
      </c>
      <c r="B10502" s="20">
        <v>0.5</v>
      </c>
      <c r="C10502" s="19">
        <v>1128</v>
      </c>
      <c r="D10502" s="19">
        <v>22.002384079999999</v>
      </c>
      <c r="E10502" s="23">
        <v>4.1599999999999998E-2</v>
      </c>
      <c r="F10502" s="23">
        <v>3.2300000000000002E-2</v>
      </c>
      <c r="G10502" s="17">
        <v>0.86524822700000004</v>
      </c>
      <c r="H10502" s="17">
        <v>0.13475177299999999</v>
      </c>
      <c r="I10502" s="17">
        <v>0.72958767300000005</v>
      </c>
      <c r="J10502" s="17">
        <v>0.27039608799999998</v>
      </c>
      <c r="K10502" s="17">
        <v>1.6200000000000001E-5</v>
      </c>
    </row>
    <row r="10503" spans="1:11" x14ac:dyDescent="0.45">
      <c r="A10503" s="10" t="s">
        <v>85</v>
      </c>
      <c r="B10503" s="20">
        <v>0.52</v>
      </c>
      <c r="C10503" s="19">
        <v>1170</v>
      </c>
      <c r="D10503" s="19">
        <v>23.79814829</v>
      </c>
      <c r="E10503" s="23">
        <v>4.3400000000000001E-2</v>
      </c>
      <c r="F10503" s="23">
        <v>3.4500000000000003E-2</v>
      </c>
      <c r="G10503" s="17">
        <v>0.87008547000000003</v>
      </c>
      <c r="H10503" s="17">
        <v>0.12991453</v>
      </c>
      <c r="I10503" s="17">
        <v>0.75007078599999999</v>
      </c>
      <c r="J10503" s="17">
        <v>0.249914205</v>
      </c>
      <c r="K10503" s="17">
        <v>1.5E-5</v>
      </c>
    </row>
    <row r="10504" spans="1:11" x14ac:dyDescent="0.45">
      <c r="A10504" s="10" t="s">
        <v>85</v>
      </c>
      <c r="B10504" s="20">
        <v>0.54</v>
      </c>
      <c r="C10504" s="19">
        <v>1234</v>
      </c>
      <c r="D10504" s="19">
        <v>26.610501379999999</v>
      </c>
      <c r="E10504" s="23">
        <v>4.5999999999999999E-2</v>
      </c>
      <c r="F10504" s="23">
        <v>3.7590640000000002E-2</v>
      </c>
      <c r="G10504" s="17">
        <v>0.84602917300000002</v>
      </c>
      <c r="H10504" s="17">
        <v>0.153970827</v>
      </c>
      <c r="I10504" s="17">
        <v>0.76839028899999995</v>
      </c>
      <c r="J10504" s="17">
        <v>0.23159633700000001</v>
      </c>
      <c r="K10504" s="17">
        <v>1.34E-5</v>
      </c>
    </row>
    <row r="10505" spans="1:11" x14ac:dyDescent="0.45">
      <c r="A10505" s="10" t="s">
        <v>85</v>
      </c>
      <c r="B10505" s="20">
        <v>0.55000000000000004</v>
      </c>
      <c r="C10505" s="19">
        <v>1240</v>
      </c>
      <c r="D10505" s="19">
        <v>26.89005366</v>
      </c>
      <c r="E10505" s="23">
        <v>4.6600000000000003E-2</v>
      </c>
      <c r="F10505" s="23">
        <v>3.7699999999999997E-2</v>
      </c>
      <c r="G10505" s="17">
        <v>0.84677419399999998</v>
      </c>
      <c r="H10505" s="17">
        <v>0.15322580599999999</v>
      </c>
      <c r="I10505" s="17">
        <v>0.77087708300000002</v>
      </c>
      <c r="J10505" s="17">
        <v>0.22910968700000001</v>
      </c>
      <c r="K10505" s="17">
        <v>1.3200000000000001E-5</v>
      </c>
    </row>
    <row r="10506" spans="1:11" x14ac:dyDescent="0.45">
      <c r="A10506" s="10" t="s">
        <v>85</v>
      </c>
      <c r="B10506" s="20">
        <v>0.57999999999999996</v>
      </c>
      <c r="C10506" s="19">
        <v>1324</v>
      </c>
      <c r="D10506" s="19">
        <v>31.090645070000001</v>
      </c>
      <c r="E10506" s="23">
        <v>0.05</v>
      </c>
      <c r="F10506" s="23">
        <v>3.9199999999999999E-2</v>
      </c>
      <c r="G10506" s="17">
        <v>0.80211480400000001</v>
      </c>
      <c r="H10506" s="17">
        <v>0.19788519600000001</v>
      </c>
      <c r="I10506" s="17">
        <v>0.79655108299999999</v>
      </c>
      <c r="J10506" s="17">
        <v>0.20343717</v>
      </c>
      <c r="K10506" s="17">
        <v>1.17E-5</v>
      </c>
    </row>
    <row r="10507" spans="1:11" x14ac:dyDescent="0.45">
      <c r="A10507" s="10" t="s">
        <v>85</v>
      </c>
      <c r="B10507" s="20">
        <v>0.61</v>
      </c>
      <c r="C10507" s="19">
        <v>1387</v>
      </c>
      <c r="D10507" s="19">
        <v>34.348967559999998</v>
      </c>
      <c r="E10507" s="23">
        <v>5.1700000000000003E-2</v>
      </c>
      <c r="F10507" s="23">
        <v>4.3700000000000003E-2</v>
      </c>
      <c r="G10507" s="17">
        <v>0.79524152800000003</v>
      </c>
      <c r="H10507" s="17">
        <v>0.204758472</v>
      </c>
      <c r="I10507" s="17">
        <v>0.81554592000000004</v>
      </c>
      <c r="J10507" s="17">
        <v>0.18444342999999999</v>
      </c>
      <c r="K10507" s="17">
        <v>1.0699999999999999E-5</v>
      </c>
    </row>
    <row r="10508" spans="1:11" x14ac:dyDescent="0.45">
      <c r="A10508" s="10" t="s">
        <v>85</v>
      </c>
      <c r="B10508" s="20">
        <v>0.63</v>
      </c>
      <c r="C10508" s="19">
        <v>1438</v>
      </c>
      <c r="D10508" s="19">
        <v>37.004857710000003</v>
      </c>
      <c r="E10508" s="23">
        <v>5.21E-2</v>
      </c>
      <c r="F10508" s="23">
        <v>4.6100000000000002E-2</v>
      </c>
      <c r="G10508" s="17">
        <v>0.80250347700000002</v>
      </c>
      <c r="H10508" s="17">
        <v>0.19749652300000001</v>
      </c>
      <c r="I10508" s="17">
        <v>0.82973728899999999</v>
      </c>
      <c r="J10508" s="17">
        <v>0.17025288</v>
      </c>
      <c r="K10508" s="17">
        <v>9.8300000000000008E-6</v>
      </c>
    </row>
    <row r="10509" spans="1:11" x14ac:dyDescent="0.45">
      <c r="A10509" s="10" t="s">
        <v>85</v>
      </c>
      <c r="B10509" s="20">
        <v>0.67</v>
      </c>
      <c r="C10509" s="19">
        <v>1516</v>
      </c>
      <c r="D10509" s="19">
        <v>41.131347589999997</v>
      </c>
      <c r="E10509" s="23">
        <v>5.6500000000000002E-2</v>
      </c>
      <c r="F10509" s="23">
        <v>4.9200000000000001E-2</v>
      </c>
      <c r="G10509" s="17">
        <v>0.81134564600000003</v>
      </c>
      <c r="H10509" s="17">
        <v>0.188654354</v>
      </c>
      <c r="I10509" s="17">
        <v>0.84635350799999998</v>
      </c>
      <c r="J10509" s="17">
        <v>0.153535318</v>
      </c>
      <c r="K10509" s="17">
        <v>1.11E-4</v>
      </c>
    </row>
    <row r="10510" spans="1:11" x14ac:dyDescent="0.45">
      <c r="A10510" s="10" t="s">
        <v>85</v>
      </c>
      <c r="B10510" s="20">
        <v>0.71</v>
      </c>
      <c r="C10510" s="19">
        <v>1615</v>
      </c>
      <c r="D10510" s="19">
        <v>46.850509109999997</v>
      </c>
      <c r="E10510" s="23">
        <v>5.8599999999999999E-2</v>
      </c>
      <c r="F10510" s="23">
        <v>5.16E-2</v>
      </c>
      <c r="G10510" s="17">
        <v>0.81857585099999997</v>
      </c>
      <c r="H10510" s="17">
        <v>0.18142414900000001</v>
      </c>
      <c r="I10510" s="17">
        <v>0.86441958399999996</v>
      </c>
      <c r="J10510" s="17">
        <v>0.13548231399999999</v>
      </c>
      <c r="K10510" s="17">
        <v>9.8099999999999999E-5</v>
      </c>
    </row>
    <row r="10511" spans="1:11" x14ac:dyDescent="0.45">
      <c r="A10511" s="10" t="s">
        <v>85</v>
      </c>
      <c r="B10511" s="20">
        <v>0.72</v>
      </c>
      <c r="C10511" s="19">
        <v>1633</v>
      </c>
      <c r="D10511" s="19">
        <v>47.91340649</v>
      </c>
      <c r="E10511" s="23">
        <v>5.8999999999999997E-2</v>
      </c>
      <c r="F10511" s="23">
        <v>5.1799999999999999E-2</v>
      </c>
      <c r="G10511" s="17">
        <v>0.81506429899999999</v>
      </c>
      <c r="H10511" s="17">
        <v>0.18493570100000001</v>
      </c>
      <c r="I10511" s="17">
        <v>0.86720845899999999</v>
      </c>
      <c r="J10511" s="17">
        <v>0.13269545699999999</v>
      </c>
      <c r="K10511" s="17">
        <v>9.6100000000000005E-5</v>
      </c>
    </row>
    <row r="10512" spans="1:11" x14ac:dyDescent="0.45">
      <c r="A10512" s="10" t="s">
        <v>85</v>
      </c>
      <c r="B10512" s="20">
        <v>0.75</v>
      </c>
      <c r="C10512" s="19">
        <v>1708</v>
      </c>
      <c r="D10512" s="19">
        <v>52.485956340000001</v>
      </c>
      <c r="E10512" s="23">
        <v>6.3600000000000004E-2</v>
      </c>
      <c r="F10512" s="23">
        <v>5.4600000000000003E-2</v>
      </c>
      <c r="G10512" s="17">
        <v>0.81791569099999994</v>
      </c>
      <c r="H10512" s="17">
        <v>0.182084309</v>
      </c>
      <c r="I10512" s="17">
        <v>0.87283561899999995</v>
      </c>
      <c r="J10512" s="17">
        <v>0.12707444800000001</v>
      </c>
      <c r="K10512" s="17">
        <v>8.9900000000000003E-5</v>
      </c>
    </row>
    <row r="10513" spans="1:11" x14ac:dyDescent="0.45">
      <c r="A10513" s="10" t="s">
        <v>85</v>
      </c>
      <c r="B10513" s="20">
        <v>0.78</v>
      </c>
      <c r="C10513" s="19">
        <v>1778</v>
      </c>
      <c r="D10513" s="19">
        <v>57.280534789999997</v>
      </c>
      <c r="E10513" s="23">
        <v>6.9900000000000004E-2</v>
      </c>
      <c r="F10513" s="23">
        <v>5.7599999999999998E-2</v>
      </c>
      <c r="G10513" s="17">
        <v>0.82395950500000004</v>
      </c>
      <c r="H10513" s="17">
        <v>0.17604049499999999</v>
      </c>
      <c r="I10513" s="17">
        <v>0.88395209699999999</v>
      </c>
      <c r="J10513" s="17">
        <v>0.115965832</v>
      </c>
      <c r="K10513" s="17">
        <v>8.2100000000000003E-5</v>
      </c>
    </row>
    <row r="10514" spans="1:11" x14ac:dyDescent="0.45">
      <c r="A10514" s="10" t="s">
        <v>85</v>
      </c>
      <c r="B10514" s="20">
        <v>0.79</v>
      </c>
      <c r="C10514" s="19">
        <v>1795</v>
      </c>
      <c r="D10514" s="19">
        <v>58.582305429999998</v>
      </c>
      <c r="E10514" s="23">
        <v>7.6899999999999996E-2</v>
      </c>
      <c r="F10514" s="23">
        <v>5.8000000000000003E-2</v>
      </c>
      <c r="G10514" s="17">
        <v>0.825626741</v>
      </c>
      <c r="H10514" s="17">
        <v>0.174373259</v>
      </c>
      <c r="I10514" s="17">
        <v>0.87934642799999996</v>
      </c>
      <c r="J10514" s="17">
        <v>0.120573263</v>
      </c>
      <c r="K10514" s="17">
        <v>8.03E-5</v>
      </c>
    </row>
    <row r="10515" spans="1:11" x14ac:dyDescent="0.45">
      <c r="A10515" s="10" t="s">
        <v>85</v>
      </c>
      <c r="B10515" s="20">
        <v>0.81100000000000005</v>
      </c>
      <c r="C10515" s="19">
        <v>1839</v>
      </c>
      <c r="D10515" s="19">
        <v>62.571484640000001</v>
      </c>
      <c r="E10515" s="23">
        <v>0.101737868</v>
      </c>
      <c r="F10515" s="23">
        <v>5.8400000000000001E-2</v>
      </c>
      <c r="G10515" s="17">
        <v>0.82979880399999995</v>
      </c>
      <c r="H10515" s="17">
        <v>0.170201196</v>
      </c>
      <c r="I10515" s="17">
        <v>0.88748397599999995</v>
      </c>
      <c r="J10515" s="17">
        <v>0.112441132</v>
      </c>
      <c r="K10515" s="17">
        <v>7.4900000000000005E-5</v>
      </c>
    </row>
    <row r="10516" spans="1:11" x14ac:dyDescent="0.45">
      <c r="A10516" s="10" t="s">
        <v>85</v>
      </c>
      <c r="B10516" s="20">
        <v>0.81599999999999995</v>
      </c>
      <c r="C10516" s="19">
        <v>1851</v>
      </c>
      <c r="D10516" s="19">
        <v>63.801119239999998</v>
      </c>
      <c r="E10516" s="23">
        <v>0.10246955000000001</v>
      </c>
      <c r="F10516" s="23">
        <v>6.1100000000000002E-2</v>
      </c>
      <c r="G10516" s="17">
        <v>0.82820097199999998</v>
      </c>
      <c r="H10516" s="17">
        <v>0.17179902799999999</v>
      </c>
      <c r="I10516" s="17">
        <v>0.88983279599999998</v>
      </c>
      <c r="J10516" s="17">
        <v>0.11009387499999999</v>
      </c>
      <c r="K10516" s="17">
        <v>7.3300000000000006E-5</v>
      </c>
    </row>
    <row r="10517" spans="1:11" x14ac:dyDescent="0.45">
      <c r="A10517" s="10" t="s">
        <v>85</v>
      </c>
      <c r="B10517" s="20">
        <v>0.81699999999999995</v>
      </c>
      <c r="C10517" s="19">
        <v>1852</v>
      </c>
      <c r="D10517" s="19">
        <v>63.906462220000002</v>
      </c>
      <c r="E10517" s="23">
        <v>0.105342982</v>
      </c>
      <c r="F10517" s="23">
        <v>6.3500000000000001E-2</v>
      </c>
      <c r="G10517" s="17">
        <v>0.82829373699999997</v>
      </c>
      <c r="H10517" s="17">
        <v>0.171706263</v>
      </c>
      <c r="I10517" s="17">
        <v>0.88991841900000002</v>
      </c>
      <c r="J10517" s="17">
        <v>0.110008309</v>
      </c>
      <c r="K10517" s="17">
        <v>7.3300000000000006E-5</v>
      </c>
    </row>
    <row r="10518" spans="1:11" x14ac:dyDescent="0.45">
      <c r="A10518" s="10" t="s">
        <v>85</v>
      </c>
      <c r="B10518" s="20">
        <v>0.82799999999999996</v>
      </c>
      <c r="C10518" s="19">
        <v>1878</v>
      </c>
      <c r="D10518" s="19">
        <v>66.660109739999996</v>
      </c>
      <c r="E10518" s="23">
        <v>0.10590951999999999</v>
      </c>
      <c r="F10518" s="23">
        <v>6.3600000000000004E-2</v>
      </c>
      <c r="G10518" s="17">
        <v>0.830670927</v>
      </c>
      <c r="H10518" s="17">
        <v>0.169329073</v>
      </c>
      <c r="I10518" s="17">
        <v>0.894406865</v>
      </c>
      <c r="J10518" s="17">
        <v>0.10552285</v>
      </c>
      <c r="K10518" s="17">
        <v>7.0300000000000001E-5</v>
      </c>
    </row>
    <row r="10519" spans="1:11" x14ac:dyDescent="0.45">
      <c r="A10519" s="10" t="s">
        <v>85</v>
      </c>
      <c r="B10519" s="20">
        <v>0.83</v>
      </c>
      <c r="C10519" s="19">
        <v>1882</v>
      </c>
      <c r="D10519" s="19">
        <v>67.114438980000003</v>
      </c>
      <c r="E10519" s="23">
        <v>0.11358231000000001</v>
      </c>
      <c r="F10519" s="23">
        <v>6.5799999999999997E-2</v>
      </c>
      <c r="G10519" s="17">
        <v>0.831030818</v>
      </c>
      <c r="H10519" s="17">
        <v>0.168969182</v>
      </c>
      <c r="I10519" s="17">
        <v>0.89464617000000002</v>
      </c>
      <c r="J10519" s="17">
        <v>0.10528370500000001</v>
      </c>
      <c r="K10519" s="17">
        <v>7.0099999999999996E-5</v>
      </c>
    </row>
    <row r="10520" spans="1:11" x14ac:dyDescent="0.45">
      <c r="A10520" s="10" t="s">
        <v>85</v>
      </c>
      <c r="B10520" s="20">
        <v>0.83799999999999997</v>
      </c>
      <c r="C10520" s="19">
        <v>1900</v>
      </c>
      <c r="D10520" s="19">
        <v>69.159156280000005</v>
      </c>
      <c r="E10520" s="23">
        <v>0.113595406</v>
      </c>
      <c r="F10520" s="23">
        <v>6.6199999999999995E-2</v>
      </c>
      <c r="G10520" s="17">
        <v>0.82578947400000002</v>
      </c>
      <c r="H10520" s="17">
        <v>0.174210526</v>
      </c>
      <c r="I10520" s="17">
        <v>0.89742805699999995</v>
      </c>
      <c r="J10520" s="17">
        <v>0.10250367000000001</v>
      </c>
      <c r="K10520" s="17">
        <v>6.8300000000000007E-5</v>
      </c>
    </row>
    <row r="10521" spans="1:11" x14ac:dyDescent="0.45">
      <c r="A10521" s="10" t="s">
        <v>85</v>
      </c>
      <c r="B10521" s="20">
        <v>0.84899999999999998</v>
      </c>
      <c r="C10521" s="19">
        <v>1926</v>
      </c>
      <c r="D10521" s="19">
        <v>72.204698969999995</v>
      </c>
      <c r="E10521" s="23">
        <v>0.119121633</v>
      </c>
      <c r="F10521" s="23">
        <v>6.9599999999999995E-2</v>
      </c>
      <c r="G10521" s="17">
        <v>0.82502596100000003</v>
      </c>
      <c r="H10521" s="17">
        <v>0.174974039</v>
      </c>
      <c r="I10521" s="17">
        <v>0.90163616499999999</v>
      </c>
      <c r="J10521" s="17">
        <v>9.8299999999999998E-2</v>
      </c>
      <c r="K10521" s="17">
        <v>6.5500000000000006E-5</v>
      </c>
    </row>
    <row r="10522" spans="1:11" x14ac:dyDescent="0.45">
      <c r="A10522" s="10" t="s">
        <v>85</v>
      </c>
      <c r="B10522" s="20">
        <v>0.85299999999999998</v>
      </c>
      <c r="C10522" s="19">
        <v>1933</v>
      </c>
      <c r="D10522" s="19">
        <v>73.051174840000002</v>
      </c>
      <c r="E10522" s="23">
        <v>0.12092512499999999</v>
      </c>
      <c r="F10522" s="23">
        <v>7.2099999999999997E-2</v>
      </c>
      <c r="G10522" s="17">
        <v>0.82565959600000005</v>
      </c>
      <c r="H10522" s="17">
        <v>0.174340404</v>
      </c>
      <c r="I10522" s="17">
        <v>0.902900692</v>
      </c>
      <c r="J10522" s="17">
        <v>9.7000000000000003E-2</v>
      </c>
      <c r="K10522" s="17">
        <v>6.4599999999999998E-5</v>
      </c>
    </row>
    <row r="10523" spans="1:11" x14ac:dyDescent="0.45">
      <c r="A10523" s="10" t="s">
        <v>85</v>
      </c>
      <c r="B10523" s="20">
        <v>0.85699999999999998</v>
      </c>
      <c r="C10523" s="19">
        <v>1944</v>
      </c>
      <c r="D10523" s="19">
        <v>74.408214040000004</v>
      </c>
      <c r="E10523" s="23">
        <v>0.123367199</v>
      </c>
      <c r="F10523" s="23">
        <v>7.2800000000000004E-2</v>
      </c>
      <c r="G10523" s="17">
        <v>0.82664609099999997</v>
      </c>
      <c r="H10523" s="17">
        <v>0.173353909</v>
      </c>
      <c r="I10523" s="17">
        <v>0.90483311099999997</v>
      </c>
      <c r="J10523" s="17">
        <v>9.5100000000000004E-2</v>
      </c>
      <c r="K10523" s="17">
        <v>6.3299999999999994E-5</v>
      </c>
    </row>
    <row r="10524" spans="1:11" x14ac:dyDescent="0.45">
      <c r="A10524" s="10" t="s">
        <v>85</v>
      </c>
      <c r="B10524" s="20">
        <v>0.85799999999999998</v>
      </c>
      <c r="C10524" s="19">
        <v>1945</v>
      </c>
      <c r="D10524" s="19">
        <v>74.542467209999998</v>
      </c>
      <c r="E10524" s="23">
        <v>0.134253178</v>
      </c>
      <c r="F10524" s="23">
        <v>7.3899999999999993E-2</v>
      </c>
      <c r="G10524" s="17">
        <v>0.82673521900000002</v>
      </c>
      <c r="H10524" s="17">
        <v>0.17326478100000001</v>
      </c>
      <c r="I10524" s="17">
        <v>0.90487051699999999</v>
      </c>
      <c r="J10524" s="17">
        <v>9.5100000000000004E-2</v>
      </c>
      <c r="K10524" s="17">
        <v>6.3299999999999994E-5</v>
      </c>
    </row>
    <row r="10525" spans="1:11" x14ac:dyDescent="0.45">
      <c r="A10525" s="10" t="s">
        <v>85</v>
      </c>
      <c r="B10525" s="20">
        <v>0.85899999999999999</v>
      </c>
      <c r="C10525" s="19">
        <v>1947</v>
      </c>
      <c r="D10525" s="19">
        <v>74.826232020000006</v>
      </c>
      <c r="E10525" s="23">
        <v>0.14188240499999999</v>
      </c>
      <c r="F10525" s="23">
        <v>7.3999999999999996E-2</v>
      </c>
      <c r="G10525" s="17">
        <v>0.82691320000000001</v>
      </c>
      <c r="H10525" s="17">
        <v>0.17308680000000001</v>
      </c>
      <c r="I10525" s="17">
        <v>0.90513322500000004</v>
      </c>
      <c r="J10525" s="17">
        <v>9.4799999999999995E-2</v>
      </c>
      <c r="K10525" s="17">
        <v>6.3100000000000002E-5</v>
      </c>
    </row>
    <row r="10526" spans="1:11" x14ac:dyDescent="0.45">
      <c r="A10526" s="10" t="s">
        <v>85</v>
      </c>
      <c r="B10526" s="20">
        <v>0.86099999999999999</v>
      </c>
      <c r="C10526" s="19">
        <v>1953</v>
      </c>
      <c r="D10526" s="19">
        <v>75.700903060000002</v>
      </c>
      <c r="E10526" s="23">
        <v>0.15965779099999999</v>
      </c>
      <c r="F10526" s="23">
        <v>7.4300000000000005E-2</v>
      </c>
      <c r="G10526" s="17">
        <v>0.82744495600000001</v>
      </c>
      <c r="H10526" s="17">
        <v>0.17255504399999999</v>
      </c>
      <c r="I10526" s="17">
        <v>0.90618672499999997</v>
      </c>
      <c r="J10526" s="17">
        <v>9.3799999999999994E-2</v>
      </c>
      <c r="K10526" s="17">
        <v>6.2399999999999999E-5</v>
      </c>
    </row>
    <row r="10527" spans="1:11" x14ac:dyDescent="0.45">
      <c r="A10527" s="10" t="s">
        <v>85</v>
      </c>
      <c r="B10527" s="20">
        <v>0.86199999999999999</v>
      </c>
      <c r="C10527" s="19">
        <v>1954</v>
      </c>
      <c r="D10527" s="19">
        <v>75.868454209999996</v>
      </c>
      <c r="E10527" s="23">
        <v>0.16755114400000001</v>
      </c>
      <c r="F10527" s="23">
        <v>7.51E-2</v>
      </c>
      <c r="G10527" s="17">
        <v>0.82753326500000002</v>
      </c>
      <c r="H10527" s="17">
        <v>0.17246673500000001</v>
      </c>
      <c r="I10527" s="17">
        <v>0.90626161199999999</v>
      </c>
      <c r="J10527" s="17">
        <v>9.3700000000000006E-2</v>
      </c>
      <c r="K10527" s="17">
        <v>6.2399999999999999E-5</v>
      </c>
    </row>
    <row r="10528" spans="1:11" x14ac:dyDescent="0.45">
      <c r="A10528" s="10" t="s">
        <v>85</v>
      </c>
      <c r="B10528" s="20">
        <v>0.86299999999999999</v>
      </c>
      <c r="C10528" s="19">
        <v>1957</v>
      </c>
      <c r="D10528" s="19">
        <v>76.376084509999998</v>
      </c>
      <c r="E10528" s="23">
        <v>0.169210099</v>
      </c>
      <c r="F10528" s="23">
        <v>7.5300000000000006E-2</v>
      </c>
      <c r="G10528" s="17">
        <v>0.82779764899999997</v>
      </c>
      <c r="H10528" s="17">
        <v>0.172202351</v>
      </c>
      <c r="I10528" s="17">
        <v>0.90460030700000005</v>
      </c>
      <c r="J10528" s="17">
        <v>9.5299999999999996E-2</v>
      </c>
      <c r="K10528" s="17">
        <v>6.2299999999999996E-5</v>
      </c>
    </row>
    <row r="10529" spans="1:11" x14ac:dyDescent="0.45">
      <c r="A10529" s="10" t="s">
        <v>85</v>
      </c>
      <c r="B10529" s="20">
        <v>0.86599999999999999</v>
      </c>
      <c r="C10529" s="19">
        <v>1963</v>
      </c>
      <c r="D10529" s="19">
        <v>77.400812880000004</v>
      </c>
      <c r="E10529" s="23">
        <v>0.17078806299999999</v>
      </c>
      <c r="F10529" s="23">
        <v>7.5899999999999995E-2</v>
      </c>
      <c r="G10529" s="17">
        <v>0.82832399400000001</v>
      </c>
      <c r="H10529" s="17">
        <v>0.17167600599999999</v>
      </c>
      <c r="I10529" s="17">
        <v>0.905989343</v>
      </c>
      <c r="J10529" s="17">
        <v>9.3899999999999997E-2</v>
      </c>
      <c r="K10529" s="17">
        <v>6.1400000000000002E-5</v>
      </c>
    </row>
    <row r="10530" spans="1:11" x14ac:dyDescent="0.45">
      <c r="A10530" s="10" t="s">
        <v>85</v>
      </c>
      <c r="B10530" s="20">
        <v>0.86899999999999999</v>
      </c>
      <c r="C10530" s="19">
        <v>1970</v>
      </c>
      <c r="D10530" s="19">
        <v>78.615284250000002</v>
      </c>
      <c r="E10530" s="23">
        <v>0.173495909</v>
      </c>
      <c r="F10530" s="23">
        <v>7.6899999999999996E-2</v>
      </c>
      <c r="G10530" s="17">
        <v>0.82893401</v>
      </c>
      <c r="H10530" s="17">
        <v>0.17106599</v>
      </c>
      <c r="I10530" s="17">
        <v>0.90665166799999997</v>
      </c>
      <c r="J10530" s="17">
        <v>9.3299999999999994E-2</v>
      </c>
      <c r="K10530" s="17">
        <v>6.0900000000000003E-5</v>
      </c>
    </row>
    <row r="10531" spans="1:11" x14ac:dyDescent="0.45">
      <c r="A10531" s="10" t="s">
        <v>85</v>
      </c>
      <c r="B10531" s="20">
        <v>0.871</v>
      </c>
      <c r="C10531" s="19">
        <v>1974</v>
      </c>
      <c r="D10531" s="19">
        <v>79.318556639999997</v>
      </c>
      <c r="E10531" s="23">
        <v>0.17581809800000001</v>
      </c>
      <c r="F10531" s="23">
        <v>7.8200000000000006E-2</v>
      </c>
      <c r="G10531" s="17">
        <v>0.82826747700000003</v>
      </c>
      <c r="H10531" s="17">
        <v>0.171732523</v>
      </c>
      <c r="I10531" s="17">
        <v>0.90738575700000002</v>
      </c>
      <c r="J10531" s="17">
        <v>9.2600000000000002E-2</v>
      </c>
      <c r="K10531" s="17">
        <v>6.05E-5</v>
      </c>
    </row>
    <row r="10532" spans="1:11" x14ac:dyDescent="0.45">
      <c r="A10532" s="10" t="s">
        <v>85</v>
      </c>
      <c r="B10532" s="20">
        <v>0.872</v>
      </c>
      <c r="C10532" s="19">
        <v>1978</v>
      </c>
      <c r="D10532" s="19">
        <v>80.049157640000004</v>
      </c>
      <c r="E10532" s="23">
        <v>0.190237616</v>
      </c>
      <c r="F10532" s="23">
        <v>7.8899999999999998E-2</v>
      </c>
      <c r="G10532" s="17">
        <v>0.82861476199999995</v>
      </c>
      <c r="H10532" s="17">
        <v>0.171385238</v>
      </c>
      <c r="I10532" s="17">
        <v>0.90755813100000005</v>
      </c>
      <c r="J10532" s="17">
        <v>9.2399999999999996E-2</v>
      </c>
      <c r="K10532" s="17">
        <v>6.0300000000000002E-5</v>
      </c>
    </row>
    <row r="10533" spans="1:11" x14ac:dyDescent="0.45">
      <c r="A10533" s="10" t="s">
        <v>85</v>
      </c>
      <c r="B10533" s="20">
        <v>0.873</v>
      </c>
      <c r="C10533" s="19">
        <v>1980</v>
      </c>
      <c r="D10533" s="19">
        <v>80.468908769999999</v>
      </c>
      <c r="E10533" s="23">
        <v>0.21346158600000001</v>
      </c>
      <c r="F10533" s="23">
        <v>7.9699999999999993E-2</v>
      </c>
      <c r="G10533" s="17">
        <v>0.82878787899999995</v>
      </c>
      <c r="H10533" s="17">
        <v>0.17121212099999999</v>
      </c>
      <c r="I10533" s="17">
        <v>0.90745027099999997</v>
      </c>
      <c r="J10533" s="17">
        <v>9.2499999999999999E-2</v>
      </c>
      <c r="K10533" s="17">
        <v>6.0300000000000002E-5</v>
      </c>
    </row>
    <row r="10534" spans="1:11" x14ac:dyDescent="0.45">
      <c r="A10534" s="10" t="s">
        <v>85</v>
      </c>
      <c r="B10534" s="20">
        <v>0.875</v>
      </c>
      <c r="C10534" s="19">
        <v>1985</v>
      </c>
      <c r="D10534" s="19">
        <v>81.545921219999997</v>
      </c>
      <c r="E10534" s="23">
        <v>0.215402489</v>
      </c>
      <c r="F10534" s="23">
        <v>8.0199999999999994E-2</v>
      </c>
      <c r="G10534" s="17">
        <v>0.82921914399999996</v>
      </c>
      <c r="H10534" s="17">
        <v>0.17078085600000001</v>
      </c>
      <c r="I10534" s="17">
        <v>0.90859578399999996</v>
      </c>
      <c r="J10534" s="17">
        <v>9.1300000000000006E-2</v>
      </c>
      <c r="K10534" s="17">
        <v>5.9599999999999999E-5</v>
      </c>
    </row>
    <row r="10535" spans="1:11" x14ac:dyDescent="0.45">
      <c r="A10535" s="10" t="s">
        <v>85</v>
      </c>
      <c r="B10535" s="20">
        <v>0.877</v>
      </c>
      <c r="C10535" s="19">
        <v>1988</v>
      </c>
      <c r="D10535" s="19">
        <v>82.216331609999997</v>
      </c>
      <c r="E10535" s="23">
        <v>0.22347013199999999</v>
      </c>
      <c r="F10535" s="23">
        <v>8.14E-2</v>
      </c>
      <c r="G10535" s="17">
        <v>0.82947686099999995</v>
      </c>
      <c r="H10535" s="17">
        <v>0.17052313899999999</v>
      </c>
      <c r="I10535" s="17">
        <v>0.909331479</v>
      </c>
      <c r="J10535" s="17">
        <v>9.06E-2</v>
      </c>
      <c r="K10535" s="17">
        <v>5.91E-5</v>
      </c>
    </row>
    <row r="10536" spans="1:11" x14ac:dyDescent="0.45">
      <c r="A10536" s="10" t="s">
        <v>85</v>
      </c>
      <c r="B10536" s="20">
        <v>0.878</v>
      </c>
      <c r="C10536" s="19">
        <v>1990</v>
      </c>
      <c r="D10536" s="19">
        <v>82.704157940000002</v>
      </c>
      <c r="E10536" s="23">
        <v>0.24391316499999999</v>
      </c>
      <c r="F10536" s="23">
        <v>8.2199999999999995E-2</v>
      </c>
      <c r="G10536" s="17">
        <v>0.82964824100000001</v>
      </c>
      <c r="H10536" s="17">
        <v>0.17035175899999999</v>
      </c>
      <c r="I10536" s="17">
        <v>0.90985941000000004</v>
      </c>
      <c r="J10536" s="17">
        <v>9.01E-2</v>
      </c>
      <c r="K10536" s="17">
        <v>5.8699999999999997E-5</v>
      </c>
    </row>
    <row r="10537" spans="1:11" x14ac:dyDescent="0.45">
      <c r="A10537" s="10" t="s">
        <v>85</v>
      </c>
      <c r="B10537" s="20">
        <v>0.879</v>
      </c>
      <c r="C10537" s="19">
        <v>1994</v>
      </c>
      <c r="D10537" s="19">
        <v>83.680073230000005</v>
      </c>
      <c r="E10537" s="23">
        <v>0.24397882200000001</v>
      </c>
      <c r="F10537" s="23">
        <v>8.2799999999999999E-2</v>
      </c>
      <c r="G10537" s="17">
        <v>0.82998996999999997</v>
      </c>
      <c r="H10537" s="17">
        <v>0.17001003000000001</v>
      </c>
      <c r="I10537" s="17">
        <v>0.91053791399999995</v>
      </c>
      <c r="J10537" s="17">
        <v>8.9399999999999993E-2</v>
      </c>
      <c r="K10537" s="17">
        <v>5.8300000000000001E-5</v>
      </c>
    </row>
    <row r="10538" spans="1:11" x14ac:dyDescent="0.45">
      <c r="A10538" s="10" t="s">
        <v>85</v>
      </c>
      <c r="B10538" s="20">
        <v>0.88</v>
      </c>
      <c r="C10538" s="19">
        <v>1996</v>
      </c>
      <c r="D10538" s="19">
        <v>84.169765479999995</v>
      </c>
      <c r="E10538" s="23">
        <v>0.244846123</v>
      </c>
      <c r="F10538" s="23">
        <v>8.3900000000000002E-2</v>
      </c>
      <c r="G10538" s="17">
        <v>0.83016032100000003</v>
      </c>
      <c r="H10538" s="17">
        <v>0.16983967899999999</v>
      </c>
      <c r="I10538" s="17">
        <v>0.91105388300000001</v>
      </c>
      <c r="J10538" s="17">
        <v>8.8900000000000007E-2</v>
      </c>
      <c r="K10538" s="17">
        <v>5.8E-5</v>
      </c>
    </row>
    <row r="10539" spans="1:11" x14ac:dyDescent="0.45">
      <c r="A10539" s="10" t="s">
        <v>85</v>
      </c>
      <c r="B10539" s="20">
        <v>0.88200000000000001</v>
      </c>
      <c r="C10539" s="19">
        <v>2000</v>
      </c>
      <c r="D10539" s="19">
        <v>85.214974060000003</v>
      </c>
      <c r="E10539" s="23">
        <v>0.26130214600000001</v>
      </c>
      <c r="F10539" s="23">
        <v>8.4500000000000006E-2</v>
      </c>
      <c r="G10539" s="17">
        <v>0.83050000000000002</v>
      </c>
      <c r="H10539" s="17">
        <v>0.16950000000000001</v>
      </c>
      <c r="I10539" s="17">
        <v>0.91228422799999997</v>
      </c>
      <c r="J10539" s="17">
        <v>8.77E-2</v>
      </c>
      <c r="K10539" s="17">
        <v>5.7200000000000001E-5</v>
      </c>
    </row>
    <row r="10540" spans="1:11" x14ac:dyDescent="0.45">
      <c r="A10540" s="10" t="s">
        <v>85</v>
      </c>
      <c r="B10540" s="20">
        <v>0.88300000000000001</v>
      </c>
      <c r="C10540" s="19">
        <v>2001</v>
      </c>
      <c r="D10540" s="19">
        <v>85.482319039999993</v>
      </c>
      <c r="E10540" s="23">
        <v>0.26734497499999998</v>
      </c>
      <c r="F10540" s="23">
        <v>8.5800000000000001E-2</v>
      </c>
      <c r="G10540" s="17">
        <v>0.83058470799999995</v>
      </c>
      <c r="H10540" s="17">
        <v>0.169415292</v>
      </c>
      <c r="I10540" s="17">
        <v>0.91199398600000003</v>
      </c>
      <c r="J10540" s="17">
        <v>8.7900000000000006E-2</v>
      </c>
      <c r="K10540" s="17">
        <v>5.7099999999999999E-5</v>
      </c>
    </row>
    <row r="10541" spans="1:11" x14ac:dyDescent="0.45">
      <c r="A10541" s="10" t="s">
        <v>85</v>
      </c>
      <c r="B10541" s="20">
        <v>0.88400000000000001</v>
      </c>
      <c r="C10541" s="19">
        <v>2005</v>
      </c>
      <c r="D10541" s="19">
        <v>86.6226372</v>
      </c>
      <c r="E10541" s="23">
        <v>0.28784457899999999</v>
      </c>
      <c r="F10541" s="23">
        <v>8.6099999999999996E-2</v>
      </c>
      <c r="G10541" s="17">
        <v>0.83092269299999999</v>
      </c>
      <c r="H10541" s="17">
        <v>0.16907730700000001</v>
      </c>
      <c r="I10541" s="17">
        <v>0.912196118</v>
      </c>
      <c r="J10541" s="17">
        <v>8.77E-2</v>
      </c>
      <c r="K10541" s="17">
        <v>5.7000000000000003E-5</v>
      </c>
    </row>
    <row r="10542" spans="1:11" x14ac:dyDescent="0.45">
      <c r="A10542" s="10" t="s">
        <v>85</v>
      </c>
      <c r="B10542" s="20">
        <v>0.88700000000000001</v>
      </c>
      <c r="C10542" s="19">
        <v>2012</v>
      </c>
      <c r="D10542" s="19">
        <v>88.665393870000003</v>
      </c>
      <c r="E10542" s="23">
        <v>0.30162707599999999</v>
      </c>
      <c r="F10542" s="23">
        <v>9.2299999999999993E-2</v>
      </c>
      <c r="G10542" s="17">
        <v>0.83101391700000005</v>
      </c>
      <c r="H10542" s="17">
        <v>0.16898608300000001</v>
      </c>
      <c r="I10542" s="17">
        <v>0.91270817299999996</v>
      </c>
      <c r="J10542" s="17">
        <v>8.72E-2</v>
      </c>
      <c r="K10542" s="17">
        <v>5.6499999999999998E-5</v>
      </c>
    </row>
    <row r="10543" spans="1:11" x14ac:dyDescent="0.45">
      <c r="A10543" s="10" t="s">
        <v>85</v>
      </c>
      <c r="B10543" s="20">
        <v>0.88800000000000001</v>
      </c>
      <c r="C10543" s="19">
        <v>2014</v>
      </c>
      <c r="D10543" s="19">
        <v>89.271276659999998</v>
      </c>
      <c r="E10543" s="23">
        <v>0.302941393</v>
      </c>
      <c r="F10543" s="23">
        <v>9.5109112999999995E-2</v>
      </c>
      <c r="G10543" s="17">
        <v>0.83118172800000001</v>
      </c>
      <c r="H10543" s="17">
        <v>0.16881827199999999</v>
      </c>
      <c r="I10543" s="17">
        <v>0.91283359500000005</v>
      </c>
      <c r="J10543" s="17">
        <v>8.7099999999999997E-2</v>
      </c>
      <c r="K10543" s="17">
        <v>5.6400000000000002E-5</v>
      </c>
    </row>
    <row r="10544" spans="1:11" x14ac:dyDescent="0.45">
      <c r="A10544" s="10" t="s">
        <v>85</v>
      </c>
      <c r="B10544" s="20">
        <v>0.89</v>
      </c>
      <c r="C10544" s="19">
        <v>2019</v>
      </c>
      <c r="D10544" s="19">
        <v>90.793140579999999</v>
      </c>
      <c r="E10544" s="23">
        <v>0.30437278299999998</v>
      </c>
      <c r="F10544" s="23">
        <v>9.6299999999999997E-2</v>
      </c>
      <c r="G10544" s="17">
        <v>0.83159980200000005</v>
      </c>
      <c r="H10544" s="17">
        <v>0.168400198</v>
      </c>
      <c r="I10544" s="17">
        <v>0.913165063</v>
      </c>
      <c r="J10544" s="17">
        <v>8.6800000000000002E-2</v>
      </c>
      <c r="K10544" s="17">
        <v>5.6199999999999997E-5</v>
      </c>
    </row>
    <row r="10545" spans="1:11" x14ac:dyDescent="0.45">
      <c r="A10545" s="10" t="s">
        <v>85</v>
      </c>
      <c r="B10545" s="20">
        <v>0.89400000000000002</v>
      </c>
      <c r="C10545" s="19">
        <v>2026</v>
      </c>
      <c r="D10545" s="19">
        <v>92.947485880000002</v>
      </c>
      <c r="E10545" s="23">
        <v>0.30776361499999999</v>
      </c>
      <c r="F10545" s="23">
        <v>9.8699999999999996E-2</v>
      </c>
      <c r="G10545" s="17">
        <v>0.83218163899999997</v>
      </c>
      <c r="H10545" s="17">
        <v>0.167818361</v>
      </c>
      <c r="I10545" s="17">
        <v>0.91376851100000001</v>
      </c>
      <c r="J10545" s="17">
        <v>8.6199999999999999E-2</v>
      </c>
      <c r="K10545" s="17">
        <v>5.5800000000000001E-5</v>
      </c>
    </row>
    <row r="10546" spans="1:11" x14ac:dyDescent="0.45">
      <c r="A10546" s="10" t="s">
        <v>85</v>
      </c>
      <c r="B10546" s="20">
        <v>0.89500000000000002</v>
      </c>
      <c r="C10546" s="19">
        <v>2030</v>
      </c>
      <c r="D10546" s="19">
        <v>94.213948540000004</v>
      </c>
      <c r="E10546" s="23">
        <v>0.32696386799999999</v>
      </c>
      <c r="F10546" s="23">
        <v>0.10160027100000001</v>
      </c>
      <c r="G10546" s="17">
        <v>0.832512315</v>
      </c>
      <c r="H10546" s="17">
        <v>0.167487685</v>
      </c>
      <c r="I10546" s="17">
        <v>0.91414203999999999</v>
      </c>
      <c r="J10546" s="17">
        <v>8.5800000000000001E-2</v>
      </c>
      <c r="K10546" s="17">
        <v>5.5600000000000003E-5</v>
      </c>
    </row>
    <row r="10547" spans="1:11" x14ac:dyDescent="0.45">
      <c r="A10547" s="10" t="s">
        <v>85</v>
      </c>
      <c r="B10547" s="20">
        <v>0.89600000000000002</v>
      </c>
      <c r="C10547" s="19">
        <v>2032</v>
      </c>
      <c r="D10547" s="19">
        <v>94.888058240000007</v>
      </c>
      <c r="E10547" s="23">
        <v>0.34123351400000002</v>
      </c>
      <c r="F10547" s="23">
        <v>0.103273543</v>
      </c>
      <c r="G10547" s="17">
        <v>0.832677165</v>
      </c>
      <c r="H10547" s="17">
        <v>0.167322835</v>
      </c>
      <c r="I10547" s="17">
        <v>0.91409506399999996</v>
      </c>
      <c r="J10547" s="17">
        <v>8.5699999999999998E-2</v>
      </c>
      <c r="K10547" s="17">
        <v>2.41E-4</v>
      </c>
    </row>
    <row r="10548" spans="1:11" x14ac:dyDescent="0.45">
      <c r="A10548" s="10" t="s">
        <v>85</v>
      </c>
      <c r="B10548" s="20">
        <v>0.89700000000000002</v>
      </c>
      <c r="C10548" s="19">
        <v>2033</v>
      </c>
      <c r="D10548" s="19">
        <v>95.239423400000007</v>
      </c>
      <c r="E10548" s="23">
        <v>0.35136516299999998</v>
      </c>
      <c r="F10548" s="23">
        <v>0.104179672</v>
      </c>
      <c r="G10548" s="17">
        <v>0.83275946899999997</v>
      </c>
      <c r="H10548" s="17">
        <v>0.167240531</v>
      </c>
      <c r="I10548" s="17">
        <v>0.91390098200000003</v>
      </c>
      <c r="J10548" s="17">
        <v>8.5900000000000004E-2</v>
      </c>
      <c r="K10548" s="17">
        <v>2.4000000000000001E-4</v>
      </c>
    </row>
    <row r="10549" spans="1:11" x14ac:dyDescent="0.45">
      <c r="A10549" s="10" t="s">
        <v>85</v>
      </c>
      <c r="B10549" s="20">
        <v>0.89800000000000002</v>
      </c>
      <c r="C10549" s="19">
        <v>2037</v>
      </c>
      <c r="D10549" s="19">
        <v>96.728255700000005</v>
      </c>
      <c r="E10549" s="23">
        <v>0.39368762899999998</v>
      </c>
      <c r="F10549" s="23">
        <v>0.104657787</v>
      </c>
      <c r="G10549" s="17">
        <v>0.83259695600000005</v>
      </c>
      <c r="H10549" s="17">
        <v>0.167403044</v>
      </c>
      <c r="I10549" s="17">
        <v>0.91478319500000005</v>
      </c>
      <c r="J10549" s="17">
        <v>8.5000000000000006E-2</v>
      </c>
      <c r="K10549" s="17">
        <v>2.3699999999999999E-4</v>
      </c>
    </row>
    <row r="10550" spans="1:11" x14ac:dyDescent="0.45">
      <c r="A10550" s="10" t="s">
        <v>85</v>
      </c>
      <c r="B10550" s="20">
        <v>0.89900000000000002</v>
      </c>
      <c r="C10550" s="19">
        <v>2039</v>
      </c>
      <c r="D10550" s="19">
        <v>97.577718739999995</v>
      </c>
      <c r="E10550" s="23">
        <v>0.433706486</v>
      </c>
      <c r="F10550" s="23">
        <v>0.106711916</v>
      </c>
      <c r="G10550" s="17">
        <v>0.83276115699999997</v>
      </c>
      <c r="H10550" s="17">
        <v>0.167238843</v>
      </c>
      <c r="I10550" s="17">
        <v>0.91456458799999996</v>
      </c>
      <c r="J10550" s="17">
        <v>8.5199999999999998E-2</v>
      </c>
      <c r="K10550" s="17">
        <v>2.3699999999999999E-4</v>
      </c>
    </row>
    <row r="10551" spans="1:11" x14ac:dyDescent="0.45">
      <c r="A10551" s="10" t="s">
        <v>85</v>
      </c>
      <c r="B10551" s="20">
        <v>0.90200000000000002</v>
      </c>
      <c r="C10551" s="19">
        <v>2046</v>
      </c>
      <c r="D10551" s="19">
        <v>100.6612733</v>
      </c>
      <c r="E10551" s="23">
        <v>0.45074439300000002</v>
      </c>
      <c r="F10551" s="23">
        <v>0.107928052</v>
      </c>
      <c r="G10551" s="17">
        <v>0.83333333300000001</v>
      </c>
      <c r="H10551" s="17">
        <v>0.16666666699999999</v>
      </c>
      <c r="I10551" s="17">
        <v>0.91543702699999996</v>
      </c>
      <c r="J10551" s="17">
        <v>8.43E-2</v>
      </c>
      <c r="K10551" s="17">
        <v>2.34E-4</v>
      </c>
    </row>
    <row r="10552" spans="1:11" x14ac:dyDescent="0.45">
      <c r="A10552" s="10" t="s">
        <v>85</v>
      </c>
      <c r="B10552" s="20">
        <v>0.90300000000000002</v>
      </c>
      <c r="C10552" s="19">
        <v>2047</v>
      </c>
      <c r="D10552" s="19">
        <v>101.1163281</v>
      </c>
      <c r="E10552" s="23">
        <v>0.45505486299999998</v>
      </c>
      <c r="F10552" s="23">
        <v>0.112320614</v>
      </c>
      <c r="G10552" s="17">
        <v>0.83341475300000001</v>
      </c>
      <c r="H10552" s="17">
        <v>0.16658524699999999</v>
      </c>
      <c r="I10552" s="17">
        <v>0.91589751699999999</v>
      </c>
      <c r="J10552" s="17">
        <v>8.3900000000000002E-2</v>
      </c>
      <c r="K10552" s="17">
        <v>2.33E-4</v>
      </c>
    </row>
    <row r="10553" spans="1:11" x14ac:dyDescent="0.45">
      <c r="A10553" s="10" t="s">
        <v>85</v>
      </c>
      <c r="B10553" s="20">
        <v>0.90400000000000003</v>
      </c>
      <c r="C10553" s="19">
        <v>2049</v>
      </c>
      <c r="D10553" s="19">
        <v>102.0462677</v>
      </c>
      <c r="E10553" s="23">
        <v>0.46496977499999997</v>
      </c>
      <c r="F10553" s="23">
        <v>0.112966065</v>
      </c>
      <c r="G10553" s="17">
        <v>0.83357735499999996</v>
      </c>
      <c r="H10553" s="17">
        <v>0.16642264500000001</v>
      </c>
      <c r="I10553" s="17">
        <v>0.91596443699999996</v>
      </c>
      <c r="J10553" s="17">
        <v>8.3799999999999999E-2</v>
      </c>
      <c r="K10553" s="17">
        <v>2.33E-4</v>
      </c>
    </row>
    <row r="10554" spans="1:11" x14ac:dyDescent="0.45">
      <c r="A10554" s="10" t="s">
        <v>85</v>
      </c>
      <c r="B10554" s="20">
        <v>0.90500000000000003</v>
      </c>
      <c r="C10554" s="19">
        <v>2052</v>
      </c>
      <c r="D10554" s="19">
        <v>103.46269839999999</v>
      </c>
      <c r="E10554" s="23">
        <v>0.48532196799999999</v>
      </c>
      <c r="F10554" s="23">
        <v>0.11428690399999999</v>
      </c>
      <c r="G10554" s="17">
        <v>0.83333333300000001</v>
      </c>
      <c r="H10554" s="17">
        <v>0.16666666699999999</v>
      </c>
      <c r="I10554" s="17">
        <v>0.91578477300000005</v>
      </c>
      <c r="J10554" s="17">
        <v>8.4000000000000005E-2</v>
      </c>
      <c r="K10554" s="17">
        <v>2.33E-4</v>
      </c>
    </row>
    <row r="10555" spans="1:11" x14ac:dyDescent="0.45">
      <c r="A10555" s="10" t="s">
        <v>85</v>
      </c>
      <c r="B10555" s="20">
        <v>0.90600000000000003</v>
      </c>
      <c r="C10555" s="19">
        <v>2055</v>
      </c>
      <c r="D10555" s="19">
        <v>104.9288243</v>
      </c>
      <c r="E10555" s="23">
        <v>0.48870865000000002</v>
      </c>
      <c r="F10555" s="23">
        <v>0.11628983399999999</v>
      </c>
      <c r="G10555" s="17">
        <v>0.83357664200000003</v>
      </c>
      <c r="H10555" s="17">
        <v>0.16642335799999999</v>
      </c>
      <c r="I10555" s="17">
        <v>0.91603929100000003</v>
      </c>
      <c r="J10555" s="17">
        <v>8.3728760999999999E-2</v>
      </c>
      <c r="K10555" s="17">
        <v>2.32E-4</v>
      </c>
    </row>
    <row r="10556" spans="1:11" x14ac:dyDescent="0.45">
      <c r="A10556" s="10" t="s">
        <v>85</v>
      </c>
      <c r="B10556" s="20">
        <v>0.90700000000000003</v>
      </c>
      <c r="C10556" s="19">
        <v>2057</v>
      </c>
      <c r="D10556" s="19">
        <v>105.9131034</v>
      </c>
      <c r="E10556" s="23">
        <v>0.49273643900000003</v>
      </c>
      <c r="F10556" s="23">
        <v>0.11836266600000001</v>
      </c>
      <c r="G10556" s="17">
        <v>0.83373845400000002</v>
      </c>
      <c r="H10556" s="17">
        <v>0.16626154600000001</v>
      </c>
      <c r="I10556" s="17">
        <v>0.91612636300000005</v>
      </c>
      <c r="J10556" s="17">
        <v>8.3599999999999994E-2</v>
      </c>
      <c r="K10556" s="17">
        <v>2.32E-4</v>
      </c>
    </row>
    <row r="10557" spans="1:11" x14ac:dyDescent="0.45">
      <c r="A10557" s="10" t="s">
        <v>85</v>
      </c>
      <c r="B10557" s="20">
        <v>0.90800000000000003</v>
      </c>
      <c r="C10557" s="19">
        <v>2059</v>
      </c>
      <c r="D10557" s="19">
        <v>106.9086188</v>
      </c>
      <c r="E10557" s="23">
        <v>0.50184965400000003</v>
      </c>
      <c r="F10557" s="23">
        <v>0.11974446499999999</v>
      </c>
      <c r="G10557" s="17">
        <v>0.83389995100000003</v>
      </c>
      <c r="H10557" s="17">
        <v>0.166100049</v>
      </c>
      <c r="I10557" s="17">
        <v>0.91638489199999995</v>
      </c>
      <c r="J10557" s="17">
        <v>8.3400000000000002E-2</v>
      </c>
      <c r="K10557" s="17">
        <v>2.31E-4</v>
      </c>
    </row>
    <row r="10558" spans="1:11" x14ac:dyDescent="0.45">
      <c r="A10558" s="10" t="s">
        <v>85</v>
      </c>
      <c r="B10558" s="20">
        <v>0.91</v>
      </c>
      <c r="C10558" s="19">
        <v>2064</v>
      </c>
      <c r="D10558" s="19">
        <v>109.4545263</v>
      </c>
      <c r="E10558" s="23">
        <v>0.51245203800000005</v>
      </c>
      <c r="F10558" s="23">
        <v>0.121136779</v>
      </c>
      <c r="G10558" s="17">
        <v>0.83381782900000001</v>
      </c>
      <c r="H10558" s="17">
        <v>0.16618217099999999</v>
      </c>
      <c r="I10558" s="17">
        <v>0.91666562399999996</v>
      </c>
      <c r="J10558" s="17">
        <v>8.3099999999999993E-2</v>
      </c>
      <c r="K10558" s="17">
        <v>2.3000000000000001E-4</v>
      </c>
    </row>
    <row r="10559" spans="1:11" x14ac:dyDescent="0.45">
      <c r="A10559" s="10" t="s">
        <v>85</v>
      </c>
      <c r="B10559" s="20">
        <v>0.91100000000000003</v>
      </c>
      <c r="C10559" s="19">
        <v>2066</v>
      </c>
      <c r="D10559" s="19">
        <v>110.4957292</v>
      </c>
      <c r="E10559" s="23">
        <v>0.52550809099999995</v>
      </c>
      <c r="F10559" s="23">
        <v>0.124677333</v>
      </c>
      <c r="G10559" s="17">
        <v>0.83397870299999999</v>
      </c>
      <c r="H10559" s="17">
        <v>0.16602129700000001</v>
      </c>
      <c r="I10559" s="17">
        <v>0.91694935</v>
      </c>
      <c r="J10559" s="17">
        <v>8.2799999999999999E-2</v>
      </c>
      <c r="K10559" s="17">
        <v>2.2900000000000001E-4</v>
      </c>
    </row>
    <row r="10560" spans="1:11" x14ac:dyDescent="0.45">
      <c r="A10560" s="10" t="s">
        <v>85</v>
      </c>
      <c r="B10560" s="20">
        <v>0.91200000000000003</v>
      </c>
      <c r="C10560" s="19">
        <v>2068</v>
      </c>
      <c r="D10560" s="19">
        <v>111.6092355</v>
      </c>
      <c r="E10560" s="23">
        <v>0.55675314600000003</v>
      </c>
      <c r="F10560" s="23">
        <v>0.126117057</v>
      </c>
      <c r="G10560" s="17">
        <v>0.83413926500000002</v>
      </c>
      <c r="H10560" s="17">
        <v>0.16586073500000001</v>
      </c>
      <c r="I10560" s="17">
        <v>0.91709053299999999</v>
      </c>
      <c r="J10560" s="17">
        <v>8.2699999999999996E-2</v>
      </c>
      <c r="K10560" s="17">
        <v>2.2900000000000001E-4</v>
      </c>
    </row>
    <row r="10561" spans="1:11" x14ac:dyDescent="0.45">
      <c r="A10561" s="10" t="s">
        <v>85</v>
      </c>
      <c r="B10561" s="20">
        <v>0.91300000000000003</v>
      </c>
      <c r="C10561" s="19">
        <v>2071</v>
      </c>
      <c r="D10561" s="19">
        <v>113.2854399</v>
      </c>
      <c r="E10561" s="23">
        <v>0.55873481700000005</v>
      </c>
      <c r="F10561" s="23">
        <v>0.127677333</v>
      </c>
      <c r="G10561" s="17">
        <v>0.83437952699999995</v>
      </c>
      <c r="H10561" s="17">
        <v>0.16562047299999999</v>
      </c>
      <c r="I10561" s="17">
        <v>0.91808619300000005</v>
      </c>
      <c r="J10561" s="17">
        <v>8.1699999999999995E-2</v>
      </c>
      <c r="K10561" s="17">
        <v>2.2599999999999999E-4</v>
      </c>
    </row>
    <row r="10562" spans="1:11" x14ac:dyDescent="0.45">
      <c r="A10562" s="10" t="s">
        <v>85</v>
      </c>
      <c r="B10562" s="20">
        <v>0.91500000000000004</v>
      </c>
      <c r="C10562" s="19">
        <v>2075</v>
      </c>
      <c r="D10562" s="19">
        <v>115.6015459</v>
      </c>
      <c r="E10562" s="23">
        <v>0.58005928799999995</v>
      </c>
      <c r="F10562" s="23">
        <v>0.13000737400000001</v>
      </c>
      <c r="G10562" s="17">
        <v>0.83469879499999999</v>
      </c>
      <c r="H10562" s="17">
        <v>0.16530120500000001</v>
      </c>
      <c r="I10562" s="17">
        <v>0.91838923800000005</v>
      </c>
      <c r="J10562" s="17">
        <v>8.14E-2</v>
      </c>
      <c r="K10562" s="17">
        <v>2.2499999999999999E-4</v>
      </c>
    </row>
    <row r="10563" spans="1:11" x14ac:dyDescent="0.45">
      <c r="A10563" s="10" t="s">
        <v>85</v>
      </c>
      <c r="B10563" s="20">
        <v>0.91600000000000004</v>
      </c>
      <c r="C10563" s="19">
        <v>2077</v>
      </c>
      <c r="D10563" s="19">
        <v>116.7625549</v>
      </c>
      <c r="E10563" s="23">
        <v>0.58050454100000004</v>
      </c>
      <c r="F10563" s="23">
        <v>0.13322038999999999</v>
      </c>
      <c r="G10563" s="17">
        <v>0.83437650500000005</v>
      </c>
      <c r="H10563" s="17">
        <v>0.16562349500000001</v>
      </c>
      <c r="I10563" s="17">
        <v>0.91848026400000005</v>
      </c>
      <c r="J10563" s="17">
        <v>8.1299999999999997E-2</v>
      </c>
      <c r="K10563" s="17">
        <v>2.2499999999999999E-4</v>
      </c>
    </row>
    <row r="10564" spans="1:11" x14ac:dyDescent="0.45">
      <c r="A10564" s="10" t="s">
        <v>85</v>
      </c>
      <c r="B10564" s="20">
        <v>0.91700000000000004</v>
      </c>
      <c r="C10564" s="19">
        <v>2080</v>
      </c>
      <c r="D10564" s="19">
        <v>118.55523479999999</v>
      </c>
      <c r="E10564" s="23">
        <v>0.60059298400000005</v>
      </c>
      <c r="F10564" s="23">
        <v>0.134814986</v>
      </c>
      <c r="G10564" s="17">
        <v>0.83413461499999997</v>
      </c>
      <c r="H10564" s="17">
        <v>0.165865385</v>
      </c>
      <c r="I10564" s="17">
        <v>0.918622567</v>
      </c>
      <c r="J10564" s="17">
        <v>8.1199999999999994E-2</v>
      </c>
      <c r="K10564" s="17">
        <v>2.2499999999999999E-4</v>
      </c>
    </row>
    <row r="10565" spans="1:11" x14ac:dyDescent="0.45">
      <c r="A10565" s="10" t="s">
        <v>85</v>
      </c>
      <c r="B10565" s="20">
        <v>0.91800000000000004</v>
      </c>
      <c r="C10565" s="19">
        <v>2082</v>
      </c>
      <c r="D10565" s="19">
        <v>119.7670895</v>
      </c>
      <c r="E10565" s="23">
        <v>0.60852118200000005</v>
      </c>
      <c r="F10565" s="23">
        <v>0.13727639599999999</v>
      </c>
      <c r="G10565" s="17">
        <v>0.83429394800000001</v>
      </c>
      <c r="H10565" s="17">
        <v>0.16570605199999999</v>
      </c>
      <c r="I10565" s="17">
        <v>0.91879279999999997</v>
      </c>
      <c r="J10565" s="17">
        <v>8.1000000000000003E-2</v>
      </c>
      <c r="K10565" s="17">
        <v>2.24E-4</v>
      </c>
    </row>
    <row r="10566" spans="1:11" x14ac:dyDescent="0.45">
      <c r="A10566" s="10" t="s">
        <v>85</v>
      </c>
      <c r="B10566" s="20">
        <v>0.91900000000000004</v>
      </c>
      <c r="C10566" s="19">
        <v>2083</v>
      </c>
      <c r="D10566" s="19">
        <v>120.4122655</v>
      </c>
      <c r="E10566" s="23">
        <v>0.64517600600000002</v>
      </c>
      <c r="F10566" s="23">
        <v>0.13893240600000001</v>
      </c>
      <c r="G10566" s="17">
        <v>0.83437349999999999</v>
      </c>
      <c r="H10566" s="17">
        <v>0.16562650000000001</v>
      </c>
      <c r="I10566" s="17">
        <v>0.91890782699999995</v>
      </c>
      <c r="J10566" s="17">
        <v>8.09E-2</v>
      </c>
      <c r="K10566" s="17">
        <v>2.24E-4</v>
      </c>
    </row>
    <row r="10567" spans="1:11" x14ac:dyDescent="0.45">
      <c r="A10567" s="10" t="s">
        <v>85</v>
      </c>
      <c r="B10567" s="20">
        <v>0.92</v>
      </c>
      <c r="C10567" s="19">
        <v>2086</v>
      </c>
      <c r="D10567" s="19">
        <v>122.3945243</v>
      </c>
      <c r="E10567" s="23">
        <v>0.67060912399999995</v>
      </c>
      <c r="F10567" s="23">
        <v>0.13982525200000001</v>
      </c>
      <c r="G10567" s="17">
        <v>0.83413231099999996</v>
      </c>
      <c r="H10567" s="17">
        <v>0.16586768900000001</v>
      </c>
      <c r="I10567" s="17">
        <v>0.91919974100000001</v>
      </c>
      <c r="J10567" s="17">
        <v>8.0600000000000005E-2</v>
      </c>
      <c r="K10567" s="17">
        <v>2.23E-4</v>
      </c>
    </row>
    <row r="10568" spans="1:11" x14ac:dyDescent="0.45">
      <c r="A10568" s="10" t="s">
        <v>85</v>
      </c>
      <c r="B10568" s="20">
        <v>0.92200000000000004</v>
      </c>
      <c r="C10568" s="19">
        <v>2090</v>
      </c>
      <c r="D10568" s="19">
        <v>125.17553530000001</v>
      </c>
      <c r="E10568" s="23">
        <v>0.69525274000000004</v>
      </c>
      <c r="F10568" s="23">
        <v>0.14256697700000001</v>
      </c>
      <c r="G10568" s="17">
        <v>0.83444976100000001</v>
      </c>
      <c r="H10568" s="17">
        <v>0.16555023899999999</v>
      </c>
      <c r="I10568" s="17">
        <v>0.92114508699999997</v>
      </c>
      <c r="J10568" s="17">
        <v>7.8600000000000003E-2</v>
      </c>
      <c r="K10568" s="17">
        <v>2.1800000000000001E-4</v>
      </c>
    </row>
    <row r="10569" spans="1:11" x14ac:dyDescent="0.45">
      <c r="A10569" s="10" t="s">
        <v>85</v>
      </c>
      <c r="B10569" s="20">
        <v>0.92400000000000004</v>
      </c>
      <c r="C10569" s="19">
        <v>2096</v>
      </c>
      <c r="D10569" s="19">
        <v>129.3543196</v>
      </c>
      <c r="E10569" s="23">
        <v>0.69646405199999994</v>
      </c>
      <c r="F10569" s="23">
        <v>0.14641844500000001</v>
      </c>
      <c r="G10569" s="17">
        <v>0.83492366399999995</v>
      </c>
      <c r="H10569" s="17">
        <v>0.16507633599999999</v>
      </c>
      <c r="I10569" s="17">
        <v>0.921929153</v>
      </c>
      <c r="J10569" s="17">
        <v>7.7899999999999997E-2</v>
      </c>
      <c r="K10569" s="17">
        <v>2.1599999999999999E-4</v>
      </c>
    </row>
    <row r="10570" spans="1:11" x14ac:dyDescent="0.45">
      <c r="A10570" s="10" t="s">
        <v>85</v>
      </c>
      <c r="B10570" s="20">
        <v>0.92500000000000004</v>
      </c>
      <c r="C10570" s="19">
        <v>2097</v>
      </c>
      <c r="D10570" s="19">
        <v>130.0513862</v>
      </c>
      <c r="E10570" s="23">
        <v>0.69706667600000005</v>
      </c>
      <c r="F10570" s="23">
        <v>0.152108572</v>
      </c>
      <c r="G10570" s="17">
        <v>0.83500238400000004</v>
      </c>
      <c r="H10570" s="17">
        <v>0.16499761600000001</v>
      </c>
      <c r="I10570" s="17">
        <v>0.92200797800000001</v>
      </c>
      <c r="J10570" s="17">
        <v>7.7799999999999994E-2</v>
      </c>
      <c r="K10570" s="17">
        <v>2.1499999999999999E-4</v>
      </c>
    </row>
    <row r="10571" spans="1:11" x14ac:dyDescent="0.45">
      <c r="A10571" s="10" t="s">
        <v>85</v>
      </c>
      <c r="B10571" s="20">
        <v>0.92600000000000005</v>
      </c>
      <c r="C10571" s="19">
        <v>2100</v>
      </c>
      <c r="D10571" s="19">
        <v>132.17804820000001</v>
      </c>
      <c r="E10571" s="23">
        <v>0.71943910700000002</v>
      </c>
      <c r="F10571" s="23">
        <v>0.15304653800000001</v>
      </c>
      <c r="G10571" s="17">
        <v>0.83523809500000001</v>
      </c>
      <c r="H10571" s="17">
        <v>0.16476190499999999</v>
      </c>
      <c r="I10571" s="17">
        <v>0.92221712600000005</v>
      </c>
      <c r="J10571" s="17">
        <v>7.7600000000000002E-2</v>
      </c>
      <c r="K10571" s="17">
        <v>2.1499999999999999E-4</v>
      </c>
    </row>
    <row r="10572" spans="1:11" x14ac:dyDescent="0.45">
      <c r="A10572" s="10" t="s">
        <v>85</v>
      </c>
      <c r="B10572" s="20">
        <v>0.92800000000000005</v>
      </c>
      <c r="C10572" s="19">
        <v>2105</v>
      </c>
      <c r="D10572" s="19">
        <v>135.82352689999999</v>
      </c>
      <c r="E10572" s="23">
        <v>0.73847294399999996</v>
      </c>
      <c r="F10572" s="23">
        <v>0.15590188499999999</v>
      </c>
      <c r="G10572" s="17">
        <v>0.83515439400000002</v>
      </c>
      <c r="H10572" s="17">
        <v>0.16484560600000001</v>
      </c>
      <c r="I10572" s="17">
        <v>0.92274325300000004</v>
      </c>
      <c r="J10572" s="17">
        <v>7.6999999999999999E-2</v>
      </c>
      <c r="K10572" s="17">
        <v>2.13E-4</v>
      </c>
    </row>
    <row r="10573" spans="1:11" x14ac:dyDescent="0.45">
      <c r="A10573" s="10" t="s">
        <v>85</v>
      </c>
      <c r="B10573" s="20">
        <v>0.92900000000000005</v>
      </c>
      <c r="C10573" s="19">
        <v>2107</v>
      </c>
      <c r="D10573" s="19">
        <v>137.32247190000001</v>
      </c>
      <c r="E10573" s="23">
        <v>0.74947248300000002</v>
      </c>
      <c r="F10573" s="23">
        <v>0.16076770700000001</v>
      </c>
      <c r="G10573" s="17">
        <v>0.83531086899999996</v>
      </c>
      <c r="H10573" s="17">
        <v>0.16468913099999999</v>
      </c>
      <c r="I10573" s="17">
        <v>0.92288941199999996</v>
      </c>
      <c r="J10573" s="17">
        <v>7.6899999999999996E-2</v>
      </c>
      <c r="K10573" s="17">
        <v>2.13E-4</v>
      </c>
    </row>
    <row r="10574" spans="1:11" x14ac:dyDescent="0.45">
      <c r="A10574" s="10" t="s">
        <v>85</v>
      </c>
      <c r="B10574" s="20">
        <v>0.93100000000000005</v>
      </c>
      <c r="C10574" s="19">
        <v>2110</v>
      </c>
      <c r="D10574" s="19">
        <v>139.57537239999999</v>
      </c>
      <c r="E10574" s="23">
        <v>0.75096684499999999</v>
      </c>
      <c r="F10574" s="23">
        <v>0.16275993999999999</v>
      </c>
      <c r="G10574" s="17">
        <v>0.83507109000000002</v>
      </c>
      <c r="H10574" s="17">
        <v>0.16492891000000001</v>
      </c>
      <c r="I10574" s="17">
        <v>0.92318428100000005</v>
      </c>
      <c r="J10574" s="17">
        <v>7.6600000000000001E-2</v>
      </c>
      <c r="K10574" s="17">
        <v>2.12E-4</v>
      </c>
    </row>
    <row r="10575" spans="1:11" x14ac:dyDescent="0.45">
      <c r="A10575" s="10" t="s">
        <v>85</v>
      </c>
      <c r="B10575" s="20">
        <v>0.93200000000000005</v>
      </c>
      <c r="C10575" s="19">
        <v>2114</v>
      </c>
      <c r="D10575" s="19">
        <v>142.6735836</v>
      </c>
      <c r="E10575" s="23">
        <v>0.78460144799999998</v>
      </c>
      <c r="F10575" s="23">
        <v>0.16573068199999999</v>
      </c>
      <c r="G10575" s="17">
        <v>0.834910123</v>
      </c>
      <c r="H10575" s="17">
        <v>0.165089877</v>
      </c>
      <c r="I10575" s="17">
        <v>0.92385522200000003</v>
      </c>
      <c r="J10575" s="17">
        <v>7.5899999999999995E-2</v>
      </c>
      <c r="K10575" s="17">
        <v>2.1000000000000001E-4</v>
      </c>
    </row>
    <row r="10576" spans="1:11" x14ac:dyDescent="0.45">
      <c r="A10576" s="10" t="s">
        <v>85</v>
      </c>
      <c r="B10576" s="20">
        <v>0.93300000000000005</v>
      </c>
      <c r="C10576" s="19">
        <v>2116</v>
      </c>
      <c r="D10576" s="19">
        <v>144.2546696</v>
      </c>
      <c r="E10576" s="23">
        <v>0.79054302600000004</v>
      </c>
      <c r="F10576" s="23">
        <v>0.16980307</v>
      </c>
      <c r="G10576" s="17">
        <v>0.83506616300000003</v>
      </c>
      <c r="H10576" s="17">
        <v>0.164933837</v>
      </c>
      <c r="I10576" s="17">
        <v>0.92401376400000002</v>
      </c>
      <c r="J10576" s="17">
        <v>7.5800000000000006E-2</v>
      </c>
      <c r="K10576" s="17">
        <v>2.1000000000000001E-4</v>
      </c>
    </row>
    <row r="10577" spans="1:11" x14ac:dyDescent="0.45">
      <c r="A10577" s="10" t="s">
        <v>85</v>
      </c>
      <c r="B10577" s="20">
        <v>0.93400000000000005</v>
      </c>
      <c r="C10577" s="19">
        <v>2118</v>
      </c>
      <c r="D10577" s="19">
        <v>145.85766129999999</v>
      </c>
      <c r="E10577" s="23">
        <v>0.808109564</v>
      </c>
      <c r="F10577" s="23">
        <v>0.171872203</v>
      </c>
      <c r="G10577" s="17">
        <v>0.83522190699999999</v>
      </c>
      <c r="H10577" s="17">
        <v>0.16477809299999999</v>
      </c>
      <c r="I10577" s="17">
        <v>0.92413752000000005</v>
      </c>
      <c r="J10577" s="17">
        <v>7.5700000000000003E-2</v>
      </c>
      <c r="K10577" s="17">
        <v>2.1000000000000001E-4</v>
      </c>
    </row>
    <row r="10578" spans="1:11" x14ac:dyDescent="0.45">
      <c r="A10578" s="10" t="s">
        <v>85</v>
      </c>
      <c r="B10578" s="20">
        <v>0.93500000000000005</v>
      </c>
      <c r="C10578" s="19">
        <v>2120</v>
      </c>
      <c r="D10578" s="19">
        <v>147.48732380000001</v>
      </c>
      <c r="E10578" s="23">
        <v>0.81772741400000004</v>
      </c>
      <c r="F10578" s="23">
        <v>0.17396397599999999</v>
      </c>
      <c r="G10578" s="17">
        <v>0.83537735800000001</v>
      </c>
      <c r="H10578" s="17">
        <v>0.16462264200000001</v>
      </c>
      <c r="I10578" s="17">
        <v>0.92424308200000005</v>
      </c>
      <c r="J10578" s="17">
        <v>7.5499999999999998E-2</v>
      </c>
      <c r="K10578" s="17">
        <v>2.0900000000000001E-4</v>
      </c>
    </row>
    <row r="10579" spans="1:11" x14ac:dyDescent="0.45">
      <c r="A10579" s="10" t="s">
        <v>85</v>
      </c>
      <c r="B10579" s="20">
        <v>0.93600000000000005</v>
      </c>
      <c r="C10579" s="19">
        <v>2121</v>
      </c>
      <c r="D10579" s="19">
        <v>148.31856920000001</v>
      </c>
      <c r="E10579" s="23">
        <v>0.83124547500000001</v>
      </c>
      <c r="F10579" s="23">
        <v>0.17608605299999999</v>
      </c>
      <c r="G10579" s="17">
        <v>0.83545497400000002</v>
      </c>
      <c r="H10579" s="17">
        <v>0.16454502600000001</v>
      </c>
      <c r="I10579" s="17">
        <v>0.924592839</v>
      </c>
      <c r="J10579" s="17">
        <v>7.5200000000000003E-2</v>
      </c>
      <c r="K10579" s="17">
        <v>2.0799999999999999E-4</v>
      </c>
    </row>
    <row r="10580" spans="1:11" x14ac:dyDescent="0.45">
      <c r="A10580" s="10" t="s">
        <v>85</v>
      </c>
      <c r="B10580" s="20">
        <v>0.93700000000000006</v>
      </c>
      <c r="C10580" s="19">
        <v>2125</v>
      </c>
      <c r="D10580" s="19">
        <v>151.71130779999999</v>
      </c>
      <c r="E10580" s="23">
        <v>0.85550794799999996</v>
      </c>
      <c r="F10580" s="23">
        <v>0.17716896100000001</v>
      </c>
      <c r="G10580" s="17">
        <v>0.83576470599999997</v>
      </c>
      <c r="H10580" s="17">
        <v>0.164235294</v>
      </c>
      <c r="I10580" s="17">
        <v>0.925180118</v>
      </c>
      <c r="J10580" s="17">
        <v>7.46E-2</v>
      </c>
      <c r="K10580" s="17">
        <v>2.0699999999999999E-4</v>
      </c>
    </row>
    <row r="10581" spans="1:11" x14ac:dyDescent="0.45">
      <c r="A10581" s="10" t="s">
        <v>85</v>
      </c>
      <c r="B10581" s="20">
        <v>0.93799999999999994</v>
      </c>
      <c r="C10581" s="19">
        <v>2127</v>
      </c>
      <c r="D10581" s="19">
        <v>153.42872019999999</v>
      </c>
      <c r="E10581" s="23">
        <v>0.85870617699999996</v>
      </c>
      <c r="F10581" s="23">
        <v>0.181576289</v>
      </c>
      <c r="G10581" s="17">
        <v>0.83591913500000004</v>
      </c>
      <c r="H10581" s="17">
        <v>0.16408086499999999</v>
      </c>
      <c r="I10581" s="17">
        <v>0.92572796199999996</v>
      </c>
      <c r="J10581" s="17">
        <v>7.4099999999999999E-2</v>
      </c>
      <c r="K10581" s="17">
        <v>2.05E-4</v>
      </c>
    </row>
    <row r="10582" spans="1:11" x14ac:dyDescent="0.45">
      <c r="A10582" s="10" t="s">
        <v>85</v>
      </c>
      <c r="B10582" s="20">
        <v>0.93899999999999995</v>
      </c>
      <c r="C10582" s="19">
        <v>2129</v>
      </c>
      <c r="D10582" s="19">
        <v>155.18056189999999</v>
      </c>
      <c r="E10582" s="23">
        <v>0.87592087299999999</v>
      </c>
      <c r="F10582" s="23">
        <v>0.183792754</v>
      </c>
      <c r="G10582" s="17">
        <v>0.83607327399999998</v>
      </c>
      <c r="H10582" s="17">
        <v>0.16392672599999999</v>
      </c>
      <c r="I10582" s="17">
        <v>0.92662906899999997</v>
      </c>
      <c r="J10582" s="17">
        <v>7.3200000000000001E-2</v>
      </c>
      <c r="K10582" s="17">
        <v>2.03E-4</v>
      </c>
    </row>
    <row r="10583" spans="1:11" x14ac:dyDescent="0.45">
      <c r="A10583" s="10" t="s">
        <v>85</v>
      </c>
      <c r="B10583" s="20">
        <v>0.94099999999999995</v>
      </c>
      <c r="C10583" s="19">
        <v>2134</v>
      </c>
      <c r="D10583" s="19">
        <v>159.5628873</v>
      </c>
      <c r="E10583" s="23">
        <v>0.87646506599999996</v>
      </c>
      <c r="F10583" s="23">
        <v>0.18605092100000001</v>
      </c>
      <c r="G10583" s="17">
        <v>0.83598875399999995</v>
      </c>
      <c r="H10583" s="17">
        <v>0.164011246</v>
      </c>
      <c r="I10583" s="17">
        <v>0.92715186800000005</v>
      </c>
      <c r="J10583" s="17">
        <v>7.2599999999999998E-2</v>
      </c>
      <c r="K10583" s="17">
        <v>2.0100000000000001E-4</v>
      </c>
    </row>
    <row r="10584" spans="1:11" x14ac:dyDescent="0.45">
      <c r="A10584" s="10" t="s">
        <v>85</v>
      </c>
      <c r="B10584" s="20">
        <v>0.94199999999999995</v>
      </c>
      <c r="C10584" s="19">
        <v>2136</v>
      </c>
      <c r="D10584" s="19">
        <v>161.39786860000001</v>
      </c>
      <c r="E10584" s="23">
        <v>0.917490684</v>
      </c>
      <c r="F10584" s="23">
        <v>0.191636796</v>
      </c>
      <c r="G10584" s="17">
        <v>0.83567415700000003</v>
      </c>
      <c r="H10584" s="17">
        <v>0.164325843</v>
      </c>
      <c r="I10584" s="17">
        <v>0.927331986</v>
      </c>
      <c r="J10584" s="17">
        <v>7.2499999999999995E-2</v>
      </c>
      <c r="K10584" s="17">
        <v>2.0100000000000001E-4</v>
      </c>
    </row>
    <row r="10585" spans="1:11" x14ac:dyDescent="0.45">
      <c r="A10585" s="10" t="s">
        <v>85</v>
      </c>
      <c r="B10585" s="20">
        <v>0.94499999999999995</v>
      </c>
      <c r="C10585" s="19">
        <v>2143</v>
      </c>
      <c r="D10585" s="19">
        <v>167.8401652</v>
      </c>
      <c r="E10585" s="23">
        <v>0.92032807900000002</v>
      </c>
      <c r="F10585" s="23">
        <v>0.21652560500000001</v>
      </c>
      <c r="G10585" s="17">
        <v>0.836210919</v>
      </c>
      <c r="H10585" s="17">
        <v>0.163789081</v>
      </c>
      <c r="I10585" s="17">
        <v>0.92844624200000003</v>
      </c>
      <c r="J10585" s="17">
        <v>7.1400000000000005E-2</v>
      </c>
      <c r="K10585" s="17">
        <v>1.9799999999999999E-4</v>
      </c>
    </row>
    <row r="10586" spans="1:11" x14ac:dyDescent="0.45">
      <c r="A10586" s="10" t="s">
        <v>85</v>
      </c>
      <c r="B10586" s="20">
        <v>0.94699999999999995</v>
      </c>
      <c r="C10586" s="19">
        <v>2148</v>
      </c>
      <c r="D10586" s="19">
        <v>172.53925559999999</v>
      </c>
      <c r="E10586" s="23">
        <v>0.95753176600000001</v>
      </c>
      <c r="F10586" s="23">
        <v>0.225665897</v>
      </c>
      <c r="G10586" s="17">
        <v>0.83659217900000005</v>
      </c>
      <c r="H10586" s="17">
        <v>0.16340782100000001</v>
      </c>
      <c r="I10586" s="17">
        <v>0.92845186700000004</v>
      </c>
      <c r="J10586" s="17">
        <v>7.1400000000000005E-2</v>
      </c>
      <c r="K10586" s="17">
        <v>1.9699999999999999E-4</v>
      </c>
    </row>
    <row r="10587" spans="1:11" x14ac:dyDescent="0.45">
      <c r="A10587" s="10" t="s">
        <v>85</v>
      </c>
      <c r="B10587" s="20">
        <v>0.94799999999999995</v>
      </c>
      <c r="C10587" s="19">
        <v>2149</v>
      </c>
      <c r="D10587" s="19">
        <v>173.50034429999999</v>
      </c>
      <c r="E10587" s="23">
        <v>0.961088689</v>
      </c>
      <c r="F10587" s="23">
        <v>0.23222979599999999</v>
      </c>
      <c r="G10587" s="17">
        <v>0.83666821800000002</v>
      </c>
      <c r="H10587" s="17">
        <v>0.16333178200000001</v>
      </c>
      <c r="I10587" s="17">
        <v>0.92858685200000002</v>
      </c>
      <c r="J10587" s="17">
        <v>7.1199999999999999E-2</v>
      </c>
      <c r="K10587" s="17">
        <v>1.9599999999999999E-4</v>
      </c>
    </row>
    <row r="10588" spans="1:11" x14ac:dyDescent="0.45">
      <c r="A10588" s="10" t="s">
        <v>85</v>
      </c>
      <c r="B10588" s="20">
        <v>0.94899999999999995</v>
      </c>
      <c r="C10588" s="19">
        <v>2151</v>
      </c>
      <c r="D10588" s="19">
        <v>175.4450736</v>
      </c>
      <c r="E10588" s="23">
        <v>0.97236462199999996</v>
      </c>
      <c r="F10588" s="23">
        <v>0.233567152</v>
      </c>
      <c r="G10588" s="17">
        <v>0.83682008399999996</v>
      </c>
      <c r="H10588" s="17">
        <v>0.16317991600000001</v>
      </c>
      <c r="I10588" s="17">
        <v>0.92895146200000001</v>
      </c>
      <c r="J10588" s="17">
        <v>7.0900000000000005E-2</v>
      </c>
      <c r="K10588" s="17">
        <v>1.95E-4</v>
      </c>
    </row>
    <row r="10589" spans="1:11" x14ac:dyDescent="0.45">
      <c r="A10589" s="10" t="s">
        <v>85</v>
      </c>
      <c r="B10589" s="20">
        <v>0.95</v>
      </c>
      <c r="C10589" s="19">
        <v>2153</v>
      </c>
      <c r="D10589" s="19">
        <v>177.4157874</v>
      </c>
      <c r="E10589" s="23">
        <v>0.98535692200000002</v>
      </c>
      <c r="F10589" s="23">
        <v>0.23626842200000001</v>
      </c>
      <c r="G10589" s="17">
        <v>0.83697166700000003</v>
      </c>
      <c r="H10589" s="17">
        <v>0.163028333</v>
      </c>
      <c r="I10589" s="17">
        <v>0.92939566200000001</v>
      </c>
      <c r="J10589" s="17">
        <v>7.0400000000000004E-2</v>
      </c>
      <c r="K10589" s="17">
        <v>1.94E-4</v>
      </c>
    </row>
    <row r="10590" spans="1:11" x14ac:dyDescent="0.45">
      <c r="A10590" s="10" t="s">
        <v>85</v>
      </c>
      <c r="B10590" s="20">
        <v>0.95099999999999996</v>
      </c>
      <c r="C10590" s="19">
        <v>2156</v>
      </c>
      <c r="D10590" s="19">
        <v>180.37231679999999</v>
      </c>
      <c r="E10590" s="23">
        <v>0.985509788</v>
      </c>
      <c r="F10590" s="23">
        <v>0.242686391</v>
      </c>
      <c r="G10590" s="17">
        <v>0.83719851599999995</v>
      </c>
      <c r="H10590" s="17">
        <v>0.162801484</v>
      </c>
      <c r="I10590" s="17">
        <v>0.92975415800000005</v>
      </c>
      <c r="J10590" s="17">
        <v>7.0099999999999996E-2</v>
      </c>
      <c r="K10590" s="17">
        <v>1.93E-4</v>
      </c>
    </row>
    <row r="10591" spans="1:11" x14ac:dyDescent="0.45">
      <c r="A10591" s="10" t="s">
        <v>85</v>
      </c>
      <c r="B10591" s="20">
        <v>0.95399999999999996</v>
      </c>
      <c r="C10591" s="19">
        <v>2164</v>
      </c>
      <c r="D10591" s="19">
        <v>188.3402409</v>
      </c>
      <c r="E10591" s="23">
        <v>0.99599052200000004</v>
      </c>
      <c r="F10591" s="23">
        <v>0.24680555900000001</v>
      </c>
      <c r="G10591" s="17">
        <v>0.83780036999999996</v>
      </c>
      <c r="H10591" s="17">
        <v>0.16219963000000001</v>
      </c>
      <c r="I10591" s="17">
        <v>0.93043612899999995</v>
      </c>
      <c r="J10591" s="17">
        <v>6.9400000000000003E-2</v>
      </c>
      <c r="K10591" s="17">
        <v>1.9100000000000001E-4</v>
      </c>
    </row>
    <row r="10592" spans="1:11" x14ac:dyDescent="0.45">
      <c r="A10592" s="10" t="s">
        <v>85</v>
      </c>
      <c r="B10592" s="20">
        <v>0.95499999999999996</v>
      </c>
      <c r="C10592" s="19">
        <v>2166</v>
      </c>
      <c r="D10592" s="19">
        <v>190.35713509999999</v>
      </c>
      <c r="E10592" s="23">
        <v>1.0167720419999999</v>
      </c>
      <c r="F10592" s="23">
        <v>0.257722644</v>
      </c>
      <c r="G10592" s="17">
        <v>0.83795013900000004</v>
      </c>
      <c r="H10592" s="17">
        <v>0.16204986099999999</v>
      </c>
      <c r="I10592" s="17">
        <v>0.93054345999999999</v>
      </c>
      <c r="J10592" s="17">
        <v>6.93E-2</v>
      </c>
      <c r="K10592" s="17">
        <v>1.9100000000000001E-4</v>
      </c>
    </row>
    <row r="10593" spans="1:11" x14ac:dyDescent="0.45">
      <c r="A10593" s="10" t="s">
        <v>85</v>
      </c>
      <c r="B10593" s="20">
        <v>0.95599999999999996</v>
      </c>
      <c r="C10593" s="19">
        <v>2167</v>
      </c>
      <c r="D10593" s="19">
        <v>191.37494100000001</v>
      </c>
      <c r="E10593" s="23">
        <v>1.0178058299999999</v>
      </c>
      <c r="F10593" s="23">
        <v>0.26044759699999998</v>
      </c>
      <c r="G10593" s="17">
        <v>0.83802491899999998</v>
      </c>
      <c r="H10593" s="17">
        <v>0.16197508099999999</v>
      </c>
      <c r="I10593" s="17">
        <v>0.93056231499999997</v>
      </c>
      <c r="J10593" s="17">
        <v>6.9199999999999998E-2</v>
      </c>
      <c r="K10593" s="17">
        <v>1.9100000000000001E-4</v>
      </c>
    </row>
    <row r="10594" spans="1:11" x14ac:dyDescent="0.45">
      <c r="A10594" s="10" t="s">
        <v>85</v>
      </c>
      <c r="B10594" s="20">
        <v>0.95699999999999996</v>
      </c>
      <c r="C10594" s="19">
        <v>2170</v>
      </c>
      <c r="D10594" s="19">
        <v>194.47889190000001</v>
      </c>
      <c r="E10594" s="23">
        <v>1.04130094</v>
      </c>
      <c r="F10594" s="23">
        <v>0.261819623</v>
      </c>
      <c r="G10594" s="17">
        <v>0.83824884799999999</v>
      </c>
      <c r="H10594" s="17">
        <v>0.16175115200000001</v>
      </c>
      <c r="I10594" s="17">
        <v>0.93221393500000005</v>
      </c>
      <c r="J10594" s="17">
        <v>6.7599999999999993E-2</v>
      </c>
      <c r="K10594" s="17">
        <v>1.8599999999999999E-4</v>
      </c>
    </row>
    <row r="10595" spans="1:11" x14ac:dyDescent="0.45">
      <c r="A10595" s="10" t="s">
        <v>85</v>
      </c>
      <c r="B10595" s="20">
        <v>0.95799999999999996</v>
      </c>
      <c r="C10595" s="19">
        <v>2173</v>
      </c>
      <c r="D10595" s="19">
        <v>197.6594145</v>
      </c>
      <c r="E10595" s="23">
        <v>1.0761362779999999</v>
      </c>
      <c r="F10595" s="23">
        <v>0.26599708599999999</v>
      </c>
      <c r="G10595" s="17">
        <v>0.83847215799999997</v>
      </c>
      <c r="H10595" s="17">
        <v>0.161527842</v>
      </c>
      <c r="I10595" s="17">
        <v>0.93266091799999995</v>
      </c>
      <c r="J10595" s="17">
        <v>6.7199999999999996E-2</v>
      </c>
      <c r="K10595" s="17">
        <v>1.85E-4</v>
      </c>
    </row>
    <row r="10596" spans="1:11" x14ac:dyDescent="0.45">
      <c r="A10596" s="10" t="s">
        <v>85</v>
      </c>
      <c r="B10596" s="20">
        <v>0.95899999999999996</v>
      </c>
      <c r="C10596" s="19">
        <v>2174</v>
      </c>
      <c r="D10596" s="19">
        <v>198.74241119999999</v>
      </c>
      <c r="E10596" s="23">
        <v>1.0829966689999999</v>
      </c>
      <c r="F10596" s="23">
        <v>0.270266856</v>
      </c>
      <c r="G10596" s="17">
        <v>0.83854645800000005</v>
      </c>
      <c r="H10596" s="17">
        <v>0.16145354200000001</v>
      </c>
      <c r="I10596" s="17">
        <v>0.93277959300000002</v>
      </c>
      <c r="J10596" s="17">
        <v>6.7000000000000004E-2</v>
      </c>
      <c r="K10596" s="17">
        <v>1.85E-4</v>
      </c>
    </row>
    <row r="10597" spans="1:11" x14ac:dyDescent="0.45">
      <c r="A10597" s="10" t="s">
        <v>85</v>
      </c>
      <c r="B10597" s="20">
        <v>0.96</v>
      </c>
      <c r="C10597" s="19">
        <v>2177</v>
      </c>
      <c r="D10597" s="19">
        <v>202.04966830000001</v>
      </c>
      <c r="E10597" s="23">
        <v>1.1024190469999999</v>
      </c>
      <c r="F10597" s="23">
        <v>0.27172075499999998</v>
      </c>
      <c r="G10597" s="17">
        <v>0.83876894800000001</v>
      </c>
      <c r="H10597" s="17">
        <v>0.16123105200000001</v>
      </c>
      <c r="I10597" s="17">
        <v>0.93306431499999998</v>
      </c>
      <c r="J10597" s="17">
        <v>6.6799999999999998E-2</v>
      </c>
      <c r="K10597" s="17">
        <v>1.84E-4</v>
      </c>
    </row>
    <row r="10598" spans="1:11" x14ac:dyDescent="0.45">
      <c r="A10598" s="10" t="s">
        <v>85</v>
      </c>
      <c r="B10598" s="20">
        <v>0.96099999999999997</v>
      </c>
      <c r="C10598" s="19">
        <v>2179</v>
      </c>
      <c r="D10598" s="19">
        <v>204.31314929999999</v>
      </c>
      <c r="E10598" s="23">
        <v>1.1317405039999999</v>
      </c>
      <c r="F10598" s="23">
        <v>0.28333871700000002</v>
      </c>
      <c r="G10598" s="17">
        <v>0.838916934</v>
      </c>
      <c r="H10598" s="17">
        <v>0.161083066</v>
      </c>
      <c r="I10598" s="17">
        <v>0.93322054200000004</v>
      </c>
      <c r="J10598" s="17">
        <v>6.6600000000000006E-2</v>
      </c>
      <c r="K10598" s="17">
        <v>1.84E-4</v>
      </c>
    </row>
    <row r="10599" spans="1:11" x14ac:dyDescent="0.45">
      <c r="A10599" s="10" t="s">
        <v>85</v>
      </c>
      <c r="B10599" s="20">
        <v>0.96199999999999997</v>
      </c>
      <c r="C10599" s="19">
        <v>2181</v>
      </c>
      <c r="D10599" s="19">
        <v>206.74037720000001</v>
      </c>
      <c r="E10599" s="23">
        <v>1.266896791</v>
      </c>
      <c r="F10599" s="23">
        <v>0.28644641500000001</v>
      </c>
      <c r="G10599" s="17">
        <v>0.839064649</v>
      </c>
      <c r="H10599" s="17">
        <v>0.160935351</v>
      </c>
      <c r="I10599" s="17">
        <v>0.93295510100000001</v>
      </c>
      <c r="J10599" s="17">
        <v>6.6900000000000001E-2</v>
      </c>
      <c r="K10599" s="17">
        <v>1.83E-4</v>
      </c>
    </row>
    <row r="10600" spans="1:11" x14ac:dyDescent="0.45">
      <c r="A10600" s="10" t="s">
        <v>85</v>
      </c>
      <c r="B10600" s="20">
        <v>0.96299999999999997</v>
      </c>
      <c r="C10600" s="19">
        <v>2184</v>
      </c>
      <c r="D10600" s="19">
        <v>210.5972166</v>
      </c>
      <c r="E10600" s="23">
        <v>1.3019257209999999</v>
      </c>
      <c r="F10600" s="23">
        <v>0.28983023899999999</v>
      </c>
      <c r="G10600" s="17">
        <v>0.83928571399999996</v>
      </c>
      <c r="H10600" s="17">
        <v>0.16071428600000001</v>
      </c>
      <c r="I10600" s="17">
        <v>0.93345312999999996</v>
      </c>
      <c r="J10600" s="17">
        <v>6.6400000000000001E-2</v>
      </c>
      <c r="K10600" s="17">
        <v>1.8200000000000001E-4</v>
      </c>
    </row>
    <row r="10601" spans="1:11" x14ac:dyDescent="0.45">
      <c r="A10601" s="10" t="s">
        <v>85</v>
      </c>
      <c r="B10601" s="20">
        <v>0.96399999999999997</v>
      </c>
      <c r="C10601" s="19">
        <v>2186</v>
      </c>
      <c r="D10601" s="19">
        <v>213.29970410000001</v>
      </c>
      <c r="E10601" s="23">
        <v>1.3771776280000001</v>
      </c>
      <c r="F10601" s="23">
        <v>0.295251924</v>
      </c>
      <c r="G10601" s="17">
        <v>0.83943275399999995</v>
      </c>
      <c r="H10601" s="17">
        <v>0.160567246</v>
      </c>
      <c r="I10601" s="17">
        <v>0.93394007199999995</v>
      </c>
      <c r="J10601" s="17">
        <v>6.59E-2</v>
      </c>
      <c r="K10601" s="17">
        <v>1.8100000000000001E-4</v>
      </c>
    </row>
    <row r="10602" spans="1:11" x14ac:dyDescent="0.45">
      <c r="A10602" s="10" t="s">
        <v>85</v>
      </c>
      <c r="B10602" s="20">
        <v>0.96499999999999997</v>
      </c>
      <c r="C10602" s="19">
        <v>2188</v>
      </c>
      <c r="D10602" s="19">
        <v>216.17074830000001</v>
      </c>
      <c r="E10602" s="23">
        <v>1.462011135</v>
      </c>
      <c r="F10602" s="23">
        <v>0.29907106300000003</v>
      </c>
      <c r="G10602" s="17">
        <v>0.83957952499999999</v>
      </c>
      <c r="H10602" s="17">
        <v>0.16042047500000001</v>
      </c>
      <c r="I10602" s="17">
        <v>0.93427565999999995</v>
      </c>
      <c r="J10602" s="17">
        <v>6.5500000000000003E-2</v>
      </c>
      <c r="K10602" s="17">
        <v>1.8000000000000001E-4</v>
      </c>
    </row>
    <row r="10603" spans="1:11" x14ac:dyDescent="0.45">
      <c r="A10603" s="10" t="s">
        <v>85</v>
      </c>
      <c r="B10603" s="20">
        <v>0.96599999999999997</v>
      </c>
      <c r="C10603" s="19">
        <v>2189</v>
      </c>
      <c r="D10603" s="19">
        <v>217.63979019999999</v>
      </c>
      <c r="E10603" s="23">
        <v>1.4690419139999999</v>
      </c>
      <c r="F10603" s="23">
        <v>0.30316638200000001</v>
      </c>
      <c r="G10603" s="17">
        <v>0.83965281000000003</v>
      </c>
      <c r="H10603" s="17">
        <v>0.16034719</v>
      </c>
      <c r="I10603" s="17">
        <v>0.93439117999999999</v>
      </c>
      <c r="J10603" s="17">
        <v>6.54E-2</v>
      </c>
      <c r="K10603" s="17">
        <v>1.8000000000000001E-4</v>
      </c>
    </row>
    <row r="10604" spans="1:11" x14ac:dyDescent="0.45">
      <c r="A10604" s="10" t="s">
        <v>85</v>
      </c>
      <c r="B10604" s="20">
        <v>0.96799999999999997</v>
      </c>
      <c r="C10604" s="19">
        <v>2195</v>
      </c>
      <c r="D10604" s="19">
        <v>226.61161799999999</v>
      </c>
      <c r="E10604" s="23">
        <v>1.50561985</v>
      </c>
      <c r="F10604" s="23">
        <v>0.30526328000000003</v>
      </c>
      <c r="G10604" s="17">
        <v>0.84009111599999997</v>
      </c>
      <c r="H10604" s="17">
        <v>0.159908884</v>
      </c>
      <c r="I10604" s="17">
        <v>0.93440246400000004</v>
      </c>
      <c r="J10604" s="17">
        <v>6.54E-2</v>
      </c>
      <c r="K10604" s="17">
        <v>1.7799999999999999E-4</v>
      </c>
    </row>
    <row r="10605" spans="1:11" x14ac:dyDescent="0.45">
      <c r="A10605" s="10" t="s">
        <v>85</v>
      </c>
      <c r="B10605" s="20">
        <v>0.96899999999999997</v>
      </c>
      <c r="C10605" s="19">
        <v>2198</v>
      </c>
      <c r="D10605" s="19">
        <v>231.20753479999999</v>
      </c>
      <c r="E10605" s="23">
        <v>1.538634418</v>
      </c>
      <c r="F10605" s="23">
        <v>0.31796834800000001</v>
      </c>
      <c r="G10605" s="17">
        <v>0.840309372</v>
      </c>
      <c r="H10605" s="17">
        <v>0.159690628</v>
      </c>
      <c r="I10605" s="17">
        <v>0.93451655499999997</v>
      </c>
      <c r="J10605" s="17">
        <v>6.5299999999999997E-2</v>
      </c>
      <c r="K10605" s="17">
        <v>1.7799999999999999E-4</v>
      </c>
    </row>
    <row r="10606" spans="1:11" x14ac:dyDescent="0.45">
      <c r="A10606" s="10" t="s">
        <v>85</v>
      </c>
      <c r="B10606" s="20">
        <v>0.97</v>
      </c>
      <c r="C10606" s="19">
        <v>2200</v>
      </c>
      <c r="D10606" s="19">
        <v>234.32280840000001</v>
      </c>
      <c r="E10606" s="23">
        <v>1.568739632</v>
      </c>
      <c r="F10606" s="23">
        <v>0.324414386</v>
      </c>
      <c r="G10606" s="17">
        <v>0.84045454500000005</v>
      </c>
      <c r="H10606" s="17">
        <v>0.159545455</v>
      </c>
      <c r="I10606" s="17">
        <v>0.93427092499999997</v>
      </c>
      <c r="J10606" s="17">
        <v>6.5600000000000006E-2</v>
      </c>
      <c r="K10606" s="17">
        <v>1.7699999999999999E-4</v>
      </c>
    </row>
    <row r="10607" spans="1:11" x14ac:dyDescent="0.45">
      <c r="A10607" s="10" t="s">
        <v>85</v>
      </c>
      <c r="B10607" s="20">
        <v>0.97099999999999997</v>
      </c>
      <c r="C10607" s="19">
        <v>2202</v>
      </c>
      <c r="D10607" s="19">
        <v>237.5527362</v>
      </c>
      <c r="E10607" s="23">
        <v>1.6460950599999999</v>
      </c>
      <c r="F10607" s="23">
        <v>0.328764377</v>
      </c>
      <c r="G10607" s="17">
        <v>0.840599455</v>
      </c>
      <c r="H10607" s="17">
        <v>0.159400545</v>
      </c>
      <c r="I10607" s="17">
        <v>0.93443215199999996</v>
      </c>
      <c r="J10607" s="17">
        <v>6.54E-2</v>
      </c>
      <c r="K10607" s="17">
        <v>1.7699999999999999E-4</v>
      </c>
    </row>
    <row r="10608" spans="1:11" x14ac:dyDescent="0.45">
      <c r="A10608" s="10" t="s">
        <v>85</v>
      </c>
      <c r="B10608" s="20">
        <v>0.97199999999999998</v>
      </c>
      <c r="C10608" s="19">
        <v>2204</v>
      </c>
      <c r="D10608" s="19">
        <v>240.91284490000001</v>
      </c>
      <c r="E10608" s="23">
        <v>1.680054333</v>
      </c>
      <c r="F10608" s="23">
        <v>0.33328528899999998</v>
      </c>
      <c r="G10608" s="17">
        <v>0.84074410200000005</v>
      </c>
      <c r="H10608" s="17">
        <v>0.15925589800000001</v>
      </c>
      <c r="I10608" s="17">
        <v>0.93461235899999995</v>
      </c>
      <c r="J10608" s="17">
        <v>6.5199999999999994E-2</v>
      </c>
      <c r="K10608" s="17">
        <v>1.76E-4</v>
      </c>
    </row>
    <row r="10609" spans="1:11" x14ac:dyDescent="0.45">
      <c r="A10609" s="10" t="s">
        <v>85</v>
      </c>
      <c r="B10609" s="20">
        <v>0.97299999999999998</v>
      </c>
      <c r="C10609" s="19">
        <v>2207</v>
      </c>
      <c r="D10609" s="19">
        <v>246.2522486</v>
      </c>
      <c r="E10609" s="23">
        <v>1.783042153</v>
      </c>
      <c r="F10609" s="23">
        <v>0.338002519</v>
      </c>
      <c r="G10609" s="17">
        <v>0.84096057999999996</v>
      </c>
      <c r="H10609" s="17">
        <v>0.15903941999999999</v>
      </c>
      <c r="I10609" s="17">
        <v>0.93420323100000002</v>
      </c>
      <c r="J10609" s="17">
        <v>6.5600000000000006E-2</v>
      </c>
      <c r="K10609" s="17">
        <v>1.76E-4</v>
      </c>
    </row>
    <row r="10610" spans="1:11" x14ac:dyDescent="0.45">
      <c r="A10610" s="10" t="s">
        <v>85</v>
      </c>
      <c r="B10610" s="20">
        <v>0.97399999999999998</v>
      </c>
      <c r="C10610" s="19">
        <v>2209</v>
      </c>
      <c r="D10610" s="19">
        <v>249.8918798</v>
      </c>
      <c r="E10610" s="23">
        <v>1.8268159909999999</v>
      </c>
      <c r="F10610" s="23">
        <v>0.34553805199999998</v>
      </c>
      <c r="G10610" s="17">
        <v>0.84110457199999999</v>
      </c>
      <c r="H10610" s="17">
        <v>0.15889542800000001</v>
      </c>
      <c r="I10610" s="17">
        <v>0.93404539200000003</v>
      </c>
      <c r="J10610" s="17">
        <v>6.5799999999999997E-2</v>
      </c>
      <c r="K10610" s="17">
        <v>1.76E-4</v>
      </c>
    </row>
    <row r="10611" spans="1:11" x14ac:dyDescent="0.45">
      <c r="A10611" s="10" t="s">
        <v>85</v>
      </c>
      <c r="B10611" s="20">
        <v>0.97499999999999998</v>
      </c>
      <c r="C10611" s="19">
        <v>2210</v>
      </c>
      <c r="D10611" s="19">
        <v>251.75452010000001</v>
      </c>
      <c r="E10611" s="23">
        <v>1.862640238</v>
      </c>
      <c r="F10611" s="23">
        <v>0.35065707200000001</v>
      </c>
      <c r="G10611" s="17">
        <v>0.84117647100000004</v>
      </c>
      <c r="H10611" s="17">
        <v>0.15882352899999999</v>
      </c>
      <c r="I10611" s="17">
        <v>0.93379248299999995</v>
      </c>
      <c r="J10611" s="17">
        <v>6.6000000000000003E-2</v>
      </c>
      <c r="K10611" s="17">
        <v>1.76E-4</v>
      </c>
    </row>
    <row r="10612" spans="1:11" x14ac:dyDescent="0.45">
      <c r="A10612" s="10" t="s">
        <v>85</v>
      </c>
      <c r="B10612" s="20">
        <v>0.97599999999999998</v>
      </c>
      <c r="C10612" s="19">
        <v>2213</v>
      </c>
      <c r="D10612" s="19">
        <v>257.44159980000001</v>
      </c>
      <c r="E10612" s="23">
        <v>1.8957902950000001</v>
      </c>
      <c r="F10612" s="23">
        <v>0.353277493</v>
      </c>
      <c r="G10612" s="17">
        <v>0.84139177600000004</v>
      </c>
      <c r="H10612" s="17">
        <v>0.15860822399999999</v>
      </c>
      <c r="I10612" s="17">
        <v>0.93402506500000004</v>
      </c>
      <c r="J10612" s="17">
        <v>6.5799999999999997E-2</v>
      </c>
      <c r="K10612" s="17">
        <v>1.75E-4</v>
      </c>
    </row>
    <row r="10613" spans="1:11" x14ac:dyDescent="0.45">
      <c r="A10613" s="10" t="s">
        <v>85</v>
      </c>
      <c r="B10613" s="20">
        <v>0.97699999999999998</v>
      </c>
      <c r="C10613" s="19">
        <v>2216</v>
      </c>
      <c r="D10613" s="19">
        <v>263.22559260000003</v>
      </c>
      <c r="E10613" s="23">
        <v>1.9601922540000001</v>
      </c>
      <c r="F10613" s="23">
        <v>0.361255506</v>
      </c>
      <c r="G10613" s="17">
        <v>0.84160649799999998</v>
      </c>
      <c r="H10613" s="17">
        <v>0.15839350199999999</v>
      </c>
      <c r="I10613" s="17">
        <v>0.93421453200000004</v>
      </c>
      <c r="J10613" s="17">
        <v>6.5600000000000006E-2</v>
      </c>
      <c r="K10613" s="17">
        <v>1.75E-4</v>
      </c>
    </row>
    <row r="10614" spans="1:11" x14ac:dyDescent="0.45">
      <c r="A10614" s="10" t="s">
        <v>85</v>
      </c>
      <c r="B10614" s="20">
        <v>0.97799999999999998</v>
      </c>
      <c r="C10614" s="19">
        <v>2218</v>
      </c>
      <c r="D10614" s="19">
        <v>267.20269489999998</v>
      </c>
      <c r="E10614" s="23">
        <v>1.988551116</v>
      </c>
      <c r="F10614" s="23">
        <v>0.36931764299999997</v>
      </c>
      <c r="G10614" s="17">
        <v>0.84129846699999999</v>
      </c>
      <c r="H10614" s="17">
        <v>0.15870153300000001</v>
      </c>
      <c r="I10614" s="17">
        <v>0.93432772399999997</v>
      </c>
      <c r="J10614" s="17">
        <v>6.5500000000000003E-2</v>
      </c>
      <c r="K10614" s="17">
        <v>1.74E-4</v>
      </c>
    </row>
    <row r="10615" spans="1:11" x14ac:dyDescent="0.45">
      <c r="A10615" s="10" t="s">
        <v>85</v>
      </c>
      <c r="B10615" s="20">
        <v>0.98</v>
      </c>
      <c r="C10615" s="19">
        <v>2222</v>
      </c>
      <c r="D10615" s="19">
        <v>275.48483820000001</v>
      </c>
      <c r="E10615" s="23">
        <v>2.237131684</v>
      </c>
      <c r="F10615" s="23">
        <v>0.37485348400000001</v>
      </c>
      <c r="G10615" s="17">
        <v>0.84158415799999997</v>
      </c>
      <c r="H10615" s="17">
        <v>0.158415842</v>
      </c>
      <c r="I10615" s="17">
        <v>0.93468242599999996</v>
      </c>
      <c r="J10615" s="17">
        <v>6.5100000000000005E-2</v>
      </c>
      <c r="K10615" s="17">
        <v>1.73E-4</v>
      </c>
    </row>
    <row r="10616" spans="1:11" x14ac:dyDescent="0.45">
      <c r="A10616" s="10" t="s">
        <v>85</v>
      </c>
      <c r="B10616" s="20">
        <v>0.98099999999999998</v>
      </c>
      <c r="C10616" s="19">
        <v>2225</v>
      </c>
      <c r="D10616" s="19">
        <v>282.3478897</v>
      </c>
      <c r="E10616" s="23">
        <v>2.3097410979999999</v>
      </c>
      <c r="F10616" s="23">
        <v>0.38636915399999999</v>
      </c>
      <c r="G10616" s="17">
        <v>0.84179775300000004</v>
      </c>
      <c r="H10616" s="17">
        <v>0.15820224699999999</v>
      </c>
      <c r="I10616" s="17">
        <v>0.93520843499999995</v>
      </c>
      <c r="J10616" s="17">
        <v>6.4600000000000005E-2</v>
      </c>
      <c r="K10616" s="17">
        <v>1.7200000000000001E-4</v>
      </c>
    </row>
    <row r="10617" spans="1:11" x14ac:dyDescent="0.45">
      <c r="A10617" s="10" t="s">
        <v>85</v>
      </c>
      <c r="B10617" s="20">
        <v>0.98299999999999998</v>
      </c>
      <c r="C10617" s="19">
        <v>2229</v>
      </c>
      <c r="D10617" s="19">
        <v>291.73948869999998</v>
      </c>
      <c r="E10617" s="23">
        <v>2.3674464959999999</v>
      </c>
      <c r="F10617" s="23">
        <v>0.396004195</v>
      </c>
      <c r="G10617" s="17">
        <v>0.84118438799999995</v>
      </c>
      <c r="H10617" s="17">
        <v>0.15881561199999999</v>
      </c>
      <c r="I10617" s="17">
        <v>0.93678486100000002</v>
      </c>
      <c r="J10617" s="17">
        <v>6.3E-2</v>
      </c>
      <c r="K10617" s="17">
        <v>1.6799999999999999E-4</v>
      </c>
    </row>
    <row r="10618" spans="1:11" x14ac:dyDescent="0.45">
      <c r="A10618" s="10" t="s">
        <v>85</v>
      </c>
      <c r="B10618" s="20">
        <v>0.98399999999999999</v>
      </c>
      <c r="C10618" s="19">
        <v>2232</v>
      </c>
      <c r="D10618" s="19">
        <v>299.1477294</v>
      </c>
      <c r="E10618" s="23">
        <v>2.5511975690000002</v>
      </c>
      <c r="F10618" s="23">
        <v>0.40910416500000002</v>
      </c>
      <c r="G10618" s="17">
        <v>0.84139784900000003</v>
      </c>
      <c r="H10618" s="17">
        <v>0.158602151</v>
      </c>
      <c r="I10618" s="17">
        <v>0.937032003</v>
      </c>
      <c r="J10618" s="17">
        <v>6.2799999999999995E-2</v>
      </c>
      <c r="K10618" s="17">
        <v>1.6699999999999999E-4</v>
      </c>
    </row>
    <row r="10619" spans="1:11" x14ac:dyDescent="0.45">
      <c r="A10619" s="10" t="s">
        <v>85</v>
      </c>
      <c r="B10619" s="20">
        <v>0.98499999999999999</v>
      </c>
      <c r="C10619" s="19">
        <v>2234</v>
      </c>
      <c r="D10619" s="19">
        <v>304.48504559999998</v>
      </c>
      <c r="E10619" s="23">
        <v>2.7662569179999998</v>
      </c>
      <c r="F10619" s="23">
        <v>0.41942290999999998</v>
      </c>
      <c r="G10619" s="17">
        <v>0.84153983899999996</v>
      </c>
      <c r="H10619" s="17">
        <v>0.15846016099999999</v>
      </c>
      <c r="I10619" s="17">
        <v>0.93743737900000002</v>
      </c>
      <c r="J10619" s="17">
        <v>6.2399999999999997E-2</v>
      </c>
      <c r="K10619" s="17">
        <v>1.66E-4</v>
      </c>
    </row>
    <row r="10620" spans="1:11" x14ac:dyDescent="0.45">
      <c r="A10620" s="10" t="s">
        <v>85</v>
      </c>
      <c r="B10620" s="20">
        <v>0.98599999999999999</v>
      </c>
      <c r="C10620" s="19">
        <v>2236</v>
      </c>
      <c r="D10620" s="19">
        <v>310.31021750000002</v>
      </c>
      <c r="E10620" s="23">
        <v>2.9984631990000001</v>
      </c>
      <c r="F10620" s="23">
        <v>0.42690788499999999</v>
      </c>
      <c r="G10620" s="17">
        <v>0.84168157399999999</v>
      </c>
      <c r="H10620" s="17">
        <v>0.15831842600000001</v>
      </c>
      <c r="I10620" s="17">
        <v>0.937631993</v>
      </c>
      <c r="J10620" s="17">
        <v>6.2199999999999998E-2</v>
      </c>
      <c r="K10620" s="17">
        <v>1.66E-4</v>
      </c>
    </row>
    <row r="10621" spans="1:11" x14ac:dyDescent="0.45">
      <c r="A10621" s="10" t="s">
        <v>85</v>
      </c>
      <c r="B10621" s="20">
        <v>0.98699999999999999</v>
      </c>
      <c r="C10621" s="19">
        <v>2238</v>
      </c>
      <c r="D10621" s="19">
        <v>316.43961910000002</v>
      </c>
      <c r="E10621" s="23">
        <v>3.1301706180000002</v>
      </c>
      <c r="F10621" s="23">
        <v>0.43515225699999999</v>
      </c>
      <c r="G10621" s="17">
        <v>0.84182305599999996</v>
      </c>
      <c r="H10621" s="17">
        <v>0.15817694400000001</v>
      </c>
      <c r="I10621" s="17">
        <v>0.93855406100000005</v>
      </c>
      <c r="J10621" s="17">
        <v>6.13E-2</v>
      </c>
      <c r="K10621" s="17">
        <v>1.63E-4</v>
      </c>
    </row>
    <row r="10622" spans="1:11" x14ac:dyDescent="0.45">
      <c r="A10622" s="10" t="s">
        <v>85</v>
      </c>
      <c r="B10622" s="20">
        <v>0.98799999999999999</v>
      </c>
      <c r="C10622" s="19">
        <v>2241</v>
      </c>
      <c r="D10622" s="19">
        <v>326.13282340000001</v>
      </c>
      <c r="E10622" s="23">
        <v>3.266994478</v>
      </c>
      <c r="F10622" s="23">
        <v>0.44384498</v>
      </c>
      <c r="G10622" s="17">
        <v>0.84203480600000002</v>
      </c>
      <c r="H10622" s="17">
        <v>0.157965194</v>
      </c>
      <c r="I10622" s="17">
        <v>0.93883272600000001</v>
      </c>
      <c r="J10622" s="17">
        <v>6.0999999999999999E-2</v>
      </c>
      <c r="K10622" s="17">
        <v>1.6200000000000001E-4</v>
      </c>
    </row>
    <row r="10623" spans="1:11" x14ac:dyDescent="0.45">
      <c r="A10623" s="10" t="s">
        <v>85</v>
      </c>
      <c r="B10623" s="20">
        <v>0.99</v>
      </c>
      <c r="C10623" s="19">
        <v>2245</v>
      </c>
      <c r="D10623" s="19">
        <v>339.23321190000001</v>
      </c>
      <c r="E10623" s="23">
        <v>3.2750971099999999</v>
      </c>
      <c r="F10623" s="23">
        <v>0.45759772500000001</v>
      </c>
      <c r="G10623" s="17">
        <v>0.84231625799999998</v>
      </c>
      <c r="H10623" s="17">
        <v>0.15768374199999999</v>
      </c>
      <c r="I10623" s="17">
        <v>0.94515930800000003</v>
      </c>
      <c r="J10623" s="17">
        <v>5.4699999999999999E-2</v>
      </c>
      <c r="K10623" s="17">
        <v>1.46E-4</v>
      </c>
    </row>
    <row r="10624" spans="1:11" x14ac:dyDescent="0.45">
      <c r="A10624" s="10" t="s">
        <v>85</v>
      </c>
      <c r="B10624" s="20">
        <v>0.99099999999999999</v>
      </c>
      <c r="C10624" s="19">
        <v>2247</v>
      </c>
      <c r="D10624" s="19">
        <v>346.0304324</v>
      </c>
      <c r="E10624" s="23">
        <v>3.465004188</v>
      </c>
      <c r="F10624" s="23">
        <v>0.47601275399999998</v>
      </c>
      <c r="G10624" s="17">
        <v>0.84245660899999997</v>
      </c>
      <c r="H10624" s="17">
        <v>0.157543391</v>
      </c>
      <c r="I10624" s="17">
        <v>0.94524136000000003</v>
      </c>
      <c r="J10624" s="17">
        <v>5.4600000000000003E-2</v>
      </c>
      <c r="K10624" s="17">
        <v>1.45E-4</v>
      </c>
    </row>
    <row r="10625" spans="1:11" x14ac:dyDescent="0.45">
      <c r="A10625" s="10" t="s">
        <v>85</v>
      </c>
      <c r="B10625" s="20">
        <v>0.99199999999999999</v>
      </c>
      <c r="C10625" s="19">
        <v>2250</v>
      </c>
      <c r="D10625" s="19">
        <v>357.40286279999998</v>
      </c>
      <c r="E10625" s="23">
        <v>3.800372828</v>
      </c>
      <c r="F10625" s="23">
        <v>0.485532615</v>
      </c>
      <c r="G10625" s="17">
        <v>0.84266666700000004</v>
      </c>
      <c r="H10625" s="17">
        <v>0.15733333299999999</v>
      </c>
      <c r="I10625" s="17">
        <v>0.94543729700000001</v>
      </c>
      <c r="J10625" s="17">
        <v>5.4399999999999997E-2</v>
      </c>
      <c r="K10625" s="17">
        <v>1.45E-4</v>
      </c>
    </row>
    <row r="10626" spans="1:11" x14ac:dyDescent="0.45">
      <c r="A10626" s="10" t="s">
        <v>85</v>
      </c>
      <c r="B10626" s="20">
        <v>0.99299999999999999</v>
      </c>
      <c r="C10626" s="19">
        <v>2252</v>
      </c>
      <c r="D10626" s="19">
        <v>365.34830670000002</v>
      </c>
      <c r="E10626" s="23">
        <v>4.0228693700000004</v>
      </c>
      <c r="F10626" s="23">
        <v>0.50160365699999998</v>
      </c>
      <c r="G10626" s="17">
        <v>0.84280639400000001</v>
      </c>
      <c r="H10626" s="17">
        <v>0.15719360600000001</v>
      </c>
      <c r="I10626" s="17">
        <v>0.94558524899999996</v>
      </c>
      <c r="J10626" s="17">
        <v>5.4300000000000001E-2</v>
      </c>
      <c r="K10626" s="17">
        <v>1.45E-4</v>
      </c>
    </row>
    <row r="10627" spans="1:11" x14ac:dyDescent="0.45">
      <c r="A10627" s="10" t="s">
        <v>85</v>
      </c>
      <c r="B10627" s="20">
        <v>0.99399999999999999</v>
      </c>
      <c r="C10627" s="19">
        <v>2254</v>
      </c>
      <c r="D10627" s="19">
        <v>373.45302240000001</v>
      </c>
      <c r="E10627" s="23">
        <v>4.0733831990000002</v>
      </c>
      <c r="F10627" s="23">
        <v>0.51281890200000002</v>
      </c>
      <c r="G10627" s="17">
        <v>0.84294587399999998</v>
      </c>
      <c r="H10627" s="17">
        <v>0.15705412599999999</v>
      </c>
      <c r="I10627" s="17">
        <v>0.945712361</v>
      </c>
      <c r="J10627" s="17">
        <v>5.4100000000000002E-2</v>
      </c>
      <c r="K10627" s="17">
        <v>1.44E-4</v>
      </c>
    </row>
    <row r="10628" spans="1:11" x14ac:dyDescent="0.45">
      <c r="A10628" s="10" t="s">
        <v>85</v>
      </c>
      <c r="B10628" s="20">
        <v>0.995</v>
      </c>
      <c r="C10628" s="19">
        <v>2256</v>
      </c>
      <c r="D10628" s="19">
        <v>382.10382179999999</v>
      </c>
      <c r="E10628" s="23">
        <v>4.4737708779999998</v>
      </c>
      <c r="F10628" s="23">
        <v>0.52421838300000001</v>
      </c>
      <c r="G10628" s="17">
        <v>0.84308510599999997</v>
      </c>
      <c r="H10628" s="17">
        <v>0.156914894</v>
      </c>
      <c r="I10628" s="17">
        <v>0.94686937699999996</v>
      </c>
      <c r="J10628" s="17">
        <v>5.2999999999999999E-2</v>
      </c>
      <c r="K10628" s="17">
        <v>1.4100000000000001E-4</v>
      </c>
    </row>
    <row r="10629" spans="1:11" x14ac:dyDescent="0.45">
      <c r="A10629" s="10" t="s">
        <v>85</v>
      </c>
      <c r="B10629" s="20">
        <v>0.996</v>
      </c>
      <c r="C10629" s="19">
        <v>2259</v>
      </c>
      <c r="D10629" s="19">
        <v>397.47451599999999</v>
      </c>
      <c r="E10629" s="23">
        <v>5.3223544120000001</v>
      </c>
      <c r="F10629" s="23">
        <v>0.53642121200000004</v>
      </c>
      <c r="G10629" s="17">
        <v>0.84329349300000001</v>
      </c>
      <c r="H10629" s="17">
        <v>0.15670650699999999</v>
      </c>
      <c r="I10629" s="17">
        <v>0.94703922299999999</v>
      </c>
      <c r="J10629" s="17">
        <v>5.28E-2</v>
      </c>
      <c r="K10629" s="17">
        <v>1.4100000000000001E-4</v>
      </c>
    </row>
    <row r="10630" spans="1:11" x14ac:dyDescent="0.45">
      <c r="A10630" s="10" t="s">
        <v>85</v>
      </c>
      <c r="B10630" s="20">
        <v>0.997</v>
      </c>
      <c r="C10630" s="19">
        <v>2261</v>
      </c>
      <c r="D10630" s="19">
        <v>408.14349090000002</v>
      </c>
      <c r="E10630" s="23">
        <v>5.3417643899999998</v>
      </c>
      <c r="F10630" s="23">
        <v>0.55840432799999995</v>
      </c>
      <c r="G10630" s="17">
        <v>0.84343210999999996</v>
      </c>
      <c r="H10630" s="17">
        <v>0.15656788999999999</v>
      </c>
      <c r="I10630" s="17">
        <v>0.94775413600000002</v>
      </c>
      <c r="J10630" s="17">
        <v>5.21E-2</v>
      </c>
      <c r="K10630" s="17">
        <v>1.3899999999999999E-4</v>
      </c>
    </row>
    <row r="10631" spans="1:11" x14ac:dyDescent="0.45">
      <c r="A10631" s="10" t="s">
        <v>85</v>
      </c>
      <c r="B10631" s="20">
        <v>0.998</v>
      </c>
      <c r="C10631" s="19">
        <v>2263</v>
      </c>
      <c r="D10631" s="19">
        <v>419.63245239999998</v>
      </c>
      <c r="E10631" s="23">
        <v>5.8035681690000001</v>
      </c>
      <c r="F10631" s="23">
        <v>0.57361478399999999</v>
      </c>
      <c r="G10631" s="17">
        <v>0.84357048199999995</v>
      </c>
      <c r="H10631" s="17">
        <v>0.15642951799999999</v>
      </c>
      <c r="I10631" s="17">
        <v>0.94799831800000001</v>
      </c>
      <c r="J10631" s="17">
        <v>5.1900000000000002E-2</v>
      </c>
      <c r="K10631" s="17">
        <v>1.3799999999999999E-4</v>
      </c>
    </row>
    <row r="10632" spans="1:11" x14ac:dyDescent="0.45">
      <c r="A10632" s="10" t="s">
        <v>85</v>
      </c>
      <c r="B10632" s="20">
        <v>0.999</v>
      </c>
      <c r="C10632" s="19">
        <v>2265</v>
      </c>
      <c r="D10632" s="19">
        <v>432.07615090000002</v>
      </c>
      <c r="E10632" s="23">
        <v>6.4326993220000004</v>
      </c>
      <c r="F10632" s="23">
        <v>0.59003023200000004</v>
      </c>
      <c r="G10632" s="17">
        <v>0.843708609</v>
      </c>
      <c r="H10632" s="17">
        <v>0.156291391</v>
      </c>
      <c r="I10632" s="17">
        <v>0.94814441000000005</v>
      </c>
      <c r="J10632" s="17">
        <v>5.1700000000000003E-2</v>
      </c>
      <c r="K10632" s="17">
        <v>1.3799999999999999E-4</v>
      </c>
    </row>
    <row r="10633" spans="1:11" x14ac:dyDescent="0.45">
      <c r="A10633" s="10" t="s">
        <v>85</v>
      </c>
      <c r="B10633" s="20">
        <v>1</v>
      </c>
      <c r="C10633" s="19">
        <v>2266</v>
      </c>
      <c r="D10633" s="19">
        <v>442.00327820000001</v>
      </c>
      <c r="E10633" s="23">
        <v>9.9271272919999998</v>
      </c>
      <c r="F10633" s="23">
        <v>0.62257483700000005</v>
      </c>
      <c r="G10633" s="17">
        <v>0.84377758199999997</v>
      </c>
      <c r="H10633" s="17">
        <v>0.156222418</v>
      </c>
      <c r="I10633" s="17">
        <v>0.94826155400000001</v>
      </c>
      <c r="J10633" s="17">
        <v>5.16E-2</v>
      </c>
      <c r="K10633" s="17">
        <v>1.37E-4</v>
      </c>
    </row>
    <row r="10634" spans="1:11" x14ac:dyDescent="0.45">
      <c r="A10634" s="10" t="s">
        <v>87</v>
      </c>
      <c r="B10634" s="20">
        <v>0</v>
      </c>
      <c r="C10634" s="19">
        <v>512</v>
      </c>
      <c r="D10634" s="19">
        <v>0.74091479999999998</v>
      </c>
      <c r="E10634" s="23">
        <v>3.82E-3</v>
      </c>
      <c r="F10634" s="23">
        <v>2.2300000000000002E-3</v>
      </c>
      <c r="G10634" s="17">
        <v>0.6875</v>
      </c>
      <c r="H10634" s="17">
        <v>0.3125</v>
      </c>
      <c r="I10634" s="17">
        <v>0.639065192</v>
      </c>
      <c r="J10634" s="17">
        <v>0.353842145</v>
      </c>
      <c r="K10634" s="17">
        <v>7.0899999999999999E-3</v>
      </c>
    </row>
    <row r="10635" spans="1:11" x14ac:dyDescent="0.45">
      <c r="A10635" s="10" t="s">
        <v>87</v>
      </c>
      <c r="B10635" s="20">
        <v>0.01</v>
      </c>
      <c r="C10635" s="19">
        <v>1593</v>
      </c>
      <c r="D10635" s="19">
        <v>8.1540306480000009</v>
      </c>
      <c r="E10635" s="23">
        <v>1.04E-2</v>
      </c>
      <c r="F10635" s="23">
        <v>8.4700000000000001E-3</v>
      </c>
      <c r="G10635" s="17">
        <v>0.73006905200000005</v>
      </c>
      <c r="H10635" s="17">
        <v>0.269930948</v>
      </c>
      <c r="I10635" s="17">
        <v>0.605746071</v>
      </c>
      <c r="J10635" s="17">
        <v>0.39362671399999999</v>
      </c>
      <c r="K10635" s="17">
        <v>6.2699999999999995E-4</v>
      </c>
    </row>
    <row r="10636" spans="1:11" x14ac:dyDescent="0.45">
      <c r="A10636" s="10" t="s">
        <v>87</v>
      </c>
      <c r="B10636" s="20">
        <v>0.02</v>
      </c>
      <c r="C10636" s="19">
        <v>2650</v>
      </c>
      <c r="D10636" s="19">
        <v>22.30758737</v>
      </c>
      <c r="E10636" s="23">
        <v>1.5900000000000001E-2</v>
      </c>
      <c r="F10636" s="23">
        <v>1.4E-2</v>
      </c>
      <c r="G10636" s="17">
        <v>0.74188679199999996</v>
      </c>
      <c r="H10636" s="17">
        <v>0.25811320799999998</v>
      </c>
      <c r="I10636" s="17">
        <v>0.61085322200000003</v>
      </c>
      <c r="J10636" s="17">
        <v>0.38891493100000002</v>
      </c>
      <c r="K10636" s="17">
        <v>2.32E-4</v>
      </c>
    </row>
    <row r="10637" spans="1:11" x14ac:dyDescent="0.45">
      <c r="A10637" s="10" t="s">
        <v>87</v>
      </c>
      <c r="B10637" s="20">
        <v>0.03</v>
      </c>
      <c r="C10637" s="19">
        <v>3723</v>
      </c>
      <c r="D10637" s="19">
        <v>43.239353469999998</v>
      </c>
      <c r="E10637" s="23">
        <v>2.23E-2</v>
      </c>
      <c r="F10637" s="23">
        <v>1.9300000000000001E-2</v>
      </c>
      <c r="G10637" s="17">
        <v>0.74536663999999997</v>
      </c>
      <c r="H10637" s="17">
        <v>0.25463335999999998</v>
      </c>
      <c r="I10637" s="17">
        <v>0.60697743199999998</v>
      </c>
      <c r="J10637" s="17">
        <v>0.39290266600000001</v>
      </c>
      <c r="K10637" s="17">
        <v>1.2E-4</v>
      </c>
    </row>
    <row r="10638" spans="1:11" x14ac:dyDescent="0.45">
      <c r="A10638" s="10" t="s">
        <v>87</v>
      </c>
      <c r="B10638" s="20">
        <v>0.04</v>
      </c>
      <c r="C10638" s="19">
        <v>4769</v>
      </c>
      <c r="D10638" s="19">
        <v>69.137093649999997</v>
      </c>
      <c r="E10638" s="23">
        <v>2.7099999999999999E-2</v>
      </c>
      <c r="F10638" s="23">
        <v>2.4E-2</v>
      </c>
      <c r="G10638" s="17">
        <v>0.74229398199999996</v>
      </c>
      <c r="H10638" s="17">
        <v>0.25770601799999998</v>
      </c>
      <c r="I10638" s="17">
        <v>0.59858133300000005</v>
      </c>
      <c r="J10638" s="17">
        <v>0.40059092000000002</v>
      </c>
      <c r="K10638" s="17">
        <v>8.2799999999999996E-4</v>
      </c>
    </row>
    <row r="10639" spans="1:11" x14ac:dyDescent="0.45">
      <c r="A10639" s="10" t="s">
        <v>87</v>
      </c>
      <c r="B10639" s="20">
        <v>0.05</v>
      </c>
      <c r="C10639" s="19">
        <v>5747</v>
      </c>
      <c r="D10639" s="19">
        <v>97.385892589999997</v>
      </c>
      <c r="E10639" s="23">
        <v>3.0200000000000001E-2</v>
      </c>
      <c r="F10639" s="23">
        <v>2.7900000000000001E-2</v>
      </c>
      <c r="G10639" s="17">
        <v>0.722463894</v>
      </c>
      <c r="H10639" s="17">
        <v>0.277536106</v>
      </c>
      <c r="I10639" s="17">
        <v>0.55708652000000003</v>
      </c>
      <c r="J10639" s="17">
        <v>0.44232865700000001</v>
      </c>
      <c r="K10639" s="17">
        <v>5.8500000000000002E-4</v>
      </c>
    </row>
    <row r="10640" spans="1:11" x14ac:dyDescent="0.45">
      <c r="A10640" s="10" t="s">
        <v>87</v>
      </c>
      <c r="B10640" s="20">
        <v>0.06</v>
      </c>
      <c r="C10640" s="19">
        <v>6905</v>
      </c>
      <c r="D10640" s="19">
        <v>134.54468610000001</v>
      </c>
      <c r="E10640" s="23">
        <v>3.3799999999999997E-2</v>
      </c>
      <c r="F10640" s="23">
        <v>3.1E-2</v>
      </c>
      <c r="G10640" s="17">
        <v>0.714265025</v>
      </c>
      <c r="H10640" s="17">
        <v>0.285734975</v>
      </c>
      <c r="I10640" s="17">
        <v>0.58839108200000001</v>
      </c>
      <c r="J10640" s="17">
        <v>0.41118986200000002</v>
      </c>
      <c r="K10640" s="17">
        <v>4.1899999999999999E-4</v>
      </c>
    </row>
    <row r="10641" spans="1:11" x14ac:dyDescent="0.45">
      <c r="A10641" s="10" t="s">
        <v>87</v>
      </c>
      <c r="B10641" s="20">
        <v>7.0000000000000007E-2</v>
      </c>
      <c r="C10641" s="19">
        <v>7974</v>
      </c>
      <c r="D10641" s="19">
        <v>172.61799970000001</v>
      </c>
      <c r="E10641" s="23">
        <v>3.7499999999999999E-2</v>
      </c>
      <c r="F10641" s="23">
        <v>3.3799999999999997E-2</v>
      </c>
      <c r="G10641" s="17">
        <v>0.72009029300000005</v>
      </c>
      <c r="H10641" s="17">
        <v>0.27990970700000001</v>
      </c>
      <c r="I10641" s="17">
        <v>0.60560549399999997</v>
      </c>
      <c r="J10641" s="17">
        <v>0.39406713500000001</v>
      </c>
      <c r="K10641" s="17">
        <v>3.2699999999999998E-4</v>
      </c>
    </row>
    <row r="10642" spans="1:11" x14ac:dyDescent="0.45">
      <c r="A10642" s="10" t="s">
        <v>87</v>
      </c>
      <c r="B10642" s="20">
        <v>0.08</v>
      </c>
      <c r="C10642" s="19">
        <v>9013</v>
      </c>
      <c r="D10642" s="19">
        <v>213.4134067</v>
      </c>
      <c r="E10642" s="23">
        <v>4.0300000000000002E-2</v>
      </c>
      <c r="F10642" s="23">
        <v>3.6900000000000002E-2</v>
      </c>
      <c r="G10642" s="17">
        <v>0.71640963099999999</v>
      </c>
      <c r="H10642" s="17">
        <v>0.28359036900000001</v>
      </c>
      <c r="I10642" s="17">
        <v>0.61575283000000003</v>
      </c>
      <c r="J10642" s="17">
        <v>0.38398243500000001</v>
      </c>
      <c r="K10642" s="17">
        <v>2.6499999999999999E-4</v>
      </c>
    </row>
    <row r="10643" spans="1:11" x14ac:dyDescent="0.45">
      <c r="A10643" s="10" t="s">
        <v>87</v>
      </c>
      <c r="B10643" s="20">
        <v>0.09</v>
      </c>
      <c r="C10643" s="19">
        <v>10034</v>
      </c>
      <c r="D10643" s="19">
        <v>256.22520700000001</v>
      </c>
      <c r="E10643" s="23">
        <v>4.3400000000000001E-2</v>
      </c>
      <c r="F10643" s="23">
        <v>3.9699999999999999E-2</v>
      </c>
      <c r="G10643" s="17">
        <v>0.70171417199999997</v>
      </c>
      <c r="H10643" s="17">
        <v>0.29828582799999998</v>
      </c>
      <c r="I10643" s="17">
        <v>0.642871419</v>
      </c>
      <c r="J10643" s="17">
        <v>0.35690833999999999</v>
      </c>
      <c r="K10643" s="17">
        <v>2.2000000000000001E-4</v>
      </c>
    </row>
    <row r="10644" spans="1:11" x14ac:dyDescent="0.45">
      <c r="A10644" s="10" t="s">
        <v>87</v>
      </c>
      <c r="B10644" s="20">
        <v>0.1</v>
      </c>
      <c r="C10644" s="19">
        <v>11166</v>
      </c>
      <c r="D10644" s="19">
        <v>306.94001809999997</v>
      </c>
      <c r="E10644" s="23">
        <v>4.6600000000000003E-2</v>
      </c>
      <c r="F10644" s="23">
        <v>4.24E-2</v>
      </c>
      <c r="G10644" s="17">
        <v>0.69004119600000002</v>
      </c>
      <c r="H10644" s="17">
        <v>0.30995880399999998</v>
      </c>
      <c r="I10644" s="17">
        <v>0.66166902100000002</v>
      </c>
      <c r="J10644" s="17">
        <v>0.33814680400000002</v>
      </c>
      <c r="K10644" s="17">
        <v>1.84E-4</v>
      </c>
    </row>
    <row r="10645" spans="1:11" x14ac:dyDescent="0.45">
      <c r="A10645" s="10" t="s">
        <v>87</v>
      </c>
      <c r="B10645" s="20">
        <v>0.11</v>
      </c>
      <c r="C10645" s="19">
        <v>12069</v>
      </c>
      <c r="D10645" s="19">
        <v>350.07666940000001</v>
      </c>
      <c r="E10645" s="23">
        <v>4.8599999999999997E-2</v>
      </c>
      <c r="F10645" s="23">
        <v>4.4699999999999997E-2</v>
      </c>
      <c r="G10645" s="17">
        <v>0.67917805899999995</v>
      </c>
      <c r="H10645" s="17">
        <v>0.320821941</v>
      </c>
      <c r="I10645" s="17">
        <v>0.67522846400000003</v>
      </c>
      <c r="J10645" s="17">
        <v>0.324452613</v>
      </c>
      <c r="K10645" s="17">
        <v>3.19E-4</v>
      </c>
    </row>
    <row r="10646" spans="1:11" x14ac:dyDescent="0.45">
      <c r="A10646" s="10" t="s">
        <v>87</v>
      </c>
      <c r="B10646" s="20">
        <v>0.12</v>
      </c>
      <c r="C10646" s="19">
        <v>13294</v>
      </c>
      <c r="D10646" s="19">
        <v>410.68789839999999</v>
      </c>
      <c r="E10646" s="23">
        <v>5.0900000000000001E-2</v>
      </c>
      <c r="F10646" s="23">
        <v>4.7100000000000003E-2</v>
      </c>
      <c r="G10646" s="17">
        <v>0.66330675500000003</v>
      </c>
      <c r="H10646" s="17">
        <v>0.33669324499999997</v>
      </c>
      <c r="I10646" s="17">
        <v>0.67635263000000001</v>
      </c>
      <c r="J10646" s="17">
        <v>0.32337518799999998</v>
      </c>
      <c r="K10646" s="17">
        <v>2.72E-4</v>
      </c>
    </row>
    <row r="10647" spans="1:11" x14ac:dyDescent="0.45">
      <c r="A10647" s="10" t="s">
        <v>87</v>
      </c>
      <c r="B10647" s="20">
        <v>0.13</v>
      </c>
      <c r="C10647" s="19">
        <v>14340</v>
      </c>
      <c r="D10647" s="19">
        <v>465.71925809999999</v>
      </c>
      <c r="E10647" s="23">
        <v>5.3999999999999999E-2</v>
      </c>
      <c r="F10647" s="23">
        <v>4.9299999999999997E-2</v>
      </c>
      <c r="G10647" s="17">
        <v>0.66443514599999998</v>
      </c>
      <c r="H10647" s="17">
        <v>0.33556485400000002</v>
      </c>
      <c r="I10647" s="17">
        <v>0.70340753300000003</v>
      </c>
      <c r="J10647" s="17">
        <v>0.29635270200000002</v>
      </c>
      <c r="K10647" s="17">
        <v>2.4000000000000001E-4</v>
      </c>
    </row>
    <row r="10648" spans="1:11" x14ac:dyDescent="0.45">
      <c r="A10648" s="10" t="s">
        <v>87</v>
      </c>
      <c r="B10648" s="20">
        <v>0.14000000000000001</v>
      </c>
      <c r="C10648" s="19">
        <v>15521</v>
      </c>
      <c r="D10648" s="19">
        <v>531.71770309999999</v>
      </c>
      <c r="E10648" s="23">
        <v>5.7299999999999997E-2</v>
      </c>
      <c r="F10648" s="23">
        <v>5.1799999999999999E-2</v>
      </c>
      <c r="G10648" s="17">
        <v>0.66161974099999998</v>
      </c>
      <c r="H10648" s="17">
        <v>0.33838025900000002</v>
      </c>
      <c r="I10648" s="17">
        <v>0.72648190199999996</v>
      </c>
      <c r="J10648" s="17">
        <v>0.27330757700000002</v>
      </c>
      <c r="K10648" s="17">
        <v>2.1100000000000001E-4</v>
      </c>
    </row>
    <row r="10649" spans="1:11" x14ac:dyDescent="0.45">
      <c r="A10649" s="10" t="s">
        <v>87</v>
      </c>
      <c r="B10649" s="20">
        <v>0.15</v>
      </c>
      <c r="C10649" s="19">
        <v>16439</v>
      </c>
      <c r="D10649" s="19">
        <v>585.32632360000002</v>
      </c>
      <c r="E10649" s="23">
        <v>5.96E-2</v>
      </c>
      <c r="F10649" s="23">
        <v>5.3999999999999999E-2</v>
      </c>
      <c r="G10649" s="17">
        <v>0.65691343800000002</v>
      </c>
      <c r="H10649" s="17">
        <v>0.34308656199999998</v>
      </c>
      <c r="I10649" s="17">
        <v>0.73698736399999998</v>
      </c>
      <c r="J10649" s="17">
        <v>0.26282095799999999</v>
      </c>
      <c r="K10649" s="17">
        <v>1.92E-4</v>
      </c>
    </row>
    <row r="10650" spans="1:11" x14ac:dyDescent="0.45">
      <c r="A10650" s="10" t="s">
        <v>87</v>
      </c>
      <c r="B10650" s="20">
        <v>0.16</v>
      </c>
      <c r="C10650" s="19">
        <v>17548</v>
      </c>
      <c r="D10650" s="19">
        <v>652.76694150000003</v>
      </c>
      <c r="E10650" s="23">
        <v>6.2199999999999998E-2</v>
      </c>
      <c r="F10650" s="23">
        <v>5.6399999999999999E-2</v>
      </c>
      <c r="G10650" s="17">
        <v>0.65243902399999998</v>
      </c>
      <c r="H10650" s="17">
        <v>0.34756097600000002</v>
      </c>
      <c r="I10650" s="17">
        <v>0.74951177400000002</v>
      </c>
      <c r="J10650" s="17">
        <v>0.25031562800000001</v>
      </c>
      <c r="K10650" s="17">
        <v>1.73E-4</v>
      </c>
    </row>
    <row r="10651" spans="1:11" x14ac:dyDescent="0.45">
      <c r="A10651" s="10" t="s">
        <v>87</v>
      </c>
      <c r="B10651" s="20">
        <v>0.17</v>
      </c>
      <c r="C10651" s="19">
        <v>18606</v>
      </c>
      <c r="D10651" s="19">
        <v>720.19684840000002</v>
      </c>
      <c r="E10651" s="23">
        <v>6.54E-2</v>
      </c>
      <c r="F10651" s="23">
        <v>5.8900000000000001E-2</v>
      </c>
      <c r="G10651" s="17">
        <v>0.64602816299999999</v>
      </c>
      <c r="H10651" s="17">
        <v>0.35397183700000001</v>
      </c>
      <c r="I10651" s="17">
        <v>0.76856312800000004</v>
      </c>
      <c r="J10651" s="17">
        <v>0.231280348</v>
      </c>
      <c r="K10651" s="17">
        <v>1.5699999999999999E-4</v>
      </c>
    </row>
    <row r="10652" spans="1:11" x14ac:dyDescent="0.45">
      <c r="A10652" s="10" t="s">
        <v>87</v>
      </c>
      <c r="B10652" s="20">
        <v>0.18</v>
      </c>
      <c r="C10652" s="19">
        <v>19600</v>
      </c>
      <c r="D10652" s="19">
        <v>786.5294212</v>
      </c>
      <c r="E10652" s="23">
        <v>6.8099999999999994E-2</v>
      </c>
      <c r="F10652" s="23">
        <v>6.1400000000000003E-2</v>
      </c>
      <c r="G10652" s="17">
        <v>0.64091836700000004</v>
      </c>
      <c r="H10652" s="17">
        <v>0.35908163300000001</v>
      </c>
      <c r="I10652" s="17">
        <v>0.77879107599999997</v>
      </c>
      <c r="J10652" s="17">
        <v>0.22106527500000001</v>
      </c>
      <c r="K10652" s="17">
        <v>1.44E-4</v>
      </c>
    </row>
    <row r="10653" spans="1:11" x14ac:dyDescent="0.45">
      <c r="A10653" s="10" t="s">
        <v>87</v>
      </c>
      <c r="B10653" s="20">
        <v>0.19</v>
      </c>
      <c r="C10653" s="19">
        <v>20729</v>
      </c>
      <c r="D10653" s="19">
        <v>865.45127390000005</v>
      </c>
      <c r="E10653" s="23">
        <v>7.0999999999999994E-2</v>
      </c>
      <c r="F10653" s="23">
        <v>6.3799999999999996E-2</v>
      </c>
      <c r="G10653" s="17">
        <v>0.63254377900000003</v>
      </c>
      <c r="H10653" s="17">
        <v>0.36745622100000003</v>
      </c>
      <c r="I10653" s="17">
        <v>0.790771055</v>
      </c>
      <c r="J10653" s="17">
        <v>0.209097806</v>
      </c>
      <c r="K10653" s="17">
        <v>1.3100000000000001E-4</v>
      </c>
    </row>
    <row r="10654" spans="1:11" x14ac:dyDescent="0.45">
      <c r="A10654" s="10" t="s">
        <v>87</v>
      </c>
      <c r="B10654" s="20">
        <v>0.2</v>
      </c>
      <c r="C10654" s="19">
        <v>21805</v>
      </c>
      <c r="D10654" s="19">
        <v>943.2739431</v>
      </c>
      <c r="E10654" s="23">
        <v>7.3599999999999999E-2</v>
      </c>
      <c r="F10654" s="23">
        <v>6.6299999999999998E-2</v>
      </c>
      <c r="G10654" s="17">
        <v>0.63118550799999995</v>
      </c>
      <c r="H10654" s="17">
        <v>0.36881449199999999</v>
      </c>
      <c r="I10654" s="17">
        <v>0.79851206500000005</v>
      </c>
      <c r="J10654" s="17">
        <v>0.20136727500000001</v>
      </c>
      <c r="K10654" s="17">
        <v>1.21E-4</v>
      </c>
    </row>
    <row r="10655" spans="1:11" x14ac:dyDescent="0.45">
      <c r="A10655" s="10" t="s">
        <v>87</v>
      </c>
      <c r="B10655" s="20">
        <v>0.21</v>
      </c>
      <c r="C10655" s="19">
        <v>22758</v>
      </c>
      <c r="D10655" s="19">
        <v>1014.736311</v>
      </c>
      <c r="E10655" s="23">
        <v>7.6200000000000004E-2</v>
      </c>
      <c r="F10655" s="23">
        <v>6.8599999999999994E-2</v>
      </c>
      <c r="G10655" s="17">
        <v>0.63331575699999998</v>
      </c>
      <c r="H10655" s="17">
        <v>0.36668424300000002</v>
      </c>
      <c r="I10655" s="17">
        <v>0.80879630000000002</v>
      </c>
      <c r="J10655" s="17">
        <v>0.191091228</v>
      </c>
      <c r="K10655" s="17">
        <v>1.12E-4</v>
      </c>
    </row>
    <row r="10656" spans="1:11" x14ac:dyDescent="0.45">
      <c r="A10656" s="10" t="s">
        <v>87</v>
      </c>
      <c r="B10656" s="20">
        <v>0.22</v>
      </c>
      <c r="C10656" s="19">
        <v>23887</v>
      </c>
      <c r="D10656" s="19">
        <v>1102.3693109999999</v>
      </c>
      <c r="E10656" s="23">
        <v>7.9200000000000007E-2</v>
      </c>
      <c r="F10656" s="23">
        <v>7.1300000000000002E-2</v>
      </c>
      <c r="G10656" s="17">
        <v>0.62624021399999996</v>
      </c>
      <c r="H10656" s="17">
        <v>0.37375978599999998</v>
      </c>
      <c r="I10656" s="17">
        <v>0.82227072599999995</v>
      </c>
      <c r="J10656" s="17">
        <v>0.17762525000000001</v>
      </c>
      <c r="K10656" s="17">
        <v>1.0399999999999999E-4</v>
      </c>
    </row>
    <row r="10657" spans="1:11" x14ac:dyDescent="0.45">
      <c r="A10657" s="10" t="s">
        <v>87</v>
      </c>
      <c r="B10657" s="20">
        <v>0.23</v>
      </c>
      <c r="C10657" s="19">
        <v>25100</v>
      </c>
      <c r="D10657" s="19">
        <v>1199.410711</v>
      </c>
      <c r="E10657" s="23">
        <v>8.09E-2</v>
      </c>
      <c r="F10657" s="23">
        <v>7.3800000000000004E-2</v>
      </c>
      <c r="G10657" s="17">
        <v>0.62111553799999997</v>
      </c>
      <c r="H10657" s="17">
        <v>0.37888446199999998</v>
      </c>
      <c r="I10657" s="17">
        <v>0.82496474900000005</v>
      </c>
      <c r="J10657" s="17">
        <v>0.17493901100000001</v>
      </c>
      <c r="K10657" s="17">
        <v>9.6199999999999994E-5</v>
      </c>
    </row>
    <row r="10658" spans="1:11" x14ac:dyDescent="0.45">
      <c r="A10658" s="10" t="s">
        <v>87</v>
      </c>
      <c r="B10658" s="20">
        <v>0.24</v>
      </c>
      <c r="C10658" s="19">
        <v>26054</v>
      </c>
      <c r="D10658" s="19">
        <v>1277.4624249999999</v>
      </c>
      <c r="E10658" s="23">
        <v>8.2699999999999996E-2</v>
      </c>
      <c r="F10658" s="23">
        <v>7.5800000000000006E-2</v>
      </c>
      <c r="G10658" s="17">
        <v>0.61971290400000001</v>
      </c>
      <c r="H10658" s="17">
        <v>0.38028709599999999</v>
      </c>
      <c r="I10658" s="17">
        <v>0.834572549</v>
      </c>
      <c r="J10658" s="17">
        <v>0.165337126</v>
      </c>
      <c r="K10658" s="17">
        <v>9.0299999999999999E-5</v>
      </c>
    </row>
    <row r="10659" spans="1:11" x14ac:dyDescent="0.45">
      <c r="A10659" s="10" t="s">
        <v>87</v>
      </c>
      <c r="B10659" s="20">
        <v>0.25</v>
      </c>
      <c r="C10659" s="19">
        <v>27124</v>
      </c>
      <c r="D10659" s="19">
        <v>1367.537065</v>
      </c>
      <c r="E10659" s="23">
        <v>8.5800000000000001E-2</v>
      </c>
      <c r="F10659" s="23">
        <v>7.7799999999999994E-2</v>
      </c>
      <c r="G10659" s="17">
        <v>0.61392125099999995</v>
      </c>
      <c r="H10659" s="17">
        <v>0.386078749</v>
      </c>
      <c r="I10659" s="17">
        <v>0.84442095699999997</v>
      </c>
      <c r="J10659" s="17">
        <v>0.155479692</v>
      </c>
      <c r="K10659" s="17">
        <v>9.9400000000000004E-5</v>
      </c>
    </row>
    <row r="10660" spans="1:11" x14ac:dyDescent="0.45">
      <c r="A10660" s="10" t="s">
        <v>87</v>
      </c>
      <c r="B10660" s="20">
        <v>0.26</v>
      </c>
      <c r="C10660" s="19">
        <v>28075</v>
      </c>
      <c r="D10660" s="19">
        <v>1450.1521150000001</v>
      </c>
      <c r="E10660" s="23">
        <v>8.7999999999999995E-2</v>
      </c>
      <c r="F10660" s="23">
        <v>7.9799999999999996E-2</v>
      </c>
      <c r="G10660" s="17">
        <v>0.61364202999999995</v>
      </c>
      <c r="H10660" s="17">
        <v>0.38635797</v>
      </c>
      <c r="I10660" s="17">
        <v>0.84828199900000001</v>
      </c>
      <c r="J10660" s="17">
        <v>0.15162405100000001</v>
      </c>
      <c r="K10660" s="17">
        <v>9.3999999999999994E-5</v>
      </c>
    </row>
    <row r="10661" spans="1:11" x14ac:dyDescent="0.45">
      <c r="A10661" s="10" t="s">
        <v>87</v>
      </c>
      <c r="B10661" s="20">
        <v>0.27</v>
      </c>
      <c r="C10661" s="19">
        <v>29230</v>
      </c>
      <c r="D10661" s="19">
        <v>1552.740787</v>
      </c>
      <c r="E10661" s="23">
        <v>8.9800000000000005E-2</v>
      </c>
      <c r="F10661" s="23">
        <v>8.2000000000000003E-2</v>
      </c>
      <c r="G10661" s="17">
        <v>0.60971604499999998</v>
      </c>
      <c r="H10661" s="17">
        <v>0.39028395500000002</v>
      </c>
      <c r="I10661" s="17">
        <v>0.85626244699999998</v>
      </c>
      <c r="J10661" s="17">
        <v>0.143649895</v>
      </c>
      <c r="K10661" s="17">
        <v>8.7700000000000004E-5</v>
      </c>
    </row>
    <row r="10662" spans="1:11" x14ac:dyDescent="0.45">
      <c r="A10662" s="10" t="s">
        <v>87</v>
      </c>
      <c r="B10662" s="20">
        <v>0.28000000000000003</v>
      </c>
      <c r="C10662" s="19">
        <v>30414</v>
      </c>
      <c r="D10662" s="19">
        <v>1660.1821870000001</v>
      </c>
      <c r="E10662" s="23">
        <v>9.2200000000000004E-2</v>
      </c>
      <c r="F10662" s="23">
        <v>8.4000000000000005E-2</v>
      </c>
      <c r="G10662" s="17">
        <v>0.60416255699999999</v>
      </c>
      <c r="H10662" s="17">
        <v>0.39583744300000001</v>
      </c>
      <c r="I10662" s="17">
        <v>0.86539281700000004</v>
      </c>
      <c r="J10662" s="17">
        <v>0.13452543</v>
      </c>
      <c r="K10662" s="17">
        <v>8.1799999999999996E-5</v>
      </c>
    </row>
    <row r="10663" spans="1:11" x14ac:dyDescent="0.45">
      <c r="A10663" s="10" t="s">
        <v>87</v>
      </c>
      <c r="B10663" s="20">
        <v>0.28999999999999998</v>
      </c>
      <c r="C10663" s="19">
        <v>31483</v>
      </c>
      <c r="D10663" s="19">
        <v>1759.824627</v>
      </c>
      <c r="E10663" s="23">
        <v>9.4299999999999995E-2</v>
      </c>
      <c r="F10663" s="23">
        <v>8.6099999999999996E-2</v>
      </c>
      <c r="G10663" s="17">
        <v>0.60689896099999996</v>
      </c>
      <c r="H10663" s="17">
        <v>0.39310103899999999</v>
      </c>
      <c r="I10663" s="17">
        <v>0.872489615</v>
      </c>
      <c r="J10663" s="17">
        <v>0.12743315499999999</v>
      </c>
      <c r="K10663" s="17">
        <v>7.7200000000000006E-5</v>
      </c>
    </row>
    <row r="10664" spans="1:11" x14ac:dyDescent="0.45">
      <c r="A10664" s="10" t="s">
        <v>87</v>
      </c>
      <c r="B10664" s="20">
        <v>0.3</v>
      </c>
      <c r="C10664" s="19">
        <v>32433</v>
      </c>
      <c r="D10664" s="19">
        <v>1850.5367779999999</v>
      </c>
      <c r="E10664" s="23">
        <v>9.6600000000000005E-2</v>
      </c>
      <c r="F10664" s="23">
        <v>8.7800000000000003E-2</v>
      </c>
      <c r="G10664" s="17">
        <v>0.60583356499999996</v>
      </c>
      <c r="H10664" s="17">
        <v>0.39416643499999998</v>
      </c>
      <c r="I10664" s="17">
        <v>0.87754475300000001</v>
      </c>
      <c r="J10664" s="17">
        <v>0.12238165300000001</v>
      </c>
      <c r="K10664" s="17">
        <v>7.36E-5</v>
      </c>
    </row>
    <row r="10665" spans="1:11" x14ac:dyDescent="0.45">
      <c r="A10665" s="10" t="s">
        <v>87</v>
      </c>
      <c r="B10665" s="20">
        <v>0.31</v>
      </c>
      <c r="C10665" s="19">
        <v>33494</v>
      </c>
      <c r="D10665" s="19">
        <v>1954.59166</v>
      </c>
      <c r="E10665" s="23">
        <v>9.98E-2</v>
      </c>
      <c r="F10665" s="23">
        <v>8.9700000000000002E-2</v>
      </c>
      <c r="G10665" s="17">
        <v>0.60852689999999998</v>
      </c>
      <c r="H10665" s="17">
        <v>0.39147310000000002</v>
      </c>
      <c r="I10665" s="17">
        <v>0.883754971</v>
      </c>
      <c r="J10665" s="17">
        <v>0.116175287</v>
      </c>
      <c r="K10665" s="17">
        <v>6.97E-5</v>
      </c>
    </row>
    <row r="10666" spans="1:11" x14ac:dyDescent="0.45">
      <c r="A10666" s="10" t="s">
        <v>87</v>
      </c>
      <c r="B10666" s="20">
        <v>0.32</v>
      </c>
      <c r="C10666" s="19">
        <v>34570</v>
      </c>
      <c r="D10666" s="19">
        <v>2063.559491</v>
      </c>
      <c r="E10666" s="23">
        <v>0.10275522400000001</v>
      </c>
      <c r="F10666" s="23">
        <v>9.1899999999999996E-2</v>
      </c>
      <c r="G10666" s="17">
        <v>0.60636389899999998</v>
      </c>
      <c r="H10666" s="17">
        <v>0.39363610100000002</v>
      </c>
      <c r="I10666" s="17">
        <v>0.88883436699999996</v>
      </c>
      <c r="J10666" s="17">
        <v>0.111099448</v>
      </c>
      <c r="K10666" s="17">
        <v>6.6199999999999996E-5</v>
      </c>
    </row>
    <row r="10667" spans="1:11" x14ac:dyDescent="0.45">
      <c r="A10667" s="10" t="s">
        <v>87</v>
      </c>
      <c r="B10667" s="20">
        <v>0.33</v>
      </c>
      <c r="C10667" s="19">
        <v>35621</v>
      </c>
      <c r="D10667" s="19">
        <v>2173.2022470000002</v>
      </c>
      <c r="E10667" s="23">
        <v>0.10541194199999999</v>
      </c>
      <c r="F10667" s="23">
        <v>9.4100000000000003E-2</v>
      </c>
      <c r="G10667" s="17">
        <v>0.60585048100000005</v>
      </c>
      <c r="H10667" s="17">
        <v>0.394149519</v>
      </c>
      <c r="I10667" s="17">
        <v>0.89421349100000003</v>
      </c>
      <c r="J10667" s="17">
        <v>0.10572359200000001</v>
      </c>
      <c r="K10667" s="17">
        <v>6.2899999999999997E-5</v>
      </c>
    </row>
    <row r="10668" spans="1:11" x14ac:dyDescent="0.45">
      <c r="A10668" s="10" t="s">
        <v>87</v>
      </c>
      <c r="B10668" s="20">
        <v>0.34</v>
      </c>
      <c r="C10668" s="19">
        <v>36693</v>
      </c>
      <c r="D10668" s="19">
        <v>2287.6496059999999</v>
      </c>
      <c r="E10668" s="23">
        <v>0.10831777200000001</v>
      </c>
      <c r="F10668" s="23">
        <v>9.64E-2</v>
      </c>
      <c r="G10668" s="17">
        <v>0.60352110800000003</v>
      </c>
      <c r="H10668" s="17">
        <v>0.39647889200000003</v>
      </c>
      <c r="I10668" s="17">
        <v>0.89583996799999999</v>
      </c>
      <c r="J10668" s="17">
        <v>0.10400788399999999</v>
      </c>
      <c r="K10668" s="17">
        <v>1.5200000000000001E-4</v>
      </c>
    </row>
    <row r="10669" spans="1:11" x14ac:dyDescent="0.45">
      <c r="A10669" s="10" t="s">
        <v>87</v>
      </c>
      <c r="B10669" s="20">
        <v>0.35</v>
      </c>
      <c r="C10669" s="19">
        <v>37762</v>
      </c>
      <c r="D10669" s="19">
        <v>2405.041389</v>
      </c>
      <c r="E10669" s="23">
        <v>0.11113321700000001</v>
      </c>
      <c r="F10669" s="23">
        <v>9.8599999999999993E-2</v>
      </c>
      <c r="G10669" s="17">
        <v>0.60436417600000003</v>
      </c>
      <c r="H10669" s="17">
        <v>0.39563582400000002</v>
      </c>
      <c r="I10669" s="17">
        <v>0.89943606399999998</v>
      </c>
      <c r="J10669" s="17">
        <v>0.100419157</v>
      </c>
      <c r="K10669" s="17">
        <v>1.45E-4</v>
      </c>
    </row>
    <row r="10670" spans="1:11" x14ac:dyDescent="0.45">
      <c r="A10670" s="10" t="s">
        <v>87</v>
      </c>
      <c r="B10670" s="20">
        <v>0.36</v>
      </c>
      <c r="C10670" s="19">
        <v>38800</v>
      </c>
      <c r="D10670" s="19">
        <v>2522.6767599999998</v>
      </c>
      <c r="E10670" s="23">
        <v>0.115310758</v>
      </c>
      <c r="F10670" s="23">
        <v>0.10095164</v>
      </c>
      <c r="G10670" s="17">
        <v>0.60546391799999999</v>
      </c>
      <c r="H10670" s="17">
        <v>0.39453608200000001</v>
      </c>
      <c r="I10670" s="17">
        <v>0.90323058499999997</v>
      </c>
      <c r="J10670" s="17">
        <v>9.6600000000000005E-2</v>
      </c>
      <c r="K10670" s="17">
        <v>1.3799999999999999E-4</v>
      </c>
    </row>
    <row r="10671" spans="1:11" x14ac:dyDescent="0.45">
      <c r="A10671" s="10" t="s">
        <v>87</v>
      </c>
      <c r="B10671" s="20">
        <v>0.37</v>
      </c>
      <c r="C10671" s="19">
        <v>39866</v>
      </c>
      <c r="D10671" s="19">
        <v>2646.5629669999998</v>
      </c>
      <c r="E10671" s="23">
        <v>0.11748708099999999</v>
      </c>
      <c r="F10671" s="23">
        <v>0.10348094100000001</v>
      </c>
      <c r="G10671" s="17">
        <v>0.60439973899999999</v>
      </c>
      <c r="H10671" s="17">
        <v>0.39560026100000001</v>
      </c>
      <c r="I10671" s="17">
        <v>0.90738750599999995</v>
      </c>
      <c r="J10671" s="17">
        <v>9.2499999999999999E-2</v>
      </c>
      <c r="K10671" s="17">
        <v>1.3200000000000001E-4</v>
      </c>
    </row>
    <row r="10672" spans="1:11" x14ac:dyDescent="0.45">
      <c r="A10672" s="10" t="s">
        <v>87</v>
      </c>
      <c r="B10672" s="20">
        <v>0.38</v>
      </c>
      <c r="C10672" s="19">
        <v>40940</v>
      </c>
      <c r="D10672" s="19">
        <v>2774.0987559999999</v>
      </c>
      <c r="E10672" s="23">
        <v>0.119944967</v>
      </c>
      <c r="F10672" s="23">
        <v>0.10596822</v>
      </c>
      <c r="G10672" s="17">
        <v>0.60332193499999998</v>
      </c>
      <c r="H10672" s="17">
        <v>0.39667806500000002</v>
      </c>
      <c r="I10672" s="17">
        <v>0.91141466999999998</v>
      </c>
      <c r="J10672" s="17">
        <v>8.8499999999999995E-2</v>
      </c>
      <c r="K10672" s="17">
        <v>1.26E-4</v>
      </c>
    </row>
    <row r="10673" spans="1:11" x14ac:dyDescent="0.45">
      <c r="A10673" s="10" t="s">
        <v>87</v>
      </c>
      <c r="B10673" s="20">
        <v>0.39</v>
      </c>
      <c r="C10673" s="19">
        <v>41972</v>
      </c>
      <c r="D10673" s="19">
        <v>2899.4936539999999</v>
      </c>
      <c r="E10673" s="23">
        <v>0.123437911</v>
      </c>
      <c r="F10673" s="23">
        <v>0.108449369</v>
      </c>
      <c r="G10673" s="17">
        <v>0.60395025300000005</v>
      </c>
      <c r="H10673" s="17">
        <v>0.39604974700000001</v>
      </c>
      <c r="I10673" s="17">
        <v>0.91504757599999997</v>
      </c>
      <c r="J10673" s="17">
        <v>8.48E-2</v>
      </c>
      <c r="K10673" s="17">
        <v>1.2E-4</v>
      </c>
    </row>
    <row r="10674" spans="1:11" x14ac:dyDescent="0.45">
      <c r="A10674" s="10" t="s">
        <v>87</v>
      </c>
      <c r="B10674" s="20">
        <v>0.4</v>
      </c>
      <c r="C10674" s="19">
        <v>43062</v>
      </c>
      <c r="D10674" s="19">
        <v>3035.314046</v>
      </c>
      <c r="E10674" s="23">
        <v>0.12569755299999999</v>
      </c>
      <c r="F10674" s="23">
        <v>0.110946585</v>
      </c>
      <c r="G10674" s="17">
        <v>0.606009939</v>
      </c>
      <c r="H10674" s="17">
        <v>0.393990061</v>
      </c>
      <c r="I10674" s="17">
        <v>0.91869486499999997</v>
      </c>
      <c r="J10674" s="17">
        <v>8.1199999999999994E-2</v>
      </c>
      <c r="K10674" s="17">
        <v>1.15E-4</v>
      </c>
    </row>
    <row r="10675" spans="1:11" x14ac:dyDescent="0.45">
      <c r="A10675" s="10" t="s">
        <v>87</v>
      </c>
      <c r="B10675" s="20">
        <v>0.41</v>
      </c>
      <c r="C10675" s="19">
        <v>44051</v>
      </c>
      <c r="D10675" s="19">
        <v>3161.0502150000002</v>
      </c>
      <c r="E10675" s="23">
        <v>0.12845224899999999</v>
      </c>
      <c r="F10675" s="23">
        <v>0.113593425</v>
      </c>
      <c r="G10675" s="17">
        <v>0.60570702099999996</v>
      </c>
      <c r="H10675" s="17">
        <v>0.39429297899999999</v>
      </c>
      <c r="I10675" s="17">
        <v>0.921618889</v>
      </c>
      <c r="J10675" s="17">
        <v>7.8299999999999995E-2</v>
      </c>
      <c r="K10675" s="17">
        <v>1.11E-4</v>
      </c>
    </row>
    <row r="10676" spans="1:11" x14ac:dyDescent="0.45">
      <c r="A10676" s="10" t="s">
        <v>87</v>
      </c>
      <c r="B10676" s="20">
        <v>0.42</v>
      </c>
      <c r="C10676" s="19">
        <v>45201</v>
      </c>
      <c r="D10676" s="19">
        <v>3309.894922</v>
      </c>
      <c r="E10676" s="23">
        <v>0.13098437600000001</v>
      </c>
      <c r="F10676" s="23">
        <v>0.116074856</v>
      </c>
      <c r="G10676" s="17">
        <v>0.60401318599999998</v>
      </c>
      <c r="H10676" s="17">
        <v>0.39598681400000002</v>
      </c>
      <c r="I10676" s="17">
        <v>0.92481121399999999</v>
      </c>
      <c r="J10676" s="17">
        <v>7.51E-2</v>
      </c>
      <c r="K10676" s="17">
        <v>1.06E-4</v>
      </c>
    </row>
    <row r="10677" spans="1:11" x14ac:dyDescent="0.45">
      <c r="A10677" s="10" t="s">
        <v>87</v>
      </c>
      <c r="B10677" s="20">
        <v>0.43</v>
      </c>
      <c r="C10677" s="19">
        <v>46218</v>
      </c>
      <c r="D10677" s="19">
        <v>3444.7892109999998</v>
      </c>
      <c r="E10677" s="23">
        <v>0.13449056200000001</v>
      </c>
      <c r="F10677" s="23">
        <v>0.11852557900000001</v>
      </c>
      <c r="G10677" s="17">
        <v>0.60454801199999997</v>
      </c>
      <c r="H10677" s="17">
        <v>0.39545198799999998</v>
      </c>
      <c r="I10677" s="17">
        <v>0.92701131800000003</v>
      </c>
      <c r="J10677" s="17">
        <v>7.2900000000000006E-2</v>
      </c>
      <c r="K10677" s="17">
        <v>1.02E-4</v>
      </c>
    </row>
    <row r="10678" spans="1:11" x14ac:dyDescent="0.45">
      <c r="A10678" s="10" t="s">
        <v>87</v>
      </c>
      <c r="B10678" s="20">
        <v>0.44</v>
      </c>
      <c r="C10678" s="19">
        <v>47327</v>
      </c>
      <c r="D10678" s="19">
        <v>3595.059487</v>
      </c>
      <c r="E10678" s="23">
        <v>0.13680615600000001</v>
      </c>
      <c r="F10678" s="23">
        <v>0.120964329</v>
      </c>
      <c r="G10678" s="17">
        <v>0.602298899</v>
      </c>
      <c r="H10678" s="17">
        <v>0.397701101</v>
      </c>
      <c r="I10678" s="17">
        <v>0.92980939699999998</v>
      </c>
      <c r="J10678" s="17">
        <v>7.0099999999999996E-2</v>
      </c>
      <c r="K10678" s="17">
        <v>9.7999999999999997E-5</v>
      </c>
    </row>
    <row r="10679" spans="1:11" x14ac:dyDescent="0.45">
      <c r="A10679" s="10" t="s">
        <v>87</v>
      </c>
      <c r="B10679" s="20">
        <v>0.45</v>
      </c>
      <c r="C10679" s="19">
        <v>48370</v>
      </c>
      <c r="D10679" s="19">
        <v>3739.5561029999999</v>
      </c>
      <c r="E10679" s="23">
        <v>0.14020218100000001</v>
      </c>
      <c r="F10679" s="23">
        <v>0.123466609</v>
      </c>
      <c r="G10679" s="17">
        <v>0.60144717800000003</v>
      </c>
      <c r="H10679" s="17">
        <v>0.39855282199999997</v>
      </c>
      <c r="I10679" s="17">
        <v>0.93151520099999996</v>
      </c>
      <c r="J10679" s="17">
        <v>6.8400000000000002E-2</v>
      </c>
      <c r="K10679" s="17">
        <v>9.4300000000000002E-5</v>
      </c>
    </row>
    <row r="10680" spans="1:11" x14ac:dyDescent="0.45">
      <c r="A10680" s="10" t="s">
        <v>87</v>
      </c>
      <c r="B10680" s="20">
        <v>0.46</v>
      </c>
      <c r="C10680" s="19">
        <v>49463</v>
      </c>
      <c r="D10680" s="19">
        <v>3895.032459</v>
      </c>
      <c r="E10680" s="23">
        <v>0.144113713</v>
      </c>
      <c r="F10680" s="23">
        <v>0.126054738</v>
      </c>
      <c r="G10680" s="17">
        <v>0.60040838600000002</v>
      </c>
      <c r="H10680" s="17">
        <v>0.39959161399999998</v>
      </c>
      <c r="I10680" s="17">
        <v>0.93397386800000004</v>
      </c>
      <c r="J10680" s="17">
        <v>6.59E-2</v>
      </c>
      <c r="K10680" s="17">
        <v>9.0699999999999996E-5</v>
      </c>
    </row>
    <row r="10681" spans="1:11" x14ac:dyDescent="0.45">
      <c r="A10681" s="10" t="s">
        <v>87</v>
      </c>
      <c r="B10681" s="20">
        <v>0.47</v>
      </c>
      <c r="C10681" s="19">
        <v>50521</v>
      </c>
      <c r="D10681" s="19">
        <v>4049.263144</v>
      </c>
      <c r="E10681" s="23">
        <v>0.14675411799999999</v>
      </c>
      <c r="F10681" s="23">
        <v>0.12877897599999999</v>
      </c>
      <c r="G10681" s="17">
        <v>0.60151224199999997</v>
      </c>
      <c r="H10681" s="17">
        <v>0.39848775800000003</v>
      </c>
      <c r="I10681" s="17">
        <v>0.93630321800000005</v>
      </c>
      <c r="J10681" s="17">
        <v>6.3600000000000004E-2</v>
      </c>
      <c r="K10681" s="17">
        <v>8.7299999999999994E-5</v>
      </c>
    </row>
    <row r="10682" spans="1:11" x14ac:dyDescent="0.45">
      <c r="A10682" s="10" t="s">
        <v>87</v>
      </c>
      <c r="B10682" s="20">
        <v>0.48</v>
      </c>
      <c r="C10682" s="19">
        <v>51588</v>
      </c>
      <c r="D10682" s="19">
        <v>4207.9350260000001</v>
      </c>
      <c r="E10682" s="23">
        <v>0.14993668900000001</v>
      </c>
      <c r="F10682" s="23">
        <v>0.13137942799999999</v>
      </c>
      <c r="G10682" s="17">
        <v>0.60012018300000003</v>
      </c>
      <c r="H10682" s="17">
        <v>0.39987981700000003</v>
      </c>
      <c r="I10682" s="17">
        <v>0.93842661400000005</v>
      </c>
      <c r="J10682" s="17">
        <v>6.1499999999999999E-2</v>
      </c>
      <c r="K10682" s="17">
        <v>8.3999999999999995E-5</v>
      </c>
    </row>
    <row r="10683" spans="1:11" x14ac:dyDescent="0.45">
      <c r="A10683" s="10" t="s">
        <v>87</v>
      </c>
      <c r="B10683" s="20">
        <v>0.49</v>
      </c>
      <c r="C10683" s="19">
        <v>52627</v>
      </c>
      <c r="D10683" s="19">
        <v>4365.2306509999999</v>
      </c>
      <c r="E10683" s="23">
        <v>0.15256296999999999</v>
      </c>
      <c r="F10683" s="23">
        <v>0.13393956600000001</v>
      </c>
      <c r="G10683" s="17">
        <v>0.60254242099999999</v>
      </c>
      <c r="H10683" s="17">
        <v>0.39745757900000001</v>
      </c>
      <c r="I10683" s="17">
        <v>0.94034391799999995</v>
      </c>
      <c r="J10683" s="17">
        <v>5.96E-2</v>
      </c>
      <c r="K10683" s="17">
        <v>8.1299999999999997E-5</v>
      </c>
    </row>
    <row r="10684" spans="1:11" x14ac:dyDescent="0.45">
      <c r="A10684" s="10" t="s">
        <v>87</v>
      </c>
      <c r="B10684" s="20">
        <v>0.5</v>
      </c>
      <c r="C10684" s="19">
        <v>53715</v>
      </c>
      <c r="D10684" s="19">
        <v>4532.6539089999997</v>
      </c>
      <c r="E10684" s="23">
        <v>0.155859572</v>
      </c>
      <c r="F10684" s="23">
        <v>0.136502915</v>
      </c>
      <c r="G10684" s="17">
        <v>0.60143349199999996</v>
      </c>
      <c r="H10684" s="17">
        <v>0.39856650799999999</v>
      </c>
      <c r="I10684" s="17">
        <v>0.94236613899999999</v>
      </c>
      <c r="J10684" s="17">
        <v>5.7599999999999998E-2</v>
      </c>
      <c r="K10684" s="17">
        <v>7.8300000000000006E-5</v>
      </c>
    </row>
    <row r="10685" spans="1:11" x14ac:dyDescent="0.45">
      <c r="A10685" s="10" t="s">
        <v>87</v>
      </c>
      <c r="B10685" s="20">
        <v>0.51</v>
      </c>
      <c r="C10685" s="19">
        <v>54765</v>
      </c>
      <c r="D10685" s="19">
        <v>4697.854816</v>
      </c>
      <c r="E10685" s="23">
        <v>0.15895494299999999</v>
      </c>
      <c r="F10685" s="23">
        <v>0.13902001899999999</v>
      </c>
      <c r="G10685" s="17">
        <v>0.59974436200000003</v>
      </c>
      <c r="H10685" s="17">
        <v>0.40025563800000002</v>
      </c>
      <c r="I10685" s="17">
        <v>0.94362719900000003</v>
      </c>
      <c r="J10685" s="17">
        <v>5.6300000000000003E-2</v>
      </c>
      <c r="K10685" s="17">
        <v>7.5599999999999994E-5</v>
      </c>
    </row>
    <row r="10686" spans="1:11" x14ac:dyDescent="0.45">
      <c r="A10686" s="10" t="s">
        <v>87</v>
      </c>
      <c r="B10686" s="20">
        <v>0.52</v>
      </c>
      <c r="C10686" s="19">
        <v>55810</v>
      </c>
      <c r="D10686" s="19">
        <v>4866.1303710000002</v>
      </c>
      <c r="E10686" s="23">
        <v>0.16291529599999999</v>
      </c>
      <c r="F10686" s="23">
        <v>0.14170687500000001</v>
      </c>
      <c r="G10686" s="17">
        <v>0.59976706700000004</v>
      </c>
      <c r="H10686" s="17">
        <v>0.40023293300000001</v>
      </c>
      <c r="I10686" s="17">
        <v>0.94490382299999998</v>
      </c>
      <c r="J10686" s="17">
        <v>5.5E-2</v>
      </c>
      <c r="K10686" s="17">
        <v>7.3200000000000004E-5</v>
      </c>
    </row>
    <row r="10687" spans="1:11" x14ac:dyDescent="0.45">
      <c r="A10687" s="10" t="s">
        <v>87</v>
      </c>
      <c r="B10687" s="20">
        <v>0.53</v>
      </c>
      <c r="C10687" s="19">
        <v>56891</v>
      </c>
      <c r="D10687" s="19">
        <v>5044.0942219999997</v>
      </c>
      <c r="E10687" s="23">
        <v>0.16670425699999999</v>
      </c>
      <c r="F10687" s="23">
        <v>0.14445305</v>
      </c>
      <c r="G10687" s="17">
        <v>0.60002460800000001</v>
      </c>
      <c r="H10687" s="17">
        <v>0.39997539199999999</v>
      </c>
      <c r="I10687" s="17">
        <v>0.94669213699999999</v>
      </c>
      <c r="J10687" s="17">
        <v>5.3199999999999997E-2</v>
      </c>
      <c r="K10687" s="17">
        <v>7.08E-5</v>
      </c>
    </row>
    <row r="10688" spans="1:11" x14ac:dyDescent="0.45">
      <c r="A10688" s="10" t="s">
        <v>87</v>
      </c>
      <c r="B10688" s="20">
        <v>0.54</v>
      </c>
      <c r="C10688" s="19">
        <v>57957</v>
      </c>
      <c r="D10688" s="19">
        <v>5224.4087659999996</v>
      </c>
      <c r="E10688" s="23">
        <v>0.17187307700000001</v>
      </c>
      <c r="F10688" s="23">
        <v>0.14728223700000001</v>
      </c>
      <c r="G10688" s="17">
        <v>0.60111806999999995</v>
      </c>
      <c r="H10688" s="17">
        <v>0.39888193</v>
      </c>
      <c r="I10688" s="17">
        <v>0.948237938</v>
      </c>
      <c r="J10688" s="17">
        <v>5.1700000000000003E-2</v>
      </c>
      <c r="K10688" s="17">
        <v>6.8499999999999998E-5</v>
      </c>
    </row>
    <row r="10689" spans="1:11" x14ac:dyDescent="0.45">
      <c r="A10689" s="10" t="s">
        <v>87</v>
      </c>
      <c r="B10689" s="20">
        <v>0.55000000000000004</v>
      </c>
      <c r="C10689" s="19">
        <v>59035</v>
      </c>
      <c r="D10689" s="19">
        <v>5412.0239890000003</v>
      </c>
      <c r="E10689" s="23">
        <v>0.17542518600000001</v>
      </c>
      <c r="F10689" s="23">
        <v>0.150246772</v>
      </c>
      <c r="G10689" s="17">
        <v>0.601981875</v>
      </c>
      <c r="H10689" s="17">
        <v>0.398018125</v>
      </c>
      <c r="I10689" s="17">
        <v>0.949855915</v>
      </c>
      <c r="J10689" s="17">
        <v>5.0099999999999999E-2</v>
      </c>
      <c r="K10689" s="17">
        <v>6.6299999999999999E-5</v>
      </c>
    </row>
    <row r="10690" spans="1:11" x14ac:dyDescent="0.45">
      <c r="A10690" s="10" t="s">
        <v>87</v>
      </c>
      <c r="B10690" s="20">
        <v>0.56000000000000005</v>
      </c>
      <c r="C10690" s="19">
        <v>60178</v>
      </c>
      <c r="D10690" s="19">
        <v>5614.2913779999999</v>
      </c>
      <c r="E10690" s="23">
        <v>0.179212081</v>
      </c>
      <c r="F10690" s="23">
        <v>0.15351147000000001</v>
      </c>
      <c r="G10690" s="17">
        <v>0.60048522699999995</v>
      </c>
      <c r="H10690" s="17">
        <v>0.39951477299999999</v>
      </c>
      <c r="I10690" s="17">
        <v>0.95101005299999997</v>
      </c>
      <c r="J10690" s="17">
        <v>4.8899999999999999E-2</v>
      </c>
      <c r="K10690" s="17">
        <v>6.41E-5</v>
      </c>
    </row>
    <row r="10691" spans="1:11" x14ac:dyDescent="0.45">
      <c r="A10691" s="10" t="s">
        <v>87</v>
      </c>
      <c r="B10691" s="20">
        <v>0.56999999999999995</v>
      </c>
      <c r="C10691" s="19">
        <v>61261</v>
      </c>
      <c r="D10691" s="19">
        <v>5810.0206150000004</v>
      </c>
      <c r="E10691" s="23">
        <v>0.18265115200000001</v>
      </c>
      <c r="F10691" s="23">
        <v>0.15653668700000001</v>
      </c>
      <c r="G10691" s="17">
        <v>0.60090432699999996</v>
      </c>
      <c r="H10691" s="17">
        <v>0.39909567299999998</v>
      </c>
      <c r="I10691" s="17">
        <v>0.95227288399999999</v>
      </c>
      <c r="J10691" s="17">
        <v>4.7699999999999999E-2</v>
      </c>
      <c r="K10691" s="17">
        <v>6.2000000000000003E-5</v>
      </c>
    </row>
    <row r="10692" spans="1:11" x14ac:dyDescent="0.45">
      <c r="A10692" s="10" t="s">
        <v>87</v>
      </c>
      <c r="B10692" s="20">
        <v>0.57999999999999996</v>
      </c>
      <c r="C10692" s="19">
        <v>62313</v>
      </c>
      <c r="D10692" s="19">
        <v>6005.5837380000003</v>
      </c>
      <c r="E10692" s="23">
        <v>0.18816165800000001</v>
      </c>
      <c r="F10692" s="23">
        <v>0.159617762</v>
      </c>
      <c r="G10692" s="17">
        <v>0.59912056899999999</v>
      </c>
      <c r="H10692" s="17">
        <v>0.40087943100000001</v>
      </c>
      <c r="I10692" s="17">
        <v>0.95310400299999998</v>
      </c>
      <c r="J10692" s="17">
        <v>4.6800000000000001E-2</v>
      </c>
      <c r="K10692" s="17">
        <v>6.0300000000000002E-5</v>
      </c>
    </row>
    <row r="10693" spans="1:11" x14ac:dyDescent="0.45">
      <c r="A10693" s="10" t="s">
        <v>87</v>
      </c>
      <c r="B10693" s="20">
        <v>0.59</v>
      </c>
      <c r="C10693" s="19">
        <v>63391</v>
      </c>
      <c r="D10693" s="19">
        <v>6211.0457180000003</v>
      </c>
      <c r="E10693" s="23">
        <v>0.193261822</v>
      </c>
      <c r="F10693" s="23">
        <v>0.16285949599999999</v>
      </c>
      <c r="G10693" s="17">
        <v>0.60068463999999999</v>
      </c>
      <c r="H10693" s="17">
        <v>0.39931536000000001</v>
      </c>
      <c r="I10693" s="17">
        <v>0.95445973799999995</v>
      </c>
      <c r="J10693" s="17">
        <v>4.5499999999999999E-2</v>
      </c>
      <c r="K10693" s="17">
        <v>5.8499999999999999E-5</v>
      </c>
    </row>
    <row r="10694" spans="1:11" x14ac:dyDescent="0.45">
      <c r="A10694" s="10" t="s">
        <v>87</v>
      </c>
      <c r="B10694" s="20">
        <v>0.6</v>
      </c>
      <c r="C10694" s="19">
        <v>64346</v>
      </c>
      <c r="D10694" s="19">
        <v>6396.9663129999999</v>
      </c>
      <c r="E10694" s="23">
        <v>0.19597856</v>
      </c>
      <c r="F10694" s="23">
        <v>0.16585571700000001</v>
      </c>
      <c r="G10694" s="17">
        <v>0.59943120000000005</v>
      </c>
      <c r="H10694" s="17">
        <v>0.4005688</v>
      </c>
      <c r="I10694" s="17">
        <v>0.95564685800000004</v>
      </c>
      <c r="J10694" s="17">
        <v>4.4299999999999999E-2</v>
      </c>
      <c r="K10694" s="17">
        <v>5.6900000000000001E-5</v>
      </c>
    </row>
    <row r="10695" spans="1:11" x14ac:dyDescent="0.45">
      <c r="A10695" s="10" t="s">
        <v>87</v>
      </c>
      <c r="B10695" s="20">
        <v>0.61</v>
      </c>
      <c r="C10695" s="19">
        <v>65415</v>
      </c>
      <c r="D10695" s="19">
        <v>6607.8664820000004</v>
      </c>
      <c r="E10695" s="23">
        <v>0.199553867</v>
      </c>
      <c r="F10695" s="23">
        <v>0.169095366</v>
      </c>
      <c r="G10695" s="17">
        <v>0.59897577000000002</v>
      </c>
      <c r="H10695" s="17">
        <v>0.40102422999999998</v>
      </c>
      <c r="I10695" s="17">
        <v>0.95675306000000004</v>
      </c>
      <c r="J10695" s="17">
        <v>4.3200000000000002E-2</v>
      </c>
      <c r="K10695" s="17">
        <v>5.5399999999999998E-5</v>
      </c>
    </row>
    <row r="10696" spans="1:11" x14ac:dyDescent="0.45">
      <c r="A10696" s="10" t="s">
        <v>87</v>
      </c>
      <c r="B10696" s="20">
        <v>0.62</v>
      </c>
      <c r="C10696" s="19">
        <v>66444</v>
      </c>
      <c r="D10696" s="19">
        <v>6815.9029330000003</v>
      </c>
      <c r="E10696" s="23">
        <v>0.20472077599999999</v>
      </c>
      <c r="F10696" s="23">
        <v>0.17232849</v>
      </c>
      <c r="G10696" s="17">
        <v>0.59885016000000002</v>
      </c>
      <c r="H10696" s="17">
        <v>0.40114983999999998</v>
      </c>
      <c r="I10696" s="17">
        <v>0.95779701500000003</v>
      </c>
      <c r="J10696" s="17">
        <v>4.2099999999999999E-2</v>
      </c>
      <c r="K10696" s="17">
        <v>5.38E-5</v>
      </c>
    </row>
    <row r="10697" spans="1:11" x14ac:dyDescent="0.45">
      <c r="A10697" s="10" t="s">
        <v>87</v>
      </c>
      <c r="B10697" s="20">
        <v>0.63</v>
      </c>
      <c r="C10697" s="19">
        <v>67539</v>
      </c>
      <c r="D10697" s="19">
        <v>7044.7894619999997</v>
      </c>
      <c r="E10697" s="23">
        <v>0.212470885</v>
      </c>
      <c r="F10697" s="23">
        <v>0.17586079299999999</v>
      </c>
      <c r="G10697" s="17">
        <v>0.59904647700000002</v>
      </c>
      <c r="H10697" s="17">
        <v>0.40095352299999998</v>
      </c>
      <c r="I10697" s="17">
        <v>0.95899816199999999</v>
      </c>
      <c r="J10697" s="17">
        <v>4.0899999999999999E-2</v>
      </c>
      <c r="K10697" s="17">
        <v>5.2200000000000002E-5</v>
      </c>
    </row>
    <row r="10698" spans="1:11" x14ac:dyDescent="0.45">
      <c r="A10698" s="10" t="s">
        <v>87</v>
      </c>
      <c r="B10698" s="20">
        <v>0.64</v>
      </c>
      <c r="C10698" s="19">
        <v>68608</v>
      </c>
      <c r="D10698" s="19">
        <v>7274.4575260000001</v>
      </c>
      <c r="E10698" s="23">
        <v>0.21746723100000001</v>
      </c>
      <c r="F10698" s="23">
        <v>0.17946187199999999</v>
      </c>
      <c r="G10698" s="17">
        <v>0.59902635299999996</v>
      </c>
      <c r="H10698" s="17">
        <v>0.40097364699999999</v>
      </c>
      <c r="I10698" s="17">
        <v>0.96015901599999998</v>
      </c>
      <c r="J10698" s="17">
        <v>3.9800000000000002E-2</v>
      </c>
      <c r="K10698" s="17">
        <v>5.0699999999999999E-5</v>
      </c>
    </row>
    <row r="10699" spans="1:11" x14ac:dyDescent="0.45">
      <c r="A10699" s="10" t="s">
        <v>87</v>
      </c>
      <c r="B10699" s="20">
        <v>0.65</v>
      </c>
      <c r="C10699" s="19">
        <v>69672</v>
      </c>
      <c r="D10699" s="19">
        <v>7508.4740199999997</v>
      </c>
      <c r="E10699" s="23">
        <v>0.22288370699999999</v>
      </c>
      <c r="F10699" s="23">
        <v>0.18329696700000001</v>
      </c>
      <c r="G10699" s="17">
        <v>0.59844700900000003</v>
      </c>
      <c r="H10699" s="17">
        <v>0.40155299100000003</v>
      </c>
      <c r="I10699" s="17">
        <v>0.95995722000000006</v>
      </c>
      <c r="J10699" s="17">
        <v>0.04</v>
      </c>
      <c r="K10699" s="17">
        <v>4.9299999999999999E-5</v>
      </c>
    </row>
    <row r="10700" spans="1:11" x14ac:dyDescent="0.45">
      <c r="A10700" s="10" t="s">
        <v>87</v>
      </c>
      <c r="B10700" s="20">
        <v>0.66</v>
      </c>
      <c r="C10700" s="19">
        <v>70738</v>
      </c>
      <c r="D10700" s="19">
        <v>7749.2584120000001</v>
      </c>
      <c r="E10700" s="23">
        <v>0.228275811</v>
      </c>
      <c r="F10700" s="23">
        <v>0.18715955200000001</v>
      </c>
      <c r="G10700" s="17">
        <v>0.59972009400000004</v>
      </c>
      <c r="H10700" s="17">
        <v>0.40027990600000002</v>
      </c>
      <c r="I10700" s="17">
        <v>0.96090234399999996</v>
      </c>
      <c r="J10700" s="17">
        <v>3.9E-2</v>
      </c>
      <c r="K10700" s="17">
        <v>4.7899999999999999E-5</v>
      </c>
    </row>
    <row r="10701" spans="1:11" x14ac:dyDescent="0.45">
      <c r="A10701" s="10" t="s">
        <v>87</v>
      </c>
      <c r="B10701" s="20">
        <v>0.67</v>
      </c>
      <c r="C10701" s="19">
        <v>71788</v>
      </c>
      <c r="D10701" s="19">
        <v>7991.9565549999998</v>
      </c>
      <c r="E10701" s="23">
        <v>0.23395587500000001</v>
      </c>
      <c r="F10701" s="23">
        <v>0.191290141</v>
      </c>
      <c r="G10701" s="17">
        <v>0.601298267</v>
      </c>
      <c r="H10701" s="17">
        <v>0.398701733</v>
      </c>
      <c r="I10701" s="17">
        <v>0.96183088699999997</v>
      </c>
      <c r="J10701" s="17">
        <v>3.8100000000000002E-2</v>
      </c>
      <c r="K10701" s="17">
        <v>4.6699999999999997E-5</v>
      </c>
    </row>
    <row r="10702" spans="1:11" x14ac:dyDescent="0.45">
      <c r="A10702" s="10" t="s">
        <v>87</v>
      </c>
      <c r="B10702" s="20">
        <v>0.68</v>
      </c>
      <c r="C10702" s="19">
        <v>72860</v>
      </c>
      <c r="D10702" s="19">
        <v>8246.3370539999996</v>
      </c>
      <c r="E10702" s="23">
        <v>0.24049909899999999</v>
      </c>
      <c r="F10702" s="23">
        <v>0.19540202700000001</v>
      </c>
      <c r="G10702" s="17">
        <v>0.60238814200000002</v>
      </c>
      <c r="H10702" s="17">
        <v>0.39761185799999998</v>
      </c>
      <c r="I10702" s="17">
        <v>0.96254343200000003</v>
      </c>
      <c r="J10702" s="17">
        <v>3.7400000000000003E-2</v>
      </c>
      <c r="K10702" s="17">
        <v>4.5500000000000001E-5</v>
      </c>
    </row>
    <row r="10703" spans="1:11" x14ac:dyDescent="0.45">
      <c r="A10703" s="10" t="s">
        <v>87</v>
      </c>
      <c r="B10703" s="20">
        <v>0.69</v>
      </c>
      <c r="C10703" s="19">
        <v>73928</v>
      </c>
      <c r="D10703" s="19">
        <v>8506.2860999999994</v>
      </c>
      <c r="E10703" s="23">
        <v>0.24643327400000001</v>
      </c>
      <c r="F10703" s="23">
        <v>0.199690586</v>
      </c>
      <c r="G10703" s="17">
        <v>0.60342495399999996</v>
      </c>
      <c r="H10703" s="17">
        <v>0.39657504599999999</v>
      </c>
      <c r="I10703" s="17">
        <v>0.96350949500000005</v>
      </c>
      <c r="J10703" s="17">
        <v>3.6400000000000002E-2</v>
      </c>
      <c r="K10703" s="17">
        <v>4.4299999999999999E-5</v>
      </c>
    </row>
    <row r="10704" spans="1:11" x14ac:dyDescent="0.45">
      <c r="A10704" s="10" t="s">
        <v>87</v>
      </c>
      <c r="B10704" s="20">
        <v>0.7</v>
      </c>
      <c r="C10704" s="19">
        <v>74970</v>
      </c>
      <c r="D10704" s="19">
        <v>8767.0078919999996</v>
      </c>
      <c r="E10704" s="23">
        <v>0.253744109</v>
      </c>
      <c r="F10704" s="23">
        <v>0.204050329</v>
      </c>
      <c r="G10704" s="17">
        <v>0.60356142499999998</v>
      </c>
      <c r="H10704" s="17">
        <v>0.39643857500000002</v>
      </c>
      <c r="I10704" s="17">
        <v>0.96428621000000003</v>
      </c>
      <c r="J10704" s="17">
        <v>3.5700000000000003E-2</v>
      </c>
      <c r="K10704" s="17">
        <v>4.32E-5</v>
      </c>
    </row>
    <row r="10705" spans="1:11" x14ac:dyDescent="0.45">
      <c r="A10705" s="10" t="s">
        <v>87</v>
      </c>
      <c r="B10705" s="20">
        <v>0.71</v>
      </c>
      <c r="C10705" s="19">
        <v>76047</v>
      </c>
      <c r="D10705" s="19">
        <v>9044.0105870000007</v>
      </c>
      <c r="E10705" s="23">
        <v>0.261825643</v>
      </c>
      <c r="F10705" s="23">
        <v>0.20866547399999999</v>
      </c>
      <c r="G10705" s="17">
        <v>0.60373190300000001</v>
      </c>
      <c r="H10705" s="17">
        <v>0.39626809699999999</v>
      </c>
      <c r="I10705" s="17">
        <v>0.96510411100000004</v>
      </c>
      <c r="J10705" s="17">
        <v>3.49E-2</v>
      </c>
      <c r="K10705" s="17">
        <v>4.21E-5</v>
      </c>
    </row>
    <row r="10706" spans="1:11" x14ac:dyDescent="0.45">
      <c r="A10706" s="10" t="s">
        <v>87</v>
      </c>
      <c r="B10706" s="20">
        <v>0.72</v>
      </c>
      <c r="C10706" s="19">
        <v>77077</v>
      </c>
      <c r="D10706" s="19">
        <v>9317.7295059999997</v>
      </c>
      <c r="E10706" s="23">
        <v>0.27041283900000002</v>
      </c>
      <c r="F10706" s="23">
        <v>0.21330322299999999</v>
      </c>
      <c r="G10706" s="17">
        <v>0.60456426699999999</v>
      </c>
      <c r="H10706" s="17">
        <v>0.39543573300000001</v>
      </c>
      <c r="I10706" s="17">
        <v>0.965821288</v>
      </c>
      <c r="J10706" s="17">
        <v>3.4099999999999998E-2</v>
      </c>
      <c r="K10706" s="17">
        <v>4.1100000000000003E-5</v>
      </c>
    </row>
    <row r="10707" spans="1:11" x14ac:dyDescent="0.45">
      <c r="A10707" s="10" t="s">
        <v>87</v>
      </c>
      <c r="B10707" s="20">
        <v>0.73</v>
      </c>
      <c r="C10707" s="19">
        <v>78182</v>
      </c>
      <c r="D10707" s="19">
        <v>9619.9969160000001</v>
      </c>
      <c r="E10707" s="23">
        <v>0.27675363800000002</v>
      </c>
      <c r="F10707" s="23">
        <v>0.218356416</v>
      </c>
      <c r="G10707" s="17">
        <v>0.60433347800000004</v>
      </c>
      <c r="H10707" s="17">
        <v>0.39566652200000002</v>
      </c>
      <c r="I10707" s="17">
        <v>0.96671427099999996</v>
      </c>
      <c r="J10707" s="17">
        <v>3.32E-2</v>
      </c>
      <c r="K10707" s="17">
        <v>4.0000000000000003E-5</v>
      </c>
    </row>
    <row r="10708" spans="1:11" x14ac:dyDescent="0.45">
      <c r="A10708" s="10" t="s">
        <v>87</v>
      </c>
      <c r="B10708" s="20">
        <v>0.74</v>
      </c>
      <c r="C10708" s="19">
        <v>79242</v>
      </c>
      <c r="D10708" s="19">
        <v>9918.2542140000005</v>
      </c>
      <c r="E10708" s="23">
        <v>0.285308756</v>
      </c>
      <c r="F10708" s="23">
        <v>0.22343707099999999</v>
      </c>
      <c r="G10708" s="17">
        <v>0.60466671699999996</v>
      </c>
      <c r="H10708" s="17">
        <v>0.39533328299999998</v>
      </c>
      <c r="I10708" s="17">
        <v>0.96745385699999997</v>
      </c>
      <c r="J10708" s="17">
        <v>3.2500000000000001E-2</v>
      </c>
      <c r="K10708" s="17">
        <v>3.8899999999999997E-5</v>
      </c>
    </row>
    <row r="10709" spans="1:11" x14ac:dyDescent="0.45">
      <c r="A10709" s="10" t="s">
        <v>87</v>
      </c>
      <c r="B10709" s="20">
        <v>0.75</v>
      </c>
      <c r="C10709" s="19">
        <v>80307</v>
      </c>
      <c r="D10709" s="19">
        <v>10226.731739999999</v>
      </c>
      <c r="E10709" s="23">
        <v>0.29362531800000002</v>
      </c>
      <c r="F10709" s="23">
        <v>0.22863607699999999</v>
      </c>
      <c r="G10709" s="17">
        <v>0.60541422300000003</v>
      </c>
      <c r="H10709" s="17">
        <v>0.39458577700000003</v>
      </c>
      <c r="I10709" s="17">
        <v>0.96804311200000004</v>
      </c>
      <c r="J10709" s="17">
        <v>3.1899999999999998E-2</v>
      </c>
      <c r="K10709" s="17">
        <v>3.8000000000000002E-5</v>
      </c>
    </row>
    <row r="10710" spans="1:11" x14ac:dyDescent="0.45">
      <c r="A10710" s="10" t="s">
        <v>87</v>
      </c>
      <c r="B10710" s="20">
        <v>0.76</v>
      </c>
      <c r="C10710" s="19">
        <v>81373</v>
      </c>
      <c r="D10710" s="19">
        <v>10545.345590000001</v>
      </c>
      <c r="E10710" s="23">
        <v>0.30360356799999999</v>
      </c>
      <c r="F10710" s="23">
        <v>0.234282871</v>
      </c>
      <c r="G10710" s="17">
        <v>0.60572917299999995</v>
      </c>
      <c r="H10710" s="17">
        <v>0.39427082699999999</v>
      </c>
      <c r="I10710" s="17">
        <v>0.96854406400000004</v>
      </c>
      <c r="J10710" s="17">
        <v>3.1399999999999997E-2</v>
      </c>
      <c r="K10710" s="17">
        <v>3.7100000000000001E-5</v>
      </c>
    </row>
    <row r="10711" spans="1:11" x14ac:dyDescent="0.45">
      <c r="A10711" s="10" t="s">
        <v>87</v>
      </c>
      <c r="B10711" s="20">
        <v>0.77</v>
      </c>
      <c r="C10711" s="19">
        <v>82440</v>
      </c>
      <c r="D10711" s="19">
        <v>10874.52054</v>
      </c>
      <c r="E10711" s="23">
        <v>0.31241829399999999</v>
      </c>
      <c r="F10711" s="23">
        <v>0.24001413999999999</v>
      </c>
      <c r="G10711" s="17">
        <v>0.60674429900000004</v>
      </c>
      <c r="H10711" s="17">
        <v>0.39325570100000001</v>
      </c>
      <c r="I10711" s="17">
        <v>0.96911546500000001</v>
      </c>
      <c r="J10711" s="17">
        <v>3.0800000000000001E-2</v>
      </c>
      <c r="K10711" s="17">
        <v>3.6300000000000001E-5</v>
      </c>
    </row>
    <row r="10712" spans="1:11" x14ac:dyDescent="0.45">
      <c r="A10712" s="10" t="s">
        <v>87</v>
      </c>
      <c r="B10712" s="20">
        <v>0.78</v>
      </c>
      <c r="C10712" s="19">
        <v>83502</v>
      </c>
      <c r="D10712" s="19">
        <v>11212.41034</v>
      </c>
      <c r="E10712" s="23">
        <v>0.3231811</v>
      </c>
      <c r="F10712" s="23">
        <v>0.245958707</v>
      </c>
      <c r="G10712" s="17">
        <v>0.60773394599999997</v>
      </c>
      <c r="H10712" s="17">
        <v>0.39226605399999998</v>
      </c>
      <c r="I10712" s="17">
        <v>0.96981698699999996</v>
      </c>
      <c r="J10712" s="17">
        <v>3.0099999999999998E-2</v>
      </c>
      <c r="K10712" s="17">
        <v>3.54E-5</v>
      </c>
    </row>
    <row r="10713" spans="1:11" x14ac:dyDescent="0.45">
      <c r="A10713" s="10" t="s">
        <v>87</v>
      </c>
      <c r="B10713" s="20">
        <v>0.79</v>
      </c>
      <c r="C10713" s="19">
        <v>84565</v>
      </c>
      <c r="D10713" s="19">
        <v>11563.53609</v>
      </c>
      <c r="E10713" s="23">
        <v>0.33638055100000003</v>
      </c>
      <c r="F10713" s="23">
        <v>0.25211789000000001</v>
      </c>
      <c r="G10713" s="17">
        <v>0.60904629600000004</v>
      </c>
      <c r="H10713" s="17">
        <v>0.39095370400000001</v>
      </c>
      <c r="I10713" s="17">
        <v>0.97046005599999996</v>
      </c>
      <c r="J10713" s="17">
        <v>2.9499999999999998E-2</v>
      </c>
      <c r="K10713" s="17">
        <v>3.4600000000000001E-5</v>
      </c>
    </row>
    <row r="10714" spans="1:11" x14ac:dyDescent="0.45">
      <c r="A10714" s="10" t="s">
        <v>87</v>
      </c>
      <c r="B10714" s="20">
        <v>0.8</v>
      </c>
      <c r="C10714" s="19">
        <v>85204</v>
      </c>
      <c r="D10714" s="19">
        <v>11782.44204</v>
      </c>
      <c r="E10714" s="23">
        <v>0.34906392200000003</v>
      </c>
      <c r="F10714" s="23">
        <v>0.25615770500000001</v>
      </c>
      <c r="G10714" s="17">
        <v>0.609138069</v>
      </c>
      <c r="H10714" s="17">
        <v>0.390861931</v>
      </c>
      <c r="I10714" s="17">
        <v>0.97069125999999994</v>
      </c>
      <c r="J10714" s="17">
        <v>2.93E-2</v>
      </c>
      <c r="K10714" s="17">
        <v>3.4100000000000002E-5</v>
      </c>
    </row>
    <row r="10715" spans="1:11" x14ac:dyDescent="0.45">
      <c r="A10715" s="10" t="s">
        <v>87</v>
      </c>
      <c r="B10715" s="20">
        <v>0.80100000000000005</v>
      </c>
      <c r="C10715" s="19">
        <v>85308</v>
      </c>
      <c r="D10715" s="19">
        <v>11818.85903</v>
      </c>
      <c r="E10715" s="23">
        <v>0.35089747500000001</v>
      </c>
      <c r="F10715" s="23">
        <v>0.25684376599999997</v>
      </c>
      <c r="G10715" s="17">
        <v>0.60926290599999999</v>
      </c>
      <c r="H10715" s="17">
        <v>0.39073709400000001</v>
      </c>
      <c r="I10715" s="17">
        <v>0.97076703600000003</v>
      </c>
      <c r="J10715" s="17">
        <v>2.92E-2</v>
      </c>
      <c r="K10715" s="17">
        <v>3.4E-5</v>
      </c>
    </row>
    <row r="10716" spans="1:11" x14ac:dyDescent="0.45">
      <c r="A10716" s="10" t="s">
        <v>87</v>
      </c>
      <c r="B10716" s="20">
        <v>0.80200000000000005</v>
      </c>
      <c r="C10716" s="19">
        <v>85388</v>
      </c>
      <c r="D10716" s="19">
        <v>11847.00173</v>
      </c>
      <c r="E10716" s="23">
        <v>0.35279511000000002</v>
      </c>
      <c r="F10716" s="23">
        <v>0.25756844099999998</v>
      </c>
      <c r="G10716" s="17">
        <v>0.60927765</v>
      </c>
      <c r="H10716" s="17">
        <v>0.39072235</v>
      </c>
      <c r="I10716" s="17">
        <v>0.97081420600000001</v>
      </c>
      <c r="J10716" s="17">
        <v>2.92E-2</v>
      </c>
      <c r="K10716" s="17">
        <v>3.3899999999999997E-5</v>
      </c>
    </row>
    <row r="10717" spans="1:11" x14ac:dyDescent="0.45">
      <c r="A10717" s="10" t="s">
        <v>87</v>
      </c>
      <c r="B10717" s="20">
        <v>0.80300000000000005</v>
      </c>
      <c r="C10717" s="19">
        <v>85515</v>
      </c>
      <c r="D10717" s="19">
        <v>11891.902529999999</v>
      </c>
      <c r="E10717" s="23">
        <v>0.35513725800000001</v>
      </c>
      <c r="F10717" s="23">
        <v>0.258120513</v>
      </c>
      <c r="G10717" s="17">
        <v>0.60926153299999997</v>
      </c>
      <c r="H10717" s="17">
        <v>0.39073846699999998</v>
      </c>
      <c r="I10717" s="17">
        <v>0.97089109100000004</v>
      </c>
      <c r="J10717" s="17">
        <v>2.9100000000000001E-2</v>
      </c>
      <c r="K10717" s="17">
        <v>3.3899999999999997E-5</v>
      </c>
    </row>
    <row r="10718" spans="1:11" x14ac:dyDescent="0.45">
      <c r="A10718" s="10" t="s">
        <v>87</v>
      </c>
      <c r="B10718" s="20">
        <v>0.80400000000000005</v>
      </c>
      <c r="C10718" s="19">
        <v>85628</v>
      </c>
      <c r="D10718" s="19">
        <v>11932.11464</v>
      </c>
      <c r="E10718" s="23">
        <v>0.35626437100000002</v>
      </c>
      <c r="F10718" s="23">
        <v>0.258925562</v>
      </c>
      <c r="G10718" s="17">
        <v>0.609204933</v>
      </c>
      <c r="H10718" s="17">
        <v>0.390795067</v>
      </c>
      <c r="I10718" s="17">
        <v>0.97096723399999996</v>
      </c>
      <c r="J10718" s="17">
        <v>2.9000000000000001E-2</v>
      </c>
      <c r="K10718" s="17">
        <v>3.3699999999999999E-5</v>
      </c>
    </row>
    <row r="10719" spans="1:11" x14ac:dyDescent="0.45">
      <c r="A10719" s="10" t="s">
        <v>87</v>
      </c>
      <c r="B10719" s="20">
        <v>0.80500000000000005</v>
      </c>
      <c r="C10719" s="19">
        <v>85732</v>
      </c>
      <c r="D10719" s="19">
        <v>11969.24043</v>
      </c>
      <c r="E10719" s="23">
        <v>0.35777613899999999</v>
      </c>
      <c r="F10719" s="23">
        <v>0.25969536199999999</v>
      </c>
      <c r="G10719" s="17">
        <v>0.609387393</v>
      </c>
      <c r="H10719" s="17">
        <v>0.390612607</v>
      </c>
      <c r="I10719" s="17">
        <v>0.97102739999999998</v>
      </c>
      <c r="J10719" s="17">
        <v>2.8899999999999999E-2</v>
      </c>
      <c r="K10719" s="17">
        <v>3.3699999999999999E-5</v>
      </c>
    </row>
    <row r="10720" spans="1:11" x14ac:dyDescent="0.45">
      <c r="A10720" s="10" t="s">
        <v>87</v>
      </c>
      <c r="B10720" s="20">
        <v>0.80600000000000005</v>
      </c>
      <c r="C10720" s="19">
        <v>85837</v>
      </c>
      <c r="D10720" s="19">
        <v>12006.88767</v>
      </c>
      <c r="E10720" s="23">
        <v>0.35934351599999997</v>
      </c>
      <c r="F10720" s="23">
        <v>0.260418433</v>
      </c>
      <c r="G10720" s="17">
        <v>0.60939920999999997</v>
      </c>
      <c r="H10720" s="17">
        <v>0.39060078999999998</v>
      </c>
      <c r="I10720" s="17">
        <v>0.97104461200000003</v>
      </c>
      <c r="J10720" s="17">
        <v>2.8899999999999999E-2</v>
      </c>
      <c r="K10720" s="17">
        <v>3.3599999999999997E-5</v>
      </c>
    </row>
    <row r="10721" spans="1:11" x14ac:dyDescent="0.45">
      <c r="A10721" s="10" t="s">
        <v>87</v>
      </c>
      <c r="B10721" s="20">
        <v>0.80700000000000005</v>
      </c>
      <c r="C10721" s="19">
        <v>85900</v>
      </c>
      <c r="D10721" s="19">
        <v>12029.538850000001</v>
      </c>
      <c r="E10721" s="23">
        <v>0.35990165400000002</v>
      </c>
      <c r="F10721" s="23">
        <v>0.26103584499999999</v>
      </c>
      <c r="G10721" s="17">
        <v>0.60947613499999997</v>
      </c>
      <c r="H10721" s="17">
        <v>0.39052386500000003</v>
      </c>
      <c r="I10721" s="17">
        <v>0.97103707100000003</v>
      </c>
      <c r="J10721" s="17">
        <v>2.8899999999999999E-2</v>
      </c>
      <c r="K10721" s="17">
        <v>3.3599999999999997E-5</v>
      </c>
    </row>
    <row r="10722" spans="1:11" x14ac:dyDescent="0.45">
      <c r="A10722" s="10" t="s">
        <v>87</v>
      </c>
      <c r="B10722" s="20">
        <v>0.80800000000000005</v>
      </c>
      <c r="C10722" s="19">
        <v>86050</v>
      </c>
      <c r="D10722" s="19">
        <v>12083.664070000001</v>
      </c>
      <c r="E10722" s="23">
        <v>0.362330608</v>
      </c>
      <c r="F10722" s="23">
        <v>0.26154877199999998</v>
      </c>
      <c r="G10722" s="17">
        <v>0.60979662999999995</v>
      </c>
      <c r="H10722" s="17">
        <v>0.39020336999999999</v>
      </c>
      <c r="I10722" s="17">
        <v>0.971152829</v>
      </c>
      <c r="J10722" s="17">
        <v>2.8799999999999999E-2</v>
      </c>
      <c r="K10722" s="17">
        <v>3.3500000000000001E-5</v>
      </c>
    </row>
    <row r="10723" spans="1:11" x14ac:dyDescent="0.45">
      <c r="A10723" s="10" t="s">
        <v>87</v>
      </c>
      <c r="B10723" s="20">
        <v>0.80900000000000005</v>
      </c>
      <c r="C10723" s="19">
        <v>86147</v>
      </c>
      <c r="D10723" s="19">
        <v>12118.90057</v>
      </c>
      <c r="E10723" s="23">
        <v>0.36371610900000001</v>
      </c>
      <c r="F10723" s="23">
        <v>0.26223730099999998</v>
      </c>
      <c r="G10723" s="17">
        <v>0.60996900600000004</v>
      </c>
      <c r="H10723" s="17">
        <v>0.39003099400000002</v>
      </c>
      <c r="I10723" s="17">
        <v>0.97114871400000002</v>
      </c>
      <c r="J10723" s="17">
        <v>2.8799999999999999E-2</v>
      </c>
      <c r="K10723" s="17">
        <v>3.3399999999999999E-5</v>
      </c>
    </row>
    <row r="10724" spans="1:11" x14ac:dyDescent="0.45">
      <c r="A10724" s="10" t="s">
        <v>87</v>
      </c>
      <c r="B10724" s="20">
        <v>0.81</v>
      </c>
      <c r="C10724" s="19">
        <v>86266</v>
      </c>
      <c r="D10724" s="19">
        <v>12162.24121</v>
      </c>
      <c r="E10724" s="23">
        <v>0.36522521299999999</v>
      </c>
      <c r="F10724" s="23">
        <v>0.26319410500000001</v>
      </c>
      <c r="G10724" s="17">
        <v>0.60995061800000006</v>
      </c>
      <c r="H10724" s="17">
        <v>0.390049382</v>
      </c>
      <c r="I10724" s="17">
        <v>0.97115600300000005</v>
      </c>
      <c r="J10724" s="17">
        <v>2.8799999999999999E-2</v>
      </c>
      <c r="K10724" s="17">
        <v>3.3300000000000003E-5</v>
      </c>
    </row>
    <row r="10725" spans="1:11" x14ac:dyDescent="0.45">
      <c r="A10725" s="10" t="s">
        <v>87</v>
      </c>
      <c r="B10725" s="20">
        <v>0.81100000000000005</v>
      </c>
      <c r="C10725" s="19">
        <v>86376</v>
      </c>
      <c r="D10725" s="19">
        <v>12202.470359999999</v>
      </c>
      <c r="E10725" s="23">
        <v>0.36671185099999998</v>
      </c>
      <c r="F10725" s="23">
        <v>0.26394189800000001</v>
      </c>
      <c r="G10725" s="17">
        <v>0.60994952300000005</v>
      </c>
      <c r="H10725" s="17">
        <v>0.39005047700000001</v>
      </c>
      <c r="I10725" s="17">
        <v>0.97120257200000004</v>
      </c>
      <c r="J10725" s="17">
        <v>2.8799999999999999E-2</v>
      </c>
      <c r="K10725" s="17">
        <v>3.3200000000000001E-5</v>
      </c>
    </row>
    <row r="10726" spans="1:11" x14ac:dyDescent="0.45">
      <c r="A10726" s="10" t="s">
        <v>87</v>
      </c>
      <c r="B10726" s="20">
        <v>0.81200000000000006</v>
      </c>
      <c r="C10726" s="19">
        <v>86470</v>
      </c>
      <c r="D10726" s="19">
        <v>12236.998939999999</v>
      </c>
      <c r="E10726" s="23">
        <v>0.36824392900000003</v>
      </c>
      <c r="F10726" s="23">
        <v>0.264850537</v>
      </c>
      <c r="G10726" s="17">
        <v>0.610072858</v>
      </c>
      <c r="H10726" s="17">
        <v>0.389927142</v>
      </c>
      <c r="I10726" s="17">
        <v>0.97126453400000001</v>
      </c>
      <c r="J10726" s="17">
        <v>2.87E-2</v>
      </c>
      <c r="K10726" s="17">
        <v>3.3099999999999998E-5</v>
      </c>
    </row>
    <row r="10727" spans="1:11" x14ac:dyDescent="0.45">
      <c r="A10727" s="10" t="s">
        <v>87</v>
      </c>
      <c r="B10727" s="20">
        <v>0.81299999999999994</v>
      </c>
      <c r="C10727" s="19">
        <v>86576</v>
      </c>
      <c r="D10727" s="19">
        <v>12276.06849</v>
      </c>
      <c r="E10727" s="23">
        <v>0.36878829899999999</v>
      </c>
      <c r="F10727" s="23">
        <v>0.26553522000000002</v>
      </c>
      <c r="G10727" s="17">
        <v>0.61041166099999999</v>
      </c>
      <c r="H10727" s="17">
        <v>0.38958833900000001</v>
      </c>
      <c r="I10727" s="17">
        <v>0.97132360299999998</v>
      </c>
      <c r="J10727" s="17">
        <v>2.86E-2</v>
      </c>
      <c r="K10727" s="17">
        <v>3.3099999999999998E-5</v>
      </c>
    </row>
    <row r="10728" spans="1:11" x14ac:dyDescent="0.45">
      <c r="A10728" s="10" t="s">
        <v>87</v>
      </c>
      <c r="B10728" s="20">
        <v>0.81399999999999995</v>
      </c>
      <c r="C10728" s="19">
        <v>86691</v>
      </c>
      <c r="D10728" s="19">
        <v>12318.487569999999</v>
      </c>
      <c r="E10728" s="23">
        <v>0.36889009299999997</v>
      </c>
      <c r="F10728" s="23">
        <v>0.26624154300000002</v>
      </c>
      <c r="G10728" s="17">
        <v>0.61043245599999996</v>
      </c>
      <c r="H10728" s="17">
        <v>0.38956754399999999</v>
      </c>
      <c r="I10728" s="17">
        <v>0.97139171999999996</v>
      </c>
      <c r="J10728" s="17">
        <v>2.86E-2</v>
      </c>
      <c r="K10728" s="17">
        <v>3.3000000000000003E-5</v>
      </c>
    </row>
    <row r="10729" spans="1:11" x14ac:dyDescent="0.45">
      <c r="A10729" s="10" t="s">
        <v>87</v>
      </c>
      <c r="B10729" s="20">
        <v>0.81499999999999995</v>
      </c>
      <c r="C10729" s="19">
        <v>86793</v>
      </c>
      <c r="D10729" s="19">
        <v>12356.23918</v>
      </c>
      <c r="E10729" s="23">
        <v>0.37088726599999999</v>
      </c>
      <c r="F10729" s="23">
        <v>0.26712607100000002</v>
      </c>
      <c r="G10729" s="17">
        <v>0.61052158599999995</v>
      </c>
      <c r="H10729" s="17">
        <v>0.389478414</v>
      </c>
      <c r="I10729" s="17">
        <v>0.97147227400000002</v>
      </c>
      <c r="J10729" s="17">
        <v>2.8500000000000001E-2</v>
      </c>
      <c r="K10729" s="17">
        <v>3.29E-5</v>
      </c>
    </row>
    <row r="10730" spans="1:11" x14ac:dyDescent="0.45">
      <c r="A10730" s="10" t="s">
        <v>87</v>
      </c>
      <c r="B10730" s="20">
        <v>0.81599999999999995</v>
      </c>
      <c r="C10730" s="19">
        <v>86867</v>
      </c>
      <c r="D10730" s="19">
        <v>12383.726290000001</v>
      </c>
      <c r="E10730" s="23">
        <v>0.37181878400000001</v>
      </c>
      <c r="F10730" s="23">
        <v>0.267847375</v>
      </c>
      <c r="G10730" s="17">
        <v>0.61041592300000003</v>
      </c>
      <c r="H10730" s="17">
        <v>0.38958407699999997</v>
      </c>
      <c r="I10730" s="17">
        <v>0.97150808399999999</v>
      </c>
      <c r="J10730" s="17">
        <v>2.8500000000000001E-2</v>
      </c>
      <c r="K10730" s="17">
        <v>3.2799999999999998E-5</v>
      </c>
    </row>
    <row r="10731" spans="1:11" x14ac:dyDescent="0.45">
      <c r="A10731" s="10" t="s">
        <v>87</v>
      </c>
      <c r="B10731" s="20">
        <v>0.81699999999999995</v>
      </c>
      <c r="C10731" s="19">
        <v>87012</v>
      </c>
      <c r="D10731" s="19">
        <v>12437.721079999999</v>
      </c>
      <c r="E10731" s="23">
        <v>0.37354212599999997</v>
      </c>
      <c r="F10731" s="23">
        <v>0.26848180300000002</v>
      </c>
      <c r="G10731" s="17">
        <v>0.61046752199999998</v>
      </c>
      <c r="H10731" s="17">
        <v>0.38953247800000002</v>
      </c>
      <c r="I10731" s="17">
        <v>0.97157424800000003</v>
      </c>
      <c r="J10731" s="17">
        <v>2.8400000000000002E-2</v>
      </c>
      <c r="K10731" s="17">
        <v>3.2700000000000002E-5</v>
      </c>
    </row>
    <row r="10732" spans="1:11" x14ac:dyDescent="0.45">
      <c r="A10732" s="10" t="s">
        <v>87</v>
      </c>
      <c r="B10732" s="20">
        <v>0.81799999999999995</v>
      </c>
      <c r="C10732" s="19">
        <v>87120</v>
      </c>
      <c r="D10732" s="19">
        <v>12478.154500000001</v>
      </c>
      <c r="E10732" s="23">
        <v>0.37519553999999999</v>
      </c>
      <c r="F10732" s="23">
        <v>0.26935363099999998</v>
      </c>
      <c r="G10732" s="17">
        <v>0.61043388399999998</v>
      </c>
      <c r="H10732" s="17">
        <v>0.38956611600000002</v>
      </c>
      <c r="I10732" s="17">
        <v>0.97165697500000003</v>
      </c>
      <c r="J10732" s="17">
        <v>2.8299999999999999E-2</v>
      </c>
      <c r="K10732" s="17">
        <v>3.26E-5</v>
      </c>
    </row>
    <row r="10733" spans="1:11" x14ac:dyDescent="0.45">
      <c r="A10733" s="10" t="s">
        <v>87</v>
      </c>
      <c r="B10733" s="20">
        <v>0.81899999999999995</v>
      </c>
      <c r="C10733" s="19">
        <v>87219</v>
      </c>
      <c r="D10733" s="19">
        <v>12515.33072</v>
      </c>
      <c r="E10733" s="23">
        <v>0.37598794000000002</v>
      </c>
      <c r="F10733" s="23">
        <v>0.27021344000000003</v>
      </c>
      <c r="G10733" s="17">
        <v>0.61027986999999995</v>
      </c>
      <c r="H10733" s="17">
        <v>0.38972013</v>
      </c>
      <c r="I10733" s="17">
        <v>0.971694952</v>
      </c>
      <c r="J10733" s="17">
        <v>2.8299999999999999E-2</v>
      </c>
      <c r="K10733" s="17">
        <v>3.26E-5</v>
      </c>
    </row>
    <row r="10734" spans="1:11" x14ac:dyDescent="0.45">
      <c r="A10734" s="10" t="s">
        <v>87</v>
      </c>
      <c r="B10734" s="20">
        <v>0.82</v>
      </c>
      <c r="C10734" s="19">
        <v>87327</v>
      </c>
      <c r="D10734" s="19">
        <v>12556.070369999999</v>
      </c>
      <c r="E10734" s="23">
        <v>0.37834487100000003</v>
      </c>
      <c r="F10734" s="23">
        <v>0.27093488500000001</v>
      </c>
      <c r="G10734" s="17">
        <v>0.610475569</v>
      </c>
      <c r="H10734" s="17">
        <v>0.389524431</v>
      </c>
      <c r="I10734" s="17">
        <v>0.97175113899999999</v>
      </c>
      <c r="J10734" s="17">
        <v>2.8199999999999999E-2</v>
      </c>
      <c r="K10734" s="17">
        <v>3.2499999999999997E-5</v>
      </c>
    </row>
    <row r="10735" spans="1:11" x14ac:dyDescent="0.45">
      <c r="A10735" s="10" t="s">
        <v>87</v>
      </c>
      <c r="B10735" s="20">
        <v>0.82099999999999995</v>
      </c>
      <c r="C10735" s="19">
        <v>87439</v>
      </c>
      <c r="D10735" s="19">
        <v>12598.521849999999</v>
      </c>
      <c r="E10735" s="23">
        <v>0.37997082799999998</v>
      </c>
      <c r="F10735" s="23">
        <v>0.27173718299999999</v>
      </c>
      <c r="G10735" s="17">
        <v>0.61047130000000005</v>
      </c>
      <c r="H10735" s="17">
        <v>0.38952870000000001</v>
      </c>
      <c r="I10735" s="17">
        <v>0.97168441999999999</v>
      </c>
      <c r="J10735" s="17">
        <v>2.8299999999999999E-2</v>
      </c>
      <c r="K10735" s="17">
        <v>3.2499999999999997E-5</v>
      </c>
    </row>
    <row r="10736" spans="1:11" x14ac:dyDescent="0.45">
      <c r="A10736" s="10" t="s">
        <v>87</v>
      </c>
      <c r="B10736" s="20">
        <v>0.82199999999999995</v>
      </c>
      <c r="C10736" s="19">
        <v>87540</v>
      </c>
      <c r="D10736" s="19">
        <v>12637.013209999999</v>
      </c>
      <c r="E10736" s="23">
        <v>0.38195582099999997</v>
      </c>
      <c r="F10736" s="23">
        <v>0.272538901</v>
      </c>
      <c r="G10736" s="17">
        <v>0.610429518</v>
      </c>
      <c r="H10736" s="17">
        <v>0.389570482</v>
      </c>
      <c r="I10736" s="17">
        <v>0.97175343300000006</v>
      </c>
      <c r="J10736" s="17">
        <v>2.8199999999999999E-2</v>
      </c>
      <c r="K10736" s="17">
        <v>3.2400000000000001E-5</v>
      </c>
    </row>
    <row r="10737" spans="1:11" x14ac:dyDescent="0.45">
      <c r="A10737" s="10" t="s">
        <v>87</v>
      </c>
      <c r="B10737" s="20">
        <v>0.82299999999999995</v>
      </c>
      <c r="C10737" s="19">
        <v>87651</v>
      </c>
      <c r="D10737" s="19">
        <v>12679.50099</v>
      </c>
      <c r="E10737" s="23">
        <v>0.38338509100000001</v>
      </c>
      <c r="F10737" s="23">
        <v>0.273286686</v>
      </c>
      <c r="G10737" s="17">
        <v>0.61063764200000004</v>
      </c>
      <c r="H10737" s="17">
        <v>0.38936235800000002</v>
      </c>
      <c r="I10737" s="17">
        <v>0.97181619200000002</v>
      </c>
      <c r="J10737" s="17">
        <v>2.8199999999999999E-2</v>
      </c>
      <c r="K10737" s="17">
        <v>3.2299999999999999E-5</v>
      </c>
    </row>
    <row r="10738" spans="1:11" x14ac:dyDescent="0.45">
      <c r="A10738" s="10" t="s">
        <v>87</v>
      </c>
      <c r="B10738" s="20">
        <v>0.82399999999999995</v>
      </c>
      <c r="C10738" s="19">
        <v>87749</v>
      </c>
      <c r="D10738" s="19">
        <v>12717.24735</v>
      </c>
      <c r="E10738" s="23">
        <v>0.38600800299999999</v>
      </c>
      <c r="F10738" s="23">
        <v>0.27413495300000001</v>
      </c>
      <c r="G10738" s="17">
        <v>0.61063943700000001</v>
      </c>
      <c r="H10738" s="17">
        <v>0.38936056299999999</v>
      </c>
      <c r="I10738" s="17">
        <v>0.97185643700000002</v>
      </c>
      <c r="J10738" s="17">
        <v>2.81E-2</v>
      </c>
      <c r="K10738" s="17">
        <v>3.2299999999999999E-5</v>
      </c>
    </row>
    <row r="10739" spans="1:11" x14ac:dyDescent="0.45">
      <c r="A10739" s="10" t="s">
        <v>87</v>
      </c>
      <c r="B10739" s="20">
        <v>0.82499999999999996</v>
      </c>
      <c r="C10739" s="19">
        <v>87862</v>
      </c>
      <c r="D10739" s="19">
        <v>12760.95139</v>
      </c>
      <c r="E10739" s="23">
        <v>0.38754754800000002</v>
      </c>
      <c r="F10739" s="23">
        <v>0.27481264</v>
      </c>
      <c r="G10739" s="17">
        <v>0.61095809300000004</v>
      </c>
      <c r="H10739" s="17">
        <v>0.38904190700000002</v>
      </c>
      <c r="I10739" s="17">
        <v>0.97191909200000004</v>
      </c>
      <c r="J10739" s="17">
        <v>2.8000000000000001E-2</v>
      </c>
      <c r="K10739" s="17">
        <v>3.2199999999999997E-5</v>
      </c>
    </row>
    <row r="10740" spans="1:11" x14ac:dyDescent="0.45">
      <c r="A10740" s="10" t="s">
        <v>87</v>
      </c>
      <c r="B10740" s="20">
        <v>0.82599999999999996</v>
      </c>
      <c r="C10740" s="19">
        <v>87967</v>
      </c>
      <c r="D10740" s="19">
        <v>12801.70415</v>
      </c>
      <c r="E10740" s="23">
        <v>0.38843435599999998</v>
      </c>
      <c r="F10740" s="23">
        <v>0.27568408700000002</v>
      </c>
      <c r="G10740" s="17">
        <v>0.61095638100000005</v>
      </c>
      <c r="H10740" s="17">
        <v>0.38904361900000001</v>
      </c>
      <c r="I10740" s="17">
        <v>0.97200231299999995</v>
      </c>
      <c r="J10740" s="17">
        <v>2.8000000000000001E-2</v>
      </c>
      <c r="K10740" s="17">
        <v>3.2100000000000001E-5</v>
      </c>
    </row>
    <row r="10741" spans="1:11" x14ac:dyDescent="0.45">
      <c r="A10741" s="10" t="s">
        <v>87</v>
      </c>
      <c r="B10741" s="20">
        <v>0.82699999999999996</v>
      </c>
      <c r="C10741" s="19">
        <v>88073</v>
      </c>
      <c r="D10741" s="19">
        <v>12842.980600000001</v>
      </c>
      <c r="E10741" s="23">
        <v>0.39076810699999998</v>
      </c>
      <c r="F10741" s="23">
        <v>0.276512007</v>
      </c>
      <c r="G10741" s="17">
        <v>0.61094773700000005</v>
      </c>
      <c r="H10741" s="17">
        <v>0.38905226300000001</v>
      </c>
      <c r="I10741" s="17">
        <v>0.97191947999999995</v>
      </c>
      <c r="J10741" s="17">
        <v>2.8000000000000001E-2</v>
      </c>
      <c r="K10741" s="17">
        <v>3.1999999999999999E-5</v>
      </c>
    </row>
    <row r="10742" spans="1:11" x14ac:dyDescent="0.45">
      <c r="A10742" s="10" t="s">
        <v>87</v>
      </c>
      <c r="B10742" s="20">
        <v>0.82799999999999996</v>
      </c>
      <c r="C10742" s="19">
        <v>88177</v>
      </c>
      <c r="D10742" s="19">
        <v>12883.69823</v>
      </c>
      <c r="E10742" s="23">
        <v>0.39281920999999997</v>
      </c>
      <c r="F10742" s="23">
        <v>0.27727681100000001</v>
      </c>
      <c r="G10742" s="17">
        <v>0.61099833299999995</v>
      </c>
      <c r="H10742" s="17">
        <v>0.389001667</v>
      </c>
      <c r="I10742" s="17">
        <v>0.97198521800000004</v>
      </c>
      <c r="J10742" s="17">
        <v>2.8000000000000001E-2</v>
      </c>
      <c r="K10742" s="17">
        <v>3.1900000000000003E-5</v>
      </c>
    </row>
    <row r="10743" spans="1:11" x14ac:dyDescent="0.45">
      <c r="A10743" s="10" t="s">
        <v>87</v>
      </c>
      <c r="B10743" s="20">
        <v>0.82899999999999996</v>
      </c>
      <c r="C10743" s="19">
        <v>88279</v>
      </c>
      <c r="D10743" s="19">
        <v>12923.95636</v>
      </c>
      <c r="E10743" s="23">
        <v>0.39615095299999997</v>
      </c>
      <c r="F10743" s="23">
        <v>0.27814621699999997</v>
      </c>
      <c r="G10743" s="17">
        <v>0.61093804900000004</v>
      </c>
      <c r="H10743" s="17">
        <v>0.38906195100000002</v>
      </c>
      <c r="I10743" s="17">
        <v>0.97203808599999997</v>
      </c>
      <c r="J10743" s="17">
        <v>2.7900000000000001E-2</v>
      </c>
      <c r="K10743" s="17">
        <v>3.1900000000000003E-5</v>
      </c>
    </row>
    <row r="10744" spans="1:11" x14ac:dyDescent="0.45">
      <c r="A10744" s="10" t="s">
        <v>87</v>
      </c>
      <c r="B10744" s="20">
        <v>0.83</v>
      </c>
      <c r="C10744" s="19">
        <v>88393</v>
      </c>
      <c r="D10744" s="19">
        <v>12969.332829999999</v>
      </c>
      <c r="E10744" s="23">
        <v>0.39954126299999998</v>
      </c>
      <c r="F10744" s="23">
        <v>0.27894896800000002</v>
      </c>
      <c r="G10744" s="17">
        <v>0.61080628599999998</v>
      </c>
      <c r="H10744" s="17">
        <v>0.38919371400000002</v>
      </c>
      <c r="I10744" s="17">
        <v>0.97211225899999998</v>
      </c>
      <c r="J10744" s="17">
        <v>2.7900000000000001E-2</v>
      </c>
      <c r="K10744" s="17">
        <v>3.18E-5</v>
      </c>
    </row>
    <row r="10745" spans="1:11" x14ac:dyDescent="0.45">
      <c r="A10745" s="10" t="s">
        <v>87</v>
      </c>
      <c r="B10745" s="20">
        <v>0.83099999999999996</v>
      </c>
      <c r="C10745" s="19">
        <v>88498</v>
      </c>
      <c r="D10745" s="19">
        <v>13011.42281</v>
      </c>
      <c r="E10745" s="23">
        <v>0.40178291300000002</v>
      </c>
      <c r="F10745" s="23">
        <v>0.27984912200000001</v>
      </c>
      <c r="G10745" s="17">
        <v>0.61091776099999995</v>
      </c>
      <c r="H10745" s="17">
        <v>0.389082239</v>
      </c>
      <c r="I10745" s="17">
        <v>0.97203618400000003</v>
      </c>
      <c r="J10745" s="17">
        <v>2.7900000000000001E-2</v>
      </c>
      <c r="K10745" s="17">
        <v>3.1699999999999998E-5</v>
      </c>
    </row>
    <row r="10746" spans="1:11" x14ac:dyDescent="0.45">
      <c r="A10746" s="10" t="s">
        <v>87</v>
      </c>
      <c r="B10746" s="20">
        <v>0.83199999999999996</v>
      </c>
      <c r="C10746" s="19">
        <v>88610</v>
      </c>
      <c r="D10746" s="19">
        <v>13056.49957</v>
      </c>
      <c r="E10746" s="23">
        <v>0.40367869099999998</v>
      </c>
      <c r="F10746" s="23">
        <v>0.28068005400000001</v>
      </c>
      <c r="G10746" s="17">
        <v>0.61073242299999997</v>
      </c>
      <c r="H10746" s="17">
        <v>0.38926757699999998</v>
      </c>
      <c r="I10746" s="17">
        <v>0.97209380899999998</v>
      </c>
      <c r="J10746" s="17">
        <v>2.7900000000000001E-2</v>
      </c>
      <c r="K10746" s="17">
        <v>3.1699999999999998E-5</v>
      </c>
    </row>
    <row r="10747" spans="1:11" x14ac:dyDescent="0.45">
      <c r="A10747" s="10" t="s">
        <v>87</v>
      </c>
      <c r="B10747" s="20">
        <v>0.83299999999999996</v>
      </c>
      <c r="C10747" s="19">
        <v>88700</v>
      </c>
      <c r="D10747" s="19">
        <v>13092.86917</v>
      </c>
      <c r="E10747" s="23">
        <v>0.40425962999999998</v>
      </c>
      <c r="F10747" s="23">
        <v>0.28153914299999999</v>
      </c>
      <c r="G10747" s="17">
        <v>0.61085682100000005</v>
      </c>
      <c r="H10747" s="17">
        <v>0.38914317900000001</v>
      </c>
      <c r="I10747" s="17">
        <v>0.97213519299999995</v>
      </c>
      <c r="J10747" s="17">
        <v>2.7799999999999998E-2</v>
      </c>
      <c r="K10747" s="17">
        <v>3.1600000000000002E-5</v>
      </c>
    </row>
    <row r="10748" spans="1:11" x14ac:dyDescent="0.45">
      <c r="A10748" s="10" t="s">
        <v>87</v>
      </c>
      <c r="B10748" s="20">
        <v>0.83399999999999996</v>
      </c>
      <c r="C10748" s="19">
        <v>88822</v>
      </c>
      <c r="D10748" s="19">
        <v>13142.24921</v>
      </c>
      <c r="E10748" s="23">
        <v>0.40525055399999999</v>
      </c>
      <c r="F10748" s="23">
        <v>0.28233406999999999</v>
      </c>
      <c r="G10748" s="17">
        <v>0.61105356799999999</v>
      </c>
      <c r="H10748" s="17">
        <v>0.38894643200000001</v>
      </c>
      <c r="I10748" s="17">
        <v>0.97223293099999997</v>
      </c>
      <c r="J10748" s="17">
        <v>2.7699999999999999E-2</v>
      </c>
      <c r="K10748" s="17">
        <v>3.15E-5</v>
      </c>
    </row>
    <row r="10749" spans="1:11" x14ac:dyDescent="0.45">
      <c r="A10749" s="10" t="s">
        <v>87</v>
      </c>
      <c r="B10749" s="20">
        <v>0.83499999999999996</v>
      </c>
      <c r="C10749" s="19">
        <v>88919</v>
      </c>
      <c r="D10749" s="19">
        <v>13181.63026</v>
      </c>
      <c r="E10749" s="23">
        <v>0.40659491800000003</v>
      </c>
      <c r="F10749" s="23">
        <v>0.283297462</v>
      </c>
      <c r="G10749" s="17">
        <v>0.611162969</v>
      </c>
      <c r="H10749" s="17">
        <v>0.388837031</v>
      </c>
      <c r="I10749" s="17">
        <v>0.97225851299999999</v>
      </c>
      <c r="J10749" s="17">
        <v>2.7699999999999999E-2</v>
      </c>
      <c r="K10749" s="17">
        <v>3.15E-5</v>
      </c>
    </row>
    <row r="10750" spans="1:11" x14ac:dyDescent="0.45">
      <c r="A10750" s="10" t="s">
        <v>87</v>
      </c>
      <c r="B10750" s="20">
        <v>0.83599999999999997</v>
      </c>
      <c r="C10750" s="19">
        <v>89034</v>
      </c>
      <c r="D10750" s="19">
        <v>13228.48877</v>
      </c>
      <c r="E10750" s="23">
        <v>0.40787613</v>
      </c>
      <c r="F10750" s="23">
        <v>0.28411999599999999</v>
      </c>
      <c r="G10750" s="17">
        <v>0.61136195199999999</v>
      </c>
      <c r="H10750" s="17">
        <v>0.38863804800000001</v>
      </c>
      <c r="I10750" s="17">
        <v>0.97236205399999998</v>
      </c>
      <c r="J10750" s="17">
        <v>2.76E-2</v>
      </c>
      <c r="K10750" s="17">
        <v>3.1300000000000002E-5</v>
      </c>
    </row>
    <row r="10751" spans="1:11" x14ac:dyDescent="0.45">
      <c r="A10751" s="10" t="s">
        <v>87</v>
      </c>
      <c r="B10751" s="20">
        <v>0.83699999999999997</v>
      </c>
      <c r="C10751" s="19">
        <v>89141</v>
      </c>
      <c r="D10751" s="19">
        <v>13272.20556</v>
      </c>
      <c r="E10751" s="23">
        <v>0.409482134</v>
      </c>
      <c r="F10751" s="23">
        <v>0.284960618</v>
      </c>
      <c r="G10751" s="17">
        <v>0.61136850600000003</v>
      </c>
      <c r="H10751" s="17">
        <v>0.38863149400000002</v>
      </c>
      <c r="I10751" s="17">
        <v>0.972429286</v>
      </c>
      <c r="J10751" s="17">
        <v>2.75E-2</v>
      </c>
      <c r="K10751" s="17">
        <v>3.1300000000000002E-5</v>
      </c>
    </row>
    <row r="10752" spans="1:11" x14ac:dyDescent="0.45">
      <c r="A10752" s="10" t="s">
        <v>87</v>
      </c>
      <c r="B10752" s="20">
        <v>0.83799999999999997</v>
      </c>
      <c r="C10752" s="19">
        <v>89248</v>
      </c>
      <c r="D10752" s="19">
        <v>13316.144679999999</v>
      </c>
      <c r="E10752" s="23">
        <v>0.41140568700000002</v>
      </c>
      <c r="F10752" s="23">
        <v>0.285843766</v>
      </c>
      <c r="G10752" s="17">
        <v>0.61138625000000002</v>
      </c>
      <c r="H10752" s="17">
        <v>0.38861374999999998</v>
      </c>
      <c r="I10752" s="17">
        <v>0.97250082500000001</v>
      </c>
      <c r="J10752" s="17">
        <v>2.75E-2</v>
      </c>
      <c r="K10752" s="17">
        <v>3.1199999999999999E-5</v>
      </c>
    </row>
    <row r="10753" spans="1:11" x14ac:dyDescent="0.45">
      <c r="A10753" s="10" t="s">
        <v>87</v>
      </c>
      <c r="B10753" s="20">
        <v>0.83899999999999997</v>
      </c>
      <c r="C10753" s="19">
        <v>89353</v>
      </c>
      <c r="D10753" s="19">
        <v>13359.47343</v>
      </c>
      <c r="E10753" s="23">
        <v>0.413113338</v>
      </c>
      <c r="F10753" s="23">
        <v>0.286774635</v>
      </c>
      <c r="G10753" s="17">
        <v>0.61138406099999998</v>
      </c>
      <c r="H10753" s="17">
        <v>0.38861593900000002</v>
      </c>
      <c r="I10753" s="17">
        <v>0.97257876200000004</v>
      </c>
      <c r="J10753" s="17">
        <v>2.7400000000000001E-2</v>
      </c>
      <c r="K10753" s="17">
        <v>3.1099999999999997E-5</v>
      </c>
    </row>
    <row r="10754" spans="1:11" x14ac:dyDescent="0.45">
      <c r="A10754" s="10" t="s">
        <v>87</v>
      </c>
      <c r="B10754" s="20">
        <v>0.84</v>
      </c>
      <c r="C10754" s="19">
        <v>89459</v>
      </c>
      <c r="D10754" s="19">
        <v>13403.36529</v>
      </c>
      <c r="E10754" s="23">
        <v>0.41541369299999997</v>
      </c>
      <c r="F10754" s="23">
        <v>0.28762878400000003</v>
      </c>
      <c r="G10754" s="17">
        <v>0.611274439</v>
      </c>
      <c r="H10754" s="17">
        <v>0.388725561</v>
      </c>
      <c r="I10754" s="17">
        <v>0.97264414099999996</v>
      </c>
      <c r="J10754" s="17">
        <v>2.7300000000000001E-2</v>
      </c>
      <c r="K10754" s="17">
        <v>3.1000000000000001E-5</v>
      </c>
    </row>
    <row r="10755" spans="1:11" x14ac:dyDescent="0.45">
      <c r="A10755" s="10" t="s">
        <v>87</v>
      </c>
      <c r="B10755" s="20">
        <v>0.84099999999999997</v>
      </c>
      <c r="C10755" s="19">
        <v>89545</v>
      </c>
      <c r="D10755" s="19">
        <v>13439.20757</v>
      </c>
      <c r="E10755" s="23">
        <v>0.417352324</v>
      </c>
      <c r="F10755" s="23">
        <v>0.28849475200000002</v>
      </c>
      <c r="G10755" s="17">
        <v>0.61134624999999998</v>
      </c>
      <c r="H10755" s="17">
        <v>0.38865375000000002</v>
      </c>
      <c r="I10755" s="17">
        <v>0.97271507999999995</v>
      </c>
      <c r="J10755" s="17">
        <v>2.7300000000000001E-2</v>
      </c>
      <c r="K10755" s="17">
        <v>3.0899999999999999E-5</v>
      </c>
    </row>
    <row r="10756" spans="1:11" x14ac:dyDescent="0.45">
      <c r="A10756" s="10" t="s">
        <v>87</v>
      </c>
      <c r="B10756" s="20">
        <v>0.84199999999999997</v>
      </c>
      <c r="C10756" s="19">
        <v>89672</v>
      </c>
      <c r="D10756" s="19">
        <v>13492.276239999999</v>
      </c>
      <c r="E10756" s="23">
        <v>0.41983509099999999</v>
      </c>
      <c r="F10756" s="23">
        <v>0.28927399500000001</v>
      </c>
      <c r="G10756" s="17">
        <v>0.61160674500000001</v>
      </c>
      <c r="H10756" s="17">
        <v>0.38839325499999999</v>
      </c>
      <c r="I10756" s="17">
        <v>0.97281596599999998</v>
      </c>
      <c r="J10756" s="17">
        <v>2.7199999999999998E-2</v>
      </c>
      <c r="K10756" s="17">
        <v>3.0800000000000003E-5</v>
      </c>
    </row>
    <row r="10757" spans="1:11" x14ac:dyDescent="0.45">
      <c r="A10757" s="10" t="s">
        <v>87</v>
      </c>
      <c r="B10757" s="20">
        <v>0.84299999999999997</v>
      </c>
      <c r="C10757" s="19">
        <v>89771</v>
      </c>
      <c r="D10757" s="19">
        <v>13533.961209999999</v>
      </c>
      <c r="E10757" s="23">
        <v>0.42290947699999998</v>
      </c>
      <c r="F10757" s="23">
        <v>0.29022966300000003</v>
      </c>
      <c r="G10757" s="17">
        <v>0.61177886000000004</v>
      </c>
      <c r="H10757" s="17">
        <v>0.38822114000000002</v>
      </c>
      <c r="I10757" s="17">
        <v>0.97287415700000002</v>
      </c>
      <c r="J10757" s="17">
        <v>2.7099999999999999E-2</v>
      </c>
      <c r="K10757" s="17">
        <v>3.0800000000000003E-5</v>
      </c>
    </row>
    <row r="10758" spans="1:11" x14ac:dyDescent="0.45">
      <c r="A10758" s="10" t="s">
        <v>87</v>
      </c>
      <c r="B10758" s="20">
        <v>0.84399999999999997</v>
      </c>
      <c r="C10758" s="19">
        <v>89876</v>
      </c>
      <c r="D10758" s="19">
        <v>13578.467479999999</v>
      </c>
      <c r="E10758" s="23">
        <v>0.42456945499999998</v>
      </c>
      <c r="F10758" s="23">
        <v>0.291142342</v>
      </c>
      <c r="G10758" s="17">
        <v>0.61200988000000001</v>
      </c>
      <c r="H10758" s="17">
        <v>0.38799011999999999</v>
      </c>
      <c r="I10758" s="17">
        <v>0.97294087500000004</v>
      </c>
      <c r="J10758" s="17">
        <v>2.7E-2</v>
      </c>
      <c r="K10758" s="17">
        <v>3.0700000000000001E-5</v>
      </c>
    </row>
    <row r="10759" spans="1:11" x14ac:dyDescent="0.45">
      <c r="A10759" s="10" t="s">
        <v>87</v>
      </c>
      <c r="B10759" s="20">
        <v>0.84499999999999997</v>
      </c>
      <c r="C10759" s="19">
        <v>89992</v>
      </c>
      <c r="D10759" s="19">
        <v>13627.74481</v>
      </c>
      <c r="E10759" s="23">
        <v>0.425434645</v>
      </c>
      <c r="F10759" s="23">
        <v>0.29205753899999998</v>
      </c>
      <c r="G10759" s="17">
        <v>0.61186549899999998</v>
      </c>
      <c r="H10759" s="17">
        <v>0.38813450100000002</v>
      </c>
      <c r="I10759" s="17">
        <v>0.973014096</v>
      </c>
      <c r="J10759" s="17">
        <v>2.7E-2</v>
      </c>
      <c r="K10759" s="17">
        <v>3.0599999999999998E-5</v>
      </c>
    </row>
    <row r="10760" spans="1:11" x14ac:dyDescent="0.45">
      <c r="A10760" s="10" t="s">
        <v>87</v>
      </c>
      <c r="B10760" s="20">
        <v>0.84599999999999997</v>
      </c>
      <c r="C10760" s="19">
        <v>90084</v>
      </c>
      <c r="D10760" s="19">
        <v>13666.953509999999</v>
      </c>
      <c r="E10760" s="23">
        <v>0.42714168299999999</v>
      </c>
      <c r="F10760" s="23">
        <v>0.29292262600000002</v>
      </c>
      <c r="G10760" s="17">
        <v>0.61177345599999999</v>
      </c>
      <c r="H10760" s="17">
        <v>0.38822654400000001</v>
      </c>
      <c r="I10760" s="17">
        <v>0.97304052200000002</v>
      </c>
      <c r="J10760" s="17">
        <v>2.69E-2</v>
      </c>
      <c r="K10760" s="17">
        <v>3.0599999999999998E-5</v>
      </c>
    </row>
    <row r="10761" spans="1:11" x14ac:dyDescent="0.45">
      <c r="A10761" s="10" t="s">
        <v>87</v>
      </c>
      <c r="B10761" s="20">
        <v>0.84699999999999998</v>
      </c>
      <c r="C10761" s="19">
        <v>90197</v>
      </c>
      <c r="D10761" s="19">
        <v>13715.28701</v>
      </c>
      <c r="E10761" s="23">
        <v>0.42938310000000002</v>
      </c>
      <c r="F10761" s="23">
        <v>0.29377774699999998</v>
      </c>
      <c r="G10761" s="17">
        <v>0.61180527100000004</v>
      </c>
      <c r="H10761" s="17">
        <v>0.38819472900000002</v>
      </c>
      <c r="I10761" s="17">
        <v>0.97305369500000005</v>
      </c>
      <c r="J10761" s="17">
        <v>2.69E-2</v>
      </c>
      <c r="K10761" s="17">
        <v>3.0499999999999999E-5</v>
      </c>
    </row>
    <row r="10762" spans="1:11" x14ac:dyDescent="0.45">
      <c r="A10762" s="10" t="s">
        <v>87</v>
      </c>
      <c r="B10762" s="20">
        <v>0.84799999999999998</v>
      </c>
      <c r="C10762" s="19">
        <v>90310</v>
      </c>
      <c r="D10762" s="19">
        <v>13764.02392</v>
      </c>
      <c r="E10762" s="23">
        <v>0.43346325699999999</v>
      </c>
      <c r="F10762" s="23">
        <v>0.29475289199999999</v>
      </c>
      <c r="G10762" s="17">
        <v>0.612124903</v>
      </c>
      <c r="H10762" s="17">
        <v>0.387875097</v>
      </c>
      <c r="I10762" s="17">
        <v>0.97309510399999999</v>
      </c>
      <c r="J10762" s="17">
        <v>2.69E-2</v>
      </c>
      <c r="K10762" s="17">
        <v>3.04E-5</v>
      </c>
    </row>
    <row r="10763" spans="1:11" x14ac:dyDescent="0.45">
      <c r="A10763" s="10" t="s">
        <v>87</v>
      </c>
      <c r="B10763" s="20">
        <v>0.84899999999999998</v>
      </c>
      <c r="C10763" s="19">
        <v>90406</v>
      </c>
      <c r="D10763" s="19">
        <v>13805.72471</v>
      </c>
      <c r="E10763" s="23">
        <v>0.435228636</v>
      </c>
      <c r="F10763" s="23">
        <v>0.29577373899999998</v>
      </c>
      <c r="G10763" s="17">
        <v>0.61211645199999998</v>
      </c>
      <c r="H10763" s="17">
        <v>0.38788354800000002</v>
      </c>
      <c r="I10763" s="17">
        <v>0.97315015199999999</v>
      </c>
      <c r="J10763" s="17">
        <v>2.6800000000000001E-2</v>
      </c>
      <c r="K10763" s="17">
        <v>3.04E-5</v>
      </c>
    </row>
    <row r="10764" spans="1:11" x14ac:dyDescent="0.45">
      <c r="A10764" s="10" t="s">
        <v>87</v>
      </c>
      <c r="B10764" s="20">
        <v>0.85</v>
      </c>
      <c r="C10764" s="19">
        <v>90524</v>
      </c>
      <c r="D10764" s="19">
        <v>13857.173360000001</v>
      </c>
      <c r="E10764" s="23">
        <v>0.43679075499999998</v>
      </c>
      <c r="F10764" s="23">
        <v>0.29666229399999999</v>
      </c>
      <c r="G10764" s="17">
        <v>0.61220228899999996</v>
      </c>
      <c r="H10764" s="17">
        <v>0.38779771099999999</v>
      </c>
      <c r="I10764" s="17">
        <v>0.97321217000000004</v>
      </c>
      <c r="J10764" s="17">
        <v>2.6800000000000001E-2</v>
      </c>
      <c r="K10764" s="17">
        <v>3.0300000000000001E-5</v>
      </c>
    </row>
    <row r="10765" spans="1:11" x14ac:dyDescent="0.45">
      <c r="A10765" s="10" t="s">
        <v>87</v>
      </c>
      <c r="B10765" s="20">
        <v>0.85099999999999998</v>
      </c>
      <c r="C10765" s="19">
        <v>90620</v>
      </c>
      <c r="D10765" s="19">
        <v>13899.314979999999</v>
      </c>
      <c r="E10765" s="23">
        <v>0.44040390299999999</v>
      </c>
      <c r="F10765" s="23">
        <v>0.29766815899999999</v>
      </c>
      <c r="G10765" s="17">
        <v>0.61242551300000003</v>
      </c>
      <c r="H10765" s="17">
        <v>0.38757448700000002</v>
      </c>
      <c r="I10765" s="17">
        <v>0.973274313</v>
      </c>
      <c r="J10765" s="17">
        <v>2.6700000000000002E-2</v>
      </c>
      <c r="K10765" s="17">
        <v>3.0199999999999999E-5</v>
      </c>
    </row>
    <row r="10766" spans="1:11" x14ac:dyDescent="0.45">
      <c r="A10766" s="10" t="s">
        <v>87</v>
      </c>
      <c r="B10766" s="20">
        <v>0.85199999999999998</v>
      </c>
      <c r="C10766" s="19">
        <v>90714</v>
      </c>
      <c r="D10766" s="19">
        <v>13940.75419</v>
      </c>
      <c r="E10766" s="23">
        <v>0.44115579900000002</v>
      </c>
      <c r="F10766" s="23">
        <v>0.29857514800000001</v>
      </c>
      <c r="G10766" s="17">
        <v>0.61254051200000004</v>
      </c>
      <c r="H10766" s="17">
        <v>0.38745948800000002</v>
      </c>
      <c r="I10766" s="17">
        <v>0.97327680699999997</v>
      </c>
      <c r="J10766" s="17">
        <v>2.6700000000000002E-2</v>
      </c>
      <c r="K10766" s="17">
        <v>3.01E-5</v>
      </c>
    </row>
    <row r="10767" spans="1:11" x14ac:dyDescent="0.45">
      <c r="A10767" s="10" t="s">
        <v>87</v>
      </c>
      <c r="B10767" s="20">
        <v>0.85299999999999998</v>
      </c>
      <c r="C10767" s="19">
        <v>90839</v>
      </c>
      <c r="D10767" s="19">
        <v>13995.95271</v>
      </c>
      <c r="E10767" s="23">
        <v>0.44224986900000002</v>
      </c>
      <c r="F10767" s="23">
        <v>0.299452145</v>
      </c>
      <c r="G10767" s="17">
        <v>0.61252325500000004</v>
      </c>
      <c r="H10767" s="17">
        <v>0.38747674500000001</v>
      </c>
      <c r="I10767" s="17">
        <v>0.97334917799999998</v>
      </c>
      <c r="J10767" s="17">
        <v>2.6599999999999999E-2</v>
      </c>
      <c r="K10767" s="17">
        <v>3.0000000000000001E-5</v>
      </c>
    </row>
    <row r="10768" spans="1:11" x14ac:dyDescent="0.45">
      <c r="A10768" s="10" t="s">
        <v>87</v>
      </c>
      <c r="B10768" s="20">
        <v>0.85399999999999998</v>
      </c>
      <c r="C10768" s="19">
        <v>90950</v>
      </c>
      <c r="D10768" s="19">
        <v>14045.143830000001</v>
      </c>
      <c r="E10768" s="23">
        <v>0.443782544</v>
      </c>
      <c r="F10768" s="23">
        <v>0.30054693999999998</v>
      </c>
      <c r="G10768" s="17">
        <v>0.61277625099999999</v>
      </c>
      <c r="H10768" s="17">
        <v>0.38722374900000001</v>
      </c>
      <c r="I10768" s="17">
        <v>0.97341651900000004</v>
      </c>
      <c r="J10768" s="17">
        <v>2.6599999999999999E-2</v>
      </c>
      <c r="K10768" s="17">
        <v>2.9899999999999998E-5</v>
      </c>
    </row>
    <row r="10769" spans="1:11" x14ac:dyDescent="0.45">
      <c r="A10769" s="10" t="s">
        <v>87</v>
      </c>
      <c r="B10769" s="20">
        <v>0.85499999999999998</v>
      </c>
      <c r="C10769" s="19">
        <v>91050</v>
      </c>
      <c r="D10769" s="19">
        <v>14089.679040000001</v>
      </c>
      <c r="E10769" s="23">
        <v>0.44667816700000001</v>
      </c>
      <c r="F10769" s="23">
        <v>0.30152024700000002</v>
      </c>
      <c r="G10769" s="17">
        <v>0.61292696300000005</v>
      </c>
      <c r="H10769" s="17">
        <v>0.38707303700000001</v>
      </c>
      <c r="I10769" s="17">
        <v>0.97348146300000005</v>
      </c>
      <c r="J10769" s="17">
        <v>2.6499999999999999E-2</v>
      </c>
      <c r="K10769" s="17">
        <v>2.9899999999999998E-5</v>
      </c>
    </row>
    <row r="10770" spans="1:11" x14ac:dyDescent="0.45">
      <c r="A10770" s="10" t="s">
        <v>87</v>
      </c>
      <c r="B10770" s="20">
        <v>0.85599999999999998</v>
      </c>
      <c r="C10770" s="19">
        <v>91159</v>
      </c>
      <c r="D10770" s="19">
        <v>14138.585580000001</v>
      </c>
      <c r="E10770" s="23">
        <v>0.450820785</v>
      </c>
      <c r="F10770" s="23">
        <v>0.30244574099999999</v>
      </c>
      <c r="G10770" s="17">
        <v>0.61313748499999998</v>
      </c>
      <c r="H10770" s="17">
        <v>0.38686251500000002</v>
      </c>
      <c r="I10770" s="17">
        <v>0.97353826300000001</v>
      </c>
      <c r="J10770" s="17">
        <v>2.64E-2</v>
      </c>
      <c r="K10770" s="17">
        <v>2.9799999999999999E-5</v>
      </c>
    </row>
    <row r="10771" spans="1:11" x14ac:dyDescent="0.45">
      <c r="A10771" s="10" t="s">
        <v>87</v>
      </c>
      <c r="B10771" s="20">
        <v>0.85699999999999998</v>
      </c>
      <c r="C10771" s="19">
        <v>91251</v>
      </c>
      <c r="D10771" s="19">
        <v>14180.15343</v>
      </c>
      <c r="E10771" s="23">
        <v>0.453144571</v>
      </c>
      <c r="F10771" s="23">
        <v>0.30347374199999999</v>
      </c>
      <c r="G10771" s="17">
        <v>0.61286999600000003</v>
      </c>
      <c r="H10771" s="17">
        <v>0.38713000400000003</v>
      </c>
      <c r="I10771" s="17">
        <v>0.97356327899999995</v>
      </c>
      <c r="J10771" s="17">
        <v>2.64E-2</v>
      </c>
      <c r="K10771" s="17">
        <v>2.97E-5</v>
      </c>
    </row>
    <row r="10772" spans="1:11" x14ac:dyDescent="0.45">
      <c r="A10772" s="10" t="s">
        <v>87</v>
      </c>
      <c r="B10772" s="20">
        <v>0.85799999999999998</v>
      </c>
      <c r="C10772" s="19">
        <v>91366</v>
      </c>
      <c r="D10772" s="19">
        <v>14232.37513</v>
      </c>
      <c r="E10772" s="23">
        <v>0.45597074599999998</v>
      </c>
      <c r="F10772" s="23">
        <v>0.30437316599999997</v>
      </c>
      <c r="G10772" s="17">
        <v>0.61300702699999998</v>
      </c>
      <c r="H10772" s="17">
        <v>0.38699297300000002</v>
      </c>
      <c r="I10772" s="17">
        <v>0.97364506399999995</v>
      </c>
      <c r="J10772" s="17">
        <v>2.63E-2</v>
      </c>
      <c r="K10772" s="17">
        <v>2.9600000000000001E-5</v>
      </c>
    </row>
    <row r="10773" spans="1:11" x14ac:dyDescent="0.45">
      <c r="A10773" s="10" t="s">
        <v>87</v>
      </c>
      <c r="B10773" s="20">
        <v>0.85899999999999999</v>
      </c>
      <c r="C10773" s="19">
        <v>91466</v>
      </c>
      <c r="D10773" s="19">
        <v>14278.033649999999</v>
      </c>
      <c r="E10773" s="23">
        <v>0.45819615400000002</v>
      </c>
      <c r="F10773" s="23">
        <v>0.30542163999999999</v>
      </c>
      <c r="G10773" s="17">
        <v>0.61332079699999997</v>
      </c>
      <c r="H10773" s="17">
        <v>0.38667920300000003</v>
      </c>
      <c r="I10773" s="17">
        <v>0.973706191</v>
      </c>
      <c r="J10773" s="17">
        <v>2.63E-2</v>
      </c>
      <c r="K10773" s="17">
        <v>2.9600000000000001E-5</v>
      </c>
    </row>
    <row r="10774" spans="1:11" x14ac:dyDescent="0.45">
      <c r="A10774" s="10" t="s">
        <v>87</v>
      </c>
      <c r="B10774" s="20">
        <v>0.86</v>
      </c>
      <c r="C10774" s="19">
        <v>91579</v>
      </c>
      <c r="D10774" s="19">
        <v>14329.95916</v>
      </c>
      <c r="E10774" s="23">
        <v>0.46051564299999997</v>
      </c>
      <c r="F10774" s="23">
        <v>0.30639496599999999</v>
      </c>
      <c r="G10774" s="17">
        <v>0.61345941800000003</v>
      </c>
      <c r="H10774" s="17">
        <v>0.38654058200000002</v>
      </c>
      <c r="I10774" s="17">
        <v>0.97376896499999999</v>
      </c>
      <c r="J10774" s="17">
        <v>2.6200000000000001E-2</v>
      </c>
      <c r="K10774" s="17">
        <v>2.9499999999999999E-5</v>
      </c>
    </row>
    <row r="10775" spans="1:11" x14ac:dyDescent="0.45">
      <c r="A10775" s="10" t="s">
        <v>87</v>
      </c>
      <c r="B10775" s="20">
        <v>0.86099999999999999</v>
      </c>
      <c r="C10775" s="19">
        <v>91686</v>
      </c>
      <c r="D10775" s="19">
        <v>14379.37838</v>
      </c>
      <c r="E10775" s="23">
        <v>0.46271152700000001</v>
      </c>
      <c r="F10775" s="23">
        <v>0.30742223899999999</v>
      </c>
      <c r="G10775" s="17">
        <v>0.61353968999999997</v>
      </c>
      <c r="H10775" s="17">
        <v>0.38646030999999997</v>
      </c>
      <c r="I10775" s="17">
        <v>0.97382964000000005</v>
      </c>
      <c r="J10775" s="17">
        <v>2.6100000000000002E-2</v>
      </c>
      <c r="K10775" s="17">
        <v>2.94E-5</v>
      </c>
    </row>
    <row r="10776" spans="1:11" x14ac:dyDescent="0.45">
      <c r="A10776" s="10" t="s">
        <v>87</v>
      </c>
      <c r="B10776" s="20">
        <v>0.86199999999999999</v>
      </c>
      <c r="C10776" s="19">
        <v>91799</v>
      </c>
      <c r="D10776" s="19">
        <v>14431.78334</v>
      </c>
      <c r="E10776" s="23">
        <v>0.464997571</v>
      </c>
      <c r="F10776" s="23">
        <v>0.30848413299999999</v>
      </c>
      <c r="G10776" s="17">
        <v>0.61338358800000004</v>
      </c>
      <c r="H10776" s="17">
        <v>0.38661641200000002</v>
      </c>
      <c r="I10776" s="17">
        <v>0.97388568499999995</v>
      </c>
      <c r="J10776" s="17">
        <v>2.6084941E-2</v>
      </c>
      <c r="K10776" s="17">
        <v>2.94E-5</v>
      </c>
    </row>
    <row r="10777" spans="1:11" x14ac:dyDescent="0.45">
      <c r="A10777" s="10" t="s">
        <v>87</v>
      </c>
      <c r="B10777" s="20">
        <v>0.86299999999999999</v>
      </c>
      <c r="C10777" s="19">
        <v>91901</v>
      </c>
      <c r="D10777" s="19">
        <v>14479.333780000001</v>
      </c>
      <c r="E10777" s="23">
        <v>0.46699720900000002</v>
      </c>
      <c r="F10777" s="23">
        <v>0.30957589800000002</v>
      </c>
      <c r="G10777" s="17">
        <v>0.61335567599999996</v>
      </c>
      <c r="H10777" s="17">
        <v>0.38664432399999998</v>
      </c>
      <c r="I10777" s="17">
        <v>0.97392672400000002</v>
      </c>
      <c r="J10777" s="17">
        <v>2.5999999999999999E-2</v>
      </c>
      <c r="K10777" s="17">
        <v>2.9300000000000001E-5</v>
      </c>
    </row>
    <row r="10778" spans="1:11" x14ac:dyDescent="0.45">
      <c r="A10778" s="10" t="s">
        <v>87</v>
      </c>
      <c r="B10778" s="20">
        <v>0.86399999999999999</v>
      </c>
      <c r="C10778" s="19">
        <v>91993</v>
      </c>
      <c r="D10778" s="19">
        <v>14522.415929999999</v>
      </c>
      <c r="E10778" s="23">
        <v>0.469401611</v>
      </c>
      <c r="F10778" s="23">
        <v>0.31057238100000001</v>
      </c>
      <c r="G10778" s="17">
        <v>0.61361190499999996</v>
      </c>
      <c r="H10778" s="17">
        <v>0.38638809499999999</v>
      </c>
      <c r="I10778" s="17">
        <v>0.97397795600000003</v>
      </c>
      <c r="J10778" s="17">
        <v>2.5999999999999999E-2</v>
      </c>
      <c r="K10778" s="17">
        <v>2.9200000000000002E-5</v>
      </c>
    </row>
    <row r="10779" spans="1:11" x14ac:dyDescent="0.45">
      <c r="A10779" s="10" t="s">
        <v>87</v>
      </c>
      <c r="B10779" s="20">
        <v>0.86499999999999999</v>
      </c>
      <c r="C10779" s="19">
        <v>92118</v>
      </c>
      <c r="D10779" s="19">
        <v>14581.21421</v>
      </c>
      <c r="E10779" s="23">
        <v>0.47180195000000003</v>
      </c>
      <c r="F10779" s="23">
        <v>0.31154227899999998</v>
      </c>
      <c r="G10779" s="17">
        <v>0.61332204300000004</v>
      </c>
      <c r="H10779" s="17">
        <v>0.38667795700000002</v>
      </c>
      <c r="I10779" s="17">
        <v>0.97403880300000001</v>
      </c>
      <c r="J10779" s="17">
        <v>2.5899999999999999E-2</v>
      </c>
      <c r="K10779" s="17">
        <v>2.9200000000000002E-5</v>
      </c>
    </row>
    <row r="10780" spans="1:11" x14ac:dyDescent="0.45">
      <c r="A10780" s="10" t="s">
        <v>87</v>
      </c>
      <c r="B10780" s="20">
        <v>0.86599999999999999</v>
      </c>
      <c r="C10780" s="19">
        <v>92225</v>
      </c>
      <c r="D10780" s="19">
        <v>14631.85556</v>
      </c>
      <c r="E10780" s="23">
        <v>0.47486936600000001</v>
      </c>
      <c r="F10780" s="23">
        <v>0.31267600499999998</v>
      </c>
      <c r="G10780" s="17">
        <v>0.61356465199999999</v>
      </c>
      <c r="H10780" s="17">
        <v>0.38643534800000001</v>
      </c>
      <c r="I10780" s="17">
        <v>0.9740721</v>
      </c>
      <c r="J10780" s="17">
        <v>2.5899999999999999E-2</v>
      </c>
      <c r="K10780" s="17">
        <v>2.9099999999999999E-5</v>
      </c>
    </row>
    <row r="10781" spans="1:11" x14ac:dyDescent="0.45">
      <c r="A10781" s="10" t="s">
        <v>87</v>
      </c>
      <c r="B10781" s="20">
        <v>0.86699999999999999</v>
      </c>
      <c r="C10781" s="19">
        <v>92331</v>
      </c>
      <c r="D10781" s="19">
        <v>14682.372859999999</v>
      </c>
      <c r="E10781" s="23">
        <v>0.47767395200000001</v>
      </c>
      <c r="F10781" s="23">
        <v>0.313731702</v>
      </c>
      <c r="G10781" s="17">
        <v>0.61357507200000005</v>
      </c>
      <c r="H10781" s="17">
        <v>0.386424928</v>
      </c>
      <c r="I10781" s="17">
        <v>0.97410781800000001</v>
      </c>
      <c r="J10781" s="17">
        <v>2.5899999999999999E-2</v>
      </c>
      <c r="K10781" s="17">
        <v>2.9099999999999999E-5</v>
      </c>
    </row>
    <row r="10782" spans="1:11" x14ac:dyDescent="0.45">
      <c r="A10782" s="10" t="s">
        <v>87</v>
      </c>
      <c r="B10782" s="20">
        <v>0.86799999999999999</v>
      </c>
      <c r="C10782" s="19">
        <v>92425</v>
      </c>
      <c r="D10782" s="19">
        <v>14727.38032</v>
      </c>
      <c r="E10782" s="23">
        <v>0.48011627200000001</v>
      </c>
      <c r="F10782" s="23">
        <v>0.31484962700000002</v>
      </c>
      <c r="G10782" s="17">
        <v>0.61362185599999997</v>
      </c>
      <c r="H10782" s="17">
        <v>0.38637814399999998</v>
      </c>
      <c r="I10782" s="17">
        <v>0.97410551700000003</v>
      </c>
      <c r="J10782" s="17">
        <v>2.5899999999999999E-2</v>
      </c>
      <c r="K10782" s="17">
        <v>2.9E-5</v>
      </c>
    </row>
    <row r="10783" spans="1:11" x14ac:dyDescent="0.45">
      <c r="A10783" s="10" t="s">
        <v>87</v>
      </c>
      <c r="B10783" s="20">
        <v>0.86899999999999999</v>
      </c>
      <c r="C10783" s="19">
        <v>92536</v>
      </c>
      <c r="D10783" s="19">
        <v>14780.82776</v>
      </c>
      <c r="E10783" s="23">
        <v>0.482429685</v>
      </c>
      <c r="F10783" s="23">
        <v>0.315788809</v>
      </c>
      <c r="G10783" s="17">
        <v>0.61382597000000005</v>
      </c>
      <c r="H10783" s="17">
        <v>0.38617403</v>
      </c>
      <c r="I10783" s="17">
        <v>0.97418086400000004</v>
      </c>
      <c r="J10783" s="17">
        <v>2.58E-2</v>
      </c>
      <c r="K10783" s="17">
        <v>2.8900000000000001E-5</v>
      </c>
    </row>
    <row r="10784" spans="1:11" x14ac:dyDescent="0.45">
      <c r="A10784" s="10" t="s">
        <v>87</v>
      </c>
      <c r="B10784" s="20">
        <v>0.87</v>
      </c>
      <c r="C10784" s="19">
        <v>92652</v>
      </c>
      <c r="D10784" s="19">
        <v>14837.00304</v>
      </c>
      <c r="E10784" s="23">
        <v>0.48701077799999998</v>
      </c>
      <c r="F10784" s="23">
        <v>0.31697733900000002</v>
      </c>
      <c r="G10784" s="17">
        <v>0.61385615000000004</v>
      </c>
      <c r="H10784" s="17">
        <v>0.38614385000000001</v>
      </c>
      <c r="I10784" s="17">
        <v>0.97425194900000001</v>
      </c>
      <c r="J10784" s="17">
        <v>2.5700000000000001E-2</v>
      </c>
      <c r="K10784" s="17">
        <v>2.8799999999999999E-5</v>
      </c>
    </row>
    <row r="10785" spans="1:11" x14ac:dyDescent="0.45">
      <c r="A10785" s="10" t="s">
        <v>87</v>
      </c>
      <c r="B10785" s="20">
        <v>0.871</v>
      </c>
      <c r="C10785" s="19">
        <v>92755</v>
      </c>
      <c r="D10785" s="19">
        <v>14887.27687</v>
      </c>
      <c r="E10785" s="23">
        <v>0.48921073300000001</v>
      </c>
      <c r="F10785" s="23">
        <v>0.31809419100000003</v>
      </c>
      <c r="G10785" s="17">
        <v>0.61388604400000002</v>
      </c>
      <c r="H10785" s="17">
        <v>0.38611395599999998</v>
      </c>
      <c r="I10785" s="17">
        <v>0.97427941900000004</v>
      </c>
      <c r="J10785" s="17">
        <v>2.5700000000000001E-2</v>
      </c>
      <c r="K10785" s="17">
        <v>2.8799999999999999E-5</v>
      </c>
    </row>
    <row r="10786" spans="1:11" x14ac:dyDescent="0.45">
      <c r="A10786" s="10" t="s">
        <v>87</v>
      </c>
      <c r="B10786" s="20">
        <v>0.872</v>
      </c>
      <c r="C10786" s="19">
        <v>92859</v>
      </c>
      <c r="D10786" s="19">
        <v>14938.22064</v>
      </c>
      <c r="E10786" s="23">
        <v>0.49020471700000001</v>
      </c>
      <c r="F10786" s="23">
        <v>0.31916267700000001</v>
      </c>
      <c r="G10786" s="17">
        <v>0.61384464599999999</v>
      </c>
      <c r="H10786" s="17">
        <v>0.38615535400000001</v>
      </c>
      <c r="I10786" s="17">
        <v>0.97433979800000003</v>
      </c>
      <c r="J10786" s="17">
        <v>2.5600000000000001E-2</v>
      </c>
      <c r="K10786" s="17">
        <v>2.87E-5</v>
      </c>
    </row>
    <row r="10787" spans="1:11" x14ac:dyDescent="0.45">
      <c r="A10787" s="10" t="s">
        <v>87</v>
      </c>
      <c r="B10787" s="20">
        <v>0.873</v>
      </c>
      <c r="C10787" s="19">
        <v>92971</v>
      </c>
      <c r="D10787" s="19">
        <v>14993.245629999999</v>
      </c>
      <c r="E10787" s="23">
        <v>0.492589899</v>
      </c>
      <c r="F10787" s="23">
        <v>0.32030960000000003</v>
      </c>
      <c r="G10787" s="17">
        <v>0.61409471800000004</v>
      </c>
      <c r="H10787" s="17">
        <v>0.38590528200000002</v>
      </c>
      <c r="I10787" s="17">
        <v>0.974390003</v>
      </c>
      <c r="J10787" s="17">
        <v>2.5600000000000001E-2</v>
      </c>
      <c r="K10787" s="17">
        <v>2.8600000000000001E-5</v>
      </c>
    </row>
    <row r="10788" spans="1:11" x14ac:dyDescent="0.45">
      <c r="A10788" s="10" t="s">
        <v>87</v>
      </c>
      <c r="B10788" s="20">
        <v>0.874</v>
      </c>
      <c r="C10788" s="19">
        <v>93076</v>
      </c>
      <c r="D10788" s="19">
        <v>15045.09268</v>
      </c>
      <c r="E10788" s="23">
        <v>0.49566920799999997</v>
      </c>
      <c r="F10788" s="23">
        <v>0.321463624</v>
      </c>
      <c r="G10788" s="17">
        <v>0.61400361000000003</v>
      </c>
      <c r="H10788" s="17">
        <v>0.38599639000000002</v>
      </c>
      <c r="I10788" s="17">
        <v>0.97443643899999999</v>
      </c>
      <c r="J10788" s="17">
        <v>2.5499999999999998E-2</v>
      </c>
      <c r="K10788" s="17">
        <v>2.8600000000000001E-5</v>
      </c>
    </row>
    <row r="10789" spans="1:11" x14ac:dyDescent="0.45">
      <c r="A10789" s="10" t="s">
        <v>87</v>
      </c>
      <c r="B10789" s="20">
        <v>0.875</v>
      </c>
      <c r="C10789" s="19">
        <v>93182</v>
      </c>
      <c r="D10789" s="19">
        <v>15097.800869999999</v>
      </c>
      <c r="E10789" s="23">
        <v>0.498723786</v>
      </c>
      <c r="F10789" s="23">
        <v>0.32241640999999999</v>
      </c>
      <c r="G10789" s="17">
        <v>0.61411002100000001</v>
      </c>
      <c r="H10789" s="17">
        <v>0.38588997899999999</v>
      </c>
      <c r="I10789" s="17">
        <v>0.97446891300000005</v>
      </c>
      <c r="J10789" s="17">
        <v>2.5499999999999998E-2</v>
      </c>
      <c r="K10789" s="17">
        <v>2.8500000000000002E-5</v>
      </c>
    </row>
    <row r="10790" spans="1:11" x14ac:dyDescent="0.45">
      <c r="A10790" s="10" t="s">
        <v>87</v>
      </c>
      <c r="B10790" s="20">
        <v>0.876</v>
      </c>
      <c r="C10790" s="19">
        <v>93289</v>
      </c>
      <c r="D10790" s="19">
        <v>15151.337009999999</v>
      </c>
      <c r="E10790" s="23">
        <v>0.50184731000000005</v>
      </c>
      <c r="F10790" s="23">
        <v>0.32371952300000001</v>
      </c>
      <c r="G10790" s="17">
        <v>0.61412385199999997</v>
      </c>
      <c r="H10790" s="17">
        <v>0.38587614799999997</v>
      </c>
      <c r="I10790" s="17">
        <v>0.97452231</v>
      </c>
      <c r="J10790" s="17">
        <v>2.5399999999999999E-2</v>
      </c>
      <c r="K10790" s="17">
        <v>2.8500000000000002E-5</v>
      </c>
    </row>
    <row r="10791" spans="1:11" x14ac:dyDescent="0.45">
      <c r="A10791" s="10" t="s">
        <v>87</v>
      </c>
      <c r="B10791" s="20">
        <v>0.877</v>
      </c>
      <c r="C10791" s="19">
        <v>93397</v>
      </c>
      <c r="D10791" s="19">
        <v>15205.658439999999</v>
      </c>
      <c r="E10791" s="23">
        <v>0.50492747400000004</v>
      </c>
      <c r="F10791" s="23">
        <v>0.32487701299999999</v>
      </c>
      <c r="G10791" s="17">
        <v>0.61412036800000003</v>
      </c>
      <c r="H10791" s="17">
        <v>0.38587963199999997</v>
      </c>
      <c r="I10791" s="17">
        <v>0.97456195800000001</v>
      </c>
      <c r="J10791" s="17">
        <v>2.5399999999999999E-2</v>
      </c>
      <c r="K10791" s="17">
        <v>2.8399999999999999E-5</v>
      </c>
    </row>
    <row r="10792" spans="1:11" x14ac:dyDescent="0.45">
      <c r="A10792" s="10" t="s">
        <v>87</v>
      </c>
      <c r="B10792" s="20">
        <v>0.878</v>
      </c>
      <c r="C10792" s="19">
        <v>93499</v>
      </c>
      <c r="D10792" s="19">
        <v>15257.4444</v>
      </c>
      <c r="E10792" s="23">
        <v>0.50898659999999996</v>
      </c>
      <c r="F10792" s="23">
        <v>0.32595122300000001</v>
      </c>
      <c r="G10792" s="17">
        <v>0.61412421500000003</v>
      </c>
      <c r="H10792" s="17">
        <v>0.38587578500000003</v>
      </c>
      <c r="I10792" s="17">
        <v>0.97460044499999998</v>
      </c>
      <c r="J10792" s="17">
        <v>2.5399999999999999E-2</v>
      </c>
      <c r="K10792" s="17">
        <v>2.83E-5</v>
      </c>
    </row>
    <row r="10793" spans="1:11" x14ac:dyDescent="0.45">
      <c r="A10793" s="10" t="s">
        <v>87</v>
      </c>
      <c r="B10793" s="20">
        <v>0.879</v>
      </c>
      <c r="C10793" s="19">
        <v>93606</v>
      </c>
      <c r="D10793" s="19">
        <v>15312.050450000001</v>
      </c>
      <c r="E10793" s="23">
        <v>0.51134655500000004</v>
      </c>
      <c r="F10793" s="23">
        <v>0.32716084200000001</v>
      </c>
      <c r="G10793" s="17">
        <v>0.61441574300000001</v>
      </c>
      <c r="H10793" s="17">
        <v>0.38558425699999999</v>
      </c>
      <c r="I10793" s="17">
        <v>0.97466998699999996</v>
      </c>
      <c r="J10793" s="17">
        <v>2.53E-2</v>
      </c>
      <c r="K10793" s="17">
        <v>2.83E-5</v>
      </c>
    </row>
    <row r="10794" spans="1:11" x14ac:dyDescent="0.45">
      <c r="A10794" s="10" t="s">
        <v>87</v>
      </c>
      <c r="B10794" s="20">
        <v>0.88</v>
      </c>
      <c r="C10794" s="19">
        <v>93714</v>
      </c>
      <c r="D10794" s="19">
        <v>15367.660680000001</v>
      </c>
      <c r="E10794" s="23">
        <v>0.51793930399999999</v>
      </c>
      <c r="F10794" s="23">
        <v>0.328337035</v>
      </c>
      <c r="G10794" s="17">
        <v>0.61462534899999999</v>
      </c>
      <c r="H10794" s="17">
        <v>0.38537465100000001</v>
      </c>
      <c r="I10794" s="17">
        <v>0.97469416200000003</v>
      </c>
      <c r="J10794" s="17">
        <v>2.53E-2</v>
      </c>
      <c r="K10794" s="17">
        <v>2.8200000000000001E-5</v>
      </c>
    </row>
    <row r="10795" spans="1:11" x14ac:dyDescent="0.45">
      <c r="A10795" s="10" t="s">
        <v>87</v>
      </c>
      <c r="B10795" s="20">
        <v>0.88100000000000001</v>
      </c>
      <c r="C10795" s="19">
        <v>93821</v>
      </c>
      <c r="D10795" s="19">
        <v>15423.262940000001</v>
      </c>
      <c r="E10795" s="23">
        <v>0.52114366499999998</v>
      </c>
      <c r="F10795" s="23">
        <v>0.329563088</v>
      </c>
      <c r="G10795" s="17">
        <v>0.61493695400000004</v>
      </c>
      <c r="H10795" s="17">
        <v>0.38506304600000002</v>
      </c>
      <c r="I10795" s="17">
        <v>0.97474019599999995</v>
      </c>
      <c r="J10795" s="17">
        <v>2.52E-2</v>
      </c>
      <c r="K10795" s="17">
        <v>2.8200000000000001E-5</v>
      </c>
    </row>
    <row r="10796" spans="1:11" x14ac:dyDescent="0.45">
      <c r="A10796" s="10" t="s">
        <v>87</v>
      </c>
      <c r="B10796" s="20">
        <v>0.88200000000000001</v>
      </c>
      <c r="C10796" s="19">
        <v>93928</v>
      </c>
      <c r="D10796" s="19">
        <v>15479.28327</v>
      </c>
      <c r="E10796" s="23">
        <v>0.525290378</v>
      </c>
      <c r="F10796" s="23">
        <v>0.33074200300000001</v>
      </c>
      <c r="G10796" s="17">
        <v>0.61503492000000004</v>
      </c>
      <c r="H10796" s="17">
        <v>0.38496508000000002</v>
      </c>
      <c r="I10796" s="17">
        <v>0.97479951799999998</v>
      </c>
      <c r="J10796" s="17">
        <v>2.52E-2</v>
      </c>
      <c r="K10796" s="17">
        <v>2.8099999999999999E-5</v>
      </c>
    </row>
    <row r="10797" spans="1:11" x14ac:dyDescent="0.45">
      <c r="A10797" s="10" t="s">
        <v>87</v>
      </c>
      <c r="B10797" s="20">
        <v>0.88300000000000001</v>
      </c>
      <c r="C10797" s="19">
        <v>94031</v>
      </c>
      <c r="D10797" s="19">
        <v>15533.62261</v>
      </c>
      <c r="E10797" s="23">
        <v>0.528572492</v>
      </c>
      <c r="F10797" s="23">
        <v>0.33201070500000002</v>
      </c>
      <c r="G10797" s="17">
        <v>0.61515883100000002</v>
      </c>
      <c r="H10797" s="17">
        <v>0.38484116899999998</v>
      </c>
      <c r="I10797" s="17">
        <v>0.974852096</v>
      </c>
      <c r="J10797" s="17">
        <v>2.5100000000000001E-2</v>
      </c>
      <c r="K10797" s="17">
        <v>2.8E-5</v>
      </c>
    </row>
    <row r="10798" spans="1:11" x14ac:dyDescent="0.45">
      <c r="A10798" s="10" t="s">
        <v>87</v>
      </c>
      <c r="B10798" s="20">
        <v>0.88400000000000001</v>
      </c>
      <c r="C10798" s="19">
        <v>94140</v>
      </c>
      <c r="D10798" s="19">
        <v>15591.48703</v>
      </c>
      <c r="E10798" s="23">
        <v>0.53167615599999996</v>
      </c>
      <c r="F10798" s="23">
        <v>0.33323417599999999</v>
      </c>
      <c r="G10798" s="17">
        <v>0.61534947900000003</v>
      </c>
      <c r="H10798" s="17">
        <v>0.38465052100000002</v>
      </c>
      <c r="I10798" s="17">
        <v>0.97492157099999999</v>
      </c>
      <c r="J10798" s="17">
        <v>2.5100000000000001E-2</v>
      </c>
      <c r="K10798" s="17">
        <v>2.8E-5</v>
      </c>
    </row>
    <row r="10799" spans="1:11" x14ac:dyDescent="0.45">
      <c r="A10799" s="10" t="s">
        <v>87</v>
      </c>
      <c r="B10799" s="20">
        <v>0.88500000000000001</v>
      </c>
      <c r="C10799" s="19">
        <v>94247</v>
      </c>
      <c r="D10799" s="19">
        <v>15648.60482</v>
      </c>
      <c r="E10799" s="23">
        <v>0.53576252199999996</v>
      </c>
      <c r="F10799" s="23">
        <v>0.334486432</v>
      </c>
      <c r="G10799" s="17">
        <v>0.61541481399999998</v>
      </c>
      <c r="H10799" s="17">
        <v>0.38458518600000002</v>
      </c>
      <c r="I10799" s="17">
        <v>0.97498346400000002</v>
      </c>
      <c r="J10799" s="17">
        <v>2.4988641999999998E-2</v>
      </c>
      <c r="K10799" s="17">
        <v>2.7900000000000001E-5</v>
      </c>
    </row>
    <row r="10800" spans="1:11" x14ac:dyDescent="0.45">
      <c r="A10800" s="10" t="s">
        <v>87</v>
      </c>
      <c r="B10800" s="20">
        <v>0.88600000000000001</v>
      </c>
      <c r="C10800" s="19">
        <v>94345</v>
      </c>
      <c r="D10800" s="19">
        <v>15701.33872</v>
      </c>
      <c r="E10800" s="23">
        <v>0.54029682300000004</v>
      </c>
      <c r="F10800" s="23">
        <v>0.33573463599999998</v>
      </c>
      <c r="G10800" s="17">
        <v>0.61550691599999996</v>
      </c>
      <c r="H10800" s="17">
        <v>0.38449308399999998</v>
      </c>
      <c r="I10800" s="17">
        <v>0.97500975599999995</v>
      </c>
      <c r="J10800" s="17">
        <v>2.5000000000000001E-2</v>
      </c>
      <c r="K10800" s="17">
        <v>2.7800000000000001E-5</v>
      </c>
    </row>
    <row r="10801" spans="1:11" x14ac:dyDescent="0.45">
      <c r="A10801" s="10" t="s">
        <v>87</v>
      </c>
      <c r="B10801" s="20">
        <v>0.88700000000000001</v>
      </c>
      <c r="C10801" s="19">
        <v>94457</v>
      </c>
      <c r="D10801" s="19">
        <v>15762.132089999999</v>
      </c>
      <c r="E10801" s="23">
        <v>0.54542047100000002</v>
      </c>
      <c r="F10801" s="23">
        <v>0.33697221799999999</v>
      </c>
      <c r="G10801" s="17">
        <v>0.61565580099999995</v>
      </c>
      <c r="H10801" s="17">
        <v>0.384344199</v>
      </c>
      <c r="I10801" s="17">
        <v>0.97509106700000003</v>
      </c>
      <c r="J10801" s="17">
        <v>2.4899999999999999E-2</v>
      </c>
      <c r="K10801" s="17">
        <v>2.7699999999999999E-5</v>
      </c>
    </row>
    <row r="10802" spans="1:11" x14ac:dyDescent="0.45">
      <c r="A10802" s="10" t="s">
        <v>87</v>
      </c>
      <c r="B10802" s="20">
        <v>0.88800000000000001</v>
      </c>
      <c r="C10802" s="19">
        <v>94562</v>
      </c>
      <c r="D10802" s="19">
        <v>15819.63103</v>
      </c>
      <c r="E10802" s="23">
        <v>0.54970657999999994</v>
      </c>
      <c r="F10802" s="23">
        <v>0.33815797600000003</v>
      </c>
      <c r="G10802" s="17">
        <v>0.61586049399999998</v>
      </c>
      <c r="H10802" s="17">
        <v>0.38413950600000002</v>
      </c>
      <c r="I10802" s="17">
        <v>0.97512966400000001</v>
      </c>
      <c r="J10802" s="17">
        <v>2.4799999999999999E-2</v>
      </c>
      <c r="K10802" s="17">
        <v>2.7699999999999999E-5</v>
      </c>
    </row>
    <row r="10803" spans="1:11" x14ac:dyDescent="0.45">
      <c r="A10803" s="10" t="s">
        <v>87</v>
      </c>
      <c r="B10803" s="20">
        <v>0.88900000000000001</v>
      </c>
      <c r="C10803" s="19">
        <v>94670</v>
      </c>
      <c r="D10803" s="19">
        <v>15879.09117</v>
      </c>
      <c r="E10803" s="23">
        <v>0.551732848</v>
      </c>
      <c r="F10803" s="23">
        <v>0.33960625300000002</v>
      </c>
      <c r="G10803" s="17">
        <v>0.61611915100000003</v>
      </c>
      <c r="H10803" s="17">
        <v>0.38388084900000002</v>
      </c>
      <c r="I10803" s="17">
        <v>0.97513133399999996</v>
      </c>
      <c r="J10803" s="17">
        <v>2.4799999999999999E-2</v>
      </c>
      <c r="K10803" s="17">
        <v>2.76E-5</v>
      </c>
    </row>
    <row r="10804" spans="1:11" x14ac:dyDescent="0.45">
      <c r="A10804" s="10" t="s">
        <v>87</v>
      </c>
      <c r="B10804" s="20">
        <v>0.89</v>
      </c>
      <c r="C10804" s="19">
        <v>94779</v>
      </c>
      <c r="D10804" s="19">
        <v>15939.5288</v>
      </c>
      <c r="E10804" s="23">
        <v>0.55715546900000001</v>
      </c>
      <c r="F10804" s="23">
        <v>0.34093629399999997</v>
      </c>
      <c r="G10804" s="17">
        <v>0.61628630799999995</v>
      </c>
      <c r="H10804" s="17">
        <v>0.383713692</v>
      </c>
      <c r="I10804" s="17">
        <v>0.97518414499999995</v>
      </c>
      <c r="J10804" s="17">
        <v>2.4799999999999999E-2</v>
      </c>
      <c r="K10804" s="17">
        <v>2.76E-5</v>
      </c>
    </row>
    <row r="10805" spans="1:11" x14ac:dyDescent="0.45">
      <c r="A10805" s="10" t="s">
        <v>87</v>
      </c>
      <c r="B10805" s="20">
        <v>0.89100000000000001</v>
      </c>
      <c r="C10805" s="19">
        <v>94874</v>
      </c>
      <c r="D10805" s="19">
        <v>15992.578</v>
      </c>
      <c r="E10805" s="23">
        <v>0.55956451799999996</v>
      </c>
      <c r="F10805" s="23">
        <v>0.342307786</v>
      </c>
      <c r="G10805" s="17">
        <v>0.61632270199999994</v>
      </c>
      <c r="H10805" s="17">
        <v>0.383677298</v>
      </c>
      <c r="I10805" s="17">
        <v>0.97521891000000005</v>
      </c>
      <c r="J10805" s="17">
        <v>2.4799999999999999E-2</v>
      </c>
      <c r="K10805" s="17">
        <v>2.7500000000000001E-5</v>
      </c>
    </row>
    <row r="10806" spans="1:11" x14ac:dyDescent="0.45">
      <c r="A10806" s="10" t="s">
        <v>87</v>
      </c>
      <c r="B10806" s="20">
        <v>0.89200000000000002</v>
      </c>
      <c r="C10806" s="19">
        <v>94991</v>
      </c>
      <c r="D10806" s="19">
        <v>16058.208500000001</v>
      </c>
      <c r="E10806" s="23">
        <v>0.56260498199999998</v>
      </c>
      <c r="F10806" s="23">
        <v>0.34349429999999997</v>
      </c>
      <c r="G10806" s="17">
        <v>0.61637418300000002</v>
      </c>
      <c r="H10806" s="17">
        <v>0.38362581699999998</v>
      </c>
      <c r="I10806" s="17">
        <v>0.97528776800000005</v>
      </c>
      <c r="J10806" s="17">
        <v>2.47E-2</v>
      </c>
      <c r="K10806" s="17">
        <v>2.7399999999999999E-5</v>
      </c>
    </row>
    <row r="10807" spans="1:11" x14ac:dyDescent="0.45">
      <c r="A10807" s="10" t="s">
        <v>87</v>
      </c>
      <c r="B10807" s="20">
        <v>0.89300000000000002</v>
      </c>
      <c r="C10807" s="19">
        <v>95089</v>
      </c>
      <c r="D10807" s="19">
        <v>16113.609829999999</v>
      </c>
      <c r="E10807" s="23">
        <v>0.56635616300000002</v>
      </c>
      <c r="F10807" s="23">
        <v>0.34497828800000002</v>
      </c>
      <c r="G10807" s="17">
        <v>0.61635941100000002</v>
      </c>
      <c r="H10807" s="17">
        <v>0.38364058899999998</v>
      </c>
      <c r="I10807" s="17">
        <v>0.97531382899999997</v>
      </c>
      <c r="J10807" s="17">
        <v>2.47E-2</v>
      </c>
      <c r="K10807" s="17">
        <v>2.7399999999999999E-5</v>
      </c>
    </row>
    <row r="10808" spans="1:11" x14ac:dyDescent="0.45">
      <c r="A10808" s="10" t="s">
        <v>87</v>
      </c>
      <c r="B10808" s="20">
        <v>0.89400000000000002</v>
      </c>
      <c r="C10808" s="19">
        <v>95200</v>
      </c>
      <c r="D10808" s="19">
        <v>16176.789409999999</v>
      </c>
      <c r="E10808" s="23">
        <v>0.57149663100000003</v>
      </c>
      <c r="F10808" s="23">
        <v>0.346254426</v>
      </c>
      <c r="G10808" s="17">
        <v>0.61672268900000005</v>
      </c>
      <c r="H10808" s="17">
        <v>0.38327731100000001</v>
      </c>
      <c r="I10808" s="17">
        <v>0.97537899699999997</v>
      </c>
      <c r="J10808" s="17">
        <v>2.46E-2</v>
      </c>
      <c r="K10808" s="17">
        <v>2.73E-5</v>
      </c>
    </row>
    <row r="10809" spans="1:11" x14ac:dyDescent="0.45">
      <c r="A10809" s="10" t="s">
        <v>87</v>
      </c>
      <c r="B10809" s="20">
        <v>0.89500000000000002</v>
      </c>
      <c r="C10809" s="19">
        <v>95310</v>
      </c>
      <c r="D10809" s="19">
        <v>16240.00698</v>
      </c>
      <c r="E10809" s="23">
        <v>0.57656944899999996</v>
      </c>
      <c r="F10809" s="23">
        <v>0.34767893799999999</v>
      </c>
      <c r="G10809" s="17">
        <v>0.61676634100000005</v>
      </c>
      <c r="H10809" s="17">
        <v>0.383233659</v>
      </c>
      <c r="I10809" s="17">
        <v>0.97544326800000003</v>
      </c>
      <c r="J10809" s="17">
        <v>2.4500000000000001E-2</v>
      </c>
      <c r="K10809" s="17">
        <v>2.73E-5</v>
      </c>
    </row>
    <row r="10810" spans="1:11" x14ac:dyDescent="0.45">
      <c r="A10810" s="10" t="s">
        <v>87</v>
      </c>
      <c r="B10810" s="20">
        <v>0.89600000000000002</v>
      </c>
      <c r="C10810" s="19">
        <v>95416</v>
      </c>
      <c r="D10810" s="19">
        <v>16301.3266</v>
      </c>
      <c r="E10810" s="23">
        <v>0.580728625</v>
      </c>
      <c r="F10810" s="23">
        <v>0.34912513099999998</v>
      </c>
      <c r="G10810" s="17">
        <v>0.61689863300000003</v>
      </c>
      <c r="H10810" s="17">
        <v>0.38310136700000003</v>
      </c>
      <c r="I10810" s="17">
        <v>0.97548692400000003</v>
      </c>
      <c r="J10810" s="17">
        <v>2.4500000000000001E-2</v>
      </c>
      <c r="K10810" s="17">
        <v>2.72E-5</v>
      </c>
    </row>
    <row r="10811" spans="1:11" x14ac:dyDescent="0.45">
      <c r="A10811" s="10" t="s">
        <v>87</v>
      </c>
      <c r="B10811" s="20">
        <v>0.89700000000000002</v>
      </c>
      <c r="C10811" s="19">
        <v>95522</v>
      </c>
      <c r="D10811" s="19">
        <v>16362.98703</v>
      </c>
      <c r="E10811" s="23">
        <v>0.58272881399999998</v>
      </c>
      <c r="F10811" s="23">
        <v>0.35051521699999999</v>
      </c>
      <c r="G10811" s="17">
        <v>0.61704110000000001</v>
      </c>
      <c r="H10811" s="17">
        <v>0.38295889999999999</v>
      </c>
      <c r="I10811" s="17">
        <v>0.97552068000000003</v>
      </c>
      <c r="J10811" s="17">
        <v>2.4500000000000001E-2</v>
      </c>
      <c r="K10811" s="17">
        <v>2.7100000000000001E-5</v>
      </c>
    </row>
    <row r="10812" spans="1:11" x14ac:dyDescent="0.45">
      <c r="A10812" s="10" t="s">
        <v>87</v>
      </c>
      <c r="B10812" s="20">
        <v>0.89800000000000002</v>
      </c>
      <c r="C10812" s="19">
        <v>95630</v>
      </c>
      <c r="D10812" s="19">
        <v>16426.257529999999</v>
      </c>
      <c r="E10812" s="23">
        <v>0.58886648200000002</v>
      </c>
      <c r="F10812" s="23">
        <v>0.35188973699999998</v>
      </c>
      <c r="G10812" s="17">
        <v>0.61728537100000003</v>
      </c>
      <c r="H10812" s="17">
        <v>0.38271462899999997</v>
      </c>
      <c r="I10812" s="17">
        <v>0.97551389600000005</v>
      </c>
      <c r="J10812" s="17">
        <v>2.4500000000000001E-2</v>
      </c>
      <c r="K10812" s="17">
        <v>2.7100000000000001E-5</v>
      </c>
    </row>
    <row r="10813" spans="1:11" x14ac:dyDescent="0.45">
      <c r="A10813" s="10" t="s">
        <v>87</v>
      </c>
      <c r="B10813" s="20">
        <v>0.89900000000000002</v>
      </c>
      <c r="C10813" s="19">
        <v>95715</v>
      </c>
      <c r="D10813" s="19">
        <v>16476.464639999998</v>
      </c>
      <c r="E10813" s="23">
        <v>0.59292549100000003</v>
      </c>
      <c r="F10813" s="23">
        <v>0.35340216600000002</v>
      </c>
      <c r="G10813" s="17">
        <v>0.61745807900000005</v>
      </c>
      <c r="H10813" s="17">
        <v>0.38254192100000001</v>
      </c>
      <c r="I10813" s="17">
        <v>0.97555727599999997</v>
      </c>
      <c r="J10813" s="17">
        <v>2.4400000000000002E-2</v>
      </c>
      <c r="K10813" s="17">
        <v>2.6999999999999999E-5</v>
      </c>
    </row>
    <row r="10814" spans="1:11" x14ac:dyDescent="0.45">
      <c r="A10814" s="10" t="s">
        <v>87</v>
      </c>
      <c r="B10814" s="20">
        <v>0.9</v>
      </c>
      <c r="C10814" s="19">
        <v>95843</v>
      </c>
      <c r="D10814" s="19">
        <v>16552.662240000001</v>
      </c>
      <c r="E10814" s="23">
        <v>0.59702676399999999</v>
      </c>
      <c r="F10814" s="23">
        <v>0.35459974399999999</v>
      </c>
      <c r="G10814" s="17">
        <v>0.61741598200000003</v>
      </c>
      <c r="H10814" s="17">
        <v>0.38258401800000003</v>
      </c>
      <c r="I10814" s="17">
        <v>0.975622973</v>
      </c>
      <c r="J10814" s="17">
        <v>2.4400000000000002E-2</v>
      </c>
      <c r="K10814" s="17">
        <v>2.6999999999999999E-5</v>
      </c>
    </row>
    <row r="10815" spans="1:11" x14ac:dyDescent="0.45">
      <c r="A10815" s="10" t="s">
        <v>87</v>
      </c>
      <c r="B10815" s="20">
        <v>0.90100000000000002</v>
      </c>
      <c r="C10815" s="19">
        <v>95947</v>
      </c>
      <c r="D10815" s="19">
        <v>16615.06797</v>
      </c>
      <c r="E10815" s="23">
        <v>0.60250813700000005</v>
      </c>
      <c r="F10815" s="23">
        <v>0.356316878</v>
      </c>
      <c r="G10815" s="17">
        <v>0.61737209100000001</v>
      </c>
      <c r="H10815" s="17">
        <v>0.38262790899999999</v>
      </c>
      <c r="I10815" s="17">
        <v>0.97564352399999998</v>
      </c>
      <c r="J10815" s="17">
        <v>2.4299999999999999E-2</v>
      </c>
      <c r="K10815" s="17">
        <v>2.69E-5</v>
      </c>
    </row>
    <row r="10816" spans="1:11" x14ac:dyDescent="0.45">
      <c r="A10816" s="10" t="s">
        <v>87</v>
      </c>
      <c r="B10816" s="20">
        <v>0.90200000000000002</v>
      </c>
      <c r="C10816" s="19">
        <v>96052</v>
      </c>
      <c r="D10816" s="19">
        <v>16678.498589999999</v>
      </c>
      <c r="E10816" s="23">
        <v>0.60616872899999996</v>
      </c>
      <c r="F10816" s="23">
        <v>0.35777906900000001</v>
      </c>
      <c r="G10816" s="17">
        <v>0.61745721099999995</v>
      </c>
      <c r="H10816" s="17">
        <v>0.38254278899999999</v>
      </c>
      <c r="I10816" s="17">
        <v>0.97569564600000003</v>
      </c>
      <c r="J10816" s="17">
        <v>2.4299999999999999E-2</v>
      </c>
      <c r="K10816" s="17">
        <v>2.6800000000000001E-5</v>
      </c>
    </row>
    <row r="10817" spans="1:11" x14ac:dyDescent="0.45">
      <c r="A10817" s="10" t="s">
        <v>87</v>
      </c>
      <c r="B10817" s="20">
        <v>0.90300000000000002</v>
      </c>
      <c r="C10817" s="19">
        <v>96161</v>
      </c>
      <c r="D10817" s="19">
        <v>16744.729859999999</v>
      </c>
      <c r="E10817" s="23">
        <v>0.60937268600000005</v>
      </c>
      <c r="F10817" s="23">
        <v>0.35924934800000002</v>
      </c>
      <c r="G10817" s="17">
        <v>0.61756845299999996</v>
      </c>
      <c r="H10817" s="17">
        <v>0.38243154699999998</v>
      </c>
      <c r="I10817" s="17">
        <v>0.97572473400000004</v>
      </c>
      <c r="J10817" s="17">
        <v>2.4199999999999999E-2</v>
      </c>
      <c r="K10817" s="17">
        <v>2.6800000000000001E-5</v>
      </c>
    </row>
    <row r="10818" spans="1:11" x14ac:dyDescent="0.45">
      <c r="A10818" s="10" t="s">
        <v>87</v>
      </c>
      <c r="B10818" s="20">
        <v>0.90400000000000003</v>
      </c>
      <c r="C10818" s="19">
        <v>96268</v>
      </c>
      <c r="D10818" s="19">
        <v>16810.148710000001</v>
      </c>
      <c r="E10818" s="23">
        <v>0.61395027099999999</v>
      </c>
      <c r="F10818" s="23">
        <v>0.36076602699999999</v>
      </c>
      <c r="G10818" s="17">
        <v>0.61761956200000001</v>
      </c>
      <c r="H10818" s="17">
        <v>0.38238043799999999</v>
      </c>
      <c r="I10818" s="17">
        <v>0.97576878099999997</v>
      </c>
      <c r="J10818" s="17">
        <v>2.4199999999999999E-2</v>
      </c>
      <c r="K10818" s="17">
        <v>2.6699999999999998E-5</v>
      </c>
    </row>
    <row r="10819" spans="1:11" x14ac:dyDescent="0.45">
      <c r="A10819" s="10" t="s">
        <v>87</v>
      </c>
      <c r="B10819" s="20">
        <v>0.90500000000000003</v>
      </c>
      <c r="C10819" s="19">
        <v>96372</v>
      </c>
      <c r="D10819" s="19">
        <v>16874.31378</v>
      </c>
      <c r="E10819" s="23">
        <v>0.62039099099999995</v>
      </c>
      <c r="F10819" s="23">
        <v>0.36234164899999999</v>
      </c>
      <c r="G10819" s="17">
        <v>0.61777279699999998</v>
      </c>
      <c r="H10819" s="17">
        <v>0.38222720300000002</v>
      </c>
      <c r="I10819" s="17">
        <v>0.97580147100000003</v>
      </c>
      <c r="J10819" s="17">
        <v>2.4199999999999999E-2</v>
      </c>
      <c r="K10819" s="17">
        <v>2.6699999999999998E-5</v>
      </c>
    </row>
    <row r="10820" spans="1:11" x14ac:dyDescent="0.45">
      <c r="A10820" s="10" t="s">
        <v>87</v>
      </c>
      <c r="B10820" s="20">
        <v>0.90600000000000003</v>
      </c>
      <c r="C10820" s="19">
        <v>96482</v>
      </c>
      <c r="D10820" s="19">
        <v>16943.200219999999</v>
      </c>
      <c r="E10820" s="23">
        <v>0.62923648200000004</v>
      </c>
      <c r="F10820" s="23">
        <v>0.36386864299999999</v>
      </c>
      <c r="G10820" s="17">
        <v>0.61792873299999995</v>
      </c>
      <c r="H10820" s="17">
        <v>0.38207126699999999</v>
      </c>
      <c r="I10820" s="17">
        <v>0.97581271300000005</v>
      </c>
      <c r="J10820" s="17">
        <v>2.4199999999999999E-2</v>
      </c>
      <c r="K10820" s="17">
        <v>2.6599999999999999E-5</v>
      </c>
    </row>
    <row r="10821" spans="1:11" x14ac:dyDescent="0.45">
      <c r="A10821" s="10" t="s">
        <v>87</v>
      </c>
      <c r="B10821" s="20">
        <v>0.90700000000000003</v>
      </c>
      <c r="C10821" s="19">
        <v>96571</v>
      </c>
      <c r="D10821" s="19">
        <v>16999.438279999998</v>
      </c>
      <c r="E10821" s="23">
        <v>0.63555465899999997</v>
      </c>
      <c r="F10821" s="23">
        <v>0.36549648299999998</v>
      </c>
      <c r="G10821" s="17">
        <v>0.61806339399999999</v>
      </c>
      <c r="H10821" s="17">
        <v>0.38193660600000001</v>
      </c>
      <c r="I10821" s="17">
        <v>0.97586847200000004</v>
      </c>
      <c r="J10821" s="17">
        <v>2.41E-2</v>
      </c>
      <c r="K10821" s="17">
        <v>2.6599999999999999E-5</v>
      </c>
    </row>
    <row r="10822" spans="1:11" x14ac:dyDescent="0.45">
      <c r="A10822" s="10" t="s">
        <v>87</v>
      </c>
      <c r="B10822" s="20">
        <v>0.90800000000000003</v>
      </c>
      <c r="C10822" s="19">
        <v>96691</v>
      </c>
      <c r="D10822" s="19">
        <v>17075.97969</v>
      </c>
      <c r="E10822" s="23">
        <v>0.63984116400000002</v>
      </c>
      <c r="F10822" s="23">
        <v>0.36689677900000001</v>
      </c>
      <c r="G10822" s="17">
        <v>0.61814439799999998</v>
      </c>
      <c r="H10822" s="17">
        <v>0.38185560200000002</v>
      </c>
      <c r="I10822" s="17">
        <v>0.97590318799999998</v>
      </c>
      <c r="J10822" s="17">
        <v>2.41E-2</v>
      </c>
      <c r="K10822" s="17">
        <v>2.65E-5</v>
      </c>
    </row>
    <row r="10823" spans="1:11" x14ac:dyDescent="0.45">
      <c r="A10823" s="10" t="s">
        <v>87</v>
      </c>
      <c r="B10823" s="20">
        <v>0.90900000000000003</v>
      </c>
      <c r="C10823" s="19">
        <v>96797</v>
      </c>
      <c r="D10823" s="19">
        <v>17144.078519999999</v>
      </c>
      <c r="E10823" s="23">
        <v>0.64433025799999999</v>
      </c>
      <c r="F10823" s="23">
        <v>0.36861832900000002</v>
      </c>
      <c r="G10823" s="17">
        <v>0.618138992</v>
      </c>
      <c r="H10823" s="17">
        <v>0.381861008</v>
      </c>
      <c r="I10823" s="17">
        <v>0.97595791499999995</v>
      </c>
      <c r="J10823" s="17">
        <v>2.4E-2</v>
      </c>
      <c r="K10823" s="17">
        <v>2.65E-5</v>
      </c>
    </row>
    <row r="10824" spans="1:11" x14ac:dyDescent="0.45">
      <c r="A10824" s="10" t="s">
        <v>87</v>
      </c>
      <c r="B10824" s="20">
        <v>0.91</v>
      </c>
      <c r="C10824" s="19">
        <v>96902</v>
      </c>
      <c r="D10824" s="19">
        <v>17211.98331</v>
      </c>
      <c r="E10824" s="23">
        <v>0.64984765</v>
      </c>
      <c r="F10824" s="23">
        <v>0.37024569299999999</v>
      </c>
      <c r="G10824" s="17">
        <v>0.61809869799999995</v>
      </c>
      <c r="H10824" s="17">
        <v>0.381901302</v>
      </c>
      <c r="I10824" s="17">
        <v>0.976018261</v>
      </c>
      <c r="J10824" s="17">
        <v>2.4E-2</v>
      </c>
      <c r="K10824" s="17">
        <v>2.6400000000000001E-5</v>
      </c>
    </row>
    <row r="10825" spans="1:11" x14ac:dyDescent="0.45">
      <c r="A10825" s="10" t="s">
        <v>87</v>
      </c>
      <c r="B10825" s="20">
        <v>0.91100000000000003</v>
      </c>
      <c r="C10825" s="19">
        <v>97010</v>
      </c>
      <c r="D10825" s="19">
        <v>17282.476470000001</v>
      </c>
      <c r="E10825" s="23">
        <v>0.65609826599999999</v>
      </c>
      <c r="F10825" s="23">
        <v>0.371847804</v>
      </c>
      <c r="G10825" s="17">
        <v>0.61823523300000005</v>
      </c>
      <c r="H10825" s="17">
        <v>0.381764767</v>
      </c>
      <c r="I10825" s="17">
        <v>0.97605174100000003</v>
      </c>
      <c r="J10825" s="17">
        <v>2.3900000000000001E-2</v>
      </c>
      <c r="K10825" s="17">
        <v>2.6400000000000001E-5</v>
      </c>
    </row>
    <row r="10826" spans="1:11" x14ac:dyDescent="0.45">
      <c r="A10826" s="10" t="s">
        <v>87</v>
      </c>
      <c r="B10826" s="20">
        <v>0.91200000000000003</v>
      </c>
      <c r="C10826" s="19">
        <v>97118</v>
      </c>
      <c r="D10826" s="19">
        <v>17353.556649999999</v>
      </c>
      <c r="E10826" s="23">
        <v>0.66088380899999999</v>
      </c>
      <c r="F10826" s="23">
        <v>0.373549509</v>
      </c>
      <c r="G10826" s="17">
        <v>0.61839205900000005</v>
      </c>
      <c r="H10826" s="17">
        <v>0.38160794100000001</v>
      </c>
      <c r="I10826" s="17">
        <v>0.97609171900000002</v>
      </c>
      <c r="J10826" s="17">
        <v>2.3900000000000001E-2</v>
      </c>
      <c r="K10826" s="17">
        <v>2.6299999999999999E-5</v>
      </c>
    </row>
    <row r="10827" spans="1:11" x14ac:dyDescent="0.45">
      <c r="A10827" s="10" t="s">
        <v>87</v>
      </c>
      <c r="B10827" s="20">
        <v>0.91300000000000003</v>
      </c>
      <c r="C10827" s="19">
        <v>97225</v>
      </c>
      <c r="D10827" s="19">
        <v>17424.60512</v>
      </c>
      <c r="E10827" s="23">
        <v>0.66709039299999995</v>
      </c>
      <c r="F10827" s="23">
        <v>0.37532043599999998</v>
      </c>
      <c r="G10827" s="17">
        <v>0.61831833400000002</v>
      </c>
      <c r="H10827" s="17">
        <v>0.38168166599999998</v>
      </c>
      <c r="I10827" s="17">
        <v>0.97608911499999995</v>
      </c>
      <c r="J10827" s="17">
        <v>2.3900000000000001E-2</v>
      </c>
      <c r="K10827" s="17">
        <v>2.6299999999999999E-5</v>
      </c>
    </row>
    <row r="10828" spans="1:11" x14ac:dyDescent="0.45">
      <c r="A10828" s="10" t="s">
        <v>87</v>
      </c>
      <c r="B10828" s="20">
        <v>0.91400000000000003</v>
      </c>
      <c r="C10828" s="19">
        <v>97329</v>
      </c>
      <c r="D10828" s="19">
        <v>17494.17554</v>
      </c>
      <c r="E10828" s="23">
        <v>0.67412846100000001</v>
      </c>
      <c r="F10828" s="23">
        <v>0.37697313500000001</v>
      </c>
      <c r="G10828" s="17">
        <v>0.61841794299999997</v>
      </c>
      <c r="H10828" s="17">
        <v>0.38158205699999997</v>
      </c>
      <c r="I10828" s="17">
        <v>0.97610901000000005</v>
      </c>
      <c r="J10828" s="17">
        <v>2.3900000000000001E-2</v>
      </c>
      <c r="K10828" s="17">
        <v>2.62E-5</v>
      </c>
    </row>
    <row r="10829" spans="1:11" x14ac:dyDescent="0.45">
      <c r="A10829" s="10" t="s">
        <v>87</v>
      </c>
      <c r="B10829" s="20">
        <v>0.91500000000000004</v>
      </c>
      <c r="C10829" s="19">
        <v>97439</v>
      </c>
      <c r="D10829" s="19">
        <v>17568.762920000001</v>
      </c>
      <c r="E10829" s="23">
        <v>0.68082806699999998</v>
      </c>
      <c r="F10829" s="23">
        <v>0.37871271699999998</v>
      </c>
      <c r="G10829" s="17">
        <v>0.61866398499999997</v>
      </c>
      <c r="H10829" s="17">
        <v>0.38133601499999997</v>
      </c>
      <c r="I10829" s="17">
        <v>0.97613291199999996</v>
      </c>
      <c r="J10829" s="17">
        <v>2.3800000000000002E-2</v>
      </c>
      <c r="K10829" s="17">
        <v>2.62E-5</v>
      </c>
    </row>
    <row r="10830" spans="1:11" x14ac:dyDescent="0.45">
      <c r="A10830" s="10" t="s">
        <v>87</v>
      </c>
      <c r="B10830" s="20">
        <v>0.91600000000000004</v>
      </c>
      <c r="C10830" s="19">
        <v>97545</v>
      </c>
      <c r="D10830" s="19">
        <v>17641.430509999998</v>
      </c>
      <c r="E10830" s="23">
        <v>0.68986704399999998</v>
      </c>
      <c r="F10830" s="23">
        <v>0.38041842599999998</v>
      </c>
      <c r="G10830" s="17">
        <v>0.61880157899999999</v>
      </c>
      <c r="H10830" s="17">
        <v>0.38119842100000001</v>
      </c>
      <c r="I10830" s="17">
        <v>0.97618001200000004</v>
      </c>
      <c r="J10830" s="17">
        <v>2.3800000000000002E-2</v>
      </c>
      <c r="K10830" s="17">
        <v>2.6100000000000001E-5</v>
      </c>
    </row>
    <row r="10831" spans="1:11" x14ac:dyDescent="0.45">
      <c r="A10831" s="10" t="s">
        <v>87</v>
      </c>
      <c r="B10831" s="20">
        <v>0.91700000000000004</v>
      </c>
      <c r="C10831" s="19">
        <v>97645</v>
      </c>
      <c r="D10831" s="19">
        <v>17710.83455</v>
      </c>
      <c r="E10831" s="23">
        <v>0.69867194099999996</v>
      </c>
      <c r="F10831" s="23">
        <v>0.38226132000000002</v>
      </c>
      <c r="G10831" s="17">
        <v>0.61894618300000004</v>
      </c>
      <c r="H10831" s="17">
        <v>0.38105381700000002</v>
      </c>
      <c r="I10831" s="17">
        <v>0.97617257899999998</v>
      </c>
      <c r="J10831" s="17">
        <v>2.3800000000000002E-2</v>
      </c>
      <c r="K10831" s="17">
        <v>2.6100000000000001E-5</v>
      </c>
    </row>
    <row r="10832" spans="1:11" x14ac:dyDescent="0.45">
      <c r="A10832" s="10" t="s">
        <v>87</v>
      </c>
      <c r="B10832" s="20">
        <v>0.91800000000000004</v>
      </c>
      <c r="C10832" s="19">
        <v>97755</v>
      </c>
      <c r="D10832" s="19">
        <v>17787.887180000002</v>
      </c>
      <c r="E10832" s="23">
        <v>0.70360386500000005</v>
      </c>
      <c r="F10832" s="23">
        <v>0.38403116999999998</v>
      </c>
      <c r="G10832" s="17">
        <v>0.61911922699999999</v>
      </c>
      <c r="H10832" s="17">
        <v>0.38088077300000001</v>
      </c>
      <c r="I10832" s="17">
        <v>0.97622348699999995</v>
      </c>
      <c r="J10832" s="17">
        <v>2.3800000000000002E-2</v>
      </c>
      <c r="K10832" s="17">
        <v>2.5999999999999998E-5</v>
      </c>
    </row>
    <row r="10833" spans="1:11" x14ac:dyDescent="0.45">
      <c r="A10833" s="10" t="s">
        <v>87</v>
      </c>
      <c r="B10833" s="20">
        <v>0.91900000000000004</v>
      </c>
      <c r="C10833" s="19">
        <v>97852</v>
      </c>
      <c r="D10833" s="19">
        <v>17856.47622</v>
      </c>
      <c r="E10833" s="23">
        <v>0.70968942199999996</v>
      </c>
      <c r="F10833" s="23">
        <v>0.38588852699999998</v>
      </c>
      <c r="G10833" s="17">
        <v>0.61919020599999997</v>
      </c>
      <c r="H10833" s="17">
        <v>0.38080979399999998</v>
      </c>
      <c r="I10833" s="17">
        <v>0.97625615099999996</v>
      </c>
      <c r="J10833" s="17">
        <v>2.3699999999999999E-2</v>
      </c>
      <c r="K10833" s="17">
        <v>2.5999999999999998E-5</v>
      </c>
    </row>
    <row r="10834" spans="1:11" x14ac:dyDescent="0.45">
      <c r="A10834" s="10" t="s">
        <v>87</v>
      </c>
      <c r="B10834" s="20">
        <v>0.92</v>
      </c>
      <c r="C10834" s="19">
        <v>97967</v>
      </c>
      <c r="D10834" s="19">
        <v>17938.448810000002</v>
      </c>
      <c r="E10834" s="23">
        <v>0.71592729799999999</v>
      </c>
      <c r="F10834" s="23">
        <v>0.38781827400000002</v>
      </c>
      <c r="G10834" s="17">
        <v>0.619290169</v>
      </c>
      <c r="H10834" s="17">
        <v>0.380709831</v>
      </c>
      <c r="I10834" s="17">
        <v>0.97632750199999996</v>
      </c>
      <c r="J10834" s="17">
        <v>2.3599999999999999E-2</v>
      </c>
      <c r="K10834" s="17">
        <v>2.5899999999999999E-5</v>
      </c>
    </row>
    <row r="10835" spans="1:11" x14ac:dyDescent="0.45">
      <c r="A10835" s="10" t="s">
        <v>87</v>
      </c>
      <c r="B10835" s="20">
        <v>0.92100000000000004</v>
      </c>
      <c r="C10835" s="19">
        <v>98077</v>
      </c>
      <c r="D10835" s="19">
        <v>18017.607950000001</v>
      </c>
      <c r="E10835" s="23">
        <v>0.72309889100000002</v>
      </c>
      <c r="F10835" s="23">
        <v>0.38963297499999999</v>
      </c>
      <c r="G10835" s="17">
        <v>0.61944186700000003</v>
      </c>
      <c r="H10835" s="17">
        <v>0.38055813300000002</v>
      </c>
      <c r="I10835" s="17">
        <v>0.97637741600000005</v>
      </c>
      <c r="J10835" s="17">
        <v>2.3599999999999999E-2</v>
      </c>
      <c r="K10835" s="17">
        <v>2.58E-5</v>
      </c>
    </row>
    <row r="10836" spans="1:11" x14ac:dyDescent="0.45">
      <c r="A10836" s="10" t="s">
        <v>87</v>
      </c>
      <c r="B10836" s="20">
        <v>0.92200000000000004</v>
      </c>
      <c r="C10836" s="19">
        <v>98183</v>
      </c>
      <c r="D10836" s="19">
        <v>18094.769079999998</v>
      </c>
      <c r="E10836" s="23">
        <v>0.73301866599999999</v>
      </c>
      <c r="F10836" s="23">
        <v>0.39154678199999998</v>
      </c>
      <c r="G10836" s="17">
        <v>0.61952680199999999</v>
      </c>
      <c r="H10836" s="17">
        <v>0.38047319800000001</v>
      </c>
      <c r="I10836" s="17">
        <v>0.97642127300000003</v>
      </c>
      <c r="J10836" s="17">
        <v>2.3599999999999999E-2</v>
      </c>
      <c r="K10836" s="17">
        <v>2.58E-5</v>
      </c>
    </row>
    <row r="10837" spans="1:11" x14ac:dyDescent="0.45">
      <c r="A10837" s="10" t="s">
        <v>87</v>
      </c>
      <c r="B10837" s="20">
        <v>0.92300000000000004</v>
      </c>
      <c r="C10837" s="19">
        <v>98286</v>
      </c>
      <c r="D10837" s="19">
        <v>18170.913919999999</v>
      </c>
      <c r="E10837" s="23">
        <v>0.74290945799999997</v>
      </c>
      <c r="F10837" s="23">
        <v>0.393515848</v>
      </c>
      <c r="G10837" s="17">
        <v>0.61962029200000002</v>
      </c>
      <c r="H10837" s="17">
        <v>0.38037970799999998</v>
      </c>
      <c r="I10837" s="17">
        <v>0.97647211899999997</v>
      </c>
      <c r="J10837" s="17">
        <v>2.35E-2</v>
      </c>
      <c r="K10837" s="17">
        <v>2.5700000000000001E-5</v>
      </c>
    </row>
    <row r="10838" spans="1:11" x14ac:dyDescent="0.45">
      <c r="A10838" s="10" t="s">
        <v>87</v>
      </c>
      <c r="B10838" s="20">
        <v>0.92400000000000004</v>
      </c>
      <c r="C10838" s="19">
        <v>98386</v>
      </c>
      <c r="D10838" s="19">
        <v>18245.501270000001</v>
      </c>
      <c r="E10838" s="23">
        <v>0.74809242799999998</v>
      </c>
      <c r="F10838" s="23">
        <v>0.39547981300000001</v>
      </c>
      <c r="G10838" s="17">
        <v>0.61972231799999999</v>
      </c>
      <c r="H10838" s="17">
        <v>0.38027768200000001</v>
      </c>
      <c r="I10838" s="17">
        <v>0.97649497600000001</v>
      </c>
      <c r="J10838" s="17">
        <v>2.35E-2</v>
      </c>
      <c r="K10838" s="17">
        <v>2.5700000000000001E-5</v>
      </c>
    </row>
    <row r="10839" spans="1:11" x14ac:dyDescent="0.45">
      <c r="A10839" s="10" t="s">
        <v>87</v>
      </c>
      <c r="B10839" s="20">
        <v>0.92500000000000004</v>
      </c>
      <c r="C10839" s="19">
        <v>98499</v>
      </c>
      <c r="D10839" s="19">
        <v>18330.472470000001</v>
      </c>
      <c r="E10839" s="23">
        <v>0.75566931400000004</v>
      </c>
      <c r="F10839" s="23">
        <v>0.39704734000000003</v>
      </c>
      <c r="G10839" s="17">
        <v>0.61992507500000005</v>
      </c>
      <c r="H10839" s="17">
        <v>0.38007492500000001</v>
      </c>
      <c r="I10839" s="17">
        <v>0.97653986599999998</v>
      </c>
      <c r="J10839" s="17">
        <v>2.3400000000000001E-2</v>
      </c>
      <c r="K10839" s="17">
        <v>2.5599999999999999E-5</v>
      </c>
    </row>
    <row r="10840" spans="1:11" x14ac:dyDescent="0.45">
      <c r="A10840" s="10" t="s">
        <v>87</v>
      </c>
      <c r="B10840" s="20">
        <v>0.92600000000000005</v>
      </c>
      <c r="C10840" s="19">
        <v>98607</v>
      </c>
      <c r="D10840" s="19">
        <v>18412.469099999998</v>
      </c>
      <c r="E10840" s="23">
        <v>0.76205295200000001</v>
      </c>
      <c r="F10840" s="23">
        <v>0.39948573700000001</v>
      </c>
      <c r="G10840" s="17">
        <v>0.62014867100000004</v>
      </c>
      <c r="H10840" s="17">
        <v>0.37985132900000002</v>
      </c>
      <c r="I10840" s="17">
        <v>0.97657804599999998</v>
      </c>
      <c r="J10840" s="17">
        <v>2.3400000000000001E-2</v>
      </c>
      <c r="K10840" s="17">
        <v>2.5599999999999999E-5</v>
      </c>
    </row>
    <row r="10841" spans="1:11" x14ac:dyDescent="0.45">
      <c r="A10841" s="10" t="s">
        <v>87</v>
      </c>
      <c r="B10841" s="20">
        <v>0.92700000000000005</v>
      </c>
      <c r="C10841" s="19">
        <v>98707</v>
      </c>
      <c r="D10841" s="19">
        <v>18489.213210000002</v>
      </c>
      <c r="E10841" s="23">
        <v>0.77285617699999998</v>
      </c>
      <c r="F10841" s="23">
        <v>0.401564596</v>
      </c>
      <c r="G10841" s="17">
        <v>0.620432188</v>
      </c>
      <c r="H10841" s="17">
        <v>0.379567812</v>
      </c>
      <c r="I10841" s="17">
        <v>0.97664080799999997</v>
      </c>
      <c r="J10841" s="17">
        <v>2.3300000000000001E-2</v>
      </c>
      <c r="K10841" s="17">
        <v>2.55E-5</v>
      </c>
    </row>
    <row r="10842" spans="1:11" x14ac:dyDescent="0.45">
      <c r="A10842" s="10" t="s">
        <v>87</v>
      </c>
      <c r="B10842" s="20">
        <v>0.92800000000000005</v>
      </c>
      <c r="C10842" s="19">
        <v>98822</v>
      </c>
      <c r="D10842" s="19">
        <v>18578.64905</v>
      </c>
      <c r="E10842" s="23">
        <v>0.78118510900000004</v>
      </c>
      <c r="F10842" s="23">
        <v>0.40344071100000001</v>
      </c>
      <c r="G10842" s="17">
        <v>0.620641153</v>
      </c>
      <c r="H10842" s="17">
        <v>0.379358847</v>
      </c>
      <c r="I10842" s="17">
        <v>0.97669668600000004</v>
      </c>
      <c r="J10842" s="17">
        <v>2.3300000000000001E-2</v>
      </c>
      <c r="K10842" s="17">
        <v>2.5400000000000001E-5</v>
      </c>
    </row>
    <row r="10843" spans="1:11" x14ac:dyDescent="0.45">
      <c r="A10843" s="10" t="s">
        <v>87</v>
      </c>
      <c r="B10843" s="20">
        <v>0.92900000000000005</v>
      </c>
      <c r="C10843" s="19">
        <v>98925</v>
      </c>
      <c r="D10843" s="19">
        <v>18659.594529999998</v>
      </c>
      <c r="E10843" s="23">
        <v>0.79047593999999999</v>
      </c>
      <c r="F10843" s="23">
        <v>0.40580136500000002</v>
      </c>
      <c r="G10843" s="17">
        <v>0.62077331300000005</v>
      </c>
      <c r="H10843" s="17">
        <v>0.37922668700000001</v>
      </c>
      <c r="I10843" s="17">
        <v>0.97673900700000005</v>
      </c>
      <c r="J10843" s="17">
        <v>2.3199999999999998E-2</v>
      </c>
      <c r="K10843" s="17">
        <v>2.5400000000000001E-5</v>
      </c>
    </row>
    <row r="10844" spans="1:11" x14ac:dyDescent="0.45">
      <c r="A10844" s="10" t="s">
        <v>87</v>
      </c>
      <c r="B10844" s="20">
        <v>0.93</v>
      </c>
      <c r="C10844" s="19">
        <v>99032</v>
      </c>
      <c r="D10844" s="19">
        <v>18744.542979999998</v>
      </c>
      <c r="E10844" s="23">
        <v>0.79705887200000003</v>
      </c>
      <c r="F10844" s="23">
        <v>0.40772628900000002</v>
      </c>
      <c r="G10844" s="17">
        <v>0.62075894700000001</v>
      </c>
      <c r="H10844" s="17">
        <v>0.37924105299999999</v>
      </c>
      <c r="I10844" s="17">
        <v>0.97676130999999999</v>
      </c>
      <c r="J10844" s="17">
        <v>2.3199999999999998E-2</v>
      </c>
      <c r="K10844" s="17">
        <v>2.5299999999999998E-5</v>
      </c>
    </row>
    <row r="10845" spans="1:11" x14ac:dyDescent="0.45">
      <c r="A10845" s="10" t="s">
        <v>87</v>
      </c>
      <c r="B10845" s="20">
        <v>0.93100000000000005</v>
      </c>
      <c r="C10845" s="19">
        <v>99138</v>
      </c>
      <c r="D10845" s="19">
        <v>18829.386350000001</v>
      </c>
      <c r="E10845" s="23">
        <v>0.80315625099999999</v>
      </c>
      <c r="F10845" s="23">
        <v>0.40998554100000001</v>
      </c>
      <c r="G10845" s="17">
        <v>0.62079121999999998</v>
      </c>
      <c r="H10845" s="17">
        <v>0.37920878000000002</v>
      </c>
      <c r="I10845" s="17">
        <v>0.97681280599999998</v>
      </c>
      <c r="J10845" s="17">
        <v>2.3199999999999998E-2</v>
      </c>
      <c r="K10845" s="17">
        <v>2.5299999999999998E-5</v>
      </c>
    </row>
    <row r="10846" spans="1:11" x14ac:dyDescent="0.45">
      <c r="A10846" s="10" t="s">
        <v>87</v>
      </c>
      <c r="B10846" s="20">
        <v>0.93200000000000005</v>
      </c>
      <c r="C10846" s="19">
        <v>99243</v>
      </c>
      <c r="D10846" s="19">
        <v>18914.160380000001</v>
      </c>
      <c r="E10846" s="23">
        <v>0.81292925400000005</v>
      </c>
      <c r="F10846" s="23">
        <v>0.41217346999999999</v>
      </c>
      <c r="G10846" s="17">
        <v>0.62086998599999998</v>
      </c>
      <c r="H10846" s="17">
        <v>0.37913001400000002</v>
      </c>
      <c r="I10846" s="17">
        <v>0.97684091900000003</v>
      </c>
      <c r="J10846" s="17">
        <v>2.3099999999999999E-2</v>
      </c>
      <c r="K10846" s="17">
        <v>2.5199999999999999E-5</v>
      </c>
    </row>
    <row r="10847" spans="1:11" x14ac:dyDescent="0.45">
      <c r="A10847" s="10" t="s">
        <v>87</v>
      </c>
      <c r="B10847" s="20">
        <v>0.93300000000000005</v>
      </c>
      <c r="C10847" s="19">
        <v>99354</v>
      </c>
      <c r="D10847" s="19">
        <v>19004.906319999998</v>
      </c>
      <c r="E10847" s="23">
        <v>0.821580431</v>
      </c>
      <c r="F10847" s="23">
        <v>0.41434168300000002</v>
      </c>
      <c r="G10847" s="17">
        <v>0.62110232099999996</v>
      </c>
      <c r="H10847" s="17">
        <v>0.37889767899999999</v>
      </c>
      <c r="I10847" s="17">
        <v>0.97687730399999995</v>
      </c>
      <c r="J10847" s="17">
        <v>2.3099999999999999E-2</v>
      </c>
      <c r="K10847" s="17">
        <v>2.5199999999999999E-5</v>
      </c>
    </row>
    <row r="10848" spans="1:11" x14ac:dyDescent="0.45">
      <c r="A10848" s="10" t="s">
        <v>87</v>
      </c>
      <c r="B10848" s="20">
        <v>0.93400000000000005</v>
      </c>
      <c r="C10848" s="19">
        <v>99456</v>
      </c>
      <c r="D10848" s="19">
        <v>19089.08613</v>
      </c>
      <c r="E10848" s="23">
        <v>0.830358551</v>
      </c>
      <c r="F10848" s="23">
        <v>0.41677768700000001</v>
      </c>
      <c r="G10848" s="17">
        <v>0.62116916</v>
      </c>
      <c r="H10848" s="17">
        <v>0.37883084</v>
      </c>
      <c r="I10848" s="17">
        <v>0.97692062800000001</v>
      </c>
      <c r="J10848" s="17">
        <v>2.3099999999999999E-2</v>
      </c>
      <c r="K10848" s="17">
        <v>2.51E-5</v>
      </c>
    </row>
    <row r="10849" spans="1:11" x14ac:dyDescent="0.45">
      <c r="A10849" s="10" t="s">
        <v>87</v>
      </c>
      <c r="B10849" s="20">
        <v>0.93500000000000005</v>
      </c>
      <c r="C10849" s="19">
        <v>99565</v>
      </c>
      <c r="D10849" s="19">
        <v>19180.407319999998</v>
      </c>
      <c r="E10849" s="23">
        <v>0.84295430900000001</v>
      </c>
      <c r="F10849" s="23">
        <v>0.41896824599999999</v>
      </c>
      <c r="G10849" s="17">
        <v>0.62138301600000001</v>
      </c>
      <c r="H10849" s="17">
        <v>0.37861698399999999</v>
      </c>
      <c r="I10849" s="17">
        <v>0.97697276099999997</v>
      </c>
      <c r="J10849" s="17">
        <v>2.3E-2</v>
      </c>
      <c r="K10849" s="17">
        <v>2.5000000000000001E-5</v>
      </c>
    </row>
    <row r="10850" spans="1:11" x14ac:dyDescent="0.45">
      <c r="A10850" s="10" t="s">
        <v>87</v>
      </c>
      <c r="B10850" s="20">
        <v>0.93600000000000005</v>
      </c>
      <c r="C10850" s="19">
        <v>99672</v>
      </c>
      <c r="D10850" s="19">
        <v>19271.31783</v>
      </c>
      <c r="E10850" s="23">
        <v>0.85379948699999997</v>
      </c>
      <c r="F10850" s="23">
        <v>0.421319887</v>
      </c>
      <c r="G10850" s="17">
        <v>0.62150854799999999</v>
      </c>
      <c r="H10850" s="17">
        <v>0.37849145200000001</v>
      </c>
      <c r="I10850" s="17">
        <v>0.97699923499999997</v>
      </c>
      <c r="J10850" s="17">
        <v>2.3E-2</v>
      </c>
      <c r="K10850" s="17">
        <v>2.5000000000000001E-5</v>
      </c>
    </row>
    <row r="10851" spans="1:11" x14ac:dyDescent="0.45">
      <c r="A10851" s="10" t="s">
        <v>87</v>
      </c>
      <c r="B10851" s="20">
        <v>0.93700000000000006</v>
      </c>
      <c r="C10851" s="19">
        <v>99778</v>
      </c>
      <c r="D10851" s="19">
        <v>19362.37873</v>
      </c>
      <c r="E10851" s="23">
        <v>0.86370897800000002</v>
      </c>
      <c r="F10851" s="23">
        <v>0.42372199500000002</v>
      </c>
      <c r="G10851" s="17">
        <v>0.62154984099999999</v>
      </c>
      <c r="H10851" s="17">
        <v>0.37845015900000001</v>
      </c>
      <c r="I10851" s="17">
        <v>0.97702772299999996</v>
      </c>
      <c r="J10851" s="17">
        <v>2.29E-2</v>
      </c>
      <c r="K10851" s="17">
        <v>2.4899999999999999E-5</v>
      </c>
    </row>
    <row r="10852" spans="1:11" x14ac:dyDescent="0.45">
      <c r="A10852" s="10" t="s">
        <v>87</v>
      </c>
      <c r="B10852" s="20">
        <v>0.93799999999999994</v>
      </c>
      <c r="C10852" s="19">
        <v>99886</v>
      </c>
      <c r="D10852" s="19">
        <v>19456.10685</v>
      </c>
      <c r="E10852" s="23">
        <v>0.871567851</v>
      </c>
      <c r="F10852" s="23">
        <v>0.42607212100000003</v>
      </c>
      <c r="G10852" s="17">
        <v>0.62175880500000003</v>
      </c>
      <c r="H10852" s="17">
        <v>0.37824119499999997</v>
      </c>
      <c r="I10852" s="17">
        <v>0.97706747000000005</v>
      </c>
      <c r="J10852" s="17">
        <v>2.29E-2</v>
      </c>
      <c r="K10852" s="17">
        <v>2.4899999999999999E-5</v>
      </c>
    </row>
    <row r="10853" spans="1:11" x14ac:dyDescent="0.45">
      <c r="A10853" s="10" t="s">
        <v>87</v>
      </c>
      <c r="B10853" s="20">
        <v>0.93899999999999995</v>
      </c>
      <c r="C10853" s="19">
        <v>99978</v>
      </c>
      <c r="D10853" s="19">
        <v>19536.57044</v>
      </c>
      <c r="E10853" s="23">
        <v>0.87593291200000001</v>
      </c>
      <c r="F10853" s="23">
        <v>0.42835353799999998</v>
      </c>
      <c r="G10853" s="17">
        <v>0.62182680199999996</v>
      </c>
      <c r="H10853" s="17">
        <v>0.37817319799999999</v>
      </c>
      <c r="I10853" s="17">
        <v>0.97706685599999998</v>
      </c>
      <c r="J10853" s="17">
        <v>2.29E-2</v>
      </c>
      <c r="K10853" s="17">
        <v>2.4899999999999999E-5</v>
      </c>
    </row>
    <row r="10854" spans="1:11" x14ac:dyDescent="0.45">
      <c r="A10854" s="10" t="s">
        <v>87</v>
      </c>
      <c r="B10854" s="20">
        <v>0.94</v>
      </c>
      <c r="C10854" s="19">
        <v>100097</v>
      </c>
      <c r="D10854" s="19">
        <v>19641.399130000002</v>
      </c>
      <c r="E10854" s="23">
        <v>0.88619351800000001</v>
      </c>
      <c r="F10854" s="23">
        <v>0.43064469599999999</v>
      </c>
      <c r="G10854" s="17">
        <v>0.62201664400000001</v>
      </c>
      <c r="H10854" s="17">
        <v>0.37798335599999999</v>
      </c>
      <c r="I10854" s="17">
        <v>0.97709705700000005</v>
      </c>
      <c r="J10854" s="17">
        <v>2.29E-2</v>
      </c>
      <c r="K10854" s="17">
        <v>2.48E-5</v>
      </c>
    </row>
    <row r="10855" spans="1:11" x14ac:dyDescent="0.45">
      <c r="A10855" s="10" t="s">
        <v>87</v>
      </c>
      <c r="B10855" s="20">
        <v>0.94099999999999995</v>
      </c>
      <c r="C10855" s="19">
        <v>100195</v>
      </c>
      <c r="D10855" s="19">
        <v>19728.810700000002</v>
      </c>
      <c r="E10855" s="23">
        <v>0.89615930799999999</v>
      </c>
      <c r="F10855" s="23">
        <v>0.43347743999999999</v>
      </c>
      <c r="G10855" s="17">
        <v>0.62215679400000001</v>
      </c>
      <c r="H10855" s="17">
        <v>0.37784320599999999</v>
      </c>
      <c r="I10855" s="17">
        <v>0.977131109</v>
      </c>
      <c r="J10855" s="17">
        <v>2.2800000000000001E-2</v>
      </c>
      <c r="K10855" s="17">
        <v>2.48E-5</v>
      </c>
    </row>
    <row r="10856" spans="1:11" x14ac:dyDescent="0.45">
      <c r="A10856" s="10" t="s">
        <v>87</v>
      </c>
      <c r="B10856" s="20">
        <v>0.94199999999999995</v>
      </c>
      <c r="C10856" s="19">
        <v>100309</v>
      </c>
      <c r="D10856" s="19">
        <v>19831.723720000002</v>
      </c>
      <c r="E10856" s="23">
        <v>0.90998438199999998</v>
      </c>
      <c r="F10856" s="23">
        <v>0.43582195400000001</v>
      </c>
      <c r="G10856" s="17">
        <v>0.62236688600000001</v>
      </c>
      <c r="H10856" s="17">
        <v>0.37763311399999999</v>
      </c>
      <c r="I10856" s="17">
        <v>0.97718502399999996</v>
      </c>
      <c r="J10856" s="17">
        <v>2.2800000000000001E-2</v>
      </c>
      <c r="K10856" s="17">
        <v>2.4700000000000001E-5</v>
      </c>
    </row>
    <row r="10857" spans="1:11" x14ac:dyDescent="0.45">
      <c r="A10857" s="10" t="s">
        <v>87</v>
      </c>
      <c r="B10857" s="20">
        <v>0.94299999999999995</v>
      </c>
      <c r="C10857" s="19">
        <v>100416</v>
      </c>
      <c r="D10857" s="19">
        <v>19929.510259999999</v>
      </c>
      <c r="E10857" s="23">
        <v>0.91633498599999996</v>
      </c>
      <c r="F10857" s="23">
        <v>0.43858097899999998</v>
      </c>
      <c r="G10857" s="17">
        <v>0.62257010800000001</v>
      </c>
      <c r="H10857" s="17">
        <v>0.37742989199999999</v>
      </c>
      <c r="I10857" s="17">
        <v>0.977231509</v>
      </c>
      <c r="J10857" s="17">
        <v>2.2700000000000001E-2</v>
      </c>
      <c r="K10857" s="17">
        <v>2.4600000000000002E-5</v>
      </c>
    </row>
    <row r="10858" spans="1:11" x14ac:dyDescent="0.45">
      <c r="A10858" s="10" t="s">
        <v>87</v>
      </c>
      <c r="B10858" s="20">
        <v>0.94399999999999995</v>
      </c>
      <c r="C10858" s="19">
        <v>100524</v>
      </c>
      <c r="D10858" s="19">
        <v>20029.176820000001</v>
      </c>
      <c r="E10858" s="23">
        <v>0.93028709099999995</v>
      </c>
      <c r="F10858" s="23">
        <v>0.44109551800000002</v>
      </c>
      <c r="G10858" s="17">
        <v>0.62279654600000001</v>
      </c>
      <c r="H10858" s="17">
        <v>0.37720345399999999</v>
      </c>
      <c r="I10858" s="17">
        <v>0.97727759400000003</v>
      </c>
      <c r="J10858" s="17">
        <v>2.2700000000000001E-2</v>
      </c>
      <c r="K10858" s="17">
        <v>2.4600000000000002E-5</v>
      </c>
    </row>
    <row r="10859" spans="1:11" x14ac:dyDescent="0.45">
      <c r="A10859" s="10" t="s">
        <v>87</v>
      </c>
      <c r="B10859" s="20">
        <v>0.94499999999999995</v>
      </c>
      <c r="C10859" s="19">
        <v>100630</v>
      </c>
      <c r="D10859" s="19">
        <v>20128.610619999999</v>
      </c>
      <c r="E10859" s="23">
        <v>0.94619800499999995</v>
      </c>
      <c r="F10859" s="23">
        <v>0.44383691800000002</v>
      </c>
      <c r="G10859" s="17">
        <v>0.62294544399999996</v>
      </c>
      <c r="H10859" s="17">
        <v>0.37705455599999999</v>
      </c>
      <c r="I10859" s="17">
        <v>0.97727627800000005</v>
      </c>
      <c r="J10859" s="17">
        <v>2.2700000000000001E-2</v>
      </c>
      <c r="K10859" s="17">
        <v>2.4499999999999999E-5</v>
      </c>
    </row>
    <row r="10860" spans="1:11" x14ac:dyDescent="0.45">
      <c r="A10860" s="10" t="s">
        <v>87</v>
      </c>
      <c r="B10860" s="20">
        <v>0.94599999999999995</v>
      </c>
      <c r="C10860" s="19">
        <v>100734</v>
      </c>
      <c r="D10860" s="19">
        <v>20227.760040000001</v>
      </c>
      <c r="E10860" s="23">
        <v>0.95925154400000001</v>
      </c>
      <c r="F10860" s="23">
        <v>0.44645442400000002</v>
      </c>
      <c r="G10860" s="17">
        <v>0.62314610800000003</v>
      </c>
      <c r="H10860" s="17">
        <v>0.37685389200000002</v>
      </c>
      <c r="I10860" s="17">
        <v>0.97731990999999996</v>
      </c>
      <c r="J10860" s="17">
        <v>2.2700000000000001E-2</v>
      </c>
      <c r="K10860" s="17">
        <v>2.4499999999999999E-5</v>
      </c>
    </row>
    <row r="10861" spans="1:11" x14ac:dyDescent="0.45">
      <c r="A10861" s="10" t="s">
        <v>87</v>
      </c>
      <c r="B10861" s="20">
        <v>0.94699999999999995</v>
      </c>
      <c r="C10861" s="19">
        <v>100836</v>
      </c>
      <c r="D10861" s="19">
        <v>20326.34978</v>
      </c>
      <c r="E10861" s="23">
        <v>0.97611236400000001</v>
      </c>
      <c r="F10861" s="23">
        <v>0.44917095400000001</v>
      </c>
      <c r="G10861" s="17">
        <v>0.62319013099999998</v>
      </c>
      <c r="H10861" s="17">
        <v>0.37680986900000002</v>
      </c>
      <c r="I10861" s="17">
        <v>0.97734565399999995</v>
      </c>
      <c r="J10861" s="17">
        <v>2.2599999999999999E-2</v>
      </c>
      <c r="K10861" s="17">
        <v>2.44E-5</v>
      </c>
    </row>
    <row r="10862" spans="1:11" x14ac:dyDescent="0.45">
      <c r="A10862" s="10" t="s">
        <v>87</v>
      </c>
      <c r="B10862" s="20">
        <v>0.94799999999999995</v>
      </c>
      <c r="C10862" s="19">
        <v>100948</v>
      </c>
      <c r="D10862" s="19">
        <v>20436.608329999999</v>
      </c>
      <c r="E10862" s="23">
        <v>0.99193374400000001</v>
      </c>
      <c r="F10862" s="23">
        <v>0.45184994099999998</v>
      </c>
      <c r="G10862" s="17">
        <v>0.62335063599999996</v>
      </c>
      <c r="H10862" s="17">
        <v>0.37664936399999999</v>
      </c>
      <c r="I10862" s="17">
        <v>0.977386439</v>
      </c>
      <c r="J10862" s="17">
        <v>2.2599999999999999E-2</v>
      </c>
      <c r="K10862" s="17">
        <v>2.44E-5</v>
      </c>
    </row>
    <row r="10863" spans="1:11" x14ac:dyDescent="0.45">
      <c r="A10863" s="10" t="s">
        <v>87</v>
      </c>
      <c r="B10863" s="20">
        <v>0.94899999999999995</v>
      </c>
      <c r="C10863" s="19">
        <v>101055</v>
      </c>
      <c r="D10863" s="19">
        <v>20543.857980000001</v>
      </c>
      <c r="E10863" s="23">
        <v>1.0119292070000001</v>
      </c>
      <c r="F10863" s="23">
        <v>0.454881694</v>
      </c>
      <c r="G10863" s="17">
        <v>0.62350205299999995</v>
      </c>
      <c r="H10863" s="17">
        <v>0.376497947</v>
      </c>
      <c r="I10863" s="17">
        <v>0.97742584300000002</v>
      </c>
      <c r="J10863" s="17">
        <v>2.2499999999999999E-2</v>
      </c>
      <c r="K10863" s="17">
        <v>2.4300000000000001E-5</v>
      </c>
    </row>
    <row r="10864" spans="1:11" x14ac:dyDescent="0.45">
      <c r="A10864" s="10" t="s">
        <v>87</v>
      </c>
      <c r="B10864" s="20">
        <v>0.95</v>
      </c>
      <c r="C10864" s="19">
        <v>101160</v>
      </c>
      <c r="D10864" s="19">
        <v>20650.653249999999</v>
      </c>
      <c r="E10864" s="23">
        <v>1.0223215539999999</v>
      </c>
      <c r="F10864" s="23">
        <v>0.45766349299999998</v>
      </c>
      <c r="G10864" s="17">
        <v>0.62356662699999998</v>
      </c>
      <c r="H10864" s="17">
        <v>0.37643337300000002</v>
      </c>
      <c r="I10864" s="17">
        <v>0.97746100800000002</v>
      </c>
      <c r="J10864" s="17">
        <v>2.2499999999999999E-2</v>
      </c>
      <c r="K10864" s="17">
        <v>2.4300000000000001E-5</v>
      </c>
    </row>
    <row r="10865" spans="1:11" x14ac:dyDescent="0.45">
      <c r="A10865" s="10" t="s">
        <v>87</v>
      </c>
      <c r="B10865" s="20">
        <v>0.95099999999999996</v>
      </c>
      <c r="C10865" s="19">
        <v>101267</v>
      </c>
      <c r="D10865" s="19">
        <v>20760.789239999998</v>
      </c>
      <c r="E10865" s="23">
        <v>1.034908245</v>
      </c>
      <c r="F10865" s="23">
        <v>0.46075416800000002</v>
      </c>
      <c r="G10865" s="17">
        <v>0.62376687399999997</v>
      </c>
      <c r="H10865" s="17">
        <v>0.37623312599999997</v>
      </c>
      <c r="I10865" s="17">
        <v>0.97752466599999999</v>
      </c>
      <c r="J10865" s="17">
        <v>2.2499999999999999E-2</v>
      </c>
      <c r="K10865" s="17">
        <v>2.4199999999999999E-5</v>
      </c>
    </row>
    <row r="10866" spans="1:11" x14ac:dyDescent="0.45">
      <c r="A10866" s="10" t="s">
        <v>87</v>
      </c>
      <c r="B10866" s="20">
        <v>0.95199999999999996</v>
      </c>
      <c r="C10866" s="19">
        <v>101364</v>
      </c>
      <c r="D10866" s="19">
        <v>20861.882799999999</v>
      </c>
      <c r="E10866" s="23">
        <v>1.0512526360000001</v>
      </c>
      <c r="F10866" s="23">
        <v>0.463801782</v>
      </c>
      <c r="G10866" s="17">
        <v>0.62386054199999996</v>
      </c>
      <c r="H10866" s="17">
        <v>0.37613945799999998</v>
      </c>
      <c r="I10866" s="17">
        <v>0.97752050300000004</v>
      </c>
      <c r="J10866" s="17">
        <v>2.2499999999999999E-2</v>
      </c>
      <c r="K10866" s="17">
        <v>2.4199999999999999E-5</v>
      </c>
    </row>
    <row r="10867" spans="1:11" x14ac:dyDescent="0.45">
      <c r="A10867" s="10" t="s">
        <v>87</v>
      </c>
      <c r="B10867" s="20">
        <v>0.95299999999999996</v>
      </c>
      <c r="C10867" s="19">
        <v>101478</v>
      </c>
      <c r="D10867" s="19">
        <v>20982.733240000001</v>
      </c>
      <c r="E10867" s="23">
        <v>1.070459619</v>
      </c>
      <c r="F10867" s="23">
        <v>0.46663411900000001</v>
      </c>
      <c r="G10867" s="17">
        <v>0.62390862999999996</v>
      </c>
      <c r="H10867" s="17">
        <v>0.37609136999999998</v>
      </c>
      <c r="I10867" s="17">
        <v>0.977542354</v>
      </c>
      <c r="J10867" s="17">
        <v>2.24E-2</v>
      </c>
      <c r="K10867" s="17">
        <v>2.41E-5</v>
      </c>
    </row>
    <row r="10868" spans="1:11" x14ac:dyDescent="0.45">
      <c r="A10868" s="10" t="s">
        <v>87</v>
      </c>
      <c r="B10868" s="20">
        <v>0.95399999999999996</v>
      </c>
      <c r="C10868" s="19">
        <v>101583</v>
      </c>
      <c r="D10868" s="19">
        <v>21095.98847</v>
      </c>
      <c r="E10868" s="23">
        <v>1.087984472</v>
      </c>
      <c r="F10868" s="23">
        <v>0.46995427299999998</v>
      </c>
      <c r="G10868" s="17">
        <v>0.62403158000000003</v>
      </c>
      <c r="H10868" s="17">
        <v>0.37596842000000003</v>
      </c>
      <c r="I10868" s="17">
        <v>0.977578583</v>
      </c>
      <c r="J10868" s="17">
        <v>2.24E-2</v>
      </c>
      <c r="K10868" s="17">
        <v>2.41E-5</v>
      </c>
    </row>
    <row r="10869" spans="1:11" x14ac:dyDescent="0.45">
      <c r="A10869" s="10" t="s">
        <v>87</v>
      </c>
      <c r="B10869" s="20">
        <v>0.95499999999999996</v>
      </c>
      <c r="C10869" s="19">
        <v>101693</v>
      </c>
      <c r="D10869" s="19">
        <v>21216.525399999999</v>
      </c>
      <c r="E10869" s="23">
        <v>1.1027408059999999</v>
      </c>
      <c r="F10869" s="23">
        <v>0.473133254</v>
      </c>
      <c r="G10869" s="17">
        <v>0.62415308800000002</v>
      </c>
      <c r="H10869" s="17">
        <v>0.37584691199999998</v>
      </c>
      <c r="I10869" s="17">
        <v>0.97761419199999999</v>
      </c>
      <c r="J10869" s="17">
        <v>2.24E-2</v>
      </c>
      <c r="K10869" s="17">
        <v>2.4000000000000001E-5</v>
      </c>
    </row>
    <row r="10870" spans="1:11" x14ac:dyDescent="0.45">
      <c r="A10870" s="10" t="s">
        <v>87</v>
      </c>
      <c r="B10870" s="20">
        <v>0.95599999999999996</v>
      </c>
      <c r="C10870" s="19">
        <v>101797</v>
      </c>
      <c r="D10870" s="19">
        <v>21332.225930000001</v>
      </c>
      <c r="E10870" s="23">
        <v>1.1219346299999999</v>
      </c>
      <c r="F10870" s="23">
        <v>0.47644671</v>
      </c>
      <c r="G10870" s="17">
        <v>0.62426201199999998</v>
      </c>
      <c r="H10870" s="17">
        <v>0.37573798800000002</v>
      </c>
      <c r="I10870" s="17">
        <v>0.97764436799999999</v>
      </c>
      <c r="J10870" s="17">
        <v>2.23E-2</v>
      </c>
      <c r="K10870" s="17">
        <v>2.4000000000000001E-5</v>
      </c>
    </row>
    <row r="10871" spans="1:11" x14ac:dyDescent="0.45">
      <c r="A10871" s="10" t="s">
        <v>87</v>
      </c>
      <c r="B10871" s="20">
        <v>0.95699999999999996</v>
      </c>
      <c r="C10871" s="19">
        <v>101907</v>
      </c>
      <c r="D10871" s="19">
        <v>21456.559789999999</v>
      </c>
      <c r="E10871" s="23">
        <v>1.139196045</v>
      </c>
      <c r="F10871" s="23">
        <v>0.47968007899999998</v>
      </c>
      <c r="G10871" s="17">
        <v>0.62433395199999997</v>
      </c>
      <c r="H10871" s="17">
        <v>0.37566604799999997</v>
      </c>
      <c r="I10871" s="17">
        <v>0.97767338100000001</v>
      </c>
      <c r="J10871" s="17">
        <v>2.23E-2</v>
      </c>
      <c r="K10871" s="17">
        <v>2.3900000000000002E-5</v>
      </c>
    </row>
    <row r="10872" spans="1:11" x14ac:dyDescent="0.45">
      <c r="A10872" s="10" t="s">
        <v>87</v>
      </c>
      <c r="B10872" s="20">
        <v>0.95799999999999996</v>
      </c>
      <c r="C10872" s="19">
        <v>102005</v>
      </c>
      <c r="D10872" s="19">
        <v>21568.919109999999</v>
      </c>
      <c r="E10872" s="23">
        <v>1.153797486</v>
      </c>
      <c r="F10872" s="23">
        <v>0.48316364299999998</v>
      </c>
      <c r="G10872" s="17">
        <v>0.62441056800000005</v>
      </c>
      <c r="H10872" s="17">
        <v>0.375589432</v>
      </c>
      <c r="I10872" s="17">
        <v>0.97762534499999998</v>
      </c>
      <c r="J10872" s="17">
        <v>2.24E-2</v>
      </c>
      <c r="K10872" s="17">
        <v>2.3900000000000002E-5</v>
      </c>
    </row>
    <row r="10873" spans="1:11" x14ac:dyDescent="0.45">
      <c r="A10873" s="10" t="s">
        <v>87</v>
      </c>
      <c r="B10873" s="20">
        <v>0.95899999999999996</v>
      </c>
      <c r="C10873" s="19">
        <v>102119</v>
      </c>
      <c r="D10873" s="19">
        <v>21701.392599999999</v>
      </c>
      <c r="E10873" s="23">
        <v>1.167703859</v>
      </c>
      <c r="F10873" s="23">
        <v>0.48644920800000002</v>
      </c>
      <c r="G10873" s="17">
        <v>0.62456545799999996</v>
      </c>
      <c r="H10873" s="17">
        <v>0.37543454199999998</v>
      </c>
      <c r="I10873" s="17">
        <v>0.97767314599999999</v>
      </c>
      <c r="J10873" s="17">
        <v>2.23E-2</v>
      </c>
      <c r="K10873" s="17">
        <v>2.3799999999999999E-5</v>
      </c>
    </row>
    <row r="10874" spans="1:11" x14ac:dyDescent="0.45">
      <c r="A10874" s="10" t="s">
        <v>87</v>
      </c>
      <c r="B10874" s="20">
        <v>0.96</v>
      </c>
      <c r="C10874" s="19">
        <v>102224</v>
      </c>
      <c r="D10874" s="19">
        <v>21825.003820000002</v>
      </c>
      <c r="E10874" s="23">
        <v>1.1872994809999999</v>
      </c>
      <c r="F10874" s="23">
        <v>0.49017527799999999</v>
      </c>
      <c r="G10874" s="17">
        <v>0.62466739699999996</v>
      </c>
      <c r="H10874" s="17">
        <v>0.37533260299999999</v>
      </c>
      <c r="I10874" s="17">
        <v>0.97770350800000005</v>
      </c>
      <c r="J10874" s="17">
        <v>2.23E-2</v>
      </c>
      <c r="K10874" s="17">
        <v>2.3799999999999999E-5</v>
      </c>
    </row>
    <row r="10875" spans="1:11" x14ac:dyDescent="0.45">
      <c r="A10875" s="10" t="s">
        <v>87</v>
      </c>
      <c r="B10875" s="20">
        <v>0.96099999999999997</v>
      </c>
      <c r="C10875" s="19">
        <v>102332</v>
      </c>
      <c r="D10875" s="19">
        <v>21954.5023</v>
      </c>
      <c r="E10875" s="23">
        <v>1.209580879</v>
      </c>
      <c r="F10875" s="23">
        <v>0.49353935700000001</v>
      </c>
      <c r="G10875" s="17">
        <v>0.62479967199999997</v>
      </c>
      <c r="H10875" s="17">
        <v>0.37520032800000003</v>
      </c>
      <c r="I10875" s="17">
        <v>0.97776163299999996</v>
      </c>
      <c r="J10875" s="17">
        <v>2.2200000000000001E-2</v>
      </c>
      <c r="K10875" s="17">
        <v>2.37E-5</v>
      </c>
    </row>
    <row r="10876" spans="1:11" x14ac:dyDescent="0.45">
      <c r="A10876" s="10" t="s">
        <v>87</v>
      </c>
      <c r="B10876" s="20">
        <v>0.96199999999999997</v>
      </c>
      <c r="C10876" s="19">
        <v>102439</v>
      </c>
      <c r="D10876" s="19">
        <v>22084.892059999998</v>
      </c>
      <c r="E10876" s="23">
        <v>1.2312582329999999</v>
      </c>
      <c r="F10876" s="23">
        <v>0.497305573</v>
      </c>
      <c r="G10876" s="17">
        <v>0.62489872000000002</v>
      </c>
      <c r="H10876" s="17">
        <v>0.37510127999999998</v>
      </c>
      <c r="I10876" s="17">
        <v>0.97776790700000005</v>
      </c>
      <c r="J10876" s="17">
        <v>2.2200000000000001E-2</v>
      </c>
      <c r="K10876" s="17">
        <v>2.3600000000000001E-5</v>
      </c>
    </row>
    <row r="10877" spans="1:11" x14ac:dyDescent="0.45">
      <c r="A10877" s="10" t="s">
        <v>87</v>
      </c>
      <c r="B10877" s="20">
        <v>0.96299999999999997</v>
      </c>
      <c r="C10877" s="19">
        <v>102545</v>
      </c>
      <c r="D10877" s="19">
        <v>22216.760890000001</v>
      </c>
      <c r="E10877" s="23">
        <v>1.254153769</v>
      </c>
      <c r="F10877" s="23">
        <v>0.50101757800000002</v>
      </c>
      <c r="G10877" s="17">
        <v>0.62496465000000001</v>
      </c>
      <c r="H10877" s="17">
        <v>0.37503534999999999</v>
      </c>
      <c r="I10877" s="17">
        <v>0.97779614199999998</v>
      </c>
      <c r="J10877" s="17">
        <v>2.2200000000000001E-2</v>
      </c>
      <c r="K10877" s="17">
        <v>2.3600000000000001E-5</v>
      </c>
    </row>
    <row r="10878" spans="1:11" x14ac:dyDescent="0.45">
      <c r="A10878" s="10" t="s">
        <v>87</v>
      </c>
      <c r="B10878" s="20">
        <v>0.96399999999999997</v>
      </c>
      <c r="C10878" s="19">
        <v>102650</v>
      </c>
      <c r="D10878" s="19">
        <v>22349.642820000001</v>
      </c>
      <c r="E10878" s="23">
        <v>1.2786686490000001</v>
      </c>
      <c r="F10878" s="23">
        <v>0.50492655500000005</v>
      </c>
      <c r="G10878" s="17">
        <v>0.62510472500000003</v>
      </c>
      <c r="H10878" s="17">
        <v>0.37489527499999997</v>
      </c>
      <c r="I10878" s="17">
        <v>0.97784289999999996</v>
      </c>
      <c r="J10878" s="17">
        <v>2.2100000000000002E-2</v>
      </c>
      <c r="K10878" s="17">
        <v>2.3499999999999999E-5</v>
      </c>
    </row>
    <row r="10879" spans="1:11" x14ac:dyDescent="0.45">
      <c r="A10879" s="10" t="s">
        <v>87</v>
      </c>
      <c r="B10879" s="20">
        <v>0.96499999999999997</v>
      </c>
      <c r="C10879" s="19">
        <v>102758</v>
      </c>
      <c r="D10879" s="19">
        <v>22489.729619999998</v>
      </c>
      <c r="E10879" s="23">
        <v>1.3147718420000001</v>
      </c>
      <c r="F10879" s="23">
        <v>0.50848499800000002</v>
      </c>
      <c r="G10879" s="17">
        <v>0.62532357599999999</v>
      </c>
      <c r="H10879" s="17">
        <v>0.37467642400000001</v>
      </c>
      <c r="I10879" s="17">
        <v>0.97787974300000002</v>
      </c>
      <c r="J10879" s="17">
        <v>2.2100000000000002E-2</v>
      </c>
      <c r="K10879" s="17">
        <v>2.3499999999999999E-5</v>
      </c>
    </row>
    <row r="10880" spans="1:11" x14ac:dyDescent="0.45">
      <c r="A10880" s="10" t="s">
        <v>87</v>
      </c>
      <c r="B10880" s="20">
        <v>0.96599999999999997</v>
      </c>
      <c r="C10880" s="19">
        <v>102864</v>
      </c>
      <c r="D10880" s="19">
        <v>22630.429619999999</v>
      </c>
      <c r="E10880" s="23">
        <v>1.3353126310000001</v>
      </c>
      <c r="F10880" s="23">
        <v>0.51271942999999998</v>
      </c>
      <c r="G10880" s="17">
        <v>0.625243039</v>
      </c>
      <c r="H10880" s="17">
        <v>0.374756961</v>
      </c>
      <c r="I10880" s="17">
        <v>0.97789241900000001</v>
      </c>
      <c r="J10880" s="17">
        <v>2.2100000000000002E-2</v>
      </c>
      <c r="K10880" s="17">
        <v>2.34E-5</v>
      </c>
    </row>
    <row r="10881" spans="1:11" x14ac:dyDescent="0.45">
      <c r="A10881" s="10" t="s">
        <v>87</v>
      </c>
      <c r="B10881" s="20">
        <v>0.96699999999999997</v>
      </c>
      <c r="C10881" s="19">
        <v>102970</v>
      </c>
      <c r="D10881" s="19">
        <v>22773.188979999999</v>
      </c>
      <c r="E10881" s="23">
        <v>1.3569771859999999</v>
      </c>
      <c r="F10881" s="23">
        <v>0.51690609200000004</v>
      </c>
      <c r="G10881" s="17">
        <v>0.62547343899999996</v>
      </c>
      <c r="H10881" s="17">
        <v>0.37452656099999998</v>
      </c>
      <c r="I10881" s="17">
        <v>0.97793255999999995</v>
      </c>
      <c r="J10881" s="17">
        <v>2.1999999999999999E-2</v>
      </c>
      <c r="K10881" s="17">
        <v>2.34E-5</v>
      </c>
    </row>
    <row r="10882" spans="1:11" x14ac:dyDescent="0.45">
      <c r="A10882" s="10" t="s">
        <v>87</v>
      </c>
      <c r="B10882" s="20">
        <v>0.96799999999999997</v>
      </c>
      <c r="C10882" s="19">
        <v>103077</v>
      </c>
      <c r="D10882" s="19">
        <v>22919.410260000001</v>
      </c>
      <c r="E10882" s="23">
        <v>1.3765744550000001</v>
      </c>
      <c r="F10882" s="23">
        <v>0.52112937500000001</v>
      </c>
      <c r="G10882" s="17">
        <v>0.62559057799999995</v>
      </c>
      <c r="H10882" s="17">
        <v>0.37440942199999999</v>
      </c>
      <c r="I10882" s="17">
        <v>0.97793390599999996</v>
      </c>
      <c r="J10882" s="17">
        <v>2.1999999999999999E-2</v>
      </c>
      <c r="K10882" s="17">
        <v>2.3300000000000001E-5</v>
      </c>
    </row>
    <row r="10883" spans="1:11" x14ac:dyDescent="0.45">
      <c r="A10883" s="10" t="s">
        <v>87</v>
      </c>
      <c r="B10883" s="20">
        <v>0.96899999999999997</v>
      </c>
      <c r="C10883" s="19">
        <v>103177</v>
      </c>
      <c r="D10883" s="19">
        <v>23058.12759</v>
      </c>
      <c r="E10883" s="23">
        <v>1.4060739229999999</v>
      </c>
      <c r="F10883" s="23">
        <v>0.52498860000000003</v>
      </c>
      <c r="G10883" s="17">
        <v>0.62583715399999995</v>
      </c>
      <c r="H10883" s="17">
        <v>0.37416284599999999</v>
      </c>
      <c r="I10883" s="17">
        <v>0.97796420399999995</v>
      </c>
      <c r="J10883" s="17">
        <v>2.1999999999999999E-2</v>
      </c>
      <c r="K10883" s="17">
        <v>2.3300000000000001E-5</v>
      </c>
    </row>
    <row r="10884" spans="1:11" x14ac:dyDescent="0.45">
      <c r="A10884" s="10" t="s">
        <v>87</v>
      </c>
      <c r="B10884" s="20">
        <v>0.97</v>
      </c>
      <c r="C10884" s="19">
        <v>103290</v>
      </c>
      <c r="D10884" s="19">
        <v>23218.632850000002</v>
      </c>
      <c r="E10884" s="23">
        <v>1.433381995</v>
      </c>
      <c r="F10884" s="23">
        <v>0.52949851699999995</v>
      </c>
      <c r="G10884" s="17">
        <v>0.62602381600000001</v>
      </c>
      <c r="H10884" s="17">
        <v>0.37397618399999999</v>
      </c>
      <c r="I10884" s="17">
        <v>0.97798944399999999</v>
      </c>
      <c r="J10884" s="17">
        <v>2.1999999999999999E-2</v>
      </c>
      <c r="K10884" s="17">
        <v>2.3200000000000001E-5</v>
      </c>
    </row>
    <row r="10885" spans="1:11" x14ac:dyDescent="0.45">
      <c r="A10885" s="10" t="s">
        <v>87</v>
      </c>
      <c r="B10885" s="20">
        <v>0.97099999999999997</v>
      </c>
      <c r="C10885" s="19">
        <v>103392</v>
      </c>
      <c r="D10885" s="19">
        <v>23366.099409999999</v>
      </c>
      <c r="E10885" s="23">
        <v>1.4593058409999999</v>
      </c>
      <c r="F10885" s="23">
        <v>0.534212625</v>
      </c>
      <c r="G10885" s="17">
        <v>0.62611227199999997</v>
      </c>
      <c r="H10885" s="17">
        <v>0.37388772799999997</v>
      </c>
      <c r="I10885" s="17">
        <v>0.97800252399999998</v>
      </c>
      <c r="J10885" s="17">
        <v>2.1999999999999999E-2</v>
      </c>
      <c r="K10885" s="17">
        <v>2.3200000000000001E-5</v>
      </c>
    </row>
    <row r="10886" spans="1:11" x14ac:dyDescent="0.45">
      <c r="A10886" s="10" t="s">
        <v>87</v>
      </c>
      <c r="B10886" s="20">
        <v>0.97199999999999998</v>
      </c>
      <c r="C10886" s="19">
        <v>103495</v>
      </c>
      <c r="D10886" s="19">
        <v>23518.72394</v>
      </c>
      <c r="E10886" s="23">
        <v>1.506422597</v>
      </c>
      <c r="F10886" s="23">
        <v>0.538578161</v>
      </c>
      <c r="G10886" s="17">
        <v>0.62635876099999999</v>
      </c>
      <c r="H10886" s="17">
        <v>0.37364123900000001</v>
      </c>
      <c r="I10886" s="17">
        <v>0.97803499199999999</v>
      </c>
      <c r="J10886" s="17">
        <v>2.1899999999999999E-2</v>
      </c>
      <c r="K10886" s="17">
        <v>2.3099999999999999E-5</v>
      </c>
    </row>
    <row r="10887" spans="1:11" x14ac:dyDescent="0.45">
      <c r="A10887" s="10" t="s">
        <v>87</v>
      </c>
      <c r="B10887" s="20">
        <v>0.97299999999999998</v>
      </c>
      <c r="C10887" s="19">
        <v>103609</v>
      </c>
      <c r="D10887" s="19">
        <v>23692.13998</v>
      </c>
      <c r="E10887" s="23">
        <v>1.541289315</v>
      </c>
      <c r="F10887" s="23">
        <v>0.542913906</v>
      </c>
      <c r="G10887" s="17">
        <v>0.62653823500000005</v>
      </c>
      <c r="H10887" s="17">
        <v>0.373461765</v>
      </c>
      <c r="I10887" s="17">
        <v>0.97804354500000001</v>
      </c>
      <c r="J10887" s="17">
        <v>2.1899999999999999E-2</v>
      </c>
      <c r="K10887" s="17">
        <v>2.3099999999999999E-5</v>
      </c>
    </row>
    <row r="10888" spans="1:11" x14ac:dyDescent="0.45">
      <c r="A10888" s="10" t="s">
        <v>87</v>
      </c>
      <c r="B10888" s="20">
        <v>0.97399999999999998</v>
      </c>
      <c r="C10888" s="19">
        <v>103713</v>
      </c>
      <c r="D10888" s="19">
        <v>23855.327249999998</v>
      </c>
      <c r="E10888" s="23">
        <v>1.5958616210000001</v>
      </c>
      <c r="F10888" s="23">
        <v>0.54811968300000002</v>
      </c>
      <c r="G10888" s="17">
        <v>0.62676810000000005</v>
      </c>
      <c r="H10888" s="17">
        <v>0.37323190000000001</v>
      </c>
      <c r="I10888" s="17">
        <v>0.97806214899999999</v>
      </c>
      <c r="J10888" s="17">
        <v>2.1899999999999999E-2</v>
      </c>
      <c r="K10888" s="17">
        <v>2.3E-5</v>
      </c>
    </row>
    <row r="10889" spans="1:11" x14ac:dyDescent="0.45">
      <c r="A10889" s="10" t="s">
        <v>87</v>
      </c>
      <c r="B10889" s="20">
        <v>0.97499999999999998</v>
      </c>
      <c r="C10889" s="19">
        <v>103821</v>
      </c>
      <c r="D10889" s="19">
        <v>24029.42974</v>
      </c>
      <c r="E10889" s="23">
        <v>1.633738763</v>
      </c>
      <c r="F10889" s="23">
        <v>0.55244553399999996</v>
      </c>
      <c r="G10889" s="17">
        <v>0.62685776500000001</v>
      </c>
      <c r="H10889" s="17">
        <v>0.37314223499999999</v>
      </c>
      <c r="I10889" s="17">
        <v>0.97809891800000004</v>
      </c>
      <c r="J10889" s="17">
        <v>2.1899999999999999E-2</v>
      </c>
      <c r="K10889" s="17">
        <v>2.3E-5</v>
      </c>
    </row>
    <row r="10890" spans="1:11" x14ac:dyDescent="0.45">
      <c r="A10890" s="10" t="s">
        <v>87</v>
      </c>
      <c r="B10890" s="20">
        <v>0.97599999999999998</v>
      </c>
      <c r="C10890" s="19">
        <v>103928</v>
      </c>
      <c r="D10890" s="19">
        <v>24205.470300000001</v>
      </c>
      <c r="E10890" s="23">
        <v>1.664315923</v>
      </c>
      <c r="F10890" s="23">
        <v>0.55834070300000005</v>
      </c>
      <c r="G10890" s="17">
        <v>0.62704949600000004</v>
      </c>
      <c r="H10890" s="17">
        <v>0.37295050400000002</v>
      </c>
      <c r="I10890" s="17">
        <v>0.97810450800000004</v>
      </c>
      <c r="J10890" s="17">
        <v>2.1899999999999999E-2</v>
      </c>
      <c r="K10890" s="17">
        <v>2.2900000000000001E-5</v>
      </c>
    </row>
    <row r="10891" spans="1:11" x14ac:dyDescent="0.45">
      <c r="A10891" s="10" t="s">
        <v>87</v>
      </c>
      <c r="B10891" s="20">
        <v>0.97699999999999998</v>
      </c>
      <c r="C10891" s="19">
        <v>104033</v>
      </c>
      <c r="D10891" s="19">
        <v>24382.762900000002</v>
      </c>
      <c r="E10891" s="23">
        <v>1.716733227</v>
      </c>
      <c r="F10891" s="23">
        <v>0.56376437199999996</v>
      </c>
      <c r="G10891" s="17">
        <v>0.62727211599999999</v>
      </c>
      <c r="H10891" s="17">
        <v>0.37272788400000001</v>
      </c>
      <c r="I10891" s="17">
        <v>0.97818328300000001</v>
      </c>
      <c r="J10891" s="17">
        <v>2.18E-2</v>
      </c>
      <c r="K10891" s="17">
        <v>2.2799999999999999E-5</v>
      </c>
    </row>
    <row r="10892" spans="1:11" x14ac:dyDescent="0.45">
      <c r="A10892" s="10" t="s">
        <v>87</v>
      </c>
      <c r="B10892" s="20">
        <v>0.97799999999999998</v>
      </c>
      <c r="C10892" s="19">
        <v>104141</v>
      </c>
      <c r="D10892" s="19">
        <v>24571.291570000001</v>
      </c>
      <c r="E10892" s="23">
        <v>1.7700347359999999</v>
      </c>
      <c r="F10892" s="23">
        <v>0.56930320400000001</v>
      </c>
      <c r="G10892" s="17">
        <v>0.62747620999999998</v>
      </c>
      <c r="H10892" s="17">
        <v>0.37252379000000002</v>
      </c>
      <c r="I10892" s="17">
        <v>0.97821840000000004</v>
      </c>
      <c r="J10892" s="17">
        <v>2.18E-2</v>
      </c>
      <c r="K10892" s="17">
        <v>2.2799999999999999E-5</v>
      </c>
    </row>
    <row r="10893" spans="1:11" x14ac:dyDescent="0.45">
      <c r="A10893" s="10" t="s">
        <v>87</v>
      </c>
      <c r="B10893" s="20">
        <v>0.97899999999999998</v>
      </c>
      <c r="C10893" s="19">
        <v>104245</v>
      </c>
      <c r="D10893" s="19">
        <v>24757.69787</v>
      </c>
      <c r="E10893" s="23">
        <v>1.817976445</v>
      </c>
      <c r="F10893" s="23">
        <v>0.57496927399999997</v>
      </c>
      <c r="G10893" s="17">
        <v>0.62774233800000001</v>
      </c>
      <c r="H10893" s="17">
        <v>0.37225766199999999</v>
      </c>
      <c r="I10893" s="17">
        <v>0.97825706300000004</v>
      </c>
      <c r="J10893" s="17">
        <v>2.1700000000000001E-2</v>
      </c>
      <c r="K10893" s="17">
        <v>2.27E-5</v>
      </c>
    </row>
    <row r="10894" spans="1:11" x14ac:dyDescent="0.45">
      <c r="A10894" s="10" t="s">
        <v>87</v>
      </c>
      <c r="B10894" s="20">
        <v>0.98</v>
      </c>
      <c r="C10894" s="19">
        <v>104348</v>
      </c>
      <c r="D10894" s="19">
        <v>24948.152470000001</v>
      </c>
      <c r="E10894" s="23">
        <v>1.872842347</v>
      </c>
      <c r="F10894" s="23">
        <v>0.58081191499999996</v>
      </c>
      <c r="G10894" s="17">
        <v>0.62796603699999998</v>
      </c>
      <c r="H10894" s="17">
        <v>0.37203396300000002</v>
      </c>
      <c r="I10894" s="17">
        <v>0.97826220699999999</v>
      </c>
      <c r="J10894" s="17">
        <v>2.1700000000000001E-2</v>
      </c>
      <c r="K10894" s="17">
        <v>2.27E-5</v>
      </c>
    </row>
    <row r="10895" spans="1:11" x14ac:dyDescent="0.45">
      <c r="A10895" s="10" t="s">
        <v>87</v>
      </c>
      <c r="B10895" s="20">
        <v>0.98099999999999998</v>
      </c>
      <c r="C10895" s="19">
        <v>104459</v>
      </c>
      <c r="D10895" s="19">
        <v>25158.67913</v>
      </c>
      <c r="E10895" s="23">
        <v>1.9288930799999999</v>
      </c>
      <c r="F10895" s="23">
        <v>0.58676197900000004</v>
      </c>
      <c r="G10895" s="17">
        <v>0.62826563499999999</v>
      </c>
      <c r="H10895" s="17">
        <v>0.37173436500000001</v>
      </c>
      <c r="I10895" s="17">
        <v>0.97827046399999995</v>
      </c>
      <c r="J10895" s="17">
        <v>2.1700000000000001E-2</v>
      </c>
      <c r="K10895" s="17">
        <v>2.26E-5</v>
      </c>
    </row>
    <row r="10896" spans="1:11" x14ac:dyDescent="0.45">
      <c r="A10896" s="10" t="s">
        <v>87</v>
      </c>
      <c r="B10896" s="20">
        <v>0.98199999999999998</v>
      </c>
      <c r="C10896" s="19">
        <v>104565</v>
      </c>
      <c r="D10896" s="19">
        <v>25366.53613</v>
      </c>
      <c r="E10896" s="23">
        <v>1.999620272</v>
      </c>
      <c r="F10896" s="23">
        <v>0.592973627</v>
      </c>
      <c r="G10896" s="17">
        <v>0.62835556800000003</v>
      </c>
      <c r="H10896" s="17">
        <v>0.37164443200000002</v>
      </c>
      <c r="I10896" s="17">
        <v>0.97830445300000002</v>
      </c>
      <c r="J10896" s="17">
        <v>2.1700000000000001E-2</v>
      </c>
      <c r="K10896" s="17">
        <v>2.26E-5</v>
      </c>
    </row>
    <row r="10897" spans="1:11" x14ac:dyDescent="0.45">
      <c r="A10897" s="10" t="s">
        <v>87</v>
      </c>
      <c r="B10897" s="20">
        <v>0.98299999999999998</v>
      </c>
      <c r="C10897" s="19">
        <v>104672</v>
      </c>
      <c r="D10897" s="19">
        <v>25585.85382</v>
      </c>
      <c r="E10897" s="23">
        <v>2.0938111089999998</v>
      </c>
      <c r="F10897" s="23">
        <v>0.59928000699999995</v>
      </c>
      <c r="G10897" s="17">
        <v>0.628553959</v>
      </c>
      <c r="H10897" s="17">
        <v>0.371446041</v>
      </c>
      <c r="I10897" s="17">
        <v>0.97830896300000003</v>
      </c>
      <c r="J10897" s="17">
        <v>2.1700000000000001E-2</v>
      </c>
      <c r="K10897" s="17">
        <v>2.2500000000000001E-5</v>
      </c>
    </row>
    <row r="10898" spans="1:11" x14ac:dyDescent="0.45">
      <c r="A10898" s="10" t="s">
        <v>87</v>
      </c>
      <c r="B10898" s="20">
        <v>0.98399999999999999</v>
      </c>
      <c r="C10898" s="19">
        <v>104779</v>
      </c>
      <c r="D10898" s="19">
        <v>25814.59533</v>
      </c>
      <c r="E10898" s="23">
        <v>2.1899015350000002</v>
      </c>
      <c r="F10898" s="23">
        <v>0.60666112599999999</v>
      </c>
      <c r="G10898" s="17">
        <v>0.62876148799999998</v>
      </c>
      <c r="H10898" s="17">
        <v>0.37123851200000002</v>
      </c>
      <c r="I10898" s="17">
        <v>0.97835208299999998</v>
      </c>
      <c r="J10898" s="17">
        <v>2.1600000000000001E-2</v>
      </c>
      <c r="K10898" s="17">
        <v>2.2500000000000001E-5</v>
      </c>
    </row>
    <row r="10899" spans="1:11" x14ac:dyDescent="0.45">
      <c r="A10899" s="10" t="s">
        <v>87</v>
      </c>
      <c r="B10899" s="20">
        <v>0.98499999999999999</v>
      </c>
      <c r="C10899" s="19">
        <v>104885</v>
      </c>
      <c r="D10899" s="19">
        <v>26053.147059999999</v>
      </c>
      <c r="E10899" s="23">
        <v>2.2979903290000001</v>
      </c>
      <c r="F10899" s="23">
        <v>0.61385414999999999</v>
      </c>
      <c r="G10899" s="17">
        <v>0.62901272799999997</v>
      </c>
      <c r="H10899" s="17">
        <v>0.37098727199999998</v>
      </c>
      <c r="I10899" s="17">
        <v>0.97838245199999996</v>
      </c>
      <c r="J10899" s="17">
        <v>2.1600000000000001E-2</v>
      </c>
      <c r="K10899" s="17">
        <v>2.2399999999999999E-5</v>
      </c>
    </row>
    <row r="10900" spans="1:11" x14ac:dyDescent="0.45">
      <c r="A10900" s="10" t="s">
        <v>87</v>
      </c>
      <c r="B10900" s="20">
        <v>0.98599999999999999</v>
      </c>
      <c r="C10900" s="19">
        <v>104992</v>
      </c>
      <c r="D10900" s="19">
        <v>26303.594639999999</v>
      </c>
      <c r="E10900" s="23">
        <v>2.390345918</v>
      </c>
      <c r="F10900" s="23">
        <v>0.62149846200000003</v>
      </c>
      <c r="G10900" s="17">
        <v>0.62920032000000004</v>
      </c>
      <c r="H10900" s="17">
        <v>0.37079968000000002</v>
      </c>
      <c r="I10900" s="17">
        <v>0.978388955</v>
      </c>
      <c r="J10900" s="17">
        <v>2.1600000000000001E-2</v>
      </c>
      <c r="K10900" s="17">
        <v>2.2399999999999999E-5</v>
      </c>
    </row>
    <row r="10901" spans="1:11" x14ac:dyDescent="0.45">
      <c r="A10901" s="10" t="s">
        <v>87</v>
      </c>
      <c r="B10901" s="20">
        <v>0.98699999999999999</v>
      </c>
      <c r="C10901" s="19">
        <v>105098</v>
      </c>
      <c r="D10901" s="19">
        <v>26562.50605</v>
      </c>
      <c r="E10901" s="23">
        <v>2.5126854390000002</v>
      </c>
      <c r="F10901" s="23">
        <v>0.62960714500000003</v>
      </c>
      <c r="G10901" s="17">
        <v>0.629403033</v>
      </c>
      <c r="H10901" s="17">
        <v>0.370596967</v>
      </c>
      <c r="I10901" s="17">
        <v>0.97841936600000001</v>
      </c>
      <c r="J10901" s="17">
        <v>2.1600000000000001E-2</v>
      </c>
      <c r="K10901" s="17">
        <v>2.23E-5</v>
      </c>
    </row>
    <row r="10902" spans="1:11" x14ac:dyDescent="0.45">
      <c r="A10902" s="10" t="s">
        <v>87</v>
      </c>
      <c r="B10902" s="20">
        <v>0.98799999999999999</v>
      </c>
      <c r="C10902" s="19">
        <v>105203</v>
      </c>
      <c r="D10902" s="19">
        <v>26834.608400000001</v>
      </c>
      <c r="E10902" s="23">
        <v>2.6567406939999998</v>
      </c>
      <c r="F10902" s="23">
        <v>0.63799179800000005</v>
      </c>
      <c r="G10902" s="17">
        <v>0.62964934500000003</v>
      </c>
      <c r="H10902" s="17">
        <v>0.37035065499999997</v>
      </c>
      <c r="I10902" s="17">
        <v>0.97844389799999998</v>
      </c>
      <c r="J10902" s="17">
        <v>2.1499999999999998E-2</v>
      </c>
      <c r="K10902" s="17">
        <v>2.23E-5</v>
      </c>
    </row>
    <row r="10903" spans="1:11" x14ac:dyDescent="0.45">
      <c r="A10903" s="10" t="s">
        <v>87</v>
      </c>
      <c r="B10903" s="20">
        <v>0.98899999999999999</v>
      </c>
      <c r="C10903" s="19">
        <v>105307</v>
      </c>
      <c r="D10903" s="19">
        <v>27117.715919999999</v>
      </c>
      <c r="E10903" s="23">
        <v>2.788921824</v>
      </c>
      <c r="F10903" s="23">
        <v>0.64680156600000005</v>
      </c>
      <c r="G10903" s="17">
        <v>0.62987265800000003</v>
      </c>
      <c r="H10903" s="17">
        <v>0.37012734200000003</v>
      </c>
      <c r="I10903" s="17">
        <v>0.97848905100000005</v>
      </c>
      <c r="J10903" s="17">
        <v>2.1499999999999998E-2</v>
      </c>
      <c r="K10903" s="17">
        <v>2.2200000000000001E-5</v>
      </c>
    </row>
    <row r="10904" spans="1:11" x14ac:dyDescent="0.45">
      <c r="A10904" s="10" t="s">
        <v>87</v>
      </c>
      <c r="B10904" s="20">
        <v>0.99</v>
      </c>
      <c r="C10904" s="19">
        <v>105417</v>
      </c>
      <c r="D10904" s="19">
        <v>27433.888459999998</v>
      </c>
      <c r="E10904" s="23">
        <v>2.978286405</v>
      </c>
      <c r="F10904" s="23">
        <v>0.65539730100000004</v>
      </c>
      <c r="G10904" s="17">
        <v>0.63016401499999997</v>
      </c>
      <c r="H10904" s="17">
        <v>0.36983598499999998</v>
      </c>
      <c r="I10904" s="17">
        <v>0.97853260399999997</v>
      </c>
      <c r="J10904" s="17">
        <v>2.1399999999999999E-2</v>
      </c>
      <c r="K10904" s="17">
        <v>2.2099999999999998E-5</v>
      </c>
    </row>
    <row r="10905" spans="1:11" x14ac:dyDescent="0.45">
      <c r="A10905" s="10" t="s">
        <v>87</v>
      </c>
      <c r="B10905" s="20">
        <v>0.99099999999999999</v>
      </c>
      <c r="C10905" s="19">
        <v>105522</v>
      </c>
      <c r="D10905" s="19">
        <v>27759.743760000001</v>
      </c>
      <c r="E10905" s="23">
        <v>3.2027698089999999</v>
      </c>
      <c r="F10905" s="23">
        <v>0.66636004100000001</v>
      </c>
      <c r="G10905" s="17">
        <v>0.630370918</v>
      </c>
      <c r="H10905" s="17">
        <v>0.369629082</v>
      </c>
      <c r="I10905" s="17">
        <v>0.97852486500000002</v>
      </c>
      <c r="J10905" s="17">
        <v>2.1499999999999998E-2</v>
      </c>
      <c r="K10905" s="17">
        <v>2.2099999999999998E-5</v>
      </c>
    </row>
    <row r="10906" spans="1:11" x14ac:dyDescent="0.45">
      <c r="A10906" s="10" t="s">
        <v>87</v>
      </c>
      <c r="B10906" s="20">
        <v>0.99199999999999999</v>
      </c>
      <c r="C10906" s="19">
        <v>105629</v>
      </c>
      <c r="D10906" s="19">
        <v>28114.201430000001</v>
      </c>
      <c r="E10906" s="23">
        <v>3.4453485389999998</v>
      </c>
      <c r="F10906" s="23">
        <v>0.67756897100000002</v>
      </c>
      <c r="G10906" s="17">
        <v>0.63059387099999997</v>
      </c>
      <c r="H10906" s="17">
        <v>0.36940612900000003</v>
      </c>
      <c r="I10906" s="17">
        <v>0.97852348899999997</v>
      </c>
      <c r="J10906" s="17">
        <v>2.1499999999999998E-2</v>
      </c>
      <c r="K10906" s="17">
        <v>2.2099999999999998E-5</v>
      </c>
    </row>
    <row r="10907" spans="1:11" x14ac:dyDescent="0.45">
      <c r="A10907" s="10" t="s">
        <v>87</v>
      </c>
      <c r="B10907" s="20">
        <v>0.99299999999999999</v>
      </c>
      <c r="C10907" s="19">
        <v>105736</v>
      </c>
      <c r="D10907" s="19">
        <v>28501.460719999999</v>
      </c>
      <c r="E10907" s="23">
        <v>3.782054343</v>
      </c>
      <c r="F10907" s="23">
        <v>0.68905972400000004</v>
      </c>
      <c r="G10907" s="17">
        <v>0.63083528799999999</v>
      </c>
      <c r="H10907" s="17">
        <v>0.36916471200000001</v>
      </c>
      <c r="I10907" s="17">
        <v>0.97851929000000004</v>
      </c>
      <c r="J10907" s="17">
        <v>2.1499999999999998E-2</v>
      </c>
      <c r="K10907" s="17">
        <v>2.1999999999999999E-5</v>
      </c>
    </row>
    <row r="10908" spans="1:11" x14ac:dyDescent="0.45">
      <c r="A10908" s="10" t="s">
        <v>87</v>
      </c>
      <c r="B10908" s="20">
        <v>0.99399999999999999</v>
      </c>
      <c r="C10908" s="19">
        <v>105843</v>
      </c>
      <c r="D10908" s="19">
        <v>28923.323830000001</v>
      </c>
      <c r="E10908" s="23">
        <v>4.0787060310000003</v>
      </c>
      <c r="F10908" s="23">
        <v>0.70222953499999996</v>
      </c>
      <c r="G10908" s="17">
        <v>0.63116124799999995</v>
      </c>
      <c r="H10908" s="17">
        <v>0.36883875199999999</v>
      </c>
      <c r="I10908" s="17">
        <v>0.97851435399999998</v>
      </c>
      <c r="J10908" s="17">
        <v>2.1499999999999998E-2</v>
      </c>
      <c r="K10908" s="17">
        <v>2.1999999999999999E-5</v>
      </c>
    </row>
    <row r="10909" spans="1:11" x14ac:dyDescent="0.45">
      <c r="A10909" s="10" t="s">
        <v>87</v>
      </c>
      <c r="B10909" s="20">
        <v>0.995</v>
      </c>
      <c r="C10909" s="19">
        <v>105949</v>
      </c>
      <c r="D10909" s="19">
        <v>29376.214360000002</v>
      </c>
      <c r="E10909" s="23">
        <v>4.4502631560000001</v>
      </c>
      <c r="F10909" s="23">
        <v>0.716650809</v>
      </c>
      <c r="G10909" s="17">
        <v>0.63137924899999998</v>
      </c>
      <c r="H10909" s="17">
        <v>0.36862075100000002</v>
      </c>
      <c r="I10909" s="17">
        <v>0.97855814500000005</v>
      </c>
      <c r="J10909" s="17">
        <v>2.1399999999999999E-2</v>
      </c>
      <c r="K10909" s="17">
        <v>2.19E-5</v>
      </c>
    </row>
    <row r="10910" spans="1:11" x14ac:dyDescent="0.45">
      <c r="A10910" s="10" t="s">
        <v>87</v>
      </c>
      <c r="B10910" s="20">
        <v>0.996</v>
      </c>
      <c r="C10910" s="19">
        <v>106054</v>
      </c>
      <c r="D10910" s="19">
        <v>29872.96038</v>
      </c>
      <c r="E10910" s="23">
        <v>5.0112282700000002</v>
      </c>
      <c r="F10910" s="23">
        <v>0.73217743800000001</v>
      </c>
      <c r="G10910" s="17">
        <v>0.63170648900000004</v>
      </c>
      <c r="H10910" s="17">
        <v>0.36829351100000002</v>
      </c>
      <c r="I10910" s="17">
        <v>0.97859043999999995</v>
      </c>
      <c r="J10910" s="17">
        <v>2.1399999999999999E-2</v>
      </c>
      <c r="K10910" s="17">
        <v>2.1800000000000001E-5</v>
      </c>
    </row>
    <row r="10911" spans="1:11" x14ac:dyDescent="0.45">
      <c r="A10911" s="10" t="s">
        <v>87</v>
      </c>
      <c r="B10911" s="20">
        <v>0.997</v>
      </c>
      <c r="C10911" s="19">
        <v>106161</v>
      </c>
      <c r="D10911" s="19">
        <v>30445.76497</v>
      </c>
      <c r="E10911" s="23">
        <v>5.8083784669999998</v>
      </c>
      <c r="F10911" s="23">
        <v>0.74919723699999996</v>
      </c>
      <c r="G10911" s="17">
        <v>0.63202117499999999</v>
      </c>
      <c r="H10911" s="17">
        <v>0.36797882500000001</v>
      </c>
      <c r="I10911" s="17">
        <v>0.978597571</v>
      </c>
      <c r="J10911" s="17">
        <v>2.1399999999999999E-2</v>
      </c>
      <c r="K10911" s="17">
        <v>2.1800000000000001E-5</v>
      </c>
    </row>
    <row r="10912" spans="1:11" x14ac:dyDescent="0.45">
      <c r="A10912" s="10" t="s">
        <v>87</v>
      </c>
      <c r="B10912" s="20">
        <v>0.998</v>
      </c>
      <c r="C10912" s="19">
        <v>106268</v>
      </c>
      <c r="D10912" s="19">
        <v>31145.59016</v>
      </c>
      <c r="E10912" s="23">
        <v>7.4630342030000003</v>
      </c>
      <c r="F10912" s="23">
        <v>0.76928583100000003</v>
      </c>
      <c r="G10912" s="17">
        <v>0.632372869</v>
      </c>
      <c r="H10912" s="17">
        <v>0.367627131</v>
      </c>
      <c r="I10912" s="17">
        <v>0.97864374300000001</v>
      </c>
      <c r="J10912" s="17">
        <v>2.1299999999999999E-2</v>
      </c>
      <c r="K10912" s="17">
        <v>2.1699999999999999E-5</v>
      </c>
    </row>
    <row r="10913" spans="1:11" x14ac:dyDescent="0.45">
      <c r="A10913" s="10" t="s">
        <v>87</v>
      </c>
      <c r="B10913" s="20">
        <v>0.999</v>
      </c>
      <c r="C10913" s="19">
        <v>106374</v>
      </c>
      <c r="D10913" s="19">
        <v>32255.795740000001</v>
      </c>
      <c r="E10913" s="23">
        <v>26.509322269999998</v>
      </c>
      <c r="F10913" s="23">
        <v>0.79389631599999999</v>
      </c>
      <c r="G10913" s="17">
        <v>0.63270159999999998</v>
      </c>
      <c r="H10913" s="17">
        <v>0.36729840000000002</v>
      </c>
      <c r="I10913" s="17">
        <v>0.97875001100000003</v>
      </c>
      <c r="J10913" s="17">
        <v>2.12E-2</v>
      </c>
      <c r="K10913" s="17">
        <v>2.1500000000000001E-5</v>
      </c>
    </row>
    <row r="10914" spans="1:11" x14ac:dyDescent="0.45">
      <c r="A10914" s="10" t="s">
        <v>87</v>
      </c>
      <c r="B10914" s="20">
        <v>1</v>
      </c>
      <c r="C10914" s="19">
        <v>106375</v>
      </c>
      <c r="D10914" s="19">
        <v>32289.010020000002</v>
      </c>
      <c r="E10914" s="23">
        <v>33.214280129999999</v>
      </c>
      <c r="F10914" s="23">
        <v>0.83516074900000004</v>
      </c>
      <c r="G10914" s="17">
        <v>0.63270505300000002</v>
      </c>
      <c r="H10914" s="17">
        <v>0.36729494699999998</v>
      </c>
      <c r="I10914" s="17">
        <v>0.97875010699999998</v>
      </c>
      <c r="J10914" s="17">
        <v>2.12E-2</v>
      </c>
      <c r="K10914" s="17">
        <v>2.1500000000000001E-5</v>
      </c>
    </row>
    <row r="10915" spans="1:11" x14ac:dyDescent="0.45">
      <c r="A10915" s="10" t="s">
        <v>89</v>
      </c>
      <c r="B10915" s="20">
        <v>0</v>
      </c>
      <c r="C10915" s="19">
        <v>133</v>
      </c>
      <c r="D10915" s="19">
        <v>0.15477762</v>
      </c>
      <c r="E10915" s="23">
        <v>2.5300000000000001E-3</v>
      </c>
      <c r="F10915" s="23">
        <v>1.5399999999999999E-3</v>
      </c>
      <c r="G10915" s="17">
        <v>0.82706766899999995</v>
      </c>
      <c r="H10915" s="17">
        <v>0.17293233099999999</v>
      </c>
      <c r="I10915" s="17">
        <v>0.90328399199999998</v>
      </c>
      <c r="J10915" s="17">
        <v>9.6699999999999994E-2</v>
      </c>
      <c r="K10915" s="17">
        <v>0</v>
      </c>
    </row>
    <row r="10916" spans="1:11" x14ac:dyDescent="0.45">
      <c r="A10916" s="10" t="s">
        <v>89</v>
      </c>
      <c r="B10916" s="20">
        <v>0.01</v>
      </c>
      <c r="C10916" s="19">
        <v>416</v>
      </c>
      <c r="D10916" s="19">
        <v>1.8715372770000001</v>
      </c>
      <c r="E10916" s="23">
        <v>9.2499999999999995E-3</v>
      </c>
      <c r="F10916" s="23">
        <v>7.6E-3</v>
      </c>
      <c r="G10916" s="17">
        <v>0.75721153799999996</v>
      </c>
      <c r="H10916" s="17">
        <v>0.24278846200000001</v>
      </c>
      <c r="I10916" s="17">
        <v>0.92413581700000003</v>
      </c>
      <c r="J10916" s="17">
        <v>7.5899999999999995E-2</v>
      </c>
      <c r="K10916" s="17">
        <v>0</v>
      </c>
    </row>
    <row r="10917" spans="1:11" x14ac:dyDescent="0.45">
      <c r="A10917" s="10" t="s">
        <v>89</v>
      </c>
      <c r="B10917" s="20">
        <v>0.02</v>
      </c>
      <c r="C10917" s="19">
        <v>673</v>
      </c>
      <c r="D10917" s="19">
        <v>4.8107392039999999</v>
      </c>
      <c r="E10917" s="23">
        <v>1.2800000000000001E-2</v>
      </c>
      <c r="F10917" s="23">
        <v>1.2E-2</v>
      </c>
      <c r="G10917" s="17">
        <v>0.79643387799999998</v>
      </c>
      <c r="H10917" s="17">
        <v>0.20356612199999999</v>
      </c>
      <c r="I10917" s="17">
        <v>0.87359192600000002</v>
      </c>
      <c r="J10917" s="17">
        <v>0.12640807400000001</v>
      </c>
      <c r="K10917" s="17">
        <v>0</v>
      </c>
    </row>
    <row r="10918" spans="1:11" x14ac:dyDescent="0.45">
      <c r="A10918" s="10" t="s">
        <v>89</v>
      </c>
      <c r="B10918" s="20">
        <v>0.03</v>
      </c>
      <c r="C10918" s="19">
        <v>969</v>
      </c>
      <c r="D10918" s="19">
        <v>8.9697004020000008</v>
      </c>
      <c r="E10918" s="23">
        <v>1.6E-2</v>
      </c>
      <c r="F10918" s="23">
        <v>1.4E-2</v>
      </c>
      <c r="G10918" s="17">
        <v>0.77089783300000003</v>
      </c>
      <c r="H10918" s="17">
        <v>0.229102167</v>
      </c>
      <c r="I10918" s="17">
        <v>0.81965136100000002</v>
      </c>
      <c r="J10918" s="17">
        <v>0.18034863900000001</v>
      </c>
      <c r="K10918" s="17">
        <v>0</v>
      </c>
    </row>
    <row r="10919" spans="1:11" x14ac:dyDescent="0.45">
      <c r="A10919" s="10" t="s">
        <v>89</v>
      </c>
      <c r="B10919" s="20">
        <v>0.04</v>
      </c>
      <c r="C10919" s="19">
        <v>1245</v>
      </c>
      <c r="D10919" s="19">
        <v>13.877780449999999</v>
      </c>
      <c r="E10919" s="23">
        <v>1.9800000000000002E-2</v>
      </c>
      <c r="F10919" s="23">
        <v>1.7299999999999999E-2</v>
      </c>
      <c r="G10919" s="17">
        <v>0.75261044200000005</v>
      </c>
      <c r="H10919" s="17">
        <v>0.24738955800000001</v>
      </c>
      <c r="I10919" s="17">
        <v>0.764233104</v>
      </c>
      <c r="J10919" s="17">
        <v>0.235766896</v>
      </c>
      <c r="K10919" s="17">
        <v>0</v>
      </c>
    </row>
    <row r="10920" spans="1:11" x14ac:dyDescent="0.45">
      <c r="A10920" s="10" t="s">
        <v>89</v>
      </c>
      <c r="B10920" s="20">
        <v>0.05</v>
      </c>
      <c r="C10920" s="19">
        <v>1526</v>
      </c>
      <c r="D10920" s="19">
        <v>19.622329870000002</v>
      </c>
      <c r="E10920" s="23">
        <v>2.1999999999999999E-2</v>
      </c>
      <c r="F10920" s="23">
        <v>1.9699999999999999E-2</v>
      </c>
      <c r="G10920" s="17">
        <v>0.73525556999999997</v>
      </c>
      <c r="H10920" s="17">
        <v>0.26474442999999998</v>
      </c>
      <c r="I10920" s="17">
        <v>0.81091318899999998</v>
      </c>
      <c r="J10920" s="17">
        <v>0.18908681099999999</v>
      </c>
      <c r="K10920" s="17">
        <v>0</v>
      </c>
    </row>
    <row r="10921" spans="1:11" x14ac:dyDescent="0.45">
      <c r="A10921" s="10" t="s">
        <v>89</v>
      </c>
      <c r="B10921" s="20">
        <v>0.06</v>
      </c>
      <c r="C10921" s="19">
        <v>1776</v>
      </c>
      <c r="D10921" s="19">
        <v>25.626743189999999</v>
      </c>
      <c r="E10921" s="23">
        <v>2.64E-2</v>
      </c>
      <c r="F10921" s="23">
        <v>2.1899999999999999E-2</v>
      </c>
      <c r="G10921" s="17">
        <v>0.743243243</v>
      </c>
      <c r="H10921" s="17">
        <v>0.256756757</v>
      </c>
      <c r="I10921" s="17">
        <v>0.79707624799999999</v>
      </c>
      <c r="J10921" s="17">
        <v>0.20292375200000001</v>
      </c>
      <c r="K10921" s="17">
        <v>0</v>
      </c>
    </row>
    <row r="10922" spans="1:11" x14ac:dyDescent="0.45">
      <c r="A10922" s="10" t="s">
        <v>89</v>
      </c>
      <c r="B10922" s="20">
        <v>7.0000000000000007E-2</v>
      </c>
      <c r="C10922" s="19">
        <v>2066</v>
      </c>
      <c r="D10922" s="19">
        <v>33.808128150000002</v>
      </c>
      <c r="E10922" s="23">
        <v>3.0800000000000001E-2</v>
      </c>
      <c r="F10922" s="23">
        <v>2.63E-2</v>
      </c>
      <c r="G10922" s="17">
        <v>0.75072604099999996</v>
      </c>
      <c r="H10922" s="17">
        <v>0.24927395899999999</v>
      </c>
      <c r="I10922" s="17">
        <v>0.79972701099999999</v>
      </c>
      <c r="J10922" s="17">
        <v>0.20027298900000001</v>
      </c>
      <c r="K10922" s="17">
        <v>0</v>
      </c>
    </row>
    <row r="10923" spans="1:11" x14ac:dyDescent="0.45">
      <c r="A10923" s="10" t="s">
        <v>89</v>
      </c>
      <c r="B10923" s="20">
        <v>0.08</v>
      </c>
      <c r="C10923" s="19">
        <v>2359</v>
      </c>
      <c r="D10923" s="19">
        <v>43.1204052</v>
      </c>
      <c r="E10923" s="23">
        <v>3.3300000000000003E-2</v>
      </c>
      <c r="F10923" s="23">
        <v>2.9600000000000001E-2</v>
      </c>
      <c r="G10923" s="17">
        <v>0.74692666399999996</v>
      </c>
      <c r="H10923" s="17">
        <v>0.25307333599999998</v>
      </c>
      <c r="I10923" s="17">
        <v>0.821387176</v>
      </c>
      <c r="J10923" s="17">
        <v>0.178612824</v>
      </c>
      <c r="K10923" s="17">
        <v>0</v>
      </c>
    </row>
    <row r="10924" spans="1:11" x14ac:dyDescent="0.45">
      <c r="A10924" s="10" t="s">
        <v>89</v>
      </c>
      <c r="B10924" s="20">
        <v>0.09</v>
      </c>
      <c r="C10924" s="19">
        <v>2637</v>
      </c>
      <c r="D10924" s="19">
        <v>53.134284940000001</v>
      </c>
      <c r="E10924" s="23">
        <v>3.9399999999999998E-2</v>
      </c>
      <c r="F10924" s="23">
        <v>3.2800000000000003E-2</v>
      </c>
      <c r="G10924" s="17">
        <v>0.74364808500000001</v>
      </c>
      <c r="H10924" s="17">
        <v>0.25635191499999999</v>
      </c>
      <c r="I10924" s="17">
        <v>0.82440116799999996</v>
      </c>
      <c r="J10924" s="17">
        <v>0.17559883200000001</v>
      </c>
      <c r="K10924" s="17">
        <v>0</v>
      </c>
    </row>
    <row r="10925" spans="1:11" x14ac:dyDescent="0.45">
      <c r="A10925" s="10" t="s">
        <v>89</v>
      </c>
      <c r="B10925" s="20">
        <v>0.1</v>
      </c>
      <c r="C10925" s="19">
        <v>2916</v>
      </c>
      <c r="D10925" s="19">
        <v>64.795680340000004</v>
      </c>
      <c r="E10925" s="23">
        <v>4.4200000000000003E-2</v>
      </c>
      <c r="F10925" s="23">
        <v>3.6799999999999999E-2</v>
      </c>
      <c r="G10925" s="17">
        <v>0.74314128899999998</v>
      </c>
      <c r="H10925" s="17">
        <v>0.25685871100000002</v>
      </c>
      <c r="I10925" s="17">
        <v>0.820327362</v>
      </c>
      <c r="J10925" s="17">
        <v>0.179672638</v>
      </c>
      <c r="K10925" s="17">
        <v>0</v>
      </c>
    </row>
    <row r="10926" spans="1:11" x14ac:dyDescent="0.45">
      <c r="A10926" s="10" t="s">
        <v>89</v>
      </c>
      <c r="B10926" s="20">
        <v>0.11</v>
      </c>
      <c r="C10926" s="19">
        <v>3192</v>
      </c>
      <c r="D10926" s="19">
        <v>77.559254989999999</v>
      </c>
      <c r="E10926" s="23">
        <v>4.7800000000000002E-2</v>
      </c>
      <c r="F10926" s="23">
        <v>4.1200000000000001E-2</v>
      </c>
      <c r="G10926" s="17">
        <v>0.73590225600000003</v>
      </c>
      <c r="H10926" s="17">
        <v>0.26409774400000002</v>
      </c>
      <c r="I10926" s="17">
        <v>0.83266794899999996</v>
      </c>
      <c r="J10926" s="17">
        <v>0.16733205100000001</v>
      </c>
      <c r="K10926" s="17">
        <v>0</v>
      </c>
    </row>
    <row r="10927" spans="1:11" x14ac:dyDescent="0.45">
      <c r="A10927" s="10" t="s">
        <v>89</v>
      </c>
      <c r="B10927" s="20">
        <v>0.12</v>
      </c>
      <c r="C10927" s="19">
        <v>3467</v>
      </c>
      <c r="D10927" s="19">
        <v>91.212717530000006</v>
      </c>
      <c r="E10927" s="23">
        <v>5.16E-2</v>
      </c>
      <c r="F10927" s="23">
        <v>4.5199999999999997E-2</v>
      </c>
      <c r="G10927" s="17">
        <v>0.73406403200000003</v>
      </c>
      <c r="H10927" s="17">
        <v>0.26593596800000002</v>
      </c>
      <c r="I10927" s="17">
        <v>0.84508565300000005</v>
      </c>
      <c r="J10927" s="17">
        <v>0.15491434700000001</v>
      </c>
      <c r="K10927" s="17">
        <v>0</v>
      </c>
    </row>
    <row r="10928" spans="1:11" x14ac:dyDescent="0.45">
      <c r="A10928" s="10" t="s">
        <v>89</v>
      </c>
      <c r="B10928" s="20">
        <v>0.13</v>
      </c>
      <c r="C10928" s="19">
        <v>3749</v>
      </c>
      <c r="D10928" s="19">
        <v>106.32729639999999</v>
      </c>
      <c r="E10928" s="23">
        <v>5.7500000000000002E-2</v>
      </c>
      <c r="F10928" s="23">
        <v>4.8599999999999997E-2</v>
      </c>
      <c r="G10928" s="17">
        <v>0.72979461199999995</v>
      </c>
      <c r="H10928" s="17">
        <v>0.27020538799999999</v>
      </c>
      <c r="I10928" s="17">
        <v>0.86135846000000005</v>
      </c>
      <c r="J10928" s="17">
        <v>0.13864154000000001</v>
      </c>
      <c r="K10928" s="17">
        <v>0</v>
      </c>
    </row>
    <row r="10929" spans="1:11" x14ac:dyDescent="0.45">
      <c r="A10929" s="10" t="s">
        <v>89</v>
      </c>
      <c r="B10929" s="20">
        <v>0.14000000000000001</v>
      </c>
      <c r="C10929" s="19">
        <v>4024</v>
      </c>
      <c r="D10929" s="19">
        <v>123.3028456</v>
      </c>
      <c r="E10929" s="23">
        <v>6.5000000000000002E-2</v>
      </c>
      <c r="F10929" s="23">
        <v>5.3100000000000001E-2</v>
      </c>
      <c r="G10929" s="17">
        <v>0.73384691800000001</v>
      </c>
      <c r="H10929" s="17">
        <v>0.26615308199999999</v>
      </c>
      <c r="I10929" s="17">
        <v>0.86533084900000001</v>
      </c>
      <c r="J10929" s="17">
        <v>0.13466915099999999</v>
      </c>
      <c r="K10929" s="17">
        <v>0</v>
      </c>
    </row>
    <row r="10930" spans="1:11" x14ac:dyDescent="0.45">
      <c r="A10930" s="10" t="s">
        <v>89</v>
      </c>
      <c r="B10930" s="20">
        <v>0.15</v>
      </c>
      <c r="C10930" s="19">
        <v>4278</v>
      </c>
      <c r="D10930" s="19">
        <v>140.04589050000001</v>
      </c>
      <c r="E10930" s="23">
        <v>6.8099999999999994E-2</v>
      </c>
      <c r="F10930" s="23">
        <v>5.7500000000000002E-2</v>
      </c>
      <c r="G10930" s="17">
        <v>0.72650771400000003</v>
      </c>
      <c r="H10930" s="17">
        <v>0.27349228599999997</v>
      </c>
      <c r="I10930" s="17">
        <v>0.86922732400000002</v>
      </c>
      <c r="J10930" s="17">
        <v>0.130772676</v>
      </c>
      <c r="K10930" s="17">
        <v>0</v>
      </c>
    </row>
    <row r="10931" spans="1:11" x14ac:dyDescent="0.45">
      <c r="A10931" s="10" t="s">
        <v>89</v>
      </c>
      <c r="B10931" s="20">
        <v>0.16</v>
      </c>
      <c r="C10931" s="19">
        <v>4580</v>
      </c>
      <c r="D10931" s="19">
        <v>161.44693989999999</v>
      </c>
      <c r="E10931" s="23">
        <v>7.4999999999999997E-2</v>
      </c>
      <c r="F10931" s="23">
        <v>6.2E-2</v>
      </c>
      <c r="G10931" s="17">
        <v>0.73602620100000005</v>
      </c>
      <c r="H10931" s="17">
        <v>0.26397379900000001</v>
      </c>
      <c r="I10931" s="17">
        <v>0.88625088500000004</v>
      </c>
      <c r="J10931" s="17">
        <v>0.113749115</v>
      </c>
      <c r="K10931" s="17">
        <v>0</v>
      </c>
    </row>
    <row r="10932" spans="1:11" x14ac:dyDescent="0.45">
      <c r="A10932" s="10" t="s">
        <v>89</v>
      </c>
      <c r="B10932" s="20">
        <v>0.17</v>
      </c>
      <c r="C10932" s="19">
        <v>4861</v>
      </c>
      <c r="D10932" s="19">
        <v>182.76224930000001</v>
      </c>
      <c r="E10932" s="23">
        <v>7.7100000000000002E-2</v>
      </c>
      <c r="F10932" s="23">
        <v>6.7100000000000007E-2</v>
      </c>
      <c r="G10932" s="17">
        <v>0.73647397699999995</v>
      </c>
      <c r="H10932" s="17">
        <v>0.263526023</v>
      </c>
      <c r="I10932" s="17">
        <v>0.89854050100000005</v>
      </c>
      <c r="J10932" s="17">
        <v>0.10145949899999999</v>
      </c>
      <c r="K10932" s="17">
        <v>0</v>
      </c>
    </row>
    <row r="10933" spans="1:11" x14ac:dyDescent="0.45">
      <c r="A10933" s="10" t="s">
        <v>89</v>
      </c>
      <c r="B10933" s="20">
        <v>0.18</v>
      </c>
      <c r="C10933" s="19">
        <v>5086</v>
      </c>
      <c r="D10933" s="19">
        <v>200.72641490000001</v>
      </c>
      <c r="E10933" s="23">
        <v>8.1900000000000001E-2</v>
      </c>
      <c r="F10933" s="23">
        <v>7.1099999999999997E-2</v>
      </c>
      <c r="G10933" s="17">
        <v>0.73967754600000002</v>
      </c>
      <c r="H10933" s="17">
        <v>0.26032245399999998</v>
      </c>
      <c r="I10933" s="17">
        <v>0.90330991299999996</v>
      </c>
      <c r="J10933" s="17">
        <v>9.6699999999999994E-2</v>
      </c>
      <c r="K10933" s="17">
        <v>0</v>
      </c>
    </row>
    <row r="10934" spans="1:11" x14ac:dyDescent="0.45">
      <c r="A10934" s="10" t="s">
        <v>89</v>
      </c>
      <c r="B10934" s="20">
        <v>0.19</v>
      </c>
      <c r="C10934" s="19">
        <v>5407</v>
      </c>
      <c r="D10934" s="19">
        <v>227.47278850000001</v>
      </c>
      <c r="E10934" s="23">
        <v>8.5500000000000007E-2</v>
      </c>
      <c r="F10934" s="23">
        <v>7.5200000000000003E-2</v>
      </c>
      <c r="G10934" s="17">
        <v>0.73719252800000001</v>
      </c>
      <c r="H10934" s="17">
        <v>0.26280747199999999</v>
      </c>
      <c r="I10934" s="17">
        <v>0.91306135200000005</v>
      </c>
      <c r="J10934" s="17">
        <v>8.6900000000000005E-2</v>
      </c>
      <c r="K10934" s="17">
        <v>0</v>
      </c>
    </row>
    <row r="10935" spans="1:11" x14ac:dyDescent="0.45">
      <c r="A10935" s="10" t="s">
        <v>89</v>
      </c>
      <c r="B10935" s="20">
        <v>0.2</v>
      </c>
      <c r="C10935" s="19">
        <v>5638</v>
      </c>
      <c r="D10935" s="19">
        <v>247.44223550000001</v>
      </c>
      <c r="E10935" s="23">
        <v>8.9200000000000002E-2</v>
      </c>
      <c r="F10935" s="23">
        <v>7.8100000000000003E-2</v>
      </c>
      <c r="G10935" s="17">
        <v>0.73643135900000001</v>
      </c>
      <c r="H10935" s="17">
        <v>0.26356864099999999</v>
      </c>
      <c r="I10935" s="17">
        <v>0.91972540300000005</v>
      </c>
      <c r="J10935" s="17">
        <v>8.0299999999999996E-2</v>
      </c>
      <c r="K10935" s="17">
        <v>0</v>
      </c>
    </row>
    <row r="10936" spans="1:11" x14ac:dyDescent="0.45">
      <c r="A10936" s="10" t="s">
        <v>89</v>
      </c>
      <c r="B10936" s="20">
        <v>0.21</v>
      </c>
      <c r="C10936" s="19">
        <v>5959</v>
      </c>
      <c r="D10936" s="19">
        <v>276.56547119999999</v>
      </c>
      <c r="E10936" s="23">
        <v>9.3600000000000003E-2</v>
      </c>
      <c r="F10936" s="23">
        <v>8.2500000000000004E-2</v>
      </c>
      <c r="G10936" s="17">
        <v>0.72478603799999997</v>
      </c>
      <c r="H10936" s="17">
        <v>0.27521396199999998</v>
      </c>
      <c r="I10936" s="17">
        <v>0.924618932</v>
      </c>
      <c r="J10936" s="17">
        <v>7.5399999999999995E-2</v>
      </c>
      <c r="K10936" s="17">
        <v>0</v>
      </c>
    </row>
    <row r="10937" spans="1:11" x14ac:dyDescent="0.45">
      <c r="A10937" s="10" t="s">
        <v>89</v>
      </c>
      <c r="B10937" s="20">
        <v>0.22</v>
      </c>
      <c r="C10937" s="19">
        <v>6249</v>
      </c>
      <c r="D10937" s="19">
        <v>304.86546049999998</v>
      </c>
      <c r="E10937" s="23">
        <v>0.101724672</v>
      </c>
      <c r="F10937" s="23">
        <v>8.5900000000000004E-2</v>
      </c>
      <c r="G10937" s="17">
        <v>0.72747639600000003</v>
      </c>
      <c r="H10937" s="17">
        <v>0.27252360399999997</v>
      </c>
      <c r="I10937" s="17">
        <v>0.92967844799999999</v>
      </c>
      <c r="J10937" s="17">
        <v>7.0300000000000001E-2</v>
      </c>
      <c r="K10937" s="17">
        <v>0</v>
      </c>
    </row>
    <row r="10938" spans="1:11" x14ac:dyDescent="0.45">
      <c r="A10938" s="10" t="s">
        <v>89</v>
      </c>
      <c r="B10938" s="20">
        <v>0.23</v>
      </c>
      <c r="C10938" s="19">
        <v>6549</v>
      </c>
      <c r="D10938" s="19">
        <v>336.47875850000003</v>
      </c>
      <c r="E10938" s="23">
        <v>0.10890243500000001</v>
      </c>
      <c r="F10938" s="23">
        <v>9.11E-2</v>
      </c>
      <c r="G10938" s="17">
        <v>0.71629256399999996</v>
      </c>
      <c r="H10938" s="17">
        <v>0.28370743599999998</v>
      </c>
      <c r="I10938" s="17">
        <v>0.93647347199999997</v>
      </c>
      <c r="J10938" s="17">
        <v>6.3500000000000001E-2</v>
      </c>
      <c r="K10938" s="17">
        <v>0</v>
      </c>
    </row>
    <row r="10939" spans="1:11" x14ac:dyDescent="0.45">
      <c r="A10939" s="10" t="s">
        <v>89</v>
      </c>
      <c r="B10939" s="20">
        <v>0.24</v>
      </c>
      <c r="C10939" s="19">
        <v>6795</v>
      </c>
      <c r="D10939" s="19">
        <v>364.00688659999997</v>
      </c>
      <c r="E10939" s="23">
        <v>0.115931673</v>
      </c>
      <c r="F10939" s="23">
        <v>9.5299999999999996E-2</v>
      </c>
      <c r="G10939" s="17">
        <v>0.71434878599999996</v>
      </c>
      <c r="H10939" s="17">
        <v>0.28565121399999999</v>
      </c>
      <c r="I10939" s="17">
        <v>0.939606092</v>
      </c>
      <c r="J10939" s="17">
        <v>6.0400000000000002E-2</v>
      </c>
      <c r="K10939" s="17">
        <v>0</v>
      </c>
    </row>
    <row r="10940" spans="1:11" x14ac:dyDescent="0.45">
      <c r="A10940" s="10" t="s">
        <v>89</v>
      </c>
      <c r="B10940" s="20">
        <v>0.25</v>
      </c>
      <c r="C10940" s="19">
        <v>7021</v>
      </c>
      <c r="D10940" s="19">
        <v>390.50544350000001</v>
      </c>
      <c r="E10940" s="23">
        <v>0.119466984</v>
      </c>
      <c r="F10940" s="23">
        <v>9.8900000000000002E-2</v>
      </c>
      <c r="G10940" s="17">
        <v>0.71827375000000004</v>
      </c>
      <c r="H10940" s="17">
        <v>0.28172625000000001</v>
      </c>
      <c r="I10940" s="17">
        <v>0.94325631899999995</v>
      </c>
      <c r="J10940" s="17">
        <v>5.67E-2</v>
      </c>
      <c r="K10940" s="17">
        <v>0</v>
      </c>
    </row>
    <row r="10941" spans="1:11" x14ac:dyDescent="0.45">
      <c r="A10941" s="10" t="s">
        <v>89</v>
      </c>
      <c r="B10941" s="20">
        <v>0.26</v>
      </c>
      <c r="C10941" s="19">
        <v>7360</v>
      </c>
      <c r="D10941" s="19">
        <v>431.39296669999999</v>
      </c>
      <c r="E10941" s="23">
        <v>0.12188906400000001</v>
      </c>
      <c r="F10941" s="23">
        <v>0.104498706</v>
      </c>
      <c r="G10941" s="17">
        <v>0.71779891299999998</v>
      </c>
      <c r="H10941" s="17">
        <v>0.28220108700000002</v>
      </c>
      <c r="I10941" s="17">
        <v>0.94871795999999997</v>
      </c>
      <c r="J10941" s="17">
        <v>5.1299999999999998E-2</v>
      </c>
      <c r="K10941" s="17">
        <v>0</v>
      </c>
    </row>
    <row r="10942" spans="1:11" x14ac:dyDescent="0.45">
      <c r="A10942" s="10" t="s">
        <v>89</v>
      </c>
      <c r="B10942" s="20">
        <v>0.27</v>
      </c>
      <c r="C10942" s="19">
        <v>7632</v>
      </c>
      <c r="D10942" s="19">
        <v>465.58052609999999</v>
      </c>
      <c r="E10942" s="23">
        <v>0.12880549199999999</v>
      </c>
      <c r="F10942" s="23">
        <v>0.10919303</v>
      </c>
      <c r="G10942" s="17">
        <v>0.72064989499999998</v>
      </c>
      <c r="H10942" s="17">
        <v>0.27935010500000002</v>
      </c>
      <c r="I10942" s="17">
        <v>0.95143623700000002</v>
      </c>
      <c r="J10942" s="17">
        <v>4.8599999999999997E-2</v>
      </c>
      <c r="K10942" s="17">
        <v>0</v>
      </c>
    </row>
    <row r="10943" spans="1:11" x14ac:dyDescent="0.45">
      <c r="A10943" s="10" t="s">
        <v>89</v>
      </c>
      <c r="B10943" s="20">
        <v>0.28000000000000003</v>
      </c>
      <c r="C10943" s="19">
        <v>7944</v>
      </c>
      <c r="D10943" s="19">
        <v>506.14639210000001</v>
      </c>
      <c r="E10943" s="23">
        <v>0.132712046</v>
      </c>
      <c r="F10943" s="23">
        <v>0.11492888</v>
      </c>
      <c r="G10943" s="17">
        <v>0.72041792500000001</v>
      </c>
      <c r="H10943" s="17">
        <v>0.27958207499999999</v>
      </c>
      <c r="I10943" s="17">
        <v>0.953538208</v>
      </c>
      <c r="J10943" s="17">
        <v>4.65E-2</v>
      </c>
      <c r="K10943" s="17">
        <v>0</v>
      </c>
    </row>
    <row r="10944" spans="1:11" x14ac:dyDescent="0.45">
      <c r="A10944" s="10" t="s">
        <v>89</v>
      </c>
      <c r="B10944" s="20">
        <v>0.28999999999999998</v>
      </c>
      <c r="C10944" s="19">
        <v>8200</v>
      </c>
      <c r="D10944" s="19">
        <v>540.78576989999999</v>
      </c>
      <c r="E10944" s="23">
        <v>0.13807961799999999</v>
      </c>
      <c r="F10944" s="23">
        <v>0.119552177</v>
      </c>
      <c r="G10944" s="17">
        <v>0.72060975599999999</v>
      </c>
      <c r="H10944" s="17">
        <v>0.27939024400000001</v>
      </c>
      <c r="I10944" s="17">
        <v>0.95672476900000003</v>
      </c>
      <c r="J10944" s="17">
        <v>4.3299999999999998E-2</v>
      </c>
      <c r="K10944" s="17">
        <v>0</v>
      </c>
    </row>
    <row r="10945" spans="1:11" x14ac:dyDescent="0.45">
      <c r="A10945" s="10" t="s">
        <v>89</v>
      </c>
      <c r="B10945" s="20">
        <v>0.3</v>
      </c>
      <c r="C10945" s="19">
        <v>8472</v>
      </c>
      <c r="D10945" s="19">
        <v>579.28916260000005</v>
      </c>
      <c r="E10945" s="23">
        <v>0.14554816000000001</v>
      </c>
      <c r="F10945" s="23">
        <v>0.123433852</v>
      </c>
      <c r="G10945" s="17">
        <v>0.72190745999999995</v>
      </c>
      <c r="H10945" s="17">
        <v>0.27809254</v>
      </c>
      <c r="I10945" s="17">
        <v>0.95943424399999999</v>
      </c>
      <c r="J10945" s="17">
        <v>4.0599999999999997E-2</v>
      </c>
      <c r="K10945" s="17">
        <v>0</v>
      </c>
    </row>
    <row r="10946" spans="1:11" x14ac:dyDescent="0.45">
      <c r="A10946" s="10" t="s">
        <v>89</v>
      </c>
      <c r="B10946" s="20">
        <v>0.31</v>
      </c>
      <c r="C10946" s="19">
        <v>8715</v>
      </c>
      <c r="D10946" s="19">
        <v>615.48813240000004</v>
      </c>
      <c r="E10946" s="23">
        <v>0.15273534699999999</v>
      </c>
      <c r="F10946" s="23">
        <v>0.127953026</v>
      </c>
      <c r="G10946" s="17">
        <v>0.72220309800000004</v>
      </c>
      <c r="H10946" s="17">
        <v>0.27779690200000001</v>
      </c>
      <c r="I10946" s="17">
        <v>0.96112984199999996</v>
      </c>
      <c r="J10946" s="17">
        <v>3.8899999999999997E-2</v>
      </c>
      <c r="K10946" s="17">
        <v>0</v>
      </c>
    </row>
    <row r="10947" spans="1:11" x14ac:dyDescent="0.45">
      <c r="A10947" s="10" t="s">
        <v>89</v>
      </c>
      <c r="B10947" s="20">
        <v>0.32</v>
      </c>
      <c r="C10947" s="19">
        <v>9021</v>
      </c>
      <c r="D10947" s="19">
        <v>663.81367490000002</v>
      </c>
      <c r="E10947" s="23">
        <v>0.162764351</v>
      </c>
      <c r="F10947" s="23">
        <v>0.13401233900000001</v>
      </c>
      <c r="G10947" s="17">
        <v>0.72342312399999997</v>
      </c>
      <c r="H10947" s="17">
        <v>0.27657687600000003</v>
      </c>
      <c r="I10947" s="17">
        <v>0.96319803699999995</v>
      </c>
      <c r="J10947" s="17">
        <v>3.6799999999999999E-2</v>
      </c>
      <c r="K10947" s="17">
        <v>0</v>
      </c>
    </row>
    <row r="10948" spans="1:11" x14ac:dyDescent="0.45">
      <c r="A10948" s="10" t="s">
        <v>89</v>
      </c>
      <c r="B10948" s="20">
        <v>0.33</v>
      </c>
      <c r="C10948" s="19">
        <v>9228</v>
      </c>
      <c r="D10948" s="19">
        <v>698.09300250000001</v>
      </c>
      <c r="E10948" s="23">
        <v>0.16734100499999999</v>
      </c>
      <c r="F10948" s="23">
        <v>0.13777904899999999</v>
      </c>
      <c r="G10948" s="17">
        <v>0.72160814900000003</v>
      </c>
      <c r="H10948" s="17">
        <v>0.27839185100000002</v>
      </c>
      <c r="I10948" s="17">
        <v>0.96494213500000003</v>
      </c>
      <c r="J10948" s="17">
        <v>3.5099999999999999E-2</v>
      </c>
      <c r="K10948" s="17">
        <v>0</v>
      </c>
    </row>
    <row r="10949" spans="1:11" x14ac:dyDescent="0.45">
      <c r="A10949" s="10" t="s">
        <v>89</v>
      </c>
      <c r="B10949" s="20">
        <v>0.34</v>
      </c>
      <c r="C10949" s="19">
        <v>9577</v>
      </c>
      <c r="D10949" s="19">
        <v>757.67292029999999</v>
      </c>
      <c r="E10949" s="23">
        <v>0.174337407</v>
      </c>
      <c r="F10949" s="23">
        <v>0.14447586300000001</v>
      </c>
      <c r="G10949" s="17">
        <v>0.72580139899999996</v>
      </c>
      <c r="H10949" s="17">
        <v>0.27419860099999999</v>
      </c>
      <c r="I10949" s="17">
        <v>0.966803525</v>
      </c>
      <c r="J10949" s="17">
        <v>3.32E-2</v>
      </c>
      <c r="K10949" s="17">
        <v>0</v>
      </c>
    </row>
    <row r="10950" spans="1:11" x14ac:dyDescent="0.45">
      <c r="A10950" s="10" t="s">
        <v>89</v>
      </c>
      <c r="B10950" s="20">
        <v>0.35</v>
      </c>
      <c r="C10950" s="19">
        <v>9853</v>
      </c>
      <c r="D10950" s="19">
        <v>806.35263169999996</v>
      </c>
      <c r="E10950" s="23">
        <v>0.17893621200000001</v>
      </c>
      <c r="F10950" s="23">
        <v>0.150103244</v>
      </c>
      <c r="G10950" s="17">
        <v>0.72221658399999999</v>
      </c>
      <c r="H10950" s="17">
        <v>0.27778341600000001</v>
      </c>
      <c r="I10950" s="17">
        <v>0.96850855599999996</v>
      </c>
      <c r="J10950" s="17">
        <v>3.15E-2</v>
      </c>
      <c r="K10950" s="17">
        <v>0</v>
      </c>
    </row>
    <row r="10951" spans="1:11" x14ac:dyDescent="0.45">
      <c r="A10951" s="10" t="s">
        <v>89</v>
      </c>
      <c r="B10951" s="20">
        <v>0.36</v>
      </c>
      <c r="C10951" s="19">
        <v>10138</v>
      </c>
      <c r="D10951" s="19">
        <v>858.56806779999999</v>
      </c>
      <c r="E10951" s="23">
        <v>0.18665232700000001</v>
      </c>
      <c r="F10951" s="23">
        <v>0.155484708</v>
      </c>
      <c r="G10951" s="17">
        <v>0.72469915200000001</v>
      </c>
      <c r="H10951" s="17">
        <v>0.27530084799999999</v>
      </c>
      <c r="I10951" s="17">
        <v>0.96954876199999995</v>
      </c>
      <c r="J10951" s="17">
        <v>3.0499999999999999E-2</v>
      </c>
      <c r="K10951" s="17">
        <v>0</v>
      </c>
    </row>
    <row r="10952" spans="1:11" x14ac:dyDescent="0.45">
      <c r="A10952" s="10" t="s">
        <v>89</v>
      </c>
      <c r="B10952" s="20">
        <v>0.37</v>
      </c>
      <c r="C10952" s="19">
        <v>10360</v>
      </c>
      <c r="D10952" s="19">
        <v>900.7130042</v>
      </c>
      <c r="E10952" s="23">
        <v>0.19347631300000001</v>
      </c>
      <c r="F10952" s="23">
        <v>0.15953646399999999</v>
      </c>
      <c r="G10952" s="17">
        <v>0.72490347499999996</v>
      </c>
      <c r="H10952" s="17">
        <v>0.27509652499999998</v>
      </c>
      <c r="I10952" s="17">
        <v>0.971051408</v>
      </c>
      <c r="J10952" s="17">
        <v>2.8899999999999999E-2</v>
      </c>
      <c r="K10952" s="17">
        <v>0</v>
      </c>
    </row>
    <row r="10953" spans="1:11" x14ac:dyDescent="0.45">
      <c r="A10953" s="10" t="s">
        <v>89</v>
      </c>
      <c r="B10953" s="20">
        <v>0.38</v>
      </c>
      <c r="C10953" s="19">
        <v>10690</v>
      </c>
      <c r="D10953" s="19">
        <v>964.92356740000002</v>
      </c>
      <c r="E10953" s="23">
        <v>0.197378621</v>
      </c>
      <c r="F10953" s="23">
        <v>0.167473334</v>
      </c>
      <c r="G10953" s="17">
        <v>0.72123479899999998</v>
      </c>
      <c r="H10953" s="17">
        <v>0.27876520100000002</v>
      </c>
      <c r="I10953" s="17">
        <v>0.97305266199999996</v>
      </c>
      <c r="J10953" s="17">
        <v>2.69E-2</v>
      </c>
      <c r="K10953" s="17">
        <v>0</v>
      </c>
    </row>
    <row r="10954" spans="1:11" x14ac:dyDescent="0.45">
      <c r="A10954" s="10" t="s">
        <v>89</v>
      </c>
      <c r="B10954" s="20">
        <v>0.39</v>
      </c>
      <c r="C10954" s="19">
        <v>10971</v>
      </c>
      <c r="D10954" s="19">
        <v>1020.78792</v>
      </c>
      <c r="E10954" s="23">
        <v>0.20104875</v>
      </c>
      <c r="F10954" s="23">
        <v>0.172625586</v>
      </c>
      <c r="G10954" s="17">
        <v>0.72381733699999995</v>
      </c>
      <c r="H10954" s="17">
        <v>0.27618266299999999</v>
      </c>
      <c r="I10954" s="17">
        <v>0.974503487</v>
      </c>
      <c r="J10954" s="17">
        <v>2.5499999999999998E-2</v>
      </c>
      <c r="K10954" s="17">
        <v>0</v>
      </c>
    </row>
    <row r="10955" spans="1:11" x14ac:dyDescent="0.45">
      <c r="A10955" s="10" t="s">
        <v>89</v>
      </c>
      <c r="B10955" s="20">
        <v>0.4</v>
      </c>
      <c r="C10955" s="19">
        <v>11244</v>
      </c>
      <c r="D10955" s="19">
        <v>1076.4768570000001</v>
      </c>
      <c r="E10955" s="23">
        <v>0.20963774199999999</v>
      </c>
      <c r="F10955" s="23">
        <v>0.178212595</v>
      </c>
      <c r="G10955" s="17">
        <v>0.72474208500000004</v>
      </c>
      <c r="H10955" s="17">
        <v>0.27525791500000002</v>
      </c>
      <c r="I10955" s="17">
        <v>0.97537264400000001</v>
      </c>
      <c r="J10955" s="17">
        <v>2.46E-2</v>
      </c>
      <c r="K10955" s="17">
        <v>0</v>
      </c>
    </row>
    <row r="10956" spans="1:11" x14ac:dyDescent="0.45">
      <c r="A10956" s="10" t="s">
        <v>89</v>
      </c>
      <c r="B10956" s="20">
        <v>0.41</v>
      </c>
      <c r="C10956" s="19">
        <v>11504</v>
      </c>
      <c r="D10956" s="19">
        <v>1131.9627849999999</v>
      </c>
      <c r="E10956" s="23">
        <v>0.21631162500000001</v>
      </c>
      <c r="F10956" s="23">
        <v>0.183131935</v>
      </c>
      <c r="G10956" s="17">
        <v>0.72800765000000001</v>
      </c>
      <c r="H10956" s="17">
        <v>0.27199234999999999</v>
      </c>
      <c r="I10956" s="17">
        <v>0.97649620800000003</v>
      </c>
      <c r="J10956" s="17">
        <v>2.35E-2</v>
      </c>
      <c r="K10956" s="17">
        <v>0</v>
      </c>
    </row>
    <row r="10957" spans="1:11" x14ac:dyDescent="0.45">
      <c r="A10957" s="10" t="s">
        <v>89</v>
      </c>
      <c r="B10957" s="20">
        <v>0.42</v>
      </c>
      <c r="C10957" s="19">
        <v>11758</v>
      </c>
      <c r="D10957" s="19">
        <v>1187.7781789999999</v>
      </c>
      <c r="E10957" s="23">
        <v>0.224688049</v>
      </c>
      <c r="F10957" s="23">
        <v>0.189014932</v>
      </c>
      <c r="G10957" s="17">
        <v>0.72758972600000005</v>
      </c>
      <c r="H10957" s="17">
        <v>0.27241027400000001</v>
      </c>
      <c r="I10957" s="17">
        <v>0.97770384200000005</v>
      </c>
      <c r="J10957" s="17">
        <v>2.23E-2</v>
      </c>
      <c r="K10957" s="17">
        <v>0</v>
      </c>
    </row>
    <row r="10958" spans="1:11" x14ac:dyDescent="0.45">
      <c r="A10958" s="10" t="s">
        <v>89</v>
      </c>
      <c r="B10958" s="20">
        <v>0.43</v>
      </c>
      <c r="C10958" s="19">
        <v>12083</v>
      </c>
      <c r="D10958" s="19">
        <v>1262.1111249999999</v>
      </c>
      <c r="E10958" s="23">
        <v>0.23411373099999999</v>
      </c>
      <c r="F10958" s="23">
        <v>0.195173764</v>
      </c>
      <c r="G10958" s="17">
        <v>0.72564760399999995</v>
      </c>
      <c r="H10958" s="17">
        <v>0.274352396</v>
      </c>
      <c r="I10958" s="17">
        <v>0.97881589000000002</v>
      </c>
      <c r="J10958" s="17">
        <v>2.12E-2</v>
      </c>
      <c r="K10958" s="17">
        <v>0</v>
      </c>
    </row>
    <row r="10959" spans="1:11" x14ac:dyDescent="0.45">
      <c r="A10959" s="10" t="s">
        <v>89</v>
      </c>
      <c r="B10959" s="20">
        <v>0.44</v>
      </c>
      <c r="C10959" s="19">
        <v>12335</v>
      </c>
      <c r="D10959" s="19">
        <v>1321.957508</v>
      </c>
      <c r="E10959" s="23">
        <v>0.23919806499999999</v>
      </c>
      <c r="F10959" s="23">
        <v>0.200768473</v>
      </c>
      <c r="G10959" s="17">
        <v>0.72809079899999996</v>
      </c>
      <c r="H10959" s="17">
        <v>0.27190920099999999</v>
      </c>
      <c r="I10959" s="17">
        <v>0.97960298300000004</v>
      </c>
      <c r="J10959" s="17">
        <v>2.0400000000000001E-2</v>
      </c>
      <c r="K10959" s="17">
        <v>0</v>
      </c>
    </row>
    <row r="10960" spans="1:11" x14ac:dyDescent="0.45">
      <c r="A10960" s="10" t="s">
        <v>89</v>
      </c>
      <c r="B10960" s="20">
        <v>0.45</v>
      </c>
      <c r="C10960" s="19">
        <v>12623</v>
      </c>
      <c r="D10960" s="19">
        <v>1392.0554079999999</v>
      </c>
      <c r="E10960" s="23">
        <v>0.246665264</v>
      </c>
      <c r="F10960" s="23">
        <v>0.206255367</v>
      </c>
      <c r="G10960" s="17">
        <v>0.72478808500000003</v>
      </c>
      <c r="H10960" s="17">
        <v>0.27521191499999997</v>
      </c>
      <c r="I10960" s="17">
        <v>0.98068963899999995</v>
      </c>
      <c r="J10960" s="17">
        <v>1.9300000000000001E-2</v>
      </c>
      <c r="K10960" s="17">
        <v>0</v>
      </c>
    </row>
    <row r="10961" spans="1:11" x14ac:dyDescent="0.45">
      <c r="A10961" s="10" t="s">
        <v>89</v>
      </c>
      <c r="B10961" s="20">
        <v>0.46</v>
      </c>
      <c r="C10961" s="19">
        <v>12914</v>
      </c>
      <c r="D10961" s="19">
        <v>1464.535353</v>
      </c>
      <c r="E10961" s="23">
        <v>0.25325658499999998</v>
      </c>
      <c r="F10961" s="23">
        <v>0.21184044799999999</v>
      </c>
      <c r="G10961" s="17">
        <v>0.72487223199999995</v>
      </c>
      <c r="H10961" s="17">
        <v>0.27512776799999999</v>
      </c>
      <c r="I10961" s="17">
        <v>0.98141126499999998</v>
      </c>
      <c r="J10961" s="17">
        <v>1.8599999999999998E-2</v>
      </c>
      <c r="K10961" s="17">
        <v>0</v>
      </c>
    </row>
    <row r="10962" spans="1:11" x14ac:dyDescent="0.45">
      <c r="A10962" s="10" t="s">
        <v>89</v>
      </c>
      <c r="B10962" s="20">
        <v>0.47</v>
      </c>
      <c r="C10962" s="19">
        <v>13178</v>
      </c>
      <c r="D10962" s="19">
        <v>1533.061453</v>
      </c>
      <c r="E10962" s="23">
        <v>0.26589639100000001</v>
      </c>
      <c r="F10962" s="23">
        <v>0.218472904</v>
      </c>
      <c r="G10962" s="17">
        <v>0.72325087300000002</v>
      </c>
      <c r="H10962" s="17">
        <v>0.27674912699999998</v>
      </c>
      <c r="I10962" s="17">
        <v>0.98221958399999998</v>
      </c>
      <c r="J10962" s="17">
        <v>1.78E-2</v>
      </c>
      <c r="K10962" s="17">
        <v>0</v>
      </c>
    </row>
    <row r="10963" spans="1:11" x14ac:dyDescent="0.45">
      <c r="A10963" s="10" t="s">
        <v>89</v>
      </c>
      <c r="B10963" s="20">
        <v>0.48</v>
      </c>
      <c r="C10963" s="19">
        <v>13436</v>
      </c>
      <c r="D10963" s="19">
        <v>1603.3347650000001</v>
      </c>
      <c r="E10963" s="23">
        <v>0.27860585999999998</v>
      </c>
      <c r="F10963" s="23">
        <v>0.224221593</v>
      </c>
      <c r="G10963" s="17">
        <v>0.72365287300000003</v>
      </c>
      <c r="H10963" s="17">
        <v>0.27634712700000003</v>
      </c>
      <c r="I10963" s="17">
        <v>0.98296376299999999</v>
      </c>
      <c r="J10963" s="17">
        <v>1.7000000000000001E-2</v>
      </c>
      <c r="K10963" s="17">
        <v>0</v>
      </c>
    </row>
    <row r="10964" spans="1:11" x14ac:dyDescent="0.45">
      <c r="A10964" s="10" t="s">
        <v>89</v>
      </c>
      <c r="B10964" s="20">
        <v>0.49</v>
      </c>
      <c r="C10964" s="19">
        <v>13720</v>
      </c>
      <c r="D10964" s="19">
        <v>1683.651867</v>
      </c>
      <c r="E10964" s="23">
        <v>0.28684272199999999</v>
      </c>
      <c r="F10964" s="23">
        <v>0.23140247</v>
      </c>
      <c r="G10964" s="17">
        <v>0.72536443100000003</v>
      </c>
      <c r="H10964" s="17">
        <v>0.27463556900000002</v>
      </c>
      <c r="I10964" s="17">
        <v>0.98374741499999996</v>
      </c>
      <c r="J10964" s="17">
        <v>1.6299999999999999E-2</v>
      </c>
      <c r="K10964" s="17">
        <v>0</v>
      </c>
    </row>
    <row r="10965" spans="1:11" x14ac:dyDescent="0.45">
      <c r="A10965" s="10" t="s">
        <v>89</v>
      </c>
      <c r="B10965" s="20">
        <v>0.5</v>
      </c>
      <c r="C10965" s="19">
        <v>13959</v>
      </c>
      <c r="D10965" s="19">
        <v>1753.0114410000001</v>
      </c>
      <c r="E10965" s="23">
        <v>0.29709037700000002</v>
      </c>
      <c r="F10965" s="23">
        <v>0.23635078000000001</v>
      </c>
      <c r="G10965" s="17">
        <v>0.72490866099999995</v>
      </c>
      <c r="H10965" s="17">
        <v>0.27509133899999999</v>
      </c>
      <c r="I10965" s="17">
        <v>0.98418020399999995</v>
      </c>
      <c r="J10965" s="17">
        <v>1.5800000000000002E-2</v>
      </c>
      <c r="K10965" s="17">
        <v>0</v>
      </c>
    </row>
    <row r="10966" spans="1:11" x14ac:dyDescent="0.45">
      <c r="A10966" s="10" t="s">
        <v>89</v>
      </c>
      <c r="B10966" s="20">
        <v>0.51</v>
      </c>
      <c r="C10966" s="19">
        <v>14301</v>
      </c>
      <c r="D10966" s="19">
        <v>1856.1801390000001</v>
      </c>
      <c r="E10966" s="23">
        <v>0.30921619</v>
      </c>
      <c r="F10966" s="23">
        <v>0.24555463199999999</v>
      </c>
      <c r="G10966" s="17">
        <v>0.72764142399999998</v>
      </c>
      <c r="H10966" s="17">
        <v>0.27235857600000002</v>
      </c>
      <c r="I10966" s="17">
        <v>0.98495721599999997</v>
      </c>
      <c r="J10966" s="17">
        <v>1.4999999999999999E-2</v>
      </c>
      <c r="K10966" s="17">
        <v>0</v>
      </c>
    </row>
    <row r="10967" spans="1:11" x14ac:dyDescent="0.45">
      <c r="A10967" s="10" t="s">
        <v>89</v>
      </c>
      <c r="B10967" s="20">
        <v>0.52</v>
      </c>
      <c r="C10967" s="19">
        <v>14577</v>
      </c>
      <c r="D10967" s="19">
        <v>1942.7718990000001</v>
      </c>
      <c r="E10967" s="23">
        <v>0.31902839599999999</v>
      </c>
      <c r="F10967" s="23">
        <v>0.254303848</v>
      </c>
      <c r="G10967" s="17">
        <v>0.72875077200000005</v>
      </c>
      <c r="H10967" s="17">
        <v>0.27124922800000001</v>
      </c>
      <c r="I10967" s="17">
        <v>0.98543436100000004</v>
      </c>
      <c r="J10967" s="17">
        <v>1.46E-2</v>
      </c>
      <c r="K10967" s="17">
        <v>0</v>
      </c>
    </row>
    <row r="10968" spans="1:11" x14ac:dyDescent="0.45">
      <c r="A10968" s="10" t="s">
        <v>89</v>
      </c>
      <c r="B10968" s="20">
        <v>0.53</v>
      </c>
      <c r="C10968" s="19">
        <v>14860</v>
      </c>
      <c r="D10968" s="19">
        <v>2034.9131910000001</v>
      </c>
      <c r="E10968" s="23">
        <v>0.33380254199999998</v>
      </c>
      <c r="F10968" s="23">
        <v>0.26207601800000002</v>
      </c>
      <c r="G10968" s="17">
        <v>0.73055181700000005</v>
      </c>
      <c r="H10968" s="17">
        <v>0.26944818300000001</v>
      </c>
      <c r="I10968" s="17">
        <v>0.98563495700000003</v>
      </c>
      <c r="J10968" s="17">
        <v>1.44E-2</v>
      </c>
      <c r="K10968" s="17">
        <v>0</v>
      </c>
    </row>
    <row r="10969" spans="1:11" x14ac:dyDescent="0.45">
      <c r="A10969" s="10" t="s">
        <v>89</v>
      </c>
      <c r="B10969" s="20">
        <v>0.54</v>
      </c>
      <c r="C10969" s="19">
        <v>15126</v>
      </c>
      <c r="D10969" s="19">
        <v>2126.6923230000002</v>
      </c>
      <c r="E10969" s="23">
        <v>0.35089605800000001</v>
      </c>
      <c r="F10969" s="23">
        <v>0.270409764</v>
      </c>
      <c r="G10969" s="17">
        <v>0.73178632799999999</v>
      </c>
      <c r="H10969" s="17">
        <v>0.26821367200000001</v>
      </c>
      <c r="I10969" s="17">
        <v>0.98608759599999996</v>
      </c>
      <c r="J10969" s="17">
        <v>1.3899999999999999E-2</v>
      </c>
      <c r="K10969" s="17">
        <v>0</v>
      </c>
    </row>
    <row r="10970" spans="1:11" x14ac:dyDescent="0.45">
      <c r="A10970" s="10" t="s">
        <v>89</v>
      </c>
      <c r="B10970" s="20">
        <v>0.55000000000000004</v>
      </c>
      <c r="C10970" s="19">
        <v>15415</v>
      </c>
      <c r="D10970" s="19">
        <v>2229.8209649999999</v>
      </c>
      <c r="E10970" s="23">
        <v>0.36400996099999999</v>
      </c>
      <c r="F10970" s="23">
        <v>0.28016270799999998</v>
      </c>
      <c r="G10970" s="17">
        <v>0.73383068399999996</v>
      </c>
      <c r="H10970" s="17">
        <v>0.26616931599999999</v>
      </c>
      <c r="I10970" s="17">
        <v>0.98650794100000005</v>
      </c>
      <c r="J10970" s="17">
        <v>1.35E-2</v>
      </c>
      <c r="K10970" s="17">
        <v>0</v>
      </c>
    </row>
    <row r="10971" spans="1:11" x14ac:dyDescent="0.45">
      <c r="A10971" s="10" t="s">
        <v>89</v>
      </c>
      <c r="B10971" s="20">
        <v>0.56000000000000005</v>
      </c>
      <c r="C10971" s="19">
        <v>15721</v>
      </c>
      <c r="D10971" s="19">
        <v>2343.7459650000001</v>
      </c>
      <c r="E10971" s="23">
        <v>0.37722762300000001</v>
      </c>
      <c r="F10971" s="23">
        <v>0.29067174200000001</v>
      </c>
      <c r="G10971" s="17">
        <v>0.73360473299999995</v>
      </c>
      <c r="H10971" s="17">
        <v>0.26639526699999999</v>
      </c>
      <c r="I10971" s="17">
        <v>0.98715711799999994</v>
      </c>
      <c r="J10971" s="17">
        <v>1.2800000000000001E-2</v>
      </c>
      <c r="K10971" s="17">
        <v>0</v>
      </c>
    </row>
    <row r="10972" spans="1:11" x14ac:dyDescent="0.45">
      <c r="A10972" s="10" t="s">
        <v>89</v>
      </c>
      <c r="B10972" s="20">
        <v>0.56999999999999995</v>
      </c>
      <c r="C10972" s="19">
        <v>15999</v>
      </c>
      <c r="D10972" s="19">
        <v>2449.6907550000001</v>
      </c>
      <c r="E10972" s="23">
        <v>0.38546470799999999</v>
      </c>
      <c r="F10972" s="23">
        <v>0.300465865</v>
      </c>
      <c r="G10972" s="17">
        <v>0.73304581499999999</v>
      </c>
      <c r="H10972" s="17">
        <v>0.26695418500000001</v>
      </c>
      <c r="I10972" s="17">
        <v>0.98770859099999997</v>
      </c>
      <c r="J10972" s="17">
        <v>1.23E-2</v>
      </c>
      <c r="K10972" s="17">
        <v>0</v>
      </c>
    </row>
    <row r="10973" spans="1:11" x14ac:dyDescent="0.45">
      <c r="A10973" s="10" t="s">
        <v>89</v>
      </c>
      <c r="B10973" s="20">
        <v>0.57999999999999996</v>
      </c>
      <c r="C10973" s="19">
        <v>16261</v>
      </c>
      <c r="D10973" s="19">
        <v>2554.0728469999999</v>
      </c>
      <c r="E10973" s="23">
        <v>0.40585975099999999</v>
      </c>
      <c r="F10973" s="23">
        <v>0.310695367</v>
      </c>
      <c r="G10973" s="17">
        <v>0.73476416</v>
      </c>
      <c r="H10973" s="17">
        <v>0.26523584</v>
      </c>
      <c r="I10973" s="17">
        <v>0.98823970900000002</v>
      </c>
      <c r="J10973" s="17">
        <v>1.18E-2</v>
      </c>
      <c r="K10973" s="17">
        <v>0</v>
      </c>
    </row>
    <row r="10974" spans="1:11" x14ac:dyDescent="0.45">
      <c r="A10974" s="10" t="s">
        <v>89</v>
      </c>
      <c r="B10974" s="20">
        <v>0.59</v>
      </c>
      <c r="C10974" s="19">
        <v>16485</v>
      </c>
      <c r="D10974" s="19">
        <v>2646.482763</v>
      </c>
      <c r="E10974" s="23">
        <v>0.41864628599999998</v>
      </c>
      <c r="F10974" s="23">
        <v>0.31880296400000002</v>
      </c>
      <c r="G10974" s="17">
        <v>0.73478920199999997</v>
      </c>
      <c r="H10974" s="17">
        <v>0.26521079800000003</v>
      </c>
      <c r="I10974" s="17">
        <v>0.98851552600000003</v>
      </c>
      <c r="J10974" s="17">
        <v>1.15E-2</v>
      </c>
      <c r="K10974" s="17">
        <v>0</v>
      </c>
    </row>
    <row r="10975" spans="1:11" x14ac:dyDescent="0.45">
      <c r="A10975" s="10" t="s">
        <v>89</v>
      </c>
      <c r="B10975" s="20">
        <v>0.6</v>
      </c>
      <c r="C10975" s="19">
        <v>16804</v>
      </c>
      <c r="D10975" s="19">
        <v>2781.421229</v>
      </c>
      <c r="E10975" s="23">
        <v>0.43129899399999999</v>
      </c>
      <c r="F10975" s="23">
        <v>0.33066970600000001</v>
      </c>
      <c r="G10975" s="17">
        <v>0.73500357100000002</v>
      </c>
      <c r="H10975" s="17">
        <v>0.26499642899999998</v>
      </c>
      <c r="I10975" s="17">
        <v>0.98897415099999997</v>
      </c>
      <c r="J10975" s="17">
        <v>1.0999999999999999E-2</v>
      </c>
      <c r="K10975" s="17">
        <v>0</v>
      </c>
    </row>
    <row r="10976" spans="1:11" x14ac:dyDescent="0.45">
      <c r="A10976" s="10" t="s">
        <v>89</v>
      </c>
      <c r="B10976" s="20">
        <v>0.61</v>
      </c>
      <c r="C10976" s="19">
        <v>17083</v>
      </c>
      <c r="D10976" s="19">
        <v>2903.294711</v>
      </c>
      <c r="E10976" s="23">
        <v>0.44125536199999998</v>
      </c>
      <c r="F10976" s="23">
        <v>0.34155765399999999</v>
      </c>
      <c r="G10976" s="17">
        <v>0.73599484900000001</v>
      </c>
      <c r="H10976" s="17">
        <v>0.26400515099999999</v>
      </c>
      <c r="I10976" s="17">
        <v>0.98932776200000005</v>
      </c>
      <c r="J10976" s="17">
        <v>1.0699999999999999E-2</v>
      </c>
      <c r="K10976" s="17">
        <v>0</v>
      </c>
    </row>
    <row r="10977" spans="1:11" x14ac:dyDescent="0.45">
      <c r="A10977" s="10" t="s">
        <v>89</v>
      </c>
      <c r="B10977" s="20">
        <v>0.62</v>
      </c>
      <c r="C10977" s="19">
        <v>17357</v>
      </c>
      <c r="D10977" s="19">
        <v>3026.469818</v>
      </c>
      <c r="E10977" s="23">
        <v>0.458029825</v>
      </c>
      <c r="F10977" s="23">
        <v>0.35260751899999998</v>
      </c>
      <c r="G10977" s="17">
        <v>0.73653281100000001</v>
      </c>
      <c r="H10977" s="17">
        <v>0.26346718899999999</v>
      </c>
      <c r="I10977" s="17">
        <v>0.98954546399999999</v>
      </c>
      <c r="J10977" s="17">
        <v>1.0500000000000001E-2</v>
      </c>
      <c r="K10977" s="17">
        <v>0</v>
      </c>
    </row>
    <row r="10978" spans="1:11" x14ac:dyDescent="0.45">
      <c r="A10978" s="10" t="s">
        <v>89</v>
      </c>
      <c r="B10978" s="20">
        <v>0.63</v>
      </c>
      <c r="C10978" s="19">
        <v>17638</v>
      </c>
      <c r="D10978" s="19">
        <v>3157.5389329999998</v>
      </c>
      <c r="E10978" s="23">
        <v>0.47924814500000001</v>
      </c>
      <c r="F10978" s="23">
        <v>0.363998398</v>
      </c>
      <c r="G10978" s="17">
        <v>0.73636466700000003</v>
      </c>
      <c r="H10978" s="17">
        <v>0.26363533300000003</v>
      </c>
      <c r="I10978" s="17">
        <v>0.98998076899999998</v>
      </c>
      <c r="J10978" s="17">
        <v>0.01</v>
      </c>
      <c r="K10978" s="17">
        <v>0</v>
      </c>
    </row>
    <row r="10979" spans="1:11" x14ac:dyDescent="0.45">
      <c r="A10979" s="10" t="s">
        <v>89</v>
      </c>
      <c r="B10979" s="20">
        <v>0.64</v>
      </c>
      <c r="C10979" s="19">
        <v>17911</v>
      </c>
      <c r="D10979" s="19">
        <v>3291.7288979999998</v>
      </c>
      <c r="E10979" s="23">
        <v>0.50301683399999997</v>
      </c>
      <c r="F10979" s="23">
        <v>0.37620408300000002</v>
      </c>
      <c r="G10979" s="17">
        <v>0.73820557200000003</v>
      </c>
      <c r="H10979" s="17">
        <v>0.26179442800000002</v>
      </c>
      <c r="I10979" s="17">
        <v>0.99035622199999995</v>
      </c>
      <c r="J10979" s="17">
        <v>9.6399999999999993E-3</v>
      </c>
      <c r="K10979" s="17">
        <v>0</v>
      </c>
    </row>
    <row r="10980" spans="1:11" x14ac:dyDescent="0.45">
      <c r="A10980" s="10" t="s">
        <v>89</v>
      </c>
      <c r="B10980" s="20">
        <v>0.65</v>
      </c>
      <c r="C10980" s="19">
        <v>18171</v>
      </c>
      <c r="D10980" s="19">
        <v>3425.6573539999999</v>
      </c>
      <c r="E10980" s="23">
        <v>0.53182316399999996</v>
      </c>
      <c r="F10980" s="23">
        <v>0.38874936199999999</v>
      </c>
      <c r="G10980" s="17">
        <v>0.739474988</v>
      </c>
      <c r="H10980" s="17">
        <v>0.260525012</v>
      </c>
      <c r="I10980" s="17">
        <v>0.99071355900000002</v>
      </c>
      <c r="J10980" s="17">
        <v>9.2899999999999996E-3</v>
      </c>
      <c r="K10980" s="17">
        <v>0</v>
      </c>
    </row>
    <row r="10981" spans="1:11" x14ac:dyDescent="0.45">
      <c r="A10981" s="10" t="s">
        <v>89</v>
      </c>
      <c r="B10981" s="20">
        <v>0.66</v>
      </c>
      <c r="C10981" s="19">
        <v>18471</v>
      </c>
      <c r="D10981" s="19">
        <v>3588.0270780000001</v>
      </c>
      <c r="E10981" s="23">
        <v>0.55544298800000003</v>
      </c>
      <c r="F10981" s="23">
        <v>0.40263443799999998</v>
      </c>
      <c r="G10981" s="17">
        <v>0.74094526599999999</v>
      </c>
      <c r="H10981" s="17">
        <v>0.25905473400000001</v>
      </c>
      <c r="I10981" s="17">
        <v>0.99111359899999996</v>
      </c>
      <c r="J10981" s="17">
        <v>8.8900000000000003E-3</v>
      </c>
      <c r="K10981" s="17">
        <v>0</v>
      </c>
    </row>
    <row r="10982" spans="1:11" x14ac:dyDescent="0.45">
      <c r="A10982" s="10" t="s">
        <v>89</v>
      </c>
      <c r="B10982" s="20">
        <v>0.67</v>
      </c>
      <c r="C10982" s="19">
        <v>18748</v>
      </c>
      <c r="D10982" s="19">
        <v>3746.1681520000002</v>
      </c>
      <c r="E10982" s="23">
        <v>0.58478729200000001</v>
      </c>
      <c r="F10982" s="23">
        <v>0.41524090200000002</v>
      </c>
      <c r="G10982" s="17">
        <v>0.74183913000000001</v>
      </c>
      <c r="H10982" s="17">
        <v>0.25816086999999999</v>
      </c>
      <c r="I10982" s="17">
        <v>0.99143156300000002</v>
      </c>
      <c r="J10982" s="17">
        <v>8.5699999999999995E-3</v>
      </c>
      <c r="K10982" s="17">
        <v>0</v>
      </c>
    </row>
    <row r="10983" spans="1:11" x14ac:dyDescent="0.45">
      <c r="A10983" s="10" t="s">
        <v>89</v>
      </c>
      <c r="B10983" s="20">
        <v>0.68</v>
      </c>
      <c r="C10983" s="19">
        <v>19028</v>
      </c>
      <c r="D10983" s="19">
        <v>3912.1473449999999</v>
      </c>
      <c r="E10983" s="23">
        <v>0.600326939</v>
      </c>
      <c r="F10983" s="23">
        <v>0.431856937</v>
      </c>
      <c r="G10983" s="17">
        <v>0.74280008399999997</v>
      </c>
      <c r="H10983" s="17">
        <v>0.25719991599999997</v>
      </c>
      <c r="I10983" s="17">
        <v>0.99165065200000002</v>
      </c>
      <c r="J10983" s="17">
        <v>8.3499999999999998E-3</v>
      </c>
      <c r="K10983" s="17">
        <v>0</v>
      </c>
    </row>
    <row r="10984" spans="1:11" x14ac:dyDescent="0.45">
      <c r="A10984" s="10" t="s">
        <v>89</v>
      </c>
      <c r="B10984" s="20">
        <v>0.69</v>
      </c>
      <c r="C10984" s="19">
        <v>19296</v>
      </c>
      <c r="D10984" s="19">
        <v>4076.919155</v>
      </c>
      <c r="E10984" s="23">
        <v>0.62785722200000005</v>
      </c>
      <c r="F10984" s="23">
        <v>0.44812247199999999</v>
      </c>
      <c r="G10984" s="17">
        <v>0.74429933699999995</v>
      </c>
      <c r="H10984" s="17">
        <v>0.25570066299999999</v>
      </c>
      <c r="I10984" s="17">
        <v>0.991973875</v>
      </c>
      <c r="J10984" s="17">
        <v>8.0300000000000007E-3</v>
      </c>
      <c r="K10984" s="17">
        <v>0</v>
      </c>
    </row>
    <row r="10985" spans="1:11" x14ac:dyDescent="0.45">
      <c r="A10985" s="10" t="s">
        <v>89</v>
      </c>
      <c r="B10985" s="20">
        <v>0.7</v>
      </c>
      <c r="C10985" s="19">
        <v>19584</v>
      </c>
      <c r="D10985" s="19">
        <v>4261.6268040000004</v>
      </c>
      <c r="E10985" s="23">
        <v>0.65285308600000003</v>
      </c>
      <c r="F10985" s="23">
        <v>0.464554574</v>
      </c>
      <c r="G10985" s="17">
        <v>0.74683414999999997</v>
      </c>
      <c r="H10985" s="17">
        <v>0.25316585000000003</v>
      </c>
      <c r="I10985" s="17">
        <v>0.99229619400000002</v>
      </c>
      <c r="J10985" s="17">
        <v>7.7000000000000002E-3</v>
      </c>
      <c r="K10985" s="17">
        <v>0</v>
      </c>
    </row>
    <row r="10986" spans="1:11" x14ac:dyDescent="0.45">
      <c r="A10986" s="10" t="s">
        <v>89</v>
      </c>
      <c r="B10986" s="20">
        <v>0.71</v>
      </c>
      <c r="C10986" s="19">
        <v>19854</v>
      </c>
      <c r="D10986" s="19">
        <v>4442.8316000000004</v>
      </c>
      <c r="E10986" s="23">
        <v>0.68530840000000004</v>
      </c>
      <c r="F10986" s="23">
        <v>0.48168961399999999</v>
      </c>
      <c r="G10986" s="17">
        <v>0.74816157999999999</v>
      </c>
      <c r="H10986" s="17">
        <v>0.25183842000000001</v>
      </c>
      <c r="I10986" s="17">
        <v>0.99256633699999997</v>
      </c>
      <c r="J10986" s="17">
        <v>7.43E-3</v>
      </c>
      <c r="K10986" s="17">
        <v>0</v>
      </c>
    </row>
    <row r="10987" spans="1:11" x14ac:dyDescent="0.45">
      <c r="A10987" s="10" t="s">
        <v>89</v>
      </c>
      <c r="B10987" s="20">
        <v>0.72</v>
      </c>
      <c r="C10987" s="19">
        <v>20135</v>
      </c>
      <c r="D10987" s="19">
        <v>4640.6425419999996</v>
      </c>
      <c r="E10987" s="23">
        <v>0.71951186899999997</v>
      </c>
      <c r="F10987" s="23">
        <v>0.499472535</v>
      </c>
      <c r="G10987" s="17">
        <v>0.75018624300000003</v>
      </c>
      <c r="H10987" s="17">
        <v>0.249813757</v>
      </c>
      <c r="I10987" s="17">
        <v>0.992852234</v>
      </c>
      <c r="J10987" s="17">
        <v>7.1500000000000001E-3</v>
      </c>
      <c r="K10987" s="17">
        <v>0</v>
      </c>
    </row>
    <row r="10988" spans="1:11" x14ac:dyDescent="0.45">
      <c r="A10988" s="10" t="s">
        <v>89</v>
      </c>
      <c r="B10988" s="20">
        <v>0.73</v>
      </c>
      <c r="C10988" s="19">
        <v>20416</v>
      </c>
      <c r="D10988" s="19">
        <v>4846.5987210000003</v>
      </c>
      <c r="E10988" s="23">
        <v>0.74845384699999995</v>
      </c>
      <c r="F10988" s="23">
        <v>0.51808603799999997</v>
      </c>
      <c r="G10988" s="17">
        <v>0.75044083100000003</v>
      </c>
      <c r="H10988" s="17">
        <v>0.249559169</v>
      </c>
      <c r="I10988" s="17">
        <v>0.99300269799999996</v>
      </c>
      <c r="J10988" s="17">
        <v>7.0000000000000001E-3</v>
      </c>
      <c r="K10988" s="17">
        <v>0</v>
      </c>
    </row>
    <row r="10989" spans="1:11" x14ac:dyDescent="0.45">
      <c r="A10989" s="10" t="s">
        <v>89</v>
      </c>
      <c r="B10989" s="20">
        <v>0.74</v>
      </c>
      <c r="C10989" s="19">
        <v>20695</v>
      </c>
      <c r="D10989" s="19">
        <v>5060.664882</v>
      </c>
      <c r="E10989" s="23">
        <v>0.79106622999999998</v>
      </c>
      <c r="F10989" s="23">
        <v>0.53736667999999999</v>
      </c>
      <c r="G10989" s="17">
        <v>0.75177579100000003</v>
      </c>
      <c r="H10989" s="17">
        <v>0.248224209</v>
      </c>
      <c r="I10989" s="17">
        <v>0.99323986799999997</v>
      </c>
      <c r="J10989" s="17">
        <v>6.7600000000000004E-3</v>
      </c>
      <c r="K10989" s="17">
        <v>0</v>
      </c>
    </row>
    <row r="10990" spans="1:11" x14ac:dyDescent="0.45">
      <c r="A10990" s="10" t="s">
        <v>89</v>
      </c>
      <c r="B10990" s="20">
        <v>0.75</v>
      </c>
      <c r="C10990" s="19">
        <v>20971</v>
      </c>
      <c r="D10990" s="19">
        <v>5285.2830649999996</v>
      </c>
      <c r="E10990" s="23">
        <v>0.83151421700000006</v>
      </c>
      <c r="F10990" s="23">
        <v>0.55732239500000003</v>
      </c>
      <c r="G10990" s="17">
        <v>0.75289685799999995</v>
      </c>
      <c r="H10990" s="17">
        <v>0.247103142</v>
      </c>
      <c r="I10990" s="17">
        <v>0.99349197499999997</v>
      </c>
      <c r="J10990" s="17">
        <v>6.5100000000000002E-3</v>
      </c>
      <c r="K10990" s="17">
        <v>0</v>
      </c>
    </row>
    <row r="10991" spans="1:11" x14ac:dyDescent="0.45">
      <c r="A10991" s="10" t="s">
        <v>89</v>
      </c>
      <c r="B10991" s="20">
        <v>0.76</v>
      </c>
      <c r="C10991" s="19">
        <v>21248</v>
      </c>
      <c r="D10991" s="19">
        <v>5522.6752619999997</v>
      </c>
      <c r="E10991" s="23">
        <v>0.88717839700000001</v>
      </c>
      <c r="F10991" s="23">
        <v>0.58022701600000004</v>
      </c>
      <c r="G10991" s="17">
        <v>0.754000377</v>
      </c>
      <c r="H10991" s="17">
        <v>0.245999623</v>
      </c>
      <c r="I10991" s="17">
        <v>0.99372295399999999</v>
      </c>
      <c r="J10991" s="17">
        <v>6.28E-3</v>
      </c>
      <c r="K10991" s="17">
        <v>0</v>
      </c>
    </row>
    <row r="10992" spans="1:11" x14ac:dyDescent="0.45">
      <c r="A10992" s="10" t="s">
        <v>89</v>
      </c>
      <c r="B10992" s="20">
        <v>0.77</v>
      </c>
      <c r="C10992" s="19">
        <v>21527</v>
      </c>
      <c r="D10992" s="19">
        <v>5776.6310089999997</v>
      </c>
      <c r="E10992" s="23">
        <v>0.93679413099999997</v>
      </c>
      <c r="F10992" s="23">
        <v>0.605044684</v>
      </c>
      <c r="G10992" s="17">
        <v>0.75500534200000002</v>
      </c>
      <c r="H10992" s="17">
        <v>0.244994658</v>
      </c>
      <c r="I10992" s="17">
        <v>0.99395513899999999</v>
      </c>
      <c r="J10992" s="17">
        <v>6.0400000000000002E-3</v>
      </c>
      <c r="K10992" s="17">
        <v>0</v>
      </c>
    </row>
    <row r="10993" spans="1:11" x14ac:dyDescent="0.45">
      <c r="A10993" s="10" t="s">
        <v>89</v>
      </c>
      <c r="B10993" s="20">
        <v>0.78</v>
      </c>
      <c r="C10993" s="19">
        <v>21806</v>
      </c>
      <c r="D10993" s="19">
        <v>6044.2884359999998</v>
      </c>
      <c r="E10993" s="23">
        <v>0.97813589400000001</v>
      </c>
      <c r="F10993" s="23">
        <v>0.63048185400000001</v>
      </c>
      <c r="G10993" s="17">
        <v>0.75593873199999995</v>
      </c>
      <c r="H10993" s="17">
        <v>0.244061268</v>
      </c>
      <c r="I10993" s="17">
        <v>0.99420810100000001</v>
      </c>
      <c r="J10993" s="17">
        <v>5.79E-3</v>
      </c>
      <c r="K10993" s="17">
        <v>0</v>
      </c>
    </row>
    <row r="10994" spans="1:11" x14ac:dyDescent="0.45">
      <c r="A10994" s="10" t="s">
        <v>89</v>
      </c>
      <c r="B10994" s="20">
        <v>0.79</v>
      </c>
      <c r="C10994" s="19">
        <v>22084</v>
      </c>
      <c r="D10994" s="19">
        <v>6324.8622839999998</v>
      </c>
      <c r="E10994" s="23">
        <v>1.0410882960000001</v>
      </c>
      <c r="F10994" s="23">
        <v>0.65491434599999998</v>
      </c>
      <c r="G10994" s="17">
        <v>0.75688281099999999</v>
      </c>
      <c r="H10994" s="17">
        <v>0.24311718900000001</v>
      </c>
      <c r="I10994" s="17">
        <v>0.99441415099999997</v>
      </c>
      <c r="J10994" s="17">
        <v>5.5900000000000004E-3</v>
      </c>
      <c r="K10994" s="17">
        <v>0</v>
      </c>
    </row>
    <row r="10995" spans="1:11" x14ac:dyDescent="0.45">
      <c r="A10995" s="10" t="s">
        <v>89</v>
      </c>
      <c r="B10995" s="20">
        <v>0.8</v>
      </c>
      <c r="C10995" s="19">
        <v>22250</v>
      </c>
      <c r="D10995" s="19">
        <v>6499.9682069999999</v>
      </c>
      <c r="E10995" s="23">
        <v>1.069491405</v>
      </c>
      <c r="F10995" s="23">
        <v>0.67434912899999999</v>
      </c>
      <c r="G10995" s="17">
        <v>0.75793258399999996</v>
      </c>
      <c r="H10995" s="17">
        <v>0.24206741600000001</v>
      </c>
      <c r="I10995" s="17">
        <v>0.99454066399999996</v>
      </c>
      <c r="J10995" s="17">
        <v>5.4599999999999996E-3</v>
      </c>
      <c r="K10995" s="17">
        <v>0</v>
      </c>
    </row>
    <row r="10996" spans="1:11" x14ac:dyDescent="0.45">
      <c r="A10996" s="10" t="s">
        <v>89</v>
      </c>
      <c r="B10996" s="20">
        <v>0.80100000000000005</v>
      </c>
      <c r="C10996" s="19">
        <v>22269</v>
      </c>
      <c r="D10996" s="19">
        <v>6520.348422</v>
      </c>
      <c r="E10996" s="23">
        <v>1.0753261220000001</v>
      </c>
      <c r="F10996" s="23">
        <v>0.67746771900000002</v>
      </c>
      <c r="G10996" s="17">
        <v>0.75791459000000005</v>
      </c>
      <c r="H10996" s="17">
        <v>0.24208541</v>
      </c>
      <c r="I10996" s="17">
        <v>0.99453809199999998</v>
      </c>
      <c r="J10996" s="17">
        <v>5.4599999999999996E-3</v>
      </c>
      <c r="K10996" s="17">
        <v>0</v>
      </c>
    </row>
    <row r="10997" spans="1:11" x14ac:dyDescent="0.45">
      <c r="A10997" s="10" t="s">
        <v>89</v>
      </c>
      <c r="B10997" s="20">
        <v>0.80200000000000005</v>
      </c>
      <c r="C10997" s="19">
        <v>22306</v>
      </c>
      <c r="D10997" s="19">
        <v>6560.1971670000003</v>
      </c>
      <c r="E10997" s="23">
        <v>1.0789758700000001</v>
      </c>
      <c r="F10997" s="23">
        <v>0.67968217900000005</v>
      </c>
      <c r="G10997" s="17">
        <v>0.75795749999999995</v>
      </c>
      <c r="H10997" s="17">
        <v>0.24204249999999999</v>
      </c>
      <c r="I10997" s="17">
        <v>0.99457694500000005</v>
      </c>
      <c r="J10997" s="17">
        <v>5.4200000000000003E-3</v>
      </c>
      <c r="K10997" s="17">
        <v>0</v>
      </c>
    </row>
    <row r="10998" spans="1:11" x14ac:dyDescent="0.45">
      <c r="A10998" s="10" t="s">
        <v>89</v>
      </c>
      <c r="B10998" s="20">
        <v>0.80300000000000005</v>
      </c>
      <c r="C10998" s="19">
        <v>22327</v>
      </c>
      <c r="D10998" s="19">
        <v>6582.9481109999997</v>
      </c>
      <c r="E10998" s="23">
        <v>1.084283039</v>
      </c>
      <c r="F10998" s="23">
        <v>0.68258378500000005</v>
      </c>
      <c r="G10998" s="17">
        <v>0.75796121299999997</v>
      </c>
      <c r="H10998" s="17">
        <v>0.24203878700000001</v>
      </c>
      <c r="I10998" s="17">
        <v>0.99459596100000003</v>
      </c>
      <c r="J10998" s="17">
        <v>5.4000000000000003E-3</v>
      </c>
      <c r="K10998" s="17">
        <v>0</v>
      </c>
    </row>
    <row r="10999" spans="1:11" x14ac:dyDescent="0.45">
      <c r="A10999" s="10" t="s">
        <v>89</v>
      </c>
      <c r="B10999" s="20">
        <v>0.80400000000000005</v>
      </c>
      <c r="C10999" s="19">
        <v>22360</v>
      </c>
      <c r="D10999" s="19">
        <v>6618.9881450000003</v>
      </c>
      <c r="E10999" s="23">
        <v>1.0998197059999999</v>
      </c>
      <c r="F10999" s="23">
        <v>0.68575285699999999</v>
      </c>
      <c r="G10999" s="17">
        <v>0.75805008900000004</v>
      </c>
      <c r="H10999" s="17">
        <v>0.24194991099999999</v>
      </c>
      <c r="I10999" s="17">
        <v>0.99462364700000006</v>
      </c>
      <c r="J10999" s="17">
        <v>5.3800000000000002E-3</v>
      </c>
      <c r="K10999" s="17">
        <v>0</v>
      </c>
    </row>
    <row r="11000" spans="1:11" x14ac:dyDescent="0.45">
      <c r="A11000" s="10" t="s">
        <v>89</v>
      </c>
      <c r="B11000" s="20">
        <v>0.80500000000000005</v>
      </c>
      <c r="C11000" s="19">
        <v>22387</v>
      </c>
      <c r="D11000" s="19">
        <v>6648.821766</v>
      </c>
      <c r="E11000" s="23">
        <v>1.110208681</v>
      </c>
      <c r="F11000" s="23">
        <v>0.68907466699999997</v>
      </c>
      <c r="G11000" s="17">
        <v>0.75811855100000003</v>
      </c>
      <c r="H11000" s="17">
        <v>0.241881449</v>
      </c>
      <c r="I11000" s="17">
        <v>0.99464639700000002</v>
      </c>
      <c r="J11000" s="17">
        <v>5.3499999999999997E-3</v>
      </c>
      <c r="K11000" s="17">
        <v>0</v>
      </c>
    </row>
    <row r="11001" spans="1:11" x14ac:dyDescent="0.45">
      <c r="A11001" s="10" t="s">
        <v>89</v>
      </c>
      <c r="B11001" s="20">
        <v>0.80600000000000005</v>
      </c>
      <c r="C11001" s="19">
        <v>22416</v>
      </c>
      <c r="D11001" s="19">
        <v>6681.1089959999999</v>
      </c>
      <c r="E11001" s="23">
        <v>1.116776993</v>
      </c>
      <c r="F11001" s="23">
        <v>0.69210138600000004</v>
      </c>
      <c r="G11001" s="17">
        <v>0.75838686700000002</v>
      </c>
      <c r="H11001" s="17">
        <v>0.24161313300000001</v>
      </c>
      <c r="I11001" s="17">
        <v>0.99466826200000003</v>
      </c>
      <c r="J11001" s="17">
        <v>5.3299999999999997E-3</v>
      </c>
      <c r="K11001" s="17">
        <v>0</v>
      </c>
    </row>
    <row r="11002" spans="1:11" x14ac:dyDescent="0.45">
      <c r="A11002" s="10" t="s">
        <v>89</v>
      </c>
      <c r="B11002" s="20">
        <v>0.80700000000000005</v>
      </c>
      <c r="C11002" s="19">
        <v>22440</v>
      </c>
      <c r="D11002" s="19">
        <v>6708.0149929999998</v>
      </c>
      <c r="E11002" s="23">
        <v>1.1233050019999999</v>
      </c>
      <c r="F11002" s="23">
        <v>0.69525948800000004</v>
      </c>
      <c r="G11002" s="17">
        <v>0.75860071299999998</v>
      </c>
      <c r="H11002" s="17">
        <v>0.24139928699999999</v>
      </c>
      <c r="I11002" s="17">
        <v>0.99469239300000001</v>
      </c>
      <c r="J11002" s="17">
        <v>5.3099999999999996E-3</v>
      </c>
      <c r="K11002" s="17">
        <v>0</v>
      </c>
    </row>
    <row r="11003" spans="1:11" x14ac:dyDescent="0.45">
      <c r="A11003" s="10" t="s">
        <v>89</v>
      </c>
      <c r="B11003" s="20">
        <v>0.80800000000000005</v>
      </c>
      <c r="C11003" s="19">
        <v>22471</v>
      </c>
      <c r="D11003" s="19">
        <v>6742.9466830000001</v>
      </c>
      <c r="E11003" s="23">
        <v>1.129502843</v>
      </c>
      <c r="F11003" s="23">
        <v>0.69759433999999998</v>
      </c>
      <c r="G11003" s="17">
        <v>0.75888923500000005</v>
      </c>
      <c r="H11003" s="17">
        <v>0.241110765</v>
      </c>
      <c r="I11003" s="17">
        <v>0.99471501100000004</v>
      </c>
      <c r="J11003" s="17">
        <v>5.28E-3</v>
      </c>
      <c r="K11003" s="17">
        <v>0</v>
      </c>
    </row>
    <row r="11004" spans="1:11" x14ac:dyDescent="0.45">
      <c r="A11004" s="10" t="s">
        <v>89</v>
      </c>
      <c r="B11004" s="20">
        <v>0.80900000000000005</v>
      </c>
      <c r="C11004" s="19">
        <v>22500</v>
      </c>
      <c r="D11004" s="19">
        <v>6775.8523279999999</v>
      </c>
      <c r="E11004" s="23">
        <v>1.1377611969999999</v>
      </c>
      <c r="F11004" s="23">
        <v>0.70137615499999995</v>
      </c>
      <c r="G11004" s="17">
        <v>0.75911111099999995</v>
      </c>
      <c r="H11004" s="17">
        <v>0.24088888899999999</v>
      </c>
      <c r="I11004" s="17">
        <v>0.99473648299999995</v>
      </c>
      <c r="J11004" s="17">
        <v>5.2599999999999999E-3</v>
      </c>
      <c r="K11004" s="17">
        <v>0</v>
      </c>
    </row>
    <row r="11005" spans="1:11" x14ac:dyDescent="0.45">
      <c r="A11005" s="10" t="s">
        <v>89</v>
      </c>
      <c r="B11005" s="20">
        <v>0.81</v>
      </c>
      <c r="C11005" s="19">
        <v>22524</v>
      </c>
      <c r="D11005" s="19">
        <v>6803.3340589999998</v>
      </c>
      <c r="E11005" s="23">
        <v>1.146910761</v>
      </c>
      <c r="F11005" s="23">
        <v>0.70456136599999997</v>
      </c>
      <c r="G11005" s="17">
        <v>0.75932338799999999</v>
      </c>
      <c r="H11005" s="17">
        <v>0.24067661200000001</v>
      </c>
      <c r="I11005" s="17">
        <v>0.99475660399999999</v>
      </c>
      <c r="J11005" s="17">
        <v>5.2399999999999999E-3</v>
      </c>
      <c r="K11005" s="17">
        <v>0</v>
      </c>
    </row>
    <row r="11006" spans="1:11" x14ac:dyDescent="0.45">
      <c r="A11006" s="10" t="s">
        <v>89</v>
      </c>
      <c r="B11006" s="20">
        <v>0.81100000000000005</v>
      </c>
      <c r="C11006" s="19">
        <v>22556</v>
      </c>
      <c r="D11006" s="19">
        <v>6840.1401880000003</v>
      </c>
      <c r="E11006" s="23">
        <v>1.154702594</v>
      </c>
      <c r="F11006" s="23">
        <v>0.70662422199999997</v>
      </c>
      <c r="G11006" s="17">
        <v>0.759576166</v>
      </c>
      <c r="H11006" s="17">
        <v>0.240423834</v>
      </c>
      <c r="I11006" s="17">
        <v>0.994785955</v>
      </c>
      <c r="J11006" s="17">
        <v>5.2100000000000002E-3</v>
      </c>
      <c r="K11006" s="17">
        <v>0</v>
      </c>
    </row>
    <row r="11007" spans="1:11" x14ac:dyDescent="0.45">
      <c r="A11007" s="10" t="s">
        <v>89</v>
      </c>
      <c r="B11007" s="20">
        <v>0.81200000000000006</v>
      </c>
      <c r="C11007" s="19">
        <v>22582</v>
      </c>
      <c r="D11007" s="19">
        <v>6870.2401280000004</v>
      </c>
      <c r="E11007" s="23">
        <v>1.1605158680000001</v>
      </c>
      <c r="F11007" s="23">
        <v>0.70912363300000003</v>
      </c>
      <c r="G11007" s="17">
        <v>0.75980869699999998</v>
      </c>
      <c r="H11007" s="17">
        <v>0.24019130299999999</v>
      </c>
      <c r="I11007" s="17">
        <v>0.99480739100000004</v>
      </c>
      <c r="J11007" s="17">
        <v>5.1900000000000002E-3</v>
      </c>
      <c r="K11007" s="17">
        <v>0</v>
      </c>
    </row>
    <row r="11008" spans="1:11" x14ac:dyDescent="0.45">
      <c r="A11008" s="10" t="s">
        <v>89</v>
      </c>
      <c r="B11008" s="20">
        <v>0.81299999999999994</v>
      </c>
      <c r="C11008" s="19">
        <v>22611</v>
      </c>
      <c r="D11008" s="19">
        <v>6904.0089260000004</v>
      </c>
      <c r="E11008" s="23">
        <v>1.1692360399999999</v>
      </c>
      <c r="F11008" s="23">
        <v>0.71359774300000001</v>
      </c>
      <c r="G11008" s="17">
        <v>0.75976294700000002</v>
      </c>
      <c r="H11008" s="17">
        <v>0.24023705300000001</v>
      </c>
      <c r="I11008" s="17">
        <v>0.99482719399999997</v>
      </c>
      <c r="J11008" s="17">
        <v>5.1700000000000001E-3</v>
      </c>
      <c r="K11008" s="17">
        <v>0</v>
      </c>
    </row>
    <row r="11009" spans="1:11" x14ac:dyDescent="0.45">
      <c r="A11009" s="10" t="s">
        <v>89</v>
      </c>
      <c r="B11009" s="20">
        <v>0.81399999999999995</v>
      </c>
      <c r="C11009" s="19">
        <v>22621</v>
      </c>
      <c r="D11009" s="19">
        <v>6915.7126109999999</v>
      </c>
      <c r="E11009" s="23">
        <v>1.171689051</v>
      </c>
      <c r="F11009" s="23">
        <v>0.71663615899999999</v>
      </c>
      <c r="G11009" s="17">
        <v>0.75978073499999998</v>
      </c>
      <c r="H11009" s="17">
        <v>0.24021926499999999</v>
      </c>
      <c r="I11009" s="17">
        <v>0.99483566800000001</v>
      </c>
      <c r="J11009" s="17">
        <v>5.1599999999999997E-3</v>
      </c>
      <c r="K11009" s="17">
        <v>0</v>
      </c>
    </row>
    <row r="11010" spans="1:11" x14ac:dyDescent="0.45">
      <c r="A11010" s="10" t="s">
        <v>89</v>
      </c>
      <c r="B11010" s="20">
        <v>0.81499999999999995</v>
      </c>
      <c r="C11010" s="19">
        <v>22654</v>
      </c>
      <c r="D11010" s="19">
        <v>6954.4000800000003</v>
      </c>
      <c r="E11010" s="23">
        <v>1.1737094850000001</v>
      </c>
      <c r="F11010" s="23">
        <v>0.71926864199999996</v>
      </c>
      <c r="G11010" s="17">
        <v>0.75964509599999996</v>
      </c>
      <c r="H11010" s="17">
        <v>0.24035490400000001</v>
      </c>
      <c r="I11010" s="17">
        <v>0.99486122600000004</v>
      </c>
      <c r="J11010" s="17">
        <v>5.1399999999999996E-3</v>
      </c>
      <c r="K11010" s="17">
        <v>0</v>
      </c>
    </row>
    <row r="11011" spans="1:11" x14ac:dyDescent="0.45">
      <c r="A11011" s="10" t="s">
        <v>89</v>
      </c>
      <c r="B11011" s="20">
        <v>0.81599999999999995</v>
      </c>
      <c r="C11011" s="19">
        <v>22694</v>
      </c>
      <c r="D11011" s="19">
        <v>7001.4015570000001</v>
      </c>
      <c r="E11011" s="23">
        <v>1.1778052210000001</v>
      </c>
      <c r="F11011" s="23">
        <v>0.72210351699999997</v>
      </c>
      <c r="G11011" s="17">
        <v>0.76002467600000001</v>
      </c>
      <c r="H11011" s="17">
        <v>0.23997532399999999</v>
      </c>
      <c r="I11011" s="17">
        <v>0.99490679199999998</v>
      </c>
      <c r="J11011" s="17">
        <v>5.0899999999999999E-3</v>
      </c>
      <c r="K11011" s="17">
        <v>0</v>
      </c>
    </row>
    <row r="11012" spans="1:11" x14ac:dyDescent="0.45">
      <c r="A11012" s="10" t="s">
        <v>89</v>
      </c>
      <c r="B11012" s="20">
        <v>0.81699999999999995</v>
      </c>
      <c r="C11012" s="19">
        <v>22722</v>
      </c>
      <c r="D11012" s="19">
        <v>7034.5967270000001</v>
      </c>
      <c r="E11012" s="23">
        <v>1.191135649</v>
      </c>
      <c r="F11012" s="23">
        <v>0.72719864300000003</v>
      </c>
      <c r="G11012" s="17">
        <v>0.76023237399999999</v>
      </c>
      <c r="H11012" s="17">
        <v>0.23976762600000001</v>
      </c>
      <c r="I11012" s="17">
        <v>0.99492831699999995</v>
      </c>
      <c r="J11012" s="17">
        <v>5.0699999999999999E-3</v>
      </c>
      <c r="K11012" s="17">
        <v>0</v>
      </c>
    </row>
    <row r="11013" spans="1:11" x14ac:dyDescent="0.45">
      <c r="A11013" s="10" t="s">
        <v>89</v>
      </c>
      <c r="B11013" s="20">
        <v>0.81799999999999995</v>
      </c>
      <c r="C11013" s="19">
        <v>22751</v>
      </c>
      <c r="D11013" s="19">
        <v>7069.2934969999997</v>
      </c>
      <c r="E11013" s="23">
        <v>1.2011895260000001</v>
      </c>
      <c r="F11013" s="23">
        <v>0.73026651200000003</v>
      </c>
      <c r="G11013" s="17">
        <v>0.76045008999999997</v>
      </c>
      <c r="H11013" s="17">
        <v>0.23954991</v>
      </c>
      <c r="I11013" s="17">
        <v>0.99495310299999995</v>
      </c>
      <c r="J11013" s="17">
        <v>5.0499999999999998E-3</v>
      </c>
      <c r="K11013" s="17">
        <v>0</v>
      </c>
    </row>
    <row r="11014" spans="1:11" x14ac:dyDescent="0.45">
      <c r="A11014" s="10" t="s">
        <v>89</v>
      </c>
      <c r="B11014" s="20">
        <v>0.81899999999999995</v>
      </c>
      <c r="C11014" s="19">
        <v>22776</v>
      </c>
      <c r="D11014" s="19">
        <v>7099.3989119999997</v>
      </c>
      <c r="E11014" s="23">
        <v>1.205607782</v>
      </c>
      <c r="F11014" s="23">
        <v>0.73371162300000003</v>
      </c>
      <c r="G11014" s="17">
        <v>0.76062521999999999</v>
      </c>
      <c r="H11014" s="17">
        <v>0.23937478000000001</v>
      </c>
      <c r="I11014" s="17">
        <v>0.99497164699999996</v>
      </c>
      <c r="J11014" s="17">
        <v>5.0299999999999997E-3</v>
      </c>
      <c r="K11014" s="17">
        <v>0</v>
      </c>
    </row>
    <row r="11015" spans="1:11" x14ac:dyDescent="0.45">
      <c r="A11015" s="10" t="s">
        <v>89</v>
      </c>
      <c r="B11015" s="20">
        <v>0.82</v>
      </c>
      <c r="C11015" s="19">
        <v>22801</v>
      </c>
      <c r="D11015" s="19">
        <v>7129.656387</v>
      </c>
      <c r="E11015" s="23">
        <v>1.2135516799999999</v>
      </c>
      <c r="F11015" s="23">
        <v>0.73706379799999999</v>
      </c>
      <c r="G11015" s="17">
        <v>0.76075610699999996</v>
      </c>
      <c r="H11015" s="17">
        <v>0.23924389300000001</v>
      </c>
      <c r="I11015" s="17">
        <v>0.99498860700000002</v>
      </c>
      <c r="J11015" s="17">
        <v>5.0099999999999997E-3</v>
      </c>
      <c r="K11015" s="17">
        <v>0</v>
      </c>
    </row>
    <row r="11016" spans="1:11" x14ac:dyDescent="0.45">
      <c r="A11016" s="10" t="s">
        <v>89</v>
      </c>
      <c r="B11016" s="20">
        <v>0.82099999999999995</v>
      </c>
      <c r="C11016" s="19">
        <v>22834</v>
      </c>
      <c r="D11016" s="19">
        <v>7169.7950110000002</v>
      </c>
      <c r="E11016" s="23">
        <v>1.2185917159999999</v>
      </c>
      <c r="F11016" s="23">
        <v>0.73965458799999995</v>
      </c>
      <c r="G11016" s="17">
        <v>0.76070771699999995</v>
      </c>
      <c r="H11016" s="17">
        <v>0.23929228299999999</v>
      </c>
      <c r="I11016" s="17">
        <v>0.99500514500000004</v>
      </c>
      <c r="J11016" s="17">
        <v>4.9899999999999996E-3</v>
      </c>
      <c r="K11016" s="17">
        <v>0</v>
      </c>
    </row>
    <row r="11017" spans="1:11" x14ac:dyDescent="0.45">
      <c r="A11017" s="10" t="s">
        <v>89</v>
      </c>
      <c r="B11017" s="20">
        <v>0.82199999999999995</v>
      </c>
      <c r="C11017" s="19">
        <v>22861</v>
      </c>
      <c r="D11017" s="19">
        <v>7202.848027</v>
      </c>
      <c r="E11017" s="23">
        <v>1.2281356160000001</v>
      </c>
      <c r="F11017" s="23">
        <v>0.74391934999999998</v>
      </c>
      <c r="G11017" s="17">
        <v>0.760815362</v>
      </c>
      <c r="H11017" s="17">
        <v>0.239184638</v>
      </c>
      <c r="I11017" s="17">
        <v>0.99503113499999996</v>
      </c>
      <c r="J11017" s="17">
        <v>4.9699999999999996E-3</v>
      </c>
      <c r="K11017" s="17">
        <v>0</v>
      </c>
    </row>
    <row r="11018" spans="1:11" x14ac:dyDescent="0.45">
      <c r="A11018" s="10" t="s">
        <v>89</v>
      </c>
      <c r="B11018" s="20">
        <v>0.82299999999999995</v>
      </c>
      <c r="C11018" s="19">
        <v>22889</v>
      </c>
      <c r="D11018" s="19">
        <v>7237.3968109999996</v>
      </c>
      <c r="E11018" s="23">
        <v>1.240469641</v>
      </c>
      <c r="F11018" s="23">
        <v>0.74723629800000002</v>
      </c>
      <c r="G11018" s="17">
        <v>0.760933199</v>
      </c>
      <c r="H11018" s="17">
        <v>0.239066801</v>
      </c>
      <c r="I11018" s="17">
        <v>0.99505309900000005</v>
      </c>
      <c r="J11018" s="17">
        <v>4.9500000000000004E-3</v>
      </c>
      <c r="K11018" s="17">
        <v>0</v>
      </c>
    </row>
    <row r="11019" spans="1:11" x14ac:dyDescent="0.45">
      <c r="A11019" s="10" t="s">
        <v>89</v>
      </c>
      <c r="B11019" s="20">
        <v>0.82399999999999995</v>
      </c>
      <c r="C11019" s="19">
        <v>22902</v>
      </c>
      <c r="D11019" s="19">
        <v>7253.5404360000002</v>
      </c>
      <c r="E11019" s="23">
        <v>1.2428040600000001</v>
      </c>
      <c r="F11019" s="23">
        <v>0.750879666</v>
      </c>
      <c r="G11019" s="17">
        <v>0.76098157399999999</v>
      </c>
      <c r="H11019" s="17">
        <v>0.23901842600000001</v>
      </c>
      <c r="I11019" s="17">
        <v>0.99506386499999999</v>
      </c>
      <c r="J11019" s="17">
        <v>4.9399999999999999E-3</v>
      </c>
      <c r="K11019" s="17">
        <v>0</v>
      </c>
    </row>
    <row r="11020" spans="1:11" x14ac:dyDescent="0.45">
      <c r="A11020" s="10" t="s">
        <v>89</v>
      </c>
      <c r="B11020" s="20">
        <v>0.82499999999999996</v>
      </c>
      <c r="C11020" s="19">
        <v>22945</v>
      </c>
      <c r="D11020" s="19">
        <v>7307.1207690000001</v>
      </c>
      <c r="E11020" s="23">
        <v>1.2542507679999999</v>
      </c>
      <c r="F11020" s="23">
        <v>0.75316309800000003</v>
      </c>
      <c r="G11020" s="17">
        <v>0.76121159299999996</v>
      </c>
      <c r="H11020" s="17">
        <v>0.23878840700000001</v>
      </c>
      <c r="I11020" s="17">
        <v>0.99509178899999995</v>
      </c>
      <c r="J11020" s="17">
        <v>4.9100000000000003E-3</v>
      </c>
      <c r="K11020" s="17">
        <v>0</v>
      </c>
    </row>
    <row r="11021" spans="1:11" x14ac:dyDescent="0.45">
      <c r="A11021" s="10" t="s">
        <v>89</v>
      </c>
      <c r="B11021" s="20">
        <v>0.82599999999999996</v>
      </c>
      <c r="C11021" s="19">
        <v>22972</v>
      </c>
      <c r="D11021" s="19">
        <v>7341.0752160000002</v>
      </c>
      <c r="E11021" s="23">
        <v>1.2589076260000001</v>
      </c>
      <c r="F11021" s="23">
        <v>0.75764959200000004</v>
      </c>
      <c r="G11021" s="17">
        <v>0.76127459500000005</v>
      </c>
      <c r="H11021" s="17">
        <v>0.238725405</v>
      </c>
      <c r="I11021" s="17">
        <v>0.9951122</v>
      </c>
      <c r="J11021" s="17">
        <v>4.8900000000000002E-3</v>
      </c>
      <c r="K11021" s="17">
        <v>0</v>
      </c>
    </row>
    <row r="11022" spans="1:11" x14ac:dyDescent="0.45">
      <c r="A11022" s="10" t="s">
        <v>89</v>
      </c>
      <c r="B11022" s="20">
        <v>0.82699999999999996</v>
      </c>
      <c r="C11022" s="19">
        <v>22990</v>
      </c>
      <c r="D11022" s="19">
        <v>7363.7770769999997</v>
      </c>
      <c r="E11022" s="23">
        <v>1.2628100259999999</v>
      </c>
      <c r="F11022" s="23">
        <v>0.76079933700000002</v>
      </c>
      <c r="G11022" s="17">
        <v>0.76133101299999995</v>
      </c>
      <c r="H11022" s="17">
        <v>0.238668987</v>
      </c>
      <c r="I11022" s="17">
        <v>0.99512366399999996</v>
      </c>
      <c r="J11022" s="17">
        <v>4.8799999999999998E-3</v>
      </c>
      <c r="K11022" s="17">
        <v>0</v>
      </c>
    </row>
    <row r="11023" spans="1:11" x14ac:dyDescent="0.45">
      <c r="A11023" s="10" t="s">
        <v>89</v>
      </c>
      <c r="B11023" s="20">
        <v>0.82799999999999996</v>
      </c>
      <c r="C11023" s="19">
        <v>23027</v>
      </c>
      <c r="D11023" s="19">
        <v>7410.5559899999998</v>
      </c>
      <c r="E11023" s="23">
        <v>1.2661680580000001</v>
      </c>
      <c r="F11023" s="23">
        <v>0.76371873800000001</v>
      </c>
      <c r="G11023" s="17">
        <v>0.76162765399999999</v>
      </c>
      <c r="H11023" s="17">
        <v>0.23837234600000001</v>
      </c>
      <c r="I11023" s="17">
        <v>0.99515319899999999</v>
      </c>
      <c r="J11023" s="17">
        <v>4.8500000000000001E-3</v>
      </c>
      <c r="K11023" s="17">
        <v>0</v>
      </c>
    </row>
    <row r="11024" spans="1:11" x14ac:dyDescent="0.45">
      <c r="A11024" s="10" t="s">
        <v>89</v>
      </c>
      <c r="B11024" s="20">
        <v>0.82899999999999996</v>
      </c>
      <c r="C11024" s="19">
        <v>23055</v>
      </c>
      <c r="D11024" s="19">
        <v>7446.1605499999996</v>
      </c>
      <c r="E11024" s="23">
        <v>1.2748077929999999</v>
      </c>
      <c r="F11024" s="23">
        <v>0.76818322999999999</v>
      </c>
      <c r="G11024" s="17">
        <v>0.76187377999999994</v>
      </c>
      <c r="H11024" s="17">
        <v>0.23812622</v>
      </c>
      <c r="I11024" s="17">
        <v>0.99517286199999999</v>
      </c>
      <c r="J11024" s="17">
        <v>4.8300000000000001E-3</v>
      </c>
      <c r="K11024" s="17">
        <v>0</v>
      </c>
    </row>
    <row r="11025" spans="1:11" x14ac:dyDescent="0.45">
      <c r="A11025" s="10" t="s">
        <v>89</v>
      </c>
      <c r="B11025" s="20">
        <v>0.83</v>
      </c>
      <c r="C11025" s="19">
        <v>23082</v>
      </c>
      <c r="D11025" s="19">
        <v>7480.660903</v>
      </c>
      <c r="E11025" s="23">
        <v>1.279544502</v>
      </c>
      <c r="F11025" s="23">
        <v>0.77161293099999995</v>
      </c>
      <c r="G11025" s="17">
        <v>0.762065679</v>
      </c>
      <c r="H11025" s="17">
        <v>0.237934321</v>
      </c>
      <c r="I11025" s="17">
        <v>0.99518552699999996</v>
      </c>
      <c r="J11025" s="17">
        <v>4.81E-3</v>
      </c>
      <c r="K11025" s="17">
        <v>0</v>
      </c>
    </row>
    <row r="11026" spans="1:11" x14ac:dyDescent="0.45">
      <c r="A11026" s="10" t="s">
        <v>89</v>
      </c>
      <c r="B11026" s="20">
        <v>0.83099999999999996</v>
      </c>
      <c r="C11026" s="19">
        <v>23111</v>
      </c>
      <c r="D11026" s="19">
        <v>7517.8536210000002</v>
      </c>
      <c r="E11026" s="23">
        <v>1.284417514</v>
      </c>
      <c r="F11026" s="23">
        <v>0.77557922499999998</v>
      </c>
      <c r="G11026" s="17">
        <v>0.76227770299999997</v>
      </c>
      <c r="H11026" s="17">
        <v>0.237722297</v>
      </c>
      <c r="I11026" s="17">
        <v>0.99520613599999996</v>
      </c>
      <c r="J11026" s="17">
        <v>4.79E-3</v>
      </c>
      <c r="K11026" s="17">
        <v>0</v>
      </c>
    </row>
    <row r="11027" spans="1:11" x14ac:dyDescent="0.45">
      <c r="A11027" s="10" t="s">
        <v>89</v>
      </c>
      <c r="B11027" s="20">
        <v>0.83199999999999996</v>
      </c>
      <c r="C11027" s="19">
        <v>23139</v>
      </c>
      <c r="D11027" s="19">
        <v>7553.9172989999997</v>
      </c>
      <c r="E11027" s="23">
        <v>1.2920806090000001</v>
      </c>
      <c r="F11027" s="23">
        <v>0.77911545900000001</v>
      </c>
      <c r="G11027" s="17">
        <v>0.76239249799999997</v>
      </c>
      <c r="H11027" s="17">
        <v>0.237607502</v>
      </c>
      <c r="I11027" s="17">
        <v>0.99522861299999998</v>
      </c>
      <c r="J11027" s="17">
        <v>4.7699999999999999E-3</v>
      </c>
      <c r="K11027" s="17">
        <v>0</v>
      </c>
    </row>
    <row r="11028" spans="1:11" x14ac:dyDescent="0.45">
      <c r="A11028" s="10" t="s">
        <v>89</v>
      </c>
      <c r="B11028" s="20">
        <v>0.83299999999999996</v>
      </c>
      <c r="C11028" s="19">
        <v>23165</v>
      </c>
      <c r="D11028" s="19">
        <v>7587.5784590000003</v>
      </c>
      <c r="E11028" s="23">
        <v>1.2978352049999999</v>
      </c>
      <c r="F11028" s="23">
        <v>0.78268750099999995</v>
      </c>
      <c r="G11028" s="17">
        <v>0.76257284700000005</v>
      </c>
      <c r="H11028" s="17">
        <v>0.237427153</v>
      </c>
      <c r="I11028" s="17">
        <v>0.99523634900000002</v>
      </c>
      <c r="J11028" s="17">
        <v>4.7600000000000003E-3</v>
      </c>
      <c r="K11028" s="17">
        <v>0</v>
      </c>
    </row>
    <row r="11029" spans="1:11" x14ac:dyDescent="0.45">
      <c r="A11029" s="10" t="s">
        <v>89</v>
      </c>
      <c r="B11029" s="20">
        <v>0.83399999999999996</v>
      </c>
      <c r="C11029" s="19">
        <v>23189</v>
      </c>
      <c r="D11029" s="19">
        <v>7618.7818909999996</v>
      </c>
      <c r="E11029" s="23">
        <v>1.3022841460000001</v>
      </c>
      <c r="F11029" s="23">
        <v>0.78627301699999996</v>
      </c>
      <c r="G11029" s="17">
        <v>0.76281857799999997</v>
      </c>
      <c r="H11029" s="17">
        <v>0.237181422</v>
      </c>
      <c r="I11029" s="17">
        <v>0.99525494199999998</v>
      </c>
      <c r="J11029" s="17">
        <v>4.7499999999999999E-3</v>
      </c>
      <c r="K11029" s="17">
        <v>0</v>
      </c>
    </row>
    <row r="11030" spans="1:11" x14ac:dyDescent="0.45">
      <c r="A11030" s="10" t="s">
        <v>89</v>
      </c>
      <c r="B11030" s="20">
        <v>0.83499999999999996</v>
      </c>
      <c r="C11030" s="19">
        <v>23219</v>
      </c>
      <c r="D11030" s="19">
        <v>7657.9138270000003</v>
      </c>
      <c r="E11030" s="23">
        <v>1.3076431610000001</v>
      </c>
      <c r="F11030" s="23">
        <v>0.78946763900000005</v>
      </c>
      <c r="G11030" s="17">
        <v>0.763038891</v>
      </c>
      <c r="H11030" s="17">
        <v>0.236961109</v>
      </c>
      <c r="I11030" s="17">
        <v>0.99527722500000004</v>
      </c>
      <c r="J11030" s="17">
        <v>4.7200000000000002E-3</v>
      </c>
      <c r="K11030" s="17">
        <v>0</v>
      </c>
    </row>
    <row r="11031" spans="1:11" x14ac:dyDescent="0.45">
      <c r="A11031" s="10" t="s">
        <v>89</v>
      </c>
      <c r="B11031" s="20">
        <v>0.83599999999999997</v>
      </c>
      <c r="C11031" s="19">
        <v>23251</v>
      </c>
      <c r="D11031" s="19">
        <v>7700.0075269999998</v>
      </c>
      <c r="E11031" s="23">
        <v>1.3233706519999999</v>
      </c>
      <c r="F11031" s="23">
        <v>0.79245947699999997</v>
      </c>
      <c r="G11031" s="17">
        <v>0.76327899899999996</v>
      </c>
      <c r="H11031" s="17">
        <v>0.23672100099999999</v>
      </c>
      <c r="I11031" s="17">
        <v>0.99530059000000004</v>
      </c>
      <c r="J11031" s="17">
        <v>4.7000000000000002E-3</v>
      </c>
      <c r="K11031" s="17">
        <v>0</v>
      </c>
    </row>
    <row r="11032" spans="1:11" x14ac:dyDescent="0.45">
      <c r="A11032" s="10" t="s">
        <v>89</v>
      </c>
      <c r="B11032" s="20">
        <v>0.83699999999999997</v>
      </c>
      <c r="C11032" s="19">
        <v>23277</v>
      </c>
      <c r="D11032" s="19">
        <v>7734.5189719999998</v>
      </c>
      <c r="E11032" s="23">
        <v>1.3301845219999999</v>
      </c>
      <c r="F11032" s="23">
        <v>0.79531918300000004</v>
      </c>
      <c r="G11032" s="17">
        <v>0.76350045099999997</v>
      </c>
      <c r="H11032" s="17">
        <v>0.236499549</v>
      </c>
      <c r="I11032" s="17">
        <v>0.99531815599999995</v>
      </c>
      <c r="J11032" s="17">
        <v>4.6800000000000001E-3</v>
      </c>
      <c r="K11032" s="17">
        <v>0</v>
      </c>
    </row>
    <row r="11033" spans="1:11" x14ac:dyDescent="0.45">
      <c r="A11033" s="10" t="s">
        <v>89</v>
      </c>
      <c r="B11033" s="20">
        <v>0.83799999999999997</v>
      </c>
      <c r="C11033" s="19">
        <v>23305</v>
      </c>
      <c r="D11033" s="19">
        <v>7771.8997330000002</v>
      </c>
      <c r="E11033" s="23">
        <v>1.3380543220000001</v>
      </c>
      <c r="F11033" s="23">
        <v>0.80101495300000003</v>
      </c>
      <c r="G11033" s="17">
        <v>0.763698777</v>
      </c>
      <c r="H11033" s="17">
        <v>0.236301223</v>
      </c>
      <c r="I11033" s="17">
        <v>0.99532856199999997</v>
      </c>
      <c r="J11033" s="17">
        <v>4.6699999999999997E-3</v>
      </c>
      <c r="K11033" s="17">
        <v>0</v>
      </c>
    </row>
    <row r="11034" spans="1:11" x14ac:dyDescent="0.45">
      <c r="A11034" s="10" t="s">
        <v>89</v>
      </c>
      <c r="B11034" s="20">
        <v>0.83899999999999997</v>
      </c>
      <c r="C11034" s="19">
        <v>23334</v>
      </c>
      <c r="D11034" s="19">
        <v>7810.9128179999998</v>
      </c>
      <c r="E11034" s="23">
        <v>1.349442134</v>
      </c>
      <c r="F11034" s="23">
        <v>0.80392192200000001</v>
      </c>
      <c r="G11034" s="17">
        <v>0.76399245699999996</v>
      </c>
      <c r="H11034" s="17">
        <v>0.23600754299999999</v>
      </c>
      <c r="I11034" s="17">
        <v>0.99532809899999997</v>
      </c>
      <c r="J11034" s="17">
        <v>4.6699999999999997E-3</v>
      </c>
      <c r="K11034" s="17">
        <v>0</v>
      </c>
    </row>
    <row r="11035" spans="1:11" x14ac:dyDescent="0.45">
      <c r="A11035" s="10" t="s">
        <v>89</v>
      </c>
      <c r="B11035" s="20">
        <v>0.84</v>
      </c>
      <c r="C11035" s="19">
        <v>23361</v>
      </c>
      <c r="D11035" s="19">
        <v>7847.4126649999998</v>
      </c>
      <c r="E11035" s="23">
        <v>1.354927988</v>
      </c>
      <c r="F11035" s="23">
        <v>0.80871571200000003</v>
      </c>
      <c r="G11035" s="17">
        <v>0.76413680900000003</v>
      </c>
      <c r="H11035" s="17">
        <v>0.235863191</v>
      </c>
      <c r="I11035" s="17">
        <v>0.99534617000000003</v>
      </c>
      <c r="J11035" s="17">
        <v>4.6499999999999996E-3</v>
      </c>
      <c r="K11035" s="17">
        <v>0</v>
      </c>
    </row>
    <row r="11036" spans="1:11" x14ac:dyDescent="0.45">
      <c r="A11036" s="10" t="s">
        <v>89</v>
      </c>
      <c r="B11036" s="20">
        <v>0.84099999999999997</v>
      </c>
      <c r="C11036" s="19">
        <v>23388</v>
      </c>
      <c r="D11036" s="19">
        <v>7884.0933839999998</v>
      </c>
      <c r="E11036" s="23">
        <v>1.360072959</v>
      </c>
      <c r="F11036" s="23">
        <v>0.81246359800000001</v>
      </c>
      <c r="G11036" s="17">
        <v>0.76436634199999998</v>
      </c>
      <c r="H11036" s="17">
        <v>0.235633658</v>
      </c>
      <c r="I11036" s="17">
        <v>0.99536968800000003</v>
      </c>
      <c r="J11036" s="17">
        <v>4.6299999999999996E-3</v>
      </c>
      <c r="K11036" s="17">
        <v>0</v>
      </c>
    </row>
    <row r="11037" spans="1:11" x14ac:dyDescent="0.45">
      <c r="A11037" s="10" t="s">
        <v>89</v>
      </c>
      <c r="B11037" s="20">
        <v>0.84199999999999997</v>
      </c>
      <c r="C11037" s="19">
        <v>23417</v>
      </c>
      <c r="D11037" s="19">
        <v>7923.6861730000001</v>
      </c>
      <c r="E11037" s="23">
        <v>1.370054364</v>
      </c>
      <c r="F11037" s="23">
        <v>0.81628354199999997</v>
      </c>
      <c r="G11037" s="17">
        <v>0.76448733800000002</v>
      </c>
      <c r="H11037" s="17">
        <v>0.23551266200000001</v>
      </c>
      <c r="I11037" s="17">
        <v>0.99538913799999995</v>
      </c>
      <c r="J11037" s="17">
        <v>4.6100000000000004E-3</v>
      </c>
      <c r="K11037" s="17">
        <v>0</v>
      </c>
    </row>
    <row r="11038" spans="1:11" x14ac:dyDescent="0.45">
      <c r="A11038" s="10" t="s">
        <v>89</v>
      </c>
      <c r="B11038" s="20">
        <v>0.84299999999999997</v>
      </c>
      <c r="C11038" s="19">
        <v>23442</v>
      </c>
      <c r="D11038" s="19">
        <v>7958.0574749999996</v>
      </c>
      <c r="E11038" s="23">
        <v>1.3788008199999999</v>
      </c>
      <c r="F11038" s="23">
        <v>0.82006472699999999</v>
      </c>
      <c r="G11038" s="17">
        <v>0.76465318699999996</v>
      </c>
      <c r="H11038" s="17">
        <v>0.23534681299999999</v>
      </c>
      <c r="I11038" s="17">
        <v>0.995408509</v>
      </c>
      <c r="J11038" s="17">
        <v>4.5900000000000003E-3</v>
      </c>
      <c r="K11038" s="17">
        <v>0</v>
      </c>
    </row>
    <row r="11039" spans="1:11" x14ac:dyDescent="0.45">
      <c r="A11039" s="10" t="s">
        <v>89</v>
      </c>
      <c r="B11039" s="20">
        <v>0.84399999999999997</v>
      </c>
      <c r="C11039" s="19">
        <v>23466</v>
      </c>
      <c r="D11039" s="19">
        <v>7991.2360829999998</v>
      </c>
      <c r="E11039" s="23">
        <v>1.3850960839999999</v>
      </c>
      <c r="F11039" s="23">
        <v>0.82326073200000005</v>
      </c>
      <c r="G11039" s="17">
        <v>0.76489388899999999</v>
      </c>
      <c r="H11039" s="17">
        <v>0.23510611100000001</v>
      </c>
      <c r="I11039" s="17">
        <v>0.99542191000000002</v>
      </c>
      <c r="J11039" s="17">
        <v>4.5799999999999999E-3</v>
      </c>
      <c r="K11039" s="17">
        <v>0</v>
      </c>
    </row>
    <row r="11040" spans="1:11" x14ac:dyDescent="0.45">
      <c r="A11040" s="10" t="s">
        <v>89</v>
      </c>
      <c r="B11040" s="20">
        <v>0.84499999999999997</v>
      </c>
      <c r="C11040" s="19">
        <v>23500</v>
      </c>
      <c r="D11040" s="19">
        <v>8038.4564099999998</v>
      </c>
      <c r="E11040" s="23">
        <v>1.3949750089999999</v>
      </c>
      <c r="F11040" s="23">
        <v>0.82734604499999997</v>
      </c>
      <c r="G11040" s="17">
        <v>0.765148936</v>
      </c>
      <c r="H11040" s="17">
        <v>0.234851064</v>
      </c>
      <c r="I11040" s="17">
        <v>0.99543679100000004</v>
      </c>
      <c r="J11040" s="17">
        <v>4.5599999999999998E-3</v>
      </c>
      <c r="K11040" s="17">
        <v>0</v>
      </c>
    </row>
    <row r="11041" spans="1:11" x14ac:dyDescent="0.45">
      <c r="A11041" s="10" t="s">
        <v>89</v>
      </c>
      <c r="B11041" s="20">
        <v>0.84599999999999997</v>
      </c>
      <c r="C11041" s="19">
        <v>23523</v>
      </c>
      <c r="D11041" s="19">
        <v>8070.6836059999996</v>
      </c>
      <c r="E11041" s="23">
        <v>1.4044671950000001</v>
      </c>
      <c r="F11041" s="23">
        <v>0.83173203299999998</v>
      </c>
      <c r="G11041" s="17">
        <v>0.76533605400000004</v>
      </c>
      <c r="H11041" s="17">
        <v>0.23466394600000001</v>
      </c>
      <c r="I11041" s="17">
        <v>0.99545108500000001</v>
      </c>
      <c r="J11041" s="17">
        <v>4.5500000000000002E-3</v>
      </c>
      <c r="K11041" s="17">
        <v>0</v>
      </c>
    </row>
    <row r="11042" spans="1:11" x14ac:dyDescent="0.45">
      <c r="A11042" s="10" t="s">
        <v>89</v>
      </c>
      <c r="B11042" s="20">
        <v>0.84699999999999998</v>
      </c>
      <c r="C11042" s="19">
        <v>23555</v>
      </c>
      <c r="D11042" s="19">
        <v>8115.7030599999998</v>
      </c>
      <c r="E11042" s="23">
        <v>1.410230053</v>
      </c>
      <c r="F11042" s="23">
        <v>0.83522159100000004</v>
      </c>
      <c r="G11042" s="17">
        <v>0.76548503499999998</v>
      </c>
      <c r="H11042" s="17">
        <v>0.23451496499999999</v>
      </c>
      <c r="I11042" s="17">
        <v>0.99547205599999999</v>
      </c>
      <c r="J11042" s="17">
        <v>4.5300000000000002E-3</v>
      </c>
      <c r="K11042" s="17">
        <v>0</v>
      </c>
    </row>
    <row r="11043" spans="1:11" x14ac:dyDescent="0.45">
      <c r="A11043" s="10" t="s">
        <v>89</v>
      </c>
      <c r="B11043" s="20">
        <v>0.84799999999999998</v>
      </c>
      <c r="C11043" s="19">
        <v>23579</v>
      </c>
      <c r="D11043" s="19">
        <v>8149.7083730000004</v>
      </c>
      <c r="E11043" s="23">
        <v>1.4224224889999999</v>
      </c>
      <c r="F11043" s="23">
        <v>0.83940738500000001</v>
      </c>
      <c r="G11043" s="17">
        <v>0.76572373699999996</v>
      </c>
      <c r="H11043" s="17">
        <v>0.23427626300000001</v>
      </c>
      <c r="I11043" s="17">
        <v>0.99547753699999997</v>
      </c>
      <c r="J11043" s="17">
        <v>4.5199999999999997E-3</v>
      </c>
      <c r="K11043" s="17">
        <v>0</v>
      </c>
    </row>
    <row r="11044" spans="1:11" x14ac:dyDescent="0.45">
      <c r="A11044" s="10" t="s">
        <v>89</v>
      </c>
      <c r="B11044" s="20">
        <v>0.84899999999999998</v>
      </c>
      <c r="C11044" s="19">
        <v>23611</v>
      </c>
      <c r="D11044" s="19">
        <v>8195.4124809999994</v>
      </c>
      <c r="E11044" s="23">
        <v>1.431571581</v>
      </c>
      <c r="F11044" s="23">
        <v>0.84326887800000006</v>
      </c>
      <c r="G11044" s="17">
        <v>0.76561772100000003</v>
      </c>
      <c r="H11044" s="17">
        <v>0.234382279</v>
      </c>
      <c r="I11044" s="17">
        <v>0.99550275300000002</v>
      </c>
      <c r="J11044" s="17">
        <v>4.4999999999999997E-3</v>
      </c>
      <c r="K11044" s="17">
        <v>0</v>
      </c>
    </row>
    <row r="11045" spans="1:11" x14ac:dyDescent="0.45">
      <c r="A11045" s="10" t="s">
        <v>89</v>
      </c>
      <c r="B11045" s="20">
        <v>0.85</v>
      </c>
      <c r="C11045" s="19">
        <v>23639</v>
      </c>
      <c r="D11045" s="19">
        <v>8235.7186409999995</v>
      </c>
      <c r="E11045" s="23">
        <v>1.4461625819999999</v>
      </c>
      <c r="F11045" s="23">
        <v>0.84661188300000001</v>
      </c>
      <c r="G11045" s="17">
        <v>0.76576843400000005</v>
      </c>
      <c r="H11045" s="17">
        <v>0.234231566</v>
      </c>
      <c r="I11045" s="17">
        <v>0.99552083999999996</v>
      </c>
      <c r="J11045" s="17">
        <v>4.4799999999999996E-3</v>
      </c>
      <c r="K11045" s="17">
        <v>0</v>
      </c>
    </row>
    <row r="11046" spans="1:11" x14ac:dyDescent="0.45">
      <c r="A11046" s="10" t="s">
        <v>89</v>
      </c>
      <c r="B11046" s="20">
        <v>0.85099999999999998</v>
      </c>
      <c r="C11046" s="19">
        <v>23667</v>
      </c>
      <c r="D11046" s="19">
        <v>8276.3487929999992</v>
      </c>
      <c r="E11046" s="23">
        <v>1.453907895</v>
      </c>
      <c r="F11046" s="23">
        <v>0.85180556100000004</v>
      </c>
      <c r="G11046" s="17">
        <v>0.76587653700000002</v>
      </c>
      <c r="H11046" s="17">
        <v>0.234123463</v>
      </c>
      <c r="I11046" s="17">
        <v>0.995542017</v>
      </c>
      <c r="J11046" s="17">
        <v>4.4600000000000004E-3</v>
      </c>
      <c r="K11046" s="17">
        <v>0</v>
      </c>
    </row>
    <row r="11047" spans="1:11" x14ac:dyDescent="0.45">
      <c r="A11047" s="10" t="s">
        <v>89</v>
      </c>
      <c r="B11047" s="20">
        <v>0.85199999999999998</v>
      </c>
      <c r="C11047" s="19">
        <v>23695</v>
      </c>
      <c r="D11047" s="19">
        <v>8317.1325070000003</v>
      </c>
      <c r="E11047" s="23">
        <v>1.4600537600000001</v>
      </c>
      <c r="F11047" s="23">
        <v>0.85500289699999998</v>
      </c>
      <c r="G11047" s="17">
        <v>0.76568896399999997</v>
      </c>
      <c r="H11047" s="17">
        <v>0.234311036</v>
      </c>
      <c r="I11047" s="17">
        <v>0.99550847600000003</v>
      </c>
      <c r="J11047" s="17">
        <v>4.4900000000000001E-3</v>
      </c>
      <c r="K11047" s="17">
        <v>0</v>
      </c>
    </row>
    <row r="11048" spans="1:11" x14ac:dyDescent="0.45">
      <c r="A11048" s="10" t="s">
        <v>89</v>
      </c>
      <c r="B11048" s="20">
        <v>0.85299999999999998</v>
      </c>
      <c r="C11048" s="19">
        <v>23715</v>
      </c>
      <c r="D11048" s="19">
        <v>8346.4082010000002</v>
      </c>
      <c r="E11048" s="23">
        <v>1.465209371</v>
      </c>
      <c r="F11048" s="23">
        <v>0.860069168</v>
      </c>
      <c r="G11048" s="17">
        <v>0.76588657000000004</v>
      </c>
      <c r="H11048" s="17">
        <v>0.23411343000000001</v>
      </c>
      <c r="I11048" s="17">
        <v>0.99551856400000005</v>
      </c>
      <c r="J11048" s="17">
        <v>4.4799999999999996E-3</v>
      </c>
      <c r="K11048" s="17">
        <v>0</v>
      </c>
    </row>
    <row r="11049" spans="1:11" x14ac:dyDescent="0.45">
      <c r="A11049" s="10" t="s">
        <v>89</v>
      </c>
      <c r="B11049" s="20">
        <v>0.85399999999999998</v>
      </c>
      <c r="C11049" s="19">
        <v>23751</v>
      </c>
      <c r="D11049" s="19">
        <v>8399.5430309999992</v>
      </c>
      <c r="E11049" s="23">
        <v>1.487619099</v>
      </c>
      <c r="F11049" s="23">
        <v>0.86272263599999999</v>
      </c>
      <c r="G11049" s="17">
        <v>0.76624142100000003</v>
      </c>
      <c r="H11049" s="17">
        <v>0.23375857899999999</v>
      </c>
      <c r="I11049" s="17">
        <v>0.995535485</v>
      </c>
      <c r="J11049" s="17">
        <v>4.4600000000000004E-3</v>
      </c>
      <c r="K11049" s="17">
        <v>0</v>
      </c>
    </row>
    <row r="11050" spans="1:11" x14ac:dyDescent="0.45">
      <c r="A11050" s="10" t="s">
        <v>89</v>
      </c>
      <c r="B11050" s="20">
        <v>0.85499999999999998</v>
      </c>
      <c r="C11050" s="19">
        <v>23773</v>
      </c>
      <c r="D11050" s="19">
        <v>8432.4346590000005</v>
      </c>
      <c r="E11050" s="23">
        <v>1.4975277520000001</v>
      </c>
      <c r="F11050" s="23">
        <v>0.86836476100000004</v>
      </c>
      <c r="G11050" s="17">
        <v>0.76637361699999995</v>
      </c>
      <c r="H11050" s="17">
        <v>0.23362638299999999</v>
      </c>
      <c r="I11050" s="17">
        <v>0.99554854199999998</v>
      </c>
      <c r="J11050" s="17">
        <v>4.45E-3</v>
      </c>
      <c r="K11050" s="17">
        <v>0</v>
      </c>
    </row>
    <row r="11051" spans="1:11" x14ac:dyDescent="0.45">
      <c r="A11051" s="10" t="s">
        <v>89</v>
      </c>
      <c r="B11051" s="20">
        <v>0.85599999999999998</v>
      </c>
      <c r="C11051" s="19">
        <v>23786</v>
      </c>
      <c r="D11051" s="19">
        <v>8451.914573</v>
      </c>
      <c r="E11051" s="23">
        <v>1.500493474</v>
      </c>
      <c r="F11051" s="23">
        <v>0.87193694899999996</v>
      </c>
      <c r="G11051" s="17">
        <v>0.76650130299999997</v>
      </c>
      <c r="H11051" s="17">
        <v>0.23349869700000001</v>
      </c>
      <c r="I11051" s="17">
        <v>0.99555690799999996</v>
      </c>
      <c r="J11051" s="17">
        <v>4.4400000000000004E-3</v>
      </c>
      <c r="K11051" s="17">
        <v>0</v>
      </c>
    </row>
    <row r="11052" spans="1:11" x14ac:dyDescent="0.45">
      <c r="A11052" s="10" t="s">
        <v>89</v>
      </c>
      <c r="B11052" s="20">
        <v>0.85699999999999998</v>
      </c>
      <c r="C11052" s="19">
        <v>23834</v>
      </c>
      <c r="D11052" s="19">
        <v>8524.1870639999997</v>
      </c>
      <c r="E11052" s="23">
        <v>1.5174123079999999</v>
      </c>
      <c r="F11052" s="23">
        <v>0.87330489300000003</v>
      </c>
      <c r="G11052" s="17">
        <v>0.76671981199999995</v>
      </c>
      <c r="H11052" s="17">
        <v>0.233280188</v>
      </c>
      <c r="I11052" s="17">
        <v>0.99558658700000002</v>
      </c>
      <c r="J11052" s="17">
        <v>4.4099999999999999E-3</v>
      </c>
      <c r="K11052" s="17">
        <v>0</v>
      </c>
    </row>
    <row r="11053" spans="1:11" x14ac:dyDescent="0.45">
      <c r="A11053" s="10" t="s">
        <v>89</v>
      </c>
      <c r="B11053" s="20">
        <v>0.85799999999999998</v>
      </c>
      <c r="C11053" s="19">
        <v>23856</v>
      </c>
      <c r="D11053" s="19">
        <v>8557.8017810000001</v>
      </c>
      <c r="E11053" s="23">
        <v>1.536066521</v>
      </c>
      <c r="F11053" s="23">
        <v>0.88097826800000001</v>
      </c>
      <c r="G11053" s="17">
        <v>0.76693494299999998</v>
      </c>
      <c r="H11053" s="17">
        <v>0.23306505699999999</v>
      </c>
      <c r="I11053" s="17">
        <v>0.99560114200000005</v>
      </c>
      <c r="J11053" s="17">
        <v>4.4000000000000003E-3</v>
      </c>
      <c r="K11053" s="17">
        <v>0</v>
      </c>
    </row>
    <row r="11054" spans="1:11" x14ac:dyDescent="0.45">
      <c r="A11054" s="10" t="s">
        <v>89</v>
      </c>
      <c r="B11054" s="20">
        <v>0.85899999999999999</v>
      </c>
      <c r="C11054" s="19">
        <v>23885</v>
      </c>
      <c r="D11054" s="19">
        <v>8602.4866989999991</v>
      </c>
      <c r="E11054" s="23">
        <v>1.5463798959999999</v>
      </c>
      <c r="F11054" s="23">
        <v>0.88451194</v>
      </c>
      <c r="G11054" s="17">
        <v>0.76717605200000005</v>
      </c>
      <c r="H11054" s="17">
        <v>0.232823948</v>
      </c>
      <c r="I11054" s="17">
        <v>0.99562396399999997</v>
      </c>
      <c r="J11054" s="17">
        <v>4.3800000000000002E-3</v>
      </c>
      <c r="K11054" s="17">
        <v>0</v>
      </c>
    </row>
    <row r="11055" spans="1:11" x14ac:dyDescent="0.45">
      <c r="A11055" s="10" t="s">
        <v>89</v>
      </c>
      <c r="B11055" s="20">
        <v>0.86</v>
      </c>
      <c r="C11055" s="19">
        <v>23908</v>
      </c>
      <c r="D11055" s="19">
        <v>8638.1477350000005</v>
      </c>
      <c r="E11055" s="23">
        <v>1.554011976</v>
      </c>
      <c r="F11055" s="23">
        <v>0.88897854099999996</v>
      </c>
      <c r="G11055" s="17">
        <v>0.76731637900000005</v>
      </c>
      <c r="H11055" s="17">
        <v>0.23268362100000001</v>
      </c>
      <c r="I11055" s="17">
        <v>0.99564124300000001</v>
      </c>
      <c r="J11055" s="17">
        <v>4.3600000000000002E-3</v>
      </c>
      <c r="K11055" s="17">
        <v>0</v>
      </c>
    </row>
    <row r="11056" spans="1:11" x14ac:dyDescent="0.45">
      <c r="A11056" s="10" t="s">
        <v>89</v>
      </c>
      <c r="B11056" s="20">
        <v>0.86099999999999999</v>
      </c>
      <c r="C11056" s="19">
        <v>23944</v>
      </c>
      <c r="D11056" s="19">
        <v>8694.2284440000003</v>
      </c>
      <c r="E11056" s="23">
        <v>1.5610848239999999</v>
      </c>
      <c r="F11056" s="23">
        <v>0.89327159499999997</v>
      </c>
      <c r="G11056" s="17">
        <v>0.76741563599999996</v>
      </c>
      <c r="H11056" s="17">
        <v>0.23258436399999999</v>
      </c>
      <c r="I11056" s="17">
        <v>0.99566406500000004</v>
      </c>
      <c r="J11056" s="17">
        <v>4.3400000000000001E-3</v>
      </c>
      <c r="K11056" s="17">
        <v>0</v>
      </c>
    </row>
    <row r="11057" spans="1:11" x14ac:dyDescent="0.45">
      <c r="A11057" s="10" t="s">
        <v>89</v>
      </c>
      <c r="B11057" s="20">
        <v>0.86199999999999999</v>
      </c>
      <c r="C11057" s="19">
        <v>23959</v>
      </c>
      <c r="D11057" s="19">
        <v>8717.7114710000005</v>
      </c>
      <c r="E11057" s="23">
        <v>1.570475523</v>
      </c>
      <c r="F11057" s="23">
        <v>0.89777895200000002</v>
      </c>
      <c r="G11057" s="17">
        <v>0.76756124999999997</v>
      </c>
      <c r="H11057" s="17">
        <v>0.23243875</v>
      </c>
      <c r="I11057" s="17">
        <v>0.99567190400000005</v>
      </c>
      <c r="J11057" s="17">
        <v>4.3299999999999996E-3</v>
      </c>
      <c r="K11057" s="17">
        <v>0</v>
      </c>
    </row>
    <row r="11058" spans="1:11" x14ac:dyDescent="0.45">
      <c r="A11058" s="10" t="s">
        <v>89</v>
      </c>
      <c r="B11058" s="20">
        <v>0.86299999999999999</v>
      </c>
      <c r="C11058" s="19">
        <v>24001</v>
      </c>
      <c r="D11058" s="19">
        <v>8783.7526949999992</v>
      </c>
      <c r="E11058" s="23">
        <v>1.574604092</v>
      </c>
      <c r="F11058" s="23">
        <v>0.90155484600000002</v>
      </c>
      <c r="G11058" s="17">
        <v>0.76767634699999998</v>
      </c>
      <c r="H11058" s="17">
        <v>0.23232365299999999</v>
      </c>
      <c r="I11058" s="17">
        <v>0.99569582599999995</v>
      </c>
      <c r="J11058" s="17">
        <v>4.3E-3</v>
      </c>
      <c r="K11058" s="17">
        <v>0</v>
      </c>
    </row>
    <row r="11059" spans="1:11" x14ac:dyDescent="0.45">
      <c r="A11059" s="10" t="s">
        <v>89</v>
      </c>
      <c r="B11059" s="20">
        <v>0.86399999999999999</v>
      </c>
      <c r="C11059" s="19">
        <v>24028</v>
      </c>
      <c r="D11059" s="19">
        <v>8826.4892849999997</v>
      </c>
      <c r="E11059" s="23">
        <v>1.5879616160000001</v>
      </c>
      <c r="F11059" s="23">
        <v>0.90716110800000005</v>
      </c>
      <c r="G11059" s="17">
        <v>0.76781255199999998</v>
      </c>
      <c r="H11059" s="17">
        <v>0.23218744799999999</v>
      </c>
      <c r="I11059" s="17">
        <v>0.99565937599999998</v>
      </c>
      <c r="J11059" s="17">
        <v>4.3400000000000001E-3</v>
      </c>
      <c r="K11059" s="17">
        <v>0</v>
      </c>
    </row>
    <row r="11060" spans="1:11" x14ac:dyDescent="0.45">
      <c r="A11060" s="10" t="s">
        <v>89</v>
      </c>
      <c r="B11060" s="20">
        <v>0.86499999999999999</v>
      </c>
      <c r="C11060" s="19">
        <v>24056</v>
      </c>
      <c r="D11060" s="19">
        <v>8871.136837</v>
      </c>
      <c r="E11060" s="23">
        <v>1.599001806</v>
      </c>
      <c r="F11060" s="23">
        <v>0.91212009000000005</v>
      </c>
      <c r="G11060" s="17">
        <v>0.76808280699999998</v>
      </c>
      <c r="H11060" s="17">
        <v>0.23191719299999999</v>
      </c>
      <c r="I11060" s="17">
        <v>0.9956798</v>
      </c>
      <c r="J11060" s="17">
        <v>4.3200000000000001E-3</v>
      </c>
      <c r="K11060" s="17">
        <v>0</v>
      </c>
    </row>
    <row r="11061" spans="1:11" x14ac:dyDescent="0.45">
      <c r="A11061" s="10" t="s">
        <v>89</v>
      </c>
      <c r="B11061" s="20">
        <v>0.86599999999999999</v>
      </c>
      <c r="C11061" s="19">
        <v>24084</v>
      </c>
      <c r="D11061" s="19">
        <v>8916.040814</v>
      </c>
      <c r="E11061" s="23">
        <v>1.6123460080000001</v>
      </c>
      <c r="F11061" s="23">
        <v>0.91628927500000001</v>
      </c>
      <c r="G11061" s="17">
        <v>0.76818634799999996</v>
      </c>
      <c r="H11061" s="17">
        <v>0.23181365200000001</v>
      </c>
      <c r="I11061" s="17">
        <v>0.99569620199999997</v>
      </c>
      <c r="J11061" s="17">
        <v>4.3E-3</v>
      </c>
      <c r="K11061" s="17">
        <v>0</v>
      </c>
    </row>
    <row r="11062" spans="1:11" x14ac:dyDescent="0.45">
      <c r="A11062" s="10" t="s">
        <v>89</v>
      </c>
      <c r="B11062" s="20">
        <v>0.86699999999999999</v>
      </c>
      <c r="C11062" s="19">
        <v>24112</v>
      </c>
      <c r="D11062" s="19">
        <v>8961.3748500000002</v>
      </c>
      <c r="E11062" s="23">
        <v>1.624091272</v>
      </c>
      <c r="F11062" s="23">
        <v>0.92114865899999998</v>
      </c>
      <c r="G11062" s="17">
        <v>0.76828964799999999</v>
      </c>
      <c r="H11062" s="17">
        <v>0.23171035200000001</v>
      </c>
      <c r="I11062" s="17">
        <v>0.99571363800000001</v>
      </c>
      <c r="J11062" s="17">
        <v>4.2900000000000004E-3</v>
      </c>
      <c r="K11062" s="17">
        <v>0</v>
      </c>
    </row>
    <row r="11063" spans="1:11" x14ac:dyDescent="0.45">
      <c r="A11063" s="10" t="s">
        <v>89</v>
      </c>
      <c r="B11063" s="20">
        <v>0.86799999999999999</v>
      </c>
      <c r="C11063" s="19">
        <v>24139</v>
      </c>
      <c r="D11063" s="19">
        <v>9005.6125539999994</v>
      </c>
      <c r="E11063" s="23">
        <v>1.6475631449999999</v>
      </c>
      <c r="F11063" s="23">
        <v>0.92579291799999996</v>
      </c>
      <c r="G11063" s="17">
        <v>0.768465968</v>
      </c>
      <c r="H11063" s="17">
        <v>0.231534032</v>
      </c>
      <c r="I11063" s="17">
        <v>0.99573117600000005</v>
      </c>
      <c r="J11063" s="17">
        <v>4.2700000000000004E-3</v>
      </c>
      <c r="K11063" s="17">
        <v>0</v>
      </c>
    </row>
    <row r="11064" spans="1:11" x14ac:dyDescent="0.45">
      <c r="A11064" s="10" t="s">
        <v>89</v>
      </c>
      <c r="B11064" s="20">
        <v>0.86899999999999999</v>
      </c>
      <c r="C11064" s="19">
        <v>24160</v>
      </c>
      <c r="D11064" s="19">
        <v>9040.2893710000008</v>
      </c>
      <c r="E11064" s="23">
        <v>1.6532739030000001</v>
      </c>
      <c r="F11064" s="23">
        <v>0.93045080499999999</v>
      </c>
      <c r="G11064" s="17">
        <v>0.76862582800000001</v>
      </c>
      <c r="H11064" s="17">
        <v>0.23137417199999999</v>
      </c>
      <c r="I11064" s="17">
        <v>0.995750621</v>
      </c>
      <c r="J11064" s="17">
        <v>4.2500000000000003E-3</v>
      </c>
      <c r="K11064" s="17">
        <v>0</v>
      </c>
    </row>
    <row r="11065" spans="1:11" x14ac:dyDescent="0.45">
      <c r="A11065" s="10" t="s">
        <v>89</v>
      </c>
      <c r="B11065" s="20">
        <v>0.87</v>
      </c>
      <c r="C11065" s="19">
        <v>24194</v>
      </c>
      <c r="D11065" s="19">
        <v>9096.5854429999999</v>
      </c>
      <c r="E11065" s="23">
        <v>1.6568367930000001</v>
      </c>
      <c r="F11065" s="23">
        <v>0.93423627300000001</v>
      </c>
      <c r="G11065" s="17">
        <v>0.76870298400000003</v>
      </c>
      <c r="H11065" s="17">
        <v>0.23129701599999999</v>
      </c>
      <c r="I11065" s="17">
        <v>0.99577097699999995</v>
      </c>
      <c r="J11065" s="17">
        <v>4.2300000000000003E-3</v>
      </c>
      <c r="K11065" s="17">
        <v>0</v>
      </c>
    </row>
    <row r="11066" spans="1:11" x14ac:dyDescent="0.45">
      <c r="A11066" s="10" t="s">
        <v>89</v>
      </c>
      <c r="B11066" s="20">
        <v>0.871</v>
      </c>
      <c r="C11066" s="19">
        <v>24223</v>
      </c>
      <c r="D11066" s="19">
        <v>9144.9132860000009</v>
      </c>
      <c r="E11066" s="23">
        <v>1.6737190230000001</v>
      </c>
      <c r="F11066" s="23">
        <v>0.93984483399999996</v>
      </c>
      <c r="G11066" s="17">
        <v>0.76897989499999997</v>
      </c>
      <c r="H11066" s="17">
        <v>0.231020105</v>
      </c>
      <c r="I11066" s="17">
        <v>0.99578781100000002</v>
      </c>
      <c r="J11066" s="17">
        <v>4.2100000000000002E-3</v>
      </c>
      <c r="K11066" s="17">
        <v>0</v>
      </c>
    </row>
    <row r="11067" spans="1:11" x14ac:dyDescent="0.45">
      <c r="A11067" s="10" t="s">
        <v>89</v>
      </c>
      <c r="B11067" s="20">
        <v>0.872</v>
      </c>
      <c r="C11067" s="19">
        <v>24251</v>
      </c>
      <c r="D11067" s="19">
        <v>9192.0134660000003</v>
      </c>
      <c r="E11067" s="23">
        <v>1.689468247</v>
      </c>
      <c r="F11067" s="23">
        <v>0.94474623899999999</v>
      </c>
      <c r="G11067" s="17">
        <v>0.76920539399999999</v>
      </c>
      <c r="H11067" s="17">
        <v>0.23079460600000001</v>
      </c>
      <c r="I11067" s="17">
        <v>0.99580447100000002</v>
      </c>
      <c r="J11067" s="17">
        <v>4.1999999999999997E-3</v>
      </c>
      <c r="K11067" s="17">
        <v>0</v>
      </c>
    </row>
    <row r="11068" spans="1:11" x14ac:dyDescent="0.45">
      <c r="A11068" s="10" t="s">
        <v>89</v>
      </c>
      <c r="B11068" s="20">
        <v>0.873</v>
      </c>
      <c r="C11068" s="19">
        <v>24275</v>
      </c>
      <c r="D11068" s="19">
        <v>9232.5935279999994</v>
      </c>
      <c r="E11068" s="23">
        <v>1.6945202589999999</v>
      </c>
      <c r="F11068" s="23">
        <v>0.94841383400000001</v>
      </c>
      <c r="G11068" s="17">
        <v>0.76943357400000001</v>
      </c>
      <c r="H11068" s="17">
        <v>0.23056642599999999</v>
      </c>
      <c r="I11068" s="17">
        <v>0.99579668099999996</v>
      </c>
      <c r="J11068" s="17">
        <v>4.1999999999999997E-3</v>
      </c>
      <c r="K11068" s="17">
        <v>0</v>
      </c>
    </row>
    <row r="11069" spans="1:11" x14ac:dyDescent="0.45">
      <c r="A11069" s="10" t="s">
        <v>89</v>
      </c>
      <c r="B11069" s="20">
        <v>0.874</v>
      </c>
      <c r="C11069" s="19">
        <v>24306</v>
      </c>
      <c r="D11069" s="19">
        <v>9285.4259349999993</v>
      </c>
      <c r="E11069" s="23">
        <v>1.7130627549999999</v>
      </c>
      <c r="F11069" s="23">
        <v>0.95381846299999995</v>
      </c>
      <c r="G11069" s="17">
        <v>0.76964535499999998</v>
      </c>
      <c r="H11069" s="17">
        <v>0.230354645</v>
      </c>
      <c r="I11069" s="17">
        <v>0.99581737800000003</v>
      </c>
      <c r="J11069" s="17">
        <v>4.1799999999999997E-3</v>
      </c>
      <c r="K11069" s="17">
        <v>0</v>
      </c>
    </row>
    <row r="11070" spans="1:11" x14ac:dyDescent="0.45">
      <c r="A11070" s="10" t="s">
        <v>89</v>
      </c>
      <c r="B11070" s="20">
        <v>0.875</v>
      </c>
      <c r="C11070" s="19">
        <v>24333</v>
      </c>
      <c r="D11070" s="19">
        <v>9331.9091079999998</v>
      </c>
      <c r="E11070" s="23">
        <v>1.7261563900000001</v>
      </c>
      <c r="F11070" s="23">
        <v>0.95895616800000005</v>
      </c>
      <c r="G11070" s="17">
        <v>0.76990095800000002</v>
      </c>
      <c r="H11070" s="17">
        <v>0.230099042</v>
      </c>
      <c r="I11070" s="17">
        <v>0.99583286400000004</v>
      </c>
      <c r="J11070" s="17">
        <v>4.1700000000000001E-3</v>
      </c>
      <c r="K11070" s="17">
        <v>0</v>
      </c>
    </row>
    <row r="11071" spans="1:11" x14ac:dyDescent="0.45">
      <c r="A11071" s="10" t="s">
        <v>89</v>
      </c>
      <c r="B11071" s="20">
        <v>0.876</v>
      </c>
      <c r="C11071" s="19">
        <v>24361</v>
      </c>
      <c r="D11071" s="19">
        <v>9380.4877589999996</v>
      </c>
      <c r="E11071" s="23">
        <v>1.7417736880000001</v>
      </c>
      <c r="F11071" s="23">
        <v>0.96358907100000002</v>
      </c>
      <c r="G11071" s="17">
        <v>0.77016542799999999</v>
      </c>
      <c r="H11071" s="17">
        <v>0.22983457199999999</v>
      </c>
      <c r="I11071" s="17">
        <v>0.99584886699999997</v>
      </c>
      <c r="J11071" s="17">
        <v>4.15E-3</v>
      </c>
      <c r="K11071" s="17">
        <v>0</v>
      </c>
    </row>
    <row r="11072" spans="1:11" x14ac:dyDescent="0.45">
      <c r="A11072" s="10" t="s">
        <v>89</v>
      </c>
      <c r="B11072" s="20">
        <v>0.877</v>
      </c>
      <c r="C11072" s="19">
        <v>24388</v>
      </c>
      <c r="D11072" s="19">
        <v>9427.6131119999991</v>
      </c>
      <c r="E11072" s="23">
        <v>1.755696014</v>
      </c>
      <c r="F11072" s="23">
        <v>0.96874516300000002</v>
      </c>
      <c r="G11072" s="17">
        <v>0.77037887500000002</v>
      </c>
      <c r="H11072" s="17">
        <v>0.22962112500000001</v>
      </c>
      <c r="I11072" s="17">
        <v>0.99586529800000001</v>
      </c>
      <c r="J11072" s="17">
        <v>4.13E-3</v>
      </c>
      <c r="K11072" s="17">
        <v>0</v>
      </c>
    </row>
    <row r="11073" spans="1:11" x14ac:dyDescent="0.45">
      <c r="A11073" s="10" t="s">
        <v>89</v>
      </c>
      <c r="B11073" s="20">
        <v>0.878</v>
      </c>
      <c r="C11073" s="19">
        <v>24408</v>
      </c>
      <c r="D11073" s="19">
        <v>9462.8685719999994</v>
      </c>
      <c r="E11073" s="23">
        <v>1.768913373</v>
      </c>
      <c r="F11073" s="23">
        <v>0.97388322500000002</v>
      </c>
      <c r="G11073" s="17">
        <v>0.77056702700000002</v>
      </c>
      <c r="H11073" s="17">
        <v>0.22943297300000001</v>
      </c>
      <c r="I11073" s="17">
        <v>0.99587443099999995</v>
      </c>
      <c r="J11073" s="17">
        <v>4.13E-3</v>
      </c>
      <c r="K11073" s="17">
        <v>0</v>
      </c>
    </row>
    <row r="11074" spans="1:11" x14ac:dyDescent="0.45">
      <c r="A11074" s="10" t="s">
        <v>89</v>
      </c>
      <c r="B11074" s="20">
        <v>0.879</v>
      </c>
      <c r="C11074" s="19">
        <v>24445</v>
      </c>
      <c r="D11074" s="19">
        <v>9528.4349199999997</v>
      </c>
      <c r="E11074" s="23">
        <v>1.7752614449999999</v>
      </c>
      <c r="F11074" s="23">
        <v>0.97797086099999997</v>
      </c>
      <c r="G11074" s="17">
        <v>0.77079157300000001</v>
      </c>
      <c r="H11074" s="17">
        <v>0.22920842699999999</v>
      </c>
      <c r="I11074" s="17">
        <v>0.99589941299999996</v>
      </c>
      <c r="J11074" s="17">
        <v>4.1000000000000003E-3</v>
      </c>
      <c r="K11074" s="17">
        <v>0</v>
      </c>
    </row>
    <row r="11075" spans="1:11" x14ac:dyDescent="0.45">
      <c r="A11075" s="10" t="s">
        <v>89</v>
      </c>
      <c r="B11075" s="20">
        <v>0.88</v>
      </c>
      <c r="C11075" s="19">
        <v>24472</v>
      </c>
      <c r="D11075" s="19">
        <v>9576.5790300000008</v>
      </c>
      <c r="E11075" s="23">
        <v>1.7914027539999999</v>
      </c>
      <c r="F11075" s="23">
        <v>0.98435548699999997</v>
      </c>
      <c r="G11075" s="17">
        <v>0.77100359600000001</v>
      </c>
      <c r="H11075" s="17">
        <v>0.22899640399999999</v>
      </c>
      <c r="I11075" s="17">
        <v>0.99591305600000002</v>
      </c>
      <c r="J11075" s="17">
        <v>4.0899999999999999E-3</v>
      </c>
      <c r="K11075" s="17">
        <v>0</v>
      </c>
    </row>
    <row r="11076" spans="1:11" x14ac:dyDescent="0.45">
      <c r="A11076" s="10" t="s">
        <v>89</v>
      </c>
      <c r="B11076" s="20">
        <v>0.88100000000000001</v>
      </c>
      <c r="C11076" s="19">
        <v>24501</v>
      </c>
      <c r="D11076" s="19">
        <v>9628.7463339999995</v>
      </c>
      <c r="E11076" s="23">
        <v>1.8042361499999999</v>
      </c>
      <c r="F11076" s="23">
        <v>0.98881578299999995</v>
      </c>
      <c r="G11076" s="17">
        <v>0.77123382699999998</v>
      </c>
      <c r="H11076" s="17">
        <v>0.22876617299999999</v>
      </c>
      <c r="I11076" s="17">
        <v>0.99593196500000003</v>
      </c>
      <c r="J11076" s="17">
        <v>4.0699999999999998E-3</v>
      </c>
      <c r="K11076" s="17">
        <v>0</v>
      </c>
    </row>
    <row r="11077" spans="1:11" x14ac:dyDescent="0.45">
      <c r="A11077" s="10" t="s">
        <v>89</v>
      </c>
      <c r="B11077" s="20">
        <v>0.88200000000000001</v>
      </c>
      <c r="C11077" s="19">
        <v>24528</v>
      </c>
      <c r="D11077" s="19">
        <v>9677.7096949999996</v>
      </c>
      <c r="E11077" s="23">
        <v>1.816263057</v>
      </c>
      <c r="F11077" s="23">
        <v>0.99431841700000001</v>
      </c>
      <c r="G11077" s="17">
        <v>0.77144487900000003</v>
      </c>
      <c r="H11077" s="17">
        <v>0.228555121</v>
      </c>
      <c r="I11077" s="17">
        <v>0.995944885</v>
      </c>
      <c r="J11077" s="17">
        <v>4.0600000000000002E-3</v>
      </c>
      <c r="K11077" s="17">
        <v>0</v>
      </c>
    </row>
    <row r="11078" spans="1:11" x14ac:dyDescent="0.45">
      <c r="A11078" s="10" t="s">
        <v>89</v>
      </c>
      <c r="B11078" s="20">
        <v>0.88300000000000001</v>
      </c>
      <c r="C11078" s="19">
        <v>24556</v>
      </c>
      <c r="D11078" s="19">
        <v>9728.7955750000001</v>
      </c>
      <c r="E11078" s="23">
        <v>1.8324323179999999</v>
      </c>
      <c r="F11078" s="23">
        <v>0.99938721900000005</v>
      </c>
      <c r="G11078" s="17">
        <v>0.77170548900000002</v>
      </c>
      <c r="H11078" s="17">
        <v>0.22829451100000001</v>
      </c>
      <c r="I11078" s="17">
        <v>0.99595785800000003</v>
      </c>
      <c r="J11078" s="17">
        <v>4.0400000000000002E-3</v>
      </c>
      <c r="K11078" s="17">
        <v>0</v>
      </c>
    </row>
    <row r="11079" spans="1:11" x14ac:dyDescent="0.45">
      <c r="A11079" s="10" t="s">
        <v>89</v>
      </c>
      <c r="B11079" s="20">
        <v>0.88400000000000001</v>
      </c>
      <c r="C11079" s="19">
        <v>24584</v>
      </c>
      <c r="D11079" s="19">
        <v>9780.3844649999992</v>
      </c>
      <c r="E11079" s="23">
        <v>1.8514238780000001</v>
      </c>
      <c r="F11079" s="23">
        <v>1.0046925280000001</v>
      </c>
      <c r="G11079" s="17">
        <v>0.77188415200000005</v>
      </c>
      <c r="H11079" s="17">
        <v>0.22811584800000001</v>
      </c>
      <c r="I11079" s="17">
        <v>0.99597441200000003</v>
      </c>
      <c r="J11079" s="17">
        <v>4.0299999999999997E-3</v>
      </c>
      <c r="K11079" s="17">
        <v>0</v>
      </c>
    </row>
    <row r="11080" spans="1:11" x14ac:dyDescent="0.45">
      <c r="A11080" s="10" t="s">
        <v>89</v>
      </c>
      <c r="B11080" s="20">
        <v>0.88500000000000001</v>
      </c>
      <c r="C11080" s="19">
        <v>24612</v>
      </c>
      <c r="D11080" s="19">
        <v>9832.4902810000003</v>
      </c>
      <c r="E11080" s="23">
        <v>1.870008366</v>
      </c>
      <c r="F11080" s="23">
        <v>1.0105173780000001</v>
      </c>
      <c r="G11080" s="17">
        <v>0.77214366999999995</v>
      </c>
      <c r="H11080" s="17">
        <v>0.22785633</v>
      </c>
      <c r="I11080" s="17">
        <v>0.99599214999999997</v>
      </c>
      <c r="J11080" s="17">
        <v>4.0099999999999997E-3</v>
      </c>
      <c r="K11080" s="17">
        <v>0</v>
      </c>
    </row>
    <row r="11081" spans="1:11" x14ac:dyDescent="0.45">
      <c r="A11081" s="10" t="s">
        <v>89</v>
      </c>
      <c r="B11081" s="20">
        <v>0.88600000000000001</v>
      </c>
      <c r="C11081" s="19">
        <v>24639</v>
      </c>
      <c r="D11081" s="19">
        <v>9883.0772649999999</v>
      </c>
      <c r="E11081" s="23">
        <v>1.879654575</v>
      </c>
      <c r="F11081" s="23">
        <v>1.015873134</v>
      </c>
      <c r="G11081" s="17">
        <v>0.77239336000000003</v>
      </c>
      <c r="H11081" s="17">
        <v>0.22760664</v>
      </c>
      <c r="I11081" s="17">
        <v>0.996010854</v>
      </c>
      <c r="J11081" s="17">
        <v>3.9899999999999996E-3</v>
      </c>
      <c r="K11081" s="17">
        <v>0</v>
      </c>
    </row>
    <row r="11082" spans="1:11" x14ac:dyDescent="0.45">
      <c r="A11082" s="10" t="s">
        <v>89</v>
      </c>
      <c r="B11082" s="20">
        <v>0.88700000000000001</v>
      </c>
      <c r="C11082" s="19">
        <v>24667</v>
      </c>
      <c r="D11082" s="19">
        <v>9936.0258840000006</v>
      </c>
      <c r="E11082" s="23">
        <v>1.903919541</v>
      </c>
      <c r="F11082" s="23">
        <v>1.0209740789999999</v>
      </c>
      <c r="G11082" s="17">
        <v>0.77265172100000001</v>
      </c>
      <c r="H11082" s="17">
        <v>0.22734827899999999</v>
      </c>
      <c r="I11082" s="17">
        <v>0.996028943</v>
      </c>
      <c r="J11082" s="17">
        <v>3.9699999999999996E-3</v>
      </c>
      <c r="K11082" s="17">
        <v>0</v>
      </c>
    </row>
    <row r="11083" spans="1:11" x14ac:dyDescent="0.45">
      <c r="A11083" s="10" t="s">
        <v>89</v>
      </c>
      <c r="B11083" s="20">
        <v>0.88800000000000001</v>
      </c>
      <c r="C11083" s="19">
        <v>24695</v>
      </c>
      <c r="D11083" s="19">
        <v>9989.6645009999993</v>
      </c>
      <c r="E11083" s="23">
        <v>1.9193194920000001</v>
      </c>
      <c r="F11083" s="23">
        <v>1.0258165459999999</v>
      </c>
      <c r="G11083" s="17">
        <v>0.77290949600000003</v>
      </c>
      <c r="H11083" s="17">
        <v>0.227090504</v>
      </c>
      <c r="I11083" s="17">
        <v>0.99604592800000002</v>
      </c>
      <c r="J11083" s="17">
        <v>3.9500000000000004E-3</v>
      </c>
      <c r="K11083" s="17">
        <v>0</v>
      </c>
    </row>
    <row r="11084" spans="1:11" x14ac:dyDescent="0.45">
      <c r="A11084" s="10" t="s">
        <v>89</v>
      </c>
      <c r="B11084" s="20">
        <v>0.88900000000000001</v>
      </c>
      <c r="C11084" s="19">
        <v>24715</v>
      </c>
      <c r="D11084" s="19">
        <v>10028.26858</v>
      </c>
      <c r="E11084" s="23">
        <v>1.938016167</v>
      </c>
      <c r="F11084" s="23">
        <v>1.032273116</v>
      </c>
      <c r="G11084" s="17">
        <v>0.77309326300000003</v>
      </c>
      <c r="H11084" s="17">
        <v>0.226906737</v>
      </c>
      <c r="I11084" s="17">
        <v>0.99605584800000002</v>
      </c>
      <c r="J11084" s="17">
        <v>3.9399999999999999E-3</v>
      </c>
      <c r="K11084" s="17">
        <v>0</v>
      </c>
    </row>
    <row r="11085" spans="1:11" x14ac:dyDescent="0.45">
      <c r="A11085" s="10" t="s">
        <v>89</v>
      </c>
      <c r="B11085" s="20">
        <v>0.89</v>
      </c>
      <c r="C11085" s="19">
        <v>24749</v>
      </c>
      <c r="D11085" s="19">
        <v>10094.320019999999</v>
      </c>
      <c r="E11085" s="23">
        <v>1.9521558670000001</v>
      </c>
      <c r="F11085" s="23">
        <v>1.0365552469999999</v>
      </c>
      <c r="G11085" s="17">
        <v>0.77271809000000002</v>
      </c>
      <c r="H11085" s="17">
        <v>0.22728191</v>
      </c>
      <c r="I11085" s="17">
        <v>0.99607965300000001</v>
      </c>
      <c r="J11085" s="17">
        <v>3.9199999999999999E-3</v>
      </c>
      <c r="K11085" s="17">
        <v>0</v>
      </c>
    </row>
    <row r="11086" spans="1:11" x14ac:dyDescent="0.45">
      <c r="A11086" s="10" t="s">
        <v>89</v>
      </c>
      <c r="B11086" s="20">
        <v>0.89100000000000001</v>
      </c>
      <c r="C11086" s="19">
        <v>24778</v>
      </c>
      <c r="D11086" s="19">
        <v>10151.277120000001</v>
      </c>
      <c r="E11086" s="23">
        <v>1.97785408</v>
      </c>
      <c r="F11086" s="23">
        <v>1.0432912679999999</v>
      </c>
      <c r="G11086" s="17">
        <v>0.77290338199999997</v>
      </c>
      <c r="H11086" s="17">
        <v>0.227096618</v>
      </c>
      <c r="I11086" s="17">
        <v>0.99609998099999997</v>
      </c>
      <c r="J11086" s="17">
        <v>3.8999999999999998E-3</v>
      </c>
      <c r="K11086" s="17">
        <v>0</v>
      </c>
    </row>
    <row r="11087" spans="1:11" x14ac:dyDescent="0.45">
      <c r="A11087" s="10" t="s">
        <v>89</v>
      </c>
      <c r="B11087" s="20">
        <v>0.89200000000000002</v>
      </c>
      <c r="C11087" s="19">
        <v>24806</v>
      </c>
      <c r="D11087" s="19">
        <v>10206.76161</v>
      </c>
      <c r="E11087" s="23">
        <v>1.989182418</v>
      </c>
      <c r="F11087" s="23">
        <v>1.0492118290000001</v>
      </c>
      <c r="G11087" s="17">
        <v>0.77303878100000001</v>
      </c>
      <c r="H11087" s="17">
        <v>0.22696121899999999</v>
      </c>
      <c r="I11087" s="17">
        <v>0.99611383099999995</v>
      </c>
      <c r="J11087" s="17">
        <v>3.8899999999999998E-3</v>
      </c>
      <c r="K11087" s="17">
        <v>0</v>
      </c>
    </row>
    <row r="11088" spans="1:11" x14ac:dyDescent="0.45">
      <c r="A11088" s="10" t="s">
        <v>89</v>
      </c>
      <c r="B11088" s="20">
        <v>0.89300000000000002</v>
      </c>
      <c r="C11088" s="19">
        <v>24834</v>
      </c>
      <c r="D11088" s="19">
        <v>10262.68842</v>
      </c>
      <c r="E11088" s="23">
        <v>2.0002760180000001</v>
      </c>
      <c r="F11088" s="23">
        <v>1.0548054440000001</v>
      </c>
      <c r="G11088" s="17">
        <v>0.77321414200000005</v>
      </c>
      <c r="H11088" s="17">
        <v>0.22678585800000001</v>
      </c>
      <c r="I11088" s="17">
        <v>0.99613808699999995</v>
      </c>
      <c r="J11088" s="17">
        <v>3.8600000000000001E-3</v>
      </c>
      <c r="K11088" s="17">
        <v>0</v>
      </c>
    </row>
    <row r="11089" spans="1:11" x14ac:dyDescent="0.45">
      <c r="A11089" s="10" t="s">
        <v>89</v>
      </c>
      <c r="B11089" s="20">
        <v>0.89400000000000002</v>
      </c>
      <c r="C11089" s="19">
        <v>24862</v>
      </c>
      <c r="D11089" s="19">
        <v>10318.94997</v>
      </c>
      <c r="E11089" s="23">
        <v>2.017222018</v>
      </c>
      <c r="F11089" s="23">
        <v>1.060921885</v>
      </c>
      <c r="G11089" s="17">
        <v>0.773469552</v>
      </c>
      <c r="H11089" s="17">
        <v>0.226530448</v>
      </c>
      <c r="I11089" s="17">
        <v>0.99615267500000004</v>
      </c>
      <c r="J11089" s="17">
        <v>3.8500000000000001E-3</v>
      </c>
      <c r="K11089" s="17">
        <v>0</v>
      </c>
    </row>
    <row r="11090" spans="1:11" x14ac:dyDescent="0.45">
      <c r="A11090" s="10" t="s">
        <v>89</v>
      </c>
      <c r="B11090" s="20">
        <v>0.89500000000000002</v>
      </c>
      <c r="C11090" s="19">
        <v>24889</v>
      </c>
      <c r="D11090" s="19">
        <v>10373.55301</v>
      </c>
      <c r="E11090" s="23">
        <v>2.024614852</v>
      </c>
      <c r="F11090" s="23">
        <v>1.066366768</v>
      </c>
      <c r="G11090" s="17">
        <v>0.77359476100000002</v>
      </c>
      <c r="H11090" s="17">
        <v>0.22640523900000001</v>
      </c>
      <c r="I11090" s="17">
        <v>0.99616977600000001</v>
      </c>
      <c r="J11090" s="17">
        <v>3.8300000000000001E-3</v>
      </c>
      <c r="K11090" s="17">
        <v>0</v>
      </c>
    </row>
    <row r="11091" spans="1:11" x14ac:dyDescent="0.45">
      <c r="A11091" s="10" t="s">
        <v>89</v>
      </c>
      <c r="B11091" s="20">
        <v>0.89600000000000002</v>
      </c>
      <c r="C11091" s="19">
        <v>24916</v>
      </c>
      <c r="D11091" s="19">
        <v>10428.51642</v>
      </c>
      <c r="E11091" s="23">
        <v>2.0432016819999999</v>
      </c>
      <c r="F11091" s="23">
        <v>1.0726482399999999</v>
      </c>
      <c r="G11091" s="17">
        <v>0.77384010299999995</v>
      </c>
      <c r="H11091" s="17">
        <v>0.226159897</v>
      </c>
      <c r="I11091" s="17">
        <v>0.99618273099999999</v>
      </c>
      <c r="J11091" s="17">
        <v>3.82E-3</v>
      </c>
      <c r="K11091" s="17">
        <v>0</v>
      </c>
    </row>
    <row r="11092" spans="1:11" x14ac:dyDescent="0.45">
      <c r="A11092" s="10" t="s">
        <v>89</v>
      </c>
      <c r="B11092" s="20">
        <v>0.89700000000000002</v>
      </c>
      <c r="C11092" s="19">
        <v>24942</v>
      </c>
      <c r="D11092" s="19">
        <v>10481.92692</v>
      </c>
      <c r="E11092" s="23">
        <v>2.0645537549999999</v>
      </c>
      <c r="F11092" s="23">
        <v>1.0781691929999999</v>
      </c>
      <c r="G11092" s="17">
        <v>0.77403576299999999</v>
      </c>
      <c r="H11092" s="17">
        <v>0.22596423700000001</v>
      </c>
      <c r="I11092" s="17">
        <v>0.99619654099999999</v>
      </c>
      <c r="J11092" s="17">
        <v>3.8E-3</v>
      </c>
      <c r="K11092" s="17">
        <v>0</v>
      </c>
    </row>
    <row r="11093" spans="1:11" x14ac:dyDescent="0.45">
      <c r="A11093" s="10" t="s">
        <v>89</v>
      </c>
      <c r="B11093" s="20">
        <v>0.89800000000000002</v>
      </c>
      <c r="C11093" s="19">
        <v>24973</v>
      </c>
      <c r="D11093" s="19">
        <v>10546.09253</v>
      </c>
      <c r="E11093" s="23">
        <v>2.0749617050000002</v>
      </c>
      <c r="F11093" s="23">
        <v>1.084073249</v>
      </c>
      <c r="G11093" s="17">
        <v>0.77395587200000004</v>
      </c>
      <c r="H11093" s="17">
        <v>0.22604412800000001</v>
      </c>
      <c r="I11093" s="17">
        <v>0.99614721699999997</v>
      </c>
      <c r="J11093" s="17">
        <v>3.8500000000000001E-3</v>
      </c>
      <c r="K11093" s="17">
        <v>0</v>
      </c>
    </row>
    <row r="11094" spans="1:11" x14ac:dyDescent="0.45">
      <c r="A11094" s="10" t="s">
        <v>89</v>
      </c>
      <c r="B11094" s="20">
        <v>0.89900000000000002</v>
      </c>
      <c r="C11094" s="19">
        <v>25001</v>
      </c>
      <c r="D11094" s="19">
        <v>10604.724609999999</v>
      </c>
      <c r="E11094" s="23">
        <v>2.1049540279999999</v>
      </c>
      <c r="F11094" s="23">
        <v>1.090163773</v>
      </c>
      <c r="G11094" s="17">
        <v>0.77408903600000001</v>
      </c>
      <c r="H11094" s="17">
        <v>0.22591096399999999</v>
      </c>
      <c r="I11094" s="17">
        <v>0.99616005399999996</v>
      </c>
      <c r="J11094" s="17">
        <v>3.8400000000000001E-3</v>
      </c>
      <c r="K11094" s="17">
        <v>0</v>
      </c>
    </row>
    <row r="11095" spans="1:11" x14ac:dyDescent="0.45">
      <c r="A11095" s="10" t="s">
        <v>89</v>
      </c>
      <c r="B11095" s="20">
        <v>0.9</v>
      </c>
      <c r="C11095" s="19">
        <v>25026</v>
      </c>
      <c r="D11095" s="19">
        <v>10657.46848</v>
      </c>
      <c r="E11095" s="23">
        <v>2.117419908</v>
      </c>
      <c r="F11095" s="23">
        <v>1.096842549</v>
      </c>
      <c r="G11095" s="17">
        <v>0.774234796</v>
      </c>
      <c r="H11095" s="17">
        <v>0.225765204</v>
      </c>
      <c r="I11095" s="17">
        <v>0.99616826000000003</v>
      </c>
      <c r="J11095" s="17">
        <v>3.8300000000000001E-3</v>
      </c>
      <c r="K11095" s="17">
        <v>0</v>
      </c>
    </row>
    <row r="11096" spans="1:11" x14ac:dyDescent="0.45">
      <c r="A11096" s="10" t="s">
        <v>89</v>
      </c>
      <c r="B11096" s="20">
        <v>0.90100000000000002</v>
      </c>
      <c r="C11096" s="19">
        <v>25056</v>
      </c>
      <c r="D11096" s="19">
        <v>10721.192209999999</v>
      </c>
      <c r="E11096" s="23">
        <v>2.1350464960000002</v>
      </c>
      <c r="F11096" s="23">
        <v>1.1020262350000001</v>
      </c>
      <c r="G11096" s="17">
        <v>0.77426564499999995</v>
      </c>
      <c r="H11096" s="17">
        <v>0.225734355</v>
      </c>
      <c r="I11096" s="17">
        <v>0.99618411900000003</v>
      </c>
      <c r="J11096" s="17">
        <v>3.82E-3</v>
      </c>
      <c r="K11096" s="17">
        <v>0</v>
      </c>
    </row>
    <row r="11097" spans="1:11" x14ac:dyDescent="0.45">
      <c r="A11097" s="10" t="s">
        <v>89</v>
      </c>
      <c r="B11097" s="20">
        <v>0.90200000000000002</v>
      </c>
      <c r="C11097" s="19">
        <v>25076</v>
      </c>
      <c r="D11097" s="19">
        <v>10764.153050000001</v>
      </c>
      <c r="E11097" s="23">
        <v>2.1558120110000001</v>
      </c>
      <c r="F11097" s="23">
        <v>1.108056454</v>
      </c>
      <c r="G11097" s="17">
        <v>0.77428617</v>
      </c>
      <c r="H11097" s="17">
        <v>0.22571383</v>
      </c>
      <c r="I11097" s="17">
        <v>0.99619752399999995</v>
      </c>
      <c r="J11097" s="17">
        <v>3.8E-3</v>
      </c>
      <c r="K11097" s="17">
        <v>0</v>
      </c>
    </row>
    <row r="11098" spans="1:11" x14ac:dyDescent="0.45">
      <c r="A11098" s="10" t="s">
        <v>89</v>
      </c>
      <c r="B11098" s="20">
        <v>0.90300000000000002</v>
      </c>
      <c r="C11098" s="19">
        <v>25112</v>
      </c>
      <c r="D11098" s="19">
        <v>10842.14409</v>
      </c>
      <c r="E11098" s="23">
        <v>2.182261902</v>
      </c>
      <c r="F11098" s="23">
        <v>1.114451157</v>
      </c>
      <c r="G11098" s="17">
        <v>0.77453010499999997</v>
      </c>
      <c r="H11098" s="17">
        <v>0.225469895</v>
      </c>
      <c r="I11098" s="17">
        <v>0.996215819</v>
      </c>
      <c r="J11098" s="17">
        <v>3.7799999999999999E-3</v>
      </c>
      <c r="K11098" s="17">
        <v>0</v>
      </c>
    </row>
    <row r="11099" spans="1:11" x14ac:dyDescent="0.45">
      <c r="A11099" s="10" t="s">
        <v>89</v>
      </c>
      <c r="B11099" s="20">
        <v>0.90400000000000003</v>
      </c>
      <c r="C11099" s="19">
        <v>25137</v>
      </c>
      <c r="D11099" s="19">
        <v>10896.871800000001</v>
      </c>
      <c r="E11099" s="23">
        <v>2.194470387</v>
      </c>
      <c r="F11099" s="23">
        <v>1.121308075</v>
      </c>
      <c r="G11099" s="17">
        <v>0.77471456400000005</v>
      </c>
      <c r="H11099" s="17">
        <v>0.22528543600000001</v>
      </c>
      <c r="I11099" s="17">
        <v>0.996226324</v>
      </c>
      <c r="J11099" s="17">
        <v>3.7699999999999999E-3</v>
      </c>
      <c r="K11099" s="17">
        <v>0</v>
      </c>
    </row>
    <row r="11100" spans="1:11" x14ac:dyDescent="0.45">
      <c r="A11100" s="10" t="s">
        <v>89</v>
      </c>
      <c r="B11100" s="20">
        <v>0.90500000000000003</v>
      </c>
      <c r="C11100" s="19">
        <v>25167</v>
      </c>
      <c r="D11100" s="19">
        <v>10962.960489999999</v>
      </c>
      <c r="E11100" s="23">
        <v>2.2086153099999999</v>
      </c>
      <c r="F11100" s="23">
        <v>1.1281777049999999</v>
      </c>
      <c r="G11100" s="17">
        <v>0.774903644</v>
      </c>
      <c r="H11100" s="17">
        <v>0.225096356</v>
      </c>
      <c r="I11100" s="17">
        <v>0.996232169</v>
      </c>
      <c r="J11100" s="17">
        <v>3.7699999999999999E-3</v>
      </c>
      <c r="K11100" s="17">
        <v>0</v>
      </c>
    </row>
    <row r="11101" spans="1:11" x14ac:dyDescent="0.45">
      <c r="A11101" s="10" t="s">
        <v>89</v>
      </c>
      <c r="B11101" s="20">
        <v>0.90600000000000003</v>
      </c>
      <c r="C11101" s="19">
        <v>25194</v>
      </c>
      <c r="D11101" s="19">
        <v>11022.72898</v>
      </c>
      <c r="E11101" s="23">
        <v>2.216356019</v>
      </c>
      <c r="F11101" s="23">
        <v>1.1333711420000001</v>
      </c>
      <c r="G11101" s="17">
        <v>0.77506549199999997</v>
      </c>
      <c r="H11101" s="17">
        <v>0.22493450800000001</v>
      </c>
      <c r="I11101" s="17">
        <v>0.99625640199999999</v>
      </c>
      <c r="J11101" s="17">
        <v>3.7399999999999998E-3</v>
      </c>
      <c r="K11101" s="17">
        <v>0</v>
      </c>
    </row>
    <row r="11102" spans="1:11" x14ac:dyDescent="0.45">
      <c r="A11102" s="10" t="s">
        <v>89</v>
      </c>
      <c r="B11102" s="20">
        <v>0.90700000000000003</v>
      </c>
      <c r="C11102" s="19">
        <v>25223</v>
      </c>
      <c r="D11102" s="19">
        <v>11087.175869999999</v>
      </c>
      <c r="E11102" s="23">
        <v>2.2324665860000001</v>
      </c>
      <c r="F11102" s="23">
        <v>1.140484069</v>
      </c>
      <c r="G11102" s="17">
        <v>0.77520517</v>
      </c>
      <c r="H11102" s="17">
        <v>0.22479483</v>
      </c>
      <c r="I11102" s="17">
        <v>0.99626990400000004</v>
      </c>
      <c r="J11102" s="17">
        <v>3.7299999999999998E-3</v>
      </c>
      <c r="K11102" s="17">
        <v>0</v>
      </c>
    </row>
    <row r="11103" spans="1:11" x14ac:dyDescent="0.45">
      <c r="A11103" s="10" t="s">
        <v>89</v>
      </c>
      <c r="B11103" s="20">
        <v>0.90800000000000003</v>
      </c>
      <c r="C11103" s="19">
        <v>25250</v>
      </c>
      <c r="D11103" s="19">
        <v>11147.604429999999</v>
      </c>
      <c r="E11103" s="23">
        <v>2.244372856</v>
      </c>
      <c r="F11103" s="23">
        <v>1.148064451</v>
      </c>
      <c r="G11103" s="17">
        <v>0.77536633700000002</v>
      </c>
      <c r="H11103" s="17">
        <v>0.22463366300000001</v>
      </c>
      <c r="I11103" s="17">
        <v>0.99628617399999997</v>
      </c>
      <c r="J11103" s="17">
        <v>3.7100000000000002E-3</v>
      </c>
      <c r="K11103" s="17">
        <v>0</v>
      </c>
    </row>
    <row r="11104" spans="1:11" x14ac:dyDescent="0.45">
      <c r="A11104" s="10" t="s">
        <v>89</v>
      </c>
      <c r="B11104" s="20">
        <v>0.90900000000000003</v>
      </c>
      <c r="C11104" s="19">
        <v>25273</v>
      </c>
      <c r="D11104" s="19">
        <v>11199.77936</v>
      </c>
      <c r="E11104" s="23">
        <v>2.278186372</v>
      </c>
      <c r="F11104" s="23">
        <v>1.1545662539999999</v>
      </c>
      <c r="G11104" s="17">
        <v>0.77549163099999996</v>
      </c>
      <c r="H11104" s="17">
        <v>0.22450836900000001</v>
      </c>
      <c r="I11104" s="17">
        <v>0.99630105499999999</v>
      </c>
      <c r="J11104" s="17">
        <v>3.7000000000000002E-3</v>
      </c>
      <c r="K11104" s="17">
        <v>0</v>
      </c>
    </row>
    <row r="11105" spans="1:11" x14ac:dyDescent="0.45">
      <c r="A11105" s="10" t="s">
        <v>89</v>
      </c>
      <c r="B11105" s="20">
        <v>0.91</v>
      </c>
      <c r="C11105" s="19">
        <v>25305</v>
      </c>
      <c r="D11105" s="19">
        <v>11273.03959</v>
      </c>
      <c r="E11105" s="23">
        <v>2.2987865599999999</v>
      </c>
      <c r="F11105" s="23">
        <v>1.1596746929999999</v>
      </c>
      <c r="G11105" s="17">
        <v>0.77573602100000005</v>
      </c>
      <c r="H11105" s="17">
        <v>0.224263979</v>
      </c>
      <c r="I11105" s="17">
        <v>0.996326037</v>
      </c>
      <c r="J11105" s="17">
        <v>3.6700000000000001E-3</v>
      </c>
      <c r="K11105" s="17">
        <v>0</v>
      </c>
    </row>
    <row r="11106" spans="1:11" x14ac:dyDescent="0.45">
      <c r="A11106" s="10" t="s">
        <v>89</v>
      </c>
      <c r="B11106" s="20">
        <v>0.91100000000000003</v>
      </c>
      <c r="C11106" s="19">
        <v>25333</v>
      </c>
      <c r="D11106" s="19">
        <v>11337.573280000001</v>
      </c>
      <c r="E11106" s="23">
        <v>2.31083813</v>
      </c>
      <c r="F11106" s="23">
        <v>1.168235071</v>
      </c>
      <c r="G11106" s="17">
        <v>0.775865472</v>
      </c>
      <c r="H11106" s="17">
        <v>0.224134528</v>
      </c>
      <c r="I11106" s="17">
        <v>0.99634644699999997</v>
      </c>
      <c r="J11106" s="17">
        <v>3.65E-3</v>
      </c>
      <c r="K11106" s="17">
        <v>0</v>
      </c>
    </row>
    <row r="11107" spans="1:11" x14ac:dyDescent="0.45">
      <c r="A11107" s="10" t="s">
        <v>89</v>
      </c>
      <c r="B11107" s="20">
        <v>0.91200000000000003</v>
      </c>
      <c r="C11107" s="19">
        <v>25362</v>
      </c>
      <c r="D11107" s="19">
        <v>11404.725920000001</v>
      </c>
      <c r="E11107" s="23">
        <v>2.330195019</v>
      </c>
      <c r="F11107" s="23">
        <v>1.1746947640000001</v>
      </c>
      <c r="G11107" s="17">
        <v>0.77604289900000001</v>
      </c>
      <c r="H11107" s="17">
        <v>0.22395710099999999</v>
      </c>
      <c r="I11107" s="17">
        <v>0.99635954699999996</v>
      </c>
      <c r="J11107" s="17">
        <v>3.64E-3</v>
      </c>
      <c r="K11107" s="17">
        <v>0</v>
      </c>
    </row>
    <row r="11108" spans="1:11" x14ac:dyDescent="0.45">
      <c r="A11108" s="10" t="s">
        <v>89</v>
      </c>
      <c r="B11108" s="20">
        <v>0.91300000000000003</v>
      </c>
      <c r="C11108" s="19">
        <v>25390</v>
      </c>
      <c r="D11108" s="19">
        <v>11470.066070000001</v>
      </c>
      <c r="E11108" s="23">
        <v>2.3380557340000001</v>
      </c>
      <c r="F11108" s="23">
        <v>1.181903892</v>
      </c>
      <c r="G11108" s="17">
        <v>0.77601417900000003</v>
      </c>
      <c r="H11108" s="17">
        <v>0.223985821</v>
      </c>
      <c r="I11108" s="17">
        <v>0.996377442</v>
      </c>
      <c r="J11108" s="17">
        <v>3.62E-3</v>
      </c>
      <c r="K11108" s="17">
        <v>0</v>
      </c>
    </row>
    <row r="11109" spans="1:11" x14ac:dyDescent="0.45">
      <c r="A11109" s="10" t="s">
        <v>89</v>
      </c>
      <c r="B11109" s="20">
        <v>0.91400000000000003</v>
      </c>
      <c r="C11109" s="19">
        <v>25417</v>
      </c>
      <c r="D11109" s="19">
        <v>11533.52354</v>
      </c>
      <c r="E11109" s="23">
        <v>2.3577615609999998</v>
      </c>
      <c r="F11109" s="23">
        <v>1.1889957630000001</v>
      </c>
      <c r="G11109" s="17">
        <v>0.77617342700000003</v>
      </c>
      <c r="H11109" s="17">
        <v>0.223826573</v>
      </c>
      <c r="I11109" s="17">
        <v>0.99639411300000003</v>
      </c>
      <c r="J11109" s="17">
        <v>3.6099999999999999E-3</v>
      </c>
      <c r="K11109" s="17">
        <v>0</v>
      </c>
    </row>
    <row r="11110" spans="1:11" x14ac:dyDescent="0.45">
      <c r="A11110" s="10" t="s">
        <v>89</v>
      </c>
      <c r="B11110" s="20">
        <v>0.91500000000000004</v>
      </c>
      <c r="C11110" s="19">
        <v>25444</v>
      </c>
      <c r="D11110" s="19">
        <v>11597.71767</v>
      </c>
      <c r="E11110" s="23">
        <v>2.4021488479999999</v>
      </c>
      <c r="F11110" s="23">
        <v>1.195586713</v>
      </c>
      <c r="G11110" s="17">
        <v>0.77641094200000005</v>
      </c>
      <c r="H11110" s="17">
        <v>0.22358905800000001</v>
      </c>
      <c r="I11110" s="17">
        <v>0.99640816499999996</v>
      </c>
      <c r="J11110" s="17">
        <v>3.5899999999999999E-3</v>
      </c>
      <c r="K11110" s="17">
        <v>0</v>
      </c>
    </row>
    <row r="11111" spans="1:11" x14ac:dyDescent="0.45">
      <c r="A11111" s="10" t="s">
        <v>89</v>
      </c>
      <c r="B11111" s="20">
        <v>0.91600000000000004</v>
      </c>
      <c r="C11111" s="19">
        <v>25473</v>
      </c>
      <c r="D11111" s="19">
        <v>11667.77707</v>
      </c>
      <c r="E11111" s="23">
        <v>2.4260748140000001</v>
      </c>
      <c r="F11111" s="23">
        <v>1.2029255539999999</v>
      </c>
      <c r="G11111" s="17">
        <v>0.77662623200000003</v>
      </c>
      <c r="H11111" s="17">
        <v>0.223373768</v>
      </c>
      <c r="I11111" s="17">
        <v>0.99642473300000001</v>
      </c>
      <c r="J11111" s="17">
        <v>3.5799999999999998E-3</v>
      </c>
      <c r="K11111" s="17">
        <v>0</v>
      </c>
    </row>
    <row r="11112" spans="1:11" x14ac:dyDescent="0.45">
      <c r="A11112" s="10" t="s">
        <v>89</v>
      </c>
      <c r="B11112" s="20">
        <v>0.91700000000000004</v>
      </c>
      <c r="C11112" s="19">
        <v>25500</v>
      </c>
      <c r="D11112" s="19">
        <v>11733.75801</v>
      </c>
      <c r="E11112" s="23">
        <v>2.459432396</v>
      </c>
      <c r="F11112" s="23">
        <v>1.2106031500000001</v>
      </c>
      <c r="G11112" s="17">
        <v>0.77682352899999996</v>
      </c>
      <c r="H11112" s="17">
        <v>0.22317647099999999</v>
      </c>
      <c r="I11112" s="17">
        <v>0.99644135899999997</v>
      </c>
      <c r="J11112" s="17">
        <v>3.5599999999999998E-3</v>
      </c>
      <c r="K11112" s="17">
        <v>0</v>
      </c>
    </row>
    <row r="11113" spans="1:11" x14ac:dyDescent="0.45">
      <c r="A11113" s="10" t="s">
        <v>89</v>
      </c>
      <c r="B11113" s="20">
        <v>0.91800000000000004</v>
      </c>
      <c r="C11113" s="19">
        <v>25528</v>
      </c>
      <c r="D11113" s="19">
        <v>11803.112059999999</v>
      </c>
      <c r="E11113" s="23">
        <v>2.4890537990000001</v>
      </c>
      <c r="F11113" s="23">
        <v>1.217707726</v>
      </c>
      <c r="G11113" s="17">
        <v>0.77706831700000001</v>
      </c>
      <c r="H11113" s="17">
        <v>0.22293168299999999</v>
      </c>
      <c r="I11113" s="17">
        <v>0.99645975899999994</v>
      </c>
      <c r="J11113" s="17">
        <v>3.5400000000000002E-3</v>
      </c>
      <c r="K11113" s="17">
        <v>0</v>
      </c>
    </row>
    <row r="11114" spans="1:11" x14ac:dyDescent="0.45">
      <c r="A11114" s="10" t="s">
        <v>89</v>
      </c>
      <c r="B11114" s="20">
        <v>0.91900000000000004</v>
      </c>
      <c r="C11114" s="19">
        <v>25556</v>
      </c>
      <c r="D11114" s="19">
        <v>11872.933279999999</v>
      </c>
      <c r="E11114" s="23">
        <v>2.498208854</v>
      </c>
      <c r="F11114" s="23">
        <v>1.2249350349999999</v>
      </c>
      <c r="G11114" s="17">
        <v>0.77731256800000004</v>
      </c>
      <c r="H11114" s="17">
        <v>0.22268743199999999</v>
      </c>
      <c r="I11114" s="17">
        <v>0.99647790000000003</v>
      </c>
      <c r="J11114" s="17">
        <v>3.5200000000000001E-3</v>
      </c>
      <c r="K11114" s="17">
        <v>0</v>
      </c>
    </row>
    <row r="11115" spans="1:11" x14ac:dyDescent="0.45">
      <c r="A11115" s="10" t="s">
        <v>89</v>
      </c>
      <c r="B11115" s="20">
        <v>0.92</v>
      </c>
      <c r="C11115" s="19">
        <v>25584</v>
      </c>
      <c r="D11115" s="19">
        <v>11943.4442</v>
      </c>
      <c r="E11115" s="23">
        <v>2.5399988590000002</v>
      </c>
      <c r="F11115" s="23">
        <v>1.2322071859999999</v>
      </c>
      <c r="G11115" s="17">
        <v>0.77743902399999998</v>
      </c>
      <c r="H11115" s="17">
        <v>0.22256097599999999</v>
      </c>
      <c r="I11115" s="17">
        <v>0.99648677399999996</v>
      </c>
      <c r="J11115" s="17">
        <v>3.5100000000000001E-3</v>
      </c>
      <c r="K11115" s="17">
        <v>0</v>
      </c>
    </row>
    <row r="11116" spans="1:11" x14ac:dyDescent="0.45">
      <c r="A11116" s="10" t="s">
        <v>89</v>
      </c>
      <c r="B11116" s="20">
        <v>0.92100000000000004</v>
      </c>
      <c r="C11116" s="19">
        <v>25612</v>
      </c>
      <c r="D11116" s="19">
        <v>12014.696180000001</v>
      </c>
      <c r="E11116" s="23">
        <v>2.557227541</v>
      </c>
      <c r="F11116" s="23">
        <v>1.240146832</v>
      </c>
      <c r="G11116" s="17">
        <v>0.77768233600000003</v>
      </c>
      <c r="H11116" s="17">
        <v>0.222317664</v>
      </c>
      <c r="I11116" s="17">
        <v>0.99650730399999998</v>
      </c>
      <c r="J11116" s="17">
        <v>3.49E-3</v>
      </c>
      <c r="K11116" s="17">
        <v>0</v>
      </c>
    </row>
    <row r="11117" spans="1:11" x14ac:dyDescent="0.45">
      <c r="A11117" s="10" t="s">
        <v>89</v>
      </c>
      <c r="B11117" s="20">
        <v>0.92200000000000004</v>
      </c>
      <c r="C11117" s="19">
        <v>25640</v>
      </c>
      <c r="D11117" s="19">
        <v>12086.583559999999</v>
      </c>
      <c r="E11117" s="23">
        <v>2.5743937350000001</v>
      </c>
      <c r="F11117" s="23">
        <v>1.248083005</v>
      </c>
      <c r="G11117" s="17">
        <v>0.77788611500000004</v>
      </c>
      <c r="H11117" s="17">
        <v>0.22211388500000001</v>
      </c>
      <c r="I11117" s="17">
        <v>0.99652217399999998</v>
      </c>
      <c r="J11117" s="17">
        <v>3.48E-3</v>
      </c>
      <c r="K11117" s="17">
        <v>0</v>
      </c>
    </row>
    <row r="11118" spans="1:11" x14ac:dyDescent="0.45">
      <c r="A11118" s="10" t="s">
        <v>89</v>
      </c>
      <c r="B11118" s="20">
        <v>0.92300000000000004</v>
      </c>
      <c r="C11118" s="19">
        <v>25663</v>
      </c>
      <c r="D11118" s="19">
        <v>12146.072690000001</v>
      </c>
      <c r="E11118" s="23">
        <v>2.6138529410000002</v>
      </c>
      <c r="F11118" s="23">
        <v>1.2551074019999999</v>
      </c>
      <c r="G11118" s="17">
        <v>0.77777344800000003</v>
      </c>
      <c r="H11118" s="17">
        <v>0.22222655199999999</v>
      </c>
      <c r="I11118" s="17">
        <v>0.99653438999999999</v>
      </c>
      <c r="J11118" s="17">
        <v>3.47E-3</v>
      </c>
      <c r="K11118" s="17">
        <v>0</v>
      </c>
    </row>
    <row r="11119" spans="1:11" x14ac:dyDescent="0.45">
      <c r="A11119" s="10" t="s">
        <v>89</v>
      </c>
      <c r="B11119" s="20">
        <v>0.92400000000000004</v>
      </c>
      <c r="C11119" s="19">
        <v>25694</v>
      </c>
      <c r="D11119" s="19">
        <v>12227.414129999999</v>
      </c>
      <c r="E11119" s="23">
        <v>2.636465013</v>
      </c>
      <c r="F11119" s="23">
        <v>1.2627392369999999</v>
      </c>
      <c r="G11119" s="17">
        <v>0.77800264699999999</v>
      </c>
      <c r="H11119" s="17">
        <v>0.22199735300000001</v>
      </c>
      <c r="I11119" s="17">
        <v>0.99655338100000002</v>
      </c>
      <c r="J11119" s="17">
        <v>3.4499999999999999E-3</v>
      </c>
      <c r="K11119" s="17">
        <v>0</v>
      </c>
    </row>
    <row r="11120" spans="1:11" x14ac:dyDescent="0.45">
      <c r="A11120" s="10" t="s">
        <v>89</v>
      </c>
      <c r="B11120" s="20">
        <v>0.92500000000000004</v>
      </c>
      <c r="C11120" s="19">
        <v>25721</v>
      </c>
      <c r="D11120" s="19">
        <v>12298.677659999999</v>
      </c>
      <c r="E11120" s="23">
        <v>2.6439382739999999</v>
      </c>
      <c r="F11120" s="23">
        <v>1.2712932320000001</v>
      </c>
      <c r="G11120" s="17">
        <v>0.77823568300000001</v>
      </c>
      <c r="H11120" s="17">
        <v>0.22176431699999999</v>
      </c>
      <c r="I11120" s="17">
        <v>0.99657906399999996</v>
      </c>
      <c r="J11120" s="17">
        <v>3.4199999999999999E-3</v>
      </c>
      <c r="K11120" s="17">
        <v>0</v>
      </c>
    </row>
    <row r="11121" spans="1:11" x14ac:dyDescent="0.45">
      <c r="A11121" s="10" t="s">
        <v>89</v>
      </c>
      <c r="B11121" s="20">
        <v>0.92600000000000005</v>
      </c>
      <c r="C11121" s="19">
        <v>25750</v>
      </c>
      <c r="D11121" s="19">
        <v>12375.616889999999</v>
      </c>
      <c r="E11121" s="23">
        <v>2.6658131140000001</v>
      </c>
      <c r="F11121" s="23">
        <v>1.279043012</v>
      </c>
      <c r="G11121" s="17">
        <v>0.77848543699999995</v>
      </c>
      <c r="H11121" s="17">
        <v>0.221514563</v>
      </c>
      <c r="I11121" s="17">
        <v>0.99659810800000004</v>
      </c>
      <c r="J11121" s="17">
        <v>3.3999999999999998E-3</v>
      </c>
      <c r="K11121" s="17">
        <v>0</v>
      </c>
    </row>
    <row r="11122" spans="1:11" x14ac:dyDescent="0.45">
      <c r="A11122" s="10" t="s">
        <v>89</v>
      </c>
      <c r="B11122" s="20">
        <v>0.92700000000000005</v>
      </c>
      <c r="C11122" s="19">
        <v>25777</v>
      </c>
      <c r="D11122" s="19">
        <v>12447.887140000001</v>
      </c>
      <c r="E11122" s="23">
        <v>2.695823689</v>
      </c>
      <c r="F11122" s="23">
        <v>1.2874562380000001</v>
      </c>
      <c r="G11122" s="17">
        <v>0.77867866699999999</v>
      </c>
      <c r="H11122" s="17">
        <v>0.22132133300000001</v>
      </c>
      <c r="I11122" s="17">
        <v>0.99661392800000004</v>
      </c>
      <c r="J11122" s="17">
        <v>3.3899999999999998E-3</v>
      </c>
      <c r="K11122" s="17">
        <v>0</v>
      </c>
    </row>
    <row r="11123" spans="1:11" x14ac:dyDescent="0.45">
      <c r="A11123" s="10" t="s">
        <v>89</v>
      </c>
      <c r="B11123" s="20">
        <v>0.92800000000000005</v>
      </c>
      <c r="C11123" s="19">
        <v>25805</v>
      </c>
      <c r="D11123" s="19">
        <v>12524.23373</v>
      </c>
      <c r="E11123" s="23">
        <v>2.7545730449999999</v>
      </c>
      <c r="F11123" s="23">
        <v>1.2954210420000001</v>
      </c>
      <c r="G11123" s="17">
        <v>0.77888006200000004</v>
      </c>
      <c r="H11123" s="17">
        <v>0.22111993799999999</v>
      </c>
      <c r="I11123" s="17">
        <v>0.99662911899999995</v>
      </c>
      <c r="J11123" s="17">
        <v>3.3700000000000002E-3</v>
      </c>
      <c r="K11123" s="17">
        <v>0</v>
      </c>
    </row>
    <row r="11124" spans="1:11" x14ac:dyDescent="0.45">
      <c r="A11124" s="10" t="s">
        <v>89</v>
      </c>
      <c r="B11124" s="20">
        <v>0.92900000000000005</v>
      </c>
      <c r="C11124" s="19">
        <v>25834</v>
      </c>
      <c r="D11124" s="19">
        <v>12604.400680000001</v>
      </c>
      <c r="E11124" s="23">
        <v>2.7832259869999998</v>
      </c>
      <c r="F11124" s="23">
        <v>1.30389826</v>
      </c>
      <c r="G11124" s="17">
        <v>0.77908957199999995</v>
      </c>
      <c r="H11124" s="17">
        <v>0.22091042799999999</v>
      </c>
      <c r="I11124" s="17">
        <v>0.99664499799999995</v>
      </c>
      <c r="J11124" s="17">
        <v>3.3600000000000001E-3</v>
      </c>
      <c r="K11124" s="17">
        <v>0</v>
      </c>
    </row>
    <row r="11125" spans="1:11" x14ac:dyDescent="0.45">
      <c r="A11125" s="10" t="s">
        <v>89</v>
      </c>
      <c r="B11125" s="20">
        <v>0.93</v>
      </c>
      <c r="C11125" s="19">
        <v>25862</v>
      </c>
      <c r="D11125" s="19">
        <v>12682.85997</v>
      </c>
      <c r="E11125" s="23">
        <v>2.8239720099999999</v>
      </c>
      <c r="F11125" s="23">
        <v>1.3125291670000001</v>
      </c>
      <c r="G11125" s="17">
        <v>0.77932874500000004</v>
      </c>
      <c r="H11125" s="17">
        <v>0.22067125500000001</v>
      </c>
      <c r="I11125" s="17">
        <v>0.99665790499999996</v>
      </c>
      <c r="J11125" s="17">
        <v>3.3400000000000001E-3</v>
      </c>
      <c r="K11125" s="17">
        <v>0</v>
      </c>
    </row>
    <row r="11126" spans="1:11" x14ac:dyDescent="0.45">
      <c r="A11126" s="10" t="s">
        <v>89</v>
      </c>
      <c r="B11126" s="20">
        <v>0.93100000000000005</v>
      </c>
      <c r="C11126" s="19">
        <v>25886</v>
      </c>
      <c r="D11126" s="19">
        <v>12751.036389999999</v>
      </c>
      <c r="E11126" s="23">
        <v>2.8559811900000001</v>
      </c>
      <c r="F11126" s="23">
        <v>1.3206448820000001</v>
      </c>
      <c r="G11126" s="17">
        <v>0.77953333800000002</v>
      </c>
      <c r="H11126" s="17">
        <v>0.22046666200000001</v>
      </c>
      <c r="I11126" s="17">
        <v>0.99667267400000004</v>
      </c>
      <c r="J11126" s="17">
        <v>3.3300000000000001E-3</v>
      </c>
      <c r="K11126" s="17">
        <v>0</v>
      </c>
    </row>
    <row r="11127" spans="1:11" x14ac:dyDescent="0.45">
      <c r="A11127" s="10" t="s">
        <v>89</v>
      </c>
      <c r="B11127" s="20">
        <v>0.93200000000000005</v>
      </c>
      <c r="C11127" s="19">
        <v>25917</v>
      </c>
      <c r="D11127" s="19">
        <v>12839.85953</v>
      </c>
      <c r="E11127" s="23">
        <v>2.8805193949999999</v>
      </c>
      <c r="F11127" s="23">
        <v>1.328914441</v>
      </c>
      <c r="G11127" s="17">
        <v>0.77975846000000004</v>
      </c>
      <c r="H11127" s="17">
        <v>0.22024154000000001</v>
      </c>
      <c r="I11127" s="17">
        <v>0.99669304800000003</v>
      </c>
      <c r="J11127" s="17">
        <v>3.31E-3</v>
      </c>
      <c r="K11127" s="17">
        <v>0</v>
      </c>
    </row>
    <row r="11128" spans="1:11" x14ac:dyDescent="0.45">
      <c r="A11128" s="10" t="s">
        <v>89</v>
      </c>
      <c r="B11128" s="20">
        <v>0.93300000000000005</v>
      </c>
      <c r="C11128" s="19">
        <v>25945</v>
      </c>
      <c r="D11128" s="19">
        <v>12920.897510000001</v>
      </c>
      <c r="E11128" s="23">
        <v>2.9113194330000001</v>
      </c>
      <c r="F11128" s="23">
        <v>1.337954568</v>
      </c>
      <c r="G11128" s="17">
        <v>0.77991906</v>
      </c>
      <c r="H11128" s="17">
        <v>0.22008094</v>
      </c>
      <c r="I11128" s="17">
        <v>0.99670747000000004</v>
      </c>
      <c r="J11128" s="17">
        <v>3.29E-3</v>
      </c>
      <c r="K11128" s="17">
        <v>0</v>
      </c>
    </row>
    <row r="11129" spans="1:11" x14ac:dyDescent="0.45">
      <c r="A11129" s="10" t="s">
        <v>89</v>
      </c>
      <c r="B11129" s="20">
        <v>0.93400000000000005</v>
      </c>
      <c r="C11129" s="19">
        <v>25973</v>
      </c>
      <c r="D11129" s="19">
        <v>13003.28563</v>
      </c>
      <c r="E11129" s="23">
        <v>2.9658950879999999</v>
      </c>
      <c r="F11129" s="23">
        <v>1.3472385250000001</v>
      </c>
      <c r="G11129" s="17">
        <v>0.78015631600000002</v>
      </c>
      <c r="H11129" s="17">
        <v>0.21984368400000001</v>
      </c>
      <c r="I11129" s="17">
        <v>0.99672017499999999</v>
      </c>
      <c r="J11129" s="17">
        <v>3.2799999999999999E-3</v>
      </c>
      <c r="K11129" s="17">
        <v>0</v>
      </c>
    </row>
    <row r="11130" spans="1:11" x14ac:dyDescent="0.45">
      <c r="A11130" s="10" t="s">
        <v>89</v>
      </c>
      <c r="B11130" s="20">
        <v>0.93500000000000005</v>
      </c>
      <c r="C11130" s="19">
        <v>26001</v>
      </c>
      <c r="D11130" s="19">
        <v>13086.776819999999</v>
      </c>
      <c r="E11130" s="23">
        <v>2.9981509110000002</v>
      </c>
      <c r="F11130" s="23">
        <v>1.3540922049999999</v>
      </c>
      <c r="G11130" s="17">
        <v>0.78039306200000003</v>
      </c>
      <c r="H11130" s="17">
        <v>0.219606938</v>
      </c>
      <c r="I11130" s="17">
        <v>0.99673671699999999</v>
      </c>
      <c r="J11130" s="17">
        <v>3.2599999999999999E-3</v>
      </c>
      <c r="K11130" s="17">
        <v>0</v>
      </c>
    </row>
    <row r="11131" spans="1:11" x14ac:dyDescent="0.45">
      <c r="A11131" s="10" t="s">
        <v>89</v>
      </c>
      <c r="B11131" s="20">
        <v>0.93600000000000005</v>
      </c>
      <c r="C11131" s="19">
        <v>26028</v>
      </c>
      <c r="D11131" s="19">
        <v>13168.056490000001</v>
      </c>
      <c r="E11131" s="23">
        <v>3.0247653190000001</v>
      </c>
      <c r="F11131" s="23">
        <v>1.361055782</v>
      </c>
      <c r="G11131" s="17">
        <v>0.78062087000000002</v>
      </c>
      <c r="H11131" s="17">
        <v>0.21937913000000001</v>
      </c>
      <c r="I11131" s="17">
        <v>0.99674243799999995</v>
      </c>
      <c r="J11131" s="17">
        <v>3.2599999999999999E-3</v>
      </c>
      <c r="K11131" s="17">
        <v>0</v>
      </c>
    </row>
    <row r="11132" spans="1:11" x14ac:dyDescent="0.45">
      <c r="A11132" s="10" t="s">
        <v>89</v>
      </c>
      <c r="B11132" s="20">
        <v>0.93700000000000006</v>
      </c>
      <c r="C11132" s="19">
        <v>26055</v>
      </c>
      <c r="D11132" s="19">
        <v>13250.196690000001</v>
      </c>
      <c r="E11132" s="23">
        <v>3.056539522</v>
      </c>
      <c r="F11132" s="23">
        <v>1.3749260560000001</v>
      </c>
      <c r="G11132" s="17">
        <v>0.78084820600000004</v>
      </c>
      <c r="H11132" s="17">
        <v>0.21915179400000001</v>
      </c>
      <c r="I11132" s="17">
        <v>0.99675556099999996</v>
      </c>
      <c r="J11132" s="17">
        <v>3.2399999999999998E-3</v>
      </c>
      <c r="K11132" s="17">
        <v>0</v>
      </c>
    </row>
    <row r="11133" spans="1:11" x14ac:dyDescent="0.45">
      <c r="A11133" s="10" t="s">
        <v>89</v>
      </c>
      <c r="B11133" s="20">
        <v>0.93799999999999994</v>
      </c>
      <c r="C11133" s="19">
        <v>26084</v>
      </c>
      <c r="D11133" s="19">
        <v>13339.341920000001</v>
      </c>
      <c r="E11133" s="23">
        <v>3.093183222</v>
      </c>
      <c r="F11133" s="23">
        <v>1.383615735</v>
      </c>
      <c r="G11133" s="17">
        <v>0.78109185699999995</v>
      </c>
      <c r="H11133" s="17">
        <v>0.218908143</v>
      </c>
      <c r="I11133" s="17">
        <v>0.996769609</v>
      </c>
      <c r="J11133" s="17">
        <v>3.2299999999999998E-3</v>
      </c>
      <c r="K11133" s="17">
        <v>0</v>
      </c>
    </row>
    <row r="11134" spans="1:11" x14ac:dyDescent="0.45">
      <c r="A11134" s="10" t="s">
        <v>89</v>
      </c>
      <c r="B11134" s="20">
        <v>0.93899999999999995</v>
      </c>
      <c r="C11134" s="19">
        <v>26111</v>
      </c>
      <c r="D11134" s="19">
        <v>13423.0787</v>
      </c>
      <c r="E11134" s="23">
        <v>3.1091543829999999</v>
      </c>
      <c r="F11134" s="23">
        <v>1.3941743310000001</v>
      </c>
      <c r="G11134" s="17">
        <v>0.78124162200000002</v>
      </c>
      <c r="H11134" s="17">
        <v>0.218758378</v>
      </c>
      <c r="I11134" s="17">
        <v>0.99678347099999998</v>
      </c>
      <c r="J11134" s="17">
        <v>3.2200000000000002E-3</v>
      </c>
      <c r="K11134" s="17">
        <v>0</v>
      </c>
    </row>
    <row r="11135" spans="1:11" x14ac:dyDescent="0.45">
      <c r="A11135" s="10" t="s">
        <v>89</v>
      </c>
      <c r="B11135" s="20">
        <v>0.94</v>
      </c>
      <c r="C11135" s="19">
        <v>26140</v>
      </c>
      <c r="D11135" s="19">
        <v>13513.83215</v>
      </c>
      <c r="E11135" s="23">
        <v>3.136829922</v>
      </c>
      <c r="F11135" s="23">
        <v>1.4036237009999999</v>
      </c>
      <c r="G11135" s="17">
        <v>0.78148431500000004</v>
      </c>
      <c r="H11135" s="17">
        <v>0.21851568499999999</v>
      </c>
      <c r="I11135" s="17">
        <v>0.99679785600000004</v>
      </c>
      <c r="J11135" s="17">
        <v>3.2000000000000002E-3</v>
      </c>
      <c r="K11135" s="17">
        <v>0</v>
      </c>
    </row>
    <row r="11136" spans="1:11" x14ac:dyDescent="0.45">
      <c r="A11136" s="10" t="s">
        <v>89</v>
      </c>
      <c r="B11136" s="20">
        <v>0.94099999999999995</v>
      </c>
      <c r="C11136" s="19">
        <v>26167</v>
      </c>
      <c r="D11136" s="19">
        <v>13598.8449</v>
      </c>
      <c r="E11136" s="23">
        <v>3.157832076</v>
      </c>
      <c r="F11136" s="23">
        <v>1.413338843</v>
      </c>
      <c r="G11136" s="17">
        <v>0.78167157099999995</v>
      </c>
      <c r="H11136" s="17">
        <v>0.21832842899999999</v>
      </c>
      <c r="I11136" s="17">
        <v>0.996815275</v>
      </c>
      <c r="J11136" s="17">
        <v>3.1800000000000001E-3</v>
      </c>
      <c r="K11136" s="17">
        <v>0</v>
      </c>
    </row>
    <row r="11137" spans="1:11" x14ac:dyDescent="0.45">
      <c r="A11137" s="10" t="s">
        <v>89</v>
      </c>
      <c r="B11137" s="20">
        <v>0.94199999999999995</v>
      </c>
      <c r="C11137" s="19">
        <v>26194</v>
      </c>
      <c r="D11137" s="19">
        <v>13684.599480000001</v>
      </c>
      <c r="E11137" s="23">
        <v>3.1876330400000001</v>
      </c>
      <c r="F11137" s="23">
        <v>1.4217545549999999</v>
      </c>
      <c r="G11137" s="17">
        <v>0.78189661799999999</v>
      </c>
      <c r="H11137" s="17">
        <v>0.21810338200000001</v>
      </c>
      <c r="I11137" s="17">
        <v>0.99682901400000001</v>
      </c>
      <c r="J11137" s="17">
        <v>3.1700000000000001E-3</v>
      </c>
      <c r="K11137" s="17">
        <v>0</v>
      </c>
    </row>
    <row r="11138" spans="1:11" x14ac:dyDescent="0.45">
      <c r="A11138" s="10" t="s">
        <v>89</v>
      </c>
      <c r="B11138" s="20">
        <v>0.94299999999999995</v>
      </c>
      <c r="C11138" s="19">
        <v>26223</v>
      </c>
      <c r="D11138" s="19">
        <v>13777.74014</v>
      </c>
      <c r="E11138" s="23">
        <v>3.2409398440000001</v>
      </c>
      <c r="F11138" s="23">
        <v>1.43235932</v>
      </c>
      <c r="G11138" s="17">
        <v>0.78213781800000004</v>
      </c>
      <c r="H11138" s="17">
        <v>0.21786218199999999</v>
      </c>
      <c r="I11138" s="17">
        <v>0.99683957199999995</v>
      </c>
      <c r="J11138" s="17">
        <v>3.16E-3</v>
      </c>
      <c r="K11138" s="17">
        <v>0</v>
      </c>
    </row>
    <row r="11139" spans="1:11" x14ac:dyDescent="0.45">
      <c r="A11139" s="10" t="s">
        <v>89</v>
      </c>
      <c r="B11139" s="20">
        <v>0.94399999999999995</v>
      </c>
      <c r="C11139" s="19">
        <v>26251</v>
      </c>
      <c r="D11139" s="19">
        <v>13869.017819999999</v>
      </c>
      <c r="E11139" s="23">
        <v>3.2848559769999999</v>
      </c>
      <c r="F11139" s="23">
        <v>1.4431699499999999</v>
      </c>
      <c r="G11139" s="17">
        <v>0.78237019500000005</v>
      </c>
      <c r="H11139" s="17">
        <v>0.21762980500000001</v>
      </c>
      <c r="I11139" s="17">
        <v>0.99685134900000005</v>
      </c>
      <c r="J11139" s="17">
        <v>3.15E-3</v>
      </c>
      <c r="K11139" s="17">
        <v>0</v>
      </c>
    </row>
    <row r="11140" spans="1:11" x14ac:dyDescent="0.45">
      <c r="A11140" s="10" t="s">
        <v>89</v>
      </c>
      <c r="B11140" s="20">
        <v>0.94499999999999995</v>
      </c>
      <c r="C11140" s="19">
        <v>26277</v>
      </c>
      <c r="D11140" s="19">
        <v>13954.845230000001</v>
      </c>
      <c r="E11140" s="23">
        <v>3.3172361420000001</v>
      </c>
      <c r="F11140" s="23">
        <v>1.4534118330000001</v>
      </c>
      <c r="G11140" s="17">
        <v>0.78254747499999999</v>
      </c>
      <c r="H11140" s="17">
        <v>0.21745252500000001</v>
      </c>
      <c r="I11140" s="17">
        <v>0.99686644999999996</v>
      </c>
      <c r="J11140" s="17">
        <v>3.13E-3</v>
      </c>
      <c r="K11140" s="17">
        <v>0</v>
      </c>
    </row>
    <row r="11141" spans="1:11" x14ac:dyDescent="0.45">
      <c r="A11141" s="10" t="s">
        <v>89</v>
      </c>
      <c r="B11141" s="20">
        <v>0.94599999999999995</v>
      </c>
      <c r="C11141" s="19">
        <v>26306</v>
      </c>
      <c r="D11141" s="19">
        <v>14051.57079</v>
      </c>
      <c r="E11141" s="23">
        <v>3.3492487350000002</v>
      </c>
      <c r="F11141" s="23">
        <v>1.4632292629999999</v>
      </c>
      <c r="G11141" s="17">
        <v>0.78278719699999999</v>
      </c>
      <c r="H11141" s="17">
        <v>0.21721280300000001</v>
      </c>
      <c r="I11141" s="17">
        <v>0.99687941499999999</v>
      </c>
      <c r="J11141" s="17">
        <v>3.1199999999999999E-3</v>
      </c>
      <c r="K11141" s="17">
        <v>0</v>
      </c>
    </row>
    <row r="11142" spans="1:11" x14ac:dyDescent="0.45">
      <c r="A11142" s="10" t="s">
        <v>89</v>
      </c>
      <c r="B11142" s="20">
        <v>0.94699999999999995</v>
      </c>
      <c r="C11142" s="19">
        <v>26333</v>
      </c>
      <c r="D11142" s="19">
        <v>14142.527309999999</v>
      </c>
      <c r="E11142" s="23">
        <v>3.3954680979999998</v>
      </c>
      <c r="F11142" s="23">
        <v>1.4738872080000001</v>
      </c>
      <c r="G11142" s="17">
        <v>0.78297193600000003</v>
      </c>
      <c r="H11142" s="17">
        <v>0.21702806399999999</v>
      </c>
      <c r="I11142" s="17">
        <v>0.99689235600000004</v>
      </c>
      <c r="J11142" s="17">
        <v>3.1099999999999999E-3</v>
      </c>
      <c r="K11142" s="17">
        <v>0</v>
      </c>
    </row>
    <row r="11143" spans="1:11" x14ac:dyDescent="0.45">
      <c r="A11143" s="10" t="s">
        <v>89</v>
      </c>
      <c r="B11143" s="20">
        <v>0.94799999999999995</v>
      </c>
      <c r="C11143" s="19">
        <v>26362</v>
      </c>
      <c r="D11143" s="19">
        <v>14241.51187</v>
      </c>
      <c r="E11143" s="23">
        <v>3.4391577340000001</v>
      </c>
      <c r="F11143" s="23">
        <v>1.4816342650000001</v>
      </c>
      <c r="G11143" s="17">
        <v>0.78313481500000004</v>
      </c>
      <c r="H11143" s="17">
        <v>0.21686518499999999</v>
      </c>
      <c r="I11143" s="17">
        <v>0.99691006400000004</v>
      </c>
      <c r="J11143" s="17">
        <v>3.0899999999999999E-3</v>
      </c>
      <c r="K11143" s="17">
        <v>0</v>
      </c>
    </row>
    <row r="11144" spans="1:11" x14ac:dyDescent="0.45">
      <c r="A11144" s="10" t="s">
        <v>89</v>
      </c>
      <c r="B11144" s="20">
        <v>0.94899999999999995</v>
      </c>
      <c r="C11144" s="19">
        <v>26390</v>
      </c>
      <c r="D11144" s="19">
        <v>14338.61033</v>
      </c>
      <c r="E11144" s="23">
        <v>3.486871227</v>
      </c>
      <c r="F11144" s="23">
        <v>1.4951475789999999</v>
      </c>
      <c r="G11144" s="17">
        <v>0.78332701800000004</v>
      </c>
      <c r="H11144" s="17">
        <v>0.21667298199999999</v>
      </c>
      <c r="I11144" s="17">
        <v>0.99692930700000004</v>
      </c>
      <c r="J11144" s="17">
        <v>3.0699999999999998E-3</v>
      </c>
      <c r="K11144" s="17">
        <v>0</v>
      </c>
    </row>
    <row r="11145" spans="1:11" x14ac:dyDescent="0.45">
      <c r="A11145" s="10" t="s">
        <v>89</v>
      </c>
      <c r="B11145" s="20">
        <v>0.95</v>
      </c>
      <c r="C11145" s="19">
        <v>26414</v>
      </c>
      <c r="D11145" s="19">
        <v>14422.87601</v>
      </c>
      <c r="E11145" s="23">
        <v>3.5278691609999999</v>
      </c>
      <c r="F11145" s="23">
        <v>1.505991254</v>
      </c>
      <c r="G11145" s="17">
        <v>0.78348603000000006</v>
      </c>
      <c r="H11145" s="17">
        <v>0.21651397</v>
      </c>
      <c r="I11145" s="17">
        <v>0.996939028</v>
      </c>
      <c r="J11145" s="17">
        <v>3.0599999999999998E-3</v>
      </c>
      <c r="K11145" s="17">
        <v>0</v>
      </c>
    </row>
    <row r="11146" spans="1:11" x14ac:dyDescent="0.45">
      <c r="A11146" s="10" t="s">
        <v>89</v>
      </c>
      <c r="B11146" s="20">
        <v>0.95099999999999996</v>
      </c>
      <c r="C11146" s="19">
        <v>26444</v>
      </c>
      <c r="D11146" s="19">
        <v>14529.193670000001</v>
      </c>
      <c r="E11146" s="23">
        <v>3.5679798809999999</v>
      </c>
      <c r="F11146" s="23">
        <v>1.5161498769999999</v>
      </c>
      <c r="G11146" s="17">
        <v>0.783656028</v>
      </c>
      <c r="H11146" s="17">
        <v>0.216343972</v>
      </c>
      <c r="I11146" s="17">
        <v>0.99695842599999995</v>
      </c>
      <c r="J11146" s="17">
        <v>3.0400000000000002E-3</v>
      </c>
      <c r="K11146" s="17">
        <v>0</v>
      </c>
    </row>
    <row r="11147" spans="1:11" x14ac:dyDescent="0.45">
      <c r="A11147" s="10" t="s">
        <v>89</v>
      </c>
      <c r="B11147" s="20">
        <v>0.95199999999999996</v>
      </c>
      <c r="C11147" s="19">
        <v>26469</v>
      </c>
      <c r="D11147" s="19">
        <v>14618.68614</v>
      </c>
      <c r="E11147" s="23">
        <v>3.604464235</v>
      </c>
      <c r="F11147" s="23">
        <v>1.5278701029999999</v>
      </c>
      <c r="G11147" s="17">
        <v>0.78378480500000003</v>
      </c>
      <c r="H11147" s="17">
        <v>0.216215195</v>
      </c>
      <c r="I11147" s="17">
        <v>0.996969569</v>
      </c>
      <c r="J11147" s="17">
        <v>3.0300000000000001E-3</v>
      </c>
      <c r="K11147" s="17">
        <v>0</v>
      </c>
    </row>
    <row r="11148" spans="1:11" x14ac:dyDescent="0.45">
      <c r="A11148" s="10" t="s">
        <v>89</v>
      </c>
      <c r="B11148" s="20">
        <v>0.95299999999999996</v>
      </c>
      <c r="C11148" s="19">
        <v>26501</v>
      </c>
      <c r="D11148" s="19">
        <v>14734.73676</v>
      </c>
      <c r="E11148" s="23">
        <v>3.6630180819999998</v>
      </c>
      <c r="F11148" s="23">
        <v>1.5383000060000001</v>
      </c>
      <c r="G11148" s="17">
        <v>0.78400815099999999</v>
      </c>
      <c r="H11148" s="17">
        <v>0.21599184900000001</v>
      </c>
      <c r="I11148" s="17">
        <v>0.99698722200000001</v>
      </c>
      <c r="J11148" s="17">
        <v>3.0100000000000001E-3</v>
      </c>
      <c r="K11148" s="17">
        <v>0</v>
      </c>
    </row>
    <row r="11149" spans="1:11" x14ac:dyDescent="0.45">
      <c r="A11149" s="10" t="s">
        <v>89</v>
      </c>
      <c r="B11149" s="20">
        <v>0.95399999999999996</v>
      </c>
      <c r="C11149" s="19">
        <v>26528</v>
      </c>
      <c r="D11149" s="19">
        <v>14833.98209</v>
      </c>
      <c r="E11149" s="23">
        <v>3.6796945810000001</v>
      </c>
      <c r="F11149" s="23">
        <v>1.551083733</v>
      </c>
      <c r="G11149" s="17">
        <v>0.78422798599999999</v>
      </c>
      <c r="H11149" s="17">
        <v>0.21577201400000001</v>
      </c>
      <c r="I11149" s="17">
        <v>0.99699974000000002</v>
      </c>
      <c r="J11149" s="17">
        <v>3.0000000000000001E-3</v>
      </c>
      <c r="K11149" s="17">
        <v>0</v>
      </c>
    </row>
    <row r="11150" spans="1:11" x14ac:dyDescent="0.45">
      <c r="A11150" s="10" t="s">
        <v>89</v>
      </c>
      <c r="B11150" s="20">
        <v>0.95499999999999996</v>
      </c>
      <c r="C11150" s="19">
        <v>26556</v>
      </c>
      <c r="D11150" s="19">
        <v>14937.301960000001</v>
      </c>
      <c r="E11150" s="23">
        <v>3.7053992629999999</v>
      </c>
      <c r="F11150" s="23">
        <v>1.5624588230000001</v>
      </c>
      <c r="G11150" s="17">
        <v>0.78441783399999998</v>
      </c>
      <c r="H11150" s="17">
        <v>0.21558216599999999</v>
      </c>
      <c r="I11150" s="17">
        <v>0.99701409100000005</v>
      </c>
      <c r="J11150" s="17">
        <v>2.99E-3</v>
      </c>
      <c r="K11150" s="17">
        <v>0</v>
      </c>
    </row>
    <row r="11151" spans="1:11" x14ac:dyDescent="0.45">
      <c r="A11151" s="10" t="s">
        <v>89</v>
      </c>
      <c r="B11151" s="20">
        <v>0.95599999999999996</v>
      </c>
      <c r="C11151" s="19">
        <v>26584</v>
      </c>
      <c r="D11151" s="19">
        <v>15041.786899999999</v>
      </c>
      <c r="E11151" s="23">
        <v>3.7656381919999999</v>
      </c>
      <c r="F11151" s="23">
        <v>1.573253233</v>
      </c>
      <c r="G11151" s="17">
        <v>0.78464489900000001</v>
      </c>
      <c r="H11151" s="17">
        <v>0.21535510099999999</v>
      </c>
      <c r="I11151" s="17">
        <v>0.99702349999999995</v>
      </c>
      <c r="J11151" s="17">
        <v>2.98E-3</v>
      </c>
      <c r="K11151" s="17">
        <v>0</v>
      </c>
    </row>
    <row r="11152" spans="1:11" x14ac:dyDescent="0.45">
      <c r="A11152" s="10" t="s">
        <v>89</v>
      </c>
      <c r="B11152" s="20">
        <v>0.95699999999999996</v>
      </c>
      <c r="C11152" s="19">
        <v>26611</v>
      </c>
      <c r="D11152" s="19">
        <v>15144.64041</v>
      </c>
      <c r="E11152" s="23">
        <v>3.8439294080000002</v>
      </c>
      <c r="F11152" s="23">
        <v>1.5857691270000001</v>
      </c>
      <c r="G11152" s="17">
        <v>0.78486340200000004</v>
      </c>
      <c r="H11152" s="17">
        <v>0.21513659800000001</v>
      </c>
      <c r="I11152" s="17">
        <v>0.99703437399999995</v>
      </c>
      <c r="J11152" s="17">
        <v>2.97E-3</v>
      </c>
      <c r="K11152" s="17">
        <v>0</v>
      </c>
    </row>
    <row r="11153" spans="1:11" x14ac:dyDescent="0.45">
      <c r="A11153" s="10" t="s">
        <v>89</v>
      </c>
      <c r="B11153" s="20">
        <v>0.95799999999999996</v>
      </c>
      <c r="C11153" s="19">
        <v>26640</v>
      </c>
      <c r="D11153" s="19">
        <v>15256.966479999999</v>
      </c>
      <c r="E11153" s="23">
        <v>3.8998765510000002</v>
      </c>
      <c r="F11153" s="23">
        <v>1.597718824</v>
      </c>
      <c r="G11153" s="17">
        <v>0.78509759800000001</v>
      </c>
      <c r="H11153" s="17">
        <v>0.21490240199999999</v>
      </c>
      <c r="I11153" s="17">
        <v>0.997051668</v>
      </c>
      <c r="J11153" s="17">
        <v>2.9499999999999999E-3</v>
      </c>
      <c r="K11153" s="17">
        <v>0</v>
      </c>
    </row>
    <row r="11154" spans="1:11" x14ac:dyDescent="0.45">
      <c r="A11154" s="10" t="s">
        <v>89</v>
      </c>
      <c r="B11154" s="20">
        <v>0.95899999999999996</v>
      </c>
      <c r="C11154" s="19">
        <v>26667</v>
      </c>
      <c r="D11154" s="19">
        <v>15362.75316</v>
      </c>
      <c r="E11154" s="23">
        <v>3.9406068269999999</v>
      </c>
      <c r="F11154" s="23">
        <v>1.6096292400000001</v>
      </c>
      <c r="G11154" s="17">
        <v>0.785315184</v>
      </c>
      <c r="H11154" s="17">
        <v>0.214684816</v>
      </c>
      <c r="I11154" s="17">
        <v>0.99706419599999996</v>
      </c>
      <c r="J11154" s="17">
        <v>2.9399999999999999E-3</v>
      </c>
      <c r="K11154" s="17">
        <v>0</v>
      </c>
    </row>
    <row r="11155" spans="1:11" x14ac:dyDescent="0.45">
      <c r="A11155" s="10" t="s">
        <v>89</v>
      </c>
      <c r="B11155" s="20">
        <v>0.96</v>
      </c>
      <c r="C11155" s="19">
        <v>26695</v>
      </c>
      <c r="D11155" s="19">
        <v>15474.03643</v>
      </c>
      <c r="E11155" s="23">
        <v>4.006122639</v>
      </c>
      <c r="F11155" s="23">
        <v>1.6189400700000001</v>
      </c>
      <c r="G11155" s="17">
        <v>0.78554036299999996</v>
      </c>
      <c r="H11155" s="17">
        <v>0.21445963700000001</v>
      </c>
      <c r="I11155" s="17">
        <v>0.99707305499999999</v>
      </c>
      <c r="J11155" s="17">
        <v>2.9299999999999999E-3</v>
      </c>
      <c r="K11155" s="17">
        <v>0</v>
      </c>
    </row>
    <row r="11156" spans="1:11" x14ac:dyDescent="0.45">
      <c r="A11156" s="10" t="s">
        <v>89</v>
      </c>
      <c r="B11156" s="20">
        <v>0.96099999999999997</v>
      </c>
      <c r="C11156" s="19">
        <v>26722</v>
      </c>
      <c r="D11156" s="19">
        <v>15583.005359999999</v>
      </c>
      <c r="E11156" s="23">
        <v>4.0613800060000003</v>
      </c>
      <c r="F11156" s="23">
        <v>1.6348390699999999</v>
      </c>
      <c r="G11156" s="17">
        <v>0.78571963199999995</v>
      </c>
      <c r="H11156" s="17">
        <v>0.214280368</v>
      </c>
      <c r="I11156" s="17">
        <v>0.99708854700000005</v>
      </c>
      <c r="J11156" s="17">
        <v>2.9099999999999998E-3</v>
      </c>
      <c r="K11156" s="17">
        <v>0</v>
      </c>
    </row>
    <row r="11157" spans="1:11" x14ac:dyDescent="0.45">
      <c r="A11157" s="10" t="s">
        <v>89</v>
      </c>
      <c r="B11157" s="20">
        <v>0.96199999999999997</v>
      </c>
      <c r="C11157" s="19">
        <v>26749</v>
      </c>
      <c r="D11157" s="19">
        <v>15693.211090000001</v>
      </c>
      <c r="E11157" s="23">
        <v>4.098439344</v>
      </c>
      <c r="F11157" s="23">
        <v>1.647172734</v>
      </c>
      <c r="G11157" s="17">
        <v>0.78589853799999998</v>
      </c>
      <c r="H11157" s="17">
        <v>0.21410146199999999</v>
      </c>
      <c r="I11157" s="17">
        <v>0.99709965300000003</v>
      </c>
      <c r="J11157" s="17">
        <v>2.8999999999999998E-3</v>
      </c>
      <c r="K11157" s="17">
        <v>0</v>
      </c>
    </row>
    <row r="11158" spans="1:11" x14ac:dyDescent="0.45">
      <c r="A11158" s="10" t="s">
        <v>89</v>
      </c>
      <c r="B11158" s="20">
        <v>0.96299999999999997</v>
      </c>
      <c r="C11158" s="19">
        <v>26778</v>
      </c>
      <c r="D11158" s="19">
        <v>15813.32265</v>
      </c>
      <c r="E11158" s="23">
        <v>4.1839238989999998</v>
      </c>
      <c r="F11158" s="23">
        <v>1.6605093870000001</v>
      </c>
      <c r="G11158" s="17">
        <v>0.78613040599999995</v>
      </c>
      <c r="H11158" s="17">
        <v>0.213869594</v>
      </c>
      <c r="I11158" s="17">
        <v>0.99711744599999996</v>
      </c>
      <c r="J11158" s="17">
        <v>2.8800000000000002E-3</v>
      </c>
      <c r="K11158" s="17">
        <v>0</v>
      </c>
    </row>
    <row r="11159" spans="1:11" x14ac:dyDescent="0.45">
      <c r="A11159" s="10" t="s">
        <v>89</v>
      </c>
      <c r="B11159" s="20">
        <v>0.96399999999999997</v>
      </c>
      <c r="C11159" s="19">
        <v>26806</v>
      </c>
      <c r="D11159" s="19">
        <v>15931.45865</v>
      </c>
      <c r="E11159" s="23">
        <v>4.2583700909999997</v>
      </c>
      <c r="F11159" s="23">
        <v>1.6745198379999999</v>
      </c>
      <c r="G11159" s="17">
        <v>0.78631649599999998</v>
      </c>
      <c r="H11159" s="17">
        <v>0.213683504</v>
      </c>
      <c r="I11159" s="17">
        <v>0.99712652999999996</v>
      </c>
      <c r="J11159" s="17">
        <v>2.8700000000000002E-3</v>
      </c>
      <c r="K11159" s="17">
        <v>0</v>
      </c>
    </row>
    <row r="11160" spans="1:11" x14ac:dyDescent="0.45">
      <c r="A11160" s="10" t="s">
        <v>89</v>
      </c>
      <c r="B11160" s="20">
        <v>0.96499999999999997</v>
      </c>
      <c r="C11160" s="19">
        <v>26831</v>
      </c>
      <c r="D11160" s="19">
        <v>16038.720509999999</v>
      </c>
      <c r="E11160" s="23">
        <v>4.3125239210000004</v>
      </c>
      <c r="F11160" s="23">
        <v>1.687869831</v>
      </c>
      <c r="G11160" s="17">
        <v>0.78651559800000004</v>
      </c>
      <c r="H11160" s="17">
        <v>0.21348440199999999</v>
      </c>
      <c r="I11160" s="17">
        <v>0.99713395400000004</v>
      </c>
      <c r="J11160" s="17">
        <v>2.8700000000000002E-3</v>
      </c>
      <c r="K11160" s="17">
        <v>0</v>
      </c>
    </row>
    <row r="11161" spans="1:11" x14ac:dyDescent="0.45">
      <c r="A11161" s="10" t="s">
        <v>89</v>
      </c>
      <c r="B11161" s="20">
        <v>0.96599999999999997</v>
      </c>
      <c r="C11161" s="19">
        <v>26862</v>
      </c>
      <c r="D11161" s="19">
        <v>16172.96342</v>
      </c>
      <c r="E11161" s="23">
        <v>4.3521023640000003</v>
      </c>
      <c r="F11161" s="23">
        <v>1.7001704719999999</v>
      </c>
      <c r="G11161" s="17">
        <v>0.78672474100000001</v>
      </c>
      <c r="H11161" s="17">
        <v>0.21327525899999999</v>
      </c>
      <c r="I11161" s="17">
        <v>0.997158557</v>
      </c>
      <c r="J11161" s="17">
        <v>2.8400000000000001E-3</v>
      </c>
      <c r="K11161" s="17">
        <v>0</v>
      </c>
    </row>
    <row r="11162" spans="1:11" x14ac:dyDescent="0.45">
      <c r="A11162" s="10" t="s">
        <v>89</v>
      </c>
      <c r="B11162" s="20">
        <v>0.96699999999999997</v>
      </c>
      <c r="C11162" s="19">
        <v>26890</v>
      </c>
      <c r="D11162" s="19">
        <v>16296.137559999999</v>
      </c>
      <c r="E11162" s="23">
        <v>4.4695785460000002</v>
      </c>
      <c r="F11162" s="23">
        <v>1.7152211239999999</v>
      </c>
      <c r="G11162" s="17">
        <v>0.78687244300000003</v>
      </c>
      <c r="H11162" s="17">
        <v>0.213127557</v>
      </c>
      <c r="I11162" s="17">
        <v>0.99717128799999999</v>
      </c>
      <c r="J11162" s="17">
        <v>2.8300000000000001E-3</v>
      </c>
      <c r="K11162" s="17">
        <v>0</v>
      </c>
    </row>
    <row r="11163" spans="1:11" x14ac:dyDescent="0.45">
      <c r="A11163" s="10" t="s">
        <v>89</v>
      </c>
      <c r="B11163" s="20">
        <v>0.96799999999999997</v>
      </c>
      <c r="C11163" s="19">
        <v>26917</v>
      </c>
      <c r="D11163" s="19">
        <v>16418.630120000002</v>
      </c>
      <c r="E11163" s="23">
        <v>4.5992992480000003</v>
      </c>
      <c r="F11163" s="23">
        <v>1.7299454830000001</v>
      </c>
      <c r="G11163" s="17">
        <v>0.78704907700000004</v>
      </c>
      <c r="H11163" s="17">
        <v>0.21295092299999999</v>
      </c>
      <c r="I11163" s="17">
        <v>0.997181239</v>
      </c>
      <c r="J11163" s="17">
        <v>2.82E-3</v>
      </c>
      <c r="K11163" s="17">
        <v>0</v>
      </c>
    </row>
    <row r="11164" spans="1:11" x14ac:dyDescent="0.45">
      <c r="A11164" s="10" t="s">
        <v>89</v>
      </c>
      <c r="B11164" s="20">
        <v>0.96899999999999997</v>
      </c>
      <c r="C11164" s="19">
        <v>26944</v>
      </c>
      <c r="D11164" s="19">
        <v>16544.4666</v>
      </c>
      <c r="E11164" s="23">
        <v>4.7098956080000001</v>
      </c>
      <c r="F11164" s="23">
        <v>1.74434712</v>
      </c>
      <c r="G11164" s="17">
        <v>0.78722535599999999</v>
      </c>
      <c r="H11164" s="17">
        <v>0.21277464400000001</v>
      </c>
      <c r="I11164" s="17">
        <v>0.99719575500000002</v>
      </c>
      <c r="J11164" s="17">
        <v>2.8E-3</v>
      </c>
      <c r="K11164" s="17">
        <v>0</v>
      </c>
    </row>
    <row r="11165" spans="1:11" x14ac:dyDescent="0.45">
      <c r="A11165" s="10" t="s">
        <v>89</v>
      </c>
      <c r="B11165" s="20">
        <v>0.97</v>
      </c>
      <c r="C11165" s="19">
        <v>26973</v>
      </c>
      <c r="D11165" s="19">
        <v>16682.37717</v>
      </c>
      <c r="E11165" s="23">
        <v>4.7953723369999999</v>
      </c>
      <c r="F11165" s="23">
        <v>1.759365796</v>
      </c>
      <c r="G11165" s="17">
        <v>0.78745412100000001</v>
      </c>
      <c r="H11165" s="17">
        <v>0.21254587899999999</v>
      </c>
      <c r="I11165" s="17">
        <v>0.99721033400000003</v>
      </c>
      <c r="J11165" s="17">
        <v>2.7899999999999999E-3</v>
      </c>
      <c r="K11165" s="17">
        <v>0</v>
      </c>
    </row>
    <row r="11166" spans="1:11" x14ac:dyDescent="0.45">
      <c r="A11166" s="10" t="s">
        <v>89</v>
      </c>
      <c r="B11166" s="20">
        <v>0.97099999999999997</v>
      </c>
      <c r="C11166" s="19">
        <v>27001</v>
      </c>
      <c r="D11166" s="19">
        <v>16818.409670000001</v>
      </c>
      <c r="E11166" s="23">
        <v>4.9331371649999998</v>
      </c>
      <c r="F11166" s="23">
        <v>1.775619922</v>
      </c>
      <c r="G11166" s="17">
        <v>0.78767453099999996</v>
      </c>
      <c r="H11166" s="17">
        <v>0.21232546899999999</v>
      </c>
      <c r="I11166" s="17">
        <v>0.99722495899999997</v>
      </c>
      <c r="J11166" s="17">
        <v>2.7799999999999999E-3</v>
      </c>
      <c r="K11166" s="17">
        <v>0</v>
      </c>
    </row>
    <row r="11167" spans="1:11" x14ac:dyDescent="0.45">
      <c r="A11167" s="10" t="s">
        <v>89</v>
      </c>
      <c r="B11167" s="20">
        <v>0.97199999999999998</v>
      </c>
      <c r="C11167" s="19">
        <v>27028</v>
      </c>
      <c r="D11167" s="19">
        <v>16953.159489999998</v>
      </c>
      <c r="E11167" s="23">
        <v>5.030523401</v>
      </c>
      <c r="F11167" s="23">
        <v>1.790721247</v>
      </c>
      <c r="G11167" s="17">
        <v>0.78788663599999997</v>
      </c>
      <c r="H11167" s="17">
        <v>0.212113364</v>
      </c>
      <c r="I11167" s="17">
        <v>0.99723659600000003</v>
      </c>
      <c r="J11167" s="17">
        <v>2.7599999999999999E-3</v>
      </c>
      <c r="K11167" s="17">
        <v>0</v>
      </c>
    </row>
    <row r="11168" spans="1:11" x14ac:dyDescent="0.45">
      <c r="A11168" s="10" t="s">
        <v>89</v>
      </c>
      <c r="B11168" s="20">
        <v>0.97299999999999998</v>
      </c>
      <c r="C11168" s="19">
        <v>27055</v>
      </c>
      <c r="D11168" s="19">
        <v>17090.924350000001</v>
      </c>
      <c r="E11168" s="23">
        <v>5.1436746199999996</v>
      </c>
      <c r="F11168" s="23">
        <v>1.807269977</v>
      </c>
      <c r="G11168" s="17">
        <v>0.78809831799999996</v>
      </c>
      <c r="H11168" s="17">
        <v>0.21190168200000001</v>
      </c>
      <c r="I11168" s="17">
        <v>0.99724925200000003</v>
      </c>
      <c r="J11168" s="17">
        <v>2.7499999999999998E-3</v>
      </c>
      <c r="K11168" s="17">
        <v>0</v>
      </c>
    </row>
    <row r="11169" spans="1:11" x14ac:dyDescent="0.45">
      <c r="A11169" s="10" t="s">
        <v>89</v>
      </c>
      <c r="B11169" s="20">
        <v>0.97399999999999998</v>
      </c>
      <c r="C11169" s="19">
        <v>27078</v>
      </c>
      <c r="D11169" s="19">
        <v>17209.890510000001</v>
      </c>
      <c r="E11169" s="23">
        <v>5.1955896209999999</v>
      </c>
      <c r="F11169" s="23">
        <v>1.824081289</v>
      </c>
      <c r="G11169" s="17">
        <v>0.78827830700000001</v>
      </c>
      <c r="H11169" s="17">
        <v>0.21172169299999999</v>
      </c>
      <c r="I11169" s="17">
        <v>0.99725808699999996</v>
      </c>
      <c r="J11169" s="17">
        <v>2.7399999999999998E-3</v>
      </c>
      <c r="K11169" s="17">
        <v>0</v>
      </c>
    </row>
    <row r="11170" spans="1:11" x14ac:dyDescent="0.45">
      <c r="A11170" s="10" t="s">
        <v>89</v>
      </c>
      <c r="B11170" s="20">
        <v>0.97499999999999998</v>
      </c>
      <c r="C11170" s="19">
        <v>27112</v>
      </c>
      <c r="D11170" s="19">
        <v>17387.995879999999</v>
      </c>
      <c r="E11170" s="23">
        <v>5.2913823640000004</v>
      </c>
      <c r="F11170" s="23">
        <v>1.8388450730000001</v>
      </c>
      <c r="G11170" s="17">
        <v>0.78854381799999995</v>
      </c>
      <c r="H11170" s="17">
        <v>0.21145618199999999</v>
      </c>
      <c r="I11170" s="17">
        <v>0.99727278900000005</v>
      </c>
      <c r="J11170" s="17">
        <v>2.7299999999999998E-3</v>
      </c>
      <c r="K11170" s="17">
        <v>0</v>
      </c>
    </row>
    <row r="11171" spans="1:11" x14ac:dyDescent="0.45">
      <c r="A11171" s="10" t="s">
        <v>89</v>
      </c>
      <c r="B11171" s="20">
        <v>0.97599999999999998</v>
      </c>
      <c r="C11171" s="19">
        <v>27139</v>
      </c>
      <c r="D11171" s="19">
        <v>17533.354080000001</v>
      </c>
      <c r="E11171" s="23">
        <v>5.4665005989999997</v>
      </c>
      <c r="F11171" s="23">
        <v>1.858977766</v>
      </c>
      <c r="G11171" s="17">
        <v>0.78875419099999999</v>
      </c>
      <c r="H11171" s="17">
        <v>0.21124580900000001</v>
      </c>
      <c r="I11171" s="17">
        <v>0.99727667200000003</v>
      </c>
      <c r="J11171" s="17">
        <v>2.7200000000000002E-3</v>
      </c>
      <c r="K11171" s="17">
        <v>0</v>
      </c>
    </row>
    <row r="11172" spans="1:11" x14ac:dyDescent="0.45">
      <c r="A11172" s="10" t="s">
        <v>89</v>
      </c>
      <c r="B11172" s="20">
        <v>0.97699999999999998</v>
      </c>
      <c r="C11172" s="19">
        <v>27167</v>
      </c>
      <c r="D11172" s="19">
        <v>17688.65453</v>
      </c>
      <c r="E11172" s="23">
        <v>5.636848123</v>
      </c>
      <c r="F11172" s="23">
        <v>1.875962795</v>
      </c>
      <c r="G11172" s="17">
        <v>0.788971914</v>
      </c>
      <c r="H11172" s="17">
        <v>0.211028086</v>
      </c>
      <c r="I11172" s="17">
        <v>0.99728715999999995</v>
      </c>
      <c r="J11172" s="17">
        <v>2.7100000000000002E-3</v>
      </c>
      <c r="K11172" s="17">
        <v>0</v>
      </c>
    </row>
    <row r="11173" spans="1:11" x14ac:dyDescent="0.45">
      <c r="A11173" s="10" t="s">
        <v>89</v>
      </c>
      <c r="B11173" s="20">
        <v>0.97799999999999998</v>
      </c>
      <c r="C11173" s="19">
        <v>27194</v>
      </c>
      <c r="D11173" s="19">
        <v>17843.034370000001</v>
      </c>
      <c r="E11173" s="23">
        <v>5.7802218029999999</v>
      </c>
      <c r="F11173" s="23">
        <v>1.895097883</v>
      </c>
      <c r="G11173" s="17">
        <v>0.78918143699999999</v>
      </c>
      <c r="H11173" s="17">
        <v>0.21081856299999999</v>
      </c>
      <c r="I11173" s="17">
        <v>0.99729970999999995</v>
      </c>
      <c r="J11173" s="17">
        <v>2.7000000000000001E-3</v>
      </c>
      <c r="K11173" s="17">
        <v>0</v>
      </c>
    </row>
    <row r="11174" spans="1:11" x14ac:dyDescent="0.45">
      <c r="A11174" s="10" t="s">
        <v>89</v>
      </c>
      <c r="B11174" s="20">
        <v>0.97899999999999998</v>
      </c>
      <c r="C11174" s="19">
        <v>27220</v>
      </c>
      <c r="D11174" s="19">
        <v>17993.76583</v>
      </c>
      <c r="E11174" s="23">
        <v>5.8520685840000004</v>
      </c>
      <c r="F11174" s="23">
        <v>1.9131437060000001</v>
      </c>
      <c r="G11174" s="17">
        <v>0.78938280699999996</v>
      </c>
      <c r="H11174" s="17">
        <v>0.21061719300000001</v>
      </c>
      <c r="I11174" s="17">
        <v>0.99732045300000005</v>
      </c>
      <c r="J11174" s="17">
        <v>2.6800000000000001E-3</v>
      </c>
      <c r="K11174" s="17">
        <v>0</v>
      </c>
    </row>
    <row r="11175" spans="1:11" x14ac:dyDescent="0.45">
      <c r="A11175" s="10" t="s">
        <v>89</v>
      </c>
      <c r="B11175" s="20">
        <v>0.98</v>
      </c>
      <c r="C11175" s="19">
        <v>27251</v>
      </c>
      <c r="D11175" s="19">
        <v>18177.99611</v>
      </c>
      <c r="E11175" s="23">
        <v>6.0326266210000004</v>
      </c>
      <c r="F11175" s="23">
        <v>1.9322702979999999</v>
      </c>
      <c r="G11175" s="17">
        <v>0.78962239899999997</v>
      </c>
      <c r="H11175" s="17">
        <v>0.210377601</v>
      </c>
      <c r="I11175" s="17">
        <v>0.99734381599999999</v>
      </c>
      <c r="J11175" s="17">
        <v>2.66E-3</v>
      </c>
      <c r="K11175" s="17">
        <v>0</v>
      </c>
    </row>
    <row r="11176" spans="1:11" x14ac:dyDescent="0.45">
      <c r="A11176" s="10" t="s">
        <v>89</v>
      </c>
      <c r="B11176" s="20">
        <v>0.98099999999999998</v>
      </c>
      <c r="C11176" s="19">
        <v>27278</v>
      </c>
      <c r="D11176" s="19">
        <v>18343.166229999999</v>
      </c>
      <c r="E11176" s="23">
        <v>6.1911381050000003</v>
      </c>
      <c r="F11176" s="23">
        <v>1.9536289790000001</v>
      </c>
      <c r="G11176" s="17">
        <v>0.789830633</v>
      </c>
      <c r="H11176" s="17">
        <v>0.210169367</v>
      </c>
      <c r="I11176" s="17">
        <v>0.99735593499999997</v>
      </c>
      <c r="J11176" s="17">
        <v>2.64E-3</v>
      </c>
      <c r="K11176" s="17">
        <v>0</v>
      </c>
    </row>
    <row r="11177" spans="1:11" x14ac:dyDescent="0.45">
      <c r="A11177" s="10" t="s">
        <v>89</v>
      </c>
      <c r="B11177" s="20">
        <v>0.98199999999999998</v>
      </c>
      <c r="C11177" s="19">
        <v>27306</v>
      </c>
      <c r="D11177" s="19">
        <v>18519.2513</v>
      </c>
      <c r="E11177" s="23">
        <v>6.3389400819999997</v>
      </c>
      <c r="F11177" s="23">
        <v>1.9736241329999999</v>
      </c>
      <c r="G11177" s="17">
        <v>0.79000952199999996</v>
      </c>
      <c r="H11177" s="17">
        <v>0.20999047800000001</v>
      </c>
      <c r="I11177" s="17">
        <v>0.99737286000000003</v>
      </c>
      <c r="J11177" s="17">
        <v>2.63E-3</v>
      </c>
      <c r="K11177" s="17">
        <v>0</v>
      </c>
    </row>
    <row r="11178" spans="1:11" x14ac:dyDescent="0.45">
      <c r="A11178" s="10" t="s">
        <v>89</v>
      </c>
      <c r="B11178" s="20">
        <v>0.98299999999999998</v>
      </c>
      <c r="C11178" s="19">
        <v>27334</v>
      </c>
      <c r="D11178" s="19">
        <v>18700.32919</v>
      </c>
      <c r="E11178" s="23">
        <v>6.5482394690000003</v>
      </c>
      <c r="F11178" s="23">
        <v>1.9912574649999999</v>
      </c>
      <c r="G11178" s="17">
        <v>0.79022462900000001</v>
      </c>
      <c r="H11178" s="17">
        <v>0.20977537099999999</v>
      </c>
      <c r="I11178" s="17">
        <v>0.99739077799999998</v>
      </c>
      <c r="J11178" s="17">
        <v>2.6099999999999999E-3</v>
      </c>
      <c r="K11178" s="17">
        <v>0</v>
      </c>
    </row>
    <row r="11179" spans="1:11" x14ac:dyDescent="0.45">
      <c r="A11179" s="10" t="s">
        <v>89</v>
      </c>
      <c r="B11179" s="20">
        <v>0.98399999999999999</v>
      </c>
      <c r="C11179" s="19">
        <v>27359</v>
      </c>
      <c r="D11179" s="19">
        <v>18866.871190000002</v>
      </c>
      <c r="E11179" s="23">
        <v>6.7651534890000002</v>
      </c>
      <c r="F11179" s="23">
        <v>2.0175488439999998</v>
      </c>
      <c r="G11179" s="17">
        <v>0.79041631599999995</v>
      </c>
      <c r="H11179" s="17">
        <v>0.20958368399999999</v>
      </c>
      <c r="I11179" s="17">
        <v>0.99740115699999998</v>
      </c>
      <c r="J11179" s="17">
        <v>2.5999999999999999E-3</v>
      </c>
      <c r="K11179" s="17">
        <v>0</v>
      </c>
    </row>
    <row r="11180" spans="1:11" x14ac:dyDescent="0.45">
      <c r="A11180" s="10" t="s">
        <v>89</v>
      </c>
      <c r="B11180" s="20">
        <v>0.98499999999999999</v>
      </c>
      <c r="C11180" s="19">
        <v>27388</v>
      </c>
      <c r="D11180" s="19">
        <v>19064.36262</v>
      </c>
      <c r="E11180" s="23">
        <v>6.9130306419999998</v>
      </c>
      <c r="F11180" s="23">
        <v>2.0385751889999999</v>
      </c>
      <c r="G11180" s="17">
        <v>0.79063823600000005</v>
      </c>
      <c r="H11180" s="17">
        <v>0.20936176400000001</v>
      </c>
      <c r="I11180" s="17">
        <v>0.99742378600000003</v>
      </c>
      <c r="J11180" s="17">
        <v>2.5799999999999998E-3</v>
      </c>
      <c r="K11180" s="17">
        <v>0</v>
      </c>
    </row>
    <row r="11181" spans="1:11" x14ac:dyDescent="0.45">
      <c r="A11181" s="10" t="s">
        <v>89</v>
      </c>
      <c r="B11181" s="20">
        <v>0.98599999999999999</v>
      </c>
      <c r="C11181" s="19">
        <v>27417</v>
      </c>
      <c r="D11181" s="19">
        <v>19269.418870000001</v>
      </c>
      <c r="E11181" s="23">
        <v>7.2014810980000004</v>
      </c>
      <c r="F11181" s="23">
        <v>2.0628939489999998</v>
      </c>
      <c r="G11181" s="17">
        <v>0.79075026400000004</v>
      </c>
      <c r="H11181" s="17">
        <v>0.20924973599999999</v>
      </c>
      <c r="I11181" s="17">
        <v>0.997438245</v>
      </c>
      <c r="J11181" s="17">
        <v>2.5600000000000002E-3</v>
      </c>
      <c r="K11181" s="17">
        <v>0</v>
      </c>
    </row>
    <row r="11182" spans="1:11" x14ac:dyDescent="0.45">
      <c r="A11182" s="10" t="s">
        <v>89</v>
      </c>
      <c r="B11182" s="20">
        <v>0.98699999999999999</v>
      </c>
      <c r="C11182" s="19">
        <v>27445</v>
      </c>
      <c r="D11182" s="19">
        <v>19477.51413</v>
      </c>
      <c r="E11182" s="23">
        <v>7.5555229700000002</v>
      </c>
      <c r="F11182" s="23">
        <v>2.087095669</v>
      </c>
      <c r="G11182" s="17">
        <v>0.79096374599999997</v>
      </c>
      <c r="H11182" s="17">
        <v>0.209036254</v>
      </c>
      <c r="I11182" s="17">
        <v>0.99745616400000003</v>
      </c>
      <c r="J11182" s="17">
        <v>2.5400000000000002E-3</v>
      </c>
      <c r="K11182" s="17">
        <v>0</v>
      </c>
    </row>
    <row r="11183" spans="1:11" x14ac:dyDescent="0.45">
      <c r="A11183" s="10" t="s">
        <v>89</v>
      </c>
      <c r="B11183" s="20">
        <v>0.98799999999999999</v>
      </c>
      <c r="C11183" s="19">
        <v>27473</v>
      </c>
      <c r="D11183" s="19">
        <v>19694.313450000001</v>
      </c>
      <c r="E11183" s="23">
        <v>7.8731188200000002</v>
      </c>
      <c r="F11183" s="23">
        <v>2.1135126259999999</v>
      </c>
      <c r="G11183" s="17">
        <v>0.79117679200000002</v>
      </c>
      <c r="H11183" s="17">
        <v>0.20882320800000001</v>
      </c>
      <c r="I11183" s="17">
        <v>0.99748163700000003</v>
      </c>
      <c r="J11183" s="17">
        <v>2.5200000000000001E-3</v>
      </c>
      <c r="K11183" s="17">
        <v>0</v>
      </c>
    </row>
    <row r="11184" spans="1:11" x14ac:dyDescent="0.45">
      <c r="A11184" s="10" t="s">
        <v>89</v>
      </c>
      <c r="B11184" s="20">
        <v>0.98899999999999999</v>
      </c>
      <c r="C11184" s="19">
        <v>27501</v>
      </c>
      <c r="D11184" s="19">
        <v>19918.90698</v>
      </c>
      <c r="E11184" s="23">
        <v>8.1331180930000002</v>
      </c>
      <c r="F11184" s="23">
        <v>2.140755011</v>
      </c>
      <c r="G11184" s="17">
        <v>0.791243955</v>
      </c>
      <c r="H11184" s="17">
        <v>0.208756045</v>
      </c>
      <c r="I11184" s="17">
        <v>0.99749755100000004</v>
      </c>
      <c r="J11184" s="17">
        <v>2.5000000000000001E-3</v>
      </c>
      <c r="K11184" s="17">
        <v>0</v>
      </c>
    </row>
    <row r="11185" spans="1:11" x14ac:dyDescent="0.45">
      <c r="A11185" s="10" t="s">
        <v>89</v>
      </c>
      <c r="B11185" s="20">
        <v>0.99</v>
      </c>
      <c r="C11185" s="19">
        <v>27528</v>
      </c>
      <c r="D11185" s="19">
        <v>20147.241689999999</v>
      </c>
      <c r="E11185" s="23">
        <v>8.6842828000000001</v>
      </c>
      <c r="F11185" s="23">
        <v>2.1688668729999998</v>
      </c>
      <c r="G11185" s="17">
        <v>0.79144870700000003</v>
      </c>
      <c r="H11185" s="17">
        <v>0.208551293</v>
      </c>
      <c r="I11185" s="17">
        <v>0.99750663500000003</v>
      </c>
      <c r="J11185" s="17">
        <v>2.49E-3</v>
      </c>
      <c r="K11185" s="17">
        <v>0</v>
      </c>
    </row>
    <row r="11186" spans="1:11" x14ac:dyDescent="0.45">
      <c r="A11186" s="10" t="s">
        <v>89</v>
      </c>
      <c r="B11186" s="20">
        <v>0.99099999999999999</v>
      </c>
      <c r="C11186" s="19">
        <v>27556</v>
      </c>
      <c r="D11186" s="19">
        <v>20397.735509999999</v>
      </c>
      <c r="E11186" s="23">
        <v>9.1897388580000001</v>
      </c>
      <c r="F11186" s="23">
        <v>2.1971600059999998</v>
      </c>
      <c r="G11186" s="17">
        <v>0.79166061799999998</v>
      </c>
      <c r="H11186" s="17">
        <v>0.20833938199999999</v>
      </c>
      <c r="I11186" s="17">
        <v>0.99752095799999996</v>
      </c>
      <c r="J11186" s="17">
        <v>2.48E-3</v>
      </c>
      <c r="K11186" s="17">
        <v>0</v>
      </c>
    </row>
    <row r="11187" spans="1:11" x14ac:dyDescent="0.45">
      <c r="A11187" s="10" t="s">
        <v>89</v>
      </c>
      <c r="B11187" s="20">
        <v>0.99199999999999999</v>
      </c>
      <c r="C11187" s="19">
        <v>27584</v>
      </c>
      <c r="D11187" s="19">
        <v>20665.352470000002</v>
      </c>
      <c r="E11187" s="23">
        <v>9.8066780439999999</v>
      </c>
      <c r="F11187" s="23">
        <v>2.2293107870000002</v>
      </c>
      <c r="G11187" s="17">
        <v>0.79187209999999997</v>
      </c>
      <c r="H11187" s="17">
        <v>0.2081279</v>
      </c>
      <c r="I11187" s="17">
        <v>0.99753942399999995</v>
      </c>
      <c r="J11187" s="17">
        <v>2.4599999999999999E-3</v>
      </c>
      <c r="K11187" s="17">
        <v>0</v>
      </c>
    </row>
    <row r="11188" spans="1:11" x14ac:dyDescent="0.45">
      <c r="A11188" s="10" t="s">
        <v>89</v>
      </c>
      <c r="B11188" s="20">
        <v>0.99299999999999999</v>
      </c>
      <c r="C11188" s="19">
        <v>27611</v>
      </c>
      <c r="D11188" s="19">
        <v>20943.363710000001</v>
      </c>
      <c r="E11188" s="23">
        <v>10.849638990000001</v>
      </c>
      <c r="F11188" s="23">
        <v>2.2628097820000002</v>
      </c>
      <c r="G11188" s="17">
        <v>0.79207562200000003</v>
      </c>
      <c r="H11188" s="17">
        <v>0.20792437799999999</v>
      </c>
      <c r="I11188" s="17">
        <v>0.99755261500000003</v>
      </c>
      <c r="J11188" s="17">
        <v>2.4499999999999999E-3</v>
      </c>
      <c r="K11188" s="17">
        <v>0</v>
      </c>
    </row>
    <row r="11189" spans="1:11" x14ac:dyDescent="0.45">
      <c r="A11189" s="10" t="s">
        <v>89</v>
      </c>
      <c r="B11189" s="20">
        <v>0.99399999999999999</v>
      </c>
      <c r="C11189" s="19">
        <v>27640</v>
      </c>
      <c r="D11189" s="19">
        <v>21266.746230000001</v>
      </c>
      <c r="E11189" s="23">
        <v>11.72176572</v>
      </c>
      <c r="F11189" s="23">
        <v>2.2993456910000001</v>
      </c>
      <c r="G11189" s="17">
        <v>0.79229377700000003</v>
      </c>
      <c r="H11189" s="17">
        <v>0.207706223</v>
      </c>
      <c r="I11189" s="17">
        <v>0.99757048400000004</v>
      </c>
      <c r="J11189" s="17">
        <v>2.4299999999999999E-3</v>
      </c>
      <c r="K11189" s="17">
        <v>0</v>
      </c>
    </row>
    <row r="11190" spans="1:11" x14ac:dyDescent="0.45">
      <c r="A11190" s="10" t="s">
        <v>89</v>
      </c>
      <c r="B11190" s="20">
        <v>0.995</v>
      </c>
      <c r="C11190" s="19">
        <v>27666</v>
      </c>
      <c r="D11190" s="19">
        <v>21584.340400000001</v>
      </c>
      <c r="E11190" s="23">
        <v>12.67655422</v>
      </c>
      <c r="F11190" s="23">
        <v>2.3406097090000002</v>
      </c>
      <c r="G11190" s="17">
        <v>0.79248897600000001</v>
      </c>
      <c r="H11190" s="17">
        <v>0.20751102399999999</v>
      </c>
      <c r="I11190" s="17">
        <v>0.99758484700000005</v>
      </c>
      <c r="J11190" s="17">
        <v>2.4199999999999998E-3</v>
      </c>
      <c r="K11190" s="17">
        <v>0</v>
      </c>
    </row>
    <row r="11191" spans="1:11" x14ac:dyDescent="0.45">
      <c r="A11191" s="10" t="s">
        <v>89</v>
      </c>
      <c r="B11191" s="20">
        <v>0.996</v>
      </c>
      <c r="C11191" s="19">
        <v>27695</v>
      </c>
      <c r="D11191" s="19">
        <v>21972.46027</v>
      </c>
      <c r="E11191" s="23">
        <v>14.112888549999999</v>
      </c>
      <c r="F11191" s="23">
        <v>2.3823957739999999</v>
      </c>
      <c r="G11191" s="17">
        <v>0.79270626499999997</v>
      </c>
      <c r="H11191" s="17">
        <v>0.20729373500000001</v>
      </c>
      <c r="I11191" s="17">
        <v>0.99760426199999996</v>
      </c>
      <c r="J11191" s="17">
        <v>2.3999999999999998E-3</v>
      </c>
      <c r="K11191" s="17">
        <v>0</v>
      </c>
    </row>
    <row r="11192" spans="1:11" x14ac:dyDescent="0.45">
      <c r="A11192" s="10" t="s">
        <v>89</v>
      </c>
      <c r="B11192" s="20">
        <v>0.997</v>
      </c>
      <c r="C11192" s="19">
        <v>27723</v>
      </c>
      <c r="D11192" s="19">
        <v>22410.947929999998</v>
      </c>
      <c r="E11192" s="23">
        <v>17.083699630000002</v>
      </c>
      <c r="F11192" s="23">
        <v>2.4337151389999998</v>
      </c>
      <c r="G11192" s="17">
        <v>0.79291562999999998</v>
      </c>
      <c r="H11192" s="17">
        <v>0.20708436999999999</v>
      </c>
      <c r="I11192" s="17">
        <v>0.99761861399999996</v>
      </c>
      <c r="J11192" s="17">
        <v>2.3800000000000002E-3</v>
      </c>
      <c r="K11192" s="17">
        <v>0</v>
      </c>
    </row>
    <row r="11193" spans="1:11" x14ac:dyDescent="0.45">
      <c r="A11193" s="10" t="s">
        <v>89</v>
      </c>
      <c r="B11193" s="20">
        <v>0.998</v>
      </c>
      <c r="C11193" s="19">
        <v>27751</v>
      </c>
      <c r="D11193" s="19">
        <v>22946.681219999999</v>
      </c>
      <c r="E11193" s="23">
        <v>21.18848156</v>
      </c>
      <c r="F11193" s="23">
        <v>2.492079103</v>
      </c>
      <c r="G11193" s="17">
        <v>0.79312457199999997</v>
      </c>
      <c r="H11193" s="17">
        <v>0.206875428</v>
      </c>
      <c r="I11193" s="17">
        <v>0.99763717399999996</v>
      </c>
      <c r="J11193" s="17">
        <v>2.3600000000000001E-3</v>
      </c>
      <c r="K11193" s="17">
        <v>0</v>
      </c>
    </row>
    <row r="11194" spans="1:11" x14ac:dyDescent="0.45">
      <c r="A11194" s="10" t="s">
        <v>89</v>
      </c>
      <c r="B11194" s="20">
        <v>0.999</v>
      </c>
      <c r="C11194" s="19">
        <v>27778</v>
      </c>
      <c r="D11194" s="19">
        <v>23675.332340000001</v>
      </c>
      <c r="E11194" s="23">
        <v>41.611168939999999</v>
      </c>
      <c r="F11194" s="23">
        <v>2.5643343500000002</v>
      </c>
      <c r="G11194" s="17">
        <v>0.79332565300000002</v>
      </c>
      <c r="H11194" s="17">
        <v>0.20667434700000001</v>
      </c>
      <c r="I11194" s="17">
        <v>0.99765638099999998</v>
      </c>
      <c r="J11194" s="17">
        <v>2.3400000000000001E-3</v>
      </c>
      <c r="K11194" s="17">
        <v>0</v>
      </c>
    </row>
    <row r="11195" spans="1:11" x14ac:dyDescent="0.45">
      <c r="A11195" s="10" t="s">
        <v>89</v>
      </c>
      <c r="B11195" s="20">
        <v>1</v>
      </c>
      <c r="C11195" s="19">
        <v>27779</v>
      </c>
      <c r="D11195" s="19">
        <v>23750.24611</v>
      </c>
      <c r="E11195" s="23">
        <v>74.913760440000004</v>
      </c>
      <c r="F11195" s="23">
        <v>2.6741885650000001</v>
      </c>
      <c r="G11195" s="17">
        <v>0.79333309299999999</v>
      </c>
      <c r="H11195" s="17">
        <v>0.20666690700000001</v>
      </c>
      <c r="I11195" s="17">
        <v>0.99765730600000002</v>
      </c>
      <c r="J11195" s="17">
        <v>2.3400000000000001E-3</v>
      </c>
      <c r="K11195" s="17">
        <v>0</v>
      </c>
    </row>
    <row r="11196" spans="1:11" x14ac:dyDescent="0.45">
      <c r="A11196" s="10" t="s">
        <v>91</v>
      </c>
      <c r="B11196" s="20">
        <v>0</v>
      </c>
      <c r="C11196" s="19">
        <v>500</v>
      </c>
      <c r="D11196" s="19">
        <v>0.32332729700000001</v>
      </c>
      <c r="E11196" s="23">
        <v>1.15E-3</v>
      </c>
      <c r="F11196" s="23">
        <v>9.19E-4</v>
      </c>
      <c r="G11196" s="17">
        <v>0.70799999999999996</v>
      </c>
      <c r="H11196" s="17">
        <v>0.29199999999999998</v>
      </c>
      <c r="I11196" s="17">
        <v>0.99941296300000004</v>
      </c>
      <c r="J11196" s="17">
        <v>5.8699999999999996E-4</v>
      </c>
      <c r="K11196" s="17">
        <v>0</v>
      </c>
    </row>
    <row r="11197" spans="1:11" x14ac:dyDescent="0.45">
      <c r="A11197" s="10" t="s">
        <v>91</v>
      </c>
      <c r="B11197" s="20">
        <v>0.01</v>
      </c>
      <c r="C11197" s="19">
        <v>1496</v>
      </c>
      <c r="D11197" s="19">
        <v>2.5792278199999998</v>
      </c>
      <c r="E11197" s="23">
        <v>3.32E-3</v>
      </c>
      <c r="F11197" s="23">
        <v>2.7000000000000001E-3</v>
      </c>
      <c r="G11197" s="17">
        <v>0.75401069499999995</v>
      </c>
      <c r="H11197" s="17">
        <v>0.24598930499999999</v>
      </c>
      <c r="I11197" s="17">
        <v>0.94720832099999996</v>
      </c>
      <c r="J11197" s="17">
        <v>5.28E-2</v>
      </c>
      <c r="K11197" s="17">
        <v>0</v>
      </c>
    </row>
    <row r="11198" spans="1:11" x14ac:dyDescent="0.45">
      <c r="A11198" s="10" t="s">
        <v>91</v>
      </c>
      <c r="B11198" s="20">
        <v>0.02</v>
      </c>
      <c r="C11198" s="19">
        <v>2508</v>
      </c>
      <c r="D11198" s="19">
        <v>6.7299616069999999</v>
      </c>
      <c r="E11198" s="23">
        <v>4.7000000000000002E-3</v>
      </c>
      <c r="F11198" s="23">
        <v>4.28E-3</v>
      </c>
      <c r="G11198" s="17">
        <v>0.79465709699999998</v>
      </c>
      <c r="H11198" s="17">
        <v>0.20534290299999999</v>
      </c>
      <c r="I11198" s="17">
        <v>0.854276484</v>
      </c>
      <c r="J11198" s="17">
        <v>0.14181190099999999</v>
      </c>
      <c r="K11198" s="17">
        <v>3.9100000000000003E-3</v>
      </c>
    </row>
    <row r="11199" spans="1:11" x14ac:dyDescent="0.45">
      <c r="A11199" s="10" t="s">
        <v>91</v>
      </c>
      <c r="B11199" s="20">
        <v>0.03</v>
      </c>
      <c r="C11199" s="19">
        <v>3505</v>
      </c>
      <c r="D11199" s="19">
        <v>11.723645039999999</v>
      </c>
      <c r="E11199" s="23">
        <v>5.3099999999999996E-3</v>
      </c>
      <c r="F11199" s="23">
        <v>4.9800000000000001E-3</v>
      </c>
      <c r="G11199" s="17">
        <v>0.785734665</v>
      </c>
      <c r="H11199" s="17">
        <v>0.214265335</v>
      </c>
      <c r="I11199" s="17">
        <v>0.90085685299999996</v>
      </c>
      <c r="J11199" s="17">
        <v>9.69E-2</v>
      </c>
      <c r="K11199" s="17">
        <v>2.2699999999999999E-3</v>
      </c>
    </row>
    <row r="11200" spans="1:11" x14ac:dyDescent="0.45">
      <c r="A11200" s="10" t="s">
        <v>91</v>
      </c>
      <c r="B11200" s="20">
        <v>0.04</v>
      </c>
      <c r="C11200" s="19">
        <v>4489</v>
      </c>
      <c r="D11200" s="19">
        <v>17.305752859999998</v>
      </c>
      <c r="E11200" s="23">
        <v>6.0499999999999998E-3</v>
      </c>
      <c r="F11200" s="23">
        <v>5.5700000000000003E-3</v>
      </c>
      <c r="G11200" s="17">
        <v>0.76074849600000005</v>
      </c>
      <c r="H11200" s="17">
        <v>0.239251504</v>
      </c>
      <c r="I11200" s="17">
        <v>0.92799399900000001</v>
      </c>
      <c r="J11200" s="17">
        <v>7.0499999999999993E-2</v>
      </c>
      <c r="K11200" s="17">
        <v>1.5399999999999999E-3</v>
      </c>
    </row>
    <row r="11201" spans="1:11" x14ac:dyDescent="0.45">
      <c r="A11201" s="10" t="s">
        <v>91</v>
      </c>
      <c r="B11201" s="20">
        <v>0.05</v>
      </c>
      <c r="C11201" s="19">
        <v>5519</v>
      </c>
      <c r="D11201" s="19">
        <v>23.996497120000001</v>
      </c>
      <c r="E11201" s="23">
        <v>6.8900000000000003E-3</v>
      </c>
      <c r="F11201" s="23">
        <v>6.2100000000000002E-3</v>
      </c>
      <c r="G11201" s="17">
        <v>0.75684000699999998</v>
      </c>
      <c r="H11201" s="17">
        <v>0.24315999299999999</v>
      </c>
      <c r="I11201" s="17">
        <v>0.93989434699999996</v>
      </c>
      <c r="J11201" s="17">
        <v>5.8999999999999997E-2</v>
      </c>
      <c r="K11201" s="17">
        <v>1.1000000000000001E-3</v>
      </c>
    </row>
    <row r="11202" spans="1:11" x14ac:dyDescent="0.45">
      <c r="A11202" s="10" t="s">
        <v>91</v>
      </c>
      <c r="B11202" s="20">
        <v>0.06</v>
      </c>
      <c r="C11202" s="19">
        <v>6523</v>
      </c>
      <c r="D11202" s="19">
        <v>31.454858049999999</v>
      </c>
      <c r="E11202" s="23">
        <v>7.8499999999999993E-3</v>
      </c>
      <c r="F11202" s="23">
        <v>7.0299999999999998E-3</v>
      </c>
      <c r="G11202" s="17">
        <v>0.76682508000000005</v>
      </c>
      <c r="H11202" s="17">
        <v>0.23317492000000001</v>
      </c>
      <c r="I11202" s="17">
        <v>0.94223338000000001</v>
      </c>
      <c r="J11202" s="17">
        <v>5.6899999999999999E-2</v>
      </c>
      <c r="K11202" s="17">
        <v>8.3699999999999996E-4</v>
      </c>
    </row>
    <row r="11203" spans="1:11" x14ac:dyDescent="0.45">
      <c r="A11203" s="10" t="s">
        <v>91</v>
      </c>
      <c r="B11203" s="20">
        <v>7.0000000000000007E-2</v>
      </c>
      <c r="C11203" s="19">
        <v>7518</v>
      </c>
      <c r="D11203" s="19">
        <v>39.5610237</v>
      </c>
      <c r="E11203" s="23">
        <v>8.5199999999999998E-3</v>
      </c>
      <c r="F11203" s="23">
        <v>7.7600000000000004E-3</v>
      </c>
      <c r="G11203" s="17">
        <v>0.77307794600000002</v>
      </c>
      <c r="H11203" s="17">
        <v>0.22692205400000001</v>
      </c>
      <c r="I11203" s="17">
        <v>0.932600294</v>
      </c>
      <c r="J11203" s="17">
        <v>6.6199999999999995E-2</v>
      </c>
      <c r="K11203" s="17">
        <v>1.17E-3</v>
      </c>
    </row>
    <row r="11204" spans="1:11" x14ac:dyDescent="0.45">
      <c r="A11204" s="10" t="s">
        <v>91</v>
      </c>
      <c r="B11204" s="20">
        <v>0.08</v>
      </c>
      <c r="C11204" s="19">
        <v>8536</v>
      </c>
      <c r="D11204" s="19">
        <v>48.613852620000003</v>
      </c>
      <c r="E11204" s="23">
        <v>9.2599999999999991E-3</v>
      </c>
      <c r="F11204" s="23">
        <v>8.3899999999999999E-3</v>
      </c>
      <c r="G11204" s="17">
        <v>0.76757263399999998</v>
      </c>
      <c r="H11204" s="17">
        <v>0.232427366</v>
      </c>
      <c r="I11204" s="17">
        <v>0.94438610300000003</v>
      </c>
      <c r="J11204" s="17">
        <v>5.4699999999999999E-2</v>
      </c>
      <c r="K11204" s="17">
        <v>9.4899999999999997E-4</v>
      </c>
    </row>
    <row r="11205" spans="1:11" x14ac:dyDescent="0.45">
      <c r="A11205" s="10" t="s">
        <v>91</v>
      </c>
      <c r="B11205" s="20">
        <v>0.09</v>
      </c>
      <c r="C11205" s="19">
        <v>9489</v>
      </c>
      <c r="D11205" s="19">
        <v>57.92708571</v>
      </c>
      <c r="E11205" s="23">
        <v>1.0200000000000001E-2</v>
      </c>
      <c r="F11205" s="23">
        <v>9.1000000000000004E-3</v>
      </c>
      <c r="G11205" s="17">
        <v>0.77331647199999998</v>
      </c>
      <c r="H11205" s="17">
        <v>0.226683528</v>
      </c>
      <c r="I11205" s="17">
        <v>0.94930592199999997</v>
      </c>
      <c r="J11205" s="17">
        <v>4.99E-2</v>
      </c>
      <c r="K11205" s="17">
        <v>8.03E-4</v>
      </c>
    </row>
    <row r="11206" spans="1:11" x14ac:dyDescent="0.45">
      <c r="A11206" s="10" t="s">
        <v>91</v>
      </c>
      <c r="B11206" s="20">
        <v>0.1</v>
      </c>
      <c r="C11206" s="19">
        <v>10540</v>
      </c>
      <c r="D11206" s="19">
        <v>69.055295849999993</v>
      </c>
      <c r="E11206" s="23">
        <v>1.11E-2</v>
      </c>
      <c r="F11206" s="23">
        <v>9.8300000000000002E-3</v>
      </c>
      <c r="G11206" s="17">
        <v>0.77751423099999994</v>
      </c>
      <c r="H11206" s="17">
        <v>0.222485769</v>
      </c>
      <c r="I11206" s="17">
        <v>0.95570306100000002</v>
      </c>
      <c r="J11206" s="17">
        <v>4.36E-2</v>
      </c>
      <c r="K11206" s="17">
        <v>6.7599999999999995E-4</v>
      </c>
    </row>
    <row r="11207" spans="1:11" x14ac:dyDescent="0.45">
      <c r="A11207" s="10" t="s">
        <v>91</v>
      </c>
      <c r="B11207" s="20">
        <v>0.11</v>
      </c>
      <c r="C11207" s="19">
        <v>11517</v>
      </c>
      <c r="D11207" s="19">
        <v>80.23379353</v>
      </c>
      <c r="E11207" s="23">
        <v>1.18E-2</v>
      </c>
      <c r="F11207" s="23">
        <v>1.06E-2</v>
      </c>
      <c r="G11207" s="17">
        <v>0.779109143</v>
      </c>
      <c r="H11207" s="17">
        <v>0.220890857</v>
      </c>
      <c r="I11207" s="17">
        <v>0.94974937999999998</v>
      </c>
      <c r="J11207" s="17">
        <v>4.9700000000000001E-2</v>
      </c>
      <c r="K11207" s="17">
        <v>5.8100000000000003E-4</v>
      </c>
    </row>
    <row r="11208" spans="1:11" x14ac:dyDescent="0.45">
      <c r="A11208" s="10" t="s">
        <v>91</v>
      </c>
      <c r="B11208" s="20">
        <v>0.12</v>
      </c>
      <c r="C11208" s="19">
        <v>12552</v>
      </c>
      <c r="D11208" s="19">
        <v>93.030301280000003</v>
      </c>
      <c r="E11208" s="23">
        <v>1.2699999999999999E-2</v>
      </c>
      <c r="F11208" s="23">
        <v>1.1299999999999999E-2</v>
      </c>
      <c r="G11208" s="17">
        <v>0.78099107700000003</v>
      </c>
      <c r="H11208" s="17">
        <v>0.21900892299999999</v>
      </c>
      <c r="I11208" s="17">
        <v>0.95461549300000004</v>
      </c>
      <c r="J11208" s="17">
        <v>4.4900000000000002E-2</v>
      </c>
      <c r="K11208" s="17">
        <v>5.0299999999999997E-4</v>
      </c>
    </row>
    <row r="11209" spans="1:11" x14ac:dyDescent="0.45">
      <c r="A11209" s="10" t="s">
        <v>91</v>
      </c>
      <c r="B11209" s="20">
        <v>0.13</v>
      </c>
      <c r="C11209" s="19">
        <v>13550</v>
      </c>
      <c r="D11209" s="19">
        <v>106.01520669999999</v>
      </c>
      <c r="E11209" s="23">
        <v>1.3299999999999999E-2</v>
      </c>
      <c r="F11209" s="23">
        <v>1.21E-2</v>
      </c>
      <c r="G11209" s="17">
        <v>0.77977859800000004</v>
      </c>
      <c r="H11209" s="17">
        <v>0.22022140200000001</v>
      </c>
      <c r="I11209" s="17">
        <v>0.95492874900000002</v>
      </c>
      <c r="J11209" s="17">
        <v>4.07E-2</v>
      </c>
      <c r="K11209" s="17">
        <v>4.4099999999999999E-3</v>
      </c>
    </row>
    <row r="11210" spans="1:11" x14ac:dyDescent="0.45">
      <c r="A11210" s="10" t="s">
        <v>91</v>
      </c>
      <c r="B11210" s="20">
        <v>0.14000000000000001</v>
      </c>
      <c r="C11210" s="19">
        <v>14645</v>
      </c>
      <c r="D11210" s="19">
        <v>121.0185345</v>
      </c>
      <c r="E11210" s="23">
        <v>1.4200000000000001E-2</v>
      </c>
      <c r="F11210" s="23">
        <v>1.2800000000000001E-2</v>
      </c>
      <c r="G11210" s="17">
        <v>0.78204165199999998</v>
      </c>
      <c r="H11210" s="17">
        <v>0.217958348</v>
      </c>
      <c r="I11210" s="17">
        <v>0.95606851999999998</v>
      </c>
      <c r="J11210" s="17">
        <v>0.04</v>
      </c>
      <c r="K11210" s="17">
        <v>3.8899999999999998E-3</v>
      </c>
    </row>
    <row r="11211" spans="1:11" x14ac:dyDescent="0.45">
      <c r="A11211" s="10" t="s">
        <v>91</v>
      </c>
      <c r="B11211" s="20">
        <v>0.15</v>
      </c>
      <c r="C11211" s="19">
        <v>15566</v>
      </c>
      <c r="D11211" s="19">
        <v>134.45322859999999</v>
      </c>
      <c r="E11211" s="23">
        <v>1.4923080999999999E-2</v>
      </c>
      <c r="F11211" s="23">
        <v>1.34E-2</v>
      </c>
      <c r="G11211" s="17">
        <v>0.78131825799999999</v>
      </c>
      <c r="H11211" s="17">
        <v>0.21868174200000001</v>
      </c>
      <c r="I11211" s="17">
        <v>0.957309313</v>
      </c>
      <c r="J11211" s="17">
        <v>3.9199999999999999E-2</v>
      </c>
      <c r="K11211" s="17">
        <v>3.5300000000000002E-3</v>
      </c>
    </row>
    <row r="11212" spans="1:11" x14ac:dyDescent="0.45">
      <c r="A11212" s="10" t="s">
        <v>91</v>
      </c>
      <c r="B11212" s="20">
        <v>0.16</v>
      </c>
      <c r="C11212" s="19">
        <v>16550</v>
      </c>
      <c r="D11212" s="19">
        <v>149.68231230000001</v>
      </c>
      <c r="E11212" s="23">
        <v>1.6E-2</v>
      </c>
      <c r="F11212" s="23">
        <v>1.4E-2</v>
      </c>
      <c r="G11212" s="17">
        <v>0.784229607</v>
      </c>
      <c r="H11212" s="17">
        <v>0.215770393</v>
      </c>
      <c r="I11212" s="17">
        <v>0.95849622199999995</v>
      </c>
      <c r="J11212" s="17">
        <v>3.8300000000000001E-2</v>
      </c>
      <c r="K11212" s="17">
        <v>3.2000000000000002E-3</v>
      </c>
    </row>
    <row r="11213" spans="1:11" x14ac:dyDescent="0.45">
      <c r="A11213" s="10" t="s">
        <v>91</v>
      </c>
      <c r="B11213" s="20">
        <v>0.17</v>
      </c>
      <c r="C11213" s="19">
        <v>17573</v>
      </c>
      <c r="D11213" s="19">
        <v>166.4566322</v>
      </c>
      <c r="E11213" s="23">
        <v>1.6899999999999998E-2</v>
      </c>
      <c r="F11213" s="23">
        <v>1.4800000000000001E-2</v>
      </c>
      <c r="G11213" s="17">
        <v>0.78893757499999995</v>
      </c>
      <c r="H11213" s="17">
        <v>0.211062425</v>
      </c>
      <c r="I11213" s="17">
        <v>0.95684843500000005</v>
      </c>
      <c r="J11213" s="17">
        <v>4.02E-2</v>
      </c>
      <c r="K11213" s="17">
        <v>2.9299999999999999E-3</v>
      </c>
    </row>
    <row r="11214" spans="1:11" x14ac:dyDescent="0.45">
      <c r="A11214" s="10" t="s">
        <v>91</v>
      </c>
      <c r="B11214" s="20">
        <v>0.18</v>
      </c>
      <c r="C11214" s="19">
        <v>18572</v>
      </c>
      <c r="D11214" s="19">
        <v>184.004603</v>
      </c>
      <c r="E11214" s="23">
        <v>1.8100000000000002E-2</v>
      </c>
      <c r="F11214" s="23">
        <v>1.5599999999999999E-2</v>
      </c>
      <c r="G11214" s="17">
        <v>0.79237561899999998</v>
      </c>
      <c r="H11214" s="17">
        <v>0.207624381</v>
      </c>
      <c r="I11214" s="17">
        <v>0.95604136299999998</v>
      </c>
      <c r="J11214" s="17">
        <v>4.1300000000000003E-2</v>
      </c>
      <c r="K11214" s="17">
        <v>2.6800000000000001E-3</v>
      </c>
    </row>
    <row r="11215" spans="1:11" x14ac:dyDescent="0.45">
      <c r="A11215" s="10" t="s">
        <v>91</v>
      </c>
      <c r="B11215" s="20">
        <v>0.19</v>
      </c>
      <c r="C11215" s="19">
        <v>19577</v>
      </c>
      <c r="D11215" s="19">
        <v>202.94545880000001</v>
      </c>
      <c r="E11215" s="23">
        <v>1.95E-2</v>
      </c>
      <c r="F11215" s="23">
        <v>1.6500000000000001E-2</v>
      </c>
      <c r="G11215" s="17">
        <v>0.78903815700000002</v>
      </c>
      <c r="H11215" s="17">
        <v>0.21096184300000001</v>
      </c>
      <c r="I11215" s="17">
        <v>0.95630837999999996</v>
      </c>
      <c r="J11215" s="17">
        <v>4.1200000000000001E-2</v>
      </c>
      <c r="K11215" s="17">
        <v>2.4499999999999999E-3</v>
      </c>
    </row>
    <row r="11216" spans="1:11" x14ac:dyDescent="0.45">
      <c r="A11216" s="10" t="s">
        <v>91</v>
      </c>
      <c r="B11216" s="20">
        <v>0.2</v>
      </c>
      <c r="C11216" s="19">
        <v>20584</v>
      </c>
      <c r="D11216" s="19">
        <v>223.2052334</v>
      </c>
      <c r="E11216" s="23">
        <v>2.0799999999999999E-2</v>
      </c>
      <c r="F11216" s="23">
        <v>1.7500000000000002E-2</v>
      </c>
      <c r="G11216" s="17">
        <v>0.78862223099999995</v>
      </c>
      <c r="H11216" s="17">
        <v>0.21137776899999999</v>
      </c>
      <c r="I11216" s="17">
        <v>0.95586937199999999</v>
      </c>
      <c r="J11216" s="17">
        <v>4.19E-2</v>
      </c>
      <c r="K11216" s="17">
        <v>2.2799999999999999E-3</v>
      </c>
    </row>
    <row r="11217" spans="1:11" x14ac:dyDescent="0.45">
      <c r="A11217" s="10" t="s">
        <v>91</v>
      </c>
      <c r="B11217" s="20">
        <v>0.21</v>
      </c>
      <c r="C11217" s="19">
        <v>21585</v>
      </c>
      <c r="D11217" s="19">
        <v>244.8778093</v>
      </c>
      <c r="E11217" s="23">
        <v>2.24E-2</v>
      </c>
      <c r="F11217" s="23">
        <v>1.8599999999999998E-2</v>
      </c>
      <c r="G11217" s="17">
        <v>0.79147556200000002</v>
      </c>
      <c r="H11217" s="17">
        <v>0.20852443800000001</v>
      </c>
      <c r="I11217" s="17">
        <v>0.95444589999999996</v>
      </c>
      <c r="J11217" s="17">
        <v>4.3499999999999997E-2</v>
      </c>
      <c r="K11217" s="17">
        <v>2.0999999999999999E-3</v>
      </c>
    </row>
    <row r="11218" spans="1:11" x14ac:dyDescent="0.45">
      <c r="A11218" s="10" t="s">
        <v>91</v>
      </c>
      <c r="B11218" s="20">
        <v>0.22</v>
      </c>
      <c r="C11218" s="19">
        <v>22593</v>
      </c>
      <c r="D11218" s="19">
        <v>268.49413479999998</v>
      </c>
      <c r="E11218" s="23">
        <v>2.46E-2</v>
      </c>
      <c r="F11218" s="23">
        <v>1.9781561E-2</v>
      </c>
      <c r="G11218" s="17">
        <v>0.790908689</v>
      </c>
      <c r="H11218" s="17">
        <v>0.209091311</v>
      </c>
      <c r="I11218" s="17">
        <v>0.95192560900000001</v>
      </c>
      <c r="J11218" s="17">
        <v>4.6199999999999998E-2</v>
      </c>
      <c r="K11218" s="17">
        <v>1.92E-3</v>
      </c>
    </row>
    <row r="11219" spans="1:11" x14ac:dyDescent="0.45">
      <c r="A11219" s="10" t="s">
        <v>91</v>
      </c>
      <c r="B11219" s="20">
        <v>0.23</v>
      </c>
      <c r="C11219" s="19">
        <v>23690</v>
      </c>
      <c r="D11219" s="19">
        <v>296.70107940000003</v>
      </c>
      <c r="E11219" s="23">
        <v>2.69E-2</v>
      </c>
      <c r="F11219" s="23">
        <v>2.1299999999999999E-2</v>
      </c>
      <c r="G11219" s="17">
        <v>0.79463908800000005</v>
      </c>
      <c r="H11219" s="17">
        <v>0.20536091200000001</v>
      </c>
      <c r="I11219" s="17">
        <v>0.944144655</v>
      </c>
      <c r="J11219" s="17">
        <v>5.4100000000000002E-2</v>
      </c>
      <c r="K11219" s="17">
        <v>1.7600000000000001E-3</v>
      </c>
    </row>
    <row r="11220" spans="1:11" x14ac:dyDescent="0.45">
      <c r="A11220" s="10" t="s">
        <v>91</v>
      </c>
      <c r="B11220" s="20">
        <v>0.24</v>
      </c>
      <c r="C11220" s="19">
        <v>24602</v>
      </c>
      <c r="D11220" s="19">
        <v>322.1183466</v>
      </c>
      <c r="E11220" s="23">
        <v>2.8799999999999999E-2</v>
      </c>
      <c r="F11220" s="23">
        <v>2.2599999999999999E-2</v>
      </c>
      <c r="G11220" s="17">
        <v>0.79708966800000003</v>
      </c>
      <c r="H11220" s="17">
        <v>0.202910332</v>
      </c>
      <c r="I11220" s="17">
        <v>0.94428433700000003</v>
      </c>
      <c r="J11220" s="17">
        <v>5.4100000000000002E-2</v>
      </c>
      <c r="K11220" s="17">
        <v>1.64E-3</v>
      </c>
    </row>
    <row r="11221" spans="1:11" x14ac:dyDescent="0.45">
      <c r="A11221" s="10" t="s">
        <v>91</v>
      </c>
      <c r="B11221" s="20">
        <v>0.25</v>
      </c>
      <c r="C11221" s="19">
        <v>25606</v>
      </c>
      <c r="D11221" s="19">
        <v>352.3557313</v>
      </c>
      <c r="E11221" s="23">
        <v>3.1199999999999999E-2</v>
      </c>
      <c r="F11221" s="23">
        <v>2.4299999999999999E-2</v>
      </c>
      <c r="G11221" s="17">
        <v>0.79414980899999998</v>
      </c>
      <c r="H11221" s="17">
        <v>0.20585019099999999</v>
      </c>
      <c r="I11221" s="17">
        <v>0.94342862400000005</v>
      </c>
      <c r="J11221" s="17">
        <v>5.5E-2</v>
      </c>
      <c r="K11221" s="17">
        <v>1.5200000000000001E-3</v>
      </c>
    </row>
    <row r="11222" spans="1:11" x14ac:dyDescent="0.45">
      <c r="A11222" s="10" t="s">
        <v>91</v>
      </c>
      <c r="B11222" s="20">
        <v>0.26</v>
      </c>
      <c r="C11222" s="19">
        <v>26562</v>
      </c>
      <c r="D11222" s="19">
        <v>383.99987620000002</v>
      </c>
      <c r="E11222" s="23">
        <v>3.4700000000000002E-2</v>
      </c>
      <c r="F11222" s="23">
        <v>2.6100000000000002E-2</v>
      </c>
      <c r="G11222" s="17">
        <v>0.79143136800000002</v>
      </c>
      <c r="H11222" s="17">
        <v>0.208568632</v>
      </c>
      <c r="I11222" s="17">
        <v>0.93641158800000002</v>
      </c>
      <c r="J11222" s="17">
        <v>6.1499999999999999E-2</v>
      </c>
      <c r="K11222" s="17">
        <v>2.0500000000000002E-3</v>
      </c>
    </row>
    <row r="11223" spans="1:11" x14ac:dyDescent="0.45">
      <c r="A11223" s="10" t="s">
        <v>91</v>
      </c>
      <c r="B11223" s="20">
        <v>0.27</v>
      </c>
      <c r="C11223" s="19">
        <v>27615</v>
      </c>
      <c r="D11223" s="19">
        <v>421.59022770000001</v>
      </c>
      <c r="E11223" s="23">
        <v>3.7199999999999997E-2</v>
      </c>
      <c r="F11223" s="23">
        <v>2.81E-2</v>
      </c>
      <c r="G11223" s="17">
        <v>0.786384211</v>
      </c>
      <c r="H11223" s="17">
        <v>0.213615789</v>
      </c>
      <c r="I11223" s="17">
        <v>0.93820762499999999</v>
      </c>
      <c r="J11223" s="17">
        <v>5.9900000000000002E-2</v>
      </c>
      <c r="K11223" s="17">
        <v>1.8600000000000001E-3</v>
      </c>
    </row>
    <row r="11224" spans="1:11" x14ac:dyDescent="0.45">
      <c r="A11224" s="10" t="s">
        <v>91</v>
      </c>
      <c r="B11224" s="20">
        <v>0.28000000000000003</v>
      </c>
      <c r="C11224" s="19">
        <v>28710</v>
      </c>
      <c r="D11224" s="19">
        <v>463.92658729999999</v>
      </c>
      <c r="E11224" s="23">
        <v>4.0099999999999997E-2</v>
      </c>
      <c r="F11224" s="23">
        <v>3.0499999999999999E-2</v>
      </c>
      <c r="G11224" s="17">
        <v>0.78592824800000005</v>
      </c>
      <c r="H11224" s="17">
        <v>0.214071752</v>
      </c>
      <c r="I11224" s="17">
        <v>0.93996331099999997</v>
      </c>
      <c r="J11224" s="17">
        <v>5.8299999999999998E-2</v>
      </c>
      <c r="K11224" s="17">
        <v>1.6999999999999999E-3</v>
      </c>
    </row>
    <row r="11225" spans="1:11" x14ac:dyDescent="0.45">
      <c r="A11225" s="10" t="s">
        <v>91</v>
      </c>
      <c r="B11225" s="20">
        <v>0.28999999999999998</v>
      </c>
      <c r="C11225" s="19">
        <v>29725</v>
      </c>
      <c r="D11225" s="19">
        <v>506.08220849999998</v>
      </c>
      <c r="E11225" s="23">
        <v>4.2999999999999997E-2</v>
      </c>
      <c r="F11225" s="23">
        <v>3.27E-2</v>
      </c>
      <c r="G11225" s="17">
        <v>0.78563498700000001</v>
      </c>
      <c r="H11225" s="17">
        <v>0.21436501299999999</v>
      </c>
      <c r="I11225" s="17">
        <v>0.93928969100000004</v>
      </c>
      <c r="J11225" s="17">
        <v>5.91E-2</v>
      </c>
      <c r="K11225" s="17">
        <v>1.56E-3</v>
      </c>
    </row>
    <row r="11226" spans="1:11" x14ac:dyDescent="0.45">
      <c r="A11226" s="10" t="s">
        <v>91</v>
      </c>
      <c r="B11226" s="20">
        <v>0.3</v>
      </c>
      <c r="C11226" s="19">
        <v>30623</v>
      </c>
      <c r="D11226" s="19">
        <v>545.85811420000005</v>
      </c>
      <c r="E11226" s="23">
        <v>4.5499999999999999E-2</v>
      </c>
      <c r="F11226" s="23">
        <v>3.4799999999999998E-2</v>
      </c>
      <c r="G11226" s="17">
        <v>0.78349606500000002</v>
      </c>
      <c r="H11226" s="17">
        <v>0.21650393500000001</v>
      </c>
      <c r="I11226" s="17">
        <v>0.93274069900000001</v>
      </c>
      <c r="J11226" s="17">
        <v>6.5799999999999997E-2</v>
      </c>
      <c r="K11226" s="17">
        <v>1.4599999999999999E-3</v>
      </c>
    </row>
    <row r="11227" spans="1:11" x14ac:dyDescent="0.45">
      <c r="A11227" s="10" t="s">
        <v>91</v>
      </c>
      <c r="B11227" s="20">
        <v>0.31</v>
      </c>
      <c r="C11227" s="19">
        <v>31634</v>
      </c>
      <c r="D11227" s="19">
        <v>594.04463669999996</v>
      </c>
      <c r="E11227" s="23">
        <v>4.9000000000000002E-2</v>
      </c>
      <c r="F11227" s="23">
        <v>3.7199999999999997E-2</v>
      </c>
      <c r="G11227" s="17">
        <v>0.78418789899999997</v>
      </c>
      <c r="H11227" s="17">
        <v>0.21581210100000001</v>
      </c>
      <c r="I11227" s="17">
        <v>0.93412490800000003</v>
      </c>
      <c r="J11227" s="17">
        <v>6.4500000000000002E-2</v>
      </c>
      <c r="K11227" s="17">
        <v>1.3500000000000001E-3</v>
      </c>
    </row>
    <row r="11228" spans="1:11" x14ac:dyDescent="0.45">
      <c r="A11228" s="10" t="s">
        <v>91</v>
      </c>
      <c r="B11228" s="20">
        <v>0.32</v>
      </c>
      <c r="C11228" s="19">
        <v>32627</v>
      </c>
      <c r="D11228" s="19">
        <v>643.8628592</v>
      </c>
      <c r="E11228" s="23">
        <v>5.1400000000000001E-2</v>
      </c>
      <c r="F11228" s="23">
        <v>3.9699999999999999E-2</v>
      </c>
      <c r="G11228" s="17">
        <v>0.78416648799999999</v>
      </c>
      <c r="H11228" s="17">
        <v>0.21583351200000001</v>
      </c>
      <c r="I11228" s="17">
        <v>0.93315202600000002</v>
      </c>
      <c r="J11228" s="17">
        <v>6.5600000000000006E-2</v>
      </c>
      <c r="K11228" s="17">
        <v>1.24E-3</v>
      </c>
    </row>
    <row r="11229" spans="1:11" x14ac:dyDescent="0.45">
      <c r="A11229" s="10" t="s">
        <v>91</v>
      </c>
      <c r="B11229" s="20">
        <v>0.33</v>
      </c>
      <c r="C11229" s="19">
        <v>33630</v>
      </c>
      <c r="D11229" s="19">
        <v>696.93211210000004</v>
      </c>
      <c r="E11229" s="23">
        <v>5.4399999999999997E-2</v>
      </c>
      <c r="F11229" s="23">
        <v>4.2200000000000001E-2</v>
      </c>
      <c r="G11229" s="17">
        <v>0.78162354999999994</v>
      </c>
      <c r="H11229" s="17">
        <v>0.21837645</v>
      </c>
      <c r="I11229" s="17">
        <v>0.93669741799999995</v>
      </c>
      <c r="J11229" s="17">
        <v>6.2199999999999998E-2</v>
      </c>
      <c r="K11229" s="17">
        <v>1.14E-3</v>
      </c>
    </row>
    <row r="11230" spans="1:11" x14ac:dyDescent="0.45">
      <c r="A11230" s="10" t="s">
        <v>91</v>
      </c>
      <c r="B11230" s="20">
        <v>0.34</v>
      </c>
      <c r="C11230" s="19">
        <v>34646</v>
      </c>
      <c r="D11230" s="19">
        <v>753.70132799999999</v>
      </c>
      <c r="E11230" s="23">
        <v>5.7500000000000002E-2</v>
      </c>
      <c r="F11230" s="23">
        <v>4.4600000000000001E-2</v>
      </c>
      <c r="G11230" s="17">
        <v>0.78040755100000003</v>
      </c>
      <c r="H11230" s="17">
        <v>0.219592449</v>
      </c>
      <c r="I11230" s="17">
        <v>0.93713213299999998</v>
      </c>
      <c r="J11230" s="17">
        <v>6.1800000000000001E-2</v>
      </c>
      <c r="K11230" s="17">
        <v>1.0499999999999999E-3</v>
      </c>
    </row>
    <row r="11231" spans="1:11" x14ac:dyDescent="0.45">
      <c r="A11231" s="10" t="s">
        <v>91</v>
      </c>
      <c r="B11231" s="20">
        <v>0.35</v>
      </c>
      <c r="C11231" s="19">
        <v>35627</v>
      </c>
      <c r="D11231" s="19">
        <v>811.94179780000002</v>
      </c>
      <c r="E11231" s="23">
        <v>6.08E-2</v>
      </c>
      <c r="F11231" s="23">
        <v>4.6899999999999997E-2</v>
      </c>
      <c r="G11231" s="17">
        <v>0.77741600499999997</v>
      </c>
      <c r="H11231" s="17">
        <v>0.22258399500000001</v>
      </c>
      <c r="I11231" s="17">
        <v>0.94049830300000004</v>
      </c>
      <c r="J11231" s="17">
        <v>5.8500000000000003E-2</v>
      </c>
      <c r="K11231" s="17">
        <v>9.7199999999999999E-4</v>
      </c>
    </row>
    <row r="11232" spans="1:11" x14ac:dyDescent="0.45">
      <c r="A11232" s="10" t="s">
        <v>91</v>
      </c>
      <c r="B11232" s="20">
        <v>0.36</v>
      </c>
      <c r="C11232" s="19">
        <v>36648</v>
      </c>
      <c r="D11232" s="19">
        <v>875.78622829999995</v>
      </c>
      <c r="E11232" s="23">
        <v>6.4500000000000002E-2</v>
      </c>
      <c r="F11232" s="23">
        <v>4.9700000000000001E-2</v>
      </c>
      <c r="G11232" s="17">
        <v>0.77886924300000004</v>
      </c>
      <c r="H11232" s="17">
        <v>0.22113075700000001</v>
      </c>
      <c r="I11232" s="17">
        <v>0.94269579599999997</v>
      </c>
      <c r="J11232" s="17">
        <v>5.6399999999999999E-2</v>
      </c>
      <c r="K11232" s="17">
        <v>9.0399999999999996E-4</v>
      </c>
    </row>
    <row r="11233" spans="1:11" x14ac:dyDescent="0.45">
      <c r="A11233" s="10" t="s">
        <v>91</v>
      </c>
      <c r="B11233" s="20">
        <v>0.37</v>
      </c>
      <c r="C11233" s="19">
        <v>37653</v>
      </c>
      <c r="D11233" s="19">
        <v>942.57580210000003</v>
      </c>
      <c r="E11233" s="23">
        <v>6.93E-2</v>
      </c>
      <c r="F11233" s="23">
        <v>5.2600000000000001E-2</v>
      </c>
      <c r="G11233" s="17">
        <v>0.78020343700000006</v>
      </c>
      <c r="H11233" s="17">
        <v>0.219796563</v>
      </c>
      <c r="I11233" s="17">
        <v>0.94181025900000004</v>
      </c>
      <c r="J11233" s="17">
        <v>5.74E-2</v>
      </c>
      <c r="K11233" s="17">
        <v>8.3699999999999996E-4</v>
      </c>
    </row>
    <row r="11234" spans="1:11" x14ac:dyDescent="0.45">
      <c r="A11234" s="10" t="s">
        <v>91</v>
      </c>
      <c r="B11234" s="20">
        <v>0.38</v>
      </c>
      <c r="C11234" s="19">
        <v>38651</v>
      </c>
      <c r="D11234" s="19">
        <v>1013.178981</v>
      </c>
      <c r="E11234" s="23">
        <v>7.2599999999999998E-2</v>
      </c>
      <c r="F11234" s="23">
        <v>5.5399999999999998E-2</v>
      </c>
      <c r="G11234" s="17">
        <v>0.77894491700000001</v>
      </c>
      <c r="H11234" s="17">
        <v>0.22105508300000001</v>
      </c>
      <c r="I11234" s="17">
        <v>0.94573609400000003</v>
      </c>
      <c r="J11234" s="17">
        <v>5.3499999999999999E-2</v>
      </c>
      <c r="K11234" s="17">
        <v>7.76E-4</v>
      </c>
    </row>
    <row r="11235" spans="1:11" x14ac:dyDescent="0.45">
      <c r="A11235" s="10" t="s">
        <v>91</v>
      </c>
      <c r="B11235" s="20">
        <v>0.39</v>
      </c>
      <c r="C11235" s="19">
        <v>39665</v>
      </c>
      <c r="D11235" s="19">
        <v>1088.621056</v>
      </c>
      <c r="E11235" s="23">
        <v>7.5999999999999998E-2</v>
      </c>
      <c r="F11235" s="23">
        <v>5.8299999999999998E-2</v>
      </c>
      <c r="G11235" s="17">
        <v>0.77902432899999996</v>
      </c>
      <c r="H11235" s="17">
        <v>0.22097567100000001</v>
      </c>
      <c r="I11235" s="17">
        <v>0.94825420199999999</v>
      </c>
      <c r="J11235" s="17">
        <v>5.0999999999999997E-2</v>
      </c>
      <c r="K11235" s="17">
        <v>7.1699999999999997E-4</v>
      </c>
    </row>
    <row r="11236" spans="1:11" x14ac:dyDescent="0.45">
      <c r="A11236" s="10" t="s">
        <v>91</v>
      </c>
      <c r="B11236" s="20">
        <v>0.4</v>
      </c>
      <c r="C11236" s="19">
        <v>40631</v>
      </c>
      <c r="D11236" s="19">
        <v>1164.0304249999999</v>
      </c>
      <c r="E11236" s="23">
        <v>8.0600000000000005E-2</v>
      </c>
      <c r="F11236" s="23">
        <v>6.13E-2</v>
      </c>
      <c r="G11236" s="17">
        <v>0.77837119399999999</v>
      </c>
      <c r="H11236" s="17">
        <v>0.22162880600000001</v>
      </c>
      <c r="I11236" s="17">
        <v>0.95071831200000001</v>
      </c>
      <c r="J11236" s="17">
        <v>4.8599999999999997E-2</v>
      </c>
      <c r="K11236" s="17">
        <v>6.6799999999999997E-4</v>
      </c>
    </row>
    <row r="11237" spans="1:11" x14ac:dyDescent="0.45">
      <c r="A11237" s="10" t="s">
        <v>91</v>
      </c>
      <c r="B11237" s="20">
        <v>0.41</v>
      </c>
      <c r="C11237" s="19">
        <v>41674</v>
      </c>
      <c r="D11237" s="19">
        <v>1249.922824</v>
      </c>
      <c r="E11237" s="23">
        <v>8.4500000000000006E-2</v>
      </c>
      <c r="F11237" s="23">
        <v>6.4299999999999996E-2</v>
      </c>
      <c r="G11237" s="17">
        <v>0.77880693000000001</v>
      </c>
      <c r="H11237" s="17">
        <v>0.22119306999999999</v>
      </c>
      <c r="I11237" s="17">
        <v>0.95378701200000005</v>
      </c>
      <c r="J11237" s="17">
        <v>4.5600000000000002E-2</v>
      </c>
      <c r="K11237" s="17">
        <v>6.2200000000000005E-4</v>
      </c>
    </row>
    <row r="11238" spans="1:11" x14ac:dyDescent="0.45">
      <c r="A11238" s="10" t="s">
        <v>91</v>
      </c>
      <c r="B11238" s="20">
        <v>0.42</v>
      </c>
      <c r="C11238" s="19">
        <v>42644</v>
      </c>
      <c r="D11238" s="19">
        <v>1334.081921</v>
      </c>
      <c r="E11238" s="23">
        <v>8.8599999999999998E-2</v>
      </c>
      <c r="F11238" s="23">
        <v>6.7599999999999993E-2</v>
      </c>
      <c r="G11238" s="17">
        <v>0.77877309800000005</v>
      </c>
      <c r="H11238" s="17">
        <v>0.221226902</v>
      </c>
      <c r="I11238" s="17">
        <v>0.95611737600000002</v>
      </c>
      <c r="J11238" s="17">
        <v>4.3299999999999998E-2</v>
      </c>
      <c r="K11238" s="17">
        <v>5.8E-4</v>
      </c>
    </row>
    <row r="11239" spans="1:11" x14ac:dyDescent="0.45">
      <c r="A11239" s="10" t="s">
        <v>91</v>
      </c>
      <c r="B11239" s="20">
        <v>0.43</v>
      </c>
      <c r="C11239" s="19">
        <v>43670</v>
      </c>
      <c r="D11239" s="19">
        <v>1426.794924</v>
      </c>
      <c r="E11239" s="23">
        <v>9.2499999999999999E-2</v>
      </c>
      <c r="F11239" s="23">
        <v>7.0800000000000002E-2</v>
      </c>
      <c r="G11239" s="17">
        <v>0.77941378500000003</v>
      </c>
      <c r="H11239" s="17">
        <v>0.220586215</v>
      </c>
      <c r="I11239" s="17">
        <v>0.95910350600000005</v>
      </c>
      <c r="J11239" s="17">
        <v>4.0399999999999998E-2</v>
      </c>
      <c r="K11239" s="17">
        <v>5.4000000000000001E-4</v>
      </c>
    </row>
    <row r="11240" spans="1:11" x14ac:dyDescent="0.45">
      <c r="A11240" s="10" t="s">
        <v>91</v>
      </c>
      <c r="B11240" s="20">
        <v>0.44</v>
      </c>
      <c r="C11240" s="19">
        <v>44689</v>
      </c>
      <c r="D11240" s="19">
        <v>1523.3943589999999</v>
      </c>
      <c r="E11240" s="23">
        <v>9.64E-2</v>
      </c>
      <c r="F11240" s="23">
        <v>7.4099999999999999E-2</v>
      </c>
      <c r="G11240" s="17">
        <v>0.778983643</v>
      </c>
      <c r="H11240" s="17">
        <v>0.221016357</v>
      </c>
      <c r="I11240" s="17">
        <v>0.96033930199999995</v>
      </c>
      <c r="J11240" s="17">
        <v>3.9100000000000003E-2</v>
      </c>
      <c r="K11240" s="17">
        <v>6.0499999999999996E-4</v>
      </c>
    </row>
    <row r="11241" spans="1:11" x14ac:dyDescent="0.45">
      <c r="A11241" s="10" t="s">
        <v>91</v>
      </c>
      <c r="B11241" s="20">
        <v>0.45</v>
      </c>
      <c r="C11241" s="19">
        <v>45691</v>
      </c>
      <c r="D11241" s="19">
        <v>1622.550864</v>
      </c>
      <c r="E11241" s="23">
        <v>0.10080167299999999</v>
      </c>
      <c r="F11241" s="23">
        <v>7.7600000000000002E-2</v>
      </c>
      <c r="G11241" s="17">
        <v>0.78111663099999995</v>
      </c>
      <c r="H11241" s="17">
        <v>0.21888336899999999</v>
      </c>
      <c r="I11241" s="17">
        <v>0.96136710700000005</v>
      </c>
      <c r="J11241" s="17">
        <v>3.8100000000000002E-2</v>
      </c>
      <c r="K11241" s="17">
        <v>5.6599999999999999E-4</v>
      </c>
    </row>
    <row r="11242" spans="1:11" x14ac:dyDescent="0.45">
      <c r="A11242" s="10" t="s">
        <v>91</v>
      </c>
      <c r="B11242" s="20">
        <v>0.46</v>
      </c>
      <c r="C11242" s="19">
        <v>46699</v>
      </c>
      <c r="D11242" s="19">
        <v>1725.7961909999999</v>
      </c>
      <c r="E11242" s="23">
        <v>0.104102159</v>
      </c>
      <c r="F11242" s="23">
        <v>8.1000000000000003E-2</v>
      </c>
      <c r="G11242" s="17">
        <v>0.77945994600000001</v>
      </c>
      <c r="H11242" s="17">
        <v>0.22054005400000001</v>
      </c>
      <c r="I11242" s="17">
        <v>0.96106822800000002</v>
      </c>
      <c r="J11242" s="17">
        <v>3.8399999999999997E-2</v>
      </c>
      <c r="K11242" s="17">
        <v>5.31E-4</v>
      </c>
    </row>
    <row r="11243" spans="1:11" x14ac:dyDescent="0.45">
      <c r="A11243" s="10" t="s">
        <v>91</v>
      </c>
      <c r="B11243" s="20">
        <v>0.47</v>
      </c>
      <c r="C11243" s="19">
        <v>47701</v>
      </c>
      <c r="D11243" s="19">
        <v>1832.063007</v>
      </c>
      <c r="E11243" s="23">
        <v>0.108185804</v>
      </c>
      <c r="F11243" s="23">
        <v>8.4400000000000003E-2</v>
      </c>
      <c r="G11243" s="17">
        <v>0.78029810700000002</v>
      </c>
      <c r="H11243" s="17">
        <v>0.21970189300000001</v>
      </c>
      <c r="I11243" s="17">
        <v>0.96225822299999997</v>
      </c>
      <c r="J11243" s="17">
        <v>3.7199999999999997E-2</v>
      </c>
      <c r="K11243" s="17">
        <v>5.6300000000000002E-4</v>
      </c>
    </row>
    <row r="11244" spans="1:11" x14ac:dyDescent="0.45">
      <c r="A11244" s="10" t="s">
        <v>91</v>
      </c>
      <c r="B11244" s="20">
        <v>0.48</v>
      </c>
      <c r="C11244" s="19">
        <v>48676</v>
      </c>
      <c r="D11244" s="19">
        <v>1938.9828849999999</v>
      </c>
      <c r="E11244" s="23">
        <v>0.11150858600000001</v>
      </c>
      <c r="F11244" s="23">
        <v>8.7800000000000003E-2</v>
      </c>
      <c r="G11244" s="17">
        <v>0.78075437599999997</v>
      </c>
      <c r="H11244" s="17">
        <v>0.219245624</v>
      </c>
      <c r="I11244" s="17">
        <v>0.96427333999999998</v>
      </c>
      <c r="J11244" s="17">
        <v>3.5200000000000002E-2</v>
      </c>
      <c r="K11244" s="17">
        <v>5.2899999999999996E-4</v>
      </c>
    </row>
    <row r="11245" spans="1:11" x14ac:dyDescent="0.45">
      <c r="A11245" s="10" t="s">
        <v>91</v>
      </c>
      <c r="B11245" s="20">
        <v>0.49</v>
      </c>
      <c r="C11245" s="19">
        <v>49710</v>
      </c>
      <c r="D11245" s="19">
        <v>2055.8901580000002</v>
      </c>
      <c r="E11245" s="23">
        <v>0.115339212</v>
      </c>
      <c r="F11245" s="23">
        <v>9.1200000000000003E-2</v>
      </c>
      <c r="G11245" s="17">
        <v>0.78080868999999997</v>
      </c>
      <c r="H11245" s="17">
        <v>0.21919131</v>
      </c>
      <c r="I11245" s="17">
        <v>0.96620004900000001</v>
      </c>
      <c r="J11245" s="17">
        <v>3.3300000000000003E-2</v>
      </c>
      <c r="K11245" s="17">
        <v>4.95E-4</v>
      </c>
    </row>
    <row r="11246" spans="1:11" x14ac:dyDescent="0.45">
      <c r="A11246" s="10" t="s">
        <v>91</v>
      </c>
      <c r="B11246" s="20">
        <v>0.5</v>
      </c>
      <c r="C11246" s="19">
        <v>50679</v>
      </c>
      <c r="D11246" s="19">
        <v>2169.4720269999998</v>
      </c>
      <c r="E11246" s="23">
        <v>0.11870731599999999</v>
      </c>
      <c r="F11246" s="23">
        <v>9.4700000000000006E-2</v>
      </c>
      <c r="G11246" s="17">
        <v>0.78180311400000002</v>
      </c>
      <c r="H11246" s="17">
        <v>0.21819688600000001</v>
      </c>
      <c r="I11246" s="17">
        <v>0.96799342799999999</v>
      </c>
      <c r="J11246" s="17">
        <v>3.15E-2</v>
      </c>
      <c r="K11246" s="17">
        <v>4.6700000000000002E-4</v>
      </c>
    </row>
    <row r="11247" spans="1:11" x14ac:dyDescent="0.45">
      <c r="A11247" s="10" t="s">
        <v>91</v>
      </c>
      <c r="B11247" s="20">
        <v>0.51</v>
      </c>
      <c r="C11247" s="19">
        <v>51717</v>
      </c>
      <c r="D11247" s="19">
        <v>2294.7012610000002</v>
      </c>
      <c r="E11247" s="23">
        <v>0.12307946</v>
      </c>
      <c r="F11247" s="23">
        <v>9.8000000000000004E-2</v>
      </c>
      <c r="G11247" s="17">
        <v>0.78088442899999999</v>
      </c>
      <c r="H11247" s="17">
        <v>0.21911557100000001</v>
      </c>
      <c r="I11247" s="17">
        <v>0.96972719299999999</v>
      </c>
      <c r="J11247" s="17">
        <v>2.98E-2</v>
      </c>
      <c r="K11247" s="17">
        <v>4.4200000000000001E-4</v>
      </c>
    </row>
    <row r="11248" spans="1:11" x14ac:dyDescent="0.45">
      <c r="A11248" s="10" t="s">
        <v>91</v>
      </c>
      <c r="B11248" s="20">
        <v>0.52</v>
      </c>
      <c r="C11248" s="19">
        <v>52724</v>
      </c>
      <c r="D11248" s="19">
        <v>2420.955305</v>
      </c>
      <c r="E11248" s="23">
        <v>0.128128461</v>
      </c>
      <c r="F11248" s="23">
        <v>0.10138744700000001</v>
      </c>
      <c r="G11248" s="17">
        <v>0.78008117700000001</v>
      </c>
      <c r="H11248" s="17">
        <v>0.21991882300000001</v>
      </c>
      <c r="I11248" s="17">
        <v>0.971049626</v>
      </c>
      <c r="J11248" s="17">
        <v>2.8500000000000001E-2</v>
      </c>
      <c r="K11248" s="17">
        <v>4.2000000000000002E-4</v>
      </c>
    </row>
    <row r="11249" spans="1:11" x14ac:dyDescent="0.45">
      <c r="A11249" s="10" t="s">
        <v>91</v>
      </c>
      <c r="B11249" s="20">
        <v>0.53</v>
      </c>
      <c r="C11249" s="19">
        <v>53728</v>
      </c>
      <c r="D11249" s="19">
        <v>2551.4830969999998</v>
      </c>
      <c r="E11249" s="23">
        <v>0.13204069800000001</v>
      </c>
      <c r="F11249" s="23">
        <v>0.104895873</v>
      </c>
      <c r="G11249" s="17">
        <v>0.78039383600000001</v>
      </c>
      <c r="H11249" s="17">
        <v>0.21960616399999999</v>
      </c>
      <c r="I11249" s="17">
        <v>0.97257415000000003</v>
      </c>
      <c r="J11249" s="17">
        <v>2.7E-2</v>
      </c>
      <c r="K11249" s="17">
        <v>3.97E-4</v>
      </c>
    </row>
    <row r="11250" spans="1:11" x14ac:dyDescent="0.45">
      <c r="A11250" s="10" t="s">
        <v>91</v>
      </c>
      <c r="B11250" s="20">
        <v>0.54</v>
      </c>
      <c r="C11250" s="19">
        <v>54717</v>
      </c>
      <c r="D11250" s="19">
        <v>2685.044101</v>
      </c>
      <c r="E11250" s="23">
        <v>0.137743898</v>
      </c>
      <c r="F11250" s="23">
        <v>0.108388568</v>
      </c>
      <c r="G11250" s="17">
        <v>0.78008662799999995</v>
      </c>
      <c r="H11250" s="17">
        <v>0.219913372</v>
      </c>
      <c r="I11250" s="17">
        <v>0.97360567600000003</v>
      </c>
      <c r="J11250" s="17">
        <v>2.5999999999999999E-2</v>
      </c>
      <c r="K11250" s="17">
        <v>3.7800000000000003E-4</v>
      </c>
    </row>
    <row r="11251" spans="1:11" x14ac:dyDescent="0.45">
      <c r="A11251" s="10" t="s">
        <v>91</v>
      </c>
      <c r="B11251" s="20">
        <v>0.55000000000000004</v>
      </c>
      <c r="C11251" s="19">
        <v>55673</v>
      </c>
      <c r="D11251" s="19">
        <v>2818.8017500000001</v>
      </c>
      <c r="E11251" s="23">
        <v>0.142249601</v>
      </c>
      <c r="F11251" s="23">
        <v>0.112054758</v>
      </c>
      <c r="G11251" s="17">
        <v>0.77913889999999997</v>
      </c>
      <c r="H11251" s="17">
        <v>0.2208611</v>
      </c>
      <c r="I11251" s="17">
        <v>0.97474542600000003</v>
      </c>
      <c r="J11251" s="17">
        <v>2.4899999999999999E-2</v>
      </c>
      <c r="K11251" s="17">
        <v>3.6000000000000002E-4</v>
      </c>
    </row>
    <row r="11252" spans="1:11" x14ac:dyDescent="0.45">
      <c r="A11252" s="10" t="s">
        <v>91</v>
      </c>
      <c r="B11252" s="20">
        <v>0.56000000000000005</v>
      </c>
      <c r="C11252" s="19">
        <v>56843</v>
      </c>
      <c r="D11252" s="19">
        <v>2987.5157349999999</v>
      </c>
      <c r="E11252" s="23">
        <v>0.146535526</v>
      </c>
      <c r="F11252" s="23">
        <v>0.116042881</v>
      </c>
      <c r="G11252" s="17">
        <v>0.77993772299999997</v>
      </c>
      <c r="H11252" s="17">
        <v>0.220062277</v>
      </c>
      <c r="I11252" s="17">
        <v>0.97547909300000002</v>
      </c>
      <c r="J11252" s="17">
        <v>2.4199999999999999E-2</v>
      </c>
      <c r="K11252" s="17">
        <v>3.3700000000000001E-4</v>
      </c>
    </row>
    <row r="11253" spans="1:11" x14ac:dyDescent="0.45">
      <c r="A11253" s="10" t="s">
        <v>91</v>
      </c>
      <c r="B11253" s="20">
        <v>0.56999999999999995</v>
      </c>
      <c r="C11253" s="19">
        <v>57838</v>
      </c>
      <c r="D11253" s="19">
        <v>3135.4772210000001</v>
      </c>
      <c r="E11253" s="23">
        <v>0.15099689299999999</v>
      </c>
      <c r="F11253" s="23">
        <v>0.119609219</v>
      </c>
      <c r="G11253" s="17">
        <v>0.78005809299999995</v>
      </c>
      <c r="H11253" s="17">
        <v>0.21994190699999999</v>
      </c>
      <c r="I11253" s="17">
        <v>0.97646224999999998</v>
      </c>
      <c r="J11253" s="17">
        <v>2.3199999999999998E-2</v>
      </c>
      <c r="K11253" s="17">
        <v>3.21E-4</v>
      </c>
    </row>
    <row r="11254" spans="1:11" x14ac:dyDescent="0.45">
      <c r="A11254" s="10" t="s">
        <v>91</v>
      </c>
      <c r="B11254" s="20">
        <v>0.57999999999999996</v>
      </c>
      <c r="C11254" s="19">
        <v>58821</v>
      </c>
      <c r="D11254" s="19">
        <v>3285.7716909999999</v>
      </c>
      <c r="E11254" s="23">
        <v>0.15553563400000001</v>
      </c>
      <c r="F11254" s="23">
        <v>0.123268747</v>
      </c>
      <c r="G11254" s="17">
        <v>0.78019754799999996</v>
      </c>
      <c r="H11254" s="17">
        <v>0.21980245200000001</v>
      </c>
      <c r="I11254" s="17">
        <v>0.97751108099999995</v>
      </c>
      <c r="J11254" s="17">
        <v>2.2200000000000001E-2</v>
      </c>
      <c r="K11254" s="17">
        <v>3.0499999999999999E-4</v>
      </c>
    </row>
    <row r="11255" spans="1:11" x14ac:dyDescent="0.45">
      <c r="A11255" s="10" t="s">
        <v>91</v>
      </c>
      <c r="B11255" s="20">
        <v>0.59</v>
      </c>
      <c r="C11255" s="19">
        <v>59836</v>
      </c>
      <c r="D11255" s="19">
        <v>3445.8194130000002</v>
      </c>
      <c r="E11255" s="23">
        <v>0.16035585799999999</v>
      </c>
      <c r="F11255" s="23">
        <v>0.12698156299999999</v>
      </c>
      <c r="G11255" s="17">
        <v>0.78151948699999996</v>
      </c>
      <c r="H11255" s="17">
        <v>0.21848051299999999</v>
      </c>
      <c r="I11255" s="17">
        <v>0.97849606</v>
      </c>
      <c r="J11255" s="17">
        <v>2.1213254000000001E-2</v>
      </c>
      <c r="K11255" s="17">
        <v>2.9100000000000003E-4</v>
      </c>
    </row>
    <row r="11256" spans="1:11" x14ac:dyDescent="0.45">
      <c r="A11256" s="10" t="s">
        <v>91</v>
      </c>
      <c r="B11256" s="20">
        <v>0.6</v>
      </c>
      <c r="C11256" s="19">
        <v>60746</v>
      </c>
      <c r="D11256" s="19">
        <v>3593.4496140000001</v>
      </c>
      <c r="E11256" s="23">
        <v>0.16427055800000001</v>
      </c>
      <c r="F11256" s="23">
        <v>0.13024804600000001</v>
      </c>
      <c r="G11256" s="17">
        <v>0.78080861300000004</v>
      </c>
      <c r="H11256" s="17">
        <v>0.21919138699999999</v>
      </c>
      <c r="I11256" s="17">
        <v>0.97936032100000003</v>
      </c>
      <c r="J11256" s="17">
        <v>2.0400000000000001E-2</v>
      </c>
      <c r="K11256" s="17">
        <v>2.7799999999999998E-4</v>
      </c>
    </row>
    <row r="11257" spans="1:11" x14ac:dyDescent="0.45">
      <c r="A11257" s="10" t="s">
        <v>91</v>
      </c>
      <c r="B11257" s="20">
        <v>0.61</v>
      </c>
      <c r="C11257" s="19">
        <v>61729</v>
      </c>
      <c r="D11257" s="19">
        <v>3757.8515080000002</v>
      </c>
      <c r="E11257" s="23">
        <v>0.16945645100000001</v>
      </c>
      <c r="F11257" s="23">
        <v>0.134072522</v>
      </c>
      <c r="G11257" s="17">
        <v>0.78076754800000003</v>
      </c>
      <c r="H11257" s="17">
        <v>0.21923245199999999</v>
      </c>
      <c r="I11257" s="17">
        <v>0.980276967</v>
      </c>
      <c r="J11257" s="17">
        <v>1.95E-2</v>
      </c>
      <c r="K11257" s="17">
        <v>2.6600000000000001E-4</v>
      </c>
    </row>
    <row r="11258" spans="1:11" x14ac:dyDescent="0.45">
      <c r="A11258" s="10" t="s">
        <v>91</v>
      </c>
      <c r="B11258" s="20">
        <v>0.62</v>
      </c>
      <c r="C11258" s="19">
        <v>62767</v>
      </c>
      <c r="D11258" s="19">
        <v>3936.1216979999999</v>
      </c>
      <c r="E11258" s="23">
        <v>0.17338371</v>
      </c>
      <c r="F11258" s="23">
        <v>0.13788779900000001</v>
      </c>
      <c r="G11258" s="17">
        <v>0.78044195199999999</v>
      </c>
      <c r="H11258" s="17">
        <v>0.21955804800000001</v>
      </c>
      <c r="I11258" s="17">
        <v>0.98083696099999995</v>
      </c>
      <c r="J11258" s="17">
        <v>1.89E-2</v>
      </c>
      <c r="K11258" s="17">
        <v>2.5300000000000002E-4</v>
      </c>
    </row>
    <row r="11259" spans="1:11" x14ac:dyDescent="0.45">
      <c r="A11259" s="10" t="s">
        <v>91</v>
      </c>
      <c r="B11259" s="20">
        <v>0.63</v>
      </c>
      <c r="C11259" s="19">
        <v>63770</v>
      </c>
      <c r="D11259" s="19">
        <v>4112.808884</v>
      </c>
      <c r="E11259" s="23">
        <v>0.17881731200000001</v>
      </c>
      <c r="F11259" s="23">
        <v>0.141807142</v>
      </c>
      <c r="G11259" s="17">
        <v>0.78113533000000002</v>
      </c>
      <c r="H11259" s="17">
        <v>0.21886467000000001</v>
      </c>
      <c r="I11259" s="17">
        <v>0.98161655199999998</v>
      </c>
      <c r="J11259" s="17">
        <v>1.8100000000000002E-2</v>
      </c>
      <c r="K11259" s="17">
        <v>2.43E-4</v>
      </c>
    </row>
    <row r="11260" spans="1:11" x14ac:dyDescent="0.45">
      <c r="A11260" s="10" t="s">
        <v>91</v>
      </c>
      <c r="B11260" s="20">
        <v>0.64</v>
      </c>
      <c r="C11260" s="19">
        <v>64776</v>
      </c>
      <c r="D11260" s="19">
        <v>4295.2773159999997</v>
      </c>
      <c r="E11260" s="23">
        <v>0.18397727699999999</v>
      </c>
      <c r="F11260" s="23">
        <v>0.14572188799999999</v>
      </c>
      <c r="G11260" s="17">
        <v>0.78081388200000001</v>
      </c>
      <c r="H11260" s="17">
        <v>0.21918611800000001</v>
      </c>
      <c r="I11260" s="17">
        <v>0.98216507900000005</v>
      </c>
      <c r="J11260" s="17">
        <v>1.7600000000000001E-2</v>
      </c>
      <c r="K11260" s="17">
        <v>2.33E-4</v>
      </c>
    </row>
    <row r="11261" spans="1:11" x14ac:dyDescent="0.45">
      <c r="A11261" s="10" t="s">
        <v>91</v>
      </c>
      <c r="B11261" s="20">
        <v>0.65</v>
      </c>
      <c r="C11261" s="19">
        <v>65745</v>
      </c>
      <c r="D11261" s="19">
        <v>4476.0715129999999</v>
      </c>
      <c r="E11261" s="23">
        <v>0.18924376300000001</v>
      </c>
      <c r="F11261" s="23">
        <v>0.14972275199999999</v>
      </c>
      <c r="G11261" s="17">
        <v>0.78016579200000002</v>
      </c>
      <c r="H11261" s="17">
        <v>0.219834208</v>
      </c>
      <c r="I11261" s="17">
        <v>0.98282199100000001</v>
      </c>
      <c r="J11261" s="17">
        <v>1.7000000000000001E-2</v>
      </c>
      <c r="K11261" s="17">
        <v>2.24E-4</v>
      </c>
    </row>
    <row r="11262" spans="1:11" x14ac:dyDescent="0.45">
      <c r="A11262" s="10" t="s">
        <v>91</v>
      </c>
      <c r="B11262" s="20">
        <v>0.66</v>
      </c>
      <c r="C11262" s="19">
        <v>66782</v>
      </c>
      <c r="D11262" s="19">
        <v>4675.1698280000001</v>
      </c>
      <c r="E11262" s="23">
        <v>0.19461519999999999</v>
      </c>
      <c r="F11262" s="23">
        <v>0.15385854199999999</v>
      </c>
      <c r="G11262" s="17">
        <v>0.77992572800000004</v>
      </c>
      <c r="H11262" s="17">
        <v>0.22007427199999999</v>
      </c>
      <c r="I11262" s="17">
        <v>0.98354196199999999</v>
      </c>
      <c r="J11262" s="17">
        <v>1.6199999999999999E-2</v>
      </c>
      <c r="K11262" s="17">
        <v>2.1499999999999999E-4</v>
      </c>
    </row>
    <row r="11263" spans="1:11" x14ac:dyDescent="0.45">
      <c r="A11263" s="10" t="s">
        <v>91</v>
      </c>
      <c r="B11263" s="20">
        <v>0.67</v>
      </c>
      <c r="C11263" s="19">
        <v>67782</v>
      </c>
      <c r="D11263" s="19">
        <v>4872.5565120000001</v>
      </c>
      <c r="E11263" s="23">
        <v>0.19975109799999999</v>
      </c>
      <c r="F11263" s="23">
        <v>0.15788697099999999</v>
      </c>
      <c r="G11263" s="17">
        <v>0.78093003999999999</v>
      </c>
      <c r="H11263" s="17">
        <v>0.21906996000000001</v>
      </c>
      <c r="I11263" s="17">
        <v>0.98408733100000001</v>
      </c>
      <c r="J11263" s="17">
        <v>1.5699999999999999E-2</v>
      </c>
      <c r="K11263" s="17">
        <v>2.0699999999999999E-4</v>
      </c>
    </row>
    <row r="11264" spans="1:11" x14ac:dyDescent="0.45">
      <c r="A11264" s="10" t="s">
        <v>91</v>
      </c>
      <c r="B11264" s="20">
        <v>0.68</v>
      </c>
      <c r="C11264" s="19">
        <v>68765</v>
      </c>
      <c r="D11264" s="19">
        <v>5070.9089249999997</v>
      </c>
      <c r="E11264" s="23">
        <v>0.20434417299999999</v>
      </c>
      <c r="F11264" s="23">
        <v>0.162169178</v>
      </c>
      <c r="G11264" s="17">
        <v>0.78158947099999998</v>
      </c>
      <c r="H11264" s="17">
        <v>0.21841052899999999</v>
      </c>
      <c r="I11264" s="17">
        <v>0.98456882899999998</v>
      </c>
      <c r="J11264" s="17">
        <v>1.52E-2</v>
      </c>
      <c r="K11264" s="17">
        <v>1.9900000000000001E-4</v>
      </c>
    </row>
    <row r="11265" spans="1:11" x14ac:dyDescent="0.45">
      <c r="A11265" s="10" t="s">
        <v>91</v>
      </c>
      <c r="B11265" s="20">
        <v>0.69</v>
      </c>
      <c r="C11265" s="19">
        <v>69794</v>
      </c>
      <c r="D11265" s="19">
        <v>5285.4059820000002</v>
      </c>
      <c r="E11265" s="23">
        <v>0.212178581</v>
      </c>
      <c r="F11265" s="23">
        <v>0.166444074</v>
      </c>
      <c r="G11265" s="17">
        <v>0.78108433399999999</v>
      </c>
      <c r="H11265" s="17">
        <v>0.21891566600000001</v>
      </c>
      <c r="I11265" s="17">
        <v>0.98513330600000004</v>
      </c>
      <c r="J11265" s="17">
        <v>1.47E-2</v>
      </c>
      <c r="K11265" s="17">
        <v>1.92E-4</v>
      </c>
    </row>
    <row r="11266" spans="1:11" x14ac:dyDescent="0.45">
      <c r="A11266" s="10" t="s">
        <v>91</v>
      </c>
      <c r="B11266" s="20">
        <v>0.7</v>
      </c>
      <c r="C11266" s="19">
        <v>70795</v>
      </c>
      <c r="D11266" s="19">
        <v>5500.9871220000005</v>
      </c>
      <c r="E11266" s="23">
        <v>0.21875013500000001</v>
      </c>
      <c r="F11266" s="23">
        <v>0.17087422699999999</v>
      </c>
      <c r="G11266" s="17">
        <v>0.78145349200000003</v>
      </c>
      <c r="H11266" s="17">
        <v>0.218546508</v>
      </c>
      <c r="I11266" s="17">
        <v>0.98565551100000004</v>
      </c>
      <c r="J11266" s="17">
        <v>1.4200000000000001E-2</v>
      </c>
      <c r="K11266" s="17">
        <v>1.85E-4</v>
      </c>
    </row>
    <row r="11267" spans="1:11" x14ac:dyDescent="0.45">
      <c r="A11267" s="10" t="s">
        <v>91</v>
      </c>
      <c r="B11267" s="20">
        <v>0.71</v>
      </c>
      <c r="C11267" s="19">
        <v>71782</v>
      </c>
      <c r="D11267" s="19">
        <v>5719.8482370000002</v>
      </c>
      <c r="E11267" s="23">
        <v>0.22533614900000001</v>
      </c>
      <c r="F11267" s="23">
        <v>0.17530906199999999</v>
      </c>
      <c r="G11267" s="17">
        <v>0.78131007799999996</v>
      </c>
      <c r="H11267" s="17">
        <v>0.21868992200000001</v>
      </c>
      <c r="I11267" s="17">
        <v>0.98613833799999995</v>
      </c>
      <c r="J11267" s="17">
        <v>1.37E-2</v>
      </c>
      <c r="K11267" s="17">
        <v>1.7899999999999999E-4</v>
      </c>
    </row>
    <row r="11268" spans="1:11" x14ac:dyDescent="0.45">
      <c r="A11268" s="10" t="s">
        <v>91</v>
      </c>
      <c r="B11268" s="20">
        <v>0.72</v>
      </c>
      <c r="C11268" s="19">
        <v>72809</v>
      </c>
      <c r="D11268" s="19">
        <v>5954.6590630000001</v>
      </c>
      <c r="E11268" s="23">
        <v>0.232397029</v>
      </c>
      <c r="F11268" s="23">
        <v>0.17999014399999999</v>
      </c>
      <c r="G11268" s="17">
        <v>0.78178521899999998</v>
      </c>
      <c r="H11268" s="17">
        <v>0.218214781</v>
      </c>
      <c r="I11268" s="17">
        <v>0.98666269900000003</v>
      </c>
      <c r="J11268" s="17">
        <v>1.32E-2</v>
      </c>
      <c r="K11268" s="17">
        <v>1.7100000000000001E-4</v>
      </c>
    </row>
    <row r="11269" spans="1:11" x14ac:dyDescent="0.45">
      <c r="A11269" s="10" t="s">
        <v>91</v>
      </c>
      <c r="B11269" s="20">
        <v>0.73</v>
      </c>
      <c r="C11269" s="19">
        <v>73816</v>
      </c>
      <c r="D11269" s="19">
        <v>6193.0018229999996</v>
      </c>
      <c r="E11269" s="23">
        <v>0.24086101100000001</v>
      </c>
      <c r="F11269" s="23">
        <v>0.18467314800000001</v>
      </c>
      <c r="G11269" s="17">
        <v>0.782459087</v>
      </c>
      <c r="H11269" s="17">
        <v>0.217540913</v>
      </c>
      <c r="I11269" s="17">
        <v>0.98713779800000001</v>
      </c>
      <c r="J11269" s="17">
        <v>1.2699999999999999E-2</v>
      </c>
      <c r="K11269" s="17">
        <v>1.65E-4</v>
      </c>
    </row>
    <row r="11270" spans="1:11" x14ac:dyDescent="0.45">
      <c r="A11270" s="10" t="s">
        <v>91</v>
      </c>
      <c r="B11270" s="20">
        <v>0.74</v>
      </c>
      <c r="C11270" s="19">
        <v>74818</v>
      </c>
      <c r="D11270" s="19">
        <v>6439.0169770000002</v>
      </c>
      <c r="E11270" s="23">
        <v>0.248861586</v>
      </c>
      <c r="F11270" s="23">
        <v>0.18966148699999999</v>
      </c>
      <c r="G11270" s="17">
        <v>0.78293993399999995</v>
      </c>
      <c r="H11270" s="17">
        <v>0.217060066</v>
      </c>
      <c r="I11270" s="17">
        <v>0.98749661300000002</v>
      </c>
      <c r="J11270" s="17">
        <v>1.23E-2</v>
      </c>
      <c r="K11270" s="17">
        <v>1.63E-4</v>
      </c>
    </row>
    <row r="11271" spans="1:11" x14ac:dyDescent="0.45">
      <c r="A11271" s="10" t="s">
        <v>91</v>
      </c>
      <c r="B11271" s="20">
        <v>0.75</v>
      </c>
      <c r="C11271" s="19">
        <v>75821</v>
      </c>
      <c r="D11271" s="19">
        <v>6692.8261069999999</v>
      </c>
      <c r="E11271" s="23">
        <v>0.25820901299999999</v>
      </c>
      <c r="F11271" s="23">
        <v>0.194768196</v>
      </c>
      <c r="G11271" s="17">
        <v>0.783186716</v>
      </c>
      <c r="H11271" s="17">
        <v>0.216813284</v>
      </c>
      <c r="I11271" s="17">
        <v>0.98791946799999997</v>
      </c>
      <c r="J11271" s="17">
        <v>1.1900000000000001E-2</v>
      </c>
      <c r="K11271" s="17">
        <v>1.5699999999999999E-4</v>
      </c>
    </row>
    <row r="11272" spans="1:11" x14ac:dyDescent="0.45">
      <c r="A11272" s="10" t="s">
        <v>91</v>
      </c>
      <c r="B11272" s="20">
        <v>0.76</v>
      </c>
      <c r="C11272" s="19">
        <v>76828</v>
      </c>
      <c r="D11272" s="19">
        <v>6958.1005249999998</v>
      </c>
      <c r="E11272" s="23">
        <v>0.26817290199999999</v>
      </c>
      <c r="F11272" s="23">
        <v>0.20016420600000001</v>
      </c>
      <c r="G11272" s="17">
        <v>0.78311292799999999</v>
      </c>
      <c r="H11272" s="17">
        <v>0.21688707199999999</v>
      </c>
      <c r="I11272" s="17">
        <v>0.98819923799999998</v>
      </c>
      <c r="J11272" s="17">
        <v>1.1599999999999999E-2</v>
      </c>
      <c r="K11272" s="17">
        <v>1.5100000000000001E-4</v>
      </c>
    </row>
    <row r="11273" spans="1:11" x14ac:dyDescent="0.45">
      <c r="A11273" s="10" t="s">
        <v>91</v>
      </c>
      <c r="B11273" s="20">
        <v>0.77</v>
      </c>
      <c r="C11273" s="19">
        <v>77828</v>
      </c>
      <c r="D11273" s="19">
        <v>7230.8063920000004</v>
      </c>
      <c r="E11273" s="23">
        <v>0.27804226799999998</v>
      </c>
      <c r="F11273" s="23">
        <v>0.20567740600000001</v>
      </c>
      <c r="G11273" s="17">
        <v>0.78398519799999999</v>
      </c>
      <c r="H11273" s="17">
        <v>0.21601480200000001</v>
      </c>
      <c r="I11273" s="17">
        <v>0.988290314</v>
      </c>
      <c r="J11273" s="17">
        <v>1.1599999999999999E-2</v>
      </c>
      <c r="K11273" s="17">
        <v>1.46E-4</v>
      </c>
    </row>
    <row r="11274" spans="1:11" x14ac:dyDescent="0.45">
      <c r="A11274" s="10" t="s">
        <v>91</v>
      </c>
      <c r="B11274" s="20">
        <v>0.78</v>
      </c>
      <c r="C11274" s="19">
        <v>78801</v>
      </c>
      <c r="D11274" s="19">
        <v>7507.2707099999998</v>
      </c>
      <c r="E11274" s="23">
        <v>0.28877059199999999</v>
      </c>
      <c r="F11274" s="23">
        <v>0.21166413100000001</v>
      </c>
      <c r="G11274" s="17">
        <v>0.78459664200000001</v>
      </c>
      <c r="H11274" s="17">
        <v>0.21540335799999999</v>
      </c>
      <c r="I11274" s="17">
        <v>0.98864802799999996</v>
      </c>
      <c r="J11274" s="17">
        <v>1.12E-2</v>
      </c>
      <c r="K11274" s="17">
        <v>1.4200000000000001E-4</v>
      </c>
    </row>
    <row r="11275" spans="1:11" x14ac:dyDescent="0.45">
      <c r="A11275" s="10" t="s">
        <v>91</v>
      </c>
      <c r="B11275" s="20">
        <v>0.79</v>
      </c>
      <c r="C11275" s="19">
        <v>79817</v>
      </c>
      <c r="D11275" s="19">
        <v>7806.0065910000003</v>
      </c>
      <c r="E11275" s="23">
        <v>0.30018478900000001</v>
      </c>
      <c r="F11275" s="23">
        <v>0.21774621999999999</v>
      </c>
      <c r="G11275" s="17">
        <v>0.78435671600000001</v>
      </c>
      <c r="H11275" s="17">
        <v>0.21564328399999999</v>
      </c>
      <c r="I11275" s="17">
        <v>0.98902289499999996</v>
      </c>
      <c r="J11275" s="17">
        <v>1.0800000000000001E-2</v>
      </c>
      <c r="K11275" s="17">
        <v>1.37E-4</v>
      </c>
    </row>
    <row r="11276" spans="1:11" x14ac:dyDescent="0.45">
      <c r="A11276" s="10" t="s">
        <v>91</v>
      </c>
      <c r="B11276" s="20">
        <v>0.8</v>
      </c>
      <c r="C11276" s="19">
        <v>80426</v>
      </c>
      <c r="D11276" s="19">
        <v>7991.421711</v>
      </c>
      <c r="E11276" s="23">
        <v>0.30828989600000001</v>
      </c>
      <c r="F11276" s="23">
        <v>0.22159382</v>
      </c>
      <c r="G11276" s="17">
        <v>0.784771094</v>
      </c>
      <c r="H11276" s="17">
        <v>0.215228906</v>
      </c>
      <c r="I11276" s="17">
        <v>0.98922908499999995</v>
      </c>
      <c r="J11276" s="17">
        <v>1.06E-2</v>
      </c>
      <c r="K11276" s="17">
        <v>1.34E-4</v>
      </c>
    </row>
    <row r="11277" spans="1:11" x14ac:dyDescent="0.45">
      <c r="A11277" s="10" t="s">
        <v>91</v>
      </c>
      <c r="B11277" s="20">
        <v>0.80100000000000005</v>
      </c>
      <c r="C11277" s="19">
        <v>80542</v>
      </c>
      <c r="D11277" s="19">
        <v>8027.2181209999999</v>
      </c>
      <c r="E11277" s="23">
        <v>0.30887637699999998</v>
      </c>
      <c r="F11277" s="23">
        <v>0.222199533</v>
      </c>
      <c r="G11277" s="17">
        <v>0.78490725299999997</v>
      </c>
      <c r="H11277" s="17">
        <v>0.215092747</v>
      </c>
      <c r="I11277" s="17">
        <v>0.989254882</v>
      </c>
      <c r="J11277" s="17">
        <v>1.06E-2</v>
      </c>
      <c r="K11277" s="17">
        <v>1.34E-4</v>
      </c>
    </row>
    <row r="11278" spans="1:11" x14ac:dyDescent="0.45">
      <c r="A11278" s="10" t="s">
        <v>91</v>
      </c>
      <c r="B11278" s="20">
        <v>0.80200000000000005</v>
      </c>
      <c r="C11278" s="19">
        <v>80635</v>
      </c>
      <c r="D11278" s="19">
        <v>8055.9742569999999</v>
      </c>
      <c r="E11278" s="23">
        <v>0.30945064300000003</v>
      </c>
      <c r="F11278" s="23">
        <v>0.22278786</v>
      </c>
      <c r="G11278" s="17">
        <v>0.78483288900000003</v>
      </c>
      <c r="H11278" s="17">
        <v>0.21516711099999999</v>
      </c>
      <c r="I11278" s="17">
        <v>0.98928827399999997</v>
      </c>
      <c r="J11278" s="17">
        <v>1.06E-2</v>
      </c>
      <c r="K11278" s="17">
        <v>1.34E-4</v>
      </c>
    </row>
    <row r="11279" spans="1:11" x14ac:dyDescent="0.45">
      <c r="A11279" s="10" t="s">
        <v>91</v>
      </c>
      <c r="B11279" s="20">
        <v>0.80300000000000005</v>
      </c>
      <c r="C11279" s="19">
        <v>80744</v>
      </c>
      <c r="D11279" s="19">
        <v>8089.7417070000001</v>
      </c>
      <c r="E11279" s="23">
        <v>0.31061117999999999</v>
      </c>
      <c r="F11279" s="23">
        <v>0.223576044</v>
      </c>
      <c r="G11279" s="17">
        <v>0.78503665899999997</v>
      </c>
      <c r="H11279" s="17">
        <v>0.214963341</v>
      </c>
      <c r="I11279" s="17">
        <v>0.98932703399999999</v>
      </c>
      <c r="J11279" s="17">
        <v>1.0500000000000001E-2</v>
      </c>
      <c r="K11279" s="17">
        <v>1.3300000000000001E-4</v>
      </c>
    </row>
    <row r="11280" spans="1:11" x14ac:dyDescent="0.45">
      <c r="A11280" s="10" t="s">
        <v>91</v>
      </c>
      <c r="B11280" s="20">
        <v>0.80400000000000005</v>
      </c>
      <c r="C11280" s="19">
        <v>80826</v>
      </c>
      <c r="D11280" s="19">
        <v>8115.2701829999996</v>
      </c>
      <c r="E11280" s="23">
        <v>0.31152021800000002</v>
      </c>
      <c r="F11280" s="23">
        <v>0.22422476299999999</v>
      </c>
      <c r="G11280" s="17">
        <v>0.78522999999999998</v>
      </c>
      <c r="H11280" s="17">
        <v>0.21476999999999999</v>
      </c>
      <c r="I11280" s="17">
        <v>0.989363679</v>
      </c>
      <c r="J11280" s="17">
        <v>1.0500000000000001E-2</v>
      </c>
      <c r="K11280" s="17">
        <v>1.3300000000000001E-4</v>
      </c>
    </row>
    <row r="11281" spans="1:11" x14ac:dyDescent="0.45">
      <c r="A11281" s="10" t="s">
        <v>91</v>
      </c>
      <c r="B11281" s="20">
        <v>0.80500000000000005</v>
      </c>
      <c r="C11281" s="19">
        <v>80932</v>
      </c>
      <c r="D11281" s="19">
        <v>8148.3542669999997</v>
      </c>
      <c r="E11281" s="23">
        <v>0.31253941299999999</v>
      </c>
      <c r="F11281" s="23">
        <v>0.224831802</v>
      </c>
      <c r="G11281" s="17">
        <v>0.78537537700000004</v>
      </c>
      <c r="H11281" s="17">
        <v>0.21462462299999999</v>
      </c>
      <c r="I11281" s="17">
        <v>0.98940027100000005</v>
      </c>
      <c r="J11281" s="17">
        <v>1.0500000000000001E-2</v>
      </c>
      <c r="K11281" s="17">
        <v>1.3200000000000001E-4</v>
      </c>
    </row>
    <row r="11282" spans="1:11" x14ac:dyDescent="0.45">
      <c r="A11282" s="10" t="s">
        <v>91</v>
      </c>
      <c r="B11282" s="20">
        <v>0.80600000000000005</v>
      </c>
      <c r="C11282" s="19">
        <v>81043</v>
      </c>
      <c r="D11282" s="19">
        <v>8183.1411539999999</v>
      </c>
      <c r="E11282" s="23">
        <v>0.31473659700000001</v>
      </c>
      <c r="F11282" s="23">
        <v>0.22552197199999999</v>
      </c>
      <c r="G11282" s="17">
        <v>0.78539787500000002</v>
      </c>
      <c r="H11282" s="17">
        <v>0.214602125</v>
      </c>
      <c r="I11282" s="17">
        <v>0.98942513200000004</v>
      </c>
      <c r="J11282" s="17">
        <v>1.04E-2</v>
      </c>
      <c r="K11282" s="17">
        <v>1.3200000000000001E-4</v>
      </c>
    </row>
    <row r="11283" spans="1:11" x14ac:dyDescent="0.45">
      <c r="A11283" s="10" t="s">
        <v>91</v>
      </c>
      <c r="B11283" s="20">
        <v>0.80700000000000005</v>
      </c>
      <c r="C11283" s="19">
        <v>81139</v>
      </c>
      <c r="D11283" s="19">
        <v>8213.4014740000002</v>
      </c>
      <c r="E11283" s="23">
        <v>0.31589729300000002</v>
      </c>
      <c r="F11283" s="23">
        <v>0.22623333800000001</v>
      </c>
      <c r="G11283" s="17">
        <v>0.78534367000000005</v>
      </c>
      <c r="H11283" s="17">
        <v>0.21465633000000001</v>
      </c>
      <c r="I11283" s="17">
        <v>0.98946994300000002</v>
      </c>
      <c r="J11283" s="17">
        <v>1.04E-2</v>
      </c>
      <c r="K11283" s="17">
        <v>1.3100000000000001E-4</v>
      </c>
    </row>
    <row r="11284" spans="1:11" x14ac:dyDescent="0.45">
      <c r="A11284" s="10" t="s">
        <v>91</v>
      </c>
      <c r="B11284" s="20">
        <v>0.80800000000000005</v>
      </c>
      <c r="C11284" s="19">
        <v>81247</v>
      </c>
      <c r="D11284" s="19">
        <v>8247.5686010000009</v>
      </c>
      <c r="E11284" s="23">
        <v>0.31687117300000001</v>
      </c>
      <c r="F11284" s="23">
        <v>0.22687592400000001</v>
      </c>
      <c r="G11284" s="17">
        <v>0.78523514699999997</v>
      </c>
      <c r="H11284" s="17">
        <v>0.21476485300000001</v>
      </c>
      <c r="I11284" s="17">
        <v>0.98949989900000002</v>
      </c>
      <c r="J11284" s="17">
        <v>1.04E-2</v>
      </c>
      <c r="K11284" s="17">
        <v>1.3100000000000001E-4</v>
      </c>
    </row>
    <row r="11285" spans="1:11" x14ac:dyDescent="0.45">
      <c r="A11285" s="10" t="s">
        <v>91</v>
      </c>
      <c r="B11285" s="20">
        <v>0.80900000000000005</v>
      </c>
      <c r="C11285" s="19">
        <v>81348</v>
      </c>
      <c r="D11285" s="19">
        <v>8279.646256</v>
      </c>
      <c r="E11285" s="23">
        <v>0.31877392799999998</v>
      </c>
      <c r="F11285" s="23">
        <v>0.227557281</v>
      </c>
      <c r="G11285" s="17">
        <v>0.78530510899999995</v>
      </c>
      <c r="H11285" s="17">
        <v>0.214694891</v>
      </c>
      <c r="I11285" s="17">
        <v>0.98952390099999998</v>
      </c>
      <c r="J11285" s="17">
        <v>1.03E-2</v>
      </c>
      <c r="K11285" s="17">
        <v>1.2999999999999999E-4</v>
      </c>
    </row>
    <row r="11286" spans="1:11" x14ac:dyDescent="0.45">
      <c r="A11286" s="10" t="s">
        <v>91</v>
      </c>
      <c r="B11286" s="20">
        <v>0.81</v>
      </c>
      <c r="C11286" s="19">
        <v>81447</v>
      </c>
      <c r="D11286" s="19">
        <v>8311.2843400000002</v>
      </c>
      <c r="E11286" s="23">
        <v>0.32035265899999998</v>
      </c>
      <c r="F11286" s="23">
        <v>0.22827376599999999</v>
      </c>
      <c r="G11286" s="17">
        <v>0.78517318000000003</v>
      </c>
      <c r="H11286" s="17">
        <v>0.21482682</v>
      </c>
      <c r="I11286" s="17">
        <v>0.98955400599999999</v>
      </c>
      <c r="J11286" s="17">
        <v>1.03E-2</v>
      </c>
      <c r="K11286" s="17">
        <v>1.2999999999999999E-4</v>
      </c>
    </row>
    <row r="11287" spans="1:11" x14ac:dyDescent="0.45">
      <c r="A11287" s="10" t="s">
        <v>91</v>
      </c>
      <c r="B11287" s="20">
        <v>0.81100000000000005</v>
      </c>
      <c r="C11287" s="19">
        <v>81529</v>
      </c>
      <c r="D11287" s="19">
        <v>8337.5973439999998</v>
      </c>
      <c r="E11287" s="23">
        <v>0.32145186199999998</v>
      </c>
      <c r="F11287" s="23">
        <v>0.228944763</v>
      </c>
      <c r="G11287" s="17">
        <v>0.78519299899999995</v>
      </c>
      <c r="H11287" s="17">
        <v>0.214807001</v>
      </c>
      <c r="I11287" s="17">
        <v>0.98958794800000005</v>
      </c>
      <c r="J11287" s="17">
        <v>1.03E-2</v>
      </c>
      <c r="K11287" s="17">
        <v>1.2999999999999999E-4</v>
      </c>
    </row>
    <row r="11288" spans="1:11" x14ac:dyDescent="0.45">
      <c r="A11288" s="10" t="s">
        <v>91</v>
      </c>
      <c r="B11288" s="20">
        <v>0.81200000000000006</v>
      </c>
      <c r="C11288" s="19">
        <v>81634</v>
      </c>
      <c r="D11288" s="19">
        <v>8371.4135430000006</v>
      </c>
      <c r="E11288" s="23">
        <v>0.32231686900000001</v>
      </c>
      <c r="F11288" s="23">
        <v>0.229517888</v>
      </c>
      <c r="G11288" s="17">
        <v>0.78533454199999997</v>
      </c>
      <c r="H11288" s="17">
        <v>0.214665458</v>
      </c>
      <c r="I11288" s="17">
        <v>0.98963408600000002</v>
      </c>
      <c r="J11288" s="17">
        <v>1.0200000000000001E-2</v>
      </c>
      <c r="K11288" s="17">
        <v>1.2899999999999999E-4</v>
      </c>
    </row>
    <row r="11289" spans="1:11" x14ac:dyDescent="0.45">
      <c r="A11289" s="10" t="s">
        <v>91</v>
      </c>
      <c r="B11289" s="20">
        <v>0.81299999999999994</v>
      </c>
      <c r="C11289" s="19">
        <v>81745</v>
      </c>
      <c r="D11289" s="19">
        <v>8407.2919899999997</v>
      </c>
      <c r="E11289" s="23">
        <v>0.32458762499999999</v>
      </c>
      <c r="F11289" s="23">
        <v>0.230237843</v>
      </c>
      <c r="G11289" s="17">
        <v>0.785552633</v>
      </c>
      <c r="H11289" s="17">
        <v>0.214447367</v>
      </c>
      <c r="I11289" s="17">
        <v>0.98967602899999996</v>
      </c>
      <c r="J11289" s="17">
        <v>1.0200000000000001E-2</v>
      </c>
      <c r="K11289" s="17">
        <v>1.2899999999999999E-4</v>
      </c>
    </row>
    <row r="11290" spans="1:11" x14ac:dyDescent="0.45">
      <c r="A11290" s="10" t="s">
        <v>91</v>
      </c>
      <c r="B11290" s="20">
        <v>0.81399999999999995</v>
      </c>
      <c r="C11290" s="19">
        <v>81840</v>
      </c>
      <c r="D11290" s="19">
        <v>8438.1543239999992</v>
      </c>
      <c r="E11290" s="23">
        <v>0.32507256800000001</v>
      </c>
      <c r="F11290" s="23">
        <v>0.230861286</v>
      </c>
      <c r="G11290" s="17">
        <v>0.78566715499999995</v>
      </c>
      <c r="H11290" s="17">
        <v>0.21433284499999999</v>
      </c>
      <c r="I11290" s="17">
        <v>0.98970538500000005</v>
      </c>
      <c r="J11290" s="17">
        <v>1.0200000000000001E-2</v>
      </c>
      <c r="K11290" s="17">
        <v>1.2799999999999999E-4</v>
      </c>
    </row>
    <row r="11291" spans="1:11" x14ac:dyDescent="0.45">
      <c r="A11291" s="10" t="s">
        <v>91</v>
      </c>
      <c r="B11291" s="20">
        <v>0.81499999999999995</v>
      </c>
      <c r="C11291" s="19">
        <v>81949</v>
      </c>
      <c r="D11291" s="19">
        <v>8473.6286959999998</v>
      </c>
      <c r="E11291" s="23">
        <v>0.32603080600000001</v>
      </c>
      <c r="F11291" s="23">
        <v>0.231652409</v>
      </c>
      <c r="G11291" s="17">
        <v>0.78523227900000003</v>
      </c>
      <c r="H11291" s="17">
        <v>0.21476772099999999</v>
      </c>
      <c r="I11291" s="17">
        <v>0.98973905600000001</v>
      </c>
      <c r="J11291" s="17">
        <v>1.01E-2</v>
      </c>
      <c r="K11291" s="17">
        <v>1.2799999999999999E-4</v>
      </c>
    </row>
    <row r="11292" spans="1:11" x14ac:dyDescent="0.45">
      <c r="A11292" s="10" t="s">
        <v>91</v>
      </c>
      <c r="B11292" s="20">
        <v>0.81599999999999995</v>
      </c>
      <c r="C11292" s="19">
        <v>82047</v>
      </c>
      <c r="D11292" s="19">
        <v>8505.6483349999999</v>
      </c>
      <c r="E11292" s="23">
        <v>0.32720919799999998</v>
      </c>
      <c r="F11292" s="23">
        <v>0.23238663600000001</v>
      </c>
      <c r="G11292" s="17">
        <v>0.78514753699999995</v>
      </c>
      <c r="H11292" s="17">
        <v>0.21485246299999999</v>
      </c>
      <c r="I11292" s="17">
        <v>0.98975508800000001</v>
      </c>
      <c r="J11292" s="17">
        <v>1.01E-2</v>
      </c>
      <c r="K11292" s="17">
        <v>1.27E-4</v>
      </c>
    </row>
    <row r="11293" spans="1:11" x14ac:dyDescent="0.45">
      <c r="A11293" s="10" t="s">
        <v>91</v>
      </c>
      <c r="B11293" s="20">
        <v>0.81699999999999995</v>
      </c>
      <c r="C11293" s="19">
        <v>82091</v>
      </c>
      <c r="D11293" s="19">
        <v>8520.059765</v>
      </c>
      <c r="E11293" s="23">
        <v>0.32802442900000001</v>
      </c>
      <c r="F11293" s="23">
        <v>0.23292362799999999</v>
      </c>
      <c r="G11293" s="17">
        <v>0.78515306200000001</v>
      </c>
      <c r="H11293" s="17">
        <v>0.21484693799999999</v>
      </c>
      <c r="I11293" s="17">
        <v>0.98977347900000001</v>
      </c>
      <c r="J11293" s="17">
        <v>1.01E-2</v>
      </c>
      <c r="K11293" s="17">
        <v>1.27E-4</v>
      </c>
    </row>
    <row r="11294" spans="1:11" x14ac:dyDescent="0.45">
      <c r="A11294" s="10" t="s">
        <v>91</v>
      </c>
      <c r="B11294" s="20">
        <v>0.81799999999999995</v>
      </c>
      <c r="C11294" s="19">
        <v>82251</v>
      </c>
      <c r="D11294" s="19">
        <v>8572.618665</v>
      </c>
      <c r="E11294" s="23">
        <v>0.32918248500000002</v>
      </c>
      <c r="F11294" s="23">
        <v>0.233457053</v>
      </c>
      <c r="G11294" s="17">
        <v>0.78513331099999994</v>
      </c>
      <c r="H11294" s="17">
        <v>0.214866689</v>
      </c>
      <c r="I11294" s="17">
        <v>0.98981400900000005</v>
      </c>
      <c r="J11294" s="17">
        <v>1.01E-2</v>
      </c>
      <c r="K11294" s="17">
        <v>1.27E-4</v>
      </c>
    </row>
    <row r="11295" spans="1:11" x14ac:dyDescent="0.45">
      <c r="A11295" s="10" t="s">
        <v>91</v>
      </c>
      <c r="B11295" s="20">
        <v>0.81899999999999995</v>
      </c>
      <c r="C11295" s="19">
        <v>82348</v>
      </c>
      <c r="D11295" s="19">
        <v>8604.6414019999993</v>
      </c>
      <c r="E11295" s="23">
        <v>0.33078481999999998</v>
      </c>
      <c r="F11295" s="23">
        <v>0.234465916</v>
      </c>
      <c r="G11295" s="17">
        <v>0.78508281899999999</v>
      </c>
      <c r="H11295" s="17">
        <v>0.21491718100000001</v>
      </c>
      <c r="I11295" s="17">
        <v>0.98984289599999997</v>
      </c>
      <c r="J11295" s="17">
        <v>0.01</v>
      </c>
      <c r="K11295" s="17">
        <v>1.26E-4</v>
      </c>
    </row>
    <row r="11296" spans="1:11" x14ac:dyDescent="0.45">
      <c r="A11296" s="10" t="s">
        <v>91</v>
      </c>
      <c r="B11296" s="20">
        <v>0.82</v>
      </c>
      <c r="C11296" s="19">
        <v>82450</v>
      </c>
      <c r="D11296" s="19">
        <v>8638.4594699999998</v>
      </c>
      <c r="E11296" s="23">
        <v>0.33233267300000002</v>
      </c>
      <c r="F11296" s="23">
        <v>0.235064256</v>
      </c>
      <c r="G11296" s="17">
        <v>0.78497271099999999</v>
      </c>
      <c r="H11296" s="17">
        <v>0.21502728900000001</v>
      </c>
      <c r="I11296" s="17">
        <v>0.98986221600000002</v>
      </c>
      <c r="J11296" s="17">
        <v>0.01</v>
      </c>
      <c r="K11296" s="17">
        <v>1.26E-4</v>
      </c>
    </row>
    <row r="11297" spans="1:11" x14ac:dyDescent="0.45">
      <c r="A11297" s="10" t="s">
        <v>91</v>
      </c>
      <c r="B11297" s="20">
        <v>0.82099999999999995</v>
      </c>
      <c r="C11297" s="19">
        <v>82547</v>
      </c>
      <c r="D11297" s="19">
        <v>8670.7090829999997</v>
      </c>
      <c r="E11297" s="23">
        <v>0.33271102400000002</v>
      </c>
      <c r="F11297" s="23">
        <v>0.23589143900000001</v>
      </c>
      <c r="G11297" s="17">
        <v>0.78516481500000002</v>
      </c>
      <c r="H11297" s="17">
        <v>0.21483518500000001</v>
      </c>
      <c r="I11297" s="17">
        <v>0.98989784000000003</v>
      </c>
      <c r="J11297" s="17">
        <v>9.9799999999999993E-3</v>
      </c>
      <c r="K11297" s="17">
        <v>1.26E-4</v>
      </c>
    </row>
    <row r="11298" spans="1:11" x14ac:dyDescent="0.45">
      <c r="A11298" s="10" t="s">
        <v>91</v>
      </c>
      <c r="B11298" s="20">
        <v>0.82199999999999995</v>
      </c>
      <c r="C11298" s="19">
        <v>82649</v>
      </c>
      <c r="D11298" s="19">
        <v>8704.7111380000006</v>
      </c>
      <c r="E11298" s="23">
        <v>0.334305933</v>
      </c>
      <c r="F11298" s="23">
        <v>0.23656633099999999</v>
      </c>
      <c r="G11298" s="17">
        <v>0.78494597600000005</v>
      </c>
      <c r="H11298" s="17">
        <v>0.21505402400000001</v>
      </c>
      <c r="I11298" s="17">
        <v>0.98992878399999995</v>
      </c>
      <c r="J11298" s="17">
        <v>9.9500000000000005E-3</v>
      </c>
      <c r="K11298" s="17">
        <v>1.25E-4</v>
      </c>
    </row>
    <row r="11299" spans="1:11" x14ac:dyDescent="0.45">
      <c r="A11299" s="10" t="s">
        <v>91</v>
      </c>
      <c r="B11299" s="20">
        <v>0.82299999999999995</v>
      </c>
      <c r="C11299" s="19">
        <v>82752</v>
      </c>
      <c r="D11299" s="19">
        <v>8739.2139480000005</v>
      </c>
      <c r="E11299" s="23">
        <v>0.33539059700000001</v>
      </c>
      <c r="F11299" s="23">
        <v>0.23723312299999999</v>
      </c>
      <c r="G11299" s="17">
        <v>0.78506863900000001</v>
      </c>
      <c r="H11299" s="17">
        <v>0.21493136099999999</v>
      </c>
      <c r="I11299" s="17">
        <v>0.98995563900000005</v>
      </c>
      <c r="J11299" s="17">
        <v>9.92E-3</v>
      </c>
      <c r="K11299" s="17">
        <v>1.25E-4</v>
      </c>
    </row>
    <row r="11300" spans="1:11" x14ac:dyDescent="0.45">
      <c r="A11300" s="10" t="s">
        <v>91</v>
      </c>
      <c r="B11300" s="20">
        <v>0.82399999999999995</v>
      </c>
      <c r="C11300" s="19">
        <v>82845</v>
      </c>
      <c r="D11300" s="19">
        <v>8770.5107829999997</v>
      </c>
      <c r="E11300" s="23">
        <v>0.33761028999999998</v>
      </c>
      <c r="F11300" s="23">
        <v>0.238002676</v>
      </c>
      <c r="G11300" s="17">
        <v>0.78512885499999996</v>
      </c>
      <c r="H11300" s="17">
        <v>0.21487114500000001</v>
      </c>
      <c r="I11300" s="17">
        <v>0.98998702000000005</v>
      </c>
      <c r="J11300" s="17">
        <v>9.8899999999999995E-3</v>
      </c>
      <c r="K11300" s="17">
        <v>1.2400000000000001E-4</v>
      </c>
    </row>
    <row r="11301" spans="1:11" x14ac:dyDescent="0.45">
      <c r="A11301" s="10" t="s">
        <v>91</v>
      </c>
      <c r="B11301" s="20">
        <v>0.82499999999999996</v>
      </c>
      <c r="C11301" s="19">
        <v>82954</v>
      </c>
      <c r="D11301" s="19">
        <v>8807.3662710000008</v>
      </c>
      <c r="E11301" s="23">
        <v>0.33855176799999998</v>
      </c>
      <c r="F11301" s="23">
        <v>0.23867339200000001</v>
      </c>
      <c r="G11301" s="17">
        <v>0.78510981999999996</v>
      </c>
      <c r="H11301" s="17">
        <v>0.21489017999999999</v>
      </c>
      <c r="I11301" s="17">
        <v>0.99001934000000003</v>
      </c>
      <c r="J11301" s="17">
        <v>9.8600000000000007E-3</v>
      </c>
      <c r="K11301" s="17">
        <v>1.2400000000000001E-4</v>
      </c>
    </row>
    <row r="11302" spans="1:11" x14ac:dyDescent="0.45">
      <c r="A11302" s="10" t="s">
        <v>91</v>
      </c>
      <c r="B11302" s="20">
        <v>0.82599999999999996</v>
      </c>
      <c r="C11302" s="19">
        <v>83023</v>
      </c>
      <c r="D11302" s="19">
        <v>8830.7605330000006</v>
      </c>
      <c r="E11302" s="23">
        <v>0.33947813199999999</v>
      </c>
      <c r="F11302" s="23">
        <v>0.23944415599999999</v>
      </c>
      <c r="G11302" s="17">
        <v>0.78524023499999995</v>
      </c>
      <c r="H11302" s="17">
        <v>0.21475976499999999</v>
      </c>
      <c r="I11302" s="17">
        <v>0.99004421499999995</v>
      </c>
      <c r="J11302" s="17">
        <v>9.8300000000000002E-3</v>
      </c>
      <c r="K11302" s="17">
        <v>1.2400000000000001E-4</v>
      </c>
    </row>
    <row r="11303" spans="1:11" x14ac:dyDescent="0.45">
      <c r="A11303" s="10" t="s">
        <v>91</v>
      </c>
      <c r="B11303" s="20">
        <v>0.82699999999999996</v>
      </c>
      <c r="C11303" s="19">
        <v>83147</v>
      </c>
      <c r="D11303" s="19">
        <v>8872.9142389999997</v>
      </c>
      <c r="E11303" s="23">
        <v>0.34094490100000002</v>
      </c>
      <c r="F11303" s="23">
        <v>0.240029514</v>
      </c>
      <c r="G11303" s="17">
        <v>0.78523578699999996</v>
      </c>
      <c r="H11303" s="17">
        <v>0.21476421300000001</v>
      </c>
      <c r="I11303" s="17">
        <v>0.99009149299999999</v>
      </c>
      <c r="J11303" s="17">
        <v>9.7900000000000001E-3</v>
      </c>
      <c r="K11303" s="17">
        <v>1.2300000000000001E-4</v>
      </c>
    </row>
    <row r="11304" spans="1:11" x14ac:dyDescent="0.45">
      <c r="A11304" s="10" t="s">
        <v>91</v>
      </c>
      <c r="B11304" s="20">
        <v>0.82799999999999996</v>
      </c>
      <c r="C11304" s="19">
        <v>83251</v>
      </c>
      <c r="D11304" s="19">
        <v>8908.4418380000006</v>
      </c>
      <c r="E11304" s="23">
        <v>0.34234405699999998</v>
      </c>
      <c r="F11304" s="23">
        <v>0.240899429</v>
      </c>
      <c r="G11304" s="17">
        <v>0.78525182900000001</v>
      </c>
      <c r="H11304" s="17">
        <v>0.21474817099999999</v>
      </c>
      <c r="I11304" s="17">
        <v>0.99012305599999995</v>
      </c>
      <c r="J11304" s="17">
        <v>9.75E-3</v>
      </c>
      <c r="K11304" s="17">
        <v>1.2300000000000001E-4</v>
      </c>
    </row>
    <row r="11305" spans="1:11" x14ac:dyDescent="0.45">
      <c r="A11305" s="10" t="s">
        <v>91</v>
      </c>
      <c r="B11305" s="20">
        <v>0.82899999999999996</v>
      </c>
      <c r="C11305" s="19">
        <v>83355</v>
      </c>
      <c r="D11305" s="19">
        <v>8944.1558480000003</v>
      </c>
      <c r="E11305" s="23">
        <v>0.34446794400000003</v>
      </c>
      <c r="F11305" s="23">
        <v>0.24161143299999999</v>
      </c>
      <c r="G11305" s="17">
        <v>0.78496790800000005</v>
      </c>
      <c r="H11305" s="17">
        <v>0.21503209200000001</v>
      </c>
      <c r="I11305" s="17">
        <v>0.99015529300000005</v>
      </c>
      <c r="J11305" s="17">
        <v>9.7199999999999995E-3</v>
      </c>
      <c r="K11305" s="17">
        <v>1.22E-4</v>
      </c>
    </row>
    <row r="11306" spans="1:11" x14ac:dyDescent="0.45">
      <c r="A11306" s="10" t="s">
        <v>91</v>
      </c>
      <c r="B11306" s="20">
        <v>0.83</v>
      </c>
      <c r="C11306" s="19">
        <v>83456</v>
      </c>
      <c r="D11306" s="19">
        <v>8979.0538649999999</v>
      </c>
      <c r="E11306" s="23">
        <v>0.34659893000000003</v>
      </c>
      <c r="F11306" s="23">
        <v>0.24211733099999999</v>
      </c>
      <c r="G11306" s="17">
        <v>0.78494056700000003</v>
      </c>
      <c r="H11306" s="17">
        <v>0.21505943299999999</v>
      </c>
      <c r="I11306" s="17">
        <v>0.99016928599999998</v>
      </c>
      <c r="J11306" s="17">
        <v>9.7099999999999999E-3</v>
      </c>
      <c r="K11306" s="17">
        <v>1.22E-4</v>
      </c>
    </row>
    <row r="11307" spans="1:11" x14ac:dyDescent="0.45">
      <c r="A11307" s="10" t="s">
        <v>91</v>
      </c>
      <c r="B11307" s="20">
        <v>0.83099999999999996</v>
      </c>
      <c r="C11307" s="19">
        <v>83553</v>
      </c>
      <c r="D11307" s="19">
        <v>9012.7411499999998</v>
      </c>
      <c r="E11307" s="23">
        <v>0.34743407199999998</v>
      </c>
      <c r="F11307" s="23">
        <v>0.24261403400000001</v>
      </c>
      <c r="G11307" s="17">
        <v>0.78483118500000004</v>
      </c>
      <c r="H11307" s="17">
        <v>0.21516881500000001</v>
      </c>
      <c r="I11307" s="17">
        <v>0.99017126</v>
      </c>
      <c r="J11307" s="17">
        <v>9.7099999999999999E-3</v>
      </c>
      <c r="K11307" s="17">
        <v>1.22E-4</v>
      </c>
    </row>
    <row r="11308" spans="1:11" x14ac:dyDescent="0.45">
      <c r="A11308" s="10" t="s">
        <v>91</v>
      </c>
      <c r="B11308" s="20">
        <v>0.83199999999999996</v>
      </c>
      <c r="C11308" s="19">
        <v>83653</v>
      </c>
      <c r="D11308" s="19">
        <v>9047.4986809999991</v>
      </c>
      <c r="E11308" s="23">
        <v>0.34809019299999999</v>
      </c>
      <c r="F11308" s="23">
        <v>0.24379150899999999</v>
      </c>
      <c r="G11308" s="17">
        <v>0.78499276799999995</v>
      </c>
      <c r="H11308" s="17">
        <v>0.21500723199999999</v>
      </c>
      <c r="I11308" s="17">
        <v>0.99016183700000004</v>
      </c>
      <c r="J11308" s="17">
        <v>9.7199999999999995E-3</v>
      </c>
      <c r="K11308" s="17">
        <v>1.21E-4</v>
      </c>
    </row>
    <row r="11309" spans="1:11" x14ac:dyDescent="0.45">
      <c r="A11309" s="10" t="s">
        <v>91</v>
      </c>
      <c r="B11309" s="20">
        <v>0.83299999999999996</v>
      </c>
      <c r="C11309" s="19">
        <v>83746</v>
      </c>
      <c r="D11309" s="19">
        <v>9079.9102480000001</v>
      </c>
      <c r="E11309" s="23">
        <v>0.34902265100000002</v>
      </c>
      <c r="F11309" s="23">
        <v>0.24461825000000001</v>
      </c>
      <c r="G11309" s="17">
        <v>0.78514794700000001</v>
      </c>
      <c r="H11309" s="17">
        <v>0.21485205299999999</v>
      </c>
      <c r="I11309" s="17">
        <v>0.99018846100000002</v>
      </c>
      <c r="J11309" s="17">
        <v>9.6900000000000007E-3</v>
      </c>
      <c r="K11309" s="17">
        <v>1.21E-4</v>
      </c>
    </row>
    <row r="11310" spans="1:11" x14ac:dyDescent="0.45">
      <c r="A11310" s="10" t="s">
        <v>91</v>
      </c>
      <c r="B11310" s="20">
        <v>0.83399999999999996</v>
      </c>
      <c r="C11310" s="19">
        <v>83858</v>
      </c>
      <c r="D11310" s="19">
        <v>9119.0669140000009</v>
      </c>
      <c r="E11310" s="23">
        <v>0.35126697899999998</v>
      </c>
      <c r="F11310" s="23">
        <v>0.24533134700000001</v>
      </c>
      <c r="G11310" s="17">
        <v>0.78524410300000003</v>
      </c>
      <c r="H11310" s="17">
        <v>0.214755897</v>
      </c>
      <c r="I11310" s="17">
        <v>0.99021770200000003</v>
      </c>
      <c r="J11310" s="17">
        <v>9.6600000000000002E-3</v>
      </c>
      <c r="K11310" s="17">
        <v>1.2E-4</v>
      </c>
    </row>
    <row r="11311" spans="1:11" x14ac:dyDescent="0.45">
      <c r="A11311" s="10" t="s">
        <v>91</v>
      </c>
      <c r="B11311" s="20">
        <v>0.83499999999999996</v>
      </c>
      <c r="C11311" s="19">
        <v>83950</v>
      </c>
      <c r="D11311" s="19">
        <v>9151.4440940000004</v>
      </c>
      <c r="E11311" s="23">
        <v>0.35295032300000001</v>
      </c>
      <c r="F11311" s="23">
        <v>0.24615084400000001</v>
      </c>
      <c r="G11311" s="17">
        <v>0.78536033400000005</v>
      </c>
      <c r="H11311" s="17">
        <v>0.21463966600000001</v>
      </c>
      <c r="I11311" s="17">
        <v>0.99023887099999996</v>
      </c>
      <c r="J11311" s="17">
        <v>9.6399999999999993E-3</v>
      </c>
      <c r="K11311" s="17">
        <v>1.2E-4</v>
      </c>
    </row>
    <row r="11312" spans="1:11" x14ac:dyDescent="0.45">
      <c r="A11312" s="10" t="s">
        <v>91</v>
      </c>
      <c r="B11312" s="20">
        <v>0.83599999999999997</v>
      </c>
      <c r="C11312" s="19">
        <v>84047</v>
      </c>
      <c r="D11312" s="19">
        <v>9185.781755</v>
      </c>
      <c r="E11312" s="23">
        <v>0.35464922399999999</v>
      </c>
      <c r="F11312" s="23">
        <v>0.24689219200000001</v>
      </c>
      <c r="G11312" s="17">
        <v>0.78532249799999998</v>
      </c>
      <c r="H11312" s="17">
        <v>0.21467750199999999</v>
      </c>
      <c r="I11312" s="17">
        <v>0.99026696299999994</v>
      </c>
      <c r="J11312" s="17">
        <v>9.6100000000000005E-3</v>
      </c>
      <c r="K11312" s="17">
        <v>1.2E-4</v>
      </c>
    </row>
    <row r="11313" spans="1:11" x14ac:dyDescent="0.45">
      <c r="A11313" s="10" t="s">
        <v>91</v>
      </c>
      <c r="B11313" s="20">
        <v>0.83699999999999997</v>
      </c>
      <c r="C11313" s="19">
        <v>84149</v>
      </c>
      <c r="D11313" s="19">
        <v>9222.0292200000004</v>
      </c>
      <c r="E11313" s="23">
        <v>0.355883701</v>
      </c>
      <c r="F11313" s="23">
        <v>0.24762086899999999</v>
      </c>
      <c r="G11313" s="17">
        <v>0.78548764699999996</v>
      </c>
      <c r="H11313" s="17">
        <v>0.21451235299999999</v>
      </c>
      <c r="I11313" s="17">
        <v>0.990302079</v>
      </c>
      <c r="J11313" s="17">
        <v>9.58E-3</v>
      </c>
      <c r="K11313" s="17">
        <v>1.1900000000000001E-4</v>
      </c>
    </row>
    <row r="11314" spans="1:11" x14ac:dyDescent="0.45">
      <c r="A11314" s="10" t="s">
        <v>91</v>
      </c>
      <c r="B11314" s="20">
        <v>0.83799999999999997</v>
      </c>
      <c r="C11314" s="19">
        <v>84245</v>
      </c>
      <c r="D11314" s="19">
        <v>9256.2701400000005</v>
      </c>
      <c r="E11314" s="23">
        <v>0.35752072800000001</v>
      </c>
      <c r="F11314" s="23">
        <v>0.248388479</v>
      </c>
      <c r="G11314" s="17">
        <v>0.78555403899999998</v>
      </c>
      <c r="H11314" s="17">
        <v>0.21444596099999999</v>
      </c>
      <c r="I11314" s="17">
        <v>0.99033030300000002</v>
      </c>
      <c r="J11314" s="17">
        <v>9.5499999999999995E-3</v>
      </c>
      <c r="K11314" s="17">
        <v>1.1900000000000001E-4</v>
      </c>
    </row>
    <row r="11315" spans="1:11" x14ac:dyDescent="0.45">
      <c r="A11315" s="10" t="s">
        <v>91</v>
      </c>
      <c r="B11315" s="20">
        <v>0.83899999999999997</v>
      </c>
      <c r="C11315" s="19">
        <v>84352</v>
      </c>
      <c r="D11315" s="19">
        <v>9294.5826350000007</v>
      </c>
      <c r="E11315" s="23">
        <v>0.35863727299999998</v>
      </c>
      <c r="F11315" s="23">
        <v>0.24918026600000001</v>
      </c>
      <c r="G11315" s="17">
        <v>0.78570751100000003</v>
      </c>
      <c r="H11315" s="17">
        <v>0.214292489</v>
      </c>
      <c r="I11315" s="17">
        <v>0.99036380700000004</v>
      </c>
      <c r="J11315" s="17">
        <v>9.5200000000000007E-3</v>
      </c>
      <c r="K11315" s="17">
        <v>1.1900000000000001E-4</v>
      </c>
    </row>
    <row r="11316" spans="1:11" x14ac:dyDescent="0.45">
      <c r="A11316" s="10" t="s">
        <v>91</v>
      </c>
      <c r="B11316" s="20">
        <v>0.84</v>
      </c>
      <c r="C11316" s="19">
        <v>84458</v>
      </c>
      <c r="D11316" s="19">
        <v>9332.6378530000002</v>
      </c>
      <c r="E11316" s="23">
        <v>0.35945569799999999</v>
      </c>
      <c r="F11316" s="23">
        <v>0.24985352999999999</v>
      </c>
      <c r="G11316" s="17">
        <v>0.78552653400000005</v>
      </c>
      <c r="H11316" s="17">
        <v>0.214473466</v>
      </c>
      <c r="I11316" s="17">
        <v>0.99020826699999998</v>
      </c>
      <c r="J11316" s="17">
        <v>9.6699999999999998E-3</v>
      </c>
      <c r="K11316" s="17">
        <v>1.18E-4</v>
      </c>
    </row>
    <row r="11317" spans="1:11" x14ac:dyDescent="0.45">
      <c r="A11317" s="10" t="s">
        <v>91</v>
      </c>
      <c r="B11317" s="20">
        <v>0.84099999999999997</v>
      </c>
      <c r="C11317" s="19">
        <v>84561</v>
      </c>
      <c r="D11317" s="19">
        <v>9369.7789140000004</v>
      </c>
      <c r="E11317" s="23">
        <v>0.361162394</v>
      </c>
      <c r="F11317" s="23">
        <v>0.25081417700000003</v>
      </c>
      <c r="G11317" s="17">
        <v>0.785456653</v>
      </c>
      <c r="H11317" s="17">
        <v>0.214543347</v>
      </c>
      <c r="I11317" s="17">
        <v>0.99023711199999997</v>
      </c>
      <c r="J11317" s="17">
        <v>9.6500000000000006E-3</v>
      </c>
      <c r="K11317" s="17">
        <v>1.18E-4</v>
      </c>
    </row>
    <row r="11318" spans="1:11" x14ac:dyDescent="0.45">
      <c r="A11318" s="10" t="s">
        <v>91</v>
      </c>
      <c r="B11318" s="20">
        <v>0.84199999999999997</v>
      </c>
      <c r="C11318" s="19">
        <v>84654</v>
      </c>
      <c r="D11318" s="19">
        <v>9403.4819320000006</v>
      </c>
      <c r="E11318" s="23">
        <v>0.36318723200000003</v>
      </c>
      <c r="F11318" s="23">
        <v>0.25155818800000002</v>
      </c>
      <c r="G11318" s="17">
        <v>0.78556240700000002</v>
      </c>
      <c r="H11318" s="17">
        <v>0.21443759300000001</v>
      </c>
      <c r="I11318" s="17">
        <v>0.990259903</v>
      </c>
      <c r="J11318" s="17">
        <v>9.6200000000000001E-3</v>
      </c>
      <c r="K11318" s="17">
        <v>1.17E-4</v>
      </c>
    </row>
    <row r="11319" spans="1:11" x14ac:dyDescent="0.45">
      <c r="A11319" s="10" t="s">
        <v>91</v>
      </c>
      <c r="B11319" s="20">
        <v>0.84299999999999997</v>
      </c>
      <c r="C11319" s="19">
        <v>84761</v>
      </c>
      <c r="D11319" s="19">
        <v>9442.4057420000008</v>
      </c>
      <c r="E11319" s="23">
        <v>0.36472039499999998</v>
      </c>
      <c r="F11319" s="23">
        <v>0.25236418399999999</v>
      </c>
      <c r="G11319" s="17">
        <v>0.78564434100000002</v>
      </c>
      <c r="H11319" s="17">
        <v>0.214355659</v>
      </c>
      <c r="I11319" s="17">
        <v>0.99028881599999996</v>
      </c>
      <c r="J11319" s="17">
        <v>9.5899999999999996E-3</v>
      </c>
      <c r="K11319" s="17">
        <v>1.17E-4</v>
      </c>
    </row>
    <row r="11320" spans="1:11" x14ac:dyDescent="0.45">
      <c r="A11320" s="10" t="s">
        <v>91</v>
      </c>
      <c r="B11320" s="20">
        <v>0.84399999999999997</v>
      </c>
      <c r="C11320" s="19">
        <v>84860</v>
      </c>
      <c r="D11320" s="19">
        <v>9478.6710459999995</v>
      </c>
      <c r="E11320" s="23">
        <v>0.36709557700000001</v>
      </c>
      <c r="F11320" s="23">
        <v>0.25318000000000002</v>
      </c>
      <c r="G11320" s="17">
        <v>0.78576478900000002</v>
      </c>
      <c r="H11320" s="17">
        <v>0.21423521100000001</v>
      </c>
      <c r="I11320" s="17">
        <v>0.990309514</v>
      </c>
      <c r="J11320" s="17">
        <v>9.5700000000000004E-3</v>
      </c>
      <c r="K11320" s="17">
        <v>1.17E-4</v>
      </c>
    </row>
    <row r="11321" spans="1:11" x14ac:dyDescent="0.45">
      <c r="A11321" s="10" t="s">
        <v>91</v>
      </c>
      <c r="B11321" s="20">
        <v>0.84499999999999997</v>
      </c>
      <c r="C11321" s="19">
        <v>84896</v>
      </c>
      <c r="D11321" s="19">
        <v>9491.8929779999999</v>
      </c>
      <c r="E11321" s="23">
        <v>0.36756688300000001</v>
      </c>
      <c r="F11321" s="23">
        <v>0.25389075100000003</v>
      </c>
      <c r="G11321" s="17">
        <v>0.78577318100000004</v>
      </c>
      <c r="H11321" s="17">
        <v>0.21422681900000001</v>
      </c>
      <c r="I11321" s="17">
        <v>0.99031867699999998</v>
      </c>
      <c r="J11321" s="17">
        <v>9.5600000000000008E-3</v>
      </c>
      <c r="K11321" s="17">
        <v>1.17E-4</v>
      </c>
    </row>
    <row r="11322" spans="1:11" x14ac:dyDescent="0.45">
      <c r="A11322" s="10" t="s">
        <v>91</v>
      </c>
      <c r="B11322" s="20">
        <v>0.84599999999999997</v>
      </c>
      <c r="C11322" s="19">
        <v>85062</v>
      </c>
      <c r="D11322" s="19">
        <v>9552.9961210000001</v>
      </c>
      <c r="E11322" s="23">
        <v>0.36940977699999999</v>
      </c>
      <c r="F11322" s="23">
        <v>0.25436834899999999</v>
      </c>
      <c r="G11322" s="17">
        <v>0.785709247</v>
      </c>
      <c r="H11322" s="17">
        <v>0.214290753</v>
      </c>
      <c r="I11322" s="17">
        <v>0.99030476999999995</v>
      </c>
      <c r="J11322" s="17">
        <v>9.58E-3</v>
      </c>
      <c r="K11322" s="17">
        <v>1.16E-4</v>
      </c>
    </row>
    <row r="11323" spans="1:11" x14ac:dyDescent="0.45">
      <c r="A11323" s="10" t="s">
        <v>91</v>
      </c>
      <c r="B11323" s="20">
        <v>0.84699999999999998</v>
      </c>
      <c r="C11323" s="19">
        <v>85128</v>
      </c>
      <c r="D11323" s="19">
        <v>9577.3929850000004</v>
      </c>
      <c r="E11323" s="23">
        <v>0.37033733699999999</v>
      </c>
      <c r="F11323" s="23">
        <v>0.25557230199999997</v>
      </c>
      <c r="G11323" s="17">
        <v>0.78578141199999996</v>
      </c>
      <c r="H11323" s="17">
        <v>0.21421858799999999</v>
      </c>
      <c r="I11323" s="17">
        <v>0.99033266799999997</v>
      </c>
      <c r="J11323" s="17">
        <v>9.5499999999999995E-3</v>
      </c>
      <c r="K11323" s="17">
        <v>1.16E-4</v>
      </c>
    </row>
    <row r="11324" spans="1:11" x14ac:dyDescent="0.45">
      <c r="A11324" s="10" t="s">
        <v>91</v>
      </c>
      <c r="B11324" s="20">
        <v>0.84799999999999998</v>
      </c>
      <c r="C11324" s="19">
        <v>85265</v>
      </c>
      <c r="D11324" s="19">
        <v>9628.1800619999995</v>
      </c>
      <c r="E11324" s="23">
        <v>0.37139840699999999</v>
      </c>
      <c r="F11324" s="23">
        <v>0.25620038699999997</v>
      </c>
      <c r="G11324" s="17">
        <v>0.78600832700000001</v>
      </c>
      <c r="H11324" s="17">
        <v>0.21399167299999999</v>
      </c>
      <c r="I11324" s="17">
        <v>0.99038221999999998</v>
      </c>
      <c r="J11324" s="17">
        <v>9.4999999999999998E-3</v>
      </c>
      <c r="K11324" s="17">
        <v>1.15E-4</v>
      </c>
    </row>
    <row r="11325" spans="1:11" x14ac:dyDescent="0.45">
      <c r="A11325" s="10" t="s">
        <v>91</v>
      </c>
      <c r="B11325" s="20">
        <v>0.84899999999999998</v>
      </c>
      <c r="C11325" s="19">
        <v>85361</v>
      </c>
      <c r="D11325" s="19">
        <v>9663.9974020000009</v>
      </c>
      <c r="E11325" s="23">
        <v>0.37389349100000002</v>
      </c>
      <c r="F11325" s="23">
        <v>0.25721756499999998</v>
      </c>
      <c r="G11325" s="17">
        <v>0.78610840999999998</v>
      </c>
      <c r="H11325" s="17">
        <v>0.21389158999999999</v>
      </c>
      <c r="I11325" s="17">
        <v>0.99040591600000005</v>
      </c>
      <c r="J11325" s="17">
        <v>9.4800000000000006E-3</v>
      </c>
      <c r="K11325" s="17">
        <v>1.15E-4</v>
      </c>
    </row>
    <row r="11326" spans="1:11" x14ac:dyDescent="0.45">
      <c r="A11326" s="10" t="s">
        <v>91</v>
      </c>
      <c r="B11326" s="20">
        <v>0.85</v>
      </c>
      <c r="C11326" s="19">
        <v>85461</v>
      </c>
      <c r="D11326" s="19">
        <v>9701.4733219999998</v>
      </c>
      <c r="E11326" s="23">
        <v>0.37560736300000003</v>
      </c>
      <c r="F11326" s="23">
        <v>0.25803369500000001</v>
      </c>
      <c r="G11326" s="17">
        <v>0.78610126300000005</v>
      </c>
      <c r="H11326" s="17">
        <v>0.21389873700000001</v>
      </c>
      <c r="I11326" s="17">
        <v>0.99043029800000004</v>
      </c>
      <c r="J11326" s="17">
        <v>9.4500000000000001E-3</v>
      </c>
      <c r="K11326" s="17">
        <v>1.15E-4</v>
      </c>
    </row>
    <row r="11327" spans="1:11" x14ac:dyDescent="0.45">
      <c r="A11327" s="10" t="s">
        <v>91</v>
      </c>
      <c r="B11327" s="20">
        <v>0.85099999999999998</v>
      </c>
      <c r="C11327" s="19">
        <v>85540</v>
      </c>
      <c r="D11327" s="19">
        <v>9731.1782710000007</v>
      </c>
      <c r="E11327" s="23">
        <v>0.37657716800000002</v>
      </c>
      <c r="F11327" s="23">
        <v>0.25883892600000002</v>
      </c>
      <c r="G11327" s="17">
        <v>0.78611176100000002</v>
      </c>
      <c r="H11327" s="17">
        <v>0.21388823900000001</v>
      </c>
      <c r="I11327" s="17">
        <v>0.99045858099999995</v>
      </c>
      <c r="J11327" s="17">
        <v>9.4299999999999991E-3</v>
      </c>
      <c r="K11327" s="17">
        <v>1.1400000000000001E-4</v>
      </c>
    </row>
    <row r="11328" spans="1:11" x14ac:dyDescent="0.45">
      <c r="A11328" s="10" t="s">
        <v>91</v>
      </c>
      <c r="B11328" s="20">
        <v>0.85199999999999998</v>
      </c>
      <c r="C11328" s="19">
        <v>85657</v>
      </c>
      <c r="D11328" s="19">
        <v>9775.3357130000004</v>
      </c>
      <c r="E11328" s="23">
        <v>0.37791902599999999</v>
      </c>
      <c r="F11328" s="23">
        <v>0.25943593300000001</v>
      </c>
      <c r="G11328" s="17">
        <v>0.78620544699999995</v>
      </c>
      <c r="H11328" s="17">
        <v>0.213794553</v>
      </c>
      <c r="I11328" s="17">
        <v>0.99048934600000005</v>
      </c>
      <c r="J11328" s="17">
        <v>9.4000000000000004E-3</v>
      </c>
      <c r="K11328" s="17">
        <v>1.1400000000000001E-4</v>
      </c>
    </row>
    <row r="11329" spans="1:11" x14ac:dyDescent="0.45">
      <c r="A11329" s="10" t="s">
        <v>91</v>
      </c>
      <c r="B11329" s="20">
        <v>0.85299999999999998</v>
      </c>
      <c r="C11329" s="19">
        <v>85764</v>
      </c>
      <c r="D11329" s="19">
        <v>9815.8727770000005</v>
      </c>
      <c r="E11329" s="23">
        <v>0.37965887100000001</v>
      </c>
      <c r="F11329" s="23">
        <v>0.260482665</v>
      </c>
      <c r="G11329" s="17">
        <v>0.78635558000000005</v>
      </c>
      <c r="H11329" s="17">
        <v>0.21364442</v>
      </c>
      <c r="I11329" s="17">
        <v>0.99051832299999998</v>
      </c>
      <c r="J11329" s="17">
        <v>9.3699999999999999E-3</v>
      </c>
      <c r="K11329" s="17">
        <v>1.1400000000000001E-4</v>
      </c>
    </row>
    <row r="11330" spans="1:11" x14ac:dyDescent="0.45">
      <c r="A11330" s="10" t="s">
        <v>91</v>
      </c>
      <c r="B11330" s="20">
        <v>0.85399999999999998</v>
      </c>
      <c r="C11330" s="19">
        <v>85863</v>
      </c>
      <c r="D11330" s="19">
        <v>9853.5131729999994</v>
      </c>
      <c r="E11330" s="23">
        <v>0.38049508399999998</v>
      </c>
      <c r="F11330" s="23">
        <v>0.26132651099999998</v>
      </c>
      <c r="G11330" s="17">
        <v>0.78642721500000001</v>
      </c>
      <c r="H11330" s="17">
        <v>0.21357278499999999</v>
      </c>
      <c r="I11330" s="17">
        <v>0.99054914100000002</v>
      </c>
      <c r="J11330" s="17">
        <v>9.3399999999999993E-3</v>
      </c>
      <c r="K11330" s="17">
        <v>1.13E-4</v>
      </c>
    </row>
    <row r="11331" spans="1:11" x14ac:dyDescent="0.45">
      <c r="A11331" s="10" t="s">
        <v>91</v>
      </c>
      <c r="B11331" s="20">
        <v>0.85499999999999998</v>
      </c>
      <c r="C11331" s="19">
        <v>85968</v>
      </c>
      <c r="D11331" s="19">
        <v>9893.5512789999993</v>
      </c>
      <c r="E11331" s="23">
        <v>0.38274708000000002</v>
      </c>
      <c r="F11331" s="23">
        <v>0.26217336000000002</v>
      </c>
      <c r="G11331" s="17">
        <v>0.786443793</v>
      </c>
      <c r="H11331" s="17">
        <v>0.213556207</v>
      </c>
      <c r="I11331" s="17">
        <v>0.99054092500000002</v>
      </c>
      <c r="J11331" s="17">
        <v>9.3500000000000007E-3</v>
      </c>
      <c r="K11331" s="17">
        <v>1.13E-4</v>
      </c>
    </row>
    <row r="11332" spans="1:11" x14ac:dyDescent="0.45">
      <c r="A11332" s="10" t="s">
        <v>91</v>
      </c>
      <c r="B11332" s="20">
        <v>0.85599999999999998</v>
      </c>
      <c r="C11332" s="19">
        <v>86067</v>
      </c>
      <c r="D11332" s="19">
        <v>9931.5553619999991</v>
      </c>
      <c r="E11332" s="23">
        <v>0.38431649499999998</v>
      </c>
      <c r="F11332" s="23">
        <v>0.26303769900000001</v>
      </c>
      <c r="G11332" s="17">
        <v>0.78652677599999998</v>
      </c>
      <c r="H11332" s="17">
        <v>0.21347322399999999</v>
      </c>
      <c r="I11332" s="17">
        <v>0.99057828800000003</v>
      </c>
      <c r="J11332" s="17">
        <v>9.3100000000000006E-3</v>
      </c>
      <c r="K11332" s="17">
        <v>1.13E-4</v>
      </c>
    </row>
    <row r="11333" spans="1:11" x14ac:dyDescent="0.45">
      <c r="A11333" s="10" t="s">
        <v>91</v>
      </c>
      <c r="B11333" s="20">
        <v>0.85699999999999998</v>
      </c>
      <c r="C11333" s="19">
        <v>86157</v>
      </c>
      <c r="D11333" s="19">
        <v>9966.2355339999995</v>
      </c>
      <c r="E11333" s="23">
        <v>0.38594651600000002</v>
      </c>
      <c r="F11333" s="23">
        <v>0.26387104099999997</v>
      </c>
      <c r="G11333" s="17">
        <v>0.78648281600000003</v>
      </c>
      <c r="H11333" s="17">
        <v>0.213517184</v>
      </c>
      <c r="I11333" s="17">
        <v>0.99060452399999999</v>
      </c>
      <c r="J11333" s="17">
        <v>9.2800000000000001E-3</v>
      </c>
      <c r="K11333" s="17">
        <v>1.12E-4</v>
      </c>
    </row>
    <row r="11334" spans="1:11" x14ac:dyDescent="0.45">
      <c r="A11334" s="10" t="s">
        <v>91</v>
      </c>
      <c r="B11334" s="20">
        <v>0.85799999999999998</v>
      </c>
      <c r="C11334" s="19">
        <v>86268</v>
      </c>
      <c r="D11334" s="19">
        <v>10009.230530000001</v>
      </c>
      <c r="E11334" s="23">
        <v>0.38877034199999999</v>
      </c>
      <c r="F11334" s="23">
        <v>0.26466503899999999</v>
      </c>
      <c r="G11334" s="17">
        <v>0.78650252700000001</v>
      </c>
      <c r="H11334" s="17">
        <v>0.21349747299999999</v>
      </c>
      <c r="I11334" s="17">
        <v>0.99062996699999994</v>
      </c>
      <c r="J11334" s="17">
        <v>9.2599999999999991E-3</v>
      </c>
      <c r="K11334" s="17">
        <v>1.12E-4</v>
      </c>
    </row>
    <row r="11335" spans="1:11" x14ac:dyDescent="0.45">
      <c r="A11335" s="10" t="s">
        <v>91</v>
      </c>
      <c r="B11335" s="20">
        <v>0.85899999999999999</v>
      </c>
      <c r="C11335" s="19">
        <v>86348</v>
      </c>
      <c r="D11335" s="19">
        <v>10040.452859999999</v>
      </c>
      <c r="E11335" s="23">
        <v>0.391858286</v>
      </c>
      <c r="F11335" s="23">
        <v>0.26557535599999998</v>
      </c>
      <c r="G11335" s="17">
        <v>0.78645712700000003</v>
      </c>
      <c r="H11335" s="17">
        <v>0.21354287299999999</v>
      </c>
      <c r="I11335" s="17">
        <v>0.99064691900000001</v>
      </c>
      <c r="J11335" s="17">
        <v>9.2399999999999999E-3</v>
      </c>
      <c r="K11335" s="17">
        <v>1.12E-4</v>
      </c>
    </row>
    <row r="11336" spans="1:11" x14ac:dyDescent="0.45">
      <c r="A11336" s="10" t="s">
        <v>91</v>
      </c>
      <c r="B11336" s="20">
        <v>0.86</v>
      </c>
      <c r="C11336" s="19">
        <v>86470</v>
      </c>
      <c r="D11336" s="19">
        <v>10088.29356</v>
      </c>
      <c r="E11336" s="23">
        <v>0.39269537100000002</v>
      </c>
      <c r="F11336" s="23">
        <v>0.266325586</v>
      </c>
      <c r="G11336" s="17">
        <v>0.78664276600000005</v>
      </c>
      <c r="H11336" s="17">
        <v>0.21335723400000001</v>
      </c>
      <c r="I11336" s="17">
        <v>0.99068287600000005</v>
      </c>
      <c r="J11336" s="17">
        <v>9.2099999999999994E-3</v>
      </c>
      <c r="K11336" s="17">
        <v>1.11E-4</v>
      </c>
    </row>
    <row r="11337" spans="1:11" x14ac:dyDescent="0.45">
      <c r="A11337" s="10" t="s">
        <v>91</v>
      </c>
      <c r="B11337" s="20">
        <v>0.86099999999999999</v>
      </c>
      <c r="C11337" s="19">
        <v>86553</v>
      </c>
      <c r="D11337" s="19">
        <v>10120.96132</v>
      </c>
      <c r="E11337" s="23">
        <v>0.39398471099999999</v>
      </c>
      <c r="F11337" s="23">
        <v>0.26729750000000002</v>
      </c>
      <c r="G11337" s="17">
        <v>0.78677804399999995</v>
      </c>
      <c r="H11337" s="17">
        <v>0.21322195599999999</v>
      </c>
      <c r="I11337" s="17">
        <v>0.99070544999999999</v>
      </c>
      <c r="J11337" s="17">
        <v>9.1800000000000007E-3</v>
      </c>
      <c r="K11337" s="17">
        <v>1.11E-4</v>
      </c>
    </row>
    <row r="11338" spans="1:11" x14ac:dyDescent="0.45">
      <c r="A11338" s="10" t="s">
        <v>91</v>
      </c>
      <c r="B11338" s="20">
        <v>0.86199999999999999</v>
      </c>
      <c r="C11338" s="19">
        <v>86671</v>
      </c>
      <c r="D11338" s="19">
        <v>10167.63307</v>
      </c>
      <c r="E11338" s="23">
        <v>0.39778952499999998</v>
      </c>
      <c r="F11338" s="23">
        <v>0.26801504399999998</v>
      </c>
      <c r="G11338" s="17">
        <v>0.78686065699999996</v>
      </c>
      <c r="H11338" s="17">
        <v>0.21313934300000001</v>
      </c>
      <c r="I11338" s="17">
        <v>0.99074165599999997</v>
      </c>
      <c r="J11338" s="17">
        <v>9.1500000000000001E-3</v>
      </c>
      <c r="K11338" s="17">
        <v>1.11E-4</v>
      </c>
    </row>
    <row r="11339" spans="1:11" x14ac:dyDescent="0.45">
      <c r="A11339" s="10" t="s">
        <v>91</v>
      </c>
      <c r="B11339" s="20">
        <v>0.86299999999999999</v>
      </c>
      <c r="C11339" s="19">
        <v>86755</v>
      </c>
      <c r="D11339" s="19">
        <v>10201.20946</v>
      </c>
      <c r="E11339" s="23">
        <v>0.40097350199999998</v>
      </c>
      <c r="F11339" s="23">
        <v>0.26898100000000003</v>
      </c>
      <c r="G11339" s="17">
        <v>0.78695176099999997</v>
      </c>
      <c r="H11339" s="17">
        <v>0.213048239</v>
      </c>
      <c r="I11339" s="17">
        <v>0.99075115000000002</v>
      </c>
      <c r="J11339" s="17">
        <v>9.1400000000000006E-3</v>
      </c>
      <c r="K11339" s="17">
        <v>1.1E-4</v>
      </c>
    </row>
    <row r="11340" spans="1:11" x14ac:dyDescent="0.45">
      <c r="A11340" s="10" t="s">
        <v>91</v>
      </c>
      <c r="B11340" s="20">
        <v>0.86399999999999999</v>
      </c>
      <c r="C11340" s="19">
        <v>86853</v>
      </c>
      <c r="D11340" s="19">
        <v>10240.556350000001</v>
      </c>
      <c r="E11340" s="23">
        <v>0.40177627599999999</v>
      </c>
      <c r="F11340" s="23">
        <v>0.26987501200000003</v>
      </c>
      <c r="G11340" s="17">
        <v>0.78706550099999995</v>
      </c>
      <c r="H11340" s="17">
        <v>0.212934499</v>
      </c>
      <c r="I11340" s="17">
        <v>0.99078475899999996</v>
      </c>
      <c r="J11340" s="17">
        <v>9.11E-3</v>
      </c>
      <c r="K11340" s="17">
        <v>1.1E-4</v>
      </c>
    </row>
    <row r="11341" spans="1:11" x14ac:dyDescent="0.45">
      <c r="A11341" s="10" t="s">
        <v>91</v>
      </c>
      <c r="B11341" s="20">
        <v>0.86499999999999999</v>
      </c>
      <c r="C11341" s="19">
        <v>86972</v>
      </c>
      <c r="D11341" s="19">
        <v>10288.449430000001</v>
      </c>
      <c r="E11341" s="23">
        <v>0.40359614799999999</v>
      </c>
      <c r="F11341" s="23">
        <v>0.27076182700000001</v>
      </c>
      <c r="G11341" s="17">
        <v>0.78717288299999999</v>
      </c>
      <c r="H11341" s="17">
        <v>0.21282711700000001</v>
      </c>
      <c r="I11341" s="17">
        <v>0.990817057</v>
      </c>
      <c r="J11341" s="17">
        <v>9.0699999999999999E-3</v>
      </c>
      <c r="K11341" s="17">
        <v>1.1E-4</v>
      </c>
    </row>
    <row r="11342" spans="1:11" x14ac:dyDescent="0.45">
      <c r="A11342" s="10" t="s">
        <v>91</v>
      </c>
      <c r="B11342" s="20">
        <v>0.86599999999999999</v>
      </c>
      <c r="C11342" s="19">
        <v>87072</v>
      </c>
      <c r="D11342" s="19">
        <v>10328.915950000001</v>
      </c>
      <c r="E11342" s="23">
        <v>0.40535885399999999</v>
      </c>
      <c r="F11342" s="23">
        <v>0.27174743400000001</v>
      </c>
      <c r="G11342" s="17">
        <v>0.78724503899999998</v>
      </c>
      <c r="H11342" s="17">
        <v>0.21275496099999999</v>
      </c>
      <c r="I11342" s="17">
        <v>0.99084665400000005</v>
      </c>
      <c r="J11342" s="17">
        <v>9.0399999999999994E-3</v>
      </c>
      <c r="K11342" s="17">
        <v>1.0900000000000001E-4</v>
      </c>
    </row>
    <row r="11343" spans="1:11" x14ac:dyDescent="0.45">
      <c r="A11343" s="10" t="s">
        <v>91</v>
      </c>
      <c r="B11343" s="20">
        <v>0.86699999999999999</v>
      </c>
      <c r="C11343" s="19">
        <v>87173</v>
      </c>
      <c r="D11343" s="19">
        <v>10369.9617</v>
      </c>
      <c r="E11343" s="23">
        <v>0.408405242</v>
      </c>
      <c r="F11343" s="23">
        <v>0.272674007</v>
      </c>
      <c r="G11343" s="17">
        <v>0.78737682499999995</v>
      </c>
      <c r="H11343" s="17">
        <v>0.212623175</v>
      </c>
      <c r="I11343" s="17">
        <v>0.99087922399999995</v>
      </c>
      <c r="J11343" s="17">
        <v>9.0100000000000006E-3</v>
      </c>
      <c r="K11343" s="17">
        <v>1.0900000000000001E-4</v>
      </c>
    </row>
    <row r="11344" spans="1:11" x14ac:dyDescent="0.45">
      <c r="A11344" s="10" t="s">
        <v>91</v>
      </c>
      <c r="B11344" s="20">
        <v>0.86799999999999999</v>
      </c>
      <c r="C11344" s="19">
        <v>87258</v>
      </c>
      <c r="D11344" s="19">
        <v>10404.852430000001</v>
      </c>
      <c r="E11344" s="23">
        <v>0.41159705499999999</v>
      </c>
      <c r="F11344" s="23">
        <v>0.27351215899999998</v>
      </c>
      <c r="G11344" s="17">
        <v>0.78743496300000004</v>
      </c>
      <c r="H11344" s="17">
        <v>0.21256503700000001</v>
      </c>
      <c r="I11344" s="17">
        <v>0.99089784199999997</v>
      </c>
      <c r="J11344" s="17">
        <v>8.9899999999999997E-3</v>
      </c>
      <c r="K11344" s="17">
        <v>1.0900000000000001E-4</v>
      </c>
    </row>
    <row r="11345" spans="1:11" x14ac:dyDescent="0.45">
      <c r="A11345" s="10" t="s">
        <v>91</v>
      </c>
      <c r="B11345" s="20">
        <v>0.86899999999999999</v>
      </c>
      <c r="C11345" s="19">
        <v>87374</v>
      </c>
      <c r="D11345" s="19">
        <v>10452.667750000001</v>
      </c>
      <c r="E11345" s="23">
        <v>0.413259759</v>
      </c>
      <c r="F11345" s="23">
        <v>0.27443142700000001</v>
      </c>
      <c r="G11345" s="17">
        <v>0.78745393399999997</v>
      </c>
      <c r="H11345" s="17">
        <v>0.21254606600000001</v>
      </c>
      <c r="I11345" s="17">
        <v>0.99093290499999998</v>
      </c>
      <c r="J11345" s="17">
        <v>8.9599999999999992E-3</v>
      </c>
      <c r="K11345" s="17">
        <v>1.08E-4</v>
      </c>
    </row>
    <row r="11346" spans="1:11" x14ac:dyDescent="0.45">
      <c r="A11346" s="10" t="s">
        <v>91</v>
      </c>
      <c r="B11346" s="20">
        <v>0.87</v>
      </c>
      <c r="C11346" s="19">
        <v>87462</v>
      </c>
      <c r="D11346" s="19">
        <v>10489.112499999999</v>
      </c>
      <c r="E11346" s="23">
        <v>0.41457987800000001</v>
      </c>
      <c r="F11346" s="23">
        <v>0.27544317699999998</v>
      </c>
      <c r="G11346" s="17">
        <v>0.78742768299999999</v>
      </c>
      <c r="H11346" s="17">
        <v>0.21257231700000001</v>
      </c>
      <c r="I11346" s="17">
        <v>0.99096092700000005</v>
      </c>
      <c r="J11346" s="17">
        <v>8.9300000000000004E-3</v>
      </c>
      <c r="K11346" s="17">
        <v>1.08E-4</v>
      </c>
    </row>
    <row r="11347" spans="1:11" x14ac:dyDescent="0.45">
      <c r="A11347" s="10" t="s">
        <v>91</v>
      </c>
      <c r="B11347" s="20">
        <v>0.871</v>
      </c>
      <c r="C11347" s="19">
        <v>87568</v>
      </c>
      <c r="D11347" s="19">
        <v>10533.13841</v>
      </c>
      <c r="E11347" s="23">
        <v>0.41613006899999999</v>
      </c>
      <c r="F11347" s="23">
        <v>0.27625633900000002</v>
      </c>
      <c r="G11347" s="17">
        <v>0.78758222200000005</v>
      </c>
      <c r="H11347" s="17">
        <v>0.212417778</v>
      </c>
      <c r="I11347" s="17">
        <v>0.99097423799999995</v>
      </c>
      <c r="J11347" s="17">
        <v>8.9200000000000008E-3</v>
      </c>
      <c r="K11347" s="17">
        <v>1.08E-4</v>
      </c>
    </row>
    <row r="11348" spans="1:11" x14ac:dyDescent="0.45">
      <c r="A11348" s="10" t="s">
        <v>91</v>
      </c>
      <c r="B11348" s="20">
        <v>0.872</v>
      </c>
      <c r="C11348" s="19">
        <v>87674</v>
      </c>
      <c r="D11348" s="19">
        <v>10577.351129999999</v>
      </c>
      <c r="E11348" s="23">
        <v>0.41795302299999998</v>
      </c>
      <c r="F11348" s="23">
        <v>0.27729092</v>
      </c>
      <c r="G11348" s="17">
        <v>0.78772498099999999</v>
      </c>
      <c r="H11348" s="17">
        <v>0.21227501900000001</v>
      </c>
      <c r="I11348" s="17">
        <v>0.991012695</v>
      </c>
      <c r="J11348" s="17">
        <v>8.8800000000000007E-3</v>
      </c>
      <c r="K11348" s="17">
        <v>1.07E-4</v>
      </c>
    </row>
    <row r="11349" spans="1:11" x14ac:dyDescent="0.45">
      <c r="A11349" s="10" t="s">
        <v>91</v>
      </c>
      <c r="B11349" s="20">
        <v>0.873</v>
      </c>
      <c r="C11349" s="19">
        <v>87775</v>
      </c>
      <c r="D11349" s="19">
        <v>10619.76189</v>
      </c>
      <c r="E11349" s="23">
        <v>0.42196663200000001</v>
      </c>
      <c r="F11349" s="23">
        <v>0.27822881199999999</v>
      </c>
      <c r="G11349" s="17">
        <v>0.78777556299999996</v>
      </c>
      <c r="H11349" s="17">
        <v>0.21222443699999999</v>
      </c>
      <c r="I11349" s="17">
        <v>0.99104250400000005</v>
      </c>
      <c r="J11349" s="17">
        <v>8.8500000000000002E-3</v>
      </c>
      <c r="K11349" s="17">
        <v>1.07E-4</v>
      </c>
    </row>
    <row r="11350" spans="1:11" x14ac:dyDescent="0.45">
      <c r="A11350" s="10" t="s">
        <v>91</v>
      </c>
      <c r="B11350" s="20">
        <v>0.874</v>
      </c>
      <c r="C11350" s="19">
        <v>87876</v>
      </c>
      <c r="D11350" s="19">
        <v>10662.56121</v>
      </c>
      <c r="E11350" s="23">
        <v>0.4247995</v>
      </c>
      <c r="F11350" s="23">
        <v>0.279212603</v>
      </c>
      <c r="G11350" s="17">
        <v>0.78773499000000002</v>
      </c>
      <c r="H11350" s="17">
        <v>0.21226501</v>
      </c>
      <c r="I11350" s="17">
        <v>0.99106071200000001</v>
      </c>
      <c r="J11350" s="17">
        <v>8.8299999999999993E-3</v>
      </c>
      <c r="K11350" s="17">
        <v>1.07E-4</v>
      </c>
    </row>
    <row r="11351" spans="1:11" x14ac:dyDescent="0.45">
      <c r="A11351" s="10" t="s">
        <v>91</v>
      </c>
      <c r="B11351" s="20">
        <v>0.875</v>
      </c>
      <c r="C11351" s="19">
        <v>87968</v>
      </c>
      <c r="D11351" s="19">
        <v>10701.686519999999</v>
      </c>
      <c r="E11351" s="23">
        <v>0.426135337</v>
      </c>
      <c r="F11351" s="23">
        <v>0.28015734399999997</v>
      </c>
      <c r="G11351" s="17">
        <v>0.78763868699999995</v>
      </c>
      <c r="H11351" s="17">
        <v>0.212361313</v>
      </c>
      <c r="I11351" s="17">
        <v>0.99108323200000004</v>
      </c>
      <c r="J11351" s="17">
        <v>8.8100000000000001E-3</v>
      </c>
      <c r="K11351" s="17">
        <v>1.06E-4</v>
      </c>
    </row>
    <row r="11352" spans="1:11" x14ac:dyDescent="0.45">
      <c r="A11352" s="10" t="s">
        <v>91</v>
      </c>
      <c r="B11352" s="20">
        <v>0.876</v>
      </c>
      <c r="C11352" s="19">
        <v>88067</v>
      </c>
      <c r="D11352" s="19">
        <v>10744.01556</v>
      </c>
      <c r="E11352" s="23">
        <v>0.42927337300000001</v>
      </c>
      <c r="F11352" s="23">
        <v>0.281108266</v>
      </c>
      <c r="G11352" s="17">
        <v>0.78782063700000005</v>
      </c>
      <c r="H11352" s="17">
        <v>0.21217936300000001</v>
      </c>
      <c r="I11352" s="17">
        <v>0.99111524399999995</v>
      </c>
      <c r="J11352" s="17">
        <v>8.7799999999999996E-3</v>
      </c>
      <c r="K11352" s="17">
        <v>1.06E-4</v>
      </c>
    </row>
    <row r="11353" spans="1:11" x14ac:dyDescent="0.45">
      <c r="A11353" s="10" t="s">
        <v>91</v>
      </c>
      <c r="B11353" s="20">
        <v>0.877</v>
      </c>
      <c r="C11353" s="19">
        <v>88171</v>
      </c>
      <c r="D11353" s="19">
        <v>10788.809789999999</v>
      </c>
      <c r="E11353" s="23">
        <v>0.43253528600000002</v>
      </c>
      <c r="F11353" s="23">
        <v>0.28203714800000002</v>
      </c>
      <c r="G11353" s="17">
        <v>0.78793480800000004</v>
      </c>
      <c r="H11353" s="17">
        <v>0.21206519200000001</v>
      </c>
      <c r="I11353" s="17">
        <v>0.991133716</v>
      </c>
      <c r="J11353" s="17">
        <v>8.7600000000000004E-3</v>
      </c>
      <c r="K11353" s="17">
        <v>1.05E-4</v>
      </c>
    </row>
    <row r="11354" spans="1:11" x14ac:dyDescent="0.45">
      <c r="A11354" s="10" t="s">
        <v>91</v>
      </c>
      <c r="B11354" s="20">
        <v>0.878</v>
      </c>
      <c r="C11354" s="19">
        <v>88273</v>
      </c>
      <c r="D11354" s="19">
        <v>10833.03017</v>
      </c>
      <c r="E11354" s="23">
        <v>0.43495668599999998</v>
      </c>
      <c r="F11354" s="23">
        <v>0.283097086</v>
      </c>
      <c r="G11354" s="17">
        <v>0.78797593799999999</v>
      </c>
      <c r="H11354" s="17">
        <v>0.21202406200000001</v>
      </c>
      <c r="I11354" s="17">
        <v>0.99114559300000005</v>
      </c>
      <c r="J11354" s="17">
        <v>8.7500000000000008E-3</v>
      </c>
      <c r="K11354" s="17">
        <v>1.05E-4</v>
      </c>
    </row>
    <row r="11355" spans="1:11" x14ac:dyDescent="0.45">
      <c r="A11355" s="10" t="s">
        <v>91</v>
      </c>
      <c r="B11355" s="20">
        <v>0.879</v>
      </c>
      <c r="C11355" s="19">
        <v>88367</v>
      </c>
      <c r="D11355" s="19">
        <v>10874.06033</v>
      </c>
      <c r="E11355" s="23">
        <v>0.43799371599999998</v>
      </c>
      <c r="F11355" s="23">
        <v>0.28410301599999999</v>
      </c>
      <c r="G11355" s="17">
        <v>0.78808831400000001</v>
      </c>
      <c r="H11355" s="17">
        <v>0.21191168599999999</v>
      </c>
      <c r="I11355" s="17">
        <v>0.99116106800000003</v>
      </c>
      <c r="J11355" s="17">
        <v>8.7299999999999999E-3</v>
      </c>
      <c r="K11355" s="17">
        <v>1.05E-4</v>
      </c>
    </row>
    <row r="11356" spans="1:11" x14ac:dyDescent="0.45">
      <c r="A11356" s="10" t="s">
        <v>91</v>
      </c>
      <c r="B11356" s="20">
        <v>0.88</v>
      </c>
      <c r="C11356" s="19">
        <v>88468</v>
      </c>
      <c r="D11356" s="19">
        <v>10918.44781</v>
      </c>
      <c r="E11356" s="23">
        <v>0.441677969</v>
      </c>
      <c r="F11356" s="23">
        <v>0.28491256199999998</v>
      </c>
      <c r="G11356" s="17">
        <v>0.78810417300000002</v>
      </c>
      <c r="H11356" s="17">
        <v>0.21189582700000001</v>
      </c>
      <c r="I11356" s="17">
        <v>0.991189977</v>
      </c>
      <c r="J11356" s="17">
        <v>8.7100000000000007E-3</v>
      </c>
      <c r="K11356" s="17">
        <v>1.05E-4</v>
      </c>
    </row>
    <row r="11357" spans="1:11" x14ac:dyDescent="0.45">
      <c r="A11357" s="10" t="s">
        <v>91</v>
      </c>
      <c r="B11357" s="20">
        <v>0.88100000000000001</v>
      </c>
      <c r="C11357" s="19">
        <v>88566</v>
      </c>
      <c r="D11357" s="19">
        <v>10961.826709999999</v>
      </c>
      <c r="E11357" s="23">
        <v>0.44343903299999998</v>
      </c>
      <c r="F11357" s="23">
        <v>0.28606213600000002</v>
      </c>
      <c r="G11357" s="17">
        <v>0.78797732799999998</v>
      </c>
      <c r="H11357" s="17">
        <v>0.212022672</v>
      </c>
      <c r="I11357" s="17">
        <v>0.99121789699999996</v>
      </c>
      <c r="J11357" s="17">
        <v>8.6800000000000002E-3</v>
      </c>
      <c r="K11357" s="17">
        <v>1.0399999999999999E-4</v>
      </c>
    </row>
    <row r="11358" spans="1:11" x14ac:dyDescent="0.45">
      <c r="A11358" s="10" t="s">
        <v>91</v>
      </c>
      <c r="B11358" s="20">
        <v>0.88200000000000001</v>
      </c>
      <c r="C11358" s="19">
        <v>88679</v>
      </c>
      <c r="D11358" s="19">
        <v>11012.04927</v>
      </c>
      <c r="E11358" s="23">
        <v>0.44519247200000001</v>
      </c>
      <c r="F11358" s="23">
        <v>0.28709305400000001</v>
      </c>
      <c r="G11358" s="17">
        <v>0.787830264</v>
      </c>
      <c r="H11358" s="17">
        <v>0.212169736</v>
      </c>
      <c r="I11358" s="17">
        <v>0.99124321800000004</v>
      </c>
      <c r="J11358" s="17">
        <v>8.6499999999999997E-3</v>
      </c>
      <c r="K11358" s="17">
        <v>1.0399999999999999E-4</v>
      </c>
    </row>
    <row r="11359" spans="1:11" x14ac:dyDescent="0.45">
      <c r="A11359" s="10" t="s">
        <v>91</v>
      </c>
      <c r="B11359" s="20">
        <v>0.88300000000000001</v>
      </c>
      <c r="C11359" s="19">
        <v>88777</v>
      </c>
      <c r="D11359" s="19">
        <v>11055.82308</v>
      </c>
      <c r="E11359" s="23">
        <v>0.44783042899999997</v>
      </c>
      <c r="F11359" s="23">
        <v>0.28801194099999999</v>
      </c>
      <c r="G11359" s="17">
        <v>0.78801941900000005</v>
      </c>
      <c r="H11359" s="17">
        <v>0.211980581</v>
      </c>
      <c r="I11359" s="17">
        <v>0.99125338100000004</v>
      </c>
      <c r="J11359" s="17">
        <v>8.6400000000000001E-3</v>
      </c>
      <c r="K11359" s="17">
        <v>1.0399999999999999E-4</v>
      </c>
    </row>
    <row r="11360" spans="1:11" x14ac:dyDescent="0.45">
      <c r="A11360" s="10" t="s">
        <v>91</v>
      </c>
      <c r="B11360" s="20">
        <v>0.88400000000000001</v>
      </c>
      <c r="C11360" s="19">
        <v>88812</v>
      </c>
      <c r="D11360" s="19">
        <v>11071.501340000001</v>
      </c>
      <c r="E11360" s="23">
        <v>0.448365346</v>
      </c>
      <c r="F11360" s="23">
        <v>0.28917322099999998</v>
      </c>
      <c r="G11360" s="17">
        <v>0.78803540100000002</v>
      </c>
      <c r="H11360" s="17">
        <v>0.211964599</v>
      </c>
      <c r="I11360" s="17">
        <v>0.99126931699999998</v>
      </c>
      <c r="J11360" s="17">
        <v>8.6300000000000005E-3</v>
      </c>
      <c r="K11360" s="17">
        <v>1.0399999999999999E-4</v>
      </c>
    </row>
    <row r="11361" spans="1:11" x14ac:dyDescent="0.45">
      <c r="A11361" s="10" t="s">
        <v>91</v>
      </c>
      <c r="B11361" s="20">
        <v>0.88500000000000001</v>
      </c>
      <c r="C11361" s="19">
        <v>88976</v>
      </c>
      <c r="D11361" s="19">
        <v>11145.22625</v>
      </c>
      <c r="E11361" s="23">
        <v>0.45164001300000001</v>
      </c>
      <c r="F11361" s="23">
        <v>0.28969542700000001</v>
      </c>
      <c r="G11361" s="17">
        <v>0.78771803600000001</v>
      </c>
      <c r="H11361" s="17">
        <v>0.21228196399999999</v>
      </c>
      <c r="I11361" s="17">
        <v>0.99133370300000001</v>
      </c>
      <c r="J11361" s="17">
        <v>8.5599999999999999E-3</v>
      </c>
      <c r="K11361" s="17">
        <v>1.03E-4</v>
      </c>
    </row>
    <row r="11362" spans="1:11" x14ac:dyDescent="0.45">
      <c r="A11362" s="10" t="s">
        <v>91</v>
      </c>
      <c r="B11362" s="20">
        <v>0.88600000000000001</v>
      </c>
      <c r="C11362" s="19">
        <v>89037</v>
      </c>
      <c r="D11362" s="19">
        <v>11172.83632</v>
      </c>
      <c r="E11362" s="23">
        <v>0.453397671</v>
      </c>
      <c r="F11362" s="23">
        <v>0.29131328899999998</v>
      </c>
      <c r="G11362" s="17">
        <v>0.78768377199999995</v>
      </c>
      <c r="H11362" s="17">
        <v>0.212316228</v>
      </c>
      <c r="I11362" s="17">
        <v>0.99134661499999999</v>
      </c>
      <c r="J11362" s="17">
        <v>8.5500000000000003E-3</v>
      </c>
      <c r="K11362" s="17">
        <v>1.03E-4</v>
      </c>
    </row>
    <row r="11363" spans="1:11" x14ac:dyDescent="0.45">
      <c r="A11363" s="10" t="s">
        <v>91</v>
      </c>
      <c r="B11363" s="20">
        <v>0.88700000000000001</v>
      </c>
      <c r="C11363" s="19">
        <v>89178</v>
      </c>
      <c r="D11363" s="19">
        <v>11236.94951</v>
      </c>
      <c r="E11363" s="23">
        <v>0.45764663700000002</v>
      </c>
      <c r="F11363" s="23">
        <v>0.29208667199999999</v>
      </c>
      <c r="G11363" s="17">
        <v>0.78779519600000003</v>
      </c>
      <c r="H11363" s="17">
        <v>0.212204804</v>
      </c>
      <c r="I11363" s="17">
        <v>0.99137229500000001</v>
      </c>
      <c r="J11363" s="17">
        <v>8.5299999999999994E-3</v>
      </c>
      <c r="K11363" s="17">
        <v>1.02E-4</v>
      </c>
    </row>
    <row r="11364" spans="1:11" x14ac:dyDescent="0.45">
      <c r="A11364" s="10" t="s">
        <v>91</v>
      </c>
      <c r="B11364" s="20">
        <v>0.88800000000000001</v>
      </c>
      <c r="C11364" s="19">
        <v>89277</v>
      </c>
      <c r="D11364" s="19">
        <v>11282.43125</v>
      </c>
      <c r="E11364" s="23">
        <v>0.461773027</v>
      </c>
      <c r="F11364" s="23">
        <v>0.29341531900000001</v>
      </c>
      <c r="G11364" s="17">
        <v>0.78778408799999999</v>
      </c>
      <c r="H11364" s="17">
        <v>0.21221591200000001</v>
      </c>
      <c r="I11364" s="17">
        <v>0.99139824799999998</v>
      </c>
      <c r="J11364" s="17">
        <v>8.5000000000000006E-3</v>
      </c>
      <c r="K11364" s="17">
        <v>1.02E-4</v>
      </c>
    </row>
    <row r="11365" spans="1:11" x14ac:dyDescent="0.45">
      <c r="A11365" s="10" t="s">
        <v>91</v>
      </c>
      <c r="B11365" s="20">
        <v>0.88900000000000001</v>
      </c>
      <c r="C11365" s="19">
        <v>89381</v>
      </c>
      <c r="D11365" s="19">
        <v>11330.51816</v>
      </c>
      <c r="E11365" s="23">
        <v>0.46295415699999998</v>
      </c>
      <c r="F11365" s="23">
        <v>0.29441493299999999</v>
      </c>
      <c r="G11365" s="17">
        <v>0.78759467900000002</v>
      </c>
      <c r="H11365" s="17">
        <v>0.21240532100000001</v>
      </c>
      <c r="I11365" s="17">
        <v>0.99142744299999996</v>
      </c>
      <c r="J11365" s="17">
        <v>8.4700000000000001E-3</v>
      </c>
      <c r="K11365" s="17">
        <v>1.02E-4</v>
      </c>
    </row>
    <row r="11366" spans="1:11" x14ac:dyDescent="0.45">
      <c r="A11366" s="10" t="s">
        <v>91</v>
      </c>
      <c r="B11366" s="20">
        <v>0.89</v>
      </c>
      <c r="C11366" s="19">
        <v>89479</v>
      </c>
      <c r="D11366" s="19">
        <v>11376.04463</v>
      </c>
      <c r="E11366" s="23">
        <v>0.46643108500000002</v>
      </c>
      <c r="F11366" s="23">
        <v>0.29563052499999998</v>
      </c>
      <c r="G11366" s="17">
        <v>0.78765967400000003</v>
      </c>
      <c r="H11366" s="17">
        <v>0.212340326</v>
      </c>
      <c r="I11366" s="17">
        <v>0.99145184799999997</v>
      </c>
      <c r="J11366" s="17">
        <v>8.4499999999999992E-3</v>
      </c>
      <c r="K11366" s="17">
        <v>1.01E-4</v>
      </c>
    </row>
    <row r="11367" spans="1:11" x14ac:dyDescent="0.45">
      <c r="A11367" s="10" t="s">
        <v>91</v>
      </c>
      <c r="B11367" s="20">
        <v>0.89100000000000001</v>
      </c>
      <c r="C11367" s="19">
        <v>89563</v>
      </c>
      <c r="D11367" s="19">
        <v>11415.349829999999</v>
      </c>
      <c r="E11367" s="23">
        <v>0.46923326300000001</v>
      </c>
      <c r="F11367" s="23">
        <v>0.29661453100000001</v>
      </c>
      <c r="G11367" s="17">
        <v>0.78764668400000004</v>
      </c>
      <c r="H11367" s="17">
        <v>0.21235331599999999</v>
      </c>
      <c r="I11367" s="17">
        <v>0.99146936299999999</v>
      </c>
      <c r="J11367" s="17">
        <v>8.43E-3</v>
      </c>
      <c r="K11367" s="17">
        <v>1.01E-4</v>
      </c>
    </row>
    <row r="11368" spans="1:11" x14ac:dyDescent="0.45">
      <c r="A11368" s="10" t="s">
        <v>91</v>
      </c>
      <c r="B11368" s="20">
        <v>0.89200000000000002</v>
      </c>
      <c r="C11368" s="19">
        <v>89683</v>
      </c>
      <c r="D11368" s="19">
        <v>11471.817279999999</v>
      </c>
      <c r="E11368" s="23">
        <v>0.47288003499999998</v>
      </c>
      <c r="F11368" s="23">
        <v>0.29763706400000001</v>
      </c>
      <c r="G11368" s="17">
        <v>0.78761861200000005</v>
      </c>
      <c r="H11368" s="17">
        <v>0.212381388</v>
      </c>
      <c r="I11368" s="17">
        <v>0.99150141899999999</v>
      </c>
      <c r="J11368" s="17">
        <v>8.3999999999999995E-3</v>
      </c>
      <c r="K11368" s="17">
        <v>1.01E-4</v>
      </c>
    </row>
    <row r="11369" spans="1:11" x14ac:dyDescent="0.45">
      <c r="A11369" s="10" t="s">
        <v>91</v>
      </c>
      <c r="B11369" s="20">
        <v>0.89300000000000002</v>
      </c>
      <c r="C11369" s="19">
        <v>89772</v>
      </c>
      <c r="D11369" s="19">
        <v>11514.00792</v>
      </c>
      <c r="E11369" s="23">
        <v>0.47490831900000002</v>
      </c>
      <c r="F11369" s="23">
        <v>0.298861771</v>
      </c>
      <c r="G11369" s="17">
        <v>0.78771777399999998</v>
      </c>
      <c r="H11369" s="17">
        <v>0.21228222599999999</v>
      </c>
      <c r="I11369" s="17">
        <v>0.99147930900000003</v>
      </c>
      <c r="J11369" s="17">
        <v>8.4200000000000004E-3</v>
      </c>
      <c r="K11369" s="17">
        <v>1E-4</v>
      </c>
    </row>
    <row r="11370" spans="1:11" x14ac:dyDescent="0.45">
      <c r="A11370" s="10" t="s">
        <v>91</v>
      </c>
      <c r="B11370" s="20">
        <v>0.89400000000000002</v>
      </c>
      <c r="C11370" s="19">
        <v>89883</v>
      </c>
      <c r="D11370" s="19">
        <v>11566.843500000001</v>
      </c>
      <c r="E11370" s="23">
        <v>0.47767116700000001</v>
      </c>
      <c r="F11370" s="23">
        <v>0.29995319300000001</v>
      </c>
      <c r="G11370" s="17">
        <v>0.78771291600000004</v>
      </c>
      <c r="H11370" s="17">
        <v>0.21228708399999999</v>
      </c>
      <c r="I11370" s="17">
        <v>0.99150396399999996</v>
      </c>
      <c r="J11370" s="17">
        <v>8.3999999999999995E-3</v>
      </c>
      <c r="K11370" s="17">
        <v>1E-4</v>
      </c>
    </row>
    <row r="11371" spans="1:11" x14ac:dyDescent="0.45">
      <c r="A11371" s="10" t="s">
        <v>91</v>
      </c>
      <c r="B11371" s="20">
        <v>0.89500000000000002</v>
      </c>
      <c r="C11371" s="19">
        <v>89985</v>
      </c>
      <c r="D11371" s="19">
        <v>11615.88689</v>
      </c>
      <c r="E11371" s="23">
        <v>0.48356795299999999</v>
      </c>
      <c r="F11371" s="23">
        <v>0.30107568400000001</v>
      </c>
      <c r="G11371" s="17">
        <v>0.78775351400000004</v>
      </c>
      <c r="H11371" s="17">
        <v>0.21224648600000001</v>
      </c>
      <c r="I11371" s="17">
        <v>0.99152197399999997</v>
      </c>
      <c r="J11371" s="17">
        <v>8.3800000000000003E-3</v>
      </c>
      <c r="K11371" s="17">
        <v>9.9900000000000002E-5</v>
      </c>
    </row>
    <row r="11372" spans="1:11" x14ac:dyDescent="0.45">
      <c r="A11372" s="10" t="s">
        <v>91</v>
      </c>
      <c r="B11372" s="20">
        <v>0.89600000000000002</v>
      </c>
      <c r="C11372" s="19">
        <v>90079</v>
      </c>
      <c r="D11372" s="19">
        <v>11661.49941</v>
      </c>
      <c r="E11372" s="23">
        <v>0.48721713900000002</v>
      </c>
      <c r="F11372" s="23">
        <v>0.30232046899999998</v>
      </c>
      <c r="G11372" s="17">
        <v>0.78776407400000004</v>
      </c>
      <c r="H11372" s="17">
        <v>0.21223592599999999</v>
      </c>
      <c r="I11372" s="17">
        <v>0.99152210399999996</v>
      </c>
      <c r="J11372" s="17">
        <v>8.3800000000000003E-3</v>
      </c>
      <c r="K11372" s="17">
        <v>9.9599999999999995E-5</v>
      </c>
    </row>
    <row r="11373" spans="1:11" x14ac:dyDescent="0.45">
      <c r="A11373" s="10" t="s">
        <v>91</v>
      </c>
      <c r="B11373" s="20">
        <v>0.89700000000000002</v>
      </c>
      <c r="C11373" s="19">
        <v>90185</v>
      </c>
      <c r="D11373" s="19">
        <v>11713.236730000001</v>
      </c>
      <c r="E11373" s="23">
        <v>0.48852220000000002</v>
      </c>
      <c r="F11373" s="23">
        <v>0.303424731</v>
      </c>
      <c r="G11373" s="17">
        <v>0.78776958500000005</v>
      </c>
      <c r="H11373" s="17">
        <v>0.21223041500000001</v>
      </c>
      <c r="I11373" s="17">
        <v>0.99154817399999995</v>
      </c>
      <c r="J11373" s="17">
        <v>8.3499999999999998E-3</v>
      </c>
      <c r="K11373" s="17">
        <v>9.9300000000000001E-5</v>
      </c>
    </row>
    <row r="11374" spans="1:11" x14ac:dyDescent="0.45">
      <c r="A11374" s="10" t="s">
        <v>91</v>
      </c>
      <c r="B11374" s="20">
        <v>0.89800000000000002</v>
      </c>
      <c r="C11374" s="19">
        <v>90273</v>
      </c>
      <c r="D11374" s="19">
        <v>11756.40069</v>
      </c>
      <c r="E11374" s="23">
        <v>0.49162570799999999</v>
      </c>
      <c r="F11374" s="23">
        <v>0.30461086399999998</v>
      </c>
      <c r="G11374" s="17">
        <v>0.78783246399999995</v>
      </c>
      <c r="H11374" s="17">
        <v>0.21216753599999999</v>
      </c>
      <c r="I11374" s="17">
        <v>0.99158041799999996</v>
      </c>
      <c r="J11374" s="17">
        <v>8.3199999999999993E-3</v>
      </c>
      <c r="K11374" s="17">
        <v>9.8900000000000005E-5</v>
      </c>
    </row>
    <row r="11375" spans="1:11" x14ac:dyDescent="0.45">
      <c r="A11375" s="10" t="s">
        <v>91</v>
      </c>
      <c r="B11375" s="20">
        <v>0.89900000000000002</v>
      </c>
      <c r="C11375" s="19">
        <v>90356</v>
      </c>
      <c r="D11375" s="19">
        <v>11797.336139999999</v>
      </c>
      <c r="E11375" s="23">
        <v>0.49444905700000003</v>
      </c>
      <c r="F11375" s="23">
        <v>0.30557187499999999</v>
      </c>
      <c r="G11375" s="17">
        <v>0.78772854000000003</v>
      </c>
      <c r="H11375" s="17">
        <v>0.21227146</v>
      </c>
      <c r="I11375" s="17">
        <v>0.99160437000000001</v>
      </c>
      <c r="J11375" s="17">
        <v>8.3000000000000001E-3</v>
      </c>
      <c r="K11375" s="17">
        <v>9.87E-5</v>
      </c>
    </row>
    <row r="11376" spans="1:11" x14ac:dyDescent="0.45">
      <c r="A11376" s="10" t="s">
        <v>91</v>
      </c>
      <c r="B11376" s="20">
        <v>0.9</v>
      </c>
      <c r="C11376" s="19">
        <v>90481</v>
      </c>
      <c r="D11376" s="19">
        <v>11859.269389999999</v>
      </c>
      <c r="E11376" s="23">
        <v>0.49629122799999997</v>
      </c>
      <c r="F11376" s="23">
        <v>0.30675908699999999</v>
      </c>
      <c r="G11376" s="17">
        <v>0.78791127400000005</v>
      </c>
      <c r="H11376" s="17">
        <v>0.21208872600000001</v>
      </c>
      <c r="I11376" s="17">
        <v>0.99164253300000005</v>
      </c>
      <c r="J11376" s="17">
        <v>8.26E-3</v>
      </c>
      <c r="K11376" s="17">
        <v>9.8200000000000002E-5</v>
      </c>
    </row>
    <row r="11377" spans="1:11" x14ac:dyDescent="0.45">
      <c r="A11377" s="10" t="s">
        <v>91</v>
      </c>
      <c r="B11377" s="20">
        <v>0.90100000000000002</v>
      </c>
      <c r="C11377" s="19">
        <v>90587</v>
      </c>
      <c r="D11377" s="19">
        <v>11912.105310000001</v>
      </c>
      <c r="E11377" s="23">
        <v>0.50033775999999996</v>
      </c>
      <c r="F11377" s="23">
        <v>0.308184984</v>
      </c>
      <c r="G11377" s="17">
        <v>0.78811529199999997</v>
      </c>
      <c r="H11377" s="17">
        <v>0.211884708</v>
      </c>
      <c r="I11377" s="17">
        <v>0.99166526499999996</v>
      </c>
      <c r="J11377" s="17">
        <v>8.2400000000000008E-3</v>
      </c>
      <c r="K11377" s="17">
        <v>9.7899999999999994E-5</v>
      </c>
    </row>
    <row r="11378" spans="1:11" x14ac:dyDescent="0.45">
      <c r="A11378" s="10" t="s">
        <v>91</v>
      </c>
      <c r="B11378" s="20">
        <v>0.90200000000000002</v>
      </c>
      <c r="C11378" s="19">
        <v>90687</v>
      </c>
      <c r="D11378" s="19">
        <v>11962.46905</v>
      </c>
      <c r="E11378" s="23">
        <v>0.50636434200000002</v>
      </c>
      <c r="F11378" s="23">
        <v>0.30931276800000002</v>
      </c>
      <c r="G11378" s="17">
        <v>0.78822764000000001</v>
      </c>
      <c r="H11378" s="17">
        <v>0.21177235999999999</v>
      </c>
      <c r="I11378" s="17">
        <v>0.99168733600000003</v>
      </c>
      <c r="J11378" s="17">
        <v>8.2199999999999999E-3</v>
      </c>
      <c r="K11378" s="17">
        <v>9.7600000000000001E-5</v>
      </c>
    </row>
    <row r="11379" spans="1:11" x14ac:dyDescent="0.45">
      <c r="A11379" s="10" t="s">
        <v>91</v>
      </c>
      <c r="B11379" s="20">
        <v>0.90300000000000002</v>
      </c>
      <c r="C11379" s="19">
        <v>90773</v>
      </c>
      <c r="D11379" s="19">
        <v>12006.31237</v>
      </c>
      <c r="E11379" s="23">
        <v>0.51255696100000003</v>
      </c>
      <c r="F11379" s="23">
        <v>0.310431717</v>
      </c>
      <c r="G11379" s="17">
        <v>0.78830709600000004</v>
      </c>
      <c r="H11379" s="17">
        <v>0.21169290399999999</v>
      </c>
      <c r="I11379" s="17">
        <v>0.99170239599999999</v>
      </c>
      <c r="J11379" s="17">
        <v>8.2000000000000007E-3</v>
      </c>
      <c r="K11379" s="17">
        <v>9.7399999999999996E-5</v>
      </c>
    </row>
    <row r="11380" spans="1:11" x14ac:dyDescent="0.45">
      <c r="A11380" s="10" t="s">
        <v>91</v>
      </c>
      <c r="B11380" s="20">
        <v>0.90400000000000003</v>
      </c>
      <c r="C11380" s="19">
        <v>90888</v>
      </c>
      <c r="D11380" s="19">
        <v>12065.558720000001</v>
      </c>
      <c r="E11380" s="23">
        <v>0.51747328699999995</v>
      </c>
      <c r="F11380" s="23">
        <v>0.311709238</v>
      </c>
      <c r="G11380" s="17">
        <v>0.78853093900000004</v>
      </c>
      <c r="H11380" s="17">
        <v>0.21146906100000001</v>
      </c>
      <c r="I11380" s="17">
        <v>0.99171533300000003</v>
      </c>
      <c r="J11380" s="17">
        <v>8.1899999999999994E-3</v>
      </c>
      <c r="K11380" s="17">
        <v>9.7200000000000004E-5</v>
      </c>
    </row>
    <row r="11381" spans="1:11" x14ac:dyDescent="0.45">
      <c r="A11381" s="10" t="s">
        <v>91</v>
      </c>
      <c r="B11381" s="20">
        <v>0.90500000000000003</v>
      </c>
      <c r="C11381" s="19">
        <v>90981</v>
      </c>
      <c r="D11381" s="19">
        <v>12113.807570000001</v>
      </c>
      <c r="E11381" s="23">
        <v>0.51972607100000001</v>
      </c>
      <c r="F11381" s="23">
        <v>0.31313263499999999</v>
      </c>
      <c r="G11381" s="17">
        <v>0.78824150100000001</v>
      </c>
      <c r="H11381" s="17">
        <v>0.21175849899999999</v>
      </c>
      <c r="I11381" s="17">
        <v>0.99173216600000003</v>
      </c>
      <c r="J11381" s="17">
        <v>8.1700000000000002E-3</v>
      </c>
      <c r="K11381" s="17">
        <v>9.6899999999999997E-5</v>
      </c>
    </row>
    <row r="11382" spans="1:11" x14ac:dyDescent="0.45">
      <c r="A11382" s="10" t="s">
        <v>91</v>
      </c>
      <c r="B11382" s="20">
        <v>0.90600000000000003</v>
      </c>
      <c r="C11382" s="19">
        <v>91082</v>
      </c>
      <c r="D11382" s="19">
        <v>12166.567139999999</v>
      </c>
      <c r="E11382" s="23">
        <v>0.52445559100000005</v>
      </c>
      <c r="F11382" s="23">
        <v>0.31439054799999999</v>
      </c>
      <c r="G11382" s="17">
        <v>0.78836652699999998</v>
      </c>
      <c r="H11382" s="17">
        <v>0.21163347299999999</v>
      </c>
      <c r="I11382" s="17">
        <v>0.99175668299999997</v>
      </c>
      <c r="J11382" s="17">
        <v>8.1499999999999993E-3</v>
      </c>
      <c r="K11382" s="17">
        <v>9.6700000000000006E-5</v>
      </c>
    </row>
    <row r="11383" spans="1:11" x14ac:dyDescent="0.45">
      <c r="A11383" s="10" t="s">
        <v>91</v>
      </c>
      <c r="B11383" s="20">
        <v>0.90700000000000003</v>
      </c>
      <c r="C11383" s="19">
        <v>91167</v>
      </c>
      <c r="D11383" s="19">
        <v>12211.244360000001</v>
      </c>
      <c r="E11383" s="23">
        <v>0.52770799899999998</v>
      </c>
      <c r="F11383" s="23">
        <v>0.31545962900000002</v>
      </c>
      <c r="G11383" s="17">
        <v>0.78849803100000004</v>
      </c>
      <c r="H11383" s="17">
        <v>0.21150196900000001</v>
      </c>
      <c r="I11383" s="17">
        <v>0.99177796799999995</v>
      </c>
      <c r="J11383" s="17">
        <v>8.1300000000000001E-3</v>
      </c>
      <c r="K11383" s="17">
        <v>9.6399999999999999E-5</v>
      </c>
    </row>
    <row r="11384" spans="1:11" x14ac:dyDescent="0.45">
      <c r="A11384" s="10" t="s">
        <v>91</v>
      </c>
      <c r="B11384" s="20">
        <v>0.90800000000000003</v>
      </c>
      <c r="C11384" s="19">
        <v>91289</v>
      </c>
      <c r="D11384" s="19">
        <v>12275.89885</v>
      </c>
      <c r="E11384" s="23">
        <v>0.53412287199999997</v>
      </c>
      <c r="F11384" s="23">
        <v>0.316816771</v>
      </c>
      <c r="G11384" s="17">
        <v>0.78848492199999998</v>
      </c>
      <c r="H11384" s="17">
        <v>0.211515078</v>
      </c>
      <c r="I11384" s="17">
        <v>0.99180517899999998</v>
      </c>
      <c r="J11384" s="17">
        <v>8.0999999999999996E-3</v>
      </c>
      <c r="K11384" s="17">
        <v>9.6100000000000005E-5</v>
      </c>
    </row>
    <row r="11385" spans="1:11" x14ac:dyDescent="0.45">
      <c r="A11385" s="10" t="s">
        <v>91</v>
      </c>
      <c r="B11385" s="20">
        <v>0.90900000000000003</v>
      </c>
      <c r="C11385" s="19">
        <v>91376</v>
      </c>
      <c r="D11385" s="19">
        <v>12322.447399999999</v>
      </c>
      <c r="E11385" s="23">
        <v>0.53637350399999995</v>
      </c>
      <c r="F11385" s="23">
        <v>0.31818995999999999</v>
      </c>
      <c r="G11385" s="17">
        <v>0.78842365599999997</v>
      </c>
      <c r="H11385" s="17">
        <v>0.211576344</v>
      </c>
      <c r="I11385" s="17">
        <v>0.99182458500000004</v>
      </c>
      <c r="J11385" s="17">
        <v>8.0800000000000004E-3</v>
      </c>
      <c r="K11385" s="17">
        <v>9.59E-5</v>
      </c>
    </row>
    <row r="11386" spans="1:11" x14ac:dyDescent="0.45">
      <c r="A11386" s="10" t="s">
        <v>91</v>
      </c>
      <c r="B11386" s="20">
        <v>0.91</v>
      </c>
      <c r="C11386" s="19">
        <v>91491</v>
      </c>
      <c r="D11386" s="19">
        <v>12384.38098</v>
      </c>
      <c r="E11386" s="23">
        <v>0.54351962499999995</v>
      </c>
      <c r="F11386" s="23">
        <v>0.31901229599999997</v>
      </c>
      <c r="G11386" s="17">
        <v>0.78852564700000005</v>
      </c>
      <c r="H11386" s="17">
        <v>0.211474353</v>
      </c>
      <c r="I11386" s="17">
        <v>0.99179261299999999</v>
      </c>
      <c r="J11386" s="17">
        <v>8.1099999999999992E-3</v>
      </c>
      <c r="K11386" s="17">
        <v>9.5600000000000006E-5</v>
      </c>
    </row>
    <row r="11387" spans="1:11" x14ac:dyDescent="0.45">
      <c r="A11387" s="10" t="s">
        <v>91</v>
      </c>
      <c r="B11387" s="20">
        <v>0.91100000000000003</v>
      </c>
      <c r="C11387" s="19">
        <v>91592</v>
      </c>
      <c r="D11387" s="19">
        <v>12439.4915</v>
      </c>
      <c r="E11387" s="23">
        <v>0.54737513699999996</v>
      </c>
      <c r="F11387" s="23">
        <v>0.32101095800000001</v>
      </c>
      <c r="G11387" s="17">
        <v>0.78855140199999996</v>
      </c>
      <c r="H11387" s="17">
        <v>0.21144859799999999</v>
      </c>
      <c r="I11387" s="17">
        <v>0.99181261899999995</v>
      </c>
      <c r="J11387" s="17">
        <v>8.09E-3</v>
      </c>
      <c r="K11387" s="17">
        <v>9.5400000000000001E-5</v>
      </c>
    </row>
    <row r="11388" spans="1:11" x14ac:dyDescent="0.45">
      <c r="A11388" s="10" t="s">
        <v>91</v>
      </c>
      <c r="B11388" s="20">
        <v>0.91200000000000003</v>
      </c>
      <c r="C11388" s="19">
        <v>91692</v>
      </c>
      <c r="D11388" s="19">
        <v>12494.42123</v>
      </c>
      <c r="E11388" s="23">
        <v>0.55196284600000001</v>
      </c>
      <c r="F11388" s="23">
        <v>0.32239147200000001</v>
      </c>
      <c r="G11388" s="17">
        <v>0.78847663899999998</v>
      </c>
      <c r="H11388" s="17">
        <v>0.21152336099999999</v>
      </c>
      <c r="I11388" s="17">
        <v>0.99182408099999997</v>
      </c>
      <c r="J11388" s="17">
        <v>8.0800000000000004E-3</v>
      </c>
      <c r="K11388" s="17">
        <v>9.5000000000000005E-5</v>
      </c>
    </row>
    <row r="11389" spans="1:11" x14ac:dyDescent="0.45">
      <c r="A11389" s="10" t="s">
        <v>91</v>
      </c>
      <c r="B11389" s="20">
        <v>0.91300000000000003</v>
      </c>
      <c r="C11389" s="19">
        <v>91793</v>
      </c>
      <c r="D11389" s="19">
        <v>12550.34511</v>
      </c>
      <c r="E11389" s="23">
        <v>0.55525348100000005</v>
      </c>
      <c r="F11389" s="23">
        <v>0.32378908299999998</v>
      </c>
      <c r="G11389" s="17">
        <v>0.78843702699999996</v>
      </c>
      <c r="H11389" s="17">
        <v>0.21156297299999999</v>
      </c>
      <c r="I11389" s="17">
        <v>0.99183753500000005</v>
      </c>
      <c r="J11389" s="17">
        <v>8.0700000000000008E-3</v>
      </c>
      <c r="K11389" s="17">
        <v>9.48E-5</v>
      </c>
    </row>
    <row r="11390" spans="1:11" x14ac:dyDescent="0.45">
      <c r="A11390" s="10" t="s">
        <v>91</v>
      </c>
      <c r="B11390" s="20">
        <v>0.91400000000000003</v>
      </c>
      <c r="C11390" s="19">
        <v>91883</v>
      </c>
      <c r="D11390" s="19">
        <v>12600.56595</v>
      </c>
      <c r="E11390" s="23">
        <v>0.56065565399999995</v>
      </c>
      <c r="F11390" s="23">
        <v>0.32520634599999998</v>
      </c>
      <c r="G11390" s="17">
        <v>0.78837216899999996</v>
      </c>
      <c r="H11390" s="17">
        <v>0.21162783099999999</v>
      </c>
      <c r="I11390" s="17">
        <v>0.99184623999999999</v>
      </c>
      <c r="J11390" s="17">
        <v>8.0599999999999995E-3</v>
      </c>
      <c r="K11390" s="17">
        <v>9.4699999999999998E-5</v>
      </c>
    </row>
    <row r="11391" spans="1:11" x14ac:dyDescent="0.45">
      <c r="A11391" s="10" t="s">
        <v>91</v>
      </c>
      <c r="B11391" s="20">
        <v>0.91500000000000004</v>
      </c>
      <c r="C11391" s="19">
        <v>91992</v>
      </c>
      <c r="D11391" s="19">
        <v>12661.82049</v>
      </c>
      <c r="E11391" s="23">
        <v>0.56347917800000002</v>
      </c>
      <c r="F11391" s="23">
        <v>0.32652017300000002</v>
      </c>
      <c r="G11391" s="17">
        <v>0.78828593800000002</v>
      </c>
      <c r="H11391" s="17">
        <v>0.21171406200000001</v>
      </c>
      <c r="I11391" s="17">
        <v>0.99185111800000003</v>
      </c>
      <c r="J11391" s="17">
        <v>8.0499999999999999E-3</v>
      </c>
      <c r="K11391" s="17">
        <v>9.4300000000000002E-5</v>
      </c>
    </row>
    <row r="11392" spans="1:11" x14ac:dyDescent="0.45">
      <c r="A11392" s="10" t="s">
        <v>91</v>
      </c>
      <c r="B11392" s="20">
        <v>0.91600000000000004</v>
      </c>
      <c r="C11392" s="19">
        <v>92094</v>
      </c>
      <c r="D11392" s="19">
        <v>12719.61305</v>
      </c>
      <c r="E11392" s="23">
        <v>0.56964528199999998</v>
      </c>
      <c r="F11392" s="23">
        <v>0.32801276600000001</v>
      </c>
      <c r="G11392" s="17">
        <v>0.78833583100000004</v>
      </c>
      <c r="H11392" s="17">
        <v>0.21166416900000001</v>
      </c>
      <c r="I11392" s="17">
        <v>0.99185979300000005</v>
      </c>
      <c r="J11392" s="17">
        <v>8.0499999999999999E-3</v>
      </c>
      <c r="K11392" s="17">
        <v>9.4099999999999997E-5</v>
      </c>
    </row>
    <row r="11393" spans="1:11" x14ac:dyDescent="0.45">
      <c r="A11393" s="10" t="s">
        <v>91</v>
      </c>
      <c r="B11393" s="20">
        <v>0.91700000000000004</v>
      </c>
      <c r="C11393" s="19">
        <v>92193</v>
      </c>
      <c r="D11393" s="19">
        <v>12776.19404</v>
      </c>
      <c r="E11393" s="23">
        <v>0.57474805299999998</v>
      </c>
      <c r="F11393" s="23">
        <v>0.32939560200000001</v>
      </c>
      <c r="G11393" s="17">
        <v>0.78829195299999999</v>
      </c>
      <c r="H11393" s="17">
        <v>0.21170804700000001</v>
      </c>
      <c r="I11393" s="17">
        <v>0.99176445499999999</v>
      </c>
      <c r="J11393" s="17">
        <v>8.1399999999999997E-3</v>
      </c>
      <c r="K11393" s="17">
        <v>9.3999999999999994E-5</v>
      </c>
    </row>
    <row r="11394" spans="1:11" x14ac:dyDescent="0.45">
      <c r="A11394" s="10" t="s">
        <v>91</v>
      </c>
      <c r="B11394" s="20">
        <v>0.91800000000000004</v>
      </c>
      <c r="C11394" s="19">
        <v>92290</v>
      </c>
      <c r="D11394" s="19">
        <v>12832.12039</v>
      </c>
      <c r="E11394" s="23">
        <v>0.57873508500000004</v>
      </c>
      <c r="F11394" s="23">
        <v>0.33090818300000002</v>
      </c>
      <c r="G11394" s="17">
        <v>0.78834109900000005</v>
      </c>
      <c r="H11394" s="17">
        <v>0.21165890100000001</v>
      </c>
      <c r="I11394" s="17">
        <v>0.99178669100000005</v>
      </c>
      <c r="J11394" s="17">
        <v>8.1200000000000005E-3</v>
      </c>
      <c r="K11394" s="17">
        <v>9.3700000000000001E-5</v>
      </c>
    </row>
    <row r="11395" spans="1:11" x14ac:dyDescent="0.45">
      <c r="A11395" s="10" t="s">
        <v>91</v>
      </c>
      <c r="B11395" s="20">
        <v>0.91900000000000004</v>
      </c>
      <c r="C11395" s="19">
        <v>92393</v>
      </c>
      <c r="D11395" s="19">
        <v>12891.803459999999</v>
      </c>
      <c r="E11395" s="23">
        <v>0.58022461199999997</v>
      </c>
      <c r="F11395" s="23">
        <v>0.33229879699999998</v>
      </c>
      <c r="G11395" s="17">
        <v>0.78846882299999999</v>
      </c>
      <c r="H11395" s="17">
        <v>0.21153117699999999</v>
      </c>
      <c r="I11395" s="17">
        <v>0.991810309</v>
      </c>
      <c r="J11395" s="17">
        <v>8.0999999999999996E-3</v>
      </c>
      <c r="K11395" s="17">
        <v>9.3399999999999993E-5</v>
      </c>
    </row>
    <row r="11396" spans="1:11" x14ac:dyDescent="0.45">
      <c r="A11396" s="10" t="s">
        <v>91</v>
      </c>
      <c r="B11396" s="20">
        <v>0.92</v>
      </c>
      <c r="C11396" s="19">
        <v>92493</v>
      </c>
      <c r="D11396" s="19">
        <v>12950.181570000001</v>
      </c>
      <c r="E11396" s="23">
        <v>0.58708737899999996</v>
      </c>
      <c r="F11396" s="23">
        <v>0.333792739</v>
      </c>
      <c r="G11396" s="17">
        <v>0.78840560900000001</v>
      </c>
      <c r="H11396" s="17">
        <v>0.21159439099999999</v>
      </c>
      <c r="I11396" s="17">
        <v>0.99182599800000004</v>
      </c>
      <c r="J11396" s="17">
        <v>8.0800000000000004E-3</v>
      </c>
      <c r="K11396" s="17">
        <v>9.3300000000000005E-5</v>
      </c>
    </row>
    <row r="11397" spans="1:11" x14ac:dyDescent="0.45">
      <c r="A11397" s="10" t="s">
        <v>91</v>
      </c>
      <c r="B11397" s="20">
        <v>0.92100000000000004</v>
      </c>
      <c r="C11397" s="19">
        <v>92596</v>
      </c>
      <c r="D11397" s="19">
        <v>13011.095149999999</v>
      </c>
      <c r="E11397" s="23">
        <v>0.593582846</v>
      </c>
      <c r="F11397" s="23">
        <v>0.33529504700000001</v>
      </c>
      <c r="G11397" s="17">
        <v>0.78844658499999998</v>
      </c>
      <c r="H11397" s="17">
        <v>0.21155341499999999</v>
      </c>
      <c r="I11397" s="17">
        <v>0.99184571799999999</v>
      </c>
      <c r="J11397" s="17">
        <v>8.0599999999999995E-3</v>
      </c>
      <c r="K11397" s="17">
        <v>9.2999999999999997E-5</v>
      </c>
    </row>
    <row r="11398" spans="1:11" x14ac:dyDescent="0.45">
      <c r="A11398" s="10" t="s">
        <v>91</v>
      </c>
      <c r="B11398" s="20">
        <v>0.92200000000000004</v>
      </c>
      <c r="C11398" s="19">
        <v>92696</v>
      </c>
      <c r="D11398" s="19">
        <v>13070.67596</v>
      </c>
      <c r="E11398" s="23">
        <v>0.59859061400000002</v>
      </c>
      <c r="F11398" s="23">
        <v>0.33686386400000001</v>
      </c>
      <c r="G11398" s="17">
        <v>0.78857771600000004</v>
      </c>
      <c r="H11398" s="17">
        <v>0.21142228399999999</v>
      </c>
      <c r="I11398" s="17">
        <v>0.99185349199999995</v>
      </c>
      <c r="J11398" s="17">
        <v>8.0499999999999999E-3</v>
      </c>
      <c r="K11398" s="17">
        <v>9.2800000000000006E-5</v>
      </c>
    </row>
    <row r="11399" spans="1:11" x14ac:dyDescent="0.45">
      <c r="A11399" s="10" t="s">
        <v>91</v>
      </c>
      <c r="B11399" s="20">
        <v>0.92300000000000004</v>
      </c>
      <c r="C11399" s="19">
        <v>92790</v>
      </c>
      <c r="D11399" s="19">
        <v>13127.25418</v>
      </c>
      <c r="E11399" s="23">
        <v>0.60544409399999999</v>
      </c>
      <c r="F11399" s="23">
        <v>0.33832918200000001</v>
      </c>
      <c r="G11399" s="17">
        <v>0.788727234</v>
      </c>
      <c r="H11399" s="17">
        <v>0.211272766</v>
      </c>
      <c r="I11399" s="17">
        <v>0.991850762</v>
      </c>
      <c r="J11399" s="17">
        <v>8.0599999999999995E-3</v>
      </c>
      <c r="K11399" s="17">
        <v>9.2600000000000001E-5</v>
      </c>
    </row>
    <row r="11400" spans="1:11" x14ac:dyDescent="0.45">
      <c r="A11400" s="10" t="s">
        <v>91</v>
      </c>
      <c r="B11400" s="20">
        <v>0.92400000000000004</v>
      </c>
      <c r="C11400" s="19">
        <v>92897</v>
      </c>
      <c r="D11400" s="19">
        <v>13192.25569</v>
      </c>
      <c r="E11400" s="23">
        <v>0.61004459</v>
      </c>
      <c r="F11400" s="23">
        <v>0.33990836699999999</v>
      </c>
      <c r="G11400" s="17">
        <v>0.78864764200000004</v>
      </c>
      <c r="H11400" s="17">
        <v>0.21135235799999999</v>
      </c>
      <c r="I11400" s="17">
        <v>0.991854393</v>
      </c>
      <c r="J11400" s="17">
        <v>8.0499999999999999E-3</v>
      </c>
      <c r="K11400" s="17">
        <v>9.2399999999999996E-5</v>
      </c>
    </row>
    <row r="11401" spans="1:11" x14ac:dyDescent="0.45">
      <c r="A11401" s="10" t="s">
        <v>91</v>
      </c>
      <c r="B11401" s="20">
        <v>0.92500000000000004</v>
      </c>
      <c r="C11401" s="19">
        <v>92985</v>
      </c>
      <c r="D11401" s="19">
        <v>13246.16655</v>
      </c>
      <c r="E11401" s="23">
        <v>0.61421249899999997</v>
      </c>
      <c r="F11401" s="23">
        <v>0.34153481200000002</v>
      </c>
      <c r="G11401" s="17">
        <v>0.78860031200000003</v>
      </c>
      <c r="H11401" s="17">
        <v>0.211399688</v>
      </c>
      <c r="I11401" s="17">
        <v>0.99186853900000005</v>
      </c>
      <c r="J11401" s="17">
        <v>8.0400000000000003E-3</v>
      </c>
      <c r="K11401" s="17">
        <v>9.2200000000000005E-5</v>
      </c>
    </row>
    <row r="11402" spans="1:11" x14ac:dyDescent="0.45">
      <c r="A11402" s="10" t="s">
        <v>91</v>
      </c>
      <c r="B11402" s="20">
        <v>0.92600000000000005</v>
      </c>
      <c r="C11402" s="19">
        <v>93097</v>
      </c>
      <c r="D11402" s="19">
        <v>13315.405510000001</v>
      </c>
      <c r="E11402" s="23">
        <v>0.62186351799999995</v>
      </c>
      <c r="F11402" s="23">
        <v>0.342992505</v>
      </c>
      <c r="G11402" s="17">
        <v>0.78867202999999997</v>
      </c>
      <c r="H11402" s="17">
        <v>0.21132797</v>
      </c>
      <c r="I11402" s="17">
        <v>0.99188810400000005</v>
      </c>
      <c r="J11402" s="17">
        <v>8.0199999999999994E-3</v>
      </c>
      <c r="K11402" s="17">
        <v>9.1899999999999998E-5</v>
      </c>
    </row>
    <row r="11403" spans="1:11" x14ac:dyDescent="0.45">
      <c r="A11403" s="10" t="s">
        <v>91</v>
      </c>
      <c r="B11403" s="20">
        <v>0.92700000000000005</v>
      </c>
      <c r="C11403" s="19">
        <v>93196</v>
      </c>
      <c r="D11403" s="19">
        <v>13377.23299</v>
      </c>
      <c r="E11403" s="23">
        <v>0.62682914199999995</v>
      </c>
      <c r="F11403" s="23">
        <v>0.34470437300000001</v>
      </c>
      <c r="G11403" s="17">
        <v>0.78875702800000003</v>
      </c>
      <c r="H11403" s="17">
        <v>0.211242972</v>
      </c>
      <c r="I11403" s="17">
        <v>0.9919038</v>
      </c>
      <c r="J11403" s="17">
        <v>8.0000000000000002E-3</v>
      </c>
      <c r="K11403" s="17">
        <v>9.1700000000000006E-5</v>
      </c>
    </row>
    <row r="11404" spans="1:11" x14ac:dyDescent="0.45">
      <c r="A11404" s="10" t="s">
        <v>91</v>
      </c>
      <c r="B11404" s="20">
        <v>0.92800000000000005</v>
      </c>
      <c r="C11404" s="19">
        <v>93299</v>
      </c>
      <c r="D11404" s="19">
        <v>13442.29009</v>
      </c>
      <c r="E11404" s="23">
        <v>0.63509215699999999</v>
      </c>
      <c r="F11404" s="23">
        <v>0.34632380099999999</v>
      </c>
      <c r="G11404" s="17">
        <v>0.78876515300000005</v>
      </c>
      <c r="H11404" s="17">
        <v>0.211234847</v>
      </c>
      <c r="I11404" s="17">
        <v>0.99191584700000002</v>
      </c>
      <c r="J11404" s="17">
        <v>7.9900000000000006E-3</v>
      </c>
      <c r="K11404" s="17">
        <v>9.1500000000000001E-5</v>
      </c>
    </row>
    <row r="11405" spans="1:11" x14ac:dyDescent="0.45">
      <c r="A11405" s="10" t="s">
        <v>91</v>
      </c>
      <c r="B11405" s="20">
        <v>0.92900000000000005</v>
      </c>
      <c r="C11405" s="19">
        <v>93398</v>
      </c>
      <c r="D11405" s="19">
        <v>13505.4689</v>
      </c>
      <c r="E11405" s="23">
        <v>0.64077599299999999</v>
      </c>
      <c r="F11405" s="23">
        <v>0.34806351699999999</v>
      </c>
      <c r="G11405" s="17">
        <v>0.788667852</v>
      </c>
      <c r="H11405" s="17">
        <v>0.211332148</v>
      </c>
      <c r="I11405" s="17">
        <v>0.99193066200000002</v>
      </c>
      <c r="J11405" s="17">
        <v>7.9799999999999992E-3</v>
      </c>
      <c r="K11405" s="17">
        <v>9.1299999999999997E-5</v>
      </c>
    </row>
    <row r="11406" spans="1:11" x14ac:dyDescent="0.45">
      <c r="A11406" s="10" t="s">
        <v>91</v>
      </c>
      <c r="B11406" s="20">
        <v>0.93</v>
      </c>
      <c r="C11406" s="19">
        <v>93498</v>
      </c>
      <c r="D11406" s="19">
        <v>13569.91257</v>
      </c>
      <c r="E11406" s="23">
        <v>0.64616658100000002</v>
      </c>
      <c r="F11406" s="23">
        <v>0.34963228699999999</v>
      </c>
      <c r="G11406" s="17">
        <v>0.78879762099999995</v>
      </c>
      <c r="H11406" s="17">
        <v>0.211202379</v>
      </c>
      <c r="I11406" s="17">
        <v>0.99196455900000002</v>
      </c>
      <c r="J11406" s="17">
        <v>7.9399999999999991E-3</v>
      </c>
      <c r="K11406" s="17">
        <v>9.09E-5</v>
      </c>
    </row>
    <row r="11407" spans="1:11" x14ac:dyDescent="0.45">
      <c r="A11407" s="10" t="s">
        <v>91</v>
      </c>
      <c r="B11407" s="20">
        <v>0.93100000000000005</v>
      </c>
      <c r="C11407" s="19">
        <v>93594</v>
      </c>
      <c r="D11407" s="19">
        <v>13632.34909</v>
      </c>
      <c r="E11407" s="23">
        <v>0.65373645599999997</v>
      </c>
      <c r="F11407" s="23">
        <v>0.35129878799999997</v>
      </c>
      <c r="G11407" s="17">
        <v>0.78893946199999998</v>
      </c>
      <c r="H11407" s="17">
        <v>0.21106053799999999</v>
      </c>
      <c r="I11407" s="17">
        <v>0.99198179200000003</v>
      </c>
      <c r="J11407" s="17">
        <v>7.9299999999999995E-3</v>
      </c>
      <c r="K11407" s="17">
        <v>9.0699999999999996E-5</v>
      </c>
    </row>
    <row r="11408" spans="1:11" x14ac:dyDescent="0.45">
      <c r="A11408" s="10" t="s">
        <v>91</v>
      </c>
      <c r="B11408" s="20">
        <v>0.93200000000000005</v>
      </c>
      <c r="C11408" s="19">
        <v>93699</v>
      </c>
      <c r="D11408" s="19">
        <v>13701.56439</v>
      </c>
      <c r="E11408" s="23">
        <v>0.66319455199999999</v>
      </c>
      <c r="F11408" s="23">
        <v>0.35306483300000002</v>
      </c>
      <c r="G11408" s="17">
        <v>0.78895185599999995</v>
      </c>
      <c r="H11408" s="17">
        <v>0.21104814399999999</v>
      </c>
      <c r="I11408" s="17">
        <v>0.99195638699999999</v>
      </c>
      <c r="J11408" s="17">
        <v>7.9500000000000005E-3</v>
      </c>
      <c r="K11408" s="17">
        <v>9.0500000000000004E-5</v>
      </c>
    </row>
    <row r="11409" spans="1:11" x14ac:dyDescent="0.45">
      <c r="A11409" s="10" t="s">
        <v>91</v>
      </c>
      <c r="B11409" s="20">
        <v>0.93300000000000005</v>
      </c>
      <c r="C11409" s="19">
        <v>93797</v>
      </c>
      <c r="D11409" s="19">
        <v>13766.73832</v>
      </c>
      <c r="E11409" s="23">
        <v>0.666646976</v>
      </c>
      <c r="F11409" s="23">
        <v>0.35490970799999999</v>
      </c>
      <c r="G11409" s="17">
        <v>0.78899111899999996</v>
      </c>
      <c r="H11409" s="17">
        <v>0.21100888100000001</v>
      </c>
      <c r="I11409" s="17">
        <v>0.99197073599999996</v>
      </c>
      <c r="J11409" s="17">
        <v>7.9399999999999991E-3</v>
      </c>
      <c r="K11409" s="17">
        <v>9.0299999999999999E-5</v>
      </c>
    </row>
    <row r="11410" spans="1:11" x14ac:dyDescent="0.45">
      <c r="A11410" s="10" t="s">
        <v>91</v>
      </c>
      <c r="B11410" s="20">
        <v>0.93400000000000005</v>
      </c>
      <c r="C11410" s="19">
        <v>93884</v>
      </c>
      <c r="D11410" s="19">
        <v>13824.90768</v>
      </c>
      <c r="E11410" s="23">
        <v>0.672069001</v>
      </c>
      <c r="F11410" s="23">
        <v>0.35665244099999999</v>
      </c>
      <c r="G11410" s="17">
        <v>0.78905883899999996</v>
      </c>
      <c r="H11410" s="17">
        <v>0.21094116099999999</v>
      </c>
      <c r="I11410" s="17">
        <v>0.99199180200000003</v>
      </c>
      <c r="J11410" s="17">
        <v>7.92E-3</v>
      </c>
      <c r="K11410" s="17">
        <v>9.0099999999999995E-5</v>
      </c>
    </row>
    <row r="11411" spans="1:11" x14ac:dyDescent="0.45">
      <c r="A11411" s="10" t="s">
        <v>91</v>
      </c>
      <c r="B11411" s="20">
        <v>0.93500000000000005</v>
      </c>
      <c r="C11411" s="19">
        <v>93998</v>
      </c>
      <c r="D11411" s="19">
        <v>13901.83374</v>
      </c>
      <c r="E11411" s="23">
        <v>0.67853408800000004</v>
      </c>
      <c r="F11411" s="23">
        <v>0.35824143600000002</v>
      </c>
      <c r="G11411" s="17">
        <v>0.78910189600000002</v>
      </c>
      <c r="H11411" s="17">
        <v>0.210898104</v>
      </c>
      <c r="I11411" s="17">
        <v>0.99201866000000005</v>
      </c>
      <c r="J11411" s="17">
        <v>7.8899999999999994E-3</v>
      </c>
      <c r="K11411" s="17">
        <v>8.9699999999999998E-5</v>
      </c>
    </row>
    <row r="11412" spans="1:11" x14ac:dyDescent="0.45">
      <c r="A11412" s="10" t="s">
        <v>91</v>
      </c>
      <c r="B11412" s="20">
        <v>0.93600000000000005</v>
      </c>
      <c r="C11412" s="19">
        <v>94098</v>
      </c>
      <c r="D11412" s="19">
        <v>13969.95679</v>
      </c>
      <c r="E11412" s="23">
        <v>0.68408293099999995</v>
      </c>
      <c r="F11412" s="23">
        <v>0.36020460700000001</v>
      </c>
      <c r="G11412" s="17">
        <v>0.78915598600000003</v>
      </c>
      <c r="H11412" s="17">
        <v>0.210844014</v>
      </c>
      <c r="I11412" s="17">
        <v>0.99204055599999996</v>
      </c>
      <c r="J11412" s="17">
        <v>7.8700000000000003E-3</v>
      </c>
      <c r="K11412" s="17">
        <v>8.9499999999999994E-5</v>
      </c>
    </row>
    <row r="11413" spans="1:11" x14ac:dyDescent="0.45">
      <c r="A11413" s="10" t="s">
        <v>91</v>
      </c>
      <c r="B11413" s="20">
        <v>0.93700000000000006</v>
      </c>
      <c r="C11413" s="19">
        <v>94203</v>
      </c>
      <c r="D11413" s="19">
        <v>14042.300370000001</v>
      </c>
      <c r="E11413" s="23">
        <v>0.69246483599999997</v>
      </c>
      <c r="F11413" s="23">
        <v>0.36203716000000002</v>
      </c>
      <c r="G11413" s="17">
        <v>0.78934853500000002</v>
      </c>
      <c r="H11413" s="17">
        <v>0.21065146500000001</v>
      </c>
      <c r="I11413" s="17">
        <v>0.99205051300000002</v>
      </c>
      <c r="J11413" s="17">
        <v>7.8600000000000007E-3</v>
      </c>
      <c r="K11413" s="17">
        <v>8.92E-5</v>
      </c>
    </row>
    <row r="11414" spans="1:11" x14ac:dyDescent="0.45">
      <c r="A11414" s="10" t="s">
        <v>91</v>
      </c>
      <c r="B11414" s="20">
        <v>0.93799999999999994</v>
      </c>
      <c r="C11414" s="19">
        <v>94297</v>
      </c>
      <c r="D11414" s="19">
        <v>14107.77428</v>
      </c>
      <c r="E11414" s="23">
        <v>0.70107781400000002</v>
      </c>
      <c r="F11414" s="23">
        <v>0.36381775799999999</v>
      </c>
      <c r="G11414" s="17">
        <v>0.78934642700000002</v>
      </c>
      <c r="H11414" s="17">
        <v>0.21065357300000001</v>
      </c>
      <c r="I11414" s="17">
        <v>0.99206260099999999</v>
      </c>
      <c r="J11414" s="17">
        <v>7.8499999999999993E-3</v>
      </c>
      <c r="K11414" s="17">
        <v>8.8999999999999995E-5</v>
      </c>
    </row>
    <row r="11415" spans="1:11" x14ac:dyDescent="0.45">
      <c r="A11415" s="10" t="s">
        <v>91</v>
      </c>
      <c r="B11415" s="20">
        <v>0.93899999999999995</v>
      </c>
      <c r="C11415" s="19">
        <v>94404</v>
      </c>
      <c r="D11415" s="19">
        <v>14183.292359999999</v>
      </c>
      <c r="E11415" s="23">
        <v>0.71126243200000006</v>
      </c>
      <c r="F11415" s="23">
        <v>0.36575098700000003</v>
      </c>
      <c r="G11415" s="17">
        <v>0.78947925900000004</v>
      </c>
      <c r="H11415" s="17">
        <v>0.21052074100000001</v>
      </c>
      <c r="I11415" s="17">
        <v>0.99207804799999999</v>
      </c>
      <c r="J11415" s="17">
        <v>7.8300000000000002E-3</v>
      </c>
      <c r="K11415" s="17">
        <v>8.8700000000000001E-5</v>
      </c>
    </row>
    <row r="11416" spans="1:11" x14ac:dyDescent="0.45">
      <c r="A11416" s="10" t="s">
        <v>91</v>
      </c>
      <c r="B11416" s="20">
        <v>0.94</v>
      </c>
      <c r="C11416" s="19">
        <v>94491</v>
      </c>
      <c r="D11416" s="19">
        <v>14245.333860000001</v>
      </c>
      <c r="E11416" s="23">
        <v>0.71594206599999999</v>
      </c>
      <c r="F11416" s="23">
        <v>0.367754044</v>
      </c>
      <c r="G11416" s="17">
        <v>0.78953551099999997</v>
      </c>
      <c r="H11416" s="17">
        <v>0.210464489</v>
      </c>
      <c r="I11416" s="17">
        <v>0.99208961900000003</v>
      </c>
      <c r="J11416" s="17">
        <v>7.8200000000000006E-3</v>
      </c>
      <c r="K11416" s="17">
        <v>8.8599999999999999E-5</v>
      </c>
    </row>
    <row r="11417" spans="1:11" x14ac:dyDescent="0.45">
      <c r="A11417" s="10" t="s">
        <v>91</v>
      </c>
      <c r="B11417" s="20">
        <v>0.94099999999999995</v>
      </c>
      <c r="C11417" s="19">
        <v>94605</v>
      </c>
      <c r="D11417" s="19">
        <v>14327.35399</v>
      </c>
      <c r="E11417" s="23">
        <v>0.72365573999999999</v>
      </c>
      <c r="F11417" s="23">
        <v>0.36937742099999998</v>
      </c>
      <c r="G11417" s="17">
        <v>0.78963056899999995</v>
      </c>
      <c r="H11417" s="17">
        <v>0.210369431</v>
      </c>
      <c r="I11417" s="17">
        <v>0.992090099</v>
      </c>
      <c r="J11417" s="17">
        <v>7.8200000000000006E-3</v>
      </c>
      <c r="K11417" s="17">
        <v>8.8399999999999994E-5</v>
      </c>
    </row>
    <row r="11418" spans="1:11" x14ac:dyDescent="0.45">
      <c r="A11418" s="10" t="s">
        <v>91</v>
      </c>
      <c r="B11418" s="20">
        <v>0.94199999999999995</v>
      </c>
      <c r="C11418" s="19">
        <v>94704</v>
      </c>
      <c r="D11418" s="19">
        <v>14399.394179999999</v>
      </c>
      <c r="E11418" s="23">
        <v>0.73079752799999997</v>
      </c>
      <c r="F11418" s="23">
        <v>0.37155130200000003</v>
      </c>
      <c r="G11418" s="17">
        <v>0.78963929700000002</v>
      </c>
      <c r="H11418" s="17">
        <v>0.21036070300000001</v>
      </c>
      <c r="I11418" s="17">
        <v>0.99207984299999996</v>
      </c>
      <c r="J11418" s="17">
        <v>7.8300000000000002E-3</v>
      </c>
      <c r="K11418" s="17">
        <v>8.8200000000000003E-5</v>
      </c>
    </row>
    <row r="11419" spans="1:11" x14ac:dyDescent="0.45">
      <c r="A11419" s="10" t="s">
        <v>91</v>
      </c>
      <c r="B11419" s="20">
        <v>0.94299999999999995</v>
      </c>
      <c r="C11419" s="19">
        <v>94801</v>
      </c>
      <c r="D11419" s="19">
        <v>14470.813200000001</v>
      </c>
      <c r="E11419" s="23">
        <v>0.74108174500000001</v>
      </c>
      <c r="F11419" s="23">
        <v>0.37365031199999998</v>
      </c>
      <c r="G11419" s="17">
        <v>0.78963302099999999</v>
      </c>
      <c r="H11419" s="17">
        <v>0.21036697900000001</v>
      </c>
      <c r="I11419" s="17">
        <v>0.992102653</v>
      </c>
      <c r="J11419" s="17">
        <v>7.8100000000000001E-3</v>
      </c>
      <c r="K11419" s="17">
        <v>8.7899999999999995E-5</v>
      </c>
    </row>
    <row r="11420" spans="1:11" x14ac:dyDescent="0.45">
      <c r="A11420" s="10" t="s">
        <v>91</v>
      </c>
      <c r="B11420" s="20">
        <v>0.94399999999999995</v>
      </c>
      <c r="C11420" s="19">
        <v>94905</v>
      </c>
      <c r="D11420" s="19">
        <v>14548.179840000001</v>
      </c>
      <c r="E11420" s="23">
        <v>0.747407194</v>
      </c>
      <c r="F11420" s="23">
        <v>0.37560112699999998</v>
      </c>
      <c r="G11420" s="17">
        <v>0.78948422100000004</v>
      </c>
      <c r="H11420" s="17">
        <v>0.21051577899999999</v>
      </c>
      <c r="I11420" s="17">
        <v>0.99212777699999999</v>
      </c>
      <c r="J11420" s="17">
        <v>7.7799999999999996E-3</v>
      </c>
      <c r="K11420" s="17">
        <v>8.7700000000000004E-5</v>
      </c>
    </row>
    <row r="11421" spans="1:11" x14ac:dyDescent="0.45">
      <c r="A11421" s="10" t="s">
        <v>91</v>
      </c>
      <c r="B11421" s="20">
        <v>0.94499999999999995</v>
      </c>
      <c r="C11421" s="19">
        <v>95000</v>
      </c>
      <c r="D11421" s="19">
        <v>14619.51794</v>
      </c>
      <c r="E11421" s="23">
        <v>0.75494357499999998</v>
      </c>
      <c r="F11421" s="23">
        <v>0.37774559600000002</v>
      </c>
      <c r="G11421" s="17">
        <v>0.78958947400000001</v>
      </c>
      <c r="H11421" s="17">
        <v>0.21041052599999999</v>
      </c>
      <c r="I11421" s="17">
        <v>0.99214505600000003</v>
      </c>
      <c r="J11421" s="17">
        <v>7.77E-3</v>
      </c>
      <c r="K11421" s="17">
        <v>8.7499999999999999E-5</v>
      </c>
    </row>
    <row r="11422" spans="1:11" x14ac:dyDescent="0.45">
      <c r="A11422" s="10" t="s">
        <v>91</v>
      </c>
      <c r="B11422" s="20">
        <v>0.94599999999999995</v>
      </c>
      <c r="C11422" s="19">
        <v>95105</v>
      </c>
      <c r="D11422" s="19">
        <v>14699.291499999999</v>
      </c>
      <c r="E11422" s="23">
        <v>0.76319065900000005</v>
      </c>
      <c r="F11422" s="23">
        <v>0.37968026100000002</v>
      </c>
      <c r="G11422" s="17">
        <v>0.78954839399999999</v>
      </c>
      <c r="H11422" s="17">
        <v>0.21045160600000001</v>
      </c>
      <c r="I11422" s="17">
        <v>0.99215452299999995</v>
      </c>
      <c r="J11422" s="17">
        <v>7.7600000000000004E-3</v>
      </c>
      <c r="K11422" s="17">
        <v>8.7200000000000005E-5</v>
      </c>
    </row>
    <row r="11423" spans="1:11" x14ac:dyDescent="0.45">
      <c r="A11423" s="10" t="s">
        <v>91</v>
      </c>
      <c r="B11423" s="20">
        <v>0.94699999999999995</v>
      </c>
      <c r="C11423" s="19">
        <v>95205</v>
      </c>
      <c r="D11423" s="19">
        <v>14776.33627</v>
      </c>
      <c r="E11423" s="23">
        <v>0.77345484099999995</v>
      </c>
      <c r="F11423" s="23">
        <v>0.38189025300000001</v>
      </c>
      <c r="G11423" s="17">
        <v>0.78952786100000005</v>
      </c>
      <c r="H11423" s="17">
        <v>0.210472139</v>
      </c>
      <c r="I11423" s="17">
        <v>0.99215949000000003</v>
      </c>
      <c r="J11423" s="17">
        <v>7.7499999999999999E-3</v>
      </c>
      <c r="K11423" s="17">
        <v>8.7000000000000001E-5</v>
      </c>
    </row>
    <row r="11424" spans="1:11" x14ac:dyDescent="0.45">
      <c r="A11424" s="10" t="s">
        <v>91</v>
      </c>
      <c r="B11424" s="20">
        <v>0.94799999999999995</v>
      </c>
      <c r="C11424" s="19">
        <v>95304</v>
      </c>
      <c r="D11424" s="19">
        <v>14853.532160000001</v>
      </c>
      <c r="E11424" s="23">
        <v>0.78309811200000001</v>
      </c>
      <c r="F11424" s="23">
        <v>0.38407145999999998</v>
      </c>
      <c r="G11424" s="17">
        <v>0.78962058300000004</v>
      </c>
      <c r="H11424" s="17">
        <v>0.21037941700000001</v>
      </c>
      <c r="I11424" s="17">
        <v>0.99218086299999997</v>
      </c>
      <c r="J11424" s="17">
        <v>7.7299999999999999E-3</v>
      </c>
      <c r="K11424" s="17">
        <v>8.6799999999999996E-5</v>
      </c>
    </row>
    <row r="11425" spans="1:11" x14ac:dyDescent="0.45">
      <c r="A11425" s="10" t="s">
        <v>91</v>
      </c>
      <c r="B11425" s="20">
        <v>0.94899999999999995</v>
      </c>
      <c r="C11425" s="19">
        <v>95408</v>
      </c>
      <c r="D11425" s="19">
        <v>14935.59592</v>
      </c>
      <c r="E11425" s="23">
        <v>0.79441353000000003</v>
      </c>
      <c r="F11425" s="23">
        <v>0.386215429</v>
      </c>
      <c r="G11425" s="17">
        <v>0.78975557600000001</v>
      </c>
      <c r="H11425" s="17">
        <v>0.21024442400000001</v>
      </c>
      <c r="I11425" s="17">
        <v>0.99219728399999996</v>
      </c>
      <c r="J11425" s="17">
        <v>7.7200000000000003E-3</v>
      </c>
      <c r="K11425" s="17">
        <v>8.6600000000000004E-5</v>
      </c>
    </row>
    <row r="11426" spans="1:11" x14ac:dyDescent="0.45">
      <c r="A11426" s="10" t="s">
        <v>91</v>
      </c>
      <c r="B11426" s="20">
        <v>0.95</v>
      </c>
      <c r="C11426" s="19">
        <v>95507</v>
      </c>
      <c r="D11426" s="19">
        <v>15015.088530000001</v>
      </c>
      <c r="E11426" s="23">
        <v>0.80731734700000002</v>
      </c>
      <c r="F11426" s="23">
        <v>0.38846983200000001</v>
      </c>
      <c r="G11426" s="17">
        <v>0.78976410100000005</v>
      </c>
      <c r="H11426" s="17">
        <v>0.210235899</v>
      </c>
      <c r="I11426" s="17">
        <v>0.99221568500000001</v>
      </c>
      <c r="J11426" s="17">
        <v>7.7000000000000002E-3</v>
      </c>
      <c r="K11426" s="17">
        <v>8.6299999999999997E-5</v>
      </c>
    </row>
    <row r="11427" spans="1:11" x14ac:dyDescent="0.45">
      <c r="A11427" s="10" t="s">
        <v>91</v>
      </c>
      <c r="B11427" s="20">
        <v>0.95099999999999996</v>
      </c>
      <c r="C11427" s="19">
        <v>95608</v>
      </c>
      <c r="D11427" s="19">
        <v>15097.31222</v>
      </c>
      <c r="E11427" s="23">
        <v>0.822004662</v>
      </c>
      <c r="F11427" s="23">
        <v>0.39072679500000002</v>
      </c>
      <c r="G11427" s="17">
        <v>0.78987114000000003</v>
      </c>
      <c r="H11427" s="17">
        <v>0.21012886</v>
      </c>
      <c r="I11427" s="17">
        <v>0.992176634</v>
      </c>
      <c r="J11427" s="17">
        <v>7.7400000000000004E-3</v>
      </c>
      <c r="K11427" s="17">
        <v>8.6100000000000006E-5</v>
      </c>
    </row>
    <row r="11428" spans="1:11" x14ac:dyDescent="0.45">
      <c r="A11428" s="10" t="s">
        <v>91</v>
      </c>
      <c r="B11428" s="20">
        <v>0.95199999999999996</v>
      </c>
      <c r="C11428" s="19">
        <v>95709</v>
      </c>
      <c r="D11428" s="19">
        <v>15181.038060000001</v>
      </c>
      <c r="E11428" s="23">
        <v>0.83835718999999997</v>
      </c>
      <c r="F11428" s="23">
        <v>0.39301005999999999</v>
      </c>
      <c r="G11428" s="17">
        <v>0.78984212600000003</v>
      </c>
      <c r="H11428" s="17">
        <v>0.21015787399999999</v>
      </c>
      <c r="I11428" s="17">
        <v>0.99219194399999999</v>
      </c>
      <c r="J11428" s="17">
        <v>7.7200000000000003E-3</v>
      </c>
      <c r="K11428" s="17">
        <v>8.5900000000000001E-5</v>
      </c>
    </row>
    <row r="11429" spans="1:11" x14ac:dyDescent="0.45">
      <c r="A11429" s="10" t="s">
        <v>91</v>
      </c>
      <c r="B11429" s="20">
        <v>0.95299999999999996</v>
      </c>
      <c r="C11429" s="19">
        <v>95809</v>
      </c>
      <c r="D11429" s="19">
        <v>15265.654119999999</v>
      </c>
      <c r="E11429" s="23">
        <v>0.85088620800000003</v>
      </c>
      <c r="F11429" s="23">
        <v>0.39541897599999998</v>
      </c>
      <c r="G11429" s="17">
        <v>0.78991535199999996</v>
      </c>
      <c r="H11429" s="17">
        <v>0.21008464800000001</v>
      </c>
      <c r="I11429" s="17">
        <v>0.99220997399999999</v>
      </c>
      <c r="J11429" s="17">
        <v>7.7000000000000002E-3</v>
      </c>
      <c r="K11429" s="17">
        <v>8.5599999999999994E-5</v>
      </c>
    </row>
    <row r="11430" spans="1:11" x14ac:dyDescent="0.45">
      <c r="A11430" s="10" t="s">
        <v>91</v>
      </c>
      <c r="B11430" s="20">
        <v>0.95399999999999996</v>
      </c>
      <c r="C11430" s="19">
        <v>95910</v>
      </c>
      <c r="D11430" s="19">
        <v>15352.267239999999</v>
      </c>
      <c r="E11430" s="23">
        <v>0.86286915900000005</v>
      </c>
      <c r="F11430" s="23">
        <v>0.39776118300000002</v>
      </c>
      <c r="G11430" s="17">
        <v>0.78994891</v>
      </c>
      <c r="H11430" s="17">
        <v>0.21005109</v>
      </c>
      <c r="I11430" s="17">
        <v>0.992231168</v>
      </c>
      <c r="J11430" s="17">
        <v>7.6800000000000002E-3</v>
      </c>
      <c r="K11430" s="17">
        <v>8.5400000000000002E-5</v>
      </c>
    </row>
    <row r="11431" spans="1:11" x14ac:dyDescent="0.45">
      <c r="A11431" s="10" t="s">
        <v>91</v>
      </c>
      <c r="B11431" s="20">
        <v>0.95499999999999996</v>
      </c>
      <c r="C11431" s="19">
        <v>96008</v>
      </c>
      <c r="D11431" s="19">
        <v>15438.04103</v>
      </c>
      <c r="E11431" s="23">
        <v>0.88169731500000004</v>
      </c>
      <c r="F11431" s="23">
        <v>0.40028564799999999</v>
      </c>
      <c r="G11431" s="17">
        <v>0.78995500399999996</v>
      </c>
      <c r="H11431" s="17">
        <v>0.21004499600000001</v>
      </c>
      <c r="I11431" s="17">
        <v>0.99221396900000003</v>
      </c>
      <c r="J11431" s="17">
        <v>7.7000000000000002E-3</v>
      </c>
      <c r="K11431" s="17">
        <v>8.5199999999999997E-5</v>
      </c>
    </row>
    <row r="11432" spans="1:11" x14ac:dyDescent="0.45">
      <c r="A11432" s="10" t="s">
        <v>91</v>
      </c>
      <c r="B11432" s="20">
        <v>0.95599999999999996</v>
      </c>
      <c r="C11432" s="19">
        <v>96110</v>
      </c>
      <c r="D11432" s="19">
        <v>15528.594289999999</v>
      </c>
      <c r="E11432" s="23">
        <v>0.897498456</v>
      </c>
      <c r="F11432" s="23">
        <v>0.40273946300000002</v>
      </c>
      <c r="G11432" s="17">
        <v>0.78994901699999998</v>
      </c>
      <c r="H11432" s="17">
        <v>0.210050983</v>
      </c>
      <c r="I11432" s="17">
        <v>0.992232063</v>
      </c>
      <c r="J11432" s="17">
        <v>7.6800000000000002E-3</v>
      </c>
      <c r="K11432" s="17">
        <v>8.4900000000000004E-5</v>
      </c>
    </row>
    <row r="11433" spans="1:11" x14ac:dyDescent="0.45">
      <c r="A11433" s="10" t="s">
        <v>91</v>
      </c>
      <c r="B11433" s="20">
        <v>0.95699999999999996</v>
      </c>
      <c r="C11433" s="19">
        <v>96209</v>
      </c>
      <c r="D11433" s="19">
        <v>15618.242469999999</v>
      </c>
      <c r="E11433" s="23">
        <v>0.91505613399999997</v>
      </c>
      <c r="F11433" s="23">
        <v>0.40537759800000001</v>
      </c>
      <c r="G11433" s="17">
        <v>0.78998846300000003</v>
      </c>
      <c r="H11433" s="17">
        <v>0.210011537</v>
      </c>
      <c r="I11433" s="17">
        <v>0.99225027499999996</v>
      </c>
      <c r="J11433" s="17">
        <v>7.6699999999999997E-3</v>
      </c>
      <c r="K11433" s="17">
        <v>8.4699999999999999E-5</v>
      </c>
    </row>
    <row r="11434" spans="1:11" x14ac:dyDescent="0.45">
      <c r="A11434" s="10" t="s">
        <v>91</v>
      </c>
      <c r="B11434" s="20">
        <v>0.95799999999999996</v>
      </c>
      <c r="C11434" s="19">
        <v>96312</v>
      </c>
      <c r="D11434" s="19">
        <v>15713.240669999999</v>
      </c>
      <c r="E11434" s="23">
        <v>0.93035859600000004</v>
      </c>
      <c r="F11434" s="23">
        <v>0.407924224</v>
      </c>
      <c r="G11434" s="17">
        <v>0.79010922800000005</v>
      </c>
      <c r="H11434" s="17">
        <v>0.209890772</v>
      </c>
      <c r="I11434" s="17">
        <v>0.99226960900000005</v>
      </c>
      <c r="J11434" s="17">
        <v>7.6499999999999997E-3</v>
      </c>
      <c r="K11434" s="17">
        <v>8.4400000000000005E-5</v>
      </c>
    </row>
    <row r="11435" spans="1:11" x14ac:dyDescent="0.45">
      <c r="A11435" s="10" t="s">
        <v>91</v>
      </c>
      <c r="B11435" s="20">
        <v>0.95899999999999996</v>
      </c>
      <c r="C11435" s="19">
        <v>96408</v>
      </c>
      <c r="D11435" s="19">
        <v>15803.18028</v>
      </c>
      <c r="E11435" s="23">
        <v>0.94497538999999997</v>
      </c>
      <c r="F11435" s="23">
        <v>0.41069310199999998</v>
      </c>
      <c r="G11435" s="17">
        <v>0.79013152399999997</v>
      </c>
      <c r="H11435" s="17">
        <v>0.209868476</v>
      </c>
      <c r="I11435" s="17">
        <v>0.99227708400000003</v>
      </c>
      <c r="J11435" s="17">
        <v>7.6400000000000001E-3</v>
      </c>
      <c r="K11435" s="17">
        <v>8.4300000000000003E-5</v>
      </c>
    </row>
    <row r="11436" spans="1:11" x14ac:dyDescent="0.45">
      <c r="A11436" s="10" t="s">
        <v>91</v>
      </c>
      <c r="B11436" s="20">
        <v>0.96</v>
      </c>
      <c r="C11436" s="19">
        <v>96513</v>
      </c>
      <c r="D11436" s="19">
        <v>15903.097889999999</v>
      </c>
      <c r="E11436" s="23">
        <v>0.96166191199999995</v>
      </c>
      <c r="F11436" s="23">
        <v>0.41333139899999999</v>
      </c>
      <c r="G11436" s="17">
        <v>0.79014226099999996</v>
      </c>
      <c r="H11436" s="17">
        <v>0.20985773899999999</v>
      </c>
      <c r="I11436" s="17">
        <v>0.99228699300000001</v>
      </c>
      <c r="J11436" s="17">
        <v>7.6299999999999996E-3</v>
      </c>
      <c r="K11436" s="17">
        <v>8.4099999999999998E-5</v>
      </c>
    </row>
    <row r="11437" spans="1:11" x14ac:dyDescent="0.45">
      <c r="A11437" s="10" t="s">
        <v>91</v>
      </c>
      <c r="B11437" s="20">
        <v>0.96099999999999997</v>
      </c>
      <c r="C11437" s="19">
        <v>96601</v>
      </c>
      <c r="D11437" s="19">
        <v>15988.33475</v>
      </c>
      <c r="E11437" s="23">
        <v>0.97404640799999997</v>
      </c>
      <c r="F11437" s="23">
        <v>0.41634402100000001</v>
      </c>
      <c r="G11437" s="17">
        <v>0.79000217399999995</v>
      </c>
      <c r="H11437" s="17">
        <v>0.209997826</v>
      </c>
      <c r="I11437" s="17">
        <v>0.99230111600000004</v>
      </c>
      <c r="J11437" s="17">
        <v>7.6099999999999996E-3</v>
      </c>
      <c r="K11437" s="17">
        <v>8.3999999999999995E-5</v>
      </c>
    </row>
    <row r="11438" spans="1:11" x14ac:dyDescent="0.45">
      <c r="A11438" s="10" t="s">
        <v>91</v>
      </c>
      <c r="B11438" s="20">
        <v>0.96199999999999997</v>
      </c>
      <c r="C11438" s="19">
        <v>96712</v>
      </c>
      <c r="D11438" s="19">
        <v>16097.58864</v>
      </c>
      <c r="E11438" s="23">
        <v>0.99633218300000004</v>
      </c>
      <c r="F11438" s="23">
        <v>0.41893670500000002</v>
      </c>
      <c r="G11438" s="17">
        <v>0.78997435699999996</v>
      </c>
      <c r="H11438" s="17">
        <v>0.21002564300000001</v>
      </c>
      <c r="I11438" s="17">
        <v>0.99226933399999995</v>
      </c>
      <c r="J11438" s="17">
        <v>7.6499999999999997E-3</v>
      </c>
      <c r="K11438" s="17">
        <v>8.3800000000000004E-5</v>
      </c>
    </row>
    <row r="11439" spans="1:11" x14ac:dyDescent="0.45">
      <c r="A11439" s="10" t="s">
        <v>91</v>
      </c>
      <c r="B11439" s="20">
        <v>0.96299999999999997</v>
      </c>
      <c r="C11439" s="19">
        <v>96813</v>
      </c>
      <c r="D11439" s="19">
        <v>16199.106229999999</v>
      </c>
      <c r="E11439" s="23">
        <v>1.016128844</v>
      </c>
      <c r="F11439" s="23">
        <v>0.42207755299999999</v>
      </c>
      <c r="G11439" s="17">
        <v>0.78993523600000004</v>
      </c>
      <c r="H11439" s="17">
        <v>0.21006476399999999</v>
      </c>
      <c r="I11439" s="17">
        <v>0.992285949</v>
      </c>
      <c r="J11439" s="17">
        <v>7.6299999999999996E-3</v>
      </c>
      <c r="K11439" s="17">
        <v>8.3499999999999997E-5</v>
      </c>
    </row>
    <row r="11440" spans="1:11" x14ac:dyDescent="0.45">
      <c r="A11440" s="10" t="s">
        <v>91</v>
      </c>
      <c r="B11440" s="20">
        <v>0.96399999999999997</v>
      </c>
      <c r="C11440" s="19">
        <v>96904</v>
      </c>
      <c r="D11440" s="19">
        <v>16292.02648</v>
      </c>
      <c r="E11440" s="23">
        <v>1.0267581939999999</v>
      </c>
      <c r="F11440" s="23">
        <v>0.42516754800000001</v>
      </c>
      <c r="G11440" s="17">
        <v>0.78984355699999997</v>
      </c>
      <c r="H11440" s="17">
        <v>0.210156443</v>
      </c>
      <c r="I11440" s="17">
        <v>0.992284155</v>
      </c>
      <c r="J11440" s="17">
        <v>7.6299999999999996E-3</v>
      </c>
      <c r="K11440" s="17">
        <v>8.3399999999999994E-5</v>
      </c>
    </row>
    <row r="11441" spans="1:11" x14ac:dyDescent="0.45">
      <c r="A11441" s="10" t="s">
        <v>91</v>
      </c>
      <c r="B11441" s="20">
        <v>0.96499999999999997</v>
      </c>
      <c r="C11441" s="19">
        <v>97014</v>
      </c>
      <c r="D11441" s="19">
        <v>16406.062109999999</v>
      </c>
      <c r="E11441" s="23">
        <v>1.047775591</v>
      </c>
      <c r="F11441" s="23">
        <v>0.42793488699999999</v>
      </c>
      <c r="G11441" s="17">
        <v>0.78980353400000003</v>
      </c>
      <c r="H11441" s="17">
        <v>0.210196466</v>
      </c>
      <c r="I11441" s="17">
        <v>0.99230446900000002</v>
      </c>
      <c r="J11441" s="17">
        <v>7.6099999999999996E-3</v>
      </c>
      <c r="K11441" s="17">
        <v>8.3200000000000003E-5</v>
      </c>
    </row>
    <row r="11442" spans="1:11" x14ac:dyDescent="0.45">
      <c r="A11442" s="10" t="s">
        <v>91</v>
      </c>
      <c r="B11442" s="20">
        <v>0.96599999999999997</v>
      </c>
      <c r="C11442" s="19">
        <v>97113</v>
      </c>
      <c r="D11442" s="19">
        <v>16510.950229999999</v>
      </c>
      <c r="E11442" s="23">
        <v>1.068651003</v>
      </c>
      <c r="F11442" s="23">
        <v>0.43133470899999998</v>
      </c>
      <c r="G11442" s="17">
        <v>0.78986335500000004</v>
      </c>
      <c r="H11442" s="17">
        <v>0.21013664500000001</v>
      </c>
      <c r="I11442" s="17">
        <v>0.99231666799999996</v>
      </c>
      <c r="J11442" s="17">
        <v>7.6E-3</v>
      </c>
      <c r="K11442" s="17">
        <v>8.2899999999999996E-5</v>
      </c>
    </row>
    <row r="11443" spans="1:11" x14ac:dyDescent="0.45">
      <c r="A11443" s="10" t="s">
        <v>91</v>
      </c>
      <c r="B11443" s="20">
        <v>0.96699999999999997</v>
      </c>
      <c r="C11443" s="19">
        <v>97215</v>
      </c>
      <c r="D11443" s="19">
        <v>16621.41317</v>
      </c>
      <c r="E11443" s="23">
        <v>1.092574605</v>
      </c>
      <c r="F11443" s="23">
        <v>0.434501578</v>
      </c>
      <c r="G11443" s="17">
        <v>0.78986781900000003</v>
      </c>
      <c r="H11443" s="17">
        <v>0.210132181</v>
      </c>
      <c r="I11443" s="17">
        <v>0.99234061100000004</v>
      </c>
      <c r="J11443" s="17">
        <v>7.5799999999999999E-3</v>
      </c>
      <c r="K11443" s="17">
        <v>8.2600000000000002E-5</v>
      </c>
    </row>
    <row r="11444" spans="1:11" x14ac:dyDescent="0.45">
      <c r="A11444" s="10" t="s">
        <v>91</v>
      </c>
      <c r="B11444" s="20">
        <v>0.96799999999999997</v>
      </c>
      <c r="C11444" s="19">
        <v>97308</v>
      </c>
      <c r="D11444" s="19">
        <v>16724.17684</v>
      </c>
      <c r="E11444" s="23">
        <v>1.115361998</v>
      </c>
      <c r="F11444" s="23">
        <v>0.437868066</v>
      </c>
      <c r="G11444" s="17">
        <v>0.78993505200000003</v>
      </c>
      <c r="H11444" s="17">
        <v>0.210064948</v>
      </c>
      <c r="I11444" s="17">
        <v>0.99233731400000003</v>
      </c>
      <c r="J11444" s="17">
        <v>7.5799999999999999E-3</v>
      </c>
      <c r="K11444" s="17">
        <v>8.25E-5</v>
      </c>
    </row>
    <row r="11445" spans="1:11" x14ac:dyDescent="0.45">
      <c r="A11445" s="10" t="s">
        <v>91</v>
      </c>
      <c r="B11445" s="20">
        <v>0.96899999999999997</v>
      </c>
      <c r="C11445" s="19">
        <v>97412</v>
      </c>
      <c r="D11445" s="19">
        <v>16841.431499999999</v>
      </c>
      <c r="E11445" s="23">
        <v>1.143828168</v>
      </c>
      <c r="F11445" s="23">
        <v>0.44086821500000001</v>
      </c>
      <c r="G11445" s="17">
        <v>0.78995400999999998</v>
      </c>
      <c r="H11445" s="17">
        <v>0.21004598999999999</v>
      </c>
      <c r="I11445" s="17">
        <v>0.99232472000000005</v>
      </c>
      <c r="J11445" s="17">
        <v>7.5900000000000004E-3</v>
      </c>
      <c r="K11445" s="17">
        <v>8.2399999999999997E-5</v>
      </c>
    </row>
    <row r="11446" spans="1:11" x14ac:dyDescent="0.45">
      <c r="A11446" s="10" t="s">
        <v>91</v>
      </c>
      <c r="B11446" s="20">
        <v>0.97</v>
      </c>
      <c r="C11446" s="19">
        <v>97517</v>
      </c>
      <c r="D11446" s="19">
        <v>16962.805039999999</v>
      </c>
      <c r="E11446" s="23">
        <v>1.1678892919999999</v>
      </c>
      <c r="F11446" s="23">
        <v>0.44459436200000002</v>
      </c>
      <c r="G11446" s="17">
        <v>0.7900161</v>
      </c>
      <c r="H11446" s="17">
        <v>0.2099839</v>
      </c>
      <c r="I11446" s="17">
        <v>0.99232598999999999</v>
      </c>
      <c r="J11446" s="17">
        <v>7.5900000000000004E-3</v>
      </c>
      <c r="K11446" s="17">
        <v>8.2200000000000006E-5</v>
      </c>
    </row>
    <row r="11447" spans="1:11" x14ac:dyDescent="0.45">
      <c r="A11447" s="10" t="s">
        <v>91</v>
      </c>
      <c r="B11447" s="20">
        <v>0.97099999999999997</v>
      </c>
      <c r="C11447" s="19">
        <v>97602</v>
      </c>
      <c r="D11447" s="19">
        <v>17063.100119999999</v>
      </c>
      <c r="E11447" s="23">
        <v>1.1899016609999999</v>
      </c>
      <c r="F11447" s="23">
        <v>0.44837026200000002</v>
      </c>
      <c r="G11447" s="17">
        <v>0.79006577700000002</v>
      </c>
      <c r="H11447" s="17">
        <v>0.209934223</v>
      </c>
      <c r="I11447" s="17">
        <v>0.99230400900000004</v>
      </c>
      <c r="J11447" s="17">
        <v>7.6099999999999996E-3</v>
      </c>
      <c r="K11447" s="17">
        <v>8.2000000000000001E-5</v>
      </c>
    </row>
    <row r="11448" spans="1:11" x14ac:dyDescent="0.45">
      <c r="A11448" s="10" t="s">
        <v>91</v>
      </c>
      <c r="B11448" s="20">
        <v>0.97199999999999998</v>
      </c>
      <c r="C11448" s="19">
        <v>97716</v>
      </c>
      <c r="D11448" s="19">
        <v>17200.085200000001</v>
      </c>
      <c r="E11448" s="23">
        <v>1.2252418249999999</v>
      </c>
      <c r="F11448" s="23">
        <v>0.451572529</v>
      </c>
      <c r="G11448" s="17">
        <v>0.79019812499999997</v>
      </c>
      <c r="H11448" s="17">
        <v>0.209801875</v>
      </c>
      <c r="I11448" s="17">
        <v>0.99232191000000003</v>
      </c>
      <c r="J11448" s="17">
        <v>7.6E-3</v>
      </c>
      <c r="K11448" s="17">
        <v>8.1699999999999994E-5</v>
      </c>
    </row>
    <row r="11449" spans="1:11" x14ac:dyDescent="0.45">
      <c r="A11449" s="10" t="s">
        <v>91</v>
      </c>
      <c r="B11449" s="20">
        <v>0.97299999999999998</v>
      </c>
      <c r="C11449" s="19">
        <v>97817</v>
      </c>
      <c r="D11449" s="19">
        <v>17325.746490000001</v>
      </c>
      <c r="E11449" s="23">
        <v>1.2645087960000001</v>
      </c>
      <c r="F11449" s="23">
        <v>0.455607761</v>
      </c>
      <c r="G11449" s="17">
        <v>0.79010805900000003</v>
      </c>
      <c r="H11449" s="17">
        <v>0.209891941</v>
      </c>
      <c r="I11449" s="17">
        <v>0.992334304</v>
      </c>
      <c r="J11449" s="17">
        <v>7.5799999999999999E-3</v>
      </c>
      <c r="K11449" s="17">
        <v>8.1500000000000002E-5</v>
      </c>
    </row>
    <row r="11450" spans="1:11" x14ac:dyDescent="0.45">
      <c r="A11450" s="10" t="s">
        <v>91</v>
      </c>
      <c r="B11450" s="20">
        <v>0.97399999999999998</v>
      </c>
      <c r="C11450" s="19">
        <v>97918</v>
      </c>
      <c r="D11450" s="19">
        <v>17455.004799999999</v>
      </c>
      <c r="E11450" s="23">
        <v>1.2965499110000001</v>
      </c>
      <c r="F11450" s="23">
        <v>0.459242551</v>
      </c>
      <c r="G11450" s="17">
        <v>0.79018158100000002</v>
      </c>
      <c r="H11450" s="17">
        <v>0.20981841900000001</v>
      </c>
      <c r="I11450" s="17">
        <v>0.99235004599999999</v>
      </c>
      <c r="J11450" s="17">
        <v>7.5700000000000003E-3</v>
      </c>
      <c r="K11450" s="17">
        <v>8.1199999999999995E-5</v>
      </c>
    </row>
    <row r="11451" spans="1:11" x14ac:dyDescent="0.45">
      <c r="A11451" s="10" t="s">
        <v>91</v>
      </c>
      <c r="B11451" s="20">
        <v>0.97499999999999998</v>
      </c>
      <c r="C11451" s="19">
        <v>98007</v>
      </c>
      <c r="D11451" s="19">
        <v>17572.108619999999</v>
      </c>
      <c r="E11451" s="23">
        <v>1.330596034</v>
      </c>
      <c r="F11451" s="23">
        <v>0.46373618900000002</v>
      </c>
      <c r="G11451" s="17">
        <v>0.79012723600000001</v>
      </c>
      <c r="H11451" s="17">
        <v>0.20987276399999999</v>
      </c>
      <c r="I11451" s="17">
        <v>0.99226895999999998</v>
      </c>
      <c r="J11451" s="17">
        <v>7.6499999999999997E-3</v>
      </c>
      <c r="K11451" s="17">
        <v>8.1000000000000004E-5</v>
      </c>
    </row>
    <row r="11452" spans="1:11" x14ac:dyDescent="0.45">
      <c r="A11452" s="10" t="s">
        <v>91</v>
      </c>
      <c r="B11452" s="20">
        <v>0.97599999999999998</v>
      </c>
      <c r="C11452" s="19">
        <v>98116</v>
      </c>
      <c r="D11452" s="19">
        <v>17718.820100000001</v>
      </c>
      <c r="E11452" s="23">
        <v>1.3657852049999999</v>
      </c>
      <c r="F11452" s="23">
        <v>0.46747760500000002</v>
      </c>
      <c r="G11452" s="17">
        <v>0.79004443700000004</v>
      </c>
      <c r="H11452" s="17">
        <v>0.20995556300000001</v>
      </c>
      <c r="I11452" s="17">
        <v>0.99225992500000004</v>
      </c>
      <c r="J11452" s="17">
        <v>7.6600000000000001E-3</v>
      </c>
      <c r="K11452" s="17">
        <v>8.0799999999999999E-5</v>
      </c>
    </row>
    <row r="11453" spans="1:11" x14ac:dyDescent="0.45">
      <c r="A11453" s="10" t="s">
        <v>91</v>
      </c>
      <c r="B11453" s="20">
        <v>0.97699999999999998</v>
      </c>
      <c r="C11453" s="19">
        <v>98218</v>
      </c>
      <c r="D11453" s="19">
        <v>17860.019629999999</v>
      </c>
      <c r="E11453" s="23">
        <v>1.400283929</v>
      </c>
      <c r="F11453" s="23">
        <v>0.47209142500000001</v>
      </c>
      <c r="G11453" s="17">
        <v>0.79011993700000005</v>
      </c>
      <c r="H11453" s="17">
        <v>0.20988006300000001</v>
      </c>
      <c r="I11453" s="17">
        <v>0.992274663</v>
      </c>
      <c r="J11453" s="17">
        <v>7.6400000000000001E-3</v>
      </c>
      <c r="K11453" s="17">
        <v>8.0599999999999994E-5</v>
      </c>
    </row>
    <row r="11454" spans="1:11" x14ac:dyDescent="0.45">
      <c r="A11454" s="10" t="s">
        <v>91</v>
      </c>
      <c r="B11454" s="20">
        <v>0.97799999999999998</v>
      </c>
      <c r="C11454" s="19">
        <v>98319</v>
      </c>
      <c r="D11454" s="19">
        <v>18003.290400000002</v>
      </c>
      <c r="E11454" s="23">
        <v>1.435889475</v>
      </c>
      <c r="F11454" s="23">
        <v>0.47664241899999998</v>
      </c>
      <c r="G11454" s="17">
        <v>0.79020331799999999</v>
      </c>
      <c r="H11454" s="17">
        <v>0.20979668200000001</v>
      </c>
      <c r="I11454" s="17">
        <v>0.99228086500000001</v>
      </c>
      <c r="J11454" s="17">
        <v>7.6400000000000001E-3</v>
      </c>
      <c r="K11454" s="17">
        <v>8.0400000000000003E-5</v>
      </c>
    </row>
    <row r="11455" spans="1:11" x14ac:dyDescent="0.45">
      <c r="A11455" s="10" t="s">
        <v>91</v>
      </c>
      <c r="B11455" s="20">
        <v>0.97899999999999998</v>
      </c>
      <c r="C11455" s="19">
        <v>98409</v>
      </c>
      <c r="D11455" s="19">
        <v>18134.572230000002</v>
      </c>
      <c r="E11455" s="23">
        <v>1.475578737</v>
      </c>
      <c r="F11455" s="23">
        <v>0.481089455</v>
      </c>
      <c r="G11455" s="17">
        <v>0.79026308599999995</v>
      </c>
      <c r="H11455" s="17">
        <v>0.209736914</v>
      </c>
      <c r="I11455" s="17">
        <v>0.99228814099999996</v>
      </c>
      <c r="J11455" s="17">
        <v>7.6299999999999996E-3</v>
      </c>
      <c r="K11455" s="17">
        <v>8.0199999999999998E-5</v>
      </c>
    </row>
    <row r="11456" spans="1:11" x14ac:dyDescent="0.45">
      <c r="A11456" s="10" t="s">
        <v>91</v>
      </c>
      <c r="B11456" s="20">
        <v>0.98</v>
      </c>
      <c r="C11456" s="19">
        <v>98518</v>
      </c>
      <c r="D11456" s="19">
        <v>18297.62945</v>
      </c>
      <c r="E11456" s="23">
        <v>1.5299884969999999</v>
      </c>
      <c r="F11456" s="23">
        <v>0.48556786099999999</v>
      </c>
      <c r="G11456" s="17">
        <v>0.79028197899999997</v>
      </c>
      <c r="H11456" s="17">
        <v>0.209718021</v>
      </c>
      <c r="I11456" s="17">
        <v>0.99225258699999996</v>
      </c>
      <c r="J11456" s="17">
        <v>7.6699999999999997E-3</v>
      </c>
      <c r="K11456" s="17">
        <v>8.0000000000000007E-5</v>
      </c>
    </row>
    <row r="11457" spans="1:11" x14ac:dyDescent="0.45">
      <c r="A11457" s="10" t="s">
        <v>91</v>
      </c>
      <c r="B11457" s="20">
        <v>0.98099999999999998</v>
      </c>
      <c r="C11457" s="19">
        <v>98622</v>
      </c>
      <c r="D11457" s="19">
        <v>18457.893240000001</v>
      </c>
      <c r="E11457" s="23">
        <v>1.550334976</v>
      </c>
      <c r="F11457" s="23">
        <v>0.49074350100000003</v>
      </c>
      <c r="G11457" s="17">
        <v>0.79030033899999996</v>
      </c>
      <c r="H11457" s="17">
        <v>0.20969966100000001</v>
      </c>
      <c r="I11457" s="17">
        <v>0.99227607100000004</v>
      </c>
      <c r="J11457" s="17">
        <v>7.6400000000000001E-3</v>
      </c>
      <c r="K11457" s="17">
        <v>7.9699999999999999E-5</v>
      </c>
    </row>
    <row r="11458" spans="1:11" x14ac:dyDescent="0.45">
      <c r="A11458" s="10" t="s">
        <v>91</v>
      </c>
      <c r="B11458" s="20">
        <v>0.98199999999999998</v>
      </c>
      <c r="C11458" s="19">
        <v>98722</v>
      </c>
      <c r="D11458" s="19">
        <v>18615.484700000001</v>
      </c>
      <c r="E11458" s="23">
        <v>1.5961831909999999</v>
      </c>
      <c r="F11458" s="23">
        <v>0.49588771399999998</v>
      </c>
      <c r="G11458" s="17">
        <v>0.79032029299999995</v>
      </c>
      <c r="H11458" s="17">
        <v>0.20967970699999999</v>
      </c>
      <c r="I11458" s="17">
        <v>0.99229558799999995</v>
      </c>
      <c r="J11458" s="17">
        <v>7.62E-3</v>
      </c>
      <c r="K11458" s="17">
        <v>7.9499999999999994E-5</v>
      </c>
    </row>
    <row r="11459" spans="1:11" x14ac:dyDescent="0.45">
      <c r="A11459" s="10" t="s">
        <v>91</v>
      </c>
      <c r="B11459" s="20">
        <v>0.98299999999999998</v>
      </c>
      <c r="C11459" s="19">
        <v>98822</v>
      </c>
      <c r="D11459" s="19">
        <v>18778.050920000001</v>
      </c>
      <c r="E11459" s="23">
        <v>1.6606047690000001</v>
      </c>
      <c r="F11459" s="23">
        <v>0.50087394200000002</v>
      </c>
      <c r="G11459" s="17">
        <v>0.79023901600000002</v>
      </c>
      <c r="H11459" s="17">
        <v>0.20976098400000001</v>
      </c>
      <c r="I11459" s="17">
        <v>0.99228764400000002</v>
      </c>
      <c r="J11459" s="17">
        <v>7.6299999999999996E-3</v>
      </c>
      <c r="K11459" s="17">
        <v>7.9400000000000006E-5</v>
      </c>
    </row>
    <row r="11460" spans="1:11" x14ac:dyDescent="0.45">
      <c r="A11460" s="10" t="s">
        <v>91</v>
      </c>
      <c r="B11460" s="20">
        <v>0.98399999999999999</v>
      </c>
      <c r="C11460" s="19">
        <v>98923</v>
      </c>
      <c r="D11460" s="19">
        <v>18948.655999999999</v>
      </c>
      <c r="E11460" s="23">
        <v>1.725965068</v>
      </c>
      <c r="F11460" s="23">
        <v>0.50645708099999998</v>
      </c>
      <c r="G11460" s="17">
        <v>0.79031165699999995</v>
      </c>
      <c r="H11460" s="17">
        <v>0.209688343</v>
      </c>
      <c r="I11460" s="17">
        <v>0.99225869799999999</v>
      </c>
      <c r="J11460" s="17">
        <v>7.6600000000000001E-3</v>
      </c>
      <c r="K11460" s="17">
        <v>7.9200000000000001E-5</v>
      </c>
    </row>
    <row r="11461" spans="1:11" x14ac:dyDescent="0.45">
      <c r="A11461" s="10" t="s">
        <v>91</v>
      </c>
      <c r="B11461" s="20">
        <v>0.98499999999999999</v>
      </c>
      <c r="C11461" s="19">
        <v>99023</v>
      </c>
      <c r="D11461" s="19">
        <v>19125.001</v>
      </c>
      <c r="E11461" s="23">
        <v>1.802151439</v>
      </c>
      <c r="F11461" s="23">
        <v>0.51203809</v>
      </c>
      <c r="G11461" s="17">
        <v>0.79039213100000005</v>
      </c>
      <c r="H11461" s="17">
        <v>0.209607869</v>
      </c>
      <c r="I11461" s="17">
        <v>0.99227046699999999</v>
      </c>
      <c r="J11461" s="17">
        <v>7.6499999999999997E-3</v>
      </c>
      <c r="K11461" s="17">
        <v>7.8999999999999996E-5</v>
      </c>
    </row>
    <row r="11462" spans="1:11" x14ac:dyDescent="0.45">
      <c r="A11462" s="10" t="s">
        <v>91</v>
      </c>
      <c r="B11462" s="20">
        <v>0.98599999999999999</v>
      </c>
      <c r="C11462" s="19">
        <v>99122</v>
      </c>
      <c r="D11462" s="19">
        <v>19308.273450000001</v>
      </c>
      <c r="E11462" s="23">
        <v>1.8888313859999999</v>
      </c>
      <c r="F11462" s="23">
        <v>0.51788890499999995</v>
      </c>
      <c r="G11462" s="17">
        <v>0.79051068400000002</v>
      </c>
      <c r="H11462" s="17">
        <v>0.20948931600000001</v>
      </c>
      <c r="I11462" s="17">
        <v>0.99225942300000003</v>
      </c>
      <c r="J11462" s="17">
        <v>7.6600000000000001E-3</v>
      </c>
      <c r="K11462" s="17">
        <v>7.8800000000000004E-5</v>
      </c>
    </row>
    <row r="11463" spans="1:11" x14ac:dyDescent="0.45">
      <c r="A11463" s="10" t="s">
        <v>91</v>
      </c>
      <c r="B11463" s="20">
        <v>0.98699999999999999</v>
      </c>
      <c r="C11463" s="19">
        <v>99223</v>
      </c>
      <c r="D11463" s="19">
        <v>19502.851429999999</v>
      </c>
      <c r="E11463" s="23">
        <v>1.960193034</v>
      </c>
      <c r="F11463" s="23">
        <v>0.52410561899999997</v>
      </c>
      <c r="G11463" s="17">
        <v>0.79052235900000001</v>
      </c>
      <c r="H11463" s="17">
        <v>0.20947764099999999</v>
      </c>
      <c r="I11463" s="17">
        <v>0.99226324899999996</v>
      </c>
      <c r="J11463" s="17">
        <v>7.6600000000000001E-3</v>
      </c>
      <c r="K11463" s="17">
        <v>7.86E-5</v>
      </c>
    </row>
    <row r="11464" spans="1:11" x14ac:dyDescent="0.45">
      <c r="A11464" s="10" t="s">
        <v>91</v>
      </c>
      <c r="B11464" s="20">
        <v>0.98799999999999999</v>
      </c>
      <c r="C11464" s="19">
        <v>99324</v>
      </c>
      <c r="D11464" s="19">
        <v>19705.097610000001</v>
      </c>
      <c r="E11464" s="23">
        <v>2.043594659</v>
      </c>
      <c r="F11464" s="23">
        <v>0.53048427499999995</v>
      </c>
      <c r="G11464" s="17">
        <v>0.79054407800000004</v>
      </c>
      <c r="H11464" s="17">
        <v>0.20945592199999999</v>
      </c>
      <c r="I11464" s="17">
        <v>0.99227666299999995</v>
      </c>
      <c r="J11464" s="17">
        <v>7.6400000000000001E-3</v>
      </c>
      <c r="K11464" s="17">
        <v>7.8399999999999995E-5</v>
      </c>
    </row>
    <row r="11465" spans="1:11" x14ac:dyDescent="0.45">
      <c r="A11465" s="10" t="s">
        <v>91</v>
      </c>
      <c r="B11465" s="20">
        <v>0.98899999999999999</v>
      </c>
      <c r="C11465" s="19">
        <v>99425</v>
      </c>
      <c r="D11465" s="19">
        <v>19917.307199999999</v>
      </c>
      <c r="E11465" s="23">
        <v>2.1656211719999998</v>
      </c>
      <c r="F11465" s="23">
        <v>0.53742979099999999</v>
      </c>
      <c r="G11465" s="17">
        <v>0.79058586900000005</v>
      </c>
      <c r="H11465" s="17">
        <v>0.209414131</v>
      </c>
      <c r="I11465" s="17">
        <v>0.992272971</v>
      </c>
      <c r="J11465" s="17">
        <v>7.6499999999999997E-3</v>
      </c>
      <c r="K11465" s="17">
        <v>7.8200000000000003E-5</v>
      </c>
    </row>
    <row r="11466" spans="1:11" x14ac:dyDescent="0.45">
      <c r="A11466" s="10" t="s">
        <v>91</v>
      </c>
      <c r="B11466" s="20">
        <v>0.99</v>
      </c>
      <c r="C11466" s="19">
        <v>99525</v>
      </c>
      <c r="D11466" s="19">
        <v>20142.837520000001</v>
      </c>
      <c r="E11466" s="23">
        <v>2.3320332349999999</v>
      </c>
      <c r="F11466" s="23">
        <v>0.54471735300000002</v>
      </c>
      <c r="G11466" s="17">
        <v>0.79070585299999996</v>
      </c>
      <c r="H11466" s="17">
        <v>0.20929414700000001</v>
      </c>
      <c r="I11466" s="17">
        <v>0.99228622899999996</v>
      </c>
      <c r="J11466" s="17">
        <v>7.6400000000000001E-3</v>
      </c>
      <c r="K11466" s="17">
        <v>7.7899999999999996E-5</v>
      </c>
    </row>
    <row r="11467" spans="1:11" x14ac:dyDescent="0.45">
      <c r="A11467" s="10" t="s">
        <v>91</v>
      </c>
      <c r="B11467" s="20">
        <v>0.99099999999999999</v>
      </c>
      <c r="C11467" s="19">
        <v>99624</v>
      </c>
      <c r="D11467" s="19">
        <v>20382.410360000002</v>
      </c>
      <c r="E11467" s="23">
        <v>2.503181944</v>
      </c>
      <c r="F11467" s="23">
        <v>0.55234063700000002</v>
      </c>
      <c r="G11467" s="17">
        <v>0.79080342100000001</v>
      </c>
      <c r="H11467" s="17">
        <v>0.20919657899999999</v>
      </c>
      <c r="I11467" s="17">
        <v>0.99228504299999998</v>
      </c>
      <c r="J11467" s="17">
        <v>7.6400000000000001E-3</v>
      </c>
      <c r="K11467" s="17">
        <v>7.7700000000000005E-5</v>
      </c>
    </row>
    <row r="11468" spans="1:11" x14ac:dyDescent="0.45">
      <c r="A11468" s="10" t="s">
        <v>91</v>
      </c>
      <c r="B11468" s="20">
        <v>0.99199999999999999</v>
      </c>
      <c r="C11468" s="19">
        <v>99725</v>
      </c>
      <c r="D11468" s="19">
        <v>20643.097109999999</v>
      </c>
      <c r="E11468" s="23">
        <v>2.6637845150000001</v>
      </c>
      <c r="F11468" s="23">
        <v>0.56081436900000003</v>
      </c>
      <c r="G11468" s="17">
        <v>0.79087490599999999</v>
      </c>
      <c r="H11468" s="17">
        <v>0.20912509400000001</v>
      </c>
      <c r="I11468" s="17">
        <v>0.99224738000000001</v>
      </c>
      <c r="J11468" s="17">
        <v>7.6800000000000002E-3</v>
      </c>
      <c r="K11468" s="17">
        <v>7.75E-5</v>
      </c>
    </row>
    <row r="11469" spans="1:11" x14ac:dyDescent="0.45">
      <c r="A11469" s="10" t="s">
        <v>91</v>
      </c>
      <c r="B11469" s="20">
        <v>0.99299999999999999</v>
      </c>
      <c r="C11469" s="19">
        <v>99827</v>
      </c>
      <c r="D11469" s="19">
        <v>20926.80413</v>
      </c>
      <c r="E11469" s="23">
        <v>2.8959422849999998</v>
      </c>
      <c r="F11469" s="23">
        <v>0.56946083599999997</v>
      </c>
      <c r="G11469" s="17">
        <v>0.79097839299999995</v>
      </c>
      <c r="H11469" s="17">
        <v>0.209021607</v>
      </c>
      <c r="I11469" s="17">
        <v>0.99224502800000003</v>
      </c>
      <c r="J11469" s="17">
        <v>7.6800000000000002E-3</v>
      </c>
      <c r="K11469" s="17">
        <v>7.7299999999999995E-5</v>
      </c>
    </row>
    <row r="11470" spans="1:11" x14ac:dyDescent="0.45">
      <c r="A11470" s="10" t="s">
        <v>91</v>
      </c>
      <c r="B11470" s="20">
        <v>0.99399999999999999</v>
      </c>
      <c r="C11470" s="19">
        <v>99927</v>
      </c>
      <c r="D11470" s="19">
        <v>21233.553800000002</v>
      </c>
      <c r="E11470" s="23">
        <v>3.220846356</v>
      </c>
      <c r="F11470" s="23">
        <v>0.57973940999999996</v>
      </c>
      <c r="G11470" s="17">
        <v>0.79113752999999998</v>
      </c>
      <c r="H11470" s="17">
        <v>0.20886246999999999</v>
      </c>
      <c r="I11470" s="17">
        <v>0.99222208999999995</v>
      </c>
      <c r="J11470" s="17">
        <v>7.7000000000000002E-3</v>
      </c>
      <c r="K11470" s="17">
        <v>7.7100000000000004E-5</v>
      </c>
    </row>
    <row r="11471" spans="1:11" x14ac:dyDescent="0.45">
      <c r="A11471" s="10" t="s">
        <v>91</v>
      </c>
      <c r="B11471" s="20">
        <v>0.995</v>
      </c>
      <c r="C11471" s="19">
        <v>100028</v>
      </c>
      <c r="D11471" s="19">
        <v>21574.88221</v>
      </c>
      <c r="E11471" s="23">
        <v>3.5276131849999999</v>
      </c>
      <c r="F11471" s="23">
        <v>0.59092728299999997</v>
      </c>
      <c r="G11471" s="17">
        <v>0.79123845299999995</v>
      </c>
      <c r="H11471" s="17">
        <v>0.20876154699999999</v>
      </c>
      <c r="I11471" s="17">
        <v>0.99219358199999996</v>
      </c>
      <c r="J11471" s="17">
        <v>7.7299999999999999E-3</v>
      </c>
      <c r="K11471" s="17">
        <v>7.6799999999999997E-5</v>
      </c>
    </row>
    <row r="11472" spans="1:11" x14ac:dyDescent="0.45">
      <c r="A11472" s="10" t="s">
        <v>91</v>
      </c>
      <c r="B11472" s="20">
        <v>0.996</v>
      </c>
      <c r="C11472" s="19">
        <v>100128</v>
      </c>
      <c r="D11472" s="19">
        <v>21952.780129999999</v>
      </c>
      <c r="E11472" s="23">
        <v>4.0311733209999998</v>
      </c>
      <c r="F11472" s="23">
        <v>0.60288658500000003</v>
      </c>
      <c r="G11472" s="17">
        <v>0.79134707599999998</v>
      </c>
      <c r="H11472" s="17">
        <v>0.20865292399999999</v>
      </c>
      <c r="I11472" s="17">
        <v>0.99217346699999998</v>
      </c>
      <c r="J11472" s="17">
        <v>7.7499999999999999E-3</v>
      </c>
      <c r="K11472" s="17">
        <v>7.6500000000000003E-5</v>
      </c>
    </row>
    <row r="11473" spans="1:11" x14ac:dyDescent="0.45">
      <c r="A11473" s="10" t="s">
        <v>91</v>
      </c>
      <c r="B11473" s="20">
        <v>0.997</v>
      </c>
      <c r="C11473" s="19">
        <v>100229</v>
      </c>
      <c r="D11473" s="19">
        <v>22392.69224</v>
      </c>
      <c r="E11473" s="23">
        <v>4.7514635629999997</v>
      </c>
      <c r="F11473" s="23">
        <v>0.61693810500000001</v>
      </c>
      <c r="G11473" s="17">
        <v>0.79145756199999995</v>
      </c>
      <c r="H11473" s="17">
        <v>0.208542438</v>
      </c>
      <c r="I11473" s="17">
        <v>0.99202442599999996</v>
      </c>
      <c r="J11473" s="17">
        <v>7.9000000000000008E-3</v>
      </c>
      <c r="K11473" s="17">
        <v>7.64E-5</v>
      </c>
    </row>
    <row r="11474" spans="1:11" x14ac:dyDescent="0.45">
      <c r="A11474" s="10" t="s">
        <v>91</v>
      </c>
      <c r="B11474" s="20">
        <v>0.998</v>
      </c>
      <c r="C11474" s="19">
        <v>100329</v>
      </c>
      <c r="D11474" s="19">
        <v>22934.986250000002</v>
      </c>
      <c r="E11474" s="23">
        <v>6.1643457330000002</v>
      </c>
      <c r="F11474" s="23">
        <v>0.63308463599999998</v>
      </c>
      <c r="G11474" s="17">
        <v>0.79162555199999995</v>
      </c>
      <c r="H11474" s="17">
        <v>0.20837444799999999</v>
      </c>
      <c r="I11474" s="17">
        <v>0.99202379500000004</v>
      </c>
      <c r="J11474" s="17">
        <v>7.9000000000000008E-3</v>
      </c>
      <c r="K11474" s="17">
        <v>7.5799999999999999E-5</v>
      </c>
    </row>
    <row r="11475" spans="1:11" x14ac:dyDescent="0.45">
      <c r="A11475" s="10" t="s">
        <v>91</v>
      </c>
      <c r="B11475" s="20">
        <v>0.999</v>
      </c>
      <c r="C11475" s="19">
        <v>100429</v>
      </c>
      <c r="D11475" s="19">
        <v>23826.072489999999</v>
      </c>
      <c r="E11475" s="23">
        <v>21.677549240000001</v>
      </c>
      <c r="F11475" s="23">
        <v>0.65331676900000002</v>
      </c>
      <c r="G11475" s="17">
        <v>0.791793207</v>
      </c>
      <c r="H11475" s="17">
        <v>0.208206793</v>
      </c>
      <c r="I11475" s="17">
        <v>0.99202874200000002</v>
      </c>
      <c r="J11475" s="17">
        <v>7.9000000000000008E-3</v>
      </c>
      <c r="K11475" s="17">
        <v>7.5300000000000001E-5</v>
      </c>
    </row>
    <row r="11476" spans="1:11" x14ac:dyDescent="0.45">
      <c r="A11476" s="10" t="s">
        <v>91</v>
      </c>
      <c r="B11476" s="20">
        <v>1</v>
      </c>
      <c r="C11476" s="19">
        <v>100430</v>
      </c>
      <c r="D11476" s="19">
        <v>23848.91044</v>
      </c>
      <c r="E11476" s="23">
        <v>22.83794365</v>
      </c>
      <c r="F11476" s="23">
        <v>0.68826078599999996</v>
      </c>
      <c r="G11476" s="17">
        <v>0.79179527999999999</v>
      </c>
      <c r="H11476" s="17">
        <v>0.20820472000000001</v>
      </c>
      <c r="I11476" s="17">
        <v>0.992028998</v>
      </c>
      <c r="J11476" s="17">
        <v>7.9000000000000008E-3</v>
      </c>
      <c r="K11476" s="17">
        <v>7.5300000000000001E-5</v>
      </c>
    </row>
    <row r="11477" spans="1:11" x14ac:dyDescent="0.45">
      <c r="A11477" s="10" t="s">
        <v>93</v>
      </c>
      <c r="B11477" s="20">
        <v>0</v>
      </c>
      <c r="C11477" s="19">
        <v>3223</v>
      </c>
      <c r="D11477" s="19">
        <v>3.1235779809999999</v>
      </c>
      <c r="E11477" s="23">
        <v>1.8699999999999999E-3</v>
      </c>
      <c r="F11477" s="23">
        <v>1.3500000000000001E-3</v>
      </c>
      <c r="G11477" s="17">
        <v>0.85727582999999996</v>
      </c>
      <c r="H11477" s="17">
        <v>0.14272417000000001</v>
      </c>
      <c r="I11477" s="17">
        <v>0.619111941</v>
      </c>
      <c r="J11477" s="17">
        <v>0.37020503399999999</v>
      </c>
      <c r="K11477" s="17">
        <v>1.0699999999999999E-2</v>
      </c>
    </row>
    <row r="11478" spans="1:11" x14ac:dyDescent="0.45">
      <c r="A11478" s="10" t="s">
        <v>93</v>
      </c>
      <c r="B11478" s="20">
        <v>0.01</v>
      </c>
      <c r="C11478" s="19">
        <v>9671</v>
      </c>
      <c r="D11478" s="19">
        <v>22.248274949999999</v>
      </c>
      <c r="E11478" s="23">
        <v>4.0099999999999997E-3</v>
      </c>
      <c r="F11478" s="23">
        <v>3.3899999999999998E-3</v>
      </c>
      <c r="G11478" s="17">
        <v>0.81977044799999998</v>
      </c>
      <c r="H11478" s="17">
        <v>0.18022955199999999</v>
      </c>
      <c r="I11478" s="17">
        <v>0.64851209600000004</v>
      </c>
      <c r="J11478" s="17">
        <v>0.346571658</v>
      </c>
      <c r="K11478" s="17">
        <v>4.9199999999999999E-3</v>
      </c>
    </row>
    <row r="11479" spans="1:11" x14ac:dyDescent="0.45">
      <c r="A11479" s="10" t="s">
        <v>93</v>
      </c>
      <c r="B11479" s="20">
        <v>0.02</v>
      </c>
      <c r="C11479" s="19">
        <v>16119</v>
      </c>
      <c r="D11479" s="19">
        <v>52.760002190000002</v>
      </c>
      <c r="E11479" s="23">
        <v>5.4000000000000003E-3</v>
      </c>
      <c r="F11479" s="23">
        <v>4.8700000000000002E-3</v>
      </c>
      <c r="G11479" s="17">
        <v>0.78745579799999998</v>
      </c>
      <c r="H11479" s="17">
        <v>0.21254420199999999</v>
      </c>
      <c r="I11479" s="17">
        <v>0.67179791499999997</v>
      </c>
      <c r="J11479" s="17">
        <v>0.32301092999999997</v>
      </c>
      <c r="K11479" s="17">
        <v>5.1900000000000002E-3</v>
      </c>
    </row>
    <row r="11480" spans="1:11" x14ac:dyDescent="0.45">
      <c r="A11480" s="10" t="s">
        <v>93</v>
      </c>
      <c r="B11480" s="20">
        <v>0.03</v>
      </c>
      <c r="C11480" s="19">
        <v>22371</v>
      </c>
      <c r="D11480" s="19">
        <v>90.215939680000005</v>
      </c>
      <c r="E11480" s="23">
        <v>6.5599999999999999E-3</v>
      </c>
      <c r="F11480" s="23">
        <v>5.9800000000000001E-3</v>
      </c>
      <c r="G11480" s="17">
        <v>0.78548120300000002</v>
      </c>
      <c r="H11480" s="17">
        <v>0.21451879700000001</v>
      </c>
      <c r="I11480" s="17">
        <v>0.69622748000000001</v>
      </c>
      <c r="J11480" s="17">
        <v>0.30018936000000002</v>
      </c>
      <c r="K11480" s="17">
        <v>3.5799999999999998E-3</v>
      </c>
    </row>
    <row r="11481" spans="1:11" x14ac:dyDescent="0.45">
      <c r="A11481" s="10" t="s">
        <v>93</v>
      </c>
      <c r="B11481" s="20">
        <v>0.04</v>
      </c>
      <c r="C11481" s="19">
        <v>29010</v>
      </c>
      <c r="D11481" s="19">
        <v>136.8868387</v>
      </c>
      <c r="E11481" s="23">
        <v>7.4900000000000001E-3</v>
      </c>
      <c r="F11481" s="23">
        <v>6.8999999999999999E-3</v>
      </c>
      <c r="G11481" s="17">
        <v>0.77973112700000002</v>
      </c>
      <c r="H11481" s="17">
        <v>0.220268873</v>
      </c>
      <c r="I11481" s="17">
        <v>0.72520751699999997</v>
      </c>
      <c r="J11481" s="17">
        <v>0.27081560999999998</v>
      </c>
      <c r="K11481" s="17">
        <v>3.98E-3</v>
      </c>
    </row>
    <row r="11482" spans="1:11" x14ac:dyDescent="0.45">
      <c r="A11482" s="10" t="s">
        <v>93</v>
      </c>
      <c r="B11482" s="20">
        <v>0.05</v>
      </c>
      <c r="C11482" s="19">
        <v>35403</v>
      </c>
      <c r="D11482" s="19">
        <v>187.13443000000001</v>
      </c>
      <c r="E11482" s="23">
        <v>8.2199999999999999E-3</v>
      </c>
      <c r="F11482" s="23">
        <v>7.6499999999999997E-3</v>
      </c>
      <c r="G11482" s="17">
        <v>0.77643137600000001</v>
      </c>
      <c r="H11482" s="17">
        <v>0.22356862399999999</v>
      </c>
      <c r="I11482" s="17">
        <v>0.74301633099999997</v>
      </c>
      <c r="J11482" s="17">
        <v>0.25408751099999999</v>
      </c>
      <c r="K11482" s="17">
        <v>2.8999999999999998E-3</v>
      </c>
    </row>
    <row r="11483" spans="1:11" x14ac:dyDescent="0.45">
      <c r="A11483" s="10" t="s">
        <v>93</v>
      </c>
      <c r="B11483" s="20">
        <v>0.06</v>
      </c>
      <c r="C11483" s="19">
        <v>41909</v>
      </c>
      <c r="D11483" s="19">
        <v>243.1495094</v>
      </c>
      <c r="E11483" s="23">
        <v>8.9800000000000001E-3</v>
      </c>
      <c r="F11483" s="23">
        <v>8.3099999999999997E-3</v>
      </c>
      <c r="G11483" s="17">
        <v>0.76735307500000005</v>
      </c>
      <c r="H11483" s="17">
        <v>0.232646925</v>
      </c>
      <c r="I11483" s="17">
        <v>0.73075077799999999</v>
      </c>
      <c r="J11483" s="17">
        <v>0.26620318599999998</v>
      </c>
      <c r="K11483" s="17">
        <v>3.0500000000000002E-3</v>
      </c>
    </row>
    <row r="11484" spans="1:11" x14ac:dyDescent="0.45">
      <c r="A11484" s="10" t="s">
        <v>93</v>
      </c>
      <c r="B11484" s="20">
        <v>7.0000000000000007E-2</v>
      </c>
      <c r="C11484" s="19">
        <v>48310</v>
      </c>
      <c r="D11484" s="19">
        <v>302.2010525</v>
      </c>
      <c r="E11484" s="23">
        <v>9.4900000000000002E-3</v>
      </c>
      <c r="F11484" s="23">
        <v>8.9099999999999995E-3</v>
      </c>
      <c r="G11484" s="17">
        <v>0.75595114900000004</v>
      </c>
      <c r="H11484" s="17">
        <v>0.24404885100000001</v>
      </c>
      <c r="I11484" s="17">
        <v>0.75504058100000004</v>
      </c>
      <c r="J11484" s="17">
        <v>0.24249483199999999</v>
      </c>
      <c r="K11484" s="17">
        <v>2.4599999999999999E-3</v>
      </c>
    </row>
    <row r="11485" spans="1:11" x14ac:dyDescent="0.45">
      <c r="A11485" s="10" t="s">
        <v>93</v>
      </c>
      <c r="B11485" s="20">
        <v>0.08</v>
      </c>
      <c r="C11485" s="19">
        <v>54688</v>
      </c>
      <c r="D11485" s="19">
        <v>364.35773599999999</v>
      </c>
      <c r="E11485" s="23">
        <v>0.01</v>
      </c>
      <c r="F11485" s="23">
        <v>9.41E-3</v>
      </c>
      <c r="G11485" s="17">
        <v>0.75060342300000005</v>
      </c>
      <c r="H11485" s="17">
        <v>0.24939657700000001</v>
      </c>
      <c r="I11485" s="17">
        <v>0.76646255100000005</v>
      </c>
      <c r="J11485" s="17">
        <v>0.231500978</v>
      </c>
      <c r="K11485" s="17">
        <v>2.0400000000000001E-3</v>
      </c>
    </row>
    <row r="11486" spans="1:11" x14ac:dyDescent="0.45">
      <c r="A11486" s="10" t="s">
        <v>93</v>
      </c>
      <c r="B11486" s="20">
        <v>0.09</v>
      </c>
      <c r="C11486" s="19">
        <v>61225</v>
      </c>
      <c r="D11486" s="19">
        <v>431.9201387</v>
      </c>
      <c r="E11486" s="23">
        <v>1.06E-2</v>
      </c>
      <c r="F11486" s="23">
        <v>9.8899999999999995E-3</v>
      </c>
      <c r="G11486" s="17">
        <v>0.74541445500000003</v>
      </c>
      <c r="H11486" s="17">
        <v>0.25458554500000002</v>
      </c>
      <c r="I11486" s="17">
        <v>0.76910250000000002</v>
      </c>
      <c r="J11486" s="17">
        <v>0.22918034800000001</v>
      </c>
      <c r="K11486" s="17">
        <v>1.72E-3</v>
      </c>
    </row>
    <row r="11487" spans="1:11" x14ac:dyDescent="0.45">
      <c r="A11487" s="10" t="s">
        <v>93</v>
      </c>
      <c r="B11487" s="20">
        <v>0.1</v>
      </c>
      <c r="C11487" s="19">
        <v>67695</v>
      </c>
      <c r="D11487" s="19">
        <v>502.77933289999999</v>
      </c>
      <c r="E11487" s="23">
        <v>1.12E-2</v>
      </c>
      <c r="F11487" s="23">
        <v>1.04E-2</v>
      </c>
      <c r="G11487" s="17">
        <v>0.742949996</v>
      </c>
      <c r="H11487" s="17">
        <v>0.257050004</v>
      </c>
      <c r="I11487" s="17">
        <v>0.781688049</v>
      </c>
      <c r="J11487" s="17">
        <v>0.216834794</v>
      </c>
      <c r="K11487" s="17">
        <v>1.48E-3</v>
      </c>
    </row>
    <row r="11488" spans="1:11" x14ac:dyDescent="0.45">
      <c r="A11488" s="10" t="s">
        <v>93</v>
      </c>
      <c r="B11488" s="20">
        <v>0.11</v>
      </c>
      <c r="C11488" s="19">
        <v>74141</v>
      </c>
      <c r="D11488" s="19">
        <v>577.01446250000004</v>
      </c>
      <c r="E11488" s="23">
        <v>1.18E-2</v>
      </c>
      <c r="F11488" s="23">
        <v>1.09E-2</v>
      </c>
      <c r="G11488" s="17">
        <v>0.74842529800000002</v>
      </c>
      <c r="H11488" s="17">
        <v>0.25157470199999998</v>
      </c>
      <c r="I11488" s="17">
        <v>0.78598122000000004</v>
      </c>
      <c r="J11488" s="17">
        <v>0.212728947</v>
      </c>
      <c r="K11488" s="17">
        <v>1.2899999999999999E-3</v>
      </c>
    </row>
    <row r="11489" spans="1:11" x14ac:dyDescent="0.45">
      <c r="A11489" s="10" t="s">
        <v>93</v>
      </c>
      <c r="B11489" s="20">
        <v>0.12</v>
      </c>
      <c r="C11489" s="19">
        <v>80591</v>
      </c>
      <c r="D11489" s="19">
        <v>655.35185590000003</v>
      </c>
      <c r="E11489" s="23">
        <v>1.2500000000000001E-2</v>
      </c>
      <c r="F11489" s="23">
        <v>1.14E-2</v>
      </c>
      <c r="G11489" s="17">
        <v>0.74864439000000005</v>
      </c>
      <c r="H11489" s="17">
        <v>0.25135561000000001</v>
      </c>
      <c r="I11489" s="17">
        <v>0.79864148599999996</v>
      </c>
      <c r="J11489" s="17">
        <v>0.20021939899999999</v>
      </c>
      <c r="K11489" s="17">
        <v>1.14E-3</v>
      </c>
    </row>
    <row r="11490" spans="1:11" x14ac:dyDescent="0.45">
      <c r="A11490" s="10" t="s">
        <v>93</v>
      </c>
      <c r="B11490" s="20">
        <v>0.13</v>
      </c>
      <c r="C11490" s="19">
        <v>87024</v>
      </c>
      <c r="D11490" s="19">
        <v>737.42561039999998</v>
      </c>
      <c r="E11490" s="23">
        <v>1.3100000000000001E-2</v>
      </c>
      <c r="F11490" s="23">
        <v>1.2E-2</v>
      </c>
      <c r="G11490" s="17">
        <v>0.74814993600000002</v>
      </c>
      <c r="H11490" s="17">
        <v>0.25185006399999998</v>
      </c>
      <c r="I11490" s="17">
        <v>0.80150558900000002</v>
      </c>
      <c r="J11490" s="17">
        <v>0.19715692600000001</v>
      </c>
      <c r="K11490" s="17">
        <v>1.34E-3</v>
      </c>
    </row>
    <row r="11491" spans="1:11" x14ac:dyDescent="0.45">
      <c r="A11491" s="10" t="s">
        <v>93</v>
      </c>
      <c r="B11491" s="20">
        <v>0.14000000000000001</v>
      </c>
      <c r="C11491" s="19">
        <v>94132</v>
      </c>
      <c r="D11491" s="19">
        <v>833.03748870000004</v>
      </c>
      <c r="E11491" s="23">
        <v>1.38E-2</v>
      </c>
      <c r="F11491" s="23">
        <v>1.26E-2</v>
      </c>
      <c r="G11491" s="17">
        <v>0.74854459699999998</v>
      </c>
      <c r="H11491" s="17">
        <v>0.25145540300000002</v>
      </c>
      <c r="I11491" s="17">
        <v>0.80762873700000004</v>
      </c>
      <c r="J11491" s="17">
        <v>0.19108969100000001</v>
      </c>
      <c r="K11491" s="17">
        <v>1.2800000000000001E-3</v>
      </c>
    </row>
    <row r="11492" spans="1:11" x14ac:dyDescent="0.45">
      <c r="A11492" s="10" t="s">
        <v>93</v>
      </c>
      <c r="B11492" s="20">
        <v>0.15</v>
      </c>
      <c r="C11492" s="19">
        <v>99892</v>
      </c>
      <c r="D11492" s="19">
        <v>913.84299269999997</v>
      </c>
      <c r="E11492" s="23">
        <v>1.43E-2</v>
      </c>
      <c r="F11492" s="23">
        <v>1.3100000000000001E-2</v>
      </c>
      <c r="G11492" s="17">
        <v>0.74747727500000005</v>
      </c>
      <c r="H11492" s="17">
        <v>0.252522725</v>
      </c>
      <c r="I11492" s="17">
        <v>0.80769732800000005</v>
      </c>
      <c r="J11492" s="17">
        <v>0.19113119200000001</v>
      </c>
      <c r="K11492" s="17">
        <v>1.17E-3</v>
      </c>
    </row>
    <row r="11493" spans="1:11" x14ac:dyDescent="0.45">
      <c r="A11493" s="10" t="s">
        <v>93</v>
      </c>
      <c r="B11493" s="20">
        <v>0.16</v>
      </c>
      <c r="C11493" s="19">
        <v>106374</v>
      </c>
      <c r="D11493" s="19">
        <v>1008.530535</v>
      </c>
      <c r="E11493" s="23">
        <v>1.4999999999999999E-2</v>
      </c>
      <c r="F11493" s="23">
        <v>1.3599999999999999E-2</v>
      </c>
      <c r="G11493" s="17">
        <v>0.75132081100000003</v>
      </c>
      <c r="H11493" s="17">
        <v>0.24867918899999999</v>
      </c>
      <c r="I11493" s="17">
        <v>0.80278193900000006</v>
      </c>
      <c r="J11493" s="17">
        <v>0.19612117900000001</v>
      </c>
      <c r="K11493" s="17">
        <v>1.1000000000000001E-3</v>
      </c>
    </row>
    <row r="11494" spans="1:11" x14ac:dyDescent="0.45">
      <c r="A11494" s="10" t="s">
        <v>93</v>
      </c>
      <c r="B11494" s="20">
        <v>0.17</v>
      </c>
      <c r="C11494" s="19">
        <v>112621</v>
      </c>
      <c r="D11494" s="19">
        <v>1104.7659430000001</v>
      </c>
      <c r="E11494" s="23">
        <v>1.5800000000000002E-2</v>
      </c>
      <c r="F11494" s="23">
        <v>1.4200000000000001E-2</v>
      </c>
      <c r="G11494" s="17">
        <v>0.75511671899999999</v>
      </c>
      <c r="H11494" s="17">
        <v>0.24488328100000001</v>
      </c>
      <c r="I11494" s="17">
        <v>0.80596922599999998</v>
      </c>
      <c r="J11494" s="17">
        <v>0.19302360399999999</v>
      </c>
      <c r="K11494" s="17">
        <v>1.01E-3</v>
      </c>
    </row>
    <row r="11495" spans="1:11" x14ac:dyDescent="0.45">
      <c r="A11495" s="10" t="s">
        <v>93</v>
      </c>
      <c r="B11495" s="20">
        <v>0.18</v>
      </c>
      <c r="C11495" s="19">
        <v>119133</v>
      </c>
      <c r="D11495" s="19">
        <v>1209.7929300000001</v>
      </c>
      <c r="E11495" s="23">
        <v>1.6500000000000001E-2</v>
      </c>
      <c r="F11495" s="23">
        <v>1.4800000000000001E-2</v>
      </c>
      <c r="G11495" s="17">
        <v>0.75628079500000001</v>
      </c>
      <c r="H11495" s="17">
        <v>0.24371920499999999</v>
      </c>
      <c r="I11495" s="17">
        <v>0.80681050399999998</v>
      </c>
      <c r="J11495" s="17">
        <v>0.19218655600000001</v>
      </c>
      <c r="K11495" s="17">
        <v>1E-3</v>
      </c>
    </row>
    <row r="11496" spans="1:11" x14ac:dyDescent="0.45">
      <c r="A11496" s="10" t="s">
        <v>93</v>
      </c>
      <c r="B11496" s="20">
        <v>0.19</v>
      </c>
      <c r="C11496" s="19">
        <v>125715</v>
      </c>
      <c r="D11496" s="19">
        <v>1321.273555</v>
      </c>
      <c r="E11496" s="23">
        <v>1.7399999999999999E-2</v>
      </c>
      <c r="F11496" s="23">
        <v>1.54E-2</v>
      </c>
      <c r="G11496" s="17">
        <v>0.75538320800000003</v>
      </c>
      <c r="H11496" s="17">
        <v>0.244616792</v>
      </c>
      <c r="I11496" s="17">
        <v>0.806911084</v>
      </c>
      <c r="J11496" s="17">
        <v>0.19201158300000001</v>
      </c>
      <c r="K11496" s="17">
        <v>1.08E-3</v>
      </c>
    </row>
    <row r="11497" spans="1:11" x14ac:dyDescent="0.45">
      <c r="A11497" s="10" t="s">
        <v>93</v>
      </c>
      <c r="B11497" s="20">
        <v>0.2</v>
      </c>
      <c r="C11497" s="19">
        <v>132174</v>
      </c>
      <c r="D11497" s="19">
        <v>1437.102404</v>
      </c>
      <c r="E11497" s="23">
        <v>1.84E-2</v>
      </c>
      <c r="F11497" s="23">
        <v>1.61E-2</v>
      </c>
      <c r="G11497" s="17">
        <v>0.75619259500000002</v>
      </c>
      <c r="H11497" s="17">
        <v>0.243807405</v>
      </c>
      <c r="I11497" s="17">
        <v>0.80638640500000003</v>
      </c>
      <c r="J11497" s="17">
        <v>0.19196270900000001</v>
      </c>
      <c r="K11497" s="17">
        <v>1.65E-3</v>
      </c>
    </row>
    <row r="11498" spans="1:11" x14ac:dyDescent="0.45">
      <c r="A11498" s="10" t="s">
        <v>93</v>
      </c>
      <c r="B11498" s="20">
        <v>0.21</v>
      </c>
      <c r="C11498" s="19">
        <v>138613</v>
      </c>
      <c r="D11498" s="19">
        <v>1559.043629</v>
      </c>
      <c r="E11498" s="23">
        <v>1.95E-2</v>
      </c>
      <c r="F11498" s="23">
        <v>1.6799999999999999E-2</v>
      </c>
      <c r="G11498" s="17">
        <v>0.75669670200000005</v>
      </c>
      <c r="H11498" s="17">
        <v>0.243303298</v>
      </c>
      <c r="I11498" s="17">
        <v>0.80454597000000005</v>
      </c>
      <c r="J11498" s="17">
        <v>0.19373691200000001</v>
      </c>
      <c r="K11498" s="17">
        <v>1.72E-3</v>
      </c>
    </row>
    <row r="11499" spans="1:11" x14ac:dyDescent="0.45">
      <c r="A11499" s="10" t="s">
        <v>93</v>
      </c>
      <c r="B11499" s="20">
        <v>0.22</v>
      </c>
      <c r="C11499" s="19">
        <v>145034</v>
      </c>
      <c r="D11499" s="19">
        <v>1686.998951</v>
      </c>
      <c r="E11499" s="23">
        <v>2.0400000000000001E-2</v>
      </c>
      <c r="F11499" s="23">
        <v>1.7600000000000001E-2</v>
      </c>
      <c r="G11499" s="17">
        <v>0.75799467700000001</v>
      </c>
      <c r="H11499" s="17">
        <v>0.24200532299999999</v>
      </c>
      <c r="I11499" s="17">
        <v>0.80683309199999997</v>
      </c>
      <c r="J11499" s="17">
        <v>0.19130359499999999</v>
      </c>
      <c r="K11499" s="17">
        <v>1.8600000000000001E-3</v>
      </c>
    </row>
    <row r="11500" spans="1:11" x14ac:dyDescent="0.45">
      <c r="A11500" s="10" t="s">
        <v>93</v>
      </c>
      <c r="B11500" s="20">
        <v>0.23</v>
      </c>
      <c r="C11500" s="19">
        <v>152160</v>
      </c>
      <c r="D11500" s="19">
        <v>1837.7008960000001</v>
      </c>
      <c r="E11500" s="23">
        <v>2.1899999999999999E-2</v>
      </c>
      <c r="F11500" s="23">
        <v>1.8499999999999999E-2</v>
      </c>
      <c r="G11500" s="17">
        <v>0.75855021</v>
      </c>
      <c r="H11500" s="17">
        <v>0.24144979</v>
      </c>
      <c r="I11500" s="17">
        <v>0.80075343300000001</v>
      </c>
      <c r="J11500" s="17">
        <v>0.19694782799999999</v>
      </c>
      <c r="K11500" s="17">
        <v>2.3E-3</v>
      </c>
    </row>
    <row r="11501" spans="1:11" x14ac:dyDescent="0.45">
      <c r="A11501" s="10" t="s">
        <v>93</v>
      </c>
      <c r="B11501" s="20">
        <v>0.24</v>
      </c>
      <c r="C11501" s="19">
        <v>157969</v>
      </c>
      <c r="D11501" s="19">
        <v>1969.0700629999999</v>
      </c>
      <c r="E11501" s="23">
        <v>2.3300000000000001E-2</v>
      </c>
      <c r="F11501" s="23">
        <v>1.9400000000000001E-2</v>
      </c>
      <c r="G11501" s="17">
        <v>0.75857921500000003</v>
      </c>
      <c r="H11501" s="17">
        <v>0.241420785</v>
      </c>
      <c r="I11501" s="17">
        <v>0.79211464799999998</v>
      </c>
      <c r="J11501" s="17">
        <v>0.20542273599999999</v>
      </c>
      <c r="K11501" s="17">
        <v>2.4599999999999999E-3</v>
      </c>
    </row>
    <row r="11502" spans="1:11" x14ac:dyDescent="0.45">
      <c r="A11502" s="10" t="s">
        <v>93</v>
      </c>
      <c r="B11502" s="20">
        <v>0.25</v>
      </c>
      <c r="C11502" s="19">
        <v>164416</v>
      </c>
      <c r="D11502" s="19">
        <v>2123.3325730000001</v>
      </c>
      <c r="E11502" s="23">
        <v>2.46E-2</v>
      </c>
      <c r="F11502" s="23">
        <v>2.0400000000000001E-2</v>
      </c>
      <c r="G11502" s="17">
        <v>0.75726814899999995</v>
      </c>
      <c r="H11502" s="17">
        <v>0.242731851</v>
      </c>
      <c r="I11502" s="17">
        <v>0.78632005100000002</v>
      </c>
      <c r="J11502" s="17">
        <v>0.21138306000000001</v>
      </c>
      <c r="K11502" s="17">
        <v>2.3E-3</v>
      </c>
    </row>
    <row r="11503" spans="1:11" x14ac:dyDescent="0.45">
      <c r="A11503" s="10" t="s">
        <v>93</v>
      </c>
      <c r="B11503" s="20">
        <v>0.26</v>
      </c>
      <c r="C11503" s="19">
        <v>170863</v>
      </c>
      <c r="D11503" s="19">
        <v>2287.4101449999998</v>
      </c>
      <c r="E11503" s="23">
        <v>2.63E-2</v>
      </c>
      <c r="F11503" s="23">
        <v>2.1499999999999998E-2</v>
      </c>
      <c r="G11503" s="17">
        <v>0.75569315800000003</v>
      </c>
      <c r="H11503" s="17">
        <v>0.244306842</v>
      </c>
      <c r="I11503" s="17">
        <v>0.77864851499999999</v>
      </c>
      <c r="J11503" s="17">
        <v>0.219201653</v>
      </c>
      <c r="K11503" s="17">
        <v>2.15E-3</v>
      </c>
    </row>
    <row r="11504" spans="1:11" x14ac:dyDescent="0.45">
      <c r="A11504" s="10" t="s">
        <v>93</v>
      </c>
      <c r="B11504" s="20">
        <v>0.27</v>
      </c>
      <c r="C11504" s="19">
        <v>177311</v>
      </c>
      <c r="D11504" s="19">
        <v>2462.030366</v>
      </c>
      <c r="E11504" s="23">
        <v>2.7900000000000001E-2</v>
      </c>
      <c r="F11504" s="23">
        <v>2.2700000000000001E-2</v>
      </c>
      <c r="G11504" s="17">
        <v>0.75420024699999999</v>
      </c>
      <c r="H11504" s="17">
        <v>0.24579975300000001</v>
      </c>
      <c r="I11504" s="17">
        <v>0.77095977500000001</v>
      </c>
      <c r="J11504" s="17">
        <v>0.226853268</v>
      </c>
      <c r="K11504" s="17">
        <v>2.1900000000000001E-3</v>
      </c>
    </row>
    <row r="11505" spans="1:11" x14ac:dyDescent="0.45">
      <c r="A11505" s="10" t="s">
        <v>93</v>
      </c>
      <c r="B11505" s="20">
        <v>0.28000000000000003</v>
      </c>
      <c r="C11505" s="19">
        <v>184405</v>
      </c>
      <c r="D11505" s="19">
        <v>2667.0750910000002</v>
      </c>
      <c r="E11505" s="23">
        <v>2.9899999999999999E-2</v>
      </c>
      <c r="F11505" s="23">
        <v>2.4E-2</v>
      </c>
      <c r="G11505" s="17">
        <v>0.75101542799999998</v>
      </c>
      <c r="H11505" s="17">
        <v>0.24898457199999999</v>
      </c>
      <c r="I11505" s="17">
        <v>0.75562010000000002</v>
      </c>
      <c r="J11505" s="17">
        <v>0.24199221600000001</v>
      </c>
      <c r="K11505" s="17">
        <v>2.3900000000000002E-3</v>
      </c>
    </row>
    <row r="11506" spans="1:11" x14ac:dyDescent="0.45">
      <c r="A11506" s="10" t="s">
        <v>93</v>
      </c>
      <c r="B11506" s="20">
        <v>0.28999999999999998</v>
      </c>
      <c r="C11506" s="19">
        <v>190847</v>
      </c>
      <c r="D11506" s="19">
        <v>2865.785813</v>
      </c>
      <c r="E11506" s="23">
        <v>3.1899999999999998E-2</v>
      </c>
      <c r="F11506" s="23">
        <v>2.5399999999999999E-2</v>
      </c>
      <c r="G11506" s="17">
        <v>0.75099425200000003</v>
      </c>
      <c r="H11506" s="17">
        <v>0.249005748</v>
      </c>
      <c r="I11506" s="17">
        <v>0.74398285900000005</v>
      </c>
      <c r="J11506" s="17">
        <v>0.25366366499999998</v>
      </c>
      <c r="K11506" s="17">
        <v>2.3500000000000001E-3</v>
      </c>
    </row>
    <row r="11507" spans="1:11" x14ac:dyDescent="0.45">
      <c r="A11507" s="10" t="s">
        <v>93</v>
      </c>
      <c r="B11507" s="20">
        <v>0.3</v>
      </c>
      <c r="C11507" s="19">
        <v>196642</v>
      </c>
      <c r="D11507" s="19">
        <v>3054.9429479999999</v>
      </c>
      <c r="E11507" s="23">
        <v>3.3599999999999998E-2</v>
      </c>
      <c r="F11507" s="23">
        <v>2.6700000000000002E-2</v>
      </c>
      <c r="G11507" s="17">
        <v>0.75043479999999996</v>
      </c>
      <c r="H11507" s="17">
        <v>0.24956519999999999</v>
      </c>
      <c r="I11507" s="17">
        <v>0.730749282</v>
      </c>
      <c r="J11507" s="17">
        <v>0.26650836</v>
      </c>
      <c r="K11507" s="17">
        <v>2.7399999999999998E-3</v>
      </c>
    </row>
    <row r="11508" spans="1:11" x14ac:dyDescent="0.45">
      <c r="A11508" s="10" t="s">
        <v>93</v>
      </c>
      <c r="B11508" s="20">
        <v>0.31</v>
      </c>
      <c r="C11508" s="19">
        <v>203100</v>
      </c>
      <c r="D11508" s="19">
        <v>3278.0258429999999</v>
      </c>
      <c r="E11508" s="23">
        <v>3.56E-2</v>
      </c>
      <c r="F11508" s="23">
        <v>2.81E-2</v>
      </c>
      <c r="G11508" s="17">
        <v>0.74904480600000001</v>
      </c>
      <c r="H11508" s="17">
        <v>0.25095519399999999</v>
      </c>
      <c r="I11508" s="17">
        <v>0.71991934800000001</v>
      </c>
      <c r="J11508" s="17">
        <v>0.27742683000000001</v>
      </c>
      <c r="K11508" s="17">
        <v>2.65E-3</v>
      </c>
    </row>
    <row r="11509" spans="1:11" x14ac:dyDescent="0.45">
      <c r="A11509" s="10" t="s">
        <v>93</v>
      </c>
      <c r="B11509" s="20">
        <v>0.32</v>
      </c>
      <c r="C11509" s="19">
        <v>209549</v>
      </c>
      <c r="D11509" s="19">
        <v>3514.9378190000002</v>
      </c>
      <c r="E11509" s="23">
        <v>3.7999999999999999E-2</v>
      </c>
      <c r="F11509" s="23">
        <v>2.9700000000000001E-2</v>
      </c>
      <c r="G11509" s="17">
        <v>0.74767715400000001</v>
      </c>
      <c r="H11509" s="17">
        <v>0.25232284599999999</v>
      </c>
      <c r="I11509" s="17">
        <v>0.70175442099999996</v>
      </c>
      <c r="J11509" s="17">
        <v>0.29575415199999999</v>
      </c>
      <c r="K11509" s="17">
        <v>2.49E-3</v>
      </c>
    </row>
    <row r="11510" spans="1:11" x14ac:dyDescent="0.45">
      <c r="A11510" s="10" t="s">
        <v>93</v>
      </c>
      <c r="B11510" s="20">
        <v>0.33</v>
      </c>
      <c r="C11510" s="19">
        <v>215996</v>
      </c>
      <c r="D11510" s="19">
        <v>3768.0175359999998</v>
      </c>
      <c r="E11510" s="23">
        <v>4.0500000000000001E-2</v>
      </c>
      <c r="F11510" s="23">
        <v>3.1399999999999997E-2</v>
      </c>
      <c r="G11510" s="17">
        <v>0.74749995400000002</v>
      </c>
      <c r="H11510" s="17">
        <v>0.25250004599999998</v>
      </c>
      <c r="I11510" s="17">
        <v>0.69303422400000003</v>
      </c>
      <c r="J11510" s="17">
        <v>0.30446853899999998</v>
      </c>
      <c r="K11510" s="17">
        <v>2.5000000000000001E-3</v>
      </c>
    </row>
    <row r="11511" spans="1:11" x14ac:dyDescent="0.45">
      <c r="A11511" s="10" t="s">
        <v>93</v>
      </c>
      <c r="B11511" s="20">
        <v>0.34</v>
      </c>
      <c r="C11511" s="19">
        <v>222444</v>
      </c>
      <c r="D11511" s="19">
        <v>4037.9341009999998</v>
      </c>
      <c r="E11511" s="23">
        <v>4.3099999999999999E-2</v>
      </c>
      <c r="F11511" s="23">
        <v>3.32E-2</v>
      </c>
      <c r="G11511" s="17">
        <v>0.748147848</v>
      </c>
      <c r="H11511" s="17">
        <v>0.251852152</v>
      </c>
      <c r="I11511" s="17">
        <v>0.68377374499999999</v>
      </c>
      <c r="J11511" s="17">
        <v>0.31379712700000001</v>
      </c>
      <c r="K11511" s="17">
        <v>2.4299999999999999E-3</v>
      </c>
    </row>
    <row r="11512" spans="1:11" x14ac:dyDescent="0.45">
      <c r="A11512" s="10" t="s">
        <v>93</v>
      </c>
      <c r="B11512" s="20">
        <v>0.35</v>
      </c>
      <c r="C11512" s="19">
        <v>228874</v>
      </c>
      <c r="D11512" s="19">
        <v>4322.8108570000004</v>
      </c>
      <c r="E11512" s="23">
        <v>4.5600000000000002E-2</v>
      </c>
      <c r="F11512" s="23">
        <v>3.5000000000000003E-2</v>
      </c>
      <c r="G11512" s="17">
        <v>0.74813216000000005</v>
      </c>
      <c r="H11512" s="17">
        <v>0.25186784000000001</v>
      </c>
      <c r="I11512" s="17">
        <v>0.67070750899999998</v>
      </c>
      <c r="J11512" s="17">
        <v>0.32700531999999999</v>
      </c>
      <c r="K11512" s="17">
        <v>2.2899999999999999E-3</v>
      </c>
    </row>
    <row r="11513" spans="1:11" x14ac:dyDescent="0.45">
      <c r="A11513" s="10" t="s">
        <v>93</v>
      </c>
      <c r="B11513" s="20">
        <v>0.36</v>
      </c>
      <c r="C11513" s="19">
        <v>235320</v>
      </c>
      <c r="D11513" s="19">
        <v>4625.3970730000001</v>
      </c>
      <c r="E11513" s="23">
        <v>4.8399999999999999E-2</v>
      </c>
      <c r="F11513" s="23">
        <v>3.6999999999999998E-2</v>
      </c>
      <c r="G11513" s="17">
        <v>0.74741628400000004</v>
      </c>
      <c r="H11513" s="17">
        <v>0.25258371600000001</v>
      </c>
      <c r="I11513" s="17">
        <v>0.66376644100000004</v>
      </c>
      <c r="J11513" s="17">
        <v>0.333848955</v>
      </c>
      <c r="K11513" s="17">
        <v>2.3800000000000002E-3</v>
      </c>
    </row>
    <row r="11514" spans="1:11" x14ac:dyDescent="0.45">
      <c r="A11514" s="10" t="s">
        <v>93</v>
      </c>
      <c r="B11514" s="20">
        <v>0.37</v>
      </c>
      <c r="C11514" s="19">
        <v>241786</v>
      </c>
      <c r="D11514" s="19">
        <v>4948.7616749999997</v>
      </c>
      <c r="E11514" s="23">
        <v>5.16E-2</v>
      </c>
      <c r="F11514" s="23">
        <v>3.9E-2</v>
      </c>
      <c r="G11514" s="17">
        <v>0.74695805400000004</v>
      </c>
      <c r="H11514" s="17">
        <v>0.25304194600000002</v>
      </c>
      <c r="I11514" s="17">
        <v>0.65585229</v>
      </c>
      <c r="J11514" s="17">
        <v>0.34180963199999997</v>
      </c>
      <c r="K11514" s="17">
        <v>2.3400000000000001E-3</v>
      </c>
    </row>
    <row r="11515" spans="1:11" x14ac:dyDescent="0.45">
      <c r="A11515" s="10" t="s">
        <v>93</v>
      </c>
      <c r="B11515" s="20">
        <v>0.38</v>
      </c>
      <c r="C11515" s="19">
        <v>248237</v>
      </c>
      <c r="D11515" s="19">
        <v>5292.4085590000004</v>
      </c>
      <c r="E11515" s="23">
        <v>5.4800000000000001E-2</v>
      </c>
      <c r="F11515" s="23">
        <v>4.1200000000000001E-2</v>
      </c>
      <c r="G11515" s="17">
        <v>0.74741074100000005</v>
      </c>
      <c r="H11515" s="17">
        <v>0.25258925900000001</v>
      </c>
      <c r="I11515" s="17">
        <v>0.64894590699999999</v>
      </c>
      <c r="J11515" s="17">
        <v>0.34872834400000002</v>
      </c>
      <c r="K11515" s="17">
        <v>2.33E-3</v>
      </c>
    </row>
    <row r="11516" spans="1:11" x14ac:dyDescent="0.45">
      <c r="A11516" s="10" t="s">
        <v>93</v>
      </c>
      <c r="B11516" s="20">
        <v>0.39</v>
      </c>
      <c r="C11516" s="19">
        <v>254680</v>
      </c>
      <c r="D11516" s="19">
        <v>5656.5634330000003</v>
      </c>
      <c r="E11516" s="23">
        <v>5.8200000000000002E-2</v>
      </c>
      <c r="F11516" s="23">
        <v>4.3499999999999997E-2</v>
      </c>
      <c r="G11516" s="17">
        <v>0.74688236200000002</v>
      </c>
      <c r="H11516" s="17">
        <v>0.25311763799999998</v>
      </c>
      <c r="I11516" s="17">
        <v>0.64439706399999996</v>
      </c>
      <c r="J11516" s="17">
        <v>0.353388068</v>
      </c>
      <c r="K11516" s="17">
        <v>2.2100000000000002E-3</v>
      </c>
    </row>
    <row r="11517" spans="1:11" x14ac:dyDescent="0.45">
      <c r="A11517" s="10" t="s">
        <v>93</v>
      </c>
      <c r="B11517" s="20">
        <v>0.4</v>
      </c>
      <c r="C11517" s="19">
        <v>261102</v>
      </c>
      <c r="D11517" s="19">
        <v>6040.1003000000001</v>
      </c>
      <c r="E11517" s="23">
        <v>6.13E-2</v>
      </c>
      <c r="F11517" s="23">
        <v>4.5900000000000003E-2</v>
      </c>
      <c r="G11517" s="17">
        <v>0.74635200000000002</v>
      </c>
      <c r="H11517" s="17">
        <v>0.25364799999999998</v>
      </c>
      <c r="I11517" s="17">
        <v>0.64411615600000005</v>
      </c>
      <c r="J11517" s="17">
        <v>0.35381417599999998</v>
      </c>
      <c r="K11517" s="17">
        <v>2.0699999999999998E-3</v>
      </c>
    </row>
    <row r="11518" spans="1:11" x14ac:dyDescent="0.45">
      <c r="A11518" s="10" t="s">
        <v>93</v>
      </c>
      <c r="B11518" s="20">
        <v>0.41</v>
      </c>
      <c r="C11518" s="19">
        <v>267576</v>
      </c>
      <c r="D11518" s="19">
        <v>6449.1013400000002</v>
      </c>
      <c r="E11518" s="23">
        <v>6.5100000000000005E-2</v>
      </c>
      <c r="F11518" s="23">
        <v>4.8399999999999999E-2</v>
      </c>
      <c r="G11518" s="17">
        <v>0.74658414799999995</v>
      </c>
      <c r="H11518" s="17">
        <v>0.253415852</v>
      </c>
      <c r="I11518" s="17">
        <v>0.63930282900000002</v>
      </c>
      <c r="J11518" s="17">
        <v>0.35869379299999998</v>
      </c>
      <c r="K11518" s="17">
        <v>2E-3</v>
      </c>
    </row>
    <row r="11519" spans="1:11" x14ac:dyDescent="0.45">
      <c r="A11519" s="10" t="s">
        <v>93</v>
      </c>
      <c r="B11519" s="20">
        <v>0.42</v>
      </c>
      <c r="C11519" s="19">
        <v>274028</v>
      </c>
      <c r="D11519" s="19">
        <v>6879.2307559999999</v>
      </c>
      <c r="E11519" s="23">
        <v>6.8400000000000002E-2</v>
      </c>
      <c r="F11519" s="23">
        <v>5.0999999999999997E-2</v>
      </c>
      <c r="G11519" s="17">
        <v>0.74559534100000002</v>
      </c>
      <c r="H11519" s="17">
        <v>0.25440465899999998</v>
      </c>
      <c r="I11519" s="17">
        <v>0.64685840999999999</v>
      </c>
      <c r="J11519" s="17">
        <v>0.35124921399999998</v>
      </c>
      <c r="K11519" s="17">
        <v>1.89E-3</v>
      </c>
    </row>
    <row r="11520" spans="1:11" x14ac:dyDescent="0.45">
      <c r="A11520" s="10" t="s">
        <v>93</v>
      </c>
      <c r="B11520" s="20">
        <v>0.43</v>
      </c>
      <c r="C11520" s="19">
        <v>280477</v>
      </c>
      <c r="D11520" s="19">
        <v>7331.6491589999996</v>
      </c>
      <c r="E11520" s="23">
        <v>7.1999999999999995E-2</v>
      </c>
      <c r="F11520" s="23">
        <v>5.3699999999999998E-2</v>
      </c>
      <c r="G11520" s="17">
        <v>0.74543010700000001</v>
      </c>
      <c r="H11520" s="17">
        <v>0.25456989299999999</v>
      </c>
      <c r="I11520" s="17">
        <v>0.65192314100000004</v>
      </c>
      <c r="J11520" s="17">
        <v>0.346279583</v>
      </c>
      <c r="K11520" s="17">
        <v>1.8E-3</v>
      </c>
    </row>
    <row r="11521" spans="1:11" x14ac:dyDescent="0.45">
      <c r="A11521" s="10" t="s">
        <v>93</v>
      </c>
      <c r="B11521" s="20">
        <v>0.44</v>
      </c>
      <c r="C11521" s="19">
        <v>286911</v>
      </c>
      <c r="D11521" s="19">
        <v>7807.1602489999996</v>
      </c>
      <c r="E11521" s="23">
        <v>7.5899999999999995E-2</v>
      </c>
      <c r="F11521" s="23">
        <v>5.6500000000000002E-2</v>
      </c>
      <c r="G11521" s="17">
        <v>0.74594909200000004</v>
      </c>
      <c r="H11521" s="17">
        <v>0.25405090800000002</v>
      </c>
      <c r="I11521" s="17">
        <v>0.66060962000000001</v>
      </c>
      <c r="J11521" s="17">
        <v>0.33768710299999999</v>
      </c>
      <c r="K11521" s="17">
        <v>1.6999999999999999E-3</v>
      </c>
    </row>
    <row r="11522" spans="1:11" x14ac:dyDescent="0.45">
      <c r="A11522" s="10" t="s">
        <v>93</v>
      </c>
      <c r="B11522" s="20">
        <v>0.45</v>
      </c>
      <c r="C11522" s="19">
        <v>293363</v>
      </c>
      <c r="D11522" s="19">
        <v>8309.9244460000009</v>
      </c>
      <c r="E11522" s="23">
        <v>8.0100000000000005E-2</v>
      </c>
      <c r="F11522" s="23">
        <v>5.9400000000000001E-2</v>
      </c>
      <c r="G11522" s="17">
        <v>0.74631088400000001</v>
      </c>
      <c r="H11522" s="17">
        <v>0.25368911599999999</v>
      </c>
      <c r="I11522" s="17">
        <v>0.66703849999999998</v>
      </c>
      <c r="J11522" s="17">
        <v>0.33132261800000001</v>
      </c>
      <c r="K11522" s="17">
        <v>1.64E-3</v>
      </c>
    </row>
    <row r="11523" spans="1:11" x14ac:dyDescent="0.45">
      <c r="A11523" s="10" t="s">
        <v>93</v>
      </c>
      <c r="B11523" s="20">
        <v>0.46</v>
      </c>
      <c r="C11523" s="19">
        <v>299765</v>
      </c>
      <c r="D11523" s="19">
        <v>8835.4237549999998</v>
      </c>
      <c r="E11523" s="23">
        <v>8.43E-2</v>
      </c>
      <c r="F11523" s="23">
        <v>6.2300000000000001E-2</v>
      </c>
      <c r="G11523" s="17">
        <v>0.74566410400000005</v>
      </c>
      <c r="H11523" s="17">
        <v>0.25433589600000001</v>
      </c>
      <c r="I11523" s="17">
        <v>0.67644839099999998</v>
      </c>
      <c r="J11523" s="17">
        <v>0.32194087700000001</v>
      </c>
      <c r="K11523" s="17">
        <v>1.6100000000000001E-3</v>
      </c>
    </row>
    <row r="11524" spans="1:11" x14ac:dyDescent="0.45">
      <c r="A11524" s="10" t="s">
        <v>93</v>
      </c>
      <c r="B11524" s="20">
        <v>0.47</v>
      </c>
      <c r="C11524" s="19">
        <v>306264</v>
      </c>
      <c r="D11524" s="19">
        <v>9397.3125409999993</v>
      </c>
      <c r="E11524" s="23">
        <v>8.8400000000000006E-2</v>
      </c>
      <c r="F11524" s="23">
        <v>6.5500000000000003E-2</v>
      </c>
      <c r="G11524" s="17">
        <v>0.74547775800000005</v>
      </c>
      <c r="H11524" s="17">
        <v>0.25452224200000001</v>
      </c>
      <c r="I11524" s="17">
        <v>0.68523144499999999</v>
      </c>
      <c r="J11524" s="17">
        <v>0.313259236</v>
      </c>
      <c r="K11524" s="17">
        <v>1.5100000000000001E-3</v>
      </c>
    </row>
    <row r="11525" spans="1:11" x14ac:dyDescent="0.45">
      <c r="A11525" s="10" t="s">
        <v>93</v>
      </c>
      <c r="B11525" s="20">
        <v>0.48</v>
      </c>
      <c r="C11525" s="19">
        <v>312704</v>
      </c>
      <c r="D11525" s="19">
        <v>9979.3336020000006</v>
      </c>
      <c r="E11525" s="23">
        <v>9.2299999999999993E-2</v>
      </c>
      <c r="F11525" s="23">
        <v>6.8699999999999997E-2</v>
      </c>
      <c r="G11525" s="17">
        <v>0.74514237100000003</v>
      </c>
      <c r="H11525" s="17">
        <v>0.25485762899999997</v>
      </c>
      <c r="I11525" s="17">
        <v>0.69583161699999996</v>
      </c>
      <c r="J11525" s="17">
        <v>0.30273017499999999</v>
      </c>
      <c r="K11525" s="17">
        <v>1.4400000000000001E-3</v>
      </c>
    </row>
    <row r="11526" spans="1:11" x14ac:dyDescent="0.45">
      <c r="A11526" s="10" t="s">
        <v>93</v>
      </c>
      <c r="B11526" s="20">
        <v>0.49</v>
      </c>
      <c r="C11526" s="19">
        <v>319158</v>
      </c>
      <c r="D11526" s="19">
        <v>10589.81782</v>
      </c>
      <c r="E11526" s="23">
        <v>9.7000000000000003E-2</v>
      </c>
      <c r="F11526" s="23">
        <v>7.1900000000000006E-2</v>
      </c>
      <c r="G11526" s="17">
        <v>0.74464371900000004</v>
      </c>
      <c r="H11526" s="17">
        <v>0.25535628100000002</v>
      </c>
      <c r="I11526" s="17">
        <v>0.70265414999999998</v>
      </c>
      <c r="J11526" s="17">
        <v>0.295967117</v>
      </c>
      <c r="K11526" s="17">
        <v>1.3799999999999999E-3</v>
      </c>
    </row>
    <row r="11527" spans="1:11" x14ac:dyDescent="0.45">
      <c r="A11527" s="10" t="s">
        <v>93</v>
      </c>
      <c r="B11527" s="20">
        <v>0.5</v>
      </c>
      <c r="C11527" s="19">
        <v>325606</v>
      </c>
      <c r="D11527" s="19">
        <v>11228.94094</v>
      </c>
      <c r="E11527" s="23">
        <v>0.101217135</v>
      </c>
      <c r="F11527" s="23">
        <v>7.5200000000000003E-2</v>
      </c>
      <c r="G11527" s="17">
        <v>0.74510911999999996</v>
      </c>
      <c r="H11527" s="17">
        <v>0.25489087999999999</v>
      </c>
      <c r="I11527" s="17">
        <v>0.71418978399999999</v>
      </c>
      <c r="J11527" s="17">
        <v>0.28445373299999999</v>
      </c>
      <c r="K11527" s="17">
        <v>1.3600000000000001E-3</v>
      </c>
    </row>
    <row r="11528" spans="1:11" x14ac:dyDescent="0.45">
      <c r="A11528" s="10" t="s">
        <v>93</v>
      </c>
      <c r="B11528" s="20">
        <v>0.51</v>
      </c>
      <c r="C11528" s="19">
        <v>332049</v>
      </c>
      <c r="D11528" s="19">
        <v>11896.260329999999</v>
      </c>
      <c r="E11528" s="23">
        <v>0.105845568</v>
      </c>
      <c r="F11528" s="23">
        <v>7.8700000000000006E-2</v>
      </c>
      <c r="G11528" s="17">
        <v>0.745341802</v>
      </c>
      <c r="H11528" s="17">
        <v>0.254658198</v>
      </c>
      <c r="I11528" s="17">
        <v>0.72184263699999995</v>
      </c>
      <c r="J11528" s="17">
        <v>0.27679936799999999</v>
      </c>
      <c r="K11528" s="17">
        <v>1.3600000000000001E-3</v>
      </c>
    </row>
    <row r="11529" spans="1:11" x14ac:dyDescent="0.45">
      <c r="A11529" s="10" t="s">
        <v>93</v>
      </c>
      <c r="B11529" s="20">
        <v>0.52</v>
      </c>
      <c r="C11529" s="19">
        <v>338486</v>
      </c>
      <c r="D11529" s="19">
        <v>12593.00452</v>
      </c>
      <c r="E11529" s="23">
        <v>0.110834975</v>
      </c>
      <c r="F11529" s="23">
        <v>8.2199999999999995E-2</v>
      </c>
      <c r="G11529" s="17">
        <v>0.74590677299999997</v>
      </c>
      <c r="H11529" s="17">
        <v>0.25409322699999998</v>
      </c>
      <c r="I11529" s="17">
        <v>0.73328827600000002</v>
      </c>
      <c r="J11529" s="17">
        <v>0.26541227499999998</v>
      </c>
      <c r="K11529" s="17">
        <v>1.2999999999999999E-3</v>
      </c>
    </row>
    <row r="11530" spans="1:11" x14ac:dyDescent="0.45">
      <c r="A11530" s="10" t="s">
        <v>93</v>
      </c>
      <c r="B11530" s="20">
        <v>0.53</v>
      </c>
      <c r="C11530" s="19">
        <v>344940</v>
      </c>
      <c r="D11530" s="19">
        <v>13322.428819999999</v>
      </c>
      <c r="E11530" s="23">
        <v>0.11521050300000001</v>
      </c>
      <c r="F11530" s="23">
        <v>8.5800000000000001E-2</v>
      </c>
      <c r="G11530" s="17">
        <v>0.74674436099999997</v>
      </c>
      <c r="H11530" s="17">
        <v>0.25325563899999998</v>
      </c>
      <c r="I11530" s="17">
        <v>0.74486287200000001</v>
      </c>
      <c r="J11530" s="17">
        <v>0.25391335999999998</v>
      </c>
      <c r="K11530" s="17">
        <v>1.2199999999999999E-3</v>
      </c>
    </row>
    <row r="11531" spans="1:11" x14ac:dyDescent="0.45">
      <c r="A11531" s="10" t="s">
        <v>93</v>
      </c>
      <c r="B11531" s="20">
        <v>0.54</v>
      </c>
      <c r="C11531" s="19">
        <v>351402</v>
      </c>
      <c r="D11531" s="19">
        <v>14086.562690000001</v>
      </c>
      <c r="E11531" s="23">
        <v>0.12098458199999999</v>
      </c>
      <c r="F11531" s="23">
        <v>8.9499999999999996E-2</v>
      </c>
      <c r="G11531" s="17">
        <v>0.747704908</v>
      </c>
      <c r="H11531" s="17">
        <v>0.252295092</v>
      </c>
      <c r="I11531" s="17">
        <v>0.75508496199999997</v>
      </c>
      <c r="J11531" s="17">
        <v>0.24375821</v>
      </c>
      <c r="K11531" s="17">
        <v>1.16E-3</v>
      </c>
    </row>
    <row r="11532" spans="1:11" x14ac:dyDescent="0.45">
      <c r="A11532" s="10" t="s">
        <v>93</v>
      </c>
      <c r="B11532" s="20">
        <v>0.55000000000000004</v>
      </c>
      <c r="C11532" s="19">
        <v>357818</v>
      </c>
      <c r="D11532" s="19">
        <v>14876.9267</v>
      </c>
      <c r="E11532" s="23">
        <v>0.12564861299999999</v>
      </c>
      <c r="F11532" s="23">
        <v>9.3299999999999994E-2</v>
      </c>
      <c r="G11532" s="17">
        <v>0.74765663000000004</v>
      </c>
      <c r="H11532" s="17">
        <v>0.25234337000000001</v>
      </c>
      <c r="I11532" s="17">
        <v>0.76607158099999995</v>
      </c>
      <c r="J11532" s="17">
        <v>0.23282424800000001</v>
      </c>
      <c r="K11532" s="17">
        <v>1.1000000000000001E-3</v>
      </c>
    </row>
    <row r="11533" spans="1:11" x14ac:dyDescent="0.45">
      <c r="A11533" s="10" t="s">
        <v>93</v>
      </c>
      <c r="B11533" s="20">
        <v>0.56000000000000005</v>
      </c>
      <c r="C11533" s="19">
        <v>364894</v>
      </c>
      <c r="D11533" s="19">
        <v>15789.714980000001</v>
      </c>
      <c r="E11533" s="23">
        <v>0.13213749299999999</v>
      </c>
      <c r="F11533" s="23">
        <v>9.7600000000000006E-2</v>
      </c>
      <c r="G11533" s="17">
        <v>0.74657297700000003</v>
      </c>
      <c r="H11533" s="17">
        <v>0.25342702299999997</v>
      </c>
      <c r="I11533" s="17">
        <v>0.77621502600000003</v>
      </c>
      <c r="J11533" s="17">
        <v>0.22274006499999999</v>
      </c>
      <c r="K11533" s="17">
        <v>1.0399999999999999E-3</v>
      </c>
    </row>
    <row r="11534" spans="1:11" x14ac:dyDescent="0.45">
      <c r="A11534" s="10" t="s">
        <v>93</v>
      </c>
      <c r="B11534" s="20">
        <v>0.56999999999999995</v>
      </c>
      <c r="C11534" s="19">
        <v>371388</v>
      </c>
      <c r="D11534" s="19">
        <v>16664.484899999999</v>
      </c>
      <c r="E11534" s="23">
        <v>0.13746571599999999</v>
      </c>
      <c r="F11534" s="23">
        <v>0.10159821600000001</v>
      </c>
      <c r="G11534" s="17">
        <v>0.74738548400000004</v>
      </c>
      <c r="H11534" s="17">
        <v>0.25261451600000001</v>
      </c>
      <c r="I11534" s="17">
        <v>0.78476278799999999</v>
      </c>
      <c r="J11534" s="17">
        <v>0.21424162199999999</v>
      </c>
      <c r="K11534" s="17">
        <v>9.9599999999999992E-4</v>
      </c>
    </row>
    <row r="11535" spans="1:11" x14ac:dyDescent="0.45">
      <c r="A11535" s="10" t="s">
        <v>93</v>
      </c>
      <c r="B11535" s="20">
        <v>0.57999999999999996</v>
      </c>
      <c r="C11535" s="19">
        <v>377798</v>
      </c>
      <c r="D11535" s="19">
        <v>17565.115040000001</v>
      </c>
      <c r="E11535" s="23">
        <v>0.14295781599999999</v>
      </c>
      <c r="F11535" s="23">
        <v>0.105722332</v>
      </c>
      <c r="G11535" s="17">
        <v>0.74712677100000002</v>
      </c>
      <c r="H11535" s="17">
        <v>0.25287322899999998</v>
      </c>
      <c r="I11535" s="17">
        <v>0.79391798899999999</v>
      </c>
      <c r="J11535" s="17">
        <v>0.20513658100000001</v>
      </c>
      <c r="K11535" s="17">
        <v>9.4499999999999998E-4</v>
      </c>
    </row>
    <row r="11536" spans="1:11" x14ac:dyDescent="0.45">
      <c r="A11536" s="10" t="s">
        <v>93</v>
      </c>
      <c r="B11536" s="20">
        <v>0.59</v>
      </c>
      <c r="C11536" s="19">
        <v>384280</v>
      </c>
      <c r="D11536" s="19">
        <v>18510.792730000001</v>
      </c>
      <c r="E11536" s="23">
        <v>0.148653746</v>
      </c>
      <c r="F11536" s="23">
        <v>0.109955028</v>
      </c>
      <c r="G11536" s="17">
        <v>0.74682783399999997</v>
      </c>
      <c r="H11536" s="17">
        <v>0.25317216599999998</v>
      </c>
      <c r="I11536" s="17">
        <v>0.80223549800000005</v>
      </c>
      <c r="J11536" s="17">
        <v>0.19681400499999999</v>
      </c>
      <c r="K11536" s="17">
        <v>9.5E-4</v>
      </c>
    </row>
    <row r="11537" spans="1:11" x14ac:dyDescent="0.45">
      <c r="A11537" s="10" t="s">
        <v>93</v>
      </c>
      <c r="B11537" s="20">
        <v>0.6</v>
      </c>
      <c r="C11537" s="19">
        <v>390075</v>
      </c>
      <c r="D11537" s="19">
        <v>19386.251899999999</v>
      </c>
      <c r="E11537" s="23">
        <v>0.153809536</v>
      </c>
      <c r="F11537" s="23">
        <v>0.113808071</v>
      </c>
      <c r="G11537" s="17">
        <v>0.74700506300000002</v>
      </c>
      <c r="H11537" s="17">
        <v>0.25299493699999998</v>
      </c>
      <c r="I11537" s="17">
        <v>0.81073086100000002</v>
      </c>
      <c r="J11537" s="17">
        <v>0.18835774599999999</v>
      </c>
      <c r="K11537" s="17">
        <v>9.1100000000000003E-4</v>
      </c>
    </row>
    <row r="11538" spans="1:11" x14ac:dyDescent="0.45">
      <c r="A11538" s="10" t="s">
        <v>93</v>
      </c>
      <c r="B11538" s="20">
        <v>0.61</v>
      </c>
      <c r="C11538" s="19">
        <v>396396</v>
      </c>
      <c r="D11538" s="19">
        <v>20377.50143</v>
      </c>
      <c r="E11538" s="23">
        <v>0.15941683200000001</v>
      </c>
      <c r="F11538" s="23">
        <v>0.11819254799999999</v>
      </c>
      <c r="G11538" s="17">
        <v>0.74754033799999997</v>
      </c>
      <c r="H11538" s="17">
        <v>0.25245966199999997</v>
      </c>
      <c r="I11538" s="17">
        <v>0.81844434700000002</v>
      </c>
      <c r="J11538" s="17">
        <v>0.180689134</v>
      </c>
      <c r="K11538" s="17">
        <v>8.6700000000000004E-4</v>
      </c>
    </row>
    <row r="11539" spans="1:11" x14ac:dyDescent="0.45">
      <c r="A11539" s="10" t="s">
        <v>93</v>
      </c>
      <c r="B11539" s="20">
        <v>0.62</v>
      </c>
      <c r="C11539" s="19">
        <v>402984</v>
      </c>
      <c r="D11539" s="19">
        <v>21446.65854</v>
      </c>
      <c r="E11539" s="23">
        <v>0.16518807199999999</v>
      </c>
      <c r="F11539" s="23">
        <v>0.122639003</v>
      </c>
      <c r="G11539" s="17">
        <v>0.74739940000000005</v>
      </c>
      <c r="H11539" s="17">
        <v>0.25260060000000001</v>
      </c>
      <c r="I11539" s="17">
        <v>0.82629594900000003</v>
      </c>
      <c r="J11539" s="17">
        <v>0.17288113299999999</v>
      </c>
      <c r="K11539" s="17">
        <v>8.2299999999999995E-4</v>
      </c>
    </row>
    <row r="11540" spans="1:11" x14ac:dyDescent="0.45">
      <c r="A11540" s="10" t="s">
        <v>93</v>
      </c>
      <c r="B11540" s="20">
        <v>0.63</v>
      </c>
      <c r="C11540" s="19">
        <v>409419</v>
      </c>
      <c r="D11540" s="19">
        <v>22530.95793</v>
      </c>
      <c r="E11540" s="23">
        <v>0.17135774000000001</v>
      </c>
      <c r="F11540" s="23">
        <v>0.12708760099999999</v>
      </c>
      <c r="G11540" s="17">
        <v>0.74706107899999996</v>
      </c>
      <c r="H11540" s="17">
        <v>0.25293892099999998</v>
      </c>
      <c r="I11540" s="17">
        <v>0.83324294200000004</v>
      </c>
      <c r="J11540" s="17">
        <v>0.16596830600000001</v>
      </c>
      <c r="K11540" s="17">
        <v>7.8899999999999999E-4</v>
      </c>
    </row>
    <row r="11541" spans="1:11" x14ac:dyDescent="0.45">
      <c r="A11541" s="10" t="s">
        <v>93</v>
      </c>
      <c r="B11541" s="20">
        <v>0.64</v>
      </c>
      <c r="C11541" s="19">
        <v>415860</v>
      </c>
      <c r="D11541" s="19">
        <v>23654.130529999999</v>
      </c>
      <c r="E11541" s="23">
        <v>0.17757146700000001</v>
      </c>
      <c r="F11541" s="23">
        <v>0.131699289</v>
      </c>
      <c r="G11541" s="17">
        <v>0.74751839600000003</v>
      </c>
      <c r="H11541" s="17">
        <v>0.25248160400000003</v>
      </c>
      <c r="I11541" s="17">
        <v>0.840829037</v>
      </c>
      <c r="J11541" s="17">
        <v>0.158421914</v>
      </c>
      <c r="K11541" s="17">
        <v>7.4899999999999999E-4</v>
      </c>
    </row>
    <row r="11542" spans="1:11" x14ac:dyDescent="0.45">
      <c r="A11542" s="10" t="s">
        <v>93</v>
      </c>
      <c r="B11542" s="20">
        <v>0.65</v>
      </c>
      <c r="C11542" s="19">
        <v>422316</v>
      </c>
      <c r="D11542" s="19">
        <v>24819.582900000001</v>
      </c>
      <c r="E11542" s="23">
        <v>0.18369270400000001</v>
      </c>
      <c r="F11542" s="23">
        <v>0.13650973199999999</v>
      </c>
      <c r="G11542" s="17">
        <v>0.74775286799999996</v>
      </c>
      <c r="H11542" s="17">
        <v>0.25224713199999999</v>
      </c>
      <c r="I11542" s="17">
        <v>0.84745870700000003</v>
      </c>
      <c r="J11542" s="17">
        <v>0.15182816700000001</v>
      </c>
      <c r="K11542" s="17">
        <v>7.1299999999999998E-4</v>
      </c>
    </row>
    <row r="11543" spans="1:11" x14ac:dyDescent="0.45">
      <c r="A11543" s="10" t="s">
        <v>93</v>
      </c>
      <c r="B11543" s="20">
        <v>0.66</v>
      </c>
      <c r="C11543" s="19">
        <v>428772</v>
      </c>
      <c r="D11543" s="19">
        <v>26032.029879999998</v>
      </c>
      <c r="E11543" s="23">
        <v>0.19137158900000001</v>
      </c>
      <c r="F11543" s="23">
        <v>0.14135268100000001</v>
      </c>
      <c r="G11543" s="17">
        <v>0.74800593299999996</v>
      </c>
      <c r="H11543" s="17">
        <v>0.25199406699999999</v>
      </c>
      <c r="I11543" s="17">
        <v>0.85371250300000001</v>
      </c>
      <c r="J11543" s="17">
        <v>0.145603872</v>
      </c>
      <c r="K11543" s="17">
        <v>6.8400000000000004E-4</v>
      </c>
    </row>
    <row r="11544" spans="1:11" x14ac:dyDescent="0.45">
      <c r="A11544" s="10" t="s">
        <v>93</v>
      </c>
      <c r="B11544" s="20">
        <v>0.67</v>
      </c>
      <c r="C11544" s="19">
        <v>435212</v>
      </c>
      <c r="D11544" s="19">
        <v>27287.198970000001</v>
      </c>
      <c r="E11544" s="23">
        <v>0.1984928</v>
      </c>
      <c r="F11544" s="23">
        <v>0.146314956</v>
      </c>
      <c r="G11544" s="17">
        <v>0.74895912799999997</v>
      </c>
      <c r="H11544" s="17">
        <v>0.25104087200000003</v>
      </c>
      <c r="I11544" s="17">
        <v>0.86025882399999998</v>
      </c>
      <c r="J11544" s="17">
        <v>0.13907919299999999</v>
      </c>
      <c r="K11544" s="17">
        <v>6.6200000000000005E-4</v>
      </c>
    </row>
    <row r="11545" spans="1:11" x14ac:dyDescent="0.45">
      <c r="A11545" s="10" t="s">
        <v>93</v>
      </c>
      <c r="B11545" s="20">
        <v>0.68</v>
      </c>
      <c r="C11545" s="19">
        <v>441661</v>
      </c>
      <c r="D11545" s="19">
        <v>28588.81552</v>
      </c>
      <c r="E11545" s="23">
        <v>0.205436374</v>
      </c>
      <c r="F11545" s="23">
        <v>0.151429391</v>
      </c>
      <c r="G11545" s="17">
        <v>0.74906772399999999</v>
      </c>
      <c r="H11545" s="17">
        <v>0.25093227600000001</v>
      </c>
      <c r="I11545" s="17">
        <v>0.86571515200000004</v>
      </c>
      <c r="J11545" s="17">
        <v>0.133650981</v>
      </c>
      <c r="K11545" s="17">
        <v>6.3400000000000001E-4</v>
      </c>
    </row>
    <row r="11546" spans="1:11" x14ac:dyDescent="0.45">
      <c r="A11546" s="10" t="s">
        <v>93</v>
      </c>
      <c r="B11546" s="20">
        <v>0.69</v>
      </c>
      <c r="C11546" s="19">
        <v>448116</v>
      </c>
      <c r="D11546" s="19">
        <v>29938.067579999999</v>
      </c>
      <c r="E11546" s="23">
        <v>0.21285093099999999</v>
      </c>
      <c r="F11546" s="23">
        <v>0.15664615000000001</v>
      </c>
      <c r="G11546" s="17">
        <v>0.74927474100000002</v>
      </c>
      <c r="H11546" s="17">
        <v>0.25072525899999998</v>
      </c>
      <c r="I11546" s="17">
        <v>0.87078328299999996</v>
      </c>
      <c r="J11546" s="17">
        <v>0.12860878000000001</v>
      </c>
      <c r="K11546" s="17">
        <v>6.0800000000000003E-4</v>
      </c>
    </row>
    <row r="11547" spans="1:11" x14ac:dyDescent="0.45">
      <c r="A11547" s="10" t="s">
        <v>93</v>
      </c>
      <c r="B11547" s="20">
        <v>0.7</v>
      </c>
      <c r="C11547" s="19">
        <v>454547</v>
      </c>
      <c r="D11547" s="19">
        <v>31329.910520000001</v>
      </c>
      <c r="E11547" s="23">
        <v>0.220538189</v>
      </c>
      <c r="F11547" s="23">
        <v>0.161974111</v>
      </c>
      <c r="G11547" s="17">
        <v>0.74968705099999999</v>
      </c>
      <c r="H11547" s="17">
        <v>0.25031294900000001</v>
      </c>
      <c r="I11547" s="17">
        <v>0.87612599700000005</v>
      </c>
      <c r="J11547" s="17">
        <v>0.123288413</v>
      </c>
      <c r="K11547" s="17">
        <v>5.8600000000000004E-4</v>
      </c>
    </row>
    <row r="11548" spans="1:11" x14ac:dyDescent="0.45">
      <c r="A11548" s="10" t="s">
        <v>93</v>
      </c>
      <c r="B11548" s="20">
        <v>0.71</v>
      </c>
      <c r="C11548" s="19">
        <v>461012</v>
      </c>
      <c r="D11548" s="19">
        <v>32781.392209999998</v>
      </c>
      <c r="E11548" s="23">
        <v>0.22844884200000001</v>
      </c>
      <c r="F11548" s="23">
        <v>0.16742532800000001</v>
      </c>
      <c r="G11548" s="17">
        <v>0.74942734700000002</v>
      </c>
      <c r="H11548" s="17">
        <v>0.25057265299999998</v>
      </c>
      <c r="I11548" s="17">
        <v>0.88126693300000003</v>
      </c>
      <c r="J11548" s="17">
        <v>0.118171689</v>
      </c>
      <c r="K11548" s="17">
        <v>5.6099999999999998E-4</v>
      </c>
    </row>
    <row r="11549" spans="1:11" x14ac:dyDescent="0.45">
      <c r="A11549" s="10" t="s">
        <v>93</v>
      </c>
      <c r="B11549" s="20">
        <v>0.72</v>
      </c>
      <c r="C11549" s="19">
        <v>467448</v>
      </c>
      <c r="D11549" s="19">
        <v>34282.862630000003</v>
      </c>
      <c r="E11549" s="23">
        <v>0.23839885899999999</v>
      </c>
      <c r="F11549" s="23">
        <v>0.173084772</v>
      </c>
      <c r="G11549" s="17">
        <v>0.75018825600000005</v>
      </c>
      <c r="H11549" s="17">
        <v>0.249811744</v>
      </c>
      <c r="I11549" s="17">
        <v>0.88599968600000001</v>
      </c>
      <c r="J11549" s="17">
        <v>0.113389964</v>
      </c>
      <c r="K11549" s="17">
        <v>6.0999999999999997E-4</v>
      </c>
    </row>
    <row r="11550" spans="1:11" x14ac:dyDescent="0.45">
      <c r="A11550" s="10" t="s">
        <v>93</v>
      </c>
      <c r="B11550" s="20">
        <v>0.73</v>
      </c>
      <c r="C11550" s="19">
        <v>473887</v>
      </c>
      <c r="D11550" s="19">
        <v>35838.320460000003</v>
      </c>
      <c r="E11550" s="23">
        <v>0.24569509</v>
      </c>
      <c r="F11550" s="23">
        <v>0.17886890599999999</v>
      </c>
      <c r="G11550" s="17">
        <v>0.75043839599999995</v>
      </c>
      <c r="H11550" s="17">
        <v>0.24956160399999999</v>
      </c>
      <c r="I11550" s="17">
        <v>0.89025772299999995</v>
      </c>
      <c r="J11550" s="17">
        <v>0.109157406</v>
      </c>
      <c r="K11550" s="17">
        <v>5.8500000000000002E-4</v>
      </c>
    </row>
    <row r="11551" spans="1:11" x14ac:dyDescent="0.45">
      <c r="A11551" s="10" t="s">
        <v>93</v>
      </c>
      <c r="B11551" s="20">
        <v>0.74</v>
      </c>
      <c r="C11551" s="19">
        <v>480349</v>
      </c>
      <c r="D11551" s="19">
        <v>37458.252240000002</v>
      </c>
      <c r="E11551" s="23">
        <v>0.25594528</v>
      </c>
      <c r="F11551" s="23">
        <v>0.18484451199999999</v>
      </c>
      <c r="G11551" s="17">
        <v>0.75027115700000002</v>
      </c>
      <c r="H11551" s="17">
        <v>0.24972884300000001</v>
      </c>
      <c r="I11551" s="17">
        <v>0.89456671700000001</v>
      </c>
      <c r="J11551" s="17">
        <v>0.10486398299999999</v>
      </c>
      <c r="K11551" s="17">
        <v>5.6899999999999995E-4</v>
      </c>
    </row>
    <row r="11552" spans="1:11" x14ac:dyDescent="0.45">
      <c r="A11552" s="10" t="s">
        <v>93</v>
      </c>
      <c r="B11552" s="20">
        <v>0.75</v>
      </c>
      <c r="C11552" s="19">
        <v>486793</v>
      </c>
      <c r="D11552" s="19">
        <v>39143.5147</v>
      </c>
      <c r="E11552" s="23">
        <v>0.26683349000000001</v>
      </c>
      <c r="F11552" s="23">
        <v>0.19105949</v>
      </c>
      <c r="G11552" s="17">
        <v>0.75069896199999997</v>
      </c>
      <c r="H11552" s="17">
        <v>0.249301038</v>
      </c>
      <c r="I11552" s="17">
        <v>0.89866972899999997</v>
      </c>
      <c r="J11552" s="17">
        <v>0.10078490599999999</v>
      </c>
      <c r="K11552" s="17">
        <v>5.4500000000000002E-4</v>
      </c>
    </row>
    <row r="11553" spans="1:11" x14ac:dyDescent="0.45">
      <c r="A11553" s="10" t="s">
        <v>93</v>
      </c>
      <c r="B11553" s="20">
        <v>0.76</v>
      </c>
      <c r="C11553" s="19">
        <v>493166</v>
      </c>
      <c r="D11553" s="19">
        <v>40878.000740000003</v>
      </c>
      <c r="E11553" s="23">
        <v>0.27696500299999999</v>
      </c>
      <c r="F11553" s="23">
        <v>0.197495321</v>
      </c>
      <c r="G11553" s="17">
        <v>0.75108584099999998</v>
      </c>
      <c r="H11553" s="17">
        <v>0.248914159</v>
      </c>
      <c r="I11553" s="17">
        <v>0.90266022199999996</v>
      </c>
      <c r="J11553" s="17">
        <v>9.6799999999999997E-2</v>
      </c>
      <c r="K11553" s="17">
        <v>5.2400000000000005E-4</v>
      </c>
    </row>
    <row r="11554" spans="1:11" x14ac:dyDescent="0.45">
      <c r="A11554" s="10" t="s">
        <v>93</v>
      </c>
      <c r="B11554" s="20">
        <v>0.77</v>
      </c>
      <c r="C11554" s="19">
        <v>499700</v>
      </c>
      <c r="D11554" s="19">
        <v>42717.867429999998</v>
      </c>
      <c r="E11554" s="23">
        <v>0.287398502</v>
      </c>
      <c r="F11554" s="23">
        <v>0.20409970499999999</v>
      </c>
      <c r="G11554" s="17">
        <v>0.75143085899999995</v>
      </c>
      <c r="H11554" s="17">
        <v>0.24856914099999999</v>
      </c>
      <c r="I11554" s="17">
        <v>0.90594576800000004</v>
      </c>
      <c r="J11554" s="17">
        <v>9.35E-2</v>
      </c>
      <c r="K11554" s="17">
        <v>5.0799999999999999E-4</v>
      </c>
    </row>
    <row r="11555" spans="1:11" x14ac:dyDescent="0.45">
      <c r="A11555" s="10" t="s">
        <v>93</v>
      </c>
      <c r="B11555" s="20">
        <v>0.78</v>
      </c>
      <c r="C11555" s="19">
        <v>506148</v>
      </c>
      <c r="D11555" s="19">
        <v>44607.27592</v>
      </c>
      <c r="E11555" s="23">
        <v>0.29945857799999998</v>
      </c>
      <c r="F11555" s="23">
        <v>0.21085516700000001</v>
      </c>
      <c r="G11555" s="17">
        <v>0.75165564200000001</v>
      </c>
      <c r="H11555" s="17">
        <v>0.24834435799999999</v>
      </c>
      <c r="I11555" s="17">
        <v>0.90954633500000004</v>
      </c>
      <c r="J11555" s="17">
        <v>8.9899999999999994E-2</v>
      </c>
      <c r="K11555" s="17">
        <v>5.1500000000000005E-4</v>
      </c>
    </row>
    <row r="11556" spans="1:11" x14ac:dyDescent="0.45">
      <c r="A11556" s="10" t="s">
        <v>93</v>
      </c>
      <c r="B11556" s="20">
        <v>0.79</v>
      </c>
      <c r="C11556" s="19">
        <v>512595</v>
      </c>
      <c r="D11556" s="19">
        <v>46579.369299999998</v>
      </c>
      <c r="E11556" s="23">
        <v>0.31269290900000002</v>
      </c>
      <c r="F11556" s="23">
        <v>0.21809762599999999</v>
      </c>
      <c r="G11556" s="17">
        <v>0.75179039999999997</v>
      </c>
      <c r="H11556" s="17">
        <v>0.2482096</v>
      </c>
      <c r="I11556" s="17">
        <v>0.91302591399999999</v>
      </c>
      <c r="J11556" s="17">
        <v>8.6499999999999994E-2</v>
      </c>
      <c r="K11556" s="17">
        <v>4.95E-4</v>
      </c>
    </row>
    <row r="11557" spans="1:11" x14ac:dyDescent="0.45">
      <c r="A11557" s="10" t="s">
        <v>93</v>
      </c>
      <c r="B11557" s="20">
        <v>0.8</v>
      </c>
      <c r="C11557" s="19">
        <v>516457</v>
      </c>
      <c r="D11557" s="19">
        <v>47801.848429999998</v>
      </c>
      <c r="E11557" s="23">
        <v>0.320911736</v>
      </c>
      <c r="F11557" s="23">
        <v>0.222524314</v>
      </c>
      <c r="G11557" s="17">
        <v>0.75181089599999995</v>
      </c>
      <c r="H11557" s="17">
        <v>0.24818910399999999</v>
      </c>
      <c r="I11557" s="17">
        <v>0.91494059900000002</v>
      </c>
      <c r="J11557" s="17">
        <v>8.4599999999999995E-2</v>
      </c>
      <c r="K11557" s="17">
        <v>4.8299999999999998E-4</v>
      </c>
    </row>
    <row r="11558" spans="1:11" x14ac:dyDescent="0.45">
      <c r="A11558" s="10" t="s">
        <v>93</v>
      </c>
      <c r="B11558" s="20">
        <v>0.80100000000000005</v>
      </c>
      <c r="C11558" s="19">
        <v>517102</v>
      </c>
      <c r="D11558" s="19">
        <v>48009.139349999998</v>
      </c>
      <c r="E11558" s="23">
        <v>0.32204484900000002</v>
      </c>
      <c r="F11558" s="23">
        <v>0.22329899</v>
      </c>
      <c r="G11558" s="17">
        <v>0.75177237799999996</v>
      </c>
      <c r="H11558" s="17">
        <v>0.24822762200000001</v>
      </c>
      <c r="I11558" s="17">
        <v>0.91530069700000005</v>
      </c>
      <c r="J11558" s="17">
        <v>8.4199999999999997E-2</v>
      </c>
      <c r="K11558" s="17">
        <v>4.8700000000000002E-4</v>
      </c>
    </row>
    <row r="11559" spans="1:11" x14ac:dyDescent="0.45">
      <c r="A11559" s="10" t="s">
        <v>93</v>
      </c>
      <c r="B11559" s="20">
        <v>0.80200000000000005</v>
      </c>
      <c r="C11559" s="19">
        <v>517740</v>
      </c>
      <c r="D11559" s="19">
        <v>48215.068570000003</v>
      </c>
      <c r="E11559" s="23">
        <v>0.323422549</v>
      </c>
      <c r="F11559" s="23">
        <v>0.224054857</v>
      </c>
      <c r="G11559" s="17">
        <v>0.75172866699999996</v>
      </c>
      <c r="H11559" s="17">
        <v>0.24827133300000001</v>
      </c>
      <c r="I11559" s="17">
        <v>0.915639808</v>
      </c>
      <c r="J11559" s="17">
        <v>8.3900000000000002E-2</v>
      </c>
      <c r="K11559" s="17">
        <v>4.8500000000000003E-4</v>
      </c>
    </row>
    <row r="11560" spans="1:11" x14ac:dyDescent="0.45">
      <c r="A11560" s="10" t="s">
        <v>93</v>
      </c>
      <c r="B11560" s="20">
        <v>0.80300000000000005</v>
      </c>
      <c r="C11560" s="19">
        <v>518392</v>
      </c>
      <c r="D11560" s="19">
        <v>48426.4493</v>
      </c>
      <c r="E11560" s="23">
        <v>0.32478653200000002</v>
      </c>
      <c r="F11560" s="23">
        <v>0.22482443599999999</v>
      </c>
      <c r="G11560" s="17">
        <v>0.75179015100000002</v>
      </c>
      <c r="H11560" s="17">
        <v>0.24820984900000001</v>
      </c>
      <c r="I11560" s="17">
        <v>0.91599952699999998</v>
      </c>
      <c r="J11560" s="17">
        <v>8.3500000000000005E-2</v>
      </c>
      <c r="K11560" s="17">
        <v>4.8299999999999998E-4</v>
      </c>
    </row>
    <row r="11561" spans="1:11" x14ac:dyDescent="0.45">
      <c r="A11561" s="10" t="s">
        <v>93</v>
      </c>
      <c r="B11561" s="20">
        <v>0.80400000000000005</v>
      </c>
      <c r="C11561" s="19">
        <v>519040</v>
      </c>
      <c r="D11561" s="19">
        <v>48637.383199999997</v>
      </c>
      <c r="E11561" s="23">
        <v>0.32630539200000003</v>
      </c>
      <c r="F11561" s="23">
        <v>0.22559177499999999</v>
      </c>
      <c r="G11561" s="17">
        <v>0.75174360399999995</v>
      </c>
      <c r="H11561" s="17">
        <v>0.24825639599999999</v>
      </c>
      <c r="I11561" s="17">
        <v>0.916328904</v>
      </c>
      <c r="J11561" s="17">
        <v>8.3199999999999996E-2</v>
      </c>
      <c r="K11561" s="17">
        <v>4.8099999999999998E-4</v>
      </c>
    </row>
    <row r="11562" spans="1:11" x14ac:dyDescent="0.45">
      <c r="A11562" s="10" t="s">
        <v>93</v>
      </c>
      <c r="B11562" s="20">
        <v>0.80500000000000005</v>
      </c>
      <c r="C11562" s="19">
        <v>519679</v>
      </c>
      <c r="D11562" s="19">
        <v>48846.3024</v>
      </c>
      <c r="E11562" s="23">
        <v>0.32749647500000001</v>
      </c>
      <c r="F11562" s="23">
        <v>0.22633705500000001</v>
      </c>
      <c r="G11562" s="17">
        <v>0.75172173600000003</v>
      </c>
      <c r="H11562" s="17">
        <v>0.248278264</v>
      </c>
      <c r="I11562" s="17">
        <v>0.91667396499999998</v>
      </c>
      <c r="J11562" s="17">
        <v>8.2799999999999999E-2</v>
      </c>
      <c r="K11562" s="17">
        <v>4.7899999999999999E-4</v>
      </c>
    </row>
    <row r="11563" spans="1:11" x14ac:dyDescent="0.45">
      <c r="A11563" s="10" t="s">
        <v>93</v>
      </c>
      <c r="B11563" s="20">
        <v>0.80600000000000005</v>
      </c>
      <c r="C11563" s="19">
        <v>520324</v>
      </c>
      <c r="D11563" s="19">
        <v>49058.175170000002</v>
      </c>
      <c r="E11563" s="23">
        <v>0.32940108000000001</v>
      </c>
      <c r="F11563" s="23">
        <v>0.22712385900000001</v>
      </c>
      <c r="G11563" s="17">
        <v>0.751722004</v>
      </c>
      <c r="H11563" s="17">
        <v>0.248277996</v>
      </c>
      <c r="I11563" s="17">
        <v>0.91699083000000003</v>
      </c>
      <c r="J11563" s="17">
        <v>8.2500000000000004E-2</v>
      </c>
      <c r="K11563" s="17">
        <v>4.7699999999999999E-4</v>
      </c>
    </row>
    <row r="11564" spans="1:11" x14ac:dyDescent="0.45">
      <c r="A11564" s="10" t="s">
        <v>93</v>
      </c>
      <c r="B11564" s="20">
        <v>0.80700000000000005</v>
      </c>
      <c r="C11564" s="19">
        <v>520946</v>
      </c>
      <c r="D11564" s="19">
        <v>49263.686350000004</v>
      </c>
      <c r="E11564" s="23">
        <v>0.33118778599999998</v>
      </c>
      <c r="F11564" s="23">
        <v>0.22789843300000001</v>
      </c>
      <c r="G11564" s="17">
        <v>0.75176121900000004</v>
      </c>
      <c r="H11564" s="17">
        <v>0.24823878099999999</v>
      </c>
      <c r="I11564" s="17">
        <v>0.917315926</v>
      </c>
      <c r="J11564" s="17">
        <v>8.2199999999999995E-2</v>
      </c>
      <c r="K11564" s="17">
        <v>4.75E-4</v>
      </c>
    </row>
    <row r="11565" spans="1:11" x14ac:dyDescent="0.45">
      <c r="A11565" s="10" t="s">
        <v>93</v>
      </c>
      <c r="B11565" s="20">
        <v>0.80800000000000005</v>
      </c>
      <c r="C11565" s="19">
        <v>521620</v>
      </c>
      <c r="D11565" s="19">
        <v>49487.405859999999</v>
      </c>
      <c r="E11565" s="23">
        <v>0.33267401099999999</v>
      </c>
      <c r="F11565" s="23">
        <v>0.228670596</v>
      </c>
      <c r="G11565" s="17">
        <v>0.751711974</v>
      </c>
      <c r="H11565" s="17">
        <v>0.248288026</v>
      </c>
      <c r="I11565" s="17">
        <v>0.91765841500000001</v>
      </c>
      <c r="J11565" s="17">
        <v>8.1900000000000001E-2</v>
      </c>
      <c r="K11565" s="17">
        <v>4.73E-4</v>
      </c>
    </row>
    <row r="11566" spans="1:11" x14ac:dyDescent="0.45">
      <c r="A11566" s="10" t="s">
        <v>93</v>
      </c>
      <c r="B11566" s="20">
        <v>0.80900000000000005</v>
      </c>
      <c r="C11566" s="19">
        <v>522250</v>
      </c>
      <c r="D11566" s="19">
        <v>49697.473850000002</v>
      </c>
      <c r="E11566" s="23">
        <v>0.334066211</v>
      </c>
      <c r="F11566" s="23">
        <v>0.22946838899999999</v>
      </c>
      <c r="G11566" s="17">
        <v>0.75173001399999995</v>
      </c>
      <c r="H11566" s="17">
        <v>0.248269986</v>
      </c>
      <c r="I11566" s="17">
        <v>0.91796590199999994</v>
      </c>
      <c r="J11566" s="17">
        <v>8.1600000000000006E-2</v>
      </c>
      <c r="K11566" s="17">
        <v>4.7100000000000001E-4</v>
      </c>
    </row>
    <row r="11567" spans="1:11" x14ac:dyDescent="0.45">
      <c r="A11567" s="10" t="s">
        <v>93</v>
      </c>
      <c r="B11567" s="20">
        <v>0.81</v>
      </c>
      <c r="C11567" s="19">
        <v>522904</v>
      </c>
      <c r="D11567" s="19">
        <v>49916.580119999999</v>
      </c>
      <c r="E11567" s="23">
        <v>0.33593492000000003</v>
      </c>
      <c r="F11567" s="23">
        <v>0.230255602</v>
      </c>
      <c r="G11567" s="17">
        <v>0.751728807</v>
      </c>
      <c r="H11567" s="17">
        <v>0.248271193</v>
      </c>
      <c r="I11567" s="17">
        <v>0.91825768500000005</v>
      </c>
      <c r="J11567" s="17">
        <v>8.1299999999999997E-2</v>
      </c>
      <c r="K11567" s="17">
        <v>4.6999999999999999E-4</v>
      </c>
    </row>
    <row r="11568" spans="1:11" x14ac:dyDescent="0.45">
      <c r="A11568" s="10" t="s">
        <v>93</v>
      </c>
      <c r="B11568" s="20">
        <v>0.81100000000000005</v>
      </c>
      <c r="C11568" s="19">
        <v>523547</v>
      </c>
      <c r="D11568" s="19">
        <v>50133.109600000003</v>
      </c>
      <c r="E11568" s="23">
        <v>0.337849126</v>
      </c>
      <c r="F11568" s="23">
        <v>0.231057609</v>
      </c>
      <c r="G11568" s="17">
        <v>0.75181024799999996</v>
      </c>
      <c r="H11568" s="17">
        <v>0.24818975200000001</v>
      </c>
      <c r="I11568" s="17">
        <v>0.918614492</v>
      </c>
      <c r="J11568" s="17">
        <v>8.09E-2</v>
      </c>
      <c r="K11568" s="17">
        <v>4.6799999999999999E-4</v>
      </c>
    </row>
    <row r="11569" spans="1:11" x14ac:dyDescent="0.45">
      <c r="A11569" s="10" t="s">
        <v>93</v>
      </c>
      <c r="B11569" s="20">
        <v>0.81200000000000006</v>
      </c>
      <c r="C11569" s="19">
        <v>524092</v>
      </c>
      <c r="D11569" s="19">
        <v>50317.644749999999</v>
      </c>
      <c r="E11569" s="23">
        <v>0.33918693100000002</v>
      </c>
      <c r="F11569" s="23">
        <v>0.23183205100000001</v>
      </c>
      <c r="G11569" s="17">
        <v>0.75187753300000004</v>
      </c>
      <c r="H11569" s="17">
        <v>0.24812246700000001</v>
      </c>
      <c r="I11569" s="17">
        <v>0.91889669299999999</v>
      </c>
      <c r="J11569" s="17">
        <v>8.0600000000000005E-2</v>
      </c>
      <c r="K11569" s="17">
        <v>4.66E-4</v>
      </c>
    </row>
    <row r="11570" spans="1:11" x14ac:dyDescent="0.45">
      <c r="A11570" s="10" t="s">
        <v>93</v>
      </c>
      <c r="B11570" s="20">
        <v>0.81299999999999994</v>
      </c>
      <c r="C11570" s="19">
        <v>524845</v>
      </c>
      <c r="D11570" s="19">
        <v>50573.462699999996</v>
      </c>
      <c r="E11570" s="23">
        <v>0.34081856599999999</v>
      </c>
      <c r="F11570" s="23">
        <v>0.23251432</v>
      </c>
      <c r="G11570" s="17">
        <v>0.75198391899999995</v>
      </c>
      <c r="H11570" s="17">
        <v>0.248016081</v>
      </c>
      <c r="I11570" s="17">
        <v>0.91920787000000004</v>
      </c>
      <c r="J11570" s="17">
        <v>8.0299999999999996E-2</v>
      </c>
      <c r="K11570" s="17">
        <v>4.64E-4</v>
      </c>
    </row>
    <row r="11571" spans="1:11" x14ac:dyDescent="0.45">
      <c r="A11571" s="10" t="s">
        <v>93</v>
      </c>
      <c r="B11571" s="20">
        <v>0.81399999999999995</v>
      </c>
      <c r="C11571" s="19">
        <v>525491</v>
      </c>
      <c r="D11571" s="19">
        <v>50794.243540000003</v>
      </c>
      <c r="E11571" s="23">
        <v>0.34258467799999998</v>
      </c>
      <c r="F11571" s="23">
        <v>0.23342375700000001</v>
      </c>
      <c r="G11571" s="17">
        <v>0.75204332699999998</v>
      </c>
      <c r="H11571" s="17">
        <v>0.24795667299999999</v>
      </c>
      <c r="I11571" s="17">
        <v>0.91940090799999996</v>
      </c>
      <c r="J11571" s="17">
        <v>8.0100000000000005E-2</v>
      </c>
      <c r="K11571" s="17">
        <v>4.6500000000000003E-4</v>
      </c>
    </row>
    <row r="11572" spans="1:11" x14ac:dyDescent="0.45">
      <c r="A11572" s="10" t="s">
        <v>93</v>
      </c>
      <c r="B11572" s="20">
        <v>0.81499999999999995</v>
      </c>
      <c r="C11572" s="19">
        <v>526122</v>
      </c>
      <c r="D11572" s="19">
        <v>51011.04969</v>
      </c>
      <c r="E11572" s="23">
        <v>0.344319504</v>
      </c>
      <c r="F11572" s="23">
        <v>0.234278398</v>
      </c>
      <c r="G11572" s="17">
        <v>0.75214113800000004</v>
      </c>
      <c r="H11572" s="17">
        <v>0.24785886200000001</v>
      </c>
      <c r="I11572" s="17">
        <v>0.91973407799999995</v>
      </c>
      <c r="J11572" s="17">
        <v>7.9799999999999996E-2</v>
      </c>
      <c r="K11572" s="17">
        <v>4.64E-4</v>
      </c>
    </row>
    <row r="11573" spans="1:11" x14ac:dyDescent="0.45">
      <c r="A11573" s="10" t="s">
        <v>93</v>
      </c>
      <c r="B11573" s="20">
        <v>0.81599999999999995</v>
      </c>
      <c r="C11573" s="19">
        <v>526760</v>
      </c>
      <c r="D11573" s="19">
        <v>51231.119339999997</v>
      </c>
      <c r="E11573" s="23">
        <v>0.34551625400000002</v>
      </c>
      <c r="F11573" s="23">
        <v>0.23508432600000001</v>
      </c>
      <c r="G11573" s="17">
        <v>0.75209583099999999</v>
      </c>
      <c r="H11573" s="17">
        <v>0.24790416900000001</v>
      </c>
      <c r="I11573" s="17">
        <v>0.91996245499999996</v>
      </c>
      <c r="J11573" s="17">
        <v>7.9600000000000004E-2</v>
      </c>
      <c r="K11573" s="17">
        <v>4.6299999999999998E-4</v>
      </c>
    </row>
    <row r="11574" spans="1:11" x14ac:dyDescent="0.45">
      <c r="A11574" s="10" t="s">
        <v>93</v>
      </c>
      <c r="B11574" s="20">
        <v>0.81699999999999995</v>
      </c>
      <c r="C11574" s="19">
        <v>527422</v>
      </c>
      <c r="D11574" s="19">
        <v>51460.19328</v>
      </c>
      <c r="E11574" s="23">
        <v>0.34706433800000003</v>
      </c>
      <c r="F11574" s="23">
        <v>0.23585192899999999</v>
      </c>
      <c r="G11574" s="17">
        <v>0.75214534099999997</v>
      </c>
      <c r="H11574" s="17">
        <v>0.247854659</v>
      </c>
      <c r="I11574" s="17">
        <v>0.920256026</v>
      </c>
      <c r="J11574" s="17">
        <v>7.9299999999999995E-2</v>
      </c>
      <c r="K11574" s="17">
        <v>4.73E-4</v>
      </c>
    </row>
    <row r="11575" spans="1:11" x14ac:dyDescent="0.45">
      <c r="A11575" s="10" t="s">
        <v>93</v>
      </c>
      <c r="B11575" s="20">
        <v>0.81799999999999995</v>
      </c>
      <c r="C11575" s="19">
        <v>528064</v>
      </c>
      <c r="D11575" s="19">
        <v>51683.591</v>
      </c>
      <c r="E11575" s="23">
        <v>0.34832706200000002</v>
      </c>
      <c r="F11575" s="23">
        <v>0.236691981</v>
      </c>
      <c r="G11575" s="17">
        <v>0.75201490699999995</v>
      </c>
      <c r="H11575" s="17">
        <v>0.24798509299999999</v>
      </c>
      <c r="I11575" s="17">
        <v>0.92053844299999998</v>
      </c>
      <c r="J11575" s="17">
        <v>7.9000000000000001E-2</v>
      </c>
      <c r="K11575" s="17">
        <v>4.7100000000000001E-4</v>
      </c>
    </row>
    <row r="11576" spans="1:11" x14ac:dyDescent="0.45">
      <c r="A11576" s="10" t="s">
        <v>93</v>
      </c>
      <c r="B11576" s="20">
        <v>0.81899999999999995</v>
      </c>
      <c r="C11576" s="19">
        <v>528713</v>
      </c>
      <c r="D11576" s="19">
        <v>51910.189350000001</v>
      </c>
      <c r="E11576" s="23">
        <v>0.349963523</v>
      </c>
      <c r="F11576" s="23">
        <v>0.23748831100000001</v>
      </c>
      <c r="G11576" s="17">
        <v>0.751992102</v>
      </c>
      <c r="H11576" s="17">
        <v>0.248007898</v>
      </c>
      <c r="I11576" s="17">
        <v>0.92081505399999997</v>
      </c>
      <c r="J11576" s="17">
        <v>7.8700000000000006E-2</v>
      </c>
      <c r="K11576" s="17">
        <v>4.6900000000000002E-4</v>
      </c>
    </row>
    <row r="11577" spans="1:11" x14ac:dyDescent="0.45">
      <c r="A11577" s="10" t="s">
        <v>93</v>
      </c>
      <c r="B11577" s="20">
        <v>0.82</v>
      </c>
      <c r="C11577" s="19">
        <v>529344</v>
      </c>
      <c r="D11577" s="19">
        <v>52131.675750000002</v>
      </c>
      <c r="E11577" s="23">
        <v>0.351832649</v>
      </c>
      <c r="F11577" s="23">
        <v>0.23831168999999999</v>
      </c>
      <c r="G11577" s="17">
        <v>0.75202137000000002</v>
      </c>
      <c r="H11577" s="17">
        <v>0.24797863000000001</v>
      </c>
      <c r="I11577" s="17">
        <v>0.92113403999999999</v>
      </c>
      <c r="J11577" s="17">
        <v>7.8399999999999997E-2</v>
      </c>
      <c r="K11577" s="17">
        <v>4.6700000000000002E-4</v>
      </c>
    </row>
    <row r="11578" spans="1:11" x14ac:dyDescent="0.45">
      <c r="A11578" s="10" t="s">
        <v>93</v>
      </c>
      <c r="B11578" s="20">
        <v>0.82099999999999995</v>
      </c>
      <c r="C11578" s="19">
        <v>529998</v>
      </c>
      <c r="D11578" s="19">
        <v>52362.115180000001</v>
      </c>
      <c r="E11578" s="23">
        <v>0.35288590600000003</v>
      </c>
      <c r="F11578" s="23">
        <v>0.23921895300000001</v>
      </c>
      <c r="G11578" s="17">
        <v>0.75207076299999998</v>
      </c>
      <c r="H11578" s="17">
        <v>0.247929237</v>
      </c>
      <c r="I11578" s="17">
        <v>0.92145114699999997</v>
      </c>
      <c r="J11578" s="17">
        <v>7.8100000000000003E-2</v>
      </c>
      <c r="K11578" s="17">
        <v>4.6500000000000003E-4</v>
      </c>
    </row>
    <row r="11579" spans="1:11" x14ac:dyDescent="0.45">
      <c r="A11579" s="10" t="s">
        <v>93</v>
      </c>
      <c r="B11579" s="20">
        <v>0.82199999999999995</v>
      </c>
      <c r="C11579" s="19">
        <v>530645</v>
      </c>
      <c r="D11579" s="19">
        <v>52590.852290000003</v>
      </c>
      <c r="E11579" s="23">
        <v>0.35458874899999998</v>
      </c>
      <c r="F11579" s="23">
        <v>0.240030729</v>
      </c>
      <c r="G11579" s="17">
        <v>0.75208095799999997</v>
      </c>
      <c r="H11579" s="17">
        <v>0.24791904200000001</v>
      </c>
      <c r="I11579" s="17">
        <v>0.921698358</v>
      </c>
      <c r="J11579" s="17">
        <v>7.7799999999999994E-2</v>
      </c>
      <c r="K11579" s="17">
        <v>4.64E-4</v>
      </c>
    </row>
    <row r="11580" spans="1:11" x14ac:dyDescent="0.45">
      <c r="A11580" s="10" t="s">
        <v>93</v>
      </c>
      <c r="B11580" s="20">
        <v>0.82299999999999995</v>
      </c>
      <c r="C11580" s="19">
        <v>531272</v>
      </c>
      <c r="D11580" s="19">
        <v>52813.5772</v>
      </c>
      <c r="E11580" s="23">
        <v>0.356242226</v>
      </c>
      <c r="F11580" s="23">
        <v>0.24088728100000001</v>
      </c>
      <c r="G11580" s="17">
        <v>0.75192556700000002</v>
      </c>
      <c r="H11580" s="17">
        <v>0.24807443300000001</v>
      </c>
      <c r="I11580" s="17">
        <v>0.92200059000000001</v>
      </c>
      <c r="J11580" s="17">
        <v>7.7499999999999999E-2</v>
      </c>
      <c r="K11580" s="17">
        <v>4.6200000000000001E-4</v>
      </c>
    </row>
    <row r="11581" spans="1:11" x14ac:dyDescent="0.45">
      <c r="A11581" s="10" t="s">
        <v>93</v>
      </c>
      <c r="B11581" s="20">
        <v>0.82399999999999995</v>
      </c>
      <c r="C11581" s="19">
        <v>531939</v>
      </c>
      <c r="D11581" s="19">
        <v>53051.72395</v>
      </c>
      <c r="E11581" s="23">
        <v>0.35789610900000002</v>
      </c>
      <c r="F11581" s="23">
        <v>0.24173523899999999</v>
      </c>
      <c r="G11581" s="17">
        <v>0.75191140300000003</v>
      </c>
      <c r="H11581" s="17">
        <v>0.24808859699999999</v>
      </c>
      <c r="I11581" s="17">
        <v>0.92229126500000003</v>
      </c>
      <c r="J11581" s="17">
        <v>7.7200000000000005E-2</v>
      </c>
      <c r="K11581" s="17">
        <v>4.6000000000000001E-4</v>
      </c>
    </row>
    <row r="11582" spans="1:11" x14ac:dyDescent="0.45">
      <c r="A11582" s="10" t="s">
        <v>93</v>
      </c>
      <c r="B11582" s="20">
        <v>0.82499999999999996</v>
      </c>
      <c r="C11582" s="19">
        <v>532575</v>
      </c>
      <c r="D11582" s="19">
        <v>53280.09693</v>
      </c>
      <c r="E11582" s="23">
        <v>0.36034853999999999</v>
      </c>
      <c r="F11582" s="23">
        <v>0.24260890800000001</v>
      </c>
      <c r="G11582" s="17">
        <v>0.75199361600000003</v>
      </c>
      <c r="H11582" s="17">
        <v>0.248006384</v>
      </c>
      <c r="I11582" s="17">
        <v>0.92257511699999994</v>
      </c>
      <c r="J11582" s="17">
        <v>7.6999999999999999E-2</v>
      </c>
      <c r="K11582" s="17">
        <v>4.5800000000000002E-4</v>
      </c>
    </row>
    <row r="11583" spans="1:11" x14ac:dyDescent="0.45">
      <c r="A11583" s="10" t="s">
        <v>93</v>
      </c>
      <c r="B11583" s="20">
        <v>0.82599999999999996</v>
      </c>
      <c r="C11583" s="19">
        <v>533228</v>
      </c>
      <c r="D11583" s="19">
        <v>53515.8318</v>
      </c>
      <c r="E11583" s="23">
        <v>0.36182362000000001</v>
      </c>
      <c r="F11583" s="23">
        <v>0.24343151199999999</v>
      </c>
      <c r="G11583" s="17">
        <v>0.75195601099999998</v>
      </c>
      <c r="H11583" s="17">
        <v>0.24804398899999999</v>
      </c>
      <c r="I11583" s="17">
        <v>0.92286994499999997</v>
      </c>
      <c r="J11583" s="17">
        <v>7.6700000000000004E-2</v>
      </c>
      <c r="K11583" s="17">
        <v>4.5600000000000003E-4</v>
      </c>
    </row>
    <row r="11584" spans="1:11" x14ac:dyDescent="0.45">
      <c r="A11584" s="10" t="s">
        <v>93</v>
      </c>
      <c r="B11584" s="20">
        <v>0.82699999999999996</v>
      </c>
      <c r="C11584" s="19">
        <v>533868</v>
      </c>
      <c r="D11584" s="19">
        <v>53747.985789999999</v>
      </c>
      <c r="E11584" s="23">
        <v>0.36364585799999999</v>
      </c>
      <c r="F11584" s="23">
        <v>0.24427662</v>
      </c>
      <c r="G11584" s="17">
        <v>0.75202859099999997</v>
      </c>
      <c r="H11584" s="17">
        <v>0.247971409</v>
      </c>
      <c r="I11584" s="17">
        <v>0.92320839300000002</v>
      </c>
      <c r="J11584" s="17">
        <v>7.6300000000000007E-2</v>
      </c>
      <c r="K11584" s="17">
        <v>4.5399999999999998E-4</v>
      </c>
    </row>
    <row r="11585" spans="1:11" x14ac:dyDescent="0.45">
      <c r="A11585" s="10" t="s">
        <v>93</v>
      </c>
      <c r="B11585" s="20">
        <v>0.82799999999999996</v>
      </c>
      <c r="C11585" s="19">
        <v>534505</v>
      </c>
      <c r="D11585" s="19">
        <v>53980.204879999998</v>
      </c>
      <c r="E11585" s="23">
        <v>0.36569657300000002</v>
      </c>
      <c r="F11585" s="23">
        <v>0.24518282899999999</v>
      </c>
      <c r="G11585" s="17">
        <v>0.75206592999999999</v>
      </c>
      <c r="H11585" s="17">
        <v>0.24793407000000001</v>
      </c>
      <c r="I11585" s="17">
        <v>0.92345507299999996</v>
      </c>
      <c r="J11585" s="17">
        <v>7.6100000000000001E-2</v>
      </c>
      <c r="K11585" s="17">
        <v>4.5300000000000001E-4</v>
      </c>
    </row>
    <row r="11586" spans="1:11" x14ac:dyDescent="0.45">
      <c r="A11586" s="10" t="s">
        <v>93</v>
      </c>
      <c r="B11586" s="20">
        <v>0.82899999999999996</v>
      </c>
      <c r="C11586" s="19">
        <v>535163</v>
      </c>
      <c r="D11586" s="19">
        <v>54221.464209999998</v>
      </c>
      <c r="E11586" s="23">
        <v>0.36791247300000002</v>
      </c>
      <c r="F11586" s="23">
        <v>0.24605480900000001</v>
      </c>
      <c r="G11586" s="17">
        <v>0.75200826700000001</v>
      </c>
      <c r="H11586" s="17">
        <v>0.24799173299999999</v>
      </c>
      <c r="I11586" s="17">
        <v>0.92378068499999999</v>
      </c>
      <c r="J11586" s="17">
        <v>7.5800000000000006E-2</v>
      </c>
      <c r="K11586" s="17">
        <v>4.5100000000000001E-4</v>
      </c>
    </row>
    <row r="11587" spans="1:11" x14ac:dyDescent="0.45">
      <c r="A11587" s="10" t="s">
        <v>93</v>
      </c>
      <c r="B11587" s="20">
        <v>0.83</v>
      </c>
      <c r="C11587" s="19">
        <v>535803</v>
      </c>
      <c r="D11587" s="19">
        <v>54457.576719999997</v>
      </c>
      <c r="E11587" s="23">
        <v>0.36995048200000002</v>
      </c>
      <c r="F11587" s="23">
        <v>0.24693674199999999</v>
      </c>
      <c r="G11587" s="17">
        <v>0.75206745799999997</v>
      </c>
      <c r="H11587" s="17">
        <v>0.24793254200000001</v>
      </c>
      <c r="I11587" s="17">
        <v>0.92408436400000005</v>
      </c>
      <c r="J11587" s="17">
        <v>7.5499999999999998E-2</v>
      </c>
      <c r="K11587" s="17">
        <v>4.4900000000000002E-4</v>
      </c>
    </row>
    <row r="11588" spans="1:11" x14ac:dyDescent="0.45">
      <c r="A11588" s="10" t="s">
        <v>93</v>
      </c>
      <c r="B11588" s="20">
        <v>0.83099999999999996</v>
      </c>
      <c r="C11588" s="19">
        <v>536439</v>
      </c>
      <c r="D11588" s="19">
        <v>54693.622779999998</v>
      </c>
      <c r="E11588" s="23">
        <v>0.37223305299999998</v>
      </c>
      <c r="F11588" s="23">
        <v>0.24783345400000001</v>
      </c>
      <c r="G11588" s="17">
        <v>0.75203518000000003</v>
      </c>
      <c r="H11588" s="17">
        <v>0.24796482</v>
      </c>
      <c r="I11588" s="17">
        <v>0.92439607199999996</v>
      </c>
      <c r="J11588" s="17">
        <v>7.5200000000000003E-2</v>
      </c>
      <c r="K11588" s="17">
        <v>4.4999999999999999E-4</v>
      </c>
    </row>
    <row r="11589" spans="1:11" x14ac:dyDescent="0.45">
      <c r="A11589" s="10" t="s">
        <v>93</v>
      </c>
      <c r="B11589" s="20">
        <v>0.83199999999999996</v>
      </c>
      <c r="C11589" s="19">
        <v>537092</v>
      </c>
      <c r="D11589" s="19">
        <v>54937.28744</v>
      </c>
      <c r="E11589" s="23">
        <v>0.37429807199999998</v>
      </c>
      <c r="F11589" s="23">
        <v>0.248712448</v>
      </c>
      <c r="G11589" s="17">
        <v>0.75206482299999999</v>
      </c>
      <c r="H11589" s="17">
        <v>0.24793517700000001</v>
      </c>
      <c r="I11589" s="17">
        <v>0.92469868799999999</v>
      </c>
      <c r="J11589" s="17">
        <v>7.4899999999999994E-2</v>
      </c>
      <c r="K11589" s="17">
        <v>4.4900000000000002E-4</v>
      </c>
    </row>
    <row r="11590" spans="1:11" x14ac:dyDescent="0.45">
      <c r="A11590" s="10" t="s">
        <v>93</v>
      </c>
      <c r="B11590" s="20">
        <v>0.83299999999999996</v>
      </c>
      <c r="C11590" s="19">
        <v>537703</v>
      </c>
      <c r="D11590" s="19">
        <v>55166.48661</v>
      </c>
      <c r="E11590" s="23">
        <v>0.37580038199999999</v>
      </c>
      <c r="F11590" s="23">
        <v>0.249604626</v>
      </c>
      <c r="G11590" s="17">
        <v>0.75208061000000004</v>
      </c>
      <c r="H11590" s="17">
        <v>0.24791938999999999</v>
      </c>
      <c r="I11590" s="17">
        <v>0.92498761699999998</v>
      </c>
      <c r="J11590" s="17">
        <v>7.46E-2</v>
      </c>
      <c r="K11590" s="17">
        <v>4.4700000000000002E-4</v>
      </c>
    </row>
    <row r="11591" spans="1:11" x14ac:dyDescent="0.45">
      <c r="A11591" s="10" t="s">
        <v>93</v>
      </c>
      <c r="B11591" s="20">
        <v>0.83399999999999996</v>
      </c>
      <c r="C11591" s="19">
        <v>538381</v>
      </c>
      <c r="D11591" s="19">
        <v>55421.932139999997</v>
      </c>
      <c r="E11591" s="23">
        <v>0.377671584</v>
      </c>
      <c r="F11591" s="23">
        <v>0.25048493300000002</v>
      </c>
      <c r="G11591" s="17">
        <v>0.75205105699999997</v>
      </c>
      <c r="H11591" s="17">
        <v>0.247948943</v>
      </c>
      <c r="I11591" s="17">
        <v>0.92518062400000001</v>
      </c>
      <c r="J11591" s="17">
        <v>7.4399999999999994E-2</v>
      </c>
      <c r="K11591" s="17">
        <v>4.46E-4</v>
      </c>
    </row>
    <row r="11592" spans="1:11" x14ac:dyDescent="0.45">
      <c r="A11592" s="10" t="s">
        <v>93</v>
      </c>
      <c r="B11592" s="20">
        <v>0.83499999999999996</v>
      </c>
      <c r="C11592" s="19">
        <v>539031</v>
      </c>
      <c r="D11592" s="19">
        <v>55668.147819999998</v>
      </c>
      <c r="E11592" s="23">
        <v>0.37992157199999999</v>
      </c>
      <c r="F11592" s="23">
        <v>0.25143433300000001</v>
      </c>
      <c r="G11592" s="17">
        <v>0.75202539400000001</v>
      </c>
      <c r="H11592" s="17">
        <v>0.24797460599999999</v>
      </c>
      <c r="I11592" s="17">
        <v>0.92544523400000001</v>
      </c>
      <c r="J11592" s="17">
        <v>7.4099999999999999E-2</v>
      </c>
      <c r="K11592" s="17">
        <v>4.44E-4</v>
      </c>
    </row>
    <row r="11593" spans="1:11" x14ac:dyDescent="0.45">
      <c r="A11593" s="10" t="s">
        <v>93</v>
      </c>
      <c r="B11593" s="20">
        <v>0.83599999999999997</v>
      </c>
      <c r="C11593" s="19">
        <v>539674</v>
      </c>
      <c r="D11593" s="19">
        <v>55913.04378</v>
      </c>
      <c r="E11593" s="23">
        <v>0.38168502599999998</v>
      </c>
      <c r="F11593" s="23">
        <v>0.25235581600000001</v>
      </c>
      <c r="G11593" s="17">
        <v>0.75213554800000004</v>
      </c>
      <c r="H11593" s="17">
        <v>0.24786445200000001</v>
      </c>
      <c r="I11593" s="17">
        <v>0.92576983499999999</v>
      </c>
      <c r="J11593" s="17">
        <v>7.3800000000000004E-2</v>
      </c>
      <c r="K11593" s="17">
        <v>4.4200000000000001E-4</v>
      </c>
    </row>
    <row r="11594" spans="1:11" x14ac:dyDescent="0.45">
      <c r="A11594" s="10" t="s">
        <v>93</v>
      </c>
      <c r="B11594" s="20">
        <v>0.83699999999999997</v>
      </c>
      <c r="C11594" s="19">
        <v>540315</v>
      </c>
      <c r="D11594" s="19">
        <v>56158.408560000003</v>
      </c>
      <c r="E11594" s="23">
        <v>0.38357627399999999</v>
      </c>
      <c r="F11594" s="23">
        <v>0.25326596000000001</v>
      </c>
      <c r="G11594" s="17">
        <v>0.75212237299999996</v>
      </c>
      <c r="H11594" s="17">
        <v>0.24787762699999999</v>
      </c>
      <c r="I11594" s="17">
        <v>0.92607941400000005</v>
      </c>
      <c r="J11594" s="17">
        <v>7.3499999999999996E-2</v>
      </c>
      <c r="K11594" s="17">
        <v>4.4099999999999999E-4</v>
      </c>
    </row>
    <row r="11595" spans="1:11" x14ac:dyDescent="0.45">
      <c r="A11595" s="10" t="s">
        <v>93</v>
      </c>
      <c r="B11595" s="20">
        <v>0.83799999999999997</v>
      </c>
      <c r="C11595" s="19">
        <v>540963</v>
      </c>
      <c r="D11595" s="19">
        <v>56407.736770000003</v>
      </c>
      <c r="E11595" s="23">
        <v>0.38564627600000001</v>
      </c>
      <c r="F11595" s="23">
        <v>0.25415206499999998</v>
      </c>
      <c r="G11595" s="17">
        <v>0.75202370600000001</v>
      </c>
      <c r="H11595" s="17">
        <v>0.24797629400000001</v>
      </c>
      <c r="I11595" s="17">
        <v>0.92630813899999997</v>
      </c>
      <c r="J11595" s="17">
        <v>7.3300000000000004E-2</v>
      </c>
      <c r="K11595" s="17">
        <v>4.3899999999999999E-4</v>
      </c>
    </row>
    <row r="11596" spans="1:11" x14ac:dyDescent="0.45">
      <c r="A11596" s="10" t="s">
        <v>93</v>
      </c>
      <c r="B11596" s="20">
        <v>0.83899999999999997</v>
      </c>
      <c r="C11596" s="19">
        <v>541607</v>
      </c>
      <c r="D11596" s="19">
        <v>56656.818720000003</v>
      </c>
      <c r="E11596" s="23">
        <v>0.38798891000000002</v>
      </c>
      <c r="F11596" s="23">
        <v>0.25513010699999999</v>
      </c>
      <c r="G11596" s="17">
        <v>0.75207299800000005</v>
      </c>
      <c r="H11596" s="17">
        <v>0.24792700200000001</v>
      </c>
      <c r="I11596" s="17">
        <v>0.92656028899999998</v>
      </c>
      <c r="J11596" s="17">
        <v>7.2999999999999995E-2</v>
      </c>
      <c r="K11596" s="17">
        <v>4.37E-4</v>
      </c>
    </row>
    <row r="11597" spans="1:11" x14ac:dyDescent="0.45">
      <c r="A11597" s="10" t="s">
        <v>93</v>
      </c>
      <c r="B11597" s="20">
        <v>0.84</v>
      </c>
      <c r="C11597" s="19">
        <v>542251</v>
      </c>
      <c r="D11597" s="19">
        <v>56907.200519999999</v>
      </c>
      <c r="E11597" s="23">
        <v>0.38991720899999999</v>
      </c>
      <c r="F11597" s="23">
        <v>0.25607014099999997</v>
      </c>
      <c r="G11597" s="17">
        <v>0.751902717</v>
      </c>
      <c r="H11597" s="17">
        <v>0.248097283</v>
      </c>
      <c r="I11597" s="17">
        <v>0.92673939500000002</v>
      </c>
      <c r="J11597" s="17">
        <v>7.2800000000000004E-2</v>
      </c>
      <c r="K11597" s="17">
        <v>4.35E-4</v>
      </c>
    </row>
    <row r="11598" spans="1:11" x14ac:dyDescent="0.45">
      <c r="A11598" s="10" t="s">
        <v>93</v>
      </c>
      <c r="B11598" s="20">
        <v>0.84099999999999997</v>
      </c>
      <c r="C11598" s="19">
        <v>542887</v>
      </c>
      <c r="D11598" s="19">
        <v>57155.652710000002</v>
      </c>
      <c r="E11598" s="23">
        <v>0.39143295900000002</v>
      </c>
      <c r="F11598" s="23">
        <v>0.25697926599999998</v>
      </c>
      <c r="G11598" s="17">
        <v>0.75181575499999997</v>
      </c>
      <c r="H11598" s="17">
        <v>0.248184245</v>
      </c>
      <c r="I11598" s="17">
        <v>0.92703624399999995</v>
      </c>
      <c r="J11598" s="17">
        <v>7.2499999999999995E-2</v>
      </c>
      <c r="K11598" s="17">
        <v>4.3399999999999998E-4</v>
      </c>
    </row>
    <row r="11599" spans="1:11" x14ac:dyDescent="0.45">
      <c r="A11599" s="10" t="s">
        <v>93</v>
      </c>
      <c r="B11599" s="20">
        <v>0.84199999999999997</v>
      </c>
      <c r="C11599" s="19">
        <v>543540</v>
      </c>
      <c r="D11599" s="19">
        <v>57412.025690000002</v>
      </c>
      <c r="E11599" s="23">
        <v>0.39395535500000001</v>
      </c>
      <c r="F11599" s="23">
        <v>0.257914596</v>
      </c>
      <c r="G11599" s="17">
        <v>0.75199249400000001</v>
      </c>
      <c r="H11599" s="17">
        <v>0.24800750599999999</v>
      </c>
      <c r="I11599" s="17">
        <v>0.92734982899999996</v>
      </c>
      <c r="J11599" s="17">
        <v>7.22E-2</v>
      </c>
      <c r="K11599" s="17">
        <v>4.3199999999999998E-4</v>
      </c>
    </row>
    <row r="11600" spans="1:11" x14ac:dyDescent="0.45">
      <c r="A11600" s="10" t="s">
        <v>93</v>
      </c>
      <c r="B11600" s="20">
        <v>0.84299999999999997</v>
      </c>
      <c r="C11600" s="19">
        <v>544185</v>
      </c>
      <c r="D11600" s="19">
        <v>57666.822410000001</v>
      </c>
      <c r="E11600" s="23">
        <v>0.39588884099999999</v>
      </c>
      <c r="F11600" s="23">
        <v>0.25882081899999998</v>
      </c>
      <c r="G11600" s="17">
        <v>0.75202734400000004</v>
      </c>
      <c r="H11600" s="17">
        <v>0.24797265600000001</v>
      </c>
      <c r="I11600" s="17">
        <v>0.92767431499999997</v>
      </c>
      <c r="J11600" s="17">
        <v>7.1900000000000006E-2</v>
      </c>
      <c r="K11600" s="17">
        <v>4.2999999999999999E-4</v>
      </c>
    </row>
    <row r="11601" spans="1:11" x14ac:dyDescent="0.45">
      <c r="A11601" s="10" t="s">
        <v>93</v>
      </c>
      <c r="B11601" s="20">
        <v>0.84399999999999997</v>
      </c>
      <c r="C11601" s="19">
        <v>544831</v>
      </c>
      <c r="D11601" s="19">
        <v>57923.260710000002</v>
      </c>
      <c r="E11601" s="23">
        <v>0.39814076700000001</v>
      </c>
      <c r="F11601" s="23">
        <v>0.25987272300000003</v>
      </c>
      <c r="G11601" s="17">
        <v>0.75201117399999995</v>
      </c>
      <c r="H11601" s="17">
        <v>0.247988826</v>
      </c>
      <c r="I11601" s="17">
        <v>0.92797657899999997</v>
      </c>
      <c r="J11601" s="17">
        <v>7.1599999999999997E-2</v>
      </c>
      <c r="K11601" s="17">
        <v>4.2999999999999999E-4</v>
      </c>
    </row>
    <row r="11602" spans="1:11" x14ac:dyDescent="0.45">
      <c r="A11602" s="10" t="s">
        <v>93</v>
      </c>
      <c r="B11602" s="20">
        <v>0.84499999999999997</v>
      </c>
      <c r="C11602" s="19">
        <v>545468</v>
      </c>
      <c r="D11602" s="19">
        <v>58177.866370000003</v>
      </c>
      <c r="E11602" s="23">
        <v>0.400913248</v>
      </c>
      <c r="F11602" s="23">
        <v>0.26082659800000002</v>
      </c>
      <c r="G11602" s="17">
        <v>0.75210644800000004</v>
      </c>
      <c r="H11602" s="17">
        <v>0.24789355199999999</v>
      </c>
      <c r="I11602" s="17">
        <v>0.92823702600000002</v>
      </c>
      <c r="J11602" s="17">
        <v>7.1300000000000002E-2</v>
      </c>
      <c r="K11602" s="17">
        <v>4.28E-4</v>
      </c>
    </row>
    <row r="11603" spans="1:11" x14ac:dyDescent="0.45">
      <c r="A11603" s="10" t="s">
        <v>93</v>
      </c>
      <c r="B11603" s="20">
        <v>0.84599999999999997</v>
      </c>
      <c r="C11603" s="19">
        <v>546122</v>
      </c>
      <c r="D11603" s="19">
        <v>58440.848819999999</v>
      </c>
      <c r="E11603" s="23">
        <v>0.403388464</v>
      </c>
      <c r="F11603" s="23">
        <v>0.26179872399999998</v>
      </c>
      <c r="G11603" s="17">
        <v>0.75217808500000005</v>
      </c>
      <c r="H11603" s="17">
        <v>0.247821915</v>
      </c>
      <c r="I11603" s="17">
        <v>0.92854525499999996</v>
      </c>
      <c r="J11603" s="17">
        <v>7.0999999999999994E-2</v>
      </c>
      <c r="K11603" s="17">
        <v>4.2999999999999999E-4</v>
      </c>
    </row>
    <row r="11604" spans="1:11" x14ac:dyDescent="0.45">
      <c r="A11604" s="10" t="s">
        <v>93</v>
      </c>
      <c r="B11604" s="20">
        <v>0.84699999999999998</v>
      </c>
      <c r="C11604" s="19">
        <v>546763</v>
      </c>
      <c r="D11604" s="19">
        <v>58700.245629999998</v>
      </c>
      <c r="E11604" s="23">
        <v>0.40585184899999999</v>
      </c>
      <c r="F11604" s="23">
        <v>0.26277768099999999</v>
      </c>
      <c r="G11604" s="17">
        <v>0.75224183099999997</v>
      </c>
      <c r="H11604" s="17">
        <v>0.247758169</v>
      </c>
      <c r="I11604" s="17">
        <v>0.92883973600000003</v>
      </c>
      <c r="J11604" s="17">
        <v>7.0699999999999999E-2</v>
      </c>
      <c r="K11604" s="17">
        <v>4.28E-4</v>
      </c>
    </row>
    <row r="11605" spans="1:11" x14ac:dyDescent="0.45">
      <c r="A11605" s="10" t="s">
        <v>93</v>
      </c>
      <c r="B11605" s="20">
        <v>0.84799999999999998</v>
      </c>
      <c r="C11605" s="19">
        <v>547411</v>
      </c>
      <c r="D11605" s="19">
        <v>58964.136120000003</v>
      </c>
      <c r="E11605" s="23">
        <v>0.40858264500000002</v>
      </c>
      <c r="F11605" s="23">
        <v>0.263786411</v>
      </c>
      <c r="G11605" s="17">
        <v>0.75233965000000003</v>
      </c>
      <c r="H11605" s="17">
        <v>0.24766035</v>
      </c>
      <c r="I11605" s="17">
        <v>0.92912595200000003</v>
      </c>
      <c r="J11605" s="17">
        <v>7.0400000000000004E-2</v>
      </c>
      <c r="K11605" s="17">
        <v>4.2700000000000002E-4</v>
      </c>
    </row>
    <row r="11606" spans="1:11" x14ac:dyDescent="0.45">
      <c r="A11606" s="10" t="s">
        <v>93</v>
      </c>
      <c r="B11606" s="20">
        <v>0.84899999999999998</v>
      </c>
      <c r="C11606" s="19">
        <v>548058</v>
      </c>
      <c r="D11606" s="19">
        <v>59229.233540000001</v>
      </c>
      <c r="E11606" s="23">
        <v>0.410657051</v>
      </c>
      <c r="F11606" s="23">
        <v>0.264785771</v>
      </c>
      <c r="G11606" s="17">
        <v>0.75223607699999995</v>
      </c>
      <c r="H11606" s="17">
        <v>0.247763923</v>
      </c>
      <c r="I11606" s="17">
        <v>0.92942053499999999</v>
      </c>
      <c r="J11606" s="17">
        <v>7.0199999999999999E-2</v>
      </c>
      <c r="K11606" s="17">
        <v>4.2499999999999998E-4</v>
      </c>
    </row>
    <row r="11607" spans="1:11" x14ac:dyDescent="0.45">
      <c r="A11607" s="10" t="s">
        <v>93</v>
      </c>
      <c r="B11607" s="20">
        <v>0.85</v>
      </c>
      <c r="C11607" s="19">
        <v>548698</v>
      </c>
      <c r="D11607" s="19">
        <v>59492.947160000003</v>
      </c>
      <c r="E11607" s="23">
        <v>0.41329158599999999</v>
      </c>
      <c r="F11607" s="23">
        <v>0.26580192699999999</v>
      </c>
      <c r="G11607" s="17">
        <v>0.75223346899999999</v>
      </c>
      <c r="H11607" s="17">
        <v>0.24776653100000001</v>
      </c>
      <c r="I11607" s="17">
        <v>0.92964268000000005</v>
      </c>
      <c r="J11607" s="17">
        <v>6.9900000000000004E-2</v>
      </c>
      <c r="K11607" s="17">
        <v>4.2400000000000001E-4</v>
      </c>
    </row>
    <row r="11608" spans="1:11" x14ac:dyDescent="0.45">
      <c r="A11608" s="10" t="s">
        <v>93</v>
      </c>
      <c r="B11608" s="20">
        <v>0.85099999999999998</v>
      </c>
      <c r="C11608" s="19">
        <v>549343</v>
      </c>
      <c r="D11608" s="19">
        <v>59760.565640000001</v>
      </c>
      <c r="E11608" s="23">
        <v>0.41664398899999999</v>
      </c>
      <c r="F11608" s="23">
        <v>0.26675605000000002</v>
      </c>
      <c r="G11608" s="17">
        <v>0.75222401999999999</v>
      </c>
      <c r="H11608" s="17">
        <v>0.24777598000000001</v>
      </c>
      <c r="I11608" s="17">
        <v>0.92990178700000004</v>
      </c>
      <c r="J11608" s="17">
        <v>6.9699999999999998E-2</v>
      </c>
      <c r="K11608" s="17">
        <v>4.2200000000000001E-4</v>
      </c>
    </row>
    <row r="11609" spans="1:11" x14ac:dyDescent="0.45">
      <c r="A11609" s="10" t="s">
        <v>93</v>
      </c>
      <c r="B11609" s="20">
        <v>0.85199999999999998</v>
      </c>
      <c r="C11609" s="19">
        <v>549978</v>
      </c>
      <c r="D11609" s="19">
        <v>60025.583879999998</v>
      </c>
      <c r="E11609" s="23">
        <v>0.41804190800000002</v>
      </c>
      <c r="F11609" s="23">
        <v>0.26780548999999998</v>
      </c>
      <c r="G11609" s="17">
        <v>0.75228281900000005</v>
      </c>
      <c r="H11609" s="17">
        <v>0.24771718100000001</v>
      </c>
      <c r="I11609" s="17">
        <v>0.93020717600000002</v>
      </c>
      <c r="J11609" s="17">
        <v>6.9400000000000003E-2</v>
      </c>
      <c r="K11609" s="17">
        <v>4.2000000000000002E-4</v>
      </c>
    </row>
    <row r="11610" spans="1:11" x14ac:dyDescent="0.45">
      <c r="A11610" s="10" t="s">
        <v>93</v>
      </c>
      <c r="B11610" s="20">
        <v>0.85299999999999998</v>
      </c>
      <c r="C11610" s="19">
        <v>550621</v>
      </c>
      <c r="D11610" s="19">
        <v>60294.964529999997</v>
      </c>
      <c r="E11610" s="23">
        <v>0.420055913</v>
      </c>
      <c r="F11610" s="23">
        <v>0.26885323500000002</v>
      </c>
      <c r="G11610" s="17">
        <v>0.75222339900000001</v>
      </c>
      <c r="H11610" s="17">
        <v>0.24777660100000001</v>
      </c>
      <c r="I11610" s="17">
        <v>0.93048583699999998</v>
      </c>
      <c r="J11610" s="17">
        <v>6.9099999999999995E-2</v>
      </c>
      <c r="K11610" s="17">
        <v>4.1899999999999999E-4</v>
      </c>
    </row>
    <row r="11611" spans="1:11" x14ac:dyDescent="0.45">
      <c r="A11611" s="10" t="s">
        <v>93</v>
      </c>
      <c r="B11611" s="20">
        <v>0.85399999999999998</v>
      </c>
      <c r="C11611" s="19">
        <v>551275</v>
      </c>
      <c r="D11611" s="19">
        <v>60570.38205</v>
      </c>
      <c r="E11611" s="23">
        <v>0.42244709699999999</v>
      </c>
      <c r="F11611" s="23">
        <v>0.269873317</v>
      </c>
      <c r="G11611" s="17">
        <v>0.75223618000000003</v>
      </c>
      <c r="H11611" s="17">
        <v>0.24776382</v>
      </c>
      <c r="I11611" s="17">
        <v>0.93080093600000002</v>
      </c>
      <c r="J11611" s="17">
        <v>6.88E-2</v>
      </c>
      <c r="K11611" s="17">
        <v>4.17E-4</v>
      </c>
    </row>
    <row r="11612" spans="1:11" x14ac:dyDescent="0.45">
      <c r="A11612" s="10" t="s">
        <v>93</v>
      </c>
      <c r="B11612" s="20">
        <v>0.85499999999999998</v>
      </c>
      <c r="C11612" s="19">
        <v>551913</v>
      </c>
      <c r="D11612" s="19">
        <v>60840.571329999999</v>
      </c>
      <c r="E11612" s="23">
        <v>0.42463295400000001</v>
      </c>
      <c r="F11612" s="23">
        <v>0.27093131999999998</v>
      </c>
      <c r="G11612" s="17">
        <v>0.75222362899999995</v>
      </c>
      <c r="H11612" s="17">
        <v>0.247776371</v>
      </c>
      <c r="I11612" s="17">
        <v>0.93108372500000003</v>
      </c>
      <c r="J11612" s="17">
        <v>6.8500000000000005E-2</v>
      </c>
      <c r="K11612" s="17">
        <v>4.15E-4</v>
      </c>
    </row>
    <row r="11613" spans="1:11" x14ac:dyDescent="0.45">
      <c r="A11613" s="10" t="s">
        <v>93</v>
      </c>
      <c r="B11613" s="20">
        <v>0.85599999999999998</v>
      </c>
      <c r="C11613" s="19">
        <v>552548</v>
      </c>
      <c r="D11613" s="19">
        <v>61111.018609999999</v>
      </c>
      <c r="E11613" s="23">
        <v>0.42686040400000003</v>
      </c>
      <c r="F11613" s="23">
        <v>0.27198072299999998</v>
      </c>
      <c r="G11613" s="17">
        <v>0.75233282899999998</v>
      </c>
      <c r="H11613" s="17">
        <v>0.24766717099999999</v>
      </c>
      <c r="I11613" s="17">
        <v>0.93124124799999997</v>
      </c>
      <c r="J11613" s="17">
        <v>6.83E-2</v>
      </c>
      <c r="K11613" s="17">
        <v>4.1300000000000001E-4</v>
      </c>
    </row>
    <row r="11614" spans="1:11" x14ac:dyDescent="0.45">
      <c r="A11614" s="10" t="s">
        <v>93</v>
      </c>
      <c r="B11614" s="20">
        <v>0.85699999999999998</v>
      </c>
      <c r="C11614" s="19">
        <v>553213</v>
      </c>
      <c r="D11614" s="19">
        <v>61395.727650000001</v>
      </c>
      <c r="E11614" s="23">
        <v>0.42929513499999999</v>
      </c>
      <c r="F11614" s="23">
        <v>0.27302195600000001</v>
      </c>
      <c r="G11614" s="17">
        <v>0.75226720999999996</v>
      </c>
      <c r="H11614" s="17">
        <v>0.24773279000000001</v>
      </c>
      <c r="I11614" s="17">
        <v>0.931521971</v>
      </c>
      <c r="J11614" s="17">
        <v>6.8099999999999994E-2</v>
      </c>
      <c r="K11614" s="17">
        <v>4.1100000000000002E-4</v>
      </c>
    </row>
    <row r="11615" spans="1:11" x14ac:dyDescent="0.45">
      <c r="A11615" s="10" t="s">
        <v>93</v>
      </c>
      <c r="B11615" s="20">
        <v>0.85799999999999998</v>
      </c>
      <c r="C11615" s="19">
        <v>553852</v>
      </c>
      <c r="D11615" s="19">
        <v>61670.662830000001</v>
      </c>
      <c r="E11615" s="23">
        <v>0.43165834199999997</v>
      </c>
      <c r="F11615" s="23">
        <v>0.27410928099999998</v>
      </c>
      <c r="G11615" s="17">
        <v>0.75227317000000005</v>
      </c>
      <c r="H11615" s="17">
        <v>0.24772683000000001</v>
      </c>
      <c r="I11615" s="17">
        <v>0.93174154899999995</v>
      </c>
      <c r="J11615" s="17">
        <v>6.7799999999999999E-2</v>
      </c>
      <c r="K11615" s="17">
        <v>4.0999999999999999E-4</v>
      </c>
    </row>
    <row r="11616" spans="1:11" x14ac:dyDescent="0.45">
      <c r="A11616" s="10" t="s">
        <v>93</v>
      </c>
      <c r="B11616" s="20">
        <v>0.85899999999999999</v>
      </c>
      <c r="C11616" s="19">
        <v>554504</v>
      </c>
      <c r="D11616" s="19">
        <v>61952.990870000001</v>
      </c>
      <c r="E11616" s="23">
        <v>0.43412464699999997</v>
      </c>
      <c r="F11616" s="23">
        <v>0.27516429999999997</v>
      </c>
      <c r="G11616" s="17">
        <v>0.75233181400000004</v>
      </c>
      <c r="H11616" s="17">
        <v>0.24766818600000001</v>
      </c>
      <c r="I11616" s="17">
        <v>0.93200143199999996</v>
      </c>
      <c r="J11616" s="17">
        <v>6.7599999999999993E-2</v>
      </c>
      <c r="K11616" s="17">
        <v>4.08E-4</v>
      </c>
    </row>
    <row r="11617" spans="1:11" x14ac:dyDescent="0.45">
      <c r="A11617" s="10" t="s">
        <v>93</v>
      </c>
      <c r="B11617" s="20">
        <v>0.86</v>
      </c>
      <c r="C11617" s="19">
        <v>555139</v>
      </c>
      <c r="D11617" s="19">
        <v>62229.859129999997</v>
      </c>
      <c r="E11617" s="23">
        <v>0.43791570800000001</v>
      </c>
      <c r="F11617" s="23">
        <v>0.276238859</v>
      </c>
      <c r="G11617" s="17">
        <v>0.75238453800000005</v>
      </c>
      <c r="H11617" s="17">
        <v>0.24761546200000001</v>
      </c>
      <c r="I11617" s="17">
        <v>0.932235657</v>
      </c>
      <c r="J11617" s="17">
        <v>6.7400000000000002E-2</v>
      </c>
      <c r="K11617" s="17">
        <v>4.1199999999999999E-4</v>
      </c>
    </row>
    <row r="11618" spans="1:11" x14ac:dyDescent="0.45">
      <c r="A11618" s="10" t="s">
        <v>93</v>
      </c>
      <c r="B11618" s="20">
        <v>0.86099999999999999</v>
      </c>
      <c r="C11618" s="19">
        <v>555778</v>
      </c>
      <c r="D11618" s="19">
        <v>62510.617989999999</v>
      </c>
      <c r="E11618" s="23">
        <v>0.44090337099999999</v>
      </c>
      <c r="F11618" s="23">
        <v>0.27729964699999998</v>
      </c>
      <c r="G11618" s="17">
        <v>0.75241013499999998</v>
      </c>
      <c r="H11618" s="17">
        <v>0.24758986499999999</v>
      </c>
      <c r="I11618" s="17">
        <v>0.93249839300000004</v>
      </c>
      <c r="J11618" s="17">
        <v>6.7100000000000007E-2</v>
      </c>
      <c r="K11618" s="17">
        <v>4.1100000000000002E-4</v>
      </c>
    </row>
    <row r="11619" spans="1:11" x14ac:dyDescent="0.45">
      <c r="A11619" s="10" t="s">
        <v>93</v>
      </c>
      <c r="B11619" s="20">
        <v>0.86199999999999999</v>
      </c>
      <c r="C11619" s="19">
        <v>556419</v>
      </c>
      <c r="D11619" s="19">
        <v>62793.95837</v>
      </c>
      <c r="E11619" s="23">
        <v>0.44321893499999998</v>
      </c>
      <c r="F11619" s="23">
        <v>0.27838559899999998</v>
      </c>
      <c r="G11619" s="17">
        <v>0.75249047899999999</v>
      </c>
      <c r="H11619" s="17">
        <v>0.24750952100000001</v>
      </c>
      <c r="I11619" s="17">
        <v>0.93271853299999996</v>
      </c>
      <c r="J11619" s="17">
        <v>6.6900000000000001E-2</v>
      </c>
      <c r="K11619" s="17">
        <v>4.0900000000000002E-4</v>
      </c>
    </row>
    <row r="11620" spans="1:11" x14ac:dyDescent="0.45">
      <c r="A11620" s="10" t="s">
        <v>93</v>
      </c>
      <c r="B11620" s="20">
        <v>0.86299999999999999</v>
      </c>
      <c r="C11620" s="19">
        <v>557072</v>
      </c>
      <c r="D11620" s="19">
        <v>63084.29535</v>
      </c>
      <c r="E11620" s="23">
        <v>0.44612857299999997</v>
      </c>
      <c r="F11620" s="23">
        <v>0.279509958</v>
      </c>
      <c r="G11620" s="17">
        <v>0.75252391100000005</v>
      </c>
      <c r="H11620" s="17">
        <v>0.24747608900000001</v>
      </c>
      <c r="I11620" s="17">
        <v>0.93292715999999998</v>
      </c>
      <c r="J11620" s="17">
        <v>6.6699999999999995E-2</v>
      </c>
      <c r="K11620" s="17">
        <v>4.08E-4</v>
      </c>
    </row>
    <row r="11621" spans="1:11" x14ac:dyDescent="0.45">
      <c r="A11621" s="10" t="s">
        <v>93</v>
      </c>
      <c r="B11621" s="20">
        <v>0.86399999999999999</v>
      </c>
      <c r="C11621" s="19">
        <v>557727</v>
      </c>
      <c r="D11621" s="19">
        <v>63377.205170000001</v>
      </c>
      <c r="E11621" s="23">
        <v>0.44872854499999998</v>
      </c>
      <c r="F11621" s="23">
        <v>0.28064167499999998</v>
      </c>
      <c r="G11621" s="17">
        <v>0.75257787399999998</v>
      </c>
      <c r="H11621" s="17">
        <v>0.24742212599999999</v>
      </c>
      <c r="I11621" s="17">
        <v>0.93322383799999997</v>
      </c>
      <c r="J11621" s="17">
        <v>6.6400000000000001E-2</v>
      </c>
      <c r="K11621" s="17">
        <v>4.0700000000000003E-4</v>
      </c>
    </row>
    <row r="11622" spans="1:11" x14ac:dyDescent="0.45">
      <c r="A11622" s="10" t="s">
        <v>93</v>
      </c>
      <c r="B11622" s="20">
        <v>0.86499999999999999</v>
      </c>
      <c r="C11622" s="19">
        <v>558364</v>
      </c>
      <c r="D11622" s="19">
        <v>63663.928050000002</v>
      </c>
      <c r="E11622" s="23">
        <v>0.45166703800000002</v>
      </c>
      <c r="F11622" s="23">
        <v>0.28173396499999998</v>
      </c>
      <c r="G11622" s="17">
        <v>0.75264164600000005</v>
      </c>
      <c r="H11622" s="17">
        <v>0.247358354</v>
      </c>
      <c r="I11622" s="17">
        <v>0.93344975299999999</v>
      </c>
      <c r="J11622" s="17">
        <v>6.6100000000000006E-2</v>
      </c>
      <c r="K11622" s="17">
        <v>4.5100000000000001E-4</v>
      </c>
    </row>
    <row r="11623" spans="1:11" x14ac:dyDescent="0.45">
      <c r="A11623" s="10" t="s">
        <v>93</v>
      </c>
      <c r="B11623" s="20">
        <v>0.86599999999999999</v>
      </c>
      <c r="C11623" s="19">
        <v>559003</v>
      </c>
      <c r="D11623" s="19">
        <v>63953.480219999998</v>
      </c>
      <c r="E11623" s="23">
        <v>0.45470496599999999</v>
      </c>
      <c r="F11623" s="23">
        <v>0.28289550699999999</v>
      </c>
      <c r="G11623" s="17">
        <v>0.75266501299999999</v>
      </c>
      <c r="H11623" s="17">
        <v>0.24733498700000001</v>
      </c>
      <c r="I11623" s="17">
        <v>0.93361201100000002</v>
      </c>
      <c r="J11623" s="17">
        <v>6.59E-2</v>
      </c>
      <c r="K11623" s="17">
        <v>4.5199999999999998E-4</v>
      </c>
    </row>
    <row r="11624" spans="1:11" x14ac:dyDescent="0.45">
      <c r="A11624" s="10" t="s">
        <v>93</v>
      </c>
      <c r="B11624" s="20">
        <v>0.86699999999999999</v>
      </c>
      <c r="C11624" s="19">
        <v>559618</v>
      </c>
      <c r="D11624" s="19">
        <v>64233.865740000001</v>
      </c>
      <c r="E11624" s="23">
        <v>0.45702927700000001</v>
      </c>
      <c r="F11624" s="23">
        <v>0.284019825</v>
      </c>
      <c r="G11624" s="17">
        <v>0.75266342399999997</v>
      </c>
      <c r="H11624" s="17">
        <v>0.247336576</v>
      </c>
      <c r="I11624" s="17">
        <v>0.93389544400000002</v>
      </c>
      <c r="J11624" s="17">
        <v>6.5699999999999995E-2</v>
      </c>
      <c r="K11624" s="17">
        <v>4.4999999999999999E-4</v>
      </c>
    </row>
    <row r="11625" spans="1:11" x14ac:dyDescent="0.45">
      <c r="A11625" s="10" t="s">
        <v>93</v>
      </c>
      <c r="B11625" s="20">
        <v>0.86799999999999999</v>
      </c>
      <c r="C11625" s="19">
        <v>560291</v>
      </c>
      <c r="D11625" s="19">
        <v>64542.207450000002</v>
      </c>
      <c r="E11625" s="23">
        <v>0.45918719400000002</v>
      </c>
      <c r="F11625" s="23">
        <v>0.28512584600000002</v>
      </c>
      <c r="G11625" s="17">
        <v>0.75269279700000002</v>
      </c>
      <c r="H11625" s="17">
        <v>0.247307203</v>
      </c>
      <c r="I11625" s="17">
        <v>0.93422922500000005</v>
      </c>
      <c r="J11625" s="17">
        <v>6.5299999999999997E-2</v>
      </c>
      <c r="K11625" s="17">
        <v>4.4799999999999999E-4</v>
      </c>
    </row>
    <row r="11626" spans="1:11" x14ac:dyDescent="0.45">
      <c r="A11626" s="10" t="s">
        <v>93</v>
      </c>
      <c r="B11626" s="20">
        <v>0.86899999999999999</v>
      </c>
      <c r="C11626" s="19">
        <v>560939</v>
      </c>
      <c r="D11626" s="19">
        <v>64840.657579999999</v>
      </c>
      <c r="E11626" s="23">
        <v>0.46205244000000001</v>
      </c>
      <c r="F11626" s="23">
        <v>0.28632954399999999</v>
      </c>
      <c r="G11626" s="17">
        <v>0.752793084</v>
      </c>
      <c r="H11626" s="17">
        <v>0.247206916</v>
      </c>
      <c r="I11626" s="17">
        <v>0.934461553</v>
      </c>
      <c r="J11626" s="17">
        <v>6.5100000000000005E-2</v>
      </c>
      <c r="K11626" s="17">
        <v>4.46E-4</v>
      </c>
    </row>
    <row r="11627" spans="1:11" x14ac:dyDescent="0.45">
      <c r="A11627" s="10" t="s">
        <v>93</v>
      </c>
      <c r="B11627" s="20">
        <v>0.87</v>
      </c>
      <c r="C11627" s="19">
        <v>561579</v>
      </c>
      <c r="D11627" s="19">
        <v>65137.250330000003</v>
      </c>
      <c r="E11627" s="23">
        <v>0.46466272400000003</v>
      </c>
      <c r="F11627" s="23">
        <v>0.28749182099999998</v>
      </c>
      <c r="G11627" s="17">
        <v>0.75285756800000003</v>
      </c>
      <c r="H11627" s="17">
        <v>0.247142432</v>
      </c>
      <c r="I11627" s="17">
        <v>0.93476805200000002</v>
      </c>
      <c r="J11627" s="17">
        <v>6.4799999999999996E-2</v>
      </c>
      <c r="K11627" s="17">
        <v>4.44E-4</v>
      </c>
    </row>
    <row r="11628" spans="1:11" x14ac:dyDescent="0.45">
      <c r="A11628" s="10" t="s">
        <v>93</v>
      </c>
      <c r="B11628" s="20">
        <v>0.871</v>
      </c>
      <c r="C11628" s="19">
        <v>562241</v>
      </c>
      <c r="D11628" s="19">
        <v>65446.389459999999</v>
      </c>
      <c r="E11628" s="23">
        <v>0.46885901600000002</v>
      </c>
      <c r="F11628" s="23">
        <v>0.288651618</v>
      </c>
      <c r="G11628" s="17">
        <v>0.75295825100000002</v>
      </c>
      <c r="H11628" s="17">
        <v>0.247041749</v>
      </c>
      <c r="I11628" s="17">
        <v>0.93496239299999995</v>
      </c>
      <c r="J11628" s="17">
        <v>6.4600000000000005E-2</v>
      </c>
      <c r="K11628" s="17">
        <v>4.4200000000000001E-4</v>
      </c>
    </row>
    <row r="11629" spans="1:11" x14ac:dyDescent="0.45">
      <c r="A11629" s="10" t="s">
        <v>93</v>
      </c>
      <c r="B11629" s="20">
        <v>0.872</v>
      </c>
      <c r="C11629" s="19">
        <v>562874</v>
      </c>
      <c r="D11629" s="19">
        <v>65744.113029999993</v>
      </c>
      <c r="E11629" s="23">
        <v>0.47175288599999998</v>
      </c>
      <c r="F11629" s="23">
        <v>0.289853468</v>
      </c>
      <c r="G11629" s="17">
        <v>0.75285054900000004</v>
      </c>
      <c r="H11629" s="17">
        <v>0.24714945099999999</v>
      </c>
      <c r="I11629" s="17">
        <v>0.93521190200000004</v>
      </c>
      <c r="J11629" s="17">
        <v>6.4299999999999996E-2</v>
      </c>
      <c r="K11629" s="17">
        <v>4.4099999999999999E-4</v>
      </c>
    </row>
    <row r="11630" spans="1:11" x14ac:dyDescent="0.45">
      <c r="A11630" s="10" t="s">
        <v>93</v>
      </c>
      <c r="B11630" s="20">
        <v>0.873</v>
      </c>
      <c r="C11630" s="19">
        <v>563526</v>
      </c>
      <c r="D11630" s="19">
        <v>66052.632840000006</v>
      </c>
      <c r="E11630" s="23">
        <v>0.47423343099999998</v>
      </c>
      <c r="F11630" s="23">
        <v>0.29103307899999997</v>
      </c>
      <c r="G11630" s="17">
        <v>0.75286144700000002</v>
      </c>
      <c r="H11630" s="17">
        <v>0.24713855300000001</v>
      </c>
      <c r="I11630" s="17">
        <v>0.93546534100000001</v>
      </c>
      <c r="J11630" s="17">
        <v>6.4100000000000004E-2</v>
      </c>
      <c r="K11630" s="17">
        <v>4.3899999999999999E-4</v>
      </c>
    </row>
    <row r="11631" spans="1:11" x14ac:dyDescent="0.45">
      <c r="A11631" s="10" t="s">
        <v>93</v>
      </c>
      <c r="B11631" s="20">
        <v>0.874</v>
      </c>
      <c r="C11631" s="19">
        <v>564159</v>
      </c>
      <c r="D11631" s="19">
        <v>66353.857669999998</v>
      </c>
      <c r="E11631" s="23">
        <v>0.47764190400000001</v>
      </c>
      <c r="F11631" s="23">
        <v>0.29225428799999997</v>
      </c>
      <c r="G11631" s="17">
        <v>0.752927809</v>
      </c>
      <c r="H11631" s="17">
        <v>0.247072191</v>
      </c>
      <c r="I11631" s="17">
        <v>0.93571914199999995</v>
      </c>
      <c r="J11631" s="17">
        <v>6.3799999999999996E-2</v>
      </c>
      <c r="K11631" s="17">
        <v>4.37E-4</v>
      </c>
    </row>
    <row r="11632" spans="1:11" x14ac:dyDescent="0.45">
      <c r="A11632" s="10" t="s">
        <v>93</v>
      </c>
      <c r="B11632" s="20">
        <v>0.875</v>
      </c>
      <c r="C11632" s="19">
        <v>564820</v>
      </c>
      <c r="D11632" s="19">
        <v>66670.272570000001</v>
      </c>
      <c r="E11632" s="23">
        <v>0.47972997000000001</v>
      </c>
      <c r="F11632" s="23">
        <v>0.293417608</v>
      </c>
      <c r="G11632" s="17">
        <v>0.75291951400000001</v>
      </c>
      <c r="H11632" s="17">
        <v>0.24708048599999999</v>
      </c>
      <c r="I11632" s="17">
        <v>0.93603531900000003</v>
      </c>
      <c r="J11632" s="17">
        <v>6.3500000000000001E-2</v>
      </c>
      <c r="K11632" s="17">
        <v>4.35E-4</v>
      </c>
    </row>
    <row r="11633" spans="1:11" x14ac:dyDescent="0.45">
      <c r="A11633" s="10" t="s">
        <v>93</v>
      </c>
      <c r="B11633" s="20">
        <v>0.876</v>
      </c>
      <c r="C11633" s="19">
        <v>565466</v>
      </c>
      <c r="D11633" s="19">
        <v>66981.065900000001</v>
      </c>
      <c r="E11633" s="23">
        <v>0.48195538900000001</v>
      </c>
      <c r="F11633" s="23">
        <v>0.29467387</v>
      </c>
      <c r="G11633" s="17">
        <v>0.75283748299999997</v>
      </c>
      <c r="H11633" s="17">
        <v>0.247162517</v>
      </c>
      <c r="I11633" s="17">
        <v>0.93617493699999998</v>
      </c>
      <c r="J11633" s="17">
        <v>6.3399999999999998E-2</v>
      </c>
      <c r="K11633" s="17">
        <v>4.3300000000000001E-4</v>
      </c>
    </row>
    <row r="11634" spans="1:11" x14ac:dyDescent="0.45">
      <c r="A11634" s="10" t="s">
        <v>93</v>
      </c>
      <c r="B11634" s="20">
        <v>0.877</v>
      </c>
      <c r="C11634" s="19">
        <v>566107</v>
      </c>
      <c r="D11634" s="19">
        <v>67290.915540000002</v>
      </c>
      <c r="E11634" s="23">
        <v>0.48467101800000001</v>
      </c>
      <c r="F11634" s="23">
        <v>0.29586794700000002</v>
      </c>
      <c r="G11634" s="17">
        <v>0.75274638900000002</v>
      </c>
      <c r="H11634" s="17">
        <v>0.24725361100000001</v>
      </c>
      <c r="I11634" s="17">
        <v>0.93641980300000005</v>
      </c>
      <c r="J11634" s="17">
        <v>6.3100000000000003E-2</v>
      </c>
      <c r="K11634" s="17">
        <v>4.3100000000000001E-4</v>
      </c>
    </row>
    <row r="11635" spans="1:11" x14ac:dyDescent="0.45">
      <c r="A11635" s="10" t="s">
        <v>93</v>
      </c>
      <c r="B11635" s="20">
        <v>0.878</v>
      </c>
      <c r="C11635" s="19">
        <v>566743</v>
      </c>
      <c r="D11635" s="19">
        <v>67600.100210000004</v>
      </c>
      <c r="E11635" s="23">
        <v>0.48772914299999998</v>
      </c>
      <c r="F11635" s="23">
        <v>0.297130754</v>
      </c>
      <c r="G11635" s="17">
        <v>0.75277153799999996</v>
      </c>
      <c r="H11635" s="17">
        <v>0.24722846200000001</v>
      </c>
      <c r="I11635" s="17">
        <v>0.93669400700000005</v>
      </c>
      <c r="J11635" s="17">
        <v>6.2899999999999998E-2</v>
      </c>
      <c r="K11635" s="17">
        <v>4.2900000000000002E-4</v>
      </c>
    </row>
    <row r="11636" spans="1:11" x14ac:dyDescent="0.45">
      <c r="A11636" s="10" t="s">
        <v>93</v>
      </c>
      <c r="B11636" s="20">
        <v>0.879</v>
      </c>
      <c r="C11636" s="19">
        <v>567401</v>
      </c>
      <c r="D11636" s="19">
        <v>67922.454559999998</v>
      </c>
      <c r="E11636" s="23">
        <v>0.49205742800000002</v>
      </c>
      <c r="F11636" s="23">
        <v>0.29831453299999999</v>
      </c>
      <c r="G11636" s="17">
        <v>0.75277273</v>
      </c>
      <c r="H11636" s="17">
        <v>0.24722727</v>
      </c>
      <c r="I11636" s="17">
        <v>0.93690975099999996</v>
      </c>
      <c r="J11636" s="17">
        <v>6.2700000000000006E-2</v>
      </c>
      <c r="K11636" s="17">
        <v>4.28E-4</v>
      </c>
    </row>
    <row r="11637" spans="1:11" x14ac:dyDescent="0.45">
      <c r="A11637" s="10" t="s">
        <v>93</v>
      </c>
      <c r="B11637" s="20">
        <v>0.88</v>
      </c>
      <c r="C11637" s="19">
        <v>568044</v>
      </c>
      <c r="D11637" s="19">
        <v>68239.765820000001</v>
      </c>
      <c r="E11637" s="23">
        <v>0.494997048</v>
      </c>
      <c r="F11637" s="23">
        <v>0.29957285</v>
      </c>
      <c r="G11637" s="17">
        <v>0.75281140199999996</v>
      </c>
      <c r="H11637" s="17">
        <v>0.24718859800000001</v>
      </c>
      <c r="I11637" s="17">
        <v>0.93716252099999997</v>
      </c>
      <c r="J11637" s="17">
        <v>6.2399999999999997E-2</v>
      </c>
      <c r="K11637" s="17">
        <v>4.26E-4</v>
      </c>
    </row>
    <row r="11638" spans="1:11" x14ac:dyDescent="0.45">
      <c r="A11638" s="10" t="s">
        <v>93</v>
      </c>
      <c r="B11638" s="20">
        <v>0.88100000000000001</v>
      </c>
      <c r="C11638" s="19">
        <v>568680</v>
      </c>
      <c r="D11638" s="19">
        <v>68555.533249999993</v>
      </c>
      <c r="E11638" s="23">
        <v>0.49773229099999999</v>
      </c>
      <c r="F11638" s="23">
        <v>0.30087056099999998</v>
      </c>
      <c r="G11638" s="17">
        <v>0.75286101100000002</v>
      </c>
      <c r="H11638" s="17">
        <v>0.247138989</v>
      </c>
      <c r="I11638" s="17">
        <v>0.93739819700000004</v>
      </c>
      <c r="J11638" s="17">
        <v>6.2199999999999998E-2</v>
      </c>
      <c r="K11638" s="17">
        <v>4.2400000000000001E-4</v>
      </c>
    </row>
    <row r="11639" spans="1:11" x14ac:dyDescent="0.45">
      <c r="A11639" s="10" t="s">
        <v>93</v>
      </c>
      <c r="B11639" s="20">
        <v>0.88200000000000001</v>
      </c>
      <c r="C11639" s="19">
        <v>569334</v>
      </c>
      <c r="D11639" s="19">
        <v>68882.153810000003</v>
      </c>
      <c r="E11639" s="23">
        <v>0.50146218899999995</v>
      </c>
      <c r="F11639" s="23">
        <v>0.30213530900000002</v>
      </c>
      <c r="G11639" s="17">
        <v>0.75288319299999995</v>
      </c>
      <c r="H11639" s="17">
        <v>0.24711680699999999</v>
      </c>
      <c r="I11639" s="17">
        <v>0.93760993699999995</v>
      </c>
      <c r="J11639" s="17">
        <v>6.2E-2</v>
      </c>
      <c r="K11639" s="17">
        <v>4.2299999999999998E-4</v>
      </c>
    </row>
    <row r="11640" spans="1:11" x14ac:dyDescent="0.45">
      <c r="A11640" s="10" t="s">
        <v>93</v>
      </c>
      <c r="B11640" s="20">
        <v>0.88300000000000001</v>
      </c>
      <c r="C11640" s="19">
        <v>569978</v>
      </c>
      <c r="D11640" s="19">
        <v>69206.176229999997</v>
      </c>
      <c r="E11640" s="23">
        <v>0.50464564099999998</v>
      </c>
      <c r="F11640" s="23">
        <v>0.30342203699999998</v>
      </c>
      <c r="G11640" s="17">
        <v>0.75291677899999998</v>
      </c>
      <c r="H11640" s="17">
        <v>0.24708322099999999</v>
      </c>
      <c r="I11640" s="17">
        <v>0.93788274199999999</v>
      </c>
      <c r="J11640" s="17">
        <v>6.1699999999999998E-2</v>
      </c>
      <c r="K11640" s="17">
        <v>4.2099999999999999E-4</v>
      </c>
    </row>
    <row r="11641" spans="1:11" x14ac:dyDescent="0.45">
      <c r="A11641" s="10" t="s">
        <v>93</v>
      </c>
      <c r="B11641" s="20">
        <v>0.88400000000000001</v>
      </c>
      <c r="C11641" s="19">
        <v>570624</v>
      </c>
      <c r="D11641" s="19">
        <v>69533.295119999995</v>
      </c>
      <c r="E11641" s="23">
        <v>0.50778734000000003</v>
      </c>
      <c r="F11641" s="23">
        <v>0.30471311899999998</v>
      </c>
      <c r="G11641" s="17">
        <v>0.75294064000000005</v>
      </c>
      <c r="H11641" s="17">
        <v>0.24705936000000001</v>
      </c>
      <c r="I11641" s="17">
        <v>0.93815663999999999</v>
      </c>
      <c r="J11641" s="17">
        <v>6.1400000000000003E-2</v>
      </c>
      <c r="K11641" s="17">
        <v>4.1899999999999999E-4</v>
      </c>
    </row>
    <row r="11642" spans="1:11" x14ac:dyDescent="0.45">
      <c r="A11642" s="10" t="s">
        <v>93</v>
      </c>
      <c r="B11642" s="20">
        <v>0.88500000000000001</v>
      </c>
      <c r="C11642" s="19">
        <v>571268</v>
      </c>
      <c r="D11642" s="19">
        <v>69861.029949999996</v>
      </c>
      <c r="E11642" s="23">
        <v>0.51088031300000003</v>
      </c>
      <c r="F11642" s="23">
        <v>0.30596499599999999</v>
      </c>
      <c r="G11642" s="17">
        <v>0.75301259700000001</v>
      </c>
      <c r="H11642" s="17">
        <v>0.24698740299999999</v>
      </c>
      <c r="I11642" s="17">
        <v>0.93835780099999999</v>
      </c>
      <c r="J11642" s="17">
        <v>6.1199999999999997E-2</v>
      </c>
      <c r="K11642" s="17">
        <v>4.17E-4</v>
      </c>
    </row>
    <row r="11643" spans="1:11" x14ac:dyDescent="0.45">
      <c r="A11643" s="10" t="s">
        <v>93</v>
      </c>
      <c r="B11643" s="20">
        <v>0.88600000000000001</v>
      </c>
      <c r="C11643" s="19">
        <v>571910</v>
      </c>
      <c r="D11643" s="19">
        <v>70190.077009999994</v>
      </c>
      <c r="E11643" s="23">
        <v>0.51421714100000004</v>
      </c>
      <c r="F11643" s="23">
        <v>0.307300299</v>
      </c>
      <c r="G11643" s="17">
        <v>0.75305729899999996</v>
      </c>
      <c r="H11643" s="17">
        <v>0.24694270099999999</v>
      </c>
      <c r="I11643" s="17">
        <v>0.93860312800000001</v>
      </c>
      <c r="J11643" s="17">
        <v>6.0999999999999999E-2</v>
      </c>
      <c r="K11643" s="17">
        <v>4.15E-4</v>
      </c>
    </row>
    <row r="11644" spans="1:11" x14ac:dyDescent="0.45">
      <c r="A11644" s="10" t="s">
        <v>93</v>
      </c>
      <c r="B11644" s="20">
        <v>0.88700000000000001</v>
      </c>
      <c r="C11644" s="19">
        <v>572553</v>
      </c>
      <c r="D11644" s="19">
        <v>70521.743220000004</v>
      </c>
      <c r="E11644" s="23">
        <v>0.51823485300000005</v>
      </c>
      <c r="F11644" s="23">
        <v>0.30862915200000002</v>
      </c>
      <c r="G11644" s="17">
        <v>0.75302024400000001</v>
      </c>
      <c r="H11644" s="17">
        <v>0.24697975599999999</v>
      </c>
      <c r="I11644" s="17">
        <v>0.93885620800000003</v>
      </c>
      <c r="J11644" s="17">
        <v>6.0699999999999997E-2</v>
      </c>
      <c r="K11644" s="17">
        <v>4.15E-4</v>
      </c>
    </row>
    <row r="11645" spans="1:11" x14ac:dyDescent="0.45">
      <c r="A11645" s="10" t="s">
        <v>93</v>
      </c>
      <c r="B11645" s="20">
        <v>0.88800000000000001</v>
      </c>
      <c r="C11645" s="19">
        <v>573194</v>
      </c>
      <c r="D11645" s="19">
        <v>70855.301909999995</v>
      </c>
      <c r="E11645" s="23">
        <v>0.52175676199999999</v>
      </c>
      <c r="F11645" s="23">
        <v>0.30995777899999999</v>
      </c>
      <c r="G11645" s="17">
        <v>0.75306964099999996</v>
      </c>
      <c r="H11645" s="17">
        <v>0.24693035899999999</v>
      </c>
      <c r="I11645" s="17">
        <v>0.93907275099999998</v>
      </c>
      <c r="J11645" s="17">
        <v>6.0499999999999998E-2</v>
      </c>
      <c r="K11645" s="17">
        <v>4.1300000000000001E-4</v>
      </c>
    </row>
    <row r="11646" spans="1:11" x14ac:dyDescent="0.45">
      <c r="A11646" s="10" t="s">
        <v>93</v>
      </c>
      <c r="B11646" s="20">
        <v>0.88900000000000001</v>
      </c>
      <c r="C11646" s="19">
        <v>573827</v>
      </c>
      <c r="D11646" s="19">
        <v>71186.993470000001</v>
      </c>
      <c r="E11646" s="23">
        <v>0.52579477299999999</v>
      </c>
      <c r="F11646" s="23">
        <v>0.31128373500000001</v>
      </c>
      <c r="G11646" s="17">
        <v>0.75299175500000004</v>
      </c>
      <c r="H11646" s="17">
        <v>0.24700824499999999</v>
      </c>
      <c r="I11646" s="17">
        <v>0.93834598899999999</v>
      </c>
      <c r="J11646" s="17">
        <v>6.1199999999999997E-2</v>
      </c>
      <c r="K11646" s="17">
        <v>4.1199999999999999E-4</v>
      </c>
    </row>
    <row r="11647" spans="1:11" x14ac:dyDescent="0.45">
      <c r="A11647" s="10" t="s">
        <v>93</v>
      </c>
      <c r="B11647" s="20">
        <v>0.89</v>
      </c>
      <c r="C11647" s="19">
        <v>574494</v>
      </c>
      <c r="D11647" s="19">
        <v>71538.802219999998</v>
      </c>
      <c r="E11647" s="23">
        <v>0.52915118299999997</v>
      </c>
      <c r="F11647" s="23">
        <v>0.31263706099999999</v>
      </c>
      <c r="G11647" s="17">
        <v>0.75293910799999997</v>
      </c>
      <c r="H11647" s="17">
        <v>0.247060892</v>
      </c>
      <c r="I11647" s="17">
        <v>0.93860306699999996</v>
      </c>
      <c r="J11647" s="17">
        <v>6.0999999999999999E-2</v>
      </c>
      <c r="K11647" s="17">
        <v>4.0999999999999999E-4</v>
      </c>
    </row>
    <row r="11648" spans="1:11" x14ac:dyDescent="0.45">
      <c r="A11648" s="10" t="s">
        <v>93</v>
      </c>
      <c r="B11648" s="20">
        <v>0.89100000000000001</v>
      </c>
      <c r="C11648" s="19">
        <v>575134</v>
      </c>
      <c r="D11648" s="19">
        <v>71878.525850000005</v>
      </c>
      <c r="E11648" s="23">
        <v>0.53226688099999997</v>
      </c>
      <c r="F11648" s="23">
        <v>0.31401630800000002</v>
      </c>
      <c r="G11648" s="17">
        <v>0.75302972899999998</v>
      </c>
      <c r="H11648" s="17">
        <v>0.24697027099999999</v>
      </c>
      <c r="I11648" s="17">
        <v>0.93883186900000004</v>
      </c>
      <c r="J11648" s="17">
        <v>6.08E-2</v>
      </c>
      <c r="K11648" s="17">
        <v>4.08E-4</v>
      </c>
    </row>
    <row r="11649" spans="1:11" x14ac:dyDescent="0.45">
      <c r="A11649" s="10" t="s">
        <v>93</v>
      </c>
      <c r="B11649" s="20">
        <v>0.89200000000000002</v>
      </c>
      <c r="C11649" s="19">
        <v>575741</v>
      </c>
      <c r="D11649" s="19">
        <v>72202.584000000003</v>
      </c>
      <c r="E11649" s="23">
        <v>0.53572819100000002</v>
      </c>
      <c r="F11649" s="23">
        <v>0.31539877199999999</v>
      </c>
      <c r="G11649" s="17">
        <v>0.75317199899999998</v>
      </c>
      <c r="H11649" s="17">
        <v>0.24682800099999999</v>
      </c>
      <c r="I11649" s="17">
        <v>0.93908194199999995</v>
      </c>
      <c r="J11649" s="17">
        <v>6.0499999999999998E-2</v>
      </c>
      <c r="K11649" s="17">
        <v>4.0700000000000003E-4</v>
      </c>
    </row>
    <row r="11650" spans="1:11" x14ac:dyDescent="0.45">
      <c r="A11650" s="10" t="s">
        <v>93</v>
      </c>
      <c r="B11650" s="20">
        <v>0.89300000000000002</v>
      </c>
      <c r="C11650" s="19">
        <v>576422</v>
      </c>
      <c r="D11650" s="19">
        <v>72568.375109999994</v>
      </c>
      <c r="E11650" s="23">
        <v>0.53882928799999996</v>
      </c>
      <c r="F11650" s="23">
        <v>0.31668395399999999</v>
      </c>
      <c r="G11650" s="17">
        <v>0.75320858700000004</v>
      </c>
      <c r="H11650" s="17">
        <v>0.24679141299999999</v>
      </c>
      <c r="I11650" s="17">
        <v>0.93934561400000005</v>
      </c>
      <c r="J11650" s="17">
        <v>6.0199999999999997E-2</v>
      </c>
      <c r="K11650" s="17">
        <v>4.0499999999999998E-4</v>
      </c>
    </row>
    <row r="11651" spans="1:11" x14ac:dyDescent="0.45">
      <c r="A11651" s="10" t="s">
        <v>93</v>
      </c>
      <c r="B11651" s="20">
        <v>0.89400000000000002</v>
      </c>
      <c r="C11651" s="19">
        <v>577071</v>
      </c>
      <c r="D11651" s="19">
        <v>72919.340089999998</v>
      </c>
      <c r="E11651" s="23">
        <v>0.54264893299999994</v>
      </c>
      <c r="F11651" s="23">
        <v>0.31818713900000001</v>
      </c>
      <c r="G11651" s="17">
        <v>0.75326259699999998</v>
      </c>
      <c r="H11651" s="17">
        <v>0.24673740299999999</v>
      </c>
      <c r="I11651" s="17">
        <v>0.93956963100000002</v>
      </c>
      <c r="J11651" s="17">
        <v>0.06</v>
      </c>
      <c r="K11651" s="17">
        <v>4.0299999999999998E-4</v>
      </c>
    </row>
    <row r="11652" spans="1:11" x14ac:dyDescent="0.45">
      <c r="A11652" s="10" t="s">
        <v>93</v>
      </c>
      <c r="B11652" s="20">
        <v>0.89500000000000002</v>
      </c>
      <c r="C11652" s="19">
        <v>577716</v>
      </c>
      <c r="D11652" s="19">
        <v>73270.532789999997</v>
      </c>
      <c r="E11652" s="23">
        <v>0.54595623400000004</v>
      </c>
      <c r="F11652" s="23">
        <v>0.31956868700000002</v>
      </c>
      <c r="G11652" s="17">
        <v>0.75310013899999995</v>
      </c>
      <c r="H11652" s="17">
        <v>0.246899861</v>
      </c>
      <c r="I11652" s="17">
        <v>0.93985322699999996</v>
      </c>
      <c r="J11652" s="17">
        <v>5.9700000000000003E-2</v>
      </c>
      <c r="K11652" s="17">
        <v>4.0099999999999999E-4</v>
      </c>
    </row>
    <row r="11653" spans="1:11" x14ac:dyDescent="0.45">
      <c r="A11653" s="10" t="s">
        <v>93</v>
      </c>
      <c r="B11653" s="20">
        <v>0.89600000000000002</v>
      </c>
      <c r="C11653" s="19">
        <v>578363</v>
      </c>
      <c r="D11653" s="19">
        <v>73624.925440000006</v>
      </c>
      <c r="E11653" s="23">
        <v>0.54959710299999998</v>
      </c>
      <c r="F11653" s="23">
        <v>0.32097706300000001</v>
      </c>
      <c r="G11653" s="17">
        <v>0.75319997999999999</v>
      </c>
      <c r="H11653" s="17">
        <v>0.24680002000000001</v>
      </c>
      <c r="I11653" s="17">
        <v>0.94008307800000002</v>
      </c>
      <c r="J11653" s="17">
        <v>5.9499999999999997E-2</v>
      </c>
      <c r="K11653" s="17">
        <v>4.0000000000000002E-4</v>
      </c>
    </row>
    <row r="11654" spans="1:11" x14ac:dyDescent="0.45">
      <c r="A11654" s="10" t="s">
        <v>93</v>
      </c>
      <c r="B11654" s="20">
        <v>0.89700000000000002</v>
      </c>
      <c r="C11654" s="19">
        <v>579002</v>
      </c>
      <c r="D11654" s="19">
        <v>73977.573489999995</v>
      </c>
      <c r="E11654" s="23">
        <v>0.553670475</v>
      </c>
      <c r="F11654" s="23">
        <v>0.32244119399999999</v>
      </c>
      <c r="G11654" s="17">
        <v>0.75322019600000001</v>
      </c>
      <c r="H11654" s="17">
        <v>0.24677980399999999</v>
      </c>
      <c r="I11654" s="17">
        <v>0.940300523</v>
      </c>
      <c r="J11654" s="17">
        <v>5.9299999999999999E-2</v>
      </c>
      <c r="K11654" s="17">
        <v>3.9800000000000002E-4</v>
      </c>
    </row>
    <row r="11655" spans="1:11" x14ac:dyDescent="0.45">
      <c r="A11655" s="10" t="s">
        <v>93</v>
      </c>
      <c r="B11655" s="20">
        <v>0.89800000000000002</v>
      </c>
      <c r="C11655" s="19">
        <v>579650</v>
      </c>
      <c r="D11655" s="19">
        <v>74338.228159999999</v>
      </c>
      <c r="E11655" s="23">
        <v>0.55886468899999997</v>
      </c>
      <c r="F11655" s="23">
        <v>0.323854533</v>
      </c>
      <c r="G11655" s="17">
        <v>0.75319589399999998</v>
      </c>
      <c r="H11655" s="17">
        <v>0.246804106</v>
      </c>
      <c r="I11655" s="17">
        <v>0.94047559000000003</v>
      </c>
      <c r="J11655" s="17">
        <v>5.91E-2</v>
      </c>
      <c r="K11655" s="17">
        <v>3.97E-4</v>
      </c>
    </row>
    <row r="11656" spans="1:11" x14ac:dyDescent="0.45">
      <c r="A11656" s="10" t="s">
        <v>93</v>
      </c>
      <c r="B11656" s="20">
        <v>0.89900000000000002</v>
      </c>
      <c r="C11656" s="19">
        <v>580239</v>
      </c>
      <c r="D11656" s="19">
        <v>74668.149260000006</v>
      </c>
      <c r="E11656" s="23">
        <v>0.56170110399999995</v>
      </c>
      <c r="F11656" s="23">
        <v>0.32530401599999997</v>
      </c>
      <c r="G11656" s="17">
        <v>0.75323788999999997</v>
      </c>
      <c r="H11656" s="17">
        <v>0.24676211000000001</v>
      </c>
      <c r="I11656" s="17">
        <v>0.94068462799999997</v>
      </c>
      <c r="J11656" s="17">
        <v>5.8900000000000001E-2</v>
      </c>
      <c r="K11656" s="17">
        <v>3.9599999999999998E-4</v>
      </c>
    </row>
    <row r="11657" spans="1:11" x14ac:dyDescent="0.45">
      <c r="A11657" s="10" t="s">
        <v>93</v>
      </c>
      <c r="B11657" s="20">
        <v>0.9</v>
      </c>
      <c r="C11657" s="19">
        <v>580937</v>
      </c>
      <c r="D11657" s="19">
        <v>75061.713130000004</v>
      </c>
      <c r="E11657" s="23">
        <v>0.56686183400000001</v>
      </c>
      <c r="F11657" s="23">
        <v>0.32670433999999998</v>
      </c>
      <c r="G11657" s="17">
        <v>0.753229696</v>
      </c>
      <c r="H11657" s="17">
        <v>0.246770304</v>
      </c>
      <c r="I11657" s="17">
        <v>0.94093826400000002</v>
      </c>
      <c r="J11657" s="17">
        <v>5.8700000000000002E-2</v>
      </c>
      <c r="K11657" s="17">
        <v>3.9399999999999998E-4</v>
      </c>
    </row>
    <row r="11658" spans="1:11" x14ac:dyDescent="0.45">
      <c r="A11658" s="10" t="s">
        <v>93</v>
      </c>
      <c r="B11658" s="20">
        <v>0.90100000000000002</v>
      </c>
      <c r="C11658" s="19">
        <v>581571</v>
      </c>
      <c r="D11658" s="19">
        <v>75422.399619999997</v>
      </c>
      <c r="E11658" s="23">
        <v>0.57167444899999997</v>
      </c>
      <c r="F11658" s="23">
        <v>0.328244861</v>
      </c>
      <c r="G11658" s="17">
        <v>0.75334224000000005</v>
      </c>
      <c r="H11658" s="17">
        <v>0.24665776</v>
      </c>
      <c r="I11658" s="17">
        <v>0.94119391200000002</v>
      </c>
      <c r="J11658" s="17">
        <v>5.8400000000000001E-2</v>
      </c>
      <c r="K11658" s="17">
        <v>3.9199999999999999E-4</v>
      </c>
    </row>
    <row r="11659" spans="1:11" x14ac:dyDescent="0.45">
      <c r="A11659" s="10" t="s">
        <v>93</v>
      </c>
      <c r="B11659" s="20">
        <v>0.90200000000000002</v>
      </c>
      <c r="C11659" s="19">
        <v>582229</v>
      </c>
      <c r="D11659" s="19">
        <v>75799.912830000001</v>
      </c>
      <c r="E11659" s="23">
        <v>0.57591426300000004</v>
      </c>
      <c r="F11659" s="23">
        <v>0.32975445399999997</v>
      </c>
      <c r="G11659" s="17">
        <v>0.75330840600000004</v>
      </c>
      <c r="H11659" s="17">
        <v>0.24669159399999999</v>
      </c>
      <c r="I11659" s="17">
        <v>0.94139602</v>
      </c>
      <c r="J11659" s="17">
        <v>5.8200000000000002E-2</v>
      </c>
      <c r="K11659" s="17">
        <v>3.9100000000000002E-4</v>
      </c>
    </row>
    <row r="11660" spans="1:11" x14ac:dyDescent="0.45">
      <c r="A11660" s="10" t="s">
        <v>93</v>
      </c>
      <c r="B11660" s="20">
        <v>0.90300000000000002</v>
      </c>
      <c r="C11660" s="19">
        <v>582874</v>
      </c>
      <c r="D11660" s="19">
        <v>76173.078259999995</v>
      </c>
      <c r="E11660" s="23">
        <v>0.58108205999999996</v>
      </c>
      <c r="F11660" s="23">
        <v>0.33129330299999998</v>
      </c>
      <c r="G11660" s="17">
        <v>0.75335492699999995</v>
      </c>
      <c r="H11660" s="17">
        <v>0.24664507299999999</v>
      </c>
      <c r="I11660" s="17">
        <v>0.94162069400000004</v>
      </c>
      <c r="J11660" s="17">
        <v>5.8000000000000003E-2</v>
      </c>
      <c r="K11660" s="17">
        <v>3.8900000000000002E-4</v>
      </c>
    </row>
    <row r="11661" spans="1:11" x14ac:dyDescent="0.45">
      <c r="A11661" s="10" t="s">
        <v>93</v>
      </c>
      <c r="B11661" s="20">
        <v>0.90400000000000003</v>
      </c>
      <c r="C11661" s="19">
        <v>583520</v>
      </c>
      <c r="D11661" s="19">
        <v>76550.09388</v>
      </c>
      <c r="E11661" s="23">
        <v>0.58609141399999998</v>
      </c>
      <c r="F11661" s="23">
        <v>0.33282188200000001</v>
      </c>
      <c r="G11661" s="17">
        <v>0.75339491400000003</v>
      </c>
      <c r="H11661" s="17">
        <v>0.246605086</v>
      </c>
      <c r="I11661" s="17">
        <v>0.94188930599999998</v>
      </c>
      <c r="J11661" s="17">
        <v>5.7700000000000001E-2</v>
      </c>
      <c r="K11661" s="17">
        <v>3.8699999999999997E-4</v>
      </c>
    </row>
    <row r="11662" spans="1:11" x14ac:dyDescent="0.45">
      <c r="A11662" s="10" t="s">
        <v>93</v>
      </c>
      <c r="B11662" s="20">
        <v>0.90500000000000003</v>
      </c>
      <c r="C11662" s="19">
        <v>584161</v>
      </c>
      <c r="D11662" s="19">
        <v>76927.685419999994</v>
      </c>
      <c r="E11662" s="23">
        <v>0.59195650899999996</v>
      </c>
      <c r="F11662" s="23">
        <v>0.334363719</v>
      </c>
      <c r="G11662" s="17">
        <v>0.75347378499999995</v>
      </c>
      <c r="H11662" s="17">
        <v>0.24652621499999999</v>
      </c>
      <c r="I11662" s="17">
        <v>0.94209839399999995</v>
      </c>
      <c r="J11662" s="17">
        <v>5.7500000000000002E-2</v>
      </c>
      <c r="K11662" s="17">
        <v>3.86E-4</v>
      </c>
    </row>
    <row r="11663" spans="1:11" x14ac:dyDescent="0.45">
      <c r="A11663" s="10" t="s">
        <v>93</v>
      </c>
      <c r="B11663" s="20">
        <v>0.90600000000000003</v>
      </c>
      <c r="C11663" s="19">
        <v>584805</v>
      </c>
      <c r="D11663" s="19">
        <v>77310.128129999997</v>
      </c>
      <c r="E11663" s="23">
        <v>0.59622652700000001</v>
      </c>
      <c r="F11663" s="23">
        <v>0.33593278999999998</v>
      </c>
      <c r="G11663" s="17">
        <v>0.75346824999999995</v>
      </c>
      <c r="H11663" s="17">
        <v>0.24653174999999999</v>
      </c>
      <c r="I11663" s="17">
        <v>0.94234750700000003</v>
      </c>
      <c r="J11663" s="17">
        <v>5.7299999999999997E-2</v>
      </c>
      <c r="K11663" s="17">
        <v>3.8499999999999998E-4</v>
      </c>
    </row>
    <row r="11664" spans="1:11" x14ac:dyDescent="0.45">
      <c r="A11664" s="10" t="s">
        <v>93</v>
      </c>
      <c r="B11664" s="20">
        <v>0.90700000000000003</v>
      </c>
      <c r="C11664" s="19">
        <v>585449</v>
      </c>
      <c r="D11664" s="19">
        <v>77696.469169999997</v>
      </c>
      <c r="E11664" s="23">
        <v>0.60233487299999999</v>
      </c>
      <c r="F11664" s="23">
        <v>0.33749290999999998</v>
      </c>
      <c r="G11664" s="17">
        <v>0.75345589499999999</v>
      </c>
      <c r="H11664" s="17">
        <v>0.24654410500000001</v>
      </c>
      <c r="I11664" s="17">
        <v>0.94256060600000002</v>
      </c>
      <c r="J11664" s="17">
        <v>5.7099999999999998E-2</v>
      </c>
      <c r="K11664" s="17">
        <v>3.8299999999999999E-4</v>
      </c>
    </row>
    <row r="11665" spans="1:11" x14ac:dyDescent="0.45">
      <c r="A11665" s="10" t="s">
        <v>93</v>
      </c>
      <c r="B11665" s="20">
        <v>0.90800000000000003</v>
      </c>
      <c r="C11665" s="19">
        <v>586096</v>
      </c>
      <c r="D11665" s="19">
        <v>78088.291769999996</v>
      </c>
      <c r="E11665" s="23">
        <v>0.60838083099999996</v>
      </c>
      <c r="F11665" s="23">
        <v>0.33908610300000003</v>
      </c>
      <c r="G11665" s="17">
        <v>0.75349430799999995</v>
      </c>
      <c r="H11665" s="17">
        <v>0.246505692</v>
      </c>
      <c r="I11665" s="17">
        <v>0.94277850100000005</v>
      </c>
      <c r="J11665" s="17">
        <v>5.6800000000000003E-2</v>
      </c>
      <c r="K11665" s="17">
        <v>3.8200000000000002E-4</v>
      </c>
    </row>
    <row r="11666" spans="1:11" x14ac:dyDescent="0.45">
      <c r="A11666" s="10" t="s">
        <v>93</v>
      </c>
      <c r="B11666" s="20">
        <v>0.90900000000000003</v>
      </c>
      <c r="C11666" s="19">
        <v>586718</v>
      </c>
      <c r="D11666" s="19">
        <v>78468.807790000006</v>
      </c>
      <c r="E11666" s="23">
        <v>0.61554222199999997</v>
      </c>
      <c r="F11666" s="23">
        <v>0.340739177</v>
      </c>
      <c r="G11666" s="17">
        <v>0.75354940500000001</v>
      </c>
      <c r="H11666" s="17">
        <v>0.24645059499999999</v>
      </c>
      <c r="I11666" s="17">
        <v>0.94300492300000005</v>
      </c>
      <c r="J11666" s="17">
        <v>5.6599999999999998E-2</v>
      </c>
      <c r="K11666" s="17">
        <v>3.8000000000000002E-4</v>
      </c>
    </row>
    <row r="11667" spans="1:11" x14ac:dyDescent="0.45">
      <c r="A11667" s="10" t="s">
        <v>93</v>
      </c>
      <c r="B11667" s="20">
        <v>0.91</v>
      </c>
      <c r="C11667" s="19">
        <v>587388</v>
      </c>
      <c r="D11667" s="19">
        <v>78883.260399999999</v>
      </c>
      <c r="E11667" s="23">
        <v>0.62142642599999998</v>
      </c>
      <c r="F11667" s="23">
        <v>0.34232023299999997</v>
      </c>
      <c r="G11667" s="17">
        <v>0.75360749599999999</v>
      </c>
      <c r="H11667" s="17">
        <v>0.24639250400000001</v>
      </c>
      <c r="I11667" s="17">
        <v>0.94325040900000001</v>
      </c>
      <c r="J11667" s="17">
        <v>5.6399999999999999E-2</v>
      </c>
      <c r="K11667" s="17">
        <v>3.7800000000000003E-4</v>
      </c>
    </row>
    <row r="11668" spans="1:11" x14ac:dyDescent="0.45">
      <c r="A11668" s="10" t="s">
        <v>93</v>
      </c>
      <c r="B11668" s="20">
        <v>0.91100000000000003</v>
      </c>
      <c r="C11668" s="19">
        <v>587989</v>
      </c>
      <c r="D11668" s="19">
        <v>79258.179789999995</v>
      </c>
      <c r="E11668" s="23">
        <v>0.62582417499999998</v>
      </c>
      <c r="F11668" s="23">
        <v>0.34405656200000001</v>
      </c>
      <c r="G11668" s="17">
        <v>0.75361613900000002</v>
      </c>
      <c r="H11668" s="17">
        <v>0.24638386100000001</v>
      </c>
      <c r="I11668" s="17">
        <v>0.94346935200000004</v>
      </c>
      <c r="J11668" s="17">
        <v>5.62E-2</v>
      </c>
      <c r="K11668" s="17">
        <v>3.77E-4</v>
      </c>
    </row>
    <row r="11669" spans="1:11" x14ac:dyDescent="0.45">
      <c r="A11669" s="10" t="s">
        <v>93</v>
      </c>
      <c r="B11669" s="20">
        <v>0.91200000000000003</v>
      </c>
      <c r="C11669" s="19">
        <v>588677</v>
      </c>
      <c r="D11669" s="19">
        <v>79690.622829999993</v>
      </c>
      <c r="E11669" s="23">
        <v>0.63183796800000003</v>
      </c>
      <c r="F11669" s="23">
        <v>0.3456572</v>
      </c>
      <c r="G11669" s="17">
        <v>0.75364758600000004</v>
      </c>
      <c r="H11669" s="17">
        <v>0.24635241399999999</v>
      </c>
      <c r="I11669" s="17">
        <v>0.94368644899999998</v>
      </c>
      <c r="J11669" s="17">
        <v>5.5899999999999998E-2</v>
      </c>
      <c r="K11669" s="17">
        <v>3.7500000000000001E-4</v>
      </c>
    </row>
    <row r="11670" spans="1:11" x14ac:dyDescent="0.45">
      <c r="A11670" s="10" t="s">
        <v>93</v>
      </c>
      <c r="B11670" s="20">
        <v>0.91300000000000003</v>
      </c>
      <c r="C11670" s="19">
        <v>589324</v>
      </c>
      <c r="D11670" s="19">
        <v>80101.187579999998</v>
      </c>
      <c r="E11670" s="23">
        <v>0.63794853299999998</v>
      </c>
      <c r="F11670" s="23">
        <v>0.34743407900000001</v>
      </c>
      <c r="G11670" s="17">
        <v>0.75367879100000001</v>
      </c>
      <c r="H11670" s="17">
        <v>0.24632120900000001</v>
      </c>
      <c r="I11670" s="17">
        <v>0.94392719700000005</v>
      </c>
      <c r="J11670" s="17">
        <v>5.57E-2</v>
      </c>
      <c r="K11670" s="17">
        <v>3.7399999999999998E-4</v>
      </c>
    </row>
    <row r="11671" spans="1:11" x14ac:dyDescent="0.45">
      <c r="A11671" s="10" t="s">
        <v>93</v>
      </c>
      <c r="B11671" s="20">
        <v>0.91400000000000003</v>
      </c>
      <c r="C11671" s="19">
        <v>589969</v>
      </c>
      <c r="D11671" s="19">
        <v>80513.836049999998</v>
      </c>
      <c r="E11671" s="23">
        <v>0.64249553400000003</v>
      </c>
      <c r="F11671" s="23">
        <v>0.349158107</v>
      </c>
      <c r="G11671" s="17">
        <v>0.75365485300000001</v>
      </c>
      <c r="H11671" s="17">
        <v>0.24634514699999999</v>
      </c>
      <c r="I11671" s="17">
        <v>0.94415996700000004</v>
      </c>
      <c r="J11671" s="17">
        <v>5.5500000000000001E-2</v>
      </c>
      <c r="K11671" s="17">
        <v>3.7300000000000001E-4</v>
      </c>
    </row>
    <row r="11672" spans="1:11" x14ac:dyDescent="0.45">
      <c r="A11672" s="10" t="s">
        <v>93</v>
      </c>
      <c r="B11672" s="20">
        <v>0.91500000000000004</v>
      </c>
      <c r="C11672" s="19">
        <v>590611</v>
      </c>
      <c r="D11672" s="19">
        <v>80928.505470000004</v>
      </c>
      <c r="E11672" s="23">
        <v>0.64840568399999998</v>
      </c>
      <c r="F11672" s="23">
        <v>0.35088192000000001</v>
      </c>
      <c r="G11672" s="17">
        <v>0.75369066900000004</v>
      </c>
      <c r="H11672" s="17">
        <v>0.24630933099999999</v>
      </c>
      <c r="I11672" s="17">
        <v>0.94439219299999999</v>
      </c>
      <c r="J11672" s="17">
        <v>5.5199999999999999E-2</v>
      </c>
      <c r="K11672" s="17">
        <v>3.7100000000000002E-4</v>
      </c>
    </row>
    <row r="11673" spans="1:11" x14ac:dyDescent="0.45">
      <c r="A11673" s="10" t="s">
        <v>93</v>
      </c>
      <c r="B11673" s="20">
        <v>0.91600000000000004</v>
      </c>
      <c r="C11673" s="19">
        <v>591258</v>
      </c>
      <c r="D11673" s="19">
        <v>81350.025649999996</v>
      </c>
      <c r="E11673" s="23">
        <v>0.65438836099999997</v>
      </c>
      <c r="F11673" s="23">
        <v>0.35266581899999999</v>
      </c>
      <c r="G11673" s="17">
        <v>0.75369973899999998</v>
      </c>
      <c r="H11673" s="17">
        <v>0.24630026099999999</v>
      </c>
      <c r="I11673" s="17">
        <v>0.94460318399999998</v>
      </c>
      <c r="J11673" s="17">
        <v>5.5E-2</v>
      </c>
      <c r="K11673" s="17">
        <v>3.6900000000000002E-4</v>
      </c>
    </row>
    <row r="11674" spans="1:11" x14ac:dyDescent="0.45">
      <c r="A11674" s="10" t="s">
        <v>93</v>
      </c>
      <c r="B11674" s="20">
        <v>0.91700000000000004</v>
      </c>
      <c r="C11674" s="19">
        <v>591890</v>
      </c>
      <c r="D11674" s="19">
        <v>81765.552549999993</v>
      </c>
      <c r="E11674" s="23">
        <v>0.66064259199999997</v>
      </c>
      <c r="F11674" s="23">
        <v>0.35439495399999998</v>
      </c>
      <c r="G11674" s="17">
        <v>0.75376674700000001</v>
      </c>
      <c r="H11674" s="17">
        <v>0.24623325300000001</v>
      </c>
      <c r="I11674" s="17">
        <v>0.94482765800000001</v>
      </c>
      <c r="J11674" s="17">
        <v>5.4800000000000001E-2</v>
      </c>
      <c r="K11674" s="17">
        <v>3.6900000000000002E-4</v>
      </c>
    </row>
    <row r="11675" spans="1:11" x14ac:dyDescent="0.45">
      <c r="A11675" s="10" t="s">
        <v>93</v>
      </c>
      <c r="B11675" s="20">
        <v>0.91800000000000004</v>
      </c>
      <c r="C11675" s="19">
        <v>592480</v>
      </c>
      <c r="D11675" s="19">
        <v>82156.772020000004</v>
      </c>
      <c r="E11675" s="23">
        <v>0.66542564299999996</v>
      </c>
      <c r="F11675" s="23">
        <v>0.35622841700000002</v>
      </c>
      <c r="G11675" s="17">
        <v>0.75384147999999995</v>
      </c>
      <c r="H11675" s="17">
        <v>0.24615851999999999</v>
      </c>
      <c r="I11675" s="17">
        <v>0.94506553400000004</v>
      </c>
      <c r="J11675" s="17">
        <v>5.4600000000000003E-2</v>
      </c>
      <c r="K11675" s="17">
        <v>3.6699999999999998E-4</v>
      </c>
    </row>
    <row r="11676" spans="1:11" x14ac:dyDescent="0.45">
      <c r="A11676" s="10" t="s">
        <v>93</v>
      </c>
      <c r="B11676" s="20">
        <v>0.91900000000000004</v>
      </c>
      <c r="C11676" s="19">
        <v>593191</v>
      </c>
      <c r="D11676" s="19">
        <v>82631.410040000002</v>
      </c>
      <c r="E11676" s="23">
        <v>0.67017536899999997</v>
      </c>
      <c r="F11676" s="23">
        <v>0.35793497200000002</v>
      </c>
      <c r="G11676" s="17">
        <v>0.75387522699999998</v>
      </c>
      <c r="H11676" s="17">
        <v>0.24612477299999999</v>
      </c>
      <c r="I11676" s="17">
        <v>0.94537168100000002</v>
      </c>
      <c r="J11676" s="17">
        <v>5.4300000000000001E-2</v>
      </c>
      <c r="K11676" s="17">
        <v>3.6499999999999998E-4</v>
      </c>
    </row>
    <row r="11677" spans="1:11" x14ac:dyDescent="0.45">
      <c r="A11677" s="10" t="s">
        <v>93</v>
      </c>
      <c r="B11677" s="20">
        <v>0.92</v>
      </c>
      <c r="C11677" s="19">
        <v>593837</v>
      </c>
      <c r="D11677" s="19">
        <v>83066.115399999995</v>
      </c>
      <c r="E11677" s="23">
        <v>0.67625835899999998</v>
      </c>
      <c r="F11677" s="23">
        <v>0.359895515</v>
      </c>
      <c r="G11677" s="17">
        <v>0.75391563699999997</v>
      </c>
      <c r="H11677" s="17">
        <v>0.246084363</v>
      </c>
      <c r="I11677" s="17">
        <v>0.94559728899999995</v>
      </c>
      <c r="J11677" s="17">
        <v>5.3999999999999999E-2</v>
      </c>
      <c r="K11677" s="17">
        <v>3.6299999999999999E-4</v>
      </c>
    </row>
    <row r="11678" spans="1:11" x14ac:dyDescent="0.45">
      <c r="A11678" s="10" t="s">
        <v>93</v>
      </c>
      <c r="B11678" s="20">
        <v>0.92100000000000004</v>
      </c>
      <c r="C11678" s="19">
        <v>594479</v>
      </c>
      <c r="D11678" s="19">
        <v>83503.033809999994</v>
      </c>
      <c r="E11678" s="23">
        <v>0.68408106999999996</v>
      </c>
      <c r="F11678" s="23">
        <v>0.36175887899999998</v>
      </c>
      <c r="G11678" s="17">
        <v>0.75401317800000001</v>
      </c>
      <c r="H11678" s="17">
        <v>0.24598682199999999</v>
      </c>
      <c r="I11678" s="17">
        <v>0.94580200199999998</v>
      </c>
      <c r="J11678" s="17">
        <v>5.3800000000000001E-2</v>
      </c>
      <c r="K11678" s="17">
        <v>3.6200000000000002E-4</v>
      </c>
    </row>
    <row r="11679" spans="1:11" x14ac:dyDescent="0.45">
      <c r="A11679" s="10" t="s">
        <v>93</v>
      </c>
      <c r="B11679" s="20">
        <v>0.92200000000000004</v>
      </c>
      <c r="C11679" s="19">
        <v>595124</v>
      </c>
      <c r="D11679" s="19">
        <v>83946.920490000004</v>
      </c>
      <c r="E11679" s="23">
        <v>0.69251965999999998</v>
      </c>
      <c r="F11679" s="23">
        <v>0.36362806199999997</v>
      </c>
      <c r="G11679" s="17">
        <v>0.75410502700000004</v>
      </c>
      <c r="H11679" s="17">
        <v>0.24589497299999999</v>
      </c>
      <c r="I11679" s="17">
        <v>0.94603466400000003</v>
      </c>
      <c r="J11679" s="17">
        <v>5.3600000000000002E-2</v>
      </c>
      <c r="K11679" s="17">
        <v>3.6000000000000002E-4</v>
      </c>
    </row>
    <row r="11680" spans="1:11" x14ac:dyDescent="0.45">
      <c r="A11680" s="10" t="s">
        <v>93</v>
      </c>
      <c r="B11680" s="20">
        <v>0.92300000000000004</v>
      </c>
      <c r="C11680" s="19">
        <v>595761</v>
      </c>
      <c r="D11680" s="19">
        <v>84390.256949999995</v>
      </c>
      <c r="E11680" s="23">
        <v>0.69860216500000005</v>
      </c>
      <c r="F11680" s="23">
        <v>0.36552148400000001</v>
      </c>
      <c r="G11680" s="17">
        <v>0.75422191100000002</v>
      </c>
      <c r="H11680" s="17">
        <v>0.24577808900000001</v>
      </c>
      <c r="I11680" s="17">
        <v>0.94627587899999999</v>
      </c>
      <c r="J11680" s="17">
        <v>5.3400000000000003E-2</v>
      </c>
      <c r="K11680" s="17">
        <v>3.59E-4</v>
      </c>
    </row>
    <row r="11681" spans="1:11" x14ac:dyDescent="0.45">
      <c r="A11681" s="10" t="s">
        <v>93</v>
      </c>
      <c r="B11681" s="20">
        <v>0.92400000000000004</v>
      </c>
      <c r="C11681" s="19">
        <v>596409</v>
      </c>
      <c r="D11681" s="19">
        <v>84844.297120000003</v>
      </c>
      <c r="E11681" s="23">
        <v>0.70307364900000002</v>
      </c>
      <c r="F11681" s="23">
        <v>0.36743074399999998</v>
      </c>
      <c r="G11681" s="17">
        <v>0.75426594800000002</v>
      </c>
      <c r="H11681" s="17">
        <v>0.24573405200000001</v>
      </c>
      <c r="I11681" s="17">
        <v>0.946527385</v>
      </c>
      <c r="J11681" s="17">
        <v>5.3100000000000001E-2</v>
      </c>
      <c r="K11681" s="17">
        <v>3.57E-4</v>
      </c>
    </row>
    <row r="11682" spans="1:11" x14ac:dyDescent="0.45">
      <c r="A11682" s="10" t="s">
        <v>93</v>
      </c>
      <c r="B11682" s="20">
        <v>0.92500000000000004</v>
      </c>
      <c r="C11682" s="19">
        <v>597046</v>
      </c>
      <c r="D11682" s="19">
        <v>85294.331409999999</v>
      </c>
      <c r="E11682" s="23">
        <v>0.71037280199999997</v>
      </c>
      <c r="F11682" s="23">
        <v>0.36932939399999998</v>
      </c>
      <c r="G11682" s="17">
        <v>0.75425679099999998</v>
      </c>
      <c r="H11682" s="17">
        <v>0.24574320899999999</v>
      </c>
      <c r="I11682" s="17">
        <v>0.94675670300000003</v>
      </c>
      <c r="J11682" s="17">
        <v>5.2900000000000003E-2</v>
      </c>
      <c r="K11682" s="17">
        <v>3.5500000000000001E-4</v>
      </c>
    </row>
    <row r="11683" spans="1:11" x14ac:dyDescent="0.45">
      <c r="A11683" s="10" t="s">
        <v>93</v>
      </c>
      <c r="B11683" s="20">
        <v>0.92600000000000005</v>
      </c>
      <c r="C11683" s="19">
        <v>597706</v>
      </c>
      <c r="D11683" s="19">
        <v>85766.009470000005</v>
      </c>
      <c r="E11683" s="23">
        <v>0.71866687200000001</v>
      </c>
      <c r="F11683" s="23">
        <v>0.371221472</v>
      </c>
      <c r="G11683" s="17">
        <v>0.754372551</v>
      </c>
      <c r="H11683" s="17">
        <v>0.245627449</v>
      </c>
      <c r="I11683" s="17">
        <v>0.94696741399999995</v>
      </c>
      <c r="J11683" s="17">
        <v>5.2699999999999997E-2</v>
      </c>
      <c r="K11683" s="17">
        <v>3.5399999999999999E-4</v>
      </c>
    </row>
    <row r="11684" spans="1:11" x14ac:dyDescent="0.45">
      <c r="A11684" s="10" t="s">
        <v>93</v>
      </c>
      <c r="B11684" s="20">
        <v>0.92700000000000005</v>
      </c>
      <c r="C11684" s="19">
        <v>598307</v>
      </c>
      <c r="D11684" s="19">
        <v>86200.527610000005</v>
      </c>
      <c r="E11684" s="23">
        <v>0.72676522700000001</v>
      </c>
      <c r="F11684" s="23">
        <v>0.37337474700000001</v>
      </c>
      <c r="G11684" s="17">
        <v>0.75437860499999998</v>
      </c>
      <c r="H11684" s="17">
        <v>0.24562139499999999</v>
      </c>
      <c r="I11684" s="17">
        <v>0.94719886799999997</v>
      </c>
      <c r="J11684" s="17">
        <v>5.2400000000000002E-2</v>
      </c>
      <c r="K11684" s="17">
        <v>3.5199999999999999E-4</v>
      </c>
    </row>
    <row r="11685" spans="1:11" x14ac:dyDescent="0.45">
      <c r="A11685" s="10" t="s">
        <v>93</v>
      </c>
      <c r="B11685" s="20">
        <v>0.92800000000000005</v>
      </c>
      <c r="C11685" s="19">
        <v>598991</v>
      </c>
      <c r="D11685" s="19">
        <v>86699.899059999996</v>
      </c>
      <c r="E11685" s="23">
        <v>0.73434985500000005</v>
      </c>
      <c r="F11685" s="23">
        <v>0.37530107400000001</v>
      </c>
      <c r="G11685" s="17">
        <v>0.75442702800000006</v>
      </c>
      <c r="H11685" s="17">
        <v>0.245572972</v>
      </c>
      <c r="I11685" s="17">
        <v>0.94745123099999995</v>
      </c>
      <c r="J11685" s="17">
        <v>5.2200000000000003E-2</v>
      </c>
      <c r="K11685" s="17">
        <v>3.5100000000000002E-4</v>
      </c>
    </row>
    <row r="11686" spans="1:11" x14ac:dyDescent="0.45">
      <c r="A11686" s="10" t="s">
        <v>93</v>
      </c>
      <c r="B11686" s="20">
        <v>0.92900000000000005</v>
      </c>
      <c r="C11686" s="19">
        <v>599632</v>
      </c>
      <c r="D11686" s="19">
        <v>87172.955669999996</v>
      </c>
      <c r="E11686" s="23">
        <v>0.74085213999999999</v>
      </c>
      <c r="F11686" s="23">
        <v>0.37742566700000002</v>
      </c>
      <c r="G11686" s="17">
        <v>0.75447774599999995</v>
      </c>
      <c r="H11686" s="17">
        <v>0.245522254</v>
      </c>
      <c r="I11686" s="17">
        <v>0.94768440899999995</v>
      </c>
      <c r="J11686" s="17">
        <v>5.1999999999999998E-2</v>
      </c>
      <c r="K11686" s="17">
        <v>3.4900000000000003E-4</v>
      </c>
    </row>
    <row r="11687" spans="1:11" x14ac:dyDescent="0.45">
      <c r="A11687" s="10" t="s">
        <v>93</v>
      </c>
      <c r="B11687" s="20">
        <v>0.93</v>
      </c>
      <c r="C11687" s="19">
        <v>600285</v>
      </c>
      <c r="D11687" s="19">
        <v>87660.438269999999</v>
      </c>
      <c r="E11687" s="23">
        <v>0.75084984700000001</v>
      </c>
      <c r="F11687" s="23">
        <v>0.37950837799999998</v>
      </c>
      <c r="G11687" s="17">
        <v>0.75450327800000005</v>
      </c>
      <c r="H11687" s="17">
        <v>0.245496722</v>
      </c>
      <c r="I11687" s="17">
        <v>0.94788475299999997</v>
      </c>
      <c r="J11687" s="17">
        <v>5.1799999999999999E-2</v>
      </c>
      <c r="K11687" s="17">
        <v>3.4699999999999998E-4</v>
      </c>
    </row>
    <row r="11688" spans="1:11" x14ac:dyDescent="0.45">
      <c r="A11688" s="10" t="s">
        <v>93</v>
      </c>
      <c r="B11688" s="20">
        <v>0.93100000000000005</v>
      </c>
      <c r="C11688" s="19">
        <v>600929</v>
      </c>
      <c r="D11688" s="19">
        <v>88146.937409999999</v>
      </c>
      <c r="E11688" s="23">
        <v>0.75908643399999998</v>
      </c>
      <c r="F11688" s="23">
        <v>0.38155367499999998</v>
      </c>
      <c r="G11688" s="17">
        <v>0.754556695</v>
      </c>
      <c r="H11688" s="17">
        <v>0.245443305</v>
      </c>
      <c r="I11688" s="17">
        <v>0.94814546899999996</v>
      </c>
      <c r="J11688" s="17">
        <v>5.1499999999999997E-2</v>
      </c>
      <c r="K11688" s="17">
        <v>3.4600000000000001E-4</v>
      </c>
    </row>
    <row r="11689" spans="1:11" x14ac:dyDescent="0.45">
      <c r="A11689" s="10" t="s">
        <v>93</v>
      </c>
      <c r="B11689" s="20">
        <v>0.93200000000000005</v>
      </c>
      <c r="C11689" s="19">
        <v>601545</v>
      </c>
      <c r="D11689" s="19">
        <v>88617.171860000002</v>
      </c>
      <c r="E11689" s="23">
        <v>0.767862669</v>
      </c>
      <c r="F11689" s="23">
        <v>0.38368560099999999</v>
      </c>
      <c r="G11689" s="17">
        <v>0.75466673299999998</v>
      </c>
      <c r="H11689" s="17">
        <v>0.24533326699999999</v>
      </c>
      <c r="I11689" s="17">
        <v>0.948351308</v>
      </c>
      <c r="J11689" s="17">
        <v>5.1299999999999998E-2</v>
      </c>
      <c r="K11689" s="17">
        <v>3.4499999999999998E-4</v>
      </c>
    </row>
    <row r="11690" spans="1:11" x14ac:dyDescent="0.45">
      <c r="A11690" s="10" t="s">
        <v>93</v>
      </c>
      <c r="B11690" s="20">
        <v>0.93300000000000005</v>
      </c>
      <c r="C11690" s="19">
        <v>602216</v>
      </c>
      <c r="D11690" s="19">
        <v>89135.128689999998</v>
      </c>
      <c r="E11690" s="23">
        <v>0.77697237200000002</v>
      </c>
      <c r="F11690" s="23">
        <v>0.385859181</v>
      </c>
      <c r="G11690" s="17">
        <v>0.75465779700000002</v>
      </c>
      <c r="H11690" s="17">
        <v>0.24534220300000001</v>
      </c>
      <c r="I11690" s="17">
        <v>0.94859818699999998</v>
      </c>
      <c r="J11690" s="17">
        <v>5.11E-2</v>
      </c>
      <c r="K11690" s="17">
        <v>3.4400000000000001E-4</v>
      </c>
    </row>
    <row r="11691" spans="1:11" x14ac:dyDescent="0.45">
      <c r="A11691" s="10" t="s">
        <v>93</v>
      </c>
      <c r="B11691" s="20">
        <v>0.93400000000000005</v>
      </c>
      <c r="C11691" s="19">
        <v>602862</v>
      </c>
      <c r="D11691" s="19">
        <v>89640.748779999994</v>
      </c>
      <c r="E11691" s="23">
        <v>0.78725015099999995</v>
      </c>
      <c r="F11691" s="23">
        <v>0.38812365799999998</v>
      </c>
      <c r="G11691" s="17">
        <v>0.75467519900000002</v>
      </c>
      <c r="H11691" s="17">
        <v>0.24532480100000001</v>
      </c>
      <c r="I11691" s="17">
        <v>0.94877359000000006</v>
      </c>
      <c r="J11691" s="17">
        <v>5.0900000000000001E-2</v>
      </c>
      <c r="K11691" s="17">
        <v>3.4299999999999999E-4</v>
      </c>
    </row>
    <row r="11692" spans="1:11" x14ac:dyDescent="0.45">
      <c r="A11692" s="10" t="s">
        <v>93</v>
      </c>
      <c r="B11692" s="20">
        <v>0.93500000000000005</v>
      </c>
      <c r="C11692" s="19">
        <v>603508</v>
      </c>
      <c r="D11692" s="19">
        <v>90152.285709999996</v>
      </c>
      <c r="E11692" s="23">
        <v>0.79651940200000004</v>
      </c>
      <c r="F11692" s="23">
        <v>0.39037117500000001</v>
      </c>
      <c r="G11692" s="17">
        <v>0.75479695400000002</v>
      </c>
      <c r="H11692" s="17">
        <v>0.24520304600000001</v>
      </c>
      <c r="I11692" s="17">
        <v>0.94897536500000002</v>
      </c>
      <c r="J11692" s="17">
        <v>5.0700000000000002E-2</v>
      </c>
      <c r="K11692" s="17">
        <v>3.4499999999999998E-4</v>
      </c>
    </row>
    <row r="11693" spans="1:11" x14ac:dyDescent="0.45">
      <c r="A11693" s="10" t="s">
        <v>93</v>
      </c>
      <c r="B11693" s="20">
        <v>0.93600000000000005</v>
      </c>
      <c r="C11693" s="19">
        <v>604137</v>
      </c>
      <c r="D11693" s="19">
        <v>90656.105970000004</v>
      </c>
      <c r="E11693" s="23">
        <v>0.80569399799999997</v>
      </c>
      <c r="F11693" s="23">
        <v>0.39265217299999999</v>
      </c>
      <c r="G11693" s="17">
        <v>0.75486851499999996</v>
      </c>
      <c r="H11693" s="17">
        <v>0.24513148500000001</v>
      </c>
      <c r="I11693" s="17">
        <v>0.949200771</v>
      </c>
      <c r="J11693" s="17">
        <v>5.0454432E-2</v>
      </c>
      <c r="K11693" s="17">
        <v>3.4499999999999998E-4</v>
      </c>
    </row>
    <row r="11694" spans="1:11" x14ac:dyDescent="0.45">
      <c r="A11694" s="10" t="s">
        <v>93</v>
      </c>
      <c r="B11694" s="20">
        <v>0.93700000000000006</v>
      </c>
      <c r="C11694" s="19">
        <v>604796</v>
      </c>
      <c r="D11694" s="19">
        <v>91189.844519999999</v>
      </c>
      <c r="E11694" s="23">
        <v>0.81489900900000001</v>
      </c>
      <c r="F11694" s="23">
        <v>0.39489977799999998</v>
      </c>
      <c r="G11694" s="17">
        <v>0.75499176599999995</v>
      </c>
      <c r="H11694" s="17">
        <v>0.24500823399999999</v>
      </c>
      <c r="I11694" s="17">
        <v>0.94941625100000004</v>
      </c>
      <c r="J11694" s="17">
        <v>5.0200000000000002E-2</v>
      </c>
      <c r="K11694" s="17">
        <v>3.4299999999999999E-4</v>
      </c>
    </row>
    <row r="11695" spans="1:11" x14ac:dyDescent="0.45">
      <c r="A11695" s="10" t="s">
        <v>93</v>
      </c>
      <c r="B11695" s="20">
        <v>0.93799999999999994</v>
      </c>
      <c r="C11695" s="19">
        <v>605443</v>
      </c>
      <c r="D11695" s="19">
        <v>91720.202340000003</v>
      </c>
      <c r="E11695" s="23">
        <v>0.82423694800000002</v>
      </c>
      <c r="F11695" s="23">
        <v>0.39726681000000003</v>
      </c>
      <c r="G11695" s="17">
        <v>0.75506695099999999</v>
      </c>
      <c r="H11695" s="17">
        <v>0.24493304900000001</v>
      </c>
      <c r="I11695" s="17">
        <v>0.94965662500000003</v>
      </c>
      <c r="J11695" s="17">
        <v>0.05</v>
      </c>
      <c r="K11695" s="17">
        <v>3.4099999999999999E-4</v>
      </c>
    </row>
    <row r="11696" spans="1:11" x14ac:dyDescent="0.45">
      <c r="A11696" s="10" t="s">
        <v>93</v>
      </c>
      <c r="B11696" s="20">
        <v>0.93899999999999995</v>
      </c>
      <c r="C11696" s="19">
        <v>606079</v>
      </c>
      <c r="D11696" s="19">
        <v>92249.00301</v>
      </c>
      <c r="E11696" s="23">
        <v>0.83912815799999996</v>
      </c>
      <c r="F11696" s="23">
        <v>0.399631819</v>
      </c>
      <c r="G11696" s="17">
        <v>0.75509298300000005</v>
      </c>
      <c r="H11696" s="17">
        <v>0.244907017</v>
      </c>
      <c r="I11696" s="17">
        <v>0.94988208600000001</v>
      </c>
      <c r="J11696" s="17">
        <v>4.9799999999999997E-2</v>
      </c>
      <c r="K11696" s="17">
        <v>3.4000000000000002E-4</v>
      </c>
    </row>
    <row r="11697" spans="1:11" x14ac:dyDescent="0.45">
      <c r="A11697" s="10" t="s">
        <v>93</v>
      </c>
      <c r="B11697" s="20">
        <v>0.94</v>
      </c>
      <c r="C11697" s="19">
        <v>606733</v>
      </c>
      <c r="D11697" s="19">
        <v>92801.590679999994</v>
      </c>
      <c r="E11697" s="23">
        <v>0.850197973</v>
      </c>
      <c r="F11697" s="23">
        <v>0.40202130600000002</v>
      </c>
      <c r="G11697" s="17">
        <v>0.755167429</v>
      </c>
      <c r="H11697" s="17">
        <v>0.244832571</v>
      </c>
      <c r="I11697" s="17">
        <v>0.95006826899999997</v>
      </c>
      <c r="J11697" s="17">
        <v>4.9599999999999998E-2</v>
      </c>
      <c r="K11697" s="17">
        <v>3.39E-4</v>
      </c>
    </row>
    <row r="11698" spans="1:11" x14ac:dyDescent="0.45">
      <c r="A11698" s="10" t="s">
        <v>93</v>
      </c>
      <c r="B11698" s="20">
        <v>0.94099999999999995</v>
      </c>
      <c r="C11698" s="19">
        <v>607377</v>
      </c>
      <c r="D11698" s="19">
        <v>93353.256129999994</v>
      </c>
      <c r="E11698" s="23">
        <v>0.86173135099999998</v>
      </c>
      <c r="F11698" s="23">
        <v>0.40450637</v>
      </c>
      <c r="G11698" s="17">
        <v>0.75519158600000003</v>
      </c>
      <c r="H11698" s="17">
        <v>0.244808414</v>
      </c>
      <c r="I11698" s="17">
        <v>0.95028393700000002</v>
      </c>
      <c r="J11698" s="17">
        <v>4.9399999999999999E-2</v>
      </c>
      <c r="K11698" s="17">
        <v>3.3700000000000001E-4</v>
      </c>
    </row>
    <row r="11699" spans="1:11" x14ac:dyDescent="0.45">
      <c r="A11699" s="10" t="s">
        <v>93</v>
      </c>
      <c r="B11699" s="20">
        <v>0.94199999999999995</v>
      </c>
      <c r="C11699" s="19">
        <v>608019</v>
      </c>
      <c r="D11699" s="19">
        <v>93910.392500000002</v>
      </c>
      <c r="E11699" s="23">
        <v>0.87330078</v>
      </c>
      <c r="F11699" s="23">
        <v>0.40701707799999998</v>
      </c>
      <c r="G11699" s="17">
        <v>0.75527080599999996</v>
      </c>
      <c r="H11699" s="17">
        <v>0.24472919400000001</v>
      </c>
      <c r="I11699" s="17">
        <v>0.95053322100000004</v>
      </c>
      <c r="J11699" s="17">
        <v>4.9099999999999998E-2</v>
      </c>
      <c r="K11699" s="17">
        <v>3.3599999999999998E-4</v>
      </c>
    </row>
    <row r="11700" spans="1:11" x14ac:dyDescent="0.45">
      <c r="A11700" s="10" t="s">
        <v>93</v>
      </c>
      <c r="B11700" s="20">
        <v>0.94299999999999995</v>
      </c>
      <c r="C11700" s="19">
        <v>608666</v>
      </c>
      <c r="D11700" s="19">
        <v>94478.022039999996</v>
      </c>
      <c r="E11700" s="23">
        <v>0.88136313300000002</v>
      </c>
      <c r="F11700" s="23">
        <v>0.40956703100000003</v>
      </c>
      <c r="G11700" s="17">
        <v>0.75541429900000001</v>
      </c>
      <c r="H11700" s="17">
        <v>0.24458570099999999</v>
      </c>
      <c r="I11700" s="17">
        <v>0.95079355399999999</v>
      </c>
      <c r="J11700" s="17">
        <v>4.8899999999999999E-2</v>
      </c>
      <c r="K11700" s="17">
        <v>3.3399999999999999E-4</v>
      </c>
    </row>
    <row r="11701" spans="1:11" x14ac:dyDescent="0.45">
      <c r="A11701" s="10" t="s">
        <v>93</v>
      </c>
      <c r="B11701" s="20">
        <v>0.94399999999999995</v>
      </c>
      <c r="C11701" s="19">
        <v>609312</v>
      </c>
      <c r="D11701" s="19">
        <v>95051.715450000003</v>
      </c>
      <c r="E11701" s="23">
        <v>0.89417029199999998</v>
      </c>
      <c r="F11701" s="23">
        <v>0.41210614899999998</v>
      </c>
      <c r="G11701" s="17">
        <v>0.75545205100000001</v>
      </c>
      <c r="H11701" s="17">
        <v>0.24454794899999999</v>
      </c>
      <c r="I11701" s="17">
        <v>0.95100889099999997</v>
      </c>
      <c r="J11701" s="17">
        <v>4.87E-2</v>
      </c>
      <c r="K11701" s="17">
        <v>3.3199999999999999E-4</v>
      </c>
    </row>
    <row r="11702" spans="1:11" x14ac:dyDescent="0.45">
      <c r="A11702" s="10" t="s">
        <v>93</v>
      </c>
      <c r="B11702" s="20">
        <v>0.94499999999999995</v>
      </c>
      <c r="C11702" s="19">
        <v>609949</v>
      </c>
      <c r="D11702" s="19">
        <v>95625.648730000001</v>
      </c>
      <c r="E11702" s="23">
        <v>0.90724174099999999</v>
      </c>
      <c r="F11702" s="23">
        <v>0.41476046700000002</v>
      </c>
      <c r="G11702" s="17">
        <v>0.75552382200000001</v>
      </c>
      <c r="H11702" s="17">
        <v>0.24447617799999999</v>
      </c>
      <c r="I11702" s="17">
        <v>0.951187326</v>
      </c>
      <c r="J11702" s="17">
        <v>4.8500000000000001E-2</v>
      </c>
      <c r="K11702" s="17">
        <v>3.3500000000000001E-4</v>
      </c>
    </row>
    <row r="11703" spans="1:11" x14ac:dyDescent="0.45">
      <c r="A11703" s="10" t="s">
        <v>93</v>
      </c>
      <c r="B11703" s="20">
        <v>0.94599999999999995</v>
      </c>
      <c r="C11703" s="19">
        <v>610601</v>
      </c>
      <c r="D11703" s="19">
        <v>96221.090710000004</v>
      </c>
      <c r="E11703" s="23">
        <v>0.92111662999999999</v>
      </c>
      <c r="F11703" s="23">
        <v>0.41738206900000002</v>
      </c>
      <c r="G11703" s="17">
        <v>0.75562601399999996</v>
      </c>
      <c r="H11703" s="17">
        <v>0.24437398599999999</v>
      </c>
      <c r="I11703" s="17">
        <v>0.95142138600000004</v>
      </c>
      <c r="J11703" s="17">
        <v>4.82E-2</v>
      </c>
      <c r="K11703" s="17">
        <v>3.3300000000000002E-4</v>
      </c>
    </row>
    <row r="11704" spans="1:11" x14ac:dyDescent="0.45">
      <c r="A11704" s="10" t="s">
        <v>93</v>
      </c>
      <c r="B11704" s="20">
        <v>0.94699999999999995</v>
      </c>
      <c r="C11704" s="19">
        <v>611239</v>
      </c>
      <c r="D11704" s="19">
        <v>96813.315749999994</v>
      </c>
      <c r="E11704" s="23">
        <v>0.93721372199999997</v>
      </c>
      <c r="F11704" s="23">
        <v>0.42010613000000002</v>
      </c>
      <c r="G11704" s="17">
        <v>0.75566186099999999</v>
      </c>
      <c r="H11704" s="17">
        <v>0.24433813900000001</v>
      </c>
      <c r="I11704" s="17">
        <v>0.951657313</v>
      </c>
      <c r="J11704" s="17">
        <v>4.8000000000000001E-2</v>
      </c>
      <c r="K11704" s="17">
        <v>3.3199999999999999E-4</v>
      </c>
    </row>
    <row r="11705" spans="1:11" x14ac:dyDescent="0.45">
      <c r="A11705" s="10" t="s">
        <v>93</v>
      </c>
      <c r="B11705" s="20">
        <v>0.94799999999999995</v>
      </c>
      <c r="C11705" s="19">
        <v>611890</v>
      </c>
      <c r="D11705" s="19">
        <v>97426.967829999994</v>
      </c>
      <c r="E11705" s="23">
        <v>0.94775067000000002</v>
      </c>
      <c r="F11705" s="23">
        <v>0.42286489599999999</v>
      </c>
      <c r="G11705" s="17">
        <v>0.75567667400000005</v>
      </c>
      <c r="H11705" s="17">
        <v>0.24432332600000001</v>
      </c>
      <c r="I11705" s="17">
        <v>0.95188059000000003</v>
      </c>
      <c r="J11705" s="17">
        <v>4.7800000000000002E-2</v>
      </c>
      <c r="K11705" s="17">
        <v>3.3E-4</v>
      </c>
    </row>
    <row r="11706" spans="1:11" x14ac:dyDescent="0.45">
      <c r="A11706" s="10" t="s">
        <v>93</v>
      </c>
      <c r="B11706" s="20">
        <v>0.94899999999999995</v>
      </c>
      <c r="C11706" s="19">
        <v>612530</v>
      </c>
      <c r="D11706" s="19">
        <v>98037.010070000004</v>
      </c>
      <c r="E11706" s="23">
        <v>0.95807914299999997</v>
      </c>
      <c r="F11706" s="23">
        <v>0.42568270499999999</v>
      </c>
      <c r="G11706" s="17">
        <v>0.75577522699999999</v>
      </c>
      <c r="H11706" s="17">
        <v>0.24422477300000001</v>
      </c>
      <c r="I11706" s="17">
        <v>0.95211262299999999</v>
      </c>
      <c r="J11706" s="17">
        <v>4.7600000000000003E-2</v>
      </c>
      <c r="K11706" s="17">
        <v>3.2899999999999997E-4</v>
      </c>
    </row>
    <row r="11707" spans="1:11" x14ac:dyDescent="0.45">
      <c r="A11707" s="10" t="s">
        <v>93</v>
      </c>
      <c r="B11707" s="20">
        <v>0.95</v>
      </c>
      <c r="C11707" s="19">
        <v>613180</v>
      </c>
      <c r="D11707" s="19">
        <v>98663.133629999997</v>
      </c>
      <c r="E11707" s="23">
        <v>0.97205970100000005</v>
      </c>
      <c r="F11707" s="23">
        <v>0.42851868900000001</v>
      </c>
      <c r="G11707" s="17">
        <v>0.75587266399999997</v>
      </c>
      <c r="H11707" s="17">
        <v>0.244127336</v>
      </c>
      <c r="I11707" s="17">
        <v>0.95234198999999997</v>
      </c>
      <c r="J11707" s="17">
        <v>4.7300000000000002E-2</v>
      </c>
      <c r="K11707" s="17">
        <v>3.2699999999999998E-4</v>
      </c>
    </row>
    <row r="11708" spans="1:11" x14ac:dyDescent="0.45">
      <c r="A11708" s="10" t="s">
        <v>93</v>
      </c>
      <c r="B11708" s="20">
        <v>0.95099999999999996</v>
      </c>
      <c r="C11708" s="19">
        <v>613822</v>
      </c>
      <c r="D11708" s="19">
        <v>99291.417870000005</v>
      </c>
      <c r="E11708" s="23">
        <v>0.98665457899999998</v>
      </c>
      <c r="F11708" s="23">
        <v>0.43143035899999999</v>
      </c>
      <c r="G11708" s="17">
        <v>0.75595856800000005</v>
      </c>
      <c r="H11708" s="17">
        <v>0.244041432</v>
      </c>
      <c r="I11708" s="17">
        <v>0.95258325300000002</v>
      </c>
      <c r="J11708" s="17">
        <v>4.7100000000000003E-2</v>
      </c>
      <c r="K11708" s="17">
        <v>3.2499999999999999E-4</v>
      </c>
    </row>
    <row r="11709" spans="1:11" x14ac:dyDescent="0.45">
      <c r="A11709" s="10" t="s">
        <v>93</v>
      </c>
      <c r="B11709" s="20">
        <v>0.95199999999999996</v>
      </c>
      <c r="C11709" s="19">
        <v>614470</v>
      </c>
      <c r="D11709" s="19">
        <v>99935.869560000006</v>
      </c>
      <c r="E11709" s="23">
        <v>1.0024823009999999</v>
      </c>
      <c r="F11709" s="23">
        <v>0.43429430600000002</v>
      </c>
      <c r="G11709" s="17">
        <v>0.75602226299999997</v>
      </c>
      <c r="H11709" s="17">
        <v>0.243977737</v>
      </c>
      <c r="I11709" s="17">
        <v>0.95277700099999996</v>
      </c>
      <c r="J11709" s="17">
        <v>4.6899999999999997E-2</v>
      </c>
      <c r="K11709" s="17">
        <v>3.2400000000000001E-4</v>
      </c>
    </row>
    <row r="11710" spans="1:11" x14ac:dyDescent="0.45">
      <c r="A11710" s="10" t="s">
        <v>93</v>
      </c>
      <c r="B11710" s="20">
        <v>0.95299999999999996</v>
      </c>
      <c r="C11710" s="19">
        <v>615112</v>
      </c>
      <c r="D11710" s="19">
        <v>100584.4428</v>
      </c>
      <c r="E11710" s="23">
        <v>1.0189315640000001</v>
      </c>
      <c r="F11710" s="23">
        <v>0.43738474199999999</v>
      </c>
      <c r="G11710" s="17">
        <v>0.75608181900000004</v>
      </c>
      <c r="H11710" s="17">
        <v>0.24391818100000001</v>
      </c>
      <c r="I11710" s="17">
        <v>0.95297757800000005</v>
      </c>
      <c r="J11710" s="17">
        <v>4.6699999999999998E-2</v>
      </c>
      <c r="K11710" s="17">
        <v>3.2200000000000002E-4</v>
      </c>
    </row>
    <row r="11711" spans="1:11" x14ac:dyDescent="0.45">
      <c r="A11711" s="10" t="s">
        <v>93</v>
      </c>
      <c r="B11711" s="20">
        <v>0.95399999999999996</v>
      </c>
      <c r="C11711" s="19">
        <v>615739</v>
      </c>
      <c r="D11711" s="19">
        <v>101230.2012</v>
      </c>
      <c r="E11711" s="23">
        <v>1.0397309429999999</v>
      </c>
      <c r="F11711" s="23">
        <v>0.44036173899999997</v>
      </c>
      <c r="G11711" s="17">
        <v>0.75611257399999998</v>
      </c>
      <c r="H11711" s="17">
        <v>0.24388742599999999</v>
      </c>
      <c r="I11711" s="17">
        <v>0.95320326</v>
      </c>
      <c r="J11711" s="17">
        <v>4.65E-2</v>
      </c>
      <c r="K11711" s="17">
        <v>3.2299999999999999E-4</v>
      </c>
    </row>
    <row r="11712" spans="1:11" x14ac:dyDescent="0.45">
      <c r="A11712" s="10" t="s">
        <v>93</v>
      </c>
      <c r="B11712" s="20">
        <v>0.95499999999999996</v>
      </c>
      <c r="C11712" s="19">
        <v>616404</v>
      </c>
      <c r="D11712" s="19">
        <v>101927.3224</v>
      </c>
      <c r="E11712" s="23">
        <v>1.058346561</v>
      </c>
      <c r="F11712" s="23">
        <v>0.44348860899999998</v>
      </c>
      <c r="G11712" s="17">
        <v>0.75625077100000004</v>
      </c>
      <c r="H11712" s="17">
        <v>0.24374922900000001</v>
      </c>
      <c r="I11712" s="17">
        <v>0.95337061599999995</v>
      </c>
      <c r="J11712" s="17">
        <v>4.6300000000000001E-2</v>
      </c>
      <c r="K11712" s="17">
        <v>3.21E-4</v>
      </c>
    </row>
    <row r="11713" spans="1:11" x14ac:dyDescent="0.45">
      <c r="A11713" s="10" t="s">
        <v>93</v>
      </c>
      <c r="B11713" s="20">
        <v>0.95599999999999996</v>
      </c>
      <c r="C11713" s="19">
        <v>617047</v>
      </c>
      <c r="D11713" s="19">
        <v>102613.1413</v>
      </c>
      <c r="E11713" s="23">
        <v>1.075440572</v>
      </c>
      <c r="F11713" s="23">
        <v>0.446777388</v>
      </c>
      <c r="G11713" s="17">
        <v>0.756232507</v>
      </c>
      <c r="H11713" s="17">
        <v>0.243767493</v>
      </c>
      <c r="I11713" s="17">
        <v>0.95357664900000005</v>
      </c>
      <c r="J11713" s="17">
        <v>4.6100000000000002E-2</v>
      </c>
      <c r="K11713" s="17">
        <v>3.2000000000000003E-4</v>
      </c>
    </row>
    <row r="11714" spans="1:11" x14ac:dyDescent="0.45">
      <c r="A11714" s="10" t="s">
        <v>93</v>
      </c>
      <c r="B11714" s="20">
        <v>0.95699999999999996</v>
      </c>
      <c r="C11714" s="19">
        <v>617691</v>
      </c>
      <c r="D11714" s="19">
        <v>103313.4396</v>
      </c>
      <c r="E11714" s="23">
        <v>1.100270654</v>
      </c>
      <c r="F11714" s="23">
        <v>0.44997862700000002</v>
      </c>
      <c r="G11714" s="17">
        <v>0.75630695599999997</v>
      </c>
      <c r="H11714" s="17">
        <v>0.243693044</v>
      </c>
      <c r="I11714" s="17">
        <v>0.95379190000000003</v>
      </c>
      <c r="J11714" s="17">
        <v>4.5900000000000003E-2</v>
      </c>
      <c r="K11714" s="17">
        <v>3.2000000000000003E-4</v>
      </c>
    </row>
    <row r="11715" spans="1:11" x14ac:dyDescent="0.45">
      <c r="A11715" s="10" t="s">
        <v>93</v>
      </c>
      <c r="B11715" s="20">
        <v>0.95799999999999996</v>
      </c>
      <c r="C11715" s="19">
        <v>618339</v>
      </c>
      <c r="D11715" s="19">
        <v>104032.3061</v>
      </c>
      <c r="E11715" s="23">
        <v>1.120581791</v>
      </c>
      <c r="F11715" s="23">
        <v>0.45334377999999997</v>
      </c>
      <c r="G11715" s="17">
        <v>0.75641678800000001</v>
      </c>
      <c r="H11715" s="17">
        <v>0.24358321199999999</v>
      </c>
      <c r="I11715" s="17">
        <v>0.95388004000000004</v>
      </c>
      <c r="J11715" s="17">
        <v>4.58E-2</v>
      </c>
      <c r="K11715" s="17">
        <v>3.1799999999999998E-4</v>
      </c>
    </row>
    <row r="11716" spans="1:11" x14ac:dyDescent="0.45">
      <c r="A11716" s="10" t="s">
        <v>93</v>
      </c>
      <c r="B11716" s="20">
        <v>0.95899999999999996</v>
      </c>
      <c r="C11716" s="19">
        <v>618980</v>
      </c>
      <c r="D11716" s="19">
        <v>104759.2531</v>
      </c>
      <c r="E11716" s="23">
        <v>1.143805524</v>
      </c>
      <c r="F11716" s="23">
        <v>0.456804708</v>
      </c>
      <c r="G11716" s="17">
        <v>0.75648486199999998</v>
      </c>
      <c r="H11716" s="17">
        <v>0.24351513799999999</v>
      </c>
      <c r="I11716" s="17">
        <v>0.95407976999999999</v>
      </c>
      <c r="J11716" s="17">
        <v>4.5600000000000002E-2</v>
      </c>
      <c r="K11716" s="17">
        <v>3.1700000000000001E-4</v>
      </c>
    </row>
    <row r="11717" spans="1:11" x14ac:dyDescent="0.45">
      <c r="A11717" s="10" t="s">
        <v>93</v>
      </c>
      <c r="B11717" s="20">
        <v>0.96</v>
      </c>
      <c r="C11717" s="19">
        <v>619626</v>
      </c>
      <c r="D11717" s="19">
        <v>105506.5073</v>
      </c>
      <c r="E11717" s="23">
        <v>1.1692400709999999</v>
      </c>
      <c r="F11717" s="23">
        <v>0.46032248399999998</v>
      </c>
      <c r="G11717" s="17">
        <v>0.75660317700000002</v>
      </c>
      <c r="H11717" s="17">
        <v>0.24339682300000001</v>
      </c>
      <c r="I11717" s="17">
        <v>0.95429396499999997</v>
      </c>
      <c r="J11717" s="17">
        <v>4.5400000000000003E-2</v>
      </c>
      <c r="K11717" s="17">
        <v>3.1500000000000001E-4</v>
      </c>
    </row>
    <row r="11718" spans="1:11" x14ac:dyDescent="0.45">
      <c r="A11718" s="10" t="s">
        <v>93</v>
      </c>
      <c r="B11718" s="20">
        <v>0.96099999999999997</v>
      </c>
      <c r="C11718" s="19">
        <v>620273</v>
      </c>
      <c r="D11718" s="19">
        <v>106270.71460000001</v>
      </c>
      <c r="E11718" s="23">
        <v>1.191251952</v>
      </c>
      <c r="F11718" s="23">
        <v>0.46390848099999998</v>
      </c>
      <c r="G11718" s="17">
        <v>0.75660878399999998</v>
      </c>
      <c r="H11718" s="17">
        <v>0.24339121599999999</v>
      </c>
      <c r="I11718" s="17">
        <v>0.95449897699999997</v>
      </c>
      <c r="J11718" s="17">
        <v>4.5199999999999997E-2</v>
      </c>
      <c r="K11718" s="17">
        <v>3.1399999999999999E-4</v>
      </c>
    </row>
    <row r="11719" spans="1:11" x14ac:dyDescent="0.45">
      <c r="A11719" s="10" t="s">
        <v>93</v>
      </c>
      <c r="B11719" s="20">
        <v>0.96199999999999997</v>
      </c>
      <c r="C11719" s="19">
        <v>620917</v>
      </c>
      <c r="D11719" s="19">
        <v>107045.9682</v>
      </c>
      <c r="E11719" s="23">
        <v>1.2188959130000001</v>
      </c>
      <c r="F11719" s="23">
        <v>0.46764524800000001</v>
      </c>
      <c r="G11719" s="17">
        <v>0.75668567600000003</v>
      </c>
      <c r="H11719" s="17">
        <v>0.243314324</v>
      </c>
      <c r="I11719" s="17">
        <v>0.95469601900000001</v>
      </c>
      <c r="J11719" s="17">
        <v>4.4999999999999998E-2</v>
      </c>
      <c r="K11719" s="17">
        <v>3.1300000000000002E-4</v>
      </c>
    </row>
    <row r="11720" spans="1:11" x14ac:dyDescent="0.45">
      <c r="A11720" s="10" t="s">
        <v>93</v>
      </c>
      <c r="B11720" s="20">
        <v>0.96299999999999997</v>
      </c>
      <c r="C11720" s="19">
        <v>621557</v>
      </c>
      <c r="D11720" s="19">
        <v>107834.766</v>
      </c>
      <c r="E11720" s="23">
        <v>1.246643444</v>
      </c>
      <c r="F11720" s="23">
        <v>0.47142095000000001</v>
      </c>
      <c r="G11720" s="17">
        <v>0.75678980399999995</v>
      </c>
      <c r="H11720" s="17">
        <v>0.24321019599999999</v>
      </c>
      <c r="I11720" s="17">
        <v>0.95488024000000005</v>
      </c>
      <c r="J11720" s="17">
        <v>4.48E-2</v>
      </c>
      <c r="K11720" s="17">
        <v>3.1100000000000002E-4</v>
      </c>
    </row>
    <row r="11721" spans="1:11" x14ac:dyDescent="0.45">
      <c r="A11721" s="10" t="s">
        <v>93</v>
      </c>
      <c r="B11721" s="20">
        <v>0.96399999999999997</v>
      </c>
      <c r="C11721" s="19">
        <v>622191</v>
      </c>
      <c r="D11721" s="19">
        <v>108635.4544</v>
      </c>
      <c r="E11721" s="23">
        <v>1.278581942</v>
      </c>
      <c r="F11721" s="23">
        <v>0.47528035600000001</v>
      </c>
      <c r="G11721" s="17">
        <v>0.75684958499999999</v>
      </c>
      <c r="H11721" s="17">
        <v>0.24315041500000001</v>
      </c>
      <c r="I11721" s="17">
        <v>0.95510859699999995</v>
      </c>
      <c r="J11721" s="17">
        <v>4.4600000000000001E-2</v>
      </c>
      <c r="K11721" s="17">
        <v>3.1E-4</v>
      </c>
    </row>
    <row r="11722" spans="1:11" x14ac:dyDescent="0.45">
      <c r="A11722" s="10" t="s">
        <v>93</v>
      </c>
      <c r="B11722" s="20">
        <v>0.96499999999999997</v>
      </c>
      <c r="C11722" s="19">
        <v>622852</v>
      </c>
      <c r="D11722" s="19">
        <v>109490.25199999999</v>
      </c>
      <c r="E11722" s="23">
        <v>1.306670888</v>
      </c>
      <c r="F11722" s="23">
        <v>0.47924465500000002</v>
      </c>
      <c r="G11722" s="17">
        <v>0.75691978199999999</v>
      </c>
      <c r="H11722" s="17">
        <v>0.24308021799999999</v>
      </c>
      <c r="I11722" s="17">
        <v>0.95532889099999996</v>
      </c>
      <c r="J11722" s="17">
        <v>4.4400000000000002E-2</v>
      </c>
      <c r="K11722" s="17">
        <v>3.0800000000000001E-4</v>
      </c>
    </row>
    <row r="11723" spans="1:11" x14ac:dyDescent="0.45">
      <c r="A11723" s="10" t="s">
        <v>93</v>
      </c>
      <c r="B11723" s="20">
        <v>0.96599999999999997</v>
      </c>
      <c r="C11723" s="19">
        <v>623493</v>
      </c>
      <c r="D11723" s="19">
        <v>110337.0558</v>
      </c>
      <c r="E11723" s="23">
        <v>1.336102334</v>
      </c>
      <c r="F11723" s="23">
        <v>0.48345817099999999</v>
      </c>
      <c r="G11723" s="17">
        <v>0.75696920400000001</v>
      </c>
      <c r="H11723" s="17">
        <v>0.24303079599999999</v>
      </c>
      <c r="I11723" s="17">
        <v>0.95553517499999996</v>
      </c>
      <c r="J11723" s="17">
        <v>4.4200000000000003E-2</v>
      </c>
      <c r="K11723" s="17">
        <v>3.0699999999999998E-4</v>
      </c>
    </row>
    <row r="11724" spans="1:11" x14ac:dyDescent="0.45">
      <c r="A11724" s="10" t="s">
        <v>93</v>
      </c>
      <c r="B11724" s="20">
        <v>0.96699999999999997</v>
      </c>
      <c r="C11724" s="19">
        <v>624139</v>
      </c>
      <c r="D11724" s="19">
        <v>111209.96030000001</v>
      </c>
      <c r="E11724" s="23">
        <v>1.3672138229999999</v>
      </c>
      <c r="F11724" s="23">
        <v>0.48745490499999999</v>
      </c>
      <c r="G11724" s="17">
        <v>0.75705571999999999</v>
      </c>
      <c r="H11724" s="17">
        <v>0.24294428000000001</v>
      </c>
      <c r="I11724" s="17">
        <v>0.95574546000000005</v>
      </c>
      <c r="J11724" s="17">
        <v>4.3900000000000002E-2</v>
      </c>
      <c r="K11724" s="17">
        <v>3.0499999999999999E-4</v>
      </c>
    </row>
    <row r="11725" spans="1:11" x14ac:dyDescent="0.45">
      <c r="A11725" s="10" t="s">
        <v>93</v>
      </c>
      <c r="B11725" s="20">
        <v>0.96799999999999997</v>
      </c>
      <c r="C11725" s="19">
        <v>624780</v>
      </c>
      <c r="D11725" s="19">
        <v>112096.6205</v>
      </c>
      <c r="E11725" s="23">
        <v>1.399308051</v>
      </c>
      <c r="F11725" s="23">
        <v>0.49191796799999998</v>
      </c>
      <c r="G11725" s="17">
        <v>0.75715291799999995</v>
      </c>
      <c r="H11725" s="17">
        <v>0.24284708199999999</v>
      </c>
      <c r="I11725" s="17">
        <v>0.95597347499999996</v>
      </c>
      <c r="J11725" s="17">
        <v>4.3700000000000003E-2</v>
      </c>
      <c r="K11725" s="17">
        <v>3.0299999999999999E-4</v>
      </c>
    </row>
    <row r="11726" spans="1:11" x14ac:dyDescent="0.45">
      <c r="A11726" s="10" t="s">
        <v>93</v>
      </c>
      <c r="B11726" s="20">
        <v>0.96899999999999997</v>
      </c>
      <c r="C11726" s="19">
        <v>625427</v>
      </c>
      <c r="D11726" s="19">
        <v>113012.3174</v>
      </c>
      <c r="E11726" s="23">
        <v>1.4316660560000001</v>
      </c>
      <c r="F11726" s="23">
        <v>0.49644530199999998</v>
      </c>
      <c r="G11726" s="17">
        <v>0.75729541600000005</v>
      </c>
      <c r="H11726" s="17">
        <v>0.242704584</v>
      </c>
      <c r="I11726" s="17">
        <v>0.95617308000000001</v>
      </c>
      <c r="J11726" s="17">
        <v>4.3499999999999997E-2</v>
      </c>
      <c r="K11726" s="17">
        <v>3.0200000000000002E-4</v>
      </c>
    </row>
    <row r="11727" spans="1:11" x14ac:dyDescent="0.45">
      <c r="A11727" s="10" t="s">
        <v>93</v>
      </c>
      <c r="B11727" s="20">
        <v>0.97</v>
      </c>
      <c r="C11727" s="19">
        <v>626076</v>
      </c>
      <c r="D11727" s="19">
        <v>113953.5497</v>
      </c>
      <c r="E11727" s="23">
        <v>1.46783032</v>
      </c>
      <c r="F11727" s="23">
        <v>0.50100087500000001</v>
      </c>
      <c r="G11727" s="17">
        <v>0.75738568500000003</v>
      </c>
      <c r="H11727" s="17">
        <v>0.242614315</v>
      </c>
      <c r="I11727" s="17">
        <v>0.95638935199999997</v>
      </c>
      <c r="J11727" s="17">
        <v>4.3299999999999998E-2</v>
      </c>
      <c r="K11727" s="17">
        <v>2.9999999999999997E-4</v>
      </c>
    </row>
    <row r="11728" spans="1:11" x14ac:dyDescent="0.45">
      <c r="A11728" s="10" t="s">
        <v>93</v>
      </c>
      <c r="B11728" s="20">
        <v>0.97099999999999997</v>
      </c>
      <c r="C11728" s="19">
        <v>626710</v>
      </c>
      <c r="D11728" s="19">
        <v>114899.3374</v>
      </c>
      <c r="E11728" s="23">
        <v>1.514735411</v>
      </c>
      <c r="F11728" s="23">
        <v>0.505777174</v>
      </c>
      <c r="G11728" s="17">
        <v>0.75751304399999997</v>
      </c>
      <c r="H11728" s="17">
        <v>0.242486956</v>
      </c>
      <c r="I11728" s="17">
        <v>0.95660645499999997</v>
      </c>
      <c r="J11728" s="17">
        <v>4.3099999999999999E-2</v>
      </c>
      <c r="K11728" s="17">
        <v>2.99E-4</v>
      </c>
    </row>
    <row r="11729" spans="1:11" x14ac:dyDescent="0.45">
      <c r="A11729" s="10" t="s">
        <v>93</v>
      </c>
      <c r="B11729" s="20">
        <v>0.97199999999999998</v>
      </c>
      <c r="C11729" s="19">
        <v>627366</v>
      </c>
      <c r="D11729" s="19">
        <v>115912.1713</v>
      </c>
      <c r="E11729" s="23">
        <v>1.571655885</v>
      </c>
      <c r="F11729" s="23">
        <v>0.510548895</v>
      </c>
      <c r="G11729" s="17">
        <v>0.75760401399999999</v>
      </c>
      <c r="H11729" s="17">
        <v>0.24239598600000001</v>
      </c>
      <c r="I11729" s="17">
        <v>0.95679366300000002</v>
      </c>
      <c r="J11729" s="17">
        <v>4.2900000000000001E-2</v>
      </c>
      <c r="K11729" s="17">
        <v>2.9799999999999998E-4</v>
      </c>
    </row>
    <row r="11730" spans="1:11" x14ac:dyDescent="0.45">
      <c r="A11730" s="10" t="s">
        <v>93</v>
      </c>
      <c r="B11730" s="20">
        <v>0.97299999999999998</v>
      </c>
      <c r="C11730" s="19">
        <v>627963</v>
      </c>
      <c r="D11730" s="19">
        <v>116865.8691</v>
      </c>
      <c r="E11730" s="23">
        <v>1.619465723</v>
      </c>
      <c r="F11730" s="23">
        <v>0.515653574</v>
      </c>
      <c r="G11730" s="17">
        <v>0.75768954499999996</v>
      </c>
      <c r="H11730" s="17">
        <v>0.24231045500000001</v>
      </c>
      <c r="I11730" s="17">
        <v>0.95699202500000002</v>
      </c>
      <c r="J11730" s="17">
        <v>4.2700000000000002E-2</v>
      </c>
      <c r="K11730" s="17">
        <v>2.9599999999999998E-4</v>
      </c>
    </row>
    <row r="11731" spans="1:11" x14ac:dyDescent="0.45">
      <c r="A11731" s="10" t="s">
        <v>93</v>
      </c>
      <c r="B11731" s="20">
        <v>0.97399999999999998</v>
      </c>
      <c r="C11731" s="19">
        <v>628654</v>
      </c>
      <c r="D11731" s="19">
        <v>118001.7522</v>
      </c>
      <c r="E11731" s="23">
        <v>1.6694819869999999</v>
      </c>
      <c r="F11731" s="23">
        <v>0.52070201400000005</v>
      </c>
      <c r="G11731" s="17">
        <v>0.75778727199999996</v>
      </c>
      <c r="H11731" s="17">
        <v>0.24221272799999999</v>
      </c>
      <c r="I11731" s="17">
        <v>0.95726158900000002</v>
      </c>
      <c r="J11731" s="17">
        <v>4.24E-2</v>
      </c>
      <c r="K11731" s="17">
        <v>2.9399999999999999E-4</v>
      </c>
    </row>
    <row r="11732" spans="1:11" x14ac:dyDescent="0.45">
      <c r="A11732" s="10" t="s">
        <v>93</v>
      </c>
      <c r="B11732" s="20">
        <v>0.97499999999999998</v>
      </c>
      <c r="C11732" s="19">
        <v>629287</v>
      </c>
      <c r="D11732" s="19">
        <v>119076.8573</v>
      </c>
      <c r="E11732" s="23">
        <v>1.7273250419999999</v>
      </c>
      <c r="F11732" s="23">
        <v>0.52646962399999997</v>
      </c>
      <c r="G11732" s="17">
        <v>0.75786088100000004</v>
      </c>
      <c r="H11732" s="17">
        <v>0.24213911900000001</v>
      </c>
      <c r="I11732" s="17">
        <v>0.95748255100000002</v>
      </c>
      <c r="J11732" s="17">
        <v>4.2200000000000001E-2</v>
      </c>
      <c r="K11732" s="17">
        <v>2.9300000000000002E-4</v>
      </c>
    </row>
    <row r="11733" spans="1:11" x14ac:dyDescent="0.45">
      <c r="A11733" s="10" t="s">
        <v>93</v>
      </c>
      <c r="B11733" s="20">
        <v>0.97599999999999998</v>
      </c>
      <c r="C11733" s="19">
        <v>629943</v>
      </c>
      <c r="D11733" s="19">
        <v>120232.3349</v>
      </c>
      <c r="E11733" s="23">
        <v>1.7922011330000001</v>
      </c>
      <c r="F11733" s="23">
        <v>0.53205387100000001</v>
      </c>
      <c r="G11733" s="17">
        <v>0.75795270400000003</v>
      </c>
      <c r="H11733" s="17">
        <v>0.242047296</v>
      </c>
      <c r="I11733" s="17">
        <v>0.95773327100000005</v>
      </c>
      <c r="J11733" s="17">
        <v>4.2000000000000003E-2</v>
      </c>
      <c r="K11733" s="17">
        <v>2.9100000000000003E-4</v>
      </c>
    </row>
    <row r="11734" spans="1:11" x14ac:dyDescent="0.45">
      <c r="A11734" s="10" t="s">
        <v>93</v>
      </c>
      <c r="B11734" s="20">
        <v>0.97699999999999998</v>
      </c>
      <c r="C11734" s="19">
        <v>630588</v>
      </c>
      <c r="D11734" s="19">
        <v>121411.8596</v>
      </c>
      <c r="E11734" s="23">
        <v>1.8625001409999999</v>
      </c>
      <c r="F11734" s="23">
        <v>0.538090505</v>
      </c>
      <c r="G11734" s="17">
        <v>0.75808768999999998</v>
      </c>
      <c r="H11734" s="17">
        <v>0.24191230999999999</v>
      </c>
      <c r="I11734" s="17">
        <v>0.95796477000000002</v>
      </c>
      <c r="J11734" s="17">
        <v>4.1700000000000001E-2</v>
      </c>
      <c r="K11734" s="17">
        <v>2.8899999999999998E-4</v>
      </c>
    </row>
    <row r="11735" spans="1:11" x14ac:dyDescent="0.45">
      <c r="A11735" s="10" t="s">
        <v>93</v>
      </c>
      <c r="B11735" s="20">
        <v>0.97799999999999998</v>
      </c>
      <c r="C11735" s="19">
        <v>631230</v>
      </c>
      <c r="D11735" s="19">
        <v>122627.68520000001</v>
      </c>
      <c r="E11735" s="23">
        <v>1.9244404989999999</v>
      </c>
      <c r="F11735" s="23">
        <v>0.54427376299999997</v>
      </c>
      <c r="G11735" s="17">
        <v>0.75814362400000002</v>
      </c>
      <c r="H11735" s="17">
        <v>0.24185637600000001</v>
      </c>
      <c r="I11735" s="17">
        <v>0.95818778599999999</v>
      </c>
      <c r="J11735" s="17">
        <v>4.1500000000000002E-2</v>
      </c>
      <c r="K11735" s="17">
        <v>2.8699999999999998E-4</v>
      </c>
    </row>
    <row r="11736" spans="1:11" x14ac:dyDescent="0.45">
      <c r="A11736" s="10" t="s">
        <v>93</v>
      </c>
      <c r="B11736" s="20">
        <v>0.97899999999999998</v>
      </c>
      <c r="C11736" s="19">
        <v>631879</v>
      </c>
      <c r="D11736" s="19">
        <v>123900.3894</v>
      </c>
      <c r="E11736" s="23">
        <v>1.9962754300000001</v>
      </c>
      <c r="F11736" s="23">
        <v>0.55063840399999997</v>
      </c>
      <c r="G11736" s="17">
        <v>0.75828283600000002</v>
      </c>
      <c r="H11736" s="17">
        <v>0.24171716400000001</v>
      </c>
      <c r="I11736" s="17">
        <v>0.95844993899999997</v>
      </c>
      <c r="J11736" s="17">
        <v>4.1300000000000003E-2</v>
      </c>
      <c r="K11736" s="17">
        <v>2.8499999999999999E-4</v>
      </c>
    </row>
    <row r="11737" spans="1:11" x14ac:dyDescent="0.45">
      <c r="A11737" s="10" t="s">
        <v>93</v>
      </c>
      <c r="B11737" s="20">
        <v>0.98</v>
      </c>
      <c r="C11737" s="19">
        <v>632522</v>
      </c>
      <c r="D11737" s="19">
        <v>125205.1773</v>
      </c>
      <c r="E11737" s="23">
        <v>2.0686892129999999</v>
      </c>
      <c r="F11737" s="23">
        <v>0.557383089</v>
      </c>
      <c r="G11737" s="17">
        <v>0.75841946999999998</v>
      </c>
      <c r="H11737" s="17">
        <v>0.24158052999999999</v>
      </c>
      <c r="I11737" s="17">
        <v>0.95870938500000003</v>
      </c>
      <c r="J11737" s="17">
        <v>4.1000000000000002E-2</v>
      </c>
      <c r="K11737" s="17">
        <v>2.8400000000000002E-4</v>
      </c>
    </row>
    <row r="11738" spans="1:11" x14ac:dyDescent="0.45">
      <c r="A11738" s="10" t="s">
        <v>93</v>
      </c>
      <c r="B11738" s="20">
        <v>0.98099999999999998</v>
      </c>
      <c r="C11738" s="19">
        <v>633169</v>
      </c>
      <c r="D11738" s="19">
        <v>126570.47659999999</v>
      </c>
      <c r="E11738" s="23">
        <v>2.1510153609999998</v>
      </c>
      <c r="F11738" s="23">
        <v>0.56427970500000002</v>
      </c>
      <c r="G11738" s="17">
        <v>0.758532082</v>
      </c>
      <c r="H11738" s="17">
        <v>0.241467918</v>
      </c>
      <c r="I11738" s="17">
        <v>0.95892200900000002</v>
      </c>
      <c r="J11738" s="17">
        <v>4.0800000000000003E-2</v>
      </c>
      <c r="K11738" s="17">
        <v>2.8499999999999999E-4</v>
      </c>
    </row>
    <row r="11739" spans="1:11" x14ac:dyDescent="0.45">
      <c r="A11739" s="10" t="s">
        <v>93</v>
      </c>
      <c r="B11739" s="20">
        <v>0.98199999999999998</v>
      </c>
      <c r="C11739" s="19">
        <v>633811</v>
      </c>
      <c r="D11739" s="19">
        <v>127980.1526</v>
      </c>
      <c r="E11739" s="23">
        <v>2.2379957880000001</v>
      </c>
      <c r="F11739" s="23">
        <v>0.571567257</v>
      </c>
      <c r="G11739" s="17">
        <v>0.75866307099999997</v>
      </c>
      <c r="H11739" s="17">
        <v>0.24133692900000001</v>
      </c>
      <c r="I11739" s="17">
        <v>0.95902542899999998</v>
      </c>
      <c r="J11739" s="17">
        <v>4.07E-2</v>
      </c>
      <c r="K11739" s="17">
        <v>2.8499999999999999E-4</v>
      </c>
    </row>
    <row r="11740" spans="1:11" x14ac:dyDescent="0.45">
      <c r="A11740" s="10" t="s">
        <v>93</v>
      </c>
      <c r="B11740" s="20">
        <v>0.98299999999999998</v>
      </c>
      <c r="C11740" s="19">
        <v>634456</v>
      </c>
      <c r="D11740" s="19">
        <v>129459.5482</v>
      </c>
      <c r="E11740" s="23">
        <v>2.3525331770000002</v>
      </c>
      <c r="F11740" s="23">
        <v>0.57911526099999999</v>
      </c>
      <c r="G11740" s="17">
        <v>0.75877129399999999</v>
      </c>
      <c r="H11740" s="17">
        <v>0.24122870599999999</v>
      </c>
      <c r="I11740" s="17">
        <v>0.95928595800000005</v>
      </c>
      <c r="J11740" s="17">
        <v>4.0399999999999998E-2</v>
      </c>
      <c r="K11740" s="17">
        <v>2.8299999999999999E-4</v>
      </c>
    </row>
    <row r="11741" spans="1:11" x14ac:dyDescent="0.45">
      <c r="A11741" s="10" t="s">
        <v>93</v>
      </c>
      <c r="B11741" s="20">
        <v>0.98399999999999999</v>
      </c>
      <c r="C11741" s="19">
        <v>635103</v>
      </c>
      <c r="D11741" s="19">
        <v>131019.05409999999</v>
      </c>
      <c r="E11741" s="23">
        <v>2.4674395630000001</v>
      </c>
      <c r="F11741" s="23">
        <v>0.58718639399999994</v>
      </c>
      <c r="G11741" s="17">
        <v>0.75889580099999998</v>
      </c>
      <c r="H11741" s="17">
        <v>0.24110419899999999</v>
      </c>
      <c r="I11741" s="17">
        <v>0.95952813199999998</v>
      </c>
      <c r="J11741" s="17">
        <v>4.02E-2</v>
      </c>
      <c r="K11741" s="17">
        <v>2.81E-4</v>
      </c>
    </row>
    <row r="11742" spans="1:11" x14ac:dyDescent="0.45">
      <c r="A11742" s="10" t="s">
        <v>93</v>
      </c>
      <c r="B11742" s="20">
        <v>0.98499999999999999</v>
      </c>
      <c r="C11742" s="19">
        <v>635744</v>
      </c>
      <c r="D11742" s="19">
        <v>132646.07130000001</v>
      </c>
      <c r="E11742" s="23">
        <v>2.6022352030000002</v>
      </c>
      <c r="F11742" s="23">
        <v>0.595652984</v>
      </c>
      <c r="G11742" s="17">
        <v>0.75903980199999999</v>
      </c>
      <c r="H11742" s="17">
        <v>0.24096019799999999</v>
      </c>
      <c r="I11742" s="17">
        <v>0.95981077000000004</v>
      </c>
      <c r="J11742" s="17">
        <v>3.9899999999999998E-2</v>
      </c>
      <c r="K11742" s="17">
        <v>2.7900000000000001E-4</v>
      </c>
    </row>
    <row r="11743" spans="1:11" x14ac:dyDescent="0.45">
      <c r="A11743" s="10" t="s">
        <v>93</v>
      </c>
      <c r="B11743" s="20">
        <v>0.98599999999999999</v>
      </c>
      <c r="C11743" s="19">
        <v>636392</v>
      </c>
      <c r="D11743" s="19">
        <v>134368.72899999999</v>
      </c>
      <c r="E11743" s="23">
        <v>2.72604866</v>
      </c>
      <c r="F11743" s="23">
        <v>0.60449667600000001</v>
      </c>
      <c r="G11743" s="17">
        <v>0.759164163</v>
      </c>
      <c r="H11743" s="17">
        <v>0.240835837</v>
      </c>
      <c r="I11743" s="17">
        <v>0.960133295</v>
      </c>
      <c r="J11743" s="17">
        <v>3.9600000000000003E-2</v>
      </c>
      <c r="K11743" s="17">
        <v>2.7900000000000001E-4</v>
      </c>
    </row>
    <row r="11744" spans="1:11" x14ac:dyDescent="0.45">
      <c r="A11744" s="10" t="s">
        <v>93</v>
      </c>
      <c r="B11744" s="20">
        <v>0.98699999999999999</v>
      </c>
      <c r="C11744" s="19">
        <v>637034</v>
      </c>
      <c r="D11744" s="19">
        <v>136158.554</v>
      </c>
      <c r="E11744" s="23">
        <v>2.8587573310000001</v>
      </c>
      <c r="F11744" s="23">
        <v>0.61397212999999995</v>
      </c>
      <c r="G11744" s="17">
        <v>0.75930013200000002</v>
      </c>
      <c r="H11744" s="17">
        <v>0.24069986800000001</v>
      </c>
      <c r="I11744" s="17">
        <v>0.96044179500000004</v>
      </c>
      <c r="J11744" s="17">
        <v>3.9300000000000002E-2</v>
      </c>
      <c r="K11744" s="17">
        <v>2.7700000000000001E-4</v>
      </c>
    </row>
    <row r="11745" spans="1:11" x14ac:dyDescent="0.45">
      <c r="A11745" s="10" t="s">
        <v>93</v>
      </c>
      <c r="B11745" s="20">
        <v>0.98799999999999999</v>
      </c>
      <c r="C11745" s="19">
        <v>637681</v>
      </c>
      <c r="D11745" s="19">
        <v>138071.54819999999</v>
      </c>
      <c r="E11745" s="23">
        <v>3.0361676000000002</v>
      </c>
      <c r="F11745" s="23">
        <v>0.62385142900000001</v>
      </c>
      <c r="G11745" s="17">
        <v>0.75944555300000005</v>
      </c>
      <c r="H11745" s="17">
        <v>0.240554447</v>
      </c>
      <c r="I11745" s="17">
        <v>0.96073185100000003</v>
      </c>
      <c r="J11745" s="17">
        <v>3.9E-2</v>
      </c>
      <c r="K11745" s="17">
        <v>2.7500000000000002E-4</v>
      </c>
    </row>
    <row r="11746" spans="1:11" x14ac:dyDescent="0.45">
      <c r="A11746" s="10" t="s">
        <v>93</v>
      </c>
      <c r="B11746" s="20">
        <v>0.98899999999999999</v>
      </c>
      <c r="C11746" s="19">
        <v>638327</v>
      </c>
      <c r="D11746" s="19">
        <v>140111.6923</v>
      </c>
      <c r="E11746" s="23">
        <v>3.2680362459999999</v>
      </c>
      <c r="F11746" s="23">
        <v>0.63442632899999996</v>
      </c>
      <c r="G11746" s="17">
        <v>0.75960283699999998</v>
      </c>
      <c r="H11746" s="17">
        <v>0.240397163</v>
      </c>
      <c r="I11746" s="17">
        <v>0.96105989999999997</v>
      </c>
      <c r="J11746" s="17">
        <v>3.8699999999999998E-2</v>
      </c>
      <c r="K11746" s="17">
        <v>2.7399999999999999E-4</v>
      </c>
    </row>
    <row r="11747" spans="1:11" x14ac:dyDescent="0.45">
      <c r="A11747" s="10" t="s">
        <v>93</v>
      </c>
      <c r="B11747" s="20">
        <v>0.99</v>
      </c>
      <c r="C11747" s="19">
        <v>638970</v>
      </c>
      <c r="D11747" s="19">
        <v>142287.56880000001</v>
      </c>
      <c r="E11747" s="23">
        <v>3.5025251499999999</v>
      </c>
      <c r="F11747" s="23">
        <v>0.64577928799999995</v>
      </c>
      <c r="G11747" s="17">
        <v>0.75974615400000001</v>
      </c>
      <c r="H11747" s="17">
        <v>0.24025384599999999</v>
      </c>
      <c r="I11747" s="17">
        <v>0.96135228699999997</v>
      </c>
      <c r="J11747" s="17">
        <v>3.8399999999999997E-2</v>
      </c>
      <c r="K11747" s="17">
        <v>2.7099999999999997E-4</v>
      </c>
    </row>
    <row r="11748" spans="1:11" x14ac:dyDescent="0.45">
      <c r="A11748" s="10" t="s">
        <v>93</v>
      </c>
      <c r="B11748" s="20">
        <v>0.99099999999999999</v>
      </c>
      <c r="C11748" s="19">
        <v>639616</v>
      </c>
      <c r="D11748" s="19">
        <v>144646.77590000001</v>
      </c>
      <c r="E11748" s="23">
        <v>3.8114477519999999</v>
      </c>
      <c r="F11748" s="23">
        <v>0.65797992299999997</v>
      </c>
      <c r="G11748" s="17">
        <v>0.75991532399999995</v>
      </c>
      <c r="H11748" s="17">
        <v>0.240084676</v>
      </c>
      <c r="I11748" s="17">
        <v>0.96171976800000003</v>
      </c>
      <c r="J11748" s="17">
        <v>3.7999999999999999E-2</v>
      </c>
      <c r="K11748" s="17">
        <v>2.6899999999999998E-4</v>
      </c>
    </row>
    <row r="11749" spans="1:11" x14ac:dyDescent="0.45">
      <c r="A11749" s="10" t="s">
        <v>93</v>
      </c>
      <c r="B11749" s="20">
        <v>0.99199999999999999</v>
      </c>
      <c r="C11749" s="19">
        <v>640261</v>
      </c>
      <c r="D11749" s="19">
        <v>147211.508</v>
      </c>
      <c r="E11749" s="23">
        <v>4.193893171</v>
      </c>
      <c r="F11749" s="23">
        <v>0.67132428200000005</v>
      </c>
      <c r="G11749" s="17">
        <v>0.76008690199999995</v>
      </c>
      <c r="H11749" s="17">
        <v>0.23991309799999999</v>
      </c>
      <c r="I11749" s="17">
        <v>0.962053453</v>
      </c>
      <c r="J11749" s="17">
        <v>3.7699999999999997E-2</v>
      </c>
      <c r="K11749" s="17">
        <v>2.6600000000000001E-4</v>
      </c>
    </row>
    <row r="11750" spans="1:11" x14ac:dyDescent="0.45">
      <c r="A11750" s="10" t="s">
        <v>93</v>
      </c>
      <c r="B11750" s="20">
        <v>0.99299999999999999</v>
      </c>
      <c r="C11750" s="19">
        <v>640906</v>
      </c>
      <c r="D11750" s="19">
        <v>150054.59280000001</v>
      </c>
      <c r="E11750" s="23">
        <v>4.6303891290000001</v>
      </c>
      <c r="F11750" s="23">
        <v>0.68589698700000001</v>
      </c>
      <c r="G11750" s="17">
        <v>0.76026749599999999</v>
      </c>
      <c r="H11750" s="17">
        <v>0.23973250400000001</v>
      </c>
      <c r="I11750" s="17">
        <v>0.96233548499999999</v>
      </c>
      <c r="J11750" s="17">
        <v>3.7400000000000003E-2</v>
      </c>
      <c r="K11750" s="17">
        <v>2.6400000000000002E-4</v>
      </c>
    </row>
    <row r="11751" spans="1:11" x14ac:dyDescent="0.45">
      <c r="A11751" s="10" t="s">
        <v>93</v>
      </c>
      <c r="B11751" s="20">
        <v>0.99399999999999999</v>
      </c>
      <c r="C11751" s="19">
        <v>641551</v>
      </c>
      <c r="D11751" s="19">
        <v>153211.39230000001</v>
      </c>
      <c r="E11751" s="23">
        <v>5.2293195380000004</v>
      </c>
      <c r="F11751" s="23">
        <v>0.70215539000000005</v>
      </c>
      <c r="G11751" s="17">
        <v>0.76045396200000004</v>
      </c>
      <c r="H11751" s="17">
        <v>0.23954603799999999</v>
      </c>
      <c r="I11751" s="17">
        <v>0.96277592499999998</v>
      </c>
      <c r="J11751" s="17">
        <v>3.6999999999999998E-2</v>
      </c>
      <c r="K11751" s="17">
        <v>2.61E-4</v>
      </c>
    </row>
    <row r="11752" spans="1:11" x14ac:dyDescent="0.45">
      <c r="A11752" s="10" t="s">
        <v>93</v>
      </c>
      <c r="B11752" s="20">
        <v>0.995</v>
      </c>
      <c r="C11752" s="19">
        <v>642194</v>
      </c>
      <c r="D11752" s="19">
        <v>156783.31890000001</v>
      </c>
      <c r="E11752" s="23">
        <v>5.9942788450000002</v>
      </c>
      <c r="F11752" s="23">
        <v>0.72037313000000003</v>
      </c>
      <c r="G11752" s="17">
        <v>0.76064553700000004</v>
      </c>
      <c r="H11752" s="17">
        <v>0.23935446299999999</v>
      </c>
      <c r="I11752" s="17">
        <v>0.96320747299999998</v>
      </c>
      <c r="J11752" s="17">
        <v>3.6499999999999998E-2</v>
      </c>
      <c r="K11752" s="17">
        <v>2.5799999999999998E-4</v>
      </c>
    </row>
    <row r="11753" spans="1:11" x14ac:dyDescent="0.45">
      <c r="A11753" s="10" t="s">
        <v>93</v>
      </c>
      <c r="B11753" s="20">
        <v>0.996</v>
      </c>
      <c r="C11753" s="19">
        <v>642839</v>
      </c>
      <c r="D11753" s="19">
        <v>161039.2121</v>
      </c>
      <c r="E11753" s="23">
        <v>7.1822905090000004</v>
      </c>
      <c r="F11753" s="23">
        <v>0.74116053000000004</v>
      </c>
      <c r="G11753" s="17">
        <v>0.76084836199999994</v>
      </c>
      <c r="H11753" s="17">
        <v>0.239151638</v>
      </c>
      <c r="I11753" s="17">
        <v>0.96370197899999999</v>
      </c>
      <c r="J11753" s="17">
        <v>3.5999999999999997E-2</v>
      </c>
      <c r="K11753" s="17">
        <v>2.5500000000000002E-4</v>
      </c>
    </row>
    <row r="11754" spans="1:11" x14ac:dyDescent="0.45">
      <c r="A11754" s="10" t="s">
        <v>93</v>
      </c>
      <c r="B11754" s="20">
        <v>0.997</v>
      </c>
      <c r="C11754" s="19">
        <v>643485</v>
      </c>
      <c r="D11754" s="19">
        <v>166157.5533</v>
      </c>
      <c r="E11754" s="23">
        <v>8.9984669799999999</v>
      </c>
      <c r="F11754" s="23">
        <v>0.76609654699999996</v>
      </c>
      <c r="G11754" s="17">
        <v>0.76100453000000001</v>
      </c>
      <c r="H11754" s="17">
        <v>0.23899546999999999</v>
      </c>
      <c r="I11754" s="17">
        <v>0.96426381500000002</v>
      </c>
      <c r="J11754" s="17">
        <v>3.5499999999999997E-2</v>
      </c>
      <c r="K11754" s="17">
        <v>2.5000000000000001E-4</v>
      </c>
    </row>
    <row r="11755" spans="1:11" x14ac:dyDescent="0.45">
      <c r="A11755" s="10" t="s">
        <v>93</v>
      </c>
      <c r="B11755" s="20">
        <v>0.998</v>
      </c>
      <c r="C11755" s="19">
        <v>644130</v>
      </c>
      <c r="D11755" s="19">
        <v>172957.2714</v>
      </c>
      <c r="E11755" s="23">
        <v>12.665260119999999</v>
      </c>
      <c r="F11755" s="23">
        <v>0.79636247900000001</v>
      </c>
      <c r="G11755" s="17">
        <v>0.76119106400000003</v>
      </c>
      <c r="H11755" s="17">
        <v>0.238808936</v>
      </c>
      <c r="I11755" s="17">
        <v>0.96497552499999995</v>
      </c>
      <c r="J11755" s="17">
        <v>3.4799999999999998E-2</v>
      </c>
      <c r="K11755" s="17">
        <v>2.4499999999999999E-4</v>
      </c>
    </row>
    <row r="11756" spans="1:11" x14ac:dyDescent="0.45">
      <c r="A11756" s="10" t="s">
        <v>93</v>
      </c>
      <c r="B11756" s="20">
        <v>0.999</v>
      </c>
      <c r="C11756" s="19">
        <v>644774</v>
      </c>
      <c r="D11756" s="19">
        <v>187307.86550000001</v>
      </c>
      <c r="E11756" s="23">
        <v>138.27397640000001</v>
      </c>
      <c r="F11756" s="23">
        <v>0.83702167199999999</v>
      </c>
      <c r="G11756" s="17">
        <v>0.76141252599999998</v>
      </c>
      <c r="H11756" s="17">
        <v>0.23858747399999999</v>
      </c>
      <c r="I11756" s="17">
        <v>0.96626960500000003</v>
      </c>
      <c r="J11756" s="17">
        <v>3.3500000000000002E-2</v>
      </c>
      <c r="K11756" s="17">
        <v>2.3599999999999999E-4</v>
      </c>
    </row>
    <row r="11757" spans="1:11" x14ac:dyDescent="0.45">
      <c r="A11757" s="10" t="s">
        <v>93</v>
      </c>
      <c r="B11757" s="20">
        <v>1</v>
      </c>
      <c r="C11757" s="19">
        <v>644775</v>
      </c>
      <c r="D11757" s="19">
        <v>187570.1618</v>
      </c>
      <c r="E11757" s="23">
        <v>262.29628960000002</v>
      </c>
      <c r="F11757" s="23">
        <v>0.92604525699999996</v>
      </c>
      <c r="G11757" s="17">
        <v>0.76141289599999995</v>
      </c>
      <c r="H11757" s="17">
        <v>0.23858710399999999</v>
      </c>
      <c r="I11757" s="17">
        <v>0.96631312599999997</v>
      </c>
      <c r="J11757" s="17">
        <v>3.3500000000000002E-2</v>
      </c>
      <c r="K11757" s="17">
        <v>2.3599999999999999E-4</v>
      </c>
    </row>
    <row r="11758" spans="1:11" x14ac:dyDescent="0.45">
      <c r="A11758" s="10" t="s">
        <v>95</v>
      </c>
      <c r="B11758" s="20">
        <v>0</v>
      </c>
      <c r="C11758" s="19">
        <v>193</v>
      </c>
      <c r="D11758" s="19">
        <v>0.153475216</v>
      </c>
      <c r="E11758" s="23">
        <v>1.15E-3</v>
      </c>
      <c r="F11758" s="23">
        <v>1.06E-3</v>
      </c>
      <c r="G11758" s="17">
        <v>0.78238342000000005</v>
      </c>
      <c r="H11758" s="17">
        <v>0.21761658</v>
      </c>
      <c r="I11758" s="17">
        <v>0.89559425599999998</v>
      </c>
      <c r="J11758" s="17">
        <v>4.0899999999999999E-2</v>
      </c>
      <c r="K11758" s="17">
        <v>6.3500000000000001E-2</v>
      </c>
    </row>
    <row r="11759" spans="1:11" x14ac:dyDescent="0.45">
      <c r="A11759" s="10" t="s">
        <v>95</v>
      </c>
      <c r="B11759" s="20">
        <v>0.01</v>
      </c>
      <c r="C11759" s="19">
        <v>623</v>
      </c>
      <c r="D11759" s="19">
        <v>1.3498082689999999</v>
      </c>
      <c r="E11759" s="23">
        <v>4.5900000000000003E-3</v>
      </c>
      <c r="F11759" s="23">
        <v>3.6600000000000001E-3</v>
      </c>
      <c r="G11759" s="17">
        <v>0.72712680600000001</v>
      </c>
      <c r="H11759" s="17">
        <v>0.27287319399999999</v>
      </c>
      <c r="I11759" s="17">
        <v>0.48605273300000001</v>
      </c>
      <c r="J11759" s="17">
        <v>0.31690649300000001</v>
      </c>
      <c r="K11759" s="17">
        <v>0.197040774</v>
      </c>
    </row>
    <row r="11760" spans="1:11" x14ac:dyDescent="0.45">
      <c r="A11760" s="10" t="s">
        <v>95</v>
      </c>
      <c r="B11760" s="20">
        <v>0.02</v>
      </c>
      <c r="C11760" s="19">
        <v>1045</v>
      </c>
      <c r="D11760" s="19">
        <v>3.8375992380000001</v>
      </c>
      <c r="E11760" s="23">
        <v>7.1700000000000002E-3</v>
      </c>
      <c r="F11760" s="23">
        <v>6.1399999999999996E-3</v>
      </c>
      <c r="G11760" s="17">
        <v>0.751196172</v>
      </c>
      <c r="H11760" s="17">
        <v>0.248803828</v>
      </c>
      <c r="I11760" s="17">
        <v>0.53149595699999996</v>
      </c>
      <c r="J11760" s="17">
        <v>0.35884950199999999</v>
      </c>
      <c r="K11760" s="17">
        <v>0.10965454099999999</v>
      </c>
    </row>
    <row r="11761" spans="1:11" x14ac:dyDescent="0.45">
      <c r="A11761" s="10" t="s">
        <v>95</v>
      </c>
      <c r="B11761" s="20">
        <v>0.03</v>
      </c>
      <c r="C11761" s="19">
        <v>1469</v>
      </c>
      <c r="D11761" s="19">
        <v>7.2640718209999999</v>
      </c>
      <c r="E11761" s="23">
        <v>9.5200000000000007E-3</v>
      </c>
      <c r="F11761" s="23">
        <v>7.9600000000000001E-3</v>
      </c>
      <c r="G11761" s="17">
        <v>0.75697753599999995</v>
      </c>
      <c r="H11761" s="17">
        <v>0.24302246399999999</v>
      </c>
      <c r="I11761" s="17">
        <v>0.51932286800000005</v>
      </c>
      <c r="J11761" s="17">
        <v>0.40911011600000002</v>
      </c>
      <c r="K11761" s="17">
        <v>7.1599999999999997E-2</v>
      </c>
    </row>
    <row r="11762" spans="1:11" x14ac:dyDescent="0.45">
      <c r="A11762" s="10" t="s">
        <v>95</v>
      </c>
      <c r="B11762" s="20">
        <v>0.04</v>
      </c>
      <c r="C11762" s="19">
        <v>1780</v>
      </c>
      <c r="D11762" s="19">
        <v>10.509001639999999</v>
      </c>
      <c r="E11762" s="23">
        <v>1.14E-2</v>
      </c>
      <c r="F11762" s="23">
        <v>9.6699999999999998E-3</v>
      </c>
      <c r="G11762" s="17">
        <v>0.750561798</v>
      </c>
      <c r="H11762" s="17">
        <v>0.249438202</v>
      </c>
      <c r="I11762" s="17">
        <v>0.529010808</v>
      </c>
      <c r="J11762" s="17">
        <v>0.35631879700000002</v>
      </c>
      <c r="K11762" s="17">
        <v>0.11467039499999999</v>
      </c>
    </row>
    <row r="11763" spans="1:11" x14ac:dyDescent="0.45">
      <c r="A11763" s="10" t="s">
        <v>95</v>
      </c>
      <c r="B11763" s="20">
        <v>0.05</v>
      </c>
      <c r="C11763" s="19">
        <v>2304</v>
      </c>
      <c r="D11763" s="19">
        <v>17.006129649999998</v>
      </c>
      <c r="E11763" s="23">
        <v>1.41E-2</v>
      </c>
      <c r="F11763" s="23">
        <v>1.21E-2</v>
      </c>
      <c r="G11763" s="17">
        <v>0.734375</v>
      </c>
      <c r="H11763" s="17">
        <v>0.265625</v>
      </c>
      <c r="I11763" s="17">
        <v>0.57032090499999999</v>
      </c>
      <c r="J11763" s="17">
        <v>0.35552359</v>
      </c>
      <c r="K11763" s="17">
        <v>7.4200000000000002E-2</v>
      </c>
    </row>
    <row r="11764" spans="1:11" x14ac:dyDescent="0.45">
      <c r="A11764" s="10" t="s">
        <v>95</v>
      </c>
      <c r="B11764" s="20">
        <v>0.06</v>
      </c>
      <c r="C11764" s="19">
        <v>2723</v>
      </c>
      <c r="D11764" s="19">
        <v>23.380782119999999</v>
      </c>
      <c r="E11764" s="23">
        <v>1.6799999999999999E-2</v>
      </c>
      <c r="F11764" s="23">
        <v>1.41E-2</v>
      </c>
      <c r="G11764" s="17">
        <v>0.72567021700000001</v>
      </c>
      <c r="H11764" s="17">
        <v>0.27432978299999999</v>
      </c>
      <c r="I11764" s="17">
        <v>0.54290857000000003</v>
      </c>
      <c r="J11764" s="17">
        <v>0.39887589299999998</v>
      </c>
      <c r="K11764" s="17">
        <v>5.8200000000000002E-2</v>
      </c>
    </row>
    <row r="11765" spans="1:11" x14ac:dyDescent="0.45">
      <c r="A11765" s="10" t="s">
        <v>95</v>
      </c>
      <c r="B11765" s="20">
        <v>7.0000000000000007E-2</v>
      </c>
      <c r="C11765" s="19">
        <v>3148</v>
      </c>
      <c r="D11765" s="19">
        <v>31.06784738</v>
      </c>
      <c r="E11765" s="23">
        <v>1.9300000000000001E-2</v>
      </c>
      <c r="F11765" s="23">
        <v>1.66E-2</v>
      </c>
      <c r="G11765" s="17">
        <v>0.73062261799999995</v>
      </c>
      <c r="H11765" s="17">
        <v>0.269377382</v>
      </c>
      <c r="I11765" s="17">
        <v>0.55655794700000005</v>
      </c>
      <c r="J11765" s="17">
        <v>0.39974573000000002</v>
      </c>
      <c r="K11765" s="17">
        <v>4.3700000000000003E-2</v>
      </c>
    </row>
    <row r="11766" spans="1:11" x14ac:dyDescent="0.45">
      <c r="A11766" s="10" t="s">
        <v>95</v>
      </c>
      <c r="B11766" s="20">
        <v>0.08</v>
      </c>
      <c r="C11766" s="19">
        <v>3540</v>
      </c>
      <c r="D11766" s="19">
        <v>39.19604373</v>
      </c>
      <c r="E11766" s="23">
        <v>2.18E-2</v>
      </c>
      <c r="F11766" s="23">
        <v>1.9E-2</v>
      </c>
      <c r="G11766" s="17">
        <v>0.73615819199999999</v>
      </c>
      <c r="H11766" s="17">
        <v>0.26384180800000001</v>
      </c>
      <c r="I11766" s="17">
        <v>0.573197124</v>
      </c>
      <c r="J11766" s="17">
        <v>0.38016075500000002</v>
      </c>
      <c r="K11766" s="17">
        <v>4.6600000000000003E-2</v>
      </c>
    </row>
    <row r="11767" spans="1:11" x14ac:dyDescent="0.45">
      <c r="A11767" s="10" t="s">
        <v>95</v>
      </c>
      <c r="B11767" s="20">
        <v>0.09</v>
      </c>
      <c r="C11767" s="19">
        <v>3965</v>
      </c>
      <c r="D11767" s="19">
        <v>48.683945719999997</v>
      </c>
      <c r="E11767" s="23">
        <v>2.3300000000000001E-2</v>
      </c>
      <c r="F11767" s="23">
        <v>2.1000000000000001E-2</v>
      </c>
      <c r="G11767" s="17">
        <v>0.71677175299999996</v>
      </c>
      <c r="H11767" s="17">
        <v>0.28322824699999999</v>
      </c>
      <c r="I11767" s="17">
        <v>0.55347622399999996</v>
      </c>
      <c r="J11767" s="17">
        <v>0.40945047699999998</v>
      </c>
      <c r="K11767" s="17">
        <v>3.7100000000000001E-2</v>
      </c>
    </row>
    <row r="11768" spans="1:11" x14ac:dyDescent="0.45">
      <c r="A11768" s="10" t="s">
        <v>95</v>
      </c>
      <c r="B11768" s="20">
        <v>0.1</v>
      </c>
      <c r="C11768" s="19">
        <v>4384</v>
      </c>
      <c r="D11768" s="19">
        <v>58.866931039999997</v>
      </c>
      <c r="E11768" s="23">
        <v>2.52E-2</v>
      </c>
      <c r="F11768" s="23">
        <v>2.2700000000000001E-2</v>
      </c>
      <c r="G11768" s="17">
        <v>0.72125912400000003</v>
      </c>
      <c r="H11768" s="17">
        <v>0.27874087600000003</v>
      </c>
      <c r="I11768" s="17">
        <v>0.55058316100000004</v>
      </c>
      <c r="J11768" s="17">
        <v>0.41862633399999999</v>
      </c>
      <c r="K11768" s="17">
        <v>3.0800000000000001E-2</v>
      </c>
    </row>
    <row r="11769" spans="1:11" x14ac:dyDescent="0.45">
      <c r="A11769" s="10" t="s">
        <v>95</v>
      </c>
      <c r="B11769" s="20">
        <v>0.11</v>
      </c>
      <c r="C11769" s="19">
        <v>4828</v>
      </c>
      <c r="D11769" s="19">
        <v>70.610414910000003</v>
      </c>
      <c r="E11769" s="23">
        <v>2.7699999999999999E-2</v>
      </c>
      <c r="F11769" s="23">
        <v>2.4199999999999999E-2</v>
      </c>
      <c r="G11769" s="17">
        <v>0.71748135899999999</v>
      </c>
      <c r="H11769" s="17">
        <v>0.28251864100000001</v>
      </c>
      <c r="I11769" s="17">
        <v>0.54203904199999997</v>
      </c>
      <c r="J11769" s="17">
        <v>0.43238077400000002</v>
      </c>
      <c r="K11769" s="17">
        <v>2.5600000000000001E-2</v>
      </c>
    </row>
    <row r="11770" spans="1:11" x14ac:dyDescent="0.45">
      <c r="A11770" s="10" t="s">
        <v>95</v>
      </c>
      <c r="B11770" s="20">
        <v>0.12</v>
      </c>
      <c r="C11770" s="19">
        <v>5160</v>
      </c>
      <c r="D11770" s="19">
        <v>80.067624039999998</v>
      </c>
      <c r="E11770" s="23">
        <v>2.92E-2</v>
      </c>
      <c r="F11770" s="23">
        <v>2.58E-2</v>
      </c>
      <c r="G11770" s="17">
        <v>0.72248062000000002</v>
      </c>
      <c r="H11770" s="17">
        <v>0.27751937999999998</v>
      </c>
      <c r="I11770" s="17">
        <v>0.543656531</v>
      </c>
      <c r="J11770" s="17">
        <v>0.433248564</v>
      </c>
      <c r="K11770" s="17">
        <v>2.3099999999999999E-2</v>
      </c>
    </row>
    <row r="11771" spans="1:11" x14ac:dyDescent="0.45">
      <c r="A11771" s="10" t="s">
        <v>95</v>
      </c>
      <c r="B11771" s="20">
        <v>0.13</v>
      </c>
      <c r="C11771" s="19">
        <v>5660</v>
      </c>
      <c r="D11771" s="19">
        <v>95.103842790000002</v>
      </c>
      <c r="E11771" s="23">
        <v>3.15E-2</v>
      </c>
      <c r="F11771" s="23">
        <v>2.7799999999999998E-2</v>
      </c>
      <c r="G11771" s="17">
        <v>0.71007067099999999</v>
      </c>
      <c r="H11771" s="17">
        <v>0.28992932900000001</v>
      </c>
      <c r="I11771" s="17">
        <v>0.58210240499999999</v>
      </c>
      <c r="J11771" s="17">
        <v>0.39681387099999998</v>
      </c>
      <c r="K11771" s="17">
        <v>2.1100000000000001E-2</v>
      </c>
    </row>
    <row r="11772" spans="1:11" x14ac:dyDescent="0.45">
      <c r="A11772" s="10" t="s">
        <v>95</v>
      </c>
      <c r="B11772" s="20">
        <v>0.14000000000000001</v>
      </c>
      <c r="C11772" s="19">
        <v>6127</v>
      </c>
      <c r="D11772" s="19">
        <v>110.1342672</v>
      </c>
      <c r="E11772" s="23">
        <v>3.3099999999999997E-2</v>
      </c>
      <c r="F11772" s="23">
        <v>2.9700000000000001E-2</v>
      </c>
      <c r="G11772" s="17">
        <v>0.70638159</v>
      </c>
      <c r="H11772" s="17">
        <v>0.29361841</v>
      </c>
      <c r="I11772" s="17">
        <v>0.58145753899999997</v>
      </c>
      <c r="J11772" s="17">
        <v>0.40023817499999997</v>
      </c>
      <c r="K11772" s="17">
        <v>1.83E-2</v>
      </c>
    </row>
    <row r="11773" spans="1:11" x14ac:dyDescent="0.45">
      <c r="A11773" s="10" t="s">
        <v>95</v>
      </c>
      <c r="B11773" s="20">
        <v>0.15</v>
      </c>
      <c r="C11773" s="19">
        <v>6508</v>
      </c>
      <c r="D11773" s="19">
        <v>123.0614502</v>
      </c>
      <c r="E11773" s="23">
        <v>3.56E-2</v>
      </c>
      <c r="F11773" s="23">
        <v>3.1199999999999999E-2</v>
      </c>
      <c r="G11773" s="17">
        <v>0.70728334400000004</v>
      </c>
      <c r="H11773" s="17">
        <v>0.29271665600000002</v>
      </c>
      <c r="I11773" s="17">
        <v>0.57437690100000005</v>
      </c>
      <c r="J11773" s="17">
        <v>0.40935212500000001</v>
      </c>
      <c r="K11773" s="17">
        <v>1.6299999999999999E-2</v>
      </c>
    </row>
    <row r="11774" spans="1:11" x14ac:dyDescent="0.45">
      <c r="A11774" s="10" t="s">
        <v>95</v>
      </c>
      <c r="B11774" s="20">
        <v>0.16</v>
      </c>
      <c r="C11774" s="19">
        <v>6896</v>
      </c>
      <c r="D11774" s="19">
        <v>137.32456239999999</v>
      </c>
      <c r="E11774" s="23">
        <v>3.7999999999999999E-2</v>
      </c>
      <c r="F11774" s="23">
        <v>3.3000000000000002E-2</v>
      </c>
      <c r="G11774" s="17">
        <v>0.70345127600000001</v>
      </c>
      <c r="H11774" s="17">
        <v>0.29654872399999999</v>
      </c>
      <c r="I11774" s="17">
        <v>0.57389804899999997</v>
      </c>
      <c r="J11774" s="17">
        <v>0.40869870899999999</v>
      </c>
      <c r="K11774" s="17">
        <v>1.7399999999999999E-2</v>
      </c>
    </row>
    <row r="11775" spans="1:11" x14ac:dyDescent="0.45">
      <c r="A11775" s="10" t="s">
        <v>95</v>
      </c>
      <c r="B11775" s="20">
        <v>0.17</v>
      </c>
      <c r="C11775" s="19">
        <v>7302</v>
      </c>
      <c r="D11775" s="19">
        <v>153.0511295</v>
      </c>
      <c r="E11775" s="23">
        <v>3.9600000000000003E-2</v>
      </c>
      <c r="F11775" s="23">
        <v>3.4599999999999999E-2</v>
      </c>
      <c r="G11775" s="17">
        <v>0.69638455200000005</v>
      </c>
      <c r="H11775" s="17">
        <v>0.30361544800000001</v>
      </c>
      <c r="I11775" s="17">
        <v>0.59470649799999997</v>
      </c>
      <c r="J11775" s="17">
        <v>0.389736164</v>
      </c>
      <c r="K11775" s="17">
        <v>1.5599999999999999E-2</v>
      </c>
    </row>
    <row r="11776" spans="1:11" x14ac:dyDescent="0.45">
      <c r="A11776" s="10" t="s">
        <v>95</v>
      </c>
      <c r="B11776" s="20">
        <v>0.18</v>
      </c>
      <c r="C11776" s="19">
        <v>7752</v>
      </c>
      <c r="D11776" s="19">
        <v>171.5166729</v>
      </c>
      <c r="E11776" s="23">
        <v>4.2099999999999999E-2</v>
      </c>
      <c r="F11776" s="23">
        <v>3.6799999999999999E-2</v>
      </c>
      <c r="G11776" s="17">
        <v>0.69891640899999996</v>
      </c>
      <c r="H11776" s="17">
        <v>0.30108359099999998</v>
      </c>
      <c r="I11776" s="17">
        <v>0.60502832100000004</v>
      </c>
      <c r="J11776" s="17">
        <v>0.38101818599999998</v>
      </c>
      <c r="K11776" s="17">
        <v>1.4E-2</v>
      </c>
    </row>
    <row r="11777" spans="1:11" x14ac:dyDescent="0.45">
      <c r="A11777" s="10" t="s">
        <v>95</v>
      </c>
      <c r="B11777" s="20">
        <v>0.19</v>
      </c>
      <c r="C11777" s="19">
        <v>8152</v>
      </c>
      <c r="D11777" s="19">
        <v>188.72412600000001</v>
      </c>
      <c r="E11777" s="23">
        <v>4.3900000000000002E-2</v>
      </c>
      <c r="F11777" s="23">
        <v>3.8699999999999998E-2</v>
      </c>
      <c r="G11777" s="17">
        <v>0.69835623199999997</v>
      </c>
      <c r="H11777" s="17">
        <v>0.30164376799999998</v>
      </c>
      <c r="I11777" s="17">
        <v>0.60566847599999996</v>
      </c>
      <c r="J11777" s="17">
        <v>0.38048815000000002</v>
      </c>
      <c r="K11777" s="17">
        <v>1.38E-2</v>
      </c>
    </row>
    <row r="11778" spans="1:11" x14ac:dyDescent="0.45">
      <c r="A11778" s="10" t="s">
        <v>95</v>
      </c>
      <c r="B11778" s="20">
        <v>0.2</v>
      </c>
      <c r="C11778" s="19">
        <v>8606</v>
      </c>
      <c r="D11778" s="19">
        <v>209.4188824</v>
      </c>
      <c r="E11778" s="23">
        <v>4.7399999999999998E-2</v>
      </c>
      <c r="F11778" s="23">
        <v>4.0800000000000003E-2</v>
      </c>
      <c r="G11778" s="17">
        <v>0.69997675999999998</v>
      </c>
      <c r="H11778" s="17">
        <v>0.30002324000000002</v>
      </c>
      <c r="I11778" s="17">
        <v>0.62112628700000005</v>
      </c>
      <c r="J11778" s="17">
        <v>0.36303923700000001</v>
      </c>
      <c r="K11778" s="17">
        <v>1.5800000000000002E-2</v>
      </c>
    </row>
    <row r="11779" spans="1:11" x14ac:dyDescent="0.45">
      <c r="A11779" s="10" t="s">
        <v>95</v>
      </c>
      <c r="B11779" s="20">
        <v>0.21</v>
      </c>
      <c r="C11779" s="19">
        <v>9013</v>
      </c>
      <c r="D11779" s="19">
        <v>229.17407929999999</v>
      </c>
      <c r="E11779" s="23">
        <v>4.99E-2</v>
      </c>
      <c r="F11779" s="23">
        <v>4.2799999999999998E-2</v>
      </c>
      <c r="G11779" s="17">
        <v>0.69543991999999999</v>
      </c>
      <c r="H11779" s="17">
        <v>0.30456008000000001</v>
      </c>
      <c r="I11779" s="17">
        <v>0.63703429099999997</v>
      </c>
      <c r="J11779" s="17">
        <v>0.34854244000000001</v>
      </c>
      <c r="K11779" s="17">
        <v>1.44E-2</v>
      </c>
    </row>
    <row r="11780" spans="1:11" x14ac:dyDescent="0.45">
      <c r="A11780" s="10" t="s">
        <v>95</v>
      </c>
      <c r="B11780" s="20">
        <v>0.22</v>
      </c>
      <c r="C11780" s="19">
        <v>9404</v>
      </c>
      <c r="D11780" s="19">
        <v>249.10502120000001</v>
      </c>
      <c r="E11780" s="23">
        <v>5.2299999999999999E-2</v>
      </c>
      <c r="F11780" s="23">
        <v>4.4699999999999997E-2</v>
      </c>
      <c r="G11780" s="17">
        <v>0.69523606999999998</v>
      </c>
      <c r="H11780" s="17">
        <v>0.30476393000000002</v>
      </c>
      <c r="I11780" s="17">
        <v>0.65046419799999999</v>
      </c>
      <c r="J11780" s="17">
        <v>0.33619447499999999</v>
      </c>
      <c r="K11780" s="17">
        <v>1.3299999999999999E-2</v>
      </c>
    </row>
    <row r="11781" spans="1:11" x14ac:dyDescent="0.45">
      <c r="A11781" s="10" t="s">
        <v>95</v>
      </c>
      <c r="B11781" s="20">
        <v>0.23</v>
      </c>
      <c r="C11781" s="19">
        <v>9902</v>
      </c>
      <c r="D11781" s="19">
        <v>275.9872737</v>
      </c>
      <c r="E11781" s="23">
        <v>5.57E-2</v>
      </c>
      <c r="F11781" s="23">
        <v>4.7399999999999998E-2</v>
      </c>
      <c r="G11781" s="17">
        <v>0.69036558299999995</v>
      </c>
      <c r="H11781" s="17">
        <v>0.309634417</v>
      </c>
      <c r="I11781" s="17">
        <v>0.64806887499999999</v>
      </c>
      <c r="J11781" s="17">
        <v>0.33968441599999999</v>
      </c>
      <c r="K11781" s="17">
        <v>1.2200000000000001E-2</v>
      </c>
    </row>
    <row r="11782" spans="1:11" x14ac:dyDescent="0.45">
      <c r="A11782" s="10" t="s">
        <v>95</v>
      </c>
      <c r="B11782" s="20">
        <v>0.24</v>
      </c>
      <c r="C11782" s="19">
        <v>10282</v>
      </c>
      <c r="D11782" s="19">
        <v>297.52710250000001</v>
      </c>
      <c r="E11782" s="23">
        <v>5.8299999999999998E-2</v>
      </c>
      <c r="F11782" s="23">
        <v>4.9399999999999999E-2</v>
      </c>
      <c r="G11782" s="17">
        <v>0.69130519400000001</v>
      </c>
      <c r="H11782" s="17">
        <v>0.30869480599999999</v>
      </c>
      <c r="I11782" s="17">
        <v>0.65807127200000004</v>
      </c>
      <c r="J11782" s="17">
        <v>0.33058935900000003</v>
      </c>
      <c r="K11782" s="17">
        <v>1.1299999999999999E-2</v>
      </c>
    </row>
    <row r="11783" spans="1:11" x14ac:dyDescent="0.45">
      <c r="A11783" s="10" t="s">
        <v>95</v>
      </c>
      <c r="B11783" s="20">
        <v>0.25</v>
      </c>
      <c r="C11783" s="19">
        <v>10695</v>
      </c>
      <c r="D11783" s="19">
        <v>322.3737514</v>
      </c>
      <c r="E11783" s="23">
        <v>6.1699999999999998E-2</v>
      </c>
      <c r="F11783" s="23">
        <v>5.1900000000000002E-2</v>
      </c>
      <c r="G11783" s="17">
        <v>0.69621318399999998</v>
      </c>
      <c r="H11783" s="17">
        <v>0.30378681600000002</v>
      </c>
      <c r="I11783" s="17">
        <v>0.68062964599999998</v>
      </c>
      <c r="J11783" s="17">
        <v>0.30885006399999998</v>
      </c>
      <c r="K11783" s="17">
        <v>1.0500000000000001E-2</v>
      </c>
    </row>
    <row r="11784" spans="1:11" x14ac:dyDescent="0.45">
      <c r="A11784" s="10" t="s">
        <v>95</v>
      </c>
      <c r="B11784" s="20">
        <v>0.26</v>
      </c>
      <c r="C11784" s="19">
        <v>11122</v>
      </c>
      <c r="D11784" s="19">
        <v>349.4333378</v>
      </c>
      <c r="E11784" s="23">
        <v>6.4500000000000002E-2</v>
      </c>
      <c r="F11784" s="23">
        <v>5.45E-2</v>
      </c>
      <c r="G11784" s="17">
        <v>0.69133249399999996</v>
      </c>
      <c r="H11784" s="17">
        <v>0.30866750599999998</v>
      </c>
      <c r="I11784" s="17">
        <v>0.69157328100000004</v>
      </c>
      <c r="J11784" s="17">
        <v>0.29871689600000001</v>
      </c>
      <c r="K11784" s="17">
        <v>9.7099999999999999E-3</v>
      </c>
    </row>
    <row r="11785" spans="1:11" x14ac:dyDescent="0.45">
      <c r="A11785" s="10" t="s">
        <v>95</v>
      </c>
      <c r="B11785" s="20">
        <v>0.27</v>
      </c>
      <c r="C11785" s="19">
        <v>11530</v>
      </c>
      <c r="D11785" s="19">
        <v>376.1824226</v>
      </c>
      <c r="E11785" s="23">
        <v>6.6600000000000006E-2</v>
      </c>
      <c r="F11785" s="23">
        <v>5.6899999999999999E-2</v>
      </c>
      <c r="G11785" s="17">
        <v>0.69245446700000002</v>
      </c>
      <c r="H11785" s="17">
        <v>0.30754553299999998</v>
      </c>
      <c r="I11785" s="17">
        <v>0.70028386499999995</v>
      </c>
      <c r="J11785" s="17">
        <v>0.29042691300000001</v>
      </c>
      <c r="K11785" s="17">
        <v>9.2899999999999996E-3</v>
      </c>
    </row>
    <row r="11786" spans="1:11" x14ac:dyDescent="0.45">
      <c r="A11786" s="10" t="s">
        <v>95</v>
      </c>
      <c r="B11786" s="20">
        <v>0.28000000000000003</v>
      </c>
      <c r="C11786" s="19">
        <v>11970</v>
      </c>
      <c r="D11786" s="19">
        <v>405.96301099999999</v>
      </c>
      <c r="E11786" s="23">
        <v>6.9900000000000004E-2</v>
      </c>
      <c r="F11786" s="23">
        <v>5.96E-2</v>
      </c>
      <c r="G11786" s="17">
        <v>0.69415204699999999</v>
      </c>
      <c r="H11786" s="17">
        <v>0.30584795300000001</v>
      </c>
      <c r="I11786" s="17">
        <v>0.71046547599999998</v>
      </c>
      <c r="J11786" s="17">
        <v>0.28097003700000001</v>
      </c>
      <c r="K11786" s="17">
        <v>8.5599999999999999E-3</v>
      </c>
    </row>
    <row r="11787" spans="1:11" x14ac:dyDescent="0.45">
      <c r="A11787" s="10" t="s">
        <v>95</v>
      </c>
      <c r="B11787" s="20">
        <v>0.28999999999999998</v>
      </c>
      <c r="C11787" s="19">
        <v>12428</v>
      </c>
      <c r="D11787" s="19">
        <v>438.42443700000001</v>
      </c>
      <c r="E11787" s="23">
        <v>7.3499999999999996E-2</v>
      </c>
      <c r="F11787" s="23">
        <v>6.2E-2</v>
      </c>
      <c r="G11787" s="17">
        <v>0.68876729999999997</v>
      </c>
      <c r="H11787" s="17">
        <v>0.31123269999999997</v>
      </c>
      <c r="I11787" s="17">
        <v>0.718258595</v>
      </c>
      <c r="J11787" s="17">
        <v>0.273729269</v>
      </c>
      <c r="K11787" s="17">
        <v>8.0099999999999998E-3</v>
      </c>
    </row>
    <row r="11788" spans="1:11" x14ac:dyDescent="0.45">
      <c r="A11788" s="10" t="s">
        <v>95</v>
      </c>
      <c r="B11788" s="20">
        <v>0.3</v>
      </c>
      <c r="C11788" s="19">
        <v>12787</v>
      </c>
      <c r="D11788" s="19">
        <v>465.23852310000001</v>
      </c>
      <c r="E11788" s="23">
        <v>7.5499999999999998E-2</v>
      </c>
      <c r="F11788" s="23">
        <v>6.4199999999999993E-2</v>
      </c>
      <c r="G11788" s="17">
        <v>0.68686947700000001</v>
      </c>
      <c r="H11788" s="17">
        <v>0.31313052299999999</v>
      </c>
      <c r="I11788" s="17">
        <v>0.73299784899999998</v>
      </c>
      <c r="J11788" s="17">
        <v>0.259457094</v>
      </c>
      <c r="K11788" s="17">
        <v>7.5500000000000003E-3</v>
      </c>
    </row>
    <row r="11789" spans="1:11" x14ac:dyDescent="0.45">
      <c r="A11789" s="10" t="s">
        <v>95</v>
      </c>
      <c r="B11789" s="20">
        <v>0.31</v>
      </c>
      <c r="C11789" s="19">
        <v>13215</v>
      </c>
      <c r="D11789" s="19">
        <v>497.85447169999998</v>
      </c>
      <c r="E11789" s="23">
        <v>7.7299999999999994E-2</v>
      </c>
      <c r="F11789" s="23">
        <v>6.6699999999999995E-2</v>
      </c>
      <c r="G11789" s="17">
        <v>0.68437381799999997</v>
      </c>
      <c r="H11789" s="17">
        <v>0.31562618199999998</v>
      </c>
      <c r="I11789" s="17">
        <v>0.74960478200000003</v>
      </c>
      <c r="J11789" s="17">
        <v>0.24335410199999999</v>
      </c>
      <c r="K11789" s="17">
        <v>7.0400000000000003E-3</v>
      </c>
    </row>
    <row r="11790" spans="1:11" x14ac:dyDescent="0.45">
      <c r="A11790" s="10" t="s">
        <v>95</v>
      </c>
      <c r="B11790" s="20">
        <v>0.32</v>
      </c>
      <c r="C11790" s="19">
        <v>13644</v>
      </c>
      <c r="D11790" s="19">
        <v>531.64760430000001</v>
      </c>
      <c r="E11790" s="23">
        <v>8.0056962999999995E-2</v>
      </c>
      <c r="F11790" s="23">
        <v>6.9199999999999998E-2</v>
      </c>
      <c r="G11790" s="17">
        <v>0.68264438599999999</v>
      </c>
      <c r="H11790" s="17">
        <v>0.31735561400000001</v>
      </c>
      <c r="I11790" s="17">
        <v>0.75686953099999998</v>
      </c>
      <c r="J11790" s="17">
        <v>0.23654086599999999</v>
      </c>
      <c r="K11790" s="17">
        <v>6.5900000000000004E-3</v>
      </c>
    </row>
    <row r="11791" spans="1:11" x14ac:dyDescent="0.45">
      <c r="A11791" s="10" t="s">
        <v>95</v>
      </c>
      <c r="B11791" s="20">
        <v>0.33</v>
      </c>
      <c r="C11791" s="19">
        <v>14064</v>
      </c>
      <c r="D11791" s="19">
        <v>566.07710399999996</v>
      </c>
      <c r="E11791" s="23">
        <v>8.4099999999999994E-2</v>
      </c>
      <c r="F11791" s="23">
        <v>7.1599999999999997E-2</v>
      </c>
      <c r="G11791" s="17">
        <v>0.68636234399999996</v>
      </c>
      <c r="H11791" s="17">
        <v>0.31363765599999999</v>
      </c>
      <c r="I11791" s="17">
        <v>0.76809256800000003</v>
      </c>
      <c r="J11791" s="17">
        <v>0.22569515800000001</v>
      </c>
      <c r="K11791" s="17">
        <v>6.2100000000000002E-3</v>
      </c>
    </row>
    <row r="11792" spans="1:11" x14ac:dyDescent="0.45">
      <c r="A11792" s="10" t="s">
        <v>95</v>
      </c>
      <c r="B11792" s="20">
        <v>0.34</v>
      </c>
      <c r="C11792" s="19">
        <v>14483</v>
      </c>
      <c r="D11792" s="19">
        <v>602.19121010000003</v>
      </c>
      <c r="E11792" s="23">
        <v>8.7599999999999997E-2</v>
      </c>
      <c r="F11792" s="23">
        <v>7.4099999999999999E-2</v>
      </c>
      <c r="G11792" s="17">
        <v>0.68494096500000001</v>
      </c>
      <c r="H11792" s="17">
        <v>0.31505903499999999</v>
      </c>
      <c r="I11792" s="17">
        <v>0.77305845200000001</v>
      </c>
      <c r="J11792" s="17">
        <v>0.22106989899999999</v>
      </c>
      <c r="K11792" s="17">
        <v>5.8700000000000002E-3</v>
      </c>
    </row>
    <row r="11793" spans="1:11" x14ac:dyDescent="0.45">
      <c r="A11793" s="10" t="s">
        <v>95</v>
      </c>
      <c r="B11793" s="20">
        <v>0.35</v>
      </c>
      <c r="C11793" s="19">
        <v>14906</v>
      </c>
      <c r="D11793" s="19">
        <v>640.12368660000004</v>
      </c>
      <c r="E11793" s="23">
        <v>9.0899999999999995E-2</v>
      </c>
      <c r="F11793" s="23">
        <v>7.6700000000000004E-2</v>
      </c>
      <c r="G11793" s="17">
        <v>0.68321481299999998</v>
      </c>
      <c r="H11793" s="17">
        <v>0.31678518700000002</v>
      </c>
      <c r="I11793" s="17">
        <v>0.78559084599999995</v>
      </c>
      <c r="J11793" s="17">
        <v>0.20890644799999999</v>
      </c>
      <c r="K11793" s="17">
        <v>5.4999999999999997E-3</v>
      </c>
    </row>
    <row r="11794" spans="1:11" x14ac:dyDescent="0.45">
      <c r="A11794" s="10" t="s">
        <v>95</v>
      </c>
      <c r="B11794" s="20">
        <v>0.36</v>
      </c>
      <c r="C11794" s="19">
        <v>15309</v>
      </c>
      <c r="D11794" s="19">
        <v>677.77350779999995</v>
      </c>
      <c r="E11794" s="23">
        <v>9.5699999999999993E-2</v>
      </c>
      <c r="F11794" s="23">
        <v>7.9399999999999998E-2</v>
      </c>
      <c r="G11794" s="17">
        <v>0.68508720400000001</v>
      </c>
      <c r="H11794" s="17">
        <v>0.31491279599999999</v>
      </c>
      <c r="I11794" s="17">
        <v>0.793409272</v>
      </c>
      <c r="J11794" s="17">
        <v>0.201400992</v>
      </c>
      <c r="K11794" s="17">
        <v>5.1900000000000002E-3</v>
      </c>
    </row>
    <row r="11795" spans="1:11" x14ac:dyDescent="0.45">
      <c r="A11795" s="10" t="s">
        <v>95</v>
      </c>
      <c r="B11795" s="20">
        <v>0.37</v>
      </c>
      <c r="C11795" s="19">
        <v>15723</v>
      </c>
      <c r="D11795" s="19">
        <v>718.2605294</v>
      </c>
      <c r="E11795" s="23">
        <v>0.100160649</v>
      </c>
      <c r="F11795" s="23">
        <v>8.2400000000000001E-2</v>
      </c>
      <c r="G11795" s="17">
        <v>0.68523818599999997</v>
      </c>
      <c r="H11795" s="17">
        <v>0.31476181399999997</v>
      </c>
      <c r="I11795" s="17">
        <v>0.80045474800000005</v>
      </c>
      <c r="J11795" s="17">
        <v>0.19466914399999999</v>
      </c>
      <c r="K11795" s="17">
        <v>4.8799999999999998E-3</v>
      </c>
    </row>
    <row r="11796" spans="1:11" x14ac:dyDescent="0.45">
      <c r="A11796" s="10" t="s">
        <v>95</v>
      </c>
      <c r="B11796" s="20">
        <v>0.38</v>
      </c>
      <c r="C11796" s="19">
        <v>16136</v>
      </c>
      <c r="D11796" s="19">
        <v>760.52034630000003</v>
      </c>
      <c r="E11796" s="23">
        <v>0.104122591</v>
      </c>
      <c r="F11796" s="23">
        <v>8.5199999999999998E-2</v>
      </c>
      <c r="G11796" s="17">
        <v>0.68282102099999997</v>
      </c>
      <c r="H11796" s="17">
        <v>0.31717897900000003</v>
      </c>
      <c r="I11796" s="17">
        <v>0.80988572000000003</v>
      </c>
      <c r="J11796" s="17">
        <v>0.185500742</v>
      </c>
      <c r="K11796" s="17">
        <v>4.6100000000000004E-3</v>
      </c>
    </row>
    <row r="11797" spans="1:11" x14ac:dyDescent="0.45">
      <c r="A11797" s="10" t="s">
        <v>95</v>
      </c>
      <c r="B11797" s="20">
        <v>0.39</v>
      </c>
      <c r="C11797" s="19">
        <v>16578</v>
      </c>
      <c r="D11797" s="19">
        <v>807.08809040000006</v>
      </c>
      <c r="E11797" s="23">
        <v>0.107753236</v>
      </c>
      <c r="F11797" s="23">
        <v>8.8599999999999998E-2</v>
      </c>
      <c r="G11797" s="17">
        <v>0.68198817700000003</v>
      </c>
      <c r="H11797" s="17">
        <v>0.31801182300000003</v>
      </c>
      <c r="I11797" s="17">
        <v>0.81845244800000005</v>
      </c>
      <c r="J11797" s="17">
        <v>0.177143568</v>
      </c>
      <c r="K11797" s="17">
        <v>4.4000000000000003E-3</v>
      </c>
    </row>
    <row r="11798" spans="1:11" x14ac:dyDescent="0.45">
      <c r="A11798" s="10" t="s">
        <v>95</v>
      </c>
      <c r="B11798" s="20">
        <v>0.4</v>
      </c>
      <c r="C11798" s="19">
        <v>17005</v>
      </c>
      <c r="D11798" s="19">
        <v>853.7652769</v>
      </c>
      <c r="E11798" s="23">
        <v>0.112423199</v>
      </c>
      <c r="F11798" s="23">
        <v>9.1600000000000001E-2</v>
      </c>
      <c r="G11798" s="17">
        <v>0.68620993799999996</v>
      </c>
      <c r="H11798" s="17">
        <v>0.31379006199999998</v>
      </c>
      <c r="I11798" s="17">
        <v>0.82706734699999995</v>
      </c>
      <c r="J11798" s="17">
        <v>0.16874953700000001</v>
      </c>
      <c r="K11798" s="17">
        <v>4.1799999999999997E-3</v>
      </c>
    </row>
    <row r="11799" spans="1:11" x14ac:dyDescent="0.45">
      <c r="A11799" s="10" t="s">
        <v>95</v>
      </c>
      <c r="B11799" s="20">
        <v>0.41</v>
      </c>
      <c r="C11799" s="19">
        <v>17413</v>
      </c>
      <c r="D11799" s="19">
        <v>900.19858320000003</v>
      </c>
      <c r="E11799" s="23">
        <v>0.11627459</v>
      </c>
      <c r="F11799" s="23">
        <v>9.4600000000000004E-2</v>
      </c>
      <c r="G11799" s="17">
        <v>0.68977200900000002</v>
      </c>
      <c r="H11799" s="17">
        <v>0.31022799099999998</v>
      </c>
      <c r="I11799" s="17">
        <v>0.82926698700000001</v>
      </c>
      <c r="J11799" s="17">
        <v>0.16673943699999999</v>
      </c>
      <c r="K11799" s="17">
        <v>3.9899999999999996E-3</v>
      </c>
    </row>
    <row r="11800" spans="1:11" x14ac:dyDescent="0.45">
      <c r="A11800" s="10" t="s">
        <v>95</v>
      </c>
      <c r="B11800" s="20">
        <v>0.42</v>
      </c>
      <c r="C11800" s="19">
        <v>17732</v>
      </c>
      <c r="D11800" s="19">
        <v>937.7819892</v>
      </c>
      <c r="E11800" s="23">
        <v>0.119018788</v>
      </c>
      <c r="F11800" s="23">
        <v>9.7600000000000006E-2</v>
      </c>
      <c r="G11800" s="17">
        <v>0.68779607499999995</v>
      </c>
      <c r="H11800" s="17">
        <v>0.31220392499999999</v>
      </c>
      <c r="I11800" s="17">
        <v>0.83500794499999997</v>
      </c>
      <c r="J11800" s="17">
        <v>0.16114869000000001</v>
      </c>
      <c r="K11800" s="17">
        <v>3.8400000000000001E-3</v>
      </c>
    </row>
    <row r="11801" spans="1:11" x14ac:dyDescent="0.45">
      <c r="A11801" s="10" t="s">
        <v>95</v>
      </c>
      <c r="B11801" s="20">
        <v>0.43</v>
      </c>
      <c r="C11801" s="19">
        <v>18265</v>
      </c>
      <c r="D11801" s="19">
        <v>1002.122717</v>
      </c>
      <c r="E11801" s="23">
        <v>0.12340722</v>
      </c>
      <c r="F11801" s="23">
        <v>0.101637513</v>
      </c>
      <c r="G11801" s="17">
        <v>0.68644949399999999</v>
      </c>
      <c r="H11801" s="17">
        <v>0.31355050600000001</v>
      </c>
      <c r="I11801" s="17">
        <v>0.84630457100000001</v>
      </c>
      <c r="J11801" s="17">
        <v>0.150128501</v>
      </c>
      <c r="K11801" s="17">
        <v>3.5699999999999998E-3</v>
      </c>
    </row>
    <row r="11802" spans="1:11" x14ac:dyDescent="0.45">
      <c r="A11802" s="10" t="s">
        <v>95</v>
      </c>
      <c r="B11802" s="20">
        <v>0.44</v>
      </c>
      <c r="C11802" s="19">
        <v>18678</v>
      </c>
      <c r="D11802" s="19">
        <v>1054.00857</v>
      </c>
      <c r="E11802" s="23">
        <v>0.12898431499999999</v>
      </c>
      <c r="F11802" s="23">
        <v>0.105025914</v>
      </c>
      <c r="G11802" s="17">
        <v>0.68674376299999995</v>
      </c>
      <c r="H11802" s="17">
        <v>0.31325623699999999</v>
      </c>
      <c r="I11802" s="17">
        <v>0.85334995700000005</v>
      </c>
      <c r="J11802" s="17">
        <v>0.14327469500000001</v>
      </c>
      <c r="K11802" s="17">
        <v>3.3800000000000002E-3</v>
      </c>
    </row>
    <row r="11803" spans="1:11" x14ac:dyDescent="0.45">
      <c r="A11803" s="10" t="s">
        <v>95</v>
      </c>
      <c r="B11803" s="20">
        <v>0.45</v>
      </c>
      <c r="C11803" s="19">
        <v>19103</v>
      </c>
      <c r="D11803" s="19">
        <v>1109.6383080000001</v>
      </c>
      <c r="E11803" s="23">
        <v>0.13368057699999999</v>
      </c>
      <c r="F11803" s="23">
        <v>0.10868201500000001</v>
      </c>
      <c r="G11803" s="17">
        <v>0.68790242400000001</v>
      </c>
      <c r="H11803" s="17">
        <v>0.31209757599999999</v>
      </c>
      <c r="I11803" s="17">
        <v>0.85811806899999998</v>
      </c>
      <c r="J11803" s="17">
        <v>0.13856085900000001</v>
      </c>
      <c r="K11803" s="17">
        <v>3.32E-3</v>
      </c>
    </row>
    <row r="11804" spans="1:11" x14ac:dyDescent="0.45">
      <c r="A11804" s="10" t="s">
        <v>95</v>
      </c>
      <c r="B11804" s="20">
        <v>0.46</v>
      </c>
      <c r="C11804" s="19">
        <v>19510</v>
      </c>
      <c r="D11804" s="19">
        <v>1165.2964770000001</v>
      </c>
      <c r="E11804" s="23">
        <v>0.14020121399999999</v>
      </c>
      <c r="F11804" s="23">
        <v>0.112406495</v>
      </c>
      <c r="G11804" s="17">
        <v>0.68913377799999997</v>
      </c>
      <c r="H11804" s="17">
        <v>0.31086622200000003</v>
      </c>
      <c r="I11804" s="17">
        <v>0.86129473999999995</v>
      </c>
      <c r="J11804" s="17">
        <v>0.13555029199999999</v>
      </c>
      <c r="K11804" s="17">
        <v>3.15E-3</v>
      </c>
    </row>
    <row r="11805" spans="1:11" x14ac:dyDescent="0.45">
      <c r="A11805" s="10" t="s">
        <v>95</v>
      </c>
      <c r="B11805" s="20">
        <v>0.47</v>
      </c>
      <c r="C11805" s="19">
        <v>19926</v>
      </c>
      <c r="D11805" s="19">
        <v>1224.503577</v>
      </c>
      <c r="E11805" s="23">
        <v>0.143881379</v>
      </c>
      <c r="F11805" s="23">
        <v>0.116146212</v>
      </c>
      <c r="G11805" s="17">
        <v>0.68849744099999999</v>
      </c>
      <c r="H11805" s="17">
        <v>0.31150255900000001</v>
      </c>
      <c r="I11805" s="17">
        <v>0.86608966399999998</v>
      </c>
      <c r="J11805" s="17">
        <v>0.13088582300000001</v>
      </c>
      <c r="K11805" s="17">
        <v>3.0200000000000001E-3</v>
      </c>
    </row>
    <row r="11806" spans="1:11" x14ac:dyDescent="0.45">
      <c r="A11806" s="10" t="s">
        <v>95</v>
      </c>
      <c r="B11806" s="20">
        <v>0.48</v>
      </c>
      <c r="C11806" s="19">
        <v>20360</v>
      </c>
      <c r="D11806" s="19">
        <v>1288.5264649999999</v>
      </c>
      <c r="E11806" s="23">
        <v>0.150220669</v>
      </c>
      <c r="F11806" s="23">
        <v>0.120313475</v>
      </c>
      <c r="G11806" s="17">
        <v>0.68840864400000001</v>
      </c>
      <c r="H11806" s="17">
        <v>0.31159135599999999</v>
      </c>
      <c r="I11806" s="17">
        <v>0.87202260700000001</v>
      </c>
      <c r="J11806" s="17">
        <v>0.12510590999999999</v>
      </c>
      <c r="K11806" s="17">
        <v>2.8700000000000002E-3</v>
      </c>
    </row>
    <row r="11807" spans="1:11" x14ac:dyDescent="0.45">
      <c r="A11807" s="10" t="s">
        <v>95</v>
      </c>
      <c r="B11807" s="20">
        <v>0.49</v>
      </c>
      <c r="C11807" s="19">
        <v>20760</v>
      </c>
      <c r="D11807" s="19">
        <v>1349.825376</v>
      </c>
      <c r="E11807" s="23">
        <v>0.15574380900000001</v>
      </c>
      <c r="F11807" s="23">
        <v>0.124394664</v>
      </c>
      <c r="G11807" s="17">
        <v>0.68901734100000001</v>
      </c>
      <c r="H11807" s="17">
        <v>0.31098265899999999</v>
      </c>
      <c r="I11807" s="17">
        <v>0.87595501200000003</v>
      </c>
      <c r="J11807" s="17">
        <v>0.12128671100000001</v>
      </c>
      <c r="K11807" s="17">
        <v>2.7599999999999999E-3</v>
      </c>
    </row>
    <row r="11808" spans="1:11" x14ac:dyDescent="0.45">
      <c r="A11808" s="10" t="s">
        <v>95</v>
      </c>
      <c r="B11808" s="20">
        <v>0.5</v>
      </c>
      <c r="C11808" s="19">
        <v>21195</v>
      </c>
      <c r="D11808" s="19">
        <v>1418.8270299999999</v>
      </c>
      <c r="E11808" s="23">
        <v>0.16225374000000001</v>
      </c>
      <c r="F11808" s="23">
        <v>0.128438635</v>
      </c>
      <c r="G11808" s="17">
        <v>0.68912479400000004</v>
      </c>
      <c r="H11808" s="17">
        <v>0.31087520600000002</v>
      </c>
      <c r="I11808" s="17">
        <v>0.880479232</v>
      </c>
      <c r="J11808" s="17">
        <v>0.11687887199999999</v>
      </c>
      <c r="K11808" s="17">
        <v>2.64E-3</v>
      </c>
    </row>
    <row r="11809" spans="1:11" x14ac:dyDescent="0.45">
      <c r="A11809" s="10" t="s">
        <v>95</v>
      </c>
      <c r="B11809" s="20">
        <v>0.51</v>
      </c>
      <c r="C11809" s="19">
        <v>21624</v>
      </c>
      <c r="D11809" s="19">
        <v>1489.119471</v>
      </c>
      <c r="E11809" s="23">
        <v>0.16573644300000001</v>
      </c>
      <c r="F11809" s="23">
        <v>0.13243065500000001</v>
      </c>
      <c r="G11809" s="17">
        <v>0.69099149100000001</v>
      </c>
      <c r="H11809" s="17">
        <v>0.30900850899999999</v>
      </c>
      <c r="I11809" s="17">
        <v>0.88460096399999999</v>
      </c>
      <c r="J11809" s="17">
        <v>0.112888074</v>
      </c>
      <c r="K11809" s="17">
        <v>2.5100000000000001E-3</v>
      </c>
    </row>
    <row r="11810" spans="1:11" x14ac:dyDescent="0.45">
      <c r="A11810" s="10" t="s">
        <v>95</v>
      </c>
      <c r="B11810" s="20">
        <v>0.52</v>
      </c>
      <c r="C11810" s="19">
        <v>22043</v>
      </c>
      <c r="D11810" s="19">
        <v>1560.3061310000001</v>
      </c>
      <c r="E11810" s="23">
        <v>0.17283024999999999</v>
      </c>
      <c r="F11810" s="23">
        <v>0.13693756300000001</v>
      </c>
      <c r="G11810" s="17">
        <v>0.69146667900000003</v>
      </c>
      <c r="H11810" s="17">
        <v>0.30853332100000003</v>
      </c>
      <c r="I11810" s="17">
        <v>0.88859109999999997</v>
      </c>
      <c r="J11810" s="17">
        <v>0.109006332</v>
      </c>
      <c r="K11810" s="17">
        <v>2.3999999999999998E-3</v>
      </c>
    </row>
    <row r="11811" spans="1:11" x14ac:dyDescent="0.45">
      <c r="A11811" s="10" t="s">
        <v>95</v>
      </c>
      <c r="B11811" s="20">
        <v>0.53</v>
      </c>
      <c r="C11811" s="19">
        <v>22453</v>
      </c>
      <c r="D11811" s="19">
        <v>1632.1103169999999</v>
      </c>
      <c r="E11811" s="23">
        <v>0.17791150999999999</v>
      </c>
      <c r="F11811" s="23">
        <v>0.14148324500000001</v>
      </c>
      <c r="G11811" s="17">
        <v>0.69157796299999996</v>
      </c>
      <c r="H11811" s="17">
        <v>0.30842203699999998</v>
      </c>
      <c r="I11811" s="17">
        <v>0.89200854299999999</v>
      </c>
      <c r="J11811" s="17">
        <v>0.105679624</v>
      </c>
      <c r="K11811" s="17">
        <v>2.31E-3</v>
      </c>
    </row>
    <row r="11812" spans="1:11" x14ac:dyDescent="0.45">
      <c r="A11812" s="10" t="s">
        <v>95</v>
      </c>
      <c r="B11812" s="20">
        <v>0.54</v>
      </c>
      <c r="C11812" s="19">
        <v>22840</v>
      </c>
      <c r="D11812" s="19">
        <v>1701.6482470000001</v>
      </c>
      <c r="E11812" s="23">
        <v>0.18208266400000001</v>
      </c>
      <c r="F11812" s="23">
        <v>0.14514065500000001</v>
      </c>
      <c r="G11812" s="17">
        <v>0.69106830100000005</v>
      </c>
      <c r="H11812" s="17">
        <v>0.308931699</v>
      </c>
      <c r="I11812" s="17">
        <v>0.89578614099999998</v>
      </c>
      <c r="J11812" s="17">
        <v>0.101984508</v>
      </c>
      <c r="K11812" s="17">
        <v>2.2300000000000002E-3</v>
      </c>
    </row>
    <row r="11813" spans="1:11" x14ac:dyDescent="0.45">
      <c r="A11813" s="10" t="s">
        <v>95</v>
      </c>
      <c r="B11813" s="20">
        <v>0.55000000000000004</v>
      </c>
      <c r="C11813" s="19">
        <v>23295</v>
      </c>
      <c r="D11813" s="19">
        <v>1785.9443799999999</v>
      </c>
      <c r="E11813" s="23">
        <v>0.18954551</v>
      </c>
      <c r="F11813" s="23">
        <v>0.150545609</v>
      </c>
      <c r="G11813" s="17">
        <v>0.69276668799999996</v>
      </c>
      <c r="H11813" s="17">
        <v>0.30723331199999998</v>
      </c>
      <c r="I11813" s="17">
        <v>0.89921603100000003</v>
      </c>
      <c r="J11813" s="17">
        <v>9.8599999999999993E-2</v>
      </c>
      <c r="K11813" s="17">
        <v>2.14E-3</v>
      </c>
    </row>
    <row r="11814" spans="1:11" x14ac:dyDescent="0.45">
      <c r="A11814" s="10" t="s">
        <v>95</v>
      </c>
      <c r="B11814" s="20">
        <v>0.56000000000000005</v>
      </c>
      <c r="C11814" s="19">
        <v>23757</v>
      </c>
      <c r="D11814" s="19">
        <v>1874.664004</v>
      </c>
      <c r="E11814" s="23">
        <v>0.19481467099999999</v>
      </c>
      <c r="F11814" s="23">
        <v>0.154850723</v>
      </c>
      <c r="G11814" s="17">
        <v>0.690912152</v>
      </c>
      <c r="H11814" s="17">
        <v>0.309087848</v>
      </c>
      <c r="I11814" s="17">
        <v>0.90354684299999999</v>
      </c>
      <c r="J11814" s="17">
        <v>9.4399999999999998E-2</v>
      </c>
      <c r="K11814" s="17">
        <v>2.0500000000000002E-3</v>
      </c>
    </row>
    <row r="11815" spans="1:11" x14ac:dyDescent="0.45">
      <c r="A11815" s="10" t="s">
        <v>95</v>
      </c>
      <c r="B11815" s="20">
        <v>0.56999999999999995</v>
      </c>
      <c r="C11815" s="19">
        <v>24185</v>
      </c>
      <c r="D11815" s="19">
        <v>1959.1202479999999</v>
      </c>
      <c r="E11815" s="23">
        <v>0.199182151</v>
      </c>
      <c r="F11815" s="23">
        <v>0.160347449</v>
      </c>
      <c r="G11815" s="17">
        <v>0.69142030200000004</v>
      </c>
      <c r="H11815" s="17">
        <v>0.30857969800000001</v>
      </c>
      <c r="I11815" s="17">
        <v>0.90836533600000002</v>
      </c>
      <c r="J11815" s="17">
        <v>8.9700000000000002E-2</v>
      </c>
      <c r="K11815" s="17">
        <v>1.9400000000000001E-3</v>
      </c>
    </row>
    <row r="11816" spans="1:11" x14ac:dyDescent="0.45">
      <c r="A11816" s="10" t="s">
        <v>95</v>
      </c>
      <c r="B11816" s="20">
        <v>0.57999999999999996</v>
      </c>
      <c r="C11816" s="19">
        <v>24604</v>
      </c>
      <c r="D11816" s="19">
        <v>2043.7908669999999</v>
      </c>
      <c r="E11816" s="23">
        <v>0.20602052000000001</v>
      </c>
      <c r="F11816" s="23">
        <v>0.165050419</v>
      </c>
      <c r="G11816" s="17">
        <v>0.69139164399999997</v>
      </c>
      <c r="H11816" s="17">
        <v>0.30860835599999997</v>
      </c>
      <c r="I11816" s="17">
        <v>0.909585478</v>
      </c>
      <c r="J11816" s="17">
        <v>8.8499999999999995E-2</v>
      </c>
      <c r="K11816" s="17">
        <v>1.8799999999999999E-3</v>
      </c>
    </row>
    <row r="11817" spans="1:11" x14ac:dyDescent="0.45">
      <c r="A11817" s="10" t="s">
        <v>95</v>
      </c>
      <c r="B11817" s="20">
        <v>0.59</v>
      </c>
      <c r="C11817" s="19">
        <v>25000</v>
      </c>
      <c r="D11817" s="19">
        <v>2126.8414440000001</v>
      </c>
      <c r="E11817" s="23">
        <v>0.21404248200000001</v>
      </c>
      <c r="F11817" s="23">
        <v>0.169759629</v>
      </c>
      <c r="G11817" s="17">
        <v>0.69164000000000003</v>
      </c>
      <c r="H11817" s="17">
        <v>0.30836000000000002</v>
      </c>
      <c r="I11817" s="17">
        <v>0.91270320400000005</v>
      </c>
      <c r="J11817" s="17">
        <v>8.5500000000000007E-2</v>
      </c>
      <c r="K11817" s="17">
        <v>1.81E-3</v>
      </c>
    </row>
    <row r="11818" spans="1:11" x14ac:dyDescent="0.45">
      <c r="A11818" s="10" t="s">
        <v>95</v>
      </c>
      <c r="B11818" s="20">
        <v>0.6</v>
      </c>
      <c r="C11818" s="19">
        <v>25403</v>
      </c>
      <c r="D11818" s="19">
        <v>2214.0932400000002</v>
      </c>
      <c r="E11818" s="23">
        <v>0.22097423899999999</v>
      </c>
      <c r="F11818" s="23">
        <v>0.174462337</v>
      </c>
      <c r="G11818" s="17">
        <v>0.69310711300000005</v>
      </c>
      <c r="H11818" s="17">
        <v>0.306892887</v>
      </c>
      <c r="I11818" s="17">
        <v>0.91552093599999995</v>
      </c>
      <c r="J11818" s="17">
        <v>8.2699999999999996E-2</v>
      </c>
      <c r="K11818" s="17">
        <v>1.74E-3</v>
      </c>
    </row>
    <row r="11819" spans="1:11" x14ac:dyDescent="0.45">
      <c r="A11819" s="10" t="s">
        <v>95</v>
      </c>
      <c r="B11819" s="20">
        <v>0.61</v>
      </c>
      <c r="C11819" s="19">
        <v>25823</v>
      </c>
      <c r="D11819" s="19">
        <v>2309.139776</v>
      </c>
      <c r="E11819" s="23">
        <v>0.22826917799999999</v>
      </c>
      <c r="F11819" s="23">
        <v>0.17889080299999999</v>
      </c>
      <c r="G11819" s="17">
        <v>0.69108933900000002</v>
      </c>
      <c r="H11819" s="17">
        <v>0.30891066099999998</v>
      </c>
      <c r="I11819" s="17">
        <v>0.91907162099999995</v>
      </c>
      <c r="J11819" s="17">
        <v>7.9200000000000007E-2</v>
      </c>
      <c r="K11819" s="17">
        <v>1.6900000000000001E-3</v>
      </c>
    </row>
    <row r="11820" spans="1:11" x14ac:dyDescent="0.45">
      <c r="A11820" s="10" t="s">
        <v>95</v>
      </c>
      <c r="B11820" s="20">
        <v>0.62</v>
      </c>
      <c r="C11820" s="19">
        <v>26242</v>
      </c>
      <c r="D11820" s="19">
        <v>2407.28811</v>
      </c>
      <c r="E11820" s="23">
        <v>0.23879004400000001</v>
      </c>
      <c r="F11820" s="23">
        <v>0.18431072000000001</v>
      </c>
      <c r="G11820" s="17">
        <v>0.69407819500000001</v>
      </c>
      <c r="H11820" s="17">
        <v>0.30592180499999999</v>
      </c>
      <c r="I11820" s="17">
        <v>0.92266286600000003</v>
      </c>
      <c r="J11820" s="17">
        <v>7.5700000000000003E-2</v>
      </c>
      <c r="K11820" s="17">
        <v>1.6199999999999999E-3</v>
      </c>
    </row>
    <row r="11821" spans="1:11" x14ac:dyDescent="0.45">
      <c r="A11821" s="10" t="s">
        <v>95</v>
      </c>
      <c r="B11821" s="20">
        <v>0.63</v>
      </c>
      <c r="C11821" s="19">
        <v>26656</v>
      </c>
      <c r="D11821" s="19">
        <v>2508.1570019999999</v>
      </c>
      <c r="E11821" s="23">
        <v>0.249474687</v>
      </c>
      <c r="F11821" s="23">
        <v>0.19052274799999999</v>
      </c>
      <c r="G11821" s="17">
        <v>0.69380252099999995</v>
      </c>
      <c r="H11821" s="17">
        <v>0.30619747899999999</v>
      </c>
      <c r="I11821" s="17">
        <v>0.92551470800000002</v>
      </c>
      <c r="J11821" s="17">
        <v>7.2900000000000006E-2</v>
      </c>
      <c r="K11821" s="17">
        <v>1.5499999999999999E-3</v>
      </c>
    </row>
    <row r="11822" spans="1:11" x14ac:dyDescent="0.45">
      <c r="A11822" s="10" t="s">
        <v>95</v>
      </c>
      <c r="B11822" s="20">
        <v>0.64</v>
      </c>
      <c r="C11822" s="19">
        <v>27078</v>
      </c>
      <c r="D11822" s="19">
        <v>2615.3176360000002</v>
      </c>
      <c r="E11822" s="23">
        <v>0.26114446699999999</v>
      </c>
      <c r="F11822" s="23">
        <v>0.19637422299999999</v>
      </c>
      <c r="G11822" s="17">
        <v>0.69314572699999999</v>
      </c>
      <c r="H11822" s="17">
        <v>0.30685427300000001</v>
      </c>
      <c r="I11822" s="17">
        <v>0.92803403299999998</v>
      </c>
      <c r="J11822" s="17">
        <v>7.0499999999999993E-2</v>
      </c>
      <c r="K11822" s="17">
        <v>1.5E-3</v>
      </c>
    </row>
    <row r="11823" spans="1:11" x14ac:dyDescent="0.45">
      <c r="A11823" s="10" t="s">
        <v>95</v>
      </c>
      <c r="B11823" s="20">
        <v>0.65</v>
      </c>
      <c r="C11823" s="19">
        <v>27499</v>
      </c>
      <c r="D11823" s="19">
        <v>2727.3320800000001</v>
      </c>
      <c r="E11823" s="23">
        <v>0.27061602299999998</v>
      </c>
      <c r="F11823" s="23">
        <v>0.20281544400000001</v>
      </c>
      <c r="G11823" s="17">
        <v>0.69544347100000004</v>
      </c>
      <c r="H11823" s="17">
        <v>0.30455652900000002</v>
      </c>
      <c r="I11823" s="17">
        <v>0.93097366299999995</v>
      </c>
      <c r="J11823" s="17">
        <v>6.7599999999999993E-2</v>
      </c>
      <c r="K11823" s="17">
        <v>1.4300000000000001E-3</v>
      </c>
    </row>
    <row r="11824" spans="1:11" x14ac:dyDescent="0.45">
      <c r="A11824" s="10" t="s">
        <v>95</v>
      </c>
      <c r="B11824" s="20">
        <v>0.66</v>
      </c>
      <c r="C11824" s="19">
        <v>27919</v>
      </c>
      <c r="D11824" s="19">
        <v>2842.7315789999998</v>
      </c>
      <c r="E11824" s="23">
        <v>0.28141958900000003</v>
      </c>
      <c r="F11824" s="23">
        <v>0.20913626699999999</v>
      </c>
      <c r="G11824" s="17">
        <v>0.695870196</v>
      </c>
      <c r="H11824" s="17">
        <v>0.304129804</v>
      </c>
      <c r="I11824" s="17">
        <v>0.932893784</v>
      </c>
      <c r="J11824" s="17">
        <v>6.5699999999999995E-2</v>
      </c>
      <c r="K11824" s="17">
        <v>1.3799999999999999E-3</v>
      </c>
    </row>
    <row r="11825" spans="1:11" x14ac:dyDescent="0.45">
      <c r="A11825" s="10" t="s">
        <v>95</v>
      </c>
      <c r="B11825" s="20">
        <v>0.67</v>
      </c>
      <c r="C11825" s="19">
        <v>28340</v>
      </c>
      <c r="D11825" s="19">
        <v>2963.187758</v>
      </c>
      <c r="E11825" s="23">
        <v>0.29165057799999999</v>
      </c>
      <c r="F11825" s="23">
        <v>0.215400586</v>
      </c>
      <c r="G11825" s="17">
        <v>0.69714184899999998</v>
      </c>
      <c r="H11825" s="17">
        <v>0.30285815100000002</v>
      </c>
      <c r="I11825" s="17">
        <v>0.93543507299999995</v>
      </c>
      <c r="J11825" s="17">
        <v>6.3200000000000006E-2</v>
      </c>
      <c r="K11825" s="17">
        <v>1.32E-3</v>
      </c>
    </row>
    <row r="11826" spans="1:11" x14ac:dyDescent="0.45">
      <c r="A11826" s="10" t="s">
        <v>95</v>
      </c>
      <c r="B11826" s="20">
        <v>0.68</v>
      </c>
      <c r="C11826" s="19">
        <v>28757</v>
      </c>
      <c r="D11826" s="19">
        <v>3086.57845</v>
      </c>
      <c r="E11826" s="23">
        <v>0.30056773599999997</v>
      </c>
      <c r="F11826" s="23">
        <v>0.222646919</v>
      </c>
      <c r="G11826" s="17">
        <v>0.69927322000000003</v>
      </c>
      <c r="H11826" s="17">
        <v>0.30072678000000003</v>
      </c>
      <c r="I11826" s="17">
        <v>0.937372019</v>
      </c>
      <c r="J11826" s="17">
        <v>6.1400000000000003E-2</v>
      </c>
      <c r="K11826" s="17">
        <v>1.2800000000000001E-3</v>
      </c>
    </row>
    <row r="11827" spans="1:11" x14ac:dyDescent="0.45">
      <c r="A11827" s="10" t="s">
        <v>95</v>
      </c>
      <c r="B11827" s="20">
        <v>0.69</v>
      </c>
      <c r="C11827" s="19">
        <v>29172</v>
      </c>
      <c r="D11827" s="19">
        <v>3214.7814720000001</v>
      </c>
      <c r="E11827" s="23">
        <v>0.31514417500000003</v>
      </c>
      <c r="F11827" s="23">
        <v>0.230098198</v>
      </c>
      <c r="G11827" s="17">
        <v>0.69960921399999998</v>
      </c>
      <c r="H11827" s="17">
        <v>0.30039078600000002</v>
      </c>
      <c r="I11827" s="17">
        <v>0.939789349</v>
      </c>
      <c r="J11827" s="17">
        <v>5.8999999999999997E-2</v>
      </c>
      <c r="K11827" s="17">
        <v>1.2199999999999999E-3</v>
      </c>
    </row>
    <row r="11828" spans="1:11" x14ac:dyDescent="0.45">
      <c r="A11828" s="10" t="s">
        <v>95</v>
      </c>
      <c r="B11828" s="20">
        <v>0.7</v>
      </c>
      <c r="C11828" s="19">
        <v>29596</v>
      </c>
      <c r="D11828" s="19">
        <v>3352.3213479999999</v>
      </c>
      <c r="E11828" s="23">
        <v>0.33341985099999999</v>
      </c>
      <c r="F11828" s="23">
        <v>0.237426675</v>
      </c>
      <c r="G11828" s="17">
        <v>0.69897959200000004</v>
      </c>
      <c r="H11828" s="17">
        <v>0.30102040800000002</v>
      </c>
      <c r="I11828" s="17">
        <v>0.94125836600000001</v>
      </c>
      <c r="J11828" s="17">
        <v>5.7599999999999998E-2</v>
      </c>
      <c r="K11828" s="17">
        <v>1.1800000000000001E-3</v>
      </c>
    </row>
    <row r="11829" spans="1:11" x14ac:dyDescent="0.45">
      <c r="A11829" s="10" t="s">
        <v>95</v>
      </c>
      <c r="B11829" s="20">
        <v>0.71</v>
      </c>
      <c r="C11829" s="19">
        <v>30018</v>
      </c>
      <c r="D11829" s="19">
        <v>3497.9582019999998</v>
      </c>
      <c r="E11829" s="23">
        <v>0.35398436900000002</v>
      </c>
      <c r="F11829" s="23">
        <v>0.24591780299999999</v>
      </c>
      <c r="G11829" s="17">
        <v>0.69988007200000002</v>
      </c>
      <c r="H11829" s="17">
        <v>0.30011992799999998</v>
      </c>
      <c r="I11829" s="17">
        <v>0.943372867</v>
      </c>
      <c r="J11829" s="17">
        <v>5.5500000000000001E-2</v>
      </c>
      <c r="K11829" s="17">
        <v>1.14E-3</v>
      </c>
    </row>
    <row r="11830" spans="1:11" x14ac:dyDescent="0.45">
      <c r="A11830" s="10" t="s">
        <v>95</v>
      </c>
      <c r="B11830" s="20">
        <v>0.72</v>
      </c>
      <c r="C11830" s="19">
        <v>30442</v>
      </c>
      <c r="D11830" s="19">
        <v>3651.018763</v>
      </c>
      <c r="E11830" s="23">
        <v>0.36859309299999998</v>
      </c>
      <c r="F11830" s="23">
        <v>0.25517534600000003</v>
      </c>
      <c r="G11830" s="17">
        <v>0.70235201400000002</v>
      </c>
      <c r="H11830" s="17">
        <v>0.29764798599999998</v>
      </c>
      <c r="I11830" s="17">
        <v>0.94527654500000002</v>
      </c>
      <c r="J11830" s="17">
        <v>5.3600000000000002E-2</v>
      </c>
      <c r="K11830" s="17">
        <v>1.1000000000000001E-3</v>
      </c>
    </row>
    <row r="11831" spans="1:11" x14ac:dyDescent="0.45">
      <c r="A11831" s="10" t="s">
        <v>95</v>
      </c>
      <c r="B11831" s="20">
        <v>0.73</v>
      </c>
      <c r="C11831" s="19">
        <v>30851</v>
      </c>
      <c r="D11831" s="19">
        <v>3805.5163889999999</v>
      </c>
      <c r="E11831" s="23">
        <v>0.38864226000000002</v>
      </c>
      <c r="F11831" s="23">
        <v>0.26468138299999999</v>
      </c>
      <c r="G11831" s="17">
        <v>0.70347800699999996</v>
      </c>
      <c r="H11831" s="17">
        <v>0.29652199299999998</v>
      </c>
      <c r="I11831" s="17">
        <v>0.94667955599999998</v>
      </c>
      <c r="J11831" s="17">
        <v>5.2299999999999999E-2</v>
      </c>
      <c r="K11831" s="17">
        <v>1.06E-3</v>
      </c>
    </row>
    <row r="11832" spans="1:11" x14ac:dyDescent="0.45">
      <c r="A11832" s="10" t="s">
        <v>95</v>
      </c>
      <c r="B11832" s="20">
        <v>0.74</v>
      </c>
      <c r="C11832" s="19">
        <v>31262</v>
      </c>
      <c r="D11832" s="19">
        <v>3967.4982279999999</v>
      </c>
      <c r="E11832" s="23">
        <v>0.40005153900000001</v>
      </c>
      <c r="F11832" s="23">
        <v>0.274743232</v>
      </c>
      <c r="G11832" s="17">
        <v>0.70497728900000001</v>
      </c>
      <c r="H11832" s="17">
        <v>0.29502271099999999</v>
      </c>
      <c r="I11832" s="17">
        <v>0.94875171800000002</v>
      </c>
      <c r="J11832" s="17">
        <v>5.0200000000000002E-2</v>
      </c>
      <c r="K11832" s="17">
        <v>1.0200000000000001E-3</v>
      </c>
    </row>
    <row r="11833" spans="1:11" x14ac:dyDescent="0.45">
      <c r="A11833" s="10" t="s">
        <v>95</v>
      </c>
      <c r="B11833" s="20">
        <v>0.75</v>
      </c>
      <c r="C11833" s="19">
        <v>31700</v>
      </c>
      <c r="D11833" s="19">
        <v>4147.1195349999998</v>
      </c>
      <c r="E11833" s="23">
        <v>0.42556307999999998</v>
      </c>
      <c r="F11833" s="23">
        <v>0.28523724700000003</v>
      </c>
      <c r="G11833" s="17">
        <v>0.70451104099999995</v>
      </c>
      <c r="H11833" s="17">
        <v>0.295488959</v>
      </c>
      <c r="I11833" s="17">
        <v>0.94996833599999997</v>
      </c>
      <c r="J11833" s="17">
        <v>4.9000000000000002E-2</v>
      </c>
      <c r="K11833" s="17">
        <v>9.8700000000000003E-4</v>
      </c>
    </row>
    <row r="11834" spans="1:11" x14ac:dyDescent="0.45">
      <c r="A11834" s="10" t="s">
        <v>95</v>
      </c>
      <c r="B11834" s="20">
        <v>0.76</v>
      </c>
      <c r="C11834" s="19">
        <v>32120</v>
      </c>
      <c r="D11834" s="19">
        <v>4329.68595</v>
      </c>
      <c r="E11834" s="23">
        <v>0.44346754399999999</v>
      </c>
      <c r="F11834" s="23">
        <v>0.29587308400000001</v>
      </c>
      <c r="G11834" s="17">
        <v>0.70507472000000004</v>
      </c>
      <c r="H11834" s="17">
        <v>0.29492528000000001</v>
      </c>
      <c r="I11834" s="17">
        <v>0.95173113399999998</v>
      </c>
      <c r="J11834" s="17">
        <v>4.7300000000000002E-2</v>
      </c>
      <c r="K11834" s="17">
        <v>9.5100000000000002E-4</v>
      </c>
    </row>
    <row r="11835" spans="1:11" x14ac:dyDescent="0.45">
      <c r="A11835" s="10" t="s">
        <v>95</v>
      </c>
      <c r="B11835" s="20">
        <v>0.77</v>
      </c>
      <c r="C11835" s="19">
        <v>32539</v>
      </c>
      <c r="D11835" s="19">
        <v>4520.4505980000004</v>
      </c>
      <c r="E11835" s="23">
        <v>0.46912019799999999</v>
      </c>
      <c r="F11835" s="23">
        <v>0.30828841299999998</v>
      </c>
      <c r="G11835" s="17">
        <v>0.70579919499999999</v>
      </c>
      <c r="H11835" s="17">
        <v>0.29420080500000001</v>
      </c>
      <c r="I11835" s="17">
        <v>0.95331338499999996</v>
      </c>
      <c r="J11835" s="17">
        <v>4.58E-2</v>
      </c>
      <c r="K11835" s="17">
        <v>9.1799999999999998E-4</v>
      </c>
    </row>
    <row r="11836" spans="1:11" x14ac:dyDescent="0.45">
      <c r="A11836" s="10" t="s">
        <v>95</v>
      </c>
      <c r="B11836" s="20">
        <v>0.78</v>
      </c>
      <c r="C11836" s="19">
        <v>32961</v>
      </c>
      <c r="D11836" s="19">
        <v>4723.1571260000001</v>
      </c>
      <c r="E11836" s="23">
        <v>0.49438280099999998</v>
      </c>
      <c r="F11836" s="23">
        <v>0.32042825899999999</v>
      </c>
      <c r="G11836" s="17">
        <v>0.70689602900000004</v>
      </c>
      <c r="H11836" s="17">
        <v>0.29310397100000002</v>
      </c>
      <c r="I11836" s="17">
        <v>0.95464475800000004</v>
      </c>
      <c r="J11836" s="17">
        <v>4.4499999999999998E-2</v>
      </c>
      <c r="K11836" s="17">
        <v>8.8699999999999998E-4</v>
      </c>
    </row>
    <row r="11837" spans="1:11" x14ac:dyDescent="0.45">
      <c r="A11837" s="10" t="s">
        <v>95</v>
      </c>
      <c r="B11837" s="20">
        <v>0.79</v>
      </c>
      <c r="C11837" s="19">
        <v>33380</v>
      </c>
      <c r="D11837" s="19">
        <v>4937.1324839999997</v>
      </c>
      <c r="E11837" s="23">
        <v>0.52347296899999995</v>
      </c>
      <c r="F11837" s="23">
        <v>0.33441064199999998</v>
      </c>
      <c r="G11837" s="17">
        <v>0.70808867600000003</v>
      </c>
      <c r="H11837" s="17">
        <v>0.29191132400000003</v>
      </c>
      <c r="I11837" s="17">
        <v>0.95640136499999995</v>
      </c>
      <c r="J11837" s="17">
        <v>4.2700000000000002E-2</v>
      </c>
      <c r="K11837" s="17">
        <v>8.5099999999999998E-4</v>
      </c>
    </row>
    <row r="11838" spans="1:11" x14ac:dyDescent="0.45">
      <c r="A11838" s="10" t="s">
        <v>95</v>
      </c>
      <c r="B11838" s="20">
        <v>0.8</v>
      </c>
      <c r="C11838" s="19">
        <v>33631</v>
      </c>
      <c r="D11838" s="19">
        <v>5070.9712040000004</v>
      </c>
      <c r="E11838" s="23">
        <v>0.54518493599999995</v>
      </c>
      <c r="F11838" s="23">
        <v>0.342792871</v>
      </c>
      <c r="G11838" s="17">
        <v>0.70943474799999995</v>
      </c>
      <c r="H11838" s="17">
        <v>0.290565252</v>
      </c>
      <c r="I11838" s="17">
        <v>0.95733594099999997</v>
      </c>
      <c r="J11838" s="17">
        <v>4.1799999999999997E-2</v>
      </c>
      <c r="K11838" s="17">
        <v>8.3000000000000001E-4</v>
      </c>
    </row>
    <row r="11839" spans="1:11" x14ac:dyDescent="0.45">
      <c r="A11839" s="10" t="s">
        <v>95</v>
      </c>
      <c r="B11839" s="20">
        <v>0.80100000000000005</v>
      </c>
      <c r="C11839" s="19">
        <v>33638</v>
      </c>
      <c r="D11839" s="19">
        <v>5074.7997809999997</v>
      </c>
      <c r="E11839" s="23">
        <v>0.54786094100000005</v>
      </c>
      <c r="F11839" s="23">
        <v>0.34403148700000002</v>
      </c>
      <c r="G11839" s="17">
        <v>0.70946548499999995</v>
      </c>
      <c r="H11839" s="17">
        <v>0.29053451499999999</v>
      </c>
      <c r="I11839" s="17">
        <v>0.95736649799999995</v>
      </c>
      <c r="J11839" s="17">
        <v>4.1799999999999997E-2</v>
      </c>
      <c r="K11839" s="17">
        <v>8.3000000000000001E-4</v>
      </c>
    </row>
    <row r="11840" spans="1:11" x14ac:dyDescent="0.45">
      <c r="A11840" s="10" t="s">
        <v>95</v>
      </c>
      <c r="B11840" s="20">
        <v>0.80200000000000005</v>
      </c>
      <c r="C11840" s="19">
        <v>33708</v>
      </c>
      <c r="D11840" s="19">
        <v>5113.1578010000003</v>
      </c>
      <c r="E11840" s="23">
        <v>0.547971714</v>
      </c>
      <c r="F11840" s="23">
        <v>0.345033645</v>
      </c>
      <c r="G11840" s="17">
        <v>0.71006882599999999</v>
      </c>
      <c r="H11840" s="17">
        <v>0.28993117400000001</v>
      </c>
      <c r="I11840" s="17">
        <v>0.95783992100000004</v>
      </c>
      <c r="J11840" s="17">
        <v>4.1300000000000003E-2</v>
      </c>
      <c r="K11840" s="17">
        <v>8.2100000000000001E-4</v>
      </c>
    </row>
    <row r="11841" spans="1:11" x14ac:dyDescent="0.45">
      <c r="A11841" s="10" t="s">
        <v>95</v>
      </c>
      <c r="B11841" s="20">
        <v>0.80300000000000005</v>
      </c>
      <c r="C11841" s="19">
        <v>33748</v>
      </c>
      <c r="D11841" s="19">
        <v>5135.1054830000003</v>
      </c>
      <c r="E11841" s="23">
        <v>0.55020364099999997</v>
      </c>
      <c r="F11841" s="23">
        <v>0.34725003399999999</v>
      </c>
      <c r="G11841" s="17">
        <v>0.71032357499999998</v>
      </c>
      <c r="H11841" s="17">
        <v>0.28967642500000002</v>
      </c>
      <c r="I11841" s="17">
        <v>0.95800808199999998</v>
      </c>
      <c r="J11841" s="17">
        <v>4.1200000000000001E-2</v>
      </c>
      <c r="K11841" s="17">
        <v>8.1700000000000002E-4</v>
      </c>
    </row>
    <row r="11842" spans="1:11" x14ac:dyDescent="0.45">
      <c r="A11842" s="10" t="s">
        <v>95</v>
      </c>
      <c r="B11842" s="20">
        <v>0.80400000000000005</v>
      </c>
      <c r="C11842" s="19">
        <v>33797</v>
      </c>
      <c r="D11842" s="19">
        <v>5162.1597620000002</v>
      </c>
      <c r="E11842" s="23">
        <v>0.55286653500000005</v>
      </c>
      <c r="F11842" s="23">
        <v>0.34857266199999998</v>
      </c>
      <c r="G11842" s="17">
        <v>0.71062520299999998</v>
      </c>
      <c r="H11842" s="17">
        <v>0.28937479700000002</v>
      </c>
      <c r="I11842" s="17">
        <v>0.958162976</v>
      </c>
      <c r="J11842" s="17">
        <v>4.1000000000000002E-2</v>
      </c>
      <c r="K11842" s="17">
        <v>8.1400000000000005E-4</v>
      </c>
    </row>
    <row r="11843" spans="1:11" x14ac:dyDescent="0.45">
      <c r="A11843" s="10" t="s">
        <v>95</v>
      </c>
      <c r="B11843" s="20">
        <v>0.80500000000000005</v>
      </c>
      <c r="C11843" s="19">
        <v>33821</v>
      </c>
      <c r="D11843" s="19">
        <v>5175.4794540000003</v>
      </c>
      <c r="E11843" s="23">
        <v>0.55778714100000004</v>
      </c>
      <c r="F11843" s="23">
        <v>0.35029248600000001</v>
      </c>
      <c r="G11843" s="17">
        <v>0.71068271199999999</v>
      </c>
      <c r="H11843" s="17">
        <v>0.28931728800000001</v>
      </c>
      <c r="I11843" s="17">
        <v>0.95820971399999999</v>
      </c>
      <c r="J11843" s="17">
        <v>4.1000000000000002E-2</v>
      </c>
      <c r="K11843" s="17">
        <v>8.1300000000000003E-4</v>
      </c>
    </row>
    <row r="11844" spans="1:11" x14ac:dyDescent="0.45">
      <c r="A11844" s="10" t="s">
        <v>95</v>
      </c>
      <c r="B11844" s="20">
        <v>0.80600000000000005</v>
      </c>
      <c r="C11844" s="19">
        <v>33866</v>
      </c>
      <c r="D11844" s="19">
        <v>5200.6623479999998</v>
      </c>
      <c r="E11844" s="23">
        <v>0.56219100799999999</v>
      </c>
      <c r="F11844" s="23">
        <v>0.35143402600000001</v>
      </c>
      <c r="G11844" s="17">
        <v>0.71086044999999998</v>
      </c>
      <c r="H11844" s="17">
        <v>0.28913955000000002</v>
      </c>
      <c r="I11844" s="17">
        <v>0.95833876500000004</v>
      </c>
      <c r="J11844" s="17">
        <v>4.0899999999999999E-2</v>
      </c>
      <c r="K11844" s="17">
        <v>8.1099999999999998E-4</v>
      </c>
    </row>
    <row r="11845" spans="1:11" x14ac:dyDescent="0.45">
      <c r="A11845" s="10" t="s">
        <v>95</v>
      </c>
      <c r="B11845" s="20">
        <v>0.80700000000000005</v>
      </c>
      <c r="C11845" s="19">
        <v>33925</v>
      </c>
      <c r="D11845" s="19">
        <v>5233.9296119999999</v>
      </c>
      <c r="E11845" s="23">
        <v>0.566475387</v>
      </c>
      <c r="F11845" s="23">
        <v>0.35302192300000002</v>
      </c>
      <c r="G11845" s="17">
        <v>0.71103905700000003</v>
      </c>
      <c r="H11845" s="17">
        <v>0.28896094300000003</v>
      </c>
      <c r="I11845" s="17">
        <v>0.95841982599999997</v>
      </c>
      <c r="J11845" s="17">
        <v>4.0800000000000003E-2</v>
      </c>
      <c r="K11845" s="17">
        <v>8.0800000000000002E-4</v>
      </c>
    </row>
    <row r="11846" spans="1:11" x14ac:dyDescent="0.45">
      <c r="A11846" s="10" t="s">
        <v>95</v>
      </c>
      <c r="B11846" s="20">
        <v>0.80800000000000005</v>
      </c>
      <c r="C11846" s="19">
        <v>33966</v>
      </c>
      <c r="D11846" s="19">
        <v>5257.2595950000004</v>
      </c>
      <c r="E11846" s="23">
        <v>0.57212048400000004</v>
      </c>
      <c r="F11846" s="23">
        <v>0.35473302000000001</v>
      </c>
      <c r="G11846" s="17">
        <v>0.71124065199999997</v>
      </c>
      <c r="H11846" s="17">
        <v>0.28875934800000003</v>
      </c>
      <c r="I11846" s="17">
        <v>0.95859232000000005</v>
      </c>
      <c r="J11846" s="17">
        <v>4.0599999999999997E-2</v>
      </c>
      <c r="K11846" s="17">
        <v>8.0500000000000005E-4</v>
      </c>
    </row>
    <row r="11847" spans="1:11" x14ac:dyDescent="0.45">
      <c r="A11847" s="10" t="s">
        <v>95</v>
      </c>
      <c r="B11847" s="20">
        <v>0.80900000000000005</v>
      </c>
      <c r="C11847" s="19">
        <v>34007</v>
      </c>
      <c r="D11847" s="19">
        <v>5280.7495900000004</v>
      </c>
      <c r="E11847" s="23">
        <v>0.57393074200000005</v>
      </c>
      <c r="F11847" s="23">
        <v>0.35652843899999997</v>
      </c>
      <c r="G11847" s="17">
        <v>0.71150057300000003</v>
      </c>
      <c r="H11847" s="17">
        <v>0.28849942699999997</v>
      </c>
      <c r="I11847" s="17">
        <v>0.95881468800000003</v>
      </c>
      <c r="J11847" s="17">
        <v>4.0399999999999998E-2</v>
      </c>
      <c r="K11847" s="17">
        <v>8.0099999999999995E-4</v>
      </c>
    </row>
    <row r="11848" spans="1:11" x14ac:dyDescent="0.45">
      <c r="A11848" s="10" t="s">
        <v>95</v>
      </c>
      <c r="B11848" s="20">
        <v>0.81</v>
      </c>
      <c r="C11848" s="19">
        <v>34051</v>
      </c>
      <c r="D11848" s="19">
        <v>5306.0749750000004</v>
      </c>
      <c r="E11848" s="23">
        <v>0.57616977599999997</v>
      </c>
      <c r="F11848" s="23">
        <v>0.358003815</v>
      </c>
      <c r="G11848" s="17">
        <v>0.71172652800000002</v>
      </c>
      <c r="H11848" s="17">
        <v>0.28827347199999998</v>
      </c>
      <c r="I11848" s="17">
        <v>0.95898421199999995</v>
      </c>
      <c r="J11848" s="17">
        <v>4.02E-2</v>
      </c>
      <c r="K11848" s="17">
        <v>7.9699999999999997E-4</v>
      </c>
    </row>
    <row r="11849" spans="1:11" x14ac:dyDescent="0.45">
      <c r="A11849" s="10" t="s">
        <v>95</v>
      </c>
      <c r="B11849" s="20">
        <v>0.81100000000000005</v>
      </c>
      <c r="C11849" s="19">
        <v>34087</v>
      </c>
      <c r="D11849" s="19">
        <v>5326.8826369999997</v>
      </c>
      <c r="E11849" s="23">
        <v>0.58201329800000001</v>
      </c>
      <c r="F11849" s="23">
        <v>0.35940387099999999</v>
      </c>
      <c r="G11849" s="17">
        <v>0.71153225600000003</v>
      </c>
      <c r="H11849" s="17">
        <v>0.28846774400000003</v>
      </c>
      <c r="I11849" s="17">
        <v>0.95881956800000001</v>
      </c>
      <c r="J11849" s="17">
        <v>4.0399999999999998E-2</v>
      </c>
      <c r="K11849" s="17">
        <v>7.9500000000000003E-4</v>
      </c>
    </row>
    <row r="11850" spans="1:11" x14ac:dyDescent="0.45">
      <c r="A11850" s="10" t="s">
        <v>95</v>
      </c>
      <c r="B11850" s="20">
        <v>0.81200000000000006</v>
      </c>
      <c r="C11850" s="19">
        <v>34135</v>
      </c>
      <c r="D11850" s="19">
        <v>5354.8849579999996</v>
      </c>
      <c r="E11850" s="23">
        <v>0.58495953499999997</v>
      </c>
      <c r="F11850" s="23">
        <v>0.36107626300000001</v>
      </c>
      <c r="G11850" s="17">
        <v>0.71143987099999995</v>
      </c>
      <c r="H11850" s="17">
        <v>0.288560129</v>
      </c>
      <c r="I11850" s="17">
        <v>0.958960802</v>
      </c>
      <c r="J11850" s="17">
        <v>4.02E-2</v>
      </c>
      <c r="K11850" s="17">
        <v>7.9199999999999995E-4</v>
      </c>
    </row>
    <row r="11851" spans="1:11" x14ac:dyDescent="0.45">
      <c r="A11851" s="10" t="s">
        <v>95</v>
      </c>
      <c r="B11851" s="20">
        <v>0.81299999999999994</v>
      </c>
      <c r="C11851" s="19">
        <v>34179</v>
      </c>
      <c r="D11851" s="19">
        <v>5380.7020970000003</v>
      </c>
      <c r="E11851" s="23">
        <v>0.58883467700000003</v>
      </c>
      <c r="F11851" s="23">
        <v>0.36252829199999997</v>
      </c>
      <c r="G11851" s="17">
        <v>0.71166505700000005</v>
      </c>
      <c r="H11851" s="17">
        <v>0.28833494300000001</v>
      </c>
      <c r="I11851" s="17">
        <v>0.95908900100000005</v>
      </c>
      <c r="J11851" s="17">
        <v>4.0099999999999997E-2</v>
      </c>
      <c r="K11851" s="17">
        <v>7.8899999999999999E-4</v>
      </c>
    </row>
    <row r="11852" spans="1:11" x14ac:dyDescent="0.45">
      <c r="A11852" s="10" t="s">
        <v>95</v>
      </c>
      <c r="B11852" s="20">
        <v>0.81399999999999995</v>
      </c>
      <c r="C11852" s="19">
        <v>34219</v>
      </c>
      <c r="D11852" s="19">
        <v>5404.35707</v>
      </c>
      <c r="E11852" s="23">
        <v>0.59229554200000001</v>
      </c>
      <c r="F11852" s="23">
        <v>0.36367602300000001</v>
      </c>
      <c r="G11852" s="17">
        <v>0.71200210399999997</v>
      </c>
      <c r="H11852" s="17">
        <v>0.28799789599999998</v>
      </c>
      <c r="I11852" s="17">
        <v>0.95924463599999998</v>
      </c>
      <c r="J11852" s="17">
        <v>0.04</v>
      </c>
      <c r="K11852" s="17">
        <v>7.8600000000000002E-4</v>
      </c>
    </row>
    <row r="11853" spans="1:11" x14ac:dyDescent="0.45">
      <c r="A11853" s="10" t="s">
        <v>95</v>
      </c>
      <c r="B11853" s="20">
        <v>0.81499999999999995</v>
      </c>
      <c r="C11853" s="19">
        <v>34257</v>
      </c>
      <c r="D11853" s="19">
        <v>5426.9361749999998</v>
      </c>
      <c r="E11853" s="23">
        <v>0.59776697199999995</v>
      </c>
      <c r="F11853" s="23">
        <v>0.365970668</v>
      </c>
      <c r="G11853" s="17">
        <v>0.71211723199999999</v>
      </c>
      <c r="H11853" s="17">
        <v>0.28788276800000001</v>
      </c>
      <c r="I11853" s="17">
        <v>0.95939817000000005</v>
      </c>
      <c r="J11853" s="17">
        <v>3.9800000000000002E-2</v>
      </c>
      <c r="K11853" s="17">
        <v>7.8299999999999995E-4</v>
      </c>
    </row>
    <row r="11854" spans="1:11" x14ac:dyDescent="0.45">
      <c r="A11854" s="10" t="s">
        <v>95</v>
      </c>
      <c r="B11854" s="20">
        <v>0.81599999999999995</v>
      </c>
      <c r="C11854" s="19">
        <v>34305</v>
      </c>
      <c r="D11854" s="19">
        <v>5455.6733919999997</v>
      </c>
      <c r="E11854" s="23">
        <v>0.59982415899999997</v>
      </c>
      <c r="F11854" s="23">
        <v>0.367125431</v>
      </c>
      <c r="G11854" s="17">
        <v>0.71217023800000001</v>
      </c>
      <c r="H11854" s="17">
        <v>0.28782976199999999</v>
      </c>
      <c r="I11854" s="17">
        <v>0.959556937</v>
      </c>
      <c r="J11854" s="17">
        <v>3.9699999999999999E-2</v>
      </c>
      <c r="K11854" s="17">
        <v>7.7999999999999999E-4</v>
      </c>
    </row>
    <row r="11855" spans="1:11" x14ac:dyDescent="0.45">
      <c r="A11855" s="10" t="s">
        <v>95</v>
      </c>
      <c r="B11855" s="20">
        <v>0.81699999999999995</v>
      </c>
      <c r="C11855" s="19">
        <v>34339</v>
      </c>
      <c r="D11855" s="19">
        <v>5476.1303289999996</v>
      </c>
      <c r="E11855" s="23">
        <v>0.60226337299999999</v>
      </c>
      <c r="F11855" s="23">
        <v>0.36841250800000003</v>
      </c>
      <c r="G11855" s="17">
        <v>0.712455226</v>
      </c>
      <c r="H11855" s="17">
        <v>0.287544774</v>
      </c>
      <c r="I11855" s="17">
        <v>0.95969639900000003</v>
      </c>
      <c r="J11855" s="17">
        <v>3.95E-2</v>
      </c>
      <c r="K11855" s="17">
        <v>7.7800000000000005E-4</v>
      </c>
    </row>
    <row r="11856" spans="1:11" x14ac:dyDescent="0.45">
      <c r="A11856" s="10" t="s">
        <v>95</v>
      </c>
      <c r="B11856" s="20">
        <v>0.81799999999999995</v>
      </c>
      <c r="C11856" s="19">
        <v>34365</v>
      </c>
      <c r="D11856" s="19">
        <v>5491.8528809999998</v>
      </c>
      <c r="E11856" s="23">
        <v>0.60727782299999999</v>
      </c>
      <c r="F11856" s="23">
        <v>0.36932726199999999</v>
      </c>
      <c r="G11856" s="17">
        <v>0.71255637999999999</v>
      </c>
      <c r="H11856" s="17">
        <v>0.28744362000000001</v>
      </c>
      <c r="I11856" s="17">
        <v>0.95977741599999999</v>
      </c>
      <c r="J11856" s="17">
        <v>3.9399999999999998E-2</v>
      </c>
      <c r="K11856" s="17">
        <v>7.76E-4</v>
      </c>
    </row>
    <row r="11857" spans="1:11" x14ac:dyDescent="0.45">
      <c r="A11857" s="10" t="s">
        <v>95</v>
      </c>
      <c r="B11857" s="20">
        <v>0.81899999999999995</v>
      </c>
      <c r="C11857" s="19">
        <v>34420</v>
      </c>
      <c r="D11857" s="19">
        <v>5525.374358</v>
      </c>
      <c r="E11857" s="23">
        <v>0.61277689899999999</v>
      </c>
      <c r="F11857" s="23">
        <v>0.37003103799999998</v>
      </c>
      <c r="G11857" s="17">
        <v>0.71272515999999997</v>
      </c>
      <c r="H11857" s="17">
        <v>0.28727483999999998</v>
      </c>
      <c r="I11857" s="17">
        <v>0.95989150000000001</v>
      </c>
      <c r="J11857" s="17">
        <v>3.9300000000000002E-2</v>
      </c>
      <c r="K11857" s="17">
        <v>7.7200000000000001E-4</v>
      </c>
    </row>
    <row r="11858" spans="1:11" x14ac:dyDescent="0.45">
      <c r="A11858" s="10" t="s">
        <v>95</v>
      </c>
      <c r="B11858" s="20">
        <v>0.82</v>
      </c>
      <c r="C11858" s="19">
        <v>34471</v>
      </c>
      <c r="D11858" s="19">
        <v>5556.7261909999997</v>
      </c>
      <c r="E11858" s="23">
        <v>0.61596499100000002</v>
      </c>
      <c r="F11858" s="23">
        <v>0.37411126900000002</v>
      </c>
      <c r="G11858" s="17">
        <v>0.71312117399999997</v>
      </c>
      <c r="H11858" s="17">
        <v>0.28687882599999998</v>
      </c>
      <c r="I11858" s="17">
        <v>0.96007326500000001</v>
      </c>
      <c r="J11858" s="17">
        <v>3.9199999999999999E-2</v>
      </c>
      <c r="K11858" s="17">
        <v>7.6800000000000002E-4</v>
      </c>
    </row>
    <row r="11859" spans="1:11" x14ac:dyDescent="0.45">
      <c r="A11859" s="10" t="s">
        <v>95</v>
      </c>
      <c r="B11859" s="20">
        <v>0.82099999999999995</v>
      </c>
      <c r="C11859" s="19">
        <v>34513</v>
      </c>
      <c r="D11859" s="19">
        <v>5582.706228</v>
      </c>
      <c r="E11859" s="23">
        <v>0.62101198499999999</v>
      </c>
      <c r="F11859" s="23">
        <v>0.37604283399999999</v>
      </c>
      <c r="G11859" s="17">
        <v>0.71335438799999995</v>
      </c>
      <c r="H11859" s="17">
        <v>0.28664561199999999</v>
      </c>
      <c r="I11859" s="17">
        <v>0.96013613399999997</v>
      </c>
      <c r="J11859" s="17">
        <v>3.9100000000000003E-2</v>
      </c>
      <c r="K11859" s="17">
        <v>7.6599999999999997E-4</v>
      </c>
    </row>
    <row r="11860" spans="1:11" x14ac:dyDescent="0.45">
      <c r="A11860" s="10" t="s">
        <v>95</v>
      </c>
      <c r="B11860" s="20">
        <v>0.82199999999999995</v>
      </c>
      <c r="C11860" s="19">
        <v>34543</v>
      </c>
      <c r="D11860" s="19">
        <v>5601.4467500000001</v>
      </c>
      <c r="E11860" s="23">
        <v>0.62539323499999999</v>
      </c>
      <c r="F11860" s="23">
        <v>0.37769958999999997</v>
      </c>
      <c r="G11860" s="17">
        <v>0.71334279</v>
      </c>
      <c r="H11860" s="17">
        <v>0.28665721</v>
      </c>
      <c r="I11860" s="17">
        <v>0.960218774</v>
      </c>
      <c r="J11860" s="17">
        <v>3.9E-2</v>
      </c>
      <c r="K11860" s="17">
        <v>7.6400000000000003E-4</v>
      </c>
    </row>
    <row r="11861" spans="1:11" x14ac:dyDescent="0.45">
      <c r="A11861" s="10" t="s">
        <v>95</v>
      </c>
      <c r="B11861" s="20">
        <v>0.82299999999999995</v>
      </c>
      <c r="C11861" s="19">
        <v>34585</v>
      </c>
      <c r="D11861" s="19">
        <v>5627.7586110000002</v>
      </c>
      <c r="E11861" s="23">
        <v>0.62914931500000004</v>
      </c>
      <c r="F11861" s="23">
        <v>0.37908853999999997</v>
      </c>
      <c r="G11861" s="17">
        <v>0.71354633499999998</v>
      </c>
      <c r="H11861" s="17">
        <v>0.28645366500000002</v>
      </c>
      <c r="I11861" s="17">
        <v>0.96033959499999999</v>
      </c>
      <c r="J11861" s="17">
        <v>3.8899999999999997E-2</v>
      </c>
      <c r="K11861" s="17">
        <v>7.6199999999999998E-4</v>
      </c>
    </row>
    <row r="11862" spans="1:11" x14ac:dyDescent="0.45">
      <c r="A11862" s="10" t="s">
        <v>95</v>
      </c>
      <c r="B11862" s="20">
        <v>0.82399999999999995</v>
      </c>
      <c r="C11862" s="19">
        <v>34635</v>
      </c>
      <c r="D11862" s="19">
        <v>5659.3910189999997</v>
      </c>
      <c r="E11862" s="23">
        <v>0.63546645999999996</v>
      </c>
      <c r="F11862" s="23">
        <v>0.38092689899999999</v>
      </c>
      <c r="G11862" s="17">
        <v>0.71329579899999995</v>
      </c>
      <c r="H11862" s="17">
        <v>0.28670420099999999</v>
      </c>
      <c r="I11862" s="17">
        <v>0.95805207999999997</v>
      </c>
      <c r="J11862" s="17">
        <v>4.1200000000000001E-2</v>
      </c>
      <c r="K11862" s="17">
        <v>7.5900000000000002E-4</v>
      </c>
    </row>
    <row r="11863" spans="1:11" x14ac:dyDescent="0.45">
      <c r="A11863" s="10" t="s">
        <v>95</v>
      </c>
      <c r="B11863" s="20">
        <v>0.82499999999999996</v>
      </c>
      <c r="C11863" s="19">
        <v>34680</v>
      </c>
      <c r="D11863" s="19">
        <v>5688.029329</v>
      </c>
      <c r="E11863" s="23">
        <v>0.63929756900000001</v>
      </c>
      <c r="F11863" s="23">
        <v>0.38263447499999997</v>
      </c>
      <c r="G11863" s="17">
        <v>0.71346597499999997</v>
      </c>
      <c r="H11863" s="17">
        <v>0.28653402500000003</v>
      </c>
      <c r="I11863" s="17">
        <v>0.958198051</v>
      </c>
      <c r="J11863" s="17">
        <v>4.1000000000000002E-2</v>
      </c>
      <c r="K11863" s="17">
        <v>7.5699999999999997E-4</v>
      </c>
    </row>
    <row r="11864" spans="1:11" x14ac:dyDescent="0.45">
      <c r="A11864" s="10" t="s">
        <v>95</v>
      </c>
      <c r="B11864" s="20">
        <v>0.82599999999999996</v>
      </c>
      <c r="C11864" s="19">
        <v>34724</v>
      </c>
      <c r="D11864" s="19">
        <v>5716.2807400000002</v>
      </c>
      <c r="E11864" s="23">
        <v>0.64515595400000003</v>
      </c>
      <c r="F11864" s="23">
        <v>0.38470891200000001</v>
      </c>
      <c r="G11864" s="17">
        <v>0.71356986499999997</v>
      </c>
      <c r="H11864" s="17">
        <v>0.28643013499999997</v>
      </c>
      <c r="I11864" s="17">
        <v>0.958393147</v>
      </c>
      <c r="J11864" s="17">
        <v>4.0899999999999999E-2</v>
      </c>
      <c r="K11864" s="17">
        <v>7.5299999999999998E-4</v>
      </c>
    </row>
    <row r="11865" spans="1:11" x14ac:dyDescent="0.45">
      <c r="A11865" s="10" t="s">
        <v>95</v>
      </c>
      <c r="B11865" s="20">
        <v>0.82699999999999996</v>
      </c>
      <c r="C11865" s="19">
        <v>34764</v>
      </c>
      <c r="D11865" s="19">
        <v>5742.1713120000004</v>
      </c>
      <c r="E11865" s="23">
        <v>0.64832155700000005</v>
      </c>
      <c r="F11865" s="23">
        <v>0.38649641800000001</v>
      </c>
      <c r="G11865" s="17">
        <v>0.71369807799999996</v>
      </c>
      <c r="H11865" s="17">
        <v>0.28630192199999999</v>
      </c>
      <c r="I11865" s="17">
        <v>0.95850410900000005</v>
      </c>
      <c r="J11865" s="17">
        <v>4.07E-2</v>
      </c>
      <c r="K11865" s="17">
        <v>7.5100000000000004E-4</v>
      </c>
    </row>
    <row r="11866" spans="1:11" x14ac:dyDescent="0.45">
      <c r="A11866" s="10" t="s">
        <v>95</v>
      </c>
      <c r="B11866" s="20">
        <v>0.82799999999999996</v>
      </c>
      <c r="C11866" s="19">
        <v>34801</v>
      </c>
      <c r="D11866" s="19">
        <v>5766.1986870000001</v>
      </c>
      <c r="E11866" s="23">
        <v>0.64967097299999998</v>
      </c>
      <c r="F11866" s="23">
        <v>0.38786559100000001</v>
      </c>
      <c r="G11866" s="17">
        <v>0.71351397900000002</v>
      </c>
      <c r="H11866" s="17">
        <v>0.28648602099999998</v>
      </c>
      <c r="I11866" s="17">
        <v>0.95864407600000001</v>
      </c>
      <c r="J11866" s="17">
        <v>4.0599999999999997E-2</v>
      </c>
      <c r="K11866" s="17">
        <v>7.4799999999999997E-4</v>
      </c>
    </row>
    <row r="11867" spans="1:11" x14ac:dyDescent="0.45">
      <c r="A11867" s="10" t="s">
        <v>95</v>
      </c>
      <c r="B11867" s="20">
        <v>0.82899999999999996</v>
      </c>
      <c r="C11867" s="19">
        <v>34842</v>
      </c>
      <c r="D11867" s="19">
        <v>5792.9148729999997</v>
      </c>
      <c r="E11867" s="23">
        <v>0.652340276</v>
      </c>
      <c r="F11867" s="23">
        <v>0.39002376300000002</v>
      </c>
      <c r="G11867" s="17">
        <v>0.71370759399999995</v>
      </c>
      <c r="H11867" s="17">
        <v>0.286292406</v>
      </c>
      <c r="I11867" s="17">
        <v>0.95886176999999995</v>
      </c>
      <c r="J11867" s="17">
        <v>4.0399999999999998E-2</v>
      </c>
      <c r="K11867" s="17">
        <v>7.45E-4</v>
      </c>
    </row>
    <row r="11868" spans="1:11" x14ac:dyDescent="0.45">
      <c r="A11868" s="10" t="s">
        <v>95</v>
      </c>
      <c r="B11868" s="20">
        <v>0.83</v>
      </c>
      <c r="C11868" s="19">
        <v>34891</v>
      </c>
      <c r="D11868" s="19">
        <v>5824.9243660000002</v>
      </c>
      <c r="E11868" s="23">
        <v>0.65449076299999998</v>
      </c>
      <c r="F11868" s="23">
        <v>0.39149834700000002</v>
      </c>
      <c r="G11868" s="17">
        <v>0.71370840599999996</v>
      </c>
      <c r="H11868" s="17">
        <v>0.28629159399999998</v>
      </c>
      <c r="I11868" s="17">
        <v>0.95909183200000003</v>
      </c>
      <c r="J11868" s="17">
        <v>4.0167817000000001E-2</v>
      </c>
      <c r="K11868" s="17">
        <v>7.3999999999999999E-4</v>
      </c>
    </row>
    <row r="11869" spans="1:11" x14ac:dyDescent="0.45">
      <c r="A11869" s="10" t="s">
        <v>95</v>
      </c>
      <c r="B11869" s="20">
        <v>0.83099999999999996</v>
      </c>
      <c r="C11869" s="19">
        <v>34927</v>
      </c>
      <c r="D11869" s="19">
        <v>5848.5924130000003</v>
      </c>
      <c r="E11869" s="23">
        <v>0.65839449900000002</v>
      </c>
      <c r="F11869" s="23">
        <v>0.39296067499999998</v>
      </c>
      <c r="G11869" s="17">
        <v>0.71394623099999999</v>
      </c>
      <c r="H11869" s="17">
        <v>0.28605376900000001</v>
      </c>
      <c r="I11869" s="17">
        <v>0.95919324699999997</v>
      </c>
      <c r="J11869" s="17">
        <v>4.0099999999999997E-2</v>
      </c>
      <c r="K11869" s="17">
        <v>7.3899999999999997E-4</v>
      </c>
    </row>
    <row r="11870" spans="1:11" x14ac:dyDescent="0.45">
      <c r="A11870" s="10" t="s">
        <v>95</v>
      </c>
      <c r="B11870" s="20">
        <v>0.83199999999999996</v>
      </c>
      <c r="C11870" s="19">
        <v>34975</v>
      </c>
      <c r="D11870" s="19">
        <v>5880.2944649999999</v>
      </c>
      <c r="E11870" s="23">
        <v>0.66503995000000005</v>
      </c>
      <c r="F11870" s="23">
        <v>0.39404179900000003</v>
      </c>
      <c r="G11870" s="17">
        <v>0.71431022200000005</v>
      </c>
      <c r="H11870" s="17">
        <v>0.28568977800000001</v>
      </c>
      <c r="I11870" s="17">
        <v>0.95931591599999999</v>
      </c>
      <c r="J11870" s="17">
        <v>3.9899999999999998E-2</v>
      </c>
      <c r="K11870" s="17">
        <v>7.36E-4</v>
      </c>
    </row>
    <row r="11871" spans="1:11" x14ac:dyDescent="0.45">
      <c r="A11871" s="10" t="s">
        <v>95</v>
      </c>
      <c r="B11871" s="20">
        <v>0.83299999999999996</v>
      </c>
      <c r="C11871" s="19">
        <v>35017</v>
      </c>
      <c r="D11871" s="19">
        <v>5908.3430060000001</v>
      </c>
      <c r="E11871" s="23">
        <v>0.670073637</v>
      </c>
      <c r="F11871" s="23">
        <v>0.39745111700000002</v>
      </c>
      <c r="G11871" s="17">
        <v>0.71436730699999995</v>
      </c>
      <c r="H11871" s="17">
        <v>0.28563269299999999</v>
      </c>
      <c r="I11871" s="17">
        <v>0.95946869899999998</v>
      </c>
      <c r="J11871" s="17">
        <v>3.9800000000000002E-2</v>
      </c>
      <c r="K11871" s="17">
        <v>7.3300000000000004E-4</v>
      </c>
    </row>
    <row r="11872" spans="1:11" x14ac:dyDescent="0.45">
      <c r="A11872" s="10" t="s">
        <v>95</v>
      </c>
      <c r="B11872" s="20">
        <v>0.83399999999999996</v>
      </c>
      <c r="C11872" s="19">
        <v>35024</v>
      </c>
      <c r="D11872" s="19">
        <v>5913.0351979999996</v>
      </c>
      <c r="E11872" s="23">
        <v>0.67050586300000004</v>
      </c>
      <c r="F11872" s="23">
        <v>0.39930956699999998</v>
      </c>
      <c r="G11872" s="17">
        <v>0.71442439499999999</v>
      </c>
      <c r="H11872" s="17">
        <v>0.28557560500000001</v>
      </c>
      <c r="I11872" s="17">
        <v>0.95948705999999995</v>
      </c>
      <c r="J11872" s="17">
        <v>3.9779963000000002E-2</v>
      </c>
      <c r="K11872" s="17">
        <v>7.3300000000000004E-4</v>
      </c>
    </row>
    <row r="11873" spans="1:11" x14ac:dyDescent="0.45">
      <c r="A11873" s="10" t="s">
        <v>95</v>
      </c>
      <c r="B11873" s="20">
        <v>0.83499999999999996</v>
      </c>
      <c r="C11873" s="19">
        <v>35087</v>
      </c>
      <c r="D11873" s="19">
        <v>5955.3087949999999</v>
      </c>
      <c r="E11873" s="23">
        <v>0.67100948100000002</v>
      </c>
      <c r="F11873" s="23">
        <v>0.400073705</v>
      </c>
      <c r="G11873" s="17">
        <v>0.71493715599999996</v>
      </c>
      <c r="H11873" s="17">
        <v>0.28506284399999998</v>
      </c>
      <c r="I11873" s="17">
        <v>0.959887041</v>
      </c>
      <c r="J11873" s="17">
        <v>3.9399999999999998E-2</v>
      </c>
      <c r="K11873" s="17">
        <v>7.2599999999999997E-4</v>
      </c>
    </row>
    <row r="11874" spans="1:11" x14ac:dyDescent="0.45">
      <c r="A11874" s="10" t="s">
        <v>95</v>
      </c>
      <c r="B11874" s="20">
        <v>0.83599999999999997</v>
      </c>
      <c r="C11874" s="19">
        <v>35139</v>
      </c>
      <c r="D11874" s="19">
        <v>5990.2454799999996</v>
      </c>
      <c r="E11874" s="23">
        <v>0.67440840899999999</v>
      </c>
      <c r="F11874" s="23">
        <v>0.40217919899999999</v>
      </c>
      <c r="G11874" s="17">
        <v>0.71513133600000001</v>
      </c>
      <c r="H11874" s="17">
        <v>0.28486866399999999</v>
      </c>
      <c r="I11874" s="17">
        <v>0.96007077699999999</v>
      </c>
      <c r="J11874" s="17">
        <v>3.9199999999999999E-2</v>
      </c>
      <c r="K11874" s="17">
        <v>7.2199999999999999E-4</v>
      </c>
    </row>
    <row r="11875" spans="1:11" x14ac:dyDescent="0.45">
      <c r="A11875" s="10" t="s">
        <v>95</v>
      </c>
      <c r="B11875" s="20">
        <v>0.83699999999999997</v>
      </c>
      <c r="C11875" s="19">
        <v>35180</v>
      </c>
      <c r="D11875" s="19">
        <v>6017.9553969999997</v>
      </c>
      <c r="E11875" s="23">
        <v>0.67691811599999996</v>
      </c>
      <c r="F11875" s="23">
        <v>0.40469242300000002</v>
      </c>
      <c r="G11875" s="17">
        <v>0.71529277999999996</v>
      </c>
      <c r="H11875" s="17">
        <v>0.28470721999999998</v>
      </c>
      <c r="I11875" s="17">
        <v>0.96020985800000003</v>
      </c>
      <c r="J11875" s="17">
        <v>3.9100000000000003E-2</v>
      </c>
      <c r="K11875" s="17">
        <v>7.2000000000000005E-4</v>
      </c>
    </row>
    <row r="11876" spans="1:11" x14ac:dyDescent="0.45">
      <c r="A11876" s="10" t="s">
        <v>95</v>
      </c>
      <c r="B11876" s="20">
        <v>0.83799999999999997</v>
      </c>
      <c r="C11876" s="19">
        <v>35219</v>
      </c>
      <c r="D11876" s="19">
        <v>6044.4039169999996</v>
      </c>
      <c r="E11876" s="23">
        <v>0.68238902099999998</v>
      </c>
      <c r="F11876" s="23">
        <v>0.40662452399999999</v>
      </c>
      <c r="G11876" s="17">
        <v>0.71538090200000004</v>
      </c>
      <c r="H11876" s="17">
        <v>0.28461909800000001</v>
      </c>
      <c r="I11876" s="17">
        <v>0.960342951</v>
      </c>
      <c r="J11876" s="17">
        <v>3.8899999999999997E-2</v>
      </c>
      <c r="K11876" s="17">
        <v>7.1599999999999995E-4</v>
      </c>
    </row>
    <row r="11877" spans="1:11" x14ac:dyDescent="0.45">
      <c r="A11877" s="10" t="s">
        <v>95</v>
      </c>
      <c r="B11877" s="20">
        <v>0.83899999999999997</v>
      </c>
      <c r="C11877" s="19">
        <v>35269</v>
      </c>
      <c r="D11877" s="19">
        <v>6078.5807219999997</v>
      </c>
      <c r="E11877" s="23">
        <v>0.68620542500000004</v>
      </c>
      <c r="F11877" s="23">
        <v>0.40836612</v>
      </c>
      <c r="G11877" s="17">
        <v>0.71552921800000002</v>
      </c>
      <c r="H11877" s="17">
        <v>0.28447078199999998</v>
      </c>
      <c r="I11877" s="17">
        <v>0.96056516300000006</v>
      </c>
      <c r="J11877" s="17">
        <v>3.8699999999999998E-2</v>
      </c>
      <c r="K11877" s="17">
        <v>7.1199999999999996E-4</v>
      </c>
    </row>
    <row r="11878" spans="1:11" x14ac:dyDescent="0.45">
      <c r="A11878" s="10" t="s">
        <v>95</v>
      </c>
      <c r="B11878" s="20">
        <v>0.84</v>
      </c>
      <c r="C11878" s="19">
        <v>35306</v>
      </c>
      <c r="D11878" s="19">
        <v>6104.0870379999997</v>
      </c>
      <c r="E11878" s="23">
        <v>0.69125522500000003</v>
      </c>
      <c r="F11878" s="23">
        <v>0.41012657699999999</v>
      </c>
      <c r="G11878" s="17">
        <v>0.71560074799999995</v>
      </c>
      <c r="H11878" s="17">
        <v>0.28439925199999999</v>
      </c>
      <c r="I11878" s="17">
        <v>0.96064556599999995</v>
      </c>
      <c r="J11878" s="17">
        <v>3.8600000000000002E-2</v>
      </c>
      <c r="K11878" s="17">
        <v>7.1000000000000002E-4</v>
      </c>
    </row>
    <row r="11879" spans="1:11" x14ac:dyDescent="0.45">
      <c r="A11879" s="10" t="s">
        <v>95</v>
      </c>
      <c r="B11879" s="20">
        <v>0.84099999999999997</v>
      </c>
      <c r="C11879" s="19">
        <v>35352</v>
      </c>
      <c r="D11879" s="19">
        <v>6136.0615230000003</v>
      </c>
      <c r="E11879" s="23">
        <v>0.69710147600000005</v>
      </c>
      <c r="F11879" s="23">
        <v>0.41200925799999999</v>
      </c>
      <c r="G11879" s="17">
        <v>0.71597080800000001</v>
      </c>
      <c r="H11879" s="17">
        <v>0.28402919199999999</v>
      </c>
      <c r="I11879" s="17">
        <v>0.96088640599999997</v>
      </c>
      <c r="J11879" s="17">
        <v>3.8399999999999997E-2</v>
      </c>
      <c r="K11879" s="17">
        <v>7.0600000000000003E-4</v>
      </c>
    </row>
    <row r="11880" spans="1:11" x14ac:dyDescent="0.45">
      <c r="A11880" s="10" t="s">
        <v>95</v>
      </c>
      <c r="B11880" s="20">
        <v>0.84199999999999997</v>
      </c>
      <c r="C11880" s="19">
        <v>35368</v>
      </c>
      <c r="D11880" s="19">
        <v>6147.2296809999998</v>
      </c>
      <c r="E11880" s="23">
        <v>0.69832650399999996</v>
      </c>
      <c r="F11880" s="23">
        <v>0.41437246900000002</v>
      </c>
      <c r="G11880" s="17">
        <v>0.71609929900000002</v>
      </c>
      <c r="H11880" s="17">
        <v>0.28390070099999998</v>
      </c>
      <c r="I11880" s="17">
        <v>0.96096734399999995</v>
      </c>
      <c r="J11880" s="17">
        <v>3.8300000000000001E-2</v>
      </c>
      <c r="K11880" s="17">
        <v>7.0399999999999998E-4</v>
      </c>
    </row>
    <row r="11881" spans="1:11" x14ac:dyDescent="0.45">
      <c r="A11881" s="10" t="s">
        <v>95</v>
      </c>
      <c r="B11881" s="20">
        <v>0.84299999999999997</v>
      </c>
      <c r="C11881" s="19">
        <v>35435</v>
      </c>
      <c r="D11881" s="19">
        <v>6194.2542290000001</v>
      </c>
      <c r="E11881" s="23">
        <v>0.70700194000000005</v>
      </c>
      <c r="F11881" s="23">
        <v>0.41554084800000002</v>
      </c>
      <c r="G11881" s="17">
        <v>0.71657965300000004</v>
      </c>
      <c r="H11881" s="17">
        <v>0.28342034700000002</v>
      </c>
      <c r="I11881" s="17">
        <v>0.96120371599999999</v>
      </c>
      <c r="J11881" s="17">
        <v>3.8100000000000002E-2</v>
      </c>
      <c r="K11881" s="17">
        <v>6.9999999999999999E-4</v>
      </c>
    </row>
    <row r="11882" spans="1:11" x14ac:dyDescent="0.45">
      <c r="A11882" s="10" t="s">
        <v>95</v>
      </c>
      <c r="B11882" s="20">
        <v>0.84399999999999997</v>
      </c>
      <c r="C11882" s="19">
        <v>35473</v>
      </c>
      <c r="D11882" s="19">
        <v>6221.2593779999997</v>
      </c>
      <c r="E11882" s="23">
        <v>0.713513646</v>
      </c>
      <c r="F11882" s="23">
        <v>0.41816434400000002</v>
      </c>
      <c r="G11882" s="17">
        <v>0.71671412099999998</v>
      </c>
      <c r="H11882" s="17">
        <v>0.28328587900000002</v>
      </c>
      <c r="I11882" s="17">
        <v>0.96128072399999998</v>
      </c>
      <c r="J11882" s="17">
        <v>3.7999999999999999E-2</v>
      </c>
      <c r="K11882" s="17">
        <v>6.9800000000000005E-4</v>
      </c>
    </row>
    <row r="11883" spans="1:11" x14ac:dyDescent="0.45">
      <c r="A11883" s="10" t="s">
        <v>95</v>
      </c>
      <c r="B11883" s="20">
        <v>0.84599999999999997</v>
      </c>
      <c r="C11883" s="19">
        <v>35559</v>
      </c>
      <c r="D11883" s="19">
        <v>6282.7609350000002</v>
      </c>
      <c r="E11883" s="23">
        <v>0.71706996300000003</v>
      </c>
      <c r="F11883" s="23">
        <v>0.42076004500000003</v>
      </c>
      <c r="G11883" s="17">
        <v>0.71731488499999996</v>
      </c>
      <c r="H11883" s="17">
        <v>0.28268511499999999</v>
      </c>
      <c r="I11883" s="17">
        <v>0.96163295100000001</v>
      </c>
      <c r="J11883" s="17">
        <v>3.7699999999999997E-2</v>
      </c>
      <c r="K11883" s="17">
        <v>6.9200000000000002E-4</v>
      </c>
    </row>
    <row r="11884" spans="1:11" x14ac:dyDescent="0.45">
      <c r="A11884" s="10" t="s">
        <v>95</v>
      </c>
      <c r="B11884" s="20">
        <v>0.84699999999999998</v>
      </c>
      <c r="C11884" s="19">
        <v>35600</v>
      </c>
      <c r="D11884" s="19">
        <v>6312.1978339999996</v>
      </c>
      <c r="E11884" s="23">
        <v>0.71903167499999998</v>
      </c>
      <c r="F11884" s="23">
        <v>0.42396989000000002</v>
      </c>
      <c r="G11884" s="17">
        <v>0.71730337099999997</v>
      </c>
      <c r="H11884" s="17">
        <v>0.28269662899999998</v>
      </c>
      <c r="I11884" s="17">
        <v>0.96185151499999999</v>
      </c>
      <c r="J11884" s="17">
        <v>3.7499999999999999E-2</v>
      </c>
      <c r="K11884" s="17">
        <v>6.8800000000000003E-4</v>
      </c>
    </row>
    <row r="11885" spans="1:11" x14ac:dyDescent="0.45">
      <c r="A11885" s="10" t="s">
        <v>95</v>
      </c>
      <c r="B11885" s="20">
        <v>0.84799999999999998</v>
      </c>
      <c r="C11885" s="19">
        <v>35627</v>
      </c>
      <c r="D11885" s="19">
        <v>6331.6417730000003</v>
      </c>
      <c r="E11885" s="23">
        <v>0.72117929700000005</v>
      </c>
      <c r="F11885" s="23">
        <v>0.42624556299999999</v>
      </c>
      <c r="G11885" s="17">
        <v>0.71740533900000003</v>
      </c>
      <c r="H11885" s="17">
        <v>0.28259466100000002</v>
      </c>
      <c r="I11885" s="17">
        <v>0.96195028900000001</v>
      </c>
      <c r="J11885" s="17">
        <v>3.7400000000000003E-2</v>
      </c>
      <c r="K11885" s="17">
        <v>6.8599999999999998E-4</v>
      </c>
    </row>
    <row r="11886" spans="1:11" x14ac:dyDescent="0.45">
      <c r="A11886" s="10" t="s">
        <v>95</v>
      </c>
      <c r="B11886" s="20">
        <v>0.84899999999999998</v>
      </c>
      <c r="C11886" s="19">
        <v>35679</v>
      </c>
      <c r="D11886" s="19">
        <v>6369.2206740000001</v>
      </c>
      <c r="E11886" s="23">
        <v>0.72653548300000004</v>
      </c>
      <c r="F11886" s="23">
        <v>0.427772131</v>
      </c>
      <c r="G11886" s="17">
        <v>0.71762101</v>
      </c>
      <c r="H11886" s="17">
        <v>0.28237899</v>
      </c>
      <c r="I11886" s="17">
        <v>0.96218100600000001</v>
      </c>
      <c r="J11886" s="17">
        <v>3.7100000000000001E-2</v>
      </c>
      <c r="K11886" s="17">
        <v>6.8199999999999999E-4</v>
      </c>
    </row>
    <row r="11887" spans="1:11" x14ac:dyDescent="0.45">
      <c r="A11887" s="10" t="s">
        <v>95</v>
      </c>
      <c r="B11887" s="20">
        <v>0.85</v>
      </c>
      <c r="C11887" s="19">
        <v>35727</v>
      </c>
      <c r="D11887" s="19">
        <v>6404.2546000000002</v>
      </c>
      <c r="E11887" s="23">
        <v>0.73313764000000003</v>
      </c>
      <c r="F11887" s="23">
        <v>0.42990686</v>
      </c>
      <c r="G11887" s="17">
        <v>0.71800039199999999</v>
      </c>
      <c r="H11887" s="17">
        <v>0.28199960800000001</v>
      </c>
      <c r="I11887" s="17">
        <v>0.96240073100000001</v>
      </c>
      <c r="J11887" s="17">
        <v>3.6900000000000002E-2</v>
      </c>
      <c r="K11887" s="17">
        <v>6.78E-4</v>
      </c>
    </row>
    <row r="11888" spans="1:11" x14ac:dyDescent="0.45">
      <c r="A11888" s="10" t="s">
        <v>95</v>
      </c>
      <c r="B11888" s="20">
        <v>0.85099999999999998</v>
      </c>
      <c r="C11888" s="19">
        <v>35767</v>
      </c>
      <c r="D11888" s="19">
        <v>6433.6827999999996</v>
      </c>
      <c r="E11888" s="23">
        <v>0.74063462300000005</v>
      </c>
      <c r="F11888" s="23">
        <v>0.43225775500000002</v>
      </c>
      <c r="G11888" s="17">
        <v>0.71809209600000001</v>
      </c>
      <c r="H11888" s="17">
        <v>0.28190790399999999</v>
      </c>
      <c r="I11888" s="17">
        <v>0.96248047999999997</v>
      </c>
      <c r="J11888" s="17">
        <v>3.6799999999999999E-2</v>
      </c>
      <c r="K11888" s="17">
        <v>6.7599999999999995E-4</v>
      </c>
    </row>
    <row r="11889" spans="1:11" x14ac:dyDescent="0.45">
      <c r="A11889" s="10" t="s">
        <v>95</v>
      </c>
      <c r="B11889" s="20">
        <v>0.85199999999999998</v>
      </c>
      <c r="C11889" s="19">
        <v>35816</v>
      </c>
      <c r="D11889" s="19">
        <v>6470.1005249999998</v>
      </c>
      <c r="E11889" s="23">
        <v>0.74554457600000001</v>
      </c>
      <c r="F11889" s="23">
        <v>0.43415888600000002</v>
      </c>
      <c r="G11889" s="17">
        <v>0.71836609299999998</v>
      </c>
      <c r="H11889" s="17">
        <v>0.28163390700000002</v>
      </c>
      <c r="I11889" s="17">
        <v>0.96259640199999996</v>
      </c>
      <c r="J11889" s="17">
        <v>3.6700000000000003E-2</v>
      </c>
      <c r="K11889" s="17">
        <v>6.7400000000000001E-4</v>
      </c>
    </row>
    <row r="11890" spans="1:11" x14ac:dyDescent="0.45">
      <c r="A11890" s="10" t="s">
        <v>95</v>
      </c>
      <c r="B11890" s="20">
        <v>0.85299999999999998</v>
      </c>
      <c r="C11890" s="19">
        <v>35846</v>
      </c>
      <c r="D11890" s="19">
        <v>6492.5329979999997</v>
      </c>
      <c r="E11890" s="23">
        <v>0.75036750900000004</v>
      </c>
      <c r="F11890" s="23">
        <v>0.43664198100000001</v>
      </c>
      <c r="G11890" s="17">
        <v>0.718267031</v>
      </c>
      <c r="H11890" s="17">
        <v>0.281732969</v>
      </c>
      <c r="I11890" s="17">
        <v>0.962669632</v>
      </c>
      <c r="J11890" s="17">
        <v>3.6700000000000003E-2</v>
      </c>
      <c r="K11890" s="17">
        <v>6.7199999999999996E-4</v>
      </c>
    </row>
    <row r="11891" spans="1:11" x14ac:dyDescent="0.45">
      <c r="A11891" s="10" t="s">
        <v>95</v>
      </c>
      <c r="B11891" s="20">
        <v>0.85399999999999998</v>
      </c>
      <c r="C11891" s="19">
        <v>35894</v>
      </c>
      <c r="D11891" s="19">
        <v>6528.6555969999999</v>
      </c>
      <c r="E11891" s="23">
        <v>0.75696612399999996</v>
      </c>
      <c r="F11891" s="23">
        <v>0.43838244199999998</v>
      </c>
      <c r="G11891" s="17">
        <v>0.71858806500000005</v>
      </c>
      <c r="H11891" s="17">
        <v>0.281411935</v>
      </c>
      <c r="I11891" s="17">
        <v>0.96288537600000002</v>
      </c>
      <c r="J11891" s="17">
        <v>3.6400000000000002E-2</v>
      </c>
      <c r="K11891" s="17">
        <v>6.6799999999999997E-4</v>
      </c>
    </row>
    <row r="11892" spans="1:11" x14ac:dyDescent="0.45">
      <c r="A11892" s="10" t="s">
        <v>95</v>
      </c>
      <c r="B11892" s="20">
        <v>0.85499999999999998</v>
      </c>
      <c r="C11892" s="19">
        <v>35932</v>
      </c>
      <c r="D11892" s="19">
        <v>6557.5078979999998</v>
      </c>
      <c r="E11892" s="23">
        <v>0.76246118500000004</v>
      </c>
      <c r="F11892" s="23">
        <v>0.44072181300000002</v>
      </c>
      <c r="G11892" s="17">
        <v>0.71866302999999998</v>
      </c>
      <c r="H11892" s="17">
        <v>0.28133697000000002</v>
      </c>
      <c r="I11892" s="17">
        <v>0.96295630499999996</v>
      </c>
      <c r="J11892" s="17">
        <v>3.6400000000000002E-2</v>
      </c>
      <c r="K11892" s="17">
        <v>6.6699999999999995E-4</v>
      </c>
    </row>
    <row r="11893" spans="1:11" x14ac:dyDescent="0.45">
      <c r="A11893" s="10" t="s">
        <v>95</v>
      </c>
      <c r="B11893" s="20">
        <v>0.85599999999999998</v>
      </c>
      <c r="C11893" s="19">
        <v>35973</v>
      </c>
      <c r="D11893" s="19">
        <v>6588.7893729999996</v>
      </c>
      <c r="E11893" s="23">
        <v>0.76296279899999997</v>
      </c>
      <c r="F11893" s="23">
        <v>0.44271016600000002</v>
      </c>
      <c r="G11893" s="17">
        <v>0.71851110600000001</v>
      </c>
      <c r="H11893" s="17">
        <v>0.28148889399999999</v>
      </c>
      <c r="I11893" s="17">
        <v>0.96320328399999999</v>
      </c>
      <c r="J11893" s="17">
        <v>3.61E-2</v>
      </c>
      <c r="K11893" s="17">
        <v>6.6200000000000005E-4</v>
      </c>
    </row>
    <row r="11894" spans="1:11" x14ac:dyDescent="0.45">
      <c r="A11894" s="10" t="s">
        <v>95</v>
      </c>
      <c r="B11894" s="20">
        <v>0.85699999999999998</v>
      </c>
      <c r="C11894" s="19">
        <v>36009</v>
      </c>
      <c r="D11894" s="19">
        <v>6616.3058549999996</v>
      </c>
      <c r="E11894" s="23">
        <v>0.76692398799999995</v>
      </c>
      <c r="F11894" s="23">
        <v>0.44470831399999999</v>
      </c>
      <c r="G11894" s="17">
        <v>0.71876475299999998</v>
      </c>
      <c r="H11894" s="17">
        <v>0.28123524700000002</v>
      </c>
      <c r="I11894" s="17">
        <v>0.96334667200000001</v>
      </c>
      <c r="J11894" s="17">
        <v>3.5999999999999997E-2</v>
      </c>
      <c r="K11894" s="17">
        <v>6.6E-4</v>
      </c>
    </row>
    <row r="11895" spans="1:11" x14ac:dyDescent="0.45">
      <c r="A11895" s="10" t="s">
        <v>95</v>
      </c>
      <c r="B11895" s="20">
        <v>0.85799999999999998</v>
      </c>
      <c r="C11895" s="19">
        <v>36028</v>
      </c>
      <c r="D11895" s="19">
        <v>6630.8786300000002</v>
      </c>
      <c r="E11895" s="23">
        <v>0.76720442499999997</v>
      </c>
      <c r="F11895" s="23">
        <v>0.44675836200000002</v>
      </c>
      <c r="G11895" s="17">
        <v>0.71891306799999999</v>
      </c>
      <c r="H11895" s="17">
        <v>0.28108693200000001</v>
      </c>
      <c r="I11895" s="17">
        <v>0.963447728</v>
      </c>
      <c r="J11895" s="17">
        <v>3.5900000000000001E-2</v>
      </c>
      <c r="K11895" s="17">
        <v>6.5799999999999995E-4</v>
      </c>
    </row>
    <row r="11896" spans="1:11" x14ac:dyDescent="0.45">
      <c r="A11896" s="10" t="s">
        <v>95</v>
      </c>
      <c r="B11896" s="20">
        <v>0.85899999999999999</v>
      </c>
      <c r="C11896" s="19">
        <v>36108</v>
      </c>
      <c r="D11896" s="19">
        <v>6692.4521530000002</v>
      </c>
      <c r="E11896" s="23">
        <v>0.777274299</v>
      </c>
      <c r="F11896" s="23">
        <v>0.44793379799999999</v>
      </c>
      <c r="G11896" s="17">
        <v>0.71895424799999996</v>
      </c>
      <c r="H11896" s="17">
        <v>0.28104575199999998</v>
      </c>
      <c r="I11896" s="17">
        <v>0.96381072199999995</v>
      </c>
      <c r="J11896" s="17">
        <v>3.5499999999999997E-2</v>
      </c>
      <c r="K11896" s="17">
        <v>6.5099999999999999E-4</v>
      </c>
    </row>
    <row r="11897" spans="1:11" x14ac:dyDescent="0.45">
      <c r="A11897" s="10" t="s">
        <v>95</v>
      </c>
      <c r="B11897" s="20">
        <v>0.86</v>
      </c>
      <c r="C11897" s="19">
        <v>36152</v>
      </c>
      <c r="D11897" s="19">
        <v>6726.673581</v>
      </c>
      <c r="E11897" s="23">
        <v>0.77803046600000003</v>
      </c>
      <c r="F11897" s="23">
        <v>0.45150991299999998</v>
      </c>
      <c r="G11897" s="17">
        <v>0.71896437300000005</v>
      </c>
      <c r="H11897" s="17">
        <v>0.28103562700000001</v>
      </c>
      <c r="I11897" s="17">
        <v>0.96402436599999997</v>
      </c>
      <c r="J11897" s="17">
        <v>3.5299999999999998E-2</v>
      </c>
      <c r="K11897" s="17">
        <v>6.4700000000000001E-4</v>
      </c>
    </row>
    <row r="11898" spans="1:11" x14ac:dyDescent="0.45">
      <c r="A11898" s="10" t="s">
        <v>95</v>
      </c>
      <c r="B11898" s="20">
        <v>0.86099999999999999</v>
      </c>
      <c r="C11898" s="19">
        <v>36193</v>
      </c>
      <c r="D11898" s="19">
        <v>6758.6316900000002</v>
      </c>
      <c r="E11898" s="23">
        <v>0.78110680099999996</v>
      </c>
      <c r="F11898" s="23">
        <v>0.45309190500000002</v>
      </c>
      <c r="G11898" s="17">
        <v>0.71917221600000003</v>
      </c>
      <c r="H11898" s="17">
        <v>0.28082778400000002</v>
      </c>
      <c r="I11898" s="17">
        <v>0.96416824099999998</v>
      </c>
      <c r="J11898" s="17">
        <v>3.5200000000000002E-2</v>
      </c>
      <c r="K11898" s="17">
        <v>6.4400000000000004E-4</v>
      </c>
    </row>
    <row r="11899" spans="1:11" x14ac:dyDescent="0.45">
      <c r="A11899" s="10" t="s">
        <v>95</v>
      </c>
      <c r="B11899" s="20">
        <v>0.86199999999999999</v>
      </c>
      <c r="C11899" s="19">
        <v>36231</v>
      </c>
      <c r="D11899" s="19">
        <v>6788.5030479999996</v>
      </c>
      <c r="E11899" s="23">
        <v>0.78975127199999995</v>
      </c>
      <c r="F11899" s="23">
        <v>0.45587644399999999</v>
      </c>
      <c r="G11899" s="17">
        <v>0.71935635200000003</v>
      </c>
      <c r="H11899" s="17">
        <v>0.28064364800000002</v>
      </c>
      <c r="I11899" s="17">
        <v>0.96427880099999996</v>
      </c>
      <c r="J11899" s="17">
        <v>3.5099999999999999E-2</v>
      </c>
      <c r="K11899" s="17">
        <v>6.4199999999999999E-4</v>
      </c>
    </row>
    <row r="11900" spans="1:11" x14ac:dyDescent="0.45">
      <c r="A11900" s="10" t="s">
        <v>95</v>
      </c>
      <c r="B11900" s="20">
        <v>0.86299999999999999</v>
      </c>
      <c r="C11900" s="19">
        <v>36277</v>
      </c>
      <c r="D11900" s="19">
        <v>6825.0072520000003</v>
      </c>
      <c r="E11900" s="23">
        <v>0.79711377100000003</v>
      </c>
      <c r="F11900" s="23">
        <v>0.45725671600000001</v>
      </c>
      <c r="G11900" s="17">
        <v>0.71968464899999995</v>
      </c>
      <c r="H11900" s="17">
        <v>0.28031535099999999</v>
      </c>
      <c r="I11900" s="17">
        <v>0.964237346</v>
      </c>
      <c r="J11900" s="17">
        <v>3.5099999999999999E-2</v>
      </c>
      <c r="K11900" s="17">
        <v>6.4000000000000005E-4</v>
      </c>
    </row>
    <row r="11901" spans="1:11" x14ac:dyDescent="0.45">
      <c r="A11901" s="10" t="s">
        <v>95</v>
      </c>
      <c r="B11901" s="20">
        <v>0.86399999999999999</v>
      </c>
      <c r="C11901" s="19">
        <v>36312</v>
      </c>
      <c r="D11901" s="19">
        <v>6852.9369559999996</v>
      </c>
      <c r="E11901" s="23">
        <v>0.798095887</v>
      </c>
      <c r="F11901" s="23">
        <v>0.46007200100000001</v>
      </c>
      <c r="G11901" s="17">
        <v>0.71995483599999999</v>
      </c>
      <c r="H11901" s="17">
        <v>0.28004516400000001</v>
      </c>
      <c r="I11901" s="17">
        <v>0.96439883900000001</v>
      </c>
      <c r="J11901" s="17">
        <v>3.5000000000000003E-2</v>
      </c>
      <c r="K11901" s="17">
        <v>6.3699999999999998E-4</v>
      </c>
    </row>
    <row r="11902" spans="1:11" x14ac:dyDescent="0.45">
      <c r="A11902" s="10" t="s">
        <v>95</v>
      </c>
      <c r="B11902" s="20">
        <v>0.86499999999999999</v>
      </c>
      <c r="C11902" s="19">
        <v>36361</v>
      </c>
      <c r="D11902" s="19">
        <v>6892.2749700000004</v>
      </c>
      <c r="E11902" s="23">
        <v>0.80704405000000001</v>
      </c>
      <c r="F11902" s="23">
        <v>0.462349436</v>
      </c>
      <c r="G11902" s="17">
        <v>0.720167212</v>
      </c>
      <c r="H11902" s="17">
        <v>0.279832788</v>
      </c>
      <c r="I11902" s="17">
        <v>0.964564117</v>
      </c>
      <c r="J11902" s="17">
        <v>3.4799999999999998E-2</v>
      </c>
      <c r="K11902" s="17">
        <v>6.3400000000000001E-4</v>
      </c>
    </row>
    <row r="11903" spans="1:11" x14ac:dyDescent="0.45">
      <c r="A11903" s="10" t="s">
        <v>95</v>
      </c>
      <c r="B11903" s="20">
        <v>0.86599999999999999</v>
      </c>
      <c r="C11903" s="19">
        <v>36400</v>
      </c>
      <c r="D11903" s="19">
        <v>6923.8804209999998</v>
      </c>
      <c r="E11903" s="23">
        <v>0.81417783700000002</v>
      </c>
      <c r="F11903" s="23">
        <v>0.46485824199999998</v>
      </c>
      <c r="G11903" s="17">
        <v>0.72038461499999995</v>
      </c>
      <c r="H11903" s="17">
        <v>0.27961538499999999</v>
      </c>
      <c r="I11903" s="17">
        <v>0.96472306299999999</v>
      </c>
      <c r="J11903" s="17">
        <v>3.4599999999999999E-2</v>
      </c>
      <c r="K11903" s="17">
        <v>6.3100000000000005E-4</v>
      </c>
    </row>
    <row r="11904" spans="1:11" x14ac:dyDescent="0.45">
      <c r="A11904" s="10" t="s">
        <v>95</v>
      </c>
      <c r="B11904" s="20">
        <v>0.86699999999999999</v>
      </c>
      <c r="C11904" s="19">
        <v>36445</v>
      </c>
      <c r="D11904" s="19">
        <v>6960.6798900000003</v>
      </c>
      <c r="E11904" s="23">
        <v>0.82117237700000001</v>
      </c>
      <c r="F11904" s="23">
        <v>0.46706040500000001</v>
      </c>
      <c r="G11904" s="17">
        <v>0.72062011199999998</v>
      </c>
      <c r="H11904" s="17">
        <v>0.27937988800000002</v>
      </c>
      <c r="I11904" s="17">
        <v>0.96483806800000005</v>
      </c>
      <c r="J11904" s="17">
        <v>3.4500000000000003E-2</v>
      </c>
      <c r="K11904" s="17">
        <v>6.29E-4</v>
      </c>
    </row>
    <row r="11905" spans="1:11" x14ac:dyDescent="0.45">
      <c r="A11905" s="10" t="s">
        <v>95</v>
      </c>
      <c r="B11905" s="20">
        <v>0.86799999999999999</v>
      </c>
      <c r="C11905" s="19">
        <v>36486</v>
      </c>
      <c r="D11905" s="19">
        <v>6994.5952310000002</v>
      </c>
      <c r="E11905" s="23">
        <v>0.83019646800000002</v>
      </c>
      <c r="F11905" s="23">
        <v>0.46940542600000001</v>
      </c>
      <c r="G11905" s="17">
        <v>0.720879241</v>
      </c>
      <c r="H11905" s="17">
        <v>0.279120759</v>
      </c>
      <c r="I11905" s="17">
        <v>0.96500064799999996</v>
      </c>
      <c r="J11905" s="17">
        <v>3.44E-2</v>
      </c>
      <c r="K11905" s="17">
        <v>6.2600000000000004E-4</v>
      </c>
    </row>
    <row r="11906" spans="1:11" x14ac:dyDescent="0.45">
      <c r="A11906" s="10" t="s">
        <v>95</v>
      </c>
      <c r="B11906" s="20">
        <v>0.86899999999999999</v>
      </c>
      <c r="C11906" s="19">
        <v>36530</v>
      </c>
      <c r="D11906" s="19">
        <v>7031.2567920000001</v>
      </c>
      <c r="E11906" s="23">
        <v>0.834077179</v>
      </c>
      <c r="F11906" s="23">
        <v>0.47147379900000003</v>
      </c>
      <c r="G11906" s="17">
        <v>0.72094169200000002</v>
      </c>
      <c r="H11906" s="17">
        <v>0.27905830799999998</v>
      </c>
      <c r="I11906" s="17">
        <v>0.96511775399999999</v>
      </c>
      <c r="J11906" s="17">
        <v>3.4299999999999997E-2</v>
      </c>
      <c r="K11906" s="17">
        <v>6.2399999999999999E-4</v>
      </c>
    </row>
    <row r="11907" spans="1:11" x14ac:dyDescent="0.45">
      <c r="A11907" s="10" t="s">
        <v>95</v>
      </c>
      <c r="B11907" s="20">
        <v>0.87</v>
      </c>
      <c r="C11907" s="19">
        <v>36572</v>
      </c>
      <c r="D11907" s="19">
        <v>7066.4730790000003</v>
      </c>
      <c r="E11907" s="23">
        <v>0.84249325200000003</v>
      </c>
      <c r="F11907" s="23">
        <v>0.47320764500000001</v>
      </c>
      <c r="G11907" s="17">
        <v>0.72115279399999999</v>
      </c>
      <c r="H11907" s="17">
        <v>0.27884720600000001</v>
      </c>
      <c r="I11907" s="17">
        <v>0.96526109599999999</v>
      </c>
      <c r="J11907" s="17">
        <v>3.4099999999999998E-2</v>
      </c>
      <c r="K11907" s="17">
        <v>6.2100000000000002E-4</v>
      </c>
    </row>
    <row r="11908" spans="1:11" x14ac:dyDescent="0.45">
      <c r="A11908" s="10" t="s">
        <v>95</v>
      </c>
      <c r="B11908" s="20">
        <v>0.871</v>
      </c>
      <c r="C11908" s="19">
        <v>36613</v>
      </c>
      <c r="D11908" s="19">
        <v>7101.2226950000004</v>
      </c>
      <c r="E11908" s="23">
        <v>0.85607583200000004</v>
      </c>
      <c r="F11908" s="23">
        <v>0.47487122900000001</v>
      </c>
      <c r="G11908" s="17">
        <v>0.72143774100000002</v>
      </c>
      <c r="H11908" s="17">
        <v>0.27856225899999998</v>
      </c>
      <c r="I11908" s="17">
        <v>0.96541950399999998</v>
      </c>
      <c r="J11908" s="17">
        <v>3.4000000000000002E-2</v>
      </c>
      <c r="K11908" s="17">
        <v>6.1700000000000004E-4</v>
      </c>
    </row>
    <row r="11909" spans="1:11" x14ac:dyDescent="0.45">
      <c r="A11909" s="10" t="s">
        <v>95</v>
      </c>
      <c r="B11909" s="20">
        <v>0.872</v>
      </c>
      <c r="C11909" s="19">
        <v>36654</v>
      </c>
      <c r="D11909" s="19">
        <v>7136.5563119999997</v>
      </c>
      <c r="E11909" s="23">
        <v>0.864341951</v>
      </c>
      <c r="F11909" s="23">
        <v>0.47897133600000003</v>
      </c>
      <c r="G11909" s="17">
        <v>0.72169476700000001</v>
      </c>
      <c r="H11909" s="17">
        <v>0.27830523299999999</v>
      </c>
      <c r="I11909" s="17">
        <v>0.965598705</v>
      </c>
      <c r="J11909" s="17">
        <v>3.3799999999999997E-2</v>
      </c>
      <c r="K11909" s="17">
        <v>6.1399999999999996E-4</v>
      </c>
    </row>
    <row r="11910" spans="1:11" x14ac:dyDescent="0.45">
      <c r="A11910" s="10" t="s">
        <v>95</v>
      </c>
      <c r="B11910" s="20">
        <v>0.873</v>
      </c>
      <c r="C11910" s="19">
        <v>36695</v>
      </c>
      <c r="D11910" s="19">
        <v>7172.2556860000004</v>
      </c>
      <c r="E11910" s="23">
        <v>0.87689353599999997</v>
      </c>
      <c r="F11910" s="23">
        <v>0.481366028</v>
      </c>
      <c r="G11910" s="17">
        <v>0.72189671600000005</v>
      </c>
      <c r="H11910" s="17">
        <v>0.27810328400000001</v>
      </c>
      <c r="I11910" s="17">
        <v>0.96570646500000001</v>
      </c>
      <c r="J11910" s="17">
        <v>3.3700000000000001E-2</v>
      </c>
      <c r="K11910" s="17">
        <v>6.1200000000000002E-4</v>
      </c>
    </row>
    <row r="11911" spans="1:11" x14ac:dyDescent="0.45">
      <c r="A11911" s="10" t="s">
        <v>95</v>
      </c>
      <c r="B11911" s="20">
        <v>0.874</v>
      </c>
      <c r="C11911" s="19">
        <v>36738</v>
      </c>
      <c r="D11911" s="19">
        <v>7210.1252160000004</v>
      </c>
      <c r="E11911" s="23">
        <v>0.88328462799999996</v>
      </c>
      <c r="F11911" s="23">
        <v>0.48381680500000002</v>
      </c>
      <c r="G11911" s="17">
        <v>0.72208612299999997</v>
      </c>
      <c r="H11911" s="17">
        <v>0.27791387699999998</v>
      </c>
      <c r="I11911" s="17">
        <v>0.96583081900000001</v>
      </c>
      <c r="J11911" s="17">
        <v>3.3599999999999998E-2</v>
      </c>
      <c r="K11911" s="17">
        <v>6.0999999999999997E-4</v>
      </c>
    </row>
    <row r="11912" spans="1:11" x14ac:dyDescent="0.45">
      <c r="A11912" s="10" t="s">
        <v>95</v>
      </c>
      <c r="B11912" s="20">
        <v>0.875</v>
      </c>
      <c r="C11912" s="19">
        <v>36774</v>
      </c>
      <c r="D11912" s="19">
        <v>7242.1485270000003</v>
      </c>
      <c r="E11912" s="23">
        <v>0.891805654</v>
      </c>
      <c r="F11912" s="23">
        <v>0.48580748899999998</v>
      </c>
      <c r="G11912" s="17">
        <v>0.72203187000000002</v>
      </c>
      <c r="H11912" s="17">
        <v>0.27796812999999998</v>
      </c>
      <c r="I11912" s="17">
        <v>0.96590291100000003</v>
      </c>
      <c r="J11912" s="17">
        <v>3.3500000000000002E-2</v>
      </c>
      <c r="K11912" s="17">
        <v>6.0899999999999995E-4</v>
      </c>
    </row>
    <row r="11913" spans="1:11" x14ac:dyDescent="0.45">
      <c r="A11913" s="10" t="s">
        <v>95</v>
      </c>
      <c r="B11913" s="20">
        <v>0.877</v>
      </c>
      <c r="C11913" s="19">
        <v>36855</v>
      </c>
      <c r="D11913" s="19">
        <v>7314.6149939999996</v>
      </c>
      <c r="E11913" s="23">
        <v>0.90161818400000004</v>
      </c>
      <c r="F11913" s="23">
        <v>0.48951915499999998</v>
      </c>
      <c r="G11913" s="17">
        <v>0.72258852299999998</v>
      </c>
      <c r="H11913" s="17">
        <v>0.27741147700000002</v>
      </c>
      <c r="I11913" s="17">
        <v>0.96638250999999997</v>
      </c>
      <c r="J11913" s="17">
        <v>3.3000000000000002E-2</v>
      </c>
      <c r="K11913" s="17">
        <v>5.9999999999999995E-4</v>
      </c>
    </row>
    <row r="11914" spans="1:11" x14ac:dyDescent="0.45">
      <c r="A11914" s="10" t="s">
        <v>95</v>
      </c>
      <c r="B11914" s="20">
        <v>0.878</v>
      </c>
      <c r="C11914" s="19">
        <v>36903</v>
      </c>
      <c r="D11914" s="19">
        <v>7358.1048270000001</v>
      </c>
      <c r="E11914" s="23">
        <v>0.91054705499999999</v>
      </c>
      <c r="F11914" s="23">
        <v>0.493525357</v>
      </c>
      <c r="G11914" s="17">
        <v>0.72270547100000004</v>
      </c>
      <c r="H11914" s="17">
        <v>0.27729452900000001</v>
      </c>
      <c r="I11914" s="17">
        <v>0.96651251599999999</v>
      </c>
      <c r="J11914" s="17">
        <v>3.2899999999999999E-2</v>
      </c>
      <c r="K11914" s="17">
        <v>5.9699999999999998E-4</v>
      </c>
    </row>
    <row r="11915" spans="1:11" x14ac:dyDescent="0.45">
      <c r="A11915" s="10" t="s">
        <v>95</v>
      </c>
      <c r="B11915" s="20">
        <v>0.879</v>
      </c>
      <c r="C11915" s="19">
        <v>36940</v>
      </c>
      <c r="D11915" s="19">
        <v>7391.9173440000004</v>
      </c>
      <c r="E11915" s="23">
        <v>0.91773691499999999</v>
      </c>
      <c r="F11915" s="23">
        <v>0.49674751700000003</v>
      </c>
      <c r="G11915" s="17">
        <v>0.72279371999999997</v>
      </c>
      <c r="H11915" s="17">
        <v>0.27720628000000003</v>
      </c>
      <c r="I11915" s="17">
        <v>0.966543771</v>
      </c>
      <c r="J11915" s="17">
        <v>3.2899999999999999E-2</v>
      </c>
      <c r="K11915" s="17">
        <v>5.9599999999999996E-4</v>
      </c>
    </row>
    <row r="11916" spans="1:11" x14ac:dyDescent="0.45">
      <c r="A11916" s="10" t="s">
        <v>95</v>
      </c>
      <c r="B11916" s="20">
        <v>0.88</v>
      </c>
      <c r="C11916" s="19">
        <v>36986</v>
      </c>
      <c r="D11916" s="19">
        <v>7434.2938320000003</v>
      </c>
      <c r="E11916" s="23">
        <v>0.92667235800000003</v>
      </c>
      <c r="F11916" s="23">
        <v>0.49919434200000001</v>
      </c>
      <c r="G11916" s="17">
        <v>0.72305737299999995</v>
      </c>
      <c r="H11916" s="17">
        <v>0.276942627</v>
      </c>
      <c r="I11916" s="17">
        <v>0.966680557</v>
      </c>
      <c r="J11916" s="17">
        <v>3.27E-2</v>
      </c>
      <c r="K11916" s="17">
        <v>5.9400000000000002E-4</v>
      </c>
    </row>
    <row r="11917" spans="1:11" x14ac:dyDescent="0.45">
      <c r="A11917" s="10" t="s">
        <v>95</v>
      </c>
      <c r="B11917" s="20">
        <v>0.88100000000000001</v>
      </c>
      <c r="C11917" s="19">
        <v>37028</v>
      </c>
      <c r="D11917" s="19">
        <v>7473.3458499999997</v>
      </c>
      <c r="E11917" s="23">
        <v>0.93386614700000004</v>
      </c>
      <c r="F11917" s="23">
        <v>0.50192552300000004</v>
      </c>
      <c r="G11917" s="17">
        <v>0.72334449599999995</v>
      </c>
      <c r="H11917" s="17">
        <v>0.276655504</v>
      </c>
      <c r="I11917" s="17">
        <v>0.96674640599999995</v>
      </c>
      <c r="J11917" s="17">
        <v>3.27E-2</v>
      </c>
      <c r="K11917" s="17">
        <v>5.9100000000000005E-4</v>
      </c>
    </row>
    <row r="11918" spans="1:11" x14ac:dyDescent="0.45">
      <c r="A11918" s="10" t="s">
        <v>95</v>
      </c>
      <c r="B11918" s="20">
        <v>0.88200000000000001</v>
      </c>
      <c r="C11918" s="19">
        <v>37073</v>
      </c>
      <c r="D11918" s="19">
        <v>7515.6156959999998</v>
      </c>
      <c r="E11918" s="23">
        <v>0.94682237800000002</v>
      </c>
      <c r="F11918" s="23">
        <v>0.50460094</v>
      </c>
      <c r="G11918" s="17">
        <v>0.72330267299999995</v>
      </c>
      <c r="H11918" s="17">
        <v>0.27669732699999999</v>
      </c>
      <c r="I11918" s="17">
        <v>0.96690799000000005</v>
      </c>
      <c r="J11918" s="17">
        <v>3.2500000000000001E-2</v>
      </c>
      <c r="K11918" s="17">
        <v>5.8799999999999998E-4</v>
      </c>
    </row>
    <row r="11919" spans="1:11" x14ac:dyDescent="0.45">
      <c r="A11919" s="10" t="s">
        <v>95</v>
      </c>
      <c r="B11919" s="20">
        <v>0.88300000000000001</v>
      </c>
      <c r="C11919" s="19">
        <v>37109</v>
      </c>
      <c r="D11919" s="19">
        <v>7549.8425980000002</v>
      </c>
      <c r="E11919" s="23">
        <v>0.95395363099999997</v>
      </c>
      <c r="F11919" s="23">
        <v>0.50755129499999996</v>
      </c>
      <c r="G11919" s="17">
        <v>0.723490258</v>
      </c>
      <c r="H11919" s="17">
        <v>0.276509742</v>
      </c>
      <c r="I11919" s="17">
        <v>0.96702043699999995</v>
      </c>
      <c r="J11919" s="17">
        <v>3.2399999999999998E-2</v>
      </c>
      <c r="K11919" s="17">
        <v>5.8600000000000004E-4</v>
      </c>
    </row>
    <row r="11920" spans="1:11" x14ac:dyDescent="0.45">
      <c r="A11920" s="10" t="s">
        <v>95</v>
      </c>
      <c r="B11920" s="20">
        <v>0.88400000000000001</v>
      </c>
      <c r="C11920" s="19">
        <v>37160</v>
      </c>
      <c r="D11920" s="19">
        <v>7598.761915</v>
      </c>
      <c r="E11920" s="23">
        <v>0.969312968</v>
      </c>
      <c r="F11920" s="23">
        <v>0.51016694399999996</v>
      </c>
      <c r="G11920" s="17">
        <v>0.72365446700000002</v>
      </c>
      <c r="H11920" s="17">
        <v>0.27634553299999998</v>
      </c>
      <c r="I11920" s="17">
        <v>0.96722158899999999</v>
      </c>
      <c r="J11920" s="17">
        <v>3.2199999999999999E-2</v>
      </c>
      <c r="K11920" s="17">
        <v>5.8200000000000005E-4</v>
      </c>
    </row>
    <row r="11921" spans="1:11" x14ac:dyDescent="0.45">
      <c r="A11921" s="10" t="s">
        <v>95</v>
      </c>
      <c r="B11921" s="20">
        <v>0.88500000000000001</v>
      </c>
      <c r="C11921" s="19">
        <v>37194</v>
      </c>
      <c r="D11921" s="19">
        <v>7631.9359290000002</v>
      </c>
      <c r="E11921" s="23">
        <v>0.98675619299999995</v>
      </c>
      <c r="F11921" s="23">
        <v>0.51335413500000004</v>
      </c>
      <c r="G11921" s="17">
        <v>0.72377265199999996</v>
      </c>
      <c r="H11921" s="17">
        <v>0.27622734799999998</v>
      </c>
      <c r="I11921" s="17">
        <v>0.967326256</v>
      </c>
      <c r="J11921" s="17">
        <v>3.2099999999999997E-2</v>
      </c>
      <c r="K11921" s="17">
        <v>5.8100000000000003E-4</v>
      </c>
    </row>
    <row r="11922" spans="1:11" x14ac:dyDescent="0.45">
      <c r="A11922" s="10" t="s">
        <v>95</v>
      </c>
      <c r="B11922" s="20">
        <v>0.88600000000000001</v>
      </c>
      <c r="C11922" s="19">
        <v>37242</v>
      </c>
      <c r="D11922" s="19">
        <v>7679.4075510000002</v>
      </c>
      <c r="E11922" s="23">
        <v>0.99260792799999997</v>
      </c>
      <c r="F11922" s="23">
        <v>0.51549491999999997</v>
      </c>
      <c r="G11922" s="17">
        <v>0.72412867199999997</v>
      </c>
      <c r="H11922" s="17">
        <v>0.27587132800000003</v>
      </c>
      <c r="I11922" s="17">
        <v>0.96757287800000003</v>
      </c>
      <c r="J11922" s="17">
        <v>3.1899999999999998E-2</v>
      </c>
      <c r="K11922" s="17">
        <v>5.7600000000000001E-4</v>
      </c>
    </row>
    <row r="11923" spans="1:11" x14ac:dyDescent="0.45">
      <c r="A11923" s="10" t="s">
        <v>95</v>
      </c>
      <c r="B11923" s="20">
        <v>0.88700000000000001</v>
      </c>
      <c r="C11923" s="19">
        <v>37285</v>
      </c>
      <c r="D11923" s="19">
        <v>7722.4039350000003</v>
      </c>
      <c r="E11923" s="23">
        <v>1.0063956060000001</v>
      </c>
      <c r="F11923" s="23">
        <v>0.51912079300000002</v>
      </c>
      <c r="G11923" s="17">
        <v>0.72444682800000004</v>
      </c>
      <c r="H11923" s="17">
        <v>0.27555317200000001</v>
      </c>
      <c r="I11923" s="17">
        <v>0.96770475</v>
      </c>
      <c r="J11923" s="17">
        <v>3.1699999999999999E-2</v>
      </c>
      <c r="K11923" s="17">
        <v>5.7399999999999997E-4</v>
      </c>
    </row>
    <row r="11924" spans="1:11" x14ac:dyDescent="0.45">
      <c r="A11924" s="10" t="s">
        <v>95</v>
      </c>
      <c r="B11924" s="20">
        <v>0.88800000000000001</v>
      </c>
      <c r="C11924" s="19">
        <v>37305</v>
      </c>
      <c r="D11924" s="19">
        <v>7742.6493250000003</v>
      </c>
      <c r="E11924" s="23">
        <v>1.016959232</v>
      </c>
      <c r="F11924" s="23">
        <v>0.52215326399999995</v>
      </c>
      <c r="G11924" s="17">
        <v>0.72459455800000006</v>
      </c>
      <c r="H11924" s="17">
        <v>0.275405442</v>
      </c>
      <c r="I11924" s="17">
        <v>0.96778227699999997</v>
      </c>
      <c r="J11924" s="17">
        <v>3.1645313000000001E-2</v>
      </c>
      <c r="K11924" s="17">
        <v>5.7200000000000003E-4</v>
      </c>
    </row>
    <row r="11925" spans="1:11" x14ac:dyDescent="0.45">
      <c r="A11925" s="10" t="s">
        <v>95</v>
      </c>
      <c r="B11925" s="20">
        <v>0.88900000000000001</v>
      </c>
      <c r="C11925" s="19">
        <v>37354</v>
      </c>
      <c r="D11925" s="19">
        <v>7792.670897</v>
      </c>
      <c r="E11925" s="23">
        <v>1.030226643</v>
      </c>
      <c r="F11925" s="23">
        <v>0.52364229399999995</v>
      </c>
      <c r="G11925" s="17">
        <v>0.72487551500000003</v>
      </c>
      <c r="H11925" s="17">
        <v>0.27512448499999997</v>
      </c>
      <c r="I11925" s="17">
        <v>0.96786868699999995</v>
      </c>
      <c r="J11925" s="17">
        <v>3.1600000000000003E-2</v>
      </c>
      <c r="K11925" s="17">
        <v>5.6999999999999998E-4</v>
      </c>
    </row>
    <row r="11926" spans="1:11" x14ac:dyDescent="0.45">
      <c r="A11926" s="10" t="s">
        <v>95</v>
      </c>
      <c r="B11926" s="20">
        <v>0.89</v>
      </c>
      <c r="C11926" s="19">
        <v>37410</v>
      </c>
      <c r="D11926" s="19">
        <v>7850.5878169999996</v>
      </c>
      <c r="E11926" s="23">
        <v>1.038692605</v>
      </c>
      <c r="F11926" s="23">
        <v>0.52624157900000001</v>
      </c>
      <c r="G11926" s="17">
        <v>0.72502004799999997</v>
      </c>
      <c r="H11926" s="17">
        <v>0.27497995200000003</v>
      </c>
      <c r="I11926" s="17">
        <v>0.96814109299999995</v>
      </c>
      <c r="J11926" s="17">
        <v>3.1300000000000001E-2</v>
      </c>
      <c r="K11926" s="17">
        <v>5.6499999999999996E-4</v>
      </c>
    </row>
    <row r="11927" spans="1:11" x14ac:dyDescent="0.45">
      <c r="A11927" s="10" t="s">
        <v>95</v>
      </c>
      <c r="B11927" s="20">
        <v>0.89100000000000001</v>
      </c>
      <c r="C11927" s="19">
        <v>37454</v>
      </c>
      <c r="D11927" s="19">
        <v>7896.3824100000002</v>
      </c>
      <c r="E11927" s="23">
        <v>1.0457163009999999</v>
      </c>
      <c r="F11927" s="23">
        <v>0.53121070299999995</v>
      </c>
      <c r="G11927" s="17">
        <v>0.72523629000000001</v>
      </c>
      <c r="H11927" s="17">
        <v>0.27476370999999999</v>
      </c>
      <c r="I11927" s="17">
        <v>0.968303519</v>
      </c>
      <c r="J11927" s="17">
        <v>3.1099999999999999E-2</v>
      </c>
      <c r="K11927" s="17">
        <v>5.62E-4</v>
      </c>
    </row>
    <row r="11928" spans="1:11" x14ac:dyDescent="0.45">
      <c r="A11928" s="10" t="s">
        <v>95</v>
      </c>
      <c r="B11928" s="20">
        <v>0.89200000000000002</v>
      </c>
      <c r="C11928" s="19">
        <v>37496</v>
      </c>
      <c r="D11928" s="19">
        <v>7940.6027219999996</v>
      </c>
      <c r="E11928" s="23">
        <v>1.0560484569999999</v>
      </c>
      <c r="F11928" s="23">
        <v>0.53412716000000005</v>
      </c>
      <c r="G11928" s="17">
        <v>0.72530403200000004</v>
      </c>
      <c r="H11928" s="17">
        <v>0.27469596800000001</v>
      </c>
      <c r="I11928" s="17">
        <v>0.96850270699999996</v>
      </c>
      <c r="J11928" s="17">
        <v>3.09E-2</v>
      </c>
      <c r="K11928" s="17">
        <v>5.5900000000000004E-4</v>
      </c>
    </row>
    <row r="11929" spans="1:11" x14ac:dyDescent="0.45">
      <c r="A11929" s="10" t="s">
        <v>95</v>
      </c>
      <c r="B11929" s="20">
        <v>0.89300000000000002</v>
      </c>
      <c r="C11929" s="19">
        <v>37537</v>
      </c>
      <c r="D11929" s="19">
        <v>7984.1726769999996</v>
      </c>
      <c r="E11929" s="23">
        <v>1.069366847</v>
      </c>
      <c r="F11929" s="23">
        <v>0.53707913900000004</v>
      </c>
      <c r="G11929" s="17">
        <v>0.725417588</v>
      </c>
      <c r="H11929" s="17">
        <v>0.274582412</v>
      </c>
      <c r="I11929" s="17">
        <v>0.96862592999999997</v>
      </c>
      <c r="J11929" s="17">
        <v>3.0800000000000001E-2</v>
      </c>
      <c r="K11929" s="17">
        <v>5.5599999999999996E-4</v>
      </c>
    </row>
    <row r="11930" spans="1:11" x14ac:dyDescent="0.45">
      <c r="A11930" s="10" t="s">
        <v>95</v>
      </c>
      <c r="B11930" s="20">
        <v>0.89400000000000002</v>
      </c>
      <c r="C11930" s="19">
        <v>37578</v>
      </c>
      <c r="D11930" s="19">
        <v>8028.2805840000001</v>
      </c>
      <c r="E11930" s="23">
        <v>1.0813811840000001</v>
      </c>
      <c r="F11930" s="23">
        <v>0.54065673599999997</v>
      </c>
      <c r="G11930" s="17">
        <v>0.72531800499999999</v>
      </c>
      <c r="H11930" s="17">
        <v>0.27468199500000001</v>
      </c>
      <c r="I11930" s="17">
        <v>0.96876607599999998</v>
      </c>
      <c r="J11930" s="17">
        <v>3.0700000000000002E-2</v>
      </c>
      <c r="K11930" s="17">
        <v>5.5400000000000002E-4</v>
      </c>
    </row>
    <row r="11931" spans="1:11" x14ac:dyDescent="0.45">
      <c r="A11931" s="10" t="s">
        <v>95</v>
      </c>
      <c r="B11931" s="20">
        <v>0.89500000000000002</v>
      </c>
      <c r="C11931" s="19">
        <v>37599</v>
      </c>
      <c r="D11931" s="19">
        <v>8051.1203880000003</v>
      </c>
      <c r="E11931" s="23">
        <v>1.0912208640000001</v>
      </c>
      <c r="F11931" s="23">
        <v>0.54391044600000005</v>
      </c>
      <c r="G11931" s="17">
        <v>0.72531184299999996</v>
      </c>
      <c r="H11931" s="17">
        <v>0.27468815699999999</v>
      </c>
      <c r="I11931" s="17">
        <v>0.96877601700000004</v>
      </c>
      <c r="J11931" s="17">
        <v>3.0700000000000002E-2</v>
      </c>
      <c r="K11931" s="17">
        <v>5.53E-4</v>
      </c>
    </row>
    <row r="11932" spans="1:11" x14ac:dyDescent="0.45">
      <c r="A11932" s="10" t="s">
        <v>95</v>
      </c>
      <c r="B11932" s="20">
        <v>0.89600000000000002</v>
      </c>
      <c r="C11932" s="19">
        <v>37664</v>
      </c>
      <c r="D11932" s="19">
        <v>8122.3636429999997</v>
      </c>
      <c r="E11932" s="23">
        <v>1.103920011</v>
      </c>
      <c r="F11932" s="23">
        <v>0.54564253600000001</v>
      </c>
      <c r="G11932" s="17">
        <v>0.72575934600000003</v>
      </c>
      <c r="H11932" s="17">
        <v>0.27424065399999997</v>
      </c>
      <c r="I11932" s="17">
        <v>0.96910328800000001</v>
      </c>
      <c r="J11932" s="17">
        <v>3.0300000000000001E-2</v>
      </c>
      <c r="K11932" s="17">
        <v>5.4799999999999998E-4</v>
      </c>
    </row>
    <row r="11933" spans="1:11" x14ac:dyDescent="0.45">
      <c r="A11933" s="10" t="s">
        <v>95</v>
      </c>
      <c r="B11933" s="20">
        <v>0.89700000000000002</v>
      </c>
      <c r="C11933" s="19">
        <v>37704</v>
      </c>
      <c r="D11933" s="19">
        <v>8166.843852</v>
      </c>
      <c r="E11933" s="23">
        <v>1.1166845430000001</v>
      </c>
      <c r="F11933" s="23">
        <v>0.55055665399999998</v>
      </c>
      <c r="G11933" s="17">
        <v>0.72591767500000004</v>
      </c>
      <c r="H11933" s="17">
        <v>0.27408232500000002</v>
      </c>
      <c r="I11933" s="17">
        <v>0.96924362600000002</v>
      </c>
      <c r="J11933" s="17">
        <v>3.0200000000000001E-2</v>
      </c>
      <c r="K11933" s="17">
        <v>5.4500000000000002E-4</v>
      </c>
    </row>
    <row r="11934" spans="1:11" x14ac:dyDescent="0.45">
      <c r="A11934" s="10" t="s">
        <v>95</v>
      </c>
      <c r="B11934" s="20">
        <v>0.89800000000000002</v>
      </c>
      <c r="C11934" s="19">
        <v>37748</v>
      </c>
      <c r="D11934" s="19">
        <v>8216.1409230000008</v>
      </c>
      <c r="E11934" s="23">
        <v>1.1275939859999999</v>
      </c>
      <c r="F11934" s="23">
        <v>0.55320830700000001</v>
      </c>
      <c r="G11934" s="17">
        <v>0.72623715200000005</v>
      </c>
      <c r="H11934" s="17">
        <v>0.273762848</v>
      </c>
      <c r="I11934" s="17">
        <v>0.96940002199999997</v>
      </c>
      <c r="J11934" s="17">
        <v>3.0099999999999998E-2</v>
      </c>
      <c r="K11934" s="17">
        <v>5.4199999999999995E-4</v>
      </c>
    </row>
    <row r="11935" spans="1:11" x14ac:dyDescent="0.45">
      <c r="A11935" s="10" t="s">
        <v>95</v>
      </c>
      <c r="B11935" s="20">
        <v>0.89900000000000002</v>
      </c>
      <c r="C11935" s="19">
        <v>37789</v>
      </c>
      <c r="D11935" s="19">
        <v>8262.4580960000003</v>
      </c>
      <c r="E11935" s="23">
        <v>1.1331305410000001</v>
      </c>
      <c r="F11935" s="23">
        <v>0.55752721100000002</v>
      </c>
      <c r="G11935" s="17">
        <v>0.72650771400000003</v>
      </c>
      <c r="H11935" s="17">
        <v>0.27349228599999997</v>
      </c>
      <c r="I11935" s="17">
        <v>0.96956469599999995</v>
      </c>
      <c r="J11935" s="17">
        <v>2.9899999999999999E-2</v>
      </c>
      <c r="K11935" s="17">
        <v>5.3899999999999998E-4</v>
      </c>
    </row>
    <row r="11936" spans="1:11" x14ac:dyDescent="0.45">
      <c r="A11936" s="10" t="s">
        <v>95</v>
      </c>
      <c r="B11936" s="20">
        <v>0.9</v>
      </c>
      <c r="C11936" s="19">
        <v>37832</v>
      </c>
      <c r="D11936" s="19">
        <v>8311.3214740000003</v>
      </c>
      <c r="E11936" s="23">
        <v>1.138766835</v>
      </c>
      <c r="F11936" s="23">
        <v>0.56082869499999999</v>
      </c>
      <c r="G11936" s="17">
        <v>0.72650137400000003</v>
      </c>
      <c r="H11936" s="17">
        <v>0.27349862600000002</v>
      </c>
      <c r="I11936" s="17">
        <v>0.96962690799999995</v>
      </c>
      <c r="J11936" s="17">
        <v>2.98E-2</v>
      </c>
      <c r="K11936" s="17">
        <v>5.3700000000000004E-4</v>
      </c>
    </row>
    <row r="11937" spans="1:11" x14ac:dyDescent="0.45">
      <c r="A11937" s="10" t="s">
        <v>95</v>
      </c>
      <c r="B11937" s="20">
        <v>0.90100000000000002</v>
      </c>
      <c r="C11937" s="19">
        <v>37872</v>
      </c>
      <c r="D11937" s="19">
        <v>8357.2066059999997</v>
      </c>
      <c r="E11937" s="23">
        <v>1.1525540379999999</v>
      </c>
      <c r="F11937" s="23">
        <v>0.56418238099999996</v>
      </c>
      <c r="G11937" s="17">
        <v>0.72655259800000005</v>
      </c>
      <c r="H11937" s="17">
        <v>0.27344740200000001</v>
      </c>
      <c r="I11937" s="17">
        <v>0.969744999</v>
      </c>
      <c r="J11937" s="17">
        <v>2.9700000000000001E-2</v>
      </c>
      <c r="K11937" s="17">
        <v>5.3499999999999999E-4</v>
      </c>
    </row>
    <row r="11938" spans="1:11" x14ac:dyDescent="0.45">
      <c r="A11938" s="10" t="s">
        <v>95</v>
      </c>
      <c r="B11938" s="20">
        <v>0.90200000000000002</v>
      </c>
      <c r="C11938" s="19">
        <v>37916</v>
      </c>
      <c r="D11938" s="19">
        <v>8408.0596229999992</v>
      </c>
      <c r="E11938" s="23">
        <v>1.1619080289999999</v>
      </c>
      <c r="F11938" s="23">
        <v>0.56770929299999995</v>
      </c>
      <c r="G11938" s="17">
        <v>0.72686992299999997</v>
      </c>
      <c r="H11938" s="17">
        <v>0.27313007700000003</v>
      </c>
      <c r="I11938" s="17">
        <v>0.96992203700000001</v>
      </c>
      <c r="J11938" s="17">
        <v>2.9499999999999998E-2</v>
      </c>
      <c r="K11938" s="17">
        <v>5.3200000000000003E-4</v>
      </c>
    </row>
    <row r="11939" spans="1:11" x14ac:dyDescent="0.45">
      <c r="A11939" s="10" t="s">
        <v>95</v>
      </c>
      <c r="B11939" s="20">
        <v>0.90300000000000002</v>
      </c>
      <c r="C11939" s="19">
        <v>37944</v>
      </c>
      <c r="D11939" s="19">
        <v>8440.6189539999996</v>
      </c>
      <c r="E11939" s="23">
        <v>1.1634031</v>
      </c>
      <c r="F11939" s="23">
        <v>0.57127821499999998</v>
      </c>
      <c r="G11939" s="17">
        <v>0.72691334600000002</v>
      </c>
      <c r="H11939" s="17">
        <v>0.27308665399999998</v>
      </c>
      <c r="I11939" s="17">
        <v>0.97005733800000005</v>
      </c>
      <c r="J11939" s="17">
        <v>2.9399999999999999E-2</v>
      </c>
      <c r="K11939" s="17">
        <v>5.2899999999999996E-4</v>
      </c>
    </row>
    <row r="11940" spans="1:11" x14ac:dyDescent="0.45">
      <c r="A11940" s="10" t="s">
        <v>95</v>
      </c>
      <c r="B11940" s="20">
        <v>0.90400000000000003</v>
      </c>
      <c r="C11940" s="19">
        <v>37996</v>
      </c>
      <c r="D11940" s="19">
        <v>8501.3012340000005</v>
      </c>
      <c r="E11940" s="23">
        <v>1.17366291</v>
      </c>
      <c r="F11940" s="23">
        <v>0.57408251700000001</v>
      </c>
      <c r="G11940" s="17">
        <v>0.72712917099999996</v>
      </c>
      <c r="H11940" s="17">
        <v>0.27287082899999998</v>
      </c>
      <c r="I11940" s="17">
        <v>0.97022525000000004</v>
      </c>
      <c r="J11940" s="17">
        <v>2.92E-2</v>
      </c>
      <c r="K11940" s="17">
        <v>5.2599999999999999E-4</v>
      </c>
    </row>
    <row r="11941" spans="1:11" x14ac:dyDescent="0.45">
      <c r="A11941" s="10" t="s">
        <v>95</v>
      </c>
      <c r="B11941" s="20">
        <v>0.90500000000000003</v>
      </c>
      <c r="C11941" s="19">
        <v>38041</v>
      </c>
      <c r="D11941" s="19">
        <v>8554.4832559999995</v>
      </c>
      <c r="E11941" s="23">
        <v>1.1903026510000001</v>
      </c>
      <c r="F11941" s="23">
        <v>0.57812227500000002</v>
      </c>
      <c r="G11941" s="17">
        <v>0.72732052300000005</v>
      </c>
      <c r="H11941" s="17">
        <v>0.272679477</v>
      </c>
      <c r="I11941" s="17">
        <v>0.97037238100000001</v>
      </c>
      <c r="J11941" s="17">
        <v>2.9100000000000001E-2</v>
      </c>
      <c r="K11941" s="17">
        <v>5.2300000000000003E-4</v>
      </c>
    </row>
    <row r="11942" spans="1:11" x14ac:dyDescent="0.45">
      <c r="A11942" s="10" t="s">
        <v>95</v>
      </c>
      <c r="B11942" s="20">
        <v>0.90600000000000003</v>
      </c>
      <c r="C11942" s="19">
        <v>38082</v>
      </c>
      <c r="D11942" s="19">
        <v>8603.4913820000002</v>
      </c>
      <c r="E11942" s="23">
        <v>1.201038169</v>
      </c>
      <c r="F11942" s="23">
        <v>0.58195792400000002</v>
      </c>
      <c r="G11942" s="17">
        <v>0.72758783699999996</v>
      </c>
      <c r="H11942" s="17">
        <v>0.27241216299999998</v>
      </c>
      <c r="I11942" s="17">
        <v>0.97055819600000004</v>
      </c>
      <c r="J11942" s="17">
        <v>2.8899999999999999E-2</v>
      </c>
      <c r="K11942" s="17">
        <v>5.1999999999999995E-4</v>
      </c>
    </row>
    <row r="11943" spans="1:11" x14ac:dyDescent="0.45">
      <c r="A11943" s="10" t="s">
        <v>95</v>
      </c>
      <c r="B11943" s="20">
        <v>0.90700000000000003</v>
      </c>
      <c r="C11943" s="19">
        <v>38122</v>
      </c>
      <c r="D11943" s="19">
        <v>8651.8552479999998</v>
      </c>
      <c r="E11943" s="23">
        <v>1.2136845469999999</v>
      </c>
      <c r="F11943" s="23">
        <v>0.58471083599999996</v>
      </c>
      <c r="G11943" s="17">
        <v>0.72774251099999998</v>
      </c>
      <c r="H11943" s="17">
        <v>0.27225748900000002</v>
      </c>
      <c r="I11943" s="17">
        <v>0.97063713100000004</v>
      </c>
      <c r="J11943" s="17">
        <v>2.8799999999999999E-2</v>
      </c>
      <c r="K11943" s="17">
        <v>5.1800000000000001E-4</v>
      </c>
    </row>
    <row r="11944" spans="1:11" x14ac:dyDescent="0.45">
      <c r="A11944" s="10" t="s">
        <v>95</v>
      </c>
      <c r="B11944" s="20">
        <v>0.90800000000000003</v>
      </c>
      <c r="C11944" s="19">
        <v>38167</v>
      </c>
      <c r="D11944" s="19">
        <v>8706.6059399999995</v>
      </c>
      <c r="E11944" s="23">
        <v>1.2214654920000001</v>
      </c>
      <c r="F11944" s="23">
        <v>0.58905445199999995</v>
      </c>
      <c r="G11944" s="17">
        <v>0.72788010599999997</v>
      </c>
      <c r="H11944" s="17">
        <v>0.27211989399999997</v>
      </c>
      <c r="I11944" s="17">
        <v>0.97080793700000001</v>
      </c>
      <c r="J11944" s="17">
        <v>2.87E-2</v>
      </c>
      <c r="K11944" s="17">
        <v>5.1400000000000003E-4</v>
      </c>
    </row>
    <row r="11945" spans="1:11" x14ac:dyDescent="0.45">
      <c r="A11945" s="10" t="s">
        <v>95</v>
      </c>
      <c r="B11945" s="20">
        <v>0.90900000000000003</v>
      </c>
      <c r="C11945" s="19">
        <v>38191</v>
      </c>
      <c r="D11945" s="19">
        <v>8735.9902559999991</v>
      </c>
      <c r="E11945" s="23">
        <v>1.2273120280000001</v>
      </c>
      <c r="F11945" s="23">
        <v>0.593144636</v>
      </c>
      <c r="G11945" s="17">
        <v>0.72794637500000003</v>
      </c>
      <c r="H11945" s="17">
        <v>0.27205362500000002</v>
      </c>
      <c r="I11945" s="17">
        <v>0.97090243899999995</v>
      </c>
      <c r="J11945" s="17">
        <v>2.86E-2</v>
      </c>
      <c r="K11945" s="17">
        <v>5.13E-4</v>
      </c>
    </row>
    <row r="11946" spans="1:11" x14ac:dyDescent="0.45">
      <c r="A11946" s="10" t="s">
        <v>95</v>
      </c>
      <c r="B11946" s="20">
        <v>0.91</v>
      </c>
      <c r="C11946" s="19">
        <v>38247</v>
      </c>
      <c r="D11946" s="19">
        <v>8804.9460240000008</v>
      </c>
      <c r="E11946" s="23">
        <v>1.2374008359999999</v>
      </c>
      <c r="F11946" s="23">
        <v>0.59472841399999998</v>
      </c>
      <c r="G11946" s="17">
        <v>0.72821397799999998</v>
      </c>
      <c r="H11946" s="17">
        <v>0.27178602200000002</v>
      </c>
      <c r="I11946" s="17">
        <v>0.97111111900000002</v>
      </c>
      <c r="J11946" s="17">
        <v>2.8400000000000002E-2</v>
      </c>
      <c r="K11946" s="17">
        <v>5.0900000000000001E-4</v>
      </c>
    </row>
    <row r="11947" spans="1:11" x14ac:dyDescent="0.45">
      <c r="A11947" s="10" t="s">
        <v>95</v>
      </c>
      <c r="B11947" s="20">
        <v>0.91100000000000003</v>
      </c>
      <c r="C11947" s="19">
        <v>38288</v>
      </c>
      <c r="D11947" s="19">
        <v>8856.0198949999995</v>
      </c>
      <c r="E11947" s="23">
        <v>1.2522862560000001</v>
      </c>
      <c r="F11947" s="23">
        <v>0.59843395200000005</v>
      </c>
      <c r="G11947" s="17">
        <v>0.72840054300000001</v>
      </c>
      <c r="H11947" s="17">
        <v>0.27159945699999999</v>
      </c>
      <c r="I11947" s="17">
        <v>0.97124615599999997</v>
      </c>
      <c r="J11947" s="17">
        <v>2.8199999999999999E-2</v>
      </c>
      <c r="K11947" s="17">
        <v>5.0600000000000005E-4</v>
      </c>
    </row>
    <row r="11948" spans="1:11" x14ac:dyDescent="0.45">
      <c r="A11948" s="10" t="s">
        <v>95</v>
      </c>
      <c r="B11948" s="20">
        <v>0.91200000000000003</v>
      </c>
      <c r="C11948" s="19">
        <v>38321</v>
      </c>
      <c r="D11948" s="19">
        <v>8897.653832</v>
      </c>
      <c r="E11948" s="23">
        <v>1.2683456479999999</v>
      </c>
      <c r="F11948" s="23">
        <v>0.60380275299999997</v>
      </c>
      <c r="G11948" s="17">
        <v>0.72863443000000006</v>
      </c>
      <c r="H11948" s="17">
        <v>0.27136557</v>
      </c>
      <c r="I11948" s="17">
        <v>0.97138477300000003</v>
      </c>
      <c r="J11948" s="17">
        <v>2.81E-2</v>
      </c>
      <c r="K11948" s="17">
        <v>5.04E-4</v>
      </c>
    </row>
    <row r="11949" spans="1:11" x14ac:dyDescent="0.45">
      <c r="A11949" s="10" t="s">
        <v>95</v>
      </c>
      <c r="B11949" s="20">
        <v>0.91300000000000003</v>
      </c>
      <c r="C11949" s="19">
        <v>38376</v>
      </c>
      <c r="D11949" s="19">
        <v>8968.0264939999997</v>
      </c>
      <c r="E11949" s="23">
        <v>1.2876218770000001</v>
      </c>
      <c r="F11949" s="23">
        <v>0.607374258</v>
      </c>
      <c r="G11949" s="17">
        <v>0.72878882599999995</v>
      </c>
      <c r="H11949" s="17">
        <v>0.271211174</v>
      </c>
      <c r="I11949" s="17">
        <v>0.971602458</v>
      </c>
      <c r="J11949" s="17">
        <v>2.7900000000000001E-2</v>
      </c>
      <c r="K11949" s="17">
        <v>5.0000000000000001E-4</v>
      </c>
    </row>
    <row r="11950" spans="1:11" x14ac:dyDescent="0.45">
      <c r="A11950" s="10" t="s">
        <v>95</v>
      </c>
      <c r="B11950" s="20">
        <v>0.91400000000000003</v>
      </c>
      <c r="C11950" s="19">
        <v>38419</v>
      </c>
      <c r="D11950" s="19">
        <v>9023.7512590000006</v>
      </c>
      <c r="E11950" s="23">
        <v>1.3123131640000001</v>
      </c>
      <c r="F11950" s="23">
        <v>0.61224866600000005</v>
      </c>
      <c r="G11950" s="17">
        <v>0.72859782900000003</v>
      </c>
      <c r="H11950" s="17">
        <v>0.27140217100000003</v>
      </c>
      <c r="I11950" s="17">
        <v>0.97166668099999998</v>
      </c>
      <c r="J11950" s="17">
        <v>2.7799999999999998E-2</v>
      </c>
      <c r="K11950" s="17">
        <v>4.9899999999999999E-4</v>
      </c>
    </row>
    <row r="11951" spans="1:11" x14ac:dyDescent="0.45">
      <c r="A11951" s="10" t="s">
        <v>95</v>
      </c>
      <c r="B11951" s="20">
        <v>0.91500000000000004</v>
      </c>
      <c r="C11951" s="19">
        <v>38444</v>
      </c>
      <c r="D11951" s="19">
        <v>9056.7939040000001</v>
      </c>
      <c r="E11951" s="23">
        <v>1.3256732979999999</v>
      </c>
      <c r="F11951" s="23">
        <v>0.61608081299999995</v>
      </c>
      <c r="G11951" s="17">
        <v>0.72872229700000002</v>
      </c>
      <c r="H11951" s="17">
        <v>0.27127770299999998</v>
      </c>
      <c r="I11951" s="17">
        <v>0.97171911399999999</v>
      </c>
      <c r="J11951" s="17">
        <v>2.7799999999999998E-2</v>
      </c>
      <c r="K11951" s="17">
        <v>4.9700000000000005E-4</v>
      </c>
    </row>
    <row r="11952" spans="1:11" x14ac:dyDescent="0.45">
      <c r="A11952" s="10" t="s">
        <v>95</v>
      </c>
      <c r="B11952" s="20">
        <v>0.91600000000000004</v>
      </c>
      <c r="C11952" s="19">
        <v>38497</v>
      </c>
      <c r="D11952" s="19">
        <v>9127.2990869999994</v>
      </c>
      <c r="E11952" s="23">
        <v>1.336942581</v>
      </c>
      <c r="F11952" s="23">
        <v>0.61912288999999998</v>
      </c>
      <c r="G11952" s="17">
        <v>0.72901784599999997</v>
      </c>
      <c r="H11952" s="17">
        <v>0.27098215399999998</v>
      </c>
      <c r="I11952" s="17">
        <v>0.97198283100000005</v>
      </c>
      <c r="J11952" s="17">
        <v>2.75E-2</v>
      </c>
      <c r="K11952" s="17">
        <v>4.9299999999999995E-4</v>
      </c>
    </row>
    <row r="11953" spans="1:11" x14ac:dyDescent="0.45">
      <c r="A11953" s="10" t="s">
        <v>95</v>
      </c>
      <c r="B11953" s="20">
        <v>0.91700000000000004</v>
      </c>
      <c r="C11953" s="19">
        <v>38533</v>
      </c>
      <c r="D11953" s="19">
        <v>9175.5823639999999</v>
      </c>
      <c r="E11953" s="23">
        <v>1.3457114189999999</v>
      </c>
      <c r="F11953" s="23">
        <v>0.62405088900000005</v>
      </c>
      <c r="G11953" s="17">
        <v>0.72908935200000002</v>
      </c>
      <c r="H11953" s="17">
        <v>0.27091064799999998</v>
      </c>
      <c r="I11953" s="17">
        <v>0.97207484799999999</v>
      </c>
      <c r="J11953" s="17">
        <v>2.7400000000000001E-2</v>
      </c>
      <c r="K11953" s="17">
        <v>4.9100000000000001E-4</v>
      </c>
    </row>
    <row r="11954" spans="1:11" x14ac:dyDescent="0.45">
      <c r="A11954" s="10" t="s">
        <v>95</v>
      </c>
      <c r="B11954" s="20">
        <v>0.91800000000000004</v>
      </c>
      <c r="C11954" s="19">
        <v>38577</v>
      </c>
      <c r="D11954" s="19">
        <v>9235.0798869999999</v>
      </c>
      <c r="E11954" s="23">
        <v>1.3642140819999999</v>
      </c>
      <c r="F11954" s="23">
        <v>0.627890108</v>
      </c>
      <c r="G11954" s="17">
        <v>0.72929465699999996</v>
      </c>
      <c r="H11954" s="17">
        <v>0.27070534299999999</v>
      </c>
      <c r="I11954" s="17">
        <v>0.97221655500000004</v>
      </c>
      <c r="J11954" s="17">
        <v>2.7300000000000001E-2</v>
      </c>
      <c r="K11954" s="17">
        <v>4.8799999999999999E-4</v>
      </c>
    </row>
    <row r="11955" spans="1:11" x14ac:dyDescent="0.45">
      <c r="A11955" s="10" t="s">
        <v>95</v>
      </c>
      <c r="B11955" s="20">
        <v>0.91900000000000004</v>
      </c>
      <c r="C11955" s="19">
        <v>38629</v>
      </c>
      <c r="D11955" s="19">
        <v>9306.2644540000001</v>
      </c>
      <c r="E11955" s="23">
        <v>1.380711209</v>
      </c>
      <c r="F11955" s="23">
        <v>0.63216113200000001</v>
      </c>
      <c r="G11955" s="17">
        <v>0.72929664199999999</v>
      </c>
      <c r="H11955" s="17">
        <v>0.27070335800000001</v>
      </c>
      <c r="I11955" s="17">
        <v>0.97235953799999997</v>
      </c>
      <c r="J11955" s="17">
        <v>2.7199999999999998E-2</v>
      </c>
      <c r="K11955" s="17">
        <v>4.8500000000000003E-4</v>
      </c>
    </row>
    <row r="11956" spans="1:11" x14ac:dyDescent="0.45">
      <c r="A11956" s="10" t="s">
        <v>95</v>
      </c>
      <c r="B11956" s="20">
        <v>0.92</v>
      </c>
      <c r="C11956" s="19">
        <v>38669</v>
      </c>
      <c r="D11956" s="19">
        <v>9362.2661750000007</v>
      </c>
      <c r="E11956" s="23">
        <v>1.4141118070000001</v>
      </c>
      <c r="F11956" s="23">
        <v>0.637197444</v>
      </c>
      <c r="G11956" s="17">
        <v>0.729473221</v>
      </c>
      <c r="H11956" s="17">
        <v>0.270526779</v>
      </c>
      <c r="I11956" s="17">
        <v>0.97242980800000001</v>
      </c>
      <c r="J11956" s="17">
        <v>2.7099999999999999E-2</v>
      </c>
      <c r="K11956" s="17">
        <v>4.84E-4</v>
      </c>
    </row>
    <row r="11957" spans="1:11" x14ac:dyDescent="0.45">
      <c r="A11957" s="10" t="s">
        <v>95</v>
      </c>
      <c r="B11957" s="20">
        <v>0.92100000000000004</v>
      </c>
      <c r="C11957" s="19">
        <v>38703</v>
      </c>
      <c r="D11957" s="19">
        <v>9410.5193450000006</v>
      </c>
      <c r="E11957" s="23">
        <v>1.4252927529999999</v>
      </c>
      <c r="F11957" s="23">
        <v>0.64054772199999999</v>
      </c>
      <c r="G11957" s="17">
        <v>0.72968503699999998</v>
      </c>
      <c r="H11957" s="17">
        <v>0.27031496300000002</v>
      </c>
      <c r="I11957" s="17">
        <v>0.97253760600000005</v>
      </c>
      <c r="J11957" s="17">
        <v>2.7E-2</v>
      </c>
      <c r="K11957" s="17">
        <v>4.8200000000000001E-4</v>
      </c>
    </row>
    <row r="11958" spans="1:11" x14ac:dyDescent="0.45">
      <c r="A11958" s="10" t="s">
        <v>95</v>
      </c>
      <c r="B11958" s="20">
        <v>0.92200000000000004</v>
      </c>
      <c r="C11958" s="19">
        <v>38748</v>
      </c>
      <c r="D11958" s="19">
        <v>9474.8559430000005</v>
      </c>
      <c r="E11958" s="23">
        <v>1.433744533</v>
      </c>
      <c r="F11958" s="23">
        <v>0.64498588999999995</v>
      </c>
      <c r="G11958" s="17">
        <v>0.72986992900000003</v>
      </c>
      <c r="H11958" s="17">
        <v>0.27013007100000003</v>
      </c>
      <c r="I11958" s="17">
        <v>0.97270328100000003</v>
      </c>
      <c r="J11958" s="17">
        <v>2.6800000000000001E-2</v>
      </c>
      <c r="K11958" s="17">
        <v>4.7899999999999999E-4</v>
      </c>
    </row>
    <row r="11959" spans="1:11" x14ac:dyDescent="0.45">
      <c r="A11959" s="10" t="s">
        <v>95</v>
      </c>
      <c r="B11959" s="20">
        <v>0.92300000000000004</v>
      </c>
      <c r="C11959" s="19">
        <v>38796</v>
      </c>
      <c r="D11959" s="19">
        <v>9543.9054969999997</v>
      </c>
      <c r="E11959" s="23">
        <v>1.450419608</v>
      </c>
      <c r="F11959" s="23">
        <v>0.64986904199999995</v>
      </c>
      <c r="G11959" s="17">
        <v>0.73015259300000002</v>
      </c>
      <c r="H11959" s="17">
        <v>0.26984740699999998</v>
      </c>
      <c r="I11959" s="17">
        <v>0.97277337399999997</v>
      </c>
      <c r="J11959" s="17">
        <v>2.6700000000000002E-2</v>
      </c>
      <c r="K11959" s="17">
        <v>4.7800000000000002E-4</v>
      </c>
    </row>
    <row r="11960" spans="1:11" x14ac:dyDescent="0.45">
      <c r="A11960" s="10" t="s">
        <v>95</v>
      </c>
      <c r="B11960" s="20">
        <v>0.92400000000000004</v>
      </c>
      <c r="C11960" s="19">
        <v>38837</v>
      </c>
      <c r="D11960" s="19">
        <v>9604.1473320000005</v>
      </c>
      <c r="E11960" s="23">
        <v>1.4770588490000001</v>
      </c>
      <c r="F11960" s="23">
        <v>0.65491616500000005</v>
      </c>
      <c r="G11960" s="17">
        <v>0.73033447500000004</v>
      </c>
      <c r="H11960" s="17">
        <v>0.26966552500000002</v>
      </c>
      <c r="I11960" s="17">
        <v>0.97289736400000004</v>
      </c>
      <c r="J11960" s="17">
        <v>2.6599999999999999E-2</v>
      </c>
      <c r="K11960" s="17">
        <v>4.75E-4</v>
      </c>
    </row>
    <row r="11961" spans="1:11" x14ac:dyDescent="0.45">
      <c r="A11961" s="10" t="s">
        <v>95</v>
      </c>
      <c r="B11961" s="20">
        <v>0.92500000000000004</v>
      </c>
      <c r="C11961" s="19">
        <v>38875</v>
      </c>
      <c r="D11961" s="19">
        <v>9660.7955320000001</v>
      </c>
      <c r="E11961" s="23">
        <v>1.504624338</v>
      </c>
      <c r="F11961" s="23">
        <v>0.65834362099999999</v>
      </c>
      <c r="G11961" s="17">
        <v>0.73046945299999999</v>
      </c>
      <c r="H11961" s="17">
        <v>0.26953054700000001</v>
      </c>
      <c r="I11961" s="17">
        <v>0.97299448600000005</v>
      </c>
      <c r="J11961" s="17">
        <v>2.6499999999999999E-2</v>
      </c>
      <c r="K11961" s="17">
        <v>4.73E-4</v>
      </c>
    </row>
    <row r="11962" spans="1:11" x14ac:dyDescent="0.45">
      <c r="A11962" s="10" t="s">
        <v>95</v>
      </c>
      <c r="B11962" s="20">
        <v>0.92600000000000005</v>
      </c>
      <c r="C11962" s="19">
        <v>38920</v>
      </c>
      <c r="D11962" s="19">
        <v>9728.9657970000007</v>
      </c>
      <c r="E11962" s="23">
        <v>1.5226124270000001</v>
      </c>
      <c r="F11962" s="23">
        <v>0.66368549099999996</v>
      </c>
      <c r="G11962" s="17">
        <v>0.73044707099999995</v>
      </c>
      <c r="H11962" s="17">
        <v>0.269552929</v>
      </c>
      <c r="I11962" s="17">
        <v>0.97309347099999999</v>
      </c>
      <c r="J11962" s="17">
        <v>2.64E-2</v>
      </c>
      <c r="K11962" s="17">
        <v>4.7100000000000001E-4</v>
      </c>
    </row>
    <row r="11963" spans="1:11" x14ac:dyDescent="0.45">
      <c r="A11963" s="10" t="s">
        <v>95</v>
      </c>
      <c r="B11963" s="20">
        <v>0.92700000000000005</v>
      </c>
      <c r="C11963" s="19">
        <v>38965</v>
      </c>
      <c r="D11963" s="19">
        <v>9797.8010130000002</v>
      </c>
      <c r="E11963" s="23">
        <v>1.536868479</v>
      </c>
      <c r="F11963" s="23">
        <v>0.66825854799999995</v>
      </c>
      <c r="G11963" s="17">
        <v>0.73068138100000002</v>
      </c>
      <c r="H11963" s="17">
        <v>0.26931861899999998</v>
      </c>
      <c r="I11963" s="17">
        <v>0.97330437000000003</v>
      </c>
      <c r="J11963" s="17">
        <v>2.6200000000000001E-2</v>
      </c>
      <c r="K11963" s="17">
        <v>4.6700000000000002E-4</v>
      </c>
    </row>
    <row r="11964" spans="1:11" x14ac:dyDescent="0.45">
      <c r="A11964" s="10" t="s">
        <v>95</v>
      </c>
      <c r="B11964" s="20">
        <v>0.92800000000000005</v>
      </c>
      <c r="C11964" s="19">
        <v>39005</v>
      </c>
      <c r="D11964" s="19">
        <v>9859.9136460000009</v>
      </c>
      <c r="E11964" s="23">
        <v>1.5801729680000001</v>
      </c>
      <c r="F11964" s="23">
        <v>0.67397075699999998</v>
      </c>
      <c r="G11964" s="17">
        <v>0.73095756999999995</v>
      </c>
      <c r="H11964" s="17">
        <v>0.26904243</v>
      </c>
      <c r="I11964" s="17">
        <v>0.97345857199999997</v>
      </c>
      <c r="J11964" s="17">
        <v>2.6100000000000002E-2</v>
      </c>
      <c r="K11964" s="17">
        <v>4.6500000000000003E-4</v>
      </c>
    </row>
    <row r="11965" spans="1:11" x14ac:dyDescent="0.45">
      <c r="A11965" s="10" t="s">
        <v>95</v>
      </c>
      <c r="B11965" s="20">
        <v>0.92900000000000005</v>
      </c>
      <c r="C11965" s="19">
        <v>39049</v>
      </c>
      <c r="D11965" s="19">
        <v>9930.1256130000002</v>
      </c>
      <c r="E11965" s="23">
        <v>1.6053971899999999</v>
      </c>
      <c r="F11965" s="23">
        <v>0.67874456699999997</v>
      </c>
      <c r="G11965" s="17">
        <v>0.73103024400000005</v>
      </c>
      <c r="H11965" s="17">
        <v>0.268969756</v>
      </c>
      <c r="I11965" s="17">
        <v>0.97363046099999995</v>
      </c>
      <c r="J11965" s="17">
        <v>2.5899999999999999E-2</v>
      </c>
      <c r="K11965" s="17">
        <v>4.6200000000000001E-4</v>
      </c>
    </row>
    <row r="11966" spans="1:11" x14ac:dyDescent="0.45">
      <c r="A11966" s="10" t="s">
        <v>95</v>
      </c>
      <c r="B11966" s="20">
        <v>0.93</v>
      </c>
      <c r="C11966" s="19">
        <v>39090</v>
      </c>
      <c r="D11966" s="19">
        <v>9996.6634699999995</v>
      </c>
      <c r="E11966" s="23">
        <v>1.6351169720000001</v>
      </c>
      <c r="F11966" s="23">
        <v>0.68394273800000005</v>
      </c>
      <c r="G11966" s="17">
        <v>0.73113328200000005</v>
      </c>
      <c r="H11966" s="17">
        <v>0.268866718</v>
      </c>
      <c r="I11966" s="17">
        <v>0.97377963999999995</v>
      </c>
      <c r="J11966" s="17">
        <v>2.58E-2</v>
      </c>
      <c r="K11966" s="17">
        <v>4.5899999999999999E-4</v>
      </c>
    </row>
    <row r="11967" spans="1:11" x14ac:dyDescent="0.45">
      <c r="A11967" s="10" t="s">
        <v>95</v>
      </c>
      <c r="B11967" s="20">
        <v>0.93100000000000005</v>
      </c>
      <c r="C11967" s="19">
        <v>39120</v>
      </c>
      <c r="D11967" s="19">
        <v>10046.01549</v>
      </c>
      <c r="E11967" s="23">
        <v>1.654203463</v>
      </c>
      <c r="F11967" s="23">
        <v>0.688881097</v>
      </c>
      <c r="G11967" s="17">
        <v>0.73126278099999997</v>
      </c>
      <c r="H11967" s="17">
        <v>0.26873721900000003</v>
      </c>
      <c r="I11967" s="17">
        <v>0.97385824700000001</v>
      </c>
      <c r="J11967" s="17">
        <v>2.5700000000000001E-2</v>
      </c>
      <c r="K11967" s="17">
        <v>4.57E-4</v>
      </c>
    </row>
    <row r="11968" spans="1:11" x14ac:dyDescent="0.45">
      <c r="A11968" s="10" t="s">
        <v>95</v>
      </c>
      <c r="B11968" s="20">
        <v>0.93200000000000005</v>
      </c>
      <c r="C11968" s="19">
        <v>39170</v>
      </c>
      <c r="D11968" s="19">
        <v>10129.525589999999</v>
      </c>
      <c r="E11968" s="23">
        <v>1.680080153</v>
      </c>
      <c r="F11968" s="23">
        <v>0.69316649200000002</v>
      </c>
      <c r="G11968" s="17">
        <v>0.73140158300000002</v>
      </c>
      <c r="H11968" s="17">
        <v>0.26859841699999998</v>
      </c>
      <c r="I11968" s="17">
        <v>0.97410928399999996</v>
      </c>
      <c r="J11968" s="17">
        <v>2.5399999999999999E-2</v>
      </c>
      <c r="K11968" s="17">
        <v>4.5300000000000001E-4</v>
      </c>
    </row>
    <row r="11969" spans="1:11" x14ac:dyDescent="0.45">
      <c r="A11969" s="10" t="s">
        <v>95</v>
      </c>
      <c r="B11969" s="20">
        <v>0.93300000000000005</v>
      </c>
      <c r="C11969" s="19">
        <v>39217</v>
      </c>
      <c r="D11969" s="19">
        <v>10209.374379999999</v>
      </c>
      <c r="E11969" s="23">
        <v>1.7112552139999999</v>
      </c>
      <c r="F11969" s="23">
        <v>0.69943815399999998</v>
      </c>
      <c r="G11969" s="17">
        <v>0.73157049200000002</v>
      </c>
      <c r="H11969" s="17">
        <v>0.26842950799999998</v>
      </c>
      <c r="I11969" s="17">
        <v>0.97431382600000005</v>
      </c>
      <c r="J11969" s="17">
        <v>2.52E-2</v>
      </c>
      <c r="K11969" s="17">
        <v>4.4900000000000002E-4</v>
      </c>
    </row>
    <row r="11970" spans="1:11" x14ac:dyDescent="0.45">
      <c r="A11970" s="10" t="s">
        <v>95</v>
      </c>
      <c r="B11970" s="20">
        <v>0.93400000000000005</v>
      </c>
      <c r="C11970" s="19">
        <v>39259</v>
      </c>
      <c r="D11970" s="19">
        <v>10281.74785</v>
      </c>
      <c r="E11970" s="23">
        <v>1.7391895020000001</v>
      </c>
      <c r="F11970" s="23">
        <v>0.70544826699999996</v>
      </c>
      <c r="G11970" s="17">
        <v>0.73165388799999997</v>
      </c>
      <c r="H11970" s="17">
        <v>0.26834611200000003</v>
      </c>
      <c r="I11970" s="17">
        <v>0.97437863199999997</v>
      </c>
      <c r="J11970" s="17">
        <v>2.52E-2</v>
      </c>
      <c r="K11970" s="17">
        <v>4.4799999999999999E-4</v>
      </c>
    </row>
    <row r="11971" spans="1:11" x14ac:dyDescent="0.45">
      <c r="A11971" s="10" t="s">
        <v>95</v>
      </c>
      <c r="B11971" s="20">
        <v>0.93500000000000005</v>
      </c>
      <c r="C11971" s="19">
        <v>39295</v>
      </c>
      <c r="D11971" s="19">
        <v>10345.362370000001</v>
      </c>
      <c r="E11971" s="23">
        <v>1.7825610249999999</v>
      </c>
      <c r="F11971" s="23">
        <v>0.71048958200000001</v>
      </c>
      <c r="G11971" s="17">
        <v>0.73169614500000002</v>
      </c>
      <c r="H11971" s="17">
        <v>0.26830385499999998</v>
      </c>
      <c r="I11971" s="17">
        <v>0.97446111199999996</v>
      </c>
      <c r="J11971" s="17">
        <v>2.5100000000000001E-2</v>
      </c>
      <c r="K11971" s="17">
        <v>4.46E-4</v>
      </c>
    </row>
    <row r="11972" spans="1:11" x14ac:dyDescent="0.45">
      <c r="A11972" s="10" t="s">
        <v>95</v>
      </c>
      <c r="B11972" s="20">
        <v>0.93600000000000005</v>
      </c>
      <c r="C11972" s="19">
        <v>39340</v>
      </c>
      <c r="D11972" s="19">
        <v>10426.66228</v>
      </c>
      <c r="E11972" s="23">
        <v>1.8309874859999999</v>
      </c>
      <c r="F11972" s="23">
        <v>0.71595985500000003</v>
      </c>
      <c r="G11972" s="17">
        <v>0.73195221099999996</v>
      </c>
      <c r="H11972" s="17">
        <v>0.26804778899999998</v>
      </c>
      <c r="I11972" s="17">
        <v>0.97460484599999997</v>
      </c>
      <c r="J11972" s="17">
        <v>2.5000000000000001E-2</v>
      </c>
      <c r="K11972" s="17">
        <v>4.44E-4</v>
      </c>
    </row>
    <row r="11973" spans="1:11" x14ac:dyDescent="0.45">
      <c r="A11973" s="10" t="s">
        <v>95</v>
      </c>
      <c r="B11973" s="20">
        <v>0.93700000000000006</v>
      </c>
      <c r="C11973" s="19">
        <v>39384</v>
      </c>
      <c r="D11973" s="19">
        <v>10507.95405</v>
      </c>
      <c r="E11973" s="23">
        <v>1.8674747810000001</v>
      </c>
      <c r="F11973" s="23">
        <v>0.722408206</v>
      </c>
      <c r="G11973" s="17">
        <v>0.73212472100000003</v>
      </c>
      <c r="H11973" s="17">
        <v>0.26787527900000002</v>
      </c>
      <c r="I11973" s="17">
        <v>0.97476059500000001</v>
      </c>
      <c r="J11973" s="17">
        <v>2.4799999999999999E-2</v>
      </c>
      <c r="K11973" s="17">
        <v>4.4099999999999999E-4</v>
      </c>
    </row>
    <row r="11974" spans="1:11" x14ac:dyDescent="0.45">
      <c r="A11974" s="10" t="s">
        <v>95</v>
      </c>
      <c r="B11974" s="20">
        <v>0.93799999999999994</v>
      </c>
      <c r="C11974" s="19">
        <v>39420</v>
      </c>
      <c r="D11974" s="19">
        <v>10575.90064</v>
      </c>
      <c r="E11974" s="23">
        <v>1.9098659499999999</v>
      </c>
      <c r="F11974" s="23">
        <v>0.72859154400000004</v>
      </c>
      <c r="G11974" s="17">
        <v>0.73226788399999998</v>
      </c>
      <c r="H11974" s="17">
        <v>0.26773211600000002</v>
      </c>
      <c r="I11974" s="17">
        <v>0.974797252</v>
      </c>
      <c r="J11974" s="17">
        <v>2.4799999999999999E-2</v>
      </c>
      <c r="K11974" s="17">
        <v>4.3899999999999999E-4</v>
      </c>
    </row>
    <row r="11975" spans="1:11" x14ac:dyDescent="0.45">
      <c r="A11975" s="10" t="s">
        <v>95</v>
      </c>
      <c r="B11975" s="20">
        <v>0.93899999999999995</v>
      </c>
      <c r="C11975" s="19">
        <v>39467</v>
      </c>
      <c r="D11975" s="19">
        <v>10666.45781</v>
      </c>
      <c r="E11975" s="23">
        <v>1.9421369930000001</v>
      </c>
      <c r="F11975" s="23">
        <v>0.73358511999999998</v>
      </c>
      <c r="G11975" s="17">
        <v>0.73256138000000004</v>
      </c>
      <c r="H11975" s="17">
        <v>0.26743862000000002</v>
      </c>
      <c r="I11975" s="17">
        <v>0.97501451100000003</v>
      </c>
      <c r="J11975" s="17">
        <v>2.4500000000000001E-2</v>
      </c>
      <c r="K11975" s="17">
        <v>4.3600000000000003E-4</v>
      </c>
    </row>
    <row r="11976" spans="1:11" x14ac:dyDescent="0.45">
      <c r="A11976" s="10" t="s">
        <v>95</v>
      </c>
      <c r="B11976" s="20">
        <v>0.94</v>
      </c>
      <c r="C11976" s="19">
        <v>39511</v>
      </c>
      <c r="D11976" s="19">
        <v>10752.75203</v>
      </c>
      <c r="E11976" s="23">
        <v>1.9839948569999999</v>
      </c>
      <c r="F11976" s="23">
        <v>0.740972187</v>
      </c>
      <c r="G11976" s="17">
        <v>0.73278327600000004</v>
      </c>
      <c r="H11976" s="17">
        <v>0.26721672400000002</v>
      </c>
      <c r="I11976" s="17">
        <v>0.97515475200000001</v>
      </c>
      <c r="J11976" s="17">
        <v>2.4400000000000002E-2</v>
      </c>
      <c r="K11976" s="17">
        <v>4.3300000000000001E-4</v>
      </c>
    </row>
    <row r="11977" spans="1:11" x14ac:dyDescent="0.45">
      <c r="A11977" s="10" t="s">
        <v>95</v>
      </c>
      <c r="B11977" s="20">
        <v>0.94099999999999995</v>
      </c>
      <c r="C11977" s="19">
        <v>39553</v>
      </c>
      <c r="D11977" s="19">
        <v>10836.63679</v>
      </c>
      <c r="E11977" s="23">
        <v>2.0091626790000001</v>
      </c>
      <c r="F11977" s="23">
        <v>0.74793042499999995</v>
      </c>
      <c r="G11977" s="17">
        <v>0.73304174099999997</v>
      </c>
      <c r="H11977" s="17">
        <v>0.26695825899999998</v>
      </c>
      <c r="I11977" s="17">
        <v>0.97533838399999995</v>
      </c>
      <c r="J11977" s="17">
        <v>2.4199999999999999E-2</v>
      </c>
      <c r="K11977" s="17">
        <v>4.2999999999999999E-4</v>
      </c>
    </row>
    <row r="11978" spans="1:11" x14ac:dyDescent="0.45">
      <c r="A11978" s="10" t="s">
        <v>95</v>
      </c>
      <c r="B11978" s="20">
        <v>0.94199999999999995</v>
      </c>
      <c r="C11978" s="19">
        <v>39594</v>
      </c>
      <c r="D11978" s="19">
        <v>10920.304459999999</v>
      </c>
      <c r="E11978" s="23">
        <v>2.0644447889999999</v>
      </c>
      <c r="F11978" s="23">
        <v>0.75397830700000001</v>
      </c>
      <c r="G11978" s="17">
        <v>0.73331818000000004</v>
      </c>
      <c r="H11978" s="17">
        <v>0.26668182000000001</v>
      </c>
      <c r="I11978" s="17">
        <v>0.97550600899999995</v>
      </c>
      <c r="J11978" s="17">
        <v>2.41E-2</v>
      </c>
      <c r="K11978" s="17">
        <v>4.2700000000000002E-4</v>
      </c>
    </row>
    <row r="11979" spans="1:11" x14ac:dyDescent="0.45">
      <c r="A11979" s="10" t="s">
        <v>95</v>
      </c>
      <c r="B11979" s="20">
        <v>0.94299999999999995</v>
      </c>
      <c r="C11979" s="19">
        <v>39635</v>
      </c>
      <c r="D11979" s="19">
        <v>11005.478730000001</v>
      </c>
      <c r="E11979" s="23">
        <v>2.092963224</v>
      </c>
      <c r="F11979" s="23">
        <v>0.76120504200000005</v>
      </c>
      <c r="G11979" s="17">
        <v>0.73334174299999999</v>
      </c>
      <c r="H11979" s="17">
        <v>0.26665825700000001</v>
      </c>
      <c r="I11979" s="17">
        <v>0.97565888300000003</v>
      </c>
      <c r="J11979" s="17">
        <v>2.3900000000000001E-2</v>
      </c>
      <c r="K11979" s="17">
        <v>4.2400000000000001E-4</v>
      </c>
    </row>
    <row r="11980" spans="1:11" x14ac:dyDescent="0.45">
      <c r="A11980" s="10" t="s">
        <v>95</v>
      </c>
      <c r="B11980" s="20">
        <v>0.94399999999999995</v>
      </c>
      <c r="C11980" s="19">
        <v>39679</v>
      </c>
      <c r="D11980" s="19">
        <v>11098.43051</v>
      </c>
      <c r="E11980" s="23">
        <v>2.1372591550000002</v>
      </c>
      <c r="F11980" s="23">
        <v>0.76792288600000003</v>
      </c>
      <c r="G11980" s="17">
        <v>0.73356183399999997</v>
      </c>
      <c r="H11980" s="17">
        <v>0.26643816599999998</v>
      </c>
      <c r="I11980" s="17">
        <v>0.97587232599999996</v>
      </c>
      <c r="J11980" s="17">
        <v>2.3699999999999999E-2</v>
      </c>
      <c r="K11980" s="17">
        <v>4.2000000000000002E-4</v>
      </c>
    </row>
    <row r="11981" spans="1:11" x14ac:dyDescent="0.45">
      <c r="A11981" s="10" t="s">
        <v>95</v>
      </c>
      <c r="B11981" s="20">
        <v>0.94499999999999995</v>
      </c>
      <c r="C11981" s="19">
        <v>39720</v>
      </c>
      <c r="D11981" s="19">
        <v>11187.095859999999</v>
      </c>
      <c r="E11981" s="23">
        <v>2.1748821779999998</v>
      </c>
      <c r="F11981" s="23">
        <v>0.77447552600000003</v>
      </c>
      <c r="G11981" s="17">
        <v>0.73383685799999998</v>
      </c>
      <c r="H11981" s="17">
        <v>0.26616314200000002</v>
      </c>
      <c r="I11981" s="17">
        <v>0.97604926199999997</v>
      </c>
      <c r="J11981" s="17">
        <v>2.35E-2</v>
      </c>
      <c r="K11981" s="17">
        <v>4.17E-4</v>
      </c>
    </row>
    <row r="11982" spans="1:11" x14ac:dyDescent="0.45">
      <c r="A11982" s="10" t="s">
        <v>95</v>
      </c>
      <c r="B11982" s="20">
        <v>0.94599999999999995</v>
      </c>
      <c r="C11982" s="19">
        <v>39761</v>
      </c>
      <c r="D11982" s="19">
        <v>11276.776400000001</v>
      </c>
      <c r="E11982" s="23">
        <v>2.197472962</v>
      </c>
      <c r="F11982" s="23">
        <v>0.78224056200000003</v>
      </c>
      <c r="G11982" s="17">
        <v>0.73408616500000001</v>
      </c>
      <c r="H11982" s="17">
        <v>0.26591383499999999</v>
      </c>
      <c r="I11982" s="17">
        <v>0.97620201900000003</v>
      </c>
      <c r="J11982" s="17">
        <v>2.3400000000000001E-2</v>
      </c>
      <c r="K11982" s="17">
        <v>4.1399999999999998E-4</v>
      </c>
    </row>
    <row r="11983" spans="1:11" x14ac:dyDescent="0.45">
      <c r="A11983" s="10" t="s">
        <v>95</v>
      </c>
      <c r="B11983" s="20">
        <v>0.94699999999999995</v>
      </c>
      <c r="C11983" s="19">
        <v>39797</v>
      </c>
      <c r="D11983" s="19">
        <v>11356.045599999999</v>
      </c>
      <c r="E11983" s="23">
        <v>2.2141966609999999</v>
      </c>
      <c r="F11983" s="23">
        <v>0.78943624000000001</v>
      </c>
      <c r="G11983" s="17">
        <v>0.73430158099999998</v>
      </c>
      <c r="H11983" s="17">
        <v>0.26569841900000002</v>
      </c>
      <c r="I11983" s="17">
        <v>0.97637869600000005</v>
      </c>
      <c r="J11983" s="17">
        <v>2.3199999999999998E-2</v>
      </c>
      <c r="K11983" s="17">
        <v>4.1100000000000002E-4</v>
      </c>
    </row>
    <row r="11984" spans="1:11" x14ac:dyDescent="0.45">
      <c r="A11984" s="10" t="s">
        <v>95</v>
      </c>
      <c r="B11984" s="20">
        <v>0.94799999999999995</v>
      </c>
      <c r="C11984" s="19">
        <v>39817</v>
      </c>
      <c r="D11984" s="19">
        <v>11400.432640000001</v>
      </c>
      <c r="E11984" s="23">
        <v>2.2282666550000001</v>
      </c>
      <c r="F11984" s="23">
        <v>0.79597060500000005</v>
      </c>
      <c r="G11984" s="17">
        <v>0.73435969599999995</v>
      </c>
      <c r="H11984" s="17">
        <v>0.26564030399999999</v>
      </c>
      <c r="I11984" s="17">
        <v>0.97646076199999998</v>
      </c>
      <c r="J11984" s="17">
        <v>2.3099999999999999E-2</v>
      </c>
      <c r="K11984" s="17">
        <v>4.0999999999999999E-4</v>
      </c>
    </row>
    <row r="11985" spans="1:11" x14ac:dyDescent="0.45">
      <c r="A11985" s="10" t="s">
        <v>95</v>
      </c>
      <c r="B11985" s="20">
        <v>0.94899999999999995</v>
      </c>
      <c r="C11985" s="19">
        <v>39862</v>
      </c>
      <c r="D11985" s="19">
        <v>11500.8601</v>
      </c>
      <c r="E11985" s="23">
        <v>2.2356793530000001</v>
      </c>
      <c r="F11985" s="23">
        <v>0.79882707900000005</v>
      </c>
      <c r="G11985" s="17">
        <v>0.73465957599999998</v>
      </c>
      <c r="H11985" s="17">
        <v>0.26534042400000002</v>
      </c>
      <c r="I11985" s="17">
        <v>0.97665575900000001</v>
      </c>
      <c r="J11985" s="17">
        <v>2.2937763999999999E-2</v>
      </c>
      <c r="K11985" s="17">
        <v>4.06E-4</v>
      </c>
    </row>
    <row r="11986" spans="1:11" x14ac:dyDescent="0.45">
      <c r="A11986" s="10" t="s">
        <v>95</v>
      </c>
      <c r="B11986" s="20">
        <v>0.95</v>
      </c>
      <c r="C11986" s="19">
        <v>39929</v>
      </c>
      <c r="D11986" s="19">
        <v>11651.02419</v>
      </c>
      <c r="E11986" s="23">
        <v>2.2522648470000002</v>
      </c>
      <c r="F11986" s="23">
        <v>0.80732915900000002</v>
      </c>
      <c r="G11986" s="17">
        <v>0.73500463299999996</v>
      </c>
      <c r="H11986" s="17">
        <v>0.26499536699999998</v>
      </c>
      <c r="I11986" s="17">
        <v>0.97688146799999998</v>
      </c>
      <c r="J11986" s="17">
        <v>2.2700000000000001E-2</v>
      </c>
      <c r="K11986" s="17">
        <v>4.0200000000000001E-4</v>
      </c>
    </row>
    <row r="11987" spans="1:11" x14ac:dyDescent="0.45">
      <c r="A11987" s="10" t="s">
        <v>95</v>
      </c>
      <c r="B11987" s="20">
        <v>0.95099999999999996</v>
      </c>
      <c r="C11987" s="19">
        <v>39972</v>
      </c>
      <c r="D11987" s="19">
        <v>11748.60457</v>
      </c>
      <c r="E11987" s="23">
        <v>2.2778531270000002</v>
      </c>
      <c r="F11987" s="23">
        <v>0.81928872500000005</v>
      </c>
      <c r="G11987" s="17">
        <v>0.73526468499999997</v>
      </c>
      <c r="H11987" s="17">
        <v>0.26473531500000003</v>
      </c>
      <c r="I11987" s="17">
        <v>0.97700976100000003</v>
      </c>
      <c r="J11987" s="17">
        <v>2.2599999999999999E-2</v>
      </c>
      <c r="K11987" s="17">
        <v>4.0000000000000002E-4</v>
      </c>
    </row>
    <row r="11988" spans="1:11" x14ac:dyDescent="0.45">
      <c r="A11988" s="10" t="s">
        <v>95</v>
      </c>
      <c r="B11988" s="20">
        <v>0.95199999999999996</v>
      </c>
      <c r="C11988" s="19">
        <v>40014</v>
      </c>
      <c r="D11988" s="19">
        <v>11845.43021</v>
      </c>
      <c r="E11988" s="23">
        <v>2.3362514700000001</v>
      </c>
      <c r="F11988" s="23">
        <v>0.826453561</v>
      </c>
      <c r="G11988" s="17">
        <v>0.73549257800000001</v>
      </c>
      <c r="H11988" s="17">
        <v>0.26450742199999999</v>
      </c>
      <c r="I11988" s="17">
        <v>0.97715718699999998</v>
      </c>
      <c r="J11988" s="17">
        <v>2.24E-2</v>
      </c>
      <c r="K11988" s="17">
        <v>3.97E-4</v>
      </c>
    </row>
    <row r="11989" spans="1:11" x14ac:dyDescent="0.45">
      <c r="A11989" s="10" t="s">
        <v>95</v>
      </c>
      <c r="B11989" s="20">
        <v>0.95299999999999996</v>
      </c>
      <c r="C11989" s="19">
        <v>40055</v>
      </c>
      <c r="D11989" s="19">
        <v>11942.09777</v>
      </c>
      <c r="E11989" s="23">
        <v>2.3806503569999999</v>
      </c>
      <c r="F11989" s="23">
        <v>0.83455220500000005</v>
      </c>
      <c r="G11989" s="17">
        <v>0.735588566</v>
      </c>
      <c r="H11989" s="17">
        <v>0.264411434</v>
      </c>
      <c r="I11989" s="17">
        <v>0.97736588599999996</v>
      </c>
      <c r="J11989" s="17">
        <v>2.2200000000000001E-2</v>
      </c>
      <c r="K11989" s="17">
        <v>3.9399999999999998E-4</v>
      </c>
    </row>
    <row r="11990" spans="1:11" x14ac:dyDescent="0.45">
      <c r="A11990" s="10" t="s">
        <v>95</v>
      </c>
      <c r="B11990" s="20">
        <v>0.95399999999999996</v>
      </c>
      <c r="C11990" s="19">
        <v>40099</v>
      </c>
      <c r="D11990" s="19">
        <v>12048.02852</v>
      </c>
      <c r="E11990" s="23">
        <v>2.4149538850000001</v>
      </c>
      <c r="F11990" s="23">
        <v>0.84130114300000003</v>
      </c>
      <c r="G11990" s="17">
        <v>0.73585376199999997</v>
      </c>
      <c r="H11990" s="17">
        <v>0.26414623799999998</v>
      </c>
      <c r="I11990" s="17">
        <v>0.97756350700000005</v>
      </c>
      <c r="J11990" s="17">
        <v>2.1999999999999999E-2</v>
      </c>
      <c r="K11990" s="17">
        <v>3.8999999999999999E-4</v>
      </c>
    </row>
    <row r="11991" spans="1:11" x14ac:dyDescent="0.45">
      <c r="A11991" s="10" t="s">
        <v>95</v>
      </c>
      <c r="B11991" s="20">
        <v>0.95499999999999996</v>
      </c>
      <c r="C11991" s="19">
        <v>40139</v>
      </c>
      <c r="D11991" s="19">
        <v>12146.643700000001</v>
      </c>
      <c r="E11991" s="23">
        <v>2.4864954589999999</v>
      </c>
      <c r="F11991" s="23">
        <v>0.84813712100000005</v>
      </c>
      <c r="G11991" s="17">
        <v>0.73606716699999997</v>
      </c>
      <c r="H11991" s="17">
        <v>0.26393283299999998</v>
      </c>
      <c r="I11991" s="17">
        <v>0.97769189300000003</v>
      </c>
      <c r="J11991" s="17">
        <v>2.1899999999999999E-2</v>
      </c>
      <c r="K11991" s="17">
        <v>3.88E-4</v>
      </c>
    </row>
    <row r="11992" spans="1:11" x14ac:dyDescent="0.45">
      <c r="A11992" s="10" t="s">
        <v>95</v>
      </c>
      <c r="B11992" s="20">
        <v>0.95599999999999996</v>
      </c>
      <c r="C11992" s="19">
        <v>40183</v>
      </c>
      <c r="D11992" s="19">
        <v>12257.618899999999</v>
      </c>
      <c r="E11992" s="23">
        <v>2.5494107389999998</v>
      </c>
      <c r="F11992" s="23">
        <v>0.85452875100000003</v>
      </c>
      <c r="G11992" s="17">
        <v>0.73628151200000003</v>
      </c>
      <c r="H11992" s="17">
        <v>0.26371848799999997</v>
      </c>
      <c r="I11992" s="17">
        <v>0.977864336</v>
      </c>
      <c r="J11992" s="17">
        <v>2.18E-2</v>
      </c>
      <c r="K11992" s="17">
        <v>3.8499999999999998E-4</v>
      </c>
    </row>
    <row r="11993" spans="1:11" x14ac:dyDescent="0.45">
      <c r="A11993" s="10" t="s">
        <v>95</v>
      </c>
      <c r="B11993" s="20">
        <v>0.95699999999999996</v>
      </c>
      <c r="C11993" s="19">
        <v>40213</v>
      </c>
      <c r="D11993" s="19">
        <v>12334.59728</v>
      </c>
      <c r="E11993" s="23">
        <v>2.5830882919999998</v>
      </c>
      <c r="F11993" s="23">
        <v>0.86174724000000003</v>
      </c>
      <c r="G11993" s="17">
        <v>0.73647825300000003</v>
      </c>
      <c r="H11993" s="17">
        <v>0.26352174699999997</v>
      </c>
      <c r="I11993" s="17">
        <v>0.97796401799999999</v>
      </c>
      <c r="J11993" s="17">
        <v>2.1700000000000001E-2</v>
      </c>
      <c r="K11993" s="17">
        <v>3.8299999999999999E-4</v>
      </c>
    </row>
    <row r="11994" spans="1:11" x14ac:dyDescent="0.45">
      <c r="A11994" s="10" t="s">
        <v>95</v>
      </c>
      <c r="B11994" s="20">
        <v>0.95799999999999996</v>
      </c>
      <c r="C11994" s="19">
        <v>40267</v>
      </c>
      <c r="D11994" s="19">
        <v>12475.066049999999</v>
      </c>
      <c r="E11994" s="23">
        <v>2.6429705179999998</v>
      </c>
      <c r="F11994" s="23">
        <v>0.87446168000000002</v>
      </c>
      <c r="G11994" s="17">
        <v>0.736806815</v>
      </c>
      <c r="H11994" s="17">
        <v>0.263193185</v>
      </c>
      <c r="I11994" s="17">
        <v>0.97817135499999996</v>
      </c>
      <c r="J11994" s="17">
        <v>2.1399999999999999E-2</v>
      </c>
      <c r="K11994" s="17">
        <v>3.79E-4</v>
      </c>
    </row>
    <row r="11995" spans="1:11" x14ac:dyDescent="0.45">
      <c r="A11995" s="10" t="s">
        <v>95</v>
      </c>
      <c r="B11995" s="20">
        <v>0.95899999999999996</v>
      </c>
      <c r="C11995" s="19">
        <v>40301</v>
      </c>
      <c r="D11995" s="19">
        <v>12565.46358</v>
      </c>
      <c r="E11995" s="23">
        <v>2.6689914309999998</v>
      </c>
      <c r="F11995" s="23">
        <v>0.88526429500000003</v>
      </c>
      <c r="G11995" s="17">
        <v>0.73697923099999996</v>
      </c>
      <c r="H11995" s="17">
        <v>0.26302076899999999</v>
      </c>
      <c r="I11995" s="17">
        <v>0.97828730100000005</v>
      </c>
      <c r="J11995" s="17">
        <v>2.1299999999999999E-2</v>
      </c>
      <c r="K11995" s="17">
        <v>3.77E-4</v>
      </c>
    </row>
    <row r="11996" spans="1:11" x14ac:dyDescent="0.45">
      <c r="A11996" s="10" t="s">
        <v>95</v>
      </c>
      <c r="B11996" s="20">
        <v>0.96</v>
      </c>
      <c r="C11996" s="19">
        <v>40344</v>
      </c>
      <c r="D11996" s="19">
        <v>12681.37507</v>
      </c>
      <c r="E11996" s="23">
        <v>2.736997074</v>
      </c>
      <c r="F11996" s="23">
        <v>0.89281601799999999</v>
      </c>
      <c r="G11996" s="17">
        <v>0.73701169899999996</v>
      </c>
      <c r="H11996" s="17">
        <v>0.26298830099999998</v>
      </c>
      <c r="I11996" s="17">
        <v>0.97843311200000005</v>
      </c>
      <c r="J11996" s="17">
        <v>2.12E-2</v>
      </c>
      <c r="K11996" s="17">
        <v>3.7399999999999998E-4</v>
      </c>
    </row>
    <row r="11997" spans="1:11" x14ac:dyDescent="0.45">
      <c r="A11997" s="10" t="s">
        <v>95</v>
      </c>
      <c r="B11997" s="20">
        <v>0.96099999999999997</v>
      </c>
      <c r="C11997" s="19">
        <v>40392</v>
      </c>
      <c r="D11997" s="19">
        <v>12815.434289999999</v>
      </c>
      <c r="E11997" s="23">
        <v>2.8335377419999999</v>
      </c>
      <c r="F11997" s="23">
        <v>0.90186569500000002</v>
      </c>
      <c r="G11997" s="17">
        <v>0.73720043599999996</v>
      </c>
      <c r="H11997" s="17">
        <v>0.26279956399999999</v>
      </c>
      <c r="I11997" s="17">
        <v>0.978622714</v>
      </c>
      <c r="J11997" s="17">
        <v>2.1000000000000001E-2</v>
      </c>
      <c r="K11997" s="17">
        <v>3.7100000000000002E-4</v>
      </c>
    </row>
    <row r="11998" spans="1:11" x14ac:dyDescent="0.45">
      <c r="A11998" s="10" t="s">
        <v>95</v>
      </c>
      <c r="B11998" s="20">
        <v>0.96199999999999997</v>
      </c>
      <c r="C11998" s="19">
        <v>40428</v>
      </c>
      <c r="D11998" s="19">
        <v>12917.945299999999</v>
      </c>
      <c r="E11998" s="23">
        <v>2.8556157180000001</v>
      </c>
      <c r="F11998" s="23">
        <v>0.91081998900000005</v>
      </c>
      <c r="G11998" s="17">
        <v>0.73738498100000005</v>
      </c>
      <c r="H11998" s="17">
        <v>0.26261501900000001</v>
      </c>
      <c r="I11998" s="17">
        <v>0.97875712199999998</v>
      </c>
      <c r="J11998" s="17">
        <v>2.0899999999999998E-2</v>
      </c>
      <c r="K11998" s="17">
        <v>3.6900000000000002E-4</v>
      </c>
    </row>
    <row r="11999" spans="1:11" x14ac:dyDescent="0.45">
      <c r="A11999" s="10" t="s">
        <v>95</v>
      </c>
      <c r="B11999" s="20">
        <v>0.96299999999999997</v>
      </c>
      <c r="C11999" s="19">
        <v>40477</v>
      </c>
      <c r="D11999" s="19">
        <v>13060.978649999999</v>
      </c>
      <c r="E11999" s="23">
        <v>2.9762074460000001</v>
      </c>
      <c r="F11999" s="23">
        <v>0.92144778699999996</v>
      </c>
      <c r="G11999" s="17">
        <v>0.73767818799999996</v>
      </c>
      <c r="H11999" s="17">
        <v>0.26232181199999999</v>
      </c>
      <c r="I11999" s="17">
        <v>0.97895526600000005</v>
      </c>
      <c r="J11999" s="17">
        <v>2.07E-2</v>
      </c>
      <c r="K11999" s="17">
        <v>3.6499999999999998E-4</v>
      </c>
    </row>
    <row r="12000" spans="1:11" x14ac:dyDescent="0.45">
      <c r="A12000" s="10" t="s">
        <v>95</v>
      </c>
      <c r="B12000" s="20">
        <v>0.96399999999999997</v>
      </c>
      <c r="C12000" s="19">
        <v>40519</v>
      </c>
      <c r="D12000" s="19">
        <v>13187.17274</v>
      </c>
      <c r="E12000" s="23">
        <v>3.0267737700000001</v>
      </c>
      <c r="F12000" s="23">
        <v>0.93259518900000005</v>
      </c>
      <c r="G12000" s="17">
        <v>0.73795009700000003</v>
      </c>
      <c r="H12000" s="17">
        <v>0.26204990299999997</v>
      </c>
      <c r="I12000" s="17">
        <v>0.97907873400000001</v>
      </c>
      <c r="J12000" s="17">
        <v>2.06E-2</v>
      </c>
      <c r="K12000" s="17">
        <v>3.6200000000000002E-4</v>
      </c>
    </row>
    <row r="12001" spans="1:11" x14ac:dyDescent="0.45">
      <c r="A12001" s="10" t="s">
        <v>95</v>
      </c>
      <c r="B12001" s="20">
        <v>0.96499999999999997</v>
      </c>
      <c r="C12001" s="19">
        <v>40558</v>
      </c>
      <c r="D12001" s="19">
        <v>13307.41534</v>
      </c>
      <c r="E12001" s="23">
        <v>3.1206691260000001</v>
      </c>
      <c r="F12001" s="23">
        <v>0.94330596300000003</v>
      </c>
      <c r="G12001" s="17">
        <v>0.73817742500000005</v>
      </c>
      <c r="H12001" s="17">
        <v>0.261822575</v>
      </c>
      <c r="I12001" s="17">
        <v>0.97927424299999999</v>
      </c>
      <c r="J12001" s="17">
        <v>2.0400000000000001E-2</v>
      </c>
      <c r="K12001" s="17">
        <v>3.59E-4</v>
      </c>
    </row>
    <row r="12002" spans="1:11" x14ac:dyDescent="0.45">
      <c r="A12002" s="10" t="s">
        <v>95</v>
      </c>
      <c r="B12002" s="20">
        <v>0.96599999999999997</v>
      </c>
      <c r="C12002" s="19">
        <v>40602</v>
      </c>
      <c r="D12002" s="19">
        <v>13445.592000000001</v>
      </c>
      <c r="E12002" s="23">
        <v>3.1610703830000002</v>
      </c>
      <c r="F12002" s="23">
        <v>0.95151263699999999</v>
      </c>
      <c r="G12002" s="17">
        <v>0.73843652999999998</v>
      </c>
      <c r="H12002" s="17">
        <v>0.26156347000000002</v>
      </c>
      <c r="I12002" s="17">
        <v>0.97950953200000002</v>
      </c>
      <c r="J12002" s="17">
        <v>2.01E-2</v>
      </c>
      <c r="K12002" s="17">
        <v>3.5500000000000001E-4</v>
      </c>
    </row>
    <row r="12003" spans="1:11" x14ac:dyDescent="0.45">
      <c r="A12003" s="10" t="s">
        <v>95</v>
      </c>
      <c r="B12003" s="20">
        <v>0.96699999999999997</v>
      </c>
      <c r="C12003" s="19">
        <v>40643</v>
      </c>
      <c r="D12003" s="19">
        <v>13578.496499999999</v>
      </c>
      <c r="E12003" s="23">
        <v>3.311063517</v>
      </c>
      <c r="F12003" s="23">
        <v>0.96420863499999998</v>
      </c>
      <c r="G12003" s="17">
        <v>0.73860197299999997</v>
      </c>
      <c r="H12003" s="17">
        <v>0.26139802699999998</v>
      </c>
      <c r="I12003" s="17">
        <v>0.97970429000000003</v>
      </c>
      <c r="J12003" s="17">
        <v>1.9900000000000001E-2</v>
      </c>
      <c r="K12003" s="17">
        <v>3.5100000000000002E-4</v>
      </c>
    </row>
    <row r="12004" spans="1:11" x14ac:dyDescent="0.45">
      <c r="A12004" s="10" t="s">
        <v>95</v>
      </c>
      <c r="B12004" s="20">
        <v>0.96799999999999997</v>
      </c>
      <c r="C12004" s="19">
        <v>40680</v>
      </c>
      <c r="D12004" s="19">
        <v>13703.30581</v>
      </c>
      <c r="E12004" s="23">
        <v>3.4347050760000002</v>
      </c>
      <c r="F12004" s="23">
        <v>0.97532554999999999</v>
      </c>
      <c r="G12004" s="17">
        <v>0.73883972499999995</v>
      </c>
      <c r="H12004" s="17">
        <v>0.261160275</v>
      </c>
      <c r="I12004" s="17">
        <v>0.979858809</v>
      </c>
      <c r="J12004" s="17">
        <v>1.9800000000000002E-2</v>
      </c>
      <c r="K12004" s="17">
        <v>3.48E-4</v>
      </c>
    </row>
    <row r="12005" spans="1:11" x14ac:dyDescent="0.45">
      <c r="A12005" s="10" t="s">
        <v>95</v>
      </c>
      <c r="B12005" s="20">
        <v>0.96899999999999997</v>
      </c>
      <c r="C12005" s="19">
        <v>40725</v>
      </c>
      <c r="D12005" s="19">
        <v>13860.99991</v>
      </c>
      <c r="E12005" s="23">
        <v>3.5541645819999999</v>
      </c>
      <c r="F12005" s="23">
        <v>0.985466642</v>
      </c>
      <c r="G12005" s="17">
        <v>0.73907919</v>
      </c>
      <c r="H12005" s="17">
        <v>0.26092081</v>
      </c>
      <c r="I12005" s="17">
        <v>0.98005677499999999</v>
      </c>
      <c r="J12005" s="17">
        <v>1.9599999999999999E-2</v>
      </c>
      <c r="K12005" s="17">
        <v>3.4499999999999998E-4</v>
      </c>
    </row>
    <row r="12006" spans="1:11" x14ac:dyDescent="0.45">
      <c r="A12006" s="10" t="s">
        <v>95</v>
      </c>
      <c r="B12006" s="20">
        <v>0.97</v>
      </c>
      <c r="C12006" s="19">
        <v>40769</v>
      </c>
      <c r="D12006" s="19">
        <v>14018.49762</v>
      </c>
      <c r="E12006" s="23">
        <v>3.614564305</v>
      </c>
      <c r="F12006" s="23">
        <v>0.99655419999999995</v>
      </c>
      <c r="G12006" s="17">
        <v>0.73936078900000002</v>
      </c>
      <c r="H12006" s="17">
        <v>0.26063921099999998</v>
      </c>
      <c r="I12006" s="17">
        <v>0.98030571399999999</v>
      </c>
      <c r="J12006" s="17">
        <v>1.9400000000000001E-2</v>
      </c>
      <c r="K12006" s="17">
        <v>3.4099999999999999E-4</v>
      </c>
    </row>
    <row r="12007" spans="1:11" x14ac:dyDescent="0.45">
      <c r="A12007" s="10" t="s">
        <v>95</v>
      </c>
      <c r="B12007" s="20">
        <v>0.97099999999999997</v>
      </c>
      <c r="C12007" s="19">
        <v>40809</v>
      </c>
      <c r="D12007" s="19">
        <v>14164.66812</v>
      </c>
      <c r="E12007" s="23">
        <v>3.6990779649999999</v>
      </c>
      <c r="F12007" s="23">
        <v>1.012295588</v>
      </c>
      <c r="G12007" s="17">
        <v>0.73959175700000002</v>
      </c>
      <c r="H12007" s="17">
        <v>0.26040824299999998</v>
      </c>
      <c r="I12007" s="17">
        <v>0.980433267</v>
      </c>
      <c r="J12007" s="17">
        <v>1.9199999999999998E-2</v>
      </c>
      <c r="K12007" s="17">
        <v>3.3799999999999998E-4</v>
      </c>
    </row>
    <row r="12008" spans="1:11" x14ac:dyDescent="0.45">
      <c r="A12008" s="10" t="s">
        <v>95</v>
      </c>
      <c r="B12008" s="20">
        <v>0.97199999999999998</v>
      </c>
      <c r="C12008" s="19">
        <v>40854</v>
      </c>
      <c r="D12008" s="19">
        <v>14333.343650000001</v>
      </c>
      <c r="E12008" s="23">
        <v>3.8109327199999998</v>
      </c>
      <c r="F12008" s="23">
        <v>1.0231302689999999</v>
      </c>
      <c r="G12008" s="17">
        <v>0.73982963700000004</v>
      </c>
      <c r="H12008" s="17">
        <v>0.26017036300000002</v>
      </c>
      <c r="I12008" s="17">
        <v>0.98062259799999996</v>
      </c>
      <c r="J12008" s="17">
        <v>1.9E-2</v>
      </c>
      <c r="K12008" s="17">
        <v>3.3500000000000001E-4</v>
      </c>
    </row>
    <row r="12009" spans="1:11" x14ac:dyDescent="0.45">
      <c r="A12009" s="10" t="s">
        <v>95</v>
      </c>
      <c r="B12009" s="20">
        <v>0.97299999999999998</v>
      </c>
      <c r="C12009" s="19">
        <v>40895</v>
      </c>
      <c r="D12009" s="19">
        <v>14491.098319999999</v>
      </c>
      <c r="E12009" s="23">
        <v>3.8744339810000001</v>
      </c>
      <c r="F12009" s="23">
        <v>1.0382976939999999</v>
      </c>
      <c r="G12009" s="17">
        <v>0.740090476</v>
      </c>
      <c r="H12009" s="17">
        <v>0.259909524</v>
      </c>
      <c r="I12009" s="17">
        <v>0.98083510799999996</v>
      </c>
      <c r="J12009" s="17">
        <v>1.8800000000000001E-2</v>
      </c>
      <c r="K12009" s="17">
        <v>3.3100000000000002E-4</v>
      </c>
    </row>
    <row r="12010" spans="1:11" x14ac:dyDescent="0.45">
      <c r="A12010" s="10" t="s">
        <v>95</v>
      </c>
      <c r="B12010" s="20">
        <v>0.97399999999999998</v>
      </c>
      <c r="C12010" s="19">
        <v>40939</v>
      </c>
      <c r="D12010" s="19">
        <v>14664.29602</v>
      </c>
      <c r="E12010" s="23">
        <v>3.9670509479999998</v>
      </c>
      <c r="F12010" s="23">
        <v>1.0518916970000001</v>
      </c>
      <c r="G12010" s="17">
        <v>0.74036981899999998</v>
      </c>
      <c r="H12010" s="17">
        <v>0.25963018100000002</v>
      </c>
      <c r="I12010" s="17">
        <v>0.98103541000000005</v>
      </c>
      <c r="J12010" s="17">
        <v>1.8599999999999998E-2</v>
      </c>
      <c r="K12010" s="17">
        <v>3.28E-4</v>
      </c>
    </row>
    <row r="12011" spans="1:11" x14ac:dyDescent="0.45">
      <c r="A12011" s="10" t="s">
        <v>95</v>
      </c>
      <c r="B12011" s="20">
        <v>0.97499999999999998</v>
      </c>
      <c r="C12011" s="19">
        <v>40981</v>
      </c>
      <c r="D12011" s="19">
        <v>14833.139789999999</v>
      </c>
      <c r="E12011" s="23">
        <v>4.054194624</v>
      </c>
      <c r="F12011" s="23">
        <v>1.0664617359999999</v>
      </c>
      <c r="G12011" s="17">
        <v>0.740611503</v>
      </c>
      <c r="H12011" s="17">
        <v>0.259388497</v>
      </c>
      <c r="I12011" s="17">
        <v>0.98124830500000004</v>
      </c>
      <c r="J12011" s="17">
        <v>1.84E-2</v>
      </c>
      <c r="K12011" s="17">
        <v>3.2400000000000001E-4</v>
      </c>
    </row>
    <row r="12012" spans="1:11" x14ac:dyDescent="0.45">
      <c r="A12012" s="10" t="s">
        <v>95</v>
      </c>
      <c r="B12012" s="20">
        <v>0.97599999999999998</v>
      </c>
      <c r="C12012" s="19">
        <v>41007</v>
      </c>
      <c r="D12012" s="19">
        <v>14939.472669999999</v>
      </c>
      <c r="E12012" s="23">
        <v>4.1331298439999999</v>
      </c>
      <c r="F12012" s="23">
        <v>1.080647524</v>
      </c>
      <c r="G12012" s="17">
        <v>0.74077596499999998</v>
      </c>
      <c r="H12012" s="17">
        <v>0.25922403500000002</v>
      </c>
      <c r="I12012" s="17">
        <v>0.98137474400000002</v>
      </c>
      <c r="J12012" s="17">
        <v>1.83E-2</v>
      </c>
      <c r="K12012" s="17">
        <v>3.2200000000000002E-4</v>
      </c>
    </row>
    <row r="12013" spans="1:11" x14ac:dyDescent="0.45">
      <c r="A12013" s="10" t="s">
        <v>95</v>
      </c>
      <c r="B12013" s="20">
        <v>0.97699999999999998</v>
      </c>
      <c r="C12013" s="19">
        <v>41065</v>
      </c>
      <c r="D12013" s="19">
        <v>15180.8181</v>
      </c>
      <c r="E12013" s="23">
        <v>4.2061191520000003</v>
      </c>
      <c r="F12013" s="23">
        <v>1.0904024269999999</v>
      </c>
      <c r="G12013" s="17">
        <v>0.74111773999999997</v>
      </c>
      <c r="H12013" s="17">
        <v>0.25888225999999998</v>
      </c>
      <c r="I12013" s="17">
        <v>0.98165894200000003</v>
      </c>
      <c r="J12013" s="17">
        <v>1.7999999999999999E-2</v>
      </c>
      <c r="K12013" s="17">
        <v>3.1700000000000001E-4</v>
      </c>
    </row>
    <row r="12014" spans="1:11" x14ac:dyDescent="0.45">
      <c r="A12014" s="10" t="s">
        <v>95</v>
      </c>
      <c r="B12014" s="20">
        <v>0.97799999999999998</v>
      </c>
      <c r="C12014" s="19">
        <v>41106</v>
      </c>
      <c r="D12014" s="19">
        <v>15358.933730000001</v>
      </c>
      <c r="E12014" s="23">
        <v>4.44062906</v>
      </c>
      <c r="F12014" s="23">
        <v>1.1087507130000001</v>
      </c>
      <c r="G12014" s="17">
        <v>0.74122999099999998</v>
      </c>
      <c r="H12014" s="17">
        <v>0.25877000900000002</v>
      </c>
      <c r="I12014" s="17">
        <v>0.98177026999999994</v>
      </c>
      <c r="J12014" s="17">
        <v>1.7899999999999999E-2</v>
      </c>
      <c r="K12014" s="17">
        <v>3.1500000000000001E-4</v>
      </c>
    </row>
    <row r="12015" spans="1:11" x14ac:dyDescent="0.45">
      <c r="A12015" s="10" t="s">
        <v>95</v>
      </c>
      <c r="B12015" s="20">
        <v>0.97899999999999998</v>
      </c>
      <c r="C12015" s="19">
        <v>41145</v>
      </c>
      <c r="D12015" s="19">
        <v>15535.71243</v>
      </c>
      <c r="E12015" s="23">
        <v>4.6419052289999998</v>
      </c>
      <c r="F12015" s="23">
        <v>1.124817623</v>
      </c>
      <c r="G12015" s="17">
        <v>0.74142666199999996</v>
      </c>
      <c r="H12015" s="17">
        <v>0.25857333799999999</v>
      </c>
      <c r="I12015" s="17">
        <v>0.98197289799999998</v>
      </c>
      <c r="J12015" s="17">
        <v>1.77E-2</v>
      </c>
      <c r="K12015" s="17">
        <v>3.1100000000000002E-4</v>
      </c>
    </row>
    <row r="12016" spans="1:11" x14ac:dyDescent="0.45">
      <c r="A12016" s="10" t="s">
        <v>95</v>
      </c>
      <c r="B12016" s="20">
        <v>0.98</v>
      </c>
      <c r="C12016" s="19">
        <v>41190</v>
      </c>
      <c r="D12016" s="19">
        <v>15748.493539999999</v>
      </c>
      <c r="E12016" s="23">
        <v>4.8452058930000002</v>
      </c>
      <c r="F12016" s="23">
        <v>1.139517782</v>
      </c>
      <c r="G12016" s="17">
        <v>0.74161204199999997</v>
      </c>
      <c r="H12016" s="17">
        <v>0.25838795799999997</v>
      </c>
      <c r="I12016" s="17">
        <v>0.98216033899999999</v>
      </c>
      <c r="J12016" s="17">
        <v>1.7500000000000002E-2</v>
      </c>
      <c r="K12016" s="17">
        <v>3.0800000000000001E-4</v>
      </c>
    </row>
    <row r="12017" spans="1:11" x14ac:dyDescent="0.45">
      <c r="A12017" s="10" t="s">
        <v>95</v>
      </c>
      <c r="B12017" s="20">
        <v>0.98099999999999998</v>
      </c>
      <c r="C12017" s="19">
        <v>41232</v>
      </c>
      <c r="D12017" s="19">
        <v>15957.821180000001</v>
      </c>
      <c r="E12017" s="23">
        <v>5.0777890890000004</v>
      </c>
      <c r="F12017" s="23">
        <v>1.1551385199999999</v>
      </c>
      <c r="G12017" s="17">
        <v>0.74187524299999996</v>
      </c>
      <c r="H12017" s="17">
        <v>0.25812475699999998</v>
      </c>
      <c r="I12017" s="17">
        <v>0.98238576399999999</v>
      </c>
      <c r="J12017" s="17">
        <v>1.7299999999999999E-2</v>
      </c>
      <c r="K12017" s="17">
        <v>3.0400000000000002E-4</v>
      </c>
    </row>
    <row r="12018" spans="1:11" x14ac:dyDescent="0.45">
      <c r="A12018" s="10" t="s">
        <v>95</v>
      </c>
      <c r="B12018" s="20">
        <v>0.98199999999999998</v>
      </c>
      <c r="C12018" s="19">
        <v>41274</v>
      </c>
      <c r="D12018" s="19">
        <v>16175.266379999999</v>
      </c>
      <c r="E12018" s="23">
        <v>5.3700683639999998</v>
      </c>
      <c r="F12018" s="23">
        <v>1.175859953</v>
      </c>
      <c r="G12018" s="17">
        <v>0.74211367900000003</v>
      </c>
      <c r="H12018" s="17">
        <v>0.25788632099999997</v>
      </c>
      <c r="I12018" s="17">
        <v>0.98263101100000005</v>
      </c>
      <c r="J12018" s="17">
        <v>1.7100000000000001E-2</v>
      </c>
      <c r="K12018" s="17">
        <v>2.9999999999999997E-4</v>
      </c>
    </row>
    <row r="12019" spans="1:11" x14ac:dyDescent="0.45">
      <c r="A12019" s="10" t="s">
        <v>95</v>
      </c>
      <c r="B12019" s="20">
        <v>0.98299999999999998</v>
      </c>
      <c r="C12019" s="19">
        <v>41316</v>
      </c>
      <c r="D12019" s="19">
        <v>16404.967550000001</v>
      </c>
      <c r="E12019" s="23">
        <v>5.552666501</v>
      </c>
      <c r="F12019" s="23">
        <v>1.1946551400000001</v>
      </c>
      <c r="G12019" s="17">
        <v>0.74215800200000004</v>
      </c>
      <c r="H12019" s="17">
        <v>0.25784199800000002</v>
      </c>
      <c r="I12019" s="17">
        <v>0.98287799600000003</v>
      </c>
      <c r="J12019" s="17">
        <v>1.6799999999999999E-2</v>
      </c>
      <c r="K12019" s="17">
        <v>2.9599999999999998E-4</v>
      </c>
    </row>
    <row r="12020" spans="1:11" x14ac:dyDescent="0.45">
      <c r="A12020" s="10" t="s">
        <v>95</v>
      </c>
      <c r="B12020" s="20">
        <v>0.98399999999999999</v>
      </c>
      <c r="C12020" s="19">
        <v>41352</v>
      </c>
      <c r="D12020" s="19">
        <v>16611.608469999999</v>
      </c>
      <c r="E12020" s="23">
        <v>6.0282453159999996</v>
      </c>
      <c r="F12020" s="23">
        <v>1.2135642200000001</v>
      </c>
      <c r="G12020" s="17">
        <v>0.74233410700000002</v>
      </c>
      <c r="H12020" s="17">
        <v>0.25766589299999998</v>
      </c>
      <c r="I12020" s="17">
        <v>0.98306024199999997</v>
      </c>
      <c r="J12020" s="17">
        <v>1.66E-2</v>
      </c>
      <c r="K12020" s="17">
        <v>2.92E-4</v>
      </c>
    </row>
    <row r="12021" spans="1:11" x14ac:dyDescent="0.45">
      <c r="A12021" s="10" t="s">
        <v>95</v>
      </c>
      <c r="B12021" s="20">
        <v>0.98499999999999999</v>
      </c>
      <c r="C12021" s="19">
        <v>41401</v>
      </c>
      <c r="D12021" s="19">
        <v>16917.908220000001</v>
      </c>
      <c r="E12021" s="23">
        <v>6.4984567689999997</v>
      </c>
      <c r="F12021" s="23">
        <v>1.2324193050000001</v>
      </c>
      <c r="G12021" s="17">
        <v>0.74256660500000005</v>
      </c>
      <c r="H12021" s="17">
        <v>0.25743339500000001</v>
      </c>
      <c r="I12021" s="17">
        <v>0.98332699599999995</v>
      </c>
      <c r="J12021" s="17">
        <v>1.6400000000000001E-2</v>
      </c>
      <c r="K12021" s="17">
        <v>2.8800000000000001E-4</v>
      </c>
    </row>
    <row r="12022" spans="1:11" x14ac:dyDescent="0.45">
      <c r="A12022" s="10" t="s">
        <v>95</v>
      </c>
      <c r="B12022" s="20">
        <v>0.98599999999999999</v>
      </c>
      <c r="C12022" s="19">
        <v>41441</v>
      </c>
      <c r="D12022" s="19">
        <v>17182.848310000001</v>
      </c>
      <c r="E12022" s="23">
        <v>6.7539164039999999</v>
      </c>
      <c r="F12022" s="23">
        <v>1.2568378200000001</v>
      </c>
      <c r="G12022" s="17">
        <v>0.74281508699999999</v>
      </c>
      <c r="H12022" s="17">
        <v>0.25718491300000001</v>
      </c>
      <c r="I12022" s="17">
        <v>0.98351978600000001</v>
      </c>
      <c r="J12022" s="17">
        <v>1.6199999999999999E-2</v>
      </c>
      <c r="K12022" s="17">
        <v>2.8400000000000002E-4</v>
      </c>
    </row>
    <row r="12023" spans="1:11" x14ac:dyDescent="0.45">
      <c r="A12023" s="10" t="s">
        <v>95</v>
      </c>
      <c r="B12023" s="20">
        <v>0.98699999999999999</v>
      </c>
      <c r="C12023" s="19">
        <v>41472</v>
      </c>
      <c r="D12023" s="19">
        <v>17396.234410000001</v>
      </c>
      <c r="E12023" s="23">
        <v>7.0752868319999997</v>
      </c>
      <c r="F12023" s="23">
        <v>1.27743922</v>
      </c>
      <c r="G12023" s="17">
        <v>0.74300732999999997</v>
      </c>
      <c r="H12023" s="17">
        <v>0.25699266999999998</v>
      </c>
      <c r="I12023" s="17">
        <v>0.98369220400000001</v>
      </c>
      <c r="J12023" s="17">
        <v>1.6E-2</v>
      </c>
      <c r="K12023" s="17">
        <v>2.81E-4</v>
      </c>
    </row>
    <row r="12024" spans="1:11" x14ac:dyDescent="0.45">
      <c r="A12024" s="10" t="s">
        <v>95</v>
      </c>
      <c r="B12024" s="20">
        <v>0.98799999999999999</v>
      </c>
      <c r="C12024" s="19">
        <v>41527</v>
      </c>
      <c r="D12024" s="19">
        <v>17793.897290000001</v>
      </c>
      <c r="E12024" s="23">
        <v>7.3874686269999996</v>
      </c>
      <c r="F12024" s="23">
        <v>1.3019746860000001</v>
      </c>
      <c r="G12024" s="17">
        <v>0.74334770100000003</v>
      </c>
      <c r="H12024" s="17">
        <v>0.25665229899999997</v>
      </c>
      <c r="I12024" s="17">
        <v>0.98414683300000005</v>
      </c>
      <c r="J12024" s="17">
        <v>1.5599999999999999E-2</v>
      </c>
      <c r="K12024" s="17">
        <v>2.7399999999999999E-4</v>
      </c>
    </row>
    <row r="12025" spans="1:11" x14ac:dyDescent="0.45">
      <c r="A12025" s="10" t="s">
        <v>95</v>
      </c>
      <c r="B12025" s="20">
        <v>0.98899999999999999</v>
      </c>
      <c r="C12025" s="19">
        <v>41567</v>
      </c>
      <c r="D12025" s="19">
        <v>18101.397870000001</v>
      </c>
      <c r="E12025" s="23">
        <v>7.8865898249999997</v>
      </c>
      <c r="F12025" s="23">
        <v>1.3358074049999999</v>
      </c>
      <c r="G12025" s="17">
        <v>0.74352250600000003</v>
      </c>
      <c r="H12025" s="17">
        <v>0.25647749399999997</v>
      </c>
      <c r="I12025" s="17">
        <v>0.98441053300000003</v>
      </c>
      <c r="J12025" s="17">
        <v>1.5299999999999999E-2</v>
      </c>
      <c r="K12025" s="17">
        <v>2.6899999999999998E-4</v>
      </c>
    </row>
    <row r="12026" spans="1:11" x14ac:dyDescent="0.45">
      <c r="A12026" s="10" t="s">
        <v>95</v>
      </c>
      <c r="B12026" s="20">
        <v>0.99</v>
      </c>
      <c r="C12026" s="19">
        <v>41606</v>
      </c>
      <c r="D12026" s="19">
        <v>18418.663970000001</v>
      </c>
      <c r="E12026" s="23">
        <v>8.3247664930000003</v>
      </c>
      <c r="F12026" s="23">
        <v>1.363323013</v>
      </c>
      <c r="G12026" s="17">
        <v>0.74376291900000002</v>
      </c>
      <c r="H12026" s="17">
        <v>0.25623708099999998</v>
      </c>
      <c r="I12026" s="17">
        <v>0.98469511799999998</v>
      </c>
      <c r="J12026" s="17">
        <v>1.4999999999999999E-2</v>
      </c>
      <c r="K12026" s="17">
        <v>2.6400000000000002E-4</v>
      </c>
    </row>
    <row r="12027" spans="1:11" x14ac:dyDescent="0.45">
      <c r="A12027" s="10" t="s">
        <v>95</v>
      </c>
      <c r="B12027" s="20">
        <v>0.99099999999999999</v>
      </c>
      <c r="C12027" s="19">
        <v>41653</v>
      </c>
      <c r="D12027" s="19">
        <v>18822.19802</v>
      </c>
      <c r="E12027" s="23">
        <v>8.9243826909999999</v>
      </c>
      <c r="F12027" s="23">
        <v>1.3917828670000001</v>
      </c>
      <c r="G12027" s="17">
        <v>0.74405204899999999</v>
      </c>
      <c r="H12027" s="17">
        <v>0.25594795100000001</v>
      </c>
      <c r="I12027" s="17">
        <v>0.98500548700000001</v>
      </c>
      <c r="J12027" s="17">
        <v>1.47E-2</v>
      </c>
      <c r="K12027" s="17">
        <v>2.5900000000000001E-4</v>
      </c>
    </row>
    <row r="12028" spans="1:11" x14ac:dyDescent="0.45">
      <c r="A12028" s="10" t="s">
        <v>95</v>
      </c>
      <c r="B12028" s="20">
        <v>0.99199999999999999</v>
      </c>
      <c r="C12028" s="19">
        <v>41693</v>
      </c>
      <c r="D12028" s="19">
        <v>19203.763200000001</v>
      </c>
      <c r="E12028" s="23">
        <v>10.22915486</v>
      </c>
      <c r="F12028" s="23">
        <v>1.4268068270000001</v>
      </c>
      <c r="G12028" s="17">
        <v>0.744297604</v>
      </c>
      <c r="H12028" s="17">
        <v>0.255702396</v>
      </c>
      <c r="I12028" s="17">
        <v>0.98530720500000002</v>
      </c>
      <c r="J12028" s="17">
        <v>1.44E-2</v>
      </c>
      <c r="K12028" s="17">
        <v>2.5399999999999999E-4</v>
      </c>
    </row>
    <row r="12029" spans="1:11" x14ac:dyDescent="0.45">
      <c r="A12029" s="10" t="s">
        <v>95</v>
      </c>
      <c r="B12029" s="20">
        <v>0.99299999999999999</v>
      </c>
      <c r="C12029" s="19">
        <v>41735</v>
      </c>
      <c r="D12029" s="19">
        <v>19653.968130000001</v>
      </c>
      <c r="E12029" s="23">
        <v>11.224506480000001</v>
      </c>
      <c r="F12029" s="23">
        <v>1.4606715530000001</v>
      </c>
      <c r="G12029" s="17">
        <v>0.74441116600000001</v>
      </c>
      <c r="H12029" s="17">
        <v>0.25558883399999999</v>
      </c>
      <c r="I12029" s="17">
        <v>0.98562269400000002</v>
      </c>
      <c r="J12029" s="17">
        <v>1.41E-2</v>
      </c>
      <c r="K12029" s="17">
        <v>2.4800000000000001E-4</v>
      </c>
    </row>
    <row r="12030" spans="1:11" x14ac:dyDescent="0.45">
      <c r="A12030" s="10" t="s">
        <v>95</v>
      </c>
      <c r="B12030" s="20">
        <v>0.99399999999999999</v>
      </c>
      <c r="C12030" s="19">
        <v>41779</v>
      </c>
      <c r="D12030" s="19">
        <v>20171.017159999999</v>
      </c>
      <c r="E12030" s="23">
        <v>12.17756404</v>
      </c>
      <c r="F12030" s="23">
        <v>1.5019031169999999</v>
      </c>
      <c r="G12030" s="17">
        <v>0.744680342</v>
      </c>
      <c r="H12030" s="17">
        <v>0.255319658</v>
      </c>
      <c r="I12030" s="17">
        <v>0.98609605199999995</v>
      </c>
      <c r="J12030" s="17">
        <v>1.37E-2</v>
      </c>
      <c r="K12030" s="17">
        <v>2.4000000000000001E-4</v>
      </c>
    </row>
    <row r="12031" spans="1:11" x14ac:dyDescent="0.45">
      <c r="A12031" s="10" t="s">
        <v>95</v>
      </c>
      <c r="B12031" s="20">
        <v>0.995</v>
      </c>
      <c r="C12031" s="19">
        <v>41821</v>
      </c>
      <c r="D12031" s="19">
        <v>20736.612369999999</v>
      </c>
      <c r="E12031" s="23">
        <v>14.583509960000001</v>
      </c>
      <c r="F12031" s="23">
        <v>1.5483369680000001</v>
      </c>
      <c r="G12031" s="17">
        <v>0.74491284300000005</v>
      </c>
      <c r="H12031" s="17">
        <v>0.25508715700000001</v>
      </c>
      <c r="I12031" s="17">
        <v>0.98646672999999996</v>
      </c>
      <c r="J12031" s="17">
        <v>1.3299999999999999E-2</v>
      </c>
      <c r="K12031" s="17">
        <v>2.34E-4</v>
      </c>
    </row>
    <row r="12032" spans="1:11" x14ac:dyDescent="0.45">
      <c r="A12032" s="10" t="s">
        <v>95</v>
      </c>
      <c r="B12032" s="20">
        <v>0.996</v>
      </c>
      <c r="C12032" s="19">
        <v>41863</v>
      </c>
      <c r="D12032" s="19">
        <v>21405.941999999999</v>
      </c>
      <c r="E12032" s="23">
        <v>17.266735220000001</v>
      </c>
      <c r="F12032" s="23">
        <v>1.5997129409999999</v>
      </c>
      <c r="G12032" s="17">
        <v>0.74514487699999998</v>
      </c>
      <c r="H12032" s="17">
        <v>0.25485512300000002</v>
      </c>
      <c r="I12032" s="17">
        <v>0.98693133</v>
      </c>
      <c r="J12032" s="17">
        <v>1.2800000000000001E-2</v>
      </c>
      <c r="K12032" s="17">
        <v>2.2599999999999999E-4</v>
      </c>
    </row>
    <row r="12033" spans="1:11" x14ac:dyDescent="0.45">
      <c r="A12033" s="10" t="s">
        <v>95</v>
      </c>
      <c r="B12033" s="20">
        <v>0.997</v>
      </c>
      <c r="C12033" s="19">
        <v>41902</v>
      </c>
      <c r="D12033" s="19">
        <v>22171.86591</v>
      </c>
      <c r="E12033" s="23">
        <v>21.168861209999999</v>
      </c>
      <c r="F12033" s="23">
        <v>1.660774091</v>
      </c>
      <c r="G12033" s="17">
        <v>0.745382082</v>
      </c>
      <c r="H12033" s="17">
        <v>0.254617918</v>
      </c>
      <c r="I12033" s="17">
        <v>0.98738535500000002</v>
      </c>
      <c r="J12033" s="17">
        <v>1.24E-2</v>
      </c>
      <c r="K12033" s="17">
        <v>2.1800000000000001E-4</v>
      </c>
    </row>
    <row r="12034" spans="1:11" x14ac:dyDescent="0.45">
      <c r="A12034" s="10" t="s">
        <v>95</v>
      </c>
      <c r="B12034" s="20">
        <v>0.998</v>
      </c>
      <c r="C12034" s="19">
        <v>41945</v>
      </c>
      <c r="D12034" s="19">
        <v>23251.501990000001</v>
      </c>
      <c r="E12034" s="23">
        <v>32.238208100000001</v>
      </c>
      <c r="F12034" s="23">
        <v>1.731163952</v>
      </c>
      <c r="G12034" s="17">
        <v>0.745643104</v>
      </c>
      <c r="H12034" s="17">
        <v>0.254356896</v>
      </c>
      <c r="I12034" s="17">
        <v>0.98805580000000004</v>
      </c>
      <c r="J12034" s="17">
        <v>1.17E-2</v>
      </c>
      <c r="K12034" s="17">
        <v>2.0599999999999999E-4</v>
      </c>
    </row>
    <row r="12035" spans="1:11" x14ac:dyDescent="0.45">
      <c r="A12035" s="10" t="s">
        <v>95</v>
      </c>
      <c r="B12035" s="20">
        <v>0.999</v>
      </c>
      <c r="C12035" s="19">
        <v>41988</v>
      </c>
      <c r="D12035" s="19">
        <v>25469.707869999998</v>
      </c>
      <c r="E12035" s="23">
        <v>151.0727105</v>
      </c>
      <c r="F12035" s="23">
        <v>1.8313108069999999</v>
      </c>
      <c r="G12035" s="17">
        <v>0.745903592</v>
      </c>
      <c r="H12035" s="17">
        <v>0.254096408</v>
      </c>
      <c r="I12035" s="17">
        <v>0.98919306399999996</v>
      </c>
      <c r="J12035" s="17">
        <v>1.06E-2</v>
      </c>
      <c r="K12035" s="17">
        <v>1.8599999999999999E-4</v>
      </c>
    </row>
    <row r="12036" spans="1:11" x14ac:dyDescent="0.45">
      <c r="A12036" s="10" t="s">
        <v>95</v>
      </c>
      <c r="B12036" s="20">
        <v>1</v>
      </c>
      <c r="C12036" s="19">
        <v>41989</v>
      </c>
      <c r="D12036" s="19">
        <v>25753.02952</v>
      </c>
      <c r="E12036" s="23">
        <v>283.32164779999999</v>
      </c>
      <c r="F12036" s="23">
        <v>2.0656047360000001</v>
      </c>
      <c r="G12036" s="17">
        <v>0.74590964299999996</v>
      </c>
      <c r="H12036" s="17">
        <v>0.25409035699999999</v>
      </c>
      <c r="I12036" s="17">
        <v>0.98937531700000003</v>
      </c>
      <c r="J12036" s="17">
        <v>1.04E-2</v>
      </c>
      <c r="K12036" s="17">
        <v>1.83E-4</v>
      </c>
    </row>
    <row r="12037" spans="1:11" x14ac:dyDescent="0.45">
      <c r="A12037" s="10" t="s">
        <v>97</v>
      </c>
      <c r="B12037" s="20">
        <v>0</v>
      </c>
      <c r="C12037" s="19">
        <v>995</v>
      </c>
      <c r="D12037" s="19">
        <v>3.0861687409999998</v>
      </c>
      <c r="E12037" s="23">
        <v>5.1999999999999998E-3</v>
      </c>
      <c r="F12037" s="23">
        <v>4.1000000000000003E-3</v>
      </c>
      <c r="G12037" s="17">
        <v>0.90954773899999997</v>
      </c>
      <c r="H12037" s="17">
        <v>9.0499999999999997E-2</v>
      </c>
      <c r="I12037" s="17">
        <v>0.749428659</v>
      </c>
      <c r="J12037" s="17">
        <v>0.250571341</v>
      </c>
      <c r="K12037" s="17">
        <v>0</v>
      </c>
    </row>
    <row r="12038" spans="1:11" x14ac:dyDescent="0.45">
      <c r="A12038" s="10" t="s">
        <v>97</v>
      </c>
      <c r="B12038" s="20">
        <v>0.01</v>
      </c>
      <c r="C12038" s="19">
        <v>2998</v>
      </c>
      <c r="D12038" s="19">
        <v>20.88105869</v>
      </c>
      <c r="E12038" s="23">
        <v>1.29E-2</v>
      </c>
      <c r="F12038" s="23">
        <v>1.0500000000000001E-2</v>
      </c>
      <c r="G12038" s="17">
        <v>0.87124749800000001</v>
      </c>
      <c r="H12038" s="17">
        <v>0.12875250199999999</v>
      </c>
      <c r="I12038" s="17">
        <v>0.75794388599999996</v>
      </c>
      <c r="J12038" s="17">
        <v>0.228922084</v>
      </c>
      <c r="K12038" s="17">
        <v>1.3100000000000001E-2</v>
      </c>
    </row>
    <row r="12039" spans="1:11" x14ac:dyDescent="0.45">
      <c r="A12039" s="10" t="s">
        <v>97</v>
      </c>
      <c r="B12039" s="20">
        <v>0.02</v>
      </c>
      <c r="C12039" s="19">
        <v>4959</v>
      </c>
      <c r="D12039" s="19">
        <v>53.352316020000004</v>
      </c>
      <c r="E12039" s="23">
        <v>1.9599999999999999E-2</v>
      </c>
      <c r="F12039" s="23">
        <v>1.7299999999999999E-2</v>
      </c>
      <c r="G12039" s="17">
        <v>0.88566243200000005</v>
      </c>
      <c r="H12039" s="17">
        <v>0.114337568</v>
      </c>
      <c r="I12039" s="17">
        <v>0.79250032500000001</v>
      </c>
      <c r="J12039" s="17">
        <v>0.19132266000000001</v>
      </c>
      <c r="K12039" s="17">
        <v>1.6199999999999999E-2</v>
      </c>
    </row>
    <row r="12040" spans="1:11" x14ac:dyDescent="0.45">
      <c r="A12040" s="10" t="s">
        <v>97</v>
      </c>
      <c r="B12040" s="20">
        <v>0.03</v>
      </c>
      <c r="C12040" s="19">
        <v>6992</v>
      </c>
      <c r="D12040" s="19">
        <v>100.1227772</v>
      </c>
      <c r="E12040" s="23">
        <v>2.64E-2</v>
      </c>
      <c r="F12040" s="23">
        <v>2.29E-2</v>
      </c>
      <c r="G12040" s="17">
        <v>0.88901601799999996</v>
      </c>
      <c r="H12040" s="17">
        <v>0.11098398199999999</v>
      </c>
      <c r="I12040" s="17">
        <v>0.80378572199999998</v>
      </c>
      <c r="J12040" s="17">
        <v>0.18663495899999999</v>
      </c>
      <c r="K12040" s="17">
        <v>9.58E-3</v>
      </c>
    </row>
    <row r="12041" spans="1:11" x14ac:dyDescent="0.45">
      <c r="A12041" s="10" t="s">
        <v>97</v>
      </c>
      <c r="B12041" s="20">
        <v>0.04</v>
      </c>
      <c r="C12041" s="19">
        <v>9007</v>
      </c>
      <c r="D12041" s="19">
        <v>157.8457195</v>
      </c>
      <c r="E12041" s="23">
        <v>3.1099999999999999E-2</v>
      </c>
      <c r="F12041" s="23">
        <v>2.7900000000000001E-2</v>
      </c>
      <c r="G12041" s="17">
        <v>0.89308315800000004</v>
      </c>
      <c r="H12041" s="17">
        <v>0.106916842</v>
      </c>
      <c r="I12041" s="17">
        <v>0.82620149799999998</v>
      </c>
      <c r="J12041" s="17">
        <v>0.16568134700000001</v>
      </c>
      <c r="K12041" s="17">
        <v>8.1200000000000005E-3</v>
      </c>
    </row>
    <row r="12042" spans="1:11" x14ac:dyDescent="0.45">
      <c r="A12042" s="10" t="s">
        <v>97</v>
      </c>
      <c r="B12042" s="20">
        <v>0.05</v>
      </c>
      <c r="C12042" s="19">
        <v>11008</v>
      </c>
      <c r="D12042" s="19">
        <v>226.198882</v>
      </c>
      <c r="E12042" s="23">
        <v>3.7100000000000001E-2</v>
      </c>
      <c r="F12042" s="23">
        <v>3.2399999999999998E-2</v>
      </c>
      <c r="G12042" s="17">
        <v>0.89970930199999999</v>
      </c>
      <c r="H12042" s="17">
        <v>0.100290698</v>
      </c>
      <c r="I12042" s="17">
        <v>0.85093011799999996</v>
      </c>
      <c r="J12042" s="17">
        <v>0.143438595</v>
      </c>
      <c r="K12042" s="17">
        <v>5.6299999999999996E-3</v>
      </c>
    </row>
    <row r="12043" spans="1:11" x14ac:dyDescent="0.45">
      <c r="A12043" s="10" t="s">
        <v>97</v>
      </c>
      <c r="B12043" s="20">
        <v>0.06</v>
      </c>
      <c r="C12043" s="19">
        <v>13012</v>
      </c>
      <c r="D12043" s="19">
        <v>305.85378650000001</v>
      </c>
      <c r="E12043" s="23">
        <v>4.2700000000000002E-2</v>
      </c>
      <c r="F12043" s="23">
        <v>3.7600000000000001E-2</v>
      </c>
      <c r="G12043" s="17">
        <v>0.89786351099999995</v>
      </c>
      <c r="H12043" s="17">
        <v>0.102136489</v>
      </c>
      <c r="I12043" s="17">
        <v>0.856214751</v>
      </c>
      <c r="J12043" s="17">
        <v>0.138901515</v>
      </c>
      <c r="K12043" s="17">
        <v>4.8799999999999998E-3</v>
      </c>
    </row>
    <row r="12044" spans="1:11" x14ac:dyDescent="0.45">
      <c r="A12044" s="10" t="s">
        <v>97</v>
      </c>
      <c r="B12044" s="20">
        <v>7.0000000000000007E-2</v>
      </c>
      <c r="C12044" s="19">
        <v>14996</v>
      </c>
      <c r="D12044" s="19">
        <v>394.52151229999998</v>
      </c>
      <c r="E12044" s="23">
        <v>4.6899999999999997E-2</v>
      </c>
      <c r="F12044" s="23">
        <v>4.2099999999999999E-2</v>
      </c>
      <c r="G12044" s="17">
        <v>0.89077087200000005</v>
      </c>
      <c r="H12044" s="17">
        <v>0.10922912799999999</v>
      </c>
      <c r="I12044" s="17">
        <v>0.87230111600000004</v>
      </c>
      <c r="J12044" s="17">
        <v>0.12391904199999999</v>
      </c>
      <c r="K12044" s="17">
        <v>3.7799999999999999E-3</v>
      </c>
    </row>
    <row r="12045" spans="1:11" x14ac:dyDescent="0.45">
      <c r="A12045" s="10" t="s">
        <v>97</v>
      </c>
      <c r="B12045" s="20">
        <v>0.08</v>
      </c>
      <c r="C12045" s="19">
        <v>17011</v>
      </c>
      <c r="D12045" s="19">
        <v>493.58485580000001</v>
      </c>
      <c r="E12045" s="23">
        <v>5.11E-2</v>
      </c>
      <c r="F12045" s="23">
        <v>4.6300000000000001E-2</v>
      </c>
      <c r="G12045" s="17">
        <v>0.88113573599999995</v>
      </c>
      <c r="H12045" s="17">
        <v>0.118864264</v>
      </c>
      <c r="I12045" s="17">
        <v>0.87705258100000005</v>
      </c>
      <c r="J12045" s="17">
        <v>0.11937763999999999</v>
      </c>
      <c r="K12045" s="17">
        <v>3.5699999999999998E-3</v>
      </c>
    </row>
    <row r="12046" spans="1:11" x14ac:dyDescent="0.45">
      <c r="A12046" s="10" t="s">
        <v>97</v>
      </c>
      <c r="B12046" s="20">
        <v>0.09</v>
      </c>
      <c r="C12046" s="19">
        <v>19005</v>
      </c>
      <c r="D12046" s="19">
        <v>600.71919709999997</v>
      </c>
      <c r="E12046" s="23">
        <v>5.6399999999999999E-2</v>
      </c>
      <c r="F12046" s="23">
        <v>5.0200000000000002E-2</v>
      </c>
      <c r="G12046" s="17">
        <v>0.87876874500000002</v>
      </c>
      <c r="H12046" s="17">
        <v>0.121231255</v>
      </c>
      <c r="I12046" s="17">
        <v>0.89444196200000003</v>
      </c>
      <c r="J12046" s="17">
        <v>0.102074837</v>
      </c>
      <c r="K12046" s="17">
        <v>3.48E-3</v>
      </c>
    </row>
    <row r="12047" spans="1:11" x14ac:dyDescent="0.45">
      <c r="A12047" s="10" t="s">
        <v>97</v>
      </c>
      <c r="B12047" s="20">
        <v>0.1</v>
      </c>
      <c r="C12047" s="19">
        <v>20987</v>
      </c>
      <c r="D12047" s="19">
        <v>717.17128230000003</v>
      </c>
      <c r="E12047" s="23">
        <v>6.0900000000000003E-2</v>
      </c>
      <c r="F12047" s="23">
        <v>5.4399999999999997E-2</v>
      </c>
      <c r="G12047" s="17">
        <v>0.87868680600000004</v>
      </c>
      <c r="H12047" s="17">
        <v>0.121313194</v>
      </c>
      <c r="I12047" s="17">
        <v>0.90759247700000001</v>
      </c>
      <c r="J12047" s="17">
        <v>8.9499999999999996E-2</v>
      </c>
      <c r="K12047" s="17">
        <v>2.9199999999999999E-3</v>
      </c>
    </row>
    <row r="12048" spans="1:11" x14ac:dyDescent="0.45">
      <c r="A12048" s="10" t="s">
        <v>97</v>
      </c>
      <c r="B12048" s="20">
        <v>0.11</v>
      </c>
      <c r="C12048" s="19">
        <v>23008</v>
      </c>
      <c r="D12048" s="19">
        <v>844.57626479999999</v>
      </c>
      <c r="E12048" s="23">
        <v>6.4799999999999996E-2</v>
      </c>
      <c r="F12048" s="23">
        <v>5.8400000000000001E-2</v>
      </c>
      <c r="G12048" s="17">
        <v>0.87978094600000001</v>
      </c>
      <c r="H12048" s="17">
        <v>0.12021905400000001</v>
      </c>
      <c r="I12048" s="17">
        <v>0.917734351</v>
      </c>
      <c r="J12048" s="17">
        <v>7.9600000000000004E-2</v>
      </c>
      <c r="K12048" s="17">
        <v>2.6800000000000001E-3</v>
      </c>
    </row>
    <row r="12049" spans="1:11" x14ac:dyDescent="0.45">
      <c r="A12049" s="10" t="s">
        <v>97</v>
      </c>
      <c r="B12049" s="20">
        <v>0.12</v>
      </c>
      <c r="C12049" s="19">
        <v>25023</v>
      </c>
      <c r="D12049" s="19">
        <v>979.09940300000005</v>
      </c>
      <c r="E12049" s="23">
        <v>6.8699999999999997E-2</v>
      </c>
      <c r="F12049" s="23">
        <v>6.2199999999999998E-2</v>
      </c>
      <c r="G12049" s="17">
        <v>0.87667346000000002</v>
      </c>
      <c r="H12049" s="17">
        <v>0.12332654</v>
      </c>
      <c r="I12049" s="17">
        <v>0.92719883800000003</v>
      </c>
      <c r="J12049" s="17">
        <v>7.0499999999999993E-2</v>
      </c>
      <c r="K12049" s="17">
        <v>2.31E-3</v>
      </c>
    </row>
    <row r="12050" spans="1:11" x14ac:dyDescent="0.45">
      <c r="A12050" s="10" t="s">
        <v>97</v>
      </c>
      <c r="B12050" s="20">
        <v>0.13</v>
      </c>
      <c r="C12050" s="19">
        <v>27024</v>
      </c>
      <c r="D12050" s="19">
        <v>1120.5180350000001</v>
      </c>
      <c r="E12050" s="23">
        <v>7.2400000000000006E-2</v>
      </c>
      <c r="F12050" s="23">
        <v>6.5699999999999995E-2</v>
      </c>
      <c r="G12050" s="17">
        <v>0.87699822400000005</v>
      </c>
      <c r="H12050" s="17">
        <v>0.12300177599999999</v>
      </c>
      <c r="I12050" s="17">
        <v>0.93397409099999995</v>
      </c>
      <c r="J12050" s="17">
        <v>6.4000000000000001E-2</v>
      </c>
      <c r="K12050" s="17">
        <v>2.0100000000000001E-3</v>
      </c>
    </row>
    <row r="12051" spans="1:11" x14ac:dyDescent="0.45">
      <c r="A12051" s="10" t="s">
        <v>97</v>
      </c>
      <c r="B12051" s="20">
        <v>0.14000000000000001</v>
      </c>
      <c r="C12051" s="19">
        <v>29222</v>
      </c>
      <c r="D12051" s="19">
        <v>1284.6622950000001</v>
      </c>
      <c r="E12051" s="23">
        <v>7.6899999999999996E-2</v>
      </c>
      <c r="F12051" s="23">
        <v>6.9500000000000006E-2</v>
      </c>
      <c r="G12051" s="17">
        <v>0.87779755000000004</v>
      </c>
      <c r="H12051" s="17">
        <v>0.12220245</v>
      </c>
      <c r="I12051" s="17">
        <v>0.94106159499999997</v>
      </c>
      <c r="J12051" s="17">
        <v>5.7200000000000001E-2</v>
      </c>
      <c r="K12051" s="17">
        <v>1.7600000000000001E-3</v>
      </c>
    </row>
    <row r="12052" spans="1:11" x14ac:dyDescent="0.45">
      <c r="A12052" s="10" t="s">
        <v>97</v>
      </c>
      <c r="B12052" s="20">
        <v>0.15</v>
      </c>
      <c r="C12052" s="19">
        <v>31021</v>
      </c>
      <c r="D12052" s="19">
        <v>1425.5401159999999</v>
      </c>
      <c r="E12052" s="23">
        <v>7.9399999999999998E-2</v>
      </c>
      <c r="F12052" s="23">
        <v>7.2400000000000006E-2</v>
      </c>
      <c r="G12052" s="17">
        <v>0.88166080999999996</v>
      </c>
      <c r="H12052" s="17">
        <v>0.11833919</v>
      </c>
      <c r="I12052" s="17">
        <v>0.94615232400000004</v>
      </c>
      <c r="J12052" s="17">
        <v>5.2299999999999999E-2</v>
      </c>
      <c r="K12052" s="17">
        <v>1.58E-3</v>
      </c>
    </row>
    <row r="12053" spans="1:11" x14ac:dyDescent="0.45">
      <c r="A12053" s="10" t="s">
        <v>97</v>
      </c>
      <c r="B12053" s="20">
        <v>0.16</v>
      </c>
      <c r="C12053" s="19">
        <v>33016</v>
      </c>
      <c r="D12053" s="19">
        <v>1586.7495180000001</v>
      </c>
      <c r="E12053" s="23">
        <v>8.1799999999999998E-2</v>
      </c>
      <c r="F12053" s="23">
        <v>7.5499999999999998E-2</v>
      </c>
      <c r="G12053" s="17">
        <v>0.88199660800000002</v>
      </c>
      <c r="H12053" s="17">
        <v>0.118003392</v>
      </c>
      <c r="I12053" s="17">
        <v>0.95072237999999998</v>
      </c>
      <c r="J12053" s="17">
        <v>4.7899999999999998E-2</v>
      </c>
      <c r="K12053" s="17">
        <v>1.42E-3</v>
      </c>
    </row>
    <row r="12054" spans="1:11" x14ac:dyDescent="0.45">
      <c r="A12054" s="10" t="s">
        <v>97</v>
      </c>
      <c r="B12054" s="20">
        <v>0.17</v>
      </c>
      <c r="C12054" s="19">
        <v>35009</v>
      </c>
      <c r="D12054" s="19">
        <v>1753.0298130000001</v>
      </c>
      <c r="E12054" s="23">
        <v>8.48E-2</v>
      </c>
      <c r="F12054" s="23">
        <v>7.8299999999999995E-2</v>
      </c>
      <c r="G12054" s="17">
        <v>0.87983090100000005</v>
      </c>
      <c r="H12054" s="17">
        <v>0.120169099</v>
      </c>
      <c r="I12054" s="17">
        <v>0.95430178200000004</v>
      </c>
      <c r="J12054" s="17">
        <v>4.4400000000000002E-2</v>
      </c>
      <c r="K12054" s="17">
        <v>1.2899999999999999E-3</v>
      </c>
    </row>
    <row r="12055" spans="1:11" x14ac:dyDescent="0.45">
      <c r="A12055" s="10" t="s">
        <v>97</v>
      </c>
      <c r="B12055" s="20">
        <v>0.18</v>
      </c>
      <c r="C12055" s="19">
        <v>37029</v>
      </c>
      <c r="D12055" s="19">
        <v>1927.732123</v>
      </c>
      <c r="E12055" s="23">
        <v>8.8300000000000003E-2</v>
      </c>
      <c r="F12055" s="23">
        <v>8.1000000000000003E-2</v>
      </c>
      <c r="G12055" s="17">
        <v>0.879688892</v>
      </c>
      <c r="H12055" s="17">
        <v>0.120311108</v>
      </c>
      <c r="I12055" s="17">
        <v>0.95749803099999997</v>
      </c>
      <c r="J12055" s="17">
        <v>4.1300000000000003E-2</v>
      </c>
      <c r="K12055" s="17">
        <v>1.17E-3</v>
      </c>
    </row>
    <row r="12056" spans="1:11" x14ac:dyDescent="0.45">
      <c r="A12056" s="10" t="s">
        <v>97</v>
      </c>
      <c r="B12056" s="20">
        <v>0.19</v>
      </c>
      <c r="C12056" s="19">
        <v>39000</v>
      </c>
      <c r="D12056" s="19">
        <v>2104.4410210000001</v>
      </c>
      <c r="E12056" s="23">
        <v>9.0800000000000006E-2</v>
      </c>
      <c r="F12056" s="23">
        <v>8.3599999999999994E-2</v>
      </c>
      <c r="G12056" s="17">
        <v>0.87828205100000001</v>
      </c>
      <c r="H12056" s="17">
        <v>0.12171794900000001</v>
      </c>
      <c r="I12056" s="17">
        <v>0.96024343199999995</v>
      </c>
      <c r="J12056" s="17">
        <v>3.8699999999999998E-2</v>
      </c>
      <c r="K12056" s="17">
        <v>1.08E-3</v>
      </c>
    </row>
    <row r="12057" spans="1:11" x14ac:dyDescent="0.45">
      <c r="A12057" s="10" t="s">
        <v>97</v>
      </c>
      <c r="B12057" s="20">
        <v>0.2</v>
      </c>
      <c r="C12057" s="19">
        <v>41015</v>
      </c>
      <c r="D12057" s="19">
        <v>2290.9404500000001</v>
      </c>
      <c r="E12057" s="23">
        <v>9.4600000000000004E-2</v>
      </c>
      <c r="F12057" s="23">
        <v>8.6199999999999999E-2</v>
      </c>
      <c r="G12057" s="17">
        <v>0.87699622099999996</v>
      </c>
      <c r="H12057" s="17">
        <v>0.12300377899999999</v>
      </c>
      <c r="I12057" s="17">
        <v>0.96238197999999997</v>
      </c>
      <c r="J12057" s="17">
        <v>3.6600000000000001E-2</v>
      </c>
      <c r="K12057" s="17">
        <v>9.9299999999999996E-4</v>
      </c>
    </row>
    <row r="12058" spans="1:11" x14ac:dyDescent="0.45">
      <c r="A12058" s="10" t="s">
        <v>97</v>
      </c>
      <c r="B12058" s="20">
        <v>0.21</v>
      </c>
      <c r="C12058" s="19">
        <v>43037</v>
      </c>
      <c r="D12058" s="19">
        <v>2485.7263119999998</v>
      </c>
      <c r="E12058" s="23">
        <v>9.7900000000000001E-2</v>
      </c>
      <c r="F12058" s="23">
        <v>8.8900000000000007E-2</v>
      </c>
      <c r="G12058" s="17">
        <v>0.87824430099999995</v>
      </c>
      <c r="H12058" s="17">
        <v>0.121755699</v>
      </c>
      <c r="I12058" s="17">
        <v>0.96484791999999997</v>
      </c>
      <c r="J12058" s="17">
        <v>3.4200000000000001E-2</v>
      </c>
      <c r="K12058" s="17">
        <v>9.1600000000000004E-4</v>
      </c>
    </row>
    <row r="12059" spans="1:11" x14ac:dyDescent="0.45">
      <c r="A12059" s="10" t="s">
        <v>97</v>
      </c>
      <c r="B12059" s="20">
        <v>0.22</v>
      </c>
      <c r="C12059" s="19">
        <v>45037</v>
      </c>
      <c r="D12059" s="19">
        <v>2684.4611340000001</v>
      </c>
      <c r="E12059" s="23">
        <v>0.10045377699999999</v>
      </c>
      <c r="F12059" s="23">
        <v>9.1600000000000001E-2</v>
      </c>
      <c r="G12059" s="17">
        <v>0.87923263100000004</v>
      </c>
      <c r="H12059" s="17">
        <v>0.120767369</v>
      </c>
      <c r="I12059" s="17">
        <v>0.96688629800000003</v>
      </c>
      <c r="J12059" s="17">
        <v>3.2300000000000002E-2</v>
      </c>
      <c r="K12059" s="17">
        <v>8.52E-4</v>
      </c>
    </row>
    <row r="12060" spans="1:11" x14ac:dyDescent="0.45">
      <c r="A12060" s="10" t="s">
        <v>97</v>
      </c>
      <c r="B12060" s="20">
        <v>0.23</v>
      </c>
      <c r="C12060" s="19">
        <v>47221</v>
      </c>
      <c r="D12060" s="19">
        <v>2906.657506</v>
      </c>
      <c r="E12060" s="23">
        <v>0.10298301</v>
      </c>
      <c r="F12060" s="23">
        <v>9.4500000000000001E-2</v>
      </c>
      <c r="G12060" s="17">
        <v>0.87924863900000005</v>
      </c>
      <c r="H12060" s="17">
        <v>0.120751361</v>
      </c>
      <c r="I12060" s="17">
        <v>0.96885933999999996</v>
      </c>
      <c r="J12060" s="17">
        <v>3.04E-2</v>
      </c>
      <c r="K12060" s="17">
        <v>7.8700000000000005E-4</v>
      </c>
    </row>
    <row r="12061" spans="1:11" x14ac:dyDescent="0.45">
      <c r="A12061" s="10" t="s">
        <v>97</v>
      </c>
      <c r="B12061" s="20">
        <v>0.24</v>
      </c>
      <c r="C12061" s="19">
        <v>49031</v>
      </c>
      <c r="D12061" s="19">
        <v>3095.245277</v>
      </c>
      <c r="E12061" s="23">
        <v>0.10570673</v>
      </c>
      <c r="F12061" s="23">
        <v>9.6799999999999997E-2</v>
      </c>
      <c r="G12061" s="17">
        <v>0.87936203599999996</v>
      </c>
      <c r="H12061" s="17">
        <v>0.120637964</v>
      </c>
      <c r="I12061" s="17">
        <v>0.970643229</v>
      </c>
      <c r="J12061" s="17">
        <v>2.86E-2</v>
      </c>
      <c r="K12061" s="17">
        <v>7.5100000000000004E-4</v>
      </c>
    </row>
    <row r="12062" spans="1:11" x14ac:dyDescent="0.45">
      <c r="A12062" s="10" t="s">
        <v>97</v>
      </c>
      <c r="B12062" s="20">
        <v>0.25</v>
      </c>
      <c r="C12062" s="19">
        <v>50991</v>
      </c>
      <c r="D12062" s="19">
        <v>3305.124851</v>
      </c>
      <c r="E12062" s="23">
        <v>0.108594783</v>
      </c>
      <c r="F12062" s="23">
        <v>9.9400000000000002E-2</v>
      </c>
      <c r="G12062" s="17">
        <v>0.87897864299999995</v>
      </c>
      <c r="H12062" s="17">
        <v>0.121021357</v>
      </c>
      <c r="I12062" s="17">
        <v>0.97226226299999996</v>
      </c>
      <c r="J12062" s="17">
        <v>2.7E-2</v>
      </c>
      <c r="K12062" s="17">
        <v>7.0500000000000001E-4</v>
      </c>
    </row>
    <row r="12063" spans="1:11" x14ac:dyDescent="0.45">
      <c r="A12063" s="10" t="s">
        <v>97</v>
      </c>
      <c r="B12063" s="20">
        <v>0.26</v>
      </c>
      <c r="C12063" s="19">
        <v>53048</v>
      </c>
      <c r="D12063" s="19">
        <v>3531.1218450000001</v>
      </c>
      <c r="E12063" s="23">
        <v>0.111254335</v>
      </c>
      <c r="F12063" s="23">
        <v>0.101887461</v>
      </c>
      <c r="G12063" s="17">
        <v>0.87969386199999999</v>
      </c>
      <c r="H12063" s="17">
        <v>0.12030613800000001</v>
      </c>
      <c r="I12063" s="17">
        <v>0.97354315899999999</v>
      </c>
      <c r="J12063" s="17">
        <v>2.58E-2</v>
      </c>
      <c r="K12063" s="17">
        <v>6.6100000000000002E-4</v>
      </c>
    </row>
    <row r="12064" spans="1:11" x14ac:dyDescent="0.45">
      <c r="A12064" s="10" t="s">
        <v>97</v>
      </c>
      <c r="B12064" s="20">
        <v>0.27</v>
      </c>
      <c r="C12064" s="19">
        <v>55041</v>
      </c>
      <c r="D12064" s="19">
        <v>3756.497335</v>
      </c>
      <c r="E12064" s="23">
        <v>0.114872734</v>
      </c>
      <c r="F12064" s="23">
        <v>0.10440685700000001</v>
      </c>
      <c r="G12064" s="17">
        <v>0.87961701299999995</v>
      </c>
      <c r="H12064" s="17">
        <v>0.120382987</v>
      </c>
      <c r="I12064" s="17">
        <v>0.97496234000000004</v>
      </c>
      <c r="J12064" s="17">
        <v>2.4400000000000002E-2</v>
      </c>
      <c r="K12064" s="17">
        <v>6.2299999999999996E-4</v>
      </c>
    </row>
    <row r="12065" spans="1:11" x14ac:dyDescent="0.45">
      <c r="A12065" s="10" t="s">
        <v>97</v>
      </c>
      <c r="B12065" s="20">
        <v>0.28000000000000003</v>
      </c>
      <c r="C12065" s="19">
        <v>57240</v>
      </c>
      <c r="D12065" s="19">
        <v>4011.8356669999998</v>
      </c>
      <c r="E12065" s="23">
        <v>0.117565684</v>
      </c>
      <c r="F12065" s="23">
        <v>0.10712187500000001</v>
      </c>
      <c r="G12065" s="17">
        <v>0.88057302599999998</v>
      </c>
      <c r="H12065" s="17">
        <v>0.11942697400000001</v>
      </c>
      <c r="I12065" s="17">
        <v>0.97653742099999996</v>
      </c>
      <c r="J12065" s="17">
        <v>2.29E-2</v>
      </c>
      <c r="K12065" s="17">
        <v>5.8200000000000005E-4</v>
      </c>
    </row>
    <row r="12066" spans="1:11" x14ac:dyDescent="0.45">
      <c r="A12066" s="10" t="s">
        <v>97</v>
      </c>
      <c r="B12066" s="20">
        <v>0.28999999999999998</v>
      </c>
      <c r="C12066" s="19">
        <v>59246</v>
      </c>
      <c r="D12066" s="19">
        <v>4250.5131769999998</v>
      </c>
      <c r="E12066" s="23">
        <v>0.120388075</v>
      </c>
      <c r="F12066" s="23">
        <v>0.10955477600000001</v>
      </c>
      <c r="G12066" s="17">
        <v>0.88032947399999995</v>
      </c>
      <c r="H12066" s="17">
        <v>0.119670526</v>
      </c>
      <c r="I12066" s="17">
        <v>0.97780105299999998</v>
      </c>
      <c r="J12066" s="17">
        <v>2.1600000000000001E-2</v>
      </c>
      <c r="K12066" s="17">
        <v>5.5000000000000003E-4</v>
      </c>
    </row>
    <row r="12067" spans="1:11" x14ac:dyDescent="0.45">
      <c r="A12067" s="10" t="s">
        <v>97</v>
      </c>
      <c r="B12067" s="20">
        <v>0.3</v>
      </c>
      <c r="C12067" s="19">
        <v>61040</v>
      </c>
      <c r="D12067" s="19">
        <v>4468.2319969999999</v>
      </c>
      <c r="E12067" s="23">
        <v>0.122477033</v>
      </c>
      <c r="F12067" s="23">
        <v>0.111658828</v>
      </c>
      <c r="G12067" s="17">
        <v>0.87842398399999999</v>
      </c>
      <c r="H12067" s="17">
        <v>0.121576016</v>
      </c>
      <c r="I12067" s="17">
        <v>0.97821506700000005</v>
      </c>
      <c r="J12067" s="17">
        <v>2.1299999999999999E-2</v>
      </c>
      <c r="K12067" s="17">
        <v>5.2400000000000005E-4</v>
      </c>
    </row>
    <row r="12068" spans="1:11" x14ac:dyDescent="0.45">
      <c r="A12068" s="10" t="s">
        <v>97</v>
      </c>
      <c r="B12068" s="20">
        <v>0.31</v>
      </c>
      <c r="C12068" s="19">
        <v>63051</v>
      </c>
      <c r="D12068" s="19">
        <v>4718.1075970000002</v>
      </c>
      <c r="E12068" s="23">
        <v>0.12580053299999999</v>
      </c>
      <c r="F12068" s="23">
        <v>0.114225376</v>
      </c>
      <c r="G12068" s="17">
        <v>0.87840002500000003</v>
      </c>
      <c r="H12068" s="17">
        <v>0.121599975</v>
      </c>
      <c r="I12068" s="17">
        <v>0.97894989799999999</v>
      </c>
      <c r="J12068" s="17">
        <v>2.06E-2</v>
      </c>
      <c r="K12068" s="17">
        <v>4.9799999999999996E-4</v>
      </c>
    </row>
    <row r="12069" spans="1:11" x14ac:dyDescent="0.45">
      <c r="A12069" s="10" t="s">
        <v>97</v>
      </c>
      <c r="B12069" s="20">
        <v>0.32</v>
      </c>
      <c r="C12069" s="19">
        <v>65055</v>
      </c>
      <c r="D12069" s="19">
        <v>4972.6516590000001</v>
      </c>
      <c r="E12069" s="23">
        <v>0.12831498299999999</v>
      </c>
      <c r="F12069" s="23">
        <v>0.116641273</v>
      </c>
      <c r="G12069" s="17">
        <v>0.87904081199999995</v>
      </c>
      <c r="H12069" s="17">
        <v>0.120959188</v>
      </c>
      <c r="I12069" s="17">
        <v>0.979979445</v>
      </c>
      <c r="J12069" s="17">
        <v>1.95E-2</v>
      </c>
      <c r="K12069" s="17">
        <v>4.73E-4</v>
      </c>
    </row>
    <row r="12070" spans="1:11" x14ac:dyDescent="0.45">
      <c r="A12070" s="10" t="s">
        <v>97</v>
      </c>
      <c r="B12070" s="20">
        <v>0.33</v>
      </c>
      <c r="C12070" s="19">
        <v>67024</v>
      </c>
      <c r="D12070" s="19">
        <v>5227.8071879999998</v>
      </c>
      <c r="E12070" s="23">
        <v>0.131240738</v>
      </c>
      <c r="F12070" s="23">
        <v>0.11915323799999999</v>
      </c>
      <c r="G12070" s="17">
        <v>0.87873000700000004</v>
      </c>
      <c r="H12070" s="17">
        <v>0.12126999300000001</v>
      </c>
      <c r="I12070" s="17">
        <v>0.98041385800000003</v>
      </c>
      <c r="J12070" s="17">
        <v>1.9099999999999999E-2</v>
      </c>
      <c r="K12070" s="17">
        <v>4.4999999999999999E-4</v>
      </c>
    </row>
    <row r="12071" spans="1:11" x14ac:dyDescent="0.45">
      <c r="A12071" s="10" t="s">
        <v>97</v>
      </c>
      <c r="B12071" s="20">
        <v>0.34</v>
      </c>
      <c r="C12071" s="19">
        <v>69056</v>
      </c>
      <c r="D12071" s="19">
        <v>5496.263833</v>
      </c>
      <c r="E12071" s="23">
        <v>0.133305172</v>
      </c>
      <c r="F12071" s="23">
        <v>0.121619545</v>
      </c>
      <c r="G12071" s="17">
        <v>0.87905467999999998</v>
      </c>
      <c r="H12071" s="17">
        <v>0.12094532</v>
      </c>
      <c r="I12071" s="17">
        <v>0.98136488200000005</v>
      </c>
      <c r="J12071" s="17">
        <v>1.8200000000000001E-2</v>
      </c>
      <c r="K12071" s="17">
        <v>4.28E-4</v>
      </c>
    </row>
    <row r="12072" spans="1:11" x14ac:dyDescent="0.45">
      <c r="A12072" s="10" t="s">
        <v>97</v>
      </c>
      <c r="B12072" s="20">
        <v>0.35</v>
      </c>
      <c r="C12072" s="19">
        <v>71061</v>
      </c>
      <c r="D12072" s="19">
        <v>5765.8054920000004</v>
      </c>
      <c r="E12072" s="23">
        <v>0.135504978</v>
      </c>
      <c r="F12072" s="23">
        <v>0.124002248</v>
      </c>
      <c r="G12072" s="17">
        <v>0.87949789599999995</v>
      </c>
      <c r="H12072" s="17">
        <v>0.120502104</v>
      </c>
      <c r="I12072" s="17">
        <v>0.98207937499999998</v>
      </c>
      <c r="J12072" s="17">
        <v>1.7500000000000002E-2</v>
      </c>
      <c r="K12072" s="17">
        <v>4.0900000000000002E-4</v>
      </c>
    </row>
    <row r="12073" spans="1:11" x14ac:dyDescent="0.45">
      <c r="A12073" s="10" t="s">
        <v>97</v>
      </c>
      <c r="B12073" s="20">
        <v>0.36</v>
      </c>
      <c r="C12073" s="19">
        <v>73044</v>
      </c>
      <c r="D12073" s="19">
        <v>6037.4523339999996</v>
      </c>
      <c r="E12073" s="23">
        <v>0.13799826400000001</v>
      </c>
      <c r="F12073" s="23">
        <v>0.12629228300000001</v>
      </c>
      <c r="G12073" s="17">
        <v>0.87981216799999995</v>
      </c>
      <c r="H12073" s="17">
        <v>0.12018783199999999</v>
      </c>
      <c r="I12073" s="17">
        <v>0.98278642699999996</v>
      </c>
      <c r="J12073" s="17">
        <v>1.6799999999999999E-2</v>
      </c>
      <c r="K12073" s="17">
        <v>3.9199999999999999E-4</v>
      </c>
    </row>
    <row r="12074" spans="1:11" x14ac:dyDescent="0.45">
      <c r="A12074" s="10" t="s">
        <v>97</v>
      </c>
      <c r="B12074" s="20">
        <v>0.37</v>
      </c>
      <c r="C12074" s="19">
        <v>75046</v>
      </c>
      <c r="D12074" s="19">
        <v>6316.8363120000004</v>
      </c>
      <c r="E12074" s="23">
        <v>0.14155941899999999</v>
      </c>
      <c r="F12074" s="23">
        <v>0.128562707</v>
      </c>
      <c r="G12074" s="17">
        <v>0.87927404499999995</v>
      </c>
      <c r="H12074" s="17">
        <v>0.120725955</v>
      </c>
      <c r="I12074" s="17">
        <v>0.98330142300000001</v>
      </c>
      <c r="J12074" s="17">
        <v>1.6299999999999999E-2</v>
      </c>
      <c r="K12074" s="17">
        <v>3.7599999999999998E-4</v>
      </c>
    </row>
    <row r="12075" spans="1:11" x14ac:dyDescent="0.45">
      <c r="A12075" s="10" t="s">
        <v>97</v>
      </c>
      <c r="B12075" s="20">
        <v>0.38</v>
      </c>
      <c r="C12075" s="19">
        <v>77071</v>
      </c>
      <c r="D12075" s="19">
        <v>6606.111148</v>
      </c>
      <c r="E12075" s="23">
        <v>0.14445581099999999</v>
      </c>
      <c r="F12075" s="23">
        <v>0.13094846700000001</v>
      </c>
      <c r="G12075" s="17">
        <v>0.88018839800000004</v>
      </c>
      <c r="H12075" s="17">
        <v>0.119811602</v>
      </c>
      <c r="I12075" s="17">
        <v>0.98399031999999997</v>
      </c>
      <c r="J12075" s="17">
        <v>1.5599999999999999E-2</v>
      </c>
      <c r="K12075" s="17">
        <v>3.6000000000000002E-4</v>
      </c>
    </row>
    <row r="12076" spans="1:11" x14ac:dyDescent="0.45">
      <c r="A12076" s="10" t="s">
        <v>97</v>
      </c>
      <c r="B12076" s="20">
        <v>0.39</v>
      </c>
      <c r="C12076" s="19">
        <v>79069</v>
      </c>
      <c r="D12076" s="19">
        <v>6897.4428770000004</v>
      </c>
      <c r="E12076" s="23">
        <v>0.14749241599999999</v>
      </c>
      <c r="F12076" s="23">
        <v>0.13330039199999999</v>
      </c>
      <c r="G12076" s="17">
        <v>0.88009207099999998</v>
      </c>
      <c r="H12076" s="17">
        <v>0.119907929</v>
      </c>
      <c r="I12076" s="17">
        <v>0.98462095100000002</v>
      </c>
      <c r="J12076" s="17">
        <v>1.4999999999999999E-2</v>
      </c>
      <c r="K12076" s="17">
        <v>3.4499999999999998E-4</v>
      </c>
    </row>
    <row r="12077" spans="1:11" x14ac:dyDescent="0.45">
      <c r="A12077" s="10" t="s">
        <v>97</v>
      </c>
      <c r="B12077" s="20">
        <v>0.4</v>
      </c>
      <c r="C12077" s="19">
        <v>81071</v>
      </c>
      <c r="D12077" s="19">
        <v>7195.4423640000005</v>
      </c>
      <c r="E12077" s="23">
        <v>0.15016775900000001</v>
      </c>
      <c r="F12077" s="23">
        <v>0.135746741</v>
      </c>
      <c r="G12077" s="17">
        <v>0.88063549200000002</v>
      </c>
      <c r="H12077" s="17">
        <v>0.11936450799999999</v>
      </c>
      <c r="I12077" s="17">
        <v>0.98511122200000001</v>
      </c>
      <c r="J12077" s="17">
        <v>1.46E-2</v>
      </c>
      <c r="K12077" s="17">
        <v>3.3199999999999999E-4</v>
      </c>
    </row>
    <row r="12078" spans="1:11" x14ac:dyDescent="0.45">
      <c r="A12078" s="10" t="s">
        <v>97</v>
      </c>
      <c r="B12078" s="20">
        <v>0.41</v>
      </c>
      <c r="C12078" s="19">
        <v>83067</v>
      </c>
      <c r="D12078" s="19">
        <v>7498.2078789999996</v>
      </c>
      <c r="E12078" s="23">
        <v>0.15341167</v>
      </c>
      <c r="F12078" s="23">
        <v>0.13816763200000001</v>
      </c>
      <c r="G12078" s="17">
        <v>0.87962728899999998</v>
      </c>
      <c r="H12078" s="17">
        <v>0.12037271099999999</v>
      </c>
      <c r="I12078" s="17">
        <v>0.98538577800000005</v>
      </c>
      <c r="J12078" s="17">
        <v>1.43E-2</v>
      </c>
      <c r="K12078" s="17">
        <v>3.2000000000000003E-4</v>
      </c>
    </row>
    <row r="12079" spans="1:11" x14ac:dyDescent="0.45">
      <c r="A12079" s="10" t="s">
        <v>97</v>
      </c>
      <c r="B12079" s="20">
        <v>0.42</v>
      </c>
      <c r="C12079" s="19">
        <v>85077</v>
      </c>
      <c r="D12079" s="19">
        <v>7811.0969420000001</v>
      </c>
      <c r="E12079" s="23">
        <v>0.157859318</v>
      </c>
      <c r="F12079" s="23">
        <v>0.140622995</v>
      </c>
      <c r="G12079" s="17">
        <v>0.87976774000000002</v>
      </c>
      <c r="H12079" s="17">
        <v>0.12023225999999999</v>
      </c>
      <c r="I12079" s="17">
        <v>0.98588413100000005</v>
      </c>
      <c r="J12079" s="17">
        <v>1.38E-2</v>
      </c>
      <c r="K12079" s="17">
        <v>3.0800000000000001E-4</v>
      </c>
    </row>
    <row r="12080" spans="1:11" x14ac:dyDescent="0.45">
      <c r="A12080" s="10" t="s">
        <v>97</v>
      </c>
      <c r="B12080" s="20">
        <v>0.43</v>
      </c>
      <c r="C12080" s="19">
        <v>87076</v>
      </c>
      <c r="D12080" s="19">
        <v>8130.4025579999998</v>
      </c>
      <c r="E12080" s="23">
        <v>0.161236461</v>
      </c>
      <c r="F12080" s="23">
        <v>0.14329197699999999</v>
      </c>
      <c r="G12080" s="17">
        <v>0.88042629400000005</v>
      </c>
      <c r="H12080" s="17">
        <v>0.119573706</v>
      </c>
      <c r="I12080" s="17">
        <v>0.98637710599999995</v>
      </c>
      <c r="J12080" s="17">
        <v>1.3299999999999999E-2</v>
      </c>
      <c r="K12080" s="17">
        <v>2.9599999999999998E-4</v>
      </c>
    </row>
    <row r="12081" spans="1:11" x14ac:dyDescent="0.45">
      <c r="A12081" s="10" t="s">
        <v>97</v>
      </c>
      <c r="B12081" s="20">
        <v>0.44</v>
      </c>
      <c r="C12081" s="19">
        <v>89071</v>
      </c>
      <c r="D12081" s="19">
        <v>8455.1518759999999</v>
      </c>
      <c r="E12081" s="23">
        <v>0.164329008</v>
      </c>
      <c r="F12081" s="23">
        <v>0.145961329</v>
      </c>
      <c r="G12081" s="17">
        <v>0.87966902800000002</v>
      </c>
      <c r="H12081" s="17">
        <v>0.12033097199999999</v>
      </c>
      <c r="I12081" s="17">
        <v>0.98681871200000004</v>
      </c>
      <c r="J12081" s="17">
        <v>1.29E-2</v>
      </c>
      <c r="K12081" s="17">
        <v>2.8499999999999999E-4</v>
      </c>
    </row>
    <row r="12082" spans="1:11" x14ac:dyDescent="0.45">
      <c r="A12082" s="10" t="s">
        <v>97</v>
      </c>
      <c r="B12082" s="20">
        <v>0.45</v>
      </c>
      <c r="C12082" s="19">
        <v>91078</v>
      </c>
      <c r="D12082" s="19">
        <v>8788.4005770000003</v>
      </c>
      <c r="E12082" s="23">
        <v>0.167548105</v>
      </c>
      <c r="F12082" s="23">
        <v>0.14867079</v>
      </c>
      <c r="G12082" s="17">
        <v>0.87989415699999995</v>
      </c>
      <c r="H12082" s="17">
        <v>0.120105843</v>
      </c>
      <c r="I12082" s="17">
        <v>0.98729911699999995</v>
      </c>
      <c r="J12082" s="17">
        <v>1.24E-2</v>
      </c>
      <c r="K12082" s="17">
        <v>2.7500000000000002E-4</v>
      </c>
    </row>
    <row r="12083" spans="1:11" x14ac:dyDescent="0.45">
      <c r="A12083" s="10" t="s">
        <v>97</v>
      </c>
      <c r="B12083" s="20">
        <v>0.46</v>
      </c>
      <c r="C12083" s="19">
        <v>93084</v>
      </c>
      <c r="D12083" s="19">
        <v>9127.4577260000005</v>
      </c>
      <c r="E12083" s="23">
        <v>0.170697247</v>
      </c>
      <c r="F12083" s="23">
        <v>0.15136839099999999</v>
      </c>
      <c r="G12083" s="17">
        <v>0.87937776599999995</v>
      </c>
      <c r="H12083" s="17">
        <v>0.12062223399999999</v>
      </c>
      <c r="I12083" s="17">
        <v>0.98760512499999997</v>
      </c>
      <c r="J12083" s="17">
        <v>1.21E-2</v>
      </c>
      <c r="K12083" s="17">
        <v>2.6600000000000001E-4</v>
      </c>
    </row>
    <row r="12084" spans="1:11" x14ac:dyDescent="0.45">
      <c r="A12084" s="10" t="s">
        <v>97</v>
      </c>
      <c r="B12084" s="20">
        <v>0.47</v>
      </c>
      <c r="C12084" s="19">
        <v>95085</v>
      </c>
      <c r="D12084" s="19">
        <v>9472.0111479999996</v>
      </c>
      <c r="E12084" s="23">
        <v>0.173486156</v>
      </c>
      <c r="F12084" s="23">
        <v>0.154175855</v>
      </c>
      <c r="G12084" s="17">
        <v>0.87840353400000004</v>
      </c>
      <c r="H12084" s="17">
        <v>0.121596466</v>
      </c>
      <c r="I12084" s="17">
        <v>0.988038792</v>
      </c>
      <c r="J12084" s="17">
        <v>1.17E-2</v>
      </c>
      <c r="K12084" s="17">
        <v>2.5700000000000001E-4</v>
      </c>
    </row>
    <row r="12085" spans="1:11" x14ac:dyDescent="0.45">
      <c r="A12085" s="10" t="s">
        <v>97</v>
      </c>
      <c r="B12085" s="20">
        <v>0.48</v>
      </c>
      <c r="C12085" s="19">
        <v>97068</v>
      </c>
      <c r="D12085" s="19">
        <v>9819.3019939999995</v>
      </c>
      <c r="E12085" s="23">
        <v>0.17700542599999999</v>
      </c>
      <c r="F12085" s="23">
        <v>0.15693164000000001</v>
      </c>
      <c r="G12085" s="17">
        <v>0.87772489399999998</v>
      </c>
      <c r="H12085" s="17">
        <v>0.12227510599999999</v>
      </c>
      <c r="I12085" s="17">
        <v>0.98827327899999995</v>
      </c>
      <c r="J12085" s="17">
        <v>1.15E-2</v>
      </c>
      <c r="K12085" s="17">
        <v>2.4800000000000001E-4</v>
      </c>
    </row>
    <row r="12086" spans="1:11" x14ac:dyDescent="0.45">
      <c r="A12086" s="10" t="s">
        <v>97</v>
      </c>
      <c r="B12086" s="20">
        <v>0.49</v>
      </c>
      <c r="C12086" s="19">
        <v>99088</v>
      </c>
      <c r="D12086" s="19">
        <v>10179.76492</v>
      </c>
      <c r="E12086" s="23">
        <v>0.17998007699999999</v>
      </c>
      <c r="F12086" s="23">
        <v>0.15977754199999999</v>
      </c>
      <c r="G12086" s="17">
        <v>0.878088164</v>
      </c>
      <c r="H12086" s="17">
        <v>0.121911836</v>
      </c>
      <c r="I12086" s="17">
        <v>0.98865203800000001</v>
      </c>
      <c r="J12086" s="17">
        <v>1.11E-2</v>
      </c>
      <c r="K12086" s="17">
        <v>2.3900000000000001E-4</v>
      </c>
    </row>
    <row r="12087" spans="1:11" x14ac:dyDescent="0.45">
      <c r="A12087" s="10" t="s">
        <v>97</v>
      </c>
      <c r="B12087" s="20">
        <v>0.5</v>
      </c>
      <c r="C12087" s="19">
        <v>101093</v>
      </c>
      <c r="D12087" s="19">
        <v>10543.86889</v>
      </c>
      <c r="E12087" s="23">
        <v>0.183788272</v>
      </c>
      <c r="F12087" s="23">
        <v>0.16260238399999999</v>
      </c>
      <c r="G12087" s="17">
        <v>0.87873542199999999</v>
      </c>
      <c r="H12087" s="17">
        <v>0.121264578</v>
      </c>
      <c r="I12087" s="17">
        <v>0.98898286300000005</v>
      </c>
      <c r="J12087" s="17">
        <v>1.0800000000000001E-2</v>
      </c>
      <c r="K12087" s="17">
        <v>2.32E-4</v>
      </c>
    </row>
    <row r="12088" spans="1:11" x14ac:dyDescent="0.45">
      <c r="A12088" s="10" t="s">
        <v>97</v>
      </c>
      <c r="B12088" s="20">
        <v>0.51</v>
      </c>
      <c r="C12088" s="19">
        <v>103085</v>
      </c>
      <c r="D12088" s="19">
        <v>10913.77491</v>
      </c>
      <c r="E12088" s="23">
        <v>0.18765405700000001</v>
      </c>
      <c r="F12088" s="23">
        <v>0.165493535</v>
      </c>
      <c r="G12088" s="17">
        <v>0.87859533400000001</v>
      </c>
      <c r="H12088" s="17">
        <v>0.12140466599999999</v>
      </c>
      <c r="I12088" s="17">
        <v>0.98925383899999997</v>
      </c>
      <c r="J12088" s="17">
        <v>1.0500000000000001E-2</v>
      </c>
      <c r="K12088" s="17">
        <v>2.24E-4</v>
      </c>
    </row>
    <row r="12089" spans="1:11" x14ac:dyDescent="0.45">
      <c r="A12089" s="10" t="s">
        <v>97</v>
      </c>
      <c r="B12089" s="20">
        <v>0.52</v>
      </c>
      <c r="C12089" s="19">
        <v>105091</v>
      </c>
      <c r="D12089" s="19">
        <v>11293.03865</v>
      </c>
      <c r="E12089" s="23">
        <v>0.19059933900000001</v>
      </c>
      <c r="F12089" s="23">
        <v>0.168377424</v>
      </c>
      <c r="G12089" s="17">
        <v>0.87920944700000003</v>
      </c>
      <c r="H12089" s="17">
        <v>0.12079055299999999</v>
      </c>
      <c r="I12089" s="17">
        <v>0.98958652400000002</v>
      </c>
      <c r="J12089" s="17">
        <v>1.0200000000000001E-2</v>
      </c>
      <c r="K12089" s="17">
        <v>2.1699999999999999E-4</v>
      </c>
    </row>
    <row r="12090" spans="1:11" x14ac:dyDescent="0.45">
      <c r="A12090" s="10" t="s">
        <v>97</v>
      </c>
      <c r="B12090" s="20">
        <v>0.53</v>
      </c>
      <c r="C12090" s="19">
        <v>107097</v>
      </c>
      <c r="D12090" s="19">
        <v>11679.76007</v>
      </c>
      <c r="E12090" s="23">
        <v>0.194891655</v>
      </c>
      <c r="F12090" s="23">
        <v>0.17134439900000001</v>
      </c>
      <c r="G12090" s="17">
        <v>0.87886682199999999</v>
      </c>
      <c r="H12090" s="17">
        <v>0.12113317799999999</v>
      </c>
      <c r="I12090" s="17">
        <v>0.98978205699999999</v>
      </c>
      <c r="J12090" s="17">
        <v>0.01</v>
      </c>
      <c r="K12090" s="17">
        <v>2.1000000000000001E-4</v>
      </c>
    </row>
    <row r="12091" spans="1:11" x14ac:dyDescent="0.45">
      <c r="A12091" s="10" t="s">
        <v>97</v>
      </c>
      <c r="B12091" s="20">
        <v>0.54</v>
      </c>
      <c r="C12091" s="19">
        <v>109103</v>
      </c>
      <c r="D12091" s="19">
        <v>12075.05399</v>
      </c>
      <c r="E12091" s="23">
        <v>0.199139492</v>
      </c>
      <c r="F12091" s="23">
        <v>0.174381762</v>
      </c>
      <c r="G12091" s="17">
        <v>0.87894008400000001</v>
      </c>
      <c r="H12091" s="17">
        <v>0.121059916</v>
      </c>
      <c r="I12091" s="17">
        <v>0.990030462</v>
      </c>
      <c r="J12091" s="17">
        <v>9.7699999999999992E-3</v>
      </c>
      <c r="K12091" s="17">
        <v>2.04E-4</v>
      </c>
    </row>
    <row r="12092" spans="1:11" x14ac:dyDescent="0.45">
      <c r="A12092" s="10" t="s">
        <v>97</v>
      </c>
      <c r="B12092" s="20">
        <v>0.55000000000000004</v>
      </c>
      <c r="C12092" s="19">
        <v>111073</v>
      </c>
      <c r="D12092" s="19">
        <v>12471.995279999999</v>
      </c>
      <c r="E12092" s="23">
        <v>0.20345660099999999</v>
      </c>
      <c r="F12092" s="23">
        <v>0.177511269</v>
      </c>
      <c r="G12092" s="17">
        <v>0.879412639</v>
      </c>
      <c r="H12092" s="17">
        <v>0.120587361</v>
      </c>
      <c r="I12092" s="17">
        <v>0.99016419499999997</v>
      </c>
      <c r="J12092" s="17">
        <v>9.6399999999999993E-3</v>
      </c>
      <c r="K12092" s="17">
        <v>1.9799999999999999E-4</v>
      </c>
    </row>
    <row r="12093" spans="1:11" x14ac:dyDescent="0.45">
      <c r="A12093" s="10" t="s">
        <v>97</v>
      </c>
      <c r="B12093" s="20">
        <v>0.56000000000000005</v>
      </c>
      <c r="C12093" s="19">
        <v>113297</v>
      </c>
      <c r="D12093" s="19">
        <v>12928.130740000001</v>
      </c>
      <c r="E12093" s="23">
        <v>0.20673476099999999</v>
      </c>
      <c r="F12093" s="23">
        <v>0.180894481</v>
      </c>
      <c r="G12093" s="17">
        <v>0.87963494200000003</v>
      </c>
      <c r="H12093" s="17">
        <v>0.120365058</v>
      </c>
      <c r="I12093" s="17">
        <v>0.99049666400000003</v>
      </c>
      <c r="J12093" s="17">
        <v>9.3100000000000006E-3</v>
      </c>
      <c r="K12093" s="17">
        <v>1.9100000000000001E-4</v>
      </c>
    </row>
    <row r="12094" spans="1:11" x14ac:dyDescent="0.45">
      <c r="A12094" s="10" t="s">
        <v>97</v>
      </c>
      <c r="B12094" s="20">
        <v>0.56999999999999995</v>
      </c>
      <c r="C12094" s="19">
        <v>115300</v>
      </c>
      <c r="D12094" s="19">
        <v>13346.31885</v>
      </c>
      <c r="E12094" s="23">
        <v>0.210856446</v>
      </c>
      <c r="F12094" s="23">
        <v>0.183973316</v>
      </c>
      <c r="G12094" s="17">
        <v>0.88025151800000001</v>
      </c>
      <c r="H12094" s="17">
        <v>0.119748482</v>
      </c>
      <c r="I12094" s="17">
        <v>0.99065181199999996</v>
      </c>
      <c r="J12094" s="17">
        <v>9.1599999999999997E-3</v>
      </c>
      <c r="K12094" s="17">
        <v>1.8599999999999999E-4</v>
      </c>
    </row>
    <row r="12095" spans="1:11" x14ac:dyDescent="0.45">
      <c r="A12095" s="10" t="s">
        <v>97</v>
      </c>
      <c r="B12095" s="20">
        <v>0.57999999999999996</v>
      </c>
      <c r="C12095" s="19">
        <v>117288</v>
      </c>
      <c r="D12095" s="19">
        <v>13769.58131</v>
      </c>
      <c r="E12095" s="23">
        <v>0.21500133399999999</v>
      </c>
      <c r="F12095" s="23">
        <v>0.18705898600000001</v>
      </c>
      <c r="G12095" s="17">
        <v>0.88080622099999994</v>
      </c>
      <c r="H12095" s="17">
        <v>0.119193779</v>
      </c>
      <c r="I12095" s="17">
        <v>0.99089593899999995</v>
      </c>
      <c r="J12095" s="17">
        <v>8.9200000000000008E-3</v>
      </c>
      <c r="K12095" s="17">
        <v>1.8100000000000001E-4</v>
      </c>
    </row>
    <row r="12096" spans="1:11" x14ac:dyDescent="0.45">
      <c r="A12096" s="10" t="s">
        <v>97</v>
      </c>
      <c r="B12096" s="20">
        <v>0.59</v>
      </c>
      <c r="C12096" s="19">
        <v>119306</v>
      </c>
      <c r="D12096" s="19">
        <v>14208.480750000001</v>
      </c>
      <c r="E12096" s="23">
        <v>0.220055839</v>
      </c>
      <c r="F12096" s="23">
        <v>0.19030303500000001</v>
      </c>
      <c r="G12096" s="17">
        <v>0.88105376099999999</v>
      </c>
      <c r="H12096" s="17">
        <v>0.118946239</v>
      </c>
      <c r="I12096" s="17">
        <v>0.99101950400000005</v>
      </c>
      <c r="J12096" s="17">
        <v>8.8000000000000005E-3</v>
      </c>
      <c r="K12096" s="17">
        <v>1.76E-4</v>
      </c>
    </row>
    <row r="12097" spans="1:11" x14ac:dyDescent="0.45">
      <c r="A12097" s="10" t="s">
        <v>97</v>
      </c>
      <c r="B12097" s="20">
        <v>0.6</v>
      </c>
      <c r="C12097" s="19">
        <v>121114</v>
      </c>
      <c r="D12097" s="19">
        <v>14610.69514</v>
      </c>
      <c r="E12097" s="23">
        <v>0.22504353599999999</v>
      </c>
      <c r="F12097" s="23">
        <v>0.19323984399999999</v>
      </c>
      <c r="G12097" s="17">
        <v>0.88116980700000003</v>
      </c>
      <c r="H12097" s="17">
        <v>0.118830193</v>
      </c>
      <c r="I12097" s="17">
        <v>0.99116404700000005</v>
      </c>
      <c r="J12097" s="17">
        <v>8.6599999999999993E-3</v>
      </c>
      <c r="K12097" s="17">
        <v>1.7200000000000001E-4</v>
      </c>
    </row>
    <row r="12098" spans="1:11" x14ac:dyDescent="0.45">
      <c r="A12098" s="10" t="s">
        <v>97</v>
      </c>
      <c r="B12098" s="20">
        <v>0.61</v>
      </c>
      <c r="C12098" s="19">
        <v>123095</v>
      </c>
      <c r="D12098" s="19">
        <v>15061.78001</v>
      </c>
      <c r="E12098" s="23">
        <v>0.22996615100000001</v>
      </c>
      <c r="F12098" s="23">
        <v>0.19672383500000001</v>
      </c>
      <c r="G12098" s="17">
        <v>0.88179048699999996</v>
      </c>
      <c r="H12098" s="17">
        <v>0.118209513</v>
      </c>
      <c r="I12098" s="17">
        <v>0.99134080999999996</v>
      </c>
      <c r="J12098" s="17">
        <v>8.4899999999999993E-3</v>
      </c>
      <c r="K12098" s="17">
        <v>1.6899999999999999E-4</v>
      </c>
    </row>
    <row r="12099" spans="1:11" x14ac:dyDescent="0.45">
      <c r="A12099" s="10" t="s">
        <v>97</v>
      </c>
      <c r="B12099" s="20">
        <v>0.62</v>
      </c>
      <c r="C12099" s="19">
        <v>125076</v>
      </c>
      <c r="D12099" s="19">
        <v>15522.080760000001</v>
      </c>
      <c r="E12099" s="23">
        <v>0.234819314</v>
      </c>
      <c r="F12099" s="23">
        <v>0.20023803700000001</v>
      </c>
      <c r="G12099" s="17">
        <v>0.88206370499999998</v>
      </c>
      <c r="H12099" s="17">
        <v>0.117936295</v>
      </c>
      <c r="I12099" s="17">
        <v>0.99149306000000004</v>
      </c>
      <c r="J12099" s="17">
        <v>8.3400000000000002E-3</v>
      </c>
      <c r="K12099" s="17">
        <v>1.64E-4</v>
      </c>
    </row>
    <row r="12100" spans="1:11" x14ac:dyDescent="0.45">
      <c r="A12100" s="10" t="s">
        <v>97</v>
      </c>
      <c r="B12100" s="20">
        <v>0.63</v>
      </c>
      <c r="C12100" s="19">
        <v>127113</v>
      </c>
      <c r="D12100" s="19">
        <v>16006.04394</v>
      </c>
      <c r="E12100" s="23">
        <v>0.24055826699999999</v>
      </c>
      <c r="F12100" s="23">
        <v>0.20381895999999999</v>
      </c>
      <c r="G12100" s="17">
        <v>0.88241171200000001</v>
      </c>
      <c r="H12100" s="17">
        <v>0.117588288</v>
      </c>
      <c r="I12100" s="17">
        <v>0.99165263400000003</v>
      </c>
      <c r="J12100" s="17">
        <v>8.1899999999999994E-3</v>
      </c>
      <c r="K12100" s="17">
        <v>1.6000000000000001E-4</v>
      </c>
    </row>
    <row r="12101" spans="1:11" x14ac:dyDescent="0.45">
      <c r="A12101" s="10" t="s">
        <v>97</v>
      </c>
      <c r="B12101" s="20">
        <v>0.64</v>
      </c>
      <c r="C12101" s="19">
        <v>129093</v>
      </c>
      <c r="D12101" s="19">
        <v>16487.807369999999</v>
      </c>
      <c r="E12101" s="23">
        <v>0.24582135399999999</v>
      </c>
      <c r="F12101" s="23">
        <v>0.20762867300000001</v>
      </c>
      <c r="G12101" s="17">
        <v>0.88311527300000003</v>
      </c>
      <c r="H12101" s="17">
        <v>0.11688472699999999</v>
      </c>
      <c r="I12101" s="17">
        <v>0.99184814300000002</v>
      </c>
      <c r="J12101" s="17">
        <v>8.0000000000000002E-3</v>
      </c>
      <c r="K12101" s="17">
        <v>1.56E-4</v>
      </c>
    </row>
    <row r="12102" spans="1:11" x14ac:dyDescent="0.45">
      <c r="A12102" s="10" t="s">
        <v>97</v>
      </c>
      <c r="B12102" s="20">
        <v>0.65</v>
      </c>
      <c r="C12102" s="19">
        <v>131063</v>
      </c>
      <c r="D12102" s="19">
        <v>16977.068480000002</v>
      </c>
      <c r="E12102" s="23">
        <v>0.25112157600000001</v>
      </c>
      <c r="F12102" s="23">
        <v>0.21147102400000001</v>
      </c>
      <c r="G12102" s="17">
        <v>0.88291127199999997</v>
      </c>
      <c r="H12102" s="17">
        <v>0.117088728</v>
      </c>
      <c r="I12102" s="17">
        <v>0.99201448800000003</v>
      </c>
      <c r="J12102" s="17">
        <v>7.8300000000000002E-3</v>
      </c>
      <c r="K12102" s="17">
        <v>1.5200000000000001E-4</v>
      </c>
    </row>
    <row r="12103" spans="1:11" x14ac:dyDescent="0.45">
      <c r="A12103" s="10" t="s">
        <v>97</v>
      </c>
      <c r="B12103" s="20">
        <v>0.66</v>
      </c>
      <c r="C12103" s="19">
        <v>133114</v>
      </c>
      <c r="D12103" s="19">
        <v>17497.42253</v>
      </c>
      <c r="E12103" s="23">
        <v>0.25640035700000002</v>
      </c>
      <c r="F12103" s="23">
        <v>0.21543248000000001</v>
      </c>
      <c r="G12103" s="17">
        <v>0.88355094099999998</v>
      </c>
      <c r="H12103" s="17">
        <v>0.11644905899999999</v>
      </c>
      <c r="I12103" s="17">
        <v>0.99217159499999996</v>
      </c>
      <c r="J12103" s="17">
        <v>7.6800000000000002E-3</v>
      </c>
      <c r="K12103" s="17">
        <v>1.4899999999999999E-4</v>
      </c>
    </row>
    <row r="12104" spans="1:11" x14ac:dyDescent="0.45">
      <c r="A12104" s="10" t="s">
        <v>97</v>
      </c>
      <c r="B12104" s="20">
        <v>0.67</v>
      </c>
      <c r="C12104" s="19">
        <v>135123</v>
      </c>
      <c r="D12104" s="19">
        <v>18018.505410000002</v>
      </c>
      <c r="E12104" s="23">
        <v>0.26218681599999999</v>
      </c>
      <c r="F12104" s="23">
        <v>0.219449968</v>
      </c>
      <c r="G12104" s="17">
        <v>0.883824367</v>
      </c>
      <c r="H12104" s="17">
        <v>0.116175633</v>
      </c>
      <c r="I12104" s="17">
        <v>0.99234827199999998</v>
      </c>
      <c r="J12104" s="17">
        <v>7.5100000000000002E-3</v>
      </c>
      <c r="K12104" s="17">
        <v>1.45E-4</v>
      </c>
    </row>
    <row r="12105" spans="1:11" x14ac:dyDescent="0.45">
      <c r="A12105" s="10" t="s">
        <v>97</v>
      </c>
      <c r="B12105" s="20">
        <v>0.68</v>
      </c>
      <c r="C12105" s="19">
        <v>137128</v>
      </c>
      <c r="D12105" s="19">
        <v>18550.417990000002</v>
      </c>
      <c r="E12105" s="23">
        <v>0.26876844500000002</v>
      </c>
      <c r="F12105" s="23">
        <v>0.223575159</v>
      </c>
      <c r="G12105" s="17">
        <v>0.88384574999999999</v>
      </c>
      <c r="H12105" s="17">
        <v>0.11615425</v>
      </c>
      <c r="I12105" s="17">
        <v>0.992438865</v>
      </c>
      <c r="J12105" s="17">
        <v>7.4200000000000004E-3</v>
      </c>
      <c r="K12105" s="17">
        <v>1.4100000000000001E-4</v>
      </c>
    </row>
    <row r="12106" spans="1:11" x14ac:dyDescent="0.45">
      <c r="A12106" s="10" t="s">
        <v>97</v>
      </c>
      <c r="B12106" s="20">
        <v>0.69</v>
      </c>
      <c r="C12106" s="19">
        <v>139080</v>
      </c>
      <c r="D12106" s="19">
        <v>19081.50606</v>
      </c>
      <c r="E12106" s="23">
        <v>0.27492680899999999</v>
      </c>
      <c r="F12106" s="23">
        <v>0.227889278</v>
      </c>
      <c r="G12106" s="17">
        <v>0.88391573199999995</v>
      </c>
      <c r="H12106" s="17">
        <v>0.116084268</v>
      </c>
      <c r="I12106" s="17">
        <v>0.99256819100000004</v>
      </c>
      <c r="J12106" s="17">
        <v>7.2899999999999996E-3</v>
      </c>
      <c r="K12106" s="17">
        <v>1.3799999999999999E-4</v>
      </c>
    </row>
    <row r="12107" spans="1:11" x14ac:dyDescent="0.45">
      <c r="A12107" s="10" t="s">
        <v>97</v>
      </c>
      <c r="B12107" s="20">
        <v>0.7</v>
      </c>
      <c r="C12107" s="19">
        <v>141132</v>
      </c>
      <c r="D12107" s="19">
        <v>19653.514899999998</v>
      </c>
      <c r="E12107" s="23">
        <v>0.28225345699999999</v>
      </c>
      <c r="F12107" s="23">
        <v>0.23231932499999999</v>
      </c>
      <c r="G12107" s="17">
        <v>0.88434231799999996</v>
      </c>
      <c r="H12107" s="17">
        <v>0.115657682</v>
      </c>
      <c r="I12107" s="17">
        <v>0.99271338499999995</v>
      </c>
      <c r="J12107" s="17">
        <v>7.1500000000000001E-3</v>
      </c>
      <c r="K12107" s="17">
        <v>1.35E-4</v>
      </c>
    </row>
    <row r="12108" spans="1:11" x14ac:dyDescent="0.45">
      <c r="A12108" s="10" t="s">
        <v>97</v>
      </c>
      <c r="B12108" s="20">
        <v>0.71</v>
      </c>
      <c r="C12108" s="19">
        <v>143123</v>
      </c>
      <c r="D12108" s="19">
        <v>20222.69688</v>
      </c>
      <c r="E12108" s="23">
        <v>0.28967648800000001</v>
      </c>
      <c r="F12108" s="23">
        <v>0.23693913799999999</v>
      </c>
      <c r="G12108" s="17">
        <v>0.88406475500000004</v>
      </c>
      <c r="H12108" s="17">
        <v>0.11593524500000001</v>
      </c>
      <c r="I12108" s="17">
        <v>0.99285006099999995</v>
      </c>
      <c r="J12108" s="17">
        <v>7.0200000000000002E-3</v>
      </c>
      <c r="K12108" s="17">
        <v>1.3200000000000001E-4</v>
      </c>
    </row>
    <row r="12109" spans="1:11" x14ac:dyDescent="0.45">
      <c r="A12109" s="10" t="s">
        <v>97</v>
      </c>
      <c r="B12109" s="20">
        <v>0.72</v>
      </c>
      <c r="C12109" s="19">
        <v>145110</v>
      </c>
      <c r="D12109" s="19">
        <v>20805.991880000001</v>
      </c>
      <c r="E12109" s="23">
        <v>0.29675137099999999</v>
      </c>
      <c r="F12109" s="23">
        <v>0.241713647</v>
      </c>
      <c r="G12109" s="17">
        <v>0.88442560800000003</v>
      </c>
      <c r="H12109" s="17">
        <v>0.115574392</v>
      </c>
      <c r="I12109" s="17">
        <v>0.99294545999999995</v>
      </c>
      <c r="J12109" s="17">
        <v>6.9199999999999999E-3</v>
      </c>
      <c r="K12109" s="17">
        <v>1.3100000000000001E-4</v>
      </c>
    </row>
    <row r="12110" spans="1:11" x14ac:dyDescent="0.45">
      <c r="A12110" s="10" t="s">
        <v>97</v>
      </c>
      <c r="B12110" s="20">
        <v>0.73</v>
      </c>
      <c r="C12110" s="19">
        <v>147137</v>
      </c>
      <c r="D12110" s="19">
        <v>21415.087759999999</v>
      </c>
      <c r="E12110" s="23">
        <v>0.30489746899999998</v>
      </c>
      <c r="F12110" s="23">
        <v>0.24655101400000001</v>
      </c>
      <c r="G12110" s="17">
        <v>0.88401285900000004</v>
      </c>
      <c r="H12110" s="17">
        <v>0.115987141</v>
      </c>
      <c r="I12110" s="17">
        <v>0.99301761200000005</v>
      </c>
      <c r="J12110" s="17">
        <v>6.8500000000000002E-3</v>
      </c>
      <c r="K12110" s="17">
        <v>1.2799999999999999E-4</v>
      </c>
    </row>
    <row r="12111" spans="1:11" x14ac:dyDescent="0.45">
      <c r="A12111" s="10" t="s">
        <v>97</v>
      </c>
      <c r="B12111" s="20">
        <v>0.74</v>
      </c>
      <c r="C12111" s="19">
        <v>149134</v>
      </c>
      <c r="D12111" s="19">
        <v>22032.995200000001</v>
      </c>
      <c r="E12111" s="23">
        <v>0.31407750800000001</v>
      </c>
      <c r="F12111" s="23">
        <v>0.25149293299999997</v>
      </c>
      <c r="G12111" s="17">
        <v>0.88377566500000004</v>
      </c>
      <c r="H12111" s="17">
        <v>0.116224335</v>
      </c>
      <c r="I12111" s="17">
        <v>0.99314811300000005</v>
      </c>
      <c r="J12111" s="17">
        <v>6.7299999999999999E-3</v>
      </c>
      <c r="K12111" s="17">
        <v>1.25E-4</v>
      </c>
    </row>
    <row r="12112" spans="1:11" x14ac:dyDescent="0.45">
      <c r="A12112" s="10" t="s">
        <v>97</v>
      </c>
      <c r="B12112" s="20">
        <v>0.75</v>
      </c>
      <c r="C12112" s="19">
        <v>151138</v>
      </c>
      <c r="D12112" s="19">
        <v>22670.064129999999</v>
      </c>
      <c r="E12112" s="23">
        <v>0.32127906099999998</v>
      </c>
      <c r="F12112" s="23">
        <v>0.25695666</v>
      </c>
      <c r="G12112" s="17">
        <v>0.88383464099999998</v>
      </c>
      <c r="H12112" s="17">
        <v>0.116165359</v>
      </c>
      <c r="I12112" s="17">
        <v>0.99326521700000003</v>
      </c>
      <c r="J12112" s="17">
        <v>6.6100000000000004E-3</v>
      </c>
      <c r="K12112" s="17">
        <v>1.22E-4</v>
      </c>
    </row>
    <row r="12113" spans="1:11" x14ac:dyDescent="0.45">
      <c r="A12113" s="10" t="s">
        <v>97</v>
      </c>
      <c r="B12113" s="20">
        <v>0.76</v>
      </c>
      <c r="C12113" s="19">
        <v>153134</v>
      </c>
      <c r="D12113" s="19">
        <v>23320.074789999999</v>
      </c>
      <c r="E12113" s="23">
        <v>0.33011727600000002</v>
      </c>
      <c r="F12113" s="23">
        <v>0.26245748400000002</v>
      </c>
      <c r="G12113" s="17">
        <v>0.88374887400000002</v>
      </c>
      <c r="H12113" s="17">
        <v>0.116251126</v>
      </c>
      <c r="I12113" s="17">
        <v>0.99337271299999996</v>
      </c>
      <c r="J12113" s="17">
        <v>6.5100000000000002E-3</v>
      </c>
      <c r="K12113" s="17">
        <v>1.2E-4</v>
      </c>
    </row>
    <row r="12114" spans="1:11" x14ac:dyDescent="0.45">
      <c r="A12114" s="10" t="s">
        <v>97</v>
      </c>
      <c r="B12114" s="20">
        <v>0.77</v>
      </c>
      <c r="C12114" s="19">
        <v>155142</v>
      </c>
      <c r="D12114" s="19">
        <v>23992.252100000002</v>
      </c>
      <c r="E12114" s="23">
        <v>0.340122496</v>
      </c>
      <c r="F12114" s="23">
        <v>0.26801840799999999</v>
      </c>
      <c r="G12114" s="17">
        <v>0.88323600300000005</v>
      </c>
      <c r="H12114" s="17">
        <v>0.11676399699999999</v>
      </c>
      <c r="I12114" s="17">
        <v>0.99347384000000005</v>
      </c>
      <c r="J12114" s="17">
        <v>6.4099999999999999E-3</v>
      </c>
      <c r="K12114" s="17">
        <v>1.17E-4</v>
      </c>
    </row>
    <row r="12115" spans="1:11" x14ac:dyDescent="0.45">
      <c r="A12115" s="10" t="s">
        <v>97</v>
      </c>
      <c r="B12115" s="20">
        <v>0.78</v>
      </c>
      <c r="C12115" s="19">
        <v>157145</v>
      </c>
      <c r="D12115" s="19">
        <v>24685.91907</v>
      </c>
      <c r="E12115" s="23">
        <v>0.35193952499999998</v>
      </c>
      <c r="F12115" s="23">
        <v>0.27410531799999999</v>
      </c>
      <c r="G12115" s="17">
        <v>0.88358522399999995</v>
      </c>
      <c r="H12115" s="17">
        <v>0.116414776</v>
      </c>
      <c r="I12115" s="17">
        <v>0.99359098899999998</v>
      </c>
      <c r="J12115" s="17">
        <v>6.2899999999999996E-3</v>
      </c>
      <c r="K12115" s="17">
        <v>1.15E-4</v>
      </c>
    </row>
    <row r="12116" spans="1:11" x14ac:dyDescent="0.45">
      <c r="A12116" s="10" t="s">
        <v>97</v>
      </c>
      <c r="B12116" s="20">
        <v>0.79</v>
      </c>
      <c r="C12116" s="19">
        <v>159142</v>
      </c>
      <c r="D12116" s="19">
        <v>25398.221979999998</v>
      </c>
      <c r="E12116" s="23">
        <v>0.36351278599999998</v>
      </c>
      <c r="F12116" s="23">
        <v>0.28032827100000002</v>
      </c>
      <c r="G12116" s="17">
        <v>0.88379560400000001</v>
      </c>
      <c r="H12116" s="17">
        <v>0.116204396</v>
      </c>
      <c r="I12116" s="17">
        <v>0.99371265799999997</v>
      </c>
      <c r="J12116" s="17">
        <v>6.1700000000000001E-3</v>
      </c>
      <c r="K12116" s="17">
        <v>1.12E-4</v>
      </c>
    </row>
    <row r="12117" spans="1:11" x14ac:dyDescent="0.45">
      <c r="A12117" s="10" t="s">
        <v>97</v>
      </c>
      <c r="B12117" s="20">
        <v>0.8</v>
      </c>
      <c r="C12117" s="19">
        <v>160349</v>
      </c>
      <c r="D12117" s="19">
        <v>25841.32562</v>
      </c>
      <c r="E12117" s="23">
        <v>0.37033922200000002</v>
      </c>
      <c r="F12117" s="23">
        <v>0.28422371800000001</v>
      </c>
      <c r="G12117" s="17">
        <v>0.883722381</v>
      </c>
      <c r="H12117" s="17">
        <v>0.116277619</v>
      </c>
      <c r="I12117" s="17">
        <v>0.99376808800000005</v>
      </c>
      <c r="J12117" s="17">
        <v>6.1199999999999996E-3</v>
      </c>
      <c r="K12117" s="17">
        <v>1.11E-4</v>
      </c>
    </row>
    <row r="12118" spans="1:11" x14ac:dyDescent="0.45">
      <c r="A12118" s="10" t="s">
        <v>97</v>
      </c>
      <c r="B12118" s="20">
        <v>0.80100000000000005</v>
      </c>
      <c r="C12118" s="19">
        <v>160548</v>
      </c>
      <c r="D12118" s="19">
        <v>25915.160479999999</v>
      </c>
      <c r="E12118" s="23">
        <v>0.37195434799999999</v>
      </c>
      <c r="F12118" s="23">
        <v>0.28487594700000002</v>
      </c>
      <c r="G12118" s="17">
        <v>0.88366719000000005</v>
      </c>
      <c r="H12118" s="17">
        <v>0.11633280999999999</v>
      </c>
      <c r="I12118" s="17">
        <v>0.99378305300000003</v>
      </c>
      <c r="J12118" s="17">
        <v>6.11E-3</v>
      </c>
      <c r="K12118" s="17">
        <v>1.11E-4</v>
      </c>
    </row>
    <row r="12119" spans="1:11" x14ac:dyDescent="0.45">
      <c r="A12119" s="10" t="s">
        <v>97</v>
      </c>
      <c r="B12119" s="20">
        <v>0.80200000000000005</v>
      </c>
      <c r="C12119" s="19">
        <v>160708</v>
      </c>
      <c r="D12119" s="19">
        <v>25974.722730000001</v>
      </c>
      <c r="E12119" s="23">
        <v>0.372747157</v>
      </c>
      <c r="F12119" s="23">
        <v>0.28553442400000001</v>
      </c>
      <c r="G12119" s="17">
        <v>0.88352788900000001</v>
      </c>
      <c r="H12119" s="17">
        <v>0.116472111</v>
      </c>
      <c r="I12119" s="17">
        <v>0.99378923600000002</v>
      </c>
      <c r="J12119" s="17">
        <v>6.1000000000000004E-3</v>
      </c>
      <c r="K12119" s="17">
        <v>1.11E-4</v>
      </c>
    </row>
    <row r="12120" spans="1:11" x14ac:dyDescent="0.45">
      <c r="A12120" s="10" t="s">
        <v>97</v>
      </c>
      <c r="B12120" s="20">
        <v>0.80300000000000005</v>
      </c>
      <c r="C12120" s="19">
        <v>160942</v>
      </c>
      <c r="D12120" s="19">
        <v>26061.991279999998</v>
      </c>
      <c r="E12120" s="23">
        <v>0.37328663099999998</v>
      </c>
      <c r="F12120" s="23">
        <v>0.28614914000000002</v>
      </c>
      <c r="G12120" s="17">
        <v>0.883622672</v>
      </c>
      <c r="H12120" s="17">
        <v>0.116377328</v>
      </c>
      <c r="I12120" s="17">
        <v>0.99380672800000003</v>
      </c>
      <c r="J12120" s="17">
        <v>6.0800000000000003E-3</v>
      </c>
      <c r="K12120" s="17">
        <v>1.1E-4</v>
      </c>
    </row>
    <row r="12121" spans="1:11" x14ac:dyDescent="0.45">
      <c r="A12121" s="10" t="s">
        <v>97</v>
      </c>
      <c r="B12121" s="20">
        <v>0.80400000000000005</v>
      </c>
      <c r="C12121" s="19">
        <v>161142</v>
      </c>
      <c r="D12121" s="19">
        <v>26136.751680000001</v>
      </c>
      <c r="E12121" s="23">
        <v>0.37439701199999997</v>
      </c>
      <c r="F12121" s="23">
        <v>0.28687971699999998</v>
      </c>
      <c r="G12121" s="17">
        <v>0.88353750099999995</v>
      </c>
      <c r="H12121" s="17">
        <v>0.116462499</v>
      </c>
      <c r="I12121" s="17">
        <v>0.99381855399999997</v>
      </c>
      <c r="J12121" s="17">
        <v>6.0699999999999999E-3</v>
      </c>
      <c r="K12121" s="17">
        <v>1.1E-4</v>
      </c>
    </row>
    <row r="12122" spans="1:11" x14ac:dyDescent="0.45">
      <c r="A12122" s="10" t="s">
        <v>97</v>
      </c>
      <c r="B12122" s="20">
        <v>0.80500000000000005</v>
      </c>
      <c r="C12122" s="19">
        <v>161352</v>
      </c>
      <c r="D12122" s="19">
        <v>26215.499790000002</v>
      </c>
      <c r="E12122" s="23">
        <v>0.37573173100000001</v>
      </c>
      <c r="F12122" s="23">
        <v>0.28753967200000002</v>
      </c>
      <c r="G12122" s="17">
        <v>0.88356512499999995</v>
      </c>
      <c r="H12122" s="17">
        <v>0.11643487499999999</v>
      </c>
      <c r="I12122" s="17">
        <v>0.993822078</v>
      </c>
      <c r="J12122" s="17">
        <v>6.0699999999999999E-3</v>
      </c>
      <c r="K12122" s="17">
        <v>1.1E-4</v>
      </c>
    </row>
    <row r="12123" spans="1:11" x14ac:dyDescent="0.45">
      <c r="A12123" s="10" t="s">
        <v>97</v>
      </c>
      <c r="B12123" s="20">
        <v>0.80600000000000005</v>
      </c>
      <c r="C12123" s="19">
        <v>161549</v>
      </c>
      <c r="D12123" s="19">
        <v>26289.68967</v>
      </c>
      <c r="E12123" s="23">
        <v>0.37703397500000002</v>
      </c>
      <c r="F12123" s="23">
        <v>0.28824672699999998</v>
      </c>
      <c r="G12123" s="17">
        <v>0.88367616000000004</v>
      </c>
      <c r="H12123" s="17">
        <v>0.11632384</v>
      </c>
      <c r="I12123" s="17">
        <v>0.99383554299999999</v>
      </c>
      <c r="J12123" s="17">
        <v>6.0499999999999998E-3</v>
      </c>
      <c r="K12123" s="17">
        <v>1.1E-4</v>
      </c>
    </row>
    <row r="12124" spans="1:11" x14ac:dyDescent="0.45">
      <c r="A12124" s="10" t="s">
        <v>97</v>
      </c>
      <c r="B12124" s="20">
        <v>0.80700000000000005</v>
      </c>
      <c r="C12124" s="19">
        <v>161749</v>
      </c>
      <c r="D12124" s="19">
        <v>26365.173360000001</v>
      </c>
      <c r="E12124" s="23">
        <v>0.37810063999999999</v>
      </c>
      <c r="F12124" s="23">
        <v>0.28887637100000002</v>
      </c>
      <c r="G12124" s="17">
        <v>0.88374580400000002</v>
      </c>
      <c r="H12124" s="17">
        <v>0.116254196</v>
      </c>
      <c r="I12124" s="17">
        <v>0.99384718599999999</v>
      </c>
      <c r="J12124" s="17">
        <v>6.0400000000000002E-3</v>
      </c>
      <c r="K12124" s="17">
        <v>1.0900000000000001E-4</v>
      </c>
    </row>
    <row r="12125" spans="1:11" x14ac:dyDescent="0.45">
      <c r="A12125" s="10" t="s">
        <v>97</v>
      </c>
      <c r="B12125" s="20">
        <v>0.80800000000000005</v>
      </c>
      <c r="C12125" s="19">
        <v>161951</v>
      </c>
      <c r="D12125" s="19">
        <v>26441.658029999999</v>
      </c>
      <c r="E12125" s="23">
        <v>0.37925073399999998</v>
      </c>
      <c r="F12125" s="23">
        <v>0.28954802899999998</v>
      </c>
      <c r="G12125" s="17">
        <v>0.88378583600000005</v>
      </c>
      <c r="H12125" s="17">
        <v>0.11621416399999999</v>
      </c>
      <c r="I12125" s="17">
        <v>0.99385874399999996</v>
      </c>
      <c r="J12125" s="17">
        <v>6.0299999999999998E-3</v>
      </c>
      <c r="K12125" s="17">
        <v>1.0900000000000001E-4</v>
      </c>
    </row>
    <row r="12126" spans="1:11" x14ac:dyDescent="0.45">
      <c r="A12126" s="10" t="s">
        <v>97</v>
      </c>
      <c r="B12126" s="20">
        <v>0.80900000000000005</v>
      </c>
      <c r="C12126" s="19">
        <v>162147</v>
      </c>
      <c r="D12126" s="19">
        <v>26516.141619999999</v>
      </c>
      <c r="E12126" s="23">
        <v>0.38091218799999998</v>
      </c>
      <c r="F12126" s="23">
        <v>0.29026024499999997</v>
      </c>
      <c r="G12126" s="17">
        <v>0.88383997199999997</v>
      </c>
      <c r="H12126" s="17">
        <v>0.116160028</v>
      </c>
      <c r="I12126" s="17">
        <v>0.99383219</v>
      </c>
      <c r="J12126" s="17">
        <v>6.0600000000000003E-3</v>
      </c>
      <c r="K12126" s="17">
        <v>1.0900000000000001E-4</v>
      </c>
    </row>
    <row r="12127" spans="1:11" x14ac:dyDescent="0.45">
      <c r="A12127" s="10" t="s">
        <v>97</v>
      </c>
      <c r="B12127" s="20">
        <v>0.81</v>
      </c>
      <c r="C12127" s="19">
        <v>162339</v>
      </c>
      <c r="D12127" s="19">
        <v>26589.436310000001</v>
      </c>
      <c r="E12127" s="23">
        <v>0.38233784999999998</v>
      </c>
      <c r="F12127" s="23">
        <v>0.290908838</v>
      </c>
      <c r="G12127" s="17">
        <v>0.88383567699999999</v>
      </c>
      <c r="H12127" s="17">
        <v>0.116164323</v>
      </c>
      <c r="I12127" s="17">
        <v>0.99384412700000002</v>
      </c>
      <c r="J12127" s="17">
        <v>6.0499999999999998E-3</v>
      </c>
      <c r="K12127" s="17">
        <v>1.0900000000000001E-4</v>
      </c>
    </row>
    <row r="12128" spans="1:11" x14ac:dyDescent="0.45">
      <c r="A12128" s="10" t="s">
        <v>97</v>
      </c>
      <c r="B12128" s="20">
        <v>0.81100000000000005</v>
      </c>
      <c r="C12128" s="19">
        <v>162537</v>
      </c>
      <c r="D12128" s="19">
        <v>26665.278350000001</v>
      </c>
      <c r="E12128" s="23">
        <v>0.38341258099999997</v>
      </c>
      <c r="F12128" s="23">
        <v>0.29157433999999999</v>
      </c>
      <c r="G12128" s="17">
        <v>0.88394642499999998</v>
      </c>
      <c r="H12128" s="17">
        <v>0.11605357500000001</v>
      </c>
      <c r="I12128" s="17">
        <v>0.99385266699999997</v>
      </c>
      <c r="J12128" s="17">
        <v>6.0400000000000002E-3</v>
      </c>
      <c r="K12128" s="17">
        <v>1.08E-4</v>
      </c>
    </row>
    <row r="12129" spans="1:11" x14ac:dyDescent="0.45">
      <c r="A12129" s="10" t="s">
        <v>97</v>
      </c>
      <c r="B12129" s="20">
        <v>0.81200000000000006</v>
      </c>
      <c r="C12129" s="19">
        <v>162753</v>
      </c>
      <c r="D12129" s="19">
        <v>26748.22063</v>
      </c>
      <c r="E12129" s="23">
        <v>0.38452023099999999</v>
      </c>
      <c r="F12129" s="23">
        <v>0.29229082699999998</v>
      </c>
      <c r="G12129" s="17">
        <v>0.88390382999999995</v>
      </c>
      <c r="H12129" s="17">
        <v>0.11609617</v>
      </c>
      <c r="I12129" s="17">
        <v>0.99386716399999997</v>
      </c>
      <c r="J12129" s="17">
        <v>6.0200000000000002E-3</v>
      </c>
      <c r="K12129" s="17">
        <v>1.08E-4</v>
      </c>
    </row>
    <row r="12130" spans="1:11" x14ac:dyDescent="0.45">
      <c r="A12130" s="10" t="s">
        <v>97</v>
      </c>
      <c r="B12130" s="20">
        <v>0.81299999999999994</v>
      </c>
      <c r="C12130" s="19">
        <v>162887</v>
      </c>
      <c r="D12130" s="19">
        <v>26799.836439999999</v>
      </c>
      <c r="E12130" s="23">
        <v>0.385690531</v>
      </c>
      <c r="F12130" s="23">
        <v>0.29298956399999998</v>
      </c>
      <c r="G12130" s="17">
        <v>0.88394408400000002</v>
      </c>
      <c r="H12130" s="17">
        <v>0.116055916</v>
      </c>
      <c r="I12130" s="17">
        <v>0.99387125700000001</v>
      </c>
      <c r="J12130" s="17">
        <v>6.0200000000000002E-3</v>
      </c>
      <c r="K12130" s="17">
        <v>1.08E-4</v>
      </c>
    </row>
    <row r="12131" spans="1:11" x14ac:dyDescent="0.45">
      <c r="A12131" s="10" t="s">
        <v>97</v>
      </c>
      <c r="B12131" s="20">
        <v>0.81399999999999995</v>
      </c>
      <c r="C12131" s="19">
        <v>163145</v>
      </c>
      <c r="D12131" s="19">
        <v>26899.44672</v>
      </c>
      <c r="E12131" s="23">
        <v>0.38668088499999997</v>
      </c>
      <c r="F12131" s="23">
        <v>0.29354438599999999</v>
      </c>
      <c r="G12131" s="17">
        <v>0.88402341500000003</v>
      </c>
      <c r="H12131" s="17">
        <v>0.11597658499999999</v>
      </c>
      <c r="I12131" s="17">
        <v>0.99388376099999998</v>
      </c>
      <c r="J12131" s="17">
        <v>6.0099999999999997E-3</v>
      </c>
      <c r="K12131" s="17">
        <v>1.08E-4</v>
      </c>
    </row>
    <row r="12132" spans="1:11" x14ac:dyDescent="0.45">
      <c r="A12132" s="10" t="s">
        <v>97</v>
      </c>
      <c r="B12132" s="20">
        <v>0.81499999999999995</v>
      </c>
      <c r="C12132" s="19">
        <v>163354</v>
      </c>
      <c r="D12132" s="19">
        <v>26980.376179999999</v>
      </c>
      <c r="E12132" s="23">
        <v>0.38783617300000001</v>
      </c>
      <c r="F12132" s="23">
        <v>0.29436978200000002</v>
      </c>
      <c r="G12132" s="17">
        <v>0.88408609500000002</v>
      </c>
      <c r="H12132" s="17">
        <v>0.115913905</v>
      </c>
      <c r="I12132" s="17">
        <v>0.99390231699999998</v>
      </c>
      <c r="J12132" s="17">
        <v>5.9899999999999997E-3</v>
      </c>
      <c r="K12132" s="17">
        <v>1.07E-4</v>
      </c>
    </row>
    <row r="12133" spans="1:11" x14ac:dyDescent="0.45">
      <c r="A12133" s="10" t="s">
        <v>97</v>
      </c>
      <c r="B12133" s="20">
        <v>0.81599999999999995</v>
      </c>
      <c r="C12133" s="19">
        <v>163554</v>
      </c>
      <c r="D12133" s="19">
        <v>27058.181840000001</v>
      </c>
      <c r="E12133" s="23">
        <v>0.38993724200000002</v>
      </c>
      <c r="F12133" s="23">
        <v>0.29504081900000001</v>
      </c>
      <c r="G12133" s="17">
        <v>0.88419115400000003</v>
      </c>
      <c r="H12133" s="17">
        <v>0.11580884599999999</v>
      </c>
      <c r="I12133" s="17">
        <v>0.99390714599999996</v>
      </c>
      <c r="J12133" s="17">
        <v>5.9899999999999997E-3</v>
      </c>
      <c r="K12133" s="17">
        <v>1.07E-4</v>
      </c>
    </row>
    <row r="12134" spans="1:11" x14ac:dyDescent="0.45">
      <c r="A12134" s="10" t="s">
        <v>97</v>
      </c>
      <c r="B12134" s="20">
        <v>0.81699999999999995</v>
      </c>
      <c r="C12134" s="19">
        <v>163749</v>
      </c>
      <c r="D12134" s="19">
        <v>27134.345809999999</v>
      </c>
      <c r="E12134" s="23">
        <v>0.39118576900000002</v>
      </c>
      <c r="F12134" s="23">
        <v>0.29576212400000002</v>
      </c>
      <c r="G12134" s="17">
        <v>0.88412753700000002</v>
      </c>
      <c r="H12134" s="17">
        <v>0.11587246299999999</v>
      </c>
      <c r="I12134" s="17">
        <v>0.99384232100000003</v>
      </c>
      <c r="J12134" s="17">
        <v>6.0499999999999998E-3</v>
      </c>
      <c r="K12134" s="17">
        <v>1.07E-4</v>
      </c>
    </row>
    <row r="12135" spans="1:11" x14ac:dyDescent="0.45">
      <c r="A12135" s="10" t="s">
        <v>97</v>
      </c>
      <c r="B12135" s="20">
        <v>0.81799999999999995</v>
      </c>
      <c r="C12135" s="19">
        <v>163937</v>
      </c>
      <c r="D12135" s="19">
        <v>27208.068240000001</v>
      </c>
      <c r="E12135" s="23">
        <v>0.39353606600000002</v>
      </c>
      <c r="F12135" s="23">
        <v>0.29649455299999999</v>
      </c>
      <c r="G12135" s="17">
        <v>0.88408962000000002</v>
      </c>
      <c r="H12135" s="17">
        <v>0.11591037999999999</v>
      </c>
      <c r="I12135" s="17">
        <v>0.99384333400000002</v>
      </c>
      <c r="J12135" s="17">
        <v>6.0499999999999998E-3</v>
      </c>
      <c r="K12135" s="17">
        <v>1.07E-4</v>
      </c>
    </row>
    <row r="12136" spans="1:11" x14ac:dyDescent="0.45">
      <c r="A12136" s="10" t="s">
        <v>97</v>
      </c>
      <c r="B12136" s="20">
        <v>0.81899999999999995</v>
      </c>
      <c r="C12136" s="19">
        <v>164153</v>
      </c>
      <c r="D12136" s="19">
        <v>27293.235410000001</v>
      </c>
      <c r="E12136" s="23">
        <v>0.39505133599999998</v>
      </c>
      <c r="F12136" s="23">
        <v>0.29715323700000001</v>
      </c>
      <c r="G12136" s="17">
        <v>0.88405938399999995</v>
      </c>
      <c r="H12136" s="17">
        <v>0.115940616</v>
      </c>
      <c r="I12136" s="17">
        <v>0.99385890499999996</v>
      </c>
      <c r="J12136" s="17">
        <v>6.0299999999999998E-3</v>
      </c>
      <c r="K12136" s="17">
        <v>1.06E-4</v>
      </c>
    </row>
    <row r="12137" spans="1:11" x14ac:dyDescent="0.45">
      <c r="A12137" s="10" t="s">
        <v>97</v>
      </c>
      <c r="B12137" s="20">
        <v>0.82</v>
      </c>
      <c r="C12137" s="19">
        <v>164349</v>
      </c>
      <c r="D12137" s="19">
        <v>27370.83121</v>
      </c>
      <c r="E12137" s="23">
        <v>0.39624822399999998</v>
      </c>
      <c r="F12137" s="23">
        <v>0.29790675100000003</v>
      </c>
      <c r="G12137" s="17">
        <v>0.88400902999999997</v>
      </c>
      <c r="H12137" s="17">
        <v>0.11599097</v>
      </c>
      <c r="I12137" s="17">
        <v>0.99387049400000005</v>
      </c>
      <c r="J12137" s="17">
        <v>6.0200000000000002E-3</v>
      </c>
      <c r="K12137" s="17">
        <v>1.06E-4</v>
      </c>
    </row>
    <row r="12138" spans="1:11" x14ac:dyDescent="0.45">
      <c r="A12138" s="10" t="s">
        <v>97</v>
      </c>
      <c r="B12138" s="20">
        <v>0.82099999999999995</v>
      </c>
      <c r="C12138" s="19">
        <v>164544</v>
      </c>
      <c r="D12138" s="19">
        <v>27448.345700000002</v>
      </c>
      <c r="E12138" s="23">
        <v>0.39859821299999998</v>
      </c>
      <c r="F12138" s="23">
        <v>0.29858161</v>
      </c>
      <c r="G12138" s="17">
        <v>0.88410394800000003</v>
      </c>
      <c r="H12138" s="17">
        <v>0.115896052</v>
      </c>
      <c r="I12138" s="17">
        <v>0.99388611999999998</v>
      </c>
      <c r="J12138" s="17">
        <v>6.0099999999999997E-3</v>
      </c>
      <c r="K12138" s="17">
        <v>1.06E-4</v>
      </c>
    </row>
    <row r="12139" spans="1:11" x14ac:dyDescent="0.45">
      <c r="A12139" s="10" t="s">
        <v>97</v>
      </c>
      <c r="B12139" s="20">
        <v>0.82199999999999995</v>
      </c>
      <c r="C12139" s="19">
        <v>164744</v>
      </c>
      <c r="D12139" s="19">
        <v>27528.153490000001</v>
      </c>
      <c r="E12139" s="23">
        <v>0.399856726</v>
      </c>
      <c r="F12139" s="23">
        <v>0.29936004900000002</v>
      </c>
      <c r="G12139" s="17">
        <v>0.88422643599999995</v>
      </c>
      <c r="H12139" s="17">
        <v>0.115773564</v>
      </c>
      <c r="I12139" s="17">
        <v>0.99388876199999998</v>
      </c>
      <c r="J12139" s="17">
        <v>6.0099999999999997E-3</v>
      </c>
      <c r="K12139" s="17">
        <v>1.06E-4</v>
      </c>
    </row>
    <row r="12140" spans="1:11" x14ac:dyDescent="0.45">
      <c r="A12140" s="10" t="s">
        <v>97</v>
      </c>
      <c r="B12140" s="20">
        <v>0.82299999999999995</v>
      </c>
      <c r="C12140" s="19">
        <v>164948</v>
      </c>
      <c r="D12140" s="19">
        <v>27609.90958</v>
      </c>
      <c r="E12140" s="23">
        <v>0.40125746899999998</v>
      </c>
      <c r="F12140" s="23">
        <v>0.30008828100000001</v>
      </c>
      <c r="G12140" s="17">
        <v>0.88429686900000004</v>
      </c>
      <c r="H12140" s="17">
        <v>0.115703131</v>
      </c>
      <c r="I12140" s="17">
        <v>0.99390366299999999</v>
      </c>
      <c r="J12140" s="17">
        <v>5.9899999999999997E-3</v>
      </c>
      <c r="K12140" s="17">
        <v>1.05E-4</v>
      </c>
    </row>
    <row r="12141" spans="1:11" x14ac:dyDescent="0.45">
      <c r="A12141" s="10" t="s">
        <v>97</v>
      </c>
      <c r="B12141" s="20">
        <v>0.82399999999999995</v>
      </c>
      <c r="C12141" s="19">
        <v>165129</v>
      </c>
      <c r="D12141" s="19">
        <v>27682.683099999998</v>
      </c>
      <c r="E12141" s="23">
        <v>0.402705072</v>
      </c>
      <c r="F12141" s="23">
        <v>0.30084181199999999</v>
      </c>
      <c r="G12141" s="17">
        <v>0.884363134</v>
      </c>
      <c r="H12141" s="17">
        <v>0.115636866</v>
      </c>
      <c r="I12141" s="17">
        <v>0.99391515100000005</v>
      </c>
      <c r="J12141" s="17">
        <v>5.9800000000000001E-3</v>
      </c>
      <c r="K12141" s="17">
        <v>1.05E-4</v>
      </c>
    </row>
    <row r="12142" spans="1:11" x14ac:dyDescent="0.45">
      <c r="A12142" s="10" t="s">
        <v>97</v>
      </c>
      <c r="B12142" s="20">
        <v>0.82499999999999996</v>
      </c>
      <c r="C12142" s="19">
        <v>165351</v>
      </c>
      <c r="D12142" s="19">
        <v>27772.476640000001</v>
      </c>
      <c r="E12142" s="23">
        <v>0.405780953</v>
      </c>
      <c r="F12142" s="23">
        <v>0.301550243</v>
      </c>
      <c r="G12142" s="17">
        <v>0.88430066900000004</v>
      </c>
      <c r="H12142" s="17">
        <v>0.115699331</v>
      </c>
      <c r="I12142" s="17">
        <v>0.99392650100000002</v>
      </c>
      <c r="J12142" s="17">
        <v>5.9699999999999996E-3</v>
      </c>
      <c r="K12142" s="17">
        <v>1.05E-4</v>
      </c>
    </row>
    <row r="12143" spans="1:11" x14ac:dyDescent="0.45">
      <c r="A12143" s="10" t="s">
        <v>97</v>
      </c>
      <c r="B12143" s="20">
        <v>0.82599999999999996</v>
      </c>
      <c r="C12143" s="19">
        <v>165545</v>
      </c>
      <c r="D12143" s="19">
        <v>27851.339970000001</v>
      </c>
      <c r="E12143" s="23">
        <v>0.40752127100000002</v>
      </c>
      <c r="F12143" s="23">
        <v>0.30234824399999999</v>
      </c>
      <c r="G12143" s="17">
        <v>0.88437584899999999</v>
      </c>
      <c r="H12143" s="17">
        <v>0.11562415099999999</v>
      </c>
      <c r="I12143" s="17">
        <v>0.99392381900000004</v>
      </c>
      <c r="J12143" s="17">
        <v>5.9699999999999996E-3</v>
      </c>
      <c r="K12143" s="17">
        <v>1.05E-4</v>
      </c>
    </row>
    <row r="12144" spans="1:11" x14ac:dyDescent="0.45">
      <c r="A12144" s="10" t="s">
        <v>97</v>
      </c>
      <c r="B12144" s="20">
        <v>0.82699999999999996</v>
      </c>
      <c r="C12144" s="19">
        <v>165755</v>
      </c>
      <c r="D12144" s="19">
        <v>27937.159459999999</v>
      </c>
      <c r="E12144" s="23">
        <v>0.40964400200000001</v>
      </c>
      <c r="F12144" s="23">
        <v>0.30305595800000001</v>
      </c>
      <c r="G12144" s="17">
        <v>0.88446200699999999</v>
      </c>
      <c r="H12144" s="17">
        <v>0.11553799300000001</v>
      </c>
      <c r="I12144" s="17">
        <v>0.993934019</v>
      </c>
      <c r="J12144" s="17">
        <v>5.96E-3</v>
      </c>
      <c r="K12144" s="17">
        <v>1.05E-4</v>
      </c>
    </row>
    <row r="12145" spans="1:11" x14ac:dyDescent="0.45">
      <c r="A12145" s="10" t="s">
        <v>97</v>
      </c>
      <c r="B12145" s="20">
        <v>0.82799999999999996</v>
      </c>
      <c r="C12145" s="19">
        <v>165948</v>
      </c>
      <c r="D12145" s="19">
        <v>28016.367900000001</v>
      </c>
      <c r="E12145" s="23">
        <v>0.41129759500000002</v>
      </c>
      <c r="F12145" s="23">
        <v>0.30387594099999998</v>
      </c>
      <c r="G12145" s="17">
        <v>0.88449393799999998</v>
      </c>
      <c r="H12145" s="17">
        <v>0.11550606200000001</v>
      </c>
      <c r="I12145" s="17">
        <v>0.99393431700000001</v>
      </c>
      <c r="J12145" s="17">
        <v>5.96E-3</v>
      </c>
      <c r="K12145" s="17">
        <v>1.0399999999999999E-4</v>
      </c>
    </row>
    <row r="12146" spans="1:11" x14ac:dyDescent="0.45">
      <c r="A12146" s="10" t="s">
        <v>97</v>
      </c>
      <c r="B12146" s="20">
        <v>0.82899999999999996</v>
      </c>
      <c r="C12146" s="19">
        <v>166147</v>
      </c>
      <c r="D12146" s="19">
        <v>28098.438900000001</v>
      </c>
      <c r="E12146" s="23">
        <v>0.41355293999999998</v>
      </c>
      <c r="F12146" s="23">
        <v>0.304636295</v>
      </c>
      <c r="G12146" s="17">
        <v>0.88446375799999999</v>
      </c>
      <c r="H12146" s="17">
        <v>0.115536242</v>
      </c>
      <c r="I12146" s="17">
        <v>0.99388339400000003</v>
      </c>
      <c r="J12146" s="17">
        <v>6.0099999999999997E-3</v>
      </c>
      <c r="K12146" s="17">
        <v>1.0399999999999999E-4</v>
      </c>
    </row>
    <row r="12147" spans="1:11" x14ac:dyDescent="0.45">
      <c r="A12147" s="10" t="s">
        <v>97</v>
      </c>
      <c r="B12147" s="20">
        <v>0.83</v>
      </c>
      <c r="C12147" s="19">
        <v>166357</v>
      </c>
      <c r="D12147" s="19">
        <v>28185.46744</v>
      </c>
      <c r="E12147" s="23">
        <v>0.41518233100000002</v>
      </c>
      <c r="F12147" s="23">
        <v>0.305387611</v>
      </c>
      <c r="G12147" s="17">
        <v>0.88451943700000002</v>
      </c>
      <c r="H12147" s="17">
        <v>0.11548056299999999</v>
      </c>
      <c r="I12147" s="17">
        <v>0.99389872999999995</v>
      </c>
      <c r="J12147" s="17">
        <v>6.0000000000000001E-3</v>
      </c>
      <c r="K12147" s="17">
        <v>1.0399999999999999E-4</v>
      </c>
    </row>
    <row r="12148" spans="1:11" x14ac:dyDescent="0.45">
      <c r="A12148" s="10" t="s">
        <v>97</v>
      </c>
      <c r="B12148" s="20">
        <v>0.83099999999999996</v>
      </c>
      <c r="C12148" s="19">
        <v>166551</v>
      </c>
      <c r="D12148" s="19">
        <v>28266.248350000002</v>
      </c>
      <c r="E12148" s="23">
        <v>0.41694969100000001</v>
      </c>
      <c r="F12148" s="23">
        <v>0.30621220999999998</v>
      </c>
      <c r="G12148" s="17">
        <v>0.88453987099999998</v>
      </c>
      <c r="H12148" s="17">
        <v>0.11546012899999999</v>
      </c>
      <c r="I12148" s="17">
        <v>0.99391137600000001</v>
      </c>
      <c r="J12148" s="17">
        <v>5.9800000000000001E-3</v>
      </c>
      <c r="K12148" s="17">
        <v>1.0399999999999999E-4</v>
      </c>
    </row>
    <row r="12149" spans="1:11" x14ac:dyDescent="0.45">
      <c r="A12149" s="10" t="s">
        <v>97</v>
      </c>
      <c r="B12149" s="20">
        <v>0.83199999999999996</v>
      </c>
      <c r="C12149" s="19">
        <v>166756</v>
      </c>
      <c r="D12149" s="19">
        <v>28351.927500000002</v>
      </c>
      <c r="E12149" s="23">
        <v>0.41865878699999998</v>
      </c>
      <c r="F12149" s="23">
        <v>0.30696110700000001</v>
      </c>
      <c r="G12149" s="17">
        <v>0.88460385200000002</v>
      </c>
      <c r="H12149" s="17">
        <v>0.115396148</v>
      </c>
      <c r="I12149" s="17">
        <v>0.99392086999999996</v>
      </c>
      <c r="J12149" s="17">
        <v>5.9800000000000001E-3</v>
      </c>
      <c r="K12149" s="17">
        <v>1.0399999999999999E-4</v>
      </c>
    </row>
    <row r="12150" spans="1:11" x14ac:dyDescent="0.45">
      <c r="A12150" s="10" t="s">
        <v>97</v>
      </c>
      <c r="B12150" s="20">
        <v>0.83299999999999996</v>
      </c>
      <c r="C12150" s="19">
        <v>166948</v>
      </c>
      <c r="D12150" s="19">
        <v>28432.51369</v>
      </c>
      <c r="E12150" s="23">
        <v>0.42021851199999999</v>
      </c>
      <c r="F12150" s="23">
        <v>0.30779155899999999</v>
      </c>
      <c r="G12150" s="17">
        <v>0.88458082800000004</v>
      </c>
      <c r="H12150" s="17">
        <v>0.115419172</v>
      </c>
      <c r="I12150" s="17">
        <v>0.99391516599999996</v>
      </c>
      <c r="J12150" s="17">
        <v>5.9800000000000001E-3</v>
      </c>
      <c r="K12150" s="17">
        <v>1.03E-4</v>
      </c>
    </row>
    <row r="12151" spans="1:11" x14ac:dyDescent="0.45">
      <c r="A12151" s="10" t="s">
        <v>97</v>
      </c>
      <c r="B12151" s="20">
        <v>0.83399999999999996</v>
      </c>
      <c r="C12151" s="19">
        <v>167155</v>
      </c>
      <c r="D12151" s="19">
        <v>28519.74725</v>
      </c>
      <c r="E12151" s="23">
        <v>0.42206107199999998</v>
      </c>
      <c r="F12151" s="23">
        <v>0.308575237</v>
      </c>
      <c r="G12151" s="17">
        <v>0.88465795199999997</v>
      </c>
      <c r="H12151" s="17">
        <v>0.115342048</v>
      </c>
      <c r="I12151" s="17">
        <v>0.993908613</v>
      </c>
      <c r="J12151" s="17">
        <v>5.9899999999999997E-3</v>
      </c>
      <c r="K12151" s="17">
        <v>1.03E-4</v>
      </c>
    </row>
    <row r="12152" spans="1:11" x14ac:dyDescent="0.45">
      <c r="A12152" s="10" t="s">
        <v>97</v>
      </c>
      <c r="B12152" s="20">
        <v>0.83499999999999996</v>
      </c>
      <c r="C12152" s="19">
        <v>167347</v>
      </c>
      <c r="D12152" s="19">
        <v>28601.04653</v>
      </c>
      <c r="E12152" s="23">
        <v>0.424598113</v>
      </c>
      <c r="F12152" s="23">
        <v>0.30937204299999999</v>
      </c>
      <c r="G12152" s="17">
        <v>0.88458711499999998</v>
      </c>
      <c r="H12152" s="17">
        <v>0.11541288500000001</v>
      </c>
      <c r="I12152" s="17">
        <v>0.99391800100000005</v>
      </c>
      <c r="J12152" s="17">
        <v>5.9800000000000001E-3</v>
      </c>
      <c r="K12152" s="17">
        <v>1.03E-4</v>
      </c>
    </row>
    <row r="12153" spans="1:11" x14ac:dyDescent="0.45">
      <c r="A12153" s="10" t="s">
        <v>97</v>
      </c>
      <c r="B12153" s="20">
        <v>0.83599999999999997</v>
      </c>
      <c r="C12153" s="19">
        <v>167557</v>
      </c>
      <c r="D12153" s="19">
        <v>28690.37139</v>
      </c>
      <c r="E12153" s="23">
        <v>0.42607692000000003</v>
      </c>
      <c r="F12153" s="23">
        <v>0.31010787899999998</v>
      </c>
      <c r="G12153" s="17">
        <v>0.88468998600000004</v>
      </c>
      <c r="H12153" s="17">
        <v>0.115310014</v>
      </c>
      <c r="I12153" s="17">
        <v>0.99392878699999998</v>
      </c>
      <c r="J12153" s="17">
        <v>5.9699999999999996E-3</v>
      </c>
      <c r="K12153" s="17">
        <v>1.03E-4</v>
      </c>
    </row>
    <row r="12154" spans="1:11" x14ac:dyDescent="0.45">
      <c r="A12154" s="10" t="s">
        <v>97</v>
      </c>
      <c r="B12154" s="20">
        <v>0.83699999999999997</v>
      </c>
      <c r="C12154" s="19">
        <v>167743</v>
      </c>
      <c r="D12154" s="19">
        <v>28769.769380000002</v>
      </c>
      <c r="E12154" s="23">
        <v>0.42795956699999999</v>
      </c>
      <c r="F12154" s="23">
        <v>0.310985858</v>
      </c>
      <c r="G12154" s="17">
        <v>0.88474630799999998</v>
      </c>
      <c r="H12154" s="17">
        <v>0.115253692</v>
      </c>
      <c r="I12154" s="17">
        <v>0.99390032500000003</v>
      </c>
      <c r="J12154" s="17">
        <v>6.0000000000000001E-3</v>
      </c>
      <c r="K12154" s="17">
        <v>1.02E-4</v>
      </c>
    </row>
    <row r="12155" spans="1:11" x14ac:dyDescent="0.45">
      <c r="A12155" s="10" t="s">
        <v>97</v>
      </c>
      <c r="B12155" s="20">
        <v>0.83799999999999997</v>
      </c>
      <c r="C12155" s="19">
        <v>167958</v>
      </c>
      <c r="D12155" s="19">
        <v>28862.012869999999</v>
      </c>
      <c r="E12155" s="23">
        <v>0.42980439999999998</v>
      </c>
      <c r="F12155" s="23">
        <v>0.31181249500000002</v>
      </c>
      <c r="G12155" s="17">
        <v>0.88481644199999998</v>
      </c>
      <c r="H12155" s="17">
        <v>0.11518355800000001</v>
      </c>
      <c r="I12155" s="17">
        <v>0.99390565900000005</v>
      </c>
      <c r="J12155" s="17">
        <v>5.9899999999999997E-3</v>
      </c>
      <c r="K12155" s="17">
        <v>1.02E-4</v>
      </c>
    </row>
    <row r="12156" spans="1:11" x14ac:dyDescent="0.45">
      <c r="A12156" s="10" t="s">
        <v>97</v>
      </c>
      <c r="B12156" s="20">
        <v>0.83899999999999997</v>
      </c>
      <c r="C12156" s="19">
        <v>168128</v>
      </c>
      <c r="D12156" s="19">
        <v>28935.16128</v>
      </c>
      <c r="E12156" s="23">
        <v>0.43107835799999999</v>
      </c>
      <c r="F12156" s="23">
        <v>0.31266586499999999</v>
      </c>
      <c r="G12156" s="17">
        <v>0.88480205599999995</v>
      </c>
      <c r="H12156" s="17">
        <v>0.115197944</v>
      </c>
      <c r="I12156" s="17">
        <v>0.99390849000000003</v>
      </c>
      <c r="J12156" s="17">
        <v>5.9899999999999997E-3</v>
      </c>
      <c r="K12156" s="17">
        <v>1.02E-4</v>
      </c>
    </row>
    <row r="12157" spans="1:11" x14ac:dyDescent="0.45">
      <c r="A12157" s="10" t="s">
        <v>97</v>
      </c>
      <c r="B12157" s="20">
        <v>0.84</v>
      </c>
      <c r="C12157" s="19">
        <v>168354</v>
      </c>
      <c r="D12157" s="19">
        <v>29032.86303</v>
      </c>
      <c r="E12157" s="23">
        <v>0.43331873399999998</v>
      </c>
      <c r="F12157" s="23">
        <v>0.31342718899999999</v>
      </c>
      <c r="G12157" s="17">
        <v>0.88485572099999998</v>
      </c>
      <c r="H12157" s="17">
        <v>0.115144279</v>
      </c>
      <c r="I12157" s="17">
        <v>0.99391780200000002</v>
      </c>
      <c r="J12157" s="17">
        <v>5.9800000000000001E-3</v>
      </c>
      <c r="K12157" s="17">
        <v>1.02E-4</v>
      </c>
    </row>
    <row r="12158" spans="1:11" x14ac:dyDescent="0.45">
      <c r="A12158" s="10" t="s">
        <v>97</v>
      </c>
      <c r="B12158" s="20">
        <v>0.84099999999999997</v>
      </c>
      <c r="C12158" s="19">
        <v>168551</v>
      </c>
      <c r="D12158" s="19">
        <v>29118.477210000001</v>
      </c>
      <c r="E12158" s="23">
        <v>0.43589151599999998</v>
      </c>
      <c r="F12158" s="23">
        <v>0.31428612700000003</v>
      </c>
      <c r="G12158" s="17">
        <v>0.88487164100000004</v>
      </c>
      <c r="H12158" s="17">
        <v>0.115128359</v>
      </c>
      <c r="I12158" s="17">
        <v>0.99391917799999996</v>
      </c>
      <c r="J12158" s="17">
        <v>5.9800000000000001E-3</v>
      </c>
      <c r="K12158" s="17">
        <v>1.03E-4</v>
      </c>
    </row>
    <row r="12159" spans="1:11" x14ac:dyDescent="0.45">
      <c r="A12159" s="10" t="s">
        <v>97</v>
      </c>
      <c r="B12159" s="20">
        <v>0.84199999999999997</v>
      </c>
      <c r="C12159" s="19">
        <v>168753</v>
      </c>
      <c r="D12159" s="19">
        <v>29206.61666</v>
      </c>
      <c r="E12159" s="23">
        <v>0.436995415</v>
      </c>
      <c r="F12159" s="23">
        <v>0.31516865599999999</v>
      </c>
      <c r="G12159" s="17">
        <v>0.88484945500000001</v>
      </c>
      <c r="H12159" s="17">
        <v>0.11515054500000001</v>
      </c>
      <c r="I12159" s="17">
        <v>0.99393103500000002</v>
      </c>
      <c r="J12159" s="17">
        <v>5.9699999999999996E-3</v>
      </c>
      <c r="K12159" s="17">
        <v>1.03E-4</v>
      </c>
    </row>
    <row r="12160" spans="1:11" x14ac:dyDescent="0.45">
      <c r="A12160" s="10" t="s">
        <v>97</v>
      </c>
      <c r="B12160" s="20">
        <v>0.84299999999999997</v>
      </c>
      <c r="C12160" s="19">
        <v>168958</v>
      </c>
      <c r="D12160" s="19">
        <v>29296.334729999999</v>
      </c>
      <c r="E12160" s="23">
        <v>0.43819175500000002</v>
      </c>
      <c r="F12160" s="23">
        <v>0.31600056599999998</v>
      </c>
      <c r="G12160" s="17">
        <v>0.88477017999999996</v>
      </c>
      <c r="H12160" s="17">
        <v>0.11522982</v>
      </c>
      <c r="I12160" s="17">
        <v>0.99384749299999997</v>
      </c>
      <c r="J12160" s="17">
        <v>6.0499999999999998E-3</v>
      </c>
      <c r="K12160" s="17">
        <v>1.03E-4</v>
      </c>
    </row>
    <row r="12161" spans="1:11" x14ac:dyDescent="0.45">
      <c r="A12161" s="10" t="s">
        <v>97</v>
      </c>
      <c r="B12161" s="20">
        <v>0.84399999999999997</v>
      </c>
      <c r="C12161" s="19">
        <v>169159</v>
      </c>
      <c r="D12161" s="19">
        <v>29384.54852</v>
      </c>
      <c r="E12161" s="23">
        <v>0.43980499099999998</v>
      </c>
      <c r="F12161" s="23">
        <v>0.316830642</v>
      </c>
      <c r="G12161" s="17">
        <v>0.88480068999999995</v>
      </c>
      <c r="H12161" s="17">
        <v>0.11519931</v>
      </c>
      <c r="I12161" s="17">
        <v>0.99386180400000002</v>
      </c>
      <c r="J12161" s="17">
        <v>6.0400000000000002E-3</v>
      </c>
      <c r="K12161" s="17">
        <v>1.03E-4</v>
      </c>
    </row>
    <row r="12162" spans="1:11" x14ac:dyDescent="0.45">
      <c r="A12162" s="10" t="s">
        <v>97</v>
      </c>
      <c r="B12162" s="20">
        <v>0.84499999999999997</v>
      </c>
      <c r="C12162" s="19">
        <v>169341</v>
      </c>
      <c r="D12162" s="19">
        <v>29464.764439999999</v>
      </c>
      <c r="E12162" s="23">
        <v>0.441703558</v>
      </c>
      <c r="F12162" s="23">
        <v>0.31772300599999997</v>
      </c>
      <c r="G12162" s="17">
        <v>0.88478277599999999</v>
      </c>
      <c r="H12162" s="17">
        <v>0.11521722399999999</v>
      </c>
      <c r="I12162" s="17">
        <v>0.99386887599999996</v>
      </c>
      <c r="J12162" s="17">
        <v>6.0299999999999998E-3</v>
      </c>
      <c r="K12162" s="17">
        <v>1.03E-4</v>
      </c>
    </row>
    <row r="12163" spans="1:11" x14ac:dyDescent="0.45">
      <c r="A12163" s="10" t="s">
        <v>97</v>
      </c>
      <c r="B12163" s="20">
        <v>0.84599999999999997</v>
      </c>
      <c r="C12163" s="19">
        <v>169546</v>
      </c>
      <c r="D12163" s="19">
        <v>29555.63336</v>
      </c>
      <c r="E12163" s="23">
        <v>0.444815607</v>
      </c>
      <c r="F12163" s="23">
        <v>0.31854186600000001</v>
      </c>
      <c r="G12163" s="17">
        <v>0.88475104100000002</v>
      </c>
      <c r="H12163" s="17">
        <v>0.115248959</v>
      </c>
      <c r="I12163" s="17">
        <v>0.993876502</v>
      </c>
      <c r="J12163" s="17">
        <v>6.0200000000000002E-3</v>
      </c>
      <c r="K12163" s="17">
        <v>1.02E-4</v>
      </c>
    </row>
    <row r="12164" spans="1:11" x14ac:dyDescent="0.45">
      <c r="A12164" s="10" t="s">
        <v>97</v>
      </c>
      <c r="B12164" s="20">
        <v>0.84699999999999998</v>
      </c>
      <c r="C12164" s="19">
        <v>169707</v>
      </c>
      <c r="D12164" s="19">
        <v>29627.40569</v>
      </c>
      <c r="E12164" s="23">
        <v>0.44670685300000001</v>
      </c>
      <c r="F12164" s="23">
        <v>0.31942314399999999</v>
      </c>
      <c r="G12164" s="17">
        <v>0.88470717200000004</v>
      </c>
      <c r="H12164" s="17">
        <v>0.115292828</v>
      </c>
      <c r="I12164" s="17">
        <v>0.99387803100000005</v>
      </c>
      <c r="J12164" s="17">
        <v>6.0200000000000002E-3</v>
      </c>
      <c r="K12164" s="17">
        <v>1.02E-4</v>
      </c>
    </row>
    <row r="12165" spans="1:11" x14ac:dyDescent="0.45">
      <c r="A12165" s="10" t="s">
        <v>97</v>
      </c>
      <c r="B12165" s="20">
        <v>0.84799999999999998</v>
      </c>
      <c r="C12165" s="19">
        <v>169960</v>
      </c>
      <c r="D12165" s="19">
        <v>29740.650310000001</v>
      </c>
      <c r="E12165" s="23">
        <v>0.44832860699999999</v>
      </c>
      <c r="F12165" s="23">
        <v>0.32016943599999997</v>
      </c>
      <c r="G12165" s="17">
        <v>0.88477877100000002</v>
      </c>
      <c r="H12165" s="17">
        <v>0.11522122899999999</v>
      </c>
      <c r="I12165" s="17">
        <v>0.99383523699999998</v>
      </c>
      <c r="J12165" s="17">
        <v>6.0600000000000003E-3</v>
      </c>
      <c r="K12165" s="17">
        <v>1.02E-4</v>
      </c>
    </row>
    <row r="12166" spans="1:11" x14ac:dyDescent="0.45">
      <c r="A12166" s="10" t="s">
        <v>97</v>
      </c>
      <c r="B12166" s="20">
        <v>0.84899999999999998</v>
      </c>
      <c r="C12166" s="19">
        <v>170156</v>
      </c>
      <c r="D12166" s="19">
        <v>29828.751980000001</v>
      </c>
      <c r="E12166" s="23">
        <v>0.45097068000000001</v>
      </c>
      <c r="F12166" s="23">
        <v>0.32120831500000002</v>
      </c>
      <c r="G12166" s="17">
        <v>0.88475281500000003</v>
      </c>
      <c r="H12166" s="17">
        <v>0.115247185</v>
      </c>
      <c r="I12166" s="17">
        <v>0.99384344300000005</v>
      </c>
      <c r="J12166" s="17">
        <v>6.0499999999999998E-3</v>
      </c>
      <c r="K12166" s="17">
        <v>1.02E-4</v>
      </c>
    </row>
    <row r="12167" spans="1:11" x14ac:dyDescent="0.45">
      <c r="A12167" s="10" t="s">
        <v>97</v>
      </c>
      <c r="B12167" s="20">
        <v>0.85</v>
      </c>
      <c r="C12167" s="19">
        <v>170355</v>
      </c>
      <c r="D12167" s="19">
        <v>29918.81654</v>
      </c>
      <c r="E12167" s="23">
        <v>0.45356091100000001</v>
      </c>
      <c r="F12167" s="23">
        <v>0.32208516500000001</v>
      </c>
      <c r="G12167" s="17">
        <v>0.88459980599999999</v>
      </c>
      <c r="H12167" s="17">
        <v>0.115400194</v>
      </c>
      <c r="I12167" s="17">
        <v>0.993846962</v>
      </c>
      <c r="J12167" s="17">
        <v>6.0499999999999998E-3</v>
      </c>
      <c r="K12167" s="17">
        <v>1.02E-4</v>
      </c>
    </row>
    <row r="12168" spans="1:11" x14ac:dyDescent="0.45">
      <c r="A12168" s="10" t="s">
        <v>97</v>
      </c>
      <c r="B12168" s="20">
        <v>0.85099999999999998</v>
      </c>
      <c r="C12168" s="19">
        <v>170559</v>
      </c>
      <c r="D12168" s="19">
        <v>30011.53961</v>
      </c>
      <c r="E12168" s="23">
        <v>0.45520568099999997</v>
      </c>
      <c r="F12168" s="23">
        <v>0.322980445</v>
      </c>
      <c r="G12168" s="17">
        <v>0.88462057100000002</v>
      </c>
      <c r="H12168" s="17">
        <v>0.11537942900000001</v>
      </c>
      <c r="I12168" s="17">
        <v>0.993857726</v>
      </c>
      <c r="J12168" s="17">
        <v>6.0400000000000002E-3</v>
      </c>
      <c r="K12168" s="17">
        <v>1.02E-4</v>
      </c>
    </row>
    <row r="12169" spans="1:11" x14ac:dyDescent="0.45">
      <c r="A12169" s="10" t="s">
        <v>97</v>
      </c>
      <c r="B12169" s="20">
        <v>0.85199999999999998</v>
      </c>
      <c r="C12169" s="19">
        <v>170737</v>
      </c>
      <c r="D12169" s="19">
        <v>30092.78153</v>
      </c>
      <c r="E12169" s="23">
        <v>0.45705128900000003</v>
      </c>
      <c r="F12169" s="23">
        <v>0.32388114699999998</v>
      </c>
      <c r="G12169" s="17">
        <v>0.88466471800000002</v>
      </c>
      <c r="H12169" s="17">
        <v>0.115335282</v>
      </c>
      <c r="I12169" s="17">
        <v>0.99386049499999995</v>
      </c>
      <c r="J12169" s="17">
        <v>6.0400000000000002E-3</v>
      </c>
      <c r="K12169" s="17">
        <v>1.01E-4</v>
      </c>
    </row>
    <row r="12170" spans="1:11" x14ac:dyDescent="0.45">
      <c r="A12170" s="10" t="s">
        <v>97</v>
      </c>
      <c r="B12170" s="20">
        <v>0.85299999999999998</v>
      </c>
      <c r="C12170" s="19">
        <v>170950</v>
      </c>
      <c r="D12170" s="19">
        <v>30190.290519999999</v>
      </c>
      <c r="E12170" s="23">
        <v>0.45861526600000002</v>
      </c>
      <c r="F12170" s="23">
        <v>0.32465096999999998</v>
      </c>
      <c r="G12170" s="17">
        <v>0.88462123400000003</v>
      </c>
      <c r="H12170" s="17">
        <v>0.11537876599999999</v>
      </c>
      <c r="I12170" s="17">
        <v>0.99386780699999999</v>
      </c>
      <c r="J12170" s="17">
        <v>6.0299999999999998E-3</v>
      </c>
      <c r="K12170" s="17">
        <v>1.01E-4</v>
      </c>
    </row>
    <row r="12171" spans="1:11" x14ac:dyDescent="0.45">
      <c r="A12171" s="10" t="s">
        <v>97</v>
      </c>
      <c r="B12171" s="20">
        <v>0.85399999999999998</v>
      </c>
      <c r="C12171" s="19">
        <v>171139</v>
      </c>
      <c r="D12171" s="19">
        <v>30277.07591</v>
      </c>
      <c r="E12171" s="23">
        <v>0.45965827999999997</v>
      </c>
      <c r="F12171" s="23">
        <v>0.32560262299999998</v>
      </c>
      <c r="G12171" s="17">
        <v>0.88467269299999995</v>
      </c>
      <c r="H12171" s="17">
        <v>0.115327307</v>
      </c>
      <c r="I12171" s="17">
        <v>0.99387997100000003</v>
      </c>
      <c r="J12171" s="17">
        <v>6.0200000000000002E-3</v>
      </c>
      <c r="K12171" s="17">
        <v>1.01E-4</v>
      </c>
    </row>
    <row r="12172" spans="1:11" x14ac:dyDescent="0.45">
      <c r="A12172" s="10" t="s">
        <v>97</v>
      </c>
      <c r="B12172" s="20">
        <v>0.85499999999999998</v>
      </c>
      <c r="C12172" s="19">
        <v>171361</v>
      </c>
      <c r="D12172" s="19">
        <v>30379.374510000001</v>
      </c>
      <c r="E12172" s="23">
        <v>0.46221815799999999</v>
      </c>
      <c r="F12172" s="23">
        <v>0.32654234900000001</v>
      </c>
      <c r="G12172" s="17">
        <v>0.88455949700000003</v>
      </c>
      <c r="H12172" s="17">
        <v>0.115440503</v>
      </c>
      <c r="I12172" s="17">
        <v>0.99381720699999998</v>
      </c>
      <c r="J12172" s="17">
        <v>6.0800000000000003E-3</v>
      </c>
      <c r="K12172" s="17">
        <v>1.01E-4</v>
      </c>
    </row>
    <row r="12173" spans="1:11" x14ac:dyDescent="0.45">
      <c r="A12173" s="10" t="s">
        <v>97</v>
      </c>
      <c r="B12173" s="20">
        <v>0.85599999999999998</v>
      </c>
      <c r="C12173" s="19">
        <v>171561</v>
      </c>
      <c r="D12173" s="19">
        <v>30472.064750000001</v>
      </c>
      <c r="E12173" s="23">
        <v>0.46503338</v>
      </c>
      <c r="F12173" s="23">
        <v>0.32750240000000003</v>
      </c>
      <c r="G12173" s="17">
        <v>0.88451920900000003</v>
      </c>
      <c r="H12173" s="17">
        <v>0.115480791</v>
      </c>
      <c r="I12173" s="17">
        <v>0.99382619800000005</v>
      </c>
      <c r="J12173" s="17">
        <v>6.0699999999999999E-3</v>
      </c>
      <c r="K12173" s="17">
        <v>1.01E-4</v>
      </c>
    </row>
    <row r="12174" spans="1:11" x14ac:dyDescent="0.45">
      <c r="A12174" s="10" t="s">
        <v>97</v>
      </c>
      <c r="B12174" s="20">
        <v>0.85699999999999998</v>
      </c>
      <c r="C12174" s="19">
        <v>171758</v>
      </c>
      <c r="D12174" s="19">
        <v>30563.988079999999</v>
      </c>
      <c r="E12174" s="23">
        <v>0.46807488200000003</v>
      </c>
      <c r="F12174" s="23">
        <v>0.328419937</v>
      </c>
      <c r="G12174" s="17">
        <v>0.88447699700000004</v>
      </c>
      <c r="H12174" s="17">
        <v>0.115523003</v>
      </c>
      <c r="I12174" s="17">
        <v>0.99382179999999998</v>
      </c>
      <c r="J12174" s="17">
        <v>6.0800000000000003E-3</v>
      </c>
      <c r="K12174" s="17">
        <v>1.01E-4</v>
      </c>
    </row>
    <row r="12175" spans="1:11" x14ac:dyDescent="0.45">
      <c r="A12175" s="10" t="s">
        <v>97</v>
      </c>
      <c r="B12175" s="20">
        <v>0.85799999999999998</v>
      </c>
      <c r="C12175" s="19">
        <v>171961</v>
      </c>
      <c r="D12175" s="19">
        <v>30659.161049999999</v>
      </c>
      <c r="E12175" s="23">
        <v>0.46975213300000002</v>
      </c>
      <c r="F12175" s="23">
        <v>0.32937261200000001</v>
      </c>
      <c r="G12175" s="17">
        <v>0.88457847999999994</v>
      </c>
      <c r="H12175" s="17">
        <v>0.11542152</v>
      </c>
      <c r="I12175" s="17">
        <v>0.99383037399999996</v>
      </c>
      <c r="J12175" s="17">
        <v>6.0699999999999999E-3</v>
      </c>
      <c r="K12175" s="17">
        <v>1E-4</v>
      </c>
    </row>
    <row r="12176" spans="1:11" x14ac:dyDescent="0.45">
      <c r="A12176" s="10" t="s">
        <v>97</v>
      </c>
      <c r="B12176" s="20">
        <v>0.85899999999999999</v>
      </c>
      <c r="C12176" s="19">
        <v>172155</v>
      </c>
      <c r="D12176" s="19">
        <v>30750.60125</v>
      </c>
      <c r="E12176" s="23">
        <v>0.47361870499999997</v>
      </c>
      <c r="F12176" s="23">
        <v>0.33033828199999998</v>
      </c>
      <c r="G12176" s="17">
        <v>0.88457494699999994</v>
      </c>
      <c r="H12176" s="17">
        <v>0.115425053</v>
      </c>
      <c r="I12176" s="17">
        <v>0.99383942300000006</v>
      </c>
      <c r="J12176" s="17">
        <v>6.0600000000000003E-3</v>
      </c>
      <c r="K12176" s="17">
        <v>1.02E-4</v>
      </c>
    </row>
    <row r="12177" spans="1:11" x14ac:dyDescent="0.45">
      <c r="A12177" s="10" t="s">
        <v>97</v>
      </c>
      <c r="B12177" s="20">
        <v>0.86</v>
      </c>
      <c r="C12177" s="19">
        <v>172361</v>
      </c>
      <c r="D12177" s="19">
        <v>30848.34909</v>
      </c>
      <c r="E12177" s="23">
        <v>0.47525023900000002</v>
      </c>
      <c r="F12177" s="23">
        <v>0.33121531500000001</v>
      </c>
      <c r="G12177" s="17">
        <v>0.88452143999999999</v>
      </c>
      <c r="H12177" s="17">
        <v>0.11547855999999999</v>
      </c>
      <c r="I12177" s="17">
        <v>0.99383978399999995</v>
      </c>
      <c r="J12177" s="17">
        <v>6.0600000000000003E-3</v>
      </c>
      <c r="K12177" s="17">
        <v>1.02E-4</v>
      </c>
    </row>
    <row r="12178" spans="1:11" x14ac:dyDescent="0.45">
      <c r="A12178" s="10" t="s">
        <v>97</v>
      </c>
      <c r="B12178" s="20">
        <v>0.86099999999999999</v>
      </c>
      <c r="C12178" s="19">
        <v>172547</v>
      </c>
      <c r="D12178" s="19">
        <v>30936.86865</v>
      </c>
      <c r="E12178" s="23">
        <v>0.476413327</v>
      </c>
      <c r="F12178" s="23">
        <v>0.332247705</v>
      </c>
      <c r="G12178" s="17">
        <v>0.88448944299999999</v>
      </c>
      <c r="H12178" s="17">
        <v>0.115510557</v>
      </c>
      <c r="I12178" s="17">
        <v>0.99383323199999996</v>
      </c>
      <c r="J12178" s="17">
        <v>6.0699999999999999E-3</v>
      </c>
      <c r="K12178" s="17">
        <v>1.02E-4</v>
      </c>
    </row>
    <row r="12179" spans="1:11" x14ac:dyDescent="0.45">
      <c r="A12179" s="10" t="s">
        <v>97</v>
      </c>
      <c r="B12179" s="20">
        <v>0.86199999999999999</v>
      </c>
      <c r="C12179" s="19">
        <v>172755</v>
      </c>
      <c r="D12179" s="19">
        <v>31036.18795</v>
      </c>
      <c r="E12179" s="23">
        <v>0.47888938800000003</v>
      </c>
      <c r="F12179" s="23">
        <v>0.33312867499999999</v>
      </c>
      <c r="G12179" s="17">
        <v>0.88442592099999995</v>
      </c>
      <c r="H12179" s="17">
        <v>0.115574079</v>
      </c>
      <c r="I12179" s="17">
        <v>0.993831464</v>
      </c>
      <c r="J12179" s="17">
        <v>6.0699999999999999E-3</v>
      </c>
      <c r="K12179" s="17">
        <v>1.02E-4</v>
      </c>
    </row>
    <row r="12180" spans="1:11" x14ac:dyDescent="0.45">
      <c r="A12180" s="10" t="s">
        <v>97</v>
      </c>
      <c r="B12180" s="20">
        <v>0.86299999999999999</v>
      </c>
      <c r="C12180" s="19">
        <v>172957</v>
      </c>
      <c r="D12180" s="19">
        <v>31133.10367</v>
      </c>
      <c r="E12180" s="23">
        <v>0.48054312100000002</v>
      </c>
      <c r="F12180" s="23">
        <v>0.33416297499999997</v>
      </c>
      <c r="G12180" s="17">
        <v>0.88438166699999998</v>
      </c>
      <c r="H12180" s="17">
        <v>0.115618333</v>
      </c>
      <c r="I12180" s="17">
        <v>0.99384270100000005</v>
      </c>
      <c r="J12180" s="17">
        <v>6.0600000000000003E-3</v>
      </c>
      <c r="K12180" s="17">
        <v>1.01E-4</v>
      </c>
    </row>
    <row r="12181" spans="1:11" x14ac:dyDescent="0.45">
      <c r="A12181" s="10" t="s">
        <v>97</v>
      </c>
      <c r="B12181" s="20">
        <v>0.86399999999999999</v>
      </c>
      <c r="C12181" s="19">
        <v>173142</v>
      </c>
      <c r="D12181" s="19">
        <v>31222.358469999999</v>
      </c>
      <c r="E12181" s="23">
        <v>0.484544594</v>
      </c>
      <c r="F12181" s="23">
        <v>0.33510784599999999</v>
      </c>
      <c r="G12181" s="17">
        <v>0.88443012099999996</v>
      </c>
      <c r="H12181" s="17">
        <v>0.115569879</v>
      </c>
      <c r="I12181" s="17">
        <v>0.99385436800000004</v>
      </c>
      <c r="J12181" s="17">
        <v>6.0400000000000002E-3</v>
      </c>
      <c r="K12181" s="17">
        <v>1.01E-4</v>
      </c>
    </row>
    <row r="12182" spans="1:11" x14ac:dyDescent="0.45">
      <c r="A12182" s="10" t="s">
        <v>97</v>
      </c>
      <c r="B12182" s="20">
        <v>0.86499999999999999</v>
      </c>
      <c r="C12182" s="19">
        <v>173353</v>
      </c>
      <c r="D12182" s="19">
        <v>31324.811129999998</v>
      </c>
      <c r="E12182" s="23">
        <v>0.48690269600000002</v>
      </c>
      <c r="F12182" s="23">
        <v>0.33607682700000002</v>
      </c>
      <c r="G12182" s="17">
        <v>0.88432274</v>
      </c>
      <c r="H12182" s="17">
        <v>0.11567726</v>
      </c>
      <c r="I12182" s="17">
        <v>0.99386210799999997</v>
      </c>
      <c r="J12182" s="17">
        <v>6.0400000000000002E-3</v>
      </c>
      <c r="K12182" s="17">
        <v>1.01E-4</v>
      </c>
    </row>
    <row r="12183" spans="1:11" x14ac:dyDescent="0.45">
      <c r="A12183" s="10" t="s">
        <v>97</v>
      </c>
      <c r="B12183" s="20">
        <v>0.86599999999999999</v>
      </c>
      <c r="C12183" s="19">
        <v>173562</v>
      </c>
      <c r="D12183" s="19">
        <v>31427.036940000002</v>
      </c>
      <c r="E12183" s="23">
        <v>0.49043340499999999</v>
      </c>
      <c r="F12183" s="23">
        <v>0.33706821399999998</v>
      </c>
      <c r="G12183" s="17">
        <v>0.88437561200000003</v>
      </c>
      <c r="H12183" s="17">
        <v>0.11562438799999999</v>
      </c>
      <c r="I12183" s="17">
        <v>0.99386751200000001</v>
      </c>
      <c r="J12183" s="17">
        <v>6.0299999999999998E-3</v>
      </c>
      <c r="K12183" s="17">
        <v>1.01E-4</v>
      </c>
    </row>
    <row r="12184" spans="1:11" x14ac:dyDescent="0.45">
      <c r="A12184" s="10" t="s">
        <v>97</v>
      </c>
      <c r="B12184" s="20">
        <v>0.86699999999999999</v>
      </c>
      <c r="C12184" s="19">
        <v>173756</v>
      </c>
      <c r="D12184" s="19">
        <v>31522.342769999999</v>
      </c>
      <c r="E12184" s="23">
        <v>0.49226893199999999</v>
      </c>
      <c r="F12184" s="23">
        <v>0.33814996200000003</v>
      </c>
      <c r="G12184" s="17">
        <v>0.88429752100000003</v>
      </c>
      <c r="H12184" s="17">
        <v>0.115702479</v>
      </c>
      <c r="I12184" s="17">
        <v>0.993870535</v>
      </c>
      <c r="J12184" s="17">
        <v>6.0299999999999998E-3</v>
      </c>
      <c r="K12184" s="17">
        <v>1.01E-4</v>
      </c>
    </row>
    <row r="12185" spans="1:11" x14ac:dyDescent="0.45">
      <c r="A12185" s="10" t="s">
        <v>97</v>
      </c>
      <c r="B12185" s="20">
        <v>0.86799999999999999</v>
      </c>
      <c r="C12185" s="19">
        <v>173963</v>
      </c>
      <c r="D12185" s="19">
        <v>31624.474149999998</v>
      </c>
      <c r="E12185" s="23">
        <v>0.49522326799999999</v>
      </c>
      <c r="F12185" s="23">
        <v>0.33914491899999999</v>
      </c>
      <c r="G12185" s="17">
        <v>0.88424550000000002</v>
      </c>
      <c r="H12185" s="17">
        <v>0.1157545</v>
      </c>
      <c r="I12185" s="17">
        <v>0.99387672800000004</v>
      </c>
      <c r="J12185" s="17">
        <v>6.0200000000000002E-3</v>
      </c>
      <c r="K12185" s="17">
        <v>1E-4</v>
      </c>
    </row>
    <row r="12186" spans="1:11" x14ac:dyDescent="0.45">
      <c r="A12186" s="10" t="s">
        <v>97</v>
      </c>
      <c r="B12186" s="20">
        <v>0.86899999999999999</v>
      </c>
      <c r="C12186" s="19">
        <v>174153</v>
      </c>
      <c r="D12186" s="19">
        <v>31718.670989999999</v>
      </c>
      <c r="E12186" s="23">
        <v>0.49651928400000001</v>
      </c>
      <c r="F12186" s="23">
        <v>0.34019024599999997</v>
      </c>
      <c r="G12186" s="17">
        <v>0.88419378400000004</v>
      </c>
      <c r="H12186" s="17">
        <v>0.115806216</v>
      </c>
      <c r="I12186" s="17">
        <v>0.99388860599999995</v>
      </c>
      <c r="J12186" s="17">
        <v>6.0099999999999997E-3</v>
      </c>
      <c r="K12186" s="17">
        <v>1E-4</v>
      </c>
    </row>
    <row r="12187" spans="1:11" x14ac:dyDescent="0.45">
      <c r="A12187" s="10" t="s">
        <v>97</v>
      </c>
      <c r="B12187" s="20">
        <v>0.87</v>
      </c>
      <c r="C12187" s="19">
        <v>174317</v>
      </c>
      <c r="D12187" s="19">
        <v>31800.203560000002</v>
      </c>
      <c r="E12187" s="23">
        <v>0.497647748</v>
      </c>
      <c r="F12187" s="23">
        <v>0.341176176</v>
      </c>
      <c r="G12187" s="17">
        <v>0.88426257900000005</v>
      </c>
      <c r="H12187" s="17">
        <v>0.11573742099999999</v>
      </c>
      <c r="I12187" s="17">
        <v>0.99390023000000005</v>
      </c>
      <c r="J12187" s="17">
        <v>6.0000000000000001E-3</v>
      </c>
      <c r="K12187" s="17">
        <v>1E-4</v>
      </c>
    </row>
    <row r="12188" spans="1:11" x14ac:dyDescent="0.45">
      <c r="A12188" s="10" t="s">
        <v>97</v>
      </c>
      <c r="B12188" s="20">
        <v>0.871</v>
      </c>
      <c r="C12188" s="19">
        <v>174557</v>
      </c>
      <c r="D12188" s="19">
        <v>31919.91419</v>
      </c>
      <c r="E12188" s="23">
        <v>0.50084204600000004</v>
      </c>
      <c r="F12188" s="23">
        <v>0.34205966199999999</v>
      </c>
      <c r="G12188" s="17">
        <v>0.88412381100000004</v>
      </c>
      <c r="H12188" s="17">
        <v>0.115876189</v>
      </c>
      <c r="I12188" s="17">
        <v>0.99391565299999995</v>
      </c>
      <c r="J12188" s="17">
        <v>5.9800000000000001E-3</v>
      </c>
      <c r="K12188" s="17">
        <v>9.98E-5</v>
      </c>
    </row>
    <row r="12189" spans="1:11" x14ac:dyDescent="0.45">
      <c r="A12189" s="10" t="s">
        <v>97</v>
      </c>
      <c r="B12189" s="20">
        <v>0.872</v>
      </c>
      <c r="C12189" s="19">
        <v>174763</v>
      </c>
      <c r="D12189" s="19">
        <v>32023.308209999999</v>
      </c>
      <c r="E12189" s="23">
        <v>0.50255550900000001</v>
      </c>
      <c r="F12189" s="23">
        <v>0.34320352700000001</v>
      </c>
      <c r="G12189" s="17">
        <v>0.88416884600000001</v>
      </c>
      <c r="H12189" s="17">
        <v>0.11583115400000001</v>
      </c>
      <c r="I12189" s="17">
        <v>0.99392334500000001</v>
      </c>
      <c r="J12189" s="17">
        <v>5.9800000000000001E-3</v>
      </c>
      <c r="K12189" s="17">
        <v>9.9599999999999995E-5</v>
      </c>
    </row>
    <row r="12190" spans="1:11" x14ac:dyDescent="0.45">
      <c r="A12190" s="10" t="s">
        <v>97</v>
      </c>
      <c r="B12190" s="20">
        <v>0.873</v>
      </c>
      <c r="C12190" s="19">
        <v>174927</v>
      </c>
      <c r="D12190" s="19">
        <v>32105.85656</v>
      </c>
      <c r="E12190" s="23">
        <v>0.50448375400000001</v>
      </c>
      <c r="F12190" s="23">
        <v>0.34430754499999999</v>
      </c>
      <c r="G12190" s="17">
        <v>0.88411737499999998</v>
      </c>
      <c r="H12190" s="17">
        <v>0.115882625</v>
      </c>
      <c r="I12190" s="17">
        <v>0.99392539800000002</v>
      </c>
      <c r="J12190" s="17">
        <v>5.9800000000000001E-3</v>
      </c>
      <c r="K12190" s="17">
        <v>9.9599999999999995E-5</v>
      </c>
    </row>
    <row r="12191" spans="1:11" x14ac:dyDescent="0.45">
      <c r="A12191" s="10" t="s">
        <v>97</v>
      </c>
      <c r="B12191" s="20">
        <v>0.874</v>
      </c>
      <c r="C12191" s="19">
        <v>175158</v>
      </c>
      <c r="D12191" s="19">
        <v>32222.917420000002</v>
      </c>
      <c r="E12191" s="23">
        <v>0.50912780899999999</v>
      </c>
      <c r="F12191" s="23">
        <v>0.345221467</v>
      </c>
      <c r="G12191" s="17">
        <v>0.88409321900000004</v>
      </c>
      <c r="H12191" s="17">
        <v>0.115906781</v>
      </c>
      <c r="I12191" s="17">
        <v>0.99391574299999996</v>
      </c>
      <c r="J12191" s="17">
        <v>5.9800000000000001E-3</v>
      </c>
      <c r="K12191" s="17">
        <v>9.9400000000000004E-5</v>
      </c>
    </row>
    <row r="12192" spans="1:11" x14ac:dyDescent="0.45">
      <c r="A12192" s="10" t="s">
        <v>97</v>
      </c>
      <c r="B12192" s="20">
        <v>0.875</v>
      </c>
      <c r="C12192" s="19">
        <v>175351</v>
      </c>
      <c r="D12192" s="19">
        <v>32321.504939999999</v>
      </c>
      <c r="E12192" s="23">
        <v>0.51223995300000003</v>
      </c>
      <c r="F12192" s="23">
        <v>0.34639639300000002</v>
      </c>
      <c r="G12192" s="17">
        <v>0.88414095199999998</v>
      </c>
      <c r="H12192" s="17">
        <v>0.11585904800000001</v>
      </c>
      <c r="I12192" s="17">
        <v>0.99392444400000002</v>
      </c>
      <c r="J12192" s="17">
        <v>5.9800000000000001E-3</v>
      </c>
      <c r="K12192" s="17">
        <v>9.9199999999999999E-5</v>
      </c>
    </row>
    <row r="12193" spans="1:11" x14ac:dyDescent="0.45">
      <c r="A12193" s="10" t="s">
        <v>97</v>
      </c>
      <c r="B12193" s="20">
        <v>0.876</v>
      </c>
      <c r="C12193" s="19">
        <v>175561</v>
      </c>
      <c r="D12193" s="19">
        <v>32429.30819</v>
      </c>
      <c r="E12193" s="23">
        <v>0.514661123</v>
      </c>
      <c r="F12193" s="23">
        <v>0.34742380699999997</v>
      </c>
      <c r="G12193" s="17">
        <v>0.88419979400000004</v>
      </c>
      <c r="H12193" s="17">
        <v>0.115800206</v>
      </c>
      <c r="I12193" s="17">
        <v>0.993926011</v>
      </c>
      <c r="J12193" s="17">
        <v>5.9800000000000001E-3</v>
      </c>
      <c r="K12193" s="17">
        <v>9.8999999999999994E-5</v>
      </c>
    </row>
    <row r="12194" spans="1:11" x14ac:dyDescent="0.45">
      <c r="A12194" s="10" t="s">
        <v>97</v>
      </c>
      <c r="B12194" s="20">
        <v>0.877</v>
      </c>
      <c r="C12194" s="19">
        <v>175761</v>
      </c>
      <c r="D12194" s="19">
        <v>32532.407449999999</v>
      </c>
      <c r="E12194" s="23">
        <v>0.517207419</v>
      </c>
      <c r="F12194" s="23">
        <v>0.34855086499999999</v>
      </c>
      <c r="G12194" s="17">
        <v>0.88422346299999999</v>
      </c>
      <c r="H12194" s="17">
        <v>0.115776537</v>
      </c>
      <c r="I12194" s="17">
        <v>0.99393500800000001</v>
      </c>
      <c r="J12194" s="17">
        <v>5.9699999999999996E-3</v>
      </c>
      <c r="K12194" s="17">
        <v>9.8800000000000003E-5</v>
      </c>
    </row>
    <row r="12195" spans="1:11" x14ac:dyDescent="0.45">
      <c r="A12195" s="10" t="s">
        <v>97</v>
      </c>
      <c r="B12195" s="20">
        <v>0.878</v>
      </c>
      <c r="C12195" s="19">
        <v>175962</v>
      </c>
      <c r="D12195" s="19">
        <v>32636.73069</v>
      </c>
      <c r="E12195" s="23">
        <v>0.52045492900000001</v>
      </c>
      <c r="F12195" s="23">
        <v>0.34965252000000002</v>
      </c>
      <c r="G12195" s="17">
        <v>0.88416249000000002</v>
      </c>
      <c r="H12195" s="17">
        <v>0.11583751</v>
      </c>
      <c r="I12195" s="17">
        <v>0.99394744700000004</v>
      </c>
      <c r="J12195" s="17">
        <v>5.9500000000000004E-3</v>
      </c>
      <c r="K12195" s="17">
        <v>9.8599999999999998E-5</v>
      </c>
    </row>
    <row r="12196" spans="1:11" x14ac:dyDescent="0.45">
      <c r="A12196" s="10" t="s">
        <v>97</v>
      </c>
      <c r="B12196" s="20">
        <v>0.879</v>
      </c>
      <c r="C12196" s="19">
        <v>176159</v>
      </c>
      <c r="D12196" s="19">
        <v>32739.407630000002</v>
      </c>
      <c r="E12196" s="23">
        <v>0.52177760799999995</v>
      </c>
      <c r="F12196" s="23">
        <v>0.35074212999999999</v>
      </c>
      <c r="G12196" s="17">
        <v>0.88408767099999996</v>
      </c>
      <c r="H12196" s="17">
        <v>0.11591232899999999</v>
      </c>
      <c r="I12196" s="17">
        <v>0.99395451599999995</v>
      </c>
      <c r="J12196" s="17">
        <v>5.9500000000000004E-3</v>
      </c>
      <c r="K12196" s="17">
        <v>9.8400000000000007E-5</v>
      </c>
    </row>
    <row r="12197" spans="1:11" x14ac:dyDescent="0.45">
      <c r="A12197" s="10" t="s">
        <v>97</v>
      </c>
      <c r="B12197" s="20">
        <v>0.88</v>
      </c>
      <c r="C12197" s="19">
        <v>176360</v>
      </c>
      <c r="D12197" s="19">
        <v>32844.662819999998</v>
      </c>
      <c r="E12197" s="23">
        <v>0.525204212</v>
      </c>
      <c r="F12197" s="23">
        <v>0.351866491</v>
      </c>
      <c r="G12197" s="17">
        <v>0.88408369200000003</v>
      </c>
      <c r="H12197" s="17">
        <v>0.115916308</v>
      </c>
      <c r="I12197" s="17">
        <v>0.99396030099999999</v>
      </c>
      <c r="J12197" s="17">
        <v>5.94E-3</v>
      </c>
      <c r="K12197" s="17">
        <v>9.8200000000000002E-5</v>
      </c>
    </row>
    <row r="12198" spans="1:11" x14ac:dyDescent="0.45">
      <c r="A12198" s="10" t="s">
        <v>97</v>
      </c>
      <c r="B12198" s="20">
        <v>0.88100000000000001</v>
      </c>
      <c r="C12198" s="19">
        <v>176555</v>
      </c>
      <c r="D12198" s="19">
        <v>32947.282480000002</v>
      </c>
      <c r="E12198" s="23">
        <v>0.52681661099999999</v>
      </c>
      <c r="F12198" s="23">
        <v>0.352923667</v>
      </c>
      <c r="G12198" s="17">
        <v>0.88409844000000004</v>
      </c>
      <c r="H12198" s="17">
        <v>0.11590156</v>
      </c>
      <c r="I12198" s="17">
        <v>0.99397289300000002</v>
      </c>
      <c r="J12198" s="17">
        <v>5.9300000000000004E-3</v>
      </c>
      <c r="K12198" s="17">
        <v>9.7999999999999997E-5</v>
      </c>
    </row>
    <row r="12199" spans="1:11" x14ac:dyDescent="0.45">
      <c r="A12199" s="10" t="s">
        <v>97</v>
      </c>
      <c r="B12199" s="20">
        <v>0.88200000000000001</v>
      </c>
      <c r="C12199" s="19">
        <v>176761</v>
      </c>
      <c r="D12199" s="19">
        <v>33056.11507</v>
      </c>
      <c r="E12199" s="23">
        <v>0.52998091199999997</v>
      </c>
      <c r="F12199" s="23">
        <v>0.35405048099999997</v>
      </c>
      <c r="G12199" s="17">
        <v>0.88391670099999997</v>
      </c>
      <c r="H12199" s="17">
        <v>0.116083299</v>
      </c>
      <c r="I12199" s="17">
        <v>0.99398483999999998</v>
      </c>
      <c r="J12199" s="17">
        <v>5.9199999999999999E-3</v>
      </c>
      <c r="K12199" s="17">
        <v>9.7800000000000006E-5</v>
      </c>
    </row>
    <row r="12200" spans="1:11" x14ac:dyDescent="0.45">
      <c r="A12200" s="10" t="s">
        <v>97</v>
      </c>
      <c r="B12200" s="20">
        <v>0.88300000000000001</v>
      </c>
      <c r="C12200" s="19">
        <v>176966</v>
      </c>
      <c r="D12200" s="19">
        <v>33165.166389999999</v>
      </c>
      <c r="E12200" s="23">
        <v>0.53476517800000001</v>
      </c>
      <c r="F12200" s="23">
        <v>0.35522241799999998</v>
      </c>
      <c r="G12200" s="17">
        <v>0.88396076099999998</v>
      </c>
      <c r="H12200" s="17">
        <v>0.116039239</v>
      </c>
      <c r="I12200" s="17">
        <v>0.99399062400000004</v>
      </c>
      <c r="J12200" s="17">
        <v>5.9100000000000003E-3</v>
      </c>
      <c r="K12200" s="17">
        <v>9.7600000000000001E-5</v>
      </c>
    </row>
    <row r="12201" spans="1:11" x14ac:dyDescent="0.45">
      <c r="A12201" s="10" t="s">
        <v>97</v>
      </c>
      <c r="B12201" s="20">
        <v>0.88400000000000001</v>
      </c>
      <c r="C12201" s="19">
        <v>177165</v>
      </c>
      <c r="D12201" s="19">
        <v>33271.885219999996</v>
      </c>
      <c r="E12201" s="23">
        <v>0.53812807600000001</v>
      </c>
      <c r="F12201" s="23">
        <v>0.35637839500000001</v>
      </c>
      <c r="G12201" s="17">
        <v>0.88394434600000005</v>
      </c>
      <c r="H12201" s="17">
        <v>0.11605565399999999</v>
      </c>
      <c r="I12201" s="17">
        <v>0.99396571499999997</v>
      </c>
      <c r="J12201" s="17">
        <v>5.94E-3</v>
      </c>
      <c r="K12201" s="17">
        <v>9.7399999999999996E-5</v>
      </c>
    </row>
    <row r="12202" spans="1:11" x14ac:dyDescent="0.45">
      <c r="A12202" s="10" t="s">
        <v>97</v>
      </c>
      <c r="B12202" s="20">
        <v>0.88500000000000001</v>
      </c>
      <c r="C12202" s="19">
        <v>177366</v>
      </c>
      <c r="D12202" s="19">
        <v>33380.220670000002</v>
      </c>
      <c r="E12202" s="23">
        <v>0.54022164399999995</v>
      </c>
      <c r="F12202" s="23">
        <v>0.357431738</v>
      </c>
      <c r="G12202" s="17">
        <v>0.88392927600000004</v>
      </c>
      <c r="H12202" s="17">
        <v>0.116070724</v>
      </c>
      <c r="I12202" s="17">
        <v>0.99398335400000004</v>
      </c>
      <c r="J12202" s="17">
        <v>5.9199999999999999E-3</v>
      </c>
      <c r="K12202" s="17">
        <v>9.7100000000000002E-5</v>
      </c>
    </row>
    <row r="12203" spans="1:11" x14ac:dyDescent="0.45">
      <c r="A12203" s="10" t="s">
        <v>97</v>
      </c>
      <c r="B12203" s="20">
        <v>0.88600000000000001</v>
      </c>
      <c r="C12203" s="19">
        <v>177566</v>
      </c>
      <c r="D12203" s="19">
        <v>33488.500200000002</v>
      </c>
      <c r="E12203" s="23">
        <v>0.54315225499999997</v>
      </c>
      <c r="F12203" s="23">
        <v>0.35865324999999998</v>
      </c>
      <c r="G12203" s="17">
        <v>0.88387979699999997</v>
      </c>
      <c r="H12203" s="17">
        <v>0.11612020300000001</v>
      </c>
      <c r="I12203" s="17">
        <v>0.99399153500000004</v>
      </c>
      <c r="J12203" s="17">
        <v>5.9100000000000003E-3</v>
      </c>
      <c r="K12203" s="17">
        <v>9.7E-5</v>
      </c>
    </row>
    <row r="12204" spans="1:11" x14ac:dyDescent="0.45">
      <c r="A12204" s="10" t="s">
        <v>97</v>
      </c>
      <c r="B12204" s="20">
        <v>0.88700000000000001</v>
      </c>
      <c r="C12204" s="19">
        <v>177766</v>
      </c>
      <c r="D12204" s="19">
        <v>33597.573830000001</v>
      </c>
      <c r="E12204" s="23">
        <v>0.54670669900000002</v>
      </c>
      <c r="F12204" s="23">
        <v>0.35973809200000001</v>
      </c>
      <c r="G12204" s="17">
        <v>0.88392043499999995</v>
      </c>
      <c r="H12204" s="17">
        <v>0.116079565</v>
      </c>
      <c r="I12204" s="17">
        <v>0.99400148300000002</v>
      </c>
      <c r="J12204" s="17">
        <v>5.8999999999999999E-3</v>
      </c>
      <c r="K12204" s="17">
        <v>9.6799999999999995E-5</v>
      </c>
    </row>
    <row r="12205" spans="1:11" x14ac:dyDescent="0.45">
      <c r="A12205" s="10" t="s">
        <v>97</v>
      </c>
      <c r="B12205" s="20">
        <v>0.88800000000000001</v>
      </c>
      <c r="C12205" s="19">
        <v>177958</v>
      </c>
      <c r="D12205" s="19">
        <v>33702.879139999997</v>
      </c>
      <c r="E12205" s="23">
        <v>0.54974650899999999</v>
      </c>
      <c r="F12205" s="23">
        <v>0.36105429999999999</v>
      </c>
      <c r="G12205" s="17">
        <v>0.88391642999999998</v>
      </c>
      <c r="H12205" s="17">
        <v>0.11608357</v>
      </c>
      <c r="I12205" s="17">
        <v>0.99401429600000002</v>
      </c>
      <c r="J12205" s="17">
        <v>5.8900000000000003E-3</v>
      </c>
      <c r="K12205" s="17">
        <v>9.6600000000000003E-5</v>
      </c>
    </row>
    <row r="12206" spans="1:11" x14ac:dyDescent="0.45">
      <c r="A12206" s="10" t="s">
        <v>97</v>
      </c>
      <c r="B12206" s="20">
        <v>0.88900000000000001</v>
      </c>
      <c r="C12206" s="19">
        <v>178167</v>
      </c>
      <c r="D12206" s="19">
        <v>33818.382429999998</v>
      </c>
      <c r="E12206" s="23">
        <v>0.55467006100000005</v>
      </c>
      <c r="F12206" s="23">
        <v>0.36217575899999999</v>
      </c>
      <c r="G12206" s="17">
        <v>0.88390105900000004</v>
      </c>
      <c r="H12206" s="17">
        <v>0.116098941</v>
      </c>
      <c r="I12206" s="17">
        <v>0.99402791000000001</v>
      </c>
      <c r="J12206" s="17">
        <v>5.8799999999999998E-3</v>
      </c>
      <c r="K12206" s="17">
        <v>9.6399999999999999E-5</v>
      </c>
    </row>
    <row r="12207" spans="1:11" x14ac:dyDescent="0.45">
      <c r="A12207" s="10" t="s">
        <v>97</v>
      </c>
      <c r="B12207" s="20">
        <v>0.89</v>
      </c>
      <c r="C12207" s="19">
        <v>178360</v>
      </c>
      <c r="D12207" s="19">
        <v>33925.780420000003</v>
      </c>
      <c r="E12207" s="23">
        <v>0.55810641800000005</v>
      </c>
      <c r="F12207" s="23">
        <v>0.36342718099999999</v>
      </c>
      <c r="G12207" s="17">
        <v>0.88395380099999998</v>
      </c>
      <c r="H12207" s="17">
        <v>0.116046199</v>
      </c>
      <c r="I12207" s="17">
        <v>0.99403895099999995</v>
      </c>
      <c r="J12207" s="17">
        <v>5.8599999999999998E-3</v>
      </c>
      <c r="K12207" s="17">
        <v>9.6199999999999994E-5</v>
      </c>
    </row>
    <row r="12208" spans="1:11" x14ac:dyDescent="0.45">
      <c r="A12208" s="10" t="s">
        <v>97</v>
      </c>
      <c r="B12208" s="20">
        <v>0.89100000000000001</v>
      </c>
      <c r="C12208" s="19">
        <v>178567</v>
      </c>
      <c r="D12208" s="19">
        <v>34041.775930000003</v>
      </c>
      <c r="E12208" s="23">
        <v>0.56327381499999996</v>
      </c>
      <c r="F12208" s="23">
        <v>0.36464926600000003</v>
      </c>
      <c r="G12208" s="17">
        <v>0.883981923</v>
      </c>
      <c r="H12208" s="17">
        <v>0.116018077</v>
      </c>
      <c r="I12208" s="17">
        <v>0.99405148700000001</v>
      </c>
      <c r="J12208" s="17">
        <v>5.8500000000000002E-3</v>
      </c>
      <c r="K12208" s="17">
        <v>9.6000000000000002E-5</v>
      </c>
    </row>
    <row r="12209" spans="1:11" x14ac:dyDescent="0.45">
      <c r="A12209" s="10" t="s">
        <v>97</v>
      </c>
      <c r="B12209" s="20">
        <v>0.89200000000000002</v>
      </c>
      <c r="C12209" s="19">
        <v>178746</v>
      </c>
      <c r="D12209" s="19">
        <v>34142.800969999997</v>
      </c>
      <c r="E12209" s="23">
        <v>0.56554572700000005</v>
      </c>
      <c r="F12209" s="23">
        <v>0.36592017500000001</v>
      </c>
      <c r="G12209" s="17">
        <v>0.88406453900000004</v>
      </c>
      <c r="H12209" s="17">
        <v>0.115935461</v>
      </c>
      <c r="I12209" s="17">
        <v>0.99403844200000002</v>
      </c>
      <c r="J12209" s="17">
        <v>5.8700000000000002E-3</v>
      </c>
      <c r="K12209" s="17">
        <v>9.5799999999999998E-5</v>
      </c>
    </row>
    <row r="12210" spans="1:11" x14ac:dyDescent="0.45">
      <c r="A12210" s="10" t="s">
        <v>97</v>
      </c>
      <c r="B12210" s="20">
        <v>0.89300000000000002</v>
      </c>
      <c r="C12210" s="19">
        <v>178968</v>
      </c>
      <c r="D12210" s="19">
        <v>34268.626830000001</v>
      </c>
      <c r="E12210" s="23">
        <v>0.56815075299999995</v>
      </c>
      <c r="F12210" s="23">
        <v>0.36707189099999998</v>
      </c>
      <c r="G12210" s="17">
        <v>0.88411336100000004</v>
      </c>
      <c r="H12210" s="17">
        <v>0.115886639</v>
      </c>
      <c r="I12210" s="17">
        <v>0.99404758800000004</v>
      </c>
      <c r="J12210" s="17">
        <v>5.8599999999999998E-3</v>
      </c>
      <c r="K12210" s="17">
        <v>9.5600000000000006E-5</v>
      </c>
    </row>
    <row r="12211" spans="1:11" x14ac:dyDescent="0.45">
      <c r="A12211" s="10" t="s">
        <v>97</v>
      </c>
      <c r="B12211" s="20">
        <v>0.89400000000000002</v>
      </c>
      <c r="C12211" s="19">
        <v>179166</v>
      </c>
      <c r="D12211" s="19">
        <v>34381.438540000003</v>
      </c>
      <c r="E12211" s="23">
        <v>0.57207220800000003</v>
      </c>
      <c r="F12211" s="23">
        <v>0.36836987599999998</v>
      </c>
      <c r="G12211" s="17">
        <v>0.88416329000000005</v>
      </c>
      <c r="H12211" s="17">
        <v>0.11583671</v>
      </c>
      <c r="I12211" s="17">
        <v>0.99403895099999995</v>
      </c>
      <c r="J12211" s="17">
        <v>5.8700000000000002E-3</v>
      </c>
      <c r="K12211" s="17">
        <v>9.5400000000000001E-5</v>
      </c>
    </row>
    <row r="12212" spans="1:11" x14ac:dyDescent="0.45">
      <c r="A12212" s="10" t="s">
        <v>97</v>
      </c>
      <c r="B12212" s="20">
        <v>0.89500000000000002</v>
      </c>
      <c r="C12212" s="19">
        <v>179367</v>
      </c>
      <c r="D12212" s="19">
        <v>34496.852899999998</v>
      </c>
      <c r="E12212" s="23">
        <v>0.57608742300000004</v>
      </c>
      <c r="F12212" s="23">
        <v>0.36967186200000002</v>
      </c>
      <c r="G12212" s="17">
        <v>0.88425964599999995</v>
      </c>
      <c r="H12212" s="17">
        <v>0.115740354</v>
      </c>
      <c r="I12212" s="17">
        <v>0.99404676000000003</v>
      </c>
      <c r="J12212" s="17">
        <v>5.8599999999999998E-3</v>
      </c>
      <c r="K12212" s="17">
        <v>9.5199999999999997E-5</v>
      </c>
    </row>
    <row r="12213" spans="1:11" x14ac:dyDescent="0.45">
      <c r="A12213" s="10" t="s">
        <v>97</v>
      </c>
      <c r="B12213" s="20">
        <v>0.89600000000000002</v>
      </c>
      <c r="C12213" s="19">
        <v>179565</v>
      </c>
      <c r="D12213" s="19">
        <v>34611.199059999999</v>
      </c>
      <c r="E12213" s="23">
        <v>0.57937932800000003</v>
      </c>
      <c r="F12213" s="23">
        <v>0.37095669999999997</v>
      </c>
      <c r="G12213" s="17">
        <v>0.88429259599999999</v>
      </c>
      <c r="H12213" s="17">
        <v>0.115707404</v>
      </c>
      <c r="I12213" s="17">
        <v>0.99405790299999996</v>
      </c>
      <c r="J12213" s="17">
        <v>5.8500000000000002E-3</v>
      </c>
      <c r="K12213" s="17">
        <v>9.5000000000000005E-5</v>
      </c>
    </row>
    <row r="12214" spans="1:11" x14ac:dyDescent="0.45">
      <c r="A12214" s="10" t="s">
        <v>97</v>
      </c>
      <c r="B12214" s="20">
        <v>0.89700000000000002</v>
      </c>
      <c r="C12214" s="19">
        <v>179753</v>
      </c>
      <c r="D12214" s="19">
        <v>34720.415780000003</v>
      </c>
      <c r="E12214" s="23">
        <v>0.58198767900000004</v>
      </c>
      <c r="F12214" s="23">
        <v>0.37223324600000002</v>
      </c>
      <c r="G12214" s="17">
        <v>0.88434685400000002</v>
      </c>
      <c r="H12214" s="17">
        <v>0.115653146</v>
      </c>
      <c r="I12214" s="17">
        <v>0.99407325599999996</v>
      </c>
      <c r="J12214" s="17">
        <v>5.8300000000000001E-3</v>
      </c>
      <c r="K12214" s="17">
        <v>9.48E-5</v>
      </c>
    </row>
    <row r="12215" spans="1:11" x14ac:dyDescent="0.45">
      <c r="A12215" s="10" t="s">
        <v>97</v>
      </c>
      <c r="B12215" s="20">
        <v>0.89800000000000002</v>
      </c>
      <c r="C12215" s="19">
        <v>179968</v>
      </c>
      <c r="D12215" s="19">
        <v>34845.961430000003</v>
      </c>
      <c r="E12215" s="23">
        <v>0.58604007599999997</v>
      </c>
      <c r="F12215" s="23">
        <v>0.37347983299999998</v>
      </c>
      <c r="G12215" s="17">
        <v>0.88437388900000002</v>
      </c>
      <c r="H12215" s="17">
        <v>0.115626111</v>
      </c>
      <c r="I12215" s="17">
        <v>0.99408430199999998</v>
      </c>
      <c r="J12215" s="17">
        <v>5.8199999999999997E-3</v>
      </c>
      <c r="K12215" s="17">
        <v>9.4599999999999996E-5</v>
      </c>
    </row>
    <row r="12216" spans="1:11" x14ac:dyDescent="0.45">
      <c r="A12216" s="10" t="s">
        <v>97</v>
      </c>
      <c r="B12216" s="20">
        <v>0.89900000000000002</v>
      </c>
      <c r="C12216" s="19">
        <v>180155</v>
      </c>
      <c r="D12216" s="19">
        <v>34955.840029999999</v>
      </c>
      <c r="E12216" s="23">
        <v>0.58866047499999996</v>
      </c>
      <c r="F12216" s="23">
        <v>0.374865897</v>
      </c>
      <c r="G12216" s="17">
        <v>0.88444395099999995</v>
      </c>
      <c r="H12216" s="17">
        <v>0.11555604899999999</v>
      </c>
      <c r="I12216" s="17">
        <v>0.99409581300000005</v>
      </c>
      <c r="J12216" s="17">
        <v>5.8100000000000001E-3</v>
      </c>
      <c r="K12216" s="17">
        <v>9.4400000000000004E-5</v>
      </c>
    </row>
    <row r="12217" spans="1:11" x14ac:dyDescent="0.45">
      <c r="A12217" s="10" t="s">
        <v>97</v>
      </c>
      <c r="B12217" s="20">
        <v>0.9</v>
      </c>
      <c r="C12217" s="19">
        <v>180367</v>
      </c>
      <c r="D12217" s="19">
        <v>35081.030599999998</v>
      </c>
      <c r="E12217" s="23">
        <v>0.592345495</v>
      </c>
      <c r="F12217" s="23">
        <v>0.37611775200000003</v>
      </c>
      <c r="G12217" s="17">
        <v>0.884435623</v>
      </c>
      <c r="H12217" s="17">
        <v>0.115564377</v>
      </c>
      <c r="I12217" s="17">
        <v>0.99409646699999998</v>
      </c>
      <c r="J12217" s="17">
        <v>5.8100000000000001E-3</v>
      </c>
      <c r="K12217" s="17">
        <v>9.4199999999999999E-5</v>
      </c>
    </row>
    <row r="12218" spans="1:11" x14ac:dyDescent="0.45">
      <c r="A12218" s="10" t="s">
        <v>97</v>
      </c>
      <c r="B12218" s="20">
        <v>0.90100000000000002</v>
      </c>
      <c r="C12218" s="19">
        <v>180560</v>
      </c>
      <c r="D12218" s="19">
        <v>35195.55343</v>
      </c>
      <c r="E12218" s="23">
        <v>0.593787811</v>
      </c>
      <c r="F12218" s="23">
        <v>0.37748612599999998</v>
      </c>
      <c r="G12218" s="17">
        <v>0.884459459</v>
      </c>
      <c r="H12218" s="17">
        <v>0.115540541</v>
      </c>
      <c r="I12218" s="17">
        <v>0.99410442399999999</v>
      </c>
      <c r="J12218" s="17">
        <v>5.7999999999999996E-3</v>
      </c>
      <c r="K12218" s="17">
        <v>9.3999999999999994E-5</v>
      </c>
    </row>
    <row r="12219" spans="1:11" x14ac:dyDescent="0.45">
      <c r="A12219" s="10" t="s">
        <v>97</v>
      </c>
      <c r="B12219" s="20">
        <v>0.90200000000000002</v>
      </c>
      <c r="C12219" s="19">
        <v>180767</v>
      </c>
      <c r="D12219" s="19">
        <v>35318.693169999999</v>
      </c>
      <c r="E12219" s="23">
        <v>0.59640851699999997</v>
      </c>
      <c r="F12219" s="23">
        <v>0.378818035</v>
      </c>
      <c r="G12219" s="17">
        <v>0.88447006399999994</v>
      </c>
      <c r="H12219" s="17">
        <v>0.115529936</v>
      </c>
      <c r="I12219" s="17">
        <v>0.99411598999999995</v>
      </c>
      <c r="J12219" s="17">
        <v>5.79E-3</v>
      </c>
      <c r="K12219" s="17">
        <v>9.3800000000000003E-5</v>
      </c>
    </row>
    <row r="12220" spans="1:11" x14ac:dyDescent="0.45">
      <c r="A12220" s="10" t="s">
        <v>97</v>
      </c>
      <c r="B12220" s="20">
        <v>0.90300000000000002</v>
      </c>
      <c r="C12220" s="19">
        <v>180969</v>
      </c>
      <c r="D12220" s="19">
        <v>35439.780310000002</v>
      </c>
      <c r="E12220" s="23">
        <v>0.60092214600000005</v>
      </c>
      <c r="F12220" s="23">
        <v>0.38017263099999998</v>
      </c>
      <c r="G12220" s="17">
        <v>0.88446087500000004</v>
      </c>
      <c r="H12220" s="17">
        <v>0.11553912500000001</v>
      </c>
      <c r="I12220" s="17">
        <v>0.99411961999999998</v>
      </c>
      <c r="J12220" s="17">
        <v>5.79E-3</v>
      </c>
      <c r="K12220" s="17">
        <v>9.3599999999999998E-5</v>
      </c>
    </row>
    <row r="12221" spans="1:11" x14ac:dyDescent="0.45">
      <c r="A12221" s="10" t="s">
        <v>97</v>
      </c>
      <c r="B12221" s="20">
        <v>0.90400000000000003</v>
      </c>
      <c r="C12221" s="19">
        <v>181165</v>
      </c>
      <c r="D12221" s="19">
        <v>35557.955320000001</v>
      </c>
      <c r="E12221" s="23">
        <v>0.60538196600000005</v>
      </c>
      <c r="F12221" s="23">
        <v>0.38153974000000002</v>
      </c>
      <c r="G12221" s="17">
        <v>0.88442027999999995</v>
      </c>
      <c r="H12221" s="17">
        <v>0.11557972</v>
      </c>
      <c r="I12221" s="17">
        <v>0.99411751999999998</v>
      </c>
      <c r="J12221" s="17">
        <v>5.79E-3</v>
      </c>
      <c r="K12221" s="17">
        <v>9.3499999999999996E-5</v>
      </c>
    </row>
    <row r="12222" spans="1:11" x14ac:dyDescent="0.45">
      <c r="A12222" s="10" t="s">
        <v>97</v>
      </c>
      <c r="B12222" s="20">
        <v>0.90500000000000003</v>
      </c>
      <c r="C12222" s="19">
        <v>181367</v>
      </c>
      <c r="D12222" s="19">
        <v>35680.429600000003</v>
      </c>
      <c r="E12222" s="23">
        <v>0.60805495700000001</v>
      </c>
      <c r="F12222" s="23">
        <v>0.38274223200000002</v>
      </c>
      <c r="G12222" s="17">
        <v>0.884510413</v>
      </c>
      <c r="H12222" s="17">
        <v>0.115489587</v>
      </c>
      <c r="I12222" s="17">
        <v>0.99411364899999999</v>
      </c>
      <c r="J12222" s="17">
        <v>5.79E-3</v>
      </c>
      <c r="K12222" s="17">
        <v>9.3300000000000005E-5</v>
      </c>
    </row>
    <row r="12223" spans="1:11" x14ac:dyDescent="0.45">
      <c r="A12223" s="10" t="s">
        <v>97</v>
      </c>
      <c r="B12223" s="20">
        <v>0.90600000000000003</v>
      </c>
      <c r="C12223" s="19">
        <v>181570</v>
      </c>
      <c r="D12223" s="19">
        <v>35804.150479999997</v>
      </c>
      <c r="E12223" s="23">
        <v>0.61072216899999998</v>
      </c>
      <c r="F12223" s="23">
        <v>0.38428806100000001</v>
      </c>
      <c r="G12223" s="17">
        <v>0.88455691999999997</v>
      </c>
      <c r="H12223" s="17">
        <v>0.11544308</v>
      </c>
      <c r="I12223" s="17">
        <v>0.99412799799999996</v>
      </c>
      <c r="J12223" s="17">
        <v>5.7800000000000004E-3</v>
      </c>
      <c r="K12223" s="17">
        <v>9.2999999999999997E-5</v>
      </c>
    </row>
    <row r="12224" spans="1:11" x14ac:dyDescent="0.45">
      <c r="A12224" s="10" t="s">
        <v>97</v>
      </c>
      <c r="B12224" s="20">
        <v>0.90700000000000003</v>
      </c>
      <c r="C12224" s="19">
        <v>181765</v>
      </c>
      <c r="D12224" s="19">
        <v>35923.478990000003</v>
      </c>
      <c r="E12224" s="23">
        <v>0.61432520400000001</v>
      </c>
      <c r="F12224" s="23">
        <v>0.385537831</v>
      </c>
      <c r="G12224" s="17">
        <v>0.88451572099999998</v>
      </c>
      <c r="H12224" s="17">
        <v>0.115484279</v>
      </c>
      <c r="I12224" s="17">
        <v>0.994138725</v>
      </c>
      <c r="J12224" s="17">
        <v>5.77E-3</v>
      </c>
      <c r="K12224" s="17">
        <v>9.2800000000000006E-5</v>
      </c>
    </row>
    <row r="12225" spans="1:11" x14ac:dyDescent="0.45">
      <c r="A12225" s="10" t="s">
        <v>97</v>
      </c>
      <c r="B12225" s="20">
        <v>0.90800000000000003</v>
      </c>
      <c r="C12225" s="19">
        <v>181967</v>
      </c>
      <c r="D12225" s="19">
        <v>36048.044379999999</v>
      </c>
      <c r="E12225" s="23">
        <v>0.61894111500000004</v>
      </c>
      <c r="F12225" s="23">
        <v>0.38705932900000001</v>
      </c>
      <c r="G12225" s="17">
        <v>0.88449004499999995</v>
      </c>
      <c r="H12225" s="17">
        <v>0.115509955</v>
      </c>
      <c r="I12225" s="17">
        <v>0.99415207000000005</v>
      </c>
      <c r="J12225" s="17">
        <v>5.7600000000000004E-3</v>
      </c>
      <c r="K12225" s="17">
        <v>9.2499999999999999E-5</v>
      </c>
    </row>
    <row r="12226" spans="1:11" x14ac:dyDescent="0.45">
      <c r="A12226" s="10" t="s">
        <v>97</v>
      </c>
      <c r="B12226" s="20">
        <v>0.90900000000000003</v>
      </c>
      <c r="C12226" s="19">
        <v>182166</v>
      </c>
      <c r="D12226" s="19">
        <v>36171.689209999997</v>
      </c>
      <c r="E12226" s="23">
        <v>0.62397204699999997</v>
      </c>
      <c r="F12226" s="23">
        <v>0.38846756399999999</v>
      </c>
      <c r="G12226" s="17">
        <v>0.88453937599999999</v>
      </c>
      <c r="H12226" s="17">
        <v>0.115460624</v>
      </c>
      <c r="I12226" s="17">
        <v>0.99415653699999995</v>
      </c>
      <c r="J12226" s="17">
        <v>5.7499999999999999E-3</v>
      </c>
      <c r="K12226" s="17">
        <v>9.2299999999999994E-5</v>
      </c>
    </row>
    <row r="12227" spans="1:11" x14ac:dyDescent="0.45">
      <c r="A12227" s="10" t="s">
        <v>97</v>
      </c>
      <c r="B12227" s="20">
        <v>0.91</v>
      </c>
      <c r="C12227" s="19">
        <v>182349</v>
      </c>
      <c r="D12227" s="19">
        <v>36286.28097</v>
      </c>
      <c r="E12227" s="23">
        <v>0.62895441399999996</v>
      </c>
      <c r="F12227" s="23">
        <v>0.38987676599999999</v>
      </c>
      <c r="G12227" s="17">
        <v>0.88447427700000003</v>
      </c>
      <c r="H12227" s="17">
        <v>0.115525723</v>
      </c>
      <c r="I12227" s="17">
        <v>0.99415636200000002</v>
      </c>
      <c r="J12227" s="17">
        <v>5.7499999999999999E-3</v>
      </c>
      <c r="K12227" s="17">
        <v>9.2200000000000005E-5</v>
      </c>
    </row>
    <row r="12228" spans="1:11" x14ac:dyDescent="0.45">
      <c r="A12228" s="10" t="s">
        <v>97</v>
      </c>
      <c r="B12228" s="20">
        <v>0.91100000000000003</v>
      </c>
      <c r="C12228" s="19">
        <v>182566</v>
      </c>
      <c r="D12228" s="19">
        <v>36423.269529999998</v>
      </c>
      <c r="E12228" s="23">
        <v>0.63487891399999996</v>
      </c>
      <c r="F12228" s="23">
        <v>0.39124076299999999</v>
      </c>
      <c r="G12228" s="17">
        <v>0.884343196</v>
      </c>
      <c r="H12228" s="17">
        <v>0.115656804</v>
      </c>
      <c r="I12228" s="17">
        <v>0.99415201099999995</v>
      </c>
      <c r="J12228" s="17">
        <v>5.7600000000000004E-3</v>
      </c>
      <c r="K12228" s="17">
        <v>9.2E-5</v>
      </c>
    </row>
    <row r="12229" spans="1:11" x14ac:dyDescent="0.45">
      <c r="A12229" s="10" t="s">
        <v>97</v>
      </c>
      <c r="B12229" s="20">
        <v>0.91200000000000003</v>
      </c>
      <c r="C12229" s="19">
        <v>182767</v>
      </c>
      <c r="D12229" s="19">
        <v>36551.465649999998</v>
      </c>
      <c r="E12229" s="23">
        <v>0.63961602100000003</v>
      </c>
      <c r="F12229" s="23">
        <v>0.39277959600000001</v>
      </c>
      <c r="G12229" s="17">
        <v>0.88432813399999999</v>
      </c>
      <c r="H12229" s="17">
        <v>0.115671866</v>
      </c>
      <c r="I12229" s="17">
        <v>0.994139785</v>
      </c>
      <c r="J12229" s="17">
        <v>5.77E-3</v>
      </c>
      <c r="K12229" s="17">
        <v>9.1899999999999998E-5</v>
      </c>
    </row>
    <row r="12230" spans="1:11" x14ac:dyDescent="0.45">
      <c r="A12230" s="10" t="s">
        <v>97</v>
      </c>
      <c r="B12230" s="20">
        <v>0.91300000000000003</v>
      </c>
      <c r="C12230" s="19">
        <v>182969</v>
      </c>
      <c r="D12230" s="19">
        <v>36681.230839999997</v>
      </c>
      <c r="E12230" s="23">
        <v>0.64500768200000003</v>
      </c>
      <c r="F12230" s="23">
        <v>0.39427393700000002</v>
      </c>
      <c r="G12230" s="17">
        <v>0.88427547799999995</v>
      </c>
      <c r="H12230" s="17">
        <v>0.115724522</v>
      </c>
      <c r="I12230" s="17">
        <v>0.99414601599999997</v>
      </c>
      <c r="J12230" s="17">
        <v>5.7600000000000004E-3</v>
      </c>
      <c r="K12230" s="17">
        <v>9.1700000000000006E-5</v>
      </c>
    </row>
    <row r="12231" spans="1:11" x14ac:dyDescent="0.45">
      <c r="A12231" s="10" t="s">
        <v>97</v>
      </c>
      <c r="B12231" s="20">
        <v>0.91400000000000003</v>
      </c>
      <c r="C12231" s="19">
        <v>183166</v>
      </c>
      <c r="D12231" s="19">
        <v>36808.936889999997</v>
      </c>
      <c r="E12231" s="23">
        <v>0.65022147799999996</v>
      </c>
      <c r="F12231" s="23">
        <v>0.39577511900000001</v>
      </c>
      <c r="G12231" s="17">
        <v>0.88424161700000004</v>
      </c>
      <c r="H12231" s="17">
        <v>0.11575838300000001</v>
      </c>
      <c r="I12231" s="17">
        <v>0.99414870700000002</v>
      </c>
      <c r="J12231" s="17">
        <v>5.7600000000000004E-3</v>
      </c>
      <c r="K12231" s="17">
        <v>9.1500000000000001E-5</v>
      </c>
    </row>
    <row r="12232" spans="1:11" x14ac:dyDescent="0.45">
      <c r="A12232" s="10" t="s">
        <v>97</v>
      </c>
      <c r="B12232" s="20">
        <v>0.91500000000000004</v>
      </c>
      <c r="C12232" s="19">
        <v>183370</v>
      </c>
      <c r="D12232" s="19">
        <v>36942.023659999999</v>
      </c>
      <c r="E12232" s="23">
        <v>0.65441506800000004</v>
      </c>
      <c r="F12232" s="23">
        <v>0.39725265300000001</v>
      </c>
      <c r="G12232" s="17">
        <v>0.88417407400000003</v>
      </c>
      <c r="H12232" s="17">
        <v>0.115825926</v>
      </c>
      <c r="I12232" s="17">
        <v>0.99414535999999998</v>
      </c>
      <c r="J12232" s="17">
        <v>5.7600000000000004E-3</v>
      </c>
      <c r="K12232" s="17">
        <v>9.1399999999999999E-5</v>
      </c>
    </row>
    <row r="12233" spans="1:11" x14ac:dyDescent="0.45">
      <c r="A12233" s="10" t="s">
        <v>97</v>
      </c>
      <c r="B12233" s="20">
        <v>0.91600000000000004</v>
      </c>
      <c r="C12233" s="19">
        <v>183572</v>
      </c>
      <c r="D12233" s="19">
        <v>37074.677929999998</v>
      </c>
      <c r="E12233" s="23">
        <v>0.65898712599999998</v>
      </c>
      <c r="F12233" s="23">
        <v>0.398809686</v>
      </c>
      <c r="G12233" s="17">
        <v>0.88422526300000004</v>
      </c>
      <c r="H12233" s="17">
        <v>0.115774737</v>
      </c>
      <c r="I12233" s="17">
        <v>0.99411779600000005</v>
      </c>
      <c r="J12233" s="17">
        <v>5.79E-3</v>
      </c>
      <c r="K12233" s="17">
        <v>9.1199999999999994E-5</v>
      </c>
    </row>
    <row r="12234" spans="1:11" x14ac:dyDescent="0.45">
      <c r="A12234" s="10" t="s">
        <v>97</v>
      </c>
      <c r="B12234" s="20">
        <v>0.91700000000000004</v>
      </c>
      <c r="C12234" s="19">
        <v>183769</v>
      </c>
      <c r="D12234" s="19">
        <v>37205.072099999998</v>
      </c>
      <c r="E12234" s="23">
        <v>0.66389343700000003</v>
      </c>
      <c r="F12234" s="23">
        <v>0.40038919000000001</v>
      </c>
      <c r="G12234" s="17">
        <v>0.88424054100000005</v>
      </c>
      <c r="H12234" s="17">
        <v>0.115759459</v>
      </c>
      <c r="I12234" s="17">
        <v>0.99412463900000003</v>
      </c>
      <c r="J12234" s="17">
        <v>5.7800000000000004E-3</v>
      </c>
      <c r="K12234" s="17">
        <v>9.1000000000000003E-5</v>
      </c>
    </row>
    <row r="12235" spans="1:11" x14ac:dyDescent="0.45">
      <c r="A12235" s="10" t="s">
        <v>97</v>
      </c>
      <c r="B12235" s="20">
        <v>0.91800000000000004</v>
      </c>
      <c r="C12235" s="19">
        <v>183972</v>
      </c>
      <c r="D12235" s="19">
        <v>37340.289790000003</v>
      </c>
      <c r="E12235" s="23">
        <v>0.66987976400000004</v>
      </c>
      <c r="F12235" s="23">
        <v>0.40192423199999999</v>
      </c>
      <c r="G12235" s="17">
        <v>0.88419433400000003</v>
      </c>
      <c r="H12235" s="17">
        <v>0.115805666</v>
      </c>
      <c r="I12235" s="17">
        <v>0.994132715</v>
      </c>
      <c r="J12235" s="17">
        <v>5.7800000000000004E-3</v>
      </c>
      <c r="K12235" s="17">
        <v>9.09E-5</v>
      </c>
    </row>
    <row r="12236" spans="1:11" x14ac:dyDescent="0.45">
      <c r="A12236" s="10" t="s">
        <v>97</v>
      </c>
      <c r="B12236" s="20">
        <v>0.91900000000000004</v>
      </c>
      <c r="C12236" s="19">
        <v>184170</v>
      </c>
      <c r="D12236" s="19">
        <v>37473.55874</v>
      </c>
      <c r="E12236" s="23">
        <v>0.67683501899999998</v>
      </c>
      <c r="F12236" s="23">
        <v>0.40352395400000002</v>
      </c>
      <c r="G12236" s="17">
        <v>0.88421567000000001</v>
      </c>
      <c r="H12236" s="17">
        <v>0.11578433</v>
      </c>
      <c r="I12236" s="17">
        <v>0.99413421000000002</v>
      </c>
      <c r="J12236" s="17">
        <v>5.7800000000000004E-3</v>
      </c>
      <c r="K12236" s="17">
        <v>9.0699999999999996E-5</v>
      </c>
    </row>
    <row r="12237" spans="1:11" x14ac:dyDescent="0.45">
      <c r="A12237" s="10" t="s">
        <v>97</v>
      </c>
      <c r="B12237" s="20">
        <v>0.92</v>
      </c>
      <c r="C12237" s="19">
        <v>184374</v>
      </c>
      <c r="D12237" s="19">
        <v>37612.022709999997</v>
      </c>
      <c r="E12237" s="23">
        <v>0.68151812099999998</v>
      </c>
      <c r="F12237" s="23">
        <v>0.40510610699999999</v>
      </c>
      <c r="G12237" s="17">
        <v>0.88415394800000002</v>
      </c>
      <c r="H12237" s="17">
        <v>0.115846052</v>
      </c>
      <c r="I12237" s="17">
        <v>0.99412394199999998</v>
      </c>
      <c r="J12237" s="17">
        <v>5.79E-3</v>
      </c>
      <c r="K12237" s="17">
        <v>9.0500000000000004E-5</v>
      </c>
    </row>
    <row r="12238" spans="1:11" x14ac:dyDescent="0.45">
      <c r="A12238" s="10" t="s">
        <v>97</v>
      </c>
      <c r="B12238" s="20">
        <v>0.92100000000000004</v>
      </c>
      <c r="C12238" s="19">
        <v>184562</v>
      </c>
      <c r="D12238" s="19">
        <v>37740.680119999997</v>
      </c>
      <c r="E12238" s="23">
        <v>0.68642166000000004</v>
      </c>
      <c r="F12238" s="23">
        <v>0.40675783599999998</v>
      </c>
      <c r="G12238" s="17">
        <v>0.88417442400000001</v>
      </c>
      <c r="H12238" s="17">
        <v>0.115825576</v>
      </c>
      <c r="I12238" s="17">
        <v>0.99412963600000004</v>
      </c>
      <c r="J12238" s="17">
        <v>5.7800000000000004E-3</v>
      </c>
      <c r="K12238" s="17">
        <v>9.0400000000000002E-5</v>
      </c>
    </row>
    <row r="12239" spans="1:11" x14ac:dyDescent="0.45">
      <c r="A12239" s="10" t="s">
        <v>97</v>
      </c>
      <c r="B12239" s="20">
        <v>0.92200000000000004</v>
      </c>
      <c r="C12239" s="19">
        <v>184774</v>
      </c>
      <c r="D12239" s="19">
        <v>37886.626089999998</v>
      </c>
      <c r="E12239" s="23">
        <v>0.69110147799999999</v>
      </c>
      <c r="F12239" s="23">
        <v>0.40827453000000002</v>
      </c>
      <c r="G12239" s="17">
        <v>0.88423154800000003</v>
      </c>
      <c r="H12239" s="17">
        <v>0.11576845199999999</v>
      </c>
      <c r="I12239" s="17">
        <v>0.99412471400000002</v>
      </c>
      <c r="J12239" s="17">
        <v>5.79E-3</v>
      </c>
      <c r="K12239" s="17">
        <v>9.0199999999999997E-5</v>
      </c>
    </row>
    <row r="12240" spans="1:11" x14ac:dyDescent="0.45">
      <c r="A12240" s="10" t="s">
        <v>97</v>
      </c>
      <c r="B12240" s="20">
        <v>0.92300000000000004</v>
      </c>
      <c r="C12240" s="19">
        <v>184961</v>
      </c>
      <c r="D12240" s="19">
        <v>38016.519289999997</v>
      </c>
      <c r="E12240" s="23">
        <v>0.69713528700000005</v>
      </c>
      <c r="F12240" s="23">
        <v>0.41002445399999998</v>
      </c>
      <c r="G12240" s="17">
        <v>0.88416477000000004</v>
      </c>
      <c r="H12240" s="17">
        <v>0.11583523</v>
      </c>
      <c r="I12240" s="17">
        <v>0.99411033800000004</v>
      </c>
      <c r="J12240" s="17">
        <v>5.7999999999999996E-3</v>
      </c>
      <c r="K12240" s="17">
        <v>9.0099999999999995E-5</v>
      </c>
    </row>
    <row r="12241" spans="1:11" x14ac:dyDescent="0.45">
      <c r="A12241" s="10" t="s">
        <v>97</v>
      </c>
      <c r="B12241" s="20">
        <v>0.92400000000000004</v>
      </c>
      <c r="C12241" s="19">
        <v>185174</v>
      </c>
      <c r="D12241" s="19">
        <v>38166.040529999998</v>
      </c>
      <c r="E12241" s="23">
        <v>0.70634693800000004</v>
      </c>
      <c r="F12241" s="23">
        <v>0.41165305400000002</v>
      </c>
      <c r="G12241" s="17">
        <v>0.884087399</v>
      </c>
      <c r="H12241" s="17">
        <v>0.115912601</v>
      </c>
      <c r="I12241" s="17">
        <v>0.994118265</v>
      </c>
      <c r="J12241" s="17">
        <v>5.79E-3</v>
      </c>
      <c r="K12241" s="17">
        <v>8.9900000000000003E-5</v>
      </c>
    </row>
    <row r="12242" spans="1:11" x14ac:dyDescent="0.45">
      <c r="A12242" s="10" t="s">
        <v>97</v>
      </c>
      <c r="B12242" s="20">
        <v>0.92500000000000004</v>
      </c>
      <c r="C12242" s="19">
        <v>185375</v>
      </c>
      <c r="D12242" s="19">
        <v>38308.428749999999</v>
      </c>
      <c r="E12242" s="23">
        <v>0.71036250199999995</v>
      </c>
      <c r="F12242" s="23">
        <v>0.413352524</v>
      </c>
      <c r="G12242" s="17">
        <v>0.88416453100000003</v>
      </c>
      <c r="H12242" s="17">
        <v>0.115835469</v>
      </c>
      <c r="I12242" s="17">
        <v>0.99410224400000002</v>
      </c>
      <c r="J12242" s="17">
        <v>5.8100000000000001E-3</v>
      </c>
      <c r="K12242" s="17">
        <v>8.9699999999999998E-5</v>
      </c>
    </row>
    <row r="12243" spans="1:11" x14ac:dyDescent="0.45">
      <c r="A12243" s="10" t="s">
        <v>97</v>
      </c>
      <c r="B12243" s="20">
        <v>0.92600000000000005</v>
      </c>
      <c r="C12243" s="19">
        <v>185571</v>
      </c>
      <c r="D12243" s="19">
        <v>38448.221530000003</v>
      </c>
      <c r="E12243" s="23">
        <v>0.71534488200000002</v>
      </c>
      <c r="F12243" s="23">
        <v>0.415101094</v>
      </c>
      <c r="G12243" s="17">
        <v>0.88413599099999995</v>
      </c>
      <c r="H12243" s="17">
        <v>0.115864009</v>
      </c>
      <c r="I12243" s="17">
        <v>0.99410542999999996</v>
      </c>
      <c r="J12243" s="17">
        <v>5.8100000000000001E-3</v>
      </c>
      <c r="K12243" s="17">
        <v>8.9499999999999994E-5</v>
      </c>
    </row>
    <row r="12244" spans="1:11" x14ac:dyDescent="0.45">
      <c r="A12244" s="10" t="s">
        <v>97</v>
      </c>
      <c r="B12244" s="20">
        <v>0.92700000000000005</v>
      </c>
      <c r="C12244" s="19">
        <v>185773</v>
      </c>
      <c r="D12244" s="19">
        <v>38593.37904</v>
      </c>
      <c r="E12244" s="23">
        <v>0.72141823599999999</v>
      </c>
      <c r="F12244" s="23">
        <v>0.41687433699999998</v>
      </c>
      <c r="G12244" s="17">
        <v>0.884132786</v>
      </c>
      <c r="H12244" s="17">
        <v>0.115867214</v>
      </c>
      <c r="I12244" s="17">
        <v>0.99410524600000005</v>
      </c>
      <c r="J12244" s="17">
        <v>5.8100000000000001E-3</v>
      </c>
      <c r="K12244" s="17">
        <v>8.9400000000000005E-5</v>
      </c>
    </row>
    <row r="12245" spans="1:11" x14ac:dyDescent="0.45">
      <c r="A12245" s="10" t="s">
        <v>97</v>
      </c>
      <c r="B12245" s="20">
        <v>0.92800000000000005</v>
      </c>
      <c r="C12245" s="19">
        <v>185974</v>
      </c>
      <c r="D12245" s="19">
        <v>38738.908900000002</v>
      </c>
      <c r="E12245" s="23">
        <v>0.72650830700000002</v>
      </c>
      <c r="F12245" s="23">
        <v>0.41863676999999999</v>
      </c>
      <c r="G12245" s="17">
        <v>0.88416660400000002</v>
      </c>
      <c r="H12245" s="17">
        <v>0.11583339600000001</v>
      </c>
      <c r="I12245" s="17">
        <v>0.99410853700000001</v>
      </c>
      <c r="J12245" s="17">
        <v>5.7999999999999996E-3</v>
      </c>
      <c r="K12245" s="17">
        <v>8.9300000000000002E-5</v>
      </c>
    </row>
    <row r="12246" spans="1:11" x14ac:dyDescent="0.45">
      <c r="A12246" s="10" t="s">
        <v>97</v>
      </c>
      <c r="B12246" s="20">
        <v>0.92900000000000005</v>
      </c>
      <c r="C12246" s="19">
        <v>186175</v>
      </c>
      <c r="D12246" s="19">
        <v>38885.390330000002</v>
      </c>
      <c r="E12246" s="23">
        <v>0.73054949499999999</v>
      </c>
      <c r="F12246" s="23">
        <v>0.42037880700000002</v>
      </c>
      <c r="G12246" s="17">
        <v>0.88411440799999996</v>
      </c>
      <c r="H12246" s="17">
        <v>0.115885592</v>
      </c>
      <c r="I12246" s="17">
        <v>0.99409805699999998</v>
      </c>
      <c r="J12246" s="17">
        <v>5.8100000000000001E-3</v>
      </c>
      <c r="K12246" s="17">
        <v>8.9099999999999997E-5</v>
      </c>
    </row>
    <row r="12247" spans="1:11" x14ac:dyDescent="0.45">
      <c r="A12247" s="10" t="s">
        <v>97</v>
      </c>
      <c r="B12247" s="20">
        <v>0.93</v>
      </c>
      <c r="C12247" s="19">
        <v>186375</v>
      </c>
      <c r="D12247" s="19">
        <v>39031.954469999997</v>
      </c>
      <c r="E12247" s="23">
        <v>0.73499944100000003</v>
      </c>
      <c r="F12247" s="23">
        <v>0.42219437300000001</v>
      </c>
      <c r="G12247" s="17">
        <v>0.88413682100000002</v>
      </c>
      <c r="H12247" s="17">
        <v>0.115863179</v>
      </c>
      <c r="I12247" s="17">
        <v>0.99407811499999998</v>
      </c>
      <c r="J12247" s="17">
        <v>5.8300000000000001E-3</v>
      </c>
      <c r="K12247" s="17">
        <v>8.8999999999999995E-5</v>
      </c>
    </row>
    <row r="12248" spans="1:11" x14ac:dyDescent="0.45">
      <c r="A12248" s="10" t="s">
        <v>97</v>
      </c>
      <c r="B12248" s="20">
        <v>0.93100000000000005</v>
      </c>
      <c r="C12248" s="19">
        <v>186575</v>
      </c>
      <c r="D12248" s="19">
        <v>39179.873310000003</v>
      </c>
      <c r="E12248" s="23">
        <v>0.74372520900000005</v>
      </c>
      <c r="F12248" s="23">
        <v>0.42391151399999999</v>
      </c>
      <c r="G12248" s="17">
        <v>0.88408414800000001</v>
      </c>
      <c r="H12248" s="17">
        <v>0.115915852</v>
      </c>
      <c r="I12248" s="17">
        <v>0.99407072900000004</v>
      </c>
      <c r="J12248" s="17">
        <v>5.8399999999999997E-3</v>
      </c>
      <c r="K12248" s="17">
        <v>8.8900000000000006E-5</v>
      </c>
    </row>
    <row r="12249" spans="1:11" x14ac:dyDescent="0.45">
      <c r="A12249" s="10" t="s">
        <v>97</v>
      </c>
      <c r="B12249" s="20">
        <v>0.93200000000000005</v>
      </c>
      <c r="C12249" s="19">
        <v>186776</v>
      </c>
      <c r="D12249" s="19">
        <v>39330.198320000003</v>
      </c>
      <c r="E12249" s="23">
        <v>0.751615433</v>
      </c>
      <c r="F12249" s="23">
        <v>0.42584377899999998</v>
      </c>
      <c r="G12249" s="17">
        <v>0.88398937799999999</v>
      </c>
      <c r="H12249" s="17">
        <v>0.11601062199999999</v>
      </c>
      <c r="I12249" s="17">
        <v>0.99407951100000003</v>
      </c>
      <c r="J12249" s="17">
        <v>5.8300000000000001E-3</v>
      </c>
      <c r="K12249" s="17">
        <v>8.8700000000000001E-5</v>
      </c>
    </row>
    <row r="12250" spans="1:11" x14ac:dyDescent="0.45">
      <c r="A12250" s="10" t="s">
        <v>97</v>
      </c>
      <c r="B12250" s="20">
        <v>0.93300000000000005</v>
      </c>
      <c r="C12250" s="19">
        <v>186973</v>
      </c>
      <c r="D12250" s="19">
        <v>39478.848819999999</v>
      </c>
      <c r="E12250" s="23">
        <v>0.75791095600000002</v>
      </c>
      <c r="F12250" s="23">
        <v>0.42766796400000001</v>
      </c>
      <c r="G12250" s="17">
        <v>0.88395650699999995</v>
      </c>
      <c r="H12250" s="17">
        <v>0.116043493</v>
      </c>
      <c r="I12250" s="17">
        <v>0.99407322099999995</v>
      </c>
      <c r="J12250" s="17">
        <v>5.8399999999999997E-3</v>
      </c>
      <c r="K12250" s="17">
        <v>8.8599999999999999E-5</v>
      </c>
    </row>
    <row r="12251" spans="1:11" x14ac:dyDescent="0.45">
      <c r="A12251" s="10" t="s">
        <v>97</v>
      </c>
      <c r="B12251" s="20">
        <v>0.93400000000000005</v>
      </c>
      <c r="C12251" s="19">
        <v>187173</v>
      </c>
      <c r="D12251" s="19">
        <v>39630.956859999998</v>
      </c>
      <c r="E12251" s="23">
        <v>0.765362447</v>
      </c>
      <c r="F12251" s="23">
        <v>0.42934575800000002</v>
      </c>
      <c r="G12251" s="17">
        <v>0.88397899300000005</v>
      </c>
      <c r="H12251" s="17">
        <v>0.116021007</v>
      </c>
      <c r="I12251" s="17">
        <v>0.99408163400000005</v>
      </c>
      <c r="J12251" s="17">
        <v>5.8300000000000001E-3</v>
      </c>
      <c r="K12251" s="17">
        <v>8.8399999999999994E-5</v>
      </c>
    </row>
    <row r="12252" spans="1:11" x14ac:dyDescent="0.45">
      <c r="A12252" s="10" t="s">
        <v>97</v>
      </c>
      <c r="B12252" s="20">
        <v>0.93500000000000005</v>
      </c>
      <c r="C12252" s="19">
        <v>187375</v>
      </c>
      <c r="D12252" s="19">
        <v>39786.215109999997</v>
      </c>
      <c r="E12252" s="23">
        <v>0.77185972800000002</v>
      </c>
      <c r="F12252" s="23">
        <v>0.43141154399999998</v>
      </c>
      <c r="G12252" s="17">
        <v>0.88395997299999995</v>
      </c>
      <c r="H12252" s="17">
        <v>0.116040027</v>
      </c>
      <c r="I12252" s="17">
        <v>0.99408893499999995</v>
      </c>
      <c r="J12252" s="17">
        <v>5.8199999999999997E-3</v>
      </c>
      <c r="K12252" s="17">
        <v>8.8200000000000003E-5</v>
      </c>
    </row>
    <row r="12253" spans="1:11" x14ac:dyDescent="0.45">
      <c r="A12253" s="10" t="s">
        <v>97</v>
      </c>
      <c r="B12253" s="20">
        <v>0.93600000000000005</v>
      </c>
      <c r="C12253" s="19">
        <v>187574</v>
      </c>
      <c r="D12253" s="19">
        <v>39940.634120000002</v>
      </c>
      <c r="E12253" s="23">
        <v>0.77833574299999997</v>
      </c>
      <c r="F12253" s="23">
        <v>0.43337920000000002</v>
      </c>
      <c r="G12253" s="17">
        <v>0.88395513199999998</v>
      </c>
      <c r="H12253" s="17">
        <v>0.116044868</v>
      </c>
      <c r="I12253" s="17">
        <v>0.99409883399999999</v>
      </c>
      <c r="J12253" s="17">
        <v>5.8100000000000001E-3</v>
      </c>
      <c r="K12253" s="17">
        <v>8.81E-5</v>
      </c>
    </row>
    <row r="12254" spans="1:11" x14ac:dyDescent="0.45">
      <c r="A12254" s="10" t="s">
        <v>97</v>
      </c>
      <c r="B12254" s="20">
        <v>0.93700000000000006</v>
      </c>
      <c r="C12254" s="19">
        <v>187735</v>
      </c>
      <c r="D12254" s="19">
        <v>40066.499400000001</v>
      </c>
      <c r="E12254" s="23">
        <v>0.78606019299999996</v>
      </c>
      <c r="F12254" s="23">
        <v>0.43525318099999999</v>
      </c>
      <c r="G12254" s="17">
        <v>0.88390550499999998</v>
      </c>
      <c r="H12254" s="17">
        <v>0.11609449500000001</v>
      </c>
      <c r="I12254" s="17">
        <v>0.99409011599999997</v>
      </c>
      <c r="J12254" s="17">
        <v>5.8199999999999997E-3</v>
      </c>
      <c r="K12254" s="17">
        <v>8.7999999999999998E-5</v>
      </c>
    </row>
    <row r="12255" spans="1:11" x14ac:dyDescent="0.45">
      <c r="A12255" s="10" t="s">
        <v>97</v>
      </c>
      <c r="B12255" s="20">
        <v>0.93799999999999994</v>
      </c>
      <c r="C12255" s="19">
        <v>187975</v>
      </c>
      <c r="D12255" s="19">
        <v>40255.844429999997</v>
      </c>
      <c r="E12255" s="23">
        <v>0.79350543699999998</v>
      </c>
      <c r="F12255" s="23">
        <v>0.43701214199999999</v>
      </c>
      <c r="G12255" s="17">
        <v>0.883989892</v>
      </c>
      <c r="H12255" s="17">
        <v>0.116010108</v>
      </c>
      <c r="I12255" s="17">
        <v>0.99410063100000001</v>
      </c>
      <c r="J12255" s="17">
        <v>5.8100000000000001E-3</v>
      </c>
      <c r="K12255" s="17">
        <v>8.7700000000000004E-5</v>
      </c>
    </row>
    <row r="12256" spans="1:11" x14ac:dyDescent="0.45">
      <c r="A12256" s="10" t="s">
        <v>97</v>
      </c>
      <c r="B12256" s="20">
        <v>0.93899999999999995</v>
      </c>
      <c r="C12256" s="19">
        <v>188155</v>
      </c>
      <c r="D12256" s="19">
        <v>40399.141219999998</v>
      </c>
      <c r="E12256" s="23">
        <v>0.79785023300000002</v>
      </c>
      <c r="F12256" s="23">
        <v>0.43931606699999998</v>
      </c>
      <c r="G12256" s="17">
        <v>0.88393611599999999</v>
      </c>
      <c r="H12256" s="17">
        <v>0.11606388400000001</v>
      </c>
      <c r="I12256" s="17">
        <v>0.99410449400000001</v>
      </c>
      <c r="J12256" s="17">
        <v>5.8100000000000001E-3</v>
      </c>
      <c r="K12256" s="17">
        <v>8.7600000000000002E-5</v>
      </c>
    </row>
    <row r="12257" spans="1:11" x14ac:dyDescent="0.45">
      <c r="A12257" s="10" t="s">
        <v>97</v>
      </c>
      <c r="B12257" s="20">
        <v>0.94</v>
      </c>
      <c r="C12257" s="19">
        <v>188372</v>
      </c>
      <c r="D12257" s="19">
        <v>40572.978170000002</v>
      </c>
      <c r="E12257" s="23">
        <v>0.80485508800000005</v>
      </c>
      <c r="F12257" s="23">
        <v>0.44118040800000002</v>
      </c>
      <c r="G12257" s="17">
        <v>0.88400611600000001</v>
      </c>
      <c r="H12257" s="17">
        <v>0.11599388400000001</v>
      </c>
      <c r="I12257" s="17">
        <v>0.994125339</v>
      </c>
      <c r="J12257" s="17">
        <v>5.79E-3</v>
      </c>
      <c r="K12257" s="17">
        <v>8.7299999999999994E-5</v>
      </c>
    </row>
    <row r="12258" spans="1:11" x14ac:dyDescent="0.45">
      <c r="A12258" s="10" t="s">
        <v>97</v>
      </c>
      <c r="B12258" s="20">
        <v>0.94099999999999995</v>
      </c>
      <c r="C12258" s="19">
        <v>188578</v>
      </c>
      <c r="D12258" s="19">
        <v>40739.812510000003</v>
      </c>
      <c r="E12258" s="23">
        <v>0.81420534099999997</v>
      </c>
      <c r="F12258" s="23">
        <v>0.443340028</v>
      </c>
      <c r="G12258" s="17">
        <v>0.884032072</v>
      </c>
      <c r="H12258" s="17">
        <v>0.115967928</v>
      </c>
      <c r="I12258" s="17">
        <v>0.99410219499999997</v>
      </c>
      <c r="J12258" s="17">
        <v>5.8100000000000001E-3</v>
      </c>
      <c r="K12258" s="17">
        <v>8.7200000000000005E-5</v>
      </c>
    </row>
    <row r="12259" spans="1:11" x14ac:dyDescent="0.45">
      <c r="A12259" s="10" t="s">
        <v>97</v>
      </c>
      <c r="B12259" s="20">
        <v>0.94199999999999995</v>
      </c>
      <c r="C12259" s="19">
        <v>188778</v>
      </c>
      <c r="D12259" s="19">
        <v>40903.7238</v>
      </c>
      <c r="E12259" s="23">
        <v>0.823531016</v>
      </c>
      <c r="F12259" s="23">
        <v>0.44542285700000001</v>
      </c>
      <c r="G12259" s="17">
        <v>0.88400131400000004</v>
      </c>
      <c r="H12259" s="17">
        <v>0.115998686</v>
      </c>
      <c r="I12259" s="17">
        <v>0.99409293600000004</v>
      </c>
      <c r="J12259" s="17">
        <v>5.8199999999999997E-3</v>
      </c>
      <c r="K12259" s="17">
        <v>8.7100000000000003E-5</v>
      </c>
    </row>
    <row r="12260" spans="1:11" x14ac:dyDescent="0.45">
      <c r="A12260" s="10" t="s">
        <v>97</v>
      </c>
      <c r="B12260" s="20">
        <v>0.94299999999999995</v>
      </c>
      <c r="C12260" s="19">
        <v>188975</v>
      </c>
      <c r="D12260" s="19">
        <v>41066.60815</v>
      </c>
      <c r="E12260" s="23">
        <v>0.83137342800000003</v>
      </c>
      <c r="F12260" s="23">
        <v>0.44754240200000001</v>
      </c>
      <c r="G12260" s="17">
        <v>0.88396877900000004</v>
      </c>
      <c r="H12260" s="17">
        <v>0.116031221</v>
      </c>
      <c r="I12260" s="17">
        <v>0.99409154899999996</v>
      </c>
      <c r="J12260" s="17">
        <v>5.8199999999999997E-3</v>
      </c>
      <c r="K12260" s="17">
        <v>8.6899999999999998E-5</v>
      </c>
    </row>
    <row r="12261" spans="1:11" x14ac:dyDescent="0.45">
      <c r="A12261" s="10" t="s">
        <v>97</v>
      </c>
      <c r="B12261" s="20">
        <v>0.94399999999999995</v>
      </c>
      <c r="C12261" s="19">
        <v>189177</v>
      </c>
      <c r="D12261" s="19">
        <v>41235.294399999999</v>
      </c>
      <c r="E12261" s="23">
        <v>0.83849365499999995</v>
      </c>
      <c r="F12261" s="23">
        <v>0.44964544699999998</v>
      </c>
      <c r="G12261" s="17">
        <v>0.88400281199999997</v>
      </c>
      <c r="H12261" s="17">
        <v>0.115997188</v>
      </c>
      <c r="I12261" s="17">
        <v>0.99407784200000004</v>
      </c>
      <c r="J12261" s="17">
        <v>5.8399999999999997E-3</v>
      </c>
      <c r="K12261" s="17">
        <v>8.6799999999999996E-5</v>
      </c>
    </row>
    <row r="12262" spans="1:11" x14ac:dyDescent="0.45">
      <c r="A12262" s="10" t="s">
        <v>97</v>
      </c>
      <c r="B12262" s="20">
        <v>0.94499999999999995</v>
      </c>
      <c r="C12262" s="19">
        <v>189378</v>
      </c>
      <c r="D12262" s="19">
        <v>41404.576970000002</v>
      </c>
      <c r="E12262" s="23">
        <v>0.84725408899999999</v>
      </c>
      <c r="F12262" s="23">
        <v>0.45182570100000002</v>
      </c>
      <c r="G12262" s="17">
        <v>0.884094245</v>
      </c>
      <c r="H12262" s="17">
        <v>0.115905755</v>
      </c>
      <c r="I12262" s="17">
        <v>0.99406945899999999</v>
      </c>
      <c r="J12262" s="17">
        <v>5.8399999999999997E-3</v>
      </c>
      <c r="K12262" s="17">
        <v>8.6700000000000007E-5</v>
      </c>
    </row>
    <row r="12263" spans="1:11" x14ac:dyDescent="0.45">
      <c r="A12263" s="10" t="s">
        <v>97</v>
      </c>
      <c r="B12263" s="20">
        <v>0.94599999999999995</v>
      </c>
      <c r="C12263" s="19">
        <v>189577</v>
      </c>
      <c r="D12263" s="19">
        <v>41574.096850000002</v>
      </c>
      <c r="E12263" s="23">
        <v>0.85674454</v>
      </c>
      <c r="F12263" s="23">
        <v>0.45397932099999999</v>
      </c>
      <c r="G12263" s="17">
        <v>0.88412096399999995</v>
      </c>
      <c r="H12263" s="17">
        <v>0.115879036</v>
      </c>
      <c r="I12263" s="17">
        <v>0.99407409300000005</v>
      </c>
      <c r="J12263" s="17">
        <v>5.8399999999999997E-3</v>
      </c>
      <c r="K12263" s="17">
        <v>8.6500000000000002E-5</v>
      </c>
    </row>
    <row r="12264" spans="1:11" x14ac:dyDescent="0.45">
      <c r="A12264" s="10" t="s">
        <v>97</v>
      </c>
      <c r="B12264" s="20">
        <v>0.94699999999999995</v>
      </c>
      <c r="C12264" s="19">
        <v>189779</v>
      </c>
      <c r="D12264" s="19">
        <v>41748.52306</v>
      </c>
      <c r="E12264" s="23">
        <v>0.87109419700000001</v>
      </c>
      <c r="F12264" s="23">
        <v>0.45621484699999998</v>
      </c>
      <c r="G12264" s="17">
        <v>0.88409149600000003</v>
      </c>
      <c r="H12264" s="17">
        <v>0.115908504</v>
      </c>
      <c r="I12264" s="17">
        <v>0.99406599100000004</v>
      </c>
      <c r="J12264" s="17">
        <v>5.8500000000000002E-3</v>
      </c>
      <c r="K12264" s="17">
        <v>8.6399999999999999E-5</v>
      </c>
    </row>
    <row r="12265" spans="1:11" x14ac:dyDescent="0.45">
      <c r="A12265" s="10" t="s">
        <v>97</v>
      </c>
      <c r="B12265" s="20">
        <v>0.94799999999999995</v>
      </c>
      <c r="C12265" s="19">
        <v>189978</v>
      </c>
      <c r="D12265" s="19">
        <v>41922.933510000003</v>
      </c>
      <c r="E12265" s="23">
        <v>0.88398901100000005</v>
      </c>
      <c r="F12265" s="23">
        <v>0.458453732</v>
      </c>
      <c r="G12265" s="17">
        <v>0.88402341299999998</v>
      </c>
      <c r="H12265" s="17">
        <v>0.11597658700000001</v>
      </c>
      <c r="I12265" s="17">
        <v>0.99406313000000002</v>
      </c>
      <c r="J12265" s="17">
        <v>5.8500000000000002E-3</v>
      </c>
      <c r="K12265" s="17">
        <v>8.6199999999999995E-5</v>
      </c>
    </row>
    <row r="12266" spans="1:11" x14ac:dyDescent="0.45">
      <c r="A12266" s="10" t="s">
        <v>97</v>
      </c>
      <c r="B12266" s="20">
        <v>0.94899999999999995</v>
      </c>
      <c r="C12266" s="19">
        <v>190177</v>
      </c>
      <c r="D12266" s="19">
        <v>42100.394330000003</v>
      </c>
      <c r="E12266" s="23">
        <v>0.89821573399999999</v>
      </c>
      <c r="F12266" s="23">
        <v>0.46077638700000001</v>
      </c>
      <c r="G12266" s="17">
        <v>0.88405012199999999</v>
      </c>
      <c r="H12266" s="17">
        <v>0.11594987800000001</v>
      </c>
      <c r="I12266" s="17">
        <v>0.99400669600000002</v>
      </c>
      <c r="J12266" s="17">
        <v>5.9100000000000003E-3</v>
      </c>
      <c r="K12266" s="17">
        <v>8.6100000000000006E-5</v>
      </c>
    </row>
    <row r="12267" spans="1:11" x14ac:dyDescent="0.45">
      <c r="A12267" s="10" t="s">
        <v>97</v>
      </c>
      <c r="B12267" s="20">
        <v>0.95</v>
      </c>
      <c r="C12267" s="19">
        <v>190378</v>
      </c>
      <c r="D12267" s="19">
        <v>42282.179759999999</v>
      </c>
      <c r="E12267" s="23">
        <v>0.90953059199999997</v>
      </c>
      <c r="F12267" s="23">
        <v>0.463097863</v>
      </c>
      <c r="G12267" s="17">
        <v>0.88409900299999999</v>
      </c>
      <c r="H12267" s="17">
        <v>0.11590099700000001</v>
      </c>
      <c r="I12267" s="17">
        <v>0.99400334899999998</v>
      </c>
      <c r="J12267" s="17">
        <v>5.9100000000000003E-3</v>
      </c>
      <c r="K12267" s="17">
        <v>8.6000000000000003E-5</v>
      </c>
    </row>
    <row r="12268" spans="1:11" x14ac:dyDescent="0.45">
      <c r="A12268" s="10" t="s">
        <v>97</v>
      </c>
      <c r="B12268" s="20">
        <v>0.95099999999999996</v>
      </c>
      <c r="C12268" s="19">
        <v>190578</v>
      </c>
      <c r="D12268" s="19">
        <v>42465.103750000002</v>
      </c>
      <c r="E12268" s="23">
        <v>0.92031380900000004</v>
      </c>
      <c r="F12268" s="23">
        <v>0.46551385099999998</v>
      </c>
      <c r="G12268" s="17">
        <v>0.88403173499999999</v>
      </c>
      <c r="H12268" s="17">
        <v>0.115968265</v>
      </c>
      <c r="I12268" s="17">
        <v>0.99399531500000005</v>
      </c>
      <c r="J12268" s="17">
        <v>5.9199999999999999E-3</v>
      </c>
      <c r="K12268" s="17">
        <v>8.5799999999999998E-5</v>
      </c>
    </row>
    <row r="12269" spans="1:11" x14ac:dyDescent="0.45">
      <c r="A12269" s="10" t="s">
        <v>97</v>
      </c>
      <c r="B12269" s="20">
        <v>0.95199999999999996</v>
      </c>
      <c r="C12269" s="19">
        <v>190779</v>
      </c>
      <c r="D12269" s="19">
        <v>42650.988160000001</v>
      </c>
      <c r="E12269" s="23">
        <v>0.92926914500000002</v>
      </c>
      <c r="F12269" s="23">
        <v>0.467906773</v>
      </c>
      <c r="G12269" s="17">
        <v>0.884001908</v>
      </c>
      <c r="H12269" s="17">
        <v>0.115998092</v>
      </c>
      <c r="I12269" s="17">
        <v>0.99399424000000003</v>
      </c>
      <c r="J12269" s="17">
        <v>5.9199999999999999E-3</v>
      </c>
      <c r="K12269" s="17">
        <v>8.5599999999999994E-5</v>
      </c>
    </row>
    <row r="12270" spans="1:11" x14ac:dyDescent="0.45">
      <c r="A12270" s="10" t="s">
        <v>97</v>
      </c>
      <c r="B12270" s="20">
        <v>0.95299999999999996</v>
      </c>
      <c r="C12270" s="19">
        <v>190977</v>
      </c>
      <c r="D12270" s="19">
        <v>42835.941830000003</v>
      </c>
      <c r="E12270" s="23">
        <v>0.93728908</v>
      </c>
      <c r="F12270" s="23">
        <v>0.47046564600000002</v>
      </c>
      <c r="G12270" s="17">
        <v>0.88395984900000002</v>
      </c>
      <c r="H12270" s="17">
        <v>0.11604015099999999</v>
      </c>
      <c r="I12270" s="17">
        <v>0.99397502100000001</v>
      </c>
      <c r="J12270" s="17">
        <v>5.94E-3</v>
      </c>
      <c r="K12270" s="17">
        <v>8.5400000000000002E-5</v>
      </c>
    </row>
    <row r="12271" spans="1:11" x14ac:dyDescent="0.45">
      <c r="A12271" s="10" t="s">
        <v>97</v>
      </c>
      <c r="B12271" s="20">
        <v>0.95399999999999996</v>
      </c>
      <c r="C12271" s="19">
        <v>191176</v>
      </c>
      <c r="D12271" s="19">
        <v>43023.253290000001</v>
      </c>
      <c r="E12271" s="23">
        <v>0.94815444800000004</v>
      </c>
      <c r="F12271" s="23">
        <v>0.47292894899999999</v>
      </c>
      <c r="G12271" s="17">
        <v>0.88389755999999997</v>
      </c>
      <c r="H12271" s="17">
        <v>0.11610244</v>
      </c>
      <c r="I12271" s="17">
        <v>0.99398303799999999</v>
      </c>
      <c r="J12271" s="17">
        <v>5.9300000000000004E-3</v>
      </c>
      <c r="K12271" s="17">
        <v>8.5199999999999997E-5</v>
      </c>
    </row>
    <row r="12272" spans="1:11" x14ac:dyDescent="0.45">
      <c r="A12272" s="10" t="s">
        <v>97</v>
      </c>
      <c r="B12272" s="20">
        <v>0.95499999999999996</v>
      </c>
      <c r="C12272" s="19">
        <v>191378</v>
      </c>
      <c r="D12272" s="19">
        <v>43216.52882</v>
      </c>
      <c r="E12272" s="23">
        <v>0.96646475200000004</v>
      </c>
      <c r="F12272" s="23">
        <v>0.475423225</v>
      </c>
      <c r="G12272" s="17">
        <v>0.88388947500000004</v>
      </c>
      <c r="H12272" s="17">
        <v>0.11611052500000001</v>
      </c>
      <c r="I12272" s="17">
        <v>0.99396870299999995</v>
      </c>
      <c r="J12272" s="17">
        <v>5.9500000000000004E-3</v>
      </c>
      <c r="K12272" s="17">
        <v>8.5099999999999995E-5</v>
      </c>
    </row>
    <row r="12273" spans="1:11" x14ac:dyDescent="0.45">
      <c r="A12273" s="10" t="s">
        <v>97</v>
      </c>
      <c r="B12273" s="20">
        <v>0.95599999999999996</v>
      </c>
      <c r="C12273" s="19">
        <v>191579</v>
      </c>
      <c r="D12273" s="19">
        <v>43412.287349999999</v>
      </c>
      <c r="E12273" s="23">
        <v>0.98230225999999998</v>
      </c>
      <c r="F12273" s="23">
        <v>0.47809791499999998</v>
      </c>
      <c r="G12273" s="17">
        <v>0.88390690000000005</v>
      </c>
      <c r="H12273" s="17">
        <v>0.1160931</v>
      </c>
      <c r="I12273" s="17">
        <v>0.99395808699999999</v>
      </c>
      <c r="J12273" s="17">
        <v>5.96E-3</v>
      </c>
      <c r="K12273" s="17">
        <v>8.4900000000000004E-5</v>
      </c>
    </row>
    <row r="12274" spans="1:11" x14ac:dyDescent="0.45">
      <c r="A12274" s="10" t="s">
        <v>97</v>
      </c>
      <c r="B12274" s="20">
        <v>0.95699999999999996</v>
      </c>
      <c r="C12274" s="19">
        <v>191778</v>
      </c>
      <c r="D12274" s="19">
        <v>43609.383020000001</v>
      </c>
      <c r="E12274" s="23">
        <v>0.996749475</v>
      </c>
      <c r="F12274" s="23">
        <v>0.48075821699999999</v>
      </c>
      <c r="G12274" s="17">
        <v>0.88395436400000005</v>
      </c>
      <c r="H12274" s="17">
        <v>0.11604563599999999</v>
      </c>
      <c r="I12274" s="17">
        <v>0.99396875299999998</v>
      </c>
      <c r="J12274" s="17">
        <v>5.9500000000000004E-3</v>
      </c>
      <c r="K12274" s="17">
        <v>8.4699999999999999E-5</v>
      </c>
    </row>
    <row r="12275" spans="1:11" x14ac:dyDescent="0.45">
      <c r="A12275" s="10" t="s">
        <v>97</v>
      </c>
      <c r="B12275" s="20">
        <v>0.95799999999999996</v>
      </c>
      <c r="C12275" s="19">
        <v>191975</v>
      </c>
      <c r="D12275" s="19">
        <v>43806.979910000002</v>
      </c>
      <c r="E12275" s="23">
        <v>1.0107085650000001</v>
      </c>
      <c r="F12275" s="23">
        <v>0.483466748</v>
      </c>
      <c r="G12275" s="17">
        <v>0.88395363999999998</v>
      </c>
      <c r="H12275" s="17">
        <v>0.11604636</v>
      </c>
      <c r="I12275" s="17">
        <v>0.99394480900000004</v>
      </c>
      <c r="J12275" s="17">
        <v>5.9699999999999996E-3</v>
      </c>
      <c r="K12275" s="17">
        <v>8.4599999999999996E-5</v>
      </c>
    </row>
    <row r="12276" spans="1:11" x14ac:dyDescent="0.45">
      <c r="A12276" s="10" t="s">
        <v>97</v>
      </c>
      <c r="B12276" s="20">
        <v>0.95899999999999996</v>
      </c>
      <c r="C12276" s="19">
        <v>192181</v>
      </c>
      <c r="D12276" s="19">
        <v>44016.734839999997</v>
      </c>
      <c r="E12276" s="23">
        <v>1.0259728079999999</v>
      </c>
      <c r="F12276" s="23">
        <v>0.48603418799999998</v>
      </c>
      <c r="G12276" s="17">
        <v>0.88399997900000005</v>
      </c>
      <c r="H12276" s="17">
        <v>0.11600002099999999</v>
      </c>
      <c r="I12276" s="17">
        <v>0.99394015899999999</v>
      </c>
      <c r="J12276" s="17">
        <v>5.9800000000000001E-3</v>
      </c>
      <c r="K12276" s="17">
        <v>8.4499999999999994E-5</v>
      </c>
    </row>
    <row r="12277" spans="1:11" x14ac:dyDescent="0.45">
      <c r="A12277" s="10" t="s">
        <v>97</v>
      </c>
      <c r="B12277" s="20">
        <v>0.96</v>
      </c>
      <c r="C12277" s="19">
        <v>192381</v>
      </c>
      <c r="D12277" s="19">
        <v>44223.267050000002</v>
      </c>
      <c r="E12277" s="23">
        <v>1.0390701760000001</v>
      </c>
      <c r="F12277" s="23">
        <v>0.489086721</v>
      </c>
      <c r="G12277" s="17">
        <v>0.88393864300000002</v>
      </c>
      <c r="H12277" s="17">
        <v>0.116061357</v>
      </c>
      <c r="I12277" s="17">
        <v>0.99393498300000005</v>
      </c>
      <c r="J12277" s="17">
        <v>5.9800000000000001E-3</v>
      </c>
      <c r="K12277" s="17">
        <v>8.4300000000000003E-5</v>
      </c>
    </row>
    <row r="12278" spans="1:11" x14ac:dyDescent="0.45">
      <c r="A12278" s="10" t="s">
        <v>97</v>
      </c>
      <c r="B12278" s="20">
        <v>0.96099999999999997</v>
      </c>
      <c r="C12278" s="19">
        <v>192560</v>
      </c>
      <c r="D12278" s="19">
        <v>44410.7526</v>
      </c>
      <c r="E12278" s="23">
        <v>1.052921802</v>
      </c>
      <c r="F12278" s="23">
        <v>0.49191506200000001</v>
      </c>
      <c r="G12278" s="17">
        <v>0.88396863299999995</v>
      </c>
      <c r="H12278" s="17">
        <v>0.116031367</v>
      </c>
      <c r="I12278" s="17">
        <v>0.99393336399999999</v>
      </c>
      <c r="J12278" s="17">
        <v>5.9800000000000001E-3</v>
      </c>
      <c r="K12278" s="17">
        <v>8.42E-5</v>
      </c>
    </row>
    <row r="12279" spans="1:11" x14ac:dyDescent="0.45">
      <c r="A12279" s="10" t="s">
        <v>97</v>
      </c>
      <c r="B12279" s="20">
        <v>0.96199999999999997</v>
      </c>
      <c r="C12279" s="19">
        <v>192779</v>
      </c>
      <c r="D12279" s="19">
        <v>44642.734819999998</v>
      </c>
      <c r="E12279" s="23">
        <v>1.066004996</v>
      </c>
      <c r="F12279" s="23">
        <v>0.494612736</v>
      </c>
      <c r="G12279" s="17">
        <v>0.88397076399999996</v>
      </c>
      <c r="H12279" s="17">
        <v>0.11602923599999999</v>
      </c>
      <c r="I12279" s="17">
        <v>0.99392448499999997</v>
      </c>
      <c r="J12279" s="17">
        <v>5.9899999999999997E-3</v>
      </c>
      <c r="K12279" s="17">
        <v>8.3999999999999995E-5</v>
      </c>
    </row>
    <row r="12280" spans="1:11" x14ac:dyDescent="0.45">
      <c r="A12280" s="10" t="s">
        <v>97</v>
      </c>
      <c r="B12280" s="20">
        <v>0.96299999999999997</v>
      </c>
      <c r="C12280" s="19">
        <v>192981</v>
      </c>
      <c r="D12280" s="19">
        <v>44860.015910000002</v>
      </c>
      <c r="E12280" s="23">
        <v>1.0819836039999999</v>
      </c>
      <c r="F12280" s="23">
        <v>0.497798776</v>
      </c>
      <c r="G12280" s="17">
        <v>0.88401967000000004</v>
      </c>
      <c r="H12280" s="17">
        <v>0.11598033000000001</v>
      </c>
      <c r="I12280" s="17">
        <v>0.99392519000000001</v>
      </c>
      <c r="J12280" s="17">
        <v>5.9899999999999997E-3</v>
      </c>
      <c r="K12280" s="17">
        <v>8.3900000000000006E-5</v>
      </c>
    </row>
    <row r="12281" spans="1:11" x14ac:dyDescent="0.45">
      <c r="A12281" s="10" t="s">
        <v>97</v>
      </c>
      <c r="B12281" s="20">
        <v>0.96399999999999997</v>
      </c>
      <c r="C12281" s="19">
        <v>193182</v>
      </c>
      <c r="D12281" s="19">
        <v>45079.523179999997</v>
      </c>
      <c r="E12281" s="23">
        <v>1.103109374</v>
      </c>
      <c r="F12281" s="23">
        <v>0.50079559500000004</v>
      </c>
      <c r="G12281" s="17">
        <v>0.88403163900000004</v>
      </c>
      <c r="H12281" s="17">
        <v>0.11596836100000001</v>
      </c>
      <c r="I12281" s="17">
        <v>0.99393120000000001</v>
      </c>
      <c r="J12281" s="17">
        <v>5.9899999999999997E-3</v>
      </c>
      <c r="K12281" s="17">
        <v>8.3800000000000004E-5</v>
      </c>
    </row>
    <row r="12282" spans="1:11" x14ac:dyDescent="0.45">
      <c r="A12282" s="10" t="s">
        <v>97</v>
      </c>
      <c r="B12282" s="20">
        <v>0.96499999999999997</v>
      </c>
      <c r="C12282" s="19">
        <v>193380</v>
      </c>
      <c r="D12282" s="19">
        <v>45299.848059999997</v>
      </c>
      <c r="E12282" s="23">
        <v>1.1216189489999999</v>
      </c>
      <c r="F12282" s="23">
        <v>0.50387917100000001</v>
      </c>
      <c r="G12282" s="17">
        <v>0.88407798100000001</v>
      </c>
      <c r="H12282" s="17">
        <v>0.115922019</v>
      </c>
      <c r="I12282" s="17">
        <v>0.99393145400000005</v>
      </c>
      <c r="J12282" s="17">
        <v>5.9800000000000001E-3</v>
      </c>
      <c r="K12282" s="17">
        <v>8.3599999999999999E-5</v>
      </c>
    </row>
    <row r="12283" spans="1:11" x14ac:dyDescent="0.45">
      <c r="A12283" s="10" t="s">
        <v>97</v>
      </c>
      <c r="B12283" s="20">
        <v>0.96599999999999997</v>
      </c>
      <c r="C12283" s="19">
        <v>193582</v>
      </c>
      <c r="D12283" s="19">
        <v>45528.714249999997</v>
      </c>
      <c r="E12283" s="23">
        <v>1.145794228</v>
      </c>
      <c r="F12283" s="23">
        <v>0.50708554400000005</v>
      </c>
      <c r="G12283" s="17">
        <v>0.88407496600000002</v>
      </c>
      <c r="H12283" s="17">
        <v>0.115925034</v>
      </c>
      <c r="I12283" s="17">
        <v>0.99390135800000001</v>
      </c>
      <c r="J12283" s="17">
        <v>6.0200000000000002E-3</v>
      </c>
      <c r="K12283" s="17">
        <v>8.3499999999999997E-5</v>
      </c>
    </row>
    <row r="12284" spans="1:11" x14ac:dyDescent="0.45">
      <c r="A12284" s="10" t="s">
        <v>97</v>
      </c>
      <c r="B12284" s="20">
        <v>0.96699999999999997</v>
      </c>
      <c r="C12284" s="19">
        <v>193781</v>
      </c>
      <c r="D12284" s="19">
        <v>45758.935460000001</v>
      </c>
      <c r="E12284" s="23">
        <v>1.1663753960000001</v>
      </c>
      <c r="F12284" s="23">
        <v>0.51036731899999999</v>
      </c>
      <c r="G12284" s="17">
        <v>0.88406500099999996</v>
      </c>
      <c r="H12284" s="17">
        <v>0.115934999</v>
      </c>
      <c r="I12284" s="17">
        <v>0.99385450500000005</v>
      </c>
      <c r="J12284" s="17">
        <v>6.0299999999999998E-3</v>
      </c>
      <c r="K12284" s="17">
        <v>1.1400000000000001E-4</v>
      </c>
    </row>
    <row r="12285" spans="1:11" x14ac:dyDescent="0.45">
      <c r="A12285" s="10" t="s">
        <v>97</v>
      </c>
      <c r="B12285" s="20">
        <v>0.96799999999999997</v>
      </c>
      <c r="C12285" s="19">
        <v>193983</v>
      </c>
      <c r="D12285" s="19">
        <v>45996.017099999997</v>
      </c>
      <c r="E12285" s="23">
        <v>1.1852121760000001</v>
      </c>
      <c r="F12285" s="23">
        <v>0.51369698600000002</v>
      </c>
      <c r="G12285" s="17">
        <v>0.884077471</v>
      </c>
      <c r="H12285" s="17">
        <v>0.115922529</v>
      </c>
      <c r="I12285" s="17">
        <v>0.99383017399999996</v>
      </c>
      <c r="J12285" s="17">
        <v>6.0600000000000003E-3</v>
      </c>
      <c r="K12285" s="17">
        <v>1.1400000000000001E-4</v>
      </c>
    </row>
    <row r="12286" spans="1:11" x14ac:dyDescent="0.45">
      <c r="A12286" s="10" t="s">
        <v>97</v>
      </c>
      <c r="B12286" s="20">
        <v>0.96899999999999997</v>
      </c>
      <c r="C12286" s="19">
        <v>194181</v>
      </c>
      <c r="D12286" s="19">
        <v>46233.063499999997</v>
      </c>
      <c r="E12286" s="23">
        <v>1.2114159280000001</v>
      </c>
      <c r="F12286" s="23">
        <v>0.51700618499999995</v>
      </c>
      <c r="G12286" s="17">
        <v>0.88402572899999998</v>
      </c>
      <c r="H12286" s="17">
        <v>0.115974271</v>
      </c>
      <c r="I12286" s="17">
        <v>0.99382403900000005</v>
      </c>
      <c r="J12286" s="17">
        <v>6.0600000000000003E-3</v>
      </c>
      <c r="K12286" s="17">
        <v>1.1400000000000001E-4</v>
      </c>
    </row>
    <row r="12287" spans="1:11" x14ac:dyDescent="0.45">
      <c r="A12287" s="10" t="s">
        <v>97</v>
      </c>
      <c r="B12287" s="20">
        <v>0.97</v>
      </c>
      <c r="C12287" s="19">
        <v>194382</v>
      </c>
      <c r="D12287" s="19">
        <v>46479.930350000002</v>
      </c>
      <c r="E12287" s="23">
        <v>1.2440507860000001</v>
      </c>
      <c r="F12287" s="23">
        <v>0.52047847000000003</v>
      </c>
      <c r="G12287" s="17">
        <v>0.88401703899999995</v>
      </c>
      <c r="H12287" s="17">
        <v>0.115982961</v>
      </c>
      <c r="I12287" s="17">
        <v>0.993826192</v>
      </c>
      <c r="J12287" s="17">
        <v>6.0600000000000003E-3</v>
      </c>
      <c r="K12287" s="17">
        <v>1.1400000000000001E-4</v>
      </c>
    </row>
    <row r="12288" spans="1:11" x14ac:dyDescent="0.45">
      <c r="A12288" s="10" t="s">
        <v>97</v>
      </c>
      <c r="B12288" s="20">
        <v>0.97099999999999997</v>
      </c>
      <c r="C12288" s="19">
        <v>194582</v>
      </c>
      <c r="D12288" s="19">
        <v>46730.619050000001</v>
      </c>
      <c r="E12288" s="23">
        <v>1.2610700619999999</v>
      </c>
      <c r="F12288" s="23">
        <v>0.52417721799999994</v>
      </c>
      <c r="G12288" s="17">
        <v>0.883997492</v>
      </c>
      <c r="H12288" s="17">
        <v>0.116002508</v>
      </c>
      <c r="I12288" s="17">
        <v>0.99383775100000005</v>
      </c>
      <c r="J12288" s="17">
        <v>6.0499999999999998E-3</v>
      </c>
      <c r="K12288" s="17">
        <v>1.13E-4</v>
      </c>
    </row>
    <row r="12289" spans="1:11" x14ac:dyDescent="0.45">
      <c r="A12289" s="10" t="s">
        <v>97</v>
      </c>
      <c r="B12289" s="20">
        <v>0.97199999999999998</v>
      </c>
      <c r="C12289" s="19">
        <v>194780</v>
      </c>
      <c r="D12289" s="19">
        <v>46982.623319999999</v>
      </c>
      <c r="E12289" s="23">
        <v>1.286764002</v>
      </c>
      <c r="F12289" s="23">
        <v>0.52778887299999999</v>
      </c>
      <c r="G12289" s="17">
        <v>0.88390491800000004</v>
      </c>
      <c r="H12289" s="17">
        <v>0.116095082</v>
      </c>
      <c r="I12289" s="17">
        <v>0.99383076599999998</v>
      </c>
      <c r="J12289" s="17">
        <v>6.0600000000000003E-3</v>
      </c>
      <c r="K12289" s="17">
        <v>1.13E-4</v>
      </c>
    </row>
    <row r="12290" spans="1:11" x14ac:dyDescent="0.45">
      <c r="A12290" s="10" t="s">
        <v>97</v>
      </c>
      <c r="B12290" s="20">
        <v>0.97299999999999998</v>
      </c>
      <c r="C12290" s="19">
        <v>194984</v>
      </c>
      <c r="D12290" s="19">
        <v>47247.798929999997</v>
      </c>
      <c r="E12290" s="23">
        <v>1.311795225</v>
      </c>
      <c r="F12290" s="23">
        <v>0.53148532100000001</v>
      </c>
      <c r="G12290" s="17">
        <v>0.883923809</v>
      </c>
      <c r="H12290" s="17">
        <v>0.116076191</v>
      </c>
      <c r="I12290" s="17">
        <v>0.99381857699999998</v>
      </c>
      <c r="J12290" s="17">
        <v>6.0699999999999999E-3</v>
      </c>
      <c r="K12290" s="17">
        <v>1.13E-4</v>
      </c>
    </row>
    <row r="12291" spans="1:11" x14ac:dyDescent="0.45">
      <c r="A12291" s="10" t="s">
        <v>97</v>
      </c>
      <c r="B12291" s="20">
        <v>0.97399999999999998</v>
      </c>
      <c r="C12291" s="19">
        <v>195183</v>
      </c>
      <c r="D12291" s="19">
        <v>47511.838009999999</v>
      </c>
      <c r="E12291" s="23">
        <v>1.3417075039999999</v>
      </c>
      <c r="F12291" s="23">
        <v>0.53547275999999999</v>
      </c>
      <c r="G12291" s="17">
        <v>0.88388332999999997</v>
      </c>
      <c r="H12291" s="17">
        <v>0.11611667000000001</v>
      </c>
      <c r="I12291" s="17">
        <v>0.99381001499999999</v>
      </c>
      <c r="J12291" s="17">
        <v>6.0800000000000003E-3</v>
      </c>
      <c r="K12291" s="17">
        <v>1.13E-4</v>
      </c>
    </row>
    <row r="12292" spans="1:11" x14ac:dyDescent="0.45">
      <c r="A12292" s="10" t="s">
        <v>97</v>
      </c>
      <c r="B12292" s="20">
        <v>0.97499999999999998</v>
      </c>
      <c r="C12292" s="19">
        <v>195380</v>
      </c>
      <c r="D12292" s="19">
        <v>47778.67931</v>
      </c>
      <c r="E12292" s="23">
        <v>1.3721725979999999</v>
      </c>
      <c r="F12292" s="23">
        <v>0.53947398700000004</v>
      </c>
      <c r="G12292" s="17">
        <v>0.88391851799999999</v>
      </c>
      <c r="H12292" s="17">
        <v>0.116081482</v>
      </c>
      <c r="I12292" s="17">
        <v>0.99378652300000003</v>
      </c>
      <c r="J12292" s="17">
        <v>6.1000000000000004E-3</v>
      </c>
      <c r="K12292" s="17">
        <v>1.12E-4</v>
      </c>
    </row>
    <row r="12293" spans="1:11" x14ac:dyDescent="0.45">
      <c r="A12293" s="10" t="s">
        <v>97</v>
      </c>
      <c r="B12293" s="20">
        <v>0.97599999999999998</v>
      </c>
      <c r="C12293" s="19">
        <v>195580</v>
      </c>
      <c r="D12293" s="19">
        <v>48056.951000000001</v>
      </c>
      <c r="E12293" s="23">
        <v>1.4098808060000001</v>
      </c>
      <c r="F12293" s="23">
        <v>0.54348743300000002</v>
      </c>
      <c r="G12293" s="17">
        <v>0.88392985000000002</v>
      </c>
      <c r="H12293" s="17">
        <v>0.11607015</v>
      </c>
      <c r="I12293" s="17">
        <v>0.993752038</v>
      </c>
      <c r="J12293" s="17">
        <v>6.1399999999999996E-3</v>
      </c>
      <c r="K12293" s="17">
        <v>1.12E-4</v>
      </c>
    </row>
    <row r="12294" spans="1:11" x14ac:dyDescent="0.45">
      <c r="A12294" s="10" t="s">
        <v>97</v>
      </c>
      <c r="B12294" s="20">
        <v>0.97699999999999998</v>
      </c>
      <c r="C12294" s="19">
        <v>195781</v>
      </c>
      <c r="D12294" s="19">
        <v>48342.870949999997</v>
      </c>
      <c r="E12294" s="23">
        <v>1.4389863940000001</v>
      </c>
      <c r="F12294" s="23">
        <v>0.54765006900000002</v>
      </c>
      <c r="G12294" s="17">
        <v>0.88394175100000005</v>
      </c>
      <c r="H12294" s="17">
        <v>0.116058249</v>
      </c>
      <c r="I12294" s="17">
        <v>0.99373406900000005</v>
      </c>
      <c r="J12294" s="17">
        <v>6.1500000000000001E-3</v>
      </c>
      <c r="K12294" s="17">
        <v>1.12E-4</v>
      </c>
    </row>
    <row r="12295" spans="1:11" x14ac:dyDescent="0.45">
      <c r="A12295" s="10" t="s">
        <v>97</v>
      </c>
      <c r="B12295" s="20">
        <v>0.97799999999999998</v>
      </c>
      <c r="C12295" s="19">
        <v>195985</v>
      </c>
      <c r="D12295" s="19">
        <v>48641.375619999999</v>
      </c>
      <c r="E12295" s="23">
        <v>1.4811089820000001</v>
      </c>
      <c r="F12295" s="23">
        <v>0.55201562500000001</v>
      </c>
      <c r="G12295" s="17">
        <v>0.88393499499999995</v>
      </c>
      <c r="H12295" s="17">
        <v>0.116065005</v>
      </c>
      <c r="I12295" s="17">
        <v>0.99372311999999996</v>
      </c>
      <c r="J12295" s="17">
        <v>6.1599999999999997E-3</v>
      </c>
      <c r="K12295" s="17">
        <v>1.12E-4</v>
      </c>
    </row>
    <row r="12296" spans="1:11" x14ac:dyDescent="0.45">
      <c r="A12296" s="10" t="s">
        <v>97</v>
      </c>
      <c r="B12296" s="20">
        <v>0.97899999999999998</v>
      </c>
      <c r="C12296" s="19">
        <v>196180</v>
      </c>
      <c r="D12296" s="19">
        <v>48935.137069999997</v>
      </c>
      <c r="E12296" s="23">
        <v>1.5252249470000001</v>
      </c>
      <c r="F12296" s="23">
        <v>0.55658328300000004</v>
      </c>
      <c r="G12296" s="17">
        <v>0.88396370700000004</v>
      </c>
      <c r="H12296" s="17">
        <v>0.116036293</v>
      </c>
      <c r="I12296" s="17">
        <v>0.99368348299999998</v>
      </c>
      <c r="J12296" s="17">
        <v>6.1999999999999998E-3</v>
      </c>
      <c r="K12296" s="17">
        <v>1.12E-4</v>
      </c>
    </row>
    <row r="12297" spans="1:11" x14ac:dyDescent="0.45">
      <c r="A12297" s="10" t="s">
        <v>97</v>
      </c>
      <c r="B12297" s="20">
        <v>0.98</v>
      </c>
      <c r="C12297" s="19">
        <v>196385</v>
      </c>
      <c r="D12297" s="19">
        <v>49251.34403</v>
      </c>
      <c r="E12297" s="23">
        <v>1.560600325</v>
      </c>
      <c r="F12297" s="23">
        <v>0.56114122899999996</v>
      </c>
      <c r="G12297" s="17">
        <v>0.88397790099999995</v>
      </c>
      <c r="H12297" s="17">
        <v>0.116022099</v>
      </c>
      <c r="I12297" s="17">
        <v>0.99367338900000002</v>
      </c>
      <c r="J12297" s="17">
        <v>6.2199999999999998E-3</v>
      </c>
      <c r="K12297" s="17">
        <v>1.11E-4</v>
      </c>
    </row>
    <row r="12298" spans="1:11" x14ac:dyDescent="0.45">
      <c r="A12298" s="10" t="s">
        <v>97</v>
      </c>
      <c r="B12298" s="20">
        <v>0.98099999999999998</v>
      </c>
      <c r="C12298" s="19">
        <v>196583</v>
      </c>
      <c r="D12298" s="19">
        <v>49564.85527</v>
      </c>
      <c r="E12298" s="23">
        <v>1.6051975519999999</v>
      </c>
      <c r="F12298" s="23">
        <v>0.56602599899999995</v>
      </c>
      <c r="G12298" s="17">
        <v>0.88401336799999997</v>
      </c>
      <c r="H12298" s="17">
        <v>0.11598663200000001</v>
      </c>
      <c r="I12298" s="17">
        <v>0.993664514</v>
      </c>
      <c r="J12298" s="17">
        <v>6.2199999999999998E-3</v>
      </c>
      <c r="K12298" s="17">
        <v>1.11E-4</v>
      </c>
    </row>
    <row r="12299" spans="1:11" x14ac:dyDescent="0.45">
      <c r="A12299" s="10" t="s">
        <v>97</v>
      </c>
      <c r="B12299" s="20">
        <v>0.98199999999999998</v>
      </c>
      <c r="C12299" s="19">
        <v>196780</v>
      </c>
      <c r="D12299" s="19">
        <v>49886.338519999998</v>
      </c>
      <c r="E12299" s="23">
        <v>1.6592896159999999</v>
      </c>
      <c r="F12299" s="23">
        <v>0.57083733400000003</v>
      </c>
      <c r="G12299" s="17">
        <v>0.88404309400000003</v>
      </c>
      <c r="H12299" s="17">
        <v>0.115956906</v>
      </c>
      <c r="I12299" s="17">
        <v>0.99364664800000002</v>
      </c>
      <c r="J12299" s="17">
        <v>6.2399999999999999E-3</v>
      </c>
      <c r="K12299" s="17">
        <v>1.11E-4</v>
      </c>
    </row>
    <row r="12300" spans="1:11" x14ac:dyDescent="0.45">
      <c r="A12300" s="10" t="s">
        <v>97</v>
      </c>
      <c r="B12300" s="20">
        <v>0.98299999999999998</v>
      </c>
      <c r="C12300" s="19">
        <v>196985</v>
      </c>
      <c r="D12300" s="19">
        <v>50231.836230000001</v>
      </c>
      <c r="E12300" s="23">
        <v>1.7108437869999999</v>
      </c>
      <c r="F12300" s="23">
        <v>0.575977988</v>
      </c>
      <c r="G12300" s="17">
        <v>0.88404700899999999</v>
      </c>
      <c r="H12300" s="17">
        <v>0.11595299100000001</v>
      </c>
      <c r="I12300" s="17">
        <v>0.99359142899999997</v>
      </c>
      <c r="J12300" s="17">
        <v>6.3E-3</v>
      </c>
      <c r="K12300" s="17">
        <v>1.11E-4</v>
      </c>
    </row>
    <row r="12301" spans="1:11" x14ac:dyDescent="0.45">
      <c r="A12301" s="10" t="s">
        <v>97</v>
      </c>
      <c r="B12301" s="20">
        <v>0.98399999999999999</v>
      </c>
      <c r="C12301" s="19">
        <v>197183</v>
      </c>
      <c r="D12301" s="19">
        <v>50579.121500000001</v>
      </c>
      <c r="E12301" s="23">
        <v>1.7908806880000001</v>
      </c>
      <c r="F12301" s="23">
        <v>0.581224772</v>
      </c>
      <c r="G12301" s="17">
        <v>0.88401129899999997</v>
      </c>
      <c r="H12301" s="17">
        <v>0.115988701</v>
      </c>
      <c r="I12301" s="17">
        <v>0.99356906599999995</v>
      </c>
      <c r="J12301" s="17">
        <v>6.3200000000000001E-3</v>
      </c>
      <c r="K12301" s="17">
        <v>1.1E-4</v>
      </c>
    </row>
    <row r="12302" spans="1:11" x14ac:dyDescent="0.45">
      <c r="A12302" s="10" t="s">
        <v>97</v>
      </c>
      <c r="B12302" s="20">
        <v>0.98499999999999999</v>
      </c>
      <c r="C12302" s="19">
        <v>197385</v>
      </c>
      <c r="D12302" s="19">
        <v>50950.14473</v>
      </c>
      <c r="E12302" s="23">
        <v>1.875980298</v>
      </c>
      <c r="F12302" s="23">
        <v>0.586819494</v>
      </c>
      <c r="G12302" s="17">
        <v>0.88402360899999999</v>
      </c>
      <c r="H12302" s="17">
        <v>0.115976391</v>
      </c>
      <c r="I12302" s="17">
        <v>0.99355331199999997</v>
      </c>
      <c r="J12302" s="17">
        <v>6.3400000000000001E-3</v>
      </c>
      <c r="K12302" s="17">
        <v>1.1E-4</v>
      </c>
    </row>
    <row r="12303" spans="1:11" x14ac:dyDescent="0.45">
      <c r="A12303" s="10" t="s">
        <v>97</v>
      </c>
      <c r="B12303" s="20">
        <v>0.98599999999999999</v>
      </c>
      <c r="C12303" s="19">
        <v>197585</v>
      </c>
      <c r="D12303" s="19">
        <v>51335.745609999998</v>
      </c>
      <c r="E12303" s="23">
        <v>1.9740041509999999</v>
      </c>
      <c r="F12303" s="23">
        <v>0.59278506399999997</v>
      </c>
      <c r="G12303" s="17">
        <v>0.88403471899999997</v>
      </c>
      <c r="H12303" s="17">
        <v>0.115965281</v>
      </c>
      <c r="I12303" s="17">
        <v>0.993533149</v>
      </c>
      <c r="J12303" s="17">
        <v>6.3600000000000002E-3</v>
      </c>
      <c r="K12303" s="17">
        <v>1.1E-4</v>
      </c>
    </row>
    <row r="12304" spans="1:11" x14ac:dyDescent="0.45">
      <c r="A12304" s="10" t="s">
        <v>97</v>
      </c>
      <c r="B12304" s="20">
        <v>0.98699999999999999</v>
      </c>
      <c r="C12304" s="19">
        <v>197785</v>
      </c>
      <c r="D12304" s="19">
        <v>51738.375650000002</v>
      </c>
      <c r="E12304" s="23">
        <v>2.0544497709999998</v>
      </c>
      <c r="F12304" s="23">
        <v>0.59907911300000005</v>
      </c>
      <c r="G12304" s="17">
        <v>0.88407614300000004</v>
      </c>
      <c r="H12304" s="17">
        <v>0.11592385700000001</v>
      </c>
      <c r="I12304" s="17">
        <v>0.99349386500000003</v>
      </c>
      <c r="J12304" s="17">
        <v>6.4000000000000003E-3</v>
      </c>
      <c r="K12304" s="17">
        <v>1.1E-4</v>
      </c>
    </row>
    <row r="12305" spans="1:11" x14ac:dyDescent="0.45">
      <c r="A12305" s="10" t="s">
        <v>97</v>
      </c>
      <c r="B12305" s="20">
        <v>0.98799999999999999</v>
      </c>
      <c r="C12305" s="19">
        <v>197986</v>
      </c>
      <c r="D12305" s="19">
        <v>52161.586669999997</v>
      </c>
      <c r="E12305" s="23">
        <v>2.1657392510000002</v>
      </c>
      <c r="F12305" s="23">
        <v>0.605775701</v>
      </c>
      <c r="G12305" s="17">
        <v>0.88411301799999997</v>
      </c>
      <c r="H12305" s="17">
        <v>0.115886982</v>
      </c>
      <c r="I12305" s="17">
        <v>0.99346621000000002</v>
      </c>
      <c r="J12305" s="17">
        <v>6.4200000000000004E-3</v>
      </c>
      <c r="K12305" s="17">
        <v>1.1E-4</v>
      </c>
    </row>
    <row r="12306" spans="1:11" x14ac:dyDescent="0.45">
      <c r="A12306" s="10" t="s">
        <v>97</v>
      </c>
      <c r="B12306" s="20">
        <v>0.98899999999999999</v>
      </c>
      <c r="C12306" s="19">
        <v>198187</v>
      </c>
      <c r="D12306" s="19">
        <v>52610.557359999999</v>
      </c>
      <c r="E12306" s="23">
        <v>2.3095897170000002</v>
      </c>
      <c r="F12306" s="23">
        <v>0.61271729100000005</v>
      </c>
      <c r="G12306" s="17">
        <v>0.88418513799999998</v>
      </c>
      <c r="H12306" s="17">
        <v>0.115814862</v>
      </c>
      <c r="I12306" s="17">
        <v>0.99343704899999996</v>
      </c>
      <c r="J12306" s="17">
        <v>6.45E-3</v>
      </c>
      <c r="K12306" s="17">
        <v>1.0900000000000001E-4</v>
      </c>
    </row>
    <row r="12307" spans="1:11" x14ac:dyDescent="0.45">
      <c r="A12307" s="10" t="s">
        <v>97</v>
      </c>
      <c r="B12307" s="20">
        <v>0.99</v>
      </c>
      <c r="C12307" s="19">
        <v>198387</v>
      </c>
      <c r="D12307" s="19">
        <v>53084.190549999999</v>
      </c>
      <c r="E12307" s="23">
        <v>2.4209891240000001</v>
      </c>
      <c r="F12307" s="23">
        <v>0.62022342699999999</v>
      </c>
      <c r="G12307" s="17">
        <v>0.88421620400000001</v>
      </c>
      <c r="H12307" s="17">
        <v>0.11578379599999999</v>
      </c>
      <c r="I12307" s="17">
        <v>0.993409451</v>
      </c>
      <c r="J12307" s="17">
        <v>6.4799999999999996E-3</v>
      </c>
      <c r="K12307" s="17">
        <v>1.1E-4</v>
      </c>
    </row>
    <row r="12308" spans="1:11" x14ac:dyDescent="0.45">
      <c r="A12308" s="10" t="s">
        <v>97</v>
      </c>
      <c r="B12308" s="20">
        <v>0.99099999999999999</v>
      </c>
      <c r="C12308" s="19">
        <v>198587</v>
      </c>
      <c r="D12308" s="19">
        <v>53582.571580000003</v>
      </c>
      <c r="E12308" s="23">
        <v>2.5691105649999999</v>
      </c>
      <c r="F12308" s="23">
        <v>0.62824190899999999</v>
      </c>
      <c r="G12308" s="17">
        <v>0.88427741999999998</v>
      </c>
      <c r="H12308" s="17">
        <v>0.11572258000000001</v>
      </c>
      <c r="I12308" s="17">
        <v>0.99339252600000005</v>
      </c>
      <c r="J12308" s="17">
        <v>6.4999999999999997E-3</v>
      </c>
      <c r="K12308" s="17">
        <v>1.0900000000000001E-4</v>
      </c>
    </row>
    <row r="12309" spans="1:11" x14ac:dyDescent="0.45">
      <c r="A12309" s="10" t="s">
        <v>97</v>
      </c>
      <c r="B12309" s="20">
        <v>0.99199999999999999</v>
      </c>
      <c r="C12309" s="19">
        <v>198786</v>
      </c>
      <c r="D12309" s="19">
        <v>54112.145279999997</v>
      </c>
      <c r="E12309" s="23">
        <v>2.785467659</v>
      </c>
      <c r="F12309" s="23">
        <v>0.63668988000000004</v>
      </c>
      <c r="G12309" s="17">
        <v>0.88435302299999996</v>
      </c>
      <c r="H12309" s="17">
        <v>0.115646977</v>
      </c>
      <c r="I12309" s="17">
        <v>0.99334690699999995</v>
      </c>
      <c r="J12309" s="17">
        <v>6.5399999999999998E-3</v>
      </c>
      <c r="K12309" s="17">
        <v>1.0900000000000001E-4</v>
      </c>
    </row>
    <row r="12310" spans="1:11" x14ac:dyDescent="0.45">
      <c r="A12310" s="10" t="s">
        <v>97</v>
      </c>
      <c r="B12310" s="20">
        <v>0.99299999999999999</v>
      </c>
      <c r="C12310" s="19">
        <v>198987</v>
      </c>
      <c r="D12310" s="19">
        <v>54689.488879999997</v>
      </c>
      <c r="E12310" s="23">
        <v>2.976277923</v>
      </c>
      <c r="F12310" s="23">
        <v>0.64568534499999997</v>
      </c>
      <c r="G12310" s="17">
        <v>0.88439948300000004</v>
      </c>
      <c r="H12310" s="17">
        <v>0.115600517</v>
      </c>
      <c r="I12310" s="17">
        <v>0.99331942900000003</v>
      </c>
      <c r="J12310" s="17">
        <v>6.5700000000000003E-3</v>
      </c>
      <c r="K12310" s="17">
        <v>1.0900000000000001E-4</v>
      </c>
    </row>
    <row r="12311" spans="1:11" x14ac:dyDescent="0.45">
      <c r="A12311" s="10" t="s">
        <v>97</v>
      </c>
      <c r="B12311" s="20">
        <v>0.99399999999999999</v>
      </c>
      <c r="C12311" s="19">
        <v>199188</v>
      </c>
      <c r="D12311" s="19">
        <v>55317.764349999998</v>
      </c>
      <c r="E12311" s="23">
        <v>3.2858802589999998</v>
      </c>
      <c r="F12311" s="23">
        <v>0.65575412</v>
      </c>
      <c r="G12311" s="17">
        <v>0.88447095200000003</v>
      </c>
      <c r="H12311" s="17">
        <v>0.115529048</v>
      </c>
      <c r="I12311" s="17">
        <v>0.99329216799999998</v>
      </c>
      <c r="J12311" s="17">
        <v>6.6E-3</v>
      </c>
      <c r="K12311" s="17">
        <v>1.0900000000000001E-4</v>
      </c>
    </row>
    <row r="12312" spans="1:11" x14ac:dyDescent="0.45">
      <c r="A12312" s="10" t="s">
        <v>97</v>
      </c>
      <c r="B12312" s="20">
        <v>0.995</v>
      </c>
      <c r="C12312" s="19">
        <v>199388</v>
      </c>
      <c r="D12312" s="19">
        <v>56016.400390000003</v>
      </c>
      <c r="E12312" s="23">
        <v>3.7158577799999999</v>
      </c>
      <c r="F12312" s="23">
        <v>0.66671373300000003</v>
      </c>
      <c r="G12312" s="17">
        <v>0.88452665200000002</v>
      </c>
      <c r="H12312" s="17">
        <v>0.115473348</v>
      </c>
      <c r="I12312" s="17">
        <v>0.99323355999999996</v>
      </c>
      <c r="J12312" s="17">
        <v>6.6600000000000001E-3</v>
      </c>
      <c r="K12312" s="17">
        <v>1.08E-4</v>
      </c>
    </row>
    <row r="12313" spans="1:11" x14ac:dyDescent="0.45">
      <c r="A12313" s="10" t="s">
        <v>97</v>
      </c>
      <c r="B12313" s="20">
        <v>0.996</v>
      </c>
      <c r="C12313" s="19">
        <v>199587</v>
      </c>
      <c r="D12313" s="19">
        <v>56808.177089999997</v>
      </c>
      <c r="E12313" s="23">
        <v>4.3227709589999996</v>
      </c>
      <c r="F12313" s="23">
        <v>0.67915287999999996</v>
      </c>
      <c r="G12313" s="17">
        <v>0.88458166100000002</v>
      </c>
      <c r="H12313" s="17">
        <v>0.11541833899999999</v>
      </c>
      <c r="I12313" s="17">
        <v>0.99316084100000002</v>
      </c>
      <c r="J12313" s="17">
        <v>6.7299999999999999E-3</v>
      </c>
      <c r="K12313" s="17">
        <v>1.08E-4</v>
      </c>
    </row>
    <row r="12314" spans="1:11" x14ac:dyDescent="0.45">
      <c r="A12314" s="10" t="s">
        <v>97</v>
      </c>
      <c r="B12314" s="20">
        <v>0.997</v>
      </c>
      <c r="C12314" s="19">
        <v>199788</v>
      </c>
      <c r="D12314" s="19">
        <v>57740.682679999998</v>
      </c>
      <c r="E12314" s="23">
        <v>5.0914687760000001</v>
      </c>
      <c r="F12314" s="23">
        <v>0.69341146600000003</v>
      </c>
      <c r="G12314" s="17">
        <v>0.88466774800000003</v>
      </c>
      <c r="H12314" s="17">
        <v>0.115332252</v>
      </c>
      <c r="I12314" s="17">
        <v>0.99312573299999996</v>
      </c>
      <c r="J12314" s="17">
        <v>6.77E-3</v>
      </c>
      <c r="K12314" s="17">
        <v>1.08E-4</v>
      </c>
    </row>
    <row r="12315" spans="1:11" x14ac:dyDescent="0.45">
      <c r="A12315" s="10" t="s">
        <v>97</v>
      </c>
      <c r="B12315" s="20">
        <v>0.998</v>
      </c>
      <c r="C12315" s="19">
        <v>199988</v>
      </c>
      <c r="D12315" s="19">
        <v>58904.921909999997</v>
      </c>
      <c r="E12315" s="23">
        <v>6.5017488180000003</v>
      </c>
      <c r="F12315" s="23">
        <v>0.71042983500000001</v>
      </c>
      <c r="G12315" s="17">
        <v>0.88472808400000003</v>
      </c>
      <c r="H12315" s="17">
        <v>0.115271916</v>
      </c>
      <c r="I12315" s="17">
        <v>0.99308438499999996</v>
      </c>
      <c r="J12315" s="17">
        <v>6.8100000000000001E-3</v>
      </c>
      <c r="K12315" s="17">
        <v>1.08E-4</v>
      </c>
    </row>
    <row r="12316" spans="1:11" x14ac:dyDescent="0.45">
      <c r="A12316" s="10" t="s">
        <v>97</v>
      </c>
      <c r="B12316" s="20">
        <v>0.999</v>
      </c>
      <c r="C12316" s="19">
        <v>200188</v>
      </c>
      <c r="D12316" s="19">
        <v>60722.283009999999</v>
      </c>
      <c r="E12316" s="23">
        <v>24.260749950000001</v>
      </c>
      <c r="F12316" s="23">
        <v>0.73182076100000004</v>
      </c>
      <c r="G12316" s="17">
        <v>0.88481827099999999</v>
      </c>
      <c r="H12316" s="17">
        <v>0.115181729</v>
      </c>
      <c r="I12316" s="17">
        <v>0.99305242800000004</v>
      </c>
      <c r="J12316" s="17">
        <v>6.8399999999999997E-3</v>
      </c>
      <c r="K12316" s="17">
        <v>1.07E-4</v>
      </c>
    </row>
    <row r="12317" spans="1:11" x14ac:dyDescent="0.45">
      <c r="A12317" s="10" t="s">
        <v>97</v>
      </c>
      <c r="B12317" s="20">
        <v>1</v>
      </c>
      <c r="C12317" s="19">
        <v>200189</v>
      </c>
      <c r="D12317" s="19">
        <v>60747.591849999997</v>
      </c>
      <c r="E12317" s="23">
        <v>25.308845739999999</v>
      </c>
      <c r="F12317" s="23">
        <v>0.767072737</v>
      </c>
      <c r="G12317" s="17">
        <v>0.88481884600000005</v>
      </c>
      <c r="H12317" s="17">
        <v>0.11518115399999999</v>
      </c>
      <c r="I12317" s="17">
        <v>0.99305266199999997</v>
      </c>
      <c r="J12317" s="17">
        <v>6.8399999999999997E-3</v>
      </c>
      <c r="K12317" s="17">
        <v>1.07E-4</v>
      </c>
    </row>
    <row r="12318" spans="1:11" x14ac:dyDescent="0.45">
      <c r="A12318" s="10" t="s">
        <v>99</v>
      </c>
      <c r="B12318" s="20">
        <v>0</v>
      </c>
      <c r="C12318" s="19">
        <v>173</v>
      </c>
      <c r="D12318" s="19">
        <v>0.21555640100000001</v>
      </c>
      <c r="E12318" s="23">
        <v>2.4599999999999999E-3</v>
      </c>
      <c r="F12318" s="23">
        <v>1.66E-3</v>
      </c>
      <c r="G12318" s="17">
        <v>0.80924855500000004</v>
      </c>
      <c r="H12318" s="17">
        <v>0.19075144499999999</v>
      </c>
      <c r="I12318" s="17">
        <v>0.86420752300000003</v>
      </c>
      <c r="J12318" s="17">
        <v>0.13579247699999999</v>
      </c>
      <c r="K12318" s="17">
        <v>0</v>
      </c>
    </row>
    <row r="12319" spans="1:11" x14ac:dyDescent="0.45">
      <c r="A12319" s="10" t="s">
        <v>99</v>
      </c>
      <c r="B12319" s="20">
        <v>0.01</v>
      </c>
      <c r="C12319" s="19">
        <v>518</v>
      </c>
      <c r="D12319" s="19">
        <v>1.731248235</v>
      </c>
      <c r="E12319" s="23">
        <v>6.0600000000000003E-3</v>
      </c>
      <c r="F12319" s="23">
        <v>4.8999999999999998E-3</v>
      </c>
      <c r="G12319" s="17">
        <v>0.667953668</v>
      </c>
      <c r="H12319" s="17">
        <v>0.332046332</v>
      </c>
      <c r="I12319" s="17">
        <v>0.68569345800000003</v>
      </c>
      <c r="J12319" s="17">
        <v>0.31430654200000002</v>
      </c>
      <c r="K12319" s="17">
        <v>0</v>
      </c>
    </row>
    <row r="12320" spans="1:11" x14ac:dyDescent="0.45">
      <c r="A12320" s="10" t="s">
        <v>99</v>
      </c>
      <c r="B12320" s="20">
        <v>0.02</v>
      </c>
      <c r="C12320" s="19">
        <v>867</v>
      </c>
      <c r="D12320" s="19">
        <v>4.5520717980000001</v>
      </c>
      <c r="E12320" s="23">
        <v>1.1070485E-2</v>
      </c>
      <c r="F12320" s="23">
        <v>8.5299999999999994E-3</v>
      </c>
      <c r="G12320" s="17">
        <v>0.61476355199999999</v>
      </c>
      <c r="H12320" s="17">
        <v>0.38523644800000001</v>
      </c>
      <c r="I12320" s="17">
        <v>0.73444906200000004</v>
      </c>
      <c r="J12320" s="17">
        <v>0.26555093800000001</v>
      </c>
      <c r="K12320" s="17">
        <v>0</v>
      </c>
    </row>
    <row r="12321" spans="1:11" x14ac:dyDescent="0.45">
      <c r="A12321" s="10" t="s">
        <v>99</v>
      </c>
      <c r="B12321" s="20">
        <v>0.03</v>
      </c>
      <c r="C12321" s="19">
        <v>1168</v>
      </c>
      <c r="D12321" s="19">
        <v>8.3272517149999992</v>
      </c>
      <c r="E12321" s="23">
        <v>1.3599999999999999E-2</v>
      </c>
      <c r="F12321" s="23">
        <v>1.2500000000000001E-2</v>
      </c>
      <c r="G12321" s="17">
        <v>0.61472602700000001</v>
      </c>
      <c r="H12321" s="17">
        <v>0.38527397299999999</v>
      </c>
      <c r="I12321" s="17">
        <v>0.80655941900000006</v>
      </c>
      <c r="J12321" s="17">
        <v>0.193440581</v>
      </c>
      <c r="K12321" s="17">
        <v>0</v>
      </c>
    </row>
    <row r="12322" spans="1:11" x14ac:dyDescent="0.45">
      <c r="A12322" s="10" t="s">
        <v>99</v>
      </c>
      <c r="B12322" s="20">
        <v>0.04</v>
      </c>
      <c r="C12322" s="19">
        <v>1559</v>
      </c>
      <c r="D12322" s="19">
        <v>14.1540766</v>
      </c>
      <c r="E12322" s="23">
        <v>1.67E-2</v>
      </c>
      <c r="F12322" s="23">
        <v>1.47E-2</v>
      </c>
      <c r="G12322" s="17">
        <v>0.59140474700000001</v>
      </c>
      <c r="H12322" s="17">
        <v>0.40859525299999999</v>
      </c>
      <c r="I12322" s="17">
        <v>0.81155825599999998</v>
      </c>
      <c r="J12322" s="17">
        <v>0.18844174399999999</v>
      </c>
      <c r="K12322" s="17">
        <v>0</v>
      </c>
    </row>
    <row r="12323" spans="1:11" x14ac:dyDescent="0.45">
      <c r="A12323" s="10" t="s">
        <v>99</v>
      </c>
      <c r="B12323" s="20">
        <v>0.05</v>
      </c>
      <c r="C12323" s="19">
        <v>1884</v>
      </c>
      <c r="D12323" s="19">
        <v>20.172889779999998</v>
      </c>
      <c r="E12323" s="23">
        <v>0.02</v>
      </c>
      <c r="F12323" s="23">
        <v>1.7399999999999999E-2</v>
      </c>
      <c r="G12323" s="17">
        <v>0.57484076399999995</v>
      </c>
      <c r="H12323" s="17">
        <v>0.425159236</v>
      </c>
      <c r="I12323" s="17">
        <v>0.74411009900000002</v>
      </c>
      <c r="J12323" s="17">
        <v>0.25588990099999998</v>
      </c>
      <c r="K12323" s="17">
        <v>0</v>
      </c>
    </row>
    <row r="12324" spans="1:11" x14ac:dyDescent="0.45">
      <c r="A12324" s="10" t="s">
        <v>99</v>
      </c>
      <c r="B12324" s="20">
        <v>0.06</v>
      </c>
      <c r="C12324" s="19">
        <v>2271</v>
      </c>
      <c r="D12324" s="19">
        <v>28.15231279</v>
      </c>
      <c r="E12324" s="23">
        <v>2.12E-2</v>
      </c>
      <c r="F12324" s="23">
        <v>1.9800000000000002E-2</v>
      </c>
      <c r="G12324" s="17">
        <v>0.53148392799999999</v>
      </c>
      <c r="H12324" s="17">
        <v>0.46851607200000001</v>
      </c>
      <c r="I12324" s="17">
        <v>0.62300993500000001</v>
      </c>
      <c r="J12324" s="17">
        <v>0.37699006499999999</v>
      </c>
      <c r="K12324" s="17">
        <v>0</v>
      </c>
    </row>
    <row r="12325" spans="1:11" x14ac:dyDescent="0.45">
      <c r="A12325" s="10" t="s">
        <v>99</v>
      </c>
      <c r="B12325" s="20">
        <v>7.0000000000000007E-2</v>
      </c>
      <c r="C12325" s="19">
        <v>2616</v>
      </c>
      <c r="D12325" s="19">
        <v>36.144374939999999</v>
      </c>
      <c r="E12325" s="23">
        <v>2.52E-2</v>
      </c>
      <c r="F12325" s="23">
        <v>2.18E-2</v>
      </c>
      <c r="G12325" s="17">
        <v>0.54396024499999995</v>
      </c>
      <c r="H12325" s="17">
        <v>0.45603975499999999</v>
      </c>
      <c r="I12325" s="17">
        <v>0.68765032199999998</v>
      </c>
      <c r="J12325" s="17">
        <v>0.31234967800000002</v>
      </c>
      <c r="K12325" s="17">
        <v>0</v>
      </c>
    </row>
    <row r="12326" spans="1:11" x14ac:dyDescent="0.45">
      <c r="A12326" s="10" t="s">
        <v>99</v>
      </c>
      <c r="B12326" s="20">
        <v>0.08</v>
      </c>
      <c r="C12326" s="19">
        <v>2968</v>
      </c>
      <c r="D12326" s="19">
        <v>45.58100546</v>
      </c>
      <c r="E12326" s="23">
        <v>2.9000000000000001E-2</v>
      </c>
      <c r="F12326" s="23">
        <v>2.4E-2</v>
      </c>
      <c r="G12326" s="17">
        <v>0.56738544499999999</v>
      </c>
      <c r="H12326" s="17">
        <v>0.43261455500000001</v>
      </c>
      <c r="I12326" s="17">
        <v>0.70841949800000004</v>
      </c>
      <c r="J12326" s="17">
        <v>0.29158050200000002</v>
      </c>
      <c r="K12326" s="17">
        <v>0</v>
      </c>
    </row>
    <row r="12327" spans="1:11" x14ac:dyDescent="0.45">
      <c r="A12327" s="10" t="s">
        <v>99</v>
      </c>
      <c r="B12327" s="20">
        <v>0.09</v>
      </c>
      <c r="C12327" s="19">
        <v>3317</v>
      </c>
      <c r="D12327" s="19">
        <v>56.206316309999998</v>
      </c>
      <c r="E12327" s="23">
        <v>3.2300000000000002E-2</v>
      </c>
      <c r="F12327" s="23">
        <v>2.7699999999999999E-2</v>
      </c>
      <c r="G12327" s="17">
        <v>0.567078686</v>
      </c>
      <c r="H12327" s="17">
        <v>0.432921314</v>
      </c>
      <c r="I12327" s="17">
        <v>0.73354315400000003</v>
      </c>
      <c r="J12327" s="17">
        <v>0.26645684600000002</v>
      </c>
      <c r="K12327" s="17">
        <v>0</v>
      </c>
    </row>
    <row r="12328" spans="1:11" x14ac:dyDescent="0.45">
      <c r="A12328" s="10" t="s">
        <v>99</v>
      </c>
      <c r="B12328" s="20">
        <v>0.1</v>
      </c>
      <c r="C12328" s="19">
        <v>3613</v>
      </c>
      <c r="D12328" s="19">
        <v>66.175223689999996</v>
      </c>
      <c r="E12328" s="23">
        <v>3.4799999999999998E-2</v>
      </c>
      <c r="F12328" s="23">
        <v>3.04E-2</v>
      </c>
      <c r="G12328" s="17">
        <v>0.58234154400000004</v>
      </c>
      <c r="H12328" s="17">
        <v>0.41765845600000001</v>
      </c>
      <c r="I12328" s="17">
        <v>0.77195421900000005</v>
      </c>
      <c r="J12328" s="17">
        <v>0.228045781</v>
      </c>
      <c r="K12328" s="17">
        <v>0</v>
      </c>
    </row>
    <row r="12329" spans="1:11" x14ac:dyDescent="0.45">
      <c r="A12329" s="10" t="s">
        <v>99</v>
      </c>
      <c r="B12329" s="20">
        <v>0.11</v>
      </c>
      <c r="C12329" s="19">
        <v>4021</v>
      </c>
      <c r="D12329" s="19">
        <v>81.175772089999995</v>
      </c>
      <c r="E12329" s="23">
        <v>3.8800000000000001E-2</v>
      </c>
      <c r="F12329" s="23">
        <v>3.3700000000000001E-2</v>
      </c>
      <c r="G12329" s="17">
        <v>0.57547873699999996</v>
      </c>
      <c r="H12329" s="17">
        <v>0.42452126299999998</v>
      </c>
      <c r="I12329" s="17">
        <v>0.79307973099999995</v>
      </c>
      <c r="J12329" s="17">
        <v>0.20692026899999999</v>
      </c>
      <c r="K12329" s="17">
        <v>0</v>
      </c>
    </row>
    <row r="12330" spans="1:11" x14ac:dyDescent="0.45">
      <c r="A12330" s="10" t="s">
        <v>99</v>
      </c>
      <c r="B12330" s="20">
        <v>0.12</v>
      </c>
      <c r="C12330" s="19">
        <v>4359</v>
      </c>
      <c r="D12330" s="19">
        <v>95.2880289</v>
      </c>
      <c r="E12330" s="23">
        <v>4.48E-2</v>
      </c>
      <c r="F12330" s="23">
        <v>3.6900000000000002E-2</v>
      </c>
      <c r="G12330" s="17">
        <v>0.56847900900000004</v>
      </c>
      <c r="H12330" s="17">
        <v>0.43152099100000002</v>
      </c>
      <c r="I12330" s="17">
        <v>0.81580408100000001</v>
      </c>
      <c r="J12330" s="17">
        <v>0.18419591900000001</v>
      </c>
      <c r="K12330" s="17">
        <v>0</v>
      </c>
    </row>
    <row r="12331" spans="1:11" x14ac:dyDescent="0.45">
      <c r="A12331" s="10" t="s">
        <v>99</v>
      </c>
      <c r="B12331" s="20">
        <v>0.13</v>
      </c>
      <c r="C12331" s="19">
        <v>4722</v>
      </c>
      <c r="D12331" s="19">
        <v>112.09252309999999</v>
      </c>
      <c r="E12331" s="23">
        <v>4.8500000000000001E-2</v>
      </c>
      <c r="F12331" s="23">
        <v>4.0500000000000001E-2</v>
      </c>
      <c r="G12331" s="17">
        <v>0.57412113499999995</v>
      </c>
      <c r="H12331" s="17">
        <v>0.425878865</v>
      </c>
      <c r="I12331" s="17">
        <v>0.83773483900000001</v>
      </c>
      <c r="J12331" s="17">
        <v>0.16226516099999999</v>
      </c>
      <c r="K12331" s="17">
        <v>0</v>
      </c>
    </row>
    <row r="12332" spans="1:11" x14ac:dyDescent="0.45">
      <c r="A12332" s="10" t="s">
        <v>99</v>
      </c>
      <c r="B12332" s="20">
        <v>0.14000000000000001</v>
      </c>
      <c r="C12332" s="19">
        <v>5107</v>
      </c>
      <c r="D12332" s="19">
        <v>131.33353220000001</v>
      </c>
      <c r="E12332" s="23">
        <v>5.0999999999999997E-2</v>
      </c>
      <c r="F12332" s="23">
        <v>4.4200000000000003E-2</v>
      </c>
      <c r="G12332" s="17">
        <v>0.57235167399999998</v>
      </c>
      <c r="H12332" s="17">
        <v>0.42764832600000002</v>
      </c>
      <c r="I12332" s="17">
        <v>0.85824603499999996</v>
      </c>
      <c r="J12332" s="17">
        <v>0.14175396500000001</v>
      </c>
      <c r="K12332" s="17">
        <v>0</v>
      </c>
    </row>
    <row r="12333" spans="1:11" x14ac:dyDescent="0.45">
      <c r="A12333" s="10" t="s">
        <v>99</v>
      </c>
      <c r="B12333" s="20">
        <v>0.15</v>
      </c>
      <c r="C12333" s="19">
        <v>5399</v>
      </c>
      <c r="D12333" s="19">
        <v>146.56116510000001</v>
      </c>
      <c r="E12333" s="23">
        <v>5.3800000000000001E-2</v>
      </c>
      <c r="F12333" s="23">
        <v>4.7399999999999998E-2</v>
      </c>
      <c r="G12333" s="17">
        <v>0.56843860000000002</v>
      </c>
      <c r="H12333" s="17">
        <v>0.43156139999999998</v>
      </c>
      <c r="I12333" s="17">
        <v>0.872825556</v>
      </c>
      <c r="J12333" s="17">
        <v>0.127174444</v>
      </c>
      <c r="K12333" s="17">
        <v>0</v>
      </c>
    </row>
    <row r="12334" spans="1:11" x14ac:dyDescent="0.45">
      <c r="A12334" s="10" t="s">
        <v>99</v>
      </c>
      <c r="B12334" s="20">
        <v>0.16</v>
      </c>
      <c r="C12334" s="19">
        <v>5750</v>
      </c>
      <c r="D12334" s="19">
        <v>166.23071350000001</v>
      </c>
      <c r="E12334" s="23">
        <v>5.7700000000000001E-2</v>
      </c>
      <c r="F12334" s="23">
        <v>5.0700000000000002E-2</v>
      </c>
      <c r="G12334" s="17">
        <v>0.56852173900000003</v>
      </c>
      <c r="H12334" s="17">
        <v>0.43147826099999997</v>
      </c>
      <c r="I12334" s="17">
        <v>0.87776560000000003</v>
      </c>
      <c r="J12334" s="17">
        <v>0.12223439999999999</v>
      </c>
      <c r="K12334" s="17">
        <v>0</v>
      </c>
    </row>
    <row r="12335" spans="1:11" x14ac:dyDescent="0.45">
      <c r="A12335" s="10" t="s">
        <v>99</v>
      </c>
      <c r="B12335" s="20">
        <v>0.17</v>
      </c>
      <c r="C12335" s="19">
        <v>6083</v>
      </c>
      <c r="D12335" s="19">
        <v>185.65667049999999</v>
      </c>
      <c r="E12335" s="23">
        <v>5.8999999999999997E-2</v>
      </c>
      <c r="F12335" s="23">
        <v>5.2999999999999999E-2</v>
      </c>
      <c r="G12335" s="17">
        <v>0.55893473599999999</v>
      </c>
      <c r="H12335" s="17">
        <v>0.44106526400000001</v>
      </c>
      <c r="I12335" s="17">
        <v>0.89090318300000004</v>
      </c>
      <c r="J12335" s="17">
        <v>0.109096817</v>
      </c>
      <c r="K12335" s="17">
        <v>0</v>
      </c>
    </row>
    <row r="12336" spans="1:11" x14ac:dyDescent="0.45">
      <c r="A12336" s="10" t="s">
        <v>99</v>
      </c>
      <c r="B12336" s="20">
        <v>0.18</v>
      </c>
      <c r="C12336" s="19">
        <v>6469</v>
      </c>
      <c r="D12336" s="19">
        <v>209.04680719999999</v>
      </c>
      <c r="E12336" s="23">
        <v>6.2E-2</v>
      </c>
      <c r="F12336" s="23">
        <v>5.57E-2</v>
      </c>
      <c r="G12336" s="17">
        <v>0.56453856899999999</v>
      </c>
      <c r="H12336" s="17">
        <v>0.43546143100000001</v>
      </c>
      <c r="I12336" s="17">
        <v>0.90112026999999995</v>
      </c>
      <c r="J12336" s="17">
        <v>9.8900000000000002E-2</v>
      </c>
      <c r="K12336" s="17">
        <v>0</v>
      </c>
    </row>
    <row r="12337" spans="1:11" x14ac:dyDescent="0.45">
      <c r="A12337" s="10" t="s">
        <v>99</v>
      </c>
      <c r="B12337" s="20">
        <v>0.19</v>
      </c>
      <c r="C12337" s="19">
        <v>6811</v>
      </c>
      <c r="D12337" s="19">
        <v>230.94015239999999</v>
      </c>
      <c r="E12337" s="23">
        <v>6.5699999999999995E-2</v>
      </c>
      <c r="F12337" s="23">
        <v>5.8299999999999998E-2</v>
      </c>
      <c r="G12337" s="17">
        <v>0.56217882799999996</v>
      </c>
      <c r="H12337" s="17">
        <v>0.43782117199999998</v>
      </c>
      <c r="I12337" s="17">
        <v>0.90726407499999995</v>
      </c>
      <c r="J12337" s="17">
        <v>9.2700000000000005E-2</v>
      </c>
      <c r="K12337" s="17">
        <v>0</v>
      </c>
    </row>
    <row r="12338" spans="1:11" x14ac:dyDescent="0.45">
      <c r="A12338" s="10" t="s">
        <v>99</v>
      </c>
      <c r="B12338" s="20">
        <v>0.2</v>
      </c>
      <c r="C12338" s="19">
        <v>7167</v>
      </c>
      <c r="D12338" s="19">
        <v>255.1783504</v>
      </c>
      <c r="E12338" s="23">
        <v>6.9199999999999998E-2</v>
      </c>
      <c r="F12338" s="23">
        <v>6.0999999999999999E-2</v>
      </c>
      <c r="G12338" s="17">
        <v>0.57095018799999997</v>
      </c>
      <c r="H12338" s="17">
        <v>0.42904981199999997</v>
      </c>
      <c r="I12338" s="17">
        <v>0.91535027400000002</v>
      </c>
      <c r="J12338" s="17">
        <v>8.4599999999999995E-2</v>
      </c>
      <c r="K12338" s="17">
        <v>0</v>
      </c>
    </row>
    <row r="12339" spans="1:11" x14ac:dyDescent="0.45">
      <c r="A12339" s="10" t="s">
        <v>99</v>
      </c>
      <c r="B12339" s="20">
        <v>0.21</v>
      </c>
      <c r="C12339" s="19">
        <v>7511</v>
      </c>
      <c r="D12339" s="19">
        <v>279.48756969999999</v>
      </c>
      <c r="E12339" s="23">
        <v>7.22E-2</v>
      </c>
      <c r="F12339" s="23">
        <v>6.3600000000000004E-2</v>
      </c>
      <c r="G12339" s="17">
        <v>0.57462388499999995</v>
      </c>
      <c r="H12339" s="17">
        <v>0.425376115</v>
      </c>
      <c r="I12339" s="17">
        <v>0.91874883399999996</v>
      </c>
      <c r="J12339" s="17">
        <v>8.1299999999999997E-2</v>
      </c>
      <c r="K12339" s="17">
        <v>0</v>
      </c>
    </row>
    <row r="12340" spans="1:11" x14ac:dyDescent="0.45">
      <c r="A12340" s="10" t="s">
        <v>99</v>
      </c>
      <c r="B12340" s="20">
        <v>0.22</v>
      </c>
      <c r="C12340" s="19">
        <v>7855</v>
      </c>
      <c r="D12340" s="19">
        <v>305.09270930000002</v>
      </c>
      <c r="E12340" s="23">
        <v>7.6300000000000007E-2</v>
      </c>
      <c r="F12340" s="23">
        <v>6.6299999999999998E-2</v>
      </c>
      <c r="G12340" s="17">
        <v>0.57250159099999998</v>
      </c>
      <c r="H12340" s="17">
        <v>0.42749840900000002</v>
      </c>
      <c r="I12340" s="17">
        <v>0.92408068700000001</v>
      </c>
      <c r="J12340" s="17">
        <v>7.5899999999999995E-2</v>
      </c>
      <c r="K12340" s="17">
        <v>0</v>
      </c>
    </row>
    <row r="12341" spans="1:11" x14ac:dyDescent="0.45">
      <c r="A12341" s="10" t="s">
        <v>99</v>
      </c>
      <c r="B12341" s="20">
        <v>0.23</v>
      </c>
      <c r="C12341" s="19">
        <v>8253</v>
      </c>
      <c r="D12341" s="19">
        <v>336.33380579999999</v>
      </c>
      <c r="E12341" s="23">
        <v>8.0799999999999997E-2</v>
      </c>
      <c r="F12341" s="23">
        <v>6.9500000000000006E-2</v>
      </c>
      <c r="G12341" s="17">
        <v>0.570095723</v>
      </c>
      <c r="H12341" s="17">
        <v>0.429904277</v>
      </c>
      <c r="I12341" s="17">
        <v>0.93087492599999999</v>
      </c>
      <c r="J12341" s="17">
        <v>6.9099999999999995E-2</v>
      </c>
      <c r="K12341" s="17">
        <v>0</v>
      </c>
    </row>
    <row r="12342" spans="1:11" x14ac:dyDescent="0.45">
      <c r="A12342" s="10" t="s">
        <v>99</v>
      </c>
      <c r="B12342" s="20">
        <v>0.24</v>
      </c>
      <c r="C12342" s="19">
        <v>8570</v>
      </c>
      <c r="D12342" s="19">
        <v>362.28131639999998</v>
      </c>
      <c r="E12342" s="23">
        <v>8.3000000000000004E-2</v>
      </c>
      <c r="F12342" s="23">
        <v>7.2400000000000006E-2</v>
      </c>
      <c r="G12342" s="17">
        <v>0.56896149399999996</v>
      </c>
      <c r="H12342" s="17">
        <v>0.43103850599999999</v>
      </c>
      <c r="I12342" s="17">
        <v>0.93501946800000002</v>
      </c>
      <c r="J12342" s="17">
        <v>6.5000000000000002E-2</v>
      </c>
      <c r="K12342" s="17">
        <v>0</v>
      </c>
    </row>
    <row r="12343" spans="1:11" x14ac:dyDescent="0.45">
      <c r="A12343" s="10" t="s">
        <v>99</v>
      </c>
      <c r="B12343" s="20">
        <v>0.25</v>
      </c>
      <c r="C12343" s="19">
        <v>8911</v>
      </c>
      <c r="D12343" s="19">
        <v>391.05790860000002</v>
      </c>
      <c r="E12343" s="23">
        <v>8.6400000000000005E-2</v>
      </c>
      <c r="F12343" s="23">
        <v>7.5399999999999995E-2</v>
      </c>
      <c r="G12343" s="17">
        <v>0.56469532</v>
      </c>
      <c r="H12343" s="17">
        <v>0.43530468</v>
      </c>
      <c r="I12343" s="17">
        <v>0.93679727300000004</v>
      </c>
      <c r="J12343" s="17">
        <v>6.3200000000000006E-2</v>
      </c>
      <c r="K12343" s="17">
        <v>0</v>
      </c>
    </row>
    <row r="12344" spans="1:11" x14ac:dyDescent="0.45">
      <c r="A12344" s="10" t="s">
        <v>99</v>
      </c>
      <c r="B12344" s="20">
        <v>0.26</v>
      </c>
      <c r="C12344" s="19">
        <v>9163</v>
      </c>
      <c r="D12344" s="19">
        <v>413.03686429999999</v>
      </c>
      <c r="E12344" s="23">
        <v>8.8811288000000002E-2</v>
      </c>
      <c r="F12344" s="23">
        <v>7.7200000000000005E-2</v>
      </c>
      <c r="G12344" s="17">
        <v>0.56477136299999997</v>
      </c>
      <c r="H12344" s="17">
        <v>0.43522863699999997</v>
      </c>
      <c r="I12344" s="17">
        <v>0.94027351800000003</v>
      </c>
      <c r="J12344" s="17">
        <v>5.9700000000000003E-2</v>
      </c>
      <c r="K12344" s="17">
        <v>0</v>
      </c>
    </row>
    <row r="12345" spans="1:11" x14ac:dyDescent="0.45">
      <c r="A12345" s="10" t="s">
        <v>99</v>
      </c>
      <c r="B12345" s="20">
        <v>0.27</v>
      </c>
      <c r="C12345" s="19">
        <v>9617</v>
      </c>
      <c r="D12345" s="19">
        <v>453.82220919999997</v>
      </c>
      <c r="E12345" s="23">
        <v>9.2200000000000004E-2</v>
      </c>
      <c r="F12345" s="23">
        <v>8.1000000000000003E-2</v>
      </c>
      <c r="G12345" s="17">
        <v>0.57751897699999999</v>
      </c>
      <c r="H12345" s="17">
        <v>0.42248102300000001</v>
      </c>
      <c r="I12345" s="17">
        <v>0.94590274399999996</v>
      </c>
      <c r="J12345" s="17">
        <v>5.4100000000000002E-2</v>
      </c>
      <c r="K12345" s="17">
        <v>0</v>
      </c>
    </row>
    <row r="12346" spans="1:11" x14ac:dyDescent="0.45">
      <c r="A12346" s="10" t="s">
        <v>99</v>
      </c>
      <c r="B12346" s="20">
        <v>0.28000000000000003</v>
      </c>
      <c r="C12346" s="19">
        <v>10005</v>
      </c>
      <c r="D12346" s="19">
        <v>490.0135846</v>
      </c>
      <c r="E12346" s="23">
        <v>9.4399999999999998E-2</v>
      </c>
      <c r="F12346" s="23">
        <v>8.4000000000000005E-2</v>
      </c>
      <c r="G12346" s="17">
        <v>0.58120939500000002</v>
      </c>
      <c r="H12346" s="17">
        <v>0.41879060499999998</v>
      </c>
      <c r="I12346" s="17">
        <v>0.94920032399999998</v>
      </c>
      <c r="J12346" s="17">
        <v>5.0799999999999998E-2</v>
      </c>
      <c r="K12346" s="17">
        <v>0</v>
      </c>
    </row>
    <row r="12347" spans="1:11" x14ac:dyDescent="0.45">
      <c r="A12347" s="10" t="s">
        <v>99</v>
      </c>
      <c r="B12347" s="20">
        <v>0.28999999999999998</v>
      </c>
      <c r="C12347" s="19">
        <v>10318</v>
      </c>
      <c r="D12347" s="19">
        <v>520.26433870000005</v>
      </c>
      <c r="E12347" s="23">
        <v>9.8299999999999998E-2</v>
      </c>
      <c r="F12347" s="23">
        <v>8.6599999999999996E-2</v>
      </c>
      <c r="G12347" s="17">
        <v>0.58412483000000004</v>
      </c>
      <c r="H12347" s="17">
        <v>0.41587517000000002</v>
      </c>
      <c r="I12347" s="17">
        <v>0.95181270600000001</v>
      </c>
      <c r="J12347" s="17">
        <v>4.82E-2</v>
      </c>
      <c r="K12347" s="17">
        <v>0</v>
      </c>
    </row>
    <row r="12348" spans="1:11" x14ac:dyDescent="0.45">
      <c r="A12348" s="10" t="s">
        <v>99</v>
      </c>
      <c r="B12348" s="20">
        <v>0.3</v>
      </c>
      <c r="C12348" s="19">
        <v>10600</v>
      </c>
      <c r="D12348" s="19">
        <v>548.3088904</v>
      </c>
      <c r="E12348" s="23">
        <v>0.10168108200000001</v>
      </c>
      <c r="F12348" s="23">
        <v>8.8599999999999998E-2</v>
      </c>
      <c r="G12348" s="17">
        <v>0.58254717</v>
      </c>
      <c r="H12348" s="17">
        <v>0.41745283</v>
      </c>
      <c r="I12348" s="17">
        <v>0.95414480899999998</v>
      </c>
      <c r="J12348" s="17">
        <v>4.5900000000000003E-2</v>
      </c>
      <c r="K12348" s="17">
        <v>0</v>
      </c>
    </row>
    <row r="12349" spans="1:11" x14ac:dyDescent="0.45">
      <c r="A12349" s="10" t="s">
        <v>99</v>
      </c>
      <c r="B12349" s="20">
        <v>0.31</v>
      </c>
      <c r="C12349" s="19">
        <v>11019</v>
      </c>
      <c r="D12349" s="19">
        <v>591.76000539999995</v>
      </c>
      <c r="E12349" s="23">
        <v>0.107360289</v>
      </c>
      <c r="F12349" s="23">
        <v>9.1999999999999998E-2</v>
      </c>
      <c r="G12349" s="17">
        <v>0.57618658700000003</v>
      </c>
      <c r="H12349" s="17">
        <v>0.42381341300000003</v>
      </c>
      <c r="I12349" s="17">
        <v>0.957554197</v>
      </c>
      <c r="J12349" s="17">
        <v>4.24E-2</v>
      </c>
      <c r="K12349" s="17">
        <v>0</v>
      </c>
    </row>
    <row r="12350" spans="1:11" x14ac:dyDescent="0.45">
      <c r="A12350" s="10" t="s">
        <v>99</v>
      </c>
      <c r="B12350" s="20">
        <v>0.32</v>
      </c>
      <c r="C12350" s="19">
        <v>11369</v>
      </c>
      <c r="D12350" s="19">
        <v>630.24905969999998</v>
      </c>
      <c r="E12350" s="23">
        <v>0.11111879500000001</v>
      </c>
      <c r="F12350" s="23">
        <v>9.4600000000000004E-2</v>
      </c>
      <c r="G12350" s="17">
        <v>0.57586419200000005</v>
      </c>
      <c r="H12350" s="17">
        <v>0.424135808</v>
      </c>
      <c r="I12350" s="17">
        <v>0.95861956999999998</v>
      </c>
      <c r="J12350" s="17">
        <v>4.1399999999999999E-2</v>
      </c>
      <c r="K12350" s="17">
        <v>0</v>
      </c>
    </row>
    <row r="12351" spans="1:11" x14ac:dyDescent="0.45">
      <c r="A12351" s="10" t="s">
        <v>99</v>
      </c>
      <c r="B12351" s="20">
        <v>0.33</v>
      </c>
      <c r="C12351" s="19">
        <v>11684</v>
      </c>
      <c r="D12351" s="19">
        <v>665.51154150000002</v>
      </c>
      <c r="E12351" s="23">
        <v>0.11264436</v>
      </c>
      <c r="F12351" s="23">
        <v>9.7799999999999998E-2</v>
      </c>
      <c r="G12351" s="17">
        <v>0.57916809300000005</v>
      </c>
      <c r="H12351" s="17">
        <v>0.42083190700000001</v>
      </c>
      <c r="I12351" s="17">
        <v>0.96086680499999999</v>
      </c>
      <c r="J12351" s="17">
        <v>3.9100000000000003E-2</v>
      </c>
      <c r="K12351" s="17">
        <v>0</v>
      </c>
    </row>
    <row r="12352" spans="1:11" x14ac:dyDescent="0.45">
      <c r="A12352" s="10" t="s">
        <v>99</v>
      </c>
      <c r="B12352" s="20">
        <v>0.34</v>
      </c>
      <c r="C12352" s="19">
        <v>12068</v>
      </c>
      <c r="D12352" s="19">
        <v>709.36958919999995</v>
      </c>
      <c r="E12352" s="23">
        <v>0.115904276</v>
      </c>
      <c r="F12352" s="23">
        <v>0.10076423599999999</v>
      </c>
      <c r="G12352" s="17">
        <v>0.57822340100000003</v>
      </c>
      <c r="H12352" s="17">
        <v>0.42177659899999997</v>
      </c>
      <c r="I12352" s="17">
        <v>0.96308759200000005</v>
      </c>
      <c r="J12352" s="17">
        <v>3.6900000000000002E-2</v>
      </c>
      <c r="K12352" s="17">
        <v>0</v>
      </c>
    </row>
    <row r="12353" spans="1:11" x14ac:dyDescent="0.45">
      <c r="A12353" s="10" t="s">
        <v>99</v>
      </c>
      <c r="B12353" s="20">
        <v>0.35</v>
      </c>
      <c r="C12353" s="19">
        <v>12393</v>
      </c>
      <c r="D12353" s="19">
        <v>747.64195629999995</v>
      </c>
      <c r="E12353" s="23">
        <v>0.12019635300000001</v>
      </c>
      <c r="F12353" s="23">
        <v>0.10350040000000001</v>
      </c>
      <c r="G12353" s="17">
        <v>0.58299039799999997</v>
      </c>
      <c r="H12353" s="17">
        <v>0.41700960199999998</v>
      </c>
      <c r="I12353" s="17">
        <v>0.96500555700000001</v>
      </c>
      <c r="J12353" s="17">
        <v>3.5000000000000003E-2</v>
      </c>
      <c r="K12353" s="17">
        <v>0</v>
      </c>
    </row>
    <row r="12354" spans="1:11" x14ac:dyDescent="0.45">
      <c r="A12354" s="10" t="s">
        <v>99</v>
      </c>
      <c r="B12354" s="20">
        <v>0.36</v>
      </c>
      <c r="C12354" s="19">
        <v>12754</v>
      </c>
      <c r="D12354" s="19">
        <v>791.49652849999995</v>
      </c>
      <c r="E12354" s="23">
        <v>0.122835136</v>
      </c>
      <c r="F12354" s="23">
        <v>0.107115534</v>
      </c>
      <c r="G12354" s="17">
        <v>0.58609063800000005</v>
      </c>
      <c r="H12354" s="17">
        <v>0.413909362</v>
      </c>
      <c r="I12354" s="17">
        <v>0.96691163499999999</v>
      </c>
      <c r="J12354" s="17">
        <v>3.3099999999999997E-2</v>
      </c>
      <c r="K12354" s="17">
        <v>0</v>
      </c>
    </row>
    <row r="12355" spans="1:11" x14ac:dyDescent="0.45">
      <c r="A12355" s="10" t="s">
        <v>99</v>
      </c>
      <c r="B12355" s="20">
        <v>0.37</v>
      </c>
      <c r="C12355" s="19">
        <v>13106</v>
      </c>
      <c r="D12355" s="19">
        <v>834.92390139999998</v>
      </c>
      <c r="E12355" s="23">
        <v>0.124542159</v>
      </c>
      <c r="F12355" s="23">
        <v>0.110000715</v>
      </c>
      <c r="G12355" s="17">
        <v>0.59041660299999998</v>
      </c>
      <c r="H12355" s="17">
        <v>0.40958339700000002</v>
      </c>
      <c r="I12355" s="17">
        <v>0.96851950799999997</v>
      </c>
      <c r="J12355" s="17">
        <v>3.15E-2</v>
      </c>
      <c r="K12355" s="17">
        <v>0</v>
      </c>
    </row>
    <row r="12356" spans="1:11" x14ac:dyDescent="0.45">
      <c r="A12356" s="10" t="s">
        <v>99</v>
      </c>
      <c r="B12356" s="20">
        <v>0.38</v>
      </c>
      <c r="C12356" s="19">
        <v>13449</v>
      </c>
      <c r="D12356" s="19">
        <v>878.2544173</v>
      </c>
      <c r="E12356" s="23">
        <v>0.128260134</v>
      </c>
      <c r="F12356" s="23">
        <v>0.112891187</v>
      </c>
      <c r="G12356" s="17">
        <v>0.59208863099999998</v>
      </c>
      <c r="H12356" s="17">
        <v>0.40791136900000002</v>
      </c>
      <c r="I12356" s="17">
        <v>0.96992013700000002</v>
      </c>
      <c r="J12356" s="17">
        <v>3.0099999999999998E-2</v>
      </c>
      <c r="K12356" s="17">
        <v>0</v>
      </c>
    </row>
    <row r="12357" spans="1:11" x14ac:dyDescent="0.45">
      <c r="A12357" s="10" t="s">
        <v>99</v>
      </c>
      <c r="B12357" s="20">
        <v>0.39</v>
      </c>
      <c r="C12357" s="19">
        <v>13817</v>
      </c>
      <c r="D12357" s="19">
        <v>926.05862820000004</v>
      </c>
      <c r="E12357" s="23">
        <v>0.13177559899999999</v>
      </c>
      <c r="F12357" s="23">
        <v>0.115731293</v>
      </c>
      <c r="G12357" s="17">
        <v>0.59455742899999997</v>
      </c>
      <c r="H12357" s="17">
        <v>0.40544257099999997</v>
      </c>
      <c r="I12357" s="17">
        <v>0.97139619899999996</v>
      </c>
      <c r="J12357" s="17">
        <v>2.86E-2</v>
      </c>
      <c r="K12357" s="17">
        <v>0</v>
      </c>
    </row>
    <row r="12358" spans="1:11" x14ac:dyDescent="0.45">
      <c r="A12358" s="10" t="s">
        <v>99</v>
      </c>
      <c r="B12358" s="20">
        <v>0.4</v>
      </c>
      <c r="C12358" s="19">
        <v>14153</v>
      </c>
      <c r="D12358" s="19">
        <v>970.9087002</v>
      </c>
      <c r="E12358" s="23">
        <v>0.13467199499999999</v>
      </c>
      <c r="F12358" s="23">
        <v>0.118830218</v>
      </c>
      <c r="G12358" s="17">
        <v>0.59386702499999999</v>
      </c>
      <c r="H12358" s="17">
        <v>0.40613297500000001</v>
      </c>
      <c r="I12358" s="17">
        <v>0.97265610800000002</v>
      </c>
      <c r="J12358" s="17">
        <v>2.7300000000000001E-2</v>
      </c>
      <c r="K12358" s="17">
        <v>0</v>
      </c>
    </row>
    <row r="12359" spans="1:11" x14ac:dyDescent="0.45">
      <c r="A12359" s="10" t="s">
        <v>99</v>
      </c>
      <c r="B12359" s="20">
        <v>0.41</v>
      </c>
      <c r="C12359" s="19">
        <v>14507</v>
      </c>
      <c r="D12359" s="19">
        <v>1019.213358</v>
      </c>
      <c r="E12359" s="23">
        <v>0.137791783</v>
      </c>
      <c r="F12359" s="23">
        <v>0.121608116</v>
      </c>
      <c r="G12359" s="17">
        <v>0.59240366700000002</v>
      </c>
      <c r="H12359" s="17">
        <v>0.40759633299999998</v>
      </c>
      <c r="I12359" s="17">
        <v>0.973877353</v>
      </c>
      <c r="J12359" s="17">
        <v>2.6100000000000002E-2</v>
      </c>
      <c r="K12359" s="17">
        <v>0</v>
      </c>
    </row>
    <row r="12360" spans="1:11" x14ac:dyDescent="0.45">
      <c r="A12360" s="10" t="s">
        <v>99</v>
      </c>
      <c r="B12360" s="20">
        <v>0.42</v>
      </c>
      <c r="C12360" s="19">
        <v>14861</v>
      </c>
      <c r="D12360" s="19">
        <v>1068.536648</v>
      </c>
      <c r="E12360" s="23">
        <v>0.141465808</v>
      </c>
      <c r="F12360" s="23">
        <v>0.124369153</v>
      </c>
      <c r="G12360" s="17">
        <v>0.58973151199999996</v>
      </c>
      <c r="H12360" s="17">
        <v>0.41026848799999999</v>
      </c>
      <c r="I12360" s="17">
        <v>0.97502893199999996</v>
      </c>
      <c r="J12360" s="17">
        <v>2.5000000000000001E-2</v>
      </c>
      <c r="K12360" s="17">
        <v>0</v>
      </c>
    </row>
    <row r="12361" spans="1:11" x14ac:dyDescent="0.45">
      <c r="A12361" s="10" t="s">
        <v>99</v>
      </c>
      <c r="B12361" s="20">
        <v>0.43</v>
      </c>
      <c r="C12361" s="19">
        <v>15185</v>
      </c>
      <c r="D12361" s="19">
        <v>1115.1459910000001</v>
      </c>
      <c r="E12361" s="23">
        <v>0.146763376</v>
      </c>
      <c r="F12361" s="23">
        <v>0.12704474599999999</v>
      </c>
      <c r="G12361" s="17">
        <v>0.590385249</v>
      </c>
      <c r="H12361" s="17">
        <v>0.409614751</v>
      </c>
      <c r="I12361" s="17">
        <v>0.975930356</v>
      </c>
      <c r="J12361" s="17">
        <v>2.41E-2</v>
      </c>
      <c r="K12361" s="17">
        <v>0</v>
      </c>
    </row>
    <row r="12362" spans="1:11" x14ac:dyDescent="0.45">
      <c r="A12362" s="10" t="s">
        <v>99</v>
      </c>
      <c r="B12362" s="20">
        <v>0.44</v>
      </c>
      <c r="C12362" s="19">
        <v>15565</v>
      </c>
      <c r="D12362" s="19">
        <v>1171.620651</v>
      </c>
      <c r="E12362" s="23">
        <v>0.150657403</v>
      </c>
      <c r="F12362" s="23">
        <v>0.13001205099999999</v>
      </c>
      <c r="G12362" s="17">
        <v>0.59203340800000004</v>
      </c>
      <c r="H12362" s="17">
        <v>0.40796659200000002</v>
      </c>
      <c r="I12362" s="17">
        <v>0.97604447400000005</v>
      </c>
      <c r="J12362" s="17">
        <v>2.4E-2</v>
      </c>
      <c r="K12362" s="17">
        <v>0</v>
      </c>
    </row>
    <row r="12363" spans="1:11" x14ac:dyDescent="0.45">
      <c r="A12363" s="10" t="s">
        <v>99</v>
      </c>
      <c r="B12363" s="20">
        <v>0.45</v>
      </c>
      <c r="C12363" s="19">
        <v>15913</v>
      </c>
      <c r="D12363" s="19">
        <v>1224.6964760000001</v>
      </c>
      <c r="E12363" s="23">
        <v>0.15429828400000001</v>
      </c>
      <c r="F12363" s="23">
        <v>0.133077258</v>
      </c>
      <c r="G12363" s="17">
        <v>0.59435681500000004</v>
      </c>
      <c r="H12363" s="17">
        <v>0.40564318500000002</v>
      </c>
      <c r="I12363" s="17">
        <v>0.97662250900000003</v>
      </c>
      <c r="J12363" s="17">
        <v>2.3400000000000001E-2</v>
      </c>
      <c r="K12363" s="17">
        <v>0</v>
      </c>
    </row>
    <row r="12364" spans="1:11" x14ac:dyDescent="0.45">
      <c r="A12364" s="10" t="s">
        <v>99</v>
      </c>
      <c r="B12364" s="20">
        <v>0.46</v>
      </c>
      <c r="C12364" s="19">
        <v>16265</v>
      </c>
      <c r="D12364" s="19">
        <v>1280.1052279999999</v>
      </c>
      <c r="E12364" s="23">
        <v>0.15944736300000001</v>
      </c>
      <c r="F12364" s="23">
        <v>0.136026271</v>
      </c>
      <c r="G12364" s="17">
        <v>0.59151552399999996</v>
      </c>
      <c r="H12364" s="17">
        <v>0.40848447599999999</v>
      </c>
      <c r="I12364" s="17">
        <v>0.97767825500000005</v>
      </c>
      <c r="J12364" s="17">
        <v>2.23E-2</v>
      </c>
      <c r="K12364" s="17">
        <v>0</v>
      </c>
    </row>
    <row r="12365" spans="1:11" x14ac:dyDescent="0.45">
      <c r="A12365" s="10" t="s">
        <v>99</v>
      </c>
      <c r="B12365" s="20">
        <v>0.47</v>
      </c>
      <c r="C12365" s="19">
        <v>16616</v>
      </c>
      <c r="D12365" s="19">
        <v>1336.62399</v>
      </c>
      <c r="E12365" s="23">
        <v>0.16186345599999999</v>
      </c>
      <c r="F12365" s="23">
        <v>0.13946721100000001</v>
      </c>
      <c r="G12365" s="17">
        <v>0.59165864199999996</v>
      </c>
      <c r="H12365" s="17">
        <v>0.40834135799999999</v>
      </c>
      <c r="I12365" s="17">
        <v>0.97861544300000003</v>
      </c>
      <c r="J12365" s="17">
        <v>2.1399999999999999E-2</v>
      </c>
      <c r="K12365" s="17">
        <v>0</v>
      </c>
    </row>
    <row r="12366" spans="1:11" x14ac:dyDescent="0.45">
      <c r="A12366" s="10" t="s">
        <v>99</v>
      </c>
      <c r="B12366" s="20">
        <v>0.48</v>
      </c>
      <c r="C12366" s="19">
        <v>16962</v>
      </c>
      <c r="D12366" s="19">
        <v>1392.8941709999999</v>
      </c>
      <c r="E12366" s="23">
        <v>0.163775114</v>
      </c>
      <c r="F12366" s="23">
        <v>0.14234205599999999</v>
      </c>
      <c r="G12366" s="17">
        <v>0.58996580600000004</v>
      </c>
      <c r="H12366" s="17">
        <v>0.41003419400000002</v>
      </c>
      <c r="I12366" s="17">
        <v>0.97950317600000003</v>
      </c>
      <c r="J12366" s="17">
        <v>2.0500000000000001E-2</v>
      </c>
      <c r="K12366" s="17">
        <v>0</v>
      </c>
    </row>
    <row r="12367" spans="1:11" x14ac:dyDescent="0.45">
      <c r="A12367" s="10" t="s">
        <v>99</v>
      </c>
      <c r="B12367" s="20">
        <v>0.49</v>
      </c>
      <c r="C12367" s="19">
        <v>17313</v>
      </c>
      <c r="D12367" s="19">
        <v>1451.5948209999999</v>
      </c>
      <c r="E12367" s="23">
        <v>0.16952241800000001</v>
      </c>
      <c r="F12367" s="23">
        <v>0.14550761800000001</v>
      </c>
      <c r="G12367" s="17">
        <v>0.58926818000000003</v>
      </c>
      <c r="H12367" s="17">
        <v>0.41073182000000003</v>
      </c>
      <c r="I12367" s="17">
        <v>0.98021159700000005</v>
      </c>
      <c r="J12367" s="17">
        <v>1.9800000000000002E-2</v>
      </c>
      <c r="K12367" s="17">
        <v>0</v>
      </c>
    </row>
    <row r="12368" spans="1:11" x14ac:dyDescent="0.45">
      <c r="A12368" s="10" t="s">
        <v>99</v>
      </c>
      <c r="B12368" s="20">
        <v>0.5</v>
      </c>
      <c r="C12368" s="19">
        <v>17656</v>
      </c>
      <c r="D12368" s="19">
        <v>1510.397062</v>
      </c>
      <c r="E12368" s="23">
        <v>0.17331052699999999</v>
      </c>
      <c r="F12368" s="23">
        <v>0.14887630099999999</v>
      </c>
      <c r="G12368" s="17">
        <v>0.58863842300000002</v>
      </c>
      <c r="H12368" s="17">
        <v>0.41136157699999998</v>
      </c>
      <c r="I12368" s="17">
        <v>0.98088835399999996</v>
      </c>
      <c r="J12368" s="17">
        <v>1.9099999999999999E-2</v>
      </c>
      <c r="K12368" s="17">
        <v>0</v>
      </c>
    </row>
    <row r="12369" spans="1:11" x14ac:dyDescent="0.45">
      <c r="A12369" s="10" t="s">
        <v>99</v>
      </c>
      <c r="B12369" s="20">
        <v>0.51</v>
      </c>
      <c r="C12369" s="19">
        <v>18010</v>
      </c>
      <c r="D12369" s="19">
        <v>1572.464641</v>
      </c>
      <c r="E12369" s="23">
        <v>0.17704821000000001</v>
      </c>
      <c r="F12369" s="23">
        <v>0.151781889</v>
      </c>
      <c r="G12369" s="17">
        <v>0.58817323700000002</v>
      </c>
      <c r="H12369" s="17">
        <v>0.41182676299999998</v>
      </c>
      <c r="I12369" s="17">
        <v>0.98160044800000001</v>
      </c>
      <c r="J12369" s="17">
        <v>1.84E-2</v>
      </c>
      <c r="K12369" s="17">
        <v>0</v>
      </c>
    </row>
    <row r="12370" spans="1:11" x14ac:dyDescent="0.45">
      <c r="A12370" s="10" t="s">
        <v>99</v>
      </c>
      <c r="B12370" s="20">
        <v>0.52</v>
      </c>
      <c r="C12370" s="19">
        <v>18333</v>
      </c>
      <c r="D12370" s="19">
        <v>1630.3395390000001</v>
      </c>
      <c r="E12370" s="23">
        <v>0.18221525699999999</v>
      </c>
      <c r="F12370" s="23">
        <v>0.155462989</v>
      </c>
      <c r="G12370" s="17">
        <v>0.59057437400000001</v>
      </c>
      <c r="H12370" s="17">
        <v>0.40942562599999999</v>
      </c>
      <c r="I12370" s="17">
        <v>0.98217832100000002</v>
      </c>
      <c r="J12370" s="17">
        <v>1.78E-2</v>
      </c>
      <c r="K12370" s="17">
        <v>0</v>
      </c>
    </row>
    <row r="12371" spans="1:11" x14ac:dyDescent="0.45">
      <c r="A12371" s="10" t="s">
        <v>99</v>
      </c>
      <c r="B12371" s="20">
        <v>0.53</v>
      </c>
      <c r="C12371" s="19">
        <v>18710</v>
      </c>
      <c r="D12371" s="19">
        <v>1699.6076390000001</v>
      </c>
      <c r="E12371" s="23">
        <v>0.186350444</v>
      </c>
      <c r="F12371" s="23">
        <v>0.158884894</v>
      </c>
      <c r="G12371" s="17">
        <v>0.59000534500000001</v>
      </c>
      <c r="H12371" s="17">
        <v>0.40999465499999999</v>
      </c>
      <c r="I12371" s="17">
        <v>0.98288324400000004</v>
      </c>
      <c r="J12371" s="17">
        <v>1.7100000000000001E-2</v>
      </c>
      <c r="K12371" s="17">
        <v>0</v>
      </c>
    </row>
    <row r="12372" spans="1:11" x14ac:dyDescent="0.45">
      <c r="A12372" s="10" t="s">
        <v>99</v>
      </c>
      <c r="B12372" s="20">
        <v>0.54</v>
      </c>
      <c r="C12372" s="19">
        <v>19046</v>
      </c>
      <c r="D12372" s="19">
        <v>1763.300743</v>
      </c>
      <c r="E12372" s="23">
        <v>0.191371456</v>
      </c>
      <c r="F12372" s="23">
        <v>0.16203445</v>
      </c>
      <c r="G12372" s="17">
        <v>0.59067520699999998</v>
      </c>
      <c r="H12372" s="17">
        <v>0.40932479300000002</v>
      </c>
      <c r="I12372" s="17">
        <v>0.983424627</v>
      </c>
      <c r="J12372" s="17">
        <v>1.66E-2</v>
      </c>
      <c r="K12372" s="17">
        <v>0</v>
      </c>
    </row>
    <row r="12373" spans="1:11" x14ac:dyDescent="0.45">
      <c r="A12373" s="10" t="s">
        <v>99</v>
      </c>
      <c r="B12373" s="20">
        <v>0.55000000000000004</v>
      </c>
      <c r="C12373" s="19">
        <v>19410</v>
      </c>
      <c r="D12373" s="19">
        <v>1833.9772350000001</v>
      </c>
      <c r="E12373" s="23">
        <v>0.195700133</v>
      </c>
      <c r="F12373" s="23">
        <v>0.16546312599999999</v>
      </c>
      <c r="G12373" s="17">
        <v>0.59505409600000003</v>
      </c>
      <c r="H12373" s="17">
        <v>0.40494590400000002</v>
      </c>
      <c r="I12373" s="17">
        <v>0.983932798</v>
      </c>
      <c r="J12373" s="17">
        <v>1.61E-2</v>
      </c>
      <c r="K12373" s="17">
        <v>0</v>
      </c>
    </row>
    <row r="12374" spans="1:11" x14ac:dyDescent="0.45">
      <c r="A12374" s="10" t="s">
        <v>99</v>
      </c>
      <c r="B12374" s="20">
        <v>0.56000000000000005</v>
      </c>
      <c r="C12374" s="19">
        <v>19794</v>
      </c>
      <c r="D12374" s="19">
        <v>1910.2605430000001</v>
      </c>
      <c r="E12374" s="23">
        <v>0.20115857100000001</v>
      </c>
      <c r="F12374" s="23">
        <v>0.170063465</v>
      </c>
      <c r="G12374" s="17">
        <v>0.59694857000000001</v>
      </c>
      <c r="H12374" s="17">
        <v>0.40305142999999999</v>
      </c>
      <c r="I12374" s="17">
        <v>0.98454219099999996</v>
      </c>
      <c r="J12374" s="17">
        <v>1.55E-2</v>
      </c>
      <c r="K12374" s="17">
        <v>0</v>
      </c>
    </row>
    <row r="12375" spans="1:11" x14ac:dyDescent="0.45">
      <c r="A12375" s="10" t="s">
        <v>99</v>
      </c>
      <c r="B12375" s="20">
        <v>0.56999999999999995</v>
      </c>
      <c r="C12375" s="19">
        <v>20113</v>
      </c>
      <c r="D12375" s="19">
        <v>1975.3375140000001</v>
      </c>
      <c r="E12375" s="23">
        <v>0.207152222</v>
      </c>
      <c r="F12375" s="23">
        <v>0.173576228</v>
      </c>
      <c r="G12375" s="17">
        <v>0.59553522599999997</v>
      </c>
      <c r="H12375" s="17">
        <v>0.40446477400000003</v>
      </c>
      <c r="I12375" s="17">
        <v>0.984987485</v>
      </c>
      <c r="J12375" s="17">
        <v>1.4999999999999999E-2</v>
      </c>
      <c r="K12375" s="17">
        <v>0</v>
      </c>
    </row>
    <row r="12376" spans="1:11" x14ac:dyDescent="0.45">
      <c r="A12376" s="10" t="s">
        <v>99</v>
      </c>
      <c r="B12376" s="20">
        <v>0.57999999999999996</v>
      </c>
      <c r="C12376" s="19">
        <v>20496</v>
      </c>
      <c r="D12376" s="19">
        <v>2055.7619410000002</v>
      </c>
      <c r="E12376" s="23">
        <v>0.21367881799999999</v>
      </c>
      <c r="F12376" s="23">
        <v>0.17774113699999999</v>
      </c>
      <c r="G12376" s="17">
        <v>0.59470140500000002</v>
      </c>
      <c r="H12376" s="17">
        <v>0.40529859499999998</v>
      </c>
      <c r="I12376" s="17">
        <v>0.985481897</v>
      </c>
      <c r="J12376" s="17">
        <v>1.4500000000000001E-2</v>
      </c>
      <c r="K12376" s="17">
        <v>0</v>
      </c>
    </row>
    <row r="12377" spans="1:11" x14ac:dyDescent="0.45">
      <c r="A12377" s="10" t="s">
        <v>99</v>
      </c>
      <c r="B12377" s="20">
        <v>0.59</v>
      </c>
      <c r="C12377" s="19">
        <v>20850</v>
      </c>
      <c r="D12377" s="19">
        <v>2132.2236889999999</v>
      </c>
      <c r="E12377" s="23">
        <v>0.21918813200000001</v>
      </c>
      <c r="F12377" s="23">
        <v>0.18170994600000001</v>
      </c>
      <c r="G12377" s="17">
        <v>0.59717026399999995</v>
      </c>
      <c r="H12377" s="17">
        <v>0.40282973599999999</v>
      </c>
      <c r="I12377" s="17">
        <v>0.985789888</v>
      </c>
      <c r="J12377" s="17">
        <v>1.4200000000000001E-2</v>
      </c>
      <c r="K12377" s="17">
        <v>0</v>
      </c>
    </row>
    <row r="12378" spans="1:11" x14ac:dyDescent="0.45">
      <c r="A12378" s="10" t="s">
        <v>99</v>
      </c>
      <c r="B12378" s="20">
        <v>0.6</v>
      </c>
      <c r="C12378" s="19">
        <v>21138</v>
      </c>
      <c r="D12378" s="19">
        <v>2195.814061</v>
      </c>
      <c r="E12378" s="23">
        <v>0.222498892</v>
      </c>
      <c r="F12378" s="23">
        <v>0.18526803</v>
      </c>
      <c r="G12378" s="17">
        <v>0.59674519800000003</v>
      </c>
      <c r="H12378" s="17">
        <v>0.40325480200000002</v>
      </c>
      <c r="I12378" s="17">
        <v>0.98614678899999997</v>
      </c>
      <c r="J12378" s="17">
        <v>1.3899999999999999E-2</v>
      </c>
      <c r="K12378" s="17">
        <v>0</v>
      </c>
    </row>
    <row r="12379" spans="1:11" x14ac:dyDescent="0.45">
      <c r="A12379" s="10" t="s">
        <v>99</v>
      </c>
      <c r="B12379" s="20">
        <v>0.61</v>
      </c>
      <c r="C12379" s="19">
        <v>21483</v>
      </c>
      <c r="D12379" s="19">
        <v>2273.2720770000001</v>
      </c>
      <c r="E12379" s="23">
        <v>0.22755435600000001</v>
      </c>
      <c r="F12379" s="23">
        <v>0.18936908899999999</v>
      </c>
      <c r="G12379" s="17">
        <v>0.59572685400000003</v>
      </c>
      <c r="H12379" s="17">
        <v>0.40427314600000003</v>
      </c>
      <c r="I12379" s="17">
        <v>0.98659374099999997</v>
      </c>
      <c r="J12379" s="17">
        <v>1.34E-2</v>
      </c>
      <c r="K12379" s="17">
        <v>0</v>
      </c>
    </row>
    <row r="12380" spans="1:11" x14ac:dyDescent="0.45">
      <c r="A12380" s="10" t="s">
        <v>99</v>
      </c>
      <c r="B12380" s="20">
        <v>0.62</v>
      </c>
      <c r="C12380" s="19">
        <v>21864</v>
      </c>
      <c r="D12380" s="19">
        <v>2360.7169250000002</v>
      </c>
      <c r="E12380" s="23">
        <v>0.23249510600000001</v>
      </c>
      <c r="F12380" s="23">
        <v>0.19318967200000001</v>
      </c>
      <c r="G12380" s="17">
        <v>0.59613977299999998</v>
      </c>
      <c r="H12380" s="17">
        <v>0.40386022700000002</v>
      </c>
      <c r="I12380" s="17">
        <v>0.98705516599999998</v>
      </c>
      <c r="J12380" s="17">
        <v>1.29E-2</v>
      </c>
      <c r="K12380" s="17">
        <v>0</v>
      </c>
    </row>
    <row r="12381" spans="1:11" x14ac:dyDescent="0.45">
      <c r="A12381" s="10" t="s">
        <v>99</v>
      </c>
      <c r="B12381" s="20">
        <v>0.63</v>
      </c>
      <c r="C12381" s="19">
        <v>22192</v>
      </c>
      <c r="D12381" s="19">
        <v>2437.928848</v>
      </c>
      <c r="E12381" s="23">
        <v>0.237475827</v>
      </c>
      <c r="F12381" s="23">
        <v>0.19739682</v>
      </c>
      <c r="G12381" s="17">
        <v>0.59661139100000005</v>
      </c>
      <c r="H12381" s="17">
        <v>0.40338860900000001</v>
      </c>
      <c r="I12381" s="17">
        <v>0.98740049200000002</v>
      </c>
      <c r="J12381" s="17">
        <v>1.26E-2</v>
      </c>
      <c r="K12381" s="17">
        <v>0</v>
      </c>
    </row>
    <row r="12382" spans="1:11" x14ac:dyDescent="0.45">
      <c r="A12382" s="10" t="s">
        <v>99</v>
      </c>
      <c r="B12382" s="20">
        <v>0.64</v>
      </c>
      <c r="C12382" s="19">
        <v>22561</v>
      </c>
      <c r="D12382" s="19">
        <v>2526.5032339999998</v>
      </c>
      <c r="E12382" s="23">
        <v>0.242829927</v>
      </c>
      <c r="F12382" s="23">
        <v>0.201584875</v>
      </c>
      <c r="G12382" s="17">
        <v>0.59691503000000001</v>
      </c>
      <c r="H12382" s="17">
        <v>0.40308496999999999</v>
      </c>
      <c r="I12382" s="17">
        <v>0.98782886599999997</v>
      </c>
      <c r="J12382" s="17">
        <v>1.2200000000000001E-2</v>
      </c>
      <c r="K12382" s="17">
        <v>0</v>
      </c>
    </row>
    <row r="12383" spans="1:11" x14ac:dyDescent="0.45">
      <c r="A12383" s="10" t="s">
        <v>99</v>
      </c>
      <c r="B12383" s="20">
        <v>0.65</v>
      </c>
      <c r="C12383" s="19">
        <v>22899</v>
      </c>
      <c r="D12383" s="19">
        <v>2609.559628</v>
      </c>
      <c r="E12383" s="23">
        <v>0.24831682499999999</v>
      </c>
      <c r="F12383" s="23">
        <v>0.20585308499999999</v>
      </c>
      <c r="G12383" s="17">
        <v>0.59683828999999999</v>
      </c>
      <c r="H12383" s="17">
        <v>0.40316171000000001</v>
      </c>
      <c r="I12383" s="17">
        <v>0.98799215500000004</v>
      </c>
      <c r="J12383" s="17">
        <v>1.2007845E-2</v>
      </c>
      <c r="K12383" s="17">
        <v>0</v>
      </c>
    </row>
    <row r="12384" spans="1:11" x14ac:dyDescent="0.45">
      <c r="A12384" s="10" t="s">
        <v>99</v>
      </c>
      <c r="B12384" s="20">
        <v>0.66</v>
      </c>
      <c r="C12384" s="19">
        <v>23262</v>
      </c>
      <c r="D12384" s="19">
        <v>2700.3017009999999</v>
      </c>
      <c r="E12384" s="23">
        <v>0.25350726800000001</v>
      </c>
      <c r="F12384" s="23">
        <v>0.21007547100000001</v>
      </c>
      <c r="G12384" s="17">
        <v>0.59625139699999996</v>
      </c>
      <c r="H12384" s="17">
        <v>0.40374860299999998</v>
      </c>
      <c r="I12384" s="17">
        <v>0.98836013700000003</v>
      </c>
      <c r="J12384" s="17">
        <v>1.1599999999999999E-2</v>
      </c>
      <c r="K12384" s="17">
        <v>0</v>
      </c>
    </row>
    <row r="12385" spans="1:11" x14ac:dyDescent="0.45">
      <c r="A12385" s="10" t="s">
        <v>99</v>
      </c>
      <c r="B12385" s="20">
        <v>0.67</v>
      </c>
      <c r="C12385" s="19">
        <v>23602</v>
      </c>
      <c r="D12385" s="19">
        <v>2787.117017</v>
      </c>
      <c r="E12385" s="23">
        <v>0.25638896</v>
      </c>
      <c r="F12385" s="23">
        <v>0.21455089599999999</v>
      </c>
      <c r="G12385" s="17">
        <v>0.59846623200000004</v>
      </c>
      <c r="H12385" s="17">
        <v>0.40153376800000001</v>
      </c>
      <c r="I12385" s="17">
        <v>0.98870829999999998</v>
      </c>
      <c r="J12385" s="17">
        <v>1.1299999999999999E-2</v>
      </c>
      <c r="K12385" s="17">
        <v>0</v>
      </c>
    </row>
    <row r="12386" spans="1:11" x14ac:dyDescent="0.45">
      <c r="A12386" s="10" t="s">
        <v>99</v>
      </c>
      <c r="B12386" s="20">
        <v>0.68</v>
      </c>
      <c r="C12386" s="19">
        <v>23960</v>
      </c>
      <c r="D12386" s="19">
        <v>2880.3829430000001</v>
      </c>
      <c r="E12386" s="23">
        <v>0.26612047799999999</v>
      </c>
      <c r="F12386" s="23">
        <v>0.218797668</v>
      </c>
      <c r="G12386" s="17">
        <v>0.59841402300000002</v>
      </c>
      <c r="H12386" s="17">
        <v>0.40158597699999998</v>
      </c>
      <c r="I12386" s="17">
        <v>0.98900550099999995</v>
      </c>
      <c r="J12386" s="17">
        <v>1.0999999999999999E-2</v>
      </c>
      <c r="K12386" s="17">
        <v>0</v>
      </c>
    </row>
    <row r="12387" spans="1:11" x14ac:dyDescent="0.45">
      <c r="A12387" s="10" t="s">
        <v>99</v>
      </c>
      <c r="B12387" s="20">
        <v>0.69</v>
      </c>
      <c r="C12387" s="19">
        <v>24310</v>
      </c>
      <c r="D12387" s="19">
        <v>2975.0764650000001</v>
      </c>
      <c r="E12387" s="23">
        <v>0.27299890500000001</v>
      </c>
      <c r="F12387" s="23">
        <v>0.22378752399999999</v>
      </c>
      <c r="G12387" s="17">
        <v>0.59814891000000003</v>
      </c>
      <c r="H12387" s="17">
        <v>0.40185109000000002</v>
      </c>
      <c r="I12387" s="17">
        <v>0.98926227700000002</v>
      </c>
      <c r="J12387" s="17">
        <v>1.0699999999999999E-2</v>
      </c>
      <c r="K12387" s="17">
        <v>0</v>
      </c>
    </row>
    <row r="12388" spans="1:11" x14ac:dyDescent="0.45">
      <c r="A12388" s="10" t="s">
        <v>99</v>
      </c>
      <c r="B12388" s="20">
        <v>0.7</v>
      </c>
      <c r="C12388" s="19">
        <v>24653</v>
      </c>
      <c r="D12388" s="19">
        <v>3069.7222929999998</v>
      </c>
      <c r="E12388" s="23">
        <v>0.28027060999999998</v>
      </c>
      <c r="F12388" s="23">
        <v>0.228452188</v>
      </c>
      <c r="G12388" s="17">
        <v>0.59919685199999995</v>
      </c>
      <c r="H12388" s="17">
        <v>0.400803148</v>
      </c>
      <c r="I12388" s="17">
        <v>0.98955035800000002</v>
      </c>
      <c r="J12388" s="17">
        <v>1.04E-2</v>
      </c>
      <c r="K12388" s="17">
        <v>0</v>
      </c>
    </row>
    <row r="12389" spans="1:11" x14ac:dyDescent="0.45">
      <c r="A12389" s="10" t="s">
        <v>99</v>
      </c>
      <c r="B12389" s="20">
        <v>0.71</v>
      </c>
      <c r="C12389" s="19">
        <v>25003</v>
      </c>
      <c r="D12389" s="19">
        <v>3169.4447230000001</v>
      </c>
      <c r="E12389" s="23">
        <v>0.29025673699999999</v>
      </c>
      <c r="F12389" s="23">
        <v>0.23329280799999999</v>
      </c>
      <c r="G12389" s="17">
        <v>0.59912810500000002</v>
      </c>
      <c r="H12389" s="17">
        <v>0.40087189499999998</v>
      </c>
      <c r="I12389" s="17">
        <v>0.98980506199999996</v>
      </c>
      <c r="J12389" s="17">
        <v>1.0200000000000001E-2</v>
      </c>
      <c r="K12389" s="17">
        <v>0</v>
      </c>
    </row>
    <row r="12390" spans="1:11" x14ac:dyDescent="0.45">
      <c r="A12390" s="10" t="s">
        <v>99</v>
      </c>
      <c r="B12390" s="20">
        <v>0.72</v>
      </c>
      <c r="C12390" s="19">
        <v>25325</v>
      </c>
      <c r="D12390" s="19">
        <v>3263.8125960000002</v>
      </c>
      <c r="E12390" s="23">
        <v>0.297183323</v>
      </c>
      <c r="F12390" s="23">
        <v>0.23790420000000001</v>
      </c>
      <c r="G12390" s="17">
        <v>0.59798618000000003</v>
      </c>
      <c r="H12390" s="17">
        <v>0.40201382000000002</v>
      </c>
      <c r="I12390" s="17">
        <v>0.99003353100000002</v>
      </c>
      <c r="J12390" s="17">
        <v>9.9699999999999997E-3</v>
      </c>
      <c r="K12390" s="17">
        <v>0</v>
      </c>
    </row>
    <row r="12391" spans="1:11" x14ac:dyDescent="0.45">
      <c r="A12391" s="10" t="s">
        <v>99</v>
      </c>
      <c r="B12391" s="20">
        <v>0.73</v>
      </c>
      <c r="C12391" s="19">
        <v>25698</v>
      </c>
      <c r="D12391" s="19">
        <v>3376.0609380000001</v>
      </c>
      <c r="E12391" s="23">
        <v>0.30566562400000002</v>
      </c>
      <c r="F12391" s="23">
        <v>0.24346414199999999</v>
      </c>
      <c r="G12391" s="17">
        <v>0.59887928999999995</v>
      </c>
      <c r="H12391" s="17">
        <v>0.40112070999999999</v>
      </c>
      <c r="I12391" s="17">
        <v>0.99025953099999997</v>
      </c>
      <c r="J12391" s="17">
        <v>9.7400000000000004E-3</v>
      </c>
      <c r="K12391" s="17">
        <v>0</v>
      </c>
    </row>
    <row r="12392" spans="1:11" x14ac:dyDescent="0.45">
      <c r="A12392" s="10" t="s">
        <v>99</v>
      </c>
      <c r="B12392" s="20">
        <v>0.74</v>
      </c>
      <c r="C12392" s="19">
        <v>26042</v>
      </c>
      <c r="D12392" s="19">
        <v>3482.1308640000002</v>
      </c>
      <c r="E12392" s="23">
        <v>0.31196274200000002</v>
      </c>
      <c r="F12392" s="23">
        <v>0.248993883</v>
      </c>
      <c r="G12392" s="17">
        <v>0.598840335</v>
      </c>
      <c r="H12392" s="17">
        <v>0.401159665</v>
      </c>
      <c r="I12392" s="17">
        <v>0.99050462100000003</v>
      </c>
      <c r="J12392" s="17">
        <v>9.4999999999999998E-3</v>
      </c>
      <c r="K12392" s="17">
        <v>0</v>
      </c>
    </row>
    <row r="12393" spans="1:11" x14ac:dyDescent="0.45">
      <c r="A12393" s="10" t="s">
        <v>99</v>
      </c>
      <c r="B12393" s="20">
        <v>0.75</v>
      </c>
      <c r="C12393" s="19">
        <v>26387</v>
      </c>
      <c r="D12393" s="19">
        <v>3590.7516249999999</v>
      </c>
      <c r="E12393" s="23">
        <v>0.317866388</v>
      </c>
      <c r="F12393" s="23">
        <v>0.25464929200000003</v>
      </c>
      <c r="G12393" s="17">
        <v>0.60018190800000004</v>
      </c>
      <c r="H12393" s="17">
        <v>0.39981809200000001</v>
      </c>
      <c r="I12393" s="17">
        <v>0.99075905799999997</v>
      </c>
      <c r="J12393" s="17">
        <v>9.2399999999999999E-3</v>
      </c>
      <c r="K12393" s="17">
        <v>0</v>
      </c>
    </row>
    <row r="12394" spans="1:11" x14ac:dyDescent="0.45">
      <c r="A12394" s="10" t="s">
        <v>99</v>
      </c>
      <c r="B12394" s="20">
        <v>0.76</v>
      </c>
      <c r="C12394" s="19">
        <v>26755</v>
      </c>
      <c r="D12394" s="19">
        <v>3709.0994569999998</v>
      </c>
      <c r="E12394" s="23">
        <v>0.32789586199999998</v>
      </c>
      <c r="F12394" s="23">
        <v>0.26004560199999999</v>
      </c>
      <c r="G12394" s="17">
        <v>0.60104653299999999</v>
      </c>
      <c r="H12394" s="17">
        <v>0.39895346700000001</v>
      </c>
      <c r="I12394" s="17">
        <v>0.991042176</v>
      </c>
      <c r="J12394" s="17">
        <v>8.9599999999999992E-3</v>
      </c>
      <c r="K12394" s="17">
        <v>0</v>
      </c>
    </row>
    <row r="12395" spans="1:11" x14ac:dyDescent="0.45">
      <c r="A12395" s="10" t="s">
        <v>99</v>
      </c>
      <c r="B12395" s="20">
        <v>0.77</v>
      </c>
      <c r="C12395" s="19">
        <v>27111</v>
      </c>
      <c r="D12395" s="19">
        <v>3827.827691</v>
      </c>
      <c r="E12395" s="23">
        <v>0.33806094599999997</v>
      </c>
      <c r="F12395" s="23">
        <v>0.26561689399999999</v>
      </c>
      <c r="G12395" s="17">
        <v>0.60300247100000004</v>
      </c>
      <c r="H12395" s="17">
        <v>0.39699752900000002</v>
      </c>
      <c r="I12395" s="17">
        <v>0.99128396699999999</v>
      </c>
      <c r="J12395" s="17">
        <v>8.7200000000000003E-3</v>
      </c>
      <c r="K12395" s="17">
        <v>0</v>
      </c>
    </row>
    <row r="12396" spans="1:11" x14ac:dyDescent="0.45">
      <c r="A12396" s="10" t="s">
        <v>99</v>
      </c>
      <c r="B12396" s="20">
        <v>0.78</v>
      </c>
      <c r="C12396" s="19">
        <v>27450</v>
      </c>
      <c r="D12396" s="19">
        <v>3945.3168270000001</v>
      </c>
      <c r="E12396" s="23">
        <v>0.35268268200000003</v>
      </c>
      <c r="F12396" s="23">
        <v>0.27200387300000001</v>
      </c>
      <c r="G12396" s="17">
        <v>0.60324225899999995</v>
      </c>
      <c r="H12396" s="17">
        <v>0.396757741</v>
      </c>
      <c r="I12396" s="17">
        <v>0.99137403300000004</v>
      </c>
      <c r="J12396" s="17">
        <v>8.6300000000000005E-3</v>
      </c>
      <c r="K12396" s="17">
        <v>0</v>
      </c>
    </row>
    <row r="12397" spans="1:11" x14ac:dyDescent="0.45">
      <c r="A12397" s="10" t="s">
        <v>99</v>
      </c>
      <c r="B12397" s="20">
        <v>0.79</v>
      </c>
      <c r="C12397" s="19">
        <v>27801</v>
      </c>
      <c r="D12397" s="19">
        <v>4071.9611989999999</v>
      </c>
      <c r="E12397" s="23">
        <v>0.36660092500000002</v>
      </c>
      <c r="F12397" s="23">
        <v>0.278249362</v>
      </c>
      <c r="G12397" s="17">
        <v>0.60422286999999997</v>
      </c>
      <c r="H12397" s="17">
        <v>0.39577712999999998</v>
      </c>
      <c r="I12397" s="17">
        <v>0.99160595299999998</v>
      </c>
      <c r="J12397" s="17">
        <v>8.3899999999999999E-3</v>
      </c>
      <c r="K12397" s="17">
        <v>0</v>
      </c>
    </row>
    <row r="12398" spans="1:11" x14ac:dyDescent="0.45">
      <c r="A12398" s="10" t="s">
        <v>99</v>
      </c>
      <c r="B12398" s="20">
        <v>0.8</v>
      </c>
      <c r="C12398" s="19">
        <v>28021</v>
      </c>
      <c r="D12398" s="19">
        <v>4153.2008400000004</v>
      </c>
      <c r="E12398" s="23">
        <v>0.37288084599999999</v>
      </c>
      <c r="F12398" s="23">
        <v>0.28254306600000001</v>
      </c>
      <c r="G12398" s="17">
        <v>0.60351165200000001</v>
      </c>
      <c r="H12398" s="17">
        <v>0.39648834799999999</v>
      </c>
      <c r="I12398" s="17">
        <v>0.991745447</v>
      </c>
      <c r="J12398" s="17">
        <v>8.2500000000000004E-3</v>
      </c>
      <c r="K12398" s="17">
        <v>0</v>
      </c>
    </row>
    <row r="12399" spans="1:11" x14ac:dyDescent="0.45">
      <c r="A12399" s="10" t="s">
        <v>99</v>
      </c>
      <c r="B12399" s="20">
        <v>0.80200000000000005</v>
      </c>
      <c r="C12399" s="19">
        <v>28083</v>
      </c>
      <c r="D12399" s="19">
        <v>4176.336781</v>
      </c>
      <c r="E12399" s="23">
        <v>0.37401258700000001</v>
      </c>
      <c r="F12399" s="23">
        <v>0.28346317799999998</v>
      </c>
      <c r="G12399" s="17">
        <v>0.60338995100000004</v>
      </c>
      <c r="H12399" s="17">
        <v>0.39661004900000002</v>
      </c>
      <c r="I12399" s="17">
        <v>0.99179391500000003</v>
      </c>
      <c r="J12399" s="17">
        <v>8.2100000000000003E-3</v>
      </c>
      <c r="K12399" s="17">
        <v>0</v>
      </c>
    </row>
    <row r="12400" spans="1:11" x14ac:dyDescent="0.45">
      <c r="A12400" s="10" t="s">
        <v>99</v>
      </c>
      <c r="B12400" s="20">
        <v>0.80400000000000005</v>
      </c>
      <c r="C12400" s="19">
        <v>28142</v>
      </c>
      <c r="D12400" s="19">
        <v>4198.4209449999998</v>
      </c>
      <c r="E12400" s="23">
        <v>0.37430786300000002</v>
      </c>
      <c r="F12400" s="23">
        <v>0.284447336</v>
      </c>
      <c r="G12400" s="17">
        <v>0.60393717599999996</v>
      </c>
      <c r="H12400" s="17">
        <v>0.39606282399999998</v>
      </c>
      <c r="I12400" s="17">
        <v>0.99182756599999999</v>
      </c>
      <c r="J12400" s="17">
        <v>8.1700000000000002E-3</v>
      </c>
      <c r="K12400" s="17">
        <v>0</v>
      </c>
    </row>
    <row r="12401" spans="1:11" x14ac:dyDescent="0.45">
      <c r="A12401" s="10" t="s">
        <v>99</v>
      </c>
      <c r="B12401" s="20">
        <v>0.80500000000000005</v>
      </c>
      <c r="C12401" s="19">
        <v>28196</v>
      </c>
      <c r="D12401" s="19">
        <v>4218.6792580000001</v>
      </c>
      <c r="E12401" s="23">
        <v>0.37573651200000002</v>
      </c>
      <c r="F12401" s="23">
        <v>0.28554456299999997</v>
      </c>
      <c r="G12401" s="17">
        <v>0.60441197300000005</v>
      </c>
      <c r="H12401" s="17">
        <v>0.39558802700000001</v>
      </c>
      <c r="I12401" s="17">
        <v>0.99185410500000004</v>
      </c>
      <c r="J12401" s="17">
        <v>8.1499999999999993E-3</v>
      </c>
      <c r="K12401" s="17">
        <v>0</v>
      </c>
    </row>
    <row r="12402" spans="1:11" x14ac:dyDescent="0.45">
      <c r="A12402" s="10" t="s">
        <v>99</v>
      </c>
      <c r="B12402" s="20">
        <v>0.80600000000000005</v>
      </c>
      <c r="C12402" s="19">
        <v>28220</v>
      </c>
      <c r="D12402" s="19">
        <v>4227.7071029999997</v>
      </c>
      <c r="E12402" s="23">
        <v>0.376290032</v>
      </c>
      <c r="F12402" s="23">
        <v>0.286606007</v>
      </c>
      <c r="G12402" s="17">
        <v>0.60453579000000002</v>
      </c>
      <c r="H12402" s="17">
        <v>0.39546420999999998</v>
      </c>
      <c r="I12402" s="17">
        <v>0.99186585800000004</v>
      </c>
      <c r="J12402" s="17">
        <v>8.1300000000000001E-3</v>
      </c>
      <c r="K12402" s="17">
        <v>0</v>
      </c>
    </row>
    <row r="12403" spans="1:11" x14ac:dyDescent="0.45">
      <c r="A12403" s="10" t="s">
        <v>99</v>
      </c>
      <c r="B12403" s="20">
        <v>0.80700000000000005</v>
      </c>
      <c r="C12403" s="19">
        <v>28252</v>
      </c>
      <c r="D12403" s="19">
        <v>4239.7517449999996</v>
      </c>
      <c r="E12403" s="23">
        <v>0.37651012900000003</v>
      </c>
      <c r="F12403" s="23">
        <v>0.28690949500000001</v>
      </c>
      <c r="G12403" s="17">
        <v>0.60487753099999997</v>
      </c>
      <c r="H12403" s="17">
        <v>0.39512246899999998</v>
      </c>
      <c r="I12403" s="17">
        <v>0.99188717900000001</v>
      </c>
      <c r="J12403" s="17">
        <v>8.1099999999999992E-3</v>
      </c>
      <c r="K12403" s="17">
        <v>0</v>
      </c>
    </row>
    <row r="12404" spans="1:11" x14ac:dyDescent="0.45">
      <c r="A12404" s="10" t="s">
        <v>99</v>
      </c>
      <c r="B12404" s="20">
        <v>0.80800000000000005</v>
      </c>
      <c r="C12404" s="19">
        <v>28293</v>
      </c>
      <c r="D12404" s="19">
        <v>4255.2664299999997</v>
      </c>
      <c r="E12404" s="23">
        <v>0.37996309</v>
      </c>
      <c r="F12404" s="23">
        <v>0.287312016</v>
      </c>
      <c r="G12404" s="17">
        <v>0.60491994500000001</v>
      </c>
      <c r="H12404" s="17">
        <v>0.39508005499999999</v>
      </c>
      <c r="I12404" s="17">
        <v>0.991914874</v>
      </c>
      <c r="J12404" s="17">
        <v>8.09E-3</v>
      </c>
      <c r="K12404" s="17">
        <v>0</v>
      </c>
    </row>
    <row r="12405" spans="1:11" x14ac:dyDescent="0.45">
      <c r="A12405" s="10" t="s">
        <v>99</v>
      </c>
      <c r="B12405" s="20">
        <v>0.80900000000000005</v>
      </c>
      <c r="C12405" s="19">
        <v>28308</v>
      </c>
      <c r="D12405" s="19">
        <v>4260.9825979999996</v>
      </c>
      <c r="E12405" s="23">
        <v>0.38107784700000003</v>
      </c>
      <c r="F12405" s="23">
        <v>0.28860825000000001</v>
      </c>
      <c r="G12405" s="17">
        <v>0.60491733800000003</v>
      </c>
      <c r="H12405" s="17">
        <v>0.39508266199999997</v>
      </c>
      <c r="I12405" s="17">
        <v>0.99192879499999997</v>
      </c>
      <c r="J12405" s="17">
        <v>8.0700000000000008E-3</v>
      </c>
      <c r="K12405" s="17">
        <v>0</v>
      </c>
    </row>
    <row r="12406" spans="1:11" x14ac:dyDescent="0.45">
      <c r="A12406" s="10" t="s">
        <v>99</v>
      </c>
      <c r="B12406" s="20">
        <v>0.81</v>
      </c>
      <c r="C12406" s="19">
        <v>28349</v>
      </c>
      <c r="D12406" s="19">
        <v>4276.62129</v>
      </c>
      <c r="E12406" s="23">
        <v>0.38143151800000002</v>
      </c>
      <c r="F12406" s="23">
        <v>0.28903647999999998</v>
      </c>
      <c r="G12406" s="17">
        <v>0.60510070900000001</v>
      </c>
      <c r="H12406" s="17">
        <v>0.39489929099999999</v>
      </c>
      <c r="I12406" s="17">
        <v>0.991958589</v>
      </c>
      <c r="J12406" s="17">
        <v>8.0400000000000003E-3</v>
      </c>
      <c r="K12406" s="17">
        <v>0</v>
      </c>
    </row>
    <row r="12407" spans="1:11" x14ac:dyDescent="0.45">
      <c r="A12407" s="10" t="s">
        <v>99</v>
      </c>
      <c r="B12407" s="20">
        <v>0.81100000000000005</v>
      </c>
      <c r="C12407" s="19">
        <v>28391</v>
      </c>
      <c r="D12407" s="19">
        <v>4292.6506360000003</v>
      </c>
      <c r="E12407" s="23">
        <v>0.38174942000000001</v>
      </c>
      <c r="F12407" s="23">
        <v>0.28974745200000002</v>
      </c>
      <c r="G12407" s="17">
        <v>0.60498045199999995</v>
      </c>
      <c r="H12407" s="17">
        <v>0.395019548</v>
      </c>
      <c r="I12407" s="17">
        <v>0.99198434899999999</v>
      </c>
      <c r="J12407" s="17">
        <v>8.0199999999999994E-3</v>
      </c>
      <c r="K12407" s="17">
        <v>0</v>
      </c>
    </row>
    <row r="12408" spans="1:11" x14ac:dyDescent="0.45">
      <c r="A12408" s="10" t="s">
        <v>99</v>
      </c>
      <c r="B12408" s="20">
        <v>0.81200000000000006</v>
      </c>
      <c r="C12408" s="19">
        <v>28423</v>
      </c>
      <c r="D12408" s="19">
        <v>4304.8764060000003</v>
      </c>
      <c r="E12408" s="23">
        <v>0.38222406199999998</v>
      </c>
      <c r="F12408" s="23">
        <v>0.290448767</v>
      </c>
      <c r="G12408" s="17">
        <v>0.60524926999999995</v>
      </c>
      <c r="H12408" s="17">
        <v>0.39475072999999999</v>
      </c>
      <c r="I12408" s="17">
        <v>0.99199673399999999</v>
      </c>
      <c r="J12408" s="17">
        <v>8.0000000000000002E-3</v>
      </c>
      <c r="K12408" s="17">
        <v>0</v>
      </c>
    </row>
    <row r="12409" spans="1:11" x14ac:dyDescent="0.45">
      <c r="A12409" s="10" t="s">
        <v>99</v>
      </c>
      <c r="B12409" s="20">
        <v>0.81299999999999994</v>
      </c>
      <c r="C12409" s="19">
        <v>28468</v>
      </c>
      <c r="D12409" s="19">
        <v>4322.0860199999997</v>
      </c>
      <c r="E12409" s="23">
        <v>0.38250133200000003</v>
      </c>
      <c r="F12409" s="23">
        <v>0.29119996199999998</v>
      </c>
      <c r="G12409" s="17">
        <v>0.60573275299999996</v>
      </c>
      <c r="H12409" s="17">
        <v>0.39426724699999999</v>
      </c>
      <c r="I12409" s="17">
        <v>0.99201747799999995</v>
      </c>
      <c r="J12409" s="17">
        <v>7.9799999999999992E-3</v>
      </c>
      <c r="K12409" s="17">
        <v>0</v>
      </c>
    </row>
    <row r="12410" spans="1:11" x14ac:dyDescent="0.45">
      <c r="A12410" s="10" t="s">
        <v>99</v>
      </c>
      <c r="B12410" s="20">
        <v>0.81399999999999995</v>
      </c>
      <c r="C12410" s="19">
        <v>28511</v>
      </c>
      <c r="D12410" s="19">
        <v>4338.5704299999998</v>
      </c>
      <c r="E12410" s="23">
        <v>0.38414870800000001</v>
      </c>
      <c r="F12410" s="23">
        <v>0.29212804399999998</v>
      </c>
      <c r="G12410" s="17">
        <v>0.60576619600000003</v>
      </c>
      <c r="H12410" s="17">
        <v>0.39423380400000002</v>
      </c>
      <c r="I12410" s="17">
        <v>0.99203648899999997</v>
      </c>
      <c r="J12410" s="17">
        <v>7.9600000000000001E-3</v>
      </c>
      <c r="K12410" s="17">
        <v>0</v>
      </c>
    </row>
    <row r="12411" spans="1:11" x14ac:dyDescent="0.45">
      <c r="A12411" s="10" t="s">
        <v>99</v>
      </c>
      <c r="B12411" s="20">
        <v>0.81499999999999995</v>
      </c>
      <c r="C12411" s="19">
        <v>28545</v>
      </c>
      <c r="D12411" s="19">
        <v>4351.6672179999996</v>
      </c>
      <c r="E12411" s="23">
        <v>0.38571275900000002</v>
      </c>
      <c r="F12411" s="23">
        <v>0.292921549</v>
      </c>
      <c r="G12411" s="17">
        <v>0.60599054100000005</v>
      </c>
      <c r="H12411" s="17">
        <v>0.39400945900000001</v>
      </c>
      <c r="I12411" s="17">
        <v>0.99205065699999995</v>
      </c>
      <c r="J12411" s="17">
        <v>7.9500000000000005E-3</v>
      </c>
      <c r="K12411" s="17">
        <v>0</v>
      </c>
    </row>
    <row r="12412" spans="1:11" x14ac:dyDescent="0.45">
      <c r="A12412" s="10" t="s">
        <v>99</v>
      </c>
      <c r="B12412" s="20">
        <v>0.81599999999999995</v>
      </c>
      <c r="C12412" s="19">
        <v>28558</v>
      </c>
      <c r="D12412" s="19">
        <v>4356.6838269999998</v>
      </c>
      <c r="E12412" s="23">
        <v>0.38589299300000002</v>
      </c>
      <c r="F12412" s="23">
        <v>0.293620779</v>
      </c>
      <c r="G12412" s="17">
        <v>0.60616990000000004</v>
      </c>
      <c r="H12412" s="17">
        <v>0.39383010000000002</v>
      </c>
      <c r="I12412" s="17">
        <v>0.99205710700000005</v>
      </c>
      <c r="J12412" s="17">
        <v>7.9399999999999991E-3</v>
      </c>
      <c r="K12412" s="17">
        <v>0</v>
      </c>
    </row>
    <row r="12413" spans="1:11" x14ac:dyDescent="0.45">
      <c r="A12413" s="10" t="s">
        <v>99</v>
      </c>
      <c r="B12413" s="20">
        <v>0.81699999999999995</v>
      </c>
      <c r="C12413" s="19">
        <v>28616</v>
      </c>
      <c r="D12413" s="19">
        <v>4379.1347610000003</v>
      </c>
      <c r="E12413" s="23">
        <v>0.388183467</v>
      </c>
      <c r="F12413" s="23">
        <v>0.29378859299999999</v>
      </c>
      <c r="G12413" s="17">
        <v>0.605919765</v>
      </c>
      <c r="H12413" s="17">
        <v>0.394080235</v>
      </c>
      <c r="I12413" s="17">
        <v>0.99207652899999998</v>
      </c>
      <c r="J12413" s="17">
        <v>7.92E-3</v>
      </c>
      <c r="K12413" s="17">
        <v>0</v>
      </c>
    </row>
    <row r="12414" spans="1:11" x14ac:dyDescent="0.45">
      <c r="A12414" s="10" t="s">
        <v>99</v>
      </c>
      <c r="B12414" s="20">
        <v>0.81799999999999995</v>
      </c>
      <c r="C12414" s="19">
        <v>28638</v>
      </c>
      <c r="D12414" s="19">
        <v>4387.6959820000002</v>
      </c>
      <c r="E12414" s="23">
        <v>0.38969423800000003</v>
      </c>
      <c r="F12414" s="23">
        <v>0.29483990900000001</v>
      </c>
      <c r="G12414" s="17">
        <v>0.60597807100000001</v>
      </c>
      <c r="H12414" s="17">
        <v>0.39402192899999999</v>
      </c>
      <c r="I12414" s="17">
        <v>0.99208761300000003</v>
      </c>
      <c r="J12414" s="17">
        <v>7.9100000000000004E-3</v>
      </c>
      <c r="K12414" s="17">
        <v>0</v>
      </c>
    </row>
    <row r="12415" spans="1:11" x14ac:dyDescent="0.45">
      <c r="A12415" s="10" t="s">
        <v>99</v>
      </c>
      <c r="B12415" s="20">
        <v>0.81899999999999995</v>
      </c>
      <c r="C12415" s="19">
        <v>28681</v>
      </c>
      <c r="D12415" s="19">
        <v>4404.4633839999997</v>
      </c>
      <c r="E12415" s="23">
        <v>0.39014013800000003</v>
      </c>
      <c r="F12415" s="23">
        <v>0.29551696799999999</v>
      </c>
      <c r="G12415" s="17">
        <v>0.60604581400000002</v>
      </c>
      <c r="H12415" s="17">
        <v>0.39395418599999998</v>
      </c>
      <c r="I12415" s="17">
        <v>0.99212317299999997</v>
      </c>
      <c r="J12415" s="17">
        <v>7.8799999999999999E-3</v>
      </c>
      <c r="K12415" s="17">
        <v>0</v>
      </c>
    </row>
    <row r="12416" spans="1:11" x14ac:dyDescent="0.45">
      <c r="A12416" s="10" t="s">
        <v>99</v>
      </c>
      <c r="B12416" s="20">
        <v>0.82</v>
      </c>
      <c r="C12416" s="19">
        <v>28693</v>
      </c>
      <c r="D12416" s="19">
        <v>4409.1544270000004</v>
      </c>
      <c r="E12416" s="23">
        <v>0.391045156</v>
      </c>
      <c r="F12416" s="23">
        <v>0.29608103699999999</v>
      </c>
      <c r="G12416" s="17">
        <v>0.606210574</v>
      </c>
      <c r="H12416" s="17">
        <v>0.393789426</v>
      </c>
      <c r="I12416" s="17">
        <v>0.99213391500000003</v>
      </c>
      <c r="J12416" s="17">
        <v>7.8700000000000003E-3</v>
      </c>
      <c r="K12416" s="17">
        <v>0</v>
      </c>
    </row>
    <row r="12417" spans="1:11" x14ac:dyDescent="0.45">
      <c r="A12417" s="10" t="s">
        <v>99</v>
      </c>
      <c r="B12417" s="20">
        <v>0.82099999999999995</v>
      </c>
      <c r="C12417" s="19">
        <v>28749</v>
      </c>
      <c r="D12417" s="19">
        <v>4431.0862120000002</v>
      </c>
      <c r="E12417" s="23">
        <v>0.39269896700000001</v>
      </c>
      <c r="F12417" s="23">
        <v>0.29676422299999999</v>
      </c>
      <c r="G12417" s="17">
        <v>0.60562106500000001</v>
      </c>
      <c r="H12417" s="17">
        <v>0.39437893499999999</v>
      </c>
      <c r="I12417" s="17">
        <v>0.992150211</v>
      </c>
      <c r="J12417" s="17">
        <v>7.8499999999999993E-3</v>
      </c>
      <c r="K12417" s="17">
        <v>0</v>
      </c>
    </row>
    <row r="12418" spans="1:11" x14ac:dyDescent="0.45">
      <c r="A12418" s="10" t="s">
        <v>99</v>
      </c>
      <c r="B12418" s="20">
        <v>0.82199999999999995</v>
      </c>
      <c r="C12418" s="19">
        <v>28786</v>
      </c>
      <c r="D12418" s="19">
        <v>4445.6397310000002</v>
      </c>
      <c r="E12418" s="23">
        <v>0.39400280900000001</v>
      </c>
      <c r="F12418" s="23">
        <v>0.29776194499999997</v>
      </c>
      <c r="G12418" s="17">
        <v>0.605572153</v>
      </c>
      <c r="H12418" s="17">
        <v>0.394427847</v>
      </c>
      <c r="I12418" s="17">
        <v>0.99216922600000002</v>
      </c>
      <c r="J12418" s="17">
        <v>7.8300000000000002E-3</v>
      </c>
      <c r="K12418" s="17">
        <v>0</v>
      </c>
    </row>
    <row r="12419" spans="1:11" x14ac:dyDescent="0.45">
      <c r="A12419" s="10" t="s">
        <v>99</v>
      </c>
      <c r="B12419" s="20">
        <v>0.82299999999999995</v>
      </c>
      <c r="C12419" s="19">
        <v>28809</v>
      </c>
      <c r="D12419" s="19">
        <v>4454.736887</v>
      </c>
      <c r="E12419" s="23">
        <v>0.39617087499999998</v>
      </c>
      <c r="F12419" s="23">
        <v>0.29852421800000001</v>
      </c>
      <c r="G12419" s="17">
        <v>0.60571349200000002</v>
      </c>
      <c r="H12419" s="17">
        <v>0.39428650799999998</v>
      </c>
      <c r="I12419" s="17">
        <v>0.99218300299999995</v>
      </c>
      <c r="J12419" s="17">
        <v>7.8200000000000006E-3</v>
      </c>
      <c r="K12419" s="17">
        <v>0</v>
      </c>
    </row>
    <row r="12420" spans="1:11" x14ac:dyDescent="0.45">
      <c r="A12420" s="10" t="s">
        <v>99</v>
      </c>
      <c r="B12420" s="20">
        <v>0.82399999999999995</v>
      </c>
      <c r="C12420" s="19">
        <v>28860</v>
      </c>
      <c r="D12420" s="19">
        <v>4474.9685090000003</v>
      </c>
      <c r="E12420" s="23">
        <v>0.396698463</v>
      </c>
      <c r="F12420" s="23">
        <v>0.29908803</v>
      </c>
      <c r="G12420" s="17">
        <v>0.60637560599999996</v>
      </c>
      <c r="H12420" s="17">
        <v>0.39362439399999999</v>
      </c>
      <c r="I12420" s="17">
        <v>0.99220923100000002</v>
      </c>
      <c r="J12420" s="17">
        <v>7.79E-3</v>
      </c>
      <c r="K12420" s="17">
        <v>0</v>
      </c>
    </row>
    <row r="12421" spans="1:11" x14ac:dyDescent="0.45">
      <c r="A12421" s="10" t="s">
        <v>99</v>
      </c>
      <c r="B12421" s="20">
        <v>0.82599999999999996</v>
      </c>
      <c r="C12421" s="19">
        <v>28902</v>
      </c>
      <c r="D12421" s="19">
        <v>4491.6414169999998</v>
      </c>
      <c r="E12421" s="23">
        <v>0.39876262899999998</v>
      </c>
      <c r="F12421" s="23">
        <v>0.30015764299999997</v>
      </c>
      <c r="G12421" s="17">
        <v>0.60632482200000004</v>
      </c>
      <c r="H12421" s="17">
        <v>0.39367517800000001</v>
      </c>
      <c r="I12421" s="17">
        <v>0.99224262699999999</v>
      </c>
      <c r="J12421" s="17">
        <v>7.7600000000000004E-3</v>
      </c>
      <c r="K12421" s="17">
        <v>0</v>
      </c>
    </row>
    <row r="12422" spans="1:11" x14ac:dyDescent="0.45">
      <c r="A12422" s="10" t="s">
        <v>99</v>
      </c>
      <c r="B12422" s="20">
        <v>0.82699999999999996</v>
      </c>
      <c r="C12422" s="19">
        <v>28952</v>
      </c>
      <c r="D12422" s="19">
        <v>4511.6172809999998</v>
      </c>
      <c r="E12422" s="23">
        <v>0.400948798</v>
      </c>
      <c r="F12422" s="23">
        <v>0.30071897400000003</v>
      </c>
      <c r="G12422" s="17">
        <v>0.60672837800000001</v>
      </c>
      <c r="H12422" s="17">
        <v>0.39327162199999999</v>
      </c>
      <c r="I12422" s="17">
        <v>0.99227084899999995</v>
      </c>
      <c r="J12422" s="17">
        <v>7.7299999999999999E-3</v>
      </c>
      <c r="K12422" s="17">
        <v>0</v>
      </c>
    </row>
    <row r="12423" spans="1:11" x14ac:dyDescent="0.45">
      <c r="A12423" s="10" t="s">
        <v>99</v>
      </c>
      <c r="B12423" s="20">
        <v>0.82799999999999996</v>
      </c>
      <c r="C12423" s="19">
        <v>28995</v>
      </c>
      <c r="D12423" s="19">
        <v>4528.8728259999998</v>
      </c>
      <c r="E12423" s="23">
        <v>0.401291748</v>
      </c>
      <c r="F12423" s="23">
        <v>0.30194143000000001</v>
      </c>
      <c r="G12423" s="17">
        <v>0.60703569599999996</v>
      </c>
      <c r="H12423" s="17">
        <v>0.39296430399999999</v>
      </c>
      <c r="I12423" s="17">
        <v>0.99231256999999995</v>
      </c>
      <c r="J12423" s="17">
        <v>7.6899999999999998E-3</v>
      </c>
      <c r="K12423" s="17">
        <v>0</v>
      </c>
    </row>
    <row r="12424" spans="1:11" x14ac:dyDescent="0.45">
      <c r="A12424" s="10" t="s">
        <v>99</v>
      </c>
      <c r="B12424" s="20">
        <v>0.82899999999999996</v>
      </c>
      <c r="C12424" s="19">
        <v>29036</v>
      </c>
      <c r="D12424" s="19">
        <v>4545.3324480000001</v>
      </c>
      <c r="E12424" s="23">
        <v>0.401454176</v>
      </c>
      <c r="F12424" s="23">
        <v>0.30288896799999998</v>
      </c>
      <c r="G12424" s="17">
        <v>0.60728061700000002</v>
      </c>
      <c r="H12424" s="17">
        <v>0.39271938299999998</v>
      </c>
      <c r="I12424" s="17">
        <v>0.99234353099999995</v>
      </c>
      <c r="J12424" s="17">
        <v>7.6600000000000001E-3</v>
      </c>
      <c r="K12424" s="17">
        <v>0</v>
      </c>
    </row>
    <row r="12425" spans="1:11" x14ac:dyDescent="0.45">
      <c r="A12425" s="10" t="s">
        <v>99</v>
      </c>
      <c r="B12425" s="20">
        <v>0.83</v>
      </c>
      <c r="C12425" s="19">
        <v>29071</v>
      </c>
      <c r="D12425" s="19">
        <v>4559.4258259999997</v>
      </c>
      <c r="E12425" s="23">
        <v>0.403718825</v>
      </c>
      <c r="F12425" s="23">
        <v>0.30354377100000002</v>
      </c>
      <c r="G12425" s="17">
        <v>0.607375047</v>
      </c>
      <c r="H12425" s="17">
        <v>0.392624953</v>
      </c>
      <c r="I12425" s="17">
        <v>0.99235806800000004</v>
      </c>
      <c r="J12425" s="17">
        <v>7.6400000000000001E-3</v>
      </c>
      <c r="K12425" s="17">
        <v>0</v>
      </c>
    </row>
    <row r="12426" spans="1:11" x14ac:dyDescent="0.45">
      <c r="A12426" s="10" t="s">
        <v>99</v>
      </c>
      <c r="B12426" s="20">
        <v>0.83099999999999996</v>
      </c>
      <c r="C12426" s="19">
        <v>29106</v>
      </c>
      <c r="D12426" s="19">
        <v>4573.6167809999997</v>
      </c>
      <c r="E12426" s="23">
        <v>0.40615314400000002</v>
      </c>
      <c r="F12426" s="23">
        <v>0.30437168799999997</v>
      </c>
      <c r="G12426" s="17">
        <v>0.60736617900000001</v>
      </c>
      <c r="H12426" s="17">
        <v>0.39263382099999999</v>
      </c>
      <c r="I12426" s="17">
        <v>0.99237811200000003</v>
      </c>
      <c r="J12426" s="17">
        <v>7.62E-3</v>
      </c>
      <c r="K12426" s="17">
        <v>0</v>
      </c>
    </row>
    <row r="12427" spans="1:11" x14ac:dyDescent="0.45">
      <c r="A12427" s="10" t="s">
        <v>99</v>
      </c>
      <c r="B12427" s="20">
        <v>0.83199999999999996</v>
      </c>
      <c r="C12427" s="19">
        <v>29133</v>
      </c>
      <c r="D12427" s="19">
        <v>4584.5962710000003</v>
      </c>
      <c r="E12427" s="23">
        <v>0.40710331399999999</v>
      </c>
      <c r="F12427" s="23">
        <v>0.304957219</v>
      </c>
      <c r="G12427" s="17">
        <v>0.607386812</v>
      </c>
      <c r="H12427" s="17">
        <v>0.392613188</v>
      </c>
      <c r="I12427" s="17">
        <v>0.99238400100000002</v>
      </c>
      <c r="J12427" s="17">
        <v>7.62E-3</v>
      </c>
      <c r="K12427" s="17">
        <v>0</v>
      </c>
    </row>
    <row r="12428" spans="1:11" x14ac:dyDescent="0.45">
      <c r="A12428" s="10" t="s">
        <v>99</v>
      </c>
      <c r="B12428" s="20">
        <v>0.83299999999999996</v>
      </c>
      <c r="C12428" s="19">
        <v>29163</v>
      </c>
      <c r="D12428" s="19">
        <v>4596.8328190000002</v>
      </c>
      <c r="E12428" s="23">
        <v>0.40788492900000001</v>
      </c>
      <c r="F12428" s="23">
        <v>0.30585944300000001</v>
      </c>
      <c r="G12428" s="17">
        <v>0.60720776300000001</v>
      </c>
      <c r="H12428" s="17">
        <v>0.39279223699999999</v>
      </c>
      <c r="I12428" s="17">
        <v>0.99239744399999996</v>
      </c>
      <c r="J12428" s="17">
        <v>7.6E-3</v>
      </c>
      <c r="K12428" s="17">
        <v>0</v>
      </c>
    </row>
    <row r="12429" spans="1:11" x14ac:dyDescent="0.45">
      <c r="A12429" s="10" t="s">
        <v>99</v>
      </c>
      <c r="B12429" s="20">
        <v>0.83399999999999996</v>
      </c>
      <c r="C12429" s="19">
        <v>29208</v>
      </c>
      <c r="D12429" s="19">
        <v>4615.2012940000004</v>
      </c>
      <c r="E12429" s="23">
        <v>0.41060113100000001</v>
      </c>
      <c r="F12429" s="23">
        <v>0.30648060300000002</v>
      </c>
      <c r="G12429" s="17">
        <v>0.60747055599999999</v>
      </c>
      <c r="H12429" s="17">
        <v>0.39252944400000001</v>
      </c>
      <c r="I12429" s="17">
        <v>0.992428545</v>
      </c>
      <c r="J12429" s="17">
        <v>7.5700000000000003E-3</v>
      </c>
      <c r="K12429" s="17">
        <v>0</v>
      </c>
    </row>
    <row r="12430" spans="1:11" x14ac:dyDescent="0.45">
      <c r="A12430" s="10" t="s">
        <v>99</v>
      </c>
      <c r="B12430" s="20">
        <v>0.83499999999999996</v>
      </c>
      <c r="C12430" s="19">
        <v>29244</v>
      </c>
      <c r="D12430" s="19">
        <v>4630.0704040000001</v>
      </c>
      <c r="E12430" s="23">
        <v>0.41563924400000002</v>
      </c>
      <c r="F12430" s="23">
        <v>0.30742835299999999</v>
      </c>
      <c r="G12430" s="17">
        <v>0.60761181799999997</v>
      </c>
      <c r="H12430" s="17">
        <v>0.39238818199999997</v>
      </c>
      <c r="I12430" s="17">
        <v>0.99244758499999997</v>
      </c>
      <c r="J12430" s="17">
        <v>7.5500000000000003E-3</v>
      </c>
      <c r="K12430" s="17">
        <v>0</v>
      </c>
    </row>
    <row r="12431" spans="1:11" x14ac:dyDescent="0.45">
      <c r="A12431" s="10" t="s">
        <v>99</v>
      </c>
      <c r="B12431" s="20">
        <v>0.83599999999999997</v>
      </c>
      <c r="C12431" s="19">
        <v>29277</v>
      </c>
      <c r="D12431" s="19">
        <v>4643.8134090000003</v>
      </c>
      <c r="E12431" s="23">
        <v>0.41660444899999999</v>
      </c>
      <c r="F12431" s="23">
        <v>0.30801739500000003</v>
      </c>
      <c r="G12431" s="17">
        <v>0.60754175600000004</v>
      </c>
      <c r="H12431" s="17">
        <v>0.39245824400000001</v>
      </c>
      <c r="I12431" s="17">
        <v>0.99247357000000003</v>
      </c>
      <c r="J12431" s="17">
        <v>7.5300000000000002E-3</v>
      </c>
      <c r="K12431" s="17">
        <v>0</v>
      </c>
    </row>
    <row r="12432" spans="1:11" x14ac:dyDescent="0.45">
      <c r="A12432" s="10" t="s">
        <v>99</v>
      </c>
      <c r="B12432" s="20">
        <v>0.83699999999999997</v>
      </c>
      <c r="C12432" s="19">
        <v>29302</v>
      </c>
      <c r="D12432" s="19">
        <v>4654.2386020000004</v>
      </c>
      <c r="E12432" s="23">
        <v>0.41708562900000001</v>
      </c>
      <c r="F12432" s="23">
        <v>0.30892953299999998</v>
      </c>
      <c r="G12432" s="17">
        <v>0.60760357700000001</v>
      </c>
      <c r="H12432" s="17">
        <v>0.39239642299999999</v>
      </c>
      <c r="I12432" s="17">
        <v>0.99247755500000001</v>
      </c>
      <c r="J12432" s="17">
        <v>7.5199999999999998E-3</v>
      </c>
      <c r="K12432" s="17">
        <v>0</v>
      </c>
    </row>
    <row r="12433" spans="1:11" x14ac:dyDescent="0.45">
      <c r="A12433" s="10" t="s">
        <v>99</v>
      </c>
      <c r="B12433" s="20">
        <v>0.83899999999999997</v>
      </c>
      <c r="C12433" s="19">
        <v>29372</v>
      </c>
      <c r="D12433" s="19">
        <v>4683.479472</v>
      </c>
      <c r="E12433" s="23">
        <v>0.41849078099999998</v>
      </c>
      <c r="F12433" s="23">
        <v>0.30968458199999999</v>
      </c>
      <c r="G12433" s="17">
        <v>0.60687048899999996</v>
      </c>
      <c r="H12433" s="17">
        <v>0.39312951099999999</v>
      </c>
      <c r="I12433" s="17">
        <v>0.99251632400000001</v>
      </c>
      <c r="J12433" s="17">
        <v>7.4799999999999997E-3</v>
      </c>
      <c r="K12433" s="17">
        <v>0</v>
      </c>
    </row>
    <row r="12434" spans="1:11" x14ac:dyDescent="0.45">
      <c r="A12434" s="10" t="s">
        <v>99</v>
      </c>
      <c r="B12434" s="20">
        <v>0.84</v>
      </c>
      <c r="C12434" s="19">
        <v>29414</v>
      </c>
      <c r="D12434" s="19">
        <v>4701.1235790000001</v>
      </c>
      <c r="E12434" s="23">
        <v>0.421508406</v>
      </c>
      <c r="F12434" s="23">
        <v>0.31070978900000001</v>
      </c>
      <c r="G12434" s="17">
        <v>0.60712585799999996</v>
      </c>
      <c r="H12434" s="17">
        <v>0.39287414199999998</v>
      </c>
      <c r="I12434" s="17">
        <v>0.99253741399999995</v>
      </c>
      <c r="J12434" s="17">
        <v>7.4599999999999996E-3</v>
      </c>
      <c r="K12434" s="17">
        <v>0</v>
      </c>
    </row>
    <row r="12435" spans="1:11" x14ac:dyDescent="0.45">
      <c r="A12435" s="10" t="s">
        <v>99</v>
      </c>
      <c r="B12435" s="20">
        <v>0.84099999999999997</v>
      </c>
      <c r="C12435" s="19">
        <v>29441</v>
      </c>
      <c r="D12435" s="19">
        <v>4712.5410599999996</v>
      </c>
      <c r="E12435" s="23">
        <v>0.42522032399999998</v>
      </c>
      <c r="F12435" s="23">
        <v>0.31132904900000002</v>
      </c>
      <c r="G12435" s="17">
        <v>0.60728236099999999</v>
      </c>
      <c r="H12435" s="17">
        <v>0.39271763900000001</v>
      </c>
      <c r="I12435" s="17">
        <v>0.99255068000000002</v>
      </c>
      <c r="J12435" s="17">
        <v>7.45E-3</v>
      </c>
      <c r="K12435" s="17">
        <v>0</v>
      </c>
    </row>
    <row r="12436" spans="1:11" x14ac:dyDescent="0.45">
      <c r="A12436" s="10" t="s">
        <v>99</v>
      </c>
      <c r="B12436" s="20">
        <v>0.84199999999999997</v>
      </c>
      <c r="C12436" s="19">
        <v>29487</v>
      </c>
      <c r="D12436" s="19">
        <v>4732.1602599999997</v>
      </c>
      <c r="E12436" s="23">
        <v>0.42835983799999999</v>
      </c>
      <c r="F12436" s="23">
        <v>0.31251801000000001</v>
      </c>
      <c r="G12436" s="17">
        <v>0.60745413199999998</v>
      </c>
      <c r="H12436" s="17">
        <v>0.39254586800000002</v>
      </c>
      <c r="I12436" s="17">
        <v>0.99256676300000002</v>
      </c>
      <c r="J12436" s="17">
        <v>7.43E-3</v>
      </c>
      <c r="K12436" s="17">
        <v>0</v>
      </c>
    </row>
    <row r="12437" spans="1:11" x14ac:dyDescent="0.45">
      <c r="A12437" s="10" t="s">
        <v>99</v>
      </c>
      <c r="B12437" s="20">
        <v>0.84299999999999997</v>
      </c>
      <c r="C12437" s="19">
        <v>29499</v>
      </c>
      <c r="D12437" s="19">
        <v>4737.3148769999998</v>
      </c>
      <c r="E12437" s="23">
        <v>0.42955145700000003</v>
      </c>
      <c r="F12437" s="23">
        <v>0.31356905000000002</v>
      </c>
      <c r="G12437" s="17">
        <v>0.607579918</v>
      </c>
      <c r="H12437" s="17">
        <v>0.392420082</v>
      </c>
      <c r="I12437" s="17">
        <v>0.992573645</v>
      </c>
      <c r="J12437" s="17">
        <v>7.43E-3</v>
      </c>
      <c r="K12437" s="17">
        <v>0</v>
      </c>
    </row>
    <row r="12438" spans="1:11" x14ac:dyDescent="0.45">
      <c r="A12438" s="10" t="s">
        <v>99</v>
      </c>
      <c r="B12438" s="20">
        <v>0.84399999999999997</v>
      </c>
      <c r="C12438" s="19">
        <v>29553</v>
      </c>
      <c r="D12438" s="19">
        <v>4760.573144</v>
      </c>
      <c r="E12438" s="23">
        <v>0.43198972800000002</v>
      </c>
      <c r="F12438" s="23">
        <v>0.31416639800000001</v>
      </c>
      <c r="G12438" s="17">
        <v>0.60741718300000003</v>
      </c>
      <c r="H12438" s="17">
        <v>0.39258281699999997</v>
      </c>
      <c r="I12438" s="17">
        <v>0.99260530000000002</v>
      </c>
      <c r="J12438" s="17">
        <v>7.3899999999999999E-3</v>
      </c>
      <c r="K12438" s="17">
        <v>0</v>
      </c>
    </row>
    <row r="12439" spans="1:11" x14ac:dyDescent="0.45">
      <c r="A12439" s="10" t="s">
        <v>99</v>
      </c>
      <c r="B12439" s="20">
        <v>0.84499999999999997</v>
      </c>
      <c r="C12439" s="19">
        <v>29579</v>
      </c>
      <c r="D12439" s="19">
        <v>4771.8207970000003</v>
      </c>
      <c r="E12439" s="23">
        <v>0.43337439300000002</v>
      </c>
      <c r="F12439" s="23">
        <v>0.31501569400000001</v>
      </c>
      <c r="G12439" s="17">
        <v>0.60772845600000003</v>
      </c>
      <c r="H12439" s="17">
        <v>0.39227154400000003</v>
      </c>
      <c r="I12439" s="17">
        <v>0.99262008300000004</v>
      </c>
      <c r="J12439" s="17">
        <v>7.3800000000000003E-3</v>
      </c>
      <c r="K12439" s="17">
        <v>0</v>
      </c>
    </row>
    <row r="12440" spans="1:11" x14ac:dyDescent="0.45">
      <c r="A12440" s="10" t="s">
        <v>99</v>
      </c>
      <c r="B12440" s="20">
        <v>0.84599999999999997</v>
      </c>
      <c r="C12440" s="19">
        <v>29631</v>
      </c>
      <c r="D12440" s="19">
        <v>4794.4211290000003</v>
      </c>
      <c r="E12440" s="23">
        <v>0.43531863399999998</v>
      </c>
      <c r="F12440" s="23">
        <v>0.31594584399999998</v>
      </c>
      <c r="G12440" s="17">
        <v>0.60797813099999998</v>
      </c>
      <c r="H12440" s="17">
        <v>0.39202186900000002</v>
      </c>
      <c r="I12440" s="17">
        <v>0.99264170600000001</v>
      </c>
      <c r="J12440" s="17">
        <v>7.3600000000000002E-3</v>
      </c>
      <c r="K12440" s="17">
        <v>0</v>
      </c>
    </row>
    <row r="12441" spans="1:11" x14ac:dyDescent="0.45">
      <c r="A12441" s="10" t="s">
        <v>99</v>
      </c>
      <c r="B12441" s="20">
        <v>0.84699999999999998</v>
      </c>
      <c r="C12441" s="19">
        <v>29662</v>
      </c>
      <c r="D12441" s="19">
        <v>4807.9581760000001</v>
      </c>
      <c r="E12441" s="23">
        <v>0.43695977000000003</v>
      </c>
      <c r="F12441" s="23">
        <v>0.31709590100000001</v>
      </c>
      <c r="G12441" s="17">
        <v>0.60778099900000004</v>
      </c>
      <c r="H12441" s="17">
        <v>0.39221900100000001</v>
      </c>
      <c r="I12441" s="17">
        <v>0.99265443200000003</v>
      </c>
      <c r="J12441" s="17">
        <v>7.3499999999999998E-3</v>
      </c>
      <c r="K12441" s="17">
        <v>0</v>
      </c>
    </row>
    <row r="12442" spans="1:11" x14ac:dyDescent="0.45">
      <c r="A12442" s="10" t="s">
        <v>99</v>
      </c>
      <c r="B12442" s="20">
        <v>0.84799999999999998</v>
      </c>
      <c r="C12442" s="19">
        <v>29689</v>
      </c>
      <c r="D12442" s="19">
        <v>4819.7687690000002</v>
      </c>
      <c r="E12442" s="23">
        <v>0.43781387700000002</v>
      </c>
      <c r="F12442" s="23">
        <v>0.31787146199999999</v>
      </c>
      <c r="G12442" s="17">
        <v>0.60813769399999995</v>
      </c>
      <c r="H12442" s="17">
        <v>0.39186230599999999</v>
      </c>
      <c r="I12442" s="17">
        <v>0.99265823600000003</v>
      </c>
      <c r="J12442" s="17">
        <v>7.3400000000000002E-3</v>
      </c>
      <c r="K12442" s="17">
        <v>0</v>
      </c>
    </row>
    <row r="12443" spans="1:11" x14ac:dyDescent="0.45">
      <c r="A12443" s="10" t="s">
        <v>99</v>
      </c>
      <c r="B12443" s="20">
        <v>0.84899999999999998</v>
      </c>
      <c r="C12443" s="19">
        <v>29735</v>
      </c>
      <c r="D12443" s="19">
        <v>4839.9596970000002</v>
      </c>
      <c r="E12443" s="23">
        <v>0.439547352</v>
      </c>
      <c r="F12443" s="23">
        <v>0.31852961299999999</v>
      </c>
      <c r="G12443" s="17">
        <v>0.60790314400000001</v>
      </c>
      <c r="H12443" s="17">
        <v>0.39209685599999999</v>
      </c>
      <c r="I12443" s="17">
        <v>0.99266738700000001</v>
      </c>
      <c r="J12443" s="17">
        <v>7.3299999999999997E-3</v>
      </c>
      <c r="K12443" s="17">
        <v>0</v>
      </c>
    </row>
    <row r="12444" spans="1:11" x14ac:dyDescent="0.45">
      <c r="A12444" s="10" t="s">
        <v>99</v>
      </c>
      <c r="B12444" s="20">
        <v>0.85</v>
      </c>
      <c r="C12444" s="19">
        <v>29768</v>
      </c>
      <c r="D12444" s="19">
        <v>4854.5131419999998</v>
      </c>
      <c r="E12444" s="23">
        <v>0.44219587799999999</v>
      </c>
      <c r="F12444" s="23">
        <v>0.319573261</v>
      </c>
      <c r="G12444" s="17">
        <v>0.60793469499999997</v>
      </c>
      <c r="H12444" s="17">
        <v>0.39206530499999998</v>
      </c>
      <c r="I12444" s="17">
        <v>0.99267674699999997</v>
      </c>
      <c r="J12444" s="17">
        <v>7.3200000000000001E-3</v>
      </c>
      <c r="K12444" s="17">
        <v>0</v>
      </c>
    </row>
    <row r="12445" spans="1:11" x14ac:dyDescent="0.45">
      <c r="A12445" s="10" t="s">
        <v>99</v>
      </c>
      <c r="B12445" s="20">
        <v>0.85099999999999998</v>
      </c>
      <c r="C12445" s="19">
        <v>29800</v>
      </c>
      <c r="D12445" s="19">
        <v>4868.7289700000001</v>
      </c>
      <c r="E12445" s="23">
        <v>0.44505124899999998</v>
      </c>
      <c r="F12445" s="23">
        <v>0.32019634200000002</v>
      </c>
      <c r="G12445" s="17">
        <v>0.60775167799999996</v>
      </c>
      <c r="H12445" s="17">
        <v>0.39224832199999998</v>
      </c>
      <c r="I12445" s="17">
        <v>0.99268548700000003</v>
      </c>
      <c r="J12445" s="17">
        <v>7.3099999999999997E-3</v>
      </c>
      <c r="K12445" s="17">
        <v>0</v>
      </c>
    </row>
    <row r="12446" spans="1:11" x14ac:dyDescent="0.45">
      <c r="A12446" s="10" t="s">
        <v>99</v>
      </c>
      <c r="B12446" s="20">
        <v>0.85199999999999998</v>
      </c>
      <c r="C12446" s="19">
        <v>29808</v>
      </c>
      <c r="D12446" s="19">
        <v>4872.2909669999999</v>
      </c>
      <c r="E12446" s="23">
        <v>0.44524965300000002</v>
      </c>
      <c r="F12446" s="23">
        <v>0.32125034400000002</v>
      </c>
      <c r="G12446" s="17">
        <v>0.60785695100000003</v>
      </c>
      <c r="H12446" s="17">
        <v>0.39214304900000002</v>
      </c>
      <c r="I12446" s="17">
        <v>0.992687663</v>
      </c>
      <c r="J12446" s="17">
        <v>7.3099999999999997E-3</v>
      </c>
      <c r="K12446" s="17">
        <v>0</v>
      </c>
    </row>
    <row r="12447" spans="1:11" x14ac:dyDescent="0.45">
      <c r="A12447" s="10" t="s">
        <v>99</v>
      </c>
      <c r="B12447" s="20">
        <v>0.85299999999999998</v>
      </c>
      <c r="C12447" s="19">
        <v>29873</v>
      </c>
      <c r="D12447" s="19">
        <v>4901.3837940000003</v>
      </c>
      <c r="E12447" s="23">
        <v>0.44996948799999997</v>
      </c>
      <c r="F12447" s="23">
        <v>0.32159216699999998</v>
      </c>
      <c r="G12447" s="17">
        <v>0.60854283099999995</v>
      </c>
      <c r="H12447" s="17">
        <v>0.39145716899999999</v>
      </c>
      <c r="I12447" s="17">
        <v>0.99272057899999999</v>
      </c>
      <c r="J12447" s="17">
        <v>7.28E-3</v>
      </c>
      <c r="K12447" s="17">
        <v>0</v>
      </c>
    </row>
    <row r="12448" spans="1:11" x14ac:dyDescent="0.45">
      <c r="A12448" s="10" t="s">
        <v>99</v>
      </c>
      <c r="B12448" s="20">
        <v>0.85399999999999998</v>
      </c>
      <c r="C12448" s="19">
        <v>29909</v>
      </c>
      <c r="D12448" s="19">
        <v>4917.6403060000002</v>
      </c>
      <c r="E12448" s="23">
        <v>0.45212673599999997</v>
      </c>
      <c r="F12448" s="23">
        <v>0.32304931199999998</v>
      </c>
      <c r="G12448" s="17">
        <v>0.60881340100000003</v>
      </c>
      <c r="H12448" s="17">
        <v>0.39118659900000002</v>
      </c>
      <c r="I12448" s="17">
        <v>0.99272825399999998</v>
      </c>
      <c r="J12448" s="17">
        <v>7.2700000000000004E-3</v>
      </c>
      <c r="K12448" s="17">
        <v>0</v>
      </c>
    </row>
    <row r="12449" spans="1:11" x14ac:dyDescent="0.45">
      <c r="A12449" s="10" t="s">
        <v>99</v>
      </c>
      <c r="B12449" s="20">
        <v>0.85499999999999998</v>
      </c>
      <c r="C12449" s="19">
        <v>29915</v>
      </c>
      <c r="D12449" s="19">
        <v>4920.3533470000002</v>
      </c>
      <c r="E12449" s="23">
        <v>0.452173414</v>
      </c>
      <c r="F12449" s="23">
        <v>0.323732401</v>
      </c>
      <c r="G12449" s="17">
        <v>0.608858432</v>
      </c>
      <c r="H12449" s="17">
        <v>0.391141568</v>
      </c>
      <c r="I12449" s="17">
        <v>0.99273377299999999</v>
      </c>
      <c r="J12449" s="17">
        <v>7.2700000000000004E-3</v>
      </c>
      <c r="K12449" s="17">
        <v>0</v>
      </c>
    </row>
    <row r="12450" spans="1:11" x14ac:dyDescent="0.45">
      <c r="A12450" s="10" t="s">
        <v>99</v>
      </c>
      <c r="B12450" s="20">
        <v>0.85599999999999998</v>
      </c>
      <c r="C12450" s="19">
        <v>29977</v>
      </c>
      <c r="D12450" s="19">
        <v>4948.4521130000003</v>
      </c>
      <c r="E12450" s="23">
        <v>0.45480930899999999</v>
      </c>
      <c r="F12450" s="23">
        <v>0.32437115700000002</v>
      </c>
      <c r="G12450" s="17">
        <v>0.609433899</v>
      </c>
      <c r="H12450" s="17">
        <v>0.390566101</v>
      </c>
      <c r="I12450" s="17">
        <v>0.992773566</v>
      </c>
      <c r="J12450" s="17">
        <v>7.2300000000000003E-3</v>
      </c>
      <c r="K12450" s="17">
        <v>0</v>
      </c>
    </row>
    <row r="12451" spans="1:11" x14ac:dyDescent="0.45">
      <c r="A12451" s="10" t="s">
        <v>99</v>
      </c>
      <c r="B12451" s="20">
        <v>0.85699999999999998</v>
      </c>
      <c r="C12451" s="19">
        <v>30010</v>
      </c>
      <c r="D12451" s="19">
        <v>4963.4835089999997</v>
      </c>
      <c r="E12451" s="23">
        <v>0.45655158600000001</v>
      </c>
      <c r="F12451" s="23">
        <v>0.32565882400000001</v>
      </c>
      <c r="G12451" s="17">
        <v>0.609663446</v>
      </c>
      <c r="H12451" s="17">
        <v>0.390336554</v>
      </c>
      <c r="I12451" s="17">
        <v>0.99278323599999996</v>
      </c>
      <c r="J12451" s="17">
        <v>7.2199999999999999E-3</v>
      </c>
      <c r="K12451" s="17">
        <v>0</v>
      </c>
    </row>
    <row r="12452" spans="1:11" x14ac:dyDescent="0.45">
      <c r="A12452" s="10" t="s">
        <v>99</v>
      </c>
      <c r="B12452" s="20">
        <v>0.85799999999999998</v>
      </c>
      <c r="C12452" s="19">
        <v>30050</v>
      </c>
      <c r="D12452" s="19">
        <v>4981.7821549999999</v>
      </c>
      <c r="E12452" s="23">
        <v>0.45856386300000002</v>
      </c>
      <c r="F12452" s="23">
        <v>0.32660072000000001</v>
      </c>
      <c r="G12452" s="17">
        <v>0.60968385999999997</v>
      </c>
      <c r="H12452" s="17">
        <v>0.39031613999999998</v>
      </c>
      <c r="I12452" s="17">
        <v>0.992795659</v>
      </c>
      <c r="J12452" s="17">
        <v>7.1999999999999998E-3</v>
      </c>
      <c r="K12452" s="17">
        <v>0</v>
      </c>
    </row>
    <row r="12453" spans="1:11" x14ac:dyDescent="0.45">
      <c r="A12453" s="10" t="s">
        <v>99</v>
      </c>
      <c r="B12453" s="20">
        <v>0.85899999999999999</v>
      </c>
      <c r="C12453" s="19">
        <v>30072</v>
      </c>
      <c r="D12453" s="19">
        <v>4991.8799639999997</v>
      </c>
      <c r="E12453" s="23">
        <v>0.45946897599999997</v>
      </c>
      <c r="F12453" s="23">
        <v>0.32759060000000001</v>
      </c>
      <c r="G12453" s="17">
        <v>0.60963687200000005</v>
      </c>
      <c r="H12453" s="17">
        <v>0.390363128</v>
      </c>
      <c r="I12453" s="17">
        <v>0.99280765999999998</v>
      </c>
      <c r="J12453" s="17">
        <v>7.1900000000000002E-3</v>
      </c>
      <c r="K12453" s="17">
        <v>0</v>
      </c>
    </row>
    <row r="12454" spans="1:11" x14ac:dyDescent="0.45">
      <c r="A12454" s="10" t="s">
        <v>99</v>
      </c>
      <c r="B12454" s="20">
        <v>0.86</v>
      </c>
      <c r="C12454" s="19">
        <v>30118</v>
      </c>
      <c r="D12454" s="19">
        <v>5013.0434800000003</v>
      </c>
      <c r="E12454" s="23">
        <v>0.46130191500000001</v>
      </c>
      <c r="F12454" s="23">
        <v>0.32823548499999999</v>
      </c>
      <c r="G12454" s="17">
        <v>0.61006707000000004</v>
      </c>
      <c r="H12454" s="17">
        <v>0.38993293000000001</v>
      </c>
      <c r="I12454" s="17">
        <v>0.99282785100000004</v>
      </c>
      <c r="J12454" s="17">
        <v>7.1700000000000002E-3</v>
      </c>
      <c r="K12454" s="17">
        <v>0</v>
      </c>
    </row>
    <row r="12455" spans="1:11" x14ac:dyDescent="0.45">
      <c r="A12455" s="10" t="s">
        <v>99</v>
      </c>
      <c r="B12455" s="20">
        <v>0.86099999999999999</v>
      </c>
      <c r="C12455" s="19">
        <v>30147</v>
      </c>
      <c r="D12455" s="19">
        <v>5026.4466769999999</v>
      </c>
      <c r="E12455" s="23">
        <v>0.46255280300000001</v>
      </c>
      <c r="F12455" s="23">
        <v>0.32930051399999999</v>
      </c>
      <c r="G12455" s="17">
        <v>0.61027631299999996</v>
      </c>
      <c r="H12455" s="17">
        <v>0.38972368699999999</v>
      </c>
      <c r="I12455" s="17">
        <v>0.99282575900000003</v>
      </c>
      <c r="J12455" s="17">
        <v>7.1700000000000002E-3</v>
      </c>
      <c r="K12455" s="17">
        <v>0</v>
      </c>
    </row>
    <row r="12456" spans="1:11" x14ac:dyDescent="0.45">
      <c r="A12456" s="10" t="s">
        <v>99</v>
      </c>
      <c r="B12456" s="20">
        <v>0.86199999999999999</v>
      </c>
      <c r="C12456" s="19">
        <v>30183</v>
      </c>
      <c r="D12456" s="19">
        <v>5043.1427249999997</v>
      </c>
      <c r="E12456" s="23">
        <v>0.46402510200000002</v>
      </c>
      <c r="F12456" s="23">
        <v>0.33014228400000001</v>
      </c>
      <c r="G12456" s="17">
        <v>0.61031044000000001</v>
      </c>
      <c r="H12456" s="17">
        <v>0.38968955999999999</v>
      </c>
      <c r="I12456" s="17">
        <v>0.99283344399999995</v>
      </c>
      <c r="J12456" s="17">
        <v>7.1700000000000002E-3</v>
      </c>
      <c r="K12456" s="17">
        <v>0</v>
      </c>
    </row>
    <row r="12457" spans="1:11" x14ac:dyDescent="0.45">
      <c r="A12457" s="10" t="s">
        <v>99</v>
      </c>
      <c r="B12457" s="20">
        <v>0.86299999999999999</v>
      </c>
      <c r="C12457" s="19">
        <v>30225</v>
      </c>
      <c r="D12457" s="19">
        <v>5062.7591229999998</v>
      </c>
      <c r="E12457" s="23">
        <v>0.47019154600000002</v>
      </c>
      <c r="F12457" s="23">
        <v>0.33109975600000002</v>
      </c>
      <c r="G12457" s="17">
        <v>0.61048800700000005</v>
      </c>
      <c r="H12457" s="17">
        <v>0.389511993</v>
      </c>
      <c r="I12457" s="17">
        <v>0.99285596700000001</v>
      </c>
      <c r="J12457" s="17">
        <v>7.1399999999999996E-3</v>
      </c>
      <c r="K12457" s="17">
        <v>0</v>
      </c>
    </row>
    <row r="12458" spans="1:11" x14ac:dyDescent="0.45">
      <c r="A12458" s="10" t="s">
        <v>99</v>
      </c>
      <c r="B12458" s="20">
        <v>0.86399999999999999</v>
      </c>
      <c r="C12458" s="19">
        <v>30259</v>
      </c>
      <c r="D12458" s="19">
        <v>5078.8052969999999</v>
      </c>
      <c r="E12458" s="23">
        <v>0.47315550099999998</v>
      </c>
      <c r="F12458" s="23">
        <v>0.33189879</v>
      </c>
      <c r="G12458" s="17">
        <v>0.61039690700000004</v>
      </c>
      <c r="H12458" s="17">
        <v>0.38960309300000001</v>
      </c>
      <c r="I12458" s="17">
        <v>0.99287417099999997</v>
      </c>
      <c r="J12458" s="17">
        <v>7.1300000000000001E-3</v>
      </c>
      <c r="K12458" s="17">
        <v>0</v>
      </c>
    </row>
    <row r="12459" spans="1:11" x14ac:dyDescent="0.45">
      <c r="A12459" s="10" t="s">
        <v>99</v>
      </c>
      <c r="B12459" s="20">
        <v>0.86499999999999999</v>
      </c>
      <c r="C12459" s="19">
        <v>30290</v>
      </c>
      <c r="D12459" s="19">
        <v>5093.4995040000003</v>
      </c>
      <c r="E12459" s="23">
        <v>0.47812970300000002</v>
      </c>
      <c r="F12459" s="23">
        <v>0.33295327800000002</v>
      </c>
      <c r="G12459" s="17">
        <v>0.61059755699999996</v>
      </c>
      <c r="H12459" s="17">
        <v>0.38940244299999999</v>
      </c>
      <c r="I12459" s="17">
        <v>0.992899541</v>
      </c>
      <c r="J12459" s="17">
        <v>7.1000000000000004E-3</v>
      </c>
      <c r="K12459" s="17">
        <v>0</v>
      </c>
    </row>
    <row r="12460" spans="1:11" x14ac:dyDescent="0.45">
      <c r="A12460" s="10" t="s">
        <v>99</v>
      </c>
      <c r="B12460" s="20">
        <v>0.86599999999999999</v>
      </c>
      <c r="C12460" s="19">
        <v>30314</v>
      </c>
      <c r="D12460" s="19">
        <v>5104.9780549999996</v>
      </c>
      <c r="E12460" s="23">
        <v>0.47833519600000002</v>
      </c>
      <c r="F12460" s="23">
        <v>0.33393753500000001</v>
      </c>
      <c r="G12460" s="17">
        <v>0.61060895999999998</v>
      </c>
      <c r="H12460" s="17">
        <v>0.38939104000000002</v>
      </c>
      <c r="I12460" s="17">
        <v>0.99290765199999997</v>
      </c>
      <c r="J12460" s="17">
        <v>7.0899999999999999E-3</v>
      </c>
      <c r="K12460" s="17">
        <v>0</v>
      </c>
    </row>
    <row r="12461" spans="1:11" x14ac:dyDescent="0.45">
      <c r="A12461" s="10" t="s">
        <v>99</v>
      </c>
      <c r="B12461" s="20">
        <v>0.86699999999999999</v>
      </c>
      <c r="C12461" s="19">
        <v>30363</v>
      </c>
      <c r="D12461" s="19">
        <v>5128.4863379999997</v>
      </c>
      <c r="E12461" s="23">
        <v>0.48077402200000002</v>
      </c>
      <c r="F12461" s="23">
        <v>0.33472217799999998</v>
      </c>
      <c r="G12461" s="17">
        <v>0.61071040399999998</v>
      </c>
      <c r="H12461" s="17">
        <v>0.38928959600000002</v>
      </c>
      <c r="I12461" s="17">
        <v>0.99292282300000001</v>
      </c>
      <c r="J12461" s="17">
        <v>7.0800000000000004E-3</v>
      </c>
      <c r="K12461" s="17">
        <v>0</v>
      </c>
    </row>
    <row r="12462" spans="1:11" x14ac:dyDescent="0.45">
      <c r="A12462" s="10" t="s">
        <v>99</v>
      </c>
      <c r="B12462" s="20">
        <v>0.86799999999999999</v>
      </c>
      <c r="C12462" s="19">
        <v>30401</v>
      </c>
      <c r="D12462" s="19">
        <v>5146.8433130000003</v>
      </c>
      <c r="E12462" s="23">
        <v>0.48464480700000001</v>
      </c>
      <c r="F12462" s="23">
        <v>0.33597253199999999</v>
      </c>
      <c r="G12462" s="17">
        <v>0.61070359500000004</v>
      </c>
      <c r="H12462" s="17">
        <v>0.38929640500000001</v>
      </c>
      <c r="I12462" s="17">
        <v>0.99293646599999996</v>
      </c>
      <c r="J12462" s="17">
        <v>7.0600000000000003E-3</v>
      </c>
      <c r="K12462" s="17">
        <v>0</v>
      </c>
    </row>
    <row r="12463" spans="1:11" x14ac:dyDescent="0.45">
      <c r="A12463" s="10" t="s">
        <v>99</v>
      </c>
      <c r="B12463" s="20">
        <v>0.86899999999999999</v>
      </c>
      <c r="C12463" s="19">
        <v>30436</v>
      </c>
      <c r="D12463" s="19">
        <v>5163.9053869999998</v>
      </c>
      <c r="E12463" s="23">
        <v>0.48919846099999997</v>
      </c>
      <c r="F12463" s="23">
        <v>0.33702459099999998</v>
      </c>
      <c r="G12463" s="17">
        <v>0.61052700699999995</v>
      </c>
      <c r="H12463" s="17">
        <v>0.38947299299999999</v>
      </c>
      <c r="I12463" s="17">
        <v>0.99295459699999999</v>
      </c>
      <c r="J12463" s="17">
        <v>7.0499999999999998E-3</v>
      </c>
      <c r="K12463" s="17">
        <v>0</v>
      </c>
    </row>
    <row r="12464" spans="1:11" x14ac:dyDescent="0.45">
      <c r="A12464" s="10" t="s">
        <v>99</v>
      </c>
      <c r="B12464" s="20">
        <v>0.87</v>
      </c>
      <c r="C12464" s="19">
        <v>30471</v>
      </c>
      <c r="D12464" s="19">
        <v>5181.0921550000003</v>
      </c>
      <c r="E12464" s="23">
        <v>0.49291977100000001</v>
      </c>
      <c r="F12464" s="23">
        <v>0.33790423800000002</v>
      </c>
      <c r="G12464" s="17">
        <v>0.61067900600000002</v>
      </c>
      <c r="H12464" s="17">
        <v>0.38932099399999998</v>
      </c>
      <c r="I12464" s="17">
        <v>0.99297198099999995</v>
      </c>
      <c r="J12464" s="17">
        <v>7.0299999999999998E-3</v>
      </c>
      <c r="K12464" s="17">
        <v>0</v>
      </c>
    </row>
    <row r="12465" spans="1:11" x14ac:dyDescent="0.45">
      <c r="A12465" s="10" t="s">
        <v>99</v>
      </c>
      <c r="B12465" s="20">
        <v>0.871</v>
      </c>
      <c r="C12465" s="19">
        <v>30505</v>
      </c>
      <c r="D12465" s="19">
        <v>5197.9274439999999</v>
      </c>
      <c r="E12465" s="23">
        <v>0.496071661</v>
      </c>
      <c r="F12465" s="23">
        <v>0.33904596100000001</v>
      </c>
      <c r="G12465" s="17">
        <v>0.610719554</v>
      </c>
      <c r="H12465" s="17">
        <v>0.389280446</v>
      </c>
      <c r="I12465" s="17">
        <v>0.99298525599999998</v>
      </c>
      <c r="J12465" s="17">
        <v>7.0099999999999997E-3</v>
      </c>
      <c r="K12465" s="17">
        <v>0</v>
      </c>
    </row>
    <row r="12466" spans="1:11" x14ac:dyDescent="0.45">
      <c r="A12466" s="10" t="s">
        <v>99</v>
      </c>
      <c r="B12466" s="20">
        <v>0.872</v>
      </c>
      <c r="C12466" s="19">
        <v>30515</v>
      </c>
      <c r="D12466" s="19">
        <v>5202.8932770000001</v>
      </c>
      <c r="E12466" s="23">
        <v>0.496820282</v>
      </c>
      <c r="F12466" s="23">
        <v>0.33995587900000002</v>
      </c>
      <c r="G12466" s="17">
        <v>0.61074881199999997</v>
      </c>
      <c r="H12466" s="17">
        <v>0.38925118800000003</v>
      </c>
      <c r="I12466" s="17">
        <v>0.99299057700000004</v>
      </c>
      <c r="J12466" s="17">
        <v>7.0099999999999997E-3</v>
      </c>
      <c r="K12466" s="17">
        <v>0</v>
      </c>
    </row>
    <row r="12467" spans="1:11" x14ac:dyDescent="0.45">
      <c r="A12467" s="10" t="s">
        <v>99</v>
      </c>
      <c r="B12467" s="20">
        <v>0.873</v>
      </c>
      <c r="C12467" s="19">
        <v>30561</v>
      </c>
      <c r="D12467" s="19">
        <v>5225.8197749999999</v>
      </c>
      <c r="E12467" s="23">
        <v>0.50028682800000002</v>
      </c>
      <c r="F12467" s="23">
        <v>0.34051124599999999</v>
      </c>
      <c r="G12467" s="17">
        <v>0.61045122900000004</v>
      </c>
      <c r="H12467" s="17">
        <v>0.38954877100000002</v>
      </c>
      <c r="I12467" s="17">
        <v>0.99301186600000002</v>
      </c>
      <c r="J12467" s="17">
        <v>6.9899999999999997E-3</v>
      </c>
      <c r="K12467" s="17">
        <v>0</v>
      </c>
    </row>
    <row r="12468" spans="1:11" x14ac:dyDescent="0.45">
      <c r="A12468" s="10" t="s">
        <v>99</v>
      </c>
      <c r="B12468" s="20">
        <v>0.875</v>
      </c>
      <c r="C12468" s="19">
        <v>30645</v>
      </c>
      <c r="D12468" s="19">
        <v>5267.8990530000001</v>
      </c>
      <c r="E12468" s="23">
        <v>0.501138113</v>
      </c>
      <c r="F12468" s="23">
        <v>0.34172720400000001</v>
      </c>
      <c r="G12468" s="17">
        <v>0.61073584599999997</v>
      </c>
      <c r="H12468" s="17">
        <v>0.38926415399999997</v>
      </c>
      <c r="I12468" s="17">
        <v>0.99308482499999995</v>
      </c>
      <c r="J12468" s="17">
        <v>6.9199999999999999E-3</v>
      </c>
      <c r="K12468" s="17">
        <v>0</v>
      </c>
    </row>
    <row r="12469" spans="1:11" x14ac:dyDescent="0.45">
      <c r="A12469" s="10" t="s">
        <v>99</v>
      </c>
      <c r="B12469" s="20">
        <v>0.876</v>
      </c>
      <c r="C12469" s="19">
        <v>30650</v>
      </c>
      <c r="D12469" s="19">
        <v>5270.4117960000003</v>
      </c>
      <c r="E12469" s="23">
        <v>0.50309582900000005</v>
      </c>
      <c r="F12469" s="23">
        <v>0.34345871500000003</v>
      </c>
      <c r="G12469" s="17">
        <v>0.61079934700000005</v>
      </c>
      <c r="H12469" s="17">
        <v>0.38920065300000001</v>
      </c>
      <c r="I12469" s="17">
        <v>0.99308503400000003</v>
      </c>
      <c r="J12469" s="17">
        <v>6.9100000000000003E-3</v>
      </c>
      <c r="K12469" s="17">
        <v>0</v>
      </c>
    </row>
    <row r="12470" spans="1:11" x14ac:dyDescent="0.45">
      <c r="A12470" s="10" t="s">
        <v>99</v>
      </c>
      <c r="B12470" s="20">
        <v>0.877</v>
      </c>
      <c r="C12470" s="19">
        <v>30697</v>
      </c>
      <c r="D12470" s="19">
        <v>5294.0669129999997</v>
      </c>
      <c r="E12470" s="23">
        <v>0.50335848400000005</v>
      </c>
      <c r="F12470" s="23">
        <v>0.344580102</v>
      </c>
      <c r="G12470" s="17">
        <v>0.61093918000000003</v>
      </c>
      <c r="H12470" s="17">
        <v>0.38906081999999997</v>
      </c>
      <c r="I12470" s="17">
        <v>0.99311984399999997</v>
      </c>
      <c r="J12470" s="17">
        <v>6.8799999999999998E-3</v>
      </c>
      <c r="K12470" s="17">
        <v>0</v>
      </c>
    </row>
    <row r="12471" spans="1:11" x14ac:dyDescent="0.45">
      <c r="A12471" s="10" t="s">
        <v>99</v>
      </c>
      <c r="B12471" s="20">
        <v>0.878</v>
      </c>
      <c r="C12471" s="19">
        <v>30747</v>
      </c>
      <c r="D12471" s="19">
        <v>5319.323695</v>
      </c>
      <c r="E12471" s="23">
        <v>0.50558927499999995</v>
      </c>
      <c r="F12471" s="23">
        <v>0.34589051599999998</v>
      </c>
      <c r="G12471" s="17">
        <v>0.61114905500000005</v>
      </c>
      <c r="H12471" s="17">
        <v>0.388850945</v>
      </c>
      <c r="I12471" s="17">
        <v>0.99314771300000004</v>
      </c>
      <c r="J12471" s="17">
        <v>6.8500000000000002E-3</v>
      </c>
      <c r="K12471" s="17">
        <v>0</v>
      </c>
    </row>
    <row r="12472" spans="1:11" x14ac:dyDescent="0.45">
      <c r="A12472" s="10" t="s">
        <v>99</v>
      </c>
      <c r="B12472" s="20">
        <v>0.879</v>
      </c>
      <c r="C12472" s="19">
        <v>30765</v>
      </c>
      <c r="D12472" s="19">
        <v>5328.450167</v>
      </c>
      <c r="E12472" s="23">
        <v>0.507411787</v>
      </c>
      <c r="F12472" s="23">
        <v>0.34730402500000002</v>
      </c>
      <c r="G12472" s="17">
        <v>0.61111652900000002</v>
      </c>
      <c r="H12472" s="17">
        <v>0.38888347099999998</v>
      </c>
      <c r="I12472" s="17">
        <v>0.99315182899999999</v>
      </c>
      <c r="J12472" s="17">
        <v>6.8500000000000002E-3</v>
      </c>
      <c r="K12472" s="17">
        <v>0</v>
      </c>
    </row>
    <row r="12473" spans="1:11" x14ac:dyDescent="0.45">
      <c r="A12473" s="10" t="s">
        <v>99</v>
      </c>
      <c r="B12473" s="20">
        <v>0.88</v>
      </c>
      <c r="C12473" s="19">
        <v>30788</v>
      </c>
      <c r="D12473" s="19">
        <v>5340.1265359999998</v>
      </c>
      <c r="E12473" s="23">
        <v>0.50766820599999996</v>
      </c>
      <c r="F12473" s="23">
        <v>0.347856373</v>
      </c>
      <c r="G12473" s="17">
        <v>0.61098479900000002</v>
      </c>
      <c r="H12473" s="17">
        <v>0.38901520099999998</v>
      </c>
      <c r="I12473" s="17">
        <v>0.99315620100000002</v>
      </c>
      <c r="J12473" s="17">
        <v>6.8399999999999997E-3</v>
      </c>
      <c r="K12473" s="17">
        <v>0</v>
      </c>
    </row>
    <row r="12474" spans="1:11" x14ac:dyDescent="0.45">
      <c r="A12474" s="10" t="s">
        <v>99</v>
      </c>
      <c r="B12474" s="20">
        <v>0.88200000000000001</v>
      </c>
      <c r="C12474" s="19">
        <v>30889</v>
      </c>
      <c r="D12474" s="19">
        <v>5391.5467740000004</v>
      </c>
      <c r="E12474" s="23">
        <v>0.51341420400000004</v>
      </c>
      <c r="F12474" s="23">
        <v>0.34913381599999999</v>
      </c>
      <c r="G12474" s="17">
        <v>0.61054096899999999</v>
      </c>
      <c r="H12474" s="17">
        <v>0.38945903100000001</v>
      </c>
      <c r="I12474" s="17">
        <v>0.993219085</v>
      </c>
      <c r="J12474" s="17">
        <v>6.7799999999999996E-3</v>
      </c>
      <c r="K12474" s="17">
        <v>0</v>
      </c>
    </row>
    <row r="12475" spans="1:11" x14ac:dyDescent="0.45">
      <c r="A12475" s="10" t="s">
        <v>99</v>
      </c>
      <c r="B12475" s="20">
        <v>0.88300000000000001</v>
      </c>
      <c r="C12475" s="19">
        <v>30916</v>
      </c>
      <c r="D12475" s="19">
        <v>5405.4109340000005</v>
      </c>
      <c r="E12475" s="23">
        <v>0.51362726000000003</v>
      </c>
      <c r="F12475" s="23">
        <v>0.35142624300000003</v>
      </c>
      <c r="G12475" s="17">
        <v>0.61078405999999996</v>
      </c>
      <c r="H12475" s="17">
        <v>0.38921593999999998</v>
      </c>
      <c r="I12475" s="17">
        <v>0.99323576800000002</v>
      </c>
      <c r="J12475" s="17">
        <v>6.7600000000000004E-3</v>
      </c>
      <c r="K12475" s="17">
        <v>0</v>
      </c>
    </row>
    <row r="12476" spans="1:11" x14ac:dyDescent="0.45">
      <c r="A12476" s="10" t="s">
        <v>99</v>
      </c>
      <c r="B12476" s="20">
        <v>0.88400000000000001</v>
      </c>
      <c r="C12476" s="19">
        <v>30954</v>
      </c>
      <c r="D12476" s="19">
        <v>5424.9432420000003</v>
      </c>
      <c r="E12476" s="23">
        <v>0.51449479099999995</v>
      </c>
      <c r="F12476" s="23">
        <v>0.352393968</v>
      </c>
      <c r="G12476" s="17">
        <v>0.61061575199999996</v>
      </c>
      <c r="H12476" s="17">
        <v>0.38938424799999999</v>
      </c>
      <c r="I12476" s="17">
        <v>0.99324940299999998</v>
      </c>
      <c r="J12476" s="17">
        <v>6.7499999999999999E-3</v>
      </c>
      <c r="K12476" s="17">
        <v>0</v>
      </c>
    </row>
    <row r="12477" spans="1:11" x14ac:dyDescent="0.45">
      <c r="A12477" s="10" t="s">
        <v>99</v>
      </c>
      <c r="B12477" s="20">
        <v>0.88600000000000001</v>
      </c>
      <c r="C12477" s="19">
        <v>31030</v>
      </c>
      <c r="D12477" s="19">
        <v>5464.1276209999996</v>
      </c>
      <c r="E12477" s="23">
        <v>0.51843526200000001</v>
      </c>
      <c r="F12477" s="23">
        <v>0.35400801900000001</v>
      </c>
      <c r="G12477" s="17">
        <v>0.61102159199999995</v>
      </c>
      <c r="H12477" s="17">
        <v>0.388978408</v>
      </c>
      <c r="I12477" s="17">
        <v>0.99327859799999996</v>
      </c>
      <c r="J12477" s="17">
        <v>6.7200000000000003E-3</v>
      </c>
      <c r="K12477" s="17">
        <v>0</v>
      </c>
    </row>
    <row r="12478" spans="1:11" x14ac:dyDescent="0.45">
      <c r="A12478" s="10" t="s">
        <v>99</v>
      </c>
      <c r="B12478" s="20">
        <v>0.88700000000000001</v>
      </c>
      <c r="C12478" s="19">
        <v>31063</v>
      </c>
      <c r="D12478" s="19">
        <v>5481.3770480000003</v>
      </c>
      <c r="E12478" s="23">
        <v>0.524124971</v>
      </c>
      <c r="F12478" s="23">
        <v>0.35592759600000001</v>
      </c>
      <c r="G12478" s="17">
        <v>0.61127386299999997</v>
      </c>
      <c r="H12478" s="17">
        <v>0.38872613700000003</v>
      </c>
      <c r="I12478" s="17">
        <v>0.99329279599999998</v>
      </c>
      <c r="J12478" s="17">
        <v>6.7099999999999998E-3</v>
      </c>
      <c r="K12478" s="17">
        <v>0</v>
      </c>
    </row>
    <row r="12479" spans="1:11" x14ac:dyDescent="0.45">
      <c r="A12479" s="10" t="s">
        <v>99</v>
      </c>
      <c r="B12479" s="20">
        <v>0.88900000000000001</v>
      </c>
      <c r="C12479" s="19">
        <v>31113</v>
      </c>
      <c r="D12479" s="19">
        <v>5507.6305599999996</v>
      </c>
      <c r="E12479" s="23">
        <v>0.52694693199999998</v>
      </c>
      <c r="F12479" s="23">
        <v>0.35726752899999997</v>
      </c>
      <c r="G12479" s="17">
        <v>0.61173785899999999</v>
      </c>
      <c r="H12479" s="17">
        <v>0.38826214100000001</v>
      </c>
      <c r="I12479" s="17">
        <v>0.99332552100000004</v>
      </c>
      <c r="J12479" s="17">
        <v>6.6699999999999997E-3</v>
      </c>
      <c r="K12479" s="17">
        <v>0</v>
      </c>
    </row>
    <row r="12480" spans="1:11" x14ac:dyDescent="0.45">
      <c r="A12480" s="10" t="s">
        <v>99</v>
      </c>
      <c r="B12480" s="20">
        <v>0.89</v>
      </c>
      <c r="C12480" s="19">
        <v>31156</v>
      </c>
      <c r="D12480" s="19">
        <v>5530.351009</v>
      </c>
      <c r="E12480" s="23">
        <v>0.52860584499999996</v>
      </c>
      <c r="F12480" s="23">
        <v>0.35857098700000001</v>
      </c>
      <c r="G12480" s="17">
        <v>0.611792271</v>
      </c>
      <c r="H12480" s="17">
        <v>0.388207729</v>
      </c>
      <c r="I12480" s="17">
        <v>0.99335434099999997</v>
      </c>
      <c r="J12480" s="17">
        <v>6.6499999999999997E-3</v>
      </c>
      <c r="K12480" s="17">
        <v>0</v>
      </c>
    </row>
    <row r="12481" spans="1:11" x14ac:dyDescent="0.45">
      <c r="A12481" s="10" t="s">
        <v>99</v>
      </c>
      <c r="B12481" s="20">
        <v>0.89100000000000001</v>
      </c>
      <c r="C12481" s="19">
        <v>31202</v>
      </c>
      <c r="D12481" s="19">
        <v>5554.7640220000003</v>
      </c>
      <c r="E12481" s="23">
        <v>0.53431098200000005</v>
      </c>
      <c r="F12481" s="23">
        <v>0.35988163000000001</v>
      </c>
      <c r="G12481" s="17">
        <v>0.612012051</v>
      </c>
      <c r="H12481" s="17">
        <v>0.387987949</v>
      </c>
      <c r="I12481" s="17">
        <v>0.99336177199999998</v>
      </c>
      <c r="J12481" s="17">
        <v>6.6400000000000001E-3</v>
      </c>
      <c r="K12481" s="17">
        <v>0</v>
      </c>
    </row>
    <row r="12482" spans="1:11" x14ac:dyDescent="0.45">
      <c r="A12482" s="10" t="s">
        <v>99</v>
      </c>
      <c r="B12482" s="20">
        <v>0.89200000000000002</v>
      </c>
      <c r="C12482" s="19">
        <v>31232</v>
      </c>
      <c r="D12482" s="19">
        <v>5570.8542980000002</v>
      </c>
      <c r="E12482" s="23">
        <v>0.53793714100000001</v>
      </c>
      <c r="F12482" s="23">
        <v>0.36129193999999998</v>
      </c>
      <c r="G12482" s="17">
        <v>0.61193647500000004</v>
      </c>
      <c r="H12482" s="17">
        <v>0.38806352500000002</v>
      </c>
      <c r="I12482" s="17">
        <v>0.99337834899999999</v>
      </c>
      <c r="J12482" s="17">
        <v>6.62E-3</v>
      </c>
      <c r="K12482" s="17">
        <v>0</v>
      </c>
    </row>
    <row r="12483" spans="1:11" x14ac:dyDescent="0.45">
      <c r="A12483" s="10" t="s">
        <v>99</v>
      </c>
      <c r="B12483" s="20">
        <v>0.89300000000000002</v>
      </c>
      <c r="C12483" s="19">
        <v>31265</v>
      </c>
      <c r="D12483" s="19">
        <v>5588.6712749999997</v>
      </c>
      <c r="E12483" s="23">
        <v>0.54168942899999994</v>
      </c>
      <c r="F12483" s="23">
        <v>0.36234481699999999</v>
      </c>
      <c r="G12483" s="17">
        <v>0.61183432000000004</v>
      </c>
      <c r="H12483" s="17">
        <v>0.38816568000000001</v>
      </c>
      <c r="I12483" s="17">
        <v>0.99338932700000004</v>
      </c>
      <c r="J12483" s="17">
        <v>6.6100000000000004E-3</v>
      </c>
      <c r="K12483" s="17">
        <v>0</v>
      </c>
    </row>
    <row r="12484" spans="1:11" x14ac:dyDescent="0.45">
      <c r="A12484" s="10" t="s">
        <v>99</v>
      </c>
      <c r="B12484" s="20">
        <v>0.89400000000000002</v>
      </c>
      <c r="C12484" s="19">
        <v>31310</v>
      </c>
      <c r="D12484" s="19">
        <v>5613.0600350000004</v>
      </c>
      <c r="E12484" s="23">
        <v>0.54470872000000004</v>
      </c>
      <c r="F12484" s="23">
        <v>0.36349101</v>
      </c>
      <c r="G12484" s="17">
        <v>0.61216863600000004</v>
      </c>
      <c r="H12484" s="17">
        <v>0.38783136400000001</v>
      </c>
      <c r="I12484" s="17">
        <v>0.99339239599999996</v>
      </c>
      <c r="J12484" s="17">
        <v>6.6100000000000004E-3</v>
      </c>
      <c r="K12484" s="17">
        <v>0</v>
      </c>
    </row>
    <row r="12485" spans="1:11" x14ac:dyDescent="0.45">
      <c r="A12485" s="10" t="s">
        <v>99</v>
      </c>
      <c r="B12485" s="20">
        <v>0.89500000000000002</v>
      </c>
      <c r="C12485" s="19">
        <v>31322</v>
      </c>
      <c r="D12485" s="19">
        <v>5619.5974749999996</v>
      </c>
      <c r="E12485" s="23">
        <v>0.54543848100000003</v>
      </c>
      <c r="F12485" s="23">
        <v>0.36483196800000001</v>
      </c>
      <c r="G12485" s="17">
        <v>0.61199795700000004</v>
      </c>
      <c r="H12485" s="17">
        <v>0.38800204300000002</v>
      </c>
      <c r="I12485" s="17">
        <v>0.993396905</v>
      </c>
      <c r="J12485" s="17">
        <v>6.6E-3</v>
      </c>
      <c r="K12485" s="17">
        <v>0</v>
      </c>
    </row>
    <row r="12486" spans="1:11" x14ac:dyDescent="0.45">
      <c r="A12486" s="10" t="s">
        <v>99</v>
      </c>
      <c r="B12486" s="20">
        <v>0.89600000000000002</v>
      </c>
      <c r="C12486" s="19">
        <v>31376</v>
      </c>
      <c r="D12486" s="19">
        <v>5649.078219</v>
      </c>
      <c r="E12486" s="23">
        <v>0.54756741499999995</v>
      </c>
      <c r="F12486" s="23">
        <v>0.36510716300000001</v>
      </c>
      <c r="G12486" s="17">
        <v>0.61250637399999996</v>
      </c>
      <c r="H12486" s="17">
        <v>0.38749362599999998</v>
      </c>
      <c r="I12486" s="17">
        <v>0.993429224</v>
      </c>
      <c r="J12486" s="17">
        <v>6.5700000000000003E-3</v>
      </c>
      <c r="K12486" s="17">
        <v>0</v>
      </c>
    </row>
    <row r="12487" spans="1:11" x14ac:dyDescent="0.45">
      <c r="A12487" s="10" t="s">
        <v>99</v>
      </c>
      <c r="B12487" s="20">
        <v>0.89700000000000002</v>
      </c>
      <c r="C12487" s="19">
        <v>31414</v>
      </c>
      <c r="D12487" s="19">
        <v>5669.982771</v>
      </c>
      <c r="E12487" s="23">
        <v>0.55283926800000005</v>
      </c>
      <c r="F12487" s="23">
        <v>0.36634307700000002</v>
      </c>
      <c r="G12487" s="17">
        <v>0.61265677699999999</v>
      </c>
      <c r="H12487" s="17">
        <v>0.38734322300000001</v>
      </c>
      <c r="I12487" s="17">
        <v>0.99344923600000001</v>
      </c>
      <c r="J12487" s="17">
        <v>6.5500000000000003E-3</v>
      </c>
      <c r="K12487" s="17">
        <v>0</v>
      </c>
    </row>
    <row r="12488" spans="1:11" x14ac:dyDescent="0.45">
      <c r="A12488" s="10" t="s">
        <v>99</v>
      </c>
      <c r="B12488" s="20">
        <v>0.89800000000000002</v>
      </c>
      <c r="C12488" s="19">
        <v>31449</v>
      </c>
      <c r="D12488" s="19">
        <v>5689.3373430000001</v>
      </c>
      <c r="E12488" s="23">
        <v>0.55417445399999998</v>
      </c>
      <c r="F12488" s="23">
        <v>0.367222724</v>
      </c>
      <c r="G12488" s="17">
        <v>0.61270628599999999</v>
      </c>
      <c r="H12488" s="17">
        <v>0.38729371400000001</v>
      </c>
      <c r="I12488" s="17">
        <v>0.99345937600000001</v>
      </c>
      <c r="J12488" s="17">
        <v>6.5399999999999998E-3</v>
      </c>
      <c r="K12488" s="17">
        <v>0</v>
      </c>
    </row>
    <row r="12489" spans="1:11" x14ac:dyDescent="0.45">
      <c r="A12489" s="10" t="s">
        <v>99</v>
      </c>
      <c r="B12489" s="20">
        <v>0.89900000000000002</v>
      </c>
      <c r="C12489" s="19">
        <v>31482</v>
      </c>
      <c r="D12489" s="19">
        <v>5707.7474099999999</v>
      </c>
      <c r="E12489" s="23">
        <v>0.56109410599999998</v>
      </c>
      <c r="F12489" s="23">
        <v>0.36950449400000002</v>
      </c>
      <c r="G12489" s="17">
        <v>0.61263579199999996</v>
      </c>
      <c r="H12489" s="17">
        <v>0.38736420799999999</v>
      </c>
      <c r="I12489" s="17">
        <v>0.99347729299999998</v>
      </c>
      <c r="J12489" s="17">
        <v>6.5199999999999998E-3</v>
      </c>
      <c r="K12489" s="17">
        <v>0</v>
      </c>
    </row>
    <row r="12490" spans="1:11" x14ac:dyDescent="0.45">
      <c r="A12490" s="10" t="s">
        <v>99</v>
      </c>
      <c r="B12490" s="20">
        <v>0.9</v>
      </c>
      <c r="C12490" s="19">
        <v>31514</v>
      </c>
      <c r="D12490" s="19">
        <v>5725.7571550000002</v>
      </c>
      <c r="E12490" s="23">
        <v>0.56398458900000004</v>
      </c>
      <c r="F12490" s="23">
        <v>0.37063837500000002</v>
      </c>
      <c r="G12490" s="17">
        <v>0.61258488300000002</v>
      </c>
      <c r="H12490" s="17">
        <v>0.38741511699999998</v>
      </c>
      <c r="I12490" s="17">
        <v>0.99348498100000004</v>
      </c>
      <c r="J12490" s="17">
        <v>6.5199999999999998E-3</v>
      </c>
      <c r="K12490" s="17">
        <v>0</v>
      </c>
    </row>
    <row r="12491" spans="1:11" x14ac:dyDescent="0.45">
      <c r="A12491" s="10" t="s">
        <v>99</v>
      </c>
      <c r="B12491" s="20">
        <v>0.90100000000000002</v>
      </c>
      <c r="C12491" s="19">
        <v>31550</v>
      </c>
      <c r="D12491" s="19">
        <v>5746.1482180000003</v>
      </c>
      <c r="E12491" s="23">
        <v>0.56833381800000005</v>
      </c>
      <c r="F12491" s="23">
        <v>0.37141558899999999</v>
      </c>
      <c r="G12491" s="17">
        <v>0.61242472299999995</v>
      </c>
      <c r="H12491" s="17">
        <v>0.387575277</v>
      </c>
      <c r="I12491" s="17">
        <v>0.99350098200000003</v>
      </c>
      <c r="J12491" s="17">
        <v>6.4999999999999997E-3</v>
      </c>
      <c r="K12491" s="17">
        <v>0</v>
      </c>
    </row>
    <row r="12492" spans="1:11" x14ac:dyDescent="0.45">
      <c r="A12492" s="10" t="s">
        <v>99</v>
      </c>
      <c r="B12492" s="20">
        <v>0.90200000000000002</v>
      </c>
      <c r="C12492" s="19">
        <v>31573</v>
      </c>
      <c r="D12492" s="19">
        <v>5759.2255580000001</v>
      </c>
      <c r="E12492" s="23">
        <v>0.56859109900000004</v>
      </c>
      <c r="F12492" s="23">
        <v>0.37229884299999999</v>
      </c>
      <c r="G12492" s="17">
        <v>0.61242200599999996</v>
      </c>
      <c r="H12492" s="17">
        <v>0.38757799399999998</v>
      </c>
      <c r="I12492" s="17">
        <v>0.993505839</v>
      </c>
      <c r="J12492" s="17">
        <v>6.4900000000000001E-3</v>
      </c>
      <c r="K12492" s="17">
        <v>0</v>
      </c>
    </row>
    <row r="12493" spans="1:11" x14ac:dyDescent="0.45">
      <c r="A12493" s="10" t="s">
        <v>99</v>
      </c>
      <c r="B12493" s="20">
        <v>0.90300000000000002</v>
      </c>
      <c r="C12493" s="19">
        <v>31620</v>
      </c>
      <c r="D12493" s="19">
        <v>5785.9634020000003</v>
      </c>
      <c r="E12493" s="23">
        <v>0.56896122000000005</v>
      </c>
      <c r="F12493" s="23">
        <v>0.37408492900000001</v>
      </c>
      <c r="G12493" s="17">
        <v>0.61252371900000002</v>
      </c>
      <c r="H12493" s="17">
        <v>0.38747628099999998</v>
      </c>
      <c r="I12493" s="17">
        <v>0.99354125400000004</v>
      </c>
      <c r="J12493" s="17">
        <v>6.4599999999999996E-3</v>
      </c>
      <c r="K12493" s="17">
        <v>0</v>
      </c>
    </row>
    <row r="12494" spans="1:11" x14ac:dyDescent="0.45">
      <c r="A12494" s="10" t="s">
        <v>99</v>
      </c>
      <c r="B12494" s="20">
        <v>0.90400000000000003</v>
      </c>
      <c r="C12494" s="19">
        <v>31660</v>
      </c>
      <c r="D12494" s="19">
        <v>5808.7417480000004</v>
      </c>
      <c r="E12494" s="23">
        <v>0.570810928</v>
      </c>
      <c r="F12494" s="23">
        <v>0.37556626399999998</v>
      </c>
      <c r="G12494" s="17">
        <v>0.61231838299999997</v>
      </c>
      <c r="H12494" s="17">
        <v>0.38768161699999998</v>
      </c>
      <c r="I12494" s="17">
        <v>0.99356043100000002</v>
      </c>
      <c r="J12494" s="17">
        <v>6.4400000000000004E-3</v>
      </c>
      <c r="K12494" s="17">
        <v>0</v>
      </c>
    </row>
    <row r="12495" spans="1:11" x14ac:dyDescent="0.45">
      <c r="A12495" s="10" t="s">
        <v>99</v>
      </c>
      <c r="B12495" s="20">
        <v>0.90500000000000003</v>
      </c>
      <c r="C12495" s="19">
        <v>31694</v>
      </c>
      <c r="D12495" s="19">
        <v>5828.2046339999997</v>
      </c>
      <c r="E12495" s="23">
        <v>0.57405322599999997</v>
      </c>
      <c r="F12495" s="23">
        <v>0.37706294299999998</v>
      </c>
      <c r="G12495" s="17">
        <v>0.61257651300000004</v>
      </c>
      <c r="H12495" s="17">
        <v>0.38742348700000001</v>
      </c>
      <c r="I12495" s="17">
        <v>0.99356811</v>
      </c>
      <c r="J12495" s="17">
        <v>6.43E-3</v>
      </c>
      <c r="K12495" s="17">
        <v>0</v>
      </c>
    </row>
    <row r="12496" spans="1:11" x14ac:dyDescent="0.45">
      <c r="A12496" s="10" t="s">
        <v>99</v>
      </c>
      <c r="B12496" s="20">
        <v>0.90600000000000003</v>
      </c>
      <c r="C12496" s="19">
        <v>31729</v>
      </c>
      <c r="D12496" s="19">
        <v>5848.3156330000002</v>
      </c>
      <c r="E12496" s="23">
        <v>0.57564308799999997</v>
      </c>
      <c r="F12496" s="23">
        <v>0.37830136800000003</v>
      </c>
      <c r="G12496" s="17">
        <v>0.612783258</v>
      </c>
      <c r="H12496" s="17">
        <v>0.387216742</v>
      </c>
      <c r="I12496" s="17">
        <v>0.99358338199999996</v>
      </c>
      <c r="J12496" s="17">
        <v>6.4200000000000004E-3</v>
      </c>
      <c r="K12496" s="17">
        <v>0</v>
      </c>
    </row>
    <row r="12497" spans="1:11" x14ac:dyDescent="0.45">
      <c r="A12497" s="10" t="s">
        <v>99</v>
      </c>
      <c r="B12497" s="20">
        <v>0.90700000000000003</v>
      </c>
      <c r="C12497" s="19">
        <v>31758</v>
      </c>
      <c r="D12497" s="19">
        <v>5865.0472559999998</v>
      </c>
      <c r="E12497" s="23">
        <v>0.578009204</v>
      </c>
      <c r="F12497" s="23">
        <v>0.37947932299999998</v>
      </c>
      <c r="G12497" s="17">
        <v>0.61260154899999997</v>
      </c>
      <c r="H12497" s="17">
        <v>0.38739845099999998</v>
      </c>
      <c r="I12497" s="17">
        <v>0.99359643799999997</v>
      </c>
      <c r="J12497" s="17">
        <v>6.4000000000000003E-3</v>
      </c>
      <c r="K12497" s="17">
        <v>0</v>
      </c>
    </row>
    <row r="12498" spans="1:11" x14ac:dyDescent="0.45">
      <c r="A12498" s="10" t="s">
        <v>99</v>
      </c>
      <c r="B12498" s="20">
        <v>0.90800000000000003</v>
      </c>
      <c r="C12498" s="19">
        <v>31788</v>
      </c>
      <c r="D12498" s="19">
        <v>5882.4669059999997</v>
      </c>
      <c r="E12498" s="23">
        <v>0.583561934</v>
      </c>
      <c r="F12498" s="23">
        <v>0.38070954000000001</v>
      </c>
      <c r="G12498" s="17">
        <v>0.61284132400000002</v>
      </c>
      <c r="H12498" s="17">
        <v>0.38715867599999998</v>
      </c>
      <c r="I12498" s="17">
        <v>0.99360351300000005</v>
      </c>
      <c r="J12498" s="17">
        <v>6.4000000000000003E-3</v>
      </c>
      <c r="K12498" s="17">
        <v>0</v>
      </c>
    </row>
    <row r="12499" spans="1:11" x14ac:dyDescent="0.45">
      <c r="A12499" s="10" t="s">
        <v>99</v>
      </c>
      <c r="B12499" s="20">
        <v>0.90900000000000003</v>
      </c>
      <c r="C12499" s="19">
        <v>31824</v>
      </c>
      <c r="D12499" s="19">
        <v>5903.5446659999998</v>
      </c>
      <c r="E12499" s="23">
        <v>0.58811631900000005</v>
      </c>
      <c r="F12499" s="23">
        <v>0.38177999400000001</v>
      </c>
      <c r="G12499" s="17">
        <v>0.61309074900000005</v>
      </c>
      <c r="H12499" s="17">
        <v>0.38690925100000001</v>
      </c>
      <c r="I12499" s="17">
        <v>0.99361189900000002</v>
      </c>
      <c r="J12499" s="17">
        <v>6.3899999999999998E-3</v>
      </c>
      <c r="K12499" s="17">
        <v>0</v>
      </c>
    </row>
    <row r="12500" spans="1:11" x14ac:dyDescent="0.45">
      <c r="A12500" s="10" t="s">
        <v>99</v>
      </c>
      <c r="B12500" s="20">
        <v>0.91</v>
      </c>
      <c r="C12500" s="19">
        <v>31863</v>
      </c>
      <c r="D12500" s="19">
        <v>5926.5397059999996</v>
      </c>
      <c r="E12500" s="23">
        <v>0.59023506000000003</v>
      </c>
      <c r="F12500" s="23">
        <v>0.38295491100000001</v>
      </c>
      <c r="G12500" s="17">
        <v>0.613344632</v>
      </c>
      <c r="H12500" s="17">
        <v>0.386655368</v>
      </c>
      <c r="I12500" s="17">
        <v>0.99362365500000005</v>
      </c>
      <c r="J12500" s="17">
        <v>6.3800000000000003E-3</v>
      </c>
      <c r="K12500" s="17">
        <v>0</v>
      </c>
    </row>
    <row r="12501" spans="1:11" x14ac:dyDescent="0.45">
      <c r="A12501" s="10" t="s">
        <v>99</v>
      </c>
      <c r="B12501" s="20">
        <v>0.91100000000000003</v>
      </c>
      <c r="C12501" s="19">
        <v>31893</v>
      </c>
      <c r="D12501" s="19">
        <v>5944.3445339999998</v>
      </c>
      <c r="E12501" s="23">
        <v>0.59519436800000003</v>
      </c>
      <c r="F12501" s="23">
        <v>0.384490045</v>
      </c>
      <c r="G12501" s="17">
        <v>0.61323801499999997</v>
      </c>
      <c r="H12501" s="17">
        <v>0.38676198499999997</v>
      </c>
      <c r="I12501" s="17">
        <v>0.99363532600000004</v>
      </c>
      <c r="J12501" s="17">
        <v>6.3600000000000002E-3</v>
      </c>
      <c r="K12501" s="17">
        <v>0</v>
      </c>
    </row>
    <row r="12502" spans="1:11" x14ac:dyDescent="0.45">
      <c r="A12502" s="10" t="s">
        <v>99</v>
      </c>
      <c r="B12502" s="20">
        <v>0.91300000000000003</v>
      </c>
      <c r="C12502" s="19">
        <v>31975</v>
      </c>
      <c r="D12502" s="19">
        <v>5993.2181389999996</v>
      </c>
      <c r="E12502" s="23">
        <v>0.599465582</v>
      </c>
      <c r="F12502" s="23">
        <v>0.38597303599999999</v>
      </c>
      <c r="G12502" s="17">
        <v>0.61332290899999997</v>
      </c>
      <c r="H12502" s="17">
        <v>0.38667709099999997</v>
      </c>
      <c r="I12502" s="17">
        <v>0.99365666600000002</v>
      </c>
      <c r="J12502" s="17">
        <v>6.3400000000000001E-3</v>
      </c>
      <c r="K12502" s="17">
        <v>0</v>
      </c>
    </row>
    <row r="12503" spans="1:11" x14ac:dyDescent="0.45">
      <c r="A12503" s="10" t="s">
        <v>99</v>
      </c>
      <c r="B12503" s="20">
        <v>0.91400000000000003</v>
      </c>
      <c r="C12503" s="19">
        <v>32009</v>
      </c>
      <c r="D12503" s="19">
        <v>6013.6558880000002</v>
      </c>
      <c r="E12503" s="23">
        <v>0.60230060799999996</v>
      </c>
      <c r="F12503" s="23">
        <v>0.38863561699999999</v>
      </c>
      <c r="G12503" s="17">
        <v>0.61348370799999996</v>
      </c>
      <c r="H12503" s="17">
        <v>0.38651629199999998</v>
      </c>
      <c r="I12503" s="17">
        <v>0.99364206700000002</v>
      </c>
      <c r="J12503" s="17">
        <v>6.3600000000000002E-3</v>
      </c>
      <c r="K12503" s="17">
        <v>0</v>
      </c>
    </row>
    <row r="12504" spans="1:11" x14ac:dyDescent="0.45">
      <c r="A12504" s="10" t="s">
        <v>99</v>
      </c>
      <c r="B12504" s="20">
        <v>0.91500000000000004</v>
      </c>
      <c r="C12504" s="19">
        <v>32037</v>
      </c>
      <c r="D12504" s="19">
        <v>6030.5982919999997</v>
      </c>
      <c r="E12504" s="23">
        <v>0.60540486999999998</v>
      </c>
      <c r="F12504" s="23">
        <v>0.38977916400000001</v>
      </c>
      <c r="G12504" s="17">
        <v>0.61332209599999998</v>
      </c>
      <c r="H12504" s="17">
        <v>0.38667790400000002</v>
      </c>
      <c r="I12504" s="17">
        <v>0.99366141299999999</v>
      </c>
      <c r="J12504" s="17">
        <v>6.3400000000000001E-3</v>
      </c>
      <c r="K12504" s="17">
        <v>0</v>
      </c>
    </row>
    <row r="12505" spans="1:11" x14ac:dyDescent="0.45">
      <c r="A12505" s="10" t="s">
        <v>99</v>
      </c>
      <c r="B12505" s="20">
        <v>0.91600000000000004</v>
      </c>
      <c r="C12505" s="19">
        <v>32078</v>
      </c>
      <c r="D12505" s="19">
        <v>6055.4418729999998</v>
      </c>
      <c r="E12505" s="23">
        <v>0.60786990600000002</v>
      </c>
      <c r="F12505" s="23">
        <v>0.39115729700000001</v>
      </c>
      <c r="G12505" s="17">
        <v>0.61369162700000002</v>
      </c>
      <c r="H12505" s="17">
        <v>0.38630837299999998</v>
      </c>
      <c r="I12505" s="17">
        <v>0.99367424699999995</v>
      </c>
      <c r="J12505" s="17">
        <v>6.3299999999999997E-3</v>
      </c>
      <c r="K12505" s="17">
        <v>0</v>
      </c>
    </row>
    <row r="12506" spans="1:11" x14ac:dyDescent="0.45">
      <c r="A12506" s="10" t="s">
        <v>99</v>
      </c>
      <c r="B12506" s="20">
        <v>0.91700000000000004</v>
      </c>
      <c r="C12506" s="19">
        <v>32113</v>
      </c>
      <c r="D12506" s="19">
        <v>6076.7811279999996</v>
      </c>
      <c r="E12506" s="23">
        <v>0.61210326500000001</v>
      </c>
      <c r="F12506" s="23">
        <v>0.39254154000000002</v>
      </c>
      <c r="G12506" s="17">
        <v>0.61398810500000001</v>
      </c>
      <c r="H12506" s="17">
        <v>0.38601189499999999</v>
      </c>
      <c r="I12506" s="17">
        <v>0.99368372199999999</v>
      </c>
      <c r="J12506" s="17">
        <v>6.3200000000000001E-3</v>
      </c>
      <c r="K12506" s="17">
        <v>0</v>
      </c>
    </row>
    <row r="12507" spans="1:11" x14ac:dyDescent="0.45">
      <c r="A12507" s="10" t="s">
        <v>99</v>
      </c>
      <c r="B12507" s="20">
        <v>0.91800000000000004</v>
      </c>
      <c r="C12507" s="19">
        <v>32150</v>
      </c>
      <c r="D12507" s="19">
        <v>6099.5300660000003</v>
      </c>
      <c r="E12507" s="23">
        <v>0.61872090000000002</v>
      </c>
      <c r="F12507" s="23">
        <v>0.39392756299999998</v>
      </c>
      <c r="G12507" s="17">
        <v>0.61421461899999996</v>
      </c>
      <c r="H12507" s="17">
        <v>0.38578538099999998</v>
      </c>
      <c r="I12507" s="17">
        <v>0.99370038999999999</v>
      </c>
      <c r="J12507" s="17">
        <v>6.3E-3</v>
      </c>
      <c r="K12507" s="17">
        <v>0</v>
      </c>
    </row>
    <row r="12508" spans="1:11" x14ac:dyDescent="0.45">
      <c r="A12508" s="10" t="s">
        <v>99</v>
      </c>
      <c r="B12508" s="20">
        <v>0.91900000000000004</v>
      </c>
      <c r="C12508" s="19">
        <v>32174</v>
      </c>
      <c r="D12508" s="19">
        <v>6114.3862440000003</v>
      </c>
      <c r="E12508" s="23">
        <v>0.61930757400000003</v>
      </c>
      <c r="F12508" s="23">
        <v>0.394940654</v>
      </c>
      <c r="G12508" s="17">
        <v>0.61412942100000001</v>
      </c>
      <c r="H12508" s="17">
        <v>0.38587057899999999</v>
      </c>
      <c r="I12508" s="17">
        <v>0.99370467100000004</v>
      </c>
      <c r="J12508" s="17">
        <v>6.3E-3</v>
      </c>
      <c r="K12508" s="17">
        <v>0</v>
      </c>
    </row>
    <row r="12509" spans="1:11" x14ac:dyDescent="0.45">
      <c r="A12509" s="10" t="s">
        <v>99</v>
      </c>
      <c r="B12509" s="20">
        <v>0.92</v>
      </c>
      <c r="C12509" s="19">
        <v>32195</v>
      </c>
      <c r="D12509" s="19">
        <v>6127.3978749999997</v>
      </c>
      <c r="E12509" s="23">
        <v>0.62211681399999996</v>
      </c>
      <c r="F12509" s="23">
        <v>0.39560521199999998</v>
      </c>
      <c r="G12509" s="17">
        <v>0.61403944700000002</v>
      </c>
      <c r="H12509" s="17">
        <v>0.38596055299999998</v>
      </c>
      <c r="I12509" s="17">
        <v>0.99370951699999999</v>
      </c>
      <c r="J12509" s="17">
        <v>6.2899999999999996E-3</v>
      </c>
      <c r="K12509" s="17">
        <v>0</v>
      </c>
    </row>
    <row r="12510" spans="1:11" x14ac:dyDescent="0.45">
      <c r="A12510" s="10" t="s">
        <v>99</v>
      </c>
      <c r="B12510" s="20">
        <v>0.92100000000000004</v>
      </c>
      <c r="C12510" s="19">
        <v>32245</v>
      </c>
      <c r="D12510" s="19">
        <v>6158.5354530000004</v>
      </c>
      <c r="E12510" s="23">
        <v>0.62406702599999997</v>
      </c>
      <c r="F12510" s="23">
        <v>0.39741638200000001</v>
      </c>
      <c r="G12510" s="17">
        <v>0.61404868999999995</v>
      </c>
      <c r="H12510" s="17">
        <v>0.38595130999999999</v>
      </c>
      <c r="I12510" s="17">
        <v>0.99372074200000005</v>
      </c>
      <c r="J12510" s="17">
        <v>6.28E-3</v>
      </c>
      <c r="K12510" s="17">
        <v>0</v>
      </c>
    </row>
    <row r="12511" spans="1:11" x14ac:dyDescent="0.45">
      <c r="A12511" s="10" t="s">
        <v>99</v>
      </c>
      <c r="B12511" s="20">
        <v>0.92200000000000004</v>
      </c>
      <c r="C12511" s="19">
        <v>32285</v>
      </c>
      <c r="D12511" s="19">
        <v>6183.6511829999999</v>
      </c>
      <c r="E12511" s="23">
        <v>0.62874340299999998</v>
      </c>
      <c r="F12511" s="23">
        <v>0.39925266700000001</v>
      </c>
      <c r="G12511" s="17">
        <v>0.613752517</v>
      </c>
      <c r="H12511" s="17">
        <v>0.386247483</v>
      </c>
      <c r="I12511" s="17">
        <v>0.99373833199999995</v>
      </c>
      <c r="J12511" s="17">
        <v>6.2599999999999999E-3</v>
      </c>
      <c r="K12511" s="17">
        <v>0</v>
      </c>
    </row>
    <row r="12512" spans="1:11" x14ac:dyDescent="0.45">
      <c r="A12512" s="10" t="s">
        <v>99</v>
      </c>
      <c r="B12512" s="20">
        <v>0.92300000000000004</v>
      </c>
      <c r="C12512" s="19">
        <v>32324</v>
      </c>
      <c r="D12512" s="19">
        <v>6208.3536020000001</v>
      </c>
      <c r="E12512" s="23">
        <v>0.63669181500000005</v>
      </c>
      <c r="F12512" s="23">
        <v>0.40038231400000002</v>
      </c>
      <c r="G12512" s="17">
        <v>0.61406385299999999</v>
      </c>
      <c r="H12512" s="17">
        <v>0.38593614700000001</v>
      </c>
      <c r="I12512" s="17">
        <v>0.99374005300000001</v>
      </c>
      <c r="J12512" s="17">
        <v>6.2599999999999999E-3</v>
      </c>
      <c r="K12512" s="17">
        <v>0</v>
      </c>
    </row>
    <row r="12513" spans="1:11" x14ac:dyDescent="0.45">
      <c r="A12513" s="10" t="s">
        <v>99</v>
      </c>
      <c r="B12513" s="20">
        <v>0.92400000000000004</v>
      </c>
      <c r="C12513" s="19">
        <v>32359</v>
      </c>
      <c r="D12513" s="19">
        <v>6230.7180539999999</v>
      </c>
      <c r="E12513" s="23">
        <v>0.63994499800000004</v>
      </c>
      <c r="F12513" s="23">
        <v>0.402092687</v>
      </c>
      <c r="G12513" s="17">
        <v>0.61404864199999998</v>
      </c>
      <c r="H12513" s="17">
        <v>0.38595135800000002</v>
      </c>
      <c r="I12513" s="17">
        <v>0.99375506599999996</v>
      </c>
      <c r="J12513" s="17">
        <v>6.2399999999999999E-3</v>
      </c>
      <c r="K12513" s="17">
        <v>0</v>
      </c>
    </row>
    <row r="12514" spans="1:11" x14ac:dyDescent="0.45">
      <c r="A12514" s="10" t="s">
        <v>99</v>
      </c>
      <c r="B12514" s="20">
        <v>0.92500000000000004</v>
      </c>
      <c r="C12514" s="19">
        <v>32389</v>
      </c>
      <c r="D12514" s="19">
        <v>6250.0796739999996</v>
      </c>
      <c r="E12514" s="23">
        <v>0.65153370399999999</v>
      </c>
      <c r="F12514" s="23">
        <v>0.40376087599999999</v>
      </c>
      <c r="G12514" s="17">
        <v>0.61428262700000003</v>
      </c>
      <c r="H12514" s="17">
        <v>0.38571737299999997</v>
      </c>
      <c r="I12514" s="17">
        <v>0.99372603400000004</v>
      </c>
      <c r="J12514" s="17">
        <v>6.2700000000000004E-3</v>
      </c>
      <c r="K12514" s="17">
        <v>0</v>
      </c>
    </row>
    <row r="12515" spans="1:11" x14ac:dyDescent="0.45">
      <c r="A12515" s="10" t="s">
        <v>99</v>
      </c>
      <c r="B12515" s="20">
        <v>0.92600000000000005</v>
      </c>
      <c r="C12515" s="19">
        <v>32430</v>
      </c>
      <c r="D12515" s="19">
        <v>6276.8452770000004</v>
      </c>
      <c r="E12515" s="23">
        <v>0.65912170400000003</v>
      </c>
      <c r="F12515" s="23">
        <v>0.40499633899999998</v>
      </c>
      <c r="G12515" s="17">
        <v>0.614616096</v>
      </c>
      <c r="H12515" s="17">
        <v>0.385383904</v>
      </c>
      <c r="I12515" s="17">
        <v>0.99373899899999996</v>
      </c>
      <c r="J12515" s="17">
        <v>6.2599999999999999E-3</v>
      </c>
      <c r="K12515" s="17">
        <v>0</v>
      </c>
    </row>
    <row r="12516" spans="1:11" x14ac:dyDescent="0.45">
      <c r="A12516" s="10" t="s">
        <v>99</v>
      </c>
      <c r="B12516" s="20">
        <v>0.92700000000000005</v>
      </c>
      <c r="C12516" s="19">
        <v>32462</v>
      </c>
      <c r="D12516" s="19">
        <v>6298.1205900000004</v>
      </c>
      <c r="E12516" s="23">
        <v>0.66901857399999998</v>
      </c>
      <c r="F12516" s="23">
        <v>0.40662177500000002</v>
      </c>
      <c r="G12516" s="17">
        <v>0.61484196899999999</v>
      </c>
      <c r="H12516" s="17">
        <v>0.38515803100000001</v>
      </c>
      <c r="I12516" s="17">
        <v>0.99374812199999996</v>
      </c>
      <c r="J12516" s="17">
        <v>6.2500000000000003E-3</v>
      </c>
      <c r="K12516" s="17">
        <v>0</v>
      </c>
    </row>
    <row r="12517" spans="1:11" x14ac:dyDescent="0.45">
      <c r="A12517" s="10" t="s">
        <v>99</v>
      </c>
      <c r="B12517" s="20">
        <v>0.92800000000000005</v>
      </c>
      <c r="C12517" s="19">
        <v>32493</v>
      </c>
      <c r="D12517" s="19">
        <v>6318.9140189999998</v>
      </c>
      <c r="E12517" s="23">
        <v>0.67129805899999995</v>
      </c>
      <c r="F12517" s="23">
        <v>0.40806564400000001</v>
      </c>
      <c r="G12517" s="17">
        <v>0.61459391299999999</v>
      </c>
      <c r="H12517" s="17">
        <v>0.38540608700000001</v>
      </c>
      <c r="I12517" s="17">
        <v>0.99375204900000003</v>
      </c>
      <c r="J12517" s="17">
        <v>6.2500000000000003E-3</v>
      </c>
      <c r="K12517" s="17">
        <v>0</v>
      </c>
    </row>
    <row r="12518" spans="1:11" x14ac:dyDescent="0.45">
      <c r="A12518" s="10" t="s">
        <v>99</v>
      </c>
      <c r="B12518" s="20">
        <v>0.92900000000000005</v>
      </c>
      <c r="C12518" s="19">
        <v>32535</v>
      </c>
      <c r="D12518" s="19">
        <v>6347.2628850000001</v>
      </c>
      <c r="E12518" s="23">
        <v>0.67583897900000001</v>
      </c>
      <c r="F12518" s="23">
        <v>0.40948090599999998</v>
      </c>
      <c r="G12518" s="17">
        <v>0.61459966200000005</v>
      </c>
      <c r="H12518" s="17">
        <v>0.38540033800000001</v>
      </c>
      <c r="I12518" s="17">
        <v>0.99376825800000002</v>
      </c>
      <c r="J12518" s="17">
        <v>6.2300000000000003E-3</v>
      </c>
      <c r="K12518" s="17">
        <v>0</v>
      </c>
    </row>
    <row r="12519" spans="1:11" x14ac:dyDescent="0.45">
      <c r="A12519" s="10" t="s">
        <v>99</v>
      </c>
      <c r="B12519" s="20">
        <v>0.93</v>
      </c>
      <c r="C12519" s="19">
        <v>32570</v>
      </c>
      <c r="D12519" s="19">
        <v>6371.1241600000003</v>
      </c>
      <c r="E12519" s="23">
        <v>0.68572923600000002</v>
      </c>
      <c r="F12519" s="23">
        <v>0.411433147</v>
      </c>
      <c r="G12519" s="17">
        <v>0.61495241</v>
      </c>
      <c r="H12519" s="17">
        <v>0.38504759</v>
      </c>
      <c r="I12519" s="17">
        <v>0.99377790499999996</v>
      </c>
      <c r="J12519" s="17">
        <v>6.2199999999999998E-3</v>
      </c>
      <c r="K12519" s="17">
        <v>0</v>
      </c>
    </row>
    <row r="12520" spans="1:11" x14ac:dyDescent="0.45">
      <c r="A12520" s="10" t="s">
        <v>99</v>
      </c>
      <c r="B12520" s="20">
        <v>0.93100000000000005</v>
      </c>
      <c r="C12520" s="19">
        <v>32604</v>
      </c>
      <c r="D12520" s="19">
        <v>6394.5758699999997</v>
      </c>
      <c r="E12520" s="23">
        <v>0.69254987899999998</v>
      </c>
      <c r="F12520" s="23">
        <v>0.41299677099999998</v>
      </c>
      <c r="G12520" s="17">
        <v>0.61489387799999995</v>
      </c>
      <c r="H12520" s="17">
        <v>0.385106122</v>
      </c>
      <c r="I12520" s="17">
        <v>0.99378619000000001</v>
      </c>
      <c r="J12520" s="17">
        <v>6.2100000000000002E-3</v>
      </c>
      <c r="K12520" s="17">
        <v>0</v>
      </c>
    </row>
    <row r="12521" spans="1:11" x14ac:dyDescent="0.45">
      <c r="A12521" s="10" t="s">
        <v>99</v>
      </c>
      <c r="B12521" s="20">
        <v>0.93200000000000005</v>
      </c>
      <c r="C12521" s="19">
        <v>32630</v>
      </c>
      <c r="D12521" s="19">
        <v>6412.6940139999997</v>
      </c>
      <c r="E12521" s="23">
        <v>0.69757246100000003</v>
      </c>
      <c r="F12521" s="23">
        <v>0.414146554</v>
      </c>
      <c r="G12521" s="17">
        <v>0.61492491599999999</v>
      </c>
      <c r="H12521" s="17">
        <v>0.38507508400000001</v>
      </c>
      <c r="I12521" s="17">
        <v>0.99371568399999999</v>
      </c>
      <c r="J12521" s="17">
        <v>6.28E-3</v>
      </c>
      <c r="K12521" s="17">
        <v>0</v>
      </c>
    </row>
    <row r="12522" spans="1:11" x14ac:dyDescent="0.45">
      <c r="A12522" s="10" t="s">
        <v>99</v>
      </c>
      <c r="B12522" s="20">
        <v>0.93300000000000005</v>
      </c>
      <c r="C12522" s="19">
        <v>32675</v>
      </c>
      <c r="D12522" s="19">
        <v>6444.2838069999998</v>
      </c>
      <c r="E12522" s="23">
        <v>0.70822179900000004</v>
      </c>
      <c r="F12522" s="23">
        <v>0.41592830200000003</v>
      </c>
      <c r="G12522" s="17">
        <v>0.61524100999999998</v>
      </c>
      <c r="H12522" s="17">
        <v>0.38475899000000002</v>
      </c>
      <c r="I12522" s="17">
        <v>0.99373021900000003</v>
      </c>
      <c r="J12522" s="17">
        <v>6.2700000000000004E-3</v>
      </c>
      <c r="K12522" s="17">
        <v>0</v>
      </c>
    </row>
    <row r="12523" spans="1:11" x14ac:dyDescent="0.45">
      <c r="A12523" s="10" t="s">
        <v>99</v>
      </c>
      <c r="B12523" s="20">
        <v>0.93400000000000005</v>
      </c>
      <c r="C12523" s="19">
        <v>32702</v>
      </c>
      <c r="D12523" s="19">
        <v>6463.4657189999998</v>
      </c>
      <c r="E12523" s="23">
        <v>0.71633128400000001</v>
      </c>
      <c r="F12523" s="23">
        <v>0.41749760800000002</v>
      </c>
      <c r="G12523" s="17">
        <v>0.61546694400000002</v>
      </c>
      <c r="H12523" s="17">
        <v>0.38453305599999998</v>
      </c>
      <c r="I12523" s="17">
        <v>0.99373676399999999</v>
      </c>
      <c r="J12523" s="17">
        <v>6.2599999999999999E-3</v>
      </c>
      <c r="K12523" s="17">
        <v>0</v>
      </c>
    </row>
    <row r="12524" spans="1:11" x14ac:dyDescent="0.45">
      <c r="A12524" s="10" t="s">
        <v>99</v>
      </c>
      <c r="B12524" s="20">
        <v>0.93500000000000005</v>
      </c>
      <c r="C12524" s="19">
        <v>32745</v>
      </c>
      <c r="D12524" s="19">
        <v>6494.3346579999998</v>
      </c>
      <c r="E12524" s="23">
        <v>0.71966339300000004</v>
      </c>
      <c r="F12524" s="23">
        <v>0.41920674000000002</v>
      </c>
      <c r="G12524" s="17">
        <v>0.61508627299999996</v>
      </c>
      <c r="H12524" s="17">
        <v>0.38491372699999998</v>
      </c>
      <c r="I12524" s="17">
        <v>0.99375012200000001</v>
      </c>
      <c r="J12524" s="17">
        <v>6.2500000000000003E-3</v>
      </c>
      <c r="K12524" s="17">
        <v>0</v>
      </c>
    </row>
    <row r="12525" spans="1:11" x14ac:dyDescent="0.45">
      <c r="A12525" s="10" t="s">
        <v>99</v>
      </c>
      <c r="B12525" s="20">
        <v>0.93600000000000005</v>
      </c>
      <c r="C12525" s="19">
        <v>32771</v>
      </c>
      <c r="D12525" s="19">
        <v>6513.1584679999996</v>
      </c>
      <c r="E12525" s="23">
        <v>0.726434421</v>
      </c>
      <c r="F12525" s="23">
        <v>0.42143723300000002</v>
      </c>
      <c r="G12525" s="17">
        <v>0.61511702400000001</v>
      </c>
      <c r="H12525" s="17">
        <v>0.38488297599999999</v>
      </c>
      <c r="I12525" s="17">
        <v>0.99375563200000006</v>
      </c>
      <c r="J12525" s="17">
        <v>6.2399999999999999E-3</v>
      </c>
      <c r="K12525" s="17">
        <v>0</v>
      </c>
    </row>
    <row r="12526" spans="1:11" x14ac:dyDescent="0.45">
      <c r="A12526" s="10" t="s">
        <v>99</v>
      </c>
      <c r="B12526" s="20">
        <v>0.93700000000000006</v>
      </c>
      <c r="C12526" s="19">
        <v>32800</v>
      </c>
      <c r="D12526" s="19">
        <v>6534.2725</v>
      </c>
      <c r="E12526" s="23">
        <v>0.72904917400000002</v>
      </c>
      <c r="F12526" s="23">
        <v>0.422874431</v>
      </c>
      <c r="G12526" s="17">
        <v>0.61515243900000005</v>
      </c>
      <c r="H12526" s="17">
        <v>0.384847561</v>
      </c>
      <c r="I12526" s="17">
        <v>0.99377164500000004</v>
      </c>
      <c r="J12526" s="17">
        <v>6.2300000000000003E-3</v>
      </c>
      <c r="K12526" s="17">
        <v>0</v>
      </c>
    </row>
    <row r="12527" spans="1:11" x14ac:dyDescent="0.45">
      <c r="A12527" s="10" t="s">
        <v>99</v>
      </c>
      <c r="B12527" s="20">
        <v>0.93799999999999994</v>
      </c>
      <c r="C12527" s="19">
        <v>32849</v>
      </c>
      <c r="D12527" s="19">
        <v>6570.2803350000004</v>
      </c>
      <c r="E12527" s="23">
        <v>0.73962475299999997</v>
      </c>
      <c r="F12527" s="23">
        <v>0.42448815400000001</v>
      </c>
      <c r="G12527" s="17">
        <v>0.61478279400000002</v>
      </c>
      <c r="H12527" s="17">
        <v>0.38521720599999998</v>
      </c>
      <c r="I12527" s="17">
        <v>0.993806827</v>
      </c>
      <c r="J12527" s="17">
        <v>6.1900000000000002E-3</v>
      </c>
      <c r="K12527" s="17">
        <v>0</v>
      </c>
    </row>
    <row r="12528" spans="1:11" x14ac:dyDescent="0.45">
      <c r="A12528" s="10" t="s">
        <v>99</v>
      </c>
      <c r="B12528" s="20">
        <v>0.93899999999999995</v>
      </c>
      <c r="C12528" s="19">
        <v>32878</v>
      </c>
      <c r="D12528" s="19">
        <v>6591.8125700000001</v>
      </c>
      <c r="E12528" s="23">
        <v>0.745558371</v>
      </c>
      <c r="F12528" s="23">
        <v>0.42671258200000001</v>
      </c>
      <c r="G12528" s="17">
        <v>0.61475758899999999</v>
      </c>
      <c r="H12528" s="17">
        <v>0.38524241100000001</v>
      </c>
      <c r="I12528" s="17">
        <v>0.99382429299999997</v>
      </c>
      <c r="J12528" s="17">
        <v>6.1799999999999997E-3</v>
      </c>
      <c r="K12528" s="17">
        <v>0</v>
      </c>
    </row>
    <row r="12529" spans="1:11" x14ac:dyDescent="0.45">
      <c r="A12529" s="10" t="s">
        <v>99</v>
      </c>
      <c r="B12529" s="20">
        <v>0.94</v>
      </c>
      <c r="C12529" s="19">
        <v>32919</v>
      </c>
      <c r="D12529" s="19">
        <v>6622.5140979999996</v>
      </c>
      <c r="E12529" s="23">
        <v>0.75230787099999996</v>
      </c>
      <c r="F12529" s="23">
        <v>0.42821766300000003</v>
      </c>
      <c r="G12529" s="17">
        <v>0.615024758</v>
      </c>
      <c r="H12529" s="17">
        <v>0.384975242</v>
      </c>
      <c r="I12529" s="17">
        <v>0.99383163500000005</v>
      </c>
      <c r="J12529" s="17">
        <v>6.1700000000000001E-3</v>
      </c>
      <c r="K12529" s="17">
        <v>0</v>
      </c>
    </row>
    <row r="12530" spans="1:11" x14ac:dyDescent="0.45">
      <c r="A12530" s="10" t="s">
        <v>99</v>
      </c>
      <c r="B12530" s="20">
        <v>0.94099999999999995</v>
      </c>
      <c r="C12530" s="19">
        <v>32923</v>
      </c>
      <c r="D12530" s="19">
        <v>6625.5323200000003</v>
      </c>
      <c r="E12530" s="23">
        <v>0.754834118</v>
      </c>
      <c r="F12530" s="23">
        <v>0.43025980000000003</v>
      </c>
      <c r="G12530" s="17">
        <v>0.61504115699999995</v>
      </c>
      <c r="H12530" s="17">
        <v>0.384958843</v>
      </c>
      <c r="I12530" s="17">
        <v>0.99383419399999995</v>
      </c>
      <c r="J12530" s="17">
        <v>6.1700000000000001E-3</v>
      </c>
      <c r="K12530" s="17">
        <v>0</v>
      </c>
    </row>
    <row r="12531" spans="1:11" x14ac:dyDescent="0.45">
      <c r="A12531" s="10" t="s">
        <v>99</v>
      </c>
      <c r="B12531" s="20">
        <v>0.94199999999999995</v>
      </c>
      <c r="C12531" s="19">
        <v>32978</v>
      </c>
      <c r="D12531" s="19">
        <v>6667.1680930000002</v>
      </c>
      <c r="E12531" s="23">
        <v>0.75985950999999996</v>
      </c>
      <c r="F12531" s="23">
        <v>0.43041712999999998</v>
      </c>
      <c r="G12531" s="17">
        <v>0.614955425</v>
      </c>
      <c r="H12531" s="17">
        <v>0.385044575</v>
      </c>
      <c r="I12531" s="17">
        <v>0.99384467499999996</v>
      </c>
      <c r="J12531" s="17">
        <v>6.1599999999999997E-3</v>
      </c>
      <c r="K12531" s="17">
        <v>0</v>
      </c>
    </row>
    <row r="12532" spans="1:11" x14ac:dyDescent="0.45">
      <c r="A12532" s="10" t="s">
        <v>99</v>
      </c>
      <c r="B12532" s="20">
        <v>0.94299999999999995</v>
      </c>
      <c r="C12532" s="19">
        <v>33005</v>
      </c>
      <c r="D12532" s="19">
        <v>6687.7049260000003</v>
      </c>
      <c r="E12532" s="23">
        <v>0.76304243400000005</v>
      </c>
      <c r="F12532" s="23">
        <v>0.43258132599999999</v>
      </c>
      <c r="G12532" s="17">
        <v>0.61481593700000003</v>
      </c>
      <c r="H12532" s="17">
        <v>0.38518406300000002</v>
      </c>
      <c r="I12532" s="17">
        <v>0.99384898899999996</v>
      </c>
      <c r="J12532" s="17">
        <v>6.1500000000000001E-3</v>
      </c>
      <c r="K12532" s="17">
        <v>0</v>
      </c>
    </row>
    <row r="12533" spans="1:11" x14ac:dyDescent="0.45">
      <c r="A12533" s="10" t="s">
        <v>99</v>
      </c>
      <c r="B12533" s="20">
        <v>0.94399999999999995</v>
      </c>
      <c r="C12533" s="19">
        <v>33058</v>
      </c>
      <c r="D12533" s="19">
        <v>6728.4576180000004</v>
      </c>
      <c r="E12533" s="23">
        <v>0.77446809000000005</v>
      </c>
      <c r="F12533" s="23">
        <v>0.43531098699999998</v>
      </c>
      <c r="G12533" s="17">
        <v>0.61500998200000001</v>
      </c>
      <c r="H12533" s="17">
        <v>0.38499001799999999</v>
      </c>
      <c r="I12533" s="17">
        <v>0.99386335699999995</v>
      </c>
      <c r="J12533" s="17">
        <v>6.1399999999999996E-3</v>
      </c>
      <c r="K12533" s="17">
        <v>0</v>
      </c>
    </row>
    <row r="12534" spans="1:11" x14ac:dyDescent="0.45">
      <c r="A12534" s="10" t="s">
        <v>99</v>
      </c>
      <c r="B12534" s="20">
        <v>0.94499999999999995</v>
      </c>
      <c r="C12534" s="19">
        <v>33091</v>
      </c>
      <c r="D12534" s="19">
        <v>6754.0824119999997</v>
      </c>
      <c r="E12534" s="23">
        <v>0.77753280800000002</v>
      </c>
      <c r="F12534" s="23">
        <v>0.43791378800000003</v>
      </c>
      <c r="G12534" s="17">
        <v>0.61478951999999998</v>
      </c>
      <c r="H12534" s="17">
        <v>0.38521048000000002</v>
      </c>
      <c r="I12534" s="17">
        <v>0.99388291200000001</v>
      </c>
      <c r="J12534" s="17">
        <v>6.1199999999999996E-3</v>
      </c>
      <c r="K12534" s="17">
        <v>0</v>
      </c>
    </row>
    <row r="12535" spans="1:11" x14ac:dyDescent="0.45">
      <c r="A12535" s="10" t="s">
        <v>99</v>
      </c>
      <c r="B12535" s="20">
        <v>0.94599999999999995</v>
      </c>
      <c r="C12535" s="19">
        <v>33125</v>
      </c>
      <c r="D12535" s="19">
        <v>6780.9400320000004</v>
      </c>
      <c r="E12535" s="23">
        <v>0.79581665599999996</v>
      </c>
      <c r="F12535" s="23">
        <v>0.43973205399999998</v>
      </c>
      <c r="G12535" s="17">
        <v>0.61494339600000003</v>
      </c>
      <c r="H12535" s="17">
        <v>0.38505660400000002</v>
      </c>
      <c r="I12535" s="17">
        <v>0.99389051799999995</v>
      </c>
      <c r="J12535" s="17">
        <v>6.11E-3</v>
      </c>
      <c r="K12535" s="17">
        <v>0</v>
      </c>
    </row>
    <row r="12536" spans="1:11" x14ac:dyDescent="0.45">
      <c r="A12536" s="10" t="s">
        <v>99</v>
      </c>
      <c r="B12536" s="20">
        <v>0.94699999999999995</v>
      </c>
      <c r="C12536" s="19">
        <v>33157</v>
      </c>
      <c r="D12536" s="19">
        <v>6806.6163619999998</v>
      </c>
      <c r="E12536" s="23">
        <v>0.80507259099999995</v>
      </c>
      <c r="F12536" s="23">
        <v>0.44171253300000002</v>
      </c>
      <c r="G12536" s="17">
        <v>0.614983261</v>
      </c>
      <c r="H12536" s="17">
        <v>0.385016739</v>
      </c>
      <c r="I12536" s="17">
        <v>0.99390715100000004</v>
      </c>
      <c r="J12536" s="17">
        <v>6.0899999999999999E-3</v>
      </c>
      <c r="K12536" s="17">
        <v>0</v>
      </c>
    </row>
    <row r="12537" spans="1:11" x14ac:dyDescent="0.45">
      <c r="A12537" s="10" t="s">
        <v>99</v>
      </c>
      <c r="B12537" s="20">
        <v>0.94799999999999995</v>
      </c>
      <c r="C12537" s="19">
        <v>33199</v>
      </c>
      <c r="D12537" s="19">
        <v>6840.7551400000002</v>
      </c>
      <c r="E12537" s="23">
        <v>0.81545489800000004</v>
      </c>
      <c r="F12537" s="23">
        <v>0.44353574699999998</v>
      </c>
      <c r="G12537" s="17">
        <v>0.61462694699999998</v>
      </c>
      <c r="H12537" s="17">
        <v>0.38537305300000002</v>
      </c>
      <c r="I12537" s="17">
        <v>0.99391397000000004</v>
      </c>
      <c r="J12537" s="17">
        <v>6.0899999999999999E-3</v>
      </c>
      <c r="K12537" s="17">
        <v>0</v>
      </c>
    </row>
    <row r="12538" spans="1:11" x14ac:dyDescent="0.45">
      <c r="A12538" s="10" t="s">
        <v>99</v>
      </c>
      <c r="B12538" s="20">
        <v>0.94899999999999995</v>
      </c>
      <c r="C12538" s="19">
        <v>33233</v>
      </c>
      <c r="D12538" s="19">
        <v>6868.5896750000002</v>
      </c>
      <c r="E12538" s="23">
        <v>0.82269826499999998</v>
      </c>
      <c r="F12538" s="23">
        <v>0.44579848500000002</v>
      </c>
      <c r="G12538" s="17">
        <v>0.61466012699999995</v>
      </c>
      <c r="H12538" s="17">
        <v>0.385339873</v>
      </c>
      <c r="I12538" s="17">
        <v>0.99391300699999996</v>
      </c>
      <c r="J12538" s="17">
        <v>6.0899999999999999E-3</v>
      </c>
      <c r="K12538" s="17">
        <v>0</v>
      </c>
    </row>
    <row r="12539" spans="1:11" x14ac:dyDescent="0.45">
      <c r="A12539" s="10" t="s">
        <v>99</v>
      </c>
      <c r="B12539" s="20">
        <v>0.95</v>
      </c>
      <c r="C12539" s="19">
        <v>33267</v>
      </c>
      <c r="D12539" s="19">
        <v>6896.8552330000002</v>
      </c>
      <c r="E12539" s="23">
        <v>0.83669173100000005</v>
      </c>
      <c r="F12539" s="23">
        <v>0.44795044099999998</v>
      </c>
      <c r="G12539" s="17">
        <v>0.614783419</v>
      </c>
      <c r="H12539" s="17">
        <v>0.385216581</v>
      </c>
      <c r="I12539" s="17">
        <v>0.99392244100000005</v>
      </c>
      <c r="J12539" s="17">
        <v>6.0800000000000003E-3</v>
      </c>
      <c r="K12539" s="17">
        <v>0</v>
      </c>
    </row>
    <row r="12540" spans="1:11" x14ac:dyDescent="0.45">
      <c r="A12540" s="10" t="s">
        <v>99</v>
      </c>
      <c r="B12540" s="20">
        <v>0.95099999999999996</v>
      </c>
      <c r="C12540" s="19">
        <v>33302</v>
      </c>
      <c r="D12540" s="19">
        <v>6926.3779459999996</v>
      </c>
      <c r="E12540" s="23">
        <v>0.84969535699999998</v>
      </c>
      <c r="F12540" s="23">
        <v>0.45001564500000002</v>
      </c>
      <c r="G12540" s="17">
        <v>0.61491802299999998</v>
      </c>
      <c r="H12540" s="17">
        <v>0.38508197700000002</v>
      </c>
      <c r="I12540" s="17">
        <v>0.99392525600000003</v>
      </c>
      <c r="J12540" s="17">
        <v>6.0699999999999999E-3</v>
      </c>
      <c r="K12540" s="17">
        <v>0</v>
      </c>
    </row>
    <row r="12541" spans="1:11" x14ac:dyDescent="0.45">
      <c r="A12541" s="10" t="s">
        <v>99</v>
      </c>
      <c r="B12541" s="20">
        <v>0.95199999999999996</v>
      </c>
      <c r="C12541" s="19">
        <v>33337</v>
      </c>
      <c r="D12541" s="19">
        <v>6956.3238309999997</v>
      </c>
      <c r="E12541" s="23">
        <v>0.871782901</v>
      </c>
      <c r="F12541" s="23">
        <v>0.45189853099999999</v>
      </c>
      <c r="G12541" s="17">
        <v>0.61514233399999996</v>
      </c>
      <c r="H12541" s="17">
        <v>0.38485766599999999</v>
      </c>
      <c r="I12541" s="17">
        <v>0.99393915600000005</v>
      </c>
      <c r="J12541" s="17">
        <v>6.0600000000000003E-3</v>
      </c>
      <c r="K12541" s="17">
        <v>0</v>
      </c>
    </row>
    <row r="12542" spans="1:11" x14ac:dyDescent="0.45">
      <c r="A12542" s="10" t="s">
        <v>99</v>
      </c>
      <c r="B12542" s="20">
        <v>0.95299999999999996</v>
      </c>
      <c r="C12542" s="19">
        <v>33371</v>
      </c>
      <c r="D12542" s="19">
        <v>6986.1751889999996</v>
      </c>
      <c r="E12542" s="23">
        <v>0.88880721900000004</v>
      </c>
      <c r="F12542" s="23">
        <v>0.45438914200000002</v>
      </c>
      <c r="G12542" s="17">
        <v>0.61511492000000001</v>
      </c>
      <c r="H12542" s="17">
        <v>0.38488507999999999</v>
      </c>
      <c r="I12542" s="17">
        <v>0.99394862299999998</v>
      </c>
      <c r="J12542" s="17">
        <v>6.0499999999999998E-3</v>
      </c>
      <c r="K12542" s="17">
        <v>0</v>
      </c>
    </row>
    <row r="12543" spans="1:11" x14ac:dyDescent="0.45">
      <c r="A12543" s="10" t="s">
        <v>99</v>
      </c>
      <c r="B12543" s="20">
        <v>0.95399999999999996</v>
      </c>
      <c r="C12543" s="19">
        <v>33408</v>
      </c>
      <c r="D12543" s="19">
        <v>7019.2858820000001</v>
      </c>
      <c r="E12543" s="23">
        <v>0.90058746599999995</v>
      </c>
      <c r="F12543" s="23">
        <v>0.456447665</v>
      </c>
      <c r="G12543" s="17">
        <v>0.61500239499999998</v>
      </c>
      <c r="H12543" s="17">
        <v>0.38499760500000002</v>
      </c>
      <c r="I12543" s="17">
        <v>0.99396307399999995</v>
      </c>
      <c r="J12543" s="17">
        <v>6.0400000000000002E-3</v>
      </c>
      <c r="K12543" s="17">
        <v>0</v>
      </c>
    </row>
    <row r="12544" spans="1:11" x14ac:dyDescent="0.45">
      <c r="A12544" s="10" t="s">
        <v>99</v>
      </c>
      <c r="B12544" s="20">
        <v>0.95499999999999996</v>
      </c>
      <c r="C12544" s="19">
        <v>33442</v>
      </c>
      <c r="D12544" s="19">
        <v>7050.2624930000002</v>
      </c>
      <c r="E12544" s="23">
        <v>0.91993340499999998</v>
      </c>
      <c r="F12544" s="23">
        <v>0.45906439399999999</v>
      </c>
      <c r="G12544" s="17">
        <v>0.61518449900000005</v>
      </c>
      <c r="H12544" s="17">
        <v>0.384815501</v>
      </c>
      <c r="I12544" s="17">
        <v>0.99397508599999995</v>
      </c>
      <c r="J12544" s="17">
        <v>6.0200000000000002E-3</v>
      </c>
      <c r="K12544" s="17">
        <v>0</v>
      </c>
    </row>
    <row r="12545" spans="1:11" x14ac:dyDescent="0.45">
      <c r="A12545" s="10" t="s">
        <v>99</v>
      </c>
      <c r="B12545" s="20">
        <v>0.95599999999999996</v>
      </c>
      <c r="C12545" s="19">
        <v>33472</v>
      </c>
      <c r="D12545" s="19">
        <v>7078.132619</v>
      </c>
      <c r="E12545" s="23">
        <v>0.93269716899999999</v>
      </c>
      <c r="F12545" s="23">
        <v>0.460896586</v>
      </c>
      <c r="G12545" s="17">
        <v>0.61523064100000002</v>
      </c>
      <c r="H12545" s="17">
        <v>0.38476935899999998</v>
      </c>
      <c r="I12545" s="17">
        <v>0.99398067199999995</v>
      </c>
      <c r="J12545" s="17">
        <v>6.0200000000000002E-3</v>
      </c>
      <c r="K12545" s="17">
        <v>0</v>
      </c>
    </row>
    <row r="12546" spans="1:11" x14ac:dyDescent="0.45">
      <c r="A12546" s="10" t="s">
        <v>99</v>
      </c>
      <c r="B12546" s="20">
        <v>0.95699999999999996</v>
      </c>
      <c r="C12546" s="19">
        <v>33494</v>
      </c>
      <c r="D12546" s="19">
        <v>7098.7120290000003</v>
      </c>
      <c r="E12546" s="23">
        <v>0.93794037600000002</v>
      </c>
      <c r="F12546" s="23">
        <v>0.46342623900000002</v>
      </c>
      <c r="G12546" s="17">
        <v>0.61524452100000004</v>
      </c>
      <c r="H12546" s="17">
        <v>0.38475547900000001</v>
      </c>
      <c r="I12546" s="17">
        <v>0.99398497699999999</v>
      </c>
      <c r="J12546" s="17">
        <v>6.0200000000000002E-3</v>
      </c>
      <c r="K12546" s="17">
        <v>0</v>
      </c>
    </row>
    <row r="12547" spans="1:11" x14ac:dyDescent="0.45">
      <c r="A12547" s="10" t="s">
        <v>99</v>
      </c>
      <c r="B12547" s="20">
        <v>0.95799999999999996</v>
      </c>
      <c r="C12547" s="19">
        <v>33537</v>
      </c>
      <c r="D12547" s="19">
        <v>7139.1014269999996</v>
      </c>
      <c r="E12547" s="23">
        <v>0.94345499799999999</v>
      </c>
      <c r="F12547" s="23">
        <v>0.46549209400000002</v>
      </c>
      <c r="G12547" s="17">
        <v>0.615499299</v>
      </c>
      <c r="H12547" s="17">
        <v>0.384500701</v>
      </c>
      <c r="I12547" s="17">
        <v>0.99399581999999997</v>
      </c>
      <c r="J12547" s="17">
        <v>6.0000000000000001E-3</v>
      </c>
      <c r="K12547" s="17">
        <v>0</v>
      </c>
    </row>
    <row r="12548" spans="1:11" x14ac:dyDescent="0.45">
      <c r="A12548" s="10" t="s">
        <v>99</v>
      </c>
      <c r="B12548" s="20">
        <v>0.95899999999999996</v>
      </c>
      <c r="C12548" s="19">
        <v>33582</v>
      </c>
      <c r="D12548" s="19">
        <v>7181.9157420000001</v>
      </c>
      <c r="E12548" s="23">
        <v>0.96062363500000003</v>
      </c>
      <c r="F12548" s="23">
        <v>0.46812681699999997</v>
      </c>
      <c r="G12548" s="17">
        <v>0.615597642</v>
      </c>
      <c r="H12548" s="17">
        <v>0.384402358</v>
      </c>
      <c r="I12548" s="17">
        <v>0.99395969200000001</v>
      </c>
      <c r="J12548" s="17">
        <v>6.0400000000000002E-3</v>
      </c>
      <c r="K12548" s="17">
        <v>0</v>
      </c>
    </row>
    <row r="12549" spans="1:11" x14ac:dyDescent="0.45">
      <c r="A12549" s="10" t="s">
        <v>99</v>
      </c>
      <c r="B12549" s="20">
        <v>0.96</v>
      </c>
      <c r="C12549" s="19">
        <v>33616</v>
      </c>
      <c r="D12549" s="19">
        <v>7214.8595670000004</v>
      </c>
      <c r="E12549" s="23">
        <v>0.97457997600000001</v>
      </c>
      <c r="F12549" s="23">
        <v>0.47144693199999999</v>
      </c>
      <c r="G12549" s="17">
        <v>0.615540219</v>
      </c>
      <c r="H12549" s="17">
        <v>0.384459781</v>
      </c>
      <c r="I12549" s="17">
        <v>0.99397733899999996</v>
      </c>
      <c r="J12549" s="17">
        <v>6.0200000000000002E-3</v>
      </c>
      <c r="K12549" s="17">
        <v>0</v>
      </c>
    </row>
    <row r="12550" spans="1:11" x14ac:dyDescent="0.45">
      <c r="A12550" s="10" t="s">
        <v>99</v>
      </c>
      <c r="B12550" s="20">
        <v>0.96099999999999997</v>
      </c>
      <c r="C12550" s="19">
        <v>33650</v>
      </c>
      <c r="D12550" s="19">
        <v>7248.0797560000001</v>
      </c>
      <c r="E12550" s="23">
        <v>0.98356348000000005</v>
      </c>
      <c r="F12550" s="23">
        <v>0.47383735300000002</v>
      </c>
      <c r="G12550" s="17">
        <v>0.61560178300000001</v>
      </c>
      <c r="H12550" s="17">
        <v>0.38439821699999999</v>
      </c>
      <c r="I12550" s="17">
        <v>0.99398662299999996</v>
      </c>
      <c r="J12550" s="17">
        <v>6.0099999999999997E-3</v>
      </c>
      <c r="K12550" s="17">
        <v>0</v>
      </c>
    </row>
    <row r="12551" spans="1:11" x14ac:dyDescent="0.45">
      <c r="A12551" s="10" t="s">
        <v>99</v>
      </c>
      <c r="B12551" s="20">
        <v>0.96199999999999997</v>
      </c>
      <c r="C12551" s="19">
        <v>33689</v>
      </c>
      <c r="D12551" s="19">
        <v>7286.6249749999997</v>
      </c>
      <c r="E12551" s="23">
        <v>0.99841585499999996</v>
      </c>
      <c r="F12551" s="23">
        <v>0.47629300099999999</v>
      </c>
      <c r="G12551" s="17">
        <v>0.61589836399999998</v>
      </c>
      <c r="H12551" s="17">
        <v>0.38410163600000002</v>
      </c>
      <c r="I12551" s="17">
        <v>0.99399567099999997</v>
      </c>
      <c r="J12551" s="17">
        <v>6.0000000000000001E-3</v>
      </c>
      <c r="K12551" s="17">
        <v>0</v>
      </c>
    </row>
    <row r="12552" spans="1:11" x14ac:dyDescent="0.45">
      <c r="A12552" s="10" t="s">
        <v>99</v>
      </c>
      <c r="B12552" s="20">
        <v>0.96299999999999997</v>
      </c>
      <c r="C12552" s="19">
        <v>33723</v>
      </c>
      <c r="D12552" s="19">
        <v>7321.2062159999996</v>
      </c>
      <c r="E12552" s="23">
        <v>1.0303878790000001</v>
      </c>
      <c r="F12552" s="23">
        <v>0.47952218699999999</v>
      </c>
      <c r="G12552" s="17">
        <v>0.61607804799999999</v>
      </c>
      <c r="H12552" s="17">
        <v>0.38392195200000001</v>
      </c>
      <c r="I12552" s="17">
        <v>0.99400054599999998</v>
      </c>
      <c r="J12552" s="17">
        <v>6.0000000000000001E-3</v>
      </c>
      <c r="K12552" s="17">
        <v>0</v>
      </c>
    </row>
    <row r="12553" spans="1:11" x14ac:dyDescent="0.45">
      <c r="A12553" s="10" t="s">
        <v>99</v>
      </c>
      <c r="B12553" s="20">
        <v>0.96399999999999997</v>
      </c>
      <c r="C12553" s="19">
        <v>33751</v>
      </c>
      <c r="D12553" s="19">
        <v>7350.1675340000002</v>
      </c>
      <c r="E12553" s="23">
        <v>1.039253413</v>
      </c>
      <c r="F12553" s="23">
        <v>0.48209961099999998</v>
      </c>
      <c r="G12553" s="17">
        <v>0.61636692199999998</v>
      </c>
      <c r="H12553" s="17">
        <v>0.38363307800000002</v>
      </c>
      <c r="I12553" s="17">
        <v>0.99401353100000001</v>
      </c>
      <c r="J12553" s="17">
        <v>5.9899999999999997E-3</v>
      </c>
      <c r="K12553" s="17">
        <v>0</v>
      </c>
    </row>
    <row r="12554" spans="1:11" x14ac:dyDescent="0.45">
      <c r="A12554" s="10" t="s">
        <v>99</v>
      </c>
      <c r="B12554" s="20">
        <v>0.96499999999999997</v>
      </c>
      <c r="C12554" s="19">
        <v>33788</v>
      </c>
      <c r="D12554" s="19">
        <v>7388.8961410000002</v>
      </c>
      <c r="E12554" s="23">
        <v>1.051494039</v>
      </c>
      <c r="F12554" s="23">
        <v>0.484569427</v>
      </c>
      <c r="G12554" s="17">
        <v>0.61637267699999998</v>
      </c>
      <c r="H12554" s="17">
        <v>0.38362732300000002</v>
      </c>
      <c r="I12554" s="17">
        <v>0.99400302900000004</v>
      </c>
      <c r="J12554" s="17">
        <v>6.0000000000000001E-3</v>
      </c>
      <c r="K12554" s="17">
        <v>0</v>
      </c>
    </row>
    <row r="12555" spans="1:11" x14ac:dyDescent="0.45">
      <c r="A12555" s="10" t="s">
        <v>99</v>
      </c>
      <c r="B12555" s="20">
        <v>0.96599999999999997</v>
      </c>
      <c r="C12555" s="19">
        <v>33829</v>
      </c>
      <c r="D12555" s="19">
        <v>7432.4551540000002</v>
      </c>
      <c r="E12555" s="23">
        <v>1.077648451</v>
      </c>
      <c r="F12555" s="23">
        <v>0.48742568200000003</v>
      </c>
      <c r="G12555" s="17">
        <v>0.61666026200000001</v>
      </c>
      <c r="H12555" s="17">
        <v>0.38333973799999999</v>
      </c>
      <c r="I12555" s="17">
        <v>0.99399601299999996</v>
      </c>
      <c r="J12555" s="17">
        <v>6.0000000000000001E-3</v>
      </c>
      <c r="K12555" s="17">
        <v>0</v>
      </c>
    </row>
    <row r="12556" spans="1:11" x14ac:dyDescent="0.45">
      <c r="A12556" s="10" t="s">
        <v>99</v>
      </c>
      <c r="B12556" s="20">
        <v>0.96699999999999997</v>
      </c>
      <c r="C12556" s="19">
        <v>33855</v>
      </c>
      <c r="D12556" s="19">
        <v>7460.9988629999998</v>
      </c>
      <c r="E12556" s="23">
        <v>1.120480599</v>
      </c>
      <c r="F12556" s="23">
        <v>0.49113158400000001</v>
      </c>
      <c r="G12556" s="17">
        <v>0.61674789500000005</v>
      </c>
      <c r="H12556" s="17">
        <v>0.38325210500000001</v>
      </c>
      <c r="I12556" s="17">
        <v>0.99400968000000001</v>
      </c>
      <c r="J12556" s="17">
        <v>5.9899999999999997E-3</v>
      </c>
      <c r="K12556" s="17">
        <v>0</v>
      </c>
    </row>
    <row r="12557" spans="1:11" x14ac:dyDescent="0.45">
      <c r="A12557" s="10" t="s">
        <v>99</v>
      </c>
      <c r="B12557" s="20">
        <v>0.96799999999999997</v>
      </c>
      <c r="C12557" s="19">
        <v>33894</v>
      </c>
      <c r="D12557" s="19">
        <v>7504.8948600000003</v>
      </c>
      <c r="E12557" s="23">
        <v>1.1349666389999999</v>
      </c>
      <c r="F12557" s="23">
        <v>0.49370519899999998</v>
      </c>
      <c r="G12557" s="17">
        <v>0.61686434199999995</v>
      </c>
      <c r="H12557" s="17">
        <v>0.38313565799999999</v>
      </c>
      <c r="I12557" s="17">
        <v>0.99401802500000003</v>
      </c>
      <c r="J12557" s="17">
        <v>5.9800000000000001E-3</v>
      </c>
      <c r="K12557" s="17">
        <v>0</v>
      </c>
    </row>
    <row r="12558" spans="1:11" x14ac:dyDescent="0.45">
      <c r="A12558" s="10" t="s">
        <v>99</v>
      </c>
      <c r="B12558" s="20">
        <v>0.96899999999999997</v>
      </c>
      <c r="C12558" s="19">
        <v>33934</v>
      </c>
      <c r="D12558" s="19">
        <v>7550.4956849999999</v>
      </c>
      <c r="E12558" s="23">
        <v>1.150153889</v>
      </c>
      <c r="F12558" s="23">
        <v>0.49716660499999998</v>
      </c>
      <c r="G12558" s="17">
        <v>0.61657924200000003</v>
      </c>
      <c r="H12558" s="17">
        <v>0.38342075799999997</v>
      </c>
      <c r="I12558" s="17">
        <v>0.994034521</v>
      </c>
      <c r="J12558" s="17">
        <v>5.9699999999999996E-3</v>
      </c>
      <c r="K12558" s="17">
        <v>0</v>
      </c>
    </row>
    <row r="12559" spans="1:11" x14ac:dyDescent="0.45">
      <c r="A12559" s="10" t="s">
        <v>99</v>
      </c>
      <c r="B12559" s="20">
        <v>0.97</v>
      </c>
      <c r="C12559" s="19">
        <v>33969</v>
      </c>
      <c r="D12559" s="19">
        <v>7591.4336640000001</v>
      </c>
      <c r="E12559" s="23">
        <v>1.1856407819999999</v>
      </c>
      <c r="F12559" s="23">
        <v>0.50051924999999997</v>
      </c>
      <c r="G12559" s="17">
        <v>0.61665047500000003</v>
      </c>
      <c r="H12559" s="17">
        <v>0.38334952500000002</v>
      </c>
      <c r="I12559" s="17">
        <v>0.99405026500000004</v>
      </c>
      <c r="J12559" s="17">
        <v>5.9500000000000004E-3</v>
      </c>
      <c r="K12559" s="17">
        <v>0</v>
      </c>
    </row>
    <row r="12560" spans="1:11" x14ac:dyDescent="0.45">
      <c r="A12560" s="10" t="s">
        <v>99</v>
      </c>
      <c r="B12560" s="20">
        <v>0.97099999999999997</v>
      </c>
      <c r="C12560" s="19">
        <v>34001</v>
      </c>
      <c r="D12560" s="19">
        <v>7629.7962289999996</v>
      </c>
      <c r="E12560" s="23">
        <v>1.204290504</v>
      </c>
      <c r="F12560" s="23">
        <v>0.50410559300000002</v>
      </c>
      <c r="G12560" s="17">
        <v>0.61671715500000002</v>
      </c>
      <c r="H12560" s="17">
        <v>0.38328284499999998</v>
      </c>
      <c r="I12560" s="17">
        <v>0.99405578000000006</v>
      </c>
      <c r="J12560" s="17">
        <v>5.94E-3</v>
      </c>
      <c r="K12560" s="17">
        <v>0</v>
      </c>
    </row>
    <row r="12561" spans="1:11" x14ac:dyDescent="0.45">
      <c r="A12561" s="10" t="s">
        <v>99</v>
      </c>
      <c r="B12561" s="20">
        <v>0.97199999999999998</v>
      </c>
      <c r="C12561" s="19">
        <v>34035</v>
      </c>
      <c r="D12561" s="19">
        <v>7671.2877639999997</v>
      </c>
      <c r="E12561" s="23">
        <v>1.2498955329999999</v>
      </c>
      <c r="F12561" s="23">
        <v>0.50744184999999997</v>
      </c>
      <c r="G12561" s="17">
        <v>0.61695313600000001</v>
      </c>
      <c r="H12561" s="17">
        <v>0.38304686399999999</v>
      </c>
      <c r="I12561" s="17">
        <v>0.99406293300000004</v>
      </c>
      <c r="J12561" s="17">
        <v>5.94E-3</v>
      </c>
      <c r="K12561" s="17">
        <v>0</v>
      </c>
    </row>
    <row r="12562" spans="1:11" x14ac:dyDescent="0.45">
      <c r="A12562" s="10" t="s">
        <v>99</v>
      </c>
      <c r="B12562" s="20">
        <v>0.97299999999999998</v>
      </c>
      <c r="C12562" s="19">
        <v>34070</v>
      </c>
      <c r="D12562" s="19">
        <v>7715.6326179999996</v>
      </c>
      <c r="E12562" s="23">
        <v>1.280535475</v>
      </c>
      <c r="F12562" s="23">
        <v>0.51092124500000002</v>
      </c>
      <c r="G12562" s="17">
        <v>0.61708247699999996</v>
      </c>
      <c r="H12562" s="17">
        <v>0.38291752299999998</v>
      </c>
      <c r="I12562" s="17">
        <v>0.99407425100000002</v>
      </c>
      <c r="J12562" s="17">
        <v>5.9300000000000004E-3</v>
      </c>
      <c r="K12562" s="17">
        <v>0</v>
      </c>
    </row>
    <row r="12563" spans="1:11" x14ac:dyDescent="0.45">
      <c r="A12563" s="10" t="s">
        <v>99</v>
      </c>
      <c r="B12563" s="20">
        <v>0.97399999999999998</v>
      </c>
      <c r="C12563" s="19">
        <v>34106</v>
      </c>
      <c r="D12563" s="19">
        <v>7762.3190539999996</v>
      </c>
      <c r="E12563" s="23">
        <v>1.304038504</v>
      </c>
      <c r="F12563" s="23">
        <v>0.514492897</v>
      </c>
      <c r="G12563" s="17">
        <v>0.617105495</v>
      </c>
      <c r="H12563" s="17">
        <v>0.382894505</v>
      </c>
      <c r="I12563" s="17">
        <v>0.99408996699999996</v>
      </c>
      <c r="J12563" s="17">
        <v>5.9100000000000003E-3</v>
      </c>
      <c r="K12563" s="17">
        <v>0</v>
      </c>
    </row>
    <row r="12564" spans="1:11" x14ac:dyDescent="0.45">
      <c r="A12564" s="10" t="s">
        <v>99</v>
      </c>
      <c r="B12564" s="20">
        <v>0.97499999999999998</v>
      </c>
      <c r="C12564" s="19">
        <v>34144</v>
      </c>
      <c r="D12564" s="19">
        <v>7812.543138</v>
      </c>
      <c r="E12564" s="23">
        <v>1.3453991089999999</v>
      </c>
      <c r="F12564" s="23">
        <v>0.51866886099999998</v>
      </c>
      <c r="G12564" s="17">
        <v>0.61720946600000004</v>
      </c>
      <c r="H12564" s="17">
        <v>0.38279053400000002</v>
      </c>
      <c r="I12564" s="17">
        <v>0.99405799699999997</v>
      </c>
      <c r="J12564" s="17">
        <v>5.94E-3</v>
      </c>
      <c r="K12564" s="17">
        <v>0</v>
      </c>
    </row>
    <row r="12565" spans="1:11" x14ac:dyDescent="0.45">
      <c r="A12565" s="10" t="s">
        <v>99</v>
      </c>
      <c r="B12565" s="20">
        <v>0.97599999999999998</v>
      </c>
      <c r="C12565" s="19">
        <v>34176</v>
      </c>
      <c r="D12565" s="19">
        <v>7856.0428030000003</v>
      </c>
      <c r="E12565" s="23">
        <v>1.3666110359999999</v>
      </c>
      <c r="F12565" s="23">
        <v>0.52284727499999994</v>
      </c>
      <c r="G12565" s="17">
        <v>0.61730454099999998</v>
      </c>
      <c r="H12565" s="17">
        <v>0.38269545900000002</v>
      </c>
      <c r="I12565" s="17">
        <v>0.99406382599999998</v>
      </c>
      <c r="J12565" s="17">
        <v>5.94E-3</v>
      </c>
      <c r="K12565" s="17">
        <v>0</v>
      </c>
    </row>
    <row r="12566" spans="1:11" x14ac:dyDescent="0.45">
      <c r="A12566" s="10" t="s">
        <v>99</v>
      </c>
      <c r="B12566" s="20">
        <v>0.97699999999999998</v>
      </c>
      <c r="C12566" s="19">
        <v>34197</v>
      </c>
      <c r="D12566" s="19">
        <v>7885.0070930000002</v>
      </c>
      <c r="E12566" s="23">
        <v>1.3922109030000001</v>
      </c>
      <c r="F12566" s="23">
        <v>0.52651532899999998</v>
      </c>
      <c r="G12566" s="17">
        <v>0.617305612</v>
      </c>
      <c r="H12566" s="17">
        <v>0.382694388</v>
      </c>
      <c r="I12566" s="17">
        <v>0.99405731399999997</v>
      </c>
      <c r="J12566" s="17">
        <v>5.94E-3</v>
      </c>
      <c r="K12566" s="17">
        <v>0</v>
      </c>
    </row>
    <row r="12567" spans="1:11" x14ac:dyDescent="0.45">
      <c r="A12567" s="10" t="s">
        <v>99</v>
      </c>
      <c r="B12567" s="20">
        <v>0.97799999999999998</v>
      </c>
      <c r="C12567" s="19">
        <v>34249</v>
      </c>
      <c r="D12567" s="19">
        <v>7957.45867</v>
      </c>
      <c r="E12567" s="23">
        <v>1.397837462</v>
      </c>
      <c r="F12567" s="23">
        <v>0.52886615800000003</v>
      </c>
      <c r="G12567" s="17">
        <v>0.61715670499999997</v>
      </c>
      <c r="H12567" s="17">
        <v>0.38284329499999997</v>
      </c>
      <c r="I12567" s="17">
        <v>0.99407142900000001</v>
      </c>
      <c r="J12567" s="17">
        <v>5.9300000000000004E-3</v>
      </c>
      <c r="K12567" s="17">
        <v>0</v>
      </c>
    </row>
    <row r="12568" spans="1:11" x14ac:dyDescent="0.45">
      <c r="A12568" s="10" t="s">
        <v>99</v>
      </c>
      <c r="B12568" s="20">
        <v>0.97899999999999998</v>
      </c>
      <c r="C12568" s="19">
        <v>34284</v>
      </c>
      <c r="D12568" s="19">
        <v>8007.5869769999999</v>
      </c>
      <c r="E12568" s="23">
        <v>1.4598902460000001</v>
      </c>
      <c r="F12568" s="23">
        <v>0.53542402899999997</v>
      </c>
      <c r="G12568" s="17">
        <v>0.61743087200000002</v>
      </c>
      <c r="H12568" s="17">
        <v>0.38256912799999998</v>
      </c>
      <c r="I12568" s="17">
        <v>0.99408102899999995</v>
      </c>
      <c r="J12568" s="17">
        <v>5.9199999999999999E-3</v>
      </c>
      <c r="K12568" s="17">
        <v>0</v>
      </c>
    </row>
    <row r="12569" spans="1:11" x14ac:dyDescent="0.45">
      <c r="A12569" s="10" t="s">
        <v>99</v>
      </c>
      <c r="B12569" s="20">
        <v>0.98</v>
      </c>
      <c r="C12569" s="19">
        <v>34319</v>
      </c>
      <c r="D12569" s="19">
        <v>8060.1531020000002</v>
      </c>
      <c r="E12569" s="23">
        <v>1.53511087</v>
      </c>
      <c r="F12569" s="23">
        <v>0.53942767700000005</v>
      </c>
      <c r="G12569" s="17">
        <v>0.61744223300000001</v>
      </c>
      <c r="H12569" s="17">
        <v>0.38255776699999999</v>
      </c>
      <c r="I12569" s="17">
        <v>0.99408263600000002</v>
      </c>
      <c r="J12569" s="17">
        <v>5.9199999999999999E-3</v>
      </c>
      <c r="K12569" s="17">
        <v>0</v>
      </c>
    </row>
    <row r="12570" spans="1:11" x14ac:dyDescent="0.45">
      <c r="A12570" s="10" t="s">
        <v>99</v>
      </c>
      <c r="B12570" s="20">
        <v>0.98099999999999998</v>
      </c>
      <c r="C12570" s="19">
        <v>34354</v>
      </c>
      <c r="D12570" s="19">
        <v>8114.4897730000002</v>
      </c>
      <c r="E12570" s="23">
        <v>1.576635808</v>
      </c>
      <c r="F12570" s="23">
        <v>0.54424704700000004</v>
      </c>
      <c r="G12570" s="17">
        <v>0.61759911499999998</v>
      </c>
      <c r="H12570" s="17">
        <v>0.38240088500000002</v>
      </c>
      <c r="I12570" s="17">
        <v>0.99408781400000001</v>
      </c>
      <c r="J12570" s="17">
        <v>5.9100000000000003E-3</v>
      </c>
      <c r="K12570" s="17">
        <v>0</v>
      </c>
    </row>
    <row r="12571" spans="1:11" x14ac:dyDescent="0.45">
      <c r="A12571" s="10" t="s">
        <v>99</v>
      </c>
      <c r="B12571" s="20">
        <v>0.98199999999999998</v>
      </c>
      <c r="C12571" s="19">
        <v>34388</v>
      </c>
      <c r="D12571" s="19">
        <v>8168.964446</v>
      </c>
      <c r="E12571" s="23">
        <v>1.6178411079999999</v>
      </c>
      <c r="F12571" s="23">
        <v>0.54878936300000003</v>
      </c>
      <c r="G12571" s="17">
        <v>0.61765732200000001</v>
      </c>
      <c r="H12571" s="17">
        <v>0.38234267799999999</v>
      </c>
      <c r="I12571" s="17">
        <v>0.99409843600000003</v>
      </c>
      <c r="J12571" s="17">
        <v>5.8999999999999999E-3</v>
      </c>
      <c r="K12571" s="17">
        <v>0</v>
      </c>
    </row>
    <row r="12572" spans="1:11" x14ac:dyDescent="0.45">
      <c r="A12572" s="10" t="s">
        <v>99</v>
      </c>
      <c r="B12572" s="20">
        <v>0.98299999999999998</v>
      </c>
      <c r="C12572" s="19">
        <v>34424</v>
      </c>
      <c r="D12572" s="19">
        <v>8229.005658</v>
      </c>
      <c r="E12572" s="23">
        <v>1.6972793850000001</v>
      </c>
      <c r="F12572" s="23">
        <v>0.553963553</v>
      </c>
      <c r="G12572" s="17">
        <v>0.61770857499999998</v>
      </c>
      <c r="H12572" s="17">
        <v>0.38229142500000002</v>
      </c>
      <c r="I12572" s="17">
        <v>0.99410827300000004</v>
      </c>
      <c r="J12572" s="17">
        <v>5.8900000000000003E-3</v>
      </c>
      <c r="K12572" s="17">
        <v>0</v>
      </c>
    </row>
    <row r="12573" spans="1:11" x14ac:dyDescent="0.45">
      <c r="A12573" s="10" t="s">
        <v>99</v>
      </c>
      <c r="B12573" s="20">
        <v>0.98399999999999999</v>
      </c>
      <c r="C12573" s="19">
        <v>34454</v>
      </c>
      <c r="D12573" s="19">
        <v>8281.2776979999999</v>
      </c>
      <c r="E12573" s="23">
        <v>1.774694628</v>
      </c>
      <c r="F12573" s="23">
        <v>0.55959667099999999</v>
      </c>
      <c r="G12573" s="17">
        <v>0.61798339800000002</v>
      </c>
      <c r="H12573" s="17">
        <v>0.38201660199999998</v>
      </c>
      <c r="I12573" s="17">
        <v>0.99411353700000005</v>
      </c>
      <c r="J12573" s="17">
        <v>5.8900000000000003E-3</v>
      </c>
      <c r="K12573" s="17">
        <v>0</v>
      </c>
    </row>
    <row r="12574" spans="1:11" x14ac:dyDescent="0.45">
      <c r="A12574" s="10" t="s">
        <v>99</v>
      </c>
      <c r="B12574" s="20">
        <v>0.98499999999999999</v>
      </c>
      <c r="C12574" s="19">
        <v>34494</v>
      </c>
      <c r="D12574" s="19">
        <v>8353.5624210000005</v>
      </c>
      <c r="E12574" s="23">
        <v>1.8625537750000001</v>
      </c>
      <c r="F12574" s="23">
        <v>0.56406139</v>
      </c>
      <c r="G12574" s="17">
        <v>0.61828143999999996</v>
      </c>
      <c r="H12574" s="17">
        <v>0.38171855999999998</v>
      </c>
      <c r="I12574" s="17">
        <v>0.99413243399999995</v>
      </c>
      <c r="J12574" s="17">
        <v>5.8700000000000002E-3</v>
      </c>
      <c r="K12574" s="17">
        <v>0</v>
      </c>
    </row>
    <row r="12575" spans="1:11" x14ac:dyDescent="0.45">
      <c r="A12575" s="10" t="s">
        <v>99</v>
      </c>
      <c r="B12575" s="20">
        <v>0.98599999999999999</v>
      </c>
      <c r="C12575" s="19">
        <v>34525</v>
      </c>
      <c r="D12575" s="19">
        <v>8412.1673449999998</v>
      </c>
      <c r="E12575" s="23">
        <v>1.915066004</v>
      </c>
      <c r="F12575" s="23">
        <v>0.56979967799999998</v>
      </c>
      <c r="G12575" s="17">
        <v>0.61833453999999999</v>
      </c>
      <c r="H12575" s="17">
        <v>0.38166546000000001</v>
      </c>
      <c r="I12575" s="17">
        <v>0.99414603899999998</v>
      </c>
      <c r="J12575" s="17">
        <v>5.8500000000000002E-3</v>
      </c>
      <c r="K12575" s="17">
        <v>0</v>
      </c>
    </row>
    <row r="12576" spans="1:11" x14ac:dyDescent="0.45">
      <c r="A12576" s="10" t="s">
        <v>99</v>
      </c>
      <c r="B12576" s="20">
        <v>0.98699999999999999</v>
      </c>
      <c r="C12576" s="19">
        <v>34564</v>
      </c>
      <c r="D12576" s="19">
        <v>8491.3669790000004</v>
      </c>
      <c r="E12576" s="23">
        <v>2.1217163129999999</v>
      </c>
      <c r="F12576" s="23">
        <v>0.57595489200000005</v>
      </c>
      <c r="G12576" s="17">
        <v>0.61859159799999996</v>
      </c>
      <c r="H12576" s="17">
        <v>0.38140840199999998</v>
      </c>
      <c r="I12576" s="17">
        <v>0.994150282</v>
      </c>
      <c r="J12576" s="17">
        <v>5.8500000000000002E-3</v>
      </c>
      <c r="K12576" s="17">
        <v>0</v>
      </c>
    </row>
    <row r="12577" spans="1:11" x14ac:dyDescent="0.45">
      <c r="A12577" s="10" t="s">
        <v>99</v>
      </c>
      <c r="B12577" s="20">
        <v>0.98799999999999999</v>
      </c>
      <c r="C12577" s="19">
        <v>34594</v>
      </c>
      <c r="D12577" s="19">
        <v>8555.9565860000002</v>
      </c>
      <c r="E12577" s="23">
        <v>2.1836134739999999</v>
      </c>
      <c r="F12577" s="23">
        <v>0.58330629000000001</v>
      </c>
      <c r="G12577" s="17">
        <v>0.61886454300000004</v>
      </c>
      <c r="H12577" s="17">
        <v>0.38113545700000001</v>
      </c>
      <c r="I12577" s="17">
        <v>0.99415341499999998</v>
      </c>
      <c r="J12577" s="17">
        <v>5.8500000000000002E-3</v>
      </c>
      <c r="K12577" s="17">
        <v>0</v>
      </c>
    </row>
    <row r="12578" spans="1:11" x14ac:dyDescent="0.45">
      <c r="A12578" s="10" t="s">
        <v>99</v>
      </c>
      <c r="B12578" s="20">
        <v>0.98899999999999999</v>
      </c>
      <c r="C12578" s="19">
        <v>34634</v>
      </c>
      <c r="D12578" s="19">
        <v>8647.7761950000004</v>
      </c>
      <c r="E12578" s="23">
        <v>2.400750779</v>
      </c>
      <c r="F12578" s="23">
        <v>0.58998454</v>
      </c>
      <c r="G12578" s="17">
        <v>0.619044869</v>
      </c>
      <c r="H12578" s="17">
        <v>0.380955131</v>
      </c>
      <c r="I12578" s="17">
        <v>0.99416252800000005</v>
      </c>
      <c r="J12578" s="17">
        <v>5.8399999999999997E-3</v>
      </c>
      <c r="K12578" s="17">
        <v>0</v>
      </c>
    </row>
    <row r="12579" spans="1:11" x14ac:dyDescent="0.45">
      <c r="A12579" s="10" t="s">
        <v>99</v>
      </c>
      <c r="B12579" s="20">
        <v>0.99</v>
      </c>
      <c r="C12579" s="19">
        <v>34668</v>
      </c>
      <c r="D12579" s="19">
        <v>8730.8407139999999</v>
      </c>
      <c r="E12579" s="23">
        <v>2.4808309070000001</v>
      </c>
      <c r="F12579" s="23">
        <v>0.59826432299999999</v>
      </c>
      <c r="G12579" s="17">
        <v>0.61924541399999999</v>
      </c>
      <c r="H12579" s="17">
        <v>0.38075458600000001</v>
      </c>
      <c r="I12579" s="17">
        <v>0.99416991899999996</v>
      </c>
      <c r="J12579" s="17">
        <v>5.8300000000000001E-3</v>
      </c>
      <c r="K12579" s="17">
        <v>0</v>
      </c>
    </row>
    <row r="12580" spans="1:11" x14ac:dyDescent="0.45">
      <c r="A12580" s="10" t="s">
        <v>99</v>
      </c>
      <c r="B12580" s="20">
        <v>0.99099999999999999</v>
      </c>
      <c r="C12580" s="19">
        <v>34693</v>
      </c>
      <c r="D12580" s="19">
        <v>8794.2479120000007</v>
      </c>
      <c r="E12580" s="23">
        <v>2.5870997610000002</v>
      </c>
      <c r="F12580" s="23">
        <v>0.60679136300000003</v>
      </c>
      <c r="G12580" s="17">
        <v>0.61946213900000002</v>
      </c>
      <c r="H12580" s="17">
        <v>0.38053786099999998</v>
      </c>
      <c r="I12580" s="17">
        <v>0.99416654699999996</v>
      </c>
      <c r="J12580" s="17">
        <v>5.8300000000000001E-3</v>
      </c>
      <c r="K12580" s="17">
        <v>0</v>
      </c>
    </row>
    <row r="12581" spans="1:11" x14ac:dyDescent="0.45">
      <c r="A12581" s="10" t="s">
        <v>99</v>
      </c>
      <c r="B12581" s="20">
        <v>0.99199999999999999</v>
      </c>
      <c r="C12581" s="19">
        <v>34739</v>
      </c>
      <c r="D12581" s="19">
        <v>8916.3735710000001</v>
      </c>
      <c r="E12581" s="23">
        <v>2.8324038819999999</v>
      </c>
      <c r="F12581" s="23">
        <v>0.61338228299999997</v>
      </c>
      <c r="G12581" s="17">
        <v>0.619649385</v>
      </c>
      <c r="H12581" s="17">
        <v>0.380350615</v>
      </c>
      <c r="I12581" s="17">
        <v>0.99418927700000004</v>
      </c>
      <c r="J12581" s="17">
        <v>5.8100000000000001E-3</v>
      </c>
      <c r="K12581" s="17">
        <v>0</v>
      </c>
    </row>
    <row r="12582" spans="1:11" x14ac:dyDescent="0.45">
      <c r="A12582" s="10" t="s">
        <v>99</v>
      </c>
      <c r="B12582" s="20">
        <v>0.99299999999999999</v>
      </c>
      <c r="C12582" s="19">
        <v>34774</v>
      </c>
      <c r="D12582" s="19">
        <v>9021.1565370000008</v>
      </c>
      <c r="E12582" s="23">
        <v>3.1677201510000002</v>
      </c>
      <c r="F12582" s="23">
        <v>0.62484106100000003</v>
      </c>
      <c r="G12582" s="17">
        <v>0.61997469400000005</v>
      </c>
      <c r="H12582" s="17">
        <v>0.38002530600000001</v>
      </c>
      <c r="I12582" s="17">
        <v>0.99420738099999995</v>
      </c>
      <c r="J12582" s="17">
        <v>5.79E-3</v>
      </c>
      <c r="K12582" s="17">
        <v>0</v>
      </c>
    </row>
    <row r="12583" spans="1:11" x14ac:dyDescent="0.45">
      <c r="A12583" s="10" t="s">
        <v>99</v>
      </c>
      <c r="B12583" s="20">
        <v>0.99399999999999999</v>
      </c>
      <c r="C12583" s="19">
        <v>34809</v>
      </c>
      <c r="D12583" s="19">
        <v>9137.7049449999995</v>
      </c>
      <c r="E12583" s="23">
        <v>3.5030188820000001</v>
      </c>
      <c r="F12583" s="23">
        <v>0.63555896700000003</v>
      </c>
      <c r="G12583" s="17">
        <v>0.62021316299999996</v>
      </c>
      <c r="H12583" s="17">
        <v>0.37978683699999999</v>
      </c>
      <c r="I12583" s="17">
        <v>0.99422100700000005</v>
      </c>
      <c r="J12583" s="17">
        <v>5.7800000000000004E-3</v>
      </c>
      <c r="K12583" s="17">
        <v>0</v>
      </c>
    </row>
    <row r="12584" spans="1:11" x14ac:dyDescent="0.45">
      <c r="A12584" s="10" t="s">
        <v>99</v>
      </c>
      <c r="B12584" s="20">
        <v>0.995</v>
      </c>
      <c r="C12584" s="19">
        <v>34844</v>
      </c>
      <c r="D12584" s="19">
        <v>9264.3393369999994</v>
      </c>
      <c r="E12584" s="23">
        <v>3.813289122</v>
      </c>
      <c r="F12584" s="23">
        <v>0.64635629299999997</v>
      </c>
      <c r="G12584" s="17">
        <v>0.62039375500000005</v>
      </c>
      <c r="H12584" s="17">
        <v>0.37960624500000001</v>
      </c>
      <c r="I12584" s="17">
        <v>0.99423665100000003</v>
      </c>
      <c r="J12584" s="17">
        <v>5.7600000000000004E-3</v>
      </c>
      <c r="K12584" s="17">
        <v>0</v>
      </c>
    </row>
    <row r="12585" spans="1:11" x14ac:dyDescent="0.45">
      <c r="A12585" s="10" t="s">
        <v>99</v>
      </c>
      <c r="B12585" s="20">
        <v>0.996</v>
      </c>
      <c r="C12585" s="19">
        <v>34878</v>
      </c>
      <c r="D12585" s="19">
        <v>9399.5283660000005</v>
      </c>
      <c r="E12585" s="23">
        <v>4.1976413580000003</v>
      </c>
      <c r="F12585" s="23">
        <v>0.66052001199999999</v>
      </c>
      <c r="G12585" s="17">
        <v>0.62067779099999998</v>
      </c>
      <c r="H12585" s="17">
        <v>0.37932220900000002</v>
      </c>
      <c r="I12585" s="17">
        <v>0.99424704799999997</v>
      </c>
      <c r="J12585" s="17">
        <v>5.7499999999999999E-3</v>
      </c>
      <c r="K12585" s="17">
        <v>0</v>
      </c>
    </row>
    <row r="12586" spans="1:11" x14ac:dyDescent="0.45">
      <c r="A12586" s="10" t="s">
        <v>99</v>
      </c>
      <c r="B12586" s="20">
        <v>0.997</v>
      </c>
      <c r="C12586" s="19">
        <v>34914</v>
      </c>
      <c r="D12586" s="19">
        <v>9563.2990239999999</v>
      </c>
      <c r="E12586" s="23">
        <v>5.049842291</v>
      </c>
      <c r="F12586" s="23">
        <v>0.67431818099999996</v>
      </c>
      <c r="G12586" s="17">
        <v>0.62101162899999995</v>
      </c>
      <c r="H12586" s="17">
        <v>0.37898837099999999</v>
      </c>
      <c r="I12586" s="17">
        <v>0.99426270400000005</v>
      </c>
      <c r="J12586" s="17">
        <v>5.7400000000000003E-3</v>
      </c>
      <c r="K12586" s="17">
        <v>0</v>
      </c>
    </row>
    <row r="12587" spans="1:11" x14ac:dyDescent="0.45">
      <c r="A12587" s="10" t="s">
        <v>99</v>
      </c>
      <c r="B12587" s="20">
        <v>0.998</v>
      </c>
      <c r="C12587" s="19">
        <v>34949</v>
      </c>
      <c r="D12587" s="19">
        <v>9763.8705910000008</v>
      </c>
      <c r="E12587" s="23">
        <v>6.4501582749999997</v>
      </c>
      <c r="F12587" s="23">
        <v>0.69024410899999999</v>
      </c>
      <c r="G12587" s="17">
        <v>0.62127671799999995</v>
      </c>
      <c r="H12587" s="17">
        <v>0.37872328199999999</v>
      </c>
      <c r="I12587" s="17">
        <v>0.99427317800000004</v>
      </c>
      <c r="J12587" s="17">
        <v>5.7299999999999999E-3</v>
      </c>
      <c r="K12587" s="17">
        <v>0</v>
      </c>
    </row>
    <row r="12588" spans="1:11" x14ac:dyDescent="0.45">
      <c r="A12588" s="10" t="s">
        <v>99</v>
      </c>
      <c r="B12588" s="20">
        <v>0.999</v>
      </c>
      <c r="C12588" s="19">
        <v>34983</v>
      </c>
      <c r="D12588" s="19">
        <v>10086.03239</v>
      </c>
      <c r="E12588" s="23">
        <v>15.07135077</v>
      </c>
      <c r="F12588" s="23">
        <v>0.71284224799999996</v>
      </c>
      <c r="G12588" s="17">
        <v>0.621587628</v>
      </c>
      <c r="H12588" s="17">
        <v>0.378412372</v>
      </c>
      <c r="I12588" s="17">
        <v>0.99427569999999998</v>
      </c>
      <c r="J12588" s="17">
        <v>5.7200000000000003E-3</v>
      </c>
      <c r="K12588" s="17">
        <v>0</v>
      </c>
    </row>
    <row r="12589" spans="1:11" x14ac:dyDescent="0.45">
      <c r="A12589" s="10" t="s">
        <v>99</v>
      </c>
      <c r="B12589" s="20">
        <v>1</v>
      </c>
      <c r="C12589" s="19">
        <v>34984</v>
      </c>
      <c r="D12589" s="19">
        <v>10105.114519999999</v>
      </c>
      <c r="E12589" s="23">
        <v>19.082126150000001</v>
      </c>
      <c r="F12589" s="23">
        <v>0.74889541699999995</v>
      </c>
      <c r="G12589" s="17">
        <v>0.62159844500000005</v>
      </c>
      <c r="H12589" s="17">
        <v>0.378401555</v>
      </c>
      <c r="I12589" s="17">
        <v>0.99427619300000003</v>
      </c>
      <c r="J12589" s="17">
        <v>5.7200000000000003E-3</v>
      </c>
      <c r="K12589" s="17">
        <v>0</v>
      </c>
    </row>
    <row r="12590" spans="1:11" x14ac:dyDescent="0.45">
      <c r="A12590" s="10" t="s">
        <v>101</v>
      </c>
      <c r="B12590" s="20">
        <v>0</v>
      </c>
      <c r="C12590" s="19">
        <v>797</v>
      </c>
      <c r="D12590" s="19">
        <v>0.79625383599999999</v>
      </c>
      <c r="E12590" s="23">
        <v>1.8799999999999999E-3</v>
      </c>
      <c r="F12590" s="23">
        <v>1.5200000000000001E-3</v>
      </c>
      <c r="G12590" s="17">
        <v>0.84316185700000001</v>
      </c>
      <c r="H12590" s="17">
        <v>0.15683814300000001</v>
      </c>
      <c r="I12590" s="17">
        <v>0.61208727200000002</v>
      </c>
      <c r="J12590" s="17">
        <v>0.38791272799999998</v>
      </c>
      <c r="K12590" s="17">
        <v>0</v>
      </c>
    </row>
    <row r="12591" spans="1:11" x14ac:dyDescent="0.45">
      <c r="A12591" s="10" t="s">
        <v>101</v>
      </c>
      <c r="B12591" s="20">
        <v>0.01</v>
      </c>
      <c r="C12591" s="19">
        <v>2411</v>
      </c>
      <c r="D12591" s="19">
        <v>5.6777638819999998</v>
      </c>
      <c r="E12591" s="23">
        <v>3.9500000000000004E-3</v>
      </c>
      <c r="F12591" s="23">
        <v>3.5599999999999998E-3</v>
      </c>
      <c r="G12591" s="17">
        <v>0.84529240999999999</v>
      </c>
      <c r="H12591" s="17">
        <v>0.15470759000000001</v>
      </c>
      <c r="I12591" s="17">
        <v>0.61356213299999995</v>
      </c>
      <c r="J12591" s="17">
        <v>0.38643786699999999</v>
      </c>
      <c r="K12591" s="17">
        <v>0</v>
      </c>
    </row>
    <row r="12592" spans="1:11" x14ac:dyDescent="0.45">
      <c r="A12592" s="10" t="s">
        <v>101</v>
      </c>
      <c r="B12592" s="20">
        <v>0.02</v>
      </c>
      <c r="C12592" s="19">
        <v>4027</v>
      </c>
      <c r="D12592" s="19">
        <v>13.573332430000001</v>
      </c>
      <c r="E12592" s="23">
        <v>5.5500000000000002E-3</v>
      </c>
      <c r="F12592" s="23">
        <v>5.0499999999999998E-3</v>
      </c>
      <c r="G12592" s="17">
        <v>0.81748199700000002</v>
      </c>
      <c r="H12592" s="17">
        <v>0.18251800300000001</v>
      </c>
      <c r="I12592" s="17">
        <v>0.65725618900000005</v>
      </c>
      <c r="J12592" s="17">
        <v>0.34274381100000001</v>
      </c>
      <c r="K12592" s="17">
        <v>0</v>
      </c>
    </row>
    <row r="12593" spans="1:11" x14ac:dyDescent="0.45">
      <c r="A12593" s="10" t="s">
        <v>101</v>
      </c>
      <c r="B12593" s="20">
        <v>0.03</v>
      </c>
      <c r="C12593" s="19">
        <v>5020</v>
      </c>
      <c r="D12593" s="19">
        <v>19.448914859999999</v>
      </c>
      <c r="E12593" s="23">
        <v>6.28E-3</v>
      </c>
      <c r="F12593" s="23">
        <v>5.79E-3</v>
      </c>
      <c r="G12593" s="17">
        <v>0.79940239000000002</v>
      </c>
      <c r="H12593" s="17">
        <v>0.20059761000000001</v>
      </c>
      <c r="I12593" s="17">
        <v>0.69207534599999998</v>
      </c>
      <c r="J12593" s="17">
        <v>0.30792465400000002</v>
      </c>
      <c r="K12593" s="17">
        <v>0</v>
      </c>
    </row>
    <row r="12594" spans="1:11" x14ac:dyDescent="0.45">
      <c r="A12594" s="10" t="s">
        <v>101</v>
      </c>
      <c r="B12594" s="20">
        <v>0.04</v>
      </c>
      <c r="C12594" s="19">
        <v>7249</v>
      </c>
      <c r="D12594" s="19">
        <v>33.79133942</v>
      </c>
      <c r="E12594" s="23">
        <v>7.0000000000000001E-3</v>
      </c>
      <c r="F12594" s="23">
        <v>6.3899999999999998E-3</v>
      </c>
      <c r="G12594" s="17">
        <v>0.79376465699999998</v>
      </c>
      <c r="H12594" s="17">
        <v>0.20623534299999999</v>
      </c>
      <c r="I12594" s="17">
        <v>0.78412029699999997</v>
      </c>
      <c r="J12594" s="17">
        <v>0.21587970300000001</v>
      </c>
      <c r="K12594" s="17">
        <v>0</v>
      </c>
    </row>
    <row r="12595" spans="1:11" x14ac:dyDescent="0.45">
      <c r="A12595" s="10" t="s">
        <v>101</v>
      </c>
      <c r="B12595" s="20">
        <v>0.05</v>
      </c>
      <c r="C12595" s="19">
        <v>8843</v>
      </c>
      <c r="D12595" s="19">
        <v>45.725224109999999</v>
      </c>
      <c r="E12595" s="23">
        <v>7.9399999999999991E-3</v>
      </c>
      <c r="F12595" s="23">
        <v>7.1999999999999998E-3</v>
      </c>
      <c r="G12595" s="17">
        <v>0.78548004100000002</v>
      </c>
      <c r="H12595" s="17">
        <v>0.21451995900000001</v>
      </c>
      <c r="I12595" s="17">
        <v>0.70174891299999997</v>
      </c>
      <c r="J12595" s="17">
        <v>0.29825108700000003</v>
      </c>
      <c r="K12595" s="17">
        <v>0</v>
      </c>
    </row>
    <row r="12596" spans="1:11" x14ac:dyDescent="0.45">
      <c r="A12596" s="10" t="s">
        <v>101</v>
      </c>
      <c r="B12596" s="20">
        <v>0.06</v>
      </c>
      <c r="C12596" s="19">
        <v>10447</v>
      </c>
      <c r="D12596" s="19">
        <v>58.866426930000003</v>
      </c>
      <c r="E12596" s="23">
        <v>8.4600000000000005E-3</v>
      </c>
      <c r="F12596" s="23">
        <v>7.9000000000000008E-3</v>
      </c>
      <c r="G12596" s="17">
        <v>0.77811812000000002</v>
      </c>
      <c r="H12596" s="17">
        <v>0.22188188</v>
      </c>
      <c r="I12596" s="17">
        <v>0.68117958700000003</v>
      </c>
      <c r="J12596" s="17">
        <v>0.31795073200000001</v>
      </c>
      <c r="K12596" s="17">
        <v>8.7000000000000001E-4</v>
      </c>
    </row>
    <row r="12597" spans="1:11" x14ac:dyDescent="0.45">
      <c r="A12597" s="10" t="s">
        <v>101</v>
      </c>
      <c r="B12597" s="20">
        <v>7.0000000000000007E-2</v>
      </c>
      <c r="C12597" s="19">
        <v>12040</v>
      </c>
      <c r="D12597" s="19">
        <v>72.779158969999997</v>
      </c>
      <c r="E12597" s="23">
        <v>9.0100000000000006E-3</v>
      </c>
      <c r="F12597" s="23">
        <v>8.4600000000000005E-3</v>
      </c>
      <c r="G12597" s="17">
        <v>0.77342192700000001</v>
      </c>
      <c r="H12597" s="17">
        <v>0.22657807299999999</v>
      </c>
      <c r="I12597" s="17">
        <v>0.68874327199999996</v>
      </c>
      <c r="J12597" s="17">
        <v>0.310548147</v>
      </c>
      <c r="K12597" s="17">
        <v>7.0899999999999999E-4</v>
      </c>
    </row>
    <row r="12598" spans="1:11" x14ac:dyDescent="0.45">
      <c r="A12598" s="10" t="s">
        <v>101</v>
      </c>
      <c r="B12598" s="20">
        <v>0.08</v>
      </c>
      <c r="C12598" s="19">
        <v>13698</v>
      </c>
      <c r="D12598" s="19">
        <v>88.541783359999997</v>
      </c>
      <c r="E12598" s="23">
        <v>0.01</v>
      </c>
      <c r="F12598" s="23">
        <v>8.9599999999999992E-3</v>
      </c>
      <c r="G12598" s="17">
        <v>0.78478610000000004</v>
      </c>
      <c r="H12598" s="17">
        <v>0.21521390000000001</v>
      </c>
      <c r="I12598" s="17">
        <v>0.73016615600000001</v>
      </c>
      <c r="J12598" s="17">
        <v>0.26924980599999998</v>
      </c>
      <c r="K12598" s="17">
        <v>5.8399999999999999E-4</v>
      </c>
    </row>
    <row r="12599" spans="1:11" x14ac:dyDescent="0.45">
      <c r="A12599" s="10" t="s">
        <v>101</v>
      </c>
      <c r="B12599" s="20">
        <v>0.09</v>
      </c>
      <c r="C12599" s="19">
        <v>15296</v>
      </c>
      <c r="D12599" s="19">
        <v>104.9953965</v>
      </c>
      <c r="E12599" s="23">
        <v>1.0699999999999999E-2</v>
      </c>
      <c r="F12599" s="23">
        <v>9.6799999999999994E-3</v>
      </c>
      <c r="G12599" s="17">
        <v>0.79027196700000002</v>
      </c>
      <c r="H12599" s="17">
        <v>0.20972803300000001</v>
      </c>
      <c r="I12599" s="17">
        <v>0.72403325699999999</v>
      </c>
      <c r="J12599" s="17">
        <v>0.275473896</v>
      </c>
      <c r="K12599" s="17">
        <v>4.9299999999999995E-4</v>
      </c>
    </row>
    <row r="12600" spans="1:11" x14ac:dyDescent="0.45">
      <c r="A12600" s="10" t="s">
        <v>101</v>
      </c>
      <c r="B12600" s="20">
        <v>0.1</v>
      </c>
      <c r="C12600" s="19">
        <v>16919</v>
      </c>
      <c r="D12600" s="19">
        <v>122.7673815</v>
      </c>
      <c r="E12600" s="23">
        <v>1.12E-2</v>
      </c>
      <c r="F12600" s="23">
        <v>1.04E-2</v>
      </c>
      <c r="G12600" s="17">
        <v>0.78314321200000003</v>
      </c>
      <c r="H12600" s="17">
        <v>0.21685678799999999</v>
      </c>
      <c r="I12600" s="17">
        <v>0.73809159300000005</v>
      </c>
      <c r="J12600" s="17">
        <v>0.26149182100000001</v>
      </c>
      <c r="K12600" s="17">
        <v>4.17E-4</v>
      </c>
    </row>
    <row r="12601" spans="1:11" x14ac:dyDescent="0.45">
      <c r="A12601" s="10" t="s">
        <v>101</v>
      </c>
      <c r="B12601" s="20">
        <v>0.11</v>
      </c>
      <c r="C12601" s="19">
        <v>18516</v>
      </c>
      <c r="D12601" s="19">
        <v>141.23740860000001</v>
      </c>
      <c r="E12601" s="23">
        <v>1.1900000000000001E-2</v>
      </c>
      <c r="F12601" s="23">
        <v>1.09E-2</v>
      </c>
      <c r="G12601" s="17">
        <v>0.79066753099999998</v>
      </c>
      <c r="H12601" s="17">
        <v>0.20933246899999999</v>
      </c>
      <c r="I12601" s="17">
        <v>0.75224958600000003</v>
      </c>
      <c r="J12601" s="17">
        <v>0.24738929800000001</v>
      </c>
      <c r="K12601" s="17">
        <v>3.6099999999999999E-4</v>
      </c>
    </row>
    <row r="12602" spans="1:11" x14ac:dyDescent="0.45">
      <c r="A12602" s="10" t="s">
        <v>101</v>
      </c>
      <c r="B12602" s="20">
        <v>0.12</v>
      </c>
      <c r="C12602" s="19">
        <v>20136</v>
      </c>
      <c r="D12602" s="19">
        <v>161.13500619999999</v>
      </c>
      <c r="E12602" s="23">
        <v>1.26E-2</v>
      </c>
      <c r="F12602" s="23">
        <v>1.15E-2</v>
      </c>
      <c r="G12602" s="17">
        <v>0.79315653600000002</v>
      </c>
      <c r="H12602" s="17">
        <v>0.206843464</v>
      </c>
      <c r="I12602" s="17">
        <v>0.77347809599999995</v>
      </c>
      <c r="J12602" s="17">
        <v>0.225714942</v>
      </c>
      <c r="K12602" s="17">
        <v>8.0699999999999999E-4</v>
      </c>
    </row>
    <row r="12603" spans="1:11" x14ac:dyDescent="0.45">
      <c r="A12603" s="10" t="s">
        <v>101</v>
      </c>
      <c r="B12603" s="20">
        <v>0.13</v>
      </c>
      <c r="C12603" s="19">
        <v>21737</v>
      </c>
      <c r="D12603" s="19">
        <v>181.7353225</v>
      </c>
      <c r="E12603" s="23">
        <v>1.32E-2</v>
      </c>
      <c r="F12603" s="23">
        <v>1.21E-2</v>
      </c>
      <c r="G12603" s="17">
        <v>0.787413166</v>
      </c>
      <c r="H12603" s="17">
        <v>0.212586834</v>
      </c>
      <c r="I12603" s="17">
        <v>0.78038131200000005</v>
      </c>
      <c r="J12603" s="17">
        <v>0.21890678099999999</v>
      </c>
      <c r="K12603" s="17">
        <v>7.1199999999999996E-4</v>
      </c>
    </row>
    <row r="12604" spans="1:11" x14ac:dyDescent="0.45">
      <c r="A12604" s="10" t="s">
        <v>101</v>
      </c>
      <c r="B12604" s="20">
        <v>0.14000000000000001</v>
      </c>
      <c r="C12604" s="19">
        <v>23526</v>
      </c>
      <c r="D12604" s="19">
        <v>206.0696327</v>
      </c>
      <c r="E12604" s="23">
        <v>1.3899999999999999E-2</v>
      </c>
      <c r="F12604" s="23">
        <v>1.2699999999999999E-2</v>
      </c>
      <c r="G12604" s="17">
        <v>0.78377114699999995</v>
      </c>
      <c r="H12604" s="17">
        <v>0.216228853</v>
      </c>
      <c r="I12604" s="17">
        <v>0.78526756399999997</v>
      </c>
      <c r="J12604" s="17">
        <v>0.21410238100000001</v>
      </c>
      <c r="K12604" s="17">
        <v>6.3000000000000003E-4</v>
      </c>
    </row>
    <row r="12605" spans="1:11" x14ac:dyDescent="0.45">
      <c r="A12605" s="10" t="s">
        <v>101</v>
      </c>
      <c r="B12605" s="20">
        <v>0.15</v>
      </c>
      <c r="C12605" s="19">
        <v>24955</v>
      </c>
      <c r="D12605" s="19">
        <v>226.31844760000001</v>
      </c>
      <c r="E12605" s="23">
        <v>1.44E-2</v>
      </c>
      <c r="F12605" s="23">
        <v>1.32E-2</v>
      </c>
      <c r="G12605" s="17">
        <v>0.78489280699999997</v>
      </c>
      <c r="H12605" s="17">
        <v>0.215107193</v>
      </c>
      <c r="I12605" s="17">
        <v>0.79377687299999999</v>
      </c>
      <c r="J12605" s="17">
        <v>0.20564508100000001</v>
      </c>
      <c r="K12605" s="17">
        <v>5.7799999999999995E-4</v>
      </c>
    </row>
    <row r="12606" spans="1:11" x14ac:dyDescent="0.45">
      <c r="A12606" s="10" t="s">
        <v>101</v>
      </c>
      <c r="B12606" s="20">
        <v>0.16</v>
      </c>
      <c r="C12606" s="19">
        <v>26530</v>
      </c>
      <c r="D12606" s="19">
        <v>249.48809320000001</v>
      </c>
      <c r="E12606" s="23">
        <v>1.4999999999999999E-2</v>
      </c>
      <c r="F12606" s="23">
        <v>1.37E-2</v>
      </c>
      <c r="G12606" s="17">
        <v>0.78462118400000003</v>
      </c>
      <c r="H12606" s="17">
        <v>0.215378816</v>
      </c>
      <c r="I12606" s="17">
        <v>0.79780428199999998</v>
      </c>
      <c r="J12606" s="17">
        <v>0.20166980400000001</v>
      </c>
      <c r="K12606" s="17">
        <v>5.2599999999999999E-4</v>
      </c>
    </row>
    <row r="12607" spans="1:11" x14ac:dyDescent="0.45">
      <c r="A12607" s="10" t="s">
        <v>101</v>
      </c>
      <c r="B12607" s="20">
        <v>0.17</v>
      </c>
      <c r="C12607" s="19">
        <v>28188</v>
      </c>
      <c r="D12607" s="19">
        <v>274.81124119999998</v>
      </c>
      <c r="E12607" s="23">
        <v>1.5599999999999999E-2</v>
      </c>
      <c r="F12607" s="23">
        <v>1.43E-2</v>
      </c>
      <c r="G12607" s="17">
        <v>0.78348942799999999</v>
      </c>
      <c r="H12607" s="17">
        <v>0.21651057200000001</v>
      </c>
      <c r="I12607" s="17">
        <v>0.80848059299999997</v>
      </c>
      <c r="J12607" s="17">
        <v>0.191043135</v>
      </c>
      <c r="K12607" s="17">
        <v>4.7600000000000002E-4</v>
      </c>
    </row>
    <row r="12608" spans="1:11" x14ac:dyDescent="0.45">
      <c r="A12608" s="10" t="s">
        <v>101</v>
      </c>
      <c r="B12608" s="20">
        <v>0.18</v>
      </c>
      <c r="C12608" s="19">
        <v>29811</v>
      </c>
      <c r="D12608" s="19">
        <v>300.46762819999998</v>
      </c>
      <c r="E12608" s="23">
        <v>1.6E-2</v>
      </c>
      <c r="F12608" s="23">
        <v>1.4800000000000001E-2</v>
      </c>
      <c r="G12608" s="17">
        <v>0.77867230200000004</v>
      </c>
      <c r="H12608" s="17">
        <v>0.22132769799999999</v>
      </c>
      <c r="I12608" s="17">
        <v>0.80794250400000001</v>
      </c>
      <c r="J12608" s="17">
        <v>0.19162043500000001</v>
      </c>
      <c r="K12608" s="17">
        <v>4.37E-4</v>
      </c>
    </row>
    <row r="12609" spans="1:11" x14ac:dyDescent="0.45">
      <c r="A12609" s="10" t="s">
        <v>101</v>
      </c>
      <c r="B12609" s="20">
        <v>0.19</v>
      </c>
      <c r="C12609" s="19">
        <v>31414</v>
      </c>
      <c r="D12609" s="19">
        <v>326.65631919999998</v>
      </c>
      <c r="E12609" s="23">
        <v>1.67E-2</v>
      </c>
      <c r="F12609" s="23">
        <v>1.52E-2</v>
      </c>
      <c r="G12609" s="17">
        <v>0.777646909</v>
      </c>
      <c r="H12609" s="17">
        <v>0.222353091</v>
      </c>
      <c r="I12609" s="17">
        <v>0.80529358600000001</v>
      </c>
      <c r="J12609" s="17">
        <v>0.194304167</v>
      </c>
      <c r="K12609" s="17">
        <v>4.0200000000000001E-4</v>
      </c>
    </row>
    <row r="12610" spans="1:11" x14ac:dyDescent="0.45">
      <c r="A12610" s="10" t="s">
        <v>101</v>
      </c>
      <c r="B12610" s="20">
        <v>0.2</v>
      </c>
      <c r="C12610" s="19">
        <v>33038</v>
      </c>
      <c r="D12610" s="19">
        <v>354.22336810000002</v>
      </c>
      <c r="E12610" s="23">
        <v>1.7500000000000002E-2</v>
      </c>
      <c r="F12610" s="23">
        <v>1.5699999999999999E-2</v>
      </c>
      <c r="G12610" s="17">
        <v>0.78104001499999998</v>
      </c>
      <c r="H12610" s="17">
        <v>0.218959985</v>
      </c>
      <c r="I12610" s="17">
        <v>0.80427650399999995</v>
      </c>
      <c r="J12610" s="17">
        <v>0.195348778</v>
      </c>
      <c r="K12610" s="17">
        <v>3.7500000000000001E-4</v>
      </c>
    </row>
    <row r="12611" spans="1:11" x14ac:dyDescent="0.45">
      <c r="A12611" s="10" t="s">
        <v>101</v>
      </c>
      <c r="B12611" s="20">
        <v>0.21</v>
      </c>
      <c r="C12611" s="19">
        <v>34601</v>
      </c>
      <c r="D12611" s="19">
        <v>382.20284989999999</v>
      </c>
      <c r="E12611" s="23">
        <v>1.83E-2</v>
      </c>
      <c r="F12611" s="23">
        <v>1.6299999999999999E-2</v>
      </c>
      <c r="G12611" s="17">
        <v>0.782434034</v>
      </c>
      <c r="H12611" s="17">
        <v>0.217565966</v>
      </c>
      <c r="I12611" s="17">
        <v>0.79929880399999997</v>
      </c>
      <c r="J12611" s="17">
        <v>0.200353261</v>
      </c>
      <c r="K12611" s="17">
        <v>3.48E-4</v>
      </c>
    </row>
    <row r="12612" spans="1:11" x14ac:dyDescent="0.45">
      <c r="A12612" s="10" t="s">
        <v>101</v>
      </c>
      <c r="B12612" s="20">
        <v>0.22</v>
      </c>
      <c r="C12612" s="19">
        <v>36225</v>
      </c>
      <c r="D12612" s="19">
        <v>412.40733849999998</v>
      </c>
      <c r="E12612" s="23">
        <v>1.9E-2</v>
      </c>
      <c r="F12612" s="23">
        <v>1.6899999999999998E-2</v>
      </c>
      <c r="G12612" s="17">
        <v>0.78434782599999997</v>
      </c>
      <c r="H12612" s="17">
        <v>0.215652174</v>
      </c>
      <c r="I12612" s="17">
        <v>0.79739141099999999</v>
      </c>
      <c r="J12612" s="17">
        <v>0.20228507000000001</v>
      </c>
      <c r="K12612" s="17">
        <v>3.2400000000000001E-4</v>
      </c>
    </row>
    <row r="12613" spans="1:11" x14ac:dyDescent="0.45">
      <c r="A12613" s="10" t="s">
        <v>101</v>
      </c>
      <c r="B12613" s="20">
        <v>0.23</v>
      </c>
      <c r="C12613" s="19">
        <v>38014</v>
      </c>
      <c r="D12613" s="19">
        <v>447.11362370000001</v>
      </c>
      <c r="E12613" s="23">
        <v>1.9900000000000001E-2</v>
      </c>
      <c r="F12613" s="23">
        <v>1.7500000000000002E-2</v>
      </c>
      <c r="G12613" s="17">
        <v>0.78292208100000005</v>
      </c>
      <c r="H12613" s="17">
        <v>0.21707791900000001</v>
      </c>
      <c r="I12613" s="17">
        <v>0.80222079300000004</v>
      </c>
      <c r="J12613" s="17">
        <v>0.19747973699999999</v>
      </c>
      <c r="K12613" s="17">
        <v>2.99E-4</v>
      </c>
    </row>
    <row r="12614" spans="1:11" x14ac:dyDescent="0.45">
      <c r="A12614" s="10" t="s">
        <v>101</v>
      </c>
      <c r="B12614" s="20">
        <v>0.24</v>
      </c>
      <c r="C12614" s="19">
        <v>39482</v>
      </c>
      <c r="D12614" s="19">
        <v>476.89130460000001</v>
      </c>
      <c r="E12614" s="23">
        <v>2.07E-2</v>
      </c>
      <c r="F12614" s="23">
        <v>1.8100000000000002E-2</v>
      </c>
      <c r="G12614" s="17">
        <v>0.78109011699999997</v>
      </c>
      <c r="H12614" s="17">
        <v>0.218909883</v>
      </c>
      <c r="I12614" s="17">
        <v>0.80141116999999995</v>
      </c>
      <c r="J12614" s="17">
        <v>0.19830615800000001</v>
      </c>
      <c r="K12614" s="17">
        <v>2.8299999999999999E-4</v>
      </c>
    </row>
    <row r="12615" spans="1:11" x14ac:dyDescent="0.45">
      <c r="A12615" s="10" t="s">
        <v>101</v>
      </c>
      <c r="B12615" s="20">
        <v>0.25</v>
      </c>
      <c r="C12615" s="19">
        <v>41079</v>
      </c>
      <c r="D12615" s="19">
        <v>510.71691279999999</v>
      </c>
      <c r="E12615" s="23">
        <v>2.1700000000000001E-2</v>
      </c>
      <c r="F12615" s="23">
        <v>1.8800000000000001E-2</v>
      </c>
      <c r="G12615" s="17">
        <v>0.78417196099999997</v>
      </c>
      <c r="H12615" s="17">
        <v>0.215828039</v>
      </c>
      <c r="I12615" s="17">
        <v>0.79836626099999997</v>
      </c>
      <c r="J12615" s="17">
        <v>0.20136728000000001</v>
      </c>
      <c r="K12615" s="17">
        <v>2.6600000000000001E-4</v>
      </c>
    </row>
    <row r="12616" spans="1:11" x14ac:dyDescent="0.45">
      <c r="A12616" s="10" t="s">
        <v>101</v>
      </c>
      <c r="B12616" s="20">
        <v>0.26</v>
      </c>
      <c r="C12616" s="19">
        <v>42708</v>
      </c>
      <c r="D12616" s="19">
        <v>547.21318329999997</v>
      </c>
      <c r="E12616" s="23">
        <v>2.29E-2</v>
      </c>
      <c r="F12616" s="23">
        <v>1.9599999999999999E-2</v>
      </c>
      <c r="G12616" s="17">
        <v>0.782289032</v>
      </c>
      <c r="H12616" s="17">
        <v>0.217710968</v>
      </c>
      <c r="I12616" s="17">
        <v>0.79149137199999997</v>
      </c>
      <c r="J12616" s="17">
        <v>0.20825965599999999</v>
      </c>
      <c r="K12616" s="17">
        <v>2.4899999999999998E-4</v>
      </c>
    </row>
    <row r="12617" spans="1:11" x14ac:dyDescent="0.45">
      <c r="A12617" s="10" t="s">
        <v>101</v>
      </c>
      <c r="B12617" s="20">
        <v>0.27</v>
      </c>
      <c r="C12617" s="19">
        <v>44301</v>
      </c>
      <c r="D12617" s="19">
        <v>584.50330529999997</v>
      </c>
      <c r="E12617" s="23">
        <v>2.4E-2</v>
      </c>
      <c r="F12617" s="23">
        <v>2.0400000000000001E-2</v>
      </c>
      <c r="G12617" s="17">
        <v>0.78174307600000004</v>
      </c>
      <c r="H12617" s="17">
        <v>0.21825692399999999</v>
      </c>
      <c r="I12617" s="17">
        <v>0.79544026599999995</v>
      </c>
      <c r="J12617" s="17">
        <v>0.20432424800000001</v>
      </c>
      <c r="K12617" s="17">
        <v>2.3499999999999999E-4</v>
      </c>
    </row>
    <row r="12618" spans="1:11" x14ac:dyDescent="0.45">
      <c r="A12618" s="10" t="s">
        <v>101</v>
      </c>
      <c r="B12618" s="20">
        <v>0.28000000000000003</v>
      </c>
      <c r="C12618" s="19">
        <v>46061</v>
      </c>
      <c r="D12618" s="19">
        <v>627.40788099999997</v>
      </c>
      <c r="E12618" s="23">
        <v>2.5000000000000001E-2</v>
      </c>
      <c r="F12618" s="23">
        <v>2.1299999999999999E-2</v>
      </c>
      <c r="G12618" s="17">
        <v>0.77779466399999997</v>
      </c>
      <c r="H12618" s="17">
        <v>0.222205336</v>
      </c>
      <c r="I12618" s="17">
        <v>0.78695901700000004</v>
      </c>
      <c r="J12618" s="17">
        <v>0.212618267</v>
      </c>
      <c r="K12618" s="17">
        <v>4.2299999999999998E-4</v>
      </c>
    </row>
    <row r="12619" spans="1:11" x14ac:dyDescent="0.45">
      <c r="A12619" s="10" t="s">
        <v>101</v>
      </c>
      <c r="B12619" s="20">
        <v>0.28999999999999998</v>
      </c>
      <c r="C12619" s="19">
        <v>47675</v>
      </c>
      <c r="D12619" s="19">
        <v>668.68375470000001</v>
      </c>
      <c r="E12619" s="23">
        <v>2.63E-2</v>
      </c>
      <c r="F12619" s="23">
        <v>2.2200000000000001E-2</v>
      </c>
      <c r="G12619" s="17">
        <v>0.78053487200000005</v>
      </c>
      <c r="H12619" s="17">
        <v>0.21946512800000001</v>
      </c>
      <c r="I12619" s="17">
        <v>0.78614151200000004</v>
      </c>
      <c r="J12619" s="17">
        <v>0.213419777</v>
      </c>
      <c r="K12619" s="17">
        <v>4.3899999999999999E-4</v>
      </c>
    </row>
    <row r="12620" spans="1:11" x14ac:dyDescent="0.45">
      <c r="A12620" s="10" t="s">
        <v>101</v>
      </c>
      <c r="B12620" s="20">
        <v>0.3</v>
      </c>
      <c r="C12620" s="19">
        <v>49142</v>
      </c>
      <c r="D12620" s="19">
        <v>707.8936238</v>
      </c>
      <c r="E12620" s="23">
        <v>2.7199999999999998E-2</v>
      </c>
      <c r="F12620" s="23">
        <v>2.3E-2</v>
      </c>
      <c r="G12620" s="17">
        <v>0.78120548599999995</v>
      </c>
      <c r="H12620" s="17">
        <v>0.218794514</v>
      </c>
      <c r="I12620" s="17">
        <v>0.79117925200000006</v>
      </c>
      <c r="J12620" s="17">
        <v>0.208402591</v>
      </c>
      <c r="K12620" s="17">
        <v>4.1800000000000002E-4</v>
      </c>
    </row>
    <row r="12621" spans="1:11" x14ac:dyDescent="0.45">
      <c r="A12621" s="10" t="s">
        <v>101</v>
      </c>
      <c r="B12621" s="20">
        <v>0.31</v>
      </c>
      <c r="C12621" s="19">
        <v>50742</v>
      </c>
      <c r="D12621" s="19">
        <v>752.72852209999996</v>
      </c>
      <c r="E12621" s="23">
        <v>2.8899999999999999E-2</v>
      </c>
      <c r="F12621" s="23">
        <v>2.3900000000000001E-2</v>
      </c>
      <c r="G12621" s="17">
        <v>0.77998502199999997</v>
      </c>
      <c r="H12621" s="17">
        <v>0.220014978</v>
      </c>
      <c r="I12621" s="17">
        <v>0.79497216400000004</v>
      </c>
      <c r="J12621" s="17">
        <v>0.204631375</v>
      </c>
      <c r="K12621" s="17">
        <v>3.9599999999999998E-4</v>
      </c>
    </row>
    <row r="12622" spans="1:11" x14ac:dyDescent="0.45">
      <c r="A12622" s="10" t="s">
        <v>101</v>
      </c>
      <c r="B12622" s="20">
        <v>0.32</v>
      </c>
      <c r="C12622" s="19">
        <v>52300</v>
      </c>
      <c r="D12622" s="19">
        <v>798.61402139999996</v>
      </c>
      <c r="E12622" s="23">
        <v>3.0300000000000001E-2</v>
      </c>
      <c r="F12622" s="23">
        <v>2.4899999999999999E-2</v>
      </c>
      <c r="G12622" s="17">
        <v>0.77906309799999995</v>
      </c>
      <c r="H12622" s="17">
        <v>0.22093690199999999</v>
      </c>
      <c r="I12622" s="17">
        <v>0.794093347</v>
      </c>
      <c r="J12622" s="17">
        <v>0.20553138600000001</v>
      </c>
      <c r="K12622" s="17">
        <v>3.7500000000000001E-4</v>
      </c>
    </row>
    <row r="12623" spans="1:11" x14ac:dyDescent="0.45">
      <c r="A12623" s="10" t="s">
        <v>101</v>
      </c>
      <c r="B12623" s="20">
        <v>0.33</v>
      </c>
      <c r="C12623" s="19">
        <v>53974</v>
      </c>
      <c r="D12623" s="19">
        <v>850.47406269999999</v>
      </c>
      <c r="E12623" s="23">
        <v>3.1800000000000002E-2</v>
      </c>
      <c r="F12623" s="23">
        <v>2.5999999999999999E-2</v>
      </c>
      <c r="G12623" s="17">
        <v>0.78115388900000005</v>
      </c>
      <c r="H12623" s="17">
        <v>0.21884611100000001</v>
      </c>
      <c r="I12623" s="17">
        <v>0.78903156900000004</v>
      </c>
      <c r="J12623" s="17">
        <v>0.21061091400000001</v>
      </c>
      <c r="K12623" s="17">
        <v>3.5799999999999997E-4</v>
      </c>
    </row>
    <row r="12624" spans="1:11" x14ac:dyDescent="0.45">
      <c r="A12624" s="10" t="s">
        <v>101</v>
      </c>
      <c r="B12624" s="20">
        <v>0.34</v>
      </c>
      <c r="C12624" s="19">
        <v>55601</v>
      </c>
      <c r="D12624" s="19">
        <v>903.71977200000003</v>
      </c>
      <c r="E12624" s="23">
        <v>3.3599999999999998E-2</v>
      </c>
      <c r="F12624" s="23">
        <v>2.7199999999999998E-2</v>
      </c>
      <c r="G12624" s="17">
        <v>0.78248592699999997</v>
      </c>
      <c r="H12624" s="17">
        <v>0.217514073</v>
      </c>
      <c r="I12624" s="17">
        <v>0.78923976799999995</v>
      </c>
      <c r="J12624" s="17">
        <v>0.21041985899999999</v>
      </c>
      <c r="K12624" s="17">
        <v>3.4000000000000002E-4</v>
      </c>
    </row>
    <row r="12625" spans="1:11" x14ac:dyDescent="0.45">
      <c r="A12625" s="10" t="s">
        <v>101</v>
      </c>
      <c r="B12625" s="20">
        <v>0.35</v>
      </c>
      <c r="C12625" s="19">
        <v>57213</v>
      </c>
      <c r="D12625" s="19">
        <v>959.29287939999995</v>
      </c>
      <c r="E12625" s="23">
        <v>3.5400000000000001E-2</v>
      </c>
      <c r="F12625" s="23">
        <v>2.8400000000000002E-2</v>
      </c>
      <c r="G12625" s="17">
        <v>0.78181532200000003</v>
      </c>
      <c r="H12625" s="17">
        <v>0.21818467799999999</v>
      </c>
      <c r="I12625" s="17">
        <v>0.78165536199999996</v>
      </c>
      <c r="J12625" s="17">
        <v>0.21801973999999999</v>
      </c>
      <c r="K12625" s="17">
        <v>3.2499999999999999E-4</v>
      </c>
    </row>
    <row r="12626" spans="1:11" x14ac:dyDescent="0.45">
      <c r="A12626" s="10" t="s">
        <v>101</v>
      </c>
      <c r="B12626" s="20">
        <v>0.36</v>
      </c>
      <c r="C12626" s="19">
        <v>58820</v>
      </c>
      <c r="D12626" s="19">
        <v>1017.8206290000001</v>
      </c>
      <c r="E12626" s="23">
        <v>3.7499999999999999E-2</v>
      </c>
      <c r="F12626" s="23">
        <v>2.9600000000000001E-2</v>
      </c>
      <c r="G12626" s="17">
        <v>0.78339000299999995</v>
      </c>
      <c r="H12626" s="17">
        <v>0.216609997</v>
      </c>
      <c r="I12626" s="17">
        <v>0.78156677699999999</v>
      </c>
      <c r="J12626" s="17">
        <v>0.21812457599999999</v>
      </c>
      <c r="K12626" s="17">
        <v>3.0899999999999998E-4</v>
      </c>
    </row>
    <row r="12627" spans="1:11" x14ac:dyDescent="0.45">
      <c r="A12627" s="10" t="s">
        <v>101</v>
      </c>
      <c r="B12627" s="20">
        <v>0.37</v>
      </c>
      <c r="C12627" s="19">
        <v>60428</v>
      </c>
      <c r="D12627" s="19">
        <v>1080.436563</v>
      </c>
      <c r="E12627" s="23">
        <v>4.0099999999999997E-2</v>
      </c>
      <c r="F12627" s="23">
        <v>3.1099999999999999E-2</v>
      </c>
      <c r="G12627" s="17">
        <v>0.78306414199999996</v>
      </c>
      <c r="H12627" s="17">
        <v>0.21693585800000001</v>
      </c>
      <c r="I12627" s="17">
        <v>0.77613017500000003</v>
      </c>
      <c r="J12627" s="17">
        <v>0.223577047</v>
      </c>
      <c r="K12627" s="17">
        <v>2.9300000000000002E-4</v>
      </c>
    </row>
    <row r="12628" spans="1:11" x14ac:dyDescent="0.45">
      <c r="A12628" s="10" t="s">
        <v>101</v>
      </c>
      <c r="B12628" s="20">
        <v>0.38</v>
      </c>
      <c r="C12628" s="19">
        <v>62048</v>
      </c>
      <c r="D12628" s="19">
        <v>1147.065392</v>
      </c>
      <c r="E12628" s="23">
        <v>4.2200000000000001E-2</v>
      </c>
      <c r="F12628" s="23">
        <v>3.2599999999999997E-2</v>
      </c>
      <c r="G12628" s="17">
        <v>0.78342573500000001</v>
      </c>
      <c r="H12628" s="17">
        <v>0.21657426499999999</v>
      </c>
      <c r="I12628" s="17">
        <v>0.76640377699999995</v>
      </c>
      <c r="J12628" s="17">
        <v>0.23332007900000001</v>
      </c>
      <c r="K12628" s="17">
        <v>2.7599999999999999E-4</v>
      </c>
    </row>
    <row r="12629" spans="1:11" x14ac:dyDescent="0.45">
      <c r="A12629" s="10" t="s">
        <v>101</v>
      </c>
      <c r="B12629" s="20">
        <v>0.39</v>
      </c>
      <c r="C12629" s="19">
        <v>63661</v>
      </c>
      <c r="D12629" s="19">
        <v>1217.6420189999999</v>
      </c>
      <c r="E12629" s="23">
        <v>4.5499999999999999E-2</v>
      </c>
      <c r="F12629" s="23">
        <v>3.4200000000000001E-2</v>
      </c>
      <c r="G12629" s="17">
        <v>0.78462480999999995</v>
      </c>
      <c r="H12629" s="17">
        <v>0.21537518999999999</v>
      </c>
      <c r="I12629" s="17">
        <v>0.75997222499999995</v>
      </c>
      <c r="J12629" s="17">
        <v>0.23976592499999999</v>
      </c>
      <c r="K12629" s="17">
        <v>2.6200000000000003E-4</v>
      </c>
    </row>
    <row r="12630" spans="1:11" x14ac:dyDescent="0.45">
      <c r="A12630" s="10" t="s">
        <v>101</v>
      </c>
      <c r="B12630" s="20">
        <v>0.4</v>
      </c>
      <c r="C12630" s="19">
        <v>65266</v>
      </c>
      <c r="D12630" s="19">
        <v>1292.988171</v>
      </c>
      <c r="E12630" s="23">
        <v>4.87E-2</v>
      </c>
      <c r="F12630" s="23">
        <v>3.5900000000000001E-2</v>
      </c>
      <c r="G12630" s="17">
        <v>0.78374651399999995</v>
      </c>
      <c r="H12630" s="17">
        <v>0.21625348599999999</v>
      </c>
      <c r="I12630" s="17">
        <v>0.74937830000000005</v>
      </c>
      <c r="J12630" s="17">
        <v>0.25037315100000002</v>
      </c>
      <c r="K12630" s="17">
        <v>2.4899999999999998E-4</v>
      </c>
    </row>
    <row r="12631" spans="1:11" x14ac:dyDescent="0.45">
      <c r="A12631" s="10" t="s">
        <v>101</v>
      </c>
      <c r="B12631" s="20">
        <v>0.41</v>
      </c>
      <c r="C12631" s="19">
        <v>66885</v>
      </c>
      <c r="D12631" s="19">
        <v>1374.2394099999999</v>
      </c>
      <c r="E12631" s="23">
        <v>5.1499999999999997E-2</v>
      </c>
      <c r="F12631" s="23">
        <v>3.7900000000000003E-2</v>
      </c>
      <c r="G12631" s="17">
        <v>0.782925918</v>
      </c>
      <c r="H12631" s="17">
        <v>0.217074082</v>
      </c>
      <c r="I12631" s="17">
        <v>0.75201233199999995</v>
      </c>
      <c r="J12631" s="17">
        <v>0.24775313299999999</v>
      </c>
      <c r="K12631" s="17">
        <v>2.3499999999999999E-4</v>
      </c>
    </row>
    <row r="12632" spans="1:11" x14ac:dyDescent="0.45">
      <c r="A12632" s="10" t="s">
        <v>101</v>
      </c>
      <c r="B12632" s="20">
        <v>0.42</v>
      </c>
      <c r="C12632" s="19">
        <v>68496</v>
      </c>
      <c r="D12632" s="19">
        <v>1459.851322</v>
      </c>
      <c r="E12632" s="23">
        <v>5.5199999999999999E-2</v>
      </c>
      <c r="F12632" s="23">
        <v>0.04</v>
      </c>
      <c r="G12632" s="17">
        <v>0.78382679300000002</v>
      </c>
      <c r="H12632" s="17">
        <v>0.21617320700000001</v>
      </c>
      <c r="I12632" s="17">
        <v>0.75639781699999997</v>
      </c>
      <c r="J12632" s="17">
        <v>0.24338120899999999</v>
      </c>
      <c r="K12632" s="17">
        <v>2.2100000000000001E-4</v>
      </c>
    </row>
    <row r="12633" spans="1:11" x14ac:dyDescent="0.45">
      <c r="A12633" s="10" t="s">
        <v>101</v>
      </c>
      <c r="B12633" s="20">
        <v>0.43</v>
      </c>
      <c r="C12633" s="19">
        <v>70103</v>
      </c>
      <c r="D12633" s="19">
        <v>1551.0693980000001</v>
      </c>
      <c r="E12633" s="23">
        <v>5.8900000000000001E-2</v>
      </c>
      <c r="F12633" s="23">
        <v>4.2200000000000001E-2</v>
      </c>
      <c r="G12633" s="17">
        <v>0.78324750700000001</v>
      </c>
      <c r="H12633" s="17">
        <v>0.21675249299999999</v>
      </c>
      <c r="I12633" s="17">
        <v>0.75461849400000003</v>
      </c>
      <c r="J12633" s="17">
        <v>0.24517340000000001</v>
      </c>
      <c r="K12633" s="17">
        <v>2.0799999999999999E-4</v>
      </c>
    </row>
    <row r="12634" spans="1:11" x14ac:dyDescent="0.45">
      <c r="A12634" s="10" t="s">
        <v>101</v>
      </c>
      <c r="B12634" s="20">
        <v>0.44</v>
      </c>
      <c r="C12634" s="19">
        <v>71704</v>
      </c>
      <c r="D12634" s="19">
        <v>1648.61888</v>
      </c>
      <c r="E12634" s="23">
        <v>6.3100000000000003E-2</v>
      </c>
      <c r="F12634" s="23">
        <v>4.4499999999999998E-2</v>
      </c>
      <c r="G12634" s="17">
        <v>0.78402878499999995</v>
      </c>
      <c r="H12634" s="17">
        <v>0.21597121499999999</v>
      </c>
      <c r="I12634" s="17">
        <v>0.75833177799999996</v>
      </c>
      <c r="J12634" s="17">
        <v>0.24147128400000001</v>
      </c>
      <c r="K12634" s="17">
        <v>1.9699999999999999E-4</v>
      </c>
    </row>
    <row r="12635" spans="1:11" x14ac:dyDescent="0.45">
      <c r="A12635" s="10" t="s">
        <v>101</v>
      </c>
      <c r="B12635" s="20">
        <v>0.45</v>
      </c>
      <c r="C12635" s="19">
        <v>73320</v>
      </c>
      <c r="D12635" s="19">
        <v>1753.5011159999999</v>
      </c>
      <c r="E12635" s="23">
        <v>6.6900000000000001E-2</v>
      </c>
      <c r="F12635" s="23">
        <v>4.7199999999999999E-2</v>
      </c>
      <c r="G12635" s="17">
        <v>0.78291052900000002</v>
      </c>
      <c r="H12635" s="17">
        <v>0.21708947100000001</v>
      </c>
      <c r="I12635" s="17">
        <v>0.75345999799999996</v>
      </c>
      <c r="J12635" s="17">
        <v>0.24624483799999999</v>
      </c>
      <c r="K12635" s="17">
        <v>2.9500000000000001E-4</v>
      </c>
    </row>
    <row r="12636" spans="1:11" x14ac:dyDescent="0.45">
      <c r="A12636" s="10" t="s">
        <v>101</v>
      </c>
      <c r="B12636" s="20">
        <v>0.46</v>
      </c>
      <c r="C12636" s="19">
        <v>74925</v>
      </c>
      <c r="D12636" s="19">
        <v>1863.2718460000001</v>
      </c>
      <c r="E12636" s="23">
        <v>7.0400000000000004E-2</v>
      </c>
      <c r="F12636" s="23">
        <v>4.99E-2</v>
      </c>
      <c r="G12636" s="17">
        <v>0.78311644999999996</v>
      </c>
      <c r="H12636" s="17">
        <v>0.21688355000000001</v>
      </c>
      <c r="I12636" s="17">
        <v>0.75513666499999998</v>
      </c>
      <c r="J12636" s="17">
        <v>0.244572233</v>
      </c>
      <c r="K12636" s="17">
        <v>2.9100000000000003E-4</v>
      </c>
    </row>
    <row r="12637" spans="1:11" x14ac:dyDescent="0.45">
      <c r="A12637" s="10" t="s">
        <v>101</v>
      </c>
      <c r="B12637" s="20">
        <v>0.47</v>
      </c>
      <c r="C12637" s="19">
        <v>76534</v>
      </c>
      <c r="D12637" s="19">
        <v>1980.7345029999999</v>
      </c>
      <c r="E12637" s="23">
        <v>7.5499999999999998E-2</v>
      </c>
      <c r="F12637" s="23">
        <v>5.28E-2</v>
      </c>
      <c r="G12637" s="17">
        <v>0.78255415900000003</v>
      </c>
      <c r="H12637" s="17">
        <v>0.217445841</v>
      </c>
      <c r="I12637" s="17">
        <v>0.75767553600000004</v>
      </c>
      <c r="J12637" s="17">
        <v>0.242005269</v>
      </c>
      <c r="K12637" s="17">
        <v>3.19E-4</v>
      </c>
    </row>
    <row r="12638" spans="1:11" x14ac:dyDescent="0.45">
      <c r="A12638" s="10" t="s">
        <v>101</v>
      </c>
      <c r="B12638" s="20">
        <v>0.48</v>
      </c>
      <c r="C12638" s="19">
        <v>78158</v>
      </c>
      <c r="D12638" s="19">
        <v>2106.273839</v>
      </c>
      <c r="E12638" s="23">
        <v>7.9000000000000001E-2</v>
      </c>
      <c r="F12638" s="23">
        <v>5.5800000000000002E-2</v>
      </c>
      <c r="G12638" s="17">
        <v>0.782632616</v>
      </c>
      <c r="H12638" s="17">
        <v>0.217367384</v>
      </c>
      <c r="I12638" s="17">
        <v>0.76861833199999996</v>
      </c>
      <c r="J12638" s="17">
        <v>0.23108284900000001</v>
      </c>
      <c r="K12638" s="17">
        <v>2.99E-4</v>
      </c>
    </row>
    <row r="12639" spans="1:11" x14ac:dyDescent="0.45">
      <c r="A12639" s="10" t="s">
        <v>101</v>
      </c>
      <c r="B12639" s="20">
        <v>0.49</v>
      </c>
      <c r="C12639" s="19">
        <v>79748</v>
      </c>
      <c r="D12639" s="19">
        <v>2236.5319100000002</v>
      </c>
      <c r="E12639" s="23">
        <v>8.43E-2</v>
      </c>
      <c r="F12639" s="23">
        <v>5.8900000000000001E-2</v>
      </c>
      <c r="G12639" s="17">
        <v>0.78198826300000002</v>
      </c>
      <c r="H12639" s="17">
        <v>0.21801173700000001</v>
      </c>
      <c r="I12639" s="17">
        <v>0.77498775499999994</v>
      </c>
      <c r="J12639" s="17">
        <v>0.224676561</v>
      </c>
      <c r="K12639" s="17">
        <v>3.3599999999999998E-4</v>
      </c>
    </row>
    <row r="12640" spans="1:11" x14ac:dyDescent="0.45">
      <c r="A12640" s="10" t="s">
        <v>101</v>
      </c>
      <c r="B12640" s="20">
        <v>0.5</v>
      </c>
      <c r="C12640" s="19">
        <v>81359</v>
      </c>
      <c r="D12640" s="19">
        <v>2375.6510320000002</v>
      </c>
      <c r="E12640" s="23">
        <v>8.8499999999999995E-2</v>
      </c>
      <c r="F12640" s="23">
        <v>6.2199999999999998E-2</v>
      </c>
      <c r="G12640" s="17">
        <v>0.780479111</v>
      </c>
      <c r="H12640" s="17">
        <v>0.219520889</v>
      </c>
      <c r="I12640" s="17">
        <v>0.78253983199999999</v>
      </c>
      <c r="J12640" s="17">
        <v>0.21714635299999999</v>
      </c>
      <c r="K12640" s="17">
        <v>3.1399999999999999E-4</v>
      </c>
    </row>
    <row r="12641" spans="1:11" x14ac:dyDescent="0.45">
      <c r="A12641" s="10" t="s">
        <v>101</v>
      </c>
      <c r="B12641" s="20">
        <v>0.51</v>
      </c>
      <c r="C12641" s="19">
        <v>82852</v>
      </c>
      <c r="D12641" s="19">
        <v>2511.9927339999999</v>
      </c>
      <c r="E12641" s="23">
        <v>9.4100000000000003E-2</v>
      </c>
      <c r="F12641" s="23">
        <v>6.5699999999999995E-2</v>
      </c>
      <c r="G12641" s="17">
        <v>0.78122435199999996</v>
      </c>
      <c r="H12641" s="17">
        <v>0.21877564799999999</v>
      </c>
      <c r="I12641" s="17">
        <v>0.79008751399999999</v>
      </c>
      <c r="J12641" s="17">
        <v>0.209591957</v>
      </c>
      <c r="K12641" s="17">
        <v>3.21E-4</v>
      </c>
    </row>
    <row r="12642" spans="1:11" x14ac:dyDescent="0.45">
      <c r="A12642" s="10" t="s">
        <v>101</v>
      </c>
      <c r="B12642" s="20">
        <v>0.52</v>
      </c>
      <c r="C12642" s="19">
        <v>84602</v>
      </c>
      <c r="D12642" s="19">
        <v>2680.170282</v>
      </c>
      <c r="E12642" s="23">
        <v>9.8299999999999998E-2</v>
      </c>
      <c r="F12642" s="23">
        <v>6.9199999999999998E-2</v>
      </c>
      <c r="G12642" s="17">
        <v>0.78077350400000001</v>
      </c>
      <c r="H12642" s="17">
        <v>0.21922649599999999</v>
      </c>
      <c r="I12642" s="17">
        <v>0.79757439500000005</v>
      </c>
      <c r="J12642" s="17">
        <v>0.20212586799999999</v>
      </c>
      <c r="K12642" s="17">
        <v>2.9999999999999997E-4</v>
      </c>
    </row>
    <row r="12643" spans="1:11" x14ac:dyDescent="0.45">
      <c r="A12643" s="10" t="s">
        <v>101</v>
      </c>
      <c r="B12643" s="20">
        <v>0.53</v>
      </c>
      <c r="C12643" s="19">
        <v>86220</v>
      </c>
      <c r="D12643" s="19">
        <v>2842.7698500000001</v>
      </c>
      <c r="E12643" s="23">
        <v>0.103045227</v>
      </c>
      <c r="F12643" s="23">
        <v>7.2867975000000001E-2</v>
      </c>
      <c r="G12643" s="17">
        <v>0.78082811399999996</v>
      </c>
      <c r="H12643" s="17">
        <v>0.21917188600000001</v>
      </c>
      <c r="I12643" s="17">
        <v>0.80221416700000003</v>
      </c>
      <c r="J12643" s="17">
        <v>0.19750373800000001</v>
      </c>
      <c r="K12643" s="17">
        <v>2.8200000000000002E-4</v>
      </c>
    </row>
    <row r="12644" spans="1:11" x14ac:dyDescent="0.45">
      <c r="A12644" s="10" t="s">
        <v>101</v>
      </c>
      <c r="B12644" s="20">
        <v>0.54</v>
      </c>
      <c r="C12644" s="19">
        <v>87822</v>
      </c>
      <c r="D12644" s="19">
        <v>3010.9588760000001</v>
      </c>
      <c r="E12644" s="23">
        <v>0.10693567499999999</v>
      </c>
      <c r="F12644" s="23">
        <v>7.6499999999999999E-2</v>
      </c>
      <c r="G12644" s="17">
        <v>0.78097743200000003</v>
      </c>
      <c r="H12644" s="17">
        <v>0.219022568</v>
      </c>
      <c r="I12644" s="17">
        <v>0.80856090700000005</v>
      </c>
      <c r="J12644" s="17">
        <v>0.191174065</v>
      </c>
      <c r="K12644" s="17">
        <v>2.6499999999999999E-4</v>
      </c>
    </row>
    <row r="12645" spans="1:11" x14ac:dyDescent="0.45">
      <c r="A12645" s="10" t="s">
        <v>101</v>
      </c>
      <c r="B12645" s="20">
        <v>0.55000000000000004</v>
      </c>
      <c r="C12645" s="19">
        <v>89331</v>
      </c>
      <c r="D12645" s="19">
        <v>3175.3361490000002</v>
      </c>
      <c r="E12645" s="23">
        <v>0.111653345</v>
      </c>
      <c r="F12645" s="23">
        <v>8.0299999999999996E-2</v>
      </c>
      <c r="G12645" s="17">
        <v>0.78105025100000003</v>
      </c>
      <c r="H12645" s="17">
        <v>0.218949749</v>
      </c>
      <c r="I12645" s="17">
        <v>0.81496221199999996</v>
      </c>
      <c r="J12645" s="17">
        <v>0.184787125</v>
      </c>
      <c r="K12645" s="17">
        <v>2.5099999999999998E-4</v>
      </c>
    </row>
    <row r="12646" spans="1:11" x14ac:dyDescent="0.45">
      <c r="A12646" s="10" t="s">
        <v>101</v>
      </c>
      <c r="B12646" s="20">
        <v>0.56000000000000005</v>
      </c>
      <c r="C12646" s="19">
        <v>91220</v>
      </c>
      <c r="D12646" s="19">
        <v>3391.3054790000001</v>
      </c>
      <c r="E12646" s="23">
        <v>0.117849338</v>
      </c>
      <c r="F12646" s="23">
        <v>8.4400000000000003E-2</v>
      </c>
      <c r="G12646" s="17">
        <v>0.78114448599999997</v>
      </c>
      <c r="H12646" s="17">
        <v>0.218855514</v>
      </c>
      <c r="I12646" s="17">
        <v>0.82308520699999999</v>
      </c>
      <c r="J12646" s="17">
        <v>0.176681176</v>
      </c>
      <c r="K12646" s="17">
        <v>2.34E-4</v>
      </c>
    </row>
    <row r="12647" spans="1:11" x14ac:dyDescent="0.45">
      <c r="A12647" s="10" t="s">
        <v>101</v>
      </c>
      <c r="B12647" s="20">
        <v>0.56999999999999995</v>
      </c>
      <c r="C12647" s="19">
        <v>92830</v>
      </c>
      <c r="D12647" s="19">
        <v>3584.9390880000001</v>
      </c>
      <c r="E12647" s="23">
        <v>0.123045609</v>
      </c>
      <c r="F12647" s="23">
        <v>8.8400000000000006E-2</v>
      </c>
      <c r="G12647" s="17">
        <v>0.78081439200000002</v>
      </c>
      <c r="H12647" s="17">
        <v>0.219185608</v>
      </c>
      <c r="I12647" s="17">
        <v>0.83261941500000003</v>
      </c>
      <c r="J12647" s="17">
        <v>0.16716115400000001</v>
      </c>
      <c r="K12647" s="17">
        <v>2.1900000000000001E-4</v>
      </c>
    </row>
    <row r="12648" spans="1:11" x14ac:dyDescent="0.45">
      <c r="A12648" s="10" t="s">
        <v>101</v>
      </c>
      <c r="B12648" s="20">
        <v>0.57999999999999996</v>
      </c>
      <c r="C12648" s="19">
        <v>94430</v>
      </c>
      <c r="D12648" s="19">
        <v>3785.4926340000002</v>
      </c>
      <c r="E12648" s="23">
        <v>0.12798380300000001</v>
      </c>
      <c r="F12648" s="23">
        <v>9.2399999999999996E-2</v>
      </c>
      <c r="G12648" s="17">
        <v>0.78052525699999997</v>
      </c>
      <c r="H12648" s="17">
        <v>0.219474743</v>
      </c>
      <c r="I12648" s="17">
        <v>0.84052766099999998</v>
      </c>
      <c r="J12648" s="17">
        <v>0.15926522000000001</v>
      </c>
      <c r="K12648" s="17">
        <v>2.0699999999999999E-4</v>
      </c>
    </row>
    <row r="12649" spans="1:11" x14ac:dyDescent="0.45">
      <c r="A12649" s="10" t="s">
        <v>101</v>
      </c>
      <c r="B12649" s="20">
        <v>0.59</v>
      </c>
      <c r="C12649" s="19">
        <v>96035</v>
      </c>
      <c r="D12649" s="19">
        <v>3995.4823609999999</v>
      </c>
      <c r="E12649" s="23">
        <v>0.13309280500000001</v>
      </c>
      <c r="F12649" s="23">
        <v>9.6500000000000002E-2</v>
      </c>
      <c r="G12649" s="17">
        <v>0.78026761099999997</v>
      </c>
      <c r="H12649" s="17">
        <v>0.219732389</v>
      </c>
      <c r="I12649" s="17">
        <v>0.84877749199999997</v>
      </c>
      <c r="J12649" s="17">
        <v>0.15102717099999999</v>
      </c>
      <c r="K12649" s="17">
        <v>1.95E-4</v>
      </c>
    </row>
    <row r="12650" spans="1:11" x14ac:dyDescent="0.45">
      <c r="A12650" s="10" t="s">
        <v>101</v>
      </c>
      <c r="B12650" s="20">
        <v>0.6</v>
      </c>
      <c r="C12650" s="19">
        <v>97495</v>
      </c>
      <c r="D12650" s="19">
        <v>4193.1605509999999</v>
      </c>
      <c r="E12650" s="23">
        <v>0.137721855</v>
      </c>
      <c r="F12650" s="23">
        <v>0.100225939</v>
      </c>
      <c r="G12650" s="17">
        <v>0.77970152299999995</v>
      </c>
      <c r="H12650" s="17">
        <v>0.22029847699999999</v>
      </c>
      <c r="I12650" s="17">
        <v>0.85540597600000001</v>
      </c>
      <c r="J12650" s="17">
        <v>0.14437388500000001</v>
      </c>
      <c r="K12650" s="17">
        <v>2.2000000000000001E-4</v>
      </c>
    </row>
    <row r="12651" spans="1:11" x14ac:dyDescent="0.45">
      <c r="A12651" s="10" t="s">
        <v>101</v>
      </c>
      <c r="B12651" s="20">
        <v>0.61</v>
      </c>
      <c r="C12651" s="19">
        <v>99099</v>
      </c>
      <c r="D12651" s="19">
        <v>4418.2355020000005</v>
      </c>
      <c r="E12651" s="23">
        <v>0.142857866</v>
      </c>
      <c r="F12651" s="23">
        <v>0.10433057699999999</v>
      </c>
      <c r="G12651" s="17">
        <v>0.77898868799999998</v>
      </c>
      <c r="H12651" s="17">
        <v>0.22101131199999999</v>
      </c>
      <c r="I12651" s="17">
        <v>0.86127738899999995</v>
      </c>
      <c r="J12651" s="17">
        <v>0.138514265</v>
      </c>
      <c r="K12651" s="17">
        <v>2.0799999999999999E-4</v>
      </c>
    </row>
    <row r="12652" spans="1:11" x14ac:dyDescent="0.45">
      <c r="A12652" s="10" t="s">
        <v>101</v>
      </c>
      <c r="B12652" s="20">
        <v>0.62</v>
      </c>
      <c r="C12652" s="19">
        <v>100728</v>
      </c>
      <c r="D12652" s="19">
        <v>4655.3020109999998</v>
      </c>
      <c r="E12652" s="23">
        <v>0.14822763799999999</v>
      </c>
      <c r="F12652" s="23">
        <v>0.108670036</v>
      </c>
      <c r="G12652" s="17">
        <v>0.77932650299999995</v>
      </c>
      <c r="H12652" s="17">
        <v>0.220673497</v>
      </c>
      <c r="I12652" s="17">
        <v>0.86757336799999996</v>
      </c>
      <c r="J12652" s="17">
        <v>0.13223011400000001</v>
      </c>
      <c r="K12652" s="17">
        <v>1.9699999999999999E-4</v>
      </c>
    </row>
    <row r="12653" spans="1:11" x14ac:dyDescent="0.45">
      <c r="A12653" s="10" t="s">
        <v>101</v>
      </c>
      <c r="B12653" s="20">
        <v>0.63</v>
      </c>
      <c r="C12653" s="19">
        <v>102341</v>
      </c>
      <c r="D12653" s="19">
        <v>4898.4141840000002</v>
      </c>
      <c r="E12653" s="23">
        <v>0.153338273</v>
      </c>
      <c r="F12653" s="23">
        <v>0.11286537200000001</v>
      </c>
      <c r="G12653" s="17">
        <v>0.779814542</v>
      </c>
      <c r="H12653" s="17">
        <v>0.220185458</v>
      </c>
      <c r="I12653" s="17">
        <v>0.87376944000000001</v>
      </c>
      <c r="J12653" s="17">
        <v>0.12604375600000001</v>
      </c>
      <c r="K12653" s="17">
        <v>1.8699999999999999E-4</v>
      </c>
    </row>
    <row r="12654" spans="1:11" x14ac:dyDescent="0.45">
      <c r="A12654" s="10" t="s">
        <v>101</v>
      </c>
      <c r="B12654" s="20">
        <v>0.64</v>
      </c>
      <c r="C12654" s="19">
        <v>103950</v>
      </c>
      <c r="D12654" s="19">
        <v>5148.971254</v>
      </c>
      <c r="E12654" s="23">
        <v>0.15896672000000001</v>
      </c>
      <c r="F12654" s="23">
        <v>0.117134642</v>
      </c>
      <c r="G12654" s="17">
        <v>0.77951899999999996</v>
      </c>
      <c r="H12654" s="17">
        <v>0.22048100000000001</v>
      </c>
      <c r="I12654" s="17">
        <v>0.87927978699999998</v>
      </c>
      <c r="J12654" s="17">
        <v>0.120542661</v>
      </c>
      <c r="K12654" s="17">
        <v>1.7799999999999999E-4</v>
      </c>
    </row>
    <row r="12655" spans="1:11" x14ac:dyDescent="0.45">
      <c r="A12655" s="10" t="s">
        <v>101</v>
      </c>
      <c r="B12655" s="20">
        <v>0.65</v>
      </c>
      <c r="C12655" s="19">
        <v>105552</v>
      </c>
      <c r="D12655" s="19">
        <v>5407.9143400000003</v>
      </c>
      <c r="E12655" s="23">
        <v>0.164082485</v>
      </c>
      <c r="F12655" s="23">
        <v>0.121532697</v>
      </c>
      <c r="G12655" s="17">
        <v>0.77959678600000004</v>
      </c>
      <c r="H12655" s="17">
        <v>0.22040321399999999</v>
      </c>
      <c r="I12655" s="17">
        <v>0.88453401399999998</v>
      </c>
      <c r="J12655" s="17">
        <v>0.115292662</v>
      </c>
      <c r="K12655" s="17">
        <v>1.73E-4</v>
      </c>
    </row>
    <row r="12656" spans="1:11" x14ac:dyDescent="0.45">
      <c r="A12656" s="10" t="s">
        <v>101</v>
      </c>
      <c r="B12656" s="20">
        <v>0.66</v>
      </c>
      <c r="C12656" s="19">
        <v>107157</v>
      </c>
      <c r="D12656" s="19">
        <v>5675.1082109999998</v>
      </c>
      <c r="E12656" s="23">
        <v>0.168925031</v>
      </c>
      <c r="F12656" s="23">
        <v>0.125997094</v>
      </c>
      <c r="G12656" s="17">
        <v>0.780611626</v>
      </c>
      <c r="H12656" s="17">
        <v>0.219388374</v>
      </c>
      <c r="I12656" s="17">
        <v>0.89010988999999996</v>
      </c>
      <c r="J12656" s="17">
        <v>0.109725303</v>
      </c>
      <c r="K12656" s="17">
        <v>1.65E-4</v>
      </c>
    </row>
    <row r="12657" spans="1:11" x14ac:dyDescent="0.45">
      <c r="A12657" s="10" t="s">
        <v>101</v>
      </c>
      <c r="B12657" s="20">
        <v>0.67</v>
      </c>
      <c r="C12657" s="19">
        <v>108707</v>
      </c>
      <c r="D12657" s="19">
        <v>5939.9841130000004</v>
      </c>
      <c r="E12657" s="23">
        <v>0.17291015900000001</v>
      </c>
      <c r="F12657" s="23">
        <v>0.13026549800000001</v>
      </c>
      <c r="G12657" s="17">
        <v>0.77850552399999995</v>
      </c>
      <c r="H12657" s="17">
        <v>0.221494476</v>
      </c>
      <c r="I12657" s="17">
        <v>0.89445861500000001</v>
      </c>
      <c r="J12657" s="17">
        <v>0.10538410400000001</v>
      </c>
      <c r="K12657" s="17">
        <v>1.5699999999999999E-4</v>
      </c>
    </row>
    <row r="12658" spans="1:11" x14ac:dyDescent="0.45">
      <c r="A12658" s="10" t="s">
        <v>101</v>
      </c>
      <c r="B12658" s="20">
        <v>0.68</v>
      </c>
      <c r="C12658" s="19">
        <v>110393</v>
      </c>
      <c r="D12658" s="19">
        <v>6235.8833690000001</v>
      </c>
      <c r="E12658" s="23">
        <v>0.178757043</v>
      </c>
      <c r="F12658" s="23">
        <v>0.13469545199999999</v>
      </c>
      <c r="G12658" s="17">
        <v>0.77780294000000005</v>
      </c>
      <c r="H12658" s="17">
        <v>0.22219706</v>
      </c>
      <c r="I12658" s="17">
        <v>0.89903945600000001</v>
      </c>
      <c r="J12658" s="17">
        <v>0.100810388</v>
      </c>
      <c r="K12658" s="17">
        <v>1.4999999999999999E-4</v>
      </c>
    </row>
    <row r="12659" spans="1:11" x14ac:dyDescent="0.45">
      <c r="A12659" s="10" t="s">
        <v>101</v>
      </c>
      <c r="B12659" s="20">
        <v>0.69</v>
      </c>
      <c r="C12659" s="19">
        <v>112011</v>
      </c>
      <c r="D12659" s="19">
        <v>6529.6804320000001</v>
      </c>
      <c r="E12659" s="23">
        <v>0.18511216999999999</v>
      </c>
      <c r="F12659" s="23">
        <v>0.13904160500000001</v>
      </c>
      <c r="G12659" s="17">
        <v>0.77792359700000002</v>
      </c>
      <c r="H12659" s="17">
        <v>0.22207640300000001</v>
      </c>
      <c r="I12659" s="17">
        <v>0.90313898599999998</v>
      </c>
      <c r="J12659" s="17">
        <v>9.6699999999999994E-2</v>
      </c>
      <c r="K12659" s="17">
        <v>1.5100000000000001E-4</v>
      </c>
    </row>
    <row r="12660" spans="1:11" x14ac:dyDescent="0.45">
      <c r="A12660" s="10" t="s">
        <v>101</v>
      </c>
      <c r="B12660" s="20">
        <v>0.7</v>
      </c>
      <c r="C12660" s="19">
        <v>113598</v>
      </c>
      <c r="D12660" s="19">
        <v>6829.4161020000001</v>
      </c>
      <c r="E12660" s="23">
        <v>0.19187420399999999</v>
      </c>
      <c r="F12660" s="23">
        <v>0.14345395</v>
      </c>
      <c r="G12660" s="17">
        <v>0.77903660299999999</v>
      </c>
      <c r="H12660" s="17">
        <v>0.22096339700000001</v>
      </c>
      <c r="I12660" s="17">
        <v>0.90606208499999996</v>
      </c>
      <c r="J12660" s="17">
        <v>9.3799999999999994E-2</v>
      </c>
      <c r="K12660" s="17">
        <v>1.45E-4</v>
      </c>
    </row>
    <row r="12661" spans="1:11" x14ac:dyDescent="0.45">
      <c r="A12661" s="10" t="s">
        <v>101</v>
      </c>
      <c r="B12661" s="20">
        <v>0.71</v>
      </c>
      <c r="C12661" s="19">
        <v>115235</v>
      </c>
      <c r="D12661" s="19">
        <v>7148.9660409999997</v>
      </c>
      <c r="E12661" s="23">
        <v>0.19856146699999999</v>
      </c>
      <c r="F12661" s="23">
        <v>0.14815663100000001</v>
      </c>
      <c r="G12661" s="17">
        <v>0.77959821200000001</v>
      </c>
      <c r="H12661" s="17">
        <v>0.22040178799999999</v>
      </c>
      <c r="I12661" s="17">
        <v>0.90885537000000005</v>
      </c>
      <c r="J12661" s="17">
        <v>9.0999999999999998E-2</v>
      </c>
      <c r="K12661" s="17">
        <v>1.3899999999999999E-4</v>
      </c>
    </row>
    <row r="12662" spans="1:11" x14ac:dyDescent="0.45">
      <c r="A12662" s="10" t="s">
        <v>101</v>
      </c>
      <c r="B12662" s="20">
        <v>0.72</v>
      </c>
      <c r="C12662" s="19">
        <v>116771</v>
      </c>
      <c r="D12662" s="19">
        <v>7459.6067709999998</v>
      </c>
      <c r="E12662" s="23">
        <v>0.20622959900000001</v>
      </c>
      <c r="F12662" s="23">
        <v>0.152998619</v>
      </c>
      <c r="G12662" s="17">
        <v>0.78016802100000004</v>
      </c>
      <c r="H12662" s="17">
        <v>0.21983197900000001</v>
      </c>
      <c r="I12662" s="17">
        <v>0.91193402199999996</v>
      </c>
      <c r="J12662" s="17">
        <v>8.7900000000000006E-2</v>
      </c>
      <c r="K12662" s="17">
        <v>1.3300000000000001E-4</v>
      </c>
    </row>
    <row r="12663" spans="1:11" x14ac:dyDescent="0.45">
      <c r="A12663" s="10" t="s">
        <v>101</v>
      </c>
      <c r="B12663" s="20">
        <v>0.73</v>
      </c>
      <c r="C12663" s="19">
        <v>118442</v>
      </c>
      <c r="D12663" s="19">
        <v>7810.7242539999997</v>
      </c>
      <c r="E12663" s="23">
        <v>0.21486387900000001</v>
      </c>
      <c r="F12663" s="23">
        <v>0.157923537</v>
      </c>
      <c r="G12663" s="17">
        <v>0.77965586499999995</v>
      </c>
      <c r="H12663" s="17">
        <v>0.220344135</v>
      </c>
      <c r="I12663" s="17">
        <v>0.91566822299999995</v>
      </c>
      <c r="J12663" s="17">
        <v>8.4199999999999997E-2</v>
      </c>
      <c r="K12663" s="17">
        <v>1.27E-4</v>
      </c>
    </row>
    <row r="12664" spans="1:11" x14ac:dyDescent="0.45">
      <c r="A12664" s="10" t="s">
        <v>101</v>
      </c>
      <c r="B12664" s="20">
        <v>0.74</v>
      </c>
      <c r="C12664" s="19">
        <v>120066</v>
      </c>
      <c r="D12664" s="19">
        <v>8168.0709450000004</v>
      </c>
      <c r="E12664" s="23">
        <v>0.22474111199999999</v>
      </c>
      <c r="F12664" s="23">
        <v>0.16300176799999999</v>
      </c>
      <c r="G12664" s="17">
        <v>0.77975446800000003</v>
      </c>
      <c r="H12664" s="17">
        <v>0.22024553199999999</v>
      </c>
      <c r="I12664" s="17">
        <v>0.91854452799999997</v>
      </c>
      <c r="J12664" s="17">
        <v>8.1299999999999997E-2</v>
      </c>
      <c r="K12664" s="17">
        <v>1.22E-4</v>
      </c>
    </row>
    <row r="12665" spans="1:11" x14ac:dyDescent="0.45">
      <c r="A12665" s="10" t="s">
        <v>101</v>
      </c>
      <c r="B12665" s="20">
        <v>0.75</v>
      </c>
      <c r="C12665" s="19">
        <v>121682</v>
      </c>
      <c r="D12665" s="19">
        <v>8537.2447670000001</v>
      </c>
      <c r="E12665" s="23">
        <v>0.233118573</v>
      </c>
      <c r="F12665" s="23">
        <v>0.168458052</v>
      </c>
      <c r="G12665" s="17">
        <v>0.77921960499999998</v>
      </c>
      <c r="H12665" s="17">
        <v>0.22078039499999999</v>
      </c>
      <c r="I12665" s="17">
        <v>0.92107364700000005</v>
      </c>
      <c r="J12665" s="17">
        <v>7.8799999999999995E-2</v>
      </c>
      <c r="K12665" s="17">
        <v>1.17E-4</v>
      </c>
    </row>
    <row r="12666" spans="1:11" x14ac:dyDescent="0.45">
      <c r="A12666" s="10" t="s">
        <v>101</v>
      </c>
      <c r="B12666" s="20">
        <v>0.76</v>
      </c>
      <c r="C12666" s="19">
        <v>123283</v>
      </c>
      <c r="D12666" s="19">
        <v>8918.9650500000007</v>
      </c>
      <c r="E12666" s="23">
        <v>0.24253930500000001</v>
      </c>
      <c r="F12666" s="23">
        <v>0.17394639000000001</v>
      </c>
      <c r="G12666" s="17">
        <v>0.78042390299999997</v>
      </c>
      <c r="H12666" s="17">
        <v>0.219576097</v>
      </c>
      <c r="I12666" s="17">
        <v>0.92347141399999999</v>
      </c>
      <c r="J12666" s="17">
        <v>7.6399999999999996E-2</v>
      </c>
      <c r="K12666" s="17">
        <v>1.12E-4</v>
      </c>
    </row>
    <row r="12667" spans="1:11" x14ac:dyDescent="0.45">
      <c r="A12667" s="10" t="s">
        <v>101</v>
      </c>
      <c r="B12667" s="20">
        <v>0.77</v>
      </c>
      <c r="C12667" s="19">
        <v>124869</v>
      </c>
      <c r="D12667" s="19">
        <v>9311.7165349999996</v>
      </c>
      <c r="E12667" s="23">
        <v>0.25368044499999998</v>
      </c>
      <c r="F12667" s="23">
        <v>0.179688862</v>
      </c>
      <c r="G12667" s="17">
        <v>0.78039385299999997</v>
      </c>
      <c r="H12667" s="17">
        <v>0.219606147</v>
      </c>
      <c r="I12667" s="17">
        <v>0.92563933399999998</v>
      </c>
      <c r="J12667" s="17">
        <v>7.4300000000000005E-2</v>
      </c>
      <c r="K12667" s="17">
        <v>1.08E-4</v>
      </c>
    </row>
    <row r="12668" spans="1:11" x14ac:dyDescent="0.45">
      <c r="A12668" s="10" t="s">
        <v>101</v>
      </c>
      <c r="B12668" s="20">
        <v>0.78</v>
      </c>
      <c r="C12668" s="19">
        <v>126517</v>
      </c>
      <c r="D12668" s="19">
        <v>9739.9866120000006</v>
      </c>
      <c r="E12668" s="23">
        <v>0.264830126</v>
      </c>
      <c r="F12668" s="23">
        <v>0.185677272</v>
      </c>
      <c r="G12668" s="17">
        <v>0.78113613199999998</v>
      </c>
      <c r="H12668" s="17">
        <v>0.21886386799999999</v>
      </c>
      <c r="I12668" s="17">
        <v>0.92854376800000005</v>
      </c>
      <c r="J12668" s="17">
        <v>7.1400000000000005E-2</v>
      </c>
      <c r="K12668" s="17">
        <v>1.0399999999999999E-4</v>
      </c>
    </row>
    <row r="12669" spans="1:11" x14ac:dyDescent="0.45">
      <c r="A12669" s="10" t="s">
        <v>101</v>
      </c>
      <c r="B12669" s="20">
        <v>0.79</v>
      </c>
      <c r="C12669" s="19">
        <v>128127</v>
      </c>
      <c r="D12669" s="19">
        <v>10175.031129999999</v>
      </c>
      <c r="E12669" s="23">
        <v>0.27742800200000001</v>
      </c>
      <c r="F12669" s="23">
        <v>0.19196085900000001</v>
      </c>
      <c r="G12669" s="17">
        <v>0.78141219299999998</v>
      </c>
      <c r="H12669" s="17">
        <v>0.218587807</v>
      </c>
      <c r="I12669" s="17">
        <v>0.93118869299999996</v>
      </c>
      <c r="J12669" s="17">
        <v>6.8699999999999997E-2</v>
      </c>
      <c r="K12669" s="17">
        <v>9.9599999999999995E-5</v>
      </c>
    </row>
    <row r="12670" spans="1:11" x14ac:dyDescent="0.45">
      <c r="A12670" s="10" t="s">
        <v>101</v>
      </c>
      <c r="B12670" s="20">
        <v>0.8</v>
      </c>
      <c r="C12670" s="19">
        <v>129090</v>
      </c>
      <c r="D12670" s="19">
        <v>10445.690409999999</v>
      </c>
      <c r="E12670" s="23">
        <v>0.28670028400000003</v>
      </c>
      <c r="F12670" s="23">
        <v>0.19592456899999999</v>
      </c>
      <c r="G12670" s="17">
        <v>0.78160973</v>
      </c>
      <c r="H12670" s="17">
        <v>0.21839027</v>
      </c>
      <c r="I12670" s="17">
        <v>0.93239085300000002</v>
      </c>
      <c r="J12670" s="17">
        <v>6.7500000000000004E-2</v>
      </c>
      <c r="K12670" s="17">
        <v>9.7499999999999998E-5</v>
      </c>
    </row>
    <row r="12671" spans="1:11" x14ac:dyDescent="0.45">
      <c r="A12671" s="10" t="s">
        <v>101</v>
      </c>
      <c r="B12671" s="20">
        <v>0.80100000000000005</v>
      </c>
      <c r="C12671" s="19">
        <v>129256</v>
      </c>
      <c r="D12671" s="19">
        <v>10493.477269999999</v>
      </c>
      <c r="E12671" s="23">
        <v>0.28890491099999999</v>
      </c>
      <c r="F12671" s="23">
        <v>0.19662044200000001</v>
      </c>
      <c r="G12671" s="17">
        <v>0.78162715900000002</v>
      </c>
      <c r="H12671" s="17">
        <v>0.21837284100000001</v>
      </c>
      <c r="I12671" s="17">
        <v>0.93270463999999997</v>
      </c>
      <c r="J12671" s="17">
        <v>6.7199999999999996E-2</v>
      </c>
      <c r="K12671" s="17">
        <v>9.7E-5</v>
      </c>
    </row>
    <row r="12672" spans="1:11" x14ac:dyDescent="0.45">
      <c r="A12672" s="10" t="s">
        <v>101</v>
      </c>
      <c r="B12672" s="20">
        <v>0.80200000000000005</v>
      </c>
      <c r="C12672" s="19">
        <v>129395</v>
      </c>
      <c r="D12672" s="19">
        <v>10533.716640000001</v>
      </c>
      <c r="E12672" s="23">
        <v>0.28960415499999997</v>
      </c>
      <c r="F12672" s="23">
        <v>0.19731518300000001</v>
      </c>
      <c r="G12672" s="17">
        <v>0.781529425</v>
      </c>
      <c r="H12672" s="17">
        <v>0.218470575</v>
      </c>
      <c r="I12672" s="17">
        <v>0.93298726099999996</v>
      </c>
      <c r="J12672" s="17">
        <v>6.6900000000000001E-2</v>
      </c>
      <c r="K12672" s="17">
        <v>9.6600000000000003E-5</v>
      </c>
    </row>
    <row r="12673" spans="1:11" x14ac:dyDescent="0.45">
      <c r="A12673" s="10" t="s">
        <v>101</v>
      </c>
      <c r="B12673" s="20">
        <v>0.80300000000000005</v>
      </c>
      <c r="C12673" s="19">
        <v>129578</v>
      </c>
      <c r="D12673" s="19">
        <v>10586.875330000001</v>
      </c>
      <c r="E12673" s="23">
        <v>0.291467912</v>
      </c>
      <c r="F12673" s="23">
        <v>0.19792599599999999</v>
      </c>
      <c r="G12673" s="17">
        <v>0.78154470700000001</v>
      </c>
      <c r="H12673" s="17">
        <v>0.21845529299999999</v>
      </c>
      <c r="I12673" s="17">
        <v>0.93328809199999996</v>
      </c>
      <c r="J12673" s="17">
        <v>6.6600000000000006E-2</v>
      </c>
      <c r="K12673" s="17">
        <v>9.6100000000000005E-5</v>
      </c>
    </row>
    <row r="12674" spans="1:11" x14ac:dyDescent="0.45">
      <c r="A12674" s="10" t="s">
        <v>101</v>
      </c>
      <c r="B12674" s="20">
        <v>0.80400000000000005</v>
      </c>
      <c r="C12674" s="19">
        <v>129735</v>
      </c>
      <c r="D12674" s="19">
        <v>10632.799440000001</v>
      </c>
      <c r="E12674" s="23">
        <v>0.29304118400000001</v>
      </c>
      <c r="F12674" s="23">
        <v>0.198690434</v>
      </c>
      <c r="G12674" s="17">
        <v>0.78160095600000001</v>
      </c>
      <c r="H12674" s="17">
        <v>0.21839904399999999</v>
      </c>
      <c r="I12674" s="17">
        <v>0.93346946600000003</v>
      </c>
      <c r="J12674" s="17">
        <v>6.6400000000000001E-2</v>
      </c>
      <c r="K12674" s="17">
        <v>9.5799999999999998E-5</v>
      </c>
    </row>
    <row r="12675" spans="1:11" x14ac:dyDescent="0.45">
      <c r="A12675" s="10" t="s">
        <v>101</v>
      </c>
      <c r="B12675" s="20">
        <v>0.80500000000000005</v>
      </c>
      <c r="C12675" s="19">
        <v>129889</v>
      </c>
      <c r="D12675" s="19">
        <v>10678.07727</v>
      </c>
      <c r="E12675" s="23">
        <v>0.29482618100000002</v>
      </c>
      <c r="F12675" s="23">
        <v>0.19923294799999999</v>
      </c>
      <c r="G12675" s="17">
        <v>0.781736714</v>
      </c>
      <c r="H12675" s="17">
        <v>0.218263286</v>
      </c>
      <c r="I12675" s="17">
        <v>0.93364587600000004</v>
      </c>
      <c r="J12675" s="17">
        <v>6.6299999999999998E-2</v>
      </c>
      <c r="K12675" s="17">
        <v>9.5600000000000006E-5</v>
      </c>
    </row>
    <row r="12676" spans="1:11" x14ac:dyDescent="0.45">
      <c r="A12676" s="10" t="s">
        <v>101</v>
      </c>
      <c r="B12676" s="20">
        <v>0.80600000000000005</v>
      </c>
      <c r="C12676" s="19">
        <v>130063</v>
      </c>
      <c r="D12676" s="19">
        <v>10729.533869999999</v>
      </c>
      <c r="E12676" s="23">
        <v>0.29632488699999998</v>
      </c>
      <c r="F12676" s="23">
        <v>0.199974756</v>
      </c>
      <c r="G12676" s="17">
        <v>0.78187493799999996</v>
      </c>
      <c r="H12676" s="17">
        <v>0.21812506200000001</v>
      </c>
      <c r="I12676" s="17">
        <v>0.93390043</v>
      </c>
      <c r="J12676" s="17">
        <v>6.6000000000000003E-2</v>
      </c>
      <c r="K12676" s="17">
        <v>9.5199999999999997E-5</v>
      </c>
    </row>
    <row r="12677" spans="1:11" x14ac:dyDescent="0.45">
      <c r="A12677" s="10" t="s">
        <v>101</v>
      </c>
      <c r="B12677" s="20">
        <v>0.80700000000000005</v>
      </c>
      <c r="C12677" s="19">
        <v>130220</v>
      </c>
      <c r="D12677" s="19">
        <v>10776.24386</v>
      </c>
      <c r="E12677" s="23">
        <v>0.298466283</v>
      </c>
      <c r="F12677" s="23">
        <v>0.20077465</v>
      </c>
      <c r="G12677" s="17">
        <v>0.78189986199999995</v>
      </c>
      <c r="H12677" s="17">
        <v>0.218100138</v>
      </c>
      <c r="I12677" s="17">
        <v>0.93417941999999998</v>
      </c>
      <c r="J12677" s="17">
        <v>6.5699999999999995E-2</v>
      </c>
      <c r="K12677" s="17">
        <v>9.48E-5</v>
      </c>
    </row>
    <row r="12678" spans="1:11" x14ac:dyDescent="0.45">
      <c r="A12678" s="10" t="s">
        <v>101</v>
      </c>
      <c r="B12678" s="20">
        <v>0.80800000000000005</v>
      </c>
      <c r="C12678" s="19">
        <v>130381</v>
      </c>
      <c r="D12678" s="19">
        <v>10824.404490000001</v>
      </c>
      <c r="E12678" s="23">
        <v>0.29946097100000002</v>
      </c>
      <c r="F12678" s="23">
        <v>0.20143138799999999</v>
      </c>
      <c r="G12678" s="17">
        <v>0.78188539700000004</v>
      </c>
      <c r="H12678" s="17">
        <v>0.21811460299999999</v>
      </c>
      <c r="I12678" s="17">
        <v>0.93437897000000003</v>
      </c>
      <c r="J12678" s="17">
        <v>6.5500000000000003E-2</v>
      </c>
      <c r="K12678" s="17">
        <v>9.4500000000000007E-5</v>
      </c>
    </row>
    <row r="12679" spans="1:11" x14ac:dyDescent="0.45">
      <c r="A12679" s="10" t="s">
        <v>101</v>
      </c>
      <c r="B12679" s="20">
        <v>0.80900000000000005</v>
      </c>
      <c r="C12679" s="19">
        <v>130544</v>
      </c>
      <c r="D12679" s="19">
        <v>10873.47184</v>
      </c>
      <c r="E12679" s="23">
        <v>0.30253872799999998</v>
      </c>
      <c r="F12679" s="23">
        <v>0.20220247899999999</v>
      </c>
      <c r="G12679" s="17">
        <v>0.78170578499999999</v>
      </c>
      <c r="H12679" s="17">
        <v>0.21829421500000001</v>
      </c>
      <c r="I12679" s="17">
        <v>0.93457171000000006</v>
      </c>
      <c r="J12679" s="17">
        <v>6.5299999999999997E-2</v>
      </c>
      <c r="K12679" s="17">
        <v>9.4199999999999999E-5</v>
      </c>
    </row>
    <row r="12680" spans="1:11" x14ac:dyDescent="0.45">
      <c r="A12680" s="10" t="s">
        <v>101</v>
      </c>
      <c r="B12680" s="20">
        <v>0.81</v>
      </c>
      <c r="C12680" s="19">
        <v>130704</v>
      </c>
      <c r="D12680" s="19">
        <v>10921.96428</v>
      </c>
      <c r="E12680" s="23">
        <v>0.30342614299999998</v>
      </c>
      <c r="F12680" s="23">
        <v>0.20293477800000001</v>
      </c>
      <c r="G12680" s="17">
        <v>0.78184294300000001</v>
      </c>
      <c r="H12680" s="17">
        <v>0.21815705699999999</v>
      </c>
      <c r="I12680" s="17">
        <v>0.93481698700000004</v>
      </c>
      <c r="J12680" s="17">
        <v>6.5100000000000005E-2</v>
      </c>
      <c r="K12680" s="17">
        <v>9.3800000000000003E-5</v>
      </c>
    </row>
    <row r="12681" spans="1:11" x14ac:dyDescent="0.45">
      <c r="A12681" s="10" t="s">
        <v>101</v>
      </c>
      <c r="B12681" s="20">
        <v>0.81100000000000005</v>
      </c>
      <c r="C12681" s="19">
        <v>130868</v>
      </c>
      <c r="D12681" s="19">
        <v>10971.832609999999</v>
      </c>
      <c r="E12681" s="23">
        <v>0.30461561599999998</v>
      </c>
      <c r="F12681" s="23">
        <v>0.203660749</v>
      </c>
      <c r="G12681" s="17">
        <v>0.78163492999999995</v>
      </c>
      <c r="H12681" s="17">
        <v>0.21836506999999999</v>
      </c>
      <c r="I12681" s="17">
        <v>0.93515785500000004</v>
      </c>
      <c r="J12681" s="17">
        <v>6.4699999999999994E-2</v>
      </c>
      <c r="K12681" s="17">
        <v>9.3300000000000005E-5</v>
      </c>
    </row>
    <row r="12682" spans="1:11" x14ac:dyDescent="0.45">
      <c r="A12682" s="10" t="s">
        <v>101</v>
      </c>
      <c r="B12682" s="20">
        <v>0.81200000000000006</v>
      </c>
      <c r="C12682" s="19">
        <v>131027</v>
      </c>
      <c r="D12682" s="19">
        <v>11020.31871</v>
      </c>
      <c r="E12682" s="23">
        <v>0.30535878500000002</v>
      </c>
      <c r="F12682" s="23">
        <v>0.204402165</v>
      </c>
      <c r="G12682" s="17">
        <v>0.78149541700000003</v>
      </c>
      <c r="H12682" s="17">
        <v>0.218504583</v>
      </c>
      <c r="I12682" s="17">
        <v>0.93539768099999998</v>
      </c>
      <c r="J12682" s="17">
        <v>6.4500000000000002E-2</v>
      </c>
      <c r="K12682" s="17">
        <v>9.2999999999999997E-5</v>
      </c>
    </row>
    <row r="12683" spans="1:11" x14ac:dyDescent="0.45">
      <c r="A12683" s="10" t="s">
        <v>101</v>
      </c>
      <c r="B12683" s="20">
        <v>0.81299999999999994</v>
      </c>
      <c r="C12683" s="19">
        <v>131189</v>
      </c>
      <c r="D12683" s="19">
        <v>11069.93187</v>
      </c>
      <c r="E12683" s="23">
        <v>0.30678268400000003</v>
      </c>
      <c r="F12683" s="23">
        <v>0.205127746</v>
      </c>
      <c r="G12683" s="17">
        <v>0.78156705199999998</v>
      </c>
      <c r="H12683" s="17">
        <v>0.21843294799999999</v>
      </c>
      <c r="I12683" s="17">
        <v>0.93568089700000001</v>
      </c>
      <c r="J12683" s="17">
        <v>6.4199999999999993E-2</v>
      </c>
      <c r="K12683" s="17">
        <v>9.2600000000000001E-5</v>
      </c>
    </row>
    <row r="12684" spans="1:11" x14ac:dyDescent="0.45">
      <c r="A12684" s="10" t="s">
        <v>101</v>
      </c>
      <c r="B12684" s="20">
        <v>0.81399999999999995</v>
      </c>
      <c r="C12684" s="19">
        <v>131338</v>
      </c>
      <c r="D12684" s="19">
        <v>11115.75922</v>
      </c>
      <c r="E12684" s="23">
        <v>0.30792528400000002</v>
      </c>
      <c r="F12684" s="23">
        <v>0.205850912</v>
      </c>
      <c r="G12684" s="17">
        <v>0.78141893399999995</v>
      </c>
      <c r="H12684" s="17">
        <v>0.21858106599999999</v>
      </c>
      <c r="I12684" s="17">
        <v>0.93599133999999995</v>
      </c>
      <c r="J12684" s="17">
        <v>6.3899999999999998E-2</v>
      </c>
      <c r="K12684" s="17">
        <v>9.2100000000000003E-5</v>
      </c>
    </row>
    <row r="12685" spans="1:11" x14ac:dyDescent="0.45">
      <c r="A12685" s="10" t="s">
        <v>101</v>
      </c>
      <c r="B12685" s="20">
        <v>0.81499999999999995</v>
      </c>
      <c r="C12685" s="19">
        <v>131509</v>
      </c>
      <c r="D12685" s="19">
        <v>11168.62132</v>
      </c>
      <c r="E12685" s="23">
        <v>0.310100343</v>
      </c>
      <c r="F12685" s="23">
        <v>0.20635836299999999</v>
      </c>
      <c r="G12685" s="17">
        <v>0.78153586399999997</v>
      </c>
      <c r="H12685" s="17">
        <v>0.218464136</v>
      </c>
      <c r="I12685" s="17">
        <v>0.93625219900000001</v>
      </c>
      <c r="J12685" s="17">
        <v>6.3700000000000007E-2</v>
      </c>
      <c r="K12685" s="17">
        <v>9.1799999999999995E-5</v>
      </c>
    </row>
    <row r="12686" spans="1:11" x14ac:dyDescent="0.45">
      <c r="A12686" s="10" t="s">
        <v>101</v>
      </c>
      <c r="B12686" s="20">
        <v>0.81599999999999995</v>
      </c>
      <c r="C12686" s="19">
        <v>131643</v>
      </c>
      <c r="D12686" s="19">
        <v>11210.32259</v>
      </c>
      <c r="E12686" s="23">
        <v>0.31249101099999999</v>
      </c>
      <c r="F12686" s="23">
        <v>0.207305142</v>
      </c>
      <c r="G12686" s="17">
        <v>0.78153794700000001</v>
      </c>
      <c r="H12686" s="17">
        <v>0.21846205299999999</v>
      </c>
      <c r="I12686" s="17">
        <v>0.93644411800000005</v>
      </c>
      <c r="J12686" s="17">
        <v>6.3500000000000001E-2</v>
      </c>
      <c r="K12686" s="17">
        <v>9.1500000000000001E-5</v>
      </c>
    </row>
    <row r="12687" spans="1:11" x14ac:dyDescent="0.45">
      <c r="A12687" s="10" t="s">
        <v>101</v>
      </c>
      <c r="B12687" s="20">
        <v>0.81699999999999995</v>
      </c>
      <c r="C12687" s="19">
        <v>131830</v>
      </c>
      <c r="D12687" s="19">
        <v>11268.90387</v>
      </c>
      <c r="E12687" s="23">
        <v>0.31399703000000001</v>
      </c>
      <c r="F12687" s="23">
        <v>0.208002728</v>
      </c>
      <c r="G12687" s="17">
        <v>0.78164302500000005</v>
      </c>
      <c r="H12687" s="17">
        <v>0.21835697500000001</v>
      </c>
      <c r="I12687" s="17">
        <v>0.93661361700000001</v>
      </c>
      <c r="J12687" s="17">
        <v>6.3299999999999995E-2</v>
      </c>
      <c r="K12687" s="17">
        <v>9.1100000000000005E-5</v>
      </c>
    </row>
    <row r="12688" spans="1:11" x14ac:dyDescent="0.45">
      <c r="A12688" s="10" t="s">
        <v>101</v>
      </c>
      <c r="B12688" s="20">
        <v>0.81799999999999995</v>
      </c>
      <c r="C12688" s="19">
        <v>131995</v>
      </c>
      <c r="D12688" s="19">
        <v>11321.032370000001</v>
      </c>
      <c r="E12688" s="23">
        <v>0.31670228900000003</v>
      </c>
      <c r="F12688" s="23">
        <v>0.208844789</v>
      </c>
      <c r="G12688" s="17">
        <v>0.781908406</v>
      </c>
      <c r="H12688" s="17">
        <v>0.218091594</v>
      </c>
      <c r="I12688" s="17">
        <v>0.93672880199999997</v>
      </c>
      <c r="J12688" s="17">
        <v>6.3200000000000006E-2</v>
      </c>
      <c r="K12688" s="17">
        <v>9.0600000000000007E-5</v>
      </c>
    </row>
    <row r="12689" spans="1:11" x14ac:dyDescent="0.45">
      <c r="A12689" s="10" t="s">
        <v>101</v>
      </c>
      <c r="B12689" s="20">
        <v>0.81899999999999995</v>
      </c>
      <c r="C12689" s="19">
        <v>132142</v>
      </c>
      <c r="D12689" s="19">
        <v>11367.741959999999</v>
      </c>
      <c r="E12689" s="23">
        <v>0.31884283600000002</v>
      </c>
      <c r="F12689" s="23">
        <v>0.20961447599999999</v>
      </c>
      <c r="G12689" s="17">
        <v>0.78186345000000002</v>
      </c>
      <c r="H12689" s="17">
        <v>0.21813655000000001</v>
      </c>
      <c r="I12689" s="17">
        <v>0.93695435599999999</v>
      </c>
      <c r="J12689" s="17">
        <v>6.3E-2</v>
      </c>
      <c r="K12689" s="17">
        <v>9.0299999999999999E-5</v>
      </c>
    </row>
    <row r="12690" spans="1:11" x14ac:dyDescent="0.45">
      <c r="A12690" s="10" t="s">
        <v>101</v>
      </c>
      <c r="B12690" s="20">
        <v>0.82</v>
      </c>
      <c r="C12690" s="19">
        <v>132317</v>
      </c>
      <c r="D12690" s="19">
        <v>11423.652330000001</v>
      </c>
      <c r="E12690" s="23">
        <v>0.32068081799999998</v>
      </c>
      <c r="F12690" s="23">
        <v>0.210317055</v>
      </c>
      <c r="G12690" s="17">
        <v>0.78170605400000004</v>
      </c>
      <c r="H12690" s="17">
        <v>0.21829394599999999</v>
      </c>
      <c r="I12690" s="17">
        <v>0.93690539299999998</v>
      </c>
      <c r="J12690" s="17">
        <v>6.3E-2</v>
      </c>
      <c r="K12690" s="17">
        <v>8.9900000000000003E-5</v>
      </c>
    </row>
    <row r="12691" spans="1:11" x14ac:dyDescent="0.45">
      <c r="A12691" s="10" t="s">
        <v>101</v>
      </c>
      <c r="B12691" s="20">
        <v>0.82099999999999995</v>
      </c>
      <c r="C12691" s="19">
        <v>132447</v>
      </c>
      <c r="D12691" s="19">
        <v>11465.476119999999</v>
      </c>
      <c r="E12691" s="23">
        <v>0.32255620299999999</v>
      </c>
      <c r="F12691" s="23">
        <v>0.211087144</v>
      </c>
      <c r="G12691" s="17">
        <v>0.78170890999999998</v>
      </c>
      <c r="H12691" s="17">
        <v>0.21829108999999999</v>
      </c>
      <c r="I12691" s="17">
        <v>0.93708550300000004</v>
      </c>
      <c r="J12691" s="17">
        <v>6.2799999999999995E-2</v>
      </c>
      <c r="K12691" s="17">
        <v>8.9699999999999998E-5</v>
      </c>
    </row>
    <row r="12692" spans="1:11" x14ac:dyDescent="0.45">
      <c r="A12692" s="10" t="s">
        <v>101</v>
      </c>
      <c r="B12692" s="20">
        <v>0.82199999999999995</v>
      </c>
      <c r="C12692" s="19">
        <v>132638</v>
      </c>
      <c r="D12692" s="19">
        <v>11527.257</v>
      </c>
      <c r="E12692" s="23">
        <v>0.32438223100000002</v>
      </c>
      <c r="F12692" s="23">
        <v>0.211843435</v>
      </c>
      <c r="G12692" s="17">
        <v>0.78182722900000001</v>
      </c>
      <c r="H12692" s="17">
        <v>0.21817277099999999</v>
      </c>
      <c r="I12692" s="17">
        <v>0.93741117200000001</v>
      </c>
      <c r="J12692" s="17">
        <v>6.25E-2</v>
      </c>
      <c r="K12692" s="17">
        <v>8.92E-5</v>
      </c>
    </row>
    <row r="12693" spans="1:11" x14ac:dyDescent="0.45">
      <c r="A12693" s="10" t="s">
        <v>101</v>
      </c>
      <c r="B12693" s="20">
        <v>0.82299999999999995</v>
      </c>
      <c r="C12693" s="19">
        <v>132798</v>
      </c>
      <c r="D12693" s="19">
        <v>11579.331920000001</v>
      </c>
      <c r="E12693" s="23">
        <v>0.32645982699999998</v>
      </c>
      <c r="F12693" s="23">
        <v>0.21272844399999999</v>
      </c>
      <c r="G12693" s="17">
        <v>0.78181147299999998</v>
      </c>
      <c r="H12693" s="17">
        <v>0.21818852699999999</v>
      </c>
      <c r="I12693" s="17">
        <v>0.93762786899999995</v>
      </c>
      <c r="J12693" s="17">
        <v>6.2300000000000001E-2</v>
      </c>
      <c r="K12693" s="17">
        <v>8.8900000000000006E-5</v>
      </c>
    </row>
    <row r="12694" spans="1:11" x14ac:dyDescent="0.45">
      <c r="A12694" s="10" t="s">
        <v>101</v>
      </c>
      <c r="B12694" s="20">
        <v>0.82399999999999995</v>
      </c>
      <c r="C12694" s="19">
        <v>132939</v>
      </c>
      <c r="D12694" s="19">
        <v>11625.435320000001</v>
      </c>
      <c r="E12694" s="23">
        <v>0.32729300500000003</v>
      </c>
      <c r="F12694" s="23">
        <v>0.213543238</v>
      </c>
      <c r="G12694" s="17">
        <v>0.78189244700000005</v>
      </c>
      <c r="H12694" s="17">
        <v>0.21810755300000001</v>
      </c>
      <c r="I12694" s="17">
        <v>0.93783401499999997</v>
      </c>
      <c r="J12694" s="17">
        <v>6.2100000000000002E-2</v>
      </c>
      <c r="K12694" s="17">
        <v>8.8599999999999999E-5</v>
      </c>
    </row>
    <row r="12695" spans="1:11" x14ac:dyDescent="0.45">
      <c r="A12695" s="10" t="s">
        <v>101</v>
      </c>
      <c r="B12695" s="20">
        <v>0.82499999999999996</v>
      </c>
      <c r="C12695" s="19">
        <v>133116</v>
      </c>
      <c r="D12695" s="19">
        <v>11683.55298</v>
      </c>
      <c r="E12695" s="23">
        <v>0.329233889</v>
      </c>
      <c r="F12695" s="23">
        <v>0.21422491499999999</v>
      </c>
      <c r="G12695" s="17">
        <v>0.78203972499999996</v>
      </c>
      <c r="H12695" s="17">
        <v>0.21796027500000001</v>
      </c>
      <c r="I12695" s="17">
        <v>0.93807648799999999</v>
      </c>
      <c r="J12695" s="17">
        <v>6.1800000000000001E-2</v>
      </c>
      <c r="K12695" s="17">
        <v>8.8200000000000003E-5</v>
      </c>
    </row>
    <row r="12696" spans="1:11" x14ac:dyDescent="0.45">
      <c r="A12696" s="10" t="s">
        <v>101</v>
      </c>
      <c r="B12696" s="20">
        <v>0.82599999999999996</v>
      </c>
      <c r="C12696" s="19">
        <v>133273</v>
      </c>
      <c r="D12696" s="19">
        <v>11735.463369999999</v>
      </c>
      <c r="E12696" s="23">
        <v>0.33238260400000003</v>
      </c>
      <c r="F12696" s="23">
        <v>0.215129557</v>
      </c>
      <c r="G12696" s="17">
        <v>0.78224396500000004</v>
      </c>
      <c r="H12696" s="17">
        <v>0.21775603499999999</v>
      </c>
      <c r="I12696" s="17">
        <v>0.93828406900000005</v>
      </c>
      <c r="J12696" s="17">
        <v>6.1600000000000002E-2</v>
      </c>
      <c r="K12696" s="17">
        <v>8.7899999999999995E-5</v>
      </c>
    </row>
    <row r="12697" spans="1:11" x14ac:dyDescent="0.45">
      <c r="A12697" s="10" t="s">
        <v>101</v>
      </c>
      <c r="B12697" s="20">
        <v>0.82699999999999996</v>
      </c>
      <c r="C12697" s="19">
        <v>133444</v>
      </c>
      <c r="D12697" s="19">
        <v>11792.481180000001</v>
      </c>
      <c r="E12697" s="23">
        <v>0.33427462099999999</v>
      </c>
      <c r="F12697" s="23">
        <v>0.215882988</v>
      </c>
      <c r="G12697" s="17">
        <v>0.78235814299999995</v>
      </c>
      <c r="H12697" s="17">
        <v>0.21764185699999999</v>
      </c>
      <c r="I12697" s="17">
        <v>0.93853295599999997</v>
      </c>
      <c r="J12697" s="17">
        <v>6.1400000000000003E-2</v>
      </c>
      <c r="K12697" s="17">
        <v>8.7499999999999999E-5</v>
      </c>
    </row>
    <row r="12698" spans="1:11" x14ac:dyDescent="0.45">
      <c r="A12698" s="10" t="s">
        <v>101</v>
      </c>
      <c r="B12698" s="20">
        <v>0.82799999999999996</v>
      </c>
      <c r="C12698" s="19">
        <v>133595</v>
      </c>
      <c r="D12698" s="19">
        <v>11843.103859999999</v>
      </c>
      <c r="E12698" s="23">
        <v>0.335900639</v>
      </c>
      <c r="F12698" s="23">
        <v>0.21677137599999999</v>
      </c>
      <c r="G12698" s="17">
        <v>0.78220741800000004</v>
      </c>
      <c r="H12698" s="17">
        <v>0.21779258200000001</v>
      </c>
      <c r="I12698" s="17">
        <v>0.93854833299999996</v>
      </c>
      <c r="J12698" s="17">
        <v>6.1400000000000003E-2</v>
      </c>
      <c r="K12698" s="17">
        <v>8.7299999999999994E-5</v>
      </c>
    </row>
    <row r="12699" spans="1:11" x14ac:dyDescent="0.45">
      <c r="A12699" s="10" t="s">
        <v>101</v>
      </c>
      <c r="B12699" s="20">
        <v>0.82899999999999996</v>
      </c>
      <c r="C12699" s="19">
        <v>133770</v>
      </c>
      <c r="D12699" s="19">
        <v>11902.08446</v>
      </c>
      <c r="E12699" s="23">
        <v>0.33801949199999998</v>
      </c>
      <c r="F12699" s="23">
        <v>0.21753034600000001</v>
      </c>
      <c r="G12699" s="17">
        <v>0.782133513</v>
      </c>
      <c r="H12699" s="17">
        <v>0.217866487</v>
      </c>
      <c r="I12699" s="17">
        <v>0.93882746299999997</v>
      </c>
      <c r="J12699" s="17">
        <v>6.1100000000000002E-2</v>
      </c>
      <c r="K12699" s="17">
        <v>8.6899999999999998E-5</v>
      </c>
    </row>
    <row r="12700" spans="1:11" x14ac:dyDescent="0.45">
      <c r="A12700" s="10" t="s">
        <v>101</v>
      </c>
      <c r="B12700" s="20">
        <v>0.83</v>
      </c>
      <c r="C12700" s="19">
        <v>133899</v>
      </c>
      <c r="D12700" s="19">
        <v>11945.805609999999</v>
      </c>
      <c r="E12700" s="23">
        <v>0.33939674600000003</v>
      </c>
      <c r="F12700" s="23">
        <v>0.21846021400000001</v>
      </c>
      <c r="G12700" s="17">
        <v>0.78229859800000001</v>
      </c>
      <c r="H12700" s="17">
        <v>0.21770140199999999</v>
      </c>
      <c r="I12700" s="17">
        <v>0.93887186499999997</v>
      </c>
      <c r="J12700" s="17">
        <v>6.0999999999999999E-2</v>
      </c>
      <c r="K12700" s="17">
        <v>8.6600000000000004E-5</v>
      </c>
    </row>
    <row r="12701" spans="1:11" x14ac:dyDescent="0.45">
      <c r="A12701" s="10" t="s">
        <v>101</v>
      </c>
      <c r="B12701" s="20">
        <v>0.83099999999999996</v>
      </c>
      <c r="C12701" s="19">
        <v>134068</v>
      </c>
      <c r="D12701" s="19">
        <v>12003.211590000001</v>
      </c>
      <c r="E12701" s="23">
        <v>0.34032343399999998</v>
      </c>
      <c r="F12701" s="23">
        <v>0.21918323000000001</v>
      </c>
      <c r="G12701" s="17">
        <v>0.78219261900000003</v>
      </c>
      <c r="H12701" s="17">
        <v>0.21780738099999999</v>
      </c>
      <c r="I12701" s="17">
        <v>0.93911946899999998</v>
      </c>
      <c r="J12701" s="17">
        <v>6.08E-2</v>
      </c>
      <c r="K12701" s="17">
        <v>8.6199999999999995E-5</v>
      </c>
    </row>
    <row r="12702" spans="1:11" x14ac:dyDescent="0.45">
      <c r="A12702" s="10" t="s">
        <v>101</v>
      </c>
      <c r="B12702" s="20">
        <v>0.83199999999999996</v>
      </c>
      <c r="C12702" s="19">
        <v>134249</v>
      </c>
      <c r="D12702" s="19">
        <v>12064.93223</v>
      </c>
      <c r="E12702" s="23">
        <v>0.34216801699999999</v>
      </c>
      <c r="F12702" s="23">
        <v>0.220039295</v>
      </c>
      <c r="G12702" s="17">
        <v>0.78230005400000002</v>
      </c>
      <c r="H12702" s="17">
        <v>0.21769994600000001</v>
      </c>
      <c r="I12702" s="17">
        <v>0.93943050699999997</v>
      </c>
      <c r="J12702" s="17">
        <v>6.0499999999999998E-2</v>
      </c>
      <c r="K12702" s="17">
        <v>8.5799999999999998E-5</v>
      </c>
    </row>
    <row r="12703" spans="1:11" x14ac:dyDescent="0.45">
      <c r="A12703" s="10" t="s">
        <v>101</v>
      </c>
      <c r="B12703" s="20">
        <v>0.83299999999999996</v>
      </c>
      <c r="C12703" s="19">
        <v>134405</v>
      </c>
      <c r="D12703" s="19">
        <v>12118.49116</v>
      </c>
      <c r="E12703" s="23">
        <v>0.34458167699999998</v>
      </c>
      <c r="F12703" s="23">
        <v>0.22092509599999999</v>
      </c>
      <c r="G12703" s="17">
        <v>0.78238160800000001</v>
      </c>
      <c r="H12703" s="17">
        <v>0.21761839199999999</v>
      </c>
      <c r="I12703" s="17">
        <v>0.939483807</v>
      </c>
      <c r="J12703" s="17">
        <v>6.0400000000000002E-2</v>
      </c>
      <c r="K12703" s="17">
        <v>8.9800000000000001E-5</v>
      </c>
    </row>
    <row r="12704" spans="1:11" x14ac:dyDescent="0.45">
      <c r="A12704" s="10" t="s">
        <v>101</v>
      </c>
      <c r="B12704" s="20">
        <v>0.83399999999999996</v>
      </c>
      <c r="C12704" s="19">
        <v>134575</v>
      </c>
      <c r="D12704" s="19">
        <v>12177.10895</v>
      </c>
      <c r="E12704" s="23">
        <v>0.34485544200000001</v>
      </c>
      <c r="F12704" s="23">
        <v>0.22163482000000001</v>
      </c>
      <c r="G12704" s="17">
        <v>0.78231469399999998</v>
      </c>
      <c r="H12704" s="17">
        <v>0.217685306</v>
      </c>
      <c r="I12704" s="17">
        <v>0.93977976500000004</v>
      </c>
      <c r="J12704" s="17">
        <v>6.0100000000000001E-2</v>
      </c>
      <c r="K12704" s="17">
        <v>8.9400000000000005E-5</v>
      </c>
    </row>
    <row r="12705" spans="1:11" x14ac:dyDescent="0.45">
      <c r="A12705" s="10" t="s">
        <v>101</v>
      </c>
      <c r="B12705" s="20">
        <v>0.83499999999999996</v>
      </c>
      <c r="C12705" s="19">
        <v>134707</v>
      </c>
      <c r="D12705" s="19">
        <v>12222.72006</v>
      </c>
      <c r="E12705" s="23">
        <v>0.34712387500000003</v>
      </c>
      <c r="F12705" s="23">
        <v>0.22267510099999999</v>
      </c>
      <c r="G12705" s="17">
        <v>0.78240922899999998</v>
      </c>
      <c r="H12705" s="17">
        <v>0.21759077099999999</v>
      </c>
      <c r="I12705" s="17">
        <v>0.93996694599999997</v>
      </c>
      <c r="J12705" s="17">
        <v>5.9900000000000002E-2</v>
      </c>
      <c r="K12705" s="17">
        <v>8.9099999999999997E-5</v>
      </c>
    </row>
    <row r="12706" spans="1:11" x14ac:dyDescent="0.45">
      <c r="A12706" s="10" t="s">
        <v>101</v>
      </c>
      <c r="B12706" s="20">
        <v>0.83599999999999997</v>
      </c>
      <c r="C12706" s="19">
        <v>134875</v>
      </c>
      <c r="D12706" s="19">
        <v>12281.25772</v>
      </c>
      <c r="E12706" s="23">
        <v>0.350197653</v>
      </c>
      <c r="F12706" s="23">
        <v>0.223420117</v>
      </c>
      <c r="G12706" s="17">
        <v>0.78259870300000001</v>
      </c>
      <c r="H12706" s="17">
        <v>0.21740129699999999</v>
      </c>
      <c r="I12706" s="17">
        <v>0.94026136999999999</v>
      </c>
      <c r="J12706" s="17">
        <v>5.96E-2</v>
      </c>
      <c r="K12706" s="17">
        <v>8.8700000000000001E-5</v>
      </c>
    </row>
    <row r="12707" spans="1:11" x14ac:dyDescent="0.45">
      <c r="A12707" s="10" t="s">
        <v>101</v>
      </c>
      <c r="B12707" s="20">
        <v>0.83699999999999997</v>
      </c>
      <c r="C12707" s="19">
        <v>135045</v>
      </c>
      <c r="D12707" s="19">
        <v>12340.98292</v>
      </c>
      <c r="E12707" s="23">
        <v>0.35265764900000002</v>
      </c>
      <c r="F12707" s="23">
        <v>0.224058809</v>
      </c>
      <c r="G12707" s="17">
        <v>0.78273168199999998</v>
      </c>
      <c r="H12707" s="17">
        <v>0.21726831799999999</v>
      </c>
      <c r="I12707" s="17">
        <v>0.94006976399999997</v>
      </c>
      <c r="J12707" s="17">
        <v>5.9799999999999999E-2</v>
      </c>
      <c r="K12707" s="17">
        <v>8.8399999999999994E-5</v>
      </c>
    </row>
    <row r="12708" spans="1:11" x14ac:dyDescent="0.45">
      <c r="A12708" s="10" t="s">
        <v>101</v>
      </c>
      <c r="B12708" s="20">
        <v>0.83799999999999997</v>
      </c>
      <c r="C12708" s="19">
        <v>135217</v>
      </c>
      <c r="D12708" s="19">
        <v>12401.65129</v>
      </c>
      <c r="E12708" s="23">
        <v>0.35300306799999998</v>
      </c>
      <c r="F12708" s="23">
        <v>0.225146859</v>
      </c>
      <c r="G12708" s="17">
        <v>0.78286753899999995</v>
      </c>
      <c r="H12708" s="17">
        <v>0.217132461</v>
      </c>
      <c r="I12708" s="17">
        <v>0.94038979899999997</v>
      </c>
      <c r="J12708" s="17">
        <v>5.9499999999999997E-2</v>
      </c>
      <c r="K12708" s="17">
        <v>8.7899999999999995E-5</v>
      </c>
    </row>
    <row r="12709" spans="1:11" x14ac:dyDescent="0.45">
      <c r="A12709" s="10" t="s">
        <v>101</v>
      </c>
      <c r="B12709" s="20">
        <v>0.83899999999999997</v>
      </c>
      <c r="C12709" s="19">
        <v>135378</v>
      </c>
      <c r="D12709" s="19">
        <v>12458.594010000001</v>
      </c>
      <c r="E12709" s="23">
        <v>0.353915851</v>
      </c>
      <c r="F12709" s="23">
        <v>0.22612112000000001</v>
      </c>
      <c r="G12709" s="17">
        <v>0.78302973899999995</v>
      </c>
      <c r="H12709" s="17">
        <v>0.216970261</v>
      </c>
      <c r="I12709" s="17">
        <v>0.94059303500000002</v>
      </c>
      <c r="J12709" s="17">
        <v>5.9299999999999999E-2</v>
      </c>
      <c r="K12709" s="17">
        <v>8.7499999999999999E-5</v>
      </c>
    </row>
    <row r="12710" spans="1:11" x14ac:dyDescent="0.45">
      <c r="A12710" s="10" t="s">
        <v>101</v>
      </c>
      <c r="B12710" s="20">
        <v>0.84</v>
      </c>
      <c r="C12710" s="19">
        <v>135533</v>
      </c>
      <c r="D12710" s="19">
        <v>12513.615970000001</v>
      </c>
      <c r="E12710" s="23">
        <v>0.35604254499999999</v>
      </c>
      <c r="F12710" s="23">
        <v>0.22698552799999999</v>
      </c>
      <c r="G12710" s="17">
        <v>0.783137686</v>
      </c>
      <c r="H12710" s="17">
        <v>0.216862314</v>
      </c>
      <c r="I12710" s="17">
        <v>0.94079690599999999</v>
      </c>
      <c r="J12710" s="17">
        <v>5.91E-2</v>
      </c>
      <c r="K12710" s="17">
        <v>8.7200000000000005E-5</v>
      </c>
    </row>
    <row r="12711" spans="1:11" x14ac:dyDescent="0.45">
      <c r="A12711" s="10" t="s">
        <v>101</v>
      </c>
      <c r="B12711" s="20">
        <v>0.84099999999999997</v>
      </c>
      <c r="C12711" s="19">
        <v>135700</v>
      </c>
      <c r="D12711" s="19">
        <v>12573.27932</v>
      </c>
      <c r="E12711" s="23">
        <v>0.35840825199999998</v>
      </c>
      <c r="F12711" s="23">
        <v>0.227846981</v>
      </c>
      <c r="G12711" s="17">
        <v>0.78330140000000004</v>
      </c>
      <c r="H12711" s="17">
        <v>0.21669859999999999</v>
      </c>
      <c r="I12711" s="17">
        <v>0.94105143999999996</v>
      </c>
      <c r="J12711" s="17">
        <v>5.8900000000000001E-2</v>
      </c>
      <c r="K12711" s="17">
        <v>8.6799999999999996E-5</v>
      </c>
    </row>
    <row r="12712" spans="1:11" x14ac:dyDescent="0.45">
      <c r="A12712" s="10" t="s">
        <v>101</v>
      </c>
      <c r="B12712" s="20">
        <v>0.84199999999999997</v>
      </c>
      <c r="C12712" s="19">
        <v>135863</v>
      </c>
      <c r="D12712" s="19">
        <v>12631.89121</v>
      </c>
      <c r="E12712" s="23">
        <v>0.36023807499999999</v>
      </c>
      <c r="F12712" s="23">
        <v>0.22865157799999999</v>
      </c>
      <c r="G12712" s="17">
        <v>0.78327432799999996</v>
      </c>
      <c r="H12712" s="17">
        <v>0.21672567200000001</v>
      </c>
      <c r="I12712" s="17">
        <v>0.94125117800000002</v>
      </c>
      <c r="J12712" s="17">
        <v>5.8700000000000002E-2</v>
      </c>
      <c r="K12712" s="17">
        <v>8.6500000000000002E-5</v>
      </c>
    </row>
    <row r="12713" spans="1:11" x14ac:dyDescent="0.45">
      <c r="A12713" s="10" t="s">
        <v>101</v>
      </c>
      <c r="B12713" s="20">
        <v>0.84299999999999997</v>
      </c>
      <c r="C12713" s="19">
        <v>136020</v>
      </c>
      <c r="D12713" s="19">
        <v>12688.702670000001</v>
      </c>
      <c r="E12713" s="23">
        <v>0.36274529300000002</v>
      </c>
      <c r="F12713" s="23">
        <v>0.22963689800000001</v>
      </c>
      <c r="G12713" s="17">
        <v>0.783223055</v>
      </c>
      <c r="H12713" s="17">
        <v>0.216776945</v>
      </c>
      <c r="I12713" s="17">
        <v>0.94149242799999999</v>
      </c>
      <c r="J12713" s="17">
        <v>5.8400000000000001E-2</v>
      </c>
      <c r="K12713" s="17">
        <v>8.6100000000000006E-5</v>
      </c>
    </row>
    <row r="12714" spans="1:11" x14ac:dyDescent="0.45">
      <c r="A12714" s="10" t="s">
        <v>101</v>
      </c>
      <c r="B12714" s="20">
        <v>0.84399999999999997</v>
      </c>
      <c r="C12714" s="19">
        <v>136176</v>
      </c>
      <c r="D12714" s="19">
        <v>12745.43073</v>
      </c>
      <c r="E12714" s="23">
        <v>0.36420016100000002</v>
      </c>
      <c r="F12714" s="23">
        <v>0.23043691799999999</v>
      </c>
      <c r="G12714" s="17">
        <v>0.78336858200000004</v>
      </c>
      <c r="H12714" s="17">
        <v>0.21663141799999999</v>
      </c>
      <c r="I12714" s="17">
        <v>0.94167562900000001</v>
      </c>
      <c r="J12714" s="17">
        <v>5.8200000000000002E-2</v>
      </c>
      <c r="K12714" s="17">
        <v>8.5799999999999998E-5</v>
      </c>
    </row>
    <row r="12715" spans="1:11" x14ac:dyDescent="0.45">
      <c r="A12715" s="10" t="s">
        <v>101</v>
      </c>
      <c r="B12715" s="20">
        <v>0.84499999999999997</v>
      </c>
      <c r="C12715" s="19">
        <v>136298</v>
      </c>
      <c r="D12715" s="19">
        <v>12790.07222</v>
      </c>
      <c r="E12715" s="23">
        <v>0.36707865299999998</v>
      </c>
      <c r="F12715" s="23">
        <v>0.23140839199999999</v>
      </c>
      <c r="G12715" s="17">
        <v>0.78337906599999996</v>
      </c>
      <c r="H12715" s="17">
        <v>0.21662093399999999</v>
      </c>
      <c r="I12715" s="17">
        <v>0.94187417799999995</v>
      </c>
      <c r="J12715" s="17">
        <v>5.8000000000000003E-2</v>
      </c>
      <c r="K12715" s="17">
        <v>8.5500000000000005E-5</v>
      </c>
    </row>
    <row r="12716" spans="1:11" x14ac:dyDescent="0.45">
      <c r="A12716" s="10" t="s">
        <v>101</v>
      </c>
      <c r="B12716" s="20">
        <v>0.84599999999999997</v>
      </c>
      <c r="C12716" s="19">
        <v>136488</v>
      </c>
      <c r="D12716" s="19">
        <v>12859.94852</v>
      </c>
      <c r="E12716" s="23">
        <v>0.36854006499999997</v>
      </c>
      <c r="F12716" s="23">
        <v>0.23207150500000001</v>
      </c>
      <c r="G12716" s="17">
        <v>0.78354140999999999</v>
      </c>
      <c r="H12716" s="17">
        <v>0.21645859000000001</v>
      </c>
      <c r="I12716" s="17">
        <v>0.94217441199999996</v>
      </c>
      <c r="J12716" s="17">
        <v>5.7700000000000001E-2</v>
      </c>
      <c r="K12716" s="17">
        <v>8.5099999999999995E-5</v>
      </c>
    </row>
    <row r="12717" spans="1:11" x14ac:dyDescent="0.45">
      <c r="A12717" s="10" t="s">
        <v>101</v>
      </c>
      <c r="B12717" s="20">
        <v>0.84699999999999998</v>
      </c>
      <c r="C12717" s="19">
        <v>136668</v>
      </c>
      <c r="D12717" s="19">
        <v>12926.36824</v>
      </c>
      <c r="E12717" s="23">
        <v>0.36973149799999999</v>
      </c>
      <c r="F12717" s="23">
        <v>0.23318044099999999</v>
      </c>
      <c r="G12717" s="17">
        <v>0.78365820799999997</v>
      </c>
      <c r="H12717" s="17">
        <v>0.216341792</v>
      </c>
      <c r="I12717" s="17">
        <v>0.94241916199999998</v>
      </c>
      <c r="J12717" s="17">
        <v>5.7500000000000002E-2</v>
      </c>
      <c r="K12717" s="17">
        <v>8.4699999999999999E-5</v>
      </c>
    </row>
    <row r="12718" spans="1:11" x14ac:dyDescent="0.45">
      <c r="A12718" s="10" t="s">
        <v>101</v>
      </c>
      <c r="B12718" s="20">
        <v>0.84799999999999998</v>
      </c>
      <c r="C12718" s="19">
        <v>136821</v>
      </c>
      <c r="D12718" s="19">
        <v>12983.146839999999</v>
      </c>
      <c r="E12718" s="23">
        <v>0.37237395299999998</v>
      </c>
      <c r="F12718" s="23">
        <v>0.234205364</v>
      </c>
      <c r="G12718" s="17">
        <v>0.78349814699999998</v>
      </c>
      <c r="H12718" s="17">
        <v>0.21650185299999999</v>
      </c>
      <c r="I12718" s="17">
        <v>0.94256434</v>
      </c>
      <c r="J12718" s="17">
        <v>5.74E-2</v>
      </c>
      <c r="K12718" s="17">
        <v>8.4400000000000005E-5</v>
      </c>
    </row>
    <row r="12719" spans="1:11" x14ac:dyDescent="0.45">
      <c r="A12719" s="10" t="s">
        <v>101</v>
      </c>
      <c r="B12719" s="20">
        <v>0.84899999999999998</v>
      </c>
      <c r="C12719" s="19">
        <v>136992</v>
      </c>
      <c r="D12719" s="19">
        <v>13047.050730000001</v>
      </c>
      <c r="E12719" s="23">
        <v>0.37497529499999999</v>
      </c>
      <c r="F12719" s="23">
        <v>0.23493586599999999</v>
      </c>
      <c r="G12719" s="17">
        <v>0.78359320300000002</v>
      </c>
      <c r="H12719" s="17">
        <v>0.21640679700000001</v>
      </c>
      <c r="I12719" s="17">
        <v>0.94266201299999997</v>
      </c>
      <c r="J12719" s="17">
        <v>5.7299999999999997E-2</v>
      </c>
      <c r="K12719" s="17">
        <v>8.3999999999999995E-5</v>
      </c>
    </row>
    <row r="12720" spans="1:11" x14ac:dyDescent="0.45">
      <c r="A12720" s="10" t="s">
        <v>101</v>
      </c>
      <c r="B12720" s="20">
        <v>0.85</v>
      </c>
      <c r="C12720" s="19">
        <v>137154</v>
      </c>
      <c r="D12720" s="19">
        <v>13108.0347</v>
      </c>
      <c r="E12720" s="23">
        <v>0.377313332</v>
      </c>
      <c r="F12720" s="23">
        <v>0.23610103499999999</v>
      </c>
      <c r="G12720" s="17">
        <v>0.78376860999999998</v>
      </c>
      <c r="H12720" s="17">
        <v>0.21623139</v>
      </c>
      <c r="I12720" s="17">
        <v>0.94291131399999994</v>
      </c>
      <c r="J12720" s="17">
        <v>5.7000000000000002E-2</v>
      </c>
      <c r="K12720" s="17">
        <v>8.3599999999999999E-5</v>
      </c>
    </row>
    <row r="12721" spans="1:11" x14ac:dyDescent="0.45">
      <c r="A12721" s="10" t="s">
        <v>101</v>
      </c>
      <c r="B12721" s="20">
        <v>0.85099999999999998</v>
      </c>
      <c r="C12721" s="19">
        <v>137310</v>
      </c>
      <c r="D12721" s="19">
        <v>13167.138269999999</v>
      </c>
      <c r="E12721" s="23">
        <v>0.37998680699999998</v>
      </c>
      <c r="F12721" s="23">
        <v>0.23695085499999999</v>
      </c>
      <c r="G12721" s="17">
        <v>0.78397786000000003</v>
      </c>
      <c r="H12721" s="17">
        <v>0.21602214</v>
      </c>
      <c r="I12721" s="17">
        <v>0.94315589600000005</v>
      </c>
      <c r="J12721" s="17">
        <v>5.6800000000000003E-2</v>
      </c>
      <c r="K12721" s="17">
        <v>8.3300000000000005E-5</v>
      </c>
    </row>
    <row r="12722" spans="1:11" x14ac:dyDescent="0.45">
      <c r="A12722" s="10" t="s">
        <v>101</v>
      </c>
      <c r="B12722" s="20">
        <v>0.85199999999999998</v>
      </c>
      <c r="C12722" s="19">
        <v>137476</v>
      </c>
      <c r="D12722" s="19">
        <v>13230.341060000001</v>
      </c>
      <c r="E12722" s="23">
        <v>0.38222568600000001</v>
      </c>
      <c r="F12722" s="23">
        <v>0.23798519400000001</v>
      </c>
      <c r="G12722" s="17">
        <v>0.78419506000000005</v>
      </c>
      <c r="H12722" s="17">
        <v>0.21580494</v>
      </c>
      <c r="I12722" s="17">
        <v>0.94342305000000004</v>
      </c>
      <c r="J12722" s="17">
        <v>5.6500000000000002E-2</v>
      </c>
      <c r="K12722" s="17">
        <v>8.2899999999999996E-5</v>
      </c>
    </row>
    <row r="12723" spans="1:11" x14ac:dyDescent="0.45">
      <c r="A12723" s="10" t="s">
        <v>101</v>
      </c>
      <c r="B12723" s="20">
        <v>0.85299999999999998</v>
      </c>
      <c r="C12723" s="19">
        <v>137634</v>
      </c>
      <c r="D12723" s="19">
        <v>13290.895130000001</v>
      </c>
      <c r="E12723" s="23">
        <v>0.38423258399999999</v>
      </c>
      <c r="F12723" s="23">
        <v>0.23880763199999999</v>
      </c>
      <c r="G12723" s="17">
        <v>0.78438467199999995</v>
      </c>
      <c r="H12723" s="17">
        <v>0.21561532799999999</v>
      </c>
      <c r="I12723" s="17">
        <v>0.94368689900000002</v>
      </c>
      <c r="J12723" s="17">
        <v>5.62E-2</v>
      </c>
      <c r="K12723" s="17">
        <v>8.25E-5</v>
      </c>
    </row>
    <row r="12724" spans="1:11" x14ac:dyDescent="0.45">
      <c r="A12724" s="10" t="s">
        <v>101</v>
      </c>
      <c r="B12724" s="20">
        <v>0.85399999999999998</v>
      </c>
      <c r="C12724" s="19">
        <v>137759</v>
      </c>
      <c r="D12724" s="19">
        <v>13339.09029</v>
      </c>
      <c r="E12724" s="23">
        <v>0.38657490100000003</v>
      </c>
      <c r="F12724" s="23">
        <v>0.23985958499999999</v>
      </c>
      <c r="G12724" s="17">
        <v>0.78434076900000005</v>
      </c>
      <c r="H12724" s="17">
        <v>0.21565923100000001</v>
      </c>
      <c r="I12724" s="17">
        <v>0.94383660800000002</v>
      </c>
      <c r="J12724" s="17">
        <v>5.6099999999999997E-2</v>
      </c>
      <c r="K12724" s="17">
        <v>8.2299999999999995E-5</v>
      </c>
    </row>
    <row r="12725" spans="1:11" x14ac:dyDescent="0.45">
      <c r="A12725" s="10" t="s">
        <v>101</v>
      </c>
      <c r="B12725" s="20">
        <v>0.85499999999999998</v>
      </c>
      <c r="C12725" s="19">
        <v>137958</v>
      </c>
      <c r="D12725" s="19">
        <v>13416.14601</v>
      </c>
      <c r="E12725" s="23">
        <v>0.388333488</v>
      </c>
      <c r="F12725" s="23">
        <v>0.24073487399999999</v>
      </c>
      <c r="G12725" s="17">
        <v>0.78429667000000003</v>
      </c>
      <c r="H12725" s="17">
        <v>0.21570333</v>
      </c>
      <c r="I12725" s="17">
        <v>0.94413267400000001</v>
      </c>
      <c r="J12725" s="17">
        <v>5.5800000000000002E-2</v>
      </c>
      <c r="K12725" s="17">
        <v>8.1799999999999996E-5</v>
      </c>
    </row>
    <row r="12726" spans="1:11" x14ac:dyDescent="0.45">
      <c r="A12726" s="10" t="s">
        <v>101</v>
      </c>
      <c r="B12726" s="20">
        <v>0.85599999999999998</v>
      </c>
      <c r="C12726" s="19">
        <v>138120</v>
      </c>
      <c r="D12726" s="19">
        <v>13479.122369999999</v>
      </c>
      <c r="E12726" s="23">
        <v>0.38918225499999998</v>
      </c>
      <c r="F12726" s="23">
        <v>0.24188569400000001</v>
      </c>
      <c r="G12726" s="17">
        <v>0.78432522400000004</v>
      </c>
      <c r="H12726" s="17">
        <v>0.21567477600000001</v>
      </c>
      <c r="I12726" s="17">
        <v>0.94431366000000005</v>
      </c>
      <c r="J12726" s="17">
        <v>5.5599999999999997E-2</v>
      </c>
      <c r="K12726" s="17">
        <v>8.1600000000000005E-5</v>
      </c>
    </row>
    <row r="12727" spans="1:11" x14ac:dyDescent="0.45">
      <c r="A12727" s="10" t="s">
        <v>101</v>
      </c>
      <c r="B12727" s="20">
        <v>0.85699999999999998</v>
      </c>
      <c r="C12727" s="19">
        <v>138269</v>
      </c>
      <c r="D12727" s="19">
        <v>13537.30413</v>
      </c>
      <c r="E12727" s="23">
        <v>0.39067880100000002</v>
      </c>
      <c r="F12727" s="23">
        <v>0.242870154</v>
      </c>
      <c r="G12727" s="17">
        <v>0.78442745700000005</v>
      </c>
      <c r="H12727" s="17">
        <v>0.21557254300000001</v>
      </c>
      <c r="I12727" s="17">
        <v>0.944482131</v>
      </c>
      <c r="J12727" s="17">
        <v>5.5399999999999998E-2</v>
      </c>
      <c r="K12727" s="17">
        <v>8.1299999999999997E-5</v>
      </c>
    </row>
    <row r="12728" spans="1:11" x14ac:dyDescent="0.45">
      <c r="A12728" s="10" t="s">
        <v>101</v>
      </c>
      <c r="B12728" s="20">
        <v>0.85799999999999998</v>
      </c>
      <c r="C12728" s="19">
        <v>138427</v>
      </c>
      <c r="D12728" s="19">
        <v>13599.102650000001</v>
      </c>
      <c r="E12728" s="23">
        <v>0.39234845400000001</v>
      </c>
      <c r="F12728" s="23">
        <v>0.24381809900000001</v>
      </c>
      <c r="G12728" s="17">
        <v>0.78453625400000004</v>
      </c>
      <c r="H12728" s="17">
        <v>0.21546374600000001</v>
      </c>
      <c r="I12728" s="17">
        <v>0.944691846</v>
      </c>
      <c r="J12728" s="17">
        <v>5.5199999999999999E-2</v>
      </c>
      <c r="K12728" s="17">
        <v>8.1000000000000004E-5</v>
      </c>
    </row>
    <row r="12729" spans="1:11" x14ac:dyDescent="0.45">
      <c r="A12729" s="10" t="s">
        <v>101</v>
      </c>
      <c r="B12729" s="20">
        <v>0.85899999999999999</v>
      </c>
      <c r="C12729" s="19">
        <v>138601</v>
      </c>
      <c r="D12729" s="19">
        <v>13667.538399999999</v>
      </c>
      <c r="E12729" s="23">
        <v>0.39428063499999999</v>
      </c>
      <c r="F12729" s="23">
        <v>0.24478148199999999</v>
      </c>
      <c r="G12729" s="17">
        <v>0.78428005599999995</v>
      </c>
      <c r="H12729" s="17">
        <v>0.215719944</v>
      </c>
      <c r="I12729" s="17">
        <v>0.94486421499999995</v>
      </c>
      <c r="J12729" s="17">
        <v>5.5100000000000003E-2</v>
      </c>
      <c r="K12729" s="17">
        <v>8.0699999999999996E-5</v>
      </c>
    </row>
    <row r="12730" spans="1:11" x14ac:dyDescent="0.45">
      <c r="A12730" s="10" t="s">
        <v>101</v>
      </c>
      <c r="B12730" s="20">
        <v>0.86</v>
      </c>
      <c r="C12730" s="19">
        <v>138763</v>
      </c>
      <c r="D12730" s="19">
        <v>13731.71488</v>
      </c>
      <c r="E12730" s="23">
        <v>0.39775480699999999</v>
      </c>
      <c r="F12730" s="23">
        <v>0.245838999</v>
      </c>
      <c r="G12730" s="17">
        <v>0.78431570399999995</v>
      </c>
      <c r="H12730" s="17">
        <v>0.215684296</v>
      </c>
      <c r="I12730" s="17">
        <v>0.94506494200000002</v>
      </c>
      <c r="J12730" s="17">
        <v>5.4899999999999997E-2</v>
      </c>
      <c r="K12730" s="17">
        <v>8.0400000000000003E-5</v>
      </c>
    </row>
    <row r="12731" spans="1:11" x14ac:dyDescent="0.45">
      <c r="A12731" s="10" t="s">
        <v>101</v>
      </c>
      <c r="B12731" s="20">
        <v>0.86099999999999999</v>
      </c>
      <c r="C12731" s="19">
        <v>138917</v>
      </c>
      <c r="D12731" s="19">
        <v>13793.01593</v>
      </c>
      <c r="E12731" s="23">
        <v>0.398913931</v>
      </c>
      <c r="F12731" s="23">
        <v>0.246684507</v>
      </c>
      <c r="G12731" s="17">
        <v>0.78449001900000004</v>
      </c>
      <c r="H12731" s="17">
        <v>0.21550998099999999</v>
      </c>
      <c r="I12731" s="17">
        <v>0.94528021100000004</v>
      </c>
      <c r="J12731" s="17">
        <v>5.4600000000000003E-2</v>
      </c>
      <c r="K12731" s="17">
        <v>8.0099999999999995E-5</v>
      </c>
    </row>
    <row r="12732" spans="1:11" x14ac:dyDescent="0.45">
      <c r="A12732" s="10" t="s">
        <v>101</v>
      </c>
      <c r="B12732" s="20">
        <v>0.86199999999999999</v>
      </c>
      <c r="C12732" s="19">
        <v>139087</v>
      </c>
      <c r="D12732" s="19">
        <v>13860.956560000001</v>
      </c>
      <c r="E12732" s="23">
        <v>0.40094171099999998</v>
      </c>
      <c r="F12732" s="23">
        <v>0.24782383199999999</v>
      </c>
      <c r="G12732" s="17">
        <v>0.78460963299999997</v>
      </c>
      <c r="H12732" s="17">
        <v>0.215390367</v>
      </c>
      <c r="I12732" s="17">
        <v>0.945494053</v>
      </c>
      <c r="J12732" s="17">
        <v>5.4399999999999997E-2</v>
      </c>
      <c r="K12732" s="17">
        <v>7.9699999999999999E-5</v>
      </c>
    </row>
    <row r="12733" spans="1:11" x14ac:dyDescent="0.45">
      <c r="A12733" s="10" t="s">
        <v>101</v>
      </c>
      <c r="B12733" s="20">
        <v>0.86299999999999999</v>
      </c>
      <c r="C12733" s="19">
        <v>139248</v>
      </c>
      <c r="D12733" s="19">
        <v>13925.904430000001</v>
      </c>
      <c r="E12733" s="23">
        <v>0.40588966700000001</v>
      </c>
      <c r="F12733" s="23">
        <v>0.24886892099999999</v>
      </c>
      <c r="G12733" s="17">
        <v>0.78465758900000004</v>
      </c>
      <c r="H12733" s="17">
        <v>0.21534241100000001</v>
      </c>
      <c r="I12733" s="17">
        <v>0.94565824600000004</v>
      </c>
      <c r="J12733" s="17">
        <v>5.4300000000000001E-2</v>
      </c>
      <c r="K12733" s="17">
        <v>8.4099999999999998E-5</v>
      </c>
    </row>
    <row r="12734" spans="1:11" x14ac:dyDescent="0.45">
      <c r="A12734" s="10" t="s">
        <v>101</v>
      </c>
      <c r="B12734" s="20">
        <v>0.86399999999999999</v>
      </c>
      <c r="C12734" s="19">
        <v>139408</v>
      </c>
      <c r="D12734" s="19">
        <v>13991.100829999999</v>
      </c>
      <c r="E12734" s="23">
        <v>0.40812451599999999</v>
      </c>
      <c r="F12734" s="23">
        <v>0.249841853</v>
      </c>
      <c r="G12734" s="17">
        <v>0.78470389100000004</v>
      </c>
      <c r="H12734" s="17">
        <v>0.21529610900000001</v>
      </c>
      <c r="I12734" s="17">
        <v>0.945825904</v>
      </c>
      <c r="J12734" s="17">
        <v>5.4100000000000002E-2</v>
      </c>
      <c r="K12734" s="17">
        <v>8.3700000000000002E-5</v>
      </c>
    </row>
    <row r="12735" spans="1:11" x14ac:dyDescent="0.45">
      <c r="A12735" s="10" t="s">
        <v>101</v>
      </c>
      <c r="B12735" s="20">
        <v>0.86499999999999999</v>
      </c>
      <c r="C12735" s="19">
        <v>139557</v>
      </c>
      <c r="D12735" s="19">
        <v>14052.102730000001</v>
      </c>
      <c r="E12735" s="23">
        <v>0.41054486499999998</v>
      </c>
      <c r="F12735" s="23">
        <v>0.25086324999999998</v>
      </c>
      <c r="G12735" s="17">
        <v>0.784783279</v>
      </c>
      <c r="H12735" s="17">
        <v>0.215216721</v>
      </c>
      <c r="I12735" s="17">
        <v>0.94604778</v>
      </c>
      <c r="J12735" s="17">
        <v>5.3900000000000003E-2</v>
      </c>
      <c r="K12735" s="17">
        <v>8.3399999999999994E-5</v>
      </c>
    </row>
    <row r="12736" spans="1:11" x14ac:dyDescent="0.45">
      <c r="A12736" s="10" t="s">
        <v>101</v>
      </c>
      <c r="B12736" s="20">
        <v>0.86599999999999999</v>
      </c>
      <c r="C12736" s="19">
        <v>139725</v>
      </c>
      <c r="D12736" s="19">
        <v>14121.226420000001</v>
      </c>
      <c r="E12736" s="23">
        <v>0.41266840700000001</v>
      </c>
      <c r="F12736" s="23">
        <v>0.25191512199999999</v>
      </c>
      <c r="G12736" s="17">
        <v>0.78495616400000001</v>
      </c>
      <c r="H12736" s="17">
        <v>0.21504383599999999</v>
      </c>
      <c r="I12736" s="17">
        <v>0.946262241</v>
      </c>
      <c r="J12736" s="17">
        <v>5.3699999999999998E-2</v>
      </c>
      <c r="K12736" s="17">
        <v>8.3100000000000001E-5</v>
      </c>
    </row>
    <row r="12737" spans="1:11" x14ac:dyDescent="0.45">
      <c r="A12737" s="10" t="s">
        <v>101</v>
      </c>
      <c r="B12737" s="20">
        <v>0.86699999999999999</v>
      </c>
      <c r="C12737" s="19">
        <v>139871</v>
      </c>
      <c r="D12737" s="19">
        <v>14181.67074</v>
      </c>
      <c r="E12737" s="23">
        <v>0.41603409400000002</v>
      </c>
      <c r="F12737" s="23">
        <v>0.25298773800000002</v>
      </c>
      <c r="G12737" s="17">
        <v>0.78498759600000001</v>
      </c>
      <c r="H12737" s="17">
        <v>0.21501240399999999</v>
      </c>
      <c r="I12737" s="17">
        <v>0.946374771</v>
      </c>
      <c r="J12737" s="17">
        <v>5.3499999999999999E-2</v>
      </c>
      <c r="K12737" s="17">
        <v>8.2799999999999993E-5</v>
      </c>
    </row>
    <row r="12738" spans="1:11" x14ac:dyDescent="0.45">
      <c r="A12738" s="10" t="s">
        <v>101</v>
      </c>
      <c r="B12738" s="20">
        <v>0.86799999999999999</v>
      </c>
      <c r="C12738" s="19">
        <v>140049</v>
      </c>
      <c r="D12738" s="19">
        <v>14255.841689999999</v>
      </c>
      <c r="E12738" s="23">
        <v>0.41738299699999998</v>
      </c>
      <c r="F12738" s="23">
        <v>0.25387802100000001</v>
      </c>
      <c r="G12738" s="17">
        <v>0.78482531099999997</v>
      </c>
      <c r="H12738" s="17">
        <v>0.215174689</v>
      </c>
      <c r="I12738" s="17">
        <v>0.94625800599999998</v>
      </c>
      <c r="J12738" s="17">
        <v>5.3699999999999998E-2</v>
      </c>
      <c r="K12738" s="17">
        <v>8.2399999999999997E-5</v>
      </c>
    </row>
    <row r="12739" spans="1:11" x14ac:dyDescent="0.45">
      <c r="A12739" s="10" t="s">
        <v>101</v>
      </c>
      <c r="B12739" s="20">
        <v>0.86899999999999999</v>
      </c>
      <c r="C12739" s="19">
        <v>140216</v>
      </c>
      <c r="D12739" s="19">
        <v>14325.80226</v>
      </c>
      <c r="E12739" s="23">
        <v>0.42025241299999999</v>
      </c>
      <c r="F12739" s="23">
        <v>0.255118546</v>
      </c>
      <c r="G12739" s="17">
        <v>0.78494608300000002</v>
      </c>
      <c r="H12739" s="17">
        <v>0.21505391700000001</v>
      </c>
      <c r="I12739" s="17">
        <v>0.94648662900000002</v>
      </c>
      <c r="J12739" s="17">
        <v>5.3400000000000003E-2</v>
      </c>
      <c r="K12739" s="17">
        <v>8.2100000000000003E-5</v>
      </c>
    </row>
    <row r="12740" spans="1:11" x14ac:dyDescent="0.45">
      <c r="A12740" s="10" t="s">
        <v>101</v>
      </c>
      <c r="B12740" s="20">
        <v>0.87</v>
      </c>
      <c r="C12740" s="19">
        <v>140369</v>
      </c>
      <c r="D12740" s="19">
        <v>14390.29026</v>
      </c>
      <c r="E12740" s="23">
        <v>0.42254508899999998</v>
      </c>
      <c r="F12740" s="23">
        <v>0.25617486099999998</v>
      </c>
      <c r="G12740" s="17">
        <v>0.78500238700000002</v>
      </c>
      <c r="H12740" s="17">
        <v>0.214997613</v>
      </c>
      <c r="I12740" s="17">
        <v>0.94664612999999997</v>
      </c>
      <c r="J12740" s="17">
        <v>5.33E-2</v>
      </c>
      <c r="K12740" s="17">
        <v>8.1799999999999996E-5</v>
      </c>
    </row>
    <row r="12741" spans="1:11" x14ac:dyDescent="0.45">
      <c r="A12741" s="10" t="s">
        <v>101</v>
      </c>
      <c r="B12741" s="20">
        <v>0.871</v>
      </c>
      <c r="C12741" s="19">
        <v>140518</v>
      </c>
      <c r="D12741" s="19">
        <v>14453.479289999999</v>
      </c>
      <c r="E12741" s="23">
        <v>0.42537189399999997</v>
      </c>
      <c r="F12741" s="23">
        <v>0.25699957499999998</v>
      </c>
      <c r="G12741" s="17">
        <v>0.785137847</v>
      </c>
      <c r="H12741" s="17">
        <v>0.214862153</v>
      </c>
      <c r="I12741" s="17">
        <v>0.946863978</v>
      </c>
      <c r="J12741" s="17">
        <v>5.3100000000000001E-2</v>
      </c>
      <c r="K12741" s="17">
        <v>8.1500000000000002E-5</v>
      </c>
    </row>
    <row r="12742" spans="1:11" x14ac:dyDescent="0.45">
      <c r="A12742" s="10" t="s">
        <v>101</v>
      </c>
      <c r="B12742" s="20">
        <v>0.872</v>
      </c>
      <c r="C12742" s="19">
        <v>140699</v>
      </c>
      <c r="D12742" s="19">
        <v>14530.758900000001</v>
      </c>
      <c r="E12742" s="23">
        <v>0.42860815499999999</v>
      </c>
      <c r="F12742" s="23">
        <v>0.25822048199999997</v>
      </c>
      <c r="G12742" s="17">
        <v>0.78511574399999995</v>
      </c>
      <c r="H12742" s="17">
        <v>0.214884256</v>
      </c>
      <c r="I12742" s="17">
        <v>0.94712474999999996</v>
      </c>
      <c r="J12742" s="17">
        <v>5.28E-2</v>
      </c>
      <c r="K12742" s="17">
        <v>8.1100000000000006E-5</v>
      </c>
    </row>
    <row r="12743" spans="1:11" x14ac:dyDescent="0.45">
      <c r="A12743" s="10" t="s">
        <v>101</v>
      </c>
      <c r="B12743" s="20">
        <v>0.873</v>
      </c>
      <c r="C12743" s="19">
        <v>140859</v>
      </c>
      <c r="D12743" s="19">
        <v>14599.562760000001</v>
      </c>
      <c r="E12743" s="23">
        <v>0.43114472700000001</v>
      </c>
      <c r="F12743" s="23">
        <v>0.25935876499999999</v>
      </c>
      <c r="G12743" s="17">
        <v>0.78523913999999995</v>
      </c>
      <c r="H12743" s="17">
        <v>0.21476086</v>
      </c>
      <c r="I12743" s="17">
        <v>0.947371195</v>
      </c>
      <c r="J12743" s="17">
        <v>5.2499999999999998E-2</v>
      </c>
      <c r="K12743" s="17">
        <v>8.0699999999999996E-5</v>
      </c>
    </row>
    <row r="12744" spans="1:11" x14ac:dyDescent="0.45">
      <c r="A12744" s="10" t="s">
        <v>101</v>
      </c>
      <c r="B12744" s="20">
        <v>0.874</v>
      </c>
      <c r="C12744" s="19">
        <v>141020</v>
      </c>
      <c r="D12744" s="19">
        <v>14669.30485</v>
      </c>
      <c r="E12744" s="23">
        <v>0.43501573999999998</v>
      </c>
      <c r="F12744" s="23">
        <v>0.26053426000000002</v>
      </c>
      <c r="G12744" s="17">
        <v>0.78539214300000004</v>
      </c>
      <c r="H12744" s="17">
        <v>0.21460785700000001</v>
      </c>
      <c r="I12744" s="17">
        <v>0.94756012899999997</v>
      </c>
      <c r="J12744" s="17">
        <v>5.2400000000000002E-2</v>
      </c>
      <c r="K12744" s="17">
        <v>8.03E-5</v>
      </c>
    </row>
    <row r="12745" spans="1:11" x14ac:dyDescent="0.45">
      <c r="A12745" s="10" t="s">
        <v>101</v>
      </c>
      <c r="B12745" s="20">
        <v>0.875</v>
      </c>
      <c r="C12745" s="19">
        <v>141180</v>
      </c>
      <c r="D12745" s="19">
        <v>14739.10547</v>
      </c>
      <c r="E12745" s="23">
        <v>0.43768423899999997</v>
      </c>
      <c r="F12745" s="23">
        <v>0.26171007099999999</v>
      </c>
      <c r="G12745" s="17">
        <v>0.78541578099999998</v>
      </c>
      <c r="H12745" s="17">
        <v>0.21458421899999999</v>
      </c>
      <c r="I12745" s="17">
        <v>0.947700659</v>
      </c>
      <c r="J12745" s="17">
        <v>5.2200000000000003E-2</v>
      </c>
      <c r="K12745" s="17">
        <v>8.0099999999999995E-5</v>
      </c>
    </row>
    <row r="12746" spans="1:11" x14ac:dyDescent="0.45">
      <c r="A12746" s="10" t="s">
        <v>101</v>
      </c>
      <c r="B12746" s="20">
        <v>0.876</v>
      </c>
      <c r="C12746" s="19">
        <v>141340</v>
      </c>
      <c r="D12746" s="19">
        <v>14809.27239</v>
      </c>
      <c r="E12746" s="23">
        <v>0.44022099999999997</v>
      </c>
      <c r="F12746" s="23">
        <v>0.262797854</v>
      </c>
      <c r="G12746" s="17">
        <v>0.78538276500000004</v>
      </c>
      <c r="H12746" s="17">
        <v>0.21461723499999999</v>
      </c>
      <c r="I12746" s="17">
        <v>0.94788881999999997</v>
      </c>
      <c r="J12746" s="17">
        <v>5.1999999999999998E-2</v>
      </c>
      <c r="K12746" s="17">
        <v>7.9800000000000002E-5</v>
      </c>
    </row>
    <row r="12747" spans="1:11" x14ac:dyDescent="0.45">
      <c r="A12747" s="10" t="s">
        <v>101</v>
      </c>
      <c r="B12747" s="20">
        <v>0.877</v>
      </c>
      <c r="C12747" s="19">
        <v>141490</v>
      </c>
      <c r="D12747" s="19">
        <v>14875.52471</v>
      </c>
      <c r="E12747" s="23">
        <v>0.44330944100000003</v>
      </c>
      <c r="F12747" s="23">
        <v>0.263958099</v>
      </c>
      <c r="G12747" s="17">
        <v>0.785497208</v>
      </c>
      <c r="H12747" s="17">
        <v>0.214502792</v>
      </c>
      <c r="I12747" s="17">
        <v>0.94772778300000005</v>
      </c>
      <c r="J12747" s="17">
        <v>5.2200000000000003E-2</v>
      </c>
      <c r="K12747" s="17">
        <v>7.9499999999999994E-5</v>
      </c>
    </row>
    <row r="12748" spans="1:11" x14ac:dyDescent="0.45">
      <c r="A12748" s="10" t="s">
        <v>101</v>
      </c>
      <c r="B12748" s="20">
        <v>0.878</v>
      </c>
      <c r="C12748" s="19">
        <v>141657</v>
      </c>
      <c r="D12748" s="19">
        <v>14949.807860000001</v>
      </c>
      <c r="E12748" s="23">
        <v>0.44790191400000001</v>
      </c>
      <c r="F12748" s="23">
        <v>0.26501678000000001</v>
      </c>
      <c r="G12748" s="17">
        <v>0.78552418899999998</v>
      </c>
      <c r="H12748" s="17">
        <v>0.21447581099999999</v>
      </c>
      <c r="I12748" s="17">
        <v>0.94797902599999995</v>
      </c>
      <c r="J12748" s="17">
        <v>5.1900000000000002E-2</v>
      </c>
      <c r="K12748" s="17">
        <v>7.9099999999999998E-5</v>
      </c>
    </row>
    <row r="12749" spans="1:11" x14ac:dyDescent="0.45">
      <c r="A12749" s="10" t="s">
        <v>101</v>
      </c>
      <c r="B12749" s="20">
        <v>0.879</v>
      </c>
      <c r="C12749" s="19">
        <v>141828</v>
      </c>
      <c r="D12749" s="19">
        <v>15026.850780000001</v>
      </c>
      <c r="E12749" s="23">
        <v>0.45333779400000002</v>
      </c>
      <c r="F12749" s="23">
        <v>0.26623553300000002</v>
      </c>
      <c r="G12749" s="17">
        <v>0.78572637300000003</v>
      </c>
      <c r="H12749" s="17">
        <v>0.21427362699999999</v>
      </c>
      <c r="I12749" s="17">
        <v>0.94812486600000001</v>
      </c>
      <c r="J12749" s="17">
        <v>5.1799999999999999E-2</v>
      </c>
      <c r="K12749" s="17">
        <v>7.8700000000000002E-5</v>
      </c>
    </row>
    <row r="12750" spans="1:11" x14ac:dyDescent="0.45">
      <c r="A12750" s="10" t="s">
        <v>101</v>
      </c>
      <c r="B12750" s="20">
        <v>0.88</v>
      </c>
      <c r="C12750" s="19">
        <v>141987</v>
      </c>
      <c r="D12750" s="19">
        <v>15099.31215</v>
      </c>
      <c r="E12750" s="23">
        <v>0.45773558600000003</v>
      </c>
      <c r="F12750" s="23">
        <v>0.26725152499999999</v>
      </c>
      <c r="G12750" s="17">
        <v>0.78569164800000002</v>
      </c>
      <c r="H12750" s="17">
        <v>0.21430835200000001</v>
      </c>
      <c r="I12750" s="17">
        <v>0.94823333499999995</v>
      </c>
      <c r="J12750" s="17">
        <v>5.1700000000000003E-2</v>
      </c>
      <c r="K12750" s="17">
        <v>7.8499999999999997E-5</v>
      </c>
    </row>
    <row r="12751" spans="1:11" x14ac:dyDescent="0.45">
      <c r="A12751" s="10" t="s">
        <v>101</v>
      </c>
      <c r="B12751" s="20">
        <v>0.88100000000000001</v>
      </c>
      <c r="C12751" s="19">
        <v>142142</v>
      </c>
      <c r="D12751" s="19">
        <v>15170.758320000001</v>
      </c>
      <c r="E12751" s="23">
        <v>0.46284222200000003</v>
      </c>
      <c r="F12751" s="23">
        <v>0.26809118700000001</v>
      </c>
      <c r="G12751" s="17">
        <v>0.78578463799999998</v>
      </c>
      <c r="H12751" s="17">
        <v>0.21421536199999999</v>
      </c>
      <c r="I12751" s="17">
        <v>0.94839757199999997</v>
      </c>
      <c r="J12751" s="17">
        <v>5.1499999999999997E-2</v>
      </c>
      <c r="K12751" s="17">
        <v>7.8200000000000003E-5</v>
      </c>
    </row>
    <row r="12752" spans="1:11" x14ac:dyDescent="0.45">
      <c r="A12752" s="10" t="s">
        <v>101</v>
      </c>
      <c r="B12752" s="20">
        <v>0.88200000000000001</v>
      </c>
      <c r="C12752" s="19">
        <v>142287</v>
      </c>
      <c r="D12752" s="19">
        <v>15237.98495</v>
      </c>
      <c r="E12752" s="23">
        <v>0.465366259</v>
      </c>
      <c r="F12752" s="23">
        <v>0.26983674699999999</v>
      </c>
      <c r="G12752" s="17">
        <v>0.78591860099999999</v>
      </c>
      <c r="H12752" s="17">
        <v>0.21408139900000001</v>
      </c>
      <c r="I12752" s="17">
        <v>0.94859830899999997</v>
      </c>
      <c r="J12752" s="17">
        <v>5.1299999999999998E-2</v>
      </c>
      <c r="K12752" s="17">
        <v>8.1199999999999995E-5</v>
      </c>
    </row>
    <row r="12753" spans="1:11" x14ac:dyDescent="0.45">
      <c r="A12753" s="10" t="s">
        <v>101</v>
      </c>
      <c r="B12753" s="20">
        <v>0.88300000000000001</v>
      </c>
      <c r="C12753" s="19">
        <v>142451</v>
      </c>
      <c r="D12753" s="19">
        <v>15314.569009999999</v>
      </c>
      <c r="E12753" s="23">
        <v>0.469659508</v>
      </c>
      <c r="F12753" s="23">
        <v>0.27097421300000002</v>
      </c>
      <c r="G12753" s="17">
        <v>0.78594042900000005</v>
      </c>
      <c r="H12753" s="17">
        <v>0.214059571</v>
      </c>
      <c r="I12753" s="17">
        <v>0.94879612400000002</v>
      </c>
      <c r="J12753" s="17">
        <v>5.11E-2</v>
      </c>
      <c r="K12753" s="17">
        <v>8.0900000000000001E-5</v>
      </c>
    </row>
    <row r="12754" spans="1:11" x14ac:dyDescent="0.45">
      <c r="A12754" s="10" t="s">
        <v>101</v>
      </c>
      <c r="B12754" s="20">
        <v>0.88400000000000001</v>
      </c>
      <c r="C12754" s="19">
        <v>142627</v>
      </c>
      <c r="D12754" s="19">
        <v>15397.442880000001</v>
      </c>
      <c r="E12754" s="23">
        <v>0.47249781299999999</v>
      </c>
      <c r="F12754" s="23">
        <v>0.27223139400000002</v>
      </c>
      <c r="G12754" s="17">
        <v>0.78597320299999995</v>
      </c>
      <c r="H12754" s="17">
        <v>0.21402679699999999</v>
      </c>
      <c r="I12754" s="17">
        <v>0.94894463100000004</v>
      </c>
      <c r="J12754" s="17">
        <v>5.0999999999999997E-2</v>
      </c>
      <c r="K12754" s="17">
        <v>8.0599999999999994E-5</v>
      </c>
    </row>
    <row r="12755" spans="1:11" x14ac:dyDescent="0.45">
      <c r="A12755" s="10" t="s">
        <v>101</v>
      </c>
      <c r="B12755" s="20">
        <v>0.88500000000000001</v>
      </c>
      <c r="C12755" s="19">
        <v>142794</v>
      </c>
      <c r="D12755" s="19">
        <v>15476.67712</v>
      </c>
      <c r="E12755" s="23">
        <v>0.476803747</v>
      </c>
      <c r="F12755" s="23">
        <v>0.273529619</v>
      </c>
      <c r="G12755" s="17">
        <v>0.78606244000000003</v>
      </c>
      <c r="H12755" s="17">
        <v>0.21393756</v>
      </c>
      <c r="I12755" s="17">
        <v>0.94917767099999995</v>
      </c>
      <c r="J12755" s="17">
        <v>5.0700000000000002E-2</v>
      </c>
      <c r="K12755" s="17">
        <v>8.0199999999999998E-5</v>
      </c>
    </row>
    <row r="12756" spans="1:11" x14ac:dyDescent="0.45">
      <c r="A12756" s="10" t="s">
        <v>101</v>
      </c>
      <c r="B12756" s="20">
        <v>0.88600000000000001</v>
      </c>
      <c r="C12756" s="19">
        <v>142952</v>
      </c>
      <c r="D12756" s="19">
        <v>15552.27025</v>
      </c>
      <c r="E12756" s="23">
        <v>0.47928686700000001</v>
      </c>
      <c r="F12756" s="23">
        <v>0.27485771599999997</v>
      </c>
      <c r="G12756" s="17">
        <v>0.78615899</v>
      </c>
      <c r="H12756" s="17">
        <v>0.21384101</v>
      </c>
      <c r="I12756" s="17">
        <v>0.94936810800000004</v>
      </c>
      <c r="J12756" s="17">
        <v>5.0599999999999999E-2</v>
      </c>
      <c r="K12756" s="17">
        <v>7.9900000000000004E-5</v>
      </c>
    </row>
    <row r="12757" spans="1:11" x14ac:dyDescent="0.45">
      <c r="A12757" s="10" t="s">
        <v>101</v>
      </c>
      <c r="B12757" s="20">
        <v>0.88700000000000001</v>
      </c>
      <c r="C12757" s="19">
        <v>143116</v>
      </c>
      <c r="D12757" s="19">
        <v>15630.991110000001</v>
      </c>
      <c r="E12757" s="23">
        <v>0.48217004099999999</v>
      </c>
      <c r="F12757" s="23">
        <v>0.276062582</v>
      </c>
      <c r="G12757" s="17">
        <v>0.78621537799999996</v>
      </c>
      <c r="H12757" s="17">
        <v>0.21378462200000001</v>
      </c>
      <c r="I12757" s="17">
        <v>0.94928979000000002</v>
      </c>
      <c r="J12757" s="17">
        <v>5.0599999999999999E-2</v>
      </c>
      <c r="K12757" s="17">
        <v>7.9599999999999997E-5</v>
      </c>
    </row>
    <row r="12758" spans="1:11" x14ac:dyDescent="0.45">
      <c r="A12758" s="10" t="s">
        <v>101</v>
      </c>
      <c r="B12758" s="20">
        <v>0.88800000000000001</v>
      </c>
      <c r="C12758" s="19">
        <v>143262</v>
      </c>
      <c r="D12758" s="19">
        <v>15701.511280000001</v>
      </c>
      <c r="E12758" s="23">
        <v>0.483860075</v>
      </c>
      <c r="F12758" s="23">
        <v>0.27740425200000002</v>
      </c>
      <c r="G12758" s="17">
        <v>0.786300624</v>
      </c>
      <c r="H12758" s="17">
        <v>0.213699376</v>
      </c>
      <c r="I12758" s="17">
        <v>0.94940587399999998</v>
      </c>
      <c r="J12758" s="17">
        <v>5.0500000000000003E-2</v>
      </c>
      <c r="K12758" s="17">
        <v>7.9499999999999994E-5</v>
      </c>
    </row>
    <row r="12759" spans="1:11" x14ac:dyDescent="0.45">
      <c r="A12759" s="10" t="s">
        <v>101</v>
      </c>
      <c r="B12759" s="20">
        <v>0.88900000000000001</v>
      </c>
      <c r="C12759" s="19">
        <v>143434</v>
      </c>
      <c r="D12759" s="19">
        <v>15785.082539999999</v>
      </c>
      <c r="E12759" s="23">
        <v>0.48733530899999999</v>
      </c>
      <c r="F12759" s="23">
        <v>0.27861680999999999</v>
      </c>
      <c r="G12759" s="17">
        <v>0.786215263</v>
      </c>
      <c r="H12759" s="17">
        <v>0.213784737</v>
      </c>
      <c r="I12759" s="17">
        <v>0.94952102800000004</v>
      </c>
      <c r="J12759" s="17">
        <v>5.04E-2</v>
      </c>
      <c r="K12759" s="17">
        <v>7.9200000000000001E-5</v>
      </c>
    </row>
    <row r="12760" spans="1:11" x14ac:dyDescent="0.45">
      <c r="A12760" s="10" t="s">
        <v>101</v>
      </c>
      <c r="B12760" s="20">
        <v>0.89</v>
      </c>
      <c r="C12760" s="19">
        <v>143597</v>
      </c>
      <c r="D12760" s="19">
        <v>15865.073119999999</v>
      </c>
      <c r="E12760" s="23">
        <v>0.49380368899999999</v>
      </c>
      <c r="F12760" s="23">
        <v>0.27970871400000002</v>
      </c>
      <c r="G12760" s="17">
        <v>0.78638829499999996</v>
      </c>
      <c r="H12760" s="17">
        <v>0.21361170500000001</v>
      </c>
      <c r="I12760" s="17">
        <v>0.94969137000000003</v>
      </c>
      <c r="J12760" s="17">
        <v>5.0200000000000002E-2</v>
      </c>
      <c r="K12760" s="17">
        <v>7.8899999999999993E-5</v>
      </c>
    </row>
    <row r="12761" spans="1:11" x14ac:dyDescent="0.45">
      <c r="A12761" s="10" t="s">
        <v>101</v>
      </c>
      <c r="B12761" s="20">
        <v>0.89100000000000001</v>
      </c>
      <c r="C12761" s="19">
        <v>143762</v>
      </c>
      <c r="D12761" s="19">
        <v>15946.753500000001</v>
      </c>
      <c r="E12761" s="23">
        <v>0.49618318300000003</v>
      </c>
      <c r="F12761" s="23">
        <v>0.28117294100000001</v>
      </c>
      <c r="G12761" s="17">
        <v>0.78640391799999998</v>
      </c>
      <c r="H12761" s="17">
        <v>0.21359608199999999</v>
      </c>
      <c r="I12761" s="17">
        <v>0.94998055400000003</v>
      </c>
      <c r="J12761" s="17">
        <v>4.99E-2</v>
      </c>
      <c r="K12761" s="17">
        <v>7.8499999999999997E-5</v>
      </c>
    </row>
    <row r="12762" spans="1:11" x14ac:dyDescent="0.45">
      <c r="A12762" s="10" t="s">
        <v>101</v>
      </c>
      <c r="B12762" s="20">
        <v>0.89200000000000002</v>
      </c>
      <c r="C12762" s="19">
        <v>143917</v>
      </c>
      <c r="D12762" s="19">
        <v>16023.87104</v>
      </c>
      <c r="E12762" s="23">
        <v>0.49978062000000001</v>
      </c>
      <c r="F12762" s="23">
        <v>0.28261033299999999</v>
      </c>
      <c r="G12762" s="17">
        <v>0.78643940599999995</v>
      </c>
      <c r="H12762" s="17">
        <v>0.21356059399999999</v>
      </c>
      <c r="I12762" s="17">
        <v>0.95010388800000001</v>
      </c>
      <c r="J12762" s="17">
        <v>4.9799999999999997E-2</v>
      </c>
      <c r="K12762" s="17">
        <v>7.8100000000000001E-5</v>
      </c>
    </row>
    <row r="12763" spans="1:11" x14ac:dyDescent="0.45">
      <c r="A12763" s="10" t="s">
        <v>101</v>
      </c>
      <c r="B12763" s="20">
        <v>0.89300000000000002</v>
      </c>
      <c r="C12763" s="19">
        <v>144069</v>
      </c>
      <c r="D12763" s="19">
        <v>16100.14092</v>
      </c>
      <c r="E12763" s="23">
        <v>0.50357146600000002</v>
      </c>
      <c r="F12763" s="23">
        <v>0.28394124900000001</v>
      </c>
      <c r="G12763" s="17">
        <v>0.78633154900000002</v>
      </c>
      <c r="H12763" s="17">
        <v>0.21366845100000001</v>
      </c>
      <c r="I12763" s="17">
        <v>0.950329702</v>
      </c>
      <c r="J12763" s="17">
        <v>4.9599999999999998E-2</v>
      </c>
      <c r="K12763" s="17">
        <v>7.7799999999999994E-5</v>
      </c>
    </row>
    <row r="12764" spans="1:11" x14ac:dyDescent="0.45">
      <c r="A12764" s="10" t="s">
        <v>101</v>
      </c>
      <c r="B12764" s="20">
        <v>0.89400000000000002</v>
      </c>
      <c r="C12764" s="19">
        <v>144244</v>
      </c>
      <c r="D12764" s="19">
        <v>16188.58344</v>
      </c>
      <c r="E12764" s="23">
        <v>0.507301522</v>
      </c>
      <c r="F12764" s="23">
        <v>0.28524772599999998</v>
      </c>
      <c r="G12764" s="17">
        <v>0.78635506499999996</v>
      </c>
      <c r="H12764" s="17">
        <v>0.21364493500000001</v>
      </c>
      <c r="I12764" s="17">
        <v>0.95051522399999999</v>
      </c>
      <c r="J12764" s="17">
        <v>4.9399999999999999E-2</v>
      </c>
      <c r="K12764" s="17">
        <v>7.75E-5</v>
      </c>
    </row>
    <row r="12765" spans="1:11" x14ac:dyDescent="0.45">
      <c r="A12765" s="10" t="s">
        <v>101</v>
      </c>
      <c r="B12765" s="20">
        <v>0.89500000000000002</v>
      </c>
      <c r="C12765" s="19">
        <v>144407</v>
      </c>
      <c r="D12765" s="19">
        <v>16271.577950000001</v>
      </c>
      <c r="E12765" s="23">
        <v>0.51065557100000003</v>
      </c>
      <c r="F12765" s="23">
        <v>0.28667841700000002</v>
      </c>
      <c r="G12765" s="17">
        <v>0.78627074900000005</v>
      </c>
      <c r="H12765" s="17">
        <v>0.21372925100000001</v>
      </c>
      <c r="I12765" s="17">
        <v>0.95073730599999995</v>
      </c>
      <c r="J12765" s="17">
        <v>4.9200000000000001E-2</v>
      </c>
      <c r="K12765" s="17">
        <v>7.7100000000000004E-5</v>
      </c>
    </row>
    <row r="12766" spans="1:11" x14ac:dyDescent="0.45">
      <c r="A12766" s="10" t="s">
        <v>101</v>
      </c>
      <c r="B12766" s="20">
        <v>0.89600000000000002</v>
      </c>
      <c r="C12766" s="19">
        <v>144548</v>
      </c>
      <c r="D12766" s="19">
        <v>16343.77634</v>
      </c>
      <c r="E12766" s="23">
        <v>0.51371522800000002</v>
      </c>
      <c r="F12766" s="23">
        <v>0.28791288199999998</v>
      </c>
      <c r="G12766" s="17">
        <v>0.78640313299999998</v>
      </c>
      <c r="H12766" s="17">
        <v>0.213596867</v>
      </c>
      <c r="I12766" s="17">
        <v>0.95086295600000004</v>
      </c>
      <c r="J12766" s="17">
        <v>4.9099999999999998E-2</v>
      </c>
      <c r="K12766" s="17">
        <v>7.6899999999999999E-5</v>
      </c>
    </row>
    <row r="12767" spans="1:11" x14ac:dyDescent="0.45">
      <c r="A12767" s="10" t="s">
        <v>101</v>
      </c>
      <c r="B12767" s="20">
        <v>0.89700000000000002</v>
      </c>
      <c r="C12767" s="19">
        <v>144724</v>
      </c>
      <c r="D12767" s="19">
        <v>16434.678100000001</v>
      </c>
      <c r="E12767" s="23">
        <v>0.520148944</v>
      </c>
      <c r="F12767" s="23">
        <v>0.28914794300000002</v>
      </c>
      <c r="G12767" s="17">
        <v>0.78650396600000005</v>
      </c>
      <c r="H12767" s="17">
        <v>0.213496034</v>
      </c>
      <c r="I12767" s="17">
        <v>0.95106989099999995</v>
      </c>
      <c r="J12767" s="17">
        <v>4.8899999999999999E-2</v>
      </c>
      <c r="K12767" s="17">
        <v>7.6600000000000005E-5</v>
      </c>
    </row>
    <row r="12768" spans="1:11" x14ac:dyDescent="0.45">
      <c r="A12768" s="10" t="s">
        <v>101</v>
      </c>
      <c r="B12768" s="20">
        <v>0.89800000000000002</v>
      </c>
      <c r="C12768" s="19">
        <v>144871</v>
      </c>
      <c r="D12768" s="19">
        <v>16511.605619999998</v>
      </c>
      <c r="E12768" s="23">
        <v>0.52546901899999998</v>
      </c>
      <c r="F12768" s="23">
        <v>0.29084764899999999</v>
      </c>
      <c r="G12768" s="17">
        <v>0.78669298899999995</v>
      </c>
      <c r="H12768" s="17">
        <v>0.21330701099999999</v>
      </c>
      <c r="I12768" s="17">
        <v>0.95124664299999995</v>
      </c>
      <c r="J12768" s="17">
        <v>4.87E-2</v>
      </c>
      <c r="K12768" s="17">
        <v>7.6299999999999998E-5</v>
      </c>
    </row>
    <row r="12769" spans="1:11" x14ac:dyDescent="0.45">
      <c r="A12769" s="10" t="s">
        <v>101</v>
      </c>
      <c r="B12769" s="20">
        <v>0.89900000000000002</v>
      </c>
      <c r="C12769" s="19">
        <v>145045</v>
      </c>
      <c r="D12769" s="19">
        <v>16603.49423</v>
      </c>
      <c r="E12769" s="23">
        <v>0.53077058200000005</v>
      </c>
      <c r="F12769" s="23">
        <v>0.292143084</v>
      </c>
      <c r="G12769" s="17">
        <v>0.78670067899999996</v>
      </c>
      <c r="H12769" s="17">
        <v>0.21329932099999999</v>
      </c>
      <c r="I12769" s="17">
        <v>0.95139974000000005</v>
      </c>
      <c r="J12769" s="17">
        <v>4.8500000000000001E-2</v>
      </c>
      <c r="K12769" s="17">
        <v>7.6000000000000004E-5</v>
      </c>
    </row>
    <row r="12770" spans="1:11" x14ac:dyDescent="0.45">
      <c r="A12770" s="10" t="s">
        <v>101</v>
      </c>
      <c r="B12770" s="20">
        <v>0.9</v>
      </c>
      <c r="C12770" s="19">
        <v>145210</v>
      </c>
      <c r="D12770" s="19">
        <v>16691.404269999999</v>
      </c>
      <c r="E12770" s="23">
        <v>0.53472684999999998</v>
      </c>
      <c r="F12770" s="23">
        <v>0.293453413</v>
      </c>
      <c r="G12770" s="17">
        <v>0.78670890400000004</v>
      </c>
      <c r="H12770" s="17">
        <v>0.21329109600000001</v>
      </c>
      <c r="I12770" s="17">
        <v>0.95157718499999999</v>
      </c>
      <c r="J12770" s="17">
        <v>4.8300000000000003E-2</v>
      </c>
      <c r="K12770" s="17">
        <v>7.5699999999999997E-5</v>
      </c>
    </row>
    <row r="12771" spans="1:11" x14ac:dyDescent="0.45">
      <c r="A12771" s="10" t="s">
        <v>101</v>
      </c>
      <c r="B12771" s="20">
        <v>0.90100000000000002</v>
      </c>
      <c r="C12771" s="19">
        <v>145340</v>
      </c>
      <c r="D12771" s="19">
        <v>16761.297740000002</v>
      </c>
      <c r="E12771" s="23">
        <v>0.53981105500000004</v>
      </c>
      <c r="F12771" s="23">
        <v>0.29520157499999999</v>
      </c>
      <c r="G12771" s="17">
        <v>0.78679647699999999</v>
      </c>
      <c r="H12771" s="17">
        <v>0.21320352300000001</v>
      </c>
      <c r="I12771" s="17">
        <v>0.95171963400000004</v>
      </c>
      <c r="J12771" s="17">
        <v>4.82E-2</v>
      </c>
      <c r="K12771" s="17">
        <v>7.5500000000000006E-5</v>
      </c>
    </row>
    <row r="12772" spans="1:11" x14ac:dyDescent="0.45">
      <c r="A12772" s="10" t="s">
        <v>101</v>
      </c>
      <c r="B12772" s="20">
        <v>0.90200000000000002</v>
      </c>
      <c r="C12772" s="19">
        <v>145534</v>
      </c>
      <c r="D12772" s="19">
        <v>16866.33207</v>
      </c>
      <c r="E12772" s="23">
        <v>0.54336455100000003</v>
      </c>
      <c r="F12772" s="23">
        <v>0.296459588</v>
      </c>
      <c r="G12772" s="17">
        <v>0.78679896100000002</v>
      </c>
      <c r="H12772" s="17">
        <v>0.21320103900000001</v>
      </c>
      <c r="I12772" s="17">
        <v>0.95188919500000002</v>
      </c>
      <c r="J12772" s="17">
        <v>4.8000000000000001E-2</v>
      </c>
      <c r="K12772" s="17">
        <v>7.5199999999999998E-5</v>
      </c>
    </row>
    <row r="12773" spans="1:11" x14ac:dyDescent="0.45">
      <c r="A12773" s="10" t="s">
        <v>101</v>
      </c>
      <c r="B12773" s="20">
        <v>0.90300000000000002</v>
      </c>
      <c r="C12773" s="19">
        <v>145693</v>
      </c>
      <c r="D12773" s="19">
        <v>16953.109489999999</v>
      </c>
      <c r="E12773" s="23">
        <v>0.54793528700000005</v>
      </c>
      <c r="F12773" s="23">
        <v>0.29818485099999997</v>
      </c>
      <c r="G12773" s="17">
        <v>0.78683258599999994</v>
      </c>
      <c r="H12773" s="17">
        <v>0.213167414</v>
      </c>
      <c r="I12773" s="17">
        <v>0.95204892399999996</v>
      </c>
      <c r="J12773" s="17">
        <v>4.7899999999999998E-2</v>
      </c>
      <c r="K12773" s="17">
        <v>7.4900000000000005E-5</v>
      </c>
    </row>
    <row r="12774" spans="1:11" x14ac:dyDescent="0.45">
      <c r="A12774" s="10" t="s">
        <v>101</v>
      </c>
      <c r="B12774" s="20">
        <v>0.90400000000000003</v>
      </c>
      <c r="C12774" s="19">
        <v>145857</v>
      </c>
      <c r="D12774" s="19">
        <v>17043.564310000002</v>
      </c>
      <c r="E12774" s="23">
        <v>0.55366729100000001</v>
      </c>
      <c r="F12774" s="23">
        <v>0.299612665</v>
      </c>
      <c r="G12774" s="17">
        <v>0.78701742100000005</v>
      </c>
      <c r="H12774" s="17">
        <v>0.21298257900000001</v>
      </c>
      <c r="I12774" s="17">
        <v>0.95226436000000003</v>
      </c>
      <c r="J12774" s="17">
        <v>4.7699999999999999E-2</v>
      </c>
      <c r="K12774" s="17">
        <v>7.4599999999999997E-5</v>
      </c>
    </row>
    <row r="12775" spans="1:11" x14ac:dyDescent="0.45">
      <c r="A12775" s="10" t="s">
        <v>101</v>
      </c>
      <c r="B12775" s="20">
        <v>0.90500000000000003</v>
      </c>
      <c r="C12775" s="19">
        <v>146014</v>
      </c>
      <c r="D12775" s="19">
        <v>17130.726060000001</v>
      </c>
      <c r="E12775" s="23">
        <v>0.55608385900000001</v>
      </c>
      <c r="F12775" s="23">
        <v>0.30122934699999998</v>
      </c>
      <c r="G12775" s="17">
        <v>0.786965633</v>
      </c>
      <c r="H12775" s="17">
        <v>0.213034367</v>
      </c>
      <c r="I12775" s="17">
        <v>0.95247746700000002</v>
      </c>
      <c r="J12775" s="17">
        <v>4.7399999999999998E-2</v>
      </c>
      <c r="K12775" s="17">
        <v>7.4200000000000001E-5</v>
      </c>
    </row>
    <row r="12776" spans="1:11" x14ac:dyDescent="0.45">
      <c r="A12776" s="10" t="s">
        <v>101</v>
      </c>
      <c r="B12776" s="20">
        <v>0.90600000000000003</v>
      </c>
      <c r="C12776" s="19">
        <v>146178</v>
      </c>
      <c r="D12776" s="19">
        <v>17222.505010000001</v>
      </c>
      <c r="E12776" s="23">
        <v>0.56261101700000005</v>
      </c>
      <c r="F12776" s="23">
        <v>0.30273888199999999</v>
      </c>
      <c r="G12776" s="17">
        <v>0.78680102299999999</v>
      </c>
      <c r="H12776" s="17">
        <v>0.21319897700000001</v>
      </c>
      <c r="I12776" s="17">
        <v>0.95259884399999994</v>
      </c>
      <c r="J12776" s="17">
        <v>4.7300000000000002E-2</v>
      </c>
      <c r="K12776" s="17">
        <v>7.3999999999999996E-5</v>
      </c>
    </row>
    <row r="12777" spans="1:11" x14ac:dyDescent="0.45">
      <c r="A12777" s="10" t="s">
        <v>101</v>
      </c>
      <c r="B12777" s="20">
        <v>0.90700000000000003</v>
      </c>
      <c r="C12777" s="19">
        <v>146328</v>
      </c>
      <c r="D12777" s="19">
        <v>17307.124309999999</v>
      </c>
      <c r="E12777" s="23">
        <v>0.56656615700000001</v>
      </c>
      <c r="F12777" s="23">
        <v>0.30429706699999998</v>
      </c>
      <c r="G12777" s="17">
        <v>0.78698540299999997</v>
      </c>
      <c r="H12777" s="17">
        <v>0.213014597</v>
      </c>
      <c r="I12777" s="17">
        <v>0.95264492899999997</v>
      </c>
      <c r="J12777" s="17">
        <v>4.7300000000000002E-2</v>
      </c>
      <c r="K12777" s="17">
        <v>7.36E-5</v>
      </c>
    </row>
    <row r="12778" spans="1:11" x14ac:dyDescent="0.45">
      <c r="A12778" s="10" t="s">
        <v>101</v>
      </c>
      <c r="B12778" s="20">
        <v>0.90800000000000003</v>
      </c>
      <c r="C12778" s="19">
        <v>146487</v>
      </c>
      <c r="D12778" s="19">
        <v>17397.571499999998</v>
      </c>
      <c r="E12778" s="23">
        <v>0.57110855800000004</v>
      </c>
      <c r="F12778" s="23">
        <v>0.30578836300000001</v>
      </c>
      <c r="G12778" s="17">
        <v>0.78714152100000001</v>
      </c>
      <c r="H12778" s="17">
        <v>0.21285847899999999</v>
      </c>
      <c r="I12778" s="17">
        <v>0.95294364099999995</v>
      </c>
      <c r="J12778" s="17">
        <v>4.7E-2</v>
      </c>
      <c r="K12778" s="17">
        <v>7.3200000000000004E-5</v>
      </c>
    </row>
    <row r="12779" spans="1:11" x14ac:dyDescent="0.45">
      <c r="A12779" s="10" t="s">
        <v>101</v>
      </c>
      <c r="B12779" s="20">
        <v>0.90900000000000003</v>
      </c>
      <c r="C12779" s="19">
        <v>146644</v>
      </c>
      <c r="D12779" s="19">
        <v>17487.521120000001</v>
      </c>
      <c r="E12779" s="23">
        <v>0.575376043</v>
      </c>
      <c r="F12779" s="23">
        <v>0.30700124099999998</v>
      </c>
      <c r="G12779" s="17">
        <v>0.78709664199999996</v>
      </c>
      <c r="H12779" s="17">
        <v>0.21290335799999999</v>
      </c>
      <c r="I12779" s="17">
        <v>0.95310264300000003</v>
      </c>
      <c r="J12779" s="17">
        <v>4.6800000000000001E-2</v>
      </c>
      <c r="K12779" s="17">
        <v>7.2899999999999997E-5</v>
      </c>
    </row>
    <row r="12780" spans="1:11" x14ac:dyDescent="0.45">
      <c r="A12780" s="10" t="s">
        <v>101</v>
      </c>
      <c r="B12780" s="20">
        <v>0.91</v>
      </c>
      <c r="C12780" s="19">
        <v>146822</v>
      </c>
      <c r="D12780" s="19">
        <v>17590.584409999999</v>
      </c>
      <c r="E12780" s="23">
        <v>0.58151030000000004</v>
      </c>
      <c r="F12780" s="23">
        <v>0.30876241700000001</v>
      </c>
      <c r="G12780" s="17">
        <v>0.78708912799999997</v>
      </c>
      <c r="H12780" s="17">
        <v>0.212910872</v>
      </c>
      <c r="I12780" s="17">
        <v>0.95335978899999996</v>
      </c>
      <c r="J12780" s="17">
        <v>4.6600000000000003E-2</v>
      </c>
      <c r="K12780" s="17">
        <v>7.25E-5</v>
      </c>
    </row>
    <row r="12781" spans="1:11" x14ac:dyDescent="0.45">
      <c r="A12781" s="10" t="s">
        <v>101</v>
      </c>
      <c r="B12781" s="20">
        <v>0.91100000000000003</v>
      </c>
      <c r="C12781" s="19">
        <v>146984</v>
      </c>
      <c r="D12781" s="19">
        <v>17685.26583</v>
      </c>
      <c r="E12781" s="23">
        <v>0.58709197099999999</v>
      </c>
      <c r="F12781" s="23">
        <v>0.31043567</v>
      </c>
      <c r="G12781" s="17">
        <v>0.78711968600000004</v>
      </c>
      <c r="H12781" s="17">
        <v>0.21288031399999999</v>
      </c>
      <c r="I12781" s="17">
        <v>0.95352091299999997</v>
      </c>
      <c r="J12781" s="17">
        <v>4.6399999999999997E-2</v>
      </c>
      <c r="K12781" s="17">
        <v>7.2100000000000004E-5</v>
      </c>
    </row>
    <row r="12782" spans="1:11" x14ac:dyDescent="0.45">
      <c r="A12782" s="10" t="s">
        <v>101</v>
      </c>
      <c r="B12782" s="20">
        <v>0.91200000000000003</v>
      </c>
      <c r="C12782" s="19">
        <v>147139</v>
      </c>
      <c r="D12782" s="19">
        <v>17776.804629999999</v>
      </c>
      <c r="E12782" s="23">
        <v>0.59355972000000001</v>
      </c>
      <c r="F12782" s="23">
        <v>0.31233286199999999</v>
      </c>
      <c r="G12782" s="17">
        <v>0.78722840299999997</v>
      </c>
      <c r="H12782" s="17">
        <v>0.21277159700000001</v>
      </c>
      <c r="I12782" s="17">
        <v>0.95364999500000003</v>
      </c>
      <c r="J12782" s="17">
        <v>4.6300000000000001E-2</v>
      </c>
      <c r="K12782" s="17">
        <v>7.1799999999999997E-5</v>
      </c>
    </row>
    <row r="12783" spans="1:11" x14ac:dyDescent="0.45">
      <c r="A12783" s="10" t="s">
        <v>101</v>
      </c>
      <c r="B12783" s="20">
        <v>0.91300000000000003</v>
      </c>
      <c r="C12783" s="19">
        <v>147305</v>
      </c>
      <c r="D12783" s="19">
        <v>17875.96572</v>
      </c>
      <c r="E12783" s="23">
        <v>0.60144611299999995</v>
      </c>
      <c r="F12783" s="23">
        <v>0.31392198799999999</v>
      </c>
      <c r="G12783" s="17">
        <v>0.78722378699999995</v>
      </c>
      <c r="H12783" s="17">
        <v>0.21277621299999999</v>
      </c>
      <c r="I12783" s="17">
        <v>0.95372238899999995</v>
      </c>
      <c r="J12783" s="17">
        <v>4.6199999999999998E-2</v>
      </c>
      <c r="K12783" s="17">
        <v>7.1500000000000003E-5</v>
      </c>
    </row>
    <row r="12784" spans="1:11" x14ac:dyDescent="0.45">
      <c r="A12784" s="10" t="s">
        <v>101</v>
      </c>
      <c r="B12784" s="20">
        <v>0.91400000000000003</v>
      </c>
      <c r="C12784" s="19">
        <v>147466</v>
      </c>
      <c r="D12784" s="19">
        <v>17973.082590000002</v>
      </c>
      <c r="E12784" s="23">
        <v>0.60459955600000004</v>
      </c>
      <c r="F12784" s="23">
        <v>0.315672868</v>
      </c>
      <c r="G12784" s="17">
        <v>0.787306905</v>
      </c>
      <c r="H12784" s="17">
        <v>0.212693095</v>
      </c>
      <c r="I12784" s="17">
        <v>0.95394877300000003</v>
      </c>
      <c r="J12784" s="17">
        <v>4.5999999999999999E-2</v>
      </c>
      <c r="K12784" s="17">
        <v>7.1199999999999996E-5</v>
      </c>
    </row>
    <row r="12785" spans="1:11" x14ac:dyDescent="0.45">
      <c r="A12785" s="10" t="s">
        <v>101</v>
      </c>
      <c r="B12785" s="20">
        <v>0.91500000000000004</v>
      </c>
      <c r="C12785" s="19">
        <v>147622</v>
      </c>
      <c r="D12785" s="19">
        <v>18067.947510000002</v>
      </c>
      <c r="E12785" s="23">
        <v>0.611805496</v>
      </c>
      <c r="F12785" s="23">
        <v>0.31736825299999999</v>
      </c>
      <c r="G12785" s="17">
        <v>0.78738263900000005</v>
      </c>
      <c r="H12785" s="17">
        <v>0.212617361</v>
      </c>
      <c r="I12785" s="17">
        <v>0.95407856000000002</v>
      </c>
      <c r="J12785" s="17">
        <v>4.5900000000000003E-2</v>
      </c>
      <c r="K12785" s="17">
        <v>7.08E-5</v>
      </c>
    </row>
    <row r="12786" spans="1:11" x14ac:dyDescent="0.45">
      <c r="A12786" s="10" t="s">
        <v>101</v>
      </c>
      <c r="B12786" s="20">
        <v>0.91600000000000004</v>
      </c>
      <c r="C12786" s="19">
        <v>147772</v>
      </c>
      <c r="D12786" s="19">
        <v>18160.1754</v>
      </c>
      <c r="E12786" s="23">
        <v>0.61791670200000004</v>
      </c>
      <c r="F12786" s="23">
        <v>0.31902215</v>
      </c>
      <c r="G12786" s="17">
        <v>0.78746311899999999</v>
      </c>
      <c r="H12786" s="17">
        <v>0.21253688100000001</v>
      </c>
      <c r="I12786" s="17">
        <v>0.95422446000000005</v>
      </c>
      <c r="J12786" s="17">
        <v>4.5699999999999998E-2</v>
      </c>
      <c r="K12786" s="17">
        <v>7.0500000000000006E-5</v>
      </c>
    </row>
    <row r="12787" spans="1:11" x14ac:dyDescent="0.45">
      <c r="A12787" s="10" t="s">
        <v>101</v>
      </c>
      <c r="B12787" s="20">
        <v>0.91700000000000004</v>
      </c>
      <c r="C12787" s="19">
        <v>147948</v>
      </c>
      <c r="D12787" s="19">
        <v>18269.236669999998</v>
      </c>
      <c r="E12787" s="23">
        <v>0.62304823099999995</v>
      </c>
      <c r="F12787" s="23">
        <v>0.32056040099999999</v>
      </c>
      <c r="G12787" s="17">
        <v>0.78756049400000006</v>
      </c>
      <c r="H12787" s="17">
        <v>0.212439506</v>
      </c>
      <c r="I12787" s="17">
        <v>0.95441999200000005</v>
      </c>
      <c r="J12787" s="17">
        <v>4.5499999999999999E-2</v>
      </c>
      <c r="K12787" s="17">
        <v>7.0199999999999999E-5</v>
      </c>
    </row>
    <row r="12788" spans="1:11" x14ac:dyDescent="0.45">
      <c r="A12788" s="10" t="s">
        <v>101</v>
      </c>
      <c r="B12788" s="20">
        <v>0.91800000000000004</v>
      </c>
      <c r="C12788" s="19">
        <v>148111</v>
      </c>
      <c r="D12788" s="19">
        <v>18371.41575</v>
      </c>
      <c r="E12788" s="23">
        <v>0.62927550399999999</v>
      </c>
      <c r="F12788" s="23">
        <v>0.32223323599999998</v>
      </c>
      <c r="G12788" s="17">
        <v>0.78759849000000004</v>
      </c>
      <c r="H12788" s="17">
        <v>0.21240150999999999</v>
      </c>
      <c r="I12788" s="17">
        <v>0.95460767300000005</v>
      </c>
      <c r="J12788" s="17">
        <v>4.53E-2</v>
      </c>
      <c r="K12788" s="17">
        <v>6.9900000000000005E-5</v>
      </c>
    </row>
    <row r="12789" spans="1:11" x14ac:dyDescent="0.45">
      <c r="A12789" s="10" t="s">
        <v>101</v>
      </c>
      <c r="B12789" s="20">
        <v>0.91900000000000004</v>
      </c>
      <c r="C12789" s="19">
        <v>148269</v>
      </c>
      <c r="D12789" s="19">
        <v>18471.252840000001</v>
      </c>
      <c r="E12789" s="23">
        <v>0.63497014699999998</v>
      </c>
      <c r="F12789" s="23">
        <v>0.32438148300000003</v>
      </c>
      <c r="G12789" s="17">
        <v>0.78775738699999998</v>
      </c>
      <c r="H12789" s="17">
        <v>0.212242613</v>
      </c>
      <c r="I12789" s="17">
        <v>0.95481663500000002</v>
      </c>
      <c r="J12789" s="17">
        <v>4.5100000000000001E-2</v>
      </c>
      <c r="K12789" s="17">
        <v>6.9499999999999995E-5</v>
      </c>
    </row>
    <row r="12790" spans="1:11" x14ac:dyDescent="0.45">
      <c r="A12790" s="10" t="s">
        <v>101</v>
      </c>
      <c r="B12790" s="20">
        <v>0.92</v>
      </c>
      <c r="C12790" s="19">
        <v>148433</v>
      </c>
      <c r="D12790" s="19">
        <v>18576.271799999999</v>
      </c>
      <c r="E12790" s="23">
        <v>0.64414979299999997</v>
      </c>
      <c r="F12790" s="23">
        <v>0.32613654800000003</v>
      </c>
      <c r="G12790" s="17">
        <v>0.78778303999999999</v>
      </c>
      <c r="H12790" s="17">
        <v>0.21221696000000001</v>
      </c>
      <c r="I12790" s="17">
        <v>0.95498613099999996</v>
      </c>
      <c r="J12790" s="17">
        <v>4.4900000000000002E-2</v>
      </c>
      <c r="K12790" s="17">
        <v>6.9300000000000004E-5</v>
      </c>
    </row>
    <row r="12791" spans="1:11" x14ac:dyDescent="0.45">
      <c r="A12791" s="10" t="s">
        <v>101</v>
      </c>
      <c r="B12791" s="20">
        <v>0.92100000000000004</v>
      </c>
      <c r="C12791" s="19">
        <v>148597</v>
      </c>
      <c r="D12791" s="19">
        <v>18682.655559999999</v>
      </c>
      <c r="E12791" s="23">
        <v>0.65206393600000001</v>
      </c>
      <c r="F12791" s="23">
        <v>0.32792122800000001</v>
      </c>
      <c r="G12791" s="17">
        <v>0.78782882600000004</v>
      </c>
      <c r="H12791" s="17">
        <v>0.21217117399999999</v>
      </c>
      <c r="I12791" s="17">
        <v>0.95516053099999998</v>
      </c>
      <c r="J12791" s="17">
        <v>4.48E-2</v>
      </c>
      <c r="K12791" s="17">
        <v>6.8899999999999994E-5</v>
      </c>
    </row>
    <row r="12792" spans="1:11" x14ac:dyDescent="0.45">
      <c r="A12792" s="10" t="s">
        <v>101</v>
      </c>
      <c r="B12792" s="20">
        <v>0.92200000000000004</v>
      </c>
      <c r="C12792" s="19">
        <v>148754</v>
      </c>
      <c r="D12792" s="19">
        <v>18785.77995</v>
      </c>
      <c r="E12792" s="23">
        <v>0.661264081</v>
      </c>
      <c r="F12792" s="23">
        <v>0.32984221600000002</v>
      </c>
      <c r="G12792" s="17">
        <v>0.78787125099999999</v>
      </c>
      <c r="H12792" s="17">
        <v>0.21212874900000001</v>
      </c>
      <c r="I12792" s="17">
        <v>0.95514218299999998</v>
      </c>
      <c r="J12792" s="17">
        <v>4.48E-2</v>
      </c>
      <c r="K12792" s="17">
        <v>6.86E-5</v>
      </c>
    </row>
    <row r="12793" spans="1:11" x14ac:dyDescent="0.45">
      <c r="A12793" s="10" t="s">
        <v>101</v>
      </c>
      <c r="B12793" s="20">
        <v>0.92300000000000004</v>
      </c>
      <c r="C12793" s="19">
        <v>148916</v>
      </c>
      <c r="D12793" s="19">
        <v>18893.427360000001</v>
      </c>
      <c r="E12793" s="23">
        <v>0.66762450200000001</v>
      </c>
      <c r="F12793" s="23">
        <v>0.33178082399999997</v>
      </c>
      <c r="G12793" s="17">
        <v>0.78795428300000003</v>
      </c>
      <c r="H12793" s="17">
        <v>0.21204571699999999</v>
      </c>
      <c r="I12793" s="17">
        <v>0.95534677400000001</v>
      </c>
      <c r="J12793" s="17">
        <v>4.4600000000000001E-2</v>
      </c>
      <c r="K12793" s="17">
        <v>6.8300000000000007E-5</v>
      </c>
    </row>
    <row r="12794" spans="1:11" x14ac:dyDescent="0.45">
      <c r="A12794" s="10" t="s">
        <v>101</v>
      </c>
      <c r="B12794" s="20">
        <v>0.92400000000000004</v>
      </c>
      <c r="C12794" s="19">
        <v>149074</v>
      </c>
      <c r="D12794" s="19">
        <v>18999.50476</v>
      </c>
      <c r="E12794" s="23">
        <v>0.67370254900000004</v>
      </c>
      <c r="F12794" s="23">
        <v>0.33357111699999997</v>
      </c>
      <c r="G12794" s="17">
        <v>0.78787716200000002</v>
      </c>
      <c r="H12794" s="17">
        <v>0.21212283800000001</v>
      </c>
      <c r="I12794" s="17">
        <v>0.95554534800000002</v>
      </c>
      <c r="J12794" s="17">
        <v>4.4400000000000002E-2</v>
      </c>
      <c r="K12794" s="17">
        <v>6.7999999999999999E-5</v>
      </c>
    </row>
    <row r="12795" spans="1:11" x14ac:dyDescent="0.45">
      <c r="A12795" s="10" t="s">
        <v>101</v>
      </c>
      <c r="B12795" s="20">
        <v>0.92500000000000004</v>
      </c>
      <c r="C12795" s="19">
        <v>149242</v>
      </c>
      <c r="D12795" s="19">
        <v>19113.42095</v>
      </c>
      <c r="E12795" s="23">
        <v>0.68205876200000004</v>
      </c>
      <c r="F12795" s="23">
        <v>0.33562091100000002</v>
      </c>
      <c r="G12795" s="17">
        <v>0.78790822999999999</v>
      </c>
      <c r="H12795" s="17">
        <v>0.21209177000000001</v>
      </c>
      <c r="I12795" s="17">
        <v>0.95573506699999999</v>
      </c>
      <c r="J12795" s="17">
        <v>4.4200000000000003E-2</v>
      </c>
      <c r="K12795" s="17">
        <v>6.7600000000000003E-5</v>
      </c>
    </row>
    <row r="12796" spans="1:11" x14ac:dyDescent="0.45">
      <c r="A12796" s="10" t="s">
        <v>101</v>
      </c>
      <c r="B12796" s="20">
        <v>0.92600000000000005</v>
      </c>
      <c r="C12796" s="19">
        <v>149399</v>
      </c>
      <c r="D12796" s="19">
        <v>19221.297419999999</v>
      </c>
      <c r="E12796" s="23">
        <v>0.69081485300000001</v>
      </c>
      <c r="F12796" s="23">
        <v>0.33757210100000001</v>
      </c>
      <c r="G12796" s="17">
        <v>0.78786337299999998</v>
      </c>
      <c r="H12796" s="17">
        <v>0.21213662699999999</v>
      </c>
      <c r="I12796" s="17">
        <v>0.95589317699999998</v>
      </c>
      <c r="J12796" s="17">
        <v>4.3999999999999997E-2</v>
      </c>
      <c r="K12796" s="17">
        <v>6.7299999999999996E-5</v>
      </c>
    </row>
    <row r="12797" spans="1:11" x14ac:dyDescent="0.45">
      <c r="A12797" s="10" t="s">
        <v>101</v>
      </c>
      <c r="B12797" s="20">
        <v>0.92700000000000005</v>
      </c>
      <c r="C12797" s="19">
        <v>149562</v>
      </c>
      <c r="D12797" s="19">
        <v>19334.486270000001</v>
      </c>
      <c r="E12797" s="23">
        <v>0.69744235399999999</v>
      </c>
      <c r="F12797" s="23">
        <v>0.33955608500000001</v>
      </c>
      <c r="G12797" s="17">
        <v>0.78804107999999995</v>
      </c>
      <c r="H12797" s="17">
        <v>0.21195892</v>
      </c>
      <c r="I12797" s="17">
        <v>0.95606887200000001</v>
      </c>
      <c r="J12797" s="17">
        <v>4.3864181000000002E-2</v>
      </c>
      <c r="K12797" s="17">
        <v>6.69E-5</v>
      </c>
    </row>
    <row r="12798" spans="1:11" x14ac:dyDescent="0.45">
      <c r="A12798" s="10" t="s">
        <v>101</v>
      </c>
      <c r="B12798" s="20">
        <v>0.92800000000000005</v>
      </c>
      <c r="C12798" s="19">
        <v>149725</v>
      </c>
      <c r="D12798" s="19">
        <v>19449.431189999999</v>
      </c>
      <c r="E12798" s="23">
        <v>0.71217472900000001</v>
      </c>
      <c r="F12798" s="23">
        <v>0.34121373700000002</v>
      </c>
      <c r="G12798" s="17">
        <v>0.78808482199999996</v>
      </c>
      <c r="H12798" s="17">
        <v>0.21191517800000001</v>
      </c>
      <c r="I12798" s="17">
        <v>0.95616447800000004</v>
      </c>
      <c r="J12798" s="17">
        <v>4.3799999999999999E-2</v>
      </c>
      <c r="K12798" s="17">
        <v>6.6699999999999995E-5</v>
      </c>
    </row>
    <row r="12799" spans="1:11" x14ac:dyDescent="0.45">
      <c r="A12799" s="10" t="s">
        <v>101</v>
      </c>
      <c r="B12799" s="20">
        <v>0.92900000000000005</v>
      </c>
      <c r="C12799" s="19">
        <v>149874</v>
      </c>
      <c r="D12799" s="19">
        <v>19555.822319999999</v>
      </c>
      <c r="E12799" s="23">
        <v>0.71651040600000004</v>
      </c>
      <c r="F12799" s="23">
        <v>0.343687191</v>
      </c>
      <c r="G12799" s="17">
        <v>0.78820876200000001</v>
      </c>
      <c r="H12799" s="17">
        <v>0.21179123799999999</v>
      </c>
      <c r="I12799" s="17">
        <v>0.95632210500000003</v>
      </c>
      <c r="J12799" s="17">
        <v>4.36E-2</v>
      </c>
      <c r="K12799" s="17">
        <v>6.6400000000000001E-5</v>
      </c>
    </row>
    <row r="12800" spans="1:11" x14ac:dyDescent="0.45">
      <c r="A12800" s="10" t="s">
        <v>101</v>
      </c>
      <c r="B12800" s="20">
        <v>0.93</v>
      </c>
      <c r="C12800" s="19">
        <v>150044</v>
      </c>
      <c r="D12800" s="19">
        <v>19678.058730000001</v>
      </c>
      <c r="E12800" s="23">
        <v>0.72267964299999998</v>
      </c>
      <c r="F12800" s="23">
        <v>0.34567564499999998</v>
      </c>
      <c r="G12800" s="17">
        <v>0.78832209200000003</v>
      </c>
      <c r="H12800" s="17">
        <v>0.211677908</v>
      </c>
      <c r="I12800" s="17">
        <v>0.95662374699999997</v>
      </c>
      <c r="J12800" s="17">
        <v>4.3299999999999998E-2</v>
      </c>
      <c r="K12800" s="17">
        <v>6.5900000000000003E-5</v>
      </c>
    </row>
    <row r="12801" spans="1:11" x14ac:dyDescent="0.45">
      <c r="A12801" s="10" t="s">
        <v>101</v>
      </c>
      <c r="B12801" s="20">
        <v>0.93100000000000005</v>
      </c>
      <c r="C12801" s="19">
        <v>150208</v>
      </c>
      <c r="D12801" s="19">
        <v>19797.068009999999</v>
      </c>
      <c r="E12801" s="23">
        <v>0.72875657199999999</v>
      </c>
      <c r="F12801" s="23">
        <v>0.34790744499999998</v>
      </c>
      <c r="G12801" s="17">
        <v>0.78844002999999996</v>
      </c>
      <c r="H12801" s="17">
        <v>0.21155997000000001</v>
      </c>
      <c r="I12801" s="17">
        <v>0.95686010099999996</v>
      </c>
      <c r="J12801" s="17">
        <v>4.3074322999999998E-2</v>
      </c>
      <c r="K12801" s="17">
        <v>6.5599999999999995E-5</v>
      </c>
    </row>
    <row r="12802" spans="1:11" x14ac:dyDescent="0.45">
      <c r="A12802" s="10" t="s">
        <v>101</v>
      </c>
      <c r="B12802" s="20">
        <v>0.93200000000000005</v>
      </c>
      <c r="C12802" s="19">
        <v>150362</v>
      </c>
      <c r="D12802" s="19">
        <v>19910.091079999998</v>
      </c>
      <c r="E12802" s="23">
        <v>0.73680732100000002</v>
      </c>
      <c r="F12802" s="23">
        <v>0.349860481</v>
      </c>
      <c r="G12802" s="17">
        <v>0.78851039499999998</v>
      </c>
      <c r="H12802" s="17">
        <v>0.211489605</v>
      </c>
      <c r="I12802" s="17">
        <v>0.95708959599999999</v>
      </c>
      <c r="J12802" s="17">
        <v>4.2799999999999998E-2</v>
      </c>
      <c r="K12802" s="17">
        <v>6.5199999999999999E-5</v>
      </c>
    </row>
    <row r="12803" spans="1:11" x14ac:dyDescent="0.45">
      <c r="A12803" s="10" t="s">
        <v>101</v>
      </c>
      <c r="B12803" s="20">
        <v>0.93300000000000005</v>
      </c>
      <c r="C12803" s="19">
        <v>150476</v>
      </c>
      <c r="D12803" s="19">
        <v>19994.610489999999</v>
      </c>
      <c r="E12803" s="23">
        <v>0.74759253800000003</v>
      </c>
      <c r="F12803" s="23">
        <v>0.35212742899999999</v>
      </c>
      <c r="G12803" s="17">
        <v>0.78861080800000005</v>
      </c>
      <c r="H12803" s="17">
        <v>0.211389192</v>
      </c>
      <c r="I12803" s="17">
        <v>0.95719588</v>
      </c>
      <c r="J12803" s="17">
        <v>4.2700000000000002E-2</v>
      </c>
      <c r="K12803" s="17">
        <v>6.5099999999999997E-5</v>
      </c>
    </row>
    <row r="12804" spans="1:11" x14ac:dyDescent="0.45">
      <c r="A12804" s="10" t="s">
        <v>101</v>
      </c>
      <c r="B12804" s="20">
        <v>0.93400000000000005</v>
      </c>
      <c r="C12804" s="19">
        <v>150684</v>
      </c>
      <c r="D12804" s="19">
        <v>20150.627100000002</v>
      </c>
      <c r="E12804" s="23">
        <v>0.75596423899999998</v>
      </c>
      <c r="F12804" s="23">
        <v>0.35352607800000002</v>
      </c>
      <c r="G12804" s="17">
        <v>0.78837832799999996</v>
      </c>
      <c r="H12804" s="17">
        <v>0.21162167200000001</v>
      </c>
      <c r="I12804" s="17">
        <v>0.95736637300000005</v>
      </c>
      <c r="J12804" s="17">
        <v>4.2599999999999999E-2</v>
      </c>
      <c r="K12804" s="17">
        <v>6.4700000000000001E-5</v>
      </c>
    </row>
    <row r="12805" spans="1:11" x14ac:dyDescent="0.45">
      <c r="A12805" s="10" t="s">
        <v>101</v>
      </c>
      <c r="B12805" s="20">
        <v>0.93500000000000005</v>
      </c>
      <c r="C12805" s="19">
        <v>150842</v>
      </c>
      <c r="D12805" s="19">
        <v>20270.93779</v>
      </c>
      <c r="E12805" s="23">
        <v>0.76983648100000002</v>
      </c>
      <c r="F12805" s="23">
        <v>0.35658547899999998</v>
      </c>
      <c r="G12805" s="17">
        <v>0.78843425599999994</v>
      </c>
      <c r="H12805" s="17">
        <v>0.211565744</v>
      </c>
      <c r="I12805" s="17">
        <v>0.95746257400000001</v>
      </c>
      <c r="J12805" s="17">
        <v>4.2500000000000003E-2</v>
      </c>
      <c r="K12805" s="17">
        <v>6.4399999999999993E-5</v>
      </c>
    </row>
    <row r="12806" spans="1:11" x14ac:dyDescent="0.45">
      <c r="A12806" s="10" t="s">
        <v>101</v>
      </c>
      <c r="B12806" s="20">
        <v>0.93600000000000005</v>
      </c>
      <c r="C12806" s="19">
        <v>151014</v>
      </c>
      <c r="D12806" s="19">
        <v>20404.098269999999</v>
      </c>
      <c r="E12806" s="23">
        <v>0.780196581</v>
      </c>
      <c r="F12806" s="23">
        <v>0.35861497799999997</v>
      </c>
      <c r="G12806" s="17">
        <v>0.78848318699999997</v>
      </c>
      <c r="H12806" s="17">
        <v>0.211516813</v>
      </c>
      <c r="I12806" s="17">
        <v>0.95767496200000002</v>
      </c>
      <c r="J12806" s="17">
        <v>4.2299999999999997E-2</v>
      </c>
      <c r="K12806" s="17">
        <v>6.3999999999999997E-5</v>
      </c>
    </row>
    <row r="12807" spans="1:11" x14ac:dyDescent="0.45">
      <c r="A12807" s="10" t="s">
        <v>101</v>
      </c>
      <c r="B12807" s="20">
        <v>0.93700000000000006</v>
      </c>
      <c r="C12807" s="19">
        <v>151174</v>
      </c>
      <c r="D12807" s="19">
        <v>20529.893639999998</v>
      </c>
      <c r="E12807" s="23">
        <v>0.79183769100000001</v>
      </c>
      <c r="F12807" s="23">
        <v>0.361246664</v>
      </c>
      <c r="G12807" s="17">
        <v>0.78854829500000001</v>
      </c>
      <c r="H12807" s="17">
        <v>0.21145170499999999</v>
      </c>
      <c r="I12807" s="17">
        <v>0.95789909200000001</v>
      </c>
      <c r="J12807" s="17">
        <v>4.2000000000000003E-2</v>
      </c>
      <c r="K12807" s="17">
        <v>6.3700000000000003E-5</v>
      </c>
    </row>
    <row r="12808" spans="1:11" x14ac:dyDescent="0.45">
      <c r="A12808" s="10" t="s">
        <v>101</v>
      </c>
      <c r="B12808" s="20">
        <v>0.93799999999999994</v>
      </c>
      <c r="C12808" s="19">
        <v>151334</v>
      </c>
      <c r="D12808" s="19">
        <v>20657.594349999999</v>
      </c>
      <c r="E12808" s="23">
        <v>0.80292493300000001</v>
      </c>
      <c r="F12808" s="23">
        <v>0.36356778899999997</v>
      </c>
      <c r="G12808" s="17">
        <v>0.788573619</v>
      </c>
      <c r="H12808" s="17">
        <v>0.211426381</v>
      </c>
      <c r="I12808" s="17">
        <v>0.95789902699999996</v>
      </c>
      <c r="J12808" s="17">
        <v>4.2000000000000003E-2</v>
      </c>
      <c r="K12808" s="17">
        <v>6.3299999999999994E-5</v>
      </c>
    </row>
    <row r="12809" spans="1:11" x14ac:dyDescent="0.45">
      <c r="A12809" s="10" t="s">
        <v>101</v>
      </c>
      <c r="B12809" s="20">
        <v>0.93899999999999995</v>
      </c>
      <c r="C12809" s="19">
        <v>151495</v>
      </c>
      <c r="D12809" s="19">
        <v>20787.386999999999</v>
      </c>
      <c r="E12809" s="23">
        <v>0.81038728900000001</v>
      </c>
      <c r="F12809" s="23">
        <v>0.36592385700000002</v>
      </c>
      <c r="G12809" s="17">
        <v>0.78871249899999996</v>
      </c>
      <c r="H12809" s="17">
        <v>0.21128750099999999</v>
      </c>
      <c r="I12809" s="17">
        <v>0.95810260800000002</v>
      </c>
      <c r="J12809" s="17">
        <v>4.1799999999999997E-2</v>
      </c>
      <c r="K12809" s="17">
        <v>6.3E-5</v>
      </c>
    </row>
    <row r="12810" spans="1:11" x14ac:dyDescent="0.45">
      <c r="A12810" s="10" t="s">
        <v>101</v>
      </c>
      <c r="B12810" s="20">
        <v>0.94</v>
      </c>
      <c r="C12810" s="19">
        <v>151656</v>
      </c>
      <c r="D12810" s="19">
        <v>20919.352900000002</v>
      </c>
      <c r="E12810" s="23">
        <v>0.82539427399999998</v>
      </c>
      <c r="F12810" s="23">
        <v>0.36831334700000001</v>
      </c>
      <c r="G12810" s="17">
        <v>0.78878514499999997</v>
      </c>
      <c r="H12810" s="17">
        <v>0.21121485500000001</v>
      </c>
      <c r="I12810" s="17">
        <v>0.95821651799999996</v>
      </c>
      <c r="J12810" s="17">
        <v>4.1700000000000001E-2</v>
      </c>
      <c r="K12810" s="17">
        <v>6.2700000000000006E-5</v>
      </c>
    </row>
    <row r="12811" spans="1:11" x14ac:dyDescent="0.45">
      <c r="A12811" s="10" t="s">
        <v>101</v>
      </c>
      <c r="B12811" s="20">
        <v>0.94099999999999995</v>
      </c>
      <c r="C12811" s="19">
        <v>151778</v>
      </c>
      <c r="D12811" s="19">
        <v>21020.56899</v>
      </c>
      <c r="E12811" s="23">
        <v>0.83480536500000002</v>
      </c>
      <c r="F12811" s="23">
        <v>0.37091252000000002</v>
      </c>
      <c r="G12811" s="17">
        <v>0.78888903499999996</v>
      </c>
      <c r="H12811" s="17">
        <v>0.21111096500000001</v>
      </c>
      <c r="I12811" s="17">
        <v>0.95835956300000003</v>
      </c>
      <c r="J12811" s="17">
        <v>4.1599999999999998E-2</v>
      </c>
      <c r="K12811" s="17">
        <v>6.2500000000000001E-5</v>
      </c>
    </row>
    <row r="12812" spans="1:11" x14ac:dyDescent="0.45">
      <c r="A12812" s="10" t="s">
        <v>101</v>
      </c>
      <c r="B12812" s="20">
        <v>0.94199999999999995</v>
      </c>
      <c r="C12812" s="19">
        <v>151980</v>
      </c>
      <c r="D12812" s="19">
        <v>21189.35655</v>
      </c>
      <c r="E12812" s="23">
        <v>0.83741780399999999</v>
      </c>
      <c r="F12812" s="23">
        <v>0.37243123700000003</v>
      </c>
      <c r="G12812" s="17">
        <v>0.78895907399999998</v>
      </c>
      <c r="H12812" s="17">
        <v>0.21104092599999999</v>
      </c>
      <c r="I12812" s="17">
        <v>0.95863074400000003</v>
      </c>
      <c r="J12812" s="17">
        <v>4.1307186000000003E-2</v>
      </c>
      <c r="K12812" s="17">
        <v>6.2100000000000005E-5</v>
      </c>
    </row>
    <row r="12813" spans="1:11" x14ac:dyDescent="0.45">
      <c r="A12813" s="10" t="s">
        <v>101</v>
      </c>
      <c r="B12813" s="20">
        <v>0.94299999999999995</v>
      </c>
      <c r="C12813" s="19">
        <v>152142</v>
      </c>
      <c r="D12813" s="19">
        <v>21326.427670000001</v>
      </c>
      <c r="E12813" s="23">
        <v>0.85294827299999998</v>
      </c>
      <c r="F12813" s="23">
        <v>0.37593189799999999</v>
      </c>
      <c r="G12813" s="17">
        <v>0.78901289600000002</v>
      </c>
      <c r="H12813" s="17">
        <v>0.21098710400000001</v>
      </c>
      <c r="I12813" s="17">
        <v>0.95873619899999996</v>
      </c>
      <c r="J12813" s="17">
        <v>4.1200000000000001E-2</v>
      </c>
      <c r="K12813" s="17">
        <v>6.1799999999999998E-5</v>
      </c>
    </row>
    <row r="12814" spans="1:11" x14ac:dyDescent="0.45">
      <c r="A12814" s="10" t="s">
        <v>101</v>
      </c>
      <c r="B12814" s="20">
        <v>0.94399999999999995</v>
      </c>
      <c r="C12814" s="19">
        <v>152287</v>
      </c>
      <c r="D12814" s="19">
        <v>21450.556100000002</v>
      </c>
      <c r="E12814" s="23">
        <v>0.86187587300000001</v>
      </c>
      <c r="F12814" s="23">
        <v>0.37855718700000002</v>
      </c>
      <c r="G12814" s="17">
        <v>0.78912185499999998</v>
      </c>
      <c r="H12814" s="17">
        <v>0.21087814499999999</v>
      </c>
      <c r="I12814" s="17">
        <v>0.95889993799999995</v>
      </c>
      <c r="J12814" s="17">
        <v>4.1000000000000002E-2</v>
      </c>
      <c r="K12814" s="17">
        <v>6.1500000000000004E-5</v>
      </c>
    </row>
    <row r="12815" spans="1:11" x14ac:dyDescent="0.45">
      <c r="A12815" s="10" t="s">
        <v>101</v>
      </c>
      <c r="B12815" s="20">
        <v>0.94499999999999995</v>
      </c>
      <c r="C12815" s="19">
        <v>152465</v>
      </c>
      <c r="D12815" s="19">
        <v>21605.088329999999</v>
      </c>
      <c r="E12815" s="23">
        <v>0.87430213099999998</v>
      </c>
      <c r="F12815" s="23">
        <v>0.38092302</v>
      </c>
      <c r="G12815" s="17">
        <v>0.78924999200000001</v>
      </c>
      <c r="H12815" s="17">
        <v>0.21075000799999999</v>
      </c>
      <c r="I12815" s="17">
        <v>0.95916132099999996</v>
      </c>
      <c r="J12815" s="17">
        <v>4.0800000000000003E-2</v>
      </c>
      <c r="K12815" s="17">
        <v>6.0999999999999999E-5</v>
      </c>
    </row>
    <row r="12816" spans="1:11" x14ac:dyDescent="0.45">
      <c r="A12816" s="10" t="s">
        <v>101</v>
      </c>
      <c r="B12816" s="20">
        <v>0.94599999999999995</v>
      </c>
      <c r="C12816" s="19">
        <v>152627</v>
      </c>
      <c r="D12816" s="19">
        <v>21747.84276</v>
      </c>
      <c r="E12816" s="23">
        <v>0.88845690899999996</v>
      </c>
      <c r="F12816" s="23">
        <v>0.38363971200000002</v>
      </c>
      <c r="G12816" s="17">
        <v>0.78931643799999995</v>
      </c>
      <c r="H12816" s="17">
        <v>0.21068356199999999</v>
      </c>
      <c r="I12816" s="17">
        <v>0.95938297500000003</v>
      </c>
      <c r="J12816" s="17">
        <v>4.0599999999999997E-2</v>
      </c>
      <c r="K12816" s="17">
        <v>6.0699999999999998E-5</v>
      </c>
    </row>
    <row r="12817" spans="1:11" x14ac:dyDescent="0.45">
      <c r="A12817" s="10" t="s">
        <v>101</v>
      </c>
      <c r="B12817" s="20">
        <v>0.94699999999999995</v>
      </c>
      <c r="C12817" s="19">
        <v>152787</v>
      </c>
      <c r="D12817" s="19">
        <v>21890.7372</v>
      </c>
      <c r="E12817" s="23">
        <v>0.89691213000000003</v>
      </c>
      <c r="F12817" s="23">
        <v>0.38642768700000002</v>
      </c>
      <c r="G12817" s="17">
        <v>0.789340716</v>
      </c>
      <c r="H12817" s="17">
        <v>0.210659284</v>
      </c>
      <c r="I12817" s="17">
        <v>0.95956292700000001</v>
      </c>
      <c r="J12817" s="17">
        <v>4.0399999999999998E-2</v>
      </c>
      <c r="K12817" s="17">
        <v>6.0399999999999998E-5</v>
      </c>
    </row>
    <row r="12818" spans="1:11" x14ac:dyDescent="0.45">
      <c r="A12818" s="10" t="s">
        <v>101</v>
      </c>
      <c r="B12818" s="20">
        <v>0.94799999999999995</v>
      </c>
      <c r="C12818" s="19">
        <v>152945</v>
      </c>
      <c r="D12818" s="19">
        <v>22033.490900000001</v>
      </c>
      <c r="E12818" s="23">
        <v>0.90687268899999995</v>
      </c>
      <c r="F12818" s="23">
        <v>0.38924455400000002</v>
      </c>
      <c r="G12818" s="17">
        <v>0.78940795699999999</v>
      </c>
      <c r="H12818" s="17">
        <v>0.21059204300000001</v>
      </c>
      <c r="I12818" s="17">
        <v>0.959713598</v>
      </c>
      <c r="J12818" s="17">
        <v>4.02E-2</v>
      </c>
      <c r="K12818" s="17">
        <v>6.0099999999999997E-5</v>
      </c>
    </row>
    <row r="12819" spans="1:11" x14ac:dyDescent="0.45">
      <c r="A12819" s="10" t="s">
        <v>101</v>
      </c>
      <c r="B12819" s="20">
        <v>0.94899999999999995</v>
      </c>
      <c r="C12819" s="19">
        <v>153102</v>
      </c>
      <c r="D12819" s="19">
        <v>22177.352050000001</v>
      </c>
      <c r="E12819" s="23">
        <v>0.924267108</v>
      </c>
      <c r="F12819" s="23">
        <v>0.39189366399999997</v>
      </c>
      <c r="G12819" s="17">
        <v>0.789499811</v>
      </c>
      <c r="H12819" s="17">
        <v>0.210500189</v>
      </c>
      <c r="I12819" s="17">
        <v>0.95982988899999999</v>
      </c>
      <c r="J12819" s="17">
        <v>4.0099999999999997E-2</v>
      </c>
      <c r="K12819" s="17">
        <v>5.9799999999999997E-5</v>
      </c>
    </row>
    <row r="12820" spans="1:11" x14ac:dyDescent="0.45">
      <c r="A12820" s="10" t="s">
        <v>101</v>
      </c>
      <c r="B12820" s="20">
        <v>0.95</v>
      </c>
      <c r="C12820" s="19">
        <v>153270</v>
      </c>
      <c r="D12820" s="19">
        <v>22334.114239999999</v>
      </c>
      <c r="E12820" s="23">
        <v>0.93903580799999997</v>
      </c>
      <c r="F12820" s="23">
        <v>0.394754155</v>
      </c>
      <c r="G12820" s="17">
        <v>0.78956090599999995</v>
      </c>
      <c r="H12820" s="17">
        <v>0.21043909399999999</v>
      </c>
      <c r="I12820" s="17">
        <v>0.95993432899999998</v>
      </c>
      <c r="J12820" s="17">
        <v>0.04</v>
      </c>
      <c r="K12820" s="17">
        <v>5.9599999999999999E-5</v>
      </c>
    </row>
    <row r="12821" spans="1:11" x14ac:dyDescent="0.45">
      <c r="A12821" s="10" t="s">
        <v>101</v>
      </c>
      <c r="B12821" s="20">
        <v>0.95099999999999996</v>
      </c>
      <c r="C12821" s="19">
        <v>153432</v>
      </c>
      <c r="D12821" s="19">
        <v>22487.05154</v>
      </c>
      <c r="E12821" s="23">
        <v>0.94900066299999997</v>
      </c>
      <c r="F12821" s="23">
        <v>0.39772861599999998</v>
      </c>
      <c r="G12821" s="17">
        <v>0.78945721899999999</v>
      </c>
      <c r="H12821" s="17">
        <v>0.21054278100000001</v>
      </c>
      <c r="I12821" s="17">
        <v>0.96005432800000001</v>
      </c>
      <c r="J12821" s="17">
        <v>3.9899999999999998E-2</v>
      </c>
      <c r="K12821" s="17">
        <v>5.9299999999999998E-5</v>
      </c>
    </row>
    <row r="12822" spans="1:11" x14ac:dyDescent="0.45">
      <c r="A12822" s="10" t="s">
        <v>101</v>
      </c>
      <c r="B12822" s="20">
        <v>0.95199999999999996</v>
      </c>
      <c r="C12822" s="19">
        <v>153594</v>
      </c>
      <c r="D12822" s="19">
        <v>22642.010760000001</v>
      </c>
      <c r="E12822" s="23">
        <v>0.96267728699999999</v>
      </c>
      <c r="F12822" s="23">
        <v>0.40049801699999998</v>
      </c>
      <c r="G12822" s="17">
        <v>0.78952302799999996</v>
      </c>
      <c r="H12822" s="17">
        <v>0.21047697200000001</v>
      </c>
      <c r="I12822" s="17">
        <v>0.96022215600000005</v>
      </c>
      <c r="J12822" s="17">
        <v>3.9699999999999999E-2</v>
      </c>
      <c r="K12822" s="17">
        <v>5.8999999999999998E-5</v>
      </c>
    </row>
    <row r="12823" spans="1:11" x14ac:dyDescent="0.45">
      <c r="A12823" s="10" t="s">
        <v>101</v>
      </c>
      <c r="B12823" s="20">
        <v>0.95299999999999996</v>
      </c>
      <c r="C12823" s="19">
        <v>153752</v>
      </c>
      <c r="D12823" s="19">
        <v>22796.165919999999</v>
      </c>
      <c r="E12823" s="23">
        <v>0.98759423800000001</v>
      </c>
      <c r="F12823" s="23">
        <v>0.40367128499999999</v>
      </c>
      <c r="G12823" s="17">
        <v>0.789583225</v>
      </c>
      <c r="H12823" s="17">
        <v>0.210416775</v>
      </c>
      <c r="I12823" s="17">
        <v>0.96041362100000005</v>
      </c>
      <c r="J12823" s="17">
        <v>3.95E-2</v>
      </c>
      <c r="K12823" s="17">
        <v>5.8699999999999997E-5</v>
      </c>
    </row>
    <row r="12824" spans="1:11" x14ac:dyDescent="0.45">
      <c r="A12824" s="10" t="s">
        <v>101</v>
      </c>
      <c r="B12824" s="20">
        <v>0.95399999999999996</v>
      </c>
      <c r="C12824" s="19">
        <v>153914</v>
      </c>
      <c r="D12824" s="19">
        <v>22957.391049999998</v>
      </c>
      <c r="E12824" s="23">
        <v>1.0036678510000001</v>
      </c>
      <c r="F12824" s="23">
        <v>0.40655432800000002</v>
      </c>
      <c r="G12824" s="17">
        <v>0.78959678799999999</v>
      </c>
      <c r="H12824" s="17">
        <v>0.21040321200000001</v>
      </c>
      <c r="I12824" s="17">
        <v>0.96061788400000003</v>
      </c>
      <c r="J12824" s="17">
        <v>3.9300000000000002E-2</v>
      </c>
      <c r="K12824" s="17">
        <v>5.8400000000000003E-5</v>
      </c>
    </row>
    <row r="12825" spans="1:11" x14ac:dyDescent="0.45">
      <c r="A12825" s="10" t="s">
        <v>101</v>
      </c>
      <c r="B12825" s="20">
        <v>0.95499999999999996</v>
      </c>
      <c r="C12825" s="19">
        <v>154072</v>
      </c>
      <c r="D12825" s="19">
        <v>23117.48732</v>
      </c>
      <c r="E12825" s="23">
        <v>1.019843939</v>
      </c>
      <c r="F12825" s="23">
        <v>0.40978246800000001</v>
      </c>
      <c r="G12825" s="17">
        <v>0.78967625500000005</v>
      </c>
      <c r="H12825" s="17">
        <v>0.21032374500000001</v>
      </c>
      <c r="I12825" s="17">
        <v>0.96080257899999999</v>
      </c>
      <c r="J12825" s="17">
        <v>3.9100000000000003E-2</v>
      </c>
      <c r="K12825" s="17">
        <v>5.8100000000000003E-5</v>
      </c>
    </row>
    <row r="12826" spans="1:11" x14ac:dyDescent="0.45">
      <c r="A12826" s="10" t="s">
        <v>101</v>
      </c>
      <c r="B12826" s="20">
        <v>0.95599999999999996</v>
      </c>
      <c r="C12826" s="19">
        <v>154236</v>
      </c>
      <c r="D12826" s="19">
        <v>23286.1721</v>
      </c>
      <c r="E12826" s="23">
        <v>1.0393668840000001</v>
      </c>
      <c r="F12826" s="23">
        <v>0.41292899700000002</v>
      </c>
      <c r="G12826" s="17">
        <v>0.78980264</v>
      </c>
      <c r="H12826" s="17">
        <v>0.21019736</v>
      </c>
      <c r="I12826" s="17">
        <v>0.96102587799999994</v>
      </c>
      <c r="J12826" s="17">
        <v>3.8899999999999997E-2</v>
      </c>
      <c r="K12826" s="17">
        <v>5.77E-5</v>
      </c>
    </row>
    <row r="12827" spans="1:11" x14ac:dyDescent="0.45">
      <c r="A12827" s="10" t="s">
        <v>101</v>
      </c>
      <c r="B12827" s="20">
        <v>0.95699999999999996</v>
      </c>
      <c r="C12827" s="19">
        <v>154383</v>
      </c>
      <c r="D12827" s="19">
        <v>23439.883570000002</v>
      </c>
      <c r="E12827" s="23">
        <v>1.055269582</v>
      </c>
      <c r="F12827" s="23">
        <v>0.416214588</v>
      </c>
      <c r="G12827" s="17">
        <v>0.78993153400000005</v>
      </c>
      <c r="H12827" s="17">
        <v>0.21006846600000001</v>
      </c>
      <c r="I12827" s="17">
        <v>0.96118597100000003</v>
      </c>
      <c r="J12827" s="17">
        <v>3.8800000000000001E-2</v>
      </c>
      <c r="K12827" s="17">
        <v>5.7299999999999997E-5</v>
      </c>
    </row>
    <row r="12828" spans="1:11" x14ac:dyDescent="0.45">
      <c r="A12828" s="10" t="s">
        <v>101</v>
      </c>
      <c r="B12828" s="20">
        <v>0.95799999999999996</v>
      </c>
      <c r="C12828" s="19">
        <v>154560</v>
      </c>
      <c r="D12828" s="19">
        <v>23628.944889999999</v>
      </c>
      <c r="E12828" s="23">
        <v>1.082461409</v>
      </c>
      <c r="F12828" s="23">
        <v>0.41925351599999999</v>
      </c>
      <c r="G12828" s="17">
        <v>0.79007505200000006</v>
      </c>
      <c r="H12828" s="17">
        <v>0.209924948</v>
      </c>
      <c r="I12828" s="17">
        <v>0.96140148999999997</v>
      </c>
      <c r="J12828" s="17">
        <v>3.85E-2</v>
      </c>
      <c r="K12828" s="17">
        <v>5.6900000000000001E-5</v>
      </c>
    </row>
    <row r="12829" spans="1:11" x14ac:dyDescent="0.45">
      <c r="A12829" s="10" t="s">
        <v>101</v>
      </c>
      <c r="B12829" s="20">
        <v>0.95899999999999996</v>
      </c>
      <c r="C12829" s="19">
        <v>154721</v>
      </c>
      <c r="D12829" s="19">
        <v>23804.427800000001</v>
      </c>
      <c r="E12829" s="23">
        <v>1.0936102029999999</v>
      </c>
      <c r="F12829" s="23">
        <v>0.42286109500000002</v>
      </c>
      <c r="G12829" s="17">
        <v>0.79020947399999997</v>
      </c>
      <c r="H12829" s="17">
        <v>0.209790526</v>
      </c>
      <c r="I12829" s="17">
        <v>0.96150608900000001</v>
      </c>
      <c r="J12829" s="17">
        <v>3.8399999999999997E-2</v>
      </c>
      <c r="K12829" s="17">
        <v>5.66E-5</v>
      </c>
    </row>
    <row r="12830" spans="1:11" x14ac:dyDescent="0.45">
      <c r="A12830" s="10" t="s">
        <v>101</v>
      </c>
      <c r="B12830" s="20">
        <v>0.96</v>
      </c>
      <c r="C12830" s="19">
        <v>154880</v>
      </c>
      <c r="D12830" s="19">
        <v>23980.009180000001</v>
      </c>
      <c r="E12830" s="23">
        <v>1.1123957310000001</v>
      </c>
      <c r="F12830" s="23">
        <v>0.42624089300000001</v>
      </c>
      <c r="G12830" s="17">
        <v>0.79014075399999995</v>
      </c>
      <c r="H12830" s="17">
        <v>0.209859246</v>
      </c>
      <c r="I12830" s="17">
        <v>0.96167375899999996</v>
      </c>
      <c r="J12830" s="17">
        <v>3.8300000000000001E-2</v>
      </c>
      <c r="K12830" s="17">
        <v>5.63E-5</v>
      </c>
    </row>
    <row r="12831" spans="1:11" x14ac:dyDescent="0.45">
      <c r="A12831" s="10" t="s">
        <v>101</v>
      </c>
      <c r="B12831" s="20">
        <v>0.96099999999999997</v>
      </c>
      <c r="C12831" s="19">
        <v>155034</v>
      </c>
      <c r="D12831" s="19">
        <v>24153.092560000001</v>
      </c>
      <c r="E12831" s="23">
        <v>1.131006679</v>
      </c>
      <c r="F12831" s="23">
        <v>0.42987477800000001</v>
      </c>
      <c r="G12831" s="17">
        <v>0.79017505799999999</v>
      </c>
      <c r="H12831" s="17">
        <v>0.20982494199999999</v>
      </c>
      <c r="I12831" s="17">
        <v>0.96183654900000004</v>
      </c>
      <c r="J12831" s="17">
        <v>3.8100000000000002E-2</v>
      </c>
      <c r="K12831" s="17">
        <v>5.5999999999999999E-5</v>
      </c>
    </row>
    <row r="12832" spans="1:11" x14ac:dyDescent="0.45">
      <c r="A12832" s="10" t="s">
        <v>101</v>
      </c>
      <c r="B12832" s="20">
        <v>0.96199999999999997</v>
      </c>
      <c r="C12832" s="19">
        <v>155204</v>
      </c>
      <c r="D12832" s="19">
        <v>24347.18864</v>
      </c>
      <c r="E12832" s="23">
        <v>1.152011076</v>
      </c>
      <c r="F12832" s="23">
        <v>0.43332217099999998</v>
      </c>
      <c r="G12832" s="17">
        <v>0.79012783200000003</v>
      </c>
      <c r="H12832" s="17">
        <v>0.209872168</v>
      </c>
      <c r="I12832" s="17">
        <v>0.96205982499999998</v>
      </c>
      <c r="J12832" s="17">
        <v>3.7900000000000003E-2</v>
      </c>
      <c r="K12832" s="17">
        <v>5.5699999999999999E-5</v>
      </c>
    </row>
    <row r="12833" spans="1:11" x14ac:dyDescent="0.45">
      <c r="A12833" s="10" t="s">
        <v>101</v>
      </c>
      <c r="B12833" s="20">
        <v>0.96299999999999997</v>
      </c>
      <c r="C12833" s="19">
        <v>155362</v>
      </c>
      <c r="D12833" s="19">
        <v>24531.205580000002</v>
      </c>
      <c r="E12833" s="23">
        <v>1.1739142570000001</v>
      </c>
      <c r="F12833" s="23">
        <v>0.43713357600000002</v>
      </c>
      <c r="G12833" s="17">
        <v>0.79009667699999997</v>
      </c>
      <c r="H12833" s="17">
        <v>0.209903323</v>
      </c>
      <c r="I12833" s="17">
        <v>0.96223075000000002</v>
      </c>
      <c r="J12833" s="17">
        <v>3.7699999999999997E-2</v>
      </c>
      <c r="K12833" s="17">
        <v>5.5300000000000002E-5</v>
      </c>
    </row>
    <row r="12834" spans="1:11" x14ac:dyDescent="0.45">
      <c r="A12834" s="10" t="s">
        <v>101</v>
      </c>
      <c r="B12834" s="20">
        <v>0.96399999999999997</v>
      </c>
      <c r="C12834" s="19">
        <v>155522</v>
      </c>
      <c r="D12834" s="19">
        <v>24720.718199999999</v>
      </c>
      <c r="E12834" s="23">
        <v>1.1941521509999999</v>
      </c>
      <c r="F12834" s="23">
        <v>0.440428394</v>
      </c>
      <c r="G12834" s="17">
        <v>0.79008114600000001</v>
      </c>
      <c r="H12834" s="17">
        <v>0.20991885399999999</v>
      </c>
      <c r="I12834" s="17">
        <v>0.96235202600000003</v>
      </c>
      <c r="J12834" s="17">
        <v>3.7600000000000001E-2</v>
      </c>
      <c r="K12834" s="17">
        <v>5.5099999999999998E-5</v>
      </c>
    </row>
    <row r="12835" spans="1:11" x14ac:dyDescent="0.45">
      <c r="A12835" s="10" t="s">
        <v>101</v>
      </c>
      <c r="B12835" s="20">
        <v>0.96499999999999997</v>
      </c>
      <c r="C12835" s="19">
        <v>155683</v>
      </c>
      <c r="D12835" s="19">
        <v>24913.85943</v>
      </c>
      <c r="E12835" s="23">
        <v>1.2076914670000001</v>
      </c>
      <c r="F12835" s="23">
        <v>0.444653731</v>
      </c>
      <c r="G12835" s="17">
        <v>0.79018903799999995</v>
      </c>
      <c r="H12835" s="17">
        <v>0.20981096199999999</v>
      </c>
      <c r="I12835" s="17">
        <v>0.96259510999999998</v>
      </c>
      <c r="J12835" s="17">
        <v>3.7400000000000003E-2</v>
      </c>
      <c r="K12835" s="17">
        <v>5.4700000000000001E-5</v>
      </c>
    </row>
    <row r="12836" spans="1:11" x14ac:dyDescent="0.45">
      <c r="A12836" s="10" t="s">
        <v>101</v>
      </c>
      <c r="B12836" s="20">
        <v>0.96599999999999997</v>
      </c>
      <c r="C12836" s="19">
        <v>155850</v>
      </c>
      <c r="D12836" s="19">
        <v>25117.92239</v>
      </c>
      <c r="E12836" s="23">
        <v>1.234871745</v>
      </c>
      <c r="F12836" s="23">
        <v>0.44851348000000002</v>
      </c>
      <c r="G12836" s="17">
        <v>0.79022778299999996</v>
      </c>
      <c r="H12836" s="17">
        <v>0.20977221700000001</v>
      </c>
      <c r="I12836" s="17">
        <v>0.96279490199999995</v>
      </c>
      <c r="J12836" s="17">
        <v>3.7199999999999997E-2</v>
      </c>
      <c r="K12836" s="17">
        <v>5.4299999999999998E-5</v>
      </c>
    </row>
    <row r="12837" spans="1:11" x14ac:dyDescent="0.45">
      <c r="A12837" s="10" t="s">
        <v>101</v>
      </c>
      <c r="B12837" s="20">
        <v>0.96699999999999997</v>
      </c>
      <c r="C12837" s="19">
        <v>156009</v>
      </c>
      <c r="D12837" s="19">
        <v>25316.586350000001</v>
      </c>
      <c r="E12837" s="23">
        <v>1.2663187579999999</v>
      </c>
      <c r="F12837" s="23">
        <v>0.45237187800000001</v>
      </c>
      <c r="G12837" s="17">
        <v>0.79033260900000002</v>
      </c>
      <c r="H12837" s="17">
        <v>0.20966739100000001</v>
      </c>
      <c r="I12837" s="17">
        <v>0.96294899300000003</v>
      </c>
      <c r="J12837" s="17">
        <v>3.6999999999999998E-2</v>
      </c>
      <c r="K12837" s="17">
        <v>5.3999999999999998E-5</v>
      </c>
    </row>
    <row r="12838" spans="1:11" x14ac:dyDescent="0.45">
      <c r="A12838" s="10" t="s">
        <v>101</v>
      </c>
      <c r="B12838" s="20">
        <v>0.96799999999999997</v>
      </c>
      <c r="C12838" s="19">
        <v>156172</v>
      </c>
      <c r="D12838" s="19">
        <v>25525.93202</v>
      </c>
      <c r="E12838" s="23">
        <v>1.3023533199999999</v>
      </c>
      <c r="F12838" s="23">
        <v>0.45646392800000002</v>
      </c>
      <c r="G12838" s="17">
        <v>0.79032733099999997</v>
      </c>
      <c r="H12838" s="17">
        <v>0.20967266900000001</v>
      </c>
      <c r="I12838" s="17">
        <v>0.96313747299999997</v>
      </c>
      <c r="J12838" s="17">
        <v>3.6799999999999999E-2</v>
      </c>
      <c r="K12838" s="17">
        <v>5.38E-5</v>
      </c>
    </row>
    <row r="12839" spans="1:11" x14ac:dyDescent="0.45">
      <c r="A12839" s="10" t="s">
        <v>101</v>
      </c>
      <c r="B12839" s="20">
        <v>0.96899999999999997</v>
      </c>
      <c r="C12839" s="19">
        <v>156333</v>
      </c>
      <c r="D12839" s="19">
        <v>25738.163270000001</v>
      </c>
      <c r="E12839" s="23">
        <v>1.337563141</v>
      </c>
      <c r="F12839" s="23">
        <v>0.46080792100000001</v>
      </c>
      <c r="G12839" s="17">
        <v>0.79042172799999999</v>
      </c>
      <c r="H12839" s="17">
        <v>0.20957827200000001</v>
      </c>
      <c r="I12839" s="17">
        <v>0.96332520600000004</v>
      </c>
      <c r="J12839" s="17">
        <v>3.6600000000000001E-2</v>
      </c>
      <c r="K12839" s="17">
        <v>5.3399999999999997E-5</v>
      </c>
    </row>
    <row r="12840" spans="1:11" x14ac:dyDescent="0.45">
      <c r="A12840" s="10" t="s">
        <v>101</v>
      </c>
      <c r="B12840" s="20">
        <v>0.97</v>
      </c>
      <c r="C12840" s="19">
        <v>156495</v>
      </c>
      <c r="D12840" s="19">
        <v>25957.492389999999</v>
      </c>
      <c r="E12840" s="23">
        <v>1.3654011930000001</v>
      </c>
      <c r="F12840" s="23">
        <v>0.46513068099999999</v>
      </c>
      <c r="G12840" s="17">
        <v>0.79047892900000005</v>
      </c>
      <c r="H12840" s="17">
        <v>0.209521071</v>
      </c>
      <c r="I12840" s="17">
        <v>0.96340136700000001</v>
      </c>
      <c r="J12840" s="17">
        <v>3.6499999999999998E-2</v>
      </c>
      <c r="K12840" s="17">
        <v>5.3100000000000003E-5</v>
      </c>
    </row>
    <row r="12841" spans="1:11" x14ac:dyDescent="0.45">
      <c r="A12841" s="10" t="s">
        <v>101</v>
      </c>
      <c r="B12841" s="20">
        <v>0.97099999999999997</v>
      </c>
      <c r="C12841" s="19">
        <v>156648</v>
      </c>
      <c r="D12841" s="19">
        <v>26169.668740000001</v>
      </c>
      <c r="E12841" s="23">
        <v>1.405537469</v>
      </c>
      <c r="F12841" s="23">
        <v>0.46947831200000001</v>
      </c>
      <c r="G12841" s="17">
        <v>0.79059419799999997</v>
      </c>
      <c r="H12841" s="17">
        <v>0.209405802</v>
      </c>
      <c r="I12841" s="17">
        <v>0.96362487699999999</v>
      </c>
      <c r="J12841" s="17">
        <v>3.6299999999999999E-2</v>
      </c>
      <c r="K12841" s="17">
        <v>5.27E-5</v>
      </c>
    </row>
    <row r="12842" spans="1:11" x14ac:dyDescent="0.45">
      <c r="A12842" s="10" t="s">
        <v>101</v>
      </c>
      <c r="B12842" s="20">
        <v>0.97199999999999998</v>
      </c>
      <c r="C12842" s="19">
        <v>156816</v>
      </c>
      <c r="D12842" s="19">
        <v>26408.689699999999</v>
      </c>
      <c r="E12842" s="23">
        <v>1.446185877</v>
      </c>
      <c r="F12842" s="23">
        <v>0.47379136300000002</v>
      </c>
      <c r="G12842" s="17">
        <v>0.79071013199999995</v>
      </c>
      <c r="H12842" s="17">
        <v>0.20928986799999999</v>
      </c>
      <c r="I12842" s="17">
        <v>0.96388800900000005</v>
      </c>
      <c r="J12842" s="17">
        <v>3.61E-2</v>
      </c>
      <c r="K12842" s="17">
        <v>5.2299999999999997E-5</v>
      </c>
    </row>
    <row r="12843" spans="1:11" x14ac:dyDescent="0.45">
      <c r="A12843" s="10" t="s">
        <v>101</v>
      </c>
      <c r="B12843" s="20">
        <v>0.97299999999999998</v>
      </c>
      <c r="C12843" s="19">
        <v>156977</v>
      </c>
      <c r="D12843" s="19">
        <v>26643.761569999999</v>
      </c>
      <c r="E12843" s="23">
        <v>1.4729555439999999</v>
      </c>
      <c r="F12843" s="23">
        <v>0.47883410900000001</v>
      </c>
      <c r="G12843" s="17">
        <v>0.790873822</v>
      </c>
      <c r="H12843" s="17">
        <v>0.209126178</v>
      </c>
      <c r="I12843" s="17">
        <v>0.96409661099999999</v>
      </c>
      <c r="J12843" s="17">
        <v>3.5900000000000001E-2</v>
      </c>
      <c r="K12843" s="17">
        <v>5.1900000000000001E-5</v>
      </c>
    </row>
    <row r="12844" spans="1:11" x14ac:dyDescent="0.45">
      <c r="A12844" s="10" t="s">
        <v>101</v>
      </c>
      <c r="B12844" s="20">
        <v>0.97399999999999998</v>
      </c>
      <c r="C12844" s="19">
        <v>157139</v>
      </c>
      <c r="D12844" s="19">
        <v>26885.336230000001</v>
      </c>
      <c r="E12844" s="23">
        <v>1.5104301950000001</v>
      </c>
      <c r="F12844" s="23">
        <v>0.48372821799999999</v>
      </c>
      <c r="G12844" s="17">
        <v>0.79101941600000003</v>
      </c>
      <c r="H12844" s="17">
        <v>0.208980584</v>
      </c>
      <c r="I12844" s="17">
        <v>0.96433437499999997</v>
      </c>
      <c r="J12844" s="17">
        <v>3.56E-2</v>
      </c>
      <c r="K12844" s="17">
        <v>5.1499999999999998E-5</v>
      </c>
    </row>
    <row r="12845" spans="1:11" x14ac:dyDescent="0.45">
      <c r="A12845" s="10" t="s">
        <v>101</v>
      </c>
      <c r="B12845" s="20">
        <v>0.97499999999999998</v>
      </c>
      <c r="C12845" s="19">
        <v>157300</v>
      </c>
      <c r="D12845" s="19">
        <v>27131.320469999999</v>
      </c>
      <c r="E12845" s="23">
        <v>1.5500213270000001</v>
      </c>
      <c r="F12845" s="23">
        <v>0.48872926</v>
      </c>
      <c r="G12845" s="17">
        <v>0.79111252399999998</v>
      </c>
      <c r="H12845" s="17">
        <v>0.20888747599999999</v>
      </c>
      <c r="I12845" s="17">
        <v>0.964492028</v>
      </c>
      <c r="J12845" s="17">
        <v>3.5499999999999997E-2</v>
      </c>
      <c r="K12845" s="17">
        <v>5.1199999999999998E-5</v>
      </c>
    </row>
    <row r="12846" spans="1:11" x14ac:dyDescent="0.45">
      <c r="A12846" s="10" t="s">
        <v>101</v>
      </c>
      <c r="B12846" s="20">
        <v>0.97599999999999998</v>
      </c>
      <c r="C12846" s="19">
        <v>157461</v>
      </c>
      <c r="D12846" s="19">
        <v>27383.02922</v>
      </c>
      <c r="E12846" s="23">
        <v>1.5880796690000001</v>
      </c>
      <c r="F12846" s="23">
        <v>0.49374195500000001</v>
      </c>
      <c r="G12846" s="17">
        <v>0.79123084399999999</v>
      </c>
      <c r="H12846" s="17">
        <v>0.20876915600000001</v>
      </c>
      <c r="I12846" s="17">
        <v>0.964708499</v>
      </c>
      <c r="J12846" s="17">
        <v>3.5200000000000002E-2</v>
      </c>
      <c r="K12846" s="17">
        <v>5.7099999999999999E-5</v>
      </c>
    </row>
    <row r="12847" spans="1:11" x14ac:dyDescent="0.45">
      <c r="A12847" s="10" t="s">
        <v>101</v>
      </c>
      <c r="B12847" s="20">
        <v>0.97699999999999998</v>
      </c>
      <c r="C12847" s="19">
        <v>157622</v>
      </c>
      <c r="D12847" s="19">
        <v>27644.122299999999</v>
      </c>
      <c r="E12847" s="23">
        <v>1.645387245</v>
      </c>
      <c r="F12847" s="23">
        <v>0.49902325800000003</v>
      </c>
      <c r="G12847" s="17">
        <v>0.79134257900000005</v>
      </c>
      <c r="H12847" s="17">
        <v>0.20865742100000001</v>
      </c>
      <c r="I12847" s="17">
        <v>0.96494093999999997</v>
      </c>
      <c r="J12847" s="17">
        <v>3.5000000000000003E-2</v>
      </c>
      <c r="K12847" s="17">
        <v>5.66E-5</v>
      </c>
    </row>
    <row r="12848" spans="1:11" x14ac:dyDescent="0.45">
      <c r="A12848" s="10" t="s">
        <v>101</v>
      </c>
      <c r="B12848" s="20">
        <v>0.97799999999999998</v>
      </c>
      <c r="C12848" s="19">
        <v>157784</v>
      </c>
      <c r="D12848" s="19">
        <v>27915.809300000001</v>
      </c>
      <c r="E12848" s="23">
        <v>1.705332037</v>
      </c>
      <c r="F12848" s="23">
        <v>0.50436866700000005</v>
      </c>
      <c r="G12848" s="17">
        <v>0.79146808300000004</v>
      </c>
      <c r="H12848" s="17">
        <v>0.20853191700000001</v>
      </c>
      <c r="I12848" s="17">
        <v>0.96499878100000003</v>
      </c>
      <c r="J12848" s="17">
        <v>3.49E-2</v>
      </c>
      <c r="K12848" s="17">
        <v>5.6199999999999997E-5</v>
      </c>
    </row>
    <row r="12849" spans="1:11" x14ac:dyDescent="0.45">
      <c r="A12849" s="10" t="s">
        <v>101</v>
      </c>
      <c r="B12849" s="20">
        <v>0.97899999999999998</v>
      </c>
      <c r="C12849" s="19">
        <v>157945</v>
      </c>
      <c r="D12849" s="19">
        <v>28195.614420000002</v>
      </c>
      <c r="E12849" s="23">
        <v>1.7797032829999999</v>
      </c>
      <c r="F12849" s="23">
        <v>0.510222014</v>
      </c>
      <c r="G12849" s="17">
        <v>0.79155402200000002</v>
      </c>
      <c r="H12849" s="17">
        <v>0.208445978</v>
      </c>
      <c r="I12849" s="17">
        <v>0.96512127299999995</v>
      </c>
      <c r="J12849" s="17">
        <v>3.4799999999999998E-2</v>
      </c>
      <c r="K12849" s="17">
        <v>5.5800000000000001E-5</v>
      </c>
    </row>
    <row r="12850" spans="1:11" x14ac:dyDescent="0.45">
      <c r="A12850" s="10" t="s">
        <v>101</v>
      </c>
      <c r="B12850" s="20">
        <v>0.98</v>
      </c>
      <c r="C12850" s="19">
        <v>158106</v>
      </c>
      <c r="D12850" s="19">
        <v>28487.862819999998</v>
      </c>
      <c r="E12850" s="23">
        <v>1.8383191169999999</v>
      </c>
      <c r="F12850" s="23">
        <v>0.51603397600000001</v>
      </c>
      <c r="G12850" s="17">
        <v>0.79163978599999996</v>
      </c>
      <c r="H12850" s="17">
        <v>0.20836021399999999</v>
      </c>
      <c r="I12850" s="17">
        <v>0.96539133099999996</v>
      </c>
      <c r="J12850" s="17">
        <v>3.4599999999999999E-2</v>
      </c>
      <c r="K12850" s="17">
        <v>5.5300000000000002E-5</v>
      </c>
    </row>
    <row r="12851" spans="1:11" x14ac:dyDescent="0.45">
      <c r="A12851" s="10" t="s">
        <v>101</v>
      </c>
      <c r="B12851" s="20">
        <v>0.98099999999999998</v>
      </c>
      <c r="C12851" s="19">
        <v>158267</v>
      </c>
      <c r="D12851" s="19">
        <v>28789.332320000001</v>
      </c>
      <c r="E12851" s="23">
        <v>1.9035162379999999</v>
      </c>
      <c r="F12851" s="23">
        <v>0.521902702</v>
      </c>
      <c r="G12851" s="17">
        <v>0.79171273900000005</v>
      </c>
      <c r="H12851" s="17">
        <v>0.208287261</v>
      </c>
      <c r="I12851" s="17">
        <v>0.96566618999999998</v>
      </c>
      <c r="J12851" s="17">
        <v>3.4299999999999997E-2</v>
      </c>
      <c r="K12851" s="17">
        <v>5.49E-5</v>
      </c>
    </row>
    <row r="12852" spans="1:11" x14ac:dyDescent="0.45">
      <c r="A12852" s="10" t="s">
        <v>101</v>
      </c>
      <c r="B12852" s="20">
        <v>0.98199999999999998</v>
      </c>
      <c r="C12852" s="19">
        <v>158425</v>
      </c>
      <c r="D12852" s="19">
        <v>29094.76295</v>
      </c>
      <c r="E12852" s="23">
        <v>1.962711257</v>
      </c>
      <c r="F12852" s="23">
        <v>0.52870148299999997</v>
      </c>
      <c r="G12852" s="17">
        <v>0.79183209700000001</v>
      </c>
      <c r="H12852" s="17">
        <v>0.20816790299999999</v>
      </c>
      <c r="I12852" s="17">
        <v>0.96587400599999995</v>
      </c>
      <c r="J12852" s="17">
        <v>3.4099999999999998E-2</v>
      </c>
      <c r="K12852" s="17">
        <v>5.4400000000000001E-5</v>
      </c>
    </row>
    <row r="12853" spans="1:11" x14ac:dyDescent="0.45">
      <c r="A12853" s="10" t="s">
        <v>101</v>
      </c>
      <c r="B12853" s="20">
        <v>0.98299999999999998</v>
      </c>
      <c r="C12853" s="19">
        <v>158587</v>
      </c>
      <c r="D12853" s="19">
        <v>29418.500220000002</v>
      </c>
      <c r="E12853" s="23">
        <v>2.0482216179999999</v>
      </c>
      <c r="F12853" s="23">
        <v>0.53533351500000004</v>
      </c>
      <c r="G12853" s="17">
        <v>0.79193754800000005</v>
      </c>
      <c r="H12853" s="17">
        <v>0.20806245200000001</v>
      </c>
      <c r="I12853" s="17">
        <v>0.96618866599999997</v>
      </c>
      <c r="J12853" s="17">
        <v>3.3799999999999997E-2</v>
      </c>
      <c r="K12853" s="17">
        <v>5.3900000000000002E-5</v>
      </c>
    </row>
    <row r="12854" spans="1:11" x14ac:dyDescent="0.45">
      <c r="A12854" s="10" t="s">
        <v>101</v>
      </c>
      <c r="B12854" s="20">
        <v>0.98399999999999999</v>
      </c>
      <c r="C12854" s="19">
        <v>158750</v>
      </c>
      <c r="D12854" s="19">
        <v>29758.437310000001</v>
      </c>
      <c r="E12854" s="23">
        <v>2.126035941</v>
      </c>
      <c r="F12854" s="23">
        <v>0.54223110200000002</v>
      </c>
      <c r="G12854" s="17">
        <v>0.79206929100000001</v>
      </c>
      <c r="H12854" s="17">
        <v>0.20793070899999999</v>
      </c>
      <c r="I12854" s="17">
        <v>0.96645631399999998</v>
      </c>
      <c r="J12854" s="17">
        <v>3.3500000000000002E-2</v>
      </c>
      <c r="K12854" s="17">
        <v>5.3399999999999997E-5</v>
      </c>
    </row>
    <row r="12855" spans="1:11" x14ac:dyDescent="0.45">
      <c r="A12855" s="10" t="s">
        <v>101</v>
      </c>
      <c r="B12855" s="20">
        <v>0.98499999999999999</v>
      </c>
      <c r="C12855" s="19">
        <v>158912</v>
      </c>
      <c r="D12855" s="19">
        <v>30110.126909999999</v>
      </c>
      <c r="E12855" s="23">
        <v>2.2023781059999998</v>
      </c>
      <c r="F12855" s="23">
        <v>0.54921333400000005</v>
      </c>
      <c r="G12855" s="17">
        <v>0.79220574899999996</v>
      </c>
      <c r="H12855" s="17">
        <v>0.20779425100000001</v>
      </c>
      <c r="I12855" s="17">
        <v>0.96679758699999996</v>
      </c>
      <c r="J12855" s="17">
        <v>3.3099999999999997E-2</v>
      </c>
      <c r="K12855" s="17">
        <v>5.2800000000000003E-5</v>
      </c>
    </row>
    <row r="12856" spans="1:11" x14ac:dyDescent="0.45">
      <c r="A12856" s="10" t="s">
        <v>101</v>
      </c>
      <c r="B12856" s="20">
        <v>0.98599999999999999</v>
      </c>
      <c r="C12856" s="19">
        <v>159062</v>
      </c>
      <c r="D12856" s="19">
        <v>30448.839380000001</v>
      </c>
      <c r="E12856" s="23">
        <v>2.2945154940000001</v>
      </c>
      <c r="F12856" s="23">
        <v>0.55685629000000003</v>
      </c>
      <c r="G12856" s="17">
        <v>0.79237027100000001</v>
      </c>
      <c r="H12856" s="17">
        <v>0.20762972900000001</v>
      </c>
      <c r="I12856" s="17">
        <v>0.96706563999999995</v>
      </c>
      <c r="J12856" s="17">
        <v>3.2899999999999999E-2</v>
      </c>
      <c r="K12856" s="17">
        <v>5.24E-5</v>
      </c>
    </row>
    <row r="12857" spans="1:11" x14ac:dyDescent="0.45">
      <c r="A12857" s="10" t="s">
        <v>101</v>
      </c>
      <c r="B12857" s="20">
        <v>0.98699999999999999</v>
      </c>
      <c r="C12857" s="19">
        <v>159234</v>
      </c>
      <c r="D12857" s="19">
        <v>30850.27306</v>
      </c>
      <c r="E12857" s="23">
        <v>2.4096928439999998</v>
      </c>
      <c r="F12857" s="23">
        <v>0.564612165</v>
      </c>
      <c r="G12857" s="17">
        <v>0.79255686599999997</v>
      </c>
      <c r="H12857" s="17">
        <v>0.207443134</v>
      </c>
      <c r="I12857" s="17">
        <v>0.96734737100000001</v>
      </c>
      <c r="J12857" s="17">
        <v>3.2599999999999997E-2</v>
      </c>
      <c r="K12857" s="17">
        <v>5.1799999999999999E-5</v>
      </c>
    </row>
    <row r="12858" spans="1:11" x14ac:dyDescent="0.45">
      <c r="A12858" s="10" t="s">
        <v>101</v>
      </c>
      <c r="B12858" s="20">
        <v>0.98799999999999999</v>
      </c>
      <c r="C12858" s="19">
        <v>159393</v>
      </c>
      <c r="D12858" s="19">
        <v>31245.274880000001</v>
      </c>
      <c r="E12858" s="23">
        <v>2.5488352500000002</v>
      </c>
      <c r="F12858" s="23">
        <v>0.57334426999999999</v>
      </c>
      <c r="G12858" s="17">
        <v>0.79272615499999999</v>
      </c>
      <c r="H12858" s="17">
        <v>0.20727384500000001</v>
      </c>
      <c r="I12858" s="17">
        <v>0.96764440500000004</v>
      </c>
      <c r="J12858" s="17">
        <v>3.2300000000000002E-2</v>
      </c>
      <c r="K12858" s="17">
        <v>5.13E-5</v>
      </c>
    </row>
    <row r="12859" spans="1:11" x14ac:dyDescent="0.45">
      <c r="A12859" s="10" t="s">
        <v>101</v>
      </c>
      <c r="B12859" s="20">
        <v>0.98899999999999999</v>
      </c>
      <c r="C12859" s="19">
        <v>159554</v>
      </c>
      <c r="D12859" s="19">
        <v>31668.429800000002</v>
      </c>
      <c r="E12859" s="23">
        <v>2.705204621</v>
      </c>
      <c r="F12859" s="23">
        <v>0.58183870599999998</v>
      </c>
      <c r="G12859" s="17">
        <v>0.792885167</v>
      </c>
      <c r="H12859" s="17">
        <v>0.207114833</v>
      </c>
      <c r="I12859" s="17">
        <v>0.96795414899999999</v>
      </c>
      <c r="J12859" s="17">
        <v>3.2000000000000001E-2</v>
      </c>
      <c r="K12859" s="17">
        <v>5.2200000000000002E-5</v>
      </c>
    </row>
    <row r="12860" spans="1:11" x14ac:dyDescent="0.45">
      <c r="A12860" s="10" t="s">
        <v>101</v>
      </c>
      <c r="B12860" s="20">
        <v>0.99</v>
      </c>
      <c r="C12860" s="19">
        <v>159716</v>
      </c>
      <c r="D12860" s="19">
        <v>32122.022430000001</v>
      </c>
      <c r="E12860" s="23">
        <v>2.8676125350000001</v>
      </c>
      <c r="F12860" s="23">
        <v>0.59117616100000003</v>
      </c>
      <c r="G12860" s="17">
        <v>0.79301385000000002</v>
      </c>
      <c r="H12860" s="17">
        <v>0.20698615000000001</v>
      </c>
      <c r="I12860" s="17">
        <v>0.96835461700000003</v>
      </c>
      <c r="J12860" s="17">
        <v>3.1600000000000003E-2</v>
      </c>
      <c r="K12860" s="17">
        <v>5.1499999999999998E-5</v>
      </c>
    </row>
    <row r="12861" spans="1:11" x14ac:dyDescent="0.45">
      <c r="A12861" s="10" t="s">
        <v>101</v>
      </c>
      <c r="B12861" s="20">
        <v>0.99099999999999999</v>
      </c>
      <c r="C12861" s="19">
        <v>159877</v>
      </c>
      <c r="D12861" s="19">
        <v>32595.35038</v>
      </c>
      <c r="E12861" s="23">
        <v>3.0025526760000001</v>
      </c>
      <c r="F12861" s="23">
        <v>0.601182828</v>
      </c>
      <c r="G12861" s="17">
        <v>0.79314723200000004</v>
      </c>
      <c r="H12861" s="17">
        <v>0.20685276799999999</v>
      </c>
      <c r="I12861" s="17">
        <v>0.96883755800000004</v>
      </c>
      <c r="J12861" s="17">
        <v>3.1099999999999999E-2</v>
      </c>
      <c r="K12861" s="17">
        <v>5.0699999999999999E-5</v>
      </c>
    </row>
    <row r="12862" spans="1:11" x14ac:dyDescent="0.45">
      <c r="A12862" s="10" t="s">
        <v>101</v>
      </c>
      <c r="B12862" s="20">
        <v>0.99199999999999999</v>
      </c>
      <c r="C12862" s="19">
        <v>160039</v>
      </c>
      <c r="D12862" s="19">
        <v>33097.431810000002</v>
      </c>
      <c r="E12862" s="23">
        <v>3.201964158</v>
      </c>
      <c r="F12862" s="23">
        <v>0.611594682</v>
      </c>
      <c r="G12862" s="17">
        <v>0.793262892</v>
      </c>
      <c r="H12862" s="17">
        <v>0.206737108</v>
      </c>
      <c r="I12862" s="17">
        <v>0.96923299299999999</v>
      </c>
      <c r="J12862" s="17">
        <v>3.0700000000000002E-2</v>
      </c>
      <c r="K12862" s="17">
        <v>5.0000000000000002E-5</v>
      </c>
    </row>
    <row r="12863" spans="1:11" x14ac:dyDescent="0.45">
      <c r="A12863" s="10" t="s">
        <v>101</v>
      </c>
      <c r="B12863" s="20">
        <v>0.99299999999999999</v>
      </c>
      <c r="C12863" s="19">
        <v>160200</v>
      </c>
      <c r="D12863" s="19">
        <v>33637.277679999999</v>
      </c>
      <c r="E12863" s="23">
        <v>3.50066291</v>
      </c>
      <c r="F12863" s="23">
        <v>0.62322586000000002</v>
      </c>
      <c r="G12863" s="17">
        <v>0.79338951300000005</v>
      </c>
      <c r="H12863" s="17">
        <v>0.20661048700000001</v>
      </c>
      <c r="I12863" s="17">
        <v>0.96957551900000005</v>
      </c>
      <c r="J12863" s="17">
        <v>3.04E-2</v>
      </c>
      <c r="K12863" s="17">
        <v>4.9400000000000001E-5</v>
      </c>
    </row>
    <row r="12864" spans="1:11" x14ac:dyDescent="0.45">
      <c r="A12864" s="10" t="s">
        <v>101</v>
      </c>
      <c r="B12864" s="20">
        <v>0.99399999999999999</v>
      </c>
      <c r="C12864" s="19">
        <v>160358</v>
      </c>
      <c r="D12864" s="19">
        <v>34205.726499999997</v>
      </c>
      <c r="E12864" s="23">
        <v>3.7204325589999998</v>
      </c>
      <c r="F12864" s="23">
        <v>0.63543295099999997</v>
      </c>
      <c r="G12864" s="17">
        <v>0.79349954499999997</v>
      </c>
      <c r="H12864" s="17">
        <v>0.206500455</v>
      </c>
      <c r="I12864" s="17">
        <v>0.97003608299999999</v>
      </c>
      <c r="J12864" s="17">
        <v>2.9899999999999999E-2</v>
      </c>
      <c r="K12864" s="17">
        <v>4.8600000000000002E-5</v>
      </c>
    </row>
    <row r="12865" spans="1:11" x14ac:dyDescent="0.45">
      <c r="A12865" s="10" t="s">
        <v>101</v>
      </c>
      <c r="B12865" s="20">
        <v>0.995</v>
      </c>
      <c r="C12865" s="19">
        <v>160524</v>
      </c>
      <c r="D12865" s="19">
        <v>34858.175029999999</v>
      </c>
      <c r="E12865" s="23">
        <v>4.1189870070000003</v>
      </c>
      <c r="F12865" s="23">
        <v>0.64829292599999999</v>
      </c>
      <c r="G12865" s="17">
        <v>0.79361964600000001</v>
      </c>
      <c r="H12865" s="17">
        <v>0.20638035399999999</v>
      </c>
      <c r="I12865" s="17">
        <v>0.97042356600000002</v>
      </c>
      <c r="J12865" s="17">
        <v>2.9499999999999998E-2</v>
      </c>
      <c r="K12865" s="17">
        <v>4.8000000000000001E-5</v>
      </c>
    </row>
    <row r="12866" spans="1:11" x14ac:dyDescent="0.45">
      <c r="A12866" s="10" t="s">
        <v>101</v>
      </c>
      <c r="B12866" s="20">
        <v>0.996</v>
      </c>
      <c r="C12866" s="19">
        <v>160680</v>
      </c>
      <c r="D12866" s="19">
        <v>35544.132169999997</v>
      </c>
      <c r="E12866" s="23">
        <v>4.7771813989999998</v>
      </c>
      <c r="F12866" s="23">
        <v>0.66319437699999995</v>
      </c>
      <c r="G12866" s="17">
        <v>0.79378267400000002</v>
      </c>
      <c r="H12866" s="17">
        <v>0.20621732600000001</v>
      </c>
      <c r="I12866" s="17">
        <v>0.97082314300000006</v>
      </c>
      <c r="J12866" s="17">
        <v>2.9100000000000001E-2</v>
      </c>
      <c r="K12866" s="17">
        <v>4.7299999999999998E-5</v>
      </c>
    </row>
    <row r="12867" spans="1:11" x14ac:dyDescent="0.45">
      <c r="A12867" s="10" t="s">
        <v>101</v>
      </c>
      <c r="B12867" s="20">
        <v>0.997</v>
      </c>
      <c r="C12867" s="19">
        <v>160844</v>
      </c>
      <c r="D12867" s="19">
        <v>36392.017379999998</v>
      </c>
      <c r="E12867" s="23">
        <v>5.7408004840000002</v>
      </c>
      <c r="F12867" s="23">
        <v>0.67905439899999998</v>
      </c>
      <c r="G12867" s="17">
        <v>0.79397428599999997</v>
      </c>
      <c r="H12867" s="17">
        <v>0.206025714</v>
      </c>
      <c r="I12867" s="17">
        <v>0.97131848799999998</v>
      </c>
      <c r="J12867" s="17">
        <v>2.86E-2</v>
      </c>
      <c r="K12867" s="17">
        <v>4.6400000000000003E-5</v>
      </c>
    </row>
    <row r="12868" spans="1:11" x14ac:dyDescent="0.45">
      <c r="A12868" s="10" t="s">
        <v>101</v>
      </c>
      <c r="B12868" s="20">
        <v>0.998</v>
      </c>
      <c r="C12868" s="19">
        <v>161007</v>
      </c>
      <c r="D12868" s="19">
        <v>37551.485679999998</v>
      </c>
      <c r="E12868" s="23">
        <v>8.9100537630000005</v>
      </c>
      <c r="F12868" s="23">
        <v>0.69825102000000006</v>
      </c>
      <c r="G12868" s="17">
        <v>0.79413317400000005</v>
      </c>
      <c r="H12868" s="17">
        <v>0.205866826</v>
      </c>
      <c r="I12868" s="17">
        <v>0.97199977500000001</v>
      </c>
      <c r="J12868" s="17">
        <v>2.8000000000000001E-2</v>
      </c>
      <c r="K12868" s="17">
        <v>4.5300000000000003E-5</v>
      </c>
    </row>
    <row r="12869" spans="1:11" x14ac:dyDescent="0.45">
      <c r="A12869" s="10" t="s">
        <v>101</v>
      </c>
      <c r="B12869" s="20">
        <v>0.999</v>
      </c>
      <c r="C12869" s="19">
        <v>161168</v>
      </c>
      <c r="D12869" s="19">
        <v>40548.5389</v>
      </c>
      <c r="E12869" s="23">
        <v>178.4114285</v>
      </c>
      <c r="F12869" s="23">
        <v>0.72602494500000003</v>
      </c>
      <c r="G12869" s="17">
        <v>0.79421473200000003</v>
      </c>
      <c r="H12869" s="17">
        <v>0.20578526799999999</v>
      </c>
      <c r="I12869" s="17">
        <v>0.97388477299999998</v>
      </c>
      <c r="J12869" s="17">
        <v>2.6100000000000002E-2</v>
      </c>
      <c r="K12869" s="17">
        <v>4.2200000000000003E-5</v>
      </c>
    </row>
    <row r="12870" spans="1:11" x14ac:dyDescent="0.45">
      <c r="A12870" s="10" t="s">
        <v>101</v>
      </c>
      <c r="B12870" s="20">
        <v>1</v>
      </c>
      <c r="C12870" s="19">
        <v>161169</v>
      </c>
      <c r="D12870" s="19">
        <v>40737.301099999997</v>
      </c>
      <c r="E12870" s="23">
        <v>188.76219850000001</v>
      </c>
      <c r="F12870" s="23">
        <v>0.80372621799999999</v>
      </c>
      <c r="G12870" s="17">
        <v>0.794216009</v>
      </c>
      <c r="H12870" s="17">
        <v>0.205783991</v>
      </c>
      <c r="I12870" s="17">
        <v>0.97390211800000004</v>
      </c>
      <c r="J12870" s="17">
        <v>2.6100000000000002E-2</v>
      </c>
      <c r="K12870" s="17">
        <v>4.21E-5</v>
      </c>
    </row>
    <row r="12871" spans="1:11" x14ac:dyDescent="0.45">
      <c r="A12871" s="10" t="s">
        <v>103</v>
      </c>
      <c r="B12871" s="20">
        <v>0</v>
      </c>
      <c r="C12871" s="19">
        <v>1156</v>
      </c>
      <c r="D12871" s="19">
        <v>1.8803883770000001</v>
      </c>
      <c r="E12871" s="23">
        <v>3.3700000000000002E-3</v>
      </c>
      <c r="F12871" s="23">
        <v>2.2499999999999998E-3</v>
      </c>
      <c r="G12871" s="17">
        <v>0.721453287</v>
      </c>
      <c r="H12871" s="17">
        <v>0.278546713</v>
      </c>
      <c r="I12871" s="17">
        <v>0.76622434100000003</v>
      </c>
      <c r="J12871" s="17">
        <v>0.233775659</v>
      </c>
      <c r="K12871" s="17">
        <v>0</v>
      </c>
    </row>
    <row r="12872" spans="1:11" x14ac:dyDescent="0.45">
      <c r="A12872" s="10" t="s">
        <v>103</v>
      </c>
      <c r="B12872" s="20">
        <v>0.01</v>
      </c>
      <c r="C12872" s="19">
        <v>3495</v>
      </c>
      <c r="D12872" s="19">
        <v>15.586864390000001</v>
      </c>
      <c r="E12872" s="23">
        <v>8.3499999999999998E-3</v>
      </c>
      <c r="F12872" s="23">
        <v>7.0800000000000004E-3</v>
      </c>
      <c r="G12872" s="17">
        <v>0.67067238900000004</v>
      </c>
      <c r="H12872" s="17">
        <v>0.32932761100000002</v>
      </c>
      <c r="I12872" s="17">
        <v>0.72625872000000002</v>
      </c>
      <c r="J12872" s="17">
        <v>0.26975884300000003</v>
      </c>
      <c r="K12872" s="17">
        <v>3.98E-3</v>
      </c>
    </row>
    <row r="12873" spans="1:11" x14ac:dyDescent="0.45">
      <c r="A12873" s="10" t="s">
        <v>103</v>
      </c>
      <c r="B12873" s="20">
        <v>0.02</v>
      </c>
      <c r="C12873" s="19">
        <v>5726</v>
      </c>
      <c r="D12873" s="19">
        <v>38.403277840000001</v>
      </c>
      <c r="E12873" s="23">
        <v>1.1900000000000001E-2</v>
      </c>
      <c r="F12873" s="23">
        <v>1.0500000000000001E-2</v>
      </c>
      <c r="G12873" s="17">
        <v>0.65490744000000001</v>
      </c>
      <c r="H12873" s="17">
        <v>0.34509255999999999</v>
      </c>
      <c r="I12873" s="17">
        <v>0.607157948</v>
      </c>
      <c r="J12873" s="17">
        <v>0.39124403499999999</v>
      </c>
      <c r="K12873" s="17">
        <v>1.6000000000000001E-3</v>
      </c>
    </row>
    <row r="12874" spans="1:11" x14ac:dyDescent="0.45">
      <c r="A12874" s="10" t="s">
        <v>103</v>
      </c>
      <c r="B12874" s="20">
        <v>0.03</v>
      </c>
      <c r="C12874" s="19">
        <v>8153</v>
      </c>
      <c r="D12874" s="19">
        <v>72.586919609999995</v>
      </c>
      <c r="E12874" s="23">
        <v>1.6199999999999999E-2</v>
      </c>
      <c r="F12874" s="23">
        <v>1.41E-2</v>
      </c>
      <c r="G12874" s="17">
        <v>0.67324911099999996</v>
      </c>
      <c r="H12874" s="17">
        <v>0.32675088899999999</v>
      </c>
      <c r="I12874" s="17">
        <v>0.63939501499999996</v>
      </c>
      <c r="J12874" s="17">
        <v>0.35974837500000001</v>
      </c>
      <c r="K12874" s="17">
        <v>8.5700000000000001E-4</v>
      </c>
    </row>
    <row r="12875" spans="1:11" x14ac:dyDescent="0.45">
      <c r="A12875" s="10" t="s">
        <v>103</v>
      </c>
      <c r="B12875" s="20">
        <v>0.04</v>
      </c>
      <c r="C12875" s="19">
        <v>10466</v>
      </c>
      <c r="D12875" s="19">
        <v>113.63243749999999</v>
      </c>
      <c r="E12875" s="23">
        <v>1.9599999999999999E-2</v>
      </c>
      <c r="F12875" s="23">
        <v>1.72E-2</v>
      </c>
      <c r="G12875" s="17">
        <v>0.67561628100000004</v>
      </c>
      <c r="H12875" s="17">
        <v>0.32438371900000001</v>
      </c>
      <c r="I12875" s="17">
        <v>0.66254623700000004</v>
      </c>
      <c r="J12875" s="17">
        <v>0.33690865199999998</v>
      </c>
      <c r="K12875" s="17">
        <v>5.4500000000000002E-4</v>
      </c>
    </row>
    <row r="12876" spans="1:11" x14ac:dyDescent="0.45">
      <c r="A12876" s="10" t="s">
        <v>103</v>
      </c>
      <c r="B12876" s="20">
        <v>0.05</v>
      </c>
      <c r="C12876" s="19">
        <v>12814</v>
      </c>
      <c r="D12876" s="19">
        <v>163.39502039999999</v>
      </c>
      <c r="E12876" s="23">
        <v>2.2700000000000001E-2</v>
      </c>
      <c r="F12876" s="23">
        <v>2.0199999999999999E-2</v>
      </c>
      <c r="G12876" s="17">
        <v>0.66778523499999998</v>
      </c>
      <c r="H12876" s="17">
        <v>0.33221476500000002</v>
      </c>
      <c r="I12876" s="17">
        <v>0.69491109399999995</v>
      </c>
      <c r="J12876" s="17">
        <v>0.304520664</v>
      </c>
      <c r="K12876" s="17">
        <v>5.6800000000000004E-4</v>
      </c>
    </row>
    <row r="12877" spans="1:11" x14ac:dyDescent="0.45">
      <c r="A12877" s="10" t="s">
        <v>103</v>
      </c>
      <c r="B12877" s="20">
        <v>0.06</v>
      </c>
      <c r="C12877" s="19">
        <v>15069</v>
      </c>
      <c r="D12877" s="19">
        <v>217.83075719999999</v>
      </c>
      <c r="E12877" s="23">
        <v>2.5600000000000001E-2</v>
      </c>
      <c r="F12877" s="23">
        <v>2.3E-2</v>
      </c>
      <c r="G12877" s="17">
        <v>0.67615634700000005</v>
      </c>
      <c r="H12877" s="17">
        <v>0.32384365300000001</v>
      </c>
      <c r="I12877" s="17">
        <v>0.73483740900000005</v>
      </c>
      <c r="J12877" s="17">
        <v>0.26473902300000002</v>
      </c>
      <c r="K12877" s="17">
        <v>4.2400000000000001E-4</v>
      </c>
    </row>
    <row r="12878" spans="1:11" x14ac:dyDescent="0.45">
      <c r="A12878" s="10" t="s">
        <v>103</v>
      </c>
      <c r="B12878" s="20">
        <v>7.0000000000000007E-2</v>
      </c>
      <c r="C12878" s="19">
        <v>17459</v>
      </c>
      <c r="D12878" s="19">
        <v>282.8809885</v>
      </c>
      <c r="E12878" s="23">
        <v>2.8799999999999999E-2</v>
      </c>
      <c r="F12878" s="23">
        <v>2.5700000000000001E-2</v>
      </c>
      <c r="G12878" s="17">
        <v>0.67386448300000001</v>
      </c>
      <c r="H12878" s="17">
        <v>0.32613551699999999</v>
      </c>
      <c r="I12878" s="17">
        <v>0.75961166599999996</v>
      </c>
      <c r="J12878" s="17">
        <v>0.240061406</v>
      </c>
      <c r="K12878" s="17">
        <v>3.2699999999999998E-4</v>
      </c>
    </row>
    <row r="12879" spans="1:11" x14ac:dyDescent="0.45">
      <c r="A12879" s="10" t="s">
        <v>103</v>
      </c>
      <c r="B12879" s="20">
        <v>0.08</v>
      </c>
      <c r="C12879" s="19">
        <v>19782</v>
      </c>
      <c r="D12879" s="19">
        <v>352.9647592</v>
      </c>
      <c r="E12879" s="23">
        <v>3.1699999999999999E-2</v>
      </c>
      <c r="F12879" s="23">
        <v>2.8299999999999999E-2</v>
      </c>
      <c r="G12879" s="17">
        <v>0.67258113399999997</v>
      </c>
      <c r="H12879" s="17">
        <v>0.32741886599999998</v>
      </c>
      <c r="I12879" s="17">
        <v>0.76754141799999998</v>
      </c>
      <c r="J12879" s="17">
        <v>0.23219509699999999</v>
      </c>
      <c r="K12879" s="17">
        <v>2.63E-4</v>
      </c>
    </row>
    <row r="12880" spans="1:11" x14ac:dyDescent="0.45">
      <c r="A12880" s="10" t="s">
        <v>103</v>
      </c>
      <c r="B12880" s="20">
        <v>0.09</v>
      </c>
      <c r="C12880" s="19">
        <v>22102</v>
      </c>
      <c r="D12880" s="19">
        <v>429.23862609999998</v>
      </c>
      <c r="E12880" s="23">
        <v>3.4200000000000001E-2</v>
      </c>
      <c r="F12880" s="23">
        <v>3.0599999999999999E-2</v>
      </c>
      <c r="G12880" s="17">
        <v>0.68636322500000002</v>
      </c>
      <c r="H12880" s="17">
        <v>0.31363677499999998</v>
      </c>
      <c r="I12880" s="17">
        <v>0.78133123599999998</v>
      </c>
      <c r="J12880" s="17">
        <v>0.218451178</v>
      </c>
      <c r="K12880" s="17">
        <v>2.1800000000000001E-4</v>
      </c>
    </row>
    <row r="12881" spans="1:11" x14ac:dyDescent="0.45">
      <c r="A12881" s="10" t="s">
        <v>103</v>
      </c>
      <c r="B12881" s="20">
        <v>0.1</v>
      </c>
      <c r="C12881" s="19">
        <v>24445</v>
      </c>
      <c r="D12881" s="19">
        <v>512.03393949999997</v>
      </c>
      <c r="E12881" s="23">
        <v>3.6799999999999999E-2</v>
      </c>
      <c r="F12881" s="23">
        <v>3.3099999999999997E-2</v>
      </c>
      <c r="G12881" s="17">
        <v>0.68521169999999998</v>
      </c>
      <c r="H12881" s="17">
        <v>0.31478830000000002</v>
      </c>
      <c r="I12881" s="17">
        <v>0.80131412800000001</v>
      </c>
      <c r="J12881" s="17">
        <v>0.198502857</v>
      </c>
      <c r="K12881" s="17">
        <v>1.83E-4</v>
      </c>
    </row>
    <row r="12882" spans="1:11" x14ac:dyDescent="0.45">
      <c r="A12882" s="10" t="s">
        <v>103</v>
      </c>
      <c r="B12882" s="20">
        <v>0.11</v>
      </c>
      <c r="C12882" s="19">
        <v>26792</v>
      </c>
      <c r="D12882" s="19">
        <v>602.67656290000002</v>
      </c>
      <c r="E12882" s="23">
        <v>4.0099999999999997E-2</v>
      </c>
      <c r="F12882" s="23">
        <v>3.5499999999999997E-2</v>
      </c>
      <c r="G12882" s="17">
        <v>0.68610032799999998</v>
      </c>
      <c r="H12882" s="17">
        <v>0.31389967200000002</v>
      </c>
      <c r="I12882" s="17">
        <v>0.81788710799999997</v>
      </c>
      <c r="J12882" s="17">
        <v>0.18195655199999999</v>
      </c>
      <c r="K12882" s="17">
        <v>1.56E-4</v>
      </c>
    </row>
    <row r="12883" spans="1:11" x14ac:dyDescent="0.45">
      <c r="A12883" s="10" t="s">
        <v>103</v>
      </c>
      <c r="B12883" s="20">
        <v>0.12</v>
      </c>
      <c r="C12883" s="19">
        <v>29126</v>
      </c>
      <c r="D12883" s="19">
        <v>699.30107380000004</v>
      </c>
      <c r="E12883" s="23">
        <v>4.2700000000000002E-2</v>
      </c>
      <c r="F12883" s="23">
        <v>3.7999999999999999E-2</v>
      </c>
      <c r="G12883" s="17">
        <v>0.68674036900000002</v>
      </c>
      <c r="H12883" s="17">
        <v>0.31325963099999998</v>
      </c>
      <c r="I12883" s="17">
        <v>0.83471847600000004</v>
      </c>
      <c r="J12883" s="17">
        <v>0.16514672499999999</v>
      </c>
      <c r="K12883" s="17">
        <v>1.35E-4</v>
      </c>
    </row>
    <row r="12884" spans="1:11" x14ac:dyDescent="0.45">
      <c r="A12884" s="10" t="s">
        <v>103</v>
      </c>
      <c r="B12884" s="20">
        <v>0.13</v>
      </c>
      <c r="C12884" s="19">
        <v>31451</v>
      </c>
      <c r="D12884" s="19">
        <v>801.50808459999996</v>
      </c>
      <c r="E12884" s="23">
        <v>4.5600000000000002E-2</v>
      </c>
      <c r="F12884" s="23">
        <v>4.0500000000000001E-2</v>
      </c>
      <c r="G12884" s="17">
        <v>0.68659184100000004</v>
      </c>
      <c r="H12884" s="17">
        <v>0.31340815900000002</v>
      </c>
      <c r="I12884" s="17">
        <v>0.84851905599999999</v>
      </c>
      <c r="J12884" s="17">
        <v>0.151363108</v>
      </c>
      <c r="K12884" s="17">
        <v>1.18E-4</v>
      </c>
    </row>
    <row r="12885" spans="1:11" x14ac:dyDescent="0.45">
      <c r="A12885" s="10" t="s">
        <v>103</v>
      </c>
      <c r="B12885" s="20">
        <v>0.14000000000000001</v>
      </c>
      <c r="C12885" s="19">
        <v>33969</v>
      </c>
      <c r="D12885" s="19">
        <v>920.79012369999998</v>
      </c>
      <c r="E12885" s="23">
        <v>4.9000000000000002E-2</v>
      </c>
      <c r="F12885" s="23">
        <v>4.3299999999999998E-2</v>
      </c>
      <c r="G12885" s="17">
        <v>0.69227825399999998</v>
      </c>
      <c r="H12885" s="17">
        <v>0.30772174600000002</v>
      </c>
      <c r="I12885" s="17">
        <v>0.86104952800000001</v>
      </c>
      <c r="J12885" s="17">
        <v>0.13884766900000001</v>
      </c>
      <c r="K12885" s="17">
        <v>1.03E-4</v>
      </c>
    </row>
    <row r="12886" spans="1:11" x14ac:dyDescent="0.45">
      <c r="A12886" s="10" t="s">
        <v>103</v>
      </c>
      <c r="B12886" s="20">
        <v>0.15</v>
      </c>
      <c r="C12886" s="19">
        <v>36113</v>
      </c>
      <c r="D12886" s="19">
        <v>1028.5154620000001</v>
      </c>
      <c r="E12886" s="23">
        <v>5.1799999999999999E-2</v>
      </c>
      <c r="F12886" s="23">
        <v>4.5600000000000002E-2</v>
      </c>
      <c r="G12886" s="17">
        <v>0.69720045399999997</v>
      </c>
      <c r="H12886" s="17">
        <v>0.30279954599999997</v>
      </c>
      <c r="I12886" s="17">
        <v>0.86824316800000001</v>
      </c>
      <c r="J12886" s="17">
        <v>0.131664582</v>
      </c>
      <c r="K12886" s="17">
        <v>9.2200000000000005E-5</v>
      </c>
    </row>
    <row r="12887" spans="1:11" x14ac:dyDescent="0.45">
      <c r="A12887" s="10" t="s">
        <v>103</v>
      </c>
      <c r="B12887" s="20">
        <v>0.16</v>
      </c>
      <c r="C12887" s="19">
        <v>38410</v>
      </c>
      <c r="D12887" s="19">
        <v>1150.240033</v>
      </c>
      <c r="E12887" s="23">
        <v>5.4300000000000001E-2</v>
      </c>
      <c r="F12887" s="23">
        <v>4.8099999999999997E-2</v>
      </c>
      <c r="G12887" s="17">
        <v>0.69354334799999995</v>
      </c>
      <c r="H12887" s="17">
        <v>0.306456652</v>
      </c>
      <c r="I12887" s="17">
        <v>0.87840703499999995</v>
      </c>
      <c r="J12887" s="17">
        <v>0.121510412</v>
      </c>
      <c r="K12887" s="17">
        <v>8.2600000000000002E-5</v>
      </c>
    </row>
    <row r="12888" spans="1:11" x14ac:dyDescent="0.45">
      <c r="A12888" s="10" t="s">
        <v>103</v>
      </c>
      <c r="B12888" s="20">
        <v>0.17</v>
      </c>
      <c r="C12888" s="19">
        <v>40760</v>
      </c>
      <c r="D12888" s="19">
        <v>1280.907154</v>
      </c>
      <c r="E12888" s="23">
        <v>5.7200000000000001E-2</v>
      </c>
      <c r="F12888" s="23">
        <v>5.0700000000000002E-2</v>
      </c>
      <c r="G12888" s="17">
        <v>0.68854268900000004</v>
      </c>
      <c r="H12888" s="17">
        <v>0.31145731100000001</v>
      </c>
      <c r="I12888" s="17">
        <v>0.88608972399999997</v>
      </c>
      <c r="J12888" s="17">
        <v>0.11383634199999999</v>
      </c>
      <c r="K12888" s="17">
        <v>7.3899999999999994E-5</v>
      </c>
    </row>
    <row r="12889" spans="1:11" x14ac:dyDescent="0.45">
      <c r="A12889" s="10" t="s">
        <v>103</v>
      </c>
      <c r="B12889" s="20">
        <v>0.18</v>
      </c>
      <c r="C12889" s="19">
        <v>43105</v>
      </c>
      <c r="D12889" s="19">
        <v>1419.0596379999999</v>
      </c>
      <c r="E12889" s="23">
        <v>6.0400000000000002E-2</v>
      </c>
      <c r="F12889" s="23">
        <v>5.3199999999999997E-2</v>
      </c>
      <c r="G12889" s="17">
        <v>0.693028651</v>
      </c>
      <c r="H12889" s="17">
        <v>0.306971349</v>
      </c>
      <c r="I12889" s="17">
        <v>0.89488494699999999</v>
      </c>
      <c r="J12889" s="17">
        <v>0.10504838599999999</v>
      </c>
      <c r="K12889" s="17">
        <v>6.6699999999999995E-5</v>
      </c>
    </row>
    <row r="12890" spans="1:11" x14ac:dyDescent="0.45">
      <c r="A12890" s="10" t="s">
        <v>103</v>
      </c>
      <c r="B12890" s="20">
        <v>0.19</v>
      </c>
      <c r="C12890" s="19">
        <v>45432</v>
      </c>
      <c r="D12890" s="19">
        <v>1563.4073129999999</v>
      </c>
      <c r="E12890" s="23">
        <v>6.3799999999999996E-2</v>
      </c>
      <c r="F12890" s="23">
        <v>5.5899999999999998E-2</v>
      </c>
      <c r="G12890" s="17">
        <v>0.69360803000000004</v>
      </c>
      <c r="H12890" s="17">
        <v>0.30639197000000001</v>
      </c>
      <c r="I12890" s="17">
        <v>0.90184205399999995</v>
      </c>
      <c r="J12890" s="17">
        <v>9.8100000000000007E-2</v>
      </c>
      <c r="K12890" s="17">
        <v>6.0600000000000003E-5</v>
      </c>
    </row>
    <row r="12891" spans="1:11" x14ac:dyDescent="0.45">
      <c r="A12891" s="10" t="s">
        <v>103</v>
      </c>
      <c r="B12891" s="20">
        <v>0.2</v>
      </c>
      <c r="C12891" s="19">
        <v>47762</v>
      </c>
      <c r="D12891" s="19">
        <v>1715.3010509999999</v>
      </c>
      <c r="E12891" s="23">
        <v>6.6299999999999998E-2</v>
      </c>
      <c r="F12891" s="23">
        <v>5.8500000000000003E-2</v>
      </c>
      <c r="G12891" s="17">
        <v>0.691491144</v>
      </c>
      <c r="H12891" s="17">
        <v>0.308508856</v>
      </c>
      <c r="I12891" s="17">
        <v>0.90905645400000001</v>
      </c>
      <c r="J12891" s="17">
        <v>9.0899999999999995E-2</v>
      </c>
      <c r="K12891" s="17">
        <v>5.5300000000000002E-5</v>
      </c>
    </row>
    <row r="12892" spans="1:11" x14ac:dyDescent="0.45">
      <c r="A12892" s="10" t="s">
        <v>103</v>
      </c>
      <c r="B12892" s="20">
        <v>0.21</v>
      </c>
      <c r="C12892" s="19">
        <v>49991</v>
      </c>
      <c r="D12892" s="19">
        <v>1866.5485659999999</v>
      </c>
      <c r="E12892" s="23">
        <v>6.9199999999999998E-2</v>
      </c>
      <c r="F12892" s="23">
        <v>6.1100000000000002E-2</v>
      </c>
      <c r="G12892" s="17">
        <v>0.690204237</v>
      </c>
      <c r="H12892" s="17">
        <v>0.309795763</v>
      </c>
      <c r="I12892" s="17">
        <v>0.91517813000000003</v>
      </c>
      <c r="J12892" s="17">
        <v>8.48E-2</v>
      </c>
      <c r="K12892" s="17">
        <v>5.0899999999999997E-5</v>
      </c>
    </row>
    <row r="12893" spans="1:11" x14ac:dyDescent="0.45">
      <c r="A12893" s="10" t="s">
        <v>103</v>
      </c>
      <c r="B12893" s="20">
        <v>0.22</v>
      </c>
      <c r="C12893" s="19">
        <v>52387</v>
      </c>
      <c r="D12893" s="19">
        <v>2035.474755</v>
      </c>
      <c r="E12893" s="23">
        <v>7.1900000000000006E-2</v>
      </c>
      <c r="F12893" s="23">
        <v>6.3700000000000007E-2</v>
      </c>
      <c r="G12893" s="17">
        <v>0.69263366900000001</v>
      </c>
      <c r="H12893" s="17">
        <v>0.30736633099999999</v>
      </c>
      <c r="I12893" s="17">
        <v>0.92132418100000002</v>
      </c>
      <c r="J12893" s="17">
        <v>7.8600000000000003E-2</v>
      </c>
      <c r="K12893" s="17">
        <v>4.6799999999999999E-5</v>
      </c>
    </row>
    <row r="12894" spans="1:11" x14ac:dyDescent="0.45">
      <c r="A12894" s="10" t="s">
        <v>103</v>
      </c>
      <c r="B12894" s="20">
        <v>0.23</v>
      </c>
      <c r="C12894" s="19">
        <v>54985</v>
      </c>
      <c r="D12894" s="19">
        <v>2226.0776460000002</v>
      </c>
      <c r="E12894" s="23">
        <v>7.51E-2</v>
      </c>
      <c r="F12894" s="23">
        <v>6.6500000000000004E-2</v>
      </c>
      <c r="G12894" s="17">
        <v>0.69397108299999999</v>
      </c>
      <c r="H12894" s="17">
        <v>0.30602891700000001</v>
      </c>
      <c r="I12894" s="17">
        <v>0.92761022999999998</v>
      </c>
      <c r="J12894" s="17">
        <v>7.2300000000000003E-2</v>
      </c>
      <c r="K12894" s="17">
        <v>4.2799999999999997E-5</v>
      </c>
    </row>
    <row r="12895" spans="1:11" x14ac:dyDescent="0.45">
      <c r="A12895" s="10" t="s">
        <v>103</v>
      </c>
      <c r="B12895" s="20">
        <v>0.24</v>
      </c>
      <c r="C12895" s="19">
        <v>57059</v>
      </c>
      <c r="D12895" s="19">
        <v>2384.3628399999998</v>
      </c>
      <c r="E12895" s="23">
        <v>7.7600000000000002E-2</v>
      </c>
      <c r="F12895" s="23">
        <v>6.8699999999999997E-2</v>
      </c>
      <c r="G12895" s="17">
        <v>0.69352775200000005</v>
      </c>
      <c r="H12895" s="17">
        <v>0.306472248</v>
      </c>
      <c r="I12895" s="17">
        <v>0.93195055699999996</v>
      </c>
      <c r="J12895" s="17">
        <v>6.8000000000000005E-2</v>
      </c>
      <c r="K12895" s="17">
        <v>3.9900000000000001E-5</v>
      </c>
    </row>
    <row r="12896" spans="1:11" x14ac:dyDescent="0.45">
      <c r="A12896" s="10" t="s">
        <v>103</v>
      </c>
      <c r="B12896" s="20">
        <v>0.25</v>
      </c>
      <c r="C12896" s="19">
        <v>59417</v>
      </c>
      <c r="D12896" s="19">
        <v>2570.853188</v>
      </c>
      <c r="E12896" s="23">
        <v>8.0299999999999996E-2</v>
      </c>
      <c r="F12896" s="23">
        <v>7.1199999999999999E-2</v>
      </c>
      <c r="G12896" s="17">
        <v>0.69651783199999995</v>
      </c>
      <c r="H12896" s="17">
        <v>0.303482168</v>
      </c>
      <c r="I12896" s="17">
        <v>0.93632580600000004</v>
      </c>
      <c r="J12896" s="17">
        <v>6.3600000000000004E-2</v>
      </c>
      <c r="K12896" s="17">
        <v>3.7100000000000001E-5</v>
      </c>
    </row>
    <row r="12897" spans="1:11" x14ac:dyDescent="0.45">
      <c r="A12897" s="10" t="s">
        <v>103</v>
      </c>
      <c r="B12897" s="20">
        <v>0.26</v>
      </c>
      <c r="C12897" s="19">
        <v>61746</v>
      </c>
      <c r="D12897" s="19">
        <v>2760.8461619999998</v>
      </c>
      <c r="E12897" s="23">
        <v>8.3199999999999996E-2</v>
      </c>
      <c r="F12897" s="23">
        <v>7.3700000000000002E-2</v>
      </c>
      <c r="G12897" s="17">
        <v>0.69505717</v>
      </c>
      <c r="H12897" s="17">
        <v>0.30494283</v>
      </c>
      <c r="I12897" s="17">
        <v>0.94050362200000004</v>
      </c>
      <c r="J12897" s="17">
        <v>5.9499999999999997E-2</v>
      </c>
      <c r="K12897" s="17">
        <v>3.4600000000000001E-5</v>
      </c>
    </row>
    <row r="12898" spans="1:11" x14ac:dyDescent="0.45">
      <c r="A12898" s="10" t="s">
        <v>103</v>
      </c>
      <c r="B12898" s="20">
        <v>0.27</v>
      </c>
      <c r="C12898" s="19">
        <v>64075</v>
      </c>
      <c r="D12898" s="19">
        <v>2957.882353</v>
      </c>
      <c r="E12898" s="23">
        <v>8.5699999999999998E-2</v>
      </c>
      <c r="F12898" s="23">
        <v>7.6100000000000001E-2</v>
      </c>
      <c r="G12898" s="17">
        <v>0.69376511900000004</v>
      </c>
      <c r="H12898" s="17">
        <v>0.30623488100000001</v>
      </c>
      <c r="I12898" s="17">
        <v>0.94410872300000004</v>
      </c>
      <c r="J12898" s="17">
        <v>5.5899999999999998E-2</v>
      </c>
      <c r="K12898" s="17">
        <v>3.2400000000000001E-5</v>
      </c>
    </row>
    <row r="12899" spans="1:11" x14ac:dyDescent="0.45">
      <c r="A12899" s="10" t="s">
        <v>103</v>
      </c>
      <c r="B12899" s="20">
        <v>0.28000000000000003</v>
      </c>
      <c r="C12899" s="19">
        <v>66631</v>
      </c>
      <c r="D12899" s="19">
        <v>3181.5207329999998</v>
      </c>
      <c r="E12899" s="23">
        <v>8.9399999999999993E-2</v>
      </c>
      <c r="F12899" s="23">
        <v>7.8799999999999995E-2</v>
      </c>
      <c r="G12899" s="17">
        <v>0.69120979699999996</v>
      </c>
      <c r="H12899" s="17">
        <v>0.30879020299999999</v>
      </c>
      <c r="I12899" s="17">
        <v>0.94705962700000001</v>
      </c>
      <c r="J12899" s="17">
        <v>5.2900000000000003E-2</v>
      </c>
      <c r="K12899" s="17">
        <v>3.01E-5</v>
      </c>
    </row>
    <row r="12900" spans="1:11" x14ac:dyDescent="0.45">
      <c r="A12900" s="10" t="s">
        <v>103</v>
      </c>
      <c r="B12900" s="20">
        <v>0.28999999999999998</v>
      </c>
      <c r="C12900" s="19">
        <v>68962</v>
      </c>
      <c r="D12900" s="19">
        <v>3393.249914</v>
      </c>
      <c r="E12900" s="23">
        <v>9.2299999999999993E-2</v>
      </c>
      <c r="F12900" s="23">
        <v>8.1199999999999994E-2</v>
      </c>
      <c r="G12900" s="17">
        <v>0.69177228000000002</v>
      </c>
      <c r="H12900" s="17">
        <v>0.30822771999999998</v>
      </c>
      <c r="I12900" s="17">
        <v>0.950238735</v>
      </c>
      <c r="J12900" s="17">
        <v>4.9700000000000001E-2</v>
      </c>
      <c r="K12900" s="17">
        <v>2.83E-5</v>
      </c>
    </row>
    <row r="12901" spans="1:11" x14ac:dyDescent="0.45">
      <c r="A12901" s="10" t="s">
        <v>103</v>
      </c>
      <c r="B12901" s="20">
        <v>0.3</v>
      </c>
      <c r="C12901" s="19">
        <v>71012</v>
      </c>
      <c r="D12901" s="19">
        <v>3585.974557</v>
      </c>
      <c r="E12901" s="23">
        <v>9.5600000000000004E-2</v>
      </c>
      <c r="F12901" s="23">
        <v>8.3500000000000005E-2</v>
      </c>
      <c r="G12901" s="17">
        <v>0.69284064700000003</v>
      </c>
      <c r="H12901" s="17">
        <v>0.30715935300000002</v>
      </c>
      <c r="I12901" s="17">
        <v>0.95249807399999997</v>
      </c>
      <c r="J12901" s="17">
        <v>4.7500000000000001E-2</v>
      </c>
      <c r="K12901" s="17">
        <v>2.6699999999999998E-5</v>
      </c>
    </row>
    <row r="12902" spans="1:11" x14ac:dyDescent="0.45">
      <c r="A12902" s="10" t="s">
        <v>103</v>
      </c>
      <c r="B12902" s="20">
        <v>0.31</v>
      </c>
      <c r="C12902" s="19">
        <v>73375</v>
      </c>
      <c r="D12902" s="19">
        <v>3815.8237789999998</v>
      </c>
      <c r="E12902" s="23">
        <v>9.9000000000000005E-2</v>
      </c>
      <c r="F12902" s="23">
        <v>8.6199999999999999E-2</v>
      </c>
      <c r="G12902" s="17">
        <v>0.69019420799999998</v>
      </c>
      <c r="H12902" s="17">
        <v>0.30980579200000002</v>
      </c>
      <c r="I12902" s="17">
        <v>0.95436045599999997</v>
      </c>
      <c r="J12902" s="17">
        <v>4.5600000000000002E-2</v>
      </c>
      <c r="K12902" s="17">
        <v>2.5199999999999999E-5</v>
      </c>
    </row>
    <row r="12903" spans="1:11" x14ac:dyDescent="0.45">
      <c r="A12903" s="10" t="s">
        <v>103</v>
      </c>
      <c r="B12903" s="20">
        <v>0.32</v>
      </c>
      <c r="C12903" s="19">
        <v>75720</v>
      </c>
      <c r="D12903" s="19">
        <v>4051.6054989999998</v>
      </c>
      <c r="E12903" s="23">
        <v>0.102331486</v>
      </c>
      <c r="F12903" s="23">
        <v>8.8900000000000007E-2</v>
      </c>
      <c r="G12903" s="17">
        <v>0.69076862100000003</v>
      </c>
      <c r="H12903" s="17">
        <v>0.30923137899999997</v>
      </c>
      <c r="I12903" s="17">
        <v>0.95695176699999995</v>
      </c>
      <c r="J12903" s="17">
        <v>4.2999999999999997E-2</v>
      </c>
      <c r="K12903" s="17">
        <v>2.37E-5</v>
      </c>
    </row>
    <row r="12904" spans="1:11" x14ac:dyDescent="0.45">
      <c r="A12904" s="10" t="s">
        <v>103</v>
      </c>
      <c r="B12904" s="20">
        <v>0.33</v>
      </c>
      <c r="C12904" s="19">
        <v>78042</v>
      </c>
      <c r="D12904" s="19">
        <v>4292.0068449999999</v>
      </c>
      <c r="E12904" s="23">
        <v>0.104995769</v>
      </c>
      <c r="F12904" s="23">
        <v>9.1499999999999998E-2</v>
      </c>
      <c r="G12904" s="17">
        <v>0.68838574100000005</v>
      </c>
      <c r="H12904" s="17">
        <v>0.311614259</v>
      </c>
      <c r="I12904" s="17">
        <v>0.95903899000000004</v>
      </c>
      <c r="J12904" s="17">
        <v>4.0899999999999999E-2</v>
      </c>
      <c r="K12904" s="17">
        <v>2.2399999999999999E-5</v>
      </c>
    </row>
    <row r="12905" spans="1:11" x14ac:dyDescent="0.45">
      <c r="A12905" s="10" t="s">
        <v>103</v>
      </c>
      <c r="B12905" s="20">
        <v>0.34</v>
      </c>
      <c r="C12905" s="19">
        <v>80385</v>
      </c>
      <c r="D12905" s="19">
        <v>4541.6985880000002</v>
      </c>
      <c r="E12905" s="23">
        <v>0.108482785</v>
      </c>
      <c r="F12905" s="23">
        <v>9.4299999999999995E-2</v>
      </c>
      <c r="G12905" s="17">
        <v>0.68958138999999996</v>
      </c>
      <c r="H12905" s="17">
        <v>0.31041860999999998</v>
      </c>
      <c r="I12905" s="17">
        <v>0.96088612699999998</v>
      </c>
      <c r="J12905" s="17">
        <v>3.9100000000000003E-2</v>
      </c>
      <c r="K12905" s="17">
        <v>2.12E-5</v>
      </c>
    </row>
    <row r="12906" spans="1:11" x14ac:dyDescent="0.45">
      <c r="A12906" s="10" t="s">
        <v>103</v>
      </c>
      <c r="B12906" s="20">
        <v>0.35</v>
      </c>
      <c r="C12906" s="19">
        <v>82668</v>
      </c>
      <c r="D12906" s="19">
        <v>4792.7057240000004</v>
      </c>
      <c r="E12906" s="23">
        <v>0.11144356399999999</v>
      </c>
      <c r="F12906" s="23">
        <v>9.7000000000000003E-2</v>
      </c>
      <c r="G12906" s="17">
        <v>0.69112594999999999</v>
      </c>
      <c r="H12906" s="17">
        <v>0.30887405000000001</v>
      </c>
      <c r="I12906" s="17">
        <v>0.96263306500000001</v>
      </c>
      <c r="J12906" s="17">
        <v>3.73E-2</v>
      </c>
      <c r="K12906" s="17">
        <v>2.0100000000000001E-5</v>
      </c>
    </row>
    <row r="12907" spans="1:11" x14ac:dyDescent="0.45">
      <c r="A12907" s="10" t="s">
        <v>103</v>
      </c>
      <c r="B12907" s="20">
        <v>0.36</v>
      </c>
      <c r="C12907" s="19">
        <v>85038</v>
      </c>
      <c r="D12907" s="19">
        <v>5060.3277269999999</v>
      </c>
      <c r="E12907" s="23">
        <v>0.114537923</v>
      </c>
      <c r="F12907" s="23">
        <v>9.98E-2</v>
      </c>
      <c r="G12907" s="17">
        <v>0.69170253299999995</v>
      </c>
      <c r="H12907" s="17">
        <v>0.30829746699999999</v>
      </c>
      <c r="I12907" s="17">
        <v>0.96433938799999996</v>
      </c>
      <c r="J12907" s="17">
        <v>3.56E-2</v>
      </c>
      <c r="K12907" s="17">
        <v>1.9000000000000001E-5</v>
      </c>
    </row>
    <row r="12908" spans="1:11" x14ac:dyDescent="0.45">
      <c r="A12908" s="10" t="s">
        <v>103</v>
      </c>
      <c r="B12908" s="20">
        <v>0.37</v>
      </c>
      <c r="C12908" s="19">
        <v>87371</v>
      </c>
      <c r="D12908" s="19">
        <v>5331.0224260000005</v>
      </c>
      <c r="E12908" s="23">
        <v>0.11744318199999999</v>
      </c>
      <c r="F12908" s="23">
        <v>0.102554441</v>
      </c>
      <c r="G12908" s="17">
        <v>0.69210607599999996</v>
      </c>
      <c r="H12908" s="17">
        <v>0.30789392399999999</v>
      </c>
      <c r="I12908" s="17">
        <v>0.96603462299999998</v>
      </c>
      <c r="J12908" s="17">
        <v>3.39E-2</v>
      </c>
      <c r="K12908" s="17">
        <v>1.8099999999999999E-5</v>
      </c>
    </row>
    <row r="12909" spans="1:11" x14ac:dyDescent="0.45">
      <c r="A12909" s="10" t="s">
        <v>103</v>
      </c>
      <c r="B12909" s="20">
        <v>0.38</v>
      </c>
      <c r="C12909" s="19">
        <v>89689</v>
      </c>
      <c r="D12909" s="19">
        <v>5607.3291859999999</v>
      </c>
      <c r="E12909" s="23">
        <v>0.12087394</v>
      </c>
      <c r="F12909" s="23">
        <v>0.10536044999999999</v>
      </c>
      <c r="G12909" s="17">
        <v>0.690697856</v>
      </c>
      <c r="H12909" s="17">
        <v>0.309302144</v>
      </c>
      <c r="I12909" s="17">
        <v>0.96736919499999996</v>
      </c>
      <c r="J12909" s="17">
        <v>3.2599999999999997E-2</v>
      </c>
      <c r="K12909" s="17">
        <v>1.7200000000000001E-5</v>
      </c>
    </row>
    <row r="12910" spans="1:11" x14ac:dyDescent="0.45">
      <c r="A12910" s="10" t="s">
        <v>103</v>
      </c>
      <c r="B12910" s="20">
        <v>0.39</v>
      </c>
      <c r="C12910" s="19">
        <v>92015</v>
      </c>
      <c r="D12910" s="19">
        <v>5891.5177030000004</v>
      </c>
      <c r="E12910" s="23">
        <v>0.123476487</v>
      </c>
      <c r="F12910" s="23">
        <v>0.10814467699999999</v>
      </c>
      <c r="G12910" s="17">
        <v>0.68870292899999996</v>
      </c>
      <c r="H12910" s="17">
        <v>0.31129707099999998</v>
      </c>
      <c r="I12910" s="17">
        <v>0.96889394799999995</v>
      </c>
      <c r="J12910" s="17">
        <v>3.1099999999999999E-2</v>
      </c>
      <c r="K12910" s="17">
        <v>1.6399999999999999E-5</v>
      </c>
    </row>
    <row r="12911" spans="1:11" x14ac:dyDescent="0.45">
      <c r="A12911" s="10" t="s">
        <v>103</v>
      </c>
      <c r="B12911" s="20">
        <v>0.4</v>
      </c>
      <c r="C12911" s="19">
        <v>94368</v>
      </c>
      <c r="D12911" s="19">
        <v>6185.8723060000002</v>
      </c>
      <c r="E12911" s="23">
        <v>0.12656214199999999</v>
      </c>
      <c r="F12911" s="23">
        <v>0.11085718999999999</v>
      </c>
      <c r="G12911" s="17">
        <v>0.68908952199999995</v>
      </c>
      <c r="H12911" s="17">
        <v>0.31091047799999999</v>
      </c>
      <c r="I12911" s="17">
        <v>0.96991414399999998</v>
      </c>
      <c r="J12911" s="17">
        <v>3.0099999999999998E-2</v>
      </c>
      <c r="K12911" s="17">
        <v>1.5699999999999999E-5</v>
      </c>
    </row>
    <row r="12912" spans="1:11" x14ac:dyDescent="0.45">
      <c r="A12912" s="10" t="s">
        <v>103</v>
      </c>
      <c r="B12912" s="20">
        <v>0.41</v>
      </c>
      <c r="C12912" s="19">
        <v>96649</v>
      </c>
      <c r="D12912" s="19">
        <v>6479.1393840000001</v>
      </c>
      <c r="E12912" s="23">
        <v>0.13049464899999999</v>
      </c>
      <c r="F12912" s="23">
        <v>0.113620206</v>
      </c>
      <c r="G12912" s="17">
        <v>0.68795331599999998</v>
      </c>
      <c r="H12912" s="17">
        <v>0.31204668400000002</v>
      </c>
      <c r="I12912" s="17">
        <v>0.97130849100000005</v>
      </c>
      <c r="J12912" s="17">
        <v>2.87E-2</v>
      </c>
      <c r="K12912" s="17">
        <v>1.49E-5</v>
      </c>
    </row>
    <row r="12913" spans="1:11" x14ac:dyDescent="0.45">
      <c r="A12913" s="10" t="s">
        <v>103</v>
      </c>
      <c r="B12913" s="20">
        <v>0.42</v>
      </c>
      <c r="C12913" s="19">
        <v>99030</v>
      </c>
      <c r="D12913" s="19">
        <v>6793.5569889999997</v>
      </c>
      <c r="E12913" s="23">
        <v>0.13340791099999999</v>
      </c>
      <c r="F12913" s="23">
        <v>0.116374465</v>
      </c>
      <c r="G12913" s="17">
        <v>0.68675148900000005</v>
      </c>
      <c r="H12913" s="17">
        <v>0.31324851100000001</v>
      </c>
      <c r="I12913" s="17">
        <v>0.97259304899999999</v>
      </c>
      <c r="J12913" s="17">
        <v>2.7400000000000001E-2</v>
      </c>
      <c r="K12913" s="17">
        <v>1.42E-5</v>
      </c>
    </row>
    <row r="12914" spans="1:11" x14ac:dyDescent="0.45">
      <c r="A12914" s="10" t="s">
        <v>103</v>
      </c>
      <c r="B12914" s="20">
        <v>0.43</v>
      </c>
      <c r="C12914" s="19">
        <v>101360</v>
      </c>
      <c r="D12914" s="19">
        <v>7107.7231780000002</v>
      </c>
      <c r="E12914" s="23">
        <v>0.13633225500000001</v>
      </c>
      <c r="F12914" s="23">
        <v>0.11903512500000001</v>
      </c>
      <c r="G12914" s="17">
        <v>0.68722375700000005</v>
      </c>
      <c r="H12914" s="17">
        <v>0.31277624300000001</v>
      </c>
      <c r="I12914" s="17">
        <v>0.973599773</v>
      </c>
      <c r="J12914" s="17">
        <v>2.64E-2</v>
      </c>
      <c r="K12914" s="17">
        <v>1.36E-5</v>
      </c>
    </row>
    <row r="12915" spans="1:11" x14ac:dyDescent="0.45">
      <c r="A12915" s="10" t="s">
        <v>103</v>
      </c>
      <c r="B12915" s="20">
        <v>0.44</v>
      </c>
      <c r="C12915" s="19">
        <v>103676</v>
      </c>
      <c r="D12915" s="19">
        <v>7427.6654909999997</v>
      </c>
      <c r="E12915" s="23">
        <v>0.13973876199999999</v>
      </c>
      <c r="F12915" s="23">
        <v>0.121836261</v>
      </c>
      <c r="G12915" s="17">
        <v>0.68710212599999998</v>
      </c>
      <c r="H12915" s="17">
        <v>0.31289787400000002</v>
      </c>
      <c r="I12915" s="17">
        <v>0.97468360200000004</v>
      </c>
      <c r="J12915" s="17">
        <v>2.53E-2</v>
      </c>
      <c r="K12915" s="17">
        <v>1.4100000000000001E-5</v>
      </c>
    </row>
    <row r="12916" spans="1:11" x14ac:dyDescent="0.45">
      <c r="A12916" s="10" t="s">
        <v>103</v>
      </c>
      <c r="B12916" s="20">
        <v>0.45</v>
      </c>
      <c r="C12916" s="19">
        <v>106006</v>
      </c>
      <c r="D12916" s="19">
        <v>7757.6766200000002</v>
      </c>
      <c r="E12916" s="23">
        <v>0.14335484100000001</v>
      </c>
      <c r="F12916" s="23">
        <v>0.124502864</v>
      </c>
      <c r="G12916" s="17">
        <v>0.68699884899999997</v>
      </c>
      <c r="H12916" s="17">
        <v>0.31300115099999998</v>
      </c>
      <c r="I12916" s="17">
        <v>0.97571708599999996</v>
      </c>
      <c r="J12916" s="17">
        <v>2.4299999999999999E-2</v>
      </c>
      <c r="K12916" s="17">
        <v>1.3499999999999999E-5</v>
      </c>
    </row>
    <row r="12917" spans="1:11" x14ac:dyDescent="0.45">
      <c r="A12917" s="10" t="s">
        <v>103</v>
      </c>
      <c r="B12917" s="20">
        <v>0.46</v>
      </c>
      <c r="C12917" s="19">
        <v>108346</v>
      </c>
      <c r="D12917" s="19">
        <v>8096.8383670000003</v>
      </c>
      <c r="E12917" s="23">
        <v>0.14662781</v>
      </c>
      <c r="F12917" s="23">
        <v>0.12744217399999999</v>
      </c>
      <c r="G12917" s="17">
        <v>0.68700275</v>
      </c>
      <c r="H12917" s="17">
        <v>0.31299725</v>
      </c>
      <c r="I12917" s="17">
        <v>0.97665939700000004</v>
      </c>
      <c r="J12917" s="17">
        <v>2.3300000000000001E-2</v>
      </c>
      <c r="K12917" s="17">
        <v>1.2999999999999999E-5</v>
      </c>
    </row>
    <row r="12918" spans="1:11" x14ac:dyDescent="0.45">
      <c r="A12918" s="10" t="s">
        <v>103</v>
      </c>
      <c r="B12918" s="20">
        <v>0.47</v>
      </c>
      <c r="C12918" s="19">
        <v>110676</v>
      </c>
      <c r="D12918" s="19">
        <v>8441.5002629999999</v>
      </c>
      <c r="E12918" s="23">
        <v>0.14901128599999999</v>
      </c>
      <c r="F12918" s="23">
        <v>0.13019451800000001</v>
      </c>
      <c r="G12918" s="17">
        <v>0.68676135699999996</v>
      </c>
      <c r="H12918" s="17">
        <v>0.31323864299999998</v>
      </c>
      <c r="I12918" s="17">
        <v>0.97759620899999999</v>
      </c>
      <c r="J12918" s="17">
        <v>2.24E-2</v>
      </c>
      <c r="K12918" s="17">
        <v>1.24E-5</v>
      </c>
    </row>
    <row r="12919" spans="1:11" x14ac:dyDescent="0.45">
      <c r="A12919" s="10" t="s">
        <v>103</v>
      </c>
      <c r="B12919" s="20">
        <v>0.48</v>
      </c>
      <c r="C12919" s="19">
        <v>112996</v>
      </c>
      <c r="D12919" s="19">
        <v>8791.7603340000005</v>
      </c>
      <c r="E12919" s="23">
        <v>0.152769403</v>
      </c>
      <c r="F12919" s="23">
        <v>0.13298527399999999</v>
      </c>
      <c r="G12919" s="17">
        <v>0.68551099199999999</v>
      </c>
      <c r="H12919" s="17">
        <v>0.31448900800000001</v>
      </c>
      <c r="I12919" s="17">
        <v>0.97848415399999999</v>
      </c>
      <c r="J12919" s="17">
        <v>2.1499999999999998E-2</v>
      </c>
      <c r="K12919" s="17">
        <v>1.19E-5</v>
      </c>
    </row>
    <row r="12920" spans="1:11" x14ac:dyDescent="0.45">
      <c r="A12920" s="10" t="s">
        <v>103</v>
      </c>
      <c r="B12920" s="20">
        <v>0.49</v>
      </c>
      <c r="C12920" s="19">
        <v>115329</v>
      </c>
      <c r="D12920" s="19">
        <v>9152.3978439999992</v>
      </c>
      <c r="E12920" s="23">
        <v>0.156690774</v>
      </c>
      <c r="F12920" s="23">
        <v>0.13574628</v>
      </c>
      <c r="G12920" s="17">
        <v>0.68424247199999999</v>
      </c>
      <c r="H12920" s="17">
        <v>0.31575752800000001</v>
      </c>
      <c r="I12920" s="17">
        <v>0.97932004699999997</v>
      </c>
      <c r="J12920" s="17">
        <v>2.07E-2</v>
      </c>
      <c r="K12920" s="17">
        <v>1.15E-5</v>
      </c>
    </row>
    <row r="12921" spans="1:11" x14ac:dyDescent="0.45">
      <c r="A12921" s="10" t="s">
        <v>103</v>
      </c>
      <c r="B12921" s="20">
        <v>0.5</v>
      </c>
      <c r="C12921" s="19">
        <v>117668</v>
      </c>
      <c r="D12921" s="19">
        <v>9523.0871299999999</v>
      </c>
      <c r="E12921" s="23">
        <v>0.16041148</v>
      </c>
      <c r="F12921" s="23">
        <v>0.138677932</v>
      </c>
      <c r="G12921" s="17">
        <v>0.68388176899999997</v>
      </c>
      <c r="H12921" s="17">
        <v>0.31611823100000003</v>
      </c>
      <c r="I12921" s="17">
        <v>0.98003275499999998</v>
      </c>
      <c r="J12921" s="17">
        <v>0.02</v>
      </c>
      <c r="K12921" s="17">
        <v>1.1E-5</v>
      </c>
    </row>
    <row r="12922" spans="1:11" x14ac:dyDescent="0.45">
      <c r="A12922" s="10" t="s">
        <v>103</v>
      </c>
      <c r="B12922" s="20">
        <v>0.51</v>
      </c>
      <c r="C12922" s="19">
        <v>119999</v>
      </c>
      <c r="D12922" s="19">
        <v>9902.5179750000007</v>
      </c>
      <c r="E12922" s="23">
        <v>0.165077854</v>
      </c>
      <c r="F12922" s="23">
        <v>0.14160278100000001</v>
      </c>
      <c r="G12922" s="17">
        <v>0.68298902500000003</v>
      </c>
      <c r="H12922" s="17">
        <v>0.31701097499999997</v>
      </c>
      <c r="I12922" s="17">
        <v>0.98074625999999998</v>
      </c>
      <c r="J12922" s="17">
        <v>1.9199999999999998E-2</v>
      </c>
      <c r="K12922" s="17">
        <v>1.06E-5</v>
      </c>
    </row>
    <row r="12923" spans="1:11" x14ac:dyDescent="0.45">
      <c r="A12923" s="10" t="s">
        <v>103</v>
      </c>
      <c r="B12923" s="20">
        <v>0.52</v>
      </c>
      <c r="C12923" s="19">
        <v>122326</v>
      </c>
      <c r="D12923" s="19">
        <v>10291.935079999999</v>
      </c>
      <c r="E12923" s="23">
        <v>0.16928644200000001</v>
      </c>
      <c r="F12923" s="23">
        <v>0.14467174199999999</v>
      </c>
      <c r="G12923" s="17">
        <v>0.68244690399999997</v>
      </c>
      <c r="H12923" s="17">
        <v>0.31755309599999998</v>
      </c>
      <c r="I12923" s="17">
        <v>0.98139421800000004</v>
      </c>
      <c r="J12923" s="17">
        <v>1.8599999999999998E-2</v>
      </c>
      <c r="K12923" s="17">
        <v>1.0200000000000001E-5</v>
      </c>
    </row>
    <row r="12924" spans="1:11" x14ac:dyDescent="0.45">
      <c r="A12924" s="10" t="s">
        <v>103</v>
      </c>
      <c r="B12924" s="20">
        <v>0.53</v>
      </c>
      <c r="C12924" s="19">
        <v>124626</v>
      </c>
      <c r="D12924" s="19">
        <v>10685.495199999999</v>
      </c>
      <c r="E12924" s="23">
        <v>0.17288996100000001</v>
      </c>
      <c r="F12924" s="23">
        <v>0.14774976300000001</v>
      </c>
      <c r="G12924" s="17">
        <v>0.68142281699999996</v>
      </c>
      <c r="H12924" s="17">
        <v>0.31857718299999999</v>
      </c>
      <c r="I12924" s="17">
        <v>0.98200105900000001</v>
      </c>
      <c r="J12924" s="17">
        <v>1.7999999999999999E-2</v>
      </c>
      <c r="K12924" s="17">
        <v>9.8600000000000005E-6</v>
      </c>
    </row>
    <row r="12925" spans="1:11" x14ac:dyDescent="0.45">
      <c r="A12925" s="10" t="s">
        <v>103</v>
      </c>
      <c r="B12925" s="20">
        <v>0.54</v>
      </c>
      <c r="C12925" s="19">
        <v>126980</v>
      </c>
      <c r="D12925" s="19">
        <v>11097.53145</v>
      </c>
      <c r="E12925" s="23">
        <v>0.17715868000000001</v>
      </c>
      <c r="F12925" s="23">
        <v>0.15090724799999999</v>
      </c>
      <c r="G12925" s="17">
        <v>0.68137502000000005</v>
      </c>
      <c r="H12925" s="17">
        <v>0.31862498</v>
      </c>
      <c r="I12925" s="17">
        <v>0.98264813699999998</v>
      </c>
      <c r="J12925" s="17">
        <v>1.7299999999999999E-2</v>
      </c>
      <c r="K12925" s="17">
        <v>9.4900000000000006E-6</v>
      </c>
    </row>
    <row r="12926" spans="1:11" x14ac:dyDescent="0.45">
      <c r="A12926" s="10" t="s">
        <v>103</v>
      </c>
      <c r="B12926" s="20">
        <v>0.55000000000000004</v>
      </c>
      <c r="C12926" s="19">
        <v>129317</v>
      </c>
      <c r="D12926" s="19">
        <v>11516.257019999999</v>
      </c>
      <c r="E12926" s="23">
        <v>0.18137193400000001</v>
      </c>
      <c r="F12926" s="23">
        <v>0.15411724600000001</v>
      </c>
      <c r="G12926" s="17">
        <v>0.68121747300000002</v>
      </c>
      <c r="H12926" s="17">
        <v>0.31878252699999998</v>
      </c>
      <c r="I12926" s="17">
        <v>0.98321255200000002</v>
      </c>
      <c r="J12926" s="17">
        <v>1.6799999999999999E-2</v>
      </c>
      <c r="K12926" s="17">
        <v>9.1700000000000003E-6</v>
      </c>
    </row>
    <row r="12927" spans="1:11" x14ac:dyDescent="0.45">
      <c r="A12927" s="10" t="s">
        <v>103</v>
      </c>
      <c r="B12927" s="20">
        <v>0.56000000000000005</v>
      </c>
      <c r="C12927" s="19">
        <v>131882</v>
      </c>
      <c r="D12927" s="19">
        <v>11987.67684</v>
      </c>
      <c r="E12927" s="23">
        <v>0.18619618199999999</v>
      </c>
      <c r="F12927" s="23">
        <v>0.15768844700000001</v>
      </c>
      <c r="G12927" s="17">
        <v>0.68126810299999996</v>
      </c>
      <c r="H12927" s="17">
        <v>0.31873189699999999</v>
      </c>
      <c r="I12927" s="17">
        <v>0.98381734600000004</v>
      </c>
      <c r="J12927" s="17">
        <v>1.6199999999999999E-2</v>
      </c>
      <c r="K12927" s="17">
        <v>8.8200000000000003E-6</v>
      </c>
    </row>
    <row r="12928" spans="1:11" x14ac:dyDescent="0.45">
      <c r="A12928" s="10" t="s">
        <v>103</v>
      </c>
      <c r="B12928" s="20">
        <v>0.56999999999999995</v>
      </c>
      <c r="C12928" s="19">
        <v>134196</v>
      </c>
      <c r="D12928" s="19">
        <v>12423.479219999999</v>
      </c>
      <c r="E12928" s="23">
        <v>0.19065565100000001</v>
      </c>
      <c r="F12928" s="23">
        <v>0.16101843199999999</v>
      </c>
      <c r="G12928" s="17">
        <v>0.67976690799999995</v>
      </c>
      <c r="H12928" s="17">
        <v>0.320233092</v>
      </c>
      <c r="I12928" s="17">
        <v>0.98437371200000001</v>
      </c>
      <c r="J12928" s="17">
        <v>1.5599999999999999E-2</v>
      </c>
      <c r="K12928" s="17">
        <v>8.5199999999999997E-6</v>
      </c>
    </row>
    <row r="12929" spans="1:11" x14ac:dyDescent="0.45">
      <c r="A12929" s="10" t="s">
        <v>103</v>
      </c>
      <c r="B12929" s="20">
        <v>0.57999999999999996</v>
      </c>
      <c r="C12929" s="19">
        <v>136543</v>
      </c>
      <c r="D12929" s="19">
        <v>12875.638660000001</v>
      </c>
      <c r="E12929" s="23">
        <v>0.19497694700000001</v>
      </c>
      <c r="F12929" s="23">
        <v>0.164402205</v>
      </c>
      <c r="G12929" s="17">
        <v>0.68032780900000001</v>
      </c>
      <c r="H12929" s="17">
        <v>0.31967219099999999</v>
      </c>
      <c r="I12929" s="17">
        <v>0.98491307500000003</v>
      </c>
      <c r="J12929" s="17">
        <v>1.5100000000000001E-2</v>
      </c>
      <c r="K12929" s="17">
        <v>8.2199999999999992E-6</v>
      </c>
    </row>
    <row r="12930" spans="1:11" x14ac:dyDescent="0.45">
      <c r="A12930" s="10" t="s">
        <v>103</v>
      </c>
      <c r="B12930" s="20">
        <v>0.59</v>
      </c>
      <c r="C12930" s="19">
        <v>138865</v>
      </c>
      <c r="D12930" s="19">
        <v>13334.21212</v>
      </c>
      <c r="E12930" s="23">
        <v>0.19939297</v>
      </c>
      <c r="F12930" s="23">
        <v>0.16788339999999999</v>
      </c>
      <c r="G12930" s="17">
        <v>0.68027940799999997</v>
      </c>
      <c r="H12930" s="17">
        <v>0.31972059200000003</v>
      </c>
      <c r="I12930" s="17">
        <v>0.98539115300000002</v>
      </c>
      <c r="J12930" s="17">
        <v>1.46E-2</v>
      </c>
      <c r="K12930" s="17">
        <v>7.9500000000000001E-6</v>
      </c>
    </row>
    <row r="12931" spans="1:11" x14ac:dyDescent="0.45">
      <c r="A12931" s="10" t="s">
        <v>103</v>
      </c>
      <c r="B12931" s="20">
        <v>0.6</v>
      </c>
      <c r="C12931" s="19">
        <v>140965</v>
      </c>
      <c r="D12931" s="19">
        <v>13756.980380000001</v>
      </c>
      <c r="E12931" s="23">
        <v>0.203455096</v>
      </c>
      <c r="F12931" s="23">
        <v>0.171035772</v>
      </c>
      <c r="G12931" s="17">
        <v>0.68053062799999997</v>
      </c>
      <c r="H12931" s="17">
        <v>0.31946937199999997</v>
      </c>
      <c r="I12931" s="17">
        <v>0.98583050999999999</v>
      </c>
      <c r="J12931" s="17">
        <v>1.4200000000000001E-2</v>
      </c>
      <c r="K12931" s="17">
        <v>7.7000000000000008E-6</v>
      </c>
    </row>
    <row r="12932" spans="1:11" x14ac:dyDescent="0.45">
      <c r="A12932" s="10" t="s">
        <v>103</v>
      </c>
      <c r="B12932" s="20">
        <v>0.61</v>
      </c>
      <c r="C12932" s="19">
        <v>143276</v>
      </c>
      <c r="D12932" s="19">
        <v>14231.67194</v>
      </c>
      <c r="E12932" s="23">
        <v>0.20743805400000001</v>
      </c>
      <c r="F12932" s="23">
        <v>0.174572909</v>
      </c>
      <c r="G12932" s="17">
        <v>0.68057455499999997</v>
      </c>
      <c r="H12932" s="17">
        <v>0.31942544499999997</v>
      </c>
      <c r="I12932" s="17">
        <v>0.986240373</v>
      </c>
      <c r="J12932" s="17">
        <v>1.38E-2</v>
      </c>
      <c r="K12932" s="17">
        <v>7.4599999999999997E-6</v>
      </c>
    </row>
    <row r="12933" spans="1:11" x14ac:dyDescent="0.45">
      <c r="A12933" s="10" t="s">
        <v>103</v>
      </c>
      <c r="B12933" s="20">
        <v>0.62</v>
      </c>
      <c r="C12933" s="19">
        <v>145632</v>
      </c>
      <c r="D12933" s="19">
        <v>14725.04271</v>
      </c>
      <c r="E12933" s="23">
        <v>0.211410977</v>
      </c>
      <c r="F12933" s="23">
        <v>0.17812668100000001</v>
      </c>
      <c r="G12933" s="17">
        <v>0.68115524100000002</v>
      </c>
      <c r="H12933" s="17">
        <v>0.31884475899999998</v>
      </c>
      <c r="I12933" s="17">
        <v>0.98668588300000004</v>
      </c>
      <c r="J12933" s="17">
        <v>1.3299999999999999E-2</v>
      </c>
      <c r="K12933" s="17">
        <v>7.2200000000000003E-6</v>
      </c>
    </row>
    <row r="12934" spans="1:11" x14ac:dyDescent="0.45">
      <c r="A12934" s="10" t="s">
        <v>103</v>
      </c>
      <c r="B12934" s="20">
        <v>0.63</v>
      </c>
      <c r="C12934" s="19">
        <v>147954</v>
      </c>
      <c r="D12934" s="19">
        <v>15221.02562</v>
      </c>
      <c r="E12934" s="23">
        <v>0.216213776</v>
      </c>
      <c r="F12934" s="23">
        <v>0.181757432</v>
      </c>
      <c r="G12934" s="17">
        <v>0.68071833100000001</v>
      </c>
      <c r="H12934" s="17">
        <v>0.31928166899999999</v>
      </c>
      <c r="I12934" s="17">
        <v>0.98709888000000001</v>
      </c>
      <c r="J12934" s="17">
        <v>1.29E-2</v>
      </c>
      <c r="K12934" s="17">
        <v>6.99E-6</v>
      </c>
    </row>
    <row r="12935" spans="1:11" x14ac:dyDescent="0.45">
      <c r="A12935" s="10" t="s">
        <v>103</v>
      </c>
      <c r="B12935" s="20">
        <v>0.64</v>
      </c>
      <c r="C12935" s="19">
        <v>150270</v>
      </c>
      <c r="D12935" s="19">
        <v>15727.604499999999</v>
      </c>
      <c r="E12935" s="23">
        <v>0.22092727300000001</v>
      </c>
      <c r="F12935" s="23">
        <v>0.18542789300000001</v>
      </c>
      <c r="G12935" s="17">
        <v>0.68016237400000001</v>
      </c>
      <c r="H12935" s="17">
        <v>0.31983762599999999</v>
      </c>
      <c r="I12935" s="17">
        <v>0.98747202899999997</v>
      </c>
      <c r="J12935" s="17">
        <v>1.2500000000000001E-2</v>
      </c>
      <c r="K12935" s="17">
        <v>6.7800000000000003E-6</v>
      </c>
    </row>
    <row r="12936" spans="1:11" x14ac:dyDescent="0.45">
      <c r="A12936" s="10" t="s">
        <v>103</v>
      </c>
      <c r="B12936" s="20">
        <v>0.65</v>
      </c>
      <c r="C12936" s="19">
        <v>152616</v>
      </c>
      <c r="D12936" s="19">
        <v>16251.657740000001</v>
      </c>
      <c r="E12936" s="23">
        <v>0.225850512</v>
      </c>
      <c r="F12936" s="23">
        <v>0.18922578300000001</v>
      </c>
      <c r="G12936" s="17">
        <v>0.67943072800000004</v>
      </c>
      <c r="H12936" s="17">
        <v>0.32056927200000002</v>
      </c>
      <c r="I12936" s="17">
        <v>0.98786990100000005</v>
      </c>
      <c r="J12936" s="17">
        <v>1.21E-2</v>
      </c>
      <c r="K12936" s="17">
        <v>6.5599999999999999E-6</v>
      </c>
    </row>
    <row r="12937" spans="1:11" x14ac:dyDescent="0.45">
      <c r="A12937" s="10" t="s">
        <v>103</v>
      </c>
      <c r="B12937" s="20">
        <v>0.66</v>
      </c>
      <c r="C12937" s="19">
        <v>154948</v>
      </c>
      <c r="D12937" s="19">
        <v>16784.703280000002</v>
      </c>
      <c r="E12937" s="23">
        <v>0.23152244599999999</v>
      </c>
      <c r="F12937" s="23">
        <v>0.193057647</v>
      </c>
      <c r="G12937" s="17">
        <v>0.679001988</v>
      </c>
      <c r="H12937" s="17">
        <v>0.320998012</v>
      </c>
      <c r="I12937" s="17">
        <v>0.988234316</v>
      </c>
      <c r="J12937" s="17">
        <v>1.18E-2</v>
      </c>
      <c r="K12937" s="17">
        <v>6.3600000000000001E-6</v>
      </c>
    </row>
    <row r="12938" spans="1:11" x14ac:dyDescent="0.45">
      <c r="A12938" s="10" t="s">
        <v>103</v>
      </c>
      <c r="B12938" s="20">
        <v>0.67</v>
      </c>
      <c r="C12938" s="19">
        <v>157281</v>
      </c>
      <c r="D12938" s="19">
        <v>17330.73862</v>
      </c>
      <c r="E12938" s="23">
        <v>0.236485633</v>
      </c>
      <c r="F12938" s="23">
        <v>0.19695706700000001</v>
      </c>
      <c r="G12938" s="17">
        <v>0.67808571900000003</v>
      </c>
      <c r="H12938" s="17">
        <v>0.32191428100000002</v>
      </c>
      <c r="I12938" s="17">
        <v>0.98857131899999995</v>
      </c>
      <c r="J12938" s="17">
        <v>1.14E-2</v>
      </c>
      <c r="K12938" s="17">
        <v>6.1700000000000002E-6</v>
      </c>
    </row>
    <row r="12939" spans="1:11" x14ac:dyDescent="0.45">
      <c r="A12939" s="10" t="s">
        <v>103</v>
      </c>
      <c r="B12939" s="20">
        <v>0.68</v>
      </c>
      <c r="C12939" s="19">
        <v>159588</v>
      </c>
      <c r="D12939" s="19">
        <v>17883.460319999998</v>
      </c>
      <c r="E12939" s="23">
        <v>0.24235639</v>
      </c>
      <c r="F12939" s="23">
        <v>0.20093803199999999</v>
      </c>
      <c r="G12939" s="17">
        <v>0.67750708100000001</v>
      </c>
      <c r="H12939" s="17">
        <v>0.32249291899999999</v>
      </c>
      <c r="I12939" s="17">
        <v>0.988891984</v>
      </c>
      <c r="J12939" s="17">
        <v>1.11E-2</v>
      </c>
      <c r="K12939" s="17">
        <v>5.9900000000000002E-6</v>
      </c>
    </row>
    <row r="12940" spans="1:11" x14ac:dyDescent="0.45">
      <c r="A12940" s="10" t="s">
        <v>103</v>
      </c>
      <c r="B12940" s="20">
        <v>0.69</v>
      </c>
      <c r="C12940" s="19">
        <v>161941</v>
      </c>
      <c r="D12940" s="19">
        <v>18458.951990000001</v>
      </c>
      <c r="E12940" s="23">
        <v>0.24710984499999999</v>
      </c>
      <c r="F12940" s="23">
        <v>0.20494122400000001</v>
      </c>
      <c r="G12940" s="17">
        <v>0.67693789699999996</v>
      </c>
      <c r="H12940" s="17">
        <v>0.32306210299999999</v>
      </c>
      <c r="I12940" s="17">
        <v>0.98921154600000005</v>
      </c>
      <c r="J12940" s="17">
        <v>1.0800000000000001E-2</v>
      </c>
      <c r="K12940" s="17">
        <v>5.8200000000000002E-6</v>
      </c>
    </row>
    <row r="12941" spans="1:11" x14ac:dyDescent="0.45">
      <c r="A12941" s="10" t="s">
        <v>103</v>
      </c>
      <c r="B12941" s="20">
        <v>0.7</v>
      </c>
      <c r="C12941" s="19">
        <v>164265</v>
      </c>
      <c r="D12941" s="19">
        <v>19039.930899999999</v>
      </c>
      <c r="E12941" s="23">
        <v>0.25296290100000002</v>
      </c>
      <c r="F12941" s="23">
        <v>0.20884720800000001</v>
      </c>
      <c r="G12941" s="17">
        <v>0.67688186800000005</v>
      </c>
      <c r="H12941" s="17">
        <v>0.323118132</v>
      </c>
      <c r="I12941" s="17">
        <v>0.98950892800000001</v>
      </c>
      <c r="J12941" s="17">
        <v>1.0500000000000001E-2</v>
      </c>
      <c r="K12941" s="17">
        <v>6.9500000000000004E-6</v>
      </c>
    </row>
    <row r="12942" spans="1:11" x14ac:dyDescent="0.45">
      <c r="A12942" s="10" t="s">
        <v>103</v>
      </c>
      <c r="B12942" s="20">
        <v>0.71</v>
      </c>
      <c r="C12942" s="19">
        <v>166589</v>
      </c>
      <c r="D12942" s="19">
        <v>19634.477029999998</v>
      </c>
      <c r="E12942" s="23">
        <v>0.25865199799999999</v>
      </c>
      <c r="F12942" s="23">
        <v>0.21313912099999999</v>
      </c>
      <c r="G12942" s="17">
        <v>0.67709152500000003</v>
      </c>
      <c r="H12942" s="17">
        <v>0.32290847499999997</v>
      </c>
      <c r="I12942" s="17">
        <v>0.98981157900000005</v>
      </c>
      <c r="J12942" s="17">
        <v>1.0200000000000001E-2</v>
      </c>
      <c r="K12942" s="17">
        <v>6.7499999999999997E-6</v>
      </c>
    </row>
    <row r="12943" spans="1:11" x14ac:dyDescent="0.45">
      <c r="A12943" s="10" t="s">
        <v>103</v>
      </c>
      <c r="B12943" s="20">
        <v>0.72</v>
      </c>
      <c r="C12943" s="19">
        <v>168927</v>
      </c>
      <c r="D12943" s="19">
        <v>20245.955150000002</v>
      </c>
      <c r="E12943" s="23">
        <v>0.26414496300000001</v>
      </c>
      <c r="F12943" s="23">
        <v>0.21739788900000001</v>
      </c>
      <c r="G12943" s="17">
        <v>0.67658811200000002</v>
      </c>
      <c r="H12943" s="17">
        <v>0.32341188799999998</v>
      </c>
      <c r="I12943" s="17">
        <v>0.99010852900000001</v>
      </c>
      <c r="J12943" s="17">
        <v>9.8799999999999999E-3</v>
      </c>
      <c r="K12943" s="17">
        <v>6.5599999999999999E-6</v>
      </c>
    </row>
    <row r="12944" spans="1:11" x14ac:dyDescent="0.45">
      <c r="A12944" s="10" t="s">
        <v>103</v>
      </c>
      <c r="B12944" s="20">
        <v>0.73</v>
      </c>
      <c r="C12944" s="19">
        <v>171255</v>
      </c>
      <c r="D12944" s="19">
        <v>20867.09679</v>
      </c>
      <c r="E12944" s="23">
        <v>0.269645301</v>
      </c>
      <c r="F12944" s="23">
        <v>0.22166688500000001</v>
      </c>
      <c r="G12944" s="17">
        <v>0.67668097299999996</v>
      </c>
      <c r="H12944" s="17">
        <v>0.32331902699999998</v>
      </c>
      <c r="I12944" s="17">
        <v>0.99036871400000004</v>
      </c>
      <c r="J12944" s="17">
        <v>9.6200000000000001E-3</v>
      </c>
      <c r="K12944" s="17">
        <v>6.3799999999999999E-6</v>
      </c>
    </row>
    <row r="12945" spans="1:11" x14ac:dyDescent="0.45">
      <c r="A12945" s="10" t="s">
        <v>103</v>
      </c>
      <c r="B12945" s="20">
        <v>0.74</v>
      </c>
      <c r="C12945" s="19">
        <v>173592</v>
      </c>
      <c r="D12945" s="19">
        <v>21505.762200000001</v>
      </c>
      <c r="E12945" s="23">
        <v>0.27683460900000001</v>
      </c>
      <c r="F12945" s="23">
        <v>0.226037618</v>
      </c>
      <c r="G12945" s="17">
        <v>0.67640213800000004</v>
      </c>
      <c r="H12945" s="17">
        <v>0.32359786200000001</v>
      </c>
      <c r="I12945" s="17">
        <v>0.99064023000000001</v>
      </c>
      <c r="J12945" s="17">
        <v>9.3500000000000007E-3</v>
      </c>
      <c r="K12945" s="17">
        <v>6.1999999999999999E-6</v>
      </c>
    </row>
    <row r="12946" spans="1:11" x14ac:dyDescent="0.45">
      <c r="A12946" s="10" t="s">
        <v>103</v>
      </c>
      <c r="B12946" s="20">
        <v>0.75</v>
      </c>
      <c r="C12946" s="19">
        <v>175921</v>
      </c>
      <c r="D12946" s="19">
        <v>22159.133020000001</v>
      </c>
      <c r="E12946" s="23">
        <v>0.28369410499999997</v>
      </c>
      <c r="F12946" s="23">
        <v>0.23056019999999999</v>
      </c>
      <c r="G12946" s="17">
        <v>0.67630925200000003</v>
      </c>
      <c r="H12946" s="17">
        <v>0.32369074799999997</v>
      </c>
      <c r="I12946" s="17">
        <v>0.99089335199999995</v>
      </c>
      <c r="J12946" s="17">
        <v>9.1000000000000004E-3</v>
      </c>
      <c r="K12946" s="17">
        <v>6.0299999999999999E-6</v>
      </c>
    </row>
    <row r="12947" spans="1:11" x14ac:dyDescent="0.45">
      <c r="A12947" s="10" t="s">
        <v>103</v>
      </c>
      <c r="B12947" s="20">
        <v>0.76</v>
      </c>
      <c r="C12947" s="19">
        <v>178252</v>
      </c>
      <c r="D12947" s="19">
        <v>22827.994480000001</v>
      </c>
      <c r="E12947" s="23">
        <v>0.290275848</v>
      </c>
      <c r="F12947" s="23">
        <v>0.235173094</v>
      </c>
      <c r="G12947" s="17">
        <v>0.67600363500000005</v>
      </c>
      <c r="H12947" s="17">
        <v>0.32399636500000001</v>
      </c>
      <c r="I12947" s="17">
        <v>0.99111503400000001</v>
      </c>
      <c r="J12947" s="17">
        <v>8.8800000000000007E-3</v>
      </c>
      <c r="K12947" s="17">
        <v>5.8599999999999998E-6</v>
      </c>
    </row>
    <row r="12948" spans="1:11" x14ac:dyDescent="0.45">
      <c r="A12948" s="10" t="s">
        <v>103</v>
      </c>
      <c r="B12948" s="20">
        <v>0.77</v>
      </c>
      <c r="C12948" s="19">
        <v>180583</v>
      </c>
      <c r="D12948" s="19">
        <v>23511.88939</v>
      </c>
      <c r="E12948" s="23">
        <v>0.29721742000000001</v>
      </c>
      <c r="F12948" s="23">
        <v>0.23978381100000001</v>
      </c>
      <c r="G12948" s="17">
        <v>0.67568375800000002</v>
      </c>
      <c r="H12948" s="17">
        <v>0.32431624199999998</v>
      </c>
      <c r="I12948" s="17">
        <v>0.99134666699999996</v>
      </c>
      <c r="J12948" s="17">
        <v>8.6499999999999997E-3</v>
      </c>
      <c r="K12948" s="17">
        <v>5.6999999999999996E-6</v>
      </c>
    </row>
    <row r="12949" spans="1:11" x14ac:dyDescent="0.45">
      <c r="A12949" s="10" t="s">
        <v>103</v>
      </c>
      <c r="B12949" s="20">
        <v>0.78</v>
      </c>
      <c r="C12949" s="19">
        <v>182877</v>
      </c>
      <c r="D12949" s="19">
        <v>24203.30531</v>
      </c>
      <c r="E12949" s="23">
        <v>0.30573967299999999</v>
      </c>
      <c r="F12949" s="23">
        <v>0.244715092</v>
      </c>
      <c r="G12949" s="17">
        <v>0.67593519099999999</v>
      </c>
      <c r="H12949" s="17">
        <v>0.32406480900000001</v>
      </c>
      <c r="I12949" s="17">
        <v>0.99157505800000001</v>
      </c>
      <c r="J12949" s="17">
        <v>8.4200000000000004E-3</v>
      </c>
      <c r="K12949" s="17">
        <v>5.5400000000000003E-6</v>
      </c>
    </row>
    <row r="12950" spans="1:11" x14ac:dyDescent="0.45">
      <c r="A12950" s="10" t="s">
        <v>103</v>
      </c>
      <c r="B12950" s="20">
        <v>0.79</v>
      </c>
      <c r="C12950" s="19">
        <v>185239</v>
      </c>
      <c r="D12950" s="19">
        <v>24934.80773</v>
      </c>
      <c r="E12950" s="23">
        <v>0.31351185100000001</v>
      </c>
      <c r="F12950" s="23">
        <v>0.24970400700000001</v>
      </c>
      <c r="G12950" s="17">
        <v>0.67623988499999999</v>
      </c>
      <c r="H12950" s="17">
        <v>0.32376011500000001</v>
      </c>
      <c r="I12950" s="17">
        <v>0.99179333199999997</v>
      </c>
      <c r="J12950" s="17">
        <v>8.2000000000000007E-3</v>
      </c>
      <c r="K12950" s="17">
        <v>5.3900000000000001E-6</v>
      </c>
    </row>
    <row r="12951" spans="1:11" x14ac:dyDescent="0.45">
      <c r="A12951" s="10" t="s">
        <v>103</v>
      </c>
      <c r="B12951" s="20">
        <v>0.8</v>
      </c>
      <c r="C12951" s="19">
        <v>186641</v>
      </c>
      <c r="D12951" s="19">
        <v>25377.813630000001</v>
      </c>
      <c r="E12951" s="23">
        <v>0.31842157999999998</v>
      </c>
      <c r="F12951" s="23">
        <v>0.25279780800000001</v>
      </c>
      <c r="G12951" s="17">
        <v>0.67621798</v>
      </c>
      <c r="H12951" s="17">
        <v>0.32378202</v>
      </c>
      <c r="I12951" s="17">
        <v>0.99192360300000004</v>
      </c>
      <c r="J12951" s="17">
        <v>8.0700000000000008E-3</v>
      </c>
      <c r="K12951" s="17">
        <v>5.3000000000000001E-6</v>
      </c>
    </row>
    <row r="12952" spans="1:11" x14ac:dyDescent="0.45">
      <c r="A12952" s="10" t="s">
        <v>103</v>
      </c>
      <c r="B12952" s="20">
        <v>0.80100000000000005</v>
      </c>
      <c r="C12952" s="19">
        <v>186872</v>
      </c>
      <c r="D12952" s="19">
        <v>25451.45883</v>
      </c>
      <c r="E12952" s="23">
        <v>0.31907299300000003</v>
      </c>
      <c r="F12952" s="23">
        <v>0.253284905</v>
      </c>
      <c r="G12952" s="17">
        <v>0.67612590400000006</v>
      </c>
      <c r="H12952" s="17">
        <v>0.323874096</v>
      </c>
      <c r="I12952" s="17">
        <v>0.99194503199999995</v>
      </c>
      <c r="J12952" s="17">
        <v>8.0499999999999999E-3</v>
      </c>
      <c r="K12952" s="17">
        <v>5.2800000000000003E-6</v>
      </c>
    </row>
    <row r="12953" spans="1:11" x14ac:dyDescent="0.45">
      <c r="A12953" s="10" t="s">
        <v>103</v>
      </c>
      <c r="B12953" s="20">
        <v>0.80200000000000005</v>
      </c>
      <c r="C12953" s="19">
        <v>187108</v>
      </c>
      <c r="D12953" s="19">
        <v>25526.82072</v>
      </c>
      <c r="E12953" s="23">
        <v>0.31950668799999998</v>
      </c>
      <c r="F12953" s="23">
        <v>0.25379592499999998</v>
      </c>
      <c r="G12953" s="17">
        <v>0.67620839300000002</v>
      </c>
      <c r="H12953" s="17">
        <v>0.32379160699999998</v>
      </c>
      <c r="I12953" s="17">
        <v>0.99197004</v>
      </c>
      <c r="J12953" s="17">
        <v>8.0199999999999994E-3</v>
      </c>
      <c r="K12953" s="17">
        <v>5.2700000000000004E-6</v>
      </c>
    </row>
    <row r="12954" spans="1:11" x14ac:dyDescent="0.45">
      <c r="A12954" s="10" t="s">
        <v>103</v>
      </c>
      <c r="B12954" s="20">
        <v>0.80300000000000005</v>
      </c>
      <c r="C12954" s="19">
        <v>187321</v>
      </c>
      <c r="D12954" s="19">
        <v>25594.932529999998</v>
      </c>
      <c r="E12954" s="23">
        <v>0.32005466300000002</v>
      </c>
      <c r="F12954" s="23">
        <v>0.25433988800000001</v>
      </c>
      <c r="G12954" s="17">
        <v>0.676320327</v>
      </c>
      <c r="H12954" s="17">
        <v>0.323679673</v>
      </c>
      <c r="I12954" s="17">
        <v>0.99199093100000002</v>
      </c>
      <c r="J12954" s="17">
        <v>8.0000000000000002E-3</v>
      </c>
      <c r="K12954" s="17">
        <v>5.2499999999999997E-6</v>
      </c>
    </row>
    <row r="12955" spans="1:11" x14ac:dyDescent="0.45">
      <c r="A12955" s="10" t="s">
        <v>103</v>
      </c>
      <c r="B12955" s="20">
        <v>0.80400000000000005</v>
      </c>
      <c r="C12955" s="19">
        <v>187551</v>
      </c>
      <c r="D12955" s="19">
        <v>25668.666880000001</v>
      </c>
      <c r="E12955" s="23">
        <v>0.32107513199999999</v>
      </c>
      <c r="F12955" s="23">
        <v>0.25478531599999998</v>
      </c>
      <c r="G12955" s="17">
        <v>0.67645600400000006</v>
      </c>
      <c r="H12955" s="17">
        <v>0.323543996</v>
      </c>
      <c r="I12955" s="17">
        <v>0.99201149499999997</v>
      </c>
      <c r="J12955" s="17">
        <v>7.9799999999999992E-3</v>
      </c>
      <c r="K12955" s="17">
        <v>5.2399999999999998E-6</v>
      </c>
    </row>
    <row r="12956" spans="1:11" x14ac:dyDescent="0.45">
      <c r="A12956" s="10" t="s">
        <v>103</v>
      </c>
      <c r="B12956" s="20">
        <v>0.80500000000000005</v>
      </c>
      <c r="C12956" s="19">
        <v>187787</v>
      </c>
      <c r="D12956" s="19">
        <v>25744.505450000001</v>
      </c>
      <c r="E12956" s="23">
        <v>0.32157047999999999</v>
      </c>
      <c r="F12956" s="23">
        <v>0.25537281299999998</v>
      </c>
      <c r="G12956" s="17">
        <v>0.67671351099999999</v>
      </c>
      <c r="H12956" s="17">
        <v>0.32328648900000001</v>
      </c>
      <c r="I12956" s="17">
        <v>0.99202943300000002</v>
      </c>
      <c r="J12956" s="17">
        <v>7.9699999999999997E-3</v>
      </c>
      <c r="K12956" s="17">
        <v>5.2299999999999999E-6</v>
      </c>
    </row>
    <row r="12957" spans="1:11" x14ac:dyDescent="0.45">
      <c r="A12957" s="10" t="s">
        <v>103</v>
      </c>
      <c r="B12957" s="20">
        <v>0.80600000000000005</v>
      </c>
      <c r="C12957" s="19">
        <v>188040</v>
      </c>
      <c r="D12957" s="19">
        <v>25825.992320000001</v>
      </c>
      <c r="E12957" s="23">
        <v>0.32267703800000003</v>
      </c>
      <c r="F12957" s="23">
        <v>0.25586165999999999</v>
      </c>
      <c r="G12957" s="17">
        <v>0.67675494599999997</v>
      </c>
      <c r="H12957" s="17">
        <v>0.32324505399999998</v>
      </c>
      <c r="I12957" s="17">
        <v>0.99205467199999997</v>
      </c>
      <c r="J12957" s="17">
        <v>7.9399999999999991E-3</v>
      </c>
      <c r="K12957" s="17">
        <v>5.2100000000000001E-6</v>
      </c>
    </row>
    <row r="12958" spans="1:11" x14ac:dyDescent="0.45">
      <c r="A12958" s="10" t="s">
        <v>103</v>
      </c>
      <c r="B12958" s="20">
        <v>0.80700000000000005</v>
      </c>
      <c r="C12958" s="19">
        <v>188263</v>
      </c>
      <c r="D12958" s="19">
        <v>25898.042839999998</v>
      </c>
      <c r="E12958" s="23">
        <v>0.32357975999999999</v>
      </c>
      <c r="F12958" s="23">
        <v>0.256440273</v>
      </c>
      <c r="G12958" s="17">
        <v>0.67664384399999999</v>
      </c>
      <c r="H12958" s="17">
        <v>0.32335615600000001</v>
      </c>
      <c r="I12958" s="17">
        <v>0.99207386099999995</v>
      </c>
      <c r="J12958" s="17">
        <v>7.92E-3</v>
      </c>
      <c r="K12958" s="17">
        <v>5.2000000000000002E-6</v>
      </c>
    </row>
    <row r="12959" spans="1:11" x14ac:dyDescent="0.45">
      <c r="A12959" s="10" t="s">
        <v>103</v>
      </c>
      <c r="B12959" s="20">
        <v>0.80800000000000005</v>
      </c>
      <c r="C12959" s="19">
        <v>188504</v>
      </c>
      <c r="D12959" s="19">
        <v>25976.14803</v>
      </c>
      <c r="E12959" s="23">
        <v>0.324405956</v>
      </c>
      <c r="F12959" s="23">
        <v>0.25696025</v>
      </c>
      <c r="G12959" s="17">
        <v>0.67664346600000003</v>
      </c>
      <c r="H12959" s="17">
        <v>0.32335653399999997</v>
      </c>
      <c r="I12959" s="17">
        <v>0.99209104400000003</v>
      </c>
      <c r="J12959" s="17">
        <v>7.9000000000000008E-3</v>
      </c>
      <c r="K12959" s="17">
        <v>5.1900000000000003E-6</v>
      </c>
    </row>
    <row r="12960" spans="1:11" x14ac:dyDescent="0.45">
      <c r="A12960" s="10" t="s">
        <v>103</v>
      </c>
      <c r="B12960" s="20">
        <v>0.80900000000000005</v>
      </c>
      <c r="C12960" s="19">
        <v>188733</v>
      </c>
      <c r="D12960" s="19">
        <v>26050.540659999999</v>
      </c>
      <c r="E12960" s="23">
        <v>0.32532465900000002</v>
      </c>
      <c r="F12960" s="23">
        <v>0.25745822200000001</v>
      </c>
      <c r="G12960" s="17">
        <v>0.67662782899999996</v>
      </c>
      <c r="H12960" s="17">
        <v>0.32337217099999999</v>
      </c>
      <c r="I12960" s="17">
        <v>0.99210158699999995</v>
      </c>
      <c r="J12960" s="17">
        <v>7.8899999999999994E-3</v>
      </c>
      <c r="K12960" s="17">
        <v>5.1699999999999996E-6</v>
      </c>
    </row>
    <row r="12961" spans="1:11" x14ac:dyDescent="0.45">
      <c r="A12961" s="10" t="s">
        <v>103</v>
      </c>
      <c r="B12961" s="20">
        <v>0.81</v>
      </c>
      <c r="C12961" s="19">
        <v>188966</v>
      </c>
      <c r="D12961" s="19">
        <v>26126.500459999999</v>
      </c>
      <c r="E12961" s="23">
        <v>0.326423511</v>
      </c>
      <c r="F12961" s="23">
        <v>0.25802639300000002</v>
      </c>
      <c r="G12961" s="17">
        <v>0.67669316199999996</v>
      </c>
      <c r="H12961" s="17">
        <v>0.32330683799999999</v>
      </c>
      <c r="I12961" s="17">
        <v>0.99212288599999998</v>
      </c>
      <c r="J12961" s="17">
        <v>7.8700000000000003E-3</v>
      </c>
      <c r="K12961" s="17">
        <v>5.1599999999999997E-6</v>
      </c>
    </row>
    <row r="12962" spans="1:11" x14ac:dyDescent="0.45">
      <c r="A12962" s="10" t="s">
        <v>103</v>
      </c>
      <c r="B12962" s="20">
        <v>0.81100000000000005</v>
      </c>
      <c r="C12962" s="19">
        <v>189197</v>
      </c>
      <c r="D12962" s="19">
        <v>26201.993399999999</v>
      </c>
      <c r="E12962" s="23">
        <v>0.32742428499999998</v>
      </c>
      <c r="F12962" s="23">
        <v>0.25852877699999999</v>
      </c>
      <c r="G12962" s="17">
        <v>0.676744346</v>
      </c>
      <c r="H12962" s="17">
        <v>0.323255654</v>
      </c>
      <c r="I12962" s="17">
        <v>0.99214398800000003</v>
      </c>
      <c r="J12962" s="17">
        <v>7.8499999999999993E-3</v>
      </c>
      <c r="K12962" s="17">
        <v>5.1399999999999999E-6</v>
      </c>
    </row>
    <row r="12963" spans="1:11" x14ac:dyDescent="0.45">
      <c r="A12963" s="10" t="s">
        <v>103</v>
      </c>
      <c r="B12963" s="20">
        <v>0.81200000000000006</v>
      </c>
      <c r="C12963" s="19">
        <v>189431</v>
      </c>
      <c r="D12963" s="19">
        <v>26278.72219</v>
      </c>
      <c r="E12963" s="23">
        <v>0.32822647999999999</v>
      </c>
      <c r="F12963" s="23">
        <v>0.25908908200000003</v>
      </c>
      <c r="G12963" s="17">
        <v>0.67684275500000002</v>
      </c>
      <c r="H12963" s="17">
        <v>0.32315724499999998</v>
      </c>
      <c r="I12963" s="17">
        <v>0.99216420699999996</v>
      </c>
      <c r="J12963" s="17">
        <v>7.8300000000000002E-3</v>
      </c>
      <c r="K12963" s="17">
        <v>5.13E-6</v>
      </c>
    </row>
    <row r="12964" spans="1:11" x14ac:dyDescent="0.45">
      <c r="A12964" s="10" t="s">
        <v>103</v>
      </c>
      <c r="B12964" s="20">
        <v>0.81299999999999994</v>
      </c>
      <c r="C12964" s="19">
        <v>189656</v>
      </c>
      <c r="D12964" s="19">
        <v>26352.69857</v>
      </c>
      <c r="E12964" s="23">
        <v>0.32919767</v>
      </c>
      <c r="F12964" s="23">
        <v>0.25962587199999998</v>
      </c>
      <c r="G12964" s="17">
        <v>0.67690977299999999</v>
      </c>
      <c r="H12964" s="17">
        <v>0.32309022700000001</v>
      </c>
      <c r="I12964" s="17">
        <v>0.99218339499999997</v>
      </c>
      <c r="J12964" s="17">
        <v>7.8100000000000001E-3</v>
      </c>
      <c r="K12964" s="17">
        <v>5.1200000000000001E-6</v>
      </c>
    </row>
    <row r="12965" spans="1:11" x14ac:dyDescent="0.45">
      <c r="A12965" s="10" t="s">
        <v>103</v>
      </c>
      <c r="B12965" s="20">
        <v>0.81399999999999995</v>
      </c>
      <c r="C12965" s="19">
        <v>189893</v>
      </c>
      <c r="D12965" s="19">
        <v>26430.879639999999</v>
      </c>
      <c r="E12965" s="23">
        <v>0.33033058799999998</v>
      </c>
      <c r="F12965" s="23">
        <v>0.260149303</v>
      </c>
      <c r="G12965" s="17">
        <v>0.67689698899999995</v>
      </c>
      <c r="H12965" s="17">
        <v>0.323103011</v>
      </c>
      <c r="I12965" s="17">
        <v>0.99220702100000002</v>
      </c>
      <c r="J12965" s="17">
        <v>7.79E-3</v>
      </c>
      <c r="K12965" s="17">
        <v>5.1000000000000003E-6</v>
      </c>
    </row>
    <row r="12966" spans="1:11" x14ac:dyDescent="0.45">
      <c r="A12966" s="10" t="s">
        <v>103</v>
      </c>
      <c r="B12966" s="20">
        <v>0.81499999999999995</v>
      </c>
      <c r="C12966" s="19">
        <v>190137</v>
      </c>
      <c r="D12966" s="19">
        <v>26511.607049999999</v>
      </c>
      <c r="E12966" s="23">
        <v>0.331304614</v>
      </c>
      <c r="F12966" s="23">
        <v>0.26068611800000002</v>
      </c>
      <c r="G12966" s="17">
        <v>0.67696976399999997</v>
      </c>
      <c r="H12966" s="17">
        <v>0.32303023600000003</v>
      </c>
      <c r="I12966" s="17">
        <v>0.99222550600000003</v>
      </c>
      <c r="J12966" s="17">
        <v>7.77E-3</v>
      </c>
      <c r="K12966" s="17">
        <v>5.0900000000000004E-6</v>
      </c>
    </row>
    <row r="12967" spans="1:11" x14ac:dyDescent="0.45">
      <c r="A12967" s="10" t="s">
        <v>103</v>
      </c>
      <c r="B12967" s="20">
        <v>0.81599999999999995</v>
      </c>
      <c r="C12967" s="19">
        <v>190368</v>
      </c>
      <c r="D12967" s="19">
        <v>26588.198530000001</v>
      </c>
      <c r="E12967" s="23">
        <v>0.331871048</v>
      </c>
      <c r="F12967" s="23">
        <v>0.261229922</v>
      </c>
      <c r="G12967" s="17">
        <v>0.67709909199999996</v>
      </c>
      <c r="H12967" s="17">
        <v>0.32290090799999999</v>
      </c>
      <c r="I12967" s="17">
        <v>0.99224086300000003</v>
      </c>
      <c r="J12967" s="17">
        <v>7.7499999999999999E-3</v>
      </c>
      <c r="K12967" s="17">
        <v>5.0799999999999996E-6</v>
      </c>
    </row>
    <row r="12968" spans="1:11" x14ac:dyDescent="0.45">
      <c r="A12968" s="10" t="s">
        <v>103</v>
      </c>
      <c r="B12968" s="20">
        <v>0.81699999999999995</v>
      </c>
      <c r="C12968" s="19">
        <v>190601</v>
      </c>
      <c r="D12968" s="19">
        <v>26665.643970000001</v>
      </c>
      <c r="E12968" s="23">
        <v>0.33300458900000002</v>
      </c>
      <c r="F12968" s="23">
        <v>0.26180335100000002</v>
      </c>
      <c r="G12968" s="17">
        <v>0.67714754899999996</v>
      </c>
      <c r="H12968" s="17">
        <v>0.32285245099999998</v>
      </c>
      <c r="I12968" s="17">
        <v>0.99226108999999996</v>
      </c>
      <c r="J12968" s="17">
        <v>7.7299999999999999E-3</v>
      </c>
      <c r="K12968" s="17">
        <v>5.0699999999999997E-6</v>
      </c>
    </row>
    <row r="12969" spans="1:11" x14ac:dyDescent="0.45">
      <c r="A12969" s="10" t="s">
        <v>103</v>
      </c>
      <c r="B12969" s="20">
        <v>0.81799999999999995</v>
      </c>
      <c r="C12969" s="19">
        <v>190836</v>
      </c>
      <c r="D12969" s="19">
        <v>26743.986489999999</v>
      </c>
      <c r="E12969" s="23">
        <v>0.33385873700000002</v>
      </c>
      <c r="F12969" s="23">
        <v>0.26235750800000002</v>
      </c>
      <c r="G12969" s="17">
        <v>0.67692154500000001</v>
      </c>
      <c r="H12969" s="17">
        <v>0.32307845499999999</v>
      </c>
      <c r="I12969" s="17">
        <v>0.99227750199999998</v>
      </c>
      <c r="J12969" s="17">
        <v>7.7200000000000003E-3</v>
      </c>
      <c r="K12969" s="17">
        <v>5.0499999999999999E-6</v>
      </c>
    </row>
    <row r="12970" spans="1:11" x14ac:dyDescent="0.45">
      <c r="A12970" s="10" t="s">
        <v>103</v>
      </c>
      <c r="B12970" s="20">
        <v>0.81899999999999995</v>
      </c>
      <c r="C12970" s="19">
        <v>191067</v>
      </c>
      <c r="D12970" s="19">
        <v>26821.218639999999</v>
      </c>
      <c r="E12970" s="23">
        <v>0.33494698499999997</v>
      </c>
      <c r="F12970" s="23">
        <v>0.26290375399999999</v>
      </c>
      <c r="G12970" s="17">
        <v>0.676877744</v>
      </c>
      <c r="H12970" s="17">
        <v>0.323122256</v>
      </c>
      <c r="I12970" s="17">
        <v>0.99229869500000001</v>
      </c>
      <c r="J12970" s="17">
        <v>7.7000000000000002E-3</v>
      </c>
      <c r="K12970" s="17">
        <v>5.04E-6</v>
      </c>
    </row>
    <row r="12971" spans="1:11" x14ac:dyDescent="0.45">
      <c r="A12971" s="10" t="s">
        <v>103</v>
      </c>
      <c r="B12971" s="20">
        <v>0.82</v>
      </c>
      <c r="C12971" s="19">
        <v>191297</v>
      </c>
      <c r="D12971" s="19">
        <v>26898.416700000002</v>
      </c>
      <c r="E12971" s="23">
        <v>0.33610968800000002</v>
      </c>
      <c r="F12971" s="23">
        <v>0.26342923800000001</v>
      </c>
      <c r="G12971" s="17">
        <v>0.67698395700000003</v>
      </c>
      <c r="H12971" s="17">
        <v>0.32301604299999997</v>
      </c>
      <c r="I12971" s="17">
        <v>0.99232009700000001</v>
      </c>
      <c r="J12971" s="17">
        <v>7.6699999999999997E-3</v>
      </c>
      <c r="K12971" s="17">
        <v>5.0300000000000001E-6</v>
      </c>
    </row>
    <row r="12972" spans="1:11" x14ac:dyDescent="0.45">
      <c r="A12972" s="10" t="s">
        <v>103</v>
      </c>
      <c r="B12972" s="20">
        <v>0.82099999999999995</v>
      </c>
      <c r="C12972" s="19">
        <v>191531</v>
      </c>
      <c r="D12972" s="19">
        <v>26977.161919999999</v>
      </c>
      <c r="E12972" s="23">
        <v>0.33692989800000001</v>
      </c>
      <c r="F12972" s="23">
        <v>0.264010992</v>
      </c>
      <c r="G12972" s="17">
        <v>0.67695046800000003</v>
      </c>
      <c r="H12972" s="17">
        <v>0.32304953199999997</v>
      </c>
      <c r="I12972" s="17">
        <v>0.99233242700000002</v>
      </c>
      <c r="J12972" s="17">
        <v>7.6600000000000001E-3</v>
      </c>
      <c r="K12972" s="17">
        <v>5.0100000000000003E-6</v>
      </c>
    </row>
    <row r="12973" spans="1:11" x14ac:dyDescent="0.45">
      <c r="A12973" s="10" t="s">
        <v>103</v>
      </c>
      <c r="B12973" s="20">
        <v>0.82199999999999995</v>
      </c>
      <c r="C12973" s="19">
        <v>191757</v>
      </c>
      <c r="D12973" s="19">
        <v>27053.47208</v>
      </c>
      <c r="E12973" s="23">
        <v>0.33821777200000003</v>
      </c>
      <c r="F12973" s="23">
        <v>0.26456743900000002</v>
      </c>
      <c r="G12973" s="17">
        <v>0.67673148800000005</v>
      </c>
      <c r="H12973" s="17">
        <v>0.32326851200000001</v>
      </c>
      <c r="I12973" s="17">
        <v>0.99235246200000005</v>
      </c>
      <c r="J12973" s="17">
        <v>7.6400000000000001E-3</v>
      </c>
      <c r="K12973" s="17">
        <v>5.0000000000000004E-6</v>
      </c>
    </row>
    <row r="12974" spans="1:11" x14ac:dyDescent="0.45">
      <c r="A12974" s="10" t="s">
        <v>103</v>
      </c>
      <c r="B12974" s="20">
        <v>0.82299999999999995</v>
      </c>
      <c r="C12974" s="19">
        <v>191999</v>
      </c>
      <c r="D12974" s="19">
        <v>27135.440859999999</v>
      </c>
      <c r="E12974" s="23">
        <v>0.33933576199999999</v>
      </c>
      <c r="F12974" s="23">
        <v>0.26508456499999999</v>
      </c>
      <c r="G12974" s="17">
        <v>0.67678477500000001</v>
      </c>
      <c r="H12974" s="17">
        <v>0.32321522499999999</v>
      </c>
      <c r="I12974" s="17">
        <v>0.99237490699999997</v>
      </c>
      <c r="J12974" s="17">
        <v>7.62E-3</v>
      </c>
      <c r="K12974" s="17">
        <v>4.9799999999999998E-6</v>
      </c>
    </row>
    <row r="12975" spans="1:11" x14ac:dyDescent="0.45">
      <c r="A12975" s="10" t="s">
        <v>103</v>
      </c>
      <c r="B12975" s="20">
        <v>0.82399999999999995</v>
      </c>
      <c r="C12975" s="19">
        <v>192211</v>
      </c>
      <c r="D12975" s="19">
        <v>27207.468649999999</v>
      </c>
      <c r="E12975" s="23">
        <v>0.34018915199999999</v>
      </c>
      <c r="F12975" s="23">
        <v>0.26566155299999999</v>
      </c>
      <c r="G12975" s="17">
        <v>0.67686032500000004</v>
      </c>
      <c r="H12975" s="17">
        <v>0.32313967500000002</v>
      </c>
      <c r="I12975" s="17">
        <v>0.99239264900000002</v>
      </c>
      <c r="J12975" s="17">
        <v>7.6E-3</v>
      </c>
      <c r="K12975" s="17">
        <v>4.9699999999999998E-6</v>
      </c>
    </row>
    <row r="12976" spans="1:11" x14ac:dyDescent="0.45">
      <c r="A12976" s="10" t="s">
        <v>103</v>
      </c>
      <c r="B12976" s="20">
        <v>0.82499999999999996</v>
      </c>
      <c r="C12976" s="19">
        <v>192464</v>
      </c>
      <c r="D12976" s="19">
        <v>27293.70651</v>
      </c>
      <c r="E12976" s="23">
        <v>0.34135072700000002</v>
      </c>
      <c r="F12976" s="23">
        <v>0.26622490900000001</v>
      </c>
      <c r="G12976" s="17">
        <v>0.67703051000000003</v>
      </c>
      <c r="H12976" s="17">
        <v>0.32296949000000003</v>
      </c>
      <c r="I12976" s="17">
        <v>0.99241515000000002</v>
      </c>
      <c r="J12976" s="17">
        <v>7.5799999999999999E-3</v>
      </c>
      <c r="K12976" s="17">
        <v>4.9599999999999999E-6</v>
      </c>
    </row>
    <row r="12977" spans="1:11" x14ac:dyDescent="0.45">
      <c r="A12977" s="10" t="s">
        <v>103</v>
      </c>
      <c r="B12977" s="20">
        <v>0.82599999999999996</v>
      </c>
      <c r="C12977" s="19">
        <v>192693</v>
      </c>
      <c r="D12977" s="19">
        <v>27371.94643</v>
      </c>
      <c r="E12977" s="23">
        <v>0.342028045</v>
      </c>
      <c r="F12977" s="23">
        <v>0.26681421599999999</v>
      </c>
      <c r="G12977" s="17">
        <v>0.67701992300000002</v>
      </c>
      <c r="H12977" s="17">
        <v>0.32298007699999998</v>
      </c>
      <c r="I12977" s="17">
        <v>0.99243470099999997</v>
      </c>
      <c r="J12977" s="17">
        <v>7.5599999999999999E-3</v>
      </c>
      <c r="K12977" s="17">
        <v>4.9400000000000001E-6</v>
      </c>
    </row>
    <row r="12978" spans="1:11" x14ac:dyDescent="0.45">
      <c r="A12978" s="10" t="s">
        <v>103</v>
      </c>
      <c r="B12978" s="20">
        <v>0.82699999999999996</v>
      </c>
      <c r="C12978" s="19">
        <v>192931</v>
      </c>
      <c r="D12978" s="19">
        <v>27453.421269999999</v>
      </c>
      <c r="E12978" s="23">
        <v>0.34284597300000003</v>
      </c>
      <c r="F12978" s="23">
        <v>0.26726230099999998</v>
      </c>
      <c r="G12978" s="17">
        <v>0.67696223</v>
      </c>
      <c r="H12978" s="17">
        <v>0.32303777</v>
      </c>
      <c r="I12978" s="17">
        <v>0.99245651099999999</v>
      </c>
      <c r="J12978" s="17">
        <v>7.5399999999999998E-3</v>
      </c>
      <c r="K12978" s="17">
        <v>4.9300000000000002E-6</v>
      </c>
    </row>
    <row r="12979" spans="1:11" x14ac:dyDescent="0.45">
      <c r="A12979" s="10" t="s">
        <v>103</v>
      </c>
      <c r="B12979" s="20">
        <v>0.82799999999999996</v>
      </c>
      <c r="C12979" s="19">
        <v>193163</v>
      </c>
      <c r="D12979" s="19">
        <v>27533.063399999999</v>
      </c>
      <c r="E12979" s="23">
        <v>0.343857947</v>
      </c>
      <c r="F12979" s="23">
        <v>0.26796847600000001</v>
      </c>
      <c r="G12979" s="17">
        <v>0.67690499699999995</v>
      </c>
      <c r="H12979" s="17">
        <v>0.32309500299999999</v>
      </c>
      <c r="I12979" s="17">
        <v>0.99247611899999999</v>
      </c>
      <c r="J12979" s="17">
        <v>7.5199999999999998E-3</v>
      </c>
      <c r="K12979" s="17">
        <v>4.9200000000000003E-6</v>
      </c>
    </row>
    <row r="12980" spans="1:11" x14ac:dyDescent="0.45">
      <c r="A12980" s="10" t="s">
        <v>103</v>
      </c>
      <c r="B12980" s="20">
        <v>0.82899999999999996</v>
      </c>
      <c r="C12980" s="19">
        <v>193399</v>
      </c>
      <c r="D12980" s="19">
        <v>27614.33539</v>
      </c>
      <c r="E12980" s="23">
        <v>0.34488111799999999</v>
      </c>
      <c r="F12980" s="23">
        <v>0.26854449800000002</v>
      </c>
      <c r="G12980" s="17">
        <v>0.67688561000000003</v>
      </c>
      <c r="H12980" s="17">
        <v>0.32311438999999997</v>
      </c>
      <c r="I12980" s="17">
        <v>0.99249821400000005</v>
      </c>
      <c r="J12980" s="17">
        <v>7.4999999999999997E-3</v>
      </c>
      <c r="K12980" s="17">
        <v>4.8999999999999997E-6</v>
      </c>
    </row>
    <row r="12981" spans="1:11" x14ac:dyDescent="0.45">
      <c r="A12981" s="10" t="s">
        <v>103</v>
      </c>
      <c r="B12981" s="20">
        <v>0.83</v>
      </c>
      <c r="C12981" s="19">
        <v>193631</v>
      </c>
      <c r="D12981" s="19">
        <v>27694.422470000001</v>
      </c>
      <c r="E12981" s="23">
        <v>0.345640899</v>
      </c>
      <c r="F12981" s="23">
        <v>0.26911879</v>
      </c>
      <c r="G12981" s="17">
        <v>0.67690607400000002</v>
      </c>
      <c r="H12981" s="17">
        <v>0.32309392599999998</v>
      </c>
      <c r="I12981" s="17">
        <v>0.99251957899999999</v>
      </c>
      <c r="J12981" s="17">
        <v>7.4799999999999997E-3</v>
      </c>
      <c r="K12981" s="17">
        <v>4.8899999999999998E-6</v>
      </c>
    </row>
    <row r="12982" spans="1:11" x14ac:dyDescent="0.45">
      <c r="A12982" s="10" t="s">
        <v>103</v>
      </c>
      <c r="B12982" s="20">
        <v>0.83099999999999996</v>
      </c>
      <c r="C12982" s="19">
        <v>193844</v>
      </c>
      <c r="D12982" s="19">
        <v>27768.16662</v>
      </c>
      <c r="E12982" s="23">
        <v>0.34665549899999998</v>
      </c>
      <c r="F12982" s="23">
        <v>0.269695352</v>
      </c>
      <c r="G12982" s="17">
        <v>0.67682775799999995</v>
      </c>
      <c r="H12982" s="17">
        <v>0.323172242</v>
      </c>
      <c r="I12982" s="17">
        <v>0.99253722899999997</v>
      </c>
      <c r="J12982" s="17">
        <v>7.4599999999999996E-3</v>
      </c>
      <c r="K12982" s="17">
        <v>4.8799999999999999E-6</v>
      </c>
    </row>
    <row r="12983" spans="1:11" x14ac:dyDescent="0.45">
      <c r="A12983" s="10" t="s">
        <v>103</v>
      </c>
      <c r="B12983" s="20">
        <v>0.83199999999999996</v>
      </c>
      <c r="C12983" s="19">
        <v>194097</v>
      </c>
      <c r="D12983" s="19">
        <v>27855.973180000001</v>
      </c>
      <c r="E12983" s="23">
        <v>0.34742992299999997</v>
      </c>
      <c r="F12983" s="23">
        <v>0.27023694799999998</v>
      </c>
      <c r="G12983" s="17">
        <v>0.67691411999999995</v>
      </c>
      <c r="H12983" s="17">
        <v>0.32308587999999999</v>
      </c>
      <c r="I12983" s="17">
        <v>0.99244489700000005</v>
      </c>
      <c r="J12983" s="17">
        <v>7.5500000000000003E-3</v>
      </c>
      <c r="K12983" s="17">
        <v>4.8600000000000001E-6</v>
      </c>
    </row>
    <row r="12984" spans="1:11" x14ac:dyDescent="0.45">
      <c r="A12984" s="10" t="s">
        <v>103</v>
      </c>
      <c r="B12984" s="20">
        <v>0.83299999999999996</v>
      </c>
      <c r="C12984" s="19">
        <v>194325</v>
      </c>
      <c r="D12984" s="19">
        <v>27935.311000000002</v>
      </c>
      <c r="E12984" s="23">
        <v>0.34858220200000001</v>
      </c>
      <c r="F12984" s="23">
        <v>0.27082220099999998</v>
      </c>
      <c r="G12984" s="17">
        <v>0.67702560099999998</v>
      </c>
      <c r="H12984" s="17">
        <v>0.32297439900000002</v>
      </c>
      <c r="I12984" s="17">
        <v>0.99246205799999998</v>
      </c>
      <c r="J12984" s="17">
        <v>7.5300000000000002E-3</v>
      </c>
      <c r="K12984" s="17">
        <v>4.8500000000000002E-6</v>
      </c>
    </row>
    <row r="12985" spans="1:11" x14ac:dyDescent="0.45">
      <c r="A12985" s="10" t="s">
        <v>103</v>
      </c>
      <c r="B12985" s="20">
        <v>0.83399999999999996</v>
      </c>
      <c r="C12985" s="19">
        <v>194548</v>
      </c>
      <c r="D12985" s="19">
        <v>28013.143840000001</v>
      </c>
      <c r="E12985" s="23">
        <v>0.34933433699999999</v>
      </c>
      <c r="F12985" s="23">
        <v>0.27144120300000002</v>
      </c>
      <c r="G12985" s="17">
        <v>0.67702572100000002</v>
      </c>
      <c r="H12985" s="17">
        <v>0.32297427899999998</v>
      </c>
      <c r="I12985" s="17">
        <v>0.99247416099999997</v>
      </c>
      <c r="J12985" s="17">
        <v>7.5199999999999998E-3</v>
      </c>
      <c r="K12985" s="17">
        <v>4.8400000000000002E-6</v>
      </c>
    </row>
    <row r="12986" spans="1:11" x14ac:dyDescent="0.45">
      <c r="A12986" s="10" t="s">
        <v>103</v>
      </c>
      <c r="B12986" s="20">
        <v>0.83499999999999996</v>
      </c>
      <c r="C12986" s="19">
        <v>194797</v>
      </c>
      <c r="D12986" s="19">
        <v>28100.248609999999</v>
      </c>
      <c r="E12986" s="23">
        <v>0.35045411100000001</v>
      </c>
      <c r="F12986" s="23">
        <v>0.27198752900000001</v>
      </c>
      <c r="G12986" s="17">
        <v>0.67711515099999997</v>
      </c>
      <c r="H12986" s="17">
        <v>0.32288484899999997</v>
      </c>
      <c r="I12986" s="17">
        <v>0.99249645600000003</v>
      </c>
      <c r="J12986" s="17">
        <v>7.4999999999999997E-3</v>
      </c>
      <c r="K12986" s="17">
        <v>4.8300000000000003E-6</v>
      </c>
    </row>
    <row r="12987" spans="1:11" x14ac:dyDescent="0.45">
      <c r="A12987" s="10" t="s">
        <v>103</v>
      </c>
      <c r="B12987" s="20">
        <v>0.83599999999999997</v>
      </c>
      <c r="C12987" s="19">
        <v>195031</v>
      </c>
      <c r="D12987" s="19">
        <v>28182.351879999998</v>
      </c>
      <c r="E12987" s="23">
        <v>0.35133847800000001</v>
      </c>
      <c r="F12987" s="23">
        <v>0.27262386300000002</v>
      </c>
      <c r="G12987" s="17">
        <v>0.67719490699999996</v>
      </c>
      <c r="H12987" s="17">
        <v>0.32280509299999999</v>
      </c>
      <c r="I12987" s="17">
        <v>0.99251697100000003</v>
      </c>
      <c r="J12987" s="17">
        <v>7.4799999999999997E-3</v>
      </c>
      <c r="K12987" s="17">
        <v>4.8099999999999997E-6</v>
      </c>
    </row>
    <row r="12988" spans="1:11" x14ac:dyDescent="0.45">
      <c r="A12988" s="10" t="s">
        <v>103</v>
      </c>
      <c r="B12988" s="20">
        <v>0.83699999999999997</v>
      </c>
      <c r="C12988" s="19">
        <v>195264</v>
      </c>
      <c r="D12988" s="19">
        <v>28264.30818</v>
      </c>
      <c r="E12988" s="23">
        <v>0.35197527099999998</v>
      </c>
      <c r="F12988" s="23">
        <v>0.27321442099999999</v>
      </c>
      <c r="G12988" s="17">
        <v>0.677313791</v>
      </c>
      <c r="H12988" s="17">
        <v>0.322686209</v>
      </c>
      <c r="I12988" s="17">
        <v>0.99253758599999997</v>
      </c>
      <c r="J12988" s="17">
        <v>7.4599999999999996E-3</v>
      </c>
      <c r="K12988" s="17">
        <v>4.7999999999999998E-6</v>
      </c>
    </row>
    <row r="12989" spans="1:11" x14ac:dyDescent="0.45">
      <c r="A12989" s="10" t="s">
        <v>103</v>
      </c>
      <c r="B12989" s="20">
        <v>0.83799999999999997</v>
      </c>
      <c r="C12989" s="19">
        <v>195486</v>
      </c>
      <c r="D12989" s="19">
        <v>28342.596829999999</v>
      </c>
      <c r="E12989" s="23">
        <v>0.35316904700000001</v>
      </c>
      <c r="F12989" s="23">
        <v>0.27374216800000001</v>
      </c>
      <c r="G12989" s="17">
        <v>0.67742958600000003</v>
      </c>
      <c r="H12989" s="17">
        <v>0.32257041400000003</v>
      </c>
      <c r="I12989" s="17">
        <v>0.99255706799999999</v>
      </c>
      <c r="J12989" s="17">
        <v>7.4400000000000004E-3</v>
      </c>
      <c r="K12989" s="17">
        <v>4.7899999999999999E-6</v>
      </c>
    </row>
    <row r="12990" spans="1:11" x14ac:dyDescent="0.45">
      <c r="A12990" s="10" t="s">
        <v>103</v>
      </c>
      <c r="B12990" s="20">
        <v>0.83899999999999997</v>
      </c>
      <c r="C12990" s="19">
        <v>195729</v>
      </c>
      <c r="D12990" s="19">
        <v>28428.527549999999</v>
      </c>
      <c r="E12990" s="23">
        <v>0.35417768999999999</v>
      </c>
      <c r="F12990" s="23">
        <v>0.27436249400000001</v>
      </c>
      <c r="G12990" s="17">
        <v>0.67756949700000002</v>
      </c>
      <c r="H12990" s="17">
        <v>0.32243050299999998</v>
      </c>
      <c r="I12990" s="17">
        <v>0.99257605400000004</v>
      </c>
      <c r="J12990" s="17">
        <v>7.4200000000000004E-3</v>
      </c>
      <c r="K12990" s="17">
        <v>4.7700000000000001E-6</v>
      </c>
    </row>
    <row r="12991" spans="1:11" x14ac:dyDescent="0.45">
      <c r="A12991" s="10" t="s">
        <v>103</v>
      </c>
      <c r="B12991" s="20">
        <v>0.84</v>
      </c>
      <c r="C12991" s="19">
        <v>195959</v>
      </c>
      <c r="D12991" s="19">
        <v>28510.168010000001</v>
      </c>
      <c r="E12991" s="23">
        <v>0.35563537299999998</v>
      </c>
      <c r="F12991" s="23">
        <v>0.27499457100000002</v>
      </c>
      <c r="G12991" s="17">
        <v>0.67742742099999997</v>
      </c>
      <c r="H12991" s="17">
        <v>0.32257257900000003</v>
      </c>
      <c r="I12991" s="17">
        <v>0.99259216699999997</v>
      </c>
      <c r="J12991" s="17">
        <v>7.4000000000000003E-3</v>
      </c>
      <c r="K12991" s="17">
        <v>4.7600000000000002E-6</v>
      </c>
    </row>
    <row r="12992" spans="1:11" x14ac:dyDescent="0.45">
      <c r="A12992" s="10" t="s">
        <v>103</v>
      </c>
      <c r="B12992" s="20">
        <v>0.84099999999999997</v>
      </c>
      <c r="C12992" s="19">
        <v>196190</v>
      </c>
      <c r="D12992" s="19">
        <v>28592.396959999998</v>
      </c>
      <c r="E12992" s="23">
        <v>0.35640544800000001</v>
      </c>
      <c r="F12992" s="23">
        <v>0.27558792300000001</v>
      </c>
      <c r="G12992" s="17">
        <v>0.67755237300000004</v>
      </c>
      <c r="H12992" s="17">
        <v>0.32244762700000001</v>
      </c>
      <c r="I12992" s="17">
        <v>0.99261083800000005</v>
      </c>
      <c r="J12992" s="17">
        <v>7.3800000000000003E-3</v>
      </c>
      <c r="K12992" s="17">
        <v>4.7500000000000003E-6</v>
      </c>
    </row>
    <row r="12993" spans="1:11" x14ac:dyDescent="0.45">
      <c r="A12993" s="10" t="s">
        <v>103</v>
      </c>
      <c r="B12993" s="20">
        <v>0.84199999999999997</v>
      </c>
      <c r="C12993" s="19">
        <v>196419</v>
      </c>
      <c r="D12993" s="19">
        <v>28674.19586</v>
      </c>
      <c r="E12993" s="23">
        <v>0.35792133399999998</v>
      </c>
      <c r="F12993" s="23">
        <v>0.27618566900000002</v>
      </c>
      <c r="G12993" s="17">
        <v>0.67769920400000006</v>
      </c>
      <c r="H12993" s="17">
        <v>0.322300796</v>
      </c>
      <c r="I12993" s="17">
        <v>0.99263118100000003</v>
      </c>
      <c r="J12993" s="17">
        <v>7.3600000000000002E-3</v>
      </c>
      <c r="K12993" s="17">
        <v>4.7400000000000004E-6</v>
      </c>
    </row>
    <row r="12994" spans="1:11" x14ac:dyDescent="0.45">
      <c r="A12994" s="10" t="s">
        <v>103</v>
      </c>
      <c r="B12994" s="20">
        <v>0.84299999999999997</v>
      </c>
      <c r="C12994" s="19">
        <v>196648</v>
      </c>
      <c r="D12994" s="19">
        <v>28756.329529999999</v>
      </c>
      <c r="E12994" s="23">
        <v>0.35925916800000002</v>
      </c>
      <c r="F12994" s="23">
        <v>0.27676986399999998</v>
      </c>
      <c r="G12994" s="17">
        <v>0.67770839299999996</v>
      </c>
      <c r="H12994" s="17">
        <v>0.32229160699999998</v>
      </c>
      <c r="I12994" s="17">
        <v>0.99264973099999998</v>
      </c>
      <c r="J12994" s="17">
        <v>7.3499999999999998E-3</v>
      </c>
      <c r="K12994" s="17">
        <v>4.7299999999999996E-6</v>
      </c>
    </row>
    <row r="12995" spans="1:11" x14ac:dyDescent="0.45">
      <c r="A12995" s="10" t="s">
        <v>103</v>
      </c>
      <c r="B12995" s="20">
        <v>0.84399999999999997</v>
      </c>
      <c r="C12995" s="19">
        <v>196887</v>
      </c>
      <c r="D12995" s="19">
        <v>28842.336749999999</v>
      </c>
      <c r="E12995" s="23">
        <v>0.360597479</v>
      </c>
      <c r="F12995" s="23">
        <v>0.27738086499999998</v>
      </c>
      <c r="G12995" s="17">
        <v>0.67769329599999995</v>
      </c>
      <c r="H12995" s="17">
        <v>0.322306704</v>
      </c>
      <c r="I12995" s="17">
        <v>0.99266904899999997</v>
      </c>
      <c r="J12995" s="17">
        <v>7.3299999999999997E-3</v>
      </c>
      <c r="K12995" s="17">
        <v>4.7099999999999998E-6</v>
      </c>
    </row>
    <row r="12996" spans="1:11" x14ac:dyDescent="0.45">
      <c r="A12996" s="10" t="s">
        <v>103</v>
      </c>
      <c r="B12996" s="20">
        <v>0.84499999999999997</v>
      </c>
      <c r="C12996" s="19">
        <v>197126</v>
      </c>
      <c r="D12996" s="19">
        <v>28928.67007</v>
      </c>
      <c r="E12996" s="23">
        <v>0.36160847800000001</v>
      </c>
      <c r="F12996" s="23">
        <v>0.27799904199999997</v>
      </c>
      <c r="G12996" s="17">
        <v>0.67771374699999998</v>
      </c>
      <c r="H12996" s="17">
        <v>0.32228625300000002</v>
      </c>
      <c r="I12996" s="17">
        <v>0.99268686699999997</v>
      </c>
      <c r="J12996" s="17">
        <v>7.3099999999999997E-3</v>
      </c>
      <c r="K12996" s="17">
        <v>4.6999999999999999E-6</v>
      </c>
    </row>
    <row r="12997" spans="1:11" x14ac:dyDescent="0.45">
      <c r="A12997" s="10" t="s">
        <v>103</v>
      </c>
      <c r="B12997" s="20">
        <v>0.84599999999999997</v>
      </c>
      <c r="C12997" s="19">
        <v>197360</v>
      </c>
      <c r="D12997" s="19">
        <v>29013.370749999998</v>
      </c>
      <c r="E12997" s="23">
        <v>0.36247038999999998</v>
      </c>
      <c r="F12997" s="23">
        <v>0.27861172000000001</v>
      </c>
      <c r="G12997" s="17">
        <v>0.67773611700000003</v>
      </c>
      <c r="H12997" s="17">
        <v>0.32226388299999997</v>
      </c>
      <c r="I12997" s="17">
        <v>0.99270044800000001</v>
      </c>
      <c r="J12997" s="17">
        <v>7.2899999999999996E-3</v>
      </c>
      <c r="K12997" s="17">
        <v>4.69E-6</v>
      </c>
    </row>
    <row r="12998" spans="1:11" x14ac:dyDescent="0.45">
      <c r="A12998" s="10" t="s">
        <v>103</v>
      </c>
      <c r="B12998" s="20">
        <v>0.84699999999999998</v>
      </c>
      <c r="C12998" s="19">
        <v>197592</v>
      </c>
      <c r="D12998" s="19">
        <v>29097.588370000001</v>
      </c>
      <c r="E12998" s="23">
        <v>0.36335619899999999</v>
      </c>
      <c r="F12998" s="23">
        <v>0.27924109499999999</v>
      </c>
      <c r="G12998" s="17">
        <v>0.67781590300000005</v>
      </c>
      <c r="H12998" s="17">
        <v>0.322184097</v>
      </c>
      <c r="I12998" s="17">
        <v>0.99271905999999999</v>
      </c>
      <c r="J12998" s="17">
        <v>7.28E-3</v>
      </c>
      <c r="K12998" s="17">
        <v>4.6800000000000001E-6</v>
      </c>
    </row>
    <row r="12999" spans="1:11" x14ac:dyDescent="0.45">
      <c r="A12999" s="10" t="s">
        <v>103</v>
      </c>
      <c r="B12999" s="20">
        <v>0.84799999999999998</v>
      </c>
      <c r="C12999" s="19">
        <v>197817</v>
      </c>
      <c r="D12999" s="19">
        <v>29179.49712</v>
      </c>
      <c r="E12999" s="23">
        <v>0.36500991199999999</v>
      </c>
      <c r="F12999" s="23">
        <v>0.27985894500000003</v>
      </c>
      <c r="G12999" s="17">
        <v>0.67777794599999996</v>
      </c>
      <c r="H12999" s="17">
        <v>0.32222205399999998</v>
      </c>
      <c r="I12999" s="17">
        <v>0.99273744799999997</v>
      </c>
      <c r="J12999" s="17">
        <v>7.26E-3</v>
      </c>
      <c r="K12999" s="17">
        <v>4.6700000000000002E-6</v>
      </c>
    </row>
    <row r="13000" spans="1:11" x14ac:dyDescent="0.45">
      <c r="A13000" s="10" t="s">
        <v>103</v>
      </c>
      <c r="B13000" s="20">
        <v>0.84899999999999998</v>
      </c>
      <c r="C13000" s="19">
        <v>198055</v>
      </c>
      <c r="D13000" s="19">
        <v>29266.474770000001</v>
      </c>
      <c r="E13000" s="23">
        <v>0.36586314199999997</v>
      </c>
      <c r="F13000" s="23">
        <v>0.280460127</v>
      </c>
      <c r="G13000" s="17">
        <v>0.67770568799999997</v>
      </c>
      <c r="H13000" s="17">
        <v>0.32229431200000003</v>
      </c>
      <c r="I13000" s="17">
        <v>0.992755371</v>
      </c>
      <c r="J13000" s="17">
        <v>7.2399999999999999E-3</v>
      </c>
      <c r="K13000" s="17">
        <v>4.6600000000000003E-6</v>
      </c>
    </row>
    <row r="13001" spans="1:11" x14ac:dyDescent="0.45">
      <c r="A13001" s="10" t="s">
        <v>103</v>
      </c>
      <c r="B13001" s="20">
        <v>0.85</v>
      </c>
      <c r="C13001" s="19">
        <v>198287</v>
      </c>
      <c r="D13001" s="19">
        <v>29351.525529999999</v>
      </c>
      <c r="E13001" s="23">
        <v>0.36724170099999998</v>
      </c>
      <c r="F13001" s="23">
        <v>0.28108647599999997</v>
      </c>
      <c r="G13001" s="17">
        <v>0.67778523000000002</v>
      </c>
      <c r="H13001" s="17">
        <v>0.32221476999999998</v>
      </c>
      <c r="I13001" s="17">
        <v>0.99277394200000002</v>
      </c>
      <c r="J13001" s="17">
        <v>7.2199999999999999E-3</v>
      </c>
      <c r="K13001" s="17">
        <v>4.6500000000000004E-6</v>
      </c>
    </row>
    <row r="13002" spans="1:11" x14ac:dyDescent="0.45">
      <c r="A13002" s="10" t="s">
        <v>103</v>
      </c>
      <c r="B13002" s="20">
        <v>0.85099999999999998</v>
      </c>
      <c r="C13002" s="19">
        <v>198515</v>
      </c>
      <c r="D13002" s="19">
        <v>29435.423750000002</v>
      </c>
      <c r="E13002" s="23">
        <v>0.36895756299999999</v>
      </c>
      <c r="F13002" s="23">
        <v>0.281717722</v>
      </c>
      <c r="G13002" s="17">
        <v>0.67794876999999998</v>
      </c>
      <c r="H13002" s="17">
        <v>0.32205123000000002</v>
      </c>
      <c r="I13002" s="17">
        <v>0.99279279399999998</v>
      </c>
      <c r="J13002" s="17">
        <v>7.1999999999999998E-3</v>
      </c>
      <c r="K13002" s="17">
        <v>4.6299999999999997E-6</v>
      </c>
    </row>
    <row r="13003" spans="1:11" x14ac:dyDescent="0.45">
      <c r="A13003" s="10" t="s">
        <v>103</v>
      </c>
      <c r="B13003" s="20">
        <v>0.85199999999999998</v>
      </c>
      <c r="C13003" s="19">
        <v>198749</v>
      </c>
      <c r="D13003" s="19">
        <v>29521.87283</v>
      </c>
      <c r="E13003" s="23">
        <v>0.36986905399999997</v>
      </c>
      <c r="F13003" s="23">
        <v>0.28231322599999997</v>
      </c>
      <c r="G13003" s="17">
        <v>0.67791032900000003</v>
      </c>
      <c r="H13003" s="17">
        <v>0.32208967100000002</v>
      </c>
      <c r="I13003" s="17">
        <v>0.99280871900000001</v>
      </c>
      <c r="J13003" s="17">
        <v>7.1900000000000002E-3</v>
      </c>
      <c r="K13003" s="17">
        <v>4.6199999999999998E-6</v>
      </c>
    </row>
    <row r="13004" spans="1:11" x14ac:dyDescent="0.45">
      <c r="A13004" s="10" t="s">
        <v>103</v>
      </c>
      <c r="B13004" s="20">
        <v>0.85299999999999998</v>
      </c>
      <c r="C13004" s="19">
        <v>198988</v>
      </c>
      <c r="D13004" s="19">
        <v>29610.468519999999</v>
      </c>
      <c r="E13004" s="23">
        <v>0.37152442699999999</v>
      </c>
      <c r="F13004" s="23">
        <v>0.28294556900000001</v>
      </c>
      <c r="G13004" s="17">
        <v>0.67784992099999997</v>
      </c>
      <c r="H13004" s="17">
        <v>0.32215007899999998</v>
      </c>
      <c r="I13004" s="17">
        <v>0.99282629099999997</v>
      </c>
      <c r="J13004" s="17">
        <v>7.1700000000000002E-3</v>
      </c>
      <c r="K13004" s="17">
        <v>4.6099999999999999E-6</v>
      </c>
    </row>
    <row r="13005" spans="1:11" x14ac:dyDescent="0.45">
      <c r="A13005" s="10" t="s">
        <v>103</v>
      </c>
      <c r="B13005" s="20">
        <v>0.85399999999999998</v>
      </c>
      <c r="C13005" s="19">
        <v>199225</v>
      </c>
      <c r="D13005" s="19">
        <v>29698.725210000001</v>
      </c>
      <c r="E13005" s="23">
        <v>0.37294880499999999</v>
      </c>
      <c r="F13005" s="23">
        <v>0.283621083</v>
      </c>
      <c r="G13005" s="17">
        <v>0.67793198600000004</v>
      </c>
      <c r="H13005" s="17">
        <v>0.32206801400000001</v>
      </c>
      <c r="I13005" s="17">
        <v>0.99284771699999996</v>
      </c>
      <c r="J13005" s="17">
        <v>7.1500000000000001E-3</v>
      </c>
      <c r="K13005" s="17">
        <v>4.6E-6</v>
      </c>
    </row>
    <row r="13006" spans="1:11" x14ac:dyDescent="0.45">
      <c r="A13006" s="10" t="s">
        <v>103</v>
      </c>
      <c r="B13006" s="20">
        <v>0.85499999999999998</v>
      </c>
      <c r="C13006" s="19">
        <v>199455</v>
      </c>
      <c r="D13006" s="19">
        <v>29784.737369999999</v>
      </c>
      <c r="E13006" s="23">
        <v>0.37453466499999999</v>
      </c>
      <c r="F13006" s="23">
        <v>0.28427084699999999</v>
      </c>
      <c r="G13006" s="17">
        <v>0.67806773499999995</v>
      </c>
      <c r="H13006" s="17">
        <v>0.321932265</v>
      </c>
      <c r="I13006" s="17">
        <v>0.99286711999999999</v>
      </c>
      <c r="J13006" s="17">
        <v>7.1300000000000001E-3</v>
      </c>
      <c r="K13006" s="17">
        <v>4.5900000000000001E-6</v>
      </c>
    </row>
    <row r="13007" spans="1:11" x14ac:dyDescent="0.45">
      <c r="A13007" s="10" t="s">
        <v>103</v>
      </c>
      <c r="B13007" s="20">
        <v>0.85599999999999998</v>
      </c>
      <c r="C13007" s="19">
        <v>199687</v>
      </c>
      <c r="D13007" s="19">
        <v>29871.774249999999</v>
      </c>
      <c r="E13007" s="23">
        <v>0.37589536899999998</v>
      </c>
      <c r="F13007" s="23">
        <v>0.28489187199999999</v>
      </c>
      <c r="G13007" s="17">
        <v>0.67814129099999998</v>
      </c>
      <c r="H13007" s="17">
        <v>0.32185870900000002</v>
      </c>
      <c r="I13007" s="17">
        <v>0.99288335699999997</v>
      </c>
      <c r="J13007" s="17">
        <v>7.11E-3</v>
      </c>
      <c r="K13007" s="17">
        <v>4.5700000000000003E-6</v>
      </c>
    </row>
    <row r="13008" spans="1:11" x14ac:dyDescent="0.45">
      <c r="A13008" s="10" t="s">
        <v>103</v>
      </c>
      <c r="B13008" s="20">
        <v>0.85699999999999998</v>
      </c>
      <c r="C13008" s="19">
        <v>199920</v>
      </c>
      <c r="D13008" s="19">
        <v>29959.544979999999</v>
      </c>
      <c r="E13008" s="23">
        <v>0.37719075400000002</v>
      </c>
      <c r="F13008" s="23">
        <v>0.28553025700000001</v>
      </c>
      <c r="G13008" s="17">
        <v>0.67806122400000002</v>
      </c>
      <c r="H13008" s="17">
        <v>0.32193877599999998</v>
      </c>
      <c r="I13008" s="17">
        <v>0.99290053599999994</v>
      </c>
      <c r="J13008" s="17">
        <v>7.0899999999999999E-3</v>
      </c>
      <c r="K13008" s="17">
        <v>4.5600000000000004E-6</v>
      </c>
    </row>
    <row r="13009" spans="1:11" x14ac:dyDescent="0.45">
      <c r="A13009" s="10" t="s">
        <v>103</v>
      </c>
      <c r="B13009" s="20">
        <v>0.85799999999999998</v>
      </c>
      <c r="C13009" s="19">
        <v>200157</v>
      </c>
      <c r="D13009" s="19">
        <v>30049.08639</v>
      </c>
      <c r="E13009" s="23">
        <v>0.37848901600000001</v>
      </c>
      <c r="F13009" s="23">
        <v>0.286198656</v>
      </c>
      <c r="G13009" s="17">
        <v>0.67789285399999999</v>
      </c>
      <c r="H13009" s="17">
        <v>0.32210714600000001</v>
      </c>
      <c r="I13009" s="17">
        <v>0.99292126999999997</v>
      </c>
      <c r="J13009" s="17">
        <v>7.0699999999999999E-3</v>
      </c>
      <c r="K13009" s="17">
        <v>4.5499999999999996E-6</v>
      </c>
    </row>
    <row r="13010" spans="1:11" x14ac:dyDescent="0.45">
      <c r="A13010" s="10" t="s">
        <v>103</v>
      </c>
      <c r="B13010" s="20">
        <v>0.85899999999999999</v>
      </c>
      <c r="C13010" s="19">
        <v>200381</v>
      </c>
      <c r="D13010" s="19">
        <v>30134.01397</v>
      </c>
      <c r="E13010" s="23">
        <v>0.37962977199999998</v>
      </c>
      <c r="F13010" s="23">
        <v>0.28687431400000002</v>
      </c>
      <c r="G13010" s="17">
        <v>0.677818755</v>
      </c>
      <c r="H13010" s="17">
        <v>0.322181245</v>
      </c>
      <c r="I13010" s="17">
        <v>0.99293866399999997</v>
      </c>
      <c r="J13010" s="17">
        <v>7.0600000000000003E-3</v>
      </c>
      <c r="K13010" s="17">
        <v>4.5399999999999997E-6</v>
      </c>
    </row>
    <row r="13011" spans="1:11" x14ac:dyDescent="0.45">
      <c r="A13011" s="10" t="s">
        <v>103</v>
      </c>
      <c r="B13011" s="20">
        <v>0.86</v>
      </c>
      <c r="C13011" s="19">
        <v>200623</v>
      </c>
      <c r="D13011" s="19">
        <v>30226.003120000001</v>
      </c>
      <c r="E13011" s="23">
        <v>0.38077077100000001</v>
      </c>
      <c r="F13011" s="23">
        <v>0.28748996199999999</v>
      </c>
      <c r="G13011" s="17">
        <v>0.67780364199999998</v>
      </c>
      <c r="H13011" s="17">
        <v>0.32219635800000002</v>
      </c>
      <c r="I13011" s="17">
        <v>0.99295441100000004</v>
      </c>
      <c r="J13011" s="17">
        <v>7.0400000000000003E-3</v>
      </c>
      <c r="K13011" s="17">
        <v>4.5299999999999998E-6</v>
      </c>
    </row>
    <row r="13012" spans="1:11" x14ac:dyDescent="0.45">
      <c r="A13012" s="10" t="s">
        <v>103</v>
      </c>
      <c r="B13012" s="20">
        <v>0.86099999999999999</v>
      </c>
      <c r="C13012" s="19">
        <v>200855</v>
      </c>
      <c r="D13012" s="19">
        <v>30314.547989999999</v>
      </c>
      <c r="E13012" s="23">
        <v>0.382347406</v>
      </c>
      <c r="F13012" s="23">
        <v>0.28819742399999998</v>
      </c>
      <c r="G13012" s="17">
        <v>0.67776256499999998</v>
      </c>
      <c r="H13012" s="17">
        <v>0.32223743500000002</v>
      </c>
      <c r="I13012" s="17">
        <v>0.99296740100000003</v>
      </c>
      <c r="J13012" s="17">
        <v>7.0299999999999998E-3</v>
      </c>
      <c r="K13012" s="17">
        <v>4.5199999999999999E-6</v>
      </c>
    </row>
    <row r="13013" spans="1:11" x14ac:dyDescent="0.45">
      <c r="A13013" s="10" t="s">
        <v>103</v>
      </c>
      <c r="B13013" s="20">
        <v>0.86199999999999999</v>
      </c>
      <c r="C13013" s="19">
        <v>201086</v>
      </c>
      <c r="D13013" s="19">
        <v>30403.012500000001</v>
      </c>
      <c r="E13013" s="23">
        <v>0.383383276</v>
      </c>
      <c r="F13013" s="23">
        <v>0.28884912800000001</v>
      </c>
      <c r="G13013" s="17">
        <v>0.67776970999999997</v>
      </c>
      <c r="H13013" s="17">
        <v>0.32223028999999997</v>
      </c>
      <c r="I13013" s="17">
        <v>0.99298503000000005</v>
      </c>
      <c r="J13013" s="17">
        <v>7.0099999999999997E-3</v>
      </c>
      <c r="K13013" s="17">
        <v>4.5000000000000001E-6</v>
      </c>
    </row>
    <row r="13014" spans="1:11" x14ac:dyDescent="0.45">
      <c r="A13014" s="10" t="s">
        <v>103</v>
      </c>
      <c r="B13014" s="20">
        <v>0.86299999999999999</v>
      </c>
      <c r="C13014" s="19">
        <v>201322</v>
      </c>
      <c r="D13014" s="19">
        <v>30493.654399999999</v>
      </c>
      <c r="E13014" s="23">
        <v>0.38486182400000002</v>
      </c>
      <c r="F13014" s="23">
        <v>0.28951880600000002</v>
      </c>
      <c r="G13014" s="17">
        <v>0.67778980899999997</v>
      </c>
      <c r="H13014" s="17">
        <v>0.32221019099999998</v>
      </c>
      <c r="I13014" s="17">
        <v>0.99300013600000003</v>
      </c>
      <c r="J13014" s="17">
        <v>7.0000000000000001E-3</v>
      </c>
      <c r="K13014" s="17">
        <v>4.4900000000000002E-6</v>
      </c>
    </row>
    <row r="13015" spans="1:11" x14ac:dyDescent="0.45">
      <c r="A13015" s="10" t="s">
        <v>103</v>
      </c>
      <c r="B13015" s="20">
        <v>0.86399999999999999</v>
      </c>
      <c r="C13015" s="19">
        <v>201548</v>
      </c>
      <c r="D13015" s="19">
        <v>30580.78643</v>
      </c>
      <c r="E13015" s="23">
        <v>0.38628835700000003</v>
      </c>
      <c r="F13015" s="23">
        <v>0.29019915099999999</v>
      </c>
      <c r="G13015" s="17">
        <v>0.67785341499999996</v>
      </c>
      <c r="H13015" s="17">
        <v>0.32214658499999999</v>
      </c>
      <c r="I13015" s="17">
        <v>0.993017496</v>
      </c>
      <c r="J13015" s="17">
        <v>6.9800000000000001E-3</v>
      </c>
      <c r="K13015" s="17">
        <v>4.4800000000000003E-6</v>
      </c>
    </row>
    <row r="13016" spans="1:11" x14ac:dyDescent="0.45">
      <c r="A13016" s="10" t="s">
        <v>103</v>
      </c>
      <c r="B13016" s="20">
        <v>0.86499999999999999</v>
      </c>
      <c r="C13016" s="19">
        <v>201780</v>
      </c>
      <c r="D13016" s="19">
        <v>30670.545150000002</v>
      </c>
      <c r="E13016" s="23">
        <v>0.387784077</v>
      </c>
      <c r="F13016" s="23">
        <v>0.29086198600000002</v>
      </c>
      <c r="G13016" s="17">
        <v>0.67789671900000004</v>
      </c>
      <c r="H13016" s="17">
        <v>0.32210328100000002</v>
      </c>
      <c r="I13016" s="17">
        <v>0.99303754099999997</v>
      </c>
      <c r="J13016" s="17">
        <v>6.96E-3</v>
      </c>
      <c r="K13016" s="17">
        <v>4.4700000000000004E-6</v>
      </c>
    </row>
    <row r="13017" spans="1:11" x14ac:dyDescent="0.45">
      <c r="A13017" s="10" t="s">
        <v>103</v>
      </c>
      <c r="B13017" s="20">
        <v>0.86599999999999999</v>
      </c>
      <c r="C13017" s="19">
        <v>202021</v>
      </c>
      <c r="D13017" s="19">
        <v>30764.192190000002</v>
      </c>
      <c r="E13017" s="23">
        <v>0.38957088299999998</v>
      </c>
      <c r="F13017" s="23">
        <v>0.29152691200000003</v>
      </c>
      <c r="G13017" s="17">
        <v>0.67792952200000001</v>
      </c>
      <c r="H13017" s="17">
        <v>0.32207047799999999</v>
      </c>
      <c r="I13017" s="17">
        <v>0.993057211</v>
      </c>
      <c r="J13017" s="17">
        <v>6.94E-3</v>
      </c>
      <c r="K13017" s="17">
        <v>4.4599999999999996E-6</v>
      </c>
    </row>
    <row r="13018" spans="1:11" x14ac:dyDescent="0.45">
      <c r="A13018" s="10" t="s">
        <v>103</v>
      </c>
      <c r="B13018" s="20">
        <v>0.86699999999999999</v>
      </c>
      <c r="C13018" s="19">
        <v>202251</v>
      </c>
      <c r="D13018" s="19">
        <v>30853.92064</v>
      </c>
      <c r="E13018" s="23">
        <v>0.39063097299999999</v>
      </c>
      <c r="F13018" s="23">
        <v>0.29220844000000001</v>
      </c>
      <c r="G13018" s="17">
        <v>0.677781568</v>
      </c>
      <c r="H13018" s="17">
        <v>0.322218432</v>
      </c>
      <c r="I13018" s="17">
        <v>0.99307681299999995</v>
      </c>
      <c r="J13018" s="17">
        <v>6.9199999999999999E-3</v>
      </c>
      <c r="K13018" s="17">
        <v>4.4399999999999998E-6</v>
      </c>
    </row>
    <row r="13019" spans="1:11" x14ac:dyDescent="0.45">
      <c r="A13019" s="10" t="s">
        <v>103</v>
      </c>
      <c r="B13019" s="20">
        <v>0.86799999999999999</v>
      </c>
      <c r="C13019" s="19">
        <v>202480</v>
      </c>
      <c r="D13019" s="19">
        <v>30943.639139999999</v>
      </c>
      <c r="E13019" s="23">
        <v>0.39257365100000002</v>
      </c>
      <c r="F13019" s="23">
        <v>0.29291799899999998</v>
      </c>
      <c r="G13019" s="17">
        <v>0.67786941899999997</v>
      </c>
      <c r="H13019" s="17">
        <v>0.32213058100000003</v>
      </c>
      <c r="I13019" s="17">
        <v>0.99309519999999996</v>
      </c>
      <c r="J13019" s="17">
        <v>6.8999999999999999E-3</v>
      </c>
      <c r="K13019" s="17">
        <v>4.4299999999999999E-6</v>
      </c>
    </row>
    <row r="13020" spans="1:11" x14ac:dyDescent="0.45">
      <c r="A13020" s="10" t="s">
        <v>103</v>
      </c>
      <c r="B13020" s="20">
        <v>0.86899999999999999</v>
      </c>
      <c r="C13020" s="19">
        <v>202710</v>
      </c>
      <c r="D13020" s="19">
        <v>31034.07302</v>
      </c>
      <c r="E13020" s="23">
        <v>0.39402009799999999</v>
      </c>
      <c r="F13020" s="23">
        <v>0.29359227700000001</v>
      </c>
      <c r="G13020" s="17">
        <v>0.67786986299999996</v>
      </c>
      <c r="H13020" s="17">
        <v>0.32213013699999998</v>
      </c>
      <c r="I13020" s="17">
        <v>0.99310743000000001</v>
      </c>
      <c r="J13020" s="17">
        <v>6.8900000000000003E-3</v>
      </c>
      <c r="K13020" s="17">
        <v>4.42E-6</v>
      </c>
    </row>
    <row r="13021" spans="1:11" x14ac:dyDescent="0.45">
      <c r="A13021" s="10" t="s">
        <v>103</v>
      </c>
      <c r="B13021" s="20">
        <v>0.87</v>
      </c>
      <c r="C13021" s="19">
        <v>202953</v>
      </c>
      <c r="D13021" s="19">
        <v>31130.00549</v>
      </c>
      <c r="E13021" s="23">
        <v>0.39537277700000001</v>
      </c>
      <c r="F13021" s="23">
        <v>0.29429822300000003</v>
      </c>
      <c r="G13021" s="17">
        <v>0.677846595</v>
      </c>
      <c r="H13021" s="17">
        <v>0.322153405</v>
      </c>
      <c r="I13021" s="17">
        <v>0.99312694300000004</v>
      </c>
      <c r="J13021" s="17">
        <v>6.8700000000000002E-3</v>
      </c>
      <c r="K13021" s="17">
        <v>4.4100000000000001E-6</v>
      </c>
    </row>
    <row r="13022" spans="1:11" x14ac:dyDescent="0.45">
      <c r="A13022" s="10" t="s">
        <v>103</v>
      </c>
      <c r="B13022" s="20">
        <v>0.871</v>
      </c>
      <c r="C13022" s="19">
        <v>203147</v>
      </c>
      <c r="D13022" s="19">
        <v>31206.924660000001</v>
      </c>
      <c r="E13022" s="23">
        <v>0.39732734199999997</v>
      </c>
      <c r="F13022" s="23">
        <v>0.29500788500000003</v>
      </c>
      <c r="G13022" s="17">
        <v>0.67786381299999998</v>
      </c>
      <c r="H13022" s="17">
        <v>0.32213618700000002</v>
      </c>
      <c r="I13022" s="17">
        <v>0.99314270199999999</v>
      </c>
      <c r="J13022" s="17">
        <v>6.8500000000000002E-3</v>
      </c>
      <c r="K13022" s="17">
        <v>4.4000000000000002E-6</v>
      </c>
    </row>
    <row r="13023" spans="1:11" x14ac:dyDescent="0.45">
      <c r="A13023" s="10" t="s">
        <v>103</v>
      </c>
      <c r="B13023" s="20">
        <v>0.872</v>
      </c>
      <c r="C13023" s="19">
        <v>203418</v>
      </c>
      <c r="D13023" s="19">
        <v>31314.79608</v>
      </c>
      <c r="E13023" s="23">
        <v>0.39884470999999999</v>
      </c>
      <c r="F13023" s="23">
        <v>0.29563062099999998</v>
      </c>
      <c r="G13023" s="17">
        <v>0.67778662700000003</v>
      </c>
      <c r="H13023" s="17">
        <v>0.32221337300000003</v>
      </c>
      <c r="I13023" s="17">
        <v>0.99316381099999995</v>
      </c>
      <c r="J13023" s="17">
        <v>6.8300000000000001E-3</v>
      </c>
      <c r="K13023" s="17">
        <v>4.3800000000000004E-6</v>
      </c>
    </row>
    <row r="13024" spans="1:11" x14ac:dyDescent="0.45">
      <c r="A13024" s="10" t="s">
        <v>103</v>
      </c>
      <c r="B13024" s="20">
        <v>0.873</v>
      </c>
      <c r="C13024" s="19">
        <v>203649</v>
      </c>
      <c r="D13024" s="19">
        <v>31407.044399999999</v>
      </c>
      <c r="E13024" s="23">
        <v>0.39991778900000002</v>
      </c>
      <c r="F13024" s="23">
        <v>0.29640102600000001</v>
      </c>
      <c r="G13024" s="17">
        <v>0.67783784800000002</v>
      </c>
      <c r="H13024" s="17">
        <v>0.32216215199999998</v>
      </c>
      <c r="I13024" s="17">
        <v>0.99318056200000004</v>
      </c>
      <c r="J13024" s="17">
        <v>6.8199999999999997E-3</v>
      </c>
      <c r="K13024" s="17">
        <v>4.3699999999999997E-6</v>
      </c>
    </row>
    <row r="13025" spans="1:11" x14ac:dyDescent="0.45">
      <c r="A13025" s="10" t="s">
        <v>103</v>
      </c>
      <c r="B13025" s="20">
        <v>0.874</v>
      </c>
      <c r="C13025" s="19">
        <v>203885</v>
      </c>
      <c r="D13025" s="19">
        <v>31501.597170000001</v>
      </c>
      <c r="E13025" s="23">
        <v>0.401418265</v>
      </c>
      <c r="F13025" s="23">
        <v>0.29713261099999999</v>
      </c>
      <c r="G13025" s="17">
        <v>0.677784045</v>
      </c>
      <c r="H13025" s="17">
        <v>0.322215955</v>
      </c>
      <c r="I13025" s="17">
        <v>0.99319907200000002</v>
      </c>
      <c r="J13025" s="17">
        <v>6.7999999999999996E-3</v>
      </c>
      <c r="K13025" s="17">
        <v>4.3599999999999998E-6</v>
      </c>
    </row>
    <row r="13026" spans="1:11" x14ac:dyDescent="0.45">
      <c r="A13026" s="10" t="s">
        <v>103</v>
      </c>
      <c r="B13026" s="20">
        <v>0.875</v>
      </c>
      <c r="C13026" s="19">
        <v>204115</v>
      </c>
      <c r="D13026" s="19">
        <v>31594.09489</v>
      </c>
      <c r="E13026" s="23">
        <v>0.40295272199999999</v>
      </c>
      <c r="F13026" s="23">
        <v>0.29786183300000002</v>
      </c>
      <c r="G13026" s="17">
        <v>0.67778948100000003</v>
      </c>
      <c r="H13026" s="17">
        <v>0.32221051899999997</v>
      </c>
      <c r="I13026" s="17">
        <v>0.99321624600000002</v>
      </c>
      <c r="J13026" s="17">
        <v>6.7799999999999996E-3</v>
      </c>
      <c r="K13026" s="17">
        <v>4.3499999999999999E-6</v>
      </c>
    </row>
    <row r="13027" spans="1:11" x14ac:dyDescent="0.45">
      <c r="A13027" s="10" t="s">
        <v>103</v>
      </c>
      <c r="B13027" s="20">
        <v>0.876</v>
      </c>
      <c r="C13027" s="19">
        <v>204334</v>
      </c>
      <c r="D13027" s="19">
        <v>31682.48935</v>
      </c>
      <c r="E13027" s="23">
        <v>0.40426330500000002</v>
      </c>
      <c r="F13027" s="23">
        <v>0.29857018800000001</v>
      </c>
      <c r="G13027" s="17">
        <v>0.67771393899999999</v>
      </c>
      <c r="H13027" s="17">
        <v>0.32228606100000001</v>
      </c>
      <c r="I13027" s="17">
        <v>0.99323538</v>
      </c>
      <c r="J13027" s="17">
        <v>6.7600000000000004E-3</v>
      </c>
      <c r="K13027" s="17">
        <v>4.34E-6</v>
      </c>
    </row>
    <row r="13028" spans="1:11" x14ac:dyDescent="0.45">
      <c r="A13028" s="10" t="s">
        <v>103</v>
      </c>
      <c r="B13028" s="20">
        <v>0.877</v>
      </c>
      <c r="C13028" s="19">
        <v>204557</v>
      </c>
      <c r="D13028" s="19">
        <v>31772.725109999999</v>
      </c>
      <c r="E13028" s="23">
        <v>0.405223903</v>
      </c>
      <c r="F13028" s="23">
        <v>0.29926667600000001</v>
      </c>
      <c r="G13028" s="17">
        <v>0.67776218899999996</v>
      </c>
      <c r="H13028" s="17">
        <v>0.32223781099999999</v>
      </c>
      <c r="I13028" s="17">
        <v>0.99325310899999997</v>
      </c>
      <c r="J13028" s="17">
        <v>6.7400000000000003E-3</v>
      </c>
      <c r="K13028" s="17">
        <v>4.33E-6</v>
      </c>
    </row>
    <row r="13029" spans="1:11" x14ac:dyDescent="0.45">
      <c r="A13029" s="10" t="s">
        <v>103</v>
      </c>
      <c r="B13029" s="20">
        <v>0.878</v>
      </c>
      <c r="C13029" s="19">
        <v>204817</v>
      </c>
      <c r="D13029" s="19">
        <v>31878.333210000001</v>
      </c>
      <c r="E13029" s="23">
        <v>0.40749118299999998</v>
      </c>
      <c r="F13029" s="23">
        <v>0.29996731700000001</v>
      </c>
      <c r="G13029" s="17">
        <v>0.67769765199999998</v>
      </c>
      <c r="H13029" s="17">
        <v>0.32230234800000002</v>
      </c>
      <c r="I13029" s="17">
        <v>0.99327164300000004</v>
      </c>
      <c r="J13029" s="17">
        <v>6.7200000000000003E-3</v>
      </c>
      <c r="K13029" s="17">
        <v>4.3100000000000002E-6</v>
      </c>
    </row>
    <row r="13030" spans="1:11" x14ac:dyDescent="0.45">
      <c r="A13030" s="10" t="s">
        <v>103</v>
      </c>
      <c r="B13030" s="20">
        <v>0.879</v>
      </c>
      <c r="C13030" s="19">
        <v>205046</v>
      </c>
      <c r="D13030" s="19">
        <v>31971.78672</v>
      </c>
      <c r="E13030" s="23">
        <v>0.40868400300000002</v>
      </c>
      <c r="F13030" s="23">
        <v>0.30075259799999998</v>
      </c>
      <c r="G13030" s="17">
        <v>0.677740605</v>
      </c>
      <c r="H13030" s="17">
        <v>0.322259395</v>
      </c>
      <c r="I13030" s="17">
        <v>0.99328659500000005</v>
      </c>
      <c r="J13030" s="17">
        <v>6.7099999999999998E-3</v>
      </c>
      <c r="K13030" s="17">
        <v>4.3000000000000003E-6</v>
      </c>
    </row>
    <row r="13031" spans="1:11" x14ac:dyDescent="0.45">
      <c r="A13031" s="10" t="s">
        <v>103</v>
      </c>
      <c r="B13031" s="20">
        <v>0.88</v>
      </c>
      <c r="C13031" s="19">
        <v>205276</v>
      </c>
      <c r="D13031" s="19">
        <v>32065.931909999999</v>
      </c>
      <c r="E13031" s="23">
        <v>0.41005962299999998</v>
      </c>
      <c r="F13031" s="23">
        <v>0.30145685799999999</v>
      </c>
      <c r="G13031" s="17">
        <v>0.67779964500000001</v>
      </c>
      <c r="H13031" s="17">
        <v>0.32220035499999999</v>
      </c>
      <c r="I13031" s="17">
        <v>0.99330218100000001</v>
      </c>
      <c r="J13031" s="17">
        <v>6.6899999999999998E-3</v>
      </c>
      <c r="K13031" s="17">
        <v>4.2899999999999996E-6</v>
      </c>
    </row>
    <row r="13032" spans="1:11" x14ac:dyDescent="0.45">
      <c r="A13032" s="10" t="s">
        <v>103</v>
      </c>
      <c r="B13032" s="20">
        <v>0.88100000000000001</v>
      </c>
      <c r="C13032" s="19">
        <v>205513</v>
      </c>
      <c r="D13032" s="19">
        <v>32163.369070000001</v>
      </c>
      <c r="E13032" s="23">
        <v>0.41226502799999998</v>
      </c>
      <c r="F13032" s="23">
        <v>0.302213079</v>
      </c>
      <c r="G13032" s="17">
        <v>0.67771868400000002</v>
      </c>
      <c r="H13032" s="17">
        <v>0.32228131599999998</v>
      </c>
      <c r="I13032" s="17">
        <v>0.99332042099999995</v>
      </c>
      <c r="J13032" s="17">
        <v>6.6800000000000002E-3</v>
      </c>
      <c r="K13032" s="17">
        <v>4.2799999999999997E-6</v>
      </c>
    </row>
    <row r="13033" spans="1:11" x14ac:dyDescent="0.45">
      <c r="A13033" s="10" t="s">
        <v>103</v>
      </c>
      <c r="B13033" s="20">
        <v>0.88200000000000001</v>
      </c>
      <c r="C13033" s="19">
        <v>205747</v>
      </c>
      <c r="D13033" s="19">
        <v>32259.97162</v>
      </c>
      <c r="E13033" s="23">
        <v>0.41325979000000002</v>
      </c>
      <c r="F13033" s="23">
        <v>0.302972036</v>
      </c>
      <c r="G13033" s="17">
        <v>0.677706115</v>
      </c>
      <c r="H13033" s="17">
        <v>0.322293885</v>
      </c>
      <c r="I13033" s="17">
        <v>0.99333280800000001</v>
      </c>
      <c r="J13033" s="17">
        <v>6.6600000000000001E-3</v>
      </c>
      <c r="K13033" s="17">
        <v>4.2699999999999998E-6</v>
      </c>
    </row>
    <row r="13034" spans="1:11" x14ac:dyDescent="0.45">
      <c r="A13034" s="10" t="s">
        <v>103</v>
      </c>
      <c r="B13034" s="20">
        <v>0.88300000000000001</v>
      </c>
      <c r="C13034" s="19">
        <v>205980</v>
      </c>
      <c r="D13034" s="19">
        <v>32356.383330000001</v>
      </c>
      <c r="E13034" s="23">
        <v>0.41493995099999997</v>
      </c>
      <c r="F13034" s="23">
        <v>0.303721609</v>
      </c>
      <c r="G13034" s="17">
        <v>0.67753665399999996</v>
      </c>
      <c r="H13034" s="17">
        <v>0.32246334599999998</v>
      </c>
      <c r="I13034" s="17">
        <v>0.99334517499999997</v>
      </c>
      <c r="J13034" s="17">
        <v>6.6499999999999997E-3</v>
      </c>
      <c r="K13034" s="17">
        <v>4.2599999999999999E-6</v>
      </c>
    </row>
    <row r="13035" spans="1:11" x14ac:dyDescent="0.45">
      <c r="A13035" s="10" t="s">
        <v>103</v>
      </c>
      <c r="B13035" s="20">
        <v>0.88400000000000001</v>
      </c>
      <c r="C13035" s="19">
        <v>206207</v>
      </c>
      <c r="D13035" s="19">
        <v>32450.71312</v>
      </c>
      <c r="E13035" s="23">
        <v>0.416382103</v>
      </c>
      <c r="F13035" s="23">
        <v>0.30446295200000001</v>
      </c>
      <c r="G13035" s="17">
        <v>0.67759096399999996</v>
      </c>
      <c r="H13035" s="17">
        <v>0.32240903599999998</v>
      </c>
      <c r="I13035" s="17">
        <v>0.99336286500000004</v>
      </c>
      <c r="J13035" s="17">
        <v>6.6299999999999996E-3</v>
      </c>
      <c r="K13035" s="17">
        <v>4.25E-6</v>
      </c>
    </row>
    <row r="13036" spans="1:11" x14ac:dyDescent="0.45">
      <c r="A13036" s="10" t="s">
        <v>103</v>
      </c>
      <c r="B13036" s="20">
        <v>0.88500000000000001</v>
      </c>
      <c r="C13036" s="19">
        <v>206440</v>
      </c>
      <c r="D13036" s="19">
        <v>32547.95003</v>
      </c>
      <c r="E13036" s="23">
        <v>0.41820112199999998</v>
      </c>
      <c r="F13036" s="23">
        <v>0.30520895100000001</v>
      </c>
      <c r="G13036" s="17">
        <v>0.677606084</v>
      </c>
      <c r="H13036" s="17">
        <v>0.322393916</v>
      </c>
      <c r="I13036" s="17">
        <v>0.99338164600000001</v>
      </c>
      <c r="J13036" s="17">
        <v>6.6100000000000004E-3</v>
      </c>
      <c r="K13036" s="17">
        <v>4.2400000000000001E-6</v>
      </c>
    </row>
    <row r="13037" spans="1:11" x14ac:dyDescent="0.45">
      <c r="A13037" s="10" t="s">
        <v>103</v>
      </c>
      <c r="B13037" s="20">
        <v>0.88600000000000001</v>
      </c>
      <c r="C13037" s="19">
        <v>206676</v>
      </c>
      <c r="D13037" s="19">
        <v>32646.849819999999</v>
      </c>
      <c r="E13037" s="23">
        <v>0.41977691</v>
      </c>
      <c r="F13037" s="23">
        <v>0.30596068999999998</v>
      </c>
      <c r="G13037" s="17">
        <v>0.67752424099999997</v>
      </c>
      <c r="H13037" s="17">
        <v>0.32247575899999997</v>
      </c>
      <c r="I13037" s="17">
        <v>0.99335237399999998</v>
      </c>
      <c r="J13037" s="17">
        <v>6.6400000000000001E-3</v>
      </c>
      <c r="K13037" s="17">
        <v>4.2300000000000002E-6</v>
      </c>
    </row>
    <row r="13038" spans="1:11" x14ac:dyDescent="0.45">
      <c r="A13038" s="10" t="s">
        <v>103</v>
      </c>
      <c r="B13038" s="20">
        <v>0.88700000000000001</v>
      </c>
      <c r="C13038" s="19">
        <v>206911</v>
      </c>
      <c r="D13038" s="19">
        <v>32745.870610000002</v>
      </c>
      <c r="E13038" s="23">
        <v>0.42238589399999998</v>
      </c>
      <c r="F13038" s="23">
        <v>0.30670776300000002</v>
      </c>
      <c r="G13038" s="17">
        <v>0.67764401100000005</v>
      </c>
      <c r="H13038" s="17">
        <v>0.32235598900000001</v>
      </c>
      <c r="I13038" s="17">
        <v>0.99336989899999995</v>
      </c>
      <c r="J13038" s="17">
        <v>6.6299999999999996E-3</v>
      </c>
      <c r="K13038" s="17">
        <v>4.2200000000000003E-6</v>
      </c>
    </row>
    <row r="13039" spans="1:11" x14ac:dyDescent="0.45">
      <c r="A13039" s="10" t="s">
        <v>103</v>
      </c>
      <c r="B13039" s="20">
        <v>0.88800000000000001</v>
      </c>
      <c r="C13039" s="19">
        <v>207147</v>
      </c>
      <c r="D13039" s="19">
        <v>32845.72032</v>
      </c>
      <c r="E13039" s="23">
        <v>0.42375528000000001</v>
      </c>
      <c r="F13039" s="23">
        <v>0.30750980999999999</v>
      </c>
      <c r="G13039" s="17">
        <v>0.67772161799999997</v>
      </c>
      <c r="H13039" s="17">
        <v>0.32227838199999997</v>
      </c>
      <c r="I13039" s="17">
        <v>0.99338957800000005</v>
      </c>
      <c r="J13039" s="17">
        <v>6.6100000000000004E-3</v>
      </c>
      <c r="K13039" s="17">
        <v>4.1999999999999996E-6</v>
      </c>
    </row>
    <row r="13040" spans="1:11" x14ac:dyDescent="0.45">
      <c r="A13040" s="10" t="s">
        <v>103</v>
      </c>
      <c r="B13040" s="20">
        <v>0.88900000000000001</v>
      </c>
      <c r="C13040" s="19">
        <v>207378</v>
      </c>
      <c r="D13040" s="19">
        <v>32943.837460000002</v>
      </c>
      <c r="E13040" s="23">
        <v>0.42546226700000001</v>
      </c>
      <c r="F13040" s="23">
        <v>0.308286597</v>
      </c>
      <c r="G13040" s="17">
        <v>0.67776234700000004</v>
      </c>
      <c r="H13040" s="17">
        <v>0.32223765300000001</v>
      </c>
      <c r="I13040" s="17">
        <v>0.99340704199999996</v>
      </c>
      <c r="J13040" s="17">
        <v>6.5900000000000004E-3</v>
      </c>
      <c r="K13040" s="17">
        <v>4.1899999999999997E-6</v>
      </c>
    </row>
    <row r="13041" spans="1:11" x14ac:dyDescent="0.45">
      <c r="A13041" s="10" t="s">
        <v>103</v>
      </c>
      <c r="B13041" s="20">
        <v>0.89</v>
      </c>
      <c r="C13041" s="19">
        <v>207600</v>
      </c>
      <c r="D13041" s="19">
        <v>33038.449059999999</v>
      </c>
      <c r="E13041" s="23">
        <v>0.42721975600000001</v>
      </c>
      <c r="F13041" s="23">
        <v>0.30904786299999998</v>
      </c>
      <c r="G13041" s="17">
        <v>0.67774084800000001</v>
      </c>
      <c r="H13041" s="17">
        <v>0.32225915199999999</v>
      </c>
      <c r="I13041" s="17">
        <v>0.99341800999999996</v>
      </c>
      <c r="J13041" s="17">
        <v>6.5799999999999999E-3</v>
      </c>
      <c r="K13041" s="17">
        <v>4.1799999999999998E-6</v>
      </c>
    </row>
    <row r="13042" spans="1:11" x14ac:dyDescent="0.45">
      <c r="A13042" s="10" t="s">
        <v>103</v>
      </c>
      <c r="B13042" s="20">
        <v>0.89100000000000001</v>
      </c>
      <c r="C13042" s="19">
        <v>207844</v>
      </c>
      <c r="D13042" s="19">
        <v>33142.83928</v>
      </c>
      <c r="E13042" s="23">
        <v>0.42858089399999999</v>
      </c>
      <c r="F13042" s="23">
        <v>0.30974767800000003</v>
      </c>
      <c r="G13042" s="17">
        <v>0.67774869599999998</v>
      </c>
      <c r="H13042" s="17">
        <v>0.32225130400000002</v>
      </c>
      <c r="I13042" s="17">
        <v>0.99343331599999996</v>
      </c>
      <c r="J13042" s="17">
        <v>6.5599999999999999E-3</v>
      </c>
      <c r="K13042" s="17">
        <v>4.1699999999999999E-6</v>
      </c>
    </row>
    <row r="13043" spans="1:11" x14ac:dyDescent="0.45">
      <c r="A13043" s="10" t="s">
        <v>103</v>
      </c>
      <c r="B13043" s="20">
        <v>0.89200000000000002</v>
      </c>
      <c r="C13043" s="19">
        <v>208077</v>
      </c>
      <c r="D13043" s="19">
        <v>33242.993459999998</v>
      </c>
      <c r="E13043" s="23">
        <v>0.43082875999999998</v>
      </c>
      <c r="F13043" s="23">
        <v>0.31062579600000001</v>
      </c>
      <c r="G13043" s="17">
        <v>0.67777793799999997</v>
      </c>
      <c r="H13043" s="17">
        <v>0.32222206199999998</v>
      </c>
      <c r="I13043" s="17">
        <v>0.99345138799999999</v>
      </c>
      <c r="J13043" s="17">
        <v>6.5399999999999998E-3</v>
      </c>
      <c r="K13043" s="17">
        <v>4.16E-6</v>
      </c>
    </row>
    <row r="13044" spans="1:11" x14ac:dyDescent="0.45">
      <c r="A13044" s="10" t="s">
        <v>103</v>
      </c>
      <c r="B13044" s="20">
        <v>0.89300000000000002</v>
      </c>
      <c r="C13044" s="19">
        <v>208307</v>
      </c>
      <c r="D13044" s="19">
        <v>33342.43058</v>
      </c>
      <c r="E13044" s="23">
        <v>0.43320674599999998</v>
      </c>
      <c r="F13044" s="23">
        <v>0.31137410300000001</v>
      </c>
      <c r="G13044" s="17">
        <v>0.67768726000000001</v>
      </c>
      <c r="H13044" s="17">
        <v>0.32231273999999999</v>
      </c>
      <c r="I13044" s="17">
        <v>0.99346949299999998</v>
      </c>
      <c r="J13044" s="17">
        <v>6.5300000000000002E-3</v>
      </c>
      <c r="K13044" s="17">
        <v>4.1500000000000001E-6</v>
      </c>
    </row>
    <row r="13045" spans="1:11" x14ac:dyDescent="0.45">
      <c r="A13045" s="10" t="s">
        <v>103</v>
      </c>
      <c r="B13045" s="20">
        <v>0.89400000000000002</v>
      </c>
      <c r="C13045" s="19">
        <v>208545</v>
      </c>
      <c r="D13045" s="19">
        <v>33445.667419999998</v>
      </c>
      <c r="E13045" s="23">
        <v>0.43441271199999998</v>
      </c>
      <c r="F13045" s="23">
        <v>0.31220746300000002</v>
      </c>
      <c r="G13045" s="17">
        <v>0.67776738800000003</v>
      </c>
      <c r="H13045" s="17">
        <v>0.32223261199999997</v>
      </c>
      <c r="I13045" s="17">
        <v>0.99348724700000002</v>
      </c>
      <c r="J13045" s="17">
        <v>6.5100000000000002E-3</v>
      </c>
      <c r="K13045" s="17">
        <v>4.1400000000000002E-6</v>
      </c>
    </row>
    <row r="13046" spans="1:11" x14ac:dyDescent="0.45">
      <c r="A13046" s="10" t="s">
        <v>103</v>
      </c>
      <c r="B13046" s="20">
        <v>0.89500000000000002</v>
      </c>
      <c r="C13046" s="19">
        <v>208770</v>
      </c>
      <c r="D13046" s="19">
        <v>33543.696830000001</v>
      </c>
      <c r="E13046" s="23">
        <v>0.43641711900000002</v>
      </c>
      <c r="F13046" s="23">
        <v>0.31303403200000002</v>
      </c>
      <c r="G13046" s="17">
        <v>0.67763088599999999</v>
      </c>
      <c r="H13046" s="17">
        <v>0.32236911400000001</v>
      </c>
      <c r="I13046" s="17">
        <v>0.99350426999999997</v>
      </c>
      <c r="J13046" s="17">
        <v>6.4900000000000001E-3</v>
      </c>
      <c r="K13046" s="17">
        <v>4.1300000000000003E-6</v>
      </c>
    </row>
    <row r="13047" spans="1:11" x14ac:dyDescent="0.45">
      <c r="A13047" s="10" t="s">
        <v>103</v>
      </c>
      <c r="B13047" s="20">
        <v>0.89600000000000002</v>
      </c>
      <c r="C13047" s="19">
        <v>209001</v>
      </c>
      <c r="D13047" s="19">
        <v>33644.642639999998</v>
      </c>
      <c r="E13047" s="23">
        <v>0.43765757799999999</v>
      </c>
      <c r="F13047" s="23">
        <v>0.31382458000000002</v>
      </c>
      <c r="G13047" s="17">
        <v>0.67773359899999996</v>
      </c>
      <c r="H13047" s="17">
        <v>0.32226640099999998</v>
      </c>
      <c r="I13047" s="17">
        <v>0.99352084699999998</v>
      </c>
      <c r="J13047" s="17">
        <v>6.4799999999999996E-3</v>
      </c>
      <c r="K13047" s="17">
        <v>4.1200000000000004E-6</v>
      </c>
    </row>
    <row r="13048" spans="1:11" x14ac:dyDescent="0.45">
      <c r="A13048" s="10" t="s">
        <v>103</v>
      </c>
      <c r="B13048" s="20">
        <v>0.89700000000000002</v>
      </c>
      <c r="C13048" s="19">
        <v>209242</v>
      </c>
      <c r="D13048" s="19">
        <v>33750.388469999998</v>
      </c>
      <c r="E13048" s="23">
        <v>0.440017663</v>
      </c>
      <c r="F13048" s="23">
        <v>0.314619804</v>
      </c>
      <c r="G13048" s="17">
        <v>0.677861041</v>
      </c>
      <c r="H13048" s="17">
        <v>0.322138959</v>
      </c>
      <c r="I13048" s="17">
        <v>0.99354003000000002</v>
      </c>
      <c r="J13048" s="17">
        <v>6.4599999999999996E-3</v>
      </c>
      <c r="K13048" s="17">
        <v>4.0999999999999997E-6</v>
      </c>
    </row>
    <row r="13049" spans="1:11" x14ac:dyDescent="0.45">
      <c r="A13049" s="10" t="s">
        <v>103</v>
      </c>
      <c r="B13049" s="20">
        <v>0.89800000000000002</v>
      </c>
      <c r="C13049" s="19">
        <v>209475</v>
      </c>
      <c r="D13049" s="19">
        <v>33853.114399999999</v>
      </c>
      <c r="E13049" s="23">
        <v>0.44186534999999999</v>
      </c>
      <c r="F13049" s="23">
        <v>0.31543854100000002</v>
      </c>
      <c r="G13049" s="17">
        <v>0.67794724900000003</v>
      </c>
      <c r="H13049" s="17">
        <v>0.32205275100000003</v>
      </c>
      <c r="I13049" s="17">
        <v>0.99355117900000001</v>
      </c>
      <c r="J13049" s="17">
        <v>6.4400000000000004E-3</v>
      </c>
      <c r="K13049" s="17">
        <v>4.0899999999999998E-6</v>
      </c>
    </row>
    <row r="13050" spans="1:11" x14ac:dyDescent="0.45">
      <c r="A13050" s="10" t="s">
        <v>103</v>
      </c>
      <c r="B13050" s="20">
        <v>0.89900000000000002</v>
      </c>
      <c r="C13050" s="19">
        <v>209708</v>
      </c>
      <c r="D13050" s="19">
        <v>33956.345229999999</v>
      </c>
      <c r="E13050" s="23">
        <v>0.44421510600000003</v>
      </c>
      <c r="F13050" s="23">
        <v>0.31629217100000001</v>
      </c>
      <c r="G13050" s="17">
        <v>0.67797127400000001</v>
      </c>
      <c r="H13050" s="17">
        <v>0.32202872599999999</v>
      </c>
      <c r="I13050" s="17">
        <v>0.99356751899999995</v>
      </c>
      <c r="J13050" s="17">
        <v>6.43E-3</v>
      </c>
      <c r="K13050" s="17">
        <v>4.0799999999999999E-6</v>
      </c>
    </row>
    <row r="13051" spans="1:11" x14ac:dyDescent="0.45">
      <c r="A13051" s="10" t="s">
        <v>103</v>
      </c>
      <c r="B13051" s="20">
        <v>0.9</v>
      </c>
      <c r="C13051" s="19">
        <v>209937</v>
      </c>
      <c r="D13051" s="19">
        <v>34058.35759</v>
      </c>
      <c r="E13051" s="23">
        <v>0.44665043999999998</v>
      </c>
      <c r="F13051" s="23">
        <v>0.31711916800000001</v>
      </c>
      <c r="G13051" s="17">
        <v>0.67807485099999998</v>
      </c>
      <c r="H13051" s="17">
        <v>0.32192514900000002</v>
      </c>
      <c r="I13051" s="17">
        <v>0.99358207300000001</v>
      </c>
      <c r="J13051" s="17">
        <v>6.4099999999999999E-3</v>
      </c>
      <c r="K13051" s="17">
        <v>4.07E-6</v>
      </c>
    </row>
    <row r="13052" spans="1:11" x14ac:dyDescent="0.45">
      <c r="A13052" s="10" t="s">
        <v>103</v>
      </c>
      <c r="B13052" s="20">
        <v>0.90100000000000002</v>
      </c>
      <c r="C13052" s="19">
        <v>210176</v>
      </c>
      <c r="D13052" s="19">
        <v>34165.427739999999</v>
      </c>
      <c r="E13052" s="23">
        <v>0.449313462</v>
      </c>
      <c r="F13052" s="23">
        <v>0.31793329799999998</v>
      </c>
      <c r="G13052" s="17">
        <v>0.67816020899999996</v>
      </c>
      <c r="H13052" s="17">
        <v>0.32183979099999999</v>
      </c>
      <c r="I13052" s="17">
        <v>0.99359392599999996</v>
      </c>
      <c r="J13052" s="17">
        <v>6.4000000000000003E-3</v>
      </c>
      <c r="K13052" s="17">
        <v>4.0600000000000001E-6</v>
      </c>
    </row>
    <row r="13053" spans="1:11" x14ac:dyDescent="0.45">
      <c r="A13053" s="10" t="s">
        <v>103</v>
      </c>
      <c r="B13053" s="20">
        <v>0.90200000000000002</v>
      </c>
      <c r="C13053" s="19">
        <v>210407</v>
      </c>
      <c r="D13053" s="19">
        <v>34269.366860000002</v>
      </c>
      <c r="E13053" s="23">
        <v>0.450712483</v>
      </c>
      <c r="F13053" s="23">
        <v>0.318796619</v>
      </c>
      <c r="G13053" s="17">
        <v>0.67818561200000005</v>
      </c>
      <c r="H13053" s="17">
        <v>0.32181438800000001</v>
      </c>
      <c r="I13053" s="17">
        <v>0.993608029</v>
      </c>
      <c r="J13053" s="17">
        <v>6.3899999999999998E-3</v>
      </c>
      <c r="K13053" s="17">
        <v>4.0500000000000002E-6</v>
      </c>
    </row>
    <row r="13054" spans="1:11" x14ac:dyDescent="0.45">
      <c r="A13054" s="10" t="s">
        <v>103</v>
      </c>
      <c r="B13054" s="20">
        <v>0.90300000000000002</v>
      </c>
      <c r="C13054" s="19">
        <v>210638</v>
      </c>
      <c r="D13054" s="19">
        <v>34373.829389999999</v>
      </c>
      <c r="E13054" s="23">
        <v>0.45401974499999997</v>
      </c>
      <c r="F13054" s="23">
        <v>0.31965206400000001</v>
      </c>
      <c r="G13054" s="17">
        <v>0.67830590899999998</v>
      </c>
      <c r="H13054" s="17">
        <v>0.32169409100000002</v>
      </c>
      <c r="I13054" s="17">
        <v>0.99361730100000001</v>
      </c>
      <c r="J13054" s="17">
        <v>6.3800000000000003E-3</v>
      </c>
      <c r="K13054" s="17">
        <v>4.0400000000000003E-6</v>
      </c>
    </row>
    <row r="13055" spans="1:11" x14ac:dyDescent="0.45">
      <c r="A13055" s="10" t="s">
        <v>103</v>
      </c>
      <c r="B13055" s="20">
        <v>0.90400000000000003</v>
      </c>
      <c r="C13055" s="19">
        <v>210874</v>
      </c>
      <c r="D13055" s="19">
        <v>34481.256630000003</v>
      </c>
      <c r="E13055" s="23">
        <v>0.456044756</v>
      </c>
      <c r="F13055" s="23">
        <v>0.32050470599999997</v>
      </c>
      <c r="G13055" s="17">
        <v>0.67846202</v>
      </c>
      <c r="H13055" s="17">
        <v>0.32153798</v>
      </c>
      <c r="I13055" s="17">
        <v>0.99362273999999995</v>
      </c>
      <c r="J13055" s="17">
        <v>6.3699999999999998E-3</v>
      </c>
      <c r="K13055" s="17">
        <v>4.0300000000000004E-6</v>
      </c>
    </row>
    <row r="13056" spans="1:11" x14ac:dyDescent="0.45">
      <c r="A13056" s="10" t="s">
        <v>103</v>
      </c>
      <c r="B13056" s="20">
        <v>0.90500000000000003</v>
      </c>
      <c r="C13056" s="19">
        <v>211093</v>
      </c>
      <c r="D13056" s="19">
        <v>34581.42583</v>
      </c>
      <c r="E13056" s="23">
        <v>0.45867968399999998</v>
      </c>
      <c r="F13056" s="23">
        <v>0.32136962299999999</v>
      </c>
      <c r="G13056" s="17">
        <v>0.67850189299999997</v>
      </c>
      <c r="H13056" s="17">
        <v>0.32149810699999998</v>
      </c>
      <c r="I13056" s="17">
        <v>0.99364194100000003</v>
      </c>
      <c r="J13056" s="17">
        <v>6.3499999999999997E-3</v>
      </c>
      <c r="K13056" s="17">
        <v>4.0199999999999996E-6</v>
      </c>
    </row>
    <row r="13057" spans="1:11" x14ac:dyDescent="0.45">
      <c r="A13057" s="10" t="s">
        <v>103</v>
      </c>
      <c r="B13057" s="20">
        <v>0.90600000000000003</v>
      </c>
      <c r="C13057" s="19">
        <v>211340</v>
      </c>
      <c r="D13057" s="19">
        <v>34695.008950000003</v>
      </c>
      <c r="E13057" s="23">
        <v>0.46150439100000001</v>
      </c>
      <c r="F13057" s="23">
        <v>0.32219710800000001</v>
      </c>
      <c r="G13057" s="17">
        <v>0.67854168599999998</v>
      </c>
      <c r="H13057" s="17">
        <v>0.32145831400000002</v>
      </c>
      <c r="I13057" s="17">
        <v>0.99365634400000002</v>
      </c>
      <c r="J13057" s="17">
        <v>6.3400000000000001E-3</v>
      </c>
      <c r="K13057" s="17">
        <v>3.9999999999999998E-6</v>
      </c>
    </row>
    <row r="13058" spans="1:11" x14ac:dyDescent="0.45">
      <c r="A13058" s="10" t="s">
        <v>103</v>
      </c>
      <c r="B13058" s="20">
        <v>0.90700000000000003</v>
      </c>
      <c r="C13058" s="19">
        <v>211563</v>
      </c>
      <c r="D13058" s="19">
        <v>34798.20276</v>
      </c>
      <c r="E13058" s="23">
        <v>0.46388230699999999</v>
      </c>
      <c r="F13058" s="23">
        <v>0.32312354599999998</v>
      </c>
      <c r="G13058" s="17">
        <v>0.67860637300000004</v>
      </c>
      <c r="H13058" s="17">
        <v>0.32139362700000002</v>
      </c>
      <c r="I13058" s="17">
        <v>0.99366989900000002</v>
      </c>
      <c r="J13058" s="17">
        <v>6.3299999999999997E-3</v>
      </c>
      <c r="K13058" s="17">
        <v>3.9999999999999998E-6</v>
      </c>
    </row>
    <row r="13059" spans="1:11" x14ac:dyDescent="0.45">
      <c r="A13059" s="10" t="s">
        <v>103</v>
      </c>
      <c r="B13059" s="20">
        <v>0.90800000000000003</v>
      </c>
      <c r="C13059" s="19">
        <v>211804</v>
      </c>
      <c r="D13059" s="19">
        <v>34910.297570000002</v>
      </c>
      <c r="E13059" s="23">
        <v>0.46626948600000001</v>
      </c>
      <c r="F13059" s="23">
        <v>0.32398544499999998</v>
      </c>
      <c r="G13059" s="17">
        <v>0.67883514899999997</v>
      </c>
      <c r="H13059" s="17">
        <v>0.32116485099999997</v>
      </c>
      <c r="I13059" s="17">
        <v>0.99368933599999998</v>
      </c>
      <c r="J13059" s="17">
        <v>6.3099999999999996E-3</v>
      </c>
      <c r="K13059" s="17">
        <v>3.98E-6</v>
      </c>
    </row>
    <row r="13060" spans="1:11" x14ac:dyDescent="0.45">
      <c r="A13060" s="10" t="s">
        <v>103</v>
      </c>
      <c r="B13060" s="20">
        <v>0.90900000000000003</v>
      </c>
      <c r="C13060" s="19">
        <v>212037</v>
      </c>
      <c r="D13060" s="19">
        <v>35019.199359999999</v>
      </c>
      <c r="E13060" s="23">
        <v>0.46854388299999999</v>
      </c>
      <c r="F13060" s="23">
        <v>0.32485431399999998</v>
      </c>
      <c r="G13060" s="17">
        <v>0.67883907099999996</v>
      </c>
      <c r="H13060" s="17">
        <v>0.32116092899999998</v>
      </c>
      <c r="I13060" s="17">
        <v>0.99370724600000004</v>
      </c>
      <c r="J13060" s="17">
        <v>6.2899999999999996E-3</v>
      </c>
      <c r="K13060" s="17">
        <v>3.9700000000000001E-6</v>
      </c>
    </row>
    <row r="13061" spans="1:11" x14ac:dyDescent="0.45">
      <c r="A13061" s="10" t="s">
        <v>103</v>
      </c>
      <c r="B13061" s="20">
        <v>0.91</v>
      </c>
      <c r="C13061" s="19">
        <v>212253</v>
      </c>
      <c r="D13061" s="19">
        <v>35120.587099999997</v>
      </c>
      <c r="E13061" s="23">
        <v>0.47073533200000001</v>
      </c>
      <c r="F13061" s="23">
        <v>0.32581041799999999</v>
      </c>
      <c r="G13061" s="17">
        <v>0.67874659000000004</v>
      </c>
      <c r="H13061" s="17">
        <v>0.32125341000000002</v>
      </c>
      <c r="I13061" s="17">
        <v>0.99372425399999997</v>
      </c>
      <c r="J13061" s="17">
        <v>6.2700000000000004E-3</v>
      </c>
      <c r="K13061" s="17">
        <v>3.9600000000000002E-6</v>
      </c>
    </row>
    <row r="13062" spans="1:11" x14ac:dyDescent="0.45">
      <c r="A13062" s="10" t="s">
        <v>103</v>
      </c>
      <c r="B13062" s="20">
        <v>0.91100000000000003</v>
      </c>
      <c r="C13062" s="19">
        <v>212502</v>
      </c>
      <c r="D13062" s="19">
        <v>35238.215810000002</v>
      </c>
      <c r="E13062" s="23">
        <v>0.47418665599999998</v>
      </c>
      <c r="F13062" s="23">
        <v>0.32667336299999999</v>
      </c>
      <c r="G13062" s="17">
        <v>0.67882184599999995</v>
      </c>
      <c r="H13062" s="17">
        <v>0.32117815399999999</v>
      </c>
      <c r="I13062" s="17">
        <v>0.99373846499999996</v>
      </c>
      <c r="J13062" s="17">
        <v>6.2599999999999999E-3</v>
      </c>
      <c r="K13062" s="17">
        <v>3.9500000000000003E-6</v>
      </c>
    </row>
    <row r="13063" spans="1:11" x14ac:dyDescent="0.45">
      <c r="A13063" s="10" t="s">
        <v>103</v>
      </c>
      <c r="B13063" s="20">
        <v>0.91200000000000003</v>
      </c>
      <c r="C13063" s="19">
        <v>212739</v>
      </c>
      <c r="D13063" s="19">
        <v>35350.861900000004</v>
      </c>
      <c r="E13063" s="23">
        <v>0.47610877200000001</v>
      </c>
      <c r="F13063" s="23">
        <v>0.32763316300000001</v>
      </c>
      <c r="G13063" s="17">
        <v>0.67881770600000002</v>
      </c>
      <c r="H13063" s="17">
        <v>0.32118229399999998</v>
      </c>
      <c r="I13063" s="17">
        <v>0.99375491599999999</v>
      </c>
      <c r="J13063" s="17">
        <v>6.2399999999999999E-3</v>
      </c>
      <c r="K13063" s="17">
        <v>3.9400000000000004E-6</v>
      </c>
    </row>
    <row r="13064" spans="1:11" x14ac:dyDescent="0.45">
      <c r="A13064" s="10" t="s">
        <v>103</v>
      </c>
      <c r="B13064" s="20">
        <v>0.91300000000000003</v>
      </c>
      <c r="C13064" s="19">
        <v>212972</v>
      </c>
      <c r="D13064" s="19">
        <v>35462.233529999998</v>
      </c>
      <c r="E13064" s="23">
        <v>0.48005460300000002</v>
      </c>
      <c r="F13064" s="23">
        <v>0.32857241500000001</v>
      </c>
      <c r="G13064" s="17">
        <v>0.67882162899999998</v>
      </c>
      <c r="H13064" s="17">
        <v>0.32117837100000002</v>
      </c>
      <c r="I13064" s="17">
        <v>0.993771921</v>
      </c>
      <c r="J13064" s="17">
        <v>6.2199999999999998E-3</v>
      </c>
      <c r="K13064" s="17">
        <v>3.9299999999999996E-6</v>
      </c>
    </row>
    <row r="13065" spans="1:11" x14ac:dyDescent="0.45">
      <c r="A13065" s="10" t="s">
        <v>103</v>
      </c>
      <c r="B13065" s="20">
        <v>0.91400000000000003</v>
      </c>
      <c r="C13065" s="19">
        <v>213201</v>
      </c>
      <c r="D13065" s="19">
        <v>35572.492050000001</v>
      </c>
      <c r="E13065" s="23">
        <v>0.48227984600000001</v>
      </c>
      <c r="F13065" s="23">
        <v>0.32949792</v>
      </c>
      <c r="G13065" s="17">
        <v>0.67879137499999997</v>
      </c>
      <c r="H13065" s="17">
        <v>0.32120862500000003</v>
      </c>
      <c r="I13065" s="17">
        <v>0.99378810900000003</v>
      </c>
      <c r="J13065" s="17">
        <v>6.2100000000000002E-3</v>
      </c>
      <c r="K13065" s="17">
        <v>3.9199999999999997E-6</v>
      </c>
    </row>
    <row r="13066" spans="1:11" x14ac:dyDescent="0.45">
      <c r="A13066" s="10" t="s">
        <v>103</v>
      </c>
      <c r="B13066" s="20">
        <v>0.91500000000000004</v>
      </c>
      <c r="C13066" s="19">
        <v>213438</v>
      </c>
      <c r="D13066" s="19">
        <v>35687.149969999999</v>
      </c>
      <c r="E13066" s="23">
        <v>0.48496028699999999</v>
      </c>
      <c r="F13066" s="23">
        <v>0.33044765500000001</v>
      </c>
      <c r="G13066" s="17">
        <v>0.67882476400000002</v>
      </c>
      <c r="H13066" s="17">
        <v>0.32117523599999998</v>
      </c>
      <c r="I13066" s="17">
        <v>0.99380298099999997</v>
      </c>
      <c r="J13066" s="17">
        <v>6.1900000000000002E-3</v>
      </c>
      <c r="K13066" s="17">
        <v>3.9099999999999998E-6</v>
      </c>
    </row>
    <row r="13067" spans="1:11" x14ac:dyDescent="0.45">
      <c r="A13067" s="10" t="s">
        <v>103</v>
      </c>
      <c r="B13067" s="20">
        <v>0.91600000000000004</v>
      </c>
      <c r="C13067" s="19">
        <v>213671</v>
      </c>
      <c r="D13067" s="19">
        <v>35800.504560000001</v>
      </c>
      <c r="E13067" s="23">
        <v>0.48816710800000002</v>
      </c>
      <c r="F13067" s="23">
        <v>0.33142366099999998</v>
      </c>
      <c r="G13067" s="17">
        <v>0.67886142699999996</v>
      </c>
      <c r="H13067" s="17">
        <v>0.32113857299999998</v>
      </c>
      <c r="I13067" s="17">
        <v>0.99381869700000003</v>
      </c>
      <c r="J13067" s="17">
        <v>6.1799999999999997E-3</v>
      </c>
      <c r="K13067" s="17">
        <v>3.8999999999999999E-6</v>
      </c>
    </row>
    <row r="13068" spans="1:11" x14ac:dyDescent="0.45">
      <c r="A13068" s="10" t="s">
        <v>103</v>
      </c>
      <c r="B13068" s="20">
        <v>0.91700000000000004</v>
      </c>
      <c r="C13068" s="19">
        <v>213903</v>
      </c>
      <c r="D13068" s="19">
        <v>35914.117400000003</v>
      </c>
      <c r="E13068" s="23">
        <v>0.49139188499999997</v>
      </c>
      <c r="F13068" s="23">
        <v>0.332383337</v>
      </c>
      <c r="G13068" s="17">
        <v>0.67892455900000004</v>
      </c>
      <c r="H13068" s="17">
        <v>0.32107544100000002</v>
      </c>
      <c r="I13068" s="17">
        <v>0.99383633999999998</v>
      </c>
      <c r="J13068" s="17">
        <v>6.1599999999999997E-3</v>
      </c>
      <c r="K13068" s="17">
        <v>3.89E-6</v>
      </c>
    </row>
    <row r="13069" spans="1:11" x14ac:dyDescent="0.45">
      <c r="A13069" s="10" t="s">
        <v>103</v>
      </c>
      <c r="B13069" s="20">
        <v>0.91800000000000004</v>
      </c>
      <c r="C13069" s="19">
        <v>214136</v>
      </c>
      <c r="D13069" s="19">
        <v>36028.849929999997</v>
      </c>
      <c r="E13069" s="23">
        <v>0.49314263200000003</v>
      </c>
      <c r="F13069" s="23">
        <v>0.33335234200000002</v>
      </c>
      <c r="G13069" s="17">
        <v>0.67903575299999996</v>
      </c>
      <c r="H13069" s="17">
        <v>0.32096424699999998</v>
      </c>
      <c r="I13069" s="17">
        <v>0.99385256600000005</v>
      </c>
      <c r="J13069" s="17">
        <v>6.1399999999999996E-3</v>
      </c>
      <c r="K13069" s="17">
        <v>3.8800000000000001E-6</v>
      </c>
    </row>
    <row r="13070" spans="1:11" x14ac:dyDescent="0.45">
      <c r="A13070" s="10" t="s">
        <v>103</v>
      </c>
      <c r="B13070" s="20">
        <v>0.91900000000000004</v>
      </c>
      <c r="C13070" s="19">
        <v>214371</v>
      </c>
      <c r="D13070" s="19">
        <v>36145.01945</v>
      </c>
      <c r="E13070" s="23">
        <v>0.49588286799999998</v>
      </c>
      <c r="F13070" s="23">
        <v>0.33432641600000002</v>
      </c>
      <c r="G13070" s="17">
        <v>0.67913103900000005</v>
      </c>
      <c r="H13070" s="17">
        <v>0.32086896100000001</v>
      </c>
      <c r="I13070" s="17">
        <v>0.99385960900000003</v>
      </c>
      <c r="J13070" s="17">
        <v>6.1399999999999996E-3</v>
      </c>
      <c r="K13070" s="17">
        <v>3.8700000000000002E-6</v>
      </c>
    </row>
    <row r="13071" spans="1:11" x14ac:dyDescent="0.45">
      <c r="A13071" s="10" t="s">
        <v>103</v>
      </c>
      <c r="B13071" s="20">
        <v>0.92</v>
      </c>
      <c r="C13071" s="19">
        <v>214597</v>
      </c>
      <c r="D13071" s="19">
        <v>36257.512589999998</v>
      </c>
      <c r="E13071" s="23">
        <v>0.49939714600000001</v>
      </c>
      <c r="F13071" s="23">
        <v>0.33534048799999999</v>
      </c>
      <c r="G13071" s="17">
        <v>0.679096166</v>
      </c>
      <c r="H13071" s="17">
        <v>0.320903834</v>
      </c>
      <c r="I13071" s="17">
        <v>0.99387429500000002</v>
      </c>
      <c r="J13071" s="17">
        <v>6.1199999999999996E-3</v>
      </c>
      <c r="K13071" s="17">
        <v>3.8600000000000003E-6</v>
      </c>
    </row>
    <row r="13072" spans="1:11" x14ac:dyDescent="0.45">
      <c r="A13072" s="10" t="s">
        <v>103</v>
      </c>
      <c r="B13072" s="20">
        <v>0.92100000000000004</v>
      </c>
      <c r="C13072" s="19">
        <v>214824</v>
      </c>
      <c r="D13072" s="19">
        <v>36371.129719999997</v>
      </c>
      <c r="E13072" s="23">
        <v>0.50234567799999996</v>
      </c>
      <c r="F13072" s="23">
        <v>0.33627965199999998</v>
      </c>
      <c r="G13072" s="17">
        <v>0.67923043999999999</v>
      </c>
      <c r="H13072" s="17">
        <v>0.32076956000000001</v>
      </c>
      <c r="I13072" s="17">
        <v>0.99388831799999999</v>
      </c>
      <c r="J13072" s="17">
        <v>6.11E-3</v>
      </c>
      <c r="K13072" s="17">
        <v>3.8500000000000004E-6</v>
      </c>
    </row>
    <row r="13073" spans="1:11" x14ac:dyDescent="0.45">
      <c r="A13073" s="10" t="s">
        <v>103</v>
      </c>
      <c r="B13073" s="20">
        <v>0.92200000000000004</v>
      </c>
      <c r="C13073" s="19">
        <v>215069</v>
      </c>
      <c r="D13073" s="19">
        <v>36494.499539999997</v>
      </c>
      <c r="E13073" s="23">
        <v>0.50496844299999999</v>
      </c>
      <c r="F13073" s="23">
        <v>0.33730533000000001</v>
      </c>
      <c r="G13073" s="17">
        <v>0.67914483299999995</v>
      </c>
      <c r="H13073" s="17">
        <v>0.320855167</v>
      </c>
      <c r="I13073" s="17">
        <v>0.99390308599999999</v>
      </c>
      <c r="J13073" s="17">
        <v>6.0899999999999999E-3</v>
      </c>
      <c r="K13073" s="17">
        <v>3.8399999999999997E-6</v>
      </c>
    </row>
    <row r="13074" spans="1:11" x14ac:dyDescent="0.45">
      <c r="A13074" s="10" t="s">
        <v>103</v>
      </c>
      <c r="B13074" s="20">
        <v>0.92300000000000004</v>
      </c>
      <c r="C13074" s="19">
        <v>215289</v>
      </c>
      <c r="D13074" s="19">
        <v>36605.824999999997</v>
      </c>
      <c r="E13074" s="23">
        <v>0.50698929999999998</v>
      </c>
      <c r="F13074" s="23">
        <v>0.33832387800000002</v>
      </c>
      <c r="G13074" s="17">
        <v>0.67926833200000003</v>
      </c>
      <c r="H13074" s="17">
        <v>0.32073166800000003</v>
      </c>
      <c r="I13074" s="17">
        <v>0.99391899900000003</v>
      </c>
      <c r="J13074" s="17">
        <v>6.0800000000000003E-3</v>
      </c>
      <c r="K13074" s="17">
        <v>3.8299999999999998E-6</v>
      </c>
    </row>
    <row r="13075" spans="1:11" x14ac:dyDescent="0.45">
      <c r="A13075" s="10" t="s">
        <v>103</v>
      </c>
      <c r="B13075" s="20">
        <v>0.92400000000000004</v>
      </c>
      <c r="C13075" s="19">
        <v>215533</v>
      </c>
      <c r="D13075" s="19">
        <v>36729.858180000003</v>
      </c>
      <c r="E13075" s="23">
        <v>0.51048266399999997</v>
      </c>
      <c r="F13075" s="23">
        <v>0.33933943700000002</v>
      </c>
      <c r="G13075" s="17">
        <v>0.67924169400000001</v>
      </c>
      <c r="H13075" s="17">
        <v>0.32075830599999999</v>
      </c>
      <c r="I13075" s="17">
        <v>0.99393434599999997</v>
      </c>
      <c r="J13075" s="17">
        <v>6.0600000000000003E-3</v>
      </c>
      <c r="K13075" s="17">
        <v>3.8199999999999998E-6</v>
      </c>
    </row>
    <row r="13076" spans="1:11" x14ac:dyDescent="0.45">
      <c r="A13076" s="10" t="s">
        <v>103</v>
      </c>
      <c r="B13076" s="20">
        <v>0.92500000000000004</v>
      </c>
      <c r="C13076" s="19">
        <v>215764</v>
      </c>
      <c r="D13076" s="19">
        <v>36848.133880000001</v>
      </c>
      <c r="E13076" s="23">
        <v>0.51419619900000002</v>
      </c>
      <c r="F13076" s="23">
        <v>0.34041219499999997</v>
      </c>
      <c r="G13076" s="17">
        <v>0.67944142699999999</v>
      </c>
      <c r="H13076" s="17">
        <v>0.32055857300000001</v>
      </c>
      <c r="I13076" s="17">
        <v>0.99394822999999999</v>
      </c>
      <c r="J13076" s="17">
        <v>6.0499999999999998E-3</v>
      </c>
      <c r="K13076" s="17">
        <v>3.8099999999999999E-6</v>
      </c>
    </row>
    <row r="13077" spans="1:11" x14ac:dyDescent="0.45">
      <c r="A13077" s="10" t="s">
        <v>103</v>
      </c>
      <c r="B13077" s="20">
        <v>0.92600000000000005</v>
      </c>
      <c r="C13077" s="19">
        <v>216002</v>
      </c>
      <c r="D13077" s="19">
        <v>36970.877119999997</v>
      </c>
      <c r="E13077" s="23">
        <v>0.51782690200000003</v>
      </c>
      <c r="F13077" s="23">
        <v>0.34145129600000002</v>
      </c>
      <c r="G13077" s="17">
        <v>0.67953074499999999</v>
      </c>
      <c r="H13077" s="17">
        <v>0.32046925500000001</v>
      </c>
      <c r="I13077" s="17">
        <v>0.99396350099999997</v>
      </c>
      <c r="J13077" s="17">
        <v>6.0299999999999998E-3</v>
      </c>
      <c r="K13077" s="17">
        <v>3.8E-6</v>
      </c>
    </row>
    <row r="13078" spans="1:11" x14ac:dyDescent="0.45">
      <c r="A13078" s="10" t="s">
        <v>103</v>
      </c>
      <c r="B13078" s="20">
        <v>0.92700000000000005</v>
      </c>
      <c r="C13078" s="19">
        <v>216223</v>
      </c>
      <c r="D13078" s="19">
        <v>37085.61634</v>
      </c>
      <c r="E13078" s="23">
        <v>0.52041775899999998</v>
      </c>
      <c r="F13078" s="23">
        <v>0.34253233599999999</v>
      </c>
      <c r="G13078" s="17">
        <v>0.67951143000000003</v>
      </c>
      <c r="H13078" s="17">
        <v>0.32048856999999997</v>
      </c>
      <c r="I13078" s="17">
        <v>0.99397824800000001</v>
      </c>
      <c r="J13078" s="17">
        <v>6.0200000000000002E-3</v>
      </c>
      <c r="K13078" s="17">
        <v>3.7900000000000001E-6</v>
      </c>
    </row>
    <row r="13079" spans="1:11" x14ac:dyDescent="0.45">
      <c r="A13079" s="10" t="s">
        <v>103</v>
      </c>
      <c r="B13079" s="20">
        <v>0.92800000000000005</v>
      </c>
      <c r="C13079" s="19">
        <v>216462</v>
      </c>
      <c r="D13079" s="19">
        <v>37210.534010000003</v>
      </c>
      <c r="E13079" s="23">
        <v>0.52437368100000004</v>
      </c>
      <c r="F13079" s="23">
        <v>0.34355999700000001</v>
      </c>
      <c r="G13079" s="17">
        <v>0.679601962</v>
      </c>
      <c r="H13079" s="17">
        <v>0.320398038</v>
      </c>
      <c r="I13079" s="17">
        <v>0.99399374900000004</v>
      </c>
      <c r="J13079" s="17">
        <v>6.0000000000000001E-3</v>
      </c>
      <c r="K13079" s="17">
        <v>3.7799999999999998E-6</v>
      </c>
    </row>
    <row r="13080" spans="1:11" x14ac:dyDescent="0.45">
      <c r="A13080" s="10" t="s">
        <v>103</v>
      </c>
      <c r="B13080" s="20">
        <v>0.92900000000000005</v>
      </c>
      <c r="C13080" s="19">
        <v>216701</v>
      </c>
      <c r="D13080" s="19">
        <v>37336.157789999997</v>
      </c>
      <c r="E13080" s="23">
        <v>0.52715092699999999</v>
      </c>
      <c r="F13080" s="23">
        <v>0.34465262899999999</v>
      </c>
      <c r="G13080" s="17">
        <v>0.67948463599999998</v>
      </c>
      <c r="H13080" s="17">
        <v>0.32051536400000002</v>
      </c>
      <c r="I13080" s="17">
        <v>0.99400889699999995</v>
      </c>
      <c r="J13080" s="17">
        <v>5.9899999999999997E-3</v>
      </c>
      <c r="K13080" s="17">
        <v>3.7699999999999999E-6</v>
      </c>
    </row>
    <row r="13081" spans="1:11" x14ac:dyDescent="0.45">
      <c r="A13081" s="10" t="s">
        <v>103</v>
      </c>
      <c r="B13081" s="20">
        <v>0.93</v>
      </c>
      <c r="C13081" s="19">
        <v>216932</v>
      </c>
      <c r="D13081" s="19">
        <v>37458.391040000002</v>
      </c>
      <c r="E13081" s="23">
        <v>0.530863788</v>
      </c>
      <c r="F13081" s="23">
        <v>0.34576694400000002</v>
      </c>
      <c r="G13081" s="17">
        <v>0.67954474200000003</v>
      </c>
      <c r="H13081" s="17">
        <v>0.32045525800000002</v>
      </c>
      <c r="I13081" s="17">
        <v>0.99401271000000002</v>
      </c>
      <c r="J13081" s="17">
        <v>5.9800000000000001E-3</v>
      </c>
      <c r="K13081" s="17">
        <v>3.76E-6</v>
      </c>
    </row>
    <row r="13082" spans="1:11" x14ac:dyDescent="0.45">
      <c r="A13082" s="10" t="s">
        <v>103</v>
      </c>
      <c r="B13082" s="20">
        <v>0.93100000000000005</v>
      </c>
      <c r="C13082" s="19">
        <v>217162</v>
      </c>
      <c r="D13082" s="19">
        <v>37580.972990000002</v>
      </c>
      <c r="E13082" s="23">
        <v>0.53472404799999995</v>
      </c>
      <c r="F13082" s="23">
        <v>0.34683348000000003</v>
      </c>
      <c r="G13082" s="17">
        <v>0.67957101200000003</v>
      </c>
      <c r="H13082" s="17">
        <v>0.32042898800000003</v>
      </c>
      <c r="I13082" s="17">
        <v>0.994030635</v>
      </c>
      <c r="J13082" s="17">
        <v>5.9699999999999996E-3</v>
      </c>
      <c r="K13082" s="17">
        <v>3.7500000000000001E-6</v>
      </c>
    </row>
    <row r="13083" spans="1:11" x14ac:dyDescent="0.45">
      <c r="A13083" s="10" t="s">
        <v>103</v>
      </c>
      <c r="B13083" s="20">
        <v>0.93200000000000005</v>
      </c>
      <c r="C13083" s="19">
        <v>217398</v>
      </c>
      <c r="D13083" s="19">
        <v>37707.612970000002</v>
      </c>
      <c r="E13083" s="23">
        <v>0.53883525099999996</v>
      </c>
      <c r="F13083" s="23">
        <v>0.34794141000000001</v>
      </c>
      <c r="G13083" s="17">
        <v>0.67966586600000001</v>
      </c>
      <c r="H13083" s="17">
        <v>0.32033413399999999</v>
      </c>
      <c r="I13083" s="17">
        <v>0.99404702599999994</v>
      </c>
      <c r="J13083" s="17">
        <v>5.9500000000000004E-3</v>
      </c>
      <c r="K13083" s="17">
        <v>3.7400000000000002E-6</v>
      </c>
    </row>
    <row r="13084" spans="1:11" x14ac:dyDescent="0.45">
      <c r="A13084" s="10" t="s">
        <v>103</v>
      </c>
      <c r="B13084" s="20">
        <v>0.93300000000000005</v>
      </c>
      <c r="C13084" s="19">
        <v>217624</v>
      </c>
      <c r="D13084" s="19">
        <v>37829.602209999997</v>
      </c>
      <c r="E13084" s="23">
        <v>0.54111829700000003</v>
      </c>
      <c r="F13084" s="23">
        <v>0.34905497600000002</v>
      </c>
      <c r="G13084" s="17">
        <v>0.67973201500000002</v>
      </c>
      <c r="H13084" s="17">
        <v>0.32026798499999998</v>
      </c>
      <c r="I13084" s="17">
        <v>0.99406164600000002</v>
      </c>
      <c r="J13084" s="17">
        <v>5.9300000000000004E-3</v>
      </c>
      <c r="K13084" s="17">
        <v>3.7299999999999999E-6</v>
      </c>
    </row>
    <row r="13085" spans="1:11" x14ac:dyDescent="0.45">
      <c r="A13085" s="10" t="s">
        <v>103</v>
      </c>
      <c r="B13085" s="20">
        <v>0.93400000000000005</v>
      </c>
      <c r="C13085" s="19">
        <v>217843</v>
      </c>
      <c r="D13085" s="19">
        <v>37948.512369999997</v>
      </c>
      <c r="E13085" s="23">
        <v>0.54428200699999996</v>
      </c>
      <c r="F13085" s="23">
        <v>0.35013841800000001</v>
      </c>
      <c r="G13085" s="17">
        <v>0.67962707099999997</v>
      </c>
      <c r="H13085" s="17">
        <v>0.32037292899999997</v>
      </c>
      <c r="I13085" s="17">
        <v>0.994074825</v>
      </c>
      <c r="J13085" s="17">
        <v>5.9199999999999999E-3</v>
      </c>
      <c r="K13085" s="17">
        <v>3.72E-6</v>
      </c>
    </row>
    <row r="13086" spans="1:11" x14ac:dyDescent="0.45">
      <c r="A13086" s="10" t="s">
        <v>103</v>
      </c>
      <c r="B13086" s="20">
        <v>0.93500000000000005</v>
      </c>
      <c r="C13086" s="19">
        <v>218099</v>
      </c>
      <c r="D13086" s="19">
        <v>38088.279860000002</v>
      </c>
      <c r="E13086" s="23">
        <v>0.54814874700000005</v>
      </c>
      <c r="F13086" s="23">
        <v>0.35128314500000002</v>
      </c>
      <c r="G13086" s="17">
        <v>0.67961797199999996</v>
      </c>
      <c r="H13086" s="17">
        <v>0.32038202799999999</v>
      </c>
      <c r="I13086" s="17">
        <v>0.99408775100000002</v>
      </c>
      <c r="J13086" s="17">
        <v>5.9100000000000003E-3</v>
      </c>
      <c r="K13086" s="17">
        <v>3.7100000000000001E-6</v>
      </c>
    </row>
    <row r="13087" spans="1:11" x14ac:dyDescent="0.45">
      <c r="A13087" s="10" t="s">
        <v>103</v>
      </c>
      <c r="B13087" s="20">
        <v>0.93600000000000005</v>
      </c>
      <c r="C13087" s="19">
        <v>218332</v>
      </c>
      <c r="D13087" s="19">
        <v>38216.49439</v>
      </c>
      <c r="E13087" s="23">
        <v>0.55207688499999996</v>
      </c>
      <c r="F13087" s="23">
        <v>0.35253667300000002</v>
      </c>
      <c r="G13087" s="17">
        <v>0.67958430299999995</v>
      </c>
      <c r="H13087" s="17">
        <v>0.320415697</v>
      </c>
      <c r="I13087" s="17">
        <v>0.99410230600000005</v>
      </c>
      <c r="J13087" s="17">
        <v>5.8900000000000003E-3</v>
      </c>
      <c r="K13087" s="17">
        <v>3.7000000000000002E-6</v>
      </c>
    </row>
    <row r="13088" spans="1:11" x14ac:dyDescent="0.45">
      <c r="A13088" s="10" t="s">
        <v>103</v>
      </c>
      <c r="B13088" s="20">
        <v>0.93700000000000006</v>
      </c>
      <c r="C13088" s="19">
        <v>218565</v>
      </c>
      <c r="D13088" s="19">
        <v>38345.626230000002</v>
      </c>
      <c r="E13088" s="23">
        <v>0.55649407200000001</v>
      </c>
      <c r="F13088" s="23">
        <v>0.35370022800000001</v>
      </c>
      <c r="G13088" s="17">
        <v>0.67965136199999998</v>
      </c>
      <c r="H13088" s="17">
        <v>0.32034863800000002</v>
      </c>
      <c r="I13088" s="17">
        <v>0.99411403300000001</v>
      </c>
      <c r="J13088" s="17">
        <v>5.8799999999999998E-3</v>
      </c>
      <c r="K13088" s="17">
        <v>3.6899999999999998E-6</v>
      </c>
    </row>
    <row r="13089" spans="1:11" x14ac:dyDescent="0.45">
      <c r="A13089" s="10" t="s">
        <v>103</v>
      </c>
      <c r="B13089" s="20">
        <v>0.93799999999999994</v>
      </c>
      <c r="C13089" s="19">
        <v>218796</v>
      </c>
      <c r="D13089" s="19">
        <v>38474.527909999997</v>
      </c>
      <c r="E13089" s="23">
        <v>0.55968933399999998</v>
      </c>
      <c r="F13089" s="23">
        <v>0.35487608799999998</v>
      </c>
      <c r="G13089" s="17">
        <v>0.67972449199999996</v>
      </c>
      <c r="H13089" s="17">
        <v>0.32027550799999999</v>
      </c>
      <c r="I13089" s="17">
        <v>0.99412371799999999</v>
      </c>
      <c r="J13089" s="17">
        <v>5.8700000000000002E-3</v>
      </c>
      <c r="K13089" s="17">
        <v>3.6799999999999999E-6</v>
      </c>
    </row>
    <row r="13090" spans="1:11" x14ac:dyDescent="0.45">
      <c r="A13090" s="10" t="s">
        <v>103</v>
      </c>
      <c r="B13090" s="20">
        <v>0.93899999999999995</v>
      </c>
      <c r="C13090" s="19">
        <v>219025</v>
      </c>
      <c r="D13090" s="19">
        <v>38603.261129999999</v>
      </c>
      <c r="E13090" s="23">
        <v>0.564223272</v>
      </c>
      <c r="F13090" s="23">
        <v>0.35602970900000003</v>
      </c>
      <c r="G13090" s="17">
        <v>0.67981280700000002</v>
      </c>
      <c r="H13090" s="17">
        <v>0.32018719299999998</v>
      </c>
      <c r="I13090" s="17">
        <v>0.99413554599999998</v>
      </c>
      <c r="J13090" s="17">
        <v>5.8599999999999998E-3</v>
      </c>
      <c r="K13090" s="17">
        <v>3.67E-6</v>
      </c>
    </row>
    <row r="13091" spans="1:11" x14ac:dyDescent="0.45">
      <c r="A13091" s="10" t="s">
        <v>103</v>
      </c>
      <c r="B13091" s="20">
        <v>0.94</v>
      </c>
      <c r="C13091" s="19">
        <v>219262</v>
      </c>
      <c r="D13091" s="19">
        <v>38737.603920000001</v>
      </c>
      <c r="E13091" s="23">
        <v>0.56997591700000005</v>
      </c>
      <c r="F13091" s="23">
        <v>0.35725584799999999</v>
      </c>
      <c r="G13091" s="17">
        <v>0.67995366300000004</v>
      </c>
      <c r="H13091" s="17">
        <v>0.32004633700000001</v>
      </c>
      <c r="I13091" s="17">
        <v>0.99415082099999996</v>
      </c>
      <c r="J13091" s="17">
        <v>5.8500000000000002E-3</v>
      </c>
      <c r="K13091" s="17">
        <v>3.67E-6</v>
      </c>
    </row>
    <row r="13092" spans="1:11" x14ac:dyDescent="0.45">
      <c r="A13092" s="10" t="s">
        <v>103</v>
      </c>
      <c r="B13092" s="20">
        <v>0.94099999999999995</v>
      </c>
      <c r="C13092" s="19">
        <v>219490</v>
      </c>
      <c r="D13092" s="19">
        <v>38868.292439999997</v>
      </c>
      <c r="E13092" s="23">
        <v>0.576173924</v>
      </c>
      <c r="F13092" s="23">
        <v>0.358474768</v>
      </c>
      <c r="G13092" s="17">
        <v>0.68013576899999995</v>
      </c>
      <c r="H13092" s="17">
        <v>0.319864231</v>
      </c>
      <c r="I13092" s="17">
        <v>0.99416274500000001</v>
      </c>
      <c r="J13092" s="17">
        <v>5.8300000000000001E-3</v>
      </c>
      <c r="K13092" s="17">
        <v>3.6600000000000001E-6</v>
      </c>
    </row>
    <row r="13093" spans="1:11" x14ac:dyDescent="0.45">
      <c r="A13093" s="10" t="s">
        <v>103</v>
      </c>
      <c r="B13093" s="20">
        <v>0.94199999999999995</v>
      </c>
      <c r="C13093" s="19">
        <v>219730</v>
      </c>
      <c r="D13093" s="19">
        <v>39007.211139999999</v>
      </c>
      <c r="E13093" s="23">
        <v>0.58186350499999995</v>
      </c>
      <c r="F13093" s="23">
        <v>0.359725937</v>
      </c>
      <c r="G13093" s="17">
        <v>0.68018932300000001</v>
      </c>
      <c r="H13093" s="17">
        <v>0.31981067699999999</v>
      </c>
      <c r="I13093" s="17">
        <v>0.99417830500000004</v>
      </c>
      <c r="J13093" s="17">
        <v>5.8199999999999997E-3</v>
      </c>
      <c r="K13093" s="17">
        <v>3.6500000000000002E-6</v>
      </c>
    </row>
    <row r="13094" spans="1:11" x14ac:dyDescent="0.45">
      <c r="A13094" s="10" t="s">
        <v>103</v>
      </c>
      <c r="B13094" s="20">
        <v>0.94299999999999995</v>
      </c>
      <c r="C13094" s="19">
        <v>219960</v>
      </c>
      <c r="D13094" s="19">
        <v>39141.559350000003</v>
      </c>
      <c r="E13094" s="23">
        <v>0.58620353999999997</v>
      </c>
      <c r="F13094" s="23">
        <v>0.36099806400000001</v>
      </c>
      <c r="G13094" s="17">
        <v>0.68021458400000001</v>
      </c>
      <c r="H13094" s="17">
        <v>0.31978541599999999</v>
      </c>
      <c r="I13094" s="17">
        <v>0.99419318999999995</v>
      </c>
      <c r="J13094" s="17">
        <v>5.7999999999999996E-3</v>
      </c>
      <c r="K13094" s="17">
        <v>3.6399999999999999E-6</v>
      </c>
    </row>
    <row r="13095" spans="1:11" x14ac:dyDescent="0.45">
      <c r="A13095" s="10" t="s">
        <v>103</v>
      </c>
      <c r="B13095" s="20">
        <v>0.94399999999999995</v>
      </c>
      <c r="C13095" s="19">
        <v>220196</v>
      </c>
      <c r="D13095" s="19">
        <v>39280.45536</v>
      </c>
      <c r="E13095" s="23">
        <v>0.59155636599999994</v>
      </c>
      <c r="F13095" s="23">
        <v>0.36228543000000002</v>
      </c>
      <c r="G13095" s="17">
        <v>0.68036204099999997</v>
      </c>
      <c r="H13095" s="17">
        <v>0.31963795900000003</v>
      </c>
      <c r="I13095" s="17">
        <v>0.99421011599999998</v>
      </c>
      <c r="J13095" s="17">
        <v>5.79E-3</v>
      </c>
      <c r="K13095" s="17">
        <v>3.63E-6</v>
      </c>
    </row>
    <row r="13096" spans="1:11" x14ac:dyDescent="0.45">
      <c r="A13096" s="10" t="s">
        <v>103</v>
      </c>
      <c r="B13096" s="20">
        <v>0.94499999999999995</v>
      </c>
      <c r="C13096" s="19">
        <v>220428</v>
      </c>
      <c r="D13096" s="19">
        <v>39418.374909999999</v>
      </c>
      <c r="E13096" s="23">
        <v>0.59784923000000001</v>
      </c>
      <c r="F13096" s="23">
        <v>0.36347448799999998</v>
      </c>
      <c r="G13096" s="17">
        <v>0.68051245800000004</v>
      </c>
      <c r="H13096" s="17">
        <v>0.31948754200000001</v>
      </c>
      <c r="I13096" s="17">
        <v>0.994227215</v>
      </c>
      <c r="J13096" s="17">
        <v>5.77E-3</v>
      </c>
      <c r="K13096" s="17">
        <v>3.6200000000000001E-6</v>
      </c>
    </row>
    <row r="13097" spans="1:11" x14ac:dyDescent="0.45">
      <c r="A13097" s="10" t="s">
        <v>103</v>
      </c>
      <c r="B13097" s="20">
        <v>0.94599999999999995</v>
      </c>
      <c r="C13097" s="19">
        <v>220657</v>
      </c>
      <c r="D13097" s="19">
        <v>39555.798260000003</v>
      </c>
      <c r="E13097" s="23">
        <v>0.60307851099999998</v>
      </c>
      <c r="F13097" s="23">
        <v>0.36489286799999998</v>
      </c>
      <c r="G13097" s="17">
        <v>0.68056757800000001</v>
      </c>
      <c r="H13097" s="17">
        <v>0.31943242199999999</v>
      </c>
      <c r="I13097" s="17">
        <v>0.99423696900000003</v>
      </c>
      <c r="J13097" s="17">
        <v>5.7600000000000004E-3</v>
      </c>
      <c r="K13097" s="17">
        <v>3.6100000000000002E-6</v>
      </c>
    </row>
    <row r="13098" spans="1:11" x14ac:dyDescent="0.45">
      <c r="A13098" s="10" t="s">
        <v>103</v>
      </c>
      <c r="B13098" s="20">
        <v>0.94699999999999995</v>
      </c>
      <c r="C13098" s="19">
        <v>220894</v>
      </c>
      <c r="D13098" s="19">
        <v>39699.388910000001</v>
      </c>
      <c r="E13098" s="23">
        <v>0.60971383400000001</v>
      </c>
      <c r="F13098" s="23">
        <v>0.36624152500000001</v>
      </c>
      <c r="G13098" s="17">
        <v>0.68057077200000005</v>
      </c>
      <c r="H13098" s="17">
        <v>0.31942922800000001</v>
      </c>
      <c r="I13098" s="17">
        <v>0.99425131300000003</v>
      </c>
      <c r="J13098" s="17">
        <v>5.7499999999999999E-3</v>
      </c>
      <c r="K13098" s="17">
        <v>3.5999999999999998E-6</v>
      </c>
    </row>
    <row r="13099" spans="1:11" x14ac:dyDescent="0.45">
      <c r="A13099" s="10" t="s">
        <v>103</v>
      </c>
      <c r="B13099" s="20">
        <v>0.94799999999999995</v>
      </c>
      <c r="C13099" s="19">
        <v>221126</v>
      </c>
      <c r="D13099" s="19">
        <v>39841.917959999999</v>
      </c>
      <c r="E13099" s="23">
        <v>0.61808773299999997</v>
      </c>
      <c r="F13099" s="23">
        <v>0.367576456</v>
      </c>
      <c r="G13099" s="17">
        <v>0.68070692700000002</v>
      </c>
      <c r="H13099" s="17">
        <v>0.31929307299999998</v>
      </c>
      <c r="I13099" s="17">
        <v>0.99426510999999995</v>
      </c>
      <c r="J13099" s="17">
        <v>5.7299999999999999E-3</v>
      </c>
      <c r="K13099" s="17">
        <v>3.5899999999999999E-6</v>
      </c>
    </row>
    <row r="13100" spans="1:11" x14ac:dyDescent="0.45">
      <c r="A13100" s="10" t="s">
        <v>103</v>
      </c>
      <c r="B13100" s="20">
        <v>0.94899999999999995</v>
      </c>
      <c r="C13100" s="19">
        <v>221359</v>
      </c>
      <c r="D13100" s="19">
        <v>39986.770879999996</v>
      </c>
      <c r="E13100" s="23">
        <v>0.62457133600000003</v>
      </c>
      <c r="F13100" s="23">
        <v>0.36897134300000001</v>
      </c>
      <c r="G13100" s="17">
        <v>0.68085327500000004</v>
      </c>
      <c r="H13100" s="17">
        <v>0.31914672500000002</v>
      </c>
      <c r="I13100" s="17">
        <v>0.99427511099999999</v>
      </c>
      <c r="J13100" s="17">
        <v>5.7200000000000003E-3</v>
      </c>
      <c r="K13100" s="17">
        <v>3.58E-6</v>
      </c>
    </row>
    <row r="13101" spans="1:11" x14ac:dyDescent="0.45">
      <c r="A13101" s="10" t="s">
        <v>103</v>
      </c>
      <c r="B13101" s="20">
        <v>0.95</v>
      </c>
      <c r="C13101" s="19">
        <v>221594</v>
      </c>
      <c r="D13101" s="19">
        <v>40134.185729999997</v>
      </c>
      <c r="E13101" s="23">
        <v>0.62961930899999996</v>
      </c>
      <c r="F13101" s="23">
        <v>0.37037437000000001</v>
      </c>
      <c r="G13101" s="17">
        <v>0.68098414200000001</v>
      </c>
      <c r="H13101" s="17">
        <v>0.31901585799999999</v>
      </c>
      <c r="I13101" s="17">
        <v>0.99428951899999996</v>
      </c>
      <c r="J13101" s="17">
        <v>5.7099999999999998E-3</v>
      </c>
      <c r="K13101" s="17">
        <v>3.5700000000000001E-6</v>
      </c>
    </row>
    <row r="13102" spans="1:11" x14ac:dyDescent="0.45">
      <c r="A13102" s="10" t="s">
        <v>103</v>
      </c>
      <c r="B13102" s="20">
        <v>0.95099999999999996</v>
      </c>
      <c r="C13102" s="19">
        <v>221824</v>
      </c>
      <c r="D13102" s="19">
        <v>40279.742700000003</v>
      </c>
      <c r="E13102" s="23">
        <v>0.63577528299999997</v>
      </c>
      <c r="F13102" s="23">
        <v>0.37186565999999999</v>
      </c>
      <c r="G13102" s="17">
        <v>0.68102639899999995</v>
      </c>
      <c r="H13102" s="17">
        <v>0.318973601</v>
      </c>
      <c r="I13102" s="17">
        <v>0.994302044</v>
      </c>
      <c r="J13102" s="17">
        <v>5.6899999999999997E-3</v>
      </c>
      <c r="K13102" s="17">
        <v>3.5599999999999998E-6</v>
      </c>
    </row>
    <row r="13103" spans="1:11" x14ac:dyDescent="0.45">
      <c r="A13103" s="10" t="s">
        <v>103</v>
      </c>
      <c r="B13103" s="20">
        <v>0.95199999999999996</v>
      </c>
      <c r="C13103" s="19">
        <v>222056</v>
      </c>
      <c r="D13103" s="19">
        <v>40427.998729999999</v>
      </c>
      <c r="E13103" s="23">
        <v>0.64212565399999999</v>
      </c>
      <c r="F13103" s="23">
        <v>0.37327626800000002</v>
      </c>
      <c r="G13103" s="17">
        <v>0.68115700499999998</v>
      </c>
      <c r="H13103" s="17">
        <v>0.31884299500000002</v>
      </c>
      <c r="I13103" s="17">
        <v>0.99430563599999999</v>
      </c>
      <c r="J13103" s="17">
        <v>5.6899999999999997E-3</v>
      </c>
      <c r="K13103" s="17">
        <v>3.5499999999999999E-6</v>
      </c>
    </row>
    <row r="13104" spans="1:11" x14ac:dyDescent="0.45">
      <c r="A13104" s="10" t="s">
        <v>103</v>
      </c>
      <c r="B13104" s="20">
        <v>0.95299999999999996</v>
      </c>
      <c r="C13104" s="19">
        <v>222292</v>
      </c>
      <c r="D13104" s="19">
        <v>40580.337359999998</v>
      </c>
      <c r="E13104" s="23">
        <v>0.648719508</v>
      </c>
      <c r="F13104" s="23">
        <v>0.37476155700000002</v>
      </c>
      <c r="G13104" s="17">
        <v>0.68127508000000003</v>
      </c>
      <c r="H13104" s="17">
        <v>0.31872492000000002</v>
      </c>
      <c r="I13104" s="17">
        <v>0.99429895599999996</v>
      </c>
      <c r="J13104" s="17">
        <v>5.7000000000000002E-3</v>
      </c>
      <c r="K13104" s="17">
        <v>3.54E-6</v>
      </c>
    </row>
    <row r="13105" spans="1:11" x14ac:dyDescent="0.45">
      <c r="A13105" s="10" t="s">
        <v>103</v>
      </c>
      <c r="B13105" s="20">
        <v>0.95399999999999996</v>
      </c>
      <c r="C13105" s="19">
        <v>222523</v>
      </c>
      <c r="D13105" s="19">
        <v>40731.110979999998</v>
      </c>
      <c r="E13105" s="23">
        <v>0.65579926099999997</v>
      </c>
      <c r="F13105" s="23">
        <v>0.37629338000000001</v>
      </c>
      <c r="G13105" s="17">
        <v>0.68136327500000005</v>
      </c>
      <c r="H13105" s="17">
        <v>0.31863672500000001</v>
      </c>
      <c r="I13105" s="17">
        <v>0.99431261999999998</v>
      </c>
      <c r="J13105" s="17">
        <v>5.6800000000000002E-3</v>
      </c>
      <c r="K13105" s="17">
        <v>3.5300000000000001E-6</v>
      </c>
    </row>
    <row r="13106" spans="1:11" x14ac:dyDescent="0.45">
      <c r="A13106" s="10" t="s">
        <v>103</v>
      </c>
      <c r="B13106" s="20">
        <v>0.95499999999999996</v>
      </c>
      <c r="C13106" s="19">
        <v>222759</v>
      </c>
      <c r="D13106" s="19">
        <v>40886.613989999998</v>
      </c>
      <c r="E13106" s="23">
        <v>0.66244254899999999</v>
      </c>
      <c r="F13106" s="23">
        <v>0.37781780100000001</v>
      </c>
      <c r="G13106" s="17">
        <v>0.68142701299999997</v>
      </c>
      <c r="H13106" s="17">
        <v>0.31857298699999997</v>
      </c>
      <c r="I13106" s="17">
        <v>0.99432468600000001</v>
      </c>
      <c r="J13106" s="17">
        <v>5.6699999999999997E-3</v>
      </c>
      <c r="K13106" s="17">
        <v>3.5300000000000001E-6</v>
      </c>
    </row>
    <row r="13107" spans="1:11" x14ac:dyDescent="0.45">
      <c r="A13107" s="10" t="s">
        <v>103</v>
      </c>
      <c r="B13107" s="20">
        <v>0.95599999999999996</v>
      </c>
      <c r="C13107" s="19">
        <v>222988</v>
      </c>
      <c r="D13107" s="19">
        <v>41039.130420000001</v>
      </c>
      <c r="E13107" s="23">
        <v>0.66845529100000001</v>
      </c>
      <c r="F13107" s="23">
        <v>0.37937783600000002</v>
      </c>
      <c r="G13107" s="17">
        <v>0.68154340099999999</v>
      </c>
      <c r="H13107" s="17">
        <v>0.31845659900000001</v>
      </c>
      <c r="I13107" s="17">
        <v>0.99433766700000004</v>
      </c>
      <c r="J13107" s="17">
        <v>5.6600000000000001E-3</v>
      </c>
      <c r="K13107" s="17">
        <v>3.5200000000000002E-6</v>
      </c>
    </row>
    <row r="13108" spans="1:11" x14ac:dyDescent="0.45">
      <c r="A13108" s="10" t="s">
        <v>103</v>
      </c>
      <c r="B13108" s="20">
        <v>0.95699999999999996</v>
      </c>
      <c r="C13108" s="19">
        <v>223225</v>
      </c>
      <c r="D13108" s="19">
        <v>41198.381589999997</v>
      </c>
      <c r="E13108" s="23">
        <v>0.67489022899999995</v>
      </c>
      <c r="F13108" s="23">
        <v>0.380929185</v>
      </c>
      <c r="G13108" s="17">
        <v>0.68165304100000002</v>
      </c>
      <c r="H13108" s="17">
        <v>0.31834695899999998</v>
      </c>
      <c r="I13108" s="17">
        <v>0.99435124200000002</v>
      </c>
      <c r="J13108" s="17">
        <v>5.6499999999999996E-3</v>
      </c>
      <c r="K13108" s="17">
        <v>3.5099999999999999E-6</v>
      </c>
    </row>
    <row r="13109" spans="1:11" x14ac:dyDescent="0.45">
      <c r="A13109" s="10" t="s">
        <v>103</v>
      </c>
      <c r="B13109" s="20">
        <v>0.95799999999999996</v>
      </c>
      <c r="C13109" s="19">
        <v>223453</v>
      </c>
      <c r="D13109" s="19">
        <v>41353.179250000001</v>
      </c>
      <c r="E13109" s="23">
        <v>0.68218701400000004</v>
      </c>
      <c r="F13109" s="23">
        <v>0.38253115100000001</v>
      </c>
      <c r="G13109" s="17">
        <v>0.68177648099999999</v>
      </c>
      <c r="H13109" s="17">
        <v>0.31822351900000001</v>
      </c>
      <c r="I13109" s="17">
        <v>0.99436497400000001</v>
      </c>
      <c r="J13109" s="17">
        <v>5.6299999999999996E-3</v>
      </c>
      <c r="K13109" s="17">
        <v>3.4999999999999999E-6</v>
      </c>
    </row>
    <row r="13110" spans="1:11" x14ac:dyDescent="0.45">
      <c r="A13110" s="10" t="s">
        <v>103</v>
      </c>
      <c r="B13110" s="20">
        <v>0.95899999999999996</v>
      </c>
      <c r="C13110" s="19">
        <v>223691</v>
      </c>
      <c r="D13110" s="19">
        <v>41516.142549999997</v>
      </c>
      <c r="E13110" s="23">
        <v>0.68905082799999995</v>
      </c>
      <c r="F13110" s="23">
        <v>0.38412554399999999</v>
      </c>
      <c r="G13110" s="17">
        <v>0.68177977700000003</v>
      </c>
      <c r="H13110" s="17">
        <v>0.31822022300000002</v>
      </c>
      <c r="I13110" s="17">
        <v>0.99437995599999995</v>
      </c>
      <c r="J13110" s="17">
        <v>5.62E-3</v>
      </c>
      <c r="K13110" s="17">
        <v>3.49E-6</v>
      </c>
    </row>
    <row r="13111" spans="1:11" x14ac:dyDescent="0.45">
      <c r="A13111" s="10" t="s">
        <v>103</v>
      </c>
      <c r="B13111" s="20">
        <v>0.96</v>
      </c>
      <c r="C13111" s="19">
        <v>223914</v>
      </c>
      <c r="D13111" s="19">
        <v>41670.53441</v>
      </c>
      <c r="E13111" s="23">
        <v>0.69637027699999998</v>
      </c>
      <c r="F13111" s="23">
        <v>0.385746229</v>
      </c>
      <c r="G13111" s="17">
        <v>0.681775146</v>
      </c>
      <c r="H13111" s="17">
        <v>0.318224854</v>
      </c>
      <c r="I13111" s="17">
        <v>0.99439694300000003</v>
      </c>
      <c r="J13111" s="17">
        <v>5.5999999999999999E-3</v>
      </c>
      <c r="K13111" s="17">
        <v>3.4800000000000001E-6</v>
      </c>
    </row>
    <row r="13112" spans="1:11" x14ac:dyDescent="0.45">
      <c r="A13112" s="10" t="s">
        <v>103</v>
      </c>
      <c r="B13112" s="20">
        <v>0.96099999999999997</v>
      </c>
      <c r="C13112" s="19">
        <v>224157</v>
      </c>
      <c r="D13112" s="19">
        <v>41841.166089999999</v>
      </c>
      <c r="E13112" s="23">
        <v>0.70806529900000004</v>
      </c>
      <c r="F13112" s="23">
        <v>0.38738605799999998</v>
      </c>
      <c r="G13112" s="17">
        <v>0.68194613599999998</v>
      </c>
      <c r="H13112" s="17">
        <v>0.31805386400000002</v>
      </c>
      <c r="I13112" s="17">
        <v>0.99440954400000003</v>
      </c>
      <c r="J13112" s="17">
        <v>5.5900000000000004E-3</v>
      </c>
      <c r="K13112" s="17">
        <v>3.4599999999999999E-6</v>
      </c>
    </row>
    <row r="13113" spans="1:11" x14ac:dyDescent="0.45">
      <c r="A13113" s="10" t="s">
        <v>103</v>
      </c>
      <c r="B13113" s="20">
        <v>0.96199999999999997</v>
      </c>
      <c r="C13113" s="19">
        <v>224390</v>
      </c>
      <c r="D13113" s="19">
        <v>42007.532789999997</v>
      </c>
      <c r="E13113" s="23">
        <v>0.72166175300000002</v>
      </c>
      <c r="F13113" s="23">
        <v>0.389132582</v>
      </c>
      <c r="G13113" s="17">
        <v>0.68199563299999999</v>
      </c>
      <c r="H13113" s="17">
        <v>0.31800436700000001</v>
      </c>
      <c r="I13113" s="17">
        <v>0.99441549399999996</v>
      </c>
      <c r="J13113" s="17">
        <v>5.5799999999999999E-3</v>
      </c>
      <c r="K13113" s="17">
        <v>3.4599999999999999E-6</v>
      </c>
    </row>
    <row r="13114" spans="1:11" x14ac:dyDescent="0.45">
      <c r="A13114" s="10" t="s">
        <v>103</v>
      </c>
      <c r="B13114" s="20">
        <v>0.96299999999999997</v>
      </c>
      <c r="C13114" s="19">
        <v>224620</v>
      </c>
      <c r="D13114" s="19">
        <v>42174.908239999997</v>
      </c>
      <c r="E13114" s="23">
        <v>0.73372588000000005</v>
      </c>
      <c r="F13114" s="23">
        <v>0.39077831200000002</v>
      </c>
      <c r="G13114" s="17">
        <v>0.68209865599999997</v>
      </c>
      <c r="H13114" s="17">
        <v>0.31790134399999997</v>
      </c>
      <c r="I13114" s="17">
        <v>0.99441030200000002</v>
      </c>
      <c r="J13114" s="17">
        <v>5.5900000000000004E-3</v>
      </c>
      <c r="K13114" s="17">
        <v>3.45E-6</v>
      </c>
    </row>
    <row r="13115" spans="1:11" x14ac:dyDescent="0.45">
      <c r="A13115" s="10" t="s">
        <v>103</v>
      </c>
      <c r="B13115" s="20">
        <v>0.96399999999999997</v>
      </c>
      <c r="C13115" s="19">
        <v>224855</v>
      </c>
      <c r="D13115" s="19">
        <v>42348.660640000002</v>
      </c>
      <c r="E13115" s="23">
        <v>0.74408103999999997</v>
      </c>
      <c r="F13115" s="23">
        <v>0.392666927</v>
      </c>
      <c r="G13115" s="17">
        <v>0.68221298200000002</v>
      </c>
      <c r="H13115" s="17">
        <v>0.31778701799999998</v>
      </c>
      <c r="I13115" s="17">
        <v>0.99442404399999995</v>
      </c>
      <c r="J13115" s="17">
        <v>5.5700000000000003E-3</v>
      </c>
      <c r="K13115" s="17">
        <v>3.4400000000000001E-6</v>
      </c>
    </row>
    <row r="13116" spans="1:11" x14ac:dyDescent="0.45">
      <c r="A13116" s="10" t="s">
        <v>103</v>
      </c>
      <c r="B13116" s="20">
        <v>0.96499999999999997</v>
      </c>
      <c r="C13116" s="19">
        <v>225088</v>
      </c>
      <c r="D13116" s="19">
        <v>42523.431420000001</v>
      </c>
      <c r="E13116" s="23">
        <v>0.75545124399999997</v>
      </c>
      <c r="F13116" s="23">
        <v>0.394481994</v>
      </c>
      <c r="G13116" s="17">
        <v>0.68232424700000005</v>
      </c>
      <c r="H13116" s="17">
        <v>0.31767575300000001</v>
      </c>
      <c r="I13116" s="17">
        <v>0.99442284199999997</v>
      </c>
      <c r="J13116" s="17">
        <v>5.5700000000000003E-3</v>
      </c>
      <c r="K13116" s="17">
        <v>3.4300000000000002E-6</v>
      </c>
    </row>
    <row r="13117" spans="1:11" x14ac:dyDescent="0.45">
      <c r="A13117" s="10" t="s">
        <v>103</v>
      </c>
      <c r="B13117" s="20">
        <v>0.96599999999999997</v>
      </c>
      <c r="C13117" s="19">
        <v>225322</v>
      </c>
      <c r="D13117" s="19">
        <v>42701.510719999998</v>
      </c>
      <c r="E13117" s="23">
        <v>0.76633003499999996</v>
      </c>
      <c r="F13117" s="23">
        <v>0.39640055600000002</v>
      </c>
      <c r="G13117" s="17">
        <v>0.68251213799999999</v>
      </c>
      <c r="H13117" s="17">
        <v>0.31748786200000001</v>
      </c>
      <c r="I13117" s="17">
        <v>0.99443827500000004</v>
      </c>
      <c r="J13117" s="17">
        <v>5.5599999999999998E-3</v>
      </c>
      <c r="K13117" s="17">
        <v>3.4199999999999999E-6</v>
      </c>
    </row>
    <row r="13118" spans="1:11" x14ac:dyDescent="0.45">
      <c r="A13118" s="10" t="s">
        <v>103</v>
      </c>
      <c r="B13118" s="20">
        <v>0.96699999999999997</v>
      </c>
      <c r="C13118" s="19">
        <v>225553</v>
      </c>
      <c r="D13118" s="19">
        <v>42879.962650000001</v>
      </c>
      <c r="E13118" s="23">
        <v>0.77813828200000001</v>
      </c>
      <c r="F13118" s="23">
        <v>0.39832139100000002</v>
      </c>
      <c r="G13118" s="17">
        <v>0.68267768600000001</v>
      </c>
      <c r="H13118" s="17">
        <v>0.31732231399999999</v>
      </c>
      <c r="I13118" s="17">
        <v>0.99445206200000003</v>
      </c>
      <c r="J13118" s="17">
        <v>5.5399999999999998E-3</v>
      </c>
      <c r="K13118" s="17">
        <v>3.41E-6</v>
      </c>
    </row>
    <row r="13119" spans="1:11" x14ac:dyDescent="0.45">
      <c r="A13119" s="10" t="s">
        <v>103</v>
      </c>
      <c r="B13119" s="20">
        <v>0.96799999999999997</v>
      </c>
      <c r="C13119" s="19">
        <v>225788</v>
      </c>
      <c r="D13119" s="19">
        <v>43064.723870000002</v>
      </c>
      <c r="E13119" s="23">
        <v>0.79375768199999996</v>
      </c>
      <c r="F13119" s="23">
        <v>0.400271928</v>
      </c>
      <c r="G13119" s="17">
        <v>0.68280865199999996</v>
      </c>
      <c r="H13119" s="17">
        <v>0.31719134799999998</v>
      </c>
      <c r="I13119" s="17">
        <v>0.99446432600000001</v>
      </c>
      <c r="J13119" s="17">
        <v>5.5300000000000002E-3</v>
      </c>
      <c r="K13119" s="17">
        <v>3.4000000000000001E-6</v>
      </c>
    </row>
    <row r="13120" spans="1:11" x14ac:dyDescent="0.45">
      <c r="A13120" s="10" t="s">
        <v>103</v>
      </c>
      <c r="B13120" s="20">
        <v>0.96899999999999997</v>
      </c>
      <c r="C13120" s="19">
        <v>226015</v>
      </c>
      <c r="D13120" s="19">
        <v>43246.947769999999</v>
      </c>
      <c r="E13120" s="23">
        <v>0.81327553900000005</v>
      </c>
      <c r="F13120" s="23">
        <v>0.40229611599999998</v>
      </c>
      <c r="G13120" s="17">
        <v>0.68294139799999998</v>
      </c>
      <c r="H13120" s="17">
        <v>0.31705860200000002</v>
      </c>
      <c r="I13120" s="17">
        <v>0.994476798</v>
      </c>
      <c r="J13120" s="17">
        <v>5.5199999999999997E-3</v>
      </c>
      <c r="K13120" s="17">
        <v>3.3900000000000002E-6</v>
      </c>
    </row>
    <row r="13121" spans="1:11" x14ac:dyDescent="0.45">
      <c r="A13121" s="10" t="s">
        <v>103</v>
      </c>
      <c r="B13121" s="20">
        <v>0.97</v>
      </c>
      <c r="C13121" s="19">
        <v>226246</v>
      </c>
      <c r="D13121" s="19">
        <v>43436.399709999998</v>
      </c>
      <c r="E13121" s="23">
        <v>0.82718150700000004</v>
      </c>
      <c r="F13121" s="23">
        <v>0.40434178199999998</v>
      </c>
      <c r="G13121" s="17">
        <v>0.68303086000000002</v>
      </c>
      <c r="H13121" s="17">
        <v>0.31696913999999998</v>
      </c>
      <c r="I13121" s="17">
        <v>0.99449090699999998</v>
      </c>
      <c r="J13121" s="17">
        <v>5.5100000000000001E-3</v>
      </c>
      <c r="K13121" s="17">
        <v>3.3799999999999998E-6</v>
      </c>
    </row>
    <row r="13122" spans="1:11" x14ac:dyDescent="0.45">
      <c r="A13122" s="10" t="s">
        <v>103</v>
      </c>
      <c r="B13122" s="20">
        <v>0.97099999999999997</v>
      </c>
      <c r="C13122" s="19">
        <v>226484</v>
      </c>
      <c r="D13122" s="19">
        <v>43635.104169999999</v>
      </c>
      <c r="E13122" s="23">
        <v>0.84454053799999995</v>
      </c>
      <c r="F13122" s="23">
        <v>0.40644428100000002</v>
      </c>
      <c r="G13122" s="17">
        <v>0.68312551899999996</v>
      </c>
      <c r="H13122" s="17">
        <v>0.31687448099999999</v>
      </c>
      <c r="I13122" s="17">
        <v>0.99450422299999997</v>
      </c>
      <c r="J13122" s="17">
        <v>5.4900000000000001E-3</v>
      </c>
      <c r="K13122" s="17">
        <v>3.3699999999999999E-6</v>
      </c>
    </row>
    <row r="13123" spans="1:11" x14ac:dyDescent="0.45">
      <c r="A13123" s="10" t="s">
        <v>103</v>
      </c>
      <c r="B13123" s="20">
        <v>0.97199999999999998</v>
      </c>
      <c r="C13123" s="19">
        <v>226704</v>
      </c>
      <c r="D13123" s="19">
        <v>43822.935539999999</v>
      </c>
      <c r="E13123" s="23">
        <v>0.86488701099999998</v>
      </c>
      <c r="F13123" s="23">
        <v>0.408611312</v>
      </c>
      <c r="G13123" s="17">
        <v>0.68322570400000004</v>
      </c>
      <c r="H13123" s="17">
        <v>0.31677429600000001</v>
      </c>
      <c r="I13123" s="17">
        <v>0.99451286100000003</v>
      </c>
      <c r="J13123" s="17">
        <v>5.4799999999999996E-3</v>
      </c>
      <c r="K13123" s="17">
        <v>3.3699999999999999E-6</v>
      </c>
    </row>
    <row r="13124" spans="1:11" x14ac:dyDescent="0.45">
      <c r="A13124" s="10" t="s">
        <v>103</v>
      </c>
      <c r="B13124" s="20">
        <v>0.97299999999999998</v>
      </c>
      <c r="C13124" s="19">
        <v>226946</v>
      </c>
      <c r="D13124" s="19">
        <v>44033.970220000003</v>
      </c>
      <c r="E13124" s="23">
        <v>0.88317014699999996</v>
      </c>
      <c r="F13124" s="23">
        <v>0.41086983300000002</v>
      </c>
      <c r="G13124" s="17">
        <v>0.68321979700000002</v>
      </c>
      <c r="H13124" s="17">
        <v>0.31678020299999998</v>
      </c>
      <c r="I13124" s="17">
        <v>0.99452881999999998</v>
      </c>
      <c r="J13124" s="17">
        <v>5.47E-3</v>
      </c>
      <c r="K13124" s="17">
        <v>3.36E-6</v>
      </c>
    </row>
    <row r="13125" spans="1:11" x14ac:dyDescent="0.45">
      <c r="A13125" s="10" t="s">
        <v>103</v>
      </c>
      <c r="B13125" s="20">
        <v>0.97399999999999998</v>
      </c>
      <c r="C13125" s="19">
        <v>227185</v>
      </c>
      <c r="D13125" s="19">
        <v>44247.990109999999</v>
      </c>
      <c r="E13125" s="23">
        <v>0.90673145099999997</v>
      </c>
      <c r="F13125" s="23">
        <v>0.41325315600000001</v>
      </c>
      <c r="G13125" s="17">
        <v>0.68338578699999997</v>
      </c>
      <c r="H13125" s="17">
        <v>0.31661421299999998</v>
      </c>
      <c r="I13125" s="17">
        <v>0.99452694799999997</v>
      </c>
      <c r="J13125" s="17">
        <v>5.47E-3</v>
      </c>
      <c r="K13125" s="17">
        <v>3.3500000000000001E-6</v>
      </c>
    </row>
    <row r="13126" spans="1:11" x14ac:dyDescent="0.45">
      <c r="A13126" s="10" t="s">
        <v>103</v>
      </c>
      <c r="B13126" s="20">
        <v>0.97499999999999998</v>
      </c>
      <c r="C13126" s="19">
        <v>227419</v>
      </c>
      <c r="D13126" s="19">
        <v>44463.277390000003</v>
      </c>
      <c r="E13126" s="23">
        <v>0.92904520999999995</v>
      </c>
      <c r="F13126" s="23">
        <v>0.41575800899999998</v>
      </c>
      <c r="G13126" s="17">
        <v>0.68345213000000005</v>
      </c>
      <c r="H13126" s="17">
        <v>0.31654787000000001</v>
      </c>
      <c r="I13126" s="17">
        <v>0.99454181699999999</v>
      </c>
      <c r="J13126" s="17">
        <v>5.45E-3</v>
      </c>
      <c r="K13126" s="17">
        <v>3.3400000000000002E-6</v>
      </c>
    </row>
    <row r="13127" spans="1:11" x14ac:dyDescent="0.45">
      <c r="A13127" s="10" t="s">
        <v>103</v>
      </c>
      <c r="B13127" s="20">
        <v>0.97599999999999998</v>
      </c>
      <c r="C13127" s="19">
        <v>227650</v>
      </c>
      <c r="D13127" s="19">
        <v>44680.137779999997</v>
      </c>
      <c r="E13127" s="23">
        <v>0.94995994299999997</v>
      </c>
      <c r="F13127" s="23">
        <v>0.418193857</v>
      </c>
      <c r="G13127" s="17">
        <v>0.68358445000000001</v>
      </c>
      <c r="H13127" s="17">
        <v>0.31641554999999999</v>
      </c>
      <c r="I13127" s="17">
        <v>0.99454959899999995</v>
      </c>
      <c r="J13127" s="17">
        <v>5.45E-3</v>
      </c>
      <c r="K13127" s="17">
        <v>3.3299999999999999E-6</v>
      </c>
    </row>
    <row r="13128" spans="1:11" x14ac:dyDescent="0.45">
      <c r="A13128" s="10" t="s">
        <v>103</v>
      </c>
      <c r="B13128" s="20">
        <v>0.97699999999999998</v>
      </c>
      <c r="C13128" s="19">
        <v>227883</v>
      </c>
      <c r="D13128" s="19">
        <v>44903.973989999999</v>
      </c>
      <c r="E13128" s="23">
        <v>0.97298020399999996</v>
      </c>
      <c r="F13128" s="23">
        <v>0.42085518799999999</v>
      </c>
      <c r="G13128" s="17">
        <v>0.68373244200000005</v>
      </c>
      <c r="H13128" s="17">
        <v>0.316267558</v>
      </c>
      <c r="I13128" s="17">
        <v>0.99456547699999998</v>
      </c>
      <c r="J13128" s="17">
        <v>5.4299999999999999E-3</v>
      </c>
      <c r="K13128" s="17">
        <v>3.32E-6</v>
      </c>
    </row>
    <row r="13129" spans="1:11" x14ac:dyDescent="0.45">
      <c r="A13129" s="10" t="s">
        <v>103</v>
      </c>
      <c r="B13129" s="20">
        <v>0.97799999999999998</v>
      </c>
      <c r="C13129" s="19">
        <v>228114</v>
      </c>
      <c r="D13129" s="19">
        <v>45131.453249999999</v>
      </c>
      <c r="E13129" s="23">
        <v>0.999576413</v>
      </c>
      <c r="F13129" s="23">
        <v>0.42351660200000002</v>
      </c>
      <c r="G13129" s="17">
        <v>0.68384667300000002</v>
      </c>
      <c r="H13129" s="17">
        <v>0.31615332699999998</v>
      </c>
      <c r="I13129" s="17">
        <v>0.99456763599999998</v>
      </c>
      <c r="J13129" s="17">
        <v>5.4299999999999999E-3</v>
      </c>
      <c r="K13129" s="17">
        <v>3.3100000000000001E-6</v>
      </c>
    </row>
    <row r="13130" spans="1:11" x14ac:dyDescent="0.45">
      <c r="A13130" s="10" t="s">
        <v>103</v>
      </c>
      <c r="B13130" s="20">
        <v>0.97899999999999998</v>
      </c>
      <c r="C13130" s="19">
        <v>228350</v>
      </c>
      <c r="D13130" s="19">
        <v>45371.274870000001</v>
      </c>
      <c r="E13130" s="23">
        <v>1.0311030539999999</v>
      </c>
      <c r="F13130" s="23">
        <v>0.42628547900000002</v>
      </c>
      <c r="G13130" s="17">
        <v>0.68401576500000005</v>
      </c>
      <c r="H13130" s="17">
        <v>0.315984235</v>
      </c>
      <c r="I13130" s="17">
        <v>0.99457696799999995</v>
      </c>
      <c r="J13130" s="17">
        <v>5.4200000000000003E-3</v>
      </c>
      <c r="K13130" s="17">
        <v>3.3000000000000002E-6</v>
      </c>
    </row>
    <row r="13131" spans="1:11" x14ac:dyDescent="0.45">
      <c r="A13131" s="10" t="s">
        <v>103</v>
      </c>
      <c r="B13131" s="20">
        <v>0.98</v>
      </c>
      <c r="C13131" s="19">
        <v>228583</v>
      </c>
      <c r="D13131" s="19">
        <v>45614.78976</v>
      </c>
      <c r="E13131" s="23">
        <v>1.062503253</v>
      </c>
      <c r="F13131" s="23">
        <v>0.42918255700000002</v>
      </c>
      <c r="G13131" s="17">
        <v>0.68418473800000001</v>
      </c>
      <c r="H13131" s="17">
        <v>0.31581526199999999</v>
      </c>
      <c r="I13131" s="17">
        <v>0.99458927500000005</v>
      </c>
      <c r="J13131" s="17">
        <v>5.4099999999999999E-3</v>
      </c>
      <c r="K13131" s="17">
        <v>3.2899999999999998E-6</v>
      </c>
    </row>
    <row r="13132" spans="1:11" x14ac:dyDescent="0.45">
      <c r="A13132" s="10" t="s">
        <v>103</v>
      </c>
      <c r="B13132" s="20">
        <v>0.98099999999999998</v>
      </c>
      <c r="C13132" s="19">
        <v>228817</v>
      </c>
      <c r="D13132" s="19">
        <v>45867.199789999999</v>
      </c>
      <c r="E13132" s="23">
        <v>1.096674047</v>
      </c>
      <c r="F13132" s="23">
        <v>0.43216669299999999</v>
      </c>
      <c r="G13132" s="17">
        <v>0.68433726500000003</v>
      </c>
      <c r="H13132" s="17">
        <v>0.31566273500000003</v>
      </c>
      <c r="I13132" s="17">
        <v>0.99460316400000004</v>
      </c>
      <c r="J13132" s="17">
        <v>5.3899999999999998E-3</v>
      </c>
      <c r="K13132" s="17">
        <v>3.2799999999999999E-6</v>
      </c>
    </row>
    <row r="13133" spans="1:11" x14ac:dyDescent="0.45">
      <c r="A13133" s="10" t="s">
        <v>103</v>
      </c>
      <c r="B13133" s="20">
        <v>0.98199999999999998</v>
      </c>
      <c r="C13133" s="19">
        <v>229049</v>
      </c>
      <c r="D13133" s="19">
        <v>46125.414250000002</v>
      </c>
      <c r="E13133" s="23">
        <v>1.1296183930000001</v>
      </c>
      <c r="F13133" s="23">
        <v>0.43534275</v>
      </c>
      <c r="G13133" s="17">
        <v>0.68437757899999996</v>
      </c>
      <c r="H13133" s="17">
        <v>0.31562242099999999</v>
      </c>
      <c r="I13133" s="17">
        <v>0.99460328099999995</v>
      </c>
      <c r="J13133" s="17">
        <v>5.3899999999999998E-3</v>
      </c>
      <c r="K13133" s="17">
        <v>3.2799999999999999E-6</v>
      </c>
    </row>
    <row r="13134" spans="1:11" x14ac:dyDescent="0.45">
      <c r="A13134" s="10" t="s">
        <v>103</v>
      </c>
      <c r="B13134" s="20">
        <v>0.98299999999999998</v>
      </c>
      <c r="C13134" s="19">
        <v>229282</v>
      </c>
      <c r="D13134" s="19">
        <v>46393.554029999999</v>
      </c>
      <c r="E13134" s="23">
        <v>1.1684119120000001</v>
      </c>
      <c r="F13134" s="23">
        <v>0.43856999699999999</v>
      </c>
      <c r="G13134" s="17">
        <v>0.68449333099999998</v>
      </c>
      <c r="H13134" s="17">
        <v>0.31550666900000002</v>
      </c>
      <c r="I13134" s="17">
        <v>0.99461710000000003</v>
      </c>
      <c r="J13134" s="17">
        <v>5.3800000000000002E-3</v>
      </c>
      <c r="K13134" s="17">
        <v>3.27E-6</v>
      </c>
    </row>
    <row r="13135" spans="1:11" x14ac:dyDescent="0.45">
      <c r="A13135" s="10" t="s">
        <v>103</v>
      </c>
      <c r="B13135" s="20">
        <v>0.98399999999999999</v>
      </c>
      <c r="C13135" s="19">
        <v>229516</v>
      </c>
      <c r="D13135" s="19">
        <v>46672.14733</v>
      </c>
      <c r="E13135" s="23">
        <v>1.2120487209999999</v>
      </c>
      <c r="F13135" s="23">
        <v>0.441983297</v>
      </c>
      <c r="G13135" s="17">
        <v>0.68460586599999995</v>
      </c>
      <c r="H13135" s="17">
        <v>0.31539413399999999</v>
      </c>
      <c r="I13135" s="17">
        <v>0.99462003899999996</v>
      </c>
      <c r="J13135" s="17">
        <v>5.3800000000000002E-3</v>
      </c>
      <c r="K13135" s="17">
        <v>3.2600000000000001E-6</v>
      </c>
    </row>
    <row r="13136" spans="1:11" x14ac:dyDescent="0.45">
      <c r="A13136" s="10" t="s">
        <v>103</v>
      </c>
      <c r="B13136" s="20">
        <v>0.98499999999999999</v>
      </c>
      <c r="C13136" s="19">
        <v>229746</v>
      </c>
      <c r="D13136" s="19">
        <v>46956.753040000003</v>
      </c>
      <c r="E13136" s="23">
        <v>1.2652343180000001</v>
      </c>
      <c r="F13136" s="23">
        <v>0.44552939400000002</v>
      </c>
      <c r="G13136" s="17">
        <v>0.68474750399999995</v>
      </c>
      <c r="H13136" s="17">
        <v>0.31525249599999999</v>
      </c>
      <c r="I13136" s="17">
        <v>0.994621325</v>
      </c>
      <c r="J13136" s="17">
        <v>5.3800000000000002E-3</v>
      </c>
      <c r="K13136" s="17">
        <v>3.2499999999999998E-6</v>
      </c>
    </row>
    <row r="13137" spans="1:11" x14ac:dyDescent="0.45">
      <c r="A13137" s="10" t="s">
        <v>103</v>
      </c>
      <c r="B13137" s="20">
        <v>0.98599999999999999</v>
      </c>
      <c r="C13137" s="19">
        <v>229982</v>
      </c>
      <c r="D13137" s="19">
        <v>47261.754050000003</v>
      </c>
      <c r="E13137" s="23">
        <v>1.321810881</v>
      </c>
      <c r="F13137" s="23">
        <v>0.44923887499999998</v>
      </c>
      <c r="G13137" s="17">
        <v>0.684914472</v>
      </c>
      <c r="H13137" s="17">
        <v>0.315085528</v>
      </c>
      <c r="I13137" s="17">
        <v>0.99460885700000001</v>
      </c>
      <c r="J13137" s="17">
        <v>5.3899999999999998E-3</v>
      </c>
      <c r="K13137" s="17">
        <v>3.2399999999999999E-6</v>
      </c>
    </row>
    <row r="13138" spans="1:11" x14ac:dyDescent="0.45">
      <c r="A13138" s="10" t="s">
        <v>103</v>
      </c>
      <c r="B13138" s="20">
        <v>0.98699999999999999</v>
      </c>
      <c r="C13138" s="19">
        <v>230215</v>
      </c>
      <c r="D13138" s="19">
        <v>47576.704469999997</v>
      </c>
      <c r="E13138" s="23">
        <v>1.382401269</v>
      </c>
      <c r="F13138" s="23">
        <v>0.45323205100000002</v>
      </c>
      <c r="G13138" s="17">
        <v>0.68503355600000004</v>
      </c>
      <c r="H13138" s="17">
        <v>0.31496644400000001</v>
      </c>
      <c r="I13138" s="17">
        <v>0.994542221</v>
      </c>
      <c r="J13138" s="17">
        <v>5.45E-3</v>
      </c>
      <c r="K13138" s="17">
        <v>3.23E-6</v>
      </c>
    </row>
    <row r="13139" spans="1:11" x14ac:dyDescent="0.45">
      <c r="A13139" s="10" t="s">
        <v>103</v>
      </c>
      <c r="B13139" s="20">
        <v>0.98799999999999999</v>
      </c>
      <c r="C13139" s="19">
        <v>230446</v>
      </c>
      <c r="D13139" s="19">
        <v>47905.458780000001</v>
      </c>
      <c r="E13139" s="23">
        <v>1.457075949</v>
      </c>
      <c r="F13139" s="23">
        <v>0.45741810999999999</v>
      </c>
      <c r="G13139" s="17">
        <v>0.685101933</v>
      </c>
      <c r="H13139" s="17">
        <v>0.314898067</v>
      </c>
      <c r="I13139" s="17">
        <v>0.994556251</v>
      </c>
      <c r="J13139" s="17">
        <v>5.4400000000000004E-3</v>
      </c>
      <c r="K13139" s="17">
        <v>3.23E-6</v>
      </c>
    </row>
    <row r="13140" spans="1:11" x14ac:dyDescent="0.45">
      <c r="A13140" s="10" t="s">
        <v>103</v>
      </c>
      <c r="B13140" s="20">
        <v>0.98899999999999999</v>
      </c>
      <c r="C13140" s="19">
        <v>230677</v>
      </c>
      <c r="D13140" s="19">
        <v>48252.829949999999</v>
      </c>
      <c r="E13140" s="23">
        <v>1.552862414</v>
      </c>
      <c r="F13140" s="23">
        <v>0.46183701999999999</v>
      </c>
      <c r="G13140" s="17">
        <v>0.68531323</v>
      </c>
      <c r="H13140" s="17">
        <v>0.31468677</v>
      </c>
      <c r="I13140" s="17">
        <v>0.99455729000000004</v>
      </c>
      <c r="J13140" s="17">
        <v>5.4400000000000004E-3</v>
      </c>
      <c r="K13140" s="17">
        <v>3.2200000000000001E-6</v>
      </c>
    </row>
    <row r="13141" spans="1:11" x14ac:dyDescent="0.45">
      <c r="A13141" s="10" t="s">
        <v>103</v>
      </c>
      <c r="B13141" s="20">
        <v>0.99</v>
      </c>
      <c r="C13141" s="19">
        <v>230914</v>
      </c>
      <c r="D13141" s="19">
        <v>48637.634330000001</v>
      </c>
      <c r="E13141" s="23">
        <v>1.691321514</v>
      </c>
      <c r="F13141" s="23">
        <v>0.46657444399999998</v>
      </c>
      <c r="G13141" s="17">
        <v>0.68550196200000002</v>
      </c>
      <c r="H13141" s="17">
        <v>0.31449803799999998</v>
      </c>
      <c r="I13141" s="17">
        <v>0.99456208099999999</v>
      </c>
      <c r="J13141" s="17">
        <v>5.4299999999999999E-3</v>
      </c>
      <c r="K13141" s="17">
        <v>3.2100000000000002E-6</v>
      </c>
    </row>
    <row r="13142" spans="1:11" x14ac:dyDescent="0.45">
      <c r="A13142" s="10" t="s">
        <v>103</v>
      </c>
      <c r="B13142" s="20">
        <v>0.99099999999999999</v>
      </c>
      <c r="C13142" s="19">
        <v>231147</v>
      </c>
      <c r="D13142" s="19">
        <v>49045.328829999999</v>
      </c>
      <c r="E13142" s="23">
        <v>1.8070513020000001</v>
      </c>
      <c r="F13142" s="23">
        <v>0.47192389400000001</v>
      </c>
      <c r="G13142" s="17">
        <v>0.68568054099999998</v>
      </c>
      <c r="H13142" s="17">
        <v>0.31431945900000002</v>
      </c>
      <c r="I13142" s="17">
        <v>0.99456538500000002</v>
      </c>
      <c r="J13142" s="17">
        <v>5.4299999999999999E-3</v>
      </c>
      <c r="K13142" s="17">
        <v>3.1999999999999999E-6</v>
      </c>
    </row>
    <row r="13143" spans="1:11" x14ac:dyDescent="0.45">
      <c r="A13143" s="10" t="s">
        <v>103</v>
      </c>
      <c r="B13143" s="20">
        <v>0.99199999999999999</v>
      </c>
      <c r="C13143" s="19">
        <v>231377</v>
      </c>
      <c r="D13143" s="19">
        <v>49479.54724</v>
      </c>
      <c r="E13143" s="23">
        <v>1.9863537040000001</v>
      </c>
      <c r="F13143" s="23">
        <v>0.47763498500000001</v>
      </c>
      <c r="G13143" s="17">
        <v>0.68582443400000004</v>
      </c>
      <c r="H13143" s="17">
        <v>0.31417556600000002</v>
      </c>
      <c r="I13143" s="17">
        <v>0.99457451299999999</v>
      </c>
      <c r="J13143" s="17">
        <v>5.4200000000000003E-3</v>
      </c>
      <c r="K13143" s="17">
        <v>3.19E-6</v>
      </c>
    </row>
    <row r="13144" spans="1:11" x14ac:dyDescent="0.45">
      <c r="A13144" s="10" t="s">
        <v>103</v>
      </c>
      <c r="B13144" s="20">
        <v>0.99299999999999999</v>
      </c>
      <c r="C13144" s="19">
        <v>231611</v>
      </c>
      <c r="D13144" s="19">
        <v>49963.43159</v>
      </c>
      <c r="E13144" s="23">
        <v>2.1456233820000001</v>
      </c>
      <c r="F13144" s="23">
        <v>0.48388247600000001</v>
      </c>
      <c r="G13144" s="17">
        <v>0.68598209899999996</v>
      </c>
      <c r="H13144" s="17">
        <v>0.31401790099999999</v>
      </c>
      <c r="I13144" s="17">
        <v>0.99458414500000003</v>
      </c>
      <c r="J13144" s="17">
        <v>5.4099999999999999E-3</v>
      </c>
      <c r="K13144" s="17">
        <v>3.18E-6</v>
      </c>
    </row>
    <row r="13145" spans="1:11" x14ac:dyDescent="0.45">
      <c r="A13145" s="10" t="s">
        <v>103</v>
      </c>
      <c r="B13145" s="20">
        <v>0.99399999999999999</v>
      </c>
      <c r="C13145" s="19">
        <v>231844</v>
      </c>
      <c r="D13145" s="19">
        <v>50489.16923</v>
      </c>
      <c r="E13145" s="23">
        <v>2.3618116499999999</v>
      </c>
      <c r="F13145" s="23">
        <v>0.49092008100000001</v>
      </c>
      <c r="G13145" s="17">
        <v>0.68614240599999998</v>
      </c>
      <c r="H13145" s="17">
        <v>0.31385759400000002</v>
      </c>
      <c r="I13145" s="17">
        <v>0.99458952599999995</v>
      </c>
      <c r="J13145" s="17">
        <v>5.4099999999999999E-3</v>
      </c>
      <c r="K13145" s="17">
        <v>3.1700000000000001E-6</v>
      </c>
    </row>
    <row r="13146" spans="1:11" x14ac:dyDescent="0.45">
      <c r="A13146" s="10" t="s">
        <v>103</v>
      </c>
      <c r="B13146" s="20">
        <v>0.995</v>
      </c>
      <c r="C13146" s="19">
        <v>232078</v>
      </c>
      <c r="D13146" s="19">
        <v>51070.947390000001</v>
      </c>
      <c r="E13146" s="23">
        <v>2.6392936769999999</v>
      </c>
      <c r="F13146" s="23">
        <v>0.498665629</v>
      </c>
      <c r="G13146" s="17">
        <v>0.686368376</v>
      </c>
      <c r="H13146" s="17">
        <v>0.313631624</v>
      </c>
      <c r="I13146" s="17">
        <v>0.99459463800000003</v>
      </c>
      <c r="J13146" s="17">
        <v>5.4000000000000003E-3</v>
      </c>
      <c r="K13146" s="17">
        <v>3.1599999999999998E-6</v>
      </c>
    </row>
    <row r="13147" spans="1:11" x14ac:dyDescent="0.45">
      <c r="A13147" s="10" t="s">
        <v>103</v>
      </c>
      <c r="B13147" s="20">
        <v>0.996</v>
      </c>
      <c r="C13147" s="19">
        <v>232312</v>
      </c>
      <c r="D13147" s="19">
        <v>51729.596339999996</v>
      </c>
      <c r="E13147" s="23">
        <v>3.0122023809999998</v>
      </c>
      <c r="F13147" s="23">
        <v>0.50728786699999995</v>
      </c>
      <c r="G13147" s="17">
        <v>0.68654223599999997</v>
      </c>
      <c r="H13147" s="17">
        <v>0.31345776400000003</v>
      </c>
      <c r="I13147" s="17">
        <v>0.99460071800000005</v>
      </c>
      <c r="J13147" s="17">
        <v>5.4000000000000003E-3</v>
      </c>
      <c r="K13147" s="17">
        <v>3.1499999999999999E-6</v>
      </c>
    </row>
    <row r="13148" spans="1:11" x14ac:dyDescent="0.45">
      <c r="A13148" s="10" t="s">
        <v>103</v>
      </c>
      <c r="B13148" s="20">
        <v>0.997</v>
      </c>
      <c r="C13148" s="19">
        <v>232545</v>
      </c>
      <c r="D13148" s="19">
        <v>52488.789349999999</v>
      </c>
      <c r="E13148" s="23">
        <v>3.567783564</v>
      </c>
      <c r="F13148" s="23">
        <v>0.51732427800000003</v>
      </c>
      <c r="G13148" s="17">
        <v>0.68679180399999995</v>
      </c>
      <c r="H13148" s="17">
        <v>0.31320819599999999</v>
      </c>
      <c r="I13148" s="17">
        <v>0.99460206200000001</v>
      </c>
      <c r="J13148" s="17">
        <v>5.3899999999999998E-3</v>
      </c>
      <c r="K13148" s="17">
        <v>3.14E-6</v>
      </c>
    </row>
    <row r="13149" spans="1:11" x14ac:dyDescent="0.45">
      <c r="A13149" s="10" t="s">
        <v>103</v>
      </c>
      <c r="B13149" s="20">
        <v>0.998</v>
      </c>
      <c r="C13149" s="19">
        <v>232778</v>
      </c>
      <c r="D13149" s="19">
        <v>53447.707799999996</v>
      </c>
      <c r="E13149" s="23">
        <v>4.8464392800000002</v>
      </c>
      <c r="F13149" s="23">
        <v>0.529021984</v>
      </c>
      <c r="G13149" s="17">
        <v>0.68705375899999999</v>
      </c>
      <c r="H13149" s="17">
        <v>0.31294624100000001</v>
      </c>
      <c r="I13149" s="17">
        <v>0.99460558899999996</v>
      </c>
      <c r="J13149" s="17">
        <v>5.3899999999999998E-3</v>
      </c>
      <c r="K13149" s="17">
        <v>3.1200000000000002E-6</v>
      </c>
    </row>
    <row r="13150" spans="1:11" x14ac:dyDescent="0.45">
      <c r="A13150" s="10" t="s">
        <v>103</v>
      </c>
      <c r="B13150" s="20">
        <v>0.999</v>
      </c>
      <c r="C13150" s="19">
        <v>233011</v>
      </c>
      <c r="D13150" s="19">
        <v>55072.023150000001</v>
      </c>
      <c r="E13150" s="23">
        <v>19.401386290000001</v>
      </c>
      <c r="F13150" s="23">
        <v>0.54412640800000001</v>
      </c>
      <c r="G13150" s="17">
        <v>0.68734094099999998</v>
      </c>
      <c r="H13150" s="17">
        <v>0.31265905900000002</v>
      </c>
      <c r="I13150" s="17">
        <v>0.99459051099999995</v>
      </c>
      <c r="J13150" s="17">
        <v>5.4099999999999999E-3</v>
      </c>
      <c r="K13150" s="17">
        <v>3.1099999999999999E-6</v>
      </c>
    </row>
    <row r="13151" spans="1:11" x14ac:dyDescent="0.45">
      <c r="A13151" s="10" t="s">
        <v>103</v>
      </c>
      <c r="B13151" s="20">
        <v>1</v>
      </c>
      <c r="C13151" s="19">
        <v>233012</v>
      </c>
      <c r="D13151" s="19">
        <v>55097.693859999999</v>
      </c>
      <c r="E13151" s="23">
        <v>25.670711570000002</v>
      </c>
      <c r="F13151" s="23">
        <v>0.57096630500000001</v>
      </c>
      <c r="G13151" s="17">
        <v>0.687342283</v>
      </c>
      <c r="H13151" s="17">
        <v>0.312657717</v>
      </c>
      <c r="I13151" s="17">
        <v>0.99459054599999996</v>
      </c>
      <c r="J13151" s="17">
        <v>5.4099999999999999E-3</v>
      </c>
      <c r="K13151" s="17">
        <v>3.1099999999999999E-6</v>
      </c>
    </row>
    <row r="13152" spans="1:11" x14ac:dyDescent="0.45">
      <c r="A13152" s="10" t="s">
        <v>105</v>
      </c>
      <c r="B13152" s="20">
        <v>0</v>
      </c>
      <c r="C13152" s="19">
        <v>527</v>
      </c>
      <c r="D13152" s="19">
        <v>0.49339164200000002</v>
      </c>
      <c r="E13152" s="23">
        <v>1.4300000000000001E-3</v>
      </c>
      <c r="F13152" s="23">
        <v>1.2199999999999999E-3</v>
      </c>
      <c r="G13152" s="17">
        <v>0.93927893699999998</v>
      </c>
      <c r="H13152" s="17">
        <v>6.0699999999999997E-2</v>
      </c>
      <c r="I13152" s="17">
        <v>0.71870917599999995</v>
      </c>
      <c r="J13152" s="17">
        <v>0.28129082399999999</v>
      </c>
      <c r="K13152" s="17">
        <v>0</v>
      </c>
    </row>
    <row r="13153" spans="1:11" x14ac:dyDescent="0.45">
      <c r="A13153" s="10" t="s">
        <v>105</v>
      </c>
      <c r="B13153" s="20">
        <v>0.01</v>
      </c>
      <c r="C13153" s="19">
        <v>1598</v>
      </c>
      <c r="D13153" s="19">
        <v>3.5136705689999999</v>
      </c>
      <c r="E13153" s="23">
        <v>3.8600000000000001E-3</v>
      </c>
      <c r="F13153" s="23">
        <v>3.4399999999999999E-3</v>
      </c>
      <c r="G13153" s="17">
        <v>0.82040050099999995</v>
      </c>
      <c r="H13153" s="17">
        <v>0.179599499</v>
      </c>
      <c r="I13153" s="17">
        <v>0.67396378099999998</v>
      </c>
      <c r="J13153" s="17">
        <v>0.32603621900000002</v>
      </c>
      <c r="K13153" s="17">
        <v>0</v>
      </c>
    </row>
    <row r="13154" spans="1:11" x14ac:dyDescent="0.45">
      <c r="A13154" s="10" t="s">
        <v>105</v>
      </c>
      <c r="B13154" s="20">
        <v>0.02</v>
      </c>
      <c r="C13154" s="19">
        <v>2672</v>
      </c>
      <c r="D13154" s="19">
        <v>8.9828614029999994</v>
      </c>
      <c r="E13154" s="23">
        <v>5.9699999999999996E-3</v>
      </c>
      <c r="F13154" s="23">
        <v>5.3699999999999998E-3</v>
      </c>
      <c r="G13154" s="17">
        <v>0.77769461100000004</v>
      </c>
      <c r="H13154" s="17">
        <v>0.22230538899999999</v>
      </c>
      <c r="I13154" s="17">
        <v>0.72245673200000005</v>
      </c>
      <c r="J13154" s="17">
        <v>0.27754326800000001</v>
      </c>
      <c r="K13154" s="17">
        <v>0</v>
      </c>
    </row>
    <row r="13155" spans="1:11" x14ac:dyDescent="0.45">
      <c r="A13155" s="10" t="s">
        <v>105</v>
      </c>
      <c r="B13155" s="20">
        <v>0.03</v>
      </c>
      <c r="C13155" s="19">
        <v>3751</v>
      </c>
      <c r="D13155" s="19">
        <v>16.777446340000001</v>
      </c>
      <c r="E13155" s="23">
        <v>8.2699999999999996E-3</v>
      </c>
      <c r="F13155" s="23">
        <v>7.1799999999999998E-3</v>
      </c>
      <c r="G13155" s="17">
        <v>0.80058651000000003</v>
      </c>
      <c r="H13155" s="17">
        <v>0.19941349</v>
      </c>
      <c r="I13155" s="17">
        <v>0.66300104500000001</v>
      </c>
      <c r="J13155" s="17">
        <v>0.31924925900000001</v>
      </c>
      <c r="K13155" s="17">
        <v>1.77E-2</v>
      </c>
    </row>
    <row r="13156" spans="1:11" x14ac:dyDescent="0.45">
      <c r="A13156" s="10" t="s">
        <v>105</v>
      </c>
      <c r="B13156" s="20">
        <v>0.04</v>
      </c>
      <c r="C13156" s="19">
        <v>4778</v>
      </c>
      <c r="D13156" s="19">
        <v>26.490954779999999</v>
      </c>
      <c r="E13156" s="23">
        <v>1.06E-2</v>
      </c>
      <c r="F13156" s="23">
        <v>9.1599999999999997E-3</v>
      </c>
      <c r="G13156" s="17">
        <v>0.81331100899999997</v>
      </c>
      <c r="H13156" s="17">
        <v>0.186688991</v>
      </c>
      <c r="I13156" s="17">
        <v>0.66917159000000004</v>
      </c>
      <c r="J13156" s="17">
        <v>0.30907989899999999</v>
      </c>
      <c r="K13156" s="17">
        <v>2.1700000000000001E-2</v>
      </c>
    </row>
    <row r="13157" spans="1:11" x14ac:dyDescent="0.45">
      <c r="A13157" s="10" t="s">
        <v>105</v>
      </c>
      <c r="B13157" s="20">
        <v>0.05</v>
      </c>
      <c r="C13157" s="19">
        <v>5902</v>
      </c>
      <c r="D13157" s="19">
        <v>38.395903680000004</v>
      </c>
      <c r="E13157" s="23">
        <v>1.0999999999999999E-2</v>
      </c>
      <c r="F13157" s="23">
        <v>1.04E-2</v>
      </c>
      <c r="G13157" s="17">
        <v>0.844459505</v>
      </c>
      <c r="H13157" s="17">
        <v>0.155540495</v>
      </c>
      <c r="I13157" s="17">
        <v>0.75747328199999997</v>
      </c>
      <c r="J13157" s="17">
        <v>0.22792005800000001</v>
      </c>
      <c r="K13157" s="17">
        <v>1.46E-2</v>
      </c>
    </row>
    <row r="13158" spans="1:11" x14ac:dyDescent="0.45">
      <c r="A13158" s="10" t="s">
        <v>105</v>
      </c>
      <c r="B13158" s="20">
        <v>0.06</v>
      </c>
      <c r="C13158" s="19">
        <v>6963</v>
      </c>
      <c r="D13158" s="19">
        <v>51.626662779999997</v>
      </c>
      <c r="E13158" s="23">
        <v>1.37E-2</v>
      </c>
      <c r="F13158" s="23">
        <v>1.14E-2</v>
      </c>
      <c r="G13158" s="17">
        <v>0.85437311500000002</v>
      </c>
      <c r="H13158" s="17">
        <v>0.14562688500000001</v>
      </c>
      <c r="I13158" s="17">
        <v>0.73236346699999999</v>
      </c>
      <c r="J13158" s="17">
        <v>0.25669929499999999</v>
      </c>
      <c r="K13158" s="17">
        <v>1.09E-2</v>
      </c>
    </row>
    <row r="13159" spans="1:11" x14ac:dyDescent="0.45">
      <c r="A13159" s="10" t="s">
        <v>105</v>
      </c>
      <c r="B13159" s="20">
        <v>7.0000000000000007E-2</v>
      </c>
      <c r="C13159" s="19">
        <v>8041</v>
      </c>
      <c r="D13159" s="19">
        <v>68.131821189999997</v>
      </c>
      <c r="E13159" s="23">
        <v>1.6500000000000001E-2</v>
      </c>
      <c r="F13159" s="23">
        <v>1.38E-2</v>
      </c>
      <c r="G13159" s="17">
        <v>0.85660987399999999</v>
      </c>
      <c r="H13159" s="17">
        <v>0.14339012600000001</v>
      </c>
      <c r="I13159" s="17">
        <v>0.71417049399999999</v>
      </c>
      <c r="J13159" s="17">
        <v>0.27743631400000002</v>
      </c>
      <c r="K13159" s="17">
        <v>8.3899999999999999E-3</v>
      </c>
    </row>
    <row r="13160" spans="1:11" x14ac:dyDescent="0.45">
      <c r="A13160" s="10" t="s">
        <v>105</v>
      </c>
      <c r="B13160" s="20">
        <v>0.08</v>
      </c>
      <c r="C13160" s="19">
        <v>9118</v>
      </c>
      <c r="D13160" s="19">
        <v>87.571067150000005</v>
      </c>
      <c r="E13160" s="23">
        <v>1.9400000000000001E-2</v>
      </c>
      <c r="F13160" s="23">
        <v>1.6299999999999999E-2</v>
      </c>
      <c r="G13160" s="17">
        <v>0.86148278099999998</v>
      </c>
      <c r="H13160" s="17">
        <v>0.138517219</v>
      </c>
      <c r="I13160" s="17">
        <v>0.69375767799999999</v>
      </c>
      <c r="J13160" s="17">
        <v>0.29950367</v>
      </c>
      <c r="K13160" s="17">
        <v>6.7400000000000003E-3</v>
      </c>
    </row>
    <row r="13161" spans="1:11" x14ac:dyDescent="0.45">
      <c r="A13161" s="10" t="s">
        <v>105</v>
      </c>
      <c r="B13161" s="20">
        <v>0.09</v>
      </c>
      <c r="C13161" s="19">
        <v>10190</v>
      </c>
      <c r="D13161" s="19">
        <v>109.5606555</v>
      </c>
      <c r="E13161" s="23">
        <v>2.1899999999999999E-2</v>
      </c>
      <c r="F13161" s="23">
        <v>1.8599999999999998E-2</v>
      </c>
      <c r="G13161" s="17">
        <v>0.85309126599999996</v>
      </c>
      <c r="H13161" s="17">
        <v>0.14690873400000001</v>
      </c>
      <c r="I13161" s="17">
        <v>0.67290239900000004</v>
      </c>
      <c r="J13161" s="17">
        <v>0.32170463500000002</v>
      </c>
      <c r="K13161" s="17">
        <v>5.3899999999999998E-3</v>
      </c>
    </row>
    <row r="13162" spans="1:11" x14ac:dyDescent="0.45">
      <c r="A13162" s="10" t="s">
        <v>105</v>
      </c>
      <c r="B13162" s="20">
        <v>0.1</v>
      </c>
      <c r="C13162" s="19">
        <v>11267</v>
      </c>
      <c r="D13162" s="19">
        <v>134.32532130000001</v>
      </c>
      <c r="E13162" s="23">
        <v>2.4199999999999999E-2</v>
      </c>
      <c r="F13162" s="23">
        <v>2.0799999999999999E-2</v>
      </c>
      <c r="G13162" s="17">
        <v>0.85683855499999995</v>
      </c>
      <c r="H13162" s="17">
        <v>0.143161445</v>
      </c>
      <c r="I13162" s="17">
        <v>0.69111809199999996</v>
      </c>
      <c r="J13162" s="17">
        <v>0.30448325999999998</v>
      </c>
      <c r="K13162" s="17">
        <v>4.4000000000000003E-3</v>
      </c>
    </row>
    <row r="13163" spans="1:11" x14ac:dyDescent="0.45">
      <c r="A13163" s="10" t="s">
        <v>105</v>
      </c>
      <c r="B13163" s="20">
        <v>0.11</v>
      </c>
      <c r="C13163" s="19">
        <v>12334</v>
      </c>
      <c r="D13163" s="19">
        <v>160.93370250000001</v>
      </c>
      <c r="E13163" s="23">
        <v>2.63E-2</v>
      </c>
      <c r="F13163" s="23">
        <v>2.2700000000000001E-2</v>
      </c>
      <c r="G13163" s="17">
        <v>0.84879195699999999</v>
      </c>
      <c r="H13163" s="17">
        <v>0.15120804299999999</v>
      </c>
      <c r="I13163" s="17">
        <v>0.69102244999999995</v>
      </c>
      <c r="J13163" s="17">
        <v>0.30489700600000003</v>
      </c>
      <c r="K13163" s="17">
        <v>4.0800000000000003E-3</v>
      </c>
    </row>
    <row r="13164" spans="1:11" x14ac:dyDescent="0.45">
      <c r="A13164" s="10" t="s">
        <v>105</v>
      </c>
      <c r="B13164" s="20">
        <v>0.12</v>
      </c>
      <c r="C13164" s="19">
        <v>13400</v>
      </c>
      <c r="D13164" s="19">
        <v>190.6509417</v>
      </c>
      <c r="E13164" s="23">
        <v>2.98E-2</v>
      </c>
      <c r="F13164" s="23">
        <v>2.4899999999999999E-2</v>
      </c>
      <c r="G13164" s="17">
        <v>0.84798507499999998</v>
      </c>
      <c r="H13164" s="17">
        <v>0.152014925</v>
      </c>
      <c r="I13164" s="17">
        <v>0.71099568899999999</v>
      </c>
      <c r="J13164" s="17">
        <v>0.28554172</v>
      </c>
      <c r="K13164" s="17">
        <v>3.46E-3</v>
      </c>
    </row>
    <row r="13165" spans="1:11" x14ac:dyDescent="0.45">
      <c r="A13165" s="10" t="s">
        <v>105</v>
      </c>
      <c r="B13165" s="20">
        <v>0.13</v>
      </c>
      <c r="C13165" s="19">
        <v>14483</v>
      </c>
      <c r="D13165" s="19">
        <v>224.27267019999999</v>
      </c>
      <c r="E13165" s="23">
        <v>3.2899999999999999E-2</v>
      </c>
      <c r="F13165" s="23">
        <v>2.7199999999999998E-2</v>
      </c>
      <c r="G13165" s="17">
        <v>0.84858109500000001</v>
      </c>
      <c r="H13165" s="17">
        <v>0.15141890499999999</v>
      </c>
      <c r="I13165" s="17">
        <v>0.72930449799999997</v>
      </c>
      <c r="J13165" s="17">
        <v>0.267731687</v>
      </c>
      <c r="K13165" s="17">
        <v>2.96E-3</v>
      </c>
    </row>
    <row r="13166" spans="1:11" x14ac:dyDescent="0.45">
      <c r="A13166" s="10" t="s">
        <v>105</v>
      </c>
      <c r="B13166" s="20">
        <v>0.14000000000000001</v>
      </c>
      <c r="C13166" s="19">
        <v>15667</v>
      </c>
      <c r="D13166" s="19">
        <v>265.58340850000002</v>
      </c>
      <c r="E13166" s="23">
        <v>3.7100000000000001E-2</v>
      </c>
      <c r="F13166" s="23">
        <v>3.0099999999999998E-2</v>
      </c>
      <c r="G13166" s="17">
        <v>0.85083296100000005</v>
      </c>
      <c r="H13166" s="17">
        <v>0.149167039</v>
      </c>
      <c r="I13166" s="17">
        <v>0.73312004500000005</v>
      </c>
      <c r="J13166" s="17">
        <v>0.262171714</v>
      </c>
      <c r="K13166" s="17">
        <v>4.7099999999999998E-3</v>
      </c>
    </row>
    <row r="13167" spans="1:11" x14ac:dyDescent="0.45">
      <c r="A13167" s="10" t="s">
        <v>105</v>
      </c>
      <c r="B13167" s="20">
        <v>0.15</v>
      </c>
      <c r="C13167" s="19">
        <v>16626</v>
      </c>
      <c r="D13167" s="19">
        <v>302.99268119999999</v>
      </c>
      <c r="E13167" s="23">
        <v>4.0500000000000001E-2</v>
      </c>
      <c r="F13167" s="23">
        <v>3.2899999999999999E-2</v>
      </c>
      <c r="G13167" s="17">
        <v>0.85396367100000004</v>
      </c>
      <c r="H13167" s="17">
        <v>0.14603632899999999</v>
      </c>
      <c r="I13167" s="17">
        <v>0.75006349900000002</v>
      </c>
      <c r="J13167" s="17">
        <v>0.245810322</v>
      </c>
      <c r="K13167" s="17">
        <v>4.13E-3</v>
      </c>
    </row>
    <row r="13168" spans="1:11" x14ac:dyDescent="0.45">
      <c r="A13168" s="10" t="s">
        <v>105</v>
      </c>
      <c r="B13168" s="20">
        <v>0.16</v>
      </c>
      <c r="C13168" s="19">
        <v>17703</v>
      </c>
      <c r="D13168" s="19">
        <v>348.6840138</v>
      </c>
      <c r="E13168" s="23">
        <v>4.4600000000000001E-2</v>
      </c>
      <c r="F13168" s="23">
        <v>3.6200000000000003E-2</v>
      </c>
      <c r="G13168" s="17">
        <v>0.85522227900000003</v>
      </c>
      <c r="H13168" s="17">
        <v>0.144777721</v>
      </c>
      <c r="I13168" s="17">
        <v>0.77069427700000004</v>
      </c>
      <c r="J13168" s="17">
        <v>0.22570628000000001</v>
      </c>
      <c r="K13168" s="17">
        <v>3.5999999999999999E-3</v>
      </c>
    </row>
    <row r="13169" spans="1:11" x14ac:dyDescent="0.45">
      <c r="A13169" s="10" t="s">
        <v>105</v>
      </c>
      <c r="B13169" s="20">
        <v>0.17</v>
      </c>
      <c r="C13169" s="19">
        <v>18765</v>
      </c>
      <c r="D13169" s="19">
        <v>397.71436060000002</v>
      </c>
      <c r="E13169" s="23">
        <v>4.8300000000000003E-2</v>
      </c>
      <c r="F13169" s="23">
        <v>3.9399999999999998E-2</v>
      </c>
      <c r="G13169" s="17">
        <v>0.85552890999999998</v>
      </c>
      <c r="H13169" s="17">
        <v>0.14447109</v>
      </c>
      <c r="I13169" s="17">
        <v>0.79295272800000005</v>
      </c>
      <c r="J13169" s="17">
        <v>0.20389063399999999</v>
      </c>
      <c r="K13169" s="17">
        <v>3.16E-3</v>
      </c>
    </row>
    <row r="13170" spans="1:11" x14ac:dyDescent="0.45">
      <c r="A13170" s="10" t="s">
        <v>105</v>
      </c>
      <c r="B13170" s="20">
        <v>0.18</v>
      </c>
      <c r="C13170" s="19">
        <v>19853</v>
      </c>
      <c r="D13170" s="19">
        <v>452.21669689999999</v>
      </c>
      <c r="E13170" s="23">
        <v>5.2200000000000003E-2</v>
      </c>
      <c r="F13170" s="23">
        <v>4.2799999999999998E-2</v>
      </c>
      <c r="G13170" s="17">
        <v>0.85775449599999998</v>
      </c>
      <c r="H13170" s="17">
        <v>0.14224550399999999</v>
      </c>
      <c r="I13170" s="17">
        <v>0.80310615299999999</v>
      </c>
      <c r="J13170" s="17">
        <v>0.19410091600000001</v>
      </c>
      <c r="K13170" s="17">
        <v>2.7899999999999999E-3</v>
      </c>
    </row>
    <row r="13171" spans="1:11" x14ac:dyDescent="0.45">
      <c r="A13171" s="10" t="s">
        <v>105</v>
      </c>
      <c r="B13171" s="20">
        <v>0.19</v>
      </c>
      <c r="C13171" s="19">
        <v>20918</v>
      </c>
      <c r="D13171" s="19">
        <v>509.87843839999999</v>
      </c>
      <c r="E13171" s="23">
        <v>5.5899999999999998E-2</v>
      </c>
      <c r="F13171" s="23">
        <v>4.6199999999999998E-2</v>
      </c>
      <c r="G13171" s="17">
        <v>0.85782579599999997</v>
      </c>
      <c r="H13171" s="17">
        <v>0.142174204</v>
      </c>
      <c r="I13171" s="17">
        <v>0.81797610300000001</v>
      </c>
      <c r="J13171" s="17">
        <v>0.17954527000000001</v>
      </c>
      <c r="K13171" s="17">
        <v>2.48E-3</v>
      </c>
    </row>
    <row r="13172" spans="1:11" x14ac:dyDescent="0.45">
      <c r="A13172" s="10" t="s">
        <v>105</v>
      </c>
      <c r="B13172" s="20">
        <v>0.2</v>
      </c>
      <c r="C13172" s="19">
        <v>21978</v>
      </c>
      <c r="D13172" s="19">
        <v>570.95499670000004</v>
      </c>
      <c r="E13172" s="23">
        <v>5.91E-2</v>
      </c>
      <c r="F13172" s="23">
        <v>4.9500000000000002E-2</v>
      </c>
      <c r="G13172" s="17">
        <v>0.85967786000000002</v>
      </c>
      <c r="H13172" s="17">
        <v>0.14032214000000001</v>
      </c>
      <c r="I13172" s="17">
        <v>0.82638991399999995</v>
      </c>
      <c r="J13172" s="17">
        <v>0.17138598699999999</v>
      </c>
      <c r="K13172" s="17">
        <v>2.2200000000000002E-3</v>
      </c>
    </row>
    <row r="13173" spans="1:11" x14ac:dyDescent="0.45">
      <c r="A13173" s="10" t="s">
        <v>105</v>
      </c>
      <c r="B13173" s="20">
        <v>0.21</v>
      </c>
      <c r="C13173" s="19">
        <v>23053</v>
      </c>
      <c r="D13173" s="19">
        <v>635.85569980000002</v>
      </c>
      <c r="E13173" s="23">
        <v>6.2199999999999998E-2</v>
      </c>
      <c r="F13173" s="23">
        <v>5.2699999999999997E-2</v>
      </c>
      <c r="G13173" s="17">
        <v>0.86283780899999996</v>
      </c>
      <c r="H13173" s="17">
        <v>0.13716219099999999</v>
      </c>
      <c r="I13173" s="17">
        <v>0.83971254399999995</v>
      </c>
      <c r="J13173" s="17">
        <v>0.15828861899999999</v>
      </c>
      <c r="K13173" s="17">
        <v>2E-3</v>
      </c>
    </row>
    <row r="13174" spans="1:11" x14ac:dyDescent="0.45">
      <c r="A13174" s="10" t="s">
        <v>105</v>
      </c>
      <c r="B13174" s="20">
        <v>0.22</v>
      </c>
      <c r="C13174" s="19">
        <v>24145</v>
      </c>
      <c r="D13174" s="19">
        <v>705.23485540000001</v>
      </c>
      <c r="E13174" s="23">
        <v>6.54E-2</v>
      </c>
      <c r="F13174" s="23">
        <v>5.57E-2</v>
      </c>
      <c r="G13174" s="17">
        <v>0.86017809099999998</v>
      </c>
      <c r="H13174" s="17">
        <v>0.13982190899999999</v>
      </c>
      <c r="I13174" s="17">
        <v>0.85072282899999996</v>
      </c>
      <c r="J13174" s="17">
        <v>0.14746693799999999</v>
      </c>
      <c r="K13174" s="17">
        <v>1.81E-3</v>
      </c>
    </row>
    <row r="13175" spans="1:11" x14ac:dyDescent="0.45">
      <c r="A13175" s="10" t="s">
        <v>105</v>
      </c>
      <c r="B13175" s="20">
        <v>0.23</v>
      </c>
      <c r="C13175" s="19">
        <v>25327</v>
      </c>
      <c r="D13175" s="19">
        <v>784.52398249999999</v>
      </c>
      <c r="E13175" s="23">
        <v>6.88E-2</v>
      </c>
      <c r="F13175" s="23">
        <v>5.8999999999999997E-2</v>
      </c>
      <c r="G13175" s="17">
        <v>0.86216290900000003</v>
      </c>
      <c r="H13175" s="17">
        <v>0.13783709099999999</v>
      </c>
      <c r="I13175" s="17">
        <v>0.86018750200000005</v>
      </c>
      <c r="J13175" s="17">
        <v>0.138073577</v>
      </c>
      <c r="K13175" s="17">
        <v>1.74E-3</v>
      </c>
    </row>
    <row r="13176" spans="1:11" x14ac:dyDescent="0.45">
      <c r="A13176" s="10" t="s">
        <v>105</v>
      </c>
      <c r="B13176" s="20">
        <v>0.24</v>
      </c>
      <c r="C13176" s="19">
        <v>26289</v>
      </c>
      <c r="D13176" s="19">
        <v>851.64032380000003</v>
      </c>
      <c r="E13176" s="23">
        <v>7.0900000000000005E-2</v>
      </c>
      <c r="F13176" s="23">
        <v>6.1600000000000002E-2</v>
      </c>
      <c r="G13176" s="17">
        <v>0.86165316300000006</v>
      </c>
      <c r="H13176" s="17">
        <v>0.138346837</v>
      </c>
      <c r="I13176" s="17">
        <v>0.86802834100000004</v>
      </c>
      <c r="J13176" s="17">
        <v>0.13037275700000001</v>
      </c>
      <c r="K13176" s="17">
        <v>1.6000000000000001E-3</v>
      </c>
    </row>
    <row r="13177" spans="1:11" x14ac:dyDescent="0.45">
      <c r="A13177" s="10" t="s">
        <v>105</v>
      </c>
      <c r="B13177" s="20">
        <v>0.25</v>
      </c>
      <c r="C13177" s="19">
        <v>27358</v>
      </c>
      <c r="D13177" s="19">
        <v>929.17853390000005</v>
      </c>
      <c r="E13177" s="23">
        <v>7.4499999999999997E-2</v>
      </c>
      <c r="F13177" s="23">
        <v>6.4199999999999993E-2</v>
      </c>
      <c r="G13177" s="17">
        <v>0.86482930000000002</v>
      </c>
      <c r="H13177" s="17">
        <v>0.1351707</v>
      </c>
      <c r="I13177" s="17">
        <v>0.87876557700000002</v>
      </c>
      <c r="J13177" s="17">
        <v>0.119766095</v>
      </c>
      <c r="K13177" s="17">
        <v>1.47E-3</v>
      </c>
    </row>
    <row r="13178" spans="1:11" x14ac:dyDescent="0.45">
      <c r="A13178" s="10" t="s">
        <v>105</v>
      </c>
      <c r="B13178" s="20">
        <v>0.26</v>
      </c>
      <c r="C13178" s="19">
        <v>28437</v>
      </c>
      <c r="D13178" s="19">
        <v>1011.208075</v>
      </c>
      <c r="E13178" s="23">
        <v>7.7700000000000005E-2</v>
      </c>
      <c r="F13178" s="23">
        <v>6.7000000000000004E-2</v>
      </c>
      <c r="G13178" s="17">
        <v>0.862749235</v>
      </c>
      <c r="H13178" s="17">
        <v>0.137250765</v>
      </c>
      <c r="I13178" s="17">
        <v>0.88513030800000003</v>
      </c>
      <c r="J13178" s="17">
        <v>0.113516773</v>
      </c>
      <c r="K13178" s="17">
        <v>1.3500000000000001E-3</v>
      </c>
    </row>
    <row r="13179" spans="1:11" x14ac:dyDescent="0.45">
      <c r="A13179" s="10" t="s">
        <v>105</v>
      </c>
      <c r="B13179" s="20">
        <v>0.27</v>
      </c>
      <c r="C13179" s="19">
        <v>29511</v>
      </c>
      <c r="D13179" s="19">
        <v>1096.609293</v>
      </c>
      <c r="E13179" s="23">
        <v>8.09E-2</v>
      </c>
      <c r="F13179" s="23">
        <v>6.9699999999999998E-2</v>
      </c>
      <c r="G13179" s="17">
        <v>0.86425400699999999</v>
      </c>
      <c r="H13179" s="17">
        <v>0.13574599300000001</v>
      </c>
      <c r="I13179" s="17">
        <v>0.89303771600000004</v>
      </c>
      <c r="J13179" s="17">
        <v>0.10571162100000001</v>
      </c>
      <c r="K13179" s="17">
        <v>1.25E-3</v>
      </c>
    </row>
    <row r="13180" spans="1:11" x14ac:dyDescent="0.45">
      <c r="A13180" s="10" t="s">
        <v>105</v>
      </c>
      <c r="B13180" s="20">
        <v>0.28000000000000003</v>
      </c>
      <c r="C13180" s="19">
        <v>30682</v>
      </c>
      <c r="D13180" s="19">
        <v>1193.7952560000001</v>
      </c>
      <c r="E13180" s="23">
        <v>8.4900000000000003E-2</v>
      </c>
      <c r="F13180" s="23">
        <v>7.2700000000000001E-2</v>
      </c>
      <c r="G13180" s="17">
        <v>0.86526302099999997</v>
      </c>
      <c r="H13180" s="17">
        <v>0.13473697900000001</v>
      </c>
      <c r="I13180" s="17">
        <v>0.89906054499999999</v>
      </c>
      <c r="J13180" s="17">
        <v>9.98E-2</v>
      </c>
      <c r="K13180" s="17">
        <v>1.16E-3</v>
      </c>
    </row>
    <row r="13181" spans="1:11" x14ac:dyDescent="0.45">
      <c r="A13181" s="10" t="s">
        <v>105</v>
      </c>
      <c r="B13181" s="20">
        <v>0.28999999999999998</v>
      </c>
      <c r="C13181" s="19">
        <v>31761</v>
      </c>
      <c r="D13181" s="19">
        <v>1287.1327220000001</v>
      </c>
      <c r="E13181" s="23">
        <v>8.8499999999999995E-2</v>
      </c>
      <c r="F13181" s="23">
        <v>7.5600000000000001E-2</v>
      </c>
      <c r="G13181" s="17">
        <v>0.86609363699999997</v>
      </c>
      <c r="H13181" s="17">
        <v>0.133906363</v>
      </c>
      <c r="I13181" s="17">
        <v>0.90584612600000003</v>
      </c>
      <c r="J13181" s="17">
        <v>9.3100000000000002E-2</v>
      </c>
      <c r="K13181" s="17">
        <v>1.07E-3</v>
      </c>
    </row>
    <row r="13182" spans="1:11" x14ac:dyDescent="0.45">
      <c r="A13182" s="10" t="s">
        <v>105</v>
      </c>
      <c r="B13182" s="20">
        <v>0.3</v>
      </c>
      <c r="C13182" s="19">
        <v>32706</v>
      </c>
      <c r="D13182" s="19">
        <v>1372.040123</v>
      </c>
      <c r="E13182" s="23">
        <v>9.0700000000000003E-2</v>
      </c>
      <c r="F13182" s="23">
        <v>7.8100000000000003E-2</v>
      </c>
      <c r="G13182" s="17">
        <v>0.86782241800000004</v>
      </c>
      <c r="H13182" s="17">
        <v>0.13217758199999999</v>
      </c>
      <c r="I13182" s="17">
        <v>0.90994646199999996</v>
      </c>
      <c r="J13182" s="17">
        <v>8.8999999999999996E-2</v>
      </c>
      <c r="K13182" s="17">
        <v>1.0200000000000001E-3</v>
      </c>
    </row>
    <row r="13183" spans="1:11" x14ac:dyDescent="0.45">
      <c r="A13183" s="10" t="s">
        <v>105</v>
      </c>
      <c r="B13183" s="20">
        <v>0.31</v>
      </c>
      <c r="C13183" s="19">
        <v>33768</v>
      </c>
      <c r="D13183" s="19">
        <v>1469.6789220000001</v>
      </c>
      <c r="E13183" s="23">
        <v>9.3600000000000003E-2</v>
      </c>
      <c r="F13183" s="23">
        <v>8.1000000000000003E-2</v>
      </c>
      <c r="G13183" s="17">
        <v>0.86984719300000002</v>
      </c>
      <c r="H13183" s="17">
        <v>0.13015280700000001</v>
      </c>
      <c r="I13183" s="17">
        <v>0.91521555899999996</v>
      </c>
      <c r="J13183" s="17">
        <v>8.3799999999999999E-2</v>
      </c>
      <c r="K13183" s="17">
        <v>9.5100000000000002E-4</v>
      </c>
    </row>
    <row r="13184" spans="1:11" x14ac:dyDescent="0.45">
      <c r="A13184" s="10" t="s">
        <v>105</v>
      </c>
      <c r="B13184" s="20">
        <v>0.32</v>
      </c>
      <c r="C13184" s="19">
        <v>34859</v>
      </c>
      <c r="D13184" s="19">
        <v>1572.988511</v>
      </c>
      <c r="E13184" s="23">
        <v>9.64E-2</v>
      </c>
      <c r="F13184" s="23">
        <v>8.3699999999999997E-2</v>
      </c>
      <c r="G13184" s="17">
        <v>0.87110932600000002</v>
      </c>
      <c r="H13184" s="17">
        <v>0.12889067400000001</v>
      </c>
      <c r="I13184" s="17">
        <v>0.91945988400000001</v>
      </c>
      <c r="J13184" s="17">
        <v>7.9699999999999993E-2</v>
      </c>
      <c r="K13184" s="17">
        <v>8.8900000000000003E-4</v>
      </c>
    </row>
    <row r="13185" spans="1:11" x14ac:dyDescent="0.45">
      <c r="A13185" s="10" t="s">
        <v>105</v>
      </c>
      <c r="B13185" s="20">
        <v>0.33</v>
      </c>
      <c r="C13185" s="19">
        <v>35928</v>
      </c>
      <c r="D13185" s="19">
        <v>1678.0325089999999</v>
      </c>
      <c r="E13185" s="23">
        <v>9.9699999999999997E-2</v>
      </c>
      <c r="F13185" s="23">
        <v>8.6499999999999994E-2</v>
      </c>
      <c r="G13185" s="17">
        <v>0.87221665599999998</v>
      </c>
      <c r="H13185" s="17">
        <v>0.12778334399999999</v>
      </c>
      <c r="I13185" s="17">
        <v>0.92168274100000003</v>
      </c>
      <c r="J13185" s="17">
        <v>7.7499999999999999E-2</v>
      </c>
      <c r="K13185" s="17">
        <v>8.3799999999999999E-4</v>
      </c>
    </row>
    <row r="13186" spans="1:11" x14ac:dyDescent="0.45">
      <c r="A13186" s="10" t="s">
        <v>105</v>
      </c>
      <c r="B13186" s="20">
        <v>0.34</v>
      </c>
      <c r="C13186" s="19">
        <v>37000</v>
      </c>
      <c r="D13186" s="19">
        <v>1786.3610920000001</v>
      </c>
      <c r="E13186" s="23">
        <v>0.102771108</v>
      </c>
      <c r="F13186" s="23">
        <v>8.9200000000000002E-2</v>
      </c>
      <c r="G13186" s="17">
        <v>0.87248648600000001</v>
      </c>
      <c r="H13186" s="17">
        <v>0.12751351399999999</v>
      </c>
      <c r="I13186" s="17">
        <v>0.924129215</v>
      </c>
      <c r="J13186" s="17">
        <v>7.51E-2</v>
      </c>
      <c r="K13186" s="17">
        <v>7.8799999999999996E-4</v>
      </c>
    </row>
    <row r="13187" spans="1:11" x14ac:dyDescent="0.45">
      <c r="A13187" s="10" t="s">
        <v>105</v>
      </c>
      <c r="B13187" s="20">
        <v>0.35</v>
      </c>
      <c r="C13187" s="19">
        <v>38083</v>
      </c>
      <c r="D13187" s="19">
        <v>1899.9391969999999</v>
      </c>
      <c r="E13187" s="23">
        <v>0.106639316</v>
      </c>
      <c r="F13187" s="23">
        <v>9.2100000000000001E-2</v>
      </c>
      <c r="G13187" s="17">
        <v>0.87319801500000005</v>
      </c>
      <c r="H13187" s="17">
        <v>0.12680198500000001</v>
      </c>
      <c r="I13187" s="17">
        <v>0.92874459300000001</v>
      </c>
      <c r="J13187" s="17">
        <v>7.0499999999999993E-2</v>
      </c>
      <c r="K13187" s="17">
        <v>7.3899999999999997E-4</v>
      </c>
    </row>
    <row r="13188" spans="1:11" x14ac:dyDescent="0.45">
      <c r="A13188" s="10" t="s">
        <v>105</v>
      </c>
      <c r="B13188" s="20">
        <v>0.36</v>
      </c>
      <c r="C13188" s="19">
        <v>39061</v>
      </c>
      <c r="D13188" s="19">
        <v>2005.499771</v>
      </c>
      <c r="E13188" s="23">
        <v>0.10937290400000001</v>
      </c>
      <c r="F13188" s="23">
        <v>9.4600000000000004E-2</v>
      </c>
      <c r="G13188" s="17">
        <v>0.87401756200000003</v>
      </c>
      <c r="H13188" s="17">
        <v>0.125982438</v>
      </c>
      <c r="I13188" s="17">
        <v>0.93210521000000002</v>
      </c>
      <c r="J13188" s="17">
        <v>6.7199999999999996E-2</v>
      </c>
      <c r="K13188" s="17">
        <v>7.0200000000000004E-4</v>
      </c>
    </row>
    <row r="13189" spans="1:11" x14ac:dyDescent="0.45">
      <c r="A13189" s="10" t="s">
        <v>105</v>
      </c>
      <c r="B13189" s="20">
        <v>0.37</v>
      </c>
      <c r="C13189" s="19">
        <v>40244</v>
      </c>
      <c r="D13189" s="19">
        <v>2136.7753640000001</v>
      </c>
      <c r="E13189" s="23">
        <v>0.112909514</v>
      </c>
      <c r="F13189" s="23">
        <v>9.7600000000000006E-2</v>
      </c>
      <c r="G13189" s="17">
        <v>0.87560878600000003</v>
      </c>
      <c r="H13189" s="17">
        <v>0.124391214</v>
      </c>
      <c r="I13189" s="17">
        <v>0.93619196900000001</v>
      </c>
      <c r="J13189" s="17">
        <v>6.3200000000000006E-2</v>
      </c>
      <c r="K13189" s="17">
        <v>6.5799999999999995E-4</v>
      </c>
    </row>
    <row r="13190" spans="1:11" x14ac:dyDescent="0.45">
      <c r="A13190" s="10" t="s">
        <v>105</v>
      </c>
      <c r="B13190" s="20">
        <v>0.38</v>
      </c>
      <c r="C13190" s="19">
        <v>41277</v>
      </c>
      <c r="D13190" s="19">
        <v>2254.9869520000002</v>
      </c>
      <c r="E13190" s="23">
        <v>0.116105477</v>
      </c>
      <c r="F13190" s="23">
        <v>0.100361594</v>
      </c>
      <c r="G13190" s="17">
        <v>0.87629915000000003</v>
      </c>
      <c r="H13190" s="17">
        <v>0.12370085</v>
      </c>
      <c r="I13190" s="17">
        <v>0.93912414099999997</v>
      </c>
      <c r="J13190" s="17">
        <v>6.0299999999999999E-2</v>
      </c>
      <c r="K13190" s="17">
        <v>6.2500000000000001E-4</v>
      </c>
    </row>
    <row r="13191" spans="1:11" x14ac:dyDescent="0.45">
      <c r="A13191" s="10" t="s">
        <v>105</v>
      </c>
      <c r="B13191" s="20">
        <v>0.39</v>
      </c>
      <c r="C13191" s="19">
        <v>42383</v>
      </c>
      <c r="D13191" s="19">
        <v>2385.0781820000002</v>
      </c>
      <c r="E13191" s="23">
        <v>0.119071764</v>
      </c>
      <c r="F13191" s="23">
        <v>0.103120552</v>
      </c>
      <c r="G13191" s="17">
        <v>0.87568128700000003</v>
      </c>
      <c r="H13191" s="17">
        <v>0.124318713</v>
      </c>
      <c r="I13191" s="17">
        <v>0.94191567099999995</v>
      </c>
      <c r="J13191" s="17">
        <v>5.7500000000000002E-2</v>
      </c>
      <c r="K13191" s="17">
        <v>5.9199999999999997E-4</v>
      </c>
    </row>
    <row r="13192" spans="1:11" x14ac:dyDescent="0.45">
      <c r="A13192" s="10" t="s">
        <v>105</v>
      </c>
      <c r="B13192" s="20">
        <v>0.4</v>
      </c>
      <c r="C13192" s="19">
        <v>43268</v>
      </c>
      <c r="D13192" s="19">
        <v>2491.4065110000001</v>
      </c>
      <c r="E13192" s="23">
        <v>0.12151988499999999</v>
      </c>
      <c r="F13192" s="23">
        <v>0.105489259</v>
      </c>
      <c r="G13192" s="17">
        <v>0.87711472700000004</v>
      </c>
      <c r="H13192" s="17">
        <v>0.122885273</v>
      </c>
      <c r="I13192" s="17">
        <v>0.94392049499999997</v>
      </c>
      <c r="J13192" s="17">
        <v>5.5500000000000001E-2</v>
      </c>
      <c r="K13192" s="17">
        <v>5.6899999999999995E-4</v>
      </c>
    </row>
    <row r="13193" spans="1:11" x14ac:dyDescent="0.45">
      <c r="A13193" s="10" t="s">
        <v>105</v>
      </c>
      <c r="B13193" s="20">
        <v>0.41</v>
      </c>
      <c r="C13193" s="19">
        <v>44527</v>
      </c>
      <c r="D13193" s="19">
        <v>2645.9370479999998</v>
      </c>
      <c r="E13193" s="23">
        <v>0.124615612</v>
      </c>
      <c r="F13193" s="23">
        <v>0.10850191300000001</v>
      </c>
      <c r="G13193" s="17">
        <v>0.87672648099999995</v>
      </c>
      <c r="H13193" s="17">
        <v>0.123273519</v>
      </c>
      <c r="I13193" s="17">
        <v>0.94680690899999997</v>
      </c>
      <c r="J13193" s="17">
        <v>5.2699999999999997E-2</v>
      </c>
      <c r="K13193" s="17">
        <v>5.3499999999999999E-4</v>
      </c>
    </row>
    <row r="13194" spans="1:11" x14ac:dyDescent="0.45">
      <c r="A13194" s="10" t="s">
        <v>105</v>
      </c>
      <c r="B13194" s="20">
        <v>0.42</v>
      </c>
      <c r="C13194" s="19">
        <v>45576</v>
      </c>
      <c r="D13194" s="19">
        <v>2779.519006</v>
      </c>
      <c r="E13194" s="23">
        <v>0.12961702999999999</v>
      </c>
      <c r="F13194" s="23">
        <v>0.111313886</v>
      </c>
      <c r="G13194" s="17">
        <v>0.87818149899999998</v>
      </c>
      <c r="H13194" s="17">
        <v>0.121818501</v>
      </c>
      <c r="I13194" s="17">
        <v>0.94874916399999998</v>
      </c>
      <c r="J13194" s="17">
        <v>5.0700000000000002E-2</v>
      </c>
      <c r="K13194" s="17">
        <v>5.1099999999999995E-4</v>
      </c>
    </row>
    <row r="13195" spans="1:11" x14ac:dyDescent="0.45">
      <c r="A13195" s="10" t="s">
        <v>105</v>
      </c>
      <c r="B13195" s="20">
        <v>0.43</v>
      </c>
      <c r="C13195" s="19">
        <v>46658</v>
      </c>
      <c r="D13195" s="19">
        <v>2921.9005790000001</v>
      </c>
      <c r="E13195" s="23">
        <v>0.13337716999999999</v>
      </c>
      <c r="F13195" s="23">
        <v>0.114282911</v>
      </c>
      <c r="G13195" s="17">
        <v>0.87875605499999998</v>
      </c>
      <c r="H13195" s="17">
        <v>0.12124394500000001</v>
      </c>
      <c r="I13195" s="17">
        <v>0.95112486699999998</v>
      </c>
      <c r="J13195" s="17">
        <v>4.8399999999999999E-2</v>
      </c>
      <c r="K13195" s="17">
        <v>4.8700000000000002E-4</v>
      </c>
    </row>
    <row r="13196" spans="1:11" x14ac:dyDescent="0.45">
      <c r="A13196" s="10" t="s">
        <v>105</v>
      </c>
      <c r="B13196" s="20">
        <v>0.44</v>
      </c>
      <c r="C13196" s="19">
        <v>47735</v>
      </c>
      <c r="D13196" s="19">
        <v>3067.5191970000001</v>
      </c>
      <c r="E13196" s="23">
        <v>0.13718264899999999</v>
      </c>
      <c r="F13196" s="23">
        <v>0.117199208</v>
      </c>
      <c r="G13196" s="17">
        <v>0.87891484200000003</v>
      </c>
      <c r="H13196" s="17">
        <v>0.121085158</v>
      </c>
      <c r="I13196" s="17">
        <v>0.95305650799999997</v>
      </c>
      <c r="J13196" s="17">
        <v>4.65E-2</v>
      </c>
      <c r="K13196" s="17">
        <v>4.6799999999999999E-4</v>
      </c>
    </row>
    <row r="13197" spans="1:11" x14ac:dyDescent="0.45">
      <c r="A13197" s="10" t="s">
        <v>105</v>
      </c>
      <c r="B13197" s="20">
        <v>0.45</v>
      </c>
      <c r="C13197" s="19">
        <v>48818</v>
      </c>
      <c r="D13197" s="19">
        <v>3218.0111189999998</v>
      </c>
      <c r="E13197" s="23">
        <v>0.14103133600000001</v>
      </c>
      <c r="F13197" s="23">
        <v>0.12022889</v>
      </c>
      <c r="G13197" s="17">
        <v>0.87912245499999997</v>
      </c>
      <c r="H13197" s="17">
        <v>0.120877545</v>
      </c>
      <c r="I13197" s="17">
        <v>0.95498143099999999</v>
      </c>
      <c r="J13197" s="17">
        <v>4.4600000000000001E-2</v>
      </c>
      <c r="K13197" s="17">
        <v>4.4700000000000002E-4</v>
      </c>
    </row>
    <row r="13198" spans="1:11" x14ac:dyDescent="0.45">
      <c r="A13198" s="10" t="s">
        <v>105</v>
      </c>
      <c r="B13198" s="20">
        <v>0.46</v>
      </c>
      <c r="C13198" s="19">
        <v>49876</v>
      </c>
      <c r="D13198" s="19">
        <v>3369.0764800000002</v>
      </c>
      <c r="E13198" s="23">
        <v>0.144377265</v>
      </c>
      <c r="F13198" s="23">
        <v>0.123279921</v>
      </c>
      <c r="G13198" s="17">
        <v>0.88022295299999997</v>
      </c>
      <c r="H13198" s="17">
        <v>0.119777047</v>
      </c>
      <c r="I13198" s="17">
        <v>0.95643401500000003</v>
      </c>
      <c r="J13198" s="17">
        <v>4.3099999999999999E-2</v>
      </c>
      <c r="K13198" s="17">
        <v>4.2900000000000002E-4</v>
      </c>
    </row>
    <row r="13199" spans="1:11" x14ac:dyDescent="0.45">
      <c r="A13199" s="10" t="s">
        <v>105</v>
      </c>
      <c r="B13199" s="20">
        <v>0.47</v>
      </c>
      <c r="C13199" s="19">
        <v>50974</v>
      </c>
      <c r="D13199" s="19">
        <v>3529.7239399999999</v>
      </c>
      <c r="E13199" s="23">
        <v>0.148129499</v>
      </c>
      <c r="F13199" s="23">
        <v>0.12625051200000001</v>
      </c>
      <c r="G13199" s="17">
        <v>0.88082159500000001</v>
      </c>
      <c r="H13199" s="17">
        <v>0.119178405</v>
      </c>
      <c r="I13199" s="17">
        <v>0.95749496300000003</v>
      </c>
      <c r="J13199" s="17">
        <v>4.2099999999999999E-2</v>
      </c>
      <c r="K13199" s="17">
        <v>4.1100000000000002E-4</v>
      </c>
    </row>
    <row r="13200" spans="1:11" x14ac:dyDescent="0.45">
      <c r="A13200" s="10" t="s">
        <v>105</v>
      </c>
      <c r="B13200" s="20">
        <v>0.48</v>
      </c>
      <c r="C13200" s="19">
        <v>52048</v>
      </c>
      <c r="D13200" s="19">
        <v>3690.93541</v>
      </c>
      <c r="E13200" s="23">
        <v>0.152270726</v>
      </c>
      <c r="F13200" s="23">
        <v>0.12941321</v>
      </c>
      <c r="G13200" s="17">
        <v>0.88093682799999995</v>
      </c>
      <c r="H13200" s="17">
        <v>0.11906317199999999</v>
      </c>
      <c r="I13200" s="17">
        <v>0.95923579199999998</v>
      </c>
      <c r="J13200" s="17">
        <v>4.0399999999999998E-2</v>
      </c>
      <c r="K13200" s="17">
        <v>3.9300000000000001E-4</v>
      </c>
    </row>
    <row r="13201" spans="1:11" x14ac:dyDescent="0.45">
      <c r="A13201" s="10" t="s">
        <v>105</v>
      </c>
      <c r="B13201" s="20">
        <v>0.49</v>
      </c>
      <c r="C13201" s="19">
        <v>53119</v>
      </c>
      <c r="D13201" s="19">
        <v>3856.4736619999999</v>
      </c>
      <c r="E13201" s="23">
        <v>0.15630925800000001</v>
      </c>
      <c r="F13201" s="23">
        <v>0.13256072599999999</v>
      </c>
      <c r="G13201" s="17">
        <v>0.88090890300000002</v>
      </c>
      <c r="H13201" s="17">
        <v>0.11909109700000001</v>
      </c>
      <c r="I13201" s="17">
        <v>0.96087466600000004</v>
      </c>
      <c r="J13201" s="17">
        <v>3.8699999999999998E-2</v>
      </c>
      <c r="K13201" s="17">
        <v>3.77E-4</v>
      </c>
    </row>
    <row r="13202" spans="1:11" x14ac:dyDescent="0.45">
      <c r="A13202" s="10" t="s">
        <v>105</v>
      </c>
      <c r="B13202" s="20">
        <v>0.5</v>
      </c>
      <c r="C13202" s="19">
        <v>54182</v>
      </c>
      <c r="D13202" s="19">
        <v>4024.5642769999999</v>
      </c>
      <c r="E13202" s="23">
        <v>0.159557163</v>
      </c>
      <c r="F13202" s="23">
        <v>0.13575372399999999</v>
      </c>
      <c r="G13202" s="17">
        <v>0.88149200800000005</v>
      </c>
      <c r="H13202" s="17">
        <v>0.11850799200000001</v>
      </c>
      <c r="I13202" s="17">
        <v>0.96208660899999998</v>
      </c>
      <c r="J13202" s="17">
        <v>3.7600000000000001E-2</v>
      </c>
      <c r="K13202" s="17">
        <v>3.6200000000000002E-4</v>
      </c>
    </row>
    <row r="13203" spans="1:11" x14ac:dyDescent="0.45">
      <c r="A13203" s="10" t="s">
        <v>105</v>
      </c>
      <c r="B13203" s="20">
        <v>0.51</v>
      </c>
      <c r="C13203" s="19">
        <v>55263</v>
      </c>
      <c r="D13203" s="19">
        <v>4199.5069320000002</v>
      </c>
      <c r="E13203" s="23">
        <v>0.164175812</v>
      </c>
      <c r="F13203" s="23">
        <v>0.13896539299999999</v>
      </c>
      <c r="G13203" s="17">
        <v>0.88122251799999995</v>
      </c>
      <c r="H13203" s="17">
        <v>0.118777482</v>
      </c>
      <c r="I13203" s="17">
        <v>0.96327408599999997</v>
      </c>
      <c r="J13203" s="17">
        <v>3.6400000000000002E-2</v>
      </c>
      <c r="K13203" s="17">
        <v>3.48E-4</v>
      </c>
    </row>
    <row r="13204" spans="1:11" x14ac:dyDescent="0.45">
      <c r="A13204" s="10" t="s">
        <v>105</v>
      </c>
      <c r="B13204" s="20">
        <v>0.52</v>
      </c>
      <c r="C13204" s="19">
        <v>56257</v>
      </c>
      <c r="D13204" s="19">
        <v>4364.4783200000002</v>
      </c>
      <c r="E13204" s="23">
        <v>0.16831457899999999</v>
      </c>
      <c r="F13204" s="23">
        <v>0.14221086999999999</v>
      </c>
      <c r="G13204" s="17">
        <v>0.88124144599999998</v>
      </c>
      <c r="H13204" s="17">
        <v>0.118758554</v>
      </c>
      <c r="I13204" s="17">
        <v>0.964279475</v>
      </c>
      <c r="J13204" s="17">
        <v>3.5400000000000001E-2</v>
      </c>
      <c r="K13204" s="17">
        <v>3.3799999999999998E-4</v>
      </c>
    </row>
    <row r="13205" spans="1:11" x14ac:dyDescent="0.45">
      <c r="A13205" s="10" t="s">
        <v>105</v>
      </c>
      <c r="B13205" s="20">
        <v>0.53</v>
      </c>
      <c r="C13205" s="19">
        <v>57398</v>
      </c>
      <c r="D13205" s="19">
        <v>4558.4118920000001</v>
      </c>
      <c r="E13205" s="23">
        <v>0.171874418</v>
      </c>
      <c r="F13205" s="23">
        <v>0.145438082</v>
      </c>
      <c r="G13205" s="17">
        <v>0.88189483999999996</v>
      </c>
      <c r="H13205" s="17">
        <v>0.11810516</v>
      </c>
      <c r="I13205" s="17">
        <v>0.96525994599999998</v>
      </c>
      <c r="J13205" s="17">
        <v>3.44E-2</v>
      </c>
      <c r="K13205" s="17">
        <v>3.2600000000000001E-4</v>
      </c>
    </row>
    <row r="13206" spans="1:11" x14ac:dyDescent="0.45">
      <c r="A13206" s="10" t="s">
        <v>105</v>
      </c>
      <c r="B13206" s="20">
        <v>0.54</v>
      </c>
      <c r="C13206" s="19">
        <v>58473</v>
      </c>
      <c r="D13206" s="19">
        <v>4745.3691129999997</v>
      </c>
      <c r="E13206" s="23">
        <v>0.176234793</v>
      </c>
      <c r="F13206" s="23">
        <v>0.14899906600000001</v>
      </c>
      <c r="G13206" s="17">
        <v>0.882407265</v>
      </c>
      <c r="H13206" s="17">
        <v>0.117592735</v>
      </c>
      <c r="I13206" s="17">
        <v>0.96640998600000005</v>
      </c>
      <c r="J13206" s="17">
        <v>3.3300000000000003E-2</v>
      </c>
      <c r="K13206" s="17">
        <v>3.1399999999999999E-4</v>
      </c>
    </row>
    <row r="13207" spans="1:11" x14ac:dyDescent="0.45">
      <c r="A13207" s="10" t="s">
        <v>105</v>
      </c>
      <c r="B13207" s="20">
        <v>0.55000000000000004</v>
      </c>
      <c r="C13207" s="19">
        <v>59559</v>
      </c>
      <c r="D13207" s="19">
        <v>4939.0688030000001</v>
      </c>
      <c r="E13207" s="23">
        <v>0.18041489999999999</v>
      </c>
      <c r="F13207" s="23">
        <v>0.15239514900000001</v>
      </c>
      <c r="G13207" s="17">
        <v>0.88260380500000002</v>
      </c>
      <c r="H13207" s="17">
        <v>0.11739619499999999</v>
      </c>
      <c r="I13207" s="17">
        <v>0.96746359199999998</v>
      </c>
      <c r="J13207" s="17">
        <v>3.2199999999999999E-2</v>
      </c>
      <c r="K13207" s="17">
        <v>3.0299999999999999E-4</v>
      </c>
    </row>
    <row r="13208" spans="1:11" x14ac:dyDescent="0.45">
      <c r="A13208" s="10" t="s">
        <v>105</v>
      </c>
      <c r="B13208" s="20">
        <v>0.56000000000000005</v>
      </c>
      <c r="C13208" s="19">
        <v>60735</v>
      </c>
      <c r="D13208" s="19">
        <v>5153.7997770000002</v>
      </c>
      <c r="E13208" s="23">
        <v>0.18536812899999999</v>
      </c>
      <c r="F13208" s="23">
        <v>0.156131254</v>
      </c>
      <c r="G13208" s="17">
        <v>0.88360912199999997</v>
      </c>
      <c r="H13208" s="17">
        <v>0.116390878</v>
      </c>
      <c r="I13208" s="17">
        <v>0.96862141499999999</v>
      </c>
      <c r="J13208" s="17">
        <v>3.1099999999999999E-2</v>
      </c>
      <c r="K13208" s="17">
        <v>2.92E-4</v>
      </c>
    </row>
    <row r="13209" spans="1:11" x14ac:dyDescent="0.45">
      <c r="A13209" s="10" t="s">
        <v>105</v>
      </c>
      <c r="B13209" s="20">
        <v>0.56999999999999995</v>
      </c>
      <c r="C13209" s="19">
        <v>61816</v>
      </c>
      <c r="D13209" s="19">
        <v>5356.7306939999999</v>
      </c>
      <c r="E13209" s="23">
        <v>0.189952712</v>
      </c>
      <c r="F13209" s="23">
        <v>0.159702812</v>
      </c>
      <c r="G13209" s="17">
        <v>0.88307234400000001</v>
      </c>
      <c r="H13209" s="17">
        <v>0.116927656</v>
      </c>
      <c r="I13209" s="17">
        <v>0.96944848299999997</v>
      </c>
      <c r="J13209" s="17">
        <v>3.0300000000000001E-2</v>
      </c>
      <c r="K13209" s="17">
        <v>2.8200000000000002E-4</v>
      </c>
    </row>
    <row r="13210" spans="1:11" x14ac:dyDescent="0.45">
      <c r="A13210" s="10" t="s">
        <v>105</v>
      </c>
      <c r="B13210" s="20">
        <v>0.57999999999999996</v>
      </c>
      <c r="C13210" s="19">
        <v>62880</v>
      </c>
      <c r="D13210" s="19">
        <v>5561.9386759999998</v>
      </c>
      <c r="E13210" s="23">
        <v>0.19546334300000001</v>
      </c>
      <c r="F13210" s="23">
        <v>0.16329296500000001</v>
      </c>
      <c r="G13210" s="17">
        <v>0.88366730299999996</v>
      </c>
      <c r="H13210" s="17">
        <v>0.116332697</v>
      </c>
      <c r="I13210" s="17">
        <v>0.97041498699999995</v>
      </c>
      <c r="J13210" s="17">
        <v>2.93E-2</v>
      </c>
      <c r="K13210" s="17">
        <v>2.72E-4</v>
      </c>
    </row>
    <row r="13211" spans="1:11" x14ac:dyDescent="0.45">
      <c r="A13211" s="10" t="s">
        <v>105</v>
      </c>
      <c r="B13211" s="20">
        <v>0.59</v>
      </c>
      <c r="C13211" s="19">
        <v>63954</v>
      </c>
      <c r="D13211" s="19">
        <v>5773.8695280000002</v>
      </c>
      <c r="E13211" s="23">
        <v>0.20017316199999999</v>
      </c>
      <c r="F13211" s="23">
        <v>0.16688469</v>
      </c>
      <c r="G13211" s="17">
        <v>0.88382274800000005</v>
      </c>
      <c r="H13211" s="17">
        <v>0.11617725199999999</v>
      </c>
      <c r="I13211" s="17">
        <v>0.97132707399999996</v>
      </c>
      <c r="J13211" s="17">
        <v>2.8400000000000002E-2</v>
      </c>
      <c r="K13211" s="17">
        <v>2.63E-4</v>
      </c>
    </row>
    <row r="13212" spans="1:11" x14ac:dyDescent="0.45">
      <c r="A13212" s="10" t="s">
        <v>105</v>
      </c>
      <c r="B13212" s="20">
        <v>0.6</v>
      </c>
      <c r="C13212" s="19">
        <v>64911</v>
      </c>
      <c r="D13212" s="19">
        <v>5967.3476209999999</v>
      </c>
      <c r="E13212" s="23">
        <v>0.20459249800000001</v>
      </c>
      <c r="F13212" s="23">
        <v>0.170257928</v>
      </c>
      <c r="G13212" s="17">
        <v>0.88467286000000001</v>
      </c>
      <c r="H13212" s="17">
        <v>0.11532713999999999</v>
      </c>
      <c r="I13212" s="17">
        <v>0.97206653600000004</v>
      </c>
      <c r="J13212" s="17">
        <v>2.7699999999999999E-2</v>
      </c>
      <c r="K13212" s="17">
        <v>2.5599999999999999E-4</v>
      </c>
    </row>
    <row r="13213" spans="1:11" x14ac:dyDescent="0.45">
      <c r="A13213" s="10" t="s">
        <v>105</v>
      </c>
      <c r="B13213" s="20">
        <v>0.61</v>
      </c>
      <c r="C13213" s="19">
        <v>65994</v>
      </c>
      <c r="D13213" s="19">
        <v>6190.838632</v>
      </c>
      <c r="E13213" s="23">
        <v>0.2076945</v>
      </c>
      <c r="F13213" s="23">
        <v>0.17387066600000001</v>
      </c>
      <c r="G13213" s="17">
        <v>0.88550474300000004</v>
      </c>
      <c r="H13213" s="17">
        <v>0.114495257</v>
      </c>
      <c r="I13213" s="17">
        <v>0.97288668099999998</v>
      </c>
      <c r="J13213" s="17">
        <v>2.69E-2</v>
      </c>
      <c r="K13213" s="17">
        <v>2.4699999999999999E-4</v>
      </c>
    </row>
    <row r="13214" spans="1:11" x14ac:dyDescent="0.45">
      <c r="A13214" s="10" t="s">
        <v>105</v>
      </c>
      <c r="B13214" s="20">
        <v>0.62</v>
      </c>
      <c r="C13214" s="19">
        <v>67048</v>
      </c>
      <c r="D13214" s="19">
        <v>6413.0279119999996</v>
      </c>
      <c r="E13214" s="23">
        <v>0.21379089900000001</v>
      </c>
      <c r="F13214" s="23">
        <v>0.17763604</v>
      </c>
      <c r="G13214" s="17">
        <v>0.88605178399999995</v>
      </c>
      <c r="H13214" s="17">
        <v>0.113948216</v>
      </c>
      <c r="I13214" s="17">
        <v>0.97373226300000004</v>
      </c>
      <c r="J13214" s="17">
        <v>2.5999999999999999E-2</v>
      </c>
      <c r="K13214" s="17">
        <v>2.3900000000000001E-4</v>
      </c>
    </row>
    <row r="13215" spans="1:11" x14ac:dyDescent="0.45">
      <c r="A13215" s="10" t="s">
        <v>105</v>
      </c>
      <c r="B13215" s="20">
        <v>0.63</v>
      </c>
      <c r="C13215" s="19">
        <v>68132</v>
      </c>
      <c r="D13215" s="19">
        <v>6647.6151209999998</v>
      </c>
      <c r="E13215" s="23">
        <v>0.21921085400000001</v>
      </c>
      <c r="F13215" s="23">
        <v>0.181574227</v>
      </c>
      <c r="G13215" s="17">
        <v>0.88670521899999999</v>
      </c>
      <c r="H13215" s="17">
        <v>0.113294781</v>
      </c>
      <c r="I13215" s="17">
        <v>0.97456838300000004</v>
      </c>
      <c r="J13215" s="17">
        <v>2.52E-2</v>
      </c>
      <c r="K13215" s="17">
        <v>2.31E-4</v>
      </c>
    </row>
    <row r="13216" spans="1:11" x14ac:dyDescent="0.45">
      <c r="A13216" s="10" t="s">
        <v>105</v>
      </c>
      <c r="B13216" s="20">
        <v>0.64</v>
      </c>
      <c r="C13216" s="19">
        <v>69217</v>
      </c>
      <c r="D13216" s="19">
        <v>6887.247241</v>
      </c>
      <c r="E13216" s="23">
        <v>0.222364811</v>
      </c>
      <c r="F13216" s="23">
        <v>0.18543377699999999</v>
      </c>
      <c r="G13216" s="17">
        <v>0.88767210399999996</v>
      </c>
      <c r="H13216" s="17">
        <v>0.112327896</v>
      </c>
      <c r="I13216" s="17">
        <v>0.97520068800000004</v>
      </c>
      <c r="J13216" s="17">
        <v>2.46E-2</v>
      </c>
      <c r="K13216" s="17">
        <v>2.2499999999999999E-4</v>
      </c>
    </row>
    <row r="13217" spans="1:11" x14ac:dyDescent="0.45">
      <c r="A13217" s="10" t="s">
        <v>105</v>
      </c>
      <c r="B13217" s="20">
        <v>0.65</v>
      </c>
      <c r="C13217" s="19">
        <v>70293</v>
      </c>
      <c r="D13217" s="19">
        <v>7129.9325699999999</v>
      </c>
      <c r="E13217" s="23">
        <v>0.229235983</v>
      </c>
      <c r="F13217" s="23">
        <v>0.18939046400000001</v>
      </c>
      <c r="G13217" s="17">
        <v>0.888068513</v>
      </c>
      <c r="H13217" s="17">
        <v>0.111931487</v>
      </c>
      <c r="I13217" s="17">
        <v>0.97580162500000001</v>
      </c>
      <c r="J13217" s="17">
        <v>2.4E-2</v>
      </c>
      <c r="K13217" s="17">
        <v>2.1900000000000001E-4</v>
      </c>
    </row>
    <row r="13218" spans="1:11" x14ac:dyDescent="0.45">
      <c r="A13218" s="10" t="s">
        <v>105</v>
      </c>
      <c r="B13218" s="20">
        <v>0.66</v>
      </c>
      <c r="C13218" s="19">
        <v>71359</v>
      </c>
      <c r="D13218" s="19">
        <v>7377.2841250000001</v>
      </c>
      <c r="E13218" s="23">
        <v>0.235155163</v>
      </c>
      <c r="F13218" s="23">
        <v>0.19333794200000001</v>
      </c>
      <c r="G13218" s="17">
        <v>0.88873162500000003</v>
      </c>
      <c r="H13218" s="17">
        <v>0.111268375</v>
      </c>
      <c r="I13218" s="17">
        <v>0.976237782</v>
      </c>
      <c r="J13218" s="17">
        <v>2.3599999999999999E-2</v>
      </c>
      <c r="K13218" s="17">
        <v>2.12E-4</v>
      </c>
    </row>
    <row r="13219" spans="1:11" x14ac:dyDescent="0.45">
      <c r="A13219" s="10" t="s">
        <v>105</v>
      </c>
      <c r="B13219" s="20">
        <v>0.67</v>
      </c>
      <c r="C13219" s="19">
        <v>72430</v>
      </c>
      <c r="D13219" s="19">
        <v>7631.7085550000002</v>
      </c>
      <c r="E13219" s="23">
        <v>0.240880915</v>
      </c>
      <c r="F13219" s="23">
        <v>0.197566572</v>
      </c>
      <c r="G13219" s="17">
        <v>0.888747756</v>
      </c>
      <c r="H13219" s="17">
        <v>0.111252244</v>
      </c>
      <c r="I13219" s="17">
        <v>0.97676430800000003</v>
      </c>
      <c r="J13219" s="17">
        <v>2.3E-2</v>
      </c>
      <c r="K13219" s="17">
        <v>2.0599999999999999E-4</v>
      </c>
    </row>
    <row r="13220" spans="1:11" x14ac:dyDescent="0.45">
      <c r="A13220" s="10" t="s">
        <v>105</v>
      </c>
      <c r="B13220" s="20">
        <v>0.68</v>
      </c>
      <c r="C13220" s="19">
        <v>73511</v>
      </c>
      <c r="D13220" s="19">
        <v>7894.8973500000002</v>
      </c>
      <c r="E13220" s="23">
        <v>0.246244569</v>
      </c>
      <c r="F13220" s="23">
        <v>0.20175005700000001</v>
      </c>
      <c r="G13220" s="17">
        <v>0.889268273</v>
      </c>
      <c r="H13220" s="17">
        <v>0.110731727</v>
      </c>
      <c r="I13220" s="17">
        <v>0.977201184</v>
      </c>
      <c r="J13220" s="17">
        <v>2.2599999999999999E-2</v>
      </c>
      <c r="K13220" s="17">
        <v>2.0000000000000001E-4</v>
      </c>
    </row>
    <row r="13221" spans="1:11" x14ac:dyDescent="0.45">
      <c r="A13221" s="10" t="s">
        <v>105</v>
      </c>
      <c r="B13221" s="20">
        <v>0.69</v>
      </c>
      <c r="C13221" s="19">
        <v>74577</v>
      </c>
      <c r="D13221" s="19">
        <v>8160.5337959999997</v>
      </c>
      <c r="E13221" s="23">
        <v>0.25328898999999999</v>
      </c>
      <c r="F13221" s="23">
        <v>0.206001458</v>
      </c>
      <c r="G13221" s="17">
        <v>0.88972471399999997</v>
      </c>
      <c r="H13221" s="17">
        <v>0.110275286</v>
      </c>
      <c r="I13221" s="17">
        <v>0.977524964</v>
      </c>
      <c r="J13221" s="17">
        <v>2.23E-2</v>
      </c>
      <c r="K13221" s="17">
        <v>1.95E-4</v>
      </c>
    </row>
    <row r="13222" spans="1:11" x14ac:dyDescent="0.45">
      <c r="A13222" s="10" t="s">
        <v>105</v>
      </c>
      <c r="B13222" s="20">
        <v>0.7</v>
      </c>
      <c r="C13222" s="19">
        <v>75656</v>
      </c>
      <c r="D13222" s="19">
        <v>8437.3610009999993</v>
      </c>
      <c r="E13222" s="23">
        <v>0.26030221999999997</v>
      </c>
      <c r="F13222" s="23">
        <v>0.210375426</v>
      </c>
      <c r="G13222" s="17">
        <v>0.89027968700000004</v>
      </c>
      <c r="H13222" s="17">
        <v>0.109720313</v>
      </c>
      <c r="I13222" s="17">
        <v>0.978213157</v>
      </c>
      <c r="J13222" s="17">
        <v>2.1600000000000001E-2</v>
      </c>
      <c r="K13222" s="17">
        <v>1.8900000000000001E-4</v>
      </c>
    </row>
    <row r="13223" spans="1:11" x14ac:dyDescent="0.45">
      <c r="A13223" s="10" t="s">
        <v>105</v>
      </c>
      <c r="B13223" s="20">
        <v>0.71</v>
      </c>
      <c r="C13223" s="19">
        <v>76724</v>
      </c>
      <c r="D13223" s="19">
        <v>8719.1432929999992</v>
      </c>
      <c r="E13223" s="23">
        <v>0.267481833</v>
      </c>
      <c r="F13223" s="23">
        <v>0.21517188900000001</v>
      </c>
      <c r="G13223" s="17">
        <v>0.89086856800000003</v>
      </c>
      <c r="H13223" s="17">
        <v>0.109131432</v>
      </c>
      <c r="I13223" s="17">
        <v>0.97877956499999996</v>
      </c>
      <c r="J13223" s="17">
        <v>2.1000000000000001E-2</v>
      </c>
      <c r="K13223" s="17">
        <v>1.84E-4</v>
      </c>
    </row>
    <row r="13224" spans="1:11" x14ac:dyDescent="0.45">
      <c r="A13224" s="10" t="s">
        <v>105</v>
      </c>
      <c r="B13224" s="20">
        <v>0.72</v>
      </c>
      <c r="C13224" s="19">
        <v>77802</v>
      </c>
      <c r="D13224" s="19">
        <v>9011.1401490000007</v>
      </c>
      <c r="E13224" s="23">
        <v>0.27528862199999998</v>
      </c>
      <c r="F13224" s="23">
        <v>0.21993480300000001</v>
      </c>
      <c r="G13224" s="17">
        <v>0.89108249100000003</v>
      </c>
      <c r="H13224" s="17">
        <v>0.108917509</v>
      </c>
      <c r="I13224" s="17">
        <v>0.97932761499999998</v>
      </c>
      <c r="J13224" s="17">
        <v>2.0500000000000001E-2</v>
      </c>
      <c r="K13224" s="17">
        <v>1.7899999999999999E-4</v>
      </c>
    </row>
    <row r="13225" spans="1:11" x14ac:dyDescent="0.45">
      <c r="A13225" s="10" t="s">
        <v>105</v>
      </c>
      <c r="B13225" s="20">
        <v>0.73</v>
      </c>
      <c r="C13225" s="19">
        <v>78877</v>
      </c>
      <c r="D13225" s="19">
        <v>9311.3194409999996</v>
      </c>
      <c r="E13225" s="23">
        <v>0.28449065400000001</v>
      </c>
      <c r="F13225" s="23">
        <v>0.22486147100000001</v>
      </c>
      <c r="G13225" s="17">
        <v>0.89200907699999998</v>
      </c>
      <c r="H13225" s="17">
        <v>0.107990923</v>
      </c>
      <c r="I13225" s="17">
        <v>0.97980392800000005</v>
      </c>
      <c r="J13225" s="17">
        <v>0.02</v>
      </c>
      <c r="K13225" s="17">
        <v>1.74E-4</v>
      </c>
    </row>
    <row r="13226" spans="1:11" x14ac:dyDescent="0.45">
      <c r="A13226" s="10" t="s">
        <v>105</v>
      </c>
      <c r="B13226" s="20">
        <v>0.74</v>
      </c>
      <c r="C13226" s="19">
        <v>79931</v>
      </c>
      <c r="D13226" s="19">
        <v>9614.1587870000003</v>
      </c>
      <c r="E13226" s="23">
        <v>0.29023047600000002</v>
      </c>
      <c r="F13226" s="23">
        <v>0.230002925</v>
      </c>
      <c r="G13226" s="17">
        <v>0.89268243899999999</v>
      </c>
      <c r="H13226" s="17">
        <v>0.10731756100000001</v>
      </c>
      <c r="I13226" s="17">
        <v>0.980215524</v>
      </c>
      <c r="J13226" s="17">
        <v>1.9599999999999999E-2</v>
      </c>
      <c r="K13226" s="17">
        <v>1.6899999999999999E-4</v>
      </c>
    </row>
    <row r="13227" spans="1:11" x14ac:dyDescent="0.45">
      <c r="A13227" s="10" t="s">
        <v>105</v>
      </c>
      <c r="B13227" s="20">
        <v>0.75</v>
      </c>
      <c r="C13227" s="19">
        <v>81025</v>
      </c>
      <c r="D13227" s="19">
        <v>9935.8021019999996</v>
      </c>
      <c r="E13227" s="23">
        <v>0.29878052500000002</v>
      </c>
      <c r="F13227" s="23">
        <v>0.235085602</v>
      </c>
      <c r="G13227" s="17">
        <v>0.89351434699999999</v>
      </c>
      <c r="H13227" s="17">
        <v>0.106485653</v>
      </c>
      <c r="I13227" s="17">
        <v>0.98076512400000004</v>
      </c>
      <c r="J13227" s="17">
        <v>1.9099999999999999E-2</v>
      </c>
      <c r="K13227" s="17">
        <v>1.64E-4</v>
      </c>
    </row>
    <row r="13228" spans="1:11" x14ac:dyDescent="0.45">
      <c r="A13228" s="10" t="s">
        <v>105</v>
      </c>
      <c r="B13228" s="20">
        <v>0.76</v>
      </c>
      <c r="C13228" s="19">
        <v>82064</v>
      </c>
      <c r="D13228" s="19">
        <v>10251.671609999999</v>
      </c>
      <c r="E13228" s="23">
        <v>0.307871952</v>
      </c>
      <c r="F13228" s="23">
        <v>0.24069263299999999</v>
      </c>
      <c r="G13228" s="17">
        <v>0.89410703800000002</v>
      </c>
      <c r="H13228" s="17">
        <v>0.10589296199999999</v>
      </c>
      <c r="I13228" s="17">
        <v>0.98119236700000001</v>
      </c>
      <c r="J13228" s="17">
        <v>1.8599999999999998E-2</v>
      </c>
      <c r="K13228" s="17">
        <v>1.6000000000000001E-4</v>
      </c>
    </row>
    <row r="13229" spans="1:11" x14ac:dyDescent="0.45">
      <c r="A13229" s="10" t="s">
        <v>105</v>
      </c>
      <c r="B13229" s="20">
        <v>0.77</v>
      </c>
      <c r="C13229" s="19">
        <v>83169</v>
      </c>
      <c r="D13229" s="19">
        <v>10595.81582</v>
      </c>
      <c r="E13229" s="23">
        <v>0.31623925600000002</v>
      </c>
      <c r="F13229" s="23">
        <v>0.24615710800000001</v>
      </c>
      <c r="G13229" s="17">
        <v>0.89334968599999998</v>
      </c>
      <c r="H13229" s="17">
        <v>0.106650314</v>
      </c>
      <c r="I13229" s="17">
        <v>0.98151024200000003</v>
      </c>
      <c r="J13229" s="17">
        <v>1.83E-2</v>
      </c>
      <c r="K13229" s="17">
        <v>1.6000000000000001E-4</v>
      </c>
    </row>
    <row r="13230" spans="1:11" x14ac:dyDescent="0.45">
      <c r="A13230" s="10" t="s">
        <v>105</v>
      </c>
      <c r="B13230" s="20">
        <v>0.78</v>
      </c>
      <c r="C13230" s="19">
        <v>84211</v>
      </c>
      <c r="D13230" s="19">
        <v>10931.255719999999</v>
      </c>
      <c r="E13230" s="23">
        <v>0.326742386</v>
      </c>
      <c r="F13230" s="23">
        <v>0.25194713299999999</v>
      </c>
      <c r="G13230" s="17">
        <v>0.89390934700000002</v>
      </c>
      <c r="H13230" s="17">
        <v>0.10609065299999999</v>
      </c>
      <c r="I13230" s="17">
        <v>0.98197868700000002</v>
      </c>
      <c r="J13230" s="17">
        <v>1.7899999999999999E-2</v>
      </c>
      <c r="K13230" s="17">
        <v>1.55E-4</v>
      </c>
    </row>
    <row r="13231" spans="1:11" x14ac:dyDescent="0.45">
      <c r="A13231" s="10" t="s">
        <v>105</v>
      </c>
      <c r="B13231" s="20">
        <v>0.79</v>
      </c>
      <c r="C13231" s="19">
        <v>85309</v>
      </c>
      <c r="D13231" s="19">
        <v>11297.32497</v>
      </c>
      <c r="E13231" s="23">
        <v>0.339017497</v>
      </c>
      <c r="F13231" s="23">
        <v>0.25813822600000003</v>
      </c>
      <c r="G13231" s="17">
        <v>0.89419639200000001</v>
      </c>
      <c r="H13231" s="17">
        <v>0.10580360799999999</v>
      </c>
      <c r="I13231" s="17">
        <v>0.98242275199999995</v>
      </c>
      <c r="J13231" s="17">
        <v>1.7399999999999999E-2</v>
      </c>
      <c r="K13231" s="17">
        <v>1.5100000000000001E-4</v>
      </c>
    </row>
    <row r="13232" spans="1:11" x14ac:dyDescent="0.45">
      <c r="A13232" s="10" t="s">
        <v>105</v>
      </c>
      <c r="B13232" s="20">
        <v>0.8</v>
      </c>
      <c r="C13232" s="19">
        <v>85961</v>
      </c>
      <c r="D13232" s="19">
        <v>11520.40274</v>
      </c>
      <c r="E13232" s="23">
        <v>0.345550884</v>
      </c>
      <c r="F13232" s="23">
        <v>0.26192236600000002</v>
      </c>
      <c r="G13232" s="17">
        <v>0.89406823999999996</v>
      </c>
      <c r="H13232" s="17">
        <v>0.10593176</v>
      </c>
      <c r="I13232" s="17">
        <v>0.98250472700000002</v>
      </c>
      <c r="J13232" s="17">
        <v>1.7299999999999999E-2</v>
      </c>
      <c r="K13232" s="17">
        <v>1.4899999999999999E-4</v>
      </c>
    </row>
    <row r="13233" spans="1:11" x14ac:dyDescent="0.45">
      <c r="A13233" s="10" t="s">
        <v>105</v>
      </c>
      <c r="B13233" s="20">
        <v>0.80100000000000005</v>
      </c>
      <c r="C13233" s="19">
        <v>86067</v>
      </c>
      <c r="D13233" s="19">
        <v>11557.054829999999</v>
      </c>
      <c r="E13233" s="23">
        <v>0.346086328</v>
      </c>
      <c r="F13233" s="23">
        <v>0.26255720599999999</v>
      </c>
      <c r="G13233" s="17">
        <v>0.89417546800000003</v>
      </c>
      <c r="H13233" s="17">
        <v>0.105824532</v>
      </c>
      <c r="I13233" s="17">
        <v>0.98254436700000003</v>
      </c>
      <c r="J13233" s="17">
        <v>1.7299999999999999E-2</v>
      </c>
      <c r="K13233" s="17">
        <v>1.4899999999999999E-4</v>
      </c>
    </row>
    <row r="13234" spans="1:11" x14ac:dyDescent="0.45">
      <c r="A13234" s="10" t="s">
        <v>105</v>
      </c>
      <c r="B13234" s="20">
        <v>0.80200000000000005</v>
      </c>
      <c r="C13234" s="19">
        <v>86167</v>
      </c>
      <c r="D13234" s="19">
        <v>11591.712799999999</v>
      </c>
      <c r="E13234" s="23">
        <v>0.34734584200000002</v>
      </c>
      <c r="F13234" s="23">
        <v>0.26316136200000001</v>
      </c>
      <c r="G13234" s="17">
        <v>0.89426346499999998</v>
      </c>
      <c r="H13234" s="17">
        <v>0.10573653500000001</v>
      </c>
      <c r="I13234" s="17">
        <v>0.98260018699999996</v>
      </c>
      <c r="J13234" s="17">
        <v>1.7299999999999999E-2</v>
      </c>
      <c r="K13234" s="17">
        <v>1.4799999999999999E-4</v>
      </c>
    </row>
    <row r="13235" spans="1:11" x14ac:dyDescent="0.45">
      <c r="A13235" s="10" t="s">
        <v>105</v>
      </c>
      <c r="B13235" s="20">
        <v>0.80300000000000005</v>
      </c>
      <c r="C13235" s="19">
        <v>86268</v>
      </c>
      <c r="D13235" s="19">
        <v>11626.82208</v>
      </c>
      <c r="E13235" s="23">
        <v>0.34832789400000003</v>
      </c>
      <c r="F13235" s="23">
        <v>0.26369018</v>
      </c>
      <c r="G13235" s="17">
        <v>0.89429452399999998</v>
      </c>
      <c r="H13235" s="17">
        <v>0.10570547600000001</v>
      </c>
      <c r="I13235" s="17">
        <v>0.98264534299999995</v>
      </c>
      <c r="J13235" s="17">
        <v>1.72E-2</v>
      </c>
      <c r="K13235" s="17">
        <v>1.4799999999999999E-4</v>
      </c>
    </row>
    <row r="13236" spans="1:11" x14ac:dyDescent="0.45">
      <c r="A13236" s="10" t="s">
        <v>105</v>
      </c>
      <c r="B13236" s="20">
        <v>0.80400000000000005</v>
      </c>
      <c r="C13236" s="19">
        <v>86389</v>
      </c>
      <c r="D13236" s="19">
        <v>11669.08114</v>
      </c>
      <c r="E13236" s="23">
        <v>0.35027768399999998</v>
      </c>
      <c r="F13236" s="23">
        <v>0.26442355299999998</v>
      </c>
      <c r="G13236" s="17">
        <v>0.89444257900000002</v>
      </c>
      <c r="H13236" s="17">
        <v>0.105557421</v>
      </c>
      <c r="I13236" s="17">
        <v>0.98268456500000001</v>
      </c>
      <c r="J13236" s="17">
        <v>1.72E-2</v>
      </c>
      <c r="K13236" s="17">
        <v>1.47E-4</v>
      </c>
    </row>
    <row r="13237" spans="1:11" x14ac:dyDescent="0.45">
      <c r="A13237" s="10" t="s">
        <v>105</v>
      </c>
      <c r="B13237" s="20">
        <v>0.80500000000000005</v>
      </c>
      <c r="C13237" s="19">
        <v>86478</v>
      </c>
      <c r="D13237" s="19">
        <v>11700.357550000001</v>
      </c>
      <c r="E13237" s="23">
        <v>0.35196423100000002</v>
      </c>
      <c r="F13237" s="23">
        <v>0.26508755499999997</v>
      </c>
      <c r="G13237" s="17">
        <v>0.89451652400000004</v>
      </c>
      <c r="H13237" s="17">
        <v>0.10548347600000001</v>
      </c>
      <c r="I13237" s="17">
        <v>0.98273009899999997</v>
      </c>
      <c r="J13237" s="17">
        <v>1.7100000000000001E-2</v>
      </c>
      <c r="K13237" s="17">
        <v>1.47E-4</v>
      </c>
    </row>
    <row r="13238" spans="1:11" x14ac:dyDescent="0.45">
      <c r="A13238" s="10" t="s">
        <v>105</v>
      </c>
      <c r="B13238" s="20">
        <v>0.80600000000000005</v>
      </c>
      <c r="C13238" s="19">
        <v>86599</v>
      </c>
      <c r="D13238" s="19">
        <v>11743.09879</v>
      </c>
      <c r="E13238" s="23">
        <v>0.35456033999999997</v>
      </c>
      <c r="F13238" s="23">
        <v>0.26569833799999998</v>
      </c>
      <c r="G13238" s="17">
        <v>0.894490699</v>
      </c>
      <c r="H13238" s="17">
        <v>0.105509301</v>
      </c>
      <c r="I13238" s="17">
        <v>0.98276622800000002</v>
      </c>
      <c r="J13238" s="17">
        <v>1.7100000000000001E-2</v>
      </c>
      <c r="K13238" s="17">
        <v>1.47E-4</v>
      </c>
    </row>
    <row r="13239" spans="1:11" x14ac:dyDescent="0.45">
      <c r="A13239" s="10" t="s">
        <v>105</v>
      </c>
      <c r="B13239" s="20">
        <v>0.80700000000000005</v>
      </c>
      <c r="C13239" s="19">
        <v>86711</v>
      </c>
      <c r="D13239" s="19">
        <v>11782.95361</v>
      </c>
      <c r="E13239" s="23">
        <v>0.35677191000000003</v>
      </c>
      <c r="F13239" s="23">
        <v>0.26639639300000001</v>
      </c>
      <c r="G13239" s="17">
        <v>0.89437326299999997</v>
      </c>
      <c r="H13239" s="17">
        <v>0.105626737</v>
      </c>
      <c r="I13239" s="17">
        <v>0.98269230699999999</v>
      </c>
      <c r="J13239" s="17">
        <v>1.72E-2</v>
      </c>
      <c r="K13239" s="17">
        <v>1.46E-4</v>
      </c>
    </row>
    <row r="13240" spans="1:11" x14ac:dyDescent="0.45">
      <c r="A13240" s="10" t="s">
        <v>105</v>
      </c>
      <c r="B13240" s="20">
        <v>0.80800000000000005</v>
      </c>
      <c r="C13240" s="19">
        <v>86821</v>
      </c>
      <c r="D13240" s="19">
        <v>11822.29826</v>
      </c>
      <c r="E13240" s="23">
        <v>0.35946052699999997</v>
      </c>
      <c r="F13240" s="23">
        <v>0.26710251200000001</v>
      </c>
      <c r="G13240" s="17">
        <v>0.89441494600000004</v>
      </c>
      <c r="H13240" s="17">
        <v>0.105585054</v>
      </c>
      <c r="I13240" s="17">
        <v>0.98272604500000005</v>
      </c>
      <c r="J13240" s="17">
        <v>1.7100000000000001E-2</v>
      </c>
      <c r="K13240" s="17">
        <v>1.46E-4</v>
      </c>
    </row>
    <row r="13241" spans="1:11" x14ac:dyDescent="0.45">
      <c r="A13241" s="10" t="s">
        <v>105</v>
      </c>
      <c r="B13241" s="20">
        <v>0.80900000000000005</v>
      </c>
      <c r="C13241" s="19">
        <v>86927</v>
      </c>
      <c r="D13241" s="19">
        <v>11860.526040000001</v>
      </c>
      <c r="E13241" s="23">
        <v>0.36161708599999998</v>
      </c>
      <c r="F13241" s="23">
        <v>0.267815356</v>
      </c>
      <c r="G13241" s="17">
        <v>0.89450918599999996</v>
      </c>
      <c r="H13241" s="17">
        <v>0.105490814</v>
      </c>
      <c r="I13241" s="17">
        <v>0.98277036799999995</v>
      </c>
      <c r="J13241" s="17">
        <v>1.7100000000000001E-2</v>
      </c>
      <c r="K13241" s="17">
        <v>1.46E-4</v>
      </c>
    </row>
    <row r="13242" spans="1:11" x14ac:dyDescent="0.45">
      <c r="A13242" s="10" t="s">
        <v>105</v>
      </c>
      <c r="B13242" s="20">
        <v>0.81</v>
      </c>
      <c r="C13242" s="19">
        <v>87028</v>
      </c>
      <c r="D13242" s="19">
        <v>11897.08942</v>
      </c>
      <c r="E13242" s="23">
        <v>0.36271431199999998</v>
      </c>
      <c r="F13242" s="23">
        <v>0.26844864299999999</v>
      </c>
      <c r="G13242" s="17">
        <v>0.89456266900000003</v>
      </c>
      <c r="H13242" s="17">
        <v>0.105437331</v>
      </c>
      <c r="I13242" s="17">
        <v>0.98279636599999998</v>
      </c>
      <c r="J13242" s="17">
        <v>1.7100000000000001E-2</v>
      </c>
      <c r="K13242" s="17">
        <v>1.45E-4</v>
      </c>
    </row>
    <row r="13243" spans="1:11" x14ac:dyDescent="0.45">
      <c r="A13243" s="10" t="s">
        <v>105</v>
      </c>
      <c r="B13243" s="20">
        <v>0.81100000000000005</v>
      </c>
      <c r="C13243" s="19">
        <v>87135</v>
      </c>
      <c r="D13243" s="19">
        <v>11935.989750000001</v>
      </c>
      <c r="E13243" s="23">
        <v>0.36483907700000001</v>
      </c>
      <c r="F13243" s="23">
        <v>0.26914832500000002</v>
      </c>
      <c r="G13243" s="17">
        <v>0.89455442699999999</v>
      </c>
      <c r="H13243" s="17">
        <v>0.105445573</v>
      </c>
      <c r="I13243" s="17">
        <v>0.98284189</v>
      </c>
      <c r="J13243" s="17">
        <v>1.7000000000000001E-2</v>
      </c>
      <c r="K13243" s="17">
        <v>1.45E-4</v>
      </c>
    </row>
    <row r="13244" spans="1:11" x14ac:dyDescent="0.45">
      <c r="A13244" s="10" t="s">
        <v>105</v>
      </c>
      <c r="B13244" s="20">
        <v>0.81200000000000006</v>
      </c>
      <c r="C13244" s="19">
        <v>87243</v>
      </c>
      <c r="D13244" s="19">
        <v>11975.45613</v>
      </c>
      <c r="E13244" s="23">
        <v>0.36632335599999999</v>
      </c>
      <c r="F13244" s="23">
        <v>0.26984438300000002</v>
      </c>
      <c r="G13244" s="17">
        <v>0.89455887599999995</v>
      </c>
      <c r="H13244" s="17">
        <v>0.105441124</v>
      </c>
      <c r="I13244" s="17">
        <v>0.98284402999999998</v>
      </c>
      <c r="J13244" s="17">
        <v>1.7000000000000001E-2</v>
      </c>
      <c r="K13244" s="17">
        <v>1.45E-4</v>
      </c>
    </row>
    <row r="13245" spans="1:11" x14ac:dyDescent="0.45">
      <c r="A13245" s="10" t="s">
        <v>105</v>
      </c>
      <c r="B13245" s="20">
        <v>0.81299999999999994</v>
      </c>
      <c r="C13245" s="19">
        <v>87340</v>
      </c>
      <c r="D13245" s="19">
        <v>12011.027410000001</v>
      </c>
      <c r="E13245" s="23">
        <v>0.36735308</v>
      </c>
      <c r="F13245" s="23">
        <v>0.27054528799999999</v>
      </c>
      <c r="G13245" s="17">
        <v>0.89464162999999997</v>
      </c>
      <c r="H13245" s="17">
        <v>0.10535837000000001</v>
      </c>
      <c r="I13245" s="17">
        <v>0.98289453400000004</v>
      </c>
      <c r="J13245" s="17">
        <v>1.7000000000000001E-2</v>
      </c>
      <c r="K13245" s="17">
        <v>1.44E-4</v>
      </c>
    </row>
    <row r="13246" spans="1:11" x14ac:dyDescent="0.45">
      <c r="A13246" s="10" t="s">
        <v>105</v>
      </c>
      <c r="B13246" s="20">
        <v>0.81399999999999995</v>
      </c>
      <c r="C13246" s="19">
        <v>87450</v>
      </c>
      <c r="D13246" s="19">
        <v>12051.60374</v>
      </c>
      <c r="E13246" s="23">
        <v>0.37041288700000002</v>
      </c>
      <c r="F13246" s="23">
        <v>0.271210373</v>
      </c>
      <c r="G13246" s="17">
        <v>0.89461406499999996</v>
      </c>
      <c r="H13246" s="17">
        <v>0.105385935</v>
      </c>
      <c r="I13246" s="17">
        <v>0.98293529499999999</v>
      </c>
      <c r="J13246" s="17">
        <v>1.6899999999999998E-2</v>
      </c>
      <c r="K13246" s="17">
        <v>1.44E-4</v>
      </c>
    </row>
    <row r="13247" spans="1:11" x14ac:dyDescent="0.45">
      <c r="A13247" s="10" t="s">
        <v>105</v>
      </c>
      <c r="B13247" s="20">
        <v>0.81499999999999995</v>
      </c>
      <c r="C13247" s="19">
        <v>87552</v>
      </c>
      <c r="D13247" s="19">
        <v>12089.44276</v>
      </c>
      <c r="E13247" s="23">
        <v>0.37142055000000002</v>
      </c>
      <c r="F13247" s="23">
        <v>0.271785942</v>
      </c>
      <c r="G13247" s="17">
        <v>0.89472541999999999</v>
      </c>
      <c r="H13247" s="17">
        <v>0.10527458000000001</v>
      </c>
      <c r="I13247" s="17">
        <v>0.98298138400000001</v>
      </c>
      <c r="J13247" s="17">
        <v>1.6899999999999998E-2</v>
      </c>
      <c r="K13247" s="17">
        <v>1.44E-4</v>
      </c>
    </row>
    <row r="13248" spans="1:11" x14ac:dyDescent="0.45">
      <c r="A13248" s="10" t="s">
        <v>105</v>
      </c>
      <c r="B13248" s="20">
        <v>0.81599999999999995</v>
      </c>
      <c r="C13248" s="19">
        <v>87664</v>
      </c>
      <c r="D13248" s="19">
        <v>12131.23799</v>
      </c>
      <c r="E13248" s="23">
        <v>0.37384647900000001</v>
      </c>
      <c r="F13248" s="23">
        <v>0.27265452099999998</v>
      </c>
      <c r="G13248" s="17">
        <v>0.89467740500000004</v>
      </c>
      <c r="H13248" s="17">
        <v>0.105322595</v>
      </c>
      <c r="I13248" s="17">
        <v>0.98301157699999997</v>
      </c>
      <c r="J13248" s="17">
        <v>1.6799999999999999E-2</v>
      </c>
      <c r="K13248" s="17">
        <v>1.4300000000000001E-4</v>
      </c>
    </row>
    <row r="13249" spans="1:11" x14ac:dyDescent="0.45">
      <c r="A13249" s="10" t="s">
        <v>105</v>
      </c>
      <c r="B13249" s="20">
        <v>0.81699999999999995</v>
      </c>
      <c r="C13249" s="19">
        <v>87772</v>
      </c>
      <c r="D13249" s="19">
        <v>12171.71119</v>
      </c>
      <c r="E13249" s="23">
        <v>0.37563968399999997</v>
      </c>
      <c r="F13249" s="23">
        <v>0.27341648600000001</v>
      </c>
      <c r="G13249" s="17">
        <v>0.89471585499999995</v>
      </c>
      <c r="H13249" s="17">
        <v>0.105284145</v>
      </c>
      <c r="I13249" s="17">
        <v>0.98303930500000003</v>
      </c>
      <c r="J13249" s="17">
        <v>1.6799999999999999E-2</v>
      </c>
      <c r="K13249" s="17">
        <v>1.4300000000000001E-4</v>
      </c>
    </row>
    <row r="13250" spans="1:11" x14ac:dyDescent="0.45">
      <c r="A13250" s="10" t="s">
        <v>105</v>
      </c>
      <c r="B13250" s="20">
        <v>0.81799999999999995</v>
      </c>
      <c r="C13250" s="19">
        <v>87888</v>
      </c>
      <c r="D13250" s="19">
        <v>12215.36802</v>
      </c>
      <c r="E13250" s="23">
        <v>0.37719916100000001</v>
      </c>
      <c r="F13250" s="23">
        <v>0.27414080200000002</v>
      </c>
      <c r="G13250" s="17">
        <v>0.89484343700000002</v>
      </c>
      <c r="H13250" s="17">
        <v>0.10515656299999999</v>
      </c>
      <c r="I13250" s="17">
        <v>0.98310533499999997</v>
      </c>
      <c r="J13250" s="17">
        <v>1.6799999999999999E-2</v>
      </c>
      <c r="K13250" s="17">
        <v>1.4200000000000001E-4</v>
      </c>
    </row>
    <row r="13251" spans="1:11" x14ac:dyDescent="0.45">
      <c r="A13251" s="10" t="s">
        <v>105</v>
      </c>
      <c r="B13251" s="20">
        <v>0.81899999999999995</v>
      </c>
      <c r="C13251" s="19">
        <v>87972</v>
      </c>
      <c r="D13251" s="19">
        <v>12247.083269999999</v>
      </c>
      <c r="E13251" s="23">
        <v>0.378321083</v>
      </c>
      <c r="F13251" s="23">
        <v>0.27467841399999998</v>
      </c>
      <c r="G13251" s="17">
        <v>0.89490974400000001</v>
      </c>
      <c r="H13251" s="17">
        <v>0.10509025600000001</v>
      </c>
      <c r="I13251" s="17">
        <v>0.98314407400000003</v>
      </c>
      <c r="J13251" s="17">
        <v>1.67E-2</v>
      </c>
      <c r="K13251" s="17">
        <v>1.4200000000000001E-4</v>
      </c>
    </row>
    <row r="13252" spans="1:11" x14ac:dyDescent="0.45">
      <c r="A13252" s="10" t="s">
        <v>105</v>
      </c>
      <c r="B13252" s="20">
        <v>0.82</v>
      </c>
      <c r="C13252" s="19">
        <v>88107</v>
      </c>
      <c r="D13252" s="19">
        <v>12298.2503</v>
      </c>
      <c r="E13252" s="23">
        <v>0.38072540700000002</v>
      </c>
      <c r="F13252" s="23">
        <v>0.27555940699999998</v>
      </c>
      <c r="G13252" s="17">
        <v>0.89503671699999998</v>
      </c>
      <c r="H13252" s="17">
        <v>0.104963283</v>
      </c>
      <c r="I13252" s="17">
        <v>0.98318950500000002</v>
      </c>
      <c r="J13252" s="17">
        <v>1.67E-2</v>
      </c>
      <c r="K13252" s="17">
        <v>1.4200000000000001E-4</v>
      </c>
    </row>
    <row r="13253" spans="1:11" x14ac:dyDescent="0.45">
      <c r="A13253" s="10" t="s">
        <v>105</v>
      </c>
      <c r="B13253" s="20">
        <v>0.82099999999999995</v>
      </c>
      <c r="C13253" s="19">
        <v>88213</v>
      </c>
      <c r="D13253" s="19">
        <v>12338.709989999999</v>
      </c>
      <c r="E13253" s="23">
        <v>0.38259916599999999</v>
      </c>
      <c r="F13253" s="23">
        <v>0.27645715900000001</v>
      </c>
      <c r="G13253" s="17">
        <v>0.89501547400000003</v>
      </c>
      <c r="H13253" s="17">
        <v>0.10498452599999999</v>
      </c>
      <c r="I13253" s="17">
        <v>0.98321529399999996</v>
      </c>
      <c r="J13253" s="17">
        <v>1.66E-2</v>
      </c>
      <c r="K13253" s="17">
        <v>1.4100000000000001E-4</v>
      </c>
    </row>
    <row r="13254" spans="1:11" x14ac:dyDescent="0.45">
      <c r="A13254" s="10" t="s">
        <v>105</v>
      </c>
      <c r="B13254" s="20">
        <v>0.82199999999999995</v>
      </c>
      <c r="C13254" s="19">
        <v>88318</v>
      </c>
      <c r="D13254" s="19">
        <v>12379.038920000001</v>
      </c>
      <c r="E13254" s="23">
        <v>0.38518171699999998</v>
      </c>
      <c r="F13254" s="23">
        <v>0.27704507699999997</v>
      </c>
      <c r="G13254" s="17">
        <v>0.89509499800000003</v>
      </c>
      <c r="H13254" s="17">
        <v>0.104905002</v>
      </c>
      <c r="I13254" s="17">
        <v>0.98320969999999996</v>
      </c>
      <c r="J13254" s="17">
        <v>1.66E-2</v>
      </c>
      <c r="K13254" s="17">
        <v>1.4100000000000001E-4</v>
      </c>
    </row>
    <row r="13255" spans="1:11" x14ac:dyDescent="0.45">
      <c r="A13255" s="10" t="s">
        <v>105</v>
      </c>
      <c r="B13255" s="20">
        <v>0.82299999999999995</v>
      </c>
      <c r="C13255" s="19">
        <v>88412</v>
      </c>
      <c r="D13255" s="19">
        <v>12415.321239999999</v>
      </c>
      <c r="E13255" s="23">
        <v>0.38645278999999999</v>
      </c>
      <c r="F13255" s="23">
        <v>0.277967091</v>
      </c>
      <c r="G13255" s="17">
        <v>0.89513866900000005</v>
      </c>
      <c r="H13255" s="17">
        <v>0.104861331</v>
      </c>
      <c r="I13255" s="17">
        <v>0.98324010399999995</v>
      </c>
      <c r="J13255" s="17">
        <v>1.66E-2</v>
      </c>
      <c r="K13255" s="17">
        <v>1.4100000000000001E-4</v>
      </c>
    </row>
    <row r="13256" spans="1:11" x14ac:dyDescent="0.45">
      <c r="A13256" s="10" t="s">
        <v>105</v>
      </c>
      <c r="B13256" s="20">
        <v>0.82399999999999995</v>
      </c>
      <c r="C13256" s="19">
        <v>88515</v>
      </c>
      <c r="D13256" s="19">
        <v>12455.20462</v>
      </c>
      <c r="E13256" s="23">
        <v>0.387827015</v>
      </c>
      <c r="F13256" s="23">
        <v>0.27866386399999998</v>
      </c>
      <c r="G13256" s="17">
        <v>0.89520420300000003</v>
      </c>
      <c r="H13256" s="17">
        <v>0.104795797</v>
      </c>
      <c r="I13256" s="17">
        <v>0.98325569599999996</v>
      </c>
      <c r="J13256" s="17">
        <v>1.66E-2</v>
      </c>
      <c r="K13256" s="17">
        <v>1.4100000000000001E-4</v>
      </c>
    </row>
    <row r="13257" spans="1:11" x14ac:dyDescent="0.45">
      <c r="A13257" s="10" t="s">
        <v>105</v>
      </c>
      <c r="B13257" s="20">
        <v>0.82499999999999996</v>
      </c>
      <c r="C13257" s="19">
        <v>88596</v>
      </c>
      <c r="D13257" s="19">
        <v>12486.6854</v>
      </c>
      <c r="E13257" s="23">
        <v>0.38967312799999998</v>
      </c>
      <c r="F13257" s="23">
        <v>0.27944553799999999</v>
      </c>
      <c r="G13257" s="17">
        <v>0.89528872599999998</v>
      </c>
      <c r="H13257" s="17">
        <v>0.10471127399999999</v>
      </c>
      <c r="I13257" s="17">
        <v>0.98328992299999995</v>
      </c>
      <c r="J13257" s="17">
        <v>1.66E-2</v>
      </c>
      <c r="K13257" s="17">
        <v>1.3999999999999999E-4</v>
      </c>
    </row>
    <row r="13258" spans="1:11" x14ac:dyDescent="0.45">
      <c r="A13258" s="10" t="s">
        <v>105</v>
      </c>
      <c r="B13258" s="20">
        <v>0.82599999999999996</v>
      </c>
      <c r="C13258" s="19">
        <v>88751</v>
      </c>
      <c r="D13258" s="19">
        <v>12547.199360000001</v>
      </c>
      <c r="E13258" s="23">
        <v>0.39133073699999998</v>
      </c>
      <c r="F13258" s="23">
        <v>0.28007415099999999</v>
      </c>
      <c r="G13258" s="17">
        <v>0.89528005300000002</v>
      </c>
      <c r="H13258" s="17">
        <v>0.10471994699999999</v>
      </c>
      <c r="I13258" s="17">
        <v>0.98331503099999995</v>
      </c>
      <c r="J13258" s="17">
        <v>1.6500000000000001E-2</v>
      </c>
      <c r="K13258" s="17">
        <v>1.3999999999999999E-4</v>
      </c>
    </row>
    <row r="13259" spans="1:11" x14ac:dyDescent="0.45">
      <c r="A13259" s="10" t="s">
        <v>105</v>
      </c>
      <c r="B13259" s="20">
        <v>0.82699999999999996</v>
      </c>
      <c r="C13259" s="19">
        <v>88845</v>
      </c>
      <c r="D13259" s="19">
        <v>12584.02744</v>
      </c>
      <c r="E13259" s="23">
        <v>0.39252701699999998</v>
      </c>
      <c r="F13259" s="23">
        <v>0.28111978399999998</v>
      </c>
      <c r="G13259" s="17">
        <v>0.89528954900000002</v>
      </c>
      <c r="H13259" s="17">
        <v>0.104710451</v>
      </c>
      <c r="I13259" s="17">
        <v>0.98332432199999997</v>
      </c>
      <c r="J13259" s="17">
        <v>1.6500000000000001E-2</v>
      </c>
      <c r="K13259" s="17">
        <v>1.3999999999999999E-4</v>
      </c>
    </row>
    <row r="13260" spans="1:11" x14ac:dyDescent="0.45">
      <c r="A13260" s="10" t="s">
        <v>105</v>
      </c>
      <c r="B13260" s="20">
        <v>0.82799999999999996</v>
      </c>
      <c r="C13260" s="19">
        <v>88932</v>
      </c>
      <c r="D13260" s="19">
        <v>12618.22236</v>
      </c>
      <c r="E13260" s="23">
        <v>0.39354807200000003</v>
      </c>
      <c r="F13260" s="23">
        <v>0.28183908099999999</v>
      </c>
      <c r="G13260" s="17">
        <v>0.89527953900000001</v>
      </c>
      <c r="H13260" s="17">
        <v>0.104720461</v>
      </c>
      <c r="I13260" s="17">
        <v>0.98336465699999998</v>
      </c>
      <c r="J13260" s="17">
        <v>1.6500000000000001E-2</v>
      </c>
      <c r="K13260" s="17">
        <v>1.3899999999999999E-4</v>
      </c>
    </row>
    <row r="13261" spans="1:11" x14ac:dyDescent="0.45">
      <c r="A13261" s="10" t="s">
        <v>105</v>
      </c>
      <c r="B13261" s="20">
        <v>0.82899999999999996</v>
      </c>
      <c r="C13261" s="19">
        <v>89073</v>
      </c>
      <c r="D13261" s="19">
        <v>12673.77615</v>
      </c>
      <c r="E13261" s="23">
        <v>0.394409754</v>
      </c>
      <c r="F13261" s="23">
        <v>0.28248167400000002</v>
      </c>
      <c r="G13261" s="17">
        <v>0.89529936099999996</v>
      </c>
      <c r="H13261" s="17">
        <v>0.104700639</v>
      </c>
      <c r="I13261" s="17">
        <v>0.98343275399999996</v>
      </c>
      <c r="J13261" s="17">
        <v>1.6400000000000001E-2</v>
      </c>
      <c r="K13261" s="17">
        <v>1.3899999999999999E-4</v>
      </c>
    </row>
    <row r="13262" spans="1:11" x14ac:dyDescent="0.45">
      <c r="A13262" s="10" t="s">
        <v>105</v>
      </c>
      <c r="B13262" s="20">
        <v>0.83</v>
      </c>
      <c r="C13262" s="19">
        <v>89177</v>
      </c>
      <c r="D13262" s="19">
        <v>12714.837750000001</v>
      </c>
      <c r="E13262" s="23">
        <v>0.39511249900000001</v>
      </c>
      <c r="F13262" s="23">
        <v>0.28347368099999998</v>
      </c>
      <c r="G13262" s="17">
        <v>0.89539903799999998</v>
      </c>
      <c r="H13262" s="17">
        <v>0.10460096200000001</v>
      </c>
      <c r="I13262" s="17">
        <v>0.98349416599999995</v>
      </c>
      <c r="J13262" s="17">
        <v>1.6400000000000001E-2</v>
      </c>
      <c r="K13262" s="17">
        <v>1.3799999999999999E-4</v>
      </c>
    </row>
    <row r="13263" spans="1:11" x14ac:dyDescent="0.45">
      <c r="A13263" s="10" t="s">
        <v>105</v>
      </c>
      <c r="B13263" s="20">
        <v>0.83099999999999996</v>
      </c>
      <c r="C13263" s="19">
        <v>89290</v>
      </c>
      <c r="D13263" s="19">
        <v>12759.55514</v>
      </c>
      <c r="E13263" s="23">
        <v>0.39595348299999999</v>
      </c>
      <c r="F13263" s="23">
        <v>0.28415971400000001</v>
      </c>
      <c r="G13263" s="17">
        <v>0.89536342300000005</v>
      </c>
      <c r="H13263" s="17">
        <v>0.10463657699999999</v>
      </c>
      <c r="I13263" s="17">
        <v>0.983529404</v>
      </c>
      <c r="J13263" s="17">
        <v>1.6299999999999999E-2</v>
      </c>
      <c r="K13263" s="17">
        <v>1.3799999999999999E-4</v>
      </c>
    </row>
    <row r="13264" spans="1:11" x14ac:dyDescent="0.45">
      <c r="A13264" s="10" t="s">
        <v>105</v>
      </c>
      <c r="B13264" s="20">
        <v>0.83199999999999996</v>
      </c>
      <c r="C13264" s="19">
        <v>89393</v>
      </c>
      <c r="D13264" s="19">
        <v>12800.401320000001</v>
      </c>
      <c r="E13264" s="23">
        <v>0.39738869999999998</v>
      </c>
      <c r="F13264" s="23">
        <v>0.285028108</v>
      </c>
      <c r="G13264" s="17">
        <v>0.895349748</v>
      </c>
      <c r="H13264" s="17">
        <v>0.104650252</v>
      </c>
      <c r="I13264" s="17">
        <v>0.98358141899999996</v>
      </c>
      <c r="J13264" s="17">
        <v>1.6299999999999999E-2</v>
      </c>
      <c r="K13264" s="17">
        <v>1.37E-4</v>
      </c>
    </row>
    <row r="13265" spans="1:11" x14ac:dyDescent="0.45">
      <c r="A13265" s="10" t="s">
        <v>105</v>
      </c>
      <c r="B13265" s="20">
        <v>0.83299999999999996</v>
      </c>
      <c r="C13265" s="19">
        <v>89492</v>
      </c>
      <c r="D13265" s="19">
        <v>12839.793170000001</v>
      </c>
      <c r="E13265" s="23">
        <v>0.398232684</v>
      </c>
      <c r="F13265" s="23">
        <v>0.285852469</v>
      </c>
      <c r="G13265" s="17">
        <v>0.89542082000000001</v>
      </c>
      <c r="H13265" s="17">
        <v>0.10457917999999999</v>
      </c>
      <c r="I13265" s="17">
        <v>0.98363132099999995</v>
      </c>
      <c r="J13265" s="17">
        <v>1.6199999999999999E-2</v>
      </c>
      <c r="K13265" s="17">
        <v>1.37E-4</v>
      </c>
    </row>
    <row r="13266" spans="1:11" x14ac:dyDescent="0.45">
      <c r="A13266" s="10" t="s">
        <v>105</v>
      </c>
      <c r="B13266" s="20">
        <v>0.83399999999999996</v>
      </c>
      <c r="C13266" s="19">
        <v>89612</v>
      </c>
      <c r="D13266" s="19">
        <v>12887.750749999999</v>
      </c>
      <c r="E13266" s="23">
        <v>0.400875019</v>
      </c>
      <c r="F13266" s="23">
        <v>0.28655962899999998</v>
      </c>
      <c r="G13266" s="17">
        <v>0.89541579299999996</v>
      </c>
      <c r="H13266" s="17">
        <v>0.104584207</v>
      </c>
      <c r="I13266" s="17">
        <v>0.98364258100000002</v>
      </c>
      <c r="J13266" s="17">
        <v>1.6199999999999999E-2</v>
      </c>
      <c r="K13266" s="17">
        <v>1.37E-4</v>
      </c>
    </row>
    <row r="13267" spans="1:11" x14ac:dyDescent="0.45">
      <c r="A13267" s="10" t="s">
        <v>105</v>
      </c>
      <c r="B13267" s="20">
        <v>0.83499999999999996</v>
      </c>
      <c r="C13267" s="19">
        <v>89717</v>
      </c>
      <c r="D13267" s="19">
        <v>12929.944240000001</v>
      </c>
      <c r="E13267" s="23">
        <v>0.40280581399999998</v>
      </c>
      <c r="F13267" s="23">
        <v>0.28742873699999999</v>
      </c>
      <c r="G13267" s="17">
        <v>0.89548246200000003</v>
      </c>
      <c r="H13267" s="17">
        <v>0.10451753799999999</v>
      </c>
      <c r="I13267" s="17">
        <v>0.98365880500000002</v>
      </c>
      <c r="J13267" s="17">
        <v>1.6199999999999999E-2</v>
      </c>
      <c r="K13267" s="17">
        <v>1.36E-4</v>
      </c>
    </row>
    <row r="13268" spans="1:11" x14ac:dyDescent="0.45">
      <c r="A13268" s="10" t="s">
        <v>105</v>
      </c>
      <c r="B13268" s="20">
        <v>0.83599999999999997</v>
      </c>
      <c r="C13268" s="19">
        <v>89824</v>
      </c>
      <c r="D13268" s="19">
        <v>12973.18651</v>
      </c>
      <c r="E13268" s="23">
        <v>0.40587195399999998</v>
      </c>
      <c r="F13268" s="23">
        <v>0.28823278499999999</v>
      </c>
      <c r="G13268" s="17">
        <v>0.89542883900000003</v>
      </c>
      <c r="H13268" s="17">
        <v>0.104571161</v>
      </c>
      <c r="I13268" s="17">
        <v>0.98369044400000005</v>
      </c>
      <c r="J13268" s="17">
        <v>1.6199999999999999E-2</v>
      </c>
      <c r="K13268" s="17">
        <v>1.36E-4</v>
      </c>
    </row>
    <row r="13269" spans="1:11" x14ac:dyDescent="0.45">
      <c r="A13269" s="10" t="s">
        <v>105</v>
      </c>
      <c r="B13269" s="20">
        <v>0.83699999999999997</v>
      </c>
      <c r="C13269" s="19">
        <v>89934</v>
      </c>
      <c r="D13269" s="19">
        <v>13017.96027</v>
      </c>
      <c r="E13269" s="23">
        <v>0.40738176799999998</v>
      </c>
      <c r="F13269" s="23">
        <v>0.28905164500000002</v>
      </c>
      <c r="G13269" s="17">
        <v>0.89551226500000003</v>
      </c>
      <c r="H13269" s="17">
        <v>0.104487735</v>
      </c>
      <c r="I13269" s="17">
        <v>0.98373307399999999</v>
      </c>
      <c r="J13269" s="17">
        <v>1.61E-2</v>
      </c>
      <c r="K13269" s="17">
        <v>1.35E-4</v>
      </c>
    </row>
    <row r="13270" spans="1:11" x14ac:dyDescent="0.45">
      <c r="A13270" s="10" t="s">
        <v>105</v>
      </c>
      <c r="B13270" s="20">
        <v>0.83799999999999997</v>
      </c>
      <c r="C13270" s="19">
        <v>90040</v>
      </c>
      <c r="D13270" s="19">
        <v>13061.32403</v>
      </c>
      <c r="E13270" s="23">
        <v>0.41018724499999998</v>
      </c>
      <c r="F13270" s="23">
        <v>0.28990624799999998</v>
      </c>
      <c r="G13270" s="17">
        <v>0.89555753000000005</v>
      </c>
      <c r="H13270" s="17">
        <v>0.10444247</v>
      </c>
      <c r="I13270" s="17">
        <v>0.98375834600000001</v>
      </c>
      <c r="J13270" s="17">
        <v>1.61E-2</v>
      </c>
      <c r="K13270" s="17">
        <v>1.35E-4</v>
      </c>
    </row>
    <row r="13271" spans="1:11" x14ac:dyDescent="0.45">
      <c r="A13271" s="10" t="s">
        <v>105</v>
      </c>
      <c r="B13271" s="20">
        <v>0.83899999999999997</v>
      </c>
      <c r="C13271" s="19">
        <v>90135</v>
      </c>
      <c r="D13271" s="19">
        <v>13100.417659999999</v>
      </c>
      <c r="E13271" s="23">
        <v>0.41200950800000002</v>
      </c>
      <c r="F13271" s="23">
        <v>0.29074275799999999</v>
      </c>
      <c r="G13271" s="17">
        <v>0.89563432600000004</v>
      </c>
      <c r="H13271" s="17">
        <v>0.10436567400000001</v>
      </c>
      <c r="I13271" s="17">
        <v>0.98380377500000005</v>
      </c>
      <c r="J13271" s="17">
        <v>1.61E-2</v>
      </c>
      <c r="K13271" s="17">
        <v>1.35E-4</v>
      </c>
    </row>
    <row r="13272" spans="1:11" x14ac:dyDescent="0.45">
      <c r="A13272" s="10" t="s">
        <v>105</v>
      </c>
      <c r="B13272" s="20">
        <v>0.84</v>
      </c>
      <c r="C13272" s="19">
        <v>90256</v>
      </c>
      <c r="D13272" s="19">
        <v>13150.3881</v>
      </c>
      <c r="E13272" s="23">
        <v>0.41587941699999997</v>
      </c>
      <c r="F13272" s="23">
        <v>0.29151969</v>
      </c>
      <c r="G13272" s="17">
        <v>0.89566344600000003</v>
      </c>
      <c r="H13272" s="17">
        <v>0.104336554</v>
      </c>
      <c r="I13272" s="17">
        <v>0.98379241500000003</v>
      </c>
      <c r="J13272" s="17">
        <v>1.61E-2</v>
      </c>
      <c r="K13272" s="17">
        <v>1.35E-4</v>
      </c>
    </row>
    <row r="13273" spans="1:11" x14ac:dyDescent="0.45">
      <c r="A13273" s="10" t="s">
        <v>105</v>
      </c>
      <c r="B13273" s="20">
        <v>0.84099999999999997</v>
      </c>
      <c r="C13273" s="19">
        <v>90348</v>
      </c>
      <c r="D13273" s="19">
        <v>13188.695170000001</v>
      </c>
      <c r="E13273" s="23">
        <v>0.41689873100000002</v>
      </c>
      <c r="F13273" s="23">
        <v>0.29241626700000001</v>
      </c>
      <c r="G13273" s="17">
        <v>0.89562580199999997</v>
      </c>
      <c r="H13273" s="17">
        <v>0.104374198</v>
      </c>
      <c r="I13273" s="17">
        <v>0.98382023799999996</v>
      </c>
      <c r="J13273" s="17">
        <v>1.6E-2</v>
      </c>
      <c r="K13273" s="17">
        <v>1.34E-4</v>
      </c>
    </row>
    <row r="13274" spans="1:11" x14ac:dyDescent="0.45">
      <c r="A13274" s="10" t="s">
        <v>105</v>
      </c>
      <c r="B13274" s="20">
        <v>0.84199999999999997</v>
      </c>
      <c r="C13274" s="19">
        <v>90434</v>
      </c>
      <c r="D13274" s="19">
        <v>13224.609189999999</v>
      </c>
      <c r="E13274" s="23">
        <v>0.42009720299999997</v>
      </c>
      <c r="F13274" s="23">
        <v>0.29320255899999997</v>
      </c>
      <c r="G13274" s="17">
        <v>0.89565871200000002</v>
      </c>
      <c r="H13274" s="17">
        <v>0.104341288</v>
      </c>
      <c r="I13274" s="17">
        <v>0.98385596500000005</v>
      </c>
      <c r="J13274" s="17">
        <v>1.6E-2</v>
      </c>
      <c r="K13274" s="17">
        <v>1.34E-4</v>
      </c>
    </row>
    <row r="13275" spans="1:11" x14ac:dyDescent="0.45">
      <c r="A13275" s="10" t="s">
        <v>105</v>
      </c>
      <c r="B13275" s="20">
        <v>0.84299999999999997</v>
      </c>
      <c r="C13275" s="19">
        <v>90569</v>
      </c>
      <c r="D13275" s="19">
        <v>13281.3745</v>
      </c>
      <c r="E13275" s="23">
        <v>0.420929147</v>
      </c>
      <c r="F13275" s="23">
        <v>0.29378267499999999</v>
      </c>
      <c r="G13275" s="17">
        <v>0.89579215800000001</v>
      </c>
      <c r="H13275" s="17">
        <v>0.10420784199999999</v>
      </c>
      <c r="I13275" s="17">
        <v>0.98391082299999999</v>
      </c>
      <c r="J13275" s="17">
        <v>1.6E-2</v>
      </c>
      <c r="K13275" s="17">
        <v>1.3300000000000001E-4</v>
      </c>
    </row>
    <row r="13276" spans="1:11" x14ac:dyDescent="0.45">
      <c r="A13276" s="10" t="s">
        <v>105</v>
      </c>
      <c r="B13276" s="20">
        <v>0.84399999999999997</v>
      </c>
      <c r="C13276" s="19">
        <v>90679</v>
      </c>
      <c r="D13276" s="19">
        <v>13327.737940000001</v>
      </c>
      <c r="E13276" s="23">
        <v>0.42217450200000001</v>
      </c>
      <c r="F13276" s="23">
        <v>0.29493919699999999</v>
      </c>
      <c r="G13276" s="17">
        <v>0.895742123</v>
      </c>
      <c r="H13276" s="17">
        <v>0.104257877</v>
      </c>
      <c r="I13276" s="17">
        <v>0.98393513600000004</v>
      </c>
      <c r="J13276" s="17">
        <v>1.5900000000000001E-2</v>
      </c>
      <c r="K13276" s="17">
        <v>1.3300000000000001E-4</v>
      </c>
    </row>
    <row r="13277" spans="1:11" x14ac:dyDescent="0.45">
      <c r="A13277" s="10" t="s">
        <v>105</v>
      </c>
      <c r="B13277" s="20">
        <v>0.84499999999999997</v>
      </c>
      <c r="C13277" s="19">
        <v>90791</v>
      </c>
      <c r="D13277" s="19">
        <v>13375.180039999999</v>
      </c>
      <c r="E13277" s="23">
        <v>0.42443013600000001</v>
      </c>
      <c r="F13277" s="23">
        <v>0.29581765999999998</v>
      </c>
      <c r="G13277" s="17">
        <v>0.89572755000000004</v>
      </c>
      <c r="H13277" s="17">
        <v>0.10427245</v>
      </c>
      <c r="I13277" s="17">
        <v>0.98395737100000003</v>
      </c>
      <c r="J13277" s="17">
        <v>1.5900000000000001E-2</v>
      </c>
      <c r="K13277" s="17">
        <v>1.3300000000000001E-4</v>
      </c>
    </row>
    <row r="13278" spans="1:11" x14ac:dyDescent="0.45">
      <c r="A13278" s="10" t="s">
        <v>105</v>
      </c>
      <c r="B13278" s="20">
        <v>0.84599999999999997</v>
      </c>
      <c r="C13278" s="19">
        <v>90862</v>
      </c>
      <c r="D13278" s="19">
        <v>13405.36731</v>
      </c>
      <c r="E13278" s="23">
        <v>0.42641078599999999</v>
      </c>
      <c r="F13278" s="23">
        <v>0.29676773099999998</v>
      </c>
      <c r="G13278" s="17">
        <v>0.89573198899999995</v>
      </c>
      <c r="H13278" s="17">
        <v>0.10426801099999999</v>
      </c>
      <c r="I13278" s="17">
        <v>0.98395485599999999</v>
      </c>
      <c r="J13278" s="17">
        <v>1.5900000000000001E-2</v>
      </c>
      <c r="K13278" s="17">
        <v>1.3300000000000001E-4</v>
      </c>
    </row>
    <row r="13279" spans="1:11" x14ac:dyDescent="0.45">
      <c r="A13279" s="10" t="s">
        <v>105</v>
      </c>
      <c r="B13279" s="20">
        <v>0.84699999999999998</v>
      </c>
      <c r="C13279" s="19">
        <v>91007</v>
      </c>
      <c r="D13279" s="19">
        <v>13467.3269</v>
      </c>
      <c r="E13279" s="23">
        <v>0.42831350099999999</v>
      </c>
      <c r="F13279" s="23">
        <v>0.297453197</v>
      </c>
      <c r="G13279" s="17">
        <v>0.89576626000000004</v>
      </c>
      <c r="H13279" s="17">
        <v>0.10423374000000001</v>
      </c>
      <c r="I13279" s="17">
        <v>0.98400379599999999</v>
      </c>
      <c r="J13279" s="17">
        <v>1.5900000000000001E-2</v>
      </c>
      <c r="K13279" s="17">
        <v>1.3200000000000001E-4</v>
      </c>
    </row>
    <row r="13280" spans="1:11" x14ac:dyDescent="0.45">
      <c r="A13280" s="10" t="s">
        <v>105</v>
      </c>
      <c r="B13280" s="20">
        <v>0.84799999999999998</v>
      </c>
      <c r="C13280" s="19">
        <v>91106</v>
      </c>
      <c r="D13280" s="19">
        <v>13509.83495</v>
      </c>
      <c r="E13280" s="23">
        <v>0.43126079899999997</v>
      </c>
      <c r="F13280" s="23">
        <v>0.29846471299999999</v>
      </c>
      <c r="G13280" s="17">
        <v>0.89586854900000001</v>
      </c>
      <c r="H13280" s="17">
        <v>0.104131451</v>
      </c>
      <c r="I13280" s="17">
        <v>0.98400544300000004</v>
      </c>
      <c r="J13280" s="17">
        <v>1.5900000000000001E-2</v>
      </c>
      <c r="K13280" s="17">
        <v>1.3200000000000001E-4</v>
      </c>
    </row>
    <row r="13281" spans="1:11" x14ac:dyDescent="0.45">
      <c r="A13281" s="10" t="s">
        <v>105</v>
      </c>
      <c r="B13281" s="20">
        <v>0.84899999999999998</v>
      </c>
      <c r="C13281" s="19">
        <v>91219</v>
      </c>
      <c r="D13281" s="19">
        <v>13558.652609999999</v>
      </c>
      <c r="E13281" s="23">
        <v>0.43328345400000001</v>
      </c>
      <c r="F13281" s="23">
        <v>0.29929545099999999</v>
      </c>
      <c r="G13281" s="17">
        <v>0.89594273099999999</v>
      </c>
      <c r="H13281" s="17">
        <v>0.10405726899999999</v>
      </c>
      <c r="I13281" s="17">
        <v>0.98404027199999999</v>
      </c>
      <c r="J13281" s="17">
        <v>1.5800000000000002E-2</v>
      </c>
      <c r="K13281" s="17">
        <v>1.3200000000000001E-4</v>
      </c>
    </row>
    <row r="13282" spans="1:11" x14ac:dyDescent="0.45">
      <c r="A13282" s="10" t="s">
        <v>105</v>
      </c>
      <c r="B13282" s="20">
        <v>0.85</v>
      </c>
      <c r="C13282" s="19">
        <v>91322</v>
      </c>
      <c r="D13282" s="19">
        <v>13603.486199999999</v>
      </c>
      <c r="E13282" s="23">
        <v>0.43621708399999998</v>
      </c>
      <c r="F13282" s="23">
        <v>0.29996741999999998</v>
      </c>
      <c r="G13282" s="17">
        <v>0.89593964199999998</v>
      </c>
      <c r="H13282" s="17">
        <v>0.10406035800000001</v>
      </c>
      <c r="I13282" s="17">
        <v>0.98405700299999999</v>
      </c>
      <c r="J13282" s="17">
        <v>1.5800000000000002E-2</v>
      </c>
      <c r="K13282" s="17">
        <v>1.3100000000000001E-4</v>
      </c>
    </row>
    <row r="13283" spans="1:11" x14ac:dyDescent="0.45">
      <c r="A13283" s="10" t="s">
        <v>105</v>
      </c>
      <c r="B13283" s="20">
        <v>0.85099999999999998</v>
      </c>
      <c r="C13283" s="19">
        <v>91430</v>
      </c>
      <c r="D13283" s="19">
        <v>13650.67462</v>
      </c>
      <c r="E13283" s="23">
        <v>0.43759272399999999</v>
      </c>
      <c r="F13283" s="23">
        <v>0.30095342600000002</v>
      </c>
      <c r="G13283" s="17">
        <v>0.89596412599999997</v>
      </c>
      <c r="H13283" s="17">
        <v>0.104035874</v>
      </c>
      <c r="I13283" s="17">
        <v>0.98409739200000002</v>
      </c>
      <c r="J13283" s="17">
        <v>1.5800000000000002E-2</v>
      </c>
      <c r="K13283" s="17">
        <v>1.3100000000000001E-4</v>
      </c>
    </row>
    <row r="13284" spans="1:11" x14ac:dyDescent="0.45">
      <c r="A13284" s="10" t="s">
        <v>105</v>
      </c>
      <c r="B13284" s="20">
        <v>0.85199999999999998</v>
      </c>
      <c r="C13284" s="19">
        <v>91538</v>
      </c>
      <c r="D13284" s="19">
        <v>13697.990669999999</v>
      </c>
      <c r="E13284" s="23">
        <v>0.43859477400000002</v>
      </c>
      <c r="F13284" s="23">
        <v>0.30215497000000002</v>
      </c>
      <c r="G13284" s="17">
        <v>0.89605409800000002</v>
      </c>
      <c r="H13284" s="17">
        <v>0.10394590200000001</v>
      </c>
      <c r="I13284" s="17">
        <v>0.98413885400000001</v>
      </c>
      <c r="J13284" s="17">
        <v>1.5699999999999999E-2</v>
      </c>
      <c r="K13284" s="17">
        <v>1.3100000000000001E-4</v>
      </c>
    </row>
    <row r="13285" spans="1:11" x14ac:dyDescent="0.45">
      <c r="A13285" s="10" t="s">
        <v>105</v>
      </c>
      <c r="B13285" s="20">
        <v>0.85299999999999998</v>
      </c>
      <c r="C13285" s="19">
        <v>91650</v>
      </c>
      <c r="D13285" s="19">
        <v>13747.223050000001</v>
      </c>
      <c r="E13285" s="23">
        <v>0.44124297499999998</v>
      </c>
      <c r="F13285" s="23">
        <v>0.30306314299999998</v>
      </c>
      <c r="G13285" s="17">
        <v>0.89614839099999999</v>
      </c>
      <c r="H13285" s="17">
        <v>0.103851609</v>
      </c>
      <c r="I13285" s="17">
        <v>0.98417220699999997</v>
      </c>
      <c r="J13285" s="17">
        <v>1.5699999999999999E-2</v>
      </c>
      <c r="K13285" s="17">
        <v>1.2999999999999999E-4</v>
      </c>
    </row>
    <row r="13286" spans="1:11" x14ac:dyDescent="0.45">
      <c r="A13286" s="10" t="s">
        <v>105</v>
      </c>
      <c r="B13286" s="20">
        <v>0.85399999999999998</v>
      </c>
      <c r="C13286" s="19">
        <v>91754</v>
      </c>
      <c r="D13286" s="19">
        <v>13793.29069</v>
      </c>
      <c r="E13286" s="23">
        <v>0.44478357099999999</v>
      </c>
      <c r="F13286" s="23">
        <v>0.30400192199999998</v>
      </c>
      <c r="G13286" s="17">
        <v>0.89618981200000003</v>
      </c>
      <c r="H13286" s="17">
        <v>0.103810188</v>
      </c>
      <c r="I13286" s="17">
        <v>0.98419823799999995</v>
      </c>
      <c r="J13286" s="17">
        <v>1.5699999999999999E-2</v>
      </c>
      <c r="K13286" s="17">
        <v>1.2999999999999999E-4</v>
      </c>
    </row>
    <row r="13287" spans="1:11" x14ac:dyDescent="0.45">
      <c r="A13287" s="10" t="s">
        <v>105</v>
      </c>
      <c r="B13287" s="20">
        <v>0.85499999999999998</v>
      </c>
      <c r="C13287" s="19">
        <v>91853</v>
      </c>
      <c r="D13287" s="19">
        <v>13837.38464</v>
      </c>
      <c r="E13287" s="23">
        <v>0.44646239100000001</v>
      </c>
      <c r="F13287" s="23">
        <v>0.304814474</v>
      </c>
      <c r="G13287" s="17">
        <v>0.89618194299999998</v>
      </c>
      <c r="H13287" s="17">
        <v>0.10381805700000001</v>
      </c>
      <c r="I13287" s="17">
        <v>0.98422015100000004</v>
      </c>
      <c r="J13287" s="17">
        <v>1.5599999999999999E-2</v>
      </c>
      <c r="K13287" s="17">
        <v>1.2999999999999999E-4</v>
      </c>
    </row>
    <row r="13288" spans="1:11" x14ac:dyDescent="0.45">
      <c r="A13288" s="10" t="s">
        <v>105</v>
      </c>
      <c r="B13288" s="20">
        <v>0.85599999999999998</v>
      </c>
      <c r="C13288" s="19">
        <v>91973</v>
      </c>
      <c r="D13288" s="19">
        <v>13891.13032</v>
      </c>
      <c r="E13288" s="23">
        <v>0.449794268</v>
      </c>
      <c r="F13288" s="23">
        <v>0.30577236200000002</v>
      </c>
      <c r="G13288" s="17">
        <v>0.89629565200000005</v>
      </c>
      <c r="H13288" s="17">
        <v>0.103704348</v>
      </c>
      <c r="I13288" s="17">
        <v>0.984237849</v>
      </c>
      <c r="J13288" s="17">
        <v>1.5599999999999999E-2</v>
      </c>
      <c r="K13288" s="17">
        <v>1.2899999999999999E-4</v>
      </c>
    </row>
    <row r="13289" spans="1:11" x14ac:dyDescent="0.45">
      <c r="A13289" s="10" t="s">
        <v>105</v>
      </c>
      <c r="B13289" s="20">
        <v>0.85699999999999998</v>
      </c>
      <c r="C13289" s="19">
        <v>92060</v>
      </c>
      <c r="D13289" s="19">
        <v>13930.3541</v>
      </c>
      <c r="E13289" s="23">
        <v>0.45175143200000001</v>
      </c>
      <c r="F13289" s="23">
        <v>0.30685723500000001</v>
      </c>
      <c r="G13289" s="17">
        <v>0.89637193100000001</v>
      </c>
      <c r="H13289" s="17">
        <v>0.103628069</v>
      </c>
      <c r="I13289" s="17">
        <v>0.98428327000000004</v>
      </c>
      <c r="J13289" s="17">
        <v>1.5599999999999999E-2</v>
      </c>
      <c r="K13289" s="17">
        <v>1.2899999999999999E-4</v>
      </c>
    </row>
    <row r="13290" spans="1:11" x14ac:dyDescent="0.45">
      <c r="A13290" s="10" t="s">
        <v>105</v>
      </c>
      <c r="B13290" s="20">
        <v>0.85799999999999998</v>
      </c>
      <c r="C13290" s="19">
        <v>92186</v>
      </c>
      <c r="D13290" s="19">
        <v>13987.46538</v>
      </c>
      <c r="E13290" s="23">
        <v>0.45480548199999998</v>
      </c>
      <c r="F13290" s="23">
        <v>0.30771970199999998</v>
      </c>
      <c r="G13290" s="17">
        <v>0.89638339899999997</v>
      </c>
      <c r="H13290" s="17">
        <v>0.103616601</v>
      </c>
      <c r="I13290" s="17">
        <v>0.98431500199999999</v>
      </c>
      <c r="J13290" s="17">
        <v>1.5599999999999999E-2</v>
      </c>
      <c r="K13290" s="17">
        <v>1.2899999999999999E-4</v>
      </c>
    </row>
    <row r="13291" spans="1:11" x14ac:dyDescent="0.45">
      <c r="A13291" s="10" t="s">
        <v>105</v>
      </c>
      <c r="B13291" s="20">
        <v>0.85899999999999999</v>
      </c>
      <c r="C13291" s="19">
        <v>92295</v>
      </c>
      <c r="D13291" s="19">
        <v>14037.19831</v>
      </c>
      <c r="E13291" s="23">
        <v>0.45815914800000002</v>
      </c>
      <c r="F13291" s="23">
        <v>0.30860630500000003</v>
      </c>
      <c r="G13291" s="17">
        <v>0.89633241200000002</v>
      </c>
      <c r="H13291" s="17">
        <v>0.103667588</v>
      </c>
      <c r="I13291" s="17">
        <v>0.98431946599999998</v>
      </c>
      <c r="J13291" s="17">
        <v>1.5599999999999999E-2</v>
      </c>
      <c r="K13291" s="17">
        <v>1.2899999999999999E-4</v>
      </c>
    </row>
    <row r="13292" spans="1:11" x14ac:dyDescent="0.45">
      <c r="A13292" s="10" t="s">
        <v>105</v>
      </c>
      <c r="B13292" s="20">
        <v>0.86</v>
      </c>
      <c r="C13292" s="19">
        <v>92397</v>
      </c>
      <c r="D13292" s="19">
        <v>14084.143770000001</v>
      </c>
      <c r="E13292" s="23">
        <v>0.46168052700000001</v>
      </c>
      <c r="F13292" s="23">
        <v>0.309816755</v>
      </c>
      <c r="G13292" s="17">
        <v>0.89643603100000002</v>
      </c>
      <c r="H13292" s="17">
        <v>0.10356396900000001</v>
      </c>
      <c r="I13292" s="17">
        <v>0.98430629400000003</v>
      </c>
      <c r="J13292" s="17">
        <v>1.5599999999999999E-2</v>
      </c>
      <c r="K13292" s="17">
        <v>1.2799999999999999E-4</v>
      </c>
    </row>
    <row r="13293" spans="1:11" x14ac:dyDescent="0.45">
      <c r="A13293" s="10" t="s">
        <v>105</v>
      </c>
      <c r="B13293" s="20">
        <v>0.86099999999999999</v>
      </c>
      <c r="C13293" s="19">
        <v>92509</v>
      </c>
      <c r="D13293" s="19">
        <v>14135.96499</v>
      </c>
      <c r="E13293" s="23">
        <v>0.46493706699999998</v>
      </c>
      <c r="F13293" s="23">
        <v>0.31067284099999998</v>
      </c>
      <c r="G13293" s="17">
        <v>0.89648574700000005</v>
      </c>
      <c r="H13293" s="17">
        <v>0.103514253</v>
      </c>
      <c r="I13293" s="17">
        <v>0.98432530600000001</v>
      </c>
      <c r="J13293" s="17">
        <v>1.55E-2</v>
      </c>
      <c r="K13293" s="17">
        <v>1.2999999999999999E-4</v>
      </c>
    </row>
    <row r="13294" spans="1:11" x14ac:dyDescent="0.45">
      <c r="A13294" s="10" t="s">
        <v>105</v>
      </c>
      <c r="B13294" s="20">
        <v>0.86199999999999999</v>
      </c>
      <c r="C13294" s="19">
        <v>92614</v>
      </c>
      <c r="D13294" s="19">
        <v>14184.90933</v>
      </c>
      <c r="E13294" s="23">
        <v>0.467398861</v>
      </c>
      <c r="F13294" s="23">
        <v>0.31181863199999998</v>
      </c>
      <c r="G13294" s="17">
        <v>0.896592308</v>
      </c>
      <c r="H13294" s="17">
        <v>0.103407692</v>
      </c>
      <c r="I13294" s="17">
        <v>0.98436851400000003</v>
      </c>
      <c r="J13294" s="17">
        <v>1.55E-2</v>
      </c>
      <c r="K13294" s="17">
        <v>1.2999999999999999E-4</v>
      </c>
    </row>
    <row r="13295" spans="1:11" x14ac:dyDescent="0.45">
      <c r="A13295" s="10" t="s">
        <v>105</v>
      </c>
      <c r="B13295" s="20">
        <v>0.86299999999999999</v>
      </c>
      <c r="C13295" s="19">
        <v>92720</v>
      </c>
      <c r="D13295" s="19">
        <v>14234.60823</v>
      </c>
      <c r="E13295" s="23">
        <v>0.470720258</v>
      </c>
      <c r="F13295" s="23">
        <v>0.31284676700000003</v>
      </c>
      <c r="G13295" s="17">
        <v>0.89669974100000005</v>
      </c>
      <c r="H13295" s="17">
        <v>0.10330025900000001</v>
      </c>
      <c r="I13295" s="17">
        <v>0.98439733699999998</v>
      </c>
      <c r="J13295" s="17">
        <v>1.55E-2</v>
      </c>
      <c r="K13295" s="17">
        <v>1.2999999999999999E-4</v>
      </c>
    </row>
    <row r="13296" spans="1:11" x14ac:dyDescent="0.45">
      <c r="A13296" s="10" t="s">
        <v>105</v>
      </c>
      <c r="B13296" s="20">
        <v>0.86399999999999999</v>
      </c>
      <c r="C13296" s="19">
        <v>92815</v>
      </c>
      <c r="D13296" s="19">
        <v>14279.5059</v>
      </c>
      <c r="E13296" s="23">
        <v>0.47358372599999998</v>
      </c>
      <c r="F13296" s="23">
        <v>0.31375072999999998</v>
      </c>
      <c r="G13296" s="17">
        <v>0.89679469899999997</v>
      </c>
      <c r="H13296" s="17">
        <v>0.103205301</v>
      </c>
      <c r="I13296" s="17">
        <v>0.98443216700000002</v>
      </c>
      <c r="J13296" s="17">
        <v>1.54E-2</v>
      </c>
      <c r="K13296" s="17">
        <v>1.2899999999999999E-4</v>
      </c>
    </row>
    <row r="13297" spans="1:11" x14ac:dyDescent="0.45">
      <c r="A13297" s="10" t="s">
        <v>105</v>
      </c>
      <c r="B13297" s="20">
        <v>0.86499999999999999</v>
      </c>
      <c r="C13297" s="19">
        <v>92928</v>
      </c>
      <c r="D13297" s="19">
        <v>14333.13761</v>
      </c>
      <c r="E13297" s="23">
        <v>0.476034295</v>
      </c>
      <c r="F13297" s="23">
        <v>0.31479758699999999</v>
      </c>
      <c r="G13297" s="17">
        <v>0.89684486900000004</v>
      </c>
      <c r="H13297" s="17">
        <v>0.103155131</v>
      </c>
      <c r="I13297" s="17">
        <v>0.98446492900000004</v>
      </c>
      <c r="J13297" s="17">
        <v>1.54E-2</v>
      </c>
      <c r="K13297" s="17">
        <v>1.2899999999999999E-4</v>
      </c>
    </row>
    <row r="13298" spans="1:11" x14ac:dyDescent="0.45">
      <c r="A13298" s="10" t="s">
        <v>105</v>
      </c>
      <c r="B13298" s="20">
        <v>0.86599999999999999</v>
      </c>
      <c r="C13298" s="19">
        <v>92992</v>
      </c>
      <c r="D13298" s="19">
        <v>14363.65746</v>
      </c>
      <c r="E13298" s="23">
        <v>0.47838313599999999</v>
      </c>
      <c r="F13298" s="23">
        <v>0.31585257</v>
      </c>
      <c r="G13298" s="17">
        <v>0.89690510999999995</v>
      </c>
      <c r="H13298" s="17">
        <v>0.10309488999999999</v>
      </c>
      <c r="I13298" s="17">
        <v>0.984486686</v>
      </c>
      <c r="J13298" s="17">
        <v>1.54E-2</v>
      </c>
      <c r="K13298" s="17">
        <v>1.2899999999999999E-4</v>
      </c>
    </row>
    <row r="13299" spans="1:11" x14ac:dyDescent="0.45">
      <c r="A13299" s="10" t="s">
        <v>105</v>
      </c>
      <c r="B13299" s="20">
        <v>0.86699999999999999</v>
      </c>
      <c r="C13299" s="19">
        <v>93146</v>
      </c>
      <c r="D13299" s="19">
        <v>14437.552449999999</v>
      </c>
      <c r="E13299" s="23">
        <v>0.48213493699999999</v>
      </c>
      <c r="F13299" s="23">
        <v>0.31653282799999999</v>
      </c>
      <c r="G13299" s="17">
        <v>0.89701114400000004</v>
      </c>
      <c r="H13299" s="17">
        <v>0.102988856</v>
      </c>
      <c r="I13299" s="17">
        <v>0.98450105899999996</v>
      </c>
      <c r="J13299" s="17">
        <v>1.54E-2</v>
      </c>
      <c r="K13299" s="17">
        <v>1.2899999999999999E-4</v>
      </c>
    </row>
    <row r="13300" spans="1:11" x14ac:dyDescent="0.45">
      <c r="A13300" s="10" t="s">
        <v>105</v>
      </c>
      <c r="B13300" s="20">
        <v>0.86799999999999999</v>
      </c>
      <c r="C13300" s="19">
        <v>93258</v>
      </c>
      <c r="D13300" s="19">
        <v>14491.589599999999</v>
      </c>
      <c r="E13300" s="23">
        <v>0.48347775100000001</v>
      </c>
      <c r="F13300" s="23">
        <v>0.31791842300000001</v>
      </c>
      <c r="G13300" s="17">
        <v>0.89704904699999999</v>
      </c>
      <c r="H13300" s="17">
        <v>0.102950953</v>
      </c>
      <c r="I13300" s="17">
        <v>0.98456207500000004</v>
      </c>
      <c r="J13300" s="17">
        <v>1.5299999999999999E-2</v>
      </c>
      <c r="K13300" s="17">
        <v>1.2799999999999999E-4</v>
      </c>
    </row>
    <row r="13301" spans="1:11" x14ac:dyDescent="0.45">
      <c r="A13301" s="10" t="s">
        <v>105</v>
      </c>
      <c r="B13301" s="20">
        <v>0.86899999999999999</v>
      </c>
      <c r="C13301" s="19">
        <v>93341</v>
      </c>
      <c r="D13301" s="19">
        <v>14531.77816</v>
      </c>
      <c r="E13301" s="23">
        <v>0.48500390300000001</v>
      </c>
      <c r="F13301" s="23">
        <v>0.31915638600000001</v>
      </c>
      <c r="G13301" s="17">
        <v>0.89707631200000004</v>
      </c>
      <c r="H13301" s="17">
        <v>0.102923688</v>
      </c>
      <c r="I13301" s="17">
        <v>0.98458811499999999</v>
      </c>
      <c r="J13301" s="17">
        <v>1.5299999999999999E-2</v>
      </c>
      <c r="K13301" s="17">
        <v>1.2799999999999999E-4</v>
      </c>
    </row>
    <row r="13302" spans="1:11" x14ac:dyDescent="0.45">
      <c r="A13302" s="10" t="s">
        <v>105</v>
      </c>
      <c r="B13302" s="20">
        <v>0.87</v>
      </c>
      <c r="C13302" s="19">
        <v>93451</v>
      </c>
      <c r="D13302" s="19">
        <v>14585.148800000001</v>
      </c>
      <c r="E13302" s="23">
        <v>0.48595495599999999</v>
      </c>
      <c r="F13302" s="23">
        <v>0.32000478300000001</v>
      </c>
      <c r="G13302" s="17">
        <v>0.89711185500000001</v>
      </c>
      <c r="H13302" s="17">
        <v>0.102888145</v>
      </c>
      <c r="I13302" s="17">
        <v>0.984630173</v>
      </c>
      <c r="J13302" s="17">
        <v>1.52E-2</v>
      </c>
      <c r="K13302" s="17">
        <v>1.27E-4</v>
      </c>
    </row>
    <row r="13303" spans="1:11" x14ac:dyDescent="0.45">
      <c r="A13303" s="10" t="s">
        <v>105</v>
      </c>
      <c r="B13303" s="20">
        <v>0.871</v>
      </c>
      <c r="C13303" s="19">
        <v>93570</v>
      </c>
      <c r="D13303" s="19">
        <v>14643.0831</v>
      </c>
      <c r="E13303" s="23">
        <v>0.48831554300000002</v>
      </c>
      <c r="F13303" s="23">
        <v>0.32100871399999997</v>
      </c>
      <c r="G13303" s="17">
        <v>0.89715720899999996</v>
      </c>
      <c r="H13303" s="17">
        <v>0.102842791</v>
      </c>
      <c r="I13303" s="17">
        <v>0.98465286200000002</v>
      </c>
      <c r="J13303" s="17">
        <v>1.52E-2</v>
      </c>
      <c r="K13303" s="17">
        <v>1.27E-4</v>
      </c>
    </row>
    <row r="13304" spans="1:11" x14ac:dyDescent="0.45">
      <c r="A13304" s="10" t="s">
        <v>105</v>
      </c>
      <c r="B13304" s="20">
        <v>0.872</v>
      </c>
      <c r="C13304" s="19">
        <v>93685</v>
      </c>
      <c r="D13304" s="19">
        <v>14699.333710000001</v>
      </c>
      <c r="E13304" s="23">
        <v>0.490306028</v>
      </c>
      <c r="F13304" s="23">
        <v>0.32233684200000001</v>
      </c>
      <c r="G13304" s="17">
        <v>0.89719805699999999</v>
      </c>
      <c r="H13304" s="17">
        <v>0.10280194300000001</v>
      </c>
      <c r="I13304" s="17">
        <v>0.98467041399999999</v>
      </c>
      <c r="J13304" s="17">
        <v>1.52E-2</v>
      </c>
      <c r="K13304" s="17">
        <v>1.27E-4</v>
      </c>
    </row>
    <row r="13305" spans="1:11" x14ac:dyDescent="0.45">
      <c r="A13305" s="10" t="s">
        <v>105</v>
      </c>
      <c r="B13305" s="20">
        <v>0.873</v>
      </c>
      <c r="C13305" s="19">
        <v>93776</v>
      </c>
      <c r="D13305" s="19">
        <v>14744.00445</v>
      </c>
      <c r="E13305" s="23">
        <v>0.49146204199999999</v>
      </c>
      <c r="F13305" s="23">
        <v>0.32343604399999998</v>
      </c>
      <c r="G13305" s="17">
        <v>0.89725516100000002</v>
      </c>
      <c r="H13305" s="17">
        <v>0.102744839</v>
      </c>
      <c r="I13305" s="17">
        <v>0.98469763899999996</v>
      </c>
      <c r="J13305" s="17">
        <v>1.52E-2</v>
      </c>
      <c r="K13305" s="17">
        <v>1.26E-4</v>
      </c>
    </row>
    <row r="13306" spans="1:11" x14ac:dyDescent="0.45">
      <c r="A13306" s="10" t="s">
        <v>105</v>
      </c>
      <c r="B13306" s="20">
        <v>0.874</v>
      </c>
      <c r="C13306" s="19">
        <v>93903</v>
      </c>
      <c r="D13306" s="19">
        <v>14806.51153</v>
      </c>
      <c r="E13306" s="23">
        <v>0.49428507999999999</v>
      </c>
      <c r="F13306" s="23">
        <v>0.32442404600000002</v>
      </c>
      <c r="G13306" s="17">
        <v>0.89725567900000003</v>
      </c>
      <c r="H13306" s="17">
        <v>0.102744321</v>
      </c>
      <c r="I13306" s="17">
        <v>0.98473204299999995</v>
      </c>
      <c r="J13306" s="17">
        <v>1.5100000000000001E-2</v>
      </c>
      <c r="K13306" s="17">
        <v>1.26E-4</v>
      </c>
    </row>
    <row r="13307" spans="1:11" x14ac:dyDescent="0.45">
      <c r="A13307" s="10" t="s">
        <v>105</v>
      </c>
      <c r="B13307" s="20">
        <v>0.875</v>
      </c>
      <c r="C13307" s="19">
        <v>94005</v>
      </c>
      <c r="D13307" s="19">
        <v>14857.05603</v>
      </c>
      <c r="E13307" s="23">
        <v>0.49716832999999999</v>
      </c>
      <c r="F13307" s="23">
        <v>0.325684531</v>
      </c>
      <c r="G13307" s="17">
        <v>0.89728205900000002</v>
      </c>
      <c r="H13307" s="17">
        <v>0.10271794099999999</v>
      </c>
      <c r="I13307" s="17">
        <v>0.98476591800000002</v>
      </c>
      <c r="J13307" s="17">
        <v>1.5100000000000001E-2</v>
      </c>
      <c r="K13307" s="17">
        <v>1.26E-4</v>
      </c>
    </row>
    <row r="13308" spans="1:11" x14ac:dyDescent="0.45">
      <c r="A13308" s="10" t="s">
        <v>105</v>
      </c>
      <c r="B13308" s="20">
        <v>0.876</v>
      </c>
      <c r="C13308" s="19">
        <v>94112</v>
      </c>
      <c r="D13308" s="19">
        <v>14910.310299999999</v>
      </c>
      <c r="E13308" s="23">
        <v>0.49866410100000003</v>
      </c>
      <c r="F13308" s="23">
        <v>0.32673987900000001</v>
      </c>
      <c r="G13308" s="17">
        <v>0.89735634099999995</v>
      </c>
      <c r="H13308" s="17">
        <v>0.102643659</v>
      </c>
      <c r="I13308" s="17">
        <v>0.98478929400000004</v>
      </c>
      <c r="J13308" s="17">
        <v>1.5100000000000001E-2</v>
      </c>
      <c r="K13308" s="17">
        <v>1.26E-4</v>
      </c>
    </row>
    <row r="13309" spans="1:11" x14ac:dyDescent="0.45">
      <c r="A13309" s="10" t="s">
        <v>105</v>
      </c>
      <c r="B13309" s="20">
        <v>0.877</v>
      </c>
      <c r="C13309" s="19">
        <v>94226</v>
      </c>
      <c r="D13309" s="19">
        <v>14967.258970000001</v>
      </c>
      <c r="E13309" s="23">
        <v>0.50025770700000005</v>
      </c>
      <c r="F13309" s="23">
        <v>0.32779456600000001</v>
      </c>
      <c r="G13309" s="17">
        <v>0.89748052599999995</v>
      </c>
      <c r="H13309" s="17">
        <v>0.102519474</v>
      </c>
      <c r="I13309" s="17">
        <v>0.98483074100000001</v>
      </c>
      <c r="J13309" s="17">
        <v>1.4999999999999999E-2</v>
      </c>
      <c r="K13309" s="17">
        <v>1.25E-4</v>
      </c>
    </row>
    <row r="13310" spans="1:11" x14ac:dyDescent="0.45">
      <c r="A13310" s="10" t="s">
        <v>105</v>
      </c>
      <c r="B13310" s="20">
        <v>0.878</v>
      </c>
      <c r="C13310" s="19">
        <v>94331</v>
      </c>
      <c r="D13310" s="19">
        <v>15019.97307</v>
      </c>
      <c r="E13310" s="23">
        <v>0.50467721099999996</v>
      </c>
      <c r="F13310" s="23">
        <v>0.32901605900000003</v>
      </c>
      <c r="G13310" s="17">
        <v>0.89742502499999999</v>
      </c>
      <c r="H13310" s="17">
        <v>0.102574975</v>
      </c>
      <c r="I13310" s="17">
        <v>0.98485890600000003</v>
      </c>
      <c r="J13310" s="17">
        <v>1.4999999999999999E-2</v>
      </c>
      <c r="K13310" s="17">
        <v>1.25E-4</v>
      </c>
    </row>
    <row r="13311" spans="1:11" x14ac:dyDescent="0.45">
      <c r="A13311" s="10" t="s">
        <v>105</v>
      </c>
      <c r="B13311" s="20">
        <v>0.879</v>
      </c>
      <c r="C13311" s="19">
        <v>94433</v>
      </c>
      <c r="D13311" s="19">
        <v>15071.592689999999</v>
      </c>
      <c r="E13311" s="23">
        <v>0.50686525199999999</v>
      </c>
      <c r="F13311" s="23">
        <v>0.32985050700000002</v>
      </c>
      <c r="G13311" s="17">
        <v>0.89741933399999996</v>
      </c>
      <c r="H13311" s="17">
        <v>0.102580666</v>
      </c>
      <c r="I13311" s="17">
        <v>0.98492020599999996</v>
      </c>
      <c r="J13311" s="17">
        <v>1.4999999999999999E-2</v>
      </c>
      <c r="K13311" s="17">
        <v>1.2400000000000001E-4</v>
      </c>
    </row>
    <row r="13312" spans="1:11" x14ac:dyDescent="0.45">
      <c r="A13312" s="10" t="s">
        <v>105</v>
      </c>
      <c r="B13312" s="20">
        <v>0.88</v>
      </c>
      <c r="C13312" s="19">
        <v>94542</v>
      </c>
      <c r="D13312" s="19">
        <v>15126.95959</v>
      </c>
      <c r="E13312" s="23">
        <v>0.50988916699999998</v>
      </c>
      <c r="F13312" s="23">
        <v>0.33122426900000002</v>
      </c>
      <c r="G13312" s="17">
        <v>0.89750587000000004</v>
      </c>
      <c r="H13312" s="17">
        <v>0.10249413</v>
      </c>
      <c r="I13312" s="17">
        <v>0.98495566800000001</v>
      </c>
      <c r="J13312" s="17">
        <v>1.49E-2</v>
      </c>
      <c r="K13312" s="17">
        <v>1.2400000000000001E-4</v>
      </c>
    </row>
    <row r="13313" spans="1:11" x14ac:dyDescent="0.45">
      <c r="A13313" s="10" t="s">
        <v>105</v>
      </c>
      <c r="B13313" s="20">
        <v>0.88100000000000001</v>
      </c>
      <c r="C13313" s="19">
        <v>94646</v>
      </c>
      <c r="D13313" s="19">
        <v>15180.17331</v>
      </c>
      <c r="E13313" s="23">
        <v>0.51327319299999996</v>
      </c>
      <c r="F13313" s="23">
        <v>0.33232426399999998</v>
      </c>
      <c r="G13313" s="17">
        <v>0.89756566599999998</v>
      </c>
      <c r="H13313" s="17">
        <v>0.102434334</v>
      </c>
      <c r="I13313" s="17">
        <v>0.98500418300000003</v>
      </c>
      <c r="J13313" s="17">
        <v>1.49E-2</v>
      </c>
      <c r="K13313" s="17">
        <v>1.2400000000000001E-4</v>
      </c>
    </row>
    <row r="13314" spans="1:11" x14ac:dyDescent="0.45">
      <c r="A13314" s="10" t="s">
        <v>105</v>
      </c>
      <c r="B13314" s="20">
        <v>0.88200000000000001</v>
      </c>
      <c r="C13314" s="19">
        <v>94758</v>
      </c>
      <c r="D13314" s="19">
        <v>15237.77485</v>
      </c>
      <c r="E13314" s="23">
        <v>0.51512822300000005</v>
      </c>
      <c r="F13314" s="23">
        <v>0.33347122099999998</v>
      </c>
      <c r="G13314" s="17">
        <v>0.89760231300000004</v>
      </c>
      <c r="H13314" s="17">
        <v>0.102397687</v>
      </c>
      <c r="I13314" s="17">
        <v>0.98503165000000004</v>
      </c>
      <c r="J13314" s="17">
        <v>1.4800000000000001E-2</v>
      </c>
      <c r="K13314" s="17">
        <v>1.2300000000000001E-4</v>
      </c>
    </row>
    <row r="13315" spans="1:11" x14ac:dyDescent="0.45">
      <c r="A13315" s="10" t="s">
        <v>105</v>
      </c>
      <c r="B13315" s="20">
        <v>0.88300000000000001</v>
      </c>
      <c r="C13315" s="19">
        <v>94862</v>
      </c>
      <c r="D13315" s="19">
        <v>15291.50452</v>
      </c>
      <c r="E13315" s="23">
        <v>0.51862497500000004</v>
      </c>
      <c r="F13315" s="23">
        <v>0.33445540800000001</v>
      </c>
      <c r="G13315" s="17">
        <v>0.89760915900000005</v>
      </c>
      <c r="H13315" s="17">
        <v>0.102390841</v>
      </c>
      <c r="I13315" s="17">
        <v>0.98504411199999997</v>
      </c>
      <c r="J13315" s="17">
        <v>1.4800000000000001E-2</v>
      </c>
      <c r="K13315" s="17">
        <v>1.2300000000000001E-4</v>
      </c>
    </row>
    <row r="13316" spans="1:11" x14ac:dyDescent="0.45">
      <c r="A13316" s="10" t="s">
        <v>105</v>
      </c>
      <c r="B13316" s="20">
        <v>0.88400000000000001</v>
      </c>
      <c r="C13316" s="19">
        <v>94951</v>
      </c>
      <c r="D13316" s="19">
        <v>15337.791090000001</v>
      </c>
      <c r="E13316" s="23">
        <v>0.52174050800000005</v>
      </c>
      <c r="F13316" s="23">
        <v>0.33580897300000001</v>
      </c>
      <c r="G13316" s="17">
        <v>0.89758928299999996</v>
      </c>
      <c r="H13316" s="17">
        <v>0.102410717</v>
      </c>
      <c r="I13316" s="17">
        <v>0.98508172800000005</v>
      </c>
      <c r="J13316" s="17">
        <v>1.4800000000000001E-2</v>
      </c>
      <c r="K13316" s="17">
        <v>1.2300000000000001E-4</v>
      </c>
    </row>
    <row r="13317" spans="1:11" x14ac:dyDescent="0.45">
      <c r="A13317" s="10" t="s">
        <v>105</v>
      </c>
      <c r="B13317" s="20">
        <v>0.88500000000000001</v>
      </c>
      <c r="C13317" s="19">
        <v>95085</v>
      </c>
      <c r="D13317" s="19">
        <v>15407.861209999999</v>
      </c>
      <c r="E13317" s="23">
        <v>0.52501327099999995</v>
      </c>
      <c r="F13317" s="23">
        <v>0.33682653400000001</v>
      </c>
      <c r="G13317" s="17">
        <v>0.89752326900000001</v>
      </c>
      <c r="H13317" s="17">
        <v>0.102476731</v>
      </c>
      <c r="I13317" s="17">
        <v>0.98510231599999998</v>
      </c>
      <c r="J13317" s="17">
        <v>1.4800000000000001E-2</v>
      </c>
      <c r="K13317" s="17">
        <v>1.22E-4</v>
      </c>
    </row>
    <row r="13318" spans="1:11" x14ac:dyDescent="0.45">
      <c r="A13318" s="10" t="s">
        <v>105</v>
      </c>
      <c r="B13318" s="20">
        <v>0.88600000000000001</v>
      </c>
      <c r="C13318" s="19">
        <v>95163</v>
      </c>
      <c r="D13318" s="19">
        <v>15448.86939</v>
      </c>
      <c r="E13318" s="23">
        <v>0.52620313299999999</v>
      </c>
      <c r="F13318" s="23">
        <v>0.33824997499999998</v>
      </c>
      <c r="G13318" s="17">
        <v>0.89759675500000002</v>
      </c>
      <c r="H13318" s="17">
        <v>0.102403245</v>
      </c>
      <c r="I13318" s="17">
        <v>0.98511890099999999</v>
      </c>
      <c r="J13318" s="17">
        <v>1.4800000000000001E-2</v>
      </c>
      <c r="K13318" s="17">
        <v>1.22E-4</v>
      </c>
    </row>
    <row r="13319" spans="1:11" x14ac:dyDescent="0.45">
      <c r="A13319" s="10" t="s">
        <v>105</v>
      </c>
      <c r="B13319" s="20">
        <v>0.88700000000000001</v>
      </c>
      <c r="C13319" s="19">
        <v>95283</v>
      </c>
      <c r="D13319" s="19">
        <v>15512.143830000001</v>
      </c>
      <c r="E13319" s="23">
        <v>0.52905679800000005</v>
      </c>
      <c r="F13319" s="23">
        <v>0.33916821800000002</v>
      </c>
      <c r="G13319" s="17">
        <v>0.89766275200000001</v>
      </c>
      <c r="H13319" s="17">
        <v>0.10233724800000001</v>
      </c>
      <c r="I13319" s="17">
        <v>0.985161116</v>
      </c>
      <c r="J13319" s="17">
        <v>1.47E-2</v>
      </c>
      <c r="K13319" s="17">
        <v>1.22E-4</v>
      </c>
    </row>
    <row r="13320" spans="1:11" x14ac:dyDescent="0.45">
      <c r="A13320" s="10" t="s">
        <v>105</v>
      </c>
      <c r="B13320" s="20">
        <v>0.88800000000000001</v>
      </c>
      <c r="C13320" s="19">
        <v>95404</v>
      </c>
      <c r="D13320" s="19">
        <v>15576.513569999999</v>
      </c>
      <c r="E13320" s="23">
        <v>0.53447277400000004</v>
      </c>
      <c r="F13320" s="23">
        <v>0.340433551</v>
      </c>
      <c r="G13320" s="17">
        <v>0.89766676400000001</v>
      </c>
      <c r="H13320" s="17">
        <v>0.10233323599999999</v>
      </c>
      <c r="I13320" s="17">
        <v>0.98519194300000001</v>
      </c>
      <c r="J13320" s="17">
        <v>1.47E-2</v>
      </c>
      <c r="K13320" s="17">
        <v>1.21E-4</v>
      </c>
    </row>
    <row r="13321" spans="1:11" x14ac:dyDescent="0.45">
      <c r="A13321" s="10" t="s">
        <v>105</v>
      </c>
      <c r="B13321" s="20">
        <v>0.88900000000000001</v>
      </c>
      <c r="C13321" s="19">
        <v>95503</v>
      </c>
      <c r="D13321" s="19">
        <v>15629.48774</v>
      </c>
      <c r="E13321" s="23">
        <v>0.53619445700000001</v>
      </c>
      <c r="F13321" s="23">
        <v>0.34176878100000002</v>
      </c>
      <c r="G13321" s="17">
        <v>0.89777284499999999</v>
      </c>
      <c r="H13321" s="17">
        <v>0.102227155</v>
      </c>
      <c r="I13321" s="17">
        <v>0.98521952700000004</v>
      </c>
      <c r="J13321" s="17">
        <v>1.47E-2</v>
      </c>
      <c r="K13321" s="17">
        <v>1.21E-4</v>
      </c>
    </row>
    <row r="13322" spans="1:11" x14ac:dyDescent="0.45">
      <c r="A13322" s="10" t="s">
        <v>105</v>
      </c>
      <c r="B13322" s="20">
        <v>0.89</v>
      </c>
      <c r="C13322" s="19">
        <v>95612</v>
      </c>
      <c r="D13322" s="19">
        <v>15688.084989999999</v>
      </c>
      <c r="E13322" s="23">
        <v>0.54031424100000003</v>
      </c>
      <c r="F13322" s="23">
        <v>0.34300065699999999</v>
      </c>
      <c r="G13322" s="17">
        <v>0.89782663299999999</v>
      </c>
      <c r="H13322" s="17">
        <v>0.102173367</v>
      </c>
      <c r="I13322" s="17">
        <v>0.98524631799999995</v>
      </c>
      <c r="J13322" s="17">
        <v>1.46E-2</v>
      </c>
      <c r="K13322" s="17">
        <v>1.21E-4</v>
      </c>
    </row>
    <row r="13323" spans="1:11" x14ac:dyDescent="0.45">
      <c r="A13323" s="10" t="s">
        <v>105</v>
      </c>
      <c r="B13323" s="20">
        <v>0.89100000000000001</v>
      </c>
      <c r="C13323" s="19">
        <v>95729</v>
      </c>
      <c r="D13323" s="19">
        <v>15751.3974</v>
      </c>
      <c r="E13323" s="23">
        <v>0.54209450199999998</v>
      </c>
      <c r="F13323" s="23">
        <v>0.34416875499999999</v>
      </c>
      <c r="G13323" s="17">
        <v>0.89783660099999996</v>
      </c>
      <c r="H13323" s="17">
        <v>0.102163399</v>
      </c>
      <c r="I13323" s="17">
        <v>0.98529284100000003</v>
      </c>
      <c r="J13323" s="17">
        <v>1.46E-2</v>
      </c>
      <c r="K13323" s="17">
        <v>1.2E-4</v>
      </c>
    </row>
    <row r="13324" spans="1:11" x14ac:dyDescent="0.45">
      <c r="A13324" s="10" t="s">
        <v>105</v>
      </c>
      <c r="B13324" s="20">
        <v>0.89200000000000002</v>
      </c>
      <c r="C13324" s="19">
        <v>95822</v>
      </c>
      <c r="D13324" s="19">
        <v>15801.916149999999</v>
      </c>
      <c r="E13324" s="23">
        <v>0.54377005099999998</v>
      </c>
      <c r="F13324" s="23">
        <v>0.34533116699999999</v>
      </c>
      <c r="G13324" s="17">
        <v>0.89791488399999997</v>
      </c>
      <c r="H13324" s="17">
        <v>0.102085116</v>
      </c>
      <c r="I13324" s="17">
        <v>0.98531608599999998</v>
      </c>
      <c r="J13324" s="17">
        <v>1.46E-2</v>
      </c>
      <c r="K13324" s="17">
        <v>1.2E-4</v>
      </c>
    </row>
    <row r="13325" spans="1:11" x14ac:dyDescent="0.45">
      <c r="A13325" s="10" t="s">
        <v>105</v>
      </c>
      <c r="B13325" s="20">
        <v>0.89300000000000002</v>
      </c>
      <c r="C13325" s="19">
        <v>95943</v>
      </c>
      <c r="D13325" s="19">
        <v>15867.903979999999</v>
      </c>
      <c r="E13325" s="23">
        <v>0.54674506300000003</v>
      </c>
      <c r="F13325" s="23">
        <v>0.34666012200000001</v>
      </c>
      <c r="G13325" s="17">
        <v>0.89801236200000001</v>
      </c>
      <c r="H13325" s="17">
        <v>0.10198763800000001</v>
      </c>
      <c r="I13325" s="17">
        <v>0.98534501100000005</v>
      </c>
      <c r="J13325" s="17">
        <v>1.4500000000000001E-2</v>
      </c>
      <c r="K13325" s="17">
        <v>1.2E-4</v>
      </c>
    </row>
    <row r="13326" spans="1:11" x14ac:dyDescent="0.45">
      <c r="A13326" s="10" t="s">
        <v>105</v>
      </c>
      <c r="B13326" s="20">
        <v>0.89400000000000002</v>
      </c>
      <c r="C13326" s="19">
        <v>96040</v>
      </c>
      <c r="D13326" s="19">
        <v>15921.11946</v>
      </c>
      <c r="E13326" s="23">
        <v>0.54968999900000004</v>
      </c>
      <c r="F13326" s="23">
        <v>0.34802650099999999</v>
      </c>
      <c r="G13326" s="17">
        <v>0.89799042100000004</v>
      </c>
      <c r="H13326" s="17">
        <v>0.102009579</v>
      </c>
      <c r="I13326" s="17">
        <v>0.98537291299999996</v>
      </c>
      <c r="J13326" s="17">
        <v>1.4500000000000001E-2</v>
      </c>
      <c r="K13326" s="17">
        <v>1.2E-4</v>
      </c>
    </row>
    <row r="13327" spans="1:11" x14ac:dyDescent="0.45">
      <c r="A13327" s="10" t="s">
        <v>105</v>
      </c>
      <c r="B13327" s="20">
        <v>0.89500000000000002</v>
      </c>
      <c r="C13327" s="19">
        <v>96129</v>
      </c>
      <c r="D13327" s="19">
        <v>15970.156569999999</v>
      </c>
      <c r="E13327" s="23">
        <v>0.55261072499999997</v>
      </c>
      <c r="F13327" s="23">
        <v>0.34924625300000001</v>
      </c>
      <c r="G13327" s="17">
        <v>0.89799124100000005</v>
      </c>
      <c r="H13327" s="17">
        <v>0.102008759</v>
      </c>
      <c r="I13327" s="17">
        <v>0.98539915</v>
      </c>
      <c r="J13327" s="17">
        <v>1.4500000000000001E-2</v>
      </c>
      <c r="K13327" s="17">
        <v>1.1900000000000001E-4</v>
      </c>
    </row>
    <row r="13328" spans="1:11" x14ac:dyDescent="0.45">
      <c r="A13328" s="10" t="s">
        <v>105</v>
      </c>
      <c r="B13328" s="20">
        <v>0.89600000000000002</v>
      </c>
      <c r="C13328" s="19">
        <v>96262</v>
      </c>
      <c r="D13328" s="19">
        <v>16043.76468</v>
      </c>
      <c r="E13328" s="23">
        <v>0.55514434099999999</v>
      </c>
      <c r="F13328" s="23">
        <v>0.35031687700000003</v>
      </c>
      <c r="G13328" s="17">
        <v>0.898080239</v>
      </c>
      <c r="H13328" s="17">
        <v>0.101919761</v>
      </c>
      <c r="I13328" s="17">
        <v>0.98542602899999998</v>
      </c>
      <c r="J13328" s="17">
        <v>1.4500000000000001E-2</v>
      </c>
      <c r="K13328" s="17">
        <v>1.1900000000000001E-4</v>
      </c>
    </row>
    <row r="13329" spans="1:11" x14ac:dyDescent="0.45">
      <c r="A13329" s="10" t="s">
        <v>105</v>
      </c>
      <c r="B13329" s="20">
        <v>0.89700000000000002</v>
      </c>
      <c r="C13329" s="19">
        <v>96368</v>
      </c>
      <c r="D13329" s="19">
        <v>16103.0345</v>
      </c>
      <c r="E13329" s="23">
        <v>0.56127278999999997</v>
      </c>
      <c r="F13329" s="23">
        <v>0.35173427899999998</v>
      </c>
      <c r="G13329" s="17">
        <v>0.89811970799999996</v>
      </c>
      <c r="H13329" s="17">
        <v>0.101880292</v>
      </c>
      <c r="I13329" s="17">
        <v>0.98542822200000002</v>
      </c>
      <c r="J13329" s="17">
        <v>1.4500000000000001E-2</v>
      </c>
      <c r="K13329" s="17">
        <v>1.1900000000000001E-4</v>
      </c>
    </row>
    <row r="13330" spans="1:11" x14ac:dyDescent="0.45">
      <c r="A13330" s="10" t="s">
        <v>105</v>
      </c>
      <c r="B13330" s="20">
        <v>0.89800000000000002</v>
      </c>
      <c r="C13330" s="19">
        <v>96474</v>
      </c>
      <c r="D13330" s="19">
        <v>16162.67585</v>
      </c>
      <c r="E13330" s="23">
        <v>0.56430362199999995</v>
      </c>
      <c r="F13330" s="23">
        <v>0.35314193500000002</v>
      </c>
      <c r="G13330" s="17">
        <v>0.89814872400000001</v>
      </c>
      <c r="H13330" s="17">
        <v>0.101851276</v>
      </c>
      <c r="I13330" s="17">
        <v>0.98545040900000003</v>
      </c>
      <c r="J13330" s="17">
        <v>1.44E-2</v>
      </c>
      <c r="K13330" s="17">
        <v>1.1900000000000001E-4</v>
      </c>
    </row>
    <row r="13331" spans="1:11" x14ac:dyDescent="0.45">
      <c r="A13331" s="10" t="s">
        <v>105</v>
      </c>
      <c r="B13331" s="20">
        <v>0.89900000000000002</v>
      </c>
      <c r="C13331" s="19">
        <v>96586</v>
      </c>
      <c r="D13331" s="19">
        <v>16226.0316</v>
      </c>
      <c r="E13331" s="23">
        <v>0.56744224300000001</v>
      </c>
      <c r="F13331" s="23">
        <v>0.35440933299999999</v>
      </c>
      <c r="G13331" s="17">
        <v>0.898194355</v>
      </c>
      <c r="H13331" s="17">
        <v>0.101805645</v>
      </c>
      <c r="I13331" s="17">
        <v>0.98545521000000003</v>
      </c>
      <c r="J13331" s="17">
        <v>1.44E-2</v>
      </c>
      <c r="K13331" s="17">
        <v>1.18E-4</v>
      </c>
    </row>
    <row r="13332" spans="1:11" x14ac:dyDescent="0.45">
      <c r="A13332" s="10" t="s">
        <v>105</v>
      </c>
      <c r="B13332" s="20">
        <v>0.9</v>
      </c>
      <c r="C13332" s="19">
        <v>96688</v>
      </c>
      <c r="D13332" s="19">
        <v>16284.233190000001</v>
      </c>
      <c r="E13332" s="23">
        <v>0.57222936300000005</v>
      </c>
      <c r="F13332" s="23">
        <v>0.355784196</v>
      </c>
      <c r="G13332" s="17">
        <v>0.89822935599999998</v>
      </c>
      <c r="H13332" s="17">
        <v>0.10177064399999999</v>
      </c>
      <c r="I13332" s="17">
        <v>0.985486635</v>
      </c>
      <c r="J13332" s="17">
        <v>1.44E-2</v>
      </c>
      <c r="K13332" s="17">
        <v>1.18E-4</v>
      </c>
    </row>
    <row r="13333" spans="1:11" x14ac:dyDescent="0.45">
      <c r="A13333" s="10" t="s">
        <v>105</v>
      </c>
      <c r="B13333" s="20">
        <v>0.90100000000000002</v>
      </c>
      <c r="C13333" s="19">
        <v>96799</v>
      </c>
      <c r="D13333" s="19">
        <v>16348.29444</v>
      </c>
      <c r="E13333" s="23">
        <v>0.58006377499999995</v>
      </c>
      <c r="F13333" s="23">
        <v>0.35703613299999998</v>
      </c>
      <c r="G13333" s="17">
        <v>0.89819109699999999</v>
      </c>
      <c r="H13333" s="17">
        <v>0.10180890300000001</v>
      </c>
      <c r="I13333" s="17">
        <v>0.98546825000000005</v>
      </c>
      <c r="J13333" s="17">
        <v>1.44E-2</v>
      </c>
      <c r="K13333" s="17">
        <v>1.18E-4</v>
      </c>
    </row>
    <row r="13334" spans="1:11" x14ac:dyDescent="0.45">
      <c r="A13334" s="10" t="s">
        <v>105</v>
      </c>
      <c r="B13334" s="20">
        <v>0.90200000000000002</v>
      </c>
      <c r="C13334" s="19">
        <v>96904</v>
      </c>
      <c r="D13334" s="19">
        <v>16409.350350000001</v>
      </c>
      <c r="E13334" s="23">
        <v>0.58230860399999995</v>
      </c>
      <c r="F13334" s="23">
        <v>0.35841204199999999</v>
      </c>
      <c r="G13334" s="17">
        <v>0.89827045299999997</v>
      </c>
      <c r="H13334" s="17">
        <v>0.101729547</v>
      </c>
      <c r="I13334" s="17">
        <v>0.98552783499999996</v>
      </c>
      <c r="J13334" s="17">
        <v>1.44E-2</v>
      </c>
      <c r="K13334" s="17">
        <v>1.18E-4</v>
      </c>
    </row>
    <row r="13335" spans="1:11" x14ac:dyDescent="0.45">
      <c r="A13335" s="10" t="s">
        <v>105</v>
      </c>
      <c r="B13335" s="20">
        <v>0.90300000000000002</v>
      </c>
      <c r="C13335" s="19">
        <v>97016</v>
      </c>
      <c r="D13335" s="19">
        <v>16474.735669999998</v>
      </c>
      <c r="E13335" s="23">
        <v>0.58663470500000003</v>
      </c>
      <c r="F13335" s="23">
        <v>0.35937498600000001</v>
      </c>
      <c r="G13335" s="17">
        <v>0.89834666399999996</v>
      </c>
      <c r="H13335" s="17">
        <v>0.101653336</v>
      </c>
      <c r="I13335" s="17">
        <v>0.98556427300000005</v>
      </c>
      <c r="J13335" s="17">
        <v>1.43E-2</v>
      </c>
      <c r="K13335" s="17">
        <v>1.17E-4</v>
      </c>
    </row>
    <row r="13336" spans="1:11" x14ac:dyDescent="0.45">
      <c r="A13336" s="10" t="s">
        <v>105</v>
      </c>
      <c r="B13336" s="20">
        <v>0.90400000000000003</v>
      </c>
      <c r="C13336" s="19">
        <v>97111</v>
      </c>
      <c r="D13336" s="19">
        <v>16530.821349999998</v>
      </c>
      <c r="E13336" s="23">
        <v>0.59324815799999997</v>
      </c>
      <c r="F13336" s="23">
        <v>0.36128378700000002</v>
      </c>
      <c r="G13336" s="17">
        <v>0.89833283600000002</v>
      </c>
      <c r="H13336" s="17">
        <v>0.101667164</v>
      </c>
      <c r="I13336" s="17">
        <v>0.98557469600000003</v>
      </c>
      <c r="J13336" s="17">
        <v>1.43E-2</v>
      </c>
      <c r="K13336" s="17">
        <v>1.17E-4</v>
      </c>
    </row>
    <row r="13337" spans="1:11" x14ac:dyDescent="0.45">
      <c r="A13337" s="10" t="s">
        <v>105</v>
      </c>
      <c r="B13337" s="20">
        <v>0.90500000000000003</v>
      </c>
      <c r="C13337" s="19">
        <v>97221</v>
      </c>
      <c r="D13337" s="19">
        <v>16596.417519999999</v>
      </c>
      <c r="E13337" s="23">
        <v>0.59835765900000004</v>
      </c>
      <c r="F13337" s="23">
        <v>0.362553126</v>
      </c>
      <c r="G13337" s="17">
        <v>0.89824214899999999</v>
      </c>
      <c r="H13337" s="17">
        <v>0.101757851</v>
      </c>
      <c r="I13337" s="17">
        <v>0.98560653300000001</v>
      </c>
      <c r="J13337" s="17">
        <v>1.43E-2</v>
      </c>
      <c r="K13337" s="17">
        <v>1.17E-4</v>
      </c>
    </row>
    <row r="13338" spans="1:11" x14ac:dyDescent="0.45">
      <c r="A13338" s="10" t="s">
        <v>105</v>
      </c>
      <c r="B13338" s="20">
        <v>0.90600000000000003</v>
      </c>
      <c r="C13338" s="19">
        <v>97336</v>
      </c>
      <c r="D13338" s="19">
        <v>16665.412670000002</v>
      </c>
      <c r="E13338" s="23">
        <v>0.60181975499999996</v>
      </c>
      <c r="F13338" s="23">
        <v>0.36400076599999998</v>
      </c>
      <c r="G13338" s="17">
        <v>0.89829045799999996</v>
      </c>
      <c r="H13338" s="17">
        <v>0.101709542</v>
      </c>
      <c r="I13338" s="17">
        <v>0.98562179999999999</v>
      </c>
      <c r="J13338" s="17">
        <v>1.43E-2</v>
      </c>
      <c r="K13338" s="17">
        <v>1.16E-4</v>
      </c>
    </row>
    <row r="13339" spans="1:11" x14ac:dyDescent="0.45">
      <c r="A13339" s="10" t="s">
        <v>105</v>
      </c>
      <c r="B13339" s="20">
        <v>0.90700000000000003</v>
      </c>
      <c r="C13339" s="19">
        <v>97444</v>
      </c>
      <c r="D13339" s="19">
        <v>16730.8341</v>
      </c>
      <c r="E13339" s="23">
        <v>0.610502981</v>
      </c>
      <c r="F13339" s="23">
        <v>0.36553794299999998</v>
      </c>
      <c r="G13339" s="17">
        <v>0.89836213600000003</v>
      </c>
      <c r="H13339" s="17">
        <v>0.10163786399999999</v>
      </c>
      <c r="I13339" s="17">
        <v>0.98563915599999996</v>
      </c>
      <c r="J13339" s="17">
        <v>1.4200000000000001E-2</v>
      </c>
      <c r="K13339" s="17">
        <v>1.16E-4</v>
      </c>
    </row>
    <row r="13340" spans="1:11" x14ac:dyDescent="0.45">
      <c r="A13340" s="10" t="s">
        <v>105</v>
      </c>
      <c r="B13340" s="20">
        <v>0.90800000000000003</v>
      </c>
      <c r="C13340" s="19">
        <v>97546</v>
      </c>
      <c r="D13340" s="19">
        <v>16793.344870000001</v>
      </c>
      <c r="E13340" s="23">
        <v>0.61485907500000003</v>
      </c>
      <c r="F13340" s="23">
        <v>0.36700750100000001</v>
      </c>
      <c r="G13340" s="17">
        <v>0.89846841499999996</v>
      </c>
      <c r="H13340" s="17">
        <v>0.10153158499999999</v>
      </c>
      <c r="I13340" s="17">
        <v>0.98566951700000005</v>
      </c>
      <c r="J13340" s="17">
        <v>1.4200000000000001E-2</v>
      </c>
      <c r="K13340" s="17">
        <v>1.16E-4</v>
      </c>
    </row>
    <row r="13341" spans="1:11" x14ac:dyDescent="0.45">
      <c r="A13341" s="10" t="s">
        <v>105</v>
      </c>
      <c r="B13341" s="20">
        <v>0.90900000000000003</v>
      </c>
      <c r="C13341" s="19">
        <v>97661</v>
      </c>
      <c r="D13341" s="19">
        <v>16864.289069999999</v>
      </c>
      <c r="E13341" s="23">
        <v>0.61985888499999997</v>
      </c>
      <c r="F13341" s="23">
        <v>0.36833603300000001</v>
      </c>
      <c r="G13341" s="17">
        <v>0.89845485899999999</v>
      </c>
      <c r="H13341" s="17">
        <v>0.10154514100000001</v>
      </c>
      <c r="I13341" s="17">
        <v>0.98564138000000001</v>
      </c>
      <c r="J13341" s="17">
        <v>1.4200000000000001E-2</v>
      </c>
      <c r="K13341" s="17">
        <v>1.16E-4</v>
      </c>
    </row>
    <row r="13342" spans="1:11" x14ac:dyDescent="0.45">
      <c r="A13342" s="10" t="s">
        <v>105</v>
      </c>
      <c r="B13342" s="20">
        <v>0.91</v>
      </c>
      <c r="C13342" s="19">
        <v>97760</v>
      </c>
      <c r="D13342" s="19">
        <v>16925.86478</v>
      </c>
      <c r="E13342" s="23">
        <v>0.62346658899999996</v>
      </c>
      <c r="F13342" s="23">
        <v>0.37000745800000001</v>
      </c>
      <c r="G13342" s="17">
        <v>0.89849631799999996</v>
      </c>
      <c r="H13342" s="17">
        <v>0.101503682</v>
      </c>
      <c r="I13342" s="17">
        <v>0.98562240800000001</v>
      </c>
      <c r="J13342" s="17">
        <v>1.43E-2</v>
      </c>
      <c r="K13342" s="17">
        <v>1.15E-4</v>
      </c>
    </row>
    <row r="13343" spans="1:11" x14ac:dyDescent="0.45">
      <c r="A13343" s="10" t="s">
        <v>105</v>
      </c>
      <c r="B13343" s="20">
        <v>0.91100000000000003</v>
      </c>
      <c r="C13343" s="19">
        <v>97867</v>
      </c>
      <c r="D13343" s="19">
        <v>16992.912810000002</v>
      </c>
      <c r="E13343" s="23">
        <v>0.628979434</v>
      </c>
      <c r="F13343" s="23">
        <v>0.37132322499999998</v>
      </c>
      <c r="G13343" s="17">
        <v>0.89850511399999999</v>
      </c>
      <c r="H13343" s="17">
        <v>0.10149488600000001</v>
      </c>
      <c r="I13343" s="17">
        <v>0.98562515699999997</v>
      </c>
      <c r="J13343" s="17">
        <v>1.43E-2</v>
      </c>
      <c r="K13343" s="17">
        <v>1.15E-4</v>
      </c>
    </row>
    <row r="13344" spans="1:11" x14ac:dyDescent="0.45">
      <c r="A13344" s="10" t="s">
        <v>105</v>
      </c>
      <c r="B13344" s="20">
        <v>0.91200000000000003</v>
      </c>
      <c r="C13344" s="19">
        <v>97975</v>
      </c>
      <c r="D13344" s="19">
        <v>17061.05027</v>
      </c>
      <c r="E13344" s="23">
        <v>0.63255113100000004</v>
      </c>
      <c r="F13344" s="23">
        <v>0.372896805</v>
      </c>
      <c r="G13344" s="17">
        <v>0.898525134</v>
      </c>
      <c r="H13344" s="17">
        <v>0.101474866</v>
      </c>
      <c r="I13344" s="17">
        <v>0.98566239600000005</v>
      </c>
      <c r="J13344" s="17">
        <v>1.4200000000000001E-2</v>
      </c>
      <c r="K13344" s="17">
        <v>1.15E-4</v>
      </c>
    </row>
    <row r="13345" spans="1:11" x14ac:dyDescent="0.45">
      <c r="A13345" s="10" t="s">
        <v>105</v>
      </c>
      <c r="B13345" s="20">
        <v>0.91300000000000003</v>
      </c>
      <c r="C13345" s="19">
        <v>98090</v>
      </c>
      <c r="D13345" s="19">
        <v>17134.234059999999</v>
      </c>
      <c r="E13345" s="23">
        <v>0.63939314199999997</v>
      </c>
      <c r="F13345" s="23">
        <v>0.374327729</v>
      </c>
      <c r="G13345" s="17">
        <v>0.89856254499999999</v>
      </c>
      <c r="H13345" s="17">
        <v>0.101437455</v>
      </c>
      <c r="I13345" s="17">
        <v>0.98564146799999997</v>
      </c>
      <c r="J13345" s="17">
        <v>1.4200000000000001E-2</v>
      </c>
      <c r="K13345" s="17">
        <v>1.15E-4</v>
      </c>
    </row>
    <row r="13346" spans="1:11" x14ac:dyDescent="0.45">
      <c r="A13346" s="10" t="s">
        <v>105</v>
      </c>
      <c r="B13346" s="20">
        <v>0.91400000000000003</v>
      </c>
      <c r="C13346" s="19">
        <v>98197</v>
      </c>
      <c r="D13346" s="19">
        <v>17202.87904</v>
      </c>
      <c r="E13346" s="23">
        <v>0.64229039300000002</v>
      </c>
      <c r="F13346" s="23">
        <v>0.37618892900000001</v>
      </c>
      <c r="G13346" s="17">
        <v>0.89853050499999998</v>
      </c>
      <c r="H13346" s="17">
        <v>0.10146949500000001</v>
      </c>
      <c r="I13346" s="17">
        <v>0.98567629899999998</v>
      </c>
      <c r="J13346" s="17">
        <v>1.4200000000000001E-2</v>
      </c>
      <c r="K13346" s="17">
        <v>1.1400000000000001E-4</v>
      </c>
    </row>
    <row r="13347" spans="1:11" x14ac:dyDescent="0.45">
      <c r="A13347" s="10" t="s">
        <v>105</v>
      </c>
      <c r="B13347" s="20">
        <v>0.91500000000000004</v>
      </c>
      <c r="C13347" s="19">
        <v>98299</v>
      </c>
      <c r="D13347" s="19">
        <v>17268.719860000001</v>
      </c>
      <c r="E13347" s="23">
        <v>0.65057942199999996</v>
      </c>
      <c r="F13347" s="23">
        <v>0.37776705900000002</v>
      </c>
      <c r="G13347" s="17">
        <v>0.89847302600000001</v>
      </c>
      <c r="H13347" s="17">
        <v>0.10152697400000001</v>
      </c>
      <c r="I13347" s="17">
        <v>0.98568995800000003</v>
      </c>
      <c r="J13347" s="17">
        <v>1.4200000000000001E-2</v>
      </c>
      <c r="K13347" s="17">
        <v>1.1400000000000001E-4</v>
      </c>
    </row>
    <row r="13348" spans="1:11" x14ac:dyDescent="0.45">
      <c r="A13348" s="10" t="s">
        <v>105</v>
      </c>
      <c r="B13348" s="20">
        <v>0.91600000000000004</v>
      </c>
      <c r="C13348" s="19">
        <v>98407</v>
      </c>
      <c r="D13348" s="19">
        <v>17339.209620000001</v>
      </c>
      <c r="E13348" s="23">
        <v>0.65506230399999998</v>
      </c>
      <c r="F13348" s="23">
        <v>0.379296676</v>
      </c>
      <c r="G13348" s="17">
        <v>0.89854380300000003</v>
      </c>
      <c r="H13348" s="17">
        <v>0.101456197</v>
      </c>
      <c r="I13348" s="17">
        <v>0.98571514699999996</v>
      </c>
      <c r="J13348" s="17">
        <v>1.4200000000000001E-2</v>
      </c>
      <c r="K13348" s="17">
        <v>1.1400000000000001E-4</v>
      </c>
    </row>
    <row r="13349" spans="1:11" x14ac:dyDescent="0.45">
      <c r="A13349" s="10" t="s">
        <v>105</v>
      </c>
      <c r="B13349" s="20">
        <v>0.91700000000000004</v>
      </c>
      <c r="C13349" s="19">
        <v>98519</v>
      </c>
      <c r="D13349" s="19">
        <v>17412.824270000001</v>
      </c>
      <c r="E13349" s="23">
        <v>0.65995642399999999</v>
      </c>
      <c r="F13349" s="23">
        <v>0.38094549599999999</v>
      </c>
      <c r="G13349" s="17">
        <v>0.89861854100000005</v>
      </c>
      <c r="H13349" s="17">
        <v>0.10138145899999999</v>
      </c>
      <c r="I13349" s="17">
        <v>0.98573542300000006</v>
      </c>
      <c r="J13349" s="17">
        <v>1.4200000000000001E-2</v>
      </c>
      <c r="K13349" s="17">
        <v>1.1400000000000001E-4</v>
      </c>
    </row>
    <row r="13350" spans="1:11" x14ac:dyDescent="0.45">
      <c r="A13350" s="10" t="s">
        <v>105</v>
      </c>
      <c r="B13350" s="20">
        <v>0.91800000000000004</v>
      </c>
      <c r="C13350" s="19">
        <v>98623</v>
      </c>
      <c r="D13350" s="19">
        <v>17481.725310000002</v>
      </c>
      <c r="E13350" s="23">
        <v>0.66451680800000001</v>
      </c>
      <c r="F13350" s="23">
        <v>0.38261715899999998</v>
      </c>
      <c r="G13350" s="17">
        <v>0.89867475100000005</v>
      </c>
      <c r="H13350" s="17">
        <v>0.10132524900000001</v>
      </c>
      <c r="I13350" s="17">
        <v>0.98570649799999999</v>
      </c>
      <c r="J13350" s="17">
        <v>1.4200000000000001E-2</v>
      </c>
      <c r="K13350" s="17">
        <v>1.13E-4</v>
      </c>
    </row>
    <row r="13351" spans="1:11" x14ac:dyDescent="0.45">
      <c r="A13351" s="10" t="s">
        <v>105</v>
      </c>
      <c r="B13351" s="20">
        <v>0.91900000000000004</v>
      </c>
      <c r="C13351" s="19">
        <v>98733</v>
      </c>
      <c r="D13351" s="19">
        <v>17555.024669999999</v>
      </c>
      <c r="E13351" s="23">
        <v>0.66826302500000001</v>
      </c>
      <c r="F13351" s="23">
        <v>0.38420000700000001</v>
      </c>
      <c r="G13351" s="17">
        <v>0.89867622800000002</v>
      </c>
      <c r="H13351" s="17">
        <v>0.10132377200000001</v>
      </c>
      <c r="I13351" s="17">
        <v>0.98573114399999995</v>
      </c>
      <c r="J13351" s="17">
        <v>1.4200000000000001E-2</v>
      </c>
      <c r="K13351" s="17">
        <v>1.13E-4</v>
      </c>
    </row>
    <row r="13352" spans="1:11" x14ac:dyDescent="0.45">
      <c r="A13352" s="10" t="s">
        <v>105</v>
      </c>
      <c r="B13352" s="20">
        <v>0.92</v>
      </c>
      <c r="C13352" s="19">
        <v>98836</v>
      </c>
      <c r="D13352" s="19">
        <v>17624.2055</v>
      </c>
      <c r="E13352" s="23">
        <v>0.67553916899999999</v>
      </c>
      <c r="F13352" s="23">
        <v>0.38584042699999999</v>
      </c>
      <c r="G13352" s="17">
        <v>0.89872111399999999</v>
      </c>
      <c r="H13352" s="17">
        <v>0.101278886</v>
      </c>
      <c r="I13352" s="17">
        <v>0.98572643299999996</v>
      </c>
      <c r="J13352" s="17">
        <v>1.4200000000000001E-2</v>
      </c>
      <c r="K13352" s="17">
        <v>1.13E-4</v>
      </c>
    </row>
    <row r="13353" spans="1:11" x14ac:dyDescent="0.45">
      <c r="A13353" s="10" t="s">
        <v>105</v>
      </c>
      <c r="B13353" s="20">
        <v>0.92100000000000004</v>
      </c>
      <c r="C13353" s="19">
        <v>98940</v>
      </c>
      <c r="D13353" s="19">
        <v>17694.83123</v>
      </c>
      <c r="E13353" s="23">
        <v>0.68115536099999996</v>
      </c>
      <c r="F13353" s="23">
        <v>0.38741251900000001</v>
      </c>
      <c r="G13353" s="17">
        <v>0.89876692899999999</v>
      </c>
      <c r="H13353" s="17">
        <v>0.10123307099999999</v>
      </c>
      <c r="I13353" s="17">
        <v>0.98573785000000003</v>
      </c>
      <c r="J13353" s="17">
        <v>1.41E-2</v>
      </c>
      <c r="K13353" s="17">
        <v>1.13E-4</v>
      </c>
    </row>
    <row r="13354" spans="1:11" x14ac:dyDescent="0.45">
      <c r="A13354" s="10" t="s">
        <v>105</v>
      </c>
      <c r="B13354" s="20">
        <v>0.92200000000000004</v>
      </c>
      <c r="C13354" s="19">
        <v>99056</v>
      </c>
      <c r="D13354" s="19">
        <v>17774.274979999998</v>
      </c>
      <c r="E13354" s="23">
        <v>0.69012348400000001</v>
      </c>
      <c r="F13354" s="23">
        <v>0.38921514400000001</v>
      </c>
      <c r="G13354" s="17">
        <v>0.89879462099999996</v>
      </c>
      <c r="H13354" s="17">
        <v>0.101205379</v>
      </c>
      <c r="I13354" s="17">
        <v>0.98574990299999998</v>
      </c>
      <c r="J13354" s="17">
        <v>1.41E-2</v>
      </c>
      <c r="K13354" s="17">
        <v>1.12E-4</v>
      </c>
    </row>
    <row r="13355" spans="1:11" x14ac:dyDescent="0.45">
      <c r="A13355" s="10" t="s">
        <v>105</v>
      </c>
      <c r="B13355" s="20">
        <v>0.92300000000000004</v>
      </c>
      <c r="C13355" s="19">
        <v>99146</v>
      </c>
      <c r="D13355" s="19">
        <v>17836.569790000001</v>
      </c>
      <c r="E13355" s="23">
        <v>0.69375461000000005</v>
      </c>
      <c r="F13355" s="23">
        <v>0.39105547899999998</v>
      </c>
      <c r="G13355" s="17">
        <v>0.89886631800000005</v>
      </c>
      <c r="H13355" s="17">
        <v>0.101133682</v>
      </c>
      <c r="I13355" s="17">
        <v>0.98576113899999995</v>
      </c>
      <c r="J13355" s="17">
        <v>1.41E-2</v>
      </c>
      <c r="K13355" s="17">
        <v>1.12E-4</v>
      </c>
    </row>
    <row r="13356" spans="1:11" x14ac:dyDescent="0.45">
      <c r="A13356" s="10" t="s">
        <v>105</v>
      </c>
      <c r="B13356" s="20">
        <v>0.92400000000000004</v>
      </c>
      <c r="C13356" s="19">
        <v>99270</v>
      </c>
      <c r="D13356" s="19">
        <v>17922.979759999998</v>
      </c>
      <c r="E13356" s="23">
        <v>0.69875257599999996</v>
      </c>
      <c r="F13356" s="23">
        <v>0.39265911399999998</v>
      </c>
      <c r="G13356" s="17">
        <v>0.89889191099999999</v>
      </c>
      <c r="H13356" s="17">
        <v>0.101108089</v>
      </c>
      <c r="I13356" s="17">
        <v>0.98577918799999997</v>
      </c>
      <c r="J13356" s="17">
        <v>1.41E-2</v>
      </c>
      <c r="K13356" s="17">
        <v>1.12E-4</v>
      </c>
    </row>
    <row r="13357" spans="1:11" x14ac:dyDescent="0.45">
      <c r="A13357" s="10" t="s">
        <v>105</v>
      </c>
      <c r="B13357" s="20">
        <v>0.92500000000000004</v>
      </c>
      <c r="C13357" s="19">
        <v>99374</v>
      </c>
      <c r="D13357" s="19">
        <v>17996.053469999999</v>
      </c>
      <c r="E13357" s="23">
        <v>0.70780418199999995</v>
      </c>
      <c r="F13357" s="23">
        <v>0.39455452400000002</v>
      </c>
      <c r="G13357" s="17">
        <v>0.89888703299999995</v>
      </c>
      <c r="H13357" s="17">
        <v>0.101112967</v>
      </c>
      <c r="I13357" s="17">
        <v>0.98580200699999998</v>
      </c>
      <c r="J13357" s="17">
        <v>1.41E-2</v>
      </c>
      <c r="K13357" s="17">
        <v>1.12E-4</v>
      </c>
    </row>
    <row r="13358" spans="1:11" x14ac:dyDescent="0.45">
      <c r="A13358" s="10" t="s">
        <v>105</v>
      </c>
      <c r="B13358" s="20">
        <v>0.92600000000000005</v>
      </c>
      <c r="C13358" s="19">
        <v>99476</v>
      </c>
      <c r="D13358" s="19">
        <v>18068.456900000001</v>
      </c>
      <c r="E13358" s="23">
        <v>0.71145016800000005</v>
      </c>
      <c r="F13358" s="23">
        <v>0.39637560900000002</v>
      </c>
      <c r="G13358" s="17">
        <v>0.89883992099999999</v>
      </c>
      <c r="H13358" s="17">
        <v>0.101160079</v>
      </c>
      <c r="I13358" s="17">
        <v>0.98583428299999998</v>
      </c>
      <c r="J13358" s="17">
        <v>1.41E-2</v>
      </c>
      <c r="K13358" s="17">
        <v>1.12E-4</v>
      </c>
    </row>
    <row r="13359" spans="1:11" x14ac:dyDescent="0.45">
      <c r="A13359" s="10" t="s">
        <v>105</v>
      </c>
      <c r="B13359" s="20">
        <v>0.92700000000000005</v>
      </c>
      <c r="C13359" s="19">
        <v>99590</v>
      </c>
      <c r="D13359" s="19">
        <v>18149.893309999999</v>
      </c>
      <c r="E13359" s="23">
        <v>0.71794148000000002</v>
      </c>
      <c r="F13359" s="23">
        <v>0.39800590200000002</v>
      </c>
      <c r="G13359" s="17">
        <v>0.89892559500000002</v>
      </c>
      <c r="H13359" s="17">
        <v>0.10107440500000001</v>
      </c>
      <c r="I13359" s="17">
        <v>0.98584472499999998</v>
      </c>
      <c r="J13359" s="17">
        <v>1.4E-2</v>
      </c>
      <c r="K13359" s="17">
        <v>1.11E-4</v>
      </c>
    </row>
    <row r="13360" spans="1:11" x14ac:dyDescent="0.45">
      <c r="A13360" s="10" t="s">
        <v>105</v>
      </c>
      <c r="B13360" s="20">
        <v>0.92800000000000005</v>
      </c>
      <c r="C13360" s="19">
        <v>99698</v>
      </c>
      <c r="D13360" s="19">
        <v>18227.638719999999</v>
      </c>
      <c r="E13360" s="23">
        <v>0.720935361</v>
      </c>
      <c r="F13360" s="23">
        <v>0.40004082299999999</v>
      </c>
      <c r="G13360" s="17">
        <v>0.89894481299999995</v>
      </c>
      <c r="H13360" s="17">
        <v>0.101055187</v>
      </c>
      <c r="I13360" s="17">
        <v>0.98586634900000003</v>
      </c>
      <c r="J13360" s="17">
        <v>1.4E-2</v>
      </c>
      <c r="K13360" s="17">
        <v>1.11E-4</v>
      </c>
    </row>
    <row r="13361" spans="1:11" x14ac:dyDescent="0.45">
      <c r="A13361" s="10" t="s">
        <v>105</v>
      </c>
      <c r="B13361" s="20">
        <v>0.92900000000000005</v>
      </c>
      <c r="C13361" s="19">
        <v>99807</v>
      </c>
      <c r="D13361" s="19">
        <v>18306.62746</v>
      </c>
      <c r="E13361" s="23">
        <v>0.72801206299999999</v>
      </c>
      <c r="F13361" s="23">
        <v>0.40174710800000002</v>
      </c>
      <c r="G13361" s="17">
        <v>0.89887482799999996</v>
      </c>
      <c r="H13361" s="17">
        <v>0.101125172</v>
      </c>
      <c r="I13361" s="17">
        <v>0.98589760999999998</v>
      </c>
      <c r="J13361" s="17">
        <v>1.4E-2</v>
      </c>
      <c r="K13361" s="17">
        <v>1.11E-4</v>
      </c>
    </row>
    <row r="13362" spans="1:11" x14ac:dyDescent="0.45">
      <c r="A13362" s="10" t="s">
        <v>105</v>
      </c>
      <c r="B13362" s="20">
        <v>0.93</v>
      </c>
      <c r="C13362" s="19">
        <v>99909</v>
      </c>
      <c r="D13362" s="19">
        <v>18381.450499999999</v>
      </c>
      <c r="E13362" s="23">
        <v>0.73837196999999999</v>
      </c>
      <c r="F13362" s="23">
        <v>0.40371742599999999</v>
      </c>
      <c r="G13362" s="17">
        <v>0.89894804299999997</v>
      </c>
      <c r="H13362" s="17">
        <v>0.101051957</v>
      </c>
      <c r="I13362" s="17">
        <v>0.98593103100000001</v>
      </c>
      <c r="J13362" s="17">
        <v>1.4E-2</v>
      </c>
      <c r="K13362" s="17">
        <v>1.1E-4</v>
      </c>
    </row>
    <row r="13363" spans="1:11" x14ac:dyDescent="0.45">
      <c r="A13363" s="10" t="s">
        <v>105</v>
      </c>
      <c r="B13363" s="20">
        <v>0.93100000000000005</v>
      </c>
      <c r="C13363" s="19">
        <v>100013</v>
      </c>
      <c r="D13363" s="19">
        <v>18458.515899999999</v>
      </c>
      <c r="E13363" s="23">
        <v>0.74399583000000002</v>
      </c>
      <c r="F13363" s="23">
        <v>0.40561766199999999</v>
      </c>
      <c r="G13363" s="17">
        <v>0.89884315000000004</v>
      </c>
      <c r="H13363" s="17">
        <v>0.10115685000000001</v>
      </c>
      <c r="I13363" s="17">
        <v>0.98594680300000004</v>
      </c>
      <c r="J13363" s="17">
        <v>1.3899999999999999E-2</v>
      </c>
      <c r="K13363" s="17">
        <v>1.1E-4</v>
      </c>
    </row>
    <row r="13364" spans="1:11" x14ac:dyDescent="0.45">
      <c r="A13364" s="10" t="s">
        <v>105</v>
      </c>
      <c r="B13364" s="20">
        <v>0.93200000000000005</v>
      </c>
      <c r="C13364" s="19">
        <v>100128</v>
      </c>
      <c r="D13364" s="19">
        <v>18544.422259999999</v>
      </c>
      <c r="E13364" s="23">
        <v>0.74847487000000001</v>
      </c>
      <c r="F13364" s="23">
        <v>0.407462298</v>
      </c>
      <c r="G13364" s="17">
        <v>0.89886944700000004</v>
      </c>
      <c r="H13364" s="17">
        <v>0.101130553</v>
      </c>
      <c r="I13364" s="17">
        <v>0.98592995500000002</v>
      </c>
      <c r="J13364" s="17">
        <v>1.4E-2</v>
      </c>
      <c r="K13364" s="17">
        <v>1.1E-4</v>
      </c>
    </row>
    <row r="13365" spans="1:11" x14ac:dyDescent="0.45">
      <c r="A13365" s="10" t="s">
        <v>105</v>
      </c>
      <c r="B13365" s="20">
        <v>0.93300000000000005</v>
      </c>
      <c r="C13365" s="19">
        <v>100222</v>
      </c>
      <c r="D13365" s="19">
        <v>18615.261910000001</v>
      </c>
      <c r="E13365" s="23">
        <v>0.75875769599999998</v>
      </c>
      <c r="F13365" s="23">
        <v>0.409486984</v>
      </c>
      <c r="G13365" s="17">
        <v>0.89885454300000001</v>
      </c>
      <c r="H13365" s="17">
        <v>0.10114545699999999</v>
      </c>
      <c r="I13365" s="17">
        <v>0.98592638099999996</v>
      </c>
      <c r="J13365" s="17">
        <v>1.4E-2</v>
      </c>
      <c r="K13365" s="17">
        <v>1.0900000000000001E-4</v>
      </c>
    </row>
    <row r="13366" spans="1:11" x14ac:dyDescent="0.45">
      <c r="A13366" s="10" t="s">
        <v>105</v>
      </c>
      <c r="B13366" s="20">
        <v>0.93400000000000005</v>
      </c>
      <c r="C13366" s="19">
        <v>100343</v>
      </c>
      <c r="D13366" s="19">
        <v>18707.396540000002</v>
      </c>
      <c r="E13366" s="23">
        <v>0.76370912999999996</v>
      </c>
      <c r="F13366" s="23">
        <v>0.41131020299999999</v>
      </c>
      <c r="G13366" s="17">
        <v>0.89894661300000001</v>
      </c>
      <c r="H13366" s="17">
        <v>0.10105338699999999</v>
      </c>
      <c r="I13366" s="17">
        <v>0.98594890199999996</v>
      </c>
      <c r="J13366" s="17">
        <v>1.3899999999999999E-2</v>
      </c>
      <c r="K13366" s="17">
        <v>1.0900000000000001E-4</v>
      </c>
    </row>
    <row r="13367" spans="1:11" x14ac:dyDescent="0.45">
      <c r="A13367" s="10" t="s">
        <v>105</v>
      </c>
      <c r="B13367" s="20">
        <v>0.93500000000000005</v>
      </c>
      <c r="C13367" s="19">
        <v>100448</v>
      </c>
      <c r="D13367" s="19">
        <v>18788.028539999999</v>
      </c>
      <c r="E13367" s="23">
        <v>0.77026524299999999</v>
      </c>
      <c r="F13367" s="23">
        <v>0.413416322</v>
      </c>
      <c r="G13367" s="17">
        <v>0.89904229099999999</v>
      </c>
      <c r="H13367" s="17">
        <v>0.10095770900000001</v>
      </c>
      <c r="I13367" s="17">
        <v>0.985993868</v>
      </c>
      <c r="J13367" s="17">
        <v>1.3899999999999999E-2</v>
      </c>
      <c r="K13367" s="17">
        <v>1.0900000000000001E-4</v>
      </c>
    </row>
    <row r="13368" spans="1:11" x14ac:dyDescent="0.45">
      <c r="A13368" s="10" t="s">
        <v>105</v>
      </c>
      <c r="B13368" s="20">
        <v>0.93600000000000005</v>
      </c>
      <c r="C13368" s="19">
        <v>100558</v>
      </c>
      <c r="D13368" s="19">
        <v>18873.137589999998</v>
      </c>
      <c r="E13368" s="23">
        <v>0.77815159599999995</v>
      </c>
      <c r="F13368" s="23">
        <v>0.41539451799999999</v>
      </c>
      <c r="G13368" s="17">
        <v>0.89907317200000003</v>
      </c>
      <c r="H13368" s="17">
        <v>0.100926828</v>
      </c>
      <c r="I13368" s="17">
        <v>0.98603398900000006</v>
      </c>
      <c r="J13368" s="17">
        <v>1.3899999999999999E-2</v>
      </c>
      <c r="K13368" s="17">
        <v>1.0900000000000001E-4</v>
      </c>
    </row>
    <row r="13369" spans="1:11" x14ac:dyDescent="0.45">
      <c r="A13369" s="10" t="s">
        <v>105</v>
      </c>
      <c r="B13369" s="20">
        <v>0.93700000000000006</v>
      </c>
      <c r="C13369" s="19">
        <v>100621</v>
      </c>
      <c r="D13369" s="19">
        <v>18922.400389999999</v>
      </c>
      <c r="E13369" s="23">
        <v>0.78344632999999997</v>
      </c>
      <c r="F13369" s="23">
        <v>0.41754461599999998</v>
      </c>
      <c r="G13369" s="17">
        <v>0.89912642499999995</v>
      </c>
      <c r="H13369" s="17">
        <v>0.10087357499999999</v>
      </c>
      <c r="I13369" s="17">
        <v>0.98606406000000002</v>
      </c>
      <c r="J13369" s="17">
        <v>1.38E-2</v>
      </c>
      <c r="K13369" s="17">
        <v>1.08E-4</v>
      </c>
    </row>
    <row r="13370" spans="1:11" x14ac:dyDescent="0.45">
      <c r="A13370" s="10" t="s">
        <v>105</v>
      </c>
      <c r="B13370" s="20">
        <v>0.93799999999999994</v>
      </c>
      <c r="C13370" s="19">
        <v>100771</v>
      </c>
      <c r="D13370" s="19">
        <v>19040.29063</v>
      </c>
      <c r="E13370" s="23">
        <v>0.79234001200000004</v>
      </c>
      <c r="F13370" s="23">
        <v>0.41894469600000001</v>
      </c>
      <c r="G13370" s="17">
        <v>0.899207113</v>
      </c>
      <c r="H13370" s="17">
        <v>0.100792887</v>
      </c>
      <c r="I13370" s="17">
        <v>0.98611849600000001</v>
      </c>
      <c r="J13370" s="17">
        <v>1.38E-2</v>
      </c>
      <c r="K13370" s="17">
        <v>1.08E-4</v>
      </c>
    </row>
    <row r="13371" spans="1:11" x14ac:dyDescent="0.45">
      <c r="A13371" s="10" t="s">
        <v>105</v>
      </c>
      <c r="B13371" s="20">
        <v>0.93899999999999995</v>
      </c>
      <c r="C13371" s="19">
        <v>100867</v>
      </c>
      <c r="D13371" s="19">
        <v>19116.657640000001</v>
      </c>
      <c r="E13371" s="23">
        <v>0.80096925100000005</v>
      </c>
      <c r="F13371" s="23">
        <v>0.42164147899999999</v>
      </c>
      <c r="G13371" s="17">
        <v>0.89928321499999997</v>
      </c>
      <c r="H13371" s="17">
        <v>0.100716785</v>
      </c>
      <c r="I13371" s="17">
        <v>0.98611064500000001</v>
      </c>
      <c r="J13371" s="17">
        <v>1.38E-2</v>
      </c>
      <c r="K13371" s="17">
        <v>1.08E-4</v>
      </c>
    </row>
    <row r="13372" spans="1:11" x14ac:dyDescent="0.45">
      <c r="A13372" s="10" t="s">
        <v>105</v>
      </c>
      <c r="B13372" s="20">
        <v>0.94</v>
      </c>
      <c r="C13372" s="19">
        <v>100986</v>
      </c>
      <c r="D13372" s="19">
        <v>19212.882819999999</v>
      </c>
      <c r="E13372" s="23">
        <v>0.81700789100000004</v>
      </c>
      <c r="F13372" s="23">
        <v>0.42359670900000002</v>
      </c>
      <c r="G13372" s="17">
        <v>0.89930287399999997</v>
      </c>
      <c r="H13372" s="17">
        <v>0.100697126</v>
      </c>
      <c r="I13372" s="17">
        <v>0.98614864999999996</v>
      </c>
      <c r="J13372" s="17">
        <v>1.37E-2</v>
      </c>
      <c r="K13372" s="17">
        <v>1.07E-4</v>
      </c>
    </row>
    <row r="13373" spans="1:11" x14ac:dyDescent="0.45">
      <c r="A13373" s="10" t="s">
        <v>105</v>
      </c>
      <c r="B13373" s="20">
        <v>0.94099999999999995</v>
      </c>
      <c r="C13373" s="19">
        <v>101095</v>
      </c>
      <c r="D13373" s="19">
        <v>19302.27376</v>
      </c>
      <c r="E13373" s="23">
        <v>0.823591293</v>
      </c>
      <c r="F13373" s="23">
        <v>0.42578419899999997</v>
      </c>
      <c r="G13373" s="17">
        <v>0.89935209500000002</v>
      </c>
      <c r="H13373" s="17">
        <v>0.100647905</v>
      </c>
      <c r="I13373" s="17">
        <v>0.98619058500000001</v>
      </c>
      <c r="J13373" s="17">
        <v>1.37E-2</v>
      </c>
      <c r="K13373" s="17">
        <v>1.07E-4</v>
      </c>
    </row>
    <row r="13374" spans="1:11" x14ac:dyDescent="0.45">
      <c r="A13374" s="10" t="s">
        <v>105</v>
      </c>
      <c r="B13374" s="20">
        <v>0.94199999999999995</v>
      </c>
      <c r="C13374" s="19">
        <v>101196</v>
      </c>
      <c r="D13374" s="19">
        <v>19385.91401</v>
      </c>
      <c r="E13374" s="23">
        <v>0.833101494</v>
      </c>
      <c r="F13374" s="23">
        <v>0.42813572799999999</v>
      </c>
      <c r="G13374" s="17">
        <v>0.89945254799999996</v>
      </c>
      <c r="H13374" s="17">
        <v>0.100547452</v>
      </c>
      <c r="I13374" s="17">
        <v>0.98621515800000004</v>
      </c>
      <c r="J13374" s="17">
        <v>1.37E-2</v>
      </c>
      <c r="K13374" s="17">
        <v>1.07E-4</v>
      </c>
    </row>
    <row r="13375" spans="1:11" x14ac:dyDescent="0.45">
      <c r="A13375" s="10" t="s">
        <v>105</v>
      </c>
      <c r="B13375" s="20">
        <v>0.94299999999999995</v>
      </c>
      <c r="C13375" s="19">
        <v>101309</v>
      </c>
      <c r="D13375" s="19">
        <v>19480.627980000001</v>
      </c>
      <c r="E13375" s="23">
        <v>0.84325910199999998</v>
      </c>
      <c r="F13375" s="23">
        <v>0.43030499300000002</v>
      </c>
      <c r="G13375" s="17">
        <v>0.89940676500000005</v>
      </c>
      <c r="H13375" s="17">
        <v>0.100593235</v>
      </c>
      <c r="I13375" s="17">
        <v>0.98618318900000002</v>
      </c>
      <c r="J13375" s="17">
        <v>1.37E-2</v>
      </c>
      <c r="K13375" s="17">
        <v>1.06E-4</v>
      </c>
    </row>
    <row r="13376" spans="1:11" x14ac:dyDescent="0.45">
      <c r="A13376" s="10" t="s">
        <v>105</v>
      </c>
      <c r="B13376" s="20">
        <v>0.94399999999999995</v>
      </c>
      <c r="C13376" s="19">
        <v>101412</v>
      </c>
      <c r="D13376" s="19">
        <v>19568.29581</v>
      </c>
      <c r="E13376" s="23">
        <v>0.857462222</v>
      </c>
      <c r="F13376" s="23">
        <v>0.43260846600000002</v>
      </c>
      <c r="G13376" s="17">
        <v>0.89940046500000004</v>
      </c>
      <c r="H13376" s="17">
        <v>0.100599535</v>
      </c>
      <c r="I13376" s="17">
        <v>0.98621027000000006</v>
      </c>
      <c r="J13376" s="17">
        <v>1.37E-2</v>
      </c>
      <c r="K13376" s="17">
        <v>1.06E-4</v>
      </c>
    </row>
    <row r="13377" spans="1:11" x14ac:dyDescent="0.45">
      <c r="A13377" s="10" t="s">
        <v>105</v>
      </c>
      <c r="B13377" s="20">
        <v>0.94499999999999995</v>
      </c>
      <c r="C13377" s="19">
        <v>101511</v>
      </c>
      <c r="D13377" s="19">
        <v>19653.688709999999</v>
      </c>
      <c r="E13377" s="23">
        <v>0.87050595099999994</v>
      </c>
      <c r="F13377" s="23">
        <v>0.43488476599999998</v>
      </c>
      <c r="G13377" s="17">
        <v>0.89944932099999997</v>
      </c>
      <c r="H13377" s="17">
        <v>0.100550679</v>
      </c>
      <c r="I13377" s="17">
        <v>0.98623063200000005</v>
      </c>
      <c r="J13377" s="17">
        <v>1.37E-2</v>
      </c>
      <c r="K13377" s="17">
        <v>1.06E-4</v>
      </c>
    </row>
    <row r="13378" spans="1:11" x14ac:dyDescent="0.45">
      <c r="A13378" s="10" t="s">
        <v>105</v>
      </c>
      <c r="B13378" s="20">
        <v>0.94599999999999995</v>
      </c>
      <c r="C13378" s="19">
        <v>101631</v>
      </c>
      <c r="D13378" s="19">
        <v>19758.476360000001</v>
      </c>
      <c r="E13378" s="23">
        <v>0.87897487699999999</v>
      </c>
      <c r="F13378" s="23">
        <v>0.43709424200000002</v>
      </c>
      <c r="G13378" s="17">
        <v>0.89949916900000004</v>
      </c>
      <c r="H13378" s="17">
        <v>0.100500831</v>
      </c>
      <c r="I13378" s="17">
        <v>0.98626175100000002</v>
      </c>
      <c r="J13378" s="17">
        <v>1.3599999999999999E-2</v>
      </c>
      <c r="K13378" s="17">
        <v>1.06E-4</v>
      </c>
    </row>
    <row r="13379" spans="1:11" x14ac:dyDescent="0.45">
      <c r="A13379" s="10" t="s">
        <v>105</v>
      </c>
      <c r="B13379" s="20">
        <v>0.94699999999999995</v>
      </c>
      <c r="C13379" s="19">
        <v>101737</v>
      </c>
      <c r="D13379" s="19">
        <v>19852.124759999999</v>
      </c>
      <c r="E13379" s="23">
        <v>0.88964804900000005</v>
      </c>
      <c r="F13379" s="23">
        <v>0.43968607799999998</v>
      </c>
      <c r="G13379" s="17">
        <v>0.89952524599999995</v>
      </c>
      <c r="H13379" s="17">
        <v>0.100474754</v>
      </c>
      <c r="I13379" s="17">
        <v>0.98630151899999996</v>
      </c>
      <c r="J13379" s="17">
        <v>1.3599999999999999E-2</v>
      </c>
      <c r="K13379" s="17">
        <v>1.05E-4</v>
      </c>
    </row>
    <row r="13380" spans="1:11" x14ac:dyDescent="0.45">
      <c r="A13380" s="10" t="s">
        <v>105</v>
      </c>
      <c r="B13380" s="20">
        <v>0.94799999999999995</v>
      </c>
      <c r="C13380" s="19">
        <v>101845</v>
      </c>
      <c r="D13380" s="19">
        <v>19948.61865</v>
      </c>
      <c r="E13380" s="23">
        <v>0.90059394400000004</v>
      </c>
      <c r="F13380" s="23">
        <v>0.44189189899999998</v>
      </c>
      <c r="G13380" s="17">
        <v>0.89959251799999995</v>
      </c>
      <c r="H13380" s="17">
        <v>0.10040748200000001</v>
      </c>
      <c r="I13380" s="17">
        <v>0.98633610900000002</v>
      </c>
      <c r="J13380" s="17">
        <v>1.3599999999999999E-2</v>
      </c>
      <c r="K13380" s="17">
        <v>1.05E-4</v>
      </c>
    </row>
    <row r="13381" spans="1:11" x14ac:dyDescent="0.45">
      <c r="A13381" s="10" t="s">
        <v>105</v>
      </c>
      <c r="B13381" s="20">
        <v>0.94899999999999995</v>
      </c>
      <c r="C13381" s="19">
        <v>101952</v>
      </c>
      <c r="D13381" s="19">
        <v>20045.658490000002</v>
      </c>
      <c r="E13381" s="23">
        <v>0.91500108400000002</v>
      </c>
      <c r="F13381" s="23">
        <v>0.444594186</v>
      </c>
      <c r="G13381" s="17">
        <v>0.89960962</v>
      </c>
      <c r="H13381" s="17">
        <v>0.10039038</v>
      </c>
      <c r="I13381" s="17">
        <v>0.98639031099999996</v>
      </c>
      <c r="J13381" s="17">
        <v>1.35E-2</v>
      </c>
      <c r="K13381" s="17">
        <v>1.0399999999999999E-4</v>
      </c>
    </row>
    <row r="13382" spans="1:11" x14ac:dyDescent="0.45">
      <c r="A13382" s="10" t="s">
        <v>105</v>
      </c>
      <c r="B13382" s="20">
        <v>0.95</v>
      </c>
      <c r="C13382" s="19">
        <v>102046</v>
      </c>
      <c r="D13382" s="19">
        <v>20132.09317</v>
      </c>
      <c r="E13382" s="23">
        <v>0.92362567799999995</v>
      </c>
      <c r="F13382" s="23">
        <v>0.447019218</v>
      </c>
      <c r="G13382" s="17">
        <v>0.89967269699999997</v>
      </c>
      <c r="H13382" s="17">
        <v>0.10032730300000001</v>
      </c>
      <c r="I13382" s="17">
        <v>0.98640883099999999</v>
      </c>
      <c r="J13382" s="17">
        <v>1.35E-2</v>
      </c>
      <c r="K13382" s="17">
        <v>1.0399999999999999E-4</v>
      </c>
    </row>
    <row r="13383" spans="1:11" x14ac:dyDescent="0.45">
      <c r="A13383" s="10" t="s">
        <v>105</v>
      </c>
      <c r="B13383" s="20">
        <v>0.95099999999999996</v>
      </c>
      <c r="C13383" s="19">
        <v>102167</v>
      </c>
      <c r="D13383" s="19">
        <v>20244.56438</v>
      </c>
      <c r="E13383" s="23">
        <v>0.93567706699999997</v>
      </c>
      <c r="F13383" s="23">
        <v>0.44939959099999999</v>
      </c>
      <c r="G13383" s="17">
        <v>0.89958597200000001</v>
      </c>
      <c r="H13383" s="17">
        <v>0.100414028</v>
      </c>
      <c r="I13383" s="17">
        <v>0.98639494699999997</v>
      </c>
      <c r="J13383" s="17">
        <v>1.35E-2</v>
      </c>
      <c r="K13383" s="17">
        <v>1.0399999999999999E-4</v>
      </c>
    </row>
    <row r="13384" spans="1:11" x14ac:dyDescent="0.45">
      <c r="A13384" s="10" t="s">
        <v>105</v>
      </c>
      <c r="B13384" s="20">
        <v>0.95199999999999996</v>
      </c>
      <c r="C13384" s="19">
        <v>102273</v>
      </c>
      <c r="D13384" s="19">
        <v>20344.26684</v>
      </c>
      <c r="E13384" s="23">
        <v>0.94427092899999998</v>
      </c>
      <c r="F13384" s="23">
        <v>0.45223250799999998</v>
      </c>
      <c r="G13384" s="17">
        <v>0.89964115700000002</v>
      </c>
      <c r="H13384" s="17">
        <v>0.100358843</v>
      </c>
      <c r="I13384" s="17">
        <v>0.98638706099999995</v>
      </c>
      <c r="J13384" s="17">
        <v>1.35E-2</v>
      </c>
      <c r="K13384" s="17">
        <v>1.0399999999999999E-4</v>
      </c>
    </row>
    <row r="13385" spans="1:11" x14ac:dyDescent="0.45">
      <c r="A13385" s="10" t="s">
        <v>105</v>
      </c>
      <c r="B13385" s="20">
        <v>0.95299999999999996</v>
      </c>
      <c r="C13385" s="19">
        <v>102383</v>
      </c>
      <c r="D13385" s="19">
        <v>20448.958030000002</v>
      </c>
      <c r="E13385" s="23">
        <v>0.96248213800000004</v>
      </c>
      <c r="F13385" s="23">
        <v>0.45487349300000002</v>
      </c>
      <c r="G13385" s="17">
        <v>0.89968061099999996</v>
      </c>
      <c r="H13385" s="17">
        <v>0.10031938899999999</v>
      </c>
      <c r="I13385" s="17">
        <v>0.98642219900000006</v>
      </c>
      <c r="J13385" s="17">
        <v>1.35E-2</v>
      </c>
      <c r="K13385" s="17">
        <v>1.03E-4</v>
      </c>
    </row>
    <row r="13386" spans="1:11" x14ac:dyDescent="0.45">
      <c r="A13386" s="10" t="s">
        <v>105</v>
      </c>
      <c r="B13386" s="20">
        <v>0.95399999999999996</v>
      </c>
      <c r="C13386" s="19">
        <v>102481</v>
      </c>
      <c r="D13386" s="19">
        <v>20543.926769999998</v>
      </c>
      <c r="E13386" s="23">
        <v>0.975511672</v>
      </c>
      <c r="F13386" s="23">
        <v>0.45756408199999998</v>
      </c>
      <c r="G13386" s="17">
        <v>0.899678965</v>
      </c>
      <c r="H13386" s="17">
        <v>0.100321035</v>
      </c>
      <c r="I13386" s="17">
        <v>0.98644086399999997</v>
      </c>
      <c r="J13386" s="17">
        <v>1.35E-2</v>
      </c>
      <c r="K13386" s="17">
        <v>1.03E-4</v>
      </c>
    </row>
    <row r="13387" spans="1:11" x14ac:dyDescent="0.45">
      <c r="A13387" s="10" t="s">
        <v>105</v>
      </c>
      <c r="B13387" s="20">
        <v>0.95499999999999996</v>
      </c>
      <c r="C13387" s="19">
        <v>102597</v>
      </c>
      <c r="D13387" s="19">
        <v>20657.932820000002</v>
      </c>
      <c r="E13387" s="23">
        <v>0.99165216499999997</v>
      </c>
      <c r="F13387" s="23">
        <v>0.46012772000000002</v>
      </c>
      <c r="G13387" s="17">
        <v>0.89965593499999996</v>
      </c>
      <c r="H13387" s="17">
        <v>0.100344065</v>
      </c>
      <c r="I13387" s="17">
        <v>0.98645654900000002</v>
      </c>
      <c r="J13387" s="17">
        <v>1.3440726E-2</v>
      </c>
      <c r="K13387" s="17">
        <v>1.03E-4</v>
      </c>
    </row>
    <row r="13388" spans="1:11" x14ac:dyDescent="0.45">
      <c r="A13388" s="10" t="s">
        <v>105</v>
      </c>
      <c r="B13388" s="20">
        <v>0.95599999999999996</v>
      </c>
      <c r="C13388" s="19">
        <v>102705</v>
      </c>
      <c r="D13388" s="19">
        <v>20765.727269999999</v>
      </c>
      <c r="E13388" s="23">
        <v>1.001247429</v>
      </c>
      <c r="F13388" s="23">
        <v>0.46302058800000001</v>
      </c>
      <c r="G13388" s="17">
        <v>0.89968356000000005</v>
      </c>
      <c r="H13388" s="17">
        <v>0.10031644000000001</v>
      </c>
      <c r="I13388" s="17">
        <v>0.98641983099999997</v>
      </c>
      <c r="J13388" s="17">
        <v>1.35E-2</v>
      </c>
      <c r="K13388" s="17">
        <v>1.03E-4</v>
      </c>
    </row>
    <row r="13389" spans="1:11" x14ac:dyDescent="0.45">
      <c r="A13389" s="10" t="s">
        <v>105</v>
      </c>
      <c r="B13389" s="20">
        <v>0.95699999999999996</v>
      </c>
      <c r="C13389" s="19">
        <v>102809</v>
      </c>
      <c r="D13389" s="19">
        <v>20870.6057</v>
      </c>
      <c r="E13389" s="23">
        <v>1.0173090819999999</v>
      </c>
      <c r="F13389" s="23">
        <v>0.46580460200000001</v>
      </c>
      <c r="G13389" s="17">
        <v>0.89957104899999996</v>
      </c>
      <c r="H13389" s="17">
        <v>0.100428951</v>
      </c>
      <c r="I13389" s="17">
        <v>0.98641227600000003</v>
      </c>
      <c r="J13389" s="17">
        <v>1.35E-2</v>
      </c>
      <c r="K13389" s="17">
        <v>1.02E-4</v>
      </c>
    </row>
    <row r="13390" spans="1:11" x14ac:dyDescent="0.45">
      <c r="A13390" s="10" t="s">
        <v>105</v>
      </c>
      <c r="B13390" s="20">
        <v>0.95799999999999996</v>
      </c>
      <c r="C13390" s="19">
        <v>102890</v>
      </c>
      <c r="D13390" s="19">
        <v>20953.50822</v>
      </c>
      <c r="E13390" s="23">
        <v>1.029647078</v>
      </c>
      <c r="F13390" s="23">
        <v>0.46877965999999999</v>
      </c>
      <c r="G13390" s="17">
        <v>0.89961123499999995</v>
      </c>
      <c r="H13390" s="17">
        <v>0.100388765</v>
      </c>
      <c r="I13390" s="17">
        <v>0.98642564399999999</v>
      </c>
      <c r="J13390" s="17">
        <v>1.35E-2</v>
      </c>
      <c r="K13390" s="17">
        <v>1.02E-4</v>
      </c>
    </row>
    <row r="13391" spans="1:11" x14ac:dyDescent="0.45">
      <c r="A13391" s="10" t="s">
        <v>105</v>
      </c>
      <c r="B13391" s="20">
        <v>0.95899999999999996</v>
      </c>
      <c r="C13391" s="19">
        <v>103020</v>
      </c>
      <c r="D13391" s="19">
        <v>21087.943920000002</v>
      </c>
      <c r="E13391" s="23">
        <v>1.042692264</v>
      </c>
      <c r="F13391" s="23">
        <v>0.47113075199999999</v>
      </c>
      <c r="G13391" s="17">
        <v>0.89969908799999998</v>
      </c>
      <c r="H13391" s="17">
        <v>0.10030091200000001</v>
      </c>
      <c r="I13391" s="17">
        <v>0.98644576500000003</v>
      </c>
      <c r="J13391" s="17">
        <v>1.35E-2</v>
      </c>
      <c r="K13391" s="17">
        <v>1.02E-4</v>
      </c>
    </row>
    <row r="13392" spans="1:11" x14ac:dyDescent="0.45">
      <c r="A13392" s="10" t="s">
        <v>105</v>
      </c>
      <c r="B13392" s="20">
        <v>0.96</v>
      </c>
      <c r="C13392" s="19">
        <v>103131</v>
      </c>
      <c r="D13392" s="19">
        <v>21204.72709</v>
      </c>
      <c r="E13392" s="23">
        <v>1.0625740859999999</v>
      </c>
      <c r="F13392" s="23">
        <v>0.474350198</v>
      </c>
      <c r="G13392" s="17">
        <v>0.89966159499999998</v>
      </c>
      <c r="H13392" s="17">
        <v>0.10033840500000001</v>
      </c>
      <c r="I13392" s="17">
        <v>0.98647858799999999</v>
      </c>
      <c r="J13392" s="17">
        <v>1.34E-2</v>
      </c>
      <c r="K13392" s="17">
        <v>1.02E-4</v>
      </c>
    </row>
    <row r="13393" spans="1:11" x14ac:dyDescent="0.45">
      <c r="A13393" s="10" t="s">
        <v>105</v>
      </c>
      <c r="B13393" s="20">
        <v>0.96099999999999997</v>
      </c>
      <c r="C13393" s="19">
        <v>103241</v>
      </c>
      <c r="D13393" s="19">
        <v>21322.702799999999</v>
      </c>
      <c r="E13393" s="23">
        <v>1.082496433</v>
      </c>
      <c r="F13393" s="23">
        <v>0.477737615</v>
      </c>
      <c r="G13393" s="17">
        <v>0.89971038599999997</v>
      </c>
      <c r="H13393" s="17">
        <v>0.100289614</v>
      </c>
      <c r="I13393" s="17">
        <v>0.98650728799999998</v>
      </c>
      <c r="J13393" s="17">
        <v>1.34E-2</v>
      </c>
      <c r="K13393" s="17">
        <v>1.01E-4</v>
      </c>
    </row>
    <row r="13394" spans="1:11" x14ac:dyDescent="0.45">
      <c r="A13394" s="10" t="s">
        <v>105</v>
      </c>
      <c r="B13394" s="20">
        <v>0.96199999999999997</v>
      </c>
      <c r="C13394" s="19">
        <v>103341</v>
      </c>
      <c r="D13394" s="19">
        <v>21431.835920000001</v>
      </c>
      <c r="E13394" s="23">
        <v>1.0987259840000001</v>
      </c>
      <c r="F13394" s="23">
        <v>0.48090429499999998</v>
      </c>
      <c r="G13394" s="17">
        <v>0.89962357599999998</v>
      </c>
      <c r="H13394" s="17">
        <v>0.10037642400000001</v>
      </c>
      <c r="I13394" s="17">
        <v>0.98650640099999998</v>
      </c>
      <c r="J13394" s="17">
        <v>1.34E-2</v>
      </c>
      <c r="K13394" s="17">
        <v>1.01E-4</v>
      </c>
    </row>
    <row r="13395" spans="1:11" x14ac:dyDescent="0.45">
      <c r="A13395" s="10" t="s">
        <v>105</v>
      </c>
      <c r="B13395" s="20">
        <v>0.96299999999999997</v>
      </c>
      <c r="C13395" s="19">
        <v>103456</v>
      </c>
      <c r="D13395" s="19">
        <v>21559.42308</v>
      </c>
      <c r="E13395" s="23">
        <v>1.119438216</v>
      </c>
      <c r="F13395" s="23">
        <v>0.48382392499999999</v>
      </c>
      <c r="G13395" s="17">
        <v>0.89964816000000003</v>
      </c>
      <c r="H13395" s="17">
        <v>0.10035184</v>
      </c>
      <c r="I13395" s="17">
        <v>0.986515751</v>
      </c>
      <c r="J13395" s="17">
        <v>1.34E-2</v>
      </c>
      <c r="K13395" s="17">
        <v>1.01E-4</v>
      </c>
    </row>
    <row r="13396" spans="1:11" x14ac:dyDescent="0.45">
      <c r="A13396" s="10" t="s">
        <v>105</v>
      </c>
      <c r="B13396" s="20">
        <v>0.96399999999999997</v>
      </c>
      <c r="C13396" s="19">
        <v>103558</v>
      </c>
      <c r="D13396" s="19">
        <v>21674.605319999999</v>
      </c>
      <c r="E13396" s="23">
        <v>1.138467755</v>
      </c>
      <c r="F13396" s="23">
        <v>0.48718262600000001</v>
      </c>
      <c r="G13396" s="17">
        <v>0.89970837599999998</v>
      </c>
      <c r="H13396" s="17">
        <v>0.100291624</v>
      </c>
      <c r="I13396" s="17">
        <v>0.98653272299999994</v>
      </c>
      <c r="J13396" s="17">
        <v>1.34E-2</v>
      </c>
      <c r="K13396" s="17">
        <v>1.01E-4</v>
      </c>
    </row>
    <row r="13397" spans="1:11" x14ac:dyDescent="0.45">
      <c r="A13397" s="10" t="s">
        <v>105</v>
      </c>
      <c r="B13397" s="20">
        <v>0.96499999999999997</v>
      </c>
      <c r="C13397" s="19">
        <v>103670</v>
      </c>
      <c r="D13397" s="19">
        <v>21802.96168</v>
      </c>
      <c r="E13397" s="23">
        <v>1.156685272</v>
      </c>
      <c r="F13397" s="23">
        <v>0.49053809799999998</v>
      </c>
      <c r="G13397" s="17">
        <v>0.89975885</v>
      </c>
      <c r="H13397" s="17">
        <v>0.10024115</v>
      </c>
      <c r="I13397" s="17">
        <v>0.98654903299999996</v>
      </c>
      <c r="J13397" s="17">
        <v>1.34E-2</v>
      </c>
      <c r="K13397" s="17">
        <v>1E-4</v>
      </c>
    </row>
    <row r="13398" spans="1:11" x14ac:dyDescent="0.45">
      <c r="A13398" s="10" t="s">
        <v>105</v>
      </c>
      <c r="B13398" s="20">
        <v>0.96599999999999997</v>
      </c>
      <c r="C13398" s="19">
        <v>103770</v>
      </c>
      <c r="D13398" s="19">
        <v>21919.733250000001</v>
      </c>
      <c r="E13398" s="23">
        <v>1.179911106</v>
      </c>
      <c r="F13398" s="23">
        <v>0.49397026399999999</v>
      </c>
      <c r="G13398" s="17">
        <v>0.89974944599999995</v>
      </c>
      <c r="H13398" s="17">
        <v>0.10025055400000001</v>
      </c>
      <c r="I13398" s="17">
        <v>0.98656772000000004</v>
      </c>
      <c r="J13398" s="17">
        <v>1.3299999999999999E-2</v>
      </c>
      <c r="K13398" s="17">
        <v>1E-4</v>
      </c>
    </row>
    <row r="13399" spans="1:11" x14ac:dyDescent="0.45">
      <c r="A13399" s="10" t="s">
        <v>105</v>
      </c>
      <c r="B13399" s="20">
        <v>0.96699999999999997</v>
      </c>
      <c r="C13399" s="19">
        <v>103885</v>
      </c>
      <c r="D13399" s="19">
        <v>22056.945189999999</v>
      </c>
      <c r="E13399" s="23">
        <v>1.208817896</v>
      </c>
      <c r="F13399" s="23">
        <v>0.497344126</v>
      </c>
      <c r="G13399" s="17">
        <v>0.89981229200000001</v>
      </c>
      <c r="H13399" s="17">
        <v>0.100187708</v>
      </c>
      <c r="I13399" s="17">
        <v>0.98652198499999999</v>
      </c>
      <c r="J13399" s="17">
        <v>1.34E-2</v>
      </c>
      <c r="K13399" s="17">
        <v>9.9900000000000002E-5</v>
      </c>
    </row>
    <row r="13400" spans="1:11" x14ac:dyDescent="0.45">
      <c r="A13400" s="10" t="s">
        <v>105</v>
      </c>
      <c r="B13400" s="20">
        <v>0.96799999999999997</v>
      </c>
      <c r="C13400" s="19">
        <v>103992</v>
      </c>
      <c r="D13400" s="19">
        <v>22187.967639999999</v>
      </c>
      <c r="E13400" s="23">
        <v>1.235384348</v>
      </c>
      <c r="F13400" s="23">
        <v>0.50103008999999998</v>
      </c>
      <c r="G13400" s="17">
        <v>0.89985768099999996</v>
      </c>
      <c r="H13400" s="17">
        <v>0.10014231899999999</v>
      </c>
      <c r="I13400" s="17">
        <v>0.98651557199999995</v>
      </c>
      <c r="J13400" s="17">
        <v>1.34E-2</v>
      </c>
      <c r="K13400" s="17">
        <v>9.9599999999999995E-5</v>
      </c>
    </row>
    <row r="13401" spans="1:11" x14ac:dyDescent="0.45">
      <c r="A13401" s="10" t="s">
        <v>105</v>
      </c>
      <c r="B13401" s="20">
        <v>0.96899999999999997</v>
      </c>
      <c r="C13401" s="19">
        <v>104097</v>
      </c>
      <c r="D13401" s="19">
        <v>22319.293239999999</v>
      </c>
      <c r="E13401" s="23">
        <v>1.264316872</v>
      </c>
      <c r="F13401" s="23">
        <v>0.50479598699999995</v>
      </c>
      <c r="G13401" s="17">
        <v>0.89991065999999997</v>
      </c>
      <c r="H13401" s="17">
        <v>0.10008934</v>
      </c>
      <c r="I13401" s="17">
        <v>0.986531555</v>
      </c>
      <c r="J13401" s="17">
        <v>1.34E-2</v>
      </c>
      <c r="K13401" s="17">
        <v>9.9400000000000004E-5</v>
      </c>
    </row>
    <row r="13402" spans="1:11" x14ac:dyDescent="0.45">
      <c r="A13402" s="10" t="s">
        <v>105</v>
      </c>
      <c r="B13402" s="20">
        <v>0.97</v>
      </c>
      <c r="C13402" s="19">
        <v>104207</v>
      </c>
      <c r="D13402" s="19">
        <v>22459.3325</v>
      </c>
      <c r="E13402" s="23">
        <v>1.2840483119999999</v>
      </c>
      <c r="F13402" s="23">
        <v>0.50851668900000002</v>
      </c>
      <c r="G13402" s="17">
        <v>0.89999712099999996</v>
      </c>
      <c r="H13402" s="17">
        <v>0.100002879</v>
      </c>
      <c r="I13402" s="17">
        <v>0.98655245400000002</v>
      </c>
      <c r="J13402" s="17">
        <v>1.3299999999999999E-2</v>
      </c>
      <c r="K13402" s="17">
        <v>9.9099999999999996E-5</v>
      </c>
    </row>
    <row r="13403" spans="1:11" x14ac:dyDescent="0.45">
      <c r="A13403" s="10" t="s">
        <v>105</v>
      </c>
      <c r="B13403" s="20">
        <v>0.97099999999999997</v>
      </c>
      <c r="C13403" s="19">
        <v>104313</v>
      </c>
      <c r="D13403" s="19">
        <v>22596.900300000001</v>
      </c>
      <c r="E13403" s="23">
        <v>1.314015326</v>
      </c>
      <c r="F13403" s="23">
        <v>0.51237500199999997</v>
      </c>
      <c r="G13403" s="17">
        <v>0.89996452999999998</v>
      </c>
      <c r="H13403" s="17">
        <v>0.10003547</v>
      </c>
      <c r="I13403" s="17">
        <v>0.98653106400000001</v>
      </c>
      <c r="J13403" s="17">
        <v>1.34E-2</v>
      </c>
      <c r="K13403" s="17">
        <v>9.8900000000000005E-5</v>
      </c>
    </row>
    <row r="13404" spans="1:11" x14ac:dyDescent="0.45">
      <c r="A13404" s="10" t="s">
        <v>105</v>
      </c>
      <c r="B13404" s="20">
        <v>0.97199999999999998</v>
      </c>
      <c r="C13404" s="19">
        <v>104421</v>
      </c>
      <c r="D13404" s="19">
        <v>22740.122920000002</v>
      </c>
      <c r="E13404" s="23">
        <v>1.340345036</v>
      </c>
      <c r="F13404" s="23">
        <v>0.51617674599999996</v>
      </c>
      <c r="G13404" s="17">
        <v>0.89994349799999995</v>
      </c>
      <c r="H13404" s="17">
        <v>0.10005650200000001</v>
      </c>
      <c r="I13404" s="17">
        <v>0.98654669299999997</v>
      </c>
      <c r="J13404" s="17">
        <v>1.34E-2</v>
      </c>
      <c r="K13404" s="17">
        <v>9.8599999999999998E-5</v>
      </c>
    </row>
    <row r="13405" spans="1:11" x14ac:dyDescent="0.45">
      <c r="A13405" s="10" t="s">
        <v>105</v>
      </c>
      <c r="B13405" s="20">
        <v>0.97299999999999998</v>
      </c>
      <c r="C13405" s="19">
        <v>104529</v>
      </c>
      <c r="D13405" s="19">
        <v>22886.178199999998</v>
      </c>
      <c r="E13405" s="23">
        <v>1.3677211840000001</v>
      </c>
      <c r="F13405" s="23">
        <v>0.52036533500000004</v>
      </c>
      <c r="G13405" s="17">
        <v>0.89997034300000001</v>
      </c>
      <c r="H13405" s="17">
        <v>0.10002965699999999</v>
      </c>
      <c r="I13405" s="17">
        <v>0.98653186100000001</v>
      </c>
      <c r="J13405" s="17">
        <v>1.3299999999999999E-2</v>
      </c>
      <c r="K13405" s="17">
        <v>1.25E-4</v>
      </c>
    </row>
    <row r="13406" spans="1:11" x14ac:dyDescent="0.45">
      <c r="A13406" s="10" t="s">
        <v>105</v>
      </c>
      <c r="B13406" s="20">
        <v>0.97399999999999998</v>
      </c>
      <c r="C13406" s="19">
        <v>104634</v>
      </c>
      <c r="D13406" s="19">
        <v>23031.188989999999</v>
      </c>
      <c r="E13406" s="23">
        <v>1.3902184849999999</v>
      </c>
      <c r="F13406" s="23">
        <v>0.52457858300000004</v>
      </c>
      <c r="G13406" s="17">
        <v>0.89992736600000001</v>
      </c>
      <c r="H13406" s="17">
        <v>0.10007263399999999</v>
      </c>
      <c r="I13406" s="17">
        <v>0.98655382599999997</v>
      </c>
      <c r="J13406" s="17">
        <v>1.3299999999999999E-2</v>
      </c>
      <c r="K13406" s="17">
        <v>1.25E-4</v>
      </c>
    </row>
    <row r="13407" spans="1:11" x14ac:dyDescent="0.45">
      <c r="A13407" s="10" t="s">
        <v>105</v>
      </c>
      <c r="B13407" s="20">
        <v>0.97499999999999998</v>
      </c>
      <c r="C13407" s="19">
        <v>104742</v>
      </c>
      <c r="D13407" s="19">
        <v>23184.012149999999</v>
      </c>
      <c r="E13407" s="23">
        <v>1.4419188089999999</v>
      </c>
      <c r="F13407" s="23">
        <v>0.52867241499999995</v>
      </c>
      <c r="G13407" s="17">
        <v>0.89999236199999999</v>
      </c>
      <c r="H13407" s="17">
        <v>0.100007638</v>
      </c>
      <c r="I13407" s="17">
        <v>0.98654372199999996</v>
      </c>
      <c r="J13407" s="17">
        <v>1.3299999999999999E-2</v>
      </c>
      <c r="K13407" s="17">
        <v>1.25E-4</v>
      </c>
    </row>
    <row r="13408" spans="1:11" x14ac:dyDescent="0.45">
      <c r="A13408" s="10" t="s">
        <v>105</v>
      </c>
      <c r="B13408" s="20">
        <v>0.97599999999999998</v>
      </c>
      <c r="C13408" s="19">
        <v>104851</v>
      </c>
      <c r="D13408" s="19">
        <v>23343.076939999999</v>
      </c>
      <c r="E13408" s="23">
        <v>1.483178455</v>
      </c>
      <c r="F13408" s="23">
        <v>0.53321344000000004</v>
      </c>
      <c r="G13408" s="17">
        <v>0.89996280399999995</v>
      </c>
      <c r="H13408" s="17">
        <v>0.10003719599999999</v>
      </c>
      <c r="I13408" s="17">
        <v>0.986563419</v>
      </c>
      <c r="J13408" s="17">
        <v>1.3299999999999999E-2</v>
      </c>
      <c r="K13408" s="17">
        <v>1.2400000000000001E-4</v>
      </c>
    </row>
    <row r="13409" spans="1:11" x14ac:dyDescent="0.45">
      <c r="A13409" s="10" t="s">
        <v>105</v>
      </c>
      <c r="B13409" s="20">
        <v>0.97699999999999998</v>
      </c>
      <c r="C13409" s="19">
        <v>104955</v>
      </c>
      <c r="D13409" s="19">
        <v>23500.242900000001</v>
      </c>
      <c r="E13409" s="23">
        <v>1.5312056629999999</v>
      </c>
      <c r="F13409" s="23">
        <v>0.53771456900000003</v>
      </c>
      <c r="G13409" s="17">
        <v>0.89989042900000005</v>
      </c>
      <c r="H13409" s="17">
        <v>0.10010957099999999</v>
      </c>
      <c r="I13409" s="17">
        <v>0.98658307000000001</v>
      </c>
      <c r="J13409" s="17">
        <v>1.3299999999999999E-2</v>
      </c>
      <c r="K13409" s="17">
        <v>1.2400000000000001E-4</v>
      </c>
    </row>
    <row r="13410" spans="1:11" x14ac:dyDescent="0.45">
      <c r="A13410" s="10" t="s">
        <v>105</v>
      </c>
      <c r="B13410" s="20">
        <v>0.97799999999999998</v>
      </c>
      <c r="C13410" s="19">
        <v>105057</v>
      </c>
      <c r="D13410" s="19">
        <v>23657.645779999999</v>
      </c>
      <c r="E13410" s="23">
        <v>1.5625216710000001</v>
      </c>
      <c r="F13410" s="23">
        <v>0.54228013500000005</v>
      </c>
      <c r="G13410" s="17">
        <v>0.899882921</v>
      </c>
      <c r="H13410" s="17">
        <v>0.100117079</v>
      </c>
      <c r="I13410" s="17">
        <v>0.98657213099999996</v>
      </c>
      <c r="J13410" s="17">
        <v>1.3299999999999999E-2</v>
      </c>
      <c r="K13410" s="17">
        <v>1.2400000000000001E-4</v>
      </c>
    </row>
    <row r="13411" spans="1:11" x14ac:dyDescent="0.45">
      <c r="A13411" s="10" t="s">
        <v>105</v>
      </c>
      <c r="B13411" s="20">
        <v>0.97899999999999998</v>
      </c>
      <c r="C13411" s="19">
        <v>105173</v>
      </c>
      <c r="D13411" s="19">
        <v>23841.141599999999</v>
      </c>
      <c r="E13411" s="23">
        <v>1.6040640349999999</v>
      </c>
      <c r="F13411" s="23">
        <v>0.54716378799999998</v>
      </c>
      <c r="G13411" s="17">
        <v>0.89986023000000004</v>
      </c>
      <c r="H13411" s="17">
        <v>0.10013977</v>
      </c>
      <c r="I13411" s="17">
        <v>0.98659615499999997</v>
      </c>
      <c r="J13411" s="17">
        <v>1.3299999999999999E-2</v>
      </c>
      <c r="K13411" s="17">
        <v>1.2300000000000001E-4</v>
      </c>
    </row>
    <row r="13412" spans="1:11" x14ac:dyDescent="0.45">
      <c r="A13412" s="10" t="s">
        <v>105</v>
      </c>
      <c r="B13412" s="20">
        <v>0.98</v>
      </c>
      <c r="C13412" s="19">
        <v>105280</v>
      </c>
      <c r="D13412" s="19">
        <v>24015.799650000001</v>
      </c>
      <c r="E13412" s="23">
        <v>1.6593724809999999</v>
      </c>
      <c r="F13412" s="23">
        <v>0.552548759</v>
      </c>
      <c r="G13412" s="17">
        <v>0.89992401200000005</v>
      </c>
      <c r="H13412" s="17">
        <v>0.100075988</v>
      </c>
      <c r="I13412" s="17">
        <v>0.98661222800000004</v>
      </c>
      <c r="J13412" s="17">
        <v>1.3299999999999999E-2</v>
      </c>
      <c r="K13412" s="17">
        <v>1.2300000000000001E-4</v>
      </c>
    </row>
    <row r="13413" spans="1:11" x14ac:dyDescent="0.45">
      <c r="A13413" s="10" t="s">
        <v>105</v>
      </c>
      <c r="B13413" s="20">
        <v>0.98099999999999998</v>
      </c>
      <c r="C13413" s="19">
        <v>105388</v>
      </c>
      <c r="D13413" s="19">
        <v>24198.07417</v>
      </c>
      <c r="E13413" s="23">
        <v>1.724878819</v>
      </c>
      <c r="F13413" s="23">
        <v>0.55773065799999999</v>
      </c>
      <c r="G13413" s="17">
        <v>0.90000759100000005</v>
      </c>
      <c r="H13413" s="17">
        <v>0.1</v>
      </c>
      <c r="I13413" s="17">
        <v>0.98659129800000001</v>
      </c>
      <c r="J13413" s="17">
        <v>1.3299999999999999E-2</v>
      </c>
      <c r="K13413" s="17">
        <v>1.2300000000000001E-4</v>
      </c>
    </row>
    <row r="13414" spans="1:11" x14ac:dyDescent="0.45">
      <c r="A13414" s="10" t="s">
        <v>105</v>
      </c>
      <c r="B13414" s="20">
        <v>0.98199999999999998</v>
      </c>
      <c r="C13414" s="19">
        <v>105491</v>
      </c>
      <c r="D13414" s="19">
        <v>24379.733840000001</v>
      </c>
      <c r="E13414" s="23">
        <v>1.7998852700000001</v>
      </c>
      <c r="F13414" s="23">
        <v>0.56314661499999996</v>
      </c>
      <c r="G13414" s="17">
        <v>0.90007678400000002</v>
      </c>
      <c r="H13414" s="17">
        <v>9.9900000000000003E-2</v>
      </c>
      <c r="I13414" s="17">
        <v>0.986618891</v>
      </c>
      <c r="J13414" s="17">
        <v>1.3299999999999999E-2</v>
      </c>
      <c r="K13414" s="17">
        <v>1.22E-4</v>
      </c>
    </row>
    <row r="13415" spans="1:11" x14ac:dyDescent="0.45">
      <c r="A13415" s="10" t="s">
        <v>105</v>
      </c>
      <c r="B13415" s="20">
        <v>0.98299999999999998</v>
      </c>
      <c r="C13415" s="19">
        <v>105602</v>
      </c>
      <c r="D13415" s="19">
        <v>24581.97725</v>
      </c>
      <c r="E13415" s="23">
        <v>1.8570263840000001</v>
      </c>
      <c r="F13415" s="23">
        <v>0.56863234399999996</v>
      </c>
      <c r="G13415" s="17">
        <v>0.90012499800000001</v>
      </c>
      <c r="H13415" s="17">
        <v>9.9900000000000003E-2</v>
      </c>
      <c r="I13415" s="17">
        <v>0.98657725600000001</v>
      </c>
      <c r="J13415" s="17">
        <v>1.3299999999999999E-2</v>
      </c>
      <c r="K13415" s="17">
        <v>1.22E-4</v>
      </c>
    </row>
    <row r="13416" spans="1:11" x14ac:dyDescent="0.45">
      <c r="A13416" s="10" t="s">
        <v>105</v>
      </c>
      <c r="B13416" s="20">
        <v>0.98399999999999999</v>
      </c>
      <c r="C13416" s="19">
        <v>105710</v>
      </c>
      <c r="D13416" s="19">
        <v>24787.892609999999</v>
      </c>
      <c r="E13416" s="23">
        <v>1.9545808229999999</v>
      </c>
      <c r="F13416" s="23">
        <v>0.574733257</v>
      </c>
      <c r="G13416" s="17">
        <v>0.90012297799999996</v>
      </c>
      <c r="H13416" s="17">
        <v>9.9900000000000003E-2</v>
      </c>
      <c r="I13416" s="17">
        <v>0.98656178999999999</v>
      </c>
      <c r="J13416" s="17">
        <v>1.3299999999999999E-2</v>
      </c>
      <c r="K13416" s="17">
        <v>1.22E-4</v>
      </c>
    </row>
    <row r="13417" spans="1:11" x14ac:dyDescent="0.45">
      <c r="A13417" s="10" t="s">
        <v>105</v>
      </c>
      <c r="B13417" s="20">
        <v>0.98499999999999999</v>
      </c>
      <c r="C13417" s="19">
        <v>105817</v>
      </c>
      <c r="D13417" s="19">
        <v>25001.37386</v>
      </c>
      <c r="E13417" s="23">
        <v>2.0398987210000001</v>
      </c>
      <c r="F13417" s="23">
        <v>0.58081099599999997</v>
      </c>
      <c r="G13417" s="17">
        <v>0.90015782</v>
      </c>
      <c r="H13417" s="17">
        <v>9.98E-2</v>
      </c>
      <c r="I13417" s="17">
        <v>0.98658598099999995</v>
      </c>
      <c r="J13417" s="17">
        <v>1.3299999999999999E-2</v>
      </c>
      <c r="K13417" s="17">
        <v>1.21E-4</v>
      </c>
    </row>
    <row r="13418" spans="1:11" x14ac:dyDescent="0.45">
      <c r="A13418" s="10" t="s">
        <v>105</v>
      </c>
      <c r="B13418" s="20">
        <v>0.98599999999999999</v>
      </c>
      <c r="C13418" s="19">
        <v>105924</v>
      </c>
      <c r="D13418" s="19">
        <v>25227.473000000002</v>
      </c>
      <c r="E13418" s="23">
        <v>2.1748778600000001</v>
      </c>
      <c r="F13418" s="23">
        <v>0.58650604299999998</v>
      </c>
      <c r="G13418" s="17">
        <v>0.90021147199999996</v>
      </c>
      <c r="H13418" s="17">
        <v>9.98E-2</v>
      </c>
      <c r="I13418" s="17">
        <v>0.98661275800000003</v>
      </c>
      <c r="J13418" s="17">
        <v>1.3299999999999999E-2</v>
      </c>
      <c r="K13418" s="17">
        <v>1.21E-4</v>
      </c>
    </row>
    <row r="13419" spans="1:11" x14ac:dyDescent="0.45">
      <c r="A13419" s="10" t="s">
        <v>105</v>
      </c>
      <c r="B13419" s="20">
        <v>0.98699999999999999</v>
      </c>
      <c r="C13419" s="19">
        <v>106032</v>
      </c>
      <c r="D13419" s="19">
        <v>25469.000349999998</v>
      </c>
      <c r="E13419" s="23">
        <v>2.3055828119999999</v>
      </c>
      <c r="F13419" s="23">
        <v>0.59492564299999995</v>
      </c>
      <c r="G13419" s="17">
        <v>0.90028481999999999</v>
      </c>
      <c r="H13419" s="17">
        <v>9.9699999999999997E-2</v>
      </c>
      <c r="I13419" s="17">
        <v>0.98662177900000003</v>
      </c>
      <c r="J13419" s="17">
        <v>1.3299999999999999E-2</v>
      </c>
      <c r="K13419" s="17">
        <v>1.2E-4</v>
      </c>
    </row>
    <row r="13420" spans="1:11" x14ac:dyDescent="0.45">
      <c r="A13420" s="10" t="s">
        <v>105</v>
      </c>
      <c r="B13420" s="20">
        <v>0.98799999999999999</v>
      </c>
      <c r="C13420" s="19">
        <v>106137</v>
      </c>
      <c r="D13420" s="19">
        <v>25716.731930000002</v>
      </c>
      <c r="E13420" s="23">
        <v>2.4095728059999999</v>
      </c>
      <c r="F13420" s="23">
        <v>0.60242223299999997</v>
      </c>
      <c r="G13420" s="17">
        <v>0.90037404499999996</v>
      </c>
      <c r="H13420" s="17">
        <v>9.9599999999999994E-2</v>
      </c>
      <c r="I13420" s="17">
        <v>0.98663076699999996</v>
      </c>
      <c r="J13420" s="17">
        <v>1.32E-2</v>
      </c>
      <c r="K13420" s="17">
        <v>1.2E-4</v>
      </c>
    </row>
    <row r="13421" spans="1:11" x14ac:dyDescent="0.45">
      <c r="A13421" s="10" t="s">
        <v>105</v>
      </c>
      <c r="B13421" s="20">
        <v>0.98899999999999999</v>
      </c>
      <c r="C13421" s="19">
        <v>106244</v>
      </c>
      <c r="D13421" s="19">
        <v>25984.048640000001</v>
      </c>
      <c r="E13421" s="23">
        <v>2.5887211419999998</v>
      </c>
      <c r="F13421" s="23">
        <v>0.60995576600000001</v>
      </c>
      <c r="G13421" s="17">
        <v>0.90043673099999999</v>
      </c>
      <c r="H13421" s="17">
        <v>9.9599999999999994E-2</v>
      </c>
      <c r="I13421" s="17">
        <v>0.98667923499999999</v>
      </c>
      <c r="J13421" s="17">
        <v>1.32E-2</v>
      </c>
      <c r="K13421" s="17">
        <v>1.2E-4</v>
      </c>
    </row>
    <row r="13422" spans="1:11" x14ac:dyDescent="0.45">
      <c r="A13422" s="10" t="s">
        <v>105</v>
      </c>
      <c r="B13422" s="20">
        <v>0.99</v>
      </c>
      <c r="C13422" s="19">
        <v>106354</v>
      </c>
      <c r="D13422" s="19">
        <v>26278.221850000002</v>
      </c>
      <c r="E13422" s="23">
        <v>2.774222285</v>
      </c>
      <c r="F13422" s="23">
        <v>0.61877955699999998</v>
      </c>
      <c r="G13422" s="17">
        <v>0.90050209699999995</v>
      </c>
      <c r="H13422" s="17">
        <v>9.9500000000000005E-2</v>
      </c>
      <c r="I13422" s="17">
        <v>0.98668295800000005</v>
      </c>
      <c r="J13422" s="17">
        <v>1.32E-2</v>
      </c>
      <c r="K13422" s="17">
        <v>1.1900000000000001E-4</v>
      </c>
    </row>
    <row r="13423" spans="1:11" x14ac:dyDescent="0.45">
      <c r="A13423" s="10" t="s">
        <v>105</v>
      </c>
      <c r="B13423" s="20">
        <v>0.99099999999999999</v>
      </c>
      <c r="C13423" s="19">
        <v>106461</v>
      </c>
      <c r="D13423" s="19">
        <v>26586.74497</v>
      </c>
      <c r="E13423" s="23">
        <v>2.9928690320000002</v>
      </c>
      <c r="F13423" s="23">
        <v>0.62851188000000002</v>
      </c>
      <c r="G13423" s="17">
        <v>0.90058331199999997</v>
      </c>
      <c r="H13423" s="17">
        <v>9.9400000000000002E-2</v>
      </c>
      <c r="I13423" s="17">
        <v>0.98672417300000004</v>
      </c>
      <c r="J13423" s="17">
        <v>1.32E-2</v>
      </c>
      <c r="K13423" s="17">
        <v>1.1900000000000001E-4</v>
      </c>
    </row>
    <row r="13424" spans="1:11" x14ac:dyDescent="0.45">
      <c r="A13424" s="10" t="s">
        <v>105</v>
      </c>
      <c r="B13424" s="20">
        <v>0.99199999999999999</v>
      </c>
      <c r="C13424" s="19">
        <v>106568</v>
      </c>
      <c r="D13424" s="19">
        <v>26922.68561</v>
      </c>
      <c r="E13424" s="23">
        <v>3.2680812459999999</v>
      </c>
      <c r="F13424" s="23">
        <v>0.63862123199999998</v>
      </c>
      <c r="G13424" s="17">
        <v>0.90065498099999997</v>
      </c>
      <c r="H13424" s="17">
        <v>9.9299999999999999E-2</v>
      </c>
      <c r="I13424" s="17">
        <v>0.98673475700000002</v>
      </c>
      <c r="J13424" s="17">
        <v>1.3100000000000001E-2</v>
      </c>
      <c r="K13424" s="17">
        <v>1.18E-4</v>
      </c>
    </row>
    <row r="13425" spans="1:11" x14ac:dyDescent="0.45">
      <c r="A13425" s="10" t="s">
        <v>105</v>
      </c>
      <c r="B13425" s="20">
        <v>0.99299999999999999</v>
      </c>
      <c r="C13425" s="19">
        <v>106676</v>
      </c>
      <c r="D13425" s="19">
        <v>27293.669529999999</v>
      </c>
      <c r="E13425" s="23">
        <v>3.6244728589999999</v>
      </c>
      <c r="F13425" s="23">
        <v>0.64909209000000001</v>
      </c>
      <c r="G13425" s="17">
        <v>0.90074618500000003</v>
      </c>
      <c r="H13425" s="17">
        <v>9.9299999999999999E-2</v>
      </c>
      <c r="I13425" s="17">
        <v>0.98673661000000001</v>
      </c>
      <c r="J13425" s="17">
        <v>1.3100000000000001E-2</v>
      </c>
      <c r="K13425" s="17">
        <v>1.18E-4</v>
      </c>
    </row>
    <row r="13426" spans="1:11" x14ac:dyDescent="0.45">
      <c r="A13426" s="10" t="s">
        <v>105</v>
      </c>
      <c r="B13426" s="20">
        <v>0.99399999999999999</v>
      </c>
      <c r="C13426" s="19">
        <v>106783</v>
      </c>
      <c r="D13426" s="19">
        <v>27703.443220000001</v>
      </c>
      <c r="E13426" s="23">
        <v>4.0240523149999996</v>
      </c>
      <c r="F13426" s="23">
        <v>0.66198444999999995</v>
      </c>
      <c r="G13426" s="17">
        <v>0.90078945200000005</v>
      </c>
      <c r="H13426" s="17">
        <v>9.9199999999999997E-2</v>
      </c>
      <c r="I13426" s="17">
        <v>0.98676696500000005</v>
      </c>
      <c r="J13426" s="17">
        <v>1.3100000000000001E-2</v>
      </c>
      <c r="K13426" s="17">
        <v>1.17E-4</v>
      </c>
    </row>
    <row r="13427" spans="1:11" x14ac:dyDescent="0.45">
      <c r="A13427" s="10" t="s">
        <v>105</v>
      </c>
      <c r="B13427" s="20">
        <v>0.995</v>
      </c>
      <c r="C13427" s="19">
        <v>106890</v>
      </c>
      <c r="D13427" s="19">
        <v>28155.287110000001</v>
      </c>
      <c r="E13427" s="23">
        <v>4.4390049170000001</v>
      </c>
      <c r="F13427" s="23">
        <v>0.67558719599999995</v>
      </c>
      <c r="G13427" s="17">
        <v>0.90085134300000003</v>
      </c>
      <c r="H13427" s="17">
        <v>9.9099999999999994E-2</v>
      </c>
      <c r="I13427" s="17">
        <v>0.98678936500000003</v>
      </c>
      <c r="J13427" s="17">
        <v>1.3100000000000001E-2</v>
      </c>
      <c r="K13427" s="17">
        <v>1.17E-4</v>
      </c>
    </row>
    <row r="13428" spans="1:11" x14ac:dyDescent="0.45">
      <c r="A13428" s="10" t="s">
        <v>105</v>
      </c>
      <c r="B13428" s="20">
        <v>0.996</v>
      </c>
      <c r="C13428" s="19">
        <v>106998</v>
      </c>
      <c r="D13428" s="19">
        <v>28668.469430000001</v>
      </c>
      <c r="E13428" s="23">
        <v>5.1377731430000004</v>
      </c>
      <c r="F13428" s="23">
        <v>0.69125848899999998</v>
      </c>
      <c r="G13428" s="17">
        <v>0.90094207400000004</v>
      </c>
      <c r="H13428" s="17">
        <v>9.9099999999999994E-2</v>
      </c>
      <c r="I13428" s="17">
        <v>0.98683603099999995</v>
      </c>
      <c r="J13428" s="17">
        <v>1.2999999999999999E-2</v>
      </c>
      <c r="K13428" s="17">
        <v>1.16E-4</v>
      </c>
    </row>
    <row r="13429" spans="1:11" x14ac:dyDescent="0.45">
      <c r="A13429" s="10" t="s">
        <v>105</v>
      </c>
      <c r="B13429" s="20">
        <v>0.997</v>
      </c>
      <c r="C13429" s="19">
        <v>107105</v>
      </c>
      <c r="D13429" s="19">
        <v>29287.75029</v>
      </c>
      <c r="E13429" s="23">
        <v>6.3769394019999996</v>
      </c>
      <c r="F13429" s="23">
        <v>0.70886289400000002</v>
      </c>
      <c r="G13429" s="17">
        <v>0.90101302500000002</v>
      </c>
      <c r="H13429" s="17">
        <v>9.9000000000000005E-2</v>
      </c>
      <c r="I13429" s="17">
        <v>0.98688489499999998</v>
      </c>
      <c r="J13429" s="17">
        <v>1.2999999999999999E-2</v>
      </c>
      <c r="K13429" s="17">
        <v>1.16E-4</v>
      </c>
    </row>
    <row r="13430" spans="1:11" x14ac:dyDescent="0.45">
      <c r="A13430" s="10" t="s">
        <v>105</v>
      </c>
      <c r="B13430" s="20">
        <v>0.998</v>
      </c>
      <c r="C13430" s="19">
        <v>107212</v>
      </c>
      <c r="D13430" s="19">
        <v>30074.80068</v>
      </c>
      <c r="E13430" s="23">
        <v>8.1199124680000008</v>
      </c>
      <c r="F13430" s="23">
        <v>0.730419971</v>
      </c>
      <c r="G13430" s="17">
        <v>0.90110248900000001</v>
      </c>
      <c r="H13430" s="17">
        <v>9.8900000000000002E-2</v>
      </c>
      <c r="I13430" s="17">
        <v>0.98690159799999999</v>
      </c>
      <c r="J13430" s="17">
        <v>1.2999999999999999E-2</v>
      </c>
      <c r="K13430" s="17">
        <v>1.15E-4</v>
      </c>
    </row>
    <row r="13431" spans="1:11" x14ac:dyDescent="0.45">
      <c r="A13431" s="10" t="s">
        <v>105</v>
      </c>
      <c r="B13431" s="20">
        <v>0.999</v>
      </c>
      <c r="C13431" s="19">
        <v>107319</v>
      </c>
      <c r="D13431" s="19">
        <v>31375.41387</v>
      </c>
      <c r="E13431" s="23">
        <v>31.67138538</v>
      </c>
      <c r="F13431" s="23">
        <v>0.75765423899999995</v>
      </c>
      <c r="G13431" s="17">
        <v>0.90119177399999995</v>
      </c>
      <c r="H13431" s="17">
        <v>9.8799999999999999E-2</v>
      </c>
      <c r="I13431" s="17">
        <v>0.98697729599999995</v>
      </c>
      <c r="J13431" s="17">
        <v>1.29E-2</v>
      </c>
      <c r="K13431" s="17">
        <v>1.1400000000000001E-4</v>
      </c>
    </row>
    <row r="13432" spans="1:11" x14ac:dyDescent="0.45">
      <c r="A13432" s="10" t="s">
        <v>105</v>
      </c>
      <c r="B13432" s="20">
        <v>1</v>
      </c>
      <c r="C13432" s="19">
        <v>107320</v>
      </c>
      <c r="D13432" s="19">
        <v>31407.795460000001</v>
      </c>
      <c r="E13432" s="23">
        <v>32.381581699999998</v>
      </c>
      <c r="F13432" s="23">
        <v>0.80565421800000003</v>
      </c>
      <c r="G13432" s="17">
        <v>0.90119269499999999</v>
      </c>
      <c r="H13432" s="17">
        <v>9.8799999999999999E-2</v>
      </c>
      <c r="I13432" s="17">
        <v>0.98700824300000001</v>
      </c>
      <c r="J13432" s="17">
        <v>1.29E-2</v>
      </c>
      <c r="K13432" s="17">
        <v>1.1400000000000001E-4</v>
      </c>
    </row>
    <row r="13433" spans="1:11" x14ac:dyDescent="0.45">
      <c r="A13433" s="10" t="s">
        <v>107</v>
      </c>
      <c r="B13433" s="20">
        <v>0</v>
      </c>
      <c r="C13433" s="19">
        <v>169</v>
      </c>
      <c r="D13433" s="19">
        <v>2.3499999999999999E-6</v>
      </c>
      <c r="E13433" s="23">
        <v>2.4599999999999999E-8</v>
      </c>
      <c r="F13433" s="23">
        <v>2.14E-8</v>
      </c>
      <c r="G13433" s="17">
        <v>0.94082840199999995</v>
      </c>
      <c r="H13433" s="17">
        <v>5.9200000000000003E-2</v>
      </c>
      <c r="I13433" s="17">
        <v>0.62845058799999998</v>
      </c>
      <c r="J13433" s="17">
        <v>0.37154941200000002</v>
      </c>
      <c r="K13433" s="17">
        <v>0</v>
      </c>
    </row>
    <row r="13434" spans="1:11" x14ac:dyDescent="0.45">
      <c r="A13434" s="10" t="s">
        <v>107</v>
      </c>
      <c r="B13434" s="20">
        <v>0.01</v>
      </c>
      <c r="C13434" s="19">
        <v>563</v>
      </c>
      <c r="D13434" s="19">
        <v>2.9899999999999998E-5</v>
      </c>
      <c r="E13434" s="23">
        <v>1.5099999999999999E-7</v>
      </c>
      <c r="F13434" s="23">
        <v>9.4399999999999998E-8</v>
      </c>
      <c r="G13434" s="17">
        <v>0.90586145600000001</v>
      </c>
      <c r="H13434" s="17">
        <v>9.4100000000000003E-2</v>
      </c>
      <c r="I13434" s="17">
        <v>0.78559017600000003</v>
      </c>
      <c r="J13434" s="17">
        <v>0.19888103600000001</v>
      </c>
      <c r="K13434" s="17">
        <v>1.55E-2</v>
      </c>
    </row>
    <row r="13435" spans="1:11" x14ac:dyDescent="0.45">
      <c r="A13435" s="10" t="s">
        <v>107</v>
      </c>
      <c r="B13435" s="20">
        <v>0.02</v>
      </c>
      <c r="C13435" s="19">
        <v>940</v>
      </c>
      <c r="D13435" s="19">
        <v>1.36E-4</v>
      </c>
      <c r="E13435" s="23">
        <v>4.6800000000000001E-7</v>
      </c>
      <c r="F13435" s="23">
        <v>3.0600000000000001E-7</v>
      </c>
      <c r="G13435" s="17">
        <v>0.93297872299999995</v>
      </c>
      <c r="H13435" s="17">
        <v>6.7000000000000004E-2</v>
      </c>
      <c r="I13435" s="17">
        <v>0.93281482999999998</v>
      </c>
      <c r="J13435" s="17">
        <v>6.3700000000000007E-2</v>
      </c>
      <c r="K13435" s="17">
        <v>3.49E-3</v>
      </c>
    </row>
    <row r="13436" spans="1:11" x14ac:dyDescent="0.45">
      <c r="A13436" s="10" t="s">
        <v>107</v>
      </c>
      <c r="B13436" s="20">
        <v>0.03</v>
      </c>
      <c r="C13436" s="19">
        <v>1305</v>
      </c>
      <c r="D13436" s="19">
        <v>0.67650499799999997</v>
      </c>
      <c r="E13436" s="23">
        <v>4.8199999999999996E-3</v>
      </c>
      <c r="F13436" s="23">
        <v>1.6800000000000001E-3</v>
      </c>
      <c r="G13436" s="17">
        <v>0.937931034</v>
      </c>
      <c r="H13436" s="17">
        <v>6.2100000000000002E-2</v>
      </c>
      <c r="I13436" s="17">
        <v>0.232050384</v>
      </c>
      <c r="J13436" s="17">
        <v>0.66760763999999995</v>
      </c>
      <c r="K13436" s="17">
        <v>0.100341976</v>
      </c>
    </row>
    <row r="13437" spans="1:11" x14ac:dyDescent="0.45">
      <c r="A13437" s="10" t="s">
        <v>107</v>
      </c>
      <c r="B13437" s="20">
        <v>0.04</v>
      </c>
      <c r="C13437" s="19">
        <v>1691</v>
      </c>
      <c r="D13437" s="19">
        <v>3.4409942509999998</v>
      </c>
      <c r="E13437" s="23">
        <v>9.1900000000000003E-3</v>
      </c>
      <c r="F13437" s="23">
        <v>6.4900000000000001E-3</v>
      </c>
      <c r="G13437" s="17">
        <v>0.91070372600000005</v>
      </c>
      <c r="H13437" s="17">
        <v>8.9300000000000004E-2</v>
      </c>
      <c r="I13437" s="17">
        <v>0.29460728899999999</v>
      </c>
      <c r="J13437" s="17">
        <v>0.64389532800000004</v>
      </c>
      <c r="K13437" s="17">
        <v>6.1499999999999999E-2</v>
      </c>
    </row>
    <row r="13438" spans="1:11" x14ac:dyDescent="0.45">
      <c r="A13438" s="10" t="s">
        <v>107</v>
      </c>
      <c r="B13438" s="20">
        <v>0.05</v>
      </c>
      <c r="C13438" s="19">
        <v>2064</v>
      </c>
      <c r="D13438" s="19">
        <v>7.6533896500000003</v>
      </c>
      <c r="E13438" s="23">
        <v>1.2999999999999999E-2</v>
      </c>
      <c r="F13438" s="23">
        <v>1.0200000000000001E-2</v>
      </c>
      <c r="G13438" s="17">
        <v>0.88856589100000005</v>
      </c>
      <c r="H13438" s="17">
        <v>0.111434109</v>
      </c>
      <c r="I13438" s="17">
        <v>0.39972405300000002</v>
      </c>
      <c r="J13438" s="17">
        <v>0.57441173400000001</v>
      </c>
      <c r="K13438" s="17">
        <v>2.5899999999999999E-2</v>
      </c>
    </row>
    <row r="13439" spans="1:11" x14ac:dyDescent="0.45">
      <c r="A13439" s="10" t="s">
        <v>107</v>
      </c>
      <c r="B13439" s="20">
        <v>0.06</v>
      </c>
      <c r="C13439" s="19">
        <v>2435</v>
      </c>
      <c r="D13439" s="19">
        <v>13.423781569999999</v>
      </c>
      <c r="E13439" s="23">
        <v>1.77E-2</v>
      </c>
      <c r="F13439" s="23">
        <v>1.38E-2</v>
      </c>
      <c r="G13439" s="17">
        <v>0.866119097</v>
      </c>
      <c r="H13439" s="17">
        <v>0.133880903</v>
      </c>
      <c r="I13439" s="17">
        <v>0.37684811899999998</v>
      </c>
      <c r="J13439" s="17">
        <v>0.60786872400000003</v>
      </c>
      <c r="K13439" s="17">
        <v>1.5299999999999999E-2</v>
      </c>
    </row>
    <row r="13440" spans="1:11" x14ac:dyDescent="0.45">
      <c r="A13440" s="10" t="s">
        <v>107</v>
      </c>
      <c r="B13440" s="20">
        <v>7.0000000000000007E-2</v>
      </c>
      <c r="C13440" s="19">
        <v>2807</v>
      </c>
      <c r="D13440" s="19">
        <v>20.67843791</v>
      </c>
      <c r="E13440" s="23">
        <v>2.1499999999999998E-2</v>
      </c>
      <c r="F13440" s="23">
        <v>1.7500000000000002E-2</v>
      </c>
      <c r="G13440" s="17">
        <v>0.84609903799999997</v>
      </c>
      <c r="H13440" s="17">
        <v>0.153900962</v>
      </c>
      <c r="I13440" s="17">
        <v>0.419426725</v>
      </c>
      <c r="J13440" s="17">
        <v>0.57044788499999999</v>
      </c>
      <c r="K13440" s="17">
        <v>1.01E-2</v>
      </c>
    </row>
    <row r="13441" spans="1:11" x14ac:dyDescent="0.45">
      <c r="A13441" s="10" t="s">
        <v>107</v>
      </c>
      <c r="B13441" s="20">
        <v>0.08</v>
      </c>
      <c r="C13441" s="19">
        <v>3182</v>
      </c>
      <c r="D13441" s="19">
        <v>29.596515360000001</v>
      </c>
      <c r="E13441" s="23">
        <v>2.5499999999999998E-2</v>
      </c>
      <c r="F13441" s="23">
        <v>2.12E-2</v>
      </c>
      <c r="G13441" s="17">
        <v>0.83626649900000005</v>
      </c>
      <c r="H13441" s="17">
        <v>0.163733501</v>
      </c>
      <c r="I13441" s="17">
        <v>0.42538369300000001</v>
      </c>
      <c r="J13441" s="17">
        <v>0.56754444299999995</v>
      </c>
      <c r="K13441" s="17">
        <v>7.0699999999999999E-3</v>
      </c>
    </row>
    <row r="13442" spans="1:11" x14ac:dyDescent="0.45">
      <c r="A13442" s="10" t="s">
        <v>107</v>
      </c>
      <c r="B13442" s="20">
        <v>0.09</v>
      </c>
      <c r="C13442" s="19">
        <v>3567</v>
      </c>
      <c r="D13442" s="19">
        <v>40.000759440000003</v>
      </c>
      <c r="E13442" s="23">
        <v>2.8899999999999999E-2</v>
      </c>
      <c r="F13442" s="23">
        <v>2.4400000000000002E-2</v>
      </c>
      <c r="G13442" s="17">
        <v>0.84020185000000003</v>
      </c>
      <c r="H13442" s="17">
        <v>0.15979815</v>
      </c>
      <c r="I13442" s="17">
        <v>0.43401155000000002</v>
      </c>
      <c r="J13442" s="17">
        <v>0.56077148700000001</v>
      </c>
      <c r="K13442" s="17">
        <v>5.2199999999999998E-3</v>
      </c>
    </row>
    <row r="13443" spans="1:11" x14ac:dyDescent="0.45">
      <c r="A13443" s="10" t="s">
        <v>107</v>
      </c>
      <c r="B13443" s="20">
        <v>0.1</v>
      </c>
      <c r="C13443" s="19">
        <v>3916</v>
      </c>
      <c r="D13443" s="19">
        <v>50.802672309999998</v>
      </c>
      <c r="E13443" s="23">
        <v>3.2899999999999999E-2</v>
      </c>
      <c r="F13443" s="23">
        <v>2.7699999999999999E-2</v>
      </c>
      <c r="G13443" s="17">
        <v>0.84550561800000001</v>
      </c>
      <c r="H13443" s="17">
        <v>0.15449438200000001</v>
      </c>
      <c r="I13443" s="17">
        <v>0.477409368</v>
      </c>
      <c r="J13443" s="17">
        <v>0.51849444</v>
      </c>
      <c r="K13443" s="17">
        <v>4.1000000000000003E-3</v>
      </c>
    </row>
    <row r="13444" spans="1:11" x14ac:dyDescent="0.45">
      <c r="A13444" s="10" t="s">
        <v>107</v>
      </c>
      <c r="B13444" s="20">
        <v>0.11</v>
      </c>
      <c r="C13444" s="19">
        <v>4318</v>
      </c>
      <c r="D13444" s="19">
        <v>64.395353009999994</v>
      </c>
      <c r="E13444" s="23">
        <v>3.5200000000000002E-2</v>
      </c>
      <c r="F13444" s="23">
        <v>3.0599999999999999E-2</v>
      </c>
      <c r="G13444" s="17">
        <v>0.83070866099999996</v>
      </c>
      <c r="H13444" s="17">
        <v>0.16929133900000001</v>
      </c>
      <c r="I13444" s="17">
        <v>0.50487532499999999</v>
      </c>
      <c r="J13444" s="17">
        <v>0.49188684799999999</v>
      </c>
      <c r="K13444" s="17">
        <v>3.2399999999999998E-3</v>
      </c>
    </row>
    <row r="13445" spans="1:11" x14ac:dyDescent="0.45">
      <c r="A13445" s="10" t="s">
        <v>107</v>
      </c>
      <c r="B13445" s="20">
        <v>0.12</v>
      </c>
      <c r="C13445" s="19">
        <v>4703</v>
      </c>
      <c r="D13445" s="19">
        <v>78.845162759999994</v>
      </c>
      <c r="E13445" s="23">
        <v>3.9300000000000002E-2</v>
      </c>
      <c r="F13445" s="23">
        <v>3.3700000000000001E-2</v>
      </c>
      <c r="G13445" s="17">
        <v>0.81841377800000004</v>
      </c>
      <c r="H13445" s="17">
        <v>0.18158622199999999</v>
      </c>
      <c r="I13445" s="17">
        <v>0.51365041499999997</v>
      </c>
      <c r="J13445" s="17">
        <v>0.483695192</v>
      </c>
      <c r="K13445" s="17">
        <v>2.65E-3</v>
      </c>
    </row>
    <row r="13446" spans="1:11" x14ac:dyDescent="0.45">
      <c r="A13446" s="10" t="s">
        <v>107</v>
      </c>
      <c r="B13446" s="20">
        <v>0.13</v>
      </c>
      <c r="C13446" s="19">
        <v>5079</v>
      </c>
      <c r="D13446" s="19">
        <v>94.249678599999996</v>
      </c>
      <c r="E13446" s="23">
        <v>4.2799999999999998E-2</v>
      </c>
      <c r="F13446" s="23">
        <v>3.6499999999999998E-2</v>
      </c>
      <c r="G13446" s="17">
        <v>0.81846820200000003</v>
      </c>
      <c r="H13446" s="17">
        <v>0.18153179799999999</v>
      </c>
      <c r="I13446" s="17">
        <v>0.52990477300000005</v>
      </c>
      <c r="J13446" s="17">
        <v>0.46785665999999998</v>
      </c>
      <c r="K13446" s="17">
        <v>2.2399999999999998E-3</v>
      </c>
    </row>
    <row r="13447" spans="1:11" x14ac:dyDescent="0.45">
      <c r="A13447" s="10" t="s">
        <v>107</v>
      </c>
      <c r="B13447" s="20">
        <v>0.14000000000000001</v>
      </c>
      <c r="C13447" s="19">
        <v>5469</v>
      </c>
      <c r="D13447" s="19">
        <v>111.2853585</v>
      </c>
      <c r="E13447" s="23">
        <v>4.4999999999999998E-2</v>
      </c>
      <c r="F13447" s="23">
        <v>3.9600000000000003E-2</v>
      </c>
      <c r="G13447" s="17">
        <v>0.80782592799999997</v>
      </c>
      <c r="H13447" s="17">
        <v>0.192174072</v>
      </c>
      <c r="I13447" s="17">
        <v>0.56694767300000004</v>
      </c>
      <c r="J13447" s="17">
        <v>0.43116935000000001</v>
      </c>
      <c r="K13447" s="17">
        <v>1.8799999999999999E-3</v>
      </c>
    </row>
    <row r="13448" spans="1:11" x14ac:dyDescent="0.45">
      <c r="A13448" s="10" t="s">
        <v>107</v>
      </c>
      <c r="B13448" s="20">
        <v>0.15</v>
      </c>
      <c r="C13448" s="19">
        <v>5822</v>
      </c>
      <c r="D13448" s="19">
        <v>127.73146939999999</v>
      </c>
      <c r="E13448" s="23">
        <v>4.8800000000000003E-2</v>
      </c>
      <c r="F13448" s="23">
        <v>4.2099999999999999E-2</v>
      </c>
      <c r="G13448" s="17">
        <v>0.80693919599999997</v>
      </c>
      <c r="H13448" s="17">
        <v>0.193060804</v>
      </c>
      <c r="I13448" s="17">
        <v>0.58454924200000002</v>
      </c>
      <c r="J13448" s="17">
        <v>0.41380429899999999</v>
      </c>
      <c r="K13448" s="17">
        <v>1.65E-3</v>
      </c>
    </row>
    <row r="13449" spans="1:11" x14ac:dyDescent="0.45">
      <c r="A13449" s="10" t="s">
        <v>107</v>
      </c>
      <c r="B13449" s="20">
        <v>0.16</v>
      </c>
      <c r="C13449" s="19">
        <v>6160</v>
      </c>
      <c r="D13449" s="19">
        <v>144.86164450000001</v>
      </c>
      <c r="E13449" s="23">
        <v>5.2299999999999999E-2</v>
      </c>
      <c r="F13449" s="23">
        <v>4.4600000000000001E-2</v>
      </c>
      <c r="G13449" s="17">
        <v>0.80113636399999999</v>
      </c>
      <c r="H13449" s="17">
        <v>0.19886363600000001</v>
      </c>
      <c r="I13449" s="17">
        <v>0.60864580400000001</v>
      </c>
      <c r="J13449" s="17">
        <v>0.38989570400000001</v>
      </c>
      <c r="K13449" s="17">
        <v>1.4599999999999999E-3</v>
      </c>
    </row>
    <row r="13450" spans="1:11" x14ac:dyDescent="0.45">
      <c r="A13450" s="10" t="s">
        <v>107</v>
      </c>
      <c r="B13450" s="20">
        <v>0.17</v>
      </c>
      <c r="C13450" s="19">
        <v>6583</v>
      </c>
      <c r="D13450" s="19">
        <v>167.8042001</v>
      </c>
      <c r="E13450" s="23">
        <v>5.7200000000000001E-2</v>
      </c>
      <c r="F13450" s="23">
        <v>4.7899999999999998E-2</v>
      </c>
      <c r="G13450" s="17">
        <v>0.79173629000000001</v>
      </c>
      <c r="H13450" s="17">
        <v>0.20826370999999999</v>
      </c>
      <c r="I13450" s="17">
        <v>0.64191543299999998</v>
      </c>
      <c r="J13450" s="17">
        <v>0.35682552699999998</v>
      </c>
      <c r="K13450" s="17">
        <v>1.2600000000000001E-3</v>
      </c>
    </row>
    <row r="13451" spans="1:11" x14ac:dyDescent="0.45">
      <c r="A13451" s="10" t="s">
        <v>107</v>
      </c>
      <c r="B13451" s="20">
        <v>0.18</v>
      </c>
      <c r="C13451" s="19">
        <v>6951</v>
      </c>
      <c r="D13451" s="19">
        <v>189.4447783</v>
      </c>
      <c r="E13451" s="23">
        <v>6.0699999999999997E-2</v>
      </c>
      <c r="F13451" s="23">
        <v>5.1200000000000002E-2</v>
      </c>
      <c r="G13451" s="17">
        <v>0.77974392199999998</v>
      </c>
      <c r="H13451" s="17">
        <v>0.22025607799999999</v>
      </c>
      <c r="I13451" s="17">
        <v>0.66588299699999998</v>
      </c>
      <c r="J13451" s="17">
        <v>0.33299906800000001</v>
      </c>
      <c r="K13451" s="17">
        <v>1.1199999999999999E-3</v>
      </c>
    </row>
    <row r="13452" spans="1:11" x14ac:dyDescent="0.45">
      <c r="A13452" s="10" t="s">
        <v>107</v>
      </c>
      <c r="B13452" s="20">
        <v>0.19</v>
      </c>
      <c r="C13452" s="19">
        <v>7330</v>
      </c>
      <c r="D13452" s="19">
        <v>213.2151748</v>
      </c>
      <c r="E13452" s="23">
        <v>6.5600000000000006E-2</v>
      </c>
      <c r="F13452" s="23">
        <v>5.4399999999999997E-2</v>
      </c>
      <c r="G13452" s="17">
        <v>0.77366984999999999</v>
      </c>
      <c r="H13452" s="17">
        <v>0.22633015000000001</v>
      </c>
      <c r="I13452" s="17">
        <v>0.65734532899999998</v>
      </c>
      <c r="J13452" s="17">
        <v>0.34165588899999999</v>
      </c>
      <c r="K13452" s="17">
        <v>9.990000000000001E-4</v>
      </c>
    </row>
    <row r="13453" spans="1:11" x14ac:dyDescent="0.45">
      <c r="A13453" s="10" t="s">
        <v>107</v>
      </c>
      <c r="B13453" s="20">
        <v>0.2</v>
      </c>
      <c r="C13453" s="19">
        <v>7714</v>
      </c>
      <c r="D13453" s="19">
        <v>239.09429510000001</v>
      </c>
      <c r="E13453" s="23">
        <v>6.9099999999999995E-2</v>
      </c>
      <c r="F13453" s="23">
        <v>5.8200000000000002E-2</v>
      </c>
      <c r="G13453" s="17">
        <v>0.77404718699999997</v>
      </c>
      <c r="H13453" s="17">
        <v>0.225952813</v>
      </c>
      <c r="I13453" s="17">
        <v>0.67835596099999995</v>
      </c>
      <c r="J13453" s="17">
        <v>0.32074661199999999</v>
      </c>
      <c r="K13453" s="17">
        <v>8.9700000000000001E-4</v>
      </c>
    </row>
    <row r="13454" spans="1:11" x14ac:dyDescent="0.45">
      <c r="A13454" s="10" t="s">
        <v>107</v>
      </c>
      <c r="B13454" s="20">
        <v>0.21</v>
      </c>
      <c r="C13454" s="19">
        <v>8088</v>
      </c>
      <c r="D13454" s="19">
        <v>265.60994470000003</v>
      </c>
      <c r="E13454" s="23">
        <v>7.2900000000000006E-2</v>
      </c>
      <c r="F13454" s="23">
        <v>6.1600000000000002E-2</v>
      </c>
      <c r="G13454" s="17">
        <v>0.77448071200000002</v>
      </c>
      <c r="H13454" s="17">
        <v>0.22551928800000001</v>
      </c>
      <c r="I13454" s="17">
        <v>0.68222392099999996</v>
      </c>
      <c r="J13454" s="17">
        <v>0.31697168399999998</v>
      </c>
      <c r="K13454" s="17">
        <v>8.0400000000000003E-4</v>
      </c>
    </row>
    <row r="13455" spans="1:11" x14ac:dyDescent="0.45">
      <c r="A13455" s="10" t="s">
        <v>107</v>
      </c>
      <c r="B13455" s="20">
        <v>0.22</v>
      </c>
      <c r="C13455" s="19">
        <v>8454</v>
      </c>
      <c r="D13455" s="19">
        <v>292.5808844</v>
      </c>
      <c r="E13455" s="23">
        <v>7.6200000000000004E-2</v>
      </c>
      <c r="F13455" s="23">
        <v>6.5100000000000005E-2</v>
      </c>
      <c r="G13455" s="17">
        <v>0.76401703300000001</v>
      </c>
      <c r="H13455" s="17">
        <v>0.23598296699999999</v>
      </c>
      <c r="I13455" s="17">
        <v>0.700158261</v>
      </c>
      <c r="J13455" s="17">
        <v>0.29910862999999999</v>
      </c>
      <c r="K13455" s="17">
        <v>7.3300000000000004E-4</v>
      </c>
    </row>
    <row r="13456" spans="1:11" x14ac:dyDescent="0.45">
      <c r="A13456" s="10" t="s">
        <v>107</v>
      </c>
      <c r="B13456" s="20">
        <v>0.23</v>
      </c>
      <c r="C13456" s="19">
        <v>8867</v>
      </c>
      <c r="D13456" s="19">
        <v>324.89691779999998</v>
      </c>
      <c r="E13456" s="23">
        <v>8.0600000000000005E-2</v>
      </c>
      <c r="F13456" s="23">
        <v>6.8900000000000003E-2</v>
      </c>
      <c r="G13456" s="17">
        <v>0.75606180199999995</v>
      </c>
      <c r="H13456" s="17">
        <v>0.24393819799999999</v>
      </c>
      <c r="I13456" s="17">
        <v>0.725306114</v>
      </c>
      <c r="J13456" s="17">
        <v>0.274031676</v>
      </c>
      <c r="K13456" s="17">
        <v>6.6200000000000005E-4</v>
      </c>
    </row>
    <row r="13457" spans="1:11" x14ac:dyDescent="0.45">
      <c r="A13457" s="10" t="s">
        <v>107</v>
      </c>
      <c r="B13457" s="20">
        <v>0.24</v>
      </c>
      <c r="C13457" s="19">
        <v>9218</v>
      </c>
      <c r="D13457" s="19">
        <v>354.17142489999998</v>
      </c>
      <c r="E13457" s="23">
        <v>8.5699999999999998E-2</v>
      </c>
      <c r="F13457" s="23">
        <v>7.1900000000000006E-2</v>
      </c>
      <c r="G13457" s="17">
        <v>0.74972879100000001</v>
      </c>
      <c r="H13457" s="17">
        <v>0.25027120899999999</v>
      </c>
      <c r="I13457" s="17">
        <v>0.74386869600000005</v>
      </c>
      <c r="J13457" s="17">
        <v>0.255525897</v>
      </c>
      <c r="K13457" s="17">
        <v>6.0499999999999996E-4</v>
      </c>
    </row>
    <row r="13458" spans="1:11" x14ac:dyDescent="0.45">
      <c r="A13458" s="10" t="s">
        <v>107</v>
      </c>
      <c r="B13458" s="20">
        <v>0.25</v>
      </c>
      <c r="C13458" s="19">
        <v>9556</v>
      </c>
      <c r="D13458" s="19">
        <v>384.08069649999999</v>
      </c>
      <c r="E13458" s="23">
        <v>9.0399999999999994E-2</v>
      </c>
      <c r="F13458" s="23">
        <v>7.5300000000000006E-2</v>
      </c>
      <c r="G13458" s="17">
        <v>0.74926747599999999</v>
      </c>
      <c r="H13458" s="17">
        <v>0.25073252400000001</v>
      </c>
      <c r="I13458" s="17">
        <v>0.76183999199999997</v>
      </c>
      <c r="J13458" s="17">
        <v>0.23760121000000001</v>
      </c>
      <c r="K13458" s="17">
        <v>5.5900000000000004E-4</v>
      </c>
    </row>
    <row r="13459" spans="1:11" x14ac:dyDescent="0.45">
      <c r="A13459" s="10" t="s">
        <v>107</v>
      </c>
      <c r="B13459" s="20">
        <v>0.26</v>
      </c>
      <c r="C13459" s="19">
        <v>9960</v>
      </c>
      <c r="D13459" s="19">
        <v>421.17962940000001</v>
      </c>
      <c r="E13459" s="23">
        <v>9.3899999999999997E-2</v>
      </c>
      <c r="F13459" s="23">
        <v>7.9500000000000001E-2</v>
      </c>
      <c r="G13459" s="17">
        <v>0.74728915699999998</v>
      </c>
      <c r="H13459" s="17">
        <v>0.25271084300000002</v>
      </c>
      <c r="I13459" s="17">
        <v>0.78469807000000003</v>
      </c>
      <c r="J13459" s="17">
        <v>0.21480012900000001</v>
      </c>
      <c r="K13459" s="17">
        <v>5.0199999999999995E-4</v>
      </c>
    </row>
    <row r="13460" spans="1:11" x14ac:dyDescent="0.45">
      <c r="A13460" s="10" t="s">
        <v>107</v>
      </c>
      <c r="B13460" s="20">
        <v>0.27</v>
      </c>
      <c r="C13460" s="19">
        <v>10343</v>
      </c>
      <c r="D13460" s="19">
        <v>458.177346</v>
      </c>
      <c r="E13460" s="23">
        <v>0.100236936</v>
      </c>
      <c r="F13460" s="23">
        <v>8.3099999999999993E-2</v>
      </c>
      <c r="G13460" s="17">
        <v>0.74862225699999996</v>
      </c>
      <c r="H13460" s="17">
        <v>0.25137774299999999</v>
      </c>
      <c r="I13460" s="17">
        <v>0.80045617700000005</v>
      </c>
      <c r="J13460" s="17">
        <v>0.19908193399999999</v>
      </c>
      <c r="K13460" s="17">
        <v>4.6200000000000001E-4</v>
      </c>
    </row>
    <row r="13461" spans="1:11" x14ac:dyDescent="0.45">
      <c r="A13461" s="10" t="s">
        <v>107</v>
      </c>
      <c r="B13461" s="20">
        <v>0.28000000000000003</v>
      </c>
      <c r="C13461" s="19">
        <v>10728</v>
      </c>
      <c r="D13461" s="19">
        <v>498.08800980000001</v>
      </c>
      <c r="E13461" s="23">
        <v>0.107031827</v>
      </c>
      <c r="F13461" s="23">
        <v>8.7499999999999994E-2</v>
      </c>
      <c r="G13461" s="17">
        <v>0.74757643500000004</v>
      </c>
      <c r="H13461" s="17">
        <v>0.25242356500000002</v>
      </c>
      <c r="I13461" s="17">
        <v>0.81176785500000004</v>
      </c>
      <c r="J13461" s="17">
        <v>0.187801255</v>
      </c>
      <c r="K13461" s="17">
        <v>4.3100000000000001E-4</v>
      </c>
    </row>
    <row r="13462" spans="1:11" x14ac:dyDescent="0.45">
      <c r="A13462" s="10" t="s">
        <v>107</v>
      </c>
      <c r="B13462" s="20">
        <v>0.28999999999999998</v>
      </c>
      <c r="C13462" s="19">
        <v>11138</v>
      </c>
      <c r="D13462" s="19">
        <v>542.72954500000003</v>
      </c>
      <c r="E13462" s="23">
        <v>0.110237771</v>
      </c>
      <c r="F13462" s="23">
        <v>9.1899999999999996E-2</v>
      </c>
      <c r="G13462" s="17">
        <v>0.74295205600000003</v>
      </c>
      <c r="H13462" s="17">
        <v>0.25704794399999997</v>
      </c>
      <c r="I13462" s="17">
        <v>0.82824496700000005</v>
      </c>
      <c r="J13462" s="17">
        <v>0.17136368699999999</v>
      </c>
      <c r="K13462" s="17">
        <v>3.9100000000000002E-4</v>
      </c>
    </row>
    <row r="13463" spans="1:11" x14ac:dyDescent="0.45">
      <c r="A13463" s="10" t="s">
        <v>107</v>
      </c>
      <c r="B13463" s="20">
        <v>0.3</v>
      </c>
      <c r="C13463" s="19">
        <v>11396</v>
      </c>
      <c r="D13463" s="19">
        <v>572.20841099999996</v>
      </c>
      <c r="E13463" s="23">
        <v>0.116299864</v>
      </c>
      <c r="F13463" s="23">
        <v>9.5200000000000007E-2</v>
      </c>
      <c r="G13463" s="17">
        <v>0.74587574599999995</v>
      </c>
      <c r="H13463" s="17">
        <v>0.25412425399999999</v>
      </c>
      <c r="I13463" s="17">
        <v>0.83275192799999997</v>
      </c>
      <c r="J13463" s="17">
        <v>0.166876577</v>
      </c>
      <c r="K13463" s="17">
        <v>3.7100000000000002E-4</v>
      </c>
    </row>
    <row r="13464" spans="1:11" x14ac:dyDescent="0.45">
      <c r="A13464" s="10" t="s">
        <v>107</v>
      </c>
      <c r="B13464" s="20">
        <v>0.31</v>
      </c>
      <c r="C13464" s="19">
        <v>11840</v>
      </c>
      <c r="D13464" s="19">
        <v>624.60015420000002</v>
      </c>
      <c r="E13464" s="23">
        <v>0.12099291500000001</v>
      </c>
      <c r="F13464" s="23">
        <v>0.100284898</v>
      </c>
      <c r="G13464" s="17">
        <v>0.74197635100000003</v>
      </c>
      <c r="H13464" s="17">
        <v>0.25802364900000002</v>
      </c>
      <c r="I13464" s="17">
        <v>0.84473563900000004</v>
      </c>
      <c r="J13464" s="17">
        <v>0.15492083100000001</v>
      </c>
      <c r="K13464" s="17">
        <v>3.4400000000000001E-4</v>
      </c>
    </row>
    <row r="13465" spans="1:11" x14ac:dyDescent="0.45">
      <c r="A13465" s="10" t="s">
        <v>107</v>
      </c>
      <c r="B13465" s="20">
        <v>0.32</v>
      </c>
      <c r="C13465" s="19">
        <v>12227</v>
      </c>
      <c r="D13465" s="19">
        <v>671.92868239999996</v>
      </c>
      <c r="E13465" s="23">
        <v>0.12509621500000001</v>
      </c>
      <c r="F13465" s="23">
        <v>0.10470464</v>
      </c>
      <c r="G13465" s="17">
        <v>0.74703525000000004</v>
      </c>
      <c r="H13465" s="17">
        <v>0.25296475000000002</v>
      </c>
      <c r="I13465" s="17">
        <v>0.85508971499999997</v>
      </c>
      <c r="J13465" s="17">
        <v>0.144591097</v>
      </c>
      <c r="K13465" s="17">
        <v>3.19E-4</v>
      </c>
    </row>
    <row r="13466" spans="1:11" x14ac:dyDescent="0.45">
      <c r="A13466" s="10" t="s">
        <v>107</v>
      </c>
      <c r="B13466" s="20">
        <v>0.33</v>
      </c>
      <c r="C13466" s="19">
        <v>12604</v>
      </c>
      <c r="D13466" s="19">
        <v>720.52787209999997</v>
      </c>
      <c r="E13466" s="23">
        <v>0.132033181</v>
      </c>
      <c r="F13466" s="23">
        <v>0.10921642199999999</v>
      </c>
      <c r="G13466" s="17">
        <v>0.75</v>
      </c>
      <c r="H13466" s="17">
        <v>0.25</v>
      </c>
      <c r="I13466" s="17">
        <v>0.86398350199999996</v>
      </c>
      <c r="J13466" s="17">
        <v>0.13572116000000001</v>
      </c>
      <c r="K13466" s="17">
        <v>2.9500000000000001E-4</v>
      </c>
    </row>
    <row r="13467" spans="1:11" x14ac:dyDescent="0.45">
      <c r="A13467" s="10" t="s">
        <v>107</v>
      </c>
      <c r="B13467" s="20">
        <v>0.34</v>
      </c>
      <c r="C13467" s="19">
        <v>12979</v>
      </c>
      <c r="D13467" s="19">
        <v>770.66831119999995</v>
      </c>
      <c r="E13467" s="23">
        <v>0.13467414999999999</v>
      </c>
      <c r="F13467" s="23">
        <v>0.113502652</v>
      </c>
      <c r="G13467" s="17">
        <v>0.74612836100000002</v>
      </c>
      <c r="H13467" s="17">
        <v>0.25387163899999998</v>
      </c>
      <c r="I13467" s="17">
        <v>0.87366442600000005</v>
      </c>
      <c r="J13467" s="17">
        <v>0.12606125600000001</v>
      </c>
      <c r="K13467" s="17">
        <v>2.7399999999999999E-4</v>
      </c>
    </row>
    <row r="13468" spans="1:11" x14ac:dyDescent="0.45">
      <c r="A13468" s="10" t="s">
        <v>107</v>
      </c>
      <c r="B13468" s="20">
        <v>0.35</v>
      </c>
      <c r="C13468" s="19">
        <v>13348</v>
      </c>
      <c r="D13468" s="19">
        <v>821.89694159999999</v>
      </c>
      <c r="E13468" s="23">
        <v>0.14317003</v>
      </c>
      <c r="F13468" s="23">
        <v>0.118287094</v>
      </c>
      <c r="G13468" s="17">
        <v>0.74243332299999998</v>
      </c>
      <c r="H13468" s="17">
        <v>0.25756667700000002</v>
      </c>
      <c r="I13468" s="17">
        <v>0.87901729500000003</v>
      </c>
      <c r="J13468" s="17">
        <v>0.120723158</v>
      </c>
      <c r="K13468" s="17">
        <v>2.5999999999999998E-4</v>
      </c>
    </row>
    <row r="13469" spans="1:11" x14ac:dyDescent="0.45">
      <c r="A13469" s="10" t="s">
        <v>107</v>
      </c>
      <c r="B13469" s="20">
        <v>0.36</v>
      </c>
      <c r="C13469" s="19">
        <v>13724</v>
      </c>
      <c r="D13469" s="19">
        <v>877.01062009999998</v>
      </c>
      <c r="E13469" s="23">
        <v>0.14953444199999999</v>
      </c>
      <c r="F13469" s="23">
        <v>0.123067131</v>
      </c>
      <c r="G13469" s="17">
        <v>0.73790440099999999</v>
      </c>
      <c r="H13469" s="17">
        <v>0.26209559900000001</v>
      </c>
      <c r="I13469" s="17">
        <v>0.88609201699999995</v>
      </c>
      <c r="J13469" s="17">
        <v>0.113663634</v>
      </c>
      <c r="K13469" s="17">
        <v>2.4399999999999999E-4</v>
      </c>
    </row>
    <row r="13470" spans="1:11" x14ac:dyDescent="0.45">
      <c r="A13470" s="10" t="s">
        <v>107</v>
      </c>
      <c r="B13470" s="20">
        <v>0.37</v>
      </c>
      <c r="C13470" s="19">
        <v>14110</v>
      </c>
      <c r="D13470" s="19">
        <v>935.54760620000002</v>
      </c>
      <c r="E13470" s="23">
        <v>0.15530999500000001</v>
      </c>
      <c r="F13470" s="23">
        <v>0.12786177000000001</v>
      </c>
      <c r="G13470" s="17">
        <v>0.73862508900000001</v>
      </c>
      <c r="H13470" s="17">
        <v>0.26137491099999999</v>
      </c>
      <c r="I13470" s="17">
        <v>0.89147950300000001</v>
      </c>
      <c r="J13470" s="17">
        <v>0.107834104</v>
      </c>
      <c r="K13470" s="17">
        <v>6.8599999999999998E-4</v>
      </c>
    </row>
    <row r="13471" spans="1:11" x14ac:dyDescent="0.45">
      <c r="A13471" s="10" t="s">
        <v>107</v>
      </c>
      <c r="B13471" s="20">
        <v>0.38</v>
      </c>
      <c r="C13471" s="19">
        <v>14487</v>
      </c>
      <c r="D13471" s="19">
        <v>995.89239729999997</v>
      </c>
      <c r="E13471" s="23">
        <v>0.16429998200000001</v>
      </c>
      <c r="F13471" s="23">
        <v>0.13263968100000001</v>
      </c>
      <c r="G13471" s="17">
        <v>0.73811002999999997</v>
      </c>
      <c r="H13471" s="17">
        <v>0.26188997000000003</v>
      </c>
      <c r="I13471" s="17">
        <v>0.89757082600000004</v>
      </c>
      <c r="J13471" s="17">
        <v>0.101781308</v>
      </c>
      <c r="K13471" s="17">
        <v>6.4800000000000003E-4</v>
      </c>
    </row>
    <row r="13472" spans="1:11" x14ac:dyDescent="0.45">
      <c r="A13472" s="10" t="s">
        <v>107</v>
      </c>
      <c r="B13472" s="20">
        <v>0.39</v>
      </c>
      <c r="C13472" s="19">
        <v>14825</v>
      </c>
      <c r="D13472" s="19">
        <v>1052.0060080000001</v>
      </c>
      <c r="E13472" s="23">
        <v>0.16832370099999999</v>
      </c>
      <c r="F13472" s="23">
        <v>0.137278862</v>
      </c>
      <c r="G13472" s="17">
        <v>0.74239460400000001</v>
      </c>
      <c r="H13472" s="17">
        <v>0.25760539599999999</v>
      </c>
      <c r="I13472" s="17">
        <v>0.90182688300000002</v>
      </c>
      <c r="J13472" s="17">
        <v>9.7600000000000006E-2</v>
      </c>
      <c r="K13472" s="17">
        <v>6.2100000000000002E-4</v>
      </c>
    </row>
    <row r="13473" spans="1:11" x14ac:dyDescent="0.45">
      <c r="A13473" s="10" t="s">
        <v>107</v>
      </c>
      <c r="B13473" s="20">
        <v>0.4</v>
      </c>
      <c r="C13473" s="19">
        <v>15220</v>
      </c>
      <c r="D13473" s="19">
        <v>1120.328156</v>
      </c>
      <c r="E13473" s="23">
        <v>0.17802741</v>
      </c>
      <c r="F13473" s="23">
        <v>0.14317268799999999</v>
      </c>
      <c r="G13473" s="17">
        <v>0.743232589</v>
      </c>
      <c r="H13473" s="17">
        <v>0.256767411</v>
      </c>
      <c r="I13473" s="17">
        <v>0.90777506100000005</v>
      </c>
      <c r="J13473" s="17">
        <v>9.1600000000000001E-2</v>
      </c>
      <c r="K13473" s="17">
        <v>5.8299999999999997E-4</v>
      </c>
    </row>
    <row r="13474" spans="1:11" x14ac:dyDescent="0.45">
      <c r="A13474" s="10" t="s">
        <v>107</v>
      </c>
      <c r="B13474" s="20">
        <v>0.41</v>
      </c>
      <c r="C13474" s="19">
        <v>15615</v>
      </c>
      <c r="D13474" s="19">
        <v>1192.36537</v>
      </c>
      <c r="E13474" s="23">
        <v>0.18874010799999999</v>
      </c>
      <c r="F13474" s="23">
        <v>0.148522549</v>
      </c>
      <c r="G13474" s="17">
        <v>0.74614153100000002</v>
      </c>
      <c r="H13474" s="17">
        <v>0.25385846899999998</v>
      </c>
      <c r="I13474" s="17">
        <v>0.91270796200000004</v>
      </c>
      <c r="J13474" s="17">
        <v>8.6699999999999999E-2</v>
      </c>
      <c r="K13474" s="17">
        <v>5.4900000000000001E-4</v>
      </c>
    </row>
    <row r="13475" spans="1:11" x14ac:dyDescent="0.45">
      <c r="A13475" s="10" t="s">
        <v>107</v>
      </c>
      <c r="B13475" s="20">
        <v>0.42</v>
      </c>
      <c r="C13475" s="19">
        <v>15973</v>
      </c>
      <c r="D13475" s="19">
        <v>1261.1323030000001</v>
      </c>
      <c r="E13475" s="23">
        <v>0.197370451</v>
      </c>
      <c r="F13475" s="23">
        <v>0.15389594600000001</v>
      </c>
      <c r="G13475" s="17">
        <v>0.74344205799999996</v>
      </c>
      <c r="H13475" s="17">
        <v>0.25655794199999998</v>
      </c>
      <c r="I13475" s="17">
        <v>0.91705057599999995</v>
      </c>
      <c r="J13475" s="17">
        <v>8.2400000000000001E-2</v>
      </c>
      <c r="K13475" s="17">
        <v>5.1900000000000004E-4</v>
      </c>
    </row>
    <row r="13476" spans="1:11" x14ac:dyDescent="0.45">
      <c r="A13476" s="10" t="s">
        <v>107</v>
      </c>
      <c r="B13476" s="20">
        <v>0.43</v>
      </c>
      <c r="C13476" s="19">
        <v>16328</v>
      </c>
      <c r="D13476" s="19">
        <v>1332.7906949999999</v>
      </c>
      <c r="E13476" s="23">
        <v>0.20501873000000001</v>
      </c>
      <c r="F13476" s="23">
        <v>0.16063528999999999</v>
      </c>
      <c r="G13476" s="17">
        <v>0.741364527</v>
      </c>
      <c r="H13476" s="17">
        <v>0.258635473</v>
      </c>
      <c r="I13476" s="17">
        <v>0.92100799200000005</v>
      </c>
      <c r="J13476" s="17">
        <v>7.85E-2</v>
      </c>
      <c r="K13476" s="17">
        <v>4.9200000000000003E-4</v>
      </c>
    </row>
    <row r="13477" spans="1:11" x14ac:dyDescent="0.45">
      <c r="A13477" s="10" t="s">
        <v>107</v>
      </c>
      <c r="B13477" s="20">
        <v>0.44</v>
      </c>
      <c r="C13477" s="19">
        <v>16714</v>
      </c>
      <c r="D13477" s="19">
        <v>1413.110175</v>
      </c>
      <c r="E13477" s="23">
        <v>0.21196052800000001</v>
      </c>
      <c r="F13477" s="23">
        <v>0.16735117599999999</v>
      </c>
      <c r="G13477" s="17">
        <v>0.73884169</v>
      </c>
      <c r="H13477" s="17">
        <v>0.26115831</v>
      </c>
      <c r="I13477" s="17">
        <v>0.92584447599999997</v>
      </c>
      <c r="J13477" s="17">
        <v>7.3700000000000002E-2</v>
      </c>
      <c r="K13477" s="17">
        <v>4.6200000000000001E-4</v>
      </c>
    </row>
    <row r="13478" spans="1:11" x14ac:dyDescent="0.45">
      <c r="A13478" s="10" t="s">
        <v>107</v>
      </c>
      <c r="B13478" s="20">
        <v>0.45</v>
      </c>
      <c r="C13478" s="19">
        <v>17119</v>
      </c>
      <c r="D13478" s="19">
        <v>1500.337168</v>
      </c>
      <c r="E13478" s="23">
        <v>0.21920361299999999</v>
      </c>
      <c r="F13478" s="23">
        <v>0.17414692700000001</v>
      </c>
      <c r="G13478" s="17">
        <v>0.73579064199999999</v>
      </c>
      <c r="H13478" s="17">
        <v>0.26420935800000001</v>
      </c>
      <c r="I13478" s="17">
        <v>0.92894811600000005</v>
      </c>
      <c r="J13478" s="17">
        <v>7.0599999999999996E-2</v>
      </c>
      <c r="K13478" s="17">
        <v>4.37E-4</v>
      </c>
    </row>
    <row r="13479" spans="1:11" x14ac:dyDescent="0.45">
      <c r="A13479" s="10" t="s">
        <v>107</v>
      </c>
      <c r="B13479" s="20">
        <v>0.46</v>
      </c>
      <c r="C13479" s="19">
        <v>17453</v>
      </c>
      <c r="D13479" s="19">
        <v>1574.939836</v>
      </c>
      <c r="E13479" s="23">
        <v>0.22954333299999999</v>
      </c>
      <c r="F13479" s="23">
        <v>0.17995840299999999</v>
      </c>
      <c r="G13479" s="17">
        <v>0.73127829</v>
      </c>
      <c r="H13479" s="17">
        <v>0.26872171</v>
      </c>
      <c r="I13479" s="17">
        <v>0.93214458600000005</v>
      </c>
      <c r="J13479" s="17">
        <v>6.7400000000000002E-2</v>
      </c>
      <c r="K13479" s="17">
        <v>4.1599999999999997E-4</v>
      </c>
    </row>
    <row r="13480" spans="1:11" x14ac:dyDescent="0.45">
      <c r="A13480" s="10" t="s">
        <v>107</v>
      </c>
      <c r="B13480" s="20">
        <v>0.47</v>
      </c>
      <c r="C13480" s="19">
        <v>17845</v>
      </c>
      <c r="D13480" s="19">
        <v>1665.6313700000001</v>
      </c>
      <c r="E13480" s="23">
        <v>0.236294158</v>
      </c>
      <c r="F13480" s="23">
        <v>0.18758355099999999</v>
      </c>
      <c r="G13480" s="17">
        <v>0.730961054</v>
      </c>
      <c r="H13480" s="17">
        <v>0.269038946</v>
      </c>
      <c r="I13480" s="17">
        <v>0.93567739599999999</v>
      </c>
      <c r="J13480" s="17">
        <v>6.3899999999999998E-2</v>
      </c>
      <c r="K13480" s="17">
        <v>3.9199999999999999E-4</v>
      </c>
    </row>
    <row r="13481" spans="1:11" x14ac:dyDescent="0.45">
      <c r="A13481" s="10" t="s">
        <v>107</v>
      </c>
      <c r="B13481" s="20">
        <v>0.48</v>
      </c>
      <c r="C13481" s="19">
        <v>18250</v>
      </c>
      <c r="D13481" s="19">
        <v>1763.5293939999999</v>
      </c>
      <c r="E13481" s="23">
        <v>0.24892260399999999</v>
      </c>
      <c r="F13481" s="23">
        <v>0.19472547500000001</v>
      </c>
      <c r="G13481" s="17">
        <v>0.73073972600000003</v>
      </c>
      <c r="H13481" s="17">
        <v>0.26926027400000002</v>
      </c>
      <c r="I13481" s="17">
        <v>0.93930885799999997</v>
      </c>
      <c r="J13481" s="17">
        <v>6.0299999999999999E-2</v>
      </c>
      <c r="K13481" s="17">
        <v>3.6999999999999999E-4</v>
      </c>
    </row>
    <row r="13482" spans="1:11" x14ac:dyDescent="0.45">
      <c r="A13482" s="10" t="s">
        <v>107</v>
      </c>
      <c r="B13482" s="20">
        <v>0.49</v>
      </c>
      <c r="C13482" s="19">
        <v>18615</v>
      </c>
      <c r="D13482" s="19">
        <v>1855.6559239999999</v>
      </c>
      <c r="E13482" s="23">
        <v>0.25685667600000001</v>
      </c>
      <c r="F13482" s="23">
        <v>0.201989485</v>
      </c>
      <c r="G13482" s="17">
        <v>0.73182917000000003</v>
      </c>
      <c r="H13482" s="17">
        <v>0.26817083000000003</v>
      </c>
      <c r="I13482" s="17">
        <v>0.94078695999999995</v>
      </c>
      <c r="J13482" s="17">
        <v>5.8900000000000001E-2</v>
      </c>
      <c r="K13482" s="17">
        <v>3.5399999999999999E-4</v>
      </c>
    </row>
    <row r="13483" spans="1:11" x14ac:dyDescent="0.45">
      <c r="A13483" s="10" t="s">
        <v>107</v>
      </c>
      <c r="B13483" s="20">
        <v>0.5</v>
      </c>
      <c r="C13483" s="19">
        <v>18985</v>
      </c>
      <c r="D13483" s="19">
        <v>1952.22551</v>
      </c>
      <c r="E13483" s="23">
        <v>0.26684762899999998</v>
      </c>
      <c r="F13483" s="23">
        <v>0.209311104</v>
      </c>
      <c r="G13483" s="17">
        <v>0.73315775599999999</v>
      </c>
      <c r="H13483" s="17">
        <v>0.26684224400000001</v>
      </c>
      <c r="I13483" s="17">
        <v>0.94393648299999999</v>
      </c>
      <c r="J13483" s="17">
        <v>5.57E-2</v>
      </c>
      <c r="K13483" s="17">
        <v>3.3500000000000001E-4</v>
      </c>
    </row>
    <row r="13484" spans="1:11" x14ac:dyDescent="0.45">
      <c r="A13484" s="10" t="s">
        <v>107</v>
      </c>
      <c r="B13484" s="20">
        <v>0.51</v>
      </c>
      <c r="C13484" s="19">
        <v>19378</v>
      </c>
      <c r="D13484" s="19">
        <v>2057.7867249999999</v>
      </c>
      <c r="E13484" s="23">
        <v>0.27196516799999998</v>
      </c>
      <c r="F13484" s="23">
        <v>0.21688648699999999</v>
      </c>
      <c r="G13484" s="17">
        <v>0.73609247600000005</v>
      </c>
      <c r="H13484" s="17">
        <v>0.263907524</v>
      </c>
      <c r="I13484" s="17">
        <v>0.947180841</v>
      </c>
      <c r="J13484" s="17">
        <v>5.2499999999999998E-2</v>
      </c>
      <c r="K13484" s="17">
        <v>3.1599999999999998E-4</v>
      </c>
    </row>
    <row r="13485" spans="1:11" x14ac:dyDescent="0.45">
      <c r="A13485" s="10" t="s">
        <v>107</v>
      </c>
      <c r="B13485" s="20">
        <v>0.52</v>
      </c>
      <c r="C13485" s="19">
        <v>19755</v>
      </c>
      <c r="D13485" s="19">
        <v>2163.2844839999998</v>
      </c>
      <c r="E13485" s="23">
        <v>0.28561308800000001</v>
      </c>
      <c r="F13485" s="23">
        <v>0.22429016199999999</v>
      </c>
      <c r="G13485" s="17">
        <v>0.73657301900000005</v>
      </c>
      <c r="H13485" s="17">
        <v>0.263426981</v>
      </c>
      <c r="I13485" s="17">
        <v>0.94942761499999995</v>
      </c>
      <c r="J13485" s="17">
        <v>5.0299999999999997E-2</v>
      </c>
      <c r="K13485" s="17">
        <v>3.0200000000000002E-4</v>
      </c>
    </row>
    <row r="13486" spans="1:11" x14ac:dyDescent="0.45">
      <c r="A13486" s="10" t="s">
        <v>107</v>
      </c>
      <c r="B13486" s="20">
        <v>0.53</v>
      </c>
      <c r="C13486" s="19">
        <v>20123</v>
      </c>
      <c r="D13486" s="19">
        <v>2270.5879329999998</v>
      </c>
      <c r="E13486" s="23">
        <v>0.300842204</v>
      </c>
      <c r="F13486" s="23">
        <v>0.23236931399999999</v>
      </c>
      <c r="G13486" s="17">
        <v>0.73816031400000004</v>
      </c>
      <c r="H13486" s="17">
        <v>0.26183968600000002</v>
      </c>
      <c r="I13486" s="17">
        <v>0.95198432600000005</v>
      </c>
      <c r="J13486" s="17">
        <v>4.7699999999999999E-2</v>
      </c>
      <c r="K13486" s="17">
        <v>2.8699999999999998E-4</v>
      </c>
    </row>
    <row r="13487" spans="1:11" x14ac:dyDescent="0.45">
      <c r="A13487" s="10" t="s">
        <v>107</v>
      </c>
      <c r="B13487" s="20">
        <v>0.54</v>
      </c>
      <c r="C13487" s="19">
        <v>20506</v>
      </c>
      <c r="D13487" s="19">
        <v>2388.0432620000001</v>
      </c>
      <c r="E13487" s="23">
        <v>0.31603734</v>
      </c>
      <c r="F13487" s="23">
        <v>0.240579072</v>
      </c>
      <c r="G13487" s="17">
        <v>0.737393933</v>
      </c>
      <c r="H13487" s="17">
        <v>0.262606067</v>
      </c>
      <c r="I13487" s="17">
        <v>0.954152428</v>
      </c>
      <c r="J13487" s="17">
        <v>4.5574390999999999E-2</v>
      </c>
      <c r="K13487" s="17">
        <v>2.7300000000000002E-4</v>
      </c>
    </row>
    <row r="13488" spans="1:11" x14ac:dyDescent="0.45">
      <c r="A13488" s="10" t="s">
        <v>107</v>
      </c>
      <c r="B13488" s="20">
        <v>0.55000000000000004</v>
      </c>
      <c r="C13488" s="19">
        <v>20883</v>
      </c>
      <c r="D13488" s="19">
        <v>2511.1154759999999</v>
      </c>
      <c r="E13488" s="23">
        <v>0.33732316099999998</v>
      </c>
      <c r="F13488" s="23">
        <v>0.249789607</v>
      </c>
      <c r="G13488" s="17">
        <v>0.73753771000000001</v>
      </c>
      <c r="H13488" s="17">
        <v>0.26246228999999999</v>
      </c>
      <c r="I13488" s="17">
        <v>0.95635703400000005</v>
      </c>
      <c r="J13488" s="17">
        <v>4.3400000000000001E-2</v>
      </c>
      <c r="K13488" s="17">
        <v>2.5999999999999998E-4</v>
      </c>
    </row>
    <row r="13489" spans="1:11" x14ac:dyDescent="0.45">
      <c r="A13489" s="10" t="s">
        <v>107</v>
      </c>
      <c r="B13489" s="20">
        <v>0.56000000000000005</v>
      </c>
      <c r="C13489" s="19">
        <v>21269</v>
      </c>
      <c r="D13489" s="19">
        <v>2644.7760269999999</v>
      </c>
      <c r="E13489" s="23">
        <v>0.35666101900000002</v>
      </c>
      <c r="F13489" s="23">
        <v>0.260547213</v>
      </c>
      <c r="G13489" s="17">
        <v>0.73919789400000002</v>
      </c>
      <c r="H13489" s="17">
        <v>0.26080210599999998</v>
      </c>
      <c r="I13489" s="17">
        <v>0.95668206499999997</v>
      </c>
      <c r="J13489" s="17">
        <v>4.3099999999999999E-2</v>
      </c>
      <c r="K13489" s="17">
        <v>2.4899999999999998E-4</v>
      </c>
    </row>
    <row r="13490" spans="1:11" x14ac:dyDescent="0.45">
      <c r="A13490" s="10" t="s">
        <v>107</v>
      </c>
      <c r="B13490" s="20">
        <v>0.56999999999999995</v>
      </c>
      <c r="C13490" s="19">
        <v>21654</v>
      </c>
      <c r="D13490" s="19">
        <v>2784.1046569999999</v>
      </c>
      <c r="E13490" s="23">
        <v>0.36626645800000002</v>
      </c>
      <c r="F13490" s="23">
        <v>0.27063640700000002</v>
      </c>
      <c r="G13490" s="17">
        <v>0.74115636799999995</v>
      </c>
      <c r="H13490" s="17">
        <v>0.25884363199999999</v>
      </c>
      <c r="I13490" s="17">
        <v>0.95885256299999999</v>
      </c>
      <c r="J13490" s="17">
        <v>4.0899999999999999E-2</v>
      </c>
      <c r="K13490" s="17">
        <v>2.3699999999999999E-4</v>
      </c>
    </row>
    <row r="13491" spans="1:11" x14ac:dyDescent="0.45">
      <c r="A13491" s="10" t="s">
        <v>107</v>
      </c>
      <c r="B13491" s="20">
        <v>0.57999999999999996</v>
      </c>
      <c r="C13491" s="19">
        <v>22015</v>
      </c>
      <c r="D13491" s="19">
        <v>2919.861253</v>
      </c>
      <c r="E13491" s="23">
        <v>0.38845096299999998</v>
      </c>
      <c r="F13491" s="23">
        <v>0.281254265</v>
      </c>
      <c r="G13491" s="17">
        <v>0.74163070600000003</v>
      </c>
      <c r="H13491" s="17">
        <v>0.25836929400000003</v>
      </c>
      <c r="I13491" s="17">
        <v>0.96062373099999998</v>
      </c>
      <c r="J13491" s="17">
        <v>3.9199999999999999E-2</v>
      </c>
      <c r="K13491" s="17">
        <v>2.2599999999999999E-4</v>
      </c>
    </row>
    <row r="13492" spans="1:11" x14ac:dyDescent="0.45">
      <c r="A13492" s="10" t="s">
        <v>107</v>
      </c>
      <c r="B13492" s="20">
        <v>0.59</v>
      </c>
      <c r="C13492" s="19">
        <v>22416</v>
      </c>
      <c r="D13492" s="19">
        <v>3077.7662300000002</v>
      </c>
      <c r="E13492" s="23">
        <v>0.400138728</v>
      </c>
      <c r="F13492" s="23">
        <v>0.29251359300000002</v>
      </c>
      <c r="G13492" s="17">
        <v>0.74286224099999998</v>
      </c>
      <c r="H13492" s="17">
        <v>0.25713775900000002</v>
      </c>
      <c r="I13492" s="17">
        <v>0.96256782100000005</v>
      </c>
      <c r="J13492" s="17">
        <v>3.7199999999999997E-2</v>
      </c>
      <c r="K13492" s="17">
        <v>2.1499999999999999E-4</v>
      </c>
    </row>
    <row r="13493" spans="1:11" x14ac:dyDescent="0.45">
      <c r="A13493" s="10" t="s">
        <v>107</v>
      </c>
      <c r="B13493" s="20">
        <v>0.6</v>
      </c>
      <c r="C13493" s="19">
        <v>22756</v>
      </c>
      <c r="D13493" s="19">
        <v>3215.2978720000001</v>
      </c>
      <c r="E13493" s="23">
        <v>0.412437041</v>
      </c>
      <c r="F13493" s="23">
        <v>0.30223407000000002</v>
      </c>
      <c r="G13493" s="17">
        <v>0.74239760899999996</v>
      </c>
      <c r="H13493" s="17">
        <v>0.25760239099999999</v>
      </c>
      <c r="I13493" s="17">
        <v>0.96423137699999995</v>
      </c>
      <c r="J13493" s="17">
        <v>3.56E-2</v>
      </c>
      <c r="K13493" s="17">
        <v>2.05E-4</v>
      </c>
    </row>
    <row r="13494" spans="1:11" x14ac:dyDescent="0.45">
      <c r="A13494" s="10" t="s">
        <v>107</v>
      </c>
      <c r="B13494" s="20">
        <v>0.61</v>
      </c>
      <c r="C13494" s="19">
        <v>23140</v>
      </c>
      <c r="D13494" s="19">
        <v>3376.6456020000001</v>
      </c>
      <c r="E13494" s="23">
        <v>0.43048788599999999</v>
      </c>
      <c r="F13494" s="23">
        <v>0.313852886</v>
      </c>
      <c r="G13494" s="17">
        <v>0.74256698399999999</v>
      </c>
      <c r="H13494" s="17">
        <v>0.25743301600000001</v>
      </c>
      <c r="I13494" s="17">
        <v>0.96584213799999996</v>
      </c>
      <c r="J13494" s="17">
        <v>3.4000000000000002E-2</v>
      </c>
      <c r="K13494" s="17">
        <v>1.9599999999999999E-4</v>
      </c>
    </row>
    <row r="13495" spans="1:11" x14ac:dyDescent="0.45">
      <c r="A13495" s="10" t="s">
        <v>107</v>
      </c>
      <c r="B13495" s="20">
        <v>0.62</v>
      </c>
      <c r="C13495" s="19">
        <v>23518</v>
      </c>
      <c r="D13495" s="19">
        <v>3540.9650510000001</v>
      </c>
      <c r="E13495" s="23">
        <v>0.441474176</v>
      </c>
      <c r="F13495" s="23">
        <v>0.32441931299999999</v>
      </c>
      <c r="G13495" s="17">
        <v>0.74292031599999997</v>
      </c>
      <c r="H13495" s="17">
        <v>0.25707968399999997</v>
      </c>
      <c r="I13495" s="17">
        <v>0.96743879200000005</v>
      </c>
      <c r="J13495" s="17">
        <v>3.2399999999999998E-2</v>
      </c>
      <c r="K13495" s="17">
        <v>1.8699999999999999E-4</v>
      </c>
    </row>
    <row r="13496" spans="1:11" x14ac:dyDescent="0.45">
      <c r="A13496" s="10" t="s">
        <v>107</v>
      </c>
      <c r="B13496" s="20">
        <v>0.63</v>
      </c>
      <c r="C13496" s="19">
        <v>23893</v>
      </c>
      <c r="D13496" s="19">
        <v>3711.3108130000001</v>
      </c>
      <c r="E13496" s="23">
        <v>0.46432838399999998</v>
      </c>
      <c r="F13496" s="23">
        <v>0.33745496899999999</v>
      </c>
      <c r="G13496" s="17">
        <v>0.74318838200000004</v>
      </c>
      <c r="H13496" s="17">
        <v>0.25681161800000002</v>
      </c>
      <c r="I13496" s="17">
        <v>0.96876516499999998</v>
      </c>
      <c r="J13496" s="17">
        <v>3.1099999999999999E-2</v>
      </c>
      <c r="K13496" s="17">
        <v>1.7799999999999999E-4</v>
      </c>
    </row>
    <row r="13497" spans="1:11" x14ac:dyDescent="0.45">
      <c r="A13497" s="10" t="s">
        <v>107</v>
      </c>
      <c r="B13497" s="20">
        <v>0.64</v>
      </c>
      <c r="C13497" s="19">
        <v>24228</v>
      </c>
      <c r="D13497" s="19">
        <v>3870.2216990000002</v>
      </c>
      <c r="E13497" s="23">
        <v>0.48713858399999999</v>
      </c>
      <c r="F13497" s="23">
        <v>0.34962634300000001</v>
      </c>
      <c r="G13497" s="17">
        <v>0.74364371799999995</v>
      </c>
      <c r="H13497" s="17">
        <v>0.25635628199999999</v>
      </c>
      <c r="I13497" s="17">
        <v>0.96985815500000006</v>
      </c>
      <c r="J13497" s="17">
        <v>0.03</v>
      </c>
      <c r="K13497" s="17">
        <v>1.7200000000000001E-4</v>
      </c>
    </row>
    <row r="13498" spans="1:11" x14ac:dyDescent="0.45">
      <c r="A13498" s="10" t="s">
        <v>107</v>
      </c>
      <c r="B13498" s="20">
        <v>0.65</v>
      </c>
      <c r="C13498" s="19">
        <v>24611</v>
      </c>
      <c r="D13498" s="19">
        <v>4058.8788850000001</v>
      </c>
      <c r="E13498" s="23">
        <v>0.49808206700000002</v>
      </c>
      <c r="F13498" s="23">
        <v>0.36447522700000001</v>
      </c>
      <c r="G13498" s="17">
        <v>0.74462638699999995</v>
      </c>
      <c r="H13498" s="17">
        <v>0.255373613</v>
      </c>
      <c r="I13498" s="17">
        <v>0.97134583900000004</v>
      </c>
      <c r="J13498" s="17">
        <v>2.8500000000000001E-2</v>
      </c>
      <c r="K13498" s="17">
        <v>1.63E-4</v>
      </c>
    </row>
    <row r="13499" spans="1:11" x14ac:dyDescent="0.45">
      <c r="A13499" s="10" t="s">
        <v>107</v>
      </c>
      <c r="B13499" s="20">
        <v>0.66</v>
      </c>
      <c r="C13499" s="19">
        <v>25023</v>
      </c>
      <c r="D13499" s="19">
        <v>4267.5112410000002</v>
      </c>
      <c r="E13499" s="23">
        <v>0.52639709000000001</v>
      </c>
      <c r="F13499" s="23">
        <v>0.377672059</v>
      </c>
      <c r="G13499" s="17">
        <v>0.74395556100000004</v>
      </c>
      <c r="H13499" s="17">
        <v>0.25604443900000001</v>
      </c>
      <c r="I13499" s="17">
        <v>0.97251085100000001</v>
      </c>
      <c r="J13499" s="17">
        <v>2.7300000000000001E-2</v>
      </c>
      <c r="K13499" s="17">
        <v>1.5699999999999999E-4</v>
      </c>
    </row>
    <row r="13500" spans="1:11" x14ac:dyDescent="0.45">
      <c r="A13500" s="10" t="s">
        <v>107</v>
      </c>
      <c r="B13500" s="20">
        <v>0.67</v>
      </c>
      <c r="C13500" s="19">
        <v>25394</v>
      </c>
      <c r="D13500" s="19">
        <v>4467.1673879999998</v>
      </c>
      <c r="E13500" s="23">
        <v>0.54943797000000005</v>
      </c>
      <c r="F13500" s="23">
        <v>0.39137797200000002</v>
      </c>
      <c r="G13500" s="17">
        <v>0.74541230199999997</v>
      </c>
      <c r="H13500" s="17">
        <v>0.25458769799999997</v>
      </c>
      <c r="I13500" s="17">
        <v>0.97367518099999995</v>
      </c>
      <c r="J13500" s="17">
        <v>2.6200000000000001E-2</v>
      </c>
      <c r="K13500" s="17">
        <v>1.4999999999999999E-4</v>
      </c>
    </row>
    <row r="13501" spans="1:11" x14ac:dyDescent="0.45">
      <c r="A13501" s="10" t="s">
        <v>107</v>
      </c>
      <c r="B13501" s="20">
        <v>0.68</v>
      </c>
      <c r="C13501" s="19">
        <v>25719</v>
      </c>
      <c r="D13501" s="19">
        <v>4649.0527540000003</v>
      </c>
      <c r="E13501" s="23">
        <v>0.57593330700000001</v>
      </c>
      <c r="F13501" s="23">
        <v>0.40396317700000001</v>
      </c>
      <c r="G13501" s="17">
        <v>0.74691861999999998</v>
      </c>
      <c r="H13501" s="17">
        <v>0.25308138000000002</v>
      </c>
      <c r="I13501" s="17">
        <v>0.97477396800000005</v>
      </c>
      <c r="J13501" s="17">
        <v>2.5100000000000001E-2</v>
      </c>
      <c r="K13501" s="17">
        <v>1.44E-4</v>
      </c>
    </row>
    <row r="13502" spans="1:11" x14ac:dyDescent="0.45">
      <c r="A13502" s="10" t="s">
        <v>107</v>
      </c>
      <c r="B13502" s="20">
        <v>0.69</v>
      </c>
      <c r="C13502" s="19">
        <v>26128</v>
      </c>
      <c r="D13502" s="19">
        <v>4887.0943429999998</v>
      </c>
      <c r="E13502" s="23">
        <v>0.59528101300000003</v>
      </c>
      <c r="F13502" s="23">
        <v>0.42330272499999999</v>
      </c>
      <c r="G13502" s="17">
        <v>0.74996172699999997</v>
      </c>
      <c r="H13502" s="17">
        <v>0.25003827299999998</v>
      </c>
      <c r="I13502" s="17">
        <v>0.97587320600000005</v>
      </c>
      <c r="J13502" s="17">
        <v>2.4E-2</v>
      </c>
      <c r="K13502" s="17">
        <v>1.37E-4</v>
      </c>
    </row>
    <row r="13503" spans="1:11" x14ac:dyDescent="0.45">
      <c r="A13503" s="10" t="s">
        <v>107</v>
      </c>
      <c r="B13503" s="20">
        <v>0.7</v>
      </c>
      <c r="C13503" s="19">
        <v>26529</v>
      </c>
      <c r="D13503" s="19">
        <v>5133.7415659999997</v>
      </c>
      <c r="E13503" s="23">
        <v>0.63522869199999998</v>
      </c>
      <c r="F13503" s="23">
        <v>0.43904598</v>
      </c>
      <c r="G13503" s="17">
        <v>0.75144181799999998</v>
      </c>
      <c r="H13503" s="17">
        <v>0.24855818199999999</v>
      </c>
      <c r="I13503" s="17">
        <v>0.97688349200000002</v>
      </c>
      <c r="J13503" s="17">
        <v>2.3E-2</v>
      </c>
      <c r="K13503" s="17">
        <v>1.3200000000000001E-4</v>
      </c>
    </row>
    <row r="13504" spans="1:11" x14ac:dyDescent="0.45">
      <c r="A13504" s="10" t="s">
        <v>107</v>
      </c>
      <c r="B13504" s="20">
        <v>0.71</v>
      </c>
      <c r="C13504" s="19">
        <v>26885</v>
      </c>
      <c r="D13504" s="19">
        <v>5364.7395889999998</v>
      </c>
      <c r="E13504" s="23">
        <v>0.66638681099999997</v>
      </c>
      <c r="F13504" s="23">
        <v>0.45702345300000002</v>
      </c>
      <c r="G13504" s="17">
        <v>0.75287334900000003</v>
      </c>
      <c r="H13504" s="17">
        <v>0.247126651</v>
      </c>
      <c r="I13504" s="17">
        <v>0.97784989300000003</v>
      </c>
      <c r="J13504" s="17">
        <v>2.1999999999999999E-2</v>
      </c>
      <c r="K13504" s="17">
        <v>1.26E-4</v>
      </c>
    </row>
    <row r="13505" spans="1:11" x14ac:dyDescent="0.45">
      <c r="A13505" s="10" t="s">
        <v>107</v>
      </c>
      <c r="B13505" s="20">
        <v>0.72</v>
      </c>
      <c r="C13505" s="19">
        <v>27266</v>
      </c>
      <c r="D13505" s="19">
        <v>5623.5525829999997</v>
      </c>
      <c r="E13505" s="23">
        <v>0.69132528199999999</v>
      </c>
      <c r="F13505" s="23">
        <v>0.47581317099999998</v>
      </c>
      <c r="G13505" s="17">
        <v>0.75581310099999999</v>
      </c>
      <c r="H13505" s="17">
        <v>0.24418689900000001</v>
      </c>
      <c r="I13505" s="17">
        <v>0.97862823099999996</v>
      </c>
      <c r="J13505" s="17">
        <v>2.1299999999999999E-2</v>
      </c>
      <c r="K13505" s="17">
        <v>1.22E-4</v>
      </c>
    </row>
    <row r="13506" spans="1:11" x14ac:dyDescent="0.45">
      <c r="A13506" s="10" t="s">
        <v>107</v>
      </c>
      <c r="B13506" s="20">
        <v>0.73</v>
      </c>
      <c r="C13506" s="19">
        <v>27657</v>
      </c>
      <c r="D13506" s="19">
        <v>5902.9297550000001</v>
      </c>
      <c r="E13506" s="23">
        <v>0.74022887299999995</v>
      </c>
      <c r="F13506" s="23">
        <v>0.49399293700000002</v>
      </c>
      <c r="G13506" s="17">
        <v>0.75593882199999995</v>
      </c>
      <c r="H13506" s="17">
        <v>0.24406117799999999</v>
      </c>
      <c r="I13506" s="17">
        <v>0.97943338199999996</v>
      </c>
      <c r="J13506" s="17">
        <v>2.0400000000000001E-2</v>
      </c>
      <c r="K13506" s="17">
        <v>1.17E-4</v>
      </c>
    </row>
    <row r="13507" spans="1:11" x14ac:dyDescent="0.45">
      <c r="A13507" s="10" t="s">
        <v>107</v>
      </c>
      <c r="B13507" s="20">
        <v>0.74</v>
      </c>
      <c r="C13507" s="19">
        <v>27949</v>
      </c>
      <c r="D13507" s="19">
        <v>6123.8004899999996</v>
      </c>
      <c r="E13507" s="23">
        <v>0.77808777900000003</v>
      </c>
      <c r="F13507" s="23">
        <v>0.51158266100000005</v>
      </c>
      <c r="G13507" s="17">
        <v>0.75723639499999995</v>
      </c>
      <c r="H13507" s="17">
        <v>0.24276360499999999</v>
      </c>
      <c r="I13507" s="17">
        <v>0.98007803999999998</v>
      </c>
      <c r="J13507" s="17">
        <v>1.9800000000000002E-2</v>
      </c>
      <c r="K13507" s="17">
        <v>1.13E-4</v>
      </c>
    </row>
    <row r="13508" spans="1:11" x14ac:dyDescent="0.45">
      <c r="A13508" s="10" t="s">
        <v>107</v>
      </c>
      <c r="B13508" s="20">
        <v>0.75</v>
      </c>
      <c r="C13508" s="19">
        <v>28410</v>
      </c>
      <c r="D13508" s="19">
        <v>6488.1318490000003</v>
      </c>
      <c r="E13508" s="23">
        <v>0.81091663700000005</v>
      </c>
      <c r="F13508" s="23">
        <v>0.53679082099999997</v>
      </c>
      <c r="G13508" s="17">
        <v>0.75624780000000003</v>
      </c>
      <c r="H13508" s="17">
        <v>0.2437522</v>
      </c>
      <c r="I13508" s="17">
        <v>0.981117927</v>
      </c>
      <c r="J13508" s="17">
        <v>1.8800000000000001E-2</v>
      </c>
      <c r="K13508" s="17">
        <v>1.07E-4</v>
      </c>
    </row>
    <row r="13509" spans="1:11" x14ac:dyDescent="0.45">
      <c r="A13509" s="10" t="s">
        <v>107</v>
      </c>
      <c r="B13509" s="20">
        <v>0.76</v>
      </c>
      <c r="C13509" s="19">
        <v>28768</v>
      </c>
      <c r="D13509" s="19">
        <v>6785.068276</v>
      </c>
      <c r="E13509" s="23">
        <v>0.84578275199999997</v>
      </c>
      <c r="F13509" s="23">
        <v>0.55727705400000005</v>
      </c>
      <c r="G13509" s="17">
        <v>0.75531840900000002</v>
      </c>
      <c r="H13509" s="17">
        <v>0.244681591</v>
      </c>
      <c r="I13509" s="17">
        <v>0.98177166100000002</v>
      </c>
      <c r="J13509" s="17">
        <v>1.8100000000000002E-2</v>
      </c>
      <c r="K13509" s="17">
        <v>1.03E-4</v>
      </c>
    </row>
    <row r="13510" spans="1:11" x14ac:dyDescent="0.45">
      <c r="A13510" s="10" t="s">
        <v>107</v>
      </c>
      <c r="B13510" s="20">
        <v>0.77</v>
      </c>
      <c r="C13510" s="19">
        <v>29163</v>
      </c>
      <c r="D13510" s="19">
        <v>7129.7051170000004</v>
      </c>
      <c r="E13510" s="23">
        <v>0.90153006300000005</v>
      </c>
      <c r="F13510" s="23">
        <v>0.58187907299999997</v>
      </c>
      <c r="G13510" s="17">
        <v>0.75705517300000003</v>
      </c>
      <c r="H13510" s="17">
        <v>0.242944827</v>
      </c>
      <c r="I13510" s="17">
        <v>0.98259419699999995</v>
      </c>
      <c r="J13510" s="17">
        <v>1.7299999999999999E-2</v>
      </c>
      <c r="K13510" s="17">
        <v>9.87E-5</v>
      </c>
    </row>
    <row r="13511" spans="1:11" x14ac:dyDescent="0.45">
      <c r="A13511" s="10" t="s">
        <v>107</v>
      </c>
      <c r="B13511" s="20">
        <v>0.78</v>
      </c>
      <c r="C13511" s="19">
        <v>29534</v>
      </c>
      <c r="D13511" s="19">
        <v>7475.9933970000002</v>
      </c>
      <c r="E13511" s="23">
        <v>0.96814394100000001</v>
      </c>
      <c r="F13511" s="23">
        <v>0.60575700399999999</v>
      </c>
      <c r="G13511" s="17">
        <v>0.75909121700000004</v>
      </c>
      <c r="H13511" s="17">
        <v>0.24090878299999999</v>
      </c>
      <c r="I13511" s="17">
        <v>0.98325038200000003</v>
      </c>
      <c r="J13511" s="17">
        <v>1.67E-2</v>
      </c>
      <c r="K13511" s="17">
        <v>9.4900000000000003E-5</v>
      </c>
    </row>
    <row r="13512" spans="1:11" x14ac:dyDescent="0.45">
      <c r="A13512" s="10" t="s">
        <v>107</v>
      </c>
      <c r="B13512" s="20">
        <v>0.79</v>
      </c>
      <c r="C13512" s="19">
        <v>29911</v>
      </c>
      <c r="D13512" s="19">
        <v>7858.827585</v>
      </c>
      <c r="E13512" s="23">
        <v>1.0511212999999999</v>
      </c>
      <c r="F13512" s="23">
        <v>0.63562273000000002</v>
      </c>
      <c r="G13512" s="17">
        <v>0.76112466999999995</v>
      </c>
      <c r="H13512" s="17">
        <v>0.23887533</v>
      </c>
      <c r="I13512" s="17">
        <v>0.98397895300000005</v>
      </c>
      <c r="J13512" s="17">
        <v>1.5900000000000001E-2</v>
      </c>
      <c r="K13512" s="17">
        <v>9.0699999999999996E-5</v>
      </c>
    </row>
    <row r="13513" spans="1:11" x14ac:dyDescent="0.45">
      <c r="A13513" s="10" t="s">
        <v>107</v>
      </c>
      <c r="B13513" s="20">
        <v>0.8</v>
      </c>
      <c r="C13513" s="19">
        <v>30141</v>
      </c>
      <c r="D13513" s="19">
        <v>8105.6970819999997</v>
      </c>
      <c r="E13513" s="23">
        <v>1.104060488</v>
      </c>
      <c r="F13513" s="23">
        <v>0.65344909200000001</v>
      </c>
      <c r="G13513" s="17">
        <v>0.76198533599999996</v>
      </c>
      <c r="H13513" s="17">
        <v>0.23801466399999999</v>
      </c>
      <c r="I13513" s="17">
        <v>0.98445853299999997</v>
      </c>
      <c r="J13513" s="17">
        <v>1.55E-2</v>
      </c>
      <c r="K13513" s="17">
        <v>8.7899999999999995E-5</v>
      </c>
    </row>
    <row r="13514" spans="1:11" x14ac:dyDescent="0.45">
      <c r="A13514" s="10" t="s">
        <v>107</v>
      </c>
      <c r="B13514" s="20">
        <v>0.80100000000000005</v>
      </c>
      <c r="C13514" s="19">
        <v>30175</v>
      </c>
      <c r="D13514" s="19">
        <v>8143.3973239999996</v>
      </c>
      <c r="E13514" s="23">
        <v>1.1141067250000001</v>
      </c>
      <c r="F13514" s="23">
        <v>0.65684531899999998</v>
      </c>
      <c r="G13514" s="17">
        <v>0.762220381</v>
      </c>
      <c r="H13514" s="17">
        <v>0.237779619</v>
      </c>
      <c r="I13514" s="17">
        <v>0.98450823700000001</v>
      </c>
      <c r="J13514" s="17">
        <v>1.54E-2</v>
      </c>
      <c r="K13514" s="17">
        <v>8.7499999999999999E-5</v>
      </c>
    </row>
    <row r="13515" spans="1:11" x14ac:dyDescent="0.45">
      <c r="A13515" s="10" t="s">
        <v>107</v>
      </c>
      <c r="B13515" s="20">
        <v>0.80200000000000005</v>
      </c>
      <c r="C13515" s="19">
        <v>30216</v>
      </c>
      <c r="D13515" s="19">
        <v>8189.342772</v>
      </c>
      <c r="E13515" s="23">
        <v>1.126392971</v>
      </c>
      <c r="F13515" s="23">
        <v>0.65947739100000002</v>
      </c>
      <c r="G13515" s="17">
        <v>0.76247683300000002</v>
      </c>
      <c r="H13515" s="17">
        <v>0.23752316700000001</v>
      </c>
      <c r="I13515" s="17">
        <v>0.984583074</v>
      </c>
      <c r="J13515" s="17">
        <v>1.5299999999999999E-2</v>
      </c>
      <c r="K13515" s="17">
        <v>8.7100000000000003E-5</v>
      </c>
    </row>
    <row r="13516" spans="1:11" x14ac:dyDescent="0.45">
      <c r="A13516" s="10" t="s">
        <v>107</v>
      </c>
      <c r="B13516" s="20">
        <v>0.80300000000000005</v>
      </c>
      <c r="C13516" s="19">
        <v>30251</v>
      </c>
      <c r="D13516" s="19">
        <v>8228.9187359999996</v>
      </c>
      <c r="E13516" s="23">
        <v>1.137978519</v>
      </c>
      <c r="F13516" s="23">
        <v>0.66345849999999995</v>
      </c>
      <c r="G13516" s="17">
        <v>0.76268553100000003</v>
      </c>
      <c r="H13516" s="17">
        <v>0.237314469</v>
      </c>
      <c r="I13516" s="17">
        <v>0.98464949000000002</v>
      </c>
      <c r="J13516" s="17">
        <v>1.5299999999999999E-2</v>
      </c>
      <c r="K13516" s="17">
        <v>8.6700000000000007E-5</v>
      </c>
    </row>
    <row r="13517" spans="1:11" x14ac:dyDescent="0.45">
      <c r="A13517" s="10" t="s">
        <v>107</v>
      </c>
      <c r="B13517" s="20">
        <v>0.80400000000000005</v>
      </c>
      <c r="C13517" s="19">
        <v>30276</v>
      </c>
      <c r="D13517" s="19">
        <v>8257.3979230000004</v>
      </c>
      <c r="E13517" s="23">
        <v>1.14045639</v>
      </c>
      <c r="F13517" s="23">
        <v>0.66650037900000003</v>
      </c>
      <c r="G13517" s="17">
        <v>0.76288149000000005</v>
      </c>
      <c r="H13517" s="17">
        <v>0.23711851</v>
      </c>
      <c r="I13517" s="17">
        <v>0.98468832500000003</v>
      </c>
      <c r="J13517" s="17">
        <v>1.52E-2</v>
      </c>
      <c r="K13517" s="17">
        <v>8.6500000000000002E-5</v>
      </c>
    </row>
    <row r="13518" spans="1:11" x14ac:dyDescent="0.45">
      <c r="A13518" s="10" t="s">
        <v>107</v>
      </c>
      <c r="B13518" s="20">
        <v>0.80500000000000005</v>
      </c>
      <c r="C13518" s="19">
        <v>30326</v>
      </c>
      <c r="D13518" s="19">
        <v>8314.5948399999997</v>
      </c>
      <c r="E13518" s="23">
        <v>1.1504149509999999</v>
      </c>
      <c r="F13518" s="23">
        <v>0.66887917500000005</v>
      </c>
      <c r="G13518" s="17">
        <v>0.76264591400000004</v>
      </c>
      <c r="H13518" s="17">
        <v>0.23735408599999999</v>
      </c>
      <c r="I13518" s="17">
        <v>0.98479270100000005</v>
      </c>
      <c r="J13518" s="17">
        <v>1.5100000000000001E-2</v>
      </c>
      <c r="K13518" s="17">
        <v>8.5900000000000001E-5</v>
      </c>
    </row>
    <row r="13519" spans="1:11" x14ac:dyDescent="0.45">
      <c r="A13519" s="10" t="s">
        <v>107</v>
      </c>
      <c r="B13519" s="20">
        <v>0.80600000000000005</v>
      </c>
      <c r="C13519" s="19">
        <v>30365</v>
      </c>
      <c r="D13519" s="19">
        <v>8359.5084640000005</v>
      </c>
      <c r="E13519" s="23">
        <v>1.1541241870000001</v>
      </c>
      <c r="F13519" s="23">
        <v>0.67199758899999995</v>
      </c>
      <c r="G13519" s="17">
        <v>0.76272023700000002</v>
      </c>
      <c r="H13519" s="17">
        <v>0.237279763</v>
      </c>
      <c r="I13519" s="17">
        <v>0.98487271399999998</v>
      </c>
      <c r="J13519" s="17">
        <v>1.4999999999999999E-2</v>
      </c>
      <c r="K13519" s="17">
        <v>8.5400000000000002E-5</v>
      </c>
    </row>
    <row r="13520" spans="1:11" x14ac:dyDescent="0.45">
      <c r="A13520" s="10" t="s">
        <v>107</v>
      </c>
      <c r="B13520" s="20">
        <v>0.80700000000000005</v>
      </c>
      <c r="C13520" s="19">
        <v>30390</v>
      </c>
      <c r="D13520" s="19">
        <v>8388.4522990000005</v>
      </c>
      <c r="E13520" s="23">
        <v>1.1618380669999999</v>
      </c>
      <c r="F13520" s="23">
        <v>0.67672852400000005</v>
      </c>
      <c r="G13520" s="17">
        <v>0.76284962199999995</v>
      </c>
      <c r="H13520" s="17">
        <v>0.237150378</v>
      </c>
      <c r="I13520" s="17">
        <v>0.98492030399999997</v>
      </c>
      <c r="J13520" s="17">
        <v>1.4999999999999999E-2</v>
      </c>
      <c r="K13520" s="17">
        <v>8.5199999999999997E-5</v>
      </c>
    </row>
    <row r="13521" spans="1:11" x14ac:dyDescent="0.45">
      <c r="A13521" s="10" t="s">
        <v>107</v>
      </c>
      <c r="B13521" s="20">
        <v>0.80800000000000005</v>
      </c>
      <c r="C13521" s="19">
        <v>30439</v>
      </c>
      <c r="D13521" s="19">
        <v>8445.628772</v>
      </c>
      <c r="E13521" s="23">
        <v>1.171017537</v>
      </c>
      <c r="F13521" s="23">
        <v>0.67925000400000002</v>
      </c>
      <c r="G13521" s="17">
        <v>0.76309996999999996</v>
      </c>
      <c r="H13521" s="17">
        <v>0.23690003000000001</v>
      </c>
      <c r="I13521" s="17">
        <v>0.98502287399999999</v>
      </c>
      <c r="J13521" s="17">
        <v>1.49E-2</v>
      </c>
      <c r="K13521" s="17">
        <v>8.4599999999999996E-5</v>
      </c>
    </row>
    <row r="13522" spans="1:11" x14ac:dyDescent="0.45">
      <c r="A13522" s="10" t="s">
        <v>107</v>
      </c>
      <c r="B13522" s="20">
        <v>0.80900000000000005</v>
      </c>
      <c r="C13522" s="19">
        <v>30479</v>
      </c>
      <c r="D13522" s="19">
        <v>8492.6769089999998</v>
      </c>
      <c r="E13522" s="23">
        <v>1.1790381640000001</v>
      </c>
      <c r="F13522" s="23">
        <v>0.68329584099999996</v>
      </c>
      <c r="G13522" s="17">
        <v>0.76341087299999999</v>
      </c>
      <c r="H13522" s="17">
        <v>0.23658912700000001</v>
      </c>
      <c r="I13522" s="17">
        <v>0.98511134899999997</v>
      </c>
      <c r="J13522" s="17">
        <v>1.4800000000000001E-2</v>
      </c>
      <c r="K13522" s="17">
        <v>8.4099999999999998E-5</v>
      </c>
    </row>
    <row r="13523" spans="1:11" x14ac:dyDescent="0.45">
      <c r="A13523" s="10" t="s">
        <v>107</v>
      </c>
      <c r="B13523" s="20">
        <v>0.81</v>
      </c>
      <c r="C13523" s="19">
        <v>30514</v>
      </c>
      <c r="D13523" s="19">
        <v>8534.2216050000006</v>
      </c>
      <c r="E13523" s="23">
        <v>1.192401705</v>
      </c>
      <c r="F13523" s="23">
        <v>0.68693865300000001</v>
      </c>
      <c r="G13523" s="17">
        <v>0.76355115699999998</v>
      </c>
      <c r="H13523" s="17">
        <v>0.23644884299999999</v>
      </c>
      <c r="I13523" s="17">
        <v>0.98518097699999996</v>
      </c>
      <c r="J13523" s="17">
        <v>1.47E-2</v>
      </c>
      <c r="K13523" s="17">
        <v>8.3700000000000002E-5</v>
      </c>
    </row>
    <row r="13524" spans="1:11" x14ac:dyDescent="0.45">
      <c r="A13524" s="10" t="s">
        <v>107</v>
      </c>
      <c r="B13524" s="20">
        <v>0.81100000000000005</v>
      </c>
      <c r="C13524" s="19">
        <v>30555</v>
      </c>
      <c r="D13524" s="19">
        <v>8583.2798710000006</v>
      </c>
      <c r="E13524" s="23">
        <v>1.200922233</v>
      </c>
      <c r="F13524" s="23">
        <v>0.69008009599999998</v>
      </c>
      <c r="G13524" s="17">
        <v>0.76386843400000004</v>
      </c>
      <c r="H13524" s="17">
        <v>0.23613156599999999</v>
      </c>
      <c r="I13524" s="17">
        <v>0.98527602800000003</v>
      </c>
      <c r="J13524" s="17">
        <v>1.46E-2</v>
      </c>
      <c r="K13524" s="17">
        <v>8.3200000000000003E-5</v>
      </c>
    </row>
    <row r="13525" spans="1:11" x14ac:dyDescent="0.45">
      <c r="A13525" s="10" t="s">
        <v>107</v>
      </c>
      <c r="B13525" s="20">
        <v>0.81200000000000006</v>
      </c>
      <c r="C13525" s="19">
        <v>30586</v>
      </c>
      <c r="D13525" s="19">
        <v>8620.6660470000006</v>
      </c>
      <c r="E13525" s="23">
        <v>1.2104599810000001</v>
      </c>
      <c r="F13525" s="23">
        <v>0.69400940499999997</v>
      </c>
      <c r="G13525" s="17">
        <v>0.76397698300000005</v>
      </c>
      <c r="H13525" s="17">
        <v>0.236023017</v>
      </c>
      <c r="I13525" s="17">
        <v>0.98533031100000001</v>
      </c>
      <c r="J13525" s="17">
        <v>1.46E-2</v>
      </c>
      <c r="K13525" s="17">
        <v>8.2899999999999996E-5</v>
      </c>
    </row>
    <row r="13526" spans="1:11" x14ac:dyDescent="0.45">
      <c r="A13526" s="10" t="s">
        <v>107</v>
      </c>
      <c r="B13526" s="20">
        <v>0.81299999999999994</v>
      </c>
      <c r="C13526" s="19">
        <v>30630</v>
      </c>
      <c r="D13526" s="19">
        <v>8674.1727310000006</v>
      </c>
      <c r="E13526" s="23">
        <v>1.2268503909999999</v>
      </c>
      <c r="F13526" s="23">
        <v>0.69669202200000002</v>
      </c>
      <c r="G13526" s="17">
        <v>0.76376101900000004</v>
      </c>
      <c r="H13526" s="17">
        <v>0.23623898099999999</v>
      </c>
      <c r="I13526" s="17">
        <v>0.98541624999999999</v>
      </c>
      <c r="J13526" s="17">
        <v>1.4500000000000001E-2</v>
      </c>
      <c r="K13526" s="17">
        <v>8.2399999999999997E-5</v>
      </c>
    </row>
    <row r="13527" spans="1:11" x14ac:dyDescent="0.45">
      <c r="A13527" s="10" t="s">
        <v>107</v>
      </c>
      <c r="B13527" s="20">
        <v>0.81399999999999995</v>
      </c>
      <c r="C13527" s="19">
        <v>30668</v>
      </c>
      <c r="D13527" s="19">
        <v>8720.8556100000005</v>
      </c>
      <c r="E13527" s="23">
        <v>1.2308626229999999</v>
      </c>
      <c r="F13527" s="23">
        <v>0.69966100200000003</v>
      </c>
      <c r="G13527" s="17">
        <v>0.76395591500000004</v>
      </c>
      <c r="H13527" s="17">
        <v>0.23604408499999999</v>
      </c>
      <c r="I13527" s="17">
        <v>0.98547289299999996</v>
      </c>
      <c r="J13527" s="17">
        <v>1.44E-2</v>
      </c>
      <c r="K13527" s="17">
        <v>8.2100000000000003E-5</v>
      </c>
    </row>
    <row r="13528" spans="1:11" x14ac:dyDescent="0.45">
      <c r="A13528" s="10" t="s">
        <v>107</v>
      </c>
      <c r="B13528" s="20">
        <v>0.81499999999999995</v>
      </c>
      <c r="C13528" s="19">
        <v>30706</v>
      </c>
      <c r="D13528" s="19">
        <v>8767.7702829999998</v>
      </c>
      <c r="E13528" s="23">
        <v>1.236204206</v>
      </c>
      <c r="F13528" s="23">
        <v>0.70471688300000002</v>
      </c>
      <c r="G13528" s="17">
        <v>0.76398749399999999</v>
      </c>
      <c r="H13528" s="17">
        <v>0.23601250600000001</v>
      </c>
      <c r="I13528" s="17">
        <v>0.98555187499999997</v>
      </c>
      <c r="J13528" s="17">
        <v>1.44E-2</v>
      </c>
      <c r="K13528" s="17">
        <v>8.1600000000000005E-5</v>
      </c>
    </row>
    <row r="13529" spans="1:11" x14ac:dyDescent="0.45">
      <c r="A13529" s="10" t="s">
        <v>107</v>
      </c>
      <c r="B13529" s="20">
        <v>0.81599999999999995</v>
      </c>
      <c r="C13529" s="19">
        <v>30741</v>
      </c>
      <c r="D13529" s="19">
        <v>8811.0757919999996</v>
      </c>
      <c r="E13529" s="23">
        <v>1.2373792079999999</v>
      </c>
      <c r="F13529" s="23">
        <v>0.70751492999999999</v>
      </c>
      <c r="G13529" s="17">
        <v>0.76409355599999995</v>
      </c>
      <c r="H13529" s="17">
        <v>0.23590644399999999</v>
      </c>
      <c r="I13529" s="17">
        <v>0.985601167</v>
      </c>
      <c r="J13529" s="17">
        <v>1.43E-2</v>
      </c>
      <c r="K13529" s="17">
        <v>8.1299999999999997E-5</v>
      </c>
    </row>
    <row r="13530" spans="1:11" x14ac:dyDescent="0.45">
      <c r="A13530" s="10" t="s">
        <v>107</v>
      </c>
      <c r="B13530" s="20">
        <v>0.81699999999999995</v>
      </c>
      <c r="C13530" s="19">
        <v>30755</v>
      </c>
      <c r="D13530" s="19">
        <v>8828.466042</v>
      </c>
      <c r="E13530" s="23">
        <v>1.2491911689999999</v>
      </c>
      <c r="F13530" s="23">
        <v>0.71121751</v>
      </c>
      <c r="G13530" s="17">
        <v>0.76420094299999997</v>
      </c>
      <c r="H13530" s="17">
        <v>0.23579905700000001</v>
      </c>
      <c r="I13530" s="17">
        <v>0.98562923599999996</v>
      </c>
      <c r="J13530" s="17">
        <v>1.43E-2</v>
      </c>
      <c r="K13530" s="17">
        <v>8.1199999999999995E-5</v>
      </c>
    </row>
    <row r="13531" spans="1:11" x14ac:dyDescent="0.45">
      <c r="A13531" s="10" t="s">
        <v>107</v>
      </c>
      <c r="B13531" s="20">
        <v>0.81799999999999995</v>
      </c>
      <c r="C13531" s="19">
        <v>30817</v>
      </c>
      <c r="D13531" s="19">
        <v>8906.059131</v>
      </c>
      <c r="E13531" s="23">
        <v>1.2527463299999999</v>
      </c>
      <c r="F13531" s="23">
        <v>0.71387123500000005</v>
      </c>
      <c r="G13531" s="17">
        <v>0.76448064400000004</v>
      </c>
      <c r="H13531" s="17">
        <v>0.23551935600000001</v>
      </c>
      <c r="I13531" s="17">
        <v>0.98576185000000005</v>
      </c>
      <c r="J13531" s="17">
        <v>1.4200000000000001E-2</v>
      </c>
      <c r="K13531" s="17">
        <v>8.0400000000000003E-5</v>
      </c>
    </row>
    <row r="13532" spans="1:11" x14ac:dyDescent="0.45">
      <c r="A13532" s="10" t="s">
        <v>107</v>
      </c>
      <c r="B13532" s="20">
        <v>0.81899999999999995</v>
      </c>
      <c r="C13532" s="19">
        <v>30852</v>
      </c>
      <c r="D13532" s="19">
        <v>8950.0951519999999</v>
      </c>
      <c r="E13532" s="23">
        <v>1.2594216140000001</v>
      </c>
      <c r="F13532" s="23">
        <v>0.71916324899999995</v>
      </c>
      <c r="G13532" s="17">
        <v>0.76474782799999996</v>
      </c>
      <c r="H13532" s="17">
        <v>0.23525217200000001</v>
      </c>
      <c r="I13532" s="17">
        <v>0.98582802199999997</v>
      </c>
      <c r="J13532" s="17">
        <v>1.41E-2</v>
      </c>
      <c r="K13532" s="17">
        <v>8.0000000000000007E-5</v>
      </c>
    </row>
    <row r="13533" spans="1:11" x14ac:dyDescent="0.45">
      <c r="A13533" s="10" t="s">
        <v>107</v>
      </c>
      <c r="B13533" s="20">
        <v>0.82</v>
      </c>
      <c r="C13533" s="19">
        <v>30894</v>
      </c>
      <c r="D13533" s="19">
        <v>9003.2542290000001</v>
      </c>
      <c r="E13533" s="23">
        <v>1.2712007409999999</v>
      </c>
      <c r="F13533" s="23">
        <v>0.72269833400000005</v>
      </c>
      <c r="G13533" s="17">
        <v>0.76493817600000003</v>
      </c>
      <c r="H13533" s="17">
        <v>0.235061824</v>
      </c>
      <c r="I13533" s="17">
        <v>0.98589959699999996</v>
      </c>
      <c r="J13533" s="17">
        <v>1.4E-2</v>
      </c>
      <c r="K13533" s="17">
        <v>7.9599999999999997E-5</v>
      </c>
    </row>
    <row r="13534" spans="1:11" x14ac:dyDescent="0.45">
      <c r="A13534" s="10" t="s">
        <v>107</v>
      </c>
      <c r="B13534" s="20">
        <v>0.82099999999999995</v>
      </c>
      <c r="C13534" s="19">
        <v>30920</v>
      </c>
      <c r="D13534" s="19">
        <v>9036.5382960000006</v>
      </c>
      <c r="E13534" s="23">
        <v>1.2841104299999999</v>
      </c>
      <c r="F13534" s="23">
        <v>0.72563949299999997</v>
      </c>
      <c r="G13534" s="17">
        <v>0.76510349300000002</v>
      </c>
      <c r="H13534" s="17">
        <v>0.234896507</v>
      </c>
      <c r="I13534" s="17">
        <v>0.98593915399999998</v>
      </c>
      <c r="J13534" s="17">
        <v>1.4E-2</v>
      </c>
      <c r="K13534" s="17">
        <v>7.9400000000000006E-5</v>
      </c>
    </row>
    <row r="13535" spans="1:11" x14ac:dyDescent="0.45">
      <c r="A13535" s="10" t="s">
        <v>107</v>
      </c>
      <c r="B13535" s="20">
        <v>0.82199999999999995</v>
      </c>
      <c r="C13535" s="19">
        <v>30966</v>
      </c>
      <c r="D13535" s="19">
        <v>9095.8383849999991</v>
      </c>
      <c r="E13535" s="23">
        <v>1.2984986430000001</v>
      </c>
      <c r="F13535" s="23">
        <v>0.72894993900000005</v>
      </c>
      <c r="G13535" s="17">
        <v>0.76538784500000001</v>
      </c>
      <c r="H13535" s="17">
        <v>0.23461215499999999</v>
      </c>
      <c r="I13535" s="17">
        <v>0.986022277</v>
      </c>
      <c r="J13535" s="17">
        <v>1.3899999999999999E-2</v>
      </c>
      <c r="K13535" s="17">
        <v>7.8899999999999993E-5</v>
      </c>
    </row>
    <row r="13536" spans="1:11" x14ac:dyDescent="0.45">
      <c r="A13536" s="10" t="s">
        <v>107</v>
      </c>
      <c r="B13536" s="20">
        <v>0.82299999999999995</v>
      </c>
      <c r="C13536" s="19">
        <v>31005</v>
      </c>
      <c r="D13536" s="19">
        <v>9146.7594129999998</v>
      </c>
      <c r="E13536" s="23">
        <v>1.3090973850000001</v>
      </c>
      <c r="F13536" s="23">
        <v>0.73225866900000003</v>
      </c>
      <c r="G13536" s="17">
        <v>0.76565070099999999</v>
      </c>
      <c r="H13536" s="17">
        <v>0.23434929900000001</v>
      </c>
      <c r="I13536" s="17">
        <v>0.986083288</v>
      </c>
      <c r="J13536" s="17">
        <v>1.38E-2</v>
      </c>
      <c r="K13536" s="17">
        <v>7.86E-5</v>
      </c>
    </row>
    <row r="13537" spans="1:11" x14ac:dyDescent="0.45">
      <c r="A13537" s="10" t="s">
        <v>107</v>
      </c>
      <c r="B13537" s="20">
        <v>0.82399999999999995</v>
      </c>
      <c r="C13537" s="19">
        <v>31035</v>
      </c>
      <c r="D13537" s="19">
        <v>9186.1730480000006</v>
      </c>
      <c r="E13537" s="23">
        <v>1.3212927830000001</v>
      </c>
      <c r="F13537" s="23">
        <v>0.735115823</v>
      </c>
      <c r="G13537" s="17">
        <v>0.76571612700000002</v>
      </c>
      <c r="H13537" s="17">
        <v>0.234283873</v>
      </c>
      <c r="I13537" s="17">
        <v>0.98614085100000004</v>
      </c>
      <c r="J13537" s="17">
        <v>1.38E-2</v>
      </c>
      <c r="K13537" s="17">
        <v>7.8300000000000006E-5</v>
      </c>
    </row>
    <row r="13538" spans="1:11" x14ac:dyDescent="0.45">
      <c r="A13538" s="10" t="s">
        <v>107</v>
      </c>
      <c r="B13538" s="20">
        <v>0.82499999999999996</v>
      </c>
      <c r="C13538" s="19">
        <v>31081</v>
      </c>
      <c r="D13538" s="19">
        <v>9247.1644699999997</v>
      </c>
      <c r="E13538" s="23">
        <v>1.333738549</v>
      </c>
      <c r="F13538" s="23">
        <v>0.74138585999999995</v>
      </c>
      <c r="G13538" s="17">
        <v>0.76596634600000002</v>
      </c>
      <c r="H13538" s="17">
        <v>0.23403365400000001</v>
      </c>
      <c r="I13538" s="17">
        <v>0.98624381000000005</v>
      </c>
      <c r="J13538" s="17">
        <v>1.37E-2</v>
      </c>
      <c r="K13538" s="17">
        <v>7.7700000000000005E-5</v>
      </c>
    </row>
    <row r="13539" spans="1:11" x14ac:dyDescent="0.45">
      <c r="A13539" s="10" t="s">
        <v>107</v>
      </c>
      <c r="B13539" s="20">
        <v>0.82599999999999996</v>
      </c>
      <c r="C13539" s="19">
        <v>31120</v>
      </c>
      <c r="D13539" s="19">
        <v>9299.2829980000006</v>
      </c>
      <c r="E13539" s="23">
        <v>1.345283698</v>
      </c>
      <c r="F13539" s="23">
        <v>0.74604017600000005</v>
      </c>
      <c r="G13539" s="17">
        <v>0.766227506</v>
      </c>
      <c r="H13539" s="17">
        <v>0.233772494</v>
      </c>
      <c r="I13539" s="17">
        <v>0.98631352900000002</v>
      </c>
      <c r="J13539" s="17">
        <v>1.3599999999999999E-2</v>
      </c>
      <c r="K13539" s="17">
        <v>7.7299999999999995E-5</v>
      </c>
    </row>
    <row r="13540" spans="1:11" x14ac:dyDescent="0.45">
      <c r="A13540" s="10" t="s">
        <v>107</v>
      </c>
      <c r="B13540" s="20">
        <v>0.82699999999999996</v>
      </c>
      <c r="C13540" s="19">
        <v>31154</v>
      </c>
      <c r="D13540" s="19">
        <v>9345.0817889999998</v>
      </c>
      <c r="E13540" s="23">
        <v>1.3499423559999999</v>
      </c>
      <c r="F13540" s="23">
        <v>0.74910963699999999</v>
      </c>
      <c r="G13540" s="17">
        <v>0.76648263500000002</v>
      </c>
      <c r="H13540" s="17">
        <v>0.233517365</v>
      </c>
      <c r="I13540" s="17">
        <v>0.98637761199999996</v>
      </c>
      <c r="J13540" s="17">
        <v>1.35E-2</v>
      </c>
      <c r="K13540" s="17">
        <v>7.6899999999999999E-5</v>
      </c>
    </row>
    <row r="13541" spans="1:11" x14ac:dyDescent="0.45">
      <c r="A13541" s="10" t="s">
        <v>107</v>
      </c>
      <c r="B13541" s="20">
        <v>0.82799999999999996</v>
      </c>
      <c r="C13541" s="19">
        <v>31191</v>
      </c>
      <c r="D13541" s="19">
        <v>9395.1910399999997</v>
      </c>
      <c r="E13541" s="23">
        <v>1.357455479</v>
      </c>
      <c r="F13541" s="23">
        <v>0.75390645899999997</v>
      </c>
      <c r="G13541" s="17">
        <v>0.76643903700000005</v>
      </c>
      <c r="H13541" s="17">
        <v>0.23356096300000001</v>
      </c>
      <c r="I13541" s="17">
        <v>0.98647043800000001</v>
      </c>
      <c r="J13541" s="17">
        <v>1.35E-2</v>
      </c>
      <c r="K13541" s="17">
        <v>7.64E-5</v>
      </c>
    </row>
    <row r="13542" spans="1:11" x14ac:dyDescent="0.45">
      <c r="A13542" s="10" t="s">
        <v>107</v>
      </c>
      <c r="B13542" s="20">
        <v>0.82899999999999996</v>
      </c>
      <c r="C13542" s="19">
        <v>31230</v>
      </c>
      <c r="D13542" s="19">
        <v>9448.2667959999999</v>
      </c>
      <c r="E13542" s="23">
        <v>1.3654395189999999</v>
      </c>
      <c r="F13542" s="23">
        <v>0.75781736099999997</v>
      </c>
      <c r="G13542" s="17">
        <v>0.76669868699999999</v>
      </c>
      <c r="H13542" s="17">
        <v>0.23330131300000001</v>
      </c>
      <c r="I13542" s="17">
        <v>0.98652775500000001</v>
      </c>
      <c r="J13542" s="17">
        <v>1.34E-2</v>
      </c>
      <c r="K13542" s="17">
        <v>7.6100000000000007E-5</v>
      </c>
    </row>
    <row r="13543" spans="1:11" x14ac:dyDescent="0.45">
      <c r="A13543" s="10" t="s">
        <v>107</v>
      </c>
      <c r="B13543" s="20">
        <v>0.83</v>
      </c>
      <c r="C13543" s="19">
        <v>31267</v>
      </c>
      <c r="D13543" s="19">
        <v>9499.0081160000009</v>
      </c>
      <c r="E13543" s="23">
        <v>1.3788060689999999</v>
      </c>
      <c r="F13543" s="23">
        <v>0.76160418500000004</v>
      </c>
      <c r="G13543" s="17">
        <v>0.76691080099999998</v>
      </c>
      <c r="H13543" s="17">
        <v>0.233089199</v>
      </c>
      <c r="I13543" s="17">
        <v>0.98660310799999995</v>
      </c>
      <c r="J13543" s="17">
        <v>1.3299999999999999E-2</v>
      </c>
      <c r="K13543" s="17">
        <v>7.5699999999999997E-5</v>
      </c>
    </row>
    <row r="13544" spans="1:11" x14ac:dyDescent="0.45">
      <c r="A13544" s="10" t="s">
        <v>107</v>
      </c>
      <c r="B13544" s="20">
        <v>0.83099999999999996</v>
      </c>
      <c r="C13544" s="19">
        <v>31308</v>
      </c>
      <c r="D13544" s="19">
        <v>9555.8506620000007</v>
      </c>
      <c r="E13544" s="23">
        <v>1.392253118</v>
      </c>
      <c r="F13544" s="23">
        <v>0.76555831699999999</v>
      </c>
      <c r="G13544" s="17">
        <v>0.76718410599999998</v>
      </c>
      <c r="H13544" s="17">
        <v>0.232815894</v>
      </c>
      <c r="I13544" s="17">
        <v>0.98670467399999995</v>
      </c>
      <c r="J13544" s="17">
        <v>1.32E-2</v>
      </c>
      <c r="K13544" s="17">
        <v>7.5099999999999996E-5</v>
      </c>
    </row>
    <row r="13545" spans="1:11" x14ac:dyDescent="0.45">
      <c r="A13545" s="10" t="s">
        <v>107</v>
      </c>
      <c r="B13545" s="20">
        <v>0.83199999999999996</v>
      </c>
      <c r="C13545" s="19">
        <v>31340</v>
      </c>
      <c r="D13545" s="19">
        <v>9600.7363150000001</v>
      </c>
      <c r="E13545" s="23">
        <v>1.4066588900000001</v>
      </c>
      <c r="F13545" s="23">
        <v>0.76879311900000002</v>
      </c>
      <c r="G13545" s="17">
        <v>0.767421825</v>
      </c>
      <c r="H13545" s="17">
        <v>0.232578175</v>
      </c>
      <c r="I13545" s="17">
        <v>0.98675685499999999</v>
      </c>
      <c r="J13545" s="17">
        <v>1.32E-2</v>
      </c>
      <c r="K13545" s="17">
        <v>7.4800000000000002E-5</v>
      </c>
    </row>
    <row r="13546" spans="1:11" x14ac:dyDescent="0.45">
      <c r="A13546" s="10" t="s">
        <v>107</v>
      </c>
      <c r="B13546" s="20">
        <v>0.83299999999999996</v>
      </c>
      <c r="C13546" s="19">
        <v>31383</v>
      </c>
      <c r="D13546" s="19">
        <v>9661.5897540000005</v>
      </c>
      <c r="E13546" s="23">
        <v>1.423074621</v>
      </c>
      <c r="F13546" s="23">
        <v>0.77428235700000003</v>
      </c>
      <c r="G13546" s="17">
        <v>0.76726253099999997</v>
      </c>
      <c r="H13546" s="17">
        <v>0.232737469</v>
      </c>
      <c r="I13546" s="17">
        <v>0.98681330599999995</v>
      </c>
      <c r="J13546" s="17">
        <v>1.3100000000000001E-2</v>
      </c>
      <c r="K13546" s="17">
        <v>7.4499999999999995E-5</v>
      </c>
    </row>
    <row r="13547" spans="1:11" x14ac:dyDescent="0.45">
      <c r="A13547" s="10" t="s">
        <v>107</v>
      </c>
      <c r="B13547" s="20">
        <v>0.83399999999999996</v>
      </c>
      <c r="C13547" s="19">
        <v>31415</v>
      </c>
      <c r="D13547" s="19">
        <v>9707.2124879999992</v>
      </c>
      <c r="E13547" s="23">
        <v>1.4279516050000001</v>
      </c>
      <c r="F13547" s="23">
        <v>0.77876695699999998</v>
      </c>
      <c r="G13547" s="17">
        <v>0.767499602</v>
      </c>
      <c r="H13547" s="17">
        <v>0.232500398</v>
      </c>
      <c r="I13547" s="17">
        <v>0.98688210399999998</v>
      </c>
      <c r="J13547" s="17">
        <v>1.2999999999999999E-2</v>
      </c>
      <c r="K13547" s="17">
        <v>7.4099999999999999E-5</v>
      </c>
    </row>
    <row r="13548" spans="1:11" x14ac:dyDescent="0.45">
      <c r="A13548" s="10" t="s">
        <v>107</v>
      </c>
      <c r="B13548" s="20">
        <v>0.83499999999999996</v>
      </c>
      <c r="C13548" s="19">
        <v>31458</v>
      </c>
      <c r="D13548" s="19">
        <v>9768.9679379999998</v>
      </c>
      <c r="E13548" s="23">
        <v>1.440418089</v>
      </c>
      <c r="F13548" s="23">
        <v>0.78139280600000005</v>
      </c>
      <c r="G13548" s="17">
        <v>0.76775383100000005</v>
      </c>
      <c r="H13548" s="17">
        <v>0.232246169</v>
      </c>
      <c r="I13548" s="17">
        <v>0.98697783100000003</v>
      </c>
      <c r="J13548" s="17">
        <v>1.29E-2</v>
      </c>
      <c r="K13548" s="17">
        <v>7.3499999999999998E-5</v>
      </c>
    </row>
    <row r="13549" spans="1:11" x14ac:dyDescent="0.45">
      <c r="A13549" s="10" t="s">
        <v>107</v>
      </c>
      <c r="B13549" s="20">
        <v>0.83599999999999997</v>
      </c>
      <c r="C13549" s="19">
        <v>31495</v>
      </c>
      <c r="D13549" s="19">
        <v>9822.4675750000006</v>
      </c>
      <c r="E13549" s="23">
        <v>1.4480065209999999</v>
      </c>
      <c r="F13549" s="23">
        <v>0.78750659700000003</v>
      </c>
      <c r="G13549" s="17">
        <v>0.76789966700000001</v>
      </c>
      <c r="H13549" s="17">
        <v>0.23210033299999999</v>
      </c>
      <c r="I13549" s="17">
        <v>0.98705080199999995</v>
      </c>
      <c r="J13549" s="17">
        <v>1.29E-2</v>
      </c>
      <c r="K13549" s="17">
        <v>7.3100000000000001E-5</v>
      </c>
    </row>
    <row r="13550" spans="1:11" x14ac:dyDescent="0.45">
      <c r="A13550" s="10" t="s">
        <v>107</v>
      </c>
      <c r="B13550" s="20">
        <v>0.83699999999999997</v>
      </c>
      <c r="C13550" s="19">
        <v>31524</v>
      </c>
      <c r="D13550" s="19">
        <v>9864.5364040000004</v>
      </c>
      <c r="E13550" s="23">
        <v>1.457644427</v>
      </c>
      <c r="F13550" s="23">
        <v>0.79172021100000001</v>
      </c>
      <c r="G13550" s="17">
        <v>0.76811318399999995</v>
      </c>
      <c r="H13550" s="17">
        <v>0.231886816</v>
      </c>
      <c r="I13550" s="17">
        <v>0.98709592099999999</v>
      </c>
      <c r="J13550" s="17">
        <v>1.2800000000000001E-2</v>
      </c>
      <c r="K13550" s="17">
        <v>7.2899999999999997E-5</v>
      </c>
    </row>
    <row r="13551" spans="1:11" x14ac:dyDescent="0.45">
      <c r="A13551" s="10" t="s">
        <v>107</v>
      </c>
      <c r="B13551" s="20">
        <v>0.83799999999999997</v>
      </c>
      <c r="C13551" s="19">
        <v>31569</v>
      </c>
      <c r="D13551" s="19">
        <v>9930.2350559999995</v>
      </c>
      <c r="E13551" s="23">
        <v>1.46577088</v>
      </c>
      <c r="F13551" s="23">
        <v>0.79513494100000004</v>
      </c>
      <c r="G13551" s="17">
        <v>0.76844372599999999</v>
      </c>
      <c r="H13551" s="17">
        <v>0.23155627400000001</v>
      </c>
      <c r="I13551" s="17">
        <v>0.987180324</v>
      </c>
      <c r="J13551" s="17">
        <v>1.2699999999999999E-2</v>
      </c>
      <c r="K13551" s="17">
        <v>7.2399999999999998E-5</v>
      </c>
    </row>
    <row r="13552" spans="1:11" x14ac:dyDescent="0.45">
      <c r="A13552" s="10" t="s">
        <v>107</v>
      </c>
      <c r="B13552" s="20">
        <v>0.84</v>
      </c>
      <c r="C13552" s="19">
        <v>31636</v>
      </c>
      <c r="D13552" s="19">
        <v>10028.4823</v>
      </c>
      <c r="E13552" s="23">
        <v>1.4677346769999999</v>
      </c>
      <c r="F13552" s="23">
        <v>0.80162120699999995</v>
      </c>
      <c r="G13552" s="17">
        <v>0.76877607800000003</v>
      </c>
      <c r="H13552" s="17">
        <v>0.231223922</v>
      </c>
      <c r="I13552" s="17">
        <v>0.98734840899999998</v>
      </c>
      <c r="J13552" s="17">
        <v>1.26E-2</v>
      </c>
      <c r="K13552" s="17">
        <v>7.1400000000000001E-5</v>
      </c>
    </row>
    <row r="13553" spans="1:11" x14ac:dyDescent="0.45">
      <c r="A13553" s="10" t="s">
        <v>107</v>
      </c>
      <c r="B13553" s="20">
        <v>0.84099999999999997</v>
      </c>
      <c r="C13553" s="19">
        <v>31683</v>
      </c>
      <c r="D13553" s="19">
        <v>10097.65156</v>
      </c>
      <c r="E13553" s="23">
        <v>1.4782808460000001</v>
      </c>
      <c r="F13553" s="23">
        <v>0.80842619900000001</v>
      </c>
      <c r="G13553" s="17">
        <v>0.76886658500000005</v>
      </c>
      <c r="H13553" s="17">
        <v>0.23113341500000001</v>
      </c>
      <c r="I13553" s="17">
        <v>0.98744252499999996</v>
      </c>
      <c r="J13553" s="17">
        <v>1.2500000000000001E-2</v>
      </c>
      <c r="K13553" s="17">
        <v>7.0900000000000002E-5</v>
      </c>
    </row>
    <row r="13554" spans="1:11" x14ac:dyDescent="0.45">
      <c r="A13554" s="10" t="s">
        <v>107</v>
      </c>
      <c r="B13554" s="20">
        <v>0.84199999999999997</v>
      </c>
      <c r="C13554" s="19">
        <v>31718</v>
      </c>
      <c r="D13554" s="19">
        <v>10149.532789999999</v>
      </c>
      <c r="E13554" s="23">
        <v>1.488178523</v>
      </c>
      <c r="F13554" s="23">
        <v>0.81234489600000004</v>
      </c>
      <c r="G13554" s="17">
        <v>0.76909010700000002</v>
      </c>
      <c r="H13554" s="17">
        <v>0.230909893</v>
      </c>
      <c r="I13554" s="17">
        <v>0.98750434899999995</v>
      </c>
      <c r="J13554" s="17">
        <v>1.24E-2</v>
      </c>
      <c r="K13554" s="17">
        <v>7.0599999999999995E-5</v>
      </c>
    </row>
    <row r="13555" spans="1:11" x14ac:dyDescent="0.45">
      <c r="A13555" s="10" t="s">
        <v>107</v>
      </c>
      <c r="B13555" s="20">
        <v>0.84299999999999997</v>
      </c>
      <c r="C13555" s="19">
        <v>31759</v>
      </c>
      <c r="D13555" s="19">
        <v>10210.61255</v>
      </c>
      <c r="E13555" s="23">
        <v>1.4934269</v>
      </c>
      <c r="F13555" s="23">
        <v>0.81527970900000002</v>
      </c>
      <c r="G13555" s="17">
        <v>0.76916779499999999</v>
      </c>
      <c r="H13555" s="17">
        <v>0.23083220500000001</v>
      </c>
      <c r="I13555" s="17">
        <v>0.98756953300000005</v>
      </c>
      <c r="J13555" s="17">
        <v>1.24E-2</v>
      </c>
      <c r="K13555" s="17">
        <v>7.0199999999999999E-5</v>
      </c>
    </row>
    <row r="13556" spans="1:11" x14ac:dyDescent="0.45">
      <c r="A13556" s="10" t="s">
        <v>107</v>
      </c>
      <c r="B13556" s="20">
        <v>0.84399999999999997</v>
      </c>
      <c r="C13556" s="19">
        <v>31760</v>
      </c>
      <c r="D13556" s="19">
        <v>10212.106470000001</v>
      </c>
      <c r="E13556" s="23">
        <v>1.493917073</v>
      </c>
      <c r="F13556" s="23">
        <v>0.82275817500000004</v>
      </c>
      <c r="G13556" s="17">
        <v>0.76917506300000005</v>
      </c>
      <c r="H13556" s="17">
        <v>0.23082493700000001</v>
      </c>
      <c r="I13556" s="17">
        <v>0.98757124699999999</v>
      </c>
      <c r="J13556" s="17">
        <v>1.24E-2</v>
      </c>
      <c r="K13556" s="17">
        <v>7.0199999999999999E-5</v>
      </c>
    </row>
    <row r="13557" spans="1:11" x14ac:dyDescent="0.45">
      <c r="A13557" s="10" t="s">
        <v>107</v>
      </c>
      <c r="B13557" s="20">
        <v>0.84499999999999997</v>
      </c>
      <c r="C13557" s="19">
        <v>31827</v>
      </c>
      <c r="D13557" s="19">
        <v>10312.26196</v>
      </c>
      <c r="E13557" s="23">
        <v>1.4983412629999999</v>
      </c>
      <c r="F13557" s="23">
        <v>0.82422080399999997</v>
      </c>
      <c r="G13557" s="17">
        <v>0.76966098000000005</v>
      </c>
      <c r="H13557" s="17">
        <v>0.23033902000000001</v>
      </c>
      <c r="I13557" s="17">
        <v>0.98769791799999995</v>
      </c>
      <c r="J13557" s="17">
        <v>1.2200000000000001E-2</v>
      </c>
      <c r="K13557" s="17">
        <v>6.9499999999999995E-5</v>
      </c>
    </row>
    <row r="13558" spans="1:11" x14ac:dyDescent="0.45">
      <c r="A13558" s="10" t="s">
        <v>107</v>
      </c>
      <c r="B13558" s="20">
        <v>0.84599999999999997</v>
      </c>
      <c r="C13558" s="19">
        <v>31870</v>
      </c>
      <c r="D13558" s="19">
        <v>10376.84577</v>
      </c>
      <c r="E13558" s="23">
        <v>1.506621218</v>
      </c>
      <c r="F13558" s="23">
        <v>0.83096267800000001</v>
      </c>
      <c r="G13558" s="17">
        <v>0.76994038300000001</v>
      </c>
      <c r="H13558" s="17">
        <v>0.23005961699999999</v>
      </c>
      <c r="I13558" s="17">
        <v>0.98777110700000004</v>
      </c>
      <c r="J13558" s="17">
        <v>1.2200000000000001E-2</v>
      </c>
      <c r="K13558" s="17">
        <v>6.9099999999999999E-5</v>
      </c>
    </row>
    <row r="13559" spans="1:11" x14ac:dyDescent="0.45">
      <c r="A13559" s="10" t="s">
        <v>107</v>
      </c>
      <c r="B13559" s="20">
        <v>0.84699999999999998</v>
      </c>
      <c r="C13559" s="19">
        <v>31910</v>
      </c>
      <c r="D13559" s="19">
        <v>10437.36368</v>
      </c>
      <c r="E13559" s="23">
        <v>1.5149834659999999</v>
      </c>
      <c r="F13559" s="23">
        <v>0.83601342300000003</v>
      </c>
      <c r="G13559" s="17">
        <v>0.76975869600000002</v>
      </c>
      <c r="H13559" s="17">
        <v>0.23024130400000001</v>
      </c>
      <c r="I13559" s="17">
        <v>0.98783116299999996</v>
      </c>
      <c r="J13559" s="17">
        <v>1.21E-2</v>
      </c>
      <c r="K13559" s="17">
        <v>6.8700000000000003E-5</v>
      </c>
    </row>
    <row r="13560" spans="1:11" x14ac:dyDescent="0.45">
      <c r="A13560" s="10" t="s">
        <v>107</v>
      </c>
      <c r="B13560" s="20">
        <v>0.84799999999999998</v>
      </c>
      <c r="C13560" s="19">
        <v>31941</v>
      </c>
      <c r="D13560" s="19">
        <v>10484.4488</v>
      </c>
      <c r="E13560" s="23">
        <v>1.5211706599999999</v>
      </c>
      <c r="F13560" s="23">
        <v>0.84080068900000005</v>
      </c>
      <c r="G13560" s="17">
        <v>0.76991953899999999</v>
      </c>
      <c r="H13560" s="17">
        <v>0.23008046099999999</v>
      </c>
      <c r="I13560" s="17">
        <v>0.98788066299999999</v>
      </c>
      <c r="J13560" s="17">
        <v>1.21E-2</v>
      </c>
      <c r="K13560" s="17">
        <v>6.8399999999999996E-5</v>
      </c>
    </row>
    <row r="13561" spans="1:11" x14ac:dyDescent="0.45">
      <c r="A13561" s="10" t="s">
        <v>107</v>
      </c>
      <c r="B13561" s="20">
        <v>0.84899999999999998</v>
      </c>
      <c r="C13561" s="19">
        <v>31964</v>
      </c>
      <c r="D13561" s="19">
        <v>10519.443939999999</v>
      </c>
      <c r="E13561" s="23">
        <v>1.52152771</v>
      </c>
      <c r="F13561" s="23">
        <v>0.84351950899999995</v>
      </c>
      <c r="G13561" s="17">
        <v>0.77008509599999997</v>
      </c>
      <c r="H13561" s="17">
        <v>0.229914904</v>
      </c>
      <c r="I13561" s="17">
        <v>0.98793261099999996</v>
      </c>
      <c r="J13561" s="17">
        <v>1.2E-2</v>
      </c>
      <c r="K13561" s="17">
        <v>6.8100000000000002E-5</v>
      </c>
    </row>
    <row r="13562" spans="1:11" x14ac:dyDescent="0.45">
      <c r="A13562" s="10" t="s">
        <v>107</v>
      </c>
      <c r="B13562" s="20">
        <v>0.85</v>
      </c>
      <c r="C13562" s="19">
        <v>32023</v>
      </c>
      <c r="D13562" s="19">
        <v>10609.676939999999</v>
      </c>
      <c r="E13562" s="23">
        <v>1.5394390120000001</v>
      </c>
      <c r="F13562" s="23">
        <v>0.84788390400000002</v>
      </c>
      <c r="G13562" s="17">
        <v>0.77050869700000002</v>
      </c>
      <c r="H13562" s="17">
        <v>0.22949130300000001</v>
      </c>
      <c r="I13562" s="17">
        <v>0.98803065400000001</v>
      </c>
      <c r="J13562" s="17">
        <v>1.1900000000000001E-2</v>
      </c>
      <c r="K13562" s="17">
        <v>6.7600000000000003E-5</v>
      </c>
    </row>
    <row r="13563" spans="1:11" x14ac:dyDescent="0.45">
      <c r="A13563" s="10" t="s">
        <v>107</v>
      </c>
      <c r="B13563" s="20">
        <v>0.85099999999999998</v>
      </c>
      <c r="C13563" s="19">
        <v>32057</v>
      </c>
      <c r="D13563" s="19">
        <v>10662.1976</v>
      </c>
      <c r="E13563" s="23">
        <v>1.550051343</v>
      </c>
      <c r="F13563" s="23">
        <v>0.85427257099999998</v>
      </c>
      <c r="G13563" s="17">
        <v>0.77059612600000005</v>
      </c>
      <c r="H13563" s="17">
        <v>0.22940387400000001</v>
      </c>
      <c r="I13563" s="17">
        <v>0.98806928199999999</v>
      </c>
      <c r="J13563" s="17">
        <v>1.1900000000000001E-2</v>
      </c>
      <c r="K13563" s="17">
        <v>6.7399999999999998E-5</v>
      </c>
    </row>
    <row r="13564" spans="1:11" x14ac:dyDescent="0.45">
      <c r="A13564" s="10" t="s">
        <v>107</v>
      </c>
      <c r="B13564" s="20">
        <v>0.85199999999999998</v>
      </c>
      <c r="C13564" s="19">
        <v>32098</v>
      </c>
      <c r="D13564" s="19">
        <v>10725.934859999999</v>
      </c>
      <c r="E13564" s="23">
        <v>1.5640281949999999</v>
      </c>
      <c r="F13564" s="23">
        <v>0.85858644100000003</v>
      </c>
      <c r="G13564" s="17">
        <v>0.77082684300000004</v>
      </c>
      <c r="H13564" s="17">
        <v>0.22917315699999999</v>
      </c>
      <c r="I13564" s="17">
        <v>0.98813261799999996</v>
      </c>
      <c r="J13564" s="17">
        <v>1.18E-2</v>
      </c>
      <c r="K13564" s="17">
        <v>6.7000000000000002E-5</v>
      </c>
    </row>
    <row r="13565" spans="1:11" x14ac:dyDescent="0.45">
      <c r="A13565" s="10" t="s">
        <v>107</v>
      </c>
      <c r="B13565" s="20">
        <v>0.85299999999999998</v>
      </c>
      <c r="C13565" s="19">
        <v>32134</v>
      </c>
      <c r="D13565" s="19">
        <v>10782.708790000001</v>
      </c>
      <c r="E13565" s="23">
        <v>1.5833748670000001</v>
      </c>
      <c r="F13565" s="23">
        <v>0.86358440599999997</v>
      </c>
      <c r="G13565" s="17">
        <v>0.77108358700000001</v>
      </c>
      <c r="H13565" s="17">
        <v>0.22891641300000001</v>
      </c>
      <c r="I13565" s="17">
        <v>0.98819407199999998</v>
      </c>
      <c r="J13565" s="17">
        <v>1.17E-2</v>
      </c>
      <c r="K13565" s="17">
        <v>6.6699999999999995E-5</v>
      </c>
    </row>
    <row r="13566" spans="1:11" x14ac:dyDescent="0.45">
      <c r="A13566" s="10" t="s">
        <v>107</v>
      </c>
      <c r="B13566" s="20">
        <v>0.85399999999999998</v>
      </c>
      <c r="C13566" s="19">
        <v>32170</v>
      </c>
      <c r="D13566" s="19">
        <v>10839.814770000001</v>
      </c>
      <c r="E13566" s="23">
        <v>1.5904412210000001</v>
      </c>
      <c r="F13566" s="23">
        <v>0.867985338</v>
      </c>
      <c r="G13566" s="17">
        <v>0.77105999400000003</v>
      </c>
      <c r="H13566" s="17">
        <v>0.228940006</v>
      </c>
      <c r="I13566" s="17">
        <v>0.98825326800000002</v>
      </c>
      <c r="J13566" s="17">
        <v>1.17E-2</v>
      </c>
      <c r="K13566" s="17">
        <v>6.6299999999999999E-5</v>
      </c>
    </row>
    <row r="13567" spans="1:11" x14ac:dyDescent="0.45">
      <c r="A13567" s="10" t="s">
        <v>107</v>
      </c>
      <c r="B13567" s="20">
        <v>0.85499999999999998</v>
      </c>
      <c r="C13567" s="19">
        <v>32210</v>
      </c>
      <c r="D13567" s="19">
        <v>10903.838089999999</v>
      </c>
      <c r="E13567" s="23">
        <v>1.6145957200000001</v>
      </c>
      <c r="F13567" s="23">
        <v>0.87250587400000001</v>
      </c>
      <c r="G13567" s="17">
        <v>0.77115802499999997</v>
      </c>
      <c r="H13567" s="17">
        <v>0.228841975</v>
      </c>
      <c r="I13567" s="17">
        <v>0.98831469100000002</v>
      </c>
      <c r="J13567" s="17">
        <v>1.1599999999999999E-2</v>
      </c>
      <c r="K13567" s="17">
        <v>6.6000000000000005E-5</v>
      </c>
    </row>
    <row r="13568" spans="1:11" x14ac:dyDescent="0.45">
      <c r="A13568" s="10" t="s">
        <v>107</v>
      </c>
      <c r="B13568" s="20">
        <v>0.85599999999999998</v>
      </c>
      <c r="C13568" s="19">
        <v>32246</v>
      </c>
      <c r="D13568" s="19">
        <v>10962.50317</v>
      </c>
      <c r="E13568" s="23">
        <v>1.6399044789999999</v>
      </c>
      <c r="F13568" s="23">
        <v>0.87659835399999997</v>
      </c>
      <c r="G13568" s="17">
        <v>0.77132047400000003</v>
      </c>
      <c r="H13568" s="17">
        <v>0.22867952599999999</v>
      </c>
      <c r="I13568" s="17">
        <v>0.98837052400000003</v>
      </c>
      <c r="J13568" s="17">
        <v>1.1599999999999999E-2</v>
      </c>
      <c r="K13568" s="17">
        <v>6.5699999999999998E-5</v>
      </c>
    </row>
    <row r="13569" spans="1:11" x14ac:dyDescent="0.45">
      <c r="A13569" s="10" t="s">
        <v>107</v>
      </c>
      <c r="B13569" s="20">
        <v>0.85699999999999998</v>
      </c>
      <c r="C13569" s="19">
        <v>32285</v>
      </c>
      <c r="D13569" s="19">
        <v>11027.089679999999</v>
      </c>
      <c r="E13569" s="23">
        <v>1.6624346539999999</v>
      </c>
      <c r="F13569" s="23">
        <v>0.88246307000000002</v>
      </c>
      <c r="G13569" s="17">
        <v>0.77156574300000003</v>
      </c>
      <c r="H13569" s="17">
        <v>0.228434257</v>
      </c>
      <c r="I13569" s="17">
        <v>0.98844063299999996</v>
      </c>
      <c r="J13569" s="17">
        <v>1.15E-2</v>
      </c>
      <c r="K13569" s="17">
        <v>6.5300000000000002E-5</v>
      </c>
    </row>
    <row r="13570" spans="1:11" x14ac:dyDescent="0.45">
      <c r="A13570" s="10" t="s">
        <v>107</v>
      </c>
      <c r="B13570" s="20">
        <v>0.85799999999999998</v>
      </c>
      <c r="C13570" s="19">
        <v>32318</v>
      </c>
      <c r="D13570" s="19">
        <v>11082.2343</v>
      </c>
      <c r="E13570" s="23">
        <v>1.6806360499999999</v>
      </c>
      <c r="F13570" s="23">
        <v>0.88683461100000005</v>
      </c>
      <c r="G13570" s="17">
        <v>0.77173711199999995</v>
      </c>
      <c r="H13570" s="17">
        <v>0.228262888</v>
      </c>
      <c r="I13570" s="17">
        <v>0.988499774</v>
      </c>
      <c r="J13570" s="17">
        <v>1.14E-2</v>
      </c>
      <c r="K13570" s="17">
        <v>6.4900000000000005E-5</v>
      </c>
    </row>
    <row r="13571" spans="1:11" x14ac:dyDescent="0.45">
      <c r="A13571" s="10" t="s">
        <v>107</v>
      </c>
      <c r="B13571" s="20">
        <v>0.85899999999999999</v>
      </c>
      <c r="C13571" s="19">
        <v>32361</v>
      </c>
      <c r="D13571" s="19">
        <v>11154.858099999999</v>
      </c>
      <c r="E13571" s="23">
        <v>1.703385302</v>
      </c>
      <c r="F13571" s="23">
        <v>0.89147251000000005</v>
      </c>
      <c r="G13571" s="17">
        <v>0.77182410899999998</v>
      </c>
      <c r="H13571" s="17">
        <v>0.22817589099999999</v>
      </c>
      <c r="I13571" s="17">
        <v>0.98856022799999999</v>
      </c>
      <c r="J13571" s="17">
        <v>1.14E-2</v>
      </c>
      <c r="K13571" s="17">
        <v>6.4599999999999998E-5</v>
      </c>
    </row>
    <row r="13572" spans="1:11" x14ac:dyDescent="0.45">
      <c r="A13572" s="10" t="s">
        <v>107</v>
      </c>
      <c r="B13572" s="20">
        <v>0.86</v>
      </c>
      <c r="C13572" s="19">
        <v>32387</v>
      </c>
      <c r="D13572" s="19">
        <v>11199.26569</v>
      </c>
      <c r="E13572" s="23">
        <v>1.7102124649999999</v>
      </c>
      <c r="F13572" s="23">
        <v>0.89568872499999996</v>
      </c>
      <c r="G13572" s="17">
        <v>0.77197640999999995</v>
      </c>
      <c r="H13572" s="17">
        <v>0.22802359</v>
      </c>
      <c r="I13572" s="17">
        <v>0.988605081</v>
      </c>
      <c r="J13572" s="17">
        <v>1.1299999999999999E-2</v>
      </c>
      <c r="K13572" s="17">
        <v>6.4300000000000004E-5</v>
      </c>
    </row>
    <row r="13573" spans="1:11" x14ac:dyDescent="0.45">
      <c r="A13573" s="10" t="s">
        <v>107</v>
      </c>
      <c r="B13573" s="20">
        <v>0.86099999999999999</v>
      </c>
      <c r="C13573" s="19">
        <v>32432</v>
      </c>
      <c r="D13573" s="19">
        <v>11276.486349999999</v>
      </c>
      <c r="E13573" s="23">
        <v>1.7201314720000001</v>
      </c>
      <c r="F13573" s="23">
        <v>0.90182600300000004</v>
      </c>
      <c r="G13573" s="17">
        <v>0.77164528899999996</v>
      </c>
      <c r="H13573" s="17">
        <v>0.22835471099999999</v>
      </c>
      <c r="I13573" s="17">
        <v>0.98866789200000005</v>
      </c>
      <c r="J13573" s="17">
        <v>1.1299999999999999E-2</v>
      </c>
      <c r="K13573" s="17">
        <v>6.3999999999999997E-5</v>
      </c>
    </row>
    <row r="13574" spans="1:11" x14ac:dyDescent="0.45">
      <c r="A13574" s="10" t="s">
        <v>107</v>
      </c>
      <c r="B13574" s="20">
        <v>0.86199999999999999</v>
      </c>
      <c r="C13574" s="19">
        <v>32474</v>
      </c>
      <c r="D13574" s="19">
        <v>11349.19462</v>
      </c>
      <c r="E13574" s="23">
        <v>1.741488672</v>
      </c>
      <c r="F13574" s="23">
        <v>0.906947803</v>
      </c>
      <c r="G13574" s="17">
        <v>0.77175586600000001</v>
      </c>
      <c r="H13574" s="17">
        <v>0.22824413399999999</v>
      </c>
      <c r="I13574" s="17">
        <v>0.98871234100000005</v>
      </c>
      <c r="J13574" s="17">
        <v>1.12E-2</v>
      </c>
      <c r="K13574" s="17">
        <v>6.3600000000000001E-5</v>
      </c>
    </row>
    <row r="13575" spans="1:11" x14ac:dyDescent="0.45">
      <c r="A13575" s="10" t="s">
        <v>107</v>
      </c>
      <c r="B13575" s="20">
        <v>0.86299999999999999</v>
      </c>
      <c r="C13575" s="19">
        <v>32500</v>
      </c>
      <c r="D13575" s="19">
        <v>11394.6582</v>
      </c>
      <c r="E13575" s="23">
        <v>1.750847944</v>
      </c>
      <c r="F13575" s="23">
        <v>0.91118793799999998</v>
      </c>
      <c r="G13575" s="17">
        <v>0.77187692299999999</v>
      </c>
      <c r="H13575" s="17">
        <v>0.22812307700000001</v>
      </c>
      <c r="I13575" s="17">
        <v>0.988759308</v>
      </c>
      <c r="J13575" s="17">
        <v>1.12E-2</v>
      </c>
      <c r="K13575" s="17">
        <v>6.3399999999999996E-5</v>
      </c>
    </row>
    <row r="13576" spans="1:11" x14ac:dyDescent="0.45">
      <c r="A13576" s="10" t="s">
        <v>107</v>
      </c>
      <c r="B13576" s="20">
        <v>0.86399999999999999</v>
      </c>
      <c r="C13576" s="19">
        <v>32549</v>
      </c>
      <c r="D13576" s="19">
        <v>11481.102720000001</v>
      </c>
      <c r="E13576" s="23">
        <v>1.774932986</v>
      </c>
      <c r="F13576" s="23">
        <v>0.91771476799999996</v>
      </c>
      <c r="G13576" s="17">
        <v>0.77218962199999996</v>
      </c>
      <c r="H13576" s="17">
        <v>0.22781037800000001</v>
      </c>
      <c r="I13576" s="17">
        <v>0.98882898500000005</v>
      </c>
      <c r="J13576" s="17">
        <v>1.11E-2</v>
      </c>
      <c r="K13576" s="17">
        <v>6.3E-5</v>
      </c>
    </row>
    <row r="13577" spans="1:11" x14ac:dyDescent="0.45">
      <c r="A13577" s="10" t="s">
        <v>107</v>
      </c>
      <c r="B13577" s="20">
        <v>0.86499999999999999</v>
      </c>
      <c r="C13577" s="19">
        <v>32587</v>
      </c>
      <c r="D13577" s="19">
        <v>11549.02549</v>
      </c>
      <c r="E13577" s="23">
        <v>1.798058108</v>
      </c>
      <c r="F13577" s="23">
        <v>0.92390634800000004</v>
      </c>
      <c r="G13577" s="17">
        <v>0.77239389899999999</v>
      </c>
      <c r="H13577" s="17">
        <v>0.22760610100000001</v>
      </c>
      <c r="I13577" s="17">
        <v>0.98887724200000005</v>
      </c>
      <c r="J13577" s="17">
        <v>1.11E-2</v>
      </c>
      <c r="K13577" s="17">
        <v>6.2700000000000006E-5</v>
      </c>
    </row>
    <row r="13578" spans="1:11" x14ac:dyDescent="0.45">
      <c r="A13578" s="10" t="s">
        <v>107</v>
      </c>
      <c r="B13578" s="20">
        <v>0.86599999999999999</v>
      </c>
      <c r="C13578" s="19">
        <v>32623</v>
      </c>
      <c r="D13578" s="19">
        <v>11614.28349</v>
      </c>
      <c r="E13578" s="23">
        <v>1.823455381</v>
      </c>
      <c r="F13578" s="23">
        <v>0.92978607999999996</v>
      </c>
      <c r="G13578" s="17">
        <v>0.77258375999999995</v>
      </c>
      <c r="H13578" s="17">
        <v>0.22741623999999999</v>
      </c>
      <c r="I13578" s="17">
        <v>0.98893248099999997</v>
      </c>
      <c r="J13578" s="17">
        <v>1.0999999999999999E-2</v>
      </c>
      <c r="K13578" s="17">
        <v>6.2399999999999999E-5</v>
      </c>
    </row>
    <row r="13579" spans="1:11" x14ac:dyDescent="0.45">
      <c r="A13579" s="10" t="s">
        <v>107</v>
      </c>
      <c r="B13579" s="20">
        <v>0.86699999999999999</v>
      </c>
      <c r="C13579" s="19">
        <v>32662</v>
      </c>
      <c r="D13579" s="19">
        <v>11685.563920000001</v>
      </c>
      <c r="E13579" s="23">
        <v>1.8320844570000001</v>
      </c>
      <c r="F13579" s="23">
        <v>0.93458734600000004</v>
      </c>
      <c r="G13579" s="17">
        <v>0.772732839</v>
      </c>
      <c r="H13579" s="17">
        <v>0.227267161</v>
      </c>
      <c r="I13579" s="17">
        <v>0.98899679699999998</v>
      </c>
      <c r="J13579" s="17">
        <v>1.09E-2</v>
      </c>
      <c r="K13579" s="17">
        <v>6.2000000000000003E-5</v>
      </c>
    </row>
    <row r="13580" spans="1:11" x14ac:dyDescent="0.45">
      <c r="A13580" s="10" t="s">
        <v>107</v>
      </c>
      <c r="B13580" s="20">
        <v>0.86799999999999999</v>
      </c>
      <c r="C13580" s="19">
        <v>32697</v>
      </c>
      <c r="D13580" s="19">
        <v>11750.055340000001</v>
      </c>
      <c r="E13580" s="23">
        <v>1.849044812</v>
      </c>
      <c r="F13580" s="23">
        <v>0.94046319</v>
      </c>
      <c r="G13580" s="17">
        <v>0.77276202699999996</v>
      </c>
      <c r="H13580" s="17">
        <v>0.22723797300000001</v>
      </c>
      <c r="I13580" s="17">
        <v>0.98906367100000003</v>
      </c>
      <c r="J13580" s="17">
        <v>1.09E-2</v>
      </c>
      <c r="K13580" s="17">
        <v>6.1600000000000007E-5</v>
      </c>
    </row>
    <row r="13581" spans="1:11" x14ac:dyDescent="0.45">
      <c r="A13581" s="10" t="s">
        <v>107</v>
      </c>
      <c r="B13581" s="20">
        <v>0.86899999999999999</v>
      </c>
      <c r="C13581" s="19">
        <v>32726</v>
      </c>
      <c r="D13581" s="19">
        <v>11803.77383</v>
      </c>
      <c r="E13581" s="23">
        <v>1.8544834990000001</v>
      </c>
      <c r="F13581" s="23">
        <v>0.94430913500000002</v>
      </c>
      <c r="G13581" s="17">
        <v>0.77290228000000005</v>
      </c>
      <c r="H13581" s="17">
        <v>0.22709772</v>
      </c>
      <c r="I13581" s="17">
        <v>0.98910894299999996</v>
      </c>
      <c r="J13581" s="17">
        <v>1.0800000000000001E-2</v>
      </c>
      <c r="K13581" s="17">
        <v>6.1400000000000002E-5</v>
      </c>
    </row>
    <row r="13582" spans="1:11" x14ac:dyDescent="0.45">
      <c r="A13582" s="10" t="s">
        <v>107</v>
      </c>
      <c r="B13582" s="20">
        <v>0.872</v>
      </c>
      <c r="C13582" s="19">
        <v>32850</v>
      </c>
      <c r="D13582" s="19">
        <v>12034.162630000001</v>
      </c>
      <c r="E13582" s="23">
        <v>1.8718023050000001</v>
      </c>
      <c r="F13582" s="23">
        <v>0.95433625300000002</v>
      </c>
      <c r="G13582" s="17">
        <v>0.77375951300000001</v>
      </c>
      <c r="H13582" s="17">
        <v>0.22624048699999999</v>
      </c>
      <c r="I13582" s="17">
        <v>0.98934536500000003</v>
      </c>
      <c r="J13582" s="17">
        <v>1.06E-2</v>
      </c>
      <c r="K13582" s="17">
        <v>6.0099999999999997E-5</v>
      </c>
    </row>
    <row r="13583" spans="1:11" x14ac:dyDescent="0.45">
      <c r="A13583" s="10" t="s">
        <v>107</v>
      </c>
      <c r="B13583" s="20">
        <v>0.873</v>
      </c>
      <c r="C13583" s="19">
        <v>32888</v>
      </c>
      <c r="D13583" s="19">
        <v>12105.459349999999</v>
      </c>
      <c r="E13583" s="23">
        <v>1.8809319069999999</v>
      </c>
      <c r="F13583" s="23">
        <v>0.967991716</v>
      </c>
      <c r="G13583" s="17">
        <v>0.77402091900000003</v>
      </c>
      <c r="H13583" s="17">
        <v>0.225979081</v>
      </c>
      <c r="I13583" s="17">
        <v>0.98939744500000004</v>
      </c>
      <c r="J13583" s="17">
        <v>1.0500000000000001E-2</v>
      </c>
      <c r="K13583" s="17">
        <v>5.9799999999999997E-5</v>
      </c>
    </row>
    <row r="13584" spans="1:11" x14ac:dyDescent="0.45">
      <c r="A13584" s="10" t="s">
        <v>107</v>
      </c>
      <c r="B13584" s="20">
        <v>0.874</v>
      </c>
      <c r="C13584" s="19">
        <v>32912</v>
      </c>
      <c r="D13584" s="19">
        <v>12150.69364</v>
      </c>
      <c r="E13584" s="23">
        <v>1.888427388</v>
      </c>
      <c r="F13584" s="23">
        <v>0.97216146699999995</v>
      </c>
      <c r="G13584" s="17">
        <v>0.77409455500000002</v>
      </c>
      <c r="H13584" s="17">
        <v>0.22590544500000001</v>
      </c>
      <c r="I13584" s="17">
        <v>0.98943321799999995</v>
      </c>
      <c r="J13584" s="17">
        <v>1.0500000000000001E-2</v>
      </c>
      <c r="K13584" s="17">
        <v>5.9599999999999999E-5</v>
      </c>
    </row>
    <row r="13585" spans="1:11" x14ac:dyDescent="0.45">
      <c r="A13585" s="10" t="s">
        <v>107</v>
      </c>
      <c r="B13585" s="20">
        <v>0.875</v>
      </c>
      <c r="C13585" s="19">
        <v>32955</v>
      </c>
      <c r="D13585" s="19">
        <v>12231.9552</v>
      </c>
      <c r="E13585" s="23">
        <v>1.8907661280000001</v>
      </c>
      <c r="F13585" s="23">
        <v>0.97479999399999995</v>
      </c>
      <c r="G13585" s="17">
        <v>0.77429828599999995</v>
      </c>
      <c r="H13585" s="17">
        <v>0.225701714</v>
      </c>
      <c r="I13585" s="17">
        <v>0.98950319399999997</v>
      </c>
      <c r="J13585" s="17">
        <v>1.04E-2</v>
      </c>
      <c r="K13585" s="17">
        <v>5.9200000000000002E-5</v>
      </c>
    </row>
    <row r="13586" spans="1:11" x14ac:dyDescent="0.45">
      <c r="A13586" s="10" t="s">
        <v>107</v>
      </c>
      <c r="B13586" s="20">
        <v>0.876</v>
      </c>
      <c r="C13586" s="19">
        <v>33001</v>
      </c>
      <c r="D13586" s="19">
        <v>12319.247670000001</v>
      </c>
      <c r="E13586" s="23">
        <v>1.9027466909999999</v>
      </c>
      <c r="F13586" s="23">
        <v>0.985768482</v>
      </c>
      <c r="G13586" s="17">
        <v>0.77455228600000003</v>
      </c>
      <c r="H13586" s="17">
        <v>0.22544771399999999</v>
      </c>
      <c r="I13586" s="17">
        <v>0.98957346899999998</v>
      </c>
      <c r="J13586" s="17">
        <v>1.04E-2</v>
      </c>
      <c r="K13586" s="17">
        <v>5.8799999999999999E-5</v>
      </c>
    </row>
    <row r="13587" spans="1:11" x14ac:dyDescent="0.45">
      <c r="A13587" s="10" t="s">
        <v>107</v>
      </c>
      <c r="B13587" s="20">
        <v>0.877</v>
      </c>
      <c r="C13587" s="19">
        <v>33038</v>
      </c>
      <c r="D13587" s="19">
        <v>12389.85218</v>
      </c>
      <c r="E13587" s="23">
        <v>1.9122869149999999</v>
      </c>
      <c r="F13587" s="23">
        <v>0.99214403799999995</v>
      </c>
      <c r="G13587" s="17">
        <v>0.77480477000000003</v>
      </c>
      <c r="H13587" s="17">
        <v>0.22519523</v>
      </c>
      <c r="I13587" s="17">
        <v>0.98962825499999996</v>
      </c>
      <c r="J13587" s="17">
        <v>1.03E-2</v>
      </c>
      <c r="K13587" s="17">
        <v>5.8499999999999999E-5</v>
      </c>
    </row>
    <row r="13588" spans="1:11" x14ac:dyDescent="0.45">
      <c r="A13588" s="10" t="s">
        <v>107</v>
      </c>
      <c r="B13588" s="20">
        <v>0.878</v>
      </c>
      <c r="C13588" s="19">
        <v>33076</v>
      </c>
      <c r="D13588" s="19">
        <v>12462.730659999999</v>
      </c>
      <c r="E13588" s="23">
        <v>1.928503254</v>
      </c>
      <c r="F13588" s="23">
        <v>0.99851589799999996</v>
      </c>
      <c r="G13588" s="17">
        <v>0.77500302300000001</v>
      </c>
      <c r="H13588" s="17">
        <v>0.22499697699999999</v>
      </c>
      <c r="I13588" s="17">
        <v>0.98965989899999995</v>
      </c>
      <c r="J13588" s="17">
        <v>1.03E-2</v>
      </c>
      <c r="K13588" s="17">
        <v>5.8300000000000001E-5</v>
      </c>
    </row>
    <row r="13589" spans="1:11" x14ac:dyDescent="0.45">
      <c r="A13589" s="10" t="s">
        <v>107</v>
      </c>
      <c r="B13589" s="20">
        <v>0.879</v>
      </c>
      <c r="C13589" s="19">
        <v>33113</v>
      </c>
      <c r="D13589" s="19">
        <v>12534.38024</v>
      </c>
      <c r="E13589" s="23">
        <v>1.9449426889999999</v>
      </c>
      <c r="F13589" s="23">
        <v>1.0036965929999999</v>
      </c>
      <c r="G13589" s="17">
        <v>0.77513363300000004</v>
      </c>
      <c r="H13589" s="17">
        <v>0.22486636700000001</v>
      </c>
      <c r="I13589" s="17">
        <v>0.98970385500000002</v>
      </c>
      <c r="J13589" s="17">
        <v>1.0200000000000001E-2</v>
      </c>
      <c r="K13589" s="17">
        <v>5.8E-5</v>
      </c>
    </row>
    <row r="13590" spans="1:11" x14ac:dyDescent="0.45">
      <c r="A13590" s="10" t="s">
        <v>107</v>
      </c>
      <c r="B13590" s="20">
        <v>0.88</v>
      </c>
      <c r="C13590" s="19">
        <v>33150</v>
      </c>
      <c r="D13590" s="19">
        <v>12606.528679999999</v>
      </c>
      <c r="E13590" s="23">
        <v>1.9587977560000001</v>
      </c>
      <c r="F13590" s="23">
        <v>1.010350152</v>
      </c>
      <c r="G13590" s="17">
        <v>0.77535444899999995</v>
      </c>
      <c r="H13590" s="17">
        <v>0.224645551</v>
      </c>
      <c r="I13590" s="17">
        <v>0.989752101</v>
      </c>
      <c r="J13590" s="17">
        <v>1.0200000000000001E-2</v>
      </c>
      <c r="K13590" s="17">
        <v>5.7800000000000002E-5</v>
      </c>
    </row>
    <row r="13591" spans="1:11" x14ac:dyDescent="0.45">
      <c r="A13591" s="10" t="s">
        <v>107</v>
      </c>
      <c r="B13591" s="20">
        <v>0.88100000000000001</v>
      </c>
      <c r="C13591" s="19">
        <v>33188</v>
      </c>
      <c r="D13591" s="19">
        <v>12681.106</v>
      </c>
      <c r="E13591" s="23">
        <v>1.970964127</v>
      </c>
      <c r="F13591" s="23">
        <v>1.0162477489999999</v>
      </c>
      <c r="G13591" s="17">
        <v>0.77558153500000004</v>
      </c>
      <c r="H13591" s="17">
        <v>0.22441846500000001</v>
      </c>
      <c r="I13591" s="17">
        <v>0.98980398300000005</v>
      </c>
      <c r="J13591" s="17">
        <v>1.01E-2</v>
      </c>
      <c r="K13591" s="17">
        <v>5.7500000000000002E-5</v>
      </c>
    </row>
    <row r="13592" spans="1:11" x14ac:dyDescent="0.45">
      <c r="A13592" s="10" t="s">
        <v>107</v>
      </c>
      <c r="B13592" s="20">
        <v>0.88200000000000001</v>
      </c>
      <c r="C13592" s="19">
        <v>33227</v>
      </c>
      <c r="D13592" s="19">
        <v>12758.615030000001</v>
      </c>
      <c r="E13592" s="23">
        <v>1.9996791890000001</v>
      </c>
      <c r="F13592" s="23">
        <v>1.022297078</v>
      </c>
      <c r="G13592" s="17">
        <v>0.77578475300000005</v>
      </c>
      <c r="H13592" s="17">
        <v>0.22421524700000001</v>
      </c>
      <c r="I13592" s="17">
        <v>0.98985665700000003</v>
      </c>
      <c r="J13592" s="17">
        <v>1.01E-2</v>
      </c>
      <c r="K13592" s="17">
        <v>5.7200000000000001E-5</v>
      </c>
    </row>
    <row r="13593" spans="1:11" x14ac:dyDescent="0.45">
      <c r="A13593" s="10" t="s">
        <v>107</v>
      </c>
      <c r="B13593" s="20">
        <v>0.88300000000000001</v>
      </c>
      <c r="C13593" s="19">
        <v>33264</v>
      </c>
      <c r="D13593" s="19">
        <v>12832.97134</v>
      </c>
      <c r="E13593" s="23">
        <v>2.015990001</v>
      </c>
      <c r="F13593" s="23">
        <v>1.028615286</v>
      </c>
      <c r="G13593" s="17">
        <v>0.77591390100000002</v>
      </c>
      <c r="H13593" s="17">
        <v>0.22408609900000001</v>
      </c>
      <c r="I13593" s="17">
        <v>0.98991654600000001</v>
      </c>
      <c r="J13593" s="17">
        <v>0.01</v>
      </c>
      <c r="K13593" s="17">
        <v>5.6799999999999998E-5</v>
      </c>
    </row>
    <row r="13594" spans="1:11" x14ac:dyDescent="0.45">
      <c r="A13594" s="10" t="s">
        <v>107</v>
      </c>
      <c r="B13594" s="20">
        <v>0.88400000000000001</v>
      </c>
      <c r="C13594" s="19">
        <v>33301</v>
      </c>
      <c r="D13594" s="19">
        <v>12907.99114</v>
      </c>
      <c r="E13594" s="23">
        <v>2.0430562339999998</v>
      </c>
      <c r="F13594" s="23">
        <v>1.0345786130000001</v>
      </c>
      <c r="G13594" s="17">
        <v>0.77610281999999997</v>
      </c>
      <c r="H13594" s="17">
        <v>0.22389718</v>
      </c>
      <c r="I13594" s="17">
        <v>0.98996415299999996</v>
      </c>
      <c r="J13594" s="17">
        <v>9.9799999999999993E-3</v>
      </c>
      <c r="K13594" s="17">
        <v>5.6499999999999998E-5</v>
      </c>
    </row>
    <row r="13595" spans="1:11" x14ac:dyDescent="0.45">
      <c r="A13595" s="10" t="s">
        <v>107</v>
      </c>
      <c r="B13595" s="20">
        <v>0.88500000000000001</v>
      </c>
      <c r="C13595" s="19">
        <v>33340</v>
      </c>
      <c r="D13595" s="19">
        <v>12987.90861</v>
      </c>
      <c r="E13595" s="23">
        <v>2.0566608930000001</v>
      </c>
      <c r="F13595" s="23">
        <v>1.0401598700000001</v>
      </c>
      <c r="G13595" s="17">
        <v>0.77615476900000002</v>
      </c>
      <c r="H13595" s="17">
        <v>0.22384523100000001</v>
      </c>
      <c r="I13595" s="17">
        <v>0.99000346299999997</v>
      </c>
      <c r="J13595" s="17">
        <v>9.9399999999999992E-3</v>
      </c>
      <c r="K13595" s="17">
        <v>5.63E-5</v>
      </c>
    </row>
    <row r="13596" spans="1:11" x14ac:dyDescent="0.45">
      <c r="A13596" s="10" t="s">
        <v>107</v>
      </c>
      <c r="B13596" s="20">
        <v>0.88600000000000001</v>
      </c>
      <c r="C13596" s="19">
        <v>33376</v>
      </c>
      <c r="D13596" s="19">
        <v>13062.40539</v>
      </c>
      <c r="E13596" s="23">
        <v>2.0934947340000001</v>
      </c>
      <c r="F13596" s="23">
        <v>1.047371767</v>
      </c>
      <c r="G13596" s="17">
        <v>0.77639621299999995</v>
      </c>
      <c r="H13596" s="17">
        <v>0.223603787</v>
      </c>
      <c r="I13596" s="17">
        <v>0.99006266700000001</v>
      </c>
      <c r="J13596" s="17">
        <v>9.8799999999999999E-3</v>
      </c>
      <c r="K13596" s="17">
        <v>5.5999999999999999E-5</v>
      </c>
    </row>
    <row r="13597" spans="1:11" x14ac:dyDescent="0.45">
      <c r="A13597" s="10" t="s">
        <v>107</v>
      </c>
      <c r="B13597" s="20">
        <v>0.88700000000000001</v>
      </c>
      <c r="C13597" s="19">
        <v>33414</v>
      </c>
      <c r="D13597" s="19">
        <v>13142.396199999999</v>
      </c>
      <c r="E13597" s="23">
        <v>2.12190156</v>
      </c>
      <c r="F13597" s="23">
        <v>1.052902448</v>
      </c>
      <c r="G13597" s="17">
        <v>0.77659065100000002</v>
      </c>
      <c r="H13597" s="17">
        <v>0.22340934900000001</v>
      </c>
      <c r="I13597" s="17">
        <v>0.99012312099999999</v>
      </c>
      <c r="J13597" s="17">
        <v>9.8200000000000006E-3</v>
      </c>
      <c r="K13597" s="17">
        <v>5.5600000000000003E-5</v>
      </c>
    </row>
    <row r="13598" spans="1:11" x14ac:dyDescent="0.45">
      <c r="A13598" s="10" t="s">
        <v>107</v>
      </c>
      <c r="B13598" s="20">
        <v>0.88800000000000001</v>
      </c>
      <c r="C13598" s="19">
        <v>33449</v>
      </c>
      <c r="D13598" s="19">
        <v>13216.95211</v>
      </c>
      <c r="E13598" s="23">
        <v>2.136810986</v>
      </c>
      <c r="F13598" s="23">
        <v>1.0599507189999999</v>
      </c>
      <c r="G13598" s="17">
        <v>0.77664504199999995</v>
      </c>
      <c r="H13598" s="17">
        <v>0.22335495799999999</v>
      </c>
      <c r="I13598" s="17">
        <v>0.99017805000000003</v>
      </c>
      <c r="J13598" s="17">
        <v>9.7699999999999992E-3</v>
      </c>
      <c r="K13598" s="17">
        <v>5.5300000000000002E-5</v>
      </c>
    </row>
    <row r="13599" spans="1:11" x14ac:dyDescent="0.45">
      <c r="A13599" s="10" t="s">
        <v>107</v>
      </c>
      <c r="B13599" s="20">
        <v>0.88900000000000001</v>
      </c>
      <c r="C13599" s="19">
        <v>33489</v>
      </c>
      <c r="D13599" s="19">
        <v>13302.65092</v>
      </c>
      <c r="E13599" s="23">
        <v>2.1543408450000001</v>
      </c>
      <c r="F13599" s="23">
        <v>1.065949509</v>
      </c>
      <c r="G13599" s="17">
        <v>0.77688196099999995</v>
      </c>
      <c r="H13599" s="17">
        <v>0.22311803899999999</v>
      </c>
      <c r="I13599" s="17">
        <v>0.99024901200000004</v>
      </c>
      <c r="J13599" s="17">
        <v>9.7000000000000003E-3</v>
      </c>
      <c r="K13599" s="17">
        <v>5.49E-5</v>
      </c>
    </row>
    <row r="13600" spans="1:11" x14ac:dyDescent="0.45">
      <c r="A13600" s="10" t="s">
        <v>107</v>
      </c>
      <c r="B13600" s="20">
        <v>0.89</v>
      </c>
      <c r="C13600" s="19">
        <v>33523</v>
      </c>
      <c r="D13600" s="19">
        <v>13376.21953</v>
      </c>
      <c r="E13600" s="23">
        <v>2.168586635</v>
      </c>
      <c r="F13600" s="23">
        <v>1.0731292299999999</v>
      </c>
      <c r="G13600" s="17">
        <v>0.77710825400000005</v>
      </c>
      <c r="H13600" s="17">
        <v>0.222891746</v>
      </c>
      <c r="I13600" s="17">
        <v>0.99030681899999995</v>
      </c>
      <c r="J13600" s="17">
        <v>9.6399999999999993E-3</v>
      </c>
      <c r="K13600" s="17">
        <v>5.4599999999999999E-5</v>
      </c>
    </row>
    <row r="13601" spans="1:11" x14ac:dyDescent="0.45">
      <c r="A13601" s="10" t="s">
        <v>107</v>
      </c>
      <c r="B13601" s="20">
        <v>0.89100000000000001</v>
      </c>
      <c r="C13601" s="19">
        <v>33565</v>
      </c>
      <c r="D13601" s="19">
        <v>13467.575279999999</v>
      </c>
      <c r="E13601" s="23">
        <v>2.1884700619999999</v>
      </c>
      <c r="F13601" s="23">
        <v>1.077539579</v>
      </c>
      <c r="G13601" s="17">
        <v>0.77720840199999996</v>
      </c>
      <c r="H13601" s="17">
        <v>0.22279159800000001</v>
      </c>
      <c r="I13601" s="17">
        <v>0.99036372399999995</v>
      </c>
      <c r="J13601" s="17">
        <v>9.58E-3</v>
      </c>
      <c r="K13601" s="17">
        <v>5.4299999999999998E-5</v>
      </c>
    </row>
    <row r="13602" spans="1:11" x14ac:dyDescent="0.45">
      <c r="A13602" s="10" t="s">
        <v>107</v>
      </c>
      <c r="B13602" s="20">
        <v>0.89200000000000002</v>
      </c>
      <c r="C13602" s="19">
        <v>33602</v>
      </c>
      <c r="D13602" s="19">
        <v>13548.86958</v>
      </c>
      <c r="E13602" s="23">
        <v>2.2076441240000002</v>
      </c>
      <c r="F13602" s="23">
        <v>1.0850799840000001</v>
      </c>
      <c r="G13602" s="17">
        <v>0.77742396300000005</v>
      </c>
      <c r="H13602" s="17">
        <v>0.222576037</v>
      </c>
      <c r="I13602" s="17">
        <v>0.99039893300000004</v>
      </c>
      <c r="J13602" s="17">
        <v>9.5499999999999995E-3</v>
      </c>
      <c r="K13602" s="17">
        <v>5.41E-5</v>
      </c>
    </row>
    <row r="13603" spans="1:11" x14ac:dyDescent="0.45">
      <c r="A13603" s="10" t="s">
        <v>107</v>
      </c>
      <c r="B13603" s="20">
        <v>0.89300000000000002</v>
      </c>
      <c r="C13603" s="19">
        <v>33641</v>
      </c>
      <c r="D13603" s="19">
        <v>13635.26771</v>
      </c>
      <c r="E13603" s="23">
        <v>2.2300758100000002</v>
      </c>
      <c r="F13603" s="23">
        <v>1.0933816199999999</v>
      </c>
      <c r="G13603" s="17">
        <v>0.77759281800000002</v>
      </c>
      <c r="H13603" s="17">
        <v>0.22240718200000001</v>
      </c>
      <c r="I13603" s="17">
        <v>0.99045868599999998</v>
      </c>
      <c r="J13603" s="17">
        <v>9.4900000000000002E-3</v>
      </c>
      <c r="K13603" s="17">
        <v>5.38E-5</v>
      </c>
    </row>
    <row r="13604" spans="1:11" x14ac:dyDescent="0.45">
      <c r="A13604" s="10" t="s">
        <v>107</v>
      </c>
      <c r="B13604" s="20">
        <v>0.89400000000000002</v>
      </c>
      <c r="C13604" s="19">
        <v>33677</v>
      </c>
      <c r="D13604" s="19">
        <v>13716.285089999999</v>
      </c>
      <c r="E13604" s="23">
        <v>2.2639434459999999</v>
      </c>
      <c r="F13604" s="23">
        <v>1.0994947129999999</v>
      </c>
      <c r="G13604" s="17">
        <v>0.77768209799999999</v>
      </c>
      <c r="H13604" s="17">
        <v>0.22231790200000001</v>
      </c>
      <c r="I13604" s="17">
        <v>0.990510738</v>
      </c>
      <c r="J13604" s="17">
        <v>9.4400000000000005E-3</v>
      </c>
      <c r="K13604" s="17">
        <v>5.3499999999999999E-5</v>
      </c>
    </row>
    <row r="13605" spans="1:11" x14ac:dyDescent="0.45">
      <c r="A13605" s="10" t="s">
        <v>107</v>
      </c>
      <c r="B13605" s="20">
        <v>0.89500000000000002</v>
      </c>
      <c r="C13605" s="19">
        <v>33716</v>
      </c>
      <c r="D13605" s="19">
        <v>13805.36325</v>
      </c>
      <c r="E13605" s="23">
        <v>2.2987350549999999</v>
      </c>
      <c r="F13605" s="23">
        <v>1.107404075</v>
      </c>
      <c r="G13605" s="17">
        <v>0.77752402399999998</v>
      </c>
      <c r="H13605" s="17">
        <v>0.22247597599999999</v>
      </c>
      <c r="I13605" s="17">
        <v>0.99055440299999997</v>
      </c>
      <c r="J13605" s="17">
        <v>9.3900000000000008E-3</v>
      </c>
      <c r="K13605" s="17">
        <v>5.3199999999999999E-5</v>
      </c>
    </row>
    <row r="13606" spans="1:11" x14ac:dyDescent="0.45">
      <c r="A13606" s="10" t="s">
        <v>107</v>
      </c>
      <c r="B13606" s="20">
        <v>0.89600000000000002</v>
      </c>
      <c r="C13606" s="19">
        <v>33754</v>
      </c>
      <c r="D13606" s="19">
        <v>13893.937599999999</v>
      </c>
      <c r="E13606" s="23">
        <v>2.3471441620000002</v>
      </c>
      <c r="F13606" s="23">
        <v>1.1136408390000001</v>
      </c>
      <c r="G13606" s="17">
        <v>0.77774485999999998</v>
      </c>
      <c r="H13606" s="17">
        <v>0.22225513999999999</v>
      </c>
      <c r="I13606" s="17">
        <v>0.99061713699999998</v>
      </c>
      <c r="J13606" s="17">
        <v>9.3299999999999998E-3</v>
      </c>
      <c r="K13606" s="17">
        <v>5.2899999999999998E-5</v>
      </c>
    </row>
    <row r="13607" spans="1:11" x14ac:dyDescent="0.45">
      <c r="A13607" s="10" t="s">
        <v>107</v>
      </c>
      <c r="B13607" s="20">
        <v>0.89700000000000002</v>
      </c>
      <c r="C13607" s="19">
        <v>33789</v>
      </c>
      <c r="D13607" s="19">
        <v>13976.67503</v>
      </c>
      <c r="E13607" s="23">
        <v>2.3701869489999998</v>
      </c>
      <c r="F13607" s="23">
        <v>1.1214089279999999</v>
      </c>
      <c r="G13607" s="17">
        <v>0.77797508100000001</v>
      </c>
      <c r="H13607" s="17">
        <v>0.22202491899999999</v>
      </c>
      <c r="I13607" s="17">
        <v>0.99067504900000003</v>
      </c>
      <c r="J13607" s="17">
        <v>9.2700000000000005E-3</v>
      </c>
      <c r="K13607" s="17">
        <v>5.2500000000000002E-5</v>
      </c>
    </row>
    <row r="13608" spans="1:11" x14ac:dyDescent="0.45">
      <c r="A13608" s="10" t="s">
        <v>107</v>
      </c>
      <c r="B13608" s="20">
        <v>0.89800000000000002</v>
      </c>
      <c r="C13608" s="19">
        <v>33828</v>
      </c>
      <c r="D13608" s="19">
        <v>14069.371450000001</v>
      </c>
      <c r="E13608" s="23">
        <v>2.3873477510000001</v>
      </c>
      <c r="F13608" s="23">
        <v>1.1285295529999999</v>
      </c>
      <c r="G13608" s="17">
        <v>0.77814236699999995</v>
      </c>
      <c r="H13608" s="17">
        <v>0.221857633</v>
      </c>
      <c r="I13608" s="17">
        <v>0.99072613899999995</v>
      </c>
      <c r="J13608" s="17">
        <v>9.2200000000000008E-3</v>
      </c>
      <c r="K13608" s="17">
        <v>5.2200000000000002E-5</v>
      </c>
    </row>
    <row r="13609" spans="1:11" x14ac:dyDescent="0.45">
      <c r="A13609" s="10" t="s">
        <v>107</v>
      </c>
      <c r="B13609" s="20">
        <v>0.89900000000000002</v>
      </c>
      <c r="C13609" s="19">
        <v>33852</v>
      </c>
      <c r="D13609" s="19">
        <v>14126.789860000001</v>
      </c>
      <c r="E13609" s="23">
        <v>2.400292324</v>
      </c>
      <c r="F13609" s="23">
        <v>1.1368350540000001</v>
      </c>
      <c r="G13609" s="17">
        <v>0.77829965700000003</v>
      </c>
      <c r="H13609" s="17">
        <v>0.22170034299999999</v>
      </c>
      <c r="I13609" s="17">
        <v>0.99076171199999996</v>
      </c>
      <c r="J13609" s="17">
        <v>9.1900000000000003E-3</v>
      </c>
      <c r="K13609" s="17">
        <v>5.1999999999999997E-5</v>
      </c>
    </row>
    <row r="13610" spans="1:11" x14ac:dyDescent="0.45">
      <c r="A13610" s="10" t="s">
        <v>107</v>
      </c>
      <c r="B13610" s="20">
        <v>0.9</v>
      </c>
      <c r="C13610" s="19">
        <v>33904</v>
      </c>
      <c r="D13610" s="19">
        <v>14251.96881</v>
      </c>
      <c r="E13610" s="23">
        <v>2.4243297460000002</v>
      </c>
      <c r="F13610" s="23">
        <v>1.1420693399999999</v>
      </c>
      <c r="G13610" s="17">
        <v>0.77855120300000002</v>
      </c>
      <c r="H13610" s="17">
        <v>0.221448797</v>
      </c>
      <c r="I13610" s="17">
        <v>0.99083728199999999</v>
      </c>
      <c r="J13610" s="17">
        <v>9.11E-3</v>
      </c>
      <c r="K13610" s="17">
        <v>5.1600000000000001E-5</v>
      </c>
    </row>
    <row r="13611" spans="1:11" x14ac:dyDescent="0.45">
      <c r="A13611" s="10" t="s">
        <v>107</v>
      </c>
      <c r="B13611" s="20">
        <v>0.90100000000000002</v>
      </c>
      <c r="C13611" s="19">
        <v>33941</v>
      </c>
      <c r="D13611" s="19">
        <v>14341.986269999999</v>
      </c>
      <c r="E13611" s="23">
        <v>2.4418910600000001</v>
      </c>
      <c r="F13611" s="23">
        <v>1.149800403</v>
      </c>
      <c r="G13611" s="17">
        <v>0.77876314800000002</v>
      </c>
      <c r="H13611" s="17">
        <v>0.22123685200000001</v>
      </c>
      <c r="I13611" s="17">
        <v>0.99089083600000005</v>
      </c>
      <c r="J13611" s="17">
        <v>9.0600000000000003E-3</v>
      </c>
      <c r="K13611" s="17">
        <v>5.13E-5</v>
      </c>
    </row>
    <row r="13612" spans="1:11" x14ac:dyDescent="0.45">
      <c r="A13612" s="10" t="s">
        <v>107</v>
      </c>
      <c r="B13612" s="20">
        <v>0.90200000000000002</v>
      </c>
      <c r="C13612" s="19">
        <v>33977</v>
      </c>
      <c r="D13612" s="19">
        <v>14430.072</v>
      </c>
      <c r="E13612" s="23">
        <v>2.4538394970000001</v>
      </c>
      <c r="F13612" s="23">
        <v>1.1593495140000001</v>
      </c>
      <c r="G13612" s="17">
        <v>0.77890926199999999</v>
      </c>
      <c r="H13612" s="17">
        <v>0.22109073800000001</v>
      </c>
      <c r="I13612" s="17">
        <v>0.99094555799999995</v>
      </c>
      <c r="J13612" s="17">
        <v>8.9999999999999993E-3</v>
      </c>
      <c r="K13612" s="17">
        <v>5.1E-5</v>
      </c>
    </row>
    <row r="13613" spans="1:11" x14ac:dyDescent="0.45">
      <c r="A13613" s="10" t="s">
        <v>107</v>
      </c>
      <c r="B13613" s="20">
        <v>0.90300000000000002</v>
      </c>
      <c r="C13613" s="19">
        <v>33999</v>
      </c>
      <c r="D13613" s="19">
        <v>14484.265429999999</v>
      </c>
      <c r="E13613" s="23">
        <v>2.4690022630000001</v>
      </c>
      <c r="F13613" s="23">
        <v>1.166949826</v>
      </c>
      <c r="G13613" s="17">
        <v>0.778846437</v>
      </c>
      <c r="H13613" s="17">
        <v>0.221153563</v>
      </c>
      <c r="I13613" s="17">
        <v>0.9909829</v>
      </c>
      <c r="J13613" s="17">
        <v>8.9700000000000005E-3</v>
      </c>
      <c r="K13613" s="17">
        <v>5.0800000000000002E-5</v>
      </c>
    </row>
    <row r="13614" spans="1:11" x14ac:dyDescent="0.45">
      <c r="A13614" s="10" t="s">
        <v>107</v>
      </c>
      <c r="B13614" s="20">
        <v>0.90400000000000003</v>
      </c>
      <c r="C13614" s="19">
        <v>34054</v>
      </c>
      <c r="D13614" s="19">
        <v>14620.50814</v>
      </c>
      <c r="E13614" s="23">
        <v>2.498916323</v>
      </c>
      <c r="F13614" s="23">
        <v>1.1724736120000001</v>
      </c>
      <c r="G13614" s="17">
        <v>0.77920361800000004</v>
      </c>
      <c r="H13614" s="17">
        <v>0.22079638200000001</v>
      </c>
      <c r="I13614" s="17">
        <v>0.99105858899999999</v>
      </c>
      <c r="J13614" s="17">
        <v>8.8900000000000003E-3</v>
      </c>
      <c r="K13614" s="17">
        <v>5.0399999999999999E-5</v>
      </c>
    </row>
    <row r="13615" spans="1:11" x14ac:dyDescent="0.45">
      <c r="A13615" s="10" t="s">
        <v>107</v>
      </c>
      <c r="B13615" s="20">
        <v>0.90500000000000003</v>
      </c>
      <c r="C13615" s="19">
        <v>34085</v>
      </c>
      <c r="D13615" s="19">
        <v>14698.725990000001</v>
      </c>
      <c r="E13615" s="23">
        <v>2.5403104339999998</v>
      </c>
      <c r="F13615" s="23">
        <v>1.183146842</v>
      </c>
      <c r="G13615" s="17">
        <v>0.77940443000000004</v>
      </c>
      <c r="H13615" s="17">
        <v>0.22059556999999999</v>
      </c>
      <c r="I13615" s="17">
        <v>0.99110954600000001</v>
      </c>
      <c r="J13615" s="17">
        <v>8.8400000000000006E-3</v>
      </c>
      <c r="K13615" s="17">
        <v>5.0099999999999998E-5</v>
      </c>
    </row>
    <row r="13616" spans="1:11" x14ac:dyDescent="0.45">
      <c r="A13616" s="10" t="s">
        <v>107</v>
      </c>
      <c r="B13616" s="20">
        <v>0.90600000000000003</v>
      </c>
      <c r="C13616" s="19">
        <v>34129</v>
      </c>
      <c r="D13616" s="19">
        <v>14811.098679999999</v>
      </c>
      <c r="E13616" s="23">
        <v>2.566519821</v>
      </c>
      <c r="F13616" s="23">
        <v>1.19007847</v>
      </c>
      <c r="G13616" s="17">
        <v>0.77957162499999999</v>
      </c>
      <c r="H13616" s="17">
        <v>0.22042837500000001</v>
      </c>
      <c r="I13616" s="17">
        <v>0.991163024</v>
      </c>
      <c r="J13616" s="17">
        <v>8.7899999999999992E-3</v>
      </c>
      <c r="K13616" s="17">
        <v>4.9799999999999998E-5</v>
      </c>
    </row>
    <row r="13617" spans="1:11" x14ac:dyDescent="0.45">
      <c r="A13617" s="10" t="s">
        <v>107</v>
      </c>
      <c r="B13617" s="20">
        <v>0.90700000000000003</v>
      </c>
      <c r="C13617" s="19">
        <v>34156</v>
      </c>
      <c r="D13617" s="19">
        <v>14881.00008</v>
      </c>
      <c r="E13617" s="23">
        <v>2.6004253419999999</v>
      </c>
      <c r="F13617" s="23">
        <v>1.198949091</v>
      </c>
      <c r="G13617" s="17">
        <v>0.77965804000000005</v>
      </c>
      <c r="H13617" s="17">
        <v>0.22034196</v>
      </c>
      <c r="I13617" s="17">
        <v>0.99120511200000005</v>
      </c>
      <c r="J13617" s="17">
        <v>8.7500000000000008E-3</v>
      </c>
      <c r="K13617" s="17">
        <v>4.9499999999999997E-5</v>
      </c>
    </row>
    <row r="13618" spans="1:11" x14ac:dyDescent="0.45">
      <c r="A13618" s="10" t="s">
        <v>107</v>
      </c>
      <c r="B13618" s="20">
        <v>0.90800000000000003</v>
      </c>
      <c r="C13618" s="19">
        <v>34204</v>
      </c>
      <c r="D13618" s="19">
        <v>15006.51981</v>
      </c>
      <c r="E13618" s="23">
        <v>2.6384182250000001</v>
      </c>
      <c r="F13618" s="23">
        <v>1.205730024</v>
      </c>
      <c r="G13618" s="17">
        <v>0.77993801900000004</v>
      </c>
      <c r="H13618" s="17">
        <v>0.22006198099999999</v>
      </c>
      <c r="I13618" s="17">
        <v>0.99126940699999999</v>
      </c>
      <c r="J13618" s="17">
        <v>8.6800000000000002E-3</v>
      </c>
      <c r="K13618" s="17">
        <v>4.9100000000000001E-5</v>
      </c>
    </row>
    <row r="13619" spans="1:11" x14ac:dyDescent="0.45">
      <c r="A13619" s="10" t="s">
        <v>107</v>
      </c>
      <c r="B13619" s="20">
        <v>0.90900000000000003</v>
      </c>
      <c r="C13619" s="19">
        <v>34243</v>
      </c>
      <c r="D13619" s="19">
        <v>15109.834419999999</v>
      </c>
      <c r="E13619" s="23">
        <v>2.6587195270000001</v>
      </c>
      <c r="F13619" s="23">
        <v>1.2139936090000001</v>
      </c>
      <c r="G13619" s="17">
        <v>0.78004263600000001</v>
      </c>
      <c r="H13619" s="17">
        <v>0.21995736399999999</v>
      </c>
      <c r="I13619" s="17">
        <v>0.99132995199999996</v>
      </c>
      <c r="J13619" s="17">
        <v>8.6199999999999992E-3</v>
      </c>
      <c r="K13619" s="17">
        <v>4.88E-5</v>
      </c>
    </row>
    <row r="13620" spans="1:11" x14ac:dyDescent="0.45">
      <c r="A13620" s="10" t="s">
        <v>107</v>
      </c>
      <c r="B13620" s="20">
        <v>0.91</v>
      </c>
      <c r="C13620" s="19">
        <v>34279</v>
      </c>
      <c r="D13620" s="19">
        <v>15206.46623</v>
      </c>
      <c r="E13620" s="23">
        <v>2.7157783229999999</v>
      </c>
      <c r="F13620" s="23">
        <v>1.224233557</v>
      </c>
      <c r="G13620" s="17">
        <v>0.780244465</v>
      </c>
      <c r="H13620" s="17">
        <v>0.219755535</v>
      </c>
      <c r="I13620" s="17">
        <v>0.99138507899999995</v>
      </c>
      <c r="J13620" s="17">
        <v>8.5699999999999995E-3</v>
      </c>
      <c r="K13620" s="17">
        <v>4.85E-5</v>
      </c>
    </row>
    <row r="13621" spans="1:11" x14ac:dyDescent="0.45">
      <c r="A13621" s="10" t="s">
        <v>107</v>
      </c>
      <c r="B13621" s="20">
        <v>0.91100000000000003</v>
      </c>
      <c r="C13621" s="19">
        <v>34311</v>
      </c>
      <c r="D13621" s="19">
        <v>15293.91966</v>
      </c>
      <c r="E13621" s="23">
        <v>2.7426480190000002</v>
      </c>
      <c r="F13621" s="23">
        <v>1.232575502</v>
      </c>
      <c r="G13621" s="17">
        <v>0.78044941899999998</v>
      </c>
      <c r="H13621" s="17">
        <v>0.21955058099999999</v>
      </c>
      <c r="I13621" s="17">
        <v>0.991431328</v>
      </c>
      <c r="J13621" s="17">
        <v>8.5199999999999998E-3</v>
      </c>
      <c r="K13621" s="17">
        <v>4.8199999999999999E-5</v>
      </c>
    </row>
    <row r="13622" spans="1:11" x14ac:dyDescent="0.45">
      <c r="A13622" s="10" t="s">
        <v>107</v>
      </c>
      <c r="B13622" s="20">
        <v>0.91200000000000003</v>
      </c>
      <c r="C13622" s="19">
        <v>34356</v>
      </c>
      <c r="D13622" s="19">
        <v>15418.167649999999</v>
      </c>
      <c r="E13622" s="23">
        <v>2.778591391</v>
      </c>
      <c r="F13622" s="23">
        <v>1.238927712</v>
      </c>
      <c r="G13622" s="17">
        <v>0.78059145399999996</v>
      </c>
      <c r="H13622" s="17">
        <v>0.21940854600000001</v>
      </c>
      <c r="I13622" s="17">
        <v>0.99150606399999996</v>
      </c>
      <c r="J13622" s="17">
        <v>8.4499999999999992E-3</v>
      </c>
      <c r="K13622" s="17">
        <v>4.7800000000000003E-5</v>
      </c>
    </row>
    <row r="13623" spans="1:11" x14ac:dyDescent="0.45">
      <c r="A13623" s="10" t="s">
        <v>107</v>
      </c>
      <c r="B13623" s="20">
        <v>0.91300000000000003</v>
      </c>
      <c r="C13623" s="19">
        <v>34389</v>
      </c>
      <c r="D13623" s="19">
        <v>15510.61562</v>
      </c>
      <c r="E13623" s="23">
        <v>2.8224760760000001</v>
      </c>
      <c r="F13623" s="23">
        <v>1.2468582720000001</v>
      </c>
      <c r="G13623" s="17">
        <v>0.78080200099999997</v>
      </c>
      <c r="H13623" s="17">
        <v>0.219197999</v>
      </c>
      <c r="I13623" s="17">
        <v>0.99155201100000001</v>
      </c>
      <c r="J13623" s="17">
        <v>8.3999999999999995E-3</v>
      </c>
      <c r="K13623" s="17">
        <v>4.7500000000000003E-5</v>
      </c>
    </row>
    <row r="13624" spans="1:11" x14ac:dyDescent="0.45">
      <c r="A13624" s="10" t="s">
        <v>107</v>
      </c>
      <c r="B13624" s="20">
        <v>0.91400000000000003</v>
      </c>
      <c r="C13624" s="19">
        <v>34414</v>
      </c>
      <c r="D13624" s="19">
        <v>15581.43325</v>
      </c>
      <c r="E13624" s="23">
        <v>2.8403885639999999</v>
      </c>
      <c r="F13624" s="23">
        <v>1.2527754170000001</v>
      </c>
      <c r="G13624" s="17">
        <v>0.78078688900000004</v>
      </c>
      <c r="H13624" s="17">
        <v>0.21921311099999999</v>
      </c>
      <c r="I13624" s="17">
        <v>0.99158825900000003</v>
      </c>
      <c r="J13624" s="17">
        <v>8.3599999999999994E-3</v>
      </c>
      <c r="K13624" s="17">
        <v>4.7299999999999998E-5</v>
      </c>
    </row>
    <row r="13625" spans="1:11" x14ac:dyDescent="0.45">
      <c r="A13625" s="10" t="s">
        <v>107</v>
      </c>
      <c r="B13625" s="20">
        <v>0.91500000000000004</v>
      </c>
      <c r="C13625" s="19">
        <v>34468</v>
      </c>
      <c r="D13625" s="19">
        <v>15735.5957</v>
      </c>
      <c r="E13625" s="23">
        <v>2.8723812949999998</v>
      </c>
      <c r="F13625" s="23">
        <v>1.2650841509999999</v>
      </c>
      <c r="G13625" s="17">
        <v>0.78113032400000004</v>
      </c>
      <c r="H13625" s="17">
        <v>0.21886967600000001</v>
      </c>
      <c r="I13625" s="17">
        <v>0.991684185</v>
      </c>
      <c r="J13625" s="17">
        <v>8.2699999999999996E-3</v>
      </c>
      <c r="K13625" s="17">
        <v>4.6799999999999999E-5</v>
      </c>
    </row>
    <row r="13626" spans="1:11" x14ac:dyDescent="0.45">
      <c r="A13626" s="10" t="s">
        <v>107</v>
      </c>
      <c r="B13626" s="20">
        <v>0.91600000000000004</v>
      </c>
      <c r="C13626" s="19">
        <v>34504</v>
      </c>
      <c r="D13626" s="19">
        <v>15839.89811</v>
      </c>
      <c r="E13626" s="23">
        <v>2.9128346889999999</v>
      </c>
      <c r="F13626" s="23">
        <v>1.275573624</v>
      </c>
      <c r="G13626" s="17">
        <v>0.78115580799999995</v>
      </c>
      <c r="H13626" s="17">
        <v>0.21884419199999999</v>
      </c>
      <c r="I13626" s="17">
        <v>0.99171652899999996</v>
      </c>
      <c r="J13626" s="17">
        <v>8.2400000000000008E-3</v>
      </c>
      <c r="K13626" s="17">
        <v>4.6600000000000001E-5</v>
      </c>
    </row>
    <row r="13627" spans="1:11" x14ac:dyDescent="0.45">
      <c r="A13627" s="10" t="s">
        <v>107</v>
      </c>
      <c r="B13627" s="20">
        <v>0.91700000000000004</v>
      </c>
      <c r="C13627" s="19">
        <v>34535</v>
      </c>
      <c r="D13627" s="19">
        <v>15930.36571</v>
      </c>
      <c r="E13627" s="23">
        <v>2.9302266179999998</v>
      </c>
      <c r="F13627" s="23">
        <v>1.2865498070000001</v>
      </c>
      <c r="G13627" s="17">
        <v>0.78114955799999997</v>
      </c>
      <c r="H13627" s="17">
        <v>0.21885044200000001</v>
      </c>
      <c r="I13627" s="17">
        <v>0.99176190099999995</v>
      </c>
      <c r="J13627" s="17">
        <v>8.1899999999999994E-3</v>
      </c>
      <c r="K13627" s="17">
        <v>4.6400000000000003E-5</v>
      </c>
    </row>
    <row r="13628" spans="1:11" x14ac:dyDescent="0.45">
      <c r="A13628" s="10" t="s">
        <v>107</v>
      </c>
      <c r="B13628" s="20">
        <v>0.91800000000000004</v>
      </c>
      <c r="C13628" s="19">
        <v>34573</v>
      </c>
      <c r="D13628" s="19">
        <v>16042.483609999999</v>
      </c>
      <c r="E13628" s="23">
        <v>2.9651413619999998</v>
      </c>
      <c r="F13628" s="23">
        <v>1.2933802480000001</v>
      </c>
      <c r="G13628" s="17">
        <v>0.78136117800000005</v>
      </c>
      <c r="H13628" s="17">
        <v>0.21863882200000001</v>
      </c>
      <c r="I13628" s="17">
        <v>0.99181627100000003</v>
      </c>
      <c r="J13628" s="17">
        <v>8.1399999999999997E-3</v>
      </c>
      <c r="K13628" s="17">
        <v>4.6E-5</v>
      </c>
    </row>
    <row r="13629" spans="1:11" x14ac:dyDescent="0.45">
      <c r="A13629" s="10" t="s">
        <v>107</v>
      </c>
      <c r="B13629" s="20">
        <v>0.91900000000000004</v>
      </c>
      <c r="C13629" s="19">
        <v>34618</v>
      </c>
      <c r="D13629" s="19">
        <v>16176.59899</v>
      </c>
      <c r="E13629" s="23">
        <v>3.0109603599999999</v>
      </c>
      <c r="F13629" s="23">
        <v>1.3006306169999999</v>
      </c>
      <c r="G13629" s="17">
        <v>0.78141429299999998</v>
      </c>
      <c r="H13629" s="17">
        <v>0.21858570699999999</v>
      </c>
      <c r="I13629" s="17">
        <v>0.99186824399999995</v>
      </c>
      <c r="J13629" s="17">
        <v>8.09E-3</v>
      </c>
      <c r="K13629" s="17">
        <v>4.57E-5</v>
      </c>
    </row>
    <row r="13630" spans="1:11" x14ac:dyDescent="0.45">
      <c r="A13630" s="10" t="s">
        <v>107</v>
      </c>
      <c r="B13630" s="20">
        <v>0.92</v>
      </c>
      <c r="C13630" s="19">
        <v>34656</v>
      </c>
      <c r="D13630" s="19">
        <v>16291.85166</v>
      </c>
      <c r="E13630" s="23">
        <v>3.042813899</v>
      </c>
      <c r="F13630" s="23">
        <v>1.3092889219999999</v>
      </c>
      <c r="G13630" s="17">
        <v>0.78156740499999999</v>
      </c>
      <c r="H13630" s="17">
        <v>0.21843259500000001</v>
      </c>
      <c r="I13630" s="17">
        <v>0.99192636899999997</v>
      </c>
      <c r="J13630" s="17">
        <v>8.0300000000000007E-3</v>
      </c>
      <c r="K13630" s="17">
        <v>4.5399999999999999E-5</v>
      </c>
    </row>
    <row r="13631" spans="1:11" x14ac:dyDescent="0.45">
      <c r="A13631" s="10" t="s">
        <v>107</v>
      </c>
      <c r="B13631" s="20">
        <v>0.92100000000000004</v>
      </c>
      <c r="C13631" s="19">
        <v>34687</v>
      </c>
      <c r="D13631" s="19">
        <v>16386.71701</v>
      </c>
      <c r="E13631" s="23">
        <v>3.0741611799999999</v>
      </c>
      <c r="F13631" s="23">
        <v>1.325588306</v>
      </c>
      <c r="G13631" s="17">
        <v>0.78173379099999996</v>
      </c>
      <c r="H13631" s="17">
        <v>0.21826620899999999</v>
      </c>
      <c r="I13631" s="17">
        <v>0.99196722699999995</v>
      </c>
      <c r="J13631" s="17">
        <v>7.9900000000000006E-3</v>
      </c>
      <c r="K13631" s="17">
        <v>4.5200000000000001E-5</v>
      </c>
    </row>
    <row r="13632" spans="1:11" x14ac:dyDescent="0.45">
      <c r="A13632" s="10" t="s">
        <v>107</v>
      </c>
      <c r="B13632" s="20">
        <v>0.92200000000000004</v>
      </c>
      <c r="C13632" s="19">
        <v>34732</v>
      </c>
      <c r="D13632" s="19">
        <v>16525.480159999999</v>
      </c>
      <c r="E13632" s="23">
        <v>3.0973277650000002</v>
      </c>
      <c r="F13632" s="23">
        <v>1.3342771229999999</v>
      </c>
      <c r="G13632" s="17">
        <v>0.78187262499999999</v>
      </c>
      <c r="H13632" s="17">
        <v>0.21812737500000001</v>
      </c>
      <c r="I13632" s="17">
        <v>0.99201968600000001</v>
      </c>
      <c r="J13632" s="17">
        <v>7.9399999999999991E-3</v>
      </c>
      <c r="K13632" s="17">
        <v>4.49E-5</v>
      </c>
    </row>
    <row r="13633" spans="1:11" x14ac:dyDescent="0.45">
      <c r="A13633" s="10" t="s">
        <v>107</v>
      </c>
      <c r="B13633" s="20">
        <v>0.92300000000000004</v>
      </c>
      <c r="C13633" s="19">
        <v>34769</v>
      </c>
      <c r="D13633" s="19">
        <v>16641.643700000001</v>
      </c>
      <c r="E13633" s="23">
        <v>3.1683079489999999</v>
      </c>
      <c r="F13633" s="23">
        <v>1.345139734</v>
      </c>
      <c r="G13633" s="17">
        <v>0.78207598700000003</v>
      </c>
      <c r="H13633" s="17">
        <v>0.217924013</v>
      </c>
      <c r="I13633" s="17">
        <v>0.99205721099999999</v>
      </c>
      <c r="J13633" s="17">
        <v>7.9000000000000008E-3</v>
      </c>
      <c r="K13633" s="17">
        <v>4.46E-5</v>
      </c>
    </row>
    <row r="13634" spans="1:11" x14ac:dyDescent="0.45">
      <c r="A13634" s="10" t="s">
        <v>107</v>
      </c>
      <c r="B13634" s="20">
        <v>0.92400000000000004</v>
      </c>
      <c r="C13634" s="19">
        <v>34806</v>
      </c>
      <c r="D13634" s="19">
        <v>16759.723559999999</v>
      </c>
      <c r="E13634" s="23">
        <v>3.237098037</v>
      </c>
      <c r="F13634" s="23">
        <v>1.35538067</v>
      </c>
      <c r="G13634" s="17">
        <v>0.78227891699999996</v>
      </c>
      <c r="H13634" s="17">
        <v>0.21772108300000001</v>
      </c>
      <c r="I13634" s="17">
        <v>0.99211048499999999</v>
      </c>
      <c r="J13634" s="17">
        <v>7.8499999999999993E-3</v>
      </c>
      <c r="K13634" s="17">
        <v>4.4299999999999999E-5</v>
      </c>
    </row>
    <row r="13635" spans="1:11" x14ac:dyDescent="0.45">
      <c r="A13635" s="10" t="s">
        <v>107</v>
      </c>
      <c r="B13635" s="20">
        <v>0.92500000000000004</v>
      </c>
      <c r="C13635" s="19">
        <v>34842</v>
      </c>
      <c r="D13635" s="19">
        <v>16876.951529999998</v>
      </c>
      <c r="E13635" s="23">
        <v>3.2779124940000002</v>
      </c>
      <c r="F13635" s="23">
        <v>1.365993553</v>
      </c>
      <c r="G13635" s="17">
        <v>0.782475174</v>
      </c>
      <c r="H13635" s="17">
        <v>0.217524826</v>
      </c>
      <c r="I13635" s="17">
        <v>0.99215212799999997</v>
      </c>
      <c r="J13635" s="17">
        <v>7.7999999999999996E-3</v>
      </c>
      <c r="K13635" s="17">
        <v>4.4100000000000001E-5</v>
      </c>
    </row>
    <row r="13636" spans="1:11" x14ac:dyDescent="0.45">
      <c r="A13636" s="10" t="s">
        <v>107</v>
      </c>
      <c r="B13636" s="20">
        <v>0.92600000000000005</v>
      </c>
      <c r="C13636" s="19">
        <v>34882</v>
      </c>
      <c r="D13636" s="19">
        <v>17008.996999999999</v>
      </c>
      <c r="E13636" s="23">
        <v>3.3235241790000001</v>
      </c>
      <c r="F13636" s="23">
        <v>1.3759303629999999</v>
      </c>
      <c r="G13636" s="17">
        <v>0.78266727800000002</v>
      </c>
      <c r="H13636" s="17">
        <v>0.21733272200000001</v>
      </c>
      <c r="I13636" s="17">
        <v>0.99220403599999996</v>
      </c>
      <c r="J13636" s="17">
        <v>7.7499999999999999E-3</v>
      </c>
      <c r="K13636" s="17">
        <v>4.3800000000000001E-5</v>
      </c>
    </row>
    <row r="13637" spans="1:11" x14ac:dyDescent="0.45">
      <c r="A13637" s="10" t="s">
        <v>107</v>
      </c>
      <c r="B13637" s="20">
        <v>0.92700000000000005</v>
      </c>
      <c r="C13637" s="19">
        <v>34919</v>
      </c>
      <c r="D13637" s="19">
        <v>17133.047129999999</v>
      </c>
      <c r="E13637" s="23">
        <v>3.394587289</v>
      </c>
      <c r="F13637" s="23">
        <v>1.3847272850000001</v>
      </c>
      <c r="G13637" s="17">
        <v>0.78281164999999997</v>
      </c>
      <c r="H13637" s="17">
        <v>0.21718835</v>
      </c>
      <c r="I13637" s="17">
        <v>0.99223650299999999</v>
      </c>
      <c r="J13637" s="17">
        <v>7.7200000000000003E-3</v>
      </c>
      <c r="K13637" s="17">
        <v>4.35E-5</v>
      </c>
    </row>
    <row r="13638" spans="1:11" x14ac:dyDescent="0.45">
      <c r="A13638" s="10" t="s">
        <v>107</v>
      </c>
      <c r="B13638" s="20">
        <v>0.92800000000000005</v>
      </c>
      <c r="C13638" s="19">
        <v>34952</v>
      </c>
      <c r="D13638" s="19">
        <v>17245.675380000001</v>
      </c>
      <c r="E13638" s="23">
        <v>3.4265182470000002</v>
      </c>
      <c r="F13638" s="23">
        <v>1.398583616</v>
      </c>
      <c r="G13638" s="17">
        <v>0.78290226600000001</v>
      </c>
      <c r="H13638" s="17">
        <v>0.21709773399999999</v>
      </c>
      <c r="I13638" s="17">
        <v>0.992290911</v>
      </c>
      <c r="J13638" s="17">
        <v>7.6699999999999997E-3</v>
      </c>
      <c r="K13638" s="17">
        <v>4.32E-5</v>
      </c>
    </row>
    <row r="13639" spans="1:11" x14ac:dyDescent="0.45">
      <c r="A13639" s="10" t="s">
        <v>107</v>
      </c>
      <c r="B13639" s="20">
        <v>0.92900000000000005</v>
      </c>
      <c r="C13639" s="19">
        <v>34995</v>
      </c>
      <c r="D13639" s="19">
        <v>17393.989669999999</v>
      </c>
      <c r="E13639" s="23">
        <v>3.4829943509999999</v>
      </c>
      <c r="F13639" s="23">
        <v>1.408856543</v>
      </c>
      <c r="G13639" s="17">
        <v>0.78311187299999996</v>
      </c>
      <c r="H13639" s="17">
        <v>0.21688812699999999</v>
      </c>
      <c r="I13639" s="17">
        <v>0.99235993099999997</v>
      </c>
      <c r="J13639" s="17">
        <v>7.6E-3</v>
      </c>
      <c r="K13639" s="17">
        <v>4.2799999999999997E-5</v>
      </c>
    </row>
    <row r="13640" spans="1:11" x14ac:dyDescent="0.45">
      <c r="A13640" s="10" t="s">
        <v>107</v>
      </c>
      <c r="B13640" s="20">
        <v>0.93</v>
      </c>
      <c r="C13640" s="19">
        <v>35031</v>
      </c>
      <c r="D13640" s="19">
        <v>17519.715779999999</v>
      </c>
      <c r="E13640" s="23">
        <v>3.4972161989999999</v>
      </c>
      <c r="F13640" s="23">
        <v>1.421468484</v>
      </c>
      <c r="G13640" s="17">
        <v>0.783306214</v>
      </c>
      <c r="H13640" s="17">
        <v>0.216693786</v>
      </c>
      <c r="I13640" s="17">
        <v>0.99240989599999996</v>
      </c>
      <c r="J13640" s="17">
        <v>7.5500000000000003E-3</v>
      </c>
      <c r="K13640" s="17">
        <v>4.2500000000000003E-5</v>
      </c>
    </row>
    <row r="13641" spans="1:11" x14ac:dyDescent="0.45">
      <c r="A13641" s="10" t="s">
        <v>107</v>
      </c>
      <c r="B13641" s="20">
        <v>0.93100000000000005</v>
      </c>
      <c r="C13641" s="19">
        <v>35071</v>
      </c>
      <c r="D13641" s="19">
        <v>17660.504730000001</v>
      </c>
      <c r="E13641" s="23">
        <v>3.5463347440000001</v>
      </c>
      <c r="F13641" s="23">
        <v>1.4323087880000001</v>
      </c>
      <c r="G13641" s="17">
        <v>0.78349633600000002</v>
      </c>
      <c r="H13641" s="17">
        <v>0.21650366400000001</v>
      </c>
      <c r="I13641" s="17">
        <v>0.99243694100000002</v>
      </c>
      <c r="J13641" s="17">
        <v>7.5199999999999998E-3</v>
      </c>
      <c r="K13641" s="17">
        <v>4.2299999999999998E-5</v>
      </c>
    </row>
    <row r="13642" spans="1:11" x14ac:dyDescent="0.45">
      <c r="A13642" s="10" t="s">
        <v>107</v>
      </c>
      <c r="B13642" s="20">
        <v>0.93200000000000005</v>
      </c>
      <c r="C13642" s="19">
        <v>35108</v>
      </c>
      <c r="D13642" s="19">
        <v>17792.635969999999</v>
      </c>
      <c r="E13642" s="23">
        <v>3.580410519</v>
      </c>
      <c r="F13642" s="23">
        <v>1.444444965</v>
      </c>
      <c r="G13642" s="17">
        <v>0.78369602400000005</v>
      </c>
      <c r="H13642" s="17">
        <v>0.21630397600000001</v>
      </c>
      <c r="I13642" s="17">
        <v>0.99248530099999999</v>
      </c>
      <c r="J13642" s="17">
        <v>7.4700000000000001E-3</v>
      </c>
      <c r="K13642" s="17">
        <v>4.1999999999999998E-5</v>
      </c>
    </row>
    <row r="13643" spans="1:11" x14ac:dyDescent="0.45">
      <c r="A13643" s="10" t="s">
        <v>107</v>
      </c>
      <c r="B13643" s="20">
        <v>0.93300000000000005</v>
      </c>
      <c r="C13643" s="19">
        <v>35146</v>
      </c>
      <c r="D13643" s="19">
        <v>17930.256539999998</v>
      </c>
      <c r="E13643" s="23">
        <v>3.6388399580000002</v>
      </c>
      <c r="F13643" s="23">
        <v>1.456139104</v>
      </c>
      <c r="G13643" s="17">
        <v>0.78392989199999996</v>
      </c>
      <c r="H13643" s="17">
        <v>0.21607010800000001</v>
      </c>
      <c r="I13643" s="17">
        <v>0.99253403299999998</v>
      </c>
      <c r="J13643" s="17">
        <v>7.4200000000000004E-3</v>
      </c>
      <c r="K13643" s="17">
        <v>4.1699999999999997E-5</v>
      </c>
    </row>
    <row r="13644" spans="1:11" x14ac:dyDescent="0.45">
      <c r="A13644" s="10" t="s">
        <v>107</v>
      </c>
      <c r="B13644" s="20">
        <v>0.93400000000000005</v>
      </c>
      <c r="C13644" s="19">
        <v>35184</v>
      </c>
      <c r="D13644" s="19">
        <v>18069.899300000001</v>
      </c>
      <c r="E13644" s="23">
        <v>3.698817515</v>
      </c>
      <c r="F13644" s="23">
        <v>1.4671966510000001</v>
      </c>
      <c r="G13644" s="17">
        <v>0.78416325600000003</v>
      </c>
      <c r="H13644" s="17">
        <v>0.215836744</v>
      </c>
      <c r="I13644" s="17">
        <v>0.99259684199999998</v>
      </c>
      <c r="J13644" s="17">
        <v>7.3600000000000002E-3</v>
      </c>
      <c r="K13644" s="17">
        <v>4.1399999999999997E-5</v>
      </c>
    </row>
    <row r="13645" spans="1:11" x14ac:dyDescent="0.45">
      <c r="A13645" s="10" t="s">
        <v>107</v>
      </c>
      <c r="B13645" s="20">
        <v>0.93500000000000005</v>
      </c>
      <c r="C13645" s="19">
        <v>35218</v>
      </c>
      <c r="D13645" s="19">
        <v>18197.129120000001</v>
      </c>
      <c r="E13645" s="23">
        <v>3.7678417290000001</v>
      </c>
      <c r="F13645" s="23">
        <v>1.4794032779999999</v>
      </c>
      <c r="G13645" s="17">
        <v>0.78437162800000004</v>
      </c>
      <c r="H13645" s="17">
        <v>0.21562837200000001</v>
      </c>
      <c r="I13645" s="17">
        <v>0.99265010499999995</v>
      </c>
      <c r="J13645" s="17">
        <v>7.3099999999999997E-3</v>
      </c>
      <c r="K13645" s="17">
        <v>4.1100000000000003E-5</v>
      </c>
    </row>
    <row r="13646" spans="1:11" x14ac:dyDescent="0.45">
      <c r="A13646" s="10" t="s">
        <v>107</v>
      </c>
      <c r="B13646" s="20">
        <v>0.93600000000000005</v>
      </c>
      <c r="C13646" s="19">
        <v>35259</v>
      </c>
      <c r="D13646" s="19">
        <v>18352.99999</v>
      </c>
      <c r="E13646" s="23">
        <v>3.8346478579999999</v>
      </c>
      <c r="F13646" s="23">
        <v>1.492226667</v>
      </c>
      <c r="G13646" s="17">
        <v>0.78456564299999998</v>
      </c>
      <c r="H13646" s="17">
        <v>0.21543435699999999</v>
      </c>
      <c r="I13646" s="17">
        <v>0.99270882000000005</v>
      </c>
      <c r="J13646" s="17">
        <v>7.2500000000000004E-3</v>
      </c>
      <c r="K13646" s="17">
        <v>4.0800000000000002E-5</v>
      </c>
    </row>
    <row r="13647" spans="1:11" x14ac:dyDescent="0.45">
      <c r="A13647" s="10" t="s">
        <v>107</v>
      </c>
      <c r="B13647" s="20">
        <v>0.93700000000000006</v>
      </c>
      <c r="C13647" s="19">
        <v>35290</v>
      </c>
      <c r="D13647" s="19">
        <v>18472.7876</v>
      </c>
      <c r="E13647" s="23">
        <v>3.8756135120000001</v>
      </c>
      <c r="F13647" s="23">
        <v>1.5044235880000001</v>
      </c>
      <c r="G13647" s="17">
        <v>0.78475488800000004</v>
      </c>
      <c r="H13647" s="17">
        <v>0.21524511199999999</v>
      </c>
      <c r="I13647" s="17">
        <v>0.992765648</v>
      </c>
      <c r="J13647" s="17">
        <v>7.1900000000000002E-3</v>
      </c>
      <c r="K13647" s="17">
        <v>4.0399999999999999E-5</v>
      </c>
    </row>
    <row r="13648" spans="1:11" x14ac:dyDescent="0.45">
      <c r="A13648" s="10" t="s">
        <v>107</v>
      </c>
      <c r="B13648" s="20">
        <v>0.93799999999999994</v>
      </c>
      <c r="C13648" s="19">
        <v>35332</v>
      </c>
      <c r="D13648" s="19">
        <v>18636.99842</v>
      </c>
      <c r="E13648" s="23">
        <v>3.9381641740000002</v>
      </c>
      <c r="F13648" s="23">
        <v>1.514280912</v>
      </c>
      <c r="G13648" s="17">
        <v>0.78486924000000002</v>
      </c>
      <c r="H13648" s="17">
        <v>0.21513076</v>
      </c>
      <c r="I13648" s="17">
        <v>0.992814847</v>
      </c>
      <c r="J13648" s="17">
        <v>7.1399999999999996E-3</v>
      </c>
      <c r="K13648" s="17">
        <v>4.0200000000000001E-5</v>
      </c>
    </row>
    <row r="13649" spans="1:11" x14ac:dyDescent="0.45">
      <c r="A13649" s="10" t="s">
        <v>107</v>
      </c>
      <c r="B13649" s="20">
        <v>0.93899999999999995</v>
      </c>
      <c r="C13649" s="19">
        <v>35369</v>
      </c>
      <c r="D13649" s="19">
        <v>18783.737000000001</v>
      </c>
      <c r="E13649" s="23">
        <v>3.9930384819999998</v>
      </c>
      <c r="F13649" s="23">
        <v>1.5309832409999999</v>
      </c>
      <c r="G13649" s="17">
        <v>0.78500947200000004</v>
      </c>
      <c r="H13649" s="17">
        <v>0.21499052799999999</v>
      </c>
      <c r="I13649" s="17">
        <v>0.99286126399999997</v>
      </c>
      <c r="J13649" s="17">
        <v>7.1000000000000004E-3</v>
      </c>
      <c r="K13649" s="17">
        <v>3.9900000000000001E-5</v>
      </c>
    </row>
    <row r="13650" spans="1:11" x14ac:dyDescent="0.45">
      <c r="A13650" s="10" t="s">
        <v>107</v>
      </c>
      <c r="B13650" s="20">
        <v>0.94</v>
      </c>
      <c r="C13650" s="19">
        <v>35409</v>
      </c>
      <c r="D13650" s="19">
        <v>18945.174999999999</v>
      </c>
      <c r="E13650" s="23">
        <v>4.0654071800000002</v>
      </c>
      <c r="F13650" s="23">
        <v>1.5441171309999999</v>
      </c>
      <c r="G13650" s="17">
        <v>0.78519585400000003</v>
      </c>
      <c r="H13650" s="17">
        <v>0.214804146</v>
      </c>
      <c r="I13650" s="17">
        <v>0.99292541999999995</v>
      </c>
      <c r="J13650" s="17">
        <v>7.0400000000000003E-3</v>
      </c>
      <c r="K13650" s="17">
        <v>3.9499999999999998E-5</v>
      </c>
    </row>
    <row r="13651" spans="1:11" x14ac:dyDescent="0.45">
      <c r="A13651" s="10" t="s">
        <v>107</v>
      </c>
      <c r="B13651" s="20">
        <v>0.94099999999999995</v>
      </c>
      <c r="C13651" s="19">
        <v>35446</v>
      </c>
      <c r="D13651" s="19">
        <v>19096.875189999999</v>
      </c>
      <c r="E13651" s="23">
        <v>4.1401734609999998</v>
      </c>
      <c r="F13651" s="23">
        <v>1.5557562190000001</v>
      </c>
      <c r="G13651" s="17">
        <v>0.78533544</v>
      </c>
      <c r="H13651" s="17">
        <v>0.21466456</v>
      </c>
      <c r="I13651" s="17">
        <v>0.99297775499999996</v>
      </c>
      <c r="J13651" s="17">
        <v>6.9800000000000001E-3</v>
      </c>
      <c r="K13651" s="17">
        <v>3.9199999999999997E-5</v>
      </c>
    </row>
    <row r="13652" spans="1:11" x14ac:dyDescent="0.45">
      <c r="A13652" s="10" t="s">
        <v>107</v>
      </c>
      <c r="B13652" s="20">
        <v>0.94199999999999995</v>
      </c>
      <c r="C13652" s="19">
        <v>35485</v>
      </c>
      <c r="D13652" s="19">
        <v>19258.796559999999</v>
      </c>
      <c r="E13652" s="23">
        <v>4.158982011</v>
      </c>
      <c r="F13652" s="23">
        <v>1.5716687009999999</v>
      </c>
      <c r="G13652" s="17">
        <v>0.78557136800000005</v>
      </c>
      <c r="H13652" s="17">
        <v>0.21442863200000001</v>
      </c>
      <c r="I13652" s="17">
        <v>0.99304063099999995</v>
      </c>
      <c r="J13652" s="17">
        <v>6.9199999999999999E-3</v>
      </c>
      <c r="K13652" s="17">
        <v>3.8899999999999997E-5</v>
      </c>
    </row>
    <row r="13653" spans="1:11" x14ac:dyDescent="0.45">
      <c r="A13653" s="10" t="s">
        <v>107</v>
      </c>
      <c r="B13653" s="20">
        <v>0.94299999999999995</v>
      </c>
      <c r="C13653" s="19">
        <v>35521</v>
      </c>
      <c r="D13653" s="19">
        <v>19409.84489</v>
      </c>
      <c r="E13653" s="23">
        <v>4.2391920199999999</v>
      </c>
      <c r="F13653" s="23">
        <v>1.5859492850000001</v>
      </c>
      <c r="G13653" s="17">
        <v>0.78564792699999997</v>
      </c>
      <c r="H13653" s="17">
        <v>0.214352073</v>
      </c>
      <c r="I13653" s="17">
        <v>0.99308872400000003</v>
      </c>
      <c r="J13653" s="17">
        <v>6.8700000000000002E-3</v>
      </c>
      <c r="K13653" s="17">
        <v>3.8600000000000003E-5</v>
      </c>
    </row>
    <row r="13654" spans="1:11" x14ac:dyDescent="0.45">
      <c r="A13654" s="10" t="s">
        <v>107</v>
      </c>
      <c r="B13654" s="20">
        <v>0.94399999999999995</v>
      </c>
      <c r="C13654" s="19">
        <v>35559</v>
      </c>
      <c r="D13654" s="19">
        <v>19572.140230000001</v>
      </c>
      <c r="E13654" s="23">
        <v>4.3029320389999999</v>
      </c>
      <c r="F13654" s="23">
        <v>1.598212671</v>
      </c>
      <c r="G13654" s="17">
        <v>0.78587699300000002</v>
      </c>
      <c r="H13654" s="17">
        <v>0.214123007</v>
      </c>
      <c r="I13654" s="17">
        <v>0.99314681199999999</v>
      </c>
      <c r="J13654" s="17">
        <v>6.8100000000000001E-3</v>
      </c>
      <c r="K13654" s="17">
        <v>3.8300000000000003E-5</v>
      </c>
    </row>
    <row r="13655" spans="1:11" x14ac:dyDescent="0.45">
      <c r="A13655" s="10" t="s">
        <v>107</v>
      </c>
      <c r="B13655" s="20">
        <v>0.94499999999999995</v>
      </c>
      <c r="C13655" s="19">
        <v>35595</v>
      </c>
      <c r="D13655" s="19">
        <v>19728.279849999999</v>
      </c>
      <c r="E13655" s="23">
        <v>4.4031308569999998</v>
      </c>
      <c r="F13655" s="23">
        <v>1.6133869059999999</v>
      </c>
      <c r="G13655" s="17">
        <v>0.785953083</v>
      </c>
      <c r="H13655" s="17">
        <v>0.214046917</v>
      </c>
      <c r="I13655" s="17">
        <v>0.99318126500000004</v>
      </c>
      <c r="J13655" s="17">
        <v>6.7799999999999996E-3</v>
      </c>
      <c r="K13655" s="17">
        <v>3.8099999999999998E-5</v>
      </c>
    </row>
    <row r="13656" spans="1:11" x14ac:dyDescent="0.45">
      <c r="A13656" s="10" t="s">
        <v>107</v>
      </c>
      <c r="B13656" s="20">
        <v>0.94599999999999995</v>
      </c>
      <c r="C13656" s="19">
        <v>35635</v>
      </c>
      <c r="D13656" s="19">
        <v>19906.551049999998</v>
      </c>
      <c r="E13656" s="23">
        <v>4.4898533430000001</v>
      </c>
      <c r="F13656" s="23">
        <v>1.6262344209999999</v>
      </c>
      <c r="G13656" s="17">
        <v>0.78616528699999999</v>
      </c>
      <c r="H13656" s="17">
        <v>0.21383471300000001</v>
      </c>
      <c r="I13656" s="17">
        <v>0.99324472399999997</v>
      </c>
      <c r="J13656" s="17">
        <v>6.7200000000000003E-3</v>
      </c>
      <c r="K13656" s="17">
        <v>3.7700000000000002E-5</v>
      </c>
    </row>
    <row r="13657" spans="1:11" x14ac:dyDescent="0.45">
      <c r="A13657" s="10" t="s">
        <v>107</v>
      </c>
      <c r="B13657" s="20">
        <v>0.94699999999999995</v>
      </c>
      <c r="C13657" s="19">
        <v>35671</v>
      </c>
      <c r="D13657" s="19">
        <v>20069.904180000001</v>
      </c>
      <c r="E13657" s="23">
        <v>4.5601327700000001</v>
      </c>
      <c r="F13657" s="23">
        <v>1.6440055330000001</v>
      </c>
      <c r="G13657" s="17">
        <v>0.786381094</v>
      </c>
      <c r="H13657" s="17">
        <v>0.213618906</v>
      </c>
      <c r="I13657" s="17">
        <v>0.99330767600000003</v>
      </c>
      <c r="J13657" s="17">
        <v>6.6499999999999997E-3</v>
      </c>
      <c r="K13657" s="17">
        <v>3.7400000000000001E-5</v>
      </c>
    </row>
    <row r="13658" spans="1:11" x14ac:dyDescent="0.45">
      <c r="A13658" s="10" t="s">
        <v>107</v>
      </c>
      <c r="B13658" s="20">
        <v>0.94799999999999995</v>
      </c>
      <c r="C13658" s="19">
        <v>35709</v>
      </c>
      <c r="D13658" s="19">
        <v>20244.421490000001</v>
      </c>
      <c r="E13658" s="23">
        <v>4.6131133030000004</v>
      </c>
      <c r="F13658" s="23">
        <v>1.65779382</v>
      </c>
      <c r="G13658" s="17">
        <v>0.78658041400000001</v>
      </c>
      <c r="H13658" s="17">
        <v>0.21341958599999999</v>
      </c>
      <c r="I13658" s="17">
        <v>0.99334337500000003</v>
      </c>
      <c r="J13658" s="17">
        <v>6.62E-3</v>
      </c>
      <c r="K13658" s="17">
        <v>3.7200000000000003E-5</v>
      </c>
    </row>
    <row r="13659" spans="1:11" x14ac:dyDescent="0.45">
      <c r="A13659" s="10" t="s">
        <v>107</v>
      </c>
      <c r="B13659" s="20">
        <v>0.94899999999999995</v>
      </c>
      <c r="C13659" s="19">
        <v>35745</v>
      </c>
      <c r="D13659" s="19">
        <v>20411.172050000001</v>
      </c>
      <c r="E13659" s="23">
        <v>4.6684929840000002</v>
      </c>
      <c r="F13659" s="23">
        <v>1.674567352</v>
      </c>
      <c r="G13659" s="17">
        <v>0.78676738000000002</v>
      </c>
      <c r="H13659" s="17">
        <v>0.21323262000000001</v>
      </c>
      <c r="I13659" s="17">
        <v>0.99340714500000005</v>
      </c>
      <c r="J13659" s="17">
        <v>6.5599999999999999E-3</v>
      </c>
      <c r="K13659" s="17">
        <v>3.68E-5</v>
      </c>
    </row>
    <row r="13660" spans="1:11" x14ac:dyDescent="0.45">
      <c r="A13660" s="10" t="s">
        <v>107</v>
      </c>
      <c r="B13660" s="20">
        <v>0.95</v>
      </c>
      <c r="C13660" s="19">
        <v>35784</v>
      </c>
      <c r="D13660" s="19">
        <v>20595.62168</v>
      </c>
      <c r="E13660" s="23">
        <v>4.7893235470000004</v>
      </c>
      <c r="F13660" s="23">
        <v>1.688520797</v>
      </c>
      <c r="G13660" s="17">
        <v>0.78691593999999998</v>
      </c>
      <c r="H13660" s="17">
        <v>0.21308405999999999</v>
      </c>
      <c r="I13660" s="17">
        <v>0.99345286499999996</v>
      </c>
      <c r="J13660" s="17">
        <v>6.5100000000000002E-3</v>
      </c>
      <c r="K13660" s="17">
        <v>3.6600000000000002E-5</v>
      </c>
    </row>
    <row r="13661" spans="1:11" x14ac:dyDescent="0.45">
      <c r="A13661" s="10" t="s">
        <v>107</v>
      </c>
      <c r="B13661" s="20">
        <v>0.95099999999999996</v>
      </c>
      <c r="C13661" s="19">
        <v>35820</v>
      </c>
      <c r="D13661" s="19">
        <v>20768.99597</v>
      </c>
      <c r="E13661" s="23">
        <v>4.8601183990000001</v>
      </c>
      <c r="F13661" s="23">
        <v>1.705444432</v>
      </c>
      <c r="G13661" s="17">
        <v>0.78713009499999997</v>
      </c>
      <c r="H13661" s="17">
        <v>0.212869905</v>
      </c>
      <c r="I13661" s="17">
        <v>0.993499307</v>
      </c>
      <c r="J13661" s="17">
        <v>6.4599999999999996E-3</v>
      </c>
      <c r="K13661" s="17">
        <v>3.6300000000000001E-5</v>
      </c>
    </row>
    <row r="13662" spans="1:11" x14ac:dyDescent="0.45">
      <c r="A13662" s="10" t="s">
        <v>107</v>
      </c>
      <c r="B13662" s="20">
        <v>0.95199999999999996</v>
      </c>
      <c r="C13662" s="19">
        <v>35847</v>
      </c>
      <c r="D13662" s="19">
        <v>20900.634030000001</v>
      </c>
      <c r="E13662" s="23">
        <v>4.9080244449999997</v>
      </c>
      <c r="F13662" s="23">
        <v>1.7219079500000001</v>
      </c>
      <c r="G13662" s="17">
        <v>0.78723463599999999</v>
      </c>
      <c r="H13662" s="17">
        <v>0.21276536400000001</v>
      </c>
      <c r="I13662" s="17">
        <v>0.99354673999999998</v>
      </c>
      <c r="J13662" s="17">
        <v>6.4200000000000004E-3</v>
      </c>
      <c r="K13662" s="17">
        <v>3.6000000000000001E-5</v>
      </c>
    </row>
    <row r="13663" spans="1:11" x14ac:dyDescent="0.45">
      <c r="A13663" s="10" t="s">
        <v>107</v>
      </c>
      <c r="B13663" s="20">
        <v>0.95299999999999996</v>
      </c>
      <c r="C13663" s="19">
        <v>35899</v>
      </c>
      <c r="D13663" s="19">
        <v>21158.181479999999</v>
      </c>
      <c r="E13663" s="23">
        <v>5.0082387690000001</v>
      </c>
      <c r="F13663" s="23">
        <v>1.733529841</v>
      </c>
      <c r="G13663" s="17">
        <v>0.78751497299999995</v>
      </c>
      <c r="H13663" s="17">
        <v>0.21248502699999999</v>
      </c>
      <c r="I13663" s="17">
        <v>0.99361362600000003</v>
      </c>
      <c r="J13663" s="17">
        <v>6.3499999999999997E-3</v>
      </c>
      <c r="K13663" s="17">
        <v>3.57E-5</v>
      </c>
    </row>
    <row r="13664" spans="1:11" x14ac:dyDescent="0.45">
      <c r="A13664" s="10" t="s">
        <v>107</v>
      </c>
      <c r="B13664" s="20">
        <v>0.95399999999999996</v>
      </c>
      <c r="C13664" s="19">
        <v>35936</v>
      </c>
      <c r="D13664" s="19">
        <v>21344.699670000002</v>
      </c>
      <c r="E13664" s="23">
        <v>5.0942801419999997</v>
      </c>
      <c r="F13664" s="23">
        <v>1.7521013860000001</v>
      </c>
      <c r="G13664" s="17">
        <v>0.78773374900000004</v>
      </c>
      <c r="H13664" s="17">
        <v>0.21226625099999999</v>
      </c>
      <c r="I13664" s="17">
        <v>0.99366019699999997</v>
      </c>
      <c r="J13664" s="17">
        <v>6.3E-3</v>
      </c>
      <c r="K13664" s="17">
        <v>3.54E-5</v>
      </c>
    </row>
    <row r="13665" spans="1:11" x14ac:dyDescent="0.45">
      <c r="A13665" s="10" t="s">
        <v>107</v>
      </c>
      <c r="B13665" s="20">
        <v>0.95499999999999996</v>
      </c>
      <c r="C13665" s="19">
        <v>35974</v>
      </c>
      <c r="D13665" s="19">
        <v>21541.393220000002</v>
      </c>
      <c r="E13665" s="23">
        <v>5.2286051369999997</v>
      </c>
      <c r="F13665" s="23">
        <v>1.77361243</v>
      </c>
      <c r="G13665" s="17">
        <v>0.78795797000000001</v>
      </c>
      <c r="H13665" s="17">
        <v>0.21204202999999999</v>
      </c>
      <c r="I13665" s="17">
        <v>0.993716394</v>
      </c>
      <c r="J13665" s="17">
        <v>6.2500000000000003E-3</v>
      </c>
      <c r="K13665" s="17">
        <v>3.5099999999999999E-5</v>
      </c>
    </row>
    <row r="13666" spans="1:11" x14ac:dyDescent="0.45">
      <c r="A13666" s="10" t="s">
        <v>107</v>
      </c>
      <c r="B13666" s="20">
        <v>0.95599999999999996</v>
      </c>
      <c r="C13666" s="19">
        <v>35994</v>
      </c>
      <c r="D13666" s="19">
        <v>21646.900880000001</v>
      </c>
      <c r="E13666" s="23">
        <v>5.3173172429999997</v>
      </c>
      <c r="F13666" s="23">
        <v>1.7914195079999999</v>
      </c>
      <c r="G13666" s="17">
        <v>0.78807579000000005</v>
      </c>
      <c r="H13666" s="17">
        <v>0.21192421</v>
      </c>
      <c r="I13666" s="17">
        <v>0.993741977</v>
      </c>
      <c r="J13666" s="17">
        <v>6.2199999999999998E-3</v>
      </c>
      <c r="K13666" s="17">
        <v>3.4900000000000001E-5</v>
      </c>
    </row>
    <row r="13667" spans="1:11" x14ac:dyDescent="0.45">
      <c r="A13667" s="10" t="s">
        <v>107</v>
      </c>
      <c r="B13667" s="20">
        <v>0.95699999999999996</v>
      </c>
      <c r="C13667" s="19">
        <v>36046</v>
      </c>
      <c r="D13667" s="19">
        <v>21923.723669999999</v>
      </c>
      <c r="E13667" s="23">
        <v>5.3564061030000003</v>
      </c>
      <c r="F13667" s="23">
        <v>1.802273426</v>
      </c>
      <c r="G13667" s="17">
        <v>0.78813183200000003</v>
      </c>
      <c r="H13667" s="17">
        <v>0.211868168</v>
      </c>
      <c r="I13667" s="17">
        <v>0.99380403399999995</v>
      </c>
      <c r="J13667" s="17">
        <v>6.1599999999999997E-3</v>
      </c>
      <c r="K13667" s="17">
        <v>3.4600000000000001E-5</v>
      </c>
    </row>
    <row r="13668" spans="1:11" x14ac:dyDescent="0.45">
      <c r="A13668" s="10" t="s">
        <v>107</v>
      </c>
      <c r="B13668" s="20">
        <v>0.95799999999999996</v>
      </c>
      <c r="C13668" s="19">
        <v>36086</v>
      </c>
      <c r="D13668" s="19">
        <v>22141.16662</v>
      </c>
      <c r="E13668" s="23">
        <v>5.5231161130000004</v>
      </c>
      <c r="F13668" s="23">
        <v>1.8240458559999999</v>
      </c>
      <c r="G13668" s="17">
        <v>0.78831125599999996</v>
      </c>
      <c r="H13668" s="17">
        <v>0.21168874400000001</v>
      </c>
      <c r="I13668" s="17">
        <v>0.99385835300000003</v>
      </c>
      <c r="J13668" s="17">
        <v>6.11E-3</v>
      </c>
      <c r="K13668" s="17">
        <v>3.43E-5</v>
      </c>
    </row>
    <row r="13669" spans="1:11" x14ac:dyDescent="0.45">
      <c r="A13669" s="10" t="s">
        <v>107</v>
      </c>
      <c r="B13669" s="20">
        <v>0.95899999999999996</v>
      </c>
      <c r="C13669" s="19">
        <v>36124</v>
      </c>
      <c r="D13669" s="19">
        <v>22351.937989999999</v>
      </c>
      <c r="E13669" s="23">
        <v>5.5774608749999999</v>
      </c>
      <c r="F13669" s="23">
        <v>1.845117409</v>
      </c>
      <c r="G13669" s="17">
        <v>0.78847857399999999</v>
      </c>
      <c r="H13669" s="17">
        <v>0.21152142600000001</v>
      </c>
      <c r="I13669" s="17">
        <v>0.99391749600000001</v>
      </c>
      <c r="J13669" s="17">
        <v>6.0499999999999998E-3</v>
      </c>
      <c r="K13669" s="17">
        <v>3.4E-5</v>
      </c>
    </row>
    <row r="13670" spans="1:11" x14ac:dyDescent="0.45">
      <c r="A13670" s="10" t="s">
        <v>107</v>
      </c>
      <c r="B13670" s="20">
        <v>0.96</v>
      </c>
      <c r="C13670" s="19">
        <v>36157</v>
      </c>
      <c r="D13670" s="19">
        <v>22537.996169999999</v>
      </c>
      <c r="E13670" s="23">
        <v>5.6858646830000001</v>
      </c>
      <c r="F13670" s="23">
        <v>1.8648035890000001</v>
      </c>
      <c r="G13670" s="17">
        <v>0.78867162700000004</v>
      </c>
      <c r="H13670" s="17">
        <v>0.21132837300000001</v>
      </c>
      <c r="I13670" s="17">
        <v>0.99394897999999998</v>
      </c>
      <c r="J13670" s="17">
        <v>6.0200000000000002E-3</v>
      </c>
      <c r="K13670" s="17">
        <v>3.3699999999999999E-5</v>
      </c>
    </row>
    <row r="13671" spans="1:11" x14ac:dyDescent="0.45">
      <c r="A13671" s="10" t="s">
        <v>107</v>
      </c>
      <c r="B13671" s="20">
        <v>0.96099999999999997</v>
      </c>
      <c r="C13671" s="19">
        <v>36200</v>
      </c>
      <c r="D13671" s="19">
        <v>22784.146540000002</v>
      </c>
      <c r="E13671" s="23">
        <v>5.7831039899999999</v>
      </c>
      <c r="F13671" s="23">
        <v>1.882498719</v>
      </c>
      <c r="G13671" s="17">
        <v>0.788922652</v>
      </c>
      <c r="H13671" s="17">
        <v>0.211077348</v>
      </c>
      <c r="I13671" s="17">
        <v>0.99400504499999998</v>
      </c>
      <c r="J13671" s="17">
        <v>5.96E-3</v>
      </c>
      <c r="K13671" s="17">
        <v>3.3399999999999999E-5</v>
      </c>
    </row>
    <row r="13672" spans="1:11" x14ac:dyDescent="0.45">
      <c r="A13672" s="10" t="s">
        <v>107</v>
      </c>
      <c r="B13672" s="20">
        <v>0.96199999999999997</v>
      </c>
      <c r="C13672" s="19">
        <v>36237</v>
      </c>
      <c r="D13672" s="19">
        <v>23000.082740000002</v>
      </c>
      <c r="E13672" s="23">
        <v>5.8944745449999996</v>
      </c>
      <c r="F13672" s="23">
        <v>1.9006888669999999</v>
      </c>
      <c r="G13672" s="17">
        <v>0.78913817399999997</v>
      </c>
      <c r="H13672" s="17">
        <v>0.210861826</v>
      </c>
      <c r="I13672" s="17">
        <v>0.99405717299999996</v>
      </c>
      <c r="J13672" s="17">
        <v>5.9100000000000003E-3</v>
      </c>
      <c r="K13672" s="17">
        <v>3.3099999999999998E-5</v>
      </c>
    </row>
    <row r="13673" spans="1:11" x14ac:dyDescent="0.45">
      <c r="A13673" s="10" t="s">
        <v>107</v>
      </c>
      <c r="B13673" s="20">
        <v>0.96299999999999997</v>
      </c>
      <c r="C13673" s="19">
        <v>36263</v>
      </c>
      <c r="D13673" s="19">
        <v>23153.570609999999</v>
      </c>
      <c r="E13673" s="23">
        <v>5.9417066299999997</v>
      </c>
      <c r="F13673" s="23">
        <v>1.916656704</v>
      </c>
      <c r="G13673" s="17">
        <v>0.78912389999999999</v>
      </c>
      <c r="H13673" s="17">
        <v>0.21087610000000001</v>
      </c>
      <c r="I13673" s="17">
        <v>0.99409851699999996</v>
      </c>
      <c r="J13673" s="17">
        <v>5.8700000000000002E-3</v>
      </c>
      <c r="K13673" s="17">
        <v>3.29E-5</v>
      </c>
    </row>
    <row r="13674" spans="1:11" x14ac:dyDescent="0.45">
      <c r="A13674" s="10" t="s">
        <v>107</v>
      </c>
      <c r="B13674" s="20">
        <v>0.96399999999999997</v>
      </c>
      <c r="C13674" s="19">
        <v>36310</v>
      </c>
      <c r="D13674" s="19">
        <v>23433.852200000001</v>
      </c>
      <c r="E13674" s="23">
        <v>5.9926958600000004</v>
      </c>
      <c r="F13674" s="23">
        <v>1.9370305759999999</v>
      </c>
      <c r="G13674" s="17">
        <v>0.78936932000000004</v>
      </c>
      <c r="H13674" s="17">
        <v>0.21063067999999999</v>
      </c>
      <c r="I13674" s="17">
        <v>0.99417458400000003</v>
      </c>
      <c r="J13674" s="17">
        <v>5.79E-3</v>
      </c>
      <c r="K13674" s="17">
        <v>3.2499999999999997E-5</v>
      </c>
    </row>
    <row r="13675" spans="1:11" x14ac:dyDescent="0.45">
      <c r="A13675" s="10" t="s">
        <v>107</v>
      </c>
      <c r="B13675" s="20">
        <v>0.96499999999999997</v>
      </c>
      <c r="C13675" s="19">
        <v>36349</v>
      </c>
      <c r="D13675" s="19">
        <v>23670.307580000001</v>
      </c>
      <c r="E13675" s="23">
        <v>6.1396466719999996</v>
      </c>
      <c r="F13675" s="23">
        <v>1.9644966690000001</v>
      </c>
      <c r="G13675" s="17">
        <v>0.78956780100000001</v>
      </c>
      <c r="H13675" s="17">
        <v>0.21043219899999999</v>
      </c>
      <c r="I13675" s="17">
        <v>0.99421615399999996</v>
      </c>
      <c r="J13675" s="17">
        <v>5.7499999999999999E-3</v>
      </c>
      <c r="K13675" s="17">
        <v>3.2299999999999999E-5</v>
      </c>
    </row>
    <row r="13676" spans="1:11" x14ac:dyDescent="0.45">
      <c r="A13676" s="10" t="s">
        <v>107</v>
      </c>
      <c r="B13676" s="20">
        <v>0.96599999999999997</v>
      </c>
      <c r="C13676" s="19">
        <v>36388</v>
      </c>
      <c r="D13676" s="19">
        <v>23913.005109999998</v>
      </c>
      <c r="E13676" s="23">
        <v>6.2879460659999999</v>
      </c>
      <c r="F13676" s="23">
        <v>1.985873198</v>
      </c>
      <c r="G13676" s="17">
        <v>0.78973837499999999</v>
      </c>
      <c r="H13676" s="17">
        <v>0.21026162500000001</v>
      </c>
      <c r="I13676" s="17">
        <v>0.99426904400000005</v>
      </c>
      <c r="J13676" s="17">
        <v>5.7000000000000002E-3</v>
      </c>
      <c r="K13676" s="17">
        <v>3.1999999999999999E-5</v>
      </c>
    </row>
    <row r="13677" spans="1:11" x14ac:dyDescent="0.45">
      <c r="A13677" s="10" t="s">
        <v>107</v>
      </c>
      <c r="B13677" s="20">
        <v>0.96699999999999997</v>
      </c>
      <c r="C13677" s="19">
        <v>36422</v>
      </c>
      <c r="D13677" s="19">
        <v>24131.53714</v>
      </c>
      <c r="E13677" s="23">
        <v>6.4968333219999996</v>
      </c>
      <c r="F13677" s="23">
        <v>2.0082986890000001</v>
      </c>
      <c r="G13677" s="17">
        <v>0.78993465500000004</v>
      </c>
      <c r="H13677" s="17">
        <v>0.21006534499999999</v>
      </c>
      <c r="I13677" s="17">
        <v>0.99430977099999995</v>
      </c>
      <c r="J13677" s="17">
        <v>5.6600000000000001E-3</v>
      </c>
      <c r="K13677" s="17">
        <v>3.1699999999999998E-5</v>
      </c>
    </row>
    <row r="13678" spans="1:11" x14ac:dyDescent="0.45">
      <c r="A13678" s="10" t="s">
        <v>107</v>
      </c>
      <c r="B13678" s="20">
        <v>0.96799999999999997</v>
      </c>
      <c r="C13678" s="19">
        <v>36463</v>
      </c>
      <c r="D13678" s="19">
        <v>24400.23992</v>
      </c>
      <c r="E13678" s="23">
        <v>6.6151564619999998</v>
      </c>
      <c r="F13678" s="23">
        <v>2.028105321</v>
      </c>
      <c r="G13678" s="17">
        <v>0.79011600800000004</v>
      </c>
      <c r="H13678" s="17">
        <v>0.20988399199999999</v>
      </c>
      <c r="I13678" s="17">
        <v>0.99437469000000001</v>
      </c>
      <c r="J13678" s="17">
        <v>5.5900000000000004E-3</v>
      </c>
      <c r="K13678" s="17">
        <v>3.1399999999999998E-5</v>
      </c>
    </row>
    <row r="13679" spans="1:11" x14ac:dyDescent="0.45">
      <c r="A13679" s="10" t="s">
        <v>107</v>
      </c>
      <c r="B13679" s="20">
        <v>0.96899999999999997</v>
      </c>
      <c r="C13679" s="19">
        <v>36501</v>
      </c>
      <c r="D13679" s="19">
        <v>24654.587670000001</v>
      </c>
      <c r="E13679" s="23">
        <v>6.744541795</v>
      </c>
      <c r="F13679" s="23">
        <v>2.0508953239999999</v>
      </c>
      <c r="G13679" s="17">
        <v>0.79030711499999995</v>
      </c>
      <c r="H13679" s="17">
        <v>0.209692885</v>
      </c>
      <c r="I13679" s="17">
        <v>0.99443157699999996</v>
      </c>
      <c r="J13679" s="17">
        <v>5.5399999999999998E-3</v>
      </c>
      <c r="K13679" s="17">
        <v>3.1099999999999997E-5</v>
      </c>
    </row>
    <row r="13680" spans="1:11" x14ac:dyDescent="0.45">
      <c r="A13680" s="10" t="s">
        <v>107</v>
      </c>
      <c r="B13680" s="20">
        <v>0.97</v>
      </c>
      <c r="C13680" s="19">
        <v>36529</v>
      </c>
      <c r="D13680" s="19">
        <v>24845.71746</v>
      </c>
      <c r="E13680" s="23">
        <v>6.9272367790000002</v>
      </c>
      <c r="F13680" s="23">
        <v>2.0768828639999999</v>
      </c>
      <c r="G13680" s="17">
        <v>0.79041309599999998</v>
      </c>
      <c r="H13680" s="17">
        <v>0.20958690399999999</v>
      </c>
      <c r="I13680" s="17">
        <v>0.99446623000000001</v>
      </c>
      <c r="J13680" s="17">
        <v>5.4999999999999997E-3</v>
      </c>
      <c r="K13680" s="17">
        <v>3.0899999999999999E-5</v>
      </c>
    </row>
    <row r="13681" spans="1:11" x14ac:dyDescent="0.45">
      <c r="A13681" s="10" t="s">
        <v>107</v>
      </c>
      <c r="B13681" s="20">
        <v>0.97099999999999997</v>
      </c>
      <c r="C13681" s="19">
        <v>36575</v>
      </c>
      <c r="D13681" s="19">
        <v>25166.70635</v>
      </c>
      <c r="E13681" s="23">
        <v>7.0771326739999996</v>
      </c>
      <c r="F13681" s="23">
        <v>2.0938322139999999</v>
      </c>
      <c r="G13681" s="17">
        <v>0.790649351</v>
      </c>
      <c r="H13681" s="17">
        <v>0.209350649</v>
      </c>
      <c r="I13681" s="17">
        <v>0.99452995600000005</v>
      </c>
      <c r="J13681" s="17">
        <v>5.4400000000000004E-3</v>
      </c>
      <c r="K13681" s="17">
        <v>3.0499999999999999E-5</v>
      </c>
    </row>
    <row r="13682" spans="1:11" x14ac:dyDescent="0.45">
      <c r="A13682" s="10" t="s">
        <v>107</v>
      </c>
      <c r="B13682" s="20">
        <v>0.97199999999999998</v>
      </c>
      <c r="C13682" s="19">
        <v>36612</v>
      </c>
      <c r="D13682" s="19">
        <v>25430.60828</v>
      </c>
      <c r="E13682" s="23">
        <v>7.2509961199999999</v>
      </c>
      <c r="F13682" s="23">
        <v>2.1229100710000002</v>
      </c>
      <c r="G13682" s="17">
        <v>0.79086091999999997</v>
      </c>
      <c r="H13682" s="17">
        <v>0.20913908</v>
      </c>
      <c r="I13682" s="17">
        <v>0.99457416300000001</v>
      </c>
      <c r="J13682" s="17">
        <v>5.4000000000000003E-3</v>
      </c>
      <c r="K13682" s="17">
        <v>3.0300000000000001E-5</v>
      </c>
    </row>
    <row r="13683" spans="1:11" x14ac:dyDescent="0.45">
      <c r="A13683" s="10" t="s">
        <v>107</v>
      </c>
      <c r="B13683" s="20">
        <v>0.97299999999999998</v>
      </c>
      <c r="C13683" s="19">
        <v>36651</v>
      </c>
      <c r="D13683" s="19">
        <v>25715.714820000001</v>
      </c>
      <c r="E13683" s="23">
        <v>7.3562935339999997</v>
      </c>
      <c r="F13683" s="23">
        <v>2.149177978</v>
      </c>
      <c r="G13683" s="17">
        <v>0.79091975699999995</v>
      </c>
      <c r="H13683" s="17">
        <v>0.209080243</v>
      </c>
      <c r="I13683" s="17">
        <v>0.99463331399999999</v>
      </c>
      <c r="J13683" s="17">
        <v>5.3400000000000001E-3</v>
      </c>
      <c r="K13683" s="17">
        <v>2.9899999999999998E-5</v>
      </c>
    </row>
    <row r="13684" spans="1:11" x14ac:dyDescent="0.45">
      <c r="A13684" s="10" t="s">
        <v>107</v>
      </c>
      <c r="B13684" s="20">
        <v>0.97399999999999998</v>
      </c>
      <c r="C13684" s="19">
        <v>36689</v>
      </c>
      <c r="D13684" s="19">
        <v>26002.96427</v>
      </c>
      <c r="E13684" s="23">
        <v>7.7077350320000004</v>
      </c>
      <c r="F13684" s="23">
        <v>2.1736188620000001</v>
      </c>
      <c r="G13684" s="17">
        <v>0.79110905200000003</v>
      </c>
      <c r="H13684" s="17">
        <v>0.20889094799999999</v>
      </c>
      <c r="I13684" s="17">
        <v>0.99468160000000005</v>
      </c>
      <c r="J13684" s="17">
        <v>5.2900000000000004E-3</v>
      </c>
      <c r="K13684" s="17">
        <v>2.97E-5</v>
      </c>
    </row>
    <row r="13685" spans="1:11" x14ac:dyDescent="0.45">
      <c r="A13685" s="10" t="s">
        <v>107</v>
      </c>
      <c r="B13685" s="20">
        <v>0.97499999999999998</v>
      </c>
      <c r="C13685" s="19">
        <v>36726</v>
      </c>
      <c r="D13685" s="19">
        <v>26295.575059999999</v>
      </c>
      <c r="E13685" s="23">
        <v>8.0048145829999999</v>
      </c>
      <c r="F13685" s="23">
        <v>2.2022784500000001</v>
      </c>
      <c r="G13685" s="17">
        <v>0.79131950100000004</v>
      </c>
      <c r="H13685" s="17">
        <v>0.20868049899999999</v>
      </c>
      <c r="I13685" s="17">
        <v>0.99471984000000002</v>
      </c>
      <c r="J13685" s="17">
        <v>5.2500000000000003E-3</v>
      </c>
      <c r="K13685" s="17">
        <v>2.94E-5</v>
      </c>
    </row>
    <row r="13686" spans="1:11" x14ac:dyDescent="0.45">
      <c r="A13686" s="10" t="s">
        <v>107</v>
      </c>
      <c r="B13686" s="20">
        <v>0.97599999999999998</v>
      </c>
      <c r="C13686" s="19">
        <v>36762</v>
      </c>
      <c r="D13686" s="19">
        <v>26588.299029999998</v>
      </c>
      <c r="E13686" s="23">
        <v>8.2320934020000003</v>
      </c>
      <c r="F13686" s="23">
        <v>2.2299462650000001</v>
      </c>
      <c r="G13686" s="17">
        <v>0.79152385599999997</v>
      </c>
      <c r="H13686" s="17">
        <v>0.208476144</v>
      </c>
      <c r="I13686" s="17">
        <v>0.99475399499999995</v>
      </c>
      <c r="J13686" s="17">
        <v>5.2199999999999998E-3</v>
      </c>
      <c r="K13686" s="17">
        <v>2.9300000000000001E-5</v>
      </c>
    </row>
    <row r="13687" spans="1:11" x14ac:dyDescent="0.45">
      <c r="A13687" s="10" t="s">
        <v>107</v>
      </c>
      <c r="B13687" s="20">
        <v>0.97699999999999998</v>
      </c>
      <c r="C13687" s="19">
        <v>36802</v>
      </c>
      <c r="D13687" s="19">
        <v>26923.819640000002</v>
      </c>
      <c r="E13687" s="23">
        <v>8.4915872480000001</v>
      </c>
      <c r="F13687" s="23">
        <v>2.2576451230000001</v>
      </c>
      <c r="G13687" s="17">
        <v>0.79175044800000005</v>
      </c>
      <c r="H13687" s="17">
        <v>0.208249552</v>
      </c>
      <c r="I13687" s="17">
        <v>0.994817222</v>
      </c>
      <c r="J13687" s="17">
        <v>5.1500000000000001E-3</v>
      </c>
      <c r="K13687" s="17">
        <v>2.8900000000000001E-5</v>
      </c>
    </row>
    <row r="13688" spans="1:11" x14ac:dyDescent="0.45">
      <c r="A13688" s="10" t="s">
        <v>107</v>
      </c>
      <c r="B13688" s="20">
        <v>0.97799999999999998</v>
      </c>
      <c r="C13688" s="19">
        <v>36834</v>
      </c>
      <c r="D13688" s="19">
        <v>27200.32173</v>
      </c>
      <c r="E13688" s="23">
        <v>8.7641313430000007</v>
      </c>
      <c r="F13688" s="23">
        <v>2.286236889</v>
      </c>
      <c r="G13688" s="17">
        <v>0.79193136799999997</v>
      </c>
      <c r="H13688" s="17">
        <v>0.208068632</v>
      </c>
      <c r="I13688" s="17">
        <v>0.99486646300000003</v>
      </c>
      <c r="J13688" s="17">
        <v>5.1000000000000004E-3</v>
      </c>
      <c r="K13688" s="17">
        <v>2.8600000000000001E-5</v>
      </c>
    </row>
    <row r="13689" spans="1:11" x14ac:dyDescent="0.45">
      <c r="A13689" s="10" t="s">
        <v>107</v>
      </c>
      <c r="B13689" s="20">
        <v>0.97899999999999998</v>
      </c>
      <c r="C13689" s="19">
        <v>36876</v>
      </c>
      <c r="D13689" s="19">
        <v>27571.913700000001</v>
      </c>
      <c r="E13689" s="23">
        <v>9.0787435209999998</v>
      </c>
      <c r="F13689" s="23">
        <v>2.3159185020000002</v>
      </c>
      <c r="G13689" s="17">
        <v>0.79205987600000005</v>
      </c>
      <c r="H13689" s="17">
        <v>0.207940124</v>
      </c>
      <c r="I13689" s="17">
        <v>0.99494145599999995</v>
      </c>
      <c r="J13689" s="17">
        <v>5.0299999999999997E-3</v>
      </c>
      <c r="K13689" s="17">
        <v>2.8200000000000001E-5</v>
      </c>
    </row>
    <row r="13690" spans="1:11" x14ac:dyDescent="0.45">
      <c r="A13690" s="10" t="s">
        <v>107</v>
      </c>
      <c r="B13690" s="20">
        <v>0.98</v>
      </c>
      <c r="C13690" s="19">
        <v>36911</v>
      </c>
      <c r="D13690" s="19">
        <v>27894.123339999998</v>
      </c>
      <c r="E13690" s="23">
        <v>9.3267242719999999</v>
      </c>
      <c r="F13690" s="23">
        <v>2.3504701099999998</v>
      </c>
      <c r="G13690" s="17">
        <v>0.79225705099999999</v>
      </c>
      <c r="H13690" s="17">
        <v>0.20774294900000001</v>
      </c>
      <c r="I13690" s="17">
        <v>0.99499079899999998</v>
      </c>
      <c r="J13690" s="17">
        <v>4.9800000000000001E-3</v>
      </c>
      <c r="K13690" s="17">
        <v>2.7900000000000001E-5</v>
      </c>
    </row>
    <row r="13691" spans="1:11" x14ac:dyDescent="0.45">
      <c r="A13691" s="10" t="s">
        <v>107</v>
      </c>
      <c r="B13691" s="20">
        <v>0.98099999999999998</v>
      </c>
      <c r="C13691" s="19">
        <v>36951</v>
      </c>
      <c r="D13691" s="19">
        <v>28269.597330000001</v>
      </c>
      <c r="E13691" s="23">
        <v>9.4888086260000009</v>
      </c>
      <c r="F13691" s="23">
        <v>2.3815348489999999</v>
      </c>
      <c r="G13691" s="17">
        <v>0.79242780999999995</v>
      </c>
      <c r="H13691" s="17">
        <v>0.20757218999999999</v>
      </c>
      <c r="I13691" s="17">
        <v>0.99504257799999996</v>
      </c>
      <c r="J13691" s="17">
        <v>4.9300000000000004E-3</v>
      </c>
      <c r="K13691" s="17">
        <v>2.76E-5</v>
      </c>
    </row>
    <row r="13692" spans="1:11" x14ac:dyDescent="0.45">
      <c r="A13692" s="10" t="s">
        <v>107</v>
      </c>
      <c r="B13692" s="20">
        <v>0.98199999999999998</v>
      </c>
      <c r="C13692" s="19">
        <v>36978</v>
      </c>
      <c r="D13692" s="19">
        <v>28529.633140000002</v>
      </c>
      <c r="E13692" s="23">
        <v>9.7094624120000006</v>
      </c>
      <c r="F13692" s="23">
        <v>2.415564818</v>
      </c>
      <c r="G13692" s="17">
        <v>0.79257937199999995</v>
      </c>
      <c r="H13692" s="17">
        <v>0.207420628</v>
      </c>
      <c r="I13692" s="17">
        <v>0.99508208300000001</v>
      </c>
      <c r="J13692" s="17">
        <v>4.8900000000000002E-3</v>
      </c>
      <c r="K13692" s="17">
        <v>2.7399999999999999E-5</v>
      </c>
    </row>
    <row r="13693" spans="1:11" x14ac:dyDescent="0.45">
      <c r="A13693" s="10" t="s">
        <v>107</v>
      </c>
      <c r="B13693" s="20">
        <v>0.98299999999999998</v>
      </c>
      <c r="C13693" s="19">
        <v>37025</v>
      </c>
      <c r="D13693" s="19">
        <v>28989.221020000001</v>
      </c>
      <c r="E13693" s="23">
        <v>10.040015629999999</v>
      </c>
      <c r="F13693" s="23">
        <v>2.436578253</v>
      </c>
      <c r="G13693" s="17">
        <v>0.792815665</v>
      </c>
      <c r="H13693" s="17">
        <v>0.207184335</v>
      </c>
      <c r="I13693" s="17">
        <v>0.99515519399999997</v>
      </c>
      <c r="J13693" s="17">
        <v>4.8199999999999996E-3</v>
      </c>
      <c r="K13693" s="17">
        <v>2.6999999999999999E-5</v>
      </c>
    </row>
    <row r="13694" spans="1:11" x14ac:dyDescent="0.45">
      <c r="A13694" s="10" t="s">
        <v>107</v>
      </c>
      <c r="B13694" s="20">
        <v>0.98399999999999999</v>
      </c>
      <c r="C13694" s="19">
        <v>37065</v>
      </c>
      <c r="D13694" s="19">
        <v>29398.744289999999</v>
      </c>
      <c r="E13694" s="23">
        <v>10.48961684</v>
      </c>
      <c r="F13694" s="23">
        <v>2.4834888140000002</v>
      </c>
      <c r="G13694" s="17">
        <v>0.79303925500000005</v>
      </c>
      <c r="H13694" s="17">
        <v>0.206960745</v>
      </c>
      <c r="I13694" s="17">
        <v>0.99521806099999999</v>
      </c>
      <c r="J13694" s="17">
        <v>4.7600000000000003E-3</v>
      </c>
      <c r="K13694" s="17">
        <v>2.6699999999999998E-5</v>
      </c>
    </row>
    <row r="13695" spans="1:11" x14ac:dyDescent="0.45">
      <c r="A13695" s="10" t="s">
        <v>107</v>
      </c>
      <c r="B13695" s="20">
        <v>0.98499999999999999</v>
      </c>
      <c r="C13695" s="19">
        <v>37103</v>
      </c>
      <c r="D13695" s="19">
        <v>29803.034510000001</v>
      </c>
      <c r="E13695" s="23">
        <v>10.87063805</v>
      </c>
      <c r="F13695" s="23">
        <v>2.5229144030000001</v>
      </c>
      <c r="G13695" s="17">
        <v>0.79322426800000001</v>
      </c>
      <c r="H13695" s="17">
        <v>0.20677573199999999</v>
      </c>
      <c r="I13695" s="17">
        <v>0.995279056</v>
      </c>
      <c r="J13695" s="17">
        <v>4.6899999999999997E-3</v>
      </c>
      <c r="K13695" s="17">
        <v>2.6299999999999999E-5</v>
      </c>
    </row>
    <row r="13696" spans="1:11" x14ac:dyDescent="0.45">
      <c r="A13696" s="10" t="s">
        <v>107</v>
      </c>
      <c r="B13696" s="20">
        <v>0.98599999999999999</v>
      </c>
      <c r="C13696" s="19">
        <v>37139</v>
      </c>
      <c r="D13696" s="19">
        <v>30209.5556</v>
      </c>
      <c r="E13696" s="23">
        <v>11.559828619999999</v>
      </c>
      <c r="F13696" s="23">
        <v>2.5581706359999998</v>
      </c>
      <c r="G13696" s="17">
        <v>0.79342470200000004</v>
      </c>
      <c r="H13696" s="17">
        <v>0.20657529799999999</v>
      </c>
      <c r="I13696" s="17">
        <v>0.99533121199999997</v>
      </c>
      <c r="J13696" s="17">
        <v>4.64E-3</v>
      </c>
      <c r="K13696" s="17">
        <v>2.5999999999999998E-5</v>
      </c>
    </row>
    <row r="13697" spans="1:11" x14ac:dyDescent="0.45">
      <c r="A13697" s="10" t="s">
        <v>107</v>
      </c>
      <c r="B13697" s="20">
        <v>0.98699999999999999</v>
      </c>
      <c r="C13697" s="19">
        <v>37178</v>
      </c>
      <c r="D13697" s="19">
        <v>30667.839400000001</v>
      </c>
      <c r="E13697" s="23">
        <v>11.82322802</v>
      </c>
      <c r="F13697" s="23">
        <v>2.6005339059999999</v>
      </c>
      <c r="G13697" s="17">
        <v>0.79361450300000003</v>
      </c>
      <c r="H13697" s="17">
        <v>0.206385497</v>
      </c>
      <c r="I13697" s="17">
        <v>0.99538130999999996</v>
      </c>
      <c r="J13697" s="17">
        <v>4.5900000000000003E-3</v>
      </c>
      <c r="K13697" s="17">
        <v>2.58E-5</v>
      </c>
    </row>
    <row r="13698" spans="1:11" x14ac:dyDescent="0.45">
      <c r="A13698" s="10" t="s">
        <v>107</v>
      </c>
      <c r="B13698" s="20">
        <v>0.98799999999999999</v>
      </c>
      <c r="C13698" s="19">
        <v>37215</v>
      </c>
      <c r="D13698" s="19">
        <v>31118.98904</v>
      </c>
      <c r="E13698" s="23">
        <v>12.58129784</v>
      </c>
      <c r="F13698" s="23">
        <v>2.64584558</v>
      </c>
      <c r="G13698" s="17">
        <v>0.79381969600000002</v>
      </c>
      <c r="H13698" s="17">
        <v>0.20618030400000001</v>
      </c>
      <c r="I13698" s="17">
        <v>0.99544463900000002</v>
      </c>
      <c r="J13698" s="17">
        <v>4.5300000000000002E-3</v>
      </c>
      <c r="K13698" s="17">
        <v>2.5400000000000001E-5</v>
      </c>
    </row>
    <row r="13699" spans="1:11" x14ac:dyDescent="0.45">
      <c r="A13699" s="10" t="s">
        <v>107</v>
      </c>
      <c r="B13699" s="20">
        <v>0.98899999999999999</v>
      </c>
      <c r="C13699" s="19">
        <v>37253</v>
      </c>
      <c r="D13699" s="19">
        <v>31614.000680000001</v>
      </c>
      <c r="E13699" s="23">
        <v>13.330635109999999</v>
      </c>
      <c r="F13699" s="23">
        <v>2.6898691000000001</v>
      </c>
      <c r="G13699" s="17">
        <v>0.79394948099999996</v>
      </c>
      <c r="H13699" s="17">
        <v>0.20605051899999999</v>
      </c>
      <c r="I13699" s="17">
        <v>0.99549822399999999</v>
      </c>
      <c r="J13699" s="17">
        <v>4.4799999999999996E-3</v>
      </c>
      <c r="K13699" s="17">
        <v>2.51E-5</v>
      </c>
    </row>
    <row r="13700" spans="1:11" x14ac:dyDescent="0.45">
      <c r="A13700" s="10" t="s">
        <v>107</v>
      </c>
      <c r="B13700" s="20">
        <v>0.99</v>
      </c>
      <c r="C13700" s="19">
        <v>37291</v>
      </c>
      <c r="D13700" s="19">
        <v>32143.405760000001</v>
      </c>
      <c r="E13700" s="23">
        <v>14.2812784</v>
      </c>
      <c r="F13700" s="23">
        <v>2.7378074049999999</v>
      </c>
      <c r="G13700" s="17">
        <v>0.79415944900000002</v>
      </c>
      <c r="H13700" s="17">
        <v>0.20584055100000001</v>
      </c>
      <c r="I13700" s="17">
        <v>0.99556805299999995</v>
      </c>
      <c r="J13700" s="17">
        <v>4.4099999999999999E-3</v>
      </c>
      <c r="K13700" s="17">
        <v>2.4700000000000001E-5</v>
      </c>
    </row>
    <row r="13701" spans="1:11" x14ac:dyDescent="0.45">
      <c r="A13701" s="10" t="s">
        <v>107</v>
      </c>
      <c r="B13701" s="20">
        <v>0.99099999999999999</v>
      </c>
      <c r="C13701" s="19">
        <v>37327</v>
      </c>
      <c r="D13701" s="19">
        <v>32686.654879999998</v>
      </c>
      <c r="E13701" s="23">
        <v>15.42837115</v>
      </c>
      <c r="F13701" s="23">
        <v>2.7852285659999998</v>
      </c>
      <c r="G13701" s="17">
        <v>0.79435797100000005</v>
      </c>
      <c r="H13701" s="17">
        <v>0.205642029</v>
      </c>
      <c r="I13701" s="17">
        <v>0.99564563299999997</v>
      </c>
      <c r="J13701" s="17">
        <v>4.3299999999999996E-3</v>
      </c>
      <c r="K13701" s="17">
        <v>2.4300000000000001E-5</v>
      </c>
    </row>
    <row r="13702" spans="1:11" x14ac:dyDescent="0.45">
      <c r="A13702" s="10" t="s">
        <v>107</v>
      </c>
      <c r="B13702" s="20">
        <v>0.99199999999999999</v>
      </c>
      <c r="C13702" s="19">
        <v>37366</v>
      </c>
      <c r="D13702" s="19">
        <v>33304.923640000001</v>
      </c>
      <c r="E13702" s="23">
        <v>16.393985090000001</v>
      </c>
      <c r="F13702" s="23">
        <v>2.8324647469999999</v>
      </c>
      <c r="G13702" s="17">
        <v>0.79454584399999995</v>
      </c>
      <c r="H13702" s="17">
        <v>0.205454156</v>
      </c>
      <c r="I13702" s="17">
        <v>0.99571484499999996</v>
      </c>
      <c r="J13702" s="17">
        <v>4.2599999999999999E-3</v>
      </c>
      <c r="K13702" s="17">
        <v>2.3900000000000002E-5</v>
      </c>
    </row>
    <row r="13703" spans="1:11" x14ac:dyDescent="0.45">
      <c r="A13703" s="10" t="s">
        <v>107</v>
      </c>
      <c r="B13703" s="20">
        <v>0.99299999999999999</v>
      </c>
      <c r="C13703" s="19">
        <v>37404</v>
      </c>
      <c r="D13703" s="19">
        <v>33943.759270000002</v>
      </c>
      <c r="E13703" s="23">
        <v>17.515814349999999</v>
      </c>
      <c r="F13703" s="23">
        <v>2.8863887799999999</v>
      </c>
      <c r="G13703" s="17">
        <v>0.79475457199999999</v>
      </c>
      <c r="H13703" s="17">
        <v>0.20524542800000001</v>
      </c>
      <c r="I13703" s="17">
        <v>0.99578505399999995</v>
      </c>
      <c r="J13703" s="17">
        <v>4.1900000000000001E-3</v>
      </c>
      <c r="K13703" s="17">
        <v>2.3499999999999999E-5</v>
      </c>
    </row>
    <row r="13704" spans="1:11" x14ac:dyDescent="0.45">
      <c r="A13704" s="10" t="s">
        <v>107</v>
      </c>
      <c r="B13704" s="20">
        <v>0.99399999999999999</v>
      </c>
      <c r="C13704" s="19">
        <v>37441</v>
      </c>
      <c r="D13704" s="19">
        <v>34611.411540000001</v>
      </c>
      <c r="E13704" s="23">
        <v>18.452678469999999</v>
      </c>
      <c r="F13704" s="23">
        <v>2.9423541809999998</v>
      </c>
      <c r="G13704" s="17">
        <v>0.79493069100000002</v>
      </c>
      <c r="H13704" s="17">
        <v>0.20506930900000001</v>
      </c>
      <c r="I13704" s="17">
        <v>0.99585323599999998</v>
      </c>
      <c r="J13704" s="17">
        <v>4.1200000000000004E-3</v>
      </c>
      <c r="K13704" s="17">
        <v>2.3099999999999999E-5</v>
      </c>
    </row>
    <row r="13705" spans="1:11" x14ac:dyDescent="0.45">
      <c r="A13705" s="10" t="s">
        <v>107</v>
      </c>
      <c r="B13705" s="20">
        <v>0.995</v>
      </c>
      <c r="C13705" s="19">
        <v>37479</v>
      </c>
      <c r="D13705" s="19">
        <v>35325.583859999999</v>
      </c>
      <c r="E13705" s="23">
        <v>19.508342209999999</v>
      </c>
      <c r="F13705" s="23">
        <v>3.0012232459999999</v>
      </c>
      <c r="G13705" s="17">
        <v>0.79511192900000005</v>
      </c>
      <c r="H13705" s="17">
        <v>0.204888071</v>
      </c>
      <c r="I13705" s="17">
        <v>0.99592245999999995</v>
      </c>
      <c r="J13705" s="17">
        <v>4.0499999999999998E-3</v>
      </c>
      <c r="K13705" s="17">
        <v>2.27E-5</v>
      </c>
    </row>
    <row r="13706" spans="1:11" x14ac:dyDescent="0.45">
      <c r="A13706" s="10" t="s">
        <v>107</v>
      </c>
      <c r="B13706" s="20">
        <v>0.996</v>
      </c>
      <c r="C13706" s="19">
        <v>37517</v>
      </c>
      <c r="D13706" s="19">
        <v>36110.850590000002</v>
      </c>
      <c r="E13706" s="23">
        <v>21.94459531</v>
      </c>
      <c r="F13706" s="23">
        <v>3.1029679520000002</v>
      </c>
      <c r="G13706" s="17">
        <v>0.79531945500000001</v>
      </c>
      <c r="H13706" s="17">
        <v>0.20468054499999999</v>
      </c>
      <c r="I13706" s="17">
        <v>0.99600170799999999</v>
      </c>
      <c r="J13706" s="17">
        <v>3.98E-3</v>
      </c>
      <c r="K13706" s="17">
        <v>2.23E-5</v>
      </c>
    </row>
    <row r="13707" spans="1:11" x14ac:dyDescent="0.45">
      <c r="A13707" s="10" t="s">
        <v>107</v>
      </c>
      <c r="B13707" s="20">
        <v>0.997</v>
      </c>
      <c r="C13707" s="19">
        <v>37554</v>
      </c>
      <c r="D13707" s="19">
        <v>36991.74869</v>
      </c>
      <c r="E13707" s="23">
        <v>25.559253309999999</v>
      </c>
      <c r="F13707" s="23">
        <v>3.1761847589999999</v>
      </c>
      <c r="G13707" s="17">
        <v>0.79552111599999997</v>
      </c>
      <c r="H13707" s="17">
        <v>0.204478884</v>
      </c>
      <c r="I13707" s="17">
        <v>0.99607426899999996</v>
      </c>
      <c r="J13707" s="17">
        <v>3.8999999999999998E-3</v>
      </c>
      <c r="K13707" s="17">
        <v>2.19E-5</v>
      </c>
    </row>
    <row r="13708" spans="1:11" x14ac:dyDescent="0.45">
      <c r="A13708" s="10" t="s">
        <v>107</v>
      </c>
      <c r="B13708" s="20">
        <v>0.998</v>
      </c>
      <c r="C13708" s="19">
        <v>37592</v>
      </c>
      <c r="D13708" s="19">
        <v>38059.102050000001</v>
      </c>
      <c r="E13708" s="23">
        <v>32.969753879999999</v>
      </c>
      <c r="F13708" s="23">
        <v>3.269187568</v>
      </c>
      <c r="G13708" s="17">
        <v>0.79570121299999996</v>
      </c>
      <c r="H13708" s="17">
        <v>0.20429878700000001</v>
      </c>
      <c r="I13708" s="17">
        <v>0.99614884500000001</v>
      </c>
      <c r="J13708" s="17">
        <v>3.8300000000000001E-3</v>
      </c>
      <c r="K13708" s="17">
        <v>2.1500000000000001E-5</v>
      </c>
    </row>
    <row r="13709" spans="1:11" x14ac:dyDescent="0.45">
      <c r="A13709" s="10" t="s">
        <v>107</v>
      </c>
      <c r="B13709" s="20">
        <v>0.999</v>
      </c>
      <c r="C13709" s="19">
        <v>37628</v>
      </c>
      <c r="D13709" s="19">
        <v>39758.901389999999</v>
      </c>
      <c r="E13709" s="23">
        <v>92.509438700000004</v>
      </c>
      <c r="F13709" s="23">
        <v>3.3774476789999999</v>
      </c>
      <c r="G13709" s="17">
        <v>0.795896673</v>
      </c>
      <c r="H13709" s="17">
        <v>0.204103327</v>
      </c>
      <c r="I13709" s="17">
        <v>0.99629811199999996</v>
      </c>
      <c r="J13709" s="17">
        <v>3.6800000000000001E-3</v>
      </c>
      <c r="K13709" s="17">
        <v>2.0599999999999999E-5</v>
      </c>
    </row>
    <row r="13710" spans="1:11" x14ac:dyDescent="0.45">
      <c r="A13710" s="10" t="s">
        <v>107</v>
      </c>
      <c r="B13710" s="20">
        <v>1</v>
      </c>
      <c r="C13710" s="19">
        <v>37630</v>
      </c>
      <c r="D13710" s="19">
        <v>40009.430610000003</v>
      </c>
      <c r="E13710" s="23">
        <v>125.2646094</v>
      </c>
      <c r="F13710" s="23">
        <v>3.5731698569999999</v>
      </c>
      <c r="G13710" s="17">
        <v>0.79590752099999995</v>
      </c>
      <c r="H13710" s="17">
        <v>0.20409247899999999</v>
      </c>
      <c r="I13710" s="17">
        <v>0.996299037</v>
      </c>
      <c r="J13710" s="17">
        <v>3.6800000000000001E-3</v>
      </c>
      <c r="K13710" s="17">
        <v>2.0599999999999999E-5</v>
      </c>
    </row>
    <row r="13711" spans="1:11" x14ac:dyDescent="0.45">
      <c r="B13711" s="20"/>
      <c r="C13711" s="19"/>
      <c r="D13711" s="19"/>
      <c r="E13711" s="23"/>
      <c r="F13711" s="23"/>
      <c r="G13711" s="17"/>
      <c r="H13711" s="17"/>
      <c r="I13711" s="17"/>
      <c r="J13711" s="17"/>
      <c r="K13711" s="17"/>
    </row>
    <row r="13712" spans="1:11" x14ac:dyDescent="0.45">
      <c r="B13712" s="20"/>
      <c r="C13712" s="19"/>
      <c r="D13712" s="19"/>
      <c r="E13712" s="23"/>
      <c r="F13712" s="23"/>
      <c r="G13712" s="17"/>
      <c r="H13712" s="17"/>
      <c r="I13712" s="17"/>
      <c r="J13712" s="17"/>
      <c r="K13712" s="17"/>
    </row>
    <row r="13713" spans="2:11" x14ac:dyDescent="0.45">
      <c r="B13713" s="20"/>
      <c r="C13713" s="19"/>
      <c r="D13713" s="19"/>
      <c r="E13713" s="23"/>
      <c r="F13713" s="23"/>
      <c r="G13713" s="17"/>
      <c r="H13713" s="17"/>
      <c r="I13713" s="17"/>
      <c r="J13713" s="17"/>
      <c r="K13713" s="17"/>
    </row>
    <row r="13714" spans="2:11" x14ac:dyDescent="0.45">
      <c r="B13714" s="20"/>
      <c r="C13714" s="19"/>
      <c r="D13714" s="19"/>
      <c r="E13714" s="23"/>
      <c r="F13714" s="23"/>
      <c r="G13714" s="17"/>
      <c r="H13714" s="17"/>
      <c r="I13714" s="17"/>
      <c r="J13714" s="17"/>
      <c r="K13714" s="17"/>
    </row>
    <row r="13715" spans="2:11" x14ac:dyDescent="0.45">
      <c r="B13715" s="20"/>
      <c r="C13715" s="19"/>
      <c r="D13715" s="19"/>
      <c r="E13715" s="23"/>
      <c r="F13715" s="23"/>
      <c r="G13715" s="17"/>
      <c r="H13715" s="17"/>
      <c r="I13715" s="17"/>
      <c r="J13715" s="17"/>
      <c r="K13715" s="17"/>
    </row>
    <row r="13716" spans="2:11" x14ac:dyDescent="0.45">
      <c r="B13716" s="20"/>
      <c r="C13716" s="19"/>
      <c r="D13716" s="19"/>
      <c r="E13716" s="23"/>
      <c r="F13716" s="23"/>
      <c r="G13716" s="17"/>
      <c r="H13716" s="17"/>
      <c r="I13716" s="17"/>
      <c r="J13716" s="17"/>
      <c r="K13716" s="17"/>
    </row>
    <row r="13717" spans="2:11" x14ac:dyDescent="0.45">
      <c r="B13717" s="20"/>
      <c r="C13717" s="19"/>
      <c r="D13717" s="19"/>
      <c r="E13717" s="23"/>
      <c r="F13717" s="23"/>
      <c r="G13717" s="17"/>
      <c r="H13717" s="17"/>
      <c r="I13717" s="17"/>
      <c r="J13717" s="17"/>
      <c r="K13717" s="17"/>
    </row>
    <row r="13718" spans="2:11" x14ac:dyDescent="0.45">
      <c r="B13718" s="20"/>
      <c r="C13718" s="19"/>
      <c r="D13718" s="19"/>
      <c r="E13718" s="23"/>
      <c r="F13718" s="23"/>
      <c r="G13718" s="17"/>
      <c r="H13718" s="17"/>
      <c r="I13718" s="17"/>
      <c r="J13718" s="17"/>
      <c r="K13718" s="17"/>
    </row>
    <row r="13719" spans="2:11" x14ac:dyDescent="0.45">
      <c r="B13719" s="20"/>
      <c r="C13719" s="19"/>
      <c r="D13719" s="19"/>
      <c r="E13719" s="23"/>
      <c r="F13719" s="23"/>
      <c r="G13719" s="17"/>
      <c r="H13719" s="17"/>
      <c r="I13719" s="17"/>
      <c r="J13719" s="17"/>
      <c r="K13719" s="17"/>
    </row>
    <row r="13720" spans="2:11" x14ac:dyDescent="0.45">
      <c r="B13720" s="20"/>
      <c r="C13720" s="19"/>
      <c r="D13720" s="19"/>
      <c r="E13720" s="23"/>
      <c r="F13720" s="23"/>
      <c r="G13720" s="17"/>
      <c r="H13720" s="17"/>
      <c r="I13720" s="17"/>
      <c r="J13720" s="17"/>
      <c r="K13720" s="17"/>
    </row>
    <row r="13721" spans="2:11" x14ac:dyDescent="0.45">
      <c r="B13721" s="20"/>
      <c r="C13721" s="19"/>
      <c r="D13721" s="19"/>
      <c r="E13721" s="23"/>
      <c r="F13721" s="23"/>
      <c r="G13721" s="17"/>
      <c r="H13721" s="17"/>
      <c r="I13721" s="17"/>
      <c r="J13721" s="17"/>
      <c r="K13721" s="17"/>
    </row>
    <row r="13722" spans="2:11" x14ac:dyDescent="0.45">
      <c r="B13722" s="20"/>
      <c r="C13722" s="19"/>
      <c r="D13722" s="19"/>
      <c r="E13722" s="23"/>
      <c r="F13722" s="23"/>
      <c r="G13722" s="17"/>
      <c r="H13722" s="17"/>
      <c r="I13722" s="17"/>
      <c r="J13722" s="17"/>
      <c r="K13722" s="17"/>
    </row>
    <row r="33980" spans="4:12" x14ac:dyDescent="0.45">
      <c r="D33980" s="21"/>
      <c r="E33980" s="21"/>
      <c r="F33980" s="21"/>
      <c r="I33980" s="21"/>
      <c r="J33980" s="21"/>
      <c r="L33980" s="21"/>
    </row>
    <row r="33981" spans="4:12" x14ac:dyDescent="0.45">
      <c r="D33981" s="21"/>
      <c r="E33981" s="21"/>
      <c r="F33981" s="21"/>
      <c r="I33981" s="21"/>
      <c r="J33981" s="21"/>
      <c r="L33981" s="21"/>
    </row>
    <row r="33982" spans="4:12" x14ac:dyDescent="0.45">
      <c r="D33982" s="21"/>
      <c r="E33982" s="21"/>
      <c r="F33982" s="21"/>
      <c r="I33982" s="21"/>
      <c r="J33982" s="21"/>
      <c r="L33982" s="21"/>
    </row>
    <row r="33983" spans="4:12" x14ac:dyDescent="0.45">
      <c r="D33983" s="21"/>
      <c r="E33983" s="21"/>
      <c r="F33983" s="21"/>
      <c r="J33983" s="21"/>
      <c r="L33983" s="21"/>
    </row>
    <row r="33984" spans="4:12" x14ac:dyDescent="0.45">
      <c r="D33984" s="21"/>
      <c r="E33984" s="21"/>
      <c r="F33984" s="21"/>
      <c r="I33984" s="21"/>
      <c r="J33984" s="21"/>
      <c r="L33984" s="21"/>
    </row>
    <row r="33985" spans="4:12" x14ac:dyDescent="0.45">
      <c r="D33985" s="21"/>
      <c r="E33985" s="21"/>
      <c r="F33985" s="21"/>
      <c r="I33985" s="21"/>
      <c r="J33985" s="21"/>
      <c r="L33985" s="21"/>
    </row>
    <row r="33986" spans="4:12" x14ac:dyDescent="0.45">
      <c r="E33986" s="21"/>
      <c r="F33986" s="21"/>
      <c r="I33986" s="21"/>
      <c r="J33986" s="21"/>
      <c r="L33986" s="21"/>
    </row>
    <row r="33987" spans="4:12" x14ac:dyDescent="0.45">
      <c r="E33987" s="21"/>
      <c r="F33987" s="21"/>
      <c r="I33987" s="21"/>
      <c r="J33987" s="21"/>
      <c r="L33987" s="21"/>
    </row>
    <row r="33988" spans="4:12" x14ac:dyDescent="0.45">
      <c r="E33988" s="21"/>
      <c r="F33988" s="21"/>
      <c r="I33988" s="21"/>
      <c r="J33988" s="21"/>
      <c r="L33988" s="21"/>
    </row>
    <row r="33989" spans="4:12" x14ac:dyDescent="0.45">
      <c r="E33989" s="21"/>
      <c r="F33989" s="21"/>
      <c r="J33989" s="21"/>
      <c r="L33989" s="21"/>
    </row>
    <row r="33990" spans="4:12" x14ac:dyDescent="0.45">
      <c r="E33990" s="21"/>
      <c r="F33990" s="21"/>
      <c r="J33990" s="21"/>
      <c r="K33990" s="21"/>
      <c r="L33990" s="21"/>
    </row>
    <row r="33991" spans="4:12" x14ac:dyDescent="0.45">
      <c r="E33991" s="21"/>
      <c r="F33991" s="21"/>
      <c r="J33991" s="21"/>
      <c r="K33991" s="21"/>
      <c r="L33991" s="21"/>
    </row>
    <row r="33992" spans="4:12" x14ac:dyDescent="0.45">
      <c r="J33992" s="21"/>
      <c r="K33992" s="21"/>
      <c r="L33992" s="21"/>
    </row>
    <row r="33993" spans="4:12" x14ac:dyDescent="0.45">
      <c r="K33993" s="21"/>
    </row>
    <row r="33994" spans="4:12" x14ac:dyDescent="0.45">
      <c r="K33994" s="21"/>
    </row>
    <row r="33995" spans="4:12" x14ac:dyDescent="0.45">
      <c r="K33995" s="21"/>
    </row>
    <row r="33996" spans="4:12" x14ac:dyDescent="0.45">
      <c r="K33996" s="21"/>
    </row>
    <row r="33997" spans="4:12" x14ac:dyDescent="0.45">
      <c r="K33997" s="21"/>
    </row>
    <row r="39195" spans="9:11" x14ac:dyDescent="0.45">
      <c r="I39195" s="22"/>
      <c r="J39195" s="22"/>
      <c r="K39195" s="22"/>
    </row>
    <row r="39196" spans="9:11" x14ac:dyDescent="0.45">
      <c r="I39196" s="22"/>
      <c r="J39196" s="22"/>
      <c r="K39196" s="22"/>
    </row>
    <row r="39197" spans="9:11" x14ac:dyDescent="0.45">
      <c r="I39197" s="22"/>
      <c r="J39197" s="22"/>
      <c r="K39197" s="22"/>
    </row>
    <row r="39198" spans="9:11" x14ac:dyDescent="0.45">
      <c r="I39198" s="22"/>
      <c r="J39198" s="22"/>
      <c r="K39198" s="22"/>
    </row>
    <row r="39199" spans="9:11" x14ac:dyDescent="0.45">
      <c r="I39199" s="22"/>
      <c r="J39199" s="22"/>
      <c r="K39199" s="22"/>
    </row>
    <row r="39200" spans="9:11" x14ac:dyDescent="0.45">
      <c r="I39200" s="22"/>
      <c r="J39200" s="22"/>
      <c r="K39200" s="22"/>
    </row>
    <row r="39201" spans="9:11" x14ac:dyDescent="0.45">
      <c r="I39201" s="22"/>
      <c r="J39201" s="22"/>
      <c r="K39201" s="22"/>
    </row>
    <row r="39202" spans="9:11" x14ac:dyDescent="0.45">
      <c r="I39202" s="22"/>
      <c r="J39202" s="22"/>
      <c r="K39202" s="22"/>
    </row>
    <row r="39203" spans="9:11" x14ac:dyDescent="0.45">
      <c r="I39203" s="22"/>
      <c r="J39203" s="22"/>
      <c r="K39203" s="22"/>
    </row>
    <row r="39204" spans="9:11" x14ac:dyDescent="0.45">
      <c r="I39204" s="22"/>
      <c r="J39204" s="22"/>
      <c r="K39204" s="22"/>
    </row>
    <row r="39205" spans="9:11" x14ac:dyDescent="0.45">
      <c r="I39205" s="22"/>
      <c r="J39205" s="22"/>
      <c r="K39205" s="22"/>
    </row>
    <row r="39206" spans="9:11" x14ac:dyDescent="0.45">
      <c r="I39206" s="22"/>
      <c r="J39206" s="22"/>
      <c r="K39206" s="22"/>
    </row>
    <row r="39207" spans="9:11" x14ac:dyDescent="0.45">
      <c r="I39207" s="22"/>
      <c r="J39207" s="22"/>
      <c r="K39207" s="22"/>
    </row>
    <row r="39208" spans="9:11" x14ac:dyDescent="0.45">
      <c r="I39208" s="22"/>
      <c r="J39208" s="22"/>
      <c r="K39208" s="22"/>
    </row>
    <row r="39209" spans="9:11" x14ac:dyDescent="0.45">
      <c r="I39209" s="22"/>
      <c r="J39209" s="22"/>
      <c r="K39209" s="22"/>
    </row>
    <row r="39210" spans="9:11" x14ac:dyDescent="0.45">
      <c r="I39210" s="22"/>
      <c r="J39210" s="22"/>
      <c r="K39210" s="22"/>
    </row>
    <row r="39211" spans="9:11" x14ac:dyDescent="0.45">
      <c r="I39211" s="22"/>
      <c r="J39211" s="22"/>
      <c r="K39211" s="22"/>
    </row>
    <row r="39212" spans="9:11" x14ac:dyDescent="0.45">
      <c r="I39212" s="22"/>
      <c r="J39212" s="22"/>
      <c r="K39212" s="22"/>
    </row>
    <row r="39213" spans="9:11" x14ac:dyDescent="0.45">
      <c r="I39213" s="22"/>
      <c r="J39213" s="22"/>
      <c r="K39213" s="22"/>
    </row>
    <row r="39214" spans="9:11" x14ac:dyDescent="0.45">
      <c r="I39214" s="22"/>
      <c r="J39214" s="22"/>
      <c r="K39214" s="22"/>
    </row>
    <row r="39215" spans="9:11" x14ac:dyDescent="0.45">
      <c r="I39215" s="22"/>
      <c r="J39215" s="22"/>
      <c r="K39215" s="22"/>
    </row>
    <row r="39216" spans="9:11" x14ac:dyDescent="0.45">
      <c r="I39216" s="22"/>
      <c r="J39216" s="22"/>
      <c r="K39216" s="22"/>
    </row>
    <row r="39217" spans="9:11" x14ac:dyDescent="0.45">
      <c r="I39217" s="22"/>
      <c r="J39217" s="22"/>
      <c r="K39217" s="22"/>
    </row>
    <row r="39218" spans="9:11" x14ac:dyDescent="0.45">
      <c r="I39218" s="22"/>
      <c r="J39218" s="22"/>
      <c r="K39218" s="22"/>
    </row>
    <row r="39219" spans="9:11" x14ac:dyDescent="0.45">
      <c r="I39219" s="22"/>
      <c r="J39219" s="22"/>
      <c r="K39219" s="22"/>
    </row>
    <row r="39220" spans="9:11" x14ac:dyDescent="0.45">
      <c r="I39220" s="22"/>
      <c r="J39220" s="22"/>
      <c r="K39220" s="22"/>
    </row>
    <row r="39221" spans="9:11" x14ac:dyDescent="0.45">
      <c r="I39221" s="22"/>
      <c r="J39221" s="22"/>
      <c r="K39221" s="22"/>
    </row>
    <row r="39222" spans="9:11" x14ac:dyDescent="0.45">
      <c r="I39222" s="22"/>
      <c r="J39222" s="22"/>
      <c r="K39222" s="22"/>
    </row>
    <row r="39223" spans="9:11" x14ac:dyDescent="0.45">
      <c r="I39223" s="22"/>
      <c r="J39223" s="22"/>
      <c r="K39223" s="22"/>
    </row>
    <row r="39224" spans="9:11" x14ac:dyDescent="0.45">
      <c r="I39224" s="22"/>
      <c r="J39224" s="22"/>
      <c r="K39224" s="22"/>
    </row>
    <row r="39225" spans="9:11" x14ac:dyDescent="0.45">
      <c r="I39225" s="22"/>
      <c r="J39225" s="22"/>
      <c r="K39225" s="22"/>
    </row>
    <row r="39226" spans="9:11" x14ac:dyDescent="0.45">
      <c r="I39226" s="22"/>
      <c r="J39226" s="22"/>
      <c r="K39226" s="22"/>
    </row>
    <row r="39227" spans="9:11" x14ac:dyDescent="0.45">
      <c r="I39227" s="22"/>
      <c r="J39227" s="22"/>
      <c r="K39227" s="22"/>
    </row>
    <row r="39228" spans="9:11" x14ac:dyDescent="0.45">
      <c r="I39228" s="22"/>
      <c r="J39228" s="22"/>
      <c r="K39228" s="22"/>
    </row>
    <row r="39229" spans="9:11" x14ac:dyDescent="0.45">
      <c r="I39229" s="22"/>
      <c r="J39229" s="22"/>
      <c r="K39229" s="22"/>
    </row>
    <row r="39230" spans="9:11" x14ac:dyDescent="0.45">
      <c r="I39230" s="22"/>
      <c r="J39230" s="22"/>
      <c r="K39230" s="22"/>
    </row>
    <row r="39231" spans="9:11" x14ac:dyDescent="0.45">
      <c r="I39231" s="22"/>
      <c r="J39231" s="22"/>
      <c r="K39231" s="22"/>
    </row>
    <row r="39232" spans="9:11" x14ac:dyDescent="0.45">
      <c r="I39232" s="22"/>
      <c r="J39232" s="22"/>
      <c r="K39232" s="22"/>
    </row>
    <row r="39233" spans="9:11" x14ac:dyDescent="0.45">
      <c r="I39233" s="22"/>
      <c r="J39233" s="22"/>
      <c r="K39233" s="22"/>
    </row>
    <row r="39234" spans="9:11" x14ac:dyDescent="0.45">
      <c r="I39234" s="22"/>
      <c r="J39234" s="22"/>
      <c r="K39234" s="22"/>
    </row>
    <row r="39235" spans="9:11" x14ac:dyDescent="0.45">
      <c r="I39235" s="22"/>
      <c r="J39235" s="22"/>
      <c r="K39235" s="22"/>
    </row>
    <row r="39236" spans="9:11" x14ac:dyDescent="0.45">
      <c r="I39236" s="22"/>
      <c r="J39236" s="22"/>
      <c r="K39236" s="22"/>
    </row>
    <row r="39237" spans="9:11" x14ac:dyDescent="0.45">
      <c r="I39237" s="22"/>
      <c r="J39237" s="22"/>
      <c r="K39237" s="22"/>
    </row>
    <row r="39238" spans="9:11" x14ac:dyDescent="0.45">
      <c r="I39238" s="22"/>
      <c r="J39238" s="22"/>
      <c r="K39238" s="22"/>
    </row>
    <row r="39239" spans="9:11" x14ac:dyDescent="0.45">
      <c r="I39239" s="22"/>
      <c r="J39239" s="22"/>
      <c r="K39239" s="22"/>
    </row>
    <row r="39240" spans="9:11" x14ac:dyDescent="0.45">
      <c r="I39240" s="22"/>
      <c r="J39240" s="22"/>
      <c r="K39240" s="22"/>
    </row>
    <row r="39241" spans="9:11" x14ac:dyDescent="0.45">
      <c r="I39241" s="22"/>
      <c r="J39241" s="22"/>
      <c r="K39241" s="22"/>
    </row>
    <row r="39242" spans="9:11" x14ac:dyDescent="0.45">
      <c r="I39242" s="22"/>
      <c r="J39242" s="22"/>
      <c r="K39242" s="22"/>
    </row>
    <row r="39243" spans="9:11" x14ac:dyDescent="0.45">
      <c r="I39243" s="22"/>
      <c r="J39243" s="22"/>
      <c r="K39243" s="22"/>
    </row>
    <row r="39244" spans="9:11" x14ac:dyDescent="0.45">
      <c r="I39244" s="22"/>
      <c r="J39244" s="22"/>
      <c r="K39244" s="22"/>
    </row>
    <row r="39245" spans="9:11" x14ac:dyDescent="0.45">
      <c r="I39245" s="22"/>
      <c r="J39245" s="22"/>
      <c r="K39245" s="22"/>
    </row>
    <row r="39246" spans="9:11" x14ac:dyDescent="0.45">
      <c r="I39246" s="22"/>
      <c r="J39246" s="22"/>
      <c r="K39246" s="22"/>
    </row>
    <row r="39247" spans="9:11" x14ac:dyDescent="0.45">
      <c r="I39247" s="22"/>
      <c r="J39247" s="22"/>
      <c r="K39247" s="22"/>
    </row>
    <row r="39248" spans="9:11" x14ac:dyDescent="0.45">
      <c r="I39248" s="22"/>
      <c r="J39248" s="22"/>
      <c r="K39248" s="22"/>
    </row>
    <row r="39249" spans="9:11" x14ac:dyDescent="0.45">
      <c r="I39249" s="22"/>
      <c r="J39249" s="22"/>
      <c r="K39249" s="22"/>
    </row>
    <row r="39250" spans="9:11" x14ac:dyDescent="0.45">
      <c r="I39250" s="22"/>
      <c r="J39250" s="22"/>
      <c r="K39250" s="22"/>
    </row>
    <row r="39251" spans="9:11" x14ac:dyDescent="0.45">
      <c r="I39251" s="22"/>
      <c r="J39251" s="22"/>
      <c r="K39251" s="22"/>
    </row>
    <row r="39252" spans="9:11" x14ac:dyDescent="0.45">
      <c r="I39252" s="22"/>
      <c r="J39252" s="22"/>
      <c r="K39252" s="22"/>
    </row>
    <row r="39253" spans="9:11" x14ac:dyDescent="0.45">
      <c r="I39253" s="22"/>
      <c r="J39253" s="22"/>
      <c r="K39253" s="22"/>
    </row>
    <row r="39254" spans="9:11" x14ac:dyDescent="0.45">
      <c r="I39254" s="22"/>
      <c r="J39254" s="22"/>
      <c r="K39254" s="22"/>
    </row>
    <row r="39255" spans="9:11" x14ac:dyDescent="0.45">
      <c r="I39255" s="22"/>
      <c r="J39255" s="22"/>
      <c r="K39255" s="22"/>
    </row>
    <row r="39256" spans="9:11" x14ac:dyDescent="0.45">
      <c r="I39256" s="22"/>
      <c r="J39256" s="22"/>
      <c r="K39256" s="22"/>
    </row>
    <row r="39257" spans="9:11" x14ac:dyDescent="0.45">
      <c r="I39257" s="22"/>
      <c r="J39257" s="22"/>
      <c r="K39257" s="22"/>
    </row>
    <row r="39258" spans="9:11" x14ac:dyDescent="0.45">
      <c r="I39258" s="22"/>
      <c r="J39258" s="22"/>
      <c r="K39258" s="22"/>
    </row>
    <row r="39259" spans="9:11" x14ac:dyDescent="0.45">
      <c r="I39259" s="22"/>
      <c r="J39259" s="22"/>
      <c r="K39259" s="22"/>
    </row>
    <row r="39260" spans="9:11" x14ac:dyDescent="0.45">
      <c r="I39260" s="22"/>
      <c r="J39260" s="22"/>
      <c r="K39260" s="22"/>
    </row>
    <row r="39261" spans="9:11" x14ac:dyDescent="0.45">
      <c r="I39261" s="22"/>
      <c r="J39261" s="22"/>
      <c r="K39261" s="22"/>
    </row>
    <row r="39262" spans="9:11" x14ac:dyDescent="0.45">
      <c r="I39262" s="22"/>
      <c r="J39262" s="22"/>
      <c r="K39262" s="22"/>
    </row>
    <row r="39263" spans="9:11" x14ac:dyDescent="0.45">
      <c r="I39263" s="22"/>
      <c r="J39263" s="22"/>
      <c r="K39263" s="22"/>
    </row>
    <row r="39264" spans="9:11" x14ac:dyDescent="0.45">
      <c r="I39264" s="22"/>
      <c r="J39264" s="22"/>
      <c r="K39264" s="22"/>
    </row>
    <row r="39265" spans="9:11" x14ac:dyDescent="0.45">
      <c r="I39265" s="22"/>
      <c r="J39265" s="22"/>
      <c r="K39265" s="22"/>
    </row>
    <row r="39266" spans="9:11" x14ac:dyDescent="0.45">
      <c r="I39266" s="22"/>
      <c r="J39266" s="22"/>
      <c r="K39266" s="22"/>
    </row>
    <row r="39267" spans="9:11" x14ac:dyDescent="0.45">
      <c r="I39267" s="22"/>
      <c r="J39267" s="22"/>
      <c r="K39267" s="22"/>
    </row>
    <row r="39268" spans="9:11" x14ac:dyDescent="0.45">
      <c r="I39268" s="22"/>
      <c r="J39268" s="22"/>
      <c r="K39268" s="22"/>
    </row>
    <row r="39269" spans="9:11" x14ac:dyDescent="0.45">
      <c r="I39269" s="22"/>
      <c r="J39269" s="22"/>
      <c r="K39269" s="22"/>
    </row>
    <row r="39270" spans="9:11" x14ac:dyDescent="0.45">
      <c r="I39270" s="22"/>
      <c r="J39270" s="22"/>
      <c r="K39270" s="22"/>
    </row>
    <row r="39271" spans="9:11" x14ac:dyDescent="0.45">
      <c r="I39271" s="22"/>
      <c r="J39271" s="22"/>
      <c r="K39271" s="22"/>
    </row>
    <row r="39272" spans="9:11" x14ac:dyDescent="0.45">
      <c r="I39272" s="22"/>
      <c r="J39272" s="22"/>
      <c r="K39272" s="22"/>
    </row>
    <row r="39273" spans="9:11" x14ac:dyDescent="0.45">
      <c r="I39273" s="22"/>
      <c r="J39273" s="22"/>
      <c r="K39273" s="22"/>
    </row>
    <row r="39274" spans="9:11" x14ac:dyDescent="0.45">
      <c r="I39274" s="22"/>
      <c r="J39274" s="22"/>
      <c r="K39274" s="22"/>
    </row>
    <row r="39275" spans="9:11" x14ac:dyDescent="0.45">
      <c r="I39275" s="22"/>
      <c r="J39275" s="22"/>
      <c r="K39275" s="22"/>
    </row>
    <row r="39276" spans="9:11" x14ac:dyDescent="0.45">
      <c r="I39276" s="22"/>
      <c r="J39276" s="22"/>
      <c r="K39276" s="22"/>
    </row>
    <row r="39277" spans="9:11" x14ac:dyDescent="0.45">
      <c r="I39277" s="22"/>
      <c r="J39277" s="22"/>
      <c r="K39277" s="22"/>
    </row>
    <row r="39278" spans="9:11" x14ac:dyDescent="0.45">
      <c r="I39278" s="22"/>
      <c r="J39278" s="22"/>
      <c r="K39278" s="22"/>
    </row>
    <row r="39279" spans="9:11" x14ac:dyDescent="0.45">
      <c r="I39279" s="22"/>
      <c r="J39279" s="22"/>
      <c r="K39279" s="22"/>
    </row>
    <row r="39280" spans="9:11" x14ac:dyDescent="0.45">
      <c r="I39280" s="22"/>
      <c r="J39280" s="22"/>
      <c r="K39280" s="22"/>
    </row>
    <row r="39281" spans="9:11" x14ac:dyDescent="0.45">
      <c r="I39281" s="22"/>
      <c r="J39281" s="22"/>
      <c r="K39281" s="22"/>
    </row>
    <row r="39282" spans="9:11" x14ac:dyDescent="0.45">
      <c r="I39282" s="22"/>
      <c r="J39282" s="22"/>
      <c r="K39282" s="22"/>
    </row>
    <row r="39283" spans="9:11" x14ac:dyDescent="0.45">
      <c r="I39283" s="22"/>
      <c r="J39283" s="22"/>
      <c r="K39283" s="22"/>
    </row>
    <row r="39284" spans="9:11" x14ac:dyDescent="0.45">
      <c r="I39284" s="22"/>
      <c r="J39284" s="22"/>
      <c r="K39284" s="22"/>
    </row>
    <row r="39285" spans="9:11" x14ac:dyDescent="0.45">
      <c r="I39285" s="22"/>
      <c r="J39285" s="22"/>
      <c r="K39285" s="22"/>
    </row>
    <row r="39286" spans="9:11" x14ac:dyDescent="0.45">
      <c r="I39286" s="22"/>
      <c r="J39286" s="22"/>
      <c r="K39286" s="22"/>
    </row>
    <row r="39287" spans="9:11" x14ac:dyDescent="0.45">
      <c r="I39287" s="22"/>
      <c r="J39287" s="22"/>
      <c r="K39287" s="22"/>
    </row>
    <row r="39288" spans="9:11" x14ac:dyDescent="0.45">
      <c r="I39288" s="22"/>
      <c r="J39288" s="22"/>
      <c r="K39288" s="22"/>
    </row>
    <row r="39289" spans="9:11" x14ac:dyDescent="0.45">
      <c r="I39289" s="22"/>
      <c r="J39289" s="22"/>
      <c r="K39289" s="22"/>
    </row>
    <row r="39290" spans="9:11" x14ac:dyDescent="0.45">
      <c r="I39290" s="22"/>
      <c r="J39290" s="22"/>
      <c r="K39290" s="22"/>
    </row>
    <row r="39291" spans="9:11" x14ac:dyDescent="0.45">
      <c r="I39291" s="22"/>
      <c r="J39291" s="22"/>
      <c r="K39291" s="22"/>
    </row>
    <row r="39292" spans="9:11" x14ac:dyDescent="0.45">
      <c r="I39292" s="22"/>
      <c r="J39292" s="22"/>
      <c r="K39292" s="22"/>
    </row>
    <row r="39293" spans="9:11" x14ac:dyDescent="0.45">
      <c r="I39293" s="22"/>
      <c r="J39293" s="22"/>
      <c r="K39293" s="22"/>
    </row>
    <row r="39294" spans="9:11" x14ac:dyDescent="0.45">
      <c r="I39294" s="22"/>
      <c r="J39294" s="22"/>
      <c r="K39294" s="22"/>
    </row>
    <row r="39295" spans="9:11" x14ac:dyDescent="0.45">
      <c r="I39295" s="22"/>
      <c r="J39295" s="22"/>
      <c r="K39295" s="22"/>
    </row>
    <row r="39296" spans="9:11" x14ac:dyDescent="0.45">
      <c r="I39296" s="22"/>
      <c r="J39296" s="22"/>
      <c r="K39296" s="22"/>
    </row>
    <row r="39297" spans="9:11" x14ac:dyDescent="0.45">
      <c r="I39297" s="22"/>
      <c r="J39297" s="22"/>
      <c r="K39297" s="22"/>
    </row>
    <row r="39298" spans="9:11" x14ac:dyDescent="0.45">
      <c r="I39298" s="22"/>
      <c r="J39298" s="22"/>
      <c r="K39298" s="22"/>
    </row>
    <row r="39299" spans="9:11" x14ac:dyDescent="0.45">
      <c r="I39299" s="22"/>
      <c r="J39299" s="22"/>
      <c r="K39299" s="22"/>
    </row>
    <row r="39300" spans="9:11" x14ac:dyDescent="0.45">
      <c r="I39300" s="22"/>
      <c r="J39300" s="22"/>
      <c r="K39300" s="22"/>
    </row>
    <row r="39301" spans="9:11" x14ac:dyDescent="0.45">
      <c r="I39301" s="22"/>
      <c r="J39301" s="22"/>
      <c r="K39301" s="22"/>
    </row>
    <row r="39302" spans="9:11" x14ac:dyDescent="0.45">
      <c r="I39302" s="22"/>
      <c r="J39302" s="22"/>
      <c r="K39302" s="22"/>
    </row>
    <row r="39303" spans="9:11" x14ac:dyDescent="0.45">
      <c r="I39303" s="22"/>
      <c r="J39303" s="22"/>
      <c r="K39303" s="22"/>
    </row>
    <row r="39304" spans="9:11" x14ac:dyDescent="0.45">
      <c r="I39304" s="22"/>
      <c r="J39304" s="22"/>
      <c r="K39304" s="22"/>
    </row>
    <row r="39305" spans="9:11" x14ac:dyDescent="0.45">
      <c r="I39305" s="22"/>
      <c r="J39305" s="22"/>
      <c r="K39305" s="22"/>
    </row>
    <row r="39306" spans="9:11" x14ac:dyDescent="0.45">
      <c r="I39306" s="22"/>
      <c r="J39306" s="22"/>
      <c r="K39306" s="22"/>
    </row>
    <row r="39307" spans="9:11" x14ac:dyDescent="0.45">
      <c r="I39307" s="22"/>
      <c r="J39307" s="22"/>
      <c r="K39307" s="22"/>
    </row>
    <row r="39308" spans="9:11" x14ac:dyDescent="0.45">
      <c r="I39308" s="22"/>
      <c r="J39308" s="22"/>
      <c r="K39308" s="22"/>
    </row>
    <row r="39309" spans="9:11" x14ac:dyDescent="0.45">
      <c r="I39309" s="22"/>
      <c r="J39309" s="22"/>
      <c r="K39309" s="22"/>
    </row>
    <row r="39310" spans="9:11" x14ac:dyDescent="0.45">
      <c r="I39310" s="22"/>
      <c r="J39310" s="22"/>
      <c r="K39310" s="22"/>
    </row>
    <row r="39311" spans="9:11" x14ac:dyDescent="0.45">
      <c r="I39311" s="22"/>
      <c r="J39311" s="22"/>
      <c r="K39311" s="22"/>
    </row>
    <row r="39312" spans="9:11" x14ac:dyDescent="0.45">
      <c r="I39312" s="22"/>
      <c r="J39312" s="22"/>
      <c r="K39312" s="22"/>
    </row>
    <row r="39313" spans="9:11" x14ac:dyDescent="0.45">
      <c r="I39313" s="22"/>
      <c r="J39313" s="22"/>
      <c r="K39313" s="22"/>
    </row>
    <row r="39314" spans="9:11" x14ac:dyDescent="0.45">
      <c r="I39314" s="22"/>
      <c r="J39314" s="22"/>
      <c r="K39314" s="22"/>
    </row>
    <row r="39315" spans="9:11" x14ac:dyDescent="0.45">
      <c r="I39315" s="22"/>
      <c r="J39315" s="22"/>
      <c r="K39315" s="22"/>
    </row>
    <row r="39316" spans="9:11" x14ac:dyDescent="0.45">
      <c r="I39316" s="22"/>
      <c r="J39316" s="22"/>
      <c r="K39316" s="22"/>
    </row>
    <row r="39317" spans="9:11" x14ac:dyDescent="0.45">
      <c r="I39317" s="22"/>
      <c r="J39317" s="22"/>
      <c r="K39317" s="22"/>
    </row>
    <row r="39318" spans="9:11" x14ac:dyDescent="0.45">
      <c r="I39318" s="22"/>
      <c r="J39318" s="22"/>
      <c r="K39318" s="22"/>
    </row>
    <row r="39319" spans="9:11" x14ac:dyDescent="0.45">
      <c r="I39319" s="22"/>
      <c r="J39319" s="22"/>
      <c r="K39319" s="22"/>
    </row>
    <row r="39320" spans="9:11" x14ac:dyDescent="0.45">
      <c r="I39320" s="22"/>
      <c r="J39320" s="22"/>
      <c r="K39320" s="22"/>
    </row>
    <row r="39321" spans="9:11" x14ac:dyDescent="0.45">
      <c r="I39321" s="22"/>
      <c r="J39321" s="22"/>
      <c r="K39321" s="22"/>
    </row>
    <row r="39322" spans="9:11" x14ac:dyDescent="0.45">
      <c r="I39322" s="22"/>
      <c r="J39322" s="22"/>
      <c r="K39322" s="22"/>
    </row>
    <row r="39323" spans="9:11" x14ac:dyDescent="0.45">
      <c r="I39323" s="22"/>
      <c r="J39323" s="22"/>
      <c r="K39323" s="22"/>
    </row>
    <row r="39324" spans="9:11" x14ac:dyDescent="0.45">
      <c r="I39324" s="22"/>
      <c r="J39324" s="22"/>
      <c r="K39324" s="22"/>
    </row>
    <row r="39325" spans="9:11" x14ac:dyDescent="0.45">
      <c r="I39325" s="22"/>
      <c r="J39325" s="22"/>
      <c r="K39325" s="22"/>
    </row>
    <row r="39326" spans="9:11" x14ac:dyDescent="0.45">
      <c r="I39326" s="22"/>
      <c r="J39326" s="22"/>
      <c r="K39326" s="22"/>
    </row>
    <row r="39327" spans="9:11" x14ac:dyDescent="0.45">
      <c r="I39327" s="22"/>
      <c r="J39327" s="22"/>
      <c r="K39327" s="22"/>
    </row>
    <row r="39328" spans="9:11" x14ac:dyDescent="0.45">
      <c r="I39328" s="22"/>
      <c r="J39328" s="22"/>
      <c r="K39328" s="22"/>
    </row>
    <row r="39329" spans="9:11" x14ac:dyDescent="0.45">
      <c r="I39329" s="22"/>
      <c r="J39329" s="22"/>
      <c r="K39329" s="22"/>
    </row>
    <row r="39330" spans="9:11" x14ac:dyDescent="0.45">
      <c r="I39330" s="22"/>
      <c r="J39330" s="22"/>
      <c r="K39330" s="22"/>
    </row>
    <row r="39331" spans="9:11" x14ac:dyDescent="0.45">
      <c r="I39331" s="22"/>
      <c r="J39331" s="22"/>
      <c r="K39331" s="22"/>
    </row>
    <row r="39332" spans="9:11" x14ac:dyDescent="0.45">
      <c r="I39332" s="22"/>
      <c r="J39332" s="22"/>
      <c r="K39332" s="22"/>
    </row>
    <row r="39333" spans="9:11" x14ac:dyDescent="0.45">
      <c r="I39333" s="22"/>
      <c r="J39333" s="22"/>
      <c r="K39333" s="22"/>
    </row>
    <row r="39334" spans="9:11" x14ac:dyDescent="0.45">
      <c r="I39334" s="22"/>
      <c r="J39334" s="22"/>
      <c r="K39334" s="22"/>
    </row>
    <row r="39335" spans="9:11" x14ac:dyDescent="0.45">
      <c r="I39335" s="22"/>
      <c r="J39335" s="22"/>
      <c r="K39335" s="22"/>
    </row>
    <row r="39336" spans="9:11" x14ac:dyDescent="0.45">
      <c r="I39336" s="22"/>
      <c r="J39336" s="22"/>
      <c r="K39336" s="22"/>
    </row>
    <row r="39337" spans="9:11" x14ac:dyDescent="0.45">
      <c r="I39337" s="22"/>
      <c r="J39337" s="22"/>
      <c r="K39337" s="22"/>
    </row>
    <row r="39338" spans="9:11" x14ac:dyDescent="0.45">
      <c r="I39338" s="22"/>
      <c r="J39338" s="22"/>
      <c r="K39338" s="22"/>
    </row>
    <row r="39339" spans="9:11" x14ac:dyDescent="0.45">
      <c r="I39339" s="22"/>
      <c r="J39339" s="22"/>
      <c r="K39339" s="22"/>
    </row>
    <row r="39340" spans="9:11" x14ac:dyDescent="0.45">
      <c r="I39340" s="22"/>
      <c r="J39340" s="22"/>
      <c r="K39340" s="22"/>
    </row>
    <row r="39341" spans="9:11" x14ac:dyDescent="0.45">
      <c r="I39341" s="22"/>
      <c r="J39341" s="22"/>
      <c r="K39341" s="22"/>
    </row>
    <row r="39342" spans="9:11" x14ac:dyDescent="0.45">
      <c r="I39342" s="22"/>
      <c r="J39342" s="22"/>
      <c r="K39342" s="22"/>
    </row>
    <row r="39343" spans="9:11" x14ac:dyDescent="0.45">
      <c r="I39343" s="22"/>
      <c r="J39343" s="22"/>
      <c r="K39343" s="22"/>
    </row>
    <row r="39344" spans="9:11" x14ac:dyDescent="0.45">
      <c r="I39344" s="22"/>
      <c r="J39344" s="22"/>
      <c r="K39344" s="22"/>
    </row>
    <row r="39345" spans="9:11" x14ac:dyDescent="0.45">
      <c r="I39345" s="22"/>
      <c r="J39345" s="22"/>
      <c r="K39345" s="22"/>
    </row>
    <row r="39346" spans="9:11" x14ac:dyDescent="0.45">
      <c r="I39346" s="22"/>
      <c r="J39346" s="22"/>
      <c r="K39346" s="22"/>
    </row>
    <row r="39347" spans="9:11" x14ac:dyDescent="0.45">
      <c r="I39347" s="22"/>
      <c r="J39347" s="22"/>
      <c r="K39347" s="22"/>
    </row>
    <row r="39348" spans="9:11" x14ac:dyDescent="0.45">
      <c r="I39348" s="22"/>
      <c r="J39348" s="22"/>
      <c r="K39348" s="22"/>
    </row>
    <row r="39349" spans="9:11" x14ac:dyDescent="0.45">
      <c r="I39349" s="22"/>
      <c r="J39349" s="22"/>
      <c r="K39349" s="22"/>
    </row>
    <row r="39350" spans="9:11" x14ac:dyDescent="0.45">
      <c r="I39350" s="22"/>
      <c r="J39350" s="22"/>
      <c r="K39350" s="22"/>
    </row>
    <row r="39351" spans="9:11" x14ac:dyDescent="0.45">
      <c r="I39351" s="22"/>
      <c r="J39351" s="22"/>
      <c r="K39351" s="22"/>
    </row>
    <row r="39352" spans="9:11" x14ac:dyDescent="0.45">
      <c r="I39352" s="22"/>
      <c r="J39352" s="22"/>
      <c r="K39352" s="22"/>
    </row>
    <row r="39353" spans="9:11" x14ac:dyDescent="0.45">
      <c r="I39353" s="22"/>
      <c r="J39353" s="22"/>
      <c r="K39353" s="22"/>
    </row>
    <row r="39354" spans="9:11" x14ac:dyDescent="0.45">
      <c r="I39354" s="22"/>
      <c r="J39354" s="22"/>
      <c r="K39354" s="22"/>
    </row>
    <row r="39355" spans="9:11" x14ac:dyDescent="0.45">
      <c r="I39355" s="22"/>
      <c r="J39355" s="22"/>
      <c r="K39355" s="22"/>
    </row>
    <row r="39356" spans="9:11" x14ac:dyDescent="0.45">
      <c r="I39356" s="22"/>
      <c r="J39356" s="22"/>
      <c r="K39356" s="22"/>
    </row>
    <row r="39357" spans="9:11" x14ac:dyDescent="0.45">
      <c r="I39357" s="22"/>
      <c r="J39357" s="22"/>
      <c r="K39357" s="22"/>
    </row>
    <row r="39358" spans="9:11" x14ac:dyDescent="0.45">
      <c r="I39358" s="22"/>
      <c r="J39358" s="22"/>
      <c r="K39358" s="22"/>
    </row>
    <row r="39359" spans="9:11" x14ac:dyDescent="0.45">
      <c r="I39359" s="22"/>
      <c r="J39359" s="22"/>
      <c r="K39359" s="22"/>
    </row>
    <row r="39360" spans="9:11" x14ac:dyDescent="0.45">
      <c r="I39360" s="22"/>
      <c r="J39360" s="22"/>
      <c r="K39360" s="22"/>
    </row>
    <row r="39361" spans="9:11" x14ac:dyDescent="0.45">
      <c r="I39361" s="22"/>
      <c r="J39361" s="22"/>
      <c r="K39361" s="22"/>
    </row>
    <row r="39362" spans="9:11" x14ac:dyDescent="0.45">
      <c r="I39362" s="22"/>
      <c r="J39362" s="22"/>
      <c r="K39362" s="22"/>
    </row>
    <row r="39363" spans="9:11" x14ac:dyDescent="0.45">
      <c r="I39363" s="22"/>
      <c r="J39363" s="22"/>
      <c r="K39363" s="22"/>
    </row>
    <row r="39364" spans="9:11" x14ac:dyDescent="0.45">
      <c r="I39364" s="22"/>
      <c r="J39364" s="22"/>
      <c r="K39364" s="22"/>
    </row>
    <row r="39365" spans="9:11" x14ac:dyDescent="0.45">
      <c r="I39365" s="22"/>
      <c r="J39365" s="22"/>
      <c r="K39365" s="22"/>
    </row>
    <row r="39366" spans="9:11" x14ac:dyDescent="0.45">
      <c r="I39366" s="22"/>
      <c r="J39366" s="22"/>
      <c r="K39366" s="22"/>
    </row>
    <row r="39367" spans="9:11" x14ac:dyDescent="0.45">
      <c r="I39367" s="22"/>
      <c r="J39367" s="22"/>
      <c r="K39367" s="22"/>
    </row>
    <row r="39368" spans="9:11" x14ac:dyDescent="0.45">
      <c r="I39368" s="22"/>
      <c r="J39368" s="22"/>
      <c r="K39368" s="22"/>
    </row>
    <row r="39369" spans="9:11" x14ac:dyDescent="0.45">
      <c r="I39369" s="22"/>
      <c r="J39369" s="22"/>
      <c r="K39369" s="22"/>
    </row>
    <row r="39370" spans="9:11" x14ac:dyDescent="0.45">
      <c r="I39370" s="22"/>
      <c r="J39370" s="22"/>
      <c r="K39370" s="22"/>
    </row>
    <row r="39371" spans="9:11" x14ac:dyDescent="0.45">
      <c r="I39371" s="22"/>
      <c r="J39371" s="22"/>
      <c r="K39371" s="22"/>
    </row>
    <row r="39372" spans="9:11" x14ac:dyDescent="0.45">
      <c r="I39372" s="22"/>
      <c r="J39372" s="22"/>
      <c r="K39372" s="22"/>
    </row>
    <row r="39373" spans="9:11" x14ac:dyDescent="0.45">
      <c r="I39373" s="22"/>
      <c r="J39373" s="22"/>
      <c r="K39373" s="22"/>
    </row>
    <row r="39374" spans="9:11" x14ac:dyDescent="0.45">
      <c r="I39374" s="22"/>
      <c r="J39374" s="22"/>
      <c r="K39374" s="22"/>
    </row>
    <row r="39375" spans="9:11" x14ac:dyDescent="0.45">
      <c r="I39375" s="22"/>
      <c r="J39375" s="22"/>
      <c r="K39375" s="22"/>
    </row>
    <row r="39376" spans="9:11" x14ac:dyDescent="0.45">
      <c r="I39376" s="22"/>
      <c r="J39376" s="22"/>
      <c r="K39376" s="22"/>
    </row>
    <row r="39377" spans="9:11" x14ac:dyDescent="0.45">
      <c r="I39377" s="22"/>
      <c r="J39377" s="22"/>
      <c r="K39377" s="22"/>
    </row>
    <row r="39378" spans="9:11" x14ac:dyDescent="0.45">
      <c r="I39378" s="22"/>
      <c r="J39378" s="22"/>
      <c r="K39378" s="22"/>
    </row>
    <row r="39379" spans="9:11" x14ac:dyDescent="0.45">
      <c r="I39379" s="22"/>
      <c r="J39379" s="22"/>
      <c r="K39379" s="22"/>
    </row>
    <row r="39380" spans="9:11" x14ac:dyDescent="0.45">
      <c r="I39380" s="22"/>
      <c r="J39380" s="22"/>
      <c r="K39380" s="22"/>
    </row>
    <row r="39381" spans="9:11" x14ac:dyDescent="0.45">
      <c r="I39381" s="22"/>
      <c r="J39381" s="22"/>
      <c r="K39381" s="22"/>
    </row>
    <row r="39382" spans="9:11" x14ac:dyDescent="0.45">
      <c r="I39382" s="22"/>
      <c r="J39382" s="22"/>
      <c r="K39382" s="22"/>
    </row>
    <row r="39383" spans="9:11" x14ac:dyDescent="0.45">
      <c r="I39383" s="22"/>
      <c r="J39383" s="22"/>
      <c r="K39383" s="22"/>
    </row>
    <row r="39384" spans="9:11" x14ac:dyDescent="0.45">
      <c r="I39384" s="22"/>
      <c r="J39384" s="22"/>
      <c r="K39384" s="22"/>
    </row>
    <row r="39385" spans="9:11" x14ac:dyDescent="0.45">
      <c r="I39385" s="22"/>
      <c r="J39385" s="22"/>
      <c r="K39385" s="22"/>
    </row>
    <row r="39386" spans="9:11" x14ac:dyDescent="0.45">
      <c r="I39386" s="22"/>
      <c r="J39386" s="22"/>
      <c r="K39386" s="22"/>
    </row>
    <row r="39387" spans="9:11" x14ac:dyDescent="0.45">
      <c r="I39387" s="22"/>
      <c r="J39387" s="22"/>
      <c r="K39387" s="22"/>
    </row>
    <row r="39388" spans="9:11" x14ac:dyDescent="0.45">
      <c r="I39388" s="22"/>
      <c r="J39388" s="22"/>
      <c r="K39388" s="22"/>
    </row>
    <row r="39389" spans="9:11" x14ac:dyDescent="0.45">
      <c r="I39389" s="22"/>
      <c r="J39389" s="22"/>
      <c r="K39389" s="22"/>
    </row>
    <row r="39390" spans="9:11" x14ac:dyDescent="0.45">
      <c r="I39390" s="22"/>
      <c r="J39390" s="22"/>
      <c r="K39390" s="22"/>
    </row>
    <row r="39391" spans="9:11" x14ac:dyDescent="0.45">
      <c r="I39391" s="22"/>
      <c r="J39391" s="22"/>
      <c r="K39391" s="22"/>
    </row>
    <row r="39392" spans="9:11" x14ac:dyDescent="0.45">
      <c r="I39392" s="22"/>
      <c r="J39392" s="22"/>
      <c r="K39392" s="22"/>
    </row>
    <row r="39393" spans="9:11" x14ac:dyDescent="0.45">
      <c r="I39393" s="22"/>
      <c r="J39393" s="22"/>
      <c r="K39393" s="22"/>
    </row>
    <row r="39394" spans="9:11" x14ac:dyDescent="0.45">
      <c r="I39394" s="22"/>
      <c r="J39394" s="22"/>
      <c r="K39394" s="22"/>
    </row>
    <row r="39395" spans="9:11" x14ac:dyDescent="0.45">
      <c r="I39395" s="22"/>
      <c r="J39395" s="22"/>
      <c r="K39395" s="22"/>
    </row>
    <row r="39396" spans="9:11" x14ac:dyDescent="0.45">
      <c r="I39396" s="22"/>
      <c r="J39396" s="22"/>
      <c r="K39396" s="22"/>
    </row>
    <row r="39397" spans="9:11" x14ac:dyDescent="0.45">
      <c r="I39397" s="22"/>
      <c r="J39397" s="22"/>
      <c r="K39397" s="22"/>
    </row>
    <row r="39398" spans="9:11" x14ac:dyDescent="0.45">
      <c r="I39398" s="22"/>
      <c r="J39398" s="22"/>
      <c r="K39398" s="22"/>
    </row>
    <row r="39399" spans="9:11" x14ac:dyDescent="0.45">
      <c r="I39399" s="22"/>
      <c r="J39399" s="22"/>
      <c r="K39399" s="22"/>
    </row>
    <row r="39400" spans="9:11" x14ac:dyDescent="0.45">
      <c r="I39400" s="22"/>
      <c r="J39400" s="22"/>
      <c r="K39400" s="22"/>
    </row>
    <row r="39401" spans="9:11" x14ac:dyDescent="0.45">
      <c r="I39401" s="22"/>
      <c r="J39401" s="22"/>
      <c r="K39401" s="22"/>
    </row>
    <row r="39402" spans="9:11" x14ac:dyDescent="0.45">
      <c r="I39402" s="22"/>
      <c r="J39402" s="22"/>
      <c r="K39402" s="22"/>
    </row>
    <row r="39403" spans="9:11" x14ac:dyDescent="0.45">
      <c r="I39403" s="22"/>
      <c r="J39403" s="22"/>
      <c r="K39403" s="22"/>
    </row>
    <row r="39404" spans="9:11" x14ac:dyDescent="0.45">
      <c r="I39404" s="22"/>
      <c r="J39404" s="22"/>
      <c r="K39404" s="22"/>
    </row>
    <row r="39405" spans="9:11" x14ac:dyDescent="0.45">
      <c r="I39405" s="22"/>
      <c r="J39405" s="22"/>
      <c r="K39405" s="22"/>
    </row>
    <row r="39406" spans="9:11" x14ac:dyDescent="0.45">
      <c r="I39406" s="22"/>
      <c r="J39406" s="22"/>
      <c r="K39406" s="22"/>
    </row>
    <row r="39407" spans="9:11" x14ac:dyDescent="0.45">
      <c r="I39407" s="22"/>
      <c r="J39407" s="22"/>
      <c r="K39407" s="22"/>
    </row>
    <row r="39408" spans="9:11" x14ac:dyDescent="0.45">
      <c r="I39408" s="22"/>
      <c r="J39408" s="22"/>
      <c r="K39408" s="22"/>
    </row>
    <row r="39409" spans="9:11" x14ac:dyDescent="0.45">
      <c r="I39409" s="22"/>
      <c r="J39409" s="22"/>
      <c r="K39409" s="22"/>
    </row>
    <row r="39410" spans="9:11" x14ac:dyDescent="0.45">
      <c r="I39410" s="22"/>
      <c r="J39410" s="22"/>
      <c r="K39410" s="22"/>
    </row>
    <row r="39411" spans="9:11" x14ac:dyDescent="0.45">
      <c r="I39411" s="22"/>
      <c r="J39411" s="22"/>
      <c r="K39411" s="22"/>
    </row>
    <row r="39412" spans="9:11" x14ac:dyDescent="0.45">
      <c r="I39412" s="22"/>
      <c r="J39412" s="22"/>
      <c r="K39412" s="22"/>
    </row>
    <row r="39413" spans="9:11" x14ac:dyDescent="0.45">
      <c r="I39413" s="22"/>
      <c r="J39413" s="22"/>
      <c r="K39413" s="22"/>
    </row>
    <row r="39414" spans="9:11" x14ac:dyDescent="0.45">
      <c r="I39414" s="22"/>
      <c r="J39414" s="22"/>
      <c r="K39414" s="22"/>
    </row>
    <row r="39415" spans="9:11" x14ac:dyDescent="0.45">
      <c r="I39415" s="22"/>
      <c r="J39415" s="22"/>
      <c r="K39415" s="22"/>
    </row>
    <row r="39416" spans="9:11" x14ac:dyDescent="0.45">
      <c r="I39416" s="22"/>
      <c r="J39416" s="22"/>
      <c r="K39416" s="22"/>
    </row>
    <row r="39417" spans="9:11" x14ac:dyDescent="0.45">
      <c r="I39417" s="22"/>
      <c r="J39417" s="22"/>
      <c r="K39417" s="22"/>
    </row>
    <row r="39418" spans="9:11" x14ac:dyDescent="0.45">
      <c r="I39418" s="22"/>
      <c r="J39418" s="22"/>
      <c r="K39418" s="22"/>
    </row>
    <row r="39419" spans="9:11" x14ac:dyDescent="0.45">
      <c r="I39419" s="22"/>
      <c r="J39419" s="22"/>
      <c r="K39419" s="22"/>
    </row>
    <row r="39420" spans="9:11" x14ac:dyDescent="0.45">
      <c r="I39420" s="22"/>
      <c r="J39420" s="22"/>
      <c r="K39420" s="22"/>
    </row>
    <row r="39421" spans="9:11" x14ac:dyDescent="0.45">
      <c r="I39421" s="22"/>
      <c r="J39421" s="22"/>
      <c r="K39421" s="22"/>
    </row>
    <row r="39422" spans="9:11" x14ac:dyDescent="0.45">
      <c r="I39422" s="22"/>
      <c r="J39422" s="22"/>
      <c r="K39422" s="22"/>
    </row>
    <row r="39423" spans="9:11" x14ac:dyDescent="0.45">
      <c r="I39423" s="22"/>
      <c r="J39423" s="22"/>
      <c r="K39423" s="22"/>
    </row>
    <row r="39424" spans="9:11" x14ac:dyDescent="0.45">
      <c r="I39424" s="22"/>
      <c r="J39424" s="22"/>
      <c r="K39424" s="22"/>
    </row>
    <row r="39425" spans="9:11" x14ac:dyDescent="0.45">
      <c r="I39425" s="22"/>
      <c r="J39425" s="22"/>
      <c r="K39425" s="22"/>
    </row>
    <row r="39426" spans="9:11" x14ac:dyDescent="0.45">
      <c r="I39426" s="22"/>
      <c r="J39426" s="22"/>
      <c r="K39426" s="22"/>
    </row>
    <row r="39427" spans="9:11" x14ac:dyDescent="0.45">
      <c r="I39427" s="22"/>
      <c r="J39427" s="22"/>
      <c r="K39427" s="22"/>
    </row>
    <row r="39428" spans="9:11" x14ac:dyDescent="0.45">
      <c r="I39428" s="22"/>
      <c r="J39428" s="22"/>
      <c r="K39428" s="22"/>
    </row>
    <row r="39429" spans="9:11" x14ac:dyDescent="0.45">
      <c r="I39429" s="22"/>
      <c r="J39429" s="22"/>
      <c r="K39429" s="22"/>
    </row>
    <row r="39430" spans="9:11" x14ac:dyDescent="0.45">
      <c r="I39430" s="22"/>
      <c r="J39430" s="22"/>
      <c r="K39430" s="22"/>
    </row>
    <row r="39431" spans="9:11" x14ac:dyDescent="0.45">
      <c r="I39431" s="22"/>
      <c r="J39431" s="22"/>
      <c r="K39431" s="22"/>
    </row>
    <row r="39432" spans="9:11" x14ac:dyDescent="0.45">
      <c r="I39432" s="22"/>
      <c r="J39432" s="22"/>
      <c r="K39432" s="22"/>
    </row>
    <row r="39433" spans="9:11" x14ac:dyDescent="0.45">
      <c r="I39433" s="22"/>
      <c r="J39433" s="22"/>
      <c r="K39433" s="22"/>
    </row>
    <row r="39434" spans="9:11" x14ac:dyDescent="0.45">
      <c r="I39434" s="22"/>
      <c r="J39434" s="22"/>
      <c r="K39434" s="22"/>
    </row>
    <row r="39435" spans="9:11" x14ac:dyDescent="0.45">
      <c r="I39435" s="22"/>
      <c r="J39435" s="22"/>
      <c r="K39435" s="22"/>
    </row>
    <row r="39436" spans="9:11" x14ac:dyDescent="0.45">
      <c r="I39436" s="22"/>
      <c r="J39436" s="22"/>
      <c r="K39436" s="22"/>
    </row>
    <row r="39437" spans="9:11" x14ac:dyDescent="0.45">
      <c r="I39437" s="22"/>
      <c r="J39437" s="22"/>
      <c r="K39437" s="22"/>
    </row>
    <row r="39438" spans="9:11" x14ac:dyDescent="0.45">
      <c r="I39438" s="22"/>
      <c r="J39438" s="22"/>
      <c r="K39438" s="22"/>
    </row>
    <row r="39439" spans="9:11" x14ac:dyDescent="0.45">
      <c r="I39439" s="22"/>
      <c r="J39439" s="22"/>
      <c r="K39439" s="22"/>
    </row>
    <row r="39440" spans="9:11" x14ac:dyDescent="0.45">
      <c r="I39440" s="22"/>
      <c r="J39440" s="22"/>
      <c r="K39440" s="22"/>
    </row>
    <row r="39441" spans="9:11" x14ac:dyDescent="0.45">
      <c r="I39441" s="22"/>
      <c r="J39441" s="22"/>
      <c r="K39441" s="22"/>
    </row>
    <row r="39442" spans="9:11" x14ac:dyDescent="0.45">
      <c r="I39442" s="22"/>
      <c r="J39442" s="22"/>
      <c r="K39442" s="22"/>
    </row>
    <row r="39443" spans="9:11" x14ac:dyDescent="0.45">
      <c r="I39443" s="22"/>
      <c r="J39443" s="22"/>
      <c r="K39443" s="22"/>
    </row>
    <row r="39444" spans="9:11" x14ac:dyDescent="0.45">
      <c r="I39444" s="22"/>
      <c r="J39444" s="22"/>
      <c r="K39444" s="22"/>
    </row>
    <row r="39445" spans="9:11" x14ac:dyDescent="0.45">
      <c r="I39445" s="22"/>
      <c r="J39445" s="22"/>
      <c r="K39445" s="22"/>
    </row>
    <row r="39446" spans="9:11" x14ac:dyDescent="0.45">
      <c r="I39446" s="22"/>
      <c r="J39446" s="22"/>
      <c r="K39446" s="22"/>
    </row>
    <row r="39447" spans="9:11" x14ac:dyDescent="0.45">
      <c r="I39447" s="22"/>
      <c r="J39447" s="22"/>
      <c r="K39447" s="22"/>
    </row>
    <row r="39448" spans="9:11" x14ac:dyDescent="0.45">
      <c r="I39448" s="22"/>
      <c r="J39448" s="22"/>
      <c r="K39448" s="22"/>
    </row>
    <row r="39449" spans="9:11" x14ac:dyDescent="0.45">
      <c r="I39449" s="22"/>
      <c r="J39449" s="22"/>
      <c r="K39449" s="22"/>
    </row>
    <row r="39450" spans="9:11" x14ac:dyDescent="0.45">
      <c r="I39450" s="22"/>
      <c r="J39450" s="22"/>
      <c r="K39450" s="22"/>
    </row>
    <row r="39451" spans="9:11" x14ac:dyDescent="0.45">
      <c r="I39451" s="22"/>
      <c r="J39451" s="22"/>
      <c r="K39451" s="22"/>
    </row>
    <row r="39452" spans="9:11" x14ac:dyDescent="0.45">
      <c r="I39452" s="22"/>
      <c r="J39452" s="22"/>
      <c r="K39452" s="22"/>
    </row>
    <row r="39453" spans="9:11" x14ac:dyDescent="0.45">
      <c r="I39453" s="22"/>
      <c r="J39453" s="22"/>
      <c r="K39453" s="22"/>
    </row>
    <row r="39454" spans="9:11" x14ac:dyDescent="0.45">
      <c r="I39454" s="22"/>
      <c r="J39454" s="22"/>
      <c r="K39454" s="22"/>
    </row>
    <row r="39455" spans="9:11" x14ac:dyDescent="0.45">
      <c r="I39455" s="22"/>
      <c r="J39455" s="22"/>
      <c r="K39455" s="22"/>
    </row>
    <row r="39456" spans="9:11" x14ac:dyDescent="0.45">
      <c r="I39456" s="22"/>
      <c r="J39456" s="22"/>
      <c r="K39456" s="22"/>
    </row>
    <row r="39457" spans="9:11" x14ac:dyDescent="0.45">
      <c r="I39457" s="22"/>
      <c r="J39457" s="22"/>
      <c r="K39457" s="22"/>
    </row>
    <row r="39458" spans="9:11" x14ac:dyDescent="0.45">
      <c r="I39458" s="22"/>
      <c r="J39458" s="22"/>
      <c r="K39458" s="22"/>
    </row>
    <row r="39459" spans="9:11" x14ac:dyDescent="0.45">
      <c r="I39459" s="22"/>
      <c r="J39459" s="22"/>
      <c r="K39459" s="22"/>
    </row>
    <row r="39460" spans="9:11" x14ac:dyDescent="0.45">
      <c r="I39460" s="22"/>
      <c r="J39460" s="22"/>
      <c r="K39460" s="22"/>
    </row>
    <row r="39461" spans="9:11" x14ac:dyDescent="0.45">
      <c r="I39461" s="22"/>
      <c r="J39461" s="22"/>
      <c r="K39461" s="22"/>
    </row>
    <row r="39462" spans="9:11" x14ac:dyDescent="0.45">
      <c r="I39462" s="22"/>
      <c r="J39462" s="22"/>
      <c r="K39462" s="22"/>
    </row>
    <row r="39463" spans="9:11" x14ac:dyDescent="0.45">
      <c r="I39463" s="22"/>
      <c r="J39463" s="22"/>
      <c r="K39463" s="22"/>
    </row>
    <row r="39464" spans="9:11" x14ac:dyDescent="0.45">
      <c r="I39464" s="22"/>
      <c r="J39464" s="22"/>
      <c r="K39464" s="22"/>
    </row>
    <row r="39465" spans="9:11" x14ac:dyDescent="0.45">
      <c r="I39465" s="22"/>
      <c r="J39465" s="22"/>
      <c r="K39465" s="22"/>
    </row>
    <row r="39466" spans="9:11" x14ac:dyDescent="0.45">
      <c r="I39466" s="22"/>
      <c r="J39466" s="22"/>
      <c r="K39466" s="22"/>
    </row>
    <row r="39467" spans="9:11" x14ac:dyDescent="0.45">
      <c r="I39467" s="22"/>
      <c r="J39467" s="22"/>
      <c r="K39467" s="22"/>
    </row>
    <row r="39468" spans="9:11" x14ac:dyDescent="0.45">
      <c r="I39468" s="22"/>
      <c r="J39468" s="22"/>
      <c r="K39468" s="22"/>
    </row>
    <row r="39469" spans="9:11" x14ac:dyDescent="0.45">
      <c r="I39469" s="22"/>
      <c r="J39469" s="22"/>
      <c r="K39469" s="22"/>
    </row>
    <row r="39470" spans="9:11" x14ac:dyDescent="0.45">
      <c r="I39470" s="22"/>
      <c r="J39470" s="22"/>
      <c r="K39470" s="22"/>
    </row>
    <row r="39471" spans="9:11" x14ac:dyDescent="0.45">
      <c r="I39471" s="22"/>
      <c r="J39471" s="22"/>
      <c r="K39471" s="22"/>
    </row>
    <row r="39472" spans="9:11" x14ac:dyDescent="0.45">
      <c r="I39472" s="22"/>
      <c r="J39472" s="22"/>
      <c r="K39472" s="22"/>
    </row>
    <row r="39473" spans="9:11" x14ac:dyDescent="0.45">
      <c r="I39473" s="22"/>
      <c r="J39473" s="22"/>
      <c r="K39473" s="22"/>
    </row>
    <row r="39474" spans="9:11" x14ac:dyDescent="0.45">
      <c r="I39474" s="22"/>
      <c r="J39474" s="22"/>
      <c r="K39474" s="22"/>
    </row>
    <row r="39475" spans="9:11" x14ac:dyDescent="0.45">
      <c r="I39475" s="22"/>
      <c r="J39475" s="22"/>
      <c r="K39475" s="22"/>
    </row>
    <row r="39476" spans="9:11" x14ac:dyDescent="0.45">
      <c r="I39476" s="22"/>
      <c r="J39476" s="22"/>
      <c r="K39476" s="22"/>
    </row>
    <row r="39477" spans="9:11" x14ac:dyDescent="0.45">
      <c r="I39477" s="22"/>
      <c r="J39477" s="22"/>
      <c r="K39477" s="22"/>
    </row>
    <row r="39478" spans="9:11" x14ac:dyDescent="0.45">
      <c r="I39478" s="22"/>
      <c r="J39478" s="22"/>
      <c r="K39478" s="22"/>
    </row>
    <row r="39479" spans="9:11" x14ac:dyDescent="0.45">
      <c r="I39479" s="22"/>
      <c r="J39479" s="22"/>
      <c r="K39479" s="22"/>
    </row>
    <row r="39480" spans="9:11" x14ac:dyDescent="0.45">
      <c r="I39480" s="22"/>
      <c r="J39480" s="22"/>
      <c r="K39480" s="22"/>
    </row>
    <row r="39481" spans="9:11" x14ac:dyDescent="0.45">
      <c r="I39481" s="22"/>
      <c r="J39481" s="22"/>
      <c r="K39481" s="22"/>
    </row>
    <row r="39482" spans="9:11" x14ac:dyDescent="0.45">
      <c r="I39482" s="22"/>
      <c r="J39482" s="22"/>
      <c r="K39482" s="22"/>
    </row>
    <row r="39483" spans="9:11" x14ac:dyDescent="0.45">
      <c r="I39483" s="22"/>
      <c r="J39483" s="22"/>
      <c r="K39483" s="22"/>
    </row>
    <row r="39484" spans="9:11" x14ac:dyDescent="0.45">
      <c r="I39484" s="22"/>
      <c r="J39484" s="22"/>
      <c r="K39484" s="22"/>
    </row>
    <row r="39485" spans="9:11" x14ac:dyDescent="0.45">
      <c r="I39485" s="22"/>
      <c r="J39485" s="22"/>
      <c r="K39485" s="22"/>
    </row>
    <row r="39486" spans="9:11" x14ac:dyDescent="0.45">
      <c r="I39486" s="22"/>
      <c r="J39486" s="22"/>
      <c r="K39486" s="22"/>
    </row>
    <row r="39487" spans="9:11" x14ac:dyDescent="0.45">
      <c r="I39487" s="22"/>
      <c r="J39487" s="22"/>
      <c r="K39487" s="22"/>
    </row>
    <row r="39488" spans="9:11" x14ac:dyDescent="0.45">
      <c r="I39488" s="22"/>
      <c r="J39488" s="22"/>
      <c r="K39488" s="22"/>
    </row>
    <row r="39489" spans="9:11" x14ac:dyDescent="0.45">
      <c r="I39489" s="22"/>
      <c r="J39489" s="22"/>
      <c r="K39489" s="22"/>
    </row>
    <row r="39490" spans="9:11" x14ac:dyDescent="0.45">
      <c r="I39490" s="22"/>
      <c r="J39490" s="22"/>
      <c r="K39490" s="22"/>
    </row>
    <row r="39491" spans="9:11" x14ac:dyDescent="0.45">
      <c r="I39491" s="22"/>
      <c r="J39491" s="22"/>
      <c r="K39491" s="22"/>
    </row>
    <row r="39492" spans="9:11" x14ac:dyDescent="0.45">
      <c r="I39492" s="22"/>
      <c r="J39492" s="22"/>
      <c r="K39492" s="22"/>
    </row>
    <row r="39493" spans="9:11" x14ac:dyDescent="0.45">
      <c r="I39493" s="22"/>
      <c r="J39493" s="22"/>
      <c r="K39493" s="22"/>
    </row>
    <row r="39494" spans="9:11" x14ac:dyDescent="0.45">
      <c r="I39494" s="22"/>
      <c r="J39494" s="22"/>
      <c r="K39494" s="22"/>
    </row>
    <row r="39495" spans="9:11" x14ac:dyDescent="0.45">
      <c r="I39495" s="22"/>
      <c r="J39495" s="22"/>
      <c r="K39495" s="22"/>
    </row>
    <row r="39496" spans="9:11" x14ac:dyDescent="0.45">
      <c r="I39496" s="22"/>
      <c r="J39496" s="22"/>
      <c r="K39496" s="22"/>
    </row>
    <row r="39497" spans="9:11" x14ac:dyDescent="0.45">
      <c r="I39497" s="22"/>
      <c r="J39497" s="22"/>
      <c r="K39497" s="22"/>
    </row>
    <row r="39498" spans="9:11" x14ac:dyDescent="0.45">
      <c r="I39498" s="22"/>
      <c r="J39498" s="22"/>
      <c r="K39498" s="22"/>
    </row>
    <row r="39499" spans="9:11" x14ac:dyDescent="0.45">
      <c r="I39499" s="22"/>
      <c r="J39499" s="22"/>
      <c r="K39499" s="22"/>
    </row>
    <row r="39500" spans="9:11" x14ac:dyDescent="0.45">
      <c r="I39500" s="22"/>
      <c r="J39500" s="22"/>
      <c r="K39500" s="22"/>
    </row>
    <row r="39501" spans="9:11" x14ac:dyDescent="0.45">
      <c r="I39501" s="22"/>
      <c r="J39501" s="22"/>
      <c r="K39501" s="22"/>
    </row>
    <row r="39502" spans="9:11" x14ac:dyDescent="0.45">
      <c r="I39502" s="22"/>
      <c r="J39502" s="22"/>
      <c r="K39502" s="22"/>
    </row>
    <row r="39503" spans="9:11" x14ac:dyDescent="0.45">
      <c r="I39503" s="22"/>
      <c r="J39503" s="22"/>
      <c r="K39503" s="22"/>
    </row>
    <row r="39504" spans="9:11" x14ac:dyDescent="0.45">
      <c r="I39504" s="22"/>
      <c r="J39504" s="22"/>
      <c r="K39504" s="22"/>
    </row>
    <row r="39505" spans="9:11" x14ac:dyDescent="0.45">
      <c r="I39505" s="22"/>
      <c r="J39505" s="22"/>
      <c r="K39505" s="22"/>
    </row>
    <row r="39506" spans="9:11" x14ac:dyDescent="0.45">
      <c r="I39506" s="22"/>
      <c r="J39506" s="22"/>
      <c r="K39506" s="22"/>
    </row>
    <row r="39507" spans="9:11" x14ac:dyDescent="0.45">
      <c r="I39507" s="22"/>
      <c r="J39507" s="22"/>
      <c r="K39507" s="22"/>
    </row>
    <row r="39508" spans="9:11" x14ac:dyDescent="0.45">
      <c r="I39508" s="22"/>
      <c r="J39508" s="22"/>
      <c r="K39508" s="22"/>
    </row>
    <row r="39509" spans="9:11" x14ac:dyDescent="0.45">
      <c r="I39509" s="22"/>
      <c r="J39509" s="22"/>
      <c r="K39509" s="22"/>
    </row>
    <row r="39510" spans="9:11" x14ac:dyDescent="0.45">
      <c r="I39510" s="22"/>
      <c r="J39510" s="22"/>
      <c r="K39510" s="22"/>
    </row>
    <row r="39511" spans="9:11" x14ac:dyDescent="0.45">
      <c r="I39511" s="22"/>
      <c r="J39511" s="22"/>
      <c r="K39511" s="22"/>
    </row>
    <row r="39512" spans="9:11" x14ac:dyDescent="0.45">
      <c r="I39512" s="22"/>
      <c r="J39512" s="22"/>
      <c r="K39512" s="22"/>
    </row>
    <row r="39513" spans="9:11" x14ac:dyDescent="0.45">
      <c r="I39513" s="22"/>
      <c r="J39513" s="22"/>
      <c r="K39513" s="22"/>
    </row>
    <row r="39514" spans="9:11" x14ac:dyDescent="0.45">
      <c r="I39514" s="22"/>
      <c r="J39514" s="22"/>
      <c r="K39514" s="22"/>
    </row>
    <row r="39515" spans="9:11" x14ac:dyDescent="0.45">
      <c r="I39515" s="22"/>
      <c r="J39515" s="22"/>
      <c r="K39515" s="22"/>
    </row>
    <row r="39516" spans="9:11" x14ac:dyDescent="0.45">
      <c r="I39516" s="22"/>
      <c r="J39516" s="22"/>
      <c r="K39516" s="22"/>
    </row>
    <row r="39517" spans="9:11" x14ac:dyDescent="0.45">
      <c r="I39517" s="22"/>
      <c r="J39517" s="22"/>
      <c r="K39517" s="22"/>
    </row>
    <row r="39518" spans="9:11" x14ac:dyDescent="0.45">
      <c r="I39518" s="22"/>
      <c r="J39518" s="22"/>
      <c r="K39518" s="22"/>
    </row>
    <row r="39519" spans="9:11" x14ac:dyDescent="0.45">
      <c r="I39519" s="22"/>
      <c r="J39519" s="22"/>
      <c r="K39519" s="22"/>
    </row>
    <row r="39520" spans="9:11" x14ac:dyDescent="0.45">
      <c r="I39520" s="22"/>
      <c r="J39520" s="22"/>
      <c r="K39520" s="22"/>
    </row>
    <row r="39521" spans="9:11" x14ac:dyDescent="0.45">
      <c r="I39521" s="22"/>
      <c r="J39521" s="22"/>
      <c r="K39521" s="22"/>
    </row>
    <row r="39522" spans="9:11" x14ac:dyDescent="0.45">
      <c r="I39522" s="22"/>
      <c r="J39522" s="22"/>
      <c r="K39522" s="22"/>
    </row>
    <row r="39523" spans="9:11" x14ac:dyDescent="0.45">
      <c r="I39523" s="22"/>
      <c r="J39523" s="22"/>
      <c r="K39523" s="22"/>
    </row>
    <row r="39524" spans="9:11" x14ac:dyDescent="0.45">
      <c r="I39524" s="22"/>
      <c r="J39524" s="22"/>
      <c r="K39524" s="22"/>
    </row>
    <row r="39525" spans="9:11" x14ac:dyDescent="0.45">
      <c r="I39525" s="22"/>
      <c r="J39525" s="22"/>
      <c r="K39525" s="22"/>
    </row>
    <row r="39526" spans="9:11" x14ac:dyDescent="0.45">
      <c r="I39526" s="22"/>
      <c r="J39526" s="22"/>
      <c r="K39526" s="22"/>
    </row>
    <row r="39527" spans="9:11" x14ac:dyDescent="0.45">
      <c r="I39527" s="22"/>
      <c r="J39527" s="22"/>
      <c r="K39527" s="22"/>
    </row>
    <row r="39528" spans="9:11" x14ac:dyDescent="0.45">
      <c r="I39528" s="22"/>
      <c r="J39528" s="22"/>
      <c r="K39528" s="22"/>
    </row>
    <row r="39529" spans="9:11" x14ac:dyDescent="0.45">
      <c r="I39529" s="22"/>
      <c r="J39529" s="22"/>
      <c r="K39529" s="22"/>
    </row>
    <row r="39530" spans="9:11" x14ac:dyDescent="0.45">
      <c r="I39530" s="22"/>
      <c r="J39530" s="22"/>
      <c r="K39530" s="22"/>
    </row>
    <row r="39531" spans="9:11" x14ac:dyDescent="0.45">
      <c r="I39531" s="22"/>
      <c r="J39531" s="22"/>
      <c r="K39531" s="22"/>
    </row>
    <row r="39532" spans="9:11" x14ac:dyDescent="0.45">
      <c r="I39532" s="22"/>
      <c r="J39532" s="22"/>
      <c r="K39532" s="22"/>
    </row>
    <row r="39533" spans="9:11" x14ac:dyDescent="0.45">
      <c r="I39533" s="22"/>
      <c r="J39533" s="22"/>
      <c r="K39533" s="22"/>
    </row>
    <row r="39534" spans="9:11" x14ac:dyDescent="0.45">
      <c r="I39534" s="22"/>
      <c r="J39534" s="22"/>
      <c r="K39534" s="22"/>
    </row>
    <row r="39535" spans="9:11" x14ac:dyDescent="0.45">
      <c r="I39535" s="22"/>
      <c r="J39535" s="22"/>
      <c r="K39535" s="22"/>
    </row>
    <row r="39536" spans="9:11" x14ac:dyDescent="0.45">
      <c r="I39536" s="22"/>
      <c r="J39536" s="22"/>
      <c r="K39536" s="22"/>
    </row>
    <row r="39537" spans="9:11" x14ac:dyDescent="0.45">
      <c r="I39537" s="22"/>
      <c r="J39537" s="22"/>
      <c r="K39537" s="22"/>
    </row>
    <row r="39538" spans="9:11" x14ac:dyDescent="0.45">
      <c r="I39538" s="22"/>
      <c r="J39538" s="22"/>
      <c r="K39538" s="22"/>
    </row>
    <row r="39539" spans="9:11" x14ac:dyDescent="0.45">
      <c r="I39539" s="22"/>
      <c r="J39539" s="22"/>
      <c r="K39539" s="22"/>
    </row>
    <row r="39540" spans="9:11" x14ac:dyDescent="0.45">
      <c r="I39540" s="22"/>
      <c r="J39540" s="22"/>
      <c r="K39540" s="22"/>
    </row>
    <row r="39541" spans="9:11" x14ac:dyDescent="0.45">
      <c r="I39541" s="22"/>
      <c r="J39541" s="22"/>
      <c r="K39541" s="22"/>
    </row>
    <row r="39542" spans="9:11" x14ac:dyDescent="0.45">
      <c r="I39542" s="22"/>
      <c r="J39542" s="22"/>
      <c r="K39542" s="22"/>
    </row>
    <row r="39543" spans="9:11" x14ac:dyDescent="0.45">
      <c r="I39543" s="22"/>
      <c r="J39543" s="22"/>
      <c r="K39543" s="22"/>
    </row>
    <row r="39544" spans="9:11" x14ac:dyDescent="0.45">
      <c r="I39544" s="22"/>
      <c r="J39544" s="22"/>
      <c r="K39544" s="22"/>
    </row>
    <row r="39545" spans="9:11" x14ac:dyDescent="0.45">
      <c r="I39545" s="22"/>
      <c r="J39545" s="22"/>
      <c r="K39545" s="22"/>
    </row>
    <row r="39546" spans="9:11" x14ac:dyDescent="0.45">
      <c r="I39546" s="22"/>
      <c r="J39546" s="22"/>
      <c r="K39546" s="22"/>
    </row>
    <row r="39547" spans="9:11" x14ac:dyDescent="0.45">
      <c r="I39547" s="22"/>
      <c r="J39547" s="22"/>
      <c r="K39547" s="22"/>
    </row>
    <row r="39548" spans="9:11" x14ac:dyDescent="0.45">
      <c r="I39548" s="22"/>
      <c r="J39548" s="22"/>
      <c r="K39548" s="22"/>
    </row>
    <row r="39549" spans="9:11" x14ac:dyDescent="0.45">
      <c r="I39549" s="22"/>
      <c r="J39549" s="22"/>
      <c r="K39549" s="22"/>
    </row>
    <row r="39550" spans="9:11" x14ac:dyDescent="0.45">
      <c r="I39550" s="22"/>
      <c r="J39550" s="22"/>
      <c r="K39550" s="22"/>
    </row>
    <row r="39551" spans="9:11" x14ac:dyDescent="0.45">
      <c r="I39551" s="22"/>
      <c r="J39551" s="22"/>
      <c r="K39551" s="22"/>
    </row>
    <row r="39552" spans="9:11" x14ac:dyDescent="0.45">
      <c r="I39552" s="22"/>
      <c r="J39552" s="22"/>
      <c r="K39552" s="22"/>
    </row>
    <row r="39553" spans="9:11" x14ac:dyDescent="0.45">
      <c r="I39553" s="22"/>
      <c r="J39553" s="22"/>
      <c r="K39553" s="22"/>
    </row>
    <row r="39554" spans="9:11" x14ac:dyDescent="0.45">
      <c r="I39554" s="22"/>
      <c r="J39554" s="22"/>
      <c r="K39554" s="22"/>
    </row>
    <row r="39555" spans="9:11" x14ac:dyDescent="0.45">
      <c r="I39555" s="22"/>
      <c r="J39555" s="22"/>
      <c r="K39555" s="22"/>
    </row>
    <row r="39556" spans="9:11" x14ac:dyDescent="0.45">
      <c r="I39556" s="22"/>
      <c r="J39556" s="22"/>
      <c r="K39556" s="22"/>
    </row>
    <row r="39557" spans="9:11" x14ac:dyDescent="0.45">
      <c r="I39557" s="22"/>
      <c r="J39557" s="22"/>
      <c r="K39557" s="22"/>
    </row>
    <row r="39558" spans="9:11" x14ac:dyDescent="0.45">
      <c r="I39558" s="22"/>
      <c r="J39558" s="22"/>
      <c r="K39558" s="22"/>
    </row>
    <row r="39559" spans="9:11" x14ac:dyDescent="0.45">
      <c r="I39559" s="22"/>
      <c r="J39559" s="22"/>
      <c r="K39559" s="22"/>
    </row>
    <row r="39560" spans="9:11" x14ac:dyDescent="0.45">
      <c r="I39560" s="22"/>
      <c r="J39560" s="22"/>
      <c r="K39560" s="22"/>
    </row>
    <row r="39561" spans="9:11" x14ac:dyDescent="0.45">
      <c r="I39561" s="22"/>
      <c r="J39561" s="22"/>
      <c r="K39561" s="22"/>
    </row>
    <row r="39562" spans="9:11" x14ac:dyDescent="0.45">
      <c r="I39562" s="22"/>
      <c r="J39562" s="22"/>
      <c r="K39562" s="22"/>
    </row>
    <row r="39563" spans="9:11" x14ac:dyDescent="0.45">
      <c r="I39563" s="22"/>
      <c r="J39563" s="22"/>
      <c r="K39563" s="22"/>
    </row>
    <row r="39564" spans="9:11" x14ac:dyDescent="0.45">
      <c r="I39564" s="22"/>
      <c r="J39564" s="22"/>
      <c r="K39564" s="22"/>
    </row>
    <row r="39565" spans="9:11" x14ac:dyDescent="0.45">
      <c r="I39565" s="22"/>
      <c r="J39565" s="22"/>
      <c r="K39565" s="22"/>
    </row>
    <row r="39566" spans="9:11" x14ac:dyDescent="0.45">
      <c r="I39566" s="22"/>
      <c r="J39566" s="22"/>
      <c r="K39566" s="22"/>
    </row>
    <row r="39567" spans="9:11" x14ac:dyDescent="0.45">
      <c r="I39567" s="22"/>
      <c r="J39567" s="22"/>
      <c r="K39567" s="22"/>
    </row>
    <row r="39568" spans="9:11" x14ac:dyDescent="0.45">
      <c r="I39568" s="22"/>
      <c r="J39568" s="22"/>
      <c r="K39568" s="22"/>
    </row>
    <row r="39569" spans="9:11" x14ac:dyDescent="0.45">
      <c r="I39569" s="22"/>
      <c r="J39569" s="22"/>
      <c r="K39569" s="22"/>
    </row>
    <row r="39570" spans="9:11" x14ac:dyDescent="0.45">
      <c r="I39570" s="22"/>
      <c r="J39570" s="22"/>
      <c r="K39570" s="22"/>
    </row>
    <row r="39571" spans="9:11" x14ac:dyDescent="0.45">
      <c r="I39571" s="22"/>
      <c r="J39571" s="22"/>
      <c r="K39571" s="22"/>
    </row>
    <row r="39572" spans="9:11" x14ac:dyDescent="0.45">
      <c r="I39572" s="22"/>
      <c r="J39572" s="22"/>
      <c r="K39572" s="22"/>
    </row>
    <row r="39573" spans="9:11" x14ac:dyDescent="0.45">
      <c r="I39573" s="22"/>
      <c r="J39573" s="22"/>
      <c r="K39573" s="22"/>
    </row>
    <row r="39574" spans="9:11" x14ac:dyDescent="0.45">
      <c r="I39574" s="22"/>
      <c r="J39574" s="22"/>
      <c r="K39574" s="22"/>
    </row>
    <row r="39575" spans="9:11" x14ac:dyDescent="0.45">
      <c r="I39575" s="22"/>
      <c r="J39575" s="22"/>
      <c r="K39575" s="22"/>
    </row>
    <row r="39576" spans="9:11" x14ac:dyDescent="0.45">
      <c r="I39576" s="22"/>
      <c r="J39576" s="22"/>
      <c r="K39576" s="22"/>
    </row>
    <row r="39577" spans="9:11" x14ac:dyDescent="0.45">
      <c r="I39577" s="22"/>
      <c r="J39577" s="22"/>
      <c r="K39577" s="22"/>
    </row>
    <row r="39578" spans="9:11" x14ac:dyDescent="0.45">
      <c r="I39578" s="22"/>
      <c r="J39578" s="22"/>
      <c r="K39578" s="22"/>
    </row>
    <row r="39579" spans="9:11" x14ac:dyDescent="0.45">
      <c r="I39579" s="22"/>
      <c r="J39579" s="22"/>
      <c r="K39579" s="22"/>
    </row>
    <row r="39580" spans="9:11" x14ac:dyDescent="0.45">
      <c r="I39580" s="22"/>
      <c r="J39580" s="22"/>
      <c r="K39580" s="22"/>
    </row>
    <row r="39581" spans="9:11" x14ac:dyDescent="0.45">
      <c r="I39581" s="22"/>
      <c r="J39581" s="22"/>
      <c r="K39581" s="22"/>
    </row>
    <row r="39582" spans="9:11" x14ac:dyDescent="0.45">
      <c r="I39582" s="22"/>
      <c r="J39582" s="22"/>
      <c r="K39582" s="22"/>
    </row>
    <row r="39583" spans="9:11" x14ac:dyDescent="0.45">
      <c r="I39583" s="22"/>
      <c r="J39583" s="22"/>
      <c r="K39583" s="22"/>
    </row>
    <row r="39584" spans="9:11" x14ac:dyDescent="0.45">
      <c r="I39584" s="22"/>
      <c r="J39584" s="22"/>
      <c r="K39584" s="22"/>
    </row>
    <row r="39585" spans="9:11" x14ac:dyDescent="0.45">
      <c r="I39585" s="22"/>
      <c r="J39585" s="22"/>
      <c r="K39585" s="22"/>
    </row>
    <row r="39586" spans="9:11" x14ac:dyDescent="0.45">
      <c r="I39586" s="22"/>
      <c r="J39586" s="22"/>
      <c r="K39586" s="22"/>
    </row>
    <row r="39587" spans="9:11" x14ac:dyDescent="0.45">
      <c r="I39587" s="22"/>
      <c r="J39587" s="22"/>
      <c r="K39587" s="22"/>
    </row>
    <row r="39588" spans="9:11" x14ac:dyDescent="0.45">
      <c r="I39588" s="22"/>
      <c r="J39588" s="22"/>
      <c r="K39588" s="22"/>
    </row>
    <row r="39589" spans="9:11" x14ac:dyDescent="0.45">
      <c r="I39589" s="22"/>
      <c r="J39589" s="22"/>
      <c r="K39589" s="22"/>
    </row>
    <row r="39590" spans="9:11" x14ac:dyDescent="0.45">
      <c r="I39590" s="22"/>
      <c r="J39590" s="22"/>
      <c r="K39590" s="22"/>
    </row>
    <row r="39591" spans="9:11" x14ac:dyDescent="0.45">
      <c r="I39591" s="22"/>
      <c r="J39591" s="22"/>
      <c r="K39591" s="22"/>
    </row>
    <row r="39592" spans="9:11" x14ac:dyDescent="0.45">
      <c r="I39592" s="22"/>
      <c r="J39592" s="22"/>
      <c r="K39592" s="22"/>
    </row>
    <row r="39593" spans="9:11" x14ac:dyDescent="0.45">
      <c r="I39593" s="22"/>
      <c r="J39593" s="22"/>
      <c r="K39593" s="22"/>
    </row>
    <row r="39594" spans="9:11" x14ac:dyDescent="0.45">
      <c r="I39594" s="22"/>
      <c r="J39594" s="22"/>
      <c r="K39594" s="22"/>
    </row>
    <row r="39595" spans="9:11" x14ac:dyDescent="0.45">
      <c r="I39595" s="22"/>
      <c r="J39595" s="22"/>
      <c r="K39595" s="22"/>
    </row>
    <row r="39596" spans="9:11" x14ac:dyDescent="0.45">
      <c r="I39596" s="22"/>
      <c r="J39596" s="22"/>
      <c r="K39596" s="22"/>
    </row>
    <row r="39597" spans="9:11" x14ac:dyDescent="0.45">
      <c r="I39597" s="22"/>
      <c r="J39597" s="22"/>
      <c r="K39597" s="22"/>
    </row>
    <row r="39598" spans="9:11" x14ac:dyDescent="0.45">
      <c r="I39598" s="22"/>
      <c r="J39598" s="22"/>
      <c r="K39598" s="22"/>
    </row>
    <row r="39599" spans="9:11" x14ac:dyDescent="0.45">
      <c r="I39599" s="22"/>
      <c r="J39599" s="22"/>
      <c r="K39599" s="22"/>
    </row>
    <row r="39600" spans="9:11" x14ac:dyDescent="0.45">
      <c r="I39600" s="22"/>
      <c r="J39600" s="22"/>
      <c r="K39600" s="22"/>
    </row>
    <row r="39601" spans="9:11" x14ac:dyDescent="0.45">
      <c r="I39601" s="22"/>
      <c r="J39601" s="22"/>
      <c r="K39601" s="22"/>
    </row>
    <row r="39602" spans="9:11" x14ac:dyDescent="0.45">
      <c r="I39602" s="22"/>
      <c r="J39602" s="22"/>
      <c r="K39602" s="22"/>
    </row>
    <row r="39603" spans="9:11" x14ac:dyDescent="0.45">
      <c r="I39603" s="22"/>
      <c r="J39603" s="22"/>
      <c r="K39603" s="22"/>
    </row>
    <row r="39604" spans="9:11" x14ac:dyDescent="0.45">
      <c r="I39604" s="22"/>
      <c r="J39604" s="22"/>
      <c r="K39604" s="22"/>
    </row>
    <row r="39605" spans="9:11" x14ac:dyDescent="0.45">
      <c r="I39605" s="22"/>
      <c r="J39605" s="22"/>
      <c r="K39605" s="22"/>
    </row>
    <row r="39606" spans="9:11" x14ac:dyDescent="0.45">
      <c r="I39606" s="22"/>
      <c r="J39606" s="22"/>
      <c r="K39606" s="22"/>
    </row>
    <row r="39607" spans="9:11" x14ac:dyDescent="0.45">
      <c r="I39607" s="22"/>
      <c r="J39607" s="22"/>
      <c r="K39607" s="22"/>
    </row>
    <row r="39608" spans="9:11" x14ac:dyDescent="0.45">
      <c r="I39608" s="22"/>
      <c r="J39608" s="22"/>
      <c r="K39608" s="22"/>
    </row>
    <row r="39609" spans="9:11" x14ac:dyDescent="0.45">
      <c r="I39609" s="22"/>
      <c r="J39609" s="22"/>
      <c r="K39609" s="22"/>
    </row>
    <row r="39610" spans="9:11" x14ac:dyDescent="0.45">
      <c r="I39610" s="22"/>
      <c r="J39610" s="22"/>
      <c r="K39610" s="22"/>
    </row>
    <row r="39611" spans="9:11" x14ac:dyDescent="0.45">
      <c r="I39611" s="22"/>
      <c r="J39611" s="22"/>
      <c r="K39611" s="22"/>
    </row>
    <row r="39612" spans="9:11" x14ac:dyDescent="0.45">
      <c r="I39612" s="22"/>
      <c r="J39612" s="22"/>
      <c r="K39612" s="22"/>
    </row>
    <row r="39613" spans="9:11" x14ac:dyDescent="0.45">
      <c r="I39613" s="22"/>
      <c r="J39613" s="22"/>
      <c r="K39613" s="22"/>
    </row>
    <row r="39614" spans="9:11" x14ac:dyDescent="0.45">
      <c r="I39614" s="22"/>
      <c r="J39614" s="22"/>
      <c r="K39614" s="22"/>
    </row>
    <row r="39615" spans="9:11" x14ac:dyDescent="0.45">
      <c r="I39615" s="22"/>
      <c r="J39615" s="22"/>
      <c r="K39615" s="22"/>
    </row>
    <row r="39616" spans="9:11" x14ac:dyDescent="0.45">
      <c r="I39616" s="22"/>
      <c r="J39616" s="22"/>
      <c r="K39616" s="22"/>
    </row>
    <row r="39617" spans="9:11" x14ac:dyDescent="0.45">
      <c r="I39617" s="22"/>
      <c r="J39617" s="22"/>
      <c r="K39617" s="22"/>
    </row>
    <row r="39618" spans="9:11" x14ac:dyDescent="0.45">
      <c r="I39618" s="22"/>
      <c r="J39618" s="22"/>
      <c r="K39618" s="22"/>
    </row>
    <row r="39619" spans="9:11" x14ac:dyDescent="0.45">
      <c r="I39619" s="22"/>
      <c r="J39619" s="22"/>
      <c r="K39619" s="22"/>
    </row>
    <row r="39620" spans="9:11" x14ac:dyDescent="0.45">
      <c r="I39620" s="22"/>
      <c r="J39620" s="22"/>
      <c r="K39620" s="22"/>
    </row>
    <row r="39621" spans="9:11" x14ac:dyDescent="0.45">
      <c r="I39621" s="22"/>
      <c r="J39621" s="22"/>
      <c r="K39621" s="22"/>
    </row>
    <row r="39622" spans="9:11" x14ac:dyDescent="0.45">
      <c r="I39622" s="22"/>
      <c r="J39622" s="22"/>
      <c r="K39622" s="22"/>
    </row>
    <row r="39623" spans="9:11" x14ac:dyDescent="0.45">
      <c r="I39623" s="22"/>
      <c r="J39623" s="22"/>
      <c r="K39623" s="22"/>
    </row>
    <row r="39624" spans="9:11" x14ac:dyDescent="0.45">
      <c r="I39624" s="22"/>
      <c r="J39624" s="22"/>
      <c r="K39624" s="22"/>
    </row>
    <row r="39625" spans="9:11" x14ac:dyDescent="0.45">
      <c r="I39625" s="22"/>
      <c r="J39625" s="22"/>
      <c r="K39625" s="22"/>
    </row>
    <row r="39626" spans="9:11" x14ac:dyDescent="0.45">
      <c r="I39626" s="22"/>
      <c r="J39626" s="22"/>
      <c r="K39626" s="22"/>
    </row>
    <row r="39627" spans="9:11" x14ac:dyDescent="0.45">
      <c r="I39627" s="22"/>
      <c r="J39627" s="22"/>
      <c r="K39627" s="22"/>
    </row>
    <row r="39628" spans="9:11" x14ac:dyDescent="0.45">
      <c r="I39628" s="22"/>
      <c r="J39628" s="22"/>
      <c r="K39628" s="22"/>
    </row>
    <row r="39629" spans="9:11" x14ac:dyDescent="0.45">
      <c r="I39629" s="22"/>
      <c r="J39629" s="22"/>
      <c r="K39629" s="22"/>
    </row>
    <row r="39630" spans="9:11" x14ac:dyDescent="0.45">
      <c r="I39630" s="22"/>
      <c r="J39630" s="22"/>
      <c r="K39630" s="22"/>
    </row>
    <row r="39631" spans="9:11" x14ac:dyDescent="0.45">
      <c r="I39631" s="22"/>
      <c r="J39631" s="22"/>
      <c r="K39631" s="22"/>
    </row>
    <row r="39632" spans="9:11" x14ac:dyDescent="0.45">
      <c r="I39632" s="22"/>
      <c r="J39632" s="22"/>
      <c r="K39632" s="22"/>
    </row>
    <row r="39633" spans="9:11" x14ac:dyDescent="0.45">
      <c r="I39633" s="22"/>
      <c r="J39633" s="22"/>
      <c r="K39633" s="22"/>
    </row>
    <row r="39634" spans="9:11" x14ac:dyDescent="0.45">
      <c r="I39634" s="22"/>
      <c r="J39634" s="22"/>
      <c r="K39634" s="22"/>
    </row>
    <row r="39635" spans="9:11" x14ac:dyDescent="0.45">
      <c r="I39635" s="22"/>
      <c r="J39635" s="22"/>
      <c r="K39635" s="22"/>
    </row>
    <row r="39636" spans="9:11" x14ac:dyDescent="0.45">
      <c r="I39636" s="22"/>
      <c r="J39636" s="22"/>
      <c r="K39636" s="22"/>
    </row>
    <row r="39637" spans="9:11" x14ac:dyDescent="0.45">
      <c r="I39637" s="22"/>
      <c r="J39637" s="22"/>
      <c r="K39637" s="22"/>
    </row>
    <row r="39638" spans="9:11" x14ac:dyDescent="0.45">
      <c r="I39638" s="22"/>
      <c r="J39638" s="22"/>
      <c r="K39638" s="22"/>
    </row>
    <row r="39639" spans="9:11" x14ac:dyDescent="0.45">
      <c r="I39639" s="22"/>
      <c r="J39639" s="22"/>
      <c r="K39639" s="22"/>
    </row>
    <row r="39640" spans="9:11" x14ac:dyDescent="0.45">
      <c r="I39640" s="22"/>
      <c r="J39640" s="22"/>
      <c r="K39640" s="22"/>
    </row>
    <row r="39641" spans="9:11" x14ac:dyDescent="0.45">
      <c r="I39641" s="22"/>
      <c r="J39641" s="22"/>
      <c r="K39641" s="22"/>
    </row>
    <row r="39642" spans="9:11" x14ac:dyDescent="0.45">
      <c r="I39642" s="22"/>
      <c r="J39642" s="22"/>
      <c r="K39642" s="22"/>
    </row>
    <row r="39643" spans="9:11" x14ac:dyDescent="0.45">
      <c r="I39643" s="22"/>
      <c r="J39643" s="22"/>
      <c r="K39643" s="22"/>
    </row>
    <row r="39644" spans="9:11" x14ac:dyDescent="0.45">
      <c r="I39644" s="22"/>
      <c r="J39644" s="22"/>
      <c r="K39644" s="22"/>
    </row>
    <row r="39645" spans="9:11" x14ac:dyDescent="0.45">
      <c r="I39645" s="22"/>
      <c r="J39645" s="22"/>
      <c r="K39645" s="22"/>
    </row>
    <row r="39646" spans="9:11" x14ac:dyDescent="0.45">
      <c r="I39646" s="22"/>
      <c r="J39646" s="22"/>
      <c r="K39646" s="22"/>
    </row>
    <row r="39647" spans="9:11" x14ac:dyDescent="0.45">
      <c r="I39647" s="22"/>
      <c r="J39647" s="22"/>
      <c r="K39647" s="22"/>
    </row>
    <row r="39648" spans="9:11" x14ac:dyDescent="0.45">
      <c r="I39648" s="22"/>
      <c r="J39648" s="22"/>
      <c r="K39648" s="22"/>
    </row>
    <row r="39649" spans="9:11" x14ac:dyDescent="0.45">
      <c r="I39649" s="22"/>
      <c r="J39649" s="22"/>
      <c r="K39649" s="22"/>
    </row>
    <row r="39650" spans="9:11" x14ac:dyDescent="0.45">
      <c r="I39650" s="22"/>
      <c r="J39650" s="22"/>
      <c r="K39650" s="22"/>
    </row>
    <row r="39651" spans="9:11" x14ac:dyDescent="0.45">
      <c r="I39651" s="22"/>
      <c r="J39651" s="22"/>
      <c r="K39651" s="22"/>
    </row>
    <row r="39652" spans="9:11" x14ac:dyDescent="0.45">
      <c r="I39652" s="22"/>
      <c r="J39652" s="22"/>
      <c r="K39652" s="22"/>
    </row>
    <row r="39653" spans="9:11" x14ac:dyDescent="0.45">
      <c r="I39653" s="22"/>
      <c r="J39653" s="22"/>
      <c r="K39653" s="22"/>
    </row>
    <row r="39654" spans="9:11" x14ac:dyDescent="0.45">
      <c r="I39654" s="22"/>
      <c r="J39654" s="22"/>
      <c r="K39654" s="22"/>
    </row>
    <row r="39655" spans="9:11" x14ac:dyDescent="0.45">
      <c r="I39655" s="22"/>
      <c r="J39655" s="22"/>
      <c r="K39655" s="22"/>
    </row>
    <row r="39656" spans="9:11" x14ac:dyDescent="0.45">
      <c r="I39656" s="22"/>
      <c r="J39656" s="22"/>
      <c r="K39656" s="22"/>
    </row>
    <row r="39657" spans="9:11" x14ac:dyDescent="0.45">
      <c r="I39657" s="22"/>
      <c r="J39657" s="22"/>
      <c r="K39657" s="22"/>
    </row>
    <row r="39658" spans="9:11" x14ac:dyDescent="0.45">
      <c r="I39658" s="22"/>
      <c r="J39658" s="22"/>
      <c r="K39658" s="22"/>
    </row>
    <row r="39659" spans="9:11" x14ac:dyDescent="0.45">
      <c r="I39659" s="22"/>
      <c r="J39659" s="22"/>
      <c r="K39659" s="22"/>
    </row>
    <row r="39660" spans="9:11" x14ac:dyDescent="0.45">
      <c r="I39660" s="22"/>
      <c r="J39660" s="22"/>
      <c r="K39660" s="22"/>
    </row>
    <row r="39661" spans="9:11" x14ac:dyDescent="0.45">
      <c r="I39661" s="22"/>
      <c r="J39661" s="22"/>
      <c r="K39661" s="22"/>
    </row>
    <row r="39662" spans="9:11" x14ac:dyDescent="0.45">
      <c r="I39662" s="22"/>
      <c r="J39662" s="22"/>
      <c r="K39662" s="22"/>
    </row>
    <row r="39663" spans="9:11" x14ac:dyDescent="0.45">
      <c r="I39663" s="22"/>
      <c r="J39663" s="22"/>
      <c r="K39663" s="22"/>
    </row>
    <row r="39664" spans="9:11" x14ac:dyDescent="0.45">
      <c r="I39664" s="22"/>
      <c r="J39664" s="22"/>
      <c r="K39664" s="22"/>
    </row>
    <row r="39665" spans="9:11" x14ac:dyDescent="0.45">
      <c r="I39665" s="22"/>
      <c r="J39665" s="22"/>
      <c r="K39665" s="22"/>
    </row>
    <row r="39666" spans="9:11" x14ac:dyDescent="0.45">
      <c r="I39666" s="22"/>
      <c r="J39666" s="22"/>
      <c r="K39666" s="22"/>
    </row>
    <row r="39667" spans="9:11" x14ac:dyDescent="0.45">
      <c r="I39667" s="22"/>
      <c r="J39667" s="22"/>
      <c r="K39667" s="22"/>
    </row>
    <row r="39668" spans="9:11" x14ac:dyDescent="0.45">
      <c r="I39668" s="22"/>
      <c r="J39668" s="22"/>
      <c r="K39668" s="22"/>
    </row>
    <row r="39669" spans="9:11" x14ac:dyDescent="0.45">
      <c r="I39669" s="22"/>
      <c r="J39669" s="22"/>
      <c r="K39669" s="22"/>
    </row>
    <row r="39670" spans="9:11" x14ac:dyDescent="0.45">
      <c r="I39670" s="22"/>
      <c r="J39670" s="22"/>
      <c r="K39670" s="22"/>
    </row>
    <row r="39671" spans="9:11" x14ac:dyDescent="0.45">
      <c r="I39671" s="22"/>
      <c r="J39671" s="22"/>
      <c r="K39671" s="22"/>
    </row>
    <row r="39672" spans="9:11" x14ac:dyDescent="0.45">
      <c r="I39672" s="22"/>
      <c r="J39672" s="22"/>
      <c r="K39672" s="22"/>
    </row>
    <row r="39673" spans="9:11" x14ac:dyDescent="0.45">
      <c r="I39673" s="22"/>
      <c r="J39673" s="22"/>
      <c r="K39673" s="22"/>
    </row>
    <row r="39674" spans="9:11" x14ac:dyDescent="0.45">
      <c r="I39674" s="22"/>
      <c r="J39674" s="22"/>
      <c r="K39674" s="22"/>
    </row>
    <row r="39675" spans="9:11" x14ac:dyDescent="0.45">
      <c r="I39675" s="22"/>
      <c r="J39675" s="22"/>
      <c r="K39675" s="22"/>
    </row>
    <row r="39676" spans="9:11" x14ac:dyDescent="0.45">
      <c r="I39676" s="22"/>
      <c r="J39676" s="22"/>
      <c r="K39676" s="22"/>
    </row>
    <row r="39677" spans="9:11" x14ac:dyDescent="0.45">
      <c r="I39677" s="22"/>
      <c r="J39677" s="22"/>
      <c r="K39677" s="22"/>
    </row>
    <row r="39678" spans="9:11" x14ac:dyDescent="0.45">
      <c r="I39678" s="22"/>
      <c r="J39678" s="22"/>
      <c r="K39678" s="22"/>
    </row>
    <row r="39679" spans="9:11" x14ac:dyDescent="0.45">
      <c r="I39679" s="22"/>
      <c r="J39679" s="22"/>
      <c r="K39679" s="22"/>
    </row>
    <row r="39680" spans="9:11" x14ac:dyDescent="0.45">
      <c r="I39680" s="22"/>
      <c r="J39680" s="22"/>
      <c r="K39680" s="22"/>
    </row>
    <row r="39681" spans="9:11" x14ac:dyDescent="0.45">
      <c r="I39681" s="22"/>
      <c r="J39681" s="22"/>
      <c r="K39681" s="22"/>
    </row>
    <row r="39682" spans="9:11" x14ac:dyDescent="0.45">
      <c r="I39682" s="22"/>
      <c r="J39682" s="22"/>
      <c r="K39682" s="22"/>
    </row>
    <row r="39683" spans="9:11" x14ac:dyDescent="0.45">
      <c r="I39683" s="22"/>
      <c r="J39683" s="22"/>
      <c r="K39683" s="22"/>
    </row>
    <row r="39684" spans="9:11" x14ac:dyDescent="0.45">
      <c r="I39684" s="22"/>
      <c r="J39684" s="22"/>
      <c r="K39684" s="22"/>
    </row>
    <row r="39685" spans="9:11" x14ac:dyDescent="0.45">
      <c r="I39685" s="22"/>
      <c r="J39685" s="22"/>
      <c r="K39685" s="22"/>
    </row>
    <row r="39686" spans="9:11" x14ac:dyDescent="0.45">
      <c r="I39686" s="22"/>
      <c r="J39686" s="22"/>
      <c r="K39686" s="22"/>
    </row>
    <row r="39687" spans="9:11" x14ac:dyDescent="0.45">
      <c r="I39687" s="22"/>
      <c r="J39687" s="22"/>
      <c r="K39687" s="22"/>
    </row>
    <row r="39688" spans="9:11" x14ac:dyDescent="0.45">
      <c r="I39688" s="22"/>
      <c r="J39688" s="22"/>
      <c r="K39688" s="22"/>
    </row>
    <row r="39689" spans="9:11" x14ac:dyDescent="0.45">
      <c r="I39689" s="22"/>
      <c r="J39689" s="22"/>
      <c r="K39689" s="22"/>
    </row>
    <row r="39690" spans="9:11" x14ac:dyDescent="0.45">
      <c r="I39690" s="22"/>
      <c r="J39690" s="22"/>
      <c r="K39690" s="22"/>
    </row>
    <row r="39691" spans="9:11" x14ac:dyDescent="0.45">
      <c r="I39691" s="22"/>
      <c r="J39691" s="22"/>
      <c r="K39691" s="22"/>
    </row>
    <row r="39692" spans="9:11" x14ac:dyDescent="0.45">
      <c r="I39692" s="22"/>
      <c r="J39692" s="22"/>
      <c r="K39692" s="22"/>
    </row>
    <row r="39693" spans="9:11" x14ac:dyDescent="0.45">
      <c r="I39693" s="22"/>
      <c r="J39693" s="22"/>
      <c r="K39693" s="22"/>
    </row>
    <row r="39694" spans="9:11" x14ac:dyDescent="0.45">
      <c r="I39694" s="22"/>
      <c r="J39694" s="22"/>
      <c r="K39694" s="22"/>
    </row>
    <row r="39695" spans="9:11" x14ac:dyDescent="0.45">
      <c r="I39695" s="22"/>
      <c r="J39695" s="22"/>
      <c r="K39695" s="22"/>
    </row>
    <row r="39696" spans="9:11" x14ac:dyDescent="0.45">
      <c r="I39696" s="22"/>
      <c r="J39696" s="22"/>
      <c r="K39696" s="22"/>
    </row>
    <row r="39697" spans="9:11" x14ac:dyDescent="0.45">
      <c r="I39697" s="22"/>
      <c r="J39697" s="22"/>
      <c r="K39697" s="22"/>
    </row>
    <row r="39698" spans="9:11" x14ac:dyDescent="0.45">
      <c r="I39698" s="22"/>
      <c r="J39698" s="22"/>
      <c r="K39698" s="22"/>
    </row>
    <row r="39699" spans="9:11" x14ac:dyDescent="0.45">
      <c r="I39699" s="22"/>
      <c r="J39699" s="22"/>
      <c r="K39699" s="22"/>
    </row>
    <row r="39700" spans="9:11" x14ac:dyDescent="0.45">
      <c r="I39700" s="22"/>
      <c r="J39700" s="22"/>
      <c r="K39700" s="22"/>
    </row>
    <row r="39701" spans="9:11" x14ac:dyDescent="0.45">
      <c r="I39701" s="22"/>
      <c r="J39701" s="22"/>
      <c r="K39701" s="22"/>
    </row>
    <row r="39702" spans="9:11" x14ac:dyDescent="0.45">
      <c r="I39702" s="22"/>
      <c r="J39702" s="22"/>
      <c r="K39702" s="22"/>
    </row>
    <row r="39703" spans="9:11" x14ac:dyDescent="0.45">
      <c r="I39703" s="22"/>
      <c r="J39703" s="22"/>
      <c r="K39703" s="22"/>
    </row>
    <row r="39704" spans="9:11" x14ac:dyDescent="0.45">
      <c r="I39704" s="22"/>
      <c r="J39704" s="22"/>
      <c r="K39704" s="22"/>
    </row>
    <row r="39705" spans="9:11" x14ac:dyDescent="0.45">
      <c r="I39705" s="22"/>
      <c r="J39705" s="22"/>
      <c r="K39705" s="22"/>
    </row>
    <row r="39706" spans="9:11" x14ac:dyDescent="0.45">
      <c r="I39706" s="22"/>
      <c r="J39706" s="22"/>
      <c r="K39706" s="22"/>
    </row>
    <row r="39707" spans="9:11" x14ac:dyDescent="0.45">
      <c r="I39707" s="22"/>
      <c r="J39707" s="22"/>
      <c r="K39707" s="22"/>
    </row>
    <row r="39708" spans="9:11" x14ac:dyDescent="0.45">
      <c r="I39708" s="22"/>
      <c r="J39708" s="22"/>
      <c r="K39708" s="22"/>
    </row>
    <row r="39709" spans="9:11" x14ac:dyDescent="0.45">
      <c r="I39709" s="22"/>
      <c r="J39709" s="22"/>
      <c r="K39709" s="22"/>
    </row>
    <row r="39710" spans="9:11" x14ac:dyDescent="0.45">
      <c r="I39710" s="22"/>
      <c r="J39710" s="22"/>
      <c r="K39710" s="22"/>
    </row>
    <row r="39711" spans="9:11" x14ac:dyDescent="0.45">
      <c r="I39711" s="22"/>
      <c r="J39711" s="22"/>
      <c r="K39711" s="22"/>
    </row>
    <row r="39712" spans="9:11" x14ac:dyDescent="0.45">
      <c r="I39712" s="22"/>
      <c r="J39712" s="22"/>
      <c r="K39712" s="22"/>
    </row>
    <row r="39713" spans="9:11" x14ac:dyDescent="0.45">
      <c r="I39713" s="22"/>
      <c r="J39713" s="22"/>
      <c r="K39713" s="22"/>
    </row>
    <row r="39714" spans="9:11" x14ac:dyDescent="0.45">
      <c r="I39714" s="22"/>
      <c r="J39714" s="22"/>
      <c r="K39714" s="22"/>
    </row>
    <row r="39715" spans="9:11" x14ac:dyDescent="0.45">
      <c r="I39715" s="22"/>
      <c r="J39715" s="22"/>
      <c r="K39715" s="22"/>
    </row>
    <row r="39716" spans="9:11" x14ac:dyDescent="0.45">
      <c r="I39716" s="22"/>
      <c r="J39716" s="22"/>
      <c r="K39716" s="22"/>
    </row>
    <row r="39717" spans="9:11" x14ac:dyDescent="0.45">
      <c r="I39717" s="22"/>
      <c r="J39717" s="22"/>
      <c r="K39717" s="22"/>
    </row>
    <row r="39718" spans="9:11" x14ac:dyDescent="0.45">
      <c r="I39718" s="22"/>
      <c r="J39718" s="22"/>
      <c r="K39718" s="22"/>
    </row>
    <row r="39719" spans="9:11" x14ac:dyDescent="0.45">
      <c r="I39719" s="22"/>
      <c r="J39719" s="22"/>
      <c r="K39719" s="22"/>
    </row>
    <row r="39720" spans="9:11" x14ac:dyDescent="0.45">
      <c r="I39720" s="22"/>
      <c r="J39720" s="22"/>
      <c r="K39720" s="22"/>
    </row>
    <row r="39721" spans="9:11" x14ac:dyDescent="0.45">
      <c r="I39721" s="22"/>
      <c r="J39721" s="22"/>
      <c r="K39721" s="22"/>
    </row>
    <row r="39722" spans="9:11" x14ac:dyDescent="0.45">
      <c r="I39722" s="22"/>
      <c r="J39722" s="22"/>
      <c r="K39722" s="22"/>
    </row>
    <row r="39723" spans="9:11" x14ac:dyDescent="0.45">
      <c r="I39723" s="22"/>
      <c r="J39723" s="22"/>
      <c r="K39723" s="22"/>
    </row>
    <row r="39724" spans="9:11" x14ac:dyDescent="0.45">
      <c r="I39724" s="22"/>
      <c r="J39724" s="22"/>
      <c r="K39724" s="22"/>
    </row>
    <row r="39725" spans="9:11" x14ac:dyDescent="0.45">
      <c r="I39725" s="22"/>
      <c r="J39725" s="22"/>
      <c r="K39725" s="22"/>
    </row>
    <row r="39726" spans="9:11" x14ac:dyDescent="0.45">
      <c r="I39726" s="22"/>
      <c r="J39726" s="22"/>
      <c r="K39726" s="22"/>
    </row>
    <row r="39727" spans="9:11" x14ac:dyDescent="0.45">
      <c r="I39727" s="22"/>
      <c r="J39727" s="22"/>
      <c r="K39727" s="22"/>
    </row>
    <row r="39728" spans="9:11" x14ac:dyDescent="0.45">
      <c r="I39728" s="22"/>
      <c r="J39728" s="22"/>
      <c r="K39728" s="22"/>
    </row>
    <row r="39729" spans="9:11" x14ac:dyDescent="0.45">
      <c r="I39729" s="22"/>
      <c r="J39729" s="22"/>
      <c r="K39729" s="22"/>
    </row>
    <row r="39730" spans="9:11" x14ac:dyDescent="0.45">
      <c r="I39730" s="22"/>
      <c r="J39730" s="22"/>
      <c r="K39730" s="22"/>
    </row>
    <row r="39731" spans="9:11" x14ac:dyDescent="0.45">
      <c r="I39731" s="22"/>
      <c r="J39731" s="22"/>
      <c r="K39731" s="22"/>
    </row>
    <row r="39732" spans="9:11" x14ac:dyDescent="0.45">
      <c r="I39732" s="22"/>
      <c r="J39732" s="22"/>
      <c r="K39732" s="22"/>
    </row>
    <row r="39733" spans="9:11" x14ac:dyDescent="0.45">
      <c r="I39733" s="22"/>
      <c r="J39733" s="22"/>
      <c r="K39733" s="22"/>
    </row>
    <row r="39734" spans="9:11" x14ac:dyDescent="0.45">
      <c r="I39734" s="22"/>
      <c r="J39734" s="22"/>
      <c r="K39734" s="22"/>
    </row>
    <row r="39735" spans="9:11" x14ac:dyDescent="0.45">
      <c r="I39735" s="22"/>
      <c r="J39735" s="22"/>
      <c r="K39735" s="22"/>
    </row>
    <row r="39736" spans="9:11" x14ac:dyDescent="0.45">
      <c r="I39736" s="22"/>
      <c r="J39736" s="22"/>
      <c r="K39736" s="22"/>
    </row>
    <row r="39737" spans="9:11" x14ac:dyDescent="0.45">
      <c r="I39737" s="22"/>
      <c r="J39737" s="22"/>
      <c r="K39737" s="22"/>
    </row>
    <row r="39738" spans="9:11" x14ac:dyDescent="0.45">
      <c r="I39738" s="22"/>
      <c r="J39738" s="22"/>
      <c r="K39738" s="22"/>
    </row>
    <row r="39739" spans="9:11" x14ac:dyDescent="0.45">
      <c r="I39739" s="22"/>
      <c r="J39739" s="22"/>
      <c r="K39739" s="22"/>
    </row>
    <row r="39740" spans="9:11" x14ac:dyDescent="0.45">
      <c r="I39740" s="22"/>
      <c r="J39740" s="22"/>
      <c r="K39740" s="22"/>
    </row>
    <row r="39741" spans="9:11" x14ac:dyDescent="0.45">
      <c r="I39741" s="22"/>
      <c r="J39741" s="22"/>
      <c r="K39741" s="22"/>
    </row>
    <row r="39742" spans="9:11" x14ac:dyDescent="0.45">
      <c r="I39742" s="22"/>
      <c r="J39742" s="22"/>
      <c r="K39742" s="22"/>
    </row>
    <row r="39743" spans="9:11" x14ac:dyDescent="0.45">
      <c r="I39743" s="22"/>
      <c r="J39743" s="22"/>
      <c r="K39743" s="22"/>
    </row>
    <row r="39744" spans="9:11" x14ac:dyDescent="0.45">
      <c r="I39744" s="22"/>
      <c r="J39744" s="22"/>
      <c r="K39744" s="22"/>
    </row>
    <row r="39745" spans="9:11" x14ac:dyDescent="0.45">
      <c r="I39745" s="22"/>
      <c r="J39745" s="22"/>
      <c r="K39745" s="22"/>
    </row>
    <row r="39746" spans="9:11" x14ac:dyDescent="0.45">
      <c r="I39746" s="22"/>
      <c r="J39746" s="22"/>
      <c r="K39746" s="22"/>
    </row>
    <row r="39747" spans="9:11" x14ac:dyDescent="0.45">
      <c r="I39747" s="22"/>
      <c r="J39747" s="22"/>
      <c r="K39747" s="22"/>
    </row>
    <row r="39748" spans="9:11" x14ac:dyDescent="0.45">
      <c r="I39748" s="22"/>
      <c r="J39748" s="22"/>
      <c r="K39748" s="22"/>
    </row>
    <row r="39749" spans="9:11" x14ac:dyDescent="0.45">
      <c r="I39749" s="22"/>
      <c r="J39749" s="22"/>
      <c r="K39749" s="22"/>
    </row>
    <row r="39750" spans="9:11" x14ac:dyDescent="0.45">
      <c r="I39750" s="22"/>
      <c r="J39750" s="22"/>
      <c r="K39750" s="22"/>
    </row>
    <row r="39751" spans="9:11" x14ac:dyDescent="0.45">
      <c r="I39751" s="22"/>
      <c r="J39751" s="22"/>
      <c r="K39751" s="22"/>
    </row>
    <row r="39752" spans="9:11" x14ac:dyDescent="0.45">
      <c r="I39752" s="22"/>
      <c r="J39752" s="22"/>
      <c r="K39752" s="22"/>
    </row>
    <row r="39753" spans="9:11" x14ac:dyDescent="0.45">
      <c r="I39753" s="22"/>
      <c r="J39753" s="22"/>
      <c r="K39753" s="22"/>
    </row>
    <row r="39754" spans="9:11" x14ac:dyDescent="0.45">
      <c r="I39754" s="22"/>
      <c r="J39754" s="22"/>
      <c r="K39754" s="22"/>
    </row>
    <row r="39755" spans="9:11" x14ac:dyDescent="0.45">
      <c r="I39755" s="22"/>
      <c r="J39755" s="22"/>
      <c r="K39755" s="22"/>
    </row>
    <row r="39756" spans="9:11" x14ac:dyDescent="0.45">
      <c r="I39756" s="22"/>
      <c r="J39756" s="22"/>
      <c r="K39756" s="22"/>
    </row>
    <row r="39757" spans="9:11" x14ac:dyDescent="0.45">
      <c r="I39757" s="22"/>
      <c r="J39757" s="22"/>
      <c r="K39757" s="22"/>
    </row>
    <row r="39758" spans="9:11" x14ac:dyDescent="0.45">
      <c r="I39758" s="22"/>
      <c r="J39758" s="22"/>
      <c r="K39758" s="22"/>
    </row>
    <row r="39759" spans="9:11" x14ac:dyDescent="0.45">
      <c r="I39759" s="22"/>
      <c r="J39759" s="22"/>
      <c r="K39759" s="22"/>
    </row>
    <row r="39760" spans="9:11" x14ac:dyDescent="0.45">
      <c r="I39760" s="22"/>
      <c r="J39760" s="22"/>
      <c r="K39760" s="22"/>
    </row>
    <row r="39761" spans="9:11" x14ac:dyDescent="0.45">
      <c r="I39761" s="22"/>
      <c r="J39761" s="22"/>
      <c r="K39761" s="22"/>
    </row>
    <row r="39762" spans="9:11" x14ac:dyDescent="0.45">
      <c r="I39762" s="22"/>
      <c r="J39762" s="22"/>
      <c r="K39762" s="22"/>
    </row>
    <row r="39763" spans="9:11" x14ac:dyDescent="0.45">
      <c r="I39763" s="22"/>
      <c r="J39763" s="22"/>
      <c r="K39763" s="22"/>
    </row>
    <row r="39764" spans="9:11" x14ac:dyDescent="0.45">
      <c r="I39764" s="22"/>
      <c r="J39764" s="22"/>
      <c r="K39764" s="22"/>
    </row>
    <row r="39765" spans="9:11" x14ac:dyDescent="0.45">
      <c r="I39765" s="22"/>
      <c r="J39765" s="22"/>
      <c r="K39765" s="22"/>
    </row>
    <row r="39766" spans="9:11" x14ac:dyDescent="0.45">
      <c r="I39766" s="22"/>
      <c r="J39766" s="22"/>
      <c r="K39766" s="22"/>
    </row>
    <row r="39767" spans="9:11" x14ac:dyDescent="0.45">
      <c r="I39767" s="22"/>
      <c r="J39767" s="22"/>
      <c r="K39767" s="22"/>
    </row>
    <row r="39768" spans="9:11" x14ac:dyDescent="0.45">
      <c r="I39768" s="22"/>
      <c r="J39768" s="22"/>
      <c r="K39768" s="22"/>
    </row>
    <row r="39769" spans="9:11" x14ac:dyDescent="0.45">
      <c r="I39769" s="22"/>
      <c r="J39769" s="22"/>
      <c r="K39769" s="22"/>
    </row>
    <row r="39770" spans="9:11" x14ac:dyDescent="0.45">
      <c r="I39770" s="22"/>
      <c r="J39770" s="22"/>
      <c r="K39770" s="22"/>
    </row>
    <row r="39771" spans="9:11" x14ac:dyDescent="0.45">
      <c r="I39771" s="22"/>
      <c r="J39771" s="22"/>
      <c r="K39771" s="22"/>
    </row>
    <row r="39772" spans="9:11" x14ac:dyDescent="0.45">
      <c r="I39772" s="22"/>
      <c r="J39772" s="22"/>
      <c r="K39772" s="22"/>
    </row>
    <row r="39773" spans="9:11" x14ac:dyDescent="0.45">
      <c r="I39773" s="22"/>
      <c r="J39773" s="22"/>
      <c r="K39773" s="22"/>
    </row>
    <row r="39774" spans="9:11" x14ac:dyDescent="0.45">
      <c r="I39774" s="22"/>
      <c r="J39774" s="22"/>
      <c r="K39774" s="22"/>
    </row>
    <row r="39775" spans="9:11" x14ac:dyDescent="0.45">
      <c r="I39775" s="22"/>
      <c r="J39775" s="22"/>
      <c r="K39775" s="22"/>
    </row>
    <row r="39776" spans="9:11" x14ac:dyDescent="0.45">
      <c r="I39776" s="22"/>
      <c r="J39776" s="22"/>
      <c r="K39776" s="22"/>
    </row>
    <row r="39777" spans="9:11" x14ac:dyDescent="0.45">
      <c r="I39777" s="22"/>
      <c r="J39777" s="22"/>
      <c r="K39777" s="22"/>
    </row>
    <row r="39778" spans="9:11" x14ac:dyDescent="0.45">
      <c r="I39778" s="22"/>
      <c r="J39778" s="22"/>
      <c r="K39778" s="22"/>
    </row>
    <row r="39779" spans="9:11" x14ac:dyDescent="0.45">
      <c r="I39779" s="22"/>
      <c r="J39779" s="22"/>
      <c r="K39779" s="22"/>
    </row>
    <row r="39780" spans="9:11" x14ac:dyDescent="0.45">
      <c r="I39780" s="22"/>
      <c r="J39780" s="22"/>
      <c r="K39780" s="22"/>
    </row>
    <row r="39781" spans="9:11" x14ac:dyDescent="0.45">
      <c r="I39781" s="22"/>
      <c r="J39781" s="22"/>
      <c r="K39781" s="22"/>
    </row>
    <row r="39782" spans="9:11" x14ac:dyDescent="0.45">
      <c r="I39782" s="22"/>
      <c r="J39782" s="22"/>
      <c r="K39782" s="22"/>
    </row>
    <row r="39783" spans="9:11" x14ac:dyDescent="0.45">
      <c r="I39783" s="22"/>
      <c r="J39783" s="22"/>
      <c r="K39783" s="22"/>
    </row>
    <row r="39784" spans="9:11" x14ac:dyDescent="0.45">
      <c r="I39784" s="22"/>
      <c r="J39784" s="22"/>
      <c r="K39784" s="22"/>
    </row>
    <row r="39785" spans="9:11" x14ac:dyDescent="0.45">
      <c r="I39785" s="22"/>
      <c r="J39785" s="22"/>
      <c r="K39785" s="22"/>
    </row>
    <row r="39786" spans="9:11" x14ac:dyDescent="0.45">
      <c r="I39786" s="22"/>
      <c r="J39786" s="22"/>
      <c r="K39786" s="22"/>
    </row>
    <row r="39787" spans="9:11" x14ac:dyDescent="0.45">
      <c r="I39787" s="22"/>
      <c r="J39787" s="22"/>
      <c r="K39787" s="22"/>
    </row>
    <row r="39788" spans="9:11" x14ac:dyDescent="0.45">
      <c r="I39788" s="22"/>
      <c r="J39788" s="22"/>
      <c r="K39788" s="22"/>
    </row>
    <row r="39789" spans="9:11" x14ac:dyDescent="0.45">
      <c r="I39789" s="22"/>
      <c r="J39789" s="22"/>
      <c r="K39789" s="22"/>
    </row>
    <row r="39790" spans="9:11" x14ac:dyDescent="0.45">
      <c r="I39790" s="22"/>
      <c r="J39790" s="22"/>
      <c r="K39790" s="22"/>
    </row>
    <row r="39791" spans="9:11" x14ac:dyDescent="0.45">
      <c r="I39791" s="22"/>
      <c r="J39791" s="22"/>
      <c r="K39791" s="22"/>
    </row>
    <row r="39792" spans="9:11" x14ac:dyDescent="0.45">
      <c r="I39792" s="22"/>
      <c r="J39792" s="22"/>
      <c r="K39792" s="22"/>
    </row>
    <row r="39793" spans="9:11" x14ac:dyDescent="0.45">
      <c r="I39793" s="22"/>
      <c r="J39793" s="22"/>
      <c r="K39793" s="22"/>
    </row>
    <row r="39794" spans="9:11" x14ac:dyDescent="0.45">
      <c r="I39794" s="22"/>
      <c r="J39794" s="22"/>
      <c r="K39794" s="22"/>
    </row>
    <row r="39795" spans="9:11" x14ac:dyDescent="0.45">
      <c r="I39795" s="22"/>
      <c r="J39795" s="22"/>
      <c r="K39795" s="22"/>
    </row>
    <row r="39796" spans="9:11" x14ac:dyDescent="0.45">
      <c r="I39796" s="22"/>
      <c r="J39796" s="22"/>
      <c r="K39796" s="22"/>
    </row>
    <row r="39797" spans="9:11" x14ac:dyDescent="0.45">
      <c r="I39797" s="22"/>
      <c r="J39797" s="22"/>
      <c r="K39797" s="22"/>
    </row>
    <row r="39798" spans="9:11" x14ac:dyDescent="0.45">
      <c r="I39798" s="22"/>
      <c r="J39798" s="22"/>
      <c r="K39798" s="22"/>
    </row>
    <row r="39799" spans="9:11" x14ac:dyDescent="0.45">
      <c r="I39799" s="22"/>
      <c r="J39799" s="22"/>
      <c r="K39799" s="22"/>
    </row>
    <row r="39800" spans="9:11" x14ac:dyDescent="0.45">
      <c r="I39800" s="22"/>
      <c r="J39800" s="22"/>
      <c r="K39800" s="22"/>
    </row>
    <row r="39801" spans="9:11" x14ac:dyDescent="0.45">
      <c r="I39801" s="22"/>
      <c r="J39801" s="22"/>
      <c r="K39801" s="22"/>
    </row>
    <row r="39802" spans="9:11" x14ac:dyDescent="0.45">
      <c r="I39802" s="22"/>
      <c r="J39802" s="22"/>
      <c r="K39802" s="22"/>
    </row>
    <row r="39803" spans="9:11" x14ac:dyDescent="0.45">
      <c r="I39803" s="22"/>
      <c r="J39803" s="22"/>
      <c r="K39803" s="22"/>
    </row>
    <row r="39804" spans="9:11" x14ac:dyDescent="0.45">
      <c r="I39804" s="22"/>
      <c r="J39804" s="22"/>
      <c r="K39804" s="22"/>
    </row>
    <row r="39805" spans="9:11" x14ac:dyDescent="0.45">
      <c r="I39805" s="22"/>
      <c r="J39805" s="22"/>
      <c r="K39805" s="22"/>
    </row>
    <row r="39806" spans="9:11" x14ac:dyDescent="0.45">
      <c r="I39806" s="22"/>
      <c r="J39806" s="22"/>
      <c r="K39806" s="22"/>
    </row>
    <row r="39807" spans="9:11" x14ac:dyDescent="0.45">
      <c r="I39807" s="22"/>
      <c r="J39807" s="22"/>
      <c r="K39807" s="22"/>
    </row>
    <row r="39808" spans="9:11" x14ac:dyDescent="0.45">
      <c r="I39808" s="22"/>
      <c r="J39808" s="22"/>
      <c r="K39808" s="22"/>
    </row>
    <row r="39809" spans="9:11" x14ac:dyDescent="0.45">
      <c r="I39809" s="22"/>
      <c r="J39809" s="22"/>
      <c r="K39809" s="22"/>
    </row>
    <row r="39810" spans="9:11" x14ac:dyDescent="0.45">
      <c r="I39810" s="22"/>
      <c r="J39810" s="22"/>
      <c r="K39810" s="22"/>
    </row>
    <row r="39811" spans="9:11" x14ac:dyDescent="0.45">
      <c r="I39811" s="22"/>
      <c r="J39811" s="22"/>
      <c r="K39811" s="22"/>
    </row>
    <row r="39812" spans="9:11" x14ac:dyDescent="0.45">
      <c r="I39812" s="22"/>
      <c r="J39812" s="22"/>
      <c r="K39812" s="22"/>
    </row>
    <row r="39813" spans="9:11" x14ac:dyDescent="0.45">
      <c r="I39813" s="22"/>
      <c r="J39813" s="22"/>
      <c r="K39813" s="22"/>
    </row>
    <row r="39814" spans="9:11" x14ac:dyDescent="0.45">
      <c r="I39814" s="22"/>
      <c r="J39814" s="22"/>
      <c r="K39814" s="22"/>
    </row>
    <row r="39815" spans="9:11" x14ac:dyDescent="0.45">
      <c r="I39815" s="22"/>
      <c r="J39815" s="22"/>
      <c r="K39815" s="22"/>
    </row>
    <row r="39816" spans="9:11" x14ac:dyDescent="0.45">
      <c r="I39816" s="22"/>
      <c r="J39816" s="22"/>
      <c r="K39816" s="22"/>
    </row>
    <row r="39817" spans="9:11" x14ac:dyDescent="0.45">
      <c r="I39817" s="22"/>
      <c r="J39817" s="22"/>
      <c r="K39817" s="22"/>
    </row>
    <row r="39818" spans="9:11" x14ac:dyDescent="0.45">
      <c r="I39818" s="22"/>
      <c r="J39818" s="22"/>
      <c r="K39818" s="22"/>
    </row>
    <row r="39819" spans="9:11" x14ac:dyDescent="0.45">
      <c r="I39819" s="22"/>
      <c r="J39819" s="22"/>
      <c r="K39819" s="22"/>
    </row>
    <row r="39820" spans="9:11" x14ac:dyDescent="0.45">
      <c r="I39820" s="22"/>
      <c r="J39820" s="22"/>
      <c r="K39820" s="22"/>
    </row>
    <row r="39821" spans="9:11" x14ac:dyDescent="0.45">
      <c r="I39821" s="22"/>
      <c r="J39821" s="22"/>
      <c r="K39821" s="22"/>
    </row>
    <row r="39822" spans="9:11" x14ac:dyDescent="0.45">
      <c r="I39822" s="22"/>
      <c r="J39822" s="22"/>
      <c r="K39822" s="22"/>
    </row>
    <row r="39823" spans="9:11" x14ac:dyDescent="0.45">
      <c r="I39823" s="22"/>
      <c r="J39823" s="22"/>
      <c r="K39823" s="22"/>
    </row>
    <row r="39824" spans="9:11" x14ac:dyDescent="0.45">
      <c r="I39824" s="22"/>
      <c r="J39824" s="22"/>
      <c r="K39824" s="22"/>
    </row>
    <row r="39825" spans="9:11" x14ac:dyDescent="0.45">
      <c r="I39825" s="22"/>
      <c r="J39825" s="22"/>
      <c r="K39825" s="22"/>
    </row>
    <row r="39826" spans="9:11" x14ac:dyDescent="0.45">
      <c r="I39826" s="22"/>
      <c r="J39826" s="22"/>
      <c r="K39826" s="22"/>
    </row>
    <row r="39827" spans="9:11" x14ac:dyDescent="0.45">
      <c r="I39827" s="22"/>
      <c r="J39827" s="22"/>
      <c r="K39827" s="22"/>
    </row>
    <row r="39828" spans="9:11" x14ac:dyDescent="0.45">
      <c r="I39828" s="22"/>
      <c r="J39828" s="22"/>
      <c r="K39828" s="22"/>
    </row>
    <row r="39829" spans="9:11" x14ac:dyDescent="0.45">
      <c r="I39829" s="22"/>
      <c r="J39829" s="22"/>
      <c r="K39829" s="22"/>
    </row>
    <row r="39830" spans="9:11" x14ac:dyDescent="0.45">
      <c r="I39830" s="22"/>
      <c r="J39830" s="22"/>
      <c r="K39830" s="22"/>
    </row>
    <row r="39831" spans="9:11" x14ac:dyDescent="0.45">
      <c r="I39831" s="22"/>
      <c r="J39831" s="22"/>
      <c r="K39831" s="22"/>
    </row>
    <row r="39832" spans="9:11" x14ac:dyDescent="0.45">
      <c r="I39832" s="22"/>
      <c r="J39832" s="22"/>
      <c r="K39832" s="22"/>
    </row>
    <row r="39833" spans="9:11" x14ac:dyDescent="0.45">
      <c r="I39833" s="22"/>
      <c r="J39833" s="22"/>
      <c r="K39833" s="22"/>
    </row>
    <row r="39834" spans="9:11" x14ac:dyDescent="0.45">
      <c r="I39834" s="22"/>
      <c r="J39834" s="22"/>
      <c r="K39834" s="22"/>
    </row>
    <row r="39835" spans="9:11" x14ac:dyDescent="0.45">
      <c r="I39835" s="22"/>
      <c r="J39835" s="22"/>
      <c r="K39835" s="22"/>
    </row>
    <row r="39836" spans="9:11" x14ac:dyDescent="0.45">
      <c r="I39836" s="22"/>
      <c r="J39836" s="22"/>
      <c r="K39836" s="22"/>
    </row>
    <row r="39837" spans="9:11" x14ac:dyDescent="0.45">
      <c r="I39837" s="22"/>
      <c r="J39837" s="22"/>
      <c r="K39837" s="22"/>
    </row>
    <row r="39838" spans="9:11" x14ac:dyDescent="0.45">
      <c r="I39838" s="22"/>
      <c r="J39838" s="22"/>
      <c r="K39838" s="22"/>
    </row>
    <row r="39839" spans="9:11" x14ac:dyDescent="0.45">
      <c r="I39839" s="22"/>
      <c r="J39839" s="22"/>
      <c r="K39839" s="22"/>
    </row>
    <row r="39840" spans="9:11" x14ac:dyDescent="0.45">
      <c r="I39840" s="22"/>
      <c r="J39840" s="22"/>
      <c r="K39840" s="22"/>
    </row>
    <row r="39841" spans="9:11" x14ac:dyDescent="0.45">
      <c r="I39841" s="22"/>
      <c r="J39841" s="22"/>
      <c r="K39841" s="22"/>
    </row>
    <row r="39842" spans="9:11" x14ac:dyDescent="0.45">
      <c r="I39842" s="22"/>
      <c r="J39842" s="22"/>
      <c r="K39842" s="22"/>
    </row>
    <row r="39843" spans="9:11" x14ac:dyDescent="0.45">
      <c r="I39843" s="22"/>
      <c r="J39843" s="22"/>
      <c r="K39843" s="22"/>
    </row>
    <row r="39844" spans="9:11" x14ac:dyDescent="0.45">
      <c r="I39844" s="22"/>
      <c r="J39844" s="22"/>
      <c r="K39844" s="22"/>
    </row>
    <row r="39845" spans="9:11" x14ac:dyDescent="0.45">
      <c r="I39845" s="22"/>
      <c r="J39845" s="22"/>
      <c r="K39845" s="22"/>
    </row>
    <row r="39846" spans="9:11" x14ac:dyDescent="0.45">
      <c r="I39846" s="22"/>
      <c r="J39846" s="22"/>
      <c r="K39846" s="22"/>
    </row>
    <row r="39847" spans="9:11" x14ac:dyDescent="0.45">
      <c r="I39847" s="22"/>
      <c r="J39847" s="22"/>
      <c r="K39847" s="22"/>
    </row>
    <row r="39848" spans="9:11" x14ac:dyDescent="0.45">
      <c r="I39848" s="22"/>
      <c r="J39848" s="22"/>
      <c r="K39848" s="22"/>
    </row>
    <row r="39849" spans="9:11" x14ac:dyDescent="0.45">
      <c r="I39849" s="22"/>
      <c r="J39849" s="22"/>
      <c r="K39849" s="22"/>
    </row>
    <row r="39850" spans="9:11" x14ac:dyDescent="0.45">
      <c r="I39850" s="22"/>
      <c r="J39850" s="22"/>
      <c r="K39850" s="22"/>
    </row>
    <row r="39851" spans="9:11" x14ac:dyDescent="0.45">
      <c r="I39851" s="22"/>
      <c r="J39851" s="22"/>
      <c r="K39851" s="22"/>
    </row>
    <row r="39852" spans="9:11" x14ac:dyDescent="0.45">
      <c r="I39852" s="22"/>
      <c r="J39852" s="22"/>
      <c r="K39852" s="22"/>
    </row>
    <row r="39853" spans="9:11" x14ac:dyDescent="0.45">
      <c r="I39853" s="22"/>
      <c r="J39853" s="22"/>
      <c r="K39853" s="22"/>
    </row>
    <row r="39854" spans="9:11" x14ac:dyDescent="0.45">
      <c r="I39854" s="22"/>
      <c r="J39854" s="22"/>
      <c r="K39854" s="22"/>
    </row>
    <row r="39855" spans="9:11" x14ac:dyDescent="0.45">
      <c r="I39855" s="22"/>
      <c r="J39855" s="22"/>
      <c r="K39855" s="22"/>
    </row>
    <row r="39856" spans="9:11" x14ac:dyDescent="0.45">
      <c r="I39856" s="22"/>
      <c r="J39856" s="22"/>
      <c r="K39856" s="22"/>
    </row>
    <row r="39857" spans="9:11" x14ac:dyDescent="0.45">
      <c r="I39857" s="22"/>
      <c r="J39857" s="22"/>
      <c r="K39857" s="22"/>
    </row>
    <row r="39858" spans="9:11" x14ac:dyDescent="0.45">
      <c r="I39858" s="22"/>
      <c r="J39858" s="22"/>
      <c r="K39858" s="22"/>
    </row>
    <row r="39859" spans="9:11" x14ac:dyDescent="0.45">
      <c r="I39859" s="22"/>
      <c r="J39859" s="22"/>
      <c r="K39859" s="22"/>
    </row>
    <row r="39860" spans="9:11" x14ac:dyDescent="0.45">
      <c r="I39860" s="22"/>
      <c r="J39860" s="22"/>
      <c r="K39860" s="22"/>
    </row>
    <row r="39861" spans="9:11" x14ac:dyDescent="0.45">
      <c r="I39861" s="22"/>
      <c r="J39861" s="22"/>
      <c r="K39861" s="22"/>
    </row>
    <row r="39862" spans="9:11" x14ac:dyDescent="0.45">
      <c r="I39862" s="22"/>
      <c r="J39862" s="22"/>
      <c r="K39862" s="22"/>
    </row>
    <row r="39863" spans="9:11" x14ac:dyDescent="0.45">
      <c r="I39863" s="22"/>
      <c r="J39863" s="22"/>
      <c r="K39863" s="22"/>
    </row>
    <row r="39864" spans="9:11" x14ac:dyDescent="0.45">
      <c r="I39864" s="22"/>
      <c r="J39864" s="22"/>
      <c r="K39864" s="22"/>
    </row>
    <row r="39865" spans="9:11" x14ac:dyDescent="0.45">
      <c r="I39865" s="22"/>
      <c r="J39865" s="22"/>
      <c r="K39865" s="22"/>
    </row>
    <row r="39866" spans="9:11" x14ac:dyDescent="0.45">
      <c r="I39866" s="22"/>
      <c r="J39866" s="22"/>
      <c r="K39866" s="22"/>
    </row>
    <row r="39867" spans="9:11" x14ac:dyDescent="0.45">
      <c r="I39867" s="22"/>
      <c r="J39867" s="22"/>
      <c r="K39867" s="22"/>
    </row>
    <row r="39868" spans="9:11" x14ac:dyDescent="0.45">
      <c r="I39868" s="22"/>
      <c r="J39868" s="22"/>
      <c r="K39868" s="22"/>
    </row>
    <row r="39869" spans="9:11" x14ac:dyDescent="0.45">
      <c r="I39869" s="22"/>
      <c r="J39869" s="22"/>
      <c r="K39869" s="22"/>
    </row>
    <row r="39870" spans="9:11" x14ac:dyDescent="0.45">
      <c r="I39870" s="22"/>
      <c r="J39870" s="22"/>
      <c r="K39870" s="22"/>
    </row>
    <row r="39871" spans="9:11" x14ac:dyDescent="0.45">
      <c r="I39871" s="22"/>
      <c r="J39871" s="22"/>
      <c r="K39871" s="22"/>
    </row>
    <row r="39872" spans="9:11" x14ac:dyDescent="0.45">
      <c r="I39872" s="22"/>
      <c r="J39872" s="22"/>
      <c r="K39872" s="22"/>
    </row>
    <row r="39873" spans="9:11" x14ac:dyDescent="0.45">
      <c r="I39873" s="22"/>
      <c r="J39873" s="22"/>
      <c r="K39873" s="22"/>
    </row>
    <row r="39874" spans="9:11" x14ac:dyDescent="0.45">
      <c r="I39874" s="22"/>
      <c r="J39874" s="22"/>
      <c r="K39874" s="22"/>
    </row>
    <row r="39875" spans="9:11" x14ac:dyDescent="0.45">
      <c r="I39875" s="22"/>
      <c r="J39875" s="22"/>
      <c r="K39875" s="22"/>
    </row>
    <row r="39876" spans="9:11" x14ac:dyDescent="0.45">
      <c r="I39876" s="22"/>
      <c r="J39876" s="22"/>
      <c r="K39876" s="22"/>
    </row>
    <row r="39877" spans="9:11" x14ac:dyDescent="0.45">
      <c r="I39877" s="22"/>
      <c r="J39877" s="22"/>
      <c r="K39877" s="22"/>
    </row>
    <row r="39878" spans="9:11" x14ac:dyDescent="0.45">
      <c r="I39878" s="22"/>
      <c r="J39878" s="22"/>
      <c r="K39878" s="22"/>
    </row>
    <row r="39879" spans="9:11" x14ac:dyDescent="0.45">
      <c r="I39879" s="22"/>
      <c r="J39879" s="22"/>
      <c r="K39879" s="22"/>
    </row>
    <row r="39880" spans="9:11" x14ac:dyDescent="0.45">
      <c r="I39880" s="22"/>
      <c r="J39880" s="22"/>
      <c r="K39880" s="22"/>
    </row>
    <row r="39881" spans="9:11" x14ac:dyDescent="0.45">
      <c r="I39881" s="22"/>
      <c r="J39881" s="22"/>
      <c r="K39881" s="22"/>
    </row>
    <row r="39882" spans="9:11" x14ac:dyDescent="0.45">
      <c r="I39882" s="22"/>
      <c r="J39882" s="22"/>
      <c r="K39882" s="22"/>
    </row>
    <row r="39883" spans="9:11" x14ac:dyDescent="0.45">
      <c r="I39883" s="22"/>
      <c r="J39883" s="22"/>
      <c r="K39883" s="22"/>
    </row>
    <row r="39884" spans="9:11" x14ac:dyDescent="0.45">
      <c r="I39884" s="22"/>
      <c r="J39884" s="22"/>
      <c r="K39884" s="22"/>
    </row>
    <row r="39885" spans="9:11" x14ac:dyDescent="0.45">
      <c r="I39885" s="22"/>
      <c r="J39885" s="22"/>
      <c r="K39885" s="22"/>
    </row>
    <row r="39886" spans="9:11" x14ac:dyDescent="0.45">
      <c r="I39886" s="22"/>
      <c r="J39886" s="22"/>
      <c r="K39886" s="22"/>
    </row>
    <row r="39887" spans="9:11" x14ac:dyDescent="0.45">
      <c r="I39887" s="22"/>
      <c r="J39887" s="22"/>
      <c r="K39887" s="22"/>
    </row>
    <row r="39888" spans="9:11" x14ac:dyDescent="0.45">
      <c r="I39888" s="22"/>
      <c r="J39888" s="22"/>
      <c r="K39888" s="22"/>
    </row>
    <row r="39889" spans="9:11" x14ac:dyDescent="0.45">
      <c r="I39889" s="22"/>
      <c r="J39889" s="22"/>
      <c r="K39889" s="22"/>
    </row>
    <row r="39890" spans="9:11" x14ac:dyDescent="0.45">
      <c r="I39890" s="22"/>
      <c r="J39890" s="22"/>
      <c r="K39890" s="22"/>
    </row>
    <row r="39891" spans="9:11" x14ac:dyDescent="0.45">
      <c r="I39891" s="22"/>
      <c r="J39891" s="22"/>
      <c r="K39891" s="22"/>
    </row>
    <row r="39892" spans="9:11" x14ac:dyDescent="0.45">
      <c r="I39892" s="22"/>
      <c r="J39892" s="22"/>
      <c r="K39892" s="22"/>
    </row>
    <row r="39893" spans="9:11" x14ac:dyDescent="0.45">
      <c r="I39893" s="22"/>
      <c r="J39893" s="22"/>
      <c r="K39893" s="22"/>
    </row>
    <row r="39894" spans="9:11" x14ac:dyDescent="0.45">
      <c r="I39894" s="22"/>
      <c r="J39894" s="22"/>
      <c r="K39894" s="22"/>
    </row>
    <row r="39895" spans="9:11" x14ac:dyDescent="0.45">
      <c r="I39895" s="22"/>
      <c r="J39895" s="22"/>
      <c r="K39895" s="22"/>
    </row>
    <row r="39896" spans="9:11" x14ac:dyDescent="0.45">
      <c r="I39896" s="22"/>
      <c r="J39896" s="22"/>
      <c r="K39896" s="22"/>
    </row>
    <row r="39897" spans="9:11" x14ac:dyDescent="0.45">
      <c r="I39897" s="22"/>
      <c r="J39897" s="22"/>
      <c r="K39897" s="22"/>
    </row>
    <row r="39898" spans="9:11" x14ac:dyDescent="0.45">
      <c r="I39898" s="22"/>
      <c r="J39898" s="22"/>
      <c r="K39898" s="22"/>
    </row>
    <row r="39899" spans="9:11" x14ac:dyDescent="0.45">
      <c r="I39899" s="22"/>
      <c r="J39899" s="22"/>
      <c r="K39899" s="22"/>
    </row>
    <row r="39900" spans="9:11" x14ac:dyDescent="0.45">
      <c r="I39900" s="22"/>
      <c r="J39900" s="22"/>
      <c r="K39900" s="22"/>
    </row>
    <row r="39901" spans="9:11" x14ac:dyDescent="0.45">
      <c r="I39901" s="22"/>
      <c r="J39901" s="22"/>
      <c r="K39901" s="22"/>
    </row>
    <row r="39902" spans="9:11" x14ac:dyDescent="0.45">
      <c r="I39902" s="22"/>
      <c r="J39902" s="22"/>
      <c r="K39902" s="22"/>
    </row>
    <row r="39903" spans="9:11" x14ac:dyDescent="0.45">
      <c r="I39903" s="22"/>
      <c r="J39903" s="22"/>
      <c r="K39903" s="22"/>
    </row>
    <row r="39904" spans="9:11" x14ac:dyDescent="0.45">
      <c r="I39904" s="22"/>
      <c r="J39904" s="22"/>
      <c r="K39904" s="22"/>
    </row>
    <row r="39905" spans="9:11" x14ac:dyDescent="0.45">
      <c r="I39905" s="22"/>
      <c r="J39905" s="22"/>
      <c r="K39905" s="22"/>
    </row>
    <row r="39906" spans="9:11" x14ac:dyDescent="0.45">
      <c r="I39906" s="22"/>
      <c r="J39906" s="22"/>
      <c r="K39906" s="22"/>
    </row>
    <row r="39907" spans="9:11" x14ac:dyDescent="0.45">
      <c r="I39907" s="22"/>
      <c r="J39907" s="22"/>
      <c r="K39907" s="22"/>
    </row>
    <row r="39908" spans="9:11" x14ac:dyDescent="0.45">
      <c r="I39908" s="22"/>
      <c r="J39908" s="22"/>
      <c r="K39908" s="22"/>
    </row>
    <row r="39909" spans="9:11" x14ac:dyDescent="0.45">
      <c r="I39909" s="22"/>
      <c r="J39909" s="22"/>
      <c r="K39909" s="22"/>
    </row>
    <row r="39910" spans="9:11" x14ac:dyDescent="0.45">
      <c r="I39910" s="22"/>
      <c r="J39910" s="22"/>
      <c r="K39910" s="22"/>
    </row>
    <row r="39911" spans="9:11" x14ac:dyDescent="0.45">
      <c r="I39911" s="22"/>
      <c r="J39911" s="22"/>
      <c r="K39911" s="22"/>
    </row>
    <row r="39912" spans="9:11" x14ac:dyDescent="0.45">
      <c r="I39912" s="22"/>
      <c r="J39912" s="22"/>
      <c r="K39912" s="22"/>
    </row>
    <row r="39913" spans="9:11" x14ac:dyDescent="0.45">
      <c r="I39913" s="22"/>
      <c r="J39913" s="22"/>
      <c r="K39913" s="22"/>
    </row>
    <row r="39914" spans="9:11" x14ac:dyDescent="0.45">
      <c r="I39914" s="22"/>
      <c r="J39914" s="22"/>
      <c r="K39914" s="22"/>
    </row>
    <row r="39915" spans="9:11" x14ac:dyDescent="0.45">
      <c r="I39915" s="22"/>
      <c r="J39915" s="22"/>
      <c r="K39915" s="22"/>
    </row>
    <row r="39916" spans="9:11" x14ac:dyDescent="0.45">
      <c r="I39916" s="22"/>
      <c r="J39916" s="22"/>
      <c r="K39916" s="22"/>
    </row>
    <row r="39917" spans="9:11" x14ac:dyDescent="0.45">
      <c r="I39917" s="22"/>
      <c r="J39917" s="22"/>
      <c r="K39917" s="22"/>
    </row>
    <row r="39918" spans="9:11" x14ac:dyDescent="0.45">
      <c r="I39918" s="22"/>
      <c r="J39918" s="22"/>
      <c r="K39918" s="22"/>
    </row>
    <row r="39919" spans="9:11" x14ac:dyDescent="0.45">
      <c r="I39919" s="22"/>
      <c r="J39919" s="22"/>
      <c r="K39919" s="22"/>
    </row>
    <row r="39920" spans="9:11" x14ac:dyDescent="0.45">
      <c r="I39920" s="22"/>
      <c r="J39920" s="22"/>
      <c r="K39920" s="22"/>
    </row>
    <row r="39921" spans="9:11" x14ac:dyDescent="0.45">
      <c r="I39921" s="22"/>
      <c r="J39921" s="22"/>
      <c r="K39921" s="22"/>
    </row>
    <row r="39922" spans="9:11" x14ac:dyDescent="0.45">
      <c r="I39922" s="22"/>
      <c r="J39922" s="22"/>
      <c r="K39922" s="22"/>
    </row>
    <row r="39923" spans="9:11" x14ac:dyDescent="0.45">
      <c r="I39923" s="22"/>
      <c r="J39923" s="22"/>
      <c r="K39923" s="22"/>
    </row>
    <row r="39924" spans="9:11" x14ac:dyDescent="0.45">
      <c r="I39924" s="22"/>
      <c r="J39924" s="22"/>
      <c r="K39924" s="22"/>
    </row>
    <row r="39925" spans="9:11" x14ac:dyDescent="0.45">
      <c r="I39925" s="22"/>
      <c r="J39925" s="22"/>
      <c r="K39925" s="22"/>
    </row>
    <row r="39926" spans="9:11" x14ac:dyDescent="0.45">
      <c r="I39926" s="22"/>
      <c r="J39926" s="22"/>
      <c r="K39926" s="22"/>
    </row>
    <row r="39927" spans="9:11" x14ac:dyDescent="0.45">
      <c r="I39927" s="22"/>
      <c r="J39927" s="22"/>
      <c r="K39927" s="22"/>
    </row>
    <row r="39928" spans="9:11" x14ac:dyDescent="0.45">
      <c r="I39928" s="22"/>
      <c r="J39928" s="22"/>
      <c r="K39928" s="22"/>
    </row>
    <row r="39929" spans="9:11" x14ac:dyDescent="0.45">
      <c r="I39929" s="22"/>
      <c r="J39929" s="22"/>
      <c r="K39929" s="22"/>
    </row>
    <row r="39930" spans="9:11" x14ac:dyDescent="0.45">
      <c r="I39930" s="22"/>
      <c r="J39930" s="22"/>
      <c r="K39930" s="22"/>
    </row>
    <row r="39931" spans="9:11" x14ac:dyDescent="0.45">
      <c r="I39931" s="22"/>
      <c r="J39931" s="22"/>
      <c r="K39931" s="22"/>
    </row>
    <row r="39932" spans="9:11" x14ac:dyDescent="0.45">
      <c r="I39932" s="22"/>
      <c r="J39932" s="22"/>
      <c r="K39932" s="22"/>
    </row>
    <row r="39933" spans="9:11" x14ac:dyDescent="0.45">
      <c r="I39933" s="22"/>
      <c r="J39933" s="22"/>
      <c r="K39933" s="22"/>
    </row>
    <row r="39934" spans="9:11" x14ac:dyDescent="0.45">
      <c r="I39934" s="22"/>
      <c r="J39934" s="22"/>
      <c r="K39934" s="22"/>
    </row>
    <row r="39935" spans="9:11" x14ac:dyDescent="0.45">
      <c r="I39935" s="22"/>
      <c r="J39935" s="22"/>
      <c r="K39935" s="22"/>
    </row>
    <row r="39936" spans="9:11" x14ac:dyDescent="0.45">
      <c r="I39936" s="22"/>
      <c r="J39936" s="22"/>
      <c r="K39936" s="22"/>
    </row>
    <row r="39937" spans="9:11" x14ac:dyDescent="0.45">
      <c r="I39937" s="22"/>
      <c r="J39937" s="22"/>
      <c r="K39937" s="22"/>
    </row>
    <row r="39938" spans="9:11" x14ac:dyDescent="0.45">
      <c r="I39938" s="22"/>
      <c r="J39938" s="22"/>
      <c r="K39938" s="22"/>
    </row>
    <row r="39939" spans="9:11" x14ac:dyDescent="0.45">
      <c r="I39939" s="22"/>
      <c r="J39939" s="22"/>
      <c r="K39939" s="22"/>
    </row>
    <row r="39940" spans="9:11" x14ac:dyDescent="0.45">
      <c r="I39940" s="22"/>
      <c r="J39940" s="22"/>
      <c r="K39940" s="22"/>
    </row>
    <row r="39941" spans="9:11" x14ac:dyDescent="0.45">
      <c r="I39941" s="22"/>
      <c r="J39941" s="22"/>
      <c r="K39941" s="22"/>
    </row>
    <row r="39942" spans="9:11" x14ac:dyDescent="0.45">
      <c r="I39942" s="22"/>
      <c r="J39942" s="22"/>
      <c r="K39942" s="22"/>
    </row>
    <row r="39943" spans="9:11" x14ac:dyDescent="0.45">
      <c r="I39943" s="22"/>
      <c r="J39943" s="22"/>
      <c r="K39943" s="22"/>
    </row>
    <row r="39944" spans="9:11" x14ac:dyDescent="0.45">
      <c r="I39944" s="22"/>
      <c r="J39944" s="22"/>
      <c r="K39944" s="22"/>
    </row>
    <row r="39945" spans="9:11" x14ac:dyDescent="0.45">
      <c r="I39945" s="22"/>
      <c r="J39945" s="22"/>
      <c r="K39945" s="22"/>
    </row>
    <row r="39946" spans="9:11" x14ac:dyDescent="0.45">
      <c r="I39946" s="22"/>
      <c r="J39946" s="22"/>
      <c r="K39946" s="22"/>
    </row>
    <row r="39947" spans="9:11" x14ac:dyDescent="0.45">
      <c r="I39947" s="22"/>
      <c r="J39947" s="22"/>
      <c r="K39947" s="22"/>
    </row>
    <row r="39948" spans="9:11" x14ac:dyDescent="0.45">
      <c r="I39948" s="22"/>
      <c r="J39948" s="22"/>
      <c r="K39948" s="22"/>
    </row>
    <row r="39949" spans="9:11" x14ac:dyDescent="0.45">
      <c r="I39949" s="22"/>
      <c r="J39949" s="22"/>
      <c r="K39949" s="22"/>
    </row>
    <row r="39950" spans="9:11" x14ac:dyDescent="0.45">
      <c r="I39950" s="22"/>
      <c r="J39950" s="22"/>
      <c r="K39950" s="22"/>
    </row>
    <row r="39951" spans="9:11" x14ac:dyDescent="0.45">
      <c r="I39951" s="22"/>
      <c r="J39951" s="22"/>
      <c r="K39951" s="22"/>
    </row>
    <row r="39952" spans="9:11" x14ac:dyDescent="0.45">
      <c r="I39952" s="22"/>
      <c r="J39952" s="22"/>
      <c r="K39952" s="22"/>
    </row>
    <row r="39953" spans="9:11" x14ac:dyDescent="0.45">
      <c r="I39953" s="22"/>
      <c r="J39953" s="22"/>
      <c r="K39953" s="22"/>
    </row>
    <row r="39954" spans="9:11" x14ac:dyDescent="0.45">
      <c r="I39954" s="22"/>
      <c r="J39954" s="22"/>
      <c r="K39954" s="22"/>
    </row>
    <row r="39955" spans="9:11" x14ac:dyDescent="0.45">
      <c r="I39955" s="22"/>
      <c r="J39955" s="22"/>
      <c r="K39955" s="22"/>
    </row>
    <row r="39956" spans="9:11" x14ac:dyDescent="0.45">
      <c r="I39956" s="22"/>
      <c r="J39956" s="22"/>
      <c r="K39956" s="22"/>
    </row>
    <row r="39957" spans="9:11" x14ac:dyDescent="0.45">
      <c r="I39957" s="22"/>
      <c r="J39957" s="22"/>
      <c r="K39957" s="22"/>
    </row>
    <row r="39958" spans="9:11" x14ac:dyDescent="0.45">
      <c r="I39958" s="22"/>
      <c r="J39958" s="22"/>
      <c r="K39958" s="22"/>
    </row>
    <row r="39959" spans="9:11" x14ac:dyDescent="0.45">
      <c r="I39959" s="22"/>
      <c r="J39959" s="22"/>
      <c r="K39959" s="22"/>
    </row>
    <row r="39960" spans="9:11" x14ac:dyDescent="0.45">
      <c r="I39960" s="22"/>
      <c r="J39960" s="22"/>
      <c r="K39960" s="22"/>
    </row>
    <row r="39961" spans="9:11" x14ac:dyDescent="0.45">
      <c r="I39961" s="22"/>
      <c r="J39961" s="22"/>
      <c r="K39961" s="22"/>
    </row>
    <row r="39962" spans="9:11" x14ac:dyDescent="0.45">
      <c r="I39962" s="22"/>
      <c r="J39962" s="22"/>
      <c r="K39962" s="22"/>
    </row>
    <row r="39963" spans="9:11" x14ac:dyDescent="0.45">
      <c r="I39963" s="22"/>
      <c r="J39963" s="22"/>
      <c r="K39963" s="22"/>
    </row>
    <row r="39964" spans="9:11" x14ac:dyDescent="0.45">
      <c r="I39964" s="22"/>
      <c r="J39964" s="22"/>
      <c r="K39964" s="22"/>
    </row>
    <row r="39965" spans="9:11" x14ac:dyDescent="0.45">
      <c r="I39965" s="22"/>
      <c r="J39965" s="22"/>
      <c r="K39965" s="22"/>
    </row>
    <row r="39966" spans="9:11" x14ac:dyDescent="0.45">
      <c r="I39966" s="22"/>
      <c r="J39966" s="22"/>
      <c r="K39966" s="22"/>
    </row>
    <row r="39967" spans="9:11" x14ac:dyDescent="0.45">
      <c r="I39967" s="22"/>
      <c r="J39967" s="22"/>
      <c r="K39967" s="22"/>
    </row>
    <row r="39968" spans="9:11" x14ac:dyDescent="0.45">
      <c r="I39968" s="22"/>
      <c r="J39968" s="22"/>
      <c r="K39968" s="22"/>
    </row>
    <row r="39969" spans="9:11" x14ac:dyDescent="0.45">
      <c r="I39969" s="22"/>
      <c r="J39969" s="22"/>
      <c r="K39969" s="22"/>
    </row>
    <row r="39970" spans="9:11" x14ac:dyDescent="0.45">
      <c r="I39970" s="22"/>
      <c r="J39970" s="22"/>
      <c r="K39970" s="22"/>
    </row>
    <row r="39971" spans="9:11" x14ac:dyDescent="0.45">
      <c r="I39971" s="22"/>
      <c r="J39971" s="22"/>
      <c r="K39971" s="22"/>
    </row>
    <row r="39972" spans="9:11" x14ac:dyDescent="0.45">
      <c r="I39972" s="22"/>
      <c r="J39972" s="22"/>
      <c r="K39972" s="22"/>
    </row>
    <row r="39973" spans="9:11" x14ac:dyDescent="0.45">
      <c r="I39973" s="22"/>
      <c r="J39973" s="22"/>
      <c r="K39973" s="22"/>
    </row>
    <row r="39974" spans="9:11" x14ac:dyDescent="0.45">
      <c r="I39974" s="22"/>
      <c r="J39974" s="22"/>
      <c r="K39974" s="22"/>
    </row>
    <row r="39975" spans="9:11" x14ac:dyDescent="0.45">
      <c r="I39975" s="22"/>
      <c r="J39975" s="22"/>
      <c r="K39975" s="22"/>
    </row>
    <row r="39976" spans="9:11" x14ac:dyDescent="0.45">
      <c r="I39976" s="22"/>
      <c r="J39976" s="22"/>
      <c r="K39976" s="22"/>
    </row>
    <row r="39977" spans="9:11" x14ac:dyDescent="0.45">
      <c r="I39977" s="22"/>
      <c r="J39977" s="22"/>
      <c r="K39977" s="22"/>
    </row>
    <row r="39978" spans="9:11" x14ac:dyDescent="0.45">
      <c r="I39978" s="22"/>
      <c r="J39978" s="22"/>
      <c r="K39978" s="22"/>
    </row>
    <row r="39979" spans="9:11" x14ac:dyDescent="0.45">
      <c r="I39979" s="22"/>
      <c r="J39979" s="22"/>
      <c r="K39979" s="22"/>
    </row>
    <row r="39980" spans="9:11" x14ac:dyDescent="0.45">
      <c r="I39980" s="22"/>
      <c r="J39980" s="22"/>
      <c r="K39980" s="22"/>
    </row>
    <row r="39981" spans="9:11" x14ac:dyDescent="0.45">
      <c r="I39981" s="22"/>
      <c r="J39981" s="22"/>
      <c r="K39981" s="22"/>
    </row>
    <row r="39982" spans="9:11" x14ac:dyDescent="0.45">
      <c r="I39982" s="22"/>
      <c r="J39982" s="22"/>
      <c r="K39982" s="22"/>
    </row>
    <row r="39983" spans="9:11" x14ac:dyDescent="0.45">
      <c r="I39983" s="22"/>
      <c r="J39983" s="22"/>
      <c r="K39983" s="22"/>
    </row>
    <row r="39984" spans="9:11" x14ac:dyDescent="0.45">
      <c r="I39984" s="22"/>
      <c r="J39984" s="22"/>
      <c r="K39984" s="22"/>
    </row>
    <row r="39985" spans="9:11" x14ac:dyDescent="0.45">
      <c r="I39985" s="22"/>
      <c r="J39985" s="22"/>
      <c r="K39985" s="22"/>
    </row>
    <row r="39986" spans="9:11" x14ac:dyDescent="0.45">
      <c r="I39986" s="22"/>
      <c r="J39986" s="22"/>
      <c r="K39986" s="22"/>
    </row>
    <row r="39987" spans="9:11" x14ac:dyDescent="0.45">
      <c r="I39987" s="22"/>
      <c r="J39987" s="22"/>
      <c r="K39987" s="22"/>
    </row>
    <row r="39988" spans="9:11" x14ac:dyDescent="0.45">
      <c r="I39988" s="22"/>
      <c r="J39988" s="22"/>
      <c r="K39988" s="22"/>
    </row>
    <row r="39989" spans="9:11" x14ac:dyDescent="0.45">
      <c r="I39989" s="22"/>
      <c r="J39989" s="22"/>
      <c r="K39989" s="22"/>
    </row>
    <row r="39990" spans="9:11" x14ac:dyDescent="0.45">
      <c r="I39990" s="22"/>
      <c r="J39990" s="22"/>
      <c r="K39990" s="22"/>
    </row>
    <row r="39991" spans="9:11" x14ac:dyDescent="0.45">
      <c r="I39991" s="22"/>
      <c r="J39991" s="22"/>
      <c r="K39991" s="22"/>
    </row>
    <row r="39992" spans="9:11" x14ac:dyDescent="0.45">
      <c r="I39992" s="22"/>
      <c r="J39992" s="22"/>
      <c r="K39992" s="22"/>
    </row>
    <row r="39993" spans="9:11" x14ac:dyDescent="0.45">
      <c r="I39993" s="22"/>
      <c r="J39993" s="22"/>
      <c r="K39993" s="22"/>
    </row>
    <row r="39994" spans="9:11" x14ac:dyDescent="0.45">
      <c r="I39994" s="22"/>
      <c r="J39994" s="22"/>
      <c r="K39994" s="22"/>
    </row>
    <row r="39995" spans="9:11" x14ac:dyDescent="0.45">
      <c r="I39995" s="22"/>
      <c r="J39995" s="22"/>
      <c r="K39995" s="22"/>
    </row>
    <row r="39996" spans="9:11" x14ac:dyDescent="0.45">
      <c r="I39996" s="22"/>
      <c r="J39996" s="22"/>
      <c r="K39996" s="22"/>
    </row>
    <row r="39997" spans="9:11" x14ac:dyDescent="0.45">
      <c r="I39997" s="22"/>
      <c r="J39997" s="22"/>
      <c r="K39997" s="22"/>
    </row>
    <row r="39998" spans="9:11" x14ac:dyDescent="0.45">
      <c r="I39998" s="22"/>
      <c r="J39998" s="22"/>
      <c r="K39998" s="22"/>
    </row>
    <row r="39999" spans="9:11" x14ac:dyDescent="0.45">
      <c r="I39999" s="22"/>
      <c r="J39999" s="22"/>
      <c r="K39999" s="22"/>
    </row>
    <row r="40000" spans="9:11" x14ac:dyDescent="0.45">
      <c r="I40000" s="22"/>
      <c r="J40000" s="22"/>
      <c r="K40000" s="22"/>
    </row>
    <row r="40001" spans="9:11" x14ac:dyDescent="0.45">
      <c r="I40001" s="22"/>
      <c r="J40001" s="22"/>
      <c r="K40001" s="22"/>
    </row>
    <row r="40002" spans="9:11" x14ac:dyDescent="0.45">
      <c r="I40002" s="22"/>
      <c r="J40002" s="22"/>
      <c r="K40002" s="22"/>
    </row>
    <row r="40003" spans="9:11" x14ac:dyDescent="0.45">
      <c r="I40003" s="22"/>
      <c r="J40003" s="22"/>
      <c r="K40003" s="22"/>
    </row>
    <row r="40004" spans="9:11" x14ac:dyDescent="0.45">
      <c r="I40004" s="22"/>
      <c r="J40004" s="22"/>
      <c r="K40004" s="22"/>
    </row>
    <row r="40005" spans="9:11" x14ac:dyDescent="0.45">
      <c r="I40005" s="22"/>
      <c r="J40005" s="22"/>
      <c r="K40005" s="22"/>
    </row>
    <row r="40006" spans="9:11" x14ac:dyDescent="0.45">
      <c r="I40006" s="22"/>
      <c r="J40006" s="22"/>
      <c r="K40006" s="22"/>
    </row>
    <row r="40007" spans="9:11" x14ac:dyDescent="0.45">
      <c r="I40007" s="22"/>
      <c r="J40007" s="22"/>
      <c r="K40007" s="22"/>
    </row>
    <row r="40008" spans="9:11" x14ac:dyDescent="0.45">
      <c r="I40008" s="22"/>
      <c r="J40008" s="22"/>
      <c r="K40008" s="22"/>
    </row>
    <row r="40009" spans="9:11" x14ac:dyDescent="0.45">
      <c r="I40009" s="22"/>
      <c r="J40009" s="22"/>
      <c r="K40009" s="22"/>
    </row>
    <row r="40010" spans="9:11" x14ac:dyDescent="0.45">
      <c r="I40010" s="22"/>
      <c r="J40010" s="22"/>
      <c r="K40010" s="22"/>
    </row>
    <row r="40011" spans="9:11" x14ac:dyDescent="0.45">
      <c r="I40011" s="22"/>
      <c r="J40011" s="22"/>
      <c r="K40011" s="22"/>
    </row>
    <row r="40012" spans="9:11" x14ac:dyDescent="0.45">
      <c r="I40012" s="22"/>
      <c r="J40012" s="22"/>
      <c r="K40012" s="22"/>
    </row>
    <row r="40013" spans="9:11" x14ac:dyDescent="0.45">
      <c r="I40013" s="22"/>
      <c r="J40013" s="22"/>
      <c r="K40013" s="22"/>
    </row>
    <row r="40014" spans="9:11" x14ac:dyDescent="0.45">
      <c r="I40014" s="22"/>
      <c r="J40014" s="22"/>
      <c r="K40014" s="22"/>
    </row>
    <row r="40015" spans="9:11" x14ac:dyDescent="0.45">
      <c r="I40015" s="22"/>
      <c r="J40015" s="22"/>
      <c r="K40015" s="22"/>
    </row>
    <row r="40016" spans="9:11" x14ac:dyDescent="0.45">
      <c r="I40016" s="22"/>
      <c r="J40016" s="22"/>
      <c r="K40016" s="22"/>
    </row>
    <row r="40017" spans="9:11" x14ac:dyDescent="0.45">
      <c r="I40017" s="22"/>
      <c r="J40017" s="22"/>
      <c r="K40017" s="22"/>
    </row>
    <row r="40018" spans="9:11" x14ac:dyDescent="0.45">
      <c r="I40018" s="22"/>
      <c r="J40018" s="22"/>
      <c r="K40018" s="22"/>
    </row>
    <row r="40019" spans="9:11" x14ac:dyDescent="0.45">
      <c r="I40019" s="22"/>
      <c r="J40019" s="22"/>
      <c r="K40019" s="22"/>
    </row>
    <row r="40020" spans="9:11" x14ac:dyDescent="0.45">
      <c r="I40020" s="22"/>
      <c r="J40020" s="22"/>
      <c r="K40020" s="22"/>
    </row>
    <row r="40021" spans="9:11" x14ac:dyDescent="0.45">
      <c r="I40021" s="22"/>
      <c r="J40021" s="22"/>
      <c r="K40021" s="22"/>
    </row>
    <row r="40022" spans="9:11" x14ac:dyDescent="0.45">
      <c r="I40022" s="22"/>
      <c r="J40022" s="22"/>
      <c r="K40022" s="22"/>
    </row>
    <row r="40023" spans="9:11" x14ac:dyDescent="0.45">
      <c r="I40023" s="22"/>
      <c r="J40023" s="22"/>
      <c r="K40023" s="22"/>
    </row>
    <row r="40024" spans="9:11" x14ac:dyDescent="0.45">
      <c r="I40024" s="22"/>
      <c r="J40024" s="22"/>
      <c r="K40024" s="22"/>
    </row>
    <row r="40025" spans="9:11" x14ac:dyDescent="0.45">
      <c r="I40025" s="22"/>
      <c r="J40025" s="22"/>
      <c r="K40025" s="22"/>
    </row>
    <row r="40026" spans="9:11" x14ac:dyDescent="0.45">
      <c r="I40026" s="22"/>
      <c r="J40026" s="22"/>
      <c r="K40026" s="22"/>
    </row>
    <row r="40027" spans="9:11" x14ac:dyDescent="0.45">
      <c r="I40027" s="22"/>
      <c r="J40027" s="22"/>
      <c r="K40027" s="22"/>
    </row>
    <row r="40028" spans="9:11" x14ac:dyDescent="0.45">
      <c r="I40028" s="22"/>
      <c r="J40028" s="22"/>
      <c r="K40028" s="22"/>
    </row>
    <row r="40029" spans="9:11" x14ac:dyDescent="0.45">
      <c r="I40029" s="22"/>
      <c r="J40029" s="22"/>
      <c r="K40029" s="22"/>
    </row>
    <row r="40030" spans="9:11" x14ac:dyDescent="0.45">
      <c r="I40030" s="22"/>
      <c r="J40030" s="22"/>
      <c r="K40030" s="22"/>
    </row>
    <row r="40031" spans="9:11" x14ac:dyDescent="0.45">
      <c r="I40031" s="22"/>
      <c r="J40031" s="22"/>
      <c r="K40031" s="22"/>
    </row>
    <row r="40032" spans="9:11" x14ac:dyDescent="0.45">
      <c r="I40032" s="22"/>
      <c r="J40032" s="22"/>
      <c r="K40032" s="22"/>
    </row>
    <row r="40033" spans="9:11" x14ac:dyDescent="0.45">
      <c r="I40033" s="22"/>
      <c r="J40033" s="22"/>
      <c r="K40033" s="22"/>
    </row>
    <row r="40034" spans="9:11" x14ac:dyDescent="0.45">
      <c r="I40034" s="22"/>
      <c r="J40034" s="22"/>
      <c r="K40034" s="22"/>
    </row>
    <row r="40035" spans="9:11" x14ac:dyDescent="0.45">
      <c r="I40035" s="22"/>
      <c r="J40035" s="22"/>
      <c r="K40035" s="22"/>
    </row>
    <row r="40036" spans="9:11" x14ac:dyDescent="0.45">
      <c r="I40036" s="22"/>
      <c r="J40036" s="22"/>
      <c r="K40036" s="22"/>
    </row>
    <row r="40037" spans="9:11" x14ac:dyDescent="0.45">
      <c r="I40037" s="22"/>
      <c r="J40037" s="22"/>
      <c r="K40037" s="22"/>
    </row>
    <row r="40038" spans="9:11" x14ac:dyDescent="0.45">
      <c r="I40038" s="22"/>
      <c r="J40038" s="22"/>
      <c r="K40038" s="22"/>
    </row>
    <row r="40039" spans="9:11" x14ac:dyDescent="0.45">
      <c r="I40039" s="22"/>
      <c r="J40039" s="22"/>
      <c r="K40039" s="22"/>
    </row>
    <row r="40040" spans="9:11" x14ac:dyDescent="0.45">
      <c r="I40040" s="22"/>
      <c r="J40040" s="22"/>
      <c r="K40040" s="22"/>
    </row>
    <row r="40041" spans="9:11" x14ac:dyDescent="0.45">
      <c r="I40041" s="22"/>
      <c r="J40041" s="22"/>
      <c r="K40041" s="22"/>
    </row>
    <row r="40042" spans="9:11" x14ac:dyDescent="0.45">
      <c r="I40042" s="22"/>
      <c r="J40042" s="22"/>
      <c r="K40042" s="22"/>
    </row>
    <row r="40043" spans="9:11" x14ac:dyDescent="0.45">
      <c r="I40043" s="22"/>
      <c r="J40043" s="22"/>
      <c r="K40043" s="22"/>
    </row>
    <row r="40044" spans="9:11" x14ac:dyDescent="0.45">
      <c r="I40044" s="22"/>
      <c r="J40044" s="22"/>
      <c r="K40044" s="22"/>
    </row>
    <row r="40045" spans="9:11" x14ac:dyDescent="0.45">
      <c r="I40045" s="22"/>
      <c r="J40045" s="22"/>
      <c r="K40045" s="22"/>
    </row>
    <row r="40046" spans="9:11" x14ac:dyDescent="0.45">
      <c r="I40046" s="22"/>
      <c r="J40046" s="22"/>
      <c r="K40046" s="22"/>
    </row>
    <row r="40047" spans="9:11" x14ac:dyDescent="0.45">
      <c r="I40047" s="22"/>
      <c r="J40047" s="22"/>
      <c r="K40047" s="22"/>
    </row>
    <row r="40048" spans="9:11" x14ac:dyDescent="0.45">
      <c r="I40048" s="22"/>
      <c r="J40048" s="22"/>
      <c r="K40048" s="22"/>
    </row>
    <row r="40049" spans="9:11" x14ac:dyDescent="0.45">
      <c r="I40049" s="22"/>
      <c r="J40049" s="22"/>
      <c r="K40049" s="22"/>
    </row>
    <row r="40050" spans="9:11" x14ac:dyDescent="0.45">
      <c r="I40050" s="22"/>
      <c r="J40050" s="22"/>
      <c r="K40050" s="22"/>
    </row>
    <row r="40051" spans="9:11" x14ac:dyDescent="0.45">
      <c r="I40051" s="22"/>
      <c r="J40051" s="22"/>
      <c r="K40051" s="22"/>
    </row>
    <row r="40052" spans="9:11" x14ac:dyDescent="0.45">
      <c r="I40052" s="22"/>
      <c r="J40052" s="22"/>
      <c r="K40052" s="22"/>
    </row>
    <row r="40053" spans="9:11" x14ac:dyDescent="0.45">
      <c r="I40053" s="22"/>
      <c r="J40053" s="22"/>
      <c r="K40053" s="22"/>
    </row>
    <row r="40054" spans="9:11" x14ac:dyDescent="0.45">
      <c r="I40054" s="22"/>
      <c r="J40054" s="22"/>
      <c r="K40054" s="22"/>
    </row>
    <row r="40055" spans="9:11" x14ac:dyDescent="0.45">
      <c r="I40055" s="22"/>
      <c r="J40055" s="22"/>
      <c r="K40055" s="22"/>
    </row>
    <row r="40056" spans="9:11" x14ac:dyDescent="0.45">
      <c r="I40056" s="22"/>
      <c r="J40056" s="22"/>
      <c r="K40056" s="22"/>
    </row>
    <row r="40057" spans="9:11" x14ac:dyDescent="0.45">
      <c r="I40057" s="22"/>
      <c r="J40057" s="22"/>
      <c r="K40057" s="22"/>
    </row>
    <row r="40058" spans="9:11" x14ac:dyDescent="0.45">
      <c r="I40058" s="22"/>
      <c r="J40058" s="22"/>
      <c r="K40058" s="22"/>
    </row>
    <row r="40059" spans="9:11" x14ac:dyDescent="0.45">
      <c r="I40059" s="22"/>
      <c r="J40059" s="22"/>
      <c r="K40059" s="22"/>
    </row>
    <row r="40060" spans="9:11" x14ac:dyDescent="0.45">
      <c r="I40060" s="22"/>
      <c r="J40060" s="22"/>
      <c r="K40060" s="22"/>
    </row>
    <row r="40061" spans="9:11" x14ac:dyDescent="0.45">
      <c r="I40061" s="22"/>
      <c r="J40061" s="22"/>
      <c r="K40061" s="22"/>
    </row>
    <row r="40062" spans="9:11" x14ac:dyDescent="0.45">
      <c r="I40062" s="22"/>
      <c r="J40062" s="22"/>
      <c r="K40062" s="22"/>
    </row>
    <row r="40063" spans="9:11" x14ac:dyDescent="0.45">
      <c r="I40063" s="22"/>
      <c r="J40063" s="22"/>
      <c r="K40063" s="22"/>
    </row>
    <row r="40064" spans="9:11" x14ac:dyDescent="0.45">
      <c r="I40064" s="22"/>
      <c r="J40064" s="22"/>
      <c r="K40064" s="22"/>
    </row>
    <row r="40065" spans="9:11" x14ac:dyDescent="0.45">
      <c r="I40065" s="22"/>
      <c r="J40065" s="22"/>
      <c r="K40065" s="22"/>
    </row>
    <row r="40066" spans="9:11" x14ac:dyDescent="0.45">
      <c r="I40066" s="22"/>
      <c r="J40066" s="22"/>
      <c r="K40066" s="22"/>
    </row>
    <row r="40067" spans="9:11" x14ac:dyDescent="0.45">
      <c r="I40067" s="22"/>
      <c r="J40067" s="22"/>
      <c r="K40067" s="22"/>
    </row>
    <row r="40068" spans="9:11" x14ac:dyDescent="0.45">
      <c r="I40068" s="22"/>
      <c r="J40068" s="22"/>
      <c r="K40068" s="22"/>
    </row>
    <row r="40069" spans="9:11" x14ac:dyDescent="0.45">
      <c r="I40069" s="22"/>
      <c r="J40069" s="22"/>
      <c r="K40069" s="22"/>
    </row>
    <row r="40070" spans="9:11" x14ac:dyDescent="0.45">
      <c r="I40070" s="22"/>
      <c r="J40070" s="22"/>
      <c r="K40070" s="22"/>
    </row>
    <row r="40071" spans="9:11" x14ac:dyDescent="0.45">
      <c r="I40071" s="22"/>
      <c r="J40071" s="22"/>
      <c r="K40071" s="22"/>
    </row>
    <row r="40072" spans="9:11" x14ac:dyDescent="0.45">
      <c r="I40072" s="22"/>
      <c r="J40072" s="22"/>
      <c r="K40072" s="22"/>
    </row>
    <row r="40073" spans="9:11" x14ac:dyDescent="0.45">
      <c r="I40073" s="22"/>
      <c r="J40073" s="22"/>
      <c r="K40073" s="22"/>
    </row>
    <row r="40074" spans="9:11" x14ac:dyDescent="0.45">
      <c r="I40074" s="22"/>
      <c r="J40074" s="22"/>
      <c r="K40074" s="22"/>
    </row>
    <row r="40075" spans="9:11" x14ac:dyDescent="0.45">
      <c r="I40075" s="22"/>
      <c r="J40075" s="22"/>
      <c r="K40075" s="22"/>
    </row>
    <row r="40076" spans="9:11" x14ac:dyDescent="0.45">
      <c r="I40076" s="22"/>
      <c r="J40076" s="22"/>
      <c r="K40076" s="22"/>
    </row>
    <row r="40077" spans="9:11" x14ac:dyDescent="0.45">
      <c r="I40077" s="22"/>
      <c r="J40077" s="22"/>
      <c r="K40077" s="22"/>
    </row>
    <row r="40078" spans="9:11" x14ac:dyDescent="0.45">
      <c r="I40078" s="22"/>
      <c r="J40078" s="22"/>
      <c r="K40078" s="22"/>
    </row>
    <row r="40079" spans="9:11" x14ac:dyDescent="0.45">
      <c r="I40079" s="22"/>
      <c r="J40079" s="22"/>
      <c r="K40079" s="22"/>
    </row>
    <row r="40080" spans="9:11" x14ac:dyDescent="0.45">
      <c r="I40080" s="22"/>
      <c r="J40080" s="22"/>
      <c r="K40080" s="22"/>
    </row>
    <row r="40081" spans="9:11" x14ac:dyDescent="0.45">
      <c r="I40081" s="22"/>
      <c r="J40081" s="22"/>
      <c r="K40081" s="22"/>
    </row>
    <row r="40082" spans="9:11" x14ac:dyDescent="0.45">
      <c r="I40082" s="22"/>
      <c r="J40082" s="22"/>
      <c r="K40082" s="22"/>
    </row>
    <row r="40083" spans="9:11" x14ac:dyDescent="0.45">
      <c r="I40083" s="22"/>
      <c r="J40083" s="22"/>
      <c r="K40083" s="22"/>
    </row>
    <row r="40084" spans="9:11" x14ac:dyDescent="0.45">
      <c r="I40084" s="22"/>
      <c r="J40084" s="22"/>
      <c r="K40084" s="22"/>
    </row>
    <row r="40085" spans="9:11" x14ac:dyDescent="0.45">
      <c r="I40085" s="22"/>
      <c r="J40085" s="22"/>
      <c r="K40085" s="22"/>
    </row>
    <row r="40086" spans="9:11" x14ac:dyDescent="0.45">
      <c r="I40086" s="22"/>
      <c r="J40086" s="22"/>
      <c r="K40086" s="22"/>
    </row>
    <row r="40087" spans="9:11" x14ac:dyDescent="0.45">
      <c r="I40087" s="22"/>
      <c r="J40087" s="22"/>
      <c r="K40087" s="22"/>
    </row>
    <row r="40088" spans="9:11" x14ac:dyDescent="0.45">
      <c r="I40088" s="22"/>
      <c r="J40088" s="22"/>
      <c r="K40088" s="22"/>
    </row>
    <row r="40089" spans="9:11" x14ac:dyDescent="0.45">
      <c r="I40089" s="22"/>
      <c r="J40089" s="22"/>
      <c r="K40089" s="22"/>
    </row>
    <row r="40090" spans="9:11" x14ac:dyDescent="0.45">
      <c r="I40090" s="22"/>
      <c r="J40090" s="22"/>
      <c r="K40090" s="22"/>
    </row>
    <row r="40091" spans="9:11" x14ac:dyDescent="0.45">
      <c r="I40091" s="22"/>
      <c r="J40091" s="22"/>
      <c r="K40091" s="22"/>
    </row>
    <row r="40092" spans="9:11" x14ac:dyDescent="0.45">
      <c r="I40092" s="22"/>
      <c r="J40092" s="22"/>
      <c r="K40092" s="22"/>
    </row>
    <row r="40093" spans="9:11" x14ac:dyDescent="0.45">
      <c r="I40093" s="22"/>
      <c r="J40093" s="22"/>
      <c r="K40093" s="22"/>
    </row>
    <row r="40094" spans="9:11" x14ac:dyDescent="0.45">
      <c r="I40094" s="22"/>
      <c r="J40094" s="22"/>
      <c r="K40094" s="22"/>
    </row>
    <row r="40095" spans="9:11" x14ac:dyDescent="0.45">
      <c r="I40095" s="22"/>
      <c r="J40095" s="22"/>
      <c r="K40095" s="22"/>
    </row>
    <row r="40096" spans="9:11" x14ac:dyDescent="0.45">
      <c r="I40096" s="22"/>
      <c r="J40096" s="22"/>
      <c r="K40096" s="22"/>
    </row>
    <row r="40097" spans="9:11" x14ac:dyDescent="0.45">
      <c r="I40097" s="22"/>
      <c r="J40097" s="22"/>
      <c r="K40097" s="22"/>
    </row>
    <row r="40098" spans="9:11" x14ac:dyDescent="0.45">
      <c r="I40098" s="22"/>
      <c r="J40098" s="22"/>
      <c r="K40098" s="22"/>
    </row>
    <row r="40099" spans="9:11" x14ac:dyDescent="0.45">
      <c r="I40099" s="22"/>
      <c r="J40099" s="22"/>
      <c r="K40099" s="22"/>
    </row>
    <row r="40100" spans="9:11" x14ac:dyDescent="0.45">
      <c r="I40100" s="22"/>
      <c r="J40100" s="22"/>
      <c r="K40100" s="22"/>
    </row>
    <row r="40101" spans="9:11" x14ac:dyDescent="0.45">
      <c r="I40101" s="22"/>
      <c r="J40101" s="22"/>
      <c r="K40101" s="22"/>
    </row>
    <row r="40102" spans="9:11" x14ac:dyDescent="0.45">
      <c r="I40102" s="22"/>
      <c r="J40102" s="22"/>
      <c r="K40102" s="22"/>
    </row>
    <row r="40103" spans="9:11" x14ac:dyDescent="0.45">
      <c r="I40103" s="22"/>
      <c r="J40103" s="22"/>
      <c r="K40103" s="22"/>
    </row>
    <row r="40104" spans="9:11" x14ac:dyDescent="0.45">
      <c r="I40104" s="22"/>
      <c r="J40104" s="22"/>
      <c r="K40104" s="22"/>
    </row>
    <row r="40105" spans="9:11" x14ac:dyDescent="0.45">
      <c r="I40105" s="22"/>
      <c r="J40105" s="22"/>
      <c r="K40105" s="22"/>
    </row>
    <row r="40106" spans="9:11" x14ac:dyDescent="0.45">
      <c r="I40106" s="22"/>
      <c r="J40106" s="22"/>
      <c r="K40106" s="22"/>
    </row>
    <row r="40107" spans="9:11" x14ac:dyDescent="0.45">
      <c r="I40107" s="22"/>
      <c r="J40107" s="22"/>
      <c r="K40107" s="22"/>
    </row>
    <row r="40108" spans="9:11" x14ac:dyDescent="0.45">
      <c r="I40108" s="22"/>
      <c r="J40108" s="22"/>
      <c r="K40108" s="22"/>
    </row>
    <row r="40109" spans="9:11" x14ac:dyDescent="0.45">
      <c r="I40109" s="22"/>
      <c r="J40109" s="22"/>
      <c r="K40109" s="22"/>
    </row>
    <row r="40110" spans="9:11" x14ac:dyDescent="0.45">
      <c r="I40110" s="22"/>
      <c r="J40110" s="22"/>
      <c r="K40110" s="22"/>
    </row>
    <row r="40111" spans="9:11" x14ac:dyDescent="0.45">
      <c r="I40111" s="22"/>
      <c r="J40111" s="22"/>
      <c r="K40111" s="22"/>
    </row>
    <row r="40112" spans="9:11" x14ac:dyDescent="0.45">
      <c r="I40112" s="22"/>
      <c r="J40112" s="22"/>
      <c r="K40112" s="22"/>
    </row>
    <row r="40113" spans="9:11" x14ac:dyDescent="0.45">
      <c r="I40113" s="22"/>
      <c r="J40113" s="22"/>
      <c r="K40113" s="22"/>
    </row>
    <row r="40114" spans="9:11" x14ac:dyDescent="0.45">
      <c r="I40114" s="22"/>
      <c r="J40114" s="22"/>
      <c r="K40114" s="22"/>
    </row>
    <row r="40115" spans="9:11" x14ac:dyDescent="0.45">
      <c r="I40115" s="22"/>
      <c r="J40115" s="22"/>
      <c r="K40115" s="22"/>
    </row>
    <row r="40116" spans="9:11" x14ac:dyDescent="0.45">
      <c r="I40116" s="22"/>
      <c r="J40116" s="22"/>
      <c r="K40116" s="22"/>
    </row>
    <row r="40117" spans="9:11" x14ac:dyDescent="0.45">
      <c r="I40117" s="22"/>
      <c r="J40117" s="22"/>
      <c r="K40117" s="22"/>
    </row>
    <row r="40118" spans="9:11" x14ac:dyDescent="0.45">
      <c r="I40118" s="22"/>
      <c r="J40118" s="22"/>
      <c r="K40118" s="22"/>
    </row>
    <row r="40119" spans="9:11" x14ac:dyDescent="0.45">
      <c r="I40119" s="22"/>
      <c r="J40119" s="22"/>
      <c r="K40119" s="22"/>
    </row>
    <row r="40120" spans="9:11" x14ac:dyDescent="0.45">
      <c r="I40120" s="22"/>
      <c r="J40120" s="22"/>
      <c r="K40120" s="22"/>
    </row>
    <row r="40121" spans="9:11" x14ac:dyDescent="0.45">
      <c r="I40121" s="22"/>
      <c r="J40121" s="22"/>
      <c r="K40121" s="22"/>
    </row>
    <row r="40122" spans="9:11" x14ac:dyDescent="0.45">
      <c r="I40122" s="22"/>
      <c r="J40122" s="22"/>
      <c r="K40122" s="22"/>
    </row>
    <row r="40123" spans="9:11" x14ac:dyDescent="0.45">
      <c r="I40123" s="22"/>
      <c r="J40123" s="22"/>
      <c r="K40123" s="22"/>
    </row>
    <row r="40124" spans="9:11" x14ac:dyDescent="0.45">
      <c r="I40124" s="22"/>
      <c r="J40124" s="22"/>
      <c r="K40124" s="22"/>
    </row>
    <row r="40125" spans="9:11" x14ac:dyDescent="0.45">
      <c r="I40125" s="22"/>
      <c r="J40125" s="22"/>
      <c r="K40125" s="22"/>
    </row>
    <row r="40126" spans="9:11" x14ac:dyDescent="0.45">
      <c r="I40126" s="22"/>
      <c r="J40126" s="22"/>
      <c r="K40126" s="22"/>
    </row>
    <row r="40127" spans="9:11" x14ac:dyDescent="0.45">
      <c r="I40127" s="22"/>
      <c r="J40127" s="22"/>
      <c r="K40127" s="22"/>
    </row>
    <row r="40128" spans="9:11" x14ac:dyDescent="0.45">
      <c r="I40128" s="22"/>
      <c r="J40128" s="22"/>
      <c r="K40128" s="22"/>
    </row>
    <row r="40129" spans="9:11" x14ac:dyDescent="0.45">
      <c r="I40129" s="22"/>
      <c r="J40129" s="22"/>
      <c r="K40129" s="22"/>
    </row>
    <row r="40130" spans="9:11" x14ac:dyDescent="0.45">
      <c r="I40130" s="22"/>
      <c r="J40130" s="22"/>
      <c r="K40130" s="22"/>
    </row>
    <row r="40131" spans="9:11" x14ac:dyDescent="0.45">
      <c r="I40131" s="22"/>
      <c r="J40131" s="22"/>
      <c r="K40131" s="22"/>
    </row>
    <row r="40132" spans="9:11" x14ac:dyDescent="0.45">
      <c r="I40132" s="22"/>
      <c r="J40132" s="22"/>
      <c r="K40132" s="22"/>
    </row>
    <row r="40133" spans="9:11" x14ac:dyDescent="0.45">
      <c r="I40133" s="22"/>
      <c r="J40133" s="22"/>
      <c r="K40133" s="22"/>
    </row>
    <row r="40134" spans="9:11" x14ac:dyDescent="0.45">
      <c r="I40134" s="22"/>
      <c r="J40134" s="22"/>
      <c r="K40134" s="22"/>
    </row>
    <row r="40135" spans="9:11" x14ac:dyDescent="0.45">
      <c r="I40135" s="22"/>
      <c r="J40135" s="22"/>
      <c r="K40135" s="22"/>
    </row>
    <row r="40136" spans="9:11" x14ac:dyDescent="0.45">
      <c r="I40136" s="22"/>
      <c r="J40136" s="22"/>
      <c r="K40136" s="22"/>
    </row>
    <row r="40137" spans="9:11" x14ac:dyDescent="0.45">
      <c r="I40137" s="22"/>
      <c r="J40137" s="22"/>
      <c r="K40137" s="22"/>
    </row>
    <row r="40138" spans="9:11" x14ac:dyDescent="0.45">
      <c r="I40138" s="22"/>
      <c r="J40138" s="22"/>
      <c r="K40138" s="22"/>
    </row>
    <row r="40139" spans="9:11" x14ac:dyDescent="0.45">
      <c r="I40139" s="22"/>
      <c r="J40139" s="22"/>
      <c r="K40139" s="22"/>
    </row>
    <row r="40140" spans="9:11" x14ac:dyDescent="0.45">
      <c r="I40140" s="22"/>
      <c r="J40140" s="22"/>
      <c r="K40140" s="22"/>
    </row>
    <row r="40141" spans="9:11" x14ac:dyDescent="0.45">
      <c r="I40141" s="22"/>
      <c r="J40141" s="22"/>
      <c r="K40141" s="22"/>
    </row>
    <row r="40142" spans="9:11" x14ac:dyDescent="0.45">
      <c r="I40142" s="22"/>
      <c r="J40142" s="22"/>
      <c r="K40142" s="22"/>
    </row>
    <row r="40143" spans="9:11" x14ac:dyDescent="0.45">
      <c r="I40143" s="22"/>
      <c r="J40143" s="22"/>
      <c r="K40143" s="22"/>
    </row>
    <row r="40144" spans="9:11" x14ac:dyDescent="0.45">
      <c r="I40144" s="22"/>
      <c r="J40144" s="22"/>
      <c r="K40144" s="22"/>
    </row>
    <row r="40145" spans="9:11" x14ac:dyDescent="0.45">
      <c r="I40145" s="22"/>
      <c r="J40145" s="22"/>
      <c r="K40145" s="22"/>
    </row>
    <row r="40146" spans="9:11" x14ac:dyDescent="0.45">
      <c r="I40146" s="22"/>
      <c r="J40146" s="22"/>
      <c r="K40146" s="22"/>
    </row>
    <row r="40147" spans="9:11" x14ac:dyDescent="0.45">
      <c r="I40147" s="22"/>
      <c r="J40147" s="22"/>
      <c r="K40147" s="22"/>
    </row>
    <row r="40148" spans="9:11" x14ac:dyDescent="0.45">
      <c r="I40148" s="22"/>
      <c r="J40148" s="22"/>
      <c r="K40148" s="22"/>
    </row>
    <row r="40149" spans="9:11" x14ac:dyDescent="0.45">
      <c r="I40149" s="22"/>
      <c r="J40149" s="22"/>
      <c r="K40149" s="22"/>
    </row>
    <row r="40150" spans="9:11" x14ac:dyDescent="0.45">
      <c r="I40150" s="22"/>
      <c r="J40150" s="22"/>
      <c r="K40150" s="22"/>
    </row>
    <row r="40151" spans="9:11" x14ac:dyDescent="0.45">
      <c r="I40151" s="22"/>
      <c r="J40151" s="22"/>
      <c r="K40151" s="22"/>
    </row>
    <row r="40152" spans="9:11" x14ac:dyDescent="0.45">
      <c r="I40152" s="22"/>
      <c r="J40152" s="22"/>
      <c r="K40152" s="22"/>
    </row>
    <row r="40153" spans="9:11" x14ac:dyDescent="0.45">
      <c r="I40153" s="22"/>
      <c r="J40153" s="22"/>
      <c r="K40153" s="22"/>
    </row>
    <row r="40154" spans="9:11" x14ac:dyDescent="0.45">
      <c r="I40154" s="22"/>
      <c r="J40154" s="22"/>
      <c r="K40154" s="22"/>
    </row>
    <row r="40155" spans="9:11" x14ac:dyDescent="0.45">
      <c r="I40155" s="22"/>
      <c r="J40155" s="22"/>
      <c r="K40155" s="22"/>
    </row>
    <row r="40156" spans="9:11" x14ac:dyDescent="0.45">
      <c r="I40156" s="22"/>
      <c r="J40156" s="22"/>
      <c r="K40156" s="22"/>
    </row>
    <row r="40157" spans="9:11" x14ac:dyDescent="0.45">
      <c r="I40157" s="22"/>
      <c r="J40157" s="22"/>
      <c r="K40157" s="22"/>
    </row>
    <row r="40158" spans="9:11" x14ac:dyDescent="0.45">
      <c r="I40158" s="22"/>
      <c r="J40158" s="22"/>
      <c r="K40158" s="22"/>
    </row>
    <row r="40159" spans="9:11" x14ac:dyDescent="0.45">
      <c r="I40159" s="22"/>
      <c r="J40159" s="22"/>
      <c r="K40159" s="22"/>
    </row>
    <row r="40160" spans="9:11" x14ac:dyDescent="0.45">
      <c r="I40160" s="22"/>
      <c r="J40160" s="22"/>
      <c r="K40160" s="22"/>
    </row>
    <row r="40161" spans="9:11" x14ac:dyDescent="0.45">
      <c r="I40161" s="22"/>
      <c r="J40161" s="22"/>
      <c r="K40161" s="22"/>
    </row>
    <row r="40162" spans="9:11" x14ac:dyDescent="0.45">
      <c r="I40162" s="22"/>
      <c r="J40162" s="22"/>
      <c r="K40162" s="22"/>
    </row>
    <row r="40163" spans="9:11" x14ac:dyDescent="0.45">
      <c r="I40163" s="22"/>
      <c r="J40163" s="22"/>
      <c r="K40163" s="22"/>
    </row>
    <row r="40164" spans="9:11" x14ac:dyDescent="0.45">
      <c r="I40164" s="22"/>
      <c r="J40164" s="22"/>
      <c r="K40164" s="22"/>
    </row>
    <row r="40165" spans="9:11" x14ac:dyDescent="0.45">
      <c r="I40165" s="22"/>
      <c r="J40165" s="22"/>
      <c r="K40165" s="22"/>
    </row>
    <row r="40166" spans="9:11" x14ac:dyDescent="0.45">
      <c r="I40166" s="22"/>
      <c r="J40166" s="22"/>
      <c r="K40166" s="22"/>
    </row>
    <row r="40167" spans="9:11" x14ac:dyDescent="0.45">
      <c r="I40167" s="22"/>
      <c r="J40167" s="22"/>
      <c r="K40167" s="22"/>
    </row>
    <row r="40168" spans="9:11" x14ac:dyDescent="0.45">
      <c r="I40168" s="22"/>
      <c r="J40168" s="22"/>
      <c r="K40168" s="22"/>
    </row>
    <row r="40169" spans="9:11" x14ac:dyDescent="0.45">
      <c r="I40169" s="22"/>
      <c r="J40169" s="22"/>
      <c r="K40169" s="22"/>
    </row>
    <row r="40170" spans="9:11" x14ac:dyDescent="0.45">
      <c r="I40170" s="22"/>
      <c r="J40170" s="22"/>
      <c r="K40170" s="22"/>
    </row>
    <row r="40171" spans="9:11" x14ac:dyDescent="0.45">
      <c r="I40171" s="22"/>
      <c r="J40171" s="22"/>
      <c r="K40171" s="22"/>
    </row>
    <row r="40172" spans="9:11" x14ac:dyDescent="0.45">
      <c r="I40172" s="22"/>
      <c r="J40172" s="22"/>
      <c r="K40172" s="22"/>
    </row>
    <row r="40173" spans="9:11" x14ac:dyDescent="0.45">
      <c r="I40173" s="22"/>
      <c r="J40173" s="22"/>
      <c r="K40173" s="22"/>
    </row>
    <row r="40174" spans="9:11" x14ac:dyDescent="0.45">
      <c r="I40174" s="22"/>
      <c r="J40174" s="22"/>
      <c r="K40174" s="22"/>
    </row>
    <row r="40175" spans="9:11" x14ac:dyDescent="0.45">
      <c r="I40175" s="22"/>
      <c r="J40175" s="22"/>
      <c r="K40175" s="22"/>
    </row>
    <row r="40176" spans="9:11" x14ac:dyDescent="0.45">
      <c r="I40176" s="22"/>
      <c r="J40176" s="22"/>
      <c r="K40176" s="22"/>
    </row>
    <row r="40177" spans="9:11" x14ac:dyDescent="0.45">
      <c r="I40177" s="22"/>
      <c r="J40177" s="22"/>
      <c r="K40177" s="22"/>
    </row>
    <row r="40178" spans="9:11" x14ac:dyDescent="0.45">
      <c r="I40178" s="22"/>
      <c r="J40178" s="22"/>
      <c r="K40178" s="22"/>
    </row>
    <row r="40179" spans="9:11" x14ac:dyDescent="0.45">
      <c r="I40179" s="22"/>
      <c r="J40179" s="22"/>
      <c r="K40179" s="22"/>
    </row>
    <row r="40180" spans="9:11" x14ac:dyDescent="0.45">
      <c r="I40180" s="22"/>
      <c r="J40180" s="22"/>
      <c r="K40180" s="22"/>
    </row>
    <row r="40181" spans="9:11" x14ac:dyDescent="0.45">
      <c r="I40181" s="22"/>
      <c r="J40181" s="22"/>
      <c r="K40181" s="22"/>
    </row>
    <row r="40182" spans="9:11" x14ac:dyDescent="0.45">
      <c r="I40182" s="22"/>
      <c r="J40182" s="22"/>
      <c r="K40182" s="22"/>
    </row>
    <row r="40183" spans="9:11" x14ac:dyDescent="0.45">
      <c r="I40183" s="22"/>
      <c r="J40183" s="22"/>
      <c r="K40183" s="22"/>
    </row>
    <row r="40184" spans="9:11" x14ac:dyDescent="0.45">
      <c r="I40184" s="22"/>
      <c r="J40184" s="22"/>
      <c r="K40184" s="22"/>
    </row>
    <row r="40185" spans="9:11" x14ac:dyDescent="0.45">
      <c r="I40185" s="22"/>
      <c r="J40185" s="22"/>
      <c r="K40185" s="22"/>
    </row>
    <row r="40186" spans="9:11" x14ac:dyDescent="0.45">
      <c r="I40186" s="22"/>
      <c r="J40186" s="22"/>
      <c r="K40186" s="22"/>
    </row>
    <row r="40187" spans="9:11" x14ac:dyDescent="0.45">
      <c r="I40187" s="22"/>
      <c r="J40187" s="22"/>
      <c r="K40187" s="22"/>
    </row>
    <row r="40188" spans="9:11" x14ac:dyDescent="0.45">
      <c r="I40188" s="22"/>
      <c r="J40188" s="22"/>
      <c r="K40188" s="22"/>
    </row>
    <row r="40189" spans="9:11" x14ac:dyDescent="0.45">
      <c r="I40189" s="22"/>
      <c r="J40189" s="22"/>
      <c r="K40189" s="22"/>
    </row>
    <row r="40190" spans="9:11" x14ac:dyDescent="0.45">
      <c r="I40190" s="22"/>
      <c r="J40190" s="22"/>
      <c r="K40190" s="22"/>
    </row>
    <row r="40191" spans="9:11" x14ac:dyDescent="0.45">
      <c r="I40191" s="22"/>
      <c r="J40191" s="22"/>
      <c r="K40191" s="22"/>
    </row>
    <row r="40192" spans="9:11" x14ac:dyDescent="0.45">
      <c r="I40192" s="22"/>
      <c r="J40192" s="22"/>
      <c r="K40192" s="22"/>
    </row>
    <row r="40193" spans="9:11" x14ac:dyDescent="0.45">
      <c r="I40193" s="22"/>
      <c r="J40193" s="22"/>
      <c r="K40193" s="22"/>
    </row>
    <row r="40194" spans="9:11" x14ac:dyDescent="0.45">
      <c r="I40194" s="22"/>
      <c r="J40194" s="22"/>
      <c r="K40194" s="22"/>
    </row>
    <row r="40195" spans="9:11" x14ac:dyDescent="0.45">
      <c r="I40195" s="22"/>
      <c r="J40195" s="22"/>
      <c r="K40195" s="22"/>
    </row>
    <row r="46096" spans="4:12" x14ac:dyDescent="0.45">
      <c r="D46096" s="21"/>
      <c r="E46096" s="21"/>
      <c r="F46096" s="21"/>
      <c r="I46096" s="21"/>
      <c r="J46096" s="21"/>
      <c r="L46096" s="21"/>
    </row>
    <row r="46097" spans="4:12" x14ac:dyDescent="0.45">
      <c r="D46097" s="21"/>
      <c r="E46097" s="21"/>
      <c r="F46097" s="21"/>
      <c r="I46097" s="21"/>
      <c r="J46097" s="21"/>
      <c r="L46097" s="21"/>
    </row>
    <row r="46098" spans="4:12" x14ac:dyDescent="0.45">
      <c r="D46098" s="21"/>
      <c r="E46098" s="21"/>
      <c r="F46098" s="21"/>
      <c r="I46098" s="21"/>
      <c r="J46098" s="21"/>
      <c r="L46098" s="21"/>
    </row>
    <row r="46099" spans="4:12" x14ac:dyDescent="0.45">
      <c r="D46099" s="21"/>
      <c r="E46099" s="21"/>
      <c r="F46099" s="21"/>
      <c r="I46099" s="21"/>
      <c r="J46099" s="21"/>
      <c r="L46099" s="21"/>
    </row>
    <row r="46100" spans="4:12" x14ac:dyDescent="0.45">
      <c r="D46100" s="21"/>
      <c r="E46100" s="21"/>
      <c r="F46100" s="21"/>
      <c r="I46100" s="21"/>
      <c r="J46100" s="21"/>
      <c r="L46100" s="21"/>
    </row>
    <row r="46101" spans="4:12" x14ac:dyDescent="0.45">
      <c r="D46101" s="21"/>
      <c r="E46101" s="21"/>
      <c r="F46101" s="21"/>
      <c r="I46101" s="21"/>
      <c r="J46101" s="21"/>
      <c r="L46101" s="21"/>
    </row>
    <row r="46102" spans="4:12" x14ac:dyDescent="0.45">
      <c r="D46102" s="21"/>
      <c r="E46102" s="21"/>
      <c r="F46102" s="21"/>
      <c r="I46102" s="21"/>
      <c r="J46102" s="21"/>
      <c r="L46102" s="21"/>
    </row>
    <row r="46103" spans="4:12" x14ac:dyDescent="0.45">
      <c r="D46103" s="21"/>
      <c r="E46103" s="21"/>
      <c r="F46103" s="21"/>
      <c r="I46103" s="21"/>
      <c r="J46103" s="21"/>
      <c r="L46103" s="21"/>
    </row>
    <row r="46104" spans="4:12" x14ac:dyDescent="0.45">
      <c r="D46104" s="21"/>
      <c r="E46104" s="21"/>
      <c r="F46104" s="21"/>
      <c r="I46104" s="21"/>
      <c r="J46104" s="21"/>
      <c r="L46104" s="21"/>
    </row>
    <row r="46105" spans="4:12" x14ac:dyDescent="0.45">
      <c r="D46105" s="21"/>
      <c r="E46105" s="21"/>
      <c r="F46105" s="21"/>
      <c r="I46105" s="21"/>
      <c r="J46105" s="21"/>
      <c r="L46105" s="21"/>
    </row>
    <row r="46106" spans="4:12" x14ac:dyDescent="0.45">
      <c r="D46106" s="21"/>
      <c r="E46106" s="21"/>
      <c r="F46106" s="21"/>
      <c r="I46106" s="21"/>
      <c r="J46106" s="21"/>
      <c r="L46106" s="21"/>
    </row>
    <row r="46107" spans="4:12" x14ac:dyDescent="0.45">
      <c r="D46107" s="21"/>
      <c r="E46107" s="21"/>
      <c r="F46107" s="21"/>
      <c r="I46107" s="21"/>
      <c r="J46107" s="21"/>
      <c r="L46107" s="21"/>
    </row>
    <row r="46108" spans="4:12" x14ac:dyDescent="0.45">
      <c r="D46108" s="21"/>
      <c r="E46108" s="21"/>
      <c r="F46108" s="21"/>
      <c r="I46108" s="21"/>
      <c r="J46108" s="21"/>
      <c r="L46108" s="21"/>
    </row>
    <row r="46109" spans="4:12" x14ac:dyDescent="0.45">
      <c r="D46109" s="21"/>
      <c r="E46109" s="21"/>
      <c r="F46109" s="21"/>
      <c r="I46109" s="21"/>
      <c r="J46109" s="21"/>
      <c r="K46109" s="21"/>
      <c r="L46109" s="21"/>
    </row>
    <row r="46110" spans="4:12" x14ac:dyDescent="0.45">
      <c r="E46110" s="21"/>
      <c r="F46110" s="21"/>
      <c r="I46110" s="21"/>
      <c r="J46110" s="21"/>
      <c r="K46110" s="21"/>
      <c r="L46110" s="21"/>
    </row>
    <row r="46111" spans="4:12" x14ac:dyDescent="0.45">
      <c r="E46111" s="21"/>
      <c r="F46111" s="21"/>
      <c r="I46111" s="21"/>
      <c r="J46111" s="21"/>
      <c r="K46111" s="21"/>
      <c r="L46111" s="21"/>
    </row>
    <row r="46112" spans="4:12" x14ac:dyDescent="0.45">
      <c r="E46112" s="21"/>
      <c r="F46112" s="21"/>
      <c r="I46112" s="21"/>
      <c r="J46112" s="21"/>
      <c r="K46112" s="21"/>
      <c r="L46112" s="21"/>
    </row>
    <row r="46113" spans="5:12" x14ac:dyDescent="0.45">
      <c r="E46113" s="21"/>
      <c r="F46113" s="21"/>
      <c r="I46113" s="21"/>
      <c r="J46113" s="21"/>
      <c r="K46113" s="21"/>
      <c r="L46113" s="21"/>
    </row>
    <row r="46114" spans="5:12" x14ac:dyDescent="0.45">
      <c r="E46114" s="21"/>
      <c r="F46114" s="21"/>
      <c r="I46114" s="21"/>
      <c r="J46114" s="21"/>
      <c r="K46114" s="21"/>
      <c r="L46114" s="21"/>
    </row>
    <row r="46115" spans="5:12" x14ac:dyDescent="0.45">
      <c r="E46115" s="21"/>
      <c r="F46115" s="21"/>
      <c r="J46115" s="21"/>
      <c r="K46115" s="21"/>
      <c r="L46115" s="21"/>
    </row>
    <row r="46116" spans="5:12" x14ac:dyDescent="0.45">
      <c r="E46116" s="21"/>
      <c r="F46116" s="21"/>
      <c r="J46116" s="21"/>
      <c r="K46116" s="21"/>
      <c r="L46116" s="21"/>
    </row>
    <row r="46117" spans="5:12" x14ac:dyDescent="0.45">
      <c r="E46117" s="21"/>
      <c r="F46117" s="21"/>
      <c r="J46117" s="21"/>
      <c r="K46117" s="21"/>
      <c r="L46117" s="21"/>
    </row>
    <row r="46118" spans="5:12" x14ac:dyDescent="0.45">
      <c r="K46118" s="21"/>
      <c r="L46118" s="21"/>
    </row>
    <row r="46119" spans="5:12" x14ac:dyDescent="0.45">
      <c r="K46119" s="21"/>
    </row>
    <row r="46120" spans="5:12" x14ac:dyDescent="0.45">
      <c r="K46120" s="2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A8FB-8867-4AB2-8BA9-61189A211341}">
  <sheetPr>
    <tabColor rgb="FF005288"/>
  </sheetPr>
  <dimension ref="A1:L46119"/>
  <sheetViews>
    <sheetView workbookViewId="0"/>
  </sheetViews>
  <sheetFormatPr defaultColWidth="9.06640625" defaultRowHeight="14.25" x14ac:dyDescent="0.45"/>
  <cols>
    <col min="1" max="1" width="4.59765625" style="10" bestFit="1" customWidth="1"/>
    <col min="2" max="2" width="8.59765625" style="10" bestFit="1" customWidth="1"/>
    <col min="3" max="3" width="7.59765625" style="10" bestFit="1" customWidth="1"/>
    <col min="4" max="4" width="11.59765625" style="10" bestFit="1" customWidth="1"/>
    <col min="5" max="6" width="8.59765625" style="10" customWidth="1"/>
    <col min="7" max="8" width="12.59765625" style="10" customWidth="1"/>
    <col min="9" max="9" width="14.59765625" style="10" bestFit="1" customWidth="1"/>
    <col min="10" max="10" width="18.59765625" style="10" bestFit="1" customWidth="1"/>
    <col min="11" max="11" width="15.59765625" style="10" bestFit="1" customWidth="1"/>
    <col min="12" max="16384" width="9.06640625" style="10"/>
  </cols>
  <sheetData>
    <row r="1" spans="1:11" x14ac:dyDescent="0.45">
      <c r="A1" s="12" t="s">
        <v>136</v>
      </c>
      <c r="B1" s="12" t="s">
        <v>135</v>
      </c>
      <c r="C1" s="12" t="s">
        <v>134</v>
      </c>
      <c r="D1" s="12" t="s">
        <v>133</v>
      </c>
      <c r="E1" s="12" t="s">
        <v>132</v>
      </c>
      <c r="F1" s="12" t="s">
        <v>131</v>
      </c>
      <c r="G1" s="12" t="s">
        <v>130</v>
      </c>
      <c r="H1" s="12" t="s">
        <v>129</v>
      </c>
      <c r="I1" s="12" t="s">
        <v>128</v>
      </c>
      <c r="J1" s="12" t="s">
        <v>127</v>
      </c>
      <c r="K1" s="12" t="s">
        <v>126</v>
      </c>
    </row>
    <row r="2" spans="1:11" x14ac:dyDescent="0.45">
      <c r="A2" s="10" t="s">
        <v>9</v>
      </c>
      <c r="B2" s="20">
        <v>0.09</v>
      </c>
      <c r="C2" s="19">
        <v>22</v>
      </c>
      <c r="D2" s="19">
        <v>0.45032308100000001</v>
      </c>
      <c r="E2" s="23">
        <v>2.8400000000000002E-2</v>
      </c>
      <c r="F2" s="23">
        <v>2.18E-2</v>
      </c>
      <c r="G2" s="17">
        <v>0</v>
      </c>
      <c r="H2" s="17">
        <v>1</v>
      </c>
      <c r="I2" s="17">
        <v>0.28664622299999998</v>
      </c>
      <c r="J2" s="17">
        <v>0.71335377700000002</v>
      </c>
      <c r="K2" s="17">
        <v>0</v>
      </c>
    </row>
    <row r="3" spans="1:11" x14ac:dyDescent="0.45">
      <c r="A3" s="10" t="s">
        <v>9</v>
      </c>
      <c r="B3" s="20">
        <v>0.13</v>
      </c>
      <c r="C3" s="19">
        <v>31</v>
      </c>
      <c r="D3" s="19">
        <v>0.78121505700000005</v>
      </c>
      <c r="E3" s="23">
        <v>3.7199999999999997E-2</v>
      </c>
      <c r="F3" s="23">
        <v>3.6700000000000003E-2</v>
      </c>
      <c r="G3" s="17">
        <v>0</v>
      </c>
      <c r="H3" s="17">
        <v>1</v>
      </c>
      <c r="I3" s="17">
        <v>0.61244393100000005</v>
      </c>
      <c r="J3" s="17">
        <v>0.387556069</v>
      </c>
      <c r="K3" s="17">
        <v>0</v>
      </c>
    </row>
    <row r="4" spans="1:11" x14ac:dyDescent="0.45">
      <c r="A4" s="10" t="s">
        <v>9</v>
      </c>
      <c r="B4" s="20">
        <v>0.14000000000000001</v>
      </c>
      <c r="C4" s="19">
        <v>34</v>
      </c>
      <c r="D4" s="19">
        <v>0.92357921700000001</v>
      </c>
      <c r="E4" s="23">
        <v>4.7500000000000001E-2</v>
      </c>
      <c r="F4" s="23">
        <v>3.6799999999999999E-2</v>
      </c>
      <c r="G4" s="17">
        <v>0</v>
      </c>
      <c r="H4" s="17">
        <v>1</v>
      </c>
      <c r="I4" s="17">
        <v>0.62385977000000004</v>
      </c>
      <c r="J4" s="17">
        <v>0.37614023000000002</v>
      </c>
      <c r="K4" s="17">
        <v>0</v>
      </c>
    </row>
    <row r="5" spans="1:11" x14ac:dyDescent="0.45">
      <c r="A5" s="10" t="s">
        <v>9</v>
      </c>
      <c r="B5" s="20">
        <v>0.15</v>
      </c>
      <c r="C5" s="19">
        <v>36</v>
      </c>
      <c r="D5" s="19">
        <v>1.0248292880000001</v>
      </c>
      <c r="E5" s="23">
        <v>5.0599999999999999E-2</v>
      </c>
      <c r="F5" s="23">
        <v>3.9399999999999998E-2</v>
      </c>
      <c r="G5" s="17">
        <v>0</v>
      </c>
      <c r="H5" s="17">
        <v>1</v>
      </c>
      <c r="I5" s="17">
        <v>0.677738756</v>
      </c>
      <c r="J5" s="17">
        <v>0.322261244</v>
      </c>
      <c r="K5" s="17">
        <v>0</v>
      </c>
    </row>
    <row r="6" spans="1:11" x14ac:dyDescent="0.45">
      <c r="A6" s="10" t="s">
        <v>9</v>
      </c>
      <c r="B6" s="20">
        <v>0.16</v>
      </c>
      <c r="C6" s="19">
        <v>38</v>
      </c>
      <c r="D6" s="19">
        <v>1.1443115210000001</v>
      </c>
      <c r="E6" s="23">
        <v>5.9700000000000003E-2</v>
      </c>
      <c r="F6" s="23">
        <v>4.1000000000000002E-2</v>
      </c>
      <c r="G6" s="17">
        <v>0</v>
      </c>
      <c r="H6" s="17">
        <v>1</v>
      </c>
      <c r="I6" s="17">
        <v>0.71051348599999997</v>
      </c>
      <c r="J6" s="17">
        <v>0.28948651399999997</v>
      </c>
      <c r="K6" s="17">
        <v>0</v>
      </c>
    </row>
    <row r="7" spans="1:11" x14ac:dyDescent="0.45">
      <c r="A7" s="10" t="s">
        <v>9</v>
      </c>
      <c r="B7" s="20">
        <v>0.17</v>
      </c>
      <c r="C7" s="19">
        <v>41</v>
      </c>
      <c r="D7" s="19">
        <v>1.3256096610000001</v>
      </c>
      <c r="E7" s="23">
        <v>6.0400000000000002E-2</v>
      </c>
      <c r="F7" s="23">
        <v>0.05</v>
      </c>
      <c r="G7" s="17">
        <v>0</v>
      </c>
      <c r="H7" s="17">
        <v>1</v>
      </c>
      <c r="I7" s="17">
        <v>0.76146811299999995</v>
      </c>
      <c r="J7" s="17">
        <v>0.238531887</v>
      </c>
      <c r="K7" s="17">
        <v>0</v>
      </c>
    </row>
    <row r="8" spans="1:11" x14ac:dyDescent="0.45">
      <c r="A8" s="10" t="s">
        <v>9</v>
      </c>
      <c r="B8" s="20">
        <v>0.2</v>
      </c>
      <c r="C8" s="19">
        <v>48</v>
      </c>
      <c r="D8" s="19">
        <v>1.7637060419999999</v>
      </c>
      <c r="E8" s="23">
        <v>6.2600000000000003E-2</v>
      </c>
      <c r="F8" s="23">
        <v>5.74E-2</v>
      </c>
      <c r="G8" s="17">
        <v>0</v>
      </c>
      <c r="H8" s="17">
        <v>1</v>
      </c>
      <c r="I8" s="17">
        <v>0.83403847200000003</v>
      </c>
      <c r="J8" s="17">
        <v>0.165961528</v>
      </c>
      <c r="K8" s="17">
        <v>0</v>
      </c>
    </row>
    <row r="9" spans="1:11" x14ac:dyDescent="0.45">
      <c r="A9" s="10" t="s">
        <v>9</v>
      </c>
      <c r="B9" s="20">
        <v>0.22</v>
      </c>
      <c r="C9" s="19">
        <v>53</v>
      </c>
      <c r="D9" s="19">
        <v>2.0828467709999998</v>
      </c>
      <c r="E9" s="23">
        <v>6.5100000000000005E-2</v>
      </c>
      <c r="F9" s="23">
        <v>6.2199999999999998E-2</v>
      </c>
      <c r="G9" s="17">
        <v>0</v>
      </c>
      <c r="H9" s="17">
        <v>1</v>
      </c>
      <c r="I9" s="17">
        <v>0.85803383099999997</v>
      </c>
      <c r="J9" s="17">
        <v>0.141966169</v>
      </c>
      <c r="K9" s="17">
        <v>0</v>
      </c>
    </row>
    <row r="10" spans="1:11" x14ac:dyDescent="0.45">
      <c r="A10" s="10" t="s">
        <v>9</v>
      </c>
      <c r="B10" s="20">
        <v>0.24</v>
      </c>
      <c r="C10" s="19">
        <v>57</v>
      </c>
      <c r="D10" s="19">
        <v>2.3576916950000002</v>
      </c>
      <c r="E10" s="23">
        <v>6.9199999999999998E-2</v>
      </c>
      <c r="F10" s="23">
        <v>6.4199999999999993E-2</v>
      </c>
      <c r="G10" s="17">
        <v>0</v>
      </c>
      <c r="H10" s="17">
        <v>1</v>
      </c>
      <c r="I10" s="17">
        <v>0.85932545000000005</v>
      </c>
      <c r="J10" s="17">
        <v>0.14067455000000001</v>
      </c>
      <c r="K10" s="17">
        <v>0</v>
      </c>
    </row>
    <row r="11" spans="1:11" x14ac:dyDescent="0.45">
      <c r="A11" s="10" t="s">
        <v>9</v>
      </c>
      <c r="B11" s="20">
        <v>0.27</v>
      </c>
      <c r="C11" s="19">
        <v>65</v>
      </c>
      <c r="D11" s="19">
        <v>2.9541766209999998</v>
      </c>
      <c r="E11" s="23">
        <v>7.46E-2</v>
      </c>
      <c r="F11" s="23">
        <v>6.6000000000000003E-2</v>
      </c>
      <c r="G11" s="17">
        <v>0</v>
      </c>
      <c r="H11" s="17">
        <v>1</v>
      </c>
      <c r="I11" s="17">
        <v>0.74653258600000005</v>
      </c>
      <c r="J11" s="17">
        <v>0.253467414</v>
      </c>
      <c r="K11" s="17">
        <v>0</v>
      </c>
    </row>
    <row r="12" spans="1:11" x14ac:dyDescent="0.45">
      <c r="A12" s="10" t="s">
        <v>9</v>
      </c>
      <c r="B12" s="20">
        <v>0.31</v>
      </c>
      <c r="C12" s="19">
        <v>73</v>
      </c>
      <c r="D12" s="19">
        <v>3.6332086110000001</v>
      </c>
      <c r="E12" s="23">
        <v>8.4900000000000003E-2</v>
      </c>
      <c r="F12" s="23">
        <v>7.2599999999999998E-2</v>
      </c>
      <c r="G12" s="17">
        <v>0</v>
      </c>
      <c r="H12" s="17">
        <v>1</v>
      </c>
      <c r="I12" s="17">
        <v>0.80391375399999998</v>
      </c>
      <c r="J12" s="17">
        <v>0.19608624599999999</v>
      </c>
      <c r="K12" s="17">
        <v>0</v>
      </c>
    </row>
    <row r="13" spans="1:11" x14ac:dyDescent="0.45">
      <c r="A13" s="10" t="s">
        <v>9</v>
      </c>
      <c r="B13" s="20">
        <v>0.32</v>
      </c>
      <c r="C13" s="19">
        <v>77</v>
      </c>
      <c r="D13" s="19">
        <v>3.9844848609999999</v>
      </c>
      <c r="E13" s="23">
        <v>8.7800000000000003E-2</v>
      </c>
      <c r="F13" s="23">
        <v>7.9699999999999993E-2</v>
      </c>
      <c r="G13" s="17">
        <v>0</v>
      </c>
      <c r="H13" s="17">
        <v>1</v>
      </c>
      <c r="I13" s="17">
        <v>0.82772639400000003</v>
      </c>
      <c r="J13" s="17">
        <v>0.172273606</v>
      </c>
      <c r="K13" s="17">
        <v>0</v>
      </c>
    </row>
    <row r="14" spans="1:11" x14ac:dyDescent="0.45">
      <c r="A14" s="10" t="s">
        <v>9</v>
      </c>
      <c r="B14" s="20">
        <v>0.36</v>
      </c>
      <c r="C14" s="19">
        <v>85</v>
      </c>
      <c r="D14" s="19">
        <v>4.6891692770000004</v>
      </c>
      <c r="E14" s="23">
        <v>8.8099999999999998E-2</v>
      </c>
      <c r="F14" s="23">
        <v>8.1299999999999997E-2</v>
      </c>
      <c r="G14" s="17">
        <v>0</v>
      </c>
      <c r="H14" s="17">
        <v>1</v>
      </c>
      <c r="I14" s="17">
        <v>0.74506781200000005</v>
      </c>
      <c r="J14" s="17">
        <v>0.254932188</v>
      </c>
      <c r="K14" s="17">
        <v>0</v>
      </c>
    </row>
    <row r="15" spans="1:11" x14ac:dyDescent="0.45">
      <c r="A15" s="10" t="s">
        <v>9</v>
      </c>
      <c r="B15" s="20">
        <v>0.39</v>
      </c>
      <c r="C15" s="19">
        <v>92</v>
      </c>
      <c r="D15" s="19">
        <v>5.346882387</v>
      </c>
      <c r="E15" s="23">
        <v>9.4E-2</v>
      </c>
      <c r="F15" s="23">
        <v>8.6699999999999999E-2</v>
      </c>
      <c r="G15" s="17">
        <v>0</v>
      </c>
      <c r="H15" s="17">
        <v>1</v>
      </c>
      <c r="I15" s="17">
        <v>0.79133616399999995</v>
      </c>
      <c r="J15" s="17">
        <v>0.20866383599999999</v>
      </c>
      <c r="K15" s="17">
        <v>0</v>
      </c>
    </row>
    <row r="16" spans="1:11" x14ac:dyDescent="0.45">
      <c r="A16" s="10" t="s">
        <v>9</v>
      </c>
      <c r="B16" s="20">
        <v>0.4</v>
      </c>
      <c r="C16" s="19">
        <v>94</v>
      </c>
      <c r="D16" s="19">
        <v>5.5426928479999997</v>
      </c>
      <c r="E16" s="23">
        <v>9.7900000000000001E-2</v>
      </c>
      <c r="F16" s="23">
        <v>8.8599999999999998E-2</v>
      </c>
      <c r="G16" s="17">
        <v>0</v>
      </c>
      <c r="H16" s="17">
        <v>1</v>
      </c>
      <c r="I16" s="17">
        <v>0.79777846699999999</v>
      </c>
      <c r="J16" s="17">
        <v>0.20222153300000001</v>
      </c>
      <c r="K16" s="17">
        <v>0</v>
      </c>
    </row>
    <row r="17" spans="1:11" x14ac:dyDescent="0.45">
      <c r="A17" s="10" t="s">
        <v>9</v>
      </c>
      <c r="B17" s="20">
        <v>0.41</v>
      </c>
      <c r="C17" s="19">
        <v>98</v>
      </c>
      <c r="D17" s="19">
        <v>5.9544925449999999</v>
      </c>
      <c r="E17" s="23">
        <v>0.102949924</v>
      </c>
      <c r="F17" s="23">
        <v>9.0899999999999995E-2</v>
      </c>
      <c r="G17" s="17">
        <v>0</v>
      </c>
      <c r="H17" s="17">
        <v>1</v>
      </c>
      <c r="I17" s="17">
        <v>0.81564100799999995</v>
      </c>
      <c r="J17" s="17">
        <v>0.184358992</v>
      </c>
      <c r="K17" s="17">
        <v>0</v>
      </c>
    </row>
    <row r="18" spans="1:11" x14ac:dyDescent="0.45">
      <c r="A18" s="10" t="s">
        <v>9</v>
      </c>
      <c r="B18" s="20">
        <v>0.42</v>
      </c>
      <c r="C18" s="19">
        <v>100</v>
      </c>
      <c r="D18" s="19">
        <v>6.1688909670000003</v>
      </c>
      <c r="E18" s="23">
        <v>0.107199211</v>
      </c>
      <c r="F18" s="23">
        <v>9.2899999999999996E-2</v>
      </c>
      <c r="G18" s="17">
        <v>0</v>
      </c>
      <c r="H18" s="17">
        <v>1</v>
      </c>
      <c r="I18" s="17">
        <v>0.81926953499999999</v>
      </c>
      <c r="J18" s="17">
        <v>0.18073046500000001</v>
      </c>
      <c r="K18" s="17">
        <v>0</v>
      </c>
    </row>
    <row r="19" spans="1:11" x14ac:dyDescent="0.45">
      <c r="A19" s="10" t="s">
        <v>9</v>
      </c>
      <c r="B19" s="20">
        <v>0.44</v>
      </c>
      <c r="C19" s="19">
        <v>105</v>
      </c>
      <c r="D19" s="19">
        <v>6.7220641419999998</v>
      </c>
      <c r="E19" s="23">
        <v>0.110960689</v>
      </c>
      <c r="F19" s="23">
        <v>9.7299999999999998E-2</v>
      </c>
      <c r="G19" s="17">
        <v>0</v>
      </c>
      <c r="H19" s="17">
        <v>1</v>
      </c>
      <c r="I19" s="17">
        <v>0.82729892999999999</v>
      </c>
      <c r="J19" s="17">
        <v>0.17270107000000001</v>
      </c>
      <c r="K19" s="17">
        <v>0</v>
      </c>
    </row>
    <row r="20" spans="1:11" x14ac:dyDescent="0.45">
      <c r="A20" s="10" t="s">
        <v>9</v>
      </c>
      <c r="B20" s="20">
        <v>0.46</v>
      </c>
      <c r="C20" s="19">
        <v>108</v>
      </c>
      <c r="D20" s="19">
        <v>7.0609475809999998</v>
      </c>
      <c r="E20" s="23">
        <v>0.112961146</v>
      </c>
      <c r="F20" s="23">
        <v>9.7799999999999998E-2</v>
      </c>
      <c r="G20" s="17">
        <v>0</v>
      </c>
      <c r="H20" s="17">
        <v>1</v>
      </c>
      <c r="I20" s="17">
        <v>0.83891188000000005</v>
      </c>
      <c r="J20" s="17">
        <v>0.16108812</v>
      </c>
      <c r="K20" s="17">
        <v>0</v>
      </c>
    </row>
    <row r="21" spans="1:11" x14ac:dyDescent="0.45">
      <c r="A21" s="10" t="s">
        <v>9</v>
      </c>
      <c r="B21" s="20">
        <v>0.48</v>
      </c>
      <c r="C21" s="19">
        <v>114</v>
      </c>
      <c r="D21" s="19">
        <v>7.7991096449999997</v>
      </c>
      <c r="E21" s="23">
        <v>0.12908771199999999</v>
      </c>
      <c r="F21" s="23">
        <v>0.106459023</v>
      </c>
      <c r="G21" s="17">
        <v>0</v>
      </c>
      <c r="H21" s="17">
        <v>1</v>
      </c>
      <c r="I21" s="17">
        <v>0.83163801199999998</v>
      </c>
      <c r="J21" s="17">
        <v>0.16836198799999999</v>
      </c>
      <c r="K21" s="17">
        <v>0</v>
      </c>
    </row>
    <row r="22" spans="1:11" x14ac:dyDescent="0.45">
      <c r="A22" s="10" t="s">
        <v>9</v>
      </c>
      <c r="B22" s="20">
        <v>0.5</v>
      </c>
      <c r="C22" s="19">
        <v>119</v>
      </c>
      <c r="D22" s="19">
        <v>8.466134362</v>
      </c>
      <c r="E22" s="23">
        <v>0.133404943</v>
      </c>
      <c r="F22" s="23">
        <v>0.107239323</v>
      </c>
      <c r="G22" s="17">
        <v>0</v>
      </c>
      <c r="H22" s="17">
        <v>1</v>
      </c>
      <c r="I22" s="17">
        <v>0.83562318599999996</v>
      </c>
      <c r="J22" s="17">
        <v>0.16437681400000001</v>
      </c>
      <c r="K22" s="17">
        <v>0</v>
      </c>
    </row>
    <row r="23" spans="1:11" x14ac:dyDescent="0.45">
      <c r="A23" s="10" t="s">
        <v>9</v>
      </c>
      <c r="B23" s="20">
        <v>0.51</v>
      </c>
      <c r="C23" s="19">
        <v>122</v>
      </c>
      <c r="D23" s="19">
        <v>8.8917585349999992</v>
      </c>
      <c r="E23" s="23">
        <v>0.14187472400000001</v>
      </c>
      <c r="F23" s="23">
        <v>0.11108720800000001</v>
      </c>
      <c r="G23" s="17">
        <v>0</v>
      </c>
      <c r="H23" s="17">
        <v>1</v>
      </c>
      <c r="I23" s="17">
        <v>0.84543591699999998</v>
      </c>
      <c r="J23" s="17">
        <v>0.15456408299999999</v>
      </c>
      <c r="K23" s="17">
        <v>0</v>
      </c>
    </row>
    <row r="24" spans="1:11" x14ac:dyDescent="0.45">
      <c r="A24" s="10" t="s">
        <v>9</v>
      </c>
      <c r="B24" s="20">
        <v>0.52</v>
      </c>
      <c r="C24" s="19">
        <v>124</v>
      </c>
      <c r="D24" s="19">
        <v>9.1825568139999998</v>
      </c>
      <c r="E24" s="23">
        <v>0.14577410900000001</v>
      </c>
      <c r="F24" s="23">
        <v>0.119029043</v>
      </c>
      <c r="G24" s="17">
        <v>0</v>
      </c>
      <c r="H24" s="17">
        <v>1</v>
      </c>
      <c r="I24" s="17">
        <v>0.82571591499999997</v>
      </c>
      <c r="J24" s="17">
        <v>0.17428408500000001</v>
      </c>
      <c r="K24" s="17">
        <v>0</v>
      </c>
    </row>
    <row r="25" spans="1:11" x14ac:dyDescent="0.45">
      <c r="A25" s="10" t="s">
        <v>9</v>
      </c>
      <c r="B25" s="20">
        <v>0.53</v>
      </c>
      <c r="C25" s="19">
        <v>126</v>
      </c>
      <c r="D25" s="19">
        <v>9.4877855610000008</v>
      </c>
      <c r="E25" s="23">
        <v>0.152614373</v>
      </c>
      <c r="F25" s="23">
        <v>0.121328799</v>
      </c>
      <c r="G25" s="17">
        <v>0</v>
      </c>
      <c r="H25" s="17">
        <v>1</v>
      </c>
      <c r="I25" s="17">
        <v>0.83478827200000005</v>
      </c>
      <c r="J25" s="17">
        <v>0.165211728</v>
      </c>
      <c r="K25" s="17">
        <v>0</v>
      </c>
    </row>
    <row r="26" spans="1:11" x14ac:dyDescent="0.45">
      <c r="A26" s="10" t="s">
        <v>9</v>
      </c>
      <c r="B26" s="20">
        <v>0.56000000000000005</v>
      </c>
      <c r="C26" s="19">
        <v>133</v>
      </c>
      <c r="D26" s="19">
        <v>10.607559289999999</v>
      </c>
      <c r="E26" s="23">
        <v>0.159967676</v>
      </c>
      <c r="F26" s="23">
        <v>0.126189036</v>
      </c>
      <c r="G26" s="17">
        <v>0</v>
      </c>
      <c r="H26" s="17">
        <v>1</v>
      </c>
      <c r="I26" s="17">
        <v>0.84442970500000003</v>
      </c>
      <c r="J26" s="17">
        <v>0.155570295</v>
      </c>
      <c r="K26" s="17">
        <v>0</v>
      </c>
    </row>
    <row r="27" spans="1:11" x14ac:dyDescent="0.45">
      <c r="A27" s="10" t="s">
        <v>9</v>
      </c>
      <c r="B27" s="20">
        <v>0.56999999999999995</v>
      </c>
      <c r="C27" s="19">
        <v>135</v>
      </c>
      <c r="D27" s="19">
        <v>10.945100679999999</v>
      </c>
      <c r="E27" s="23">
        <v>0.168770694</v>
      </c>
      <c r="F27" s="23">
        <v>0.13450510099999999</v>
      </c>
      <c r="G27" s="17">
        <v>0</v>
      </c>
      <c r="H27" s="17">
        <v>1</v>
      </c>
      <c r="I27" s="17">
        <v>0.85165438000000004</v>
      </c>
      <c r="J27" s="17">
        <v>0.14834562000000001</v>
      </c>
      <c r="K27" s="17">
        <v>0</v>
      </c>
    </row>
    <row r="28" spans="1:11" x14ac:dyDescent="0.45">
      <c r="A28" s="10" t="s">
        <v>9</v>
      </c>
      <c r="B28" s="20">
        <v>0.59</v>
      </c>
      <c r="C28" s="19">
        <v>140</v>
      </c>
      <c r="D28" s="19">
        <v>11.791768980000001</v>
      </c>
      <c r="E28" s="23">
        <v>0.169333659</v>
      </c>
      <c r="F28" s="23">
        <v>0.13980636199999999</v>
      </c>
      <c r="G28" s="17">
        <v>0</v>
      </c>
      <c r="H28" s="17">
        <v>1</v>
      </c>
      <c r="I28" s="17">
        <v>0.86912188899999998</v>
      </c>
      <c r="J28" s="17">
        <v>0.13087811099999999</v>
      </c>
      <c r="K28" s="17">
        <v>0</v>
      </c>
    </row>
    <row r="29" spans="1:11" x14ac:dyDescent="0.45">
      <c r="A29" s="10" t="s">
        <v>9</v>
      </c>
      <c r="B29" s="20">
        <v>0.64</v>
      </c>
      <c r="C29" s="19">
        <v>152</v>
      </c>
      <c r="D29" s="19">
        <v>13.85109815</v>
      </c>
      <c r="E29" s="23">
        <v>0.171610765</v>
      </c>
      <c r="F29" s="23">
        <v>0.152657298</v>
      </c>
      <c r="G29" s="17">
        <v>0</v>
      </c>
      <c r="H29" s="17">
        <v>1</v>
      </c>
      <c r="I29" s="17">
        <v>0.87644708999999998</v>
      </c>
      <c r="J29" s="17">
        <v>0.12355291</v>
      </c>
      <c r="K29" s="17">
        <v>0</v>
      </c>
    </row>
    <row r="30" spans="1:11" x14ac:dyDescent="0.45">
      <c r="A30" s="10" t="s">
        <v>9</v>
      </c>
      <c r="B30" s="20">
        <v>0.65</v>
      </c>
      <c r="C30" s="19">
        <v>155</v>
      </c>
      <c r="D30" s="19">
        <v>14.41584061</v>
      </c>
      <c r="E30" s="23">
        <v>0.18824748799999999</v>
      </c>
      <c r="F30" s="23">
        <v>0.15926285500000001</v>
      </c>
      <c r="G30" s="17">
        <v>0</v>
      </c>
      <c r="H30" s="17">
        <v>1</v>
      </c>
      <c r="I30" s="17">
        <v>0.88151657800000005</v>
      </c>
      <c r="J30" s="17">
        <v>0.118483422</v>
      </c>
      <c r="K30" s="17">
        <v>0</v>
      </c>
    </row>
    <row r="31" spans="1:11" x14ac:dyDescent="0.45">
      <c r="A31" s="10" t="s">
        <v>9</v>
      </c>
      <c r="B31" s="20">
        <v>0.7</v>
      </c>
      <c r="C31" s="19">
        <v>165</v>
      </c>
      <c r="D31" s="19">
        <v>16.422157200000001</v>
      </c>
      <c r="E31" s="23">
        <v>0.20063165799999999</v>
      </c>
      <c r="F31" s="23">
        <v>0.16809556</v>
      </c>
      <c r="G31" s="17">
        <v>0</v>
      </c>
      <c r="H31" s="17">
        <v>1</v>
      </c>
      <c r="I31" s="17">
        <v>0.84634956900000002</v>
      </c>
      <c r="J31" s="17">
        <v>0.153650431</v>
      </c>
      <c r="K31" s="17">
        <v>0</v>
      </c>
    </row>
    <row r="32" spans="1:11" x14ac:dyDescent="0.45">
      <c r="A32" s="10" t="s">
        <v>9</v>
      </c>
      <c r="B32" s="20">
        <v>0.71</v>
      </c>
      <c r="C32" s="19">
        <v>168</v>
      </c>
      <c r="D32" s="19">
        <v>17.083836460000001</v>
      </c>
      <c r="E32" s="23">
        <v>0.220559754</v>
      </c>
      <c r="F32" s="23">
        <v>0.17657561899999999</v>
      </c>
      <c r="G32" s="17">
        <v>0</v>
      </c>
      <c r="H32" s="17">
        <v>1</v>
      </c>
      <c r="I32" s="17">
        <v>0.83940032899999995</v>
      </c>
      <c r="J32" s="17">
        <v>0.160599671</v>
      </c>
      <c r="K32" s="17">
        <v>0</v>
      </c>
    </row>
    <row r="33" spans="1:11" x14ac:dyDescent="0.45">
      <c r="A33" s="10" t="s">
        <v>9</v>
      </c>
      <c r="B33" s="20">
        <v>0.72</v>
      </c>
      <c r="C33" s="19">
        <v>171</v>
      </c>
      <c r="D33" s="19">
        <v>17.80454666</v>
      </c>
      <c r="E33" s="23">
        <v>0.24023673500000001</v>
      </c>
      <c r="F33" s="23">
        <v>0.180858355</v>
      </c>
      <c r="G33" s="17">
        <v>0</v>
      </c>
      <c r="H33" s="17">
        <v>1</v>
      </c>
      <c r="I33" s="17">
        <v>0.83014958100000003</v>
      </c>
      <c r="J33" s="17">
        <v>0.169850419</v>
      </c>
      <c r="K33" s="17">
        <v>0</v>
      </c>
    </row>
    <row r="34" spans="1:11" x14ac:dyDescent="0.45">
      <c r="A34" s="10" t="s">
        <v>9</v>
      </c>
      <c r="B34" s="20">
        <v>0.73</v>
      </c>
      <c r="C34" s="19">
        <v>173</v>
      </c>
      <c r="D34" s="19">
        <v>18.28623219</v>
      </c>
      <c r="E34" s="23">
        <v>0.24084276199999999</v>
      </c>
      <c r="F34" s="23">
        <v>0.184816913</v>
      </c>
      <c r="G34" s="17">
        <v>0</v>
      </c>
      <c r="H34" s="17">
        <v>1</v>
      </c>
      <c r="I34" s="17">
        <v>0.82571885899999997</v>
      </c>
      <c r="J34" s="17">
        <v>0.174281141</v>
      </c>
      <c r="K34" s="17">
        <v>0</v>
      </c>
    </row>
    <row r="35" spans="1:11" x14ac:dyDescent="0.45">
      <c r="A35" s="10" t="s">
        <v>9</v>
      </c>
      <c r="B35" s="20">
        <v>0.74</v>
      </c>
      <c r="C35" s="19">
        <v>175</v>
      </c>
      <c r="D35" s="19">
        <v>18.772063450000001</v>
      </c>
      <c r="E35" s="23">
        <v>0.24291563199999999</v>
      </c>
      <c r="F35" s="23">
        <v>0.18720099200000001</v>
      </c>
      <c r="G35" s="17">
        <v>0</v>
      </c>
      <c r="H35" s="17">
        <v>1</v>
      </c>
      <c r="I35" s="17">
        <v>0.82018714999999998</v>
      </c>
      <c r="J35" s="17">
        <v>0.17981285</v>
      </c>
      <c r="K35" s="17">
        <v>0</v>
      </c>
    </row>
    <row r="36" spans="1:11" x14ac:dyDescent="0.45">
      <c r="A36" s="10" t="s">
        <v>9</v>
      </c>
      <c r="B36" s="20">
        <v>0.75</v>
      </c>
      <c r="C36" s="19">
        <v>177</v>
      </c>
      <c r="D36" s="19">
        <v>19.304277760000002</v>
      </c>
      <c r="E36" s="23">
        <v>0.26610715299999999</v>
      </c>
      <c r="F36" s="23">
        <v>0.189475059</v>
      </c>
      <c r="G36" s="17">
        <v>0</v>
      </c>
      <c r="H36" s="17">
        <v>1</v>
      </c>
      <c r="I36" s="17">
        <v>0.81379007999999997</v>
      </c>
      <c r="J36" s="17">
        <v>0.18620992</v>
      </c>
      <c r="K36" s="17">
        <v>0</v>
      </c>
    </row>
    <row r="37" spans="1:11" x14ac:dyDescent="0.45">
      <c r="A37" s="10" t="s">
        <v>9</v>
      </c>
      <c r="B37" s="20">
        <v>0.77</v>
      </c>
      <c r="C37" s="19">
        <v>183</v>
      </c>
      <c r="D37" s="19">
        <v>20.933542840000001</v>
      </c>
      <c r="E37" s="23">
        <v>0.271544179</v>
      </c>
      <c r="F37" s="23">
        <v>0.199028026</v>
      </c>
      <c r="G37" s="17">
        <v>0</v>
      </c>
      <c r="H37" s="17">
        <v>1</v>
      </c>
      <c r="I37" s="17">
        <v>0.82610764299999995</v>
      </c>
      <c r="J37" s="17">
        <v>0.173892357</v>
      </c>
      <c r="K37" s="17">
        <v>0</v>
      </c>
    </row>
    <row r="38" spans="1:11" x14ac:dyDescent="0.45">
      <c r="A38" s="10" t="s">
        <v>9</v>
      </c>
      <c r="B38" s="20">
        <v>0.78</v>
      </c>
      <c r="C38" s="19">
        <v>185</v>
      </c>
      <c r="D38" s="19">
        <v>21.49547059</v>
      </c>
      <c r="E38" s="23">
        <v>0.28350603000000002</v>
      </c>
      <c r="F38" s="23">
        <v>0.209527834</v>
      </c>
      <c r="G38" s="17">
        <v>0</v>
      </c>
      <c r="H38" s="17">
        <v>1</v>
      </c>
      <c r="I38" s="17">
        <v>0.831058988</v>
      </c>
      <c r="J38" s="17">
        <v>0.168941012</v>
      </c>
      <c r="K38" s="17">
        <v>0</v>
      </c>
    </row>
    <row r="39" spans="1:11" x14ac:dyDescent="0.45">
      <c r="A39" s="10" t="s">
        <v>9</v>
      </c>
      <c r="B39" s="20">
        <v>0.79</v>
      </c>
      <c r="C39" s="19">
        <v>188</v>
      </c>
      <c r="D39" s="19">
        <v>22.4070766</v>
      </c>
      <c r="E39" s="23">
        <v>0.30386866800000001</v>
      </c>
      <c r="F39" s="23">
        <v>0.21563781400000001</v>
      </c>
      <c r="G39" s="17">
        <v>0</v>
      </c>
      <c r="H39" s="17">
        <v>1</v>
      </c>
      <c r="I39" s="17">
        <v>0.83305873399999997</v>
      </c>
      <c r="J39" s="17">
        <v>0.166941266</v>
      </c>
      <c r="K39" s="17">
        <v>0</v>
      </c>
    </row>
    <row r="40" spans="1:11" x14ac:dyDescent="0.45">
      <c r="A40" s="10" t="s">
        <v>9</v>
      </c>
      <c r="B40" s="20">
        <v>0.80100000000000005</v>
      </c>
      <c r="C40" s="19">
        <v>190</v>
      </c>
      <c r="D40" s="19">
        <v>23.141143570000001</v>
      </c>
      <c r="E40" s="23">
        <v>0.36703348899999999</v>
      </c>
      <c r="F40" s="23">
        <v>0.221152242</v>
      </c>
      <c r="G40" s="17">
        <v>0</v>
      </c>
      <c r="H40" s="17">
        <v>1</v>
      </c>
      <c r="I40" s="17">
        <v>0.82944602700000003</v>
      </c>
      <c r="J40" s="17">
        <v>0.170553973</v>
      </c>
      <c r="K40" s="17">
        <v>0</v>
      </c>
    </row>
    <row r="41" spans="1:11" x14ac:dyDescent="0.45">
      <c r="A41" s="10" t="s">
        <v>9</v>
      </c>
      <c r="B41" s="20">
        <v>0.80500000000000005</v>
      </c>
      <c r="C41" s="19">
        <v>191</v>
      </c>
      <c r="D41" s="19">
        <v>23.522141940000001</v>
      </c>
      <c r="E41" s="23">
        <v>0.380998369</v>
      </c>
      <c r="F41" s="23">
        <v>0.22698749200000001</v>
      </c>
      <c r="G41" s="17">
        <v>0</v>
      </c>
      <c r="H41" s="17">
        <v>1</v>
      </c>
      <c r="I41" s="17">
        <v>0.82805743300000001</v>
      </c>
      <c r="J41" s="17">
        <v>0.17194256699999999</v>
      </c>
      <c r="K41" s="17">
        <v>0</v>
      </c>
    </row>
    <row r="42" spans="1:11" x14ac:dyDescent="0.45">
      <c r="A42" s="10" t="s">
        <v>9</v>
      </c>
      <c r="B42" s="20">
        <v>0.81799999999999995</v>
      </c>
      <c r="C42" s="19">
        <v>194</v>
      </c>
      <c r="D42" s="19">
        <v>24.79997479</v>
      </c>
      <c r="E42" s="23">
        <v>0.42594428099999998</v>
      </c>
      <c r="F42" s="23">
        <v>0.23000731299999999</v>
      </c>
      <c r="G42" s="17">
        <v>0</v>
      </c>
      <c r="H42" s="17">
        <v>1</v>
      </c>
      <c r="I42" s="17">
        <v>0.80072147400000004</v>
      </c>
      <c r="J42" s="17">
        <v>0.19927852600000001</v>
      </c>
      <c r="K42" s="17">
        <v>0</v>
      </c>
    </row>
    <row r="43" spans="1:11" x14ac:dyDescent="0.45">
      <c r="A43" s="10" t="s">
        <v>9</v>
      </c>
      <c r="B43" s="20">
        <v>0.82199999999999995</v>
      </c>
      <c r="C43" s="19">
        <v>195</v>
      </c>
      <c r="D43" s="19">
        <v>25.23754258</v>
      </c>
      <c r="E43" s="23">
        <v>0.43756779200000001</v>
      </c>
      <c r="F43" s="23">
        <v>0.24089269999999999</v>
      </c>
      <c r="G43" s="17">
        <v>0</v>
      </c>
      <c r="H43" s="17">
        <v>1</v>
      </c>
      <c r="I43" s="17">
        <v>0.80282017299999997</v>
      </c>
      <c r="J43" s="17">
        <v>0.197179827</v>
      </c>
      <c r="K43" s="17">
        <v>0</v>
      </c>
    </row>
    <row r="44" spans="1:11" x14ac:dyDescent="0.45">
      <c r="A44" s="10" t="s">
        <v>9</v>
      </c>
      <c r="B44" s="20">
        <v>0.82699999999999996</v>
      </c>
      <c r="C44" s="19">
        <v>196</v>
      </c>
      <c r="D44" s="19">
        <v>25.71545798</v>
      </c>
      <c r="E44" s="23">
        <v>0.47791540300000002</v>
      </c>
      <c r="F44" s="23">
        <v>0.244468611</v>
      </c>
      <c r="G44" s="17">
        <v>0</v>
      </c>
      <c r="H44" s="17">
        <v>1</v>
      </c>
      <c r="I44" s="17">
        <v>0.81100019000000001</v>
      </c>
      <c r="J44" s="17">
        <v>0.18899980999999999</v>
      </c>
      <c r="K44" s="17">
        <v>0</v>
      </c>
    </row>
    <row r="45" spans="1:11" x14ac:dyDescent="0.45">
      <c r="A45" s="10" t="s">
        <v>9</v>
      </c>
      <c r="B45" s="20">
        <v>0.83099999999999996</v>
      </c>
      <c r="C45" s="19">
        <v>197</v>
      </c>
      <c r="D45" s="19">
        <v>26.293395820000001</v>
      </c>
      <c r="E45" s="23">
        <v>0.57793783700000001</v>
      </c>
      <c r="F45" s="23">
        <v>0.248637304</v>
      </c>
      <c r="G45" s="17">
        <v>0</v>
      </c>
      <c r="H45" s="17">
        <v>1</v>
      </c>
      <c r="I45" s="17">
        <v>0.81021942700000005</v>
      </c>
      <c r="J45" s="17">
        <v>0.18978057300000001</v>
      </c>
      <c r="K45" s="17">
        <v>0</v>
      </c>
    </row>
    <row r="46" spans="1:11" x14ac:dyDescent="0.45">
      <c r="A46" s="10" t="s">
        <v>9</v>
      </c>
      <c r="B46" s="20">
        <v>0.83899999999999997</v>
      </c>
      <c r="C46" s="19">
        <v>199</v>
      </c>
      <c r="D46" s="19">
        <v>27.48958004</v>
      </c>
      <c r="E46" s="23">
        <v>0.59809210999999995</v>
      </c>
      <c r="F46" s="23">
        <v>0.25441450599999998</v>
      </c>
      <c r="G46" s="17">
        <v>0</v>
      </c>
      <c r="H46" s="17">
        <v>1</v>
      </c>
      <c r="I46" s="17">
        <v>0.80532060000000005</v>
      </c>
      <c r="J46" s="17">
        <v>0.1946794</v>
      </c>
      <c r="K46" s="17">
        <v>0</v>
      </c>
    </row>
    <row r="47" spans="1:11" x14ac:dyDescent="0.45">
      <c r="A47" s="10" t="s">
        <v>9</v>
      </c>
      <c r="B47" s="20">
        <v>0.84799999999999998</v>
      </c>
      <c r="C47" s="19">
        <v>201</v>
      </c>
      <c r="D47" s="19">
        <v>28.738305860000001</v>
      </c>
      <c r="E47" s="23">
        <v>0.62436290900000002</v>
      </c>
      <c r="F47" s="23">
        <v>0.26606459399999999</v>
      </c>
      <c r="G47" s="17">
        <v>0</v>
      </c>
      <c r="H47" s="17">
        <v>1</v>
      </c>
      <c r="I47" s="17">
        <v>0.80670643500000005</v>
      </c>
      <c r="J47" s="17">
        <v>0.193293565</v>
      </c>
      <c r="K47" s="17">
        <v>0</v>
      </c>
    </row>
    <row r="48" spans="1:11" x14ac:dyDescent="0.45">
      <c r="A48" s="10" t="s">
        <v>9</v>
      </c>
      <c r="B48" s="20">
        <v>0.85599999999999998</v>
      </c>
      <c r="C48" s="19">
        <v>203</v>
      </c>
      <c r="D48" s="19">
        <v>29.987070060000001</v>
      </c>
      <c r="E48" s="23">
        <v>0.62438210100000002</v>
      </c>
      <c r="F48" s="23">
        <v>0.30382056499999999</v>
      </c>
      <c r="G48" s="17">
        <v>0</v>
      </c>
      <c r="H48" s="17">
        <v>1</v>
      </c>
      <c r="I48" s="17">
        <v>0.80293883200000005</v>
      </c>
      <c r="J48" s="17">
        <v>0.19706116800000001</v>
      </c>
      <c r="K48" s="17">
        <v>0</v>
      </c>
    </row>
    <row r="49" spans="1:11" x14ac:dyDescent="0.45">
      <c r="A49" s="10" t="s">
        <v>9</v>
      </c>
      <c r="B49" s="20">
        <v>0.86</v>
      </c>
      <c r="C49" s="19">
        <v>204</v>
      </c>
      <c r="D49" s="19">
        <v>30.725011850000001</v>
      </c>
      <c r="E49" s="23">
        <v>0.73794179500000001</v>
      </c>
      <c r="F49" s="23">
        <v>0.31639160599999999</v>
      </c>
      <c r="G49" s="17">
        <v>0</v>
      </c>
      <c r="H49" s="17">
        <v>1</v>
      </c>
      <c r="I49" s="17">
        <v>0.80561405399999997</v>
      </c>
      <c r="J49" s="17">
        <v>0.194385946</v>
      </c>
      <c r="K49" s="17">
        <v>0</v>
      </c>
    </row>
    <row r="50" spans="1:11" x14ac:dyDescent="0.45">
      <c r="A50" s="10" t="s">
        <v>9</v>
      </c>
      <c r="B50" s="20">
        <v>0.86399999999999999</v>
      </c>
      <c r="C50" s="19">
        <v>205</v>
      </c>
      <c r="D50" s="19">
        <v>31.52922276</v>
      </c>
      <c r="E50" s="23">
        <v>0.80421090799999995</v>
      </c>
      <c r="F50" s="23">
        <v>0.32449834</v>
      </c>
      <c r="G50" s="17">
        <v>0</v>
      </c>
      <c r="H50" s="17">
        <v>1</v>
      </c>
      <c r="I50" s="17">
        <v>0.80342068300000002</v>
      </c>
      <c r="J50" s="17">
        <v>0.196579317</v>
      </c>
      <c r="K50" s="17">
        <v>0</v>
      </c>
    </row>
    <row r="51" spans="1:11" x14ac:dyDescent="0.45">
      <c r="A51" s="10" t="s">
        <v>9</v>
      </c>
      <c r="B51" s="20">
        <v>0.877</v>
      </c>
      <c r="C51" s="19">
        <v>208</v>
      </c>
      <c r="D51" s="19">
        <v>34.035421100000001</v>
      </c>
      <c r="E51" s="23">
        <v>0.83539944600000005</v>
      </c>
      <c r="F51" s="23">
        <v>0.34226764300000001</v>
      </c>
      <c r="G51" s="17">
        <v>0</v>
      </c>
      <c r="H51" s="17">
        <v>1</v>
      </c>
      <c r="I51" s="17">
        <v>0.81898209899999996</v>
      </c>
      <c r="J51" s="17">
        <v>0.18101790100000001</v>
      </c>
      <c r="K51" s="17">
        <v>0</v>
      </c>
    </row>
    <row r="52" spans="1:11" x14ac:dyDescent="0.45">
      <c r="A52" s="10" t="s">
        <v>9</v>
      </c>
      <c r="B52" s="20">
        <v>0.88100000000000001</v>
      </c>
      <c r="C52" s="19">
        <v>209</v>
      </c>
      <c r="D52" s="19">
        <v>34.999980659999999</v>
      </c>
      <c r="E52" s="23">
        <v>0.96455956300000001</v>
      </c>
      <c r="F52" s="23">
        <v>0.370180764</v>
      </c>
      <c r="G52" s="17">
        <v>0</v>
      </c>
      <c r="H52" s="17">
        <v>1</v>
      </c>
      <c r="I52" s="17">
        <v>0.81914231699999995</v>
      </c>
      <c r="J52" s="17">
        <v>0.18085768299999999</v>
      </c>
      <c r="K52" s="17">
        <v>0</v>
      </c>
    </row>
    <row r="53" spans="1:11" x14ac:dyDescent="0.45">
      <c r="A53" s="10" t="s">
        <v>9</v>
      </c>
      <c r="B53" s="20">
        <v>0.88600000000000001</v>
      </c>
      <c r="C53" s="19">
        <v>210</v>
      </c>
      <c r="D53" s="19">
        <v>35.965270339999996</v>
      </c>
      <c r="E53" s="23">
        <v>0.96528967700000001</v>
      </c>
      <c r="F53" s="23">
        <v>0.381187779</v>
      </c>
      <c r="G53" s="17">
        <v>0</v>
      </c>
      <c r="H53" s="17">
        <v>1</v>
      </c>
      <c r="I53" s="17">
        <v>0.82057862000000004</v>
      </c>
      <c r="J53" s="17">
        <v>0.17942137999999999</v>
      </c>
      <c r="K53" s="17">
        <v>0</v>
      </c>
    </row>
    <row r="54" spans="1:11" x14ac:dyDescent="0.45">
      <c r="A54" s="10" t="s">
        <v>9</v>
      </c>
      <c r="B54" s="20">
        <v>0.89</v>
      </c>
      <c r="C54" s="19">
        <v>211</v>
      </c>
      <c r="D54" s="19">
        <v>37.014439760000002</v>
      </c>
      <c r="E54" s="23">
        <v>1.049169421</v>
      </c>
      <c r="F54" s="23">
        <v>0.391807813</v>
      </c>
      <c r="G54" s="17">
        <v>0</v>
      </c>
      <c r="H54" s="17">
        <v>1</v>
      </c>
      <c r="I54" s="17">
        <v>0.81660284699999997</v>
      </c>
      <c r="J54" s="17">
        <v>0.18339715300000001</v>
      </c>
      <c r="K54" s="17">
        <v>0</v>
      </c>
    </row>
    <row r="55" spans="1:11" x14ac:dyDescent="0.45">
      <c r="A55" s="10" t="s">
        <v>9</v>
      </c>
      <c r="B55" s="20">
        <v>0.89400000000000002</v>
      </c>
      <c r="C55" s="19">
        <v>212</v>
      </c>
      <c r="D55" s="19">
        <v>38.113191139999998</v>
      </c>
      <c r="E55" s="23">
        <v>1.0987513769999999</v>
      </c>
      <c r="F55" s="23">
        <v>0.40354641299999999</v>
      </c>
      <c r="G55" s="17">
        <v>0</v>
      </c>
      <c r="H55" s="17">
        <v>1</v>
      </c>
      <c r="I55" s="17">
        <v>0.81810487600000004</v>
      </c>
      <c r="J55" s="17">
        <v>0.18189512399999999</v>
      </c>
      <c r="K55" s="17">
        <v>0</v>
      </c>
    </row>
    <row r="56" spans="1:11" x14ac:dyDescent="0.45">
      <c r="A56" s="10" t="s">
        <v>9</v>
      </c>
      <c r="B56" s="20">
        <v>0.90700000000000003</v>
      </c>
      <c r="C56" s="19">
        <v>215</v>
      </c>
      <c r="D56" s="19">
        <v>41.632590209999996</v>
      </c>
      <c r="E56" s="23">
        <v>1.1731330230000001</v>
      </c>
      <c r="F56" s="23">
        <v>0.41574299199999998</v>
      </c>
      <c r="G56" s="17">
        <v>0</v>
      </c>
      <c r="H56" s="17">
        <v>1</v>
      </c>
      <c r="I56" s="17">
        <v>0.80437598399999999</v>
      </c>
      <c r="J56" s="17">
        <v>0.19562401600000001</v>
      </c>
      <c r="K56" s="17">
        <v>0</v>
      </c>
    </row>
    <row r="57" spans="1:11" x14ac:dyDescent="0.45">
      <c r="A57" s="10" t="s">
        <v>9</v>
      </c>
      <c r="B57" s="20">
        <v>0.91100000000000003</v>
      </c>
      <c r="C57" s="19">
        <v>216</v>
      </c>
      <c r="D57" s="19">
        <v>42.888378660000001</v>
      </c>
      <c r="E57" s="23">
        <v>1.2557884580000001</v>
      </c>
      <c r="F57" s="23">
        <v>0.45361249300000001</v>
      </c>
      <c r="G57" s="17">
        <v>0</v>
      </c>
      <c r="H57" s="17">
        <v>1</v>
      </c>
      <c r="I57" s="17">
        <v>0.80169453700000004</v>
      </c>
      <c r="J57" s="17">
        <v>0.19830546299999999</v>
      </c>
      <c r="K57" s="17">
        <v>0</v>
      </c>
    </row>
    <row r="58" spans="1:11" x14ac:dyDescent="0.45">
      <c r="A58" s="10" t="s">
        <v>9</v>
      </c>
      <c r="B58" s="20">
        <v>0.91900000000000004</v>
      </c>
      <c r="C58" s="19">
        <v>218</v>
      </c>
      <c r="D58" s="19">
        <v>45.608598909999998</v>
      </c>
      <c r="E58" s="23">
        <v>1.360110122</v>
      </c>
      <c r="F58" s="23">
        <v>0.466762919</v>
      </c>
      <c r="G58" s="17">
        <v>0</v>
      </c>
      <c r="H58" s="17">
        <v>1</v>
      </c>
      <c r="I58" s="17">
        <v>0.79998016000000005</v>
      </c>
      <c r="J58" s="17">
        <v>0.20001984</v>
      </c>
      <c r="K58" s="17">
        <v>0</v>
      </c>
    </row>
    <row r="59" spans="1:11" x14ac:dyDescent="0.45">
      <c r="A59" s="10" t="s">
        <v>9</v>
      </c>
      <c r="B59" s="20">
        <v>0.92400000000000004</v>
      </c>
      <c r="C59" s="19">
        <v>219</v>
      </c>
      <c r="D59" s="19">
        <v>47.089016600000001</v>
      </c>
      <c r="E59" s="23">
        <v>1.480417688</v>
      </c>
      <c r="F59" s="23">
        <v>0.49512314800000001</v>
      </c>
      <c r="G59" s="17">
        <v>0</v>
      </c>
      <c r="H59" s="17">
        <v>1</v>
      </c>
      <c r="I59" s="17">
        <v>0.79620070600000004</v>
      </c>
      <c r="J59" s="17">
        <v>0.20379929399999999</v>
      </c>
      <c r="K59" s="17">
        <v>0</v>
      </c>
    </row>
    <row r="60" spans="1:11" x14ac:dyDescent="0.45">
      <c r="A60" s="10" t="s">
        <v>9</v>
      </c>
      <c r="B60" s="20">
        <v>0.93200000000000005</v>
      </c>
      <c r="C60" s="19">
        <v>221</v>
      </c>
      <c r="D60" s="19">
        <v>50.686527009999999</v>
      </c>
      <c r="E60" s="23">
        <v>1.798755205</v>
      </c>
      <c r="F60" s="23">
        <v>0.56790480399999999</v>
      </c>
      <c r="G60" s="17">
        <v>0</v>
      </c>
      <c r="H60" s="17">
        <v>1</v>
      </c>
      <c r="I60" s="17">
        <v>0.81953252200000004</v>
      </c>
      <c r="J60" s="17">
        <v>0.18046747799999999</v>
      </c>
      <c r="K60" s="17">
        <v>0</v>
      </c>
    </row>
    <row r="61" spans="1:11" x14ac:dyDescent="0.45">
      <c r="A61" s="10" t="s">
        <v>9</v>
      </c>
      <c r="B61" s="20">
        <v>0.93600000000000005</v>
      </c>
      <c r="C61" s="19">
        <v>222</v>
      </c>
      <c r="D61" s="19">
        <v>52.868972679999999</v>
      </c>
      <c r="E61" s="23">
        <v>2.1824456689999998</v>
      </c>
      <c r="F61" s="23">
        <v>0.61186374700000001</v>
      </c>
      <c r="G61" s="17">
        <v>0</v>
      </c>
      <c r="H61" s="17">
        <v>1</v>
      </c>
      <c r="I61" s="17">
        <v>0.82083186900000005</v>
      </c>
      <c r="J61" s="17">
        <v>0.17916813100000001</v>
      </c>
      <c r="K61" s="17">
        <v>0</v>
      </c>
    </row>
    <row r="62" spans="1:11" x14ac:dyDescent="0.45">
      <c r="A62" s="10" t="s">
        <v>9</v>
      </c>
      <c r="B62" s="20">
        <v>0.94</v>
      </c>
      <c r="C62" s="19">
        <v>223</v>
      </c>
      <c r="D62" s="19">
        <v>55.120455730000003</v>
      </c>
      <c r="E62" s="23">
        <v>2.2514830529999998</v>
      </c>
      <c r="F62" s="23">
        <v>0.63941781499999994</v>
      </c>
      <c r="G62" s="17">
        <v>0</v>
      </c>
      <c r="H62" s="17">
        <v>1</v>
      </c>
      <c r="I62" s="17">
        <v>0.81899557700000003</v>
      </c>
      <c r="J62" s="17">
        <v>0.181004423</v>
      </c>
      <c r="K62" s="17">
        <v>0</v>
      </c>
    </row>
    <row r="63" spans="1:11" x14ac:dyDescent="0.45">
      <c r="A63" s="10" t="s">
        <v>9</v>
      </c>
      <c r="B63" s="20">
        <v>0.94499999999999995</v>
      </c>
      <c r="C63" s="19">
        <v>224</v>
      </c>
      <c r="D63" s="19">
        <v>57.591030240000002</v>
      </c>
      <c r="E63" s="23">
        <v>2.4705745139999999</v>
      </c>
      <c r="F63" s="23">
        <v>0.667212044</v>
      </c>
      <c r="G63" s="17">
        <v>0</v>
      </c>
      <c r="H63" s="17">
        <v>1</v>
      </c>
      <c r="I63" s="17">
        <v>0.81701995199999999</v>
      </c>
      <c r="J63" s="17">
        <v>0.18298004800000001</v>
      </c>
      <c r="K63" s="17">
        <v>0</v>
      </c>
    </row>
    <row r="64" spans="1:11" x14ac:dyDescent="0.45">
      <c r="A64" s="10" t="s">
        <v>9</v>
      </c>
      <c r="B64" s="20">
        <v>0.96199999999999997</v>
      </c>
      <c r="C64" s="19">
        <v>228</v>
      </c>
      <c r="D64" s="19">
        <v>67.842469149999999</v>
      </c>
      <c r="E64" s="23">
        <v>2.562859725</v>
      </c>
      <c r="F64" s="23">
        <v>0.72334274600000004</v>
      </c>
      <c r="G64" s="17">
        <v>0</v>
      </c>
      <c r="H64" s="17">
        <v>1</v>
      </c>
      <c r="I64" s="17">
        <v>0.81979716599999997</v>
      </c>
      <c r="J64" s="17">
        <v>0.18020283400000001</v>
      </c>
      <c r="K64" s="17">
        <v>0</v>
      </c>
    </row>
    <row r="65" spans="1:11" x14ac:dyDescent="0.45">
      <c r="A65" s="10" t="s">
        <v>9</v>
      </c>
      <c r="B65" s="20">
        <v>0.96599999999999997</v>
      </c>
      <c r="C65" s="19">
        <v>229</v>
      </c>
      <c r="D65" s="19">
        <v>70.455060680000003</v>
      </c>
      <c r="E65" s="23">
        <v>2.6125915389999999</v>
      </c>
      <c r="F65" s="23">
        <v>0.87785828899999996</v>
      </c>
      <c r="G65" s="17">
        <v>0</v>
      </c>
      <c r="H65" s="17">
        <v>1</v>
      </c>
      <c r="I65" s="17">
        <v>0.82049164299999999</v>
      </c>
      <c r="J65" s="17">
        <v>0.17950835700000001</v>
      </c>
      <c r="K65" s="17">
        <v>0</v>
      </c>
    </row>
    <row r="66" spans="1:11" x14ac:dyDescent="0.45">
      <c r="A66" s="10" t="s">
        <v>9</v>
      </c>
      <c r="B66" s="20">
        <v>0.97</v>
      </c>
      <c r="C66" s="19">
        <v>230</v>
      </c>
      <c r="D66" s="19">
        <v>73.085855309999999</v>
      </c>
      <c r="E66" s="23">
        <v>2.6307946279999999</v>
      </c>
      <c r="F66" s="23">
        <v>0.90776748299999999</v>
      </c>
      <c r="G66" s="17">
        <v>0</v>
      </c>
      <c r="H66" s="17">
        <v>1</v>
      </c>
      <c r="I66" s="17">
        <v>0.81827950500000002</v>
      </c>
      <c r="J66" s="17">
        <v>0.18172049500000001</v>
      </c>
      <c r="K66" s="17">
        <v>0</v>
      </c>
    </row>
    <row r="67" spans="1:11" x14ac:dyDescent="0.45">
      <c r="A67" s="10" t="s">
        <v>9</v>
      </c>
      <c r="B67" s="20">
        <v>0.97799999999999998</v>
      </c>
      <c r="C67" s="19">
        <v>232</v>
      </c>
      <c r="D67" s="19">
        <v>79.686603149999996</v>
      </c>
      <c r="E67" s="23">
        <v>3.3003739169999999</v>
      </c>
      <c r="F67" s="23">
        <v>0.96139689699999997</v>
      </c>
      <c r="G67" s="17">
        <v>0</v>
      </c>
      <c r="H67" s="17">
        <v>1</v>
      </c>
      <c r="I67" s="17">
        <v>0.81677505399999994</v>
      </c>
      <c r="J67" s="17">
        <v>0.183224946</v>
      </c>
      <c r="K67" s="17">
        <v>0</v>
      </c>
    </row>
    <row r="68" spans="1:11" x14ac:dyDescent="0.45">
      <c r="A68" s="10" t="s">
        <v>9</v>
      </c>
      <c r="B68" s="20">
        <v>0.98299999999999998</v>
      </c>
      <c r="C68" s="19">
        <v>233</v>
      </c>
      <c r="D68" s="19">
        <v>83.201536489999995</v>
      </c>
      <c r="E68" s="23">
        <v>3.514933342</v>
      </c>
      <c r="F68" s="23">
        <v>1.040684253</v>
      </c>
      <c r="G68" s="17">
        <v>0</v>
      </c>
      <c r="H68" s="17">
        <v>1</v>
      </c>
      <c r="I68" s="17">
        <v>0.81737656800000003</v>
      </c>
      <c r="J68" s="17">
        <v>0.182623432</v>
      </c>
      <c r="K68" s="17">
        <v>0</v>
      </c>
    </row>
    <row r="69" spans="1:11" x14ac:dyDescent="0.45">
      <c r="A69" s="10" t="s">
        <v>9</v>
      </c>
      <c r="B69" s="20">
        <v>0.98699999999999999</v>
      </c>
      <c r="C69" s="19">
        <v>234</v>
      </c>
      <c r="D69" s="19">
        <v>87.198109700000003</v>
      </c>
      <c r="E69" s="23">
        <v>3.9965732150000002</v>
      </c>
      <c r="F69" s="23">
        <v>1.110852983</v>
      </c>
      <c r="G69" s="17">
        <v>0</v>
      </c>
      <c r="H69" s="17">
        <v>1</v>
      </c>
      <c r="I69" s="17">
        <v>0.816080001</v>
      </c>
      <c r="J69" s="17">
        <v>0.183919999</v>
      </c>
      <c r="K69" s="17">
        <v>0</v>
      </c>
    </row>
    <row r="70" spans="1:11" x14ac:dyDescent="0.45">
      <c r="A70" s="10" t="s">
        <v>9</v>
      </c>
      <c r="B70" s="20">
        <v>0.99099999999999999</v>
      </c>
      <c r="C70" s="19">
        <v>235</v>
      </c>
      <c r="D70" s="19">
        <v>93.203146689999997</v>
      </c>
      <c r="E70" s="23">
        <v>6.0050369899999998</v>
      </c>
      <c r="F70" s="23">
        <v>1.1597634960000001</v>
      </c>
      <c r="G70" s="17">
        <v>0</v>
      </c>
      <c r="H70" s="17">
        <v>1</v>
      </c>
      <c r="I70" s="17">
        <v>0.81418540100000003</v>
      </c>
      <c r="J70" s="17">
        <v>0.185814599</v>
      </c>
      <c r="K70" s="17">
        <v>0</v>
      </c>
    </row>
    <row r="71" spans="1:11" x14ac:dyDescent="0.45">
      <c r="A71" s="10" t="s">
        <v>9</v>
      </c>
      <c r="B71" s="20">
        <v>0.995</v>
      </c>
      <c r="C71" s="19">
        <v>236</v>
      </c>
      <c r="D71" s="19">
        <v>101.1818207</v>
      </c>
      <c r="E71" s="23">
        <v>7.9786739710000001</v>
      </c>
      <c r="F71" s="23">
        <v>1.240518054</v>
      </c>
      <c r="G71" s="17">
        <v>0</v>
      </c>
      <c r="H71" s="17">
        <v>1</v>
      </c>
      <c r="I71" s="17">
        <v>0.81277417799999996</v>
      </c>
      <c r="J71" s="17">
        <v>0.18722582199999999</v>
      </c>
      <c r="K71" s="17">
        <v>0</v>
      </c>
    </row>
    <row r="72" spans="1:11" x14ac:dyDescent="0.45">
      <c r="A72" s="10" t="s">
        <v>9</v>
      </c>
      <c r="B72" s="20">
        <v>1</v>
      </c>
      <c r="C72" s="19">
        <v>237</v>
      </c>
      <c r="D72" s="19">
        <v>109.34055410000001</v>
      </c>
      <c r="E72" s="23">
        <v>8.1587334200000008</v>
      </c>
      <c r="F72" s="23">
        <v>1.5006046049999999</v>
      </c>
      <c r="G72" s="17">
        <v>0</v>
      </c>
      <c r="H72" s="17">
        <v>1</v>
      </c>
      <c r="I72" s="17">
        <v>0.81089034500000001</v>
      </c>
      <c r="J72" s="17">
        <v>0.18910965499999999</v>
      </c>
      <c r="K72" s="17">
        <v>0</v>
      </c>
    </row>
    <row r="73" spans="1:11" x14ac:dyDescent="0.45">
      <c r="A73" s="10" t="s">
        <v>11</v>
      </c>
      <c r="B73" s="20">
        <v>0</v>
      </c>
      <c r="C73" s="19">
        <v>97</v>
      </c>
      <c r="D73" s="19">
        <v>7.7100000000000002E-2</v>
      </c>
      <c r="E73" s="23">
        <v>1.1999999999999999E-3</v>
      </c>
      <c r="F73" s="23">
        <v>9.8400000000000007E-4</v>
      </c>
      <c r="G73" s="17">
        <v>0</v>
      </c>
      <c r="H73" s="17">
        <v>1</v>
      </c>
      <c r="I73" s="17">
        <v>0.42891414</v>
      </c>
      <c r="J73" s="17">
        <v>0.52404728199999995</v>
      </c>
      <c r="K73" s="17">
        <v>4.7E-2</v>
      </c>
    </row>
    <row r="74" spans="1:11" x14ac:dyDescent="0.45">
      <c r="A74" s="10" t="s">
        <v>11</v>
      </c>
      <c r="B74" s="20">
        <v>0.01</v>
      </c>
      <c r="C74" s="19">
        <v>291</v>
      </c>
      <c r="D74" s="19">
        <v>0.38352042800000002</v>
      </c>
      <c r="E74" s="23">
        <v>1.9300000000000001E-3</v>
      </c>
      <c r="F74" s="23">
        <v>1.66E-3</v>
      </c>
      <c r="G74" s="17">
        <v>0</v>
      </c>
      <c r="H74" s="17">
        <v>1</v>
      </c>
      <c r="I74" s="17">
        <v>0.39846609199999999</v>
      </c>
      <c r="J74" s="17">
        <v>0.59188054400000001</v>
      </c>
      <c r="K74" s="17">
        <v>9.6500000000000006E-3</v>
      </c>
    </row>
    <row r="75" spans="1:11" x14ac:dyDescent="0.45">
      <c r="A75" s="10" t="s">
        <v>11</v>
      </c>
      <c r="B75" s="20">
        <v>0.02</v>
      </c>
      <c r="C75" s="19">
        <v>483</v>
      </c>
      <c r="D75" s="19">
        <v>0.82609135300000003</v>
      </c>
      <c r="E75" s="23">
        <v>3.0100000000000001E-3</v>
      </c>
      <c r="F75" s="23">
        <v>2.32E-3</v>
      </c>
      <c r="G75" s="17">
        <v>0</v>
      </c>
      <c r="H75" s="17">
        <v>1</v>
      </c>
      <c r="I75" s="17">
        <v>0.35212741400000003</v>
      </c>
      <c r="J75" s="17">
        <v>0.64333804100000003</v>
      </c>
      <c r="K75" s="17">
        <v>4.5300000000000002E-3</v>
      </c>
    </row>
    <row r="76" spans="1:11" x14ac:dyDescent="0.45">
      <c r="A76" s="10" t="s">
        <v>11</v>
      </c>
      <c r="B76" s="20">
        <v>0.03</v>
      </c>
      <c r="C76" s="19">
        <v>673</v>
      </c>
      <c r="D76" s="19">
        <v>1.5339135500000001</v>
      </c>
      <c r="E76" s="23">
        <v>4.5999999999999999E-3</v>
      </c>
      <c r="F76" s="23">
        <v>3.6600000000000001E-3</v>
      </c>
      <c r="G76" s="17">
        <v>0</v>
      </c>
      <c r="H76" s="17">
        <v>1</v>
      </c>
      <c r="I76" s="17">
        <v>0.39970167099999998</v>
      </c>
      <c r="J76" s="17">
        <v>0.59788392700000004</v>
      </c>
      <c r="K76" s="17">
        <v>2.4099999999999998E-3</v>
      </c>
    </row>
    <row r="77" spans="1:11" x14ac:dyDescent="0.45">
      <c r="A77" s="10" t="s">
        <v>11</v>
      </c>
      <c r="B77" s="20">
        <v>0.04</v>
      </c>
      <c r="C77" s="19">
        <v>872</v>
      </c>
      <c r="D77" s="19">
        <v>2.5984259600000001</v>
      </c>
      <c r="E77" s="23">
        <v>6.1599999999999997E-3</v>
      </c>
      <c r="F77" s="23">
        <v>4.9800000000000001E-3</v>
      </c>
      <c r="G77" s="17">
        <v>0</v>
      </c>
      <c r="H77" s="17">
        <v>1</v>
      </c>
      <c r="I77" s="17">
        <v>0.37829993099999998</v>
      </c>
      <c r="J77" s="17">
        <v>0.620265556</v>
      </c>
      <c r="K77" s="17">
        <v>1.4300000000000001E-3</v>
      </c>
    </row>
    <row r="78" spans="1:11" x14ac:dyDescent="0.45">
      <c r="A78" s="10" t="s">
        <v>11</v>
      </c>
      <c r="B78" s="20">
        <v>0.05</v>
      </c>
      <c r="C78" s="19">
        <v>1063</v>
      </c>
      <c r="D78" s="19">
        <v>3.8832366770000002</v>
      </c>
      <c r="E78" s="23">
        <v>7.2399999999999999E-3</v>
      </c>
      <c r="F78" s="23">
        <v>6.4000000000000003E-3</v>
      </c>
      <c r="G78" s="17">
        <v>0</v>
      </c>
      <c r="H78" s="17">
        <v>1</v>
      </c>
      <c r="I78" s="17">
        <v>0.38300045500000002</v>
      </c>
      <c r="J78" s="17">
        <v>0.61603253999999996</v>
      </c>
      <c r="K78" s="17">
        <v>9.6699999999999998E-4</v>
      </c>
    </row>
    <row r="79" spans="1:11" x14ac:dyDescent="0.45">
      <c r="A79" s="10" t="s">
        <v>11</v>
      </c>
      <c r="B79" s="20">
        <v>0.06</v>
      </c>
      <c r="C79" s="19">
        <v>1255</v>
      </c>
      <c r="D79" s="19">
        <v>5.3879086279999999</v>
      </c>
      <c r="E79" s="23">
        <v>8.5800000000000008E-3</v>
      </c>
      <c r="F79" s="23">
        <v>7.3699999999999998E-3</v>
      </c>
      <c r="G79" s="17">
        <v>0</v>
      </c>
      <c r="H79" s="17">
        <v>1</v>
      </c>
      <c r="I79" s="17">
        <v>0.37087569100000001</v>
      </c>
      <c r="J79" s="17">
        <v>0.62841418800000004</v>
      </c>
      <c r="K79" s="17">
        <v>7.1000000000000002E-4</v>
      </c>
    </row>
    <row r="80" spans="1:11" x14ac:dyDescent="0.45">
      <c r="A80" s="10" t="s">
        <v>11</v>
      </c>
      <c r="B80" s="20">
        <v>7.0000000000000007E-2</v>
      </c>
      <c r="C80" s="19">
        <v>1452</v>
      </c>
      <c r="D80" s="19">
        <v>7.2105416739999999</v>
      </c>
      <c r="E80" s="23">
        <v>9.92E-3</v>
      </c>
      <c r="F80" s="23">
        <v>8.5100000000000002E-3</v>
      </c>
      <c r="G80" s="17">
        <v>0</v>
      </c>
      <c r="H80" s="17">
        <v>1</v>
      </c>
      <c r="I80" s="17">
        <v>0.39958432300000002</v>
      </c>
      <c r="J80" s="17">
        <v>0.59989157299999996</v>
      </c>
      <c r="K80" s="17">
        <v>5.2400000000000005E-4</v>
      </c>
    </row>
    <row r="81" spans="1:11" x14ac:dyDescent="0.45">
      <c r="A81" s="10" t="s">
        <v>11</v>
      </c>
      <c r="B81" s="20">
        <v>0.08</v>
      </c>
      <c r="C81" s="19">
        <v>1644</v>
      </c>
      <c r="D81" s="19">
        <v>9.165079317</v>
      </c>
      <c r="E81" s="23">
        <v>1.06E-2</v>
      </c>
      <c r="F81" s="23">
        <v>9.5499999999999995E-3</v>
      </c>
      <c r="G81" s="17">
        <v>0</v>
      </c>
      <c r="H81" s="17">
        <v>1</v>
      </c>
      <c r="I81" s="17">
        <v>0.407856622</v>
      </c>
      <c r="J81" s="17">
        <v>0.59172380700000005</v>
      </c>
      <c r="K81" s="17">
        <v>4.2000000000000002E-4</v>
      </c>
    </row>
    <row r="82" spans="1:11" x14ac:dyDescent="0.45">
      <c r="A82" s="10" t="s">
        <v>11</v>
      </c>
      <c r="B82" s="20">
        <v>0.09</v>
      </c>
      <c r="C82" s="19">
        <v>1840</v>
      </c>
      <c r="D82" s="19">
        <v>11.350378449999999</v>
      </c>
      <c r="E82" s="23">
        <v>1.1599999999999999E-2</v>
      </c>
      <c r="F82" s="23">
        <v>1.04E-2</v>
      </c>
      <c r="G82" s="17">
        <v>0</v>
      </c>
      <c r="H82" s="17">
        <v>1</v>
      </c>
      <c r="I82" s="17">
        <v>0.468718886</v>
      </c>
      <c r="J82" s="17">
        <v>0.529838904</v>
      </c>
      <c r="K82" s="17">
        <v>1.4400000000000001E-3</v>
      </c>
    </row>
    <row r="83" spans="1:11" x14ac:dyDescent="0.45">
      <c r="A83" s="10" t="s">
        <v>11</v>
      </c>
      <c r="B83" s="20">
        <v>0.1</v>
      </c>
      <c r="C83" s="19">
        <v>2036</v>
      </c>
      <c r="D83" s="19">
        <v>13.742125570000001</v>
      </c>
      <c r="E83" s="23">
        <v>1.2800000000000001E-2</v>
      </c>
      <c r="F83" s="23">
        <v>1.1246824000000001E-2</v>
      </c>
      <c r="G83" s="17">
        <v>0</v>
      </c>
      <c r="H83" s="17">
        <v>1</v>
      </c>
      <c r="I83" s="17">
        <v>0.50144624999999998</v>
      </c>
      <c r="J83" s="17">
        <v>0.49735987999999998</v>
      </c>
      <c r="K83" s="17">
        <v>1.1900000000000001E-3</v>
      </c>
    </row>
    <row r="84" spans="1:11" x14ac:dyDescent="0.45">
      <c r="A84" s="10" t="s">
        <v>11</v>
      </c>
      <c r="B84" s="20">
        <v>0.11</v>
      </c>
      <c r="C84" s="19">
        <v>2231</v>
      </c>
      <c r="D84" s="19">
        <v>16.33779251</v>
      </c>
      <c r="E84" s="23">
        <v>1.3899999999999999E-2</v>
      </c>
      <c r="F84" s="23">
        <v>1.2200000000000001E-2</v>
      </c>
      <c r="G84" s="17">
        <v>0</v>
      </c>
      <c r="H84" s="17">
        <v>1</v>
      </c>
      <c r="I84" s="17">
        <v>0.51579912900000002</v>
      </c>
      <c r="J84" s="17">
        <v>0.48319295699999998</v>
      </c>
      <c r="K84" s="17">
        <v>1.01E-3</v>
      </c>
    </row>
    <row r="85" spans="1:11" x14ac:dyDescent="0.45">
      <c r="A85" s="10" t="s">
        <v>11</v>
      </c>
      <c r="B85" s="20">
        <v>0.12</v>
      </c>
      <c r="C85" s="19">
        <v>2414</v>
      </c>
      <c r="D85" s="19">
        <v>18.990198700000001</v>
      </c>
      <c r="E85" s="23">
        <v>1.5100000000000001E-2</v>
      </c>
      <c r="F85" s="23">
        <v>1.3100000000000001E-2</v>
      </c>
      <c r="G85" s="17">
        <v>0</v>
      </c>
      <c r="H85" s="17">
        <v>1</v>
      </c>
      <c r="I85" s="17">
        <v>0.48806393100000001</v>
      </c>
      <c r="J85" s="17">
        <v>0.511070629</v>
      </c>
      <c r="K85" s="17">
        <v>8.6499999999999999E-4</v>
      </c>
    </row>
    <row r="86" spans="1:11" x14ac:dyDescent="0.45">
      <c r="A86" s="10" t="s">
        <v>11</v>
      </c>
      <c r="B86" s="20">
        <v>0.13</v>
      </c>
      <c r="C86" s="19">
        <v>2609</v>
      </c>
      <c r="D86" s="19">
        <v>21.98276495</v>
      </c>
      <c r="E86" s="23">
        <v>1.5599999999999999E-2</v>
      </c>
      <c r="F86" s="23">
        <v>1.41E-2</v>
      </c>
      <c r="G86" s="17">
        <v>0</v>
      </c>
      <c r="H86" s="17">
        <v>1</v>
      </c>
      <c r="I86" s="17">
        <v>0.49025013200000001</v>
      </c>
      <c r="J86" s="17">
        <v>0.50900837799999998</v>
      </c>
      <c r="K86" s="17">
        <v>7.4100000000000001E-4</v>
      </c>
    </row>
    <row r="87" spans="1:11" x14ac:dyDescent="0.45">
      <c r="A87" s="10" t="s">
        <v>11</v>
      </c>
      <c r="B87" s="20">
        <v>0.14000000000000001</v>
      </c>
      <c r="C87" s="19">
        <v>2820</v>
      </c>
      <c r="D87" s="19">
        <v>25.344768500000001</v>
      </c>
      <c r="E87" s="23">
        <v>1.61E-2</v>
      </c>
      <c r="F87" s="23">
        <v>1.49E-2</v>
      </c>
      <c r="G87" s="17">
        <v>0</v>
      </c>
      <c r="H87" s="17">
        <v>1</v>
      </c>
      <c r="I87" s="17">
        <v>0.46403742999999997</v>
      </c>
      <c r="J87" s="17">
        <v>0.53531360800000005</v>
      </c>
      <c r="K87" s="17">
        <v>6.4899999999999995E-4</v>
      </c>
    </row>
    <row r="88" spans="1:11" x14ac:dyDescent="0.45">
      <c r="A88" s="10" t="s">
        <v>11</v>
      </c>
      <c r="B88" s="20">
        <v>0.15</v>
      </c>
      <c r="C88" s="19">
        <v>3007</v>
      </c>
      <c r="D88" s="19">
        <v>28.434510970000002</v>
      </c>
      <c r="E88" s="23">
        <v>1.6799999999999999E-2</v>
      </c>
      <c r="F88" s="23">
        <v>1.55E-2</v>
      </c>
      <c r="G88" s="17">
        <v>0</v>
      </c>
      <c r="H88" s="17">
        <v>1</v>
      </c>
      <c r="I88" s="17">
        <v>0.46593488199999999</v>
      </c>
      <c r="J88" s="17">
        <v>0.53348688799999999</v>
      </c>
      <c r="K88" s="17">
        <v>5.7799999999999995E-4</v>
      </c>
    </row>
    <row r="89" spans="1:11" x14ac:dyDescent="0.45">
      <c r="A89" s="10" t="s">
        <v>11</v>
      </c>
      <c r="B89" s="20">
        <v>0.16</v>
      </c>
      <c r="C89" s="19">
        <v>3195</v>
      </c>
      <c r="D89" s="19">
        <v>31.72961312</v>
      </c>
      <c r="E89" s="23">
        <v>1.8100000000000002E-2</v>
      </c>
      <c r="F89" s="23">
        <v>1.6199999999999999E-2</v>
      </c>
      <c r="G89" s="17">
        <v>0</v>
      </c>
      <c r="H89" s="17">
        <v>1</v>
      </c>
      <c r="I89" s="17">
        <v>0.47326052099999999</v>
      </c>
      <c r="J89" s="17">
        <v>0.52621978300000005</v>
      </c>
      <c r="K89" s="17">
        <v>5.1999999999999995E-4</v>
      </c>
    </row>
    <row r="90" spans="1:11" x14ac:dyDescent="0.45">
      <c r="A90" s="10" t="s">
        <v>11</v>
      </c>
      <c r="B90" s="20">
        <v>0.17</v>
      </c>
      <c r="C90" s="19">
        <v>3394</v>
      </c>
      <c r="D90" s="19">
        <v>35.354150590000003</v>
      </c>
      <c r="E90" s="23">
        <v>1.8599999999999998E-2</v>
      </c>
      <c r="F90" s="23">
        <v>1.6799999999999999E-2</v>
      </c>
      <c r="G90" s="17">
        <v>0</v>
      </c>
      <c r="H90" s="17">
        <v>1</v>
      </c>
      <c r="I90" s="17">
        <v>0.45409587899999998</v>
      </c>
      <c r="J90" s="17">
        <v>0.54543963399999995</v>
      </c>
      <c r="K90" s="17">
        <v>4.64E-4</v>
      </c>
    </row>
    <row r="91" spans="1:11" x14ac:dyDescent="0.45">
      <c r="A91" s="10" t="s">
        <v>11</v>
      </c>
      <c r="B91" s="20">
        <v>0.18</v>
      </c>
      <c r="C91" s="19">
        <v>3586</v>
      </c>
      <c r="D91" s="19">
        <v>39.049009220000002</v>
      </c>
      <c r="E91" s="23">
        <v>1.9699999999999999E-2</v>
      </c>
      <c r="F91" s="23">
        <v>1.7500000000000002E-2</v>
      </c>
      <c r="G91" s="17">
        <v>0</v>
      </c>
      <c r="H91" s="17">
        <v>1</v>
      </c>
      <c r="I91" s="17">
        <v>0.47058299599999998</v>
      </c>
      <c r="J91" s="17">
        <v>0.52899369399999996</v>
      </c>
      <c r="K91" s="17">
        <v>4.2299999999999998E-4</v>
      </c>
    </row>
    <row r="92" spans="1:11" x14ac:dyDescent="0.45">
      <c r="A92" s="10" t="s">
        <v>11</v>
      </c>
      <c r="B92" s="20">
        <v>0.19</v>
      </c>
      <c r="C92" s="19">
        <v>3756</v>
      </c>
      <c r="D92" s="19">
        <v>42.495962400000003</v>
      </c>
      <c r="E92" s="23">
        <v>2.0799999999999999E-2</v>
      </c>
      <c r="F92" s="23">
        <v>1.83E-2</v>
      </c>
      <c r="G92" s="17">
        <v>0</v>
      </c>
      <c r="H92" s="17">
        <v>1</v>
      </c>
      <c r="I92" s="17">
        <v>0.46709152300000001</v>
      </c>
      <c r="J92" s="17">
        <v>0.532517935</v>
      </c>
      <c r="K92" s="17">
        <v>3.9100000000000002E-4</v>
      </c>
    </row>
    <row r="93" spans="1:11" x14ac:dyDescent="0.45">
      <c r="A93" s="10" t="s">
        <v>11</v>
      </c>
      <c r="B93" s="20">
        <v>0.2</v>
      </c>
      <c r="C93" s="19">
        <v>3962</v>
      </c>
      <c r="D93" s="19">
        <v>46.834502860000001</v>
      </c>
      <c r="E93" s="23">
        <v>2.1399999999999999E-2</v>
      </c>
      <c r="F93" s="23">
        <v>1.9099999999999999E-2</v>
      </c>
      <c r="G93" s="17">
        <v>0</v>
      </c>
      <c r="H93" s="17">
        <v>1</v>
      </c>
      <c r="I93" s="17">
        <v>0.47644213299999999</v>
      </c>
      <c r="J93" s="17">
        <v>0.523200581</v>
      </c>
      <c r="K93" s="17">
        <v>3.57E-4</v>
      </c>
    </row>
    <row r="94" spans="1:11" x14ac:dyDescent="0.45">
      <c r="A94" s="10" t="s">
        <v>11</v>
      </c>
      <c r="B94" s="20">
        <v>0.21</v>
      </c>
      <c r="C94" s="19">
        <v>4168</v>
      </c>
      <c r="D94" s="19">
        <v>51.271982149999999</v>
      </c>
      <c r="E94" s="23">
        <v>2.1899999999999999E-2</v>
      </c>
      <c r="F94" s="23">
        <v>1.9900000000000001E-2</v>
      </c>
      <c r="G94" s="17">
        <v>0</v>
      </c>
      <c r="H94" s="17">
        <v>1</v>
      </c>
      <c r="I94" s="17">
        <v>0.46579556999999999</v>
      </c>
      <c r="J94" s="17">
        <v>0.53387631899999999</v>
      </c>
      <c r="K94" s="17">
        <v>3.28E-4</v>
      </c>
    </row>
    <row r="95" spans="1:11" x14ac:dyDescent="0.45">
      <c r="A95" s="10" t="s">
        <v>11</v>
      </c>
      <c r="B95" s="20">
        <v>0.22</v>
      </c>
      <c r="C95" s="19">
        <v>4354</v>
      </c>
      <c r="D95" s="19">
        <v>55.37530082</v>
      </c>
      <c r="E95" s="23">
        <v>2.24E-2</v>
      </c>
      <c r="F95" s="23">
        <v>2.0500000000000001E-2</v>
      </c>
      <c r="G95" s="17">
        <v>0</v>
      </c>
      <c r="H95" s="17">
        <v>1</v>
      </c>
      <c r="I95" s="17">
        <v>0.47543024099999998</v>
      </c>
      <c r="J95" s="17">
        <v>0.52426704700000004</v>
      </c>
      <c r="K95" s="17">
        <v>3.0299999999999999E-4</v>
      </c>
    </row>
    <row r="96" spans="1:11" x14ac:dyDescent="0.45">
      <c r="A96" s="10" t="s">
        <v>11</v>
      </c>
      <c r="B96" s="20">
        <v>0.23</v>
      </c>
      <c r="C96" s="19">
        <v>4576</v>
      </c>
      <c r="D96" s="19">
        <v>60.390343780000002</v>
      </c>
      <c r="E96" s="23">
        <v>2.3099999999999999E-2</v>
      </c>
      <c r="F96" s="23">
        <v>2.12E-2</v>
      </c>
      <c r="G96" s="17">
        <v>0</v>
      </c>
      <c r="H96" s="17">
        <v>1</v>
      </c>
      <c r="I96" s="17">
        <v>0.46186566600000001</v>
      </c>
      <c r="J96" s="17">
        <v>0.53785817400000002</v>
      </c>
      <c r="K96" s="17">
        <v>2.7599999999999999E-4</v>
      </c>
    </row>
    <row r="97" spans="1:11" x14ac:dyDescent="0.45">
      <c r="A97" s="10" t="s">
        <v>11</v>
      </c>
      <c r="B97" s="20">
        <v>0.24</v>
      </c>
      <c r="C97" s="19">
        <v>4752</v>
      </c>
      <c r="D97" s="19">
        <v>64.550976890000001</v>
      </c>
      <c r="E97" s="23">
        <v>2.4E-2</v>
      </c>
      <c r="F97" s="23">
        <v>2.18E-2</v>
      </c>
      <c r="G97" s="17">
        <v>0</v>
      </c>
      <c r="H97" s="17">
        <v>1</v>
      </c>
      <c r="I97" s="17">
        <v>0.46907473</v>
      </c>
      <c r="J97" s="17">
        <v>0.53066488000000001</v>
      </c>
      <c r="K97" s="17">
        <v>2.5999999999999998E-4</v>
      </c>
    </row>
    <row r="98" spans="1:11" x14ac:dyDescent="0.45">
      <c r="A98" s="10" t="s">
        <v>11</v>
      </c>
      <c r="B98" s="20">
        <v>0.25</v>
      </c>
      <c r="C98" s="19">
        <v>4942</v>
      </c>
      <c r="D98" s="19">
        <v>69.178616860000005</v>
      </c>
      <c r="E98" s="23">
        <v>2.4500000000000001E-2</v>
      </c>
      <c r="F98" s="23">
        <v>2.2200000000000001E-2</v>
      </c>
      <c r="G98" s="17">
        <v>0</v>
      </c>
      <c r="H98" s="17">
        <v>1</v>
      </c>
      <c r="I98" s="17">
        <v>0.45527899799999999</v>
      </c>
      <c r="J98" s="17">
        <v>0.54447726200000002</v>
      </c>
      <c r="K98" s="17">
        <v>2.4399999999999999E-4</v>
      </c>
    </row>
    <row r="99" spans="1:11" x14ac:dyDescent="0.45">
      <c r="A99" s="10" t="s">
        <v>11</v>
      </c>
      <c r="B99" s="20">
        <v>0.26</v>
      </c>
      <c r="C99" s="19">
        <v>5134</v>
      </c>
      <c r="D99" s="19">
        <v>73.920889579999994</v>
      </c>
      <c r="E99" s="23">
        <v>2.4899999999999999E-2</v>
      </c>
      <c r="F99" s="23">
        <v>2.29E-2</v>
      </c>
      <c r="G99" s="17">
        <v>0</v>
      </c>
      <c r="H99" s="17">
        <v>1</v>
      </c>
      <c r="I99" s="17">
        <v>0.456686119</v>
      </c>
      <c r="J99" s="17">
        <v>0.54308709799999999</v>
      </c>
      <c r="K99" s="17">
        <v>2.2699999999999999E-4</v>
      </c>
    </row>
    <row r="100" spans="1:11" x14ac:dyDescent="0.45">
      <c r="A100" s="10" t="s">
        <v>11</v>
      </c>
      <c r="B100" s="20">
        <v>0.27</v>
      </c>
      <c r="C100" s="19">
        <v>5313</v>
      </c>
      <c r="D100" s="19">
        <v>78.439291150000003</v>
      </c>
      <c r="E100" s="23">
        <v>2.5499999999999998E-2</v>
      </c>
      <c r="F100" s="23">
        <v>2.3400000000000001E-2</v>
      </c>
      <c r="G100" s="17">
        <v>0</v>
      </c>
      <c r="H100" s="17">
        <v>1</v>
      </c>
      <c r="I100" s="17">
        <v>0.44537690800000002</v>
      </c>
      <c r="J100" s="17">
        <v>0.55441034199999994</v>
      </c>
      <c r="K100" s="17">
        <v>2.13E-4</v>
      </c>
    </row>
    <row r="101" spans="1:11" x14ac:dyDescent="0.45">
      <c r="A101" s="10" t="s">
        <v>11</v>
      </c>
      <c r="B101" s="20">
        <v>0.28000000000000003</v>
      </c>
      <c r="C101" s="19">
        <v>5545</v>
      </c>
      <c r="D101" s="19">
        <v>84.463886220000006</v>
      </c>
      <c r="E101" s="23">
        <v>2.6700000000000002E-2</v>
      </c>
      <c r="F101" s="23">
        <v>2.4E-2</v>
      </c>
      <c r="G101" s="17">
        <v>0</v>
      </c>
      <c r="H101" s="17">
        <v>1</v>
      </c>
      <c r="I101" s="17">
        <v>0.43323561399999999</v>
      </c>
      <c r="J101" s="17">
        <v>0.566566915</v>
      </c>
      <c r="K101" s="17">
        <v>1.9699999999999999E-4</v>
      </c>
    </row>
    <row r="102" spans="1:11" x14ac:dyDescent="0.45">
      <c r="A102" s="10" t="s">
        <v>11</v>
      </c>
      <c r="B102" s="20">
        <v>0.28999999999999998</v>
      </c>
      <c r="C102" s="19">
        <v>5713</v>
      </c>
      <c r="D102" s="19">
        <v>89.03817196</v>
      </c>
      <c r="E102" s="23">
        <v>2.7699999999999999E-2</v>
      </c>
      <c r="F102" s="23">
        <v>2.46E-2</v>
      </c>
      <c r="G102" s="17">
        <v>0</v>
      </c>
      <c r="H102" s="17">
        <v>1</v>
      </c>
      <c r="I102" s="17">
        <v>0.42862000500000003</v>
      </c>
      <c r="J102" s="17">
        <v>0.57119209599999998</v>
      </c>
      <c r="K102" s="17">
        <v>1.8799999999999999E-4</v>
      </c>
    </row>
    <row r="103" spans="1:11" x14ac:dyDescent="0.45">
      <c r="A103" s="10" t="s">
        <v>11</v>
      </c>
      <c r="B103" s="20">
        <v>0.3</v>
      </c>
      <c r="C103" s="19">
        <v>5869</v>
      </c>
      <c r="D103" s="19">
        <v>93.373848679999995</v>
      </c>
      <c r="E103" s="23">
        <v>2.81E-2</v>
      </c>
      <c r="F103" s="23">
        <v>2.5100000000000001E-2</v>
      </c>
      <c r="G103" s="17">
        <v>0</v>
      </c>
      <c r="H103" s="17">
        <v>1</v>
      </c>
      <c r="I103" s="17">
        <v>0.42192970400000002</v>
      </c>
      <c r="J103" s="17">
        <v>0.57789038299999995</v>
      </c>
      <c r="K103" s="17">
        <v>1.8000000000000001E-4</v>
      </c>
    </row>
    <row r="104" spans="1:11" x14ac:dyDescent="0.45">
      <c r="A104" s="10" t="s">
        <v>11</v>
      </c>
      <c r="B104" s="20">
        <v>0.31</v>
      </c>
      <c r="C104" s="19">
        <v>6103</v>
      </c>
      <c r="D104" s="19">
        <v>100.094797</v>
      </c>
      <c r="E104" s="23">
        <v>2.9600000000000001E-2</v>
      </c>
      <c r="F104" s="23">
        <v>2.5899999999999999E-2</v>
      </c>
      <c r="G104" s="17">
        <v>0</v>
      </c>
      <c r="H104" s="17">
        <v>1</v>
      </c>
      <c r="I104" s="17">
        <v>0.43030006900000001</v>
      </c>
      <c r="J104" s="17">
        <v>0.56953211800000003</v>
      </c>
      <c r="K104" s="17">
        <v>1.6799999999999999E-4</v>
      </c>
    </row>
    <row r="105" spans="1:11" x14ac:dyDescent="0.45">
      <c r="A105" s="10" t="s">
        <v>11</v>
      </c>
      <c r="B105" s="20">
        <v>0.32</v>
      </c>
      <c r="C105" s="19">
        <v>6306</v>
      </c>
      <c r="D105" s="19">
        <v>106.188326</v>
      </c>
      <c r="E105" s="23">
        <v>3.04E-2</v>
      </c>
      <c r="F105" s="23">
        <v>2.6599999999999999E-2</v>
      </c>
      <c r="G105" s="17">
        <v>0</v>
      </c>
      <c r="H105" s="17">
        <v>1</v>
      </c>
      <c r="I105" s="17">
        <v>0.42646217199999997</v>
      </c>
      <c r="J105" s="17">
        <v>0.57337928100000002</v>
      </c>
      <c r="K105" s="17">
        <v>1.5899999999999999E-4</v>
      </c>
    </row>
    <row r="106" spans="1:11" x14ac:dyDescent="0.45">
      <c r="A106" s="10" t="s">
        <v>11</v>
      </c>
      <c r="B106" s="20">
        <v>0.33</v>
      </c>
      <c r="C106" s="19">
        <v>6443</v>
      </c>
      <c r="D106" s="19">
        <v>110.4195529</v>
      </c>
      <c r="E106" s="23">
        <v>3.1399999999999997E-2</v>
      </c>
      <c r="F106" s="23">
        <v>2.7199999999999998E-2</v>
      </c>
      <c r="G106" s="17">
        <v>0</v>
      </c>
      <c r="H106" s="17">
        <v>1</v>
      </c>
      <c r="I106" s="17">
        <v>0.42304137800000002</v>
      </c>
      <c r="J106" s="17">
        <v>0.57680602199999997</v>
      </c>
      <c r="K106" s="17">
        <v>1.5300000000000001E-4</v>
      </c>
    </row>
    <row r="107" spans="1:11" x14ac:dyDescent="0.45">
      <c r="A107" s="10" t="s">
        <v>11</v>
      </c>
      <c r="B107" s="20">
        <v>0.34</v>
      </c>
      <c r="C107" s="19">
        <v>6685</v>
      </c>
      <c r="D107" s="19">
        <v>118.10543060000001</v>
      </c>
      <c r="E107" s="23">
        <v>3.2399999999999998E-2</v>
      </c>
      <c r="F107" s="23">
        <v>2.8199999999999999E-2</v>
      </c>
      <c r="G107" s="17">
        <v>0</v>
      </c>
      <c r="H107" s="17">
        <v>1</v>
      </c>
      <c r="I107" s="17">
        <v>0.44030748600000003</v>
      </c>
      <c r="J107" s="17">
        <v>0.55954988400000005</v>
      </c>
      <c r="K107" s="17">
        <v>1.4300000000000001E-4</v>
      </c>
    </row>
    <row r="108" spans="1:11" x14ac:dyDescent="0.45">
      <c r="A108" s="10" t="s">
        <v>11</v>
      </c>
      <c r="B108" s="20">
        <v>0.35</v>
      </c>
      <c r="C108" s="19">
        <v>6855</v>
      </c>
      <c r="D108" s="19">
        <v>123.6735183</v>
      </c>
      <c r="E108" s="23">
        <v>3.3099999999999997E-2</v>
      </c>
      <c r="F108" s="23">
        <v>2.8899999999999999E-2</v>
      </c>
      <c r="G108" s="17">
        <v>0</v>
      </c>
      <c r="H108" s="17">
        <v>1</v>
      </c>
      <c r="I108" s="17">
        <v>0.43679464800000001</v>
      </c>
      <c r="J108" s="17">
        <v>0.56306846899999996</v>
      </c>
      <c r="K108" s="17">
        <v>1.37E-4</v>
      </c>
    </row>
    <row r="109" spans="1:11" x14ac:dyDescent="0.45">
      <c r="A109" s="10" t="s">
        <v>11</v>
      </c>
      <c r="B109" s="20">
        <v>0.36</v>
      </c>
      <c r="C109" s="19">
        <v>7081</v>
      </c>
      <c r="D109" s="19">
        <v>131.25383719999999</v>
      </c>
      <c r="E109" s="23">
        <v>3.4299999999999997E-2</v>
      </c>
      <c r="F109" s="23">
        <v>2.98E-2</v>
      </c>
      <c r="G109" s="17">
        <v>0</v>
      </c>
      <c r="H109" s="17">
        <v>1</v>
      </c>
      <c r="I109" s="17">
        <v>0.44922108199999999</v>
      </c>
      <c r="J109" s="17">
        <v>0.55064996099999997</v>
      </c>
      <c r="K109" s="17">
        <v>1.2899999999999999E-4</v>
      </c>
    </row>
    <row r="110" spans="1:11" x14ac:dyDescent="0.45">
      <c r="A110" s="10" t="s">
        <v>11</v>
      </c>
      <c r="B110" s="20">
        <v>0.37</v>
      </c>
      <c r="C110" s="19">
        <v>7244</v>
      </c>
      <c r="D110" s="19">
        <v>136.9194038</v>
      </c>
      <c r="E110" s="23">
        <v>3.5299999999999998E-2</v>
      </c>
      <c r="F110" s="23">
        <v>3.0499999999999999E-2</v>
      </c>
      <c r="G110" s="17">
        <v>0</v>
      </c>
      <c r="H110" s="17">
        <v>1</v>
      </c>
      <c r="I110" s="17">
        <v>0.465161726</v>
      </c>
      <c r="J110" s="17">
        <v>0.53471444999999995</v>
      </c>
      <c r="K110" s="17">
        <v>1.2400000000000001E-4</v>
      </c>
    </row>
    <row r="111" spans="1:11" x14ac:dyDescent="0.45">
      <c r="A111" s="10" t="s">
        <v>11</v>
      </c>
      <c r="B111" s="20">
        <v>0.38</v>
      </c>
      <c r="C111" s="19">
        <v>7462</v>
      </c>
      <c r="D111" s="19">
        <v>144.7351195</v>
      </c>
      <c r="E111" s="23">
        <v>3.6700000000000003E-2</v>
      </c>
      <c r="F111" s="23">
        <v>3.15E-2</v>
      </c>
      <c r="G111" s="17">
        <v>0</v>
      </c>
      <c r="H111" s="17">
        <v>1</v>
      </c>
      <c r="I111" s="17">
        <v>0.482939226</v>
      </c>
      <c r="J111" s="17">
        <v>0.51694379999999995</v>
      </c>
      <c r="K111" s="17">
        <v>1.17E-4</v>
      </c>
    </row>
    <row r="112" spans="1:11" x14ac:dyDescent="0.45">
      <c r="A112" s="10" t="s">
        <v>11</v>
      </c>
      <c r="B112" s="20">
        <v>0.39</v>
      </c>
      <c r="C112" s="19">
        <v>7657</v>
      </c>
      <c r="D112" s="19">
        <v>152.07634160000001</v>
      </c>
      <c r="E112" s="23">
        <v>3.8699999999999998E-2</v>
      </c>
      <c r="F112" s="23">
        <v>3.2399999999999998E-2</v>
      </c>
      <c r="G112" s="17">
        <v>0</v>
      </c>
      <c r="H112" s="17">
        <v>1</v>
      </c>
      <c r="I112" s="17">
        <v>0.48891532100000001</v>
      </c>
      <c r="J112" s="17">
        <v>0.51097326200000004</v>
      </c>
      <c r="K112" s="17">
        <v>1.11E-4</v>
      </c>
    </row>
    <row r="113" spans="1:11" x14ac:dyDescent="0.45">
      <c r="A113" s="10" t="s">
        <v>11</v>
      </c>
      <c r="B113" s="20">
        <v>0.4</v>
      </c>
      <c r="C113" s="19">
        <v>7858</v>
      </c>
      <c r="D113" s="19">
        <v>159.98806189999999</v>
      </c>
      <c r="E113" s="23">
        <v>3.9800000000000002E-2</v>
      </c>
      <c r="F113" s="23">
        <v>3.3399999999999999E-2</v>
      </c>
      <c r="G113" s="17">
        <v>0</v>
      </c>
      <c r="H113" s="17">
        <v>1</v>
      </c>
      <c r="I113" s="17">
        <v>0.49411473900000003</v>
      </c>
      <c r="J113" s="17">
        <v>0.505779541</v>
      </c>
      <c r="K113" s="17">
        <v>1.06E-4</v>
      </c>
    </row>
    <row r="114" spans="1:11" x14ac:dyDescent="0.45">
      <c r="A114" s="10" t="s">
        <v>11</v>
      </c>
      <c r="B114" s="20">
        <v>0.41</v>
      </c>
      <c r="C114" s="19">
        <v>8042</v>
      </c>
      <c r="D114" s="19">
        <v>167.43989139999999</v>
      </c>
      <c r="E114" s="23">
        <v>4.1000000000000002E-2</v>
      </c>
      <c r="F114" s="23">
        <v>3.44E-2</v>
      </c>
      <c r="G114" s="17">
        <v>0</v>
      </c>
      <c r="H114" s="17">
        <v>1</v>
      </c>
      <c r="I114" s="17">
        <v>0.50739012299999997</v>
      </c>
      <c r="J114" s="17">
        <v>0.49250871499999999</v>
      </c>
      <c r="K114" s="17">
        <v>1.01E-4</v>
      </c>
    </row>
    <row r="115" spans="1:11" x14ac:dyDescent="0.45">
      <c r="A115" s="10" t="s">
        <v>11</v>
      </c>
      <c r="B115" s="20">
        <v>0.42</v>
      </c>
      <c r="C115" s="19">
        <v>8219</v>
      </c>
      <c r="D115" s="19">
        <v>174.80052130000001</v>
      </c>
      <c r="E115" s="23">
        <v>4.2200000000000001E-2</v>
      </c>
      <c r="F115" s="23">
        <v>3.5299999999999998E-2</v>
      </c>
      <c r="G115" s="17">
        <v>0</v>
      </c>
      <c r="H115" s="17">
        <v>1</v>
      </c>
      <c r="I115" s="17">
        <v>0.51628621399999997</v>
      </c>
      <c r="J115" s="17">
        <v>0.48361647899999999</v>
      </c>
      <c r="K115" s="17">
        <v>9.7299999999999993E-5</v>
      </c>
    </row>
    <row r="116" spans="1:11" x14ac:dyDescent="0.45">
      <c r="A116" s="10" t="s">
        <v>11</v>
      </c>
      <c r="B116" s="20">
        <v>0.43</v>
      </c>
      <c r="C116" s="19">
        <v>8435</v>
      </c>
      <c r="D116" s="19">
        <v>184.089538</v>
      </c>
      <c r="E116" s="23">
        <v>4.3900000000000002E-2</v>
      </c>
      <c r="F116" s="23">
        <v>3.6499999999999998E-2</v>
      </c>
      <c r="G116" s="17">
        <v>0</v>
      </c>
      <c r="H116" s="17">
        <v>1</v>
      </c>
      <c r="I116" s="17">
        <v>0.52122769199999996</v>
      </c>
      <c r="J116" s="17">
        <v>0.47867996699999998</v>
      </c>
      <c r="K116" s="17">
        <v>9.2299999999999994E-5</v>
      </c>
    </row>
    <row r="117" spans="1:11" x14ac:dyDescent="0.45">
      <c r="A117" s="10" t="s">
        <v>11</v>
      </c>
      <c r="B117" s="20">
        <v>0.44</v>
      </c>
      <c r="C117" s="19">
        <v>8630</v>
      </c>
      <c r="D117" s="19">
        <v>192.8963832</v>
      </c>
      <c r="E117" s="23">
        <v>4.6100000000000002E-2</v>
      </c>
      <c r="F117" s="23">
        <v>3.7600000000000001E-2</v>
      </c>
      <c r="G117" s="17">
        <v>0</v>
      </c>
      <c r="H117" s="17">
        <v>1</v>
      </c>
      <c r="I117" s="17">
        <v>0.52448259500000005</v>
      </c>
      <c r="J117" s="17">
        <v>0.47542947899999999</v>
      </c>
      <c r="K117" s="17">
        <v>8.7899999999999995E-5</v>
      </c>
    </row>
    <row r="118" spans="1:11" x14ac:dyDescent="0.45">
      <c r="A118" s="10" t="s">
        <v>11</v>
      </c>
      <c r="B118" s="20">
        <v>0.45</v>
      </c>
      <c r="C118" s="19">
        <v>8826</v>
      </c>
      <c r="D118" s="19">
        <v>202.09588009999999</v>
      </c>
      <c r="E118" s="23">
        <v>4.7699999999999999E-2</v>
      </c>
      <c r="F118" s="23">
        <v>3.8899999999999997E-2</v>
      </c>
      <c r="G118" s="17">
        <v>0</v>
      </c>
      <c r="H118" s="17">
        <v>1</v>
      </c>
      <c r="I118" s="17">
        <v>0.53336030300000004</v>
      </c>
      <c r="J118" s="17">
        <v>0.46655568400000003</v>
      </c>
      <c r="K118" s="17">
        <v>8.3999999999999995E-5</v>
      </c>
    </row>
    <row r="119" spans="1:11" x14ac:dyDescent="0.45">
      <c r="A119" s="10" t="s">
        <v>11</v>
      </c>
      <c r="B119" s="20">
        <v>0.46</v>
      </c>
      <c r="C119" s="19">
        <v>9013</v>
      </c>
      <c r="D119" s="19">
        <v>211.2507023</v>
      </c>
      <c r="E119" s="23">
        <v>4.99E-2</v>
      </c>
      <c r="F119" s="23">
        <v>4.0106537999999997E-2</v>
      </c>
      <c r="G119" s="17">
        <v>0</v>
      </c>
      <c r="H119" s="17">
        <v>1</v>
      </c>
      <c r="I119" s="17">
        <v>0.53670539100000003</v>
      </c>
      <c r="J119" s="17">
        <v>0.46321416900000001</v>
      </c>
      <c r="K119" s="17">
        <v>8.0400000000000003E-5</v>
      </c>
    </row>
    <row r="120" spans="1:11" x14ac:dyDescent="0.45">
      <c r="A120" s="10" t="s">
        <v>11</v>
      </c>
      <c r="B120" s="20">
        <v>0.47</v>
      </c>
      <c r="C120" s="19">
        <v>9192</v>
      </c>
      <c r="D120" s="19">
        <v>220.3163452</v>
      </c>
      <c r="E120" s="23">
        <v>5.1400000000000001E-2</v>
      </c>
      <c r="F120" s="23">
        <v>4.1300000000000003E-2</v>
      </c>
      <c r="G120" s="17">
        <v>0</v>
      </c>
      <c r="H120" s="17">
        <v>1</v>
      </c>
      <c r="I120" s="17">
        <v>0.54858342199999999</v>
      </c>
      <c r="J120" s="17">
        <v>0.45133938800000001</v>
      </c>
      <c r="K120" s="17">
        <v>7.7200000000000006E-5</v>
      </c>
    </row>
    <row r="121" spans="1:11" x14ac:dyDescent="0.45">
      <c r="A121" s="10" t="s">
        <v>11</v>
      </c>
      <c r="B121" s="20">
        <v>0.48</v>
      </c>
      <c r="C121" s="19">
        <v>9409</v>
      </c>
      <c r="D121" s="19">
        <v>231.60614709999999</v>
      </c>
      <c r="E121" s="23">
        <v>5.28E-2</v>
      </c>
      <c r="F121" s="23">
        <v>4.2799999999999998E-2</v>
      </c>
      <c r="G121" s="17">
        <v>0</v>
      </c>
      <c r="H121" s="17">
        <v>1</v>
      </c>
      <c r="I121" s="17">
        <v>0.55968820500000005</v>
      </c>
      <c r="J121" s="17">
        <v>0.44023832800000001</v>
      </c>
      <c r="K121" s="17">
        <v>7.3499999999999998E-5</v>
      </c>
    </row>
    <row r="122" spans="1:11" x14ac:dyDescent="0.45">
      <c r="A122" s="10" t="s">
        <v>11</v>
      </c>
      <c r="B122" s="20">
        <v>0.49</v>
      </c>
      <c r="C122" s="19">
        <v>9602</v>
      </c>
      <c r="D122" s="19">
        <v>242.03118480000001</v>
      </c>
      <c r="E122" s="23">
        <v>5.4800000000000001E-2</v>
      </c>
      <c r="F122" s="23">
        <v>4.4200000000000003E-2</v>
      </c>
      <c r="G122" s="17">
        <v>0</v>
      </c>
      <c r="H122" s="17">
        <v>1</v>
      </c>
      <c r="I122" s="17">
        <v>0.57037783099999995</v>
      </c>
      <c r="J122" s="17">
        <v>0.427641718</v>
      </c>
      <c r="K122" s="17">
        <v>1.98E-3</v>
      </c>
    </row>
    <row r="123" spans="1:11" x14ac:dyDescent="0.45">
      <c r="A123" s="10" t="s">
        <v>11</v>
      </c>
      <c r="B123" s="20">
        <v>0.5</v>
      </c>
      <c r="C123" s="19">
        <v>9798</v>
      </c>
      <c r="D123" s="19">
        <v>253.00837870000001</v>
      </c>
      <c r="E123" s="23">
        <v>5.7099999999999998E-2</v>
      </c>
      <c r="F123" s="23">
        <v>4.5699999999999998E-2</v>
      </c>
      <c r="G123" s="17">
        <v>0</v>
      </c>
      <c r="H123" s="17">
        <v>1</v>
      </c>
      <c r="I123" s="17">
        <v>0.577668823</v>
      </c>
      <c r="J123" s="17">
        <v>0.42043067099999998</v>
      </c>
      <c r="K123" s="17">
        <v>1.9E-3</v>
      </c>
    </row>
    <row r="124" spans="1:11" x14ac:dyDescent="0.45">
      <c r="A124" s="10" t="s">
        <v>11</v>
      </c>
      <c r="B124" s="20">
        <v>0.51</v>
      </c>
      <c r="C124" s="19">
        <v>9921</v>
      </c>
      <c r="D124" s="19">
        <v>260.1146324</v>
      </c>
      <c r="E124" s="23">
        <v>5.8000000000000003E-2</v>
      </c>
      <c r="F124" s="23">
        <v>4.65E-2</v>
      </c>
      <c r="G124" s="17">
        <v>0</v>
      </c>
      <c r="H124" s="17">
        <v>1</v>
      </c>
      <c r="I124" s="17">
        <v>0.58881918899999997</v>
      </c>
      <c r="J124" s="17">
        <v>0.40933574</v>
      </c>
      <c r="K124" s="17">
        <v>1.8500000000000001E-3</v>
      </c>
    </row>
    <row r="125" spans="1:11" x14ac:dyDescent="0.45">
      <c r="A125" s="10" t="s">
        <v>11</v>
      </c>
      <c r="B125" s="20">
        <v>0.52</v>
      </c>
      <c r="C125" s="19">
        <v>10176</v>
      </c>
      <c r="D125" s="19">
        <v>275.18529419999999</v>
      </c>
      <c r="E125" s="23">
        <v>6.08E-2</v>
      </c>
      <c r="F125" s="23">
        <v>4.87E-2</v>
      </c>
      <c r="G125" s="17">
        <v>0</v>
      </c>
      <c r="H125" s="17">
        <v>1</v>
      </c>
      <c r="I125" s="17">
        <v>0.60671025599999995</v>
      </c>
      <c r="J125" s="17">
        <v>0.39154252</v>
      </c>
      <c r="K125" s="17">
        <v>1.75E-3</v>
      </c>
    </row>
    <row r="126" spans="1:11" x14ac:dyDescent="0.45">
      <c r="A126" s="10" t="s">
        <v>11</v>
      </c>
      <c r="B126" s="20">
        <v>0.53</v>
      </c>
      <c r="C126" s="19">
        <v>10368</v>
      </c>
      <c r="D126" s="19">
        <v>287.14147889999998</v>
      </c>
      <c r="E126" s="23">
        <v>6.3399999999999998E-2</v>
      </c>
      <c r="F126" s="23">
        <v>5.0200000000000002E-2</v>
      </c>
      <c r="G126" s="17">
        <v>0</v>
      </c>
      <c r="H126" s="17">
        <v>1</v>
      </c>
      <c r="I126" s="17">
        <v>0.61540538199999995</v>
      </c>
      <c r="J126" s="17">
        <v>0.38290702300000001</v>
      </c>
      <c r="K126" s="17">
        <v>1.6900000000000001E-3</v>
      </c>
    </row>
    <row r="127" spans="1:11" x14ac:dyDescent="0.45">
      <c r="A127" s="10" t="s">
        <v>11</v>
      </c>
      <c r="B127" s="20">
        <v>0.54</v>
      </c>
      <c r="C127" s="19">
        <v>10560</v>
      </c>
      <c r="D127" s="19">
        <v>299.51063340000002</v>
      </c>
      <c r="E127" s="23">
        <v>6.6100000000000006E-2</v>
      </c>
      <c r="F127" s="23">
        <v>5.1799999999999999E-2</v>
      </c>
      <c r="G127" s="17">
        <v>0</v>
      </c>
      <c r="H127" s="17">
        <v>1</v>
      </c>
      <c r="I127" s="17">
        <v>0.61863988400000003</v>
      </c>
      <c r="J127" s="17">
        <v>0.379727498</v>
      </c>
      <c r="K127" s="17">
        <v>1.6299999999999999E-3</v>
      </c>
    </row>
    <row r="128" spans="1:11" x14ac:dyDescent="0.45">
      <c r="A128" s="10" t="s">
        <v>11</v>
      </c>
      <c r="B128" s="20">
        <v>0.55000000000000004</v>
      </c>
      <c r="C128" s="19">
        <v>10768</v>
      </c>
      <c r="D128" s="19">
        <v>313.4607881</v>
      </c>
      <c r="E128" s="23">
        <v>6.8099999999999994E-2</v>
      </c>
      <c r="F128" s="23">
        <v>5.3400000000000003E-2</v>
      </c>
      <c r="G128" s="17">
        <v>0</v>
      </c>
      <c r="H128" s="17">
        <v>1</v>
      </c>
      <c r="I128" s="17">
        <v>0.62632334499999998</v>
      </c>
      <c r="J128" s="17">
        <v>0.37210268299999999</v>
      </c>
      <c r="K128" s="17">
        <v>1.57E-3</v>
      </c>
    </row>
    <row r="129" spans="1:11" x14ac:dyDescent="0.45">
      <c r="A129" s="10" t="s">
        <v>11</v>
      </c>
      <c r="B129" s="20">
        <v>0.56000000000000005</v>
      </c>
      <c r="C129" s="19">
        <v>10980</v>
      </c>
      <c r="D129" s="19">
        <v>328.03846879999998</v>
      </c>
      <c r="E129" s="23">
        <v>6.9500000000000006E-2</v>
      </c>
      <c r="F129" s="23">
        <v>5.5399999999999998E-2</v>
      </c>
      <c r="G129" s="17">
        <v>0</v>
      </c>
      <c r="H129" s="17">
        <v>1</v>
      </c>
      <c r="I129" s="17">
        <v>0.62817911299999996</v>
      </c>
      <c r="J129" s="17">
        <v>0.37031773899999998</v>
      </c>
      <c r="K129" s="17">
        <v>1.5E-3</v>
      </c>
    </row>
    <row r="130" spans="1:11" x14ac:dyDescent="0.45">
      <c r="A130" s="10" t="s">
        <v>11</v>
      </c>
      <c r="B130" s="20">
        <v>0.56999999999999995</v>
      </c>
      <c r="C130" s="19">
        <v>11146</v>
      </c>
      <c r="D130" s="19">
        <v>339.61938229999998</v>
      </c>
      <c r="E130" s="23">
        <v>7.0099999999999996E-2</v>
      </c>
      <c r="F130" s="23">
        <v>5.67E-2</v>
      </c>
      <c r="G130" s="17">
        <v>0</v>
      </c>
      <c r="H130" s="17">
        <v>1</v>
      </c>
      <c r="I130" s="17">
        <v>0.63619556499999996</v>
      </c>
      <c r="J130" s="17">
        <v>0.36234571700000001</v>
      </c>
      <c r="K130" s="17">
        <v>1.4599999999999999E-3</v>
      </c>
    </row>
    <row r="131" spans="1:11" x14ac:dyDescent="0.45">
      <c r="A131" s="10" t="s">
        <v>11</v>
      </c>
      <c r="B131" s="20">
        <v>0.57999999999999996</v>
      </c>
      <c r="C131" s="19">
        <v>11369</v>
      </c>
      <c r="D131" s="19">
        <v>355.4805629</v>
      </c>
      <c r="E131" s="23">
        <v>7.1900000000000006E-2</v>
      </c>
      <c r="F131" s="23">
        <v>5.8599999999999999E-2</v>
      </c>
      <c r="G131" s="17">
        <v>0</v>
      </c>
      <c r="H131" s="17">
        <v>1</v>
      </c>
      <c r="I131" s="17">
        <v>0.64908716</v>
      </c>
      <c r="J131" s="17">
        <v>0.34930812900000002</v>
      </c>
      <c r="K131" s="17">
        <v>1.6000000000000001E-3</v>
      </c>
    </row>
    <row r="132" spans="1:11" x14ac:dyDescent="0.45">
      <c r="A132" s="10" t="s">
        <v>11</v>
      </c>
      <c r="B132" s="20">
        <v>0.59</v>
      </c>
      <c r="C132" s="19">
        <v>11558</v>
      </c>
      <c r="D132" s="19">
        <v>369.29024390000001</v>
      </c>
      <c r="E132" s="23">
        <v>7.3999999999999996E-2</v>
      </c>
      <c r="F132" s="23">
        <v>6.0299999999999999E-2</v>
      </c>
      <c r="G132" s="17">
        <v>0</v>
      </c>
      <c r="H132" s="17">
        <v>1</v>
      </c>
      <c r="I132" s="17">
        <v>0.65863001600000004</v>
      </c>
      <c r="J132" s="17">
        <v>0.33982457700000002</v>
      </c>
      <c r="K132" s="17">
        <v>1.5499999999999999E-3</v>
      </c>
    </row>
    <row r="133" spans="1:11" x14ac:dyDescent="0.45">
      <c r="A133" s="10" t="s">
        <v>11</v>
      </c>
      <c r="B133" s="20">
        <v>0.6</v>
      </c>
      <c r="C133" s="19">
        <v>11737</v>
      </c>
      <c r="D133" s="19">
        <v>382.80087520000001</v>
      </c>
      <c r="E133" s="23">
        <v>7.7499999999999999E-2</v>
      </c>
      <c r="F133" s="23">
        <v>6.1800000000000001E-2</v>
      </c>
      <c r="G133" s="17">
        <v>0</v>
      </c>
      <c r="H133" s="17">
        <v>1</v>
      </c>
      <c r="I133" s="17">
        <v>0.66209716699999999</v>
      </c>
      <c r="J133" s="17">
        <v>0.33641072799999999</v>
      </c>
      <c r="K133" s="17">
        <v>1.49E-3</v>
      </c>
    </row>
    <row r="134" spans="1:11" x14ac:dyDescent="0.45">
      <c r="A134" s="10" t="s">
        <v>11</v>
      </c>
      <c r="B134" s="20">
        <v>0.61</v>
      </c>
      <c r="C134" s="19">
        <v>11926</v>
      </c>
      <c r="D134" s="19">
        <v>397.87294079999998</v>
      </c>
      <c r="E134" s="23">
        <v>8.1799999999999998E-2</v>
      </c>
      <c r="F134" s="23">
        <v>6.3500000000000001E-2</v>
      </c>
      <c r="G134" s="17">
        <v>0</v>
      </c>
      <c r="H134" s="17">
        <v>1</v>
      </c>
      <c r="I134" s="17">
        <v>0.66855624400000002</v>
      </c>
      <c r="J134" s="17">
        <v>0.33000352900000002</v>
      </c>
      <c r="K134" s="17">
        <v>1.4400000000000001E-3</v>
      </c>
    </row>
    <row r="135" spans="1:11" x14ac:dyDescent="0.45">
      <c r="A135" s="10" t="s">
        <v>11</v>
      </c>
      <c r="B135" s="20">
        <v>0.62</v>
      </c>
      <c r="C135" s="19">
        <v>12107</v>
      </c>
      <c r="D135" s="19">
        <v>413.01357569999999</v>
      </c>
      <c r="E135" s="23">
        <v>8.5000000000000006E-2</v>
      </c>
      <c r="F135" s="23">
        <v>6.5299999999999997E-2</v>
      </c>
      <c r="G135" s="17">
        <v>0</v>
      </c>
      <c r="H135" s="17">
        <v>1</v>
      </c>
      <c r="I135" s="17">
        <v>0.67713573900000001</v>
      </c>
      <c r="J135" s="17">
        <v>0.321477966</v>
      </c>
      <c r="K135" s="17">
        <v>1.39E-3</v>
      </c>
    </row>
    <row r="136" spans="1:11" x14ac:dyDescent="0.45">
      <c r="A136" s="10" t="s">
        <v>11</v>
      </c>
      <c r="B136" s="20">
        <v>0.63</v>
      </c>
      <c r="C136" s="19">
        <v>12314</v>
      </c>
      <c r="D136" s="19">
        <v>430.81582800000001</v>
      </c>
      <c r="E136" s="23">
        <v>8.6999999999999994E-2</v>
      </c>
      <c r="F136" s="23">
        <v>6.7500000000000004E-2</v>
      </c>
      <c r="G136" s="17">
        <v>0</v>
      </c>
      <c r="H136" s="17">
        <v>1</v>
      </c>
      <c r="I136" s="17">
        <v>0.68686614999999995</v>
      </c>
      <c r="J136" s="17">
        <v>0.31179473099999999</v>
      </c>
      <c r="K136" s="17">
        <v>1.34E-3</v>
      </c>
    </row>
    <row r="137" spans="1:11" x14ac:dyDescent="0.45">
      <c r="A137" s="10" t="s">
        <v>11</v>
      </c>
      <c r="B137" s="20">
        <v>0.64</v>
      </c>
      <c r="C137" s="19">
        <v>12504</v>
      </c>
      <c r="D137" s="19">
        <v>447.51998889999999</v>
      </c>
      <c r="E137" s="23">
        <v>8.9800000000000005E-2</v>
      </c>
      <c r="F137" s="23">
        <v>6.9400000000000003E-2</v>
      </c>
      <c r="G137" s="17">
        <v>0</v>
      </c>
      <c r="H137" s="17">
        <v>1</v>
      </c>
      <c r="I137" s="17">
        <v>0.69668192500000004</v>
      </c>
      <c r="J137" s="17">
        <v>0.301945505</v>
      </c>
      <c r="K137" s="17">
        <v>1.3699999999999999E-3</v>
      </c>
    </row>
    <row r="138" spans="1:11" x14ac:dyDescent="0.45">
      <c r="A138" s="10" t="s">
        <v>11</v>
      </c>
      <c r="B138" s="20">
        <v>0.65</v>
      </c>
      <c r="C138" s="19">
        <v>12703</v>
      </c>
      <c r="D138" s="19">
        <v>465.89514220000001</v>
      </c>
      <c r="E138" s="23">
        <v>9.4700000000000006E-2</v>
      </c>
      <c r="F138" s="23">
        <v>7.1599999999999997E-2</v>
      </c>
      <c r="G138" s="17">
        <v>0</v>
      </c>
      <c r="H138" s="17">
        <v>1</v>
      </c>
      <c r="I138" s="17">
        <v>0.70372706500000004</v>
      </c>
      <c r="J138" s="17">
        <v>0.29494878400000002</v>
      </c>
      <c r="K138" s="17">
        <v>1.32E-3</v>
      </c>
    </row>
    <row r="139" spans="1:11" x14ac:dyDescent="0.45">
      <c r="A139" s="10" t="s">
        <v>11</v>
      </c>
      <c r="B139" s="20">
        <v>0.66</v>
      </c>
      <c r="C139" s="19">
        <v>12893</v>
      </c>
      <c r="D139" s="19">
        <v>484.16933779999999</v>
      </c>
      <c r="E139" s="23">
        <v>9.7299999999999998E-2</v>
      </c>
      <c r="F139" s="23">
        <v>7.3700000000000002E-2</v>
      </c>
      <c r="G139" s="17">
        <v>0</v>
      </c>
      <c r="H139" s="17">
        <v>1</v>
      </c>
      <c r="I139" s="17">
        <v>0.71142218800000001</v>
      </c>
      <c r="J139" s="17">
        <v>0.28729490499999999</v>
      </c>
      <c r="K139" s="17">
        <v>1.2800000000000001E-3</v>
      </c>
    </row>
    <row r="140" spans="1:11" x14ac:dyDescent="0.45">
      <c r="A140" s="10" t="s">
        <v>11</v>
      </c>
      <c r="B140" s="20">
        <v>0.67</v>
      </c>
      <c r="C140" s="19">
        <v>13095</v>
      </c>
      <c r="D140" s="19">
        <v>504.18157120000001</v>
      </c>
      <c r="E140" s="23">
        <v>0.10037568199999999</v>
      </c>
      <c r="F140" s="23">
        <v>7.5899999999999995E-2</v>
      </c>
      <c r="G140" s="17">
        <v>0</v>
      </c>
      <c r="H140" s="17">
        <v>1</v>
      </c>
      <c r="I140" s="17">
        <v>0.71481517299999997</v>
      </c>
      <c r="J140" s="17">
        <v>0.28394543900000002</v>
      </c>
      <c r="K140" s="17">
        <v>1.24E-3</v>
      </c>
    </row>
    <row r="141" spans="1:11" x14ac:dyDescent="0.45">
      <c r="A141" s="10" t="s">
        <v>11</v>
      </c>
      <c r="B141" s="20">
        <v>0.68</v>
      </c>
      <c r="C141" s="19">
        <v>13290</v>
      </c>
      <c r="D141" s="19">
        <v>524.52938519999998</v>
      </c>
      <c r="E141" s="23">
        <v>0.106487913</v>
      </c>
      <c r="F141" s="23">
        <v>7.8299999999999995E-2</v>
      </c>
      <c r="G141" s="17">
        <v>0</v>
      </c>
      <c r="H141" s="17">
        <v>1</v>
      </c>
      <c r="I141" s="17">
        <v>0.72090532299999999</v>
      </c>
      <c r="J141" s="17">
        <v>0.27789799500000001</v>
      </c>
      <c r="K141" s="17">
        <v>1.1999999999999999E-3</v>
      </c>
    </row>
    <row r="142" spans="1:11" x14ac:dyDescent="0.45">
      <c r="A142" s="10" t="s">
        <v>11</v>
      </c>
      <c r="B142" s="20">
        <v>0.69</v>
      </c>
      <c r="C142" s="19">
        <v>13474</v>
      </c>
      <c r="D142" s="19">
        <v>544.52745909999999</v>
      </c>
      <c r="E142" s="23">
        <v>0.111361128</v>
      </c>
      <c r="F142" s="23">
        <v>8.1000000000000003E-2</v>
      </c>
      <c r="G142" s="17">
        <v>0</v>
      </c>
      <c r="H142" s="17">
        <v>1</v>
      </c>
      <c r="I142" s="17">
        <v>0.73077808799999999</v>
      </c>
      <c r="J142" s="17">
        <v>0.26806860799999999</v>
      </c>
      <c r="K142" s="17">
        <v>1.15E-3</v>
      </c>
    </row>
    <row r="143" spans="1:11" x14ac:dyDescent="0.45">
      <c r="A143" s="10" t="s">
        <v>11</v>
      </c>
      <c r="B143" s="20">
        <v>0.7</v>
      </c>
      <c r="C143" s="19">
        <v>13671</v>
      </c>
      <c r="D143" s="19">
        <v>567.12685469999997</v>
      </c>
      <c r="E143" s="23">
        <v>0.11901329300000001</v>
      </c>
      <c r="F143" s="23">
        <v>8.3900000000000002E-2</v>
      </c>
      <c r="G143" s="17">
        <v>0</v>
      </c>
      <c r="H143" s="17">
        <v>1</v>
      </c>
      <c r="I143" s="17">
        <v>0.739136456</v>
      </c>
      <c r="J143" s="17">
        <v>0.25975405000000001</v>
      </c>
      <c r="K143" s="17">
        <v>1.1100000000000001E-3</v>
      </c>
    </row>
    <row r="144" spans="1:11" x14ac:dyDescent="0.45">
      <c r="A144" s="10" t="s">
        <v>11</v>
      </c>
      <c r="B144" s="20">
        <v>0.71</v>
      </c>
      <c r="C144" s="19">
        <v>13863</v>
      </c>
      <c r="D144" s="19">
        <v>590.41557460000001</v>
      </c>
      <c r="E144" s="23">
        <v>0.123047142</v>
      </c>
      <c r="F144" s="23">
        <v>8.6699999999999999E-2</v>
      </c>
      <c r="G144" s="17">
        <v>0</v>
      </c>
      <c r="H144" s="17">
        <v>1</v>
      </c>
      <c r="I144" s="17">
        <v>0.74689137999999999</v>
      </c>
      <c r="J144" s="17">
        <v>0.25203756799999999</v>
      </c>
      <c r="K144" s="17">
        <v>1.07E-3</v>
      </c>
    </row>
    <row r="145" spans="1:11" x14ac:dyDescent="0.45">
      <c r="A145" s="10" t="s">
        <v>11</v>
      </c>
      <c r="B145" s="20">
        <v>0.72</v>
      </c>
      <c r="C145" s="19">
        <v>14067</v>
      </c>
      <c r="D145" s="19">
        <v>616.30865070000004</v>
      </c>
      <c r="E145" s="23">
        <v>0.13291156400000001</v>
      </c>
      <c r="F145" s="23">
        <v>8.9899999999999994E-2</v>
      </c>
      <c r="G145" s="17">
        <v>0</v>
      </c>
      <c r="H145" s="17">
        <v>1</v>
      </c>
      <c r="I145" s="17">
        <v>0.75624369800000002</v>
      </c>
      <c r="J145" s="17">
        <v>0.24272827499999999</v>
      </c>
      <c r="K145" s="17">
        <v>1.0300000000000001E-3</v>
      </c>
    </row>
    <row r="146" spans="1:11" x14ac:dyDescent="0.45">
      <c r="A146" s="10" t="s">
        <v>11</v>
      </c>
      <c r="B146" s="20">
        <v>0.73</v>
      </c>
      <c r="C146" s="19">
        <v>14256</v>
      </c>
      <c r="D146" s="19">
        <v>641.98254429999997</v>
      </c>
      <c r="E146" s="23">
        <v>0.13979471500000001</v>
      </c>
      <c r="F146" s="23">
        <v>9.3299999999999994E-2</v>
      </c>
      <c r="G146" s="17">
        <v>0</v>
      </c>
      <c r="H146" s="17">
        <v>1</v>
      </c>
      <c r="I146" s="17">
        <v>0.76474539100000005</v>
      </c>
      <c r="J146" s="17">
        <v>0.23426328099999999</v>
      </c>
      <c r="K146" s="17">
        <v>9.9099999999999991E-4</v>
      </c>
    </row>
    <row r="147" spans="1:11" x14ac:dyDescent="0.45">
      <c r="A147" s="10" t="s">
        <v>11</v>
      </c>
      <c r="B147" s="20">
        <v>0.74</v>
      </c>
      <c r="C147" s="19">
        <v>14447</v>
      </c>
      <c r="D147" s="19">
        <v>669.49078080000004</v>
      </c>
      <c r="E147" s="23">
        <v>0.14684254199999999</v>
      </c>
      <c r="F147" s="23">
        <v>9.7000000000000003E-2</v>
      </c>
      <c r="G147" s="17">
        <v>0</v>
      </c>
      <c r="H147" s="17">
        <v>1</v>
      </c>
      <c r="I147" s="17">
        <v>0.77369820199999995</v>
      </c>
      <c r="J147" s="17">
        <v>0.22534960100000001</v>
      </c>
      <c r="K147" s="17">
        <v>9.5200000000000005E-4</v>
      </c>
    </row>
    <row r="148" spans="1:11" x14ac:dyDescent="0.45">
      <c r="A148" s="10" t="s">
        <v>11</v>
      </c>
      <c r="B148" s="20">
        <v>0.75</v>
      </c>
      <c r="C148" s="19">
        <v>14641</v>
      </c>
      <c r="D148" s="19">
        <v>698.48036509999997</v>
      </c>
      <c r="E148" s="23">
        <v>0.15290066499999999</v>
      </c>
      <c r="F148" s="23">
        <v>0.100885791</v>
      </c>
      <c r="G148" s="17">
        <v>0</v>
      </c>
      <c r="H148" s="17">
        <v>1</v>
      </c>
      <c r="I148" s="17">
        <v>0.77978396800000005</v>
      </c>
      <c r="J148" s="17">
        <v>0.21929521299999999</v>
      </c>
      <c r="K148" s="17">
        <v>9.2100000000000005E-4</v>
      </c>
    </row>
    <row r="149" spans="1:11" x14ac:dyDescent="0.45">
      <c r="A149" s="10" t="s">
        <v>11</v>
      </c>
      <c r="B149" s="20">
        <v>0.76</v>
      </c>
      <c r="C149" s="19">
        <v>14842</v>
      </c>
      <c r="D149" s="19">
        <v>729.60978999999998</v>
      </c>
      <c r="E149" s="23">
        <v>0.15851105099999999</v>
      </c>
      <c r="F149" s="23">
        <v>0.10480283899999999</v>
      </c>
      <c r="G149" s="17">
        <v>0</v>
      </c>
      <c r="H149" s="17">
        <v>1</v>
      </c>
      <c r="I149" s="17">
        <v>0.78664254700000003</v>
      </c>
      <c r="J149" s="17">
        <v>0.21247016199999999</v>
      </c>
      <c r="K149" s="17">
        <v>8.8699999999999998E-4</v>
      </c>
    </row>
    <row r="150" spans="1:11" x14ac:dyDescent="0.45">
      <c r="A150" s="10" t="s">
        <v>11</v>
      </c>
      <c r="B150" s="20">
        <v>0.77</v>
      </c>
      <c r="C150" s="19">
        <v>15037</v>
      </c>
      <c r="D150" s="19">
        <v>761.55634310000005</v>
      </c>
      <c r="E150" s="23">
        <v>0.16875802000000001</v>
      </c>
      <c r="F150" s="23">
        <v>0.109257406</v>
      </c>
      <c r="G150" s="17">
        <v>0</v>
      </c>
      <c r="H150" s="17">
        <v>1</v>
      </c>
      <c r="I150" s="17">
        <v>0.79523344799999995</v>
      </c>
      <c r="J150" s="17">
        <v>0.20391535499999999</v>
      </c>
      <c r="K150" s="17">
        <v>8.5099999999999998E-4</v>
      </c>
    </row>
    <row r="151" spans="1:11" x14ac:dyDescent="0.45">
      <c r="A151" s="10" t="s">
        <v>11</v>
      </c>
      <c r="B151" s="20">
        <v>0.78</v>
      </c>
      <c r="C151" s="19">
        <v>15230</v>
      </c>
      <c r="D151" s="19">
        <v>795.23376229999997</v>
      </c>
      <c r="E151" s="23">
        <v>0.18001377399999999</v>
      </c>
      <c r="F151" s="23">
        <v>0.113644704</v>
      </c>
      <c r="G151" s="17">
        <v>0</v>
      </c>
      <c r="H151" s="17">
        <v>1</v>
      </c>
      <c r="I151" s="17">
        <v>0.80015886300000005</v>
      </c>
      <c r="J151" s="17">
        <v>0.19901925300000001</v>
      </c>
      <c r="K151" s="17">
        <v>8.2200000000000003E-4</v>
      </c>
    </row>
    <row r="152" spans="1:11" x14ac:dyDescent="0.45">
      <c r="A152" s="10" t="s">
        <v>11</v>
      </c>
      <c r="B152" s="20">
        <v>0.79</v>
      </c>
      <c r="C152" s="19">
        <v>15426</v>
      </c>
      <c r="D152" s="19">
        <v>831.68208830000003</v>
      </c>
      <c r="E152" s="23">
        <v>0.19140702700000001</v>
      </c>
      <c r="F152" s="23">
        <v>0.11896632</v>
      </c>
      <c r="G152" s="17">
        <v>0</v>
      </c>
      <c r="H152" s="17">
        <v>1</v>
      </c>
      <c r="I152" s="17">
        <v>0.80715169600000003</v>
      </c>
      <c r="J152" s="17">
        <v>0.19205517899999999</v>
      </c>
      <c r="K152" s="17">
        <v>7.9299999999999998E-4</v>
      </c>
    </row>
    <row r="153" spans="1:11" x14ac:dyDescent="0.45">
      <c r="A153" s="10" t="s">
        <v>11</v>
      </c>
      <c r="B153" s="20">
        <v>0.8</v>
      </c>
      <c r="C153" s="19">
        <v>15541</v>
      </c>
      <c r="D153" s="19">
        <v>853.89106300000003</v>
      </c>
      <c r="E153" s="23">
        <v>0.19570583</v>
      </c>
      <c r="F153" s="23">
        <v>0.122215174</v>
      </c>
      <c r="G153" s="17">
        <v>0</v>
      </c>
      <c r="H153" s="17">
        <v>1</v>
      </c>
      <c r="I153" s="17">
        <v>0.81136718299999999</v>
      </c>
      <c r="J153" s="17">
        <v>0.18785703000000001</v>
      </c>
      <c r="K153" s="17">
        <v>7.76E-4</v>
      </c>
    </row>
    <row r="154" spans="1:11" x14ac:dyDescent="0.45">
      <c r="A154" s="10" t="s">
        <v>11</v>
      </c>
      <c r="B154" s="20">
        <v>0.80100000000000005</v>
      </c>
      <c r="C154" s="19">
        <v>15561</v>
      </c>
      <c r="D154" s="19">
        <v>857.81329789999995</v>
      </c>
      <c r="E154" s="23">
        <v>0.196111747</v>
      </c>
      <c r="F154" s="23">
        <v>0.122754715</v>
      </c>
      <c r="G154" s="17">
        <v>0</v>
      </c>
      <c r="H154" s="17">
        <v>1</v>
      </c>
      <c r="I154" s="17">
        <v>0.81241278800000005</v>
      </c>
      <c r="J154" s="17">
        <v>0.18681572499999999</v>
      </c>
      <c r="K154" s="17">
        <v>7.7099999999999998E-4</v>
      </c>
    </row>
    <row r="155" spans="1:11" x14ac:dyDescent="0.45">
      <c r="A155" s="10" t="s">
        <v>11</v>
      </c>
      <c r="B155" s="20">
        <v>0.80200000000000005</v>
      </c>
      <c r="C155" s="19">
        <v>15581</v>
      </c>
      <c r="D155" s="19">
        <v>861.75130009999998</v>
      </c>
      <c r="E155" s="23">
        <v>0.197193966</v>
      </c>
      <c r="F155" s="23">
        <v>0.123410117</v>
      </c>
      <c r="G155" s="17">
        <v>0</v>
      </c>
      <c r="H155" s="17">
        <v>1</v>
      </c>
      <c r="I155" s="17">
        <v>0.81320315899999995</v>
      </c>
      <c r="J155" s="17">
        <v>0.18602860399999999</v>
      </c>
      <c r="K155" s="17">
        <v>7.6800000000000002E-4</v>
      </c>
    </row>
    <row r="156" spans="1:11" x14ac:dyDescent="0.45">
      <c r="A156" s="10" t="s">
        <v>11</v>
      </c>
      <c r="B156" s="20">
        <v>0.80300000000000005</v>
      </c>
      <c r="C156" s="19">
        <v>15600</v>
      </c>
      <c r="D156" s="19">
        <v>865.51268540000001</v>
      </c>
      <c r="E156" s="23">
        <v>0.19826667000000001</v>
      </c>
      <c r="F156" s="23">
        <v>0.12395772200000001</v>
      </c>
      <c r="G156" s="17">
        <v>0</v>
      </c>
      <c r="H156" s="17">
        <v>1</v>
      </c>
      <c r="I156" s="17">
        <v>0.81318364099999996</v>
      </c>
      <c r="J156" s="17">
        <v>0.18604946</v>
      </c>
      <c r="K156" s="17">
        <v>7.67E-4</v>
      </c>
    </row>
    <row r="157" spans="1:11" x14ac:dyDescent="0.45">
      <c r="A157" s="10" t="s">
        <v>11</v>
      </c>
      <c r="B157" s="20">
        <v>0.80400000000000005</v>
      </c>
      <c r="C157" s="19">
        <v>15609</v>
      </c>
      <c r="D157" s="19">
        <v>867.30058880000001</v>
      </c>
      <c r="E157" s="23">
        <v>0.19907850199999999</v>
      </c>
      <c r="F157" s="23">
        <v>0.12441514200000001</v>
      </c>
      <c r="G157" s="17">
        <v>0</v>
      </c>
      <c r="H157" s="17">
        <v>1</v>
      </c>
      <c r="I157" s="17">
        <v>0.81353578599999998</v>
      </c>
      <c r="J157" s="17">
        <v>0.18569875999999999</v>
      </c>
      <c r="K157" s="17">
        <v>7.6499999999999995E-4</v>
      </c>
    </row>
    <row r="158" spans="1:11" x14ac:dyDescent="0.45">
      <c r="A158" s="10" t="s">
        <v>11</v>
      </c>
      <c r="B158" s="20">
        <v>0.80500000000000005</v>
      </c>
      <c r="C158" s="19">
        <v>15638</v>
      </c>
      <c r="D158" s="19">
        <v>873.12039149999998</v>
      </c>
      <c r="E158" s="23">
        <v>0.20241626300000001</v>
      </c>
      <c r="F158" s="23">
        <v>0.124807958</v>
      </c>
      <c r="G158" s="17">
        <v>0</v>
      </c>
      <c r="H158" s="17">
        <v>1</v>
      </c>
      <c r="I158" s="17">
        <v>0.81459250299999997</v>
      </c>
      <c r="J158" s="17">
        <v>0.18464638</v>
      </c>
      <c r="K158" s="17">
        <v>7.6099999999999996E-4</v>
      </c>
    </row>
    <row r="159" spans="1:11" x14ac:dyDescent="0.45">
      <c r="A159" s="10" t="s">
        <v>11</v>
      </c>
      <c r="B159" s="20">
        <v>0.80600000000000005</v>
      </c>
      <c r="C159" s="19">
        <v>15653</v>
      </c>
      <c r="D159" s="19">
        <v>876.16242850000003</v>
      </c>
      <c r="E159" s="23">
        <v>0.203576654</v>
      </c>
      <c r="F159" s="23">
        <v>0.12554263099999999</v>
      </c>
      <c r="G159" s="17">
        <v>0</v>
      </c>
      <c r="H159" s="17">
        <v>1</v>
      </c>
      <c r="I159" s="17">
        <v>0.81478298199999999</v>
      </c>
      <c r="J159" s="17">
        <v>0.184458122</v>
      </c>
      <c r="K159" s="17">
        <v>7.5900000000000002E-4</v>
      </c>
    </row>
    <row r="160" spans="1:11" x14ac:dyDescent="0.45">
      <c r="A160" s="10" t="s">
        <v>11</v>
      </c>
      <c r="B160" s="20">
        <v>0.80700000000000005</v>
      </c>
      <c r="C160" s="19">
        <v>15675</v>
      </c>
      <c r="D160" s="19">
        <v>880.65014789999998</v>
      </c>
      <c r="E160" s="23">
        <v>0.20471146600000001</v>
      </c>
      <c r="F160" s="23">
        <v>0.12604805699999999</v>
      </c>
      <c r="G160" s="17">
        <v>0</v>
      </c>
      <c r="H160" s="17">
        <v>1</v>
      </c>
      <c r="I160" s="17">
        <v>0.81553400700000001</v>
      </c>
      <c r="J160" s="17">
        <v>0.183710174</v>
      </c>
      <c r="K160" s="17">
        <v>7.5600000000000005E-4</v>
      </c>
    </row>
    <row r="161" spans="1:11" x14ac:dyDescent="0.45">
      <c r="A161" s="10" t="s">
        <v>11</v>
      </c>
      <c r="B161" s="20">
        <v>0.80800000000000005</v>
      </c>
      <c r="C161" s="19">
        <v>15697</v>
      </c>
      <c r="D161" s="19">
        <v>885.16068429999996</v>
      </c>
      <c r="E161" s="23">
        <v>0.205225765</v>
      </c>
      <c r="F161" s="23">
        <v>0.126632627</v>
      </c>
      <c r="G161" s="17">
        <v>0</v>
      </c>
      <c r="H161" s="17">
        <v>1</v>
      </c>
      <c r="I161" s="17">
        <v>0.81621761800000003</v>
      </c>
      <c r="J161" s="17">
        <v>0.183029364</v>
      </c>
      <c r="K161" s="17">
        <v>7.5299999999999998E-4</v>
      </c>
    </row>
    <row r="162" spans="1:11" x14ac:dyDescent="0.45">
      <c r="A162" s="10" t="s">
        <v>11</v>
      </c>
      <c r="B162" s="20">
        <v>0.80900000000000005</v>
      </c>
      <c r="C162" s="19">
        <v>15714</v>
      </c>
      <c r="D162" s="19">
        <v>888.67067880000002</v>
      </c>
      <c r="E162" s="23">
        <v>0.20728802599999999</v>
      </c>
      <c r="F162" s="23">
        <v>0.12729339100000001</v>
      </c>
      <c r="G162" s="17">
        <v>0</v>
      </c>
      <c r="H162" s="17">
        <v>1</v>
      </c>
      <c r="I162" s="17">
        <v>0.81664236899999998</v>
      </c>
      <c r="J162" s="17">
        <v>0.182606353</v>
      </c>
      <c r="K162" s="17">
        <v>7.5100000000000004E-4</v>
      </c>
    </row>
    <row r="163" spans="1:11" x14ac:dyDescent="0.45">
      <c r="A163" s="10" t="s">
        <v>11</v>
      </c>
      <c r="B163" s="20">
        <v>0.81</v>
      </c>
      <c r="C163" s="19">
        <v>15736</v>
      </c>
      <c r="D163" s="19">
        <v>893.28851610000004</v>
      </c>
      <c r="E163" s="23">
        <v>0.212208695</v>
      </c>
      <c r="F163" s="23">
        <v>0.12768471100000001</v>
      </c>
      <c r="G163" s="17">
        <v>0</v>
      </c>
      <c r="H163" s="17">
        <v>1</v>
      </c>
      <c r="I163" s="17">
        <v>0.81706798300000005</v>
      </c>
      <c r="J163" s="17">
        <v>0.18218311000000001</v>
      </c>
      <c r="K163" s="17">
        <v>7.4899999999999999E-4</v>
      </c>
    </row>
    <row r="164" spans="1:11" x14ac:dyDescent="0.45">
      <c r="A164" s="10" t="s">
        <v>11</v>
      </c>
      <c r="B164" s="20">
        <v>0.81100000000000005</v>
      </c>
      <c r="C164" s="19">
        <v>15755</v>
      </c>
      <c r="D164" s="19">
        <v>897.34861860000001</v>
      </c>
      <c r="E164" s="23">
        <v>0.214442306</v>
      </c>
      <c r="F164" s="23">
        <v>0.12829184299999999</v>
      </c>
      <c r="G164" s="17">
        <v>0</v>
      </c>
      <c r="H164" s="17">
        <v>1</v>
      </c>
      <c r="I164" s="17">
        <v>0.81754979500000002</v>
      </c>
      <c r="J164" s="17">
        <v>0.181703315</v>
      </c>
      <c r="K164" s="17">
        <v>7.4700000000000005E-4</v>
      </c>
    </row>
    <row r="165" spans="1:11" x14ac:dyDescent="0.45">
      <c r="A165" s="10" t="s">
        <v>11</v>
      </c>
      <c r="B165" s="20">
        <v>0.81200000000000006</v>
      </c>
      <c r="C165" s="19">
        <v>15772</v>
      </c>
      <c r="D165" s="19">
        <v>900.99667299999999</v>
      </c>
      <c r="E165" s="23">
        <v>0.21470968600000001</v>
      </c>
      <c r="F165" s="23">
        <v>0.128990941</v>
      </c>
      <c r="G165" s="17">
        <v>0</v>
      </c>
      <c r="H165" s="17">
        <v>1</v>
      </c>
      <c r="I165" s="17">
        <v>0.81830340499999998</v>
      </c>
      <c r="J165" s="17">
        <v>0.18095279</v>
      </c>
      <c r="K165" s="17">
        <v>7.4399999999999998E-4</v>
      </c>
    </row>
    <row r="166" spans="1:11" x14ac:dyDescent="0.45">
      <c r="A166" s="10" t="s">
        <v>11</v>
      </c>
      <c r="B166" s="20">
        <v>0.81399999999999995</v>
      </c>
      <c r="C166" s="19">
        <v>15812</v>
      </c>
      <c r="D166" s="19">
        <v>909.60140449999994</v>
      </c>
      <c r="E166" s="23">
        <v>0.21648861</v>
      </c>
      <c r="F166" s="23">
        <v>0.12969972599999999</v>
      </c>
      <c r="G166" s="17">
        <v>0</v>
      </c>
      <c r="H166" s="17">
        <v>1</v>
      </c>
      <c r="I166" s="17">
        <v>0.81929618999999998</v>
      </c>
      <c r="J166" s="17">
        <v>0.17996559300000001</v>
      </c>
      <c r="K166" s="17">
        <v>7.3800000000000005E-4</v>
      </c>
    </row>
    <row r="167" spans="1:11" x14ac:dyDescent="0.45">
      <c r="A167" s="10" t="s">
        <v>11</v>
      </c>
      <c r="B167" s="20">
        <v>0.81499999999999995</v>
      </c>
      <c r="C167" s="19">
        <v>15829</v>
      </c>
      <c r="D167" s="19">
        <v>913.28862670000001</v>
      </c>
      <c r="E167" s="23">
        <v>0.21706474100000001</v>
      </c>
      <c r="F167" s="23">
        <v>0.13081496300000001</v>
      </c>
      <c r="G167" s="17">
        <v>0</v>
      </c>
      <c r="H167" s="17">
        <v>1</v>
      </c>
      <c r="I167" s="17">
        <v>0.81994835499999996</v>
      </c>
      <c r="J167" s="17">
        <v>0.17931609200000001</v>
      </c>
      <c r="K167" s="17">
        <v>7.36E-4</v>
      </c>
    </row>
    <row r="168" spans="1:11" x14ac:dyDescent="0.45">
      <c r="A168" s="10" t="s">
        <v>11</v>
      </c>
      <c r="B168" s="20">
        <v>0.81599999999999995</v>
      </c>
      <c r="C168" s="19">
        <v>15852</v>
      </c>
      <c r="D168" s="19">
        <v>918.31117270000004</v>
      </c>
      <c r="E168" s="23">
        <v>0.22020552600000001</v>
      </c>
      <c r="F168" s="23">
        <v>0.131362808</v>
      </c>
      <c r="G168" s="17">
        <v>0</v>
      </c>
      <c r="H168" s="17">
        <v>1</v>
      </c>
      <c r="I168" s="17">
        <v>0.82078425300000002</v>
      </c>
      <c r="J168" s="17">
        <v>0.17848370599999999</v>
      </c>
      <c r="K168" s="17">
        <v>7.3200000000000001E-4</v>
      </c>
    </row>
    <row r="169" spans="1:11" x14ac:dyDescent="0.45">
      <c r="A169" s="10" t="s">
        <v>11</v>
      </c>
      <c r="B169" s="20">
        <v>0.81699999999999995</v>
      </c>
      <c r="C169" s="19">
        <v>15860</v>
      </c>
      <c r="D169" s="19">
        <v>920.0742047</v>
      </c>
      <c r="E169" s="23">
        <v>0.22089847200000001</v>
      </c>
      <c r="F169" s="23">
        <v>0.13205856699999999</v>
      </c>
      <c r="G169" s="17">
        <v>0</v>
      </c>
      <c r="H169" s="17">
        <v>1</v>
      </c>
      <c r="I169" s="17">
        <v>0.82082123600000001</v>
      </c>
      <c r="J169" s="17">
        <v>0.17844687300000001</v>
      </c>
      <c r="K169" s="17">
        <v>7.3200000000000001E-4</v>
      </c>
    </row>
    <row r="170" spans="1:11" x14ac:dyDescent="0.45">
      <c r="A170" s="10" t="s">
        <v>11</v>
      </c>
      <c r="B170" s="20">
        <v>0.81799999999999995</v>
      </c>
      <c r="C170" s="19">
        <v>15891</v>
      </c>
      <c r="D170" s="19">
        <v>926.93303960000003</v>
      </c>
      <c r="E170" s="23">
        <v>0.22179891199999999</v>
      </c>
      <c r="F170" s="23">
        <v>0.13242981700000001</v>
      </c>
      <c r="G170" s="17">
        <v>0</v>
      </c>
      <c r="H170" s="17">
        <v>1</v>
      </c>
      <c r="I170" s="17">
        <v>0.82209776800000001</v>
      </c>
      <c r="J170" s="17">
        <v>0.17717555600000001</v>
      </c>
      <c r="K170" s="17">
        <v>7.27E-4</v>
      </c>
    </row>
    <row r="171" spans="1:11" x14ac:dyDescent="0.45">
      <c r="A171" s="10" t="s">
        <v>11</v>
      </c>
      <c r="B171" s="20">
        <v>0.81899999999999995</v>
      </c>
      <c r="C171" s="19">
        <v>15902</v>
      </c>
      <c r="D171" s="19">
        <v>929.37805289999994</v>
      </c>
      <c r="E171" s="23">
        <v>0.22281198199999999</v>
      </c>
      <c r="F171" s="23">
        <v>0.133328425</v>
      </c>
      <c r="G171" s="17">
        <v>0</v>
      </c>
      <c r="H171" s="17">
        <v>1</v>
      </c>
      <c r="I171" s="17">
        <v>0.82198762700000005</v>
      </c>
      <c r="J171" s="17">
        <v>0.177286999</v>
      </c>
      <c r="K171" s="17">
        <v>7.2499999999999995E-4</v>
      </c>
    </row>
    <row r="172" spans="1:11" x14ac:dyDescent="0.45">
      <c r="A172" s="10" t="s">
        <v>11</v>
      </c>
      <c r="B172" s="20">
        <v>0.82</v>
      </c>
      <c r="C172" s="19">
        <v>15930</v>
      </c>
      <c r="D172" s="19">
        <v>935.64052079999999</v>
      </c>
      <c r="E172" s="23">
        <v>0.22462791500000001</v>
      </c>
      <c r="F172" s="23">
        <v>0.133678348</v>
      </c>
      <c r="G172" s="17">
        <v>0</v>
      </c>
      <c r="H172" s="17">
        <v>1</v>
      </c>
      <c r="I172" s="17">
        <v>0.823164915</v>
      </c>
      <c r="J172" s="17">
        <v>0.17611471400000001</v>
      </c>
      <c r="K172" s="17">
        <v>7.2000000000000005E-4</v>
      </c>
    </row>
    <row r="173" spans="1:11" x14ac:dyDescent="0.45">
      <c r="A173" s="10" t="s">
        <v>11</v>
      </c>
      <c r="B173" s="20">
        <v>0.82099999999999995</v>
      </c>
      <c r="C173" s="19">
        <v>15946</v>
      </c>
      <c r="D173" s="19">
        <v>939.24321859999998</v>
      </c>
      <c r="E173" s="23">
        <v>0.22545715799999999</v>
      </c>
      <c r="F173" s="23">
        <v>0.13450437200000001</v>
      </c>
      <c r="G173" s="17">
        <v>0</v>
      </c>
      <c r="H173" s="17">
        <v>1</v>
      </c>
      <c r="I173" s="17">
        <v>0.82339499699999996</v>
      </c>
      <c r="J173" s="17">
        <v>0.175885872</v>
      </c>
      <c r="K173" s="17">
        <v>7.1900000000000002E-4</v>
      </c>
    </row>
    <row r="174" spans="1:11" x14ac:dyDescent="0.45">
      <c r="A174" s="10" t="s">
        <v>11</v>
      </c>
      <c r="B174" s="20">
        <v>0.82199999999999995</v>
      </c>
      <c r="C174" s="19">
        <v>15969</v>
      </c>
      <c r="D174" s="19">
        <v>944.45666859999994</v>
      </c>
      <c r="E174" s="23">
        <v>0.22796963000000001</v>
      </c>
      <c r="F174" s="23">
        <v>0.135050701</v>
      </c>
      <c r="G174" s="17">
        <v>0</v>
      </c>
      <c r="H174" s="17">
        <v>1</v>
      </c>
      <c r="I174" s="17">
        <v>0.82415156599999995</v>
      </c>
      <c r="J174" s="17">
        <v>0.175132384</v>
      </c>
      <c r="K174" s="17">
        <v>7.1599999999999995E-4</v>
      </c>
    </row>
    <row r="175" spans="1:11" x14ac:dyDescent="0.45">
      <c r="A175" s="10" t="s">
        <v>11</v>
      </c>
      <c r="B175" s="20">
        <v>0.82299999999999995</v>
      </c>
      <c r="C175" s="19">
        <v>15985</v>
      </c>
      <c r="D175" s="19">
        <v>948.10878600000001</v>
      </c>
      <c r="E175" s="23">
        <v>0.22872677199999999</v>
      </c>
      <c r="F175" s="23">
        <v>0.13584025799999999</v>
      </c>
      <c r="G175" s="17">
        <v>0</v>
      </c>
      <c r="H175" s="17">
        <v>1</v>
      </c>
      <c r="I175" s="17">
        <v>0.82457040599999998</v>
      </c>
      <c r="J175" s="17">
        <v>0.17471524899999999</v>
      </c>
      <c r="K175" s="17">
        <v>7.1400000000000001E-4</v>
      </c>
    </row>
    <row r="176" spans="1:11" x14ac:dyDescent="0.45">
      <c r="A176" s="10" t="s">
        <v>11</v>
      </c>
      <c r="B176" s="20">
        <v>0.82399999999999995</v>
      </c>
      <c r="C176" s="19">
        <v>16005</v>
      </c>
      <c r="D176" s="19">
        <v>952.69572949999997</v>
      </c>
      <c r="E176" s="23">
        <v>0.23022098299999999</v>
      </c>
      <c r="F176" s="23">
        <v>0.13639436999999999</v>
      </c>
      <c r="G176" s="17">
        <v>0</v>
      </c>
      <c r="H176" s="17">
        <v>1</v>
      </c>
      <c r="I176" s="17">
        <v>0.82544896899999998</v>
      </c>
      <c r="J176" s="17">
        <v>0.17384026399999999</v>
      </c>
      <c r="K176" s="17">
        <v>7.1100000000000004E-4</v>
      </c>
    </row>
    <row r="177" spans="1:11" x14ac:dyDescent="0.45">
      <c r="A177" s="10" t="s">
        <v>11</v>
      </c>
      <c r="B177" s="20">
        <v>0.82499999999999996</v>
      </c>
      <c r="C177" s="19">
        <v>16024</v>
      </c>
      <c r="D177" s="19">
        <v>957.07664509999995</v>
      </c>
      <c r="E177" s="23">
        <v>0.230784346</v>
      </c>
      <c r="F177" s="23">
        <v>0.13705790300000001</v>
      </c>
      <c r="G177" s="17">
        <v>0</v>
      </c>
      <c r="H177" s="17">
        <v>1</v>
      </c>
      <c r="I177" s="17">
        <v>0.82593069900000005</v>
      </c>
      <c r="J177" s="17">
        <v>0.173360495</v>
      </c>
      <c r="K177" s="17">
        <v>7.0899999999999999E-4</v>
      </c>
    </row>
    <row r="178" spans="1:11" x14ac:dyDescent="0.45">
      <c r="A178" s="10" t="s">
        <v>11</v>
      </c>
      <c r="B178" s="20">
        <v>0.82599999999999996</v>
      </c>
      <c r="C178" s="19">
        <v>16047</v>
      </c>
      <c r="D178" s="19">
        <v>962.39539070000001</v>
      </c>
      <c r="E178" s="23">
        <v>0.23179755199999999</v>
      </c>
      <c r="F178" s="23">
        <v>0.137566882</v>
      </c>
      <c r="G178" s="17">
        <v>0</v>
      </c>
      <c r="H178" s="17">
        <v>1</v>
      </c>
      <c r="I178" s="17">
        <v>0.82648009600000005</v>
      </c>
      <c r="J178" s="17">
        <v>0.17281345200000001</v>
      </c>
      <c r="K178" s="17">
        <v>7.0600000000000003E-4</v>
      </c>
    </row>
    <row r="179" spans="1:11" x14ac:dyDescent="0.45">
      <c r="A179" s="10" t="s">
        <v>11</v>
      </c>
      <c r="B179" s="20">
        <v>0.82699999999999996</v>
      </c>
      <c r="C179" s="19">
        <v>16066</v>
      </c>
      <c r="D179" s="19">
        <v>966.80584720000002</v>
      </c>
      <c r="E179" s="23">
        <v>0.23227885200000001</v>
      </c>
      <c r="F179" s="23">
        <v>0.13810048899999999</v>
      </c>
      <c r="G179" s="17">
        <v>0</v>
      </c>
      <c r="H179" s="17">
        <v>1</v>
      </c>
      <c r="I179" s="17">
        <v>0.82706798199999998</v>
      </c>
      <c r="J179" s="17">
        <v>0.17222854900000001</v>
      </c>
      <c r="K179" s="17">
        <v>7.0299999999999996E-4</v>
      </c>
    </row>
    <row r="180" spans="1:11" x14ac:dyDescent="0.45">
      <c r="A180" s="10" t="s">
        <v>11</v>
      </c>
      <c r="B180" s="20">
        <v>0.82799999999999996</v>
      </c>
      <c r="C180" s="19">
        <v>16084</v>
      </c>
      <c r="D180" s="19">
        <v>971.00666230000002</v>
      </c>
      <c r="E180" s="23">
        <v>0.234962163</v>
      </c>
      <c r="F180" s="23">
        <v>0.13900211900000001</v>
      </c>
      <c r="G180" s="17">
        <v>0</v>
      </c>
      <c r="H180" s="17">
        <v>1</v>
      </c>
      <c r="I180" s="17">
        <v>0.82755885399999995</v>
      </c>
      <c r="J180" s="17">
        <v>0.17173967400000001</v>
      </c>
      <c r="K180" s="17">
        <v>7.0100000000000002E-4</v>
      </c>
    </row>
    <row r="181" spans="1:11" x14ac:dyDescent="0.45">
      <c r="A181" s="10" t="s">
        <v>11</v>
      </c>
      <c r="B181" s="20">
        <v>0.82899999999999996</v>
      </c>
      <c r="C181" s="19">
        <v>16105</v>
      </c>
      <c r="D181" s="19">
        <v>975.98026879999998</v>
      </c>
      <c r="E181" s="23">
        <v>0.238947203</v>
      </c>
      <c r="F181" s="23">
        <v>0.139422504</v>
      </c>
      <c r="G181" s="17">
        <v>0</v>
      </c>
      <c r="H181" s="17">
        <v>1</v>
      </c>
      <c r="I181" s="17">
        <v>0.82804654499999997</v>
      </c>
      <c r="J181" s="17">
        <v>0.17125415799999999</v>
      </c>
      <c r="K181" s="17">
        <v>6.9899999999999997E-4</v>
      </c>
    </row>
    <row r="182" spans="1:11" x14ac:dyDescent="0.45">
      <c r="A182" s="10" t="s">
        <v>11</v>
      </c>
      <c r="B182" s="20">
        <v>0.83</v>
      </c>
      <c r="C182" s="19">
        <v>16120</v>
      </c>
      <c r="D182" s="19">
        <v>979.58732869999994</v>
      </c>
      <c r="E182" s="23">
        <v>0.24148673200000001</v>
      </c>
      <c r="F182" s="23">
        <v>0.140311464</v>
      </c>
      <c r="G182" s="17">
        <v>0</v>
      </c>
      <c r="H182" s="17">
        <v>1</v>
      </c>
      <c r="I182" s="17">
        <v>0.82845783299999998</v>
      </c>
      <c r="J182" s="17">
        <v>0.17084454299999999</v>
      </c>
      <c r="K182" s="17">
        <v>6.9800000000000005E-4</v>
      </c>
    </row>
    <row r="183" spans="1:11" x14ac:dyDescent="0.45">
      <c r="A183" s="10" t="s">
        <v>11</v>
      </c>
      <c r="B183" s="20">
        <v>0.83099999999999996</v>
      </c>
      <c r="C183" s="19">
        <v>16141</v>
      </c>
      <c r="D183" s="19">
        <v>984.68180140000004</v>
      </c>
      <c r="E183" s="23">
        <v>0.244396959</v>
      </c>
      <c r="F183" s="23">
        <v>0.140918878</v>
      </c>
      <c r="G183" s="17">
        <v>0</v>
      </c>
      <c r="H183" s="17">
        <v>1</v>
      </c>
      <c r="I183" s="17">
        <v>0.82926489699999995</v>
      </c>
      <c r="J183" s="17">
        <v>0.17004076100000001</v>
      </c>
      <c r="K183" s="17">
        <v>6.9399999999999996E-4</v>
      </c>
    </row>
    <row r="184" spans="1:11" x14ac:dyDescent="0.45">
      <c r="A184" s="10" t="s">
        <v>11</v>
      </c>
      <c r="B184" s="20">
        <v>0.83199999999999996</v>
      </c>
      <c r="C184" s="19">
        <v>16163</v>
      </c>
      <c r="D184" s="19">
        <v>990.08345810000003</v>
      </c>
      <c r="E184" s="23">
        <v>0.247018188</v>
      </c>
      <c r="F184" s="23">
        <v>0.14171249999999999</v>
      </c>
      <c r="G184" s="17">
        <v>0</v>
      </c>
      <c r="H184" s="17">
        <v>1</v>
      </c>
      <c r="I184" s="17">
        <v>0.82985293299999996</v>
      </c>
      <c r="J184" s="17">
        <v>0.16945565300000001</v>
      </c>
      <c r="K184" s="17">
        <v>6.9099999999999999E-4</v>
      </c>
    </row>
    <row r="185" spans="1:11" x14ac:dyDescent="0.45">
      <c r="A185" s="10" t="s">
        <v>11</v>
      </c>
      <c r="B185" s="20">
        <v>0.83299999999999996</v>
      </c>
      <c r="C185" s="19">
        <v>16177</v>
      </c>
      <c r="D185" s="19">
        <v>993.55188310000005</v>
      </c>
      <c r="E185" s="23">
        <v>0.24798145199999999</v>
      </c>
      <c r="F185" s="23">
        <v>0.142275612</v>
      </c>
      <c r="G185" s="17">
        <v>0</v>
      </c>
      <c r="H185" s="17">
        <v>1</v>
      </c>
      <c r="I185" s="17">
        <v>0.83029292799999999</v>
      </c>
      <c r="J185" s="17">
        <v>0.16901744599999999</v>
      </c>
      <c r="K185" s="17">
        <v>6.8999999999999997E-4</v>
      </c>
    </row>
    <row r="186" spans="1:11" x14ac:dyDescent="0.45">
      <c r="A186" s="10" t="s">
        <v>11</v>
      </c>
      <c r="B186" s="20">
        <v>0.83399999999999996</v>
      </c>
      <c r="C186" s="19">
        <v>16202</v>
      </c>
      <c r="D186" s="19">
        <v>999.76760390000004</v>
      </c>
      <c r="E186" s="23">
        <v>0.248988143</v>
      </c>
      <c r="F186" s="23">
        <v>0.142638405</v>
      </c>
      <c r="G186" s="17">
        <v>0</v>
      </c>
      <c r="H186" s="17">
        <v>1</v>
      </c>
      <c r="I186" s="17">
        <v>0.83087713200000002</v>
      </c>
      <c r="J186" s="17">
        <v>0.16843561600000001</v>
      </c>
      <c r="K186" s="17">
        <v>6.87E-4</v>
      </c>
    </row>
    <row r="187" spans="1:11" x14ac:dyDescent="0.45">
      <c r="A187" s="10" t="s">
        <v>11</v>
      </c>
      <c r="B187" s="20">
        <v>0.83499999999999996</v>
      </c>
      <c r="C187" s="19">
        <v>16219</v>
      </c>
      <c r="D187" s="19">
        <v>1004.010833</v>
      </c>
      <c r="E187" s="23">
        <v>0.25053154900000002</v>
      </c>
      <c r="F187" s="23">
        <v>0.14384456400000001</v>
      </c>
      <c r="G187" s="17">
        <v>0</v>
      </c>
      <c r="H187" s="17">
        <v>1</v>
      </c>
      <c r="I187" s="17">
        <v>0.83155444300000003</v>
      </c>
      <c r="J187" s="17">
        <v>0.16776105699999999</v>
      </c>
      <c r="K187" s="17">
        <v>6.8400000000000004E-4</v>
      </c>
    </row>
    <row r="188" spans="1:11" x14ac:dyDescent="0.45">
      <c r="A188" s="10" t="s">
        <v>11</v>
      </c>
      <c r="B188" s="20">
        <v>0.83599999999999997</v>
      </c>
      <c r="C188" s="19">
        <v>16241</v>
      </c>
      <c r="D188" s="19">
        <v>1009.549412</v>
      </c>
      <c r="E188" s="23">
        <v>0.25295519599999999</v>
      </c>
      <c r="F188" s="23">
        <v>0.14443102499999999</v>
      </c>
      <c r="G188" s="17">
        <v>0</v>
      </c>
      <c r="H188" s="17">
        <v>1</v>
      </c>
      <c r="I188" s="17">
        <v>0.83233211299999998</v>
      </c>
      <c r="J188" s="17">
        <v>0.16698654700000001</v>
      </c>
      <c r="K188" s="17">
        <v>6.8099999999999996E-4</v>
      </c>
    </row>
    <row r="189" spans="1:11" x14ac:dyDescent="0.45">
      <c r="A189" s="10" t="s">
        <v>11</v>
      </c>
      <c r="B189" s="20">
        <v>0.83699999999999997</v>
      </c>
      <c r="C189" s="19">
        <v>16258</v>
      </c>
      <c r="D189" s="19">
        <v>1013.853916</v>
      </c>
      <c r="E189" s="23">
        <v>0.253477962</v>
      </c>
      <c r="F189" s="23">
        <v>0.14530151099999999</v>
      </c>
      <c r="G189" s="17">
        <v>0</v>
      </c>
      <c r="H189" s="17">
        <v>1</v>
      </c>
      <c r="I189" s="17">
        <v>0.83230175200000001</v>
      </c>
      <c r="J189" s="17">
        <v>0.167017993</v>
      </c>
      <c r="K189" s="17">
        <v>6.8000000000000005E-4</v>
      </c>
    </row>
    <row r="190" spans="1:11" x14ac:dyDescent="0.45">
      <c r="A190" s="10" t="s">
        <v>11</v>
      </c>
      <c r="B190" s="20">
        <v>0.83799999999999997</v>
      </c>
      <c r="C190" s="19">
        <v>16279</v>
      </c>
      <c r="D190" s="19">
        <v>1019.2117950000001</v>
      </c>
      <c r="E190" s="23">
        <v>0.25596907400000002</v>
      </c>
      <c r="F190" s="23">
        <v>0.14575089299999999</v>
      </c>
      <c r="G190" s="17">
        <v>0</v>
      </c>
      <c r="H190" s="17">
        <v>1</v>
      </c>
      <c r="I190" s="17">
        <v>0.83257419600000004</v>
      </c>
      <c r="J190" s="17">
        <v>0.16674698099999999</v>
      </c>
      <c r="K190" s="17">
        <v>6.7900000000000002E-4</v>
      </c>
    </row>
    <row r="191" spans="1:11" x14ac:dyDescent="0.45">
      <c r="A191" s="10" t="s">
        <v>11</v>
      </c>
      <c r="B191" s="20">
        <v>0.83899999999999997</v>
      </c>
      <c r="C191" s="19">
        <v>16290</v>
      </c>
      <c r="D191" s="19">
        <v>1022.0535159999999</v>
      </c>
      <c r="E191" s="23">
        <v>0.25850933999999998</v>
      </c>
      <c r="F191" s="23">
        <v>0.14668244599999999</v>
      </c>
      <c r="G191" s="17">
        <v>0</v>
      </c>
      <c r="H191" s="17">
        <v>1</v>
      </c>
      <c r="I191" s="17">
        <v>0.83295512199999999</v>
      </c>
      <c r="J191" s="17">
        <v>0.166367599</v>
      </c>
      <c r="K191" s="17">
        <v>6.7699999999999998E-4</v>
      </c>
    </row>
    <row r="192" spans="1:11" x14ac:dyDescent="0.45">
      <c r="A192" s="10" t="s">
        <v>11</v>
      </c>
      <c r="B192" s="20">
        <v>0.84</v>
      </c>
      <c r="C192" s="19">
        <v>16316</v>
      </c>
      <c r="D192" s="19">
        <v>1028.7963569999999</v>
      </c>
      <c r="E192" s="23">
        <v>0.26080399999999998</v>
      </c>
      <c r="F192" s="23">
        <v>0.14728254700000001</v>
      </c>
      <c r="G192" s="17">
        <v>0</v>
      </c>
      <c r="H192" s="17">
        <v>1</v>
      </c>
      <c r="I192" s="17">
        <v>0.83355277500000002</v>
      </c>
      <c r="J192" s="17">
        <v>0.16577330400000001</v>
      </c>
      <c r="K192" s="17">
        <v>6.7400000000000001E-4</v>
      </c>
    </row>
    <row r="193" spans="1:11" x14ac:dyDescent="0.45">
      <c r="A193" s="10" t="s">
        <v>11</v>
      </c>
      <c r="B193" s="20">
        <v>0.84099999999999997</v>
      </c>
      <c r="C193" s="19">
        <v>16337</v>
      </c>
      <c r="D193" s="19">
        <v>1034.2941490000001</v>
      </c>
      <c r="E193" s="23">
        <v>0.26273321500000002</v>
      </c>
      <c r="F193" s="23">
        <v>0.14823629599999999</v>
      </c>
      <c r="G193" s="17">
        <v>0</v>
      </c>
      <c r="H193" s="17">
        <v>1</v>
      </c>
      <c r="I193" s="17">
        <v>0.83418703400000005</v>
      </c>
      <c r="J193" s="17">
        <v>0.16514161299999999</v>
      </c>
      <c r="K193" s="17">
        <v>6.7100000000000005E-4</v>
      </c>
    </row>
    <row r="194" spans="1:11" x14ac:dyDescent="0.45">
      <c r="A194" s="10" t="s">
        <v>11</v>
      </c>
      <c r="B194" s="20">
        <v>0.84199999999999997</v>
      </c>
      <c r="C194" s="19">
        <v>16357</v>
      </c>
      <c r="D194" s="19">
        <v>1039.5628300000001</v>
      </c>
      <c r="E194" s="23">
        <v>0.26394387499999999</v>
      </c>
      <c r="F194" s="23">
        <v>0.14887899299999999</v>
      </c>
      <c r="G194" s="17">
        <v>0</v>
      </c>
      <c r="H194" s="17">
        <v>1</v>
      </c>
      <c r="I194" s="17">
        <v>0.83420644300000002</v>
      </c>
      <c r="J194" s="17">
        <v>0.16512370900000001</v>
      </c>
      <c r="K194" s="17">
        <v>6.7000000000000002E-4</v>
      </c>
    </row>
    <row r="195" spans="1:11" x14ac:dyDescent="0.45">
      <c r="A195" s="10" t="s">
        <v>11</v>
      </c>
      <c r="B195" s="20">
        <v>0.84299999999999997</v>
      </c>
      <c r="C195" s="19">
        <v>16373</v>
      </c>
      <c r="D195" s="19">
        <v>1043.8073979999999</v>
      </c>
      <c r="E195" s="23">
        <v>0.26540184999999999</v>
      </c>
      <c r="F195" s="23">
        <v>0.14978956099999999</v>
      </c>
      <c r="G195" s="17">
        <v>0</v>
      </c>
      <c r="H195" s="17">
        <v>1</v>
      </c>
      <c r="I195" s="17">
        <v>0.83486151600000003</v>
      </c>
      <c r="J195" s="17">
        <v>0.164471282</v>
      </c>
      <c r="K195" s="17">
        <v>6.6699999999999995E-4</v>
      </c>
    </row>
    <row r="196" spans="1:11" x14ac:dyDescent="0.45">
      <c r="A196" s="10" t="s">
        <v>11</v>
      </c>
      <c r="B196" s="20">
        <v>0.84399999999999997</v>
      </c>
      <c r="C196" s="19">
        <v>16396</v>
      </c>
      <c r="D196" s="19">
        <v>1049.9402689999999</v>
      </c>
      <c r="E196" s="23">
        <v>0.26702368199999998</v>
      </c>
      <c r="F196" s="23">
        <v>0.150239289</v>
      </c>
      <c r="G196" s="17">
        <v>0</v>
      </c>
      <c r="H196" s="17">
        <v>1</v>
      </c>
      <c r="I196" s="17">
        <v>0.83541095700000001</v>
      </c>
      <c r="J196" s="17">
        <v>0.16392406100000001</v>
      </c>
      <c r="K196" s="17">
        <v>6.6500000000000001E-4</v>
      </c>
    </row>
    <row r="197" spans="1:11" x14ac:dyDescent="0.45">
      <c r="A197" s="10" t="s">
        <v>11</v>
      </c>
      <c r="B197" s="20">
        <v>0.84499999999999997</v>
      </c>
      <c r="C197" s="19">
        <v>16415</v>
      </c>
      <c r="D197" s="19">
        <v>1055.025484</v>
      </c>
      <c r="E197" s="23">
        <v>0.26840107400000002</v>
      </c>
      <c r="F197" s="23">
        <v>0.151371811</v>
      </c>
      <c r="G197" s="17">
        <v>0</v>
      </c>
      <c r="H197" s="17">
        <v>1</v>
      </c>
      <c r="I197" s="17">
        <v>0.83606595699999997</v>
      </c>
      <c r="J197" s="17">
        <v>0.16327170699999999</v>
      </c>
      <c r="K197" s="17">
        <v>6.6200000000000005E-4</v>
      </c>
    </row>
    <row r="198" spans="1:11" x14ac:dyDescent="0.45">
      <c r="A198" s="10" t="s">
        <v>11</v>
      </c>
      <c r="B198" s="20">
        <v>0.84599999999999997</v>
      </c>
      <c r="C198" s="19">
        <v>16435</v>
      </c>
      <c r="D198" s="19">
        <v>1060.4371020000001</v>
      </c>
      <c r="E198" s="23">
        <v>0.27137120599999998</v>
      </c>
      <c r="F198" s="23">
        <v>0.15190801200000001</v>
      </c>
      <c r="G198" s="17">
        <v>0</v>
      </c>
      <c r="H198" s="17">
        <v>1</v>
      </c>
      <c r="I198" s="17">
        <v>0.83637466800000004</v>
      </c>
      <c r="J198" s="17">
        <v>0.16296492200000001</v>
      </c>
      <c r="K198" s="17">
        <v>6.6E-4</v>
      </c>
    </row>
    <row r="199" spans="1:11" x14ac:dyDescent="0.45">
      <c r="A199" s="10" t="s">
        <v>11</v>
      </c>
      <c r="B199" s="20">
        <v>0.84699999999999998</v>
      </c>
      <c r="C199" s="19">
        <v>16451</v>
      </c>
      <c r="D199" s="19">
        <v>1064.8296419999999</v>
      </c>
      <c r="E199" s="23">
        <v>0.27671992400000001</v>
      </c>
      <c r="F199" s="23">
        <v>0.15297564399999999</v>
      </c>
      <c r="G199" s="17">
        <v>0</v>
      </c>
      <c r="H199" s="17">
        <v>1</v>
      </c>
      <c r="I199" s="17">
        <v>0.83677471299999995</v>
      </c>
      <c r="J199" s="17">
        <v>0.16256649200000001</v>
      </c>
      <c r="K199" s="17">
        <v>6.5899999999999997E-4</v>
      </c>
    </row>
    <row r="200" spans="1:11" x14ac:dyDescent="0.45">
      <c r="A200" s="10" t="s">
        <v>11</v>
      </c>
      <c r="B200" s="20">
        <v>0.84799999999999998</v>
      </c>
      <c r="C200" s="19">
        <v>16473</v>
      </c>
      <c r="D200" s="19">
        <v>1070.9217550000001</v>
      </c>
      <c r="E200" s="23">
        <v>0.27695284599999997</v>
      </c>
      <c r="F200" s="23">
        <v>0.153673222</v>
      </c>
      <c r="G200" s="17">
        <v>0</v>
      </c>
      <c r="H200" s="17">
        <v>1</v>
      </c>
      <c r="I200" s="17">
        <v>0.83721224000000005</v>
      </c>
      <c r="J200" s="17">
        <v>0.162130731</v>
      </c>
      <c r="K200" s="17">
        <v>6.5700000000000003E-4</v>
      </c>
    </row>
    <row r="201" spans="1:11" x14ac:dyDescent="0.45">
      <c r="A201" s="10" t="s">
        <v>11</v>
      </c>
      <c r="B201" s="20">
        <v>0.84899999999999998</v>
      </c>
      <c r="C201" s="19">
        <v>16490</v>
      </c>
      <c r="D201" s="19">
        <v>1075.654166</v>
      </c>
      <c r="E201" s="23">
        <v>0.28269820000000001</v>
      </c>
      <c r="F201" s="23">
        <v>0.15441039400000001</v>
      </c>
      <c r="G201" s="17">
        <v>0</v>
      </c>
      <c r="H201" s="17">
        <v>1</v>
      </c>
      <c r="I201" s="17">
        <v>0.83764357899999997</v>
      </c>
      <c r="J201" s="17">
        <v>0.16170125699999999</v>
      </c>
      <c r="K201" s="17">
        <v>6.5499999999999998E-4</v>
      </c>
    </row>
    <row r="202" spans="1:11" x14ac:dyDescent="0.45">
      <c r="A202" s="10" t="s">
        <v>11</v>
      </c>
      <c r="B202" s="20">
        <v>0.85</v>
      </c>
      <c r="C202" s="19">
        <v>16512</v>
      </c>
      <c r="D202" s="19">
        <v>1081.8978689999999</v>
      </c>
      <c r="E202" s="23">
        <v>0.28514855700000002</v>
      </c>
      <c r="F202" s="23">
        <v>0.155312172</v>
      </c>
      <c r="G202" s="17">
        <v>0</v>
      </c>
      <c r="H202" s="17">
        <v>1</v>
      </c>
      <c r="I202" s="17">
        <v>0.83821965300000001</v>
      </c>
      <c r="J202" s="17">
        <v>0.16112769099999999</v>
      </c>
      <c r="K202" s="17">
        <v>6.5300000000000004E-4</v>
      </c>
    </row>
    <row r="203" spans="1:11" x14ac:dyDescent="0.45">
      <c r="A203" s="10" t="s">
        <v>11</v>
      </c>
      <c r="B203" s="20">
        <v>0.85099999999999998</v>
      </c>
      <c r="C203" s="19">
        <v>16531</v>
      </c>
      <c r="D203" s="19">
        <v>1087.367256</v>
      </c>
      <c r="E203" s="23">
        <v>0.29120332599999998</v>
      </c>
      <c r="F203" s="23">
        <v>0.156243622</v>
      </c>
      <c r="G203" s="17">
        <v>0</v>
      </c>
      <c r="H203" s="17">
        <v>1</v>
      </c>
      <c r="I203" s="17">
        <v>0.83864412399999999</v>
      </c>
      <c r="J203" s="17">
        <v>0.160705182</v>
      </c>
      <c r="K203" s="17">
        <v>6.5099999999999999E-4</v>
      </c>
    </row>
    <row r="204" spans="1:11" x14ac:dyDescent="0.45">
      <c r="A204" s="10" t="s">
        <v>11</v>
      </c>
      <c r="B204" s="20">
        <v>0.85199999999999998</v>
      </c>
      <c r="C204" s="19">
        <v>16550</v>
      </c>
      <c r="D204" s="19">
        <v>1092.938901</v>
      </c>
      <c r="E204" s="23">
        <v>0.29461426400000001</v>
      </c>
      <c r="F204" s="23">
        <v>0.156997157</v>
      </c>
      <c r="G204" s="17">
        <v>0</v>
      </c>
      <c r="H204" s="17">
        <v>1</v>
      </c>
      <c r="I204" s="17">
        <v>0.83912892299999997</v>
      </c>
      <c r="J204" s="17">
        <v>0.160222846</v>
      </c>
      <c r="K204" s="17">
        <v>6.4800000000000003E-4</v>
      </c>
    </row>
    <row r="205" spans="1:11" x14ac:dyDescent="0.45">
      <c r="A205" s="10" t="s">
        <v>11</v>
      </c>
      <c r="B205" s="20">
        <v>0.85299999999999998</v>
      </c>
      <c r="C205" s="19">
        <v>16569</v>
      </c>
      <c r="D205" s="19">
        <v>1098.54782</v>
      </c>
      <c r="E205" s="23">
        <v>0.29555841300000002</v>
      </c>
      <c r="F205" s="23">
        <v>0.157940206</v>
      </c>
      <c r="G205" s="17">
        <v>0</v>
      </c>
      <c r="H205" s="17">
        <v>1</v>
      </c>
      <c r="I205" s="17">
        <v>0.84001637600000001</v>
      </c>
      <c r="J205" s="17">
        <v>0.15933905500000001</v>
      </c>
      <c r="K205" s="17">
        <v>6.4499999999999996E-4</v>
      </c>
    </row>
    <row r="206" spans="1:11" x14ac:dyDescent="0.45">
      <c r="A206" s="10" t="s">
        <v>11</v>
      </c>
      <c r="B206" s="20">
        <v>0.85399999999999998</v>
      </c>
      <c r="C206" s="19">
        <v>16590</v>
      </c>
      <c r="D206" s="19">
        <v>1104.796063</v>
      </c>
      <c r="E206" s="23">
        <v>0.298981257</v>
      </c>
      <c r="F206" s="23">
        <v>0.15856759500000001</v>
      </c>
      <c r="G206" s="17">
        <v>0</v>
      </c>
      <c r="H206" s="17">
        <v>1</v>
      </c>
      <c r="I206" s="17">
        <v>0.84028140600000001</v>
      </c>
      <c r="J206" s="17">
        <v>0.15907559800000001</v>
      </c>
      <c r="K206" s="17">
        <v>6.4300000000000002E-4</v>
      </c>
    </row>
    <row r="207" spans="1:11" x14ac:dyDescent="0.45">
      <c r="A207" s="10" t="s">
        <v>11</v>
      </c>
      <c r="B207" s="20">
        <v>0.85499999999999998</v>
      </c>
      <c r="C207" s="19">
        <v>16609</v>
      </c>
      <c r="D207" s="19">
        <v>1110.509554</v>
      </c>
      <c r="E207" s="23">
        <v>0.30283020300000002</v>
      </c>
      <c r="F207" s="23">
        <v>0.159677402</v>
      </c>
      <c r="G207" s="17">
        <v>0</v>
      </c>
      <c r="H207" s="17">
        <v>1</v>
      </c>
      <c r="I207" s="17">
        <v>0.84063232300000001</v>
      </c>
      <c r="J207" s="17">
        <v>0.15872609400000001</v>
      </c>
      <c r="K207" s="17">
        <v>6.4199999999999999E-4</v>
      </c>
    </row>
    <row r="208" spans="1:11" x14ac:dyDescent="0.45">
      <c r="A208" s="10" t="s">
        <v>11</v>
      </c>
      <c r="B208" s="20">
        <v>0.85599999999999998</v>
      </c>
      <c r="C208" s="19">
        <v>16628</v>
      </c>
      <c r="D208" s="19">
        <v>1116.319473</v>
      </c>
      <c r="E208" s="23">
        <v>0.30837034099999999</v>
      </c>
      <c r="F208" s="23">
        <v>0.160667006</v>
      </c>
      <c r="G208" s="17">
        <v>0</v>
      </c>
      <c r="H208" s="17">
        <v>1</v>
      </c>
      <c r="I208" s="17">
        <v>0.84120623500000002</v>
      </c>
      <c r="J208" s="17">
        <v>0.15815449300000001</v>
      </c>
      <c r="K208" s="17">
        <v>6.3900000000000003E-4</v>
      </c>
    </row>
    <row r="209" spans="1:11" x14ac:dyDescent="0.45">
      <c r="A209" s="10" t="s">
        <v>11</v>
      </c>
      <c r="B209" s="20">
        <v>0.85699999999999998</v>
      </c>
      <c r="C209" s="19">
        <v>16648</v>
      </c>
      <c r="D209" s="19">
        <v>1122.562332</v>
      </c>
      <c r="E209" s="23">
        <v>0.31272796899999999</v>
      </c>
      <c r="F209" s="23">
        <v>0.16146807399999999</v>
      </c>
      <c r="G209" s="17">
        <v>0</v>
      </c>
      <c r="H209" s="17">
        <v>1</v>
      </c>
      <c r="I209" s="17">
        <v>0.84185819100000003</v>
      </c>
      <c r="J209" s="17">
        <v>0.157505162</v>
      </c>
      <c r="K209" s="17">
        <v>6.3699999999999998E-4</v>
      </c>
    </row>
    <row r="210" spans="1:11" x14ac:dyDescent="0.45">
      <c r="A210" s="10" t="s">
        <v>11</v>
      </c>
      <c r="B210" s="20">
        <v>0.85799999999999998</v>
      </c>
      <c r="C210" s="19">
        <v>16666</v>
      </c>
      <c r="D210" s="19">
        <v>1128.2338440000001</v>
      </c>
      <c r="E210" s="23">
        <v>0.31798971500000001</v>
      </c>
      <c r="F210" s="23">
        <v>0.16257706</v>
      </c>
      <c r="G210" s="17">
        <v>0</v>
      </c>
      <c r="H210" s="17">
        <v>1</v>
      </c>
      <c r="I210" s="17">
        <v>0.84222255999999995</v>
      </c>
      <c r="J210" s="17">
        <v>0.15714252300000001</v>
      </c>
      <c r="K210" s="17">
        <v>6.3500000000000004E-4</v>
      </c>
    </row>
    <row r="211" spans="1:11" x14ac:dyDescent="0.45">
      <c r="A211" s="10" t="s">
        <v>11</v>
      </c>
      <c r="B211" s="20">
        <v>0.85899999999999999</v>
      </c>
      <c r="C211" s="19">
        <v>16678</v>
      </c>
      <c r="D211" s="19">
        <v>1132.0552049999999</v>
      </c>
      <c r="E211" s="23">
        <v>0.31847983200000002</v>
      </c>
      <c r="F211" s="23">
        <v>0.163501173</v>
      </c>
      <c r="G211" s="17">
        <v>0</v>
      </c>
      <c r="H211" s="17">
        <v>1</v>
      </c>
      <c r="I211" s="17">
        <v>0.84211980399999997</v>
      </c>
      <c r="J211" s="17">
        <v>0.15724558799999999</v>
      </c>
      <c r="K211" s="17">
        <v>6.3500000000000004E-4</v>
      </c>
    </row>
    <row r="212" spans="1:11" x14ac:dyDescent="0.45">
      <c r="A212" s="10" t="s">
        <v>11</v>
      </c>
      <c r="B212" s="20">
        <v>0.86</v>
      </c>
      <c r="C212" s="19">
        <v>16700</v>
      </c>
      <c r="D212" s="19">
        <v>1139.0931069999999</v>
      </c>
      <c r="E212" s="23">
        <v>0.32024937999999997</v>
      </c>
      <c r="F212" s="23">
        <v>0.16399981199999999</v>
      </c>
      <c r="G212" s="17">
        <v>0</v>
      </c>
      <c r="H212" s="17">
        <v>1</v>
      </c>
      <c r="I212" s="17">
        <v>0.84315053100000004</v>
      </c>
      <c r="J212" s="17">
        <v>0.156219003</v>
      </c>
      <c r="K212" s="17">
        <v>6.3000000000000003E-4</v>
      </c>
    </row>
    <row r="213" spans="1:11" x14ac:dyDescent="0.45">
      <c r="A213" s="10" t="s">
        <v>11</v>
      </c>
      <c r="B213" s="20">
        <v>0.86099999999999999</v>
      </c>
      <c r="C213" s="19">
        <v>16720</v>
      </c>
      <c r="D213" s="19">
        <v>1145.5107800000001</v>
      </c>
      <c r="E213" s="23">
        <v>0.32126387499999998</v>
      </c>
      <c r="F213" s="23">
        <v>0.16515792100000001</v>
      </c>
      <c r="G213" s="17">
        <v>0</v>
      </c>
      <c r="H213" s="17">
        <v>1</v>
      </c>
      <c r="I213" s="17">
        <v>0.84376014499999996</v>
      </c>
      <c r="J213" s="17">
        <v>0.15561184</v>
      </c>
      <c r="K213" s="17">
        <v>6.2799999999999998E-4</v>
      </c>
    </row>
    <row r="214" spans="1:11" x14ac:dyDescent="0.45">
      <c r="A214" s="10" t="s">
        <v>11</v>
      </c>
      <c r="B214" s="20">
        <v>0.86199999999999999</v>
      </c>
      <c r="C214" s="19">
        <v>16740</v>
      </c>
      <c r="D214" s="19">
        <v>1151.9536519999999</v>
      </c>
      <c r="E214" s="23">
        <v>0.32319485599999997</v>
      </c>
      <c r="F214" s="23">
        <v>0.16625910799999999</v>
      </c>
      <c r="G214" s="17">
        <v>0</v>
      </c>
      <c r="H214" s="17">
        <v>1</v>
      </c>
      <c r="I214" s="17">
        <v>0.84413553100000005</v>
      </c>
      <c r="J214" s="17">
        <v>0.15523796300000001</v>
      </c>
      <c r="K214" s="17">
        <v>6.2699999999999995E-4</v>
      </c>
    </row>
    <row r="215" spans="1:11" x14ac:dyDescent="0.45">
      <c r="A215" s="10" t="s">
        <v>11</v>
      </c>
      <c r="B215" s="20">
        <v>0.86399999999999999</v>
      </c>
      <c r="C215" s="19">
        <v>16784</v>
      </c>
      <c r="D215" s="19">
        <v>1166.2618110000001</v>
      </c>
      <c r="E215" s="23">
        <v>0.32643668300000001</v>
      </c>
      <c r="F215" s="23">
        <v>0.16747411200000001</v>
      </c>
      <c r="G215" s="17">
        <v>0</v>
      </c>
      <c r="H215" s="17">
        <v>1</v>
      </c>
      <c r="I215" s="17">
        <v>0.84582671499999995</v>
      </c>
      <c r="J215" s="17">
        <v>0.153553576</v>
      </c>
      <c r="K215" s="17">
        <v>6.2E-4</v>
      </c>
    </row>
    <row r="216" spans="1:11" x14ac:dyDescent="0.45">
      <c r="A216" s="10" t="s">
        <v>11</v>
      </c>
      <c r="B216" s="20">
        <v>0.86499999999999999</v>
      </c>
      <c r="C216" s="19">
        <v>16794</v>
      </c>
      <c r="D216" s="19">
        <v>1169.5495129999999</v>
      </c>
      <c r="E216" s="23">
        <v>0.32919241900000001</v>
      </c>
      <c r="F216" s="23">
        <v>0.16941619899999999</v>
      </c>
      <c r="G216" s="17">
        <v>0</v>
      </c>
      <c r="H216" s="17">
        <v>1</v>
      </c>
      <c r="I216" s="17">
        <v>0.84597390299999997</v>
      </c>
      <c r="J216" s="17">
        <v>0.153407184</v>
      </c>
      <c r="K216" s="17">
        <v>6.1899999999999998E-4</v>
      </c>
    </row>
    <row r="217" spans="1:11" x14ac:dyDescent="0.45">
      <c r="A217" s="10" t="s">
        <v>11</v>
      </c>
      <c r="B217" s="20">
        <v>0.86599999999999999</v>
      </c>
      <c r="C217" s="19">
        <v>16823</v>
      </c>
      <c r="D217" s="19">
        <v>1179.105755</v>
      </c>
      <c r="E217" s="23">
        <v>0.33024582099999999</v>
      </c>
      <c r="F217" s="23">
        <v>0.170054172</v>
      </c>
      <c r="G217" s="17">
        <v>0</v>
      </c>
      <c r="H217" s="17">
        <v>1</v>
      </c>
      <c r="I217" s="17">
        <v>0.84627984199999995</v>
      </c>
      <c r="J217" s="17">
        <v>0.15310247399999999</v>
      </c>
      <c r="K217" s="17">
        <v>6.1799999999999995E-4</v>
      </c>
    </row>
    <row r="218" spans="1:11" x14ac:dyDescent="0.45">
      <c r="A218" s="10" t="s">
        <v>11</v>
      </c>
      <c r="B218" s="20">
        <v>0.86699999999999999</v>
      </c>
      <c r="C218" s="19">
        <v>16839</v>
      </c>
      <c r="D218" s="19">
        <v>1184.426874</v>
      </c>
      <c r="E218" s="23">
        <v>0.33420133200000002</v>
      </c>
      <c r="F218" s="23">
        <v>0.17146689200000001</v>
      </c>
      <c r="G218" s="17">
        <v>0</v>
      </c>
      <c r="H218" s="17">
        <v>1</v>
      </c>
      <c r="I218" s="17">
        <v>0.84648296700000003</v>
      </c>
      <c r="J218" s="17">
        <v>0.152900165</v>
      </c>
      <c r="K218" s="17">
        <v>6.1700000000000004E-4</v>
      </c>
    </row>
    <row r="219" spans="1:11" x14ac:dyDescent="0.45">
      <c r="A219" s="10" t="s">
        <v>11</v>
      </c>
      <c r="B219" s="20">
        <v>0.86799999999999999</v>
      </c>
      <c r="C219" s="19">
        <v>16859</v>
      </c>
      <c r="D219" s="19">
        <v>1191.140834</v>
      </c>
      <c r="E219" s="23">
        <v>0.33770665100000002</v>
      </c>
      <c r="F219" s="23">
        <v>0.172321741</v>
      </c>
      <c r="G219" s="17">
        <v>0</v>
      </c>
      <c r="H219" s="17">
        <v>1</v>
      </c>
      <c r="I219" s="17">
        <v>0.84691329900000001</v>
      </c>
      <c r="J219" s="17">
        <v>0.152471562</v>
      </c>
      <c r="K219" s="17">
        <v>6.1499999999999999E-4</v>
      </c>
    </row>
    <row r="220" spans="1:11" x14ac:dyDescent="0.45">
      <c r="A220" s="10" t="s">
        <v>11</v>
      </c>
      <c r="B220" s="20">
        <v>0.86899999999999999</v>
      </c>
      <c r="C220" s="19">
        <v>16873</v>
      </c>
      <c r="D220" s="19">
        <v>1195.8908919999999</v>
      </c>
      <c r="E220" s="23">
        <v>0.34122270199999999</v>
      </c>
      <c r="F220" s="23">
        <v>0.17337917999999999</v>
      </c>
      <c r="G220" s="17">
        <v>0</v>
      </c>
      <c r="H220" s="17">
        <v>1</v>
      </c>
      <c r="I220" s="17">
        <v>0.84728992999999997</v>
      </c>
      <c r="J220" s="17">
        <v>0.152096445</v>
      </c>
      <c r="K220" s="17">
        <v>6.1399999999999996E-4</v>
      </c>
    </row>
    <row r="221" spans="1:11" x14ac:dyDescent="0.45">
      <c r="A221" s="10" t="s">
        <v>11</v>
      </c>
      <c r="B221" s="20">
        <v>0.87</v>
      </c>
      <c r="C221" s="19">
        <v>16896</v>
      </c>
      <c r="D221" s="19">
        <v>1203.7440260000001</v>
      </c>
      <c r="E221" s="23">
        <v>0.34144063200000002</v>
      </c>
      <c r="F221" s="23">
        <v>0.174234102</v>
      </c>
      <c r="G221" s="17">
        <v>0</v>
      </c>
      <c r="H221" s="17">
        <v>1</v>
      </c>
      <c r="I221" s="17">
        <v>0.84664949899999997</v>
      </c>
      <c r="J221" s="17">
        <v>0.15273734</v>
      </c>
      <c r="K221" s="17">
        <v>6.1300000000000005E-4</v>
      </c>
    </row>
    <row r="222" spans="1:11" x14ac:dyDescent="0.45">
      <c r="A222" s="10" t="s">
        <v>11</v>
      </c>
      <c r="B222" s="20">
        <v>0.871</v>
      </c>
      <c r="C222" s="19">
        <v>16919</v>
      </c>
      <c r="D222" s="19">
        <v>1211.6190839999999</v>
      </c>
      <c r="E222" s="23">
        <v>0.34346146999999999</v>
      </c>
      <c r="F222" s="23">
        <v>0.17543068000000001</v>
      </c>
      <c r="G222" s="17">
        <v>0</v>
      </c>
      <c r="H222" s="17">
        <v>1</v>
      </c>
      <c r="I222" s="17">
        <v>0.84721719299999998</v>
      </c>
      <c r="J222" s="17">
        <v>0.15217230900000001</v>
      </c>
      <c r="K222" s="17">
        <v>6.0999999999999997E-4</v>
      </c>
    </row>
    <row r="223" spans="1:11" x14ac:dyDescent="0.45">
      <c r="A223" s="10" t="s">
        <v>11</v>
      </c>
      <c r="B223" s="20">
        <v>0.872</v>
      </c>
      <c r="C223" s="19">
        <v>16939</v>
      </c>
      <c r="D223" s="19">
        <v>1218.546701</v>
      </c>
      <c r="E223" s="23">
        <v>0.347718215</v>
      </c>
      <c r="F223" s="23">
        <v>0.17651008000000001</v>
      </c>
      <c r="G223" s="17">
        <v>0</v>
      </c>
      <c r="H223" s="17">
        <v>1</v>
      </c>
      <c r="I223" s="17">
        <v>0.84734674799999998</v>
      </c>
      <c r="J223" s="17">
        <v>0.15204378499999999</v>
      </c>
      <c r="K223" s="17">
        <v>6.0899999999999995E-4</v>
      </c>
    </row>
    <row r="224" spans="1:11" x14ac:dyDescent="0.45">
      <c r="A224" s="10" t="s">
        <v>11</v>
      </c>
      <c r="B224" s="20">
        <v>0.874</v>
      </c>
      <c r="C224" s="19">
        <v>16978</v>
      </c>
      <c r="D224" s="19">
        <v>1232.128944</v>
      </c>
      <c r="E224" s="23">
        <v>0.34880956200000002</v>
      </c>
      <c r="F224" s="23">
        <v>0.17791558299999999</v>
      </c>
      <c r="G224" s="17">
        <v>0</v>
      </c>
      <c r="H224" s="17">
        <v>1</v>
      </c>
      <c r="I224" s="17">
        <v>0.84834460599999995</v>
      </c>
      <c r="J224" s="17">
        <v>0.15104991100000001</v>
      </c>
      <c r="K224" s="17">
        <v>6.0499999999999996E-4</v>
      </c>
    </row>
    <row r="225" spans="1:11" x14ac:dyDescent="0.45">
      <c r="A225" s="10" t="s">
        <v>11</v>
      </c>
      <c r="B225" s="20">
        <v>0.875</v>
      </c>
      <c r="C225" s="19">
        <v>16990</v>
      </c>
      <c r="D225" s="19">
        <v>1236.317865</v>
      </c>
      <c r="E225" s="23">
        <v>0.35028344</v>
      </c>
      <c r="F225" s="23">
        <v>0.179792867</v>
      </c>
      <c r="G225" s="17">
        <v>0</v>
      </c>
      <c r="H225" s="17">
        <v>1</v>
      </c>
      <c r="I225" s="17">
        <v>0.84891315700000003</v>
      </c>
      <c r="J225" s="17">
        <v>0.15048363000000001</v>
      </c>
      <c r="K225" s="17">
        <v>6.0300000000000002E-4</v>
      </c>
    </row>
    <row r="226" spans="1:11" x14ac:dyDescent="0.45">
      <c r="A226" s="10" t="s">
        <v>11</v>
      </c>
      <c r="B226" s="20">
        <v>0.876</v>
      </c>
      <c r="C226" s="19">
        <v>17017</v>
      </c>
      <c r="D226" s="19">
        <v>1245.830798</v>
      </c>
      <c r="E226" s="23">
        <v>0.35349480999999999</v>
      </c>
      <c r="F226" s="23">
        <v>0.180610834</v>
      </c>
      <c r="G226" s="17">
        <v>0</v>
      </c>
      <c r="H226" s="17">
        <v>1</v>
      </c>
      <c r="I226" s="17">
        <v>0.84964480899999995</v>
      </c>
      <c r="J226" s="17">
        <v>0.14975508600000001</v>
      </c>
      <c r="K226" s="17">
        <v>5.9999999999999995E-4</v>
      </c>
    </row>
    <row r="227" spans="1:11" x14ac:dyDescent="0.45">
      <c r="A227" s="10" t="s">
        <v>11</v>
      </c>
      <c r="B227" s="20">
        <v>0.877</v>
      </c>
      <c r="C227" s="19">
        <v>17034</v>
      </c>
      <c r="D227" s="19">
        <v>1251.855258</v>
      </c>
      <c r="E227" s="23">
        <v>0.35626596900000002</v>
      </c>
      <c r="F227" s="23">
        <v>0.18189820000000001</v>
      </c>
      <c r="G227" s="17">
        <v>0</v>
      </c>
      <c r="H227" s="17">
        <v>1</v>
      </c>
      <c r="I227" s="17">
        <v>0.84992534600000003</v>
      </c>
      <c r="J227" s="17">
        <v>0.14947570900000001</v>
      </c>
      <c r="K227" s="17">
        <v>5.9900000000000003E-4</v>
      </c>
    </row>
    <row r="228" spans="1:11" x14ac:dyDescent="0.45">
      <c r="A228" s="10" t="s">
        <v>11</v>
      </c>
      <c r="B228" s="20">
        <v>0.878</v>
      </c>
      <c r="C228" s="19">
        <v>17052</v>
      </c>
      <c r="D228" s="19">
        <v>1258.2908420000001</v>
      </c>
      <c r="E228" s="23">
        <v>0.35984164099999999</v>
      </c>
      <c r="F228" s="23">
        <v>0.18276584100000001</v>
      </c>
      <c r="G228" s="17">
        <v>0</v>
      </c>
      <c r="H228" s="17">
        <v>1</v>
      </c>
      <c r="I228" s="17">
        <v>0.85014294899999998</v>
      </c>
      <c r="J228" s="17">
        <v>0.14925908099999999</v>
      </c>
      <c r="K228" s="17">
        <v>5.9800000000000001E-4</v>
      </c>
    </row>
    <row r="229" spans="1:11" x14ac:dyDescent="0.45">
      <c r="A229" s="10" t="s">
        <v>11</v>
      </c>
      <c r="B229" s="20">
        <v>0.879</v>
      </c>
      <c r="C229" s="19">
        <v>17073</v>
      </c>
      <c r="D229" s="19">
        <v>1265.86339</v>
      </c>
      <c r="E229" s="23">
        <v>0.36228542600000002</v>
      </c>
      <c r="F229" s="23">
        <v>0.18349998300000001</v>
      </c>
      <c r="G229" s="17">
        <v>0</v>
      </c>
      <c r="H229" s="17">
        <v>1</v>
      </c>
      <c r="I229" s="17">
        <v>0.85073902499999998</v>
      </c>
      <c r="J229" s="17">
        <v>0.14866538300000001</v>
      </c>
      <c r="K229" s="17">
        <v>5.9599999999999996E-4</v>
      </c>
    </row>
    <row r="230" spans="1:11" x14ac:dyDescent="0.45">
      <c r="A230" s="10" t="s">
        <v>11</v>
      </c>
      <c r="B230" s="20">
        <v>0.88</v>
      </c>
      <c r="C230" s="19">
        <v>17092</v>
      </c>
      <c r="D230" s="19">
        <v>1272.779951</v>
      </c>
      <c r="E230" s="23">
        <v>0.36492561099999998</v>
      </c>
      <c r="F230" s="23">
        <v>0.18436367300000001</v>
      </c>
      <c r="G230" s="17">
        <v>0</v>
      </c>
      <c r="H230" s="17">
        <v>1</v>
      </c>
      <c r="I230" s="17">
        <v>0.85108444800000005</v>
      </c>
      <c r="J230" s="17">
        <v>0.148321339</v>
      </c>
      <c r="K230" s="17">
        <v>5.9400000000000002E-4</v>
      </c>
    </row>
    <row r="231" spans="1:11" x14ac:dyDescent="0.45">
      <c r="A231" s="10" t="s">
        <v>11</v>
      </c>
      <c r="B231" s="20">
        <v>0.88100000000000001</v>
      </c>
      <c r="C231" s="19">
        <v>17103</v>
      </c>
      <c r="D231" s="19">
        <v>1276.806192</v>
      </c>
      <c r="E231" s="23">
        <v>0.366328088</v>
      </c>
      <c r="F231" s="23">
        <v>0.18610680399999999</v>
      </c>
      <c r="G231" s="17">
        <v>0</v>
      </c>
      <c r="H231" s="17">
        <v>1</v>
      </c>
      <c r="I231" s="17">
        <v>0.85078047199999995</v>
      </c>
      <c r="J231" s="17">
        <v>0.148626063</v>
      </c>
      <c r="K231" s="17">
        <v>5.9299999999999999E-4</v>
      </c>
    </row>
    <row r="232" spans="1:11" x14ac:dyDescent="0.45">
      <c r="A232" s="10" t="s">
        <v>11</v>
      </c>
      <c r="B232" s="20">
        <v>0.88200000000000001</v>
      </c>
      <c r="C232" s="19">
        <v>17132</v>
      </c>
      <c r="D232" s="19">
        <v>1287.4864439999999</v>
      </c>
      <c r="E232" s="23">
        <v>0.37229737699999998</v>
      </c>
      <c r="F232" s="23">
        <v>0.18694787299999999</v>
      </c>
      <c r="G232" s="17">
        <v>0</v>
      </c>
      <c r="H232" s="17">
        <v>1</v>
      </c>
      <c r="I232" s="17">
        <v>0.85133345400000004</v>
      </c>
      <c r="J232" s="17">
        <v>0.14807528</v>
      </c>
      <c r="K232" s="17">
        <v>5.9100000000000005E-4</v>
      </c>
    </row>
    <row r="233" spans="1:11" x14ac:dyDescent="0.45">
      <c r="A233" s="10" t="s">
        <v>11</v>
      </c>
      <c r="B233" s="20">
        <v>0.88300000000000001</v>
      </c>
      <c r="C233" s="19">
        <v>17152</v>
      </c>
      <c r="D233" s="19">
        <v>1294.9541079999999</v>
      </c>
      <c r="E233" s="23">
        <v>0.37492664799999997</v>
      </c>
      <c r="F233" s="23">
        <v>0.18817055699999999</v>
      </c>
      <c r="G233" s="17">
        <v>0</v>
      </c>
      <c r="H233" s="17">
        <v>1</v>
      </c>
      <c r="I233" s="17">
        <v>0.85212376599999995</v>
      </c>
      <c r="J233" s="17">
        <v>0.147288112</v>
      </c>
      <c r="K233" s="17">
        <v>5.8799999999999998E-4</v>
      </c>
    </row>
    <row r="234" spans="1:11" x14ac:dyDescent="0.45">
      <c r="A234" s="10" t="s">
        <v>11</v>
      </c>
      <c r="B234" s="20">
        <v>0.88400000000000001</v>
      </c>
      <c r="C234" s="19">
        <v>17168</v>
      </c>
      <c r="D234" s="19">
        <v>1300.9998439999999</v>
      </c>
      <c r="E234" s="23">
        <v>0.38143250200000001</v>
      </c>
      <c r="F234" s="23">
        <v>0.189716785</v>
      </c>
      <c r="G234" s="17">
        <v>0</v>
      </c>
      <c r="H234" s="17">
        <v>1</v>
      </c>
      <c r="I234" s="17">
        <v>0.85251652499999997</v>
      </c>
      <c r="J234" s="17">
        <v>0.14689691499999999</v>
      </c>
      <c r="K234" s="17">
        <v>5.8699999999999996E-4</v>
      </c>
    </row>
    <row r="235" spans="1:11" x14ac:dyDescent="0.45">
      <c r="A235" s="10" t="s">
        <v>11</v>
      </c>
      <c r="B235" s="20">
        <v>0.88500000000000001</v>
      </c>
      <c r="C235" s="19">
        <v>17189</v>
      </c>
      <c r="D235" s="19">
        <v>1309.0619369999999</v>
      </c>
      <c r="E235" s="23">
        <v>0.385390077</v>
      </c>
      <c r="F235" s="23">
        <v>0.19067746399999999</v>
      </c>
      <c r="G235" s="17">
        <v>0</v>
      </c>
      <c r="H235" s="17">
        <v>1</v>
      </c>
      <c r="I235" s="17">
        <v>0.85290307499999995</v>
      </c>
      <c r="J235" s="17">
        <v>0.146511902</v>
      </c>
      <c r="K235" s="17">
        <v>5.8500000000000002E-4</v>
      </c>
    </row>
    <row r="236" spans="1:11" x14ac:dyDescent="0.45">
      <c r="A236" s="10" t="s">
        <v>11</v>
      </c>
      <c r="B236" s="20">
        <v>0.88600000000000001</v>
      </c>
      <c r="C236" s="19">
        <v>17207</v>
      </c>
      <c r="D236" s="19">
        <v>1316.0418119999999</v>
      </c>
      <c r="E236" s="23">
        <v>0.38963188199999998</v>
      </c>
      <c r="F236" s="23">
        <v>0.19201410599999999</v>
      </c>
      <c r="G236" s="17">
        <v>0</v>
      </c>
      <c r="H236" s="17">
        <v>1</v>
      </c>
      <c r="I236" s="17">
        <v>0.853239843</v>
      </c>
      <c r="J236" s="17">
        <v>0.146176474</v>
      </c>
      <c r="K236" s="17">
        <v>5.8399999999999999E-4</v>
      </c>
    </row>
    <row r="237" spans="1:11" x14ac:dyDescent="0.45">
      <c r="A237" s="10" t="s">
        <v>11</v>
      </c>
      <c r="B237" s="20">
        <v>0.88700000000000001</v>
      </c>
      <c r="C237" s="19">
        <v>17230</v>
      </c>
      <c r="D237" s="19">
        <v>1325.051751</v>
      </c>
      <c r="E237" s="23">
        <v>0.39389021800000001</v>
      </c>
      <c r="F237" s="23">
        <v>0.192830893</v>
      </c>
      <c r="G237" s="17">
        <v>0</v>
      </c>
      <c r="H237" s="17">
        <v>1</v>
      </c>
      <c r="I237" s="17">
        <v>0.85364454899999997</v>
      </c>
      <c r="J237" s="17">
        <v>0.14577337700000001</v>
      </c>
      <c r="K237" s="17">
        <v>5.8200000000000005E-4</v>
      </c>
    </row>
    <row r="238" spans="1:11" x14ac:dyDescent="0.45">
      <c r="A238" s="10" t="s">
        <v>11</v>
      </c>
      <c r="B238" s="20">
        <v>0.88800000000000001</v>
      </c>
      <c r="C238" s="19">
        <v>17247</v>
      </c>
      <c r="D238" s="19">
        <v>1331.7873589999999</v>
      </c>
      <c r="E238" s="23">
        <v>0.39820877999999998</v>
      </c>
      <c r="F238" s="23">
        <v>0.19453531900000001</v>
      </c>
      <c r="G238" s="17">
        <v>0</v>
      </c>
      <c r="H238" s="17">
        <v>1</v>
      </c>
      <c r="I238" s="17">
        <v>0.854018257</v>
      </c>
      <c r="J238" s="17">
        <v>0.145401155</v>
      </c>
      <c r="K238" s="17">
        <v>5.8100000000000003E-4</v>
      </c>
    </row>
    <row r="239" spans="1:11" x14ac:dyDescent="0.45">
      <c r="A239" s="10" t="s">
        <v>11</v>
      </c>
      <c r="B239" s="20">
        <v>0.88900000000000001</v>
      </c>
      <c r="C239" s="19">
        <v>17264</v>
      </c>
      <c r="D239" s="19">
        <v>1338.601028</v>
      </c>
      <c r="E239" s="23">
        <v>0.40399089500000002</v>
      </c>
      <c r="F239" s="23">
        <v>0.19555368000000001</v>
      </c>
      <c r="G239" s="17">
        <v>0</v>
      </c>
      <c r="H239" s="17">
        <v>1</v>
      </c>
      <c r="I239" s="17">
        <v>0.85436779200000001</v>
      </c>
      <c r="J239" s="17">
        <v>0.14505301100000001</v>
      </c>
      <c r="K239" s="17">
        <v>5.7899999999999998E-4</v>
      </c>
    </row>
    <row r="240" spans="1:11" x14ac:dyDescent="0.45">
      <c r="A240" s="10" t="s">
        <v>11</v>
      </c>
      <c r="B240" s="20">
        <v>0.89</v>
      </c>
      <c r="C240" s="19">
        <v>17285</v>
      </c>
      <c r="D240" s="19">
        <v>1347.1223709999999</v>
      </c>
      <c r="E240" s="23">
        <v>0.40681701599999998</v>
      </c>
      <c r="F240" s="23">
        <v>0.196792039</v>
      </c>
      <c r="G240" s="17">
        <v>0</v>
      </c>
      <c r="H240" s="17">
        <v>1</v>
      </c>
      <c r="I240" s="17">
        <v>0.85527395699999997</v>
      </c>
      <c r="J240" s="17">
        <v>0.144150467</v>
      </c>
      <c r="K240" s="17">
        <v>5.7600000000000001E-4</v>
      </c>
    </row>
    <row r="241" spans="1:11" x14ac:dyDescent="0.45">
      <c r="A241" s="10" t="s">
        <v>11</v>
      </c>
      <c r="B241" s="20">
        <v>0.89100000000000001</v>
      </c>
      <c r="C241" s="19">
        <v>17306</v>
      </c>
      <c r="D241" s="19">
        <v>1355.6816630000001</v>
      </c>
      <c r="E241" s="23">
        <v>0.40895323300000003</v>
      </c>
      <c r="F241" s="23">
        <v>0.19798887000000001</v>
      </c>
      <c r="G241" s="17">
        <v>0</v>
      </c>
      <c r="H241" s="17">
        <v>1</v>
      </c>
      <c r="I241" s="17">
        <v>0.85559871099999996</v>
      </c>
      <c r="J241" s="17">
        <v>0.14382700500000001</v>
      </c>
      <c r="K241" s="17">
        <v>5.7399999999999997E-4</v>
      </c>
    </row>
    <row r="242" spans="1:11" x14ac:dyDescent="0.45">
      <c r="A242" s="10" t="s">
        <v>11</v>
      </c>
      <c r="B242" s="20">
        <v>0.89200000000000002</v>
      </c>
      <c r="C242" s="19">
        <v>17326</v>
      </c>
      <c r="D242" s="19">
        <v>1363.9060460000001</v>
      </c>
      <c r="E242" s="23">
        <v>0.41312911899999999</v>
      </c>
      <c r="F242" s="23">
        <v>0.19941819699999999</v>
      </c>
      <c r="G242" s="17">
        <v>0</v>
      </c>
      <c r="H242" s="17">
        <v>1</v>
      </c>
      <c r="I242" s="17">
        <v>0.85635714500000004</v>
      </c>
      <c r="J242" s="17">
        <v>0.143071588</v>
      </c>
      <c r="K242" s="17">
        <v>5.71E-4</v>
      </c>
    </row>
    <row r="243" spans="1:11" x14ac:dyDescent="0.45">
      <c r="A243" s="10" t="s">
        <v>11</v>
      </c>
      <c r="B243" s="20">
        <v>0.89300000000000002</v>
      </c>
      <c r="C243" s="19">
        <v>17342</v>
      </c>
      <c r="D243" s="19">
        <v>1370.558119</v>
      </c>
      <c r="E243" s="23">
        <v>0.41825928600000001</v>
      </c>
      <c r="F243" s="23">
        <v>0.20060282500000001</v>
      </c>
      <c r="G243" s="17">
        <v>0</v>
      </c>
      <c r="H243" s="17">
        <v>1</v>
      </c>
      <c r="I243" s="17">
        <v>0.85708403600000005</v>
      </c>
      <c r="J243" s="17">
        <v>0.142347587</v>
      </c>
      <c r="K243" s="17">
        <v>5.6800000000000004E-4</v>
      </c>
    </row>
    <row r="244" spans="1:11" x14ac:dyDescent="0.45">
      <c r="A244" s="10" t="s">
        <v>11</v>
      </c>
      <c r="B244" s="20">
        <v>0.89400000000000002</v>
      </c>
      <c r="C244" s="19">
        <v>17366</v>
      </c>
      <c r="D244" s="19">
        <v>1380.6836060000001</v>
      </c>
      <c r="E244" s="23">
        <v>0.42618024399999999</v>
      </c>
      <c r="F244" s="23">
        <v>0.20188832700000001</v>
      </c>
      <c r="G244" s="17">
        <v>0</v>
      </c>
      <c r="H244" s="17">
        <v>1</v>
      </c>
      <c r="I244" s="17">
        <v>0.85739401800000004</v>
      </c>
      <c r="J244" s="17">
        <v>0.142038885</v>
      </c>
      <c r="K244" s="17">
        <v>5.6700000000000001E-4</v>
      </c>
    </row>
    <row r="245" spans="1:11" x14ac:dyDescent="0.45">
      <c r="A245" s="10" t="s">
        <v>11</v>
      </c>
      <c r="B245" s="20">
        <v>0.89500000000000002</v>
      </c>
      <c r="C245" s="19">
        <v>17384</v>
      </c>
      <c r="D245" s="19">
        <v>1388.401063</v>
      </c>
      <c r="E245" s="23">
        <v>0.431736544</v>
      </c>
      <c r="F245" s="23">
        <v>0.203409065</v>
      </c>
      <c r="G245" s="17">
        <v>0</v>
      </c>
      <c r="H245" s="17">
        <v>1</v>
      </c>
      <c r="I245" s="17">
        <v>0.85759031100000005</v>
      </c>
      <c r="J245" s="17">
        <v>0.14184365500000001</v>
      </c>
      <c r="K245" s="17">
        <v>5.6599999999999999E-4</v>
      </c>
    </row>
    <row r="246" spans="1:11" x14ac:dyDescent="0.45">
      <c r="A246" s="10" t="s">
        <v>11</v>
      </c>
      <c r="B246" s="20">
        <v>0.89600000000000002</v>
      </c>
      <c r="C246" s="19">
        <v>17399</v>
      </c>
      <c r="D246" s="19">
        <v>1394.90545</v>
      </c>
      <c r="E246" s="23">
        <v>0.43423971099999997</v>
      </c>
      <c r="F246" s="23">
        <v>0.20445849499999999</v>
      </c>
      <c r="G246" s="17">
        <v>0</v>
      </c>
      <c r="H246" s="17">
        <v>1</v>
      </c>
      <c r="I246" s="17">
        <v>0.85715737599999997</v>
      </c>
      <c r="J246" s="17">
        <v>0.14227743400000001</v>
      </c>
      <c r="K246" s="17">
        <v>5.6499999999999996E-4</v>
      </c>
    </row>
    <row r="247" spans="1:11" x14ac:dyDescent="0.45">
      <c r="A247" s="10" t="s">
        <v>11</v>
      </c>
      <c r="B247" s="20">
        <v>0.89700000000000002</v>
      </c>
      <c r="C247" s="19">
        <v>17424</v>
      </c>
      <c r="D247" s="19">
        <v>1405.827047</v>
      </c>
      <c r="E247" s="23">
        <v>0.43767326499999998</v>
      </c>
      <c r="F247" s="23">
        <v>0.205898309</v>
      </c>
      <c r="G247" s="17">
        <v>0</v>
      </c>
      <c r="H247" s="17">
        <v>1</v>
      </c>
      <c r="I247" s="17">
        <v>0.85655635200000002</v>
      </c>
      <c r="J247" s="17">
        <v>0.14288098199999999</v>
      </c>
      <c r="K247" s="17">
        <v>5.6300000000000002E-4</v>
      </c>
    </row>
    <row r="248" spans="1:11" x14ac:dyDescent="0.45">
      <c r="A248" s="10" t="s">
        <v>11</v>
      </c>
      <c r="B248" s="20">
        <v>0.89800000000000002</v>
      </c>
      <c r="C248" s="19">
        <v>17444</v>
      </c>
      <c r="D248" s="19">
        <v>1414.694358</v>
      </c>
      <c r="E248" s="23">
        <v>0.44684670300000001</v>
      </c>
      <c r="F248" s="23">
        <v>0.20746397799999999</v>
      </c>
      <c r="G248" s="17">
        <v>0</v>
      </c>
      <c r="H248" s="17">
        <v>1</v>
      </c>
      <c r="I248" s="17">
        <v>0.85708026400000004</v>
      </c>
      <c r="J248" s="17">
        <v>0.14235923</v>
      </c>
      <c r="K248" s="17">
        <v>5.6099999999999998E-4</v>
      </c>
    </row>
    <row r="249" spans="1:11" x14ac:dyDescent="0.45">
      <c r="A249" s="10" t="s">
        <v>11</v>
      </c>
      <c r="B249" s="20">
        <v>0.89900000000000002</v>
      </c>
      <c r="C249" s="19">
        <v>17463</v>
      </c>
      <c r="D249" s="19">
        <v>1423.2865770000001</v>
      </c>
      <c r="E249" s="23">
        <v>0.45472079700000001</v>
      </c>
      <c r="F249" s="23">
        <v>0.20854066299999999</v>
      </c>
      <c r="G249" s="17">
        <v>0</v>
      </c>
      <c r="H249" s="17">
        <v>1</v>
      </c>
      <c r="I249" s="17">
        <v>0.85759241200000003</v>
      </c>
      <c r="J249" s="17">
        <v>0.141849165</v>
      </c>
      <c r="K249" s="17">
        <v>5.5800000000000001E-4</v>
      </c>
    </row>
    <row r="250" spans="1:11" x14ac:dyDescent="0.45">
      <c r="A250" s="10" t="s">
        <v>11</v>
      </c>
      <c r="B250" s="20">
        <v>0.9</v>
      </c>
      <c r="C250" s="19">
        <v>17483</v>
      </c>
      <c r="D250" s="19">
        <v>1432.485533</v>
      </c>
      <c r="E250" s="23">
        <v>0.46133761299999998</v>
      </c>
      <c r="F250" s="23">
        <v>0.21041781300000001</v>
      </c>
      <c r="G250" s="17">
        <v>0</v>
      </c>
      <c r="H250" s="17">
        <v>1</v>
      </c>
      <c r="I250" s="17">
        <v>0.85773480199999996</v>
      </c>
      <c r="J250" s="17">
        <v>0.14170748599999999</v>
      </c>
      <c r="K250" s="17">
        <v>5.5800000000000001E-4</v>
      </c>
    </row>
    <row r="251" spans="1:11" x14ac:dyDescent="0.45">
      <c r="A251" s="10" t="s">
        <v>11</v>
      </c>
      <c r="B251" s="20">
        <v>0.90100000000000002</v>
      </c>
      <c r="C251" s="19">
        <v>17502</v>
      </c>
      <c r="D251" s="19">
        <v>1441.3515279999999</v>
      </c>
      <c r="E251" s="23">
        <v>0.46897498300000001</v>
      </c>
      <c r="F251" s="23">
        <v>0.21195834599999999</v>
      </c>
      <c r="G251" s="17">
        <v>0</v>
      </c>
      <c r="H251" s="17">
        <v>1</v>
      </c>
      <c r="I251" s="17">
        <v>0.85797468099999996</v>
      </c>
      <c r="J251" s="17">
        <v>0.141469239</v>
      </c>
      <c r="K251" s="17">
        <v>5.5599999999999996E-4</v>
      </c>
    </row>
    <row r="252" spans="1:11" x14ac:dyDescent="0.45">
      <c r="A252" s="10" t="s">
        <v>11</v>
      </c>
      <c r="B252" s="20">
        <v>0.90200000000000002</v>
      </c>
      <c r="C252" s="19">
        <v>17516</v>
      </c>
      <c r="D252" s="19">
        <v>1447.934381</v>
      </c>
      <c r="E252" s="23">
        <v>0.47236826399999998</v>
      </c>
      <c r="F252" s="23">
        <v>0.213439981</v>
      </c>
      <c r="G252" s="17">
        <v>0</v>
      </c>
      <c r="H252" s="17">
        <v>1</v>
      </c>
      <c r="I252" s="17">
        <v>0.85812672499999998</v>
      </c>
      <c r="J252" s="17">
        <v>0.14131793000000001</v>
      </c>
      <c r="K252" s="17">
        <v>5.5500000000000005E-4</v>
      </c>
    </row>
    <row r="253" spans="1:11" x14ac:dyDescent="0.45">
      <c r="A253" s="10" t="s">
        <v>11</v>
      </c>
      <c r="B253" s="20">
        <v>0.90300000000000002</v>
      </c>
      <c r="C253" s="19">
        <v>17533</v>
      </c>
      <c r="D253" s="19">
        <v>1456.021888</v>
      </c>
      <c r="E253" s="23">
        <v>0.47682934100000002</v>
      </c>
      <c r="F253" s="23">
        <v>0.214641585</v>
      </c>
      <c r="G253" s="17">
        <v>0</v>
      </c>
      <c r="H253" s="17">
        <v>1</v>
      </c>
      <c r="I253" s="17">
        <v>0.85834528399999999</v>
      </c>
      <c r="J253" s="17">
        <v>0.14110022699999999</v>
      </c>
      <c r="K253" s="17">
        <v>5.5400000000000002E-4</v>
      </c>
    </row>
    <row r="254" spans="1:11" x14ac:dyDescent="0.45">
      <c r="A254" s="10" t="s">
        <v>11</v>
      </c>
      <c r="B254" s="20">
        <v>0.90400000000000003</v>
      </c>
      <c r="C254" s="19">
        <v>17560</v>
      </c>
      <c r="D254" s="19">
        <v>1468.955035</v>
      </c>
      <c r="E254" s="23">
        <v>0.48340239200000001</v>
      </c>
      <c r="F254" s="23">
        <v>0.215831879</v>
      </c>
      <c r="G254" s="17">
        <v>0</v>
      </c>
      <c r="H254" s="17">
        <v>1</v>
      </c>
      <c r="I254" s="17">
        <v>0.8591472</v>
      </c>
      <c r="J254" s="17">
        <v>0.14030144999999999</v>
      </c>
      <c r="K254" s="17">
        <v>5.5099999999999995E-4</v>
      </c>
    </row>
    <row r="255" spans="1:11" x14ac:dyDescent="0.45">
      <c r="A255" s="10" t="s">
        <v>11</v>
      </c>
      <c r="B255" s="20">
        <v>0.90500000000000003</v>
      </c>
      <c r="C255" s="19">
        <v>17577</v>
      </c>
      <c r="D255" s="19">
        <v>1477.23758</v>
      </c>
      <c r="E255" s="23">
        <v>0.489211646</v>
      </c>
      <c r="F255" s="23">
        <v>0.21801432600000001</v>
      </c>
      <c r="G255" s="17">
        <v>0</v>
      </c>
      <c r="H255" s="17">
        <v>1</v>
      </c>
      <c r="I255" s="17">
        <v>0.85956868500000005</v>
      </c>
      <c r="J255" s="17">
        <v>0.13988161399999999</v>
      </c>
      <c r="K255" s="17">
        <v>5.5000000000000003E-4</v>
      </c>
    </row>
    <row r="256" spans="1:11" x14ac:dyDescent="0.45">
      <c r="A256" s="10" t="s">
        <v>11</v>
      </c>
      <c r="B256" s="20">
        <v>0.90600000000000003</v>
      </c>
      <c r="C256" s="19">
        <v>17594</v>
      </c>
      <c r="D256" s="19">
        <v>1485.571103</v>
      </c>
      <c r="E256" s="23">
        <v>0.49079969200000001</v>
      </c>
      <c r="F256" s="23">
        <v>0.219183505</v>
      </c>
      <c r="G256" s="17">
        <v>0</v>
      </c>
      <c r="H256" s="17">
        <v>1</v>
      </c>
      <c r="I256" s="17">
        <v>0.85959076400000001</v>
      </c>
      <c r="J256" s="17">
        <v>0.139860761</v>
      </c>
      <c r="K256" s="17">
        <v>5.4799999999999998E-4</v>
      </c>
    </row>
    <row r="257" spans="1:11" x14ac:dyDescent="0.45">
      <c r="A257" s="10" t="s">
        <v>11</v>
      </c>
      <c r="B257" s="20">
        <v>0.90700000000000003</v>
      </c>
      <c r="C257" s="19">
        <v>17615</v>
      </c>
      <c r="D257" s="19">
        <v>1495.9290599999999</v>
      </c>
      <c r="E257" s="23">
        <v>0.49684647199999998</v>
      </c>
      <c r="F257" s="23">
        <v>0.220725899</v>
      </c>
      <c r="G257" s="17">
        <v>0</v>
      </c>
      <c r="H257" s="17">
        <v>1</v>
      </c>
      <c r="I257" s="17">
        <v>0.86013864900000003</v>
      </c>
      <c r="J257" s="17">
        <v>0.13931501600000001</v>
      </c>
      <c r="K257" s="17">
        <v>5.4600000000000004E-4</v>
      </c>
    </row>
    <row r="258" spans="1:11" x14ac:dyDescent="0.45">
      <c r="A258" s="10" t="s">
        <v>11</v>
      </c>
      <c r="B258" s="20">
        <v>0.90800000000000003</v>
      </c>
      <c r="C258" s="19">
        <v>17638</v>
      </c>
      <c r="D258" s="19">
        <v>1507.5035969999999</v>
      </c>
      <c r="E258" s="23">
        <v>0.51041855400000002</v>
      </c>
      <c r="F258" s="23">
        <v>0.22255160399999999</v>
      </c>
      <c r="G258" s="17">
        <v>0</v>
      </c>
      <c r="H258" s="17">
        <v>1</v>
      </c>
      <c r="I258" s="17">
        <v>0.85951724699999998</v>
      </c>
      <c r="J258" s="17">
        <v>0.139938436</v>
      </c>
      <c r="K258" s="17">
        <v>5.44E-4</v>
      </c>
    </row>
    <row r="259" spans="1:11" x14ac:dyDescent="0.45">
      <c r="A259" s="10" t="s">
        <v>11</v>
      </c>
      <c r="B259" s="20">
        <v>0.90900000000000003</v>
      </c>
      <c r="C259" s="19">
        <v>17653</v>
      </c>
      <c r="D259" s="19">
        <v>1515.178085</v>
      </c>
      <c r="E259" s="23">
        <v>0.51259855700000001</v>
      </c>
      <c r="F259" s="23">
        <v>0.22438755099999999</v>
      </c>
      <c r="G259" s="17">
        <v>0</v>
      </c>
      <c r="H259" s="17">
        <v>1</v>
      </c>
      <c r="I259" s="17">
        <v>0.86012033399999999</v>
      </c>
      <c r="J259" s="17">
        <v>0.13933768599999999</v>
      </c>
      <c r="K259" s="17">
        <v>5.4199999999999995E-4</v>
      </c>
    </row>
    <row r="260" spans="1:11" x14ac:dyDescent="0.45">
      <c r="A260" s="10" t="s">
        <v>11</v>
      </c>
      <c r="B260" s="20">
        <v>0.91</v>
      </c>
      <c r="C260" s="19">
        <v>17676</v>
      </c>
      <c r="D260" s="19">
        <v>1527.0765899999999</v>
      </c>
      <c r="E260" s="23">
        <v>0.51916480600000003</v>
      </c>
      <c r="F260" s="23">
        <v>0.22571451200000001</v>
      </c>
      <c r="G260" s="17">
        <v>0</v>
      </c>
      <c r="H260" s="17">
        <v>1</v>
      </c>
      <c r="I260" s="17">
        <v>0.86049321899999998</v>
      </c>
      <c r="J260" s="17">
        <v>0.138966586</v>
      </c>
      <c r="K260" s="17">
        <v>5.4000000000000001E-4</v>
      </c>
    </row>
    <row r="261" spans="1:11" x14ac:dyDescent="0.45">
      <c r="A261" s="10" t="s">
        <v>11</v>
      </c>
      <c r="B261" s="20">
        <v>0.91100000000000003</v>
      </c>
      <c r="C261" s="19">
        <v>17695</v>
      </c>
      <c r="D261" s="19">
        <v>1536.9795140000001</v>
      </c>
      <c r="E261" s="23">
        <v>0.52237429899999999</v>
      </c>
      <c r="F261" s="23">
        <v>0.227666061</v>
      </c>
      <c r="G261" s="17">
        <v>0</v>
      </c>
      <c r="H261" s="17">
        <v>1</v>
      </c>
      <c r="I261" s="17">
        <v>0.86040075800000004</v>
      </c>
      <c r="J261" s="17">
        <v>0.139060081</v>
      </c>
      <c r="K261" s="17">
        <v>5.3899999999999998E-4</v>
      </c>
    </row>
    <row r="262" spans="1:11" x14ac:dyDescent="0.45">
      <c r="A262" s="10" t="s">
        <v>11</v>
      </c>
      <c r="B262" s="20">
        <v>0.91200000000000003</v>
      </c>
      <c r="C262" s="19">
        <v>17715</v>
      </c>
      <c r="D262" s="19">
        <v>1547.533306</v>
      </c>
      <c r="E262" s="23">
        <v>0.53177183900000002</v>
      </c>
      <c r="F262" s="23">
        <v>0.22931106400000001</v>
      </c>
      <c r="G262" s="17">
        <v>0</v>
      </c>
      <c r="H262" s="17">
        <v>1</v>
      </c>
      <c r="I262" s="17">
        <v>0.86081297300000004</v>
      </c>
      <c r="J262" s="17">
        <v>0.13864952</v>
      </c>
      <c r="K262" s="17">
        <v>5.3799999999999996E-4</v>
      </c>
    </row>
    <row r="263" spans="1:11" x14ac:dyDescent="0.45">
      <c r="A263" s="10" t="s">
        <v>11</v>
      </c>
      <c r="B263" s="20">
        <v>0.91300000000000003</v>
      </c>
      <c r="C263" s="19">
        <v>17735</v>
      </c>
      <c r="D263" s="19">
        <v>1558.1974520000001</v>
      </c>
      <c r="E263" s="23">
        <v>0.53518648400000002</v>
      </c>
      <c r="F263" s="23">
        <v>0.23104654899999999</v>
      </c>
      <c r="G263" s="17">
        <v>0</v>
      </c>
      <c r="H263" s="17">
        <v>1</v>
      </c>
      <c r="I263" s="17">
        <v>0.86076731699999998</v>
      </c>
      <c r="J263" s="17">
        <v>0.13869573700000001</v>
      </c>
      <c r="K263" s="17">
        <v>5.3700000000000004E-4</v>
      </c>
    </row>
    <row r="264" spans="1:11" x14ac:dyDescent="0.45">
      <c r="A264" s="10" t="s">
        <v>11</v>
      </c>
      <c r="B264" s="20">
        <v>0.91400000000000003</v>
      </c>
      <c r="C264" s="19">
        <v>17745</v>
      </c>
      <c r="D264" s="19">
        <v>1563.5883309999999</v>
      </c>
      <c r="E264" s="23">
        <v>0.54081389400000002</v>
      </c>
      <c r="F264" s="23">
        <v>0.232659748</v>
      </c>
      <c r="G264" s="17">
        <v>0</v>
      </c>
      <c r="H264" s="17">
        <v>1</v>
      </c>
      <c r="I264" s="17">
        <v>0.86113703399999997</v>
      </c>
      <c r="J264" s="17">
        <v>0.13832744599999999</v>
      </c>
      <c r="K264" s="17">
        <v>5.3600000000000002E-4</v>
      </c>
    </row>
    <row r="265" spans="1:11" x14ac:dyDescent="0.45">
      <c r="A265" s="10" t="s">
        <v>11</v>
      </c>
      <c r="B265" s="20">
        <v>0.91500000000000004</v>
      </c>
      <c r="C265" s="19">
        <v>17771</v>
      </c>
      <c r="D265" s="19">
        <v>1577.717879</v>
      </c>
      <c r="E265" s="23">
        <v>0.54884579099999997</v>
      </c>
      <c r="F265" s="23">
        <v>0.23383420799999999</v>
      </c>
      <c r="G265" s="17">
        <v>0</v>
      </c>
      <c r="H265" s="17">
        <v>1</v>
      </c>
      <c r="I265" s="17">
        <v>0.86160677699999999</v>
      </c>
      <c r="J265" s="17">
        <v>0.137859606</v>
      </c>
      <c r="K265" s="17">
        <v>5.3399999999999997E-4</v>
      </c>
    </row>
    <row r="266" spans="1:11" x14ac:dyDescent="0.45">
      <c r="A266" s="10" t="s">
        <v>11</v>
      </c>
      <c r="B266" s="20">
        <v>0.91600000000000004</v>
      </c>
      <c r="C266" s="19">
        <v>17793</v>
      </c>
      <c r="D266" s="19">
        <v>1589.863621</v>
      </c>
      <c r="E266" s="23">
        <v>0.55537027800000005</v>
      </c>
      <c r="F266" s="23">
        <v>0.23616004900000001</v>
      </c>
      <c r="G266" s="17">
        <v>0</v>
      </c>
      <c r="H266" s="17">
        <v>1</v>
      </c>
      <c r="I266" s="17">
        <v>0.86232586300000003</v>
      </c>
      <c r="J266" s="17">
        <v>0.137143293</v>
      </c>
      <c r="K266" s="17">
        <v>5.31E-4</v>
      </c>
    </row>
    <row r="267" spans="1:11" x14ac:dyDescent="0.45">
      <c r="A267" s="10" t="s">
        <v>11</v>
      </c>
      <c r="B267" s="20">
        <v>0.91700000000000004</v>
      </c>
      <c r="C267" s="19">
        <v>17812</v>
      </c>
      <c r="D267" s="19">
        <v>1600.5033679999999</v>
      </c>
      <c r="E267" s="23">
        <v>0.56258784100000003</v>
      </c>
      <c r="F267" s="23">
        <v>0.23771699800000001</v>
      </c>
      <c r="G267" s="17">
        <v>0</v>
      </c>
      <c r="H267" s="17">
        <v>1</v>
      </c>
      <c r="I267" s="17">
        <v>0.86265530499999998</v>
      </c>
      <c r="J267" s="17">
        <v>0.13681523200000001</v>
      </c>
      <c r="K267" s="17">
        <v>5.2899999999999996E-4</v>
      </c>
    </row>
    <row r="268" spans="1:11" x14ac:dyDescent="0.45">
      <c r="A268" s="10" t="s">
        <v>11</v>
      </c>
      <c r="B268" s="20">
        <v>0.91800000000000004</v>
      </c>
      <c r="C268" s="19">
        <v>17832</v>
      </c>
      <c r="D268" s="19">
        <v>1611.831694</v>
      </c>
      <c r="E268" s="23">
        <v>0.57026647100000005</v>
      </c>
      <c r="F268" s="23">
        <v>0.23994033400000001</v>
      </c>
      <c r="G268" s="17">
        <v>0</v>
      </c>
      <c r="H268" s="17">
        <v>1</v>
      </c>
      <c r="I268" s="17">
        <v>0.86308020500000004</v>
      </c>
      <c r="J268" s="17">
        <v>0.13639224999999999</v>
      </c>
      <c r="K268" s="17">
        <v>5.2800000000000004E-4</v>
      </c>
    </row>
    <row r="269" spans="1:11" x14ac:dyDescent="0.45">
      <c r="A269" s="10" t="s">
        <v>11</v>
      </c>
      <c r="B269" s="20">
        <v>0.91900000000000004</v>
      </c>
      <c r="C269" s="19">
        <v>17848</v>
      </c>
      <c r="D269" s="19">
        <v>1620.976226</v>
      </c>
      <c r="E269" s="23">
        <v>0.57433000899999997</v>
      </c>
      <c r="F269" s="23">
        <v>0.241459335</v>
      </c>
      <c r="G269" s="17">
        <v>0</v>
      </c>
      <c r="H269" s="17">
        <v>1</v>
      </c>
      <c r="I269" s="17">
        <v>0.86339801800000004</v>
      </c>
      <c r="J269" s="17">
        <v>0.13607571800000001</v>
      </c>
      <c r="K269" s="17">
        <v>5.2599999999999999E-4</v>
      </c>
    </row>
    <row r="270" spans="1:11" x14ac:dyDescent="0.45">
      <c r="A270" s="10" t="s">
        <v>11</v>
      </c>
      <c r="B270" s="20">
        <v>0.92</v>
      </c>
      <c r="C270" s="19">
        <v>17871</v>
      </c>
      <c r="D270" s="19">
        <v>1634.2648320000001</v>
      </c>
      <c r="E270" s="23">
        <v>0.58303501099999999</v>
      </c>
      <c r="F270" s="23">
        <v>0.24311637</v>
      </c>
      <c r="G270" s="17">
        <v>0</v>
      </c>
      <c r="H270" s="17">
        <v>1</v>
      </c>
      <c r="I270" s="17">
        <v>0.86382057800000001</v>
      </c>
      <c r="J270" s="17">
        <v>0.135654892</v>
      </c>
      <c r="K270" s="17">
        <v>5.2499999999999997E-4</v>
      </c>
    </row>
    <row r="271" spans="1:11" x14ac:dyDescent="0.45">
      <c r="A271" s="10" t="s">
        <v>11</v>
      </c>
      <c r="B271" s="20">
        <v>0.92100000000000004</v>
      </c>
      <c r="C271" s="19">
        <v>17890</v>
      </c>
      <c r="D271" s="19">
        <v>1645.4211250000001</v>
      </c>
      <c r="E271" s="23">
        <v>0.59381726599999995</v>
      </c>
      <c r="F271" s="23">
        <v>0.245560159</v>
      </c>
      <c r="G271" s="17">
        <v>0</v>
      </c>
      <c r="H271" s="17">
        <v>1</v>
      </c>
      <c r="I271" s="17">
        <v>0.86440119299999996</v>
      </c>
      <c r="J271" s="17">
        <v>0.13507651300000001</v>
      </c>
      <c r="K271" s="17">
        <v>5.22E-4</v>
      </c>
    </row>
    <row r="272" spans="1:11" x14ac:dyDescent="0.45">
      <c r="A272" s="10" t="s">
        <v>11</v>
      </c>
      <c r="B272" s="20">
        <v>0.92200000000000004</v>
      </c>
      <c r="C272" s="19">
        <v>17903</v>
      </c>
      <c r="D272" s="19">
        <v>1653.159232</v>
      </c>
      <c r="E272" s="23">
        <v>0.597780757</v>
      </c>
      <c r="F272" s="23">
        <v>0.24753133399999999</v>
      </c>
      <c r="G272" s="17">
        <v>0</v>
      </c>
      <c r="H272" s="17">
        <v>1</v>
      </c>
      <c r="I272" s="17">
        <v>0.86502995400000005</v>
      </c>
      <c r="J272" s="17">
        <v>0.13445030699999999</v>
      </c>
      <c r="K272" s="17">
        <v>5.1999999999999995E-4</v>
      </c>
    </row>
    <row r="273" spans="1:11" x14ac:dyDescent="0.45">
      <c r="A273" s="10" t="s">
        <v>11</v>
      </c>
      <c r="B273" s="20">
        <v>0.92300000000000004</v>
      </c>
      <c r="C273" s="19">
        <v>17928</v>
      </c>
      <c r="D273" s="19">
        <v>1668.185283</v>
      </c>
      <c r="E273" s="23">
        <v>0.60456394999999996</v>
      </c>
      <c r="F273" s="23">
        <v>0.24900425700000001</v>
      </c>
      <c r="G273" s="17">
        <v>0</v>
      </c>
      <c r="H273" s="17">
        <v>1</v>
      </c>
      <c r="I273" s="17">
        <v>0.86579253300000003</v>
      </c>
      <c r="J273" s="17">
        <v>0.133690745</v>
      </c>
      <c r="K273" s="17">
        <v>5.1699999999999999E-4</v>
      </c>
    </row>
    <row r="274" spans="1:11" x14ac:dyDescent="0.45">
      <c r="A274" s="10" t="s">
        <v>11</v>
      </c>
      <c r="B274" s="20">
        <v>0.92400000000000004</v>
      </c>
      <c r="C274" s="19">
        <v>17948</v>
      </c>
      <c r="D274" s="19">
        <v>1680.3958729999999</v>
      </c>
      <c r="E274" s="23">
        <v>0.61499741699999999</v>
      </c>
      <c r="F274" s="23">
        <v>0.25114926999999998</v>
      </c>
      <c r="G274" s="17">
        <v>0</v>
      </c>
      <c r="H274" s="17">
        <v>1</v>
      </c>
      <c r="I274" s="17">
        <v>0.866378553</v>
      </c>
      <c r="J274" s="17">
        <v>0.13310698100000001</v>
      </c>
      <c r="K274" s="17">
        <v>5.1400000000000003E-4</v>
      </c>
    </row>
    <row r="275" spans="1:11" x14ac:dyDescent="0.45">
      <c r="A275" s="10" t="s">
        <v>11</v>
      </c>
      <c r="B275" s="20">
        <v>0.92500000000000004</v>
      </c>
      <c r="C275" s="19">
        <v>17968</v>
      </c>
      <c r="D275" s="19">
        <v>1692.8164079999999</v>
      </c>
      <c r="E275" s="23">
        <v>0.63155946600000001</v>
      </c>
      <c r="F275" s="23">
        <v>0.253184627</v>
      </c>
      <c r="G275" s="17">
        <v>0</v>
      </c>
      <c r="H275" s="17">
        <v>1</v>
      </c>
      <c r="I275" s="17">
        <v>0.86642569700000005</v>
      </c>
      <c r="J275" s="17">
        <v>0.13306056899999999</v>
      </c>
      <c r="K275" s="17">
        <v>5.1400000000000003E-4</v>
      </c>
    </row>
    <row r="276" spans="1:11" x14ac:dyDescent="0.45">
      <c r="A276" s="10" t="s">
        <v>11</v>
      </c>
      <c r="B276" s="20">
        <v>0.92600000000000005</v>
      </c>
      <c r="C276" s="19">
        <v>17985</v>
      </c>
      <c r="D276" s="19">
        <v>1703.650183</v>
      </c>
      <c r="E276" s="23">
        <v>0.64078705400000002</v>
      </c>
      <c r="F276" s="23">
        <v>0.25551601000000002</v>
      </c>
      <c r="G276" s="17">
        <v>0</v>
      </c>
      <c r="H276" s="17">
        <v>1</v>
      </c>
      <c r="I276" s="17">
        <v>0.866689339</v>
      </c>
      <c r="J276" s="17">
        <v>0.132798217</v>
      </c>
      <c r="K276" s="17">
        <v>5.1199999999999998E-4</v>
      </c>
    </row>
    <row r="277" spans="1:11" x14ac:dyDescent="0.45">
      <c r="A277" s="10" t="s">
        <v>11</v>
      </c>
      <c r="B277" s="20">
        <v>0.92700000000000005</v>
      </c>
      <c r="C277" s="19">
        <v>18006</v>
      </c>
      <c r="D277" s="19">
        <v>1717.232745</v>
      </c>
      <c r="E277" s="23">
        <v>0.65519275799999999</v>
      </c>
      <c r="F277" s="23">
        <v>0.25744024900000001</v>
      </c>
      <c r="G277" s="17">
        <v>0</v>
      </c>
      <c r="H277" s="17">
        <v>1</v>
      </c>
      <c r="I277" s="17">
        <v>0.86693980000000004</v>
      </c>
      <c r="J277" s="17">
        <v>0.13254892200000001</v>
      </c>
      <c r="K277" s="17">
        <v>5.1099999999999995E-4</v>
      </c>
    </row>
    <row r="278" spans="1:11" x14ac:dyDescent="0.45">
      <c r="A278" s="10" t="s">
        <v>11</v>
      </c>
      <c r="B278" s="20">
        <v>0.92800000000000005</v>
      </c>
      <c r="C278" s="19">
        <v>18026</v>
      </c>
      <c r="D278" s="19">
        <v>1730.349271</v>
      </c>
      <c r="E278" s="23">
        <v>0.65888842400000003</v>
      </c>
      <c r="F278" s="23">
        <v>0.25967646700000002</v>
      </c>
      <c r="G278" s="17">
        <v>0</v>
      </c>
      <c r="H278" s="17">
        <v>1</v>
      </c>
      <c r="I278" s="17">
        <v>0.86720167299999995</v>
      </c>
      <c r="J278" s="17">
        <v>0.13228830499999999</v>
      </c>
      <c r="K278" s="17">
        <v>5.1000000000000004E-4</v>
      </c>
    </row>
    <row r="279" spans="1:11" x14ac:dyDescent="0.45">
      <c r="A279" s="10" t="s">
        <v>11</v>
      </c>
      <c r="B279" s="20">
        <v>0.92900000000000005</v>
      </c>
      <c r="C279" s="19">
        <v>18043</v>
      </c>
      <c r="D279" s="19">
        <v>1741.588741</v>
      </c>
      <c r="E279" s="23">
        <v>0.66584932299999999</v>
      </c>
      <c r="F279" s="23">
        <v>0.26192281299999998</v>
      </c>
      <c r="G279" s="17">
        <v>0</v>
      </c>
      <c r="H279" s="17">
        <v>1</v>
      </c>
      <c r="I279" s="17">
        <v>0.86739082700000003</v>
      </c>
      <c r="J279" s="17">
        <v>0.13210012199999999</v>
      </c>
      <c r="K279" s="17">
        <v>5.0900000000000001E-4</v>
      </c>
    </row>
    <row r="280" spans="1:11" x14ac:dyDescent="0.45">
      <c r="A280" s="10" t="s">
        <v>11</v>
      </c>
      <c r="B280" s="20">
        <v>0.93</v>
      </c>
      <c r="C280" s="19">
        <v>18064</v>
      </c>
      <c r="D280" s="19">
        <v>1755.79528</v>
      </c>
      <c r="E280" s="23">
        <v>0.68834667699999996</v>
      </c>
      <c r="F280" s="23">
        <v>0.26365518999999998</v>
      </c>
      <c r="G280" s="17">
        <v>0</v>
      </c>
      <c r="H280" s="17">
        <v>1</v>
      </c>
      <c r="I280" s="17">
        <v>0.86785162500000002</v>
      </c>
      <c r="J280" s="17">
        <v>0.131641172</v>
      </c>
      <c r="K280" s="17">
        <v>5.0699999999999996E-4</v>
      </c>
    </row>
    <row r="281" spans="1:11" x14ac:dyDescent="0.45">
      <c r="A281" s="10" t="s">
        <v>11</v>
      </c>
      <c r="B281" s="20">
        <v>0.93100000000000005</v>
      </c>
      <c r="C281" s="19">
        <v>18084</v>
      </c>
      <c r="D281" s="19">
        <v>1769.66696</v>
      </c>
      <c r="E281" s="23">
        <v>0.69768301700000002</v>
      </c>
      <c r="F281" s="23">
        <v>0.26634105699999999</v>
      </c>
      <c r="G281" s="17">
        <v>0</v>
      </c>
      <c r="H281" s="17">
        <v>1</v>
      </c>
      <c r="I281" s="17">
        <v>0.86827717500000001</v>
      </c>
      <c r="J281" s="17">
        <v>0.131217255</v>
      </c>
      <c r="K281" s="17">
        <v>5.0600000000000005E-4</v>
      </c>
    </row>
    <row r="282" spans="1:11" x14ac:dyDescent="0.45">
      <c r="A282" s="10" t="s">
        <v>11</v>
      </c>
      <c r="B282" s="20">
        <v>0.93200000000000005</v>
      </c>
      <c r="C282" s="19">
        <v>18101</v>
      </c>
      <c r="D282" s="19">
        <v>1781.6006</v>
      </c>
      <c r="E282" s="23">
        <v>0.70462667400000001</v>
      </c>
      <c r="F282" s="23">
        <v>0.26860015199999998</v>
      </c>
      <c r="G282" s="17">
        <v>0</v>
      </c>
      <c r="H282" s="17">
        <v>1</v>
      </c>
      <c r="I282" s="17">
        <v>0.86839905500000003</v>
      </c>
      <c r="J282" s="17">
        <v>0.131095934</v>
      </c>
      <c r="K282" s="17">
        <v>5.0500000000000002E-4</v>
      </c>
    </row>
    <row r="283" spans="1:11" x14ac:dyDescent="0.45">
      <c r="A283" s="10" t="s">
        <v>11</v>
      </c>
      <c r="B283" s="20">
        <v>0.93300000000000005</v>
      </c>
      <c r="C283" s="19">
        <v>18122</v>
      </c>
      <c r="D283" s="19">
        <v>1796.461789</v>
      </c>
      <c r="E283" s="23">
        <v>0.71025897299999996</v>
      </c>
      <c r="F283" s="23">
        <v>0.27087832499999998</v>
      </c>
      <c r="G283" s="17">
        <v>0</v>
      </c>
      <c r="H283" s="17">
        <v>1</v>
      </c>
      <c r="I283" s="17">
        <v>0.86861869300000005</v>
      </c>
      <c r="J283" s="17">
        <v>0.130877313</v>
      </c>
      <c r="K283" s="17">
        <v>5.04E-4</v>
      </c>
    </row>
    <row r="284" spans="1:11" x14ac:dyDescent="0.45">
      <c r="A284" s="10" t="s">
        <v>11</v>
      </c>
      <c r="B284" s="20">
        <v>0.93400000000000005</v>
      </c>
      <c r="C284" s="19">
        <v>18142</v>
      </c>
      <c r="D284" s="19">
        <v>1810.74092</v>
      </c>
      <c r="E284" s="23">
        <v>0.71719472699999998</v>
      </c>
      <c r="F284" s="23">
        <v>0.27331524899999998</v>
      </c>
      <c r="G284" s="17">
        <v>0</v>
      </c>
      <c r="H284" s="17">
        <v>1</v>
      </c>
      <c r="I284" s="17">
        <v>0.86881732599999995</v>
      </c>
      <c r="J284" s="17">
        <v>0.130680032</v>
      </c>
      <c r="K284" s="17">
        <v>5.0299999999999997E-4</v>
      </c>
    </row>
    <row r="285" spans="1:11" x14ac:dyDescent="0.45">
      <c r="A285" s="10" t="s">
        <v>11</v>
      </c>
      <c r="B285" s="20">
        <v>0.93500000000000005</v>
      </c>
      <c r="C285" s="19">
        <v>18162</v>
      </c>
      <c r="D285" s="19">
        <v>1825.1980739999999</v>
      </c>
      <c r="E285" s="23">
        <v>0.72738972000000002</v>
      </c>
      <c r="F285" s="23">
        <v>0.27584920699999999</v>
      </c>
      <c r="G285" s="17">
        <v>0</v>
      </c>
      <c r="H285" s="17">
        <v>1</v>
      </c>
      <c r="I285" s="17">
        <v>0.86952943100000002</v>
      </c>
      <c r="J285" s="17">
        <v>0.12997065499999999</v>
      </c>
      <c r="K285" s="17">
        <v>5.0000000000000001E-4</v>
      </c>
    </row>
    <row r="286" spans="1:11" x14ac:dyDescent="0.45">
      <c r="A286" s="10" t="s">
        <v>11</v>
      </c>
      <c r="B286" s="20">
        <v>0.93600000000000005</v>
      </c>
      <c r="C286" s="19">
        <v>18181</v>
      </c>
      <c r="D286" s="19">
        <v>1839.1416979999999</v>
      </c>
      <c r="E286" s="23">
        <v>0.73765061200000004</v>
      </c>
      <c r="F286" s="23">
        <v>0.27802512800000001</v>
      </c>
      <c r="G286" s="17">
        <v>0</v>
      </c>
      <c r="H286" s="17">
        <v>1</v>
      </c>
      <c r="I286" s="17">
        <v>0.86971968600000005</v>
      </c>
      <c r="J286" s="17">
        <v>0.12978151600000001</v>
      </c>
      <c r="K286" s="17">
        <v>4.9899999999999999E-4</v>
      </c>
    </row>
    <row r="287" spans="1:11" x14ac:dyDescent="0.45">
      <c r="A287" s="10" t="s">
        <v>11</v>
      </c>
      <c r="B287" s="20">
        <v>0.93700000000000006</v>
      </c>
      <c r="C287" s="19">
        <v>18200</v>
      </c>
      <c r="D287" s="19">
        <v>1853.4284</v>
      </c>
      <c r="E287" s="23">
        <v>0.75845584399999999</v>
      </c>
      <c r="F287" s="23">
        <v>0.28074824100000001</v>
      </c>
      <c r="G287" s="17">
        <v>0</v>
      </c>
      <c r="H287" s="17">
        <v>1</v>
      </c>
      <c r="I287" s="17">
        <v>0.87011099000000003</v>
      </c>
      <c r="J287" s="17">
        <v>0.129391795</v>
      </c>
      <c r="K287" s="17">
        <v>4.9700000000000005E-4</v>
      </c>
    </row>
    <row r="288" spans="1:11" x14ac:dyDescent="0.45">
      <c r="A288" s="10" t="s">
        <v>11</v>
      </c>
      <c r="B288" s="20">
        <v>0.93799999999999994</v>
      </c>
      <c r="C288" s="19">
        <v>18220</v>
      </c>
      <c r="D288" s="19">
        <v>1868.7351490000001</v>
      </c>
      <c r="E288" s="23">
        <v>0.77165911099999995</v>
      </c>
      <c r="F288" s="23">
        <v>0.28310703500000001</v>
      </c>
      <c r="G288" s="17">
        <v>0</v>
      </c>
      <c r="H288" s="17">
        <v>1</v>
      </c>
      <c r="I288" s="17">
        <v>0.87066648099999999</v>
      </c>
      <c r="J288" s="17">
        <v>0.12883855399999999</v>
      </c>
      <c r="K288" s="17">
        <v>4.95E-4</v>
      </c>
    </row>
    <row r="289" spans="1:11" x14ac:dyDescent="0.45">
      <c r="A289" s="10" t="s">
        <v>11</v>
      </c>
      <c r="B289" s="20">
        <v>0.93899999999999995</v>
      </c>
      <c r="C289" s="19">
        <v>18239</v>
      </c>
      <c r="D289" s="19">
        <v>1883.4664829999999</v>
      </c>
      <c r="E289" s="23">
        <v>0.77771418299999995</v>
      </c>
      <c r="F289" s="23">
        <v>0.28572710000000001</v>
      </c>
      <c r="G289" s="17">
        <v>0</v>
      </c>
      <c r="H289" s="17">
        <v>1</v>
      </c>
      <c r="I289" s="17">
        <v>0.87123594699999996</v>
      </c>
      <c r="J289" s="17">
        <v>0.12827126699999999</v>
      </c>
      <c r="K289" s="17">
        <v>4.9299999999999995E-4</v>
      </c>
    </row>
    <row r="290" spans="1:11" x14ac:dyDescent="0.45">
      <c r="A290" s="10" t="s">
        <v>11</v>
      </c>
      <c r="B290" s="20">
        <v>0.94</v>
      </c>
      <c r="C290" s="19">
        <v>18256</v>
      </c>
      <c r="D290" s="19">
        <v>1896.7371740000001</v>
      </c>
      <c r="E290" s="23">
        <v>0.78140451</v>
      </c>
      <c r="F290" s="23">
        <v>0.28816541800000001</v>
      </c>
      <c r="G290" s="17">
        <v>0</v>
      </c>
      <c r="H290" s="17">
        <v>1</v>
      </c>
      <c r="I290" s="17">
        <v>0.87204559599999998</v>
      </c>
      <c r="J290" s="17">
        <v>0.12746471700000001</v>
      </c>
      <c r="K290" s="17">
        <v>4.8999999999999998E-4</v>
      </c>
    </row>
    <row r="291" spans="1:11" x14ac:dyDescent="0.45">
      <c r="A291" s="10" t="s">
        <v>11</v>
      </c>
      <c r="B291" s="20">
        <v>0.94099999999999995</v>
      </c>
      <c r="C291" s="19">
        <v>18278</v>
      </c>
      <c r="D291" s="19">
        <v>1914.068661</v>
      </c>
      <c r="E291" s="23">
        <v>0.79728285899999995</v>
      </c>
      <c r="F291" s="23">
        <v>0.29085056599999998</v>
      </c>
      <c r="G291" s="17">
        <v>0</v>
      </c>
      <c r="H291" s="17">
        <v>1</v>
      </c>
      <c r="I291" s="17">
        <v>0.87258164800000004</v>
      </c>
      <c r="J291" s="17">
        <v>0.12693074500000001</v>
      </c>
      <c r="K291" s="17">
        <v>4.8799999999999999E-4</v>
      </c>
    </row>
    <row r="292" spans="1:11" x14ac:dyDescent="0.45">
      <c r="A292" s="10" t="s">
        <v>11</v>
      </c>
      <c r="B292" s="20">
        <v>0.94199999999999995</v>
      </c>
      <c r="C292" s="19">
        <v>18289</v>
      </c>
      <c r="D292" s="19">
        <v>1922.9061059999999</v>
      </c>
      <c r="E292" s="23">
        <v>0.809006106</v>
      </c>
      <c r="F292" s="23">
        <v>0.29342406199999999</v>
      </c>
      <c r="G292" s="17">
        <v>0</v>
      </c>
      <c r="H292" s="17">
        <v>1</v>
      </c>
      <c r="I292" s="17">
        <v>0.87292718700000005</v>
      </c>
      <c r="J292" s="17">
        <v>0.126586528</v>
      </c>
      <c r="K292" s="17">
        <v>4.86E-4</v>
      </c>
    </row>
    <row r="293" spans="1:11" x14ac:dyDescent="0.45">
      <c r="A293" s="10" t="s">
        <v>11</v>
      </c>
      <c r="B293" s="20">
        <v>0.94299999999999995</v>
      </c>
      <c r="C293" s="19">
        <v>18317</v>
      </c>
      <c r="D293" s="19">
        <v>1945.6124030000001</v>
      </c>
      <c r="E293" s="23">
        <v>0.81532908500000001</v>
      </c>
      <c r="F293" s="23">
        <v>0.29517860600000001</v>
      </c>
      <c r="G293" s="17">
        <v>0</v>
      </c>
      <c r="H293" s="17">
        <v>1</v>
      </c>
      <c r="I293" s="17">
        <v>0.87347311400000005</v>
      </c>
      <c r="J293" s="17">
        <v>0.12604284299999999</v>
      </c>
      <c r="K293" s="17">
        <v>4.84E-4</v>
      </c>
    </row>
    <row r="294" spans="1:11" x14ac:dyDescent="0.45">
      <c r="A294" s="10" t="s">
        <v>11</v>
      </c>
      <c r="B294" s="20">
        <v>0.94399999999999995</v>
      </c>
      <c r="C294" s="19">
        <v>18336</v>
      </c>
      <c r="D294" s="19">
        <v>1961.239002</v>
      </c>
      <c r="E294" s="23">
        <v>0.82823408200000004</v>
      </c>
      <c r="F294" s="23">
        <v>0.298857029</v>
      </c>
      <c r="G294" s="17">
        <v>0</v>
      </c>
      <c r="H294" s="17">
        <v>1</v>
      </c>
      <c r="I294" s="17">
        <v>0.87379516099999999</v>
      </c>
      <c r="J294" s="17">
        <v>0.12572219900000001</v>
      </c>
      <c r="K294" s="17">
        <v>4.8299999999999998E-4</v>
      </c>
    </row>
    <row r="295" spans="1:11" x14ac:dyDescent="0.45">
      <c r="A295" s="10" t="s">
        <v>11</v>
      </c>
      <c r="B295" s="20">
        <v>0.94499999999999995</v>
      </c>
      <c r="C295" s="19">
        <v>18356</v>
      </c>
      <c r="D295" s="19">
        <v>1977.9492809999999</v>
      </c>
      <c r="E295" s="23">
        <v>0.84053263</v>
      </c>
      <c r="F295" s="23">
        <v>0.30164309900000003</v>
      </c>
      <c r="G295" s="17">
        <v>0</v>
      </c>
      <c r="H295" s="17">
        <v>1</v>
      </c>
      <c r="I295" s="17">
        <v>0.874079206</v>
      </c>
      <c r="J295" s="17">
        <v>0.12543938199999999</v>
      </c>
      <c r="K295" s="17">
        <v>4.8099999999999998E-4</v>
      </c>
    </row>
    <row r="296" spans="1:11" x14ac:dyDescent="0.45">
      <c r="A296" s="10" t="s">
        <v>11</v>
      </c>
      <c r="B296" s="20">
        <v>0.94599999999999995</v>
      </c>
      <c r="C296" s="19">
        <v>18372</v>
      </c>
      <c r="D296" s="19">
        <v>1991.5938249999999</v>
      </c>
      <c r="E296" s="23">
        <v>0.85804351400000001</v>
      </c>
      <c r="F296" s="23">
        <v>0.30471415800000001</v>
      </c>
      <c r="G296" s="17">
        <v>0</v>
      </c>
      <c r="H296" s="17">
        <v>1</v>
      </c>
      <c r="I296" s="17">
        <v>0.87447978999999998</v>
      </c>
      <c r="J296" s="17">
        <v>0.12504068099999999</v>
      </c>
      <c r="K296" s="17">
        <v>4.8000000000000001E-4</v>
      </c>
    </row>
    <row r="297" spans="1:11" x14ac:dyDescent="0.45">
      <c r="A297" s="10" t="s">
        <v>11</v>
      </c>
      <c r="B297" s="20">
        <v>0.94699999999999995</v>
      </c>
      <c r="C297" s="19">
        <v>18394</v>
      </c>
      <c r="D297" s="19">
        <v>2010.595292</v>
      </c>
      <c r="E297" s="23">
        <v>0.86909148700000005</v>
      </c>
      <c r="F297" s="23">
        <v>0.30738332499999999</v>
      </c>
      <c r="G297" s="17">
        <v>0</v>
      </c>
      <c r="H297" s="17">
        <v>1</v>
      </c>
      <c r="I297" s="17">
        <v>0.87478482800000001</v>
      </c>
      <c r="J297" s="17">
        <v>0.12473739</v>
      </c>
      <c r="K297" s="17">
        <v>4.7800000000000002E-4</v>
      </c>
    </row>
    <row r="298" spans="1:11" x14ac:dyDescent="0.45">
      <c r="A298" s="10" t="s">
        <v>11</v>
      </c>
      <c r="B298" s="20">
        <v>0.94799999999999995</v>
      </c>
      <c r="C298" s="19">
        <v>18414</v>
      </c>
      <c r="D298" s="19">
        <v>2028.1888839999999</v>
      </c>
      <c r="E298" s="23">
        <v>0.88622778599999996</v>
      </c>
      <c r="F298" s="23">
        <v>0.31028167400000001</v>
      </c>
      <c r="G298" s="17">
        <v>0</v>
      </c>
      <c r="H298" s="17">
        <v>1</v>
      </c>
      <c r="I298" s="17">
        <v>0.87527343300000005</v>
      </c>
      <c r="J298" s="17">
        <v>0.124250649</v>
      </c>
      <c r="K298" s="17">
        <v>4.7600000000000002E-4</v>
      </c>
    </row>
    <row r="299" spans="1:11" x14ac:dyDescent="0.45">
      <c r="A299" s="10" t="s">
        <v>11</v>
      </c>
      <c r="B299" s="20">
        <v>0.94899999999999995</v>
      </c>
      <c r="C299" s="19">
        <v>18433</v>
      </c>
      <c r="D299" s="19">
        <v>2045.2557629999999</v>
      </c>
      <c r="E299" s="23">
        <v>0.91200895800000004</v>
      </c>
      <c r="F299" s="23">
        <v>0.313446742</v>
      </c>
      <c r="G299" s="17">
        <v>0</v>
      </c>
      <c r="H299" s="17">
        <v>1</v>
      </c>
      <c r="I299" s="17">
        <v>0.87552419299999995</v>
      </c>
      <c r="J299" s="17">
        <v>0.12400098599999999</v>
      </c>
      <c r="K299" s="17">
        <v>4.75E-4</v>
      </c>
    </row>
    <row r="300" spans="1:11" x14ac:dyDescent="0.45">
      <c r="A300" s="10" t="s">
        <v>11</v>
      </c>
      <c r="B300" s="20">
        <v>0.95</v>
      </c>
      <c r="C300" s="19">
        <v>18453</v>
      </c>
      <c r="D300" s="19">
        <v>2063.6098689999999</v>
      </c>
      <c r="E300" s="23">
        <v>0.92364528000000001</v>
      </c>
      <c r="F300" s="23">
        <v>0.316604302</v>
      </c>
      <c r="G300" s="17">
        <v>0</v>
      </c>
      <c r="H300" s="17">
        <v>1</v>
      </c>
      <c r="I300" s="17">
        <v>0.87569945900000001</v>
      </c>
      <c r="J300" s="17">
        <v>0.12382652099999999</v>
      </c>
      <c r="K300" s="17">
        <v>4.7399999999999997E-4</v>
      </c>
    </row>
    <row r="301" spans="1:11" x14ac:dyDescent="0.45">
      <c r="A301" s="10" t="s">
        <v>11</v>
      </c>
      <c r="B301" s="20">
        <v>0.95099999999999996</v>
      </c>
      <c r="C301" s="19">
        <v>18472</v>
      </c>
      <c r="D301" s="19">
        <v>2081.2872910000001</v>
      </c>
      <c r="E301" s="23">
        <v>0.94362885699999999</v>
      </c>
      <c r="F301" s="23">
        <v>0.319840825</v>
      </c>
      <c r="G301" s="17">
        <v>0</v>
      </c>
      <c r="H301" s="17">
        <v>1</v>
      </c>
      <c r="I301" s="17">
        <v>0.87594855500000002</v>
      </c>
      <c r="J301" s="17">
        <v>0.123579202</v>
      </c>
      <c r="K301" s="17">
        <v>4.7199999999999998E-4</v>
      </c>
    </row>
    <row r="302" spans="1:11" x14ac:dyDescent="0.45">
      <c r="A302" s="10" t="s">
        <v>11</v>
      </c>
      <c r="B302" s="20">
        <v>0.95199999999999996</v>
      </c>
      <c r="C302" s="19">
        <v>18492</v>
      </c>
      <c r="D302" s="19">
        <v>2100.4416980000001</v>
      </c>
      <c r="E302" s="23">
        <v>0.96836591599999999</v>
      </c>
      <c r="F302" s="23">
        <v>0.322992263</v>
      </c>
      <c r="G302" s="17">
        <v>0</v>
      </c>
      <c r="H302" s="17">
        <v>1</v>
      </c>
      <c r="I302" s="17">
        <v>0.87627660799999996</v>
      </c>
      <c r="J302" s="17">
        <v>0.123252398</v>
      </c>
      <c r="K302" s="17">
        <v>4.7100000000000001E-4</v>
      </c>
    </row>
    <row r="303" spans="1:11" x14ac:dyDescent="0.45">
      <c r="A303" s="10" t="s">
        <v>11</v>
      </c>
      <c r="B303" s="20">
        <v>0.95299999999999996</v>
      </c>
      <c r="C303" s="19">
        <v>18511</v>
      </c>
      <c r="D303" s="19">
        <v>2119.0838090000002</v>
      </c>
      <c r="E303" s="23">
        <v>0.98906612900000002</v>
      </c>
      <c r="F303" s="23">
        <v>0.32621000700000002</v>
      </c>
      <c r="G303" s="17">
        <v>0</v>
      </c>
      <c r="H303" s="17">
        <v>1</v>
      </c>
      <c r="I303" s="17">
        <v>0.87662708300000003</v>
      </c>
      <c r="J303" s="17">
        <v>0.122903257</v>
      </c>
      <c r="K303" s="17">
        <v>4.6999999999999999E-4</v>
      </c>
    </row>
    <row r="304" spans="1:11" x14ac:dyDescent="0.45">
      <c r="A304" s="10" t="s">
        <v>11</v>
      </c>
      <c r="B304" s="20">
        <v>0.95399999999999996</v>
      </c>
      <c r="C304" s="19">
        <v>18529</v>
      </c>
      <c r="D304" s="19">
        <v>2137.0778890000001</v>
      </c>
      <c r="E304" s="23">
        <v>1.0109614280000001</v>
      </c>
      <c r="F304" s="23">
        <v>0.329776232</v>
      </c>
      <c r="G304" s="17">
        <v>0</v>
      </c>
      <c r="H304" s="17">
        <v>1</v>
      </c>
      <c r="I304" s="17">
        <v>0.87682166500000003</v>
      </c>
      <c r="J304" s="17">
        <v>0.12270964700000001</v>
      </c>
      <c r="K304" s="17">
        <v>4.6900000000000002E-4</v>
      </c>
    </row>
    <row r="305" spans="1:11" x14ac:dyDescent="0.45">
      <c r="A305" s="10" t="s">
        <v>11</v>
      </c>
      <c r="B305" s="20">
        <v>0.95499999999999996</v>
      </c>
      <c r="C305" s="19">
        <v>18550</v>
      </c>
      <c r="D305" s="19">
        <v>2158.547548</v>
      </c>
      <c r="E305" s="23">
        <v>1.0327673040000001</v>
      </c>
      <c r="F305" s="23">
        <v>0.33304603799999999</v>
      </c>
      <c r="G305" s="17">
        <v>0</v>
      </c>
      <c r="H305" s="17">
        <v>1</v>
      </c>
      <c r="I305" s="17">
        <v>0.87711887399999999</v>
      </c>
      <c r="J305" s="17">
        <v>0.12241405399999999</v>
      </c>
      <c r="K305" s="17">
        <v>4.6700000000000002E-4</v>
      </c>
    </row>
    <row r="306" spans="1:11" x14ac:dyDescent="0.45">
      <c r="A306" s="10" t="s">
        <v>11</v>
      </c>
      <c r="B306" s="20">
        <v>0.95599999999999996</v>
      </c>
      <c r="C306" s="19">
        <v>18569</v>
      </c>
      <c r="D306" s="19">
        <v>2178.3521940000001</v>
      </c>
      <c r="E306" s="23">
        <v>1.0534695679999999</v>
      </c>
      <c r="F306" s="23">
        <v>0.33679527999999997</v>
      </c>
      <c r="G306" s="17">
        <v>0</v>
      </c>
      <c r="H306" s="17">
        <v>1</v>
      </c>
      <c r="I306" s="17">
        <v>0.87753246100000004</v>
      </c>
      <c r="J306" s="17">
        <v>0.12200242</v>
      </c>
      <c r="K306" s="17">
        <v>4.6500000000000003E-4</v>
      </c>
    </row>
    <row r="307" spans="1:11" x14ac:dyDescent="0.45">
      <c r="A307" s="10" t="s">
        <v>11</v>
      </c>
      <c r="B307" s="20">
        <v>0.95699999999999996</v>
      </c>
      <c r="C307" s="19">
        <v>18589</v>
      </c>
      <c r="D307" s="19">
        <v>2199.725801</v>
      </c>
      <c r="E307" s="23">
        <v>1.0750860790000001</v>
      </c>
      <c r="F307" s="23">
        <v>0.33999671799999998</v>
      </c>
      <c r="G307" s="17">
        <v>0</v>
      </c>
      <c r="H307" s="17">
        <v>1</v>
      </c>
      <c r="I307" s="17">
        <v>0.87766838800000002</v>
      </c>
      <c r="J307" s="17">
        <v>0.121867562</v>
      </c>
      <c r="K307" s="17">
        <v>4.64E-4</v>
      </c>
    </row>
    <row r="308" spans="1:11" x14ac:dyDescent="0.45">
      <c r="A308" s="10" t="s">
        <v>11</v>
      </c>
      <c r="B308" s="20">
        <v>0.95799999999999996</v>
      </c>
      <c r="C308" s="19">
        <v>18608</v>
      </c>
      <c r="D308" s="19">
        <v>2220.4958489999999</v>
      </c>
      <c r="E308" s="23">
        <v>1.1097437670000001</v>
      </c>
      <c r="F308" s="23">
        <v>0.34381880300000001</v>
      </c>
      <c r="G308" s="17">
        <v>0</v>
      </c>
      <c r="H308" s="17">
        <v>1</v>
      </c>
      <c r="I308" s="17">
        <v>0.87784780600000001</v>
      </c>
      <c r="J308" s="17">
        <v>0.121689099</v>
      </c>
      <c r="K308" s="17">
        <v>4.6299999999999998E-4</v>
      </c>
    </row>
    <row r="309" spans="1:11" x14ac:dyDescent="0.45">
      <c r="A309" s="10" t="s">
        <v>11</v>
      </c>
      <c r="B309" s="20">
        <v>0.95899999999999996</v>
      </c>
      <c r="C309" s="19">
        <v>18626</v>
      </c>
      <c r="D309" s="19">
        <v>2240.7202790000001</v>
      </c>
      <c r="E309" s="23">
        <v>1.1450259860000001</v>
      </c>
      <c r="F309" s="23">
        <v>0.346864907</v>
      </c>
      <c r="G309" s="17">
        <v>0</v>
      </c>
      <c r="H309" s="17">
        <v>1</v>
      </c>
      <c r="I309" s="17">
        <v>0.87806749699999997</v>
      </c>
      <c r="J309" s="17">
        <v>0.121470911</v>
      </c>
      <c r="K309" s="17">
        <v>4.6200000000000001E-4</v>
      </c>
    </row>
    <row r="310" spans="1:11" x14ac:dyDescent="0.45">
      <c r="A310" s="10" t="s">
        <v>11</v>
      </c>
      <c r="B310" s="20">
        <v>0.96</v>
      </c>
      <c r="C310" s="19">
        <v>18643</v>
      </c>
      <c r="D310" s="19">
        <v>2260.3957030000001</v>
      </c>
      <c r="E310" s="23">
        <v>1.172122839</v>
      </c>
      <c r="F310" s="23">
        <v>0.35128378399999999</v>
      </c>
      <c r="G310" s="17">
        <v>0</v>
      </c>
      <c r="H310" s="17">
        <v>1</v>
      </c>
      <c r="I310" s="17">
        <v>0.87825620800000004</v>
      </c>
      <c r="J310" s="17">
        <v>0.121283234</v>
      </c>
      <c r="K310" s="17">
        <v>4.6099999999999998E-4</v>
      </c>
    </row>
    <row r="311" spans="1:11" x14ac:dyDescent="0.45">
      <c r="A311" s="10" t="s">
        <v>11</v>
      </c>
      <c r="B311" s="20">
        <v>0.96099999999999997</v>
      </c>
      <c r="C311" s="19">
        <v>18666</v>
      </c>
      <c r="D311" s="19">
        <v>2287.7840890000002</v>
      </c>
      <c r="E311" s="23">
        <v>1.220015801</v>
      </c>
      <c r="F311" s="23">
        <v>0.35523748100000002</v>
      </c>
      <c r="G311" s="17">
        <v>0</v>
      </c>
      <c r="H311" s="17">
        <v>1</v>
      </c>
      <c r="I311" s="17">
        <v>0.87863332100000002</v>
      </c>
      <c r="J311" s="17">
        <v>0.120907695</v>
      </c>
      <c r="K311" s="17">
        <v>4.5899999999999999E-4</v>
      </c>
    </row>
    <row r="312" spans="1:11" x14ac:dyDescent="0.45">
      <c r="A312" s="10" t="s">
        <v>11</v>
      </c>
      <c r="B312" s="20">
        <v>0.96199999999999997</v>
      </c>
      <c r="C312" s="19">
        <v>18686</v>
      </c>
      <c r="D312" s="19">
        <v>2312.4190279999998</v>
      </c>
      <c r="E312" s="23">
        <v>1.2450300560000001</v>
      </c>
      <c r="F312" s="23">
        <v>0.35959059799999998</v>
      </c>
      <c r="G312" s="17">
        <v>0</v>
      </c>
      <c r="H312" s="17">
        <v>1</v>
      </c>
      <c r="I312" s="17">
        <v>0.87837131400000001</v>
      </c>
      <c r="J312" s="17">
        <v>0.12117032</v>
      </c>
      <c r="K312" s="17">
        <v>4.5800000000000002E-4</v>
      </c>
    </row>
    <row r="313" spans="1:11" x14ac:dyDescent="0.45">
      <c r="A313" s="10" t="s">
        <v>11</v>
      </c>
      <c r="B313" s="20">
        <v>0.96299999999999997</v>
      </c>
      <c r="C313" s="19">
        <v>18705</v>
      </c>
      <c r="D313" s="19">
        <v>2336.4968829999998</v>
      </c>
      <c r="E313" s="23">
        <v>1.28934298</v>
      </c>
      <c r="F313" s="23">
        <v>0.364361726</v>
      </c>
      <c r="G313" s="17">
        <v>0</v>
      </c>
      <c r="H313" s="17">
        <v>1</v>
      </c>
      <c r="I313" s="17">
        <v>0.87850368999999995</v>
      </c>
      <c r="J313" s="17">
        <v>0.12103871099999999</v>
      </c>
      <c r="K313" s="17">
        <v>4.5800000000000002E-4</v>
      </c>
    </row>
    <row r="314" spans="1:11" x14ac:dyDescent="0.45">
      <c r="A314" s="10" t="s">
        <v>11</v>
      </c>
      <c r="B314" s="20">
        <v>0.96399999999999997</v>
      </c>
      <c r="C314" s="19">
        <v>18724</v>
      </c>
      <c r="D314" s="19">
        <v>2361.4578190000002</v>
      </c>
      <c r="E314" s="23">
        <v>1.3326316659999999</v>
      </c>
      <c r="F314" s="23">
        <v>0.36822074900000001</v>
      </c>
      <c r="G314" s="17">
        <v>0</v>
      </c>
      <c r="H314" s="17">
        <v>1</v>
      </c>
      <c r="I314" s="17">
        <v>0.878689622</v>
      </c>
      <c r="J314" s="17">
        <v>0.12085391099999999</v>
      </c>
      <c r="K314" s="17">
        <v>4.5600000000000003E-4</v>
      </c>
    </row>
    <row r="315" spans="1:11" x14ac:dyDescent="0.45">
      <c r="A315" s="10" t="s">
        <v>11</v>
      </c>
      <c r="B315" s="20">
        <v>0.96499999999999997</v>
      </c>
      <c r="C315" s="19">
        <v>18743</v>
      </c>
      <c r="D315" s="19">
        <v>2387.0796129999999</v>
      </c>
      <c r="E315" s="23">
        <v>1.3596988430000001</v>
      </c>
      <c r="F315" s="23">
        <v>0.37348856000000002</v>
      </c>
      <c r="G315" s="17">
        <v>0</v>
      </c>
      <c r="H315" s="17">
        <v>1</v>
      </c>
      <c r="I315" s="17">
        <v>0.87901455500000003</v>
      </c>
      <c r="J315" s="17">
        <v>0.120530336</v>
      </c>
      <c r="K315" s="17">
        <v>4.55E-4</v>
      </c>
    </row>
    <row r="316" spans="1:11" x14ac:dyDescent="0.45">
      <c r="A316" s="10" t="s">
        <v>11</v>
      </c>
      <c r="B316" s="20">
        <v>0.96599999999999997</v>
      </c>
      <c r="C316" s="19">
        <v>18763</v>
      </c>
      <c r="D316" s="19">
        <v>2414.6015010000001</v>
      </c>
      <c r="E316" s="23">
        <v>1.3899362230000001</v>
      </c>
      <c r="F316" s="23">
        <v>0.37822029000000001</v>
      </c>
      <c r="G316" s="17">
        <v>0</v>
      </c>
      <c r="H316" s="17">
        <v>1</v>
      </c>
      <c r="I316" s="17">
        <v>0.87931864599999998</v>
      </c>
      <c r="J316" s="17">
        <v>0.12022793399999999</v>
      </c>
      <c r="K316" s="17">
        <v>4.5300000000000001E-4</v>
      </c>
    </row>
    <row r="317" spans="1:11" x14ac:dyDescent="0.45">
      <c r="A317" s="10" t="s">
        <v>11</v>
      </c>
      <c r="B317" s="20">
        <v>0.96699999999999997</v>
      </c>
      <c r="C317" s="19">
        <v>18783</v>
      </c>
      <c r="D317" s="19">
        <v>2442.7377029999998</v>
      </c>
      <c r="E317" s="23">
        <v>1.4176217470000001</v>
      </c>
      <c r="F317" s="23">
        <v>0.38320788099999997</v>
      </c>
      <c r="G317" s="17">
        <v>0</v>
      </c>
      <c r="H317" s="17">
        <v>1</v>
      </c>
      <c r="I317" s="17">
        <v>0.87950638699999995</v>
      </c>
      <c r="J317" s="17">
        <v>0.120040943</v>
      </c>
      <c r="K317" s="17">
        <v>4.5300000000000001E-4</v>
      </c>
    </row>
    <row r="318" spans="1:11" x14ac:dyDescent="0.45">
      <c r="A318" s="10" t="s">
        <v>11</v>
      </c>
      <c r="B318" s="20">
        <v>0.96799999999999997</v>
      </c>
      <c r="C318" s="19">
        <v>18802</v>
      </c>
      <c r="D318" s="19">
        <v>2470.0327430000002</v>
      </c>
      <c r="E318" s="23">
        <v>1.459129898</v>
      </c>
      <c r="F318" s="23">
        <v>0.38814874599999999</v>
      </c>
      <c r="G318" s="17">
        <v>0</v>
      </c>
      <c r="H318" s="17">
        <v>1</v>
      </c>
      <c r="I318" s="17">
        <v>0.87915257999999996</v>
      </c>
      <c r="J318" s="17">
        <v>0.120396035</v>
      </c>
      <c r="K318" s="17">
        <v>4.5100000000000001E-4</v>
      </c>
    </row>
    <row r="319" spans="1:11" x14ac:dyDescent="0.45">
      <c r="A319" s="10" t="s">
        <v>11</v>
      </c>
      <c r="B319" s="20">
        <v>0.96899999999999997</v>
      </c>
      <c r="C319" s="19">
        <v>18820</v>
      </c>
      <c r="D319" s="19">
        <v>2496.701215</v>
      </c>
      <c r="E319" s="23">
        <v>1.501771784</v>
      </c>
      <c r="F319" s="23">
        <v>0.392644781</v>
      </c>
      <c r="G319" s="17">
        <v>0</v>
      </c>
      <c r="H319" s="17">
        <v>1</v>
      </c>
      <c r="I319" s="17">
        <v>0.87944879799999998</v>
      </c>
      <c r="J319" s="17">
        <v>0.120101188</v>
      </c>
      <c r="K319" s="17">
        <v>4.4999999999999999E-4</v>
      </c>
    </row>
    <row r="320" spans="1:11" x14ac:dyDescent="0.45">
      <c r="A320" s="10" t="s">
        <v>11</v>
      </c>
      <c r="B320" s="20">
        <v>0.97</v>
      </c>
      <c r="C320" s="19">
        <v>18839</v>
      </c>
      <c r="D320" s="19">
        <v>2525.525404</v>
      </c>
      <c r="E320" s="23">
        <v>1.5361663189999999</v>
      </c>
      <c r="F320" s="23">
        <v>0.39779136399999998</v>
      </c>
      <c r="G320" s="17">
        <v>0</v>
      </c>
      <c r="H320" s="17">
        <v>1</v>
      </c>
      <c r="I320" s="17">
        <v>0.87951619999999997</v>
      </c>
      <c r="J320" s="17">
        <v>0.120034503</v>
      </c>
      <c r="K320" s="17">
        <v>4.4900000000000002E-4</v>
      </c>
    </row>
    <row r="321" spans="1:11" x14ac:dyDescent="0.45">
      <c r="A321" s="10" t="s">
        <v>11</v>
      </c>
      <c r="B321" s="20">
        <v>0.97099999999999997</v>
      </c>
      <c r="C321" s="19">
        <v>18860</v>
      </c>
      <c r="D321" s="19">
        <v>2558.2595059999999</v>
      </c>
      <c r="E321" s="23">
        <v>1.578965731</v>
      </c>
      <c r="F321" s="23">
        <v>0.40319527300000002</v>
      </c>
      <c r="G321" s="17">
        <v>0</v>
      </c>
      <c r="H321" s="17">
        <v>1</v>
      </c>
      <c r="I321" s="17">
        <v>0.87982126400000005</v>
      </c>
      <c r="J321" s="17">
        <v>0.119730577</v>
      </c>
      <c r="K321" s="17">
        <v>4.4799999999999999E-4</v>
      </c>
    </row>
    <row r="322" spans="1:11" x14ac:dyDescent="0.45">
      <c r="A322" s="10" t="s">
        <v>11</v>
      </c>
      <c r="B322" s="20">
        <v>0.97199999999999998</v>
      </c>
      <c r="C322" s="19">
        <v>18880</v>
      </c>
      <c r="D322" s="19">
        <v>2590.349839</v>
      </c>
      <c r="E322" s="23">
        <v>1.6284384139999999</v>
      </c>
      <c r="F322" s="23">
        <v>0.40959683099999999</v>
      </c>
      <c r="G322" s="17">
        <v>0</v>
      </c>
      <c r="H322" s="17">
        <v>1</v>
      </c>
      <c r="I322" s="17">
        <v>0.88017216300000001</v>
      </c>
      <c r="J322" s="17">
        <v>0.119381162</v>
      </c>
      <c r="K322" s="17">
        <v>4.4700000000000002E-4</v>
      </c>
    </row>
    <row r="323" spans="1:11" x14ac:dyDescent="0.45">
      <c r="A323" s="10" t="s">
        <v>11</v>
      </c>
      <c r="B323" s="20">
        <v>0.97299999999999998</v>
      </c>
      <c r="C323" s="19">
        <v>18899</v>
      </c>
      <c r="D323" s="19">
        <v>2621.5329489999999</v>
      </c>
      <c r="E323" s="23">
        <v>1.6609507029999999</v>
      </c>
      <c r="F323" s="23">
        <v>0.41553171</v>
      </c>
      <c r="G323" s="17">
        <v>0</v>
      </c>
      <c r="H323" s="17">
        <v>1</v>
      </c>
      <c r="I323" s="17">
        <v>0.88025685600000003</v>
      </c>
      <c r="J323" s="17">
        <v>0.119297089</v>
      </c>
      <c r="K323" s="17">
        <v>4.46E-4</v>
      </c>
    </row>
    <row r="324" spans="1:11" x14ac:dyDescent="0.45">
      <c r="A324" s="10" t="s">
        <v>11</v>
      </c>
      <c r="B324" s="20">
        <v>0.97399999999999998</v>
      </c>
      <c r="C324" s="19">
        <v>18916</v>
      </c>
      <c r="D324" s="19">
        <v>2650.0692389999999</v>
      </c>
      <c r="E324" s="23">
        <v>1.6927289839999999</v>
      </c>
      <c r="F324" s="23">
        <v>0.42092623800000001</v>
      </c>
      <c r="G324" s="17">
        <v>0</v>
      </c>
      <c r="H324" s="17">
        <v>1</v>
      </c>
      <c r="I324" s="17">
        <v>0.88093719400000003</v>
      </c>
      <c r="J324" s="17">
        <v>0.11861935699999999</v>
      </c>
      <c r="K324" s="17">
        <v>4.4299999999999998E-4</v>
      </c>
    </row>
    <row r="325" spans="1:11" x14ac:dyDescent="0.45">
      <c r="A325" s="10" t="s">
        <v>11</v>
      </c>
      <c r="B325" s="20">
        <v>0.97499999999999998</v>
      </c>
      <c r="C325" s="19">
        <v>18938</v>
      </c>
      <c r="D325" s="19">
        <v>2687.5042480000002</v>
      </c>
      <c r="E325" s="23">
        <v>1.71860127</v>
      </c>
      <c r="F325" s="23">
        <v>0.42677419799999999</v>
      </c>
      <c r="G325" s="17">
        <v>0</v>
      </c>
      <c r="H325" s="17">
        <v>1</v>
      </c>
      <c r="I325" s="17">
        <v>0.88124224699999998</v>
      </c>
      <c r="J325" s="17">
        <v>0.11831543999999999</v>
      </c>
      <c r="K325" s="17">
        <v>4.4200000000000001E-4</v>
      </c>
    </row>
    <row r="326" spans="1:11" x14ac:dyDescent="0.45">
      <c r="A326" s="10" t="s">
        <v>11</v>
      </c>
      <c r="B326" s="20">
        <v>0.97599999999999998</v>
      </c>
      <c r="C326" s="19">
        <v>18957</v>
      </c>
      <c r="D326" s="19">
        <v>2720.9081080000001</v>
      </c>
      <c r="E326" s="23">
        <v>1.783737366</v>
      </c>
      <c r="F326" s="23">
        <v>0.43292892700000002</v>
      </c>
      <c r="G326" s="17">
        <v>0</v>
      </c>
      <c r="H326" s="17">
        <v>1</v>
      </c>
      <c r="I326" s="17">
        <v>0.88132877600000004</v>
      </c>
      <c r="J326" s="17">
        <v>0.118229501</v>
      </c>
      <c r="K326" s="17">
        <v>4.4200000000000001E-4</v>
      </c>
    </row>
    <row r="327" spans="1:11" x14ac:dyDescent="0.45">
      <c r="A327" s="10" t="s">
        <v>11</v>
      </c>
      <c r="B327" s="20">
        <v>0.97699999999999998</v>
      </c>
      <c r="C327" s="19">
        <v>18977</v>
      </c>
      <c r="D327" s="19">
        <v>2757.1250169999998</v>
      </c>
      <c r="E327" s="23">
        <v>1.8271142229999999</v>
      </c>
      <c r="F327" s="23">
        <v>0.43980015700000002</v>
      </c>
      <c r="G327" s="17">
        <v>0</v>
      </c>
      <c r="H327" s="17">
        <v>1</v>
      </c>
      <c r="I327" s="17">
        <v>0.88147515600000004</v>
      </c>
      <c r="J327" s="17">
        <v>0.118083831</v>
      </c>
      <c r="K327" s="17">
        <v>4.4099999999999999E-4</v>
      </c>
    </row>
    <row r="328" spans="1:11" x14ac:dyDescent="0.45">
      <c r="A328" s="10" t="s">
        <v>11</v>
      </c>
      <c r="B328" s="20">
        <v>0.97799999999999998</v>
      </c>
      <c r="C328" s="19">
        <v>18996</v>
      </c>
      <c r="D328" s="19">
        <v>2792.6993600000001</v>
      </c>
      <c r="E328" s="23">
        <v>1.9006934440000001</v>
      </c>
      <c r="F328" s="23">
        <v>0.44640334999999998</v>
      </c>
      <c r="G328" s="17">
        <v>0</v>
      </c>
      <c r="H328" s="17">
        <v>1</v>
      </c>
      <c r="I328" s="17">
        <v>0.88176244599999998</v>
      </c>
      <c r="J328" s="17">
        <v>0.117797948</v>
      </c>
      <c r="K328" s="17">
        <v>4.4000000000000002E-4</v>
      </c>
    </row>
    <row r="329" spans="1:11" x14ac:dyDescent="0.45">
      <c r="A329" s="10" t="s">
        <v>11</v>
      </c>
      <c r="B329" s="20">
        <v>0.97899999999999998</v>
      </c>
      <c r="C329" s="19">
        <v>19015</v>
      </c>
      <c r="D329" s="19">
        <v>2829.31675</v>
      </c>
      <c r="E329" s="23">
        <v>1.949884153</v>
      </c>
      <c r="F329" s="23">
        <v>0.45235196599999999</v>
      </c>
      <c r="G329" s="17">
        <v>0</v>
      </c>
      <c r="H329" s="17">
        <v>1</v>
      </c>
      <c r="I329" s="17">
        <v>0.88209233200000003</v>
      </c>
      <c r="J329" s="17">
        <v>0.117469583</v>
      </c>
      <c r="K329" s="17">
        <v>4.3800000000000002E-4</v>
      </c>
    </row>
    <row r="330" spans="1:11" x14ac:dyDescent="0.45">
      <c r="A330" s="10" t="s">
        <v>11</v>
      </c>
      <c r="B330" s="20">
        <v>0.98</v>
      </c>
      <c r="C330" s="19">
        <v>19034</v>
      </c>
      <c r="D330" s="19">
        <v>2867.1876969999998</v>
      </c>
      <c r="E330" s="23">
        <v>2.0259611249999998</v>
      </c>
      <c r="F330" s="23">
        <v>0.45962055200000002</v>
      </c>
      <c r="G330" s="17">
        <v>0</v>
      </c>
      <c r="H330" s="17">
        <v>1</v>
      </c>
      <c r="I330" s="17">
        <v>0.88238827900000005</v>
      </c>
      <c r="J330" s="17">
        <v>0.11717495999999999</v>
      </c>
      <c r="K330" s="17">
        <v>4.37E-4</v>
      </c>
    </row>
    <row r="331" spans="1:11" x14ac:dyDescent="0.45">
      <c r="A331" s="10" t="s">
        <v>11</v>
      </c>
      <c r="B331" s="20">
        <v>0.98099999999999998</v>
      </c>
      <c r="C331" s="19">
        <v>19054</v>
      </c>
      <c r="D331" s="19">
        <v>2908.079913</v>
      </c>
      <c r="E331" s="23">
        <v>2.0658265340000002</v>
      </c>
      <c r="F331" s="23">
        <v>0.46571895200000002</v>
      </c>
      <c r="G331" s="17">
        <v>0</v>
      </c>
      <c r="H331" s="17">
        <v>1</v>
      </c>
      <c r="I331" s="17">
        <v>0.88298751799999997</v>
      </c>
      <c r="J331" s="17">
        <v>0.116578007</v>
      </c>
      <c r="K331" s="17">
        <v>4.3399999999999998E-4</v>
      </c>
    </row>
    <row r="332" spans="1:11" x14ac:dyDescent="0.45">
      <c r="A332" s="10" t="s">
        <v>11</v>
      </c>
      <c r="B332" s="20">
        <v>0.98199999999999998</v>
      </c>
      <c r="C332" s="19">
        <v>19071</v>
      </c>
      <c r="D332" s="19">
        <v>2943.415473</v>
      </c>
      <c r="E332" s="23">
        <v>2.095231305</v>
      </c>
      <c r="F332" s="23">
        <v>0.47417732299999998</v>
      </c>
      <c r="G332" s="17">
        <v>0</v>
      </c>
      <c r="H332" s="17">
        <v>1</v>
      </c>
      <c r="I332" s="17">
        <v>0.88319701399999995</v>
      </c>
      <c r="J332" s="17">
        <v>0.11636945</v>
      </c>
      <c r="K332" s="17">
        <v>4.3399999999999998E-4</v>
      </c>
    </row>
    <row r="333" spans="1:11" x14ac:dyDescent="0.45">
      <c r="A333" s="10" t="s">
        <v>11</v>
      </c>
      <c r="B333" s="20">
        <v>0.98299999999999998</v>
      </c>
      <c r="C333" s="19">
        <v>19093</v>
      </c>
      <c r="D333" s="19">
        <v>2990.3559989999999</v>
      </c>
      <c r="E333" s="23">
        <v>2.1755928419999999</v>
      </c>
      <c r="F333" s="23">
        <v>0.481364972</v>
      </c>
      <c r="G333" s="17">
        <v>0</v>
      </c>
      <c r="H333" s="17">
        <v>1</v>
      </c>
      <c r="I333" s="17">
        <v>0.88360340999999998</v>
      </c>
      <c r="J333" s="17">
        <v>0.115964793</v>
      </c>
      <c r="K333" s="17">
        <v>4.3199999999999998E-4</v>
      </c>
    </row>
    <row r="334" spans="1:11" x14ac:dyDescent="0.45">
      <c r="A334" s="10" t="s">
        <v>11</v>
      </c>
      <c r="B334" s="20">
        <v>0.98399999999999999</v>
      </c>
      <c r="C334" s="19">
        <v>19112</v>
      </c>
      <c r="D334" s="19">
        <v>3032.7279589999998</v>
      </c>
      <c r="E334" s="23">
        <v>2.2923483459999998</v>
      </c>
      <c r="F334" s="23">
        <v>0.48960836299999999</v>
      </c>
      <c r="G334" s="17">
        <v>0</v>
      </c>
      <c r="H334" s="17">
        <v>1</v>
      </c>
      <c r="I334" s="17">
        <v>0.883706883</v>
      </c>
      <c r="J334" s="17">
        <v>0.11586212999999999</v>
      </c>
      <c r="K334" s="17">
        <v>4.3100000000000001E-4</v>
      </c>
    </row>
    <row r="335" spans="1:11" x14ac:dyDescent="0.45">
      <c r="A335" s="10" t="s">
        <v>11</v>
      </c>
      <c r="B335" s="20">
        <v>0.98499999999999999</v>
      </c>
      <c r="C335" s="19">
        <v>19129</v>
      </c>
      <c r="D335" s="19">
        <v>3072.3630979999998</v>
      </c>
      <c r="E335" s="23">
        <v>2.3669431649999999</v>
      </c>
      <c r="F335" s="23">
        <v>0.49797845200000002</v>
      </c>
      <c r="G335" s="17">
        <v>0</v>
      </c>
      <c r="H335" s="17">
        <v>1</v>
      </c>
      <c r="I335" s="17">
        <v>0.88433605100000001</v>
      </c>
      <c r="J335" s="17">
        <v>0.115235817</v>
      </c>
      <c r="K335" s="17">
        <v>4.28E-4</v>
      </c>
    </row>
    <row r="336" spans="1:11" x14ac:dyDescent="0.45">
      <c r="A336" s="10" t="s">
        <v>11</v>
      </c>
      <c r="B336" s="20">
        <v>0.98599999999999999</v>
      </c>
      <c r="C336" s="19">
        <v>19151</v>
      </c>
      <c r="D336" s="19">
        <v>3126.306329</v>
      </c>
      <c r="E336" s="23">
        <v>2.5467580120000002</v>
      </c>
      <c r="F336" s="23">
        <v>0.50523061800000002</v>
      </c>
      <c r="G336" s="17">
        <v>0</v>
      </c>
      <c r="H336" s="17">
        <v>1</v>
      </c>
      <c r="I336" s="17">
        <v>0.88456105299999999</v>
      </c>
      <c r="J336" s="17">
        <v>0.115012214</v>
      </c>
      <c r="K336" s="17">
        <v>4.2700000000000002E-4</v>
      </c>
    </row>
    <row r="337" spans="1:11" x14ac:dyDescent="0.45">
      <c r="A337" s="10" t="s">
        <v>11</v>
      </c>
      <c r="B337" s="20">
        <v>0.98699999999999999</v>
      </c>
      <c r="C337" s="19">
        <v>19171</v>
      </c>
      <c r="D337" s="19">
        <v>3178.4918720000001</v>
      </c>
      <c r="E337" s="23">
        <v>2.679738527</v>
      </c>
      <c r="F337" s="23">
        <v>0.51506343799999998</v>
      </c>
      <c r="G337" s="17">
        <v>0</v>
      </c>
      <c r="H337" s="17">
        <v>1</v>
      </c>
      <c r="I337" s="17">
        <v>0.88487107300000001</v>
      </c>
      <c r="J337" s="17">
        <v>0.114703498</v>
      </c>
      <c r="K337" s="17">
        <v>4.2499999999999998E-4</v>
      </c>
    </row>
    <row r="338" spans="1:11" x14ac:dyDescent="0.45">
      <c r="A338" s="10" t="s">
        <v>11</v>
      </c>
      <c r="B338" s="20">
        <v>0.98799999999999999</v>
      </c>
      <c r="C338" s="19">
        <v>19190</v>
      </c>
      <c r="D338" s="19">
        <v>3230.1374390000001</v>
      </c>
      <c r="E338" s="23">
        <v>2.7668162610000002</v>
      </c>
      <c r="F338" s="23">
        <v>0.52557844600000003</v>
      </c>
      <c r="G338" s="17">
        <v>0</v>
      </c>
      <c r="H338" s="17">
        <v>1</v>
      </c>
      <c r="I338" s="17">
        <v>0.88502447299999998</v>
      </c>
      <c r="J338" s="17">
        <v>0.11455120000000001</v>
      </c>
      <c r="K338" s="17">
        <v>4.2400000000000001E-4</v>
      </c>
    </row>
    <row r="339" spans="1:11" x14ac:dyDescent="0.45">
      <c r="A339" s="10" t="s">
        <v>11</v>
      </c>
      <c r="B339" s="20">
        <v>0.98899999999999999</v>
      </c>
      <c r="C339" s="19">
        <v>19209</v>
      </c>
      <c r="D339" s="19">
        <v>3284.3433070000001</v>
      </c>
      <c r="E339" s="23">
        <v>2.9303450089999998</v>
      </c>
      <c r="F339" s="23">
        <v>0.53480194400000003</v>
      </c>
      <c r="G339" s="17">
        <v>0</v>
      </c>
      <c r="H339" s="17">
        <v>1</v>
      </c>
      <c r="I339" s="17">
        <v>0.88525364500000003</v>
      </c>
      <c r="J339" s="17">
        <v>0.114323273</v>
      </c>
      <c r="K339" s="17">
        <v>4.2299999999999998E-4</v>
      </c>
    </row>
    <row r="340" spans="1:11" x14ac:dyDescent="0.45">
      <c r="A340" s="10" t="s">
        <v>11</v>
      </c>
      <c r="B340" s="20">
        <v>0.99</v>
      </c>
      <c r="C340" s="19">
        <v>19229</v>
      </c>
      <c r="D340" s="19">
        <v>3344.8052659999998</v>
      </c>
      <c r="E340" s="23">
        <v>3.1146292889999998</v>
      </c>
      <c r="F340" s="23">
        <v>0.54525685400000001</v>
      </c>
      <c r="G340" s="17">
        <v>0</v>
      </c>
      <c r="H340" s="17">
        <v>1</v>
      </c>
      <c r="I340" s="17">
        <v>0.88517942100000002</v>
      </c>
      <c r="J340" s="17">
        <v>0.114397977</v>
      </c>
      <c r="K340" s="17">
        <v>4.2299999999999998E-4</v>
      </c>
    </row>
    <row r="341" spans="1:11" x14ac:dyDescent="0.45">
      <c r="A341" s="10" t="s">
        <v>11</v>
      </c>
      <c r="B341" s="20">
        <v>0.99099999999999999</v>
      </c>
      <c r="C341" s="19">
        <v>19247</v>
      </c>
      <c r="D341" s="19">
        <v>3402.071535</v>
      </c>
      <c r="E341" s="23">
        <v>3.2471962049999998</v>
      </c>
      <c r="F341" s="23">
        <v>0.55662614600000004</v>
      </c>
      <c r="G341" s="17">
        <v>0</v>
      </c>
      <c r="H341" s="17">
        <v>1</v>
      </c>
      <c r="I341" s="17">
        <v>0.88508436099999999</v>
      </c>
      <c r="J341" s="17">
        <v>0.114493461</v>
      </c>
      <c r="K341" s="17">
        <v>4.2200000000000001E-4</v>
      </c>
    </row>
    <row r="342" spans="1:11" x14ac:dyDescent="0.45">
      <c r="A342" s="10" t="s">
        <v>11</v>
      </c>
      <c r="B342" s="20">
        <v>0.99199999999999999</v>
      </c>
      <c r="C342" s="19">
        <v>19268</v>
      </c>
      <c r="D342" s="19">
        <v>3472.0843359999999</v>
      </c>
      <c r="E342" s="23">
        <v>3.4964381800000002</v>
      </c>
      <c r="F342" s="23">
        <v>0.56797162899999998</v>
      </c>
      <c r="G342" s="17">
        <v>0</v>
      </c>
      <c r="H342" s="17">
        <v>1</v>
      </c>
      <c r="I342" s="17">
        <v>0.88502477599999996</v>
      </c>
      <c r="J342" s="17">
        <v>0.11455385899999999</v>
      </c>
      <c r="K342" s="17">
        <v>4.2099999999999999E-4</v>
      </c>
    </row>
    <row r="343" spans="1:11" x14ac:dyDescent="0.45">
      <c r="A343" s="10" t="s">
        <v>11</v>
      </c>
      <c r="B343" s="20">
        <v>0.99299999999999999</v>
      </c>
      <c r="C343" s="19">
        <v>19287</v>
      </c>
      <c r="D343" s="19">
        <v>3540.9614879999999</v>
      </c>
      <c r="E343" s="23">
        <v>3.7262362590000002</v>
      </c>
      <c r="F343" s="23">
        <v>0.58133033700000003</v>
      </c>
      <c r="G343" s="17">
        <v>0</v>
      </c>
      <c r="H343" s="17">
        <v>1</v>
      </c>
      <c r="I343" s="17">
        <v>0.88494764299999995</v>
      </c>
      <c r="J343" s="17">
        <v>0.114631525</v>
      </c>
      <c r="K343" s="17">
        <v>4.2099999999999999E-4</v>
      </c>
    </row>
    <row r="344" spans="1:11" x14ac:dyDescent="0.45">
      <c r="A344" s="10" t="s">
        <v>11</v>
      </c>
      <c r="B344" s="20">
        <v>0.99399999999999999</v>
      </c>
      <c r="C344" s="19">
        <v>19306</v>
      </c>
      <c r="D344" s="19">
        <v>3614.0491360000001</v>
      </c>
      <c r="E344" s="23">
        <v>3.9945423720000002</v>
      </c>
      <c r="F344" s="23">
        <v>0.59457379099999996</v>
      </c>
      <c r="G344" s="17">
        <v>0</v>
      </c>
      <c r="H344" s="17">
        <v>1</v>
      </c>
      <c r="I344" s="17">
        <v>0.88557065000000001</v>
      </c>
      <c r="J344" s="17">
        <v>0.11401133300000001</v>
      </c>
      <c r="K344" s="17">
        <v>4.1800000000000002E-4</v>
      </c>
    </row>
    <row r="345" spans="1:11" x14ac:dyDescent="0.45">
      <c r="A345" s="10" t="s">
        <v>11</v>
      </c>
      <c r="B345" s="20">
        <v>0.995</v>
      </c>
      <c r="C345" s="19">
        <v>19326</v>
      </c>
      <c r="D345" s="19">
        <v>3696.9902999999999</v>
      </c>
      <c r="E345" s="23">
        <v>4.396693215</v>
      </c>
      <c r="F345" s="23">
        <v>0.60913867600000005</v>
      </c>
      <c r="G345" s="17">
        <v>0</v>
      </c>
      <c r="H345" s="17">
        <v>1</v>
      </c>
      <c r="I345" s="17">
        <v>0.88582080100000005</v>
      </c>
      <c r="J345" s="17">
        <v>0.11376310000000001</v>
      </c>
      <c r="K345" s="17">
        <v>4.1599999999999997E-4</v>
      </c>
    </row>
    <row r="346" spans="1:11" x14ac:dyDescent="0.45">
      <c r="A346" s="10" t="s">
        <v>11</v>
      </c>
      <c r="B346" s="20">
        <v>0.996</v>
      </c>
      <c r="C346" s="19">
        <v>19345</v>
      </c>
      <c r="D346" s="19">
        <v>3785.0679869999999</v>
      </c>
      <c r="E346" s="23">
        <v>4.9252075199999998</v>
      </c>
      <c r="F346" s="23">
        <v>0.62403513399999999</v>
      </c>
      <c r="G346" s="17">
        <v>0</v>
      </c>
      <c r="H346" s="17">
        <v>1</v>
      </c>
      <c r="I346" s="17">
        <v>0.88589579600000001</v>
      </c>
      <c r="J346" s="17">
        <v>0.11368881</v>
      </c>
      <c r="K346" s="17">
        <v>4.15E-4</v>
      </c>
    </row>
    <row r="347" spans="1:11" x14ac:dyDescent="0.45">
      <c r="A347" s="10" t="s">
        <v>11</v>
      </c>
      <c r="B347" s="20">
        <v>0.997</v>
      </c>
      <c r="C347" s="19">
        <v>19365</v>
      </c>
      <c r="D347" s="19">
        <v>3892.5433560000001</v>
      </c>
      <c r="E347" s="23">
        <v>5.7975684919999999</v>
      </c>
      <c r="F347" s="23">
        <v>0.64154131400000003</v>
      </c>
      <c r="G347" s="17">
        <v>0</v>
      </c>
      <c r="H347" s="17">
        <v>1</v>
      </c>
      <c r="I347" s="17">
        <v>0.88596841100000001</v>
      </c>
      <c r="J347" s="17">
        <v>0.113616865</v>
      </c>
      <c r="K347" s="17">
        <v>4.15E-4</v>
      </c>
    </row>
    <row r="348" spans="1:11" x14ac:dyDescent="0.45">
      <c r="A348" s="10" t="s">
        <v>11</v>
      </c>
      <c r="B348" s="20">
        <v>0.998</v>
      </c>
      <c r="C348" s="19">
        <v>19384</v>
      </c>
      <c r="D348" s="19">
        <v>4013.6274720000001</v>
      </c>
      <c r="E348" s="23">
        <v>7.0657223140000003</v>
      </c>
      <c r="F348" s="23">
        <v>0.66322577900000002</v>
      </c>
      <c r="G348" s="17">
        <v>0</v>
      </c>
      <c r="H348" s="17">
        <v>1</v>
      </c>
      <c r="I348" s="17">
        <v>0.88608271599999999</v>
      </c>
      <c r="J348" s="17">
        <v>0.11350358200000001</v>
      </c>
      <c r="K348" s="17">
        <v>4.1399999999999998E-4</v>
      </c>
    </row>
    <row r="349" spans="1:11" x14ac:dyDescent="0.45">
      <c r="A349" s="10" t="s">
        <v>11</v>
      </c>
      <c r="B349" s="20">
        <v>0.999</v>
      </c>
      <c r="C349" s="19">
        <v>19402</v>
      </c>
      <c r="D349" s="19">
        <v>4196.0510299999996</v>
      </c>
      <c r="E349" s="23">
        <v>18.158050230000001</v>
      </c>
      <c r="F349" s="23">
        <v>0.68731219700000001</v>
      </c>
      <c r="G349" s="17">
        <v>0</v>
      </c>
      <c r="H349" s="17">
        <v>1</v>
      </c>
      <c r="I349" s="17">
        <v>0.88657078199999995</v>
      </c>
      <c r="J349" s="17">
        <v>0.113018194</v>
      </c>
      <c r="K349" s="17">
        <v>4.1100000000000002E-4</v>
      </c>
    </row>
    <row r="350" spans="1:11" x14ac:dyDescent="0.45">
      <c r="A350" s="10" t="s">
        <v>11</v>
      </c>
      <c r="B350" s="20">
        <v>1</v>
      </c>
      <c r="C350" s="19">
        <v>19404</v>
      </c>
      <c r="D350" s="19">
        <v>4236.8514930000001</v>
      </c>
      <c r="E350" s="23">
        <v>20.40023111</v>
      </c>
      <c r="F350" s="23">
        <v>0.73203847799999999</v>
      </c>
      <c r="G350" s="17">
        <v>0</v>
      </c>
      <c r="H350" s="17">
        <v>1</v>
      </c>
      <c r="I350" s="17">
        <v>0.88677329299999996</v>
      </c>
      <c r="J350" s="17">
        <v>0.112816417</v>
      </c>
      <c r="K350" s="17">
        <v>4.0999999999999999E-4</v>
      </c>
    </row>
    <row r="351" spans="1:11" x14ac:dyDescent="0.45">
      <c r="A351" s="10" t="s">
        <v>13</v>
      </c>
      <c r="B351" s="20">
        <v>0</v>
      </c>
      <c r="C351" s="19">
        <v>140</v>
      </c>
      <c r="D351" s="19">
        <v>0.12419388000000001</v>
      </c>
      <c r="E351" s="23">
        <v>1.57E-3</v>
      </c>
      <c r="F351" s="23">
        <v>1.06E-3</v>
      </c>
      <c r="G351" s="17">
        <v>0</v>
      </c>
      <c r="H351" s="17">
        <v>1</v>
      </c>
      <c r="I351" s="17">
        <v>0.207923885</v>
      </c>
      <c r="J351" s="17">
        <v>0.79207611499999997</v>
      </c>
      <c r="K351" s="17">
        <v>0</v>
      </c>
    </row>
    <row r="352" spans="1:11" x14ac:dyDescent="0.45">
      <c r="A352" s="10" t="s">
        <v>13</v>
      </c>
      <c r="B352" s="20">
        <v>0.01</v>
      </c>
      <c r="C352" s="19">
        <v>421</v>
      </c>
      <c r="D352" s="19">
        <v>0.69561740100000002</v>
      </c>
      <c r="E352" s="23">
        <v>2.5200000000000001E-3</v>
      </c>
      <c r="F352" s="23">
        <v>2.2300000000000002E-3</v>
      </c>
      <c r="G352" s="17">
        <v>0</v>
      </c>
      <c r="H352" s="17">
        <v>1</v>
      </c>
      <c r="I352" s="17">
        <v>0.44599127999999999</v>
      </c>
      <c r="J352" s="17">
        <v>0.55400872000000001</v>
      </c>
      <c r="K352" s="17">
        <v>0</v>
      </c>
    </row>
    <row r="353" spans="1:11" x14ac:dyDescent="0.45">
      <c r="A353" s="10" t="s">
        <v>13</v>
      </c>
      <c r="B353" s="20">
        <v>0.02</v>
      </c>
      <c r="C353" s="19">
        <v>699</v>
      </c>
      <c r="D353" s="19">
        <v>1.5270323020000001</v>
      </c>
      <c r="E353" s="23">
        <v>3.4099999999999998E-3</v>
      </c>
      <c r="F353" s="23">
        <v>3.1099999999999999E-3</v>
      </c>
      <c r="G353" s="17">
        <v>0</v>
      </c>
      <c r="H353" s="17">
        <v>1</v>
      </c>
      <c r="I353" s="17">
        <v>0.26575383499999999</v>
      </c>
      <c r="J353" s="17">
        <v>0.67503597299999996</v>
      </c>
      <c r="K353" s="17">
        <v>5.9200000000000003E-2</v>
      </c>
    </row>
    <row r="354" spans="1:11" x14ac:dyDescent="0.45">
      <c r="A354" s="10" t="s">
        <v>13</v>
      </c>
      <c r="B354" s="20">
        <v>0.03</v>
      </c>
      <c r="C354" s="19">
        <v>994</v>
      </c>
      <c r="D354" s="19">
        <v>2.6748636750000001</v>
      </c>
      <c r="E354" s="23">
        <v>4.4600000000000004E-3</v>
      </c>
      <c r="F354" s="23">
        <v>3.8600000000000001E-3</v>
      </c>
      <c r="G354" s="17">
        <v>0</v>
      </c>
      <c r="H354" s="17">
        <v>1</v>
      </c>
      <c r="I354" s="17">
        <v>0.223712364</v>
      </c>
      <c r="J354" s="17">
        <v>0.71055634199999995</v>
      </c>
      <c r="K354" s="17">
        <v>6.5699999999999995E-2</v>
      </c>
    </row>
    <row r="355" spans="1:11" x14ac:dyDescent="0.45">
      <c r="A355" s="10" t="s">
        <v>13</v>
      </c>
      <c r="B355" s="20">
        <v>0.04</v>
      </c>
      <c r="C355" s="19">
        <v>1275</v>
      </c>
      <c r="D355" s="19">
        <v>4.020820252</v>
      </c>
      <c r="E355" s="23">
        <v>5.2399999999999999E-3</v>
      </c>
      <c r="F355" s="23">
        <v>4.6800000000000001E-3</v>
      </c>
      <c r="G355" s="17">
        <v>0</v>
      </c>
      <c r="H355" s="17">
        <v>1</v>
      </c>
      <c r="I355" s="17">
        <v>0.248439618</v>
      </c>
      <c r="J355" s="17">
        <v>0.70885739400000003</v>
      </c>
      <c r="K355" s="17">
        <v>4.2700000000000002E-2</v>
      </c>
    </row>
    <row r="356" spans="1:11" x14ac:dyDescent="0.45">
      <c r="A356" s="10" t="s">
        <v>13</v>
      </c>
      <c r="B356" s="20">
        <v>0.05</v>
      </c>
      <c r="C356" s="19">
        <v>1557</v>
      </c>
      <c r="D356" s="19">
        <v>5.6347159529999997</v>
      </c>
      <c r="E356" s="23">
        <v>6.0899999999999999E-3</v>
      </c>
      <c r="F356" s="23">
        <v>5.4000000000000003E-3</v>
      </c>
      <c r="G356" s="17">
        <v>0</v>
      </c>
      <c r="H356" s="17">
        <v>1</v>
      </c>
      <c r="I356" s="17">
        <v>0.257891549</v>
      </c>
      <c r="J356" s="17">
        <v>0.71174271499999997</v>
      </c>
      <c r="K356" s="17">
        <v>3.04E-2</v>
      </c>
    </row>
    <row r="357" spans="1:11" x14ac:dyDescent="0.45">
      <c r="A357" s="10" t="s">
        <v>13</v>
      </c>
      <c r="B357" s="20">
        <v>0.06</v>
      </c>
      <c r="C357" s="19">
        <v>1845</v>
      </c>
      <c r="D357" s="19">
        <v>7.4797105950000002</v>
      </c>
      <c r="E357" s="23">
        <v>6.8199999999999997E-3</v>
      </c>
      <c r="F357" s="23">
        <v>6.1500000000000001E-3</v>
      </c>
      <c r="G357" s="17">
        <v>0</v>
      </c>
      <c r="H357" s="17">
        <v>1</v>
      </c>
      <c r="I357" s="17">
        <v>0.249339427</v>
      </c>
      <c r="J357" s="17">
        <v>0.72780107800000005</v>
      </c>
      <c r="K357" s="17">
        <v>2.29E-2</v>
      </c>
    </row>
    <row r="358" spans="1:11" x14ac:dyDescent="0.45">
      <c r="A358" s="10" t="s">
        <v>13</v>
      </c>
      <c r="B358" s="20">
        <v>7.0000000000000007E-2</v>
      </c>
      <c r="C358" s="19">
        <v>2123</v>
      </c>
      <c r="D358" s="19">
        <v>9.5310244080000004</v>
      </c>
      <c r="E358" s="23">
        <v>7.8399999999999997E-3</v>
      </c>
      <c r="F358" s="23">
        <v>6.8399999999999997E-3</v>
      </c>
      <c r="G358" s="17">
        <v>0</v>
      </c>
      <c r="H358" s="17">
        <v>1</v>
      </c>
      <c r="I358" s="17">
        <v>0.27163742899999999</v>
      </c>
      <c r="J358" s="17">
        <v>0.70856477100000004</v>
      </c>
      <c r="K358" s="17">
        <v>1.9797800000000001E-2</v>
      </c>
    </row>
    <row r="359" spans="1:11" x14ac:dyDescent="0.45">
      <c r="A359" s="10" t="s">
        <v>13</v>
      </c>
      <c r="B359" s="20">
        <v>0.08</v>
      </c>
      <c r="C359" s="19">
        <v>2412</v>
      </c>
      <c r="D359" s="19">
        <v>11.894389589999999</v>
      </c>
      <c r="E359" s="23">
        <v>8.5800000000000008E-3</v>
      </c>
      <c r="F359" s="23">
        <v>7.6499999999999997E-3</v>
      </c>
      <c r="G359" s="17">
        <v>0</v>
      </c>
      <c r="H359" s="17">
        <v>1</v>
      </c>
      <c r="I359" s="17">
        <v>0.30510665599999998</v>
      </c>
      <c r="J359" s="17">
        <v>0.67903550099999999</v>
      </c>
      <c r="K359" s="17">
        <v>1.5900000000000001E-2</v>
      </c>
    </row>
    <row r="360" spans="1:11" x14ac:dyDescent="0.45">
      <c r="A360" s="10" t="s">
        <v>13</v>
      </c>
      <c r="B360" s="20">
        <v>0.09</v>
      </c>
      <c r="C360" s="19">
        <v>2690</v>
      </c>
      <c r="D360" s="19">
        <v>14.453690679999999</v>
      </c>
      <c r="E360" s="23">
        <v>9.8200000000000006E-3</v>
      </c>
      <c r="F360" s="23">
        <v>8.4399999999999996E-3</v>
      </c>
      <c r="G360" s="17">
        <v>0</v>
      </c>
      <c r="H360" s="17">
        <v>1</v>
      </c>
      <c r="I360" s="17">
        <v>0.30820678699999998</v>
      </c>
      <c r="J360" s="17">
        <v>0.67879472200000002</v>
      </c>
      <c r="K360" s="17">
        <v>1.2999999999999999E-2</v>
      </c>
    </row>
    <row r="361" spans="1:11" x14ac:dyDescent="0.45">
      <c r="A361" s="10" t="s">
        <v>13</v>
      </c>
      <c r="B361" s="20">
        <v>0.1</v>
      </c>
      <c r="C361" s="19">
        <v>2979</v>
      </c>
      <c r="D361" s="19">
        <v>17.397037510000001</v>
      </c>
      <c r="E361" s="23">
        <v>1.0699999999999999E-2</v>
      </c>
      <c r="F361" s="23">
        <v>9.2899999999999996E-3</v>
      </c>
      <c r="G361" s="17">
        <v>0</v>
      </c>
      <c r="H361" s="17">
        <v>1</v>
      </c>
      <c r="I361" s="17">
        <v>0.30267581500000001</v>
      </c>
      <c r="J361" s="17">
        <v>0.68646063499999999</v>
      </c>
      <c r="K361" s="17">
        <v>1.09E-2</v>
      </c>
    </row>
    <row r="362" spans="1:11" x14ac:dyDescent="0.45">
      <c r="A362" s="10" t="s">
        <v>13</v>
      </c>
      <c r="B362" s="20">
        <v>0.11</v>
      </c>
      <c r="C362" s="19">
        <v>3266</v>
      </c>
      <c r="D362" s="19">
        <v>20.55941971</v>
      </c>
      <c r="E362" s="23">
        <v>1.15E-2</v>
      </c>
      <c r="F362" s="23">
        <v>1.01E-2</v>
      </c>
      <c r="G362" s="17">
        <v>0</v>
      </c>
      <c r="H362" s="17">
        <v>1</v>
      </c>
      <c r="I362" s="17">
        <v>0.29687301900000002</v>
      </c>
      <c r="J362" s="17">
        <v>0.69396840699999995</v>
      </c>
      <c r="K362" s="17">
        <v>9.1599999999999997E-3</v>
      </c>
    </row>
    <row r="363" spans="1:11" x14ac:dyDescent="0.45">
      <c r="A363" s="10" t="s">
        <v>13</v>
      </c>
      <c r="B363" s="20">
        <v>0.12</v>
      </c>
      <c r="C363" s="19">
        <v>3550</v>
      </c>
      <c r="D363" s="19">
        <v>23.921389019999999</v>
      </c>
      <c r="E363" s="23">
        <v>1.21E-2</v>
      </c>
      <c r="F363" s="23">
        <v>1.09E-2</v>
      </c>
      <c r="G363" s="17">
        <v>0</v>
      </c>
      <c r="H363" s="17">
        <v>1</v>
      </c>
      <c r="I363" s="17">
        <v>0.28537502199999998</v>
      </c>
      <c r="J363" s="17">
        <v>0.706820122</v>
      </c>
      <c r="K363" s="17">
        <v>7.7999999999999996E-3</v>
      </c>
    </row>
    <row r="364" spans="1:11" x14ac:dyDescent="0.45">
      <c r="A364" s="10" t="s">
        <v>13</v>
      </c>
      <c r="B364" s="20">
        <v>0.13</v>
      </c>
      <c r="C364" s="19">
        <v>3829</v>
      </c>
      <c r="D364" s="19">
        <v>27.415205719999999</v>
      </c>
      <c r="E364" s="23">
        <v>1.29E-2</v>
      </c>
      <c r="F364" s="23">
        <v>1.1599999999999999E-2</v>
      </c>
      <c r="G364" s="17">
        <v>0</v>
      </c>
      <c r="H364" s="17">
        <v>1</v>
      </c>
      <c r="I364" s="17">
        <v>0.292219646</v>
      </c>
      <c r="J364" s="17">
        <v>0.700992905</v>
      </c>
      <c r="K364" s="17">
        <v>6.79E-3</v>
      </c>
    </row>
    <row r="365" spans="1:11" x14ac:dyDescent="0.45">
      <c r="A365" s="10" t="s">
        <v>13</v>
      </c>
      <c r="B365" s="20">
        <v>0.14000000000000001</v>
      </c>
      <c r="C365" s="19">
        <v>4133</v>
      </c>
      <c r="D365" s="19">
        <v>31.483554739999999</v>
      </c>
      <c r="E365" s="23">
        <v>1.4E-2</v>
      </c>
      <c r="F365" s="23">
        <v>1.23E-2</v>
      </c>
      <c r="G365" s="17">
        <v>0</v>
      </c>
      <c r="H365" s="17">
        <v>1</v>
      </c>
      <c r="I365" s="17">
        <v>0.29200746500000002</v>
      </c>
      <c r="J365" s="17">
        <v>0.70207401999999997</v>
      </c>
      <c r="K365" s="17">
        <v>5.9199999999999999E-3</v>
      </c>
    </row>
    <row r="366" spans="1:11" x14ac:dyDescent="0.45">
      <c r="A366" s="10" t="s">
        <v>13</v>
      </c>
      <c r="B366" s="20">
        <v>0.15</v>
      </c>
      <c r="C366" s="19">
        <v>4403</v>
      </c>
      <c r="D366" s="19">
        <v>35.33247969</v>
      </c>
      <c r="E366" s="23">
        <v>1.4500000000000001E-2</v>
      </c>
      <c r="F366" s="23">
        <v>1.2999999999999999E-2</v>
      </c>
      <c r="G366" s="17">
        <v>0</v>
      </c>
      <c r="H366" s="17">
        <v>1</v>
      </c>
      <c r="I366" s="17">
        <v>0.27482837799999998</v>
      </c>
      <c r="J366" s="17">
        <v>0.71988946700000001</v>
      </c>
      <c r="K366" s="17">
        <v>5.28E-3</v>
      </c>
    </row>
    <row r="367" spans="1:11" x14ac:dyDescent="0.45">
      <c r="A367" s="10" t="s">
        <v>13</v>
      </c>
      <c r="B367" s="20">
        <v>0.16</v>
      </c>
      <c r="C367" s="19">
        <v>4648</v>
      </c>
      <c r="D367" s="19">
        <v>38.994030809999998</v>
      </c>
      <c r="E367" s="23">
        <v>1.5299999999999999E-2</v>
      </c>
      <c r="F367" s="23">
        <v>1.35E-2</v>
      </c>
      <c r="G367" s="17">
        <v>0</v>
      </c>
      <c r="H367" s="17">
        <v>1</v>
      </c>
      <c r="I367" s="17">
        <v>0.27228836699999998</v>
      </c>
      <c r="J367" s="17">
        <v>0.72292244100000003</v>
      </c>
      <c r="K367" s="17">
        <v>4.79E-3</v>
      </c>
    </row>
    <row r="368" spans="1:11" x14ac:dyDescent="0.45">
      <c r="A368" s="10" t="s">
        <v>13</v>
      </c>
      <c r="B368" s="20">
        <v>0.17</v>
      </c>
      <c r="C368" s="19">
        <v>4972</v>
      </c>
      <c r="D368" s="19">
        <v>44.011630019999998</v>
      </c>
      <c r="E368" s="23">
        <v>1.5599999999999999E-2</v>
      </c>
      <c r="F368" s="23">
        <v>1.43E-2</v>
      </c>
      <c r="G368" s="17">
        <v>0</v>
      </c>
      <c r="H368" s="17">
        <v>1</v>
      </c>
      <c r="I368" s="17">
        <v>0.25568394999999999</v>
      </c>
      <c r="J368" s="17">
        <v>0.74007410900000004</v>
      </c>
      <c r="K368" s="17">
        <v>4.2399999999999998E-3</v>
      </c>
    </row>
    <row r="369" spans="1:11" x14ac:dyDescent="0.45">
      <c r="A369" s="10" t="s">
        <v>13</v>
      </c>
      <c r="B369" s="20">
        <v>0.18</v>
      </c>
      <c r="C369" s="19">
        <v>5252</v>
      </c>
      <c r="D369" s="19">
        <v>48.466887669999998</v>
      </c>
      <c r="E369" s="23">
        <v>1.61E-2</v>
      </c>
      <c r="F369" s="23">
        <v>1.49E-2</v>
      </c>
      <c r="G369" s="17">
        <v>0</v>
      </c>
      <c r="H369" s="17">
        <v>1</v>
      </c>
      <c r="I369" s="17">
        <v>0.26500427199999999</v>
      </c>
      <c r="J369" s="17">
        <v>0.73115331400000005</v>
      </c>
      <c r="K369" s="17">
        <v>3.8400000000000001E-3</v>
      </c>
    </row>
    <row r="370" spans="1:11" x14ac:dyDescent="0.45">
      <c r="A370" s="10" t="s">
        <v>13</v>
      </c>
      <c r="B370" s="20">
        <v>0.19</v>
      </c>
      <c r="C370" s="19">
        <v>5528</v>
      </c>
      <c r="D370" s="19">
        <v>52.98979576</v>
      </c>
      <c r="E370" s="23">
        <v>1.6799999999999999E-2</v>
      </c>
      <c r="F370" s="23">
        <v>1.54E-2</v>
      </c>
      <c r="G370" s="17">
        <v>0</v>
      </c>
      <c r="H370" s="17">
        <v>1</v>
      </c>
      <c r="I370" s="17">
        <v>0.28143183500000002</v>
      </c>
      <c r="J370" s="17">
        <v>0.71505009900000005</v>
      </c>
      <c r="K370" s="17">
        <v>3.5200000000000001E-3</v>
      </c>
    </row>
    <row r="371" spans="1:11" x14ac:dyDescent="0.45">
      <c r="A371" s="10" t="s">
        <v>13</v>
      </c>
      <c r="B371" s="20">
        <v>0.2</v>
      </c>
      <c r="C371" s="19">
        <v>5774</v>
      </c>
      <c r="D371" s="19">
        <v>57.228550079999998</v>
      </c>
      <c r="E371" s="23">
        <v>1.78E-2</v>
      </c>
      <c r="F371" s="23">
        <v>1.5900000000000001E-2</v>
      </c>
      <c r="G371" s="17">
        <v>0</v>
      </c>
      <c r="H371" s="17">
        <v>1</v>
      </c>
      <c r="I371" s="17">
        <v>0.27677685499999999</v>
      </c>
      <c r="J371" s="17">
        <v>0.71464222499999996</v>
      </c>
      <c r="K371" s="17">
        <v>8.5800000000000008E-3</v>
      </c>
    </row>
    <row r="372" spans="1:11" x14ac:dyDescent="0.45">
      <c r="A372" s="10" t="s">
        <v>13</v>
      </c>
      <c r="B372" s="20">
        <v>0.21</v>
      </c>
      <c r="C372" s="19">
        <v>6106</v>
      </c>
      <c r="D372" s="19">
        <v>63.285835480000003</v>
      </c>
      <c r="E372" s="23">
        <v>1.8599999999999998E-2</v>
      </c>
      <c r="F372" s="23">
        <v>1.6500000000000001E-2</v>
      </c>
      <c r="G372" s="17">
        <v>0</v>
      </c>
      <c r="H372" s="17">
        <v>1</v>
      </c>
      <c r="I372" s="17">
        <v>0.30675136400000003</v>
      </c>
      <c r="J372" s="17">
        <v>0.68549685699999996</v>
      </c>
      <c r="K372" s="17">
        <v>7.7499999999999999E-3</v>
      </c>
    </row>
    <row r="373" spans="1:11" x14ac:dyDescent="0.45">
      <c r="A373" s="10" t="s">
        <v>13</v>
      </c>
      <c r="B373" s="20">
        <v>0.22</v>
      </c>
      <c r="C373" s="19">
        <v>6391</v>
      </c>
      <c r="D373" s="19">
        <v>68.720915539999993</v>
      </c>
      <c r="E373" s="23">
        <v>1.9300000000000001E-2</v>
      </c>
      <c r="F373" s="23">
        <v>1.7100000000000001E-2</v>
      </c>
      <c r="G373" s="17">
        <v>0</v>
      </c>
      <c r="H373" s="17">
        <v>1</v>
      </c>
      <c r="I373" s="17">
        <v>0.30738610100000002</v>
      </c>
      <c r="J373" s="17">
        <v>0.68490694600000002</v>
      </c>
      <c r="K373" s="17">
        <v>7.7099999999999998E-3</v>
      </c>
    </row>
    <row r="374" spans="1:11" x14ac:dyDescent="0.45">
      <c r="A374" s="10" t="s">
        <v>13</v>
      </c>
      <c r="B374" s="20">
        <v>0.23</v>
      </c>
      <c r="C374" s="19">
        <v>6653</v>
      </c>
      <c r="D374" s="19">
        <v>73.861979169999998</v>
      </c>
      <c r="E374" s="23">
        <v>1.9900000000000001E-2</v>
      </c>
      <c r="F374" s="23">
        <v>1.78E-2</v>
      </c>
      <c r="G374" s="17">
        <v>0</v>
      </c>
      <c r="H374" s="17">
        <v>1</v>
      </c>
      <c r="I374" s="17">
        <v>0.30694534499999998</v>
      </c>
      <c r="J374" s="17">
        <v>0.68589981200000005</v>
      </c>
      <c r="K374" s="17">
        <v>7.1500000000000001E-3</v>
      </c>
    </row>
    <row r="375" spans="1:11" x14ac:dyDescent="0.45">
      <c r="A375" s="10" t="s">
        <v>13</v>
      </c>
      <c r="B375" s="20">
        <v>0.24</v>
      </c>
      <c r="C375" s="19">
        <v>6869</v>
      </c>
      <c r="D375" s="19">
        <v>78.187721510000003</v>
      </c>
      <c r="E375" s="23">
        <v>2.0299999999999999E-2</v>
      </c>
      <c r="F375" s="23">
        <v>1.8200000000000001E-2</v>
      </c>
      <c r="G375" s="17">
        <v>0</v>
      </c>
      <c r="H375" s="17">
        <v>1</v>
      </c>
      <c r="I375" s="17">
        <v>0.33008545700000003</v>
      </c>
      <c r="J375" s="17">
        <v>0.66315674000000002</v>
      </c>
      <c r="K375" s="17">
        <v>6.7600000000000004E-3</v>
      </c>
    </row>
    <row r="376" spans="1:11" x14ac:dyDescent="0.45">
      <c r="A376" s="10" t="s">
        <v>13</v>
      </c>
      <c r="B376" s="20">
        <v>0.25</v>
      </c>
      <c r="C376" s="19">
        <v>7243</v>
      </c>
      <c r="D376" s="19">
        <v>85.819206530000002</v>
      </c>
      <c r="E376" s="23">
        <v>2.06E-2</v>
      </c>
      <c r="F376" s="23">
        <v>1.89E-2</v>
      </c>
      <c r="G376" s="17">
        <v>0</v>
      </c>
      <c r="H376" s="17">
        <v>1</v>
      </c>
      <c r="I376" s="17">
        <v>0.30445517700000002</v>
      </c>
      <c r="J376" s="17">
        <v>0.689403879</v>
      </c>
      <c r="K376" s="17">
        <v>6.1399999999999996E-3</v>
      </c>
    </row>
    <row r="377" spans="1:11" x14ac:dyDescent="0.45">
      <c r="A377" s="10" t="s">
        <v>13</v>
      </c>
      <c r="B377" s="20">
        <v>0.26</v>
      </c>
      <c r="C377" s="19">
        <v>7526</v>
      </c>
      <c r="D377" s="19">
        <v>91.773468199999996</v>
      </c>
      <c r="E377" s="23">
        <v>2.1499999999999998E-2</v>
      </c>
      <c r="F377" s="23">
        <v>1.95E-2</v>
      </c>
      <c r="G377" s="17">
        <v>0</v>
      </c>
      <c r="H377" s="17">
        <v>1</v>
      </c>
      <c r="I377" s="17">
        <v>0.31011788099999998</v>
      </c>
      <c r="J377" s="17">
        <v>0.68414828699999997</v>
      </c>
      <c r="K377" s="17">
        <v>5.7299999999999999E-3</v>
      </c>
    </row>
    <row r="378" spans="1:11" x14ac:dyDescent="0.45">
      <c r="A378" s="10" t="s">
        <v>13</v>
      </c>
      <c r="B378" s="20">
        <v>0.27</v>
      </c>
      <c r="C378" s="19">
        <v>7811</v>
      </c>
      <c r="D378" s="19">
        <v>98.002915889999997</v>
      </c>
      <c r="E378" s="23">
        <v>2.2100000000000002E-2</v>
      </c>
      <c r="F378" s="23">
        <v>0.02</v>
      </c>
      <c r="G378" s="17">
        <v>0</v>
      </c>
      <c r="H378" s="17">
        <v>1</v>
      </c>
      <c r="I378" s="17">
        <v>0.30356386200000002</v>
      </c>
      <c r="J378" s="17">
        <v>0.69106090499999995</v>
      </c>
      <c r="K378" s="17">
        <v>5.3800000000000002E-3</v>
      </c>
    </row>
    <row r="379" spans="1:11" x14ac:dyDescent="0.45">
      <c r="A379" s="10" t="s">
        <v>13</v>
      </c>
      <c r="B379" s="20">
        <v>0.28000000000000003</v>
      </c>
      <c r="C379" s="19">
        <v>8126</v>
      </c>
      <c r="D379" s="19">
        <v>105.1115612</v>
      </c>
      <c r="E379" s="23">
        <v>2.3E-2</v>
      </c>
      <c r="F379" s="23">
        <v>2.06E-2</v>
      </c>
      <c r="G379" s="17">
        <v>0</v>
      </c>
      <c r="H379" s="17">
        <v>1</v>
      </c>
      <c r="I379" s="17">
        <v>0.31173018499999999</v>
      </c>
      <c r="J379" s="17">
        <v>0.68232378500000002</v>
      </c>
      <c r="K379" s="17">
        <v>5.9500000000000004E-3</v>
      </c>
    </row>
    <row r="380" spans="1:11" x14ac:dyDescent="0.45">
      <c r="A380" s="10" t="s">
        <v>13</v>
      </c>
      <c r="B380" s="20">
        <v>0.28999999999999998</v>
      </c>
      <c r="C380" s="19">
        <v>8406</v>
      </c>
      <c r="D380" s="19">
        <v>111.7103985</v>
      </c>
      <c r="E380" s="23">
        <v>2.3900000000000001E-2</v>
      </c>
      <c r="F380" s="23">
        <v>2.12E-2</v>
      </c>
      <c r="G380" s="17">
        <v>0</v>
      </c>
      <c r="H380" s="17">
        <v>1</v>
      </c>
      <c r="I380" s="17">
        <v>0.30581630599999998</v>
      </c>
      <c r="J380" s="17">
        <v>0.68857298899999997</v>
      </c>
      <c r="K380" s="17">
        <v>5.6100000000000004E-3</v>
      </c>
    </row>
    <row r="381" spans="1:11" x14ac:dyDescent="0.45">
      <c r="A381" s="10" t="s">
        <v>13</v>
      </c>
      <c r="B381" s="20">
        <v>0.3</v>
      </c>
      <c r="C381" s="19">
        <v>8663</v>
      </c>
      <c r="D381" s="19">
        <v>118.0143089</v>
      </c>
      <c r="E381" s="23">
        <v>2.5000000000000001E-2</v>
      </c>
      <c r="F381" s="23">
        <v>2.1700000000000001E-2</v>
      </c>
      <c r="G381" s="17">
        <v>0</v>
      </c>
      <c r="H381" s="17">
        <v>1</v>
      </c>
      <c r="I381" s="17">
        <v>0.316637789</v>
      </c>
      <c r="J381" s="17">
        <v>0.67803397499999996</v>
      </c>
      <c r="K381" s="17">
        <v>5.3299999999999997E-3</v>
      </c>
    </row>
    <row r="382" spans="1:11" x14ac:dyDescent="0.45">
      <c r="A382" s="10" t="s">
        <v>13</v>
      </c>
      <c r="B382" s="20">
        <v>0.31</v>
      </c>
      <c r="C382" s="19">
        <v>8950</v>
      </c>
      <c r="D382" s="19">
        <v>125.31884959999999</v>
      </c>
      <c r="E382" s="23">
        <v>2.5999999999999999E-2</v>
      </c>
      <c r="F382" s="23">
        <v>2.24E-2</v>
      </c>
      <c r="G382" s="17">
        <v>0</v>
      </c>
      <c r="H382" s="17">
        <v>1</v>
      </c>
      <c r="I382" s="17">
        <v>0.32198378999999999</v>
      </c>
      <c r="J382" s="17">
        <v>0.67299027499999997</v>
      </c>
      <c r="K382" s="17">
        <v>5.0299999999999997E-3</v>
      </c>
    </row>
    <row r="383" spans="1:11" x14ac:dyDescent="0.45">
      <c r="A383" s="10" t="s">
        <v>13</v>
      </c>
      <c r="B383" s="20">
        <v>0.32</v>
      </c>
      <c r="C383" s="19">
        <v>9230</v>
      </c>
      <c r="D383" s="19">
        <v>132.72138559999999</v>
      </c>
      <c r="E383" s="23">
        <v>2.6742313E-2</v>
      </c>
      <c r="F383" s="23">
        <v>2.3E-2</v>
      </c>
      <c r="G383" s="17">
        <v>0</v>
      </c>
      <c r="H383" s="17">
        <v>1</v>
      </c>
      <c r="I383" s="17">
        <v>0.31393728500000001</v>
      </c>
      <c r="J383" s="17">
        <v>0.68020144199999999</v>
      </c>
      <c r="K383" s="17">
        <v>5.8599999999999998E-3</v>
      </c>
    </row>
    <row r="384" spans="1:11" x14ac:dyDescent="0.45">
      <c r="A384" s="10" t="s">
        <v>13</v>
      </c>
      <c r="B384" s="20">
        <v>0.33</v>
      </c>
      <c r="C384" s="19">
        <v>9499</v>
      </c>
      <c r="D384" s="19">
        <v>140.0218098</v>
      </c>
      <c r="E384" s="23">
        <v>2.76E-2</v>
      </c>
      <c r="F384" s="23">
        <v>2.3800000000000002E-2</v>
      </c>
      <c r="G384" s="17">
        <v>0</v>
      </c>
      <c r="H384" s="17">
        <v>1</v>
      </c>
      <c r="I384" s="17">
        <v>0.32292878800000002</v>
      </c>
      <c r="J384" s="17">
        <v>0.67150699599999997</v>
      </c>
      <c r="K384" s="17">
        <v>5.5599999999999998E-3</v>
      </c>
    </row>
    <row r="385" spans="1:11" x14ac:dyDescent="0.45">
      <c r="A385" s="10" t="s">
        <v>13</v>
      </c>
      <c r="B385" s="20">
        <v>0.34</v>
      </c>
      <c r="C385" s="19">
        <v>9794</v>
      </c>
      <c r="D385" s="19">
        <v>148.27571180000001</v>
      </c>
      <c r="E385" s="23">
        <v>2.8299999999999999E-2</v>
      </c>
      <c r="F385" s="23">
        <v>2.46E-2</v>
      </c>
      <c r="G385" s="17">
        <v>0</v>
      </c>
      <c r="H385" s="17">
        <v>1</v>
      </c>
      <c r="I385" s="17">
        <v>0.31809241999999999</v>
      </c>
      <c r="J385" s="17">
        <v>0.67665799599999998</v>
      </c>
      <c r="K385" s="17">
        <v>5.2500000000000003E-3</v>
      </c>
    </row>
    <row r="386" spans="1:11" x14ac:dyDescent="0.45">
      <c r="A386" s="10" t="s">
        <v>13</v>
      </c>
      <c r="B386" s="20">
        <v>0.35</v>
      </c>
      <c r="C386" s="19">
        <v>10065</v>
      </c>
      <c r="D386" s="19">
        <v>156.0188848</v>
      </c>
      <c r="E386" s="23">
        <v>2.9000000000000001E-2</v>
      </c>
      <c r="F386" s="23">
        <v>2.53E-2</v>
      </c>
      <c r="G386" s="17">
        <v>0</v>
      </c>
      <c r="H386" s="17">
        <v>1</v>
      </c>
      <c r="I386" s="17">
        <v>0.31272505699999997</v>
      </c>
      <c r="J386" s="17">
        <v>0.68229111899999995</v>
      </c>
      <c r="K386" s="17">
        <v>4.9800000000000001E-3</v>
      </c>
    </row>
    <row r="387" spans="1:11" x14ac:dyDescent="0.45">
      <c r="A387" s="10" t="s">
        <v>13</v>
      </c>
      <c r="B387" s="20">
        <v>0.36</v>
      </c>
      <c r="C387" s="19">
        <v>10369</v>
      </c>
      <c r="D387" s="19">
        <v>164.9555264</v>
      </c>
      <c r="E387" s="23">
        <v>2.98E-2</v>
      </c>
      <c r="F387" s="23">
        <v>2.5899999999999999E-2</v>
      </c>
      <c r="G387" s="17">
        <v>0</v>
      </c>
      <c r="H387" s="17">
        <v>1</v>
      </c>
      <c r="I387" s="17">
        <v>0.31995648900000001</v>
      </c>
      <c r="J387" s="17">
        <v>0.67531708300000004</v>
      </c>
      <c r="K387" s="17">
        <v>4.7299999999999998E-3</v>
      </c>
    </row>
    <row r="388" spans="1:11" x14ac:dyDescent="0.45">
      <c r="A388" s="10" t="s">
        <v>13</v>
      </c>
      <c r="B388" s="20">
        <v>0.37</v>
      </c>
      <c r="C388" s="19">
        <v>10636</v>
      </c>
      <c r="D388" s="19">
        <v>173.0260198</v>
      </c>
      <c r="E388" s="23">
        <v>3.0700000000000002E-2</v>
      </c>
      <c r="F388" s="23">
        <v>2.6800000000000001E-2</v>
      </c>
      <c r="G388" s="17">
        <v>0</v>
      </c>
      <c r="H388" s="17">
        <v>1</v>
      </c>
      <c r="I388" s="17">
        <v>0.32796196500000002</v>
      </c>
      <c r="J388" s="17">
        <v>0.66753236500000002</v>
      </c>
      <c r="K388" s="17">
        <v>4.5100000000000001E-3</v>
      </c>
    </row>
    <row r="389" spans="1:11" x14ac:dyDescent="0.45">
      <c r="A389" s="10" t="s">
        <v>13</v>
      </c>
      <c r="B389" s="20">
        <v>0.38</v>
      </c>
      <c r="C389" s="19">
        <v>10931</v>
      </c>
      <c r="D389" s="19">
        <v>182.250688</v>
      </c>
      <c r="E389" s="23">
        <v>3.1800000000000002E-2</v>
      </c>
      <c r="F389" s="23">
        <v>2.75E-2</v>
      </c>
      <c r="G389" s="17">
        <v>0</v>
      </c>
      <c r="H389" s="17">
        <v>1</v>
      </c>
      <c r="I389" s="17">
        <v>0.332264638</v>
      </c>
      <c r="J389" s="17">
        <v>0.66345902300000004</v>
      </c>
      <c r="K389" s="17">
        <v>4.28E-3</v>
      </c>
    </row>
    <row r="390" spans="1:11" x14ac:dyDescent="0.45">
      <c r="A390" s="10" t="s">
        <v>13</v>
      </c>
      <c r="B390" s="20">
        <v>0.39</v>
      </c>
      <c r="C390" s="19">
        <v>11223</v>
      </c>
      <c r="D390" s="19">
        <v>191.58511730000001</v>
      </c>
      <c r="E390" s="23">
        <v>3.2099999999999997E-2</v>
      </c>
      <c r="F390" s="23">
        <v>2.8299999999999999E-2</v>
      </c>
      <c r="G390" s="17">
        <v>0</v>
      </c>
      <c r="H390" s="17">
        <v>1</v>
      </c>
      <c r="I390" s="17">
        <v>0.31807042899999999</v>
      </c>
      <c r="J390" s="17">
        <v>0.67785426599999998</v>
      </c>
      <c r="K390" s="17">
        <v>4.0800000000000003E-3</v>
      </c>
    </row>
    <row r="391" spans="1:11" x14ac:dyDescent="0.45">
      <c r="A391" s="10" t="s">
        <v>13</v>
      </c>
      <c r="B391" s="20">
        <v>0.4</v>
      </c>
      <c r="C391" s="19">
        <v>11495</v>
      </c>
      <c r="D391" s="19">
        <v>200.39875230000001</v>
      </c>
      <c r="E391" s="23">
        <v>3.2800000000000003E-2</v>
      </c>
      <c r="F391" s="23">
        <v>2.9000000000000001E-2</v>
      </c>
      <c r="G391" s="17">
        <v>0</v>
      </c>
      <c r="H391" s="17">
        <v>1</v>
      </c>
      <c r="I391" s="17">
        <v>0.314201487</v>
      </c>
      <c r="J391" s="17">
        <v>0.68189386500000004</v>
      </c>
      <c r="K391" s="17">
        <v>3.8999999999999998E-3</v>
      </c>
    </row>
    <row r="392" spans="1:11" x14ac:dyDescent="0.45">
      <c r="A392" s="10" t="s">
        <v>13</v>
      </c>
      <c r="B392" s="20">
        <v>0.41</v>
      </c>
      <c r="C392" s="19">
        <v>11777</v>
      </c>
      <c r="D392" s="19">
        <v>209.72314700000001</v>
      </c>
      <c r="E392" s="23">
        <v>3.3300000000000003E-2</v>
      </c>
      <c r="F392" s="23">
        <v>2.9700000000000001E-2</v>
      </c>
      <c r="G392" s="17">
        <v>0</v>
      </c>
      <c r="H392" s="17">
        <v>1</v>
      </c>
      <c r="I392" s="17">
        <v>0.32228369000000001</v>
      </c>
      <c r="J392" s="17">
        <v>0.67272243099999995</v>
      </c>
      <c r="K392" s="17">
        <v>4.9899999999999996E-3</v>
      </c>
    </row>
    <row r="393" spans="1:11" x14ac:dyDescent="0.45">
      <c r="A393" s="10" t="s">
        <v>13</v>
      </c>
      <c r="B393" s="20">
        <v>0.42</v>
      </c>
      <c r="C393" s="19">
        <v>12064</v>
      </c>
      <c r="D393" s="19">
        <v>219.54137549999999</v>
      </c>
      <c r="E393" s="23">
        <v>3.5000000000000003E-2</v>
      </c>
      <c r="F393" s="23">
        <v>3.0300000000000001E-2</v>
      </c>
      <c r="G393" s="17">
        <v>0</v>
      </c>
      <c r="H393" s="17">
        <v>1</v>
      </c>
      <c r="I393" s="17">
        <v>0.32587414799999997</v>
      </c>
      <c r="J393" s="17">
        <v>0.66935367499999998</v>
      </c>
      <c r="K393" s="17">
        <v>4.7699999999999999E-3</v>
      </c>
    </row>
    <row r="394" spans="1:11" x14ac:dyDescent="0.45">
      <c r="A394" s="10" t="s">
        <v>13</v>
      </c>
      <c r="B394" s="20">
        <v>0.43</v>
      </c>
      <c r="C394" s="19">
        <v>12348</v>
      </c>
      <c r="D394" s="19">
        <v>229.69592840000001</v>
      </c>
      <c r="E394" s="23">
        <v>3.6499999999999998E-2</v>
      </c>
      <c r="F394" s="23">
        <v>3.1099999999999999E-2</v>
      </c>
      <c r="G394" s="17">
        <v>0</v>
      </c>
      <c r="H394" s="17">
        <v>1</v>
      </c>
      <c r="I394" s="17">
        <v>0.327710891</v>
      </c>
      <c r="J394" s="17">
        <v>0.66694437699999998</v>
      </c>
      <c r="K394" s="17">
        <v>5.3400000000000001E-3</v>
      </c>
    </row>
    <row r="395" spans="1:11" x14ac:dyDescent="0.45">
      <c r="A395" s="10" t="s">
        <v>13</v>
      </c>
      <c r="B395" s="20">
        <v>0.44</v>
      </c>
      <c r="C395" s="19">
        <v>12630</v>
      </c>
      <c r="D395" s="19">
        <v>240.11549869999999</v>
      </c>
      <c r="E395" s="23">
        <v>3.7699999999999997E-2</v>
      </c>
      <c r="F395" s="23">
        <v>3.1899999999999998E-2</v>
      </c>
      <c r="G395" s="17">
        <v>0</v>
      </c>
      <c r="H395" s="17">
        <v>1</v>
      </c>
      <c r="I395" s="17">
        <v>0.334522973</v>
      </c>
      <c r="J395" s="17">
        <v>0.66035797699999998</v>
      </c>
      <c r="K395" s="17">
        <v>5.1200000000000004E-3</v>
      </c>
    </row>
    <row r="396" spans="1:11" x14ac:dyDescent="0.45">
      <c r="A396" s="10" t="s">
        <v>13</v>
      </c>
      <c r="B396" s="20">
        <v>0.45</v>
      </c>
      <c r="C396" s="19">
        <v>12927</v>
      </c>
      <c r="D396" s="19">
        <v>251.51341669999999</v>
      </c>
      <c r="E396" s="23">
        <v>3.8899999999999997E-2</v>
      </c>
      <c r="F396" s="23">
        <v>3.27E-2</v>
      </c>
      <c r="G396" s="17">
        <v>0</v>
      </c>
      <c r="H396" s="17">
        <v>1</v>
      </c>
      <c r="I396" s="17">
        <v>0.34652098999999997</v>
      </c>
      <c r="J396" s="17">
        <v>0.64858921199999997</v>
      </c>
      <c r="K396" s="17">
        <v>4.8900000000000002E-3</v>
      </c>
    </row>
    <row r="397" spans="1:11" x14ac:dyDescent="0.45">
      <c r="A397" s="10" t="s">
        <v>13</v>
      </c>
      <c r="B397" s="20">
        <v>0.46</v>
      </c>
      <c r="C397" s="19">
        <v>13197</v>
      </c>
      <c r="D397" s="19">
        <v>262.1820611</v>
      </c>
      <c r="E397" s="23">
        <v>4.0099999999999997E-2</v>
      </c>
      <c r="F397" s="23">
        <v>3.3500000000000002E-2</v>
      </c>
      <c r="G397" s="17">
        <v>0</v>
      </c>
      <c r="H397" s="17">
        <v>1</v>
      </c>
      <c r="I397" s="17">
        <v>0.35573754699999999</v>
      </c>
      <c r="J397" s="17">
        <v>0.63956827699999996</v>
      </c>
      <c r="K397" s="17">
        <v>4.6899999999999997E-3</v>
      </c>
    </row>
    <row r="398" spans="1:11" x14ac:dyDescent="0.45">
      <c r="A398" s="10" t="s">
        <v>13</v>
      </c>
      <c r="B398" s="20">
        <v>0.47</v>
      </c>
      <c r="C398" s="19">
        <v>13471</v>
      </c>
      <c r="D398" s="19">
        <v>273.43797669999998</v>
      </c>
      <c r="E398" s="23">
        <v>4.1500000000000002E-2</v>
      </c>
      <c r="F398" s="23">
        <v>3.4500000000000003E-2</v>
      </c>
      <c r="G398" s="17">
        <v>0</v>
      </c>
      <c r="H398" s="17">
        <v>1</v>
      </c>
      <c r="I398" s="17">
        <v>0.35644783400000002</v>
      </c>
      <c r="J398" s="17">
        <v>0.63902726200000004</v>
      </c>
      <c r="K398" s="17">
        <v>4.5199999999999997E-3</v>
      </c>
    </row>
    <row r="399" spans="1:11" x14ac:dyDescent="0.45">
      <c r="A399" s="10" t="s">
        <v>13</v>
      </c>
      <c r="B399" s="20">
        <v>0.48</v>
      </c>
      <c r="C399" s="19">
        <v>13769</v>
      </c>
      <c r="D399" s="19">
        <v>286.08925540000001</v>
      </c>
      <c r="E399" s="23">
        <v>4.3200000000000002E-2</v>
      </c>
      <c r="F399" s="23">
        <v>3.5405230000000003E-2</v>
      </c>
      <c r="G399" s="17">
        <v>0</v>
      </c>
      <c r="H399" s="17">
        <v>1</v>
      </c>
      <c r="I399" s="17">
        <v>0.36154752299999998</v>
      </c>
      <c r="J399" s="17">
        <v>0.63412247700000002</v>
      </c>
      <c r="K399" s="17">
        <v>4.3299999999999996E-3</v>
      </c>
    </row>
    <row r="400" spans="1:11" x14ac:dyDescent="0.45">
      <c r="A400" s="10" t="s">
        <v>13</v>
      </c>
      <c r="B400" s="20">
        <v>0.49</v>
      </c>
      <c r="C400" s="19">
        <v>14055</v>
      </c>
      <c r="D400" s="19">
        <v>298.65530810000001</v>
      </c>
      <c r="E400" s="23">
        <v>4.4600000000000001E-2</v>
      </c>
      <c r="F400" s="23">
        <v>3.6499999999999998E-2</v>
      </c>
      <c r="G400" s="17">
        <v>0</v>
      </c>
      <c r="H400" s="17">
        <v>1</v>
      </c>
      <c r="I400" s="17">
        <v>0.37763851500000001</v>
      </c>
      <c r="J400" s="17">
        <v>0.61821438900000003</v>
      </c>
      <c r="K400" s="17">
        <v>4.15E-3</v>
      </c>
    </row>
    <row r="401" spans="1:11" x14ac:dyDescent="0.45">
      <c r="A401" s="10" t="s">
        <v>13</v>
      </c>
      <c r="B401" s="20">
        <v>0.5</v>
      </c>
      <c r="C401" s="19">
        <v>14282</v>
      </c>
      <c r="D401" s="19">
        <v>308.83509889999999</v>
      </c>
      <c r="E401" s="23">
        <v>4.5699999999999998E-2</v>
      </c>
      <c r="F401" s="23">
        <v>3.73E-2</v>
      </c>
      <c r="G401" s="17">
        <v>0</v>
      </c>
      <c r="H401" s="17">
        <v>1</v>
      </c>
      <c r="I401" s="17">
        <v>0.38623112599999998</v>
      </c>
      <c r="J401" s="17">
        <v>0.60975031400000002</v>
      </c>
      <c r="K401" s="17">
        <v>4.0200000000000001E-3</v>
      </c>
    </row>
    <row r="402" spans="1:11" x14ac:dyDescent="0.45">
      <c r="A402" s="10" t="s">
        <v>13</v>
      </c>
      <c r="B402" s="20">
        <v>0.51</v>
      </c>
      <c r="C402" s="19">
        <v>14624</v>
      </c>
      <c r="D402" s="19">
        <v>324.6026913</v>
      </c>
      <c r="E402" s="23">
        <v>4.65E-2</v>
      </c>
      <c r="F402" s="23">
        <v>3.8300000000000001E-2</v>
      </c>
      <c r="G402" s="17">
        <v>0</v>
      </c>
      <c r="H402" s="17">
        <v>1</v>
      </c>
      <c r="I402" s="17">
        <v>0.39277969499999998</v>
      </c>
      <c r="J402" s="17">
        <v>0.60338941199999996</v>
      </c>
      <c r="K402" s="17">
        <v>3.8300000000000001E-3</v>
      </c>
    </row>
    <row r="403" spans="1:11" x14ac:dyDescent="0.45">
      <c r="A403" s="10" t="s">
        <v>13</v>
      </c>
      <c r="B403" s="20">
        <v>0.52</v>
      </c>
      <c r="C403" s="19">
        <v>14915</v>
      </c>
      <c r="D403" s="19">
        <v>338.45369199999999</v>
      </c>
      <c r="E403" s="23">
        <v>4.8800000000000003E-2</v>
      </c>
      <c r="F403" s="23">
        <v>3.9600000000000003E-2</v>
      </c>
      <c r="G403" s="17">
        <v>0</v>
      </c>
      <c r="H403" s="17">
        <v>1</v>
      </c>
      <c r="I403" s="17">
        <v>0.40344232899999999</v>
      </c>
      <c r="J403" s="17">
        <v>0.59287205600000004</v>
      </c>
      <c r="K403" s="17">
        <v>3.6900000000000001E-3</v>
      </c>
    </row>
    <row r="404" spans="1:11" x14ac:dyDescent="0.45">
      <c r="A404" s="10" t="s">
        <v>13</v>
      </c>
      <c r="B404" s="20">
        <v>0.53</v>
      </c>
      <c r="C404" s="19">
        <v>15181</v>
      </c>
      <c r="D404" s="19">
        <v>351.71117600000002</v>
      </c>
      <c r="E404" s="23">
        <v>5.0599999999999999E-2</v>
      </c>
      <c r="F404" s="23">
        <v>4.0599999999999997E-2</v>
      </c>
      <c r="G404" s="17">
        <v>0</v>
      </c>
      <c r="H404" s="17">
        <v>1</v>
      </c>
      <c r="I404" s="17">
        <v>0.41195465100000001</v>
      </c>
      <c r="J404" s="17">
        <v>0.58447180600000004</v>
      </c>
      <c r="K404" s="17">
        <v>3.5699999999999998E-3</v>
      </c>
    </row>
    <row r="405" spans="1:11" x14ac:dyDescent="0.45">
      <c r="A405" s="10" t="s">
        <v>13</v>
      </c>
      <c r="B405" s="20">
        <v>0.54</v>
      </c>
      <c r="C405" s="19">
        <v>15470</v>
      </c>
      <c r="D405" s="19">
        <v>366.50935140000001</v>
      </c>
      <c r="E405" s="23">
        <v>5.2200000000000003E-2</v>
      </c>
      <c r="F405" s="23">
        <v>4.19E-2</v>
      </c>
      <c r="G405" s="17">
        <v>0</v>
      </c>
      <c r="H405" s="17">
        <v>1</v>
      </c>
      <c r="I405" s="17">
        <v>0.41514730500000002</v>
      </c>
      <c r="J405" s="17">
        <v>0.58142040699999997</v>
      </c>
      <c r="K405" s="17">
        <v>3.4299999999999999E-3</v>
      </c>
    </row>
    <row r="406" spans="1:11" x14ac:dyDescent="0.45">
      <c r="A406" s="10" t="s">
        <v>13</v>
      </c>
      <c r="B406" s="20">
        <v>0.55000000000000004</v>
      </c>
      <c r="C406" s="19">
        <v>15767</v>
      </c>
      <c r="D406" s="19">
        <v>382.31894369999998</v>
      </c>
      <c r="E406" s="23">
        <v>5.45E-2</v>
      </c>
      <c r="F406" s="23">
        <v>4.3200000000000002E-2</v>
      </c>
      <c r="G406" s="17">
        <v>0</v>
      </c>
      <c r="H406" s="17">
        <v>1</v>
      </c>
      <c r="I406" s="17">
        <v>0.41181821000000002</v>
      </c>
      <c r="J406" s="17">
        <v>0.58488606499999996</v>
      </c>
      <c r="K406" s="17">
        <v>3.3E-3</v>
      </c>
    </row>
    <row r="407" spans="1:11" x14ac:dyDescent="0.45">
      <c r="A407" s="10" t="s">
        <v>13</v>
      </c>
      <c r="B407" s="20">
        <v>0.56000000000000005</v>
      </c>
      <c r="C407" s="19">
        <v>16080</v>
      </c>
      <c r="D407" s="19">
        <v>399.59501979999999</v>
      </c>
      <c r="E407" s="23">
        <v>5.6000000000000001E-2</v>
      </c>
      <c r="F407" s="23">
        <v>4.4699999999999997E-2</v>
      </c>
      <c r="G407" s="17">
        <v>0</v>
      </c>
      <c r="H407" s="17">
        <v>1</v>
      </c>
      <c r="I407" s="17">
        <v>0.42889749399999999</v>
      </c>
      <c r="J407" s="17">
        <v>0.56793949700000002</v>
      </c>
      <c r="K407" s="17">
        <v>3.16E-3</v>
      </c>
    </row>
    <row r="408" spans="1:11" x14ac:dyDescent="0.45">
      <c r="A408" s="10" t="s">
        <v>13</v>
      </c>
      <c r="B408" s="20">
        <v>0.56999999999999995</v>
      </c>
      <c r="C408" s="19">
        <v>16361</v>
      </c>
      <c r="D408" s="19">
        <v>415.3453816</v>
      </c>
      <c r="E408" s="23">
        <v>5.6399999999999999E-2</v>
      </c>
      <c r="F408" s="23">
        <v>4.5900000000000003E-2</v>
      </c>
      <c r="G408" s="17">
        <v>0</v>
      </c>
      <c r="H408" s="17">
        <v>1</v>
      </c>
      <c r="I408" s="17">
        <v>0.44356547899999998</v>
      </c>
      <c r="J408" s="17">
        <v>0.55339121899999999</v>
      </c>
      <c r="K408" s="17">
        <v>3.0400000000000002E-3</v>
      </c>
    </row>
    <row r="409" spans="1:11" x14ac:dyDescent="0.45">
      <c r="A409" s="10" t="s">
        <v>13</v>
      </c>
      <c r="B409" s="20">
        <v>0.57999999999999996</v>
      </c>
      <c r="C409" s="19">
        <v>16644</v>
      </c>
      <c r="D409" s="19">
        <v>431.6982615</v>
      </c>
      <c r="E409" s="23">
        <v>5.8599999999999999E-2</v>
      </c>
      <c r="F409" s="23">
        <v>4.7199999999999999E-2</v>
      </c>
      <c r="G409" s="17">
        <v>0</v>
      </c>
      <c r="H409" s="17">
        <v>1</v>
      </c>
      <c r="I409" s="17">
        <v>0.46078359600000002</v>
      </c>
      <c r="J409" s="17">
        <v>0.536283289</v>
      </c>
      <c r="K409" s="17">
        <v>2.9299999999999999E-3</v>
      </c>
    </row>
    <row r="410" spans="1:11" x14ac:dyDescent="0.45">
      <c r="A410" s="10" t="s">
        <v>13</v>
      </c>
      <c r="B410" s="20">
        <v>0.59</v>
      </c>
      <c r="C410" s="19">
        <v>16933</v>
      </c>
      <c r="D410" s="19">
        <v>448.84442849999999</v>
      </c>
      <c r="E410" s="23">
        <v>6.0400000000000002E-2</v>
      </c>
      <c r="F410" s="23">
        <v>4.8500000000000001E-2</v>
      </c>
      <c r="G410" s="17">
        <v>0</v>
      </c>
      <c r="H410" s="17">
        <v>1</v>
      </c>
      <c r="I410" s="17">
        <v>0.474589345</v>
      </c>
      <c r="J410" s="17">
        <v>0.52253002400000004</v>
      </c>
      <c r="K410" s="17">
        <v>2.8800000000000002E-3</v>
      </c>
    </row>
    <row r="411" spans="1:11" x14ac:dyDescent="0.45">
      <c r="A411" s="10" t="s">
        <v>13</v>
      </c>
      <c r="B411" s="20">
        <v>0.6</v>
      </c>
      <c r="C411" s="19">
        <v>17190</v>
      </c>
      <c r="D411" s="19">
        <v>464.52838860000003</v>
      </c>
      <c r="E411" s="23">
        <v>6.2399999999999997E-2</v>
      </c>
      <c r="F411" s="23">
        <v>4.9599999999999998E-2</v>
      </c>
      <c r="G411" s="17">
        <v>0</v>
      </c>
      <c r="H411" s="17">
        <v>1</v>
      </c>
      <c r="I411" s="17">
        <v>0.48417677799999997</v>
      </c>
      <c r="J411" s="17">
        <v>0.51303333799999995</v>
      </c>
      <c r="K411" s="17">
        <v>2.7899999999999999E-3</v>
      </c>
    </row>
    <row r="412" spans="1:11" x14ac:dyDescent="0.45">
      <c r="A412" s="10" t="s">
        <v>13</v>
      </c>
      <c r="B412" s="20">
        <v>0.61</v>
      </c>
      <c r="C412" s="19">
        <v>17455</v>
      </c>
      <c r="D412" s="19">
        <v>481.42135350000001</v>
      </c>
      <c r="E412" s="23">
        <v>6.54E-2</v>
      </c>
      <c r="F412" s="23">
        <v>5.11E-2</v>
      </c>
      <c r="G412" s="17">
        <v>0</v>
      </c>
      <c r="H412" s="17">
        <v>1</v>
      </c>
      <c r="I412" s="17">
        <v>0.49034327500000002</v>
      </c>
      <c r="J412" s="17">
        <v>0.50695566999999997</v>
      </c>
      <c r="K412" s="17">
        <v>2.7000000000000001E-3</v>
      </c>
    </row>
    <row r="413" spans="1:11" x14ac:dyDescent="0.45">
      <c r="A413" s="10" t="s">
        <v>13</v>
      </c>
      <c r="B413" s="20">
        <v>0.62</v>
      </c>
      <c r="C413" s="19">
        <v>17752</v>
      </c>
      <c r="D413" s="19">
        <v>501.34380479999999</v>
      </c>
      <c r="E413" s="23">
        <v>6.9199999999999998E-2</v>
      </c>
      <c r="F413" s="23">
        <v>5.2699999999999997E-2</v>
      </c>
      <c r="G413" s="17">
        <v>0</v>
      </c>
      <c r="H413" s="17">
        <v>1</v>
      </c>
      <c r="I413" s="17">
        <v>0.50093248099999999</v>
      </c>
      <c r="J413" s="17">
        <v>0.49646057300000002</v>
      </c>
      <c r="K413" s="17">
        <v>2.6099999999999999E-3</v>
      </c>
    </row>
    <row r="414" spans="1:11" x14ac:dyDescent="0.45">
      <c r="A414" s="10" t="s">
        <v>13</v>
      </c>
      <c r="B414" s="20">
        <v>0.63</v>
      </c>
      <c r="C414" s="19">
        <v>18042</v>
      </c>
      <c r="D414" s="19">
        <v>521.70964470000001</v>
      </c>
      <c r="E414" s="23">
        <v>7.17E-2</v>
      </c>
      <c r="F414" s="23">
        <v>5.4199999999999998E-2</v>
      </c>
      <c r="G414" s="17">
        <v>0</v>
      </c>
      <c r="H414" s="17">
        <v>1</v>
      </c>
      <c r="I414" s="17">
        <v>0.51331549099999996</v>
      </c>
      <c r="J414" s="17">
        <v>0.48417308799999997</v>
      </c>
      <c r="K414" s="17">
        <v>2.5100000000000001E-3</v>
      </c>
    </row>
    <row r="415" spans="1:11" x14ac:dyDescent="0.45">
      <c r="A415" s="10" t="s">
        <v>13</v>
      </c>
      <c r="B415" s="20">
        <v>0.64</v>
      </c>
      <c r="C415" s="19">
        <v>18265</v>
      </c>
      <c r="D415" s="19">
        <v>537.81878259999996</v>
      </c>
      <c r="E415" s="23">
        <v>7.2999999999999995E-2</v>
      </c>
      <c r="F415" s="23">
        <v>5.5599999999999997E-2</v>
      </c>
      <c r="G415" s="17">
        <v>0</v>
      </c>
      <c r="H415" s="17">
        <v>1</v>
      </c>
      <c r="I415" s="17">
        <v>0.52606566799999999</v>
      </c>
      <c r="J415" s="17">
        <v>0.471492894</v>
      </c>
      <c r="K415" s="17">
        <v>2.4399999999999999E-3</v>
      </c>
    </row>
    <row r="416" spans="1:11" x14ac:dyDescent="0.45">
      <c r="A416" s="10" t="s">
        <v>13</v>
      </c>
      <c r="B416" s="20">
        <v>0.65</v>
      </c>
      <c r="C416" s="19">
        <v>18583</v>
      </c>
      <c r="D416" s="19">
        <v>561.25221920000001</v>
      </c>
      <c r="E416" s="23">
        <v>7.51E-2</v>
      </c>
      <c r="F416" s="23">
        <v>5.7599999999999998E-2</v>
      </c>
      <c r="G416" s="17">
        <v>0</v>
      </c>
      <c r="H416" s="17">
        <v>1</v>
      </c>
      <c r="I416" s="17">
        <v>0.54308905299999999</v>
      </c>
      <c r="J416" s="17">
        <v>0.45456864000000002</v>
      </c>
      <c r="K416" s="17">
        <v>2.3400000000000001E-3</v>
      </c>
    </row>
    <row r="417" spans="1:11" x14ac:dyDescent="0.45">
      <c r="A417" s="10" t="s">
        <v>13</v>
      </c>
      <c r="B417" s="20">
        <v>0.66</v>
      </c>
      <c r="C417" s="19">
        <v>18893</v>
      </c>
      <c r="D417" s="19">
        <v>585.00990630000001</v>
      </c>
      <c r="E417" s="23">
        <v>7.9100000000000004E-2</v>
      </c>
      <c r="F417" s="23">
        <v>5.9299999999999999E-2</v>
      </c>
      <c r="G417" s="17">
        <v>0</v>
      </c>
      <c r="H417" s="17">
        <v>1</v>
      </c>
      <c r="I417" s="17">
        <v>0.55330129500000003</v>
      </c>
      <c r="J417" s="17">
        <v>0.44444203700000001</v>
      </c>
      <c r="K417" s="17">
        <v>2.2599999999999999E-3</v>
      </c>
    </row>
    <row r="418" spans="1:11" x14ac:dyDescent="0.45">
      <c r="A418" s="10" t="s">
        <v>13</v>
      </c>
      <c r="B418" s="20">
        <v>0.67</v>
      </c>
      <c r="C418" s="19">
        <v>19173</v>
      </c>
      <c r="D418" s="19">
        <v>607.47712179999996</v>
      </c>
      <c r="E418" s="23">
        <v>8.1100000000000005E-2</v>
      </c>
      <c r="F418" s="23">
        <v>6.0999999999999999E-2</v>
      </c>
      <c r="G418" s="17">
        <v>0</v>
      </c>
      <c r="H418" s="17">
        <v>1</v>
      </c>
      <c r="I418" s="17">
        <v>0.56541864600000002</v>
      </c>
      <c r="J418" s="17">
        <v>0.43239828699999999</v>
      </c>
      <c r="K418" s="17">
        <v>2.1800000000000001E-3</v>
      </c>
    </row>
    <row r="419" spans="1:11" x14ac:dyDescent="0.45">
      <c r="A419" s="10" t="s">
        <v>13</v>
      </c>
      <c r="B419" s="20">
        <v>0.68</v>
      </c>
      <c r="C419" s="19">
        <v>19463</v>
      </c>
      <c r="D419" s="19">
        <v>631.73499340000001</v>
      </c>
      <c r="E419" s="23">
        <v>8.5900000000000004E-2</v>
      </c>
      <c r="F419" s="23">
        <v>6.2899999999999998E-2</v>
      </c>
      <c r="G419" s="17">
        <v>0</v>
      </c>
      <c r="H419" s="17">
        <v>1</v>
      </c>
      <c r="I419" s="17">
        <v>0.57550579499999999</v>
      </c>
      <c r="J419" s="17">
        <v>0.42238067400000001</v>
      </c>
      <c r="K419" s="17">
        <v>2.1099999999999999E-3</v>
      </c>
    </row>
    <row r="420" spans="1:11" x14ac:dyDescent="0.45">
      <c r="A420" s="10" t="s">
        <v>13</v>
      </c>
      <c r="B420" s="20">
        <v>0.69</v>
      </c>
      <c r="C420" s="19">
        <v>19735</v>
      </c>
      <c r="D420" s="19">
        <v>655.59837049999999</v>
      </c>
      <c r="E420" s="23">
        <v>9.06E-2</v>
      </c>
      <c r="F420" s="23">
        <v>6.5199999999999994E-2</v>
      </c>
      <c r="G420" s="17">
        <v>0</v>
      </c>
      <c r="H420" s="17">
        <v>1</v>
      </c>
      <c r="I420" s="17">
        <v>0.58599096500000003</v>
      </c>
      <c r="J420" s="17">
        <v>0.41196728799999999</v>
      </c>
      <c r="K420" s="17">
        <v>2.0400000000000001E-3</v>
      </c>
    </row>
    <row r="421" spans="1:11" x14ac:dyDescent="0.45">
      <c r="A421" s="10" t="s">
        <v>13</v>
      </c>
      <c r="B421" s="20">
        <v>0.7</v>
      </c>
      <c r="C421" s="19">
        <v>19977</v>
      </c>
      <c r="D421" s="19">
        <v>678.12495899999999</v>
      </c>
      <c r="E421" s="23">
        <v>9.5500000000000002E-2</v>
      </c>
      <c r="F421" s="23">
        <v>6.7299999999999999E-2</v>
      </c>
      <c r="G421" s="17">
        <v>0</v>
      </c>
      <c r="H421" s="17">
        <v>1</v>
      </c>
      <c r="I421" s="17">
        <v>0.59359505300000004</v>
      </c>
      <c r="J421" s="17">
        <v>0.40434914700000002</v>
      </c>
      <c r="K421" s="17">
        <v>2.0600000000000002E-3</v>
      </c>
    </row>
    <row r="422" spans="1:11" x14ac:dyDescent="0.45">
      <c r="A422" s="10" t="s">
        <v>13</v>
      </c>
      <c r="B422" s="20">
        <v>0.71</v>
      </c>
      <c r="C422" s="19">
        <v>20314</v>
      </c>
      <c r="D422" s="19">
        <v>710.59915209999997</v>
      </c>
      <c r="E422" s="23">
        <v>9.8699999999999996E-2</v>
      </c>
      <c r="F422" s="23">
        <v>6.9800000000000001E-2</v>
      </c>
      <c r="G422" s="17">
        <v>0</v>
      </c>
      <c r="H422" s="17">
        <v>1</v>
      </c>
      <c r="I422" s="17">
        <v>0.61011060399999995</v>
      </c>
      <c r="J422" s="17">
        <v>0.38792388999999999</v>
      </c>
      <c r="K422" s="17">
        <v>1.97E-3</v>
      </c>
    </row>
    <row r="423" spans="1:11" x14ac:dyDescent="0.45">
      <c r="A423" s="10" t="s">
        <v>13</v>
      </c>
      <c r="B423" s="20">
        <v>0.72</v>
      </c>
      <c r="C423" s="19">
        <v>20600</v>
      </c>
      <c r="D423" s="19">
        <v>739.22623199999998</v>
      </c>
      <c r="E423" s="23">
        <v>0.10329846400000001</v>
      </c>
      <c r="F423" s="23">
        <v>7.22E-2</v>
      </c>
      <c r="G423" s="17">
        <v>0</v>
      </c>
      <c r="H423" s="17">
        <v>1</v>
      </c>
      <c r="I423" s="17">
        <v>0.62069247100000002</v>
      </c>
      <c r="J423" s="17">
        <v>0.37741311900000002</v>
      </c>
      <c r="K423" s="17">
        <v>1.89E-3</v>
      </c>
    </row>
    <row r="424" spans="1:11" x14ac:dyDescent="0.45">
      <c r="A424" s="10" t="s">
        <v>13</v>
      </c>
      <c r="B424" s="20">
        <v>0.73</v>
      </c>
      <c r="C424" s="19">
        <v>20820</v>
      </c>
      <c r="D424" s="19">
        <v>762.35827380000001</v>
      </c>
      <c r="E424" s="23">
        <v>0.106513252</v>
      </c>
      <c r="F424" s="23">
        <v>7.4300000000000005E-2</v>
      </c>
      <c r="G424" s="17">
        <v>0</v>
      </c>
      <c r="H424" s="17">
        <v>1</v>
      </c>
      <c r="I424" s="17">
        <v>0.63108178699999995</v>
      </c>
      <c r="J424" s="17">
        <v>0.36708060199999998</v>
      </c>
      <c r="K424" s="17">
        <v>1.8400000000000001E-3</v>
      </c>
    </row>
    <row r="425" spans="1:11" x14ac:dyDescent="0.45">
      <c r="A425" s="10" t="s">
        <v>13</v>
      </c>
      <c r="B425" s="20">
        <v>0.74</v>
      </c>
      <c r="C425" s="19">
        <v>21098</v>
      </c>
      <c r="D425" s="19">
        <v>792.43243959999995</v>
      </c>
      <c r="E425" s="23">
        <v>0.11096985299999999</v>
      </c>
      <c r="F425" s="23">
        <v>7.6999999999999999E-2</v>
      </c>
      <c r="G425" s="17">
        <v>0</v>
      </c>
      <c r="H425" s="17">
        <v>1</v>
      </c>
      <c r="I425" s="17">
        <v>0.64259550200000004</v>
      </c>
      <c r="J425" s="17">
        <v>0.35563156299999998</v>
      </c>
      <c r="K425" s="17">
        <v>1.7700000000000001E-3</v>
      </c>
    </row>
    <row r="426" spans="1:11" x14ac:dyDescent="0.45">
      <c r="A426" s="10" t="s">
        <v>13</v>
      </c>
      <c r="B426" s="20">
        <v>0.75</v>
      </c>
      <c r="C426" s="19">
        <v>21428</v>
      </c>
      <c r="D426" s="19">
        <v>829.77066170000001</v>
      </c>
      <c r="E426" s="23">
        <v>0.11691436500000001</v>
      </c>
      <c r="F426" s="23">
        <v>8.0299999999999996E-2</v>
      </c>
      <c r="G426" s="17">
        <v>0</v>
      </c>
      <c r="H426" s="17">
        <v>1</v>
      </c>
      <c r="I426" s="17">
        <v>0.65747777600000001</v>
      </c>
      <c r="J426" s="17">
        <v>0.34083076200000001</v>
      </c>
      <c r="K426" s="17">
        <v>1.6900000000000001E-3</v>
      </c>
    </row>
    <row r="427" spans="1:11" x14ac:dyDescent="0.45">
      <c r="A427" s="10" t="s">
        <v>13</v>
      </c>
      <c r="B427" s="20">
        <v>0.76</v>
      </c>
      <c r="C427" s="19">
        <v>21705</v>
      </c>
      <c r="D427" s="19">
        <v>862.98342030000003</v>
      </c>
      <c r="E427" s="23">
        <v>0.12548643200000001</v>
      </c>
      <c r="F427" s="23">
        <v>8.2400000000000001E-2</v>
      </c>
      <c r="G427" s="17">
        <v>0</v>
      </c>
      <c r="H427" s="17">
        <v>1</v>
      </c>
      <c r="I427" s="17">
        <v>0.67041662999999996</v>
      </c>
      <c r="J427" s="17">
        <v>0.32795674899999999</v>
      </c>
      <c r="K427" s="17">
        <v>1.6299999999999999E-3</v>
      </c>
    </row>
    <row r="428" spans="1:11" x14ac:dyDescent="0.45">
      <c r="A428" s="10" t="s">
        <v>13</v>
      </c>
      <c r="B428" s="20">
        <v>0.77</v>
      </c>
      <c r="C428" s="19">
        <v>22017</v>
      </c>
      <c r="D428" s="19">
        <v>902.96435810000003</v>
      </c>
      <c r="E428" s="23">
        <v>0.13137026099999999</v>
      </c>
      <c r="F428" s="23">
        <v>8.6599999999999996E-2</v>
      </c>
      <c r="G428" s="17">
        <v>0</v>
      </c>
      <c r="H428" s="17">
        <v>1</v>
      </c>
      <c r="I428" s="17">
        <v>0.67971882900000002</v>
      </c>
      <c r="J428" s="17">
        <v>0.31871488100000001</v>
      </c>
      <c r="K428" s="17">
        <v>1.57E-3</v>
      </c>
    </row>
    <row r="429" spans="1:11" x14ac:dyDescent="0.45">
      <c r="A429" s="10" t="s">
        <v>13</v>
      </c>
      <c r="B429" s="20">
        <v>0.78</v>
      </c>
      <c r="C429" s="19">
        <v>22290</v>
      </c>
      <c r="D429" s="19">
        <v>939.95757030000004</v>
      </c>
      <c r="E429" s="23">
        <v>0.14031295499999999</v>
      </c>
      <c r="F429" s="23">
        <v>9.0200000000000002E-2</v>
      </c>
      <c r="G429" s="17">
        <v>0</v>
      </c>
      <c r="H429" s="17">
        <v>1</v>
      </c>
      <c r="I429" s="17">
        <v>0.69010668600000002</v>
      </c>
      <c r="J429" s="17">
        <v>0.308383142</v>
      </c>
      <c r="K429" s="17">
        <v>1.5100000000000001E-3</v>
      </c>
    </row>
    <row r="430" spans="1:11" x14ac:dyDescent="0.45">
      <c r="A430" s="10" t="s">
        <v>13</v>
      </c>
      <c r="B430" s="20">
        <v>0.79</v>
      </c>
      <c r="C430" s="19">
        <v>22567</v>
      </c>
      <c r="D430" s="19">
        <v>979.38078540000004</v>
      </c>
      <c r="E430" s="23">
        <v>0.14640703699999999</v>
      </c>
      <c r="F430" s="23">
        <v>9.4E-2</v>
      </c>
      <c r="G430" s="17">
        <v>0</v>
      </c>
      <c r="H430" s="17">
        <v>1</v>
      </c>
      <c r="I430" s="17">
        <v>0.69884042000000002</v>
      </c>
      <c r="J430" s="17">
        <v>0.29969732500000001</v>
      </c>
      <c r="K430" s="17">
        <v>1.4599999999999999E-3</v>
      </c>
    </row>
    <row r="431" spans="1:11" x14ac:dyDescent="0.45">
      <c r="A431" s="10" t="s">
        <v>13</v>
      </c>
      <c r="B431" s="20">
        <v>0.8</v>
      </c>
      <c r="C431" s="19">
        <v>22743</v>
      </c>
      <c r="D431" s="19">
        <v>1005.373248</v>
      </c>
      <c r="E431" s="23">
        <v>0.15025586799999999</v>
      </c>
      <c r="F431" s="23">
        <v>9.5699999999999993E-2</v>
      </c>
      <c r="G431" s="17">
        <v>0</v>
      </c>
      <c r="H431" s="17">
        <v>1</v>
      </c>
      <c r="I431" s="17">
        <v>0.70690902300000003</v>
      </c>
      <c r="J431" s="17">
        <v>0.29167058099999998</v>
      </c>
      <c r="K431" s="17">
        <v>1.42E-3</v>
      </c>
    </row>
    <row r="432" spans="1:11" x14ac:dyDescent="0.45">
      <c r="A432" s="10" t="s">
        <v>13</v>
      </c>
      <c r="B432" s="20">
        <v>0.80100000000000005</v>
      </c>
      <c r="C432" s="19">
        <v>22783</v>
      </c>
      <c r="D432" s="19">
        <v>1011.388942</v>
      </c>
      <c r="E432" s="23">
        <v>0.15039234900000001</v>
      </c>
      <c r="F432" s="23">
        <v>9.6600000000000005E-2</v>
      </c>
      <c r="G432" s="17">
        <v>0</v>
      </c>
      <c r="H432" s="17">
        <v>1</v>
      </c>
      <c r="I432" s="17">
        <v>0.70889829599999998</v>
      </c>
      <c r="J432" s="17">
        <v>0.289690948</v>
      </c>
      <c r="K432" s="17">
        <v>1.41E-3</v>
      </c>
    </row>
    <row r="433" spans="1:11" x14ac:dyDescent="0.45">
      <c r="A433" s="10" t="s">
        <v>13</v>
      </c>
      <c r="B433" s="20">
        <v>0.80200000000000005</v>
      </c>
      <c r="C433" s="19">
        <v>22812</v>
      </c>
      <c r="D433" s="19">
        <v>1015.7943760000001</v>
      </c>
      <c r="E433" s="23">
        <v>0.15361038299999999</v>
      </c>
      <c r="F433" s="23">
        <v>9.7100000000000006E-2</v>
      </c>
      <c r="G433" s="17">
        <v>0</v>
      </c>
      <c r="H433" s="17">
        <v>1</v>
      </c>
      <c r="I433" s="17">
        <v>0.70995781899999999</v>
      </c>
      <c r="J433" s="17">
        <v>0.28863678199999998</v>
      </c>
      <c r="K433" s="17">
        <v>1.41E-3</v>
      </c>
    </row>
    <row r="434" spans="1:11" x14ac:dyDescent="0.45">
      <c r="A434" s="10" t="s">
        <v>13</v>
      </c>
      <c r="B434" s="20">
        <v>0.80300000000000005</v>
      </c>
      <c r="C434" s="19">
        <v>22837</v>
      </c>
      <c r="D434" s="19">
        <v>1019.645381</v>
      </c>
      <c r="E434" s="23">
        <v>0.15422497900000001</v>
      </c>
      <c r="F434" s="23">
        <v>9.7500000000000003E-2</v>
      </c>
      <c r="G434" s="17">
        <v>0</v>
      </c>
      <c r="H434" s="17">
        <v>1</v>
      </c>
      <c r="I434" s="17">
        <v>0.71127580199999996</v>
      </c>
      <c r="J434" s="17">
        <v>0.28732518499999998</v>
      </c>
      <c r="K434" s="17">
        <v>1.4E-3</v>
      </c>
    </row>
    <row r="435" spans="1:11" x14ac:dyDescent="0.45">
      <c r="A435" s="10" t="s">
        <v>13</v>
      </c>
      <c r="B435" s="20">
        <v>0.80400000000000005</v>
      </c>
      <c r="C435" s="19">
        <v>22862</v>
      </c>
      <c r="D435" s="19">
        <v>1023.509315</v>
      </c>
      <c r="E435" s="23">
        <v>0.155321509</v>
      </c>
      <c r="F435" s="23">
        <v>9.7900000000000001E-2</v>
      </c>
      <c r="G435" s="17">
        <v>0</v>
      </c>
      <c r="H435" s="17">
        <v>1</v>
      </c>
      <c r="I435" s="17">
        <v>0.71252710200000002</v>
      </c>
      <c r="J435" s="17">
        <v>0.28607994799999997</v>
      </c>
      <c r="K435" s="17">
        <v>1.39E-3</v>
      </c>
    </row>
    <row r="436" spans="1:11" x14ac:dyDescent="0.45">
      <c r="A436" s="10" t="s">
        <v>13</v>
      </c>
      <c r="B436" s="20">
        <v>0.80500000000000005</v>
      </c>
      <c r="C436" s="19">
        <v>22896</v>
      </c>
      <c r="D436" s="19">
        <v>1028.79314</v>
      </c>
      <c r="E436" s="23">
        <v>0.15547538999999999</v>
      </c>
      <c r="F436" s="23">
        <v>9.8299999999999998E-2</v>
      </c>
      <c r="G436" s="17">
        <v>0</v>
      </c>
      <c r="H436" s="17">
        <v>1</v>
      </c>
      <c r="I436" s="17">
        <v>0.713895748</v>
      </c>
      <c r="J436" s="17">
        <v>0.28471828399999999</v>
      </c>
      <c r="K436" s="17">
        <v>1.39E-3</v>
      </c>
    </row>
    <row r="437" spans="1:11" x14ac:dyDescent="0.45">
      <c r="A437" s="10" t="s">
        <v>13</v>
      </c>
      <c r="B437" s="20">
        <v>0.80600000000000005</v>
      </c>
      <c r="C437" s="19">
        <v>22912</v>
      </c>
      <c r="D437" s="19">
        <v>1031.2831209999999</v>
      </c>
      <c r="E437" s="23">
        <v>0.155887409</v>
      </c>
      <c r="F437" s="23">
        <v>9.8799999999999999E-2</v>
      </c>
      <c r="G437" s="17">
        <v>0</v>
      </c>
      <c r="H437" s="17">
        <v>1</v>
      </c>
      <c r="I437" s="17">
        <v>0.71432672799999997</v>
      </c>
      <c r="J437" s="17">
        <v>0.28428939199999997</v>
      </c>
      <c r="K437" s="17">
        <v>1.3799999999999999E-3</v>
      </c>
    </row>
    <row r="438" spans="1:11" x14ac:dyDescent="0.45">
      <c r="A438" s="10" t="s">
        <v>13</v>
      </c>
      <c r="B438" s="20">
        <v>0.80700000000000005</v>
      </c>
      <c r="C438" s="19">
        <v>22956</v>
      </c>
      <c r="D438" s="19">
        <v>1038.152748</v>
      </c>
      <c r="E438" s="23">
        <v>0.15616507199999999</v>
      </c>
      <c r="F438" s="23">
        <v>9.9000000000000005E-2</v>
      </c>
      <c r="G438" s="17">
        <v>0</v>
      </c>
      <c r="H438" s="17">
        <v>1</v>
      </c>
      <c r="I438" s="17">
        <v>0.71554478700000002</v>
      </c>
      <c r="J438" s="17">
        <v>0.28307816000000002</v>
      </c>
      <c r="K438" s="17">
        <v>1.3799999999999999E-3</v>
      </c>
    </row>
    <row r="439" spans="1:11" x14ac:dyDescent="0.45">
      <c r="A439" s="10" t="s">
        <v>13</v>
      </c>
      <c r="B439" s="20">
        <v>0.80800000000000005</v>
      </c>
      <c r="C439" s="19">
        <v>22983</v>
      </c>
      <c r="D439" s="19">
        <v>1042.3993559999999</v>
      </c>
      <c r="E439" s="23">
        <v>0.158305582</v>
      </c>
      <c r="F439" s="23">
        <v>9.9599999999999994E-2</v>
      </c>
      <c r="G439" s="17">
        <v>0</v>
      </c>
      <c r="H439" s="17">
        <v>1</v>
      </c>
      <c r="I439" s="17">
        <v>0.716302416</v>
      </c>
      <c r="J439" s="17">
        <v>0.28232507499999998</v>
      </c>
      <c r="K439" s="17">
        <v>1.3699999999999999E-3</v>
      </c>
    </row>
    <row r="440" spans="1:11" x14ac:dyDescent="0.45">
      <c r="A440" s="10" t="s">
        <v>13</v>
      </c>
      <c r="B440" s="20">
        <v>0.80900000000000005</v>
      </c>
      <c r="C440" s="19">
        <v>22992</v>
      </c>
      <c r="D440" s="19">
        <v>1043.825533</v>
      </c>
      <c r="E440" s="23">
        <v>0.158776052</v>
      </c>
      <c r="F440" s="23">
        <v>0.10003774999999999</v>
      </c>
      <c r="G440" s="17">
        <v>0</v>
      </c>
      <c r="H440" s="17">
        <v>1</v>
      </c>
      <c r="I440" s="17">
        <v>0.71641094299999997</v>
      </c>
      <c r="J440" s="17">
        <v>0.28221707299999998</v>
      </c>
      <c r="K440" s="17">
        <v>1.3699999999999999E-3</v>
      </c>
    </row>
    <row r="441" spans="1:11" x14ac:dyDescent="0.45">
      <c r="A441" s="10" t="s">
        <v>13</v>
      </c>
      <c r="B441" s="20">
        <v>0.81</v>
      </c>
      <c r="C441" s="19">
        <v>23032</v>
      </c>
      <c r="D441" s="19">
        <v>1050.1977690000001</v>
      </c>
      <c r="E441" s="23">
        <v>0.160206823</v>
      </c>
      <c r="F441" s="23">
        <v>0.100245879</v>
      </c>
      <c r="G441" s="17">
        <v>0</v>
      </c>
      <c r="H441" s="17">
        <v>1</v>
      </c>
      <c r="I441" s="17">
        <v>0.71792344399999997</v>
      </c>
      <c r="J441" s="17">
        <v>0.28071201800000001</v>
      </c>
      <c r="K441" s="17">
        <v>1.3600000000000001E-3</v>
      </c>
    </row>
    <row r="442" spans="1:11" x14ac:dyDescent="0.45">
      <c r="A442" s="10" t="s">
        <v>13</v>
      </c>
      <c r="B442" s="20">
        <v>0.81100000000000005</v>
      </c>
      <c r="C442" s="19">
        <v>23072</v>
      </c>
      <c r="D442" s="19">
        <v>1056.650615</v>
      </c>
      <c r="E442" s="23">
        <v>0.16214556699999999</v>
      </c>
      <c r="F442" s="23">
        <v>0.10080452199999999</v>
      </c>
      <c r="G442" s="17">
        <v>0</v>
      </c>
      <c r="H442" s="17">
        <v>1</v>
      </c>
      <c r="I442" s="17">
        <v>0.71952756200000001</v>
      </c>
      <c r="J442" s="17">
        <v>0.27911565999999999</v>
      </c>
      <c r="K442" s="17">
        <v>1.3600000000000001E-3</v>
      </c>
    </row>
    <row r="443" spans="1:11" x14ac:dyDescent="0.45">
      <c r="A443" s="10" t="s">
        <v>13</v>
      </c>
      <c r="B443" s="20">
        <v>0.81200000000000006</v>
      </c>
      <c r="C443" s="19">
        <v>23099</v>
      </c>
      <c r="D443" s="19">
        <v>1061.050348</v>
      </c>
      <c r="E443" s="23">
        <v>0.16341867400000001</v>
      </c>
      <c r="F443" s="23">
        <v>0.10141327999999999</v>
      </c>
      <c r="G443" s="17">
        <v>0</v>
      </c>
      <c r="H443" s="17">
        <v>1</v>
      </c>
      <c r="I443" s="17">
        <v>0.72017155799999999</v>
      </c>
      <c r="J443" s="17">
        <v>0.27847477900000001</v>
      </c>
      <c r="K443" s="17">
        <v>1.3500000000000001E-3</v>
      </c>
    </row>
    <row r="444" spans="1:11" x14ac:dyDescent="0.45">
      <c r="A444" s="10" t="s">
        <v>13</v>
      </c>
      <c r="B444" s="20">
        <v>0.81299999999999994</v>
      </c>
      <c r="C444" s="19">
        <v>23128</v>
      </c>
      <c r="D444" s="19">
        <v>1065.7969419999999</v>
      </c>
      <c r="E444" s="23">
        <v>0.16412105399999999</v>
      </c>
      <c r="F444" s="23">
        <v>0.10182585600000001</v>
      </c>
      <c r="G444" s="17">
        <v>0</v>
      </c>
      <c r="H444" s="17">
        <v>1</v>
      </c>
      <c r="I444" s="17">
        <v>0.72084641699999996</v>
      </c>
      <c r="J444" s="17">
        <v>0.27780408299999998</v>
      </c>
      <c r="K444" s="17">
        <v>1.3500000000000001E-3</v>
      </c>
    </row>
    <row r="445" spans="1:11" x14ac:dyDescent="0.45">
      <c r="A445" s="10" t="s">
        <v>13</v>
      </c>
      <c r="B445" s="20">
        <v>0.81399999999999995</v>
      </c>
      <c r="C445" s="19">
        <v>23131</v>
      </c>
      <c r="D445" s="19">
        <v>1066.2901770000001</v>
      </c>
      <c r="E445" s="23">
        <v>0.164582008</v>
      </c>
      <c r="F445" s="23">
        <v>0.10222031099999999</v>
      </c>
      <c r="G445" s="17">
        <v>0</v>
      </c>
      <c r="H445" s="17">
        <v>1</v>
      </c>
      <c r="I445" s="17">
        <v>0.72093083400000002</v>
      </c>
      <c r="J445" s="17">
        <v>0.27772007300000001</v>
      </c>
      <c r="K445" s="17">
        <v>1.3500000000000001E-3</v>
      </c>
    </row>
    <row r="446" spans="1:11" x14ac:dyDescent="0.45">
      <c r="A446" s="10" t="s">
        <v>13</v>
      </c>
      <c r="B446" s="20">
        <v>0.81499999999999995</v>
      </c>
      <c r="C446" s="19">
        <v>23179</v>
      </c>
      <c r="D446" s="19">
        <v>1074.2160530000001</v>
      </c>
      <c r="E446" s="23">
        <v>0.16631781300000001</v>
      </c>
      <c r="F446" s="23">
        <v>0.10225250700000001</v>
      </c>
      <c r="G446" s="17">
        <v>0</v>
      </c>
      <c r="H446" s="17">
        <v>1</v>
      </c>
      <c r="I446" s="17">
        <v>0.72235201999999998</v>
      </c>
      <c r="J446" s="17">
        <v>0.27630575800000001</v>
      </c>
      <c r="K446" s="17">
        <v>1.34E-3</v>
      </c>
    </row>
    <row r="447" spans="1:11" x14ac:dyDescent="0.45">
      <c r="A447" s="10" t="s">
        <v>13</v>
      </c>
      <c r="B447" s="20">
        <v>0.81599999999999995</v>
      </c>
      <c r="C447" s="19">
        <v>23190</v>
      </c>
      <c r="D447" s="19">
        <v>1076.055726</v>
      </c>
      <c r="E447" s="23">
        <v>0.16724301499999999</v>
      </c>
      <c r="F447" s="23">
        <v>0.103114726</v>
      </c>
      <c r="G447" s="17">
        <v>0</v>
      </c>
      <c r="H447" s="17">
        <v>1</v>
      </c>
      <c r="I447" s="17">
        <v>0.72292653900000003</v>
      </c>
      <c r="J447" s="17">
        <v>0.275734017</v>
      </c>
      <c r="K447" s="17">
        <v>1.34E-3</v>
      </c>
    </row>
    <row r="448" spans="1:11" x14ac:dyDescent="0.45">
      <c r="A448" s="10" t="s">
        <v>13</v>
      </c>
      <c r="B448" s="20">
        <v>0.81699999999999995</v>
      </c>
      <c r="C448" s="19">
        <v>23237</v>
      </c>
      <c r="D448" s="19">
        <v>1083.9208149999999</v>
      </c>
      <c r="E448" s="23">
        <v>0.16734241699999999</v>
      </c>
      <c r="F448" s="23">
        <v>0.103283186</v>
      </c>
      <c r="G448" s="17">
        <v>0</v>
      </c>
      <c r="H448" s="17">
        <v>1</v>
      </c>
      <c r="I448" s="17">
        <v>0.72507244800000004</v>
      </c>
      <c r="J448" s="17">
        <v>0.273598481</v>
      </c>
      <c r="K448" s="17">
        <v>1.33E-3</v>
      </c>
    </row>
    <row r="449" spans="1:11" x14ac:dyDescent="0.45">
      <c r="A449" s="10" t="s">
        <v>13</v>
      </c>
      <c r="B449" s="20">
        <v>0.81799999999999995</v>
      </c>
      <c r="C449" s="19">
        <v>23257</v>
      </c>
      <c r="D449" s="19">
        <v>1087.271596</v>
      </c>
      <c r="E449" s="23">
        <v>0.16753907200000001</v>
      </c>
      <c r="F449" s="23">
        <v>0.10395987199999999</v>
      </c>
      <c r="G449" s="17">
        <v>0</v>
      </c>
      <c r="H449" s="17">
        <v>1</v>
      </c>
      <c r="I449" s="17">
        <v>0.72605533</v>
      </c>
      <c r="J449" s="17">
        <v>0.27262035099999998</v>
      </c>
      <c r="K449" s="17">
        <v>1.32E-3</v>
      </c>
    </row>
    <row r="450" spans="1:11" x14ac:dyDescent="0.45">
      <c r="A450" s="10" t="s">
        <v>13</v>
      </c>
      <c r="B450" s="20">
        <v>0.81899999999999995</v>
      </c>
      <c r="C450" s="19">
        <v>23298</v>
      </c>
      <c r="D450" s="19">
        <v>1094.1675499999999</v>
      </c>
      <c r="E450" s="23">
        <v>0.169111181</v>
      </c>
      <c r="F450" s="23">
        <v>0.104400753</v>
      </c>
      <c r="G450" s="17">
        <v>0</v>
      </c>
      <c r="H450" s="17">
        <v>1</v>
      </c>
      <c r="I450" s="17">
        <v>0.72797708900000002</v>
      </c>
      <c r="J450" s="17">
        <v>0.27070788200000001</v>
      </c>
      <c r="K450" s="17">
        <v>1.32E-3</v>
      </c>
    </row>
    <row r="451" spans="1:11" x14ac:dyDescent="0.45">
      <c r="A451" s="10" t="s">
        <v>13</v>
      </c>
      <c r="B451" s="20">
        <v>0.82</v>
      </c>
      <c r="C451" s="19">
        <v>23326</v>
      </c>
      <c r="D451" s="19">
        <v>1098.931681</v>
      </c>
      <c r="E451" s="23">
        <v>0.17047743700000001</v>
      </c>
      <c r="F451" s="23">
        <v>0.104868423</v>
      </c>
      <c r="G451" s="17">
        <v>0</v>
      </c>
      <c r="H451" s="17">
        <v>1</v>
      </c>
      <c r="I451" s="17">
        <v>0.72897221099999998</v>
      </c>
      <c r="J451" s="17">
        <v>0.26971798000000002</v>
      </c>
      <c r="K451" s="17">
        <v>1.31E-3</v>
      </c>
    </row>
    <row r="452" spans="1:11" x14ac:dyDescent="0.45">
      <c r="A452" s="10" t="s">
        <v>13</v>
      </c>
      <c r="B452" s="20">
        <v>0.82099999999999995</v>
      </c>
      <c r="C452" s="19">
        <v>23354</v>
      </c>
      <c r="D452" s="19">
        <v>1103.7240870000001</v>
      </c>
      <c r="E452" s="23">
        <v>0.171634652</v>
      </c>
      <c r="F452" s="23">
        <v>0.105335919</v>
      </c>
      <c r="G452" s="17">
        <v>0</v>
      </c>
      <c r="H452" s="17">
        <v>1</v>
      </c>
      <c r="I452" s="17">
        <v>0.72993514599999998</v>
      </c>
      <c r="J452" s="17">
        <v>0.26875984200000003</v>
      </c>
      <c r="K452" s="17">
        <v>1.31E-3</v>
      </c>
    </row>
    <row r="453" spans="1:11" x14ac:dyDescent="0.45">
      <c r="A453" s="10" t="s">
        <v>13</v>
      </c>
      <c r="B453" s="20">
        <v>0.82199999999999995</v>
      </c>
      <c r="C453" s="19">
        <v>23383</v>
      </c>
      <c r="D453" s="19">
        <v>1108.711172</v>
      </c>
      <c r="E453" s="23">
        <v>0.17202603399999999</v>
      </c>
      <c r="F453" s="23">
        <v>0.105876201</v>
      </c>
      <c r="G453" s="17">
        <v>0</v>
      </c>
      <c r="H453" s="17">
        <v>1</v>
      </c>
      <c r="I453" s="17">
        <v>0.73124343700000005</v>
      </c>
      <c r="J453" s="17">
        <v>0.26745787300000001</v>
      </c>
      <c r="K453" s="17">
        <v>1.2999999999999999E-3</v>
      </c>
    </row>
    <row r="454" spans="1:11" x14ac:dyDescent="0.45">
      <c r="A454" s="10" t="s">
        <v>13</v>
      </c>
      <c r="B454" s="20">
        <v>0.82299999999999995</v>
      </c>
      <c r="C454" s="19">
        <v>23408</v>
      </c>
      <c r="D454" s="19">
        <v>1113.0171319999999</v>
      </c>
      <c r="E454" s="23">
        <v>0.17227615800000001</v>
      </c>
      <c r="F454" s="23">
        <v>0.106374766</v>
      </c>
      <c r="G454" s="17">
        <v>0</v>
      </c>
      <c r="H454" s="17">
        <v>1</v>
      </c>
      <c r="I454" s="17">
        <v>0.73175556600000002</v>
      </c>
      <c r="J454" s="17">
        <v>0.26694937499999999</v>
      </c>
      <c r="K454" s="17">
        <v>1.2999999999999999E-3</v>
      </c>
    </row>
    <row r="455" spans="1:11" x14ac:dyDescent="0.45">
      <c r="A455" s="10" t="s">
        <v>13</v>
      </c>
      <c r="B455" s="20">
        <v>0.82399999999999995</v>
      </c>
      <c r="C455" s="19">
        <v>23440</v>
      </c>
      <c r="D455" s="19">
        <v>1118.539448</v>
      </c>
      <c r="E455" s="23">
        <v>0.17289980999999999</v>
      </c>
      <c r="F455" s="23">
        <v>0.106799506</v>
      </c>
      <c r="G455" s="17">
        <v>0</v>
      </c>
      <c r="H455" s="17">
        <v>1</v>
      </c>
      <c r="I455" s="17">
        <v>0.73282524999999998</v>
      </c>
      <c r="J455" s="17">
        <v>0.26588485499999998</v>
      </c>
      <c r="K455" s="17">
        <v>1.2899999999999999E-3</v>
      </c>
    </row>
    <row r="456" spans="1:11" x14ac:dyDescent="0.45">
      <c r="A456" s="10" t="s">
        <v>13</v>
      </c>
      <c r="B456" s="20">
        <v>0.82499999999999996</v>
      </c>
      <c r="C456" s="19">
        <v>23467</v>
      </c>
      <c r="D456" s="19">
        <v>1123.2160960000001</v>
      </c>
      <c r="E456" s="23">
        <v>0.173209799</v>
      </c>
      <c r="F456" s="23">
        <v>0.107322267</v>
      </c>
      <c r="G456" s="17">
        <v>0</v>
      </c>
      <c r="H456" s="17">
        <v>1</v>
      </c>
      <c r="I456" s="17">
        <v>0.73413776799999997</v>
      </c>
      <c r="J456" s="17">
        <v>0.26457867400000001</v>
      </c>
      <c r="K456" s="17">
        <v>1.2800000000000001E-3</v>
      </c>
    </row>
    <row r="457" spans="1:11" x14ac:dyDescent="0.45">
      <c r="A457" s="10" t="s">
        <v>13</v>
      </c>
      <c r="B457" s="20">
        <v>0.82599999999999996</v>
      </c>
      <c r="C457" s="19">
        <v>23485</v>
      </c>
      <c r="D457" s="19">
        <v>1126.3438639999999</v>
      </c>
      <c r="E457" s="23">
        <v>0.17433385900000001</v>
      </c>
      <c r="F457" s="23">
        <v>0.10769348300000001</v>
      </c>
      <c r="G457" s="17">
        <v>0</v>
      </c>
      <c r="H457" s="17">
        <v>1</v>
      </c>
      <c r="I457" s="17">
        <v>0.73493494400000003</v>
      </c>
      <c r="J457" s="17">
        <v>0.263785347</v>
      </c>
      <c r="K457" s="17">
        <v>1.2800000000000001E-3</v>
      </c>
    </row>
    <row r="458" spans="1:11" x14ac:dyDescent="0.45">
      <c r="A458" s="10" t="s">
        <v>13</v>
      </c>
      <c r="B458" s="20">
        <v>0.82699999999999996</v>
      </c>
      <c r="C458" s="19">
        <v>23515</v>
      </c>
      <c r="D458" s="19">
        <v>1131.5887949999999</v>
      </c>
      <c r="E458" s="23">
        <v>0.17535109099999999</v>
      </c>
      <c r="F458" s="23">
        <v>0.10811694299999999</v>
      </c>
      <c r="G458" s="17">
        <v>0</v>
      </c>
      <c r="H458" s="17">
        <v>1</v>
      </c>
      <c r="I458" s="17">
        <v>0.73627986499999998</v>
      </c>
      <c r="J458" s="17">
        <v>0.262446919</v>
      </c>
      <c r="K458" s="17">
        <v>1.2700000000000001E-3</v>
      </c>
    </row>
    <row r="459" spans="1:11" x14ac:dyDescent="0.45">
      <c r="A459" s="10" t="s">
        <v>13</v>
      </c>
      <c r="B459" s="20">
        <v>0.82799999999999996</v>
      </c>
      <c r="C459" s="19">
        <v>23547</v>
      </c>
      <c r="D459" s="19">
        <v>1137.2054619999999</v>
      </c>
      <c r="E459" s="23">
        <v>0.17561806699999999</v>
      </c>
      <c r="F459" s="23">
        <v>0.108561009</v>
      </c>
      <c r="G459" s="17">
        <v>0</v>
      </c>
      <c r="H459" s="17">
        <v>1</v>
      </c>
      <c r="I459" s="17">
        <v>0.73770380499999999</v>
      </c>
      <c r="J459" s="17">
        <v>0.26102985299999998</v>
      </c>
      <c r="K459" s="17">
        <v>1.2700000000000001E-3</v>
      </c>
    </row>
    <row r="460" spans="1:11" x14ac:dyDescent="0.45">
      <c r="A460" s="10" t="s">
        <v>13</v>
      </c>
      <c r="B460" s="20">
        <v>0.82899999999999996</v>
      </c>
      <c r="C460" s="19">
        <v>23564</v>
      </c>
      <c r="D460" s="19">
        <v>1140.198793</v>
      </c>
      <c r="E460" s="23">
        <v>0.176078292</v>
      </c>
      <c r="F460" s="23">
        <v>0.10892362799999999</v>
      </c>
      <c r="G460" s="17">
        <v>0</v>
      </c>
      <c r="H460" s="17">
        <v>1</v>
      </c>
      <c r="I460" s="17">
        <v>0.73846948499999998</v>
      </c>
      <c r="J460" s="17">
        <v>0.26026787000000001</v>
      </c>
      <c r="K460" s="17">
        <v>1.2600000000000001E-3</v>
      </c>
    </row>
    <row r="461" spans="1:11" x14ac:dyDescent="0.45">
      <c r="A461" s="10" t="s">
        <v>13</v>
      </c>
      <c r="B461" s="20">
        <v>0.83</v>
      </c>
      <c r="C461" s="19">
        <v>23612</v>
      </c>
      <c r="D461" s="19">
        <v>1148.6839299999999</v>
      </c>
      <c r="E461" s="23">
        <v>0.17793040500000001</v>
      </c>
      <c r="F461" s="23">
        <v>0.10943311999999999</v>
      </c>
      <c r="G461" s="17">
        <v>0</v>
      </c>
      <c r="H461" s="17">
        <v>1</v>
      </c>
      <c r="I461" s="17">
        <v>0.73979774300000001</v>
      </c>
      <c r="J461" s="17">
        <v>0.258946493</v>
      </c>
      <c r="K461" s="17">
        <v>1.2600000000000001E-3</v>
      </c>
    </row>
    <row r="462" spans="1:11" x14ac:dyDescent="0.45">
      <c r="A462" s="10" t="s">
        <v>13</v>
      </c>
      <c r="B462" s="20">
        <v>0.83099999999999996</v>
      </c>
      <c r="C462" s="19">
        <v>23640</v>
      </c>
      <c r="D462" s="19">
        <v>1153.680445</v>
      </c>
      <c r="E462" s="23">
        <v>0.178653911</v>
      </c>
      <c r="F462" s="23">
        <v>0.110148738</v>
      </c>
      <c r="G462" s="17">
        <v>0</v>
      </c>
      <c r="H462" s="17">
        <v>1</v>
      </c>
      <c r="I462" s="17">
        <v>0.74092461399999998</v>
      </c>
      <c r="J462" s="17">
        <v>0.25782505999999999</v>
      </c>
      <c r="K462" s="17">
        <v>1.25E-3</v>
      </c>
    </row>
    <row r="463" spans="1:11" x14ac:dyDescent="0.45">
      <c r="A463" s="10" t="s">
        <v>13</v>
      </c>
      <c r="B463" s="20">
        <v>0.83199999999999996</v>
      </c>
      <c r="C463" s="19">
        <v>23667</v>
      </c>
      <c r="D463" s="19">
        <v>1158.519524</v>
      </c>
      <c r="E463" s="23">
        <v>0.17925666900000001</v>
      </c>
      <c r="F463" s="23">
        <v>0.11059912</v>
      </c>
      <c r="G463" s="17">
        <v>0</v>
      </c>
      <c r="H463" s="17">
        <v>1</v>
      </c>
      <c r="I463" s="17">
        <v>0.742220518</v>
      </c>
      <c r="J463" s="17">
        <v>0.25653541099999999</v>
      </c>
      <c r="K463" s="17">
        <v>1.24E-3</v>
      </c>
    </row>
    <row r="464" spans="1:11" x14ac:dyDescent="0.45">
      <c r="A464" s="10" t="s">
        <v>13</v>
      </c>
      <c r="B464" s="20">
        <v>0.83299999999999996</v>
      </c>
      <c r="C464" s="19">
        <v>23697</v>
      </c>
      <c r="D464" s="19">
        <v>1163.9168729999999</v>
      </c>
      <c r="E464" s="23">
        <v>0.18060881300000001</v>
      </c>
      <c r="F464" s="23">
        <v>0.111089095</v>
      </c>
      <c r="G464" s="17">
        <v>0</v>
      </c>
      <c r="H464" s="17">
        <v>1</v>
      </c>
      <c r="I464" s="17">
        <v>0.74332476999999997</v>
      </c>
      <c r="J464" s="17">
        <v>0.25543648800000002</v>
      </c>
      <c r="K464" s="17">
        <v>1.24E-3</v>
      </c>
    </row>
    <row r="465" spans="1:11" x14ac:dyDescent="0.45">
      <c r="A465" s="10" t="s">
        <v>13</v>
      </c>
      <c r="B465" s="20">
        <v>0.83399999999999996</v>
      </c>
      <c r="C465" s="19">
        <v>23724</v>
      </c>
      <c r="D465" s="19">
        <v>1168.8278439999999</v>
      </c>
      <c r="E465" s="23">
        <v>0.18232780300000001</v>
      </c>
      <c r="F465" s="23">
        <v>0.11159274600000001</v>
      </c>
      <c r="G465" s="17">
        <v>0</v>
      </c>
      <c r="H465" s="17">
        <v>1</v>
      </c>
      <c r="I465" s="17">
        <v>0.74422863500000003</v>
      </c>
      <c r="J465" s="17">
        <v>0.25453698499999999</v>
      </c>
      <c r="K465" s="17">
        <v>1.23E-3</v>
      </c>
    </row>
    <row r="466" spans="1:11" x14ac:dyDescent="0.45">
      <c r="A466" s="10" t="s">
        <v>13</v>
      </c>
      <c r="B466" s="20">
        <v>0.83499999999999996</v>
      </c>
      <c r="C466" s="19">
        <v>23748</v>
      </c>
      <c r="D466" s="19">
        <v>1173.227271</v>
      </c>
      <c r="E466" s="23">
        <v>0.183938607</v>
      </c>
      <c r="F466" s="23">
        <v>0.112061435</v>
      </c>
      <c r="G466" s="17">
        <v>0</v>
      </c>
      <c r="H466" s="17">
        <v>1</v>
      </c>
      <c r="I466" s="17">
        <v>0.74426149799999997</v>
      </c>
      <c r="J466" s="17">
        <v>0.254506856</v>
      </c>
      <c r="K466" s="17">
        <v>1.23E-3</v>
      </c>
    </row>
    <row r="467" spans="1:11" x14ac:dyDescent="0.45">
      <c r="A467" s="10" t="s">
        <v>13</v>
      </c>
      <c r="B467" s="20">
        <v>0.83599999999999997</v>
      </c>
      <c r="C467" s="19">
        <v>23765</v>
      </c>
      <c r="D467" s="19">
        <v>1176.3546940000001</v>
      </c>
      <c r="E467" s="23">
        <v>0.18396602100000001</v>
      </c>
      <c r="F467" s="23">
        <v>0.112491856</v>
      </c>
      <c r="G467" s="17">
        <v>0</v>
      </c>
      <c r="H467" s="17">
        <v>1</v>
      </c>
      <c r="I467" s="17">
        <v>0.74511659600000002</v>
      </c>
      <c r="J467" s="17">
        <v>0.253655876</v>
      </c>
      <c r="K467" s="17">
        <v>1.23E-3</v>
      </c>
    </row>
    <row r="468" spans="1:11" x14ac:dyDescent="0.45">
      <c r="A468" s="10" t="s">
        <v>13</v>
      </c>
      <c r="B468" s="20">
        <v>0.83699999999999997</v>
      </c>
      <c r="C468" s="19">
        <v>23807</v>
      </c>
      <c r="D468" s="19">
        <v>1184.084926</v>
      </c>
      <c r="E468" s="23">
        <v>0.18490116600000001</v>
      </c>
      <c r="F468" s="23">
        <v>0.11269599900000001</v>
      </c>
      <c r="G468" s="17">
        <v>0</v>
      </c>
      <c r="H468" s="17">
        <v>1</v>
      </c>
      <c r="I468" s="17">
        <v>0.74593740399999997</v>
      </c>
      <c r="J468" s="17">
        <v>0.25283902200000002</v>
      </c>
      <c r="K468" s="17">
        <v>1.2199999999999999E-3</v>
      </c>
    </row>
    <row r="469" spans="1:11" x14ac:dyDescent="0.45">
      <c r="A469" s="10" t="s">
        <v>13</v>
      </c>
      <c r="B469" s="20">
        <v>0.83799999999999997</v>
      </c>
      <c r="C469" s="19">
        <v>23839</v>
      </c>
      <c r="D469" s="19">
        <v>1190.03892</v>
      </c>
      <c r="E469" s="23">
        <v>0.186844867</v>
      </c>
      <c r="F469" s="23">
        <v>0.113515852</v>
      </c>
      <c r="G469" s="17">
        <v>0</v>
      </c>
      <c r="H469" s="17">
        <v>1</v>
      </c>
      <c r="I469" s="17">
        <v>0.74619376500000001</v>
      </c>
      <c r="J469" s="17">
        <v>0.25258582800000001</v>
      </c>
      <c r="K469" s="17">
        <v>1.2199999999999999E-3</v>
      </c>
    </row>
    <row r="470" spans="1:11" x14ac:dyDescent="0.45">
      <c r="A470" s="10" t="s">
        <v>13</v>
      </c>
      <c r="B470" s="20">
        <v>0.83899999999999997</v>
      </c>
      <c r="C470" s="19">
        <v>23864</v>
      </c>
      <c r="D470" s="19">
        <v>1194.7569149999999</v>
      </c>
      <c r="E470" s="23">
        <v>0.18984525999999999</v>
      </c>
      <c r="F470" s="23">
        <v>0.113903931</v>
      </c>
      <c r="G470" s="17">
        <v>0</v>
      </c>
      <c r="H470" s="17">
        <v>1</v>
      </c>
      <c r="I470" s="17">
        <v>0.74668430200000002</v>
      </c>
      <c r="J470" s="17">
        <v>0.25209908800000003</v>
      </c>
      <c r="K470" s="17">
        <v>1.2199999999999999E-3</v>
      </c>
    </row>
    <row r="471" spans="1:11" x14ac:dyDescent="0.45">
      <c r="A471" s="10" t="s">
        <v>13</v>
      </c>
      <c r="B471" s="20">
        <v>0.84</v>
      </c>
      <c r="C471" s="19">
        <v>23883</v>
      </c>
      <c r="D471" s="19">
        <v>1198.3662260000001</v>
      </c>
      <c r="E471" s="23">
        <v>0.19048409099999999</v>
      </c>
      <c r="F471" s="23">
        <v>0.114533988</v>
      </c>
      <c r="G471" s="17">
        <v>0</v>
      </c>
      <c r="H471" s="17">
        <v>1</v>
      </c>
      <c r="I471" s="17">
        <v>0.74722600100000003</v>
      </c>
      <c r="J471" s="17">
        <v>0.25156009699999998</v>
      </c>
      <c r="K471" s="17">
        <v>1.2099999999999999E-3</v>
      </c>
    </row>
    <row r="472" spans="1:11" x14ac:dyDescent="0.45">
      <c r="A472" s="10" t="s">
        <v>13</v>
      </c>
      <c r="B472" s="20">
        <v>0.84099999999999997</v>
      </c>
      <c r="C472" s="19">
        <v>23920</v>
      </c>
      <c r="D472" s="19">
        <v>1205.4527230000001</v>
      </c>
      <c r="E472" s="23">
        <v>0.19205650599999999</v>
      </c>
      <c r="F472" s="23">
        <v>0.11482593000000001</v>
      </c>
      <c r="G472" s="17">
        <v>0</v>
      </c>
      <c r="H472" s="17">
        <v>1</v>
      </c>
      <c r="I472" s="17">
        <v>0.74876708199999997</v>
      </c>
      <c r="J472" s="17">
        <v>0.25002653899999999</v>
      </c>
      <c r="K472" s="17">
        <v>1.2099999999999999E-3</v>
      </c>
    </row>
    <row r="473" spans="1:11" x14ac:dyDescent="0.45">
      <c r="A473" s="10" t="s">
        <v>13</v>
      </c>
      <c r="B473" s="20">
        <v>0.84199999999999997</v>
      </c>
      <c r="C473" s="19">
        <v>23953</v>
      </c>
      <c r="D473" s="19">
        <v>1211.8059410000001</v>
      </c>
      <c r="E473" s="23">
        <v>0.193430145</v>
      </c>
      <c r="F473" s="23">
        <v>0.115532308</v>
      </c>
      <c r="G473" s="17">
        <v>0</v>
      </c>
      <c r="H473" s="17">
        <v>1</v>
      </c>
      <c r="I473" s="17">
        <v>0.750205075</v>
      </c>
      <c r="J473" s="17">
        <v>0.24859559000000001</v>
      </c>
      <c r="K473" s="17">
        <v>1.1999999999999999E-3</v>
      </c>
    </row>
    <row r="474" spans="1:11" x14ac:dyDescent="0.45">
      <c r="A474" s="10" t="s">
        <v>13</v>
      </c>
      <c r="B474" s="20">
        <v>0.84299999999999997</v>
      </c>
      <c r="C474" s="19">
        <v>23964</v>
      </c>
      <c r="D474" s="19">
        <v>1213.955042</v>
      </c>
      <c r="E474" s="23">
        <v>0.19587874999999999</v>
      </c>
      <c r="F474" s="23">
        <v>0.116053502</v>
      </c>
      <c r="G474" s="17">
        <v>0</v>
      </c>
      <c r="H474" s="17">
        <v>1</v>
      </c>
      <c r="I474" s="17">
        <v>0.75026592800000003</v>
      </c>
      <c r="J474" s="17">
        <v>0.24853584200000001</v>
      </c>
      <c r="K474" s="17">
        <v>1.1999999999999999E-3</v>
      </c>
    </row>
    <row r="475" spans="1:11" x14ac:dyDescent="0.45">
      <c r="A475" s="10" t="s">
        <v>13</v>
      </c>
      <c r="B475" s="20">
        <v>0.84399999999999997</v>
      </c>
      <c r="C475" s="19">
        <v>24004</v>
      </c>
      <c r="D475" s="19">
        <v>1221.7987900000001</v>
      </c>
      <c r="E475" s="23">
        <v>0.19670787200000001</v>
      </c>
      <c r="F475" s="23">
        <v>0.116420315</v>
      </c>
      <c r="G475" s="17">
        <v>0</v>
      </c>
      <c r="H475" s="17">
        <v>1</v>
      </c>
      <c r="I475" s="17">
        <v>0.75184382699999996</v>
      </c>
      <c r="J475" s="17">
        <v>0.246965514</v>
      </c>
      <c r="K475" s="17">
        <v>1.1900000000000001E-3</v>
      </c>
    </row>
    <row r="476" spans="1:11" x14ac:dyDescent="0.45">
      <c r="A476" s="10" t="s">
        <v>13</v>
      </c>
      <c r="B476" s="20">
        <v>0.84499999999999997</v>
      </c>
      <c r="C476" s="19">
        <v>24031</v>
      </c>
      <c r="D476" s="19">
        <v>1227.1245630000001</v>
      </c>
      <c r="E476" s="23">
        <v>0.19800891400000001</v>
      </c>
      <c r="F476" s="23">
        <v>0.117072148</v>
      </c>
      <c r="G476" s="17">
        <v>0</v>
      </c>
      <c r="H476" s="17">
        <v>1</v>
      </c>
      <c r="I476" s="17">
        <v>0.75303215199999995</v>
      </c>
      <c r="J476" s="17">
        <v>0.24578308500000001</v>
      </c>
      <c r="K476" s="17">
        <v>1.1800000000000001E-3</v>
      </c>
    </row>
    <row r="477" spans="1:11" x14ac:dyDescent="0.45">
      <c r="A477" s="10" t="s">
        <v>13</v>
      </c>
      <c r="B477" s="20">
        <v>0.84599999999999997</v>
      </c>
      <c r="C477" s="19">
        <v>24065</v>
      </c>
      <c r="D477" s="19">
        <v>1233.8994359999999</v>
      </c>
      <c r="E477" s="23">
        <v>0.20004952100000001</v>
      </c>
      <c r="F477" s="23">
        <v>0.117677503</v>
      </c>
      <c r="G477" s="17">
        <v>0</v>
      </c>
      <c r="H477" s="17">
        <v>1</v>
      </c>
      <c r="I477" s="17">
        <v>0.75413045899999998</v>
      </c>
      <c r="J477" s="17">
        <v>0.24469004699999999</v>
      </c>
      <c r="K477" s="17">
        <v>1.1800000000000001E-3</v>
      </c>
    </row>
    <row r="478" spans="1:11" x14ac:dyDescent="0.45">
      <c r="A478" s="10" t="s">
        <v>13</v>
      </c>
      <c r="B478" s="20">
        <v>0.84699999999999998</v>
      </c>
      <c r="C478" s="19">
        <v>24091</v>
      </c>
      <c r="D478" s="19">
        <v>1239.111611</v>
      </c>
      <c r="E478" s="23">
        <v>0.201023796</v>
      </c>
      <c r="F478" s="23">
        <v>0.118275875</v>
      </c>
      <c r="G478" s="17">
        <v>0</v>
      </c>
      <c r="H478" s="17">
        <v>1</v>
      </c>
      <c r="I478" s="17">
        <v>0.75493474500000002</v>
      </c>
      <c r="J478" s="17">
        <v>0.243889619</v>
      </c>
      <c r="K478" s="17">
        <v>1.1800000000000001E-3</v>
      </c>
    </row>
    <row r="479" spans="1:11" x14ac:dyDescent="0.45">
      <c r="A479" s="10" t="s">
        <v>13</v>
      </c>
      <c r="B479" s="20">
        <v>0.84799999999999998</v>
      </c>
      <c r="C479" s="19">
        <v>24121</v>
      </c>
      <c r="D479" s="19">
        <v>1245.169605</v>
      </c>
      <c r="E479" s="23">
        <v>0.202514687</v>
      </c>
      <c r="F479" s="23">
        <v>0.118629391</v>
      </c>
      <c r="G479" s="17">
        <v>0</v>
      </c>
      <c r="H479" s="17">
        <v>1</v>
      </c>
      <c r="I479" s="17">
        <v>0.75544219400000001</v>
      </c>
      <c r="J479" s="17">
        <v>0.24338511600000001</v>
      </c>
      <c r="K479" s="17">
        <v>1.17E-3</v>
      </c>
    </row>
    <row r="480" spans="1:11" x14ac:dyDescent="0.45">
      <c r="A480" s="10" t="s">
        <v>13</v>
      </c>
      <c r="B480" s="20">
        <v>0.84899999999999998</v>
      </c>
      <c r="C480" s="19">
        <v>24142</v>
      </c>
      <c r="D480" s="19">
        <v>1249.4359340000001</v>
      </c>
      <c r="E480" s="23">
        <v>0.20330172099999999</v>
      </c>
      <c r="F480" s="23">
        <v>0.119360312</v>
      </c>
      <c r="G480" s="17">
        <v>0</v>
      </c>
      <c r="H480" s="17">
        <v>1</v>
      </c>
      <c r="I480" s="17">
        <v>0.75610984199999998</v>
      </c>
      <c r="J480" s="17">
        <v>0.24272075800000001</v>
      </c>
      <c r="K480" s="17">
        <v>1.17E-3</v>
      </c>
    </row>
    <row r="481" spans="1:11" x14ac:dyDescent="0.45">
      <c r="A481" s="10" t="s">
        <v>13</v>
      </c>
      <c r="B481" s="20">
        <v>0.85</v>
      </c>
      <c r="C481" s="19">
        <v>24164</v>
      </c>
      <c r="D481" s="19">
        <v>1253.91365</v>
      </c>
      <c r="E481" s="23">
        <v>0.20444304499999999</v>
      </c>
      <c r="F481" s="23">
        <v>0.119650942</v>
      </c>
      <c r="G481" s="17">
        <v>0</v>
      </c>
      <c r="H481" s="17">
        <v>1</v>
      </c>
      <c r="I481" s="17">
        <v>0.75688629299999999</v>
      </c>
      <c r="J481" s="17">
        <v>0.24194803000000001</v>
      </c>
      <c r="K481" s="17">
        <v>1.17E-3</v>
      </c>
    </row>
    <row r="482" spans="1:11" x14ac:dyDescent="0.45">
      <c r="A482" s="10" t="s">
        <v>13</v>
      </c>
      <c r="B482" s="20">
        <v>0.85099999999999998</v>
      </c>
      <c r="C482" s="19">
        <v>24196</v>
      </c>
      <c r="D482" s="19">
        <v>1260.4591889999999</v>
      </c>
      <c r="E482" s="23">
        <v>0.20501594100000001</v>
      </c>
      <c r="F482" s="23">
        <v>0.119954611</v>
      </c>
      <c r="G482" s="17">
        <v>0</v>
      </c>
      <c r="H482" s="17">
        <v>1</v>
      </c>
      <c r="I482" s="17">
        <v>0.75819466800000002</v>
      </c>
      <c r="J482" s="17">
        <v>0.24064592800000001</v>
      </c>
      <c r="K482" s="17">
        <v>1.16E-3</v>
      </c>
    </row>
    <row r="483" spans="1:11" x14ac:dyDescent="0.45">
      <c r="A483" s="10" t="s">
        <v>13</v>
      </c>
      <c r="B483" s="20">
        <v>0.85299999999999998</v>
      </c>
      <c r="C483" s="19">
        <v>24263</v>
      </c>
      <c r="D483" s="19">
        <v>1274.2001299999999</v>
      </c>
      <c r="E483" s="23">
        <v>0.205088666</v>
      </c>
      <c r="F483" s="23">
        <v>0.121029819</v>
      </c>
      <c r="G483" s="17">
        <v>0</v>
      </c>
      <c r="H483" s="17">
        <v>1</v>
      </c>
      <c r="I483" s="17">
        <v>0.76125890600000001</v>
      </c>
      <c r="J483" s="17">
        <v>0.23759638199999999</v>
      </c>
      <c r="K483" s="17">
        <v>1.14E-3</v>
      </c>
    </row>
    <row r="484" spans="1:11" x14ac:dyDescent="0.45">
      <c r="A484" s="10" t="s">
        <v>13</v>
      </c>
      <c r="B484" s="20">
        <v>0.85399999999999998</v>
      </c>
      <c r="C484" s="19">
        <v>24284</v>
      </c>
      <c r="D484" s="19">
        <v>1278.523659</v>
      </c>
      <c r="E484" s="23">
        <v>0.206766638</v>
      </c>
      <c r="F484" s="23">
        <v>0.122199527</v>
      </c>
      <c r="G484" s="17">
        <v>0</v>
      </c>
      <c r="H484" s="17">
        <v>1</v>
      </c>
      <c r="I484" s="17">
        <v>0.761725973</v>
      </c>
      <c r="J484" s="17">
        <v>0.23713173600000001</v>
      </c>
      <c r="K484" s="17">
        <v>1.14E-3</v>
      </c>
    </row>
    <row r="485" spans="1:11" x14ac:dyDescent="0.45">
      <c r="A485" s="10" t="s">
        <v>13</v>
      </c>
      <c r="B485" s="20">
        <v>0.85499999999999998</v>
      </c>
      <c r="C485" s="19">
        <v>24302</v>
      </c>
      <c r="D485" s="19">
        <v>1282.259006</v>
      </c>
      <c r="E485" s="23">
        <v>0.20751929299999999</v>
      </c>
      <c r="F485" s="23">
        <v>0.122670397</v>
      </c>
      <c r="G485" s="17">
        <v>0</v>
      </c>
      <c r="H485" s="17">
        <v>1</v>
      </c>
      <c r="I485" s="17">
        <v>0.76246757099999996</v>
      </c>
      <c r="J485" s="17">
        <v>0.23639369299999999</v>
      </c>
      <c r="K485" s="17">
        <v>1.14E-3</v>
      </c>
    </row>
    <row r="486" spans="1:11" x14ac:dyDescent="0.45">
      <c r="A486" s="10" t="s">
        <v>13</v>
      </c>
      <c r="B486" s="20">
        <v>0.85599999999999998</v>
      </c>
      <c r="C486" s="19">
        <v>24349</v>
      </c>
      <c r="D486" s="19">
        <v>1292.0414330000001</v>
      </c>
      <c r="E486" s="23">
        <v>0.20813674500000001</v>
      </c>
      <c r="F486" s="23">
        <v>0.123029438</v>
      </c>
      <c r="G486" s="17">
        <v>0</v>
      </c>
      <c r="H486" s="17">
        <v>1</v>
      </c>
      <c r="I486" s="17">
        <v>0.76458036100000004</v>
      </c>
      <c r="J486" s="17">
        <v>0.23429103200000001</v>
      </c>
      <c r="K486" s="17">
        <v>1.1299999999999999E-3</v>
      </c>
    </row>
    <row r="487" spans="1:11" x14ac:dyDescent="0.45">
      <c r="A487" s="10" t="s">
        <v>13</v>
      </c>
      <c r="B487" s="20">
        <v>0.85699999999999998</v>
      </c>
      <c r="C487" s="19">
        <v>24375</v>
      </c>
      <c r="D487" s="19">
        <v>1297.474369</v>
      </c>
      <c r="E487" s="23">
        <v>0.20899969900000001</v>
      </c>
      <c r="F487" s="23">
        <v>0.123943101</v>
      </c>
      <c r="G487" s="17">
        <v>0</v>
      </c>
      <c r="H487" s="17">
        <v>1</v>
      </c>
      <c r="I487" s="17">
        <v>0.76562902799999999</v>
      </c>
      <c r="J487" s="17">
        <v>0.233247393</v>
      </c>
      <c r="K487" s="17">
        <v>1.1199999999999999E-3</v>
      </c>
    </row>
    <row r="488" spans="1:11" x14ac:dyDescent="0.45">
      <c r="A488" s="10" t="s">
        <v>13</v>
      </c>
      <c r="B488" s="20">
        <v>0.85799999999999998</v>
      </c>
      <c r="C488" s="19">
        <v>24398</v>
      </c>
      <c r="D488" s="19">
        <v>1302.289935</v>
      </c>
      <c r="E488" s="23">
        <v>0.20984412299999999</v>
      </c>
      <c r="F488" s="23">
        <v>0.124329883</v>
      </c>
      <c r="G488" s="17">
        <v>0</v>
      </c>
      <c r="H488" s="17">
        <v>1</v>
      </c>
      <c r="I488" s="17">
        <v>0.76568591200000002</v>
      </c>
      <c r="J488" s="17">
        <v>0.233192451</v>
      </c>
      <c r="K488" s="17">
        <v>1.1199999999999999E-3</v>
      </c>
    </row>
    <row r="489" spans="1:11" x14ac:dyDescent="0.45">
      <c r="A489" s="10" t="s">
        <v>13</v>
      </c>
      <c r="B489" s="20">
        <v>0.85899999999999999</v>
      </c>
      <c r="C489" s="19">
        <v>24411</v>
      </c>
      <c r="D489" s="19">
        <v>1305.032299</v>
      </c>
      <c r="E489" s="23">
        <v>0.210951112</v>
      </c>
      <c r="F489" s="23">
        <v>0.12464881</v>
      </c>
      <c r="G489" s="17">
        <v>0</v>
      </c>
      <c r="H489" s="17">
        <v>1</v>
      </c>
      <c r="I489" s="17">
        <v>0.76624126000000004</v>
      </c>
      <c r="J489" s="17">
        <v>0.232639762</v>
      </c>
      <c r="K489" s="17">
        <v>1.1199999999999999E-3</v>
      </c>
    </row>
    <row r="490" spans="1:11" x14ac:dyDescent="0.45">
      <c r="A490" s="10" t="s">
        <v>13</v>
      </c>
      <c r="B490" s="20">
        <v>0.86</v>
      </c>
      <c r="C490" s="19">
        <v>24463</v>
      </c>
      <c r="D490" s="19">
        <v>1316.0066179999999</v>
      </c>
      <c r="E490" s="23">
        <v>0.211306413</v>
      </c>
      <c r="F490" s="23">
        <v>0.124831356</v>
      </c>
      <c r="G490" s="17">
        <v>0</v>
      </c>
      <c r="H490" s="17">
        <v>1</v>
      </c>
      <c r="I490" s="17">
        <v>0.76832119600000004</v>
      </c>
      <c r="J490" s="17">
        <v>0.230569782</v>
      </c>
      <c r="K490" s="17">
        <v>1.1100000000000001E-3</v>
      </c>
    </row>
    <row r="491" spans="1:11" x14ac:dyDescent="0.45">
      <c r="A491" s="10" t="s">
        <v>13</v>
      </c>
      <c r="B491" s="20">
        <v>0.86099999999999999</v>
      </c>
      <c r="C491" s="19">
        <v>24477</v>
      </c>
      <c r="D491" s="19">
        <v>1318.984829</v>
      </c>
      <c r="E491" s="23">
        <v>0.214525246</v>
      </c>
      <c r="F491" s="23">
        <v>0.12555466800000001</v>
      </c>
      <c r="G491" s="17">
        <v>0</v>
      </c>
      <c r="H491" s="17">
        <v>1</v>
      </c>
      <c r="I491" s="17">
        <v>0.76864822300000002</v>
      </c>
      <c r="J491" s="17">
        <v>0.23024463000000001</v>
      </c>
      <c r="K491" s="17">
        <v>1.1100000000000001E-3</v>
      </c>
    </row>
    <row r="492" spans="1:11" x14ac:dyDescent="0.45">
      <c r="A492" s="10" t="s">
        <v>13</v>
      </c>
      <c r="B492" s="20">
        <v>0.86199999999999999</v>
      </c>
      <c r="C492" s="19">
        <v>24503</v>
      </c>
      <c r="D492" s="19">
        <v>1324.567937</v>
      </c>
      <c r="E492" s="23">
        <v>0.21483782800000001</v>
      </c>
      <c r="F492" s="23">
        <v>0.12664848100000001</v>
      </c>
      <c r="G492" s="17">
        <v>0</v>
      </c>
      <c r="H492" s="17">
        <v>1</v>
      </c>
      <c r="I492" s="17">
        <v>0.769631976</v>
      </c>
      <c r="J492" s="17">
        <v>0.22926558399999999</v>
      </c>
      <c r="K492" s="17">
        <v>1.1000000000000001E-3</v>
      </c>
    </row>
    <row r="493" spans="1:11" x14ac:dyDescent="0.45">
      <c r="A493" s="10" t="s">
        <v>13</v>
      </c>
      <c r="B493" s="20">
        <v>0.86299999999999999</v>
      </c>
      <c r="C493" s="19">
        <v>24538</v>
      </c>
      <c r="D493" s="19">
        <v>1332.106927</v>
      </c>
      <c r="E493" s="23">
        <v>0.21653730700000001</v>
      </c>
      <c r="F493" s="23">
        <v>0.12713590399999999</v>
      </c>
      <c r="G493" s="17">
        <v>0</v>
      </c>
      <c r="H493" s="17">
        <v>1</v>
      </c>
      <c r="I493" s="17">
        <v>0.77089644999999996</v>
      </c>
      <c r="J493" s="17">
        <v>0.22800725199999999</v>
      </c>
      <c r="K493" s="17">
        <v>1.1000000000000001E-3</v>
      </c>
    </row>
    <row r="494" spans="1:11" x14ac:dyDescent="0.45">
      <c r="A494" s="10" t="s">
        <v>13</v>
      </c>
      <c r="B494" s="20">
        <v>0.86399999999999999</v>
      </c>
      <c r="C494" s="19">
        <v>24577</v>
      </c>
      <c r="D494" s="19">
        <v>1340.580526</v>
      </c>
      <c r="E494" s="23">
        <v>0.21873151800000001</v>
      </c>
      <c r="F494" s="23">
        <v>0.12789413799999999</v>
      </c>
      <c r="G494" s="17">
        <v>0</v>
      </c>
      <c r="H494" s="17">
        <v>1</v>
      </c>
      <c r="I494" s="17">
        <v>0.77225273800000005</v>
      </c>
      <c r="J494" s="17">
        <v>0.22665776900000001</v>
      </c>
      <c r="K494" s="17">
        <v>1.09E-3</v>
      </c>
    </row>
    <row r="495" spans="1:11" x14ac:dyDescent="0.45">
      <c r="A495" s="10" t="s">
        <v>13</v>
      </c>
      <c r="B495" s="20">
        <v>0.86499999999999999</v>
      </c>
      <c r="C495" s="19">
        <v>24601</v>
      </c>
      <c r="D495" s="19">
        <v>1345.8456309999999</v>
      </c>
      <c r="E495" s="23">
        <v>0.22024996599999999</v>
      </c>
      <c r="F495" s="23">
        <v>0.128459452</v>
      </c>
      <c r="G495" s="17">
        <v>0</v>
      </c>
      <c r="H495" s="17">
        <v>1</v>
      </c>
      <c r="I495" s="17">
        <v>0.77295225499999998</v>
      </c>
      <c r="J495" s="17">
        <v>0.22596168699999999</v>
      </c>
      <c r="K495" s="17">
        <v>1.09E-3</v>
      </c>
    </row>
    <row r="496" spans="1:11" x14ac:dyDescent="0.45">
      <c r="A496" s="10" t="s">
        <v>13</v>
      </c>
      <c r="B496" s="20">
        <v>0.86599999999999999</v>
      </c>
      <c r="C496" s="19">
        <v>24626</v>
      </c>
      <c r="D496" s="19">
        <v>1351.3617059999999</v>
      </c>
      <c r="E496" s="23">
        <v>0.221282116</v>
      </c>
      <c r="F496" s="23">
        <v>0.128811969</v>
      </c>
      <c r="G496" s="17">
        <v>0</v>
      </c>
      <c r="H496" s="17">
        <v>1</v>
      </c>
      <c r="I496" s="17">
        <v>0.77389113099999995</v>
      </c>
      <c r="J496" s="17">
        <v>0.22502741700000001</v>
      </c>
      <c r="K496" s="17">
        <v>1.08E-3</v>
      </c>
    </row>
    <row r="497" spans="1:11" x14ac:dyDescent="0.45">
      <c r="A497" s="10" t="s">
        <v>13</v>
      </c>
      <c r="B497" s="20">
        <v>0.86699999999999999</v>
      </c>
      <c r="C497" s="19">
        <v>24652</v>
      </c>
      <c r="D497" s="19">
        <v>1357.1236960000001</v>
      </c>
      <c r="E497" s="23">
        <v>0.22161499200000001</v>
      </c>
      <c r="F497" s="23">
        <v>0.12976922699999999</v>
      </c>
      <c r="G497" s="17">
        <v>0</v>
      </c>
      <c r="H497" s="17">
        <v>1</v>
      </c>
      <c r="I497" s="17">
        <v>0.77493444199999995</v>
      </c>
      <c r="J497" s="17">
        <v>0.223989096</v>
      </c>
      <c r="K497" s="17">
        <v>1.08E-3</v>
      </c>
    </row>
    <row r="498" spans="1:11" x14ac:dyDescent="0.45">
      <c r="A498" s="10" t="s">
        <v>13</v>
      </c>
      <c r="B498" s="20">
        <v>0.86799999999999999</v>
      </c>
      <c r="C498" s="19">
        <v>24674</v>
      </c>
      <c r="D498" s="19">
        <v>1362.003148</v>
      </c>
      <c r="E498" s="23">
        <v>0.22179327700000001</v>
      </c>
      <c r="F498" s="23">
        <v>0.130155883</v>
      </c>
      <c r="G498" s="17">
        <v>0</v>
      </c>
      <c r="H498" s="17">
        <v>1</v>
      </c>
      <c r="I498" s="17">
        <v>0.77588283599999996</v>
      </c>
      <c r="J498" s="17">
        <v>0.22304523800000001</v>
      </c>
      <c r="K498" s="17">
        <v>1.07E-3</v>
      </c>
    </row>
    <row r="499" spans="1:11" x14ac:dyDescent="0.45">
      <c r="A499" s="10" t="s">
        <v>13</v>
      </c>
      <c r="B499" s="20">
        <v>0.86899999999999999</v>
      </c>
      <c r="C499" s="19">
        <v>24712</v>
      </c>
      <c r="D499" s="19">
        <v>1370.4444309999999</v>
      </c>
      <c r="E499" s="23">
        <v>0.22269646200000001</v>
      </c>
      <c r="F499" s="23">
        <v>0.13086721000000001</v>
      </c>
      <c r="G499" s="17">
        <v>0</v>
      </c>
      <c r="H499" s="17">
        <v>1</v>
      </c>
      <c r="I499" s="17">
        <v>0.77740677199999997</v>
      </c>
      <c r="J499" s="17">
        <v>0.221528789</v>
      </c>
      <c r="K499" s="17">
        <v>1.06E-3</v>
      </c>
    </row>
    <row r="500" spans="1:11" x14ac:dyDescent="0.45">
      <c r="A500" s="10" t="s">
        <v>13</v>
      </c>
      <c r="B500" s="20">
        <v>0.87</v>
      </c>
      <c r="C500" s="19">
        <v>24745</v>
      </c>
      <c r="D500" s="19">
        <v>1377.8083079999999</v>
      </c>
      <c r="E500" s="23">
        <v>0.22556188199999999</v>
      </c>
      <c r="F500" s="23">
        <v>0.13153710499999999</v>
      </c>
      <c r="G500" s="17">
        <v>0</v>
      </c>
      <c r="H500" s="17">
        <v>1</v>
      </c>
      <c r="I500" s="17">
        <v>0.777852447</v>
      </c>
      <c r="J500" s="17">
        <v>0.22108598500000001</v>
      </c>
      <c r="K500" s="17">
        <v>1.06E-3</v>
      </c>
    </row>
    <row r="501" spans="1:11" x14ac:dyDescent="0.45">
      <c r="A501" s="10" t="s">
        <v>13</v>
      </c>
      <c r="B501" s="20">
        <v>0.871</v>
      </c>
      <c r="C501" s="19">
        <v>24776</v>
      </c>
      <c r="D501" s="19">
        <v>1384.823742</v>
      </c>
      <c r="E501" s="23">
        <v>0.22691478800000001</v>
      </c>
      <c r="F501" s="23">
        <v>0.132023534</v>
      </c>
      <c r="G501" s="17">
        <v>0</v>
      </c>
      <c r="H501" s="17">
        <v>1</v>
      </c>
      <c r="I501" s="17">
        <v>0.77915679000000004</v>
      </c>
      <c r="J501" s="17">
        <v>0.21978793799999999</v>
      </c>
      <c r="K501" s="17">
        <v>1.06E-3</v>
      </c>
    </row>
    <row r="502" spans="1:11" x14ac:dyDescent="0.45">
      <c r="A502" s="10" t="s">
        <v>13</v>
      </c>
      <c r="B502" s="20">
        <v>0.872</v>
      </c>
      <c r="C502" s="19">
        <v>24804</v>
      </c>
      <c r="D502" s="19">
        <v>1391.267243</v>
      </c>
      <c r="E502" s="23">
        <v>0.231772861</v>
      </c>
      <c r="F502" s="23">
        <v>0.132937533</v>
      </c>
      <c r="G502" s="17">
        <v>0</v>
      </c>
      <c r="H502" s="17">
        <v>1</v>
      </c>
      <c r="I502" s="17">
        <v>0.77995601400000003</v>
      </c>
      <c r="J502" s="17">
        <v>0.21899301199999999</v>
      </c>
      <c r="K502" s="17">
        <v>1.0499999999999999E-3</v>
      </c>
    </row>
    <row r="503" spans="1:11" x14ac:dyDescent="0.45">
      <c r="A503" s="10" t="s">
        <v>13</v>
      </c>
      <c r="B503" s="20">
        <v>0.873</v>
      </c>
      <c r="C503" s="19">
        <v>24826</v>
      </c>
      <c r="D503" s="19">
        <v>1396.3839499999999</v>
      </c>
      <c r="E503" s="23">
        <v>0.23257762100000001</v>
      </c>
      <c r="F503" s="23">
        <v>0.13342147900000001</v>
      </c>
      <c r="G503" s="17">
        <v>0</v>
      </c>
      <c r="H503" s="17">
        <v>1</v>
      </c>
      <c r="I503" s="17">
        <v>0.78079060300000003</v>
      </c>
      <c r="J503" s="17">
        <v>0.21816241</v>
      </c>
      <c r="K503" s="17">
        <v>1.0499999999999999E-3</v>
      </c>
    </row>
    <row r="504" spans="1:11" x14ac:dyDescent="0.45">
      <c r="A504" s="10" t="s">
        <v>13</v>
      </c>
      <c r="B504" s="20">
        <v>0.874</v>
      </c>
      <c r="C504" s="19">
        <v>24859</v>
      </c>
      <c r="D504" s="19">
        <v>1404.1062030000001</v>
      </c>
      <c r="E504" s="23">
        <v>0.23450969399999999</v>
      </c>
      <c r="F504" s="23">
        <v>0.1337709</v>
      </c>
      <c r="G504" s="17">
        <v>0</v>
      </c>
      <c r="H504" s="17">
        <v>1</v>
      </c>
      <c r="I504" s="17">
        <v>0.78198921499999996</v>
      </c>
      <c r="J504" s="17">
        <v>0.216970408</v>
      </c>
      <c r="K504" s="17">
        <v>1.0399999999999999E-3</v>
      </c>
    </row>
    <row r="505" spans="1:11" x14ac:dyDescent="0.45">
      <c r="A505" s="10" t="s">
        <v>13</v>
      </c>
      <c r="B505" s="20">
        <v>0.875</v>
      </c>
      <c r="C505" s="19">
        <v>24885</v>
      </c>
      <c r="D505" s="19">
        <v>1410.2159670000001</v>
      </c>
      <c r="E505" s="23">
        <v>0.23637804900000001</v>
      </c>
      <c r="F505" s="23">
        <v>0.13484930000000001</v>
      </c>
      <c r="G505" s="17">
        <v>0</v>
      </c>
      <c r="H505" s="17">
        <v>1</v>
      </c>
      <c r="I505" s="17">
        <v>0.78258080100000005</v>
      </c>
      <c r="J505" s="17">
        <v>0.21638266</v>
      </c>
      <c r="K505" s="17">
        <v>1.0399999999999999E-3</v>
      </c>
    </row>
    <row r="506" spans="1:11" x14ac:dyDescent="0.45">
      <c r="A506" s="10" t="s">
        <v>13</v>
      </c>
      <c r="B506" s="20">
        <v>0.876</v>
      </c>
      <c r="C506" s="19">
        <v>24914</v>
      </c>
      <c r="D506" s="19">
        <v>1417.0906130000001</v>
      </c>
      <c r="E506" s="23">
        <v>0.237754301</v>
      </c>
      <c r="F506" s="23">
        <v>0.13551545500000001</v>
      </c>
      <c r="G506" s="17">
        <v>0</v>
      </c>
      <c r="H506" s="17">
        <v>1</v>
      </c>
      <c r="I506" s="17">
        <v>0.783673803</v>
      </c>
      <c r="J506" s="17">
        <v>0.21529491000000001</v>
      </c>
      <c r="K506" s="17">
        <v>1.0300000000000001E-3</v>
      </c>
    </row>
    <row r="507" spans="1:11" x14ac:dyDescent="0.45">
      <c r="A507" s="10" t="s">
        <v>13</v>
      </c>
      <c r="B507" s="20">
        <v>0.877</v>
      </c>
      <c r="C507" s="19">
        <v>24947</v>
      </c>
      <c r="D507" s="19">
        <v>1424.938744</v>
      </c>
      <c r="E507" s="23">
        <v>0.237822169</v>
      </c>
      <c r="F507" s="23">
        <v>0.135986833</v>
      </c>
      <c r="G507" s="17">
        <v>0</v>
      </c>
      <c r="H507" s="17">
        <v>1</v>
      </c>
      <c r="I507" s="17">
        <v>0.78507524900000003</v>
      </c>
      <c r="J507" s="17">
        <v>0.21390014500000001</v>
      </c>
      <c r="K507" s="17">
        <v>1.0200000000000001E-3</v>
      </c>
    </row>
    <row r="508" spans="1:11" x14ac:dyDescent="0.45">
      <c r="A508" s="10" t="s">
        <v>13</v>
      </c>
      <c r="B508" s="20">
        <v>0.878</v>
      </c>
      <c r="C508" s="19">
        <v>24970</v>
      </c>
      <c r="D508" s="19">
        <v>1430.4204609999999</v>
      </c>
      <c r="E508" s="23">
        <v>0.238398798</v>
      </c>
      <c r="F508" s="23">
        <v>0.136521955</v>
      </c>
      <c r="G508" s="17">
        <v>0</v>
      </c>
      <c r="H508" s="17">
        <v>1</v>
      </c>
      <c r="I508" s="17">
        <v>0.78585616400000002</v>
      </c>
      <c r="J508" s="17">
        <v>0.213123057</v>
      </c>
      <c r="K508" s="17">
        <v>1.0200000000000001E-3</v>
      </c>
    </row>
    <row r="509" spans="1:11" x14ac:dyDescent="0.45">
      <c r="A509" s="10" t="s">
        <v>13</v>
      </c>
      <c r="B509" s="20">
        <v>0.879</v>
      </c>
      <c r="C509" s="19">
        <v>24997</v>
      </c>
      <c r="D509" s="19">
        <v>1436.8916750000001</v>
      </c>
      <c r="E509" s="23">
        <v>0.24238273799999999</v>
      </c>
      <c r="F509" s="23">
        <v>0.13746076400000001</v>
      </c>
      <c r="G509" s="17">
        <v>0</v>
      </c>
      <c r="H509" s="17">
        <v>1</v>
      </c>
      <c r="I509" s="17">
        <v>0.786646599</v>
      </c>
      <c r="J509" s="17">
        <v>0.21233677200000001</v>
      </c>
      <c r="K509" s="17">
        <v>1.0200000000000001E-3</v>
      </c>
    </row>
    <row r="510" spans="1:11" x14ac:dyDescent="0.45">
      <c r="A510" s="10" t="s">
        <v>13</v>
      </c>
      <c r="B510" s="20">
        <v>0.88</v>
      </c>
      <c r="C510" s="19">
        <v>25021</v>
      </c>
      <c r="D510" s="19">
        <v>1442.7320480000001</v>
      </c>
      <c r="E510" s="23">
        <v>0.243895524</v>
      </c>
      <c r="F510" s="23">
        <v>0.13817844500000001</v>
      </c>
      <c r="G510" s="17">
        <v>0</v>
      </c>
      <c r="H510" s="17">
        <v>1</v>
      </c>
      <c r="I510" s="17">
        <v>0.78754217900000001</v>
      </c>
      <c r="J510" s="17">
        <v>0.21144546</v>
      </c>
      <c r="K510" s="17">
        <v>1.01E-3</v>
      </c>
    </row>
    <row r="511" spans="1:11" x14ac:dyDescent="0.45">
      <c r="A511" s="10" t="s">
        <v>13</v>
      </c>
      <c r="B511" s="20">
        <v>0.88200000000000001</v>
      </c>
      <c r="C511" s="19">
        <v>25089</v>
      </c>
      <c r="D511" s="19">
        <v>1459.3869950000001</v>
      </c>
      <c r="E511" s="23">
        <v>0.24542815300000001</v>
      </c>
      <c r="F511" s="23">
        <v>0.138989101</v>
      </c>
      <c r="G511" s="17">
        <v>0</v>
      </c>
      <c r="H511" s="17">
        <v>1</v>
      </c>
      <c r="I511" s="17">
        <v>0.79011574299999998</v>
      </c>
      <c r="J511" s="17">
        <v>0.208884182</v>
      </c>
      <c r="K511" s="17">
        <v>1E-3</v>
      </c>
    </row>
    <row r="512" spans="1:11" x14ac:dyDescent="0.45">
      <c r="A512" s="10" t="s">
        <v>13</v>
      </c>
      <c r="B512" s="20">
        <v>0.88300000000000001</v>
      </c>
      <c r="C512" s="19">
        <v>25113</v>
      </c>
      <c r="D512" s="19">
        <v>1465.3190420000001</v>
      </c>
      <c r="E512" s="23">
        <v>0.248799835</v>
      </c>
      <c r="F512" s="23">
        <v>0.14036316600000001</v>
      </c>
      <c r="G512" s="17">
        <v>0</v>
      </c>
      <c r="H512" s="17">
        <v>1</v>
      </c>
      <c r="I512" s="17">
        <v>0.79063073399999995</v>
      </c>
      <c r="J512" s="17">
        <v>0.20837222699999999</v>
      </c>
      <c r="K512" s="17">
        <v>9.9700000000000006E-4</v>
      </c>
    </row>
    <row r="513" spans="1:11" x14ac:dyDescent="0.45">
      <c r="A513" s="10" t="s">
        <v>13</v>
      </c>
      <c r="B513" s="20">
        <v>0.88400000000000001</v>
      </c>
      <c r="C513" s="19">
        <v>25145</v>
      </c>
      <c r="D513" s="19">
        <v>1473.3213290000001</v>
      </c>
      <c r="E513" s="23">
        <v>0.25051363799999998</v>
      </c>
      <c r="F513" s="23">
        <v>0.14093925600000001</v>
      </c>
      <c r="G513" s="17">
        <v>0</v>
      </c>
      <c r="H513" s="17">
        <v>1</v>
      </c>
      <c r="I513" s="17">
        <v>0.79167905800000005</v>
      </c>
      <c r="J513" s="17">
        <v>0.20732889600000001</v>
      </c>
      <c r="K513" s="17">
        <v>9.9200000000000004E-4</v>
      </c>
    </row>
    <row r="514" spans="1:11" x14ac:dyDescent="0.45">
      <c r="A514" s="10" t="s">
        <v>13</v>
      </c>
      <c r="B514" s="20">
        <v>0.88500000000000001</v>
      </c>
      <c r="C514" s="19">
        <v>25172</v>
      </c>
      <c r="D514" s="19">
        <v>1480.1213769999999</v>
      </c>
      <c r="E514" s="23">
        <v>0.25271900600000002</v>
      </c>
      <c r="F514" s="23">
        <v>0.141702574</v>
      </c>
      <c r="G514" s="17">
        <v>0</v>
      </c>
      <c r="H514" s="17">
        <v>1</v>
      </c>
      <c r="I514" s="17">
        <v>0.79261351300000005</v>
      </c>
      <c r="J514" s="17">
        <v>0.206399044</v>
      </c>
      <c r="K514" s="17">
        <v>9.8700000000000003E-4</v>
      </c>
    </row>
    <row r="515" spans="1:11" x14ac:dyDescent="0.45">
      <c r="A515" s="10" t="s">
        <v>13</v>
      </c>
      <c r="B515" s="20">
        <v>0.88600000000000001</v>
      </c>
      <c r="C515" s="19">
        <v>25203</v>
      </c>
      <c r="D515" s="19">
        <v>1487.982125</v>
      </c>
      <c r="E515" s="23">
        <v>0.25546385700000002</v>
      </c>
      <c r="F515" s="23">
        <v>0.14239500199999999</v>
      </c>
      <c r="G515" s="17">
        <v>0</v>
      </c>
      <c r="H515" s="17">
        <v>1</v>
      </c>
      <c r="I515" s="17">
        <v>0.79144235100000004</v>
      </c>
      <c r="J515" s="17">
        <v>0.207574181</v>
      </c>
      <c r="K515" s="17">
        <v>9.8299999999999993E-4</v>
      </c>
    </row>
    <row r="516" spans="1:11" x14ac:dyDescent="0.45">
      <c r="A516" s="10" t="s">
        <v>13</v>
      </c>
      <c r="B516" s="20">
        <v>0.88700000000000001</v>
      </c>
      <c r="C516" s="19">
        <v>25231</v>
      </c>
      <c r="D516" s="19">
        <v>1495.148457</v>
      </c>
      <c r="E516" s="23">
        <v>0.25619851700000001</v>
      </c>
      <c r="F516" s="23">
        <v>0.14314233600000001</v>
      </c>
      <c r="G516" s="17">
        <v>0</v>
      </c>
      <c r="H516" s="17">
        <v>1</v>
      </c>
      <c r="I516" s="17">
        <v>0.79235081500000004</v>
      </c>
      <c r="J516" s="17">
        <v>0.20667000099999999</v>
      </c>
      <c r="K516" s="17">
        <v>9.7900000000000005E-4</v>
      </c>
    </row>
    <row r="517" spans="1:11" x14ac:dyDescent="0.45">
      <c r="A517" s="10" t="s">
        <v>13</v>
      </c>
      <c r="B517" s="20">
        <v>0.88800000000000001</v>
      </c>
      <c r="C517" s="19">
        <v>25244</v>
      </c>
      <c r="D517" s="19">
        <v>1498.492555</v>
      </c>
      <c r="E517" s="23">
        <v>0.25833454099999997</v>
      </c>
      <c r="F517" s="23">
        <v>0.143875211</v>
      </c>
      <c r="G517" s="17">
        <v>0</v>
      </c>
      <c r="H517" s="17">
        <v>1</v>
      </c>
      <c r="I517" s="17">
        <v>0.79262127000000004</v>
      </c>
      <c r="J517" s="17">
        <v>0.20640082200000001</v>
      </c>
      <c r="K517" s="17">
        <v>9.7799999999999992E-4</v>
      </c>
    </row>
    <row r="518" spans="1:11" x14ac:dyDescent="0.45">
      <c r="A518" s="10" t="s">
        <v>13</v>
      </c>
      <c r="B518" s="20">
        <v>0.88900000000000001</v>
      </c>
      <c r="C518" s="19">
        <v>25282</v>
      </c>
      <c r="D518" s="19">
        <v>1508.3427079999999</v>
      </c>
      <c r="E518" s="23">
        <v>0.26001751200000001</v>
      </c>
      <c r="F518" s="23">
        <v>0.14410824699999999</v>
      </c>
      <c r="G518" s="17">
        <v>0</v>
      </c>
      <c r="H518" s="17">
        <v>1</v>
      </c>
      <c r="I518" s="17">
        <v>0.79401970399999999</v>
      </c>
      <c r="J518" s="17">
        <v>0.205009104</v>
      </c>
      <c r="K518" s="17">
        <v>9.7099999999999997E-4</v>
      </c>
    </row>
    <row r="519" spans="1:11" x14ac:dyDescent="0.45">
      <c r="A519" s="10" t="s">
        <v>13</v>
      </c>
      <c r="B519" s="20">
        <v>0.89100000000000001</v>
      </c>
      <c r="C519" s="19">
        <v>25340</v>
      </c>
      <c r="D519" s="19">
        <v>1523.442364</v>
      </c>
      <c r="E519" s="23">
        <v>0.26119643999999997</v>
      </c>
      <c r="F519" s="23">
        <v>0.14548977099999999</v>
      </c>
      <c r="G519" s="17">
        <v>0</v>
      </c>
      <c r="H519" s="17">
        <v>1</v>
      </c>
      <c r="I519" s="17">
        <v>0.79630310699999995</v>
      </c>
      <c r="J519" s="17">
        <v>0.202736468</v>
      </c>
      <c r="K519" s="17">
        <v>9.6000000000000002E-4</v>
      </c>
    </row>
    <row r="520" spans="1:11" x14ac:dyDescent="0.45">
      <c r="A520" s="10" t="s">
        <v>13</v>
      </c>
      <c r="B520" s="20">
        <v>0.89200000000000002</v>
      </c>
      <c r="C520" s="19">
        <v>25368</v>
      </c>
      <c r="D520" s="19">
        <v>1530.7982139999999</v>
      </c>
      <c r="E520" s="23">
        <v>0.265330607</v>
      </c>
      <c r="F520" s="23">
        <v>0.146748141</v>
      </c>
      <c r="G520" s="17">
        <v>0</v>
      </c>
      <c r="H520" s="17">
        <v>1</v>
      </c>
      <c r="I520" s="17">
        <v>0.79680869300000001</v>
      </c>
      <c r="J520" s="17">
        <v>0.20223431</v>
      </c>
      <c r="K520" s="17">
        <v>9.5699999999999995E-4</v>
      </c>
    </row>
    <row r="521" spans="1:11" x14ac:dyDescent="0.45">
      <c r="A521" s="10" t="s">
        <v>13</v>
      </c>
      <c r="B521" s="20">
        <v>0.89300000000000002</v>
      </c>
      <c r="C521" s="19">
        <v>25400</v>
      </c>
      <c r="D521" s="19">
        <v>1539.312535</v>
      </c>
      <c r="E521" s="23">
        <v>0.268838778</v>
      </c>
      <c r="F521" s="23">
        <v>0.14739591199999999</v>
      </c>
      <c r="G521" s="17">
        <v>0</v>
      </c>
      <c r="H521" s="17">
        <v>1</v>
      </c>
      <c r="I521" s="17">
        <v>0.79784009099999997</v>
      </c>
      <c r="J521" s="17">
        <v>0.20120780799999999</v>
      </c>
      <c r="K521" s="17">
        <v>9.5200000000000005E-4</v>
      </c>
    </row>
    <row r="522" spans="1:11" x14ac:dyDescent="0.45">
      <c r="A522" s="10" t="s">
        <v>13</v>
      </c>
      <c r="B522" s="20">
        <v>0.89400000000000002</v>
      </c>
      <c r="C522" s="19">
        <v>25427</v>
      </c>
      <c r="D522" s="19">
        <v>1546.587732</v>
      </c>
      <c r="E522" s="23">
        <v>0.26995016199999999</v>
      </c>
      <c r="F522" s="23">
        <v>0.14799115500000001</v>
      </c>
      <c r="G522" s="17">
        <v>0</v>
      </c>
      <c r="H522" s="17">
        <v>1</v>
      </c>
      <c r="I522" s="17">
        <v>0.79812274500000002</v>
      </c>
      <c r="J522" s="17">
        <v>0.20092753499999999</v>
      </c>
      <c r="K522" s="17">
        <v>9.5E-4</v>
      </c>
    </row>
    <row r="523" spans="1:11" x14ac:dyDescent="0.45">
      <c r="A523" s="10" t="s">
        <v>13</v>
      </c>
      <c r="B523" s="20">
        <v>0.89500000000000002</v>
      </c>
      <c r="C523" s="19">
        <v>25442</v>
      </c>
      <c r="D523" s="19">
        <v>1550.6516160000001</v>
      </c>
      <c r="E523" s="23">
        <v>0.273374267</v>
      </c>
      <c r="F523" s="23">
        <v>0.148929968</v>
      </c>
      <c r="G523" s="17">
        <v>0</v>
      </c>
      <c r="H523" s="17">
        <v>1</v>
      </c>
      <c r="I523" s="17">
        <v>0.798476568</v>
      </c>
      <c r="J523" s="17">
        <v>0.200575377</v>
      </c>
      <c r="K523" s="17">
        <v>9.4799999999999995E-4</v>
      </c>
    </row>
    <row r="524" spans="1:11" x14ac:dyDescent="0.45">
      <c r="A524" s="10" t="s">
        <v>13</v>
      </c>
      <c r="B524" s="20">
        <v>0.89600000000000002</v>
      </c>
      <c r="C524" s="19">
        <v>25486</v>
      </c>
      <c r="D524" s="19">
        <v>1562.7011660000001</v>
      </c>
      <c r="E524" s="23">
        <v>0.27457073999999998</v>
      </c>
      <c r="F524" s="23">
        <v>0.149443085</v>
      </c>
      <c r="G524" s="17">
        <v>0</v>
      </c>
      <c r="H524" s="17">
        <v>1</v>
      </c>
      <c r="I524" s="17">
        <v>0.79978886299999996</v>
      </c>
      <c r="J524" s="17">
        <v>0.19926925500000001</v>
      </c>
      <c r="K524" s="17">
        <v>9.4200000000000002E-4</v>
      </c>
    </row>
    <row r="525" spans="1:11" x14ac:dyDescent="0.45">
      <c r="A525" s="10" t="s">
        <v>13</v>
      </c>
      <c r="B525" s="20">
        <v>0.89800000000000002</v>
      </c>
      <c r="C525" s="19">
        <v>25530</v>
      </c>
      <c r="D525" s="19">
        <v>1574.80744</v>
      </c>
      <c r="E525" s="23">
        <v>0.27647920100000001</v>
      </c>
      <c r="F525" s="23">
        <v>0.15085644600000001</v>
      </c>
      <c r="G525" s="17">
        <v>0</v>
      </c>
      <c r="H525" s="17">
        <v>1</v>
      </c>
      <c r="I525" s="17">
        <v>0.80106012199999999</v>
      </c>
      <c r="J525" s="17">
        <v>0.198004298</v>
      </c>
      <c r="K525" s="17">
        <v>9.3599999999999998E-4</v>
      </c>
    </row>
    <row r="526" spans="1:11" x14ac:dyDescent="0.45">
      <c r="A526" s="10" t="s">
        <v>13</v>
      </c>
      <c r="B526" s="20">
        <v>0.89900000000000002</v>
      </c>
      <c r="C526" s="19">
        <v>25567</v>
      </c>
      <c r="D526" s="19">
        <v>1585.110629</v>
      </c>
      <c r="E526" s="23">
        <v>0.28117459500000003</v>
      </c>
      <c r="F526" s="23">
        <v>0.151989073</v>
      </c>
      <c r="G526" s="17">
        <v>0</v>
      </c>
      <c r="H526" s="17">
        <v>1</v>
      </c>
      <c r="I526" s="17">
        <v>0.80197438899999995</v>
      </c>
      <c r="J526" s="17">
        <v>0.19709512100000001</v>
      </c>
      <c r="K526" s="17">
        <v>9.3000000000000005E-4</v>
      </c>
    </row>
    <row r="527" spans="1:11" x14ac:dyDescent="0.45">
      <c r="A527" s="10" t="s">
        <v>13</v>
      </c>
      <c r="B527" s="20">
        <v>0.9</v>
      </c>
      <c r="C527" s="19">
        <v>25599</v>
      </c>
      <c r="D527" s="19">
        <v>1594.1572550000001</v>
      </c>
      <c r="E527" s="23">
        <v>0.28394733999999999</v>
      </c>
      <c r="F527" s="23">
        <v>0.15289857800000001</v>
      </c>
      <c r="G527" s="17">
        <v>0</v>
      </c>
      <c r="H527" s="17">
        <v>1</v>
      </c>
      <c r="I527" s="17">
        <v>0.80220044599999996</v>
      </c>
      <c r="J527" s="17">
        <v>0.19687096800000001</v>
      </c>
      <c r="K527" s="17">
        <v>9.2900000000000003E-4</v>
      </c>
    </row>
    <row r="528" spans="1:11" x14ac:dyDescent="0.45">
      <c r="A528" s="10" t="s">
        <v>13</v>
      </c>
      <c r="B528" s="20">
        <v>0.90100000000000002</v>
      </c>
      <c r="C528" s="19">
        <v>25619</v>
      </c>
      <c r="D528" s="19">
        <v>1599.838479</v>
      </c>
      <c r="E528" s="23">
        <v>0.284256593</v>
      </c>
      <c r="F528" s="23">
        <v>0.15380422399999999</v>
      </c>
      <c r="G528" s="17">
        <v>0</v>
      </c>
      <c r="H528" s="17">
        <v>1</v>
      </c>
      <c r="I528" s="17">
        <v>0.80291096200000001</v>
      </c>
      <c r="J528" s="17">
        <v>0.19616378700000001</v>
      </c>
      <c r="K528" s="17">
        <v>9.2500000000000004E-4</v>
      </c>
    </row>
    <row r="529" spans="1:11" x14ac:dyDescent="0.45">
      <c r="A529" s="10" t="s">
        <v>13</v>
      </c>
      <c r="B529" s="20">
        <v>0.90200000000000002</v>
      </c>
      <c r="C529" s="19">
        <v>25654</v>
      </c>
      <c r="D529" s="19">
        <v>1609.797452</v>
      </c>
      <c r="E529" s="23">
        <v>0.28494207599999999</v>
      </c>
      <c r="F529" s="23">
        <v>0.154277623</v>
      </c>
      <c r="G529" s="17">
        <v>0</v>
      </c>
      <c r="H529" s="17">
        <v>1</v>
      </c>
      <c r="I529" s="17">
        <v>0.80387454599999997</v>
      </c>
      <c r="J529" s="17">
        <v>0.19520472699999999</v>
      </c>
      <c r="K529" s="17">
        <v>9.2100000000000005E-4</v>
      </c>
    </row>
    <row r="530" spans="1:11" x14ac:dyDescent="0.45">
      <c r="A530" s="10" t="s">
        <v>13</v>
      </c>
      <c r="B530" s="20">
        <v>0.90300000000000002</v>
      </c>
      <c r="C530" s="19">
        <v>25682</v>
      </c>
      <c r="D530" s="19">
        <v>1617.7836569999999</v>
      </c>
      <c r="E530" s="23">
        <v>0.285857321</v>
      </c>
      <c r="F530" s="23">
        <v>0.155383418</v>
      </c>
      <c r="G530" s="17">
        <v>0</v>
      </c>
      <c r="H530" s="17">
        <v>1</v>
      </c>
      <c r="I530" s="17">
        <v>0.80476794600000001</v>
      </c>
      <c r="J530" s="17">
        <v>0.19431558700000001</v>
      </c>
      <c r="K530" s="17">
        <v>9.1600000000000004E-4</v>
      </c>
    </row>
    <row r="531" spans="1:11" x14ac:dyDescent="0.45">
      <c r="A531" s="10" t="s">
        <v>13</v>
      </c>
      <c r="B531" s="20">
        <v>0.90400000000000003</v>
      </c>
      <c r="C531" s="19">
        <v>25713</v>
      </c>
      <c r="D531" s="19">
        <v>1626.715506</v>
      </c>
      <c r="E531" s="23">
        <v>0.28952937400000001</v>
      </c>
      <c r="F531" s="23">
        <v>0.15625528799999999</v>
      </c>
      <c r="G531" s="17">
        <v>0</v>
      </c>
      <c r="H531" s="17">
        <v>1</v>
      </c>
      <c r="I531" s="17">
        <v>0.805370013</v>
      </c>
      <c r="J531" s="17">
        <v>0.193716733</v>
      </c>
      <c r="K531" s="17">
        <v>9.1299999999999997E-4</v>
      </c>
    </row>
    <row r="532" spans="1:11" x14ac:dyDescent="0.45">
      <c r="A532" s="10" t="s">
        <v>13</v>
      </c>
      <c r="B532" s="20">
        <v>0.90500000000000003</v>
      </c>
      <c r="C532" s="19">
        <v>25732</v>
      </c>
      <c r="D532" s="19">
        <v>1632.2462129999999</v>
      </c>
      <c r="E532" s="23">
        <v>0.29167706100000002</v>
      </c>
      <c r="F532" s="23">
        <v>0.15692355099999999</v>
      </c>
      <c r="G532" s="17">
        <v>0</v>
      </c>
      <c r="H532" s="17">
        <v>1</v>
      </c>
      <c r="I532" s="17">
        <v>0.80620775499999997</v>
      </c>
      <c r="J532" s="17">
        <v>0.19288292100000001</v>
      </c>
      <c r="K532" s="17">
        <v>9.0899999999999998E-4</v>
      </c>
    </row>
    <row r="533" spans="1:11" x14ac:dyDescent="0.45">
      <c r="A533" s="10" t="s">
        <v>13</v>
      </c>
      <c r="B533" s="20">
        <v>0.90600000000000003</v>
      </c>
      <c r="C533" s="19">
        <v>25766</v>
      </c>
      <c r="D533" s="19">
        <v>1642.2295200000001</v>
      </c>
      <c r="E533" s="23">
        <v>0.297453837</v>
      </c>
      <c r="F533" s="23">
        <v>0.15768706099999999</v>
      </c>
      <c r="G533" s="17">
        <v>0</v>
      </c>
      <c r="H533" s="17">
        <v>1</v>
      </c>
      <c r="I533" s="17">
        <v>0.80721916800000004</v>
      </c>
      <c r="J533" s="17">
        <v>0.19187664700000001</v>
      </c>
      <c r="K533" s="17">
        <v>9.0399999999999996E-4</v>
      </c>
    </row>
    <row r="534" spans="1:11" x14ac:dyDescent="0.45">
      <c r="A534" s="10" t="s">
        <v>13</v>
      </c>
      <c r="B534" s="20">
        <v>0.90700000000000003</v>
      </c>
      <c r="C534" s="19">
        <v>25783</v>
      </c>
      <c r="D534" s="19">
        <v>1647.3115829999999</v>
      </c>
      <c r="E534" s="23">
        <v>0.30085854000000001</v>
      </c>
      <c r="F534" s="23">
        <v>0.15871592300000001</v>
      </c>
      <c r="G534" s="17">
        <v>0</v>
      </c>
      <c r="H534" s="17">
        <v>1</v>
      </c>
      <c r="I534" s="17">
        <v>0.80771483799999999</v>
      </c>
      <c r="J534" s="17">
        <v>0.19138340000000001</v>
      </c>
      <c r="K534" s="17">
        <v>9.0200000000000002E-4</v>
      </c>
    </row>
    <row r="535" spans="1:11" x14ac:dyDescent="0.45">
      <c r="A535" s="10" t="s">
        <v>13</v>
      </c>
      <c r="B535" s="20">
        <v>0.90800000000000003</v>
      </c>
      <c r="C535" s="19">
        <v>25823</v>
      </c>
      <c r="D535" s="19">
        <v>1659.36887</v>
      </c>
      <c r="E535" s="23">
        <v>0.30407698399999999</v>
      </c>
      <c r="F535" s="23">
        <v>0.15926064500000001</v>
      </c>
      <c r="G535" s="17">
        <v>0</v>
      </c>
      <c r="H535" s="17">
        <v>1</v>
      </c>
      <c r="I535" s="17">
        <v>0.80806173299999995</v>
      </c>
      <c r="J535" s="17">
        <v>0.19104231599999999</v>
      </c>
      <c r="K535" s="17">
        <v>8.9599999999999999E-4</v>
      </c>
    </row>
    <row r="536" spans="1:11" x14ac:dyDescent="0.45">
      <c r="A536" s="10" t="s">
        <v>13</v>
      </c>
      <c r="B536" s="20">
        <v>0.90900000000000003</v>
      </c>
      <c r="C536" s="19">
        <v>25849</v>
      </c>
      <c r="D536" s="19">
        <v>1667.3021040000001</v>
      </c>
      <c r="E536" s="23">
        <v>0.30530648199999999</v>
      </c>
      <c r="F536" s="23">
        <v>0.16045572699999999</v>
      </c>
      <c r="G536" s="17">
        <v>0</v>
      </c>
      <c r="H536" s="17">
        <v>1</v>
      </c>
      <c r="I536" s="17">
        <v>0.80893525899999996</v>
      </c>
      <c r="J536" s="17">
        <v>0.190172867</v>
      </c>
      <c r="K536" s="17">
        <v>8.92E-4</v>
      </c>
    </row>
    <row r="537" spans="1:11" x14ac:dyDescent="0.45">
      <c r="A537" s="10" t="s">
        <v>13</v>
      </c>
      <c r="B537" s="20">
        <v>0.91</v>
      </c>
      <c r="C537" s="19">
        <v>25873</v>
      </c>
      <c r="D537" s="19">
        <v>1674.686852</v>
      </c>
      <c r="E537" s="23">
        <v>0.30967144699999999</v>
      </c>
      <c r="F537" s="23">
        <v>0.16130654999999999</v>
      </c>
      <c r="G537" s="17">
        <v>0</v>
      </c>
      <c r="H537" s="17">
        <v>1</v>
      </c>
      <c r="I537" s="17">
        <v>0.80945429800000002</v>
      </c>
      <c r="J537" s="17">
        <v>0.18965635</v>
      </c>
      <c r="K537" s="17">
        <v>8.8900000000000003E-4</v>
      </c>
    </row>
    <row r="538" spans="1:11" x14ac:dyDescent="0.45">
      <c r="A538" s="10" t="s">
        <v>13</v>
      </c>
      <c r="B538" s="20">
        <v>0.91100000000000003</v>
      </c>
      <c r="C538" s="19">
        <v>25909</v>
      </c>
      <c r="D538" s="19">
        <v>1685.9135180000001</v>
      </c>
      <c r="E538" s="23">
        <v>0.313723957</v>
      </c>
      <c r="F538" s="23">
        <v>0.161848572</v>
      </c>
      <c r="G538" s="17">
        <v>0</v>
      </c>
      <c r="H538" s="17">
        <v>1</v>
      </c>
      <c r="I538" s="17">
        <v>0.80965794199999996</v>
      </c>
      <c r="J538" s="17">
        <v>0.189454909</v>
      </c>
      <c r="K538" s="17">
        <v>8.8699999999999998E-4</v>
      </c>
    </row>
    <row r="539" spans="1:11" x14ac:dyDescent="0.45">
      <c r="A539" s="10" t="s">
        <v>13</v>
      </c>
      <c r="B539" s="20">
        <v>0.91200000000000003</v>
      </c>
      <c r="C539" s="19">
        <v>25925</v>
      </c>
      <c r="D539" s="19">
        <v>1690.965432</v>
      </c>
      <c r="E539" s="23">
        <v>0.31577868799999997</v>
      </c>
      <c r="F539" s="23">
        <v>0.16314247400000001</v>
      </c>
      <c r="G539" s="17">
        <v>0</v>
      </c>
      <c r="H539" s="17">
        <v>1</v>
      </c>
      <c r="I539" s="17">
        <v>0.81023785800000003</v>
      </c>
      <c r="J539" s="17">
        <v>0.18887769500000001</v>
      </c>
      <c r="K539" s="17">
        <v>8.8400000000000002E-4</v>
      </c>
    </row>
    <row r="540" spans="1:11" x14ac:dyDescent="0.45">
      <c r="A540" s="10" t="s">
        <v>13</v>
      </c>
      <c r="B540" s="20">
        <v>0.91300000000000003</v>
      </c>
      <c r="C540" s="19">
        <v>25969</v>
      </c>
      <c r="D540" s="19">
        <v>1704.9578630000001</v>
      </c>
      <c r="E540" s="23">
        <v>0.31927762500000001</v>
      </c>
      <c r="F540" s="23">
        <v>0.163771688</v>
      </c>
      <c r="G540" s="17">
        <v>0</v>
      </c>
      <c r="H540" s="17">
        <v>1</v>
      </c>
      <c r="I540" s="17">
        <v>0.81180921100000003</v>
      </c>
      <c r="J540" s="17">
        <v>0.18731382899999999</v>
      </c>
      <c r="K540" s="17">
        <v>8.7699999999999996E-4</v>
      </c>
    </row>
    <row r="541" spans="1:11" x14ac:dyDescent="0.45">
      <c r="A541" s="10" t="s">
        <v>13</v>
      </c>
      <c r="B541" s="20">
        <v>0.91400000000000003</v>
      </c>
      <c r="C541" s="19">
        <v>25993</v>
      </c>
      <c r="D541" s="19">
        <v>1712.6285969999999</v>
      </c>
      <c r="E541" s="23">
        <v>0.32010770599999999</v>
      </c>
      <c r="F541" s="23">
        <v>0.16511701400000001</v>
      </c>
      <c r="G541" s="17">
        <v>0</v>
      </c>
      <c r="H541" s="17">
        <v>1</v>
      </c>
      <c r="I541" s="17">
        <v>0.81266672399999995</v>
      </c>
      <c r="J541" s="17">
        <v>0.18646031299999999</v>
      </c>
      <c r="K541" s="17">
        <v>8.7299999999999997E-4</v>
      </c>
    </row>
    <row r="542" spans="1:11" x14ac:dyDescent="0.45">
      <c r="A542" s="10" t="s">
        <v>13</v>
      </c>
      <c r="B542" s="20">
        <v>0.91500000000000004</v>
      </c>
      <c r="C542" s="19">
        <v>26019</v>
      </c>
      <c r="D542" s="19">
        <v>1720.954555</v>
      </c>
      <c r="E542" s="23">
        <v>0.32022915499999999</v>
      </c>
      <c r="F542" s="23">
        <v>0.165905939</v>
      </c>
      <c r="G542" s="17">
        <v>0</v>
      </c>
      <c r="H542" s="17">
        <v>1</v>
      </c>
      <c r="I542" s="17">
        <v>0.81357716199999996</v>
      </c>
      <c r="J542" s="17">
        <v>0.18555411699999999</v>
      </c>
      <c r="K542" s="17">
        <v>8.6899999999999998E-4</v>
      </c>
    </row>
    <row r="543" spans="1:11" x14ac:dyDescent="0.45">
      <c r="A543" s="10" t="s">
        <v>13</v>
      </c>
      <c r="B543" s="20">
        <v>0.91600000000000004</v>
      </c>
      <c r="C543" s="19">
        <v>26053</v>
      </c>
      <c r="D543" s="19">
        <v>1731.8725460000001</v>
      </c>
      <c r="E543" s="23">
        <v>0.32507868499999998</v>
      </c>
      <c r="F543" s="23">
        <v>0.16652086699999999</v>
      </c>
      <c r="G543" s="17">
        <v>0</v>
      </c>
      <c r="H543" s="17">
        <v>1</v>
      </c>
      <c r="I543" s="17">
        <v>0.81469633699999999</v>
      </c>
      <c r="J543" s="17">
        <v>0.18444028500000001</v>
      </c>
      <c r="K543" s="17">
        <v>8.6300000000000005E-4</v>
      </c>
    </row>
    <row r="544" spans="1:11" x14ac:dyDescent="0.45">
      <c r="A544" s="10" t="s">
        <v>13</v>
      </c>
      <c r="B544" s="20">
        <v>0.91700000000000004</v>
      </c>
      <c r="C544" s="19">
        <v>26084</v>
      </c>
      <c r="D544" s="19">
        <v>1742.060923</v>
      </c>
      <c r="E544" s="23">
        <v>0.33154054700000002</v>
      </c>
      <c r="F544" s="23">
        <v>0.16786794799999999</v>
      </c>
      <c r="G544" s="17">
        <v>0</v>
      </c>
      <c r="H544" s="17">
        <v>1</v>
      </c>
      <c r="I544" s="17">
        <v>0.81566376299999999</v>
      </c>
      <c r="J544" s="17">
        <v>0.18347770099999999</v>
      </c>
      <c r="K544" s="17">
        <v>8.5899999999999995E-4</v>
      </c>
    </row>
    <row r="545" spans="1:11" x14ac:dyDescent="0.45">
      <c r="A545" s="10" t="s">
        <v>13</v>
      </c>
      <c r="B545" s="20">
        <v>0.91800000000000004</v>
      </c>
      <c r="C545" s="19">
        <v>26109</v>
      </c>
      <c r="D545" s="19">
        <v>1750.419318</v>
      </c>
      <c r="E545" s="23">
        <v>0.33731577699999998</v>
      </c>
      <c r="F545" s="23">
        <v>0.168704466</v>
      </c>
      <c r="G545" s="17">
        <v>0</v>
      </c>
      <c r="H545" s="17">
        <v>1</v>
      </c>
      <c r="I545" s="17">
        <v>0.81596910300000003</v>
      </c>
      <c r="J545" s="17">
        <v>0.18317443</v>
      </c>
      <c r="K545" s="17">
        <v>8.5599999999999999E-4</v>
      </c>
    </row>
    <row r="546" spans="1:11" x14ac:dyDescent="0.45">
      <c r="A546" s="10" t="s">
        <v>13</v>
      </c>
      <c r="B546" s="20">
        <v>0.91900000000000004</v>
      </c>
      <c r="C546" s="19">
        <v>26125</v>
      </c>
      <c r="D546" s="19">
        <v>1755.8298279999999</v>
      </c>
      <c r="E546" s="23">
        <v>0.33953882899999999</v>
      </c>
      <c r="F546" s="23">
        <v>0.16933520199999999</v>
      </c>
      <c r="G546" s="17">
        <v>0</v>
      </c>
      <c r="H546" s="17">
        <v>1</v>
      </c>
      <c r="I546" s="17">
        <v>0.81642589200000004</v>
      </c>
      <c r="J546" s="17">
        <v>0.18271976700000001</v>
      </c>
      <c r="K546" s="17">
        <v>8.5400000000000005E-4</v>
      </c>
    </row>
    <row r="547" spans="1:11" x14ac:dyDescent="0.45">
      <c r="A547" s="10" t="s">
        <v>13</v>
      </c>
      <c r="B547" s="20">
        <v>0.92</v>
      </c>
      <c r="C547" s="19">
        <v>26155</v>
      </c>
      <c r="D547" s="19">
        <v>1766.0865699999999</v>
      </c>
      <c r="E547" s="23">
        <v>0.343795621</v>
      </c>
      <c r="F547" s="23">
        <v>0.170303759</v>
      </c>
      <c r="G547" s="17">
        <v>0</v>
      </c>
      <c r="H547" s="17">
        <v>1</v>
      </c>
      <c r="I547" s="17">
        <v>0.817433403</v>
      </c>
      <c r="J547" s="17">
        <v>0.18171694499999999</v>
      </c>
      <c r="K547" s="17">
        <v>8.4999999999999995E-4</v>
      </c>
    </row>
    <row r="548" spans="1:11" x14ac:dyDescent="0.45">
      <c r="A548" s="10" t="s">
        <v>13</v>
      </c>
      <c r="B548" s="20">
        <v>0.92100000000000004</v>
      </c>
      <c r="C548" s="19">
        <v>26190</v>
      </c>
      <c r="D548" s="19">
        <v>1778.1875749999999</v>
      </c>
      <c r="E548" s="23">
        <v>0.34878537399999998</v>
      </c>
      <c r="F548" s="23">
        <v>0.17108762199999999</v>
      </c>
      <c r="G548" s="17">
        <v>0</v>
      </c>
      <c r="H548" s="17">
        <v>1</v>
      </c>
      <c r="I548" s="17">
        <v>0.81834597799999997</v>
      </c>
      <c r="J548" s="17">
        <v>0.18080866800000001</v>
      </c>
      <c r="K548" s="17">
        <v>8.4500000000000005E-4</v>
      </c>
    </row>
    <row r="549" spans="1:11" x14ac:dyDescent="0.45">
      <c r="A549" s="10" t="s">
        <v>13</v>
      </c>
      <c r="B549" s="20">
        <v>0.92200000000000004</v>
      </c>
      <c r="C549" s="19">
        <v>26219</v>
      </c>
      <c r="D549" s="19">
        <v>1788.348356</v>
      </c>
      <c r="E549" s="23">
        <v>0.35227129899999998</v>
      </c>
      <c r="F549" s="23">
        <v>0.17278064100000001</v>
      </c>
      <c r="G549" s="17">
        <v>0</v>
      </c>
      <c r="H549" s="17">
        <v>1</v>
      </c>
      <c r="I549" s="17">
        <v>0.819358158</v>
      </c>
      <c r="J549" s="17">
        <v>0.17980130599999999</v>
      </c>
      <c r="K549" s="17">
        <v>8.4099999999999995E-4</v>
      </c>
    </row>
    <row r="550" spans="1:11" x14ac:dyDescent="0.45">
      <c r="A550" s="10" t="s">
        <v>13</v>
      </c>
      <c r="B550" s="20">
        <v>0.92300000000000004</v>
      </c>
      <c r="C550" s="19">
        <v>26253</v>
      </c>
      <c r="D550" s="19">
        <v>1800.3460620000001</v>
      </c>
      <c r="E550" s="23">
        <v>0.35394660100000003</v>
      </c>
      <c r="F550" s="23">
        <v>0.173823322</v>
      </c>
      <c r="G550" s="17">
        <v>0</v>
      </c>
      <c r="H550" s="17">
        <v>1</v>
      </c>
      <c r="I550" s="17">
        <v>0.81988131200000003</v>
      </c>
      <c r="J550" s="17">
        <v>0.17928065600000001</v>
      </c>
      <c r="K550" s="17">
        <v>8.3799999999999999E-4</v>
      </c>
    </row>
    <row r="551" spans="1:11" x14ac:dyDescent="0.45">
      <c r="A551" s="10" t="s">
        <v>13</v>
      </c>
      <c r="B551" s="20">
        <v>0.92400000000000004</v>
      </c>
      <c r="C551" s="19">
        <v>26274</v>
      </c>
      <c r="D551" s="19">
        <v>1807.842795</v>
      </c>
      <c r="E551" s="23">
        <v>0.36030940299999997</v>
      </c>
      <c r="F551" s="23">
        <v>0.175018909</v>
      </c>
      <c r="G551" s="17">
        <v>0</v>
      </c>
      <c r="H551" s="17">
        <v>1</v>
      </c>
      <c r="I551" s="17">
        <v>0.82002207699999996</v>
      </c>
      <c r="J551" s="17">
        <v>0.17914070400000001</v>
      </c>
      <c r="K551" s="17">
        <v>8.3699999999999996E-4</v>
      </c>
    </row>
    <row r="552" spans="1:11" x14ac:dyDescent="0.45">
      <c r="A552" s="10" t="s">
        <v>13</v>
      </c>
      <c r="B552" s="20">
        <v>0.92500000000000004</v>
      </c>
      <c r="C552" s="19">
        <v>26304</v>
      </c>
      <c r="D552" s="19">
        <v>1818.666641</v>
      </c>
      <c r="E552" s="23">
        <v>0.36182144599999999</v>
      </c>
      <c r="F552" s="23">
        <v>0.17591087899999999</v>
      </c>
      <c r="G552" s="17">
        <v>0</v>
      </c>
      <c r="H552" s="17">
        <v>1</v>
      </c>
      <c r="I552" s="17">
        <v>0.82061362999999998</v>
      </c>
      <c r="J552" s="17">
        <v>0.17855221299999999</v>
      </c>
      <c r="K552" s="17">
        <v>8.34E-4</v>
      </c>
    </row>
    <row r="553" spans="1:11" x14ac:dyDescent="0.45">
      <c r="A553" s="10" t="s">
        <v>13</v>
      </c>
      <c r="B553" s="20">
        <v>0.92600000000000005</v>
      </c>
      <c r="C553" s="19">
        <v>26338</v>
      </c>
      <c r="D553" s="19">
        <v>1831.0206679999999</v>
      </c>
      <c r="E553" s="23">
        <v>0.36490502800000002</v>
      </c>
      <c r="F553" s="23">
        <v>0.17679157500000001</v>
      </c>
      <c r="G553" s="17">
        <v>0</v>
      </c>
      <c r="H553" s="17">
        <v>1</v>
      </c>
      <c r="I553" s="17">
        <v>0.82166380000000006</v>
      </c>
      <c r="J553" s="17">
        <v>0.17750734500000001</v>
      </c>
      <c r="K553" s="17">
        <v>8.2899999999999998E-4</v>
      </c>
    </row>
    <row r="554" spans="1:11" x14ac:dyDescent="0.45">
      <c r="A554" s="10" t="s">
        <v>13</v>
      </c>
      <c r="B554" s="20">
        <v>0.92700000000000005</v>
      </c>
      <c r="C554" s="19">
        <v>26361</v>
      </c>
      <c r="D554" s="19">
        <v>1839.4422440000001</v>
      </c>
      <c r="E554" s="23">
        <v>0.36666826200000002</v>
      </c>
      <c r="F554" s="23">
        <v>0.178252307</v>
      </c>
      <c r="G554" s="17">
        <v>0</v>
      </c>
      <c r="H554" s="17">
        <v>1</v>
      </c>
      <c r="I554" s="17">
        <v>0.82227364000000003</v>
      </c>
      <c r="J554" s="17">
        <v>0.17690033899999999</v>
      </c>
      <c r="K554" s="17">
        <v>8.2600000000000002E-4</v>
      </c>
    </row>
    <row r="555" spans="1:11" x14ac:dyDescent="0.45">
      <c r="A555" s="10" t="s">
        <v>13</v>
      </c>
      <c r="B555" s="20">
        <v>0.92900000000000005</v>
      </c>
      <c r="C555" s="19">
        <v>26415</v>
      </c>
      <c r="D555" s="19">
        <v>1859.3168020000001</v>
      </c>
      <c r="E555" s="23">
        <v>0.36804736700000001</v>
      </c>
      <c r="F555" s="23">
        <v>0.17945445800000001</v>
      </c>
      <c r="G555" s="17">
        <v>0</v>
      </c>
      <c r="H555" s="17">
        <v>1</v>
      </c>
      <c r="I555" s="17">
        <v>0.82445897199999996</v>
      </c>
      <c r="J555" s="17">
        <v>0.17472516399999999</v>
      </c>
      <c r="K555" s="17">
        <v>8.1599999999999999E-4</v>
      </c>
    </row>
    <row r="556" spans="1:11" x14ac:dyDescent="0.45">
      <c r="A556" s="10" t="s">
        <v>13</v>
      </c>
      <c r="B556" s="20">
        <v>0.93</v>
      </c>
      <c r="C556" s="19">
        <v>26450</v>
      </c>
      <c r="D556" s="19">
        <v>1872.207895</v>
      </c>
      <c r="E556" s="23">
        <v>0.36845672000000002</v>
      </c>
      <c r="F556" s="23">
        <v>0.181316858</v>
      </c>
      <c r="G556" s="17">
        <v>0</v>
      </c>
      <c r="H556" s="17">
        <v>1</v>
      </c>
      <c r="I556" s="17">
        <v>0.82563601099999995</v>
      </c>
      <c r="J556" s="17">
        <v>0.173553595</v>
      </c>
      <c r="K556" s="17">
        <v>8.0999999999999996E-4</v>
      </c>
    </row>
    <row r="557" spans="1:11" x14ac:dyDescent="0.45">
      <c r="A557" s="10" t="s">
        <v>13</v>
      </c>
      <c r="B557" s="20">
        <v>0.93200000000000005</v>
      </c>
      <c r="C557" s="19">
        <v>26509</v>
      </c>
      <c r="D557" s="19">
        <v>1894.1604030000001</v>
      </c>
      <c r="E557" s="23">
        <v>0.37318881100000001</v>
      </c>
      <c r="F557" s="23">
        <v>0.18288876200000001</v>
      </c>
      <c r="G557" s="17">
        <v>0</v>
      </c>
      <c r="H557" s="17">
        <v>1</v>
      </c>
      <c r="I557" s="17">
        <v>0.828092194</v>
      </c>
      <c r="J557" s="17">
        <v>0.17110882799999999</v>
      </c>
      <c r="K557" s="17">
        <v>7.9900000000000001E-4</v>
      </c>
    </row>
    <row r="558" spans="1:11" x14ac:dyDescent="0.45">
      <c r="A558" s="10" t="s">
        <v>13</v>
      </c>
      <c r="B558" s="20">
        <v>0.93300000000000005</v>
      </c>
      <c r="C558" s="19">
        <v>26525</v>
      </c>
      <c r="D558" s="19">
        <v>1900.138336</v>
      </c>
      <c r="E558" s="23">
        <v>0.37480602299999999</v>
      </c>
      <c r="F558" s="23">
        <v>0.18485590299999999</v>
      </c>
      <c r="G558" s="17">
        <v>0</v>
      </c>
      <c r="H558" s="17">
        <v>1</v>
      </c>
      <c r="I558" s="17">
        <v>0.82866671400000003</v>
      </c>
      <c r="J558" s="17">
        <v>0.17053701700000001</v>
      </c>
      <c r="K558" s="17">
        <v>7.9600000000000005E-4</v>
      </c>
    </row>
    <row r="559" spans="1:11" x14ac:dyDescent="0.45">
      <c r="A559" s="10" t="s">
        <v>13</v>
      </c>
      <c r="B559" s="20">
        <v>0.93500000000000005</v>
      </c>
      <c r="C559" s="19">
        <v>26581</v>
      </c>
      <c r="D559" s="19">
        <v>1921.1599900000001</v>
      </c>
      <c r="E559" s="23">
        <v>0.37670209399999999</v>
      </c>
      <c r="F559" s="23">
        <v>0.185860573</v>
      </c>
      <c r="G559" s="17">
        <v>0</v>
      </c>
      <c r="H559" s="17">
        <v>1</v>
      </c>
      <c r="I559" s="17">
        <v>0.83066885400000001</v>
      </c>
      <c r="J559" s="17">
        <v>0.16854418299999999</v>
      </c>
      <c r="K559" s="17">
        <v>7.8700000000000005E-4</v>
      </c>
    </row>
    <row r="560" spans="1:11" x14ac:dyDescent="0.45">
      <c r="A560" s="10" t="s">
        <v>13</v>
      </c>
      <c r="B560" s="20">
        <v>0.93600000000000005</v>
      </c>
      <c r="C560" s="19">
        <v>26622</v>
      </c>
      <c r="D560" s="19">
        <v>1936.6467749999999</v>
      </c>
      <c r="E560" s="23">
        <v>0.37891581000000002</v>
      </c>
      <c r="F560" s="23">
        <v>0.18759388599999999</v>
      </c>
      <c r="G560" s="17">
        <v>0</v>
      </c>
      <c r="H560" s="17">
        <v>1</v>
      </c>
      <c r="I560" s="17">
        <v>0.83226603700000001</v>
      </c>
      <c r="J560" s="17">
        <v>0.16695442199999999</v>
      </c>
      <c r="K560" s="17">
        <v>7.7999999999999999E-4</v>
      </c>
    </row>
    <row r="561" spans="1:11" x14ac:dyDescent="0.45">
      <c r="A561" s="10" t="s">
        <v>13</v>
      </c>
      <c r="B561" s="20">
        <v>0.93700000000000006</v>
      </c>
      <c r="C561" s="19">
        <v>26643</v>
      </c>
      <c r="D561" s="19">
        <v>1944.7331819999999</v>
      </c>
      <c r="E561" s="23">
        <v>0.38814839299999998</v>
      </c>
      <c r="F561" s="23">
        <v>0.188759123</v>
      </c>
      <c r="G561" s="17">
        <v>0</v>
      </c>
      <c r="H561" s="17">
        <v>1</v>
      </c>
      <c r="I561" s="17">
        <v>0.83247108700000005</v>
      </c>
      <c r="J561" s="17">
        <v>0.166750326</v>
      </c>
      <c r="K561" s="17">
        <v>7.7899999999999996E-4</v>
      </c>
    </row>
    <row r="562" spans="1:11" x14ac:dyDescent="0.45">
      <c r="A562" s="10" t="s">
        <v>13</v>
      </c>
      <c r="B562" s="20">
        <v>0.93799999999999994</v>
      </c>
      <c r="C562" s="19">
        <v>26680</v>
      </c>
      <c r="D562" s="19">
        <v>1959.1283350000001</v>
      </c>
      <c r="E562" s="23">
        <v>0.39007850799999999</v>
      </c>
      <c r="F562" s="23">
        <v>0.190010235</v>
      </c>
      <c r="G562" s="17">
        <v>0</v>
      </c>
      <c r="H562" s="17">
        <v>1</v>
      </c>
      <c r="I562" s="17">
        <v>0.83353200000000005</v>
      </c>
      <c r="J562" s="17">
        <v>0.16569440299999999</v>
      </c>
      <c r="K562" s="17">
        <v>7.7399999999999995E-4</v>
      </c>
    </row>
    <row r="563" spans="1:11" x14ac:dyDescent="0.45">
      <c r="A563" s="10" t="s">
        <v>13</v>
      </c>
      <c r="B563" s="20">
        <v>0.93899999999999995</v>
      </c>
      <c r="C563" s="19">
        <v>26701</v>
      </c>
      <c r="D563" s="19">
        <v>1967.485925</v>
      </c>
      <c r="E563" s="23">
        <v>0.40010635900000002</v>
      </c>
      <c r="F563" s="23">
        <v>0.19110896299999999</v>
      </c>
      <c r="G563" s="17">
        <v>0</v>
      </c>
      <c r="H563" s="17">
        <v>1</v>
      </c>
      <c r="I563" s="17">
        <v>0.83379481799999999</v>
      </c>
      <c r="J563" s="17">
        <v>0.165433363</v>
      </c>
      <c r="K563" s="17">
        <v>7.7200000000000001E-4</v>
      </c>
    </row>
    <row r="564" spans="1:11" x14ac:dyDescent="0.45">
      <c r="A564" s="10" t="s">
        <v>13</v>
      </c>
      <c r="B564" s="20">
        <v>0.94</v>
      </c>
      <c r="C564" s="19">
        <v>26725</v>
      </c>
      <c r="D564" s="19">
        <v>1977.091645</v>
      </c>
      <c r="E564" s="23">
        <v>0.40046955699999998</v>
      </c>
      <c r="F564" s="23">
        <v>0.19175505100000001</v>
      </c>
      <c r="G564" s="17">
        <v>0</v>
      </c>
      <c r="H564" s="17">
        <v>1</v>
      </c>
      <c r="I564" s="17">
        <v>0.83407015399999995</v>
      </c>
      <c r="J564" s="17">
        <v>0.16515930600000001</v>
      </c>
      <c r="K564" s="17">
        <v>7.7099999999999998E-4</v>
      </c>
    </row>
    <row r="565" spans="1:11" x14ac:dyDescent="0.45">
      <c r="A565" s="10" t="s">
        <v>13</v>
      </c>
      <c r="B565" s="20">
        <v>0.94099999999999995</v>
      </c>
      <c r="C565" s="19">
        <v>26760</v>
      </c>
      <c r="D565" s="19">
        <v>1991.1630620000001</v>
      </c>
      <c r="E565" s="23">
        <v>0.41180924400000002</v>
      </c>
      <c r="F565" s="23">
        <v>0.19249654499999999</v>
      </c>
      <c r="G565" s="17">
        <v>0</v>
      </c>
      <c r="H565" s="17">
        <v>1</v>
      </c>
      <c r="I565" s="17">
        <v>0.83473101500000002</v>
      </c>
      <c r="J565" s="17">
        <v>0.164503339</v>
      </c>
      <c r="K565" s="17">
        <v>7.6599999999999997E-4</v>
      </c>
    </row>
    <row r="566" spans="1:11" x14ac:dyDescent="0.45">
      <c r="A566" s="10" t="s">
        <v>13</v>
      </c>
      <c r="B566" s="20">
        <v>0.94199999999999995</v>
      </c>
      <c r="C566" s="19">
        <v>26784</v>
      </c>
      <c r="D566" s="19">
        <v>2001.1450420000001</v>
      </c>
      <c r="E566" s="23">
        <v>0.42045936499999997</v>
      </c>
      <c r="F566" s="23">
        <v>0.193577783</v>
      </c>
      <c r="G566" s="17">
        <v>0</v>
      </c>
      <c r="H566" s="17">
        <v>1</v>
      </c>
      <c r="I566" s="17">
        <v>0.83531723999999996</v>
      </c>
      <c r="J566" s="17">
        <v>0.163920072</v>
      </c>
      <c r="K566" s="17">
        <v>7.6300000000000001E-4</v>
      </c>
    </row>
    <row r="567" spans="1:11" x14ac:dyDescent="0.45">
      <c r="A567" s="10" t="s">
        <v>13</v>
      </c>
      <c r="B567" s="20">
        <v>0.94299999999999995</v>
      </c>
      <c r="C567" s="19">
        <v>26822</v>
      </c>
      <c r="D567" s="19">
        <v>2017.1990639999999</v>
      </c>
      <c r="E567" s="23">
        <v>0.42469705400000002</v>
      </c>
      <c r="F567" s="23">
        <v>0.196014787</v>
      </c>
      <c r="G567" s="17">
        <v>0</v>
      </c>
      <c r="H567" s="17">
        <v>1</v>
      </c>
      <c r="I567" s="17">
        <v>0.83594377200000003</v>
      </c>
      <c r="J567" s="17">
        <v>0.16329644099999999</v>
      </c>
      <c r="K567" s="17">
        <v>7.6000000000000004E-4</v>
      </c>
    </row>
    <row r="568" spans="1:11" x14ac:dyDescent="0.45">
      <c r="A568" s="10" t="s">
        <v>13</v>
      </c>
      <c r="B568" s="20">
        <v>0.94399999999999995</v>
      </c>
      <c r="C568" s="19">
        <v>26845</v>
      </c>
      <c r="D568" s="19">
        <v>2027.1397830000001</v>
      </c>
      <c r="E568" s="23">
        <v>0.43508508000000001</v>
      </c>
      <c r="F568" s="23">
        <v>0.197292889</v>
      </c>
      <c r="G568" s="17">
        <v>0</v>
      </c>
      <c r="H568" s="17">
        <v>1</v>
      </c>
      <c r="I568" s="17">
        <v>0.83642703600000001</v>
      </c>
      <c r="J568" s="17">
        <v>0.16281547800000001</v>
      </c>
      <c r="K568" s="17">
        <v>7.5699999999999997E-4</v>
      </c>
    </row>
    <row r="569" spans="1:11" x14ac:dyDescent="0.45">
      <c r="A569" s="10" t="s">
        <v>13</v>
      </c>
      <c r="B569" s="20">
        <v>0.94499999999999995</v>
      </c>
      <c r="C569" s="19">
        <v>26878</v>
      </c>
      <c r="D569" s="19">
        <v>2041.6125649999999</v>
      </c>
      <c r="E569" s="23">
        <v>0.44082681499999998</v>
      </c>
      <c r="F569" s="23">
        <v>0.19880989700000001</v>
      </c>
      <c r="G569" s="17">
        <v>0</v>
      </c>
      <c r="H569" s="17">
        <v>1</v>
      </c>
      <c r="I569" s="17">
        <v>0.837449</v>
      </c>
      <c r="J569" s="17">
        <v>0.16179824700000001</v>
      </c>
      <c r="K569" s="17">
        <v>7.5299999999999998E-4</v>
      </c>
    </row>
    <row r="570" spans="1:11" x14ac:dyDescent="0.45">
      <c r="A570" s="10" t="s">
        <v>13</v>
      </c>
      <c r="B570" s="20">
        <v>0.94599999999999995</v>
      </c>
      <c r="C570" s="19">
        <v>26898</v>
      </c>
      <c r="D570" s="19">
        <v>2050.4658519999998</v>
      </c>
      <c r="E570" s="23">
        <v>0.44274137200000002</v>
      </c>
      <c r="F570" s="23">
        <v>0.20032365799999999</v>
      </c>
      <c r="G570" s="17">
        <v>0</v>
      </c>
      <c r="H570" s="17">
        <v>1</v>
      </c>
      <c r="I570" s="17">
        <v>0.83813370799999998</v>
      </c>
      <c r="J570" s="17">
        <v>0.161116709</v>
      </c>
      <c r="K570" s="17">
        <v>7.5000000000000002E-4</v>
      </c>
    </row>
    <row r="571" spans="1:11" x14ac:dyDescent="0.45">
      <c r="A571" s="10" t="s">
        <v>13</v>
      </c>
      <c r="B571" s="20">
        <v>0.94699999999999995</v>
      </c>
      <c r="C571" s="19">
        <v>26920</v>
      </c>
      <c r="D571" s="19">
        <v>2060.2915320000002</v>
      </c>
      <c r="E571" s="23">
        <v>0.44759656799999997</v>
      </c>
      <c r="F571" s="23">
        <v>0.20133852199999999</v>
      </c>
      <c r="G571" s="17">
        <v>0</v>
      </c>
      <c r="H571" s="17">
        <v>1</v>
      </c>
      <c r="I571" s="17">
        <v>0.83893279300000001</v>
      </c>
      <c r="J571" s="17">
        <v>0.16032153699999999</v>
      </c>
      <c r="K571" s="17">
        <v>7.4600000000000003E-4</v>
      </c>
    </row>
    <row r="572" spans="1:11" x14ac:dyDescent="0.45">
      <c r="A572" s="10" t="s">
        <v>13</v>
      </c>
      <c r="B572" s="20">
        <v>0.94799999999999995</v>
      </c>
      <c r="C572" s="19">
        <v>26964</v>
      </c>
      <c r="D572" s="19">
        <v>2080.0360930000002</v>
      </c>
      <c r="E572" s="23">
        <v>0.45158923699999998</v>
      </c>
      <c r="F572" s="23">
        <v>0.20213879300000001</v>
      </c>
      <c r="G572" s="17">
        <v>0</v>
      </c>
      <c r="H572" s="17">
        <v>1</v>
      </c>
      <c r="I572" s="17">
        <v>0.84025847399999998</v>
      </c>
      <c r="J572" s="17">
        <v>0.15900255299999999</v>
      </c>
      <c r="K572" s="17">
        <v>7.3899999999999997E-4</v>
      </c>
    </row>
    <row r="573" spans="1:11" x14ac:dyDescent="0.45">
      <c r="A573" s="10" t="s">
        <v>13</v>
      </c>
      <c r="B573" s="20">
        <v>0.94899999999999995</v>
      </c>
      <c r="C573" s="19">
        <v>26992</v>
      </c>
      <c r="D573" s="19">
        <v>2092.8728850000002</v>
      </c>
      <c r="E573" s="23">
        <v>0.46203464700000002</v>
      </c>
      <c r="F573" s="23">
        <v>0.20373750500000001</v>
      </c>
      <c r="G573" s="17">
        <v>0</v>
      </c>
      <c r="H573" s="17">
        <v>1</v>
      </c>
      <c r="I573" s="17">
        <v>0.84083428100000002</v>
      </c>
      <c r="J573" s="17">
        <v>0.158429452</v>
      </c>
      <c r="K573" s="17">
        <v>7.36E-4</v>
      </c>
    </row>
    <row r="574" spans="1:11" x14ac:dyDescent="0.45">
      <c r="A574" s="10" t="s">
        <v>13</v>
      </c>
      <c r="B574" s="20">
        <v>0.95</v>
      </c>
      <c r="C574" s="19">
        <v>26994</v>
      </c>
      <c r="D574" s="19">
        <v>2093.797697</v>
      </c>
      <c r="E574" s="23">
        <v>0.46240562800000001</v>
      </c>
      <c r="F574" s="23">
        <v>0.20556698800000001</v>
      </c>
      <c r="G574" s="17">
        <v>0</v>
      </c>
      <c r="H574" s="17">
        <v>1</v>
      </c>
      <c r="I574" s="17">
        <v>0.84080989699999997</v>
      </c>
      <c r="J574" s="17">
        <v>0.158453857</v>
      </c>
      <c r="K574" s="17">
        <v>7.36E-4</v>
      </c>
    </row>
    <row r="575" spans="1:11" x14ac:dyDescent="0.45">
      <c r="A575" s="10" t="s">
        <v>13</v>
      </c>
      <c r="B575" s="20">
        <v>0.95099999999999996</v>
      </c>
      <c r="C575" s="19">
        <v>27050</v>
      </c>
      <c r="D575" s="19">
        <v>2119.8086349999999</v>
      </c>
      <c r="E575" s="23">
        <v>0.46776517499999998</v>
      </c>
      <c r="F575" s="23">
        <v>0.206224887</v>
      </c>
      <c r="G575" s="17">
        <v>0</v>
      </c>
      <c r="H575" s="17">
        <v>1</v>
      </c>
      <c r="I575" s="17">
        <v>0.84244976900000001</v>
      </c>
      <c r="J575" s="17">
        <v>0.156822671</v>
      </c>
      <c r="K575" s="17">
        <v>7.2800000000000002E-4</v>
      </c>
    </row>
    <row r="576" spans="1:11" x14ac:dyDescent="0.45">
      <c r="A576" s="10" t="s">
        <v>13</v>
      </c>
      <c r="B576" s="20">
        <v>0.95199999999999996</v>
      </c>
      <c r="C576" s="19">
        <v>27061</v>
      </c>
      <c r="D576" s="19">
        <v>2125.0460029999999</v>
      </c>
      <c r="E576" s="23">
        <v>0.47704044000000001</v>
      </c>
      <c r="F576" s="23">
        <v>0.20874770300000001</v>
      </c>
      <c r="G576" s="17">
        <v>0</v>
      </c>
      <c r="H576" s="17">
        <v>1</v>
      </c>
      <c r="I576" s="17">
        <v>0.84275811099999998</v>
      </c>
      <c r="J576" s="17">
        <v>0.156515818</v>
      </c>
      <c r="K576" s="17">
        <v>7.2599999999999997E-4</v>
      </c>
    </row>
    <row r="577" spans="1:11" x14ac:dyDescent="0.45">
      <c r="A577" s="10" t="s">
        <v>13</v>
      </c>
      <c r="B577" s="20">
        <v>0.95299999999999996</v>
      </c>
      <c r="C577" s="19">
        <v>27106</v>
      </c>
      <c r="D577" s="19">
        <v>2146.6257489999998</v>
      </c>
      <c r="E577" s="23">
        <v>0.48390548300000003</v>
      </c>
      <c r="F577" s="23">
        <v>0.20937831000000001</v>
      </c>
      <c r="G577" s="17">
        <v>0</v>
      </c>
      <c r="H577" s="17">
        <v>1</v>
      </c>
      <c r="I577" s="17">
        <v>0.84377284100000005</v>
      </c>
      <c r="J577" s="17">
        <v>0.15550594200000001</v>
      </c>
      <c r="K577" s="17">
        <v>7.2099999999999996E-4</v>
      </c>
    </row>
    <row r="578" spans="1:11" x14ac:dyDescent="0.45">
      <c r="A578" s="10" t="s">
        <v>13</v>
      </c>
      <c r="B578" s="20">
        <v>0.95399999999999996</v>
      </c>
      <c r="C578" s="19">
        <v>27131</v>
      </c>
      <c r="D578" s="19">
        <v>2158.8202409999999</v>
      </c>
      <c r="E578" s="23">
        <v>0.492518923</v>
      </c>
      <c r="F578" s="23">
        <v>0.211429122</v>
      </c>
      <c r="G578" s="17">
        <v>0</v>
      </c>
      <c r="H578" s="17">
        <v>1</v>
      </c>
      <c r="I578" s="17">
        <v>0.84449823300000004</v>
      </c>
      <c r="J578" s="17">
        <v>0.15478407299999999</v>
      </c>
      <c r="K578" s="17">
        <v>7.18E-4</v>
      </c>
    </row>
    <row r="579" spans="1:11" x14ac:dyDescent="0.45">
      <c r="A579" s="10" t="s">
        <v>13</v>
      </c>
      <c r="B579" s="20">
        <v>0.95499999999999996</v>
      </c>
      <c r="C579" s="19">
        <v>27146</v>
      </c>
      <c r="D579" s="19">
        <v>2166.223704</v>
      </c>
      <c r="E579" s="23">
        <v>0.49356423999999999</v>
      </c>
      <c r="F579" s="23">
        <v>0.21281080299999999</v>
      </c>
      <c r="G579" s="17">
        <v>0</v>
      </c>
      <c r="H579" s="17">
        <v>1</v>
      </c>
      <c r="I579" s="17">
        <v>0.845021986</v>
      </c>
      <c r="J579" s="17">
        <v>0.15426273700000001</v>
      </c>
      <c r="K579" s="17">
        <v>7.1500000000000003E-4</v>
      </c>
    </row>
    <row r="580" spans="1:11" x14ac:dyDescent="0.45">
      <c r="A580" s="10" t="s">
        <v>13</v>
      </c>
      <c r="B580" s="20">
        <v>0.95599999999999996</v>
      </c>
      <c r="C580" s="19">
        <v>27191</v>
      </c>
      <c r="D580" s="19">
        <v>2188.6983399999999</v>
      </c>
      <c r="E580" s="23">
        <v>0.505472174</v>
      </c>
      <c r="F580" s="23">
        <v>0.21400457000000001</v>
      </c>
      <c r="G580" s="17">
        <v>0</v>
      </c>
      <c r="H580" s="17">
        <v>1</v>
      </c>
      <c r="I580" s="17">
        <v>0.84658714800000001</v>
      </c>
      <c r="J580" s="17">
        <v>0.15270492299999999</v>
      </c>
      <c r="K580" s="17">
        <v>7.0799999999999997E-4</v>
      </c>
    </row>
    <row r="581" spans="1:11" x14ac:dyDescent="0.45">
      <c r="A581" s="10" t="s">
        <v>13</v>
      </c>
      <c r="B581" s="20">
        <v>0.95699999999999996</v>
      </c>
      <c r="C581" s="19">
        <v>27220</v>
      </c>
      <c r="D581" s="19">
        <v>2203.5983919999999</v>
      </c>
      <c r="E581" s="23">
        <v>0.52396777000000005</v>
      </c>
      <c r="F581" s="23">
        <v>0.21588764099999999</v>
      </c>
      <c r="G581" s="17">
        <v>0</v>
      </c>
      <c r="H581" s="17">
        <v>1</v>
      </c>
      <c r="I581" s="17">
        <v>0.84713533100000005</v>
      </c>
      <c r="J581" s="17">
        <v>0.152159399</v>
      </c>
      <c r="K581" s="17">
        <v>7.0500000000000001E-4</v>
      </c>
    </row>
    <row r="582" spans="1:11" x14ac:dyDescent="0.45">
      <c r="A582" s="10" t="s">
        <v>13</v>
      </c>
      <c r="B582" s="20">
        <v>0.95799999999999996</v>
      </c>
      <c r="C582" s="19">
        <v>27249</v>
      </c>
      <c r="D582" s="19">
        <v>2218.9870940000001</v>
      </c>
      <c r="E582" s="23">
        <v>0.53657838199999996</v>
      </c>
      <c r="F582" s="23">
        <v>0.21770368000000001</v>
      </c>
      <c r="G582" s="17">
        <v>0</v>
      </c>
      <c r="H582" s="17">
        <v>1</v>
      </c>
      <c r="I582" s="17">
        <v>0.84779944799999996</v>
      </c>
      <c r="J582" s="17">
        <v>0.15149884499999999</v>
      </c>
      <c r="K582" s="17">
        <v>7.0200000000000004E-4</v>
      </c>
    </row>
    <row r="583" spans="1:11" x14ac:dyDescent="0.45">
      <c r="A583" s="10" t="s">
        <v>13</v>
      </c>
      <c r="B583" s="20">
        <v>0.95899999999999996</v>
      </c>
      <c r="C583" s="19">
        <v>27276</v>
      </c>
      <c r="D583" s="19">
        <v>2233.651382</v>
      </c>
      <c r="E583" s="23">
        <v>0.54623598600000001</v>
      </c>
      <c r="F583" s="23">
        <v>0.21961016</v>
      </c>
      <c r="G583" s="17">
        <v>0</v>
      </c>
      <c r="H583" s="17">
        <v>1</v>
      </c>
      <c r="I583" s="17">
        <v>0.84826440199999997</v>
      </c>
      <c r="J583" s="17">
        <v>0.15103639999999999</v>
      </c>
      <c r="K583" s="17">
        <v>6.9899999999999997E-4</v>
      </c>
    </row>
    <row r="584" spans="1:11" x14ac:dyDescent="0.45">
      <c r="A584" s="10" t="s">
        <v>13</v>
      </c>
      <c r="B584" s="20">
        <v>0.96</v>
      </c>
      <c r="C584" s="19">
        <v>27305</v>
      </c>
      <c r="D584" s="19">
        <v>2249.717337</v>
      </c>
      <c r="E584" s="23">
        <v>0.56138047400000002</v>
      </c>
      <c r="F584" s="23">
        <v>0.22095821299999999</v>
      </c>
      <c r="G584" s="17">
        <v>0</v>
      </c>
      <c r="H584" s="17">
        <v>1</v>
      </c>
      <c r="I584" s="17">
        <v>0.84862980200000004</v>
      </c>
      <c r="J584" s="17">
        <v>0.15067294000000001</v>
      </c>
      <c r="K584" s="17">
        <v>6.9700000000000003E-4</v>
      </c>
    </row>
    <row r="585" spans="1:11" x14ac:dyDescent="0.45">
      <c r="A585" s="10" t="s">
        <v>13</v>
      </c>
      <c r="B585" s="20">
        <v>0.96099999999999997</v>
      </c>
      <c r="C585" s="19">
        <v>27334</v>
      </c>
      <c r="D585" s="19">
        <v>2266.5130610000001</v>
      </c>
      <c r="E585" s="23">
        <v>0.59100504200000004</v>
      </c>
      <c r="F585" s="23">
        <v>0.22301252599999999</v>
      </c>
      <c r="G585" s="17">
        <v>0</v>
      </c>
      <c r="H585" s="17">
        <v>1</v>
      </c>
      <c r="I585" s="17">
        <v>0.84898047600000004</v>
      </c>
      <c r="J585" s="17">
        <v>0.15032409499999999</v>
      </c>
      <c r="K585" s="17">
        <v>6.9499999999999998E-4</v>
      </c>
    </row>
    <row r="586" spans="1:11" x14ac:dyDescent="0.45">
      <c r="A586" s="10" t="s">
        <v>13</v>
      </c>
      <c r="B586" s="20">
        <v>0.96299999999999997</v>
      </c>
      <c r="C586" s="19">
        <v>27389</v>
      </c>
      <c r="D586" s="19">
        <v>2299.3639579999999</v>
      </c>
      <c r="E586" s="23">
        <v>0.61457769500000003</v>
      </c>
      <c r="F586" s="23">
        <v>0.225338806</v>
      </c>
      <c r="G586" s="17">
        <v>0</v>
      </c>
      <c r="H586" s="17">
        <v>1</v>
      </c>
      <c r="I586" s="17">
        <v>0.85072477599999996</v>
      </c>
      <c r="J586" s="17">
        <v>0.14858782800000001</v>
      </c>
      <c r="K586" s="17">
        <v>6.87E-4</v>
      </c>
    </row>
    <row r="587" spans="1:11" x14ac:dyDescent="0.45">
      <c r="A587" s="10" t="s">
        <v>13</v>
      </c>
      <c r="B587" s="20">
        <v>0.96399999999999997</v>
      </c>
      <c r="C587" s="19">
        <v>27415</v>
      </c>
      <c r="D587" s="19">
        <v>2315.6615969999998</v>
      </c>
      <c r="E587" s="23">
        <v>0.63064467400000002</v>
      </c>
      <c r="F587" s="23">
        <v>0.228614386</v>
      </c>
      <c r="G587" s="17">
        <v>0</v>
      </c>
      <c r="H587" s="17">
        <v>1</v>
      </c>
      <c r="I587" s="17">
        <v>0.85153656099999997</v>
      </c>
      <c r="J587" s="17">
        <v>0.14778000299999999</v>
      </c>
      <c r="K587" s="17">
        <v>6.8300000000000001E-4</v>
      </c>
    </row>
    <row r="588" spans="1:11" x14ac:dyDescent="0.45">
      <c r="A588" s="10" t="s">
        <v>13</v>
      </c>
      <c r="B588" s="20">
        <v>0.96499999999999997</v>
      </c>
      <c r="C588" s="19">
        <v>27442</v>
      </c>
      <c r="D588" s="19">
        <v>2332.9092529999998</v>
      </c>
      <c r="E588" s="23">
        <v>0.64767704299999995</v>
      </c>
      <c r="F588" s="23">
        <v>0.23058794099999999</v>
      </c>
      <c r="G588" s="17">
        <v>0</v>
      </c>
      <c r="H588" s="17">
        <v>1</v>
      </c>
      <c r="I588" s="17">
        <v>0.85147732200000004</v>
      </c>
      <c r="J588" s="17">
        <v>0.147841046</v>
      </c>
      <c r="K588" s="17">
        <v>6.8199999999999999E-4</v>
      </c>
    </row>
    <row r="589" spans="1:11" x14ac:dyDescent="0.45">
      <c r="A589" s="10" t="s">
        <v>13</v>
      </c>
      <c r="B589" s="20">
        <v>0.96599999999999997</v>
      </c>
      <c r="C589" s="19">
        <v>27474</v>
      </c>
      <c r="D589" s="19">
        <v>2353.7479549999998</v>
      </c>
      <c r="E589" s="23">
        <v>0.65409133100000005</v>
      </c>
      <c r="F589" s="23">
        <v>0.23241594800000001</v>
      </c>
      <c r="G589" s="17">
        <v>0</v>
      </c>
      <c r="H589" s="17">
        <v>1</v>
      </c>
      <c r="I589" s="17">
        <v>0.85255192400000002</v>
      </c>
      <c r="J589" s="17">
        <v>0.14677143400000001</v>
      </c>
      <c r="K589" s="17">
        <v>6.7699999999999998E-4</v>
      </c>
    </row>
    <row r="590" spans="1:11" x14ac:dyDescent="0.45">
      <c r="A590" s="10" t="s">
        <v>13</v>
      </c>
      <c r="B590" s="20">
        <v>0.96699999999999997</v>
      </c>
      <c r="C590" s="19">
        <v>27502</v>
      </c>
      <c r="D590" s="19">
        <v>2372.1944279999998</v>
      </c>
      <c r="E590" s="23">
        <v>0.66672900700000004</v>
      </c>
      <c r="F590" s="23">
        <v>0.234873687</v>
      </c>
      <c r="G590" s="17">
        <v>0</v>
      </c>
      <c r="H590" s="17">
        <v>1</v>
      </c>
      <c r="I590" s="17">
        <v>0.85300805300000004</v>
      </c>
      <c r="J590" s="17">
        <v>0.14631749599999999</v>
      </c>
      <c r="K590" s="17">
        <v>6.7400000000000001E-4</v>
      </c>
    </row>
    <row r="591" spans="1:11" x14ac:dyDescent="0.45">
      <c r="A591" s="10" t="s">
        <v>13</v>
      </c>
      <c r="B591" s="20">
        <v>0.96799999999999997</v>
      </c>
      <c r="C591" s="19">
        <v>27533</v>
      </c>
      <c r="D591" s="19">
        <v>2393.288599</v>
      </c>
      <c r="E591" s="23">
        <v>0.691296774</v>
      </c>
      <c r="F591" s="23">
        <v>0.237038315</v>
      </c>
      <c r="G591" s="17">
        <v>0</v>
      </c>
      <c r="H591" s="17">
        <v>1</v>
      </c>
      <c r="I591" s="17">
        <v>0.85349422799999997</v>
      </c>
      <c r="J591" s="17">
        <v>0.145834085</v>
      </c>
      <c r="K591" s="17">
        <v>6.7199999999999996E-4</v>
      </c>
    </row>
    <row r="592" spans="1:11" x14ac:dyDescent="0.45">
      <c r="A592" s="10" t="s">
        <v>13</v>
      </c>
      <c r="B592" s="20">
        <v>0.96899999999999997</v>
      </c>
      <c r="C592" s="19">
        <v>27560</v>
      </c>
      <c r="D592" s="19">
        <v>2412.485948</v>
      </c>
      <c r="E592" s="23">
        <v>0.73125553300000001</v>
      </c>
      <c r="F592" s="23">
        <v>0.23953790599999999</v>
      </c>
      <c r="G592" s="17">
        <v>0</v>
      </c>
      <c r="H592" s="17">
        <v>1</v>
      </c>
      <c r="I592" s="17">
        <v>0.85441956799999996</v>
      </c>
      <c r="J592" s="17">
        <v>0.14491311800000001</v>
      </c>
      <c r="K592" s="17">
        <v>6.6699999999999995E-4</v>
      </c>
    </row>
    <row r="593" spans="1:11" x14ac:dyDescent="0.45">
      <c r="A593" s="10" t="s">
        <v>13</v>
      </c>
      <c r="B593" s="20">
        <v>0.97</v>
      </c>
      <c r="C593" s="19">
        <v>27580</v>
      </c>
      <c r="D593" s="19">
        <v>2427.1797299999998</v>
      </c>
      <c r="E593" s="23">
        <v>0.73866876000000004</v>
      </c>
      <c r="F593" s="23">
        <v>0.24167749799999999</v>
      </c>
      <c r="G593" s="17">
        <v>0</v>
      </c>
      <c r="H593" s="17">
        <v>1</v>
      </c>
      <c r="I593" s="17">
        <v>0.85485505500000003</v>
      </c>
      <c r="J593" s="17">
        <v>0.144479626</v>
      </c>
      <c r="K593" s="17">
        <v>6.6500000000000001E-4</v>
      </c>
    </row>
    <row r="594" spans="1:11" x14ac:dyDescent="0.45">
      <c r="A594" s="10" t="s">
        <v>13</v>
      </c>
      <c r="B594" s="20">
        <v>0.97099999999999997</v>
      </c>
      <c r="C594" s="19">
        <v>27614</v>
      </c>
      <c r="D594" s="19">
        <v>2452.3782689999998</v>
      </c>
      <c r="E594" s="23">
        <v>0.74178425100000001</v>
      </c>
      <c r="F594" s="23">
        <v>0.24338364000000001</v>
      </c>
      <c r="G594" s="17">
        <v>0</v>
      </c>
      <c r="H594" s="17">
        <v>1</v>
      </c>
      <c r="I594" s="17">
        <v>0.856244589</v>
      </c>
      <c r="J594" s="17">
        <v>0.14309646200000001</v>
      </c>
      <c r="K594" s="17">
        <v>6.5899999999999997E-4</v>
      </c>
    </row>
    <row r="595" spans="1:11" x14ac:dyDescent="0.45">
      <c r="A595" s="10" t="s">
        <v>13</v>
      </c>
      <c r="B595" s="20">
        <v>0.97199999999999998</v>
      </c>
      <c r="C595" s="19">
        <v>27646</v>
      </c>
      <c r="D595" s="19">
        <v>2476.6503010000001</v>
      </c>
      <c r="E595" s="23">
        <v>0.76655656900000002</v>
      </c>
      <c r="F595" s="23">
        <v>0.246496454</v>
      </c>
      <c r="G595" s="17">
        <v>0</v>
      </c>
      <c r="H595" s="17">
        <v>1</v>
      </c>
      <c r="I595" s="17">
        <v>0.85675997699999995</v>
      </c>
      <c r="J595" s="17">
        <v>0.142583615</v>
      </c>
      <c r="K595" s="17">
        <v>6.5600000000000001E-4</v>
      </c>
    </row>
    <row r="596" spans="1:11" x14ac:dyDescent="0.45">
      <c r="A596" s="10" t="s">
        <v>13</v>
      </c>
      <c r="B596" s="20">
        <v>0.97299999999999998</v>
      </c>
      <c r="C596" s="19">
        <v>27675</v>
      </c>
      <c r="D596" s="19">
        <v>2499.1087750000002</v>
      </c>
      <c r="E596" s="23">
        <v>0.78849585799999999</v>
      </c>
      <c r="F596" s="23">
        <v>0.249357251</v>
      </c>
      <c r="G596" s="17">
        <v>0</v>
      </c>
      <c r="H596" s="17">
        <v>1</v>
      </c>
      <c r="I596" s="17">
        <v>0.85711060299999997</v>
      </c>
      <c r="J596" s="17">
        <v>0.14223459599999999</v>
      </c>
      <c r="K596" s="17">
        <v>6.5499999999999998E-4</v>
      </c>
    </row>
    <row r="597" spans="1:11" x14ac:dyDescent="0.45">
      <c r="A597" s="10" t="s">
        <v>13</v>
      </c>
      <c r="B597" s="20">
        <v>0.97399999999999998</v>
      </c>
      <c r="C597" s="19">
        <v>27695</v>
      </c>
      <c r="D597" s="19">
        <v>2515.1528990000002</v>
      </c>
      <c r="E597" s="23">
        <v>0.80777561600000003</v>
      </c>
      <c r="F597" s="23">
        <v>0.25155135899999997</v>
      </c>
      <c r="G597" s="17">
        <v>0</v>
      </c>
      <c r="H597" s="17">
        <v>1</v>
      </c>
      <c r="I597" s="17">
        <v>0.85722733200000001</v>
      </c>
      <c r="J597" s="17">
        <v>0.142118892</v>
      </c>
      <c r="K597" s="17">
        <v>6.5399999999999996E-4</v>
      </c>
    </row>
    <row r="598" spans="1:11" x14ac:dyDescent="0.45">
      <c r="A598" s="10" t="s">
        <v>13</v>
      </c>
      <c r="B598" s="20">
        <v>0.97499999999999998</v>
      </c>
      <c r="C598" s="19">
        <v>27722</v>
      </c>
      <c r="D598" s="19">
        <v>2537.196465</v>
      </c>
      <c r="E598" s="23">
        <v>0.83043944800000002</v>
      </c>
      <c r="F598" s="23">
        <v>0.253900177</v>
      </c>
      <c r="G598" s="17">
        <v>0</v>
      </c>
      <c r="H598" s="17">
        <v>1</v>
      </c>
      <c r="I598" s="17">
        <v>0.85765435999999995</v>
      </c>
      <c r="J598" s="17">
        <v>0.141694186</v>
      </c>
      <c r="K598" s="17">
        <v>6.5099999999999999E-4</v>
      </c>
    </row>
    <row r="599" spans="1:11" x14ac:dyDescent="0.45">
      <c r="A599" s="10" t="s">
        <v>13</v>
      </c>
      <c r="B599" s="20">
        <v>0.97599999999999998</v>
      </c>
      <c r="C599" s="19">
        <v>27760</v>
      </c>
      <c r="D599" s="19">
        <v>2569.0631560000002</v>
      </c>
      <c r="E599" s="23">
        <v>0.86159343799999999</v>
      </c>
      <c r="F599" s="23">
        <v>0.25662619599999997</v>
      </c>
      <c r="G599" s="17">
        <v>0</v>
      </c>
      <c r="H599" s="17">
        <v>1</v>
      </c>
      <c r="I599" s="17">
        <v>0.85854111200000005</v>
      </c>
      <c r="J599" s="17">
        <v>0.14081234300000001</v>
      </c>
      <c r="K599" s="17">
        <v>6.4700000000000001E-4</v>
      </c>
    </row>
    <row r="600" spans="1:11" x14ac:dyDescent="0.45">
      <c r="A600" s="10" t="s">
        <v>13</v>
      </c>
      <c r="B600" s="20">
        <v>0.97699999999999998</v>
      </c>
      <c r="C600" s="19">
        <v>27788</v>
      </c>
      <c r="D600" s="19">
        <v>2593.9444880000001</v>
      </c>
      <c r="E600" s="23">
        <v>0.90728392199999996</v>
      </c>
      <c r="F600" s="23">
        <v>0.260332116</v>
      </c>
      <c r="G600" s="17">
        <v>0</v>
      </c>
      <c r="H600" s="17">
        <v>1</v>
      </c>
      <c r="I600" s="17">
        <v>0.85908093799999996</v>
      </c>
      <c r="J600" s="17">
        <v>0.14027530999999999</v>
      </c>
      <c r="K600" s="17">
        <v>6.4400000000000004E-4</v>
      </c>
    </row>
    <row r="601" spans="1:11" x14ac:dyDescent="0.45">
      <c r="A601" s="10" t="s">
        <v>13</v>
      </c>
      <c r="B601" s="20">
        <v>0.97799999999999998</v>
      </c>
      <c r="C601" s="19">
        <v>27813</v>
      </c>
      <c r="D601" s="19">
        <v>2617.0438559999998</v>
      </c>
      <c r="E601" s="23">
        <v>0.94069071400000004</v>
      </c>
      <c r="F601" s="23">
        <v>0.262856804</v>
      </c>
      <c r="G601" s="17">
        <v>0</v>
      </c>
      <c r="H601" s="17">
        <v>1</v>
      </c>
      <c r="I601" s="17">
        <v>0.85975944999999998</v>
      </c>
      <c r="J601" s="17">
        <v>0.139600487</v>
      </c>
      <c r="K601" s="17">
        <v>6.4000000000000005E-4</v>
      </c>
    </row>
    <row r="602" spans="1:11" x14ac:dyDescent="0.45">
      <c r="A602" s="10" t="s">
        <v>13</v>
      </c>
      <c r="B602" s="20">
        <v>0.97899999999999998</v>
      </c>
      <c r="C602" s="19">
        <v>27843</v>
      </c>
      <c r="D602" s="19">
        <v>2645.5798279999999</v>
      </c>
      <c r="E602" s="23">
        <v>0.96344565699999996</v>
      </c>
      <c r="F602" s="23">
        <v>0.26522030299999999</v>
      </c>
      <c r="G602" s="17">
        <v>0</v>
      </c>
      <c r="H602" s="17">
        <v>1</v>
      </c>
      <c r="I602" s="17">
        <v>0.86001856099999996</v>
      </c>
      <c r="J602" s="17">
        <v>0.13934275500000001</v>
      </c>
      <c r="K602" s="17">
        <v>6.3900000000000003E-4</v>
      </c>
    </row>
    <row r="603" spans="1:11" x14ac:dyDescent="0.45">
      <c r="A603" s="10" t="s">
        <v>13</v>
      </c>
      <c r="B603" s="20">
        <v>0.98</v>
      </c>
      <c r="C603" s="19">
        <v>27873</v>
      </c>
      <c r="D603" s="19">
        <v>2674.7469580000002</v>
      </c>
      <c r="E603" s="23">
        <v>0.98677104699999996</v>
      </c>
      <c r="F603" s="23">
        <v>0.26815058400000003</v>
      </c>
      <c r="G603" s="17">
        <v>0</v>
      </c>
      <c r="H603" s="17">
        <v>1</v>
      </c>
      <c r="I603" s="17">
        <v>0.86127427400000001</v>
      </c>
      <c r="J603" s="17">
        <v>0.138092887</v>
      </c>
      <c r="K603" s="17">
        <v>6.3299999999999999E-4</v>
      </c>
    </row>
    <row r="604" spans="1:11" x14ac:dyDescent="0.45">
      <c r="A604" s="10" t="s">
        <v>13</v>
      </c>
      <c r="B604" s="20">
        <v>0.98099999999999998</v>
      </c>
      <c r="C604" s="19">
        <v>27901</v>
      </c>
      <c r="D604" s="19">
        <v>2703.084425</v>
      </c>
      <c r="E604" s="23">
        <v>1.0404668989999999</v>
      </c>
      <c r="F604" s="23">
        <v>0.27314996800000002</v>
      </c>
      <c r="G604" s="17">
        <v>0</v>
      </c>
      <c r="H604" s="17">
        <v>1</v>
      </c>
      <c r="I604" s="17">
        <v>0.86176181799999996</v>
      </c>
      <c r="J604" s="17">
        <v>0.137607908</v>
      </c>
      <c r="K604" s="17">
        <v>6.3000000000000003E-4</v>
      </c>
    </row>
    <row r="605" spans="1:11" x14ac:dyDescent="0.45">
      <c r="A605" s="10" t="s">
        <v>13</v>
      </c>
      <c r="B605" s="20">
        <v>0.98199999999999998</v>
      </c>
      <c r="C605" s="19">
        <v>27929</v>
      </c>
      <c r="D605" s="19">
        <v>2732.3750479999999</v>
      </c>
      <c r="E605" s="23">
        <v>1.052375214</v>
      </c>
      <c r="F605" s="23">
        <v>0.27620400099999998</v>
      </c>
      <c r="G605" s="17">
        <v>0</v>
      </c>
      <c r="H605" s="17">
        <v>1</v>
      </c>
      <c r="I605" s="17">
        <v>0.862808252</v>
      </c>
      <c r="J605" s="17">
        <v>0.13656644000000001</v>
      </c>
      <c r="K605" s="17">
        <v>6.2500000000000001E-4</v>
      </c>
    </row>
    <row r="606" spans="1:11" x14ac:dyDescent="0.45">
      <c r="A606" s="10" t="s">
        <v>13</v>
      </c>
      <c r="B606" s="20">
        <v>0.98299999999999998</v>
      </c>
      <c r="C606" s="19">
        <v>27951</v>
      </c>
      <c r="D606" s="19">
        <v>2756.0501880000002</v>
      </c>
      <c r="E606" s="23">
        <v>1.0997854949999999</v>
      </c>
      <c r="F606" s="23">
        <v>0.279274786</v>
      </c>
      <c r="G606" s="17">
        <v>0</v>
      </c>
      <c r="H606" s="17">
        <v>1</v>
      </c>
      <c r="I606" s="17">
        <v>0.86296720400000004</v>
      </c>
      <c r="J606" s="17">
        <v>0.13640844099999999</v>
      </c>
      <c r="K606" s="17">
        <v>6.2399999999999999E-4</v>
      </c>
    </row>
    <row r="607" spans="1:11" x14ac:dyDescent="0.45">
      <c r="A607" s="10" t="s">
        <v>13</v>
      </c>
      <c r="B607" s="20">
        <v>0.98399999999999999</v>
      </c>
      <c r="C607" s="19">
        <v>27987</v>
      </c>
      <c r="D607" s="19">
        <v>2796.610608</v>
      </c>
      <c r="E607" s="23">
        <v>1.172041377</v>
      </c>
      <c r="F607" s="23">
        <v>0.281764291</v>
      </c>
      <c r="G607" s="17">
        <v>0</v>
      </c>
      <c r="H607" s="17">
        <v>1</v>
      </c>
      <c r="I607" s="17">
        <v>0.86385317699999997</v>
      </c>
      <c r="J607" s="17">
        <v>0.135526749</v>
      </c>
      <c r="K607" s="17">
        <v>6.2E-4</v>
      </c>
    </row>
    <row r="608" spans="1:11" x14ac:dyDescent="0.45">
      <c r="A608" s="10" t="s">
        <v>13</v>
      </c>
      <c r="B608" s="20">
        <v>0.98499999999999999</v>
      </c>
      <c r="C608" s="19">
        <v>28015</v>
      </c>
      <c r="D608" s="19">
        <v>2830.8989310000002</v>
      </c>
      <c r="E608" s="23">
        <v>1.2588958450000001</v>
      </c>
      <c r="F608" s="23">
        <v>0.288029009</v>
      </c>
      <c r="G608" s="17">
        <v>0</v>
      </c>
      <c r="H608" s="17">
        <v>1</v>
      </c>
      <c r="I608" s="17">
        <v>0.86431263199999997</v>
      </c>
      <c r="J608" s="17">
        <v>0.13506986900000001</v>
      </c>
      <c r="K608" s="17">
        <v>6.1700000000000004E-4</v>
      </c>
    </row>
    <row r="609" spans="1:11" x14ac:dyDescent="0.45">
      <c r="A609" s="10" t="s">
        <v>13</v>
      </c>
      <c r="B609" s="20">
        <v>0.98599999999999999</v>
      </c>
      <c r="C609" s="19">
        <v>28042</v>
      </c>
      <c r="D609" s="19">
        <v>2866.0412999999999</v>
      </c>
      <c r="E609" s="23">
        <v>1.33467822</v>
      </c>
      <c r="F609" s="23">
        <v>0.29233451500000002</v>
      </c>
      <c r="G609" s="17">
        <v>0</v>
      </c>
      <c r="H609" s="17">
        <v>1</v>
      </c>
      <c r="I609" s="17">
        <v>0.86497643700000004</v>
      </c>
      <c r="J609" s="17">
        <v>0.13440929900000001</v>
      </c>
      <c r="K609" s="17">
        <v>6.1399999999999996E-4</v>
      </c>
    </row>
    <row r="610" spans="1:11" x14ac:dyDescent="0.45">
      <c r="A610" s="10" t="s">
        <v>13</v>
      </c>
      <c r="B610" s="20">
        <v>0.98699999999999999</v>
      </c>
      <c r="C610" s="19">
        <v>28073</v>
      </c>
      <c r="D610" s="19">
        <v>2908.740726</v>
      </c>
      <c r="E610" s="23">
        <v>1.437767172</v>
      </c>
      <c r="F610" s="23">
        <v>0.29671373499999998</v>
      </c>
      <c r="G610" s="17">
        <v>0</v>
      </c>
      <c r="H610" s="17">
        <v>1</v>
      </c>
      <c r="I610" s="17">
        <v>0.86532876400000003</v>
      </c>
      <c r="J610" s="17">
        <v>0.13405872999999999</v>
      </c>
      <c r="K610" s="17">
        <v>6.1300000000000005E-4</v>
      </c>
    </row>
    <row r="611" spans="1:11" x14ac:dyDescent="0.45">
      <c r="A611" s="10" t="s">
        <v>13</v>
      </c>
      <c r="B611" s="20">
        <v>0.98799999999999999</v>
      </c>
      <c r="C611" s="19">
        <v>28100</v>
      </c>
      <c r="D611" s="19">
        <v>2949.2906389999998</v>
      </c>
      <c r="E611" s="23">
        <v>1.573146535</v>
      </c>
      <c r="F611" s="23">
        <v>0.30212319399999998</v>
      </c>
      <c r="G611" s="17">
        <v>0</v>
      </c>
      <c r="H611" s="17">
        <v>1</v>
      </c>
      <c r="I611" s="17">
        <v>0.86531871900000001</v>
      </c>
      <c r="J611" s="17">
        <v>0.13406960400000001</v>
      </c>
      <c r="K611" s="17">
        <v>6.1200000000000002E-4</v>
      </c>
    </row>
    <row r="612" spans="1:11" x14ac:dyDescent="0.45">
      <c r="A612" s="10" t="s">
        <v>13</v>
      </c>
      <c r="B612" s="20">
        <v>0.98899999999999999</v>
      </c>
      <c r="C612" s="19">
        <v>28129</v>
      </c>
      <c r="D612" s="19">
        <v>2995.9841280000001</v>
      </c>
      <c r="E612" s="23">
        <v>1.6665503859999999</v>
      </c>
      <c r="F612" s="23">
        <v>0.30736127299999999</v>
      </c>
      <c r="G612" s="17">
        <v>0</v>
      </c>
      <c r="H612" s="17">
        <v>1</v>
      </c>
      <c r="I612" s="17">
        <v>0.86573644500000002</v>
      </c>
      <c r="J612" s="17">
        <v>0.133654568</v>
      </c>
      <c r="K612" s="17">
        <v>6.0899999999999995E-4</v>
      </c>
    </row>
    <row r="613" spans="1:11" x14ac:dyDescent="0.45">
      <c r="A613" s="10" t="s">
        <v>13</v>
      </c>
      <c r="B613" s="20">
        <v>0.99</v>
      </c>
      <c r="C613" s="19">
        <v>28157</v>
      </c>
      <c r="D613" s="19">
        <v>3044.6348440000002</v>
      </c>
      <c r="E613" s="23">
        <v>1.7999681329999999</v>
      </c>
      <c r="F613" s="23">
        <v>0.31288823199999999</v>
      </c>
      <c r="G613" s="17">
        <v>0</v>
      </c>
      <c r="H613" s="17">
        <v>1</v>
      </c>
      <c r="I613" s="17">
        <v>0.86657851299999999</v>
      </c>
      <c r="J613" s="17">
        <v>0.13281639000000001</v>
      </c>
      <c r="K613" s="17">
        <v>6.0499999999999996E-4</v>
      </c>
    </row>
    <row r="614" spans="1:11" x14ac:dyDescent="0.45">
      <c r="A614" s="10" t="s">
        <v>13</v>
      </c>
      <c r="B614" s="20">
        <v>0.99099999999999999</v>
      </c>
      <c r="C614" s="19">
        <v>28186</v>
      </c>
      <c r="D614" s="19">
        <v>3100.0474039999999</v>
      </c>
      <c r="E614" s="23">
        <v>1.9659605419999999</v>
      </c>
      <c r="F614" s="23">
        <v>0.31905403100000002</v>
      </c>
      <c r="G614" s="17">
        <v>0</v>
      </c>
      <c r="H614" s="17">
        <v>1</v>
      </c>
      <c r="I614" s="17">
        <v>0.86728938</v>
      </c>
      <c r="J614" s="17">
        <v>0.13210929799999999</v>
      </c>
      <c r="K614" s="17">
        <v>6.0099999999999997E-4</v>
      </c>
    </row>
    <row r="615" spans="1:11" x14ac:dyDescent="0.45">
      <c r="A615" s="10" t="s">
        <v>13</v>
      </c>
      <c r="B615" s="20">
        <v>0.99199999999999999</v>
      </c>
      <c r="C615" s="19">
        <v>28215</v>
      </c>
      <c r="D615" s="19">
        <v>3159.7205119999999</v>
      </c>
      <c r="E615" s="23">
        <v>2.1238451239999998</v>
      </c>
      <c r="F615" s="23">
        <v>0.32556644499999998</v>
      </c>
      <c r="G615" s="17">
        <v>0</v>
      </c>
      <c r="H615" s="17">
        <v>1</v>
      </c>
      <c r="I615" s="17">
        <v>0.86689068499999999</v>
      </c>
      <c r="J615" s="17">
        <v>0.13251122500000001</v>
      </c>
      <c r="K615" s="17">
        <v>5.9800000000000001E-4</v>
      </c>
    </row>
    <row r="616" spans="1:11" x14ac:dyDescent="0.45">
      <c r="A616" s="10" t="s">
        <v>13</v>
      </c>
      <c r="B616" s="20">
        <v>0.99299999999999999</v>
      </c>
      <c r="C616" s="19">
        <v>28243</v>
      </c>
      <c r="D616" s="19">
        <v>3222.0275969999998</v>
      </c>
      <c r="E616" s="23">
        <v>2.3122401429999999</v>
      </c>
      <c r="F616" s="23">
        <v>0.332624431</v>
      </c>
      <c r="G616" s="17">
        <v>0</v>
      </c>
      <c r="H616" s="17">
        <v>1</v>
      </c>
      <c r="I616" s="17">
        <v>0.86719112799999998</v>
      </c>
      <c r="J616" s="17">
        <v>0.132212619</v>
      </c>
      <c r="K616" s="17">
        <v>5.9599999999999996E-4</v>
      </c>
    </row>
    <row r="617" spans="1:11" x14ac:dyDescent="0.45">
      <c r="A617" s="10" t="s">
        <v>13</v>
      </c>
      <c r="B617" s="20">
        <v>0.99399999999999999</v>
      </c>
      <c r="C617" s="19">
        <v>28271</v>
      </c>
      <c r="D617" s="19">
        <v>3289.6790980000001</v>
      </c>
      <c r="E617" s="23">
        <v>2.5063496660000002</v>
      </c>
      <c r="F617" s="23">
        <v>0.34004130999999999</v>
      </c>
      <c r="G617" s="17">
        <v>0</v>
      </c>
      <c r="H617" s="17">
        <v>1</v>
      </c>
      <c r="I617" s="17">
        <v>0.86805114699999997</v>
      </c>
      <c r="J617" s="17">
        <v>0.13135678100000001</v>
      </c>
      <c r="K617" s="17">
        <v>5.9199999999999997E-4</v>
      </c>
    </row>
    <row r="618" spans="1:11" x14ac:dyDescent="0.45">
      <c r="A618" s="10" t="s">
        <v>13</v>
      </c>
      <c r="B618" s="20">
        <v>0.995</v>
      </c>
      <c r="C618" s="19">
        <v>28300</v>
      </c>
      <c r="D618" s="19">
        <v>3369.2392909999999</v>
      </c>
      <c r="E618" s="23">
        <v>2.9714352220000002</v>
      </c>
      <c r="F618" s="23">
        <v>0.34814535899999999</v>
      </c>
      <c r="G618" s="17">
        <v>0</v>
      </c>
      <c r="H618" s="17">
        <v>1</v>
      </c>
      <c r="I618" s="17">
        <v>0.86858703500000001</v>
      </c>
      <c r="J618" s="17">
        <v>0.130823409</v>
      </c>
      <c r="K618" s="17">
        <v>5.9000000000000003E-4</v>
      </c>
    </row>
    <row r="619" spans="1:11" x14ac:dyDescent="0.45">
      <c r="A619" s="10" t="s">
        <v>13</v>
      </c>
      <c r="B619" s="20">
        <v>0.996</v>
      </c>
      <c r="C619" s="19">
        <v>28328</v>
      </c>
      <c r="D619" s="19">
        <v>3460.3598969999998</v>
      </c>
      <c r="E619" s="23">
        <v>3.5581788689999998</v>
      </c>
      <c r="F619" s="23">
        <v>0.36222006400000001</v>
      </c>
      <c r="G619" s="17">
        <v>0</v>
      </c>
      <c r="H619" s="17">
        <v>1</v>
      </c>
      <c r="I619" s="17">
        <v>0.86937425599999996</v>
      </c>
      <c r="J619" s="17">
        <v>0.130039865</v>
      </c>
      <c r="K619" s="17">
        <v>5.8600000000000004E-4</v>
      </c>
    </row>
    <row r="620" spans="1:11" x14ac:dyDescent="0.45">
      <c r="A620" s="10" t="s">
        <v>13</v>
      </c>
      <c r="B620" s="20">
        <v>0.997</v>
      </c>
      <c r="C620" s="19">
        <v>28357</v>
      </c>
      <c r="D620" s="19">
        <v>3572.7854699999998</v>
      </c>
      <c r="E620" s="23">
        <v>4.1954876150000002</v>
      </c>
      <c r="F620" s="23">
        <v>0.37432154899999998</v>
      </c>
      <c r="G620" s="17">
        <v>0</v>
      </c>
      <c r="H620" s="17">
        <v>1</v>
      </c>
      <c r="I620" s="17">
        <v>0.86978962599999998</v>
      </c>
      <c r="J620" s="17">
        <v>0.12962679499999999</v>
      </c>
      <c r="K620" s="17">
        <v>5.8399999999999999E-4</v>
      </c>
    </row>
    <row r="621" spans="1:11" x14ac:dyDescent="0.45">
      <c r="A621" s="10" t="s">
        <v>13</v>
      </c>
      <c r="B621" s="20">
        <v>0.998</v>
      </c>
      <c r="C621" s="19">
        <v>28385</v>
      </c>
      <c r="D621" s="19">
        <v>3709.5704329999999</v>
      </c>
      <c r="E621" s="23">
        <v>5.3903385669999997</v>
      </c>
      <c r="F621" s="23">
        <v>0.38949551500000001</v>
      </c>
      <c r="G621" s="17">
        <v>0</v>
      </c>
      <c r="H621" s="17">
        <v>1</v>
      </c>
      <c r="I621" s="17">
        <v>0.87033027699999999</v>
      </c>
      <c r="J621" s="17">
        <v>0.129089018</v>
      </c>
      <c r="K621" s="17">
        <v>5.8100000000000003E-4</v>
      </c>
    </row>
    <row r="622" spans="1:11" x14ac:dyDescent="0.45">
      <c r="A622" s="10" t="s">
        <v>13</v>
      </c>
      <c r="B622" s="20">
        <v>0.999</v>
      </c>
      <c r="C622" s="19">
        <v>28413</v>
      </c>
      <c r="D622" s="19">
        <v>3941.235651</v>
      </c>
      <c r="E622" s="23">
        <v>15.467526400000001</v>
      </c>
      <c r="F622" s="23">
        <v>0.40746917799999999</v>
      </c>
      <c r="G622" s="17">
        <v>0</v>
      </c>
      <c r="H622" s="17">
        <v>1</v>
      </c>
      <c r="I622" s="17">
        <v>0.87088720799999997</v>
      </c>
      <c r="J622" s="17">
        <v>0.12853494200000001</v>
      </c>
      <c r="K622" s="17">
        <v>5.7799999999999995E-4</v>
      </c>
    </row>
    <row r="623" spans="1:11" x14ac:dyDescent="0.45">
      <c r="A623" s="10" t="s">
        <v>13</v>
      </c>
      <c r="B623" s="20">
        <v>1</v>
      </c>
      <c r="C623" s="19">
        <v>28414</v>
      </c>
      <c r="D623" s="19">
        <v>3966.5831119999998</v>
      </c>
      <c r="E623" s="23">
        <v>25.34746071</v>
      </c>
      <c r="F623" s="23">
        <v>0.44181036499999998</v>
      </c>
      <c r="G623" s="17">
        <v>0</v>
      </c>
      <c r="H623" s="17">
        <v>1</v>
      </c>
      <c r="I623" s="17">
        <v>0.87094685900000002</v>
      </c>
      <c r="J623" s="17">
        <v>0.12847555799999999</v>
      </c>
      <c r="K623" s="17">
        <v>5.7799999999999995E-4</v>
      </c>
    </row>
    <row r="624" spans="1:11" x14ac:dyDescent="0.45">
      <c r="A624" s="10" t="s">
        <v>15</v>
      </c>
      <c r="B624" s="20">
        <v>0</v>
      </c>
      <c r="C624" s="19">
        <v>201</v>
      </c>
      <c r="D624" s="19">
        <v>7.9299999999999995E-2</v>
      </c>
      <c r="E624" s="23">
        <v>6.6299999999999996E-4</v>
      </c>
      <c r="F624" s="23">
        <v>5.5699999999999999E-4</v>
      </c>
      <c r="G624" s="17">
        <v>0</v>
      </c>
      <c r="H624" s="17">
        <v>1</v>
      </c>
      <c r="I624" s="17">
        <v>2.0899999999999998E-2</v>
      </c>
      <c r="J624" s="17">
        <v>0.97909582699999997</v>
      </c>
      <c r="K624" s="17">
        <v>0</v>
      </c>
    </row>
    <row r="625" spans="1:11" x14ac:dyDescent="0.45">
      <c r="A625" s="10" t="s">
        <v>15</v>
      </c>
      <c r="B625" s="20">
        <v>0.01</v>
      </c>
      <c r="C625" s="19">
        <v>606</v>
      </c>
      <c r="D625" s="19">
        <v>0.53383019899999995</v>
      </c>
      <c r="E625" s="23">
        <v>1.34E-3</v>
      </c>
      <c r="F625" s="23">
        <v>1.23E-3</v>
      </c>
      <c r="G625" s="17">
        <v>0</v>
      </c>
      <c r="H625" s="17">
        <v>1</v>
      </c>
      <c r="I625" s="17">
        <v>5.16E-2</v>
      </c>
      <c r="J625" s="17">
        <v>0.94841290199999995</v>
      </c>
      <c r="K625" s="17">
        <v>0</v>
      </c>
    </row>
    <row r="626" spans="1:11" x14ac:dyDescent="0.45">
      <c r="A626" s="10" t="s">
        <v>15</v>
      </c>
      <c r="B626" s="20">
        <v>0.02</v>
      </c>
      <c r="C626" s="19">
        <v>1035</v>
      </c>
      <c r="D626" s="19">
        <v>1.2318999909999999</v>
      </c>
      <c r="E626" s="23">
        <v>1.9300000000000001E-3</v>
      </c>
      <c r="F626" s="23">
        <v>1.73E-3</v>
      </c>
      <c r="G626" s="17">
        <v>0</v>
      </c>
      <c r="H626" s="17">
        <v>1</v>
      </c>
      <c r="I626" s="17">
        <v>0.17211130499999999</v>
      </c>
      <c r="J626" s="17">
        <v>0.76852875499999995</v>
      </c>
      <c r="K626" s="17">
        <v>5.9400000000000001E-2</v>
      </c>
    </row>
    <row r="627" spans="1:11" x14ac:dyDescent="0.45">
      <c r="A627" s="10" t="s">
        <v>15</v>
      </c>
      <c r="B627" s="20">
        <v>0.03</v>
      </c>
      <c r="C627" s="19">
        <v>1444</v>
      </c>
      <c r="D627" s="19">
        <v>2.1236944489999998</v>
      </c>
      <c r="E627" s="23">
        <v>2.3700000000000001E-3</v>
      </c>
      <c r="F627" s="23">
        <v>2.1800000000000001E-3</v>
      </c>
      <c r="G627" s="17">
        <v>0</v>
      </c>
      <c r="H627" s="17">
        <v>1</v>
      </c>
      <c r="I627" s="17">
        <v>0.194765886</v>
      </c>
      <c r="J627" s="17">
        <v>0.74337020300000001</v>
      </c>
      <c r="K627" s="17">
        <v>6.1899999999999997E-2</v>
      </c>
    </row>
    <row r="628" spans="1:11" x14ac:dyDescent="0.45">
      <c r="A628" s="10" t="s">
        <v>15</v>
      </c>
      <c r="B628" s="20">
        <v>0.04</v>
      </c>
      <c r="C628" s="19">
        <v>1894</v>
      </c>
      <c r="D628" s="19">
        <v>3.2938447110000002</v>
      </c>
      <c r="E628" s="23">
        <v>2.8E-3</v>
      </c>
      <c r="F628" s="23">
        <v>2.5500000000000002E-3</v>
      </c>
      <c r="G628" s="17">
        <v>0</v>
      </c>
      <c r="H628" s="17">
        <v>1</v>
      </c>
      <c r="I628" s="17">
        <v>0.16216317999999999</v>
      </c>
      <c r="J628" s="17">
        <v>0.78348471799999997</v>
      </c>
      <c r="K628" s="17">
        <v>5.4399999999999997E-2</v>
      </c>
    </row>
    <row r="629" spans="1:11" x14ac:dyDescent="0.45">
      <c r="A629" s="10" t="s">
        <v>15</v>
      </c>
      <c r="B629" s="20">
        <v>0.05</v>
      </c>
      <c r="C629" s="19">
        <v>2314</v>
      </c>
      <c r="D629" s="19">
        <v>4.5783354129999996</v>
      </c>
      <c r="E629" s="23">
        <v>3.3899999999999998E-3</v>
      </c>
      <c r="F629" s="23">
        <v>2.9199999999999999E-3</v>
      </c>
      <c r="G629" s="17">
        <v>0</v>
      </c>
      <c r="H629" s="17">
        <v>1</v>
      </c>
      <c r="I629" s="17">
        <v>0.14856596699999999</v>
      </c>
      <c r="J629" s="17">
        <v>0.78832701400000005</v>
      </c>
      <c r="K629" s="17">
        <v>6.3100000000000003E-2</v>
      </c>
    </row>
    <row r="630" spans="1:11" x14ac:dyDescent="0.45">
      <c r="A630" s="10" t="s">
        <v>15</v>
      </c>
      <c r="B630" s="20">
        <v>0.06</v>
      </c>
      <c r="C630" s="19">
        <v>2729</v>
      </c>
      <c r="D630" s="19">
        <v>6.048291828</v>
      </c>
      <c r="E630" s="23">
        <v>3.6700000000000001E-3</v>
      </c>
      <c r="F630" s="23">
        <v>3.3500000000000001E-3</v>
      </c>
      <c r="G630" s="17">
        <v>0</v>
      </c>
      <c r="H630" s="17">
        <v>1</v>
      </c>
      <c r="I630" s="17">
        <v>0.12549932799999999</v>
      </c>
      <c r="J630" s="17">
        <v>0.80736541100000003</v>
      </c>
      <c r="K630" s="17">
        <v>6.7100000000000007E-2</v>
      </c>
    </row>
    <row r="631" spans="1:11" x14ac:dyDescent="0.45">
      <c r="A631" s="10" t="s">
        <v>15</v>
      </c>
      <c r="B631" s="20">
        <v>7.0000000000000007E-2</v>
      </c>
      <c r="C631" s="19">
        <v>3149</v>
      </c>
      <c r="D631" s="19">
        <v>7.7242563879999997</v>
      </c>
      <c r="E631" s="23">
        <v>4.3E-3</v>
      </c>
      <c r="F631" s="23">
        <v>3.7499999999999999E-3</v>
      </c>
      <c r="G631" s="17">
        <v>0</v>
      </c>
      <c r="H631" s="17">
        <v>1</v>
      </c>
      <c r="I631" s="17">
        <v>0.116326653</v>
      </c>
      <c r="J631" s="17">
        <v>0.83132126299999998</v>
      </c>
      <c r="K631" s="17">
        <v>5.2400000000000002E-2</v>
      </c>
    </row>
    <row r="632" spans="1:11" x14ac:dyDescent="0.45">
      <c r="A632" s="10" t="s">
        <v>15</v>
      </c>
      <c r="B632" s="20">
        <v>0.08</v>
      </c>
      <c r="C632" s="19">
        <v>3568</v>
      </c>
      <c r="D632" s="19">
        <v>9.633180114</v>
      </c>
      <c r="E632" s="23">
        <v>4.8999999999999998E-3</v>
      </c>
      <c r="F632" s="23">
        <v>4.1999999999999997E-3</v>
      </c>
      <c r="G632" s="17">
        <v>0</v>
      </c>
      <c r="H632" s="17">
        <v>1</v>
      </c>
      <c r="I632" s="17">
        <v>0.12979170800000001</v>
      </c>
      <c r="J632" s="17">
        <v>0.79786683400000002</v>
      </c>
      <c r="K632" s="17">
        <v>7.2300000000000003E-2</v>
      </c>
    </row>
    <row r="633" spans="1:11" x14ac:dyDescent="0.45">
      <c r="A633" s="10" t="s">
        <v>15</v>
      </c>
      <c r="B633" s="20">
        <v>0.09</v>
      </c>
      <c r="C633" s="19">
        <v>3996</v>
      </c>
      <c r="D633" s="19">
        <v>11.805549879999999</v>
      </c>
      <c r="E633" s="23">
        <v>5.2700000000000004E-3</v>
      </c>
      <c r="F633" s="23">
        <v>4.6800000000000001E-3</v>
      </c>
      <c r="G633" s="17">
        <v>0</v>
      </c>
      <c r="H633" s="17">
        <v>1</v>
      </c>
      <c r="I633" s="17">
        <v>0.11467353399999999</v>
      </c>
      <c r="J633" s="17">
        <v>0.82648500899999999</v>
      </c>
      <c r="K633" s="17">
        <v>5.8799999999999998E-2</v>
      </c>
    </row>
    <row r="634" spans="1:11" x14ac:dyDescent="0.45">
      <c r="A634" s="10" t="s">
        <v>15</v>
      </c>
      <c r="B634" s="20">
        <v>0.1</v>
      </c>
      <c r="C634" s="19">
        <v>4418</v>
      </c>
      <c r="D634" s="19">
        <v>14.19829105</v>
      </c>
      <c r="E634" s="23">
        <v>6.1000000000000004E-3</v>
      </c>
      <c r="F634" s="23">
        <v>5.1599999999999997E-3</v>
      </c>
      <c r="G634" s="17">
        <v>0</v>
      </c>
      <c r="H634" s="17">
        <v>1</v>
      </c>
      <c r="I634" s="17">
        <v>0.109496052</v>
      </c>
      <c r="J634" s="17">
        <v>0.84097167900000003</v>
      </c>
      <c r="K634" s="17">
        <v>4.9500000000000002E-2</v>
      </c>
    </row>
    <row r="635" spans="1:11" x14ac:dyDescent="0.45">
      <c r="A635" s="10" t="s">
        <v>15</v>
      </c>
      <c r="B635" s="20">
        <v>0.11</v>
      </c>
      <c r="C635" s="19">
        <v>4836</v>
      </c>
      <c r="D635" s="19">
        <v>16.817002760000001</v>
      </c>
      <c r="E635" s="23">
        <v>6.4900000000000001E-3</v>
      </c>
      <c r="F635" s="23">
        <v>5.6600000000000001E-3</v>
      </c>
      <c r="G635" s="17">
        <v>0</v>
      </c>
      <c r="H635" s="17">
        <v>1</v>
      </c>
      <c r="I635" s="17">
        <v>0.121430316</v>
      </c>
      <c r="J635" s="17">
        <v>0.83014470699999998</v>
      </c>
      <c r="K635" s="17">
        <v>4.8399999999999999E-2</v>
      </c>
    </row>
    <row r="636" spans="1:11" x14ac:dyDescent="0.45">
      <c r="A636" s="10" t="s">
        <v>15</v>
      </c>
      <c r="B636" s="20">
        <v>0.12</v>
      </c>
      <c r="C636" s="19">
        <v>5264</v>
      </c>
      <c r="D636" s="19">
        <v>19.692094109999999</v>
      </c>
      <c r="E636" s="23">
        <v>6.9100000000000003E-3</v>
      </c>
      <c r="F636" s="23">
        <v>6.1399999999999996E-3</v>
      </c>
      <c r="G636" s="17">
        <v>0</v>
      </c>
      <c r="H636" s="17">
        <v>1</v>
      </c>
      <c r="I636" s="17">
        <v>0.103458144</v>
      </c>
      <c r="J636" s="17">
        <v>0.855722066</v>
      </c>
      <c r="K636" s="17">
        <v>4.0800000000000003E-2</v>
      </c>
    </row>
    <row r="637" spans="1:11" x14ac:dyDescent="0.45">
      <c r="A637" s="10" t="s">
        <v>15</v>
      </c>
      <c r="B637" s="20">
        <v>0.13</v>
      </c>
      <c r="C637" s="19">
        <v>5680</v>
      </c>
      <c r="D637" s="19">
        <v>22.640466790000001</v>
      </c>
      <c r="E637" s="23">
        <v>7.3200000000000001E-3</v>
      </c>
      <c r="F637" s="23">
        <v>6.5599999999999999E-3</v>
      </c>
      <c r="G637" s="17">
        <v>0</v>
      </c>
      <c r="H637" s="17">
        <v>1</v>
      </c>
      <c r="I637" s="17">
        <v>0.106739114</v>
      </c>
      <c r="J637" s="17">
        <v>0.85558858800000004</v>
      </c>
      <c r="K637" s="17">
        <v>3.7699999999999997E-2</v>
      </c>
    </row>
    <row r="638" spans="1:11" x14ac:dyDescent="0.45">
      <c r="A638" s="10" t="s">
        <v>15</v>
      </c>
      <c r="B638" s="20">
        <v>0.14000000000000001</v>
      </c>
      <c r="C638" s="19">
        <v>6134</v>
      </c>
      <c r="D638" s="19">
        <v>26.076279410000001</v>
      </c>
      <c r="E638" s="23">
        <v>7.7999999999999996E-3</v>
      </c>
      <c r="F638" s="23">
        <v>6.9800000000000001E-3</v>
      </c>
      <c r="G638" s="17">
        <v>0</v>
      </c>
      <c r="H638" s="17">
        <v>1</v>
      </c>
      <c r="I638" s="17">
        <v>9.8699999999999996E-2</v>
      </c>
      <c r="J638" s="17">
        <v>0.86353612199999996</v>
      </c>
      <c r="K638" s="17">
        <v>3.78E-2</v>
      </c>
    </row>
    <row r="639" spans="1:11" x14ac:dyDescent="0.45">
      <c r="A639" s="10" t="s">
        <v>15</v>
      </c>
      <c r="B639" s="20">
        <v>0.15</v>
      </c>
      <c r="C639" s="19">
        <v>6524</v>
      </c>
      <c r="D639" s="19">
        <v>29.221095460000001</v>
      </c>
      <c r="E639" s="23">
        <v>8.1899999999999994E-3</v>
      </c>
      <c r="F639" s="23">
        <v>7.3400000000000002E-3</v>
      </c>
      <c r="G639" s="17">
        <v>0</v>
      </c>
      <c r="H639" s="17">
        <v>1</v>
      </c>
      <c r="I639" s="17">
        <v>9.11E-2</v>
      </c>
      <c r="J639" s="17">
        <v>0.87511154199999996</v>
      </c>
      <c r="K639" s="17">
        <v>3.3799999999999997E-2</v>
      </c>
    </row>
    <row r="640" spans="1:11" x14ac:dyDescent="0.45">
      <c r="A640" s="10" t="s">
        <v>15</v>
      </c>
      <c r="B640" s="20">
        <v>0.16</v>
      </c>
      <c r="C640" s="19">
        <v>6925</v>
      </c>
      <c r="D640" s="19">
        <v>32.551776009999998</v>
      </c>
      <c r="E640" s="23">
        <v>8.4399999999999996E-3</v>
      </c>
      <c r="F640" s="23">
        <v>7.6699999999999997E-3</v>
      </c>
      <c r="G640" s="17">
        <v>0</v>
      </c>
      <c r="H640" s="17">
        <v>1</v>
      </c>
      <c r="I640" s="17">
        <v>9.9900000000000003E-2</v>
      </c>
      <c r="J640" s="17">
        <v>0.855965321</v>
      </c>
      <c r="K640" s="17">
        <v>4.41E-2</v>
      </c>
    </row>
    <row r="641" spans="1:11" x14ac:dyDescent="0.45">
      <c r="A641" s="10" t="s">
        <v>15</v>
      </c>
      <c r="B641" s="20">
        <v>0.17</v>
      </c>
      <c r="C641" s="19">
        <v>7332</v>
      </c>
      <c r="D641" s="19">
        <v>36.045343389999999</v>
      </c>
      <c r="E641" s="23">
        <v>8.6899999999999998E-3</v>
      </c>
      <c r="F641" s="23">
        <v>7.9900000000000006E-3</v>
      </c>
      <c r="G641" s="17">
        <v>0</v>
      </c>
      <c r="H641" s="17">
        <v>1</v>
      </c>
      <c r="I641" s="17">
        <v>9.2399999999999996E-2</v>
      </c>
      <c r="J641" s="17">
        <v>0.85389552300000005</v>
      </c>
      <c r="K641" s="17">
        <v>5.3699999999999998E-2</v>
      </c>
    </row>
    <row r="642" spans="1:11" x14ac:dyDescent="0.45">
      <c r="A642" s="10" t="s">
        <v>15</v>
      </c>
      <c r="B642" s="20">
        <v>0.18</v>
      </c>
      <c r="C642" s="19">
        <v>7785</v>
      </c>
      <c r="D642" s="19">
        <v>40.10856888</v>
      </c>
      <c r="E642" s="23">
        <v>9.3200000000000002E-3</v>
      </c>
      <c r="F642" s="23">
        <v>8.3400000000000002E-3</v>
      </c>
      <c r="G642" s="17">
        <v>0</v>
      </c>
      <c r="H642" s="17">
        <v>1</v>
      </c>
      <c r="I642" s="17">
        <v>0.106492341</v>
      </c>
      <c r="J642" s="17">
        <v>0.83812111099999997</v>
      </c>
      <c r="K642" s="17">
        <v>5.5399999999999998E-2</v>
      </c>
    </row>
    <row r="643" spans="1:11" x14ac:dyDescent="0.45">
      <c r="A643" s="10" t="s">
        <v>15</v>
      </c>
      <c r="B643" s="20">
        <v>0.19</v>
      </c>
      <c r="C643" s="19">
        <v>8204</v>
      </c>
      <c r="D643" s="19">
        <v>44.082164079999998</v>
      </c>
      <c r="E643" s="23">
        <v>9.6100000000000005E-3</v>
      </c>
      <c r="F643" s="23">
        <v>8.6800000000000002E-3</v>
      </c>
      <c r="G643" s="17">
        <v>0</v>
      </c>
      <c r="H643" s="17">
        <v>1</v>
      </c>
      <c r="I643" s="17">
        <v>9.64E-2</v>
      </c>
      <c r="J643" s="17">
        <v>0.84806950000000003</v>
      </c>
      <c r="K643" s="17">
        <v>5.5500000000000001E-2</v>
      </c>
    </row>
    <row r="644" spans="1:11" x14ac:dyDescent="0.45">
      <c r="A644" s="10" t="s">
        <v>15</v>
      </c>
      <c r="B644" s="20">
        <v>0.2</v>
      </c>
      <c r="C644" s="19">
        <v>8627</v>
      </c>
      <c r="D644" s="19">
        <v>48.236820360000003</v>
      </c>
      <c r="E644" s="23">
        <v>1.01E-2</v>
      </c>
      <c r="F644" s="23">
        <v>8.9700000000000005E-3</v>
      </c>
      <c r="G644" s="17">
        <v>0</v>
      </c>
      <c r="H644" s="17">
        <v>1</v>
      </c>
      <c r="I644" s="17">
        <v>9.2100000000000001E-2</v>
      </c>
      <c r="J644" s="17">
        <v>0.85168555499999998</v>
      </c>
      <c r="K644" s="17">
        <v>5.62E-2</v>
      </c>
    </row>
    <row r="645" spans="1:11" x14ac:dyDescent="0.45">
      <c r="A645" s="10" t="s">
        <v>15</v>
      </c>
      <c r="B645" s="20">
        <v>0.21</v>
      </c>
      <c r="C645" s="19">
        <v>9038</v>
      </c>
      <c r="D645" s="19">
        <v>52.445158929999998</v>
      </c>
      <c r="E645" s="23">
        <v>1.04E-2</v>
      </c>
      <c r="F645" s="23">
        <v>9.3299999999999998E-3</v>
      </c>
      <c r="G645" s="17">
        <v>0</v>
      </c>
      <c r="H645" s="17">
        <v>1</v>
      </c>
      <c r="I645" s="17">
        <v>8.7900000000000006E-2</v>
      </c>
      <c r="J645" s="17">
        <v>0.85714426700000002</v>
      </c>
      <c r="K645" s="17">
        <v>5.4899999999999997E-2</v>
      </c>
    </row>
    <row r="646" spans="1:11" x14ac:dyDescent="0.45">
      <c r="A646" s="10" t="s">
        <v>15</v>
      </c>
      <c r="B646" s="20">
        <v>0.22</v>
      </c>
      <c r="C646" s="19">
        <v>9461</v>
      </c>
      <c r="D646" s="19">
        <v>56.928571720000001</v>
      </c>
      <c r="E646" s="23">
        <v>1.0800000000000001E-2</v>
      </c>
      <c r="F646" s="23">
        <v>9.6699999999999998E-3</v>
      </c>
      <c r="G646" s="17">
        <v>0</v>
      </c>
      <c r="H646" s="17">
        <v>1</v>
      </c>
      <c r="I646" s="17">
        <v>8.9800000000000005E-2</v>
      </c>
      <c r="J646" s="17">
        <v>0.85954557099999995</v>
      </c>
      <c r="K646" s="17">
        <v>5.0700000000000002E-2</v>
      </c>
    </row>
    <row r="647" spans="1:11" x14ac:dyDescent="0.45">
      <c r="A647" s="10" t="s">
        <v>15</v>
      </c>
      <c r="B647" s="20">
        <v>0.23</v>
      </c>
      <c r="C647" s="19">
        <v>9945</v>
      </c>
      <c r="D647" s="19">
        <v>62.222573580000002</v>
      </c>
      <c r="E647" s="23">
        <v>1.11E-2</v>
      </c>
      <c r="F647" s="23">
        <v>0.01</v>
      </c>
      <c r="G647" s="17">
        <v>0</v>
      </c>
      <c r="H647" s="17">
        <v>1</v>
      </c>
      <c r="I647" s="17">
        <v>9.5699999999999993E-2</v>
      </c>
      <c r="J647" s="17">
        <v>0.85558766799999997</v>
      </c>
      <c r="K647" s="17">
        <v>4.8800000000000003E-2</v>
      </c>
    </row>
    <row r="648" spans="1:11" x14ac:dyDescent="0.45">
      <c r="A648" s="10" t="s">
        <v>15</v>
      </c>
      <c r="B648" s="20">
        <v>0.24</v>
      </c>
      <c r="C648" s="19">
        <v>10315</v>
      </c>
      <c r="D648" s="19">
        <v>66.415985370000001</v>
      </c>
      <c r="E648" s="23">
        <v>1.1599999999999999E-2</v>
      </c>
      <c r="F648" s="23">
        <v>1.03E-2</v>
      </c>
      <c r="G648" s="17">
        <v>0</v>
      </c>
      <c r="H648" s="17">
        <v>1</v>
      </c>
      <c r="I648" s="17">
        <v>9.0399999999999994E-2</v>
      </c>
      <c r="J648" s="17">
        <v>0.85866782699999999</v>
      </c>
      <c r="K648" s="17">
        <v>5.0900000000000001E-2</v>
      </c>
    </row>
    <row r="649" spans="1:11" x14ac:dyDescent="0.45">
      <c r="A649" s="10" t="s">
        <v>15</v>
      </c>
      <c r="B649" s="20">
        <v>0.25</v>
      </c>
      <c r="C649" s="19">
        <v>10737</v>
      </c>
      <c r="D649" s="19">
        <v>71.369811819999995</v>
      </c>
      <c r="E649" s="23">
        <v>1.2E-2</v>
      </c>
      <c r="F649" s="23">
        <v>1.0699999999999999E-2</v>
      </c>
      <c r="G649" s="17">
        <v>0</v>
      </c>
      <c r="H649" s="17">
        <v>1</v>
      </c>
      <c r="I649" s="17">
        <v>9.1899999999999996E-2</v>
      </c>
      <c r="J649" s="17">
        <v>0.86024058999999997</v>
      </c>
      <c r="K649" s="17">
        <v>4.7800000000000002E-2</v>
      </c>
    </row>
    <row r="650" spans="1:11" x14ac:dyDescent="0.45">
      <c r="A650" s="10" t="s">
        <v>15</v>
      </c>
      <c r="B650" s="20">
        <v>0.26</v>
      </c>
      <c r="C650" s="19">
        <v>11154</v>
      </c>
      <c r="D650" s="19">
        <v>76.453746210000006</v>
      </c>
      <c r="E650" s="23">
        <v>1.24E-2</v>
      </c>
      <c r="F650" s="23">
        <v>1.0999999999999999E-2</v>
      </c>
      <c r="G650" s="17">
        <v>0</v>
      </c>
      <c r="H650" s="17">
        <v>1</v>
      </c>
      <c r="I650" s="17">
        <v>8.8400000000000006E-2</v>
      </c>
      <c r="J650" s="17">
        <v>0.85602920000000005</v>
      </c>
      <c r="K650" s="17">
        <v>5.5599999999999997E-2</v>
      </c>
    </row>
    <row r="651" spans="1:11" x14ac:dyDescent="0.45">
      <c r="A651" s="10" t="s">
        <v>15</v>
      </c>
      <c r="B651" s="20">
        <v>0.27</v>
      </c>
      <c r="C651" s="19">
        <v>11570</v>
      </c>
      <c r="D651" s="19">
        <v>81.717586800000007</v>
      </c>
      <c r="E651" s="23">
        <v>1.2800000000000001E-2</v>
      </c>
      <c r="F651" s="23">
        <v>1.14E-2</v>
      </c>
      <c r="G651" s="17">
        <v>0</v>
      </c>
      <c r="H651" s="17">
        <v>1</v>
      </c>
      <c r="I651" s="17">
        <v>8.6999999999999994E-2</v>
      </c>
      <c r="J651" s="17">
        <v>0.86100203399999997</v>
      </c>
      <c r="K651" s="17">
        <v>5.1999999999999998E-2</v>
      </c>
    </row>
    <row r="652" spans="1:11" x14ac:dyDescent="0.45">
      <c r="A652" s="10" t="s">
        <v>15</v>
      </c>
      <c r="B652" s="20">
        <v>0.28000000000000003</v>
      </c>
      <c r="C652" s="19">
        <v>12001</v>
      </c>
      <c r="D652" s="19">
        <v>87.324835199999995</v>
      </c>
      <c r="E652" s="23">
        <v>1.32E-2</v>
      </c>
      <c r="F652" s="23">
        <v>1.17E-2</v>
      </c>
      <c r="G652" s="17">
        <v>0</v>
      </c>
      <c r="H652" s="17">
        <v>1</v>
      </c>
      <c r="I652" s="17">
        <v>8.2799999999999999E-2</v>
      </c>
      <c r="J652" s="17">
        <v>0.85945832600000005</v>
      </c>
      <c r="K652" s="17">
        <v>5.7700000000000001E-2</v>
      </c>
    </row>
    <row r="653" spans="1:11" x14ac:dyDescent="0.45">
      <c r="A653" s="10" t="s">
        <v>15</v>
      </c>
      <c r="B653" s="20">
        <v>0.28999999999999998</v>
      </c>
      <c r="C653" s="19">
        <v>12458</v>
      </c>
      <c r="D653" s="19">
        <v>93.410593680000005</v>
      </c>
      <c r="E653" s="23">
        <v>1.35E-2</v>
      </c>
      <c r="F653" s="23">
        <v>1.21E-2</v>
      </c>
      <c r="G653" s="17">
        <v>0</v>
      </c>
      <c r="H653" s="17">
        <v>1</v>
      </c>
      <c r="I653" s="17">
        <v>8.1900000000000001E-2</v>
      </c>
      <c r="J653" s="17">
        <v>0.85867575399999996</v>
      </c>
      <c r="K653" s="17">
        <v>5.9499999999999997E-2</v>
      </c>
    </row>
    <row r="654" spans="1:11" x14ac:dyDescent="0.45">
      <c r="A654" s="10" t="s">
        <v>15</v>
      </c>
      <c r="B654" s="20">
        <v>0.3</v>
      </c>
      <c r="C654" s="19">
        <v>12842</v>
      </c>
      <c r="D654" s="19">
        <v>98.674879649999994</v>
      </c>
      <c r="E654" s="23">
        <v>1.4E-2</v>
      </c>
      <c r="F654" s="23">
        <v>1.24E-2</v>
      </c>
      <c r="G654" s="17">
        <v>0</v>
      </c>
      <c r="H654" s="17">
        <v>1</v>
      </c>
      <c r="I654" s="17">
        <v>8.3799999999999999E-2</v>
      </c>
      <c r="J654" s="17">
        <v>0.85663451800000001</v>
      </c>
      <c r="K654" s="17">
        <v>5.96E-2</v>
      </c>
    </row>
    <row r="655" spans="1:11" x14ac:dyDescent="0.45">
      <c r="A655" s="10" t="s">
        <v>15</v>
      </c>
      <c r="B655" s="20">
        <v>0.31</v>
      </c>
      <c r="C655" s="19">
        <v>13266</v>
      </c>
      <c r="D655" s="19">
        <v>104.71060009999999</v>
      </c>
      <c r="E655" s="23">
        <v>1.4500000000000001E-2</v>
      </c>
      <c r="F655" s="23">
        <v>1.2800000000000001E-2</v>
      </c>
      <c r="G655" s="17">
        <v>0</v>
      </c>
      <c r="H655" s="17">
        <v>1</v>
      </c>
      <c r="I655" s="17">
        <v>8.5000000000000006E-2</v>
      </c>
      <c r="J655" s="17">
        <v>0.85140078600000002</v>
      </c>
      <c r="K655" s="17">
        <v>6.3600000000000004E-2</v>
      </c>
    </row>
    <row r="656" spans="1:11" x14ac:dyDescent="0.45">
      <c r="A656" s="10" t="s">
        <v>15</v>
      </c>
      <c r="B656" s="20">
        <v>0.32</v>
      </c>
      <c r="C656" s="19">
        <v>13692</v>
      </c>
      <c r="D656" s="19">
        <v>110.9217021</v>
      </c>
      <c r="E656" s="23">
        <v>1.4800000000000001E-2</v>
      </c>
      <c r="F656" s="23">
        <v>1.3100000000000001E-2</v>
      </c>
      <c r="G656" s="17">
        <v>0</v>
      </c>
      <c r="H656" s="17">
        <v>1</v>
      </c>
      <c r="I656" s="17">
        <v>8.3799999999999999E-2</v>
      </c>
      <c r="J656" s="17">
        <v>0.85402900000000004</v>
      </c>
      <c r="K656" s="17">
        <v>6.2199999999999998E-2</v>
      </c>
    </row>
    <row r="657" spans="1:11" x14ac:dyDescent="0.45">
      <c r="A657" s="10" t="s">
        <v>15</v>
      </c>
      <c r="B657" s="20">
        <v>0.33</v>
      </c>
      <c r="C657" s="19">
        <v>14103</v>
      </c>
      <c r="D657" s="19">
        <v>117.05166970000001</v>
      </c>
      <c r="E657" s="23">
        <v>1.4999999999999999E-2</v>
      </c>
      <c r="F657" s="23">
        <v>1.34E-2</v>
      </c>
      <c r="G657" s="17">
        <v>0</v>
      </c>
      <c r="H657" s="17">
        <v>1</v>
      </c>
      <c r="I657" s="17">
        <v>0.08</v>
      </c>
      <c r="J657" s="17">
        <v>0.86121173299999998</v>
      </c>
      <c r="K657" s="17">
        <v>5.8799999999999998E-2</v>
      </c>
    </row>
    <row r="658" spans="1:11" x14ac:dyDescent="0.45">
      <c r="A658" s="10" t="s">
        <v>15</v>
      </c>
      <c r="B658" s="20">
        <v>0.34</v>
      </c>
      <c r="C658" s="19">
        <v>14521</v>
      </c>
      <c r="D658" s="19">
        <v>123.3887014</v>
      </c>
      <c r="E658" s="23">
        <v>1.5299999999999999E-2</v>
      </c>
      <c r="F658" s="23">
        <v>1.38E-2</v>
      </c>
      <c r="G658" s="17">
        <v>0</v>
      </c>
      <c r="H658" s="17">
        <v>1</v>
      </c>
      <c r="I658" s="17">
        <v>8.2600000000000007E-2</v>
      </c>
      <c r="J658" s="17">
        <v>0.86017878299999995</v>
      </c>
      <c r="K658" s="17">
        <v>5.7200000000000001E-2</v>
      </c>
    </row>
    <row r="659" spans="1:11" x14ac:dyDescent="0.45">
      <c r="A659" s="10" t="s">
        <v>15</v>
      </c>
      <c r="B659" s="20">
        <v>0.35</v>
      </c>
      <c r="C659" s="19">
        <v>14961</v>
      </c>
      <c r="D659" s="19">
        <v>130.19727520000001</v>
      </c>
      <c r="E659" s="23">
        <v>1.5599999999999999E-2</v>
      </c>
      <c r="F659" s="23">
        <v>1.41E-2</v>
      </c>
      <c r="G659" s="17">
        <v>0</v>
      </c>
      <c r="H659" s="17">
        <v>1</v>
      </c>
      <c r="I659" s="17">
        <v>7.9200000000000007E-2</v>
      </c>
      <c r="J659" s="17">
        <v>0.86663083600000002</v>
      </c>
      <c r="K659" s="17">
        <v>5.4100000000000002E-2</v>
      </c>
    </row>
    <row r="660" spans="1:11" x14ac:dyDescent="0.45">
      <c r="A660" s="10" t="s">
        <v>15</v>
      </c>
      <c r="B660" s="20">
        <v>0.36</v>
      </c>
      <c r="C660" s="19">
        <v>15374</v>
      </c>
      <c r="D660" s="19">
        <v>136.7866678</v>
      </c>
      <c r="E660" s="23">
        <v>1.6199999999999999E-2</v>
      </c>
      <c r="F660" s="23">
        <v>1.44E-2</v>
      </c>
      <c r="G660" s="17">
        <v>0</v>
      </c>
      <c r="H660" s="17">
        <v>1</v>
      </c>
      <c r="I660" s="17">
        <v>7.9299999999999995E-2</v>
      </c>
      <c r="J660" s="17">
        <v>0.86591556700000005</v>
      </c>
      <c r="K660" s="17">
        <v>5.4800000000000001E-2</v>
      </c>
    </row>
    <row r="661" spans="1:11" x14ac:dyDescent="0.45">
      <c r="A661" s="10" t="s">
        <v>15</v>
      </c>
      <c r="B661" s="20">
        <v>0.37</v>
      </c>
      <c r="C661" s="19">
        <v>15799</v>
      </c>
      <c r="D661" s="19">
        <v>143.78799889999999</v>
      </c>
      <c r="E661" s="23">
        <v>1.67E-2</v>
      </c>
      <c r="F661" s="23">
        <v>1.47E-2</v>
      </c>
      <c r="G661" s="17">
        <v>0</v>
      </c>
      <c r="H661" s="17">
        <v>1</v>
      </c>
      <c r="I661" s="17">
        <v>0.08</v>
      </c>
      <c r="J661" s="17">
        <v>0.86789843200000005</v>
      </c>
      <c r="K661" s="17">
        <v>5.21E-2</v>
      </c>
    </row>
    <row r="662" spans="1:11" x14ac:dyDescent="0.45">
      <c r="A662" s="10" t="s">
        <v>15</v>
      </c>
      <c r="B662" s="20">
        <v>0.38</v>
      </c>
      <c r="C662" s="19">
        <v>16222</v>
      </c>
      <c r="D662" s="19">
        <v>150.9452651</v>
      </c>
      <c r="E662" s="23">
        <v>1.7100000000000001E-2</v>
      </c>
      <c r="F662" s="23">
        <v>1.5100000000000001E-2</v>
      </c>
      <c r="G662" s="17">
        <v>0</v>
      </c>
      <c r="H662" s="17">
        <v>1</v>
      </c>
      <c r="I662" s="17">
        <v>8.5800000000000001E-2</v>
      </c>
      <c r="J662" s="17">
        <v>0.864189651</v>
      </c>
      <c r="K662" s="17">
        <v>0.05</v>
      </c>
    </row>
    <row r="663" spans="1:11" x14ac:dyDescent="0.45">
      <c r="A663" s="10" t="s">
        <v>15</v>
      </c>
      <c r="B663" s="20">
        <v>0.39</v>
      </c>
      <c r="C663" s="19">
        <v>16621</v>
      </c>
      <c r="D663" s="19">
        <v>157.85806059999999</v>
      </c>
      <c r="E663" s="23">
        <v>1.7600000000000001E-2</v>
      </c>
      <c r="F663" s="23">
        <v>1.55E-2</v>
      </c>
      <c r="G663" s="17">
        <v>0</v>
      </c>
      <c r="H663" s="17">
        <v>1</v>
      </c>
      <c r="I663" s="17">
        <v>8.9899999999999994E-2</v>
      </c>
      <c r="J663" s="17">
        <v>0.85986728700000004</v>
      </c>
      <c r="K663" s="17">
        <v>5.0200000000000002E-2</v>
      </c>
    </row>
    <row r="664" spans="1:11" x14ac:dyDescent="0.45">
      <c r="A664" s="10" t="s">
        <v>15</v>
      </c>
      <c r="B664" s="20">
        <v>0.4</v>
      </c>
      <c r="C664" s="19">
        <v>17064</v>
      </c>
      <c r="D664" s="19">
        <v>165.8032092</v>
      </c>
      <c r="E664" s="23">
        <v>1.8200000000000001E-2</v>
      </c>
      <c r="F664" s="23">
        <v>1.5800000000000002E-2</v>
      </c>
      <c r="G664" s="17">
        <v>0</v>
      </c>
      <c r="H664" s="17">
        <v>1</v>
      </c>
      <c r="I664" s="17">
        <v>9.4200000000000006E-2</v>
      </c>
      <c r="J664" s="17">
        <v>0.85775751099999997</v>
      </c>
      <c r="K664" s="17">
        <v>4.8099999999999997E-2</v>
      </c>
    </row>
    <row r="665" spans="1:11" x14ac:dyDescent="0.45">
      <c r="A665" s="10" t="s">
        <v>15</v>
      </c>
      <c r="B665" s="20">
        <v>0.41</v>
      </c>
      <c r="C665" s="19">
        <v>17489</v>
      </c>
      <c r="D665" s="19">
        <v>173.65214879999999</v>
      </c>
      <c r="E665" s="23">
        <v>1.8700000000000001E-2</v>
      </c>
      <c r="F665" s="23">
        <v>1.6199999999999999E-2</v>
      </c>
      <c r="G665" s="17">
        <v>0</v>
      </c>
      <c r="H665" s="17">
        <v>1</v>
      </c>
      <c r="I665" s="17">
        <v>9.4100000000000003E-2</v>
      </c>
      <c r="J665" s="17">
        <v>0.86001873500000003</v>
      </c>
      <c r="K665" s="17">
        <v>4.5900000000000003E-2</v>
      </c>
    </row>
    <row r="666" spans="1:11" x14ac:dyDescent="0.45">
      <c r="A666" s="10" t="s">
        <v>15</v>
      </c>
      <c r="B666" s="20">
        <v>0.42</v>
      </c>
      <c r="C666" s="19">
        <v>17866</v>
      </c>
      <c r="D666" s="19">
        <v>180.76821760000001</v>
      </c>
      <c r="E666" s="23">
        <v>1.9099999999999999E-2</v>
      </c>
      <c r="F666" s="23">
        <v>1.6500000000000001E-2</v>
      </c>
      <c r="G666" s="17">
        <v>0</v>
      </c>
      <c r="H666" s="17">
        <v>1</v>
      </c>
      <c r="I666" s="17">
        <v>9.8400000000000001E-2</v>
      </c>
      <c r="J666" s="17">
        <v>0.85728795700000004</v>
      </c>
      <c r="K666" s="17">
        <v>4.4299999999999999E-2</v>
      </c>
    </row>
    <row r="667" spans="1:11" x14ac:dyDescent="0.45">
      <c r="A667" s="10" t="s">
        <v>15</v>
      </c>
      <c r="B667" s="20">
        <v>0.43</v>
      </c>
      <c r="C667" s="19">
        <v>18331</v>
      </c>
      <c r="D667" s="19">
        <v>189.7060018</v>
      </c>
      <c r="E667" s="23">
        <v>1.95E-2</v>
      </c>
      <c r="F667" s="23">
        <v>1.7000000000000001E-2</v>
      </c>
      <c r="G667" s="17">
        <v>0</v>
      </c>
      <c r="H667" s="17">
        <v>1</v>
      </c>
      <c r="I667" s="17">
        <v>0.10248091400000001</v>
      </c>
      <c r="J667" s="17">
        <v>0.85513893600000002</v>
      </c>
      <c r="K667" s="17">
        <v>4.24E-2</v>
      </c>
    </row>
    <row r="668" spans="1:11" x14ac:dyDescent="0.45">
      <c r="A668" s="10" t="s">
        <v>15</v>
      </c>
      <c r="B668" s="20">
        <v>0.44</v>
      </c>
      <c r="C668" s="19">
        <v>18743</v>
      </c>
      <c r="D668" s="19">
        <v>197.83345650000001</v>
      </c>
      <c r="E668" s="23">
        <v>0.02</v>
      </c>
      <c r="F668" s="23">
        <v>1.7399999999999999E-2</v>
      </c>
      <c r="G668" s="17">
        <v>0</v>
      </c>
      <c r="H668" s="17">
        <v>1</v>
      </c>
      <c r="I668" s="17">
        <v>0.103142628</v>
      </c>
      <c r="J668" s="17">
        <v>0.85615682000000004</v>
      </c>
      <c r="K668" s="17">
        <v>4.07E-2</v>
      </c>
    </row>
    <row r="669" spans="1:11" x14ac:dyDescent="0.45">
      <c r="A669" s="10" t="s">
        <v>15</v>
      </c>
      <c r="B669" s="20">
        <v>0.45</v>
      </c>
      <c r="C669" s="19">
        <v>19164</v>
      </c>
      <c r="D669" s="19">
        <v>206.41191670000001</v>
      </c>
      <c r="E669" s="23">
        <v>2.07E-2</v>
      </c>
      <c r="F669" s="23">
        <v>1.78E-2</v>
      </c>
      <c r="G669" s="17">
        <v>0</v>
      </c>
      <c r="H669" s="17">
        <v>1</v>
      </c>
      <c r="I669" s="17">
        <v>0.105611133</v>
      </c>
      <c r="J669" s="17">
        <v>0.85536033199999995</v>
      </c>
      <c r="K669" s="17">
        <v>3.9E-2</v>
      </c>
    </row>
    <row r="670" spans="1:11" x14ac:dyDescent="0.45">
      <c r="A670" s="10" t="s">
        <v>15</v>
      </c>
      <c r="B670" s="20">
        <v>0.46</v>
      </c>
      <c r="C670" s="19">
        <v>19584</v>
      </c>
      <c r="D670" s="19">
        <v>215.24696119999999</v>
      </c>
      <c r="E670" s="23">
        <v>2.1299999999999999E-2</v>
      </c>
      <c r="F670" s="23">
        <v>1.8200000000000001E-2</v>
      </c>
      <c r="G670" s="17">
        <v>0</v>
      </c>
      <c r="H670" s="17">
        <v>1</v>
      </c>
      <c r="I670" s="17">
        <v>0.108695308</v>
      </c>
      <c r="J670" s="17">
        <v>0.84709862899999999</v>
      </c>
      <c r="K670" s="17">
        <v>4.4200000000000003E-2</v>
      </c>
    </row>
    <row r="671" spans="1:11" x14ac:dyDescent="0.45">
      <c r="A671" s="10" t="s">
        <v>15</v>
      </c>
      <c r="B671" s="20">
        <v>0.47</v>
      </c>
      <c r="C671" s="19">
        <v>20018</v>
      </c>
      <c r="D671" s="19">
        <v>224.63569949999999</v>
      </c>
      <c r="E671" s="23">
        <v>2.18E-2</v>
      </c>
      <c r="F671" s="23">
        <v>1.8599999999999998E-2</v>
      </c>
      <c r="G671" s="17">
        <v>0</v>
      </c>
      <c r="H671" s="17">
        <v>1</v>
      </c>
      <c r="I671" s="17">
        <v>0.105146171</v>
      </c>
      <c r="J671" s="17">
        <v>0.85251444700000001</v>
      </c>
      <c r="K671" s="17">
        <v>4.2299999999999997E-2</v>
      </c>
    </row>
    <row r="672" spans="1:11" x14ac:dyDescent="0.45">
      <c r="A672" s="10" t="s">
        <v>15</v>
      </c>
      <c r="B672" s="20">
        <v>0.48</v>
      </c>
      <c r="C672" s="19">
        <v>20419</v>
      </c>
      <c r="D672" s="19">
        <v>233.53802619999999</v>
      </c>
      <c r="E672" s="23">
        <v>2.2800000000000001E-2</v>
      </c>
      <c r="F672" s="23">
        <v>1.9099999999999999E-2</v>
      </c>
      <c r="G672" s="17">
        <v>0</v>
      </c>
      <c r="H672" s="17">
        <v>1</v>
      </c>
      <c r="I672" s="17">
        <v>0.10800522799999999</v>
      </c>
      <c r="J672" s="17">
        <v>0.85076700400000005</v>
      </c>
      <c r="K672" s="17">
        <v>4.1200000000000001E-2</v>
      </c>
    </row>
    <row r="673" spans="1:11" x14ac:dyDescent="0.45">
      <c r="A673" s="10" t="s">
        <v>15</v>
      </c>
      <c r="B673" s="20">
        <v>0.49</v>
      </c>
      <c r="C673" s="19">
        <v>20838</v>
      </c>
      <c r="D673" s="19">
        <v>243.16078189999999</v>
      </c>
      <c r="E673" s="23">
        <v>2.3099999999999999E-2</v>
      </c>
      <c r="F673" s="23">
        <v>1.9599999999999999E-2</v>
      </c>
      <c r="G673" s="17">
        <v>0</v>
      </c>
      <c r="H673" s="17">
        <v>1</v>
      </c>
      <c r="I673" s="17">
        <v>0.109683814</v>
      </c>
      <c r="J673" s="17">
        <v>0.849929834</v>
      </c>
      <c r="K673" s="17">
        <v>4.0399999999999998E-2</v>
      </c>
    </row>
    <row r="674" spans="1:11" x14ac:dyDescent="0.45">
      <c r="A674" s="10" t="s">
        <v>15</v>
      </c>
      <c r="B674" s="20">
        <v>0.5</v>
      </c>
      <c r="C674" s="19">
        <v>21241</v>
      </c>
      <c r="D674" s="19">
        <v>252.52083500000001</v>
      </c>
      <c r="E674" s="23">
        <v>2.3400000000000001E-2</v>
      </c>
      <c r="F674" s="23">
        <v>2.01E-2</v>
      </c>
      <c r="G674" s="17">
        <v>0</v>
      </c>
      <c r="H674" s="17">
        <v>1</v>
      </c>
      <c r="I674" s="17">
        <v>0.108038387</v>
      </c>
      <c r="J674" s="17">
        <v>0.85232486200000002</v>
      </c>
      <c r="K674" s="17">
        <v>3.9600000000000003E-2</v>
      </c>
    </row>
    <row r="675" spans="1:11" x14ac:dyDescent="0.45">
      <c r="A675" s="10" t="s">
        <v>15</v>
      </c>
      <c r="B675" s="20">
        <v>0.51</v>
      </c>
      <c r="C675" s="19">
        <v>21701</v>
      </c>
      <c r="D675" s="19">
        <v>263.4667915</v>
      </c>
      <c r="E675" s="23">
        <v>2.4299999999999999E-2</v>
      </c>
      <c r="F675" s="23">
        <v>2.0500000000000001E-2</v>
      </c>
      <c r="G675" s="17">
        <v>0</v>
      </c>
      <c r="H675" s="17">
        <v>1</v>
      </c>
      <c r="I675" s="17">
        <v>0.109626207</v>
      </c>
      <c r="J675" s="17">
        <v>0.85222054599999997</v>
      </c>
      <c r="K675" s="17">
        <v>3.8199999999999998E-2</v>
      </c>
    </row>
    <row r="676" spans="1:11" x14ac:dyDescent="0.45">
      <c r="A676" s="10" t="s">
        <v>15</v>
      </c>
      <c r="B676" s="20">
        <v>0.52</v>
      </c>
      <c r="C676" s="19">
        <v>22103</v>
      </c>
      <c r="D676" s="19">
        <v>273.3187259</v>
      </c>
      <c r="E676" s="23">
        <v>2.4799999999999999E-2</v>
      </c>
      <c r="F676" s="23">
        <v>2.1000000000000001E-2</v>
      </c>
      <c r="G676" s="17">
        <v>0</v>
      </c>
      <c r="H676" s="17">
        <v>1</v>
      </c>
      <c r="I676" s="17">
        <v>0.109588452</v>
      </c>
      <c r="J676" s="17">
        <v>0.85354661799999998</v>
      </c>
      <c r="K676" s="17">
        <v>3.6900000000000002E-2</v>
      </c>
    </row>
    <row r="677" spans="1:11" x14ac:dyDescent="0.45">
      <c r="A677" s="10" t="s">
        <v>15</v>
      </c>
      <c r="B677" s="20">
        <v>0.53</v>
      </c>
      <c r="C677" s="19">
        <v>22534</v>
      </c>
      <c r="D677" s="19">
        <v>284.16328379999999</v>
      </c>
      <c r="E677" s="23">
        <v>2.5700000000000001E-2</v>
      </c>
      <c r="F677" s="23">
        <v>2.1499999999999998E-2</v>
      </c>
      <c r="G677" s="17">
        <v>0</v>
      </c>
      <c r="H677" s="17">
        <v>1</v>
      </c>
      <c r="I677" s="17">
        <v>0.10728093700000001</v>
      </c>
      <c r="J677" s="17">
        <v>0.856688106</v>
      </c>
      <c r="K677" s="17">
        <v>3.5999999999999997E-2</v>
      </c>
    </row>
    <row r="678" spans="1:11" x14ac:dyDescent="0.45">
      <c r="A678" s="10" t="s">
        <v>15</v>
      </c>
      <c r="B678" s="20">
        <v>0.54</v>
      </c>
      <c r="C678" s="19">
        <v>22933</v>
      </c>
      <c r="D678" s="19">
        <v>294.4553889</v>
      </c>
      <c r="E678" s="23">
        <v>2.5899999999999999E-2</v>
      </c>
      <c r="F678" s="23">
        <v>2.1999999999999999E-2</v>
      </c>
      <c r="G678" s="17">
        <v>0</v>
      </c>
      <c r="H678" s="17">
        <v>1</v>
      </c>
      <c r="I678" s="17">
        <v>0.10524301799999999</v>
      </c>
      <c r="J678" s="17">
        <v>0.85994337399999998</v>
      </c>
      <c r="K678" s="17">
        <v>3.4799999999999998E-2</v>
      </c>
    </row>
    <row r="679" spans="1:11" x14ac:dyDescent="0.45">
      <c r="A679" s="10" t="s">
        <v>15</v>
      </c>
      <c r="B679" s="20">
        <v>0.55000000000000004</v>
      </c>
      <c r="C679" s="19">
        <v>23370</v>
      </c>
      <c r="D679" s="19">
        <v>305.90184470000003</v>
      </c>
      <c r="E679" s="23">
        <v>2.6599999999999999E-2</v>
      </c>
      <c r="F679" s="23">
        <v>2.2499999999999999E-2</v>
      </c>
      <c r="G679" s="17">
        <v>0</v>
      </c>
      <c r="H679" s="17">
        <v>1</v>
      </c>
      <c r="I679" s="17">
        <v>0.109563996</v>
      </c>
      <c r="J679" s="17">
        <v>0.856882747</v>
      </c>
      <c r="K679" s="17">
        <v>3.3599999999999998E-2</v>
      </c>
    </row>
    <row r="680" spans="1:11" x14ac:dyDescent="0.45">
      <c r="A680" s="10" t="s">
        <v>15</v>
      </c>
      <c r="B680" s="20">
        <v>0.56000000000000005</v>
      </c>
      <c r="C680" s="19">
        <v>23850</v>
      </c>
      <c r="D680" s="19">
        <v>318.77528360000002</v>
      </c>
      <c r="E680" s="23">
        <v>2.7199999999999998E-2</v>
      </c>
      <c r="F680" s="23">
        <v>2.3E-2</v>
      </c>
      <c r="G680" s="17">
        <v>0</v>
      </c>
      <c r="H680" s="17">
        <v>1</v>
      </c>
      <c r="I680" s="17">
        <v>0.10836537</v>
      </c>
      <c r="J680" s="17">
        <v>0.85911032099999995</v>
      </c>
      <c r="K680" s="17">
        <v>3.2500000000000001E-2</v>
      </c>
    </row>
    <row r="681" spans="1:11" x14ac:dyDescent="0.45">
      <c r="A681" s="10" t="s">
        <v>15</v>
      </c>
      <c r="B681" s="20">
        <v>0.56999999999999995</v>
      </c>
      <c r="C681" s="19">
        <v>24264</v>
      </c>
      <c r="D681" s="19">
        <v>330.1676243</v>
      </c>
      <c r="E681" s="23">
        <v>2.7900000000000001E-2</v>
      </c>
      <c r="F681" s="23">
        <v>2.35E-2</v>
      </c>
      <c r="G681" s="17">
        <v>0</v>
      </c>
      <c r="H681" s="17">
        <v>1</v>
      </c>
      <c r="I681" s="17">
        <v>0.10848273999999999</v>
      </c>
      <c r="J681" s="17">
        <v>0.859823008</v>
      </c>
      <c r="K681" s="17">
        <v>3.1699999999999999E-2</v>
      </c>
    </row>
    <row r="682" spans="1:11" x14ac:dyDescent="0.45">
      <c r="A682" s="10" t="s">
        <v>15</v>
      </c>
      <c r="B682" s="20">
        <v>0.57999999999999996</v>
      </c>
      <c r="C682" s="19">
        <v>24695</v>
      </c>
      <c r="D682" s="19">
        <v>342.44398319999999</v>
      </c>
      <c r="E682" s="23">
        <v>2.9100000000000001E-2</v>
      </c>
      <c r="F682" s="23">
        <v>2.41E-2</v>
      </c>
      <c r="G682" s="17">
        <v>0</v>
      </c>
      <c r="H682" s="17">
        <v>1</v>
      </c>
      <c r="I682" s="17">
        <v>0.110238483</v>
      </c>
      <c r="J682" s="17">
        <v>0.85850796900000004</v>
      </c>
      <c r="K682" s="17">
        <v>3.1300000000000001E-2</v>
      </c>
    </row>
    <row r="683" spans="1:11" x14ac:dyDescent="0.45">
      <c r="A683" s="10" t="s">
        <v>15</v>
      </c>
      <c r="B683" s="20">
        <v>0.59</v>
      </c>
      <c r="C683" s="19">
        <v>25101</v>
      </c>
      <c r="D683" s="19">
        <v>354.48831510000002</v>
      </c>
      <c r="E683" s="23">
        <v>3.0200000000000001E-2</v>
      </c>
      <c r="F683" s="23">
        <v>2.46E-2</v>
      </c>
      <c r="G683" s="17">
        <v>0</v>
      </c>
      <c r="H683" s="17">
        <v>1</v>
      </c>
      <c r="I683" s="17">
        <v>0.11374701299999999</v>
      </c>
      <c r="J683" s="17">
        <v>0.85443318599999996</v>
      </c>
      <c r="K683" s="17">
        <v>3.1800000000000002E-2</v>
      </c>
    </row>
    <row r="684" spans="1:11" x14ac:dyDescent="0.45">
      <c r="A684" s="10" t="s">
        <v>15</v>
      </c>
      <c r="B684" s="20">
        <v>0.6</v>
      </c>
      <c r="C684" s="19">
        <v>25497</v>
      </c>
      <c r="D684" s="19">
        <v>366.513621</v>
      </c>
      <c r="E684" s="23">
        <v>3.0599999999999999E-2</v>
      </c>
      <c r="F684" s="23">
        <v>2.52E-2</v>
      </c>
      <c r="G684" s="17">
        <v>0</v>
      </c>
      <c r="H684" s="17">
        <v>1</v>
      </c>
      <c r="I684" s="17">
        <v>0.112368043</v>
      </c>
      <c r="J684" s="17">
        <v>0.85016561099999999</v>
      </c>
      <c r="K684" s="17">
        <v>3.7499999999999999E-2</v>
      </c>
    </row>
    <row r="685" spans="1:11" x14ac:dyDescent="0.45">
      <c r="A685" s="10" t="s">
        <v>15</v>
      </c>
      <c r="B685" s="20">
        <v>0.61</v>
      </c>
      <c r="C685" s="19">
        <v>25881</v>
      </c>
      <c r="D685" s="19">
        <v>378.41347339999999</v>
      </c>
      <c r="E685" s="23">
        <v>3.1399999999999997E-2</v>
      </c>
      <c r="F685" s="23">
        <v>2.58E-2</v>
      </c>
      <c r="G685" s="17">
        <v>0</v>
      </c>
      <c r="H685" s="17">
        <v>1</v>
      </c>
      <c r="I685" s="17">
        <v>0.114621467</v>
      </c>
      <c r="J685" s="17">
        <v>0.84855257299999998</v>
      </c>
      <c r="K685" s="17">
        <v>3.6799999999999999E-2</v>
      </c>
    </row>
    <row r="686" spans="1:11" x14ac:dyDescent="0.45">
      <c r="A686" s="10" t="s">
        <v>15</v>
      </c>
      <c r="B686" s="20">
        <v>0.62</v>
      </c>
      <c r="C686" s="19">
        <v>26335</v>
      </c>
      <c r="D686" s="19">
        <v>393.00456659999998</v>
      </c>
      <c r="E686" s="23">
        <v>3.2800000000000003E-2</v>
      </c>
      <c r="F686" s="23">
        <v>2.64E-2</v>
      </c>
      <c r="G686" s="17">
        <v>0</v>
      </c>
      <c r="H686" s="17">
        <v>1</v>
      </c>
      <c r="I686" s="17">
        <v>0.116686479</v>
      </c>
      <c r="J686" s="17">
        <v>0.846400021</v>
      </c>
      <c r="K686" s="17">
        <v>3.6900000000000002E-2</v>
      </c>
    </row>
    <row r="687" spans="1:11" x14ac:dyDescent="0.45">
      <c r="A687" s="10" t="s">
        <v>15</v>
      </c>
      <c r="B687" s="20">
        <v>0.63</v>
      </c>
      <c r="C687" s="19">
        <v>26720</v>
      </c>
      <c r="D687" s="19">
        <v>405.76425330000001</v>
      </c>
      <c r="E687" s="23">
        <v>3.3700000000000001E-2</v>
      </c>
      <c r="F687" s="23">
        <v>2.7E-2</v>
      </c>
      <c r="G687" s="17">
        <v>0</v>
      </c>
      <c r="H687" s="17">
        <v>1</v>
      </c>
      <c r="I687" s="17">
        <v>0.117950978</v>
      </c>
      <c r="J687" s="17">
        <v>0.84489059</v>
      </c>
      <c r="K687" s="17">
        <v>3.7199999999999997E-2</v>
      </c>
    </row>
    <row r="688" spans="1:11" x14ac:dyDescent="0.45">
      <c r="A688" s="10" t="s">
        <v>15</v>
      </c>
      <c r="B688" s="20">
        <v>0.64</v>
      </c>
      <c r="C688" s="19">
        <v>27180</v>
      </c>
      <c r="D688" s="19">
        <v>421.50380280000002</v>
      </c>
      <c r="E688" s="23">
        <v>3.4789E-2</v>
      </c>
      <c r="F688" s="23">
        <v>2.7699999999999999E-2</v>
      </c>
      <c r="G688" s="17">
        <v>0</v>
      </c>
      <c r="H688" s="17">
        <v>1</v>
      </c>
      <c r="I688" s="17">
        <v>0.117558413</v>
      </c>
      <c r="J688" s="17">
        <v>0.84649352600000005</v>
      </c>
      <c r="K688" s="17">
        <v>3.5900000000000001E-2</v>
      </c>
    </row>
    <row r="689" spans="1:11" x14ac:dyDescent="0.45">
      <c r="A689" s="10" t="s">
        <v>15</v>
      </c>
      <c r="B689" s="20">
        <v>0.65</v>
      </c>
      <c r="C689" s="19">
        <v>27604</v>
      </c>
      <c r="D689" s="19">
        <v>436.50345929999997</v>
      </c>
      <c r="E689" s="23">
        <v>3.5999999999999997E-2</v>
      </c>
      <c r="F689" s="23">
        <v>2.8299999999999999E-2</v>
      </c>
      <c r="G689" s="17">
        <v>0</v>
      </c>
      <c r="H689" s="17">
        <v>1</v>
      </c>
      <c r="I689" s="17">
        <v>0.118941513</v>
      </c>
      <c r="J689" s="17">
        <v>0.84628153699999997</v>
      </c>
      <c r="K689" s="17">
        <v>3.4799999999999998E-2</v>
      </c>
    </row>
    <row r="690" spans="1:11" x14ac:dyDescent="0.45">
      <c r="A690" s="10" t="s">
        <v>15</v>
      </c>
      <c r="B690" s="20">
        <v>0.66</v>
      </c>
      <c r="C690" s="19">
        <v>28024</v>
      </c>
      <c r="D690" s="19">
        <v>451.88833729999999</v>
      </c>
      <c r="E690" s="23">
        <v>3.7199999999999997E-2</v>
      </c>
      <c r="F690" s="23">
        <v>2.9100000000000001E-2</v>
      </c>
      <c r="G690" s="17">
        <v>0</v>
      </c>
      <c r="H690" s="17">
        <v>1</v>
      </c>
      <c r="I690" s="17">
        <v>0.117418601</v>
      </c>
      <c r="J690" s="17">
        <v>0.84751826200000002</v>
      </c>
      <c r="K690" s="17">
        <v>3.5099999999999999E-2</v>
      </c>
    </row>
    <row r="691" spans="1:11" x14ac:dyDescent="0.45">
      <c r="A691" s="10" t="s">
        <v>15</v>
      </c>
      <c r="B691" s="20">
        <v>0.67</v>
      </c>
      <c r="C691" s="19">
        <v>28443</v>
      </c>
      <c r="D691" s="19">
        <v>467.83878929999997</v>
      </c>
      <c r="E691" s="23">
        <v>3.8699999999999998E-2</v>
      </c>
      <c r="F691" s="23">
        <v>2.9899999999999999E-2</v>
      </c>
      <c r="G691" s="17">
        <v>0</v>
      </c>
      <c r="H691" s="17">
        <v>1</v>
      </c>
      <c r="I691" s="17">
        <v>0.12063014699999999</v>
      </c>
      <c r="J691" s="17">
        <v>0.84527948799999997</v>
      </c>
      <c r="K691" s="17">
        <v>3.4099999999999998E-2</v>
      </c>
    </row>
    <row r="692" spans="1:11" x14ac:dyDescent="0.45">
      <c r="A692" s="10" t="s">
        <v>15</v>
      </c>
      <c r="B692" s="20">
        <v>0.68</v>
      </c>
      <c r="C692" s="19">
        <v>28849</v>
      </c>
      <c r="D692" s="19">
        <v>483.96304750000002</v>
      </c>
      <c r="E692" s="23">
        <v>4.07E-2</v>
      </c>
      <c r="F692" s="23">
        <v>3.0700000000000002E-2</v>
      </c>
      <c r="G692" s="17">
        <v>0</v>
      </c>
      <c r="H692" s="17">
        <v>1</v>
      </c>
      <c r="I692" s="17">
        <v>0.12682106000000001</v>
      </c>
      <c r="J692" s="17">
        <v>0.84005821000000003</v>
      </c>
      <c r="K692" s="17">
        <v>3.3099999999999997E-2</v>
      </c>
    </row>
    <row r="693" spans="1:11" x14ac:dyDescent="0.45">
      <c r="A693" s="10" t="s">
        <v>15</v>
      </c>
      <c r="B693" s="20">
        <v>0.69</v>
      </c>
      <c r="C693" s="19">
        <v>29271</v>
      </c>
      <c r="D693" s="19">
        <v>501.56284479999999</v>
      </c>
      <c r="E693" s="23">
        <v>4.2700000000000002E-2</v>
      </c>
      <c r="F693" s="23">
        <v>3.1600000000000003E-2</v>
      </c>
      <c r="G693" s="17">
        <v>0</v>
      </c>
      <c r="H693" s="17">
        <v>1</v>
      </c>
      <c r="I693" s="17">
        <v>0.12577400899999999</v>
      </c>
      <c r="J693" s="17">
        <v>0.842030104</v>
      </c>
      <c r="K693" s="17">
        <v>3.2199999999999999E-2</v>
      </c>
    </row>
    <row r="694" spans="1:11" x14ac:dyDescent="0.45">
      <c r="A694" s="10" t="s">
        <v>15</v>
      </c>
      <c r="B694" s="20">
        <v>0.7</v>
      </c>
      <c r="C694" s="19">
        <v>29711</v>
      </c>
      <c r="D694" s="19">
        <v>520.78071829999999</v>
      </c>
      <c r="E694" s="23">
        <v>4.4600000000000001E-2</v>
      </c>
      <c r="F694" s="23">
        <v>3.2599999999999997E-2</v>
      </c>
      <c r="G694" s="17">
        <v>0</v>
      </c>
      <c r="H694" s="17">
        <v>1</v>
      </c>
      <c r="I694" s="17">
        <v>0.12646421099999999</v>
      </c>
      <c r="J694" s="17">
        <v>0.84163310999999996</v>
      </c>
      <c r="K694" s="17">
        <v>3.1899999999999998E-2</v>
      </c>
    </row>
    <row r="695" spans="1:11" x14ac:dyDescent="0.45">
      <c r="A695" s="10" t="s">
        <v>15</v>
      </c>
      <c r="B695" s="20">
        <v>0.71</v>
      </c>
      <c r="C695" s="19">
        <v>30120</v>
      </c>
      <c r="D695" s="19">
        <v>539.60825160000002</v>
      </c>
      <c r="E695" s="23">
        <v>4.7199999999999999E-2</v>
      </c>
      <c r="F695" s="23">
        <v>3.3599999999999998E-2</v>
      </c>
      <c r="G695" s="17">
        <v>0</v>
      </c>
      <c r="H695" s="17">
        <v>1</v>
      </c>
      <c r="I695" s="17">
        <v>0.13162100700000001</v>
      </c>
      <c r="J695" s="17">
        <v>0.83732125099999999</v>
      </c>
      <c r="K695" s="17">
        <v>3.1099999999999999E-2</v>
      </c>
    </row>
    <row r="696" spans="1:11" x14ac:dyDescent="0.45">
      <c r="A696" s="10" t="s">
        <v>15</v>
      </c>
      <c r="B696" s="20">
        <v>0.72</v>
      </c>
      <c r="C696" s="19">
        <v>30551</v>
      </c>
      <c r="D696" s="19">
        <v>560.25882999999999</v>
      </c>
      <c r="E696" s="23">
        <v>4.8800000000000003E-2</v>
      </c>
      <c r="F696" s="23">
        <v>3.4700000000000002E-2</v>
      </c>
      <c r="G696" s="17">
        <v>0</v>
      </c>
      <c r="H696" s="17">
        <v>1</v>
      </c>
      <c r="I696" s="17">
        <v>0.13398479999999999</v>
      </c>
      <c r="J696" s="17">
        <v>0.83500000500000005</v>
      </c>
      <c r="K696" s="17">
        <v>3.1E-2</v>
      </c>
    </row>
    <row r="697" spans="1:11" x14ac:dyDescent="0.45">
      <c r="A697" s="10" t="s">
        <v>15</v>
      </c>
      <c r="B697" s="20">
        <v>0.73</v>
      </c>
      <c r="C697" s="19">
        <v>30944</v>
      </c>
      <c r="D697" s="19">
        <v>579.79767030000005</v>
      </c>
      <c r="E697" s="23">
        <v>5.0799999999999998E-2</v>
      </c>
      <c r="F697" s="23">
        <v>3.5799999999999998E-2</v>
      </c>
      <c r="G697" s="17">
        <v>0</v>
      </c>
      <c r="H697" s="17">
        <v>1</v>
      </c>
      <c r="I697" s="17">
        <v>0.13823487300000001</v>
      </c>
      <c r="J697" s="17">
        <v>0.83166591199999995</v>
      </c>
      <c r="K697" s="17">
        <v>3.0099213999999999E-2</v>
      </c>
    </row>
    <row r="698" spans="1:11" x14ac:dyDescent="0.45">
      <c r="A698" s="10" t="s">
        <v>15</v>
      </c>
      <c r="B698" s="20">
        <v>0.74</v>
      </c>
      <c r="C698" s="19">
        <v>31394</v>
      </c>
      <c r="D698" s="19">
        <v>603.14660690000005</v>
      </c>
      <c r="E698" s="23">
        <v>5.2999999999999999E-2</v>
      </c>
      <c r="F698" s="23">
        <v>3.7100000000000001E-2</v>
      </c>
      <c r="G698" s="17">
        <v>0</v>
      </c>
      <c r="H698" s="17">
        <v>1</v>
      </c>
      <c r="I698" s="17">
        <v>0.1497347</v>
      </c>
      <c r="J698" s="17">
        <v>0.82039221600000001</v>
      </c>
      <c r="K698" s="17">
        <v>2.9899999999999999E-2</v>
      </c>
    </row>
    <row r="699" spans="1:11" x14ac:dyDescent="0.45">
      <c r="A699" s="10" t="s">
        <v>15</v>
      </c>
      <c r="B699" s="20">
        <v>0.75</v>
      </c>
      <c r="C699" s="19">
        <v>31811</v>
      </c>
      <c r="D699" s="19">
        <v>625.76576230000001</v>
      </c>
      <c r="E699" s="23">
        <v>5.5500000000000001E-2</v>
      </c>
      <c r="F699" s="23">
        <v>3.85E-2</v>
      </c>
      <c r="G699" s="17">
        <v>0</v>
      </c>
      <c r="H699" s="17">
        <v>1</v>
      </c>
      <c r="I699" s="17">
        <v>0.152848602</v>
      </c>
      <c r="J699" s="17">
        <v>0.81743313500000003</v>
      </c>
      <c r="K699" s="17">
        <v>2.9700000000000001E-2</v>
      </c>
    </row>
    <row r="700" spans="1:11" x14ac:dyDescent="0.45">
      <c r="A700" s="10" t="s">
        <v>15</v>
      </c>
      <c r="B700" s="20">
        <v>0.76</v>
      </c>
      <c r="C700" s="19">
        <v>32236</v>
      </c>
      <c r="D700" s="19">
        <v>649.64463209999997</v>
      </c>
      <c r="E700" s="23">
        <v>5.8500000000000003E-2</v>
      </c>
      <c r="F700" s="23">
        <v>3.9800000000000002E-2</v>
      </c>
      <c r="G700" s="17">
        <v>0</v>
      </c>
      <c r="H700" s="17">
        <v>1</v>
      </c>
      <c r="I700" s="17">
        <v>0.15365768899999999</v>
      </c>
      <c r="J700" s="17">
        <v>0.81755651600000001</v>
      </c>
      <c r="K700" s="17">
        <v>2.8799999999999999E-2</v>
      </c>
    </row>
    <row r="701" spans="1:11" x14ac:dyDescent="0.45">
      <c r="A701" s="10" t="s">
        <v>15</v>
      </c>
      <c r="B701" s="20">
        <v>0.77</v>
      </c>
      <c r="C701" s="19">
        <v>32657</v>
      </c>
      <c r="D701" s="19">
        <v>675.04764660000001</v>
      </c>
      <c r="E701" s="23">
        <v>6.1699999999999998E-2</v>
      </c>
      <c r="F701" s="23">
        <v>4.1300000000000003E-2</v>
      </c>
      <c r="G701" s="17">
        <v>0</v>
      </c>
      <c r="H701" s="17">
        <v>1</v>
      </c>
      <c r="I701" s="17">
        <v>0.15735501800000001</v>
      </c>
      <c r="J701" s="17">
        <v>0.81473608900000005</v>
      </c>
      <c r="K701" s="17">
        <v>2.7900000000000001E-2</v>
      </c>
    </row>
    <row r="702" spans="1:11" x14ac:dyDescent="0.45">
      <c r="A702" s="10" t="s">
        <v>15</v>
      </c>
      <c r="B702" s="20">
        <v>0.78</v>
      </c>
      <c r="C702" s="19">
        <v>33083</v>
      </c>
      <c r="D702" s="19">
        <v>702.25713189999999</v>
      </c>
      <c r="E702" s="23">
        <v>6.5699999999999995E-2</v>
      </c>
      <c r="F702" s="23">
        <v>4.2900000000000001E-2</v>
      </c>
      <c r="G702" s="17">
        <v>0</v>
      </c>
      <c r="H702" s="17">
        <v>1</v>
      </c>
      <c r="I702" s="17">
        <v>0.166949979</v>
      </c>
      <c r="J702" s="17">
        <v>0.80612393400000004</v>
      </c>
      <c r="K702" s="17">
        <v>2.69E-2</v>
      </c>
    </row>
    <row r="703" spans="1:11" x14ac:dyDescent="0.45">
      <c r="A703" s="10" t="s">
        <v>15</v>
      </c>
      <c r="B703" s="20">
        <v>0.79</v>
      </c>
      <c r="C703" s="19">
        <v>33502</v>
      </c>
      <c r="D703" s="19">
        <v>730.97186399999998</v>
      </c>
      <c r="E703" s="23">
        <v>7.0699999999999999E-2</v>
      </c>
      <c r="F703" s="23">
        <v>4.4600000000000001E-2</v>
      </c>
      <c r="G703" s="17">
        <v>0</v>
      </c>
      <c r="H703" s="17">
        <v>1</v>
      </c>
      <c r="I703" s="17">
        <v>0.175386034</v>
      </c>
      <c r="J703" s="17">
        <v>0.79751726300000003</v>
      </c>
      <c r="K703" s="17">
        <v>2.7099999999999999E-2</v>
      </c>
    </row>
    <row r="704" spans="1:11" x14ac:dyDescent="0.45">
      <c r="A704" s="10" t="s">
        <v>15</v>
      </c>
      <c r="B704" s="20">
        <v>0.8</v>
      </c>
      <c r="C704" s="19">
        <v>33742</v>
      </c>
      <c r="D704" s="19">
        <v>748.14681499999995</v>
      </c>
      <c r="E704" s="23">
        <v>7.3099999999999998E-2</v>
      </c>
      <c r="F704" s="23">
        <v>4.58E-2</v>
      </c>
      <c r="G704" s="17">
        <v>0</v>
      </c>
      <c r="H704" s="17">
        <v>1</v>
      </c>
      <c r="I704" s="17">
        <v>0.177849493</v>
      </c>
      <c r="J704" s="17">
        <v>0.79555577099999997</v>
      </c>
      <c r="K704" s="17">
        <v>2.6599999999999999E-2</v>
      </c>
    </row>
    <row r="705" spans="1:11" x14ac:dyDescent="0.45">
      <c r="A705" s="10" t="s">
        <v>15</v>
      </c>
      <c r="B705" s="20">
        <v>0.80100000000000005</v>
      </c>
      <c r="C705" s="19">
        <v>33787</v>
      </c>
      <c r="D705" s="19">
        <v>751.44353699999999</v>
      </c>
      <c r="E705" s="23">
        <v>7.3499999999999996E-2</v>
      </c>
      <c r="F705" s="23">
        <v>4.5900000000000003E-2</v>
      </c>
      <c r="G705" s="17">
        <v>0</v>
      </c>
      <c r="H705" s="17">
        <v>1</v>
      </c>
      <c r="I705" s="17">
        <v>0.177392102</v>
      </c>
      <c r="J705" s="17">
        <v>0.796110918</v>
      </c>
      <c r="K705" s="17">
        <v>2.6499999999999999E-2</v>
      </c>
    </row>
    <row r="706" spans="1:11" x14ac:dyDescent="0.45">
      <c r="A706" s="10" t="s">
        <v>15</v>
      </c>
      <c r="B706" s="20">
        <v>0.80200000000000005</v>
      </c>
      <c r="C706" s="19">
        <v>33837</v>
      </c>
      <c r="D706" s="19">
        <v>755.12327040000002</v>
      </c>
      <c r="E706" s="23">
        <v>7.3800000000000004E-2</v>
      </c>
      <c r="F706" s="23">
        <v>4.6100000000000002E-2</v>
      </c>
      <c r="G706" s="17">
        <v>0</v>
      </c>
      <c r="H706" s="17">
        <v>1</v>
      </c>
      <c r="I706" s="17">
        <v>0.17737462300000001</v>
      </c>
      <c r="J706" s="17">
        <v>0.79625696700000004</v>
      </c>
      <c r="K706" s="17">
        <v>2.64E-2</v>
      </c>
    </row>
    <row r="707" spans="1:11" x14ac:dyDescent="0.45">
      <c r="A707" s="10" t="s">
        <v>15</v>
      </c>
      <c r="B707" s="20">
        <v>0.80300000000000005</v>
      </c>
      <c r="C707" s="19">
        <v>33881</v>
      </c>
      <c r="D707" s="19">
        <v>758.37225030000002</v>
      </c>
      <c r="E707" s="23">
        <v>7.4200000000000002E-2</v>
      </c>
      <c r="F707" s="23">
        <v>4.6399999999999997E-2</v>
      </c>
      <c r="G707" s="17">
        <v>0</v>
      </c>
      <c r="H707" s="17">
        <v>1</v>
      </c>
      <c r="I707" s="17">
        <v>0.179931597</v>
      </c>
      <c r="J707" s="17">
        <v>0.79378224100000006</v>
      </c>
      <c r="K707" s="17">
        <v>2.6286161999999998E-2</v>
      </c>
    </row>
    <row r="708" spans="1:11" x14ac:dyDescent="0.45">
      <c r="A708" s="10" t="s">
        <v>15</v>
      </c>
      <c r="B708" s="20">
        <v>0.80400000000000005</v>
      </c>
      <c r="C708" s="19">
        <v>33912</v>
      </c>
      <c r="D708" s="19">
        <v>760.68042349999996</v>
      </c>
      <c r="E708" s="23">
        <v>7.4499999999999997E-2</v>
      </c>
      <c r="F708" s="23">
        <v>4.65E-2</v>
      </c>
      <c r="G708" s="17">
        <v>0</v>
      </c>
      <c r="H708" s="17">
        <v>1</v>
      </c>
      <c r="I708" s="17">
        <v>0.18119939500000001</v>
      </c>
      <c r="J708" s="17">
        <v>0.79256899800000002</v>
      </c>
      <c r="K708" s="17">
        <v>2.6200000000000001E-2</v>
      </c>
    </row>
    <row r="709" spans="1:11" x14ac:dyDescent="0.45">
      <c r="A709" s="10" t="s">
        <v>15</v>
      </c>
      <c r="B709" s="20">
        <v>0.80500000000000005</v>
      </c>
      <c r="C709" s="19">
        <v>33959</v>
      </c>
      <c r="D709" s="19">
        <v>764.19189530000006</v>
      </c>
      <c r="E709" s="23">
        <v>7.4999999999999997E-2</v>
      </c>
      <c r="F709" s="23">
        <v>4.6699999999999998E-2</v>
      </c>
      <c r="G709" s="17">
        <v>0</v>
      </c>
      <c r="H709" s="17">
        <v>1</v>
      </c>
      <c r="I709" s="17">
        <v>0.18238843800000001</v>
      </c>
      <c r="J709" s="17">
        <v>0.791450282</v>
      </c>
      <c r="K709" s="17">
        <v>2.6200000000000001E-2</v>
      </c>
    </row>
    <row r="710" spans="1:11" x14ac:dyDescent="0.45">
      <c r="A710" s="10" t="s">
        <v>15</v>
      </c>
      <c r="B710" s="20">
        <v>0.80600000000000005</v>
      </c>
      <c r="C710" s="19">
        <v>34009</v>
      </c>
      <c r="D710" s="19">
        <v>767.96295350000003</v>
      </c>
      <c r="E710" s="23">
        <v>7.5999999999999998E-2</v>
      </c>
      <c r="F710" s="23">
        <v>4.7E-2</v>
      </c>
      <c r="G710" s="17">
        <v>0</v>
      </c>
      <c r="H710" s="17">
        <v>1</v>
      </c>
      <c r="I710" s="17">
        <v>0.183708657</v>
      </c>
      <c r="J710" s="17">
        <v>0.79023321199999996</v>
      </c>
      <c r="K710" s="17">
        <v>2.6100000000000002E-2</v>
      </c>
    </row>
    <row r="711" spans="1:11" x14ac:dyDescent="0.45">
      <c r="A711" s="10" t="s">
        <v>15</v>
      </c>
      <c r="B711" s="20">
        <v>0.80700000000000005</v>
      </c>
      <c r="C711" s="19">
        <v>34051</v>
      </c>
      <c r="D711" s="19">
        <v>771.16702320000002</v>
      </c>
      <c r="E711" s="23">
        <v>7.6600000000000001E-2</v>
      </c>
      <c r="F711" s="23">
        <v>4.7199999999999999E-2</v>
      </c>
      <c r="G711" s="17">
        <v>0</v>
      </c>
      <c r="H711" s="17">
        <v>1</v>
      </c>
      <c r="I711" s="17">
        <v>0.183653124</v>
      </c>
      <c r="J711" s="17">
        <v>0.79038087499999998</v>
      </c>
      <c r="K711" s="17">
        <v>2.5999999999999999E-2</v>
      </c>
    </row>
    <row r="712" spans="1:11" x14ac:dyDescent="0.45">
      <c r="A712" s="10" t="s">
        <v>15</v>
      </c>
      <c r="B712" s="20">
        <v>0.80800000000000005</v>
      </c>
      <c r="C712" s="19">
        <v>34091</v>
      </c>
      <c r="D712" s="19">
        <v>774.24364909999997</v>
      </c>
      <c r="E712" s="23">
        <v>7.7299999999999994E-2</v>
      </c>
      <c r="F712" s="23">
        <v>4.7399999999999998E-2</v>
      </c>
      <c r="G712" s="17">
        <v>0</v>
      </c>
      <c r="H712" s="17">
        <v>1</v>
      </c>
      <c r="I712" s="17">
        <v>0.18514655699999999</v>
      </c>
      <c r="J712" s="17">
        <v>0.78897412200000006</v>
      </c>
      <c r="K712" s="17">
        <v>2.5899999999999999E-2</v>
      </c>
    </row>
    <row r="713" spans="1:11" x14ac:dyDescent="0.45">
      <c r="A713" s="10" t="s">
        <v>15</v>
      </c>
      <c r="B713" s="20">
        <v>0.80900000000000005</v>
      </c>
      <c r="C713" s="19">
        <v>34135</v>
      </c>
      <c r="D713" s="19">
        <v>777.66056360000005</v>
      </c>
      <c r="E713" s="23">
        <v>7.7899999999999997E-2</v>
      </c>
      <c r="F713" s="23">
        <v>4.7600000000000003E-2</v>
      </c>
      <c r="G713" s="17">
        <v>0</v>
      </c>
      <c r="H713" s="17">
        <v>1</v>
      </c>
      <c r="I713" s="17">
        <v>0.18514630800000001</v>
      </c>
      <c r="J713" s="17">
        <v>0.78906434999999997</v>
      </c>
      <c r="K713" s="17">
        <v>2.58E-2</v>
      </c>
    </row>
    <row r="714" spans="1:11" x14ac:dyDescent="0.45">
      <c r="A714" s="10" t="s">
        <v>15</v>
      </c>
      <c r="B714" s="20">
        <v>0.81</v>
      </c>
      <c r="C714" s="19">
        <v>34174</v>
      </c>
      <c r="D714" s="19">
        <v>780.72127599999999</v>
      </c>
      <c r="E714" s="23">
        <v>7.8799999999999995E-2</v>
      </c>
      <c r="F714" s="23">
        <v>4.7800000000000002E-2</v>
      </c>
      <c r="G714" s="17">
        <v>0</v>
      </c>
      <c r="H714" s="17">
        <v>1</v>
      </c>
      <c r="I714" s="17">
        <v>0.18585544400000001</v>
      </c>
      <c r="J714" s="17">
        <v>0.78845594500000005</v>
      </c>
      <c r="K714" s="17">
        <v>2.5700000000000001E-2</v>
      </c>
    </row>
    <row r="715" spans="1:11" x14ac:dyDescent="0.45">
      <c r="A715" s="10" t="s">
        <v>15</v>
      </c>
      <c r="B715" s="20">
        <v>0.81100000000000005</v>
      </c>
      <c r="C715" s="19">
        <v>34214</v>
      </c>
      <c r="D715" s="19">
        <v>783.88641519999999</v>
      </c>
      <c r="E715" s="23">
        <v>7.9399999999999998E-2</v>
      </c>
      <c r="F715" s="23">
        <v>4.7899999999999998E-2</v>
      </c>
      <c r="G715" s="17">
        <v>0</v>
      </c>
      <c r="H715" s="17">
        <v>1</v>
      </c>
      <c r="I715" s="17">
        <v>0.185721733</v>
      </c>
      <c r="J715" s="17">
        <v>0.78870393900000002</v>
      </c>
      <c r="K715" s="17">
        <v>2.5600000000000001E-2</v>
      </c>
    </row>
    <row r="716" spans="1:11" x14ac:dyDescent="0.45">
      <c r="A716" s="10" t="s">
        <v>15</v>
      </c>
      <c r="B716" s="20">
        <v>0.81200000000000006</v>
      </c>
      <c r="C716" s="19">
        <v>34237</v>
      </c>
      <c r="D716" s="19">
        <v>785.71787459999996</v>
      </c>
      <c r="E716" s="23">
        <v>7.9699999999999993E-2</v>
      </c>
      <c r="F716" s="23">
        <v>4.8099999999999997E-2</v>
      </c>
      <c r="G716" s="17">
        <v>0</v>
      </c>
      <c r="H716" s="17">
        <v>1</v>
      </c>
      <c r="I716" s="17">
        <v>0.186873609</v>
      </c>
      <c r="J716" s="17">
        <v>0.78758824000000005</v>
      </c>
      <c r="K716" s="17">
        <v>2.5499999999999998E-2</v>
      </c>
    </row>
    <row r="717" spans="1:11" x14ac:dyDescent="0.45">
      <c r="A717" s="10" t="s">
        <v>15</v>
      </c>
      <c r="B717" s="20">
        <v>0.81399999999999995</v>
      </c>
      <c r="C717" s="19">
        <v>34340</v>
      </c>
      <c r="D717" s="19">
        <v>793.93861010000001</v>
      </c>
      <c r="E717" s="23">
        <v>8.0500000000000002E-2</v>
      </c>
      <c r="F717" s="23">
        <v>4.8399999999999999E-2</v>
      </c>
      <c r="G717" s="17">
        <v>0</v>
      </c>
      <c r="H717" s="17">
        <v>1</v>
      </c>
      <c r="I717" s="17">
        <v>0.186916629</v>
      </c>
      <c r="J717" s="17">
        <v>0.78771948999999997</v>
      </c>
      <c r="K717" s="17">
        <v>2.5399999999999999E-2</v>
      </c>
    </row>
    <row r="718" spans="1:11" x14ac:dyDescent="0.45">
      <c r="A718" s="10" t="s">
        <v>15</v>
      </c>
      <c r="B718" s="20">
        <v>0.81499999999999995</v>
      </c>
      <c r="C718" s="19">
        <v>34386</v>
      </c>
      <c r="D718" s="19">
        <v>797.64755769999999</v>
      </c>
      <c r="E718" s="23">
        <v>8.0799999999999997E-2</v>
      </c>
      <c r="F718" s="23">
        <v>4.8899999999999999E-2</v>
      </c>
      <c r="G718" s="17">
        <v>0</v>
      </c>
      <c r="H718" s="17">
        <v>1</v>
      </c>
      <c r="I718" s="17">
        <v>0.189574826</v>
      </c>
      <c r="J718" s="17">
        <v>0.78514445700000002</v>
      </c>
      <c r="K718" s="17">
        <v>2.53E-2</v>
      </c>
    </row>
    <row r="719" spans="1:11" x14ac:dyDescent="0.45">
      <c r="A719" s="10" t="s">
        <v>15</v>
      </c>
      <c r="B719" s="20">
        <v>0.81599999999999995</v>
      </c>
      <c r="C719" s="19">
        <v>34431</v>
      </c>
      <c r="D719" s="19">
        <v>801.29497560000004</v>
      </c>
      <c r="E719" s="23">
        <v>8.1199999999999994E-2</v>
      </c>
      <c r="F719" s="23">
        <v>4.9099999999999998E-2</v>
      </c>
      <c r="G719" s="17">
        <v>0</v>
      </c>
      <c r="H719" s="17">
        <v>1</v>
      </c>
      <c r="I719" s="17">
        <v>0.18926003599999999</v>
      </c>
      <c r="J719" s="17">
        <v>0.78556383399999996</v>
      </c>
      <c r="K719" s="17">
        <v>2.52E-2</v>
      </c>
    </row>
    <row r="720" spans="1:11" x14ac:dyDescent="0.45">
      <c r="A720" s="10" t="s">
        <v>15</v>
      </c>
      <c r="B720" s="20">
        <v>0.81699999999999995</v>
      </c>
      <c r="C720" s="19">
        <v>34470</v>
      </c>
      <c r="D720" s="19">
        <v>804.47666530000004</v>
      </c>
      <c r="E720" s="23">
        <v>8.1900000000000001E-2</v>
      </c>
      <c r="F720" s="23">
        <v>4.9299999999999997E-2</v>
      </c>
      <c r="G720" s="17">
        <v>0</v>
      </c>
      <c r="H720" s="17">
        <v>1</v>
      </c>
      <c r="I720" s="17">
        <v>0.18899787500000001</v>
      </c>
      <c r="J720" s="17">
        <v>0.78587642599999996</v>
      </c>
      <c r="K720" s="17">
        <v>2.5100000000000001E-2</v>
      </c>
    </row>
    <row r="721" spans="1:11" x14ac:dyDescent="0.45">
      <c r="A721" s="10" t="s">
        <v>15</v>
      </c>
      <c r="B721" s="20">
        <v>0.81799999999999995</v>
      </c>
      <c r="C721" s="19">
        <v>34513</v>
      </c>
      <c r="D721" s="19">
        <v>808.0039779</v>
      </c>
      <c r="E721" s="23">
        <v>8.2199999999999995E-2</v>
      </c>
      <c r="F721" s="23">
        <v>4.9599999999999998E-2</v>
      </c>
      <c r="G721" s="17">
        <v>0</v>
      </c>
      <c r="H721" s="17">
        <v>1</v>
      </c>
      <c r="I721" s="17">
        <v>0.19067187399999999</v>
      </c>
      <c r="J721" s="17">
        <v>0.78425826799999998</v>
      </c>
      <c r="K721" s="17">
        <v>2.5100000000000001E-2</v>
      </c>
    </row>
    <row r="722" spans="1:11" x14ac:dyDescent="0.45">
      <c r="A722" s="10" t="s">
        <v>15</v>
      </c>
      <c r="B722" s="20">
        <v>0.81899999999999995</v>
      </c>
      <c r="C722" s="19">
        <v>34532</v>
      </c>
      <c r="D722" s="19">
        <v>809.56695109999998</v>
      </c>
      <c r="E722" s="23">
        <v>8.2299999999999998E-2</v>
      </c>
      <c r="F722" s="23">
        <v>4.9799999999999997E-2</v>
      </c>
      <c r="G722" s="17">
        <v>0</v>
      </c>
      <c r="H722" s="17">
        <v>1</v>
      </c>
      <c r="I722" s="17">
        <v>0.19203384000000001</v>
      </c>
      <c r="J722" s="17">
        <v>0.78293849000000004</v>
      </c>
      <c r="K722" s="17">
        <v>2.5000000000000001E-2</v>
      </c>
    </row>
    <row r="723" spans="1:11" x14ac:dyDescent="0.45">
      <c r="A723" s="10" t="s">
        <v>15</v>
      </c>
      <c r="B723" s="20">
        <v>0.82</v>
      </c>
      <c r="C723" s="19">
        <v>34600</v>
      </c>
      <c r="D723" s="19">
        <v>815.1690691</v>
      </c>
      <c r="E723" s="23">
        <v>8.2400000000000001E-2</v>
      </c>
      <c r="F723" s="23">
        <v>4.9799999999999997E-2</v>
      </c>
      <c r="G723" s="17">
        <v>0</v>
      </c>
      <c r="H723" s="17">
        <v>1</v>
      </c>
      <c r="I723" s="17">
        <v>0.19047624099999999</v>
      </c>
      <c r="J723" s="17">
        <v>0.78469909000000004</v>
      </c>
      <c r="K723" s="17">
        <v>2.4799999999999999E-2</v>
      </c>
    </row>
    <row r="724" spans="1:11" x14ac:dyDescent="0.45">
      <c r="A724" s="10" t="s">
        <v>15</v>
      </c>
      <c r="B724" s="20">
        <v>0.82099999999999995</v>
      </c>
      <c r="C724" s="19">
        <v>34641</v>
      </c>
      <c r="D724" s="19">
        <v>818.56336060000001</v>
      </c>
      <c r="E724" s="23">
        <v>8.3000000000000004E-2</v>
      </c>
      <c r="F724" s="23">
        <v>5.0200000000000002E-2</v>
      </c>
      <c r="G724" s="17">
        <v>0</v>
      </c>
      <c r="H724" s="17">
        <v>1</v>
      </c>
      <c r="I724" s="17">
        <v>0.190197958</v>
      </c>
      <c r="J724" s="17">
        <v>0.78505863099999995</v>
      </c>
      <c r="K724" s="17">
        <v>2.47E-2</v>
      </c>
    </row>
    <row r="725" spans="1:11" x14ac:dyDescent="0.45">
      <c r="A725" s="10" t="s">
        <v>15</v>
      </c>
      <c r="B725" s="20">
        <v>0.82199999999999995</v>
      </c>
      <c r="C725" s="19">
        <v>34682</v>
      </c>
      <c r="D725" s="19">
        <v>821.98896460000003</v>
      </c>
      <c r="E725" s="23">
        <v>8.3900000000000002E-2</v>
      </c>
      <c r="F725" s="23">
        <v>5.04E-2</v>
      </c>
      <c r="G725" s="17">
        <v>0</v>
      </c>
      <c r="H725" s="17">
        <v>1</v>
      </c>
      <c r="I725" s="17">
        <v>0.19350348000000001</v>
      </c>
      <c r="J725" s="17">
        <v>0.78185614400000003</v>
      </c>
      <c r="K725" s="17">
        <v>2.46E-2</v>
      </c>
    </row>
    <row r="726" spans="1:11" x14ac:dyDescent="0.45">
      <c r="A726" s="10" t="s">
        <v>15</v>
      </c>
      <c r="B726" s="20">
        <v>0.82299999999999995</v>
      </c>
      <c r="C726" s="19">
        <v>34722</v>
      </c>
      <c r="D726" s="19">
        <v>825.35716500000001</v>
      </c>
      <c r="E726" s="23">
        <v>8.4650202999999993E-2</v>
      </c>
      <c r="F726" s="23">
        <v>5.0700000000000002E-2</v>
      </c>
      <c r="G726" s="17">
        <v>0</v>
      </c>
      <c r="H726" s="17">
        <v>1</v>
      </c>
      <c r="I726" s="17">
        <v>0.194575002</v>
      </c>
      <c r="J726" s="17">
        <v>0.78086332999999997</v>
      </c>
      <c r="K726" s="17">
        <v>2.46E-2</v>
      </c>
    </row>
    <row r="727" spans="1:11" x14ac:dyDescent="0.45">
      <c r="A727" s="10" t="s">
        <v>15</v>
      </c>
      <c r="B727" s="20">
        <v>0.82399999999999995</v>
      </c>
      <c r="C727" s="19">
        <v>34735</v>
      </c>
      <c r="D727" s="19">
        <v>826.46156089999999</v>
      </c>
      <c r="E727" s="23">
        <v>8.5199999999999998E-2</v>
      </c>
      <c r="F727" s="23">
        <v>5.0900000000000001E-2</v>
      </c>
      <c r="G727" s="17">
        <v>0</v>
      </c>
      <c r="H727" s="17">
        <v>1</v>
      </c>
      <c r="I727" s="17">
        <v>0.19461898599999999</v>
      </c>
      <c r="J727" s="17">
        <v>0.78085097199999998</v>
      </c>
      <c r="K727" s="17">
        <v>2.4500000000000001E-2</v>
      </c>
    </row>
    <row r="728" spans="1:11" x14ac:dyDescent="0.45">
      <c r="A728" s="10" t="s">
        <v>15</v>
      </c>
      <c r="B728" s="20">
        <v>0.82499999999999996</v>
      </c>
      <c r="C728" s="19">
        <v>34802</v>
      </c>
      <c r="D728" s="19">
        <v>832.17613940000001</v>
      </c>
      <c r="E728" s="23">
        <v>8.5400000000000004E-2</v>
      </c>
      <c r="F728" s="23">
        <v>5.0999999999999997E-2</v>
      </c>
      <c r="G728" s="17">
        <v>0</v>
      </c>
      <c r="H728" s="17">
        <v>1</v>
      </c>
      <c r="I728" s="17">
        <v>0.19357234700000001</v>
      </c>
      <c r="J728" s="17">
        <v>0.78202953200000003</v>
      </c>
      <c r="K728" s="17">
        <v>2.4400000000000002E-2</v>
      </c>
    </row>
    <row r="729" spans="1:11" x14ac:dyDescent="0.45">
      <c r="A729" s="10" t="s">
        <v>15</v>
      </c>
      <c r="B729" s="20">
        <v>0.82599999999999996</v>
      </c>
      <c r="C729" s="19">
        <v>34832</v>
      </c>
      <c r="D729" s="19">
        <v>834.74769219999996</v>
      </c>
      <c r="E729" s="23">
        <v>8.6199999999999999E-2</v>
      </c>
      <c r="F729" s="23">
        <v>5.1400000000000001E-2</v>
      </c>
      <c r="G729" s="17">
        <v>0</v>
      </c>
      <c r="H729" s="17">
        <v>1</v>
      </c>
      <c r="I729" s="17">
        <v>0.19341721200000001</v>
      </c>
      <c r="J729" s="17">
        <v>0.78225984400000004</v>
      </c>
      <c r="K729" s="17">
        <v>2.4299999999999999E-2</v>
      </c>
    </row>
    <row r="730" spans="1:11" x14ac:dyDescent="0.45">
      <c r="A730" s="10" t="s">
        <v>15</v>
      </c>
      <c r="B730" s="20">
        <v>0.82699999999999996</v>
      </c>
      <c r="C730" s="19">
        <v>34894</v>
      </c>
      <c r="D730" s="19">
        <v>840.09805429999994</v>
      </c>
      <c r="E730" s="23">
        <v>8.6400000000000005E-2</v>
      </c>
      <c r="F730" s="23">
        <v>5.1499999999999997E-2</v>
      </c>
      <c r="G730" s="17">
        <v>0</v>
      </c>
      <c r="H730" s="17">
        <v>1</v>
      </c>
      <c r="I730" s="17">
        <v>0.19265996399999999</v>
      </c>
      <c r="J730" s="17">
        <v>0.78318542199999996</v>
      </c>
      <c r="K730" s="17">
        <v>2.4199999999999999E-2</v>
      </c>
    </row>
    <row r="731" spans="1:11" x14ac:dyDescent="0.45">
      <c r="A731" s="10" t="s">
        <v>15</v>
      </c>
      <c r="B731" s="20">
        <v>0.82799999999999996</v>
      </c>
      <c r="C731" s="19">
        <v>34937</v>
      </c>
      <c r="D731" s="19">
        <v>843.83865549999996</v>
      </c>
      <c r="E731" s="23">
        <v>8.7499999999999994E-2</v>
      </c>
      <c r="F731" s="23">
        <v>5.1799999999999999E-2</v>
      </c>
      <c r="G731" s="17">
        <v>0</v>
      </c>
      <c r="H731" s="17">
        <v>1</v>
      </c>
      <c r="I731" s="17">
        <v>0.19375537700000001</v>
      </c>
      <c r="J731" s="17">
        <v>0.78216775000000005</v>
      </c>
      <c r="K731" s="17">
        <v>2.41E-2</v>
      </c>
    </row>
    <row r="732" spans="1:11" x14ac:dyDescent="0.45">
      <c r="A732" s="10" t="s">
        <v>15</v>
      </c>
      <c r="B732" s="20">
        <v>0.82899999999999996</v>
      </c>
      <c r="C732" s="19">
        <v>34956</v>
      </c>
      <c r="D732" s="19">
        <v>845.50582489999999</v>
      </c>
      <c r="E732" s="23">
        <v>8.7900000000000006E-2</v>
      </c>
      <c r="F732" s="23">
        <v>5.21E-2</v>
      </c>
      <c r="G732" s="17">
        <v>0</v>
      </c>
      <c r="H732" s="17">
        <v>1</v>
      </c>
      <c r="I732" s="17">
        <v>0.19398421199999999</v>
      </c>
      <c r="J732" s="17">
        <v>0.78196219099999997</v>
      </c>
      <c r="K732" s="17">
        <v>2.41E-2</v>
      </c>
    </row>
    <row r="733" spans="1:11" x14ac:dyDescent="0.45">
      <c r="A733" s="10" t="s">
        <v>15</v>
      </c>
      <c r="B733" s="20">
        <v>0.83</v>
      </c>
      <c r="C733" s="19">
        <v>35019</v>
      </c>
      <c r="D733" s="19">
        <v>851.06069190000005</v>
      </c>
      <c r="E733" s="23">
        <v>8.8499999999999995E-2</v>
      </c>
      <c r="F733" s="23">
        <v>5.2299999999999999E-2</v>
      </c>
      <c r="G733" s="17">
        <v>0</v>
      </c>
      <c r="H733" s="17">
        <v>1</v>
      </c>
      <c r="I733" s="17">
        <v>0.19419370499999999</v>
      </c>
      <c r="J733" s="17">
        <v>0.78194268099999997</v>
      </c>
      <c r="K733" s="17">
        <v>2.3900000000000001E-2</v>
      </c>
    </row>
    <row r="734" spans="1:11" x14ac:dyDescent="0.45">
      <c r="A734" s="10" t="s">
        <v>15</v>
      </c>
      <c r="B734" s="20">
        <v>0.83099999999999996</v>
      </c>
      <c r="C734" s="19">
        <v>35060</v>
      </c>
      <c r="D734" s="19">
        <v>854.69724900000006</v>
      </c>
      <c r="E734" s="23">
        <v>8.8999999999999996E-2</v>
      </c>
      <c r="F734" s="23">
        <v>5.2600000000000001E-2</v>
      </c>
      <c r="G734" s="17">
        <v>0</v>
      </c>
      <c r="H734" s="17">
        <v>1</v>
      </c>
      <c r="I734" s="17">
        <v>0.196444007</v>
      </c>
      <c r="J734" s="17">
        <v>0.77979725300000002</v>
      </c>
      <c r="K734" s="17">
        <v>2.3800000000000002E-2</v>
      </c>
    </row>
    <row r="735" spans="1:11" x14ac:dyDescent="0.45">
      <c r="A735" s="10" t="s">
        <v>15</v>
      </c>
      <c r="B735" s="20">
        <v>0.83199999999999996</v>
      </c>
      <c r="C735" s="19">
        <v>35084</v>
      </c>
      <c r="D735" s="19">
        <v>856.84506399999998</v>
      </c>
      <c r="E735" s="23">
        <v>8.9599999999999999E-2</v>
      </c>
      <c r="F735" s="23">
        <v>5.28E-2</v>
      </c>
      <c r="G735" s="17">
        <v>0</v>
      </c>
      <c r="H735" s="17">
        <v>1</v>
      </c>
      <c r="I735" s="17">
        <v>0.19852685</v>
      </c>
      <c r="J735" s="17">
        <v>0.77778104400000003</v>
      </c>
      <c r="K735" s="17">
        <v>2.3699999999999999E-2</v>
      </c>
    </row>
    <row r="736" spans="1:11" x14ac:dyDescent="0.45">
      <c r="A736" s="10" t="s">
        <v>15</v>
      </c>
      <c r="B736" s="20">
        <v>0.83299999999999996</v>
      </c>
      <c r="C736" s="19">
        <v>35145</v>
      </c>
      <c r="D736" s="19">
        <v>862.31377190000001</v>
      </c>
      <c r="E736" s="23">
        <v>0.09</v>
      </c>
      <c r="F736" s="23">
        <v>5.2999999999999999E-2</v>
      </c>
      <c r="G736" s="17">
        <v>0</v>
      </c>
      <c r="H736" s="17">
        <v>1</v>
      </c>
      <c r="I736" s="17">
        <v>0.20181402500000001</v>
      </c>
      <c r="J736" s="17">
        <v>0.77461628699999996</v>
      </c>
      <c r="K736" s="17">
        <v>2.3599999999999999E-2</v>
      </c>
    </row>
    <row r="737" spans="1:11" x14ac:dyDescent="0.45">
      <c r="A737" s="10" t="s">
        <v>15</v>
      </c>
      <c r="B737" s="20">
        <v>0.83399999999999996</v>
      </c>
      <c r="C737" s="19">
        <v>35168</v>
      </c>
      <c r="D737" s="19">
        <v>864.38456780000001</v>
      </c>
      <c r="E737" s="23">
        <v>9.01E-2</v>
      </c>
      <c r="F737" s="23">
        <v>5.33E-2</v>
      </c>
      <c r="G737" s="17">
        <v>0</v>
      </c>
      <c r="H737" s="17">
        <v>1</v>
      </c>
      <c r="I737" s="17">
        <v>0.201514896</v>
      </c>
      <c r="J737" s="17">
        <v>0.77496209500000002</v>
      </c>
      <c r="K737" s="17">
        <v>2.35E-2</v>
      </c>
    </row>
    <row r="738" spans="1:11" x14ac:dyDescent="0.45">
      <c r="A738" s="10" t="s">
        <v>15</v>
      </c>
      <c r="B738" s="20">
        <v>0.83499999999999996</v>
      </c>
      <c r="C738" s="19">
        <v>35228</v>
      </c>
      <c r="D738" s="19">
        <v>869.80697120000002</v>
      </c>
      <c r="E738" s="23">
        <v>9.06E-2</v>
      </c>
      <c r="F738" s="23">
        <v>5.3499999999999999E-2</v>
      </c>
      <c r="G738" s="17">
        <v>0</v>
      </c>
      <c r="H738" s="17">
        <v>1</v>
      </c>
      <c r="I738" s="17">
        <v>0.200364921</v>
      </c>
      <c r="J738" s="17">
        <v>0.77627478000000005</v>
      </c>
      <c r="K738" s="17">
        <v>2.3400000000000001E-2</v>
      </c>
    </row>
    <row r="739" spans="1:11" x14ac:dyDescent="0.45">
      <c r="A739" s="10" t="s">
        <v>15</v>
      </c>
      <c r="B739" s="20">
        <v>0.83599999999999997</v>
      </c>
      <c r="C739" s="19">
        <v>35267</v>
      </c>
      <c r="D739" s="19">
        <v>873.36726180000005</v>
      </c>
      <c r="E739" s="23">
        <v>9.1600000000000001E-2</v>
      </c>
      <c r="F739" s="23">
        <v>5.3800000000000001E-2</v>
      </c>
      <c r="G739" s="17">
        <v>0</v>
      </c>
      <c r="H739" s="17">
        <v>1</v>
      </c>
      <c r="I739" s="17">
        <v>0.20039659500000001</v>
      </c>
      <c r="J739" s="17">
        <v>0.77632105600000001</v>
      </c>
      <c r="K739" s="17">
        <v>2.3300000000000001E-2</v>
      </c>
    </row>
    <row r="740" spans="1:11" x14ac:dyDescent="0.45">
      <c r="A740" s="10" t="s">
        <v>15</v>
      </c>
      <c r="B740" s="20">
        <v>0.83699999999999997</v>
      </c>
      <c r="C740" s="19">
        <v>35315</v>
      </c>
      <c r="D740" s="19">
        <v>877.7710988</v>
      </c>
      <c r="E740" s="23">
        <v>9.1899999999999996E-2</v>
      </c>
      <c r="F740" s="23">
        <v>5.4100000000000002E-2</v>
      </c>
      <c r="G740" s="17">
        <v>0</v>
      </c>
      <c r="H740" s="17">
        <v>1</v>
      </c>
      <c r="I740" s="17">
        <v>0.20206012600000001</v>
      </c>
      <c r="J740" s="17">
        <v>0.77473751800000001</v>
      </c>
      <c r="K740" s="17">
        <v>2.3199999999999998E-2</v>
      </c>
    </row>
    <row r="741" spans="1:11" x14ac:dyDescent="0.45">
      <c r="A741" s="10" t="s">
        <v>15</v>
      </c>
      <c r="B741" s="20">
        <v>0.83799999999999997</v>
      </c>
      <c r="C741" s="19">
        <v>35352</v>
      </c>
      <c r="D741" s="19">
        <v>881.20306530000005</v>
      </c>
      <c r="E741" s="23">
        <v>9.3100000000000002E-2</v>
      </c>
      <c r="F741" s="23">
        <v>5.4300000000000001E-2</v>
      </c>
      <c r="G741" s="17">
        <v>0</v>
      </c>
      <c r="H741" s="17">
        <v>1</v>
      </c>
      <c r="I741" s="17">
        <v>0.20208501400000001</v>
      </c>
      <c r="J741" s="17">
        <v>0.77477898199999995</v>
      </c>
      <c r="K741" s="17">
        <v>2.3099999999999999E-2</v>
      </c>
    </row>
    <row r="742" spans="1:11" x14ac:dyDescent="0.45">
      <c r="A742" s="10" t="s">
        <v>15</v>
      </c>
      <c r="B742" s="20">
        <v>0.83899999999999997</v>
      </c>
      <c r="C742" s="19">
        <v>35398</v>
      </c>
      <c r="D742" s="19">
        <v>885.51496280000003</v>
      </c>
      <c r="E742" s="23">
        <v>9.4299999999999995E-2</v>
      </c>
      <c r="F742" s="23">
        <v>5.4600000000000003E-2</v>
      </c>
      <c r="G742" s="17">
        <v>0</v>
      </c>
      <c r="H742" s="17">
        <v>1</v>
      </c>
      <c r="I742" s="17">
        <v>0.20287107900000001</v>
      </c>
      <c r="J742" s="17">
        <v>0.77409802900000002</v>
      </c>
      <c r="K742" s="17">
        <v>2.3E-2</v>
      </c>
    </row>
    <row r="743" spans="1:11" x14ac:dyDescent="0.45">
      <c r="A743" s="10" t="s">
        <v>15</v>
      </c>
      <c r="B743" s="20">
        <v>0.84</v>
      </c>
      <c r="C743" s="19">
        <v>35429</v>
      </c>
      <c r="D743" s="19">
        <v>888.45668030000002</v>
      </c>
      <c r="E743" s="23">
        <v>9.5100000000000004E-2</v>
      </c>
      <c r="F743" s="23">
        <v>5.4899999999999997E-2</v>
      </c>
      <c r="G743" s="17">
        <v>0</v>
      </c>
      <c r="H743" s="17">
        <v>1</v>
      </c>
      <c r="I743" s="17">
        <v>0.20399796000000001</v>
      </c>
      <c r="J743" s="17">
        <v>0.773043288</v>
      </c>
      <c r="K743" s="17">
        <v>2.3E-2</v>
      </c>
    </row>
    <row r="744" spans="1:11" x14ac:dyDescent="0.45">
      <c r="A744" s="10" t="s">
        <v>15</v>
      </c>
      <c r="B744" s="20">
        <v>0.84099999999999997</v>
      </c>
      <c r="C744" s="19">
        <v>35482</v>
      </c>
      <c r="D744" s="19">
        <v>893.49623299999996</v>
      </c>
      <c r="E744" s="23">
        <v>9.5200000000000007E-2</v>
      </c>
      <c r="F744" s="23">
        <v>5.5100000000000003E-2</v>
      </c>
      <c r="G744" s="17">
        <v>0</v>
      </c>
      <c r="H744" s="17">
        <v>1</v>
      </c>
      <c r="I744" s="17">
        <v>0.20341068600000001</v>
      </c>
      <c r="J744" s="17">
        <v>0.77372756499999995</v>
      </c>
      <c r="K744" s="17">
        <v>2.29E-2</v>
      </c>
    </row>
    <row r="745" spans="1:11" x14ac:dyDescent="0.45">
      <c r="A745" s="10" t="s">
        <v>15</v>
      </c>
      <c r="B745" s="20">
        <v>0.84199999999999997</v>
      </c>
      <c r="C745" s="19">
        <v>35526</v>
      </c>
      <c r="D745" s="19">
        <v>897.72289880000005</v>
      </c>
      <c r="E745" s="23">
        <v>9.6600000000000005E-2</v>
      </c>
      <c r="F745" s="23">
        <v>5.5399999999999998E-2</v>
      </c>
      <c r="G745" s="17">
        <v>0</v>
      </c>
      <c r="H745" s="17">
        <v>1</v>
      </c>
      <c r="I745" s="17">
        <v>0.20443488100000001</v>
      </c>
      <c r="J745" s="17">
        <v>0.77262861900000002</v>
      </c>
      <c r="K745" s="17">
        <v>2.29E-2</v>
      </c>
    </row>
    <row r="746" spans="1:11" x14ac:dyDescent="0.45">
      <c r="A746" s="10" t="s">
        <v>15</v>
      </c>
      <c r="B746" s="20">
        <v>0.84299999999999997</v>
      </c>
      <c r="C746" s="19">
        <v>35565</v>
      </c>
      <c r="D746" s="19">
        <v>901.50113969999995</v>
      </c>
      <c r="E746" s="23">
        <v>9.7199999999999995E-2</v>
      </c>
      <c r="F746" s="23">
        <v>5.57E-2</v>
      </c>
      <c r="G746" s="17">
        <v>0</v>
      </c>
      <c r="H746" s="17">
        <v>1</v>
      </c>
      <c r="I746" s="17">
        <v>0.20594911099999999</v>
      </c>
      <c r="J746" s="17">
        <v>0.77116884299999999</v>
      </c>
      <c r="K746" s="17">
        <v>2.29E-2</v>
      </c>
    </row>
    <row r="747" spans="1:11" x14ac:dyDescent="0.45">
      <c r="A747" s="10" t="s">
        <v>15</v>
      </c>
      <c r="B747" s="20">
        <v>0.84399999999999997</v>
      </c>
      <c r="C747" s="19">
        <v>35605</v>
      </c>
      <c r="D747" s="19">
        <v>905.40001359999997</v>
      </c>
      <c r="E747" s="23">
        <v>9.7799999999999998E-2</v>
      </c>
      <c r="F747" s="23">
        <v>5.5899999999999998E-2</v>
      </c>
      <c r="G747" s="17">
        <v>0</v>
      </c>
      <c r="H747" s="17">
        <v>1</v>
      </c>
      <c r="I747" s="17">
        <v>0.20625845400000001</v>
      </c>
      <c r="J747" s="17">
        <v>0.77090605700000003</v>
      </c>
      <c r="K747" s="17">
        <v>2.2800000000000001E-2</v>
      </c>
    </row>
    <row r="748" spans="1:11" x14ac:dyDescent="0.45">
      <c r="A748" s="10" t="s">
        <v>15</v>
      </c>
      <c r="B748" s="20">
        <v>0.84499999999999997</v>
      </c>
      <c r="C748" s="19">
        <v>35650</v>
      </c>
      <c r="D748" s="19">
        <v>909.82713650000005</v>
      </c>
      <c r="E748" s="23">
        <v>9.8699999999999996E-2</v>
      </c>
      <c r="F748" s="23">
        <v>5.62E-2</v>
      </c>
      <c r="G748" s="17">
        <v>0</v>
      </c>
      <c r="H748" s="17">
        <v>1</v>
      </c>
      <c r="I748" s="17">
        <v>0.20722415499999999</v>
      </c>
      <c r="J748" s="17">
        <v>0.77001611599999997</v>
      </c>
      <c r="K748" s="17">
        <v>2.2800000000000001E-2</v>
      </c>
    </row>
    <row r="749" spans="1:11" x14ac:dyDescent="0.45">
      <c r="A749" s="10" t="s">
        <v>15</v>
      </c>
      <c r="B749" s="20">
        <v>0.84599999999999997</v>
      </c>
      <c r="C749" s="19">
        <v>35678</v>
      </c>
      <c r="D749" s="19">
        <v>912.61510929999997</v>
      </c>
      <c r="E749" s="23">
        <v>9.9900000000000003E-2</v>
      </c>
      <c r="F749" s="23">
        <v>5.6399999999999999E-2</v>
      </c>
      <c r="G749" s="17">
        <v>0</v>
      </c>
      <c r="H749" s="17">
        <v>1</v>
      </c>
      <c r="I749" s="17">
        <v>0.207328977</v>
      </c>
      <c r="J749" s="17">
        <v>0.76995544999999999</v>
      </c>
      <c r="K749" s="17">
        <v>2.2700000000000001E-2</v>
      </c>
    </row>
    <row r="750" spans="1:11" x14ac:dyDescent="0.45">
      <c r="A750" s="10" t="s">
        <v>15</v>
      </c>
      <c r="B750" s="20">
        <v>0.84699999999999998</v>
      </c>
      <c r="C750" s="19">
        <v>35737</v>
      </c>
      <c r="D750" s="19">
        <v>918.54352819999997</v>
      </c>
      <c r="E750" s="23">
        <v>0.101650645</v>
      </c>
      <c r="F750" s="23">
        <v>5.67E-2</v>
      </c>
      <c r="G750" s="17">
        <v>0</v>
      </c>
      <c r="H750" s="17">
        <v>1</v>
      </c>
      <c r="I750" s="17">
        <v>0.20754978099999999</v>
      </c>
      <c r="J750" s="17">
        <v>0.76986932900000005</v>
      </c>
      <c r="K750" s="17">
        <v>2.2599999999999999E-2</v>
      </c>
    </row>
    <row r="751" spans="1:11" x14ac:dyDescent="0.45">
      <c r="A751" s="10" t="s">
        <v>15</v>
      </c>
      <c r="B751" s="20">
        <v>0.84799999999999998</v>
      </c>
      <c r="C751" s="19">
        <v>35756</v>
      </c>
      <c r="D751" s="19">
        <v>920.48620259999996</v>
      </c>
      <c r="E751" s="23">
        <v>0.10273771199999999</v>
      </c>
      <c r="F751" s="23">
        <v>5.7099999999999998E-2</v>
      </c>
      <c r="G751" s="17">
        <v>0</v>
      </c>
      <c r="H751" s="17">
        <v>1</v>
      </c>
      <c r="I751" s="17">
        <v>0.20949642800000001</v>
      </c>
      <c r="J751" s="17">
        <v>0.767978312</v>
      </c>
      <c r="K751" s="17">
        <v>2.2499999999999999E-2</v>
      </c>
    </row>
    <row r="752" spans="1:11" x14ac:dyDescent="0.45">
      <c r="A752" s="10" t="s">
        <v>15</v>
      </c>
      <c r="B752" s="20">
        <v>0.84899999999999998</v>
      </c>
      <c r="C752" s="19">
        <v>35817</v>
      </c>
      <c r="D752" s="19">
        <v>926.77506040000003</v>
      </c>
      <c r="E752" s="23">
        <v>0.103378134</v>
      </c>
      <c r="F752" s="23">
        <v>5.7299999999999997E-2</v>
      </c>
      <c r="G752" s="17">
        <v>0</v>
      </c>
      <c r="H752" s="17">
        <v>1</v>
      </c>
      <c r="I752" s="17">
        <v>0.212723095</v>
      </c>
      <c r="J752" s="17">
        <v>0.76484496400000002</v>
      </c>
      <c r="K752" s="17">
        <v>2.24E-2</v>
      </c>
    </row>
    <row r="753" spans="1:11" x14ac:dyDescent="0.45">
      <c r="A753" s="10" t="s">
        <v>15</v>
      </c>
      <c r="B753" s="20">
        <v>0.85</v>
      </c>
      <c r="C753" s="19">
        <v>35858</v>
      </c>
      <c r="D753" s="19">
        <v>931.03738880000003</v>
      </c>
      <c r="E753" s="23">
        <v>0.10439521</v>
      </c>
      <c r="F753" s="23">
        <v>5.7700000000000001E-2</v>
      </c>
      <c r="G753" s="17">
        <v>0</v>
      </c>
      <c r="H753" s="17">
        <v>1</v>
      </c>
      <c r="I753" s="17">
        <v>0.21553027499999999</v>
      </c>
      <c r="J753" s="17">
        <v>0.76212791599999996</v>
      </c>
      <c r="K753" s="17">
        <v>2.23E-2</v>
      </c>
    </row>
    <row r="754" spans="1:11" x14ac:dyDescent="0.45">
      <c r="A754" s="10" t="s">
        <v>15</v>
      </c>
      <c r="B754" s="20">
        <v>0.85099999999999998</v>
      </c>
      <c r="C754" s="19">
        <v>35906</v>
      </c>
      <c r="D754" s="19">
        <v>936.06680849999998</v>
      </c>
      <c r="E754" s="23">
        <v>0.104888544</v>
      </c>
      <c r="F754" s="23">
        <v>5.8000000000000003E-2</v>
      </c>
      <c r="G754" s="17">
        <v>0</v>
      </c>
      <c r="H754" s="17">
        <v>1</v>
      </c>
      <c r="I754" s="17">
        <v>0.217687403</v>
      </c>
      <c r="J754" s="17">
        <v>0.76009296800000004</v>
      </c>
      <c r="K754" s="17">
        <v>2.2200000000000001E-2</v>
      </c>
    </row>
    <row r="755" spans="1:11" x14ac:dyDescent="0.45">
      <c r="A755" s="10" t="s">
        <v>15</v>
      </c>
      <c r="B755" s="20">
        <v>0.85199999999999998</v>
      </c>
      <c r="C755" s="19">
        <v>35948</v>
      </c>
      <c r="D755" s="19">
        <v>940.4835243</v>
      </c>
      <c r="E755" s="23">
        <v>0.105644875</v>
      </c>
      <c r="F755" s="23">
        <v>5.8299999999999998E-2</v>
      </c>
      <c r="G755" s="17">
        <v>0</v>
      </c>
      <c r="H755" s="17">
        <v>1</v>
      </c>
      <c r="I755" s="17">
        <v>0.21928998999999999</v>
      </c>
      <c r="J755" s="17">
        <v>0.75855947599999995</v>
      </c>
      <c r="K755" s="17">
        <v>2.2200000000000001E-2</v>
      </c>
    </row>
    <row r="756" spans="1:11" x14ac:dyDescent="0.45">
      <c r="A756" s="10" t="s">
        <v>15</v>
      </c>
      <c r="B756" s="20">
        <v>0.85299999999999998</v>
      </c>
      <c r="C756" s="19">
        <v>35975</v>
      </c>
      <c r="D756" s="19">
        <v>943.34214669999994</v>
      </c>
      <c r="E756" s="23">
        <v>0.106112347</v>
      </c>
      <c r="F756" s="23">
        <v>5.8599999999999999E-2</v>
      </c>
      <c r="G756" s="17">
        <v>0</v>
      </c>
      <c r="H756" s="17">
        <v>1</v>
      </c>
      <c r="I756" s="17">
        <v>0.21972937300000001</v>
      </c>
      <c r="J756" s="17">
        <v>0.75816923599999997</v>
      </c>
      <c r="K756" s="17">
        <v>2.2100000000000002E-2</v>
      </c>
    </row>
    <row r="757" spans="1:11" x14ac:dyDescent="0.45">
      <c r="A757" s="10" t="s">
        <v>15</v>
      </c>
      <c r="B757" s="20">
        <v>0.85399999999999998</v>
      </c>
      <c r="C757" s="19">
        <v>36030</v>
      </c>
      <c r="D757" s="19">
        <v>949.19658790000005</v>
      </c>
      <c r="E757" s="23">
        <v>0.106829225</v>
      </c>
      <c r="F757" s="23">
        <v>5.8799999999999998E-2</v>
      </c>
      <c r="G757" s="17">
        <v>0</v>
      </c>
      <c r="H757" s="17">
        <v>1</v>
      </c>
      <c r="I757" s="17">
        <v>0.22368592200000001</v>
      </c>
      <c r="J757" s="17">
        <v>0.75432519099999995</v>
      </c>
      <c r="K757" s="17">
        <v>2.1999999999999999E-2</v>
      </c>
    </row>
    <row r="758" spans="1:11" x14ac:dyDescent="0.45">
      <c r="A758" s="10" t="s">
        <v>15</v>
      </c>
      <c r="B758" s="20">
        <v>0.85499999999999998</v>
      </c>
      <c r="C758" s="19">
        <v>36072</v>
      </c>
      <c r="D758" s="19">
        <v>953.71168309999996</v>
      </c>
      <c r="E758" s="23">
        <v>0.107955442</v>
      </c>
      <c r="F758" s="23">
        <v>5.9200000000000003E-2</v>
      </c>
      <c r="G758" s="17">
        <v>0</v>
      </c>
      <c r="H758" s="17">
        <v>1</v>
      </c>
      <c r="I758" s="17">
        <v>0.22647809299999999</v>
      </c>
      <c r="J758" s="17">
        <v>0.751612108</v>
      </c>
      <c r="K758" s="17">
        <v>2.1899999999999999E-2</v>
      </c>
    </row>
    <row r="759" spans="1:11" x14ac:dyDescent="0.45">
      <c r="A759" s="10" t="s">
        <v>15</v>
      </c>
      <c r="B759" s="20">
        <v>0.85599999999999998</v>
      </c>
      <c r="C759" s="19">
        <v>36115</v>
      </c>
      <c r="D759" s="19">
        <v>958.36697860000004</v>
      </c>
      <c r="E759" s="23">
        <v>0.108380354</v>
      </c>
      <c r="F759" s="23">
        <v>5.9499999999999997E-2</v>
      </c>
      <c r="G759" s="17">
        <v>0</v>
      </c>
      <c r="H759" s="17">
        <v>1</v>
      </c>
      <c r="I759" s="17">
        <v>0.22771186700000001</v>
      </c>
      <c r="J759" s="17">
        <v>0.75044351399999998</v>
      </c>
      <c r="K759" s="17">
        <v>2.18E-2</v>
      </c>
    </row>
    <row r="760" spans="1:11" x14ac:dyDescent="0.45">
      <c r="A760" s="10" t="s">
        <v>15</v>
      </c>
      <c r="B760" s="20">
        <v>0.85699999999999998</v>
      </c>
      <c r="C760" s="19">
        <v>36158</v>
      </c>
      <c r="D760" s="19">
        <v>963.06051530000002</v>
      </c>
      <c r="E760" s="23">
        <v>0.10963242400000001</v>
      </c>
      <c r="F760" s="23">
        <v>5.9806877000000001E-2</v>
      </c>
      <c r="G760" s="17">
        <v>0</v>
      </c>
      <c r="H760" s="17">
        <v>1</v>
      </c>
      <c r="I760" s="17">
        <v>0.22959134</v>
      </c>
      <c r="J760" s="17">
        <v>0.74863378400000002</v>
      </c>
      <c r="K760" s="17">
        <v>2.18E-2</v>
      </c>
    </row>
    <row r="761" spans="1:11" x14ac:dyDescent="0.45">
      <c r="A761" s="10" t="s">
        <v>15</v>
      </c>
      <c r="B761" s="20">
        <v>0.85799999999999998</v>
      </c>
      <c r="C761" s="19">
        <v>36201</v>
      </c>
      <c r="D761" s="19">
        <v>967.79564200000004</v>
      </c>
      <c r="E761" s="23">
        <v>0.11081477100000001</v>
      </c>
      <c r="F761" s="23">
        <v>6.0100000000000001E-2</v>
      </c>
      <c r="G761" s="17">
        <v>0</v>
      </c>
      <c r="H761" s="17">
        <v>1</v>
      </c>
      <c r="I761" s="17">
        <v>0.229964522</v>
      </c>
      <c r="J761" s="17">
        <v>0.74832421199999999</v>
      </c>
      <c r="K761" s="17">
        <v>2.1700000000000001E-2</v>
      </c>
    </row>
    <row r="762" spans="1:11" x14ac:dyDescent="0.45">
      <c r="A762" s="10" t="s">
        <v>15</v>
      </c>
      <c r="B762" s="20">
        <v>0.85899999999999999</v>
      </c>
      <c r="C762" s="19">
        <v>36230</v>
      </c>
      <c r="D762" s="19">
        <v>971.01834670000005</v>
      </c>
      <c r="E762" s="23">
        <v>0.111806394</v>
      </c>
      <c r="F762" s="23">
        <v>6.0499999999999998E-2</v>
      </c>
      <c r="G762" s="17">
        <v>0</v>
      </c>
      <c r="H762" s="17">
        <v>1</v>
      </c>
      <c r="I762" s="17">
        <v>0.231450392</v>
      </c>
      <c r="J762" s="17">
        <v>0.746885558</v>
      </c>
      <c r="K762" s="17">
        <v>2.1700000000000001E-2</v>
      </c>
    </row>
    <row r="763" spans="1:11" x14ac:dyDescent="0.45">
      <c r="A763" s="10" t="s">
        <v>15</v>
      </c>
      <c r="B763" s="20">
        <v>0.86</v>
      </c>
      <c r="C763" s="19">
        <v>36281</v>
      </c>
      <c r="D763" s="19">
        <v>976.78442949999999</v>
      </c>
      <c r="E763" s="23">
        <v>0.113729048</v>
      </c>
      <c r="F763" s="23">
        <v>6.0699999999999997E-2</v>
      </c>
      <c r="G763" s="17">
        <v>0</v>
      </c>
      <c r="H763" s="17">
        <v>1</v>
      </c>
      <c r="I763" s="17">
        <v>0.233562032</v>
      </c>
      <c r="J763" s="17">
        <v>0.74485365000000003</v>
      </c>
      <c r="K763" s="17">
        <v>2.1600000000000001E-2</v>
      </c>
    </row>
    <row r="764" spans="1:11" x14ac:dyDescent="0.45">
      <c r="A764" s="10" t="s">
        <v>15</v>
      </c>
      <c r="B764" s="20">
        <v>0.86099999999999999</v>
      </c>
      <c r="C764" s="19">
        <v>36327</v>
      </c>
      <c r="D764" s="19">
        <v>982.05812619999995</v>
      </c>
      <c r="E764" s="23">
        <v>0.11562433900000001</v>
      </c>
      <c r="F764" s="23">
        <v>6.1100000000000002E-2</v>
      </c>
      <c r="G764" s="17">
        <v>0</v>
      </c>
      <c r="H764" s="17">
        <v>1</v>
      </c>
      <c r="I764" s="17">
        <v>0.235994168</v>
      </c>
      <c r="J764" s="17">
        <v>0.74249567999999999</v>
      </c>
      <c r="K764" s="17">
        <v>2.1499999999999998E-2</v>
      </c>
    </row>
    <row r="765" spans="1:11" x14ac:dyDescent="0.45">
      <c r="A765" s="10" t="s">
        <v>15</v>
      </c>
      <c r="B765" s="20">
        <v>0.86199999999999999</v>
      </c>
      <c r="C765" s="19">
        <v>36365</v>
      </c>
      <c r="D765" s="19">
        <v>986.47940459999995</v>
      </c>
      <c r="E765" s="23">
        <v>0.11688570600000001</v>
      </c>
      <c r="F765" s="23">
        <v>6.1499999999999999E-2</v>
      </c>
      <c r="G765" s="17">
        <v>0</v>
      </c>
      <c r="H765" s="17">
        <v>1</v>
      </c>
      <c r="I765" s="17">
        <v>0.236641565</v>
      </c>
      <c r="J765" s="17">
        <v>0.74189377999999995</v>
      </c>
      <c r="K765" s="17">
        <v>2.1499999999999998E-2</v>
      </c>
    </row>
    <row r="766" spans="1:11" x14ac:dyDescent="0.45">
      <c r="A766" s="10" t="s">
        <v>15</v>
      </c>
      <c r="B766" s="20">
        <v>0.86299999999999999</v>
      </c>
      <c r="C766" s="19">
        <v>36412</v>
      </c>
      <c r="D766" s="19">
        <v>992.00033929999995</v>
      </c>
      <c r="E766" s="23">
        <v>0.11790429500000001</v>
      </c>
      <c r="F766" s="23">
        <v>6.1699999999999998E-2</v>
      </c>
      <c r="G766" s="17">
        <v>0</v>
      </c>
      <c r="H766" s="17">
        <v>1</v>
      </c>
      <c r="I766" s="17">
        <v>0.23794220399999999</v>
      </c>
      <c r="J766" s="17">
        <v>0.74066343400000001</v>
      </c>
      <c r="K766" s="17">
        <v>2.1399999999999999E-2</v>
      </c>
    </row>
    <row r="767" spans="1:11" x14ac:dyDescent="0.45">
      <c r="A767" s="10" t="s">
        <v>15</v>
      </c>
      <c r="B767" s="20">
        <v>0.86399999999999999</v>
      </c>
      <c r="C767" s="19">
        <v>36445</v>
      </c>
      <c r="D767" s="19">
        <v>995.90551249999999</v>
      </c>
      <c r="E767" s="23">
        <v>0.11907382599999999</v>
      </c>
      <c r="F767" s="23">
        <v>6.2E-2</v>
      </c>
      <c r="G767" s="17">
        <v>0</v>
      </c>
      <c r="H767" s="17">
        <v>1</v>
      </c>
      <c r="I767" s="17">
        <v>0.238266754</v>
      </c>
      <c r="J767" s="17">
        <v>0.74036185099999996</v>
      </c>
      <c r="K767" s="17">
        <v>2.1399999999999999E-2</v>
      </c>
    </row>
    <row r="768" spans="1:11" x14ac:dyDescent="0.45">
      <c r="A768" s="10" t="s">
        <v>15</v>
      </c>
      <c r="B768" s="20">
        <v>0.86499999999999999</v>
      </c>
      <c r="C768" s="19">
        <v>36493</v>
      </c>
      <c r="D768" s="19">
        <v>1001.666063</v>
      </c>
      <c r="E768" s="23">
        <v>0.120858416</v>
      </c>
      <c r="F768" s="23">
        <v>6.25E-2</v>
      </c>
      <c r="G768" s="17">
        <v>0</v>
      </c>
      <c r="H768" s="17">
        <v>1</v>
      </c>
      <c r="I768" s="17">
        <v>0.238342527</v>
      </c>
      <c r="J768" s="17">
        <v>0.74036000000000002</v>
      </c>
      <c r="K768" s="17">
        <v>2.1299999999999999E-2</v>
      </c>
    </row>
    <row r="769" spans="1:11" x14ac:dyDescent="0.45">
      <c r="A769" s="10" t="s">
        <v>15</v>
      </c>
      <c r="B769" s="20">
        <v>0.86599999999999999</v>
      </c>
      <c r="C769" s="19">
        <v>36528</v>
      </c>
      <c r="D769" s="19">
        <v>1005.91275</v>
      </c>
      <c r="E769" s="23">
        <v>0.12177410800000001</v>
      </c>
      <c r="F769" s="23">
        <v>6.2799999999999995E-2</v>
      </c>
      <c r="G769" s="17">
        <v>0</v>
      </c>
      <c r="H769" s="17">
        <v>1</v>
      </c>
      <c r="I769" s="17">
        <v>0.24026893599999999</v>
      </c>
      <c r="J769" s="17">
        <v>0.73848745800000004</v>
      </c>
      <c r="K769" s="17">
        <v>2.12E-2</v>
      </c>
    </row>
    <row r="770" spans="1:11" x14ac:dyDescent="0.45">
      <c r="A770" s="10" t="s">
        <v>15</v>
      </c>
      <c r="B770" s="20">
        <v>0.86699999999999999</v>
      </c>
      <c r="C770" s="19">
        <v>36552</v>
      </c>
      <c r="D770" s="19">
        <v>1008.841287</v>
      </c>
      <c r="E770" s="23">
        <v>0.12221826</v>
      </c>
      <c r="F770" s="23">
        <v>6.3200000000000006E-2</v>
      </c>
      <c r="G770" s="17">
        <v>0</v>
      </c>
      <c r="H770" s="17">
        <v>1</v>
      </c>
      <c r="I770" s="17">
        <v>0.240766274</v>
      </c>
      <c r="J770" s="17">
        <v>0.73804611600000003</v>
      </c>
      <c r="K770" s="17">
        <v>2.12E-2</v>
      </c>
    </row>
    <row r="771" spans="1:11" x14ac:dyDescent="0.45">
      <c r="A771" s="10" t="s">
        <v>15</v>
      </c>
      <c r="B771" s="20">
        <v>0.86799999999999999</v>
      </c>
      <c r="C771" s="19">
        <v>36618</v>
      </c>
      <c r="D771" s="19">
        <v>1016.934617</v>
      </c>
      <c r="E771" s="23">
        <v>0.122989847</v>
      </c>
      <c r="F771" s="23">
        <v>6.3399999999999998E-2</v>
      </c>
      <c r="G771" s="17">
        <v>0</v>
      </c>
      <c r="H771" s="17">
        <v>1</v>
      </c>
      <c r="I771" s="17">
        <v>0.24139318400000001</v>
      </c>
      <c r="J771" s="17">
        <v>0.73756484700000002</v>
      </c>
      <c r="K771" s="17">
        <v>2.1000000000000001E-2</v>
      </c>
    </row>
    <row r="772" spans="1:11" x14ac:dyDescent="0.45">
      <c r="A772" s="10" t="s">
        <v>15</v>
      </c>
      <c r="B772" s="20">
        <v>0.86899999999999999</v>
      </c>
      <c r="C772" s="19">
        <v>36644</v>
      </c>
      <c r="D772" s="19">
        <v>1020.1361439999999</v>
      </c>
      <c r="E772" s="23">
        <v>0.12313563900000001</v>
      </c>
      <c r="F772" s="23">
        <v>6.4000000000000001E-2</v>
      </c>
      <c r="G772" s="17">
        <v>0</v>
      </c>
      <c r="H772" s="17">
        <v>1</v>
      </c>
      <c r="I772" s="17">
        <v>0.24337494900000001</v>
      </c>
      <c r="J772" s="17">
        <v>0.73563805199999999</v>
      </c>
      <c r="K772" s="17">
        <v>2.1000000000000001E-2</v>
      </c>
    </row>
    <row r="773" spans="1:11" x14ac:dyDescent="0.45">
      <c r="A773" s="10" t="s">
        <v>15</v>
      </c>
      <c r="B773" s="20">
        <v>0.87</v>
      </c>
      <c r="C773" s="19">
        <v>36679</v>
      </c>
      <c r="D773" s="19">
        <v>1024.4584560000001</v>
      </c>
      <c r="E773" s="23">
        <v>0.12353209699999999</v>
      </c>
      <c r="F773" s="23">
        <v>6.4100000000000004E-2</v>
      </c>
      <c r="G773" s="17">
        <v>0</v>
      </c>
      <c r="H773" s="17">
        <v>1</v>
      </c>
      <c r="I773" s="17">
        <v>0.24287045900000001</v>
      </c>
      <c r="J773" s="17">
        <v>0.73621757799999998</v>
      </c>
      <c r="K773" s="17">
        <v>2.0899999999999998E-2</v>
      </c>
    </row>
    <row r="774" spans="1:11" x14ac:dyDescent="0.45">
      <c r="A774" s="10" t="s">
        <v>15</v>
      </c>
      <c r="B774" s="20">
        <v>0.871</v>
      </c>
      <c r="C774" s="19">
        <v>36746</v>
      </c>
      <c r="D774" s="19">
        <v>1032.7840180000001</v>
      </c>
      <c r="E774" s="23">
        <v>0.12565905899999999</v>
      </c>
      <c r="F774" s="23">
        <v>6.4399999999999999E-2</v>
      </c>
      <c r="G774" s="17">
        <v>0</v>
      </c>
      <c r="H774" s="17">
        <v>1</v>
      </c>
      <c r="I774" s="17">
        <v>0.24315689300000001</v>
      </c>
      <c r="J774" s="17">
        <v>0.73604902400000005</v>
      </c>
      <c r="K774" s="17">
        <v>2.0799999999999999E-2</v>
      </c>
    </row>
    <row r="775" spans="1:11" x14ac:dyDescent="0.45">
      <c r="A775" s="10" t="s">
        <v>15</v>
      </c>
      <c r="B775" s="20">
        <v>0.872</v>
      </c>
      <c r="C775" s="19">
        <v>36781</v>
      </c>
      <c r="D775" s="19">
        <v>1037.197954</v>
      </c>
      <c r="E775" s="23">
        <v>0.12643299299999999</v>
      </c>
      <c r="F775" s="23">
        <v>6.5100000000000005E-2</v>
      </c>
      <c r="G775" s="17">
        <v>0</v>
      </c>
      <c r="H775" s="17">
        <v>1</v>
      </c>
      <c r="I775" s="17">
        <v>0.24398020600000001</v>
      </c>
      <c r="J775" s="17">
        <v>0.73528824999999998</v>
      </c>
      <c r="K775" s="17">
        <v>2.07E-2</v>
      </c>
    </row>
    <row r="776" spans="1:11" x14ac:dyDescent="0.45">
      <c r="A776" s="10" t="s">
        <v>15</v>
      </c>
      <c r="B776" s="20">
        <v>0.873</v>
      </c>
      <c r="C776" s="19">
        <v>36830</v>
      </c>
      <c r="D776" s="19">
        <v>1043.4272699999999</v>
      </c>
      <c r="E776" s="23">
        <v>0.127577685</v>
      </c>
      <c r="F776" s="23">
        <v>6.54E-2</v>
      </c>
      <c r="G776" s="17">
        <v>0</v>
      </c>
      <c r="H776" s="17">
        <v>1</v>
      </c>
      <c r="I776" s="17">
        <v>0.24499479599999999</v>
      </c>
      <c r="J776" s="17">
        <v>0.73436665099999998</v>
      </c>
      <c r="K776" s="17">
        <v>2.06E-2</v>
      </c>
    </row>
    <row r="777" spans="1:11" x14ac:dyDescent="0.45">
      <c r="A777" s="10" t="s">
        <v>15</v>
      </c>
      <c r="B777" s="20">
        <v>0.874</v>
      </c>
      <c r="C777" s="19">
        <v>36874</v>
      </c>
      <c r="D777" s="19">
        <v>1049.0474260000001</v>
      </c>
      <c r="E777" s="23">
        <v>0.127981184</v>
      </c>
      <c r="F777" s="23">
        <v>6.5799999999999997E-2</v>
      </c>
      <c r="G777" s="17">
        <v>0</v>
      </c>
      <c r="H777" s="17">
        <v>1</v>
      </c>
      <c r="I777" s="17">
        <v>0.24681544999999999</v>
      </c>
      <c r="J777" s="17">
        <v>0.73260762800000001</v>
      </c>
      <c r="K777" s="17">
        <v>2.06E-2</v>
      </c>
    </row>
    <row r="778" spans="1:11" x14ac:dyDescent="0.45">
      <c r="A778" s="10" t="s">
        <v>15</v>
      </c>
      <c r="B778" s="20">
        <v>0.875</v>
      </c>
      <c r="C778" s="19">
        <v>36916</v>
      </c>
      <c r="D778" s="19">
        <v>1054.4391450000001</v>
      </c>
      <c r="E778" s="23">
        <v>0.12864604299999999</v>
      </c>
      <c r="F778" s="23">
        <v>6.6199999999999995E-2</v>
      </c>
      <c r="G778" s="17">
        <v>0</v>
      </c>
      <c r="H778" s="17">
        <v>1</v>
      </c>
      <c r="I778" s="17">
        <v>0.245893261</v>
      </c>
      <c r="J778" s="17">
        <v>0.733647728</v>
      </c>
      <c r="K778" s="17">
        <v>2.0500000000000001E-2</v>
      </c>
    </row>
    <row r="779" spans="1:11" x14ac:dyDescent="0.45">
      <c r="A779" s="10" t="s">
        <v>15</v>
      </c>
      <c r="B779" s="20">
        <v>0.876</v>
      </c>
      <c r="C779" s="19">
        <v>36947</v>
      </c>
      <c r="D779" s="19">
        <v>1058.4600170000001</v>
      </c>
      <c r="E779" s="23">
        <v>0.13079217000000001</v>
      </c>
      <c r="F779" s="23">
        <v>6.6600000000000006E-2</v>
      </c>
      <c r="G779" s="17">
        <v>0</v>
      </c>
      <c r="H779" s="17">
        <v>1</v>
      </c>
      <c r="I779" s="17">
        <v>0.24703067500000001</v>
      </c>
      <c r="J779" s="17">
        <v>0.73256872900000003</v>
      </c>
      <c r="K779" s="17">
        <v>2.0400000000000001E-2</v>
      </c>
    </row>
    <row r="780" spans="1:11" x14ac:dyDescent="0.45">
      <c r="A780" s="10" t="s">
        <v>15</v>
      </c>
      <c r="B780" s="20">
        <v>0.877</v>
      </c>
      <c r="C780" s="19">
        <v>36999</v>
      </c>
      <c r="D780" s="19">
        <v>1065.3165019999999</v>
      </c>
      <c r="E780" s="23">
        <v>0.13228114699999999</v>
      </c>
      <c r="F780" s="23">
        <v>6.6900000000000001E-2</v>
      </c>
      <c r="G780" s="17">
        <v>0</v>
      </c>
      <c r="H780" s="17">
        <v>1</v>
      </c>
      <c r="I780" s="17">
        <v>0.246586105</v>
      </c>
      <c r="J780" s="17">
        <v>0.73312701599999996</v>
      </c>
      <c r="K780" s="17">
        <v>2.0299999999999999E-2</v>
      </c>
    </row>
    <row r="781" spans="1:11" x14ac:dyDescent="0.45">
      <c r="A781" s="10" t="s">
        <v>15</v>
      </c>
      <c r="B781" s="20">
        <v>0.878</v>
      </c>
      <c r="C781" s="19">
        <v>37033</v>
      </c>
      <c r="D781" s="19">
        <v>1069.8410220000001</v>
      </c>
      <c r="E781" s="23">
        <v>0.13456854600000001</v>
      </c>
      <c r="F781" s="23">
        <v>6.7400000000000002E-2</v>
      </c>
      <c r="G781" s="17">
        <v>0</v>
      </c>
      <c r="H781" s="17">
        <v>1</v>
      </c>
      <c r="I781" s="17">
        <v>0.24800471399999999</v>
      </c>
      <c r="J781" s="17">
        <v>0.73174962600000004</v>
      </c>
      <c r="K781" s="17">
        <v>2.0199999999999999E-2</v>
      </c>
    </row>
    <row r="782" spans="1:11" x14ac:dyDescent="0.45">
      <c r="A782" s="10" t="s">
        <v>15</v>
      </c>
      <c r="B782" s="20">
        <v>0.879</v>
      </c>
      <c r="C782" s="19">
        <v>37084</v>
      </c>
      <c r="D782" s="19">
        <v>1076.753381</v>
      </c>
      <c r="E782" s="23">
        <v>0.136593939</v>
      </c>
      <c r="F782" s="23">
        <v>6.7699999999999996E-2</v>
      </c>
      <c r="G782" s="17">
        <v>0</v>
      </c>
      <c r="H782" s="17">
        <v>1</v>
      </c>
      <c r="I782" s="17">
        <v>0.25153564</v>
      </c>
      <c r="J782" s="17">
        <v>0.72832071899999995</v>
      </c>
      <c r="K782" s="17">
        <v>2.01E-2</v>
      </c>
    </row>
    <row r="783" spans="1:11" x14ac:dyDescent="0.45">
      <c r="A783" s="10" t="s">
        <v>15</v>
      </c>
      <c r="B783" s="20">
        <v>0.88</v>
      </c>
      <c r="C783" s="19">
        <v>37108</v>
      </c>
      <c r="D783" s="19">
        <v>1080.042183</v>
      </c>
      <c r="E783" s="23">
        <v>0.13752305500000001</v>
      </c>
      <c r="F783" s="23">
        <v>6.8199999999999997E-2</v>
      </c>
      <c r="G783" s="17">
        <v>0</v>
      </c>
      <c r="H783" s="17">
        <v>1</v>
      </c>
      <c r="I783" s="17">
        <v>0.25336476800000002</v>
      </c>
      <c r="J783" s="17">
        <v>0.72654701099999996</v>
      </c>
      <c r="K783" s="17">
        <v>2.01E-2</v>
      </c>
    </row>
    <row r="784" spans="1:11" x14ac:dyDescent="0.45">
      <c r="A784" s="10" t="s">
        <v>15</v>
      </c>
      <c r="B784" s="20">
        <v>0.88100000000000001</v>
      </c>
      <c r="C784" s="19">
        <v>37169</v>
      </c>
      <c r="D784" s="19">
        <v>1088.468848</v>
      </c>
      <c r="E784" s="23">
        <v>0.13905242400000001</v>
      </c>
      <c r="F784" s="23">
        <v>6.8500000000000005E-2</v>
      </c>
      <c r="G784" s="17">
        <v>0</v>
      </c>
      <c r="H784" s="17">
        <v>1</v>
      </c>
      <c r="I784" s="17">
        <v>0.25798357599999999</v>
      </c>
      <c r="J784" s="17">
        <v>0.72205346199999998</v>
      </c>
      <c r="K784" s="17">
        <v>0.02</v>
      </c>
    </row>
    <row r="785" spans="1:11" x14ac:dyDescent="0.45">
      <c r="A785" s="10" t="s">
        <v>15</v>
      </c>
      <c r="B785" s="20">
        <v>0.88200000000000001</v>
      </c>
      <c r="C785" s="19">
        <v>37212</v>
      </c>
      <c r="D785" s="19">
        <v>1094.4562069999999</v>
      </c>
      <c r="E785" s="23">
        <v>0.139457365</v>
      </c>
      <c r="F785" s="23">
        <v>6.9000000000000006E-2</v>
      </c>
      <c r="G785" s="17">
        <v>0</v>
      </c>
      <c r="H785" s="17">
        <v>1</v>
      </c>
      <c r="I785" s="17">
        <v>0.25977930599999999</v>
      </c>
      <c r="J785" s="17">
        <v>0.72034015399999995</v>
      </c>
      <c r="K785" s="17">
        <v>1.9900000000000001E-2</v>
      </c>
    </row>
    <row r="786" spans="1:11" x14ac:dyDescent="0.45">
      <c r="A786" s="10" t="s">
        <v>15</v>
      </c>
      <c r="B786" s="20">
        <v>0.88300000000000001</v>
      </c>
      <c r="C786" s="19">
        <v>37255</v>
      </c>
      <c r="D786" s="19">
        <v>1100.4730420000001</v>
      </c>
      <c r="E786" s="23">
        <v>0.140237745</v>
      </c>
      <c r="F786" s="23">
        <v>6.93E-2</v>
      </c>
      <c r="G786" s="17">
        <v>0</v>
      </c>
      <c r="H786" s="17">
        <v>1</v>
      </c>
      <c r="I786" s="17">
        <v>0.262316775</v>
      </c>
      <c r="J786" s="17">
        <v>0.71791195900000004</v>
      </c>
      <c r="K786" s="17">
        <v>1.9800000000000002E-2</v>
      </c>
    </row>
    <row r="787" spans="1:11" x14ac:dyDescent="0.45">
      <c r="A787" s="10" t="s">
        <v>15</v>
      </c>
      <c r="B787" s="20">
        <v>0.88400000000000001</v>
      </c>
      <c r="C787" s="19">
        <v>37296</v>
      </c>
      <c r="D787" s="19">
        <v>1106.2438509999999</v>
      </c>
      <c r="E787" s="23">
        <v>0.14196141700000001</v>
      </c>
      <c r="F787" s="23">
        <v>6.9599999999999995E-2</v>
      </c>
      <c r="G787" s="17">
        <v>0</v>
      </c>
      <c r="H787" s="17">
        <v>1</v>
      </c>
      <c r="I787" s="17">
        <v>0.26360614799999998</v>
      </c>
      <c r="J787" s="17">
        <v>0.71669314200000001</v>
      </c>
      <c r="K787" s="17">
        <v>1.9699999999999999E-2</v>
      </c>
    </row>
    <row r="788" spans="1:11" x14ac:dyDescent="0.45">
      <c r="A788" s="10" t="s">
        <v>15</v>
      </c>
      <c r="B788" s="20">
        <v>0.88500000000000001</v>
      </c>
      <c r="C788" s="19">
        <v>37336</v>
      </c>
      <c r="D788" s="19">
        <v>1111.953994</v>
      </c>
      <c r="E788" s="23">
        <v>0.14343287199999999</v>
      </c>
      <c r="F788" s="23">
        <v>7.0400000000000004E-2</v>
      </c>
      <c r="G788" s="17">
        <v>0</v>
      </c>
      <c r="H788" s="17">
        <v>1</v>
      </c>
      <c r="I788" s="17">
        <v>0.26501438599999999</v>
      </c>
      <c r="J788" s="17">
        <v>0.71535968500000002</v>
      </c>
      <c r="K788" s="17">
        <v>1.9599999999999999E-2</v>
      </c>
    </row>
    <row r="789" spans="1:11" x14ac:dyDescent="0.45">
      <c r="A789" s="10" t="s">
        <v>15</v>
      </c>
      <c r="B789" s="20">
        <v>0.88600000000000001</v>
      </c>
      <c r="C789" s="19">
        <v>37379</v>
      </c>
      <c r="D789" s="19">
        <v>1118.135117</v>
      </c>
      <c r="E789" s="23">
        <v>0.144162334</v>
      </c>
      <c r="F789" s="23">
        <v>7.0800000000000002E-2</v>
      </c>
      <c r="G789" s="17">
        <v>0</v>
      </c>
      <c r="H789" s="17">
        <v>1</v>
      </c>
      <c r="I789" s="17">
        <v>0.26642649000000002</v>
      </c>
      <c r="J789" s="17">
        <v>0.71401495500000001</v>
      </c>
      <c r="K789" s="17">
        <v>1.9599999999999999E-2</v>
      </c>
    </row>
    <row r="790" spans="1:11" x14ac:dyDescent="0.45">
      <c r="A790" s="10" t="s">
        <v>15</v>
      </c>
      <c r="B790" s="20">
        <v>0.88700000000000001</v>
      </c>
      <c r="C790" s="19">
        <v>37402</v>
      </c>
      <c r="D790" s="19">
        <v>1121.4590519999999</v>
      </c>
      <c r="E790" s="23">
        <v>0.14491553800000001</v>
      </c>
      <c r="F790" s="23">
        <v>7.1300000000000002E-2</v>
      </c>
      <c r="G790" s="17">
        <v>0</v>
      </c>
      <c r="H790" s="17">
        <v>1</v>
      </c>
      <c r="I790" s="17">
        <v>0.26819252500000001</v>
      </c>
      <c r="J790" s="17">
        <v>0.71229600599999998</v>
      </c>
      <c r="K790" s="17">
        <v>1.95E-2</v>
      </c>
    </row>
    <row r="791" spans="1:11" x14ac:dyDescent="0.45">
      <c r="A791" s="10" t="s">
        <v>15</v>
      </c>
      <c r="B791" s="20">
        <v>0.88800000000000001</v>
      </c>
      <c r="C791" s="19">
        <v>37450</v>
      </c>
      <c r="D791" s="19">
        <v>1128.4385589999999</v>
      </c>
      <c r="E791" s="23">
        <v>0.145497454</v>
      </c>
      <c r="F791" s="23">
        <v>7.1499999999999994E-2</v>
      </c>
      <c r="G791" s="17">
        <v>0</v>
      </c>
      <c r="H791" s="17">
        <v>1</v>
      </c>
      <c r="I791" s="17">
        <v>0.27207552800000001</v>
      </c>
      <c r="J791" s="17">
        <v>0.70851653199999998</v>
      </c>
      <c r="K791" s="17">
        <v>1.9400000000000001E-2</v>
      </c>
    </row>
    <row r="792" spans="1:11" x14ac:dyDescent="0.45">
      <c r="A792" s="10" t="s">
        <v>15</v>
      </c>
      <c r="B792" s="20">
        <v>0.89</v>
      </c>
      <c r="C792" s="19">
        <v>37544</v>
      </c>
      <c r="D792" s="19">
        <v>1142.1300220000001</v>
      </c>
      <c r="E792" s="23">
        <v>0.14667202800000001</v>
      </c>
      <c r="F792" s="23">
        <v>7.2099999999999997E-2</v>
      </c>
      <c r="G792" s="17">
        <v>0</v>
      </c>
      <c r="H792" s="17">
        <v>1</v>
      </c>
      <c r="I792" s="17">
        <v>0.26929735399999999</v>
      </c>
      <c r="J792" s="17">
        <v>0.71149288099999997</v>
      </c>
      <c r="K792" s="17">
        <v>1.9199999999999998E-2</v>
      </c>
    </row>
    <row r="793" spans="1:11" x14ac:dyDescent="0.45">
      <c r="A793" s="10" t="s">
        <v>15</v>
      </c>
      <c r="B793" s="20">
        <v>0.89100000000000001</v>
      </c>
      <c r="C793" s="19">
        <v>37591</v>
      </c>
      <c r="D793" s="19">
        <v>1149.0510059999999</v>
      </c>
      <c r="E793" s="23">
        <v>0.148568751</v>
      </c>
      <c r="F793" s="23">
        <v>7.2999999999999995E-2</v>
      </c>
      <c r="G793" s="17">
        <v>0</v>
      </c>
      <c r="H793" s="17">
        <v>1</v>
      </c>
      <c r="I793" s="17">
        <v>0.27199970699999998</v>
      </c>
      <c r="J793" s="17">
        <v>0.70886274100000002</v>
      </c>
      <c r="K793" s="17">
        <v>1.9099999999999999E-2</v>
      </c>
    </row>
    <row r="794" spans="1:11" x14ac:dyDescent="0.45">
      <c r="A794" s="10" t="s">
        <v>15</v>
      </c>
      <c r="B794" s="20">
        <v>0.89200000000000002</v>
      </c>
      <c r="C794" s="19">
        <v>37631</v>
      </c>
      <c r="D794" s="19">
        <v>1155.021215</v>
      </c>
      <c r="E794" s="23">
        <v>0.14944787800000001</v>
      </c>
      <c r="F794" s="23">
        <v>7.3506318000000001E-2</v>
      </c>
      <c r="G794" s="17">
        <v>0</v>
      </c>
      <c r="H794" s="17">
        <v>1</v>
      </c>
      <c r="I794" s="17">
        <v>0.27358979700000002</v>
      </c>
      <c r="J794" s="17">
        <v>0.70737193300000001</v>
      </c>
      <c r="K794" s="17">
        <v>1.9E-2</v>
      </c>
    </row>
    <row r="795" spans="1:11" x14ac:dyDescent="0.45">
      <c r="A795" s="10" t="s">
        <v>15</v>
      </c>
      <c r="B795" s="20">
        <v>0.89300000000000002</v>
      </c>
      <c r="C795" s="19">
        <v>37667</v>
      </c>
      <c r="D795" s="19">
        <v>1160.424201</v>
      </c>
      <c r="E795" s="23">
        <v>0.15076167300000001</v>
      </c>
      <c r="F795" s="23">
        <v>7.3899999999999993E-2</v>
      </c>
      <c r="G795" s="17">
        <v>0</v>
      </c>
      <c r="H795" s="17">
        <v>1</v>
      </c>
      <c r="I795" s="17">
        <v>0.27472282799999997</v>
      </c>
      <c r="J795" s="17">
        <v>0.70630887099999995</v>
      </c>
      <c r="K795" s="17">
        <v>1.9E-2</v>
      </c>
    </row>
    <row r="796" spans="1:11" x14ac:dyDescent="0.45">
      <c r="A796" s="10" t="s">
        <v>15</v>
      </c>
      <c r="B796" s="20">
        <v>0.89400000000000002</v>
      </c>
      <c r="C796" s="19">
        <v>37704</v>
      </c>
      <c r="D796" s="19">
        <v>1166.022211</v>
      </c>
      <c r="E796" s="23">
        <v>0.15198520500000001</v>
      </c>
      <c r="F796" s="23">
        <v>7.4300000000000005E-2</v>
      </c>
      <c r="G796" s="17">
        <v>0</v>
      </c>
      <c r="H796" s="17">
        <v>1</v>
      </c>
      <c r="I796" s="17">
        <v>0.27783720899999997</v>
      </c>
      <c r="J796" s="17">
        <v>0.70327594100000002</v>
      </c>
      <c r="K796" s="17">
        <v>1.89E-2</v>
      </c>
    </row>
    <row r="797" spans="1:11" x14ac:dyDescent="0.45">
      <c r="A797" s="10" t="s">
        <v>15</v>
      </c>
      <c r="B797" s="20">
        <v>0.89500000000000002</v>
      </c>
      <c r="C797" s="19">
        <v>37752</v>
      </c>
      <c r="D797" s="19">
        <v>1173.3457169999999</v>
      </c>
      <c r="E797" s="23">
        <v>0.153531101</v>
      </c>
      <c r="F797" s="23">
        <v>7.4700000000000003E-2</v>
      </c>
      <c r="G797" s="17">
        <v>0</v>
      </c>
      <c r="H797" s="17">
        <v>1</v>
      </c>
      <c r="I797" s="17">
        <v>0.27817352699999998</v>
      </c>
      <c r="J797" s="17">
        <v>0.70298136300000003</v>
      </c>
      <c r="K797" s="17">
        <v>1.8800000000000001E-2</v>
      </c>
    </row>
    <row r="798" spans="1:11" x14ac:dyDescent="0.45">
      <c r="A798" s="10" t="s">
        <v>15</v>
      </c>
      <c r="B798" s="20">
        <v>0.89600000000000002</v>
      </c>
      <c r="C798" s="19">
        <v>37799</v>
      </c>
      <c r="D798" s="19">
        <v>1180.564887</v>
      </c>
      <c r="E798" s="23">
        <v>0.153599347</v>
      </c>
      <c r="F798" s="23">
        <v>7.51E-2</v>
      </c>
      <c r="G798" s="17">
        <v>0</v>
      </c>
      <c r="H798" s="17">
        <v>1</v>
      </c>
      <c r="I798" s="17">
        <v>0.28188771899999998</v>
      </c>
      <c r="J798" s="17">
        <v>0.69936413900000005</v>
      </c>
      <c r="K798" s="17">
        <v>1.8700000000000001E-2</v>
      </c>
    </row>
    <row r="799" spans="1:11" x14ac:dyDescent="0.45">
      <c r="A799" s="10" t="s">
        <v>15</v>
      </c>
      <c r="B799" s="20">
        <v>0.89700000000000002</v>
      </c>
      <c r="C799" s="19">
        <v>37836</v>
      </c>
      <c r="D799" s="19">
        <v>1186.262436</v>
      </c>
      <c r="E799" s="23">
        <v>0.15433865899999999</v>
      </c>
      <c r="F799" s="23">
        <v>7.5800000000000006E-2</v>
      </c>
      <c r="G799" s="17">
        <v>0</v>
      </c>
      <c r="H799" s="17">
        <v>1</v>
      </c>
      <c r="I799" s="17">
        <v>0.285389742</v>
      </c>
      <c r="J799" s="17">
        <v>0.69596144199999999</v>
      </c>
      <c r="K799" s="17">
        <v>1.8599999999999998E-2</v>
      </c>
    </row>
    <row r="800" spans="1:11" x14ac:dyDescent="0.45">
      <c r="A800" s="10" t="s">
        <v>15</v>
      </c>
      <c r="B800" s="20">
        <v>0.89800000000000002</v>
      </c>
      <c r="C800" s="19">
        <v>37887</v>
      </c>
      <c r="D800" s="19">
        <v>1194.170535</v>
      </c>
      <c r="E800" s="23">
        <v>0.15591074299999999</v>
      </c>
      <c r="F800" s="23">
        <v>7.6200000000000004E-2</v>
      </c>
      <c r="G800" s="17">
        <v>0</v>
      </c>
      <c r="H800" s="17">
        <v>1</v>
      </c>
      <c r="I800" s="17">
        <v>0.28863180799999999</v>
      </c>
      <c r="J800" s="17">
        <v>0.69283587700000004</v>
      </c>
      <c r="K800" s="17">
        <v>1.8499999999999999E-2</v>
      </c>
    </row>
    <row r="801" spans="1:11" x14ac:dyDescent="0.45">
      <c r="A801" s="10" t="s">
        <v>15</v>
      </c>
      <c r="B801" s="20">
        <v>0.89900000000000002</v>
      </c>
      <c r="C801" s="19">
        <v>37929</v>
      </c>
      <c r="D801" s="19">
        <v>1200.793825</v>
      </c>
      <c r="E801" s="23">
        <v>0.158553954</v>
      </c>
      <c r="F801" s="23">
        <v>7.6799999999999993E-2</v>
      </c>
      <c r="G801" s="17">
        <v>0</v>
      </c>
      <c r="H801" s="17">
        <v>1</v>
      </c>
      <c r="I801" s="17">
        <v>0.28939603699999999</v>
      </c>
      <c r="J801" s="17">
        <v>0.69212269900000001</v>
      </c>
      <c r="K801" s="17">
        <v>1.8499999999999999E-2</v>
      </c>
    </row>
    <row r="802" spans="1:11" x14ac:dyDescent="0.45">
      <c r="A802" s="10" t="s">
        <v>15</v>
      </c>
      <c r="B802" s="20">
        <v>0.9</v>
      </c>
      <c r="C802" s="19">
        <v>37967</v>
      </c>
      <c r="D802" s="19">
        <v>1206.8521780000001</v>
      </c>
      <c r="E802" s="23">
        <v>0.15965206500000001</v>
      </c>
      <c r="F802" s="23">
        <v>7.7299999999999994E-2</v>
      </c>
      <c r="G802" s="17">
        <v>0</v>
      </c>
      <c r="H802" s="17">
        <v>1</v>
      </c>
      <c r="I802" s="17">
        <v>0.29180588800000001</v>
      </c>
      <c r="J802" s="17">
        <v>0.68978363200000004</v>
      </c>
      <c r="K802" s="17">
        <v>1.84E-2</v>
      </c>
    </row>
    <row r="803" spans="1:11" x14ac:dyDescent="0.45">
      <c r="A803" s="10" t="s">
        <v>15</v>
      </c>
      <c r="B803" s="20">
        <v>0.90100000000000002</v>
      </c>
      <c r="C803" s="19">
        <v>38008</v>
      </c>
      <c r="D803" s="19">
        <v>1213.427169</v>
      </c>
      <c r="E803" s="23">
        <v>0.16100054</v>
      </c>
      <c r="F803" s="23">
        <v>7.7700000000000005E-2</v>
      </c>
      <c r="G803" s="17">
        <v>0</v>
      </c>
      <c r="H803" s="17">
        <v>1</v>
      </c>
      <c r="I803" s="17">
        <v>0.29419366299999999</v>
      </c>
      <c r="J803" s="17">
        <v>0.687508801</v>
      </c>
      <c r="K803" s="17">
        <v>1.83E-2</v>
      </c>
    </row>
    <row r="804" spans="1:11" x14ac:dyDescent="0.45">
      <c r="A804" s="10" t="s">
        <v>15</v>
      </c>
      <c r="B804" s="20">
        <v>0.90200000000000002</v>
      </c>
      <c r="C804" s="19">
        <v>38035</v>
      </c>
      <c r="D804" s="19">
        <v>1217.7767839999999</v>
      </c>
      <c r="E804" s="23">
        <v>0.16120368299999999</v>
      </c>
      <c r="F804" s="23">
        <v>7.8200000000000006E-2</v>
      </c>
      <c r="G804" s="17">
        <v>0</v>
      </c>
      <c r="H804" s="17">
        <v>1</v>
      </c>
      <c r="I804" s="17">
        <v>0.29501824700000001</v>
      </c>
      <c r="J804" s="17">
        <v>0.68673014600000004</v>
      </c>
      <c r="K804" s="17">
        <v>1.83E-2</v>
      </c>
    </row>
    <row r="805" spans="1:11" x14ac:dyDescent="0.45">
      <c r="A805" s="10" t="s">
        <v>15</v>
      </c>
      <c r="B805" s="20">
        <v>0.90300000000000002</v>
      </c>
      <c r="C805" s="19">
        <v>38087</v>
      </c>
      <c r="D805" s="19">
        <v>1226.1722520000001</v>
      </c>
      <c r="E805" s="23">
        <v>0.16193011700000001</v>
      </c>
      <c r="F805" s="23">
        <v>7.85E-2</v>
      </c>
      <c r="G805" s="17">
        <v>0</v>
      </c>
      <c r="H805" s="17">
        <v>1</v>
      </c>
      <c r="I805" s="17">
        <v>0.29930278799999999</v>
      </c>
      <c r="J805" s="17">
        <v>0.68255794199999997</v>
      </c>
      <c r="K805" s="17">
        <v>1.8100000000000002E-2</v>
      </c>
    </row>
    <row r="806" spans="1:11" x14ac:dyDescent="0.45">
      <c r="A806" s="10" t="s">
        <v>15</v>
      </c>
      <c r="B806" s="20">
        <v>0.90400000000000003</v>
      </c>
      <c r="C806" s="19">
        <v>38133</v>
      </c>
      <c r="D806" s="19">
        <v>1233.648052</v>
      </c>
      <c r="E806" s="23">
        <v>0.16374958100000001</v>
      </c>
      <c r="F806" s="23">
        <v>7.9100000000000004E-2</v>
      </c>
      <c r="G806" s="17">
        <v>0</v>
      </c>
      <c r="H806" s="17">
        <v>1</v>
      </c>
      <c r="I806" s="17">
        <v>0.30226869000000001</v>
      </c>
      <c r="J806" s="17">
        <v>0.67969609799999997</v>
      </c>
      <c r="K806" s="17">
        <v>1.7999999999999999E-2</v>
      </c>
    </row>
    <row r="807" spans="1:11" x14ac:dyDescent="0.45">
      <c r="A807" s="10" t="s">
        <v>15</v>
      </c>
      <c r="B807" s="20">
        <v>0.90500000000000003</v>
      </c>
      <c r="C807" s="19">
        <v>38174</v>
      </c>
      <c r="D807" s="19">
        <v>1240.3865370000001</v>
      </c>
      <c r="E807" s="23">
        <v>0.164570363</v>
      </c>
      <c r="F807" s="23">
        <v>7.9699999999999993E-2</v>
      </c>
      <c r="G807" s="17">
        <v>0</v>
      </c>
      <c r="H807" s="17">
        <v>1</v>
      </c>
      <c r="I807" s="17">
        <v>0.30759323399999999</v>
      </c>
      <c r="J807" s="17">
        <v>0.67450918400000004</v>
      </c>
      <c r="K807" s="17">
        <v>1.7899999999999999E-2</v>
      </c>
    </row>
    <row r="808" spans="1:11" x14ac:dyDescent="0.45">
      <c r="A808" s="10" t="s">
        <v>15</v>
      </c>
      <c r="B808" s="20">
        <v>0.90600000000000003</v>
      </c>
      <c r="C808" s="19">
        <v>38224</v>
      </c>
      <c r="D808" s="19">
        <v>1248.6327940000001</v>
      </c>
      <c r="E808" s="23">
        <v>0.16581984699999999</v>
      </c>
      <c r="F808" s="23">
        <v>8.0199999999999994E-2</v>
      </c>
      <c r="G808" s="17">
        <v>0</v>
      </c>
      <c r="H808" s="17">
        <v>1</v>
      </c>
      <c r="I808" s="17">
        <v>0.31231318499999999</v>
      </c>
      <c r="J808" s="17">
        <v>0.66991123600000002</v>
      </c>
      <c r="K808" s="17">
        <v>1.78E-2</v>
      </c>
    </row>
    <row r="809" spans="1:11" x14ac:dyDescent="0.45">
      <c r="A809" s="10" t="s">
        <v>15</v>
      </c>
      <c r="B809" s="20">
        <v>0.90700000000000003</v>
      </c>
      <c r="C809" s="19">
        <v>38262</v>
      </c>
      <c r="D809" s="19">
        <v>1255.008957</v>
      </c>
      <c r="E809" s="23">
        <v>0.16898592800000001</v>
      </c>
      <c r="F809" s="23">
        <v>8.0699999999999994E-2</v>
      </c>
      <c r="G809" s="17">
        <v>0</v>
      </c>
      <c r="H809" s="17">
        <v>1</v>
      </c>
      <c r="I809" s="17">
        <v>0.31345641200000002</v>
      </c>
      <c r="J809" s="17">
        <v>0.66882235400000001</v>
      </c>
      <c r="K809" s="17">
        <v>1.77E-2</v>
      </c>
    </row>
    <row r="810" spans="1:11" x14ac:dyDescent="0.45">
      <c r="A810" s="10" t="s">
        <v>15</v>
      </c>
      <c r="B810" s="20">
        <v>0.90800000000000003</v>
      </c>
      <c r="C810" s="19">
        <v>38296</v>
      </c>
      <c r="D810" s="19">
        <v>1260.773541</v>
      </c>
      <c r="E810" s="23">
        <v>0.170286417</v>
      </c>
      <c r="F810" s="23">
        <v>8.1299999999999997E-2</v>
      </c>
      <c r="G810" s="17">
        <v>0</v>
      </c>
      <c r="H810" s="17">
        <v>1</v>
      </c>
      <c r="I810" s="17">
        <v>0.31583745400000002</v>
      </c>
      <c r="J810" s="17">
        <v>0.66650313800000005</v>
      </c>
      <c r="K810" s="17">
        <v>1.77E-2</v>
      </c>
    </row>
    <row r="811" spans="1:11" x14ac:dyDescent="0.45">
      <c r="A811" s="10" t="s">
        <v>15</v>
      </c>
      <c r="B811" s="20">
        <v>0.90900000000000003</v>
      </c>
      <c r="C811" s="19">
        <v>38348</v>
      </c>
      <c r="D811" s="19">
        <v>1269.650155</v>
      </c>
      <c r="E811" s="23">
        <v>0.171567941</v>
      </c>
      <c r="F811" s="23">
        <v>8.1699999999999995E-2</v>
      </c>
      <c r="G811" s="17">
        <v>0</v>
      </c>
      <c r="H811" s="17">
        <v>1</v>
      </c>
      <c r="I811" s="17">
        <v>0.31448507999999997</v>
      </c>
      <c r="J811" s="17">
        <v>0.66177240699999995</v>
      </c>
      <c r="K811" s="17">
        <v>2.3699999999999999E-2</v>
      </c>
    </row>
    <row r="812" spans="1:11" x14ac:dyDescent="0.45">
      <c r="A812" s="10" t="s">
        <v>15</v>
      </c>
      <c r="B812" s="20">
        <v>0.91</v>
      </c>
      <c r="C812" s="19">
        <v>38388</v>
      </c>
      <c r="D812" s="19">
        <v>1276.5852990000001</v>
      </c>
      <c r="E812" s="23">
        <v>0.17453196900000001</v>
      </c>
      <c r="F812" s="23">
        <v>8.2299999999999998E-2</v>
      </c>
      <c r="G812" s="17">
        <v>0</v>
      </c>
      <c r="H812" s="17">
        <v>1</v>
      </c>
      <c r="I812" s="17">
        <v>0.31704873900000002</v>
      </c>
      <c r="J812" s="17">
        <v>0.65931166100000005</v>
      </c>
      <c r="K812" s="17">
        <v>2.3599999999999999E-2</v>
      </c>
    </row>
    <row r="813" spans="1:11" x14ac:dyDescent="0.45">
      <c r="A813" s="10" t="s">
        <v>15</v>
      </c>
      <c r="B813" s="20">
        <v>0.91100000000000003</v>
      </c>
      <c r="C813" s="19">
        <v>38431</v>
      </c>
      <c r="D813" s="19">
        <v>1284.1990169999999</v>
      </c>
      <c r="E813" s="23">
        <v>0.17771209700000001</v>
      </c>
      <c r="F813" s="23">
        <v>8.2799999999999999E-2</v>
      </c>
      <c r="G813" s="17">
        <v>0</v>
      </c>
      <c r="H813" s="17">
        <v>1</v>
      </c>
      <c r="I813" s="17">
        <v>0.32111150900000002</v>
      </c>
      <c r="J813" s="17">
        <v>0.65541685500000002</v>
      </c>
      <c r="K813" s="17">
        <v>2.35E-2</v>
      </c>
    </row>
    <row r="814" spans="1:11" x14ac:dyDescent="0.45">
      <c r="A814" s="10" t="s">
        <v>15</v>
      </c>
      <c r="B814" s="20">
        <v>0.91200000000000003</v>
      </c>
      <c r="C814" s="19">
        <v>38476</v>
      </c>
      <c r="D814" s="19">
        <v>1292.2646569999999</v>
      </c>
      <c r="E814" s="23">
        <v>0.179882869</v>
      </c>
      <c r="F814" s="23">
        <v>8.3400000000000002E-2</v>
      </c>
      <c r="G814" s="17">
        <v>0</v>
      </c>
      <c r="H814" s="17">
        <v>1</v>
      </c>
      <c r="I814" s="17">
        <v>0.32281860000000001</v>
      </c>
      <c r="J814" s="17">
        <v>0.65378873599999998</v>
      </c>
      <c r="K814" s="17">
        <v>2.3400000000000001E-2</v>
      </c>
    </row>
    <row r="815" spans="1:11" x14ac:dyDescent="0.45">
      <c r="A815" s="10" t="s">
        <v>15</v>
      </c>
      <c r="B815" s="20">
        <v>0.91300000000000003</v>
      </c>
      <c r="C815" s="19">
        <v>38519</v>
      </c>
      <c r="D815" s="19">
        <v>1300.0985330000001</v>
      </c>
      <c r="E815" s="23">
        <v>0.186078727</v>
      </c>
      <c r="F815" s="23">
        <v>8.4000000000000005E-2</v>
      </c>
      <c r="G815" s="17">
        <v>0</v>
      </c>
      <c r="H815" s="17">
        <v>1</v>
      </c>
      <c r="I815" s="17">
        <v>0.32543961700000001</v>
      </c>
      <c r="J815" s="17">
        <v>0.65127647099999997</v>
      </c>
      <c r="K815" s="17">
        <v>2.3300000000000001E-2</v>
      </c>
    </row>
    <row r="816" spans="1:11" x14ac:dyDescent="0.45">
      <c r="A816" s="10" t="s">
        <v>15</v>
      </c>
      <c r="B816" s="20">
        <v>0.91400000000000003</v>
      </c>
      <c r="C816" s="19">
        <v>38557</v>
      </c>
      <c r="D816" s="19">
        <v>1307.265494</v>
      </c>
      <c r="E816" s="23">
        <v>0.19054483799999999</v>
      </c>
      <c r="F816" s="23">
        <v>8.4500000000000006E-2</v>
      </c>
      <c r="G816" s="17">
        <v>0</v>
      </c>
      <c r="H816" s="17">
        <v>1</v>
      </c>
      <c r="I816" s="17">
        <v>0.32782177600000001</v>
      </c>
      <c r="J816" s="17">
        <v>0.64899444299999998</v>
      </c>
      <c r="K816" s="17">
        <v>2.3199999999999998E-2</v>
      </c>
    </row>
    <row r="817" spans="1:11" x14ac:dyDescent="0.45">
      <c r="A817" s="10" t="s">
        <v>15</v>
      </c>
      <c r="B817" s="20">
        <v>0.91500000000000004</v>
      </c>
      <c r="C817" s="19">
        <v>38602</v>
      </c>
      <c r="D817" s="19">
        <v>1315.8946370000001</v>
      </c>
      <c r="E817" s="23">
        <v>0.19314372299999999</v>
      </c>
      <c r="F817" s="23">
        <v>8.5099999999999995E-2</v>
      </c>
      <c r="G817" s="17">
        <v>0</v>
      </c>
      <c r="H817" s="17">
        <v>1</v>
      </c>
      <c r="I817" s="17">
        <v>0.32687998000000001</v>
      </c>
      <c r="J817" s="17">
        <v>0.64966316800000001</v>
      </c>
      <c r="K817" s="17">
        <v>2.35E-2</v>
      </c>
    </row>
    <row r="818" spans="1:11" x14ac:dyDescent="0.45">
      <c r="A818" s="10" t="s">
        <v>15</v>
      </c>
      <c r="B818" s="20">
        <v>0.91600000000000004</v>
      </c>
      <c r="C818" s="19">
        <v>38636</v>
      </c>
      <c r="D818" s="19">
        <v>1322.50875</v>
      </c>
      <c r="E818" s="23">
        <v>0.19602486899999999</v>
      </c>
      <c r="F818" s="23">
        <v>8.5800000000000001E-2</v>
      </c>
      <c r="G818" s="17">
        <v>0</v>
      </c>
      <c r="H818" s="17">
        <v>1</v>
      </c>
      <c r="I818" s="17">
        <v>0.32763531000000001</v>
      </c>
      <c r="J818" s="17">
        <v>0.64897839999999996</v>
      </c>
      <c r="K818" s="17">
        <v>2.3400000000000001E-2</v>
      </c>
    </row>
    <row r="819" spans="1:11" x14ac:dyDescent="0.45">
      <c r="A819" s="10" t="s">
        <v>15</v>
      </c>
      <c r="B819" s="20">
        <v>0.91700000000000004</v>
      </c>
      <c r="C819" s="19">
        <v>38687</v>
      </c>
      <c r="D819" s="19">
        <v>1332.6444039999999</v>
      </c>
      <c r="E819" s="23">
        <v>0.200910216</v>
      </c>
      <c r="F819" s="23">
        <v>8.6199999999999999E-2</v>
      </c>
      <c r="G819" s="17">
        <v>0</v>
      </c>
      <c r="H819" s="17">
        <v>1</v>
      </c>
      <c r="I819" s="17">
        <v>0.33085342099999998</v>
      </c>
      <c r="J819" s="17">
        <v>0.64587529099999996</v>
      </c>
      <c r="K819" s="17">
        <v>2.3300000000000001E-2</v>
      </c>
    </row>
    <row r="820" spans="1:11" x14ac:dyDescent="0.45">
      <c r="A820" s="10" t="s">
        <v>15</v>
      </c>
      <c r="B820" s="20">
        <v>0.91800000000000004</v>
      </c>
      <c r="C820" s="19">
        <v>38729</v>
      </c>
      <c r="D820" s="19">
        <v>1341.1441090000001</v>
      </c>
      <c r="E820" s="23">
        <v>0.204131165</v>
      </c>
      <c r="F820" s="23">
        <v>8.6999999999999994E-2</v>
      </c>
      <c r="G820" s="17">
        <v>0</v>
      </c>
      <c r="H820" s="17">
        <v>1</v>
      </c>
      <c r="I820" s="17">
        <v>0.33386413599999998</v>
      </c>
      <c r="J820" s="17">
        <v>0.64297424400000003</v>
      </c>
      <c r="K820" s="17">
        <v>2.3199999999999998E-2</v>
      </c>
    </row>
    <row r="821" spans="1:11" x14ac:dyDescent="0.45">
      <c r="A821" s="10" t="s">
        <v>15</v>
      </c>
      <c r="B821" s="20">
        <v>0.91900000000000004</v>
      </c>
      <c r="C821" s="19">
        <v>38772</v>
      </c>
      <c r="D821" s="19">
        <v>1350.0329509999999</v>
      </c>
      <c r="E821" s="23">
        <v>0.20878191099999999</v>
      </c>
      <c r="F821" s="23">
        <v>8.77E-2</v>
      </c>
      <c r="G821" s="17">
        <v>0</v>
      </c>
      <c r="H821" s="17">
        <v>1</v>
      </c>
      <c r="I821" s="17">
        <v>0.33748151399999998</v>
      </c>
      <c r="J821" s="17">
        <v>0.63949555199999997</v>
      </c>
      <c r="K821" s="17">
        <v>2.3E-2</v>
      </c>
    </row>
    <row r="822" spans="1:11" x14ac:dyDescent="0.45">
      <c r="A822" s="10" t="s">
        <v>15</v>
      </c>
      <c r="B822" s="20">
        <v>0.92</v>
      </c>
      <c r="C822" s="19">
        <v>38804</v>
      </c>
      <c r="D822" s="19">
        <v>1356.7434479999999</v>
      </c>
      <c r="E822" s="23">
        <v>0.210829451</v>
      </c>
      <c r="F822" s="23">
        <v>8.8300000000000003E-2</v>
      </c>
      <c r="G822" s="17">
        <v>0</v>
      </c>
      <c r="H822" s="17">
        <v>1</v>
      </c>
      <c r="I822" s="17">
        <v>0.33934751400000002</v>
      </c>
      <c r="J822" s="17">
        <v>0.63769719499999999</v>
      </c>
      <c r="K822" s="17">
        <v>2.3E-2</v>
      </c>
    </row>
    <row r="823" spans="1:11" x14ac:dyDescent="0.45">
      <c r="A823" s="10" t="s">
        <v>15</v>
      </c>
      <c r="B823" s="20">
        <v>0.92100000000000004</v>
      </c>
      <c r="C823" s="19">
        <v>38856</v>
      </c>
      <c r="D823" s="19">
        <v>1367.801095</v>
      </c>
      <c r="E823" s="23">
        <v>0.21756252700000001</v>
      </c>
      <c r="F823" s="23">
        <v>8.8900000000000007E-2</v>
      </c>
      <c r="G823" s="17">
        <v>0</v>
      </c>
      <c r="H823" s="17">
        <v>1</v>
      </c>
      <c r="I823" s="17">
        <v>0.34157294199999999</v>
      </c>
      <c r="J823" s="17">
        <v>0.63555791399999995</v>
      </c>
      <c r="K823" s="17">
        <v>2.29E-2</v>
      </c>
    </row>
    <row r="824" spans="1:11" x14ac:dyDescent="0.45">
      <c r="A824" s="10" t="s">
        <v>15</v>
      </c>
      <c r="B824" s="20">
        <v>0.92200000000000004</v>
      </c>
      <c r="C824" s="19">
        <v>38898</v>
      </c>
      <c r="D824" s="19">
        <v>1377.057685</v>
      </c>
      <c r="E824" s="23">
        <v>0.223108898</v>
      </c>
      <c r="F824" s="23">
        <v>8.9700000000000002E-2</v>
      </c>
      <c r="G824" s="17">
        <v>0</v>
      </c>
      <c r="H824" s="17">
        <v>1</v>
      </c>
      <c r="I824" s="17">
        <v>0.34364044599999999</v>
      </c>
      <c r="J824" s="17">
        <v>0.633593509</v>
      </c>
      <c r="K824" s="17">
        <v>2.2800000000000001E-2</v>
      </c>
    </row>
    <row r="825" spans="1:11" x14ac:dyDescent="0.45">
      <c r="A825" s="10" t="s">
        <v>15</v>
      </c>
      <c r="B825" s="20">
        <v>0.92300000000000004</v>
      </c>
      <c r="C825" s="19">
        <v>38931</v>
      </c>
      <c r="D825" s="19">
        <v>1384.490767</v>
      </c>
      <c r="E825" s="23">
        <v>0.22668537799999999</v>
      </c>
      <c r="F825" s="23">
        <v>9.0399999999999994E-2</v>
      </c>
      <c r="G825" s="17">
        <v>0</v>
      </c>
      <c r="H825" s="17">
        <v>1</v>
      </c>
      <c r="I825" s="17">
        <v>0.34463718199999999</v>
      </c>
      <c r="J825" s="17">
        <v>0.63265475000000004</v>
      </c>
      <c r="K825" s="17">
        <v>2.2700000000000001E-2</v>
      </c>
    </row>
    <row r="826" spans="1:11" x14ac:dyDescent="0.45">
      <c r="A826" s="10" t="s">
        <v>15</v>
      </c>
      <c r="B826" s="20">
        <v>0.92400000000000004</v>
      </c>
      <c r="C826" s="19">
        <v>38974</v>
      </c>
      <c r="D826" s="19">
        <v>1394.278266</v>
      </c>
      <c r="E826" s="23">
        <v>0.22857117099999999</v>
      </c>
      <c r="F826" s="23">
        <v>9.0999999999999998E-2</v>
      </c>
      <c r="G826" s="17">
        <v>0</v>
      </c>
      <c r="H826" s="17">
        <v>1</v>
      </c>
      <c r="I826" s="17">
        <v>0.34848923100000001</v>
      </c>
      <c r="J826" s="17">
        <v>0.62894644200000005</v>
      </c>
      <c r="K826" s="17">
        <v>2.2599999999999999E-2</v>
      </c>
    </row>
    <row r="827" spans="1:11" x14ac:dyDescent="0.45">
      <c r="A827" s="10" t="s">
        <v>15</v>
      </c>
      <c r="B827" s="20">
        <v>0.92500000000000004</v>
      </c>
      <c r="C827" s="19">
        <v>39023</v>
      </c>
      <c r="D827" s="19">
        <v>1405.567362</v>
      </c>
      <c r="E827" s="23">
        <v>0.23179983200000001</v>
      </c>
      <c r="F827" s="23">
        <v>9.1800000000000007E-2</v>
      </c>
      <c r="G827" s="17">
        <v>0</v>
      </c>
      <c r="H827" s="17">
        <v>1</v>
      </c>
      <c r="I827" s="17">
        <v>0.35243612800000002</v>
      </c>
      <c r="J827" s="17">
        <v>0.62513624099999998</v>
      </c>
      <c r="K827" s="17">
        <v>2.24E-2</v>
      </c>
    </row>
    <row r="828" spans="1:11" x14ac:dyDescent="0.45">
      <c r="A828" s="10" t="s">
        <v>15</v>
      </c>
      <c r="B828" s="20">
        <v>0.92600000000000005</v>
      </c>
      <c r="C828" s="19">
        <v>39067</v>
      </c>
      <c r="D828" s="19">
        <v>1415.9672069999999</v>
      </c>
      <c r="E828" s="23">
        <v>0.23771990600000001</v>
      </c>
      <c r="F828" s="23">
        <v>9.2600000000000002E-2</v>
      </c>
      <c r="G828" s="17">
        <v>0</v>
      </c>
      <c r="H828" s="17">
        <v>1</v>
      </c>
      <c r="I828" s="17">
        <v>0.35619113400000002</v>
      </c>
      <c r="J828" s="17">
        <v>0.62151371200000005</v>
      </c>
      <c r="K828" s="17">
        <v>2.23E-2</v>
      </c>
    </row>
    <row r="829" spans="1:11" x14ac:dyDescent="0.45">
      <c r="A829" s="10" t="s">
        <v>15</v>
      </c>
      <c r="B829" s="20">
        <v>0.92700000000000005</v>
      </c>
      <c r="C829" s="19">
        <v>39100</v>
      </c>
      <c r="D829" s="19">
        <v>1423.841942</v>
      </c>
      <c r="E829" s="23">
        <v>0.239546224</v>
      </c>
      <c r="F829" s="23">
        <v>9.3299999999999994E-2</v>
      </c>
      <c r="G829" s="17">
        <v>0</v>
      </c>
      <c r="H829" s="17">
        <v>1</v>
      </c>
      <c r="I829" s="17">
        <v>0.35745961799999998</v>
      </c>
      <c r="J829" s="17">
        <v>0.62031859499999997</v>
      </c>
      <c r="K829" s="17">
        <v>2.2200000000000001E-2</v>
      </c>
    </row>
    <row r="830" spans="1:11" x14ac:dyDescent="0.45">
      <c r="A830" s="10" t="s">
        <v>15</v>
      </c>
      <c r="B830" s="20">
        <v>0.92800000000000005</v>
      </c>
      <c r="C830" s="19">
        <v>39142</v>
      </c>
      <c r="D830" s="19">
        <v>1433.9107039999999</v>
      </c>
      <c r="E830" s="23">
        <v>0.24015355799999999</v>
      </c>
      <c r="F830" s="23">
        <v>9.4200000000000006E-2</v>
      </c>
      <c r="G830" s="17">
        <v>0</v>
      </c>
      <c r="H830" s="17">
        <v>1</v>
      </c>
      <c r="I830" s="17">
        <v>0.35704268500000003</v>
      </c>
      <c r="J830" s="17">
        <v>0.62085878400000005</v>
      </c>
      <c r="K830" s="17">
        <v>2.2100000000000002E-2</v>
      </c>
    </row>
    <row r="831" spans="1:11" x14ac:dyDescent="0.45">
      <c r="A831" s="10" t="s">
        <v>15</v>
      </c>
      <c r="B831" s="20">
        <v>0.92900000000000005</v>
      </c>
      <c r="C831" s="19">
        <v>39193</v>
      </c>
      <c r="D831" s="19">
        <v>1446.3552589999999</v>
      </c>
      <c r="E831" s="23">
        <v>0.24809094500000001</v>
      </c>
      <c r="F831" s="23">
        <v>9.4899999999999998E-2</v>
      </c>
      <c r="G831" s="17">
        <v>0</v>
      </c>
      <c r="H831" s="17">
        <v>1</v>
      </c>
      <c r="I831" s="17">
        <v>0.35953094299999999</v>
      </c>
      <c r="J831" s="17">
        <v>0.61847473900000005</v>
      </c>
      <c r="K831" s="17">
        <v>2.1999999999999999E-2</v>
      </c>
    </row>
    <row r="832" spans="1:11" x14ac:dyDescent="0.45">
      <c r="A832" s="10" t="s">
        <v>15</v>
      </c>
      <c r="B832" s="20">
        <v>0.93</v>
      </c>
      <c r="C832" s="19">
        <v>39236</v>
      </c>
      <c r="D832" s="19">
        <v>1457.2385850000001</v>
      </c>
      <c r="E832" s="23">
        <v>0.25632230900000003</v>
      </c>
      <c r="F832" s="23">
        <v>9.5799999999999996E-2</v>
      </c>
      <c r="G832" s="17">
        <v>0</v>
      </c>
      <c r="H832" s="17">
        <v>1</v>
      </c>
      <c r="I832" s="17">
        <v>0.36115593600000001</v>
      </c>
      <c r="J832" s="17">
        <v>0.61693038899999997</v>
      </c>
      <c r="K832" s="17">
        <v>2.1899999999999999E-2</v>
      </c>
    </row>
    <row r="833" spans="1:11" x14ac:dyDescent="0.45">
      <c r="A833" s="10" t="s">
        <v>15</v>
      </c>
      <c r="B833" s="20">
        <v>0.93100000000000005</v>
      </c>
      <c r="C833" s="19">
        <v>39261</v>
      </c>
      <c r="D833" s="19">
        <v>1463.6927559999999</v>
      </c>
      <c r="E833" s="23">
        <v>0.26064659299999998</v>
      </c>
      <c r="F833" s="23">
        <v>9.6699999999999994E-2</v>
      </c>
      <c r="G833" s="17">
        <v>0</v>
      </c>
      <c r="H833" s="17">
        <v>1</v>
      </c>
      <c r="I833" s="17">
        <v>0.362825324</v>
      </c>
      <c r="J833" s="17">
        <v>0.61531954200000005</v>
      </c>
      <c r="K833" s="17">
        <v>2.1899999999999999E-2</v>
      </c>
    </row>
    <row r="834" spans="1:11" x14ac:dyDescent="0.45">
      <c r="A834" s="10" t="s">
        <v>15</v>
      </c>
      <c r="B834" s="20">
        <v>0.93200000000000005</v>
      </c>
      <c r="C834" s="19">
        <v>39318</v>
      </c>
      <c r="D834" s="19">
        <v>1478.603441</v>
      </c>
      <c r="E834" s="23">
        <v>0.26272266</v>
      </c>
      <c r="F834" s="23">
        <v>9.7299999999999998E-2</v>
      </c>
      <c r="G834" s="17">
        <v>0</v>
      </c>
      <c r="H834" s="17">
        <v>1</v>
      </c>
      <c r="I834" s="17">
        <v>0.36439496199999999</v>
      </c>
      <c r="J834" s="17">
        <v>0.61390999300000004</v>
      </c>
      <c r="K834" s="17">
        <v>2.1700000000000001E-2</v>
      </c>
    </row>
    <row r="835" spans="1:11" x14ac:dyDescent="0.45">
      <c r="A835" s="10" t="s">
        <v>15</v>
      </c>
      <c r="B835" s="20">
        <v>0.93300000000000005</v>
      </c>
      <c r="C835" s="19">
        <v>39359</v>
      </c>
      <c r="D835" s="19">
        <v>1489.497595</v>
      </c>
      <c r="E835" s="23">
        <v>0.26901430700000001</v>
      </c>
      <c r="F835" s="23">
        <v>9.8400000000000001E-2</v>
      </c>
      <c r="G835" s="17">
        <v>0</v>
      </c>
      <c r="H835" s="17">
        <v>1</v>
      </c>
      <c r="I835" s="17">
        <v>0.36755294900000002</v>
      </c>
      <c r="J835" s="17">
        <v>0.61086178000000002</v>
      </c>
      <c r="K835" s="17">
        <v>2.1600000000000001E-2</v>
      </c>
    </row>
    <row r="836" spans="1:11" x14ac:dyDescent="0.45">
      <c r="A836" s="10" t="s">
        <v>15</v>
      </c>
      <c r="B836" s="20">
        <v>0.93400000000000005</v>
      </c>
      <c r="C836" s="19">
        <v>39403</v>
      </c>
      <c r="D836" s="19">
        <v>1501.398216</v>
      </c>
      <c r="E836" s="23">
        <v>0.27309540399999999</v>
      </c>
      <c r="F836" s="23">
        <v>9.9199999999999997E-2</v>
      </c>
      <c r="G836" s="17">
        <v>0</v>
      </c>
      <c r="H836" s="17">
        <v>1</v>
      </c>
      <c r="I836" s="17">
        <v>0.36943505399999998</v>
      </c>
      <c r="J836" s="17">
        <v>0.60908366599999997</v>
      </c>
      <c r="K836" s="17">
        <v>2.1499999999999998E-2</v>
      </c>
    </row>
    <row r="837" spans="1:11" x14ac:dyDescent="0.45">
      <c r="A837" s="10" t="s">
        <v>15</v>
      </c>
      <c r="B837" s="20">
        <v>0.93500000000000005</v>
      </c>
      <c r="C837" s="19">
        <v>39445</v>
      </c>
      <c r="D837" s="19">
        <v>1512.984254</v>
      </c>
      <c r="E837" s="23">
        <v>0.27782409699999999</v>
      </c>
      <c r="F837" s="23">
        <v>0.10026623799999999</v>
      </c>
      <c r="G837" s="17">
        <v>0</v>
      </c>
      <c r="H837" s="17">
        <v>1</v>
      </c>
      <c r="I837" s="17">
        <v>0.37113050199999997</v>
      </c>
      <c r="J837" s="17">
        <v>0.607465017</v>
      </c>
      <c r="K837" s="17">
        <v>2.1399999999999999E-2</v>
      </c>
    </row>
    <row r="838" spans="1:11" x14ac:dyDescent="0.45">
      <c r="A838" s="10" t="s">
        <v>15</v>
      </c>
      <c r="B838" s="20">
        <v>0.93600000000000005</v>
      </c>
      <c r="C838" s="19">
        <v>39488</v>
      </c>
      <c r="D838" s="19">
        <v>1525.015065</v>
      </c>
      <c r="E838" s="23">
        <v>0.28140248400000001</v>
      </c>
      <c r="F838" s="23">
        <v>0.10119115200000001</v>
      </c>
      <c r="G838" s="17">
        <v>0</v>
      </c>
      <c r="H838" s="17">
        <v>1</v>
      </c>
      <c r="I838" s="17">
        <v>0.37302750400000001</v>
      </c>
      <c r="J838" s="17">
        <v>0.60566712199999995</v>
      </c>
      <c r="K838" s="17">
        <v>2.1299999999999999E-2</v>
      </c>
    </row>
    <row r="839" spans="1:11" x14ac:dyDescent="0.45">
      <c r="A839" s="10" t="s">
        <v>15</v>
      </c>
      <c r="B839" s="20">
        <v>0.93700000000000006</v>
      </c>
      <c r="C839" s="19">
        <v>39531</v>
      </c>
      <c r="D839" s="19">
        <v>1537.198525</v>
      </c>
      <c r="E839" s="23">
        <v>0.28793408100000001</v>
      </c>
      <c r="F839" s="23">
        <v>0.102077636</v>
      </c>
      <c r="G839" s="17">
        <v>0</v>
      </c>
      <c r="H839" s="17">
        <v>1</v>
      </c>
      <c r="I839" s="17">
        <v>0.37531573499999998</v>
      </c>
      <c r="J839" s="17">
        <v>0.60343653600000002</v>
      </c>
      <c r="K839" s="17">
        <v>2.12E-2</v>
      </c>
    </row>
    <row r="840" spans="1:11" x14ac:dyDescent="0.45">
      <c r="A840" s="10" t="s">
        <v>15</v>
      </c>
      <c r="B840" s="20">
        <v>0.93799999999999994</v>
      </c>
      <c r="C840" s="19">
        <v>39570</v>
      </c>
      <c r="D840" s="19">
        <v>1548.5354500000001</v>
      </c>
      <c r="E840" s="23">
        <v>0.29395523400000001</v>
      </c>
      <c r="F840" s="23">
        <v>0.10309926</v>
      </c>
      <c r="G840" s="17">
        <v>0</v>
      </c>
      <c r="H840" s="17">
        <v>1</v>
      </c>
      <c r="I840" s="17">
        <v>0.377700704</v>
      </c>
      <c r="J840" s="17">
        <v>0.60113640000000002</v>
      </c>
      <c r="K840" s="17">
        <v>2.12E-2</v>
      </c>
    </row>
    <row r="841" spans="1:11" x14ac:dyDescent="0.45">
      <c r="A841" s="10" t="s">
        <v>15</v>
      </c>
      <c r="B841" s="20">
        <v>0.93899999999999995</v>
      </c>
      <c r="C841" s="19">
        <v>39603</v>
      </c>
      <c r="D841" s="19">
        <v>1558.287165</v>
      </c>
      <c r="E841" s="23">
        <v>0.298220549</v>
      </c>
      <c r="F841" s="23">
        <v>0.104052225</v>
      </c>
      <c r="G841" s="17">
        <v>0</v>
      </c>
      <c r="H841" s="17">
        <v>1</v>
      </c>
      <c r="I841" s="17">
        <v>0.37884167000000002</v>
      </c>
      <c r="J841" s="17">
        <v>0.60004564500000002</v>
      </c>
      <c r="K841" s="17">
        <v>2.1100000000000001E-2</v>
      </c>
    </row>
    <row r="842" spans="1:11" x14ac:dyDescent="0.45">
      <c r="A842" s="10" t="s">
        <v>15</v>
      </c>
      <c r="B842" s="20">
        <v>0.94</v>
      </c>
      <c r="C842" s="19">
        <v>39653</v>
      </c>
      <c r="D842" s="19">
        <v>1573.2816479999999</v>
      </c>
      <c r="E842" s="23">
        <v>0.30338763699999999</v>
      </c>
      <c r="F842" s="23">
        <v>0.104883385</v>
      </c>
      <c r="G842" s="17">
        <v>0</v>
      </c>
      <c r="H842" s="17">
        <v>1</v>
      </c>
      <c r="I842" s="17">
        <v>0.38126964299999999</v>
      </c>
      <c r="J842" s="17">
        <v>0.59770895999999996</v>
      </c>
      <c r="K842" s="17">
        <v>2.1000000000000001E-2</v>
      </c>
    </row>
    <row r="843" spans="1:11" x14ac:dyDescent="0.45">
      <c r="A843" s="10" t="s">
        <v>15</v>
      </c>
      <c r="B843" s="20">
        <v>0.94099999999999995</v>
      </c>
      <c r="C843" s="19">
        <v>39698</v>
      </c>
      <c r="D843" s="19">
        <v>1587.109287</v>
      </c>
      <c r="E843" s="23">
        <v>0.31339105900000003</v>
      </c>
      <c r="F843" s="23">
        <v>0.106061168</v>
      </c>
      <c r="G843" s="17">
        <v>0</v>
      </c>
      <c r="H843" s="17">
        <v>1</v>
      </c>
      <c r="I843" s="17">
        <v>0.38390591699999999</v>
      </c>
      <c r="J843" s="17">
        <v>0.59522082300000001</v>
      </c>
      <c r="K843" s="17">
        <v>2.0899999999999998E-2</v>
      </c>
    </row>
    <row r="844" spans="1:11" x14ac:dyDescent="0.45">
      <c r="A844" s="10" t="s">
        <v>15</v>
      </c>
      <c r="B844" s="20">
        <v>0.94199999999999995</v>
      </c>
      <c r="C844" s="19">
        <v>39741</v>
      </c>
      <c r="D844" s="19">
        <v>1600.6978670000001</v>
      </c>
      <c r="E844" s="23">
        <v>0.31960363000000003</v>
      </c>
      <c r="F844" s="23">
        <v>0.10713887499999999</v>
      </c>
      <c r="G844" s="17">
        <v>0</v>
      </c>
      <c r="H844" s="17">
        <v>1</v>
      </c>
      <c r="I844" s="17">
        <v>0.38699446399999998</v>
      </c>
      <c r="J844" s="17">
        <v>0.59223939400000003</v>
      </c>
      <c r="K844" s="17">
        <v>2.0799999999999999E-2</v>
      </c>
    </row>
    <row r="845" spans="1:11" x14ac:dyDescent="0.45">
      <c r="A845" s="10" t="s">
        <v>15</v>
      </c>
      <c r="B845" s="20">
        <v>0.94299999999999995</v>
      </c>
      <c r="C845" s="19">
        <v>39780</v>
      </c>
      <c r="D845" s="19">
        <v>1613.267973</v>
      </c>
      <c r="E845" s="23">
        <v>0.32421572199999998</v>
      </c>
      <c r="F845" s="23">
        <v>0.10822269399999999</v>
      </c>
      <c r="G845" s="17">
        <v>0</v>
      </c>
      <c r="H845" s="17">
        <v>1</v>
      </c>
      <c r="I845" s="17">
        <v>0.38918355300000002</v>
      </c>
      <c r="J845" s="17">
        <v>0.59013452300000002</v>
      </c>
      <c r="K845" s="17">
        <v>2.07E-2</v>
      </c>
    </row>
    <row r="846" spans="1:11" x14ac:dyDescent="0.45">
      <c r="A846" s="10" t="s">
        <v>15</v>
      </c>
      <c r="B846" s="20">
        <v>0.94399999999999995</v>
      </c>
      <c r="C846" s="19">
        <v>39814</v>
      </c>
      <c r="D846" s="19">
        <v>1624.43409</v>
      </c>
      <c r="E846" s="23">
        <v>0.332999135</v>
      </c>
      <c r="F846" s="23">
        <v>0.109302492</v>
      </c>
      <c r="G846" s="17">
        <v>0</v>
      </c>
      <c r="H846" s="17">
        <v>1</v>
      </c>
      <c r="I846" s="17">
        <v>0.39161240600000002</v>
      </c>
      <c r="J846" s="17">
        <v>0.58779016500000003</v>
      </c>
      <c r="K846" s="17">
        <v>2.06E-2</v>
      </c>
    </row>
    <row r="847" spans="1:11" x14ac:dyDescent="0.45">
      <c r="A847" s="10" t="s">
        <v>15</v>
      </c>
      <c r="B847" s="20">
        <v>0.94499999999999995</v>
      </c>
      <c r="C847" s="19">
        <v>39864</v>
      </c>
      <c r="D847" s="19">
        <v>1641.3469660000001</v>
      </c>
      <c r="E847" s="23">
        <v>0.345465301</v>
      </c>
      <c r="F847" s="23">
        <v>0.11025035800000001</v>
      </c>
      <c r="G847" s="17">
        <v>0</v>
      </c>
      <c r="H847" s="17">
        <v>1</v>
      </c>
      <c r="I847" s="17">
        <v>0.39515549300000002</v>
      </c>
      <c r="J847" s="17">
        <v>0.58439824799999995</v>
      </c>
      <c r="K847" s="17">
        <v>2.0400000000000001E-2</v>
      </c>
    </row>
    <row r="848" spans="1:11" x14ac:dyDescent="0.45">
      <c r="A848" s="10" t="s">
        <v>15</v>
      </c>
      <c r="B848" s="20">
        <v>0.94599999999999995</v>
      </c>
      <c r="C848" s="19">
        <v>39901</v>
      </c>
      <c r="D848" s="19">
        <v>1654.2294420000001</v>
      </c>
      <c r="E848" s="23">
        <v>0.35179817400000002</v>
      </c>
      <c r="F848" s="23">
        <v>0.11158201199999999</v>
      </c>
      <c r="G848" s="17">
        <v>0</v>
      </c>
      <c r="H848" s="17">
        <v>1</v>
      </c>
      <c r="I848" s="17">
        <v>0.39612487400000002</v>
      </c>
      <c r="J848" s="17">
        <v>0.583479317</v>
      </c>
      <c r="K848" s="17">
        <v>2.0400000000000001E-2</v>
      </c>
    </row>
    <row r="849" spans="1:11" x14ac:dyDescent="0.45">
      <c r="A849" s="10" t="s">
        <v>15</v>
      </c>
      <c r="B849" s="20">
        <v>0.94699999999999995</v>
      </c>
      <c r="C849" s="19">
        <v>39952</v>
      </c>
      <c r="D849" s="19">
        <v>1672.663237</v>
      </c>
      <c r="E849" s="23">
        <v>0.369851718</v>
      </c>
      <c r="F849" s="23">
        <v>0.11264347399999999</v>
      </c>
      <c r="G849" s="17">
        <v>0</v>
      </c>
      <c r="H849" s="17">
        <v>1</v>
      </c>
      <c r="I849" s="17">
        <v>0.399647274</v>
      </c>
      <c r="J849" s="17">
        <v>0.58009148899999996</v>
      </c>
      <c r="K849" s="17">
        <v>2.0299999999999999E-2</v>
      </c>
    </row>
    <row r="850" spans="1:11" x14ac:dyDescent="0.45">
      <c r="A850" s="10" t="s">
        <v>15</v>
      </c>
      <c r="B850" s="20">
        <v>0.94799999999999995</v>
      </c>
      <c r="C850" s="19">
        <v>39990</v>
      </c>
      <c r="D850" s="19">
        <v>1686.937786</v>
      </c>
      <c r="E850" s="23">
        <v>0.38261582199999999</v>
      </c>
      <c r="F850" s="23">
        <v>0.114173498</v>
      </c>
      <c r="G850" s="17">
        <v>0</v>
      </c>
      <c r="H850" s="17">
        <v>1</v>
      </c>
      <c r="I850" s="17">
        <v>0.402416196</v>
      </c>
      <c r="J850" s="17">
        <v>0.57741863900000001</v>
      </c>
      <c r="K850" s="17">
        <v>2.0199999999999999E-2</v>
      </c>
    </row>
    <row r="851" spans="1:11" x14ac:dyDescent="0.45">
      <c r="A851" s="10" t="s">
        <v>15</v>
      </c>
      <c r="B851" s="20">
        <v>0.94899999999999995</v>
      </c>
      <c r="C851" s="19">
        <v>40033</v>
      </c>
      <c r="D851" s="19">
        <v>1703.4127800000001</v>
      </c>
      <c r="E851" s="23">
        <v>0.383644017</v>
      </c>
      <c r="F851" s="23">
        <v>0.115363945</v>
      </c>
      <c r="G851" s="17">
        <v>0</v>
      </c>
      <c r="H851" s="17">
        <v>1</v>
      </c>
      <c r="I851" s="17">
        <v>0.405092534</v>
      </c>
      <c r="J851" s="17">
        <v>0.57485056499999998</v>
      </c>
      <c r="K851" s="17">
        <v>2.01E-2</v>
      </c>
    </row>
    <row r="852" spans="1:11" x14ac:dyDescent="0.45">
      <c r="A852" s="10" t="s">
        <v>15</v>
      </c>
      <c r="B852" s="20">
        <v>0.95</v>
      </c>
      <c r="C852" s="19">
        <v>40072</v>
      </c>
      <c r="D852" s="19">
        <v>1718.3766929999999</v>
      </c>
      <c r="E852" s="23">
        <v>0.38369008599999999</v>
      </c>
      <c r="F852" s="23">
        <v>0.11674815500000001</v>
      </c>
      <c r="G852" s="17">
        <v>0</v>
      </c>
      <c r="H852" s="17">
        <v>1</v>
      </c>
      <c r="I852" s="17">
        <v>0.40420547000000001</v>
      </c>
      <c r="J852" s="17">
        <v>0.575781549</v>
      </c>
      <c r="K852" s="17">
        <v>0.02</v>
      </c>
    </row>
    <row r="853" spans="1:11" x14ac:dyDescent="0.45">
      <c r="A853" s="10" t="s">
        <v>15</v>
      </c>
      <c r="B853" s="20">
        <v>0.95099999999999996</v>
      </c>
      <c r="C853" s="19">
        <v>40119</v>
      </c>
      <c r="D853" s="19">
        <v>1736.6057189999999</v>
      </c>
      <c r="E853" s="23">
        <v>0.39325175000000001</v>
      </c>
      <c r="F853" s="23">
        <v>0.118011243</v>
      </c>
      <c r="G853" s="17">
        <v>0</v>
      </c>
      <c r="H853" s="17">
        <v>1</v>
      </c>
      <c r="I853" s="17">
        <v>0.40744914700000001</v>
      </c>
      <c r="J853" s="17">
        <v>0.57266931899999995</v>
      </c>
      <c r="K853" s="17">
        <v>1.9900000000000001E-2</v>
      </c>
    </row>
    <row r="854" spans="1:11" x14ac:dyDescent="0.45">
      <c r="A854" s="10" t="s">
        <v>15</v>
      </c>
      <c r="B854" s="20">
        <v>0.95199999999999996</v>
      </c>
      <c r="C854" s="19">
        <v>40162</v>
      </c>
      <c r="D854" s="19">
        <v>1753.5783140000001</v>
      </c>
      <c r="E854" s="23">
        <v>0.397815904</v>
      </c>
      <c r="F854" s="23">
        <v>0.119429965</v>
      </c>
      <c r="G854" s="17">
        <v>0</v>
      </c>
      <c r="H854" s="17">
        <v>1</v>
      </c>
      <c r="I854" s="17">
        <v>0.411059069</v>
      </c>
      <c r="J854" s="17">
        <v>0.56918063399999996</v>
      </c>
      <c r="K854" s="17">
        <v>1.9800000000000002E-2</v>
      </c>
    </row>
    <row r="855" spans="1:11" x14ac:dyDescent="0.45">
      <c r="A855" s="10" t="s">
        <v>15</v>
      </c>
      <c r="B855" s="20">
        <v>0.95299999999999996</v>
      </c>
      <c r="C855" s="19">
        <v>40201</v>
      </c>
      <c r="D855" s="19">
        <v>1769.1539319999999</v>
      </c>
      <c r="E855" s="23">
        <v>0.40193730799999999</v>
      </c>
      <c r="F855" s="23">
        <v>0.12088927100000001</v>
      </c>
      <c r="G855" s="17">
        <v>0</v>
      </c>
      <c r="H855" s="17">
        <v>1</v>
      </c>
      <c r="I855" s="17">
        <v>0.409659351</v>
      </c>
      <c r="J855" s="17">
        <v>0.57067219499999999</v>
      </c>
      <c r="K855" s="17">
        <v>1.9699999999999999E-2</v>
      </c>
    </row>
    <row r="856" spans="1:11" x14ac:dyDescent="0.45">
      <c r="A856" s="10" t="s">
        <v>15</v>
      </c>
      <c r="B856" s="20">
        <v>0.95399999999999996</v>
      </c>
      <c r="C856" s="19">
        <v>40245</v>
      </c>
      <c r="D856" s="19">
        <v>1786.9431979999999</v>
      </c>
      <c r="E856" s="23">
        <v>0.406716729</v>
      </c>
      <c r="F856" s="23">
        <v>0.122085473</v>
      </c>
      <c r="G856" s="17">
        <v>0</v>
      </c>
      <c r="H856" s="17">
        <v>1</v>
      </c>
      <c r="I856" s="17">
        <v>0.41302005000000003</v>
      </c>
      <c r="J856" s="17">
        <v>0.56743200100000002</v>
      </c>
      <c r="K856" s="17">
        <v>1.95E-2</v>
      </c>
    </row>
    <row r="857" spans="1:11" x14ac:dyDescent="0.45">
      <c r="A857" s="10" t="s">
        <v>15</v>
      </c>
      <c r="B857" s="20">
        <v>0.95499999999999996</v>
      </c>
      <c r="C857" s="19">
        <v>40288</v>
      </c>
      <c r="D857" s="19">
        <v>1804.6457230000001</v>
      </c>
      <c r="E857" s="23">
        <v>0.41796329999999998</v>
      </c>
      <c r="F857" s="23">
        <v>0.123684431</v>
      </c>
      <c r="G857" s="17">
        <v>0</v>
      </c>
      <c r="H857" s="17">
        <v>1</v>
      </c>
      <c r="I857" s="17">
        <v>0.41668027099999999</v>
      </c>
      <c r="J857" s="17">
        <v>0.56389892500000005</v>
      </c>
      <c r="K857" s="17">
        <v>1.9400000000000001E-2</v>
      </c>
    </row>
    <row r="858" spans="1:11" x14ac:dyDescent="0.45">
      <c r="A858" s="10" t="s">
        <v>15</v>
      </c>
      <c r="B858" s="20">
        <v>0.95599999999999996</v>
      </c>
      <c r="C858" s="19">
        <v>40324</v>
      </c>
      <c r="D858" s="19">
        <v>1819.9184130000001</v>
      </c>
      <c r="E858" s="23">
        <v>0.43242635099999999</v>
      </c>
      <c r="F858" s="23">
        <v>0.12514119900000001</v>
      </c>
      <c r="G858" s="17">
        <v>0</v>
      </c>
      <c r="H858" s="17">
        <v>1</v>
      </c>
      <c r="I858" s="17">
        <v>0.41973096100000001</v>
      </c>
      <c r="J858" s="17">
        <v>0.56095361899999996</v>
      </c>
      <c r="K858" s="17">
        <v>1.9300000000000001E-2</v>
      </c>
    </row>
    <row r="859" spans="1:11" x14ac:dyDescent="0.45">
      <c r="A859" s="10" t="s">
        <v>15</v>
      </c>
      <c r="B859" s="20">
        <v>0.95699999999999996</v>
      </c>
      <c r="C859" s="19">
        <v>40372</v>
      </c>
      <c r="D859" s="19">
        <v>1841.0085819999999</v>
      </c>
      <c r="E859" s="23">
        <v>0.44899199299999998</v>
      </c>
      <c r="F859" s="23">
        <v>0.126448484</v>
      </c>
      <c r="G859" s="17">
        <v>0</v>
      </c>
      <c r="H859" s="17">
        <v>1</v>
      </c>
      <c r="I859" s="17">
        <v>0.42219959899999998</v>
      </c>
      <c r="J859" s="17">
        <v>0.55858908299999999</v>
      </c>
      <c r="K859" s="17">
        <v>1.9199999999999998E-2</v>
      </c>
    </row>
    <row r="860" spans="1:11" x14ac:dyDescent="0.45">
      <c r="A860" s="10" t="s">
        <v>15</v>
      </c>
      <c r="B860" s="20">
        <v>0.95799999999999996</v>
      </c>
      <c r="C860" s="19">
        <v>40416</v>
      </c>
      <c r="D860" s="19">
        <v>1861.1295580000001</v>
      </c>
      <c r="E860" s="23">
        <v>0.464366846</v>
      </c>
      <c r="F860" s="23">
        <v>0.128194382</v>
      </c>
      <c r="G860" s="17">
        <v>0</v>
      </c>
      <c r="H860" s="17">
        <v>1</v>
      </c>
      <c r="I860" s="17">
        <v>0.42529096500000002</v>
      </c>
      <c r="J860" s="17">
        <v>0.55560435900000005</v>
      </c>
      <c r="K860" s="17">
        <v>1.9099999999999999E-2</v>
      </c>
    </row>
    <row r="861" spans="1:11" x14ac:dyDescent="0.45">
      <c r="A861" s="10" t="s">
        <v>15</v>
      </c>
      <c r="B861" s="20">
        <v>0.95899999999999996</v>
      </c>
      <c r="C861" s="19">
        <v>40454</v>
      </c>
      <c r="D861" s="19">
        <v>1879.3126769999999</v>
      </c>
      <c r="E861" s="23">
        <v>0.48470112799999998</v>
      </c>
      <c r="F861" s="23">
        <v>0.12986572499999999</v>
      </c>
      <c r="G861" s="17">
        <v>0</v>
      </c>
      <c r="H861" s="17">
        <v>1</v>
      </c>
      <c r="I861" s="17">
        <v>0.42791870199999998</v>
      </c>
      <c r="J861" s="17">
        <v>0.55307056600000004</v>
      </c>
      <c r="K861" s="17">
        <v>1.9E-2</v>
      </c>
    </row>
    <row r="862" spans="1:11" x14ac:dyDescent="0.45">
      <c r="A862" s="10" t="s">
        <v>15</v>
      </c>
      <c r="B862" s="20">
        <v>0.96</v>
      </c>
      <c r="C862" s="19">
        <v>40495</v>
      </c>
      <c r="D862" s="19">
        <v>1899.239159</v>
      </c>
      <c r="E862" s="23">
        <v>0.49254875599999998</v>
      </c>
      <c r="F862" s="23">
        <v>0.13136888899999999</v>
      </c>
      <c r="G862" s="17">
        <v>0</v>
      </c>
      <c r="H862" s="17">
        <v>1</v>
      </c>
      <c r="I862" s="17">
        <v>0.43098314500000001</v>
      </c>
      <c r="J862" s="17">
        <v>0.55013723699999995</v>
      </c>
      <c r="K862" s="17">
        <v>1.89E-2</v>
      </c>
    </row>
    <row r="863" spans="1:11" x14ac:dyDescent="0.45">
      <c r="A863" s="10" t="s">
        <v>15</v>
      </c>
      <c r="B863" s="20">
        <v>0.96099999999999997</v>
      </c>
      <c r="C863" s="19">
        <v>40541</v>
      </c>
      <c r="D863" s="19">
        <v>1922.4176210000001</v>
      </c>
      <c r="E863" s="23">
        <v>0.51142881200000001</v>
      </c>
      <c r="F863" s="23">
        <v>0.133059077</v>
      </c>
      <c r="G863" s="17">
        <v>0</v>
      </c>
      <c r="H863" s="17">
        <v>1</v>
      </c>
      <c r="I863" s="17">
        <v>0.433581936</v>
      </c>
      <c r="J863" s="17">
        <v>0.54763547400000001</v>
      </c>
      <c r="K863" s="17">
        <v>1.8800000000000001E-2</v>
      </c>
    </row>
    <row r="864" spans="1:11" x14ac:dyDescent="0.45">
      <c r="A864" s="10" t="s">
        <v>15</v>
      </c>
      <c r="B864" s="20">
        <v>0.96199999999999997</v>
      </c>
      <c r="C864" s="19">
        <v>40582</v>
      </c>
      <c r="D864" s="19">
        <v>1943.949012</v>
      </c>
      <c r="E864" s="23">
        <v>0.531208071</v>
      </c>
      <c r="F864" s="23">
        <v>0.13485438399999999</v>
      </c>
      <c r="G864" s="17">
        <v>0</v>
      </c>
      <c r="H864" s="17">
        <v>1</v>
      </c>
      <c r="I864" s="17">
        <v>0.43589089199999997</v>
      </c>
      <c r="J864" s="17">
        <v>0.54539905899999996</v>
      </c>
      <c r="K864" s="17">
        <v>1.8700000000000001E-2</v>
      </c>
    </row>
    <row r="865" spans="1:11" x14ac:dyDescent="0.45">
      <c r="A865" s="10" t="s">
        <v>15</v>
      </c>
      <c r="B865" s="20">
        <v>0.96299999999999997</v>
      </c>
      <c r="C865" s="19">
        <v>40621</v>
      </c>
      <c r="D865" s="19">
        <v>1965.135057</v>
      </c>
      <c r="E865" s="23">
        <v>0.55506550799999999</v>
      </c>
      <c r="F865" s="23">
        <v>0.13672620799999999</v>
      </c>
      <c r="G865" s="17">
        <v>0</v>
      </c>
      <c r="H865" s="17">
        <v>1</v>
      </c>
      <c r="I865" s="17">
        <v>0.43957215399999999</v>
      </c>
      <c r="J865" s="17">
        <v>0.54183213299999999</v>
      </c>
      <c r="K865" s="17">
        <v>1.8599999999999998E-2</v>
      </c>
    </row>
    <row r="866" spans="1:11" x14ac:dyDescent="0.45">
      <c r="A866" s="10" t="s">
        <v>15</v>
      </c>
      <c r="B866" s="20">
        <v>0.96399999999999997</v>
      </c>
      <c r="C866" s="19">
        <v>40668</v>
      </c>
      <c r="D866" s="19">
        <v>1991.5677559999999</v>
      </c>
      <c r="E866" s="23">
        <v>0.57683876000000001</v>
      </c>
      <c r="F866" s="23">
        <v>0.13866878499999999</v>
      </c>
      <c r="G866" s="17">
        <v>0</v>
      </c>
      <c r="H866" s="17">
        <v>1</v>
      </c>
      <c r="I866" s="17">
        <v>0.44181863399999999</v>
      </c>
      <c r="J866" s="17">
        <v>0.53967813099999995</v>
      </c>
      <c r="K866" s="17">
        <v>1.8499999999999999E-2</v>
      </c>
    </row>
    <row r="867" spans="1:11" x14ac:dyDescent="0.45">
      <c r="A867" s="10" t="s">
        <v>15</v>
      </c>
      <c r="B867" s="20">
        <v>0.96499999999999997</v>
      </c>
      <c r="C867" s="19">
        <v>40710</v>
      </c>
      <c r="D867" s="19">
        <v>2016.556834</v>
      </c>
      <c r="E867" s="23">
        <v>0.60593387200000004</v>
      </c>
      <c r="F867" s="23">
        <v>0.140963859</v>
      </c>
      <c r="G867" s="17">
        <v>0</v>
      </c>
      <c r="H867" s="17">
        <v>1</v>
      </c>
      <c r="I867" s="17">
        <v>0.44664610700000001</v>
      </c>
      <c r="J867" s="17">
        <v>0.53504193899999997</v>
      </c>
      <c r="K867" s="17">
        <v>1.83E-2</v>
      </c>
    </row>
    <row r="868" spans="1:11" x14ac:dyDescent="0.45">
      <c r="A868" s="10" t="s">
        <v>15</v>
      </c>
      <c r="B868" s="20">
        <v>0.96599999999999997</v>
      </c>
      <c r="C868" s="19">
        <v>40753</v>
      </c>
      <c r="D868" s="19">
        <v>2042.815239</v>
      </c>
      <c r="E868" s="23">
        <v>0.616444785</v>
      </c>
      <c r="F868" s="23">
        <v>0.14316446999999999</v>
      </c>
      <c r="G868" s="17">
        <v>0</v>
      </c>
      <c r="H868" s="17">
        <v>1</v>
      </c>
      <c r="I868" s="17">
        <v>0.45141989799999999</v>
      </c>
      <c r="J868" s="17">
        <v>0.53042814400000005</v>
      </c>
      <c r="K868" s="17">
        <v>1.8200000000000001E-2</v>
      </c>
    </row>
    <row r="869" spans="1:11" x14ac:dyDescent="0.45">
      <c r="A869" s="10" t="s">
        <v>15</v>
      </c>
      <c r="B869" s="20">
        <v>0.96699999999999997</v>
      </c>
      <c r="C869" s="19">
        <v>40793</v>
      </c>
      <c r="D869" s="19">
        <v>2067.6998309999999</v>
      </c>
      <c r="E869" s="23">
        <v>0.62964822799999998</v>
      </c>
      <c r="F869" s="23">
        <v>0.14541486000000001</v>
      </c>
      <c r="G869" s="17">
        <v>0</v>
      </c>
      <c r="H869" s="17">
        <v>1</v>
      </c>
      <c r="I869" s="17">
        <v>0.45452812999999997</v>
      </c>
      <c r="J869" s="17">
        <v>0.527442615</v>
      </c>
      <c r="K869" s="17">
        <v>1.7999999999999999E-2</v>
      </c>
    </row>
    <row r="870" spans="1:11" x14ac:dyDescent="0.45">
      <c r="A870" s="10" t="s">
        <v>15</v>
      </c>
      <c r="B870" s="20">
        <v>0.96799999999999997</v>
      </c>
      <c r="C870" s="19">
        <v>40837</v>
      </c>
      <c r="D870" s="19">
        <v>2096.0119060000002</v>
      </c>
      <c r="E870" s="23">
        <v>0.65331028400000002</v>
      </c>
      <c r="F870" s="23">
        <v>0.14746150399999999</v>
      </c>
      <c r="G870" s="17">
        <v>0</v>
      </c>
      <c r="H870" s="17">
        <v>1</v>
      </c>
      <c r="I870" s="17">
        <v>0.45835990700000001</v>
      </c>
      <c r="J870" s="17">
        <v>0.523740235</v>
      </c>
      <c r="K870" s="17">
        <v>1.7899999999999999E-2</v>
      </c>
    </row>
    <row r="871" spans="1:11" x14ac:dyDescent="0.45">
      <c r="A871" s="10" t="s">
        <v>15</v>
      </c>
      <c r="B871" s="20">
        <v>0.96899999999999997</v>
      </c>
      <c r="C871" s="19">
        <v>40878</v>
      </c>
      <c r="D871" s="19">
        <v>2123.5493929999998</v>
      </c>
      <c r="E871" s="23">
        <v>0.681805883</v>
      </c>
      <c r="F871" s="23">
        <v>0.15006227</v>
      </c>
      <c r="G871" s="17">
        <v>0</v>
      </c>
      <c r="H871" s="17">
        <v>1</v>
      </c>
      <c r="I871" s="17">
        <v>0.461050397</v>
      </c>
      <c r="J871" s="17">
        <v>0.52117529500000004</v>
      </c>
      <c r="K871" s="17">
        <v>1.78E-2</v>
      </c>
    </row>
    <row r="872" spans="1:11" x14ac:dyDescent="0.45">
      <c r="A872" s="10" t="s">
        <v>15</v>
      </c>
      <c r="B872" s="20">
        <v>0.97</v>
      </c>
      <c r="C872" s="19">
        <v>40920</v>
      </c>
      <c r="D872" s="19">
        <v>2153.128925</v>
      </c>
      <c r="E872" s="23">
        <v>0.72018417400000001</v>
      </c>
      <c r="F872" s="23">
        <v>0.152279474</v>
      </c>
      <c r="G872" s="17">
        <v>0</v>
      </c>
      <c r="H872" s="17">
        <v>1</v>
      </c>
      <c r="I872" s="17">
        <v>0.46503393999999998</v>
      </c>
      <c r="J872" s="17">
        <v>0.51734598899999995</v>
      </c>
      <c r="K872" s="17">
        <v>1.7600000000000001E-2</v>
      </c>
    </row>
    <row r="873" spans="1:11" x14ac:dyDescent="0.45">
      <c r="A873" s="10" t="s">
        <v>15</v>
      </c>
      <c r="B873" s="20">
        <v>0.97099999999999997</v>
      </c>
      <c r="C873" s="19">
        <v>40963</v>
      </c>
      <c r="D873" s="19">
        <v>2184.5517850000001</v>
      </c>
      <c r="E873" s="23">
        <v>0.74615300500000004</v>
      </c>
      <c r="F873" s="23">
        <v>0.15492610800000001</v>
      </c>
      <c r="G873" s="17">
        <v>0</v>
      </c>
      <c r="H873" s="17">
        <v>1</v>
      </c>
      <c r="I873" s="17">
        <v>0.46936061499999998</v>
      </c>
      <c r="J873" s="17">
        <v>0.51317739299999998</v>
      </c>
      <c r="K873" s="17">
        <v>1.7500000000000002E-2</v>
      </c>
    </row>
    <row r="874" spans="1:11" x14ac:dyDescent="0.45">
      <c r="A874" s="10" t="s">
        <v>15</v>
      </c>
      <c r="B874" s="20">
        <v>0.97199999999999998</v>
      </c>
      <c r="C874" s="19">
        <v>41005</v>
      </c>
      <c r="D874" s="19">
        <v>2216.4724630000001</v>
      </c>
      <c r="E874" s="23">
        <v>0.77165797400000002</v>
      </c>
      <c r="F874" s="23">
        <v>0.15774489</v>
      </c>
      <c r="G874" s="17">
        <v>0</v>
      </c>
      <c r="H874" s="17">
        <v>1</v>
      </c>
      <c r="I874" s="17">
        <v>0.47432524300000001</v>
      </c>
      <c r="J874" s="17">
        <v>0.50838335099999998</v>
      </c>
      <c r="K874" s="17">
        <v>1.7299999999999999E-2</v>
      </c>
    </row>
    <row r="875" spans="1:11" x14ac:dyDescent="0.45">
      <c r="A875" s="10" t="s">
        <v>15</v>
      </c>
      <c r="B875" s="20">
        <v>0.97299999999999998</v>
      </c>
      <c r="C875" s="19">
        <v>41048</v>
      </c>
      <c r="D875" s="19">
        <v>2250.7056739999998</v>
      </c>
      <c r="E875" s="23">
        <v>0.81901305099999999</v>
      </c>
      <c r="F875" s="23">
        <v>0.160495053</v>
      </c>
      <c r="G875" s="17">
        <v>0</v>
      </c>
      <c r="H875" s="17">
        <v>1</v>
      </c>
      <c r="I875" s="17">
        <v>0.479898571</v>
      </c>
      <c r="J875" s="17">
        <v>0.50299678000000003</v>
      </c>
      <c r="K875" s="17">
        <v>1.7100000000000001E-2</v>
      </c>
    </row>
    <row r="876" spans="1:11" x14ac:dyDescent="0.45">
      <c r="A876" s="10" t="s">
        <v>15</v>
      </c>
      <c r="B876" s="20">
        <v>0.97399999999999998</v>
      </c>
      <c r="C876" s="19">
        <v>41089</v>
      </c>
      <c r="D876" s="19">
        <v>2285.550103</v>
      </c>
      <c r="E876" s="23">
        <v>0.873068328</v>
      </c>
      <c r="F876" s="23">
        <v>0.16351226199999999</v>
      </c>
      <c r="G876" s="17">
        <v>0</v>
      </c>
      <c r="H876" s="17">
        <v>1</v>
      </c>
      <c r="I876" s="17">
        <v>0.48174413399999999</v>
      </c>
      <c r="J876" s="17">
        <v>0.501255424</v>
      </c>
      <c r="K876" s="17">
        <v>1.7000000000000001E-2</v>
      </c>
    </row>
    <row r="877" spans="1:11" x14ac:dyDescent="0.45">
      <c r="A877" s="10" t="s">
        <v>15</v>
      </c>
      <c r="B877" s="20">
        <v>0.97499999999999998</v>
      </c>
      <c r="C877" s="19">
        <v>41130</v>
      </c>
      <c r="D877" s="19">
        <v>2322.5336200000002</v>
      </c>
      <c r="E877" s="23">
        <v>0.94154033800000003</v>
      </c>
      <c r="F877" s="23">
        <v>0.16656966200000001</v>
      </c>
      <c r="G877" s="17">
        <v>0</v>
      </c>
      <c r="H877" s="17">
        <v>1</v>
      </c>
      <c r="I877" s="17">
        <v>0.48540921300000001</v>
      </c>
      <c r="J877" s="17">
        <v>0.49772066300000001</v>
      </c>
      <c r="K877" s="17">
        <v>1.6899999999999998E-2</v>
      </c>
    </row>
    <row r="878" spans="1:11" x14ac:dyDescent="0.45">
      <c r="A878" s="10" t="s">
        <v>15</v>
      </c>
      <c r="B878" s="20">
        <v>0.97599999999999998</v>
      </c>
      <c r="C878" s="19">
        <v>41172</v>
      </c>
      <c r="D878" s="19">
        <v>2362.2354270000001</v>
      </c>
      <c r="E878" s="23">
        <v>0.94977516799999995</v>
      </c>
      <c r="F878" s="23">
        <v>0.16994363500000001</v>
      </c>
      <c r="G878" s="17">
        <v>0</v>
      </c>
      <c r="H878" s="17">
        <v>1</v>
      </c>
      <c r="I878" s="17">
        <v>0.490113564</v>
      </c>
      <c r="J878" s="17">
        <v>0.49317105900000002</v>
      </c>
      <c r="K878" s="17">
        <v>1.67E-2</v>
      </c>
    </row>
    <row r="879" spans="1:11" x14ac:dyDescent="0.45">
      <c r="A879" s="10" t="s">
        <v>15</v>
      </c>
      <c r="B879" s="20">
        <v>0.97699999999999998</v>
      </c>
      <c r="C879" s="19">
        <v>41214</v>
      </c>
      <c r="D879" s="19">
        <v>2403.2835239999999</v>
      </c>
      <c r="E879" s="23">
        <v>1.0234923220000001</v>
      </c>
      <c r="F879" s="23">
        <v>0.17346682799999999</v>
      </c>
      <c r="G879" s="17">
        <v>0</v>
      </c>
      <c r="H879" s="17">
        <v>1</v>
      </c>
      <c r="I879" s="17">
        <v>0.49476192099999999</v>
      </c>
      <c r="J879" s="17">
        <v>0.488643259</v>
      </c>
      <c r="K879" s="17">
        <v>1.66E-2</v>
      </c>
    </row>
    <row r="880" spans="1:11" x14ac:dyDescent="0.45">
      <c r="A880" s="10" t="s">
        <v>15</v>
      </c>
      <c r="B880" s="20">
        <v>0.97799999999999998</v>
      </c>
      <c r="C880" s="19">
        <v>41242</v>
      </c>
      <c r="D880" s="19">
        <v>2432.4919479999999</v>
      </c>
      <c r="E880" s="23">
        <v>1.0556000619999999</v>
      </c>
      <c r="F880" s="23">
        <v>0.17706291599999999</v>
      </c>
      <c r="G880" s="17">
        <v>0</v>
      </c>
      <c r="H880" s="17">
        <v>1</v>
      </c>
      <c r="I880" s="17">
        <v>0.49748956300000002</v>
      </c>
      <c r="J880" s="17">
        <v>0.48600689000000002</v>
      </c>
      <c r="K880" s="17">
        <v>1.6500000000000001E-2</v>
      </c>
    </row>
    <row r="881" spans="1:11" x14ac:dyDescent="0.45">
      <c r="A881" s="10" t="s">
        <v>15</v>
      </c>
      <c r="B881" s="20">
        <v>0.97899999999999998</v>
      </c>
      <c r="C881" s="19">
        <v>41301</v>
      </c>
      <c r="D881" s="19">
        <v>2495.5336280000001</v>
      </c>
      <c r="E881" s="23">
        <v>1.0961179729999999</v>
      </c>
      <c r="F881" s="23">
        <v>0.17990816500000001</v>
      </c>
      <c r="G881" s="17">
        <v>0</v>
      </c>
      <c r="H881" s="17">
        <v>1</v>
      </c>
      <c r="I881" s="17">
        <v>0.50535675899999999</v>
      </c>
      <c r="J881" s="17">
        <v>0.47840906900000002</v>
      </c>
      <c r="K881" s="17">
        <v>1.6199999999999999E-2</v>
      </c>
    </row>
    <row r="882" spans="1:11" x14ac:dyDescent="0.45">
      <c r="A882" s="10" t="s">
        <v>15</v>
      </c>
      <c r="B882" s="20">
        <v>0.98</v>
      </c>
      <c r="C882" s="19">
        <v>41343</v>
      </c>
      <c r="D882" s="19">
        <v>2543.3399629999999</v>
      </c>
      <c r="E882" s="23">
        <v>1.185538413</v>
      </c>
      <c r="F882" s="23">
        <v>0.18497016099999999</v>
      </c>
      <c r="G882" s="17">
        <v>0</v>
      </c>
      <c r="H882" s="17">
        <v>1</v>
      </c>
      <c r="I882" s="17">
        <v>0.51081909199999997</v>
      </c>
      <c r="J882" s="17">
        <v>0.47313114000000001</v>
      </c>
      <c r="K882" s="17">
        <v>1.6E-2</v>
      </c>
    </row>
    <row r="883" spans="1:11" x14ac:dyDescent="0.45">
      <c r="A883" s="10" t="s">
        <v>15</v>
      </c>
      <c r="B883" s="20">
        <v>0.98099999999999998</v>
      </c>
      <c r="C883" s="19">
        <v>41385</v>
      </c>
      <c r="D883" s="19">
        <v>2595.2935649999999</v>
      </c>
      <c r="E883" s="23">
        <v>1.2680408750000001</v>
      </c>
      <c r="F883" s="23">
        <v>0.189660993</v>
      </c>
      <c r="G883" s="17">
        <v>0</v>
      </c>
      <c r="H883" s="17">
        <v>1</v>
      </c>
      <c r="I883" s="17">
        <v>0.51553771299999995</v>
      </c>
      <c r="J883" s="17">
        <v>0.46857125599999999</v>
      </c>
      <c r="K883" s="17">
        <v>1.5900000000000001E-2</v>
      </c>
    </row>
    <row r="884" spans="1:11" x14ac:dyDescent="0.45">
      <c r="A884" s="10" t="s">
        <v>15</v>
      </c>
      <c r="B884" s="20">
        <v>0.98199999999999998</v>
      </c>
      <c r="C884" s="19">
        <v>41425</v>
      </c>
      <c r="D884" s="19">
        <v>2648.0108700000001</v>
      </c>
      <c r="E884" s="23">
        <v>1.3573503950000001</v>
      </c>
      <c r="F884" s="23">
        <v>0.194299215</v>
      </c>
      <c r="G884" s="17">
        <v>0</v>
      </c>
      <c r="H884" s="17">
        <v>1</v>
      </c>
      <c r="I884" s="17">
        <v>0.520256355</v>
      </c>
      <c r="J884" s="17">
        <v>0.46401634899999999</v>
      </c>
      <c r="K884" s="17">
        <v>1.5699999999999999E-2</v>
      </c>
    </row>
    <row r="885" spans="1:11" x14ac:dyDescent="0.45">
      <c r="A885" s="10" t="s">
        <v>15</v>
      </c>
      <c r="B885" s="20">
        <v>0.98299999999999998</v>
      </c>
      <c r="C885" s="19">
        <v>41468</v>
      </c>
      <c r="D885" s="19">
        <v>2708.6550590000002</v>
      </c>
      <c r="E885" s="23">
        <v>1.461675219</v>
      </c>
      <c r="F885" s="23">
        <v>0.19900922300000001</v>
      </c>
      <c r="G885" s="17">
        <v>0</v>
      </c>
      <c r="H885" s="17">
        <v>1</v>
      </c>
      <c r="I885" s="17">
        <v>0.52666900900000002</v>
      </c>
      <c r="J885" s="17">
        <v>0.45782159100000003</v>
      </c>
      <c r="K885" s="17">
        <v>1.55E-2</v>
      </c>
    </row>
    <row r="886" spans="1:11" x14ac:dyDescent="0.45">
      <c r="A886" s="10" t="s">
        <v>15</v>
      </c>
      <c r="B886" s="20">
        <v>0.98399999999999999</v>
      </c>
      <c r="C886" s="19">
        <v>41502</v>
      </c>
      <c r="D886" s="19">
        <v>2758.8056780000002</v>
      </c>
      <c r="E886" s="23">
        <v>1.4931847680000001</v>
      </c>
      <c r="F886" s="23">
        <v>0.204573904</v>
      </c>
      <c r="G886" s="17">
        <v>0</v>
      </c>
      <c r="H886" s="17">
        <v>1</v>
      </c>
      <c r="I886" s="17">
        <v>0.53346899699999994</v>
      </c>
      <c r="J886" s="17">
        <v>0.451245008</v>
      </c>
      <c r="K886" s="17">
        <v>1.5299999999999999E-2</v>
      </c>
    </row>
    <row r="887" spans="1:11" x14ac:dyDescent="0.45">
      <c r="A887" s="10" t="s">
        <v>15</v>
      </c>
      <c r="B887" s="20">
        <v>0.98499999999999999</v>
      </c>
      <c r="C887" s="19">
        <v>41553</v>
      </c>
      <c r="D887" s="19">
        <v>2836.273291</v>
      </c>
      <c r="E887" s="23">
        <v>1.5829319529999999</v>
      </c>
      <c r="F887" s="23">
        <v>0.208847595</v>
      </c>
      <c r="G887" s="17">
        <v>0</v>
      </c>
      <c r="H887" s="17">
        <v>1</v>
      </c>
      <c r="I887" s="17">
        <v>0.54018793099999995</v>
      </c>
      <c r="J887" s="17">
        <v>0.44475335599999999</v>
      </c>
      <c r="K887" s="17">
        <v>1.5100000000000001E-2</v>
      </c>
    </row>
    <row r="888" spans="1:11" x14ac:dyDescent="0.45">
      <c r="A888" s="10" t="s">
        <v>15</v>
      </c>
      <c r="B888" s="20">
        <v>0.98599999999999999</v>
      </c>
      <c r="C888" s="19">
        <v>41596</v>
      </c>
      <c r="D888" s="19">
        <v>2906.4393599999999</v>
      </c>
      <c r="E888" s="23">
        <v>1.7077758780000001</v>
      </c>
      <c r="F888" s="23">
        <v>0.21524518000000001</v>
      </c>
      <c r="G888" s="17">
        <v>0</v>
      </c>
      <c r="H888" s="17">
        <v>1</v>
      </c>
      <c r="I888" s="17">
        <v>0.54744469799999995</v>
      </c>
      <c r="J888" s="17">
        <v>0.43773927000000001</v>
      </c>
      <c r="K888" s="17">
        <v>1.4800000000000001E-2</v>
      </c>
    </row>
    <row r="889" spans="1:11" x14ac:dyDescent="0.45">
      <c r="A889" s="10" t="s">
        <v>15</v>
      </c>
      <c r="B889" s="20">
        <v>0.98699999999999999</v>
      </c>
      <c r="C889" s="19">
        <v>41635</v>
      </c>
      <c r="D889" s="19">
        <v>2975.3459739999998</v>
      </c>
      <c r="E889" s="23">
        <v>1.8696335669999999</v>
      </c>
      <c r="F889" s="23">
        <v>0.221053374</v>
      </c>
      <c r="G889" s="17">
        <v>0</v>
      </c>
      <c r="H889" s="17">
        <v>1</v>
      </c>
      <c r="I889" s="17">
        <v>0.55027761100000006</v>
      </c>
      <c r="J889" s="17">
        <v>0.43503247</v>
      </c>
      <c r="K889" s="17">
        <v>1.47E-2</v>
      </c>
    </row>
    <row r="890" spans="1:11" x14ac:dyDescent="0.45">
      <c r="A890" s="10" t="s">
        <v>15</v>
      </c>
      <c r="B890" s="20">
        <v>0.98799999999999999</v>
      </c>
      <c r="C890" s="19">
        <v>41672</v>
      </c>
      <c r="D890" s="19">
        <v>3046.0521119999999</v>
      </c>
      <c r="E890" s="23">
        <v>1.9422858730000001</v>
      </c>
      <c r="F890" s="23">
        <v>0.22857563</v>
      </c>
      <c r="G890" s="17">
        <v>0</v>
      </c>
      <c r="H890" s="17">
        <v>1</v>
      </c>
      <c r="I890" s="17">
        <v>0.55405581699999995</v>
      </c>
      <c r="J890" s="17">
        <v>0.43138547999999999</v>
      </c>
      <c r="K890" s="17">
        <v>1.46E-2</v>
      </c>
    </row>
    <row r="891" spans="1:11" x14ac:dyDescent="0.45">
      <c r="A891" s="10" t="s">
        <v>15</v>
      </c>
      <c r="B891" s="20">
        <v>0.98899999999999999</v>
      </c>
      <c r="C891" s="19">
        <v>41722</v>
      </c>
      <c r="D891" s="19">
        <v>3146.5781189999998</v>
      </c>
      <c r="E891" s="23">
        <v>2.0735372160000001</v>
      </c>
      <c r="F891" s="23">
        <v>0.23517702500000001</v>
      </c>
      <c r="G891" s="17">
        <v>0</v>
      </c>
      <c r="H891" s="17">
        <v>1</v>
      </c>
      <c r="I891" s="17">
        <v>0.56416478599999997</v>
      </c>
      <c r="J891" s="17">
        <v>0.42160884199999998</v>
      </c>
      <c r="K891" s="17">
        <v>1.4200000000000001E-2</v>
      </c>
    </row>
    <row r="892" spans="1:11" x14ac:dyDescent="0.45">
      <c r="A892" s="10" t="s">
        <v>15</v>
      </c>
      <c r="B892" s="20">
        <v>0.99</v>
      </c>
      <c r="C892" s="19">
        <v>41764</v>
      </c>
      <c r="D892" s="19">
        <v>3238.4223689999999</v>
      </c>
      <c r="E892" s="23">
        <v>2.3058375660000001</v>
      </c>
      <c r="F892" s="23">
        <v>0.244151121</v>
      </c>
      <c r="G892" s="17">
        <v>0</v>
      </c>
      <c r="H892" s="17">
        <v>1</v>
      </c>
      <c r="I892" s="17">
        <v>0.57018471299999995</v>
      </c>
      <c r="J892" s="17">
        <v>0.41578841100000002</v>
      </c>
      <c r="K892" s="17">
        <v>1.4E-2</v>
      </c>
    </row>
    <row r="893" spans="1:11" x14ac:dyDescent="0.45">
      <c r="A893" s="10" t="s">
        <v>15</v>
      </c>
      <c r="B893" s="20">
        <v>0.99099999999999999</v>
      </c>
      <c r="C893" s="19">
        <v>41806</v>
      </c>
      <c r="D893" s="19">
        <v>3340.1424649999999</v>
      </c>
      <c r="E893" s="23">
        <v>2.4688618330000001</v>
      </c>
      <c r="F893" s="23">
        <v>0.25275523599999999</v>
      </c>
      <c r="G893" s="17">
        <v>0</v>
      </c>
      <c r="H893" s="17">
        <v>1</v>
      </c>
      <c r="I893" s="17">
        <v>0.57810953899999995</v>
      </c>
      <c r="J893" s="17">
        <v>0.40812420900000002</v>
      </c>
      <c r="K893" s="17">
        <v>1.38E-2</v>
      </c>
    </row>
    <row r="894" spans="1:11" x14ac:dyDescent="0.45">
      <c r="A894" s="10" t="s">
        <v>15</v>
      </c>
      <c r="B894" s="20">
        <v>0.99199999999999999</v>
      </c>
      <c r="C894" s="19">
        <v>41848</v>
      </c>
      <c r="D894" s="19">
        <v>3447.139169</v>
      </c>
      <c r="E894" s="23">
        <v>2.6378691910000001</v>
      </c>
      <c r="F894" s="23">
        <v>0.26204532400000002</v>
      </c>
      <c r="G894" s="17">
        <v>0</v>
      </c>
      <c r="H894" s="17">
        <v>1</v>
      </c>
      <c r="I894" s="17">
        <v>0.58943938200000001</v>
      </c>
      <c r="J894" s="17">
        <v>0.39716785700000001</v>
      </c>
      <c r="K894" s="17">
        <v>1.34E-2</v>
      </c>
    </row>
    <row r="895" spans="1:11" x14ac:dyDescent="0.45">
      <c r="A895" s="10" t="s">
        <v>15</v>
      </c>
      <c r="B895" s="20">
        <v>0.99299999999999999</v>
      </c>
      <c r="C895" s="19">
        <v>41891</v>
      </c>
      <c r="D895" s="19">
        <v>3566.1869069999998</v>
      </c>
      <c r="E895" s="23">
        <v>2.8976855690000001</v>
      </c>
      <c r="F895" s="23">
        <v>0.271776083</v>
      </c>
      <c r="G895" s="17">
        <v>0</v>
      </c>
      <c r="H895" s="17">
        <v>1</v>
      </c>
      <c r="I895" s="17">
        <v>0.597639637</v>
      </c>
      <c r="J895" s="17">
        <v>0.38924312700000002</v>
      </c>
      <c r="K895" s="17">
        <v>1.3100000000000001E-2</v>
      </c>
    </row>
    <row r="896" spans="1:11" x14ac:dyDescent="0.45">
      <c r="A896" s="10" t="s">
        <v>15</v>
      </c>
      <c r="B896" s="20">
        <v>0.99399999999999999</v>
      </c>
      <c r="C896" s="19">
        <v>41933</v>
      </c>
      <c r="D896" s="19">
        <v>3697.6651219999999</v>
      </c>
      <c r="E896" s="23">
        <v>3.246373025</v>
      </c>
      <c r="F896" s="23">
        <v>0.28262498200000002</v>
      </c>
      <c r="G896" s="17">
        <v>0</v>
      </c>
      <c r="H896" s="17">
        <v>1</v>
      </c>
      <c r="I896" s="17">
        <v>0.60518497900000001</v>
      </c>
      <c r="J896" s="17">
        <v>0.38194884699999998</v>
      </c>
      <c r="K896" s="17">
        <v>1.29E-2</v>
      </c>
    </row>
    <row r="897" spans="1:11" x14ac:dyDescent="0.45">
      <c r="A897" s="10" t="s">
        <v>15</v>
      </c>
      <c r="B897" s="20">
        <v>0.995</v>
      </c>
      <c r="C897" s="19">
        <v>41975</v>
      </c>
      <c r="D897" s="19">
        <v>3844.746001</v>
      </c>
      <c r="E897" s="23">
        <v>3.826176072</v>
      </c>
      <c r="F897" s="23">
        <v>0.29484132400000002</v>
      </c>
      <c r="G897" s="17">
        <v>0</v>
      </c>
      <c r="H897" s="17">
        <v>1</v>
      </c>
      <c r="I897" s="17">
        <v>0.61300279199999996</v>
      </c>
      <c r="J897" s="17">
        <v>0.37439256500000001</v>
      </c>
      <c r="K897" s="17">
        <v>1.26E-2</v>
      </c>
    </row>
    <row r="898" spans="1:11" x14ac:dyDescent="0.45">
      <c r="A898" s="10" t="s">
        <v>15</v>
      </c>
      <c r="B898" s="20">
        <v>0.996</v>
      </c>
      <c r="C898" s="19">
        <v>42017</v>
      </c>
      <c r="D898" s="19">
        <v>4024.191687</v>
      </c>
      <c r="E898" s="23">
        <v>4.8758953759999999</v>
      </c>
      <c r="F898" s="23">
        <v>0.30845949499999997</v>
      </c>
      <c r="G898" s="17">
        <v>0</v>
      </c>
      <c r="H898" s="17">
        <v>1</v>
      </c>
      <c r="I898" s="17">
        <v>0.62202830099999995</v>
      </c>
      <c r="J898" s="17">
        <v>0.36566795200000002</v>
      </c>
      <c r="K898" s="17">
        <v>1.23E-2</v>
      </c>
    </row>
    <row r="899" spans="1:11" x14ac:dyDescent="0.45">
      <c r="A899" s="10" t="s">
        <v>15</v>
      </c>
      <c r="B899" s="20">
        <v>0.997</v>
      </c>
      <c r="C899" s="19">
        <v>42058</v>
      </c>
      <c r="D899" s="19">
        <v>4266.4748680000002</v>
      </c>
      <c r="E899" s="23">
        <v>6.6589104790000002</v>
      </c>
      <c r="F899" s="23">
        <v>0.32459594200000003</v>
      </c>
      <c r="G899" s="17">
        <v>0</v>
      </c>
      <c r="H899" s="17">
        <v>1</v>
      </c>
      <c r="I899" s="17">
        <v>0.63443131399999997</v>
      </c>
      <c r="J899" s="17">
        <v>0.35367492</v>
      </c>
      <c r="K899" s="17">
        <v>1.1900000000000001E-2</v>
      </c>
    </row>
    <row r="900" spans="1:11" x14ac:dyDescent="0.45">
      <c r="A900" s="10" t="s">
        <v>15</v>
      </c>
      <c r="B900" s="20">
        <v>0.998</v>
      </c>
      <c r="C900" s="19">
        <v>42101</v>
      </c>
      <c r="D900" s="19">
        <v>4643.7419760000002</v>
      </c>
      <c r="E900" s="23">
        <v>12.05049075</v>
      </c>
      <c r="F900" s="23">
        <v>0.34746653199999999</v>
      </c>
      <c r="G900" s="17">
        <v>0</v>
      </c>
      <c r="H900" s="17">
        <v>1</v>
      </c>
      <c r="I900" s="17">
        <v>0.65150257</v>
      </c>
      <c r="J900" s="17">
        <v>0.337160232</v>
      </c>
      <c r="K900" s="17">
        <v>1.1299999999999999E-2</v>
      </c>
    </row>
    <row r="901" spans="1:11" x14ac:dyDescent="0.45">
      <c r="A901" s="10" t="s">
        <v>15</v>
      </c>
      <c r="B901" s="20">
        <v>0.999</v>
      </c>
      <c r="C901" s="19">
        <v>42143</v>
      </c>
      <c r="D901" s="19">
        <v>5432.5404959999996</v>
      </c>
      <c r="E901" s="23">
        <v>49.571268680000003</v>
      </c>
      <c r="F901" s="23">
        <v>0.38260480800000002</v>
      </c>
      <c r="G901" s="17">
        <v>0</v>
      </c>
      <c r="H901" s="17">
        <v>1</v>
      </c>
      <c r="I901" s="17">
        <v>0.67862425999999998</v>
      </c>
      <c r="J901" s="17">
        <v>0.31092085600000002</v>
      </c>
      <c r="K901" s="17">
        <v>1.0500000000000001E-2</v>
      </c>
    </row>
    <row r="902" spans="1:11" x14ac:dyDescent="0.45">
      <c r="A902" s="10" t="s">
        <v>15</v>
      </c>
      <c r="B902" s="20">
        <v>1</v>
      </c>
      <c r="C902" s="19">
        <v>42144</v>
      </c>
      <c r="D902" s="19">
        <v>5493.5020619999996</v>
      </c>
      <c r="E902" s="23">
        <v>60.961566810000001</v>
      </c>
      <c r="F902" s="23">
        <v>0.462719355</v>
      </c>
      <c r="G902" s="17">
        <v>0</v>
      </c>
      <c r="H902" s="17">
        <v>1</v>
      </c>
      <c r="I902" s="17">
        <v>0.67880264999999995</v>
      </c>
      <c r="J902" s="17">
        <v>0.31074826900000002</v>
      </c>
      <c r="K902" s="17">
        <v>1.04E-2</v>
      </c>
    </row>
    <row r="903" spans="1:11" x14ac:dyDescent="0.45">
      <c r="A903" s="10" t="s">
        <v>16</v>
      </c>
      <c r="B903" s="20">
        <v>0</v>
      </c>
      <c r="C903" s="19">
        <v>220</v>
      </c>
      <c r="D903" s="19">
        <v>0.32146756900000001</v>
      </c>
      <c r="E903" s="23">
        <v>2.4099999999999998E-3</v>
      </c>
      <c r="F903" s="23">
        <v>2.2000000000000001E-3</v>
      </c>
      <c r="G903" s="17">
        <v>0</v>
      </c>
      <c r="H903" s="17">
        <v>1</v>
      </c>
      <c r="I903" s="17">
        <v>0.55256813900000001</v>
      </c>
      <c r="J903" s="17">
        <v>0.23867543499999999</v>
      </c>
      <c r="K903" s="17">
        <v>0.208756425</v>
      </c>
    </row>
    <row r="904" spans="1:11" x14ac:dyDescent="0.45">
      <c r="A904" s="10" t="s">
        <v>16</v>
      </c>
      <c r="B904" s="20">
        <v>0.01</v>
      </c>
      <c r="C904" s="19">
        <v>739</v>
      </c>
      <c r="D904" s="19">
        <v>2.2917314759999998</v>
      </c>
      <c r="E904" s="23">
        <v>5.4200000000000003E-3</v>
      </c>
      <c r="F904" s="23">
        <v>4.4999999999999997E-3</v>
      </c>
      <c r="G904" s="17">
        <v>0</v>
      </c>
      <c r="H904" s="17">
        <v>1</v>
      </c>
      <c r="I904" s="17">
        <v>0.36032161400000001</v>
      </c>
      <c r="J904" s="17">
        <v>0.57261934000000003</v>
      </c>
      <c r="K904" s="17">
        <v>6.7100000000000007E-2</v>
      </c>
    </row>
    <row r="905" spans="1:11" x14ac:dyDescent="0.45">
      <c r="A905" s="10" t="s">
        <v>16</v>
      </c>
      <c r="B905" s="20">
        <v>0.02</v>
      </c>
      <c r="C905" s="19">
        <v>1245</v>
      </c>
      <c r="D905" s="19">
        <v>5.7285159099999996</v>
      </c>
      <c r="E905" s="23">
        <v>8.4700000000000001E-3</v>
      </c>
      <c r="F905" s="23">
        <v>7.0499999999999998E-3</v>
      </c>
      <c r="G905" s="17">
        <v>0</v>
      </c>
      <c r="H905" s="17">
        <v>1</v>
      </c>
      <c r="I905" s="17">
        <v>0.31314876200000002</v>
      </c>
      <c r="J905" s="17">
        <v>0.65073493100000002</v>
      </c>
      <c r="K905" s="17">
        <v>3.61E-2</v>
      </c>
    </row>
    <row r="906" spans="1:11" x14ac:dyDescent="0.45">
      <c r="A906" s="10" t="s">
        <v>16</v>
      </c>
      <c r="B906" s="20">
        <v>0.03</v>
      </c>
      <c r="C906" s="19">
        <v>1717</v>
      </c>
      <c r="D906" s="19">
        <v>10.57396522</v>
      </c>
      <c r="E906" s="23">
        <v>1.17E-2</v>
      </c>
      <c r="F906" s="23">
        <v>1.0200000000000001E-2</v>
      </c>
      <c r="G906" s="17">
        <v>0</v>
      </c>
      <c r="H906" s="17">
        <v>1</v>
      </c>
      <c r="I906" s="17">
        <v>0.36176267699999998</v>
      </c>
      <c r="J906" s="17">
        <v>0.58189281199999998</v>
      </c>
      <c r="K906" s="17">
        <v>5.6300000000000003E-2</v>
      </c>
    </row>
    <row r="907" spans="1:11" x14ac:dyDescent="0.45">
      <c r="A907" s="10" t="s">
        <v>16</v>
      </c>
      <c r="B907" s="20">
        <v>0.04</v>
      </c>
      <c r="C907" s="19">
        <v>2240</v>
      </c>
      <c r="D907" s="19">
        <v>17.313272220000002</v>
      </c>
      <c r="E907" s="23">
        <v>1.41E-2</v>
      </c>
      <c r="F907" s="23">
        <v>1.2500000000000001E-2</v>
      </c>
      <c r="G907" s="17">
        <v>0</v>
      </c>
      <c r="H907" s="17">
        <v>1</v>
      </c>
      <c r="I907" s="17">
        <v>0.297774439</v>
      </c>
      <c r="J907" s="17">
        <v>0.65103661300000004</v>
      </c>
      <c r="K907" s="17">
        <v>5.1200000000000002E-2</v>
      </c>
    </row>
    <row r="908" spans="1:11" x14ac:dyDescent="0.45">
      <c r="A908" s="10" t="s">
        <v>16</v>
      </c>
      <c r="B908" s="20">
        <v>0.05</v>
      </c>
      <c r="C908" s="19">
        <v>2731</v>
      </c>
      <c r="D908" s="19">
        <v>24.950631810000001</v>
      </c>
      <c r="E908" s="23">
        <v>1.6400000000000001E-2</v>
      </c>
      <c r="F908" s="23">
        <v>1.49E-2</v>
      </c>
      <c r="G908" s="17">
        <v>0</v>
      </c>
      <c r="H908" s="17">
        <v>1</v>
      </c>
      <c r="I908" s="17">
        <v>0.28244208700000001</v>
      </c>
      <c r="J908" s="17">
        <v>0.65334539999999997</v>
      </c>
      <c r="K908" s="17">
        <v>6.4199999999999993E-2</v>
      </c>
    </row>
    <row r="909" spans="1:11" x14ac:dyDescent="0.45">
      <c r="A909" s="10" t="s">
        <v>16</v>
      </c>
      <c r="B909" s="20">
        <v>0.06</v>
      </c>
      <c r="C909" s="19">
        <v>3236</v>
      </c>
      <c r="D909" s="19">
        <v>33.921717839999999</v>
      </c>
      <c r="E909" s="23">
        <v>1.8800000000000001E-2</v>
      </c>
      <c r="F909" s="23">
        <v>1.6899999999999998E-2</v>
      </c>
      <c r="G909" s="17">
        <v>0</v>
      </c>
      <c r="H909" s="17">
        <v>1</v>
      </c>
      <c r="I909" s="17">
        <v>0.28863986200000002</v>
      </c>
      <c r="J909" s="17">
        <v>0.66375649800000003</v>
      </c>
      <c r="K909" s="17">
        <v>4.7600000000000003E-2</v>
      </c>
    </row>
    <row r="910" spans="1:11" x14ac:dyDescent="0.45">
      <c r="A910" s="10" t="s">
        <v>16</v>
      </c>
      <c r="B910" s="20">
        <v>7.0000000000000007E-2</v>
      </c>
      <c r="C910" s="19">
        <v>3733</v>
      </c>
      <c r="D910" s="19">
        <v>43.981102710000002</v>
      </c>
      <c r="E910" s="23">
        <v>2.1299999999999999E-2</v>
      </c>
      <c r="F910" s="23">
        <v>1.89E-2</v>
      </c>
      <c r="G910" s="17">
        <v>0</v>
      </c>
      <c r="H910" s="17">
        <v>1</v>
      </c>
      <c r="I910" s="17">
        <v>0.289339244</v>
      </c>
      <c r="J910" s="17">
        <v>0.64956399399999998</v>
      </c>
      <c r="K910" s="17">
        <v>6.1100000000000002E-2</v>
      </c>
    </row>
    <row r="911" spans="1:11" x14ac:dyDescent="0.45">
      <c r="A911" s="10" t="s">
        <v>16</v>
      </c>
      <c r="B911" s="20">
        <v>0.08</v>
      </c>
      <c r="C911" s="19">
        <v>4193</v>
      </c>
      <c r="D911" s="19">
        <v>54.439875890000003</v>
      </c>
      <c r="E911" s="23">
        <v>2.3699999999999999E-2</v>
      </c>
      <c r="F911" s="23">
        <v>2.12E-2</v>
      </c>
      <c r="G911" s="17">
        <v>0</v>
      </c>
      <c r="H911" s="17">
        <v>1</v>
      </c>
      <c r="I911" s="17">
        <v>0.28705764700000003</v>
      </c>
      <c r="J911" s="17">
        <v>0.62704145300000003</v>
      </c>
      <c r="K911" s="17">
        <v>8.5900000000000004E-2</v>
      </c>
    </row>
    <row r="912" spans="1:11" x14ac:dyDescent="0.45">
      <c r="A912" s="10" t="s">
        <v>16</v>
      </c>
      <c r="B912" s="20">
        <v>0.09</v>
      </c>
      <c r="C912" s="19">
        <v>4718</v>
      </c>
      <c r="D912" s="19">
        <v>67.405476309999997</v>
      </c>
      <c r="E912" s="23">
        <v>2.5999999999999999E-2</v>
      </c>
      <c r="F912" s="23">
        <v>2.3099999999999999E-2</v>
      </c>
      <c r="G912" s="17">
        <v>0</v>
      </c>
      <c r="H912" s="17">
        <v>1</v>
      </c>
      <c r="I912" s="17">
        <v>0.27514256199999998</v>
      </c>
      <c r="J912" s="17">
        <v>0.62777760599999999</v>
      </c>
      <c r="K912" s="17">
        <v>9.7100000000000006E-2</v>
      </c>
    </row>
    <row r="913" spans="1:11" x14ac:dyDescent="0.45">
      <c r="A913" s="10" t="s">
        <v>16</v>
      </c>
      <c r="B913" s="20">
        <v>0.1</v>
      </c>
      <c r="C913" s="19">
        <v>5198</v>
      </c>
      <c r="D913" s="19">
        <v>80.293536649999993</v>
      </c>
      <c r="E913" s="23">
        <v>2.7799999999999998E-2</v>
      </c>
      <c r="F913" s="23">
        <v>2.5100000000000001E-2</v>
      </c>
      <c r="G913" s="17">
        <v>0</v>
      </c>
      <c r="H913" s="17">
        <v>1</v>
      </c>
      <c r="I913" s="17">
        <v>0.26156850199999998</v>
      </c>
      <c r="J913" s="17">
        <v>0.64141990500000001</v>
      </c>
      <c r="K913" s="17">
        <v>9.7000000000000003E-2</v>
      </c>
    </row>
    <row r="914" spans="1:11" x14ac:dyDescent="0.45">
      <c r="A914" s="10" t="s">
        <v>16</v>
      </c>
      <c r="B914" s="20">
        <v>0.11</v>
      </c>
      <c r="C914" s="19">
        <v>5726</v>
      </c>
      <c r="D914" s="19">
        <v>95.515811970000001</v>
      </c>
      <c r="E914" s="23">
        <v>3.04E-2</v>
      </c>
      <c r="F914" s="23">
        <v>2.6800000000000001E-2</v>
      </c>
      <c r="G914" s="17">
        <v>0</v>
      </c>
      <c r="H914" s="17">
        <v>1</v>
      </c>
      <c r="I914" s="17">
        <v>0.25322116500000003</v>
      </c>
      <c r="J914" s="17">
        <v>0.64946173799999996</v>
      </c>
      <c r="K914" s="17">
        <v>9.7299999999999998E-2</v>
      </c>
    </row>
    <row r="915" spans="1:11" x14ac:dyDescent="0.45">
      <c r="A915" s="10" t="s">
        <v>16</v>
      </c>
      <c r="B915" s="20">
        <v>0.12</v>
      </c>
      <c r="C915" s="19">
        <v>6219</v>
      </c>
      <c r="D915" s="19">
        <v>111.06916440000001</v>
      </c>
      <c r="E915" s="23">
        <v>3.3099999999999997E-2</v>
      </c>
      <c r="F915" s="23">
        <v>2.8799999999999999E-2</v>
      </c>
      <c r="G915" s="17">
        <v>0</v>
      </c>
      <c r="H915" s="17">
        <v>1</v>
      </c>
      <c r="I915" s="17">
        <v>0.264808188</v>
      </c>
      <c r="J915" s="17">
        <v>0.65002072399999999</v>
      </c>
      <c r="K915" s="17">
        <v>8.5199999999999998E-2</v>
      </c>
    </row>
    <row r="916" spans="1:11" x14ac:dyDescent="0.45">
      <c r="A916" s="10" t="s">
        <v>16</v>
      </c>
      <c r="B916" s="20">
        <v>0.13</v>
      </c>
      <c r="C916" s="19">
        <v>6723</v>
      </c>
      <c r="D916" s="19">
        <v>128.1000291</v>
      </c>
      <c r="E916" s="23">
        <v>3.4700000000000002E-2</v>
      </c>
      <c r="F916" s="23">
        <v>3.0800000000000001E-2</v>
      </c>
      <c r="G916" s="17">
        <v>0</v>
      </c>
      <c r="H916" s="17">
        <v>1</v>
      </c>
      <c r="I916" s="17">
        <v>0.253686682</v>
      </c>
      <c r="J916" s="17">
        <v>0.67141558700000004</v>
      </c>
      <c r="K916" s="17">
        <v>7.4899999999999994E-2</v>
      </c>
    </row>
    <row r="917" spans="1:11" x14ac:dyDescent="0.45">
      <c r="A917" s="10" t="s">
        <v>16</v>
      </c>
      <c r="B917" s="20">
        <v>0.14000000000000001</v>
      </c>
      <c r="C917" s="19">
        <v>7265</v>
      </c>
      <c r="D917" s="19">
        <v>147.57579089999999</v>
      </c>
      <c r="E917" s="23">
        <v>3.7499999999999999E-2</v>
      </c>
      <c r="F917" s="23">
        <v>3.3000000000000002E-2</v>
      </c>
      <c r="G917" s="17">
        <v>0</v>
      </c>
      <c r="H917" s="17">
        <v>1</v>
      </c>
      <c r="I917" s="17">
        <v>0.27375259099999999</v>
      </c>
      <c r="J917" s="17">
        <v>0.65246816600000002</v>
      </c>
      <c r="K917" s="17">
        <v>7.3800000000000004E-2</v>
      </c>
    </row>
    <row r="918" spans="1:11" x14ac:dyDescent="0.45">
      <c r="A918" s="10" t="s">
        <v>16</v>
      </c>
      <c r="B918" s="20">
        <v>0.15</v>
      </c>
      <c r="C918" s="19">
        <v>7711</v>
      </c>
      <c r="D918" s="19">
        <v>164.7335626</v>
      </c>
      <c r="E918" s="23">
        <v>3.9417214999999999E-2</v>
      </c>
      <c r="F918" s="23">
        <v>3.4799999999999998E-2</v>
      </c>
      <c r="G918" s="17">
        <v>0</v>
      </c>
      <c r="H918" s="17">
        <v>1</v>
      </c>
      <c r="I918" s="17">
        <v>0.27959039000000002</v>
      </c>
      <c r="J918" s="17">
        <v>0.63752234299999999</v>
      </c>
      <c r="K918" s="17">
        <v>8.2900000000000001E-2</v>
      </c>
    </row>
    <row r="919" spans="1:11" x14ac:dyDescent="0.45">
      <c r="A919" s="10" t="s">
        <v>16</v>
      </c>
      <c r="B919" s="20">
        <v>0.16</v>
      </c>
      <c r="C919" s="19">
        <v>8212</v>
      </c>
      <c r="D919" s="19">
        <v>185.25913750000001</v>
      </c>
      <c r="E919" s="23">
        <v>4.2099999999999999E-2</v>
      </c>
      <c r="F919" s="23">
        <v>3.6900000000000002E-2</v>
      </c>
      <c r="G919" s="17">
        <v>0</v>
      </c>
      <c r="H919" s="17">
        <v>1</v>
      </c>
      <c r="I919" s="17">
        <v>0.27694376100000001</v>
      </c>
      <c r="J919" s="17">
        <v>0.64331496200000005</v>
      </c>
      <c r="K919" s="17">
        <v>7.9699999999999993E-2</v>
      </c>
    </row>
    <row r="920" spans="1:11" x14ac:dyDescent="0.45">
      <c r="A920" s="10" t="s">
        <v>16</v>
      </c>
      <c r="B920" s="20">
        <v>0.17</v>
      </c>
      <c r="C920" s="19">
        <v>8717</v>
      </c>
      <c r="D920" s="19">
        <v>207.2311689</v>
      </c>
      <c r="E920" s="23">
        <v>4.4999999999999998E-2</v>
      </c>
      <c r="F920" s="23">
        <v>3.9E-2</v>
      </c>
      <c r="G920" s="17">
        <v>0</v>
      </c>
      <c r="H920" s="17">
        <v>1</v>
      </c>
      <c r="I920" s="17">
        <v>0.27858366699999998</v>
      </c>
      <c r="J920" s="17">
        <v>0.647535482</v>
      </c>
      <c r="K920" s="17">
        <v>7.3899999999999993E-2</v>
      </c>
    </row>
    <row r="921" spans="1:11" x14ac:dyDescent="0.45">
      <c r="A921" s="10" t="s">
        <v>16</v>
      </c>
      <c r="B921" s="20">
        <v>0.18</v>
      </c>
      <c r="C921" s="19">
        <v>9195</v>
      </c>
      <c r="D921" s="19">
        <v>229.46496869999999</v>
      </c>
      <c r="E921" s="23">
        <v>4.7800000000000002E-2</v>
      </c>
      <c r="F921" s="23">
        <v>4.1300000000000003E-2</v>
      </c>
      <c r="G921" s="17">
        <v>0</v>
      </c>
      <c r="H921" s="17">
        <v>1</v>
      </c>
      <c r="I921" s="17">
        <v>0.28260573700000002</v>
      </c>
      <c r="J921" s="17">
        <v>0.64982790499999998</v>
      </c>
      <c r="K921" s="17">
        <v>6.7599999999999993E-2</v>
      </c>
    </row>
    <row r="922" spans="1:11" x14ac:dyDescent="0.45">
      <c r="A922" s="10" t="s">
        <v>16</v>
      </c>
      <c r="B922" s="20">
        <v>0.19</v>
      </c>
      <c r="C922" s="19">
        <v>9713</v>
      </c>
      <c r="D922" s="19">
        <v>254.87335949999999</v>
      </c>
      <c r="E922" s="23">
        <v>5.04E-2</v>
      </c>
      <c r="F922" s="23">
        <v>4.3700000000000003E-2</v>
      </c>
      <c r="G922" s="17">
        <v>0</v>
      </c>
      <c r="H922" s="17">
        <v>1</v>
      </c>
      <c r="I922" s="17">
        <v>0.28632034699999998</v>
      </c>
      <c r="J922" s="17">
        <v>0.65041658700000005</v>
      </c>
      <c r="K922" s="17">
        <v>6.3299999999999995E-2</v>
      </c>
    </row>
    <row r="923" spans="1:11" x14ac:dyDescent="0.45">
      <c r="A923" s="10" t="s">
        <v>16</v>
      </c>
      <c r="B923" s="20">
        <v>0.2</v>
      </c>
      <c r="C923" s="19">
        <v>10209</v>
      </c>
      <c r="D923" s="19">
        <v>280.61449920000001</v>
      </c>
      <c r="E923" s="23">
        <v>5.2999999999999999E-2</v>
      </c>
      <c r="F923" s="23">
        <v>4.5999999999999999E-2</v>
      </c>
      <c r="G923" s="17">
        <v>0</v>
      </c>
      <c r="H923" s="17">
        <v>1</v>
      </c>
      <c r="I923" s="17">
        <v>0.29067490099999999</v>
      </c>
      <c r="J923" s="17">
        <v>0.64873329599999996</v>
      </c>
      <c r="K923" s="17">
        <v>6.0600000000000001E-2</v>
      </c>
    </row>
    <row r="924" spans="1:11" x14ac:dyDescent="0.45">
      <c r="A924" s="10" t="s">
        <v>16</v>
      </c>
      <c r="B924" s="20">
        <v>0.21</v>
      </c>
      <c r="C924" s="19">
        <v>10674</v>
      </c>
      <c r="D924" s="19">
        <v>305.7345234</v>
      </c>
      <c r="E924" s="23">
        <v>5.4600000000000003E-2</v>
      </c>
      <c r="F924" s="23">
        <v>4.8300000000000003E-2</v>
      </c>
      <c r="G924" s="17">
        <v>0</v>
      </c>
      <c r="H924" s="17">
        <v>1</v>
      </c>
      <c r="I924" s="17">
        <v>0.32657261100000001</v>
      </c>
      <c r="J924" s="17">
        <v>0.61497754100000002</v>
      </c>
      <c r="K924" s="17">
        <v>5.8400000000000001E-2</v>
      </c>
    </row>
    <row r="925" spans="1:11" x14ac:dyDescent="0.45">
      <c r="A925" s="10" t="s">
        <v>16</v>
      </c>
      <c r="B925" s="20">
        <v>0.22</v>
      </c>
      <c r="C925" s="19">
        <v>11165</v>
      </c>
      <c r="D925" s="19">
        <v>332.9564489</v>
      </c>
      <c r="E925" s="23">
        <v>5.6800000000000003E-2</v>
      </c>
      <c r="F925" s="23">
        <v>5.0200000000000002E-2</v>
      </c>
      <c r="G925" s="17">
        <v>0</v>
      </c>
      <c r="H925" s="17">
        <v>1</v>
      </c>
      <c r="I925" s="17">
        <v>0.32499028299999999</v>
      </c>
      <c r="J925" s="17">
        <v>0.61696095100000004</v>
      </c>
      <c r="K925" s="17">
        <v>5.8000000000000003E-2</v>
      </c>
    </row>
    <row r="926" spans="1:11" x14ac:dyDescent="0.45">
      <c r="A926" s="10" t="s">
        <v>16</v>
      </c>
      <c r="B926" s="20">
        <v>0.23</v>
      </c>
      <c r="C926" s="19">
        <v>11757</v>
      </c>
      <c r="D926" s="19">
        <v>367.05635999999998</v>
      </c>
      <c r="E926" s="23">
        <v>5.8700000000000002E-2</v>
      </c>
      <c r="F926" s="23">
        <v>5.2600000000000001E-2</v>
      </c>
      <c r="G926" s="17">
        <v>0</v>
      </c>
      <c r="H926" s="17">
        <v>1</v>
      </c>
      <c r="I926" s="17">
        <v>0.32336620500000002</v>
      </c>
      <c r="J926" s="17">
        <v>0.62290519600000005</v>
      </c>
      <c r="K926" s="17">
        <v>5.3699999999999998E-2</v>
      </c>
    </row>
    <row r="927" spans="1:11" x14ac:dyDescent="0.45">
      <c r="A927" s="10" t="s">
        <v>16</v>
      </c>
      <c r="B927" s="20">
        <v>0.24</v>
      </c>
      <c r="C927" s="19">
        <v>12193</v>
      </c>
      <c r="D927" s="19">
        <v>393.31140260000001</v>
      </c>
      <c r="E927" s="23">
        <v>6.1499999999999999E-2</v>
      </c>
      <c r="F927" s="23">
        <v>5.4300000000000001E-2</v>
      </c>
      <c r="G927" s="17">
        <v>0</v>
      </c>
      <c r="H927" s="17">
        <v>1</v>
      </c>
      <c r="I927" s="17">
        <v>0.33161032699999998</v>
      </c>
      <c r="J927" s="17">
        <v>0.61708176800000003</v>
      </c>
      <c r="K927" s="17">
        <v>5.1299999999999998E-2</v>
      </c>
    </row>
    <row r="928" spans="1:11" x14ac:dyDescent="0.45">
      <c r="A928" s="10" t="s">
        <v>16</v>
      </c>
      <c r="B928" s="20">
        <v>0.25</v>
      </c>
      <c r="C928" s="19">
        <v>12699</v>
      </c>
      <c r="D928" s="19">
        <v>425.21121460000001</v>
      </c>
      <c r="E928" s="23">
        <v>6.4000000000000001E-2</v>
      </c>
      <c r="F928" s="23">
        <v>5.6399999999999999E-2</v>
      </c>
      <c r="G928" s="17">
        <v>0</v>
      </c>
      <c r="H928" s="17">
        <v>1</v>
      </c>
      <c r="I928" s="17">
        <v>0.34330655100000002</v>
      </c>
      <c r="J928" s="17">
        <v>0.60727416099999998</v>
      </c>
      <c r="K928" s="17">
        <v>4.9399999999999999E-2</v>
      </c>
    </row>
    <row r="929" spans="1:11" x14ac:dyDescent="0.45">
      <c r="A929" s="10" t="s">
        <v>16</v>
      </c>
      <c r="B929" s="20">
        <v>0.26</v>
      </c>
      <c r="C929" s="19">
        <v>13202</v>
      </c>
      <c r="D929" s="19">
        <v>457.99083569999999</v>
      </c>
      <c r="E929" s="23">
        <v>6.7299999999999999E-2</v>
      </c>
      <c r="F929" s="23">
        <v>5.8299999999999998E-2</v>
      </c>
      <c r="G929" s="17">
        <v>0</v>
      </c>
      <c r="H929" s="17">
        <v>1</v>
      </c>
      <c r="I929" s="17">
        <v>0.34751659099999999</v>
      </c>
      <c r="J929" s="17">
        <v>0.601972968</v>
      </c>
      <c r="K929" s="17">
        <v>5.0500000000000003E-2</v>
      </c>
    </row>
    <row r="930" spans="1:11" x14ac:dyDescent="0.45">
      <c r="A930" s="10" t="s">
        <v>16</v>
      </c>
      <c r="B930" s="20">
        <v>0.27</v>
      </c>
      <c r="C930" s="19">
        <v>13691</v>
      </c>
      <c r="D930" s="19">
        <v>491.75057020000003</v>
      </c>
      <c r="E930" s="23">
        <v>7.0800000000000002E-2</v>
      </c>
      <c r="F930" s="23">
        <v>6.0600000000000001E-2</v>
      </c>
      <c r="G930" s="17">
        <v>0</v>
      </c>
      <c r="H930" s="17">
        <v>1</v>
      </c>
      <c r="I930" s="17">
        <v>0.36827906199999999</v>
      </c>
      <c r="J930" s="17">
        <v>0.58429731500000004</v>
      </c>
      <c r="K930" s="17">
        <v>4.7399999999999998E-2</v>
      </c>
    </row>
    <row r="931" spans="1:11" x14ac:dyDescent="0.45">
      <c r="A931" s="10" t="s">
        <v>16</v>
      </c>
      <c r="B931" s="20">
        <v>0.28000000000000003</v>
      </c>
      <c r="C931" s="19">
        <v>14243</v>
      </c>
      <c r="D931" s="19">
        <v>531.76098249999995</v>
      </c>
      <c r="E931" s="23">
        <v>7.4700000000000003E-2</v>
      </c>
      <c r="F931" s="23">
        <v>6.3100000000000003E-2</v>
      </c>
      <c r="G931" s="17">
        <v>0</v>
      </c>
      <c r="H931" s="17">
        <v>1</v>
      </c>
      <c r="I931" s="17">
        <v>0.38862504399999998</v>
      </c>
      <c r="J931" s="17">
        <v>0.563985921</v>
      </c>
      <c r="K931" s="17">
        <v>4.7399999999999998E-2</v>
      </c>
    </row>
    <row r="932" spans="1:11" x14ac:dyDescent="0.45">
      <c r="A932" s="10" t="s">
        <v>16</v>
      </c>
      <c r="B932" s="20">
        <v>0.28999999999999998</v>
      </c>
      <c r="C932" s="19">
        <v>14745</v>
      </c>
      <c r="D932" s="19">
        <v>570.11887060000004</v>
      </c>
      <c r="E932" s="23">
        <v>7.8899999999999998E-2</v>
      </c>
      <c r="F932" s="23">
        <v>6.5699999999999995E-2</v>
      </c>
      <c r="G932" s="17">
        <v>0</v>
      </c>
      <c r="H932" s="17">
        <v>1</v>
      </c>
      <c r="I932" s="17">
        <v>0.39369105199999999</v>
      </c>
      <c r="J932" s="17">
        <v>0.56119168200000002</v>
      </c>
      <c r="K932" s="17">
        <v>4.5100000000000001E-2</v>
      </c>
    </row>
    <row r="933" spans="1:11" x14ac:dyDescent="0.45">
      <c r="A933" s="10" t="s">
        <v>16</v>
      </c>
      <c r="B933" s="20">
        <v>0.3</v>
      </c>
      <c r="C933" s="19">
        <v>15193</v>
      </c>
      <c r="D933" s="19">
        <v>606.49068420000003</v>
      </c>
      <c r="E933" s="23">
        <v>8.3299999999999999E-2</v>
      </c>
      <c r="F933" s="23">
        <v>6.7699999999999996E-2</v>
      </c>
      <c r="G933" s="17">
        <v>0</v>
      </c>
      <c r="H933" s="17">
        <v>1</v>
      </c>
      <c r="I933" s="17">
        <v>0.41253029200000002</v>
      </c>
      <c r="J933" s="17">
        <v>0.54486955599999998</v>
      </c>
      <c r="K933" s="17">
        <v>4.2599999999999999E-2</v>
      </c>
    </row>
    <row r="934" spans="1:11" x14ac:dyDescent="0.45">
      <c r="A934" s="10" t="s">
        <v>16</v>
      </c>
      <c r="B934" s="20">
        <v>0.31</v>
      </c>
      <c r="C934" s="19">
        <v>15691</v>
      </c>
      <c r="D934" s="19">
        <v>648.88592389999997</v>
      </c>
      <c r="E934" s="23">
        <v>8.6999999999999994E-2</v>
      </c>
      <c r="F934" s="23">
        <v>7.1400000000000005E-2</v>
      </c>
      <c r="G934" s="17">
        <v>0</v>
      </c>
      <c r="H934" s="17">
        <v>1</v>
      </c>
      <c r="I934" s="17">
        <v>0.43055059299999998</v>
      </c>
      <c r="J934" s="17">
        <v>0.52894139500000004</v>
      </c>
      <c r="K934" s="17">
        <v>4.0500000000000001E-2</v>
      </c>
    </row>
    <row r="935" spans="1:11" x14ac:dyDescent="0.45">
      <c r="A935" s="10" t="s">
        <v>16</v>
      </c>
      <c r="B935" s="20">
        <v>0.32</v>
      </c>
      <c r="C935" s="19">
        <v>16164</v>
      </c>
      <c r="D935" s="19">
        <v>690.96242010000003</v>
      </c>
      <c r="E935" s="23">
        <v>9.0700000000000003E-2</v>
      </c>
      <c r="F935" s="23">
        <v>7.4499999999999997E-2</v>
      </c>
      <c r="G935" s="17">
        <v>0</v>
      </c>
      <c r="H935" s="17">
        <v>1</v>
      </c>
      <c r="I935" s="17">
        <v>0.43166607699999998</v>
      </c>
      <c r="J935" s="17">
        <v>0.52910892600000003</v>
      </c>
      <c r="K935" s="17">
        <v>3.9199999999999999E-2</v>
      </c>
    </row>
    <row r="936" spans="1:11" x14ac:dyDescent="0.45">
      <c r="A936" s="10" t="s">
        <v>16</v>
      </c>
      <c r="B936" s="20">
        <v>0.33</v>
      </c>
      <c r="C936" s="19">
        <v>16672</v>
      </c>
      <c r="D936" s="19">
        <v>737.94312749999995</v>
      </c>
      <c r="E936" s="23">
        <v>9.4399999999999998E-2</v>
      </c>
      <c r="F936" s="23">
        <v>7.7799999999999994E-2</v>
      </c>
      <c r="G936" s="17">
        <v>0</v>
      </c>
      <c r="H936" s="17">
        <v>1</v>
      </c>
      <c r="I936" s="17">
        <v>0.44070894700000002</v>
      </c>
      <c r="J936" s="17">
        <v>0.52163343500000003</v>
      </c>
      <c r="K936" s="17">
        <v>3.7699999999999997E-2</v>
      </c>
    </row>
    <row r="937" spans="1:11" x14ac:dyDescent="0.45">
      <c r="A937" s="10" t="s">
        <v>16</v>
      </c>
      <c r="B937" s="20">
        <v>0.34</v>
      </c>
      <c r="C937" s="19">
        <v>17174</v>
      </c>
      <c r="D937" s="19">
        <v>786.43737020000003</v>
      </c>
      <c r="E937" s="23">
        <v>9.8400000000000001E-2</v>
      </c>
      <c r="F937" s="23">
        <v>8.1100000000000005E-2</v>
      </c>
      <c r="G937" s="17">
        <v>0</v>
      </c>
      <c r="H937" s="17">
        <v>1</v>
      </c>
      <c r="I937" s="17">
        <v>0.45765098900000001</v>
      </c>
      <c r="J937" s="17">
        <v>0.507144708</v>
      </c>
      <c r="K937" s="17">
        <v>3.5200000000000002E-2</v>
      </c>
    </row>
    <row r="938" spans="1:11" x14ac:dyDescent="0.45">
      <c r="A938" s="10" t="s">
        <v>16</v>
      </c>
      <c r="B938" s="20">
        <v>0.35</v>
      </c>
      <c r="C938" s="19">
        <v>17685</v>
      </c>
      <c r="D938" s="19">
        <v>837.77891680000005</v>
      </c>
      <c r="E938" s="23">
        <v>0.10241470900000001</v>
      </c>
      <c r="F938" s="23">
        <v>8.4599999999999995E-2</v>
      </c>
      <c r="G938" s="17">
        <v>0</v>
      </c>
      <c r="H938" s="17">
        <v>1</v>
      </c>
      <c r="I938" s="17">
        <v>0.479902734</v>
      </c>
      <c r="J938" s="17">
        <v>0.486847747</v>
      </c>
      <c r="K938" s="17">
        <v>3.32E-2</v>
      </c>
    </row>
    <row r="939" spans="1:11" x14ac:dyDescent="0.45">
      <c r="A939" s="10" t="s">
        <v>16</v>
      </c>
      <c r="B939" s="20">
        <v>0.36</v>
      </c>
      <c r="C939" s="19">
        <v>18177</v>
      </c>
      <c r="D939" s="19">
        <v>889.51624730000003</v>
      </c>
      <c r="E939" s="23">
        <v>0.10762211000000001</v>
      </c>
      <c r="F939" s="23">
        <v>8.8099999999999998E-2</v>
      </c>
      <c r="G939" s="17">
        <v>0</v>
      </c>
      <c r="H939" s="17">
        <v>1</v>
      </c>
      <c r="I939" s="17">
        <v>0.49481259500000002</v>
      </c>
      <c r="J939" s="17">
        <v>0.47379173899999999</v>
      </c>
      <c r="K939" s="17">
        <v>3.1399999999999997E-2</v>
      </c>
    </row>
    <row r="940" spans="1:11" x14ac:dyDescent="0.45">
      <c r="A940" s="10" t="s">
        <v>16</v>
      </c>
      <c r="B940" s="20">
        <v>0.37</v>
      </c>
      <c r="C940" s="19">
        <v>18684</v>
      </c>
      <c r="D940" s="19">
        <v>945.20293170000002</v>
      </c>
      <c r="E940" s="23">
        <v>0.111970906</v>
      </c>
      <c r="F940" s="23">
        <v>9.1700000000000004E-2</v>
      </c>
      <c r="G940" s="17">
        <v>0</v>
      </c>
      <c r="H940" s="17">
        <v>1</v>
      </c>
      <c r="I940" s="17">
        <v>0.51675562100000005</v>
      </c>
      <c r="J940" s="17">
        <v>0.45337053500000002</v>
      </c>
      <c r="K940" s="17">
        <v>2.9899999999999999E-2</v>
      </c>
    </row>
    <row r="941" spans="1:11" x14ac:dyDescent="0.45">
      <c r="A941" s="10" t="s">
        <v>16</v>
      </c>
      <c r="B941" s="20">
        <v>0.38</v>
      </c>
      <c r="C941" s="19">
        <v>19182</v>
      </c>
      <c r="D941" s="19">
        <v>1001.879189</v>
      </c>
      <c r="E941" s="23">
        <v>0.11629104799999999</v>
      </c>
      <c r="F941" s="23">
        <v>9.5399999999999999E-2</v>
      </c>
      <c r="G941" s="17">
        <v>0</v>
      </c>
      <c r="H941" s="17">
        <v>1</v>
      </c>
      <c r="I941" s="17">
        <v>0.53490265000000004</v>
      </c>
      <c r="J941" s="17">
        <v>0.43531630599999999</v>
      </c>
      <c r="K941" s="17">
        <v>2.98E-2</v>
      </c>
    </row>
    <row r="942" spans="1:11" x14ac:dyDescent="0.45">
      <c r="A942" s="10" t="s">
        <v>16</v>
      </c>
      <c r="B942" s="20">
        <v>0.39</v>
      </c>
      <c r="C942" s="19">
        <v>19655</v>
      </c>
      <c r="D942" s="19">
        <v>1057.7224679999999</v>
      </c>
      <c r="E942" s="23">
        <v>0.120191887</v>
      </c>
      <c r="F942" s="23">
        <v>9.9099999999999994E-2</v>
      </c>
      <c r="G942" s="17">
        <v>0</v>
      </c>
      <c r="H942" s="17">
        <v>1</v>
      </c>
      <c r="I942" s="17">
        <v>0.55482629699999997</v>
      </c>
      <c r="J942" s="17">
        <v>0.416690634</v>
      </c>
      <c r="K942" s="17">
        <v>2.8500000000000001E-2</v>
      </c>
    </row>
    <row r="943" spans="1:11" x14ac:dyDescent="0.45">
      <c r="A943" s="10" t="s">
        <v>16</v>
      </c>
      <c r="B943" s="20">
        <v>0.4</v>
      </c>
      <c r="C943" s="19">
        <v>20173</v>
      </c>
      <c r="D943" s="19">
        <v>1121.0791320000001</v>
      </c>
      <c r="E943" s="23">
        <v>0.124654033</v>
      </c>
      <c r="F943" s="23">
        <v>0.102696653</v>
      </c>
      <c r="G943" s="17">
        <v>0</v>
      </c>
      <c r="H943" s="17">
        <v>1</v>
      </c>
      <c r="I943" s="17">
        <v>0.56834570200000001</v>
      </c>
      <c r="J943" s="17">
        <v>0.404275157</v>
      </c>
      <c r="K943" s="17">
        <v>2.7400000000000001E-2</v>
      </c>
    </row>
    <row r="944" spans="1:11" x14ac:dyDescent="0.45">
      <c r="A944" s="10" t="s">
        <v>16</v>
      </c>
      <c r="B944" s="20">
        <v>0.41</v>
      </c>
      <c r="C944" s="19">
        <v>20674</v>
      </c>
      <c r="D944" s="19">
        <v>1184.8141270000001</v>
      </c>
      <c r="E944" s="23">
        <v>0.12986113099999999</v>
      </c>
      <c r="F944" s="23">
        <v>0.106348921</v>
      </c>
      <c r="G944" s="17">
        <v>0</v>
      </c>
      <c r="H944" s="17">
        <v>1</v>
      </c>
      <c r="I944" s="17">
        <v>0.58397430500000003</v>
      </c>
      <c r="J944" s="17">
        <v>0.39014916300000002</v>
      </c>
      <c r="K944" s="17">
        <v>2.5899999999999999E-2</v>
      </c>
    </row>
    <row r="945" spans="1:11" x14ac:dyDescent="0.45">
      <c r="A945" s="10" t="s">
        <v>16</v>
      </c>
      <c r="B945" s="20">
        <v>0.42</v>
      </c>
      <c r="C945" s="19">
        <v>21168</v>
      </c>
      <c r="D945" s="19">
        <v>1249.935342</v>
      </c>
      <c r="E945" s="23">
        <v>0.133754923</v>
      </c>
      <c r="F945" s="23">
        <v>0.110155003</v>
      </c>
      <c r="G945" s="17">
        <v>0</v>
      </c>
      <c r="H945" s="17">
        <v>1</v>
      </c>
      <c r="I945" s="17">
        <v>0.59132886200000001</v>
      </c>
      <c r="J945" s="17">
        <v>0.38413781200000002</v>
      </c>
      <c r="K945" s="17">
        <v>2.4500000000000001E-2</v>
      </c>
    </row>
    <row r="946" spans="1:11" x14ac:dyDescent="0.45">
      <c r="A946" s="10" t="s">
        <v>16</v>
      </c>
      <c r="B946" s="20">
        <v>0.43</v>
      </c>
      <c r="C946" s="19">
        <v>21673</v>
      </c>
      <c r="D946" s="19">
        <v>1318.3119819999999</v>
      </c>
      <c r="E946" s="23">
        <v>0.13732243599999999</v>
      </c>
      <c r="F946" s="23">
        <v>0.113806491</v>
      </c>
      <c r="G946" s="17">
        <v>0</v>
      </c>
      <c r="H946" s="17">
        <v>1</v>
      </c>
      <c r="I946" s="17">
        <v>0.60443090499999996</v>
      </c>
      <c r="J946" s="17">
        <v>0.37209558500000001</v>
      </c>
      <c r="K946" s="17">
        <v>2.35E-2</v>
      </c>
    </row>
    <row r="947" spans="1:11" x14ac:dyDescent="0.45">
      <c r="A947" s="10" t="s">
        <v>16</v>
      </c>
      <c r="B947" s="20">
        <v>0.44</v>
      </c>
      <c r="C947" s="19">
        <v>22171</v>
      </c>
      <c r="D947" s="19">
        <v>1388.3261030000001</v>
      </c>
      <c r="E947" s="23">
        <v>0.14444863499999999</v>
      </c>
      <c r="F947" s="23">
        <v>0.11765817000000001</v>
      </c>
      <c r="G947" s="17">
        <v>0</v>
      </c>
      <c r="H947" s="17">
        <v>1</v>
      </c>
      <c r="I947" s="17">
        <v>0.61669738799999996</v>
      </c>
      <c r="J947" s="17">
        <v>0.36110848800000001</v>
      </c>
      <c r="K947" s="17">
        <v>2.2200000000000001E-2</v>
      </c>
    </row>
    <row r="948" spans="1:11" x14ac:dyDescent="0.45">
      <c r="A948" s="10" t="s">
        <v>16</v>
      </c>
      <c r="B948" s="20">
        <v>0.45</v>
      </c>
      <c r="C948" s="19">
        <v>22658</v>
      </c>
      <c r="D948" s="19">
        <v>1459.9518270000001</v>
      </c>
      <c r="E948" s="23">
        <v>0.15017507799999999</v>
      </c>
      <c r="F948" s="23">
        <v>0.121641444</v>
      </c>
      <c r="G948" s="17">
        <v>0</v>
      </c>
      <c r="H948" s="17">
        <v>1</v>
      </c>
      <c r="I948" s="17">
        <v>0.62930131600000005</v>
      </c>
      <c r="J948" s="17">
        <v>0.34954803800000001</v>
      </c>
      <c r="K948" s="17">
        <v>2.12E-2</v>
      </c>
    </row>
    <row r="949" spans="1:11" x14ac:dyDescent="0.45">
      <c r="A949" s="10" t="s">
        <v>16</v>
      </c>
      <c r="B949" s="20">
        <v>0.46</v>
      </c>
      <c r="C949" s="19">
        <v>23167</v>
      </c>
      <c r="D949" s="19">
        <v>1537.6095620000001</v>
      </c>
      <c r="E949" s="23">
        <v>0.15550877900000001</v>
      </c>
      <c r="F949" s="23">
        <v>0.12577596799999999</v>
      </c>
      <c r="G949" s="17">
        <v>0</v>
      </c>
      <c r="H949" s="17">
        <v>1</v>
      </c>
      <c r="I949" s="17">
        <v>0.64509708399999999</v>
      </c>
      <c r="J949" s="17">
        <v>0.33428482199999998</v>
      </c>
      <c r="K949" s="17">
        <v>2.06E-2</v>
      </c>
    </row>
    <row r="950" spans="1:11" x14ac:dyDescent="0.45">
      <c r="A950" s="10" t="s">
        <v>16</v>
      </c>
      <c r="B950" s="20">
        <v>0.47</v>
      </c>
      <c r="C950" s="19">
        <v>23665</v>
      </c>
      <c r="D950" s="19">
        <v>1616.063578</v>
      </c>
      <c r="E950" s="23">
        <v>0.15951818000000001</v>
      </c>
      <c r="F950" s="23">
        <v>0.12999282500000001</v>
      </c>
      <c r="G950" s="17">
        <v>0</v>
      </c>
      <c r="H950" s="17">
        <v>1</v>
      </c>
      <c r="I950" s="17">
        <v>0.66023840099999997</v>
      </c>
      <c r="J950" s="17">
        <v>0.31784484800000001</v>
      </c>
      <c r="K950" s="17">
        <v>2.1899999999999999E-2</v>
      </c>
    </row>
    <row r="951" spans="1:11" x14ac:dyDescent="0.45">
      <c r="A951" s="10" t="s">
        <v>16</v>
      </c>
      <c r="B951" s="20">
        <v>0.48</v>
      </c>
      <c r="C951" s="19">
        <v>24161</v>
      </c>
      <c r="D951" s="19">
        <v>1696.637062</v>
      </c>
      <c r="E951" s="23">
        <v>0.16478358600000001</v>
      </c>
      <c r="F951" s="23">
        <v>0.13402819099999999</v>
      </c>
      <c r="G951" s="17">
        <v>0</v>
      </c>
      <c r="H951" s="17">
        <v>1</v>
      </c>
      <c r="I951" s="17">
        <v>0.67544788899999997</v>
      </c>
      <c r="J951" s="17">
        <v>0.30351219899999998</v>
      </c>
      <c r="K951" s="17">
        <v>2.1000000000000001E-2</v>
      </c>
    </row>
    <row r="952" spans="1:11" x14ac:dyDescent="0.45">
      <c r="A952" s="10" t="s">
        <v>16</v>
      </c>
      <c r="B952" s="20">
        <v>0.49</v>
      </c>
      <c r="C952" s="19">
        <v>24663</v>
      </c>
      <c r="D952" s="19">
        <v>1781.2385469999999</v>
      </c>
      <c r="E952" s="23">
        <v>0.171636172</v>
      </c>
      <c r="F952" s="23">
        <v>0.138232418</v>
      </c>
      <c r="G952" s="17">
        <v>0</v>
      </c>
      <c r="H952" s="17">
        <v>1</v>
      </c>
      <c r="I952" s="17">
        <v>0.68755435600000003</v>
      </c>
      <c r="J952" s="17">
        <v>0.29242667</v>
      </c>
      <c r="K952" s="17">
        <v>0.02</v>
      </c>
    </row>
    <row r="953" spans="1:11" x14ac:dyDescent="0.45">
      <c r="A953" s="10" t="s">
        <v>16</v>
      </c>
      <c r="B953" s="20">
        <v>0.5</v>
      </c>
      <c r="C953" s="19">
        <v>25160</v>
      </c>
      <c r="D953" s="19">
        <v>1868.057474</v>
      </c>
      <c r="E953" s="23">
        <v>0.17819985199999999</v>
      </c>
      <c r="F953" s="23">
        <v>0.14261206400000001</v>
      </c>
      <c r="G953" s="17">
        <v>0</v>
      </c>
      <c r="H953" s="17">
        <v>1</v>
      </c>
      <c r="I953" s="17">
        <v>0.69784942800000005</v>
      </c>
      <c r="J953" s="17">
        <v>0.28290987099999998</v>
      </c>
      <c r="K953" s="17">
        <v>1.9199999999999998E-2</v>
      </c>
    </row>
    <row r="954" spans="1:11" x14ac:dyDescent="0.45">
      <c r="A954" s="10" t="s">
        <v>16</v>
      </c>
      <c r="B954" s="20">
        <v>0.51</v>
      </c>
      <c r="C954" s="19">
        <v>25622</v>
      </c>
      <c r="D954" s="19">
        <v>1951.781559</v>
      </c>
      <c r="E954" s="23">
        <v>0.184895057</v>
      </c>
      <c r="F954" s="23">
        <v>0.14752442199999999</v>
      </c>
      <c r="G954" s="17">
        <v>0</v>
      </c>
      <c r="H954" s="17">
        <v>1</v>
      </c>
      <c r="I954" s="17">
        <v>0.70868519299999999</v>
      </c>
      <c r="J954" s="17">
        <v>0.272894896</v>
      </c>
      <c r="K954" s="17">
        <v>1.84E-2</v>
      </c>
    </row>
    <row r="955" spans="1:11" x14ac:dyDescent="0.45">
      <c r="A955" s="10" t="s">
        <v>16</v>
      </c>
      <c r="B955" s="20">
        <v>0.52</v>
      </c>
      <c r="C955" s="19">
        <v>26148</v>
      </c>
      <c r="D955" s="19">
        <v>2051.0995809999999</v>
      </c>
      <c r="E955" s="23">
        <v>0.19381979999999999</v>
      </c>
      <c r="F955" s="23">
        <v>0.152350969</v>
      </c>
      <c r="G955" s="17">
        <v>0</v>
      </c>
      <c r="H955" s="17">
        <v>1</v>
      </c>
      <c r="I955" s="17">
        <v>0.71784741600000002</v>
      </c>
      <c r="J955" s="17">
        <v>0.26373331999999999</v>
      </c>
      <c r="K955" s="17">
        <v>1.84E-2</v>
      </c>
    </row>
    <row r="956" spans="1:11" x14ac:dyDescent="0.45">
      <c r="A956" s="10" t="s">
        <v>16</v>
      </c>
      <c r="B956" s="20">
        <v>0.53</v>
      </c>
      <c r="C956" s="19">
        <v>26628</v>
      </c>
      <c r="D956" s="19">
        <v>2145.1263170000002</v>
      </c>
      <c r="E956" s="23">
        <v>0.198508561</v>
      </c>
      <c r="F956" s="23">
        <v>0.15734564000000001</v>
      </c>
      <c r="G956" s="17">
        <v>0</v>
      </c>
      <c r="H956" s="17">
        <v>1</v>
      </c>
      <c r="I956" s="17">
        <v>0.72793356799999998</v>
      </c>
      <c r="J956" s="17">
        <v>0.25452546100000001</v>
      </c>
      <c r="K956" s="17">
        <v>1.7500000000000002E-2</v>
      </c>
    </row>
    <row r="957" spans="1:11" x14ac:dyDescent="0.45">
      <c r="A957" s="10" t="s">
        <v>16</v>
      </c>
      <c r="B957" s="20">
        <v>0.54</v>
      </c>
      <c r="C957" s="19">
        <v>27146</v>
      </c>
      <c r="D957" s="19">
        <v>2249.555844</v>
      </c>
      <c r="E957" s="23">
        <v>0.205305504</v>
      </c>
      <c r="F957" s="23">
        <v>0.16201955000000001</v>
      </c>
      <c r="G957" s="17">
        <v>0</v>
      </c>
      <c r="H957" s="17">
        <v>1</v>
      </c>
      <c r="I957" s="17">
        <v>0.73352812099999998</v>
      </c>
      <c r="J957" s="17">
        <v>0.24966401899999999</v>
      </c>
      <c r="K957" s="17">
        <v>1.6799999999999999E-2</v>
      </c>
    </row>
    <row r="958" spans="1:11" x14ac:dyDescent="0.45">
      <c r="A958" s="10" t="s">
        <v>16</v>
      </c>
      <c r="B958" s="20">
        <v>0.55000000000000004</v>
      </c>
      <c r="C958" s="19">
        <v>27649</v>
      </c>
      <c r="D958" s="19">
        <v>2355.252516</v>
      </c>
      <c r="E958" s="23">
        <v>0.213655489</v>
      </c>
      <c r="F958" s="23">
        <v>0.16764723000000001</v>
      </c>
      <c r="G958" s="17">
        <v>0</v>
      </c>
      <c r="H958" s="17">
        <v>1</v>
      </c>
      <c r="I958" s="17">
        <v>0.739555344</v>
      </c>
      <c r="J958" s="17">
        <v>0.24344512400000001</v>
      </c>
      <c r="K958" s="17">
        <v>1.7000000000000001E-2</v>
      </c>
    </row>
    <row r="959" spans="1:11" x14ac:dyDescent="0.45">
      <c r="A959" s="10" t="s">
        <v>16</v>
      </c>
      <c r="B959" s="20">
        <v>0.56000000000000005</v>
      </c>
      <c r="C959" s="19">
        <v>28196</v>
      </c>
      <c r="D959" s="19">
        <v>2474.278937</v>
      </c>
      <c r="E959" s="23">
        <v>0.222006078</v>
      </c>
      <c r="F959" s="23">
        <v>0.173342522</v>
      </c>
      <c r="G959" s="17">
        <v>0</v>
      </c>
      <c r="H959" s="17">
        <v>1</v>
      </c>
      <c r="I959" s="17">
        <v>0.74606052899999997</v>
      </c>
      <c r="J959" s="17">
        <v>0.23757133899999999</v>
      </c>
      <c r="K959" s="17">
        <v>1.6400000000000001E-2</v>
      </c>
    </row>
    <row r="960" spans="1:11" x14ac:dyDescent="0.45">
      <c r="A960" s="10" t="s">
        <v>16</v>
      </c>
      <c r="B960" s="20">
        <v>0.56999999999999995</v>
      </c>
      <c r="C960" s="19">
        <v>28699</v>
      </c>
      <c r="D960" s="19">
        <v>2588.222311</v>
      </c>
      <c r="E960" s="23">
        <v>0.23153996099999999</v>
      </c>
      <c r="F960" s="23">
        <v>0.17915609199999999</v>
      </c>
      <c r="G960" s="17">
        <v>0</v>
      </c>
      <c r="H960" s="17">
        <v>1</v>
      </c>
      <c r="I960" s="17">
        <v>0.75497150800000001</v>
      </c>
      <c r="J960" s="17">
        <v>0.22932296399999999</v>
      </c>
      <c r="K960" s="17">
        <v>1.5699999999999999E-2</v>
      </c>
    </row>
    <row r="961" spans="1:11" x14ac:dyDescent="0.45">
      <c r="A961" s="10" t="s">
        <v>16</v>
      </c>
      <c r="B961" s="20">
        <v>0.57999999999999996</v>
      </c>
      <c r="C961" s="19">
        <v>29195</v>
      </c>
      <c r="D961" s="19">
        <v>2704.8763909999998</v>
      </c>
      <c r="E961" s="23">
        <v>0.23957115500000001</v>
      </c>
      <c r="F961" s="23">
        <v>0.18515167199999999</v>
      </c>
      <c r="G961" s="17">
        <v>0</v>
      </c>
      <c r="H961" s="17">
        <v>1</v>
      </c>
      <c r="I961" s="17">
        <v>0.76105764300000001</v>
      </c>
      <c r="J961" s="17">
        <v>0.223804371</v>
      </c>
      <c r="K961" s="17">
        <v>1.5100000000000001E-2</v>
      </c>
    </row>
    <row r="962" spans="1:11" x14ac:dyDescent="0.45">
      <c r="A962" s="10" t="s">
        <v>16</v>
      </c>
      <c r="B962" s="20">
        <v>0.59</v>
      </c>
      <c r="C962" s="19">
        <v>29686</v>
      </c>
      <c r="D962" s="19">
        <v>2823.960282</v>
      </c>
      <c r="E962" s="23">
        <v>0.245691461</v>
      </c>
      <c r="F962" s="23">
        <v>0.191130895</v>
      </c>
      <c r="G962" s="17">
        <v>0</v>
      </c>
      <c r="H962" s="17">
        <v>1</v>
      </c>
      <c r="I962" s="17">
        <v>0.76932479899999995</v>
      </c>
      <c r="J962" s="17">
        <v>0.21612019800000001</v>
      </c>
      <c r="K962" s="17">
        <v>1.46E-2</v>
      </c>
    </row>
    <row r="963" spans="1:11" x14ac:dyDescent="0.45">
      <c r="A963" s="10" t="s">
        <v>16</v>
      </c>
      <c r="B963" s="20">
        <v>0.6</v>
      </c>
      <c r="C963" s="19">
        <v>30136</v>
      </c>
      <c r="D963" s="19">
        <v>2936.3069500000001</v>
      </c>
      <c r="E963" s="23">
        <v>0.254340609</v>
      </c>
      <c r="F963" s="23">
        <v>0.19655598799999999</v>
      </c>
      <c r="G963" s="17">
        <v>0</v>
      </c>
      <c r="H963" s="17">
        <v>1</v>
      </c>
      <c r="I963" s="17">
        <v>0.77608721300000005</v>
      </c>
      <c r="J963" s="17">
        <v>0.209745919</v>
      </c>
      <c r="K963" s="17">
        <v>1.4200000000000001E-2</v>
      </c>
    </row>
    <row r="964" spans="1:11" x14ac:dyDescent="0.45">
      <c r="A964" s="10" t="s">
        <v>16</v>
      </c>
      <c r="B964" s="20">
        <v>0.61</v>
      </c>
      <c r="C964" s="19">
        <v>30642</v>
      </c>
      <c r="D964" s="19">
        <v>3067.3586519999999</v>
      </c>
      <c r="E964" s="23">
        <v>0.26512306899999999</v>
      </c>
      <c r="F964" s="23">
        <v>0.20261057399999999</v>
      </c>
      <c r="G964" s="17">
        <v>0</v>
      </c>
      <c r="H964" s="17">
        <v>1</v>
      </c>
      <c r="I964" s="17">
        <v>0.78085764000000002</v>
      </c>
      <c r="J964" s="17">
        <v>0.205469496</v>
      </c>
      <c r="K964" s="17">
        <v>1.37E-2</v>
      </c>
    </row>
    <row r="965" spans="1:11" x14ac:dyDescent="0.45">
      <c r="A965" s="10" t="s">
        <v>16</v>
      </c>
      <c r="B965" s="20">
        <v>0.62</v>
      </c>
      <c r="C965" s="19">
        <v>31138</v>
      </c>
      <c r="D965" s="19">
        <v>3201.6490979999999</v>
      </c>
      <c r="E965" s="23">
        <v>0.27575535000000001</v>
      </c>
      <c r="F965" s="23">
        <v>0.209363576</v>
      </c>
      <c r="G965" s="17">
        <v>0</v>
      </c>
      <c r="H965" s="17">
        <v>1</v>
      </c>
      <c r="I965" s="17">
        <v>0.78711078400000001</v>
      </c>
      <c r="J965" s="17">
        <v>0.19968308800000001</v>
      </c>
      <c r="K965" s="17">
        <v>1.32E-2</v>
      </c>
    </row>
    <row r="966" spans="1:11" x14ac:dyDescent="0.45">
      <c r="A966" s="10" t="s">
        <v>16</v>
      </c>
      <c r="B966" s="20">
        <v>0.63</v>
      </c>
      <c r="C966" s="19">
        <v>31623</v>
      </c>
      <c r="D966" s="19">
        <v>3338.437754</v>
      </c>
      <c r="E966" s="23">
        <v>0.28796849600000002</v>
      </c>
      <c r="F966" s="23">
        <v>0.216219154</v>
      </c>
      <c r="G966" s="17">
        <v>0</v>
      </c>
      <c r="H966" s="17">
        <v>1</v>
      </c>
      <c r="I966" s="17">
        <v>0.79341425300000001</v>
      </c>
      <c r="J966" s="17">
        <v>0.19376982100000001</v>
      </c>
      <c r="K966" s="17">
        <v>1.2800000000000001E-2</v>
      </c>
    </row>
    <row r="967" spans="1:11" x14ac:dyDescent="0.45">
      <c r="A967" s="10" t="s">
        <v>16</v>
      </c>
      <c r="B967" s="20">
        <v>0.64</v>
      </c>
      <c r="C967" s="19">
        <v>32134</v>
      </c>
      <c r="D967" s="19">
        <v>3488.3559100000002</v>
      </c>
      <c r="E967" s="23">
        <v>0.29885658799999998</v>
      </c>
      <c r="F967" s="23">
        <v>0.223470482</v>
      </c>
      <c r="G967" s="17">
        <v>0</v>
      </c>
      <c r="H967" s="17">
        <v>1</v>
      </c>
      <c r="I967" s="17">
        <v>0.79830687700000003</v>
      </c>
      <c r="J967" s="17">
        <v>0.189231128</v>
      </c>
      <c r="K967" s="17">
        <v>1.2500000000000001E-2</v>
      </c>
    </row>
    <row r="968" spans="1:11" x14ac:dyDescent="0.45">
      <c r="A968" s="10" t="s">
        <v>16</v>
      </c>
      <c r="B968" s="20">
        <v>0.65</v>
      </c>
      <c r="C968" s="19">
        <v>32633</v>
      </c>
      <c r="D968" s="19">
        <v>3641.0817969999998</v>
      </c>
      <c r="E968" s="23">
        <v>0.313930924</v>
      </c>
      <c r="F968" s="23">
        <v>0.23110667200000001</v>
      </c>
      <c r="G968" s="17">
        <v>0</v>
      </c>
      <c r="H968" s="17">
        <v>1</v>
      </c>
      <c r="I968" s="17">
        <v>0.80266190000000004</v>
      </c>
      <c r="J968" s="17">
        <v>0.18482017000000001</v>
      </c>
      <c r="K968" s="17">
        <v>1.2500000000000001E-2</v>
      </c>
    </row>
    <row r="969" spans="1:11" x14ac:dyDescent="0.45">
      <c r="A969" s="10" t="s">
        <v>16</v>
      </c>
      <c r="B969" s="20">
        <v>0.66</v>
      </c>
      <c r="C969" s="19">
        <v>33130</v>
      </c>
      <c r="D969" s="19">
        <v>3800.3892350000001</v>
      </c>
      <c r="E969" s="23">
        <v>0.32718779100000001</v>
      </c>
      <c r="F969" s="23">
        <v>0.239124381</v>
      </c>
      <c r="G969" s="17">
        <v>0</v>
      </c>
      <c r="H969" s="17">
        <v>1</v>
      </c>
      <c r="I969" s="17">
        <v>0.80636820499999995</v>
      </c>
      <c r="J969" s="17">
        <v>0.18113236299999999</v>
      </c>
      <c r="K969" s="17">
        <v>1.2500000000000001E-2</v>
      </c>
    </row>
    <row r="970" spans="1:11" x14ac:dyDescent="0.45">
      <c r="A970" s="10" t="s">
        <v>16</v>
      </c>
      <c r="B970" s="20">
        <v>0.67</v>
      </c>
      <c r="C970" s="19">
        <v>33619</v>
      </c>
      <c r="D970" s="19">
        <v>3963.4250950000001</v>
      </c>
      <c r="E970" s="23">
        <v>0.34257185400000001</v>
      </c>
      <c r="F970" s="23">
        <v>0.24733887099999999</v>
      </c>
      <c r="G970" s="17">
        <v>0</v>
      </c>
      <c r="H970" s="17">
        <v>1</v>
      </c>
      <c r="I970" s="17">
        <v>0.81226425800000002</v>
      </c>
      <c r="J970" s="17">
        <v>0.175541788</v>
      </c>
      <c r="K970" s="17">
        <v>1.2200000000000001E-2</v>
      </c>
    </row>
    <row r="971" spans="1:11" x14ac:dyDescent="0.45">
      <c r="A971" s="10" t="s">
        <v>16</v>
      </c>
      <c r="B971" s="20">
        <v>0.68</v>
      </c>
      <c r="C971" s="19">
        <v>34130</v>
      </c>
      <c r="D971" s="19">
        <v>4141.6372380000003</v>
      </c>
      <c r="E971" s="23">
        <v>0.35549088200000001</v>
      </c>
      <c r="F971" s="23">
        <v>0.25624160000000001</v>
      </c>
      <c r="G971" s="17">
        <v>0</v>
      </c>
      <c r="H971" s="17">
        <v>1</v>
      </c>
      <c r="I971" s="17">
        <v>0.81861710700000001</v>
      </c>
      <c r="J971" s="17">
        <v>0.16961846999999999</v>
      </c>
      <c r="K971" s="17">
        <v>1.18E-2</v>
      </c>
    </row>
    <row r="972" spans="1:11" x14ac:dyDescent="0.45">
      <c r="A972" s="10" t="s">
        <v>16</v>
      </c>
      <c r="B972" s="20">
        <v>0.69</v>
      </c>
      <c r="C972" s="19">
        <v>34624</v>
      </c>
      <c r="D972" s="19">
        <v>4321.1994809999997</v>
      </c>
      <c r="E972" s="23">
        <v>0.37125596599999999</v>
      </c>
      <c r="F972" s="23">
        <v>0.26531190999999998</v>
      </c>
      <c r="G972" s="17">
        <v>0</v>
      </c>
      <c r="H972" s="17">
        <v>1</v>
      </c>
      <c r="I972" s="17">
        <v>0.82498427799999996</v>
      </c>
      <c r="J972" s="17">
        <v>0.16365053700000001</v>
      </c>
      <c r="K972" s="17">
        <v>1.14E-2</v>
      </c>
    </row>
    <row r="973" spans="1:11" x14ac:dyDescent="0.45">
      <c r="A973" s="10" t="s">
        <v>16</v>
      </c>
      <c r="B973" s="20">
        <v>0.7</v>
      </c>
      <c r="C973" s="19">
        <v>35123</v>
      </c>
      <c r="D973" s="19">
        <v>4510.3822179999997</v>
      </c>
      <c r="E973" s="23">
        <v>0.38687163099999999</v>
      </c>
      <c r="F973" s="23">
        <v>0.27464634599999999</v>
      </c>
      <c r="G973" s="17">
        <v>0</v>
      </c>
      <c r="H973" s="17">
        <v>1</v>
      </c>
      <c r="I973" s="17">
        <v>0.82921655500000002</v>
      </c>
      <c r="J973" s="17">
        <v>0.15966251200000001</v>
      </c>
      <c r="K973" s="17">
        <v>1.11E-2</v>
      </c>
    </row>
    <row r="974" spans="1:11" x14ac:dyDescent="0.45">
      <c r="A974" s="10" t="s">
        <v>16</v>
      </c>
      <c r="B974" s="20">
        <v>0.71</v>
      </c>
      <c r="C974" s="19">
        <v>35624</v>
      </c>
      <c r="D974" s="19">
        <v>4709.2917189999998</v>
      </c>
      <c r="E974" s="23">
        <v>0.405522773</v>
      </c>
      <c r="F974" s="23">
        <v>0.28477155100000001</v>
      </c>
      <c r="G974" s="17">
        <v>0</v>
      </c>
      <c r="H974" s="17">
        <v>1</v>
      </c>
      <c r="I974" s="17">
        <v>0.83336598799999995</v>
      </c>
      <c r="J974" s="17">
        <v>0.155816537</v>
      </c>
      <c r="K974" s="17">
        <v>1.0800000000000001E-2</v>
      </c>
    </row>
    <row r="975" spans="1:11" x14ac:dyDescent="0.45">
      <c r="A975" s="10" t="s">
        <v>16</v>
      </c>
      <c r="B975" s="20">
        <v>0.72</v>
      </c>
      <c r="C975" s="19">
        <v>36121</v>
      </c>
      <c r="D975" s="19">
        <v>4914.3696049999999</v>
      </c>
      <c r="E975" s="23">
        <v>0.42143584099999998</v>
      </c>
      <c r="F975" s="23">
        <v>0.29505755099999997</v>
      </c>
      <c r="G975" s="17">
        <v>0</v>
      </c>
      <c r="H975" s="17">
        <v>1</v>
      </c>
      <c r="I975" s="17">
        <v>0.83881476099999996</v>
      </c>
      <c r="J975" s="17">
        <v>0.150728105</v>
      </c>
      <c r="K975" s="17">
        <v>1.0500000000000001E-2</v>
      </c>
    </row>
    <row r="976" spans="1:11" x14ac:dyDescent="0.45">
      <c r="A976" s="10" t="s">
        <v>16</v>
      </c>
      <c r="B976" s="20">
        <v>0.73</v>
      </c>
      <c r="C976" s="19">
        <v>36619</v>
      </c>
      <c r="D976" s="19">
        <v>5128.6275530000003</v>
      </c>
      <c r="E976" s="23">
        <v>0.44034882800000003</v>
      </c>
      <c r="F976" s="23">
        <v>0.30580499700000002</v>
      </c>
      <c r="G976" s="17">
        <v>0</v>
      </c>
      <c r="H976" s="17">
        <v>1</v>
      </c>
      <c r="I976" s="17">
        <v>0.84212631100000002</v>
      </c>
      <c r="J976" s="17">
        <v>0.14772780899999999</v>
      </c>
      <c r="K976" s="17">
        <v>1.01E-2</v>
      </c>
    </row>
    <row r="977" spans="1:11" x14ac:dyDescent="0.45">
      <c r="A977" s="10" t="s">
        <v>16</v>
      </c>
      <c r="B977" s="20">
        <v>0.74</v>
      </c>
      <c r="C977" s="19">
        <v>37116</v>
      </c>
      <c r="D977" s="19">
        <v>5352.509564</v>
      </c>
      <c r="E977" s="23">
        <v>0.45927093899999999</v>
      </c>
      <c r="F977" s="23">
        <v>0.31736363699999998</v>
      </c>
      <c r="G977" s="17">
        <v>0</v>
      </c>
      <c r="H977" s="17">
        <v>1</v>
      </c>
      <c r="I977" s="17">
        <v>0.84583352899999997</v>
      </c>
      <c r="J977" s="17">
        <v>0.14431012300000001</v>
      </c>
      <c r="K977" s="17">
        <v>9.8600000000000007E-3</v>
      </c>
    </row>
    <row r="978" spans="1:11" x14ac:dyDescent="0.45">
      <c r="A978" s="10" t="s">
        <v>16</v>
      </c>
      <c r="B978" s="20">
        <v>0.75</v>
      </c>
      <c r="C978" s="19">
        <v>37617</v>
      </c>
      <c r="D978" s="19">
        <v>5588.5732550000002</v>
      </c>
      <c r="E978" s="23">
        <v>0.483340938</v>
      </c>
      <c r="F978" s="23">
        <v>0.32953172600000002</v>
      </c>
      <c r="G978" s="17">
        <v>0</v>
      </c>
      <c r="H978" s="17">
        <v>1</v>
      </c>
      <c r="I978" s="17">
        <v>0.84965487200000001</v>
      </c>
      <c r="J978" s="17">
        <v>0.140674413</v>
      </c>
      <c r="K978" s="17">
        <v>9.6699999999999998E-3</v>
      </c>
    </row>
    <row r="979" spans="1:11" x14ac:dyDescent="0.45">
      <c r="A979" s="10" t="s">
        <v>16</v>
      </c>
      <c r="B979" s="20">
        <v>0.76</v>
      </c>
      <c r="C979" s="19">
        <v>38115</v>
      </c>
      <c r="D979" s="19">
        <v>5833.9137309999996</v>
      </c>
      <c r="E979" s="23">
        <v>0.50320957300000002</v>
      </c>
      <c r="F979" s="23">
        <v>0.34186389900000003</v>
      </c>
      <c r="G979" s="17">
        <v>0</v>
      </c>
      <c r="H979" s="17">
        <v>1</v>
      </c>
      <c r="I979" s="17">
        <v>0.852889538</v>
      </c>
      <c r="J979" s="17">
        <v>0.13774065899999999</v>
      </c>
      <c r="K979" s="17">
        <v>9.3699999999999999E-3</v>
      </c>
    </row>
    <row r="980" spans="1:11" x14ac:dyDescent="0.45">
      <c r="A980" s="10" t="s">
        <v>16</v>
      </c>
      <c r="B980" s="20">
        <v>0.77</v>
      </c>
      <c r="C980" s="19">
        <v>38611</v>
      </c>
      <c r="D980" s="19">
        <v>6089.4472320000004</v>
      </c>
      <c r="E980" s="23">
        <v>0.52995987300000003</v>
      </c>
      <c r="F980" s="23">
        <v>0.35503971200000001</v>
      </c>
      <c r="G980" s="17">
        <v>0</v>
      </c>
      <c r="H980" s="17">
        <v>1</v>
      </c>
      <c r="I980" s="17">
        <v>0.85634807000000002</v>
      </c>
      <c r="J980" s="17">
        <v>0.13441064699999999</v>
      </c>
      <c r="K980" s="17">
        <v>9.2399999999999999E-3</v>
      </c>
    </row>
    <row r="981" spans="1:11" x14ac:dyDescent="0.45">
      <c r="A981" s="10" t="s">
        <v>16</v>
      </c>
      <c r="B981" s="20">
        <v>0.78</v>
      </c>
      <c r="C981" s="19">
        <v>39112</v>
      </c>
      <c r="D981" s="19">
        <v>6363.005048</v>
      </c>
      <c r="E981" s="23">
        <v>0.561379819</v>
      </c>
      <c r="F981" s="23">
        <v>0.36924006300000001</v>
      </c>
      <c r="G981" s="17">
        <v>0</v>
      </c>
      <c r="H981" s="17">
        <v>1</v>
      </c>
      <c r="I981" s="17">
        <v>0.85975410900000004</v>
      </c>
      <c r="J981" s="17">
        <v>0.13129835500000001</v>
      </c>
      <c r="K981" s="17">
        <v>8.9499999999999996E-3</v>
      </c>
    </row>
    <row r="982" spans="1:11" x14ac:dyDescent="0.45">
      <c r="A982" s="10" t="s">
        <v>16</v>
      </c>
      <c r="B982" s="20">
        <v>0.79</v>
      </c>
      <c r="C982" s="19">
        <v>39608</v>
      </c>
      <c r="D982" s="19">
        <v>6649.7030150000001</v>
      </c>
      <c r="E982" s="23">
        <v>0.59138137700000004</v>
      </c>
      <c r="F982" s="23">
        <v>0.38429747600000003</v>
      </c>
      <c r="G982" s="17">
        <v>0</v>
      </c>
      <c r="H982" s="17">
        <v>1</v>
      </c>
      <c r="I982" s="17">
        <v>0.86322893599999995</v>
      </c>
      <c r="J982" s="17">
        <v>0.12807032300000001</v>
      </c>
      <c r="K982" s="17">
        <v>8.6999999999999994E-3</v>
      </c>
    </row>
    <row r="983" spans="1:11" x14ac:dyDescent="0.45">
      <c r="A983" s="10" t="s">
        <v>16</v>
      </c>
      <c r="B983" s="20">
        <v>0.8</v>
      </c>
      <c r="C983" s="19">
        <v>39909</v>
      </c>
      <c r="D983" s="19">
        <v>6830.2424090000004</v>
      </c>
      <c r="E983" s="23">
        <v>0.61062797400000002</v>
      </c>
      <c r="F983" s="23">
        <v>0.39333277799999999</v>
      </c>
      <c r="G983" s="17">
        <v>0</v>
      </c>
      <c r="H983" s="17">
        <v>1</v>
      </c>
      <c r="I983" s="17">
        <v>0.86521886299999995</v>
      </c>
      <c r="J983" s="17">
        <v>0.12622922</v>
      </c>
      <c r="K983" s="17">
        <v>8.5500000000000003E-3</v>
      </c>
    </row>
    <row r="984" spans="1:11" x14ac:dyDescent="0.45">
      <c r="A984" s="10" t="s">
        <v>16</v>
      </c>
      <c r="B984" s="20">
        <v>0.80100000000000005</v>
      </c>
      <c r="C984" s="19">
        <v>39959</v>
      </c>
      <c r="D984" s="19">
        <v>6860.919191</v>
      </c>
      <c r="E984" s="23">
        <v>0.61610810100000002</v>
      </c>
      <c r="F984" s="23">
        <v>0.39541407299999998</v>
      </c>
      <c r="G984" s="17">
        <v>0</v>
      </c>
      <c r="H984" s="17">
        <v>1</v>
      </c>
      <c r="I984" s="17">
        <v>0.86521568900000001</v>
      </c>
      <c r="J984" s="17">
        <v>0.126264713</v>
      </c>
      <c r="K984" s="17">
        <v>8.5199999999999998E-3</v>
      </c>
    </row>
    <row r="985" spans="1:11" x14ac:dyDescent="0.45">
      <c r="A985" s="10" t="s">
        <v>16</v>
      </c>
      <c r="B985" s="20">
        <v>0.80200000000000005</v>
      </c>
      <c r="C985" s="19">
        <v>40009</v>
      </c>
      <c r="D985" s="19">
        <v>6891.8194199999998</v>
      </c>
      <c r="E985" s="23">
        <v>0.61992144800000004</v>
      </c>
      <c r="F985" s="23">
        <v>0.39699834899999997</v>
      </c>
      <c r="G985" s="17">
        <v>0</v>
      </c>
      <c r="H985" s="17">
        <v>1</v>
      </c>
      <c r="I985" s="17">
        <v>0.86573071700000004</v>
      </c>
      <c r="J985" s="17">
        <v>0.125785902</v>
      </c>
      <c r="K985" s="17">
        <v>8.4799999999999997E-3</v>
      </c>
    </row>
    <row r="986" spans="1:11" x14ac:dyDescent="0.45">
      <c r="A986" s="10" t="s">
        <v>16</v>
      </c>
      <c r="B986" s="20">
        <v>0.80300000000000005</v>
      </c>
      <c r="C986" s="19">
        <v>40051</v>
      </c>
      <c r="D986" s="19">
        <v>6917.8992040000003</v>
      </c>
      <c r="E986" s="23">
        <v>0.62256763900000001</v>
      </c>
      <c r="F986" s="23">
        <v>0.39873054499999999</v>
      </c>
      <c r="G986" s="17">
        <v>0</v>
      </c>
      <c r="H986" s="17">
        <v>1</v>
      </c>
      <c r="I986" s="17">
        <v>0.86602368699999999</v>
      </c>
      <c r="J986" s="17">
        <v>0.12552155400000001</v>
      </c>
      <c r="K986" s="17">
        <v>8.4499999999999992E-3</v>
      </c>
    </row>
    <row r="987" spans="1:11" x14ac:dyDescent="0.45">
      <c r="A987" s="10" t="s">
        <v>16</v>
      </c>
      <c r="B987" s="20">
        <v>0.80400000000000005</v>
      </c>
      <c r="C987" s="19">
        <v>40109</v>
      </c>
      <c r="D987" s="19">
        <v>6954.1616899999999</v>
      </c>
      <c r="E987" s="23">
        <v>0.62769828999999999</v>
      </c>
      <c r="F987" s="23">
        <v>0.40014777299999998</v>
      </c>
      <c r="G987" s="17">
        <v>0</v>
      </c>
      <c r="H987" s="17">
        <v>1</v>
      </c>
      <c r="I987" s="17">
        <v>0.86637211300000005</v>
      </c>
      <c r="J987" s="17">
        <v>0.12516020899999999</v>
      </c>
      <c r="K987" s="17">
        <v>8.4700000000000001E-3</v>
      </c>
    </row>
    <row r="988" spans="1:11" x14ac:dyDescent="0.45">
      <c r="A988" s="10" t="s">
        <v>16</v>
      </c>
      <c r="B988" s="20">
        <v>0.80500000000000005</v>
      </c>
      <c r="C988" s="19">
        <v>40132</v>
      </c>
      <c r="D988" s="19">
        <v>6968.6342599999998</v>
      </c>
      <c r="E988" s="23">
        <v>0.63001532199999999</v>
      </c>
      <c r="F988" s="23">
        <v>0.40203882800000001</v>
      </c>
      <c r="G988" s="17">
        <v>0</v>
      </c>
      <c r="H988" s="17">
        <v>1</v>
      </c>
      <c r="I988" s="17">
        <v>0.86650836600000003</v>
      </c>
      <c r="J988" s="17">
        <v>0.12502621999999999</v>
      </c>
      <c r="K988" s="17">
        <v>8.4700000000000001E-3</v>
      </c>
    </row>
    <row r="989" spans="1:11" x14ac:dyDescent="0.45">
      <c r="A989" s="10" t="s">
        <v>16</v>
      </c>
      <c r="B989" s="20">
        <v>0.80600000000000005</v>
      </c>
      <c r="C989" s="19">
        <v>40208</v>
      </c>
      <c r="D989" s="19">
        <v>7016.5872479999998</v>
      </c>
      <c r="E989" s="23">
        <v>0.63218632200000002</v>
      </c>
      <c r="F989" s="23">
        <v>0.40309552999999998</v>
      </c>
      <c r="G989" s="17">
        <v>0</v>
      </c>
      <c r="H989" s="17">
        <v>1</v>
      </c>
      <c r="I989" s="17">
        <v>0.86696683500000005</v>
      </c>
      <c r="J989" s="17">
        <v>0.12459036699999999</v>
      </c>
      <c r="K989" s="17">
        <v>8.4399999999999996E-3</v>
      </c>
    </row>
    <row r="990" spans="1:11" x14ac:dyDescent="0.45">
      <c r="A990" s="10" t="s">
        <v>16</v>
      </c>
      <c r="B990" s="20">
        <v>0.80700000000000005</v>
      </c>
      <c r="C990" s="19">
        <v>40242</v>
      </c>
      <c r="D990" s="19">
        <v>7038.1024379999999</v>
      </c>
      <c r="E990" s="23">
        <v>0.63382289800000002</v>
      </c>
      <c r="F990" s="23">
        <v>0.405335787</v>
      </c>
      <c r="G990" s="17">
        <v>0</v>
      </c>
      <c r="H990" s="17">
        <v>1</v>
      </c>
      <c r="I990" s="17">
        <v>0.867197039</v>
      </c>
      <c r="J990" s="17">
        <v>0.124376272</v>
      </c>
      <c r="K990" s="17">
        <v>8.43E-3</v>
      </c>
    </row>
    <row r="991" spans="1:11" x14ac:dyDescent="0.45">
      <c r="A991" s="10" t="s">
        <v>16</v>
      </c>
      <c r="B991" s="20">
        <v>0.80800000000000005</v>
      </c>
      <c r="C991" s="19">
        <v>40292</v>
      </c>
      <c r="D991" s="19">
        <v>7069.8530490000003</v>
      </c>
      <c r="E991" s="23">
        <v>0.63587207300000004</v>
      </c>
      <c r="F991" s="23">
        <v>0.40670210099999998</v>
      </c>
      <c r="G991" s="17">
        <v>0</v>
      </c>
      <c r="H991" s="17">
        <v>1</v>
      </c>
      <c r="I991" s="17">
        <v>0.86763727400000001</v>
      </c>
      <c r="J991" s="17">
        <v>0.123965387</v>
      </c>
      <c r="K991" s="17">
        <v>8.3999999999999995E-3</v>
      </c>
    </row>
    <row r="992" spans="1:11" x14ac:dyDescent="0.45">
      <c r="A992" s="10" t="s">
        <v>16</v>
      </c>
      <c r="B992" s="20">
        <v>0.80900000000000005</v>
      </c>
      <c r="C992" s="19">
        <v>40353</v>
      </c>
      <c r="D992" s="19">
        <v>7108.8078070000001</v>
      </c>
      <c r="E992" s="23">
        <v>0.64097436100000005</v>
      </c>
      <c r="F992" s="23">
        <v>0.40843635700000003</v>
      </c>
      <c r="G992" s="17">
        <v>0</v>
      </c>
      <c r="H992" s="17">
        <v>1</v>
      </c>
      <c r="I992" s="17">
        <v>0.86793125199999999</v>
      </c>
      <c r="J992" s="17">
        <v>0.12367241800000001</v>
      </c>
      <c r="K992" s="17">
        <v>8.3999999999999995E-3</v>
      </c>
    </row>
    <row r="993" spans="1:11" x14ac:dyDescent="0.45">
      <c r="A993" s="10" t="s">
        <v>16</v>
      </c>
      <c r="B993" s="20">
        <v>0.81</v>
      </c>
      <c r="C993" s="19">
        <v>40408</v>
      </c>
      <c r="D993" s="19">
        <v>7144.161126</v>
      </c>
      <c r="E993" s="23">
        <v>0.64528118599999995</v>
      </c>
      <c r="F993" s="23">
        <v>0.410386431</v>
      </c>
      <c r="G993" s="17">
        <v>0</v>
      </c>
      <c r="H993" s="17">
        <v>1</v>
      </c>
      <c r="I993" s="17">
        <v>0.86847967000000004</v>
      </c>
      <c r="J993" s="17">
        <v>0.123159196</v>
      </c>
      <c r="K993" s="17">
        <v>8.3599999999999994E-3</v>
      </c>
    </row>
    <row r="994" spans="1:11" x14ac:dyDescent="0.45">
      <c r="A994" s="10" t="s">
        <v>16</v>
      </c>
      <c r="B994" s="20">
        <v>0.81100000000000005</v>
      </c>
      <c r="C994" s="19">
        <v>40457</v>
      </c>
      <c r="D994" s="19">
        <v>7175.9556659999998</v>
      </c>
      <c r="E994" s="23">
        <v>0.65116647500000002</v>
      </c>
      <c r="F994" s="23">
        <v>0.41187613099999998</v>
      </c>
      <c r="G994" s="17">
        <v>0</v>
      </c>
      <c r="H994" s="17">
        <v>1</v>
      </c>
      <c r="I994" s="17">
        <v>0.86846958500000004</v>
      </c>
      <c r="J994" s="17">
        <v>0.123193424</v>
      </c>
      <c r="K994" s="17">
        <v>8.3400000000000002E-3</v>
      </c>
    </row>
    <row r="995" spans="1:11" x14ac:dyDescent="0.45">
      <c r="A995" s="10" t="s">
        <v>16</v>
      </c>
      <c r="B995" s="20">
        <v>0.81200000000000006</v>
      </c>
      <c r="C995" s="19">
        <v>40506</v>
      </c>
      <c r="D995" s="19">
        <v>7207.9877150000002</v>
      </c>
      <c r="E995" s="23">
        <v>0.65515730999999999</v>
      </c>
      <c r="F995" s="23">
        <v>0.41390919500000001</v>
      </c>
      <c r="G995" s="17">
        <v>0</v>
      </c>
      <c r="H995" s="17">
        <v>1</v>
      </c>
      <c r="I995" s="17">
        <v>0.86873913199999997</v>
      </c>
      <c r="J995" s="17">
        <v>0.122951449</v>
      </c>
      <c r="K995" s="17">
        <v>8.3099999999999997E-3</v>
      </c>
    </row>
    <row r="996" spans="1:11" x14ac:dyDescent="0.45">
      <c r="A996" s="10" t="s">
        <v>16</v>
      </c>
      <c r="B996" s="20">
        <v>0.81299999999999994</v>
      </c>
      <c r="C996" s="19">
        <v>40556</v>
      </c>
      <c r="D996" s="19">
        <v>7241.010147</v>
      </c>
      <c r="E996" s="23">
        <v>0.66412414099999995</v>
      </c>
      <c r="F996" s="23">
        <v>0.41517331000000002</v>
      </c>
      <c r="G996" s="17">
        <v>0</v>
      </c>
      <c r="H996" s="17">
        <v>1</v>
      </c>
      <c r="I996" s="17">
        <v>0.86894292200000001</v>
      </c>
      <c r="J996" s="17">
        <v>0.122765599</v>
      </c>
      <c r="K996" s="17">
        <v>8.2900000000000005E-3</v>
      </c>
    </row>
    <row r="997" spans="1:11" x14ac:dyDescent="0.45">
      <c r="A997" s="10" t="s">
        <v>16</v>
      </c>
      <c r="B997" s="20">
        <v>0.81399999999999995</v>
      </c>
      <c r="C997" s="19">
        <v>40601</v>
      </c>
      <c r="D997" s="19">
        <v>7271.0027460000001</v>
      </c>
      <c r="E997" s="23">
        <v>0.66785044800000004</v>
      </c>
      <c r="F997" s="23">
        <v>0.41738688800000001</v>
      </c>
      <c r="G997" s="17">
        <v>0</v>
      </c>
      <c r="H997" s="17">
        <v>1</v>
      </c>
      <c r="I997" s="17">
        <v>0.86920396499999997</v>
      </c>
      <c r="J997" s="17">
        <v>0.122523173</v>
      </c>
      <c r="K997" s="17">
        <v>8.2699999999999996E-3</v>
      </c>
    </row>
    <row r="998" spans="1:11" x14ac:dyDescent="0.45">
      <c r="A998" s="10" t="s">
        <v>16</v>
      </c>
      <c r="B998" s="20">
        <v>0.81499999999999995</v>
      </c>
      <c r="C998" s="19">
        <v>40655</v>
      </c>
      <c r="D998" s="19">
        <v>7307.2112790000001</v>
      </c>
      <c r="E998" s="23">
        <v>0.67201902400000002</v>
      </c>
      <c r="F998" s="23">
        <v>0.41911478499999999</v>
      </c>
      <c r="G998" s="17">
        <v>0</v>
      </c>
      <c r="H998" s="17">
        <v>1</v>
      </c>
      <c r="I998" s="17">
        <v>0.86955100399999996</v>
      </c>
      <c r="J998" s="17">
        <v>0.12219637899999999</v>
      </c>
      <c r="K998" s="17">
        <v>8.2500000000000004E-3</v>
      </c>
    </row>
    <row r="999" spans="1:11" x14ac:dyDescent="0.45">
      <c r="A999" s="10" t="s">
        <v>16</v>
      </c>
      <c r="B999" s="20">
        <v>0.81599999999999995</v>
      </c>
      <c r="C999" s="19">
        <v>40707</v>
      </c>
      <c r="D999" s="19">
        <v>7342.2452549999998</v>
      </c>
      <c r="E999" s="23">
        <v>0.67568857999999998</v>
      </c>
      <c r="F999" s="23">
        <v>0.42102924800000002</v>
      </c>
      <c r="G999" s="17">
        <v>0</v>
      </c>
      <c r="H999" s="17">
        <v>1</v>
      </c>
      <c r="I999" s="17">
        <v>0.86993231800000004</v>
      </c>
      <c r="J999" s="17">
        <v>0.12175138100000001</v>
      </c>
      <c r="K999" s="17">
        <v>8.3199999999999993E-3</v>
      </c>
    </row>
    <row r="1000" spans="1:11" x14ac:dyDescent="0.45">
      <c r="A1000" s="10" t="s">
        <v>16</v>
      </c>
      <c r="B1000" s="20">
        <v>0.81699999999999995</v>
      </c>
      <c r="C1000" s="19">
        <v>40754</v>
      </c>
      <c r="D1000" s="19">
        <v>7374.1146909999998</v>
      </c>
      <c r="E1000" s="23">
        <v>0.68039128900000001</v>
      </c>
      <c r="F1000" s="23">
        <v>0.42291723399999998</v>
      </c>
      <c r="G1000" s="17">
        <v>0</v>
      </c>
      <c r="H1000" s="17">
        <v>1</v>
      </c>
      <c r="I1000" s="17">
        <v>0.87014882100000002</v>
      </c>
      <c r="J1000" s="17">
        <v>0.121543475</v>
      </c>
      <c r="K1000" s="17">
        <v>8.3099999999999997E-3</v>
      </c>
    </row>
    <row r="1001" spans="1:11" x14ac:dyDescent="0.45">
      <c r="A1001" s="10" t="s">
        <v>16</v>
      </c>
      <c r="B1001" s="20">
        <v>0.81799999999999995</v>
      </c>
      <c r="C1001" s="19">
        <v>40805</v>
      </c>
      <c r="D1001" s="19">
        <v>7408.8536780000004</v>
      </c>
      <c r="E1001" s="23">
        <v>0.68252607600000004</v>
      </c>
      <c r="F1001" s="23">
        <v>0.42463086900000002</v>
      </c>
      <c r="G1001" s="17">
        <v>0</v>
      </c>
      <c r="H1001" s="17">
        <v>1</v>
      </c>
      <c r="I1001" s="17">
        <v>0.87038692900000003</v>
      </c>
      <c r="J1001" s="17">
        <v>0.12133223</v>
      </c>
      <c r="K1001" s="17">
        <v>8.2799999999999992E-3</v>
      </c>
    </row>
    <row r="1002" spans="1:11" x14ac:dyDescent="0.45">
      <c r="A1002" s="10" t="s">
        <v>16</v>
      </c>
      <c r="B1002" s="20">
        <v>0.81899999999999995</v>
      </c>
      <c r="C1002" s="19">
        <v>40856</v>
      </c>
      <c r="D1002" s="19">
        <v>7443.7466990000003</v>
      </c>
      <c r="E1002" s="23">
        <v>0.68578892499999999</v>
      </c>
      <c r="F1002" s="23">
        <v>0.42651605999999997</v>
      </c>
      <c r="G1002" s="17">
        <v>0</v>
      </c>
      <c r="H1002" s="17">
        <v>1</v>
      </c>
      <c r="I1002" s="17">
        <v>0.87064023700000004</v>
      </c>
      <c r="J1002" s="17">
        <v>0.121104221</v>
      </c>
      <c r="K1002" s="17">
        <v>8.26E-3</v>
      </c>
    </row>
    <row r="1003" spans="1:11" x14ac:dyDescent="0.45">
      <c r="A1003" s="10" t="s">
        <v>16</v>
      </c>
      <c r="B1003" s="20">
        <v>0.82</v>
      </c>
      <c r="C1003" s="19">
        <v>40904</v>
      </c>
      <c r="D1003" s="19">
        <v>7476.6887420000003</v>
      </c>
      <c r="E1003" s="23">
        <v>0.68681439600000005</v>
      </c>
      <c r="F1003" s="23">
        <v>0.42846955599999997</v>
      </c>
      <c r="G1003" s="17">
        <v>0</v>
      </c>
      <c r="H1003" s="17">
        <v>1</v>
      </c>
      <c r="I1003" s="17">
        <v>0.87052855900000004</v>
      </c>
      <c r="J1003" s="17">
        <v>0.121233017</v>
      </c>
      <c r="K1003" s="17">
        <v>8.2400000000000008E-3</v>
      </c>
    </row>
    <row r="1004" spans="1:11" x14ac:dyDescent="0.45">
      <c r="A1004" s="10" t="s">
        <v>16</v>
      </c>
      <c r="B1004" s="20">
        <v>0.82099999999999995</v>
      </c>
      <c r="C1004" s="19">
        <v>40954</v>
      </c>
      <c r="D1004" s="19">
        <v>7511.2202550000002</v>
      </c>
      <c r="E1004" s="23">
        <v>0.69236721899999998</v>
      </c>
      <c r="F1004" s="23">
        <v>0.43017262499999998</v>
      </c>
      <c r="G1004" s="17">
        <v>0</v>
      </c>
      <c r="H1004" s="17">
        <v>1</v>
      </c>
      <c r="I1004" s="17">
        <v>0.87092946500000001</v>
      </c>
      <c r="J1004" s="17">
        <v>0.120858598</v>
      </c>
      <c r="K1004" s="17">
        <v>8.2100000000000003E-3</v>
      </c>
    </row>
    <row r="1005" spans="1:11" x14ac:dyDescent="0.45">
      <c r="A1005" s="10" t="s">
        <v>16</v>
      </c>
      <c r="B1005" s="20">
        <v>0.82199999999999995</v>
      </c>
      <c r="C1005" s="19">
        <v>41003</v>
      </c>
      <c r="D1005" s="19">
        <v>7545.1848049999999</v>
      </c>
      <c r="E1005" s="23">
        <v>0.69439129399999999</v>
      </c>
      <c r="F1005" s="23">
        <v>0.43214820300000001</v>
      </c>
      <c r="G1005" s="17">
        <v>0</v>
      </c>
      <c r="H1005" s="17">
        <v>1</v>
      </c>
      <c r="I1005" s="17">
        <v>0.87095028600000002</v>
      </c>
      <c r="J1005" s="17">
        <v>0.12087002199999999</v>
      </c>
      <c r="K1005" s="17">
        <v>8.1799999999999998E-3</v>
      </c>
    </row>
    <row r="1006" spans="1:11" x14ac:dyDescent="0.45">
      <c r="A1006" s="10" t="s">
        <v>16</v>
      </c>
      <c r="B1006" s="20">
        <v>0.82299999999999995</v>
      </c>
      <c r="C1006" s="19">
        <v>41055</v>
      </c>
      <c r="D1006" s="19">
        <v>7581.4690280000004</v>
      </c>
      <c r="E1006" s="23">
        <v>0.70129470800000004</v>
      </c>
      <c r="F1006" s="23">
        <v>0.433909871</v>
      </c>
      <c r="G1006" s="17">
        <v>0</v>
      </c>
      <c r="H1006" s="17">
        <v>1</v>
      </c>
      <c r="I1006" s="17">
        <v>0.87102211200000002</v>
      </c>
      <c r="J1006" s="17">
        <v>0.120813215</v>
      </c>
      <c r="K1006" s="17">
        <v>8.1600000000000006E-3</v>
      </c>
    </row>
    <row r="1007" spans="1:11" x14ac:dyDescent="0.45">
      <c r="A1007" s="10" t="s">
        <v>16</v>
      </c>
      <c r="B1007" s="20">
        <v>0.82399999999999995</v>
      </c>
      <c r="C1007" s="19">
        <v>41104</v>
      </c>
      <c r="D1007" s="19">
        <v>7615.8829370000003</v>
      </c>
      <c r="E1007" s="23">
        <v>0.70381851399999995</v>
      </c>
      <c r="F1007" s="23">
        <v>0.43591050199999998</v>
      </c>
      <c r="G1007" s="17">
        <v>0</v>
      </c>
      <c r="H1007" s="17">
        <v>1</v>
      </c>
      <c r="I1007" s="17">
        <v>0.87141398800000003</v>
      </c>
      <c r="J1007" s="17">
        <v>0.120426967</v>
      </c>
      <c r="K1007" s="17">
        <v>8.1600000000000006E-3</v>
      </c>
    </row>
    <row r="1008" spans="1:11" x14ac:dyDescent="0.45">
      <c r="A1008" s="10" t="s">
        <v>16</v>
      </c>
      <c r="B1008" s="20">
        <v>0.82499999999999996</v>
      </c>
      <c r="C1008" s="19">
        <v>41155</v>
      </c>
      <c r="D1008" s="19">
        <v>7651.8823110000003</v>
      </c>
      <c r="E1008" s="23">
        <v>0.70800948799999996</v>
      </c>
      <c r="F1008" s="23">
        <v>0.43781666800000002</v>
      </c>
      <c r="G1008" s="17">
        <v>0</v>
      </c>
      <c r="H1008" s="17">
        <v>1</v>
      </c>
      <c r="I1008" s="17">
        <v>0.871621215</v>
      </c>
      <c r="J1008" s="17">
        <v>0.120233112</v>
      </c>
      <c r="K1008" s="17">
        <v>8.1499999999999993E-3</v>
      </c>
    </row>
    <row r="1009" spans="1:11" x14ac:dyDescent="0.45">
      <c r="A1009" s="10" t="s">
        <v>16</v>
      </c>
      <c r="B1009" s="20">
        <v>0.82599999999999996</v>
      </c>
      <c r="C1009" s="19">
        <v>41205</v>
      </c>
      <c r="D1009" s="19">
        <v>7687.3866829999997</v>
      </c>
      <c r="E1009" s="23">
        <v>0.71142664099999997</v>
      </c>
      <c r="F1009" s="23">
        <v>0.43975036000000001</v>
      </c>
      <c r="G1009" s="17">
        <v>0</v>
      </c>
      <c r="H1009" s="17">
        <v>1</v>
      </c>
      <c r="I1009" s="17">
        <v>0.87200297999999998</v>
      </c>
      <c r="J1009" s="17">
        <v>0.11988070300000001</v>
      </c>
      <c r="K1009" s="17">
        <v>8.1200000000000005E-3</v>
      </c>
    </row>
    <row r="1010" spans="1:11" x14ac:dyDescent="0.45">
      <c r="A1010" s="10" t="s">
        <v>16</v>
      </c>
      <c r="B1010" s="20">
        <v>0.82699999999999996</v>
      </c>
      <c r="C1010" s="19">
        <v>41254</v>
      </c>
      <c r="D1010" s="19">
        <v>7722.3224019999998</v>
      </c>
      <c r="E1010" s="23">
        <v>0.71429290300000003</v>
      </c>
      <c r="F1010" s="23">
        <v>0.44163655000000002</v>
      </c>
      <c r="G1010" s="17">
        <v>0</v>
      </c>
      <c r="H1010" s="17">
        <v>1</v>
      </c>
      <c r="I1010" s="17">
        <v>0.87231576099999997</v>
      </c>
      <c r="J1010" s="17">
        <v>0.119587508</v>
      </c>
      <c r="K1010" s="17">
        <v>8.0999999999999996E-3</v>
      </c>
    </row>
    <row r="1011" spans="1:11" x14ac:dyDescent="0.45">
      <c r="A1011" s="10" t="s">
        <v>16</v>
      </c>
      <c r="B1011" s="20">
        <v>0.82799999999999996</v>
      </c>
      <c r="C1011" s="19">
        <v>41303</v>
      </c>
      <c r="D1011" s="19">
        <v>7757.3514180000002</v>
      </c>
      <c r="E1011" s="23">
        <v>0.71620757800000001</v>
      </c>
      <c r="F1011" s="23">
        <v>0.44351805300000002</v>
      </c>
      <c r="G1011" s="17">
        <v>0</v>
      </c>
      <c r="H1011" s="17">
        <v>1</v>
      </c>
      <c r="I1011" s="17">
        <v>0.87268343900000001</v>
      </c>
      <c r="J1011" s="17">
        <v>0.11924666</v>
      </c>
      <c r="K1011" s="17">
        <v>8.0700000000000008E-3</v>
      </c>
    </row>
    <row r="1012" spans="1:11" x14ac:dyDescent="0.45">
      <c r="A1012" s="10" t="s">
        <v>16</v>
      </c>
      <c r="B1012" s="20">
        <v>0.82899999999999996</v>
      </c>
      <c r="C1012" s="19">
        <v>41353</v>
      </c>
      <c r="D1012" s="19">
        <v>7793.2655990000003</v>
      </c>
      <c r="E1012" s="23">
        <v>0.72098651899999999</v>
      </c>
      <c r="F1012" s="23">
        <v>0.44546711</v>
      </c>
      <c r="G1012" s="17">
        <v>0</v>
      </c>
      <c r="H1012" s="17">
        <v>1</v>
      </c>
      <c r="I1012" s="17">
        <v>0.87299075500000001</v>
      </c>
      <c r="J1012" s="17">
        <v>0.11895363</v>
      </c>
      <c r="K1012" s="17">
        <v>8.0599999999999995E-3</v>
      </c>
    </row>
    <row r="1013" spans="1:11" x14ac:dyDescent="0.45">
      <c r="A1013" s="10" t="s">
        <v>16</v>
      </c>
      <c r="B1013" s="20">
        <v>0.83</v>
      </c>
      <c r="C1013" s="19">
        <v>41404</v>
      </c>
      <c r="D1013" s="19">
        <v>7830.1797610000003</v>
      </c>
      <c r="E1013" s="23">
        <v>0.72651612799999998</v>
      </c>
      <c r="F1013" s="23">
        <v>0.44728436599999999</v>
      </c>
      <c r="G1013" s="17">
        <v>0</v>
      </c>
      <c r="H1013" s="17">
        <v>1</v>
      </c>
      <c r="I1013" s="17">
        <v>0.87336525700000001</v>
      </c>
      <c r="J1013" s="17">
        <v>0.118603216</v>
      </c>
      <c r="K1013" s="17">
        <v>8.0300000000000007E-3</v>
      </c>
    </row>
    <row r="1014" spans="1:11" x14ac:dyDescent="0.45">
      <c r="A1014" s="10" t="s">
        <v>16</v>
      </c>
      <c r="B1014" s="20">
        <v>0.83099999999999996</v>
      </c>
      <c r="C1014" s="19">
        <v>41454</v>
      </c>
      <c r="D1014" s="19">
        <v>7866.6661729999996</v>
      </c>
      <c r="E1014" s="23">
        <v>0.73193881100000002</v>
      </c>
      <c r="F1014" s="23">
        <v>0.449299275</v>
      </c>
      <c r="G1014" s="17">
        <v>0</v>
      </c>
      <c r="H1014" s="17">
        <v>1</v>
      </c>
      <c r="I1014" s="17">
        <v>0.87374560000000001</v>
      </c>
      <c r="J1014" s="17">
        <v>0.11823689900000001</v>
      </c>
      <c r="K1014" s="17">
        <v>8.0199999999999994E-3</v>
      </c>
    </row>
    <row r="1015" spans="1:11" x14ac:dyDescent="0.45">
      <c r="A1015" s="10" t="s">
        <v>16</v>
      </c>
      <c r="B1015" s="20">
        <v>0.83199999999999996</v>
      </c>
      <c r="C1015" s="19">
        <v>41491</v>
      </c>
      <c r="D1015" s="19">
        <v>7893.8062010000003</v>
      </c>
      <c r="E1015" s="23">
        <v>0.73479844100000002</v>
      </c>
      <c r="F1015" s="23">
        <v>0.45137616200000003</v>
      </c>
      <c r="G1015" s="17">
        <v>0</v>
      </c>
      <c r="H1015" s="17">
        <v>1</v>
      </c>
      <c r="I1015" s="17">
        <v>0.87386147999999997</v>
      </c>
      <c r="J1015" s="17">
        <v>0.11813655300000001</v>
      </c>
      <c r="K1015" s="17">
        <v>8.0000000000000002E-3</v>
      </c>
    </row>
    <row r="1016" spans="1:11" x14ac:dyDescent="0.45">
      <c r="A1016" s="10" t="s">
        <v>16</v>
      </c>
      <c r="B1016" s="20">
        <v>0.83299999999999996</v>
      </c>
      <c r="C1016" s="19">
        <v>41554</v>
      </c>
      <c r="D1016" s="19">
        <v>7940.2326409999996</v>
      </c>
      <c r="E1016" s="23">
        <v>0.73957333999999997</v>
      </c>
      <c r="F1016" s="23">
        <v>0.452857911</v>
      </c>
      <c r="G1016" s="17">
        <v>0</v>
      </c>
      <c r="H1016" s="17">
        <v>1</v>
      </c>
      <c r="I1016" s="17">
        <v>0.87391608099999996</v>
      </c>
      <c r="J1016" s="17">
        <v>0.11810538199999999</v>
      </c>
      <c r="K1016" s="17">
        <v>7.9799999999999992E-3</v>
      </c>
    </row>
    <row r="1017" spans="1:11" x14ac:dyDescent="0.45">
      <c r="A1017" s="10" t="s">
        <v>16</v>
      </c>
      <c r="B1017" s="20">
        <v>0.83399999999999996</v>
      </c>
      <c r="C1017" s="19">
        <v>41601</v>
      </c>
      <c r="D1017" s="19">
        <v>7975.0946009999998</v>
      </c>
      <c r="E1017" s="23">
        <v>0.74391864299999999</v>
      </c>
      <c r="F1017" s="23">
        <v>0.45539827100000002</v>
      </c>
      <c r="G1017" s="17">
        <v>0</v>
      </c>
      <c r="H1017" s="17">
        <v>1</v>
      </c>
      <c r="I1017" s="17">
        <v>0.87398709699999999</v>
      </c>
      <c r="J1017" s="17">
        <v>0.118012379</v>
      </c>
      <c r="K1017" s="17">
        <v>8.0000000000000002E-3</v>
      </c>
    </row>
    <row r="1018" spans="1:11" x14ac:dyDescent="0.45">
      <c r="A1018" s="10" t="s">
        <v>16</v>
      </c>
      <c r="B1018" s="20">
        <v>0.83499999999999996</v>
      </c>
      <c r="C1018" s="19">
        <v>41653</v>
      </c>
      <c r="D1018" s="19">
        <v>8013.9123159999999</v>
      </c>
      <c r="E1018" s="23">
        <v>0.74964597200000005</v>
      </c>
      <c r="F1018" s="23">
        <v>0.457259101</v>
      </c>
      <c r="G1018" s="17">
        <v>0</v>
      </c>
      <c r="H1018" s="17">
        <v>1</v>
      </c>
      <c r="I1018" s="17">
        <v>0.87442064100000005</v>
      </c>
      <c r="J1018" s="17">
        <v>0.11759657900000001</v>
      </c>
      <c r="K1018" s="17">
        <v>7.9799999999999992E-3</v>
      </c>
    </row>
    <row r="1019" spans="1:11" x14ac:dyDescent="0.45">
      <c r="A1019" s="10" t="s">
        <v>16</v>
      </c>
      <c r="B1019" s="20">
        <v>0.83599999999999997</v>
      </c>
      <c r="C1019" s="19">
        <v>41698</v>
      </c>
      <c r="D1019" s="19">
        <v>8047.7181819999996</v>
      </c>
      <c r="E1019" s="23">
        <v>0.75381627799999995</v>
      </c>
      <c r="F1019" s="23">
        <v>0.45934021400000002</v>
      </c>
      <c r="G1019" s="17">
        <v>0</v>
      </c>
      <c r="H1019" s="17">
        <v>1</v>
      </c>
      <c r="I1019" s="17">
        <v>0.87430968799999997</v>
      </c>
      <c r="J1019" s="17">
        <v>0.117711183</v>
      </c>
      <c r="K1019" s="17">
        <v>7.9799999999999992E-3</v>
      </c>
    </row>
    <row r="1020" spans="1:11" x14ac:dyDescent="0.45">
      <c r="A1020" s="10" t="s">
        <v>16</v>
      </c>
      <c r="B1020" s="20">
        <v>0.83699999999999997</v>
      </c>
      <c r="C1020" s="19">
        <v>41753</v>
      </c>
      <c r="D1020" s="19">
        <v>8089.2998109999999</v>
      </c>
      <c r="E1020" s="23">
        <v>0.75892409800000005</v>
      </c>
      <c r="F1020" s="23">
        <v>0.46131161799999998</v>
      </c>
      <c r="G1020" s="17">
        <v>0</v>
      </c>
      <c r="H1020" s="17">
        <v>1</v>
      </c>
      <c r="I1020" s="17">
        <v>0.87424055599999995</v>
      </c>
      <c r="J1020" s="17">
        <v>0.11779790399999999</v>
      </c>
      <c r="K1020" s="17">
        <v>7.9600000000000001E-3</v>
      </c>
    </row>
    <row r="1021" spans="1:11" x14ac:dyDescent="0.45">
      <c r="A1021" s="10" t="s">
        <v>16</v>
      </c>
      <c r="B1021" s="20">
        <v>0.83799999999999997</v>
      </c>
      <c r="C1021" s="19">
        <v>41803</v>
      </c>
      <c r="D1021" s="19">
        <v>8127.412695</v>
      </c>
      <c r="E1021" s="23">
        <v>0.76583515599999996</v>
      </c>
      <c r="F1021" s="23">
        <v>0.46354392500000002</v>
      </c>
      <c r="G1021" s="17">
        <v>0</v>
      </c>
      <c r="H1021" s="17">
        <v>1</v>
      </c>
      <c r="I1021" s="17">
        <v>0.87446310400000005</v>
      </c>
      <c r="J1021" s="17">
        <v>0.117598995</v>
      </c>
      <c r="K1021" s="17">
        <v>7.9399999999999991E-3</v>
      </c>
    </row>
    <row r="1022" spans="1:11" x14ac:dyDescent="0.45">
      <c r="A1022" s="10" t="s">
        <v>16</v>
      </c>
      <c r="B1022" s="20">
        <v>0.83899999999999997</v>
      </c>
      <c r="C1022" s="19">
        <v>41839</v>
      </c>
      <c r="D1022" s="19">
        <v>8155.0058959999997</v>
      </c>
      <c r="E1022" s="23">
        <v>0.76656931699999997</v>
      </c>
      <c r="F1022" s="23">
        <v>0.46537292499999999</v>
      </c>
      <c r="G1022" s="17">
        <v>0</v>
      </c>
      <c r="H1022" s="17">
        <v>1</v>
      </c>
      <c r="I1022" s="17">
        <v>0.87470289599999995</v>
      </c>
      <c r="J1022" s="17">
        <v>0.11737436599999999</v>
      </c>
      <c r="K1022" s="17">
        <v>7.92E-3</v>
      </c>
    </row>
    <row r="1023" spans="1:11" x14ac:dyDescent="0.45">
      <c r="A1023" s="10" t="s">
        <v>16</v>
      </c>
      <c r="B1023" s="20">
        <v>0.84</v>
      </c>
      <c r="C1023" s="19">
        <v>41900</v>
      </c>
      <c r="D1023" s="19">
        <v>8201.8106740000003</v>
      </c>
      <c r="E1023" s="23">
        <v>0.76917793499999998</v>
      </c>
      <c r="F1023" s="23">
        <v>0.46730653500000002</v>
      </c>
      <c r="G1023" s="17">
        <v>0</v>
      </c>
      <c r="H1023" s="17">
        <v>1</v>
      </c>
      <c r="I1023" s="17">
        <v>0.87446237199999999</v>
      </c>
      <c r="J1023" s="17">
        <v>0.11763230600000001</v>
      </c>
      <c r="K1023" s="17">
        <v>7.9100000000000004E-3</v>
      </c>
    </row>
    <row r="1024" spans="1:11" x14ac:dyDescent="0.45">
      <c r="A1024" s="10" t="s">
        <v>16</v>
      </c>
      <c r="B1024" s="20">
        <v>0.84099999999999997</v>
      </c>
      <c r="C1024" s="19">
        <v>41941</v>
      </c>
      <c r="D1024" s="19">
        <v>8233.441675</v>
      </c>
      <c r="E1024" s="23">
        <v>0.77432538799999995</v>
      </c>
      <c r="F1024" s="23">
        <v>0.46972167100000001</v>
      </c>
      <c r="G1024" s="17">
        <v>0</v>
      </c>
      <c r="H1024" s="17">
        <v>1</v>
      </c>
      <c r="I1024" s="17">
        <v>0.87456541700000001</v>
      </c>
      <c r="J1024" s="17">
        <v>0.11755243</v>
      </c>
      <c r="K1024" s="17">
        <v>7.8799999999999999E-3</v>
      </c>
    </row>
    <row r="1025" spans="1:11" x14ac:dyDescent="0.45">
      <c r="A1025" s="10" t="s">
        <v>16</v>
      </c>
      <c r="B1025" s="20">
        <v>0.84199999999999997</v>
      </c>
      <c r="C1025" s="19">
        <v>42000</v>
      </c>
      <c r="D1025" s="19">
        <v>8279.2728900000002</v>
      </c>
      <c r="E1025" s="23">
        <v>0.78129659699999998</v>
      </c>
      <c r="F1025" s="23">
        <v>0.47152143200000002</v>
      </c>
      <c r="G1025" s="17">
        <v>0</v>
      </c>
      <c r="H1025" s="17">
        <v>1</v>
      </c>
      <c r="I1025" s="17">
        <v>0.874652973</v>
      </c>
      <c r="J1025" s="17">
        <v>0.117489784</v>
      </c>
      <c r="K1025" s="17">
        <v>7.8600000000000007E-3</v>
      </c>
    </row>
    <row r="1026" spans="1:11" x14ac:dyDescent="0.45">
      <c r="A1026" s="10" t="s">
        <v>16</v>
      </c>
      <c r="B1026" s="20">
        <v>0.84299999999999997</v>
      </c>
      <c r="C1026" s="19">
        <v>42051</v>
      </c>
      <c r="D1026" s="19">
        <v>8319.2636450000009</v>
      </c>
      <c r="E1026" s="23">
        <v>0.78645282699999997</v>
      </c>
      <c r="F1026" s="23">
        <v>0.47391209499999998</v>
      </c>
      <c r="G1026" s="17">
        <v>0</v>
      </c>
      <c r="H1026" s="17">
        <v>1</v>
      </c>
      <c r="I1026" s="17">
        <v>0.87494419999999995</v>
      </c>
      <c r="J1026" s="17">
        <v>0.117219348</v>
      </c>
      <c r="K1026" s="17">
        <v>7.8399999999999997E-3</v>
      </c>
    </row>
    <row r="1027" spans="1:11" x14ac:dyDescent="0.45">
      <c r="A1027" s="10" t="s">
        <v>16</v>
      </c>
      <c r="B1027" s="20">
        <v>0.84399999999999997</v>
      </c>
      <c r="C1027" s="19">
        <v>42100</v>
      </c>
      <c r="D1027" s="19">
        <v>8357.9016310000006</v>
      </c>
      <c r="E1027" s="23">
        <v>0.79059079700000001</v>
      </c>
      <c r="F1027" s="23">
        <v>0.47606126599999998</v>
      </c>
      <c r="G1027" s="17">
        <v>0</v>
      </c>
      <c r="H1027" s="17">
        <v>1</v>
      </c>
      <c r="I1027" s="17">
        <v>0.87521871299999998</v>
      </c>
      <c r="J1027" s="17">
        <v>0.11695525800000001</v>
      </c>
      <c r="K1027" s="17">
        <v>7.8300000000000002E-3</v>
      </c>
    </row>
    <row r="1028" spans="1:11" x14ac:dyDescent="0.45">
      <c r="A1028" s="10" t="s">
        <v>16</v>
      </c>
      <c r="B1028" s="20">
        <v>0.84499999999999997</v>
      </c>
      <c r="C1028" s="19">
        <v>42149</v>
      </c>
      <c r="D1028" s="19">
        <v>8396.7982069999998</v>
      </c>
      <c r="E1028" s="23">
        <v>0.79567928700000001</v>
      </c>
      <c r="F1028" s="23">
        <v>0.478236787</v>
      </c>
      <c r="G1028" s="17">
        <v>0</v>
      </c>
      <c r="H1028" s="17">
        <v>1</v>
      </c>
      <c r="I1028" s="17">
        <v>0.87538264399999999</v>
      </c>
      <c r="J1028" s="17">
        <v>0.11681284</v>
      </c>
      <c r="K1028" s="17">
        <v>7.7999999999999996E-3</v>
      </c>
    </row>
    <row r="1029" spans="1:11" x14ac:dyDescent="0.45">
      <c r="A1029" s="10" t="s">
        <v>16</v>
      </c>
      <c r="B1029" s="20">
        <v>0.84599999999999997</v>
      </c>
      <c r="C1029" s="19">
        <v>42200</v>
      </c>
      <c r="D1029" s="19">
        <v>8437.4917970000006</v>
      </c>
      <c r="E1029" s="23">
        <v>0.80017221100000002</v>
      </c>
      <c r="F1029" s="23">
        <v>0.48022926599999999</v>
      </c>
      <c r="G1029" s="17">
        <v>0</v>
      </c>
      <c r="H1029" s="17">
        <v>1</v>
      </c>
      <c r="I1029" s="17">
        <v>0.87573100100000001</v>
      </c>
      <c r="J1029" s="17">
        <v>0.116482106</v>
      </c>
      <c r="K1029" s="17">
        <v>7.79E-3</v>
      </c>
    </row>
    <row r="1030" spans="1:11" x14ac:dyDescent="0.45">
      <c r="A1030" s="10" t="s">
        <v>16</v>
      </c>
      <c r="B1030" s="20">
        <v>0.84699999999999998</v>
      </c>
      <c r="C1030" s="19">
        <v>42247</v>
      </c>
      <c r="D1030" s="19">
        <v>8475.2957009999991</v>
      </c>
      <c r="E1030" s="23">
        <v>0.80772933800000002</v>
      </c>
      <c r="F1030" s="23">
        <v>0.48254856699999998</v>
      </c>
      <c r="G1030" s="17">
        <v>0</v>
      </c>
      <c r="H1030" s="17">
        <v>1</v>
      </c>
      <c r="I1030" s="17">
        <v>0.87605795799999997</v>
      </c>
      <c r="J1030" s="17">
        <v>0.116179379</v>
      </c>
      <c r="K1030" s="17">
        <v>7.7600000000000004E-3</v>
      </c>
    </row>
    <row r="1031" spans="1:11" x14ac:dyDescent="0.45">
      <c r="A1031" s="10" t="s">
        <v>16</v>
      </c>
      <c r="B1031" s="20">
        <v>0.84799999999999998</v>
      </c>
      <c r="C1031" s="19">
        <v>42300</v>
      </c>
      <c r="D1031" s="19">
        <v>8518.2681659999998</v>
      </c>
      <c r="E1031" s="23">
        <v>0.81301295399999995</v>
      </c>
      <c r="F1031" s="23">
        <v>0.48417871400000001</v>
      </c>
      <c r="G1031" s="17">
        <v>0</v>
      </c>
      <c r="H1031" s="17">
        <v>1</v>
      </c>
      <c r="I1031" s="17">
        <v>0.87623328199999995</v>
      </c>
      <c r="J1031" s="17">
        <v>0.11597484499999999</v>
      </c>
      <c r="K1031" s="17">
        <v>7.79E-3</v>
      </c>
    </row>
    <row r="1032" spans="1:11" x14ac:dyDescent="0.45">
      <c r="A1032" s="10" t="s">
        <v>16</v>
      </c>
      <c r="B1032" s="20">
        <v>0.84899999999999998</v>
      </c>
      <c r="C1032" s="19">
        <v>42351</v>
      </c>
      <c r="D1032" s="19">
        <v>8559.7609699999994</v>
      </c>
      <c r="E1032" s="23">
        <v>0.81540262600000002</v>
      </c>
      <c r="F1032" s="23">
        <v>0.48703544500000001</v>
      </c>
      <c r="G1032" s="17">
        <v>0</v>
      </c>
      <c r="H1032" s="17">
        <v>1</v>
      </c>
      <c r="I1032" s="17">
        <v>0.87691484099999994</v>
      </c>
      <c r="J1032" s="17">
        <v>0.11533745500000001</v>
      </c>
      <c r="K1032" s="17">
        <v>7.7499999999999999E-3</v>
      </c>
    </row>
    <row r="1033" spans="1:11" x14ac:dyDescent="0.45">
      <c r="A1033" s="10" t="s">
        <v>16</v>
      </c>
      <c r="B1033" s="20">
        <v>0.85</v>
      </c>
      <c r="C1033" s="19">
        <v>42390</v>
      </c>
      <c r="D1033" s="19">
        <v>8591.634806</v>
      </c>
      <c r="E1033" s="23">
        <v>0.81975670300000003</v>
      </c>
      <c r="F1033" s="23">
        <v>0.48918500399999998</v>
      </c>
      <c r="G1033" s="17">
        <v>0</v>
      </c>
      <c r="H1033" s="17">
        <v>1</v>
      </c>
      <c r="I1033" s="17">
        <v>0.87719193299999998</v>
      </c>
      <c r="J1033" s="17">
        <v>0.11508145</v>
      </c>
      <c r="K1033" s="17">
        <v>7.7299999999999999E-3</v>
      </c>
    </row>
    <row r="1034" spans="1:11" x14ac:dyDescent="0.45">
      <c r="A1034" s="10" t="s">
        <v>16</v>
      </c>
      <c r="B1034" s="20">
        <v>0.85099999999999998</v>
      </c>
      <c r="C1034" s="19">
        <v>42447</v>
      </c>
      <c r="D1034" s="19">
        <v>8638.5610710000001</v>
      </c>
      <c r="E1034" s="23">
        <v>0.82600955200000004</v>
      </c>
      <c r="F1034" s="23">
        <v>0.49119834800000001</v>
      </c>
      <c r="G1034" s="17">
        <v>0</v>
      </c>
      <c r="H1034" s="17">
        <v>1</v>
      </c>
      <c r="I1034" s="17">
        <v>0.87751390299999998</v>
      </c>
      <c r="J1034" s="17">
        <v>0.11477889400000001</v>
      </c>
      <c r="K1034" s="17">
        <v>7.7099999999999998E-3</v>
      </c>
    </row>
    <row r="1035" spans="1:11" x14ac:dyDescent="0.45">
      <c r="A1035" s="10" t="s">
        <v>16</v>
      </c>
      <c r="B1035" s="20">
        <v>0.85199999999999998</v>
      </c>
      <c r="C1035" s="19">
        <v>42500</v>
      </c>
      <c r="D1035" s="19">
        <v>8682.5030069999993</v>
      </c>
      <c r="E1035" s="23">
        <v>0.830803764</v>
      </c>
      <c r="F1035" s="23">
        <v>0.49371344700000003</v>
      </c>
      <c r="G1035" s="17">
        <v>0</v>
      </c>
      <c r="H1035" s="17">
        <v>1</v>
      </c>
      <c r="I1035" s="17">
        <v>0.87763009800000003</v>
      </c>
      <c r="J1035" s="17">
        <v>0.11465547700000001</v>
      </c>
      <c r="K1035" s="17">
        <v>7.7099999999999998E-3</v>
      </c>
    </row>
    <row r="1036" spans="1:11" x14ac:dyDescent="0.45">
      <c r="A1036" s="10" t="s">
        <v>16</v>
      </c>
      <c r="B1036" s="20">
        <v>0.85299999999999998</v>
      </c>
      <c r="C1036" s="19">
        <v>42550</v>
      </c>
      <c r="D1036" s="19">
        <v>8724.1589509999994</v>
      </c>
      <c r="E1036" s="23">
        <v>0.83575255500000001</v>
      </c>
      <c r="F1036" s="23">
        <v>0.496083263</v>
      </c>
      <c r="G1036" s="17">
        <v>0</v>
      </c>
      <c r="H1036" s="17">
        <v>1</v>
      </c>
      <c r="I1036" s="17">
        <v>0.87763071100000001</v>
      </c>
      <c r="J1036" s="17">
        <v>0.11467269400000001</v>
      </c>
      <c r="K1036" s="17">
        <v>7.7000000000000002E-3</v>
      </c>
    </row>
    <row r="1037" spans="1:11" x14ac:dyDescent="0.45">
      <c r="A1037" s="10" t="s">
        <v>16</v>
      </c>
      <c r="B1037" s="20">
        <v>0.85399999999999998</v>
      </c>
      <c r="C1037" s="19">
        <v>42599</v>
      </c>
      <c r="D1037" s="19">
        <v>8765.2001400000008</v>
      </c>
      <c r="E1037" s="23">
        <v>0.83850553500000002</v>
      </c>
      <c r="F1037" s="23">
        <v>0.49821583600000002</v>
      </c>
      <c r="G1037" s="17">
        <v>0</v>
      </c>
      <c r="H1037" s="17">
        <v>1</v>
      </c>
      <c r="I1037" s="17">
        <v>0.87807307000000001</v>
      </c>
      <c r="J1037" s="17">
        <v>0.11425941000000001</v>
      </c>
      <c r="K1037" s="17">
        <v>7.6699999999999997E-3</v>
      </c>
    </row>
    <row r="1038" spans="1:11" x14ac:dyDescent="0.45">
      <c r="A1038" s="10" t="s">
        <v>16</v>
      </c>
      <c r="B1038" s="20">
        <v>0.85499999999999998</v>
      </c>
      <c r="C1038" s="19">
        <v>42650</v>
      </c>
      <c r="D1038" s="19">
        <v>8808.2108069999995</v>
      </c>
      <c r="E1038" s="23">
        <v>0.84781952500000002</v>
      </c>
      <c r="F1038" s="23">
        <v>0.50065615900000005</v>
      </c>
      <c r="G1038" s="17">
        <v>0</v>
      </c>
      <c r="H1038" s="17">
        <v>1</v>
      </c>
      <c r="I1038" s="17">
        <v>0.87823463499999999</v>
      </c>
      <c r="J1038" s="17">
        <v>0.114097294</v>
      </c>
      <c r="K1038" s="17">
        <v>7.6699999999999997E-3</v>
      </c>
    </row>
    <row r="1039" spans="1:11" x14ac:dyDescent="0.45">
      <c r="A1039" s="10" t="s">
        <v>16</v>
      </c>
      <c r="B1039" s="20">
        <v>0.85599999999999998</v>
      </c>
      <c r="C1039" s="19">
        <v>42699</v>
      </c>
      <c r="D1039" s="19">
        <v>8849.8908240000001</v>
      </c>
      <c r="E1039" s="23">
        <v>0.85400220800000004</v>
      </c>
      <c r="F1039" s="23">
        <v>0.50273487500000003</v>
      </c>
      <c r="G1039" s="17">
        <v>0</v>
      </c>
      <c r="H1039" s="17">
        <v>1</v>
      </c>
      <c r="I1039" s="17">
        <v>0.87847270700000002</v>
      </c>
      <c r="J1039" s="17">
        <v>0.113885284</v>
      </c>
      <c r="K1039" s="17">
        <v>7.6400000000000001E-3</v>
      </c>
    </row>
    <row r="1040" spans="1:11" x14ac:dyDescent="0.45">
      <c r="A1040" s="10" t="s">
        <v>16</v>
      </c>
      <c r="B1040" s="20">
        <v>0.85699999999999998</v>
      </c>
      <c r="C1040" s="19">
        <v>42749</v>
      </c>
      <c r="D1040" s="19">
        <v>8892.7687339999993</v>
      </c>
      <c r="E1040" s="23">
        <v>0.86042808800000004</v>
      </c>
      <c r="F1040" s="23">
        <v>0.50533795500000001</v>
      </c>
      <c r="G1040" s="17">
        <v>0</v>
      </c>
      <c r="H1040" s="17">
        <v>1</v>
      </c>
      <c r="I1040" s="17">
        <v>0.87880187300000001</v>
      </c>
      <c r="J1040" s="17">
        <v>0.113552478</v>
      </c>
      <c r="K1040" s="17">
        <v>7.6499999999999997E-3</v>
      </c>
    </row>
    <row r="1041" spans="1:11" x14ac:dyDescent="0.45">
      <c r="A1041" s="10" t="s">
        <v>16</v>
      </c>
      <c r="B1041" s="20">
        <v>0.85799999999999998</v>
      </c>
      <c r="C1041" s="19">
        <v>42797</v>
      </c>
      <c r="D1041" s="19">
        <v>8934.2778469999994</v>
      </c>
      <c r="E1041" s="23">
        <v>0.86914353099999997</v>
      </c>
      <c r="F1041" s="23">
        <v>0.50770765600000001</v>
      </c>
      <c r="G1041" s="17">
        <v>0</v>
      </c>
      <c r="H1041" s="17">
        <v>1</v>
      </c>
      <c r="I1041" s="17">
        <v>0.87889185000000003</v>
      </c>
      <c r="J1041" s="17">
        <v>0.113481862</v>
      </c>
      <c r="K1041" s="17">
        <v>7.6299999999999996E-3</v>
      </c>
    </row>
    <row r="1042" spans="1:11" x14ac:dyDescent="0.45">
      <c r="A1042" s="10" t="s">
        <v>16</v>
      </c>
      <c r="B1042" s="20">
        <v>0.85899999999999999</v>
      </c>
      <c r="C1042" s="19">
        <v>42843</v>
      </c>
      <c r="D1042" s="19">
        <v>8974.4355429999996</v>
      </c>
      <c r="E1042" s="23">
        <v>0.87783378099999998</v>
      </c>
      <c r="F1042" s="23">
        <v>0.50989747900000004</v>
      </c>
      <c r="G1042" s="17">
        <v>0</v>
      </c>
      <c r="H1042" s="17">
        <v>1</v>
      </c>
      <c r="I1042" s="17">
        <v>0.87915170799999998</v>
      </c>
      <c r="J1042" s="17">
        <v>0.11324235000000001</v>
      </c>
      <c r="K1042" s="17">
        <v>7.6099999999999996E-3</v>
      </c>
    </row>
    <row r="1043" spans="1:11" x14ac:dyDescent="0.45">
      <c r="A1043" s="10" t="s">
        <v>16</v>
      </c>
      <c r="B1043" s="20">
        <v>0.86</v>
      </c>
      <c r="C1043" s="19">
        <v>42899</v>
      </c>
      <c r="D1043" s="19">
        <v>9023.778069</v>
      </c>
      <c r="E1043" s="23">
        <v>0.88499981400000005</v>
      </c>
      <c r="F1043" s="23">
        <v>0.51228682699999994</v>
      </c>
      <c r="G1043" s="17">
        <v>0</v>
      </c>
      <c r="H1043" s="17">
        <v>1</v>
      </c>
      <c r="I1043" s="17">
        <v>0.87944478800000003</v>
      </c>
      <c r="J1043" s="17">
        <v>0.112970113</v>
      </c>
      <c r="K1043" s="17">
        <v>7.5900000000000004E-3</v>
      </c>
    </row>
    <row r="1044" spans="1:11" x14ac:dyDescent="0.45">
      <c r="A1044" s="10" t="s">
        <v>16</v>
      </c>
      <c r="B1044" s="20">
        <v>0.86099999999999999</v>
      </c>
      <c r="C1044" s="19">
        <v>42949</v>
      </c>
      <c r="D1044" s="19">
        <v>9068.2262730000002</v>
      </c>
      <c r="E1044" s="23">
        <v>0.89247947000000005</v>
      </c>
      <c r="F1044" s="23">
        <v>0.51498472699999998</v>
      </c>
      <c r="G1044" s="17">
        <v>0</v>
      </c>
      <c r="H1044" s="17">
        <v>1</v>
      </c>
      <c r="I1044" s="17">
        <v>0.87980478699999998</v>
      </c>
      <c r="J1044" s="17">
        <v>0.112634659</v>
      </c>
      <c r="K1044" s="17">
        <v>7.5599999999999999E-3</v>
      </c>
    </row>
    <row r="1045" spans="1:11" x14ac:dyDescent="0.45">
      <c r="A1045" s="10" t="s">
        <v>16</v>
      </c>
      <c r="B1045" s="20">
        <v>0.86199999999999999</v>
      </c>
      <c r="C1045" s="19">
        <v>42993</v>
      </c>
      <c r="D1045" s="19">
        <v>9107.7204770000008</v>
      </c>
      <c r="E1045" s="23">
        <v>0.901378648</v>
      </c>
      <c r="F1045" s="23">
        <v>0.51748243900000002</v>
      </c>
      <c r="G1045" s="17">
        <v>0</v>
      </c>
      <c r="H1045" s="17">
        <v>1</v>
      </c>
      <c r="I1045" s="17">
        <v>0.88002055700000004</v>
      </c>
      <c r="J1045" s="17">
        <v>0.11243392100000001</v>
      </c>
      <c r="K1045" s="17">
        <v>7.5500000000000003E-3</v>
      </c>
    </row>
    <row r="1046" spans="1:11" x14ac:dyDescent="0.45">
      <c r="A1046" s="10" t="s">
        <v>16</v>
      </c>
      <c r="B1046" s="20">
        <v>0.86299999999999999</v>
      </c>
      <c r="C1046" s="19">
        <v>43047</v>
      </c>
      <c r="D1046" s="19">
        <v>9156.6915300000001</v>
      </c>
      <c r="E1046" s="23">
        <v>0.91017706700000001</v>
      </c>
      <c r="F1046" s="23">
        <v>0.51947669200000002</v>
      </c>
      <c r="G1046" s="17">
        <v>0</v>
      </c>
      <c r="H1046" s="17">
        <v>1</v>
      </c>
      <c r="I1046" s="17">
        <v>0.88036749400000003</v>
      </c>
      <c r="J1046" s="17">
        <v>0.112113827</v>
      </c>
      <c r="K1046" s="17">
        <v>7.5199999999999998E-3</v>
      </c>
    </row>
    <row r="1047" spans="1:11" x14ac:dyDescent="0.45">
      <c r="A1047" s="10" t="s">
        <v>16</v>
      </c>
      <c r="B1047" s="20">
        <v>0.86399999999999999</v>
      </c>
      <c r="C1047" s="19">
        <v>43096</v>
      </c>
      <c r="D1047" s="19">
        <v>9201.4667719999998</v>
      </c>
      <c r="E1047" s="23">
        <v>0.91641685500000003</v>
      </c>
      <c r="F1047" s="23">
        <v>0.52238635600000005</v>
      </c>
      <c r="G1047" s="17">
        <v>0</v>
      </c>
      <c r="H1047" s="17">
        <v>1</v>
      </c>
      <c r="I1047" s="17">
        <v>0.88074736799999997</v>
      </c>
      <c r="J1047" s="17">
        <v>0.111749237</v>
      </c>
      <c r="K1047" s="17">
        <v>7.4999999999999997E-3</v>
      </c>
    </row>
    <row r="1048" spans="1:11" x14ac:dyDescent="0.45">
      <c r="A1048" s="10" t="s">
        <v>16</v>
      </c>
      <c r="B1048" s="20">
        <v>0.86499999999999999</v>
      </c>
      <c r="C1048" s="19">
        <v>43145</v>
      </c>
      <c r="D1048" s="19">
        <v>9246.4889700000003</v>
      </c>
      <c r="E1048" s="23">
        <v>0.92052240600000002</v>
      </c>
      <c r="F1048" s="23">
        <v>0.52502103300000003</v>
      </c>
      <c r="G1048" s="17">
        <v>0</v>
      </c>
      <c r="H1048" s="17">
        <v>1</v>
      </c>
      <c r="I1048" s="17">
        <v>0.88116983500000001</v>
      </c>
      <c r="J1048" s="17">
        <v>0.111357469</v>
      </c>
      <c r="K1048" s="17">
        <v>7.4700000000000001E-3</v>
      </c>
    </row>
    <row r="1049" spans="1:11" x14ac:dyDescent="0.45">
      <c r="A1049" s="10" t="s">
        <v>16</v>
      </c>
      <c r="B1049" s="20">
        <v>0.86599999999999999</v>
      </c>
      <c r="C1049" s="19">
        <v>43197</v>
      </c>
      <c r="D1049" s="19">
        <v>9294.5594870000004</v>
      </c>
      <c r="E1049" s="23">
        <v>0.93036661300000001</v>
      </c>
      <c r="F1049" s="23">
        <v>0.52736234699999995</v>
      </c>
      <c r="G1049" s="17">
        <v>0</v>
      </c>
      <c r="H1049" s="17">
        <v>1</v>
      </c>
      <c r="I1049" s="17">
        <v>0.88155984899999995</v>
      </c>
      <c r="J1049" s="17">
        <v>0.110994071</v>
      </c>
      <c r="K1049" s="17">
        <v>7.45E-3</v>
      </c>
    </row>
    <row r="1050" spans="1:11" x14ac:dyDescent="0.45">
      <c r="A1050" s="10" t="s">
        <v>16</v>
      </c>
      <c r="B1050" s="20">
        <v>0.86699999999999999</v>
      </c>
      <c r="C1050" s="19">
        <v>43247</v>
      </c>
      <c r="D1050" s="19">
        <v>9341.1863140000005</v>
      </c>
      <c r="E1050" s="23">
        <v>0.93399998500000003</v>
      </c>
      <c r="F1050" s="23">
        <v>0.53026455699999997</v>
      </c>
      <c r="G1050" s="17">
        <v>0</v>
      </c>
      <c r="H1050" s="17">
        <v>1</v>
      </c>
      <c r="I1050" s="17">
        <v>0.88177333899999999</v>
      </c>
      <c r="J1050" s="17">
        <v>0.11080857099999999</v>
      </c>
      <c r="K1050" s="17">
        <v>7.4200000000000004E-3</v>
      </c>
    </row>
    <row r="1051" spans="1:11" x14ac:dyDescent="0.45">
      <c r="A1051" s="10" t="s">
        <v>16</v>
      </c>
      <c r="B1051" s="20">
        <v>0.86799999999999999</v>
      </c>
      <c r="C1051" s="19">
        <v>43293</v>
      </c>
      <c r="D1051" s="19">
        <v>9384.2635520000003</v>
      </c>
      <c r="E1051" s="23">
        <v>0.93831783800000002</v>
      </c>
      <c r="F1051" s="23">
        <v>0.53284847899999999</v>
      </c>
      <c r="G1051" s="17">
        <v>0</v>
      </c>
      <c r="H1051" s="17">
        <v>1</v>
      </c>
      <c r="I1051" s="17">
        <v>0.88208422500000006</v>
      </c>
      <c r="J1051" s="17">
        <v>0.11051915700000001</v>
      </c>
      <c r="K1051" s="17">
        <v>7.4000000000000003E-3</v>
      </c>
    </row>
    <row r="1052" spans="1:11" x14ac:dyDescent="0.45">
      <c r="A1052" s="10" t="s">
        <v>16</v>
      </c>
      <c r="B1052" s="20">
        <v>0.86899999999999999</v>
      </c>
      <c r="C1052" s="19">
        <v>43346</v>
      </c>
      <c r="D1052" s="19">
        <v>9434.1430629999995</v>
      </c>
      <c r="E1052" s="23">
        <v>0.94527898499999996</v>
      </c>
      <c r="F1052" s="23">
        <v>0.53539518500000005</v>
      </c>
      <c r="G1052" s="17">
        <v>0</v>
      </c>
      <c r="H1052" s="17">
        <v>1</v>
      </c>
      <c r="I1052" s="17">
        <v>0.88241908199999997</v>
      </c>
      <c r="J1052" s="17">
        <v>0.110195167</v>
      </c>
      <c r="K1052" s="17">
        <v>7.3899999999999999E-3</v>
      </c>
    </row>
    <row r="1053" spans="1:11" x14ac:dyDescent="0.45">
      <c r="A1053" s="10" t="s">
        <v>16</v>
      </c>
      <c r="B1053" s="20">
        <v>0.87</v>
      </c>
      <c r="C1053" s="19">
        <v>43396</v>
      </c>
      <c r="D1053" s="19">
        <v>9481.4593480000003</v>
      </c>
      <c r="E1053" s="23">
        <v>0.94835021100000005</v>
      </c>
      <c r="F1053" s="23">
        <v>0.53806852800000005</v>
      </c>
      <c r="G1053" s="17">
        <v>0</v>
      </c>
      <c r="H1053" s="17">
        <v>1</v>
      </c>
      <c r="I1053" s="17">
        <v>0.88240949999999996</v>
      </c>
      <c r="J1053" s="17">
        <v>0.110212217</v>
      </c>
      <c r="K1053" s="17">
        <v>7.3800000000000003E-3</v>
      </c>
    </row>
    <row r="1054" spans="1:11" x14ac:dyDescent="0.45">
      <c r="A1054" s="10" t="s">
        <v>16</v>
      </c>
      <c r="B1054" s="20">
        <v>0.871</v>
      </c>
      <c r="C1054" s="19">
        <v>43447</v>
      </c>
      <c r="D1054" s="19">
        <v>9530.0945279999996</v>
      </c>
      <c r="E1054" s="23">
        <v>0.958269857</v>
      </c>
      <c r="F1054" s="23">
        <v>0.54076902699999996</v>
      </c>
      <c r="G1054" s="17">
        <v>0</v>
      </c>
      <c r="H1054" s="17">
        <v>1</v>
      </c>
      <c r="I1054" s="17">
        <v>0.88271150399999998</v>
      </c>
      <c r="J1054" s="17">
        <v>0.109928337</v>
      </c>
      <c r="K1054" s="17">
        <v>7.3600000000000002E-3</v>
      </c>
    </row>
    <row r="1055" spans="1:11" x14ac:dyDescent="0.45">
      <c r="A1055" s="10" t="s">
        <v>16</v>
      </c>
      <c r="B1055" s="20">
        <v>0.872</v>
      </c>
      <c r="C1055" s="19">
        <v>43497</v>
      </c>
      <c r="D1055" s="19">
        <v>9578.1654620000008</v>
      </c>
      <c r="E1055" s="23">
        <v>0.96423999299999996</v>
      </c>
      <c r="F1055" s="23">
        <v>0.54350955499999998</v>
      </c>
      <c r="G1055" s="17">
        <v>0</v>
      </c>
      <c r="H1055" s="17">
        <v>1</v>
      </c>
      <c r="I1055" s="17">
        <v>0.88283946700000004</v>
      </c>
      <c r="J1055" s="17">
        <v>0.109809266</v>
      </c>
      <c r="K1055" s="17">
        <v>7.3499999999999998E-3</v>
      </c>
    </row>
    <row r="1056" spans="1:11" x14ac:dyDescent="0.45">
      <c r="A1056" s="10" t="s">
        <v>16</v>
      </c>
      <c r="B1056" s="20">
        <v>0.873</v>
      </c>
      <c r="C1056" s="19">
        <v>43547</v>
      </c>
      <c r="D1056" s="19">
        <v>9626.5509270000002</v>
      </c>
      <c r="E1056" s="23">
        <v>0.970265873</v>
      </c>
      <c r="F1056" s="23">
        <v>0.54623490600000002</v>
      </c>
      <c r="G1056" s="17">
        <v>0</v>
      </c>
      <c r="H1056" s="17">
        <v>1</v>
      </c>
      <c r="I1056" s="17">
        <v>0.88292989399999999</v>
      </c>
      <c r="J1056" s="17">
        <v>0.109733552</v>
      </c>
      <c r="K1056" s="17">
        <v>7.3400000000000002E-3</v>
      </c>
    </row>
    <row r="1057" spans="1:11" x14ac:dyDescent="0.45">
      <c r="A1057" s="10" t="s">
        <v>16</v>
      </c>
      <c r="B1057" s="20">
        <v>0.874</v>
      </c>
      <c r="C1057" s="19">
        <v>43596</v>
      </c>
      <c r="D1057" s="19">
        <v>9674.2734230000005</v>
      </c>
      <c r="E1057" s="23">
        <v>0.97760610699999995</v>
      </c>
      <c r="F1057" s="23">
        <v>0.54898044099999999</v>
      </c>
      <c r="G1057" s="17">
        <v>0</v>
      </c>
      <c r="H1057" s="17">
        <v>1</v>
      </c>
      <c r="I1057" s="17">
        <v>0.88313531899999997</v>
      </c>
      <c r="J1057" s="17">
        <v>0.10955467000000001</v>
      </c>
      <c r="K1057" s="17">
        <v>7.3099999999999997E-3</v>
      </c>
    </row>
    <row r="1058" spans="1:11" x14ac:dyDescent="0.45">
      <c r="A1058" s="10" t="s">
        <v>16</v>
      </c>
      <c r="B1058" s="20">
        <v>0.875</v>
      </c>
      <c r="C1058" s="19">
        <v>43646</v>
      </c>
      <c r="D1058" s="19">
        <v>9723.3406570000006</v>
      </c>
      <c r="E1058" s="23">
        <v>0.98459615499999997</v>
      </c>
      <c r="F1058" s="23">
        <v>0.55168330399999999</v>
      </c>
      <c r="G1058" s="17">
        <v>0</v>
      </c>
      <c r="H1058" s="17">
        <v>1</v>
      </c>
      <c r="I1058" s="17">
        <v>0.88340210600000002</v>
      </c>
      <c r="J1058" s="17">
        <v>0.109279084</v>
      </c>
      <c r="K1058" s="17">
        <v>7.3200000000000001E-3</v>
      </c>
    </row>
    <row r="1059" spans="1:11" x14ac:dyDescent="0.45">
      <c r="A1059" s="10" t="s">
        <v>16</v>
      </c>
      <c r="B1059" s="20">
        <v>0.876</v>
      </c>
      <c r="C1059" s="19">
        <v>43687</v>
      </c>
      <c r="D1059" s="19">
        <v>9763.8704760000001</v>
      </c>
      <c r="E1059" s="23">
        <v>0.991819479</v>
      </c>
      <c r="F1059" s="23">
        <v>0.55447042800000002</v>
      </c>
      <c r="G1059" s="17">
        <v>0</v>
      </c>
      <c r="H1059" s="17">
        <v>1</v>
      </c>
      <c r="I1059" s="17">
        <v>0.88306758799999996</v>
      </c>
      <c r="J1059" s="17">
        <v>0.109635384</v>
      </c>
      <c r="K1059" s="17">
        <v>7.3000000000000001E-3</v>
      </c>
    </row>
    <row r="1060" spans="1:11" x14ac:dyDescent="0.45">
      <c r="A1060" s="10" t="s">
        <v>16</v>
      </c>
      <c r="B1060" s="20">
        <v>0.877</v>
      </c>
      <c r="C1060" s="19">
        <v>43746</v>
      </c>
      <c r="D1060" s="19">
        <v>9822.612991</v>
      </c>
      <c r="E1060" s="23">
        <v>1.0001709510000001</v>
      </c>
      <c r="F1060" s="23">
        <v>0.55681576899999996</v>
      </c>
      <c r="G1060" s="17">
        <v>0</v>
      </c>
      <c r="H1060" s="17">
        <v>1</v>
      </c>
      <c r="I1060" s="17">
        <v>0.88332639599999996</v>
      </c>
      <c r="J1060" s="17">
        <v>0.109396994</v>
      </c>
      <c r="K1060" s="17">
        <v>7.28E-3</v>
      </c>
    </row>
    <row r="1061" spans="1:11" x14ac:dyDescent="0.45">
      <c r="A1061" s="10" t="s">
        <v>16</v>
      </c>
      <c r="B1061" s="20">
        <v>0.878</v>
      </c>
      <c r="C1061" s="19">
        <v>43796</v>
      </c>
      <c r="D1061" s="19">
        <v>9872.8585970000004</v>
      </c>
      <c r="E1061" s="23">
        <v>1.00954352</v>
      </c>
      <c r="F1061" s="23">
        <v>0.55917394200000003</v>
      </c>
      <c r="G1061" s="17">
        <v>0</v>
      </c>
      <c r="H1061" s="17">
        <v>1</v>
      </c>
      <c r="I1061" s="17">
        <v>0.88367788199999997</v>
      </c>
      <c r="J1061" s="17">
        <v>0.109071893</v>
      </c>
      <c r="K1061" s="17">
        <v>7.2500000000000004E-3</v>
      </c>
    </row>
    <row r="1062" spans="1:11" x14ac:dyDescent="0.45">
      <c r="A1062" s="10" t="s">
        <v>16</v>
      </c>
      <c r="B1062" s="20">
        <v>0.879</v>
      </c>
      <c r="C1062" s="19">
        <v>43824</v>
      </c>
      <c r="D1062" s="19">
        <v>9901.2254969999995</v>
      </c>
      <c r="E1062" s="23">
        <v>1.014216491</v>
      </c>
      <c r="F1062" s="23">
        <v>0.56296892700000001</v>
      </c>
      <c r="G1062" s="17">
        <v>0</v>
      </c>
      <c r="H1062" s="17">
        <v>1</v>
      </c>
      <c r="I1062" s="17">
        <v>0.88397316000000004</v>
      </c>
      <c r="J1062" s="17">
        <v>0.108795505</v>
      </c>
      <c r="K1062" s="17">
        <v>7.2300000000000003E-3</v>
      </c>
    </row>
    <row r="1063" spans="1:11" x14ac:dyDescent="0.45">
      <c r="A1063" s="10" t="s">
        <v>16</v>
      </c>
      <c r="B1063" s="20">
        <v>0.88</v>
      </c>
      <c r="C1063" s="19">
        <v>43892</v>
      </c>
      <c r="D1063" s="19">
        <v>9970.2916769999993</v>
      </c>
      <c r="E1063" s="23">
        <v>1.0209645119999999</v>
      </c>
      <c r="F1063" s="23">
        <v>0.56489848399999998</v>
      </c>
      <c r="G1063" s="17">
        <v>0</v>
      </c>
      <c r="H1063" s="17">
        <v>1</v>
      </c>
      <c r="I1063" s="17">
        <v>0.88400289799999998</v>
      </c>
      <c r="J1063" s="17">
        <v>0.10877418899999999</v>
      </c>
      <c r="K1063" s="17">
        <v>7.2199999999999999E-3</v>
      </c>
    </row>
    <row r="1064" spans="1:11" x14ac:dyDescent="0.45">
      <c r="A1064" s="10" t="s">
        <v>16</v>
      </c>
      <c r="B1064" s="20">
        <v>0.88100000000000001</v>
      </c>
      <c r="C1064" s="19">
        <v>43944</v>
      </c>
      <c r="D1064" s="19">
        <v>10023.58851</v>
      </c>
      <c r="E1064" s="23">
        <v>1.028274116</v>
      </c>
      <c r="F1064" s="23">
        <v>0.568221215</v>
      </c>
      <c r="G1064" s="17">
        <v>0</v>
      </c>
      <c r="H1064" s="17">
        <v>1</v>
      </c>
      <c r="I1064" s="17">
        <v>0.88406229599999997</v>
      </c>
      <c r="J1064" s="17">
        <v>0.108730016</v>
      </c>
      <c r="K1064" s="17">
        <v>7.2100000000000003E-3</v>
      </c>
    </row>
    <row r="1065" spans="1:11" x14ac:dyDescent="0.45">
      <c r="A1065" s="10" t="s">
        <v>16</v>
      </c>
      <c r="B1065" s="20">
        <v>0.88200000000000001</v>
      </c>
      <c r="C1065" s="19">
        <v>43995</v>
      </c>
      <c r="D1065" s="19">
        <v>10076.30234</v>
      </c>
      <c r="E1065" s="23">
        <v>1.037712916</v>
      </c>
      <c r="F1065" s="23">
        <v>0.57157218899999995</v>
      </c>
      <c r="G1065" s="17">
        <v>0</v>
      </c>
      <c r="H1065" s="17">
        <v>1</v>
      </c>
      <c r="I1065" s="17">
        <v>0.88439055499999997</v>
      </c>
      <c r="J1065" s="17">
        <v>0.10840274900000001</v>
      </c>
      <c r="K1065" s="17">
        <v>7.2100000000000003E-3</v>
      </c>
    </row>
    <row r="1066" spans="1:11" x14ac:dyDescent="0.45">
      <c r="A1066" s="10" t="s">
        <v>16</v>
      </c>
      <c r="B1066" s="20">
        <v>0.88300000000000001</v>
      </c>
      <c r="C1066" s="19">
        <v>44043</v>
      </c>
      <c r="D1066" s="19">
        <v>10126.477360000001</v>
      </c>
      <c r="E1066" s="23">
        <v>1.0524248940000001</v>
      </c>
      <c r="F1066" s="23">
        <v>0.57455108799999999</v>
      </c>
      <c r="G1066" s="17">
        <v>0</v>
      </c>
      <c r="H1066" s="17">
        <v>1</v>
      </c>
      <c r="I1066" s="17">
        <v>0.88454751600000003</v>
      </c>
      <c r="J1066" s="17">
        <v>0.108268002</v>
      </c>
      <c r="K1066" s="17">
        <v>7.1799999999999998E-3</v>
      </c>
    </row>
    <row r="1067" spans="1:11" x14ac:dyDescent="0.45">
      <c r="A1067" s="10" t="s">
        <v>16</v>
      </c>
      <c r="B1067" s="20">
        <v>0.88400000000000001</v>
      </c>
      <c r="C1067" s="19">
        <v>44094</v>
      </c>
      <c r="D1067" s="19">
        <v>10180.33115</v>
      </c>
      <c r="E1067" s="23">
        <v>1.0587817209999999</v>
      </c>
      <c r="F1067" s="23">
        <v>0.577354017</v>
      </c>
      <c r="G1067" s="17">
        <v>0</v>
      </c>
      <c r="H1067" s="17">
        <v>1</v>
      </c>
      <c r="I1067" s="17">
        <v>0.88455035199999998</v>
      </c>
      <c r="J1067" s="17">
        <v>0.108282317</v>
      </c>
      <c r="K1067" s="17">
        <v>7.1700000000000002E-3</v>
      </c>
    </row>
    <row r="1068" spans="1:11" x14ac:dyDescent="0.45">
      <c r="A1068" s="10" t="s">
        <v>16</v>
      </c>
      <c r="B1068" s="20">
        <v>0.88500000000000001</v>
      </c>
      <c r="C1068" s="19">
        <v>44144</v>
      </c>
      <c r="D1068" s="19">
        <v>10233.41149</v>
      </c>
      <c r="E1068" s="23">
        <v>1.0669817029999999</v>
      </c>
      <c r="F1068" s="23">
        <v>0.58053152600000002</v>
      </c>
      <c r="G1068" s="17">
        <v>0</v>
      </c>
      <c r="H1068" s="17">
        <v>1</v>
      </c>
      <c r="I1068" s="17">
        <v>0.88482778600000001</v>
      </c>
      <c r="J1068" s="17">
        <v>0.108019292</v>
      </c>
      <c r="K1068" s="17">
        <v>7.1500000000000001E-3</v>
      </c>
    </row>
    <row r="1069" spans="1:11" x14ac:dyDescent="0.45">
      <c r="A1069" s="10" t="s">
        <v>16</v>
      </c>
      <c r="B1069" s="20">
        <v>0.88600000000000001</v>
      </c>
      <c r="C1069" s="19">
        <v>44194</v>
      </c>
      <c r="D1069" s="19">
        <v>10287.02853</v>
      </c>
      <c r="E1069" s="23">
        <v>1.077086757</v>
      </c>
      <c r="F1069" s="23">
        <v>0.58354066000000004</v>
      </c>
      <c r="G1069" s="17">
        <v>0</v>
      </c>
      <c r="H1069" s="17">
        <v>1</v>
      </c>
      <c r="I1069" s="17">
        <v>0.88495585300000001</v>
      </c>
      <c r="J1069" s="17">
        <v>0.10790978499999999</v>
      </c>
      <c r="K1069" s="17">
        <v>7.1300000000000001E-3</v>
      </c>
    </row>
    <row r="1070" spans="1:11" x14ac:dyDescent="0.45">
      <c r="A1070" s="10" t="s">
        <v>16</v>
      </c>
      <c r="B1070" s="20">
        <v>0.88700000000000001</v>
      </c>
      <c r="C1070" s="19">
        <v>44242</v>
      </c>
      <c r="D1070" s="19">
        <v>10339.065860000001</v>
      </c>
      <c r="E1070" s="23">
        <v>1.089967159</v>
      </c>
      <c r="F1070" s="23">
        <v>0.58665791099999998</v>
      </c>
      <c r="G1070" s="17">
        <v>0</v>
      </c>
      <c r="H1070" s="17">
        <v>1</v>
      </c>
      <c r="I1070" s="17">
        <v>0.88522654499999998</v>
      </c>
      <c r="J1070" s="17">
        <v>0.10766163099999999</v>
      </c>
      <c r="K1070" s="17">
        <v>7.11E-3</v>
      </c>
    </row>
    <row r="1071" spans="1:11" x14ac:dyDescent="0.45">
      <c r="A1071" s="10" t="s">
        <v>16</v>
      </c>
      <c r="B1071" s="20">
        <v>0.88800000000000001</v>
      </c>
      <c r="C1071" s="19">
        <v>44294</v>
      </c>
      <c r="D1071" s="19">
        <v>10395.86306</v>
      </c>
      <c r="E1071" s="23">
        <v>1.0951327340000001</v>
      </c>
      <c r="F1071" s="23">
        <v>0.58949210200000002</v>
      </c>
      <c r="G1071" s="17">
        <v>0</v>
      </c>
      <c r="H1071" s="17">
        <v>1</v>
      </c>
      <c r="I1071" s="17">
        <v>0.885687</v>
      </c>
      <c r="J1071" s="17">
        <v>0.107230951</v>
      </c>
      <c r="K1071" s="17">
        <v>7.0800000000000004E-3</v>
      </c>
    </row>
    <row r="1072" spans="1:11" x14ac:dyDescent="0.45">
      <c r="A1072" s="10" t="s">
        <v>16</v>
      </c>
      <c r="B1072" s="20">
        <v>0.88900000000000001</v>
      </c>
      <c r="C1072" s="19">
        <v>44341</v>
      </c>
      <c r="D1072" s="19">
        <v>10447.4185</v>
      </c>
      <c r="E1072" s="23">
        <v>1.098180138</v>
      </c>
      <c r="F1072" s="23">
        <v>0.59269796600000002</v>
      </c>
      <c r="G1072" s="17">
        <v>0</v>
      </c>
      <c r="H1072" s="17">
        <v>1</v>
      </c>
      <c r="I1072" s="17">
        <v>0.88601432899999999</v>
      </c>
      <c r="J1072" s="17">
        <v>0.106924168</v>
      </c>
      <c r="K1072" s="17">
        <v>7.0600000000000003E-3</v>
      </c>
    </row>
    <row r="1073" spans="1:11" x14ac:dyDescent="0.45">
      <c r="A1073" s="10" t="s">
        <v>16</v>
      </c>
      <c r="B1073" s="20">
        <v>0.89</v>
      </c>
      <c r="C1073" s="19">
        <v>44394</v>
      </c>
      <c r="D1073" s="19">
        <v>10505.88157</v>
      </c>
      <c r="E1073" s="23">
        <v>1.1084113360000001</v>
      </c>
      <c r="F1073" s="23">
        <v>0.59590694499999997</v>
      </c>
      <c r="G1073" s="17">
        <v>0</v>
      </c>
      <c r="H1073" s="17">
        <v>1</v>
      </c>
      <c r="I1073" s="17">
        <v>0.88622856100000003</v>
      </c>
      <c r="J1073" s="17">
        <v>0.10672846699999999</v>
      </c>
      <c r="K1073" s="17">
        <v>7.0400000000000003E-3</v>
      </c>
    </row>
    <row r="1074" spans="1:11" x14ac:dyDescent="0.45">
      <c r="A1074" s="10" t="s">
        <v>16</v>
      </c>
      <c r="B1074" s="20">
        <v>0.89100000000000001</v>
      </c>
      <c r="C1074" s="19">
        <v>44443</v>
      </c>
      <c r="D1074" s="19">
        <v>10560.477940000001</v>
      </c>
      <c r="E1074" s="23">
        <v>1.121148262</v>
      </c>
      <c r="F1074" s="23">
        <v>0.59914243300000003</v>
      </c>
      <c r="G1074" s="17">
        <v>0</v>
      </c>
      <c r="H1074" s="17">
        <v>1</v>
      </c>
      <c r="I1074" s="17">
        <v>0.88630558299999995</v>
      </c>
      <c r="J1074" s="17">
        <v>0.106652488</v>
      </c>
      <c r="K1074" s="17">
        <v>7.0400000000000003E-3</v>
      </c>
    </row>
    <row r="1075" spans="1:11" x14ac:dyDescent="0.45">
      <c r="A1075" s="10" t="s">
        <v>16</v>
      </c>
      <c r="B1075" s="20">
        <v>0.89200000000000002</v>
      </c>
      <c r="C1075" s="19">
        <v>44493</v>
      </c>
      <c r="D1075" s="19">
        <v>10616.769689999999</v>
      </c>
      <c r="E1075" s="23">
        <v>1.130013755</v>
      </c>
      <c r="F1075" s="23">
        <v>0.60242568500000004</v>
      </c>
      <c r="G1075" s="17">
        <v>0</v>
      </c>
      <c r="H1075" s="17">
        <v>1</v>
      </c>
      <c r="I1075" s="17">
        <v>0.88648287999999997</v>
      </c>
      <c r="J1075" s="17">
        <v>0.10649492200000001</v>
      </c>
      <c r="K1075" s="17">
        <v>7.0200000000000002E-3</v>
      </c>
    </row>
    <row r="1076" spans="1:11" x14ac:dyDescent="0.45">
      <c r="A1076" s="10" t="s">
        <v>16</v>
      </c>
      <c r="B1076" s="20">
        <v>0.89300000000000002</v>
      </c>
      <c r="C1076" s="19">
        <v>44534</v>
      </c>
      <c r="D1076" s="19">
        <v>10663.44485</v>
      </c>
      <c r="E1076" s="23">
        <v>1.142862839</v>
      </c>
      <c r="F1076" s="23">
        <v>0.60560218899999996</v>
      </c>
      <c r="G1076" s="17">
        <v>0</v>
      </c>
      <c r="H1076" s="17">
        <v>1</v>
      </c>
      <c r="I1076" s="17">
        <v>0.88684188200000003</v>
      </c>
      <c r="J1076" s="17">
        <v>0.106151562</v>
      </c>
      <c r="K1076" s="17">
        <v>7.0099999999999997E-3</v>
      </c>
    </row>
    <row r="1077" spans="1:11" x14ac:dyDescent="0.45">
      <c r="A1077" s="10" t="s">
        <v>16</v>
      </c>
      <c r="B1077" s="20">
        <v>0.89400000000000002</v>
      </c>
      <c r="C1077" s="19">
        <v>44593</v>
      </c>
      <c r="D1077" s="19">
        <v>10730.9887</v>
      </c>
      <c r="E1077" s="23">
        <v>1.147918733</v>
      </c>
      <c r="F1077" s="23">
        <v>0.60846929599999999</v>
      </c>
      <c r="G1077" s="17">
        <v>0</v>
      </c>
      <c r="H1077" s="17">
        <v>1</v>
      </c>
      <c r="I1077" s="17">
        <v>0.88724680499999997</v>
      </c>
      <c r="J1077" s="17">
        <v>0.10577199499999999</v>
      </c>
      <c r="K1077" s="17">
        <v>6.9800000000000001E-3</v>
      </c>
    </row>
    <row r="1078" spans="1:11" x14ac:dyDescent="0.45">
      <c r="A1078" s="10" t="s">
        <v>16</v>
      </c>
      <c r="B1078" s="20">
        <v>0.89500000000000002</v>
      </c>
      <c r="C1078" s="19">
        <v>44643</v>
      </c>
      <c r="D1078" s="19">
        <v>10788.65078</v>
      </c>
      <c r="E1078" s="23">
        <v>1.156670375</v>
      </c>
      <c r="F1078" s="23">
        <v>0.61234111400000002</v>
      </c>
      <c r="G1078" s="17">
        <v>0</v>
      </c>
      <c r="H1078" s="17">
        <v>1</v>
      </c>
      <c r="I1078" s="17">
        <v>0.8873801</v>
      </c>
      <c r="J1078" s="17">
        <v>0.105644983</v>
      </c>
      <c r="K1078" s="17">
        <v>6.9699999999999996E-3</v>
      </c>
    </row>
    <row r="1079" spans="1:11" x14ac:dyDescent="0.45">
      <c r="A1079" s="10" t="s">
        <v>16</v>
      </c>
      <c r="B1079" s="20">
        <v>0.89600000000000002</v>
      </c>
      <c r="C1079" s="19">
        <v>44685</v>
      </c>
      <c r="D1079" s="19">
        <v>10837.485420000001</v>
      </c>
      <c r="E1079" s="23">
        <v>1.1670460709999999</v>
      </c>
      <c r="F1079" s="23">
        <v>0.61563249099999995</v>
      </c>
      <c r="G1079" s="17">
        <v>0</v>
      </c>
      <c r="H1079" s="17">
        <v>1</v>
      </c>
      <c r="I1079" s="17">
        <v>0.88757473499999995</v>
      </c>
      <c r="J1079" s="17">
        <v>0.10546987400000001</v>
      </c>
      <c r="K1079" s="17">
        <v>6.96E-3</v>
      </c>
    </row>
    <row r="1080" spans="1:11" x14ac:dyDescent="0.45">
      <c r="A1080" s="10" t="s">
        <v>16</v>
      </c>
      <c r="B1080" s="20">
        <v>0.89700000000000002</v>
      </c>
      <c r="C1080" s="19">
        <v>44739</v>
      </c>
      <c r="D1080" s="19">
        <v>10900.86692</v>
      </c>
      <c r="E1080" s="23">
        <v>1.1809423640000001</v>
      </c>
      <c r="F1080" s="23">
        <v>0.61866597000000001</v>
      </c>
      <c r="G1080" s="17">
        <v>0</v>
      </c>
      <c r="H1080" s="17">
        <v>1</v>
      </c>
      <c r="I1080" s="17">
        <v>0.88808942099999999</v>
      </c>
      <c r="J1080" s="17">
        <v>0.104990337</v>
      </c>
      <c r="K1080" s="17">
        <v>6.9199999999999999E-3</v>
      </c>
    </row>
    <row r="1081" spans="1:11" x14ac:dyDescent="0.45">
      <c r="A1081" s="10" t="s">
        <v>16</v>
      </c>
      <c r="B1081" s="20">
        <v>0.89800000000000002</v>
      </c>
      <c r="C1081" s="19">
        <v>44792</v>
      </c>
      <c r="D1081" s="19">
        <v>10963.74633</v>
      </c>
      <c r="E1081" s="23">
        <v>1.1925805869999999</v>
      </c>
      <c r="F1081" s="23">
        <v>0.62214814699999998</v>
      </c>
      <c r="G1081" s="17">
        <v>0</v>
      </c>
      <c r="H1081" s="17">
        <v>1</v>
      </c>
      <c r="I1081" s="17">
        <v>0.88828169000000001</v>
      </c>
      <c r="J1081" s="17">
        <v>0.104816863</v>
      </c>
      <c r="K1081" s="17">
        <v>6.8999999999999999E-3</v>
      </c>
    </row>
    <row r="1082" spans="1:11" x14ac:dyDescent="0.45">
      <c r="A1082" s="10" t="s">
        <v>16</v>
      </c>
      <c r="B1082" s="20">
        <v>0.89900000000000002</v>
      </c>
      <c r="C1082" s="19">
        <v>44842</v>
      </c>
      <c r="D1082" s="19">
        <v>11023.73237</v>
      </c>
      <c r="E1082" s="23">
        <v>1.206237564</v>
      </c>
      <c r="F1082" s="23">
        <v>0.625902721</v>
      </c>
      <c r="G1082" s="17">
        <v>0</v>
      </c>
      <c r="H1082" s="17">
        <v>1</v>
      </c>
      <c r="I1082" s="17">
        <v>0.88866133899999999</v>
      </c>
      <c r="J1082" s="17">
        <v>0.104466642</v>
      </c>
      <c r="K1082" s="17">
        <v>6.8700000000000002E-3</v>
      </c>
    </row>
    <row r="1083" spans="1:11" x14ac:dyDescent="0.45">
      <c r="A1083" s="10" t="s">
        <v>16</v>
      </c>
      <c r="B1083" s="20">
        <v>0.9</v>
      </c>
      <c r="C1083" s="19">
        <v>44892</v>
      </c>
      <c r="D1083" s="19">
        <v>11084.214180000001</v>
      </c>
      <c r="E1083" s="23">
        <v>1.2146358399999999</v>
      </c>
      <c r="F1083" s="23">
        <v>0.62909269099999998</v>
      </c>
      <c r="G1083" s="17">
        <v>0</v>
      </c>
      <c r="H1083" s="17">
        <v>1</v>
      </c>
      <c r="I1083" s="17">
        <v>0.88844438000000003</v>
      </c>
      <c r="J1083" s="17">
        <v>0.10470025400000001</v>
      </c>
      <c r="K1083" s="17">
        <v>6.8599999999999998E-3</v>
      </c>
    </row>
    <row r="1084" spans="1:11" x14ac:dyDescent="0.45">
      <c r="A1084" s="10" t="s">
        <v>16</v>
      </c>
      <c r="B1084" s="20">
        <v>0.90100000000000002</v>
      </c>
      <c r="C1084" s="19">
        <v>44942</v>
      </c>
      <c r="D1084" s="19">
        <v>11145.304690000001</v>
      </c>
      <c r="E1084" s="23">
        <v>1.2308567939999999</v>
      </c>
      <c r="F1084" s="23">
        <v>0.63295527200000001</v>
      </c>
      <c r="G1084" s="17">
        <v>0</v>
      </c>
      <c r="H1084" s="17">
        <v>1</v>
      </c>
      <c r="I1084" s="17">
        <v>0.88866717200000001</v>
      </c>
      <c r="J1084" s="17">
        <v>0.10447010800000001</v>
      </c>
      <c r="K1084" s="17">
        <v>6.8599999999999998E-3</v>
      </c>
    </row>
    <row r="1085" spans="1:11" x14ac:dyDescent="0.45">
      <c r="A1085" s="10" t="s">
        <v>16</v>
      </c>
      <c r="B1085" s="20">
        <v>0.90200000000000002</v>
      </c>
      <c r="C1085" s="19">
        <v>44991</v>
      </c>
      <c r="D1085" s="19">
        <v>11205.84866</v>
      </c>
      <c r="E1085" s="23">
        <v>1.2395044340000001</v>
      </c>
      <c r="F1085" s="23">
        <v>0.63634781200000001</v>
      </c>
      <c r="G1085" s="17">
        <v>0</v>
      </c>
      <c r="H1085" s="17">
        <v>1</v>
      </c>
      <c r="I1085" s="17">
        <v>0.88898369899999996</v>
      </c>
      <c r="J1085" s="17">
        <v>0.104176429</v>
      </c>
      <c r="K1085" s="17">
        <v>6.8399999999999997E-3</v>
      </c>
    </row>
    <row r="1086" spans="1:11" x14ac:dyDescent="0.45">
      <c r="A1086" s="10" t="s">
        <v>16</v>
      </c>
      <c r="B1086" s="20">
        <v>0.90300000000000002</v>
      </c>
      <c r="C1086" s="19">
        <v>45041</v>
      </c>
      <c r="D1086" s="19">
        <v>11268.176659999999</v>
      </c>
      <c r="E1086" s="23">
        <v>1.252743272</v>
      </c>
      <c r="F1086" s="23">
        <v>0.639944399</v>
      </c>
      <c r="G1086" s="17">
        <v>0</v>
      </c>
      <c r="H1086" s="17">
        <v>1</v>
      </c>
      <c r="I1086" s="17">
        <v>0.88942589400000005</v>
      </c>
      <c r="J1086" s="17">
        <v>0.103766605</v>
      </c>
      <c r="K1086" s="17">
        <v>6.8100000000000001E-3</v>
      </c>
    </row>
    <row r="1087" spans="1:11" x14ac:dyDescent="0.45">
      <c r="A1087" s="10" t="s">
        <v>16</v>
      </c>
      <c r="B1087" s="20">
        <v>0.90400000000000003</v>
      </c>
      <c r="C1087" s="19">
        <v>45091</v>
      </c>
      <c r="D1087" s="19">
        <v>11331.0795</v>
      </c>
      <c r="E1087" s="23">
        <v>1.263917585</v>
      </c>
      <c r="F1087" s="23">
        <v>0.64379150100000004</v>
      </c>
      <c r="G1087" s="17">
        <v>0</v>
      </c>
      <c r="H1087" s="17">
        <v>1</v>
      </c>
      <c r="I1087" s="17">
        <v>0.88948914499999998</v>
      </c>
      <c r="J1087" s="17">
        <v>0.103723552</v>
      </c>
      <c r="K1087" s="17">
        <v>6.79E-3</v>
      </c>
    </row>
    <row r="1088" spans="1:11" x14ac:dyDescent="0.45">
      <c r="A1088" s="10" t="s">
        <v>16</v>
      </c>
      <c r="B1088" s="20">
        <v>0.90500000000000003</v>
      </c>
      <c r="C1088" s="19">
        <v>45141</v>
      </c>
      <c r="D1088" s="19">
        <v>11394.44044</v>
      </c>
      <c r="E1088" s="23">
        <v>1.2730654189999999</v>
      </c>
      <c r="F1088" s="23">
        <v>0.647408965</v>
      </c>
      <c r="G1088" s="17">
        <v>0</v>
      </c>
      <c r="H1088" s="17">
        <v>1</v>
      </c>
      <c r="I1088" s="17">
        <v>0.88943283699999998</v>
      </c>
      <c r="J1088" s="17">
        <v>0.103785528</v>
      </c>
      <c r="K1088" s="17">
        <v>6.7799999999999996E-3</v>
      </c>
    </row>
    <row r="1089" spans="1:11" x14ac:dyDescent="0.45">
      <c r="A1089" s="10" t="s">
        <v>16</v>
      </c>
      <c r="B1089" s="20">
        <v>0.90600000000000003</v>
      </c>
      <c r="C1089" s="19">
        <v>45191</v>
      </c>
      <c r="D1089" s="19">
        <v>11458.43124</v>
      </c>
      <c r="E1089" s="23">
        <v>1.2875572989999999</v>
      </c>
      <c r="F1089" s="23">
        <v>0.65110689899999996</v>
      </c>
      <c r="G1089" s="17">
        <v>0</v>
      </c>
      <c r="H1089" s="17">
        <v>1</v>
      </c>
      <c r="I1089" s="17">
        <v>0.889485203</v>
      </c>
      <c r="J1089" s="17">
        <v>0.10374979600000001</v>
      </c>
      <c r="K1089" s="17">
        <v>6.77E-3</v>
      </c>
    </row>
    <row r="1090" spans="1:11" x14ac:dyDescent="0.45">
      <c r="A1090" s="10" t="s">
        <v>16</v>
      </c>
      <c r="B1090" s="20">
        <v>0.90700000000000003</v>
      </c>
      <c r="C1090" s="19">
        <v>45239</v>
      </c>
      <c r="D1090" s="19">
        <v>11520.400089999999</v>
      </c>
      <c r="E1090" s="23">
        <v>1.29695257</v>
      </c>
      <c r="F1090" s="23">
        <v>0.65476799100000005</v>
      </c>
      <c r="G1090" s="17">
        <v>0</v>
      </c>
      <c r="H1090" s="17">
        <v>1</v>
      </c>
      <c r="I1090" s="17">
        <v>0.88970880799999996</v>
      </c>
      <c r="J1090" s="17">
        <v>0.103531412</v>
      </c>
      <c r="K1090" s="17">
        <v>6.7600000000000004E-3</v>
      </c>
    </row>
    <row r="1091" spans="1:11" x14ac:dyDescent="0.45">
      <c r="A1091" s="10" t="s">
        <v>16</v>
      </c>
      <c r="B1091" s="20">
        <v>0.90800000000000003</v>
      </c>
      <c r="C1091" s="19">
        <v>45290</v>
      </c>
      <c r="D1091" s="19">
        <v>11586.80982</v>
      </c>
      <c r="E1091" s="23">
        <v>1.30564108</v>
      </c>
      <c r="F1091" s="23">
        <v>0.658707661</v>
      </c>
      <c r="G1091" s="17">
        <v>0</v>
      </c>
      <c r="H1091" s="17">
        <v>1</v>
      </c>
      <c r="I1091" s="17">
        <v>0.88958501199999995</v>
      </c>
      <c r="J1091" s="17">
        <v>0.10367216999999999</v>
      </c>
      <c r="K1091" s="17">
        <v>6.7400000000000003E-3</v>
      </c>
    </row>
    <row r="1092" spans="1:11" x14ac:dyDescent="0.45">
      <c r="A1092" s="10" t="s">
        <v>16</v>
      </c>
      <c r="B1092" s="20">
        <v>0.90900000000000003</v>
      </c>
      <c r="C1092" s="19">
        <v>45340</v>
      </c>
      <c r="D1092" s="19">
        <v>11652.39068</v>
      </c>
      <c r="E1092" s="23">
        <v>1.3133118690000001</v>
      </c>
      <c r="F1092" s="23">
        <v>0.66247328699999997</v>
      </c>
      <c r="G1092" s="17">
        <v>0</v>
      </c>
      <c r="H1092" s="17">
        <v>1</v>
      </c>
      <c r="I1092" s="17">
        <v>0.889603751</v>
      </c>
      <c r="J1092" s="17">
        <v>0.103671953</v>
      </c>
      <c r="K1092" s="17">
        <v>6.7200000000000003E-3</v>
      </c>
    </row>
    <row r="1093" spans="1:11" x14ac:dyDescent="0.45">
      <c r="A1093" s="10" t="s">
        <v>16</v>
      </c>
      <c r="B1093" s="20">
        <v>0.91</v>
      </c>
      <c r="C1093" s="19">
        <v>45390</v>
      </c>
      <c r="D1093" s="19">
        <v>11718.44505</v>
      </c>
      <c r="E1093" s="23">
        <v>1.328799235</v>
      </c>
      <c r="F1093" s="23">
        <v>0.66629336900000002</v>
      </c>
      <c r="G1093" s="17">
        <v>0</v>
      </c>
      <c r="H1093" s="17">
        <v>1</v>
      </c>
      <c r="I1093" s="17">
        <v>0.890003769</v>
      </c>
      <c r="J1093" s="17">
        <v>0.10328811</v>
      </c>
      <c r="K1093" s="17">
        <v>6.7099999999999998E-3</v>
      </c>
    </row>
    <row r="1094" spans="1:11" x14ac:dyDescent="0.45">
      <c r="A1094" s="10" t="s">
        <v>16</v>
      </c>
      <c r="B1094" s="20">
        <v>0.91100000000000003</v>
      </c>
      <c r="C1094" s="19">
        <v>45440</v>
      </c>
      <c r="D1094" s="19">
        <v>11785.10231</v>
      </c>
      <c r="E1094" s="23">
        <v>1.3379958249999999</v>
      </c>
      <c r="F1094" s="23">
        <v>0.67036779599999996</v>
      </c>
      <c r="G1094" s="17">
        <v>0</v>
      </c>
      <c r="H1094" s="17">
        <v>1</v>
      </c>
      <c r="I1094" s="17">
        <v>0.89018336300000001</v>
      </c>
      <c r="J1094" s="17">
        <v>0.103131113</v>
      </c>
      <c r="K1094" s="17">
        <v>6.6899999999999998E-3</v>
      </c>
    </row>
    <row r="1095" spans="1:11" x14ac:dyDescent="0.45">
      <c r="A1095" s="10" t="s">
        <v>16</v>
      </c>
      <c r="B1095" s="20">
        <v>0.91200000000000003</v>
      </c>
      <c r="C1095" s="19">
        <v>45487</v>
      </c>
      <c r="D1095" s="19">
        <v>11848.348180000001</v>
      </c>
      <c r="E1095" s="23">
        <v>1.3489492540000001</v>
      </c>
      <c r="F1095" s="23">
        <v>0.67431566200000004</v>
      </c>
      <c r="G1095" s="17">
        <v>0</v>
      </c>
      <c r="H1095" s="17">
        <v>1</v>
      </c>
      <c r="I1095" s="17">
        <v>0.89029153400000005</v>
      </c>
      <c r="J1095" s="17">
        <v>0.10303216699999999</v>
      </c>
      <c r="K1095" s="17">
        <v>6.6800000000000002E-3</v>
      </c>
    </row>
    <row r="1096" spans="1:11" x14ac:dyDescent="0.45">
      <c r="A1096" s="10" t="s">
        <v>16</v>
      </c>
      <c r="B1096" s="20">
        <v>0.91300000000000003</v>
      </c>
      <c r="C1096" s="19">
        <v>45539</v>
      </c>
      <c r="D1096" s="19">
        <v>11918.78181</v>
      </c>
      <c r="E1096" s="23">
        <v>1.3606191190000001</v>
      </c>
      <c r="F1096" s="23">
        <v>0.67818867599999999</v>
      </c>
      <c r="G1096" s="17">
        <v>0</v>
      </c>
      <c r="H1096" s="17">
        <v>1</v>
      </c>
      <c r="I1096" s="17">
        <v>0.89045414499999997</v>
      </c>
      <c r="J1096" s="17">
        <v>0.102885219</v>
      </c>
      <c r="K1096" s="17">
        <v>6.6600000000000001E-3</v>
      </c>
    </row>
    <row r="1097" spans="1:11" x14ac:dyDescent="0.45">
      <c r="A1097" s="10" t="s">
        <v>16</v>
      </c>
      <c r="B1097" s="20">
        <v>0.91400000000000003</v>
      </c>
      <c r="C1097" s="19">
        <v>45589</v>
      </c>
      <c r="D1097" s="19">
        <v>11987.21963</v>
      </c>
      <c r="E1097" s="23">
        <v>1.3748303049999999</v>
      </c>
      <c r="F1097" s="23">
        <v>0.68215349000000003</v>
      </c>
      <c r="G1097" s="17">
        <v>0</v>
      </c>
      <c r="H1097" s="17">
        <v>1</v>
      </c>
      <c r="I1097" s="17">
        <v>0.89056440400000003</v>
      </c>
      <c r="J1097" s="17">
        <v>0.102793355</v>
      </c>
      <c r="K1097" s="17">
        <v>6.6400000000000001E-3</v>
      </c>
    </row>
    <row r="1098" spans="1:11" x14ac:dyDescent="0.45">
      <c r="A1098" s="10" t="s">
        <v>16</v>
      </c>
      <c r="B1098" s="20">
        <v>0.91500000000000004</v>
      </c>
      <c r="C1098" s="19">
        <v>45639</v>
      </c>
      <c r="D1098" s="19">
        <v>12056.404839999999</v>
      </c>
      <c r="E1098" s="23">
        <v>1.394272051</v>
      </c>
      <c r="F1098" s="23">
        <v>0.68645103799999996</v>
      </c>
      <c r="G1098" s="17">
        <v>0</v>
      </c>
      <c r="H1098" s="17">
        <v>1</v>
      </c>
      <c r="I1098" s="17">
        <v>0.89078309899999997</v>
      </c>
      <c r="J1098" s="17">
        <v>0.102580139</v>
      </c>
      <c r="K1098" s="17">
        <v>6.6400000000000001E-3</v>
      </c>
    </row>
    <row r="1099" spans="1:11" x14ac:dyDescent="0.45">
      <c r="A1099" s="10" t="s">
        <v>16</v>
      </c>
      <c r="B1099" s="20">
        <v>0.91600000000000004</v>
      </c>
      <c r="C1099" s="19">
        <v>45687</v>
      </c>
      <c r="D1099" s="19">
        <v>12123.824210000001</v>
      </c>
      <c r="E1099" s="23">
        <v>1.4113084680000001</v>
      </c>
      <c r="F1099" s="23">
        <v>0.69054342999999996</v>
      </c>
      <c r="G1099" s="17">
        <v>0</v>
      </c>
      <c r="H1099" s="17">
        <v>1</v>
      </c>
      <c r="I1099" s="17">
        <v>0.89100616300000002</v>
      </c>
      <c r="J1099" s="17">
        <v>0.102371275</v>
      </c>
      <c r="K1099" s="17">
        <v>6.62E-3</v>
      </c>
    </row>
    <row r="1100" spans="1:11" x14ac:dyDescent="0.45">
      <c r="A1100" s="10" t="s">
        <v>16</v>
      </c>
      <c r="B1100" s="20">
        <v>0.91700000000000004</v>
      </c>
      <c r="C1100" s="19">
        <v>45739</v>
      </c>
      <c r="D1100" s="19">
        <v>12197.596439999999</v>
      </c>
      <c r="E1100" s="23">
        <v>1.4253904390000001</v>
      </c>
      <c r="F1100" s="23">
        <v>0.69467716000000002</v>
      </c>
      <c r="G1100" s="17">
        <v>0</v>
      </c>
      <c r="H1100" s="17">
        <v>1</v>
      </c>
      <c r="I1100" s="17">
        <v>0.89142340099999995</v>
      </c>
      <c r="J1100" s="17">
        <v>0.101973535</v>
      </c>
      <c r="K1100" s="17">
        <v>6.6E-3</v>
      </c>
    </row>
    <row r="1101" spans="1:11" x14ac:dyDescent="0.45">
      <c r="A1101" s="10" t="s">
        <v>16</v>
      </c>
      <c r="B1101" s="20">
        <v>0.91800000000000004</v>
      </c>
      <c r="C1101" s="19">
        <v>45789</v>
      </c>
      <c r="D1101" s="19">
        <v>12269.228150000001</v>
      </c>
      <c r="E1101" s="23">
        <v>1.4391111169999999</v>
      </c>
      <c r="F1101" s="23">
        <v>0.69890226899999996</v>
      </c>
      <c r="G1101" s="17">
        <v>0</v>
      </c>
      <c r="H1101" s="17">
        <v>1</v>
      </c>
      <c r="I1101" s="17">
        <v>0.89131698699999995</v>
      </c>
      <c r="J1101" s="17">
        <v>0.102072806</v>
      </c>
      <c r="K1101" s="17">
        <v>6.6100000000000004E-3</v>
      </c>
    </row>
    <row r="1102" spans="1:11" x14ac:dyDescent="0.45">
      <c r="A1102" s="10" t="s">
        <v>16</v>
      </c>
      <c r="B1102" s="20">
        <v>0.91900000000000004</v>
      </c>
      <c r="C1102" s="19">
        <v>45838</v>
      </c>
      <c r="D1102" s="19">
        <v>12340.164769999999</v>
      </c>
      <c r="E1102" s="23">
        <v>1.457167611</v>
      </c>
      <c r="F1102" s="23">
        <v>0.70277789899999998</v>
      </c>
      <c r="G1102" s="17">
        <v>0</v>
      </c>
      <c r="H1102" s="17">
        <v>1</v>
      </c>
      <c r="I1102" s="17">
        <v>0.89156242900000005</v>
      </c>
      <c r="J1102" s="17">
        <v>0.101834731</v>
      </c>
      <c r="K1102" s="17">
        <v>6.6E-3</v>
      </c>
    </row>
    <row r="1103" spans="1:11" x14ac:dyDescent="0.45">
      <c r="A1103" s="10" t="s">
        <v>16</v>
      </c>
      <c r="B1103" s="20">
        <v>0.92</v>
      </c>
      <c r="C1103" s="19">
        <v>45887</v>
      </c>
      <c r="D1103" s="19">
        <v>12411.742759999999</v>
      </c>
      <c r="E1103" s="23">
        <v>1.464395331</v>
      </c>
      <c r="F1103" s="23">
        <v>0.70747414399999997</v>
      </c>
      <c r="G1103" s="17">
        <v>0</v>
      </c>
      <c r="H1103" s="17">
        <v>1</v>
      </c>
      <c r="I1103" s="17">
        <v>0.89178407999999998</v>
      </c>
      <c r="J1103" s="17">
        <v>0.10163498</v>
      </c>
      <c r="K1103" s="17">
        <v>6.5799999999999999E-3</v>
      </c>
    </row>
    <row r="1104" spans="1:11" x14ac:dyDescent="0.45">
      <c r="A1104" s="10" t="s">
        <v>16</v>
      </c>
      <c r="B1104" s="20">
        <v>0.92100000000000004</v>
      </c>
      <c r="C1104" s="19">
        <v>45938</v>
      </c>
      <c r="D1104" s="19">
        <v>12486.879919999999</v>
      </c>
      <c r="E1104" s="23">
        <v>1.482140536</v>
      </c>
      <c r="F1104" s="23">
        <v>0.71194663999999996</v>
      </c>
      <c r="G1104" s="17">
        <v>0</v>
      </c>
      <c r="H1104" s="17">
        <v>1</v>
      </c>
      <c r="I1104" s="17">
        <v>0.89202045500000005</v>
      </c>
      <c r="J1104" s="17">
        <v>0.101418574</v>
      </c>
      <c r="K1104" s="17">
        <v>6.5599999999999999E-3</v>
      </c>
    </row>
    <row r="1105" spans="1:11" x14ac:dyDescent="0.45">
      <c r="A1105" s="10" t="s">
        <v>16</v>
      </c>
      <c r="B1105" s="20">
        <v>0.92200000000000004</v>
      </c>
      <c r="C1105" s="19">
        <v>45988</v>
      </c>
      <c r="D1105" s="19">
        <v>12561.32317</v>
      </c>
      <c r="E1105" s="23">
        <v>1.4957113289999999</v>
      </c>
      <c r="F1105" s="23">
        <v>0.71641300600000002</v>
      </c>
      <c r="G1105" s="17">
        <v>0</v>
      </c>
      <c r="H1105" s="17">
        <v>1</v>
      </c>
      <c r="I1105" s="17">
        <v>0.89221732099999995</v>
      </c>
      <c r="J1105" s="17">
        <v>0.101246022</v>
      </c>
      <c r="K1105" s="17">
        <v>6.5399999999999998E-3</v>
      </c>
    </row>
    <row r="1106" spans="1:11" x14ac:dyDescent="0.45">
      <c r="A1106" s="10" t="s">
        <v>16</v>
      </c>
      <c r="B1106" s="20">
        <v>0.92300000000000004</v>
      </c>
      <c r="C1106" s="19">
        <v>46038</v>
      </c>
      <c r="D1106" s="19">
        <v>12636.653920000001</v>
      </c>
      <c r="E1106" s="23">
        <v>1.518443556</v>
      </c>
      <c r="F1106" s="23">
        <v>0.72092972399999999</v>
      </c>
      <c r="G1106" s="17">
        <v>0</v>
      </c>
      <c r="H1106" s="17">
        <v>1</v>
      </c>
      <c r="I1106" s="17">
        <v>0.89256433899999998</v>
      </c>
      <c r="J1106" s="17">
        <v>0.100923024</v>
      </c>
      <c r="K1106" s="17">
        <v>6.5100000000000002E-3</v>
      </c>
    </row>
    <row r="1107" spans="1:11" x14ac:dyDescent="0.45">
      <c r="A1107" s="10" t="s">
        <v>16</v>
      </c>
      <c r="B1107" s="20">
        <v>0.92400000000000004</v>
      </c>
      <c r="C1107" s="19">
        <v>46086</v>
      </c>
      <c r="D1107" s="19">
        <v>12709.837740000001</v>
      </c>
      <c r="E1107" s="23">
        <v>1.529965684</v>
      </c>
      <c r="F1107" s="23">
        <v>0.72553983799999999</v>
      </c>
      <c r="G1107" s="17">
        <v>0</v>
      </c>
      <c r="H1107" s="17">
        <v>1</v>
      </c>
      <c r="I1107" s="17">
        <v>0.89273816399999995</v>
      </c>
      <c r="J1107" s="17">
        <v>0.100766124</v>
      </c>
      <c r="K1107" s="17">
        <v>6.4999999999999997E-3</v>
      </c>
    </row>
    <row r="1108" spans="1:11" x14ac:dyDescent="0.45">
      <c r="A1108" s="10" t="s">
        <v>16</v>
      </c>
      <c r="B1108" s="20">
        <v>0.92500000000000004</v>
      </c>
      <c r="C1108" s="19">
        <v>46134</v>
      </c>
      <c r="D1108" s="19">
        <v>12783.669389999999</v>
      </c>
      <c r="E1108" s="23">
        <v>1.5460224810000001</v>
      </c>
      <c r="F1108" s="23">
        <v>0.73004595000000005</v>
      </c>
      <c r="G1108" s="17">
        <v>0</v>
      </c>
      <c r="H1108" s="17">
        <v>1</v>
      </c>
      <c r="I1108" s="17">
        <v>0.89298804700000001</v>
      </c>
      <c r="J1108" s="17">
        <v>0.100537027</v>
      </c>
      <c r="K1108" s="17">
        <v>6.4700000000000001E-3</v>
      </c>
    </row>
    <row r="1109" spans="1:11" x14ac:dyDescent="0.45">
      <c r="A1109" s="10" t="s">
        <v>16</v>
      </c>
      <c r="B1109" s="20">
        <v>0.92600000000000005</v>
      </c>
      <c r="C1109" s="19">
        <v>46187</v>
      </c>
      <c r="D1109" s="19">
        <v>12865.99754</v>
      </c>
      <c r="E1109" s="23">
        <v>1.5612575959999999</v>
      </c>
      <c r="F1109" s="23">
        <v>0.73453267700000002</v>
      </c>
      <c r="G1109" s="17">
        <v>0</v>
      </c>
      <c r="H1109" s="17">
        <v>1</v>
      </c>
      <c r="I1109" s="17">
        <v>0.89310224299999996</v>
      </c>
      <c r="J1109" s="17">
        <v>0.100441698</v>
      </c>
      <c r="K1109" s="17">
        <v>6.4599999999999996E-3</v>
      </c>
    </row>
    <row r="1110" spans="1:11" x14ac:dyDescent="0.45">
      <c r="A1110" s="10" t="s">
        <v>16</v>
      </c>
      <c r="B1110" s="20">
        <v>0.92700000000000005</v>
      </c>
      <c r="C1110" s="19">
        <v>46237</v>
      </c>
      <c r="D1110" s="19">
        <v>12944.48957</v>
      </c>
      <c r="E1110" s="23">
        <v>1.576133443</v>
      </c>
      <c r="F1110" s="23">
        <v>0.73948656000000001</v>
      </c>
      <c r="G1110" s="17">
        <v>0</v>
      </c>
      <c r="H1110" s="17">
        <v>1</v>
      </c>
      <c r="I1110" s="17">
        <v>0.89346801300000001</v>
      </c>
      <c r="J1110" s="17">
        <v>0.100103338</v>
      </c>
      <c r="K1110" s="17">
        <v>6.43E-3</v>
      </c>
    </row>
    <row r="1111" spans="1:11" x14ac:dyDescent="0.45">
      <c r="A1111" s="10" t="s">
        <v>16</v>
      </c>
      <c r="B1111" s="20">
        <v>0.92800000000000005</v>
      </c>
      <c r="C1111" s="19">
        <v>46287</v>
      </c>
      <c r="D1111" s="19">
        <v>13023.87758</v>
      </c>
      <c r="E1111" s="23">
        <v>1.5973961839999999</v>
      </c>
      <c r="F1111" s="23">
        <v>0.74425146799999997</v>
      </c>
      <c r="G1111" s="17">
        <v>0</v>
      </c>
      <c r="H1111" s="17">
        <v>1</v>
      </c>
      <c r="I1111" s="17">
        <v>0.89358304200000005</v>
      </c>
      <c r="J1111" s="17">
        <v>0.100004974</v>
      </c>
      <c r="K1111" s="17">
        <v>6.4099999999999999E-3</v>
      </c>
    </row>
    <row r="1112" spans="1:11" x14ac:dyDescent="0.45">
      <c r="A1112" s="10" t="s">
        <v>16</v>
      </c>
      <c r="B1112" s="20">
        <v>0.92900000000000005</v>
      </c>
      <c r="C1112" s="19">
        <v>46337</v>
      </c>
      <c r="D1112" s="19">
        <v>13104.48811</v>
      </c>
      <c r="E1112" s="23">
        <v>1.6258235750000001</v>
      </c>
      <c r="F1112" s="23">
        <v>0.74911295499999997</v>
      </c>
      <c r="G1112" s="17">
        <v>0</v>
      </c>
      <c r="H1112" s="17">
        <v>1</v>
      </c>
      <c r="I1112" s="17">
        <v>0.893927417</v>
      </c>
      <c r="J1112" s="17">
        <v>9.9699999999999997E-2</v>
      </c>
      <c r="K1112" s="17">
        <v>6.3899999999999998E-3</v>
      </c>
    </row>
    <row r="1113" spans="1:11" x14ac:dyDescent="0.45">
      <c r="A1113" s="10" t="s">
        <v>16</v>
      </c>
      <c r="B1113" s="20">
        <v>0.93</v>
      </c>
      <c r="C1113" s="19">
        <v>46387</v>
      </c>
      <c r="D1113" s="19">
        <v>13186.127990000001</v>
      </c>
      <c r="E1113" s="23">
        <v>1.642948775</v>
      </c>
      <c r="F1113" s="23">
        <v>0.75399895400000005</v>
      </c>
      <c r="G1113" s="17">
        <v>0</v>
      </c>
      <c r="H1113" s="17">
        <v>1</v>
      </c>
      <c r="I1113" s="17">
        <v>0.89434529799999996</v>
      </c>
      <c r="J1113" s="17">
        <v>9.9299999999999999E-2</v>
      </c>
      <c r="K1113" s="17">
        <v>6.3600000000000002E-3</v>
      </c>
    </row>
    <row r="1114" spans="1:11" x14ac:dyDescent="0.45">
      <c r="A1114" s="10" t="s">
        <v>16</v>
      </c>
      <c r="B1114" s="20">
        <v>0.93100000000000005</v>
      </c>
      <c r="C1114" s="19">
        <v>46436</v>
      </c>
      <c r="D1114" s="19">
        <v>13267.02879</v>
      </c>
      <c r="E1114" s="23">
        <v>1.657565352</v>
      </c>
      <c r="F1114" s="23">
        <v>0.75905671399999997</v>
      </c>
      <c r="G1114" s="17">
        <v>0</v>
      </c>
      <c r="H1114" s="17">
        <v>1</v>
      </c>
      <c r="I1114" s="17">
        <v>0.89440651900000001</v>
      </c>
      <c r="J1114" s="17">
        <v>9.9199999999999997E-2</v>
      </c>
      <c r="K1114" s="17">
        <v>6.3600000000000002E-3</v>
      </c>
    </row>
    <row r="1115" spans="1:11" x14ac:dyDescent="0.45">
      <c r="A1115" s="10" t="s">
        <v>16</v>
      </c>
      <c r="B1115" s="20">
        <v>0.93200000000000005</v>
      </c>
      <c r="C1115" s="19">
        <v>46485</v>
      </c>
      <c r="D1115" s="19">
        <v>13348.60412</v>
      </c>
      <c r="E1115" s="23">
        <v>1.671285581</v>
      </c>
      <c r="F1115" s="23">
        <v>0.76357216000000006</v>
      </c>
      <c r="G1115" s="17">
        <v>0</v>
      </c>
      <c r="H1115" s="17">
        <v>1</v>
      </c>
      <c r="I1115" s="17">
        <v>0.89482847300000001</v>
      </c>
      <c r="J1115" s="17">
        <v>9.8799999999999999E-2</v>
      </c>
      <c r="K1115" s="17">
        <v>6.3299999999999997E-3</v>
      </c>
    </row>
    <row r="1116" spans="1:11" x14ac:dyDescent="0.45">
      <c r="A1116" s="10" t="s">
        <v>16</v>
      </c>
      <c r="B1116" s="20">
        <v>0.93300000000000005</v>
      </c>
      <c r="C1116" s="19">
        <v>46536</v>
      </c>
      <c r="D1116" s="19">
        <v>13434.47788</v>
      </c>
      <c r="E1116" s="23">
        <v>1.6953977570000001</v>
      </c>
      <c r="F1116" s="23">
        <v>0.76909760699999996</v>
      </c>
      <c r="G1116" s="17">
        <v>0</v>
      </c>
      <c r="H1116" s="17">
        <v>1</v>
      </c>
      <c r="I1116" s="17">
        <v>0.89501872299999996</v>
      </c>
      <c r="J1116" s="17">
        <v>9.8699999999999996E-2</v>
      </c>
      <c r="K1116" s="17">
        <v>6.3099999999999996E-3</v>
      </c>
    </row>
    <row r="1117" spans="1:11" x14ac:dyDescent="0.45">
      <c r="A1117" s="10" t="s">
        <v>16</v>
      </c>
      <c r="B1117" s="20">
        <v>0.93400000000000005</v>
      </c>
      <c r="C1117" s="19">
        <v>46584</v>
      </c>
      <c r="D1117" s="19">
        <v>13516.44565</v>
      </c>
      <c r="E1117" s="23">
        <v>1.7167934810000001</v>
      </c>
      <c r="F1117" s="23">
        <v>0.77428095399999997</v>
      </c>
      <c r="G1117" s="17">
        <v>0</v>
      </c>
      <c r="H1117" s="17">
        <v>1</v>
      </c>
      <c r="I1117" s="17">
        <v>0.89533936300000005</v>
      </c>
      <c r="J1117" s="17">
        <v>9.8400000000000001E-2</v>
      </c>
      <c r="K1117" s="17">
        <v>6.2899999999999996E-3</v>
      </c>
    </row>
    <row r="1118" spans="1:11" x14ac:dyDescent="0.45">
      <c r="A1118" s="10" t="s">
        <v>16</v>
      </c>
      <c r="B1118" s="20">
        <v>0.93500000000000005</v>
      </c>
      <c r="C1118" s="19">
        <v>46636</v>
      </c>
      <c r="D1118" s="19">
        <v>13606.23029</v>
      </c>
      <c r="E1118" s="23">
        <v>1.73643372</v>
      </c>
      <c r="F1118" s="23">
        <v>0.779450325</v>
      </c>
      <c r="G1118" s="17">
        <v>0</v>
      </c>
      <c r="H1118" s="17">
        <v>1</v>
      </c>
      <c r="I1118" s="17">
        <v>0.89550605500000002</v>
      </c>
      <c r="J1118" s="17">
        <v>9.8199999999999996E-2</v>
      </c>
      <c r="K1118" s="17">
        <v>6.3E-3</v>
      </c>
    </row>
    <row r="1119" spans="1:11" x14ac:dyDescent="0.45">
      <c r="A1119" s="10" t="s">
        <v>16</v>
      </c>
      <c r="B1119" s="20">
        <v>0.93600000000000005</v>
      </c>
      <c r="C1119" s="19">
        <v>46686</v>
      </c>
      <c r="D1119" s="19">
        <v>13693.38197</v>
      </c>
      <c r="E1119" s="23">
        <v>1.7516720889999999</v>
      </c>
      <c r="F1119" s="23">
        <v>0.78486933199999998</v>
      </c>
      <c r="G1119" s="17">
        <v>0</v>
      </c>
      <c r="H1119" s="17">
        <v>1</v>
      </c>
      <c r="I1119" s="17">
        <v>0.89579681099999997</v>
      </c>
      <c r="J1119" s="17">
        <v>9.7900000000000001E-2</v>
      </c>
      <c r="K1119" s="17">
        <v>6.28E-3</v>
      </c>
    </row>
    <row r="1120" spans="1:11" x14ac:dyDescent="0.45">
      <c r="A1120" s="10" t="s">
        <v>16</v>
      </c>
      <c r="B1120" s="20">
        <v>0.93700000000000006</v>
      </c>
      <c r="C1120" s="19">
        <v>46733</v>
      </c>
      <c r="D1120" s="19">
        <v>13776.27946</v>
      </c>
      <c r="E1120" s="23">
        <v>1.7719973179999999</v>
      </c>
      <c r="F1120" s="23">
        <v>0.79035338899999996</v>
      </c>
      <c r="G1120" s="17">
        <v>0</v>
      </c>
      <c r="H1120" s="17">
        <v>1</v>
      </c>
      <c r="I1120" s="17">
        <v>0.896024924</v>
      </c>
      <c r="J1120" s="17">
        <v>9.7699999999999995E-2</v>
      </c>
      <c r="K1120" s="17">
        <v>6.2599999999999999E-3</v>
      </c>
    </row>
    <row r="1121" spans="1:11" x14ac:dyDescent="0.45">
      <c r="A1121" s="10" t="s">
        <v>16</v>
      </c>
      <c r="B1121" s="20">
        <v>0.93799999999999994</v>
      </c>
      <c r="C1121" s="19">
        <v>46785</v>
      </c>
      <c r="D1121" s="19">
        <v>13869.180829999999</v>
      </c>
      <c r="E1121" s="23">
        <v>1.798524875</v>
      </c>
      <c r="F1121" s="23">
        <v>0.79530941499999996</v>
      </c>
      <c r="G1121" s="17">
        <v>0</v>
      </c>
      <c r="H1121" s="17">
        <v>1</v>
      </c>
      <c r="I1121" s="17">
        <v>0.89638264499999998</v>
      </c>
      <c r="J1121" s="17">
        <v>9.74E-2</v>
      </c>
      <c r="K1121" s="17">
        <v>6.2399999999999999E-3</v>
      </c>
    </row>
    <row r="1122" spans="1:11" x14ac:dyDescent="0.45">
      <c r="A1122" s="10" t="s">
        <v>16</v>
      </c>
      <c r="B1122" s="20">
        <v>0.93899999999999995</v>
      </c>
      <c r="C1122" s="19">
        <v>46834</v>
      </c>
      <c r="D1122" s="19">
        <v>13957.85655</v>
      </c>
      <c r="E1122" s="23">
        <v>1.8218304569999999</v>
      </c>
      <c r="F1122" s="23">
        <v>0.80118758300000004</v>
      </c>
      <c r="G1122" s="17">
        <v>0</v>
      </c>
      <c r="H1122" s="17">
        <v>1</v>
      </c>
      <c r="I1122" s="17">
        <v>0.89673636300000004</v>
      </c>
      <c r="J1122" s="17">
        <v>9.7100000000000006E-2</v>
      </c>
      <c r="K1122" s="17">
        <v>6.2100000000000002E-3</v>
      </c>
    </row>
    <row r="1123" spans="1:11" x14ac:dyDescent="0.45">
      <c r="A1123" s="10" t="s">
        <v>16</v>
      </c>
      <c r="B1123" s="20">
        <v>0.94</v>
      </c>
      <c r="C1123" s="19">
        <v>46884</v>
      </c>
      <c r="D1123" s="19">
        <v>14049.516890000001</v>
      </c>
      <c r="E1123" s="23">
        <v>1.8435848560000001</v>
      </c>
      <c r="F1123" s="23">
        <v>0.806717986</v>
      </c>
      <c r="G1123" s="17">
        <v>0</v>
      </c>
      <c r="H1123" s="17">
        <v>1</v>
      </c>
      <c r="I1123" s="17">
        <v>0.89641903700000003</v>
      </c>
      <c r="J1123" s="17">
        <v>9.74E-2</v>
      </c>
      <c r="K1123" s="17">
        <v>6.1999999999999998E-3</v>
      </c>
    </row>
    <row r="1124" spans="1:11" x14ac:dyDescent="0.45">
      <c r="A1124" s="10" t="s">
        <v>16</v>
      </c>
      <c r="B1124" s="20">
        <v>0.94099999999999995</v>
      </c>
      <c r="C1124" s="19">
        <v>46935</v>
      </c>
      <c r="D1124" s="19">
        <v>14144.23134</v>
      </c>
      <c r="E1124" s="23">
        <v>1.8710309510000001</v>
      </c>
      <c r="F1124" s="23">
        <v>0.81249054700000001</v>
      </c>
      <c r="G1124" s="17">
        <v>0</v>
      </c>
      <c r="H1124" s="17">
        <v>1</v>
      </c>
      <c r="I1124" s="17">
        <v>0.89649023500000002</v>
      </c>
      <c r="J1124" s="17">
        <v>9.7299999999999998E-2</v>
      </c>
      <c r="K1124" s="17">
        <v>6.1799999999999997E-3</v>
      </c>
    </row>
    <row r="1125" spans="1:11" x14ac:dyDescent="0.45">
      <c r="A1125" s="10" t="s">
        <v>16</v>
      </c>
      <c r="B1125" s="20">
        <v>0.94199999999999995</v>
      </c>
      <c r="C1125" s="19">
        <v>46984</v>
      </c>
      <c r="D1125" s="19">
        <v>14236.55795</v>
      </c>
      <c r="E1125" s="23">
        <v>1.8969637020000001</v>
      </c>
      <c r="F1125" s="23">
        <v>0.81843797900000004</v>
      </c>
      <c r="G1125" s="17">
        <v>0</v>
      </c>
      <c r="H1125" s="17">
        <v>1</v>
      </c>
      <c r="I1125" s="17">
        <v>0.89672791799999996</v>
      </c>
      <c r="J1125" s="17">
        <v>9.7100000000000006E-2</v>
      </c>
      <c r="K1125" s="17">
        <v>6.1700000000000001E-3</v>
      </c>
    </row>
    <row r="1126" spans="1:11" x14ac:dyDescent="0.45">
      <c r="A1126" s="10" t="s">
        <v>16</v>
      </c>
      <c r="B1126" s="20">
        <v>0.94299999999999995</v>
      </c>
      <c r="C1126" s="19">
        <v>47033</v>
      </c>
      <c r="D1126" s="19">
        <v>14330.212439999999</v>
      </c>
      <c r="E1126" s="23">
        <v>1.923865057</v>
      </c>
      <c r="F1126" s="23">
        <v>0.82422972100000003</v>
      </c>
      <c r="G1126" s="17">
        <v>0</v>
      </c>
      <c r="H1126" s="17">
        <v>1</v>
      </c>
      <c r="I1126" s="17">
        <v>0.89706038399999999</v>
      </c>
      <c r="J1126" s="17">
        <v>9.6799999999999997E-2</v>
      </c>
      <c r="K1126" s="17">
        <v>6.1399999999999996E-3</v>
      </c>
    </row>
    <row r="1127" spans="1:11" x14ac:dyDescent="0.45">
      <c r="A1127" s="10" t="s">
        <v>16</v>
      </c>
      <c r="B1127" s="20">
        <v>0.94399999999999995</v>
      </c>
      <c r="C1127" s="19">
        <v>47084</v>
      </c>
      <c r="D1127" s="19">
        <v>14429.054319999999</v>
      </c>
      <c r="E1127" s="23">
        <v>1.9507416799999999</v>
      </c>
      <c r="F1127" s="23">
        <v>0.83008182399999997</v>
      </c>
      <c r="G1127" s="17">
        <v>0</v>
      </c>
      <c r="H1127" s="17">
        <v>1</v>
      </c>
      <c r="I1127" s="17">
        <v>0.89733388999999997</v>
      </c>
      <c r="J1127" s="17">
        <v>9.6500000000000002E-2</v>
      </c>
      <c r="K1127" s="17">
        <v>6.1199999999999996E-3</v>
      </c>
    </row>
    <row r="1128" spans="1:11" x14ac:dyDescent="0.45">
      <c r="A1128" s="10" t="s">
        <v>16</v>
      </c>
      <c r="B1128" s="20">
        <v>0.94499999999999995</v>
      </c>
      <c r="C1128" s="19">
        <v>47133</v>
      </c>
      <c r="D1128" s="19">
        <v>14525.19721</v>
      </c>
      <c r="E1128" s="23">
        <v>1.972890123</v>
      </c>
      <c r="F1128" s="23">
        <v>0.83632916800000001</v>
      </c>
      <c r="G1128" s="17">
        <v>0</v>
      </c>
      <c r="H1128" s="17">
        <v>1</v>
      </c>
      <c r="I1128" s="17">
        <v>0.897557673</v>
      </c>
      <c r="J1128" s="17">
        <v>9.6299999999999997E-2</v>
      </c>
      <c r="K1128" s="17">
        <v>6.11E-3</v>
      </c>
    </row>
    <row r="1129" spans="1:11" x14ac:dyDescent="0.45">
      <c r="A1129" s="10" t="s">
        <v>16</v>
      </c>
      <c r="B1129" s="20">
        <v>0.94599999999999995</v>
      </c>
      <c r="C1129" s="19">
        <v>47183</v>
      </c>
      <c r="D1129" s="19">
        <v>14624.36037</v>
      </c>
      <c r="E1129" s="23">
        <v>1.9949526980000001</v>
      </c>
      <c r="F1129" s="23">
        <v>0.84235803499999995</v>
      </c>
      <c r="G1129" s="17">
        <v>0</v>
      </c>
      <c r="H1129" s="17">
        <v>1</v>
      </c>
      <c r="I1129" s="17">
        <v>0.89776732800000003</v>
      </c>
      <c r="J1129" s="17">
        <v>9.6100000000000005E-2</v>
      </c>
      <c r="K1129" s="17">
        <v>6.0899999999999999E-3</v>
      </c>
    </row>
    <row r="1130" spans="1:11" x14ac:dyDescent="0.45">
      <c r="A1130" s="10" t="s">
        <v>16</v>
      </c>
      <c r="B1130" s="20">
        <v>0.94699999999999995</v>
      </c>
      <c r="C1130" s="19">
        <v>47231</v>
      </c>
      <c r="D1130" s="19">
        <v>14720.86918</v>
      </c>
      <c r="E1130" s="23">
        <v>2.0208498019999999</v>
      </c>
      <c r="F1130" s="23">
        <v>0.84862760000000004</v>
      </c>
      <c r="G1130" s="17">
        <v>0</v>
      </c>
      <c r="H1130" s="17">
        <v>1</v>
      </c>
      <c r="I1130" s="17">
        <v>0.89810944699999995</v>
      </c>
      <c r="J1130" s="17">
        <v>9.5799999999999996E-2</v>
      </c>
      <c r="K1130" s="17">
        <v>6.0899999999999999E-3</v>
      </c>
    </row>
    <row r="1131" spans="1:11" x14ac:dyDescent="0.45">
      <c r="A1131" s="10" t="s">
        <v>16</v>
      </c>
      <c r="B1131" s="20">
        <v>0.94799999999999995</v>
      </c>
      <c r="C1131" s="19">
        <v>47280</v>
      </c>
      <c r="D1131" s="19">
        <v>14820.54616</v>
      </c>
      <c r="E1131" s="23">
        <v>2.0468285210000001</v>
      </c>
      <c r="F1131" s="23">
        <v>0.85479724700000004</v>
      </c>
      <c r="G1131" s="17">
        <v>0</v>
      </c>
      <c r="H1131" s="17">
        <v>1</v>
      </c>
      <c r="I1131" s="17">
        <v>0.89824068700000004</v>
      </c>
      <c r="J1131" s="17">
        <v>9.5699999999999993E-2</v>
      </c>
      <c r="K1131" s="17">
        <v>6.0899999999999999E-3</v>
      </c>
    </row>
    <row r="1132" spans="1:11" x14ac:dyDescent="0.45">
      <c r="A1132" s="10" t="s">
        <v>16</v>
      </c>
      <c r="B1132" s="20">
        <v>0.94899999999999995</v>
      </c>
      <c r="C1132" s="19">
        <v>47333</v>
      </c>
      <c r="D1132" s="19">
        <v>14929.69137</v>
      </c>
      <c r="E1132" s="23">
        <v>2.0767395990000002</v>
      </c>
      <c r="F1132" s="23">
        <v>0.86099290299999998</v>
      </c>
      <c r="G1132" s="17">
        <v>0</v>
      </c>
      <c r="H1132" s="17">
        <v>1</v>
      </c>
      <c r="I1132" s="17">
        <v>0.89840197600000005</v>
      </c>
      <c r="J1132" s="17">
        <v>9.5500000000000002E-2</v>
      </c>
      <c r="K1132" s="17">
        <v>6.0699999999999999E-3</v>
      </c>
    </row>
    <row r="1133" spans="1:11" x14ac:dyDescent="0.45">
      <c r="A1133" s="10" t="s">
        <v>16</v>
      </c>
      <c r="B1133" s="20">
        <v>0.95</v>
      </c>
      <c r="C1133" s="19">
        <v>47383</v>
      </c>
      <c r="D1133" s="19">
        <v>15034.28801</v>
      </c>
      <c r="E1133" s="23">
        <v>2.1064828630000001</v>
      </c>
      <c r="F1133" s="23">
        <v>0.86795183099999995</v>
      </c>
      <c r="G1133" s="17">
        <v>0</v>
      </c>
      <c r="H1133" s="17">
        <v>1</v>
      </c>
      <c r="I1133" s="17">
        <v>0.89857836000000002</v>
      </c>
      <c r="J1133" s="17">
        <v>9.5399999999999999E-2</v>
      </c>
      <c r="K1133" s="17">
        <v>6.0499999999999998E-3</v>
      </c>
    </row>
    <row r="1134" spans="1:11" x14ac:dyDescent="0.45">
      <c r="A1134" s="10" t="s">
        <v>16</v>
      </c>
      <c r="B1134" s="20">
        <v>0.95099999999999996</v>
      </c>
      <c r="C1134" s="19">
        <v>47428</v>
      </c>
      <c r="D1134" s="19">
        <v>15129.849179999999</v>
      </c>
      <c r="E1134" s="23">
        <v>2.1412445629999999</v>
      </c>
      <c r="F1134" s="23">
        <v>0.87457082500000005</v>
      </c>
      <c r="G1134" s="17">
        <v>0</v>
      </c>
      <c r="H1134" s="17">
        <v>1</v>
      </c>
      <c r="I1134" s="17">
        <v>0.898644216</v>
      </c>
      <c r="J1134" s="17">
        <v>9.5299999999999996E-2</v>
      </c>
      <c r="K1134" s="17">
        <v>6.0299999999999998E-3</v>
      </c>
    </row>
    <row r="1135" spans="1:11" x14ac:dyDescent="0.45">
      <c r="A1135" s="10" t="s">
        <v>16</v>
      </c>
      <c r="B1135" s="20">
        <v>0.95199999999999996</v>
      </c>
      <c r="C1135" s="19">
        <v>47483</v>
      </c>
      <c r="D1135" s="19">
        <v>15248.93109</v>
      </c>
      <c r="E1135" s="23">
        <v>2.181169852</v>
      </c>
      <c r="F1135" s="23">
        <v>0.88050066900000001</v>
      </c>
      <c r="G1135" s="17">
        <v>0</v>
      </c>
      <c r="H1135" s="17">
        <v>1</v>
      </c>
      <c r="I1135" s="17">
        <v>0.89903343700000005</v>
      </c>
      <c r="J1135" s="17">
        <v>9.5000000000000001E-2</v>
      </c>
      <c r="K1135" s="17">
        <v>6.0099999999999997E-3</v>
      </c>
    </row>
    <row r="1136" spans="1:11" x14ac:dyDescent="0.45">
      <c r="A1136" s="10" t="s">
        <v>16</v>
      </c>
      <c r="B1136" s="20">
        <v>0.95299999999999996</v>
      </c>
      <c r="C1136" s="19">
        <v>47532</v>
      </c>
      <c r="D1136" s="19">
        <v>15356.49984</v>
      </c>
      <c r="E1136" s="23">
        <v>2.2112814240000001</v>
      </c>
      <c r="F1136" s="23">
        <v>0.88817601899999998</v>
      </c>
      <c r="G1136" s="17">
        <v>0</v>
      </c>
      <c r="H1136" s="17">
        <v>1</v>
      </c>
      <c r="I1136" s="17">
        <v>0.89936661399999995</v>
      </c>
      <c r="J1136" s="17">
        <v>9.4600000000000004E-2</v>
      </c>
      <c r="K1136" s="17">
        <v>5.9800000000000001E-3</v>
      </c>
    </row>
    <row r="1137" spans="1:11" x14ac:dyDescent="0.45">
      <c r="A1137" s="10" t="s">
        <v>16</v>
      </c>
      <c r="B1137" s="20">
        <v>0.95399999999999996</v>
      </c>
      <c r="C1137" s="19">
        <v>47582</v>
      </c>
      <c r="D1137" s="19">
        <v>15467.872579999999</v>
      </c>
      <c r="E1137" s="23">
        <v>2.2461566670000002</v>
      </c>
      <c r="F1137" s="23">
        <v>0.89498530300000001</v>
      </c>
      <c r="G1137" s="17">
        <v>0</v>
      </c>
      <c r="H1137" s="17">
        <v>1</v>
      </c>
      <c r="I1137" s="17">
        <v>0.89962561299999999</v>
      </c>
      <c r="J1137" s="17">
        <v>9.4399999999999998E-2</v>
      </c>
      <c r="K1137" s="17">
        <v>5.9699999999999996E-3</v>
      </c>
    </row>
    <row r="1138" spans="1:11" x14ac:dyDescent="0.45">
      <c r="A1138" s="10" t="s">
        <v>16</v>
      </c>
      <c r="B1138" s="20">
        <v>0.95499999999999996</v>
      </c>
      <c r="C1138" s="19">
        <v>47631</v>
      </c>
      <c r="D1138" s="19">
        <v>15578.92956</v>
      </c>
      <c r="E1138" s="23">
        <v>2.2857408860000001</v>
      </c>
      <c r="F1138" s="23">
        <v>0.90226805799999998</v>
      </c>
      <c r="G1138" s="17">
        <v>0</v>
      </c>
      <c r="H1138" s="17">
        <v>1</v>
      </c>
      <c r="I1138" s="17">
        <v>0.89995948299999995</v>
      </c>
      <c r="J1138" s="17">
        <v>9.4100000000000003E-2</v>
      </c>
      <c r="K1138" s="17">
        <v>5.94E-3</v>
      </c>
    </row>
    <row r="1139" spans="1:11" x14ac:dyDescent="0.45">
      <c r="A1139" s="10" t="s">
        <v>16</v>
      </c>
      <c r="B1139" s="20">
        <v>0.95599999999999996</v>
      </c>
      <c r="C1139" s="19">
        <v>47682</v>
      </c>
      <c r="D1139" s="19">
        <v>15696.72639</v>
      </c>
      <c r="E1139" s="23">
        <v>2.3281932150000002</v>
      </c>
      <c r="F1139" s="23">
        <v>0.90920950199999995</v>
      </c>
      <c r="G1139" s="17">
        <v>0</v>
      </c>
      <c r="H1139" s="17">
        <v>1</v>
      </c>
      <c r="I1139" s="17">
        <v>0.90009919100000002</v>
      </c>
      <c r="J1139" s="17">
        <v>9.4E-2</v>
      </c>
      <c r="K1139" s="17">
        <v>5.94E-3</v>
      </c>
    </row>
    <row r="1140" spans="1:11" x14ac:dyDescent="0.45">
      <c r="A1140" s="10" t="s">
        <v>16</v>
      </c>
      <c r="B1140" s="20">
        <v>0.95699999999999996</v>
      </c>
      <c r="C1140" s="19">
        <v>47732</v>
      </c>
      <c r="D1140" s="19">
        <v>15813.96261</v>
      </c>
      <c r="E1140" s="23">
        <v>2.3597540879999999</v>
      </c>
      <c r="F1140" s="23">
        <v>0.917011087</v>
      </c>
      <c r="G1140" s="17">
        <v>0</v>
      </c>
      <c r="H1140" s="17">
        <v>1</v>
      </c>
      <c r="I1140" s="17">
        <v>0.90025497300000001</v>
      </c>
      <c r="J1140" s="17">
        <v>9.3799999999999994E-2</v>
      </c>
      <c r="K1140" s="17">
        <v>5.9300000000000004E-3</v>
      </c>
    </row>
    <row r="1141" spans="1:11" x14ac:dyDescent="0.45">
      <c r="A1141" s="10" t="s">
        <v>16</v>
      </c>
      <c r="B1141" s="20">
        <v>0.95799999999999996</v>
      </c>
      <c r="C1141" s="19">
        <v>47782</v>
      </c>
      <c r="D1141" s="19">
        <v>15932.968140000001</v>
      </c>
      <c r="E1141" s="23">
        <v>2.4032109519999998</v>
      </c>
      <c r="F1141" s="23">
        <v>0.924136022</v>
      </c>
      <c r="G1141" s="17">
        <v>0</v>
      </c>
      <c r="H1141" s="17">
        <v>1</v>
      </c>
      <c r="I1141" s="17">
        <v>0.90034423799999996</v>
      </c>
      <c r="J1141" s="17">
        <v>9.3700000000000006E-2</v>
      </c>
      <c r="K1141" s="17">
        <v>5.9199999999999999E-3</v>
      </c>
    </row>
    <row r="1142" spans="1:11" x14ac:dyDescent="0.45">
      <c r="A1142" s="10" t="s">
        <v>16</v>
      </c>
      <c r="B1142" s="20">
        <v>0.95899999999999996</v>
      </c>
      <c r="C1142" s="19">
        <v>47828</v>
      </c>
      <c r="D1142" s="19">
        <v>16044.481299999999</v>
      </c>
      <c r="E1142" s="23">
        <v>2.4381808170000001</v>
      </c>
      <c r="F1142" s="23">
        <v>0.93216268199999996</v>
      </c>
      <c r="G1142" s="17">
        <v>0</v>
      </c>
      <c r="H1142" s="17">
        <v>1</v>
      </c>
      <c r="I1142" s="17">
        <v>0.90046015199999996</v>
      </c>
      <c r="J1142" s="17">
        <v>9.3600000000000003E-2</v>
      </c>
      <c r="K1142" s="17">
        <v>5.9199999999999999E-3</v>
      </c>
    </row>
    <row r="1143" spans="1:11" x14ac:dyDescent="0.45">
      <c r="A1143" s="10" t="s">
        <v>16</v>
      </c>
      <c r="B1143" s="20">
        <v>0.96</v>
      </c>
      <c r="C1143" s="19">
        <v>47881</v>
      </c>
      <c r="D1143" s="19">
        <v>16174.79175</v>
      </c>
      <c r="E1143" s="23">
        <v>2.4755948619999999</v>
      </c>
      <c r="F1143" s="23">
        <v>0.93926510699999999</v>
      </c>
      <c r="G1143" s="17">
        <v>0</v>
      </c>
      <c r="H1143" s="17">
        <v>1</v>
      </c>
      <c r="I1143" s="17">
        <v>0.90054087500000002</v>
      </c>
      <c r="J1143" s="17">
        <v>9.3600000000000003E-2</v>
      </c>
      <c r="K1143" s="17">
        <v>5.8999999999999999E-3</v>
      </c>
    </row>
    <row r="1144" spans="1:11" x14ac:dyDescent="0.45">
      <c r="A1144" s="10" t="s">
        <v>16</v>
      </c>
      <c r="B1144" s="20">
        <v>0.96099999999999997</v>
      </c>
      <c r="C1144" s="19">
        <v>47931</v>
      </c>
      <c r="D1144" s="19">
        <v>16299.610339999999</v>
      </c>
      <c r="E1144" s="23">
        <v>2.513685679</v>
      </c>
      <c r="F1144" s="23">
        <v>0.94804418800000001</v>
      </c>
      <c r="G1144" s="17">
        <v>0</v>
      </c>
      <c r="H1144" s="17">
        <v>1</v>
      </c>
      <c r="I1144" s="17">
        <v>0.90058468400000002</v>
      </c>
      <c r="J1144" s="17">
        <v>9.35E-2</v>
      </c>
      <c r="K1144" s="17">
        <v>5.8900000000000003E-3</v>
      </c>
    </row>
    <row r="1145" spans="1:11" x14ac:dyDescent="0.45">
      <c r="A1145" s="10" t="s">
        <v>16</v>
      </c>
      <c r="B1145" s="20">
        <v>0.96199999999999997</v>
      </c>
      <c r="C1145" s="19">
        <v>47981</v>
      </c>
      <c r="D1145" s="19">
        <v>16426.85025</v>
      </c>
      <c r="E1145" s="23">
        <v>2.572661745</v>
      </c>
      <c r="F1145" s="23">
        <v>0.95601670599999999</v>
      </c>
      <c r="G1145" s="17">
        <v>0</v>
      </c>
      <c r="H1145" s="17">
        <v>1</v>
      </c>
      <c r="I1145" s="17">
        <v>0.90074895300000002</v>
      </c>
      <c r="J1145" s="17">
        <v>9.3399999999999997E-2</v>
      </c>
      <c r="K1145" s="17">
        <v>5.8900000000000003E-3</v>
      </c>
    </row>
    <row r="1146" spans="1:11" x14ac:dyDescent="0.45">
      <c r="A1146" s="10" t="s">
        <v>16</v>
      </c>
      <c r="B1146" s="20">
        <v>0.96299999999999997</v>
      </c>
      <c r="C1146" s="19">
        <v>48031</v>
      </c>
      <c r="D1146" s="19">
        <v>16556.28139</v>
      </c>
      <c r="E1146" s="23">
        <v>2.6019220179999998</v>
      </c>
      <c r="F1146" s="23">
        <v>0.96444048000000004</v>
      </c>
      <c r="G1146" s="17">
        <v>0</v>
      </c>
      <c r="H1146" s="17">
        <v>1</v>
      </c>
      <c r="I1146" s="17">
        <v>0.90104073100000004</v>
      </c>
      <c r="J1146" s="17">
        <v>9.3100000000000002E-2</v>
      </c>
      <c r="K1146" s="17">
        <v>5.8700000000000002E-3</v>
      </c>
    </row>
    <row r="1147" spans="1:11" x14ac:dyDescent="0.45">
      <c r="A1147" s="10" t="s">
        <v>16</v>
      </c>
      <c r="B1147" s="20">
        <v>0.96399999999999997</v>
      </c>
      <c r="C1147" s="19">
        <v>48080</v>
      </c>
      <c r="D1147" s="19">
        <v>16685.04105</v>
      </c>
      <c r="E1147" s="23">
        <v>2.6613261399999999</v>
      </c>
      <c r="F1147" s="23">
        <v>0.97251902300000004</v>
      </c>
      <c r="G1147" s="17">
        <v>0</v>
      </c>
      <c r="H1147" s="17">
        <v>1</v>
      </c>
      <c r="I1147" s="17">
        <v>0.90139057300000003</v>
      </c>
      <c r="J1147" s="17">
        <v>9.2799999999999994E-2</v>
      </c>
      <c r="K1147" s="17">
        <v>5.8399999999999997E-3</v>
      </c>
    </row>
    <row r="1148" spans="1:11" x14ac:dyDescent="0.45">
      <c r="A1148" s="10" t="s">
        <v>16</v>
      </c>
      <c r="B1148" s="20">
        <v>0.96499999999999997</v>
      </c>
      <c r="C1148" s="19">
        <v>48130</v>
      </c>
      <c r="D1148" s="19">
        <v>16819.146720000001</v>
      </c>
      <c r="E1148" s="23">
        <v>2.708048147</v>
      </c>
      <c r="F1148" s="23">
        <v>0.98129340799999998</v>
      </c>
      <c r="G1148" s="17">
        <v>0</v>
      </c>
      <c r="H1148" s="17">
        <v>1</v>
      </c>
      <c r="I1148" s="17">
        <v>0.90144101200000004</v>
      </c>
      <c r="J1148" s="17">
        <v>9.2700000000000005E-2</v>
      </c>
      <c r="K1148" s="17">
        <v>5.8300000000000001E-3</v>
      </c>
    </row>
    <row r="1149" spans="1:11" x14ac:dyDescent="0.45">
      <c r="A1149" s="10" t="s">
        <v>16</v>
      </c>
      <c r="B1149" s="20">
        <v>0.96599999999999997</v>
      </c>
      <c r="C1149" s="19">
        <v>48177</v>
      </c>
      <c r="D1149" s="19">
        <v>16947.583589999998</v>
      </c>
      <c r="E1149" s="23">
        <v>2.757195995</v>
      </c>
      <c r="F1149" s="23">
        <v>0.99018294699999998</v>
      </c>
      <c r="G1149" s="17">
        <v>0</v>
      </c>
      <c r="H1149" s="17">
        <v>1</v>
      </c>
      <c r="I1149" s="17">
        <v>0.90173906500000001</v>
      </c>
      <c r="J1149" s="17">
        <v>9.2399999999999996E-2</v>
      </c>
      <c r="K1149" s="17">
        <v>5.8199999999999997E-3</v>
      </c>
    </row>
    <row r="1150" spans="1:11" x14ac:dyDescent="0.45">
      <c r="A1150" s="10" t="s">
        <v>16</v>
      </c>
      <c r="B1150" s="20">
        <v>0.96699999999999997</v>
      </c>
      <c r="C1150" s="19">
        <v>48230</v>
      </c>
      <c r="D1150" s="19">
        <v>17094.700290000001</v>
      </c>
      <c r="E1150" s="23">
        <v>2.807147703</v>
      </c>
      <c r="F1150" s="23">
        <v>0.99854077100000005</v>
      </c>
      <c r="G1150" s="17">
        <v>0</v>
      </c>
      <c r="H1150" s="17">
        <v>1</v>
      </c>
      <c r="I1150" s="17">
        <v>0.901953067</v>
      </c>
      <c r="J1150" s="17">
        <v>9.2200000000000004E-2</v>
      </c>
      <c r="K1150" s="17">
        <v>5.7999999999999996E-3</v>
      </c>
    </row>
    <row r="1151" spans="1:11" x14ac:dyDescent="0.45">
      <c r="A1151" s="10" t="s">
        <v>16</v>
      </c>
      <c r="B1151" s="20">
        <v>0.96799999999999997</v>
      </c>
      <c r="C1151" s="19">
        <v>48280</v>
      </c>
      <c r="D1151" s="19">
        <v>17236.925950000001</v>
      </c>
      <c r="E1151" s="23">
        <v>2.879287132</v>
      </c>
      <c r="F1151" s="23">
        <v>1.0083600800000001</v>
      </c>
      <c r="G1151" s="17">
        <v>0</v>
      </c>
      <c r="H1151" s="17">
        <v>1</v>
      </c>
      <c r="I1151" s="17">
        <v>0.90223077500000004</v>
      </c>
      <c r="J1151" s="17">
        <v>9.1999999999999998E-2</v>
      </c>
      <c r="K1151" s="17">
        <v>5.77E-3</v>
      </c>
    </row>
    <row r="1152" spans="1:11" x14ac:dyDescent="0.45">
      <c r="A1152" s="10" t="s">
        <v>16</v>
      </c>
      <c r="B1152" s="20">
        <v>0.96899999999999997</v>
      </c>
      <c r="C1152" s="19">
        <v>48330</v>
      </c>
      <c r="D1152" s="19">
        <v>17382.525450000001</v>
      </c>
      <c r="E1152" s="23">
        <v>2.9539751839999999</v>
      </c>
      <c r="F1152" s="23">
        <v>1.017807119</v>
      </c>
      <c r="G1152" s="17">
        <v>0</v>
      </c>
      <c r="H1152" s="17">
        <v>1</v>
      </c>
      <c r="I1152" s="17">
        <v>0.90238147800000001</v>
      </c>
      <c r="J1152" s="17">
        <v>9.1899999999999996E-2</v>
      </c>
      <c r="K1152" s="17">
        <v>5.77E-3</v>
      </c>
    </row>
    <row r="1153" spans="1:11" x14ac:dyDescent="0.45">
      <c r="A1153" s="10" t="s">
        <v>16</v>
      </c>
      <c r="B1153" s="20">
        <v>0.97</v>
      </c>
      <c r="C1153" s="19">
        <v>48380</v>
      </c>
      <c r="D1153" s="19">
        <v>17532.385480000001</v>
      </c>
      <c r="E1153" s="23">
        <v>3.0252479920000002</v>
      </c>
      <c r="F1153" s="23">
        <v>1.027062294</v>
      </c>
      <c r="G1153" s="17">
        <v>0</v>
      </c>
      <c r="H1153" s="17">
        <v>1</v>
      </c>
      <c r="I1153" s="17">
        <v>0.90245462300000001</v>
      </c>
      <c r="J1153" s="17">
        <v>9.1800000000000007E-2</v>
      </c>
      <c r="K1153" s="17">
        <v>5.7499999999999999E-3</v>
      </c>
    </row>
    <row r="1154" spans="1:11" x14ac:dyDescent="0.45">
      <c r="A1154" s="10" t="s">
        <v>16</v>
      </c>
      <c r="B1154" s="20">
        <v>0.97099999999999997</v>
      </c>
      <c r="C1154" s="19">
        <v>48426</v>
      </c>
      <c r="D1154" s="19">
        <v>17672.657719999999</v>
      </c>
      <c r="E1154" s="23">
        <v>3.0684061200000001</v>
      </c>
      <c r="F1154" s="23">
        <v>1.0370889720000001</v>
      </c>
      <c r="G1154" s="17">
        <v>0</v>
      </c>
      <c r="H1154" s="17">
        <v>1</v>
      </c>
      <c r="I1154" s="17">
        <v>0.90283032200000002</v>
      </c>
      <c r="J1154" s="17">
        <v>9.1399999999999995E-2</v>
      </c>
      <c r="K1154" s="17">
        <v>5.7400000000000003E-3</v>
      </c>
    </row>
    <row r="1155" spans="1:11" x14ac:dyDescent="0.45">
      <c r="A1155" s="10" t="s">
        <v>16</v>
      </c>
      <c r="B1155" s="20">
        <v>0.97199999999999998</v>
      </c>
      <c r="C1155" s="19">
        <v>48479</v>
      </c>
      <c r="D1155" s="19">
        <v>17836.405309999998</v>
      </c>
      <c r="E1155" s="23">
        <v>3.115521803</v>
      </c>
      <c r="F1155" s="23">
        <v>1.04675001</v>
      </c>
      <c r="G1155" s="17">
        <v>0</v>
      </c>
      <c r="H1155" s="17">
        <v>1</v>
      </c>
      <c r="I1155" s="17">
        <v>0.90318710700000004</v>
      </c>
      <c r="J1155" s="17">
        <v>9.11E-2</v>
      </c>
      <c r="K1155" s="17">
        <v>5.7200000000000003E-3</v>
      </c>
    </row>
    <row r="1156" spans="1:11" x14ac:dyDescent="0.45">
      <c r="A1156" s="10" t="s">
        <v>16</v>
      </c>
      <c r="B1156" s="20">
        <v>0.97299999999999998</v>
      </c>
      <c r="C1156" s="19">
        <v>48529</v>
      </c>
      <c r="D1156" s="19">
        <v>17994.28901</v>
      </c>
      <c r="E1156" s="23">
        <v>3.2124822470000001</v>
      </c>
      <c r="F1156" s="23">
        <v>1.057825341</v>
      </c>
      <c r="G1156" s="17">
        <v>0</v>
      </c>
      <c r="H1156" s="17">
        <v>1</v>
      </c>
      <c r="I1156" s="17">
        <v>0.90348332499999995</v>
      </c>
      <c r="J1156" s="17">
        <v>9.0800000000000006E-2</v>
      </c>
      <c r="K1156" s="17">
        <v>5.7000000000000002E-3</v>
      </c>
    </row>
    <row r="1157" spans="1:11" x14ac:dyDescent="0.45">
      <c r="A1157" s="10" t="s">
        <v>16</v>
      </c>
      <c r="B1157" s="20">
        <v>0.97399999999999998</v>
      </c>
      <c r="C1157" s="19">
        <v>48579</v>
      </c>
      <c r="D1157" s="19">
        <v>18157.009740000001</v>
      </c>
      <c r="E1157" s="23">
        <v>3.3054467619999999</v>
      </c>
      <c r="F1157" s="23">
        <v>1.068130437</v>
      </c>
      <c r="G1157" s="17">
        <v>0</v>
      </c>
      <c r="H1157" s="17">
        <v>1</v>
      </c>
      <c r="I1157" s="17">
        <v>0.90359493400000002</v>
      </c>
      <c r="J1157" s="17">
        <v>9.0700000000000003E-2</v>
      </c>
      <c r="K1157" s="17">
        <v>5.7000000000000002E-3</v>
      </c>
    </row>
    <row r="1158" spans="1:11" x14ac:dyDescent="0.45">
      <c r="A1158" s="10" t="s">
        <v>16</v>
      </c>
      <c r="B1158" s="20">
        <v>0.97499999999999998</v>
      </c>
      <c r="C1158" s="19">
        <v>48629</v>
      </c>
      <c r="D1158" s="19">
        <v>18325.091609999999</v>
      </c>
      <c r="E1158" s="23">
        <v>3.4096550739999998</v>
      </c>
      <c r="F1158" s="23">
        <v>1.079279463</v>
      </c>
      <c r="G1158" s="17">
        <v>0</v>
      </c>
      <c r="H1158" s="17">
        <v>1</v>
      </c>
      <c r="I1158" s="17">
        <v>0.90374850699999998</v>
      </c>
      <c r="J1158" s="17">
        <v>9.0499999999999997E-2</v>
      </c>
      <c r="K1158" s="17">
        <v>5.7099999999999998E-3</v>
      </c>
    </row>
    <row r="1159" spans="1:11" x14ac:dyDescent="0.45">
      <c r="A1159" s="10" t="s">
        <v>16</v>
      </c>
      <c r="B1159" s="20">
        <v>0.97599999999999998</v>
      </c>
      <c r="C1159" s="19">
        <v>48679</v>
      </c>
      <c r="D1159" s="19">
        <v>18497.747240000001</v>
      </c>
      <c r="E1159" s="23">
        <v>3.484346215</v>
      </c>
      <c r="F1159" s="23">
        <v>1.090736996</v>
      </c>
      <c r="G1159" s="17">
        <v>0</v>
      </c>
      <c r="H1159" s="17">
        <v>1</v>
      </c>
      <c r="I1159" s="17">
        <v>0.90387197200000002</v>
      </c>
      <c r="J1159" s="17">
        <v>9.0399999999999994E-2</v>
      </c>
      <c r="K1159" s="17">
        <v>5.7000000000000002E-3</v>
      </c>
    </row>
    <row r="1160" spans="1:11" x14ac:dyDescent="0.45">
      <c r="A1160" s="10" t="s">
        <v>16</v>
      </c>
      <c r="B1160" s="20">
        <v>0.97699999999999998</v>
      </c>
      <c r="C1160" s="19">
        <v>48728</v>
      </c>
      <c r="D1160" s="19">
        <v>18670.005570000001</v>
      </c>
      <c r="E1160" s="23">
        <v>3.558238185</v>
      </c>
      <c r="F1160" s="23">
        <v>1.102489198</v>
      </c>
      <c r="G1160" s="17">
        <v>0</v>
      </c>
      <c r="H1160" s="17">
        <v>1</v>
      </c>
      <c r="I1160" s="17">
        <v>0.90455387899999995</v>
      </c>
      <c r="J1160" s="17">
        <v>8.9800000000000005E-2</v>
      </c>
      <c r="K1160" s="17">
        <v>5.6600000000000001E-3</v>
      </c>
    </row>
    <row r="1161" spans="1:11" x14ac:dyDescent="0.45">
      <c r="A1161" s="10" t="s">
        <v>16</v>
      </c>
      <c r="B1161" s="20">
        <v>0.97799999999999998</v>
      </c>
      <c r="C1161" s="19">
        <v>48778</v>
      </c>
      <c r="D1161" s="19">
        <v>18849.901229999999</v>
      </c>
      <c r="E1161" s="23">
        <v>3.6339160580000001</v>
      </c>
      <c r="F1161" s="23">
        <v>1.113717603</v>
      </c>
      <c r="G1161" s="17">
        <v>0</v>
      </c>
      <c r="H1161" s="17">
        <v>1</v>
      </c>
      <c r="I1161" s="17">
        <v>0.90461928000000003</v>
      </c>
      <c r="J1161" s="17">
        <v>8.9700000000000002E-2</v>
      </c>
      <c r="K1161" s="17">
        <v>5.6499999999999996E-3</v>
      </c>
    </row>
    <row r="1162" spans="1:11" x14ac:dyDescent="0.45">
      <c r="A1162" s="10" t="s">
        <v>16</v>
      </c>
      <c r="B1162" s="20">
        <v>0.97899999999999998</v>
      </c>
      <c r="C1162" s="19">
        <v>48825</v>
      </c>
      <c r="D1162" s="19">
        <v>19022.096020000001</v>
      </c>
      <c r="E1162" s="23">
        <v>3.690094164</v>
      </c>
      <c r="F1162" s="23">
        <v>1.126509427</v>
      </c>
      <c r="G1162" s="17">
        <v>0</v>
      </c>
      <c r="H1162" s="17">
        <v>1</v>
      </c>
      <c r="I1162" s="17">
        <v>0.90486223600000004</v>
      </c>
      <c r="J1162" s="17">
        <v>8.9499999999999996E-2</v>
      </c>
      <c r="K1162" s="17">
        <v>5.6299999999999996E-3</v>
      </c>
    </row>
    <row r="1163" spans="1:11" x14ac:dyDescent="0.45">
      <c r="A1163" s="10" t="s">
        <v>16</v>
      </c>
      <c r="B1163" s="20">
        <v>0.98</v>
      </c>
      <c r="C1163" s="19">
        <v>48877</v>
      </c>
      <c r="D1163" s="19">
        <v>19215.69656</v>
      </c>
      <c r="E1163" s="23">
        <v>3.7628631910000001</v>
      </c>
      <c r="F1163" s="23">
        <v>1.138249096</v>
      </c>
      <c r="G1163" s="17">
        <v>0</v>
      </c>
      <c r="H1163" s="17">
        <v>1</v>
      </c>
      <c r="I1163" s="17">
        <v>0.90512492700000002</v>
      </c>
      <c r="J1163" s="17">
        <v>8.9300000000000004E-2</v>
      </c>
      <c r="K1163" s="17">
        <v>5.6100000000000004E-3</v>
      </c>
    </row>
    <row r="1164" spans="1:11" x14ac:dyDescent="0.45">
      <c r="A1164" s="10" t="s">
        <v>16</v>
      </c>
      <c r="B1164" s="20">
        <v>0.98099999999999998</v>
      </c>
      <c r="C1164" s="19">
        <v>48928</v>
      </c>
      <c r="D1164" s="19">
        <v>19410.764029999998</v>
      </c>
      <c r="E1164" s="23">
        <v>3.8780016590000002</v>
      </c>
      <c r="F1164" s="23">
        <v>1.1514738929999999</v>
      </c>
      <c r="G1164" s="17">
        <v>0</v>
      </c>
      <c r="H1164" s="17">
        <v>1</v>
      </c>
      <c r="I1164" s="17">
        <v>0.90531204600000004</v>
      </c>
      <c r="J1164" s="17">
        <v>8.9099999999999999E-2</v>
      </c>
      <c r="K1164" s="17">
        <v>5.6100000000000004E-3</v>
      </c>
    </row>
    <row r="1165" spans="1:11" x14ac:dyDescent="0.45">
      <c r="A1165" s="10" t="s">
        <v>16</v>
      </c>
      <c r="B1165" s="20">
        <v>0.98199999999999998</v>
      </c>
      <c r="C1165" s="19">
        <v>48977</v>
      </c>
      <c r="D1165" s="19">
        <v>19603.47838</v>
      </c>
      <c r="E1165" s="23">
        <v>4.0201981279999996</v>
      </c>
      <c r="F1165" s="23">
        <v>1.164821012</v>
      </c>
      <c r="G1165" s="17">
        <v>0</v>
      </c>
      <c r="H1165" s="17">
        <v>1</v>
      </c>
      <c r="I1165" s="17">
        <v>0.90550147299999995</v>
      </c>
      <c r="J1165" s="17">
        <v>8.8900000000000007E-2</v>
      </c>
      <c r="K1165" s="17">
        <v>5.5900000000000004E-3</v>
      </c>
    </row>
    <row r="1166" spans="1:11" x14ac:dyDescent="0.45">
      <c r="A1166" s="10" t="s">
        <v>16</v>
      </c>
      <c r="B1166" s="20">
        <v>0.98299999999999998</v>
      </c>
      <c r="C1166" s="19">
        <v>49027</v>
      </c>
      <c r="D1166" s="19">
        <v>19808.639920000001</v>
      </c>
      <c r="E1166" s="23">
        <v>4.1726231279999997</v>
      </c>
      <c r="F1166" s="23">
        <v>1.177178506</v>
      </c>
      <c r="G1166" s="17">
        <v>0</v>
      </c>
      <c r="H1166" s="17">
        <v>1</v>
      </c>
      <c r="I1166" s="17">
        <v>0.90583494200000003</v>
      </c>
      <c r="J1166" s="17">
        <v>8.8599999999999998E-2</v>
      </c>
      <c r="K1166" s="17">
        <v>5.5700000000000003E-3</v>
      </c>
    </row>
    <row r="1167" spans="1:11" x14ac:dyDescent="0.45">
      <c r="A1167" s="10" t="s">
        <v>16</v>
      </c>
      <c r="B1167" s="20">
        <v>0.98399999999999999</v>
      </c>
      <c r="C1167" s="19">
        <v>49077</v>
      </c>
      <c r="D1167" s="19">
        <v>20019.924070000001</v>
      </c>
      <c r="E1167" s="23">
        <v>4.2780586410000003</v>
      </c>
      <c r="F1167" s="23">
        <v>1.192220195</v>
      </c>
      <c r="G1167" s="17">
        <v>0</v>
      </c>
      <c r="H1167" s="17">
        <v>1</v>
      </c>
      <c r="I1167" s="17">
        <v>0.90607874399999999</v>
      </c>
      <c r="J1167" s="17">
        <v>8.8400000000000006E-2</v>
      </c>
      <c r="K1167" s="17">
        <v>5.5399999999999998E-3</v>
      </c>
    </row>
    <row r="1168" spans="1:11" x14ac:dyDescent="0.45">
      <c r="A1168" s="10" t="s">
        <v>16</v>
      </c>
      <c r="B1168" s="20">
        <v>0.98499999999999999</v>
      </c>
      <c r="C1168" s="19">
        <v>49127</v>
      </c>
      <c r="D1168" s="19">
        <v>20236.64558</v>
      </c>
      <c r="E1168" s="23">
        <v>4.4049334919999996</v>
      </c>
      <c r="F1168" s="23">
        <v>1.206829344</v>
      </c>
      <c r="G1168" s="17">
        <v>0</v>
      </c>
      <c r="H1168" s="17">
        <v>1</v>
      </c>
      <c r="I1168" s="17">
        <v>0.90623952900000004</v>
      </c>
      <c r="J1168" s="17">
        <v>8.8200000000000001E-2</v>
      </c>
      <c r="K1168" s="17">
        <v>5.5300000000000002E-3</v>
      </c>
    </row>
    <row r="1169" spans="1:11" x14ac:dyDescent="0.45">
      <c r="A1169" s="10" t="s">
        <v>16</v>
      </c>
      <c r="B1169" s="20">
        <v>0.98599999999999999</v>
      </c>
      <c r="C1169" s="19">
        <v>49176</v>
      </c>
      <c r="D1169" s="19">
        <v>20457.260439999998</v>
      </c>
      <c r="E1169" s="23">
        <v>4.5904524999999996</v>
      </c>
      <c r="F1169" s="23">
        <v>1.221841119</v>
      </c>
      <c r="G1169" s="17">
        <v>0</v>
      </c>
      <c r="H1169" s="17">
        <v>1</v>
      </c>
      <c r="I1169" s="17">
        <v>0.90655178400000003</v>
      </c>
      <c r="J1169" s="17">
        <v>8.7999999999999995E-2</v>
      </c>
      <c r="K1169" s="17">
        <v>5.4999999999999997E-3</v>
      </c>
    </row>
    <row r="1170" spans="1:11" x14ac:dyDescent="0.45">
      <c r="A1170" s="10" t="s">
        <v>16</v>
      </c>
      <c r="B1170" s="20">
        <v>0.98699999999999999</v>
      </c>
      <c r="C1170" s="19">
        <v>49227</v>
      </c>
      <c r="D1170" s="19">
        <v>20695.836869999999</v>
      </c>
      <c r="E1170" s="23">
        <v>4.7767141359999998</v>
      </c>
      <c r="F1170" s="23">
        <v>1.237169835</v>
      </c>
      <c r="G1170" s="17">
        <v>0</v>
      </c>
      <c r="H1170" s="17">
        <v>1</v>
      </c>
      <c r="I1170" s="17">
        <v>0.907180667</v>
      </c>
      <c r="J1170" s="17">
        <v>8.7400000000000005E-2</v>
      </c>
      <c r="K1170" s="17">
        <v>5.4599999999999996E-3</v>
      </c>
    </row>
    <row r="1171" spans="1:11" x14ac:dyDescent="0.45">
      <c r="A1171" s="10" t="s">
        <v>16</v>
      </c>
      <c r="B1171" s="20">
        <v>0.98799999999999999</v>
      </c>
      <c r="C1171" s="19">
        <v>49276</v>
      </c>
      <c r="D1171" s="19">
        <v>20934.016250000001</v>
      </c>
      <c r="E1171" s="23">
        <v>4.9412757940000001</v>
      </c>
      <c r="F1171" s="23">
        <v>1.2519001430000001</v>
      </c>
      <c r="G1171" s="17">
        <v>0</v>
      </c>
      <c r="H1171" s="17">
        <v>1</v>
      </c>
      <c r="I1171" s="17">
        <v>0.90747499200000004</v>
      </c>
      <c r="J1171" s="17">
        <v>8.7099999999999997E-2</v>
      </c>
      <c r="K1171" s="17">
        <v>5.4299999999999999E-3</v>
      </c>
    </row>
    <row r="1172" spans="1:11" x14ac:dyDescent="0.45">
      <c r="A1172" s="10" t="s">
        <v>16</v>
      </c>
      <c r="B1172" s="20">
        <v>0.98899999999999999</v>
      </c>
      <c r="C1172" s="19">
        <v>49326</v>
      </c>
      <c r="D1172" s="19">
        <v>21185.362379999999</v>
      </c>
      <c r="E1172" s="23">
        <v>5.131541393</v>
      </c>
      <c r="F1172" s="23">
        <v>1.2706613710000001</v>
      </c>
      <c r="G1172" s="17">
        <v>0</v>
      </c>
      <c r="H1172" s="17">
        <v>1</v>
      </c>
      <c r="I1172" s="17">
        <v>0.907636059</v>
      </c>
      <c r="J1172" s="17">
        <v>8.6900000000000005E-2</v>
      </c>
      <c r="K1172" s="17">
        <v>5.4200000000000003E-3</v>
      </c>
    </row>
    <row r="1173" spans="1:11" x14ac:dyDescent="0.45">
      <c r="A1173" s="10" t="s">
        <v>16</v>
      </c>
      <c r="B1173" s="20">
        <v>0.99</v>
      </c>
      <c r="C1173" s="19">
        <v>49376</v>
      </c>
      <c r="D1173" s="19">
        <v>21449.57964</v>
      </c>
      <c r="E1173" s="23">
        <v>5.4457032349999999</v>
      </c>
      <c r="F1173" s="23">
        <v>1.288405875</v>
      </c>
      <c r="G1173" s="17">
        <v>0</v>
      </c>
      <c r="H1173" s="17">
        <v>1</v>
      </c>
      <c r="I1173" s="17">
        <v>0.90770438099999995</v>
      </c>
      <c r="J1173" s="17">
        <v>8.6900000000000005E-2</v>
      </c>
      <c r="K1173" s="17">
        <v>5.3899999999999998E-3</v>
      </c>
    </row>
    <row r="1174" spans="1:11" x14ac:dyDescent="0.45">
      <c r="A1174" s="10" t="s">
        <v>16</v>
      </c>
      <c r="B1174" s="20">
        <v>0.99099999999999999</v>
      </c>
      <c r="C1174" s="19">
        <v>49426</v>
      </c>
      <c r="D1174" s="19">
        <v>21730.2268</v>
      </c>
      <c r="E1174" s="23">
        <v>5.7833845640000003</v>
      </c>
      <c r="F1174" s="23">
        <v>1.307154299</v>
      </c>
      <c r="G1174" s="17">
        <v>0</v>
      </c>
      <c r="H1174" s="17">
        <v>1</v>
      </c>
      <c r="I1174" s="17">
        <v>0.90803808399999997</v>
      </c>
      <c r="J1174" s="17">
        <v>8.6599999999999996E-2</v>
      </c>
      <c r="K1174" s="17">
        <v>5.3699999999999998E-3</v>
      </c>
    </row>
    <row r="1175" spans="1:11" x14ac:dyDescent="0.45">
      <c r="A1175" s="10" t="s">
        <v>16</v>
      </c>
      <c r="B1175" s="20">
        <v>0.99199999999999999</v>
      </c>
      <c r="C1175" s="19">
        <v>49476</v>
      </c>
      <c r="D1175" s="19">
        <v>22027.995169999998</v>
      </c>
      <c r="E1175" s="23">
        <v>6.0913995930000002</v>
      </c>
      <c r="F1175" s="23">
        <v>1.326700188</v>
      </c>
      <c r="G1175" s="17">
        <v>0</v>
      </c>
      <c r="H1175" s="17">
        <v>1</v>
      </c>
      <c r="I1175" s="17">
        <v>0.908481816</v>
      </c>
      <c r="J1175" s="17">
        <v>8.6199999999999999E-2</v>
      </c>
      <c r="K1175" s="17">
        <v>5.3299999999999997E-3</v>
      </c>
    </row>
    <row r="1176" spans="1:11" x14ac:dyDescent="0.45">
      <c r="A1176" s="10" t="s">
        <v>16</v>
      </c>
      <c r="B1176" s="20">
        <v>0.99299999999999999</v>
      </c>
      <c r="C1176" s="19">
        <v>49526</v>
      </c>
      <c r="D1176" s="19">
        <v>22346.43046</v>
      </c>
      <c r="E1176" s="23">
        <v>6.6021374589999997</v>
      </c>
      <c r="F1176" s="23">
        <v>1.3485017690000001</v>
      </c>
      <c r="G1176" s="17">
        <v>0</v>
      </c>
      <c r="H1176" s="17">
        <v>1</v>
      </c>
      <c r="I1176" s="17">
        <v>0.90868709199999997</v>
      </c>
      <c r="J1176" s="17">
        <v>8.5999999999999993E-2</v>
      </c>
      <c r="K1176" s="17">
        <v>5.3099999999999996E-3</v>
      </c>
    </row>
    <row r="1177" spans="1:11" x14ac:dyDescent="0.45">
      <c r="A1177" s="10" t="s">
        <v>16</v>
      </c>
      <c r="B1177" s="20">
        <v>0.99399999999999999</v>
      </c>
      <c r="C1177" s="19">
        <v>49574</v>
      </c>
      <c r="D1177" s="19">
        <v>22674.843779999999</v>
      </c>
      <c r="E1177" s="23">
        <v>7.0893892259999998</v>
      </c>
      <c r="F1177" s="23">
        <v>1.3713550059999999</v>
      </c>
      <c r="G1177" s="17">
        <v>0</v>
      </c>
      <c r="H1177" s="17">
        <v>1</v>
      </c>
      <c r="I1177" s="17">
        <v>0.90891620399999995</v>
      </c>
      <c r="J1177" s="17">
        <v>8.5800000000000001E-2</v>
      </c>
      <c r="K1177" s="17">
        <v>5.2900000000000004E-3</v>
      </c>
    </row>
    <row r="1178" spans="1:11" x14ac:dyDescent="0.45">
      <c r="A1178" s="10" t="s">
        <v>16</v>
      </c>
      <c r="B1178" s="20">
        <v>0.995</v>
      </c>
      <c r="C1178" s="19">
        <v>49625</v>
      </c>
      <c r="D1178" s="19">
        <v>23051.68187</v>
      </c>
      <c r="E1178" s="23">
        <v>7.6867197039999997</v>
      </c>
      <c r="F1178" s="23">
        <v>1.3952566769999999</v>
      </c>
      <c r="G1178" s="17">
        <v>0</v>
      </c>
      <c r="H1178" s="17">
        <v>1</v>
      </c>
      <c r="I1178" s="17">
        <v>0.90931050800000002</v>
      </c>
      <c r="J1178" s="17">
        <v>8.5400000000000004E-2</v>
      </c>
      <c r="K1178" s="17">
        <v>5.2599999999999999E-3</v>
      </c>
    </row>
    <row r="1179" spans="1:11" x14ac:dyDescent="0.45">
      <c r="A1179" s="10" t="s">
        <v>16</v>
      </c>
      <c r="B1179" s="20">
        <v>0.996</v>
      </c>
      <c r="C1179" s="19">
        <v>49675</v>
      </c>
      <c r="D1179" s="19">
        <v>23459.877400000001</v>
      </c>
      <c r="E1179" s="23">
        <v>8.6493706859999993</v>
      </c>
      <c r="F1179" s="23">
        <v>1.4227458120000001</v>
      </c>
      <c r="G1179" s="17">
        <v>0</v>
      </c>
      <c r="H1179" s="17">
        <v>1</v>
      </c>
      <c r="I1179" s="17">
        <v>0.90961512700000002</v>
      </c>
      <c r="J1179" s="17">
        <v>8.5156363999999998E-2</v>
      </c>
      <c r="K1179" s="17">
        <v>5.2300000000000003E-3</v>
      </c>
    </row>
    <row r="1180" spans="1:11" x14ac:dyDescent="0.45">
      <c r="A1180" s="10" t="s">
        <v>16</v>
      </c>
      <c r="B1180" s="20">
        <v>0.997</v>
      </c>
      <c r="C1180" s="19">
        <v>49725</v>
      </c>
      <c r="D1180" s="19">
        <v>23918.96931</v>
      </c>
      <c r="E1180" s="23">
        <v>9.8408329519999995</v>
      </c>
      <c r="F1180" s="23">
        <v>1.452814692</v>
      </c>
      <c r="G1180" s="17">
        <v>0</v>
      </c>
      <c r="H1180" s="17">
        <v>1</v>
      </c>
      <c r="I1180" s="17">
        <v>0.91006820799999999</v>
      </c>
      <c r="J1180" s="17">
        <v>8.4699999999999998E-2</v>
      </c>
      <c r="K1180" s="17">
        <v>5.1999999999999998E-3</v>
      </c>
    </row>
    <row r="1181" spans="1:11" x14ac:dyDescent="0.45">
      <c r="A1181" s="10" t="s">
        <v>16</v>
      </c>
      <c r="B1181" s="20">
        <v>0.998</v>
      </c>
      <c r="C1181" s="19">
        <v>49775</v>
      </c>
      <c r="D1181" s="19">
        <v>24472.01124</v>
      </c>
      <c r="E1181" s="23">
        <v>12.512882830000001</v>
      </c>
      <c r="F1181" s="23">
        <v>1.4869158099999999</v>
      </c>
      <c r="G1181" s="17">
        <v>0</v>
      </c>
      <c r="H1181" s="17">
        <v>1</v>
      </c>
      <c r="I1181" s="17">
        <v>0.91078501199999995</v>
      </c>
      <c r="J1181" s="17">
        <v>8.4099999999999994E-2</v>
      </c>
      <c r="K1181" s="17">
        <v>5.1500000000000001E-3</v>
      </c>
    </row>
    <row r="1182" spans="1:11" x14ac:dyDescent="0.45">
      <c r="A1182" s="10" t="s">
        <v>16</v>
      </c>
      <c r="B1182" s="20">
        <v>0.999</v>
      </c>
      <c r="C1182" s="19">
        <v>49822</v>
      </c>
      <c r="D1182" s="19">
        <v>25327.32156</v>
      </c>
      <c r="E1182" s="23">
        <v>33.826031610000001</v>
      </c>
      <c r="F1182" s="23">
        <v>1.528241156</v>
      </c>
      <c r="G1182" s="17">
        <v>0</v>
      </c>
      <c r="H1182" s="17">
        <v>1</v>
      </c>
      <c r="I1182" s="17">
        <v>0.91161428300000003</v>
      </c>
      <c r="J1182" s="17">
        <v>8.3299999999999999E-2</v>
      </c>
      <c r="K1182" s="17">
        <v>5.0899999999999999E-3</v>
      </c>
    </row>
    <row r="1183" spans="1:11" x14ac:dyDescent="0.45">
      <c r="A1183" s="10" t="s">
        <v>16</v>
      </c>
      <c r="B1183" s="20">
        <v>1</v>
      </c>
      <c r="C1183" s="19">
        <v>49825</v>
      </c>
      <c r="D1183" s="19">
        <v>25462.7336</v>
      </c>
      <c r="E1183" s="23">
        <v>45.137345709999998</v>
      </c>
      <c r="F1183" s="23">
        <v>1.604951633</v>
      </c>
      <c r="G1183" s="17">
        <v>0</v>
      </c>
      <c r="H1183" s="17">
        <v>1</v>
      </c>
      <c r="I1183" s="17">
        <v>0.91173592299999995</v>
      </c>
      <c r="J1183" s="17">
        <v>8.3199999999999996E-2</v>
      </c>
      <c r="K1183" s="17">
        <v>5.0800000000000003E-3</v>
      </c>
    </row>
    <row r="1184" spans="1:11" x14ac:dyDescent="0.45">
      <c r="A1184" s="10" t="s">
        <v>18</v>
      </c>
      <c r="B1184" s="20">
        <v>0</v>
      </c>
      <c r="C1184" s="19">
        <v>136</v>
      </c>
      <c r="D1184" s="19">
        <v>0.11323812699999999</v>
      </c>
      <c r="E1184" s="23">
        <v>1.64E-3</v>
      </c>
      <c r="F1184" s="23">
        <v>1.1800000000000001E-3</v>
      </c>
      <c r="G1184" s="17">
        <v>0</v>
      </c>
      <c r="H1184" s="17">
        <v>1</v>
      </c>
      <c r="I1184" s="17">
        <v>0.76839237999999999</v>
      </c>
      <c r="J1184" s="17">
        <v>0.23160761999999999</v>
      </c>
      <c r="K1184" s="17">
        <v>0</v>
      </c>
    </row>
    <row r="1185" spans="1:11" x14ac:dyDescent="0.45">
      <c r="A1185" s="10" t="s">
        <v>18</v>
      </c>
      <c r="B1185" s="20">
        <v>0.01</v>
      </c>
      <c r="C1185" s="19">
        <v>437</v>
      </c>
      <c r="D1185" s="19">
        <v>0.83101418699999996</v>
      </c>
      <c r="E1185" s="23">
        <v>3.0699999999999998E-3</v>
      </c>
      <c r="F1185" s="23">
        <v>2.65E-3</v>
      </c>
      <c r="G1185" s="17">
        <v>0</v>
      </c>
      <c r="H1185" s="17">
        <v>1</v>
      </c>
      <c r="I1185" s="17">
        <v>0.34012384000000001</v>
      </c>
      <c r="J1185" s="17">
        <v>0.64722621499999999</v>
      </c>
      <c r="K1185" s="17">
        <v>1.26E-2</v>
      </c>
    </row>
    <row r="1186" spans="1:11" x14ac:dyDescent="0.45">
      <c r="A1186" s="10" t="s">
        <v>18</v>
      </c>
      <c r="B1186" s="20">
        <v>0.02</v>
      </c>
      <c r="C1186" s="19">
        <v>749</v>
      </c>
      <c r="D1186" s="19">
        <v>2.1483659049999999</v>
      </c>
      <c r="E1186" s="23">
        <v>5.2599999999999999E-3</v>
      </c>
      <c r="F1186" s="23">
        <v>4.4600000000000004E-3</v>
      </c>
      <c r="G1186" s="17">
        <v>0</v>
      </c>
      <c r="H1186" s="17">
        <v>1</v>
      </c>
      <c r="I1186" s="17">
        <v>0.39264234399999998</v>
      </c>
      <c r="J1186" s="17">
        <v>0.60235783399999998</v>
      </c>
      <c r="K1186" s="17">
        <v>5.0000000000000001E-3</v>
      </c>
    </row>
    <row r="1187" spans="1:11" x14ac:dyDescent="0.45">
      <c r="A1187" s="10" t="s">
        <v>18</v>
      </c>
      <c r="B1187" s="20">
        <v>0.03</v>
      </c>
      <c r="C1187" s="19">
        <v>1046</v>
      </c>
      <c r="D1187" s="19">
        <v>3.9303634440000002</v>
      </c>
      <c r="E1187" s="23">
        <v>6.5900000000000004E-3</v>
      </c>
      <c r="F1187" s="23">
        <v>5.9800000000000001E-3</v>
      </c>
      <c r="G1187" s="17">
        <v>0</v>
      </c>
      <c r="H1187" s="17">
        <v>1</v>
      </c>
      <c r="I1187" s="17">
        <v>0.33693556299999999</v>
      </c>
      <c r="J1187" s="17">
        <v>0.65367390800000003</v>
      </c>
      <c r="K1187" s="17">
        <v>9.3900000000000008E-3</v>
      </c>
    </row>
    <row r="1188" spans="1:11" x14ac:dyDescent="0.45">
      <c r="A1188" s="10" t="s">
        <v>18</v>
      </c>
      <c r="B1188" s="20">
        <v>0.04</v>
      </c>
      <c r="C1188" s="19">
        <v>1343</v>
      </c>
      <c r="D1188" s="19">
        <v>6.1106358639999998</v>
      </c>
      <c r="E1188" s="23">
        <v>7.7400000000000004E-3</v>
      </c>
      <c r="F1188" s="23">
        <v>7.0699999999999999E-3</v>
      </c>
      <c r="G1188" s="17">
        <v>0</v>
      </c>
      <c r="H1188" s="17">
        <v>1</v>
      </c>
      <c r="I1188" s="17">
        <v>0.40442856999999999</v>
      </c>
      <c r="J1188" s="17">
        <v>0.578309089</v>
      </c>
      <c r="K1188" s="17">
        <v>1.7299999999999999E-2</v>
      </c>
    </row>
    <row r="1189" spans="1:11" x14ac:dyDescent="0.45">
      <c r="A1189" s="10" t="s">
        <v>18</v>
      </c>
      <c r="B1189" s="20">
        <v>0.05</v>
      </c>
      <c r="C1189" s="19">
        <v>1650</v>
      </c>
      <c r="D1189" s="19">
        <v>8.8109922439999995</v>
      </c>
      <c r="E1189" s="23">
        <v>9.4299999999999991E-3</v>
      </c>
      <c r="F1189" s="23">
        <v>8.3999999999999995E-3</v>
      </c>
      <c r="G1189" s="17">
        <v>0</v>
      </c>
      <c r="H1189" s="17">
        <v>1</v>
      </c>
      <c r="I1189" s="17">
        <v>0.37379330599999999</v>
      </c>
      <c r="J1189" s="17">
        <v>0.614168139</v>
      </c>
      <c r="K1189" s="17">
        <v>1.2E-2</v>
      </c>
    </row>
    <row r="1190" spans="1:11" x14ac:dyDescent="0.45">
      <c r="A1190" s="10" t="s">
        <v>18</v>
      </c>
      <c r="B1190" s="20">
        <v>0.06</v>
      </c>
      <c r="C1190" s="19">
        <v>1947</v>
      </c>
      <c r="D1190" s="19">
        <v>11.800009340000001</v>
      </c>
      <c r="E1190" s="23">
        <v>1.0699999999999999E-2</v>
      </c>
      <c r="F1190" s="23">
        <v>9.5600000000000008E-3</v>
      </c>
      <c r="G1190" s="17">
        <v>0</v>
      </c>
      <c r="H1190" s="17">
        <v>1</v>
      </c>
      <c r="I1190" s="17">
        <v>0.34798617700000001</v>
      </c>
      <c r="J1190" s="17">
        <v>0.64312787900000001</v>
      </c>
      <c r="K1190" s="17">
        <v>8.8900000000000003E-3</v>
      </c>
    </row>
    <row r="1191" spans="1:11" x14ac:dyDescent="0.45">
      <c r="A1191" s="10" t="s">
        <v>18</v>
      </c>
      <c r="B1191" s="20">
        <v>7.0000000000000007E-2</v>
      </c>
      <c r="C1191" s="19">
        <v>2246</v>
      </c>
      <c r="D1191" s="19">
        <v>15.19068077</v>
      </c>
      <c r="E1191" s="23">
        <v>1.1900000000000001E-2</v>
      </c>
      <c r="F1191" s="23">
        <v>1.0699999999999999E-2</v>
      </c>
      <c r="G1191" s="17">
        <v>0</v>
      </c>
      <c r="H1191" s="17">
        <v>1</v>
      </c>
      <c r="I1191" s="17">
        <v>0.30994966800000001</v>
      </c>
      <c r="J1191" s="17">
        <v>0.68131605799999995</v>
      </c>
      <c r="K1191" s="17">
        <v>8.7299999999999999E-3</v>
      </c>
    </row>
    <row r="1192" spans="1:11" x14ac:dyDescent="0.45">
      <c r="A1192" s="10" t="s">
        <v>18</v>
      </c>
      <c r="B1192" s="20">
        <v>0.08</v>
      </c>
      <c r="C1192" s="19">
        <v>2534</v>
      </c>
      <c r="D1192" s="19">
        <v>18.758116829999999</v>
      </c>
      <c r="E1192" s="23">
        <v>1.2999999999999999E-2</v>
      </c>
      <c r="F1192" s="23">
        <v>1.17E-2</v>
      </c>
      <c r="G1192" s="17">
        <v>0</v>
      </c>
      <c r="H1192" s="17">
        <v>1</v>
      </c>
      <c r="I1192" s="17">
        <v>0.29850649299999998</v>
      </c>
      <c r="J1192" s="17">
        <v>0.694343406</v>
      </c>
      <c r="K1192" s="17">
        <v>7.1500000000000001E-3</v>
      </c>
    </row>
    <row r="1193" spans="1:11" x14ac:dyDescent="0.45">
      <c r="A1193" s="10" t="s">
        <v>18</v>
      </c>
      <c r="B1193" s="20">
        <v>0.09</v>
      </c>
      <c r="C1193" s="19">
        <v>2842</v>
      </c>
      <c r="D1193" s="19">
        <v>22.897195050000001</v>
      </c>
      <c r="E1193" s="23">
        <v>1.41E-2</v>
      </c>
      <c r="F1193" s="23">
        <v>1.26E-2</v>
      </c>
      <c r="G1193" s="17">
        <v>0</v>
      </c>
      <c r="H1193" s="17">
        <v>1</v>
      </c>
      <c r="I1193" s="17">
        <v>0.36603857299999998</v>
      </c>
      <c r="J1193" s="17">
        <v>0.62823849300000001</v>
      </c>
      <c r="K1193" s="17">
        <v>5.7200000000000003E-3</v>
      </c>
    </row>
    <row r="1194" spans="1:11" x14ac:dyDescent="0.45">
      <c r="A1194" s="10" t="s">
        <v>18</v>
      </c>
      <c r="B1194" s="20">
        <v>0.1</v>
      </c>
      <c r="C1194" s="19">
        <v>3144</v>
      </c>
      <c r="D1194" s="19">
        <v>27.348143749999998</v>
      </c>
      <c r="E1194" s="23">
        <v>1.5299999999999999E-2</v>
      </c>
      <c r="F1194" s="23">
        <v>1.37E-2</v>
      </c>
      <c r="G1194" s="17">
        <v>0</v>
      </c>
      <c r="H1194" s="17">
        <v>1</v>
      </c>
      <c r="I1194" s="17">
        <v>0.38367718499999998</v>
      </c>
      <c r="J1194" s="17">
        <v>0.611543485</v>
      </c>
      <c r="K1194" s="17">
        <v>4.7800000000000004E-3</v>
      </c>
    </row>
    <row r="1195" spans="1:11" x14ac:dyDescent="0.45">
      <c r="A1195" s="10" t="s">
        <v>18</v>
      </c>
      <c r="B1195" s="20">
        <v>0.11</v>
      </c>
      <c r="C1195" s="19">
        <v>3436</v>
      </c>
      <c r="D1195" s="19">
        <v>31.96297135</v>
      </c>
      <c r="E1195" s="23">
        <v>1.6500000000000001E-2</v>
      </c>
      <c r="F1195" s="23">
        <v>1.46E-2</v>
      </c>
      <c r="G1195" s="17">
        <v>0</v>
      </c>
      <c r="H1195" s="17">
        <v>1</v>
      </c>
      <c r="I1195" s="17">
        <v>0.387110752</v>
      </c>
      <c r="J1195" s="17">
        <v>0.60880060899999999</v>
      </c>
      <c r="K1195" s="17">
        <v>4.0899999999999999E-3</v>
      </c>
    </row>
    <row r="1196" spans="1:11" x14ac:dyDescent="0.45">
      <c r="A1196" s="10" t="s">
        <v>18</v>
      </c>
      <c r="B1196" s="20">
        <v>0.12</v>
      </c>
      <c r="C1196" s="19">
        <v>3743</v>
      </c>
      <c r="D1196" s="19">
        <v>37.14444829</v>
      </c>
      <c r="E1196" s="23">
        <v>1.7399999999999999E-2</v>
      </c>
      <c r="F1196" s="23">
        <v>1.5699999999999999E-2</v>
      </c>
      <c r="G1196" s="17">
        <v>0</v>
      </c>
      <c r="H1196" s="17">
        <v>1</v>
      </c>
      <c r="I1196" s="17">
        <v>0.35047536099999999</v>
      </c>
      <c r="J1196" s="17">
        <v>0.64600566800000003</v>
      </c>
      <c r="K1196" s="17">
        <v>3.5200000000000001E-3</v>
      </c>
    </row>
    <row r="1197" spans="1:11" x14ac:dyDescent="0.45">
      <c r="A1197" s="10" t="s">
        <v>18</v>
      </c>
      <c r="B1197" s="20">
        <v>0.13</v>
      </c>
      <c r="C1197" s="19">
        <v>3995</v>
      </c>
      <c r="D1197" s="19">
        <v>41.644130320000002</v>
      </c>
      <c r="E1197" s="23">
        <v>1.83E-2</v>
      </c>
      <c r="F1197" s="23">
        <v>1.6500000000000001E-2</v>
      </c>
      <c r="G1197" s="17">
        <v>0</v>
      </c>
      <c r="H1197" s="17">
        <v>1</v>
      </c>
      <c r="I1197" s="17">
        <v>0.342571558</v>
      </c>
      <c r="J1197" s="17">
        <v>0.65429748600000004</v>
      </c>
      <c r="K1197" s="17">
        <v>3.13E-3</v>
      </c>
    </row>
    <row r="1198" spans="1:11" x14ac:dyDescent="0.45">
      <c r="A1198" s="10" t="s">
        <v>18</v>
      </c>
      <c r="B1198" s="20">
        <v>0.14000000000000001</v>
      </c>
      <c r="C1198" s="19">
        <v>4379</v>
      </c>
      <c r="D1198" s="19">
        <v>48.851370009999997</v>
      </c>
      <c r="E1198" s="23">
        <v>1.9599999999999999E-2</v>
      </c>
      <c r="F1198" s="23">
        <v>1.7600000000000001E-2</v>
      </c>
      <c r="G1198" s="17">
        <v>0</v>
      </c>
      <c r="H1198" s="17">
        <v>1</v>
      </c>
      <c r="I1198" s="17">
        <v>0.34502289400000002</v>
      </c>
      <c r="J1198" s="17">
        <v>0.65232053099999998</v>
      </c>
      <c r="K1198" s="17">
        <v>2.66E-3</v>
      </c>
    </row>
    <row r="1199" spans="1:11" x14ac:dyDescent="0.45">
      <c r="A1199" s="10" t="s">
        <v>18</v>
      </c>
      <c r="B1199" s="20">
        <v>0.15</v>
      </c>
      <c r="C1199" s="19">
        <v>4645</v>
      </c>
      <c r="D1199" s="19">
        <v>54.266951280000001</v>
      </c>
      <c r="E1199" s="23">
        <v>2.0899999999999998E-2</v>
      </c>
      <c r="F1199" s="23">
        <v>1.84E-2</v>
      </c>
      <c r="G1199" s="17">
        <v>0</v>
      </c>
      <c r="H1199" s="17">
        <v>1</v>
      </c>
      <c r="I1199" s="17">
        <v>0.34098178200000001</v>
      </c>
      <c r="J1199" s="17">
        <v>0.65662805300000004</v>
      </c>
      <c r="K1199" s="17">
        <v>2.3900000000000002E-3</v>
      </c>
    </row>
    <row r="1200" spans="1:11" x14ac:dyDescent="0.45">
      <c r="A1200" s="10" t="s">
        <v>18</v>
      </c>
      <c r="B1200" s="20">
        <v>0.16</v>
      </c>
      <c r="C1200" s="19">
        <v>4936</v>
      </c>
      <c r="D1200" s="19">
        <v>60.539026759999999</v>
      </c>
      <c r="E1200" s="23">
        <v>2.2100000000000002E-2</v>
      </c>
      <c r="F1200" s="23">
        <v>1.9400000000000001E-2</v>
      </c>
      <c r="G1200" s="17">
        <v>0</v>
      </c>
      <c r="H1200" s="17">
        <v>1</v>
      </c>
      <c r="I1200" s="17">
        <v>0.32909849200000002</v>
      </c>
      <c r="J1200" s="17">
        <v>0.66876276599999995</v>
      </c>
      <c r="K1200" s="17">
        <v>2.14E-3</v>
      </c>
    </row>
    <row r="1201" spans="1:11" x14ac:dyDescent="0.45">
      <c r="A1201" s="10" t="s">
        <v>18</v>
      </c>
      <c r="B1201" s="20">
        <v>0.17</v>
      </c>
      <c r="C1201" s="19">
        <v>5249</v>
      </c>
      <c r="D1201" s="19">
        <v>67.690396089999993</v>
      </c>
      <c r="E1201" s="23">
        <v>2.3599999999999999E-2</v>
      </c>
      <c r="F1201" s="23">
        <v>2.0500000000000001E-2</v>
      </c>
      <c r="G1201" s="17">
        <v>0</v>
      </c>
      <c r="H1201" s="17">
        <v>1</v>
      </c>
      <c r="I1201" s="17">
        <v>0.346148022</v>
      </c>
      <c r="J1201" s="17">
        <v>0.65192650900000004</v>
      </c>
      <c r="K1201" s="17">
        <v>1.9300000000000001E-3</v>
      </c>
    </row>
    <row r="1202" spans="1:11" x14ac:dyDescent="0.45">
      <c r="A1202" s="10" t="s">
        <v>18</v>
      </c>
      <c r="B1202" s="20">
        <v>0.18</v>
      </c>
      <c r="C1202" s="19">
        <v>5550</v>
      </c>
      <c r="D1202" s="19">
        <v>74.978790829999994</v>
      </c>
      <c r="E1202" s="23">
        <v>2.47E-2</v>
      </c>
      <c r="F1202" s="23">
        <v>2.1700000000000001E-2</v>
      </c>
      <c r="G1202" s="17">
        <v>0</v>
      </c>
      <c r="H1202" s="17">
        <v>1</v>
      </c>
      <c r="I1202" s="17">
        <v>0.34865332799999998</v>
      </c>
      <c r="J1202" s="17">
        <v>0.64960551499999997</v>
      </c>
      <c r="K1202" s="17">
        <v>1.74E-3</v>
      </c>
    </row>
    <row r="1203" spans="1:11" x14ac:dyDescent="0.45">
      <c r="A1203" s="10" t="s">
        <v>18</v>
      </c>
      <c r="B1203" s="20">
        <v>0.19</v>
      </c>
      <c r="C1203" s="19">
        <v>5839</v>
      </c>
      <c r="D1203" s="19">
        <v>82.296092959999996</v>
      </c>
      <c r="E1203" s="23">
        <v>2.5899999999999999E-2</v>
      </c>
      <c r="F1203" s="23">
        <v>2.2800000000000001E-2</v>
      </c>
      <c r="G1203" s="17">
        <v>0</v>
      </c>
      <c r="H1203" s="17">
        <v>1</v>
      </c>
      <c r="I1203" s="17">
        <v>0.35574937600000001</v>
      </c>
      <c r="J1203" s="17">
        <v>0.642654104</v>
      </c>
      <c r="K1203" s="17">
        <v>1.6000000000000001E-3</v>
      </c>
    </row>
    <row r="1204" spans="1:11" x14ac:dyDescent="0.45">
      <c r="A1204" s="10" t="s">
        <v>18</v>
      </c>
      <c r="B1204" s="20">
        <v>0.2</v>
      </c>
      <c r="C1204" s="19">
        <v>6057</v>
      </c>
      <c r="D1204" s="19">
        <v>88.057939189999999</v>
      </c>
      <c r="E1204" s="23">
        <v>2.69E-2</v>
      </c>
      <c r="F1204" s="23">
        <v>2.3599999999999999E-2</v>
      </c>
      <c r="G1204" s="17">
        <v>0</v>
      </c>
      <c r="H1204" s="17">
        <v>1</v>
      </c>
      <c r="I1204" s="17">
        <v>0.36077889299999999</v>
      </c>
      <c r="J1204" s="17">
        <v>0.63772711999999998</v>
      </c>
      <c r="K1204" s="17">
        <v>1.49E-3</v>
      </c>
    </row>
    <row r="1205" spans="1:11" x14ac:dyDescent="0.45">
      <c r="A1205" s="10" t="s">
        <v>18</v>
      </c>
      <c r="B1205" s="20">
        <v>0.21</v>
      </c>
      <c r="C1205" s="19">
        <v>6441</v>
      </c>
      <c r="D1205" s="19">
        <v>98.414904579999998</v>
      </c>
      <c r="E1205" s="23">
        <v>2.7E-2</v>
      </c>
      <c r="F1205" s="23">
        <v>2.4299999999999999E-2</v>
      </c>
      <c r="G1205" s="17">
        <v>0</v>
      </c>
      <c r="H1205" s="17">
        <v>1</v>
      </c>
      <c r="I1205" s="17">
        <v>0.40658800299999998</v>
      </c>
      <c r="J1205" s="17">
        <v>0.59202507500000001</v>
      </c>
      <c r="K1205" s="17">
        <v>1.39E-3</v>
      </c>
    </row>
    <row r="1206" spans="1:11" x14ac:dyDescent="0.45">
      <c r="A1206" s="10" t="s">
        <v>18</v>
      </c>
      <c r="B1206" s="20">
        <v>0.22</v>
      </c>
      <c r="C1206" s="19">
        <v>6744</v>
      </c>
      <c r="D1206" s="19">
        <v>106.7256672</v>
      </c>
      <c r="E1206" s="23">
        <v>2.7900000000000001E-2</v>
      </c>
      <c r="F1206" s="23">
        <v>2.5700000000000001E-2</v>
      </c>
      <c r="G1206" s="17">
        <v>0</v>
      </c>
      <c r="H1206" s="17">
        <v>1</v>
      </c>
      <c r="I1206" s="17">
        <v>0.40763802199999999</v>
      </c>
      <c r="J1206" s="17">
        <v>0.591084041</v>
      </c>
      <c r="K1206" s="17">
        <v>1.2800000000000001E-3</v>
      </c>
    </row>
    <row r="1207" spans="1:11" x14ac:dyDescent="0.45">
      <c r="A1207" s="10" t="s">
        <v>18</v>
      </c>
      <c r="B1207" s="20">
        <v>0.23</v>
      </c>
      <c r="C1207" s="19">
        <v>7081</v>
      </c>
      <c r="D1207" s="19">
        <v>116.3982419</v>
      </c>
      <c r="E1207" s="23">
        <v>2.9399999999999999E-2</v>
      </c>
      <c r="F1207" s="23">
        <v>2.6599999999999999E-2</v>
      </c>
      <c r="G1207" s="17">
        <v>0</v>
      </c>
      <c r="H1207" s="17">
        <v>1</v>
      </c>
      <c r="I1207" s="17">
        <v>0.39803242100000003</v>
      </c>
      <c r="J1207" s="17">
        <v>0.60079775999999996</v>
      </c>
      <c r="K1207" s="17">
        <v>1.17E-3</v>
      </c>
    </row>
    <row r="1208" spans="1:11" x14ac:dyDescent="0.45">
      <c r="A1208" s="10" t="s">
        <v>18</v>
      </c>
      <c r="B1208" s="20">
        <v>0.24</v>
      </c>
      <c r="C1208" s="19">
        <v>7348</v>
      </c>
      <c r="D1208" s="19">
        <v>124.3669064</v>
      </c>
      <c r="E1208" s="23">
        <v>3.04E-2</v>
      </c>
      <c r="F1208" s="23">
        <v>2.7300000000000001E-2</v>
      </c>
      <c r="G1208" s="17">
        <v>0</v>
      </c>
      <c r="H1208" s="17">
        <v>1</v>
      </c>
      <c r="I1208" s="17">
        <v>0.38796581699999999</v>
      </c>
      <c r="J1208" s="17">
        <v>0.610933383</v>
      </c>
      <c r="K1208" s="17">
        <v>1.1000000000000001E-3</v>
      </c>
    </row>
    <row r="1209" spans="1:11" x14ac:dyDescent="0.45">
      <c r="A1209" s="10" t="s">
        <v>18</v>
      </c>
      <c r="B1209" s="20">
        <v>0.25</v>
      </c>
      <c r="C1209" s="19">
        <v>7646</v>
      </c>
      <c r="D1209" s="19">
        <v>133.68992059999999</v>
      </c>
      <c r="E1209" s="23">
        <v>3.2000000000000001E-2</v>
      </c>
      <c r="F1209" s="23">
        <v>2.8199999999999999E-2</v>
      </c>
      <c r="G1209" s="17">
        <v>0</v>
      </c>
      <c r="H1209" s="17">
        <v>1</v>
      </c>
      <c r="I1209" s="17">
        <v>0.38386357300000001</v>
      </c>
      <c r="J1209" s="17">
        <v>0.61510963399999996</v>
      </c>
      <c r="K1209" s="17">
        <v>1.0300000000000001E-3</v>
      </c>
    </row>
    <row r="1210" spans="1:11" x14ac:dyDescent="0.45">
      <c r="A1210" s="10" t="s">
        <v>18</v>
      </c>
      <c r="B1210" s="20">
        <v>0.26</v>
      </c>
      <c r="C1210" s="19">
        <v>7945</v>
      </c>
      <c r="D1210" s="19">
        <v>143.4143445</v>
      </c>
      <c r="E1210" s="23">
        <v>3.3300000000000003E-2</v>
      </c>
      <c r="F1210" s="23">
        <v>2.9100000000000001E-2</v>
      </c>
      <c r="G1210" s="17">
        <v>0</v>
      </c>
      <c r="H1210" s="17">
        <v>1</v>
      </c>
      <c r="I1210" s="17">
        <v>0.40072303599999998</v>
      </c>
      <c r="J1210" s="17">
        <v>0.59832367200000003</v>
      </c>
      <c r="K1210" s="17">
        <v>9.5299999999999996E-4</v>
      </c>
    </row>
    <row r="1211" spans="1:11" x14ac:dyDescent="0.45">
      <c r="A1211" s="10" t="s">
        <v>18</v>
      </c>
      <c r="B1211" s="20">
        <v>0.27</v>
      </c>
      <c r="C1211" s="19">
        <v>8247</v>
      </c>
      <c r="D1211" s="19">
        <v>153.70218159999999</v>
      </c>
      <c r="E1211" s="23">
        <v>3.4799999999999998E-2</v>
      </c>
      <c r="F1211" s="23">
        <v>2.9899999999999999E-2</v>
      </c>
      <c r="G1211" s="17">
        <v>0</v>
      </c>
      <c r="H1211" s="17">
        <v>1</v>
      </c>
      <c r="I1211" s="17">
        <v>0.39774601599999998</v>
      </c>
      <c r="J1211" s="17">
        <v>0.60136384200000004</v>
      </c>
      <c r="K1211" s="17">
        <v>8.8999999999999995E-4</v>
      </c>
    </row>
    <row r="1212" spans="1:11" x14ac:dyDescent="0.45">
      <c r="A1212" s="10" t="s">
        <v>18</v>
      </c>
      <c r="B1212" s="20">
        <v>0.28000000000000003</v>
      </c>
      <c r="C1212" s="19">
        <v>8574</v>
      </c>
      <c r="D1212" s="19">
        <v>165.31868900000001</v>
      </c>
      <c r="E1212" s="23">
        <v>3.6499999999999998E-2</v>
      </c>
      <c r="F1212" s="23">
        <v>3.0599999999999999E-2</v>
      </c>
      <c r="G1212" s="17">
        <v>0</v>
      </c>
      <c r="H1212" s="17">
        <v>1</v>
      </c>
      <c r="I1212" s="17">
        <v>0.395280458</v>
      </c>
      <c r="J1212" s="17">
        <v>0.60389130700000004</v>
      </c>
      <c r="K1212" s="17">
        <v>8.2799999999999996E-4</v>
      </c>
    </row>
    <row r="1213" spans="1:11" x14ac:dyDescent="0.45">
      <c r="A1213" s="10" t="s">
        <v>18</v>
      </c>
      <c r="B1213" s="20">
        <v>0.28999999999999998</v>
      </c>
      <c r="C1213" s="19">
        <v>8859</v>
      </c>
      <c r="D1213" s="19">
        <v>175.878467</v>
      </c>
      <c r="E1213" s="23">
        <v>3.7600000000000001E-2</v>
      </c>
      <c r="F1213" s="23">
        <v>3.2399999999999998E-2</v>
      </c>
      <c r="G1213" s="17">
        <v>0</v>
      </c>
      <c r="H1213" s="17">
        <v>1</v>
      </c>
      <c r="I1213" s="17">
        <v>0.41161356500000001</v>
      </c>
      <c r="J1213" s="17">
        <v>0.58760844999999995</v>
      </c>
      <c r="K1213" s="17">
        <v>7.7800000000000005E-4</v>
      </c>
    </row>
    <row r="1214" spans="1:11" x14ac:dyDescent="0.45">
      <c r="A1214" s="10" t="s">
        <v>18</v>
      </c>
      <c r="B1214" s="20">
        <v>0.3</v>
      </c>
      <c r="C1214" s="19">
        <v>9147</v>
      </c>
      <c r="D1214" s="19">
        <v>186.85883340000001</v>
      </c>
      <c r="E1214" s="23">
        <v>3.8699999999999998E-2</v>
      </c>
      <c r="F1214" s="23">
        <v>3.3500000000000002E-2</v>
      </c>
      <c r="G1214" s="17">
        <v>0</v>
      </c>
      <c r="H1214" s="17">
        <v>1</v>
      </c>
      <c r="I1214" s="17">
        <v>0.42079884000000001</v>
      </c>
      <c r="J1214" s="17">
        <v>0.57847112499999997</v>
      </c>
      <c r="K1214" s="17">
        <v>7.2999999999999996E-4</v>
      </c>
    </row>
    <row r="1215" spans="1:11" x14ac:dyDescent="0.45">
      <c r="A1215" s="10" t="s">
        <v>18</v>
      </c>
      <c r="B1215" s="20">
        <v>0.31</v>
      </c>
      <c r="C1215" s="19">
        <v>9451</v>
      </c>
      <c r="D1215" s="19">
        <v>198.85454780000001</v>
      </c>
      <c r="E1215" s="23">
        <v>4.0599999999999997E-2</v>
      </c>
      <c r="F1215" s="23">
        <v>3.4700000000000002E-2</v>
      </c>
      <c r="G1215" s="17">
        <v>0</v>
      </c>
      <c r="H1215" s="17">
        <v>1</v>
      </c>
      <c r="I1215" s="17">
        <v>0.417398936</v>
      </c>
      <c r="J1215" s="17">
        <v>0.58191343699999998</v>
      </c>
      <c r="K1215" s="17">
        <v>6.8800000000000003E-4</v>
      </c>
    </row>
    <row r="1216" spans="1:11" x14ac:dyDescent="0.45">
      <c r="A1216" s="10" t="s">
        <v>18</v>
      </c>
      <c r="B1216" s="20">
        <v>0.32</v>
      </c>
      <c r="C1216" s="19">
        <v>9751</v>
      </c>
      <c r="D1216" s="19">
        <v>211.31169700000001</v>
      </c>
      <c r="E1216" s="23">
        <v>4.2599999999999999E-2</v>
      </c>
      <c r="F1216" s="23">
        <v>3.5999999999999997E-2</v>
      </c>
      <c r="G1216" s="17">
        <v>0</v>
      </c>
      <c r="H1216" s="17">
        <v>1</v>
      </c>
      <c r="I1216" s="17">
        <v>0.420819214</v>
      </c>
      <c r="J1216" s="17">
        <v>0.57853243499999996</v>
      </c>
      <c r="K1216" s="17">
        <v>6.4800000000000003E-4</v>
      </c>
    </row>
    <row r="1217" spans="1:11" x14ac:dyDescent="0.45">
      <c r="A1217" s="10" t="s">
        <v>18</v>
      </c>
      <c r="B1217" s="20">
        <v>0.33</v>
      </c>
      <c r="C1217" s="19">
        <v>10048</v>
      </c>
      <c r="D1217" s="19">
        <v>224.1293239</v>
      </c>
      <c r="E1217" s="23">
        <v>4.3900000000000002E-2</v>
      </c>
      <c r="F1217" s="23">
        <v>3.73E-2</v>
      </c>
      <c r="G1217" s="17">
        <v>0</v>
      </c>
      <c r="H1217" s="17">
        <v>1</v>
      </c>
      <c r="I1217" s="17">
        <v>0.43505798400000001</v>
      </c>
      <c r="J1217" s="17">
        <v>0.56432928500000001</v>
      </c>
      <c r="K1217" s="17">
        <v>6.1300000000000005E-4</v>
      </c>
    </row>
    <row r="1218" spans="1:11" x14ac:dyDescent="0.45">
      <c r="A1218" s="10" t="s">
        <v>18</v>
      </c>
      <c r="B1218" s="20">
        <v>0.34</v>
      </c>
      <c r="C1218" s="19">
        <v>10352</v>
      </c>
      <c r="D1218" s="19">
        <v>237.73771049999999</v>
      </c>
      <c r="E1218" s="23">
        <v>4.58E-2</v>
      </c>
      <c r="F1218" s="23">
        <v>3.8600000000000002E-2</v>
      </c>
      <c r="G1218" s="17">
        <v>0</v>
      </c>
      <c r="H1218" s="17">
        <v>1</v>
      </c>
      <c r="I1218" s="17">
        <v>0.43974690300000002</v>
      </c>
      <c r="J1218" s="17">
        <v>0.55967244299999996</v>
      </c>
      <c r="K1218" s="17">
        <v>5.8100000000000003E-4</v>
      </c>
    </row>
    <row r="1219" spans="1:11" x14ac:dyDescent="0.45">
      <c r="A1219" s="10" t="s">
        <v>18</v>
      </c>
      <c r="B1219" s="20">
        <v>0.35</v>
      </c>
      <c r="C1219" s="19">
        <v>10652</v>
      </c>
      <c r="D1219" s="19">
        <v>251.70871270000001</v>
      </c>
      <c r="E1219" s="23">
        <v>4.7199999999999999E-2</v>
      </c>
      <c r="F1219" s="23">
        <v>0.04</v>
      </c>
      <c r="G1219" s="17">
        <v>0</v>
      </c>
      <c r="H1219" s="17">
        <v>1</v>
      </c>
      <c r="I1219" s="17">
        <v>0.430160759</v>
      </c>
      <c r="J1219" s="17">
        <v>0.56929057999999999</v>
      </c>
      <c r="K1219" s="17">
        <v>5.4900000000000001E-4</v>
      </c>
    </row>
    <row r="1220" spans="1:11" x14ac:dyDescent="0.45">
      <c r="A1220" s="10" t="s">
        <v>18</v>
      </c>
      <c r="B1220" s="20">
        <v>0.36</v>
      </c>
      <c r="C1220" s="19">
        <v>10952</v>
      </c>
      <c r="D1220" s="19">
        <v>266.0670045</v>
      </c>
      <c r="E1220" s="23">
        <v>4.8300000000000003E-2</v>
      </c>
      <c r="F1220" s="23">
        <v>4.1300000000000003E-2</v>
      </c>
      <c r="G1220" s="17">
        <v>0</v>
      </c>
      <c r="H1220" s="17">
        <v>1</v>
      </c>
      <c r="I1220" s="17">
        <v>0.42014775999999998</v>
      </c>
      <c r="J1220" s="17">
        <v>0.57933179999999995</v>
      </c>
      <c r="K1220" s="17">
        <v>5.1999999999999995E-4</v>
      </c>
    </row>
    <row r="1221" spans="1:11" x14ac:dyDescent="0.45">
      <c r="A1221" s="10" t="s">
        <v>18</v>
      </c>
      <c r="B1221" s="20">
        <v>0.37</v>
      </c>
      <c r="C1221" s="19">
        <v>11247</v>
      </c>
      <c r="D1221" s="19">
        <v>280.5768205</v>
      </c>
      <c r="E1221" s="23">
        <v>5.0200000000000002E-2</v>
      </c>
      <c r="F1221" s="23">
        <v>4.2599999999999999E-2</v>
      </c>
      <c r="G1221" s="17">
        <v>0</v>
      </c>
      <c r="H1221" s="17">
        <v>1</v>
      </c>
      <c r="I1221" s="17">
        <v>0.43203809999999998</v>
      </c>
      <c r="J1221" s="17">
        <v>0.56742514600000005</v>
      </c>
      <c r="K1221" s="17">
        <v>5.3700000000000004E-4</v>
      </c>
    </row>
    <row r="1222" spans="1:11" x14ac:dyDescent="0.45">
      <c r="A1222" s="10" t="s">
        <v>18</v>
      </c>
      <c r="B1222" s="20">
        <v>0.38</v>
      </c>
      <c r="C1222" s="19">
        <v>11551</v>
      </c>
      <c r="D1222" s="19">
        <v>296.22769729999999</v>
      </c>
      <c r="E1222" s="23">
        <v>5.2499999999999998E-2</v>
      </c>
      <c r="F1222" s="23">
        <v>4.3999999999999997E-2</v>
      </c>
      <c r="G1222" s="17">
        <v>0</v>
      </c>
      <c r="H1222" s="17">
        <v>1</v>
      </c>
      <c r="I1222" s="17">
        <v>0.43431539899999999</v>
      </c>
      <c r="J1222" s="17">
        <v>0.56517514300000005</v>
      </c>
      <c r="K1222" s="17">
        <v>5.0900000000000001E-4</v>
      </c>
    </row>
    <row r="1223" spans="1:11" x14ac:dyDescent="0.45">
      <c r="A1223" s="10" t="s">
        <v>18</v>
      </c>
      <c r="B1223" s="20">
        <v>0.39</v>
      </c>
      <c r="C1223" s="19">
        <v>11852</v>
      </c>
      <c r="D1223" s="19">
        <v>312.51170519999999</v>
      </c>
      <c r="E1223" s="23">
        <v>5.5599999999999997E-2</v>
      </c>
      <c r="F1223" s="23">
        <v>4.5499999999999999E-2</v>
      </c>
      <c r="G1223" s="17">
        <v>0</v>
      </c>
      <c r="H1223" s="17">
        <v>1</v>
      </c>
      <c r="I1223" s="17">
        <v>0.43532986800000001</v>
      </c>
      <c r="J1223" s="17">
        <v>0.56418506400000001</v>
      </c>
      <c r="K1223" s="17">
        <v>4.8500000000000003E-4</v>
      </c>
    </row>
    <row r="1224" spans="1:11" x14ac:dyDescent="0.45">
      <c r="A1224" s="10" t="s">
        <v>18</v>
      </c>
      <c r="B1224" s="20">
        <v>0.4</v>
      </c>
      <c r="C1224" s="19">
        <v>12124</v>
      </c>
      <c r="D1224" s="19">
        <v>327.82093800000001</v>
      </c>
      <c r="E1224" s="23">
        <v>5.6899999999999999E-2</v>
      </c>
      <c r="F1224" s="23">
        <v>4.6899999999999997E-2</v>
      </c>
      <c r="G1224" s="17">
        <v>0</v>
      </c>
      <c r="H1224" s="17">
        <v>1</v>
      </c>
      <c r="I1224" s="17">
        <v>0.44613932299999998</v>
      </c>
      <c r="J1224" s="17">
        <v>0.55339815400000003</v>
      </c>
      <c r="K1224" s="17">
        <v>4.6299999999999998E-4</v>
      </c>
    </row>
    <row r="1225" spans="1:11" x14ac:dyDescent="0.45">
      <c r="A1225" s="10" t="s">
        <v>18</v>
      </c>
      <c r="B1225" s="20">
        <v>0.41</v>
      </c>
      <c r="C1225" s="19">
        <v>12450</v>
      </c>
      <c r="D1225" s="19">
        <v>346.75216599999999</v>
      </c>
      <c r="E1225" s="23">
        <v>5.9499999999999997E-2</v>
      </c>
      <c r="F1225" s="23">
        <v>4.87E-2</v>
      </c>
      <c r="G1225" s="17">
        <v>0</v>
      </c>
      <c r="H1225" s="17">
        <v>1</v>
      </c>
      <c r="I1225" s="17">
        <v>0.459375123</v>
      </c>
      <c r="J1225" s="17">
        <v>0.53941161800000004</v>
      </c>
      <c r="K1225" s="17">
        <v>1.2099999999999999E-3</v>
      </c>
    </row>
    <row r="1226" spans="1:11" x14ac:dyDescent="0.45">
      <c r="A1226" s="10" t="s">
        <v>18</v>
      </c>
      <c r="B1226" s="20">
        <v>0.42</v>
      </c>
      <c r="C1226" s="19">
        <v>12750</v>
      </c>
      <c r="D1226" s="19">
        <v>365.06090339999997</v>
      </c>
      <c r="E1226" s="23">
        <v>6.2100000000000002E-2</v>
      </c>
      <c r="F1226" s="23">
        <v>5.0520849999999999E-2</v>
      </c>
      <c r="G1226" s="17">
        <v>0</v>
      </c>
      <c r="H1226" s="17">
        <v>1</v>
      </c>
      <c r="I1226" s="17">
        <v>0.47799300500000003</v>
      </c>
      <c r="J1226" s="17">
        <v>0.52043788499999999</v>
      </c>
      <c r="K1226" s="17">
        <v>1.57E-3</v>
      </c>
    </row>
    <row r="1227" spans="1:11" x14ac:dyDescent="0.45">
      <c r="A1227" s="10" t="s">
        <v>18</v>
      </c>
      <c r="B1227" s="20">
        <v>0.43</v>
      </c>
      <c r="C1227" s="19">
        <v>13045</v>
      </c>
      <c r="D1227" s="19">
        <v>383.89110460000001</v>
      </c>
      <c r="E1227" s="23">
        <v>6.54E-2</v>
      </c>
      <c r="F1227" s="23">
        <v>5.2299999999999999E-2</v>
      </c>
      <c r="G1227" s="17">
        <v>0</v>
      </c>
      <c r="H1227" s="17">
        <v>1</v>
      </c>
      <c r="I1227" s="17">
        <v>0.482612816</v>
      </c>
      <c r="J1227" s="17">
        <v>0.51589428299999995</v>
      </c>
      <c r="K1227" s="17">
        <v>1.49E-3</v>
      </c>
    </row>
    <row r="1228" spans="1:11" x14ac:dyDescent="0.45">
      <c r="A1228" s="10" t="s">
        <v>18</v>
      </c>
      <c r="B1228" s="20">
        <v>0.44</v>
      </c>
      <c r="C1228" s="19">
        <v>13290</v>
      </c>
      <c r="D1228" s="19">
        <v>400.11614689999999</v>
      </c>
      <c r="E1228" s="23">
        <v>6.7000000000000004E-2</v>
      </c>
      <c r="F1228" s="23">
        <v>5.3800000000000001E-2</v>
      </c>
      <c r="G1228" s="17">
        <v>0</v>
      </c>
      <c r="H1228" s="17">
        <v>1</v>
      </c>
      <c r="I1228" s="17">
        <v>0.49225555500000001</v>
      </c>
      <c r="J1228" s="17">
        <v>0.50630789399999998</v>
      </c>
      <c r="K1228" s="17">
        <v>1.4400000000000001E-3</v>
      </c>
    </row>
    <row r="1229" spans="1:11" x14ac:dyDescent="0.45">
      <c r="A1229" s="10" t="s">
        <v>18</v>
      </c>
      <c r="B1229" s="20">
        <v>0.45</v>
      </c>
      <c r="C1229" s="19">
        <v>13648</v>
      </c>
      <c r="D1229" s="19">
        <v>424.69170860000003</v>
      </c>
      <c r="E1229" s="23">
        <v>7.0599999999999996E-2</v>
      </c>
      <c r="F1229" s="23">
        <v>5.6099999999999997E-2</v>
      </c>
      <c r="G1229" s="17">
        <v>0</v>
      </c>
      <c r="H1229" s="17">
        <v>1</v>
      </c>
      <c r="I1229" s="17">
        <v>0.49624305299999999</v>
      </c>
      <c r="J1229" s="17">
        <v>0.50239400700000003</v>
      </c>
      <c r="K1229" s="17">
        <v>1.3600000000000001E-3</v>
      </c>
    </row>
    <row r="1230" spans="1:11" x14ac:dyDescent="0.45">
      <c r="A1230" s="10" t="s">
        <v>18</v>
      </c>
      <c r="B1230" s="20">
        <v>0.46</v>
      </c>
      <c r="C1230" s="19">
        <v>13949</v>
      </c>
      <c r="D1230" s="19">
        <v>446.57151160000001</v>
      </c>
      <c r="E1230" s="23">
        <v>7.3599999999999999E-2</v>
      </c>
      <c r="F1230" s="23">
        <v>5.8000000000000003E-2</v>
      </c>
      <c r="G1230" s="17">
        <v>0</v>
      </c>
      <c r="H1230" s="17">
        <v>1</v>
      </c>
      <c r="I1230" s="17">
        <v>0.50808984499999998</v>
      </c>
      <c r="J1230" s="17">
        <v>0.49061496599999999</v>
      </c>
      <c r="K1230" s="17">
        <v>1.2999999999999999E-3</v>
      </c>
    </row>
    <row r="1231" spans="1:11" x14ac:dyDescent="0.45">
      <c r="A1231" s="10" t="s">
        <v>18</v>
      </c>
      <c r="B1231" s="20">
        <v>0.47</v>
      </c>
      <c r="C1231" s="19">
        <v>14251</v>
      </c>
      <c r="D1231" s="19">
        <v>469.10749019999997</v>
      </c>
      <c r="E1231" s="23">
        <v>7.6499999999999999E-2</v>
      </c>
      <c r="F1231" s="23">
        <v>6.0299999999999999E-2</v>
      </c>
      <c r="G1231" s="17">
        <v>0</v>
      </c>
      <c r="H1231" s="17">
        <v>1</v>
      </c>
      <c r="I1231" s="17">
        <v>0.51642410500000002</v>
      </c>
      <c r="J1231" s="17">
        <v>0.482340673</v>
      </c>
      <c r="K1231" s="17">
        <v>1.24E-3</v>
      </c>
    </row>
    <row r="1232" spans="1:11" x14ac:dyDescent="0.45">
      <c r="A1232" s="10" t="s">
        <v>18</v>
      </c>
      <c r="B1232" s="20">
        <v>0.48</v>
      </c>
      <c r="C1232" s="19">
        <v>14551</v>
      </c>
      <c r="D1232" s="19">
        <v>492.52441199999998</v>
      </c>
      <c r="E1232" s="23">
        <v>8.0500000000000002E-2</v>
      </c>
      <c r="F1232" s="23">
        <v>6.25E-2</v>
      </c>
      <c r="G1232" s="17">
        <v>0</v>
      </c>
      <c r="H1232" s="17">
        <v>1</v>
      </c>
      <c r="I1232" s="17">
        <v>0.52660253800000001</v>
      </c>
      <c r="J1232" s="17">
        <v>0.47221532700000002</v>
      </c>
      <c r="K1232" s="17">
        <v>1.1800000000000001E-3</v>
      </c>
    </row>
    <row r="1233" spans="1:11" x14ac:dyDescent="0.45">
      <c r="A1233" s="10" t="s">
        <v>18</v>
      </c>
      <c r="B1233" s="20">
        <v>0.49</v>
      </c>
      <c r="C1233" s="19">
        <v>14852</v>
      </c>
      <c r="D1233" s="19">
        <v>517.06331379999995</v>
      </c>
      <c r="E1233" s="23">
        <v>8.3000000000000004E-2</v>
      </c>
      <c r="F1233" s="23">
        <v>6.4699999999999994E-2</v>
      </c>
      <c r="G1233" s="17">
        <v>0</v>
      </c>
      <c r="H1233" s="17">
        <v>1</v>
      </c>
      <c r="I1233" s="17">
        <v>0.53758471799999996</v>
      </c>
      <c r="J1233" s="17">
        <v>0.461295501</v>
      </c>
      <c r="K1233" s="17">
        <v>1.1199999999999999E-3</v>
      </c>
    </row>
    <row r="1234" spans="1:11" x14ac:dyDescent="0.45">
      <c r="A1234" s="10" t="s">
        <v>18</v>
      </c>
      <c r="B1234" s="20">
        <v>0.5</v>
      </c>
      <c r="C1234" s="19">
        <v>15153</v>
      </c>
      <c r="D1234" s="19">
        <v>542.54466060000004</v>
      </c>
      <c r="E1234" s="23">
        <v>8.6699999999999999E-2</v>
      </c>
      <c r="F1234" s="23">
        <v>6.7299999999999999E-2</v>
      </c>
      <c r="G1234" s="17">
        <v>0</v>
      </c>
      <c r="H1234" s="17">
        <v>1</v>
      </c>
      <c r="I1234" s="17">
        <v>0.53961600099999996</v>
      </c>
      <c r="J1234" s="17">
        <v>0.45931419200000001</v>
      </c>
      <c r="K1234" s="17">
        <v>1.07E-3</v>
      </c>
    </row>
    <row r="1235" spans="1:11" x14ac:dyDescent="0.45">
      <c r="A1235" s="10" t="s">
        <v>18</v>
      </c>
      <c r="B1235" s="20">
        <v>0.51</v>
      </c>
      <c r="C1235" s="19">
        <v>15452</v>
      </c>
      <c r="D1235" s="19">
        <v>569.10245310000005</v>
      </c>
      <c r="E1235" s="23">
        <v>9.1499999999999998E-2</v>
      </c>
      <c r="F1235" s="23">
        <v>6.9800000000000001E-2</v>
      </c>
      <c r="G1235" s="17">
        <v>0</v>
      </c>
      <c r="H1235" s="17">
        <v>1</v>
      </c>
      <c r="I1235" s="17">
        <v>0.55440261700000004</v>
      </c>
      <c r="J1235" s="17">
        <v>0.444527002</v>
      </c>
      <c r="K1235" s="17">
        <v>1.07E-3</v>
      </c>
    </row>
    <row r="1236" spans="1:11" x14ac:dyDescent="0.45">
      <c r="A1236" s="10" t="s">
        <v>18</v>
      </c>
      <c r="B1236" s="20">
        <v>0.52</v>
      </c>
      <c r="C1236" s="19">
        <v>15748</v>
      </c>
      <c r="D1236" s="19">
        <v>596.7483009</v>
      </c>
      <c r="E1236" s="23">
        <v>9.6199999999999994E-2</v>
      </c>
      <c r="F1236" s="23">
        <v>7.2499999999999995E-2</v>
      </c>
      <c r="G1236" s="17">
        <v>0</v>
      </c>
      <c r="H1236" s="17">
        <v>1</v>
      </c>
      <c r="I1236" s="17">
        <v>0.56459937500000001</v>
      </c>
      <c r="J1236" s="17">
        <v>0.43437727999999998</v>
      </c>
      <c r="K1236" s="17">
        <v>1.0200000000000001E-3</v>
      </c>
    </row>
    <row r="1237" spans="1:11" x14ac:dyDescent="0.45">
      <c r="A1237" s="10" t="s">
        <v>18</v>
      </c>
      <c r="B1237" s="20">
        <v>0.53</v>
      </c>
      <c r="C1237" s="19">
        <v>16052</v>
      </c>
      <c r="D1237" s="19">
        <v>626.80131689999996</v>
      </c>
      <c r="E1237" s="23">
        <v>0.10157696200000001</v>
      </c>
      <c r="F1237" s="23">
        <v>7.5399999999999995E-2</v>
      </c>
      <c r="G1237" s="17">
        <v>0</v>
      </c>
      <c r="H1237" s="17">
        <v>1</v>
      </c>
      <c r="I1237" s="17">
        <v>0.57581949600000004</v>
      </c>
      <c r="J1237" s="17">
        <v>0.423205314</v>
      </c>
      <c r="K1237" s="17">
        <v>9.7499999999999996E-4</v>
      </c>
    </row>
    <row r="1238" spans="1:11" x14ac:dyDescent="0.45">
      <c r="A1238" s="10" t="s">
        <v>18</v>
      </c>
      <c r="B1238" s="20">
        <v>0.54</v>
      </c>
      <c r="C1238" s="19">
        <v>16350</v>
      </c>
      <c r="D1238" s="19">
        <v>657.85889099999997</v>
      </c>
      <c r="E1238" s="23">
        <v>0.10740743799999999</v>
      </c>
      <c r="F1238" s="23">
        <v>7.8399999999999997E-2</v>
      </c>
      <c r="G1238" s="17">
        <v>0</v>
      </c>
      <c r="H1238" s="17">
        <v>1</v>
      </c>
      <c r="I1238" s="17">
        <v>0.58693049200000003</v>
      </c>
      <c r="J1238" s="17">
        <v>0.41213718500000002</v>
      </c>
      <c r="K1238" s="17">
        <v>9.3199999999999999E-4</v>
      </c>
    </row>
    <row r="1239" spans="1:11" x14ac:dyDescent="0.45">
      <c r="A1239" s="10" t="s">
        <v>18</v>
      </c>
      <c r="B1239" s="20">
        <v>0.55000000000000004</v>
      </c>
      <c r="C1239" s="19">
        <v>16643</v>
      </c>
      <c r="D1239" s="19">
        <v>689.70190849999994</v>
      </c>
      <c r="E1239" s="23">
        <v>0.11025265099999999</v>
      </c>
      <c r="F1239" s="23">
        <v>8.1699999999999995E-2</v>
      </c>
      <c r="G1239" s="17">
        <v>0</v>
      </c>
      <c r="H1239" s="17">
        <v>1</v>
      </c>
      <c r="I1239" s="17">
        <v>0.598361539</v>
      </c>
      <c r="J1239" s="17">
        <v>0.40074563899999999</v>
      </c>
      <c r="K1239" s="17">
        <v>8.9300000000000002E-4</v>
      </c>
    </row>
    <row r="1240" spans="1:11" x14ac:dyDescent="0.45">
      <c r="A1240" s="10" t="s">
        <v>18</v>
      </c>
      <c r="B1240" s="20">
        <v>0.56000000000000005</v>
      </c>
      <c r="C1240" s="19">
        <v>16944</v>
      </c>
      <c r="D1240" s="19">
        <v>723.66573779999999</v>
      </c>
      <c r="E1240" s="23">
        <v>0.115689319</v>
      </c>
      <c r="F1240" s="23">
        <v>8.4900000000000003E-2</v>
      </c>
      <c r="G1240" s="17">
        <v>0</v>
      </c>
      <c r="H1240" s="17">
        <v>1</v>
      </c>
      <c r="I1240" s="17">
        <v>0.61465359100000005</v>
      </c>
      <c r="J1240" s="17">
        <v>0.38449584599999997</v>
      </c>
      <c r="K1240" s="17">
        <v>8.5099999999999998E-4</v>
      </c>
    </row>
    <row r="1241" spans="1:11" x14ac:dyDescent="0.45">
      <c r="A1241" s="10" t="s">
        <v>18</v>
      </c>
      <c r="B1241" s="20">
        <v>0.56999999999999995</v>
      </c>
      <c r="C1241" s="19">
        <v>17274</v>
      </c>
      <c r="D1241" s="19">
        <v>762.26871870000002</v>
      </c>
      <c r="E1241" s="23">
        <v>0.12026621999999999</v>
      </c>
      <c r="F1241" s="23">
        <v>8.8700000000000001E-2</v>
      </c>
      <c r="G1241" s="17">
        <v>0</v>
      </c>
      <c r="H1241" s="17">
        <v>1</v>
      </c>
      <c r="I1241" s="17">
        <v>0.628215564</v>
      </c>
      <c r="J1241" s="17">
        <v>0.37097601200000002</v>
      </c>
      <c r="K1241" s="17">
        <v>8.0800000000000002E-4</v>
      </c>
    </row>
    <row r="1242" spans="1:11" x14ac:dyDescent="0.45">
      <c r="A1242" s="10" t="s">
        <v>18</v>
      </c>
      <c r="B1242" s="20">
        <v>0.57999999999999996</v>
      </c>
      <c r="C1242" s="19">
        <v>17572</v>
      </c>
      <c r="D1242" s="19">
        <v>798.90691170000002</v>
      </c>
      <c r="E1242" s="23">
        <v>0.126904922</v>
      </c>
      <c r="F1242" s="23">
        <v>9.2200000000000004E-2</v>
      </c>
      <c r="G1242" s="17">
        <v>0</v>
      </c>
      <c r="H1242" s="17">
        <v>1</v>
      </c>
      <c r="I1242" s="17">
        <v>0.64097225700000005</v>
      </c>
      <c r="J1242" s="17">
        <v>0.35825250600000003</v>
      </c>
      <c r="K1242" s="17">
        <v>7.7499999999999997E-4</v>
      </c>
    </row>
    <row r="1243" spans="1:11" x14ac:dyDescent="0.45">
      <c r="A1243" s="10" t="s">
        <v>18</v>
      </c>
      <c r="B1243" s="20">
        <v>0.59</v>
      </c>
      <c r="C1243" s="19">
        <v>17881</v>
      </c>
      <c r="D1243" s="19">
        <v>838.62705719999997</v>
      </c>
      <c r="E1243" s="23">
        <v>0.130694274</v>
      </c>
      <c r="F1243" s="23">
        <v>9.5899999999999999E-2</v>
      </c>
      <c r="G1243" s="17">
        <v>0</v>
      </c>
      <c r="H1243" s="17">
        <v>1</v>
      </c>
      <c r="I1243" s="17">
        <v>0.65334022199999997</v>
      </c>
      <c r="J1243" s="17">
        <v>0.34592181300000002</v>
      </c>
      <c r="K1243" s="17">
        <v>7.3800000000000005E-4</v>
      </c>
    </row>
    <row r="1244" spans="1:11" x14ac:dyDescent="0.45">
      <c r="A1244" s="10" t="s">
        <v>18</v>
      </c>
      <c r="B1244" s="20">
        <v>0.6</v>
      </c>
      <c r="C1244" s="19">
        <v>18131</v>
      </c>
      <c r="D1244" s="19">
        <v>871.90601560000005</v>
      </c>
      <c r="E1244" s="23">
        <v>0.13667715999999999</v>
      </c>
      <c r="F1244" s="23">
        <v>9.9299999999999999E-2</v>
      </c>
      <c r="G1244" s="17">
        <v>0</v>
      </c>
      <c r="H1244" s="17">
        <v>1</v>
      </c>
      <c r="I1244" s="17">
        <v>0.66292645299999997</v>
      </c>
      <c r="J1244" s="17">
        <v>0.33636297700000001</v>
      </c>
      <c r="K1244" s="17">
        <v>7.1100000000000004E-4</v>
      </c>
    </row>
    <row r="1245" spans="1:11" x14ac:dyDescent="0.45">
      <c r="A1245" s="10" t="s">
        <v>18</v>
      </c>
      <c r="B1245" s="20">
        <v>0.61</v>
      </c>
      <c r="C1245" s="19">
        <v>18437</v>
      </c>
      <c r="D1245" s="19">
        <v>914.51765060000002</v>
      </c>
      <c r="E1245" s="23">
        <v>0.14462124200000001</v>
      </c>
      <c r="F1245" s="23">
        <v>0.103094769</v>
      </c>
      <c r="G1245" s="17">
        <v>0</v>
      </c>
      <c r="H1245" s="17">
        <v>1</v>
      </c>
      <c r="I1245" s="17">
        <v>0.67495162099999995</v>
      </c>
      <c r="J1245" s="17">
        <v>0.32436807499999998</v>
      </c>
      <c r="K1245" s="17">
        <v>6.8000000000000005E-4</v>
      </c>
    </row>
    <row r="1246" spans="1:11" x14ac:dyDescent="0.45">
      <c r="A1246" s="10" t="s">
        <v>18</v>
      </c>
      <c r="B1246" s="20">
        <v>0.62</v>
      </c>
      <c r="C1246" s="19">
        <v>18741</v>
      </c>
      <c r="D1246" s="19">
        <v>959.40762099999995</v>
      </c>
      <c r="E1246" s="23">
        <v>0.15219966600000001</v>
      </c>
      <c r="F1246" s="23">
        <v>0.107073681</v>
      </c>
      <c r="G1246" s="17">
        <v>0</v>
      </c>
      <c r="H1246" s="17">
        <v>1</v>
      </c>
      <c r="I1246" s="17">
        <v>0.68748920999999996</v>
      </c>
      <c r="J1246" s="17">
        <v>0.31183420000000001</v>
      </c>
      <c r="K1246" s="17">
        <v>6.7699999999999998E-4</v>
      </c>
    </row>
    <row r="1247" spans="1:11" x14ac:dyDescent="0.45">
      <c r="A1247" s="10" t="s">
        <v>18</v>
      </c>
      <c r="B1247" s="20">
        <v>0.63</v>
      </c>
      <c r="C1247" s="19">
        <v>19050</v>
      </c>
      <c r="D1247" s="19">
        <v>1007.411807</v>
      </c>
      <c r="E1247" s="23">
        <v>0.15910643699999999</v>
      </c>
      <c r="F1247" s="23">
        <v>0.11199301</v>
      </c>
      <c r="G1247" s="17">
        <v>0</v>
      </c>
      <c r="H1247" s="17">
        <v>1</v>
      </c>
      <c r="I1247" s="17">
        <v>0.69031335199999999</v>
      </c>
      <c r="J1247" s="17">
        <v>0.30903635600000001</v>
      </c>
      <c r="K1247" s="17">
        <v>6.4999999999999997E-4</v>
      </c>
    </row>
    <row r="1248" spans="1:11" x14ac:dyDescent="0.45">
      <c r="A1248" s="10" t="s">
        <v>18</v>
      </c>
      <c r="B1248" s="20">
        <v>0.64</v>
      </c>
      <c r="C1248" s="19">
        <v>19352</v>
      </c>
      <c r="D1248" s="19">
        <v>1056.7226109999999</v>
      </c>
      <c r="E1248" s="23">
        <v>0.168474972</v>
      </c>
      <c r="F1248" s="23">
        <v>0.11673043900000001</v>
      </c>
      <c r="G1248" s="17">
        <v>0</v>
      </c>
      <c r="H1248" s="17">
        <v>1</v>
      </c>
      <c r="I1248" s="17">
        <v>0.70187795399999997</v>
      </c>
      <c r="J1248" s="17">
        <v>0.29750181199999998</v>
      </c>
      <c r="K1248" s="17">
        <v>6.2E-4</v>
      </c>
    </row>
    <row r="1249" spans="1:11" x14ac:dyDescent="0.45">
      <c r="A1249" s="10" t="s">
        <v>18</v>
      </c>
      <c r="B1249" s="20">
        <v>0.65</v>
      </c>
      <c r="C1249" s="19">
        <v>19651</v>
      </c>
      <c r="D1249" s="19">
        <v>1108.0768399999999</v>
      </c>
      <c r="E1249" s="23">
        <v>0.17367249800000001</v>
      </c>
      <c r="F1249" s="23">
        <v>0.121603367</v>
      </c>
      <c r="G1249" s="17">
        <v>0</v>
      </c>
      <c r="H1249" s="17">
        <v>1</v>
      </c>
      <c r="I1249" s="17">
        <v>0.71587970099999998</v>
      </c>
      <c r="J1249" s="17">
        <v>0.28352971999999999</v>
      </c>
      <c r="K1249" s="17">
        <v>5.9100000000000005E-4</v>
      </c>
    </row>
    <row r="1250" spans="1:11" x14ac:dyDescent="0.45">
      <c r="A1250" s="10" t="s">
        <v>18</v>
      </c>
      <c r="B1250" s="20">
        <v>0.66</v>
      </c>
      <c r="C1250" s="19">
        <v>19948</v>
      </c>
      <c r="D1250" s="19">
        <v>1160.8302550000001</v>
      </c>
      <c r="E1250" s="23">
        <v>0.18269248299999999</v>
      </c>
      <c r="F1250" s="23">
        <v>0.12679069900000001</v>
      </c>
      <c r="G1250" s="17">
        <v>0</v>
      </c>
      <c r="H1250" s="17">
        <v>1</v>
      </c>
      <c r="I1250" s="17">
        <v>0.72613891399999997</v>
      </c>
      <c r="J1250" s="17">
        <v>0.27329471</v>
      </c>
      <c r="K1250" s="17">
        <v>5.6599999999999999E-4</v>
      </c>
    </row>
    <row r="1251" spans="1:11" x14ac:dyDescent="0.45">
      <c r="A1251" s="10" t="s">
        <v>18</v>
      </c>
      <c r="B1251" s="20">
        <v>0.67</v>
      </c>
      <c r="C1251" s="19">
        <v>20253</v>
      </c>
      <c r="D1251" s="19">
        <v>1217.787568</v>
      </c>
      <c r="E1251" s="23">
        <v>0.19142018999999999</v>
      </c>
      <c r="F1251" s="23">
        <v>0.13214588699999999</v>
      </c>
      <c r="G1251" s="17">
        <v>0</v>
      </c>
      <c r="H1251" s="17">
        <v>1</v>
      </c>
      <c r="I1251" s="17">
        <v>0.73881450400000004</v>
      </c>
      <c r="J1251" s="17">
        <v>0.26064652599999999</v>
      </c>
      <c r="K1251" s="17">
        <v>5.3899999999999998E-4</v>
      </c>
    </row>
    <row r="1252" spans="1:11" x14ac:dyDescent="0.45">
      <c r="A1252" s="10" t="s">
        <v>18</v>
      </c>
      <c r="B1252" s="20">
        <v>0.68</v>
      </c>
      <c r="C1252" s="19">
        <v>20554</v>
      </c>
      <c r="D1252" s="19">
        <v>1277.2250489999999</v>
      </c>
      <c r="E1252" s="23">
        <v>0.20217701199999999</v>
      </c>
      <c r="F1252" s="23">
        <v>0.13759385800000001</v>
      </c>
      <c r="G1252" s="17">
        <v>0</v>
      </c>
      <c r="H1252" s="17">
        <v>1</v>
      </c>
      <c r="I1252" s="17">
        <v>0.74901681099999995</v>
      </c>
      <c r="J1252" s="17">
        <v>0.250407516</v>
      </c>
      <c r="K1252" s="17">
        <v>5.7600000000000001E-4</v>
      </c>
    </row>
    <row r="1253" spans="1:11" x14ac:dyDescent="0.45">
      <c r="A1253" s="10" t="s">
        <v>18</v>
      </c>
      <c r="B1253" s="20">
        <v>0.69</v>
      </c>
      <c r="C1253" s="19">
        <v>20853</v>
      </c>
      <c r="D1253" s="19">
        <v>1339.1664579999999</v>
      </c>
      <c r="E1253" s="23">
        <v>0.213882141</v>
      </c>
      <c r="F1253" s="23">
        <v>0.14364064900000001</v>
      </c>
      <c r="G1253" s="17">
        <v>0</v>
      </c>
      <c r="H1253" s="17">
        <v>1</v>
      </c>
      <c r="I1253" s="17">
        <v>0.75991341000000001</v>
      </c>
      <c r="J1253" s="17">
        <v>0.23953791299999999</v>
      </c>
      <c r="K1253" s="17">
        <v>5.4900000000000001E-4</v>
      </c>
    </row>
    <row r="1254" spans="1:11" x14ac:dyDescent="0.45">
      <c r="A1254" s="10" t="s">
        <v>18</v>
      </c>
      <c r="B1254" s="20">
        <v>0.7</v>
      </c>
      <c r="C1254" s="19">
        <v>21150</v>
      </c>
      <c r="D1254" s="19">
        <v>1404.9485239999999</v>
      </c>
      <c r="E1254" s="23">
        <v>0.228644126</v>
      </c>
      <c r="F1254" s="23">
        <v>0.15012915399999999</v>
      </c>
      <c r="G1254" s="17">
        <v>0</v>
      </c>
      <c r="H1254" s="17">
        <v>1</v>
      </c>
      <c r="I1254" s="17">
        <v>0.76842921900000005</v>
      </c>
      <c r="J1254" s="17">
        <v>0.230765043</v>
      </c>
      <c r="K1254" s="17">
        <v>8.0599999999999997E-4</v>
      </c>
    </row>
    <row r="1255" spans="1:11" x14ac:dyDescent="0.45">
      <c r="A1255" s="10" t="s">
        <v>18</v>
      </c>
      <c r="B1255" s="20">
        <v>0.71</v>
      </c>
      <c r="C1255" s="19">
        <v>21443</v>
      </c>
      <c r="D1255" s="19">
        <v>1473.7427250000001</v>
      </c>
      <c r="E1255" s="23">
        <v>0.23965943300000001</v>
      </c>
      <c r="F1255" s="23">
        <v>0.15630239900000001</v>
      </c>
      <c r="G1255" s="17">
        <v>0</v>
      </c>
      <c r="H1255" s="17">
        <v>1</v>
      </c>
      <c r="I1255" s="17">
        <v>0.77718837600000001</v>
      </c>
      <c r="J1255" s="17">
        <v>0.222041027</v>
      </c>
      <c r="K1255" s="17">
        <v>7.7099999999999998E-4</v>
      </c>
    </row>
    <row r="1256" spans="1:11" x14ac:dyDescent="0.45">
      <c r="A1256" s="10" t="s">
        <v>18</v>
      </c>
      <c r="B1256" s="20">
        <v>0.72</v>
      </c>
      <c r="C1256" s="19">
        <v>21754</v>
      </c>
      <c r="D1256" s="19">
        <v>1549.797677</v>
      </c>
      <c r="E1256" s="23">
        <v>0.24858143099999999</v>
      </c>
      <c r="F1256" s="23">
        <v>0.163600839</v>
      </c>
      <c r="G1256" s="17">
        <v>0</v>
      </c>
      <c r="H1256" s="17">
        <v>1</v>
      </c>
      <c r="I1256" s="17">
        <v>0.78815148800000001</v>
      </c>
      <c r="J1256" s="17">
        <v>0.21111607299999999</v>
      </c>
      <c r="K1256" s="17">
        <v>7.3200000000000001E-4</v>
      </c>
    </row>
    <row r="1257" spans="1:11" x14ac:dyDescent="0.45">
      <c r="A1257" s="10" t="s">
        <v>18</v>
      </c>
      <c r="B1257" s="20">
        <v>0.73</v>
      </c>
      <c r="C1257" s="19">
        <v>22053</v>
      </c>
      <c r="D1257" s="19">
        <v>1625.71687</v>
      </c>
      <c r="E1257" s="23">
        <v>0.260915701</v>
      </c>
      <c r="F1257" s="23">
        <v>0.170944176</v>
      </c>
      <c r="G1257" s="17">
        <v>0</v>
      </c>
      <c r="H1257" s="17">
        <v>1</v>
      </c>
      <c r="I1257" s="17">
        <v>0.796836078</v>
      </c>
      <c r="J1257" s="17">
        <v>0.20246193200000001</v>
      </c>
      <c r="K1257" s="17">
        <v>7.0200000000000004E-4</v>
      </c>
    </row>
    <row r="1258" spans="1:11" x14ac:dyDescent="0.45">
      <c r="A1258" s="10" t="s">
        <v>18</v>
      </c>
      <c r="B1258" s="20">
        <v>0.74</v>
      </c>
      <c r="C1258" s="19">
        <v>22325</v>
      </c>
      <c r="D1258" s="19">
        <v>1698.942673</v>
      </c>
      <c r="E1258" s="23">
        <v>0.27654264899999997</v>
      </c>
      <c r="F1258" s="23">
        <v>0.17869860100000001</v>
      </c>
      <c r="G1258" s="17">
        <v>0</v>
      </c>
      <c r="H1258" s="17">
        <v>1</v>
      </c>
      <c r="I1258" s="17">
        <v>0.80416402099999995</v>
      </c>
      <c r="J1258" s="17">
        <v>0.195161944</v>
      </c>
      <c r="K1258" s="17">
        <v>6.7400000000000001E-4</v>
      </c>
    </row>
    <row r="1259" spans="1:11" x14ac:dyDescent="0.45">
      <c r="A1259" s="10" t="s">
        <v>18</v>
      </c>
      <c r="B1259" s="20">
        <v>0.75</v>
      </c>
      <c r="C1259" s="19">
        <v>22652</v>
      </c>
      <c r="D1259" s="19">
        <v>1790.6732549999999</v>
      </c>
      <c r="E1259" s="23">
        <v>0.28687636</v>
      </c>
      <c r="F1259" s="23">
        <v>0.18644313000000001</v>
      </c>
      <c r="G1259" s="17">
        <v>0</v>
      </c>
      <c r="H1259" s="17">
        <v>1</v>
      </c>
      <c r="I1259" s="17">
        <v>0.81363787300000001</v>
      </c>
      <c r="J1259" s="17">
        <v>0.18572296399999999</v>
      </c>
      <c r="K1259" s="17">
        <v>6.3900000000000003E-4</v>
      </c>
    </row>
    <row r="1260" spans="1:11" x14ac:dyDescent="0.45">
      <c r="A1260" s="10" t="s">
        <v>18</v>
      </c>
      <c r="B1260" s="20">
        <v>0.76</v>
      </c>
      <c r="C1260" s="19">
        <v>22953</v>
      </c>
      <c r="D1260" s="19">
        <v>1879.3293369999999</v>
      </c>
      <c r="E1260" s="23">
        <v>0.301292112</v>
      </c>
      <c r="F1260" s="23">
        <v>0.19475461099999999</v>
      </c>
      <c r="G1260" s="17">
        <v>0</v>
      </c>
      <c r="H1260" s="17">
        <v>1</v>
      </c>
      <c r="I1260" s="17">
        <v>0.82201053400000001</v>
      </c>
      <c r="J1260" s="17">
        <v>0.17738050299999999</v>
      </c>
      <c r="K1260" s="17">
        <v>6.0899999999999995E-4</v>
      </c>
    </row>
    <row r="1261" spans="1:11" x14ac:dyDescent="0.45">
      <c r="A1261" s="10" t="s">
        <v>18</v>
      </c>
      <c r="B1261" s="20">
        <v>0.77</v>
      </c>
      <c r="C1261" s="19">
        <v>23245</v>
      </c>
      <c r="D1261" s="19">
        <v>1970.399435</v>
      </c>
      <c r="E1261" s="23">
        <v>0.31889168299999998</v>
      </c>
      <c r="F1261" s="23">
        <v>0.20369309399999999</v>
      </c>
      <c r="G1261" s="17">
        <v>0</v>
      </c>
      <c r="H1261" s="17">
        <v>1</v>
      </c>
      <c r="I1261" s="17">
        <v>0.82903159199999998</v>
      </c>
      <c r="J1261" s="17">
        <v>0.17038425200000001</v>
      </c>
      <c r="K1261" s="17">
        <v>5.8399999999999999E-4</v>
      </c>
    </row>
    <row r="1262" spans="1:11" x14ac:dyDescent="0.45">
      <c r="A1262" s="10" t="s">
        <v>18</v>
      </c>
      <c r="B1262" s="20">
        <v>0.78</v>
      </c>
      <c r="C1262" s="19">
        <v>23546</v>
      </c>
      <c r="D1262" s="19">
        <v>2069.3093549999999</v>
      </c>
      <c r="E1262" s="23">
        <v>0.34122924100000002</v>
      </c>
      <c r="F1262" s="23">
        <v>0.21307578399999999</v>
      </c>
      <c r="G1262" s="17">
        <v>0</v>
      </c>
      <c r="H1262" s="17">
        <v>1</v>
      </c>
      <c r="I1262" s="17">
        <v>0.83638467000000005</v>
      </c>
      <c r="J1262" s="17">
        <v>0.16305879400000001</v>
      </c>
      <c r="K1262" s="17">
        <v>5.5699999999999999E-4</v>
      </c>
    </row>
    <row r="1263" spans="1:11" x14ac:dyDescent="0.45">
      <c r="A1263" s="10" t="s">
        <v>18</v>
      </c>
      <c r="B1263" s="20">
        <v>0.79</v>
      </c>
      <c r="C1263" s="19">
        <v>23825</v>
      </c>
      <c r="D1263" s="19">
        <v>2166.8766209999999</v>
      </c>
      <c r="E1263" s="23">
        <v>0.35871009999999998</v>
      </c>
      <c r="F1263" s="23">
        <v>0.22315843199999999</v>
      </c>
      <c r="G1263" s="17">
        <v>0</v>
      </c>
      <c r="H1263" s="17">
        <v>1</v>
      </c>
      <c r="I1263" s="17">
        <v>0.84236742200000003</v>
      </c>
      <c r="J1263" s="17">
        <v>0.15709674300000001</v>
      </c>
      <c r="K1263" s="17">
        <v>5.3600000000000002E-4</v>
      </c>
    </row>
    <row r="1264" spans="1:11" x14ac:dyDescent="0.45">
      <c r="A1264" s="10" t="s">
        <v>18</v>
      </c>
      <c r="B1264" s="20">
        <v>0.8</v>
      </c>
      <c r="C1264" s="19">
        <v>24028</v>
      </c>
      <c r="D1264" s="19">
        <v>2240.873744</v>
      </c>
      <c r="E1264" s="23">
        <v>0.37219203499999998</v>
      </c>
      <c r="F1264" s="23">
        <v>0.22944393599999999</v>
      </c>
      <c r="G1264" s="17">
        <v>0</v>
      </c>
      <c r="H1264" s="17">
        <v>1</v>
      </c>
      <c r="I1264" s="17">
        <v>0.84694040800000003</v>
      </c>
      <c r="J1264" s="17">
        <v>0.15254005600000001</v>
      </c>
      <c r="K1264" s="17">
        <v>5.1999999999999995E-4</v>
      </c>
    </row>
    <row r="1265" spans="1:11" x14ac:dyDescent="0.45">
      <c r="A1265" s="10" t="s">
        <v>18</v>
      </c>
      <c r="B1265" s="20">
        <v>0.80100000000000005</v>
      </c>
      <c r="C1265" s="19">
        <v>24062</v>
      </c>
      <c r="D1265" s="19">
        <v>2253.5288759999999</v>
      </c>
      <c r="E1265" s="23">
        <v>0.37227507900000001</v>
      </c>
      <c r="F1265" s="23">
        <v>0.230442013</v>
      </c>
      <c r="G1265" s="17">
        <v>0</v>
      </c>
      <c r="H1265" s="17">
        <v>1</v>
      </c>
      <c r="I1265" s="17">
        <v>0.84778735299999997</v>
      </c>
      <c r="J1265" s="17">
        <v>0.15169598500000001</v>
      </c>
      <c r="K1265" s="17">
        <v>5.1699999999999999E-4</v>
      </c>
    </row>
    <row r="1266" spans="1:11" x14ac:dyDescent="0.45">
      <c r="A1266" s="10" t="s">
        <v>18</v>
      </c>
      <c r="B1266" s="20">
        <v>0.80200000000000005</v>
      </c>
      <c r="C1266" s="19">
        <v>24094</v>
      </c>
      <c r="D1266" s="19">
        <v>2265.4626739999999</v>
      </c>
      <c r="E1266" s="23">
        <v>0.37372320799999997</v>
      </c>
      <c r="F1266" s="23">
        <v>0.23148305399999999</v>
      </c>
      <c r="G1266" s="17">
        <v>0</v>
      </c>
      <c r="H1266" s="17">
        <v>1</v>
      </c>
      <c r="I1266" s="17">
        <v>0.84865840400000003</v>
      </c>
      <c r="J1266" s="17">
        <v>0.15082789099999999</v>
      </c>
      <c r="K1266" s="17">
        <v>5.1400000000000003E-4</v>
      </c>
    </row>
    <row r="1267" spans="1:11" x14ac:dyDescent="0.45">
      <c r="A1267" s="10" t="s">
        <v>18</v>
      </c>
      <c r="B1267" s="20">
        <v>0.80300000000000005</v>
      </c>
      <c r="C1267" s="19">
        <v>24120</v>
      </c>
      <c r="D1267" s="19">
        <v>2275.2150750000001</v>
      </c>
      <c r="E1267" s="23">
        <v>0.37578085999999999</v>
      </c>
      <c r="F1267" s="23">
        <v>0.23271940999999999</v>
      </c>
      <c r="G1267" s="17">
        <v>0</v>
      </c>
      <c r="H1267" s="17">
        <v>1</v>
      </c>
      <c r="I1267" s="17">
        <v>0.84946644400000004</v>
      </c>
      <c r="J1267" s="17">
        <v>0.15002259400000001</v>
      </c>
      <c r="K1267" s="17">
        <v>5.1099999999999995E-4</v>
      </c>
    </row>
    <row r="1268" spans="1:11" x14ac:dyDescent="0.45">
      <c r="A1268" s="10" t="s">
        <v>18</v>
      </c>
      <c r="B1268" s="20">
        <v>0.80400000000000005</v>
      </c>
      <c r="C1268" s="19">
        <v>24152</v>
      </c>
      <c r="D1268" s="19">
        <v>2287.2789720000001</v>
      </c>
      <c r="E1268" s="23">
        <v>0.37788770300000002</v>
      </c>
      <c r="F1268" s="23">
        <v>0.23369152700000001</v>
      </c>
      <c r="G1268" s="17">
        <v>0</v>
      </c>
      <c r="H1268" s="17">
        <v>1</v>
      </c>
      <c r="I1268" s="17">
        <v>0.85031527500000004</v>
      </c>
      <c r="J1268" s="17">
        <v>0.149176643</v>
      </c>
      <c r="K1268" s="17">
        <v>5.0799999999999999E-4</v>
      </c>
    </row>
    <row r="1269" spans="1:11" x14ac:dyDescent="0.45">
      <c r="A1269" s="10" t="s">
        <v>18</v>
      </c>
      <c r="B1269" s="20">
        <v>0.80500000000000005</v>
      </c>
      <c r="C1269" s="19">
        <v>24175</v>
      </c>
      <c r="D1269" s="19">
        <v>2295.9744759999999</v>
      </c>
      <c r="E1269" s="23">
        <v>0.378354625</v>
      </c>
      <c r="F1269" s="23">
        <v>0.234794207</v>
      </c>
      <c r="G1269" s="17">
        <v>0</v>
      </c>
      <c r="H1269" s="17">
        <v>1</v>
      </c>
      <c r="I1269" s="17">
        <v>0.85088258900000002</v>
      </c>
      <c r="J1269" s="17">
        <v>0.148611256</v>
      </c>
      <c r="K1269" s="17">
        <v>5.0600000000000005E-4</v>
      </c>
    </row>
    <row r="1270" spans="1:11" x14ac:dyDescent="0.45">
      <c r="A1270" s="10" t="s">
        <v>18</v>
      </c>
      <c r="B1270" s="20">
        <v>0.80600000000000005</v>
      </c>
      <c r="C1270" s="19">
        <v>24208</v>
      </c>
      <c r="D1270" s="19">
        <v>2308.4932840000001</v>
      </c>
      <c r="E1270" s="23">
        <v>0.380243842</v>
      </c>
      <c r="F1270" s="23">
        <v>0.235616886</v>
      </c>
      <c r="G1270" s="17">
        <v>0</v>
      </c>
      <c r="H1270" s="17">
        <v>1</v>
      </c>
      <c r="I1270" s="17">
        <v>0.85164494300000004</v>
      </c>
      <c r="J1270" s="17">
        <v>0.14785177999999999</v>
      </c>
      <c r="K1270" s="17">
        <v>5.0299999999999997E-4</v>
      </c>
    </row>
    <row r="1271" spans="1:11" x14ac:dyDescent="0.45">
      <c r="A1271" s="10" t="s">
        <v>18</v>
      </c>
      <c r="B1271" s="20">
        <v>0.80700000000000005</v>
      </c>
      <c r="C1271" s="19">
        <v>24244</v>
      </c>
      <c r="D1271" s="19">
        <v>2322.2525000000001</v>
      </c>
      <c r="E1271" s="23">
        <v>0.38458319200000002</v>
      </c>
      <c r="F1271" s="23">
        <v>0.23687509600000001</v>
      </c>
      <c r="G1271" s="17">
        <v>0</v>
      </c>
      <c r="H1271" s="17">
        <v>1</v>
      </c>
      <c r="I1271" s="17">
        <v>0.85243597299999996</v>
      </c>
      <c r="J1271" s="17">
        <v>0.14706354399999999</v>
      </c>
      <c r="K1271" s="17">
        <v>5.0000000000000001E-4</v>
      </c>
    </row>
    <row r="1272" spans="1:11" x14ac:dyDescent="0.45">
      <c r="A1272" s="10" t="s">
        <v>18</v>
      </c>
      <c r="B1272" s="20">
        <v>0.80800000000000005</v>
      </c>
      <c r="C1272" s="19">
        <v>24264</v>
      </c>
      <c r="D1272" s="19">
        <v>2329.9655339999999</v>
      </c>
      <c r="E1272" s="23">
        <v>0.38680746500000002</v>
      </c>
      <c r="F1272" s="23">
        <v>0.23795054400000001</v>
      </c>
      <c r="G1272" s="17">
        <v>0</v>
      </c>
      <c r="H1272" s="17">
        <v>1</v>
      </c>
      <c r="I1272" s="17">
        <v>0.85267115500000001</v>
      </c>
      <c r="J1272" s="17">
        <v>0.146829503</v>
      </c>
      <c r="K1272" s="17">
        <v>4.9899999999999999E-4</v>
      </c>
    </row>
    <row r="1273" spans="1:11" x14ac:dyDescent="0.45">
      <c r="A1273" s="10" t="s">
        <v>18</v>
      </c>
      <c r="B1273" s="20">
        <v>0.80900000000000005</v>
      </c>
      <c r="C1273" s="19">
        <v>24304</v>
      </c>
      <c r="D1273" s="19">
        <v>2345.464696</v>
      </c>
      <c r="E1273" s="23">
        <v>0.38866503000000002</v>
      </c>
      <c r="F1273" s="23">
        <v>0.23888559400000001</v>
      </c>
      <c r="G1273" s="17">
        <v>0</v>
      </c>
      <c r="H1273" s="17">
        <v>1</v>
      </c>
      <c r="I1273" s="17">
        <v>0.85307514200000001</v>
      </c>
      <c r="J1273" s="17">
        <v>0.14642701899999999</v>
      </c>
      <c r="K1273" s="17">
        <v>4.9799999999999996E-4</v>
      </c>
    </row>
    <row r="1274" spans="1:11" x14ac:dyDescent="0.45">
      <c r="A1274" s="10" t="s">
        <v>18</v>
      </c>
      <c r="B1274" s="20">
        <v>0.81</v>
      </c>
      <c r="C1274" s="19">
        <v>24334</v>
      </c>
      <c r="D1274" s="19">
        <v>2357.1723569999999</v>
      </c>
      <c r="E1274" s="23">
        <v>0.39314068400000002</v>
      </c>
      <c r="F1274" s="23">
        <v>0.24031338699999999</v>
      </c>
      <c r="G1274" s="17">
        <v>0</v>
      </c>
      <c r="H1274" s="17">
        <v>1</v>
      </c>
      <c r="I1274" s="17">
        <v>0.85301057800000002</v>
      </c>
      <c r="J1274" s="17">
        <v>0.14646121500000001</v>
      </c>
      <c r="K1274" s="17">
        <v>5.2800000000000004E-4</v>
      </c>
    </row>
    <row r="1275" spans="1:11" x14ac:dyDescent="0.45">
      <c r="A1275" s="10" t="s">
        <v>18</v>
      </c>
      <c r="B1275" s="20">
        <v>0.81100000000000005</v>
      </c>
      <c r="C1275" s="19">
        <v>24355</v>
      </c>
      <c r="D1275" s="19">
        <v>2365.4406920000001</v>
      </c>
      <c r="E1275" s="23">
        <v>0.39413532000000001</v>
      </c>
      <c r="F1275" s="23">
        <v>0.241422689</v>
      </c>
      <c r="G1275" s="17">
        <v>0</v>
      </c>
      <c r="H1275" s="17">
        <v>1</v>
      </c>
      <c r="I1275" s="17">
        <v>0.85356336799999999</v>
      </c>
      <c r="J1275" s="17">
        <v>0.14591041199999999</v>
      </c>
      <c r="K1275" s="17">
        <v>5.2599999999999999E-4</v>
      </c>
    </row>
    <row r="1276" spans="1:11" x14ac:dyDescent="0.45">
      <c r="A1276" s="10" t="s">
        <v>18</v>
      </c>
      <c r="B1276" s="20">
        <v>0.81200000000000006</v>
      </c>
      <c r="C1276" s="19">
        <v>24393</v>
      </c>
      <c r="D1276" s="19">
        <v>2380.4417450000001</v>
      </c>
      <c r="E1276" s="23">
        <v>0.39550559099999999</v>
      </c>
      <c r="F1276" s="23">
        <v>0.24225302500000001</v>
      </c>
      <c r="G1276" s="17">
        <v>0</v>
      </c>
      <c r="H1276" s="17">
        <v>1</v>
      </c>
      <c r="I1276" s="17">
        <v>0.85421021100000005</v>
      </c>
      <c r="J1276" s="17">
        <v>0.14526589300000001</v>
      </c>
      <c r="K1276" s="17">
        <v>5.2400000000000005E-4</v>
      </c>
    </row>
    <row r="1277" spans="1:11" x14ac:dyDescent="0.45">
      <c r="A1277" s="10" t="s">
        <v>18</v>
      </c>
      <c r="B1277" s="20">
        <v>0.81299999999999994</v>
      </c>
      <c r="C1277" s="19">
        <v>24419</v>
      </c>
      <c r="D1277" s="19">
        <v>2390.7508509999998</v>
      </c>
      <c r="E1277" s="23">
        <v>0.39848874699999998</v>
      </c>
      <c r="F1277" s="23">
        <v>0.243679179</v>
      </c>
      <c r="G1277" s="17">
        <v>0</v>
      </c>
      <c r="H1277" s="17">
        <v>1</v>
      </c>
      <c r="I1277" s="17">
        <v>0.85469403099999997</v>
      </c>
      <c r="J1277" s="17">
        <v>0.144783832</v>
      </c>
      <c r="K1277" s="17">
        <v>5.22E-4</v>
      </c>
    </row>
    <row r="1278" spans="1:11" x14ac:dyDescent="0.45">
      <c r="A1278" s="10" t="s">
        <v>18</v>
      </c>
      <c r="B1278" s="20">
        <v>0.81399999999999995</v>
      </c>
      <c r="C1278" s="19">
        <v>24445</v>
      </c>
      <c r="D1278" s="19">
        <v>2401.1437420000002</v>
      </c>
      <c r="E1278" s="23">
        <v>0.399981262</v>
      </c>
      <c r="F1278" s="23">
        <v>0.24470747100000001</v>
      </c>
      <c r="G1278" s="17">
        <v>0</v>
      </c>
      <c r="H1278" s="17">
        <v>1</v>
      </c>
      <c r="I1278" s="17">
        <v>0.85516061899999996</v>
      </c>
      <c r="J1278" s="17">
        <v>0.14431892099999999</v>
      </c>
      <c r="K1278" s="17">
        <v>5.1999999999999995E-4</v>
      </c>
    </row>
    <row r="1279" spans="1:11" x14ac:dyDescent="0.45">
      <c r="A1279" s="10" t="s">
        <v>18</v>
      </c>
      <c r="B1279" s="20">
        <v>0.81499999999999995</v>
      </c>
      <c r="C1279" s="19">
        <v>24476</v>
      </c>
      <c r="D1279" s="19">
        <v>2413.5508369999998</v>
      </c>
      <c r="E1279" s="23">
        <v>0.40045846600000001</v>
      </c>
      <c r="F1279" s="23">
        <v>0.245729581</v>
      </c>
      <c r="G1279" s="17">
        <v>0</v>
      </c>
      <c r="H1279" s="17">
        <v>1</v>
      </c>
      <c r="I1279" s="17">
        <v>0.85603396399999998</v>
      </c>
      <c r="J1279" s="17">
        <v>0.143448714</v>
      </c>
      <c r="K1279" s="17">
        <v>5.1699999999999999E-4</v>
      </c>
    </row>
    <row r="1280" spans="1:11" x14ac:dyDescent="0.45">
      <c r="A1280" s="10" t="s">
        <v>18</v>
      </c>
      <c r="B1280" s="20">
        <v>0.81599999999999995</v>
      </c>
      <c r="C1280" s="19">
        <v>24508</v>
      </c>
      <c r="D1280" s="19">
        <v>2426.372057</v>
      </c>
      <c r="E1280" s="23">
        <v>0.40090523700000003</v>
      </c>
      <c r="F1280" s="23">
        <v>0.24687659200000001</v>
      </c>
      <c r="G1280" s="17">
        <v>0</v>
      </c>
      <c r="H1280" s="17">
        <v>1</v>
      </c>
      <c r="I1280" s="17">
        <v>0.85690543399999997</v>
      </c>
      <c r="J1280" s="17">
        <v>0.14258037600000001</v>
      </c>
      <c r="K1280" s="17">
        <v>5.1400000000000003E-4</v>
      </c>
    </row>
    <row r="1281" spans="1:11" x14ac:dyDescent="0.45">
      <c r="A1281" s="10" t="s">
        <v>18</v>
      </c>
      <c r="B1281" s="20">
        <v>0.81699999999999995</v>
      </c>
      <c r="C1281" s="19">
        <v>24542</v>
      </c>
      <c r="D1281" s="19">
        <v>2440.0484369999999</v>
      </c>
      <c r="E1281" s="23">
        <v>0.40344459900000001</v>
      </c>
      <c r="F1281" s="23">
        <v>0.248077467</v>
      </c>
      <c r="G1281" s="17">
        <v>0</v>
      </c>
      <c r="H1281" s="17">
        <v>1</v>
      </c>
      <c r="I1281" s="17">
        <v>0.85739002799999997</v>
      </c>
      <c r="J1281" s="17">
        <v>0.142097583</v>
      </c>
      <c r="K1281" s="17">
        <v>5.1199999999999998E-4</v>
      </c>
    </row>
    <row r="1282" spans="1:11" x14ac:dyDescent="0.45">
      <c r="A1282" s="10" t="s">
        <v>18</v>
      </c>
      <c r="B1282" s="20">
        <v>0.81799999999999995</v>
      </c>
      <c r="C1282" s="19">
        <v>24566</v>
      </c>
      <c r="D1282" s="19">
        <v>2449.776378</v>
      </c>
      <c r="E1282" s="23">
        <v>0.40658792100000002</v>
      </c>
      <c r="F1282" s="23">
        <v>0.24932838700000001</v>
      </c>
      <c r="G1282" s="17">
        <v>0</v>
      </c>
      <c r="H1282" s="17">
        <v>1</v>
      </c>
      <c r="I1282" s="17">
        <v>0.85776415500000003</v>
      </c>
      <c r="J1282" s="17">
        <v>0.14172486000000001</v>
      </c>
      <c r="K1282" s="17">
        <v>5.1099999999999995E-4</v>
      </c>
    </row>
    <row r="1283" spans="1:11" x14ac:dyDescent="0.45">
      <c r="A1283" s="10" t="s">
        <v>18</v>
      </c>
      <c r="B1283" s="20">
        <v>0.81899999999999995</v>
      </c>
      <c r="C1283" s="19">
        <v>24602</v>
      </c>
      <c r="D1283" s="19">
        <v>2464.4835969999999</v>
      </c>
      <c r="E1283" s="23">
        <v>0.409417374</v>
      </c>
      <c r="F1283" s="23">
        <v>0.25038713299999998</v>
      </c>
      <c r="G1283" s="17">
        <v>0</v>
      </c>
      <c r="H1283" s="17">
        <v>1</v>
      </c>
      <c r="I1283" s="17">
        <v>0.85858874100000004</v>
      </c>
      <c r="J1283" s="17">
        <v>0.14090328499999999</v>
      </c>
      <c r="K1283" s="17">
        <v>5.0799999999999999E-4</v>
      </c>
    </row>
    <row r="1284" spans="1:11" x14ac:dyDescent="0.45">
      <c r="A1284" s="10" t="s">
        <v>18</v>
      </c>
      <c r="B1284" s="20">
        <v>0.82</v>
      </c>
      <c r="C1284" s="19">
        <v>24632</v>
      </c>
      <c r="D1284" s="19">
        <v>2476.8320840000001</v>
      </c>
      <c r="E1284" s="23">
        <v>0.413477119</v>
      </c>
      <c r="F1284" s="23">
        <v>0.251413779</v>
      </c>
      <c r="G1284" s="17">
        <v>0</v>
      </c>
      <c r="H1284" s="17">
        <v>1</v>
      </c>
      <c r="I1284" s="17">
        <v>0.85927342799999995</v>
      </c>
      <c r="J1284" s="17">
        <v>0.14022105800000001</v>
      </c>
      <c r="K1284" s="17">
        <v>5.0600000000000005E-4</v>
      </c>
    </row>
    <row r="1285" spans="1:11" x14ac:dyDescent="0.45">
      <c r="A1285" s="10" t="s">
        <v>18</v>
      </c>
      <c r="B1285" s="20">
        <v>0.82099999999999995</v>
      </c>
      <c r="C1285" s="19">
        <v>24659</v>
      </c>
      <c r="D1285" s="19">
        <v>2488.0309189999998</v>
      </c>
      <c r="E1285" s="23">
        <v>0.41595114700000002</v>
      </c>
      <c r="F1285" s="23">
        <v>0.25280027500000002</v>
      </c>
      <c r="G1285" s="17">
        <v>0</v>
      </c>
      <c r="H1285" s="17">
        <v>1</v>
      </c>
      <c r="I1285" s="17">
        <v>0.85956671799999995</v>
      </c>
      <c r="J1285" s="17">
        <v>0.13992941</v>
      </c>
      <c r="K1285" s="17">
        <v>5.04E-4</v>
      </c>
    </row>
    <row r="1286" spans="1:11" x14ac:dyDescent="0.45">
      <c r="A1286" s="10" t="s">
        <v>18</v>
      </c>
      <c r="B1286" s="20">
        <v>0.82199999999999995</v>
      </c>
      <c r="C1286" s="19">
        <v>24686</v>
      </c>
      <c r="D1286" s="19">
        <v>2499.2784579999998</v>
      </c>
      <c r="E1286" s="23">
        <v>0.41871883599999998</v>
      </c>
      <c r="F1286" s="23">
        <v>0.25359499000000002</v>
      </c>
      <c r="G1286" s="17">
        <v>0</v>
      </c>
      <c r="H1286" s="17">
        <v>1</v>
      </c>
      <c r="I1286" s="17">
        <v>0.86005194200000001</v>
      </c>
      <c r="J1286" s="17">
        <v>0.13944637900000001</v>
      </c>
      <c r="K1286" s="17">
        <v>5.0199999999999995E-4</v>
      </c>
    </row>
    <row r="1287" spans="1:11" x14ac:dyDescent="0.45">
      <c r="A1287" s="10" t="s">
        <v>18</v>
      </c>
      <c r="B1287" s="20">
        <v>0.82299999999999995</v>
      </c>
      <c r="C1287" s="19">
        <v>24721</v>
      </c>
      <c r="D1287" s="19">
        <v>2513.9667319999999</v>
      </c>
      <c r="E1287" s="23">
        <v>0.421710376</v>
      </c>
      <c r="F1287" s="23">
        <v>0.25483474699999997</v>
      </c>
      <c r="G1287" s="17">
        <v>0</v>
      </c>
      <c r="H1287" s="17">
        <v>1</v>
      </c>
      <c r="I1287" s="17">
        <v>0.86074107799999999</v>
      </c>
      <c r="J1287" s="17">
        <v>0.138759787</v>
      </c>
      <c r="K1287" s="17">
        <v>4.9899999999999999E-4</v>
      </c>
    </row>
    <row r="1288" spans="1:11" x14ac:dyDescent="0.45">
      <c r="A1288" s="10" t="s">
        <v>18</v>
      </c>
      <c r="B1288" s="20">
        <v>0.82399999999999995</v>
      </c>
      <c r="C1288" s="19">
        <v>24749</v>
      </c>
      <c r="D1288" s="19">
        <v>2525.791518</v>
      </c>
      <c r="E1288" s="23">
        <v>0.42303121900000001</v>
      </c>
      <c r="F1288" s="23">
        <v>0.25638728399999999</v>
      </c>
      <c r="G1288" s="17">
        <v>0</v>
      </c>
      <c r="H1288" s="17">
        <v>1</v>
      </c>
      <c r="I1288" s="17">
        <v>0.86141946599999997</v>
      </c>
      <c r="J1288" s="17">
        <v>0.13808388099999999</v>
      </c>
      <c r="K1288" s="17">
        <v>4.9700000000000005E-4</v>
      </c>
    </row>
    <row r="1289" spans="1:11" x14ac:dyDescent="0.45">
      <c r="A1289" s="10" t="s">
        <v>18</v>
      </c>
      <c r="B1289" s="20">
        <v>0.82499999999999996</v>
      </c>
      <c r="C1289" s="19">
        <v>24782</v>
      </c>
      <c r="D1289" s="19">
        <v>2539.819199</v>
      </c>
      <c r="E1289" s="23">
        <v>0.42712022199999999</v>
      </c>
      <c r="F1289" s="23">
        <v>0.25749298599999998</v>
      </c>
      <c r="G1289" s="17">
        <v>0</v>
      </c>
      <c r="H1289" s="17">
        <v>1</v>
      </c>
      <c r="I1289" s="17">
        <v>0.86215037100000003</v>
      </c>
      <c r="J1289" s="17">
        <v>0.137355859</v>
      </c>
      <c r="K1289" s="17">
        <v>4.9399999999999997E-4</v>
      </c>
    </row>
    <row r="1290" spans="1:11" x14ac:dyDescent="0.45">
      <c r="A1290" s="10" t="s">
        <v>18</v>
      </c>
      <c r="B1290" s="20">
        <v>0.82599999999999996</v>
      </c>
      <c r="C1290" s="19">
        <v>24814</v>
      </c>
      <c r="D1290" s="19">
        <v>2553.509137</v>
      </c>
      <c r="E1290" s="23">
        <v>0.42818605599999998</v>
      </c>
      <c r="F1290" s="23">
        <v>0.258849471</v>
      </c>
      <c r="G1290" s="17">
        <v>0</v>
      </c>
      <c r="H1290" s="17">
        <v>1</v>
      </c>
      <c r="I1290" s="17">
        <v>0.86284549700000002</v>
      </c>
      <c r="J1290" s="17">
        <v>0.136663223</v>
      </c>
      <c r="K1290" s="17">
        <v>4.9100000000000001E-4</v>
      </c>
    </row>
    <row r="1291" spans="1:11" x14ac:dyDescent="0.45">
      <c r="A1291" s="10" t="s">
        <v>18</v>
      </c>
      <c r="B1291" s="20">
        <v>0.82699999999999996</v>
      </c>
      <c r="C1291" s="19">
        <v>24844</v>
      </c>
      <c r="D1291" s="19">
        <v>2566.4472700000001</v>
      </c>
      <c r="E1291" s="23">
        <v>0.43426896300000001</v>
      </c>
      <c r="F1291" s="23">
        <v>0.26002491900000002</v>
      </c>
      <c r="G1291" s="17">
        <v>0</v>
      </c>
      <c r="H1291" s="17">
        <v>1</v>
      </c>
      <c r="I1291" s="17">
        <v>0.86344230700000002</v>
      </c>
      <c r="J1291" s="17">
        <v>0.13606865000000001</v>
      </c>
      <c r="K1291" s="17">
        <v>4.8899999999999996E-4</v>
      </c>
    </row>
    <row r="1292" spans="1:11" x14ac:dyDescent="0.45">
      <c r="A1292" s="10" t="s">
        <v>18</v>
      </c>
      <c r="B1292" s="20">
        <v>0.82799999999999996</v>
      </c>
      <c r="C1292" s="19">
        <v>24874</v>
      </c>
      <c r="D1292" s="19">
        <v>2579.5219179999999</v>
      </c>
      <c r="E1292" s="23">
        <v>0.43685628999999998</v>
      </c>
      <c r="F1292" s="23">
        <v>0.26135656600000001</v>
      </c>
      <c r="G1292" s="17">
        <v>0</v>
      </c>
      <c r="H1292" s="17">
        <v>1</v>
      </c>
      <c r="I1292" s="17">
        <v>0.86378464399999999</v>
      </c>
      <c r="J1292" s="17">
        <v>0.13572777899999999</v>
      </c>
      <c r="K1292" s="17">
        <v>4.8799999999999999E-4</v>
      </c>
    </row>
    <row r="1293" spans="1:11" x14ac:dyDescent="0.45">
      <c r="A1293" s="10" t="s">
        <v>18</v>
      </c>
      <c r="B1293" s="20">
        <v>0.82899999999999996</v>
      </c>
      <c r="C1293" s="19">
        <v>24898</v>
      </c>
      <c r="D1293" s="19">
        <v>2590.0548530000001</v>
      </c>
      <c r="E1293" s="23">
        <v>0.440742205</v>
      </c>
      <c r="F1293" s="23">
        <v>0.26259597499999998</v>
      </c>
      <c r="G1293" s="17">
        <v>0</v>
      </c>
      <c r="H1293" s="17">
        <v>1</v>
      </c>
      <c r="I1293" s="17">
        <v>0.864138501</v>
      </c>
      <c r="J1293" s="17">
        <v>0.13537521699999999</v>
      </c>
      <c r="K1293" s="17">
        <v>4.86E-4</v>
      </c>
    </row>
    <row r="1294" spans="1:11" x14ac:dyDescent="0.45">
      <c r="A1294" s="10" t="s">
        <v>18</v>
      </c>
      <c r="B1294" s="20">
        <v>0.83</v>
      </c>
      <c r="C1294" s="19">
        <v>24933</v>
      </c>
      <c r="D1294" s="19">
        <v>2605.5182799999998</v>
      </c>
      <c r="E1294" s="23">
        <v>0.44324990600000003</v>
      </c>
      <c r="F1294" s="23">
        <v>0.26369228300000003</v>
      </c>
      <c r="G1294" s="17">
        <v>0</v>
      </c>
      <c r="H1294" s="17">
        <v>1</v>
      </c>
      <c r="I1294" s="17">
        <v>0.86455612999999998</v>
      </c>
      <c r="J1294" s="17">
        <v>0.134946075</v>
      </c>
      <c r="K1294" s="17">
        <v>4.9799999999999996E-4</v>
      </c>
    </row>
    <row r="1295" spans="1:11" x14ac:dyDescent="0.45">
      <c r="A1295" s="10" t="s">
        <v>18</v>
      </c>
      <c r="B1295" s="20">
        <v>0.83099999999999996</v>
      </c>
      <c r="C1295" s="19">
        <v>24963</v>
      </c>
      <c r="D1295" s="19">
        <v>2618.8277440000002</v>
      </c>
      <c r="E1295" s="23">
        <v>0.44484656500000003</v>
      </c>
      <c r="F1295" s="23">
        <v>0.26490858</v>
      </c>
      <c r="G1295" s="17">
        <v>0</v>
      </c>
      <c r="H1295" s="17">
        <v>1</v>
      </c>
      <c r="I1295" s="17">
        <v>0.86535211899999998</v>
      </c>
      <c r="J1295" s="17">
        <v>0.13415301199999999</v>
      </c>
      <c r="K1295" s="17">
        <v>4.95E-4</v>
      </c>
    </row>
    <row r="1296" spans="1:11" x14ac:dyDescent="0.45">
      <c r="A1296" s="10" t="s">
        <v>18</v>
      </c>
      <c r="B1296" s="20">
        <v>0.83199999999999996</v>
      </c>
      <c r="C1296" s="19">
        <v>24989</v>
      </c>
      <c r="D1296" s="19">
        <v>2630.4073939999998</v>
      </c>
      <c r="E1296" s="23">
        <v>0.44629371499999998</v>
      </c>
      <c r="F1296" s="23">
        <v>0.26637059200000002</v>
      </c>
      <c r="G1296" s="17">
        <v>0</v>
      </c>
      <c r="H1296" s="17">
        <v>1</v>
      </c>
      <c r="I1296" s="17">
        <v>0.86591069300000001</v>
      </c>
      <c r="J1296" s="17">
        <v>0.13359649100000001</v>
      </c>
      <c r="K1296" s="17">
        <v>4.9299999999999995E-4</v>
      </c>
    </row>
    <row r="1297" spans="1:11" x14ac:dyDescent="0.45">
      <c r="A1297" s="10" t="s">
        <v>18</v>
      </c>
      <c r="B1297" s="20">
        <v>0.83299999999999996</v>
      </c>
      <c r="C1297" s="19">
        <v>25022</v>
      </c>
      <c r="D1297" s="19">
        <v>2645.1925030000002</v>
      </c>
      <c r="E1297" s="23">
        <v>0.44893084700000002</v>
      </c>
      <c r="F1297" s="23">
        <v>0.26744554599999998</v>
      </c>
      <c r="G1297" s="17">
        <v>0</v>
      </c>
      <c r="H1297" s="17">
        <v>1</v>
      </c>
      <c r="I1297" s="17">
        <v>0.86642889899999997</v>
      </c>
      <c r="J1297" s="17">
        <v>0.133080271</v>
      </c>
      <c r="K1297" s="17">
        <v>4.9100000000000001E-4</v>
      </c>
    </row>
    <row r="1298" spans="1:11" x14ac:dyDescent="0.45">
      <c r="A1298" s="10" t="s">
        <v>18</v>
      </c>
      <c r="B1298" s="20">
        <v>0.83399999999999996</v>
      </c>
      <c r="C1298" s="19">
        <v>25055</v>
      </c>
      <c r="D1298" s="19">
        <v>2660.0753180000002</v>
      </c>
      <c r="E1298" s="23">
        <v>0.4524589</v>
      </c>
      <c r="F1298" s="23">
        <v>0.26839434499999998</v>
      </c>
      <c r="G1298" s="17">
        <v>0</v>
      </c>
      <c r="H1298" s="17">
        <v>1</v>
      </c>
      <c r="I1298" s="17">
        <v>0.86718145000000002</v>
      </c>
      <c r="J1298" s="17">
        <v>0.132330485</v>
      </c>
      <c r="K1298" s="17">
        <v>4.8799999999999999E-4</v>
      </c>
    </row>
    <row r="1299" spans="1:11" x14ac:dyDescent="0.45">
      <c r="A1299" s="10" t="s">
        <v>18</v>
      </c>
      <c r="B1299" s="20">
        <v>0.83499999999999996</v>
      </c>
      <c r="C1299" s="19">
        <v>25080</v>
      </c>
      <c r="D1299" s="19">
        <v>2671.444258</v>
      </c>
      <c r="E1299" s="23">
        <v>0.456343893</v>
      </c>
      <c r="F1299" s="23">
        <v>0.26998282499999998</v>
      </c>
      <c r="G1299" s="17">
        <v>0</v>
      </c>
      <c r="H1299" s="17">
        <v>1</v>
      </c>
      <c r="I1299" s="17">
        <v>0.86762171300000002</v>
      </c>
      <c r="J1299" s="17">
        <v>0.13189184000000001</v>
      </c>
      <c r="K1299" s="17">
        <v>4.86E-4</v>
      </c>
    </row>
    <row r="1300" spans="1:11" x14ac:dyDescent="0.45">
      <c r="A1300" s="10" t="s">
        <v>18</v>
      </c>
      <c r="B1300" s="20">
        <v>0.83599999999999997</v>
      </c>
      <c r="C1300" s="19">
        <v>25114</v>
      </c>
      <c r="D1300" s="19">
        <v>2686.9837969999999</v>
      </c>
      <c r="E1300" s="23">
        <v>0.45776331300000001</v>
      </c>
      <c r="F1300" s="23">
        <v>0.271412812</v>
      </c>
      <c r="G1300" s="17">
        <v>0</v>
      </c>
      <c r="H1300" s="17">
        <v>1</v>
      </c>
      <c r="I1300" s="17">
        <v>0.86844011499999996</v>
      </c>
      <c r="J1300" s="17">
        <v>0.13107644500000001</v>
      </c>
      <c r="K1300" s="17">
        <v>4.8299999999999998E-4</v>
      </c>
    </row>
    <row r="1301" spans="1:11" x14ac:dyDescent="0.45">
      <c r="A1301" s="10" t="s">
        <v>18</v>
      </c>
      <c r="B1301" s="20">
        <v>0.83699999999999997</v>
      </c>
      <c r="C1301" s="19">
        <v>25145</v>
      </c>
      <c r="D1301" s="19">
        <v>2701.2428949999999</v>
      </c>
      <c r="E1301" s="23">
        <v>0.46228377199999998</v>
      </c>
      <c r="F1301" s="23">
        <v>0.27277437599999999</v>
      </c>
      <c r="G1301" s="17">
        <v>0</v>
      </c>
      <c r="H1301" s="17">
        <v>1</v>
      </c>
      <c r="I1301" s="17">
        <v>0.86903678699999998</v>
      </c>
      <c r="J1301" s="17">
        <v>0.130481966</v>
      </c>
      <c r="K1301" s="17">
        <v>4.8099999999999998E-4</v>
      </c>
    </row>
    <row r="1302" spans="1:11" x14ac:dyDescent="0.45">
      <c r="A1302" s="10" t="s">
        <v>18</v>
      </c>
      <c r="B1302" s="20">
        <v>0.83799999999999997</v>
      </c>
      <c r="C1302" s="19">
        <v>25169</v>
      </c>
      <c r="D1302" s="19">
        <v>2712.3578560000001</v>
      </c>
      <c r="E1302" s="23">
        <v>0.46395257699999998</v>
      </c>
      <c r="F1302" s="23">
        <v>0.27420731399999998</v>
      </c>
      <c r="G1302" s="17">
        <v>0</v>
      </c>
      <c r="H1302" s="17">
        <v>1</v>
      </c>
      <c r="I1302" s="17">
        <v>0.86959001400000002</v>
      </c>
      <c r="J1302" s="17">
        <v>0.12993084799999999</v>
      </c>
      <c r="K1302" s="17">
        <v>4.7899999999999999E-4</v>
      </c>
    </row>
    <row r="1303" spans="1:11" x14ac:dyDescent="0.45">
      <c r="A1303" s="10" t="s">
        <v>18</v>
      </c>
      <c r="B1303" s="20">
        <v>0.83899999999999997</v>
      </c>
      <c r="C1303" s="19">
        <v>25200</v>
      </c>
      <c r="D1303" s="19">
        <v>2726.7872619999998</v>
      </c>
      <c r="E1303" s="23">
        <v>0.46772162099999998</v>
      </c>
      <c r="F1303" s="23">
        <v>0.27536607200000002</v>
      </c>
      <c r="G1303" s="17">
        <v>0</v>
      </c>
      <c r="H1303" s="17">
        <v>1</v>
      </c>
      <c r="I1303" s="17">
        <v>0.87021800400000004</v>
      </c>
      <c r="J1303" s="17">
        <v>0.129305224</v>
      </c>
      <c r="K1303" s="17">
        <v>4.7699999999999999E-4</v>
      </c>
    </row>
    <row r="1304" spans="1:11" x14ac:dyDescent="0.45">
      <c r="A1304" s="10" t="s">
        <v>18</v>
      </c>
      <c r="B1304" s="20">
        <v>0.84199999999999997</v>
      </c>
      <c r="C1304" s="19">
        <v>25295</v>
      </c>
      <c r="D1304" s="19">
        <v>2771.2569429999999</v>
      </c>
      <c r="E1304" s="23">
        <v>0.46810190499999998</v>
      </c>
      <c r="F1304" s="23">
        <v>0.27722222200000002</v>
      </c>
      <c r="G1304" s="17">
        <v>0</v>
      </c>
      <c r="H1304" s="17">
        <v>1</v>
      </c>
      <c r="I1304" s="17">
        <v>0.87149095200000004</v>
      </c>
      <c r="J1304" s="17">
        <v>0.12803695200000001</v>
      </c>
      <c r="K1304" s="17">
        <v>4.7199999999999998E-4</v>
      </c>
    </row>
    <row r="1305" spans="1:11" x14ac:dyDescent="0.45">
      <c r="A1305" s="10" t="s">
        <v>18</v>
      </c>
      <c r="B1305" s="20">
        <v>0.84299999999999997</v>
      </c>
      <c r="C1305" s="19">
        <v>25321</v>
      </c>
      <c r="D1305" s="19">
        <v>2783.4420770000002</v>
      </c>
      <c r="E1305" s="23">
        <v>0.46933366500000001</v>
      </c>
      <c r="F1305" s="23">
        <v>0.280889742</v>
      </c>
      <c r="G1305" s="17">
        <v>0</v>
      </c>
      <c r="H1305" s="17">
        <v>1</v>
      </c>
      <c r="I1305" s="17">
        <v>0.87204856100000006</v>
      </c>
      <c r="J1305" s="17">
        <v>0.127481392</v>
      </c>
      <c r="K1305" s="17">
        <v>4.6999999999999999E-4</v>
      </c>
    </row>
    <row r="1306" spans="1:11" x14ac:dyDescent="0.45">
      <c r="A1306" s="10" t="s">
        <v>18</v>
      </c>
      <c r="B1306" s="20">
        <v>0.84399999999999997</v>
      </c>
      <c r="C1306" s="19">
        <v>25355</v>
      </c>
      <c r="D1306" s="19">
        <v>2799.46533</v>
      </c>
      <c r="E1306" s="23">
        <v>0.47325867399999999</v>
      </c>
      <c r="F1306" s="23">
        <v>0.282090744</v>
      </c>
      <c r="G1306" s="17">
        <v>0</v>
      </c>
      <c r="H1306" s="17">
        <v>1</v>
      </c>
      <c r="I1306" s="17">
        <v>0.87264825300000004</v>
      </c>
      <c r="J1306" s="17">
        <v>0.12688392300000001</v>
      </c>
      <c r="K1306" s="17">
        <v>4.6799999999999999E-4</v>
      </c>
    </row>
    <row r="1307" spans="1:11" x14ac:dyDescent="0.45">
      <c r="A1307" s="10" t="s">
        <v>18</v>
      </c>
      <c r="B1307" s="20">
        <v>0.84499999999999997</v>
      </c>
      <c r="C1307" s="19">
        <v>25379</v>
      </c>
      <c r="D1307" s="19">
        <v>2810.8671049999998</v>
      </c>
      <c r="E1307" s="23">
        <v>0.47701337700000002</v>
      </c>
      <c r="F1307" s="23">
        <v>0.28351649000000001</v>
      </c>
      <c r="G1307" s="17">
        <v>0</v>
      </c>
      <c r="H1307" s="17">
        <v>1</v>
      </c>
      <c r="I1307" s="17">
        <v>0.87309515299999996</v>
      </c>
      <c r="J1307" s="17">
        <v>0.12643866500000001</v>
      </c>
      <c r="K1307" s="17">
        <v>4.66E-4</v>
      </c>
    </row>
    <row r="1308" spans="1:11" x14ac:dyDescent="0.45">
      <c r="A1308" s="10" t="s">
        <v>18</v>
      </c>
      <c r="B1308" s="20">
        <v>0.84599999999999997</v>
      </c>
      <c r="C1308" s="19">
        <v>25395</v>
      </c>
      <c r="D1308" s="19">
        <v>2818.50776</v>
      </c>
      <c r="E1308" s="23">
        <v>0.47800531099999999</v>
      </c>
      <c r="F1308" s="23">
        <v>0.28447565699999999</v>
      </c>
      <c r="G1308" s="17">
        <v>0</v>
      </c>
      <c r="H1308" s="17">
        <v>1</v>
      </c>
      <c r="I1308" s="17">
        <v>0.87342110299999998</v>
      </c>
      <c r="J1308" s="17">
        <v>0.12611396</v>
      </c>
      <c r="K1308" s="17">
        <v>4.6500000000000003E-4</v>
      </c>
    </row>
    <row r="1309" spans="1:11" x14ac:dyDescent="0.45">
      <c r="A1309" s="10" t="s">
        <v>18</v>
      </c>
      <c r="B1309" s="20">
        <v>0.84699999999999998</v>
      </c>
      <c r="C1309" s="19">
        <v>25440</v>
      </c>
      <c r="D1309" s="19">
        <v>2840.0630940000001</v>
      </c>
      <c r="E1309" s="23">
        <v>0.47970219200000003</v>
      </c>
      <c r="F1309" s="23">
        <v>0.28543671399999998</v>
      </c>
      <c r="G1309" s="17">
        <v>0</v>
      </c>
      <c r="H1309" s="17">
        <v>1</v>
      </c>
      <c r="I1309" s="17">
        <v>0.87453231799999998</v>
      </c>
      <c r="J1309" s="17">
        <v>0.12500682599999999</v>
      </c>
      <c r="K1309" s="17">
        <v>4.6099999999999998E-4</v>
      </c>
    </row>
    <row r="1310" spans="1:11" x14ac:dyDescent="0.45">
      <c r="A1310" s="10" t="s">
        <v>18</v>
      </c>
      <c r="B1310" s="20">
        <v>0.84799999999999998</v>
      </c>
      <c r="C1310" s="19">
        <v>25475</v>
      </c>
      <c r="D1310" s="19">
        <v>2856.8911360000002</v>
      </c>
      <c r="E1310" s="23">
        <v>0.48247786500000001</v>
      </c>
      <c r="F1310" s="23">
        <v>0.286799888</v>
      </c>
      <c r="G1310" s="17">
        <v>0</v>
      </c>
      <c r="H1310" s="17">
        <v>1</v>
      </c>
      <c r="I1310" s="17">
        <v>0.87512492600000003</v>
      </c>
      <c r="J1310" s="17">
        <v>0.124416394</v>
      </c>
      <c r="K1310" s="17">
        <v>4.5899999999999999E-4</v>
      </c>
    </row>
    <row r="1311" spans="1:11" x14ac:dyDescent="0.45">
      <c r="A1311" s="10" t="s">
        <v>18</v>
      </c>
      <c r="B1311" s="20">
        <v>0.84899999999999998</v>
      </c>
      <c r="C1311" s="19">
        <v>25503</v>
      </c>
      <c r="D1311" s="19">
        <v>2870.4449599999998</v>
      </c>
      <c r="E1311" s="23">
        <v>0.48429183799999997</v>
      </c>
      <c r="F1311" s="23">
        <v>0.288985512</v>
      </c>
      <c r="G1311" s="17">
        <v>0</v>
      </c>
      <c r="H1311" s="17">
        <v>1</v>
      </c>
      <c r="I1311" s="17">
        <v>0.87560749000000004</v>
      </c>
      <c r="J1311" s="17">
        <v>0.12393560300000001</v>
      </c>
      <c r="K1311" s="17">
        <v>4.57E-4</v>
      </c>
    </row>
    <row r="1312" spans="1:11" x14ac:dyDescent="0.45">
      <c r="A1312" s="10" t="s">
        <v>18</v>
      </c>
      <c r="B1312" s="20">
        <v>0.85</v>
      </c>
      <c r="C1312" s="19">
        <v>25535</v>
      </c>
      <c r="D1312" s="19">
        <v>2885.983663</v>
      </c>
      <c r="E1312" s="23">
        <v>0.48697010499999999</v>
      </c>
      <c r="F1312" s="23">
        <v>0.29012403399999998</v>
      </c>
      <c r="G1312" s="17">
        <v>0</v>
      </c>
      <c r="H1312" s="17">
        <v>1</v>
      </c>
      <c r="I1312" s="17">
        <v>0.876033701</v>
      </c>
      <c r="J1312" s="17">
        <v>0.123511175</v>
      </c>
      <c r="K1312" s="17">
        <v>4.55E-4</v>
      </c>
    </row>
    <row r="1313" spans="1:11" x14ac:dyDescent="0.45">
      <c r="A1313" s="10" t="s">
        <v>18</v>
      </c>
      <c r="B1313" s="20">
        <v>0.85099999999999998</v>
      </c>
      <c r="C1313" s="19">
        <v>25557</v>
      </c>
      <c r="D1313" s="19">
        <v>2896.7563089999999</v>
      </c>
      <c r="E1313" s="23">
        <v>0.49138957100000002</v>
      </c>
      <c r="F1313" s="23">
        <v>0.29154945100000002</v>
      </c>
      <c r="G1313" s="17">
        <v>0</v>
      </c>
      <c r="H1313" s="17">
        <v>1</v>
      </c>
      <c r="I1313" s="17">
        <v>0.87636081700000001</v>
      </c>
      <c r="J1313" s="17">
        <v>0.123185408</v>
      </c>
      <c r="K1313" s="17">
        <v>4.5399999999999998E-4</v>
      </c>
    </row>
    <row r="1314" spans="1:11" x14ac:dyDescent="0.45">
      <c r="A1314" s="10" t="s">
        <v>18</v>
      </c>
      <c r="B1314" s="20">
        <v>0.85199999999999998</v>
      </c>
      <c r="C1314" s="19">
        <v>25594</v>
      </c>
      <c r="D1314" s="19">
        <v>2914.9626239999998</v>
      </c>
      <c r="E1314" s="23">
        <v>0.49253372899999998</v>
      </c>
      <c r="F1314" s="23">
        <v>0.29284406400000002</v>
      </c>
      <c r="G1314" s="17">
        <v>0</v>
      </c>
      <c r="H1314" s="17">
        <v>1</v>
      </c>
      <c r="I1314" s="17">
        <v>0.87722029300000004</v>
      </c>
      <c r="J1314" s="17">
        <v>0.122329087</v>
      </c>
      <c r="K1314" s="17">
        <v>4.5100000000000001E-4</v>
      </c>
    </row>
    <row r="1315" spans="1:11" x14ac:dyDescent="0.45">
      <c r="A1315" s="10" t="s">
        <v>18</v>
      </c>
      <c r="B1315" s="20">
        <v>0.85299999999999998</v>
      </c>
      <c r="C1315" s="19">
        <v>25625</v>
      </c>
      <c r="D1315" s="19">
        <v>2930.2712409999999</v>
      </c>
      <c r="E1315" s="23">
        <v>0.495064807</v>
      </c>
      <c r="F1315" s="23">
        <v>0.29435972900000001</v>
      </c>
      <c r="G1315" s="17">
        <v>0</v>
      </c>
      <c r="H1315" s="17">
        <v>1</v>
      </c>
      <c r="I1315" s="17">
        <v>0.87792566000000005</v>
      </c>
      <c r="J1315" s="17">
        <v>0.121626308</v>
      </c>
      <c r="K1315" s="17">
        <v>4.4799999999999999E-4</v>
      </c>
    </row>
    <row r="1316" spans="1:11" x14ac:dyDescent="0.45">
      <c r="A1316" s="10" t="s">
        <v>18</v>
      </c>
      <c r="B1316" s="20">
        <v>0.85399999999999998</v>
      </c>
      <c r="C1316" s="19">
        <v>25655</v>
      </c>
      <c r="D1316" s="19">
        <v>2945.2296660000002</v>
      </c>
      <c r="E1316" s="23">
        <v>0.50113216999999999</v>
      </c>
      <c r="F1316" s="23">
        <v>0.29532064000000002</v>
      </c>
      <c r="G1316" s="17">
        <v>0</v>
      </c>
      <c r="H1316" s="17">
        <v>1</v>
      </c>
      <c r="I1316" s="17">
        <v>0.87856920999999999</v>
      </c>
      <c r="J1316" s="17">
        <v>0.12098515</v>
      </c>
      <c r="K1316" s="17">
        <v>4.46E-4</v>
      </c>
    </row>
    <row r="1317" spans="1:11" x14ac:dyDescent="0.45">
      <c r="A1317" s="10" t="s">
        <v>18</v>
      </c>
      <c r="B1317" s="20">
        <v>0.85499999999999998</v>
      </c>
      <c r="C1317" s="19">
        <v>25683</v>
      </c>
      <c r="D1317" s="19">
        <v>2959.3166820000001</v>
      </c>
      <c r="E1317" s="23">
        <v>0.50503824200000003</v>
      </c>
      <c r="F1317" s="23">
        <v>0.29732040100000001</v>
      </c>
      <c r="G1317" s="17">
        <v>0</v>
      </c>
      <c r="H1317" s="17">
        <v>1</v>
      </c>
      <c r="I1317" s="17">
        <v>0.87916920099999996</v>
      </c>
      <c r="J1317" s="17">
        <v>0.120387362</v>
      </c>
      <c r="K1317" s="17">
        <v>4.4299999999999998E-4</v>
      </c>
    </row>
    <row r="1318" spans="1:11" x14ac:dyDescent="0.45">
      <c r="A1318" s="10" t="s">
        <v>18</v>
      </c>
      <c r="B1318" s="20">
        <v>0.85599999999999998</v>
      </c>
      <c r="C1318" s="19">
        <v>25715</v>
      </c>
      <c r="D1318" s="19">
        <v>2975.5675369999999</v>
      </c>
      <c r="E1318" s="23">
        <v>0.50977614900000001</v>
      </c>
      <c r="F1318" s="23">
        <v>0.29865240100000001</v>
      </c>
      <c r="G1318" s="17">
        <v>0</v>
      </c>
      <c r="H1318" s="17">
        <v>1</v>
      </c>
      <c r="I1318" s="17">
        <v>0.87986650899999996</v>
      </c>
      <c r="J1318" s="17">
        <v>0.119692612</v>
      </c>
      <c r="K1318" s="17">
        <v>4.4099999999999999E-4</v>
      </c>
    </row>
    <row r="1319" spans="1:11" x14ac:dyDescent="0.45">
      <c r="A1319" s="10" t="s">
        <v>18</v>
      </c>
      <c r="B1319" s="20">
        <v>0.85699999999999998</v>
      </c>
      <c r="C1319" s="19">
        <v>25742</v>
      </c>
      <c r="D1319" s="19">
        <v>2989.464962</v>
      </c>
      <c r="E1319" s="23">
        <v>0.51596193400000001</v>
      </c>
      <c r="F1319" s="23">
        <v>0.30016836600000002</v>
      </c>
      <c r="G1319" s="17">
        <v>0</v>
      </c>
      <c r="H1319" s="17">
        <v>1</v>
      </c>
      <c r="I1319" s="17">
        <v>0.88025481699999997</v>
      </c>
      <c r="J1319" s="17">
        <v>0.11930573</v>
      </c>
      <c r="K1319" s="17">
        <v>4.3899999999999999E-4</v>
      </c>
    </row>
    <row r="1320" spans="1:11" x14ac:dyDescent="0.45">
      <c r="A1320" s="10" t="s">
        <v>18</v>
      </c>
      <c r="B1320" s="20">
        <v>0.85799999999999998</v>
      </c>
      <c r="C1320" s="19">
        <v>25775</v>
      </c>
      <c r="D1320" s="19">
        <v>3006.5790419999998</v>
      </c>
      <c r="E1320" s="23">
        <v>0.52091531099999999</v>
      </c>
      <c r="F1320" s="23">
        <v>0.30125246700000002</v>
      </c>
      <c r="G1320" s="17">
        <v>0</v>
      </c>
      <c r="H1320" s="17">
        <v>1</v>
      </c>
      <c r="I1320" s="17">
        <v>0.88083953500000001</v>
      </c>
      <c r="J1320" s="17">
        <v>0.118723157</v>
      </c>
      <c r="K1320" s="17">
        <v>4.37E-4</v>
      </c>
    </row>
    <row r="1321" spans="1:11" x14ac:dyDescent="0.45">
      <c r="A1321" s="10" t="s">
        <v>18</v>
      </c>
      <c r="B1321" s="20">
        <v>0.85899999999999999</v>
      </c>
      <c r="C1321" s="19">
        <v>25804</v>
      </c>
      <c r="D1321" s="19">
        <v>3021.724029</v>
      </c>
      <c r="E1321" s="23">
        <v>0.52333311900000001</v>
      </c>
      <c r="F1321" s="23">
        <v>0.30304997</v>
      </c>
      <c r="G1321" s="17">
        <v>0</v>
      </c>
      <c r="H1321" s="17">
        <v>1</v>
      </c>
      <c r="I1321" s="17">
        <v>0.88122905200000001</v>
      </c>
      <c r="J1321" s="17">
        <v>0.118335555</v>
      </c>
      <c r="K1321" s="17">
        <v>4.35E-4</v>
      </c>
    </row>
    <row r="1322" spans="1:11" x14ac:dyDescent="0.45">
      <c r="A1322" s="10" t="s">
        <v>18</v>
      </c>
      <c r="B1322" s="20">
        <v>0.86</v>
      </c>
      <c r="C1322" s="19">
        <v>25832</v>
      </c>
      <c r="D1322" s="19">
        <v>3036.4186129999998</v>
      </c>
      <c r="E1322" s="23">
        <v>0.52583264500000004</v>
      </c>
      <c r="F1322" s="23">
        <v>0.304556946</v>
      </c>
      <c r="G1322" s="17">
        <v>0</v>
      </c>
      <c r="H1322" s="17">
        <v>1</v>
      </c>
      <c r="I1322" s="17">
        <v>0.88173296000000001</v>
      </c>
      <c r="J1322" s="17">
        <v>0.117833524</v>
      </c>
      <c r="K1322" s="17">
        <v>4.3399999999999998E-4</v>
      </c>
    </row>
    <row r="1323" spans="1:11" x14ac:dyDescent="0.45">
      <c r="A1323" s="10" t="s">
        <v>18</v>
      </c>
      <c r="B1323" s="20">
        <v>0.86099999999999999</v>
      </c>
      <c r="C1323" s="19">
        <v>25862</v>
      </c>
      <c r="D1323" s="19">
        <v>3052.2517870000001</v>
      </c>
      <c r="E1323" s="23">
        <v>0.53049670199999999</v>
      </c>
      <c r="F1323" s="23">
        <v>0.30567766000000002</v>
      </c>
      <c r="G1323" s="17">
        <v>0</v>
      </c>
      <c r="H1323" s="17">
        <v>1</v>
      </c>
      <c r="I1323" s="17">
        <v>0.88230326599999997</v>
      </c>
      <c r="J1323" s="17">
        <v>0.117265308</v>
      </c>
      <c r="K1323" s="17">
        <v>4.3100000000000001E-4</v>
      </c>
    </row>
    <row r="1324" spans="1:11" x14ac:dyDescent="0.45">
      <c r="A1324" s="10" t="s">
        <v>18</v>
      </c>
      <c r="B1324" s="20">
        <v>0.86199999999999999</v>
      </c>
      <c r="C1324" s="19">
        <v>25891</v>
      </c>
      <c r="D1324" s="19">
        <v>3067.7181009999999</v>
      </c>
      <c r="E1324" s="23">
        <v>0.534669163</v>
      </c>
      <c r="F1324" s="23">
        <v>0.30721173499999999</v>
      </c>
      <c r="G1324" s="17">
        <v>0</v>
      </c>
      <c r="H1324" s="17">
        <v>1</v>
      </c>
      <c r="I1324" s="17">
        <v>0.88265286899999995</v>
      </c>
      <c r="J1324" s="17">
        <v>0.116916987</v>
      </c>
      <c r="K1324" s="17">
        <v>4.2999999999999999E-4</v>
      </c>
    </row>
    <row r="1325" spans="1:11" x14ac:dyDescent="0.45">
      <c r="A1325" s="10" t="s">
        <v>18</v>
      </c>
      <c r="B1325" s="20">
        <v>0.86299999999999999</v>
      </c>
      <c r="C1325" s="19">
        <v>25925</v>
      </c>
      <c r="D1325" s="19">
        <v>3086.0089050000001</v>
      </c>
      <c r="E1325" s="23">
        <v>0.54001933400000002</v>
      </c>
      <c r="F1325" s="23">
        <v>0.30885997599999998</v>
      </c>
      <c r="G1325" s="17">
        <v>0</v>
      </c>
      <c r="H1325" s="17">
        <v>1</v>
      </c>
      <c r="I1325" s="17">
        <v>0.88328931700000002</v>
      </c>
      <c r="J1325" s="17">
        <v>0.116282872</v>
      </c>
      <c r="K1325" s="17">
        <v>4.28E-4</v>
      </c>
    </row>
    <row r="1326" spans="1:11" x14ac:dyDescent="0.45">
      <c r="A1326" s="10" t="s">
        <v>18</v>
      </c>
      <c r="B1326" s="20">
        <v>0.86399999999999999</v>
      </c>
      <c r="C1326" s="19">
        <v>25940</v>
      </c>
      <c r="D1326" s="19">
        <v>3094.1398600000002</v>
      </c>
      <c r="E1326" s="23">
        <v>0.54342280499999995</v>
      </c>
      <c r="F1326" s="23">
        <v>0.31005634599999998</v>
      </c>
      <c r="G1326" s="17">
        <v>0</v>
      </c>
      <c r="H1326" s="17">
        <v>1</v>
      </c>
      <c r="I1326" s="17">
        <v>0.88356686699999998</v>
      </c>
      <c r="J1326" s="17">
        <v>0.116006339</v>
      </c>
      <c r="K1326" s="17">
        <v>4.2700000000000002E-4</v>
      </c>
    </row>
    <row r="1327" spans="1:11" x14ac:dyDescent="0.45">
      <c r="A1327" s="10" t="s">
        <v>18</v>
      </c>
      <c r="B1327" s="20">
        <v>0.86499999999999999</v>
      </c>
      <c r="C1327" s="19">
        <v>25985</v>
      </c>
      <c r="D1327" s="19">
        <v>3118.6795790000001</v>
      </c>
      <c r="E1327" s="23">
        <v>0.54769993800000005</v>
      </c>
      <c r="F1327" s="23">
        <v>0.311713778</v>
      </c>
      <c r="G1327" s="17">
        <v>0</v>
      </c>
      <c r="H1327" s="17">
        <v>1</v>
      </c>
      <c r="I1327" s="17">
        <v>0.884204765</v>
      </c>
      <c r="J1327" s="17">
        <v>0.115370791</v>
      </c>
      <c r="K1327" s="17">
        <v>4.2400000000000001E-4</v>
      </c>
    </row>
    <row r="1328" spans="1:11" x14ac:dyDescent="0.45">
      <c r="A1328" s="10" t="s">
        <v>18</v>
      </c>
      <c r="B1328" s="20">
        <v>0.86599999999999999</v>
      </c>
      <c r="C1328" s="19">
        <v>26014</v>
      </c>
      <c r="D1328" s="19">
        <v>3134.6022889999999</v>
      </c>
      <c r="E1328" s="23">
        <v>0.55034624099999996</v>
      </c>
      <c r="F1328" s="23">
        <v>0.31374028700000001</v>
      </c>
      <c r="G1328" s="17">
        <v>0</v>
      </c>
      <c r="H1328" s="17">
        <v>1</v>
      </c>
      <c r="I1328" s="17">
        <v>0.88474491600000005</v>
      </c>
      <c r="J1328" s="17">
        <v>0.114832621</v>
      </c>
      <c r="K1328" s="17">
        <v>4.2200000000000001E-4</v>
      </c>
    </row>
    <row r="1329" spans="1:11" x14ac:dyDescent="0.45">
      <c r="A1329" s="10" t="s">
        <v>18</v>
      </c>
      <c r="B1329" s="20">
        <v>0.86799999999999999</v>
      </c>
      <c r="C1329" s="19">
        <v>26074</v>
      </c>
      <c r="D1329" s="19">
        <v>3167.7197529999999</v>
      </c>
      <c r="E1329" s="23">
        <v>0.55534972800000004</v>
      </c>
      <c r="F1329" s="23">
        <v>0.31575277400000001</v>
      </c>
      <c r="G1329" s="17">
        <v>0</v>
      </c>
      <c r="H1329" s="17">
        <v>1</v>
      </c>
      <c r="I1329" s="17">
        <v>0.88568770699999999</v>
      </c>
      <c r="J1329" s="17">
        <v>0.11389341</v>
      </c>
      <c r="K1329" s="17">
        <v>4.1899999999999999E-4</v>
      </c>
    </row>
    <row r="1330" spans="1:11" x14ac:dyDescent="0.45">
      <c r="A1330" s="10" t="s">
        <v>18</v>
      </c>
      <c r="B1330" s="20">
        <v>0.86899999999999999</v>
      </c>
      <c r="C1330" s="19">
        <v>26100</v>
      </c>
      <c r="D1330" s="19">
        <v>3182.2028100000002</v>
      </c>
      <c r="E1330" s="23">
        <v>0.55778217799999996</v>
      </c>
      <c r="F1330" s="23">
        <v>0.31849735400000001</v>
      </c>
      <c r="G1330" s="17">
        <v>0</v>
      </c>
      <c r="H1330" s="17">
        <v>1</v>
      </c>
      <c r="I1330" s="17">
        <v>0.88617309300000002</v>
      </c>
      <c r="J1330" s="17">
        <v>0.113409803</v>
      </c>
      <c r="K1330" s="17">
        <v>4.17E-4</v>
      </c>
    </row>
    <row r="1331" spans="1:11" x14ac:dyDescent="0.45">
      <c r="A1331" s="10" t="s">
        <v>18</v>
      </c>
      <c r="B1331" s="20">
        <v>0.87</v>
      </c>
      <c r="C1331" s="19">
        <v>26135</v>
      </c>
      <c r="D1331" s="19">
        <v>3201.8082319999999</v>
      </c>
      <c r="E1331" s="23">
        <v>0.56374193399999994</v>
      </c>
      <c r="F1331" s="23">
        <v>0.31993897799999998</v>
      </c>
      <c r="G1331" s="17">
        <v>0</v>
      </c>
      <c r="H1331" s="17">
        <v>1</v>
      </c>
      <c r="I1331" s="17">
        <v>0.88686183299999999</v>
      </c>
      <c r="J1331" s="17">
        <v>0.112723587</v>
      </c>
      <c r="K1331" s="17">
        <v>4.15E-4</v>
      </c>
    </row>
    <row r="1332" spans="1:11" x14ac:dyDescent="0.45">
      <c r="A1332" s="10" t="s">
        <v>18</v>
      </c>
      <c r="B1332" s="20">
        <v>0.871</v>
      </c>
      <c r="C1332" s="19">
        <v>26163</v>
      </c>
      <c r="D1332" s="19">
        <v>3217.6750820000002</v>
      </c>
      <c r="E1332" s="23">
        <v>0.56961678299999996</v>
      </c>
      <c r="F1332" s="23">
        <v>0.32151491900000001</v>
      </c>
      <c r="G1332" s="17">
        <v>0</v>
      </c>
      <c r="H1332" s="17">
        <v>1</v>
      </c>
      <c r="I1332" s="17">
        <v>0.887376999</v>
      </c>
      <c r="J1332" s="17">
        <v>0.112210425</v>
      </c>
      <c r="K1332" s="17">
        <v>4.1300000000000001E-4</v>
      </c>
    </row>
    <row r="1333" spans="1:11" x14ac:dyDescent="0.45">
      <c r="A1333" s="10" t="s">
        <v>18</v>
      </c>
      <c r="B1333" s="20">
        <v>0.872</v>
      </c>
      <c r="C1333" s="19">
        <v>26186</v>
      </c>
      <c r="D1333" s="19">
        <v>3230.8151149999999</v>
      </c>
      <c r="E1333" s="23">
        <v>0.57313917999999997</v>
      </c>
      <c r="F1333" s="23">
        <v>0.32301437700000002</v>
      </c>
      <c r="G1333" s="17">
        <v>0</v>
      </c>
      <c r="H1333" s="17">
        <v>1</v>
      </c>
      <c r="I1333" s="17">
        <v>0.887768746</v>
      </c>
      <c r="J1333" s="17">
        <v>0.111820113</v>
      </c>
      <c r="K1333" s="17">
        <v>4.1100000000000002E-4</v>
      </c>
    </row>
    <row r="1334" spans="1:11" x14ac:dyDescent="0.45">
      <c r="A1334" s="10" t="s">
        <v>18</v>
      </c>
      <c r="B1334" s="20">
        <v>0.873</v>
      </c>
      <c r="C1334" s="19">
        <v>26222</v>
      </c>
      <c r="D1334" s="19">
        <v>3251.4960550000001</v>
      </c>
      <c r="E1334" s="23">
        <v>0.57566808899999999</v>
      </c>
      <c r="F1334" s="23">
        <v>0.32468740400000001</v>
      </c>
      <c r="G1334" s="17">
        <v>0</v>
      </c>
      <c r="H1334" s="17">
        <v>1</v>
      </c>
      <c r="I1334" s="17">
        <v>0.88841162200000001</v>
      </c>
      <c r="J1334" s="17">
        <v>0.11117959199999999</v>
      </c>
      <c r="K1334" s="17">
        <v>4.0900000000000002E-4</v>
      </c>
    </row>
    <row r="1335" spans="1:11" x14ac:dyDescent="0.45">
      <c r="A1335" s="10" t="s">
        <v>18</v>
      </c>
      <c r="B1335" s="20">
        <v>0.874</v>
      </c>
      <c r="C1335" s="19">
        <v>26255</v>
      </c>
      <c r="D1335" s="19">
        <v>3270.5500980000002</v>
      </c>
      <c r="E1335" s="23">
        <v>0.57899520599999998</v>
      </c>
      <c r="F1335" s="23">
        <v>0.32619376300000003</v>
      </c>
      <c r="G1335" s="17">
        <v>0</v>
      </c>
      <c r="H1335" s="17">
        <v>1</v>
      </c>
      <c r="I1335" s="17">
        <v>0.88900153100000001</v>
      </c>
      <c r="J1335" s="17">
        <v>0.11059187099999999</v>
      </c>
      <c r="K1335" s="17">
        <v>4.0700000000000003E-4</v>
      </c>
    </row>
    <row r="1336" spans="1:11" x14ac:dyDescent="0.45">
      <c r="A1336" s="10" t="s">
        <v>18</v>
      </c>
      <c r="B1336" s="20">
        <v>0.875</v>
      </c>
      <c r="C1336" s="19">
        <v>26285</v>
      </c>
      <c r="D1336" s="19">
        <v>3287.98558</v>
      </c>
      <c r="E1336" s="23">
        <v>0.58215988600000002</v>
      </c>
      <c r="F1336" s="23">
        <v>0.32829053000000002</v>
      </c>
      <c r="G1336" s="17">
        <v>0</v>
      </c>
      <c r="H1336" s="17">
        <v>1</v>
      </c>
      <c r="I1336" s="17">
        <v>0.88960318100000002</v>
      </c>
      <c r="J1336" s="17">
        <v>0.109992467</v>
      </c>
      <c r="K1336" s="17">
        <v>4.0400000000000001E-4</v>
      </c>
    </row>
    <row r="1337" spans="1:11" x14ac:dyDescent="0.45">
      <c r="A1337" s="10" t="s">
        <v>18</v>
      </c>
      <c r="B1337" s="20">
        <v>0.876</v>
      </c>
      <c r="C1337" s="19">
        <v>26308</v>
      </c>
      <c r="D1337" s="19">
        <v>3301.4229140000002</v>
      </c>
      <c r="E1337" s="23">
        <v>0.58481055699999995</v>
      </c>
      <c r="F1337" s="23">
        <v>0.33000506299999999</v>
      </c>
      <c r="G1337" s="17">
        <v>0</v>
      </c>
      <c r="H1337" s="17">
        <v>1</v>
      </c>
      <c r="I1337" s="17">
        <v>0.89002794200000002</v>
      </c>
      <c r="J1337" s="17">
        <v>0.109569262</v>
      </c>
      <c r="K1337" s="17">
        <v>4.0299999999999998E-4</v>
      </c>
    </row>
    <row r="1338" spans="1:11" x14ac:dyDescent="0.45">
      <c r="A1338" s="10" t="s">
        <v>18</v>
      </c>
      <c r="B1338" s="20">
        <v>0.877</v>
      </c>
      <c r="C1338" s="19">
        <v>26345</v>
      </c>
      <c r="D1338" s="19">
        <v>3323.136399</v>
      </c>
      <c r="E1338" s="23">
        <v>0.59025642</v>
      </c>
      <c r="F1338" s="23">
        <v>0.33127050000000002</v>
      </c>
      <c r="G1338" s="17">
        <v>0</v>
      </c>
      <c r="H1338" s="17">
        <v>1</v>
      </c>
      <c r="I1338" s="17">
        <v>0.89053598700000003</v>
      </c>
      <c r="J1338" s="17">
        <v>0.109063144</v>
      </c>
      <c r="K1338" s="17">
        <v>4.0099999999999999E-4</v>
      </c>
    </row>
    <row r="1339" spans="1:11" x14ac:dyDescent="0.45">
      <c r="A1339" s="10" t="s">
        <v>18</v>
      </c>
      <c r="B1339" s="20">
        <v>0.878</v>
      </c>
      <c r="C1339" s="19">
        <v>26364</v>
      </c>
      <c r="D1339" s="19">
        <v>3334.4279200000001</v>
      </c>
      <c r="E1339" s="23">
        <v>0.59847234500000002</v>
      </c>
      <c r="F1339" s="23">
        <v>0.33334213800000001</v>
      </c>
      <c r="G1339" s="17">
        <v>0</v>
      </c>
      <c r="H1339" s="17">
        <v>1</v>
      </c>
      <c r="I1339" s="17">
        <v>0.89077352499999995</v>
      </c>
      <c r="J1339" s="17">
        <v>0.10882647600000001</v>
      </c>
      <c r="K1339" s="17">
        <v>4.0000000000000002E-4</v>
      </c>
    </row>
    <row r="1340" spans="1:11" x14ac:dyDescent="0.45">
      <c r="A1340" s="10" t="s">
        <v>18</v>
      </c>
      <c r="B1340" s="20">
        <v>0.879</v>
      </c>
      <c r="C1340" s="19">
        <v>26401</v>
      </c>
      <c r="D1340" s="19">
        <v>3356.6637879999998</v>
      </c>
      <c r="E1340" s="23">
        <v>0.60544753399999995</v>
      </c>
      <c r="F1340" s="23">
        <v>0.33464320400000003</v>
      </c>
      <c r="G1340" s="17">
        <v>0</v>
      </c>
      <c r="H1340" s="17">
        <v>1</v>
      </c>
      <c r="I1340" s="17">
        <v>0.89153612299999996</v>
      </c>
      <c r="J1340" s="17">
        <v>0.10806674099999999</v>
      </c>
      <c r="K1340" s="17">
        <v>3.97E-4</v>
      </c>
    </row>
    <row r="1341" spans="1:11" x14ac:dyDescent="0.45">
      <c r="A1341" s="10" t="s">
        <v>18</v>
      </c>
      <c r="B1341" s="20">
        <v>0.88</v>
      </c>
      <c r="C1341" s="19">
        <v>26429</v>
      </c>
      <c r="D1341" s="19">
        <v>3373.705798</v>
      </c>
      <c r="E1341" s="23">
        <v>0.61042228700000001</v>
      </c>
      <c r="F1341" s="23">
        <v>0.336734423</v>
      </c>
      <c r="G1341" s="17">
        <v>0</v>
      </c>
      <c r="H1341" s="17">
        <v>1</v>
      </c>
      <c r="I1341" s="17">
        <v>0.89188494699999998</v>
      </c>
      <c r="J1341" s="17">
        <v>0.10769092700000001</v>
      </c>
      <c r="K1341" s="17">
        <v>4.2400000000000001E-4</v>
      </c>
    </row>
    <row r="1342" spans="1:11" x14ac:dyDescent="0.45">
      <c r="A1342" s="10" t="s">
        <v>18</v>
      </c>
      <c r="B1342" s="20">
        <v>0.88100000000000001</v>
      </c>
      <c r="C1342" s="19">
        <v>26464</v>
      </c>
      <c r="D1342" s="19">
        <v>3395.092337</v>
      </c>
      <c r="E1342" s="23">
        <v>0.61164257799999999</v>
      </c>
      <c r="F1342" s="23">
        <v>0.33802885599999999</v>
      </c>
      <c r="G1342" s="17">
        <v>0</v>
      </c>
      <c r="H1342" s="17">
        <v>1</v>
      </c>
      <c r="I1342" s="17">
        <v>0.89264554900000004</v>
      </c>
      <c r="J1342" s="17">
        <v>0.106933309</v>
      </c>
      <c r="K1342" s="17">
        <v>4.2099999999999999E-4</v>
      </c>
    </row>
    <row r="1343" spans="1:11" x14ac:dyDescent="0.45">
      <c r="A1343" s="10" t="s">
        <v>18</v>
      </c>
      <c r="B1343" s="20">
        <v>0.88200000000000001</v>
      </c>
      <c r="C1343" s="19">
        <v>26490</v>
      </c>
      <c r="D1343" s="19">
        <v>3411.0190680000001</v>
      </c>
      <c r="E1343" s="23">
        <v>0.61283222000000004</v>
      </c>
      <c r="F1343" s="23">
        <v>0.34043842099999999</v>
      </c>
      <c r="G1343" s="17">
        <v>0</v>
      </c>
      <c r="H1343" s="17">
        <v>1</v>
      </c>
      <c r="I1343" s="17">
        <v>0.89282073900000003</v>
      </c>
      <c r="J1343" s="17">
        <v>0.10675889700000001</v>
      </c>
      <c r="K1343" s="17">
        <v>4.2000000000000002E-4</v>
      </c>
    </row>
    <row r="1344" spans="1:11" x14ac:dyDescent="0.45">
      <c r="A1344" s="10" t="s">
        <v>18</v>
      </c>
      <c r="B1344" s="20">
        <v>0.88300000000000001</v>
      </c>
      <c r="C1344" s="19">
        <v>26512</v>
      </c>
      <c r="D1344" s="19">
        <v>3424.5726810000001</v>
      </c>
      <c r="E1344" s="23">
        <v>0.61807077300000002</v>
      </c>
      <c r="F1344" s="23">
        <v>0.34155245499999998</v>
      </c>
      <c r="G1344" s="17">
        <v>0</v>
      </c>
      <c r="H1344" s="17">
        <v>1</v>
      </c>
      <c r="I1344" s="17">
        <v>0.89316199100000004</v>
      </c>
      <c r="J1344" s="17">
        <v>0.10641898299999999</v>
      </c>
      <c r="K1344" s="17">
        <v>4.1899999999999999E-4</v>
      </c>
    </row>
    <row r="1345" spans="1:11" x14ac:dyDescent="0.45">
      <c r="A1345" s="10" t="s">
        <v>18</v>
      </c>
      <c r="B1345" s="20">
        <v>0.88400000000000001</v>
      </c>
      <c r="C1345" s="19">
        <v>26548</v>
      </c>
      <c r="D1345" s="19">
        <v>3446.8573110000002</v>
      </c>
      <c r="E1345" s="23">
        <v>0.62008787899999995</v>
      </c>
      <c r="F1345" s="23">
        <v>0.34351550199999997</v>
      </c>
      <c r="G1345" s="17">
        <v>0</v>
      </c>
      <c r="H1345" s="17">
        <v>1</v>
      </c>
      <c r="I1345" s="17">
        <v>0.89378223099999998</v>
      </c>
      <c r="J1345" s="17">
        <v>0.1058012</v>
      </c>
      <c r="K1345" s="17">
        <v>4.17E-4</v>
      </c>
    </row>
    <row r="1346" spans="1:11" x14ac:dyDescent="0.45">
      <c r="A1346" s="10" t="s">
        <v>18</v>
      </c>
      <c r="B1346" s="20">
        <v>0.88500000000000001</v>
      </c>
      <c r="C1346" s="19">
        <v>26585</v>
      </c>
      <c r="D1346" s="19">
        <v>3469.8631569999998</v>
      </c>
      <c r="E1346" s="23">
        <v>0.62416571600000004</v>
      </c>
      <c r="F1346" s="23">
        <v>0.34557620500000003</v>
      </c>
      <c r="G1346" s="17">
        <v>0</v>
      </c>
      <c r="H1346" s="17">
        <v>1</v>
      </c>
      <c r="I1346" s="17">
        <v>0.89442631500000003</v>
      </c>
      <c r="J1346" s="17">
        <v>0.105159687</v>
      </c>
      <c r="K1346" s="17">
        <v>4.1399999999999998E-4</v>
      </c>
    </row>
    <row r="1347" spans="1:11" x14ac:dyDescent="0.45">
      <c r="A1347" s="10" t="s">
        <v>18</v>
      </c>
      <c r="B1347" s="20">
        <v>0.88600000000000001</v>
      </c>
      <c r="C1347" s="19">
        <v>26611</v>
      </c>
      <c r="D1347" s="19">
        <v>3486.2021209999998</v>
      </c>
      <c r="E1347" s="23">
        <v>0.62939426600000004</v>
      </c>
      <c r="F1347" s="23">
        <v>0.347381791</v>
      </c>
      <c r="G1347" s="17">
        <v>0</v>
      </c>
      <c r="H1347" s="17">
        <v>1</v>
      </c>
      <c r="I1347" s="17">
        <v>0.89470938600000005</v>
      </c>
      <c r="J1347" s="17">
        <v>0.104877727</v>
      </c>
      <c r="K1347" s="17">
        <v>4.1300000000000001E-4</v>
      </c>
    </row>
    <row r="1348" spans="1:11" x14ac:dyDescent="0.45">
      <c r="A1348" s="10" t="s">
        <v>18</v>
      </c>
      <c r="B1348" s="20">
        <v>0.88700000000000001</v>
      </c>
      <c r="C1348" s="19">
        <v>26636</v>
      </c>
      <c r="D1348" s="19">
        <v>3501.9759250000002</v>
      </c>
      <c r="E1348" s="23">
        <v>0.63214173100000004</v>
      </c>
      <c r="F1348" s="23">
        <v>0.34929748399999999</v>
      </c>
      <c r="G1348" s="17">
        <v>0</v>
      </c>
      <c r="H1348" s="17">
        <v>1</v>
      </c>
      <c r="I1348" s="17">
        <v>0.89523410000000003</v>
      </c>
      <c r="J1348" s="17">
        <v>0.10435506999999999</v>
      </c>
      <c r="K1348" s="17">
        <v>4.1100000000000002E-4</v>
      </c>
    </row>
    <row r="1349" spans="1:11" x14ac:dyDescent="0.45">
      <c r="A1349" s="10" t="s">
        <v>18</v>
      </c>
      <c r="B1349" s="20">
        <v>0.88800000000000001</v>
      </c>
      <c r="C1349" s="19">
        <v>26675</v>
      </c>
      <c r="D1349" s="19">
        <v>3526.7305820000001</v>
      </c>
      <c r="E1349" s="23">
        <v>0.63792747400000005</v>
      </c>
      <c r="F1349" s="23">
        <v>0.35050276699999999</v>
      </c>
      <c r="G1349" s="17">
        <v>0</v>
      </c>
      <c r="H1349" s="17">
        <v>1</v>
      </c>
      <c r="I1349" s="17">
        <v>0.89587478899999995</v>
      </c>
      <c r="J1349" s="17">
        <v>0.103716894</v>
      </c>
      <c r="K1349" s="17">
        <v>4.08E-4</v>
      </c>
    </row>
    <row r="1350" spans="1:11" x14ac:dyDescent="0.45">
      <c r="A1350" s="10" t="s">
        <v>18</v>
      </c>
      <c r="B1350" s="20">
        <v>0.88900000000000001</v>
      </c>
      <c r="C1350" s="19">
        <v>26705</v>
      </c>
      <c r="D1350" s="19">
        <v>3546.013625</v>
      </c>
      <c r="E1350" s="23">
        <v>0.64586517799999998</v>
      </c>
      <c r="F1350" s="23">
        <v>0.35314193799999999</v>
      </c>
      <c r="G1350" s="17">
        <v>0</v>
      </c>
      <c r="H1350" s="17">
        <v>1</v>
      </c>
      <c r="I1350" s="17">
        <v>0.89623123400000004</v>
      </c>
      <c r="J1350" s="17">
        <v>0.103361893</v>
      </c>
      <c r="K1350" s="17">
        <v>4.0700000000000003E-4</v>
      </c>
    </row>
    <row r="1351" spans="1:11" x14ac:dyDescent="0.45">
      <c r="A1351" s="10" t="s">
        <v>18</v>
      </c>
      <c r="B1351" s="20">
        <v>0.89</v>
      </c>
      <c r="C1351" s="19">
        <v>26735</v>
      </c>
      <c r="D1351" s="19">
        <v>3565.480411</v>
      </c>
      <c r="E1351" s="23">
        <v>0.64958525</v>
      </c>
      <c r="F1351" s="23">
        <v>0.35497505800000001</v>
      </c>
      <c r="G1351" s="17">
        <v>0</v>
      </c>
      <c r="H1351" s="17">
        <v>1</v>
      </c>
      <c r="I1351" s="17">
        <v>0.89650039599999998</v>
      </c>
      <c r="J1351" s="17">
        <v>0.10309381300000001</v>
      </c>
      <c r="K1351" s="17">
        <v>4.06E-4</v>
      </c>
    </row>
    <row r="1352" spans="1:11" x14ac:dyDescent="0.45">
      <c r="A1352" s="10" t="s">
        <v>18</v>
      </c>
      <c r="B1352" s="20">
        <v>0.89100000000000001</v>
      </c>
      <c r="C1352" s="19">
        <v>26752</v>
      </c>
      <c r="D1352" s="19">
        <v>3576.5520259999998</v>
      </c>
      <c r="E1352" s="23">
        <v>0.652717675</v>
      </c>
      <c r="F1352" s="23">
        <v>0.35693249900000001</v>
      </c>
      <c r="G1352" s="17">
        <v>0</v>
      </c>
      <c r="H1352" s="17">
        <v>1</v>
      </c>
      <c r="I1352" s="17">
        <v>0.89683748699999999</v>
      </c>
      <c r="J1352" s="17">
        <v>0.10275804400000001</v>
      </c>
      <c r="K1352" s="17">
        <v>4.0400000000000001E-4</v>
      </c>
    </row>
    <row r="1353" spans="1:11" x14ac:dyDescent="0.45">
      <c r="A1353" s="10" t="s">
        <v>18</v>
      </c>
      <c r="B1353" s="20">
        <v>0.89200000000000002</v>
      </c>
      <c r="C1353" s="19">
        <v>26790</v>
      </c>
      <c r="D1353" s="19">
        <v>3601.4091600000002</v>
      </c>
      <c r="E1353" s="23">
        <v>0.65613379100000002</v>
      </c>
      <c r="F1353" s="23">
        <v>0.35775637500000002</v>
      </c>
      <c r="G1353" s="17">
        <v>0</v>
      </c>
      <c r="H1353" s="17">
        <v>1</v>
      </c>
      <c r="I1353" s="17">
        <v>0.89741048899999998</v>
      </c>
      <c r="J1353" s="17">
        <v>0.102187586</v>
      </c>
      <c r="K1353" s="17">
        <v>4.0200000000000001E-4</v>
      </c>
    </row>
    <row r="1354" spans="1:11" x14ac:dyDescent="0.45">
      <c r="A1354" s="10" t="s">
        <v>18</v>
      </c>
      <c r="B1354" s="20">
        <v>0.89300000000000002</v>
      </c>
      <c r="C1354" s="19">
        <v>26825</v>
      </c>
      <c r="D1354" s="19">
        <v>3624.4696789999998</v>
      </c>
      <c r="E1354" s="23">
        <v>0.66103306500000003</v>
      </c>
      <c r="F1354" s="23">
        <v>0.36023154000000002</v>
      </c>
      <c r="G1354" s="17">
        <v>0</v>
      </c>
      <c r="H1354" s="17">
        <v>1</v>
      </c>
      <c r="I1354" s="17">
        <v>0.89819386899999998</v>
      </c>
      <c r="J1354" s="17">
        <v>0.10140727500000001</v>
      </c>
      <c r="K1354" s="17">
        <v>3.9899999999999999E-4</v>
      </c>
    </row>
    <row r="1355" spans="1:11" x14ac:dyDescent="0.45">
      <c r="A1355" s="10" t="s">
        <v>18</v>
      </c>
      <c r="B1355" s="20">
        <v>0.89400000000000002</v>
      </c>
      <c r="C1355" s="19">
        <v>26855</v>
      </c>
      <c r="D1355" s="19">
        <v>3644.407494</v>
      </c>
      <c r="E1355" s="23">
        <v>0.66523085800000004</v>
      </c>
      <c r="F1355" s="23">
        <v>0.36266780500000001</v>
      </c>
      <c r="G1355" s="17">
        <v>0</v>
      </c>
      <c r="H1355" s="17">
        <v>1</v>
      </c>
      <c r="I1355" s="17">
        <v>0.89867783800000001</v>
      </c>
      <c r="J1355" s="17">
        <v>0.10092520200000001</v>
      </c>
      <c r="K1355" s="17">
        <v>3.97E-4</v>
      </c>
    </row>
    <row r="1356" spans="1:11" x14ac:dyDescent="0.45">
      <c r="A1356" s="10" t="s">
        <v>18</v>
      </c>
      <c r="B1356" s="20">
        <v>0.89500000000000002</v>
      </c>
      <c r="C1356" s="19">
        <v>26884</v>
      </c>
      <c r="D1356" s="19">
        <v>3663.7641829999998</v>
      </c>
      <c r="E1356" s="23">
        <v>0.67047250199999997</v>
      </c>
      <c r="F1356" s="23">
        <v>0.36411708500000001</v>
      </c>
      <c r="G1356" s="17">
        <v>0</v>
      </c>
      <c r="H1356" s="17">
        <v>1</v>
      </c>
      <c r="I1356" s="17">
        <v>0.89915851700000005</v>
      </c>
      <c r="J1356" s="17">
        <v>0.10044647600000001</v>
      </c>
      <c r="K1356" s="17">
        <v>3.9500000000000001E-4</v>
      </c>
    </row>
    <row r="1357" spans="1:11" x14ac:dyDescent="0.45">
      <c r="A1357" s="10" t="s">
        <v>18</v>
      </c>
      <c r="B1357" s="20">
        <v>0.89600000000000002</v>
      </c>
      <c r="C1357" s="19">
        <v>26910</v>
      </c>
      <c r="D1357" s="19">
        <v>3681.3000919999999</v>
      </c>
      <c r="E1357" s="23">
        <v>0.67699795100000004</v>
      </c>
      <c r="F1357" s="23">
        <v>0.366474301</v>
      </c>
      <c r="G1357" s="17">
        <v>0</v>
      </c>
      <c r="H1357" s="17">
        <v>1</v>
      </c>
      <c r="I1357" s="17">
        <v>0.89938942799999999</v>
      </c>
      <c r="J1357" s="17">
        <v>0.100216837</v>
      </c>
      <c r="K1357" s="17">
        <v>3.9399999999999998E-4</v>
      </c>
    </row>
    <row r="1358" spans="1:11" x14ac:dyDescent="0.45">
      <c r="A1358" s="10" t="s">
        <v>18</v>
      </c>
      <c r="B1358" s="20">
        <v>0.89700000000000002</v>
      </c>
      <c r="C1358" s="19">
        <v>26943</v>
      </c>
      <c r="D1358" s="19">
        <v>3703.7325989999999</v>
      </c>
      <c r="E1358" s="23">
        <v>0.68345978100000004</v>
      </c>
      <c r="F1358" s="23">
        <v>0.368060781</v>
      </c>
      <c r="G1358" s="17">
        <v>0</v>
      </c>
      <c r="H1358" s="17">
        <v>1</v>
      </c>
      <c r="I1358" s="17">
        <v>0.89966496600000001</v>
      </c>
      <c r="J1358" s="17">
        <v>9.9900000000000003E-2</v>
      </c>
      <c r="K1358" s="17">
        <v>3.9300000000000001E-4</v>
      </c>
    </row>
    <row r="1359" spans="1:11" x14ac:dyDescent="0.45">
      <c r="A1359" s="10" t="s">
        <v>18</v>
      </c>
      <c r="B1359" s="20">
        <v>0.89800000000000002</v>
      </c>
      <c r="C1359" s="19">
        <v>26966</v>
      </c>
      <c r="D1359" s="19">
        <v>3719.4888340000002</v>
      </c>
      <c r="E1359" s="23">
        <v>0.68830949200000002</v>
      </c>
      <c r="F1359" s="23">
        <v>0.37041134199999998</v>
      </c>
      <c r="G1359" s="17">
        <v>0</v>
      </c>
      <c r="H1359" s="17">
        <v>1</v>
      </c>
      <c r="I1359" s="17">
        <v>0.90006853899999995</v>
      </c>
      <c r="J1359" s="17">
        <v>9.9500000000000005E-2</v>
      </c>
      <c r="K1359" s="17">
        <v>3.9100000000000002E-4</v>
      </c>
    </row>
    <row r="1360" spans="1:11" x14ac:dyDescent="0.45">
      <c r="A1360" s="10" t="s">
        <v>18</v>
      </c>
      <c r="B1360" s="20">
        <v>0.89900000000000002</v>
      </c>
      <c r="C1360" s="19">
        <v>27005</v>
      </c>
      <c r="D1360" s="19">
        <v>3746.3376429999998</v>
      </c>
      <c r="E1360" s="23">
        <v>0.68843100499999998</v>
      </c>
      <c r="F1360" s="23">
        <v>0.37204574699999998</v>
      </c>
      <c r="G1360" s="17">
        <v>0</v>
      </c>
      <c r="H1360" s="17">
        <v>1</v>
      </c>
      <c r="I1360" s="17">
        <v>0.90044984100000003</v>
      </c>
      <c r="J1360" s="17">
        <v>9.9199999999999997E-2</v>
      </c>
      <c r="K1360" s="17">
        <v>3.8999999999999999E-4</v>
      </c>
    </row>
    <row r="1361" spans="1:11" x14ac:dyDescent="0.45">
      <c r="A1361" s="10" t="s">
        <v>18</v>
      </c>
      <c r="B1361" s="20">
        <v>0.9</v>
      </c>
      <c r="C1361" s="19">
        <v>27032</v>
      </c>
      <c r="D1361" s="19">
        <v>3765.067364</v>
      </c>
      <c r="E1361" s="23">
        <v>0.69584446600000005</v>
      </c>
      <c r="F1361" s="23">
        <v>0.37448905100000002</v>
      </c>
      <c r="G1361" s="17">
        <v>0</v>
      </c>
      <c r="H1361" s="17">
        <v>1</v>
      </c>
      <c r="I1361" s="17">
        <v>0.90094647699999997</v>
      </c>
      <c r="J1361" s="17">
        <v>9.8699999999999996E-2</v>
      </c>
      <c r="K1361" s="17">
        <v>3.8699999999999997E-4</v>
      </c>
    </row>
    <row r="1362" spans="1:11" x14ac:dyDescent="0.45">
      <c r="A1362" s="10" t="s">
        <v>18</v>
      </c>
      <c r="B1362" s="20">
        <v>0.90100000000000002</v>
      </c>
      <c r="C1362" s="19">
        <v>27065</v>
      </c>
      <c r="D1362" s="19">
        <v>3788.231804</v>
      </c>
      <c r="E1362" s="23">
        <v>0.70436263099999996</v>
      </c>
      <c r="F1362" s="23">
        <v>0.37624543100000002</v>
      </c>
      <c r="G1362" s="17">
        <v>0</v>
      </c>
      <c r="H1362" s="17">
        <v>1</v>
      </c>
      <c r="I1362" s="17">
        <v>0.90148359199999994</v>
      </c>
      <c r="J1362" s="17">
        <v>9.8100000000000007E-2</v>
      </c>
      <c r="K1362" s="17">
        <v>3.8499999999999998E-4</v>
      </c>
    </row>
    <row r="1363" spans="1:11" x14ac:dyDescent="0.45">
      <c r="A1363" s="10" t="s">
        <v>18</v>
      </c>
      <c r="B1363" s="20">
        <v>0.90200000000000002</v>
      </c>
      <c r="C1363" s="19">
        <v>27095</v>
      </c>
      <c r="D1363" s="19">
        <v>3809.4007959999999</v>
      </c>
      <c r="E1363" s="23">
        <v>0.70647219699999997</v>
      </c>
      <c r="F1363" s="23">
        <v>0.37828756899999999</v>
      </c>
      <c r="G1363" s="17">
        <v>0</v>
      </c>
      <c r="H1363" s="17">
        <v>1</v>
      </c>
      <c r="I1363" s="17">
        <v>0.90202612699999996</v>
      </c>
      <c r="J1363" s="17">
        <v>9.7600000000000006E-2</v>
      </c>
      <c r="K1363" s="17">
        <v>3.8299999999999999E-4</v>
      </c>
    </row>
    <row r="1364" spans="1:11" x14ac:dyDescent="0.45">
      <c r="A1364" s="10" t="s">
        <v>18</v>
      </c>
      <c r="B1364" s="20">
        <v>0.90300000000000002</v>
      </c>
      <c r="C1364" s="19">
        <v>27121</v>
      </c>
      <c r="D1364" s="19">
        <v>3827.864008</v>
      </c>
      <c r="E1364" s="23">
        <v>0.71229023899999999</v>
      </c>
      <c r="F1364" s="23">
        <v>0.38063118800000001</v>
      </c>
      <c r="G1364" s="17">
        <v>0</v>
      </c>
      <c r="H1364" s="17">
        <v>1</v>
      </c>
      <c r="I1364" s="17">
        <v>0.90246314299999997</v>
      </c>
      <c r="J1364" s="17">
        <v>9.7199999999999995E-2</v>
      </c>
      <c r="K1364" s="17">
        <v>3.8099999999999999E-4</v>
      </c>
    </row>
    <row r="1365" spans="1:11" x14ac:dyDescent="0.45">
      <c r="A1365" s="10" t="s">
        <v>18</v>
      </c>
      <c r="B1365" s="20">
        <v>0.90400000000000003</v>
      </c>
      <c r="C1365" s="19">
        <v>27154</v>
      </c>
      <c r="D1365" s="19">
        <v>3851.4289819999999</v>
      </c>
      <c r="E1365" s="23">
        <v>0.71508425099999995</v>
      </c>
      <c r="F1365" s="23">
        <v>0.38227477399999998</v>
      </c>
      <c r="G1365" s="17">
        <v>0</v>
      </c>
      <c r="H1365" s="17">
        <v>1</v>
      </c>
      <c r="I1365" s="17">
        <v>0.90304458600000004</v>
      </c>
      <c r="J1365" s="17">
        <v>9.6600000000000005E-2</v>
      </c>
      <c r="K1365" s="17">
        <v>3.79E-4</v>
      </c>
    </row>
    <row r="1366" spans="1:11" x14ac:dyDescent="0.45">
      <c r="A1366" s="10" t="s">
        <v>18</v>
      </c>
      <c r="B1366" s="20">
        <v>0.90500000000000003</v>
      </c>
      <c r="C1366" s="19">
        <v>27178</v>
      </c>
      <c r="D1366" s="19">
        <v>3868.619557</v>
      </c>
      <c r="E1366" s="23">
        <v>0.71948135000000002</v>
      </c>
      <c r="F1366" s="23">
        <v>0.38434888</v>
      </c>
      <c r="G1366" s="17">
        <v>0</v>
      </c>
      <c r="H1366" s="17">
        <v>1</v>
      </c>
      <c r="I1366" s="17">
        <v>0.90346544799999995</v>
      </c>
      <c r="J1366" s="17">
        <v>9.6199999999999994E-2</v>
      </c>
      <c r="K1366" s="17">
        <v>3.7800000000000003E-4</v>
      </c>
    </row>
    <row r="1367" spans="1:11" x14ac:dyDescent="0.45">
      <c r="A1367" s="10" t="s">
        <v>18</v>
      </c>
      <c r="B1367" s="20">
        <v>0.90600000000000003</v>
      </c>
      <c r="C1367" s="19">
        <v>27214</v>
      </c>
      <c r="D1367" s="19">
        <v>3894.6652220000001</v>
      </c>
      <c r="E1367" s="23">
        <v>0.73408682400000003</v>
      </c>
      <c r="F1367" s="23">
        <v>0.385959618</v>
      </c>
      <c r="G1367" s="17">
        <v>0</v>
      </c>
      <c r="H1367" s="17">
        <v>1</v>
      </c>
      <c r="I1367" s="17">
        <v>0.903842221</v>
      </c>
      <c r="J1367" s="17">
        <v>9.5799999999999996E-2</v>
      </c>
      <c r="K1367" s="17">
        <v>3.7599999999999998E-4</v>
      </c>
    </row>
    <row r="1368" spans="1:11" x14ac:dyDescent="0.45">
      <c r="A1368" s="10" t="s">
        <v>18</v>
      </c>
      <c r="B1368" s="20">
        <v>0.90700000000000003</v>
      </c>
      <c r="C1368" s="19">
        <v>27241</v>
      </c>
      <c r="D1368" s="19">
        <v>3914.6041100000002</v>
      </c>
      <c r="E1368" s="23">
        <v>0.74254839500000003</v>
      </c>
      <c r="F1368" s="23">
        <v>0.388939804</v>
      </c>
      <c r="G1368" s="17">
        <v>0</v>
      </c>
      <c r="H1368" s="17">
        <v>1</v>
      </c>
      <c r="I1368" s="17">
        <v>0.90432760800000001</v>
      </c>
      <c r="J1368" s="17">
        <v>9.5299999999999996E-2</v>
      </c>
      <c r="K1368" s="17">
        <v>3.7399999999999998E-4</v>
      </c>
    </row>
    <row r="1369" spans="1:11" x14ac:dyDescent="0.45">
      <c r="A1369" s="10" t="s">
        <v>18</v>
      </c>
      <c r="B1369" s="20">
        <v>0.90800000000000003</v>
      </c>
      <c r="C1369" s="19">
        <v>27268</v>
      </c>
      <c r="D1369" s="19">
        <v>3934.680425</v>
      </c>
      <c r="E1369" s="23">
        <v>0.744093805</v>
      </c>
      <c r="F1369" s="23">
        <v>0.39094217599999997</v>
      </c>
      <c r="G1369" s="17">
        <v>0</v>
      </c>
      <c r="H1369" s="17">
        <v>1</v>
      </c>
      <c r="I1369" s="17">
        <v>0.90478627899999997</v>
      </c>
      <c r="J1369" s="17">
        <v>9.4799999999999995E-2</v>
      </c>
      <c r="K1369" s="17">
        <v>3.7199999999999999E-4</v>
      </c>
    </row>
    <row r="1370" spans="1:11" x14ac:dyDescent="0.45">
      <c r="A1370" s="10" t="s">
        <v>18</v>
      </c>
      <c r="B1370" s="20">
        <v>0.90900000000000003</v>
      </c>
      <c r="C1370" s="19">
        <v>27305</v>
      </c>
      <c r="D1370" s="19">
        <v>3962.3804570000002</v>
      </c>
      <c r="E1370" s="23">
        <v>0.75257018099999995</v>
      </c>
      <c r="F1370" s="23">
        <v>0.39244862899999999</v>
      </c>
      <c r="G1370" s="17">
        <v>0</v>
      </c>
      <c r="H1370" s="17">
        <v>1</v>
      </c>
      <c r="I1370" s="17">
        <v>0.90524889100000006</v>
      </c>
      <c r="J1370" s="17">
        <v>9.4399999999999998E-2</v>
      </c>
      <c r="K1370" s="17">
        <v>3.6999999999999999E-4</v>
      </c>
    </row>
    <row r="1371" spans="1:11" x14ac:dyDescent="0.45">
      <c r="A1371" s="10" t="s">
        <v>18</v>
      </c>
      <c r="B1371" s="20">
        <v>0.91</v>
      </c>
      <c r="C1371" s="19">
        <v>27335</v>
      </c>
      <c r="D1371" s="19">
        <v>3985.1013720000001</v>
      </c>
      <c r="E1371" s="23">
        <v>0.76187106599999999</v>
      </c>
      <c r="F1371" s="23">
        <v>0.39557230199999999</v>
      </c>
      <c r="G1371" s="17">
        <v>0</v>
      </c>
      <c r="H1371" s="17">
        <v>1</v>
      </c>
      <c r="I1371" s="17">
        <v>0.90544582100000004</v>
      </c>
      <c r="J1371" s="17">
        <v>9.4200000000000006E-2</v>
      </c>
      <c r="K1371" s="17">
        <v>3.6900000000000002E-4</v>
      </c>
    </row>
    <row r="1372" spans="1:11" x14ac:dyDescent="0.45">
      <c r="A1372" s="10" t="s">
        <v>18</v>
      </c>
      <c r="B1372" s="20">
        <v>0.91100000000000003</v>
      </c>
      <c r="C1372" s="19">
        <v>27365</v>
      </c>
      <c r="D1372" s="19">
        <v>4008.0908439999998</v>
      </c>
      <c r="E1372" s="23">
        <v>0.77129532300000003</v>
      </c>
      <c r="F1372" s="23">
        <v>0.39779311099999998</v>
      </c>
      <c r="G1372" s="17">
        <v>0</v>
      </c>
      <c r="H1372" s="17">
        <v>1</v>
      </c>
      <c r="I1372" s="17">
        <v>0.90572299499999998</v>
      </c>
      <c r="J1372" s="17">
        <v>9.3899999999999997E-2</v>
      </c>
      <c r="K1372" s="17">
        <v>3.6699999999999998E-4</v>
      </c>
    </row>
    <row r="1373" spans="1:11" x14ac:dyDescent="0.45">
      <c r="A1373" s="10" t="s">
        <v>18</v>
      </c>
      <c r="B1373" s="20">
        <v>0.91200000000000003</v>
      </c>
      <c r="C1373" s="19">
        <v>27387</v>
      </c>
      <c r="D1373" s="19">
        <v>4025.142918</v>
      </c>
      <c r="E1373" s="23">
        <v>0.77777385700000001</v>
      </c>
      <c r="F1373" s="23">
        <v>0.39998620099999999</v>
      </c>
      <c r="G1373" s="17">
        <v>0</v>
      </c>
      <c r="H1373" s="17">
        <v>1</v>
      </c>
      <c r="I1373" s="17">
        <v>0.90601237099999998</v>
      </c>
      <c r="J1373" s="17">
        <v>9.3600000000000003E-2</v>
      </c>
      <c r="K1373" s="17">
        <v>3.6600000000000001E-4</v>
      </c>
    </row>
    <row r="1374" spans="1:11" x14ac:dyDescent="0.45">
      <c r="A1374" s="10" t="s">
        <v>18</v>
      </c>
      <c r="B1374" s="20">
        <v>0.91300000000000003</v>
      </c>
      <c r="C1374" s="19">
        <v>27414</v>
      </c>
      <c r="D1374" s="19">
        <v>4046.2048639999998</v>
      </c>
      <c r="E1374" s="23">
        <v>0.78354585499999996</v>
      </c>
      <c r="F1374" s="23">
        <v>0.40180308399999998</v>
      </c>
      <c r="G1374" s="17">
        <v>0</v>
      </c>
      <c r="H1374" s="17">
        <v>1</v>
      </c>
      <c r="I1374" s="17">
        <v>0.90658608500000004</v>
      </c>
      <c r="J1374" s="17">
        <v>9.3100000000000002E-2</v>
      </c>
      <c r="K1374" s="17">
        <v>3.6400000000000001E-4</v>
      </c>
    </row>
    <row r="1375" spans="1:11" x14ac:dyDescent="0.45">
      <c r="A1375" s="10" t="s">
        <v>18</v>
      </c>
      <c r="B1375" s="20">
        <v>0.91400000000000003</v>
      </c>
      <c r="C1375" s="19">
        <v>27454</v>
      </c>
      <c r="D1375" s="19">
        <v>4077.6987650000001</v>
      </c>
      <c r="E1375" s="23">
        <v>0.79228681700000003</v>
      </c>
      <c r="F1375" s="23">
        <v>0.403758585</v>
      </c>
      <c r="G1375" s="17">
        <v>0</v>
      </c>
      <c r="H1375" s="17">
        <v>1</v>
      </c>
      <c r="I1375" s="17">
        <v>0.90695320300000004</v>
      </c>
      <c r="J1375" s="17">
        <v>9.2700000000000005E-2</v>
      </c>
      <c r="K1375" s="17">
        <v>3.6200000000000002E-4</v>
      </c>
    </row>
    <row r="1376" spans="1:11" x14ac:dyDescent="0.45">
      <c r="A1376" s="10" t="s">
        <v>18</v>
      </c>
      <c r="B1376" s="20">
        <v>0.91500000000000004</v>
      </c>
      <c r="C1376" s="19">
        <v>27479</v>
      </c>
      <c r="D1376" s="19">
        <v>4097.6028779999997</v>
      </c>
      <c r="E1376" s="23">
        <v>0.799089999</v>
      </c>
      <c r="F1376" s="23">
        <v>0.40598357899999998</v>
      </c>
      <c r="G1376" s="17">
        <v>0</v>
      </c>
      <c r="H1376" s="17">
        <v>1</v>
      </c>
      <c r="I1376" s="17">
        <v>0.90725733099999994</v>
      </c>
      <c r="J1376" s="17">
        <v>9.2399999999999996E-2</v>
      </c>
      <c r="K1376" s="17">
        <v>3.6099999999999999E-4</v>
      </c>
    </row>
    <row r="1377" spans="1:11" x14ac:dyDescent="0.45">
      <c r="A1377" s="10" t="s">
        <v>18</v>
      </c>
      <c r="B1377" s="20">
        <v>0.91600000000000004</v>
      </c>
      <c r="C1377" s="19">
        <v>27512</v>
      </c>
      <c r="D1377" s="19">
        <v>4124.0672949999998</v>
      </c>
      <c r="E1377" s="23">
        <v>0.80596071300000005</v>
      </c>
      <c r="F1377" s="23">
        <v>0.40863538900000002</v>
      </c>
      <c r="G1377" s="17">
        <v>0</v>
      </c>
      <c r="H1377" s="17">
        <v>1</v>
      </c>
      <c r="I1377" s="17">
        <v>0.90782877900000003</v>
      </c>
      <c r="J1377" s="17">
        <v>9.1800000000000007E-2</v>
      </c>
      <c r="K1377" s="17">
        <v>3.5799999999999997E-4</v>
      </c>
    </row>
    <row r="1378" spans="1:11" x14ac:dyDescent="0.45">
      <c r="A1378" s="10" t="s">
        <v>18</v>
      </c>
      <c r="B1378" s="20">
        <v>0.91700000000000004</v>
      </c>
      <c r="C1378" s="19">
        <v>27544</v>
      </c>
      <c r="D1378" s="19">
        <v>4149.9171029999998</v>
      </c>
      <c r="E1378" s="23">
        <v>0.81100689400000003</v>
      </c>
      <c r="F1378" s="23">
        <v>0.41147294899999998</v>
      </c>
      <c r="G1378" s="17">
        <v>0</v>
      </c>
      <c r="H1378" s="17">
        <v>1</v>
      </c>
      <c r="I1378" s="17">
        <v>0.90825244400000005</v>
      </c>
      <c r="J1378" s="17">
        <v>9.1399999999999995E-2</v>
      </c>
      <c r="K1378" s="17">
        <v>3.57E-4</v>
      </c>
    </row>
    <row r="1379" spans="1:11" x14ac:dyDescent="0.45">
      <c r="A1379" s="10" t="s">
        <v>18</v>
      </c>
      <c r="B1379" s="20">
        <v>0.91800000000000004</v>
      </c>
      <c r="C1379" s="19">
        <v>27575</v>
      </c>
      <c r="D1379" s="19">
        <v>4175.1444469999997</v>
      </c>
      <c r="E1379" s="23">
        <v>0.816497641</v>
      </c>
      <c r="F1379" s="23">
        <v>0.41400587799999999</v>
      </c>
      <c r="G1379" s="17">
        <v>0</v>
      </c>
      <c r="H1379" s="17">
        <v>1</v>
      </c>
      <c r="I1379" s="17">
        <v>0.90876107399999995</v>
      </c>
      <c r="J1379" s="17">
        <v>9.0899999999999995E-2</v>
      </c>
      <c r="K1379" s="17">
        <v>3.5500000000000001E-4</v>
      </c>
    </row>
    <row r="1380" spans="1:11" x14ac:dyDescent="0.45">
      <c r="A1380" s="10" t="s">
        <v>18</v>
      </c>
      <c r="B1380" s="20">
        <v>0.91900000000000004</v>
      </c>
      <c r="C1380" s="19">
        <v>27605</v>
      </c>
      <c r="D1380" s="19">
        <v>4199.8406709999999</v>
      </c>
      <c r="E1380" s="23">
        <v>0.82951305799999997</v>
      </c>
      <c r="F1380" s="23">
        <v>0.41649878400000001</v>
      </c>
      <c r="G1380" s="17">
        <v>0</v>
      </c>
      <c r="H1380" s="17">
        <v>1</v>
      </c>
      <c r="I1380" s="17">
        <v>0.90914310300000001</v>
      </c>
      <c r="J1380" s="17">
        <v>9.0499999999999997E-2</v>
      </c>
      <c r="K1380" s="17">
        <v>3.5300000000000002E-4</v>
      </c>
    </row>
    <row r="1381" spans="1:11" x14ac:dyDescent="0.45">
      <c r="A1381" s="10" t="s">
        <v>18</v>
      </c>
      <c r="B1381" s="20">
        <v>0.92</v>
      </c>
      <c r="C1381" s="19">
        <v>27630</v>
      </c>
      <c r="D1381" s="19">
        <v>4220.70489</v>
      </c>
      <c r="E1381" s="23">
        <v>0.83767320899999997</v>
      </c>
      <c r="F1381" s="23">
        <v>0.41893689099999998</v>
      </c>
      <c r="G1381" s="17">
        <v>0</v>
      </c>
      <c r="H1381" s="17">
        <v>1</v>
      </c>
      <c r="I1381" s="17">
        <v>0.90947500000000003</v>
      </c>
      <c r="J1381" s="17">
        <v>9.0200000000000002E-2</v>
      </c>
      <c r="K1381" s="17">
        <v>3.5199999999999999E-4</v>
      </c>
    </row>
    <row r="1382" spans="1:11" x14ac:dyDescent="0.45">
      <c r="A1382" s="10" t="s">
        <v>18</v>
      </c>
      <c r="B1382" s="20">
        <v>0.92100000000000004</v>
      </c>
      <c r="C1382" s="19">
        <v>27662</v>
      </c>
      <c r="D1382" s="19">
        <v>4247.5371409999998</v>
      </c>
      <c r="E1382" s="23">
        <v>0.83988413699999998</v>
      </c>
      <c r="F1382" s="23">
        <v>0.42093082199999998</v>
      </c>
      <c r="G1382" s="17">
        <v>0</v>
      </c>
      <c r="H1382" s="17">
        <v>1</v>
      </c>
      <c r="I1382" s="17">
        <v>0.90988959800000002</v>
      </c>
      <c r="J1382" s="17">
        <v>8.9800000000000005E-2</v>
      </c>
      <c r="K1382" s="17">
        <v>3.5E-4</v>
      </c>
    </row>
    <row r="1383" spans="1:11" x14ac:dyDescent="0.45">
      <c r="A1383" s="10" t="s">
        <v>18</v>
      </c>
      <c r="B1383" s="20">
        <v>0.92200000000000004</v>
      </c>
      <c r="C1383" s="19">
        <v>27694</v>
      </c>
      <c r="D1383" s="19">
        <v>4274.5233170000001</v>
      </c>
      <c r="E1383" s="23">
        <v>0.84659646399999999</v>
      </c>
      <c r="F1383" s="23">
        <v>0.42375665899999998</v>
      </c>
      <c r="G1383" s="17">
        <v>0</v>
      </c>
      <c r="H1383" s="17">
        <v>1</v>
      </c>
      <c r="I1383" s="17">
        <v>0.910393746</v>
      </c>
      <c r="J1383" s="17">
        <v>8.9300000000000004E-2</v>
      </c>
      <c r="K1383" s="17">
        <v>3.48E-4</v>
      </c>
    </row>
    <row r="1384" spans="1:11" x14ac:dyDescent="0.45">
      <c r="A1384" s="10" t="s">
        <v>18</v>
      </c>
      <c r="B1384" s="20">
        <v>0.92300000000000004</v>
      </c>
      <c r="C1384" s="19">
        <v>27723</v>
      </c>
      <c r="D1384" s="19">
        <v>4299.2833790000004</v>
      </c>
      <c r="E1384" s="23">
        <v>0.85789841300000003</v>
      </c>
      <c r="F1384" s="23">
        <v>0.42650371399999998</v>
      </c>
      <c r="G1384" s="17">
        <v>0</v>
      </c>
      <c r="H1384" s="17">
        <v>1</v>
      </c>
      <c r="I1384" s="17">
        <v>0.91095054900000005</v>
      </c>
      <c r="J1384" s="17">
        <v>8.8700000000000001E-2</v>
      </c>
      <c r="K1384" s="17">
        <v>3.4600000000000001E-4</v>
      </c>
    </row>
    <row r="1385" spans="1:11" x14ac:dyDescent="0.45">
      <c r="A1385" s="10" t="s">
        <v>18</v>
      </c>
      <c r="B1385" s="20">
        <v>0.92400000000000004</v>
      </c>
      <c r="C1385" s="19">
        <v>27748</v>
      </c>
      <c r="D1385" s="19">
        <v>4320.8317109999998</v>
      </c>
      <c r="E1385" s="23">
        <v>0.86732966199999995</v>
      </c>
      <c r="F1385" s="23">
        <v>0.42850610500000003</v>
      </c>
      <c r="G1385" s="17">
        <v>0</v>
      </c>
      <c r="H1385" s="17">
        <v>1</v>
      </c>
      <c r="I1385" s="17">
        <v>0.91122316999999997</v>
      </c>
      <c r="J1385" s="17">
        <v>8.8400000000000006E-2</v>
      </c>
      <c r="K1385" s="17">
        <v>3.5300000000000002E-4</v>
      </c>
    </row>
    <row r="1386" spans="1:11" x14ac:dyDescent="0.45">
      <c r="A1386" s="10" t="s">
        <v>18</v>
      </c>
      <c r="B1386" s="20">
        <v>0.92500000000000004</v>
      </c>
      <c r="C1386" s="19">
        <v>27783</v>
      </c>
      <c r="D1386" s="19">
        <v>4351.3644759999997</v>
      </c>
      <c r="E1386" s="23">
        <v>0.87929281500000001</v>
      </c>
      <c r="F1386" s="23">
        <v>0.43110527700000001</v>
      </c>
      <c r="G1386" s="17">
        <v>0</v>
      </c>
      <c r="H1386" s="17">
        <v>1</v>
      </c>
      <c r="I1386" s="17">
        <v>0.91153966099999995</v>
      </c>
      <c r="J1386" s="17">
        <v>8.8099999999999998E-2</v>
      </c>
      <c r="K1386" s="17">
        <v>3.5199999999999999E-4</v>
      </c>
    </row>
    <row r="1387" spans="1:11" x14ac:dyDescent="0.45">
      <c r="A1387" s="10" t="s">
        <v>18</v>
      </c>
      <c r="B1387" s="20">
        <v>0.92600000000000005</v>
      </c>
      <c r="C1387" s="19">
        <v>27815</v>
      </c>
      <c r="D1387" s="19">
        <v>4379.6168040000002</v>
      </c>
      <c r="E1387" s="23">
        <v>0.88841310600000001</v>
      </c>
      <c r="F1387" s="23">
        <v>0.43418288100000002</v>
      </c>
      <c r="G1387" s="17">
        <v>0</v>
      </c>
      <c r="H1387" s="17">
        <v>1</v>
      </c>
      <c r="I1387" s="17">
        <v>0.91199666099999999</v>
      </c>
      <c r="J1387" s="17">
        <v>8.77E-2</v>
      </c>
      <c r="K1387" s="17">
        <v>3.5E-4</v>
      </c>
    </row>
    <row r="1388" spans="1:11" x14ac:dyDescent="0.45">
      <c r="A1388" s="10" t="s">
        <v>18</v>
      </c>
      <c r="B1388" s="20">
        <v>0.92700000000000005</v>
      </c>
      <c r="C1388" s="19">
        <v>27844</v>
      </c>
      <c r="D1388" s="19">
        <v>4405.4442570000001</v>
      </c>
      <c r="E1388" s="23">
        <v>0.891432907</v>
      </c>
      <c r="F1388" s="23">
        <v>0.43697708000000002</v>
      </c>
      <c r="G1388" s="17">
        <v>0</v>
      </c>
      <c r="H1388" s="17">
        <v>1</v>
      </c>
      <c r="I1388" s="17">
        <v>0.91242219400000002</v>
      </c>
      <c r="J1388" s="17">
        <v>8.72E-2</v>
      </c>
      <c r="K1388" s="17">
        <v>3.48E-4</v>
      </c>
    </row>
    <row r="1389" spans="1:11" x14ac:dyDescent="0.45">
      <c r="A1389" s="10" t="s">
        <v>18</v>
      </c>
      <c r="B1389" s="20">
        <v>0.92800000000000005</v>
      </c>
      <c r="C1389" s="19">
        <v>27873</v>
      </c>
      <c r="D1389" s="19">
        <v>4431.4615649999996</v>
      </c>
      <c r="E1389" s="23">
        <v>0.90391850900000004</v>
      </c>
      <c r="F1389" s="23">
        <v>0.43924706899999999</v>
      </c>
      <c r="G1389" s="17">
        <v>0</v>
      </c>
      <c r="H1389" s="17">
        <v>1</v>
      </c>
      <c r="I1389" s="17">
        <v>0.91290108199999997</v>
      </c>
      <c r="J1389" s="17">
        <v>8.6800000000000002E-2</v>
      </c>
      <c r="K1389" s="17">
        <v>3.4600000000000001E-4</v>
      </c>
    </row>
    <row r="1390" spans="1:11" x14ac:dyDescent="0.45">
      <c r="A1390" s="10" t="s">
        <v>18</v>
      </c>
      <c r="B1390" s="20">
        <v>0.92900000000000005</v>
      </c>
      <c r="C1390" s="19">
        <v>27898</v>
      </c>
      <c r="D1390" s="19">
        <v>4454.0953959999997</v>
      </c>
      <c r="E1390" s="23">
        <v>0.90631711000000004</v>
      </c>
      <c r="F1390" s="23">
        <v>0.442144219</v>
      </c>
      <c r="G1390" s="17">
        <v>0</v>
      </c>
      <c r="H1390" s="17">
        <v>1</v>
      </c>
      <c r="I1390" s="17">
        <v>0.91323153099999999</v>
      </c>
      <c r="J1390" s="17">
        <v>8.6400000000000005E-2</v>
      </c>
      <c r="K1390" s="17">
        <v>3.4499999999999998E-4</v>
      </c>
    </row>
    <row r="1391" spans="1:11" x14ac:dyDescent="0.45">
      <c r="A1391" s="10" t="s">
        <v>18</v>
      </c>
      <c r="B1391" s="20">
        <v>0.93</v>
      </c>
      <c r="C1391" s="19">
        <v>27931</v>
      </c>
      <c r="D1391" s="19">
        <v>4484.1738679999999</v>
      </c>
      <c r="E1391" s="23">
        <v>0.91667286299999995</v>
      </c>
      <c r="F1391" s="23">
        <v>0.44461040299999999</v>
      </c>
      <c r="G1391" s="17">
        <v>0</v>
      </c>
      <c r="H1391" s="17">
        <v>1</v>
      </c>
      <c r="I1391" s="17">
        <v>0.91392278699999996</v>
      </c>
      <c r="J1391" s="17">
        <v>8.5699999999999998E-2</v>
      </c>
      <c r="K1391" s="17">
        <v>3.4200000000000002E-4</v>
      </c>
    </row>
    <row r="1392" spans="1:11" x14ac:dyDescent="0.45">
      <c r="A1392" s="10" t="s">
        <v>18</v>
      </c>
      <c r="B1392" s="20">
        <v>0.93100000000000005</v>
      </c>
      <c r="C1392" s="19">
        <v>27965</v>
      </c>
      <c r="D1392" s="19">
        <v>4515.5837840000004</v>
      </c>
      <c r="E1392" s="23">
        <v>0.93197959200000002</v>
      </c>
      <c r="F1392" s="23">
        <v>0.44733188099999999</v>
      </c>
      <c r="G1392" s="17">
        <v>0</v>
      </c>
      <c r="H1392" s="17">
        <v>1</v>
      </c>
      <c r="I1392" s="17">
        <v>0.91446247999999997</v>
      </c>
      <c r="J1392" s="17">
        <v>8.5199999999999998E-2</v>
      </c>
      <c r="K1392" s="17">
        <v>3.4000000000000002E-4</v>
      </c>
    </row>
    <row r="1393" spans="1:11" x14ac:dyDescent="0.45">
      <c r="A1393" s="10" t="s">
        <v>18</v>
      </c>
      <c r="B1393" s="20">
        <v>0.93200000000000005</v>
      </c>
      <c r="C1393" s="19">
        <v>27995</v>
      </c>
      <c r="D1393" s="19">
        <v>4543.7191279999997</v>
      </c>
      <c r="E1393" s="23">
        <v>0.94201696000000001</v>
      </c>
      <c r="F1393" s="23">
        <v>0.45059122299999999</v>
      </c>
      <c r="G1393" s="17">
        <v>0</v>
      </c>
      <c r="H1393" s="17">
        <v>1</v>
      </c>
      <c r="I1393" s="17">
        <v>0.91492314699999999</v>
      </c>
      <c r="J1393" s="17">
        <v>8.4699999999999998E-2</v>
      </c>
      <c r="K1393" s="17">
        <v>3.3799999999999998E-4</v>
      </c>
    </row>
    <row r="1394" spans="1:11" x14ac:dyDescent="0.45">
      <c r="A1394" s="10" t="s">
        <v>18</v>
      </c>
      <c r="B1394" s="20">
        <v>0.93300000000000005</v>
      </c>
      <c r="C1394" s="19">
        <v>28025</v>
      </c>
      <c r="D1394" s="19">
        <v>4572.1946980000002</v>
      </c>
      <c r="E1394" s="23">
        <v>0.95309736099999998</v>
      </c>
      <c r="F1394" s="23">
        <v>0.453402211</v>
      </c>
      <c r="G1394" s="17">
        <v>0</v>
      </c>
      <c r="H1394" s="17">
        <v>1</v>
      </c>
      <c r="I1394" s="17">
        <v>0.91538016700000002</v>
      </c>
      <c r="J1394" s="17">
        <v>8.43E-2</v>
      </c>
      <c r="K1394" s="17">
        <v>3.3599999999999998E-4</v>
      </c>
    </row>
    <row r="1395" spans="1:11" x14ac:dyDescent="0.45">
      <c r="A1395" s="10" t="s">
        <v>18</v>
      </c>
      <c r="B1395" s="20">
        <v>0.93400000000000005</v>
      </c>
      <c r="C1395" s="19">
        <v>28052</v>
      </c>
      <c r="D1395" s="19">
        <v>4598.034455</v>
      </c>
      <c r="E1395" s="23">
        <v>0.96013066300000005</v>
      </c>
      <c r="F1395" s="23">
        <v>0.45611906899999999</v>
      </c>
      <c r="G1395" s="17">
        <v>0</v>
      </c>
      <c r="H1395" s="17">
        <v>1</v>
      </c>
      <c r="I1395" s="17">
        <v>0.91588453999999997</v>
      </c>
      <c r="J1395" s="17">
        <v>8.3799999999999999E-2</v>
      </c>
      <c r="K1395" s="17">
        <v>3.3399999999999999E-4</v>
      </c>
    </row>
    <row r="1396" spans="1:11" x14ac:dyDescent="0.45">
      <c r="A1396" s="10" t="s">
        <v>18</v>
      </c>
      <c r="B1396" s="20">
        <v>0.93500000000000005</v>
      </c>
      <c r="C1396" s="19">
        <v>28085</v>
      </c>
      <c r="D1396" s="19">
        <v>4629.9703650000001</v>
      </c>
      <c r="E1396" s="23">
        <v>0.97328743699999998</v>
      </c>
      <c r="F1396" s="23">
        <v>0.45884744700000002</v>
      </c>
      <c r="G1396" s="17">
        <v>0</v>
      </c>
      <c r="H1396" s="17">
        <v>1</v>
      </c>
      <c r="I1396" s="17">
        <v>0.91643011900000004</v>
      </c>
      <c r="J1396" s="17">
        <v>8.3199999999999996E-2</v>
      </c>
      <c r="K1396" s="17">
        <v>3.3199999999999999E-4</v>
      </c>
    </row>
    <row r="1397" spans="1:11" x14ac:dyDescent="0.45">
      <c r="A1397" s="10" t="s">
        <v>18</v>
      </c>
      <c r="B1397" s="20">
        <v>0.93600000000000005</v>
      </c>
      <c r="C1397" s="19">
        <v>28114</v>
      </c>
      <c r="D1397" s="19">
        <v>4658.4936760000001</v>
      </c>
      <c r="E1397" s="23">
        <v>0.99256391099999997</v>
      </c>
      <c r="F1397" s="23">
        <v>0.46211049599999998</v>
      </c>
      <c r="G1397" s="17">
        <v>0</v>
      </c>
      <c r="H1397" s="17">
        <v>1</v>
      </c>
      <c r="I1397" s="17">
        <v>0.91664183099999996</v>
      </c>
      <c r="J1397" s="17">
        <v>8.3000000000000004E-2</v>
      </c>
      <c r="K1397" s="17">
        <v>3.4600000000000001E-4</v>
      </c>
    </row>
    <row r="1398" spans="1:11" x14ac:dyDescent="0.45">
      <c r="A1398" s="10" t="s">
        <v>18</v>
      </c>
      <c r="B1398" s="20">
        <v>0.93700000000000006</v>
      </c>
      <c r="C1398" s="19">
        <v>28142</v>
      </c>
      <c r="D1398" s="19">
        <v>4686.4279859999997</v>
      </c>
      <c r="E1398" s="23">
        <v>1.003657104</v>
      </c>
      <c r="F1398" s="23">
        <v>0.46483470500000001</v>
      </c>
      <c r="G1398" s="17">
        <v>0</v>
      </c>
      <c r="H1398" s="17">
        <v>1</v>
      </c>
      <c r="I1398" s="17">
        <v>0.91690249099999999</v>
      </c>
      <c r="J1398" s="17">
        <v>8.2699999999999996E-2</v>
      </c>
      <c r="K1398" s="17">
        <v>3.6200000000000002E-4</v>
      </c>
    </row>
    <row r="1399" spans="1:11" x14ac:dyDescent="0.45">
      <c r="A1399" s="10" t="s">
        <v>18</v>
      </c>
      <c r="B1399" s="20">
        <v>0.93799999999999994</v>
      </c>
      <c r="C1399" s="19">
        <v>28174</v>
      </c>
      <c r="D1399" s="19">
        <v>4718.8736049999998</v>
      </c>
      <c r="E1399" s="23">
        <v>1.020484704</v>
      </c>
      <c r="F1399" s="23">
        <v>0.467906659</v>
      </c>
      <c r="G1399" s="17">
        <v>0</v>
      </c>
      <c r="H1399" s="17">
        <v>1</v>
      </c>
      <c r="I1399" s="17">
        <v>0.91701297999999998</v>
      </c>
      <c r="J1399" s="17">
        <v>8.2600000000000007E-2</v>
      </c>
      <c r="K1399" s="17">
        <v>3.6099999999999999E-4</v>
      </c>
    </row>
    <row r="1400" spans="1:11" x14ac:dyDescent="0.45">
      <c r="A1400" s="10" t="s">
        <v>18</v>
      </c>
      <c r="B1400" s="20">
        <v>0.93899999999999995</v>
      </c>
      <c r="C1400" s="19">
        <v>28197</v>
      </c>
      <c r="D1400" s="19">
        <v>4742.4178179999999</v>
      </c>
      <c r="E1400" s="23">
        <v>1.0288736489999999</v>
      </c>
      <c r="F1400" s="23">
        <v>0.47114110199999998</v>
      </c>
      <c r="G1400" s="17">
        <v>0</v>
      </c>
      <c r="H1400" s="17">
        <v>1</v>
      </c>
      <c r="I1400" s="17">
        <v>0.91735365199999996</v>
      </c>
      <c r="J1400" s="17">
        <v>8.2299999999999998E-2</v>
      </c>
      <c r="K1400" s="17">
        <v>3.59E-4</v>
      </c>
    </row>
    <row r="1401" spans="1:11" x14ac:dyDescent="0.45">
      <c r="A1401" s="10" t="s">
        <v>18</v>
      </c>
      <c r="B1401" s="20">
        <v>0.94</v>
      </c>
      <c r="C1401" s="19">
        <v>28235</v>
      </c>
      <c r="D1401" s="19">
        <v>4781.7582089999996</v>
      </c>
      <c r="E1401" s="23">
        <v>1.0419400889999999</v>
      </c>
      <c r="F1401" s="23">
        <v>0.47360143199999999</v>
      </c>
      <c r="G1401" s="17">
        <v>0</v>
      </c>
      <c r="H1401" s="17">
        <v>1</v>
      </c>
      <c r="I1401" s="17">
        <v>0.91791760099999997</v>
      </c>
      <c r="J1401" s="17">
        <v>8.1699999999999995E-2</v>
      </c>
      <c r="K1401" s="17">
        <v>3.57E-4</v>
      </c>
    </row>
    <row r="1402" spans="1:11" x14ac:dyDescent="0.45">
      <c r="A1402" s="10" t="s">
        <v>18</v>
      </c>
      <c r="B1402" s="20">
        <v>0.94099999999999995</v>
      </c>
      <c r="C1402" s="19">
        <v>28265</v>
      </c>
      <c r="D1402" s="19">
        <v>4813.1760100000001</v>
      </c>
      <c r="E1402" s="23">
        <v>1.0542318580000001</v>
      </c>
      <c r="F1402" s="23">
        <v>0.47738517200000002</v>
      </c>
      <c r="G1402" s="17">
        <v>0</v>
      </c>
      <c r="H1402" s="17">
        <v>1</v>
      </c>
      <c r="I1402" s="17">
        <v>0.91820420899999999</v>
      </c>
      <c r="J1402" s="17">
        <v>8.14E-2</v>
      </c>
      <c r="K1402" s="17">
        <v>3.5500000000000001E-4</v>
      </c>
    </row>
    <row r="1403" spans="1:11" x14ac:dyDescent="0.45">
      <c r="A1403" s="10" t="s">
        <v>18</v>
      </c>
      <c r="B1403" s="20">
        <v>0.94199999999999995</v>
      </c>
      <c r="C1403" s="19">
        <v>28295</v>
      </c>
      <c r="D1403" s="19">
        <v>4845.1176029999997</v>
      </c>
      <c r="E1403" s="23">
        <v>1.0716731269999999</v>
      </c>
      <c r="F1403" s="23">
        <v>0.48064205599999998</v>
      </c>
      <c r="G1403" s="17">
        <v>0</v>
      </c>
      <c r="H1403" s="17">
        <v>1</v>
      </c>
      <c r="I1403" s="17">
        <v>0.91878174899999998</v>
      </c>
      <c r="J1403" s="17">
        <v>8.09E-2</v>
      </c>
      <c r="K1403" s="17">
        <v>3.5300000000000002E-4</v>
      </c>
    </row>
    <row r="1404" spans="1:11" x14ac:dyDescent="0.45">
      <c r="A1404" s="10" t="s">
        <v>18</v>
      </c>
      <c r="B1404" s="20">
        <v>0.94299999999999995</v>
      </c>
      <c r="C1404" s="19">
        <v>28325</v>
      </c>
      <c r="D1404" s="19">
        <v>4877.4225660000002</v>
      </c>
      <c r="E1404" s="23">
        <v>1.0850900020000001</v>
      </c>
      <c r="F1404" s="23">
        <v>0.48399888699999999</v>
      </c>
      <c r="G1404" s="17">
        <v>0</v>
      </c>
      <c r="H1404" s="17">
        <v>1</v>
      </c>
      <c r="I1404" s="17">
        <v>0.91937779900000005</v>
      </c>
      <c r="J1404" s="17">
        <v>8.0299999999999996E-2</v>
      </c>
      <c r="K1404" s="17">
        <v>3.5E-4</v>
      </c>
    </row>
    <row r="1405" spans="1:11" x14ac:dyDescent="0.45">
      <c r="A1405" s="10" t="s">
        <v>18</v>
      </c>
      <c r="B1405" s="20">
        <v>0.94399999999999995</v>
      </c>
      <c r="C1405" s="19">
        <v>28349</v>
      </c>
      <c r="D1405" s="19">
        <v>4903.7076420000003</v>
      </c>
      <c r="E1405" s="23">
        <v>1.103697572</v>
      </c>
      <c r="F1405" s="23">
        <v>0.487289419</v>
      </c>
      <c r="G1405" s="17">
        <v>0</v>
      </c>
      <c r="H1405" s="17">
        <v>1</v>
      </c>
      <c r="I1405" s="17">
        <v>0.91960401300000005</v>
      </c>
      <c r="J1405" s="17">
        <v>0.08</v>
      </c>
      <c r="K1405" s="17">
        <v>3.4900000000000003E-4</v>
      </c>
    </row>
    <row r="1406" spans="1:11" x14ac:dyDescent="0.45">
      <c r="A1406" s="10" t="s">
        <v>18</v>
      </c>
      <c r="B1406" s="20">
        <v>0.94499999999999995</v>
      </c>
      <c r="C1406" s="19">
        <v>28369</v>
      </c>
      <c r="D1406" s="19">
        <v>4925.912636</v>
      </c>
      <c r="E1406" s="23">
        <v>1.1161438800000001</v>
      </c>
      <c r="F1406" s="23">
        <v>0.48991953399999999</v>
      </c>
      <c r="G1406" s="17">
        <v>0</v>
      </c>
      <c r="H1406" s="17">
        <v>1</v>
      </c>
      <c r="I1406" s="17">
        <v>0.91981533599999998</v>
      </c>
      <c r="J1406" s="17">
        <v>7.9799999999999996E-2</v>
      </c>
      <c r="K1406" s="17">
        <v>3.48E-4</v>
      </c>
    </row>
    <row r="1407" spans="1:11" x14ac:dyDescent="0.45">
      <c r="A1407" s="10" t="s">
        <v>18</v>
      </c>
      <c r="B1407" s="20">
        <v>0.94599999999999995</v>
      </c>
      <c r="C1407" s="19">
        <v>28415</v>
      </c>
      <c r="D1407" s="19">
        <v>4977.6919820000003</v>
      </c>
      <c r="E1407" s="23">
        <v>1.145746183</v>
      </c>
      <c r="F1407" s="23">
        <v>0.492755157</v>
      </c>
      <c r="G1407" s="17">
        <v>0</v>
      </c>
      <c r="H1407" s="17">
        <v>1</v>
      </c>
      <c r="I1407" s="17">
        <v>0.92033286599999997</v>
      </c>
      <c r="J1407" s="17">
        <v>7.9299999999999995E-2</v>
      </c>
      <c r="K1407" s="17">
        <v>3.5E-4</v>
      </c>
    </row>
    <row r="1408" spans="1:11" x14ac:dyDescent="0.45">
      <c r="A1408" s="10" t="s">
        <v>18</v>
      </c>
      <c r="B1408" s="20">
        <v>0.94699999999999995</v>
      </c>
      <c r="C1408" s="19">
        <v>28443</v>
      </c>
      <c r="D1408" s="19">
        <v>5010.0215360000002</v>
      </c>
      <c r="E1408" s="23">
        <v>1.164079973</v>
      </c>
      <c r="F1408" s="23">
        <v>0.49687732000000001</v>
      </c>
      <c r="G1408" s="17">
        <v>0</v>
      </c>
      <c r="H1408" s="17">
        <v>1</v>
      </c>
      <c r="I1408" s="17">
        <v>0.920691759</v>
      </c>
      <c r="J1408" s="17">
        <v>7.9000000000000001E-2</v>
      </c>
      <c r="K1408" s="17">
        <v>3.48E-4</v>
      </c>
    </row>
    <row r="1409" spans="1:11" x14ac:dyDescent="0.45">
      <c r="A1409" s="10" t="s">
        <v>18</v>
      </c>
      <c r="B1409" s="20">
        <v>0.94799999999999995</v>
      </c>
      <c r="C1409" s="19">
        <v>28474</v>
      </c>
      <c r="D1409" s="19">
        <v>5046.4530009999999</v>
      </c>
      <c r="E1409" s="23">
        <v>1.1840629039999999</v>
      </c>
      <c r="F1409" s="23">
        <v>0.50082632999999999</v>
      </c>
      <c r="G1409" s="17">
        <v>0</v>
      </c>
      <c r="H1409" s="17">
        <v>1</v>
      </c>
      <c r="I1409" s="17">
        <v>0.92109389699999999</v>
      </c>
      <c r="J1409" s="17">
        <v>7.8600000000000003E-2</v>
      </c>
      <c r="K1409" s="17">
        <v>3.4600000000000001E-4</v>
      </c>
    </row>
    <row r="1410" spans="1:11" x14ac:dyDescent="0.45">
      <c r="A1410" s="10" t="s">
        <v>18</v>
      </c>
      <c r="B1410" s="20">
        <v>0.94899999999999995</v>
      </c>
      <c r="C1410" s="19">
        <v>28501</v>
      </c>
      <c r="D1410" s="19">
        <v>5078.6266869999999</v>
      </c>
      <c r="E1410" s="23">
        <v>1.2010206409999999</v>
      </c>
      <c r="F1410" s="23">
        <v>0.50480502400000005</v>
      </c>
      <c r="G1410" s="17">
        <v>0</v>
      </c>
      <c r="H1410" s="17">
        <v>1</v>
      </c>
      <c r="I1410" s="17">
        <v>0.92144853400000004</v>
      </c>
      <c r="J1410" s="17">
        <v>7.8200000000000006E-2</v>
      </c>
      <c r="K1410" s="17">
        <v>3.4499999999999998E-4</v>
      </c>
    </row>
    <row r="1411" spans="1:11" x14ac:dyDescent="0.45">
      <c r="A1411" s="10" t="s">
        <v>18</v>
      </c>
      <c r="B1411" s="20">
        <v>0.95</v>
      </c>
      <c r="C1411" s="19">
        <v>28534</v>
      </c>
      <c r="D1411" s="19">
        <v>5118.6692499999999</v>
      </c>
      <c r="E1411" s="23">
        <v>1.219290668</v>
      </c>
      <c r="F1411" s="23">
        <v>0.50819622200000003</v>
      </c>
      <c r="G1411" s="17">
        <v>0</v>
      </c>
      <c r="H1411" s="17">
        <v>1</v>
      </c>
      <c r="I1411" s="17">
        <v>0.92192127499999998</v>
      </c>
      <c r="J1411" s="17">
        <v>7.7700000000000005E-2</v>
      </c>
      <c r="K1411" s="17">
        <v>3.4200000000000002E-4</v>
      </c>
    </row>
    <row r="1412" spans="1:11" x14ac:dyDescent="0.45">
      <c r="A1412" s="10" t="s">
        <v>18</v>
      </c>
      <c r="B1412" s="20">
        <v>0.95099999999999996</v>
      </c>
      <c r="C1412" s="19">
        <v>28565</v>
      </c>
      <c r="D1412" s="19">
        <v>5156.6881160000003</v>
      </c>
      <c r="E1412" s="23">
        <v>1.2336334250000001</v>
      </c>
      <c r="F1412" s="23">
        <v>0.51163829800000005</v>
      </c>
      <c r="G1412" s="17">
        <v>0</v>
      </c>
      <c r="H1412" s="17">
        <v>1</v>
      </c>
      <c r="I1412" s="17">
        <v>0.92243360799999996</v>
      </c>
      <c r="J1412" s="17">
        <v>7.7200000000000005E-2</v>
      </c>
      <c r="K1412" s="17">
        <v>3.4000000000000002E-4</v>
      </c>
    </row>
    <row r="1413" spans="1:11" x14ac:dyDescent="0.45">
      <c r="A1413" s="10" t="s">
        <v>18</v>
      </c>
      <c r="B1413" s="20">
        <v>0.95199999999999996</v>
      </c>
      <c r="C1413" s="19">
        <v>28595</v>
      </c>
      <c r="D1413" s="19">
        <v>5194.055402</v>
      </c>
      <c r="E1413" s="23">
        <v>1.2500558989999999</v>
      </c>
      <c r="F1413" s="23">
        <v>0.51472266300000002</v>
      </c>
      <c r="G1413" s="17">
        <v>0</v>
      </c>
      <c r="H1413" s="17">
        <v>1</v>
      </c>
      <c r="I1413" s="17">
        <v>0.92277481900000002</v>
      </c>
      <c r="J1413" s="17">
        <v>7.6886471999999997E-2</v>
      </c>
      <c r="K1413" s="17">
        <v>3.39E-4</v>
      </c>
    </row>
    <row r="1414" spans="1:11" x14ac:dyDescent="0.45">
      <c r="A1414" s="10" t="s">
        <v>18</v>
      </c>
      <c r="B1414" s="20">
        <v>0.95299999999999996</v>
      </c>
      <c r="C1414" s="19">
        <v>28624</v>
      </c>
      <c r="D1414" s="19">
        <v>5230.7789480000001</v>
      </c>
      <c r="E1414" s="23">
        <v>1.2756550449999999</v>
      </c>
      <c r="F1414" s="23">
        <v>0.52017794699999997</v>
      </c>
      <c r="G1414" s="17">
        <v>0</v>
      </c>
      <c r="H1414" s="17">
        <v>1</v>
      </c>
      <c r="I1414" s="17">
        <v>0.92321681300000003</v>
      </c>
      <c r="J1414" s="17">
        <v>7.6399999999999996E-2</v>
      </c>
      <c r="K1414" s="17">
        <v>3.3700000000000001E-4</v>
      </c>
    </row>
    <row r="1415" spans="1:11" x14ac:dyDescent="0.45">
      <c r="A1415" s="10" t="s">
        <v>18</v>
      </c>
      <c r="B1415" s="20">
        <v>0.95399999999999996</v>
      </c>
      <c r="C1415" s="19">
        <v>28654</v>
      </c>
      <c r="D1415" s="19">
        <v>5269.4668369999999</v>
      </c>
      <c r="E1415" s="23">
        <v>1.3020706879999999</v>
      </c>
      <c r="F1415" s="23">
        <v>0.52421990100000004</v>
      </c>
      <c r="G1415" s="17">
        <v>0</v>
      </c>
      <c r="H1415" s="17">
        <v>1</v>
      </c>
      <c r="I1415" s="17">
        <v>0.92353672200000003</v>
      </c>
      <c r="J1415" s="17">
        <v>7.6100000000000001E-2</v>
      </c>
      <c r="K1415" s="17">
        <v>3.3500000000000001E-4</v>
      </c>
    </row>
    <row r="1416" spans="1:11" x14ac:dyDescent="0.45">
      <c r="A1416" s="10" t="s">
        <v>18</v>
      </c>
      <c r="B1416" s="20">
        <v>0.95499999999999996</v>
      </c>
      <c r="C1416" s="19">
        <v>28684</v>
      </c>
      <c r="D1416" s="19">
        <v>5309.1954679999999</v>
      </c>
      <c r="E1416" s="23">
        <v>1.3406496969999999</v>
      </c>
      <c r="F1416" s="23">
        <v>0.52825539200000005</v>
      </c>
      <c r="G1416" s="17">
        <v>0</v>
      </c>
      <c r="H1416" s="17">
        <v>1</v>
      </c>
      <c r="I1416" s="17">
        <v>0.92385117299999997</v>
      </c>
      <c r="J1416" s="17">
        <v>7.5800000000000006E-2</v>
      </c>
      <c r="K1416" s="17">
        <v>3.3399999999999999E-4</v>
      </c>
    </row>
    <row r="1417" spans="1:11" x14ac:dyDescent="0.45">
      <c r="A1417" s="10" t="s">
        <v>18</v>
      </c>
      <c r="B1417" s="20">
        <v>0.95599999999999996</v>
      </c>
      <c r="C1417" s="19">
        <v>28714</v>
      </c>
      <c r="D1417" s="19">
        <v>5349.5814449999998</v>
      </c>
      <c r="E1417" s="23">
        <v>1.357500956</v>
      </c>
      <c r="F1417" s="23">
        <v>0.53254367800000002</v>
      </c>
      <c r="G1417" s="17">
        <v>0</v>
      </c>
      <c r="H1417" s="17">
        <v>1</v>
      </c>
      <c r="I1417" s="17">
        <v>0.92436811299999999</v>
      </c>
      <c r="J1417" s="17">
        <v>7.5300000000000006E-2</v>
      </c>
      <c r="K1417" s="17">
        <v>3.3100000000000002E-4</v>
      </c>
    </row>
    <row r="1418" spans="1:11" x14ac:dyDescent="0.45">
      <c r="A1418" s="10" t="s">
        <v>18</v>
      </c>
      <c r="B1418" s="20">
        <v>0.95699999999999996</v>
      </c>
      <c r="C1418" s="19">
        <v>28742</v>
      </c>
      <c r="D1418" s="19">
        <v>5388.1313680000003</v>
      </c>
      <c r="E1418" s="23">
        <v>1.398951745</v>
      </c>
      <c r="F1418" s="23">
        <v>0.53670887499999997</v>
      </c>
      <c r="G1418" s="17">
        <v>0</v>
      </c>
      <c r="H1418" s="17">
        <v>1</v>
      </c>
      <c r="I1418" s="17">
        <v>0.92465331500000003</v>
      </c>
      <c r="J1418" s="17">
        <v>7.4999999999999997E-2</v>
      </c>
      <c r="K1418" s="17">
        <v>3.3E-4</v>
      </c>
    </row>
    <row r="1419" spans="1:11" x14ac:dyDescent="0.45">
      <c r="A1419" s="10" t="s">
        <v>18</v>
      </c>
      <c r="B1419" s="20">
        <v>0.95799999999999996</v>
      </c>
      <c r="C1419" s="19">
        <v>28775</v>
      </c>
      <c r="D1419" s="19">
        <v>5434.6940070000001</v>
      </c>
      <c r="E1419" s="23">
        <v>1.428379101</v>
      </c>
      <c r="F1419" s="23">
        <v>0.54092105499999998</v>
      </c>
      <c r="G1419" s="17">
        <v>0</v>
      </c>
      <c r="H1419" s="17">
        <v>1</v>
      </c>
      <c r="I1419" s="17">
        <v>0.92505906199999999</v>
      </c>
      <c r="J1419" s="17">
        <v>7.46E-2</v>
      </c>
      <c r="K1419" s="17">
        <v>3.28E-4</v>
      </c>
    </row>
    <row r="1420" spans="1:11" x14ac:dyDescent="0.45">
      <c r="A1420" s="10" t="s">
        <v>18</v>
      </c>
      <c r="B1420" s="20">
        <v>0.95899999999999996</v>
      </c>
      <c r="C1420" s="19">
        <v>28804</v>
      </c>
      <c r="D1420" s="19">
        <v>5476.340741</v>
      </c>
      <c r="E1420" s="23">
        <v>1.439219646</v>
      </c>
      <c r="F1420" s="23">
        <v>0.54489837100000005</v>
      </c>
      <c r="G1420" s="17">
        <v>0</v>
      </c>
      <c r="H1420" s="17">
        <v>1</v>
      </c>
      <c r="I1420" s="17">
        <v>0.92550918599999998</v>
      </c>
      <c r="J1420" s="17">
        <v>7.4200000000000002E-2</v>
      </c>
      <c r="K1420" s="17">
        <v>3.2600000000000001E-4</v>
      </c>
    </row>
    <row r="1421" spans="1:11" x14ac:dyDescent="0.45">
      <c r="A1421" s="10" t="s">
        <v>18</v>
      </c>
      <c r="B1421" s="20">
        <v>0.96</v>
      </c>
      <c r="C1421" s="19">
        <v>28834</v>
      </c>
      <c r="D1421" s="19">
        <v>5520.0745450000004</v>
      </c>
      <c r="E1421" s="23">
        <v>1.463513947</v>
      </c>
      <c r="F1421" s="23">
        <v>0.54998487399999996</v>
      </c>
      <c r="G1421" s="17">
        <v>0</v>
      </c>
      <c r="H1421" s="17">
        <v>1</v>
      </c>
      <c r="I1421" s="17">
        <v>0.92589342600000002</v>
      </c>
      <c r="J1421" s="17">
        <v>7.3800000000000004E-2</v>
      </c>
      <c r="K1421" s="17">
        <v>3.2400000000000001E-4</v>
      </c>
    </row>
    <row r="1422" spans="1:11" x14ac:dyDescent="0.45">
      <c r="A1422" s="10" t="s">
        <v>18</v>
      </c>
      <c r="B1422" s="20">
        <v>0.96099999999999997</v>
      </c>
      <c r="C1422" s="19">
        <v>28863</v>
      </c>
      <c r="D1422" s="19">
        <v>5563.2645510000002</v>
      </c>
      <c r="E1422" s="23">
        <v>1.5002384390000001</v>
      </c>
      <c r="F1422" s="23">
        <v>0.55515966100000003</v>
      </c>
      <c r="G1422" s="17">
        <v>0</v>
      </c>
      <c r="H1422" s="17">
        <v>1</v>
      </c>
      <c r="I1422" s="17">
        <v>0.92639532700000005</v>
      </c>
      <c r="J1422" s="17">
        <v>7.3300000000000004E-2</v>
      </c>
      <c r="K1422" s="17">
        <v>3.2200000000000002E-4</v>
      </c>
    </row>
    <row r="1423" spans="1:11" x14ac:dyDescent="0.45">
      <c r="A1423" s="10" t="s">
        <v>18</v>
      </c>
      <c r="B1423" s="20">
        <v>0.96199999999999997</v>
      </c>
      <c r="C1423" s="19">
        <v>28895</v>
      </c>
      <c r="D1423" s="19">
        <v>5611.8208180000001</v>
      </c>
      <c r="E1423" s="23">
        <v>1.53127485</v>
      </c>
      <c r="F1423" s="23">
        <v>0.55981342300000003</v>
      </c>
      <c r="G1423" s="17">
        <v>0</v>
      </c>
      <c r="H1423" s="17">
        <v>1</v>
      </c>
      <c r="I1423" s="17">
        <v>0.92670405099999997</v>
      </c>
      <c r="J1423" s="17">
        <v>7.2999999999999995E-2</v>
      </c>
      <c r="K1423" s="17">
        <v>3.21E-4</v>
      </c>
    </row>
    <row r="1424" spans="1:11" x14ac:dyDescent="0.45">
      <c r="A1424" s="10" t="s">
        <v>18</v>
      </c>
      <c r="B1424" s="20">
        <v>0.96299999999999997</v>
      </c>
      <c r="C1424" s="19">
        <v>28925</v>
      </c>
      <c r="D1424" s="19">
        <v>5658.0748830000002</v>
      </c>
      <c r="E1424" s="23">
        <v>1.5534963980000001</v>
      </c>
      <c r="F1424" s="23">
        <v>0.56509521900000004</v>
      </c>
      <c r="G1424" s="17">
        <v>0</v>
      </c>
      <c r="H1424" s="17">
        <v>1</v>
      </c>
      <c r="I1424" s="17">
        <v>0.92703457300000003</v>
      </c>
      <c r="J1424" s="17">
        <v>7.2599999999999998E-2</v>
      </c>
      <c r="K1424" s="17">
        <v>3.19E-4</v>
      </c>
    </row>
    <row r="1425" spans="1:11" x14ac:dyDescent="0.45">
      <c r="A1425" s="10" t="s">
        <v>18</v>
      </c>
      <c r="B1425" s="20">
        <v>0.96399999999999997</v>
      </c>
      <c r="C1425" s="19">
        <v>28954</v>
      </c>
      <c r="D1425" s="19">
        <v>5703.4678400000003</v>
      </c>
      <c r="E1425" s="23">
        <v>1.57948171</v>
      </c>
      <c r="F1425" s="23">
        <v>0.56922279499999995</v>
      </c>
      <c r="G1425" s="17">
        <v>0</v>
      </c>
      <c r="H1425" s="17">
        <v>1</v>
      </c>
      <c r="I1425" s="17">
        <v>0.92737113199999999</v>
      </c>
      <c r="J1425" s="17">
        <v>7.2300000000000003E-2</v>
      </c>
      <c r="K1425" s="17">
        <v>3.1700000000000001E-4</v>
      </c>
    </row>
    <row r="1426" spans="1:11" x14ac:dyDescent="0.45">
      <c r="A1426" s="10" t="s">
        <v>18</v>
      </c>
      <c r="B1426" s="20">
        <v>0.96499999999999997</v>
      </c>
      <c r="C1426" s="19">
        <v>28984</v>
      </c>
      <c r="D1426" s="19">
        <v>5751.2008029999997</v>
      </c>
      <c r="E1426" s="23">
        <v>1.604759973</v>
      </c>
      <c r="F1426" s="23">
        <v>0.57476370200000004</v>
      </c>
      <c r="G1426" s="17">
        <v>0</v>
      </c>
      <c r="H1426" s="17">
        <v>1</v>
      </c>
      <c r="I1426" s="17">
        <v>0.92792281399999998</v>
      </c>
      <c r="J1426" s="17">
        <v>7.1800000000000003E-2</v>
      </c>
      <c r="K1426" s="17">
        <v>3.1500000000000001E-4</v>
      </c>
    </row>
    <row r="1427" spans="1:11" x14ac:dyDescent="0.45">
      <c r="A1427" s="10" t="s">
        <v>18</v>
      </c>
      <c r="B1427" s="20">
        <v>0.96599999999999997</v>
      </c>
      <c r="C1427" s="19">
        <v>28997</v>
      </c>
      <c r="D1427" s="19">
        <v>5772.2158769999996</v>
      </c>
      <c r="E1427" s="23">
        <v>1.628578853</v>
      </c>
      <c r="F1427" s="23">
        <v>0.57982186700000005</v>
      </c>
      <c r="G1427" s="17">
        <v>0</v>
      </c>
      <c r="H1427" s="17">
        <v>1</v>
      </c>
      <c r="I1427" s="17">
        <v>0.92807748099999998</v>
      </c>
      <c r="J1427" s="17">
        <v>7.1599999999999997E-2</v>
      </c>
      <c r="K1427" s="17">
        <v>3.1399999999999999E-4</v>
      </c>
    </row>
    <row r="1428" spans="1:11" x14ac:dyDescent="0.45">
      <c r="A1428" s="10" t="s">
        <v>18</v>
      </c>
      <c r="B1428" s="20">
        <v>0.96699999999999997</v>
      </c>
      <c r="C1428" s="19">
        <v>29045</v>
      </c>
      <c r="D1428" s="19">
        <v>5850.8227189999998</v>
      </c>
      <c r="E1428" s="23">
        <v>1.6542056000000001</v>
      </c>
      <c r="F1428" s="23">
        <v>0.58296537299999995</v>
      </c>
      <c r="G1428" s="17">
        <v>0</v>
      </c>
      <c r="H1428" s="17">
        <v>1</v>
      </c>
      <c r="I1428" s="17">
        <v>0.92900444900000001</v>
      </c>
      <c r="J1428" s="17">
        <v>7.0699999999999999E-2</v>
      </c>
      <c r="K1428" s="17">
        <v>3.1E-4</v>
      </c>
    </row>
    <row r="1429" spans="1:11" x14ac:dyDescent="0.45">
      <c r="A1429" s="10" t="s">
        <v>18</v>
      </c>
      <c r="B1429" s="20">
        <v>0.96799999999999997</v>
      </c>
      <c r="C1429" s="19">
        <v>29063</v>
      </c>
      <c r="D1429" s="19">
        <v>5880.8400780000002</v>
      </c>
      <c r="E1429" s="23">
        <v>1.675227679</v>
      </c>
      <c r="F1429" s="23">
        <v>0.59131804799999999</v>
      </c>
      <c r="G1429" s="17">
        <v>0</v>
      </c>
      <c r="H1429" s="17">
        <v>1</v>
      </c>
      <c r="I1429" s="17">
        <v>0.92922744999999995</v>
      </c>
      <c r="J1429" s="17">
        <v>7.0499999999999993E-2</v>
      </c>
      <c r="K1429" s="17">
        <v>3.0899999999999998E-4</v>
      </c>
    </row>
    <row r="1430" spans="1:11" x14ac:dyDescent="0.45">
      <c r="A1430" s="10" t="s">
        <v>18</v>
      </c>
      <c r="B1430" s="20">
        <v>0.96899999999999997</v>
      </c>
      <c r="C1430" s="19">
        <v>29105</v>
      </c>
      <c r="D1430" s="19">
        <v>5952.0537420000001</v>
      </c>
      <c r="E1430" s="23">
        <v>1.7167885510000001</v>
      </c>
      <c r="F1430" s="23">
        <v>0.59492980200000001</v>
      </c>
      <c r="G1430" s="17">
        <v>0</v>
      </c>
      <c r="H1430" s="17">
        <v>1</v>
      </c>
      <c r="I1430" s="17">
        <v>0.92971100100000004</v>
      </c>
      <c r="J1430" s="17">
        <v>7.0000000000000007E-2</v>
      </c>
      <c r="K1430" s="17">
        <v>3.0699999999999998E-4</v>
      </c>
    </row>
    <row r="1431" spans="1:11" x14ac:dyDescent="0.45">
      <c r="A1431" s="10" t="s">
        <v>18</v>
      </c>
      <c r="B1431" s="20">
        <v>0.97</v>
      </c>
      <c r="C1431" s="19">
        <v>29134</v>
      </c>
      <c r="D1431" s="19">
        <v>6002.5285270000004</v>
      </c>
      <c r="E1431" s="23">
        <v>1.7591335459999999</v>
      </c>
      <c r="F1431" s="23">
        <v>0.60222576500000002</v>
      </c>
      <c r="G1431" s="17">
        <v>0</v>
      </c>
      <c r="H1431" s="17">
        <v>1</v>
      </c>
      <c r="I1431" s="17">
        <v>0.93012839800000002</v>
      </c>
      <c r="J1431" s="17">
        <v>6.9599999999999995E-2</v>
      </c>
      <c r="K1431" s="17">
        <v>3.0499999999999999E-4</v>
      </c>
    </row>
    <row r="1432" spans="1:11" x14ac:dyDescent="0.45">
      <c r="A1432" s="10" t="s">
        <v>18</v>
      </c>
      <c r="B1432" s="20">
        <v>0.97099999999999997</v>
      </c>
      <c r="C1432" s="19">
        <v>29155</v>
      </c>
      <c r="D1432" s="19">
        <v>6040.055703</v>
      </c>
      <c r="E1432" s="23">
        <v>1.8037647459999999</v>
      </c>
      <c r="F1432" s="23">
        <v>0.607767104</v>
      </c>
      <c r="G1432" s="17">
        <v>0</v>
      </c>
      <c r="H1432" s="17">
        <v>1</v>
      </c>
      <c r="I1432" s="17">
        <v>0.93034275600000005</v>
      </c>
      <c r="J1432" s="17">
        <v>6.9400000000000003E-2</v>
      </c>
      <c r="K1432" s="17">
        <v>3.0400000000000002E-4</v>
      </c>
    </row>
    <row r="1433" spans="1:11" x14ac:dyDescent="0.45">
      <c r="A1433" s="10" t="s">
        <v>18</v>
      </c>
      <c r="B1433" s="20">
        <v>0.97199999999999998</v>
      </c>
      <c r="C1433" s="19">
        <v>29192</v>
      </c>
      <c r="D1433" s="19">
        <v>6107.3211149999997</v>
      </c>
      <c r="E1433" s="23">
        <v>1.8364569500000001</v>
      </c>
      <c r="F1433" s="23">
        <v>0.61253901799999999</v>
      </c>
      <c r="G1433" s="17">
        <v>0</v>
      </c>
      <c r="H1433" s="17">
        <v>1</v>
      </c>
      <c r="I1433" s="17">
        <v>0.93091228999999998</v>
      </c>
      <c r="J1433" s="17">
        <v>6.88E-2</v>
      </c>
      <c r="K1433" s="17">
        <v>3.01E-4</v>
      </c>
    </row>
    <row r="1434" spans="1:11" x14ac:dyDescent="0.45">
      <c r="A1434" s="10" t="s">
        <v>18</v>
      </c>
      <c r="B1434" s="20">
        <v>0.97299999999999998</v>
      </c>
      <c r="C1434" s="19">
        <v>29225</v>
      </c>
      <c r="D1434" s="19">
        <v>6168.4600870000004</v>
      </c>
      <c r="E1434" s="23">
        <v>1.869756838</v>
      </c>
      <c r="F1434" s="23">
        <v>0.61978841699999998</v>
      </c>
      <c r="G1434" s="17">
        <v>0</v>
      </c>
      <c r="H1434" s="17">
        <v>1</v>
      </c>
      <c r="I1434" s="17">
        <v>0.93135507200000001</v>
      </c>
      <c r="J1434" s="17">
        <v>6.83E-2</v>
      </c>
      <c r="K1434" s="17">
        <v>2.99E-4</v>
      </c>
    </row>
    <row r="1435" spans="1:11" x14ac:dyDescent="0.45">
      <c r="A1435" s="10" t="s">
        <v>18</v>
      </c>
      <c r="B1435" s="20">
        <v>0.97399999999999998</v>
      </c>
      <c r="C1435" s="19">
        <v>29253</v>
      </c>
      <c r="D1435" s="19">
        <v>6221.3691660000004</v>
      </c>
      <c r="E1435" s="23">
        <v>1.9144891260000001</v>
      </c>
      <c r="F1435" s="23">
        <v>0.62640893499999994</v>
      </c>
      <c r="G1435" s="17">
        <v>0</v>
      </c>
      <c r="H1435" s="17">
        <v>1</v>
      </c>
      <c r="I1435" s="17">
        <v>0.93170972699999999</v>
      </c>
      <c r="J1435" s="17">
        <v>6.8000000000000005E-2</v>
      </c>
      <c r="K1435" s="17">
        <v>2.9700000000000001E-4</v>
      </c>
    </row>
    <row r="1436" spans="1:11" x14ac:dyDescent="0.45">
      <c r="A1436" s="10" t="s">
        <v>18</v>
      </c>
      <c r="B1436" s="20">
        <v>0.97499999999999998</v>
      </c>
      <c r="C1436" s="19">
        <v>29281</v>
      </c>
      <c r="D1436" s="19">
        <v>6275.4965050000001</v>
      </c>
      <c r="E1436" s="23">
        <v>1.9542273429999999</v>
      </c>
      <c r="F1436" s="23">
        <v>0.63189770099999998</v>
      </c>
      <c r="G1436" s="17">
        <v>0</v>
      </c>
      <c r="H1436" s="17">
        <v>1</v>
      </c>
      <c r="I1436" s="17">
        <v>0.93225435499999998</v>
      </c>
      <c r="J1436" s="17">
        <v>6.7500000000000004E-2</v>
      </c>
      <c r="K1436" s="17">
        <v>2.9500000000000001E-4</v>
      </c>
    </row>
    <row r="1437" spans="1:11" x14ac:dyDescent="0.45">
      <c r="A1437" s="10" t="s">
        <v>18</v>
      </c>
      <c r="B1437" s="20">
        <v>0.97599999999999998</v>
      </c>
      <c r="C1437" s="19">
        <v>29314</v>
      </c>
      <c r="D1437" s="19">
        <v>6340.621126</v>
      </c>
      <c r="E1437" s="23">
        <v>1.9924723</v>
      </c>
      <c r="F1437" s="23">
        <v>0.63851979599999997</v>
      </c>
      <c r="G1437" s="17">
        <v>0</v>
      </c>
      <c r="H1437" s="17">
        <v>1</v>
      </c>
      <c r="I1437" s="17">
        <v>0.93262234499999996</v>
      </c>
      <c r="J1437" s="17">
        <v>6.7100000000000007E-2</v>
      </c>
      <c r="K1437" s="17">
        <v>2.9300000000000002E-4</v>
      </c>
    </row>
    <row r="1438" spans="1:11" x14ac:dyDescent="0.45">
      <c r="A1438" s="10" t="s">
        <v>18</v>
      </c>
      <c r="B1438" s="20">
        <v>0.97699999999999998</v>
      </c>
      <c r="C1438" s="19">
        <v>29342</v>
      </c>
      <c r="D1438" s="19">
        <v>6397.3928939999996</v>
      </c>
      <c r="E1438" s="23">
        <v>2.0420368889999998</v>
      </c>
      <c r="F1438" s="23">
        <v>0.64451183400000001</v>
      </c>
      <c r="G1438" s="17">
        <v>0</v>
      </c>
      <c r="H1438" s="17">
        <v>1</v>
      </c>
      <c r="I1438" s="17">
        <v>0.93308159199999996</v>
      </c>
      <c r="J1438" s="17">
        <v>6.6600000000000006E-2</v>
      </c>
      <c r="K1438" s="17">
        <v>2.9100000000000003E-4</v>
      </c>
    </row>
    <row r="1439" spans="1:11" x14ac:dyDescent="0.45">
      <c r="A1439" s="10" t="s">
        <v>18</v>
      </c>
      <c r="B1439" s="20">
        <v>0.97799999999999998</v>
      </c>
      <c r="C1439" s="19">
        <v>29375</v>
      </c>
      <c r="D1439" s="19">
        <v>6466.1316349999997</v>
      </c>
      <c r="E1439" s="23">
        <v>2.1216853040000001</v>
      </c>
      <c r="F1439" s="23">
        <v>0.65227183899999996</v>
      </c>
      <c r="G1439" s="17">
        <v>0</v>
      </c>
      <c r="H1439" s="17">
        <v>1</v>
      </c>
      <c r="I1439" s="17">
        <v>0.93346454999999995</v>
      </c>
      <c r="J1439" s="17">
        <v>6.6199999999999995E-2</v>
      </c>
      <c r="K1439" s="17">
        <v>2.8899999999999998E-4</v>
      </c>
    </row>
    <row r="1440" spans="1:11" x14ac:dyDescent="0.45">
      <c r="A1440" s="10" t="s">
        <v>18</v>
      </c>
      <c r="B1440" s="20">
        <v>0.97899999999999998</v>
      </c>
      <c r="C1440" s="19">
        <v>29402</v>
      </c>
      <c r="D1440" s="19">
        <v>6524.2719120000002</v>
      </c>
      <c r="E1440" s="23">
        <v>2.1677388369999999</v>
      </c>
      <c r="F1440" s="23">
        <v>0.65949681400000004</v>
      </c>
      <c r="G1440" s="17">
        <v>0</v>
      </c>
      <c r="H1440" s="17">
        <v>1</v>
      </c>
      <c r="I1440" s="17">
        <v>0.93377750699999995</v>
      </c>
      <c r="J1440" s="17">
        <v>6.59E-2</v>
      </c>
      <c r="K1440" s="17">
        <v>2.8800000000000001E-4</v>
      </c>
    </row>
    <row r="1441" spans="1:11" x14ac:dyDescent="0.45">
      <c r="A1441" s="10" t="s">
        <v>18</v>
      </c>
      <c r="B1441" s="20">
        <v>0.98</v>
      </c>
      <c r="C1441" s="19">
        <v>29435</v>
      </c>
      <c r="D1441" s="19">
        <v>6597.7523419999998</v>
      </c>
      <c r="E1441" s="23">
        <v>2.252531909</v>
      </c>
      <c r="F1441" s="23">
        <v>0.66656076200000003</v>
      </c>
      <c r="G1441" s="17">
        <v>0</v>
      </c>
      <c r="H1441" s="17">
        <v>1</v>
      </c>
      <c r="I1441" s="17">
        <v>0.93438659899999998</v>
      </c>
      <c r="J1441" s="17">
        <v>6.5299999999999997E-2</v>
      </c>
      <c r="K1441" s="17">
        <v>2.8499999999999999E-4</v>
      </c>
    </row>
    <row r="1442" spans="1:11" x14ac:dyDescent="0.45">
      <c r="A1442" s="10" t="s">
        <v>18</v>
      </c>
      <c r="B1442" s="20">
        <v>0.98099999999999998</v>
      </c>
      <c r="C1442" s="19">
        <v>29465</v>
      </c>
      <c r="D1442" s="19">
        <v>6666.1714679999995</v>
      </c>
      <c r="E1442" s="23">
        <v>2.3186640390000002</v>
      </c>
      <c r="F1442" s="23">
        <v>0.67415029000000004</v>
      </c>
      <c r="G1442" s="17">
        <v>0</v>
      </c>
      <c r="H1442" s="17">
        <v>1</v>
      </c>
      <c r="I1442" s="17">
        <v>0.93482182400000002</v>
      </c>
      <c r="J1442" s="17">
        <v>6.4899999999999999E-2</v>
      </c>
      <c r="K1442" s="17">
        <v>2.8299999999999999E-4</v>
      </c>
    </row>
    <row r="1443" spans="1:11" x14ac:dyDescent="0.45">
      <c r="A1443" s="10" t="s">
        <v>18</v>
      </c>
      <c r="B1443" s="20">
        <v>0.98199999999999998</v>
      </c>
      <c r="C1443" s="19">
        <v>29495</v>
      </c>
      <c r="D1443" s="19">
        <v>6737.2716719999999</v>
      </c>
      <c r="E1443" s="23">
        <v>2.3875884169999999</v>
      </c>
      <c r="F1443" s="23">
        <v>0.68242115199999998</v>
      </c>
      <c r="G1443" s="17">
        <v>0</v>
      </c>
      <c r="H1443" s="17">
        <v>1</v>
      </c>
      <c r="I1443" s="17">
        <v>0.93534613</v>
      </c>
      <c r="J1443" s="17">
        <v>6.4399999999999999E-2</v>
      </c>
      <c r="K1443" s="17">
        <v>2.81E-4</v>
      </c>
    </row>
    <row r="1444" spans="1:11" x14ac:dyDescent="0.45">
      <c r="A1444" s="10" t="s">
        <v>18</v>
      </c>
      <c r="B1444" s="20">
        <v>0.98299999999999998</v>
      </c>
      <c r="C1444" s="19">
        <v>29525</v>
      </c>
      <c r="D1444" s="19">
        <v>6810.9470389999997</v>
      </c>
      <c r="E1444" s="23">
        <v>2.4933468360000002</v>
      </c>
      <c r="F1444" s="23">
        <v>0.69052886099999999</v>
      </c>
      <c r="G1444" s="17">
        <v>0</v>
      </c>
      <c r="H1444" s="17">
        <v>1</v>
      </c>
      <c r="I1444" s="17">
        <v>0.93573214299999996</v>
      </c>
      <c r="J1444" s="17">
        <v>6.4000000000000001E-2</v>
      </c>
      <c r="K1444" s="17">
        <v>2.7900000000000001E-4</v>
      </c>
    </row>
    <row r="1445" spans="1:11" x14ac:dyDescent="0.45">
      <c r="A1445" s="10" t="s">
        <v>18</v>
      </c>
      <c r="B1445" s="20">
        <v>0.98399999999999999</v>
      </c>
      <c r="C1445" s="19">
        <v>29555</v>
      </c>
      <c r="D1445" s="19">
        <v>6887.2973789999996</v>
      </c>
      <c r="E1445" s="23">
        <v>2.591655684</v>
      </c>
      <c r="F1445" s="23">
        <v>0.69919973400000002</v>
      </c>
      <c r="G1445" s="17">
        <v>0</v>
      </c>
      <c r="H1445" s="17">
        <v>1</v>
      </c>
      <c r="I1445" s="17">
        <v>0.93626898800000002</v>
      </c>
      <c r="J1445" s="17">
        <v>6.3500000000000001E-2</v>
      </c>
      <c r="K1445" s="17">
        <v>2.7700000000000001E-4</v>
      </c>
    </row>
    <row r="1446" spans="1:11" x14ac:dyDescent="0.45">
      <c r="A1446" s="10" t="s">
        <v>18</v>
      </c>
      <c r="B1446" s="20">
        <v>0.98499999999999999</v>
      </c>
      <c r="C1446" s="19">
        <v>29584</v>
      </c>
      <c r="D1446" s="19">
        <v>6963.6339859999998</v>
      </c>
      <c r="E1446" s="23">
        <v>2.6727599049999999</v>
      </c>
      <c r="F1446" s="23">
        <v>0.70744386199999998</v>
      </c>
      <c r="G1446" s="17">
        <v>0</v>
      </c>
      <c r="H1446" s="17">
        <v>1</v>
      </c>
      <c r="I1446" s="17">
        <v>0.93637958700000001</v>
      </c>
      <c r="J1446" s="17">
        <v>6.3299999999999995E-2</v>
      </c>
      <c r="K1446" s="17">
        <v>2.7500000000000002E-4</v>
      </c>
    </row>
    <row r="1447" spans="1:11" x14ac:dyDescent="0.45">
      <c r="A1447" s="10" t="s">
        <v>18</v>
      </c>
      <c r="B1447" s="20">
        <v>0.98599999999999999</v>
      </c>
      <c r="C1447" s="19">
        <v>29615</v>
      </c>
      <c r="D1447" s="19">
        <v>7048.9449409999997</v>
      </c>
      <c r="E1447" s="23">
        <v>2.8595324569999998</v>
      </c>
      <c r="F1447" s="23">
        <v>0.71689276499999999</v>
      </c>
      <c r="G1447" s="17">
        <v>0</v>
      </c>
      <c r="H1447" s="17">
        <v>1</v>
      </c>
      <c r="I1447" s="17">
        <v>0.93694075200000004</v>
      </c>
      <c r="J1447" s="17">
        <v>6.2799999999999995E-2</v>
      </c>
      <c r="K1447" s="17">
        <v>2.7300000000000002E-4</v>
      </c>
    </row>
    <row r="1448" spans="1:11" x14ac:dyDescent="0.45">
      <c r="A1448" s="10" t="s">
        <v>18</v>
      </c>
      <c r="B1448" s="20">
        <v>0.98699999999999999</v>
      </c>
      <c r="C1448" s="19">
        <v>29645</v>
      </c>
      <c r="D1448" s="19">
        <v>7136.9275470000002</v>
      </c>
      <c r="E1448" s="23">
        <v>2.9662280189999999</v>
      </c>
      <c r="F1448" s="23">
        <v>0.726493842</v>
      </c>
      <c r="G1448" s="17">
        <v>0</v>
      </c>
      <c r="H1448" s="17">
        <v>1</v>
      </c>
      <c r="I1448" s="17">
        <v>0.93750582400000004</v>
      </c>
      <c r="J1448" s="17">
        <v>6.2199999999999998E-2</v>
      </c>
      <c r="K1448" s="17">
        <v>2.7E-4</v>
      </c>
    </row>
    <row r="1449" spans="1:11" x14ac:dyDescent="0.45">
      <c r="A1449" s="10" t="s">
        <v>18</v>
      </c>
      <c r="B1449" s="20">
        <v>0.98799999999999999</v>
      </c>
      <c r="C1449" s="19">
        <v>29675</v>
      </c>
      <c r="D1449" s="19">
        <v>7228.1625309999999</v>
      </c>
      <c r="E1449" s="23">
        <v>3.105983245</v>
      </c>
      <c r="F1449" s="23">
        <v>0.73714131900000002</v>
      </c>
      <c r="G1449" s="17">
        <v>0</v>
      </c>
      <c r="H1449" s="17">
        <v>1</v>
      </c>
      <c r="I1449" s="17">
        <v>0.93807106699999998</v>
      </c>
      <c r="J1449" s="17">
        <v>6.1699999999999998E-2</v>
      </c>
      <c r="K1449" s="17">
        <v>2.6699999999999998E-4</v>
      </c>
    </row>
    <row r="1450" spans="1:11" x14ac:dyDescent="0.45">
      <c r="A1450" s="10" t="s">
        <v>18</v>
      </c>
      <c r="B1450" s="20">
        <v>0.98899999999999999</v>
      </c>
      <c r="C1450" s="19">
        <v>29705</v>
      </c>
      <c r="D1450" s="19">
        <v>7325.5078489999996</v>
      </c>
      <c r="E1450" s="23">
        <v>3.3464312180000002</v>
      </c>
      <c r="F1450" s="23">
        <v>0.74777041600000005</v>
      </c>
      <c r="G1450" s="17">
        <v>0</v>
      </c>
      <c r="H1450" s="17">
        <v>1</v>
      </c>
      <c r="I1450" s="17">
        <v>0.938307314</v>
      </c>
      <c r="J1450" s="17">
        <v>6.1400000000000003E-2</v>
      </c>
      <c r="K1450" s="17">
        <v>2.6600000000000001E-4</v>
      </c>
    </row>
    <row r="1451" spans="1:11" x14ac:dyDescent="0.45">
      <c r="A1451" s="10" t="s">
        <v>18</v>
      </c>
      <c r="B1451" s="20">
        <v>0.99</v>
      </c>
      <c r="C1451" s="19">
        <v>29735</v>
      </c>
      <c r="D1451" s="19">
        <v>7429.232994</v>
      </c>
      <c r="E1451" s="23">
        <v>3.5251792559999999</v>
      </c>
      <c r="F1451" s="23">
        <v>0.75939082499999999</v>
      </c>
      <c r="G1451" s="17">
        <v>0</v>
      </c>
      <c r="H1451" s="17">
        <v>1</v>
      </c>
      <c r="I1451" s="17">
        <v>0.93866357700000003</v>
      </c>
      <c r="J1451" s="17">
        <v>6.1100000000000002E-2</v>
      </c>
      <c r="K1451" s="17">
        <v>2.6400000000000002E-4</v>
      </c>
    </row>
    <row r="1452" spans="1:11" x14ac:dyDescent="0.45">
      <c r="A1452" s="10" t="s">
        <v>18</v>
      </c>
      <c r="B1452" s="20">
        <v>0.99099999999999999</v>
      </c>
      <c r="C1452" s="19">
        <v>29764</v>
      </c>
      <c r="D1452" s="19">
        <v>7534.592592</v>
      </c>
      <c r="E1452" s="23">
        <v>3.7316317739999998</v>
      </c>
      <c r="F1452" s="23">
        <v>0.77151295600000003</v>
      </c>
      <c r="G1452" s="17">
        <v>0</v>
      </c>
      <c r="H1452" s="17">
        <v>1</v>
      </c>
      <c r="I1452" s="17">
        <v>0.93944526500000003</v>
      </c>
      <c r="J1452" s="17">
        <v>6.0299999999999999E-2</v>
      </c>
      <c r="K1452" s="17">
        <v>2.61E-4</v>
      </c>
    </row>
    <row r="1453" spans="1:11" x14ac:dyDescent="0.45">
      <c r="A1453" s="10" t="s">
        <v>18</v>
      </c>
      <c r="B1453" s="20">
        <v>0.99199999999999999</v>
      </c>
      <c r="C1453" s="19">
        <v>29795</v>
      </c>
      <c r="D1453" s="19">
        <v>7655.0087139999996</v>
      </c>
      <c r="E1453" s="23">
        <v>4.0703674210000003</v>
      </c>
      <c r="F1453" s="23">
        <v>0.78439871800000005</v>
      </c>
      <c r="G1453" s="17">
        <v>0</v>
      </c>
      <c r="H1453" s="17">
        <v>1</v>
      </c>
      <c r="I1453" s="17">
        <v>0.93988804699999995</v>
      </c>
      <c r="J1453" s="17">
        <v>5.9900000000000002E-2</v>
      </c>
      <c r="K1453" s="17">
        <v>2.5900000000000001E-4</v>
      </c>
    </row>
    <row r="1454" spans="1:11" x14ac:dyDescent="0.45">
      <c r="A1454" s="10" t="s">
        <v>18</v>
      </c>
      <c r="B1454" s="20">
        <v>0.99299999999999999</v>
      </c>
      <c r="C1454" s="19">
        <v>29825</v>
      </c>
      <c r="D1454" s="19">
        <v>7784.0221410000004</v>
      </c>
      <c r="E1454" s="23">
        <v>4.5677365319999996</v>
      </c>
      <c r="F1454" s="23">
        <v>0.79733146499999996</v>
      </c>
      <c r="G1454" s="17">
        <v>0</v>
      </c>
      <c r="H1454" s="17">
        <v>1</v>
      </c>
      <c r="I1454" s="17">
        <v>0.94037096799999997</v>
      </c>
      <c r="J1454" s="17">
        <v>5.9400000000000001E-2</v>
      </c>
      <c r="K1454" s="17">
        <v>2.5599999999999999E-4</v>
      </c>
    </row>
    <row r="1455" spans="1:11" x14ac:dyDescent="0.45">
      <c r="A1455" s="10" t="s">
        <v>18</v>
      </c>
      <c r="B1455" s="20">
        <v>0.99399999999999999</v>
      </c>
      <c r="C1455" s="19">
        <v>29854</v>
      </c>
      <c r="D1455" s="19">
        <v>7925.5180360000004</v>
      </c>
      <c r="E1455" s="23">
        <v>5.0807014629999996</v>
      </c>
      <c r="F1455" s="23">
        <v>0.81134392899999996</v>
      </c>
      <c r="G1455" s="17">
        <v>0</v>
      </c>
      <c r="H1455" s="17">
        <v>1</v>
      </c>
      <c r="I1455" s="17">
        <v>0.94111648299999995</v>
      </c>
      <c r="J1455" s="17">
        <v>5.8599999999999999E-2</v>
      </c>
      <c r="K1455" s="17">
        <v>2.5300000000000002E-4</v>
      </c>
    </row>
    <row r="1456" spans="1:11" x14ac:dyDescent="0.45">
      <c r="A1456" s="10" t="s">
        <v>18</v>
      </c>
      <c r="B1456" s="20">
        <v>0.995</v>
      </c>
      <c r="C1456" s="19">
        <v>29885</v>
      </c>
      <c r="D1456" s="19">
        <v>8091.3567590000002</v>
      </c>
      <c r="E1456" s="23">
        <v>5.5390762240000004</v>
      </c>
      <c r="F1456" s="23">
        <v>0.83157882599999999</v>
      </c>
      <c r="G1456" s="17">
        <v>0</v>
      </c>
      <c r="H1456" s="17">
        <v>1</v>
      </c>
      <c r="I1456" s="17">
        <v>0.94195384999999998</v>
      </c>
      <c r="J1456" s="17">
        <v>5.7799999999999997E-2</v>
      </c>
      <c r="K1456" s="17">
        <v>2.4899999999999998E-4</v>
      </c>
    </row>
    <row r="1457" spans="1:11" x14ac:dyDescent="0.45">
      <c r="A1457" s="10" t="s">
        <v>18</v>
      </c>
      <c r="B1457" s="20">
        <v>0.996</v>
      </c>
      <c r="C1457" s="19">
        <v>29914</v>
      </c>
      <c r="D1457" s="19">
        <v>8264.8506249999991</v>
      </c>
      <c r="E1457" s="23">
        <v>6.2878868649999999</v>
      </c>
      <c r="F1457" s="23">
        <v>0.85125223100000003</v>
      </c>
      <c r="G1457" s="17">
        <v>0</v>
      </c>
      <c r="H1457" s="17">
        <v>1</v>
      </c>
      <c r="I1457" s="17">
        <v>0.94233383999999998</v>
      </c>
      <c r="J1457" s="17">
        <v>5.74E-2</v>
      </c>
      <c r="K1457" s="17">
        <v>2.4800000000000001E-4</v>
      </c>
    </row>
    <row r="1458" spans="1:11" x14ac:dyDescent="0.45">
      <c r="A1458" s="10" t="s">
        <v>18</v>
      </c>
      <c r="B1458" s="20">
        <v>0.997</v>
      </c>
      <c r="C1458" s="19">
        <v>29945</v>
      </c>
      <c r="D1458" s="19">
        <v>8479.7916800000003</v>
      </c>
      <c r="E1458" s="23">
        <v>7.7471891340000001</v>
      </c>
      <c r="F1458" s="23">
        <v>0.87232121799999995</v>
      </c>
      <c r="G1458" s="17">
        <v>0</v>
      </c>
      <c r="H1458" s="17">
        <v>1</v>
      </c>
      <c r="I1458" s="17">
        <v>0.94292127100000001</v>
      </c>
      <c r="J1458" s="17">
        <v>5.6800000000000003E-2</v>
      </c>
      <c r="K1458" s="17">
        <v>2.4499999999999999E-4</v>
      </c>
    </row>
    <row r="1459" spans="1:11" x14ac:dyDescent="0.45">
      <c r="A1459" s="10" t="s">
        <v>18</v>
      </c>
      <c r="B1459" s="20">
        <v>0.998</v>
      </c>
      <c r="C1459" s="19">
        <v>29974</v>
      </c>
      <c r="D1459" s="19">
        <v>8746.0755669999999</v>
      </c>
      <c r="E1459" s="23">
        <v>10.638608639999999</v>
      </c>
      <c r="F1459" s="23">
        <v>0.90074855399999998</v>
      </c>
      <c r="G1459" s="17">
        <v>0</v>
      </c>
      <c r="H1459" s="17">
        <v>1</v>
      </c>
      <c r="I1459" s="17">
        <v>0.94368174900000001</v>
      </c>
      <c r="J1459" s="17">
        <v>5.6099999999999997E-2</v>
      </c>
      <c r="K1459" s="17">
        <v>2.42E-4</v>
      </c>
    </row>
    <row r="1460" spans="1:11" x14ac:dyDescent="0.45">
      <c r="A1460" s="10" t="s">
        <v>18</v>
      </c>
      <c r="B1460" s="20">
        <v>0.999</v>
      </c>
      <c r="C1460" s="19">
        <v>30005</v>
      </c>
      <c r="D1460" s="19">
        <v>9265.4782219999997</v>
      </c>
      <c r="E1460" s="23">
        <v>33.473647980000003</v>
      </c>
      <c r="F1460" s="23">
        <v>0.93426976100000003</v>
      </c>
      <c r="G1460" s="17">
        <v>0</v>
      </c>
      <c r="H1460" s="17">
        <v>1</v>
      </c>
      <c r="I1460" s="17">
        <v>0.944946595</v>
      </c>
      <c r="J1460" s="17">
        <v>5.4800000000000001E-2</v>
      </c>
      <c r="K1460" s="17">
        <v>2.3599999999999999E-4</v>
      </c>
    </row>
    <row r="1461" spans="1:11" x14ac:dyDescent="0.45">
      <c r="A1461" s="10" t="s">
        <v>18</v>
      </c>
      <c r="B1461" s="20">
        <v>1</v>
      </c>
      <c r="C1461" s="19">
        <v>30006</v>
      </c>
      <c r="D1461" s="19">
        <v>9301.8059649999996</v>
      </c>
      <c r="E1461" s="23">
        <v>36.327743439999999</v>
      </c>
      <c r="F1461" s="23">
        <v>1.0068044140000001</v>
      </c>
      <c r="G1461" s="17">
        <v>0</v>
      </c>
      <c r="H1461" s="17">
        <v>1</v>
      </c>
      <c r="I1461" s="17">
        <v>0.94529691699999996</v>
      </c>
      <c r="J1461" s="17">
        <v>5.45E-2</v>
      </c>
      <c r="K1461" s="17">
        <v>2.3499999999999999E-4</v>
      </c>
    </row>
    <row r="1462" spans="1:11" x14ac:dyDescent="0.45">
      <c r="A1462" s="10" t="s">
        <v>20</v>
      </c>
      <c r="B1462" s="20">
        <v>0.01</v>
      </c>
      <c r="C1462" s="19">
        <v>7</v>
      </c>
      <c r="D1462" s="19">
        <v>3.9300000000000002E-2</v>
      </c>
      <c r="E1462" s="23">
        <v>1.15E-2</v>
      </c>
      <c r="F1462" s="23">
        <v>8.43E-3</v>
      </c>
      <c r="G1462" s="17">
        <v>0</v>
      </c>
      <c r="H1462" s="17">
        <v>1</v>
      </c>
      <c r="I1462" s="17">
        <v>0.954009565</v>
      </c>
      <c r="J1462" s="17">
        <v>4.5999999999999999E-2</v>
      </c>
      <c r="K1462" s="17">
        <v>0</v>
      </c>
    </row>
    <row r="1463" spans="1:11" x14ac:dyDescent="0.45">
      <c r="A1463" s="10" t="s">
        <v>20</v>
      </c>
      <c r="B1463" s="20">
        <v>0.02</v>
      </c>
      <c r="C1463" s="19">
        <v>11</v>
      </c>
      <c r="D1463" s="19">
        <v>0.115925923</v>
      </c>
      <c r="E1463" s="23">
        <v>3.1600000000000003E-2</v>
      </c>
      <c r="F1463" s="23">
        <v>1.4999999999999999E-2</v>
      </c>
      <c r="G1463" s="17">
        <v>0</v>
      </c>
      <c r="H1463" s="17">
        <v>1</v>
      </c>
      <c r="I1463" s="17">
        <v>0.98183733299999998</v>
      </c>
      <c r="J1463" s="17">
        <v>1.8200000000000001E-2</v>
      </c>
      <c r="K1463" s="17">
        <v>0</v>
      </c>
    </row>
    <row r="1464" spans="1:11" x14ac:dyDescent="0.45">
      <c r="A1464" s="10" t="s">
        <v>20</v>
      </c>
      <c r="B1464" s="20">
        <v>0.03</v>
      </c>
      <c r="C1464" s="19">
        <v>17</v>
      </c>
      <c r="D1464" s="19">
        <v>0.43148768100000001</v>
      </c>
      <c r="E1464" s="23">
        <v>6.3600000000000004E-2</v>
      </c>
      <c r="F1464" s="23">
        <v>5.04E-2</v>
      </c>
      <c r="G1464" s="17">
        <v>0</v>
      </c>
      <c r="H1464" s="17">
        <v>1</v>
      </c>
      <c r="I1464" s="17">
        <v>0.90423780899999995</v>
      </c>
      <c r="J1464" s="17">
        <v>4.5700000000000003E-3</v>
      </c>
      <c r="K1464" s="17">
        <v>9.1200000000000003E-2</v>
      </c>
    </row>
    <row r="1465" spans="1:11" x14ac:dyDescent="0.45">
      <c r="A1465" s="10" t="s">
        <v>20</v>
      </c>
      <c r="B1465" s="20">
        <v>0.04</v>
      </c>
      <c r="C1465" s="19">
        <v>22</v>
      </c>
      <c r="D1465" s="19">
        <v>0.83676983900000002</v>
      </c>
      <c r="E1465" s="23">
        <v>9.8299999999999998E-2</v>
      </c>
      <c r="F1465" s="23">
        <v>7.4099999999999999E-2</v>
      </c>
      <c r="G1465" s="17">
        <v>0</v>
      </c>
      <c r="H1465" s="17">
        <v>1</v>
      </c>
      <c r="I1465" s="17">
        <v>0.79402656999999999</v>
      </c>
      <c r="J1465" s="17">
        <v>2.75E-2</v>
      </c>
      <c r="K1465" s="17">
        <v>0.178510629</v>
      </c>
    </row>
    <row r="1466" spans="1:11" x14ac:dyDescent="0.45">
      <c r="A1466" s="10" t="s">
        <v>20</v>
      </c>
      <c r="B1466" s="20">
        <v>0.05</v>
      </c>
      <c r="C1466" s="19">
        <v>25</v>
      </c>
      <c r="D1466" s="19">
        <v>1.1649171949999999</v>
      </c>
      <c r="E1466" s="23">
        <v>0.11278922399999999</v>
      </c>
      <c r="F1466" s="23">
        <v>9.1899999999999996E-2</v>
      </c>
      <c r="G1466" s="17">
        <v>0</v>
      </c>
      <c r="H1466" s="17">
        <v>1</v>
      </c>
      <c r="I1466" s="17">
        <v>0.84435859800000002</v>
      </c>
      <c r="J1466" s="17">
        <v>2.0799999999999999E-2</v>
      </c>
      <c r="K1466" s="17">
        <v>0.13488945999999999</v>
      </c>
    </row>
    <row r="1467" spans="1:11" x14ac:dyDescent="0.45">
      <c r="A1467" s="10" t="s">
        <v>20</v>
      </c>
      <c r="B1467" s="20">
        <v>0.06</v>
      </c>
      <c r="C1467" s="19">
        <v>30</v>
      </c>
      <c r="D1467" s="19">
        <v>1.781540452</v>
      </c>
      <c r="E1467" s="23">
        <v>0.13048816599999999</v>
      </c>
      <c r="F1467" s="23">
        <v>0.11632606400000001</v>
      </c>
      <c r="G1467" s="17">
        <v>0</v>
      </c>
      <c r="H1467" s="17">
        <v>1</v>
      </c>
      <c r="I1467" s="17">
        <v>0.88471844300000002</v>
      </c>
      <c r="J1467" s="17">
        <v>2.47E-2</v>
      </c>
      <c r="K1467" s="17">
        <v>9.06E-2</v>
      </c>
    </row>
    <row r="1468" spans="1:11" x14ac:dyDescent="0.45">
      <c r="A1468" s="10" t="s">
        <v>20</v>
      </c>
      <c r="B1468" s="20">
        <v>7.0000000000000007E-2</v>
      </c>
      <c r="C1468" s="19">
        <v>35</v>
      </c>
      <c r="D1468" s="19">
        <v>2.5534482079999998</v>
      </c>
      <c r="E1468" s="23">
        <v>0.156576982</v>
      </c>
      <c r="F1468" s="23">
        <v>0.13125715199999999</v>
      </c>
      <c r="G1468" s="17">
        <v>0</v>
      </c>
      <c r="H1468" s="17">
        <v>1</v>
      </c>
      <c r="I1468" s="17">
        <v>0.92338600800000004</v>
      </c>
      <c r="J1468" s="17">
        <v>1.6400000000000001E-2</v>
      </c>
      <c r="K1468" s="17">
        <v>6.0199999999999997E-2</v>
      </c>
    </row>
    <row r="1469" spans="1:11" x14ac:dyDescent="0.45">
      <c r="A1469" s="10" t="s">
        <v>20</v>
      </c>
      <c r="B1469" s="20">
        <v>0.08</v>
      </c>
      <c r="C1469" s="19">
        <v>41</v>
      </c>
      <c r="D1469" s="19">
        <v>3.5098180760000002</v>
      </c>
      <c r="E1469" s="23">
        <v>0.163103004</v>
      </c>
      <c r="F1469" s="23">
        <v>0.156517462</v>
      </c>
      <c r="G1469" s="17">
        <v>0</v>
      </c>
      <c r="H1469" s="17">
        <v>1</v>
      </c>
      <c r="I1469" s="17">
        <v>0.81264770399999997</v>
      </c>
      <c r="J1469" s="17">
        <v>0.142904748</v>
      </c>
      <c r="K1469" s="17">
        <v>4.4400000000000002E-2</v>
      </c>
    </row>
    <row r="1470" spans="1:11" x14ac:dyDescent="0.45">
      <c r="A1470" s="10" t="s">
        <v>20</v>
      </c>
      <c r="B1470" s="20">
        <v>0.09</v>
      </c>
      <c r="C1470" s="19">
        <v>46</v>
      </c>
      <c r="D1470" s="19">
        <v>4.4649041580000004</v>
      </c>
      <c r="E1470" s="23">
        <v>0.207125747</v>
      </c>
      <c r="F1470" s="23">
        <v>0.167235473</v>
      </c>
      <c r="G1470" s="17">
        <v>0</v>
      </c>
      <c r="H1470" s="17">
        <v>1</v>
      </c>
      <c r="I1470" s="17">
        <v>0.79014984799999999</v>
      </c>
      <c r="J1470" s="17">
        <v>0.17120479199999999</v>
      </c>
      <c r="K1470" s="17">
        <v>3.8600000000000002E-2</v>
      </c>
    </row>
    <row r="1471" spans="1:11" x14ac:dyDescent="0.45">
      <c r="A1471" s="10" t="s">
        <v>20</v>
      </c>
      <c r="B1471" s="20">
        <v>0.1</v>
      </c>
      <c r="C1471" s="19">
        <v>51</v>
      </c>
      <c r="D1471" s="19">
        <v>5.5663729039999996</v>
      </c>
      <c r="E1471" s="23">
        <v>0.224931095</v>
      </c>
      <c r="F1471" s="23">
        <v>0.18307589299999999</v>
      </c>
      <c r="G1471" s="17">
        <v>0</v>
      </c>
      <c r="H1471" s="17">
        <v>1</v>
      </c>
      <c r="I1471" s="17">
        <v>0.77248818699999999</v>
      </c>
      <c r="J1471" s="17">
        <v>0.193879089</v>
      </c>
      <c r="K1471" s="17">
        <v>3.3599999999999998E-2</v>
      </c>
    </row>
    <row r="1472" spans="1:11" x14ac:dyDescent="0.45">
      <c r="A1472" s="10" t="s">
        <v>20</v>
      </c>
      <c r="B1472" s="20">
        <v>0.11</v>
      </c>
      <c r="C1472" s="19">
        <v>55</v>
      </c>
      <c r="D1472" s="19">
        <v>6.5651096320000004</v>
      </c>
      <c r="E1472" s="23">
        <v>0.25814241500000001</v>
      </c>
      <c r="F1472" s="23">
        <v>0.21144658199999999</v>
      </c>
      <c r="G1472" s="17">
        <v>0</v>
      </c>
      <c r="H1472" s="17">
        <v>1</v>
      </c>
      <c r="I1472" s="17">
        <v>0.81804164499999998</v>
      </c>
      <c r="J1472" s="17">
        <v>0.15505972900000001</v>
      </c>
      <c r="K1472" s="17">
        <v>2.69E-2</v>
      </c>
    </row>
    <row r="1473" spans="1:11" x14ac:dyDescent="0.45">
      <c r="A1473" s="10" t="s">
        <v>20</v>
      </c>
      <c r="B1473" s="20">
        <v>0.12</v>
      </c>
      <c r="C1473" s="19">
        <v>61</v>
      </c>
      <c r="D1473" s="19">
        <v>8.2054029499999999</v>
      </c>
      <c r="E1473" s="23">
        <v>0.29560278699999998</v>
      </c>
      <c r="F1473" s="23">
        <v>0.24346811700000001</v>
      </c>
      <c r="G1473" s="17">
        <v>0</v>
      </c>
      <c r="H1473" s="17">
        <v>1</v>
      </c>
      <c r="I1473" s="17">
        <v>0.86561327399999999</v>
      </c>
      <c r="J1473" s="17">
        <v>0.115806649</v>
      </c>
      <c r="K1473" s="17">
        <v>1.8599999999999998E-2</v>
      </c>
    </row>
    <row r="1474" spans="1:11" x14ac:dyDescent="0.45">
      <c r="A1474" s="10" t="s">
        <v>20</v>
      </c>
      <c r="B1474" s="20">
        <v>0.13</v>
      </c>
      <c r="C1474" s="19">
        <v>65</v>
      </c>
      <c r="D1474" s="19">
        <v>9.4238319780000008</v>
      </c>
      <c r="E1474" s="23">
        <v>0.31177399900000002</v>
      </c>
      <c r="F1474" s="23">
        <v>0.26366972700000002</v>
      </c>
      <c r="G1474" s="17">
        <v>0</v>
      </c>
      <c r="H1474" s="17">
        <v>1</v>
      </c>
      <c r="I1474" s="17">
        <v>0.87748825100000005</v>
      </c>
      <c r="J1474" s="17">
        <v>0.10557348599999999</v>
      </c>
      <c r="K1474" s="17">
        <v>1.6899999999999998E-2</v>
      </c>
    </row>
    <row r="1475" spans="1:11" x14ac:dyDescent="0.45">
      <c r="A1475" s="10" t="s">
        <v>20</v>
      </c>
      <c r="B1475" s="20">
        <v>0.14000000000000001</v>
      </c>
      <c r="C1475" s="19">
        <v>71</v>
      </c>
      <c r="D1475" s="19">
        <v>11.32393085</v>
      </c>
      <c r="E1475" s="23">
        <v>0.32429513199999999</v>
      </c>
      <c r="F1475" s="23">
        <v>0.29084364600000001</v>
      </c>
      <c r="G1475" s="17">
        <v>0</v>
      </c>
      <c r="H1475" s="17">
        <v>1</v>
      </c>
      <c r="I1475" s="17">
        <v>0.886325645</v>
      </c>
      <c r="J1475" s="17">
        <v>9.9000000000000005E-2</v>
      </c>
      <c r="K1475" s="17">
        <v>1.47E-2</v>
      </c>
    </row>
    <row r="1476" spans="1:11" x14ac:dyDescent="0.45">
      <c r="A1476" s="10" t="s">
        <v>20</v>
      </c>
      <c r="B1476" s="20">
        <v>0.15</v>
      </c>
      <c r="C1476" s="19">
        <v>76</v>
      </c>
      <c r="D1476" s="19">
        <v>13.030304340000001</v>
      </c>
      <c r="E1476" s="23">
        <v>0.34230469800000002</v>
      </c>
      <c r="F1476" s="23">
        <v>0.30614450100000001</v>
      </c>
      <c r="G1476" s="17">
        <v>0</v>
      </c>
      <c r="H1476" s="17">
        <v>1</v>
      </c>
      <c r="I1476" s="17">
        <v>0.84311312400000005</v>
      </c>
      <c r="J1476" s="17">
        <v>0.13960355799999999</v>
      </c>
      <c r="K1476" s="17">
        <v>1.7299999999999999E-2</v>
      </c>
    </row>
    <row r="1477" spans="1:11" x14ac:dyDescent="0.45">
      <c r="A1477" s="10" t="s">
        <v>20</v>
      </c>
      <c r="B1477" s="20">
        <v>0.16</v>
      </c>
      <c r="C1477" s="19">
        <v>81</v>
      </c>
      <c r="D1477" s="19">
        <v>14.832113870000001</v>
      </c>
      <c r="E1477" s="23">
        <v>0.36832124599999999</v>
      </c>
      <c r="F1477" s="23">
        <v>0.32556164300000001</v>
      </c>
      <c r="G1477" s="17">
        <v>0</v>
      </c>
      <c r="H1477" s="17">
        <v>1</v>
      </c>
      <c r="I1477" s="17">
        <v>0.87131350500000004</v>
      </c>
      <c r="J1477" s="17">
        <v>0.114714712</v>
      </c>
      <c r="K1477" s="17">
        <v>1.4E-2</v>
      </c>
    </row>
    <row r="1478" spans="1:11" x14ac:dyDescent="0.45">
      <c r="A1478" s="10" t="s">
        <v>20</v>
      </c>
      <c r="B1478" s="20">
        <v>0.17</v>
      </c>
      <c r="C1478" s="19">
        <v>86</v>
      </c>
      <c r="D1478" s="19">
        <v>16.79354004</v>
      </c>
      <c r="E1478" s="23">
        <v>0.39571602900000002</v>
      </c>
      <c r="F1478" s="23">
        <v>0.34450249999999999</v>
      </c>
      <c r="G1478" s="17">
        <v>0</v>
      </c>
      <c r="H1478" s="17">
        <v>1</v>
      </c>
      <c r="I1478" s="17">
        <v>0.88165008099999997</v>
      </c>
      <c r="J1478" s="17">
        <v>0.10550040099999999</v>
      </c>
      <c r="K1478" s="17">
        <v>1.2800000000000001E-2</v>
      </c>
    </row>
    <row r="1479" spans="1:11" x14ac:dyDescent="0.45">
      <c r="A1479" s="10" t="s">
        <v>20</v>
      </c>
      <c r="B1479" s="20">
        <v>0.18</v>
      </c>
      <c r="C1479" s="19">
        <v>91</v>
      </c>
      <c r="D1479" s="19">
        <v>18.824261159999999</v>
      </c>
      <c r="E1479" s="23">
        <v>0.41479598499999998</v>
      </c>
      <c r="F1479" s="23">
        <v>0.363431583</v>
      </c>
      <c r="G1479" s="17">
        <v>0</v>
      </c>
      <c r="H1479" s="17">
        <v>1</v>
      </c>
      <c r="I1479" s="17">
        <v>0.89268123600000004</v>
      </c>
      <c r="J1479" s="17">
        <v>9.6100000000000005E-2</v>
      </c>
      <c r="K1479" s="17">
        <v>1.12E-2</v>
      </c>
    </row>
    <row r="1480" spans="1:11" x14ac:dyDescent="0.45">
      <c r="A1480" s="10" t="s">
        <v>20</v>
      </c>
      <c r="B1480" s="20">
        <v>0.19</v>
      </c>
      <c r="C1480" s="19">
        <v>95</v>
      </c>
      <c r="D1480" s="19">
        <v>20.552815120000002</v>
      </c>
      <c r="E1480" s="23">
        <v>0.43493728199999998</v>
      </c>
      <c r="F1480" s="23">
        <v>0.37733678199999998</v>
      </c>
      <c r="G1480" s="17">
        <v>0</v>
      </c>
      <c r="H1480" s="17">
        <v>1</v>
      </c>
      <c r="I1480" s="17">
        <v>0.87296901400000004</v>
      </c>
      <c r="J1480" s="17">
        <v>0.116191924</v>
      </c>
      <c r="K1480" s="17">
        <v>1.0800000000000001E-2</v>
      </c>
    </row>
    <row r="1481" spans="1:11" x14ac:dyDescent="0.45">
      <c r="A1481" s="10" t="s">
        <v>20</v>
      </c>
      <c r="B1481" s="20">
        <v>0.2</v>
      </c>
      <c r="C1481" s="19">
        <v>100</v>
      </c>
      <c r="D1481" s="19">
        <v>22.7913839</v>
      </c>
      <c r="E1481" s="23">
        <v>0.45613057200000001</v>
      </c>
      <c r="F1481" s="23">
        <v>0.39522861399999998</v>
      </c>
      <c r="G1481" s="17">
        <v>0</v>
      </c>
      <c r="H1481" s="17">
        <v>1</v>
      </c>
      <c r="I1481" s="17">
        <v>0.84995068600000001</v>
      </c>
      <c r="J1481" s="17">
        <v>0.13971404900000001</v>
      </c>
      <c r="K1481" s="17">
        <v>1.03E-2</v>
      </c>
    </row>
    <row r="1482" spans="1:11" x14ac:dyDescent="0.45">
      <c r="A1482" s="10" t="s">
        <v>20</v>
      </c>
      <c r="B1482" s="20">
        <v>0.21</v>
      </c>
      <c r="C1482" s="19">
        <v>105</v>
      </c>
      <c r="D1482" s="19">
        <v>25.085148530000001</v>
      </c>
      <c r="E1482" s="23">
        <v>0.46168468800000001</v>
      </c>
      <c r="F1482" s="23">
        <v>0.41865208900000001</v>
      </c>
      <c r="G1482" s="17">
        <v>0</v>
      </c>
      <c r="H1482" s="17">
        <v>1</v>
      </c>
      <c r="I1482" s="17">
        <v>0.85588373900000003</v>
      </c>
      <c r="J1482" s="17">
        <v>0.13418965999999999</v>
      </c>
      <c r="K1482" s="17">
        <v>9.9299999999999996E-3</v>
      </c>
    </row>
    <row r="1483" spans="1:11" x14ac:dyDescent="0.45">
      <c r="A1483" s="10" t="s">
        <v>20</v>
      </c>
      <c r="B1483" s="20">
        <v>0.22</v>
      </c>
      <c r="C1483" s="19">
        <v>110</v>
      </c>
      <c r="D1483" s="19">
        <v>27.442939169999999</v>
      </c>
      <c r="E1483" s="23">
        <v>0.47538768300000001</v>
      </c>
      <c r="F1483" s="23">
        <v>0.43509091700000002</v>
      </c>
      <c r="G1483" s="17">
        <v>0</v>
      </c>
      <c r="H1483" s="17">
        <v>1</v>
      </c>
      <c r="I1483" s="17">
        <v>0.857346316</v>
      </c>
      <c r="J1483" s="17">
        <v>0.13308349799999999</v>
      </c>
      <c r="K1483" s="17">
        <v>9.5700000000000004E-3</v>
      </c>
    </row>
    <row r="1484" spans="1:11" x14ac:dyDescent="0.45">
      <c r="A1484" s="10" t="s">
        <v>20</v>
      </c>
      <c r="B1484" s="20">
        <v>0.23</v>
      </c>
      <c r="C1484" s="19">
        <v>116</v>
      </c>
      <c r="D1484" s="19">
        <v>30.416582030000001</v>
      </c>
      <c r="E1484" s="23">
        <v>0.50398773699999999</v>
      </c>
      <c r="F1484" s="23">
        <v>0.45238118100000002</v>
      </c>
      <c r="G1484" s="17">
        <v>0</v>
      </c>
      <c r="H1484" s="17">
        <v>1</v>
      </c>
      <c r="I1484" s="17">
        <v>0.85207897300000002</v>
      </c>
      <c r="J1484" s="17">
        <v>0.134871242</v>
      </c>
      <c r="K1484" s="17">
        <v>1.2999999999999999E-2</v>
      </c>
    </row>
    <row r="1485" spans="1:11" x14ac:dyDescent="0.45">
      <c r="A1485" s="10" t="s">
        <v>20</v>
      </c>
      <c r="B1485" s="20">
        <v>0.24</v>
      </c>
      <c r="C1485" s="19">
        <v>120</v>
      </c>
      <c r="D1485" s="19">
        <v>32.523468649999998</v>
      </c>
      <c r="E1485" s="23">
        <v>0.54452230700000004</v>
      </c>
      <c r="F1485" s="23">
        <v>0.46381971700000002</v>
      </c>
      <c r="G1485" s="17">
        <v>0</v>
      </c>
      <c r="H1485" s="17">
        <v>1</v>
      </c>
      <c r="I1485" s="17">
        <v>0.85439164000000001</v>
      </c>
      <c r="J1485" s="17">
        <v>0.13285047</v>
      </c>
      <c r="K1485" s="17">
        <v>1.2800000000000001E-2</v>
      </c>
    </row>
    <row r="1486" spans="1:11" x14ac:dyDescent="0.45">
      <c r="A1486" s="10" t="s">
        <v>20</v>
      </c>
      <c r="B1486" s="20">
        <v>0.25</v>
      </c>
      <c r="C1486" s="19">
        <v>125</v>
      </c>
      <c r="D1486" s="19">
        <v>35.294069890000003</v>
      </c>
      <c r="E1486" s="23">
        <v>0.56533892900000005</v>
      </c>
      <c r="F1486" s="23">
        <v>0.48377273999999998</v>
      </c>
      <c r="G1486" s="17">
        <v>0</v>
      </c>
      <c r="H1486" s="17">
        <v>1</v>
      </c>
      <c r="I1486" s="17">
        <v>0.86111139599999997</v>
      </c>
      <c r="J1486" s="17">
        <v>0.12671948399999999</v>
      </c>
      <c r="K1486" s="17">
        <v>1.2200000000000001E-2</v>
      </c>
    </row>
    <row r="1487" spans="1:11" x14ac:dyDescent="0.45">
      <c r="A1487" s="10" t="s">
        <v>20</v>
      </c>
      <c r="B1487" s="20">
        <v>0.26</v>
      </c>
      <c r="C1487" s="19">
        <v>130</v>
      </c>
      <c r="D1487" s="19">
        <v>38.151379259999999</v>
      </c>
      <c r="E1487" s="23">
        <v>0.57553793200000003</v>
      </c>
      <c r="F1487" s="23">
        <v>0.50442939399999998</v>
      </c>
      <c r="G1487" s="17">
        <v>0</v>
      </c>
      <c r="H1487" s="17">
        <v>1</v>
      </c>
      <c r="I1487" s="17">
        <v>0.86569518000000001</v>
      </c>
      <c r="J1487" s="17">
        <v>0.12267333699999999</v>
      </c>
      <c r="K1487" s="17">
        <v>1.1599999999999999E-2</v>
      </c>
    </row>
    <row r="1488" spans="1:11" x14ac:dyDescent="0.45">
      <c r="A1488" s="10" t="s">
        <v>20</v>
      </c>
      <c r="B1488" s="20">
        <v>0.27</v>
      </c>
      <c r="C1488" s="19">
        <v>135</v>
      </c>
      <c r="D1488" s="19">
        <v>41.095652970000003</v>
      </c>
      <c r="E1488" s="23">
        <v>0.59393018200000003</v>
      </c>
      <c r="F1488" s="23">
        <v>0.52089231999999996</v>
      </c>
      <c r="G1488" s="17">
        <v>0</v>
      </c>
      <c r="H1488" s="17">
        <v>1</v>
      </c>
      <c r="I1488" s="17">
        <v>0.87758597100000002</v>
      </c>
      <c r="J1488" s="17">
        <v>0.11181234800000001</v>
      </c>
      <c r="K1488" s="17">
        <v>1.06E-2</v>
      </c>
    </row>
    <row r="1489" spans="1:11" x14ac:dyDescent="0.45">
      <c r="A1489" s="10" t="s">
        <v>20</v>
      </c>
      <c r="B1489" s="20">
        <v>0.28000000000000003</v>
      </c>
      <c r="C1489" s="19">
        <v>140</v>
      </c>
      <c r="D1489" s="19">
        <v>44.08151213</v>
      </c>
      <c r="E1489" s="23">
        <v>0.59717183200000001</v>
      </c>
      <c r="F1489" s="23">
        <v>0.53136094</v>
      </c>
      <c r="G1489" s="17">
        <v>0</v>
      </c>
      <c r="H1489" s="17">
        <v>1</v>
      </c>
      <c r="I1489" s="17">
        <v>0.86266933300000004</v>
      </c>
      <c r="J1489" s="17">
        <v>0.12690918700000001</v>
      </c>
      <c r="K1489" s="17">
        <v>1.04E-2</v>
      </c>
    </row>
    <row r="1490" spans="1:11" x14ac:dyDescent="0.45">
      <c r="A1490" s="10" t="s">
        <v>20</v>
      </c>
      <c r="B1490" s="20">
        <v>0.28999999999999998</v>
      </c>
      <c r="C1490" s="19">
        <v>145</v>
      </c>
      <c r="D1490" s="19">
        <v>47.15268785</v>
      </c>
      <c r="E1490" s="23">
        <v>0.61605636600000002</v>
      </c>
      <c r="F1490" s="23">
        <v>0.55676485099999995</v>
      </c>
      <c r="G1490" s="17">
        <v>0</v>
      </c>
      <c r="H1490" s="17">
        <v>1</v>
      </c>
      <c r="I1490" s="17">
        <v>0.86840545300000005</v>
      </c>
      <c r="J1490" s="17">
        <v>0.121754985</v>
      </c>
      <c r="K1490" s="17">
        <v>9.8399999999999998E-3</v>
      </c>
    </row>
    <row r="1491" spans="1:11" x14ac:dyDescent="0.45">
      <c r="A1491" s="10" t="s">
        <v>20</v>
      </c>
      <c r="B1491" s="20">
        <v>0.3</v>
      </c>
      <c r="C1491" s="19">
        <v>149</v>
      </c>
      <c r="D1491" s="19">
        <v>49.718922139999997</v>
      </c>
      <c r="E1491" s="23">
        <v>0.64995127799999997</v>
      </c>
      <c r="F1491" s="23">
        <v>0.57141404500000004</v>
      </c>
      <c r="G1491" s="17">
        <v>0</v>
      </c>
      <c r="H1491" s="17">
        <v>1</v>
      </c>
      <c r="I1491" s="17">
        <v>0.86875344300000001</v>
      </c>
      <c r="J1491" s="17">
        <v>0.120338925</v>
      </c>
      <c r="K1491" s="17">
        <v>1.09E-2</v>
      </c>
    </row>
    <row r="1492" spans="1:11" x14ac:dyDescent="0.45">
      <c r="A1492" s="10" t="s">
        <v>20</v>
      </c>
      <c r="B1492" s="20">
        <v>0.31</v>
      </c>
      <c r="C1492" s="19">
        <v>153</v>
      </c>
      <c r="D1492" s="19">
        <v>52.325199619999999</v>
      </c>
      <c r="E1492" s="23">
        <v>0.65441230299999997</v>
      </c>
      <c r="F1492" s="23">
        <v>0.585807615</v>
      </c>
      <c r="G1492" s="17">
        <v>0</v>
      </c>
      <c r="H1492" s="17">
        <v>1</v>
      </c>
      <c r="I1492" s="17">
        <v>0.87011912499999999</v>
      </c>
      <c r="J1492" s="17">
        <v>0.119216658</v>
      </c>
      <c r="K1492" s="17">
        <v>1.0699999999999999E-2</v>
      </c>
    </row>
    <row r="1493" spans="1:11" x14ac:dyDescent="0.45">
      <c r="A1493" s="10" t="s">
        <v>20</v>
      </c>
      <c r="B1493" s="20">
        <v>0.32</v>
      </c>
      <c r="C1493" s="19">
        <v>159</v>
      </c>
      <c r="D1493" s="19">
        <v>56.42710787</v>
      </c>
      <c r="E1493" s="23">
        <v>0.70549368999999995</v>
      </c>
      <c r="F1493" s="23">
        <v>0.608786355</v>
      </c>
      <c r="G1493" s="17">
        <v>0</v>
      </c>
      <c r="H1493" s="17">
        <v>1</v>
      </c>
      <c r="I1493" s="17">
        <v>0.87535379499999999</v>
      </c>
      <c r="J1493" s="17">
        <v>0.113496811</v>
      </c>
      <c r="K1493" s="17">
        <v>1.11E-2</v>
      </c>
    </row>
    <row r="1494" spans="1:11" x14ac:dyDescent="0.45">
      <c r="A1494" s="10" t="s">
        <v>20</v>
      </c>
      <c r="B1494" s="20">
        <v>0.33</v>
      </c>
      <c r="C1494" s="19">
        <v>164</v>
      </c>
      <c r="D1494" s="19">
        <v>59.967778959999997</v>
      </c>
      <c r="E1494" s="23">
        <v>0.71101013400000002</v>
      </c>
      <c r="F1494" s="23">
        <v>0.62317373499999995</v>
      </c>
      <c r="G1494" s="17">
        <v>0</v>
      </c>
      <c r="H1494" s="17">
        <v>1</v>
      </c>
      <c r="I1494" s="17">
        <v>0.88152657300000004</v>
      </c>
      <c r="J1494" s="17">
        <v>0.107876178</v>
      </c>
      <c r="K1494" s="17">
        <v>1.06E-2</v>
      </c>
    </row>
    <row r="1495" spans="1:11" x14ac:dyDescent="0.45">
      <c r="A1495" s="10" t="s">
        <v>20</v>
      </c>
      <c r="B1495" s="20">
        <v>0.34</v>
      </c>
      <c r="C1495" s="19">
        <v>169</v>
      </c>
      <c r="D1495" s="19">
        <v>63.587264419999997</v>
      </c>
      <c r="E1495" s="23">
        <v>0.732895034</v>
      </c>
      <c r="F1495" s="23">
        <v>0.64043559699999997</v>
      </c>
      <c r="G1495" s="17">
        <v>0</v>
      </c>
      <c r="H1495" s="17">
        <v>1</v>
      </c>
      <c r="I1495" s="17">
        <v>0.89256285800000001</v>
      </c>
      <c r="J1495" s="17">
        <v>9.7799999999999998E-2</v>
      </c>
      <c r="K1495" s="17">
        <v>9.6100000000000005E-3</v>
      </c>
    </row>
    <row r="1496" spans="1:11" x14ac:dyDescent="0.45">
      <c r="A1496" s="10" t="s">
        <v>20</v>
      </c>
      <c r="B1496" s="20">
        <v>0.35</v>
      </c>
      <c r="C1496" s="19">
        <v>173</v>
      </c>
      <c r="D1496" s="19">
        <v>66.55008187</v>
      </c>
      <c r="E1496" s="23">
        <v>0.75405650000000002</v>
      </c>
      <c r="F1496" s="23">
        <v>0.65628335000000004</v>
      </c>
      <c r="G1496" s="17">
        <v>0</v>
      </c>
      <c r="H1496" s="17">
        <v>1</v>
      </c>
      <c r="I1496" s="17">
        <v>0.89172159799999995</v>
      </c>
      <c r="J1496" s="17">
        <v>9.8799999999999999E-2</v>
      </c>
      <c r="K1496" s="17">
        <v>9.4299999999999991E-3</v>
      </c>
    </row>
    <row r="1497" spans="1:11" x14ac:dyDescent="0.45">
      <c r="A1497" s="10" t="s">
        <v>20</v>
      </c>
      <c r="B1497" s="20">
        <v>0.36</v>
      </c>
      <c r="C1497" s="19">
        <v>178</v>
      </c>
      <c r="D1497" s="19">
        <v>70.369244350000002</v>
      </c>
      <c r="E1497" s="23">
        <v>0.77077931</v>
      </c>
      <c r="F1497" s="23">
        <v>0.67088003500000004</v>
      </c>
      <c r="G1497" s="17">
        <v>0</v>
      </c>
      <c r="H1497" s="17">
        <v>1</v>
      </c>
      <c r="I1497" s="17">
        <v>0.89371540400000005</v>
      </c>
      <c r="J1497" s="17">
        <v>9.7100000000000006E-2</v>
      </c>
      <c r="K1497" s="17">
        <v>9.1400000000000006E-3</v>
      </c>
    </row>
    <row r="1498" spans="1:11" x14ac:dyDescent="0.45">
      <c r="A1498" s="10" t="s">
        <v>20</v>
      </c>
      <c r="B1498" s="20">
        <v>0.37</v>
      </c>
      <c r="C1498" s="19">
        <v>184</v>
      </c>
      <c r="D1498" s="19">
        <v>75.112442799999997</v>
      </c>
      <c r="E1498" s="23">
        <v>0.80397744699999996</v>
      </c>
      <c r="F1498" s="23">
        <v>0.69193359099999996</v>
      </c>
      <c r="G1498" s="17">
        <v>0</v>
      </c>
      <c r="H1498" s="17">
        <v>1</v>
      </c>
      <c r="I1498" s="17">
        <v>0.89647510900000005</v>
      </c>
      <c r="J1498" s="17">
        <v>9.4600000000000004E-2</v>
      </c>
      <c r="K1498" s="17">
        <v>8.9099999999999995E-3</v>
      </c>
    </row>
    <row r="1499" spans="1:11" x14ac:dyDescent="0.45">
      <c r="A1499" s="10" t="s">
        <v>20</v>
      </c>
      <c r="B1499" s="20">
        <v>0.39</v>
      </c>
      <c r="C1499" s="19">
        <v>192</v>
      </c>
      <c r="D1499" s="19">
        <v>81.613832239999994</v>
      </c>
      <c r="E1499" s="23">
        <v>0.81267367999999995</v>
      </c>
      <c r="F1499" s="23">
        <v>0.70962699699999998</v>
      </c>
      <c r="G1499" s="17">
        <v>0</v>
      </c>
      <c r="H1499" s="17">
        <v>1</v>
      </c>
      <c r="I1499" s="17">
        <v>0.88541906599999998</v>
      </c>
      <c r="J1499" s="17">
        <v>0.10578346499999999</v>
      </c>
      <c r="K1499" s="17">
        <v>8.8000000000000005E-3</v>
      </c>
    </row>
    <row r="1500" spans="1:11" x14ac:dyDescent="0.45">
      <c r="A1500" s="10" t="s">
        <v>20</v>
      </c>
      <c r="B1500" s="20">
        <v>0.4</v>
      </c>
      <c r="C1500" s="19">
        <v>198</v>
      </c>
      <c r="D1500" s="19">
        <v>86.552740330000006</v>
      </c>
      <c r="E1500" s="23">
        <v>0.83273939900000005</v>
      </c>
      <c r="F1500" s="23">
        <v>0.74798020499999995</v>
      </c>
      <c r="G1500" s="17">
        <v>0</v>
      </c>
      <c r="H1500" s="17">
        <v>1</v>
      </c>
      <c r="I1500" s="17">
        <v>0.87272258300000005</v>
      </c>
      <c r="J1500" s="17">
        <v>0.11376441</v>
      </c>
      <c r="K1500" s="17">
        <v>1.35E-2</v>
      </c>
    </row>
    <row r="1501" spans="1:11" x14ac:dyDescent="0.45">
      <c r="A1501" s="10" t="s">
        <v>20</v>
      </c>
      <c r="B1501" s="20">
        <v>0.41</v>
      </c>
      <c r="C1501" s="19">
        <v>204</v>
      </c>
      <c r="D1501" s="19">
        <v>91.680021260000004</v>
      </c>
      <c r="E1501" s="23">
        <v>0.86666767199999994</v>
      </c>
      <c r="F1501" s="23">
        <v>0.76750129899999997</v>
      </c>
      <c r="G1501" s="17">
        <v>0</v>
      </c>
      <c r="H1501" s="17">
        <v>1</v>
      </c>
      <c r="I1501" s="17">
        <v>0.87700648299999995</v>
      </c>
      <c r="J1501" s="17">
        <v>0.109935331</v>
      </c>
      <c r="K1501" s="17">
        <v>1.3100000000000001E-2</v>
      </c>
    </row>
    <row r="1502" spans="1:11" x14ac:dyDescent="0.45">
      <c r="A1502" s="10" t="s">
        <v>20</v>
      </c>
      <c r="B1502" s="20">
        <v>0.42</v>
      </c>
      <c r="C1502" s="19">
        <v>208</v>
      </c>
      <c r="D1502" s="19">
        <v>95.246972639999996</v>
      </c>
      <c r="E1502" s="23">
        <v>0.91740232799999999</v>
      </c>
      <c r="F1502" s="23">
        <v>0.78244931200000001</v>
      </c>
      <c r="G1502" s="17">
        <v>0</v>
      </c>
      <c r="H1502" s="17">
        <v>1</v>
      </c>
      <c r="I1502" s="17">
        <v>0.87921816799999997</v>
      </c>
      <c r="J1502" s="17">
        <v>0.10795845900000001</v>
      </c>
      <c r="K1502" s="17">
        <v>1.2800000000000001E-2</v>
      </c>
    </row>
    <row r="1503" spans="1:11" x14ac:dyDescent="0.45">
      <c r="A1503" s="10" t="s">
        <v>20</v>
      </c>
      <c r="B1503" s="20">
        <v>0.43</v>
      </c>
      <c r="C1503" s="19">
        <v>214</v>
      </c>
      <c r="D1503" s="19">
        <v>100.83883299999999</v>
      </c>
      <c r="E1503" s="23">
        <v>0.93765563100000004</v>
      </c>
      <c r="F1503" s="23">
        <v>0.80507536099999999</v>
      </c>
      <c r="G1503" s="17">
        <v>0</v>
      </c>
      <c r="H1503" s="17">
        <v>1</v>
      </c>
      <c r="I1503" s="17">
        <v>0.88089436700000001</v>
      </c>
      <c r="J1503" s="17">
        <v>0.10683160899999999</v>
      </c>
      <c r="K1503" s="17">
        <v>1.23E-2</v>
      </c>
    </row>
    <row r="1504" spans="1:11" x14ac:dyDescent="0.45">
      <c r="A1504" s="10" t="s">
        <v>20</v>
      </c>
      <c r="B1504" s="20">
        <v>0.44</v>
      </c>
      <c r="C1504" s="19">
        <v>218</v>
      </c>
      <c r="D1504" s="19">
        <v>104.67006670000001</v>
      </c>
      <c r="E1504" s="23">
        <v>0.97633511299999998</v>
      </c>
      <c r="F1504" s="23">
        <v>0.82087223499999995</v>
      </c>
      <c r="G1504" s="17">
        <v>0</v>
      </c>
      <c r="H1504" s="17">
        <v>1</v>
      </c>
      <c r="I1504" s="17">
        <v>0.88188250899999998</v>
      </c>
      <c r="J1504" s="17">
        <v>0.106066441</v>
      </c>
      <c r="K1504" s="17">
        <v>1.21E-2</v>
      </c>
    </row>
    <row r="1505" spans="1:11" x14ac:dyDescent="0.45">
      <c r="A1505" s="10" t="s">
        <v>20</v>
      </c>
      <c r="B1505" s="20">
        <v>0.45</v>
      </c>
      <c r="C1505" s="19">
        <v>223</v>
      </c>
      <c r="D1505" s="19">
        <v>109.6794673</v>
      </c>
      <c r="E1505" s="23">
        <v>1.0232152210000001</v>
      </c>
      <c r="F1505" s="23">
        <v>0.84280671299999999</v>
      </c>
      <c r="G1505" s="17">
        <v>0</v>
      </c>
      <c r="H1505" s="17">
        <v>1</v>
      </c>
      <c r="I1505" s="17">
        <v>0.88133260800000002</v>
      </c>
      <c r="J1505" s="17">
        <v>0.106965571</v>
      </c>
      <c r="K1505" s="17">
        <v>1.17E-2</v>
      </c>
    </row>
    <row r="1506" spans="1:11" x14ac:dyDescent="0.45">
      <c r="A1506" s="10" t="s">
        <v>20</v>
      </c>
      <c r="B1506" s="20">
        <v>0.46</v>
      </c>
      <c r="C1506" s="19">
        <v>228</v>
      </c>
      <c r="D1506" s="19">
        <v>114.9009846</v>
      </c>
      <c r="E1506" s="23">
        <v>1.051222439</v>
      </c>
      <c r="F1506" s="23">
        <v>0.866594788</v>
      </c>
      <c r="G1506" s="17">
        <v>0</v>
      </c>
      <c r="H1506" s="17">
        <v>1</v>
      </c>
      <c r="I1506" s="17">
        <v>0.87638109799999997</v>
      </c>
      <c r="J1506" s="17">
        <v>0.112266877</v>
      </c>
      <c r="K1506" s="17">
        <v>1.14E-2</v>
      </c>
    </row>
    <row r="1507" spans="1:11" x14ac:dyDescent="0.45">
      <c r="A1507" s="10" t="s">
        <v>20</v>
      </c>
      <c r="B1507" s="20">
        <v>0.47</v>
      </c>
      <c r="C1507" s="19">
        <v>232</v>
      </c>
      <c r="D1507" s="19">
        <v>119.38946660000001</v>
      </c>
      <c r="E1507" s="23">
        <v>1.1313047970000001</v>
      </c>
      <c r="F1507" s="23">
        <v>0.89151861899999996</v>
      </c>
      <c r="G1507" s="17">
        <v>0</v>
      </c>
      <c r="H1507" s="17">
        <v>1</v>
      </c>
      <c r="I1507" s="17">
        <v>0.87359265100000005</v>
      </c>
      <c r="J1507" s="17">
        <v>0.115229044</v>
      </c>
      <c r="K1507" s="17">
        <v>1.12E-2</v>
      </c>
    </row>
    <row r="1508" spans="1:11" x14ac:dyDescent="0.45">
      <c r="A1508" s="10" t="s">
        <v>20</v>
      </c>
      <c r="B1508" s="20">
        <v>0.48</v>
      </c>
      <c r="C1508" s="19">
        <v>238</v>
      </c>
      <c r="D1508" s="19">
        <v>126.31628619999999</v>
      </c>
      <c r="E1508" s="23">
        <v>1.1883857520000001</v>
      </c>
      <c r="F1508" s="23">
        <v>0.92811281599999995</v>
      </c>
      <c r="G1508" s="17">
        <v>0</v>
      </c>
      <c r="H1508" s="17">
        <v>1</v>
      </c>
      <c r="I1508" s="17">
        <v>0.87422380700000002</v>
      </c>
      <c r="J1508" s="17">
        <v>0.115013923</v>
      </c>
      <c r="K1508" s="17">
        <v>1.0800000000000001E-2</v>
      </c>
    </row>
    <row r="1509" spans="1:11" x14ac:dyDescent="0.45">
      <c r="A1509" s="10" t="s">
        <v>20</v>
      </c>
      <c r="B1509" s="20">
        <v>0.49</v>
      </c>
      <c r="C1509" s="19">
        <v>243</v>
      </c>
      <c r="D1509" s="19">
        <v>132.40540759999999</v>
      </c>
      <c r="E1509" s="23">
        <v>1.237839766</v>
      </c>
      <c r="F1509" s="23">
        <v>0.95565840700000004</v>
      </c>
      <c r="G1509" s="17">
        <v>0</v>
      </c>
      <c r="H1509" s="17">
        <v>1</v>
      </c>
      <c r="I1509" s="17">
        <v>0.86781098400000001</v>
      </c>
      <c r="J1509" s="17">
        <v>0.121666884</v>
      </c>
      <c r="K1509" s="17">
        <v>1.0500000000000001E-2</v>
      </c>
    </row>
    <row r="1510" spans="1:11" x14ac:dyDescent="0.45">
      <c r="A1510" s="10" t="s">
        <v>20</v>
      </c>
      <c r="B1510" s="20">
        <v>0.5</v>
      </c>
      <c r="C1510" s="19">
        <v>248</v>
      </c>
      <c r="D1510" s="19">
        <v>138.7023102</v>
      </c>
      <c r="E1510" s="23">
        <v>1.2734508579999999</v>
      </c>
      <c r="F1510" s="23">
        <v>0.98914946800000003</v>
      </c>
      <c r="G1510" s="17">
        <v>0</v>
      </c>
      <c r="H1510" s="17">
        <v>1</v>
      </c>
      <c r="I1510" s="17">
        <v>0.867984592</v>
      </c>
      <c r="J1510" s="17">
        <v>0.121879526</v>
      </c>
      <c r="K1510" s="17">
        <v>1.01E-2</v>
      </c>
    </row>
    <row r="1511" spans="1:11" x14ac:dyDescent="0.45">
      <c r="A1511" s="10" t="s">
        <v>20</v>
      </c>
      <c r="B1511" s="20">
        <v>0.51</v>
      </c>
      <c r="C1511" s="19">
        <v>253</v>
      </c>
      <c r="D1511" s="19">
        <v>145.17650850000001</v>
      </c>
      <c r="E1511" s="23">
        <v>1.3029718889999999</v>
      </c>
      <c r="F1511" s="23">
        <v>1.0111925559999999</v>
      </c>
      <c r="G1511" s="17">
        <v>0</v>
      </c>
      <c r="H1511" s="17">
        <v>1</v>
      </c>
      <c r="I1511" s="17">
        <v>0.86659806299999997</v>
      </c>
      <c r="J1511" s="17">
        <v>0.12346863800000001</v>
      </c>
      <c r="K1511" s="17">
        <v>9.9299999999999996E-3</v>
      </c>
    </row>
    <row r="1512" spans="1:11" x14ac:dyDescent="0.45">
      <c r="A1512" s="10" t="s">
        <v>20</v>
      </c>
      <c r="B1512" s="20">
        <v>0.52</v>
      </c>
      <c r="C1512" s="19">
        <v>258</v>
      </c>
      <c r="D1512" s="19">
        <v>151.85448049999999</v>
      </c>
      <c r="E1512" s="23">
        <v>1.3560413010000001</v>
      </c>
      <c r="F1512" s="23">
        <v>1.0597631839999999</v>
      </c>
      <c r="G1512" s="17">
        <v>0</v>
      </c>
      <c r="H1512" s="17">
        <v>1</v>
      </c>
      <c r="I1512" s="17">
        <v>0.85657904600000001</v>
      </c>
      <c r="J1512" s="17">
        <v>0.13366551800000001</v>
      </c>
      <c r="K1512" s="17">
        <v>9.7599999999999996E-3</v>
      </c>
    </row>
    <row r="1513" spans="1:11" x14ac:dyDescent="0.45">
      <c r="A1513" s="10" t="s">
        <v>20</v>
      </c>
      <c r="B1513" s="20">
        <v>0.53</v>
      </c>
      <c r="C1513" s="19">
        <v>263</v>
      </c>
      <c r="D1513" s="19">
        <v>158.7435643</v>
      </c>
      <c r="E1513" s="23">
        <v>1.3900347959999999</v>
      </c>
      <c r="F1513" s="23">
        <v>1.1020542849999999</v>
      </c>
      <c r="G1513" s="17">
        <v>0</v>
      </c>
      <c r="H1513" s="17">
        <v>1</v>
      </c>
      <c r="I1513" s="17">
        <v>0.85507631399999995</v>
      </c>
      <c r="J1513" s="17">
        <v>0.135444014</v>
      </c>
      <c r="K1513" s="17">
        <v>9.4800000000000006E-3</v>
      </c>
    </row>
    <row r="1514" spans="1:11" x14ac:dyDescent="0.45">
      <c r="A1514" s="10" t="s">
        <v>20</v>
      </c>
      <c r="B1514" s="20">
        <v>0.54</v>
      </c>
      <c r="C1514" s="19">
        <v>268</v>
      </c>
      <c r="D1514" s="19">
        <v>166.13923310000001</v>
      </c>
      <c r="E1514" s="23">
        <v>1.4966536939999999</v>
      </c>
      <c r="F1514" s="23">
        <v>1.1317367979999999</v>
      </c>
      <c r="G1514" s="17">
        <v>0</v>
      </c>
      <c r="H1514" s="17">
        <v>1</v>
      </c>
      <c r="I1514" s="17">
        <v>0.85454972100000004</v>
      </c>
      <c r="J1514" s="17">
        <v>0.136097204</v>
      </c>
      <c r="K1514" s="17">
        <v>9.3500000000000007E-3</v>
      </c>
    </row>
    <row r="1515" spans="1:11" x14ac:dyDescent="0.45">
      <c r="A1515" s="10" t="s">
        <v>20</v>
      </c>
      <c r="B1515" s="20">
        <v>0.55000000000000004</v>
      </c>
      <c r="C1515" s="19">
        <v>273</v>
      </c>
      <c r="D1515" s="19">
        <v>173.70966060000001</v>
      </c>
      <c r="E1515" s="23">
        <v>1.528430564</v>
      </c>
      <c r="F1515" s="23">
        <v>1.1838413050000001</v>
      </c>
      <c r="G1515" s="17">
        <v>0</v>
      </c>
      <c r="H1515" s="17">
        <v>1</v>
      </c>
      <c r="I1515" s="17">
        <v>0.85482610299999995</v>
      </c>
      <c r="J1515" s="17">
        <v>0.13599025200000001</v>
      </c>
      <c r="K1515" s="17">
        <v>9.1800000000000007E-3</v>
      </c>
    </row>
    <row r="1516" spans="1:11" x14ac:dyDescent="0.45">
      <c r="A1516" s="10" t="s">
        <v>20</v>
      </c>
      <c r="B1516" s="20">
        <v>0.56000000000000005</v>
      </c>
      <c r="C1516" s="19">
        <v>278</v>
      </c>
      <c r="D1516" s="19">
        <v>181.46395179999999</v>
      </c>
      <c r="E1516" s="23">
        <v>1.5765001540000001</v>
      </c>
      <c r="F1516" s="23">
        <v>1.2266736090000001</v>
      </c>
      <c r="G1516" s="17">
        <v>0</v>
      </c>
      <c r="H1516" s="17">
        <v>1</v>
      </c>
      <c r="I1516" s="17">
        <v>0.84664194500000001</v>
      </c>
      <c r="J1516" s="17">
        <v>0.14428566900000001</v>
      </c>
      <c r="K1516" s="17">
        <v>9.0699999999999999E-3</v>
      </c>
    </row>
    <row r="1517" spans="1:11" x14ac:dyDescent="0.45">
      <c r="A1517" s="10" t="s">
        <v>20</v>
      </c>
      <c r="B1517" s="20">
        <v>0.56999999999999995</v>
      </c>
      <c r="C1517" s="19">
        <v>283</v>
      </c>
      <c r="D1517" s="19">
        <v>189.6615401</v>
      </c>
      <c r="E1517" s="23">
        <v>1.6412354600000001</v>
      </c>
      <c r="F1517" s="23">
        <v>1.2621872999999999</v>
      </c>
      <c r="G1517" s="17">
        <v>0</v>
      </c>
      <c r="H1517" s="17">
        <v>1</v>
      </c>
      <c r="I1517" s="17">
        <v>0.82394725499999999</v>
      </c>
      <c r="J1517" s="17">
        <v>0.167246329</v>
      </c>
      <c r="K1517" s="17">
        <v>8.8100000000000001E-3</v>
      </c>
    </row>
    <row r="1518" spans="1:11" x14ac:dyDescent="0.45">
      <c r="A1518" s="10" t="s">
        <v>20</v>
      </c>
      <c r="B1518" s="20">
        <v>0.57999999999999996</v>
      </c>
      <c r="C1518" s="19">
        <v>288</v>
      </c>
      <c r="D1518" s="19">
        <v>197.90247869999999</v>
      </c>
      <c r="E1518" s="23">
        <v>1.653975451</v>
      </c>
      <c r="F1518" s="23">
        <v>1.3071643879999999</v>
      </c>
      <c r="G1518" s="17">
        <v>0</v>
      </c>
      <c r="H1518" s="17">
        <v>1</v>
      </c>
      <c r="I1518" s="17">
        <v>0.81602472199999998</v>
      </c>
      <c r="J1518" s="17">
        <v>0.17525353799999999</v>
      </c>
      <c r="K1518" s="17">
        <v>8.7200000000000003E-3</v>
      </c>
    </row>
    <row r="1519" spans="1:11" x14ac:dyDescent="0.45">
      <c r="A1519" s="10" t="s">
        <v>20</v>
      </c>
      <c r="B1519" s="20">
        <v>0.59</v>
      </c>
      <c r="C1519" s="19">
        <v>293</v>
      </c>
      <c r="D1519" s="19">
        <v>206.3088032</v>
      </c>
      <c r="E1519" s="23">
        <v>1.700763456</v>
      </c>
      <c r="F1519" s="23">
        <v>1.3555873190000001</v>
      </c>
      <c r="G1519" s="17">
        <v>0</v>
      </c>
      <c r="H1519" s="17">
        <v>1</v>
      </c>
      <c r="I1519" s="17">
        <v>0.82032233200000004</v>
      </c>
      <c r="J1519" s="17">
        <v>0.17115966499999999</v>
      </c>
      <c r="K1519" s="17">
        <v>8.5199999999999998E-3</v>
      </c>
    </row>
    <row r="1520" spans="1:11" x14ac:dyDescent="0.45">
      <c r="A1520" s="10" t="s">
        <v>20</v>
      </c>
      <c r="B1520" s="20">
        <v>0.6</v>
      </c>
      <c r="C1520" s="19">
        <v>296</v>
      </c>
      <c r="D1520" s="19">
        <v>211.52920109999999</v>
      </c>
      <c r="E1520" s="23">
        <v>1.7629620610000001</v>
      </c>
      <c r="F1520" s="23">
        <v>1.3801784070000001</v>
      </c>
      <c r="G1520" s="17">
        <v>0</v>
      </c>
      <c r="H1520" s="17">
        <v>1</v>
      </c>
      <c r="I1520" s="17">
        <v>0.82662938500000005</v>
      </c>
      <c r="J1520" s="17">
        <v>0.165151611</v>
      </c>
      <c r="K1520" s="17">
        <v>8.2199999999999999E-3</v>
      </c>
    </row>
    <row r="1521" spans="1:11" x14ac:dyDescent="0.45">
      <c r="A1521" s="10" t="s">
        <v>20</v>
      </c>
      <c r="B1521" s="20">
        <v>0.61</v>
      </c>
      <c r="C1521" s="19">
        <v>302</v>
      </c>
      <c r="D1521" s="19">
        <v>222.2874367</v>
      </c>
      <c r="E1521" s="23">
        <v>1.8140649879999999</v>
      </c>
      <c r="F1521" s="23">
        <v>1.4305200950000001</v>
      </c>
      <c r="G1521" s="17">
        <v>0</v>
      </c>
      <c r="H1521" s="17">
        <v>1</v>
      </c>
      <c r="I1521" s="17">
        <v>0.82710582399999999</v>
      </c>
      <c r="J1521" s="17">
        <v>0.164858855</v>
      </c>
      <c r="K1521" s="17">
        <v>8.0400000000000003E-3</v>
      </c>
    </row>
    <row r="1522" spans="1:11" x14ac:dyDescent="0.45">
      <c r="A1522" s="10" t="s">
        <v>20</v>
      </c>
      <c r="B1522" s="20">
        <v>0.62</v>
      </c>
      <c r="C1522" s="19">
        <v>307</v>
      </c>
      <c r="D1522" s="19">
        <v>231.46145369999999</v>
      </c>
      <c r="E1522" s="23">
        <v>1.8538983499999999</v>
      </c>
      <c r="F1522" s="23">
        <v>1.4754566229999999</v>
      </c>
      <c r="G1522" s="17">
        <v>0</v>
      </c>
      <c r="H1522" s="17">
        <v>1</v>
      </c>
      <c r="I1522" s="17">
        <v>0.82440740300000004</v>
      </c>
      <c r="J1522" s="17">
        <v>0.167642394</v>
      </c>
      <c r="K1522" s="17">
        <v>7.9500000000000005E-3</v>
      </c>
    </row>
    <row r="1523" spans="1:11" x14ac:dyDescent="0.45">
      <c r="A1523" s="10" t="s">
        <v>20</v>
      </c>
      <c r="B1523" s="20">
        <v>0.63</v>
      </c>
      <c r="C1523" s="19">
        <v>312</v>
      </c>
      <c r="D1523" s="19">
        <v>240.92858229999999</v>
      </c>
      <c r="E1523" s="23">
        <v>1.920222291</v>
      </c>
      <c r="F1523" s="23">
        <v>1.514163208</v>
      </c>
      <c r="G1523" s="17">
        <v>0</v>
      </c>
      <c r="H1523" s="17">
        <v>1</v>
      </c>
      <c r="I1523" s="17">
        <v>0.82942612299999996</v>
      </c>
      <c r="J1523" s="17">
        <v>0.16285090399999999</v>
      </c>
      <c r="K1523" s="17">
        <v>7.7200000000000003E-3</v>
      </c>
    </row>
    <row r="1524" spans="1:11" x14ac:dyDescent="0.45">
      <c r="A1524" s="10" t="s">
        <v>20</v>
      </c>
      <c r="B1524" s="20">
        <v>0.64</v>
      </c>
      <c r="C1524" s="19">
        <v>317</v>
      </c>
      <c r="D1524" s="19">
        <v>250.87841979999999</v>
      </c>
      <c r="E1524" s="23">
        <v>2.0550731660000001</v>
      </c>
      <c r="F1524" s="23">
        <v>1.565765141</v>
      </c>
      <c r="G1524" s="17">
        <v>0</v>
      </c>
      <c r="H1524" s="17">
        <v>1</v>
      </c>
      <c r="I1524" s="17">
        <v>0.83231988499999998</v>
      </c>
      <c r="J1524" s="17">
        <v>0.160112903</v>
      </c>
      <c r="K1524" s="17">
        <v>7.5700000000000003E-3</v>
      </c>
    </row>
    <row r="1525" spans="1:11" x14ac:dyDescent="0.45">
      <c r="A1525" s="10" t="s">
        <v>20</v>
      </c>
      <c r="B1525" s="20">
        <v>0.65</v>
      </c>
      <c r="C1525" s="19">
        <v>322</v>
      </c>
      <c r="D1525" s="19">
        <v>261.4598542</v>
      </c>
      <c r="E1525" s="23">
        <v>2.1593885780000002</v>
      </c>
      <c r="F1525" s="23">
        <v>1.6101215360000001</v>
      </c>
      <c r="G1525" s="17">
        <v>0</v>
      </c>
      <c r="H1525" s="17">
        <v>1</v>
      </c>
      <c r="I1525" s="17">
        <v>0.83662860999999999</v>
      </c>
      <c r="J1525" s="17">
        <v>0.15602500899999999</v>
      </c>
      <c r="K1525" s="17">
        <v>7.3499999999999998E-3</v>
      </c>
    </row>
    <row r="1526" spans="1:11" x14ac:dyDescent="0.45">
      <c r="A1526" s="10" t="s">
        <v>20</v>
      </c>
      <c r="B1526" s="20">
        <v>0.66</v>
      </c>
      <c r="C1526" s="19">
        <v>326</v>
      </c>
      <c r="D1526" s="19">
        <v>270.12429809999998</v>
      </c>
      <c r="E1526" s="23">
        <v>2.172017522</v>
      </c>
      <c r="F1526" s="23">
        <v>1.658085517</v>
      </c>
      <c r="G1526" s="17">
        <v>0</v>
      </c>
      <c r="H1526" s="17">
        <v>1</v>
      </c>
      <c r="I1526" s="17">
        <v>0.83731010500000003</v>
      </c>
      <c r="J1526" s="17">
        <v>0.15546189299999999</v>
      </c>
      <c r="K1526" s="17">
        <v>7.2300000000000003E-3</v>
      </c>
    </row>
    <row r="1527" spans="1:11" x14ac:dyDescent="0.45">
      <c r="A1527" s="10" t="s">
        <v>20</v>
      </c>
      <c r="B1527" s="20">
        <v>0.67</v>
      </c>
      <c r="C1527" s="19">
        <v>332</v>
      </c>
      <c r="D1527" s="19">
        <v>283.42945570000001</v>
      </c>
      <c r="E1527" s="23">
        <v>2.2784409669999999</v>
      </c>
      <c r="F1527" s="23">
        <v>1.716249452</v>
      </c>
      <c r="G1527" s="17">
        <v>0</v>
      </c>
      <c r="H1527" s="17">
        <v>1</v>
      </c>
      <c r="I1527" s="17">
        <v>0.83185300500000003</v>
      </c>
      <c r="J1527" s="17">
        <v>0.161042934</v>
      </c>
      <c r="K1527" s="17">
        <v>7.1000000000000004E-3</v>
      </c>
    </row>
    <row r="1528" spans="1:11" x14ac:dyDescent="0.45">
      <c r="A1528" s="10" t="s">
        <v>20</v>
      </c>
      <c r="B1528" s="20">
        <v>0.68</v>
      </c>
      <c r="C1528" s="19">
        <v>336</v>
      </c>
      <c r="D1528" s="19">
        <v>292.82093049999997</v>
      </c>
      <c r="E1528" s="23">
        <v>2.362217979</v>
      </c>
      <c r="F1528" s="23">
        <v>1.745883181</v>
      </c>
      <c r="G1528" s="17">
        <v>0</v>
      </c>
      <c r="H1528" s="17">
        <v>1</v>
      </c>
      <c r="I1528" s="17">
        <v>0.828602599</v>
      </c>
      <c r="J1528" s="17">
        <v>0.164332173</v>
      </c>
      <c r="K1528" s="17">
        <v>7.0699999999999999E-3</v>
      </c>
    </row>
    <row r="1529" spans="1:11" x14ac:dyDescent="0.45">
      <c r="A1529" s="10" t="s">
        <v>20</v>
      </c>
      <c r="B1529" s="20">
        <v>0.69</v>
      </c>
      <c r="C1529" s="19">
        <v>340</v>
      </c>
      <c r="D1529" s="19">
        <v>302.42349139999999</v>
      </c>
      <c r="E1529" s="23">
        <v>2.4313167459999998</v>
      </c>
      <c r="F1529" s="23">
        <v>1.8059159929999999</v>
      </c>
      <c r="G1529" s="17">
        <v>0</v>
      </c>
      <c r="H1529" s="17">
        <v>1</v>
      </c>
      <c r="I1529" s="17">
        <v>0.83269913600000001</v>
      </c>
      <c r="J1529" s="17">
        <v>0.160404501</v>
      </c>
      <c r="K1529" s="17">
        <v>6.8999999999999999E-3</v>
      </c>
    </row>
    <row r="1530" spans="1:11" x14ac:dyDescent="0.45">
      <c r="A1530" s="10" t="s">
        <v>20</v>
      </c>
      <c r="B1530" s="20">
        <v>0.7</v>
      </c>
      <c r="C1530" s="19">
        <v>346</v>
      </c>
      <c r="D1530" s="19">
        <v>317.28449169999999</v>
      </c>
      <c r="E1530" s="23">
        <v>2.5125490460000002</v>
      </c>
      <c r="F1530" s="23">
        <v>1.87108154</v>
      </c>
      <c r="G1530" s="17">
        <v>0</v>
      </c>
      <c r="H1530" s="17">
        <v>1</v>
      </c>
      <c r="I1530" s="17">
        <v>0.82881428400000001</v>
      </c>
      <c r="J1530" s="17">
        <v>0.164390803</v>
      </c>
      <c r="K1530" s="17">
        <v>6.79E-3</v>
      </c>
    </row>
    <row r="1531" spans="1:11" x14ac:dyDescent="0.45">
      <c r="A1531" s="10" t="s">
        <v>20</v>
      </c>
      <c r="B1531" s="20">
        <v>0.71</v>
      </c>
      <c r="C1531" s="19">
        <v>351</v>
      </c>
      <c r="D1531" s="19">
        <v>330.0621299</v>
      </c>
      <c r="E1531" s="23">
        <v>2.585622592</v>
      </c>
      <c r="F1531" s="23">
        <v>1.9394591160000001</v>
      </c>
      <c r="G1531" s="17">
        <v>0</v>
      </c>
      <c r="H1531" s="17">
        <v>1</v>
      </c>
      <c r="I1531" s="17">
        <v>0.82739706099999999</v>
      </c>
      <c r="J1531" s="17">
        <v>0.16587800999999999</v>
      </c>
      <c r="K1531" s="17">
        <v>6.7200000000000003E-3</v>
      </c>
    </row>
    <row r="1532" spans="1:11" x14ac:dyDescent="0.45">
      <c r="A1532" s="10" t="s">
        <v>20</v>
      </c>
      <c r="B1532" s="20">
        <v>0.72</v>
      </c>
      <c r="C1532" s="19">
        <v>356</v>
      </c>
      <c r="D1532" s="19">
        <v>343.15855240000002</v>
      </c>
      <c r="E1532" s="23">
        <v>2.6514112750000001</v>
      </c>
      <c r="F1532" s="23">
        <v>1.992757391</v>
      </c>
      <c r="G1532" s="17">
        <v>0</v>
      </c>
      <c r="H1532" s="17">
        <v>1</v>
      </c>
      <c r="I1532" s="17">
        <v>0.82263040399999998</v>
      </c>
      <c r="J1532" s="17">
        <v>0.17071516</v>
      </c>
      <c r="K1532" s="17">
        <v>6.6499999999999997E-3</v>
      </c>
    </row>
    <row r="1533" spans="1:11" x14ac:dyDescent="0.45">
      <c r="A1533" s="10" t="s">
        <v>20</v>
      </c>
      <c r="B1533" s="20">
        <v>0.73</v>
      </c>
      <c r="C1533" s="19">
        <v>361</v>
      </c>
      <c r="D1533" s="19">
        <v>356.62611559999999</v>
      </c>
      <c r="E1533" s="23">
        <v>2.7249157899999998</v>
      </c>
      <c r="F1533" s="23">
        <v>2.0528131300000001</v>
      </c>
      <c r="G1533" s="17">
        <v>0</v>
      </c>
      <c r="H1533" s="17">
        <v>1</v>
      </c>
      <c r="I1533" s="17">
        <v>0.82092754599999995</v>
      </c>
      <c r="J1533" s="17">
        <v>0.172467809</v>
      </c>
      <c r="K1533" s="17">
        <v>6.6E-3</v>
      </c>
    </row>
    <row r="1534" spans="1:11" x14ac:dyDescent="0.45">
      <c r="A1534" s="10" t="s">
        <v>20</v>
      </c>
      <c r="B1534" s="20">
        <v>0.74</v>
      </c>
      <c r="C1534" s="19">
        <v>366</v>
      </c>
      <c r="D1534" s="19">
        <v>370.5329835</v>
      </c>
      <c r="E1534" s="23">
        <v>2.808885412</v>
      </c>
      <c r="F1534" s="23">
        <v>2.1151896020000001</v>
      </c>
      <c r="G1534" s="17">
        <v>0</v>
      </c>
      <c r="H1534" s="17">
        <v>1</v>
      </c>
      <c r="I1534" s="17">
        <v>0.82081398999999999</v>
      </c>
      <c r="J1534" s="17">
        <v>0.17267692800000001</v>
      </c>
      <c r="K1534" s="17">
        <v>6.5100000000000002E-3</v>
      </c>
    </row>
    <row r="1535" spans="1:11" x14ac:dyDescent="0.45">
      <c r="A1535" s="10" t="s">
        <v>20</v>
      </c>
      <c r="B1535" s="20">
        <v>0.75</v>
      </c>
      <c r="C1535" s="19">
        <v>371</v>
      </c>
      <c r="D1535" s="19">
        <v>384.9295631</v>
      </c>
      <c r="E1535" s="23">
        <v>2.925900419</v>
      </c>
      <c r="F1535" s="23">
        <v>2.1797794659999998</v>
      </c>
      <c r="G1535" s="17">
        <v>0</v>
      </c>
      <c r="H1535" s="17">
        <v>1</v>
      </c>
      <c r="I1535" s="17">
        <v>0.82060805699999995</v>
      </c>
      <c r="J1535" s="17">
        <v>0.172981791</v>
      </c>
      <c r="K1535" s="17">
        <v>6.4099999999999999E-3</v>
      </c>
    </row>
    <row r="1536" spans="1:11" x14ac:dyDescent="0.45">
      <c r="A1536" s="10" t="s">
        <v>20</v>
      </c>
      <c r="B1536" s="20">
        <v>0.76</v>
      </c>
      <c r="C1536" s="19">
        <v>376</v>
      </c>
      <c r="D1536" s="19">
        <v>399.72486609999999</v>
      </c>
      <c r="E1536" s="23">
        <v>2.9804287230000002</v>
      </c>
      <c r="F1536" s="23">
        <v>2.2379294490000001</v>
      </c>
      <c r="G1536" s="17">
        <v>0</v>
      </c>
      <c r="H1536" s="17">
        <v>1</v>
      </c>
      <c r="I1536" s="17">
        <v>0.81964702199999995</v>
      </c>
      <c r="J1536" s="17">
        <v>0.17402886000000001</v>
      </c>
      <c r="K1536" s="17">
        <v>6.3200000000000001E-3</v>
      </c>
    </row>
    <row r="1537" spans="1:11" x14ac:dyDescent="0.45">
      <c r="A1537" s="10" t="s">
        <v>20</v>
      </c>
      <c r="B1537" s="20">
        <v>0.77</v>
      </c>
      <c r="C1537" s="19">
        <v>381</v>
      </c>
      <c r="D1537" s="19">
        <v>414.94652139999999</v>
      </c>
      <c r="E1537" s="23">
        <v>3.1119346910000001</v>
      </c>
      <c r="F1537" s="23">
        <v>2.2971857949999999</v>
      </c>
      <c r="G1537" s="17">
        <v>0</v>
      </c>
      <c r="H1537" s="17">
        <v>1</v>
      </c>
      <c r="I1537" s="17">
        <v>0.810616</v>
      </c>
      <c r="J1537" s="17">
        <v>0.183129563</v>
      </c>
      <c r="K1537" s="17">
        <v>6.2500000000000003E-3</v>
      </c>
    </row>
    <row r="1538" spans="1:11" x14ac:dyDescent="0.45">
      <c r="A1538" s="10" t="s">
        <v>20</v>
      </c>
      <c r="B1538" s="20">
        <v>0.78</v>
      </c>
      <c r="C1538" s="19">
        <v>386</v>
      </c>
      <c r="D1538" s="19">
        <v>430.80506309999998</v>
      </c>
      <c r="E1538" s="23">
        <v>3.202172783</v>
      </c>
      <c r="F1538" s="23">
        <v>2.375397601</v>
      </c>
      <c r="G1538" s="17">
        <v>0</v>
      </c>
      <c r="H1538" s="17">
        <v>1</v>
      </c>
      <c r="I1538" s="17">
        <v>0.80744676199999998</v>
      </c>
      <c r="J1538" s="17">
        <v>0.18635803200000001</v>
      </c>
      <c r="K1538" s="17">
        <v>6.1999999999999998E-3</v>
      </c>
    </row>
    <row r="1539" spans="1:11" x14ac:dyDescent="0.45">
      <c r="A1539" s="10" t="s">
        <v>20</v>
      </c>
      <c r="B1539" s="20">
        <v>0.79</v>
      </c>
      <c r="C1539" s="19">
        <v>391</v>
      </c>
      <c r="D1539" s="19">
        <v>447.13074790000002</v>
      </c>
      <c r="E1539" s="23">
        <v>3.322688109</v>
      </c>
      <c r="F1539" s="23">
        <v>2.4408165309999998</v>
      </c>
      <c r="G1539" s="17">
        <v>0</v>
      </c>
      <c r="H1539" s="17">
        <v>1</v>
      </c>
      <c r="I1539" s="17">
        <v>0.80686649399999999</v>
      </c>
      <c r="J1539" s="17">
        <v>0.18702111799999999</v>
      </c>
      <c r="K1539" s="17">
        <v>6.11E-3</v>
      </c>
    </row>
    <row r="1540" spans="1:11" x14ac:dyDescent="0.45">
      <c r="A1540" s="10" t="s">
        <v>20</v>
      </c>
      <c r="B1540" s="20">
        <v>0.8</v>
      </c>
      <c r="C1540" s="19">
        <v>394</v>
      </c>
      <c r="D1540" s="19">
        <v>457.32154350000002</v>
      </c>
      <c r="E1540" s="23">
        <v>3.4375496619999999</v>
      </c>
      <c r="F1540" s="23">
        <v>2.490997498</v>
      </c>
      <c r="G1540" s="17">
        <v>0</v>
      </c>
      <c r="H1540" s="17">
        <v>1</v>
      </c>
      <c r="I1540" s="17">
        <v>0.80843761000000003</v>
      </c>
      <c r="J1540" s="17">
        <v>0.185519553</v>
      </c>
      <c r="K1540" s="17">
        <v>6.0400000000000002E-3</v>
      </c>
    </row>
    <row r="1541" spans="1:11" x14ac:dyDescent="0.45">
      <c r="A1541" s="10" t="s">
        <v>20</v>
      </c>
      <c r="B1541" s="20">
        <v>0.80200000000000005</v>
      </c>
      <c r="C1541" s="19">
        <v>395</v>
      </c>
      <c r="D1541" s="19">
        <v>460.81494909999998</v>
      </c>
      <c r="E1541" s="23">
        <v>3.493405578</v>
      </c>
      <c r="F1541" s="23">
        <v>2.5005586310000001</v>
      </c>
      <c r="G1541" s="17">
        <v>0</v>
      </c>
      <c r="H1541" s="17">
        <v>1</v>
      </c>
      <c r="I1541" s="17">
        <v>0.80899616299999999</v>
      </c>
      <c r="J1541" s="17">
        <v>0.18497861900000001</v>
      </c>
      <c r="K1541" s="17">
        <v>6.0299999999999998E-3</v>
      </c>
    </row>
    <row r="1542" spans="1:11" x14ac:dyDescent="0.45">
      <c r="A1542" s="10" t="s">
        <v>20</v>
      </c>
      <c r="B1542" s="20">
        <v>0.80400000000000005</v>
      </c>
      <c r="C1542" s="19">
        <v>396</v>
      </c>
      <c r="D1542" s="19">
        <v>464.31595490000001</v>
      </c>
      <c r="E1542" s="23">
        <v>3.5010058690000001</v>
      </c>
      <c r="F1542" s="23">
        <v>2.518037858</v>
      </c>
      <c r="G1542" s="17">
        <v>0</v>
      </c>
      <c r="H1542" s="17">
        <v>1</v>
      </c>
      <c r="I1542" s="17">
        <v>0.80762424499999996</v>
      </c>
      <c r="J1542" s="17">
        <v>0.18636075499999999</v>
      </c>
      <c r="K1542" s="17">
        <v>6.0200000000000002E-3</v>
      </c>
    </row>
    <row r="1543" spans="1:11" x14ac:dyDescent="0.45">
      <c r="A1543" s="10" t="s">
        <v>20</v>
      </c>
      <c r="B1543" s="20">
        <v>0.80600000000000005</v>
      </c>
      <c r="C1543" s="19">
        <v>397</v>
      </c>
      <c r="D1543" s="19">
        <v>467.86598279999998</v>
      </c>
      <c r="E1543" s="23">
        <v>3.550027923</v>
      </c>
      <c r="F1543" s="23">
        <v>2.5278675389999998</v>
      </c>
      <c r="G1543" s="17">
        <v>0</v>
      </c>
      <c r="H1543" s="17">
        <v>1</v>
      </c>
      <c r="I1543" s="17">
        <v>0.80681636999999995</v>
      </c>
      <c r="J1543" s="17">
        <v>0.187174646</v>
      </c>
      <c r="K1543" s="17">
        <v>6.0099999999999997E-3</v>
      </c>
    </row>
    <row r="1544" spans="1:11" x14ac:dyDescent="0.45">
      <c r="A1544" s="10" t="s">
        <v>20</v>
      </c>
      <c r="B1544" s="20">
        <v>0.80800000000000005</v>
      </c>
      <c r="C1544" s="19">
        <v>398</v>
      </c>
      <c r="D1544" s="19">
        <v>471.49514590000001</v>
      </c>
      <c r="E1544" s="23">
        <v>3.629163084</v>
      </c>
      <c r="F1544" s="23">
        <v>2.5533483810000002</v>
      </c>
      <c r="G1544" s="17">
        <v>0</v>
      </c>
      <c r="H1544" s="17">
        <v>1</v>
      </c>
      <c r="I1544" s="17">
        <v>0.80737188800000004</v>
      </c>
      <c r="J1544" s="17">
        <v>0.186636408</v>
      </c>
      <c r="K1544" s="17">
        <v>5.9899999999999997E-3</v>
      </c>
    </row>
    <row r="1545" spans="1:11" x14ac:dyDescent="0.45">
      <c r="A1545" s="10" t="s">
        <v>20</v>
      </c>
      <c r="B1545" s="20">
        <v>0.81</v>
      </c>
      <c r="C1545" s="19">
        <v>399</v>
      </c>
      <c r="D1545" s="19">
        <v>475.21775400000001</v>
      </c>
      <c r="E1545" s="23">
        <v>3.7226080380000002</v>
      </c>
      <c r="F1545" s="23">
        <v>2.5641065279999999</v>
      </c>
      <c r="G1545" s="17">
        <v>0</v>
      </c>
      <c r="H1545" s="17">
        <v>1</v>
      </c>
      <c r="I1545" s="17">
        <v>0.80832752900000004</v>
      </c>
      <c r="J1545" s="17">
        <v>0.185710492</v>
      </c>
      <c r="K1545" s="17">
        <v>5.96E-3</v>
      </c>
    </row>
    <row r="1546" spans="1:11" x14ac:dyDescent="0.45">
      <c r="A1546" s="10" t="s">
        <v>20</v>
      </c>
      <c r="B1546" s="20">
        <v>0.81299999999999994</v>
      </c>
      <c r="C1546" s="19">
        <v>400</v>
      </c>
      <c r="D1546" s="19">
        <v>478.9637012</v>
      </c>
      <c r="E1546" s="23">
        <v>3.7459472659999999</v>
      </c>
      <c r="F1546" s="23">
        <v>2.583410142</v>
      </c>
      <c r="G1546" s="17">
        <v>0</v>
      </c>
      <c r="H1546" s="17">
        <v>1</v>
      </c>
      <c r="I1546" s="17">
        <v>0.80875801400000003</v>
      </c>
      <c r="J1546" s="17">
        <v>0.185293397</v>
      </c>
      <c r="K1546" s="17">
        <v>5.9500000000000004E-3</v>
      </c>
    </row>
    <row r="1547" spans="1:11" x14ac:dyDescent="0.45">
      <c r="A1547" s="10" t="s">
        <v>20</v>
      </c>
      <c r="B1547" s="20">
        <v>0.81499999999999995</v>
      </c>
      <c r="C1547" s="19">
        <v>401</v>
      </c>
      <c r="D1547" s="19">
        <v>482.73223530000001</v>
      </c>
      <c r="E1547" s="23">
        <v>3.768534067</v>
      </c>
      <c r="F1547" s="23">
        <v>2.602893275</v>
      </c>
      <c r="G1547" s="17">
        <v>0</v>
      </c>
      <c r="H1547" s="17">
        <v>1</v>
      </c>
      <c r="I1547" s="17">
        <v>0.80974650299999995</v>
      </c>
      <c r="J1547" s="17">
        <v>0.18433565499999999</v>
      </c>
      <c r="K1547" s="17">
        <v>5.9199999999999999E-3</v>
      </c>
    </row>
    <row r="1548" spans="1:11" x14ac:dyDescent="0.45">
      <c r="A1548" s="10" t="s">
        <v>20</v>
      </c>
      <c r="B1548" s="20">
        <v>0.81699999999999995</v>
      </c>
      <c r="C1548" s="19">
        <v>402</v>
      </c>
      <c r="D1548" s="19">
        <v>486.51182490000002</v>
      </c>
      <c r="E1548" s="23">
        <v>3.7795896020000002</v>
      </c>
      <c r="F1548" s="23">
        <v>2.6225886360000001</v>
      </c>
      <c r="G1548" s="17">
        <v>0</v>
      </c>
      <c r="H1548" s="17">
        <v>1</v>
      </c>
      <c r="I1548" s="17">
        <v>0.80879317299999998</v>
      </c>
      <c r="J1548" s="17">
        <v>0.18529595300000001</v>
      </c>
      <c r="K1548" s="17">
        <v>5.9100000000000003E-3</v>
      </c>
    </row>
    <row r="1549" spans="1:11" x14ac:dyDescent="0.45">
      <c r="A1549" s="10" t="s">
        <v>20</v>
      </c>
      <c r="B1549" s="20">
        <v>0.81899999999999995</v>
      </c>
      <c r="C1549" s="19">
        <v>403</v>
      </c>
      <c r="D1549" s="19">
        <v>490.36599489999998</v>
      </c>
      <c r="E1549" s="23">
        <v>3.8541700489999999</v>
      </c>
      <c r="F1549" s="23">
        <v>2.6422438819999998</v>
      </c>
      <c r="G1549" s="17">
        <v>0</v>
      </c>
      <c r="H1549" s="17">
        <v>1</v>
      </c>
      <c r="I1549" s="17">
        <v>0.80987574399999995</v>
      </c>
      <c r="J1549" s="17">
        <v>0.18424684699999999</v>
      </c>
      <c r="K1549" s="17">
        <v>5.8799999999999998E-3</v>
      </c>
    </row>
    <row r="1550" spans="1:11" x14ac:dyDescent="0.45">
      <c r="A1550" s="10" t="s">
        <v>20</v>
      </c>
      <c r="B1550" s="20">
        <v>0.82099999999999995</v>
      </c>
      <c r="C1550" s="19">
        <v>404</v>
      </c>
      <c r="D1550" s="19">
        <v>494.28962480000001</v>
      </c>
      <c r="E1550" s="23">
        <v>3.9236298729999999</v>
      </c>
      <c r="F1550" s="23">
        <v>2.6542431510000002</v>
      </c>
      <c r="G1550" s="17">
        <v>0</v>
      </c>
      <c r="H1550" s="17">
        <v>1</v>
      </c>
      <c r="I1550" s="17">
        <v>0.81029732399999999</v>
      </c>
      <c r="J1550" s="17">
        <v>0.18383830000000001</v>
      </c>
      <c r="K1550" s="17">
        <v>5.8599999999999998E-3</v>
      </c>
    </row>
    <row r="1551" spans="1:11" x14ac:dyDescent="0.45">
      <c r="A1551" s="10" t="s">
        <v>20</v>
      </c>
      <c r="B1551" s="20">
        <v>0.82299999999999995</v>
      </c>
      <c r="C1551" s="19">
        <v>405</v>
      </c>
      <c r="D1551" s="19">
        <v>498.22002329999998</v>
      </c>
      <c r="E1551" s="23">
        <v>3.9303984320000001</v>
      </c>
      <c r="F1551" s="23">
        <v>2.675041931</v>
      </c>
      <c r="G1551" s="17">
        <v>0</v>
      </c>
      <c r="H1551" s="17">
        <v>1</v>
      </c>
      <c r="I1551" s="17">
        <v>0.81122510000000003</v>
      </c>
      <c r="J1551" s="17">
        <v>0.18293920499999999</v>
      </c>
      <c r="K1551" s="17">
        <v>5.8399999999999997E-3</v>
      </c>
    </row>
    <row r="1552" spans="1:11" x14ac:dyDescent="0.45">
      <c r="A1552" s="10" t="s">
        <v>20</v>
      </c>
      <c r="B1552" s="20">
        <v>0.82499999999999996</v>
      </c>
      <c r="C1552" s="19">
        <v>406</v>
      </c>
      <c r="D1552" s="19">
        <v>502.15490970000002</v>
      </c>
      <c r="E1552" s="23">
        <v>3.9348864840000002</v>
      </c>
      <c r="F1552" s="23">
        <v>2.6873493480000001</v>
      </c>
      <c r="G1552" s="17">
        <v>0</v>
      </c>
      <c r="H1552" s="17">
        <v>1</v>
      </c>
      <c r="I1552" s="17">
        <v>0.80913707700000004</v>
      </c>
      <c r="J1552" s="17">
        <v>0.18504224899999999</v>
      </c>
      <c r="K1552" s="17">
        <v>5.8199999999999997E-3</v>
      </c>
    </row>
    <row r="1553" spans="1:11" x14ac:dyDescent="0.45">
      <c r="A1553" s="10" t="s">
        <v>20</v>
      </c>
      <c r="B1553" s="20">
        <v>0.82699999999999996</v>
      </c>
      <c r="C1553" s="19">
        <v>407</v>
      </c>
      <c r="D1553" s="19">
        <v>506.13885169999998</v>
      </c>
      <c r="E1553" s="23">
        <v>3.9839419139999999</v>
      </c>
      <c r="F1553" s="23">
        <v>2.7167189600000001</v>
      </c>
      <c r="G1553" s="17">
        <v>0</v>
      </c>
      <c r="H1553" s="17">
        <v>1</v>
      </c>
      <c r="I1553" s="17">
        <v>0.80998210699999995</v>
      </c>
      <c r="J1553" s="17">
        <v>0.184222989</v>
      </c>
      <c r="K1553" s="17">
        <v>5.79E-3</v>
      </c>
    </row>
    <row r="1554" spans="1:11" x14ac:dyDescent="0.45">
      <c r="A1554" s="10" t="s">
        <v>20</v>
      </c>
      <c r="B1554" s="20">
        <v>0.82899999999999996</v>
      </c>
      <c r="C1554" s="19">
        <v>408</v>
      </c>
      <c r="D1554" s="19">
        <v>510.13865520000002</v>
      </c>
      <c r="E1554" s="23">
        <v>3.9998035449999998</v>
      </c>
      <c r="F1554" s="23">
        <v>2.729142714</v>
      </c>
      <c r="G1554" s="17">
        <v>0</v>
      </c>
      <c r="H1554" s="17">
        <v>1</v>
      </c>
      <c r="I1554" s="17">
        <v>0.81035470499999995</v>
      </c>
      <c r="J1554" s="17">
        <v>0.18386175399999999</v>
      </c>
      <c r="K1554" s="17">
        <v>5.7800000000000004E-3</v>
      </c>
    </row>
    <row r="1555" spans="1:11" x14ac:dyDescent="0.45">
      <c r="A1555" s="10" t="s">
        <v>20</v>
      </c>
      <c r="B1555" s="20">
        <v>0.83099999999999996</v>
      </c>
      <c r="C1555" s="19">
        <v>409</v>
      </c>
      <c r="D1555" s="19">
        <v>514.1467778</v>
      </c>
      <c r="E1555" s="23">
        <v>4.0081225759999999</v>
      </c>
      <c r="F1555" s="23">
        <v>2.7503049000000002</v>
      </c>
      <c r="G1555" s="17">
        <v>0</v>
      </c>
      <c r="H1555" s="17">
        <v>1</v>
      </c>
      <c r="I1555" s="17">
        <v>0.81197392700000004</v>
      </c>
      <c r="J1555" s="17">
        <v>0.182291913</v>
      </c>
      <c r="K1555" s="17">
        <v>5.7299999999999999E-3</v>
      </c>
    </row>
    <row r="1556" spans="1:11" x14ac:dyDescent="0.45">
      <c r="A1556" s="10" t="s">
        <v>20</v>
      </c>
      <c r="B1556" s="20">
        <v>0.83299999999999996</v>
      </c>
      <c r="C1556" s="19">
        <v>410</v>
      </c>
      <c r="D1556" s="19">
        <v>518.21683829999995</v>
      </c>
      <c r="E1556" s="23">
        <v>4.0700604819999997</v>
      </c>
      <c r="F1556" s="23">
        <v>2.7714247460000001</v>
      </c>
      <c r="G1556" s="17">
        <v>0</v>
      </c>
      <c r="H1556" s="17">
        <v>1</v>
      </c>
      <c r="I1556" s="17">
        <v>0.81224373000000005</v>
      </c>
      <c r="J1556" s="17">
        <v>0.18203033800000001</v>
      </c>
      <c r="K1556" s="17">
        <v>5.7299999999999999E-3</v>
      </c>
    </row>
    <row r="1557" spans="1:11" x14ac:dyDescent="0.45">
      <c r="A1557" s="10" t="s">
        <v>20</v>
      </c>
      <c r="B1557" s="20">
        <v>0.83499999999999996</v>
      </c>
      <c r="C1557" s="19">
        <v>411</v>
      </c>
      <c r="D1557" s="19">
        <v>522.31426469999997</v>
      </c>
      <c r="E1557" s="23">
        <v>4.097426402</v>
      </c>
      <c r="F1557" s="23">
        <v>2.7930662160000002</v>
      </c>
      <c r="G1557" s="17">
        <v>0</v>
      </c>
      <c r="H1557" s="17">
        <v>1</v>
      </c>
      <c r="I1557" s="17">
        <v>0.81280762799999995</v>
      </c>
      <c r="J1557" s="17">
        <v>0.181483636</v>
      </c>
      <c r="K1557" s="17">
        <v>5.7099999999999998E-3</v>
      </c>
    </row>
    <row r="1558" spans="1:11" x14ac:dyDescent="0.45">
      <c r="A1558" s="10" t="s">
        <v>20</v>
      </c>
      <c r="B1558" s="20">
        <v>0.83699999999999997</v>
      </c>
      <c r="C1558" s="19">
        <v>412</v>
      </c>
      <c r="D1558" s="19">
        <v>526.42600449999998</v>
      </c>
      <c r="E1558" s="23">
        <v>4.1117398620000003</v>
      </c>
      <c r="F1558" s="23">
        <v>2.8057299069999999</v>
      </c>
      <c r="G1558" s="17">
        <v>0</v>
      </c>
      <c r="H1558" s="17">
        <v>1</v>
      </c>
      <c r="I1558" s="17">
        <v>0.81316916400000006</v>
      </c>
      <c r="J1558" s="17">
        <v>0.18113312600000001</v>
      </c>
      <c r="K1558" s="17">
        <v>5.7000000000000002E-3</v>
      </c>
    </row>
    <row r="1559" spans="1:11" x14ac:dyDescent="0.45">
      <c r="A1559" s="10" t="s">
        <v>20</v>
      </c>
      <c r="B1559" s="20">
        <v>0.83899999999999997</v>
      </c>
      <c r="C1559" s="19">
        <v>413</v>
      </c>
      <c r="D1559" s="19">
        <v>530.55648059999999</v>
      </c>
      <c r="E1559" s="23">
        <v>4.1304761020000003</v>
      </c>
      <c r="F1559" s="23">
        <v>2.818287695</v>
      </c>
      <c r="G1559" s="17">
        <v>0</v>
      </c>
      <c r="H1559" s="17">
        <v>1</v>
      </c>
      <c r="I1559" s="17">
        <v>0.81224944399999999</v>
      </c>
      <c r="J1559" s="17">
        <v>0.18205929100000001</v>
      </c>
      <c r="K1559" s="17">
        <v>5.6899999999999997E-3</v>
      </c>
    </row>
    <row r="1560" spans="1:11" x14ac:dyDescent="0.45">
      <c r="A1560" s="10" t="s">
        <v>20</v>
      </c>
      <c r="B1560" s="20">
        <v>0.84099999999999997</v>
      </c>
      <c r="C1560" s="19">
        <v>414</v>
      </c>
      <c r="D1560" s="19">
        <v>534.70367729999998</v>
      </c>
      <c r="E1560" s="23">
        <v>4.1471966790000003</v>
      </c>
      <c r="F1560" s="23">
        <v>2.849198779</v>
      </c>
      <c r="G1560" s="17">
        <v>0</v>
      </c>
      <c r="H1560" s="17">
        <v>1</v>
      </c>
      <c r="I1560" s="17">
        <v>0.81109562700000004</v>
      </c>
      <c r="J1560" s="17">
        <v>0.183221192</v>
      </c>
      <c r="K1560" s="17">
        <v>5.6800000000000002E-3</v>
      </c>
    </row>
    <row r="1561" spans="1:11" x14ac:dyDescent="0.45">
      <c r="A1561" s="10" t="s">
        <v>20</v>
      </c>
      <c r="B1561" s="20">
        <v>0.84299999999999997</v>
      </c>
      <c r="C1561" s="19">
        <v>415</v>
      </c>
      <c r="D1561" s="19">
        <v>538.86213759999998</v>
      </c>
      <c r="E1561" s="23">
        <v>4.1584603339999999</v>
      </c>
      <c r="F1561" s="23">
        <v>2.870828323</v>
      </c>
      <c r="G1561" s="17">
        <v>0</v>
      </c>
      <c r="H1561" s="17">
        <v>1</v>
      </c>
      <c r="I1561" s="17">
        <v>0.81066183800000002</v>
      </c>
      <c r="J1561" s="17">
        <v>0.183658021</v>
      </c>
      <c r="K1561" s="17">
        <v>5.6800000000000002E-3</v>
      </c>
    </row>
    <row r="1562" spans="1:11" x14ac:dyDescent="0.45">
      <c r="A1562" s="10" t="s">
        <v>20</v>
      </c>
      <c r="B1562" s="20">
        <v>0.84499999999999997</v>
      </c>
      <c r="C1562" s="19">
        <v>416</v>
      </c>
      <c r="D1562" s="19">
        <v>543.1020125</v>
      </c>
      <c r="E1562" s="23">
        <v>4.2398748670000002</v>
      </c>
      <c r="F1562" s="23">
        <v>2.8832094000000001</v>
      </c>
      <c r="G1562" s="17">
        <v>0</v>
      </c>
      <c r="H1562" s="17">
        <v>1</v>
      </c>
      <c r="I1562" s="17">
        <v>0.811513708</v>
      </c>
      <c r="J1562" s="17">
        <v>0.18283170700000001</v>
      </c>
      <c r="K1562" s="17">
        <v>5.6499999999999996E-3</v>
      </c>
    </row>
    <row r="1563" spans="1:11" x14ac:dyDescent="0.45">
      <c r="A1563" s="10" t="s">
        <v>20</v>
      </c>
      <c r="B1563" s="20">
        <v>0.84699999999999998</v>
      </c>
      <c r="C1563" s="19">
        <v>417</v>
      </c>
      <c r="D1563" s="19">
        <v>547.37692960000004</v>
      </c>
      <c r="E1563" s="23">
        <v>4.2749171370000001</v>
      </c>
      <c r="F1563" s="23">
        <v>2.9055137520000001</v>
      </c>
      <c r="G1563" s="17">
        <v>0</v>
      </c>
      <c r="H1563" s="17">
        <v>1</v>
      </c>
      <c r="I1563" s="17">
        <v>0.81190777400000003</v>
      </c>
      <c r="J1563" s="17">
        <v>0.18244946300000001</v>
      </c>
      <c r="K1563" s="17">
        <v>5.64E-3</v>
      </c>
    </row>
    <row r="1564" spans="1:11" x14ac:dyDescent="0.45">
      <c r="A1564" s="10" t="s">
        <v>20</v>
      </c>
      <c r="B1564" s="20">
        <v>0.84899999999999998</v>
      </c>
      <c r="C1564" s="19">
        <v>418</v>
      </c>
      <c r="D1564" s="19">
        <v>551.71102470000005</v>
      </c>
      <c r="E1564" s="23">
        <v>4.3340950180000002</v>
      </c>
      <c r="F1564" s="23">
        <v>2.928045966</v>
      </c>
      <c r="G1564" s="17">
        <v>0</v>
      </c>
      <c r="H1564" s="17">
        <v>1</v>
      </c>
      <c r="I1564" s="17">
        <v>0.81121761599999997</v>
      </c>
      <c r="J1564" s="17">
        <v>0.183144417</v>
      </c>
      <c r="K1564" s="17">
        <v>5.64E-3</v>
      </c>
    </row>
    <row r="1565" spans="1:11" x14ac:dyDescent="0.45">
      <c r="A1565" s="10" t="s">
        <v>20</v>
      </c>
      <c r="B1565" s="20">
        <v>0.85099999999999998</v>
      </c>
      <c r="C1565" s="19">
        <v>419</v>
      </c>
      <c r="D1565" s="19">
        <v>556.11573060000001</v>
      </c>
      <c r="E1565" s="23">
        <v>4.4047059490000002</v>
      </c>
      <c r="F1565" s="23">
        <v>2.9508460940000001</v>
      </c>
      <c r="G1565" s="17">
        <v>0</v>
      </c>
      <c r="H1565" s="17">
        <v>1</v>
      </c>
      <c r="I1565" s="17">
        <v>0.80973741200000005</v>
      </c>
      <c r="J1565" s="17">
        <v>0.18463490900000001</v>
      </c>
      <c r="K1565" s="17">
        <v>5.6299999999999996E-3</v>
      </c>
    </row>
    <row r="1566" spans="1:11" x14ac:dyDescent="0.45">
      <c r="A1566" s="10" t="s">
        <v>20</v>
      </c>
      <c r="B1566" s="20">
        <v>0.85299999999999998</v>
      </c>
      <c r="C1566" s="19">
        <v>420</v>
      </c>
      <c r="D1566" s="19">
        <v>560.53470479999999</v>
      </c>
      <c r="E1566" s="23">
        <v>4.418974231</v>
      </c>
      <c r="F1566" s="23">
        <v>2.9646923780000001</v>
      </c>
      <c r="G1566" s="17">
        <v>0</v>
      </c>
      <c r="H1566" s="17">
        <v>1</v>
      </c>
      <c r="I1566" s="17">
        <v>0.80901423699999997</v>
      </c>
      <c r="J1566" s="17">
        <v>0.185363109</v>
      </c>
      <c r="K1566" s="17">
        <v>5.62E-3</v>
      </c>
    </row>
    <row r="1567" spans="1:11" x14ac:dyDescent="0.45">
      <c r="A1567" s="10" t="s">
        <v>20</v>
      </c>
      <c r="B1567" s="20">
        <v>0.85499999999999998</v>
      </c>
      <c r="C1567" s="19">
        <v>421</v>
      </c>
      <c r="D1567" s="19">
        <v>564.95371120000004</v>
      </c>
      <c r="E1567" s="23">
        <v>4.4190063190000002</v>
      </c>
      <c r="F1567" s="23">
        <v>2.9879250549999998</v>
      </c>
      <c r="G1567" s="17">
        <v>0</v>
      </c>
      <c r="H1567" s="17">
        <v>1</v>
      </c>
      <c r="I1567" s="17">
        <v>0.80953151000000001</v>
      </c>
      <c r="J1567" s="17">
        <v>0.18486106599999999</v>
      </c>
      <c r="K1567" s="17">
        <v>5.6100000000000004E-3</v>
      </c>
    </row>
    <row r="1568" spans="1:11" x14ac:dyDescent="0.45">
      <c r="A1568" s="10" t="s">
        <v>20</v>
      </c>
      <c r="B1568" s="20">
        <v>0.85699999999999998</v>
      </c>
      <c r="C1568" s="19">
        <v>422</v>
      </c>
      <c r="D1568" s="19">
        <v>569.39523650000001</v>
      </c>
      <c r="E1568" s="23">
        <v>4.4415253620000001</v>
      </c>
      <c r="F1568" s="23">
        <v>3.0107653760000002</v>
      </c>
      <c r="G1568" s="17">
        <v>0</v>
      </c>
      <c r="H1568" s="17">
        <v>1</v>
      </c>
      <c r="I1568" s="17">
        <v>0.80883686099999996</v>
      </c>
      <c r="J1568" s="17">
        <v>0.185560526</v>
      </c>
      <c r="K1568" s="17">
        <v>5.5999999999999999E-3</v>
      </c>
    </row>
    <row r="1569" spans="1:11" x14ac:dyDescent="0.45">
      <c r="A1569" s="10" t="s">
        <v>20</v>
      </c>
      <c r="B1569" s="20">
        <v>0.85899999999999999</v>
      </c>
      <c r="C1569" s="19">
        <v>423</v>
      </c>
      <c r="D1569" s="19">
        <v>573.8866779</v>
      </c>
      <c r="E1569" s="23">
        <v>4.4914413990000002</v>
      </c>
      <c r="F1569" s="23">
        <v>3.0242631119999999</v>
      </c>
      <c r="G1569" s="17">
        <v>0</v>
      </c>
      <c r="H1569" s="17">
        <v>1</v>
      </c>
      <c r="I1569" s="17">
        <v>0.80917172500000001</v>
      </c>
      <c r="J1569" s="17">
        <v>0.18523547600000001</v>
      </c>
      <c r="K1569" s="17">
        <v>5.5900000000000004E-3</v>
      </c>
    </row>
    <row r="1570" spans="1:11" x14ac:dyDescent="0.45">
      <c r="A1570" s="10" t="s">
        <v>20</v>
      </c>
      <c r="B1570" s="20">
        <v>0.86099999999999999</v>
      </c>
      <c r="C1570" s="19">
        <v>424</v>
      </c>
      <c r="D1570" s="19">
        <v>578.39846139999997</v>
      </c>
      <c r="E1570" s="23">
        <v>4.5117835299999998</v>
      </c>
      <c r="F1570" s="23">
        <v>3.0472477179999999</v>
      </c>
      <c r="G1570" s="17">
        <v>0</v>
      </c>
      <c r="H1570" s="17">
        <v>1</v>
      </c>
      <c r="I1570" s="17">
        <v>0.80841927700000005</v>
      </c>
      <c r="J1570" s="17">
        <v>0.18599312500000001</v>
      </c>
      <c r="K1570" s="17">
        <v>5.5900000000000004E-3</v>
      </c>
    </row>
    <row r="1571" spans="1:11" x14ac:dyDescent="0.45">
      <c r="A1571" s="10" t="s">
        <v>20</v>
      </c>
      <c r="B1571" s="20">
        <v>0.86299999999999999</v>
      </c>
      <c r="C1571" s="19">
        <v>425</v>
      </c>
      <c r="D1571" s="19">
        <v>582.93705980000004</v>
      </c>
      <c r="E1571" s="23">
        <v>4.5385983579999998</v>
      </c>
      <c r="F1571" s="23">
        <v>3.0703846129999999</v>
      </c>
      <c r="G1571" s="17">
        <v>0</v>
      </c>
      <c r="H1571" s="17">
        <v>1</v>
      </c>
      <c r="I1571" s="17">
        <v>0.80950329700000001</v>
      </c>
      <c r="J1571" s="17">
        <v>0.184940721</v>
      </c>
      <c r="K1571" s="17">
        <v>5.5599999999999998E-3</v>
      </c>
    </row>
    <row r="1572" spans="1:11" x14ac:dyDescent="0.45">
      <c r="A1572" s="10" t="s">
        <v>20</v>
      </c>
      <c r="B1572" s="20">
        <v>0.86499999999999999</v>
      </c>
      <c r="C1572" s="19">
        <v>426</v>
      </c>
      <c r="D1572" s="19">
        <v>587.49006010000005</v>
      </c>
      <c r="E1572" s="23">
        <v>4.5530003450000001</v>
      </c>
      <c r="F1572" s="23">
        <v>3.0934468559999999</v>
      </c>
      <c r="G1572" s="17">
        <v>0</v>
      </c>
      <c r="H1572" s="17">
        <v>1</v>
      </c>
      <c r="I1572" s="17">
        <v>0.808235339</v>
      </c>
      <c r="J1572" s="17">
        <v>0.18621738199999999</v>
      </c>
      <c r="K1572" s="17">
        <v>5.5500000000000002E-3</v>
      </c>
    </row>
    <row r="1573" spans="1:11" x14ac:dyDescent="0.45">
      <c r="A1573" s="10" t="s">
        <v>20</v>
      </c>
      <c r="B1573" s="20">
        <v>0.86899999999999999</v>
      </c>
      <c r="C1573" s="19">
        <v>428</v>
      </c>
      <c r="D1573" s="19">
        <v>596.64116879999995</v>
      </c>
      <c r="E1573" s="23">
        <v>4.5755543420000002</v>
      </c>
      <c r="F1573" s="23">
        <v>3.1164998399999999</v>
      </c>
      <c r="G1573" s="17">
        <v>0</v>
      </c>
      <c r="H1573" s="17">
        <v>1</v>
      </c>
      <c r="I1573" s="17">
        <v>0.80862738300000003</v>
      </c>
      <c r="J1573" s="17">
        <v>0.185836679</v>
      </c>
      <c r="K1573" s="17">
        <v>5.5399999999999998E-3</v>
      </c>
    </row>
    <row r="1574" spans="1:11" x14ac:dyDescent="0.45">
      <c r="A1574" s="10" t="s">
        <v>20</v>
      </c>
      <c r="B1574" s="20">
        <v>0.876</v>
      </c>
      <c r="C1574" s="19">
        <v>431</v>
      </c>
      <c r="D1574" s="19">
        <v>610.41800060000003</v>
      </c>
      <c r="E1574" s="23">
        <v>4.5922772429999998</v>
      </c>
      <c r="F1574" s="23">
        <v>3.171623141</v>
      </c>
      <c r="G1574" s="17">
        <v>0</v>
      </c>
      <c r="H1574" s="17">
        <v>1</v>
      </c>
      <c r="I1574" s="17">
        <v>0.809750678</v>
      </c>
      <c r="J1574" s="17">
        <v>0.184745878</v>
      </c>
      <c r="K1574" s="17">
        <v>5.4999999999999997E-3</v>
      </c>
    </row>
    <row r="1575" spans="1:11" x14ac:dyDescent="0.45">
      <c r="A1575" s="10" t="s">
        <v>20</v>
      </c>
      <c r="B1575" s="20">
        <v>0.878</v>
      </c>
      <c r="C1575" s="19">
        <v>432</v>
      </c>
      <c r="D1575" s="19">
        <v>615.01993010000001</v>
      </c>
      <c r="E1575" s="23">
        <v>4.6019295019999999</v>
      </c>
      <c r="F1575" s="23">
        <v>3.211085755</v>
      </c>
      <c r="G1575" s="17">
        <v>0</v>
      </c>
      <c r="H1575" s="17">
        <v>1</v>
      </c>
      <c r="I1575" s="17">
        <v>0.80991932</v>
      </c>
      <c r="J1575" s="17">
        <v>0.18458211399999999</v>
      </c>
      <c r="K1575" s="17">
        <v>5.4999999999999997E-3</v>
      </c>
    </row>
    <row r="1576" spans="1:11" x14ac:dyDescent="0.45">
      <c r="A1576" s="10" t="s">
        <v>20</v>
      </c>
      <c r="B1576" s="20">
        <v>0.88</v>
      </c>
      <c r="C1576" s="19">
        <v>433</v>
      </c>
      <c r="D1576" s="19">
        <v>619.63336930000003</v>
      </c>
      <c r="E1576" s="23">
        <v>4.6134392169999998</v>
      </c>
      <c r="F1576" s="23">
        <v>3.2336756279999999</v>
      </c>
      <c r="G1576" s="17">
        <v>0</v>
      </c>
      <c r="H1576" s="17">
        <v>1</v>
      </c>
      <c r="I1576" s="17">
        <v>0.80911215599999997</v>
      </c>
      <c r="J1576" s="17">
        <v>0.18539475899999999</v>
      </c>
      <c r="K1576" s="17">
        <v>5.4900000000000001E-3</v>
      </c>
    </row>
    <row r="1577" spans="1:11" x14ac:dyDescent="0.45">
      <c r="A1577" s="10" t="s">
        <v>20</v>
      </c>
      <c r="B1577" s="20">
        <v>0.88200000000000001</v>
      </c>
      <c r="C1577" s="19">
        <v>434</v>
      </c>
      <c r="D1577" s="19">
        <v>624.27283079999995</v>
      </c>
      <c r="E1577" s="23">
        <v>4.6394615440000004</v>
      </c>
      <c r="F1577" s="23">
        <v>3.256306377</v>
      </c>
      <c r="G1577" s="17">
        <v>0</v>
      </c>
      <c r="H1577" s="17">
        <v>1</v>
      </c>
      <c r="I1577" s="17">
        <v>0.80746505199999996</v>
      </c>
      <c r="J1577" s="17">
        <v>0.187053044</v>
      </c>
      <c r="K1577" s="17">
        <v>5.4799999999999996E-3</v>
      </c>
    </row>
    <row r="1578" spans="1:11" x14ac:dyDescent="0.45">
      <c r="A1578" s="10" t="s">
        <v>20</v>
      </c>
      <c r="B1578" s="20">
        <v>0.88400000000000001</v>
      </c>
      <c r="C1578" s="19">
        <v>435</v>
      </c>
      <c r="D1578" s="19">
        <v>628.91861210000002</v>
      </c>
      <c r="E1578" s="23">
        <v>4.6457812829999998</v>
      </c>
      <c r="F1578" s="23">
        <v>3.279153081</v>
      </c>
      <c r="G1578" s="17">
        <v>0</v>
      </c>
      <c r="H1578" s="17">
        <v>1</v>
      </c>
      <c r="I1578" s="17">
        <v>0.80860916900000002</v>
      </c>
      <c r="J1578" s="17">
        <v>0.18594150300000001</v>
      </c>
      <c r="K1578" s="17">
        <v>5.45E-3</v>
      </c>
    </row>
    <row r="1579" spans="1:11" x14ac:dyDescent="0.45">
      <c r="A1579" s="10" t="s">
        <v>20</v>
      </c>
      <c r="B1579" s="20">
        <v>0.88600000000000001</v>
      </c>
      <c r="C1579" s="19">
        <v>436</v>
      </c>
      <c r="D1579" s="19">
        <v>633.6219337</v>
      </c>
      <c r="E1579" s="23">
        <v>4.7033215679999998</v>
      </c>
      <c r="F1579" s="23">
        <v>3.2916909539999999</v>
      </c>
      <c r="G1579" s="17">
        <v>0</v>
      </c>
      <c r="H1579" s="17">
        <v>1</v>
      </c>
      <c r="I1579" s="17">
        <v>0.80910217399999995</v>
      </c>
      <c r="J1579" s="17">
        <v>0.18546253500000001</v>
      </c>
      <c r="K1579" s="17">
        <v>5.4400000000000004E-3</v>
      </c>
    </row>
    <row r="1580" spans="1:11" x14ac:dyDescent="0.45">
      <c r="A1580" s="10" t="s">
        <v>20</v>
      </c>
      <c r="B1580" s="20">
        <v>0.88800000000000001</v>
      </c>
      <c r="C1580" s="19">
        <v>437</v>
      </c>
      <c r="D1580" s="19">
        <v>638.32706299999995</v>
      </c>
      <c r="E1580" s="23">
        <v>4.7051293620000001</v>
      </c>
      <c r="F1580" s="23">
        <v>3.30452396</v>
      </c>
      <c r="G1580" s="17">
        <v>0</v>
      </c>
      <c r="H1580" s="17">
        <v>1</v>
      </c>
      <c r="I1580" s="17">
        <v>0.80975533499999997</v>
      </c>
      <c r="J1580" s="17">
        <v>0.18482797000000001</v>
      </c>
      <c r="K1580" s="17">
        <v>5.4200000000000003E-3</v>
      </c>
    </row>
    <row r="1581" spans="1:11" x14ac:dyDescent="0.45">
      <c r="A1581" s="10" t="s">
        <v>20</v>
      </c>
      <c r="B1581" s="20">
        <v>0.89</v>
      </c>
      <c r="C1581" s="19">
        <v>438</v>
      </c>
      <c r="D1581" s="19">
        <v>643.05780159999995</v>
      </c>
      <c r="E1581" s="23">
        <v>4.7307385799999997</v>
      </c>
      <c r="F1581" s="23">
        <v>3.3378795910000001</v>
      </c>
      <c r="G1581" s="17">
        <v>0</v>
      </c>
      <c r="H1581" s="17">
        <v>1</v>
      </c>
      <c r="I1581" s="17">
        <v>0.81005244499999995</v>
      </c>
      <c r="J1581" s="17">
        <v>0.18453932000000001</v>
      </c>
      <c r="K1581" s="17">
        <v>5.4099999999999999E-3</v>
      </c>
    </row>
    <row r="1582" spans="1:11" x14ac:dyDescent="0.45">
      <c r="A1582" s="10" t="s">
        <v>20</v>
      </c>
      <c r="B1582" s="20">
        <v>0.89200000000000002</v>
      </c>
      <c r="C1582" s="19">
        <v>439</v>
      </c>
      <c r="D1582" s="19">
        <v>647.89850739999997</v>
      </c>
      <c r="E1582" s="23">
        <v>4.8407058039999997</v>
      </c>
      <c r="F1582" s="23">
        <v>3.3611869169999999</v>
      </c>
      <c r="G1582" s="17">
        <v>0</v>
      </c>
      <c r="H1582" s="17">
        <v>1</v>
      </c>
      <c r="I1582" s="17">
        <v>0.81046457199999999</v>
      </c>
      <c r="J1582" s="17">
        <v>0.18413892700000001</v>
      </c>
      <c r="K1582" s="17">
        <v>5.4000000000000003E-3</v>
      </c>
    </row>
    <row r="1583" spans="1:11" x14ac:dyDescent="0.45">
      <c r="A1583" s="10" t="s">
        <v>20</v>
      </c>
      <c r="B1583" s="20">
        <v>0.89400000000000002</v>
      </c>
      <c r="C1583" s="19">
        <v>440</v>
      </c>
      <c r="D1583" s="19">
        <v>652.76341590000004</v>
      </c>
      <c r="E1583" s="23">
        <v>4.864908475</v>
      </c>
      <c r="F1583" s="23">
        <v>3.3746370880000001</v>
      </c>
      <c r="G1583" s="17">
        <v>0</v>
      </c>
      <c r="H1583" s="17">
        <v>1</v>
      </c>
      <c r="I1583" s="17">
        <v>0.81097654600000002</v>
      </c>
      <c r="J1583" s="17">
        <v>0.183641531</v>
      </c>
      <c r="K1583" s="17">
        <v>5.3800000000000002E-3</v>
      </c>
    </row>
    <row r="1584" spans="1:11" x14ac:dyDescent="0.45">
      <c r="A1584" s="10" t="s">
        <v>20</v>
      </c>
      <c r="B1584" s="20">
        <v>0.89600000000000002</v>
      </c>
      <c r="C1584" s="19">
        <v>441</v>
      </c>
      <c r="D1584" s="19">
        <v>657.64929080000002</v>
      </c>
      <c r="E1584" s="23">
        <v>4.885874855</v>
      </c>
      <c r="F1584" s="23">
        <v>3.3989270299999998</v>
      </c>
      <c r="G1584" s="17">
        <v>0</v>
      </c>
      <c r="H1584" s="17">
        <v>1</v>
      </c>
      <c r="I1584" s="17">
        <v>0.81134065799999999</v>
      </c>
      <c r="J1584" s="17">
        <v>0.18328778500000001</v>
      </c>
      <c r="K1584" s="17">
        <v>5.3699999999999998E-3</v>
      </c>
    </row>
    <row r="1585" spans="1:11" x14ac:dyDescent="0.45">
      <c r="A1585" s="10" t="s">
        <v>20</v>
      </c>
      <c r="B1585" s="20">
        <v>0.89800000000000002</v>
      </c>
      <c r="C1585" s="19">
        <v>442</v>
      </c>
      <c r="D1585" s="19">
        <v>662.57503380000003</v>
      </c>
      <c r="E1585" s="23">
        <v>4.9257430089999996</v>
      </c>
      <c r="F1585" s="23">
        <v>3.422711601</v>
      </c>
      <c r="G1585" s="17">
        <v>0</v>
      </c>
      <c r="H1585" s="17">
        <v>1</v>
      </c>
      <c r="I1585" s="17">
        <v>0.81157417099999996</v>
      </c>
      <c r="J1585" s="17">
        <v>0.18306092099999999</v>
      </c>
      <c r="K1585" s="17">
        <v>5.3600000000000002E-3</v>
      </c>
    </row>
    <row r="1586" spans="1:11" x14ac:dyDescent="0.45">
      <c r="A1586" s="10" t="s">
        <v>20</v>
      </c>
      <c r="B1586" s="20">
        <v>0.9</v>
      </c>
      <c r="C1586" s="19">
        <v>443</v>
      </c>
      <c r="D1586" s="19">
        <v>667.51322630000004</v>
      </c>
      <c r="E1586" s="23">
        <v>4.9381925740000003</v>
      </c>
      <c r="F1586" s="23">
        <v>3.446777983</v>
      </c>
      <c r="G1586" s="17">
        <v>0</v>
      </c>
      <c r="H1586" s="17">
        <v>1</v>
      </c>
      <c r="I1586" s="17">
        <v>0.81057378099999999</v>
      </c>
      <c r="J1586" s="17">
        <v>0.18406792399999999</v>
      </c>
      <c r="K1586" s="17">
        <v>5.3600000000000002E-3</v>
      </c>
    </row>
    <row r="1587" spans="1:11" x14ac:dyDescent="0.45">
      <c r="A1587" s="10" t="s">
        <v>20</v>
      </c>
      <c r="B1587" s="20">
        <v>0.90200000000000002</v>
      </c>
      <c r="C1587" s="19">
        <v>444</v>
      </c>
      <c r="D1587" s="19">
        <v>672.49642500000004</v>
      </c>
      <c r="E1587" s="23">
        <v>4.9831987</v>
      </c>
      <c r="F1587" s="23">
        <v>3.4602141500000001</v>
      </c>
      <c r="G1587" s="17">
        <v>0</v>
      </c>
      <c r="H1587" s="17">
        <v>1</v>
      </c>
      <c r="I1587" s="17">
        <v>0.81111927900000003</v>
      </c>
      <c r="J1587" s="17">
        <v>0.183537857</v>
      </c>
      <c r="K1587" s="17">
        <v>5.3400000000000001E-3</v>
      </c>
    </row>
    <row r="1588" spans="1:11" x14ac:dyDescent="0.45">
      <c r="A1588" s="10" t="s">
        <v>20</v>
      </c>
      <c r="B1588" s="20">
        <v>0.90400000000000003</v>
      </c>
      <c r="C1588" s="19">
        <v>445</v>
      </c>
      <c r="D1588" s="19">
        <v>677.53003260000003</v>
      </c>
      <c r="E1588" s="23">
        <v>5.0336076060000003</v>
      </c>
      <c r="F1588" s="23">
        <v>3.4843436799999998</v>
      </c>
      <c r="G1588" s="17">
        <v>0</v>
      </c>
      <c r="H1588" s="17">
        <v>1</v>
      </c>
      <c r="I1588" s="17">
        <v>0.80980770199999996</v>
      </c>
      <c r="J1588" s="17">
        <v>0.18485807300000001</v>
      </c>
      <c r="K1588" s="17">
        <v>5.3299999999999997E-3</v>
      </c>
    </row>
    <row r="1589" spans="1:11" x14ac:dyDescent="0.45">
      <c r="A1589" s="10" t="s">
        <v>20</v>
      </c>
      <c r="B1589" s="20">
        <v>0.90600000000000003</v>
      </c>
      <c r="C1589" s="19">
        <v>446</v>
      </c>
      <c r="D1589" s="19">
        <v>682.73052040000005</v>
      </c>
      <c r="E1589" s="23">
        <v>5.2004877360000004</v>
      </c>
      <c r="F1589" s="23">
        <v>3.4981763930000001</v>
      </c>
      <c r="G1589" s="17">
        <v>0</v>
      </c>
      <c r="H1589" s="17">
        <v>1</v>
      </c>
      <c r="I1589" s="17">
        <v>0.81023964400000004</v>
      </c>
      <c r="J1589" s="17">
        <v>0.184438246</v>
      </c>
      <c r="K1589" s="17">
        <v>5.3200000000000001E-3</v>
      </c>
    </row>
    <row r="1590" spans="1:11" x14ac:dyDescent="0.45">
      <c r="A1590" s="10" t="s">
        <v>20</v>
      </c>
      <c r="B1590" s="20">
        <v>0.90800000000000003</v>
      </c>
      <c r="C1590" s="19">
        <v>447</v>
      </c>
      <c r="D1590" s="19">
        <v>687.9453244</v>
      </c>
      <c r="E1590" s="23">
        <v>5.214804021</v>
      </c>
      <c r="F1590" s="23">
        <v>3.5132410950000001</v>
      </c>
      <c r="G1590" s="17">
        <v>0</v>
      </c>
      <c r="H1590" s="17">
        <v>1</v>
      </c>
      <c r="I1590" s="17">
        <v>0.81068632799999996</v>
      </c>
      <c r="J1590" s="17">
        <v>0.18400408900000001</v>
      </c>
      <c r="K1590" s="17">
        <v>5.3099999999999996E-3</v>
      </c>
    </row>
    <row r="1591" spans="1:11" x14ac:dyDescent="0.45">
      <c r="A1591" s="10" t="s">
        <v>20</v>
      </c>
      <c r="B1591" s="20">
        <v>0.91</v>
      </c>
      <c r="C1591" s="19">
        <v>448</v>
      </c>
      <c r="D1591" s="19">
        <v>693.16775029999997</v>
      </c>
      <c r="E1591" s="23">
        <v>5.2224259120000003</v>
      </c>
      <c r="F1591" s="23">
        <v>3.5281670859999998</v>
      </c>
      <c r="G1591" s="17">
        <v>0</v>
      </c>
      <c r="H1591" s="17">
        <v>1</v>
      </c>
      <c r="I1591" s="17">
        <v>0.80892450400000004</v>
      </c>
      <c r="J1591" s="17">
        <v>0.18577745300000001</v>
      </c>
      <c r="K1591" s="17">
        <v>5.3E-3</v>
      </c>
    </row>
    <row r="1592" spans="1:11" x14ac:dyDescent="0.45">
      <c r="A1592" s="10" t="s">
        <v>20</v>
      </c>
      <c r="B1592" s="20">
        <v>0.91200000000000003</v>
      </c>
      <c r="C1592" s="19">
        <v>449</v>
      </c>
      <c r="D1592" s="19">
        <v>698.49189669999998</v>
      </c>
      <c r="E1592" s="23">
        <v>5.3241464089999999</v>
      </c>
      <c r="F1592" s="23">
        <v>3.5745251759999999</v>
      </c>
      <c r="G1592" s="17">
        <v>0</v>
      </c>
      <c r="H1592" s="17">
        <v>1</v>
      </c>
      <c r="I1592" s="17">
        <v>0.80770911099999998</v>
      </c>
      <c r="J1592" s="17">
        <v>0.18700080599999999</v>
      </c>
      <c r="K1592" s="17">
        <v>5.2900000000000004E-3</v>
      </c>
    </row>
    <row r="1593" spans="1:11" x14ac:dyDescent="0.45">
      <c r="A1593" s="10" t="s">
        <v>20</v>
      </c>
      <c r="B1593" s="20">
        <v>0.91400000000000003</v>
      </c>
      <c r="C1593" s="19">
        <v>450</v>
      </c>
      <c r="D1593" s="19">
        <v>703.86127999999997</v>
      </c>
      <c r="E1593" s="23">
        <v>5.369383311</v>
      </c>
      <c r="F1593" s="23">
        <v>3.5900085499999999</v>
      </c>
      <c r="G1593" s="17">
        <v>0</v>
      </c>
      <c r="H1593" s="17">
        <v>1</v>
      </c>
      <c r="I1593" s="17">
        <v>0.80809773600000001</v>
      </c>
      <c r="J1593" s="17">
        <v>0.186622872</v>
      </c>
      <c r="K1593" s="17">
        <v>5.28E-3</v>
      </c>
    </row>
    <row r="1594" spans="1:11" x14ac:dyDescent="0.45">
      <c r="A1594" s="10" t="s">
        <v>20</v>
      </c>
      <c r="B1594" s="20">
        <v>0.91600000000000004</v>
      </c>
      <c r="C1594" s="19">
        <v>451</v>
      </c>
      <c r="D1594" s="19">
        <v>709.25063090000003</v>
      </c>
      <c r="E1594" s="23">
        <v>5.38935092</v>
      </c>
      <c r="F1594" s="23">
        <v>3.6276172600000001</v>
      </c>
      <c r="G1594" s="17">
        <v>0</v>
      </c>
      <c r="H1594" s="17">
        <v>1</v>
      </c>
      <c r="I1594" s="17">
        <v>0.80937085399999997</v>
      </c>
      <c r="J1594" s="17">
        <v>0.185384779</v>
      </c>
      <c r="K1594" s="17">
        <v>5.2399999999999999E-3</v>
      </c>
    </row>
    <row r="1595" spans="1:11" x14ac:dyDescent="0.45">
      <c r="A1595" s="10" t="s">
        <v>20</v>
      </c>
      <c r="B1595" s="20">
        <v>0.91800000000000004</v>
      </c>
      <c r="C1595" s="19">
        <v>452</v>
      </c>
      <c r="D1595" s="19">
        <v>714.68620250000004</v>
      </c>
      <c r="E1595" s="23">
        <v>5.4355715680000003</v>
      </c>
      <c r="F1595" s="23">
        <v>3.6432078240000001</v>
      </c>
      <c r="G1595" s="17">
        <v>0</v>
      </c>
      <c r="H1595" s="17">
        <v>1</v>
      </c>
      <c r="I1595" s="17">
        <v>0.80891363100000002</v>
      </c>
      <c r="J1595" s="17">
        <v>0.185844964</v>
      </c>
      <c r="K1595" s="17">
        <v>5.2399999999999999E-3</v>
      </c>
    </row>
    <row r="1596" spans="1:11" x14ac:dyDescent="0.45">
      <c r="A1596" s="10" t="s">
        <v>20</v>
      </c>
      <c r="B1596" s="20">
        <v>0.92</v>
      </c>
      <c r="C1596" s="19">
        <v>453</v>
      </c>
      <c r="D1596" s="19">
        <v>720.13346839999997</v>
      </c>
      <c r="E1596" s="23">
        <v>5.4472658369999998</v>
      </c>
      <c r="F1596" s="23">
        <v>3.669858654</v>
      </c>
      <c r="G1596" s="17">
        <v>0</v>
      </c>
      <c r="H1596" s="17">
        <v>1</v>
      </c>
      <c r="I1596" s="17">
        <v>0.80976519599999996</v>
      </c>
      <c r="J1596" s="17">
        <v>0.185016757</v>
      </c>
      <c r="K1596" s="17">
        <v>5.2199999999999998E-3</v>
      </c>
    </row>
    <row r="1597" spans="1:11" x14ac:dyDescent="0.45">
      <c r="A1597" s="10" t="s">
        <v>20</v>
      </c>
      <c r="B1597" s="20">
        <v>0.92200000000000004</v>
      </c>
      <c r="C1597" s="19">
        <v>454</v>
      </c>
      <c r="D1597" s="19">
        <v>725.66684980000002</v>
      </c>
      <c r="E1597" s="23">
        <v>5.5333814019999998</v>
      </c>
      <c r="F1597" s="23">
        <v>3.6965484690000001</v>
      </c>
      <c r="G1597" s="17">
        <v>0</v>
      </c>
      <c r="H1597" s="17">
        <v>1</v>
      </c>
      <c r="I1597" s="17">
        <v>0.81007775599999998</v>
      </c>
      <c r="J1597" s="17">
        <v>0.184712771</v>
      </c>
      <c r="K1597" s="17">
        <v>5.2100000000000002E-3</v>
      </c>
    </row>
    <row r="1598" spans="1:11" x14ac:dyDescent="0.45">
      <c r="A1598" s="10" t="s">
        <v>20</v>
      </c>
      <c r="B1598" s="20">
        <v>0.92400000000000004</v>
      </c>
      <c r="C1598" s="19">
        <v>455</v>
      </c>
      <c r="D1598" s="19">
        <v>731.20947179999996</v>
      </c>
      <c r="E1598" s="23">
        <v>5.5426220839999996</v>
      </c>
      <c r="F1598" s="23">
        <v>3.7126610379999998</v>
      </c>
      <c r="G1598" s="17">
        <v>0</v>
      </c>
      <c r="H1598" s="17">
        <v>1</v>
      </c>
      <c r="I1598" s="17">
        <v>0.81053296200000002</v>
      </c>
      <c r="J1598" s="17">
        <v>0.18427005099999999</v>
      </c>
      <c r="K1598" s="17">
        <v>5.1999999999999998E-3</v>
      </c>
    </row>
    <row r="1599" spans="1:11" x14ac:dyDescent="0.45">
      <c r="A1599" s="10" t="s">
        <v>20</v>
      </c>
      <c r="B1599" s="20">
        <v>0.92600000000000005</v>
      </c>
      <c r="C1599" s="19">
        <v>456</v>
      </c>
      <c r="D1599" s="19">
        <v>736.90657139999996</v>
      </c>
      <c r="E1599" s="23">
        <v>5.6970995530000001</v>
      </c>
      <c r="F1599" s="23">
        <v>3.7285737430000001</v>
      </c>
      <c r="G1599" s="17">
        <v>0</v>
      </c>
      <c r="H1599" s="17">
        <v>1</v>
      </c>
      <c r="I1599" s="17">
        <v>0.81127658800000002</v>
      </c>
      <c r="J1599" s="17">
        <v>0.183546822</v>
      </c>
      <c r="K1599" s="17">
        <v>5.1799999999999997E-3</v>
      </c>
    </row>
    <row r="1600" spans="1:11" x14ac:dyDescent="0.45">
      <c r="A1600" s="10" t="s">
        <v>20</v>
      </c>
      <c r="B1600" s="20">
        <v>0.92800000000000005</v>
      </c>
      <c r="C1600" s="19">
        <v>457</v>
      </c>
      <c r="D1600" s="19">
        <v>742.7063488</v>
      </c>
      <c r="E1600" s="23">
        <v>5.799777454</v>
      </c>
      <c r="F1600" s="23">
        <v>3.7681484090000001</v>
      </c>
      <c r="G1600" s="17">
        <v>0</v>
      </c>
      <c r="H1600" s="17">
        <v>1</v>
      </c>
      <c r="I1600" s="17">
        <v>0.81146880399999999</v>
      </c>
      <c r="J1600" s="17">
        <v>0.183359879</v>
      </c>
      <c r="K1600" s="17">
        <v>5.1700000000000001E-3</v>
      </c>
    </row>
    <row r="1601" spans="1:11" x14ac:dyDescent="0.45">
      <c r="A1601" s="10" t="s">
        <v>20</v>
      </c>
      <c r="B1601" s="20">
        <v>0.93</v>
      </c>
      <c r="C1601" s="19">
        <v>458</v>
      </c>
      <c r="D1601" s="19">
        <v>748.59742459999995</v>
      </c>
      <c r="E1601" s="23">
        <v>5.8910757540000001</v>
      </c>
      <c r="F1601" s="23">
        <v>3.785814749</v>
      </c>
      <c r="G1601" s="17">
        <v>0</v>
      </c>
      <c r="H1601" s="17">
        <v>1</v>
      </c>
      <c r="I1601" s="17">
        <v>0.81210875100000002</v>
      </c>
      <c r="J1601" s="17">
        <v>0.18273748500000001</v>
      </c>
      <c r="K1601" s="17">
        <v>5.1500000000000001E-3</v>
      </c>
    </row>
    <row r="1602" spans="1:11" x14ac:dyDescent="0.45">
      <c r="A1602" s="10" t="s">
        <v>20</v>
      </c>
      <c r="B1602" s="20">
        <v>0.93200000000000005</v>
      </c>
      <c r="C1602" s="19">
        <v>459</v>
      </c>
      <c r="D1602" s="19">
        <v>754.64714030000005</v>
      </c>
      <c r="E1602" s="23">
        <v>6.0497157130000003</v>
      </c>
      <c r="F1602" s="23">
        <v>3.8039635509999998</v>
      </c>
      <c r="G1602" s="17">
        <v>0</v>
      </c>
      <c r="H1602" s="17">
        <v>1</v>
      </c>
      <c r="I1602" s="17">
        <v>0.819501225</v>
      </c>
      <c r="J1602" s="17">
        <v>0.17554778300000001</v>
      </c>
      <c r="K1602" s="17">
        <v>4.9500000000000004E-3</v>
      </c>
    </row>
    <row r="1603" spans="1:11" x14ac:dyDescent="0.45">
      <c r="A1603" s="10" t="s">
        <v>20</v>
      </c>
      <c r="B1603" s="20">
        <v>0.93400000000000005</v>
      </c>
      <c r="C1603" s="19">
        <v>460</v>
      </c>
      <c r="D1603" s="19">
        <v>760.75315990000001</v>
      </c>
      <c r="E1603" s="23">
        <v>6.1060196339999999</v>
      </c>
      <c r="F1603" s="23">
        <v>3.8468499710000001</v>
      </c>
      <c r="G1603" s="17">
        <v>0</v>
      </c>
      <c r="H1603" s="17">
        <v>1</v>
      </c>
      <c r="I1603" s="17">
        <v>0.82000077699999996</v>
      </c>
      <c r="J1603" s="17">
        <v>0.175061933</v>
      </c>
      <c r="K1603" s="17">
        <v>4.9399999999999999E-3</v>
      </c>
    </row>
    <row r="1604" spans="1:11" x14ac:dyDescent="0.45">
      <c r="A1604" s="10" t="s">
        <v>20</v>
      </c>
      <c r="B1604" s="20">
        <v>0.93600000000000005</v>
      </c>
      <c r="C1604" s="19">
        <v>461</v>
      </c>
      <c r="D1604" s="19">
        <v>766.9120332</v>
      </c>
      <c r="E1604" s="23">
        <v>6.1588732759999996</v>
      </c>
      <c r="F1604" s="23">
        <v>3.866325572</v>
      </c>
      <c r="G1604" s="17">
        <v>0</v>
      </c>
      <c r="H1604" s="17">
        <v>1</v>
      </c>
      <c r="I1604" s="17">
        <v>0.82030354000000005</v>
      </c>
      <c r="J1604" s="17">
        <v>0.17476747500000001</v>
      </c>
      <c r="K1604" s="17">
        <v>4.9300000000000004E-3</v>
      </c>
    </row>
    <row r="1605" spans="1:11" x14ac:dyDescent="0.45">
      <c r="A1605" s="10" t="s">
        <v>20</v>
      </c>
      <c r="B1605" s="20">
        <v>0.93899999999999995</v>
      </c>
      <c r="C1605" s="19">
        <v>462</v>
      </c>
      <c r="D1605" s="19">
        <v>773.08638640000004</v>
      </c>
      <c r="E1605" s="23">
        <v>6.1743531469999997</v>
      </c>
      <c r="F1605" s="23">
        <v>3.9098047089999999</v>
      </c>
      <c r="G1605" s="17">
        <v>0</v>
      </c>
      <c r="H1605" s="17">
        <v>1</v>
      </c>
      <c r="I1605" s="17">
        <v>0.81949385100000005</v>
      </c>
      <c r="J1605" s="17">
        <v>0.175582029</v>
      </c>
      <c r="K1605" s="17">
        <v>4.9199999999999999E-3</v>
      </c>
    </row>
    <row r="1606" spans="1:11" x14ac:dyDescent="0.45">
      <c r="A1606" s="10" t="s">
        <v>20</v>
      </c>
      <c r="B1606" s="20">
        <v>0.94099999999999995</v>
      </c>
      <c r="C1606" s="19">
        <v>463</v>
      </c>
      <c r="D1606" s="19">
        <v>779.26817819999997</v>
      </c>
      <c r="E1606" s="23">
        <v>6.1817917810000003</v>
      </c>
      <c r="F1606" s="23">
        <v>3.941520728</v>
      </c>
      <c r="G1606" s="17">
        <v>0</v>
      </c>
      <c r="H1606" s="17">
        <v>1</v>
      </c>
      <c r="I1606" s="17">
        <v>0.818274897</v>
      </c>
      <c r="J1606" s="17">
        <v>0.176808308</v>
      </c>
      <c r="K1606" s="17">
        <v>4.9199999999999999E-3</v>
      </c>
    </row>
    <row r="1607" spans="1:11" x14ac:dyDescent="0.45">
      <c r="A1607" s="10" t="s">
        <v>20</v>
      </c>
      <c r="B1607" s="20">
        <v>0.94299999999999995</v>
      </c>
      <c r="C1607" s="19">
        <v>464</v>
      </c>
      <c r="D1607" s="19">
        <v>785.98299750000001</v>
      </c>
      <c r="E1607" s="23">
        <v>6.7148193149999997</v>
      </c>
      <c r="F1607" s="23">
        <v>3.9608334100000002</v>
      </c>
      <c r="G1607" s="17">
        <v>0</v>
      </c>
      <c r="H1607" s="17">
        <v>1</v>
      </c>
      <c r="I1607" s="17">
        <v>0.81729823999999995</v>
      </c>
      <c r="J1607" s="17">
        <v>0.17779083300000001</v>
      </c>
      <c r="K1607" s="17">
        <v>4.9100000000000003E-3</v>
      </c>
    </row>
    <row r="1608" spans="1:11" x14ac:dyDescent="0.45">
      <c r="A1608" s="10" t="s">
        <v>20</v>
      </c>
      <c r="B1608" s="20">
        <v>0.94499999999999995</v>
      </c>
      <c r="C1608" s="19">
        <v>465</v>
      </c>
      <c r="D1608" s="19">
        <v>792.7061109</v>
      </c>
      <c r="E1608" s="23">
        <v>6.7231134319999999</v>
      </c>
      <c r="F1608" s="23">
        <v>3.9968482939999999</v>
      </c>
      <c r="G1608" s="17">
        <v>0</v>
      </c>
      <c r="H1608" s="17">
        <v>1</v>
      </c>
      <c r="I1608" s="17">
        <v>0.81759357399999999</v>
      </c>
      <c r="J1608" s="17">
        <v>0.17750343800000001</v>
      </c>
      <c r="K1608" s="17">
        <v>4.8999999999999998E-3</v>
      </c>
    </row>
    <row r="1609" spans="1:11" x14ac:dyDescent="0.45">
      <c r="A1609" s="10" t="s">
        <v>20</v>
      </c>
      <c r="B1609" s="20">
        <v>0.94699999999999995</v>
      </c>
      <c r="C1609" s="19">
        <v>466</v>
      </c>
      <c r="D1609" s="19">
        <v>799.48012270000004</v>
      </c>
      <c r="E1609" s="23">
        <v>6.774011797</v>
      </c>
      <c r="F1609" s="23">
        <v>4.0327546569999999</v>
      </c>
      <c r="G1609" s="17">
        <v>0</v>
      </c>
      <c r="H1609" s="17">
        <v>1</v>
      </c>
      <c r="I1609" s="17">
        <v>0.81777460499999999</v>
      </c>
      <c r="J1609" s="17">
        <v>0.17732727200000001</v>
      </c>
      <c r="K1609" s="17">
        <v>4.8999999999999998E-3</v>
      </c>
    </row>
    <row r="1610" spans="1:11" x14ac:dyDescent="0.45">
      <c r="A1610" s="10" t="s">
        <v>20</v>
      </c>
      <c r="B1610" s="20">
        <v>0.94899999999999995</v>
      </c>
      <c r="C1610" s="19">
        <v>467</v>
      </c>
      <c r="D1610" s="19">
        <v>806.30954680000002</v>
      </c>
      <c r="E1610" s="23">
        <v>6.8294240540000004</v>
      </c>
      <c r="F1610" s="23">
        <v>4.068996684</v>
      </c>
      <c r="G1610" s="17">
        <v>0</v>
      </c>
      <c r="H1610" s="17">
        <v>1</v>
      </c>
      <c r="I1610" s="17">
        <v>0.81696399500000005</v>
      </c>
      <c r="J1610" s="17">
        <v>0.178142737</v>
      </c>
      <c r="K1610" s="17">
        <v>4.8900000000000002E-3</v>
      </c>
    </row>
    <row r="1611" spans="1:11" x14ac:dyDescent="0.45">
      <c r="A1611" s="10" t="s">
        <v>20</v>
      </c>
      <c r="B1611" s="20">
        <v>0.95099999999999996</v>
      </c>
      <c r="C1611" s="19">
        <v>468</v>
      </c>
      <c r="D1611" s="19">
        <v>813.19467589999999</v>
      </c>
      <c r="E1611" s="23">
        <v>6.8851291850000003</v>
      </c>
      <c r="F1611" s="23">
        <v>4.092590081</v>
      </c>
      <c r="G1611" s="17">
        <v>0</v>
      </c>
      <c r="H1611" s="17">
        <v>1</v>
      </c>
      <c r="I1611" s="17">
        <v>0.817136207</v>
      </c>
      <c r="J1611" s="17">
        <v>0.17797513000000001</v>
      </c>
      <c r="K1611" s="17">
        <v>4.8900000000000002E-3</v>
      </c>
    </row>
    <row r="1612" spans="1:11" x14ac:dyDescent="0.45">
      <c r="A1612" s="10" t="s">
        <v>20</v>
      </c>
      <c r="B1612" s="20">
        <v>0.95299999999999996</v>
      </c>
      <c r="C1612" s="19">
        <v>469</v>
      </c>
      <c r="D1612" s="19">
        <v>820.10895530000005</v>
      </c>
      <c r="E1612" s="23">
        <v>6.9142793469999999</v>
      </c>
      <c r="F1612" s="23">
        <v>4.1293379999999997</v>
      </c>
      <c r="G1612" s="17">
        <v>0</v>
      </c>
      <c r="H1612" s="17">
        <v>1</v>
      </c>
      <c r="I1612" s="17">
        <v>0.81734948900000004</v>
      </c>
      <c r="J1612" s="17">
        <v>0.17776755</v>
      </c>
      <c r="K1612" s="17">
        <v>4.8799999999999998E-3</v>
      </c>
    </row>
    <row r="1613" spans="1:11" x14ac:dyDescent="0.45">
      <c r="A1613" s="10" t="s">
        <v>20</v>
      </c>
      <c r="B1613" s="20">
        <v>0.95499999999999996</v>
      </c>
      <c r="C1613" s="19">
        <v>470</v>
      </c>
      <c r="D1613" s="19">
        <v>827.05004829999996</v>
      </c>
      <c r="E1613" s="23">
        <v>6.941093049</v>
      </c>
      <c r="F1613" s="23">
        <v>4.1529391980000003</v>
      </c>
      <c r="G1613" s="17">
        <v>0</v>
      </c>
      <c r="H1613" s="17">
        <v>1</v>
      </c>
      <c r="I1613" s="17">
        <v>0.81773521699999996</v>
      </c>
      <c r="J1613" s="17">
        <v>0.17739213400000001</v>
      </c>
      <c r="K1613" s="17">
        <v>4.8700000000000002E-3</v>
      </c>
    </row>
    <row r="1614" spans="1:11" x14ac:dyDescent="0.45">
      <c r="A1614" s="10" t="s">
        <v>20</v>
      </c>
      <c r="B1614" s="20">
        <v>0.95899999999999996</v>
      </c>
      <c r="C1614" s="19">
        <v>472</v>
      </c>
      <c r="D1614" s="19">
        <v>841.14129060000005</v>
      </c>
      <c r="E1614" s="23">
        <v>7.0456211130000002</v>
      </c>
      <c r="F1614" s="23">
        <v>4.2032939489999999</v>
      </c>
      <c r="G1614" s="17">
        <v>0</v>
      </c>
      <c r="H1614" s="17">
        <v>1</v>
      </c>
      <c r="I1614" s="17">
        <v>0.81838750999999998</v>
      </c>
      <c r="J1614" s="17">
        <v>0.17675727899999999</v>
      </c>
      <c r="K1614" s="17">
        <v>4.8599999999999997E-3</v>
      </c>
    </row>
    <row r="1615" spans="1:11" x14ac:dyDescent="0.45">
      <c r="A1615" s="10" t="s">
        <v>20</v>
      </c>
      <c r="B1615" s="20">
        <v>0.96099999999999997</v>
      </c>
      <c r="C1615" s="19">
        <v>473</v>
      </c>
      <c r="D1615" s="19">
        <v>848.55795409999996</v>
      </c>
      <c r="E1615" s="23">
        <v>7.4166635579999998</v>
      </c>
      <c r="F1615" s="23">
        <v>4.264998769</v>
      </c>
      <c r="G1615" s="17">
        <v>0</v>
      </c>
      <c r="H1615" s="17">
        <v>1</v>
      </c>
      <c r="I1615" s="17">
        <v>0.81885247400000005</v>
      </c>
      <c r="J1615" s="17">
        <v>0.17630474500000001</v>
      </c>
      <c r="K1615" s="17">
        <v>4.8399999999999997E-3</v>
      </c>
    </row>
    <row r="1616" spans="1:11" x14ac:dyDescent="0.45">
      <c r="A1616" s="10" t="s">
        <v>20</v>
      </c>
      <c r="B1616" s="20">
        <v>0.96299999999999997</v>
      </c>
      <c r="C1616" s="19">
        <v>474</v>
      </c>
      <c r="D1616" s="19">
        <v>856.1253782</v>
      </c>
      <c r="E1616" s="23">
        <v>7.5674240780000002</v>
      </c>
      <c r="F1616" s="23">
        <v>4.3055153639999997</v>
      </c>
      <c r="G1616" s="17">
        <v>0</v>
      </c>
      <c r="H1616" s="17">
        <v>1</v>
      </c>
      <c r="I1616" s="17">
        <v>0.81923091999999997</v>
      </c>
      <c r="J1616" s="17">
        <v>0.17593641600000001</v>
      </c>
      <c r="K1616" s="17">
        <v>4.8300000000000001E-3</v>
      </c>
    </row>
    <row r="1617" spans="1:11" x14ac:dyDescent="0.45">
      <c r="A1617" s="10" t="s">
        <v>20</v>
      </c>
      <c r="B1617" s="20">
        <v>0.96499999999999997</v>
      </c>
      <c r="C1617" s="19">
        <v>475</v>
      </c>
      <c r="D1617" s="19">
        <v>863.76006110000003</v>
      </c>
      <c r="E1617" s="23">
        <v>7.6346828929999999</v>
      </c>
      <c r="F1617" s="23">
        <v>4.3471764889999998</v>
      </c>
      <c r="G1617" s="17">
        <v>0</v>
      </c>
      <c r="H1617" s="17">
        <v>1</v>
      </c>
      <c r="I1617" s="17">
        <v>0.81811372999999998</v>
      </c>
      <c r="J1617" s="17">
        <v>0.177060197</v>
      </c>
      <c r="K1617" s="17">
        <v>4.8300000000000001E-3</v>
      </c>
    </row>
    <row r="1618" spans="1:11" x14ac:dyDescent="0.45">
      <c r="A1618" s="10" t="s">
        <v>20</v>
      </c>
      <c r="B1618" s="20">
        <v>0.96699999999999997</v>
      </c>
      <c r="C1618" s="19">
        <v>476</v>
      </c>
      <c r="D1618" s="19">
        <v>871.61791010000002</v>
      </c>
      <c r="E1618" s="23">
        <v>7.8578489779999998</v>
      </c>
      <c r="F1618" s="23">
        <v>4.3748025940000002</v>
      </c>
      <c r="G1618" s="17">
        <v>0</v>
      </c>
      <c r="H1618" s="17">
        <v>1</v>
      </c>
      <c r="I1618" s="17">
        <v>0.81831976299999998</v>
      </c>
      <c r="J1618" s="17">
        <v>0.17685962999999999</v>
      </c>
      <c r="K1618" s="17">
        <v>4.8199999999999996E-3</v>
      </c>
    </row>
    <row r="1619" spans="1:11" x14ac:dyDescent="0.45">
      <c r="A1619" s="10" t="s">
        <v>20</v>
      </c>
      <c r="B1619" s="20">
        <v>0.96899999999999997</v>
      </c>
      <c r="C1619" s="19">
        <v>477</v>
      </c>
      <c r="D1619" s="19">
        <v>879.6159662</v>
      </c>
      <c r="E1619" s="23">
        <v>7.9980561440000004</v>
      </c>
      <c r="F1619" s="23">
        <v>4.4184173710000003</v>
      </c>
      <c r="G1619" s="17">
        <v>0</v>
      </c>
      <c r="H1619" s="17">
        <v>1</v>
      </c>
      <c r="I1619" s="17">
        <v>0.81710416200000002</v>
      </c>
      <c r="J1619" s="17">
        <v>0.17808239300000001</v>
      </c>
      <c r="K1619" s="17">
        <v>4.81E-3</v>
      </c>
    </row>
    <row r="1620" spans="1:11" x14ac:dyDescent="0.45">
      <c r="A1620" s="10" t="s">
        <v>20</v>
      </c>
      <c r="B1620" s="20">
        <v>0.97099999999999997</v>
      </c>
      <c r="C1620" s="19">
        <v>478</v>
      </c>
      <c r="D1620" s="19">
        <v>887.64272140000003</v>
      </c>
      <c r="E1620" s="23">
        <v>8.0267552220000002</v>
      </c>
      <c r="F1620" s="23">
        <v>4.4631914439999996</v>
      </c>
      <c r="G1620" s="17">
        <v>0</v>
      </c>
      <c r="H1620" s="17">
        <v>1</v>
      </c>
      <c r="I1620" s="17">
        <v>0.81639055100000002</v>
      </c>
      <c r="J1620" s="17">
        <v>0.17880020699999999</v>
      </c>
      <c r="K1620" s="17">
        <v>4.81E-3</v>
      </c>
    </row>
    <row r="1621" spans="1:11" x14ac:dyDescent="0.45">
      <c r="A1621" s="10" t="s">
        <v>20</v>
      </c>
      <c r="B1621" s="20">
        <v>0.97299999999999998</v>
      </c>
      <c r="C1621" s="19">
        <v>479</v>
      </c>
      <c r="D1621" s="19">
        <v>895.97586960000001</v>
      </c>
      <c r="E1621" s="23">
        <v>8.3331481519999997</v>
      </c>
      <c r="F1621" s="23">
        <v>4.5079563980000001</v>
      </c>
      <c r="G1621" s="17">
        <v>0</v>
      </c>
      <c r="H1621" s="17">
        <v>1</v>
      </c>
      <c r="I1621" s="17">
        <v>0.81681509100000005</v>
      </c>
      <c r="J1621" s="17">
        <v>0.17838678699999999</v>
      </c>
      <c r="K1621" s="17">
        <v>4.7999999999999996E-3</v>
      </c>
    </row>
    <row r="1622" spans="1:11" x14ac:dyDescent="0.45">
      <c r="A1622" s="10" t="s">
        <v>20</v>
      </c>
      <c r="B1622" s="20">
        <v>0.97499999999999998</v>
      </c>
      <c r="C1622" s="19">
        <v>480</v>
      </c>
      <c r="D1622" s="19">
        <v>904.35785190000001</v>
      </c>
      <c r="E1622" s="23">
        <v>8.3819822730000002</v>
      </c>
      <c r="F1622" s="23">
        <v>4.5398329960000003</v>
      </c>
      <c r="G1622" s="17">
        <v>0</v>
      </c>
      <c r="H1622" s="17">
        <v>1</v>
      </c>
      <c r="I1622" s="17">
        <v>0.815178878</v>
      </c>
      <c r="J1622" s="17">
        <v>0.18003261200000001</v>
      </c>
      <c r="K1622" s="17">
        <v>4.79E-3</v>
      </c>
    </row>
    <row r="1623" spans="1:11" x14ac:dyDescent="0.45">
      <c r="A1623" s="10" t="s">
        <v>20</v>
      </c>
      <c r="B1623" s="20">
        <v>0.97699999999999998</v>
      </c>
      <c r="C1623" s="19">
        <v>481</v>
      </c>
      <c r="D1623" s="19">
        <v>912.96636560000002</v>
      </c>
      <c r="E1623" s="23">
        <v>8.6085137409999994</v>
      </c>
      <c r="F1623" s="23">
        <v>4.5871387669999999</v>
      </c>
      <c r="G1623" s="17">
        <v>0</v>
      </c>
      <c r="H1623" s="17">
        <v>1</v>
      </c>
      <c r="I1623" s="17">
        <v>0.81462343800000003</v>
      </c>
      <c r="J1623" s="17">
        <v>0.180591315</v>
      </c>
      <c r="K1623" s="17">
        <v>4.79E-3</v>
      </c>
    </row>
    <row r="1624" spans="1:11" x14ac:dyDescent="0.45">
      <c r="A1624" s="10" t="s">
        <v>20</v>
      </c>
      <c r="B1624" s="20">
        <v>0.97899999999999998</v>
      </c>
      <c r="C1624" s="19">
        <v>482</v>
      </c>
      <c r="D1624" s="19">
        <v>921.5956731</v>
      </c>
      <c r="E1624" s="23">
        <v>8.629307485</v>
      </c>
      <c r="F1624" s="23">
        <v>4.6361687500000004</v>
      </c>
      <c r="G1624" s="17">
        <v>0</v>
      </c>
      <c r="H1624" s="17">
        <v>1</v>
      </c>
      <c r="I1624" s="17">
        <v>0.81396655200000001</v>
      </c>
      <c r="J1624" s="17">
        <v>0.18125205899999999</v>
      </c>
      <c r="K1624" s="17">
        <v>4.7800000000000004E-3</v>
      </c>
    </row>
    <row r="1625" spans="1:11" x14ac:dyDescent="0.45">
      <c r="A1625" s="10" t="s">
        <v>20</v>
      </c>
      <c r="B1625" s="20">
        <v>0.98099999999999998</v>
      </c>
      <c r="C1625" s="19">
        <v>483</v>
      </c>
      <c r="D1625" s="19">
        <v>930.62172610000005</v>
      </c>
      <c r="E1625" s="23">
        <v>9.0260530160000005</v>
      </c>
      <c r="F1625" s="23">
        <v>4.6691698969999997</v>
      </c>
      <c r="G1625" s="17">
        <v>0</v>
      </c>
      <c r="H1625" s="17">
        <v>1</v>
      </c>
      <c r="I1625" s="17">
        <v>0.81428302600000002</v>
      </c>
      <c r="J1625" s="17">
        <v>0.180943719</v>
      </c>
      <c r="K1625" s="17">
        <v>4.7699999999999999E-3</v>
      </c>
    </row>
    <row r="1626" spans="1:11" x14ac:dyDescent="0.45">
      <c r="A1626" s="10" t="s">
        <v>20</v>
      </c>
      <c r="B1626" s="20">
        <v>0.98299999999999998</v>
      </c>
      <c r="C1626" s="19">
        <v>484</v>
      </c>
      <c r="D1626" s="19">
        <v>939.79329380000001</v>
      </c>
      <c r="E1626" s="23">
        <v>9.1715677279999994</v>
      </c>
      <c r="F1626" s="23">
        <v>4.7210012480000003</v>
      </c>
      <c r="G1626" s="17">
        <v>0</v>
      </c>
      <c r="H1626" s="17">
        <v>1</v>
      </c>
      <c r="I1626" s="17">
        <v>0.81319511799999999</v>
      </c>
      <c r="J1626" s="17">
        <v>0.182038004</v>
      </c>
      <c r="K1626" s="17">
        <v>4.7699999999999999E-3</v>
      </c>
    </row>
    <row r="1627" spans="1:11" x14ac:dyDescent="0.45">
      <c r="A1627" s="10" t="s">
        <v>20</v>
      </c>
      <c r="B1627" s="20">
        <v>0.98499999999999999</v>
      </c>
      <c r="C1627" s="19">
        <v>485</v>
      </c>
      <c r="D1627" s="19">
        <v>948.98471649999999</v>
      </c>
      <c r="E1627" s="23">
        <v>9.1914226689999996</v>
      </c>
      <c r="F1627" s="23">
        <v>4.7739210419999996</v>
      </c>
      <c r="G1627" s="17">
        <v>0</v>
      </c>
      <c r="H1627" s="17">
        <v>1</v>
      </c>
      <c r="I1627" s="17">
        <v>0.81355784900000006</v>
      </c>
      <c r="J1627" s="17">
        <v>0.18168452900000001</v>
      </c>
      <c r="K1627" s="17">
        <v>4.7600000000000003E-3</v>
      </c>
    </row>
    <row r="1628" spans="1:11" x14ac:dyDescent="0.45">
      <c r="A1628" s="10" t="s">
        <v>20</v>
      </c>
      <c r="B1628" s="20">
        <v>0.98699999999999999</v>
      </c>
      <c r="C1628" s="19">
        <v>486</v>
      </c>
      <c r="D1628" s="19">
        <v>958.31577159999995</v>
      </c>
      <c r="E1628" s="23">
        <v>9.3310550780000003</v>
      </c>
      <c r="F1628" s="23">
        <v>4.8269856649999996</v>
      </c>
      <c r="G1628" s="17">
        <v>0</v>
      </c>
      <c r="H1628" s="17">
        <v>1</v>
      </c>
      <c r="I1628" s="17">
        <v>0.81394488300000001</v>
      </c>
      <c r="J1628" s="17">
        <v>0.18130737199999999</v>
      </c>
      <c r="K1628" s="17">
        <v>4.7499999999999999E-3</v>
      </c>
    </row>
    <row r="1629" spans="1:11" x14ac:dyDescent="0.45">
      <c r="A1629" s="10" t="s">
        <v>20</v>
      </c>
      <c r="B1629" s="20">
        <v>0.98899999999999999</v>
      </c>
      <c r="C1629" s="19">
        <v>487</v>
      </c>
      <c r="D1629" s="19">
        <v>967.68887589999997</v>
      </c>
      <c r="E1629" s="23">
        <v>9.3731043770000007</v>
      </c>
      <c r="F1629" s="23">
        <v>4.8639042659999996</v>
      </c>
      <c r="G1629" s="17">
        <v>0</v>
      </c>
      <c r="H1629" s="17">
        <v>1</v>
      </c>
      <c r="I1629" s="17">
        <v>0.81438200800000005</v>
      </c>
      <c r="J1629" s="17">
        <v>0.180881402</v>
      </c>
      <c r="K1629" s="17">
        <v>4.7400000000000003E-3</v>
      </c>
    </row>
    <row r="1630" spans="1:11" x14ac:dyDescent="0.45">
      <c r="A1630" s="10" t="s">
        <v>20</v>
      </c>
      <c r="B1630" s="20">
        <v>0.99099999999999999</v>
      </c>
      <c r="C1630" s="19">
        <v>488</v>
      </c>
      <c r="D1630" s="19">
        <v>977.9162771</v>
      </c>
      <c r="E1630" s="23">
        <v>10.22740119</v>
      </c>
      <c r="F1630" s="23">
        <v>4.9177440810000004</v>
      </c>
      <c r="G1630" s="17">
        <v>0</v>
      </c>
      <c r="H1630" s="17">
        <v>1</v>
      </c>
      <c r="I1630" s="17">
        <v>0.814687092</v>
      </c>
      <c r="J1630" s="17">
        <v>0.180584102</v>
      </c>
      <c r="K1630" s="17">
        <v>4.7299999999999998E-3</v>
      </c>
    </row>
    <row r="1631" spans="1:11" x14ac:dyDescent="0.45">
      <c r="A1631" s="10" t="s">
        <v>20</v>
      </c>
      <c r="B1631" s="20">
        <v>0.99299999999999999</v>
      </c>
      <c r="C1631" s="19">
        <v>489</v>
      </c>
      <c r="D1631" s="19">
        <v>988.33105139999998</v>
      </c>
      <c r="E1631" s="23">
        <v>10.41477428</v>
      </c>
      <c r="F1631" s="23">
        <v>4.9785515870000001</v>
      </c>
      <c r="G1631" s="17">
        <v>0</v>
      </c>
      <c r="H1631" s="17">
        <v>1</v>
      </c>
      <c r="I1631" s="17">
        <v>0.81506811099999998</v>
      </c>
      <c r="J1631" s="17">
        <v>0.180212806</v>
      </c>
      <c r="K1631" s="17">
        <v>4.7200000000000002E-3</v>
      </c>
    </row>
    <row r="1632" spans="1:11" x14ac:dyDescent="0.45">
      <c r="A1632" s="10" t="s">
        <v>20</v>
      </c>
      <c r="B1632" s="20">
        <v>0.995</v>
      </c>
      <c r="C1632" s="19">
        <v>490</v>
      </c>
      <c r="D1632" s="19">
        <v>998.79912650000006</v>
      </c>
      <c r="E1632" s="23">
        <v>10.468075089999999</v>
      </c>
      <c r="F1632" s="23">
        <v>5.0406701160000003</v>
      </c>
      <c r="G1632" s="17">
        <v>0</v>
      </c>
      <c r="H1632" s="17">
        <v>1</v>
      </c>
      <c r="I1632" s="17">
        <v>0.81550717500000003</v>
      </c>
      <c r="J1632" s="17">
        <v>0.179784946</v>
      </c>
      <c r="K1632" s="17">
        <v>4.7099999999999998E-3</v>
      </c>
    </row>
    <row r="1633" spans="1:11" x14ac:dyDescent="0.45">
      <c r="A1633" s="10" t="s">
        <v>20</v>
      </c>
      <c r="B1633" s="20">
        <v>0.997</v>
      </c>
      <c r="C1633" s="19">
        <v>491</v>
      </c>
      <c r="D1633" s="19">
        <v>1010.899026</v>
      </c>
      <c r="E1633" s="23">
        <v>12.099899840000001</v>
      </c>
      <c r="F1633" s="23">
        <v>5.0847953600000002</v>
      </c>
      <c r="G1633" s="17">
        <v>0</v>
      </c>
      <c r="H1633" s="17">
        <v>1</v>
      </c>
      <c r="I1633" s="17">
        <v>0.81575078300000003</v>
      </c>
      <c r="J1633" s="17">
        <v>0.179547554</v>
      </c>
      <c r="K1633" s="17">
        <v>4.7000000000000002E-3</v>
      </c>
    </row>
    <row r="1634" spans="1:11" x14ac:dyDescent="0.45">
      <c r="A1634" s="10" t="s">
        <v>20</v>
      </c>
      <c r="B1634" s="20">
        <v>1</v>
      </c>
      <c r="C1634" s="19">
        <v>492</v>
      </c>
      <c r="D1634" s="19">
        <v>1026.1476359999999</v>
      </c>
      <c r="E1634" s="23">
        <v>15.24860954</v>
      </c>
      <c r="F1634" s="23">
        <v>5.2412990160000001</v>
      </c>
      <c r="G1634" s="17">
        <v>0</v>
      </c>
      <c r="H1634" s="17">
        <v>1</v>
      </c>
      <c r="I1634" s="17">
        <v>0.81461346700000004</v>
      </c>
      <c r="J1634" s="17">
        <v>0.18069142499999999</v>
      </c>
      <c r="K1634" s="17">
        <v>4.7000000000000002E-3</v>
      </c>
    </row>
    <row r="1635" spans="1:11" x14ac:dyDescent="0.45">
      <c r="A1635" s="10" t="s">
        <v>21</v>
      </c>
      <c r="B1635" s="20">
        <v>0.47</v>
      </c>
      <c r="C1635" s="19">
        <v>8</v>
      </c>
      <c r="D1635" s="19">
        <v>0.314248313</v>
      </c>
      <c r="E1635" s="23">
        <v>0.112270144</v>
      </c>
      <c r="F1635" s="23">
        <v>3.0167968999999999E-2</v>
      </c>
      <c r="G1635" s="17">
        <v>0</v>
      </c>
      <c r="H1635" s="17">
        <v>1</v>
      </c>
      <c r="I1635" s="17">
        <v>1</v>
      </c>
      <c r="J1635" s="17">
        <v>0</v>
      </c>
      <c r="K1635" s="17">
        <v>0</v>
      </c>
    </row>
    <row r="1636" spans="1:11" x14ac:dyDescent="0.45">
      <c r="A1636" s="10" t="s">
        <v>21</v>
      </c>
      <c r="B1636" s="20">
        <v>0.53</v>
      </c>
      <c r="C1636" s="19">
        <v>9</v>
      </c>
      <c r="D1636" s="19">
        <v>0.73050897400000003</v>
      </c>
      <c r="E1636" s="23">
        <v>0.41626066099999998</v>
      </c>
      <c r="F1636" s="23">
        <v>4.19E-2</v>
      </c>
      <c r="G1636" s="17">
        <v>0</v>
      </c>
      <c r="H1636" s="17">
        <v>1</v>
      </c>
      <c r="I1636" s="17">
        <v>0.58687814800000004</v>
      </c>
      <c r="J1636" s="17">
        <v>0.41312185200000001</v>
      </c>
      <c r="K1636" s="17">
        <v>0</v>
      </c>
    </row>
    <row r="1637" spans="1:11" x14ac:dyDescent="0.45">
      <c r="A1637" s="10" t="s">
        <v>21</v>
      </c>
      <c r="B1637" s="20">
        <v>0.59</v>
      </c>
      <c r="C1637" s="19">
        <v>10</v>
      </c>
      <c r="D1637" s="19">
        <v>1.187908706</v>
      </c>
      <c r="E1637" s="23">
        <v>0.457399732</v>
      </c>
      <c r="F1637" s="23">
        <v>0.26426540199999998</v>
      </c>
      <c r="G1637" s="17">
        <v>0</v>
      </c>
      <c r="H1637" s="17">
        <v>1</v>
      </c>
      <c r="I1637" s="17">
        <v>0.665594405</v>
      </c>
      <c r="J1637" s="17">
        <v>0.334405595</v>
      </c>
      <c r="K1637" s="17">
        <v>0</v>
      </c>
    </row>
    <row r="1638" spans="1:11" x14ac:dyDescent="0.45">
      <c r="A1638" s="10" t="s">
        <v>21</v>
      </c>
      <c r="B1638" s="20">
        <v>0.65</v>
      </c>
      <c r="C1638" s="19">
        <v>11</v>
      </c>
      <c r="D1638" s="19">
        <v>1.6458600889999999</v>
      </c>
      <c r="E1638" s="23">
        <v>0.45795138299999999</v>
      </c>
      <c r="F1638" s="23">
        <v>0.436830196</v>
      </c>
      <c r="G1638" s="17">
        <v>0</v>
      </c>
      <c r="H1638" s="17">
        <v>1</v>
      </c>
      <c r="I1638" s="17">
        <v>0.74050435699999995</v>
      </c>
      <c r="J1638" s="17">
        <v>0.259495643</v>
      </c>
      <c r="K1638" s="17">
        <v>0</v>
      </c>
    </row>
    <row r="1639" spans="1:11" x14ac:dyDescent="0.45">
      <c r="A1639" s="10" t="s">
        <v>21</v>
      </c>
      <c r="B1639" s="20">
        <v>0.71</v>
      </c>
      <c r="C1639" s="19">
        <v>12</v>
      </c>
      <c r="D1639" s="19">
        <v>2.1635029220000002</v>
      </c>
      <c r="E1639" s="23">
        <v>0.51764283300000002</v>
      </c>
      <c r="F1639" s="23">
        <v>0.44387059200000001</v>
      </c>
      <c r="G1639" s="17">
        <v>0</v>
      </c>
      <c r="H1639" s="17">
        <v>1</v>
      </c>
      <c r="I1639" s="17">
        <v>0.78644297799999996</v>
      </c>
      <c r="J1639" s="17">
        <v>0.21355702200000001</v>
      </c>
      <c r="K1639" s="17">
        <v>0</v>
      </c>
    </row>
    <row r="1640" spans="1:11" x14ac:dyDescent="0.45">
      <c r="A1640" s="10" t="s">
        <v>21</v>
      </c>
      <c r="B1640" s="20">
        <v>0.82299999999999995</v>
      </c>
      <c r="C1640" s="19">
        <v>14</v>
      </c>
      <c r="D1640" s="19">
        <v>3.433451464</v>
      </c>
      <c r="E1640" s="23">
        <v>0.63497427100000003</v>
      </c>
      <c r="F1640" s="23">
        <v>0.48779710799999998</v>
      </c>
      <c r="G1640" s="17">
        <v>0</v>
      </c>
      <c r="H1640" s="17">
        <v>1</v>
      </c>
      <c r="I1640" s="17">
        <v>0.85197792900000002</v>
      </c>
      <c r="J1640" s="17">
        <v>0.14802207100000001</v>
      </c>
      <c r="K1640" s="17">
        <v>0</v>
      </c>
    </row>
    <row r="1641" spans="1:11" x14ac:dyDescent="0.45">
      <c r="A1641" s="10" t="s">
        <v>21</v>
      </c>
      <c r="B1641" s="20">
        <v>0.88200000000000001</v>
      </c>
      <c r="C1641" s="19">
        <v>15</v>
      </c>
      <c r="D1641" s="19">
        <v>4.0716485750000002</v>
      </c>
      <c r="E1641" s="23">
        <v>0.63819711099999998</v>
      </c>
      <c r="F1641" s="23">
        <v>0.59586379199999995</v>
      </c>
      <c r="G1641" s="17">
        <v>0</v>
      </c>
      <c r="H1641" s="17">
        <v>1</v>
      </c>
      <c r="I1641" s="17">
        <v>0.87435236800000005</v>
      </c>
      <c r="J1641" s="17">
        <v>0.12564763200000001</v>
      </c>
      <c r="K1641" s="17">
        <v>0</v>
      </c>
    </row>
    <row r="1642" spans="1:11" x14ac:dyDescent="0.45">
      <c r="A1642" s="10" t="s">
        <v>21</v>
      </c>
      <c r="B1642" s="20">
        <v>0.94099999999999995</v>
      </c>
      <c r="C1642" s="19">
        <v>16</v>
      </c>
      <c r="D1642" s="19">
        <v>5.0684545779999999</v>
      </c>
      <c r="E1642" s="23">
        <v>0.996806003</v>
      </c>
      <c r="F1642" s="23">
        <v>0.60644712099999998</v>
      </c>
      <c r="G1642" s="17">
        <v>0</v>
      </c>
      <c r="H1642" s="17">
        <v>1</v>
      </c>
      <c r="I1642" s="17">
        <v>0.92212170199999999</v>
      </c>
      <c r="J1642" s="17">
        <v>7.7899999999999997E-2</v>
      </c>
      <c r="K1642" s="17">
        <v>0</v>
      </c>
    </row>
    <row r="1643" spans="1:11" x14ac:dyDescent="0.45">
      <c r="A1643" s="10" t="s">
        <v>21</v>
      </c>
      <c r="B1643" s="20">
        <v>1</v>
      </c>
      <c r="C1643" s="19">
        <v>17</v>
      </c>
      <c r="D1643" s="19">
        <v>6.348696136</v>
      </c>
      <c r="E1643" s="23">
        <v>1.2802415579999999</v>
      </c>
      <c r="F1643" s="23">
        <v>0.83703864299999997</v>
      </c>
      <c r="G1643" s="17">
        <v>0</v>
      </c>
      <c r="H1643" s="17">
        <v>1</v>
      </c>
      <c r="I1643" s="17">
        <v>0.92521771399999997</v>
      </c>
      <c r="J1643" s="17">
        <v>7.4800000000000005E-2</v>
      </c>
      <c r="K1643" s="17">
        <v>0</v>
      </c>
    </row>
    <row r="1644" spans="1:11" x14ac:dyDescent="0.45">
      <c r="A1644" s="10" t="s">
        <v>23</v>
      </c>
      <c r="B1644" s="20">
        <v>0</v>
      </c>
      <c r="C1644" s="19">
        <v>14</v>
      </c>
      <c r="D1644" s="19">
        <v>4.4000000000000003E-3</v>
      </c>
      <c r="E1644" s="23">
        <v>3.6099999999999999E-4</v>
      </c>
      <c r="F1644" s="23">
        <v>2.9599999999999998E-4</v>
      </c>
      <c r="G1644" s="17">
        <v>0</v>
      </c>
      <c r="H1644" s="17">
        <v>1</v>
      </c>
      <c r="I1644" s="17">
        <v>1</v>
      </c>
      <c r="J1644" s="17">
        <v>0</v>
      </c>
      <c r="K1644" s="17">
        <v>0</v>
      </c>
    </row>
    <row r="1645" spans="1:11" x14ac:dyDescent="0.45">
      <c r="A1645" s="10" t="s">
        <v>23</v>
      </c>
      <c r="B1645" s="20">
        <v>0.01</v>
      </c>
      <c r="C1645" s="19">
        <v>79</v>
      </c>
      <c r="D1645" s="19">
        <v>0.27411312900000001</v>
      </c>
      <c r="E1645" s="23">
        <v>7.4599999999999996E-3</v>
      </c>
      <c r="F1645" s="23">
        <v>5.9199999999999999E-3</v>
      </c>
      <c r="G1645" s="17">
        <v>0</v>
      </c>
      <c r="H1645" s="17">
        <v>1</v>
      </c>
      <c r="I1645" s="17">
        <v>1</v>
      </c>
      <c r="J1645" s="17">
        <v>0</v>
      </c>
      <c r="K1645" s="17">
        <v>0</v>
      </c>
    </row>
    <row r="1646" spans="1:11" x14ac:dyDescent="0.45">
      <c r="A1646" s="10" t="s">
        <v>23</v>
      </c>
      <c r="B1646" s="20">
        <v>0.02</v>
      </c>
      <c r="C1646" s="19">
        <v>134</v>
      </c>
      <c r="D1646" s="19">
        <v>0.89136318599999997</v>
      </c>
      <c r="E1646" s="23">
        <v>1.44E-2</v>
      </c>
      <c r="F1646" s="23">
        <v>1.23E-2</v>
      </c>
      <c r="G1646" s="17">
        <v>0</v>
      </c>
      <c r="H1646" s="17">
        <v>1</v>
      </c>
      <c r="I1646" s="17">
        <v>0.99913158700000004</v>
      </c>
      <c r="J1646" s="17">
        <v>8.6799999999999996E-4</v>
      </c>
      <c r="K1646" s="17">
        <v>0</v>
      </c>
    </row>
    <row r="1647" spans="1:11" x14ac:dyDescent="0.45">
      <c r="A1647" s="10" t="s">
        <v>23</v>
      </c>
      <c r="B1647" s="20">
        <v>0.03</v>
      </c>
      <c r="C1647" s="19">
        <v>192</v>
      </c>
      <c r="D1647" s="19">
        <v>1.7596495059999999</v>
      </c>
      <c r="E1647" s="23">
        <v>1.5800000000000002E-2</v>
      </c>
      <c r="F1647" s="23">
        <v>1.4800000000000001E-2</v>
      </c>
      <c r="G1647" s="17">
        <v>0</v>
      </c>
      <c r="H1647" s="17">
        <v>1</v>
      </c>
      <c r="I1647" s="17">
        <v>0.99956254899999997</v>
      </c>
      <c r="J1647" s="17">
        <v>4.37E-4</v>
      </c>
      <c r="K1647" s="17">
        <v>0</v>
      </c>
    </row>
    <row r="1648" spans="1:11" x14ac:dyDescent="0.45">
      <c r="A1648" s="10" t="s">
        <v>23</v>
      </c>
      <c r="B1648" s="20">
        <v>0.04</v>
      </c>
      <c r="C1648" s="19">
        <v>239</v>
      </c>
      <c r="D1648" s="19">
        <v>2.6437405190000001</v>
      </c>
      <c r="E1648" s="23">
        <v>2.2499999999999999E-2</v>
      </c>
      <c r="F1648" s="23">
        <v>1.7100000000000001E-2</v>
      </c>
      <c r="G1648" s="17">
        <v>0</v>
      </c>
      <c r="H1648" s="17">
        <v>1</v>
      </c>
      <c r="I1648" s="17">
        <v>0.92520713200000004</v>
      </c>
      <c r="J1648" s="17">
        <v>7.4800000000000005E-2</v>
      </c>
      <c r="K1648" s="17">
        <v>0</v>
      </c>
    </row>
    <row r="1649" spans="1:11" x14ac:dyDescent="0.45">
      <c r="A1649" s="10" t="s">
        <v>23</v>
      </c>
      <c r="B1649" s="20">
        <v>0.05</v>
      </c>
      <c r="C1649" s="19">
        <v>294</v>
      </c>
      <c r="D1649" s="19">
        <v>3.9521298250000001</v>
      </c>
      <c r="E1649" s="23">
        <v>2.7E-2</v>
      </c>
      <c r="F1649" s="23">
        <v>2.2800000000000001E-2</v>
      </c>
      <c r="G1649" s="17">
        <v>0</v>
      </c>
      <c r="H1649" s="17">
        <v>1</v>
      </c>
      <c r="I1649" s="17">
        <v>0.91216299300000003</v>
      </c>
      <c r="J1649" s="17">
        <v>8.7800000000000003E-2</v>
      </c>
      <c r="K1649" s="17">
        <v>0</v>
      </c>
    </row>
    <row r="1650" spans="1:11" x14ac:dyDescent="0.45">
      <c r="A1650" s="10" t="s">
        <v>23</v>
      </c>
      <c r="B1650" s="20">
        <v>0.06</v>
      </c>
      <c r="C1650" s="19">
        <v>345</v>
      </c>
      <c r="D1650" s="19">
        <v>5.5294397880000004</v>
      </c>
      <c r="E1650" s="23">
        <v>3.1899999999999998E-2</v>
      </c>
      <c r="F1650" s="23">
        <v>2.75E-2</v>
      </c>
      <c r="G1650" s="17">
        <v>0</v>
      </c>
      <c r="H1650" s="17">
        <v>1</v>
      </c>
      <c r="I1650" s="17">
        <v>0.89850541100000003</v>
      </c>
      <c r="J1650" s="17">
        <v>0.101494589</v>
      </c>
      <c r="K1650" s="17">
        <v>0</v>
      </c>
    </row>
    <row r="1651" spans="1:11" x14ac:dyDescent="0.45">
      <c r="A1651" s="10" t="s">
        <v>23</v>
      </c>
      <c r="B1651" s="20">
        <v>7.0000000000000007E-2</v>
      </c>
      <c r="C1651" s="19">
        <v>400</v>
      </c>
      <c r="D1651" s="19">
        <v>7.3433899159999996</v>
      </c>
      <c r="E1651" s="23">
        <v>3.5099999999999999E-2</v>
      </c>
      <c r="F1651" s="23">
        <v>3.1699999999999999E-2</v>
      </c>
      <c r="G1651" s="17">
        <v>0</v>
      </c>
      <c r="H1651" s="17">
        <v>1</v>
      </c>
      <c r="I1651" s="17">
        <v>0.84847371699999996</v>
      </c>
      <c r="J1651" s="17">
        <v>0.15152628300000001</v>
      </c>
      <c r="K1651" s="17">
        <v>0</v>
      </c>
    </row>
    <row r="1652" spans="1:11" x14ac:dyDescent="0.45">
      <c r="A1652" s="10" t="s">
        <v>23</v>
      </c>
      <c r="B1652" s="20">
        <v>0.08</v>
      </c>
      <c r="C1652" s="19">
        <v>467</v>
      </c>
      <c r="D1652" s="19">
        <v>9.9553658869999992</v>
      </c>
      <c r="E1652" s="23">
        <v>4.1399999999999999E-2</v>
      </c>
      <c r="F1652" s="23">
        <v>3.5999999999999997E-2</v>
      </c>
      <c r="G1652" s="17">
        <v>0</v>
      </c>
      <c r="H1652" s="17">
        <v>1</v>
      </c>
      <c r="I1652" s="17">
        <v>0.88653848599999996</v>
      </c>
      <c r="J1652" s="17">
        <v>0.113461514</v>
      </c>
      <c r="K1652" s="17">
        <v>0</v>
      </c>
    </row>
    <row r="1653" spans="1:11" x14ac:dyDescent="0.45">
      <c r="A1653" s="10" t="s">
        <v>23</v>
      </c>
      <c r="B1653" s="20">
        <v>0.09</v>
      </c>
      <c r="C1653" s="19">
        <v>522</v>
      </c>
      <c r="D1653" s="19">
        <v>12.339302200000001</v>
      </c>
      <c r="E1653" s="23">
        <v>4.6899999999999997E-2</v>
      </c>
      <c r="F1653" s="23">
        <v>3.95E-2</v>
      </c>
      <c r="G1653" s="17">
        <v>0</v>
      </c>
      <c r="H1653" s="17">
        <v>1</v>
      </c>
      <c r="I1653" s="17">
        <v>0.91018984700000005</v>
      </c>
      <c r="J1653" s="17">
        <v>8.9800000000000005E-2</v>
      </c>
      <c r="K1653" s="17">
        <v>0</v>
      </c>
    </row>
    <row r="1654" spans="1:11" x14ac:dyDescent="0.45">
      <c r="A1654" s="10" t="s">
        <v>23</v>
      </c>
      <c r="B1654" s="20">
        <v>0.1</v>
      </c>
      <c r="C1654" s="19">
        <v>577</v>
      </c>
      <c r="D1654" s="19">
        <v>14.996647340000001</v>
      </c>
      <c r="E1654" s="23">
        <v>4.8599999999999997E-2</v>
      </c>
      <c r="F1654" s="23">
        <v>4.2599999999999999E-2</v>
      </c>
      <c r="G1654" s="17">
        <v>0</v>
      </c>
      <c r="H1654" s="17">
        <v>1</v>
      </c>
      <c r="I1654" s="17">
        <v>0.92506617999999996</v>
      </c>
      <c r="J1654" s="17">
        <v>7.4899999999999994E-2</v>
      </c>
      <c r="K1654" s="17">
        <v>0</v>
      </c>
    </row>
    <row r="1655" spans="1:11" x14ac:dyDescent="0.45">
      <c r="A1655" s="10" t="s">
        <v>23</v>
      </c>
      <c r="B1655" s="20">
        <v>0.11</v>
      </c>
      <c r="C1655" s="19">
        <v>598</v>
      </c>
      <c r="D1655" s="19">
        <v>16.041721760000001</v>
      </c>
      <c r="E1655" s="23">
        <v>5.0299999999999997E-2</v>
      </c>
      <c r="F1655" s="23">
        <v>4.5199999999999997E-2</v>
      </c>
      <c r="G1655" s="17">
        <v>0</v>
      </c>
      <c r="H1655" s="17">
        <v>1</v>
      </c>
      <c r="I1655" s="17">
        <v>0.92811568700000002</v>
      </c>
      <c r="J1655" s="17">
        <v>7.1900000000000006E-2</v>
      </c>
      <c r="K1655" s="17">
        <v>0</v>
      </c>
    </row>
    <row r="1656" spans="1:11" x14ac:dyDescent="0.45">
      <c r="A1656" s="10" t="s">
        <v>23</v>
      </c>
      <c r="B1656" s="20">
        <v>0.12</v>
      </c>
      <c r="C1656" s="19">
        <v>686</v>
      </c>
      <c r="D1656" s="19">
        <v>20.504467810000001</v>
      </c>
      <c r="E1656" s="23">
        <v>5.2299999999999999E-2</v>
      </c>
      <c r="F1656" s="23">
        <v>4.9500000000000002E-2</v>
      </c>
      <c r="G1656" s="17">
        <v>0</v>
      </c>
      <c r="H1656" s="17">
        <v>1</v>
      </c>
      <c r="I1656" s="17">
        <v>0.94095723899999995</v>
      </c>
      <c r="J1656" s="17">
        <v>5.8999999999999997E-2</v>
      </c>
      <c r="K1656" s="17">
        <v>0</v>
      </c>
    </row>
    <row r="1657" spans="1:11" x14ac:dyDescent="0.45">
      <c r="A1657" s="10" t="s">
        <v>23</v>
      </c>
      <c r="B1657" s="20">
        <v>0.13</v>
      </c>
      <c r="C1657" s="19">
        <v>733</v>
      </c>
      <c r="D1657" s="19">
        <v>23.01056165</v>
      </c>
      <c r="E1657" s="23">
        <v>5.5500000000000001E-2</v>
      </c>
      <c r="F1657" s="23">
        <v>5.0700000000000002E-2</v>
      </c>
      <c r="G1657" s="17">
        <v>0</v>
      </c>
      <c r="H1657" s="17">
        <v>1</v>
      </c>
      <c r="I1657" s="17">
        <v>0.94798550000000004</v>
      </c>
      <c r="J1657" s="17">
        <v>5.1999999999999998E-2</v>
      </c>
      <c r="K1657" s="17">
        <v>0</v>
      </c>
    </row>
    <row r="1658" spans="1:11" x14ac:dyDescent="0.45">
      <c r="A1658" s="10" t="s">
        <v>23</v>
      </c>
      <c r="B1658" s="20">
        <v>0.14000000000000001</v>
      </c>
      <c r="C1658" s="19">
        <v>790</v>
      </c>
      <c r="D1658" s="19">
        <v>26.45847539</v>
      </c>
      <c r="E1658" s="23">
        <v>6.1600000000000002E-2</v>
      </c>
      <c r="F1658" s="23">
        <v>5.3800000000000001E-2</v>
      </c>
      <c r="G1658" s="17">
        <v>0</v>
      </c>
      <c r="H1658" s="17">
        <v>1</v>
      </c>
      <c r="I1658" s="17">
        <v>0.95498886800000005</v>
      </c>
      <c r="J1658" s="17">
        <v>4.4999999999999998E-2</v>
      </c>
      <c r="K1658" s="17">
        <v>0</v>
      </c>
    </row>
    <row r="1659" spans="1:11" x14ac:dyDescent="0.45">
      <c r="A1659" s="10" t="s">
        <v>23</v>
      </c>
      <c r="B1659" s="20">
        <v>0.15</v>
      </c>
      <c r="C1659" s="19">
        <v>852</v>
      </c>
      <c r="D1659" s="19">
        <v>30.437071790000001</v>
      </c>
      <c r="E1659" s="23">
        <v>6.6000000000000003E-2</v>
      </c>
      <c r="F1659" s="23">
        <v>5.6500000000000002E-2</v>
      </c>
      <c r="G1659" s="17">
        <v>0</v>
      </c>
      <c r="H1659" s="17">
        <v>1</v>
      </c>
      <c r="I1659" s="17">
        <v>0.95260423900000002</v>
      </c>
      <c r="J1659" s="17">
        <v>4.7399999999999998E-2</v>
      </c>
      <c r="K1659" s="17">
        <v>0</v>
      </c>
    </row>
    <row r="1660" spans="1:11" x14ac:dyDescent="0.45">
      <c r="A1660" s="10" t="s">
        <v>23</v>
      </c>
      <c r="B1660" s="20">
        <v>0.16</v>
      </c>
      <c r="C1660" s="19">
        <v>900</v>
      </c>
      <c r="D1660" s="19">
        <v>33.730888129999997</v>
      </c>
      <c r="E1660" s="23">
        <v>6.9800000000000001E-2</v>
      </c>
      <c r="F1660" s="23">
        <v>6.08E-2</v>
      </c>
      <c r="G1660" s="17">
        <v>0</v>
      </c>
      <c r="H1660" s="17">
        <v>1</v>
      </c>
      <c r="I1660" s="17">
        <v>0.95609440099999998</v>
      </c>
      <c r="J1660" s="17">
        <v>4.3900000000000002E-2</v>
      </c>
      <c r="K1660" s="17">
        <v>0</v>
      </c>
    </row>
    <row r="1661" spans="1:11" x14ac:dyDescent="0.45">
      <c r="A1661" s="10" t="s">
        <v>23</v>
      </c>
      <c r="B1661" s="20">
        <v>0.17</v>
      </c>
      <c r="C1661" s="19">
        <v>962</v>
      </c>
      <c r="D1661" s="19">
        <v>38.174143979999997</v>
      </c>
      <c r="E1661" s="23">
        <v>7.3800000000000004E-2</v>
      </c>
      <c r="F1661" s="23">
        <v>6.5100000000000005E-2</v>
      </c>
      <c r="G1661" s="17">
        <v>0</v>
      </c>
      <c r="H1661" s="17">
        <v>1</v>
      </c>
      <c r="I1661" s="17">
        <v>0.96053156699999998</v>
      </c>
      <c r="J1661" s="17">
        <v>3.8600000000000002E-2</v>
      </c>
      <c r="K1661" s="17">
        <v>8.2600000000000002E-4</v>
      </c>
    </row>
    <row r="1662" spans="1:11" x14ac:dyDescent="0.45">
      <c r="A1662" s="10" t="s">
        <v>23</v>
      </c>
      <c r="B1662" s="20">
        <v>0.18</v>
      </c>
      <c r="C1662" s="19">
        <v>999</v>
      </c>
      <c r="D1662" s="19">
        <v>40.979528070000001</v>
      </c>
      <c r="E1662" s="23">
        <v>7.7100000000000002E-2</v>
      </c>
      <c r="F1662" s="23">
        <v>6.7299999999999999E-2</v>
      </c>
      <c r="G1662" s="17">
        <v>0</v>
      </c>
      <c r="H1662" s="17">
        <v>1</v>
      </c>
      <c r="I1662" s="17">
        <v>0.96263317599999998</v>
      </c>
      <c r="J1662" s="17">
        <v>3.6600000000000001E-2</v>
      </c>
      <c r="K1662" s="17">
        <v>7.7800000000000005E-4</v>
      </c>
    </row>
    <row r="1663" spans="1:11" x14ac:dyDescent="0.45">
      <c r="A1663" s="10" t="s">
        <v>23</v>
      </c>
      <c r="B1663" s="20">
        <v>0.19</v>
      </c>
      <c r="C1663" s="19">
        <v>1064</v>
      </c>
      <c r="D1663" s="19">
        <v>46.032004720000003</v>
      </c>
      <c r="E1663" s="23">
        <v>7.9500000000000001E-2</v>
      </c>
      <c r="F1663" s="23">
        <v>7.0699999999999999E-2</v>
      </c>
      <c r="G1663" s="17">
        <v>0</v>
      </c>
      <c r="H1663" s="17">
        <v>1</v>
      </c>
      <c r="I1663" s="17">
        <v>0.96623011400000003</v>
      </c>
      <c r="J1663" s="17">
        <v>3.3099999999999997E-2</v>
      </c>
      <c r="K1663" s="17">
        <v>7.0299999999999996E-4</v>
      </c>
    </row>
    <row r="1664" spans="1:11" x14ac:dyDescent="0.45">
      <c r="A1664" s="10" t="s">
        <v>23</v>
      </c>
      <c r="B1664" s="20">
        <v>0.2</v>
      </c>
      <c r="C1664" s="19">
        <v>1119</v>
      </c>
      <c r="D1664" s="19">
        <v>50.43776356</v>
      </c>
      <c r="E1664" s="23">
        <v>8.0199999999999994E-2</v>
      </c>
      <c r="F1664" s="23">
        <v>7.3700000000000002E-2</v>
      </c>
      <c r="G1664" s="17">
        <v>0</v>
      </c>
      <c r="H1664" s="17">
        <v>1</v>
      </c>
      <c r="I1664" s="17">
        <v>0.96917876999999997</v>
      </c>
      <c r="J1664" s="17">
        <v>3.0200000000000001E-2</v>
      </c>
      <c r="K1664" s="17">
        <v>6.4199999999999999E-4</v>
      </c>
    </row>
    <row r="1665" spans="1:11" x14ac:dyDescent="0.45">
      <c r="A1665" s="10" t="s">
        <v>23</v>
      </c>
      <c r="B1665" s="20">
        <v>0.21</v>
      </c>
      <c r="C1665" s="19">
        <v>1178</v>
      </c>
      <c r="D1665" s="19">
        <v>55.22983559</v>
      </c>
      <c r="E1665" s="23">
        <v>8.1199999999999994E-2</v>
      </c>
      <c r="F1665" s="23">
        <v>7.5600000000000001E-2</v>
      </c>
      <c r="G1665" s="17">
        <v>0</v>
      </c>
      <c r="H1665" s="17">
        <v>1</v>
      </c>
      <c r="I1665" s="17">
        <v>0.97241316600000005</v>
      </c>
      <c r="J1665" s="17">
        <v>2.7E-2</v>
      </c>
      <c r="K1665" s="17">
        <v>5.7499999999999999E-4</v>
      </c>
    </row>
    <row r="1666" spans="1:11" x14ac:dyDescent="0.45">
      <c r="A1666" s="10" t="s">
        <v>23</v>
      </c>
      <c r="B1666" s="20">
        <v>0.22</v>
      </c>
      <c r="C1666" s="19">
        <v>1236</v>
      </c>
      <c r="D1666" s="19">
        <v>60.077041970000003</v>
      </c>
      <c r="E1666" s="23">
        <v>8.5800000000000001E-2</v>
      </c>
      <c r="F1666" s="23">
        <v>7.8299999999999995E-2</v>
      </c>
      <c r="G1666" s="17">
        <v>0</v>
      </c>
      <c r="H1666" s="17">
        <v>1</v>
      </c>
      <c r="I1666" s="17">
        <v>0.97429848399999996</v>
      </c>
      <c r="J1666" s="17">
        <v>2.52E-2</v>
      </c>
      <c r="K1666" s="17">
        <v>5.2800000000000004E-4</v>
      </c>
    </row>
    <row r="1667" spans="1:11" x14ac:dyDescent="0.45">
      <c r="A1667" s="10" t="s">
        <v>23</v>
      </c>
      <c r="B1667" s="20">
        <v>0.23</v>
      </c>
      <c r="C1667" s="19">
        <v>1297</v>
      </c>
      <c r="D1667" s="19">
        <v>65.344814990000003</v>
      </c>
      <c r="E1667" s="23">
        <v>8.6599999999999996E-2</v>
      </c>
      <c r="F1667" s="23">
        <v>8.09E-2</v>
      </c>
      <c r="G1667" s="17">
        <v>0</v>
      </c>
      <c r="H1667" s="17">
        <v>1</v>
      </c>
      <c r="I1667" s="17">
        <v>0.976491</v>
      </c>
      <c r="J1667" s="17">
        <v>2.3E-2</v>
      </c>
      <c r="K1667" s="17">
        <v>4.8299999999999998E-4</v>
      </c>
    </row>
    <row r="1668" spans="1:11" x14ac:dyDescent="0.45">
      <c r="A1668" s="10" t="s">
        <v>23</v>
      </c>
      <c r="B1668" s="20">
        <v>0.24</v>
      </c>
      <c r="C1668" s="19">
        <v>1344</v>
      </c>
      <c r="D1668" s="19">
        <v>69.468146759999996</v>
      </c>
      <c r="E1668" s="23">
        <v>9.0300000000000005E-2</v>
      </c>
      <c r="F1668" s="23">
        <v>8.2500000000000004E-2</v>
      </c>
      <c r="G1668" s="17">
        <v>0</v>
      </c>
      <c r="H1668" s="17">
        <v>1</v>
      </c>
      <c r="I1668" s="17">
        <v>0.97770215100000002</v>
      </c>
      <c r="J1668" s="17">
        <v>2.18E-2</v>
      </c>
      <c r="K1668" s="17">
        <v>4.5399999999999998E-4</v>
      </c>
    </row>
    <row r="1669" spans="1:11" x14ac:dyDescent="0.45">
      <c r="A1669" s="10" t="s">
        <v>23</v>
      </c>
      <c r="B1669" s="20">
        <v>0.25</v>
      </c>
      <c r="C1669" s="19">
        <v>1385</v>
      </c>
      <c r="D1669" s="19">
        <v>73.207083530000006</v>
      </c>
      <c r="E1669" s="23">
        <v>9.1999999999999998E-2</v>
      </c>
      <c r="F1669" s="23">
        <v>8.3799999999999999E-2</v>
      </c>
      <c r="G1669" s="17">
        <v>0</v>
      </c>
      <c r="H1669" s="17">
        <v>1</v>
      </c>
      <c r="I1669" s="17">
        <v>0.97903410300000004</v>
      </c>
      <c r="J1669" s="17">
        <v>2.0500000000000001E-2</v>
      </c>
      <c r="K1669" s="17">
        <v>4.2700000000000002E-4</v>
      </c>
    </row>
    <row r="1670" spans="1:11" x14ac:dyDescent="0.45">
      <c r="A1670" s="10" t="s">
        <v>23</v>
      </c>
      <c r="B1670" s="20">
        <v>0.26</v>
      </c>
      <c r="C1670" s="19">
        <v>1457</v>
      </c>
      <c r="D1670" s="19">
        <v>79.908641650000007</v>
      </c>
      <c r="E1670" s="23">
        <v>9.4500000000000001E-2</v>
      </c>
      <c r="F1670" s="23">
        <v>8.5999999999999993E-2</v>
      </c>
      <c r="G1670" s="17">
        <v>0</v>
      </c>
      <c r="H1670" s="17">
        <v>1</v>
      </c>
      <c r="I1670" s="17">
        <v>0.98098426999999999</v>
      </c>
      <c r="J1670" s="17">
        <v>1.8599999999999998E-2</v>
      </c>
      <c r="K1670" s="17">
        <v>3.8699999999999997E-4</v>
      </c>
    </row>
    <row r="1671" spans="1:11" x14ac:dyDescent="0.45">
      <c r="A1671" s="10" t="s">
        <v>23</v>
      </c>
      <c r="B1671" s="20">
        <v>0.27</v>
      </c>
      <c r="C1671" s="19">
        <v>1506</v>
      </c>
      <c r="D1671" s="19">
        <v>84.662477449999997</v>
      </c>
      <c r="E1671" s="23">
        <v>0.100221478</v>
      </c>
      <c r="F1671" s="23">
        <v>8.8200000000000001E-2</v>
      </c>
      <c r="G1671" s="17">
        <v>0</v>
      </c>
      <c r="H1671" s="17">
        <v>1</v>
      </c>
      <c r="I1671" s="17">
        <v>0.98210450599999999</v>
      </c>
      <c r="J1671" s="17">
        <v>1.7500000000000002E-2</v>
      </c>
      <c r="K1671" s="17">
        <v>3.6400000000000001E-4</v>
      </c>
    </row>
    <row r="1672" spans="1:11" x14ac:dyDescent="0.45">
      <c r="A1672" s="10" t="s">
        <v>23</v>
      </c>
      <c r="B1672" s="20">
        <v>0.28000000000000003</v>
      </c>
      <c r="C1672" s="19">
        <v>1553</v>
      </c>
      <c r="D1672" s="19">
        <v>89.413406289999998</v>
      </c>
      <c r="E1672" s="23">
        <v>0.10239962499999999</v>
      </c>
      <c r="F1672" s="23">
        <v>8.9499999999999996E-2</v>
      </c>
      <c r="G1672" s="17">
        <v>0</v>
      </c>
      <c r="H1672" s="17">
        <v>1</v>
      </c>
      <c r="I1672" s="17">
        <v>0.98296132700000005</v>
      </c>
      <c r="J1672" s="17">
        <v>1.67E-2</v>
      </c>
      <c r="K1672" s="17">
        <v>3.4699999999999998E-4</v>
      </c>
    </row>
    <row r="1673" spans="1:11" x14ac:dyDescent="0.45">
      <c r="A1673" s="10" t="s">
        <v>23</v>
      </c>
      <c r="B1673" s="20">
        <v>0.28999999999999998</v>
      </c>
      <c r="C1673" s="19">
        <v>1614</v>
      </c>
      <c r="D1673" s="19">
        <v>95.745217870000005</v>
      </c>
      <c r="E1673" s="23">
        <v>0.105698215</v>
      </c>
      <c r="F1673" s="23">
        <v>9.3299999999999994E-2</v>
      </c>
      <c r="G1673" s="17">
        <v>0</v>
      </c>
      <c r="H1673" s="17">
        <v>1</v>
      </c>
      <c r="I1673" s="17">
        <v>0.98421409299999996</v>
      </c>
      <c r="J1673" s="17">
        <v>1.55E-2</v>
      </c>
      <c r="K1673" s="17">
        <v>3.21E-4</v>
      </c>
    </row>
    <row r="1674" spans="1:11" x14ac:dyDescent="0.45">
      <c r="A1674" s="10" t="s">
        <v>23</v>
      </c>
      <c r="B1674" s="20">
        <v>0.3</v>
      </c>
      <c r="C1674" s="19">
        <v>1666</v>
      </c>
      <c r="D1674" s="19">
        <v>101.2579942</v>
      </c>
      <c r="E1674" s="23">
        <v>0.106789683</v>
      </c>
      <c r="F1674" s="23">
        <v>9.5699999999999993E-2</v>
      </c>
      <c r="G1674" s="17">
        <v>0</v>
      </c>
      <c r="H1674" s="17">
        <v>1</v>
      </c>
      <c r="I1674" s="17">
        <v>0.98497505500000004</v>
      </c>
      <c r="J1674" s="17">
        <v>1.47E-2</v>
      </c>
      <c r="K1674" s="17">
        <v>3.0600000000000001E-4</v>
      </c>
    </row>
    <row r="1675" spans="1:11" x14ac:dyDescent="0.45">
      <c r="A1675" s="10" t="s">
        <v>23</v>
      </c>
      <c r="B1675" s="20">
        <v>0.31</v>
      </c>
      <c r="C1675" s="19">
        <v>1732</v>
      </c>
      <c r="D1675" s="19">
        <v>108.4653804</v>
      </c>
      <c r="E1675" s="23">
        <v>0.111300354</v>
      </c>
      <c r="F1675" s="23">
        <v>9.8400000000000001E-2</v>
      </c>
      <c r="G1675" s="17">
        <v>0</v>
      </c>
      <c r="H1675" s="17">
        <v>1</v>
      </c>
      <c r="I1675" s="17">
        <v>0.98597605499999996</v>
      </c>
      <c r="J1675" s="17">
        <v>1.37E-2</v>
      </c>
      <c r="K1675" s="17">
        <v>2.8499999999999999E-4</v>
      </c>
    </row>
    <row r="1676" spans="1:11" x14ac:dyDescent="0.45">
      <c r="A1676" s="10" t="s">
        <v>23</v>
      </c>
      <c r="B1676" s="20">
        <v>0.32</v>
      </c>
      <c r="C1676" s="19">
        <v>1787</v>
      </c>
      <c r="D1676" s="19">
        <v>114.717355</v>
      </c>
      <c r="E1676" s="23">
        <v>0.11540950699999999</v>
      </c>
      <c r="F1676" s="23">
        <v>0.101463389</v>
      </c>
      <c r="G1676" s="17">
        <v>0</v>
      </c>
      <c r="H1676" s="17">
        <v>1</v>
      </c>
      <c r="I1676" s="17">
        <v>0.98662823099999997</v>
      </c>
      <c r="J1676" s="17">
        <v>1.3100000000000001E-2</v>
      </c>
      <c r="K1676" s="17">
        <v>2.72E-4</v>
      </c>
    </row>
    <row r="1677" spans="1:11" x14ac:dyDescent="0.45">
      <c r="A1677" s="10" t="s">
        <v>23</v>
      </c>
      <c r="B1677" s="20">
        <v>0.33</v>
      </c>
      <c r="C1677" s="19">
        <v>1842</v>
      </c>
      <c r="D1677" s="19">
        <v>121.22090919999999</v>
      </c>
      <c r="E1677" s="23">
        <v>0.11933197299999999</v>
      </c>
      <c r="F1677" s="23">
        <v>0.104212231</v>
      </c>
      <c r="G1677" s="17">
        <v>0</v>
      </c>
      <c r="H1677" s="17">
        <v>1</v>
      </c>
      <c r="I1677" s="17">
        <v>0.98719077</v>
      </c>
      <c r="J1677" s="17">
        <v>1.26E-2</v>
      </c>
      <c r="K1677" s="17">
        <v>2.5599999999999999E-4</v>
      </c>
    </row>
    <row r="1678" spans="1:11" x14ac:dyDescent="0.45">
      <c r="A1678" s="10" t="s">
        <v>23</v>
      </c>
      <c r="B1678" s="20">
        <v>0.34</v>
      </c>
      <c r="C1678" s="19">
        <v>1898</v>
      </c>
      <c r="D1678" s="19">
        <v>128.03405889999999</v>
      </c>
      <c r="E1678" s="23">
        <v>0.123028979</v>
      </c>
      <c r="F1678" s="23">
        <v>0.107376421</v>
      </c>
      <c r="G1678" s="17">
        <v>0</v>
      </c>
      <c r="H1678" s="17">
        <v>1</v>
      </c>
      <c r="I1678" s="17">
        <v>0.98780590199999996</v>
      </c>
      <c r="J1678" s="17">
        <v>1.2E-2</v>
      </c>
      <c r="K1678" s="17">
        <v>2.4399999999999999E-4</v>
      </c>
    </row>
    <row r="1679" spans="1:11" x14ac:dyDescent="0.45">
      <c r="A1679" s="10" t="s">
        <v>23</v>
      </c>
      <c r="B1679" s="20">
        <v>0.35</v>
      </c>
      <c r="C1679" s="19">
        <v>1946</v>
      </c>
      <c r="D1679" s="19">
        <v>133.98605499999999</v>
      </c>
      <c r="E1679" s="23">
        <v>0.124163129</v>
      </c>
      <c r="F1679" s="23">
        <v>0.109602296</v>
      </c>
      <c r="G1679" s="17">
        <v>0</v>
      </c>
      <c r="H1679" s="17">
        <v>1</v>
      </c>
      <c r="I1679" s="17">
        <v>0.98056755299999998</v>
      </c>
      <c r="J1679" s="17">
        <v>1.9199999999999998E-2</v>
      </c>
      <c r="K1679" s="17">
        <v>2.3699999999999999E-4</v>
      </c>
    </row>
    <row r="1680" spans="1:11" x14ac:dyDescent="0.45">
      <c r="A1680" s="10" t="s">
        <v>23</v>
      </c>
      <c r="B1680" s="20">
        <v>0.36</v>
      </c>
      <c r="C1680" s="19">
        <v>1988</v>
      </c>
      <c r="D1680" s="19">
        <v>139.2596297</v>
      </c>
      <c r="E1680" s="23">
        <v>0.126219409</v>
      </c>
      <c r="F1680" s="23">
        <v>0.111920426</v>
      </c>
      <c r="G1680" s="17">
        <v>0</v>
      </c>
      <c r="H1680" s="17">
        <v>1</v>
      </c>
      <c r="I1680" s="17">
        <v>0.98143276300000004</v>
      </c>
      <c r="J1680" s="17">
        <v>1.83E-2</v>
      </c>
      <c r="K1680" s="17">
        <v>2.2699999999999999E-4</v>
      </c>
    </row>
    <row r="1681" spans="1:11" x14ac:dyDescent="0.45">
      <c r="A1681" s="10" t="s">
        <v>23</v>
      </c>
      <c r="B1681" s="20">
        <v>0.37</v>
      </c>
      <c r="C1681" s="19">
        <v>2057</v>
      </c>
      <c r="D1681" s="19">
        <v>148.00304080000001</v>
      </c>
      <c r="E1681" s="23">
        <v>0.12746916899999999</v>
      </c>
      <c r="F1681" s="23">
        <v>0.115697799</v>
      </c>
      <c r="G1681" s="17">
        <v>0</v>
      </c>
      <c r="H1681" s="17">
        <v>1</v>
      </c>
      <c r="I1681" s="17">
        <v>0.98228723200000001</v>
      </c>
      <c r="J1681" s="17">
        <v>1.7500000000000002E-2</v>
      </c>
      <c r="K1681" s="17">
        <v>2.1599999999999999E-4</v>
      </c>
    </row>
    <row r="1682" spans="1:11" x14ac:dyDescent="0.45">
      <c r="A1682" s="10" t="s">
        <v>23</v>
      </c>
      <c r="B1682" s="20">
        <v>0.38</v>
      </c>
      <c r="C1682" s="19">
        <v>2105</v>
      </c>
      <c r="D1682" s="19">
        <v>154.25210820000001</v>
      </c>
      <c r="E1682" s="23">
        <v>0.13308155499999999</v>
      </c>
      <c r="F1682" s="23">
        <v>0.117231709</v>
      </c>
      <c r="G1682" s="17">
        <v>0</v>
      </c>
      <c r="H1682" s="17">
        <v>1</v>
      </c>
      <c r="I1682" s="17">
        <v>0.98288910100000004</v>
      </c>
      <c r="J1682" s="17">
        <v>1.6899999999999998E-2</v>
      </c>
      <c r="K1682" s="17">
        <v>2.0900000000000001E-4</v>
      </c>
    </row>
    <row r="1683" spans="1:11" x14ac:dyDescent="0.45">
      <c r="A1683" s="10" t="s">
        <v>23</v>
      </c>
      <c r="B1683" s="20">
        <v>0.39</v>
      </c>
      <c r="C1683" s="19">
        <v>2167</v>
      </c>
      <c r="D1683" s="19">
        <v>162.59665580000001</v>
      </c>
      <c r="E1683" s="23">
        <v>0.13819292699999999</v>
      </c>
      <c r="F1683" s="23">
        <v>0.120634669</v>
      </c>
      <c r="G1683" s="17">
        <v>0</v>
      </c>
      <c r="H1683" s="17">
        <v>1</v>
      </c>
      <c r="I1683" s="17">
        <v>0.98338925899999996</v>
      </c>
      <c r="J1683" s="17">
        <v>1.6400000000000001E-2</v>
      </c>
      <c r="K1683" s="17">
        <v>2.0100000000000001E-4</v>
      </c>
    </row>
    <row r="1684" spans="1:11" x14ac:dyDescent="0.45">
      <c r="A1684" s="10" t="s">
        <v>23</v>
      </c>
      <c r="B1684" s="20">
        <v>0.4</v>
      </c>
      <c r="C1684" s="19">
        <v>2209</v>
      </c>
      <c r="D1684" s="19">
        <v>168.5135827</v>
      </c>
      <c r="E1684" s="23">
        <v>0.14183020499999999</v>
      </c>
      <c r="F1684" s="23">
        <v>0.122411801</v>
      </c>
      <c r="G1684" s="17">
        <v>0</v>
      </c>
      <c r="H1684" s="17">
        <v>1</v>
      </c>
      <c r="I1684" s="17">
        <v>0.98382436699999998</v>
      </c>
      <c r="J1684" s="17">
        <v>1.6E-2</v>
      </c>
      <c r="K1684" s="17">
        <v>1.94E-4</v>
      </c>
    </row>
    <row r="1685" spans="1:11" x14ac:dyDescent="0.45">
      <c r="A1685" s="10" t="s">
        <v>23</v>
      </c>
      <c r="B1685" s="20">
        <v>0.41</v>
      </c>
      <c r="C1685" s="19">
        <v>2261</v>
      </c>
      <c r="D1685" s="19">
        <v>176.0935351</v>
      </c>
      <c r="E1685" s="23">
        <v>0.14632531900000001</v>
      </c>
      <c r="F1685" s="23">
        <v>0.12599800899999999</v>
      </c>
      <c r="G1685" s="17">
        <v>0</v>
      </c>
      <c r="H1685" s="17">
        <v>1</v>
      </c>
      <c r="I1685" s="17">
        <v>0.98429183799999997</v>
      </c>
      <c r="J1685" s="17">
        <v>1.55E-2</v>
      </c>
      <c r="K1685" s="17">
        <v>1.8900000000000001E-4</v>
      </c>
    </row>
    <row r="1686" spans="1:11" x14ac:dyDescent="0.45">
      <c r="A1686" s="10" t="s">
        <v>23</v>
      </c>
      <c r="B1686" s="20">
        <v>0.42</v>
      </c>
      <c r="C1686" s="19">
        <v>2303</v>
      </c>
      <c r="D1686" s="19">
        <v>182.2767073</v>
      </c>
      <c r="E1686" s="23">
        <v>0.147357033</v>
      </c>
      <c r="F1686" s="23">
        <v>0.12854293899999999</v>
      </c>
      <c r="G1686" s="17">
        <v>0</v>
      </c>
      <c r="H1686" s="17">
        <v>1</v>
      </c>
      <c r="I1686" s="17">
        <v>0.98477370399999997</v>
      </c>
      <c r="J1686" s="17">
        <v>1.4999999999999999E-2</v>
      </c>
      <c r="K1686" s="17">
        <v>1.83E-4</v>
      </c>
    </row>
    <row r="1687" spans="1:11" x14ac:dyDescent="0.45">
      <c r="A1687" s="10" t="s">
        <v>23</v>
      </c>
      <c r="B1687" s="20">
        <v>0.43</v>
      </c>
      <c r="C1687" s="19">
        <v>2377</v>
      </c>
      <c r="D1687" s="19">
        <v>193.3397554</v>
      </c>
      <c r="E1687" s="23">
        <v>0.15351914799999999</v>
      </c>
      <c r="F1687" s="23">
        <v>0.13275217</v>
      </c>
      <c r="G1687" s="17">
        <v>0</v>
      </c>
      <c r="H1687" s="17">
        <v>1</v>
      </c>
      <c r="I1687" s="17">
        <v>0.98513753000000004</v>
      </c>
      <c r="J1687" s="17">
        <v>1.47E-2</v>
      </c>
      <c r="K1687" s="17">
        <v>1.76E-4</v>
      </c>
    </row>
    <row r="1688" spans="1:11" x14ac:dyDescent="0.45">
      <c r="A1688" s="10" t="s">
        <v>23</v>
      </c>
      <c r="B1688" s="20">
        <v>0.44</v>
      </c>
      <c r="C1688" s="19">
        <v>2448</v>
      </c>
      <c r="D1688" s="19">
        <v>204.43855869999999</v>
      </c>
      <c r="E1688" s="23">
        <v>0.15807531399999999</v>
      </c>
      <c r="F1688" s="23">
        <v>0.136263935</v>
      </c>
      <c r="G1688" s="17">
        <v>0</v>
      </c>
      <c r="H1688" s="17">
        <v>1</v>
      </c>
      <c r="I1688" s="17">
        <v>0.98589743900000004</v>
      </c>
      <c r="J1688" s="17">
        <v>1.3899999999999999E-2</v>
      </c>
      <c r="K1688" s="17">
        <v>1.6699999999999999E-4</v>
      </c>
    </row>
    <row r="1689" spans="1:11" x14ac:dyDescent="0.45">
      <c r="A1689" s="10" t="s">
        <v>23</v>
      </c>
      <c r="B1689" s="20">
        <v>0.45</v>
      </c>
      <c r="C1689" s="19">
        <v>2503</v>
      </c>
      <c r="D1689" s="19">
        <v>213.19273870000001</v>
      </c>
      <c r="E1689" s="23">
        <v>0.160059494</v>
      </c>
      <c r="F1689" s="23">
        <v>0.139070728</v>
      </c>
      <c r="G1689" s="17">
        <v>0</v>
      </c>
      <c r="H1689" s="17">
        <v>1</v>
      </c>
      <c r="I1689" s="17">
        <v>0.98631152899999996</v>
      </c>
      <c r="J1689" s="17">
        <v>1.35E-2</v>
      </c>
      <c r="K1689" s="17">
        <v>1.9599999999999999E-4</v>
      </c>
    </row>
    <row r="1690" spans="1:11" x14ac:dyDescent="0.45">
      <c r="A1690" s="10" t="s">
        <v>23</v>
      </c>
      <c r="B1690" s="20">
        <v>0.46</v>
      </c>
      <c r="C1690" s="19">
        <v>2557</v>
      </c>
      <c r="D1690" s="19">
        <v>221.9980764</v>
      </c>
      <c r="E1690" s="23">
        <v>0.16496850699999999</v>
      </c>
      <c r="F1690" s="23">
        <v>0.14241965500000001</v>
      </c>
      <c r="G1690" s="17">
        <v>0</v>
      </c>
      <c r="H1690" s="17">
        <v>1</v>
      </c>
      <c r="I1690" s="17">
        <v>0.98679339700000002</v>
      </c>
      <c r="J1690" s="17">
        <v>1.2999999999999999E-2</v>
      </c>
      <c r="K1690" s="17">
        <v>1.8900000000000001E-4</v>
      </c>
    </row>
    <row r="1691" spans="1:11" x14ac:dyDescent="0.45">
      <c r="A1691" s="10" t="s">
        <v>23</v>
      </c>
      <c r="B1691" s="20">
        <v>0.47</v>
      </c>
      <c r="C1691" s="19">
        <v>2613</v>
      </c>
      <c r="D1691" s="19">
        <v>231.4576548</v>
      </c>
      <c r="E1691" s="23">
        <v>0.174538473</v>
      </c>
      <c r="F1691" s="23">
        <v>0.14591979999999999</v>
      </c>
      <c r="G1691" s="17">
        <v>0</v>
      </c>
      <c r="H1691" s="17">
        <v>1</v>
      </c>
      <c r="I1691" s="17">
        <v>0.98719998499999995</v>
      </c>
      <c r="J1691" s="17">
        <v>1.26E-2</v>
      </c>
      <c r="K1691" s="17">
        <v>2.2900000000000001E-4</v>
      </c>
    </row>
    <row r="1692" spans="1:11" x14ac:dyDescent="0.45">
      <c r="A1692" s="10" t="s">
        <v>23</v>
      </c>
      <c r="B1692" s="20">
        <v>0.48</v>
      </c>
      <c r="C1692" s="19">
        <v>2660</v>
      </c>
      <c r="D1692" s="19">
        <v>239.7937824</v>
      </c>
      <c r="E1692" s="23">
        <v>0.178109026</v>
      </c>
      <c r="F1692" s="23">
        <v>0.149217453</v>
      </c>
      <c r="G1692" s="17">
        <v>0</v>
      </c>
      <c r="H1692" s="17">
        <v>1</v>
      </c>
      <c r="I1692" s="17">
        <v>0.98765645899999999</v>
      </c>
      <c r="J1692" s="17">
        <v>1.21E-2</v>
      </c>
      <c r="K1692" s="17">
        <v>2.2100000000000001E-4</v>
      </c>
    </row>
    <row r="1693" spans="1:11" x14ac:dyDescent="0.45">
      <c r="A1693" s="10" t="s">
        <v>23</v>
      </c>
      <c r="B1693" s="20">
        <v>0.49</v>
      </c>
      <c r="C1693" s="19">
        <v>2715</v>
      </c>
      <c r="D1693" s="19">
        <v>249.67170400000001</v>
      </c>
      <c r="E1693" s="23">
        <v>0.18007933300000001</v>
      </c>
      <c r="F1693" s="23">
        <v>0.15245900900000001</v>
      </c>
      <c r="G1693" s="17">
        <v>0</v>
      </c>
      <c r="H1693" s="17">
        <v>1</v>
      </c>
      <c r="I1693" s="17">
        <v>0.987732516</v>
      </c>
      <c r="J1693" s="17">
        <v>1.21E-2</v>
      </c>
      <c r="K1693" s="17">
        <v>2.1499999999999999E-4</v>
      </c>
    </row>
    <row r="1694" spans="1:11" x14ac:dyDescent="0.45">
      <c r="A1694" s="10" t="s">
        <v>23</v>
      </c>
      <c r="B1694" s="20">
        <v>0.5</v>
      </c>
      <c r="C1694" s="19">
        <v>2778</v>
      </c>
      <c r="D1694" s="19">
        <v>261.21958510000002</v>
      </c>
      <c r="E1694" s="23">
        <v>0.19021149100000001</v>
      </c>
      <c r="F1694" s="23">
        <v>0.15769111999999999</v>
      </c>
      <c r="G1694" s="17">
        <v>0</v>
      </c>
      <c r="H1694" s="17">
        <v>1</v>
      </c>
      <c r="I1694" s="17">
        <v>0.98815922099999998</v>
      </c>
      <c r="J1694" s="17">
        <v>1.1599999999999999E-2</v>
      </c>
      <c r="K1694" s="17">
        <v>2.3699999999999999E-4</v>
      </c>
    </row>
    <row r="1695" spans="1:11" x14ac:dyDescent="0.45">
      <c r="A1695" s="10" t="s">
        <v>23</v>
      </c>
      <c r="B1695" s="20">
        <v>0.51</v>
      </c>
      <c r="C1695" s="19">
        <v>2832</v>
      </c>
      <c r="D1695" s="19">
        <v>271.70228090000001</v>
      </c>
      <c r="E1695" s="23">
        <v>0.199417819</v>
      </c>
      <c r="F1695" s="23">
        <v>0.16094297799999999</v>
      </c>
      <c r="G1695" s="17">
        <v>0</v>
      </c>
      <c r="H1695" s="17">
        <v>1</v>
      </c>
      <c r="I1695" s="17">
        <v>0.98811379799999999</v>
      </c>
      <c r="J1695" s="17">
        <v>1.17E-2</v>
      </c>
      <c r="K1695" s="17">
        <v>2.32E-4</v>
      </c>
    </row>
    <row r="1696" spans="1:11" x14ac:dyDescent="0.45">
      <c r="A1696" s="10" t="s">
        <v>23</v>
      </c>
      <c r="B1696" s="20">
        <v>0.52</v>
      </c>
      <c r="C1696" s="19">
        <v>2888</v>
      </c>
      <c r="D1696" s="19">
        <v>283.08162659999999</v>
      </c>
      <c r="E1696" s="23">
        <v>0.208238851</v>
      </c>
      <c r="F1696" s="23">
        <v>0.16645196100000001</v>
      </c>
      <c r="G1696" s="17">
        <v>0</v>
      </c>
      <c r="H1696" s="17">
        <v>1</v>
      </c>
      <c r="I1696" s="17">
        <v>0.98846502400000003</v>
      </c>
      <c r="J1696" s="17">
        <v>1.1299999999999999E-2</v>
      </c>
      <c r="K1696" s="17">
        <v>2.2499999999999999E-4</v>
      </c>
    </row>
    <row r="1697" spans="1:11" x14ac:dyDescent="0.45">
      <c r="A1697" s="10" t="s">
        <v>23</v>
      </c>
      <c r="B1697" s="20">
        <v>0.53</v>
      </c>
      <c r="C1697" s="19">
        <v>2942</v>
      </c>
      <c r="D1697" s="19">
        <v>294.50076899999999</v>
      </c>
      <c r="E1697" s="23">
        <v>0.21382505299999999</v>
      </c>
      <c r="F1697" s="23">
        <v>0.170931112</v>
      </c>
      <c r="G1697" s="17">
        <v>0</v>
      </c>
      <c r="H1697" s="17">
        <v>1</v>
      </c>
      <c r="I1697" s="17">
        <v>0.98873059900000004</v>
      </c>
      <c r="J1697" s="17">
        <v>1.0999999999999999E-2</v>
      </c>
      <c r="K1697" s="17">
        <v>2.2000000000000001E-4</v>
      </c>
    </row>
    <row r="1698" spans="1:11" x14ac:dyDescent="0.45">
      <c r="A1698" s="10" t="s">
        <v>23</v>
      </c>
      <c r="B1698" s="20">
        <v>0.54</v>
      </c>
      <c r="C1698" s="19">
        <v>2998</v>
      </c>
      <c r="D1698" s="19">
        <v>306.57930750000003</v>
      </c>
      <c r="E1698" s="23">
        <v>0.21935412500000001</v>
      </c>
      <c r="F1698" s="23">
        <v>0.17547490399999999</v>
      </c>
      <c r="G1698" s="17">
        <v>0</v>
      </c>
      <c r="H1698" s="17">
        <v>1</v>
      </c>
      <c r="I1698" s="17">
        <v>0.98898608899999996</v>
      </c>
      <c r="J1698" s="17">
        <v>1.0799134E-2</v>
      </c>
      <c r="K1698" s="17">
        <v>2.1499999999999999E-4</v>
      </c>
    </row>
    <row r="1699" spans="1:11" x14ac:dyDescent="0.45">
      <c r="A1699" s="10" t="s">
        <v>23</v>
      </c>
      <c r="B1699" s="20">
        <v>0.55000000000000004</v>
      </c>
      <c r="C1699" s="19">
        <v>3049</v>
      </c>
      <c r="D1699" s="19">
        <v>317.83879539999998</v>
      </c>
      <c r="E1699" s="23">
        <v>0.22136345299999999</v>
      </c>
      <c r="F1699" s="23">
        <v>0.178965086</v>
      </c>
      <c r="G1699" s="17">
        <v>0</v>
      </c>
      <c r="H1699" s="17">
        <v>1</v>
      </c>
      <c r="I1699" s="17">
        <v>0.98925145299999995</v>
      </c>
      <c r="J1699" s="17">
        <v>1.0500000000000001E-2</v>
      </c>
      <c r="K1699" s="17">
        <v>2.1000000000000001E-4</v>
      </c>
    </row>
    <row r="1700" spans="1:11" x14ac:dyDescent="0.45">
      <c r="A1700" s="10" t="s">
        <v>23</v>
      </c>
      <c r="B1700" s="20">
        <v>0.56000000000000005</v>
      </c>
      <c r="C1700" s="19">
        <v>3111</v>
      </c>
      <c r="D1700" s="19">
        <v>331.84056800000002</v>
      </c>
      <c r="E1700" s="23">
        <v>0.23046798900000001</v>
      </c>
      <c r="F1700" s="23">
        <v>0.18499122200000001</v>
      </c>
      <c r="G1700" s="17">
        <v>0</v>
      </c>
      <c r="H1700" s="17">
        <v>1</v>
      </c>
      <c r="I1700" s="17">
        <v>0.98953871800000004</v>
      </c>
      <c r="J1700" s="17">
        <v>1.03E-2</v>
      </c>
      <c r="K1700" s="17">
        <v>2.03E-4</v>
      </c>
    </row>
    <row r="1701" spans="1:11" x14ac:dyDescent="0.45">
      <c r="A1701" s="10" t="s">
        <v>23</v>
      </c>
      <c r="B1701" s="20">
        <v>0.56999999999999995</v>
      </c>
      <c r="C1701" s="19">
        <v>3168</v>
      </c>
      <c r="D1701" s="19">
        <v>345.24670550000002</v>
      </c>
      <c r="E1701" s="23">
        <v>0.23975845600000001</v>
      </c>
      <c r="F1701" s="23">
        <v>0.19138965499999999</v>
      </c>
      <c r="G1701" s="17">
        <v>0</v>
      </c>
      <c r="H1701" s="17">
        <v>1</v>
      </c>
      <c r="I1701" s="17">
        <v>0.98971063699999995</v>
      </c>
      <c r="J1701" s="17">
        <v>1.01E-2</v>
      </c>
      <c r="K1701" s="17">
        <v>1.9900000000000001E-4</v>
      </c>
    </row>
    <row r="1702" spans="1:11" x14ac:dyDescent="0.45">
      <c r="A1702" s="10" t="s">
        <v>23</v>
      </c>
      <c r="B1702" s="20">
        <v>0.57999999999999996</v>
      </c>
      <c r="C1702" s="19">
        <v>3224</v>
      </c>
      <c r="D1702" s="19">
        <v>358.79374139999999</v>
      </c>
      <c r="E1702" s="23">
        <v>0.244563266</v>
      </c>
      <c r="F1702" s="23">
        <v>0.19638550199999999</v>
      </c>
      <c r="G1702" s="17">
        <v>0</v>
      </c>
      <c r="H1702" s="17">
        <v>1</v>
      </c>
      <c r="I1702" s="17">
        <v>0.99004491800000005</v>
      </c>
      <c r="J1702" s="17">
        <v>9.7599999999999996E-3</v>
      </c>
      <c r="K1702" s="17">
        <v>1.93E-4</v>
      </c>
    </row>
    <row r="1703" spans="1:11" x14ac:dyDescent="0.45">
      <c r="A1703" s="10" t="s">
        <v>23</v>
      </c>
      <c r="B1703" s="20">
        <v>0.59</v>
      </c>
      <c r="C1703" s="19">
        <v>3274</v>
      </c>
      <c r="D1703" s="19">
        <v>371.18504259999997</v>
      </c>
      <c r="E1703" s="23">
        <v>0.25067803999999999</v>
      </c>
      <c r="F1703" s="23">
        <v>0.20133461599999999</v>
      </c>
      <c r="G1703" s="17">
        <v>0</v>
      </c>
      <c r="H1703" s="17">
        <v>1</v>
      </c>
      <c r="I1703" s="17">
        <v>0.99035018900000005</v>
      </c>
      <c r="J1703" s="17">
        <v>9.4299999999999991E-3</v>
      </c>
      <c r="K1703" s="17">
        <v>2.1599999999999999E-4</v>
      </c>
    </row>
    <row r="1704" spans="1:11" x14ac:dyDescent="0.45">
      <c r="A1704" s="10" t="s">
        <v>23</v>
      </c>
      <c r="B1704" s="20">
        <v>0.6</v>
      </c>
      <c r="C1704" s="19">
        <v>3326</v>
      </c>
      <c r="D1704" s="19">
        <v>384.490296</v>
      </c>
      <c r="E1704" s="23">
        <v>0.25953924099999998</v>
      </c>
      <c r="F1704" s="23">
        <v>0.20663856999999999</v>
      </c>
      <c r="G1704" s="17">
        <v>0</v>
      </c>
      <c r="H1704" s="17">
        <v>1</v>
      </c>
      <c r="I1704" s="17">
        <v>0.99054771600000002</v>
      </c>
      <c r="J1704" s="17">
        <v>9.2399999999999999E-3</v>
      </c>
      <c r="K1704" s="17">
        <v>2.1000000000000001E-4</v>
      </c>
    </row>
    <row r="1705" spans="1:11" x14ac:dyDescent="0.45">
      <c r="A1705" s="10" t="s">
        <v>23</v>
      </c>
      <c r="B1705" s="20">
        <v>0.61</v>
      </c>
      <c r="C1705" s="19">
        <v>3383</v>
      </c>
      <c r="D1705" s="19">
        <v>399.68650109999999</v>
      </c>
      <c r="E1705" s="23">
        <v>0.27569213799999998</v>
      </c>
      <c r="F1705" s="23">
        <v>0.21272223400000001</v>
      </c>
      <c r="G1705" s="17">
        <v>0</v>
      </c>
      <c r="H1705" s="17">
        <v>1</v>
      </c>
      <c r="I1705" s="17">
        <v>0.99047592500000003</v>
      </c>
      <c r="J1705" s="17">
        <v>9.3200000000000002E-3</v>
      </c>
      <c r="K1705" s="17">
        <v>2.0599999999999999E-4</v>
      </c>
    </row>
    <row r="1706" spans="1:11" x14ac:dyDescent="0.45">
      <c r="A1706" s="10" t="s">
        <v>23</v>
      </c>
      <c r="B1706" s="20">
        <v>0.62</v>
      </c>
      <c r="C1706" s="19">
        <v>3439</v>
      </c>
      <c r="D1706" s="19">
        <v>415.53131450000001</v>
      </c>
      <c r="E1706" s="23">
        <v>0.28890118999999997</v>
      </c>
      <c r="F1706" s="23">
        <v>0.219878669</v>
      </c>
      <c r="G1706" s="17">
        <v>0</v>
      </c>
      <c r="H1706" s="17">
        <v>1</v>
      </c>
      <c r="I1706" s="17">
        <v>0.989058628</v>
      </c>
      <c r="J1706" s="17">
        <v>1.0699999999999999E-2</v>
      </c>
      <c r="K1706" s="17">
        <v>2.02E-4</v>
      </c>
    </row>
    <row r="1707" spans="1:11" x14ac:dyDescent="0.45">
      <c r="A1707" s="10" t="s">
        <v>23</v>
      </c>
      <c r="B1707" s="20">
        <v>0.63</v>
      </c>
      <c r="C1707" s="19">
        <v>3491</v>
      </c>
      <c r="D1707" s="19">
        <v>430.94446970000001</v>
      </c>
      <c r="E1707" s="23">
        <v>0.30234197400000001</v>
      </c>
      <c r="F1707" s="23">
        <v>0.22653030399999999</v>
      </c>
      <c r="G1707" s="17">
        <v>0</v>
      </c>
      <c r="H1707" s="17">
        <v>1</v>
      </c>
      <c r="I1707" s="17">
        <v>0.98921735799999999</v>
      </c>
      <c r="J1707" s="17">
        <v>1.06E-2</v>
      </c>
      <c r="K1707" s="17">
        <v>1.9900000000000001E-4</v>
      </c>
    </row>
    <row r="1708" spans="1:11" x14ac:dyDescent="0.45">
      <c r="A1708" s="10" t="s">
        <v>23</v>
      </c>
      <c r="B1708" s="20">
        <v>0.64</v>
      </c>
      <c r="C1708" s="19">
        <v>3535</v>
      </c>
      <c r="D1708" s="19">
        <v>444.52811350000002</v>
      </c>
      <c r="E1708" s="23">
        <v>0.31303495599999998</v>
      </c>
      <c r="F1708" s="23">
        <v>0.23258002999999999</v>
      </c>
      <c r="G1708" s="17">
        <v>0</v>
      </c>
      <c r="H1708" s="17">
        <v>1</v>
      </c>
      <c r="I1708" s="17">
        <v>0.98942812199999997</v>
      </c>
      <c r="J1708" s="17">
        <v>1.04E-2</v>
      </c>
      <c r="K1708" s="17">
        <v>1.94E-4</v>
      </c>
    </row>
    <row r="1709" spans="1:11" x14ac:dyDescent="0.45">
      <c r="A1709" s="10" t="s">
        <v>23</v>
      </c>
      <c r="B1709" s="20">
        <v>0.65</v>
      </c>
      <c r="C1709" s="19">
        <v>3601</v>
      </c>
      <c r="D1709" s="19">
        <v>465.36787609999999</v>
      </c>
      <c r="E1709" s="23">
        <v>0.31961559099999998</v>
      </c>
      <c r="F1709" s="23">
        <v>0.240877493</v>
      </c>
      <c r="G1709" s="17">
        <v>0</v>
      </c>
      <c r="H1709" s="17">
        <v>1</v>
      </c>
      <c r="I1709" s="17">
        <v>0.98980760300000004</v>
      </c>
      <c r="J1709" s="17">
        <v>0.01</v>
      </c>
      <c r="K1709" s="17">
        <v>1.8599999999999999E-4</v>
      </c>
    </row>
    <row r="1710" spans="1:11" x14ac:dyDescent="0.45">
      <c r="A1710" s="10" t="s">
        <v>23</v>
      </c>
      <c r="B1710" s="20">
        <v>0.66</v>
      </c>
      <c r="C1710" s="19">
        <v>3658</v>
      </c>
      <c r="D1710" s="19">
        <v>483.71995179999999</v>
      </c>
      <c r="E1710" s="23">
        <v>0.32391064400000003</v>
      </c>
      <c r="F1710" s="23">
        <v>0.247897057</v>
      </c>
      <c r="G1710" s="17">
        <v>0</v>
      </c>
      <c r="H1710" s="17">
        <v>1</v>
      </c>
      <c r="I1710" s="17">
        <v>0.99004235200000001</v>
      </c>
      <c r="J1710" s="17">
        <v>9.7800000000000005E-3</v>
      </c>
      <c r="K1710" s="17">
        <v>1.8000000000000001E-4</v>
      </c>
    </row>
    <row r="1711" spans="1:11" x14ac:dyDescent="0.45">
      <c r="A1711" s="10" t="s">
        <v>23</v>
      </c>
      <c r="B1711" s="20">
        <v>0.67</v>
      </c>
      <c r="C1711" s="19">
        <v>3714</v>
      </c>
      <c r="D1711" s="19">
        <v>502.3306402</v>
      </c>
      <c r="E1711" s="23">
        <v>0.33557514900000002</v>
      </c>
      <c r="F1711" s="23">
        <v>0.257094198</v>
      </c>
      <c r="G1711" s="17">
        <v>0</v>
      </c>
      <c r="H1711" s="17">
        <v>1</v>
      </c>
      <c r="I1711" s="17">
        <v>0.99022490200000002</v>
      </c>
      <c r="J1711" s="17">
        <v>9.5999999999999992E-3</v>
      </c>
      <c r="K1711" s="17">
        <v>1.7699999999999999E-4</v>
      </c>
    </row>
    <row r="1712" spans="1:11" x14ac:dyDescent="0.45">
      <c r="A1712" s="10" t="s">
        <v>23</v>
      </c>
      <c r="B1712" s="20">
        <v>0.68</v>
      </c>
      <c r="C1712" s="19">
        <v>3767</v>
      </c>
      <c r="D1712" s="19">
        <v>520.4742857</v>
      </c>
      <c r="E1712" s="23">
        <v>0.35085155699999998</v>
      </c>
      <c r="F1712" s="23">
        <v>0.26493156099999998</v>
      </c>
      <c r="G1712" s="17">
        <v>0</v>
      </c>
      <c r="H1712" s="17">
        <v>1</v>
      </c>
      <c r="I1712" s="17">
        <v>0.99039966099999999</v>
      </c>
      <c r="J1712" s="17">
        <v>9.4299999999999991E-3</v>
      </c>
      <c r="K1712" s="17">
        <v>1.74E-4</v>
      </c>
    </row>
    <row r="1713" spans="1:11" x14ac:dyDescent="0.45">
      <c r="A1713" s="10" t="s">
        <v>23</v>
      </c>
      <c r="B1713" s="20">
        <v>0.69</v>
      </c>
      <c r="C1713" s="19">
        <v>3820</v>
      </c>
      <c r="D1713" s="19">
        <v>539.21042739999996</v>
      </c>
      <c r="E1713" s="23">
        <v>0.356718066</v>
      </c>
      <c r="F1713" s="23">
        <v>0.27225061499999997</v>
      </c>
      <c r="G1713" s="17">
        <v>0</v>
      </c>
      <c r="H1713" s="17">
        <v>1</v>
      </c>
      <c r="I1713" s="17">
        <v>0.99007924800000002</v>
      </c>
      <c r="J1713" s="17">
        <v>9.75E-3</v>
      </c>
      <c r="K1713" s="17">
        <v>1.7100000000000001E-4</v>
      </c>
    </row>
    <row r="1714" spans="1:11" x14ac:dyDescent="0.45">
      <c r="A1714" s="10" t="s">
        <v>23</v>
      </c>
      <c r="B1714" s="20">
        <v>0.7</v>
      </c>
      <c r="C1714" s="19">
        <v>3873</v>
      </c>
      <c r="D1714" s="19">
        <v>558.23305779999998</v>
      </c>
      <c r="E1714" s="23">
        <v>0.36523931100000001</v>
      </c>
      <c r="F1714" s="23">
        <v>0.27919701200000002</v>
      </c>
      <c r="G1714" s="17">
        <v>0</v>
      </c>
      <c r="H1714" s="17">
        <v>1</v>
      </c>
      <c r="I1714" s="17">
        <v>0.98997542999999999</v>
      </c>
      <c r="J1714" s="17">
        <v>9.8600000000000007E-3</v>
      </c>
      <c r="K1714" s="17">
        <v>1.6699999999999999E-4</v>
      </c>
    </row>
    <row r="1715" spans="1:11" x14ac:dyDescent="0.45">
      <c r="A1715" s="10" t="s">
        <v>23</v>
      </c>
      <c r="B1715" s="20">
        <v>0.71</v>
      </c>
      <c r="C1715" s="19">
        <v>3927</v>
      </c>
      <c r="D1715" s="19">
        <v>578.41303140000002</v>
      </c>
      <c r="E1715" s="23">
        <v>0.38370251399999999</v>
      </c>
      <c r="F1715" s="23">
        <v>0.28784675999999998</v>
      </c>
      <c r="G1715" s="17">
        <v>0</v>
      </c>
      <c r="H1715" s="17">
        <v>1</v>
      </c>
      <c r="I1715" s="17">
        <v>0.98899675200000003</v>
      </c>
      <c r="J1715" s="17">
        <v>1.0800000000000001E-2</v>
      </c>
      <c r="K1715" s="17">
        <v>1.65E-4</v>
      </c>
    </row>
    <row r="1716" spans="1:11" x14ac:dyDescent="0.45">
      <c r="A1716" s="10" t="s">
        <v>23</v>
      </c>
      <c r="B1716" s="20">
        <v>0.72</v>
      </c>
      <c r="C1716" s="19">
        <v>3984</v>
      </c>
      <c r="D1716" s="19">
        <v>601.09099530000003</v>
      </c>
      <c r="E1716" s="23">
        <v>0.41035811500000002</v>
      </c>
      <c r="F1716" s="23">
        <v>0.296001444</v>
      </c>
      <c r="G1716" s="17">
        <v>0</v>
      </c>
      <c r="H1716" s="17">
        <v>1</v>
      </c>
      <c r="I1716" s="17">
        <v>0.98894822999999998</v>
      </c>
      <c r="J1716" s="17">
        <v>1.09E-2</v>
      </c>
      <c r="K1716" s="17">
        <v>1.6200000000000001E-4</v>
      </c>
    </row>
    <row r="1717" spans="1:11" x14ac:dyDescent="0.45">
      <c r="A1717" s="10" t="s">
        <v>23</v>
      </c>
      <c r="B1717" s="20">
        <v>0.73</v>
      </c>
      <c r="C1717" s="19">
        <v>4040</v>
      </c>
      <c r="D1717" s="19">
        <v>624.5644628</v>
      </c>
      <c r="E1717" s="23">
        <v>0.42850554699999999</v>
      </c>
      <c r="F1717" s="23">
        <v>0.305049615</v>
      </c>
      <c r="G1717" s="17">
        <v>0</v>
      </c>
      <c r="H1717" s="17">
        <v>1</v>
      </c>
      <c r="I1717" s="17">
        <v>0.98921199800000004</v>
      </c>
      <c r="J1717" s="17">
        <v>1.06E-2</v>
      </c>
      <c r="K1717" s="17">
        <v>1.5799999999999999E-4</v>
      </c>
    </row>
    <row r="1718" spans="1:11" x14ac:dyDescent="0.45">
      <c r="A1718" s="10" t="s">
        <v>23</v>
      </c>
      <c r="B1718" s="20">
        <v>0.74</v>
      </c>
      <c r="C1718" s="19">
        <v>4096</v>
      </c>
      <c r="D1718" s="19">
        <v>649.20819129999995</v>
      </c>
      <c r="E1718" s="23">
        <v>0.44737194499999999</v>
      </c>
      <c r="F1718" s="23">
        <v>0.31665849600000001</v>
      </c>
      <c r="G1718" s="17">
        <v>0</v>
      </c>
      <c r="H1718" s="17">
        <v>1</v>
      </c>
      <c r="I1718" s="17">
        <v>0.98939740799999998</v>
      </c>
      <c r="J1718" s="17">
        <v>1.04E-2</v>
      </c>
      <c r="K1718" s="17">
        <v>1.56E-4</v>
      </c>
    </row>
    <row r="1719" spans="1:11" x14ac:dyDescent="0.45">
      <c r="A1719" s="10" t="s">
        <v>23</v>
      </c>
      <c r="B1719" s="20">
        <v>0.75</v>
      </c>
      <c r="C1719" s="19">
        <v>4154</v>
      </c>
      <c r="D1719" s="19">
        <v>675.60633870000004</v>
      </c>
      <c r="E1719" s="23">
        <v>0.46024208999999999</v>
      </c>
      <c r="F1719" s="23">
        <v>0.32846061399999998</v>
      </c>
      <c r="G1719" s="17">
        <v>0</v>
      </c>
      <c r="H1719" s="17">
        <v>1</v>
      </c>
      <c r="I1719" s="17">
        <v>0.98972386800000001</v>
      </c>
      <c r="J1719" s="17">
        <v>1.01E-2</v>
      </c>
      <c r="K1719" s="17">
        <v>1.5100000000000001E-4</v>
      </c>
    </row>
    <row r="1720" spans="1:11" x14ac:dyDescent="0.45">
      <c r="A1720" s="10" t="s">
        <v>23</v>
      </c>
      <c r="B1720" s="20">
        <v>0.76</v>
      </c>
      <c r="C1720" s="19">
        <v>4209</v>
      </c>
      <c r="D1720" s="19">
        <v>701.05373150000003</v>
      </c>
      <c r="E1720" s="23">
        <v>0.46582876400000001</v>
      </c>
      <c r="F1720" s="23">
        <v>0.33826872800000002</v>
      </c>
      <c r="G1720" s="17">
        <v>0</v>
      </c>
      <c r="H1720" s="17">
        <v>1</v>
      </c>
      <c r="I1720" s="17">
        <v>0.98995623300000002</v>
      </c>
      <c r="J1720" s="17">
        <v>9.9000000000000008E-3</v>
      </c>
      <c r="K1720" s="17">
        <v>1.47E-4</v>
      </c>
    </row>
    <row r="1721" spans="1:11" x14ac:dyDescent="0.45">
      <c r="A1721" s="10" t="s">
        <v>23</v>
      </c>
      <c r="B1721" s="20">
        <v>0.77</v>
      </c>
      <c r="C1721" s="19">
        <v>4260</v>
      </c>
      <c r="D1721" s="19">
        <v>725.38517409999997</v>
      </c>
      <c r="E1721" s="23">
        <v>0.48621077000000001</v>
      </c>
      <c r="F1721" s="23">
        <v>0.34976527299999999</v>
      </c>
      <c r="G1721" s="17">
        <v>0</v>
      </c>
      <c r="H1721" s="17">
        <v>1</v>
      </c>
      <c r="I1721" s="17">
        <v>0.99010345700000002</v>
      </c>
      <c r="J1721" s="17">
        <v>9.75E-3</v>
      </c>
      <c r="K1721" s="17">
        <v>1.44E-4</v>
      </c>
    </row>
    <row r="1722" spans="1:11" x14ac:dyDescent="0.45">
      <c r="A1722" s="10" t="s">
        <v>23</v>
      </c>
      <c r="B1722" s="20">
        <v>0.78</v>
      </c>
      <c r="C1722" s="19">
        <v>4319</v>
      </c>
      <c r="D1722" s="19">
        <v>754.58137690000001</v>
      </c>
      <c r="E1722" s="23">
        <v>0.50484170399999995</v>
      </c>
      <c r="F1722" s="23">
        <v>0.36197478999999999</v>
      </c>
      <c r="G1722" s="17">
        <v>0</v>
      </c>
      <c r="H1722" s="17">
        <v>1</v>
      </c>
      <c r="I1722" s="17">
        <v>0.99031672500000001</v>
      </c>
      <c r="J1722" s="17">
        <v>9.5399999999999999E-3</v>
      </c>
      <c r="K1722" s="17">
        <v>1.3999999999999999E-4</v>
      </c>
    </row>
    <row r="1723" spans="1:11" x14ac:dyDescent="0.45">
      <c r="A1723" s="10" t="s">
        <v>23</v>
      </c>
      <c r="B1723" s="20">
        <v>0.79</v>
      </c>
      <c r="C1723" s="19">
        <v>4371</v>
      </c>
      <c r="D1723" s="19">
        <v>781.86947810000004</v>
      </c>
      <c r="E1723" s="23">
        <v>0.53766585200000006</v>
      </c>
      <c r="F1723" s="23">
        <v>0.37407224100000003</v>
      </c>
      <c r="G1723" s="17">
        <v>0</v>
      </c>
      <c r="H1723" s="17">
        <v>1</v>
      </c>
      <c r="I1723" s="17">
        <v>0.99003356799999997</v>
      </c>
      <c r="J1723" s="17">
        <v>9.8300000000000002E-3</v>
      </c>
      <c r="K1723" s="17">
        <v>1.3799999999999999E-4</v>
      </c>
    </row>
    <row r="1724" spans="1:11" x14ac:dyDescent="0.45">
      <c r="A1724" s="10" t="s">
        <v>23</v>
      </c>
      <c r="B1724" s="20">
        <v>0.8</v>
      </c>
      <c r="C1724" s="19">
        <v>4405</v>
      </c>
      <c r="D1724" s="19">
        <v>800.69646369999998</v>
      </c>
      <c r="E1724" s="23">
        <v>0.56397985799999995</v>
      </c>
      <c r="F1724" s="23">
        <v>0.381972219</v>
      </c>
      <c r="G1724" s="17">
        <v>0</v>
      </c>
      <c r="H1724" s="17">
        <v>1</v>
      </c>
      <c r="I1724" s="17">
        <v>0.99011372900000005</v>
      </c>
      <c r="J1724" s="17">
        <v>9.75E-3</v>
      </c>
      <c r="K1724" s="17">
        <v>1.37E-4</v>
      </c>
    </row>
    <row r="1725" spans="1:11" x14ac:dyDescent="0.45">
      <c r="A1725" s="10" t="s">
        <v>23</v>
      </c>
      <c r="B1725" s="20">
        <v>0.80100000000000005</v>
      </c>
      <c r="C1725" s="19">
        <v>4413</v>
      </c>
      <c r="D1725" s="19">
        <v>805.21458129999996</v>
      </c>
      <c r="E1725" s="23">
        <v>0.56649695700000002</v>
      </c>
      <c r="F1725" s="23">
        <v>0.38320259899999998</v>
      </c>
      <c r="G1725" s="17">
        <v>0</v>
      </c>
      <c r="H1725" s="17">
        <v>1</v>
      </c>
      <c r="I1725" s="17">
        <v>0.99015781199999997</v>
      </c>
      <c r="J1725" s="17">
        <v>9.7099999999999999E-3</v>
      </c>
      <c r="K1725" s="17">
        <v>1.36E-4</v>
      </c>
    </row>
    <row r="1726" spans="1:11" x14ac:dyDescent="0.45">
      <c r="A1726" s="10" t="s">
        <v>23</v>
      </c>
      <c r="B1726" s="20">
        <v>0.80200000000000005</v>
      </c>
      <c r="C1726" s="19">
        <v>4418</v>
      </c>
      <c r="D1726" s="19">
        <v>808.0491935</v>
      </c>
      <c r="E1726" s="23">
        <v>0.56692243799999997</v>
      </c>
      <c r="F1726" s="23">
        <v>0.38508466200000002</v>
      </c>
      <c r="G1726" s="17">
        <v>0</v>
      </c>
      <c r="H1726" s="17">
        <v>1</v>
      </c>
      <c r="I1726" s="17">
        <v>0.99020408100000001</v>
      </c>
      <c r="J1726" s="17">
        <v>9.6600000000000002E-3</v>
      </c>
      <c r="K1726" s="17">
        <v>1.35E-4</v>
      </c>
    </row>
    <row r="1727" spans="1:11" x14ac:dyDescent="0.45">
      <c r="A1727" s="10" t="s">
        <v>23</v>
      </c>
      <c r="B1727" s="20">
        <v>0.80300000000000005</v>
      </c>
      <c r="C1727" s="19">
        <v>4423</v>
      </c>
      <c r="D1727" s="19">
        <v>810.90603629999998</v>
      </c>
      <c r="E1727" s="23">
        <v>0.57210255700000001</v>
      </c>
      <c r="F1727" s="23">
        <v>0.38590448900000002</v>
      </c>
      <c r="G1727" s="17">
        <v>0</v>
      </c>
      <c r="H1727" s="17">
        <v>1</v>
      </c>
      <c r="I1727" s="17">
        <v>0.99022650000000001</v>
      </c>
      <c r="J1727" s="17">
        <v>9.6399999999999993E-3</v>
      </c>
      <c r="K1727" s="17">
        <v>1.35E-4</v>
      </c>
    </row>
    <row r="1728" spans="1:11" x14ac:dyDescent="0.45">
      <c r="A1728" s="10" t="s">
        <v>23</v>
      </c>
      <c r="B1728" s="20">
        <v>0.80400000000000005</v>
      </c>
      <c r="C1728" s="19">
        <v>4429</v>
      </c>
      <c r="D1728" s="19">
        <v>814.34793809999996</v>
      </c>
      <c r="E1728" s="23">
        <v>0.57372248199999998</v>
      </c>
      <c r="F1728" s="23">
        <v>0.387428404</v>
      </c>
      <c r="G1728" s="17">
        <v>0</v>
      </c>
      <c r="H1728" s="17">
        <v>1</v>
      </c>
      <c r="I1728" s="17">
        <v>0.99024507699999997</v>
      </c>
      <c r="J1728" s="17">
        <v>9.6200000000000001E-3</v>
      </c>
      <c r="K1728" s="17">
        <v>1.35E-4</v>
      </c>
    </row>
    <row r="1729" spans="1:11" x14ac:dyDescent="0.45">
      <c r="A1729" s="10" t="s">
        <v>23</v>
      </c>
      <c r="B1729" s="20">
        <v>0.80500000000000005</v>
      </c>
      <c r="C1729" s="19">
        <v>4434</v>
      </c>
      <c r="D1729" s="19">
        <v>817.23431119999998</v>
      </c>
      <c r="E1729" s="23">
        <v>0.57833224000000005</v>
      </c>
      <c r="F1729" s="23">
        <v>0.38843139500000001</v>
      </c>
      <c r="G1729" s="17">
        <v>0</v>
      </c>
      <c r="H1729" s="17">
        <v>1</v>
      </c>
      <c r="I1729" s="17">
        <v>0.99025195200000005</v>
      </c>
      <c r="J1729" s="17">
        <v>9.6100000000000005E-3</v>
      </c>
      <c r="K1729" s="17">
        <v>1.35E-4</v>
      </c>
    </row>
    <row r="1730" spans="1:11" x14ac:dyDescent="0.45">
      <c r="A1730" s="10" t="s">
        <v>23</v>
      </c>
      <c r="B1730" s="20">
        <v>0.80700000000000005</v>
      </c>
      <c r="C1730" s="19">
        <v>4443</v>
      </c>
      <c r="D1730" s="19">
        <v>822.44212130000005</v>
      </c>
      <c r="E1730" s="23">
        <v>0.57989610899999999</v>
      </c>
      <c r="F1730" s="23">
        <v>0.39056319099999998</v>
      </c>
      <c r="G1730" s="17">
        <v>0</v>
      </c>
      <c r="H1730" s="17">
        <v>1</v>
      </c>
      <c r="I1730" s="17">
        <v>0.99026899700000004</v>
      </c>
      <c r="J1730" s="17">
        <v>9.5999999999999992E-3</v>
      </c>
      <c r="K1730" s="17">
        <v>1.35E-4</v>
      </c>
    </row>
    <row r="1731" spans="1:11" x14ac:dyDescent="0.45">
      <c r="A1731" s="10" t="s">
        <v>23</v>
      </c>
      <c r="B1731" s="20">
        <v>0.80800000000000005</v>
      </c>
      <c r="C1731" s="19">
        <v>4449</v>
      </c>
      <c r="D1731" s="19">
        <v>825.93610100000001</v>
      </c>
      <c r="E1731" s="23">
        <v>0.58276973499999996</v>
      </c>
      <c r="F1731" s="23">
        <v>0.39267235700000003</v>
      </c>
      <c r="G1731" s="17">
        <v>0</v>
      </c>
      <c r="H1731" s="17">
        <v>1</v>
      </c>
      <c r="I1731" s="17">
        <v>0.99023192699999996</v>
      </c>
      <c r="J1731" s="17">
        <v>9.6299999999999997E-3</v>
      </c>
      <c r="K1731" s="17">
        <v>1.34E-4</v>
      </c>
    </row>
    <row r="1732" spans="1:11" x14ac:dyDescent="0.45">
      <c r="A1732" s="10" t="s">
        <v>23</v>
      </c>
      <c r="B1732" s="20">
        <v>0.80900000000000005</v>
      </c>
      <c r="C1732" s="19">
        <v>4456</v>
      </c>
      <c r="D1732" s="19">
        <v>830.03156920000004</v>
      </c>
      <c r="E1732" s="23">
        <v>0.58835719200000003</v>
      </c>
      <c r="F1732" s="23">
        <v>0.39427790800000001</v>
      </c>
      <c r="G1732" s="17">
        <v>0</v>
      </c>
      <c r="H1732" s="17">
        <v>1</v>
      </c>
      <c r="I1732" s="17">
        <v>0.99024797899999994</v>
      </c>
      <c r="J1732" s="17">
        <v>9.6200000000000001E-3</v>
      </c>
      <c r="K1732" s="17">
        <v>1.34E-4</v>
      </c>
    </row>
    <row r="1733" spans="1:11" x14ac:dyDescent="0.45">
      <c r="A1733" s="10" t="s">
        <v>23</v>
      </c>
      <c r="B1733" s="20">
        <v>0.81100000000000005</v>
      </c>
      <c r="C1733" s="19">
        <v>4464</v>
      </c>
      <c r="D1733" s="19">
        <v>834.73962280000001</v>
      </c>
      <c r="E1733" s="23">
        <v>0.588506694</v>
      </c>
      <c r="F1733" s="23">
        <v>0.39678006700000001</v>
      </c>
      <c r="G1733" s="17">
        <v>0</v>
      </c>
      <c r="H1733" s="17">
        <v>1</v>
      </c>
      <c r="I1733" s="17">
        <v>0.99026194099999998</v>
      </c>
      <c r="J1733" s="17">
        <v>9.5999999999999992E-3</v>
      </c>
      <c r="K1733" s="17">
        <v>1.34E-4</v>
      </c>
    </row>
    <row r="1734" spans="1:11" x14ac:dyDescent="0.45">
      <c r="A1734" s="10" t="s">
        <v>23</v>
      </c>
      <c r="B1734" s="20">
        <v>0.81200000000000006</v>
      </c>
      <c r="C1734" s="19">
        <v>4471</v>
      </c>
      <c r="D1734" s="19">
        <v>838.86806620000004</v>
      </c>
      <c r="E1734" s="23">
        <v>0.59232368899999999</v>
      </c>
      <c r="F1734" s="23">
        <v>0.398514337</v>
      </c>
      <c r="G1734" s="17">
        <v>0</v>
      </c>
      <c r="H1734" s="17">
        <v>1</v>
      </c>
      <c r="I1734" s="17">
        <v>0.99030149999999995</v>
      </c>
      <c r="J1734" s="17">
        <v>9.5700000000000004E-3</v>
      </c>
      <c r="K1734" s="17">
        <v>1.3300000000000001E-4</v>
      </c>
    </row>
    <row r="1735" spans="1:11" x14ac:dyDescent="0.45">
      <c r="A1735" s="10" t="s">
        <v>23</v>
      </c>
      <c r="B1735" s="20">
        <v>0.81299999999999994</v>
      </c>
      <c r="C1735" s="19">
        <v>4478</v>
      </c>
      <c r="D1735" s="19">
        <v>843.03282369999999</v>
      </c>
      <c r="E1735" s="23">
        <v>0.59521272000000003</v>
      </c>
      <c r="F1735" s="23">
        <v>0.40006908800000002</v>
      </c>
      <c r="G1735" s="17">
        <v>0</v>
      </c>
      <c r="H1735" s="17">
        <v>1</v>
      </c>
      <c r="I1735" s="17">
        <v>0.98979621100000004</v>
      </c>
      <c r="J1735" s="17">
        <v>1.01E-2</v>
      </c>
      <c r="K1735" s="17">
        <v>1.3300000000000001E-4</v>
      </c>
    </row>
    <row r="1736" spans="1:11" x14ac:dyDescent="0.45">
      <c r="A1736" s="10" t="s">
        <v>23</v>
      </c>
      <c r="B1736" s="20">
        <v>0.81399999999999995</v>
      </c>
      <c r="C1736" s="19">
        <v>4483</v>
      </c>
      <c r="D1736" s="19">
        <v>846.03133030000004</v>
      </c>
      <c r="E1736" s="23">
        <v>0.60115506500000004</v>
      </c>
      <c r="F1736" s="23">
        <v>0.40128177599999998</v>
      </c>
      <c r="G1736" s="17">
        <v>0</v>
      </c>
      <c r="H1736" s="17">
        <v>1</v>
      </c>
      <c r="I1736" s="17">
        <v>0.98981975200000005</v>
      </c>
      <c r="J1736" s="17">
        <v>0.01</v>
      </c>
      <c r="K1736" s="17">
        <v>1.3300000000000001E-4</v>
      </c>
    </row>
    <row r="1737" spans="1:11" x14ac:dyDescent="0.45">
      <c r="A1737" s="10" t="s">
        <v>23</v>
      </c>
      <c r="B1737" s="20">
        <v>0.81499999999999995</v>
      </c>
      <c r="C1737" s="19">
        <v>4488</v>
      </c>
      <c r="D1737" s="19">
        <v>849.03955050000002</v>
      </c>
      <c r="E1737" s="23">
        <v>0.60164402900000002</v>
      </c>
      <c r="F1737" s="23">
        <v>0.40337976800000003</v>
      </c>
      <c r="G1737" s="17">
        <v>0</v>
      </c>
      <c r="H1737" s="17">
        <v>1</v>
      </c>
      <c r="I1737" s="17">
        <v>0.98983545500000003</v>
      </c>
      <c r="J1737" s="17">
        <v>0.01</v>
      </c>
      <c r="K1737" s="17">
        <v>1.3300000000000001E-4</v>
      </c>
    </row>
    <row r="1738" spans="1:11" x14ac:dyDescent="0.45">
      <c r="A1738" s="10" t="s">
        <v>23</v>
      </c>
      <c r="B1738" s="20">
        <v>0.81599999999999995</v>
      </c>
      <c r="C1738" s="19">
        <v>4493</v>
      </c>
      <c r="D1738" s="19">
        <v>852.05471220000004</v>
      </c>
      <c r="E1738" s="23">
        <v>0.60303234900000002</v>
      </c>
      <c r="F1738" s="23">
        <v>0.40475129399999998</v>
      </c>
      <c r="G1738" s="17">
        <v>0</v>
      </c>
      <c r="H1738" s="17">
        <v>1</v>
      </c>
      <c r="I1738" s="17">
        <v>0.98984766400000002</v>
      </c>
      <c r="J1738" s="17">
        <v>0.01</v>
      </c>
      <c r="K1738" s="17">
        <v>1.3300000000000001E-4</v>
      </c>
    </row>
    <row r="1739" spans="1:11" x14ac:dyDescent="0.45">
      <c r="A1739" s="10" t="s">
        <v>23</v>
      </c>
      <c r="B1739" s="20">
        <v>0.81699999999999995</v>
      </c>
      <c r="C1739" s="19">
        <v>4497</v>
      </c>
      <c r="D1739" s="19">
        <v>854.46948780000002</v>
      </c>
      <c r="E1739" s="23">
        <v>0.60493388699999995</v>
      </c>
      <c r="F1739" s="23">
        <v>0.40599744500000001</v>
      </c>
      <c r="G1739" s="17">
        <v>0</v>
      </c>
      <c r="H1739" s="17">
        <v>1</v>
      </c>
      <c r="I1739" s="17">
        <v>0.98985625399999999</v>
      </c>
      <c r="J1739" s="17">
        <v>0.01</v>
      </c>
      <c r="K1739" s="17">
        <v>1.3300000000000001E-4</v>
      </c>
    </row>
    <row r="1740" spans="1:11" x14ac:dyDescent="0.45">
      <c r="A1740" s="10" t="s">
        <v>23</v>
      </c>
      <c r="B1740" s="20">
        <v>0.81799999999999995</v>
      </c>
      <c r="C1740" s="19">
        <v>4506</v>
      </c>
      <c r="D1740" s="19">
        <v>859.95554449999997</v>
      </c>
      <c r="E1740" s="23">
        <v>0.60956185799999996</v>
      </c>
      <c r="F1740" s="23">
        <v>0.40729815000000003</v>
      </c>
      <c r="G1740" s="17">
        <v>0</v>
      </c>
      <c r="H1740" s="17">
        <v>1</v>
      </c>
      <c r="I1740" s="17">
        <v>0.98988124499999997</v>
      </c>
      <c r="J1740" s="17">
        <v>9.9900000000000006E-3</v>
      </c>
      <c r="K1740" s="17">
        <v>1.3200000000000001E-4</v>
      </c>
    </row>
    <row r="1741" spans="1:11" x14ac:dyDescent="0.45">
      <c r="A1741" s="10" t="s">
        <v>23</v>
      </c>
      <c r="B1741" s="20">
        <v>0.81899999999999995</v>
      </c>
      <c r="C1741" s="19">
        <v>4512</v>
      </c>
      <c r="D1741" s="19">
        <v>863.63513139999998</v>
      </c>
      <c r="E1741" s="23">
        <v>0.61397724200000003</v>
      </c>
      <c r="F1741" s="23">
        <v>0.40890767500000003</v>
      </c>
      <c r="G1741" s="17">
        <v>0</v>
      </c>
      <c r="H1741" s="17">
        <v>1</v>
      </c>
      <c r="I1741" s="17">
        <v>0.98989149799999998</v>
      </c>
      <c r="J1741" s="17">
        <v>9.9799999999999993E-3</v>
      </c>
      <c r="K1741" s="17">
        <v>1.3200000000000001E-4</v>
      </c>
    </row>
    <row r="1742" spans="1:11" x14ac:dyDescent="0.45">
      <c r="A1742" s="10" t="s">
        <v>23</v>
      </c>
      <c r="B1742" s="20">
        <v>0.82</v>
      </c>
      <c r="C1742" s="19">
        <v>4516</v>
      </c>
      <c r="D1742" s="19">
        <v>866.11544530000003</v>
      </c>
      <c r="E1742" s="23">
        <v>0.62007848499999996</v>
      </c>
      <c r="F1742" s="23">
        <v>0.410937671</v>
      </c>
      <c r="G1742" s="17">
        <v>0</v>
      </c>
      <c r="H1742" s="17">
        <v>1</v>
      </c>
      <c r="I1742" s="17">
        <v>0.98989545400000001</v>
      </c>
      <c r="J1742" s="17">
        <v>9.9699999999999997E-3</v>
      </c>
      <c r="K1742" s="17">
        <v>1.3200000000000001E-4</v>
      </c>
    </row>
    <row r="1743" spans="1:11" x14ac:dyDescent="0.45">
      <c r="A1743" s="10" t="s">
        <v>23</v>
      </c>
      <c r="B1743" s="20">
        <v>0.82099999999999995</v>
      </c>
      <c r="C1743" s="19">
        <v>4521</v>
      </c>
      <c r="D1743" s="19">
        <v>869.21855700000003</v>
      </c>
      <c r="E1743" s="23">
        <v>0.62088131499999999</v>
      </c>
      <c r="F1743" s="23">
        <v>0.41215106499999998</v>
      </c>
      <c r="G1743" s="17">
        <v>0</v>
      </c>
      <c r="H1743" s="17">
        <v>1</v>
      </c>
      <c r="I1743" s="17">
        <v>0.98991399400000002</v>
      </c>
      <c r="J1743" s="17">
        <v>9.9500000000000005E-3</v>
      </c>
      <c r="K1743" s="17">
        <v>1.3200000000000001E-4</v>
      </c>
    </row>
    <row r="1744" spans="1:11" x14ac:dyDescent="0.45">
      <c r="A1744" s="10" t="s">
        <v>23</v>
      </c>
      <c r="B1744" s="20">
        <v>0.82199999999999995</v>
      </c>
      <c r="C1744" s="19">
        <v>4528</v>
      </c>
      <c r="D1744" s="19">
        <v>873.57651559999999</v>
      </c>
      <c r="E1744" s="23">
        <v>0.62287503200000005</v>
      </c>
      <c r="F1744" s="23">
        <v>0.41307025000000003</v>
      </c>
      <c r="G1744" s="17">
        <v>0</v>
      </c>
      <c r="H1744" s="17">
        <v>1</v>
      </c>
      <c r="I1744" s="17">
        <v>0.98994649400000001</v>
      </c>
      <c r="J1744" s="17">
        <v>9.92E-3</v>
      </c>
      <c r="K1744" s="17">
        <v>1.3100000000000001E-4</v>
      </c>
    </row>
    <row r="1745" spans="1:11" x14ac:dyDescent="0.45">
      <c r="A1745" s="10" t="s">
        <v>23</v>
      </c>
      <c r="B1745" s="20">
        <v>0.82299999999999995</v>
      </c>
      <c r="C1745" s="19">
        <v>4534</v>
      </c>
      <c r="D1745" s="19">
        <v>877.36034529999995</v>
      </c>
      <c r="E1745" s="23">
        <v>0.63089626600000004</v>
      </c>
      <c r="F1745" s="23">
        <v>0.41435549700000002</v>
      </c>
      <c r="G1745" s="17">
        <v>0</v>
      </c>
      <c r="H1745" s="17">
        <v>1</v>
      </c>
      <c r="I1745" s="17">
        <v>0.98991819700000006</v>
      </c>
      <c r="J1745" s="17">
        <v>9.9500000000000005E-3</v>
      </c>
      <c r="K1745" s="17">
        <v>1.3100000000000001E-4</v>
      </c>
    </row>
    <row r="1746" spans="1:11" x14ac:dyDescent="0.45">
      <c r="A1746" s="10" t="s">
        <v>23</v>
      </c>
      <c r="B1746" s="20">
        <v>0.82399999999999995</v>
      </c>
      <c r="C1746" s="19">
        <v>4539</v>
      </c>
      <c r="D1746" s="19">
        <v>880.55618479999998</v>
      </c>
      <c r="E1746" s="23">
        <v>0.644993551</v>
      </c>
      <c r="F1746" s="23">
        <v>0.41681074699999998</v>
      </c>
      <c r="G1746" s="17">
        <v>0</v>
      </c>
      <c r="H1746" s="17">
        <v>1</v>
      </c>
      <c r="I1746" s="17">
        <v>0.98992440900000001</v>
      </c>
      <c r="J1746" s="17">
        <v>9.9399999999999992E-3</v>
      </c>
      <c r="K1746" s="17">
        <v>1.3100000000000001E-4</v>
      </c>
    </row>
    <row r="1747" spans="1:11" x14ac:dyDescent="0.45">
      <c r="A1747" s="10" t="s">
        <v>23</v>
      </c>
      <c r="B1747" s="20">
        <v>0.82499999999999996</v>
      </c>
      <c r="C1747" s="19">
        <v>4545</v>
      </c>
      <c r="D1747" s="19">
        <v>884.44157989999997</v>
      </c>
      <c r="E1747" s="23">
        <v>0.64908817100000005</v>
      </c>
      <c r="F1747" s="23">
        <v>0.41839325599999999</v>
      </c>
      <c r="G1747" s="17">
        <v>0</v>
      </c>
      <c r="H1747" s="17">
        <v>1</v>
      </c>
      <c r="I1747" s="17">
        <v>0.98951336899999998</v>
      </c>
      <c r="J1747" s="17">
        <v>1.04E-2</v>
      </c>
      <c r="K1747" s="17">
        <v>1.3100000000000001E-4</v>
      </c>
    </row>
    <row r="1748" spans="1:11" x14ac:dyDescent="0.45">
      <c r="A1748" s="10" t="s">
        <v>23</v>
      </c>
      <c r="B1748" s="20">
        <v>0.82599999999999996</v>
      </c>
      <c r="C1748" s="19">
        <v>4549</v>
      </c>
      <c r="D1748" s="19">
        <v>887.04675959999997</v>
      </c>
      <c r="E1748" s="23">
        <v>0.65129493100000002</v>
      </c>
      <c r="F1748" s="23">
        <v>0.420206631</v>
      </c>
      <c r="G1748" s="17">
        <v>0</v>
      </c>
      <c r="H1748" s="17">
        <v>1</v>
      </c>
      <c r="I1748" s="17">
        <v>0.98952241100000005</v>
      </c>
      <c r="J1748" s="17">
        <v>1.03E-2</v>
      </c>
      <c r="K1748" s="17">
        <v>1.3100000000000001E-4</v>
      </c>
    </row>
    <row r="1749" spans="1:11" x14ac:dyDescent="0.45">
      <c r="A1749" s="10" t="s">
        <v>23</v>
      </c>
      <c r="B1749" s="20">
        <v>0.82699999999999996</v>
      </c>
      <c r="C1749" s="19">
        <v>4554</v>
      </c>
      <c r="D1749" s="19">
        <v>890.30406230000006</v>
      </c>
      <c r="E1749" s="23">
        <v>0.65146052499999996</v>
      </c>
      <c r="F1749" s="23">
        <v>0.42125963199999999</v>
      </c>
      <c r="G1749" s="17">
        <v>0</v>
      </c>
      <c r="H1749" s="17">
        <v>1</v>
      </c>
      <c r="I1749" s="17">
        <v>0.98953904999999998</v>
      </c>
      <c r="J1749" s="17">
        <v>1.03E-2</v>
      </c>
      <c r="K1749" s="17">
        <v>1.3100000000000001E-4</v>
      </c>
    </row>
    <row r="1750" spans="1:11" x14ac:dyDescent="0.45">
      <c r="A1750" s="10" t="s">
        <v>23</v>
      </c>
      <c r="B1750" s="20">
        <v>0.82799999999999996</v>
      </c>
      <c r="C1750" s="19">
        <v>4558</v>
      </c>
      <c r="D1750" s="19">
        <v>892.91850069999998</v>
      </c>
      <c r="E1750" s="23">
        <v>0.65360961299999998</v>
      </c>
      <c r="F1750" s="23">
        <v>0.42226575500000002</v>
      </c>
      <c r="G1750" s="17">
        <v>0</v>
      </c>
      <c r="H1750" s="17">
        <v>1</v>
      </c>
      <c r="I1750" s="17">
        <v>0.98954374499999997</v>
      </c>
      <c r="J1750" s="17">
        <v>1.03E-2</v>
      </c>
      <c r="K1750" s="17">
        <v>1.3100000000000001E-4</v>
      </c>
    </row>
    <row r="1751" spans="1:11" x14ac:dyDescent="0.45">
      <c r="A1751" s="10" t="s">
        <v>23</v>
      </c>
      <c r="B1751" s="20">
        <v>0.82899999999999996</v>
      </c>
      <c r="C1751" s="19">
        <v>4566</v>
      </c>
      <c r="D1751" s="19">
        <v>898.17153380000002</v>
      </c>
      <c r="E1751" s="23">
        <v>0.65703383599999998</v>
      </c>
      <c r="F1751" s="23">
        <v>0.42429082099999998</v>
      </c>
      <c r="G1751" s="17">
        <v>0</v>
      </c>
      <c r="H1751" s="17">
        <v>1</v>
      </c>
      <c r="I1751" s="17">
        <v>0.98955912499999998</v>
      </c>
      <c r="J1751" s="17">
        <v>1.03E-2</v>
      </c>
      <c r="K1751" s="17">
        <v>1.2999999999999999E-4</v>
      </c>
    </row>
    <row r="1752" spans="1:11" x14ac:dyDescent="0.45">
      <c r="A1752" s="10" t="s">
        <v>23</v>
      </c>
      <c r="B1752" s="20">
        <v>0.83</v>
      </c>
      <c r="C1752" s="19">
        <v>4569</v>
      </c>
      <c r="D1752" s="19">
        <v>900.15277709999998</v>
      </c>
      <c r="E1752" s="23">
        <v>0.66041441599999995</v>
      </c>
      <c r="F1752" s="23">
        <v>0.42591272899999999</v>
      </c>
      <c r="G1752" s="17">
        <v>0</v>
      </c>
      <c r="H1752" s="17">
        <v>1</v>
      </c>
      <c r="I1752" s="17">
        <v>0.98957089300000001</v>
      </c>
      <c r="J1752" s="17">
        <v>1.03E-2</v>
      </c>
      <c r="K1752" s="17">
        <v>1.2999999999999999E-4</v>
      </c>
    </row>
    <row r="1753" spans="1:11" x14ac:dyDescent="0.45">
      <c r="A1753" s="10" t="s">
        <v>23</v>
      </c>
      <c r="B1753" s="20">
        <v>0.83099999999999996</v>
      </c>
      <c r="C1753" s="19">
        <v>4578</v>
      </c>
      <c r="D1753" s="19">
        <v>906.10860639999999</v>
      </c>
      <c r="E1753" s="23">
        <v>0.66337648000000005</v>
      </c>
      <c r="F1753" s="23">
        <v>0.42652500500000001</v>
      </c>
      <c r="G1753" s="17">
        <v>0</v>
      </c>
      <c r="H1753" s="17">
        <v>1</v>
      </c>
      <c r="I1753" s="17">
        <v>0.98958983300000003</v>
      </c>
      <c r="J1753" s="17">
        <v>1.03E-2</v>
      </c>
      <c r="K1753" s="17">
        <v>1.2999999999999999E-4</v>
      </c>
    </row>
    <row r="1754" spans="1:11" x14ac:dyDescent="0.45">
      <c r="A1754" s="10" t="s">
        <v>23</v>
      </c>
      <c r="B1754" s="20">
        <v>0.83199999999999996</v>
      </c>
      <c r="C1754" s="19">
        <v>4583</v>
      </c>
      <c r="D1754" s="19">
        <v>909.45919409999999</v>
      </c>
      <c r="E1754" s="23">
        <v>0.67240692199999996</v>
      </c>
      <c r="F1754" s="23">
        <v>0.42983698300000001</v>
      </c>
      <c r="G1754" s="17">
        <v>0</v>
      </c>
      <c r="H1754" s="17">
        <v>1</v>
      </c>
      <c r="I1754" s="17">
        <v>0.989603012</v>
      </c>
      <c r="J1754" s="17">
        <v>1.03E-2</v>
      </c>
      <c r="K1754" s="17">
        <v>1.2999999999999999E-4</v>
      </c>
    </row>
    <row r="1755" spans="1:11" x14ac:dyDescent="0.45">
      <c r="A1755" s="10" t="s">
        <v>23</v>
      </c>
      <c r="B1755" s="20">
        <v>0.83299999999999996</v>
      </c>
      <c r="C1755" s="19">
        <v>4588</v>
      </c>
      <c r="D1755" s="19">
        <v>912.84101080000005</v>
      </c>
      <c r="E1755" s="23">
        <v>0.67675482099999995</v>
      </c>
      <c r="F1755" s="23">
        <v>0.43125739099999999</v>
      </c>
      <c r="G1755" s="17">
        <v>0</v>
      </c>
      <c r="H1755" s="17">
        <v>1</v>
      </c>
      <c r="I1755" s="17">
        <v>0.98940642899999998</v>
      </c>
      <c r="J1755" s="17">
        <v>1.0500000000000001E-2</v>
      </c>
      <c r="K1755" s="17">
        <v>1.2999999999999999E-4</v>
      </c>
    </row>
    <row r="1756" spans="1:11" x14ac:dyDescent="0.45">
      <c r="A1756" s="10" t="s">
        <v>23</v>
      </c>
      <c r="B1756" s="20">
        <v>0.83399999999999996</v>
      </c>
      <c r="C1756" s="19">
        <v>4591</v>
      </c>
      <c r="D1756" s="19">
        <v>914.87369620000004</v>
      </c>
      <c r="E1756" s="23">
        <v>0.67756180499999996</v>
      </c>
      <c r="F1756" s="23">
        <v>0.43319253699999999</v>
      </c>
      <c r="G1756" s="17">
        <v>0</v>
      </c>
      <c r="H1756" s="17">
        <v>1</v>
      </c>
      <c r="I1756" s="17">
        <v>0.98941192600000005</v>
      </c>
      <c r="J1756" s="17">
        <v>1.0500000000000001E-2</v>
      </c>
      <c r="K1756" s="17">
        <v>1.2999999999999999E-4</v>
      </c>
    </row>
    <row r="1757" spans="1:11" x14ac:dyDescent="0.45">
      <c r="A1757" s="10" t="s">
        <v>23</v>
      </c>
      <c r="B1757" s="20">
        <v>0.83499999999999996</v>
      </c>
      <c r="C1757" s="19">
        <v>4599</v>
      </c>
      <c r="D1757" s="19">
        <v>920.30641070000001</v>
      </c>
      <c r="E1757" s="23">
        <v>0.68108394100000003</v>
      </c>
      <c r="F1757" s="23">
        <v>0.43420002200000002</v>
      </c>
      <c r="G1757" s="17">
        <v>0</v>
      </c>
      <c r="H1757" s="17">
        <v>1</v>
      </c>
      <c r="I1757" s="17">
        <v>0.98938159299999995</v>
      </c>
      <c r="J1757" s="17">
        <v>1.0500000000000001E-2</v>
      </c>
      <c r="K1757" s="17">
        <v>1.2999999999999999E-4</v>
      </c>
    </row>
    <row r="1758" spans="1:11" x14ac:dyDescent="0.45">
      <c r="A1758" s="10" t="s">
        <v>23</v>
      </c>
      <c r="B1758" s="20">
        <v>0.83599999999999997</v>
      </c>
      <c r="C1758" s="19">
        <v>4603</v>
      </c>
      <c r="D1758" s="19">
        <v>923.04352040000003</v>
      </c>
      <c r="E1758" s="23">
        <v>0.687222522</v>
      </c>
      <c r="F1758" s="23">
        <v>0.43614449100000002</v>
      </c>
      <c r="G1758" s="17">
        <v>0</v>
      </c>
      <c r="H1758" s="17">
        <v>1</v>
      </c>
      <c r="I1758" s="17">
        <v>0.98941140599999999</v>
      </c>
      <c r="J1758" s="17">
        <v>1.0500000000000001E-2</v>
      </c>
      <c r="K1758" s="17">
        <v>1.2899999999999999E-4</v>
      </c>
    </row>
    <row r="1759" spans="1:11" x14ac:dyDescent="0.45">
      <c r="A1759" s="10" t="s">
        <v>23</v>
      </c>
      <c r="B1759" s="20">
        <v>0.83699999999999997</v>
      </c>
      <c r="C1759" s="19">
        <v>4607</v>
      </c>
      <c r="D1759" s="19">
        <v>925.79395199999999</v>
      </c>
      <c r="E1759" s="23">
        <v>0.68760789600000005</v>
      </c>
      <c r="F1759" s="23">
        <v>0.43700308199999999</v>
      </c>
      <c r="G1759" s="17">
        <v>0</v>
      </c>
      <c r="H1759" s="17">
        <v>1</v>
      </c>
      <c r="I1759" s="17">
        <v>0.98942275700000004</v>
      </c>
      <c r="J1759" s="17">
        <v>1.04E-2</v>
      </c>
      <c r="K1759" s="17">
        <v>1.2899999999999999E-4</v>
      </c>
    </row>
    <row r="1760" spans="1:11" x14ac:dyDescent="0.45">
      <c r="A1760" s="10" t="s">
        <v>23</v>
      </c>
      <c r="B1760" s="20">
        <v>0.83799999999999997</v>
      </c>
      <c r="C1760" s="19">
        <v>4614</v>
      </c>
      <c r="D1760" s="19">
        <v>930.61998730000005</v>
      </c>
      <c r="E1760" s="23">
        <v>0.69411438599999997</v>
      </c>
      <c r="F1760" s="23">
        <v>0.43924118400000001</v>
      </c>
      <c r="G1760" s="17">
        <v>0</v>
      </c>
      <c r="H1760" s="17">
        <v>1</v>
      </c>
      <c r="I1760" s="17">
        <v>0.98938574099999999</v>
      </c>
      <c r="J1760" s="17">
        <v>1.0500000000000001E-2</v>
      </c>
      <c r="K1760" s="17">
        <v>1.2899999999999999E-4</v>
      </c>
    </row>
    <row r="1761" spans="1:11" x14ac:dyDescent="0.45">
      <c r="A1761" s="10" t="s">
        <v>23</v>
      </c>
      <c r="B1761" s="20">
        <v>0.83899999999999997</v>
      </c>
      <c r="C1761" s="19">
        <v>4621</v>
      </c>
      <c r="D1761" s="19">
        <v>935.49734179999996</v>
      </c>
      <c r="E1761" s="23">
        <v>0.70164757799999999</v>
      </c>
      <c r="F1761" s="23">
        <v>0.44100763199999998</v>
      </c>
      <c r="G1761" s="17">
        <v>0</v>
      </c>
      <c r="H1761" s="17">
        <v>1</v>
      </c>
      <c r="I1761" s="17">
        <v>0.98945386899999999</v>
      </c>
      <c r="J1761" s="17">
        <v>1.04E-2</v>
      </c>
      <c r="K1761" s="17">
        <v>1.2799999999999999E-4</v>
      </c>
    </row>
    <row r="1762" spans="1:11" x14ac:dyDescent="0.45">
      <c r="A1762" s="10" t="s">
        <v>23</v>
      </c>
      <c r="B1762" s="20">
        <v>0.84</v>
      </c>
      <c r="C1762" s="19">
        <v>4628</v>
      </c>
      <c r="D1762" s="19">
        <v>940.51553650000005</v>
      </c>
      <c r="E1762" s="23">
        <v>0.71955858699999997</v>
      </c>
      <c r="F1762" s="23">
        <v>0.442929725</v>
      </c>
      <c r="G1762" s="17">
        <v>0</v>
      </c>
      <c r="H1762" s="17">
        <v>1</v>
      </c>
      <c r="I1762" s="17">
        <v>0.989445554</v>
      </c>
      <c r="J1762" s="17">
        <v>1.04E-2</v>
      </c>
      <c r="K1762" s="17">
        <v>1.2799999999999999E-4</v>
      </c>
    </row>
    <row r="1763" spans="1:11" x14ac:dyDescent="0.45">
      <c r="A1763" s="10" t="s">
        <v>23</v>
      </c>
      <c r="B1763" s="20">
        <v>0.84099999999999997</v>
      </c>
      <c r="C1763" s="19">
        <v>4632</v>
      </c>
      <c r="D1763" s="19">
        <v>943.41096059999995</v>
      </c>
      <c r="E1763" s="23">
        <v>0.72385604199999998</v>
      </c>
      <c r="F1763" s="23">
        <v>0.44547081500000002</v>
      </c>
      <c r="G1763" s="17">
        <v>0</v>
      </c>
      <c r="H1763" s="17">
        <v>1</v>
      </c>
      <c r="I1763" s="17">
        <v>0.98945483599999995</v>
      </c>
      <c r="J1763" s="17">
        <v>1.04E-2</v>
      </c>
      <c r="K1763" s="17">
        <v>1.2799999999999999E-4</v>
      </c>
    </row>
    <row r="1764" spans="1:11" x14ac:dyDescent="0.45">
      <c r="A1764" s="10" t="s">
        <v>23</v>
      </c>
      <c r="B1764" s="20">
        <v>0.84199999999999997</v>
      </c>
      <c r="C1764" s="19">
        <v>4639</v>
      </c>
      <c r="D1764" s="19">
        <v>948.51303229999996</v>
      </c>
      <c r="E1764" s="23">
        <v>0.732819687</v>
      </c>
      <c r="F1764" s="23">
        <v>0.44694430800000001</v>
      </c>
      <c r="G1764" s="17">
        <v>0</v>
      </c>
      <c r="H1764" s="17">
        <v>1</v>
      </c>
      <c r="I1764" s="17">
        <v>0.98947088999999999</v>
      </c>
      <c r="J1764" s="17">
        <v>1.04E-2</v>
      </c>
      <c r="K1764" s="17">
        <v>1.2799999999999999E-4</v>
      </c>
    </row>
    <row r="1765" spans="1:11" x14ac:dyDescent="0.45">
      <c r="A1765" s="10" t="s">
        <v>23</v>
      </c>
      <c r="B1765" s="20">
        <v>0.84299999999999997</v>
      </c>
      <c r="C1765" s="19">
        <v>4644</v>
      </c>
      <c r="D1765" s="19">
        <v>952.20247730000006</v>
      </c>
      <c r="E1765" s="23">
        <v>0.74181301399999999</v>
      </c>
      <c r="F1765" s="23">
        <v>0.44863826699999998</v>
      </c>
      <c r="G1765" s="17">
        <v>0</v>
      </c>
      <c r="H1765" s="17">
        <v>1</v>
      </c>
      <c r="I1765" s="17">
        <v>0.98943577900000002</v>
      </c>
      <c r="J1765" s="17">
        <v>1.04E-2</v>
      </c>
      <c r="K1765" s="17">
        <v>1.2799999999999999E-4</v>
      </c>
    </row>
    <row r="1766" spans="1:11" x14ac:dyDescent="0.45">
      <c r="A1766" s="10" t="s">
        <v>23</v>
      </c>
      <c r="B1766" s="20">
        <v>0.84399999999999997</v>
      </c>
      <c r="C1766" s="19">
        <v>4650</v>
      </c>
      <c r="D1766" s="19">
        <v>956.67859989999999</v>
      </c>
      <c r="E1766" s="23">
        <v>0.75072248399999997</v>
      </c>
      <c r="F1766" s="23">
        <v>0.45104518300000002</v>
      </c>
      <c r="G1766" s="17">
        <v>0</v>
      </c>
      <c r="H1766" s="17">
        <v>1</v>
      </c>
      <c r="I1766" s="17">
        <v>0.98944272700000002</v>
      </c>
      <c r="J1766" s="17">
        <v>1.04E-2</v>
      </c>
      <c r="K1766" s="17">
        <v>1.2799999999999999E-4</v>
      </c>
    </row>
    <row r="1767" spans="1:11" x14ac:dyDescent="0.45">
      <c r="A1767" s="10" t="s">
        <v>23</v>
      </c>
      <c r="B1767" s="20">
        <v>0.84499999999999997</v>
      </c>
      <c r="C1767" s="19">
        <v>4655</v>
      </c>
      <c r="D1767" s="19">
        <v>960.43918770000005</v>
      </c>
      <c r="E1767" s="23">
        <v>0.75237647100000005</v>
      </c>
      <c r="F1767" s="23">
        <v>0.45256176599999998</v>
      </c>
      <c r="G1767" s="17">
        <v>0</v>
      </c>
      <c r="H1767" s="17">
        <v>1</v>
      </c>
      <c r="I1767" s="17">
        <v>0.98945585800000002</v>
      </c>
      <c r="J1767" s="17">
        <v>1.04E-2</v>
      </c>
      <c r="K1767" s="17">
        <v>1.27E-4</v>
      </c>
    </row>
    <row r="1768" spans="1:11" x14ac:dyDescent="0.45">
      <c r="A1768" s="10" t="s">
        <v>23</v>
      </c>
      <c r="B1768" s="20">
        <v>0.84599999999999997</v>
      </c>
      <c r="C1768" s="19">
        <v>4658</v>
      </c>
      <c r="D1768" s="19">
        <v>962.70180189999996</v>
      </c>
      <c r="E1768" s="23">
        <v>0.75659348100000001</v>
      </c>
      <c r="F1768" s="23">
        <v>0.45489236900000002</v>
      </c>
      <c r="G1768" s="17">
        <v>0</v>
      </c>
      <c r="H1768" s="17">
        <v>1</v>
      </c>
      <c r="I1768" s="17">
        <v>0.98946009599999996</v>
      </c>
      <c r="J1768" s="17">
        <v>1.04E-2</v>
      </c>
      <c r="K1768" s="17">
        <v>1.27E-4</v>
      </c>
    </row>
    <row r="1769" spans="1:11" x14ac:dyDescent="0.45">
      <c r="A1769" s="10" t="s">
        <v>23</v>
      </c>
      <c r="B1769" s="20">
        <v>0.84699999999999998</v>
      </c>
      <c r="C1769" s="19">
        <v>4663</v>
      </c>
      <c r="D1769" s="19">
        <v>966.50642170000003</v>
      </c>
      <c r="E1769" s="23">
        <v>0.76092396100000004</v>
      </c>
      <c r="F1769" s="23">
        <v>0.45566181</v>
      </c>
      <c r="G1769" s="17">
        <v>0</v>
      </c>
      <c r="H1769" s="17">
        <v>1</v>
      </c>
      <c r="I1769" s="17">
        <v>0.98947228099999995</v>
      </c>
      <c r="J1769" s="17">
        <v>1.04E-2</v>
      </c>
      <c r="K1769" s="17">
        <v>1.27E-4</v>
      </c>
    </row>
    <row r="1770" spans="1:11" x14ac:dyDescent="0.45">
      <c r="A1770" s="10" t="s">
        <v>23</v>
      </c>
      <c r="B1770" s="20">
        <v>0.84799999999999998</v>
      </c>
      <c r="C1770" s="19">
        <v>4672</v>
      </c>
      <c r="D1770" s="19">
        <v>973.36485800000003</v>
      </c>
      <c r="E1770" s="23">
        <v>0.76613920300000005</v>
      </c>
      <c r="F1770" s="23">
        <v>0.45801863399999998</v>
      </c>
      <c r="G1770" s="17">
        <v>0</v>
      </c>
      <c r="H1770" s="17">
        <v>1</v>
      </c>
      <c r="I1770" s="17">
        <v>0.989490062</v>
      </c>
      <c r="J1770" s="17">
        <v>1.04E-2</v>
      </c>
      <c r="K1770" s="17">
        <v>1.27E-4</v>
      </c>
    </row>
    <row r="1771" spans="1:11" x14ac:dyDescent="0.45">
      <c r="A1771" s="10" t="s">
        <v>23</v>
      </c>
      <c r="B1771" s="20">
        <v>0.84899999999999998</v>
      </c>
      <c r="C1771" s="19">
        <v>4675</v>
      </c>
      <c r="D1771" s="19">
        <v>975.66721580000001</v>
      </c>
      <c r="E1771" s="23">
        <v>0.76745261099999995</v>
      </c>
      <c r="F1771" s="23">
        <v>0.460351344</v>
      </c>
      <c r="G1771" s="17">
        <v>0</v>
      </c>
      <c r="H1771" s="17">
        <v>1</v>
      </c>
      <c r="I1771" s="17">
        <v>0.98949264599999998</v>
      </c>
      <c r="J1771" s="17">
        <v>1.04E-2</v>
      </c>
      <c r="K1771" s="17">
        <v>1.27E-4</v>
      </c>
    </row>
    <row r="1772" spans="1:11" x14ac:dyDescent="0.45">
      <c r="A1772" s="10" t="s">
        <v>23</v>
      </c>
      <c r="B1772" s="20">
        <v>0.85</v>
      </c>
      <c r="C1772" s="19">
        <v>4682</v>
      </c>
      <c r="D1772" s="19">
        <v>981.07398000000001</v>
      </c>
      <c r="E1772" s="23">
        <v>0.77613402799999998</v>
      </c>
      <c r="F1772" s="23">
        <v>0.46193651400000002</v>
      </c>
      <c r="G1772" s="17">
        <v>0</v>
      </c>
      <c r="H1772" s="17">
        <v>1</v>
      </c>
      <c r="I1772" s="17">
        <v>0.989514691</v>
      </c>
      <c r="J1772" s="17">
        <v>1.04E-2</v>
      </c>
      <c r="K1772" s="17">
        <v>1.27E-4</v>
      </c>
    </row>
    <row r="1773" spans="1:11" x14ac:dyDescent="0.45">
      <c r="A1773" s="10" t="s">
        <v>23</v>
      </c>
      <c r="B1773" s="20">
        <v>0.85099999999999998</v>
      </c>
      <c r="C1773" s="19">
        <v>4688</v>
      </c>
      <c r="D1773" s="19">
        <v>985.74894710000001</v>
      </c>
      <c r="E1773" s="23">
        <v>0.78135680799999996</v>
      </c>
      <c r="F1773" s="23">
        <v>0.46431443</v>
      </c>
      <c r="G1773" s="17">
        <v>0</v>
      </c>
      <c r="H1773" s="17">
        <v>1</v>
      </c>
      <c r="I1773" s="17">
        <v>0.98952669199999999</v>
      </c>
      <c r="J1773" s="17">
        <v>1.03E-2</v>
      </c>
      <c r="K1773" s="17">
        <v>1.26E-4</v>
      </c>
    </row>
    <row r="1774" spans="1:11" x14ac:dyDescent="0.45">
      <c r="A1774" s="10" t="s">
        <v>23</v>
      </c>
      <c r="B1774" s="20">
        <v>0.85199999999999998</v>
      </c>
      <c r="C1774" s="19">
        <v>4694</v>
      </c>
      <c r="D1774" s="19">
        <v>990.45936110000002</v>
      </c>
      <c r="E1774" s="23">
        <v>0.78762967900000003</v>
      </c>
      <c r="F1774" s="23">
        <v>0.46684727999999998</v>
      </c>
      <c r="G1774" s="17">
        <v>0</v>
      </c>
      <c r="H1774" s="17">
        <v>1</v>
      </c>
      <c r="I1774" s="17">
        <v>0.98953829900000001</v>
      </c>
      <c r="J1774" s="17">
        <v>1.03E-2</v>
      </c>
      <c r="K1774" s="17">
        <v>1.26E-4</v>
      </c>
    </row>
    <row r="1775" spans="1:11" x14ac:dyDescent="0.45">
      <c r="A1775" s="10" t="s">
        <v>23</v>
      </c>
      <c r="B1775" s="20">
        <v>0.85299999999999998</v>
      </c>
      <c r="C1775" s="19">
        <v>4699</v>
      </c>
      <c r="D1775" s="19">
        <v>994.40732419999995</v>
      </c>
      <c r="E1775" s="23">
        <v>0.78986231600000001</v>
      </c>
      <c r="F1775" s="23">
        <v>0.468468104</v>
      </c>
      <c r="G1775" s="17">
        <v>0</v>
      </c>
      <c r="H1775" s="17">
        <v>1</v>
      </c>
      <c r="I1775" s="17">
        <v>0.98956898599999998</v>
      </c>
      <c r="J1775" s="17">
        <v>1.03E-2</v>
      </c>
      <c r="K1775" s="17">
        <v>1.26E-4</v>
      </c>
    </row>
    <row r="1776" spans="1:11" x14ac:dyDescent="0.45">
      <c r="A1776" s="10" t="s">
        <v>23</v>
      </c>
      <c r="B1776" s="20">
        <v>0.85399999999999998</v>
      </c>
      <c r="C1776" s="19">
        <v>4701</v>
      </c>
      <c r="D1776" s="19">
        <v>995.99153620000004</v>
      </c>
      <c r="E1776" s="23">
        <v>0.79286413600000005</v>
      </c>
      <c r="F1776" s="23">
        <v>0.47049766599999998</v>
      </c>
      <c r="G1776" s="17">
        <v>0</v>
      </c>
      <c r="H1776" s="17">
        <v>1</v>
      </c>
      <c r="I1776" s="17">
        <v>0.98947465899999998</v>
      </c>
      <c r="J1776" s="17">
        <v>1.04E-2</v>
      </c>
      <c r="K1776" s="17">
        <v>1.26E-4</v>
      </c>
    </row>
    <row r="1777" spans="1:11" x14ac:dyDescent="0.45">
      <c r="A1777" s="10" t="s">
        <v>23</v>
      </c>
      <c r="B1777" s="20">
        <v>0.85499999999999998</v>
      </c>
      <c r="C1777" s="19">
        <v>4709</v>
      </c>
      <c r="D1777" s="19">
        <v>1002.345164</v>
      </c>
      <c r="E1777" s="23">
        <v>0.79545387599999995</v>
      </c>
      <c r="F1777" s="23">
        <v>0.47172172600000001</v>
      </c>
      <c r="G1777" s="17">
        <v>0</v>
      </c>
      <c r="H1777" s="17">
        <v>1</v>
      </c>
      <c r="I1777" s="17">
        <v>0.98951982199999999</v>
      </c>
      <c r="J1777" s="17">
        <v>1.04E-2</v>
      </c>
      <c r="K1777" s="17">
        <v>1.25E-4</v>
      </c>
    </row>
    <row r="1778" spans="1:11" x14ac:dyDescent="0.45">
      <c r="A1778" s="10" t="s">
        <v>23</v>
      </c>
      <c r="B1778" s="20">
        <v>0.85599999999999998</v>
      </c>
      <c r="C1778" s="19">
        <v>4714</v>
      </c>
      <c r="D1778" s="19">
        <v>1006.32835</v>
      </c>
      <c r="E1778" s="23">
        <v>0.798207</v>
      </c>
      <c r="F1778" s="23">
        <v>0.4747286</v>
      </c>
      <c r="G1778" s="17">
        <v>0</v>
      </c>
      <c r="H1778" s="17">
        <v>1</v>
      </c>
      <c r="I1778" s="17">
        <v>0.98952590500000004</v>
      </c>
      <c r="J1778" s="17">
        <v>1.03E-2</v>
      </c>
      <c r="K1778" s="17">
        <v>1.25E-4</v>
      </c>
    </row>
    <row r="1779" spans="1:11" x14ac:dyDescent="0.45">
      <c r="A1779" s="10" t="s">
        <v>23</v>
      </c>
      <c r="B1779" s="20">
        <v>0.85699999999999998</v>
      </c>
      <c r="C1779" s="19">
        <v>4721</v>
      </c>
      <c r="D1779" s="19">
        <v>1011.922223</v>
      </c>
      <c r="E1779" s="23">
        <v>0.79912468299999995</v>
      </c>
      <c r="F1779" s="23">
        <v>0.47650571400000002</v>
      </c>
      <c r="G1779" s="17">
        <v>0</v>
      </c>
      <c r="H1779" s="17">
        <v>1</v>
      </c>
      <c r="I1779" s="17">
        <v>0.98952992799999995</v>
      </c>
      <c r="J1779" s="17">
        <v>1.03E-2</v>
      </c>
      <c r="K1779" s="17">
        <v>1.25E-4</v>
      </c>
    </row>
    <row r="1780" spans="1:11" x14ac:dyDescent="0.45">
      <c r="A1780" s="10" t="s">
        <v>23</v>
      </c>
      <c r="B1780" s="20">
        <v>0.85799999999999998</v>
      </c>
      <c r="C1780" s="19">
        <v>4726</v>
      </c>
      <c r="D1780" s="19">
        <v>1015.932412</v>
      </c>
      <c r="E1780" s="23">
        <v>0.80379982999999999</v>
      </c>
      <c r="F1780" s="23">
        <v>0.47840987299999999</v>
      </c>
      <c r="G1780" s="17">
        <v>0</v>
      </c>
      <c r="H1780" s="17">
        <v>1</v>
      </c>
      <c r="I1780" s="17">
        <v>0.98955030300000002</v>
      </c>
      <c r="J1780" s="17">
        <v>1.03E-2</v>
      </c>
      <c r="K1780" s="17">
        <v>1.25E-4</v>
      </c>
    </row>
    <row r="1781" spans="1:11" x14ac:dyDescent="0.45">
      <c r="A1781" s="10" t="s">
        <v>23</v>
      </c>
      <c r="B1781" s="20">
        <v>0.85899999999999999</v>
      </c>
      <c r="C1781" s="19">
        <v>4730</v>
      </c>
      <c r="D1781" s="19">
        <v>1019.159353</v>
      </c>
      <c r="E1781" s="23">
        <v>0.80891873000000003</v>
      </c>
      <c r="F1781" s="23">
        <v>0.47976851199999998</v>
      </c>
      <c r="G1781" s="17">
        <v>0</v>
      </c>
      <c r="H1781" s="17">
        <v>1</v>
      </c>
      <c r="I1781" s="17">
        <v>0.98955559400000004</v>
      </c>
      <c r="J1781" s="17">
        <v>1.03E-2</v>
      </c>
      <c r="K1781" s="17">
        <v>1.25E-4</v>
      </c>
    </row>
    <row r="1782" spans="1:11" x14ac:dyDescent="0.45">
      <c r="A1782" s="10" t="s">
        <v>23</v>
      </c>
      <c r="B1782" s="20">
        <v>0.86</v>
      </c>
      <c r="C1782" s="19">
        <v>4738</v>
      </c>
      <c r="D1782" s="19">
        <v>1025.6649809999999</v>
      </c>
      <c r="E1782" s="23">
        <v>0.81922470000000003</v>
      </c>
      <c r="F1782" s="23">
        <v>0.480862962</v>
      </c>
      <c r="G1782" s="17">
        <v>0</v>
      </c>
      <c r="H1782" s="17">
        <v>1</v>
      </c>
      <c r="I1782" s="17">
        <v>0.98956148600000005</v>
      </c>
      <c r="J1782" s="17">
        <v>1.03E-2</v>
      </c>
      <c r="K1782" s="17">
        <v>1.25E-4</v>
      </c>
    </row>
    <row r="1783" spans="1:11" x14ac:dyDescent="0.45">
      <c r="A1783" s="10" t="s">
        <v>23</v>
      </c>
      <c r="B1783" s="20">
        <v>0.86099999999999999</v>
      </c>
      <c r="C1783" s="19">
        <v>4743</v>
      </c>
      <c r="D1783" s="19">
        <v>1029.772655</v>
      </c>
      <c r="E1783" s="23">
        <v>0.82164151399999996</v>
      </c>
      <c r="F1783" s="23">
        <v>0.48307304000000001</v>
      </c>
      <c r="G1783" s="17">
        <v>0</v>
      </c>
      <c r="H1783" s="17">
        <v>1</v>
      </c>
      <c r="I1783" s="17">
        <v>0.989569174</v>
      </c>
      <c r="J1783" s="17">
        <v>1.03E-2</v>
      </c>
      <c r="K1783" s="17">
        <v>1.25E-4</v>
      </c>
    </row>
    <row r="1784" spans="1:11" x14ac:dyDescent="0.45">
      <c r="A1784" s="10" t="s">
        <v>23</v>
      </c>
      <c r="B1784" s="20">
        <v>0.86199999999999999</v>
      </c>
      <c r="C1784" s="19">
        <v>4746</v>
      </c>
      <c r="D1784" s="19">
        <v>1032.257742</v>
      </c>
      <c r="E1784" s="23">
        <v>0.82848193400000003</v>
      </c>
      <c r="F1784" s="23">
        <v>0.48721351099999999</v>
      </c>
      <c r="G1784" s="17">
        <v>0</v>
      </c>
      <c r="H1784" s="17">
        <v>1</v>
      </c>
      <c r="I1784" s="17">
        <v>0.98958696499999999</v>
      </c>
      <c r="J1784" s="17">
        <v>1.03E-2</v>
      </c>
      <c r="K1784" s="17">
        <v>1.2400000000000001E-4</v>
      </c>
    </row>
    <row r="1785" spans="1:11" x14ac:dyDescent="0.45">
      <c r="A1785" s="10" t="s">
        <v>23</v>
      </c>
      <c r="B1785" s="20">
        <v>0.86299999999999999</v>
      </c>
      <c r="C1785" s="19">
        <v>4754</v>
      </c>
      <c r="D1785" s="19">
        <v>1038.928819</v>
      </c>
      <c r="E1785" s="23">
        <v>0.83612428800000005</v>
      </c>
      <c r="F1785" s="23">
        <v>0.48807210699999998</v>
      </c>
      <c r="G1785" s="17">
        <v>0</v>
      </c>
      <c r="H1785" s="17">
        <v>1</v>
      </c>
      <c r="I1785" s="17">
        <v>0.98962281200000002</v>
      </c>
      <c r="J1785" s="17">
        <v>1.03E-2</v>
      </c>
      <c r="K1785" s="17">
        <v>1.2400000000000001E-4</v>
      </c>
    </row>
    <row r="1786" spans="1:11" x14ac:dyDescent="0.45">
      <c r="A1786" s="10" t="s">
        <v>23</v>
      </c>
      <c r="B1786" s="20">
        <v>0.86399999999999999</v>
      </c>
      <c r="C1786" s="19">
        <v>4758</v>
      </c>
      <c r="D1786" s="19">
        <v>1042.29636</v>
      </c>
      <c r="E1786" s="23">
        <v>0.84188518700000003</v>
      </c>
      <c r="F1786" s="23">
        <v>0.49037752400000001</v>
      </c>
      <c r="G1786" s="17">
        <v>0</v>
      </c>
      <c r="H1786" s="17">
        <v>1</v>
      </c>
      <c r="I1786" s="17">
        <v>0.98965663299999995</v>
      </c>
      <c r="J1786" s="17">
        <v>1.0200000000000001E-2</v>
      </c>
      <c r="K1786" s="17">
        <v>1.2300000000000001E-4</v>
      </c>
    </row>
    <row r="1787" spans="1:11" x14ac:dyDescent="0.45">
      <c r="A1787" s="10" t="s">
        <v>23</v>
      </c>
      <c r="B1787" s="20">
        <v>0.86499999999999999</v>
      </c>
      <c r="C1787" s="19">
        <v>4765</v>
      </c>
      <c r="D1787" s="19">
        <v>1048.317067</v>
      </c>
      <c r="E1787" s="23">
        <v>0.86236449699999995</v>
      </c>
      <c r="F1787" s="23">
        <v>0.49394317999999998</v>
      </c>
      <c r="G1787" s="17">
        <v>0</v>
      </c>
      <c r="H1787" s="17">
        <v>1</v>
      </c>
      <c r="I1787" s="17">
        <v>0.98967549499999996</v>
      </c>
      <c r="J1787" s="17">
        <v>1.0200000000000001E-2</v>
      </c>
      <c r="K1787" s="17">
        <v>1.2300000000000001E-4</v>
      </c>
    </row>
    <row r="1788" spans="1:11" x14ac:dyDescent="0.45">
      <c r="A1788" s="10" t="s">
        <v>23</v>
      </c>
      <c r="B1788" s="20">
        <v>0.86599999999999999</v>
      </c>
      <c r="C1788" s="19">
        <v>4771</v>
      </c>
      <c r="D1788" s="19">
        <v>1053.502982</v>
      </c>
      <c r="E1788" s="23">
        <v>0.86431913000000005</v>
      </c>
      <c r="F1788" s="23">
        <v>0.49638995200000002</v>
      </c>
      <c r="G1788" s="17">
        <v>0</v>
      </c>
      <c r="H1788" s="17">
        <v>1</v>
      </c>
      <c r="I1788" s="17">
        <v>0.98968171900000002</v>
      </c>
      <c r="J1788" s="17">
        <v>1.0200000000000001E-2</v>
      </c>
      <c r="K1788" s="17">
        <v>1.2300000000000001E-4</v>
      </c>
    </row>
    <row r="1789" spans="1:11" x14ac:dyDescent="0.45">
      <c r="A1789" s="10" t="s">
        <v>23</v>
      </c>
      <c r="B1789" s="20">
        <v>0.86699999999999999</v>
      </c>
      <c r="C1789" s="19">
        <v>4776</v>
      </c>
      <c r="D1789" s="19">
        <v>1057.867045</v>
      </c>
      <c r="E1789" s="23">
        <v>0.87501930100000003</v>
      </c>
      <c r="F1789" s="23">
        <v>0.49914221800000003</v>
      </c>
      <c r="G1789" s="17">
        <v>0</v>
      </c>
      <c r="H1789" s="17">
        <v>1</v>
      </c>
      <c r="I1789" s="17">
        <v>0.98968699400000004</v>
      </c>
      <c r="J1789" s="17">
        <v>1.0200000000000001E-2</v>
      </c>
      <c r="K1789" s="17">
        <v>1.2300000000000001E-4</v>
      </c>
    </row>
    <row r="1790" spans="1:11" x14ac:dyDescent="0.45">
      <c r="A1790" s="10" t="s">
        <v>23</v>
      </c>
      <c r="B1790" s="20">
        <v>0.86799999999999999</v>
      </c>
      <c r="C1790" s="19">
        <v>4782</v>
      </c>
      <c r="D1790" s="19">
        <v>1063.126377</v>
      </c>
      <c r="E1790" s="23">
        <v>0.87663533199999999</v>
      </c>
      <c r="F1790" s="23">
        <v>0.50131416399999995</v>
      </c>
      <c r="G1790" s="17">
        <v>0</v>
      </c>
      <c r="H1790" s="17">
        <v>1</v>
      </c>
      <c r="I1790" s="17">
        <v>0.98969758100000005</v>
      </c>
      <c r="J1790" s="17">
        <v>1.0200000000000001E-2</v>
      </c>
      <c r="K1790" s="17">
        <v>1.2300000000000001E-4</v>
      </c>
    </row>
    <row r="1791" spans="1:11" x14ac:dyDescent="0.45">
      <c r="A1791" s="10" t="s">
        <v>23</v>
      </c>
      <c r="B1791" s="20">
        <v>0.86899999999999999</v>
      </c>
      <c r="C1791" s="19">
        <v>4786</v>
      </c>
      <c r="D1791" s="19">
        <v>1066.636962</v>
      </c>
      <c r="E1791" s="23">
        <v>0.87800118500000002</v>
      </c>
      <c r="F1791" s="23">
        <v>0.50319037</v>
      </c>
      <c r="G1791" s="17">
        <v>0</v>
      </c>
      <c r="H1791" s="17">
        <v>1</v>
      </c>
      <c r="I1791" s="17">
        <v>0.98972985700000005</v>
      </c>
      <c r="J1791" s="17">
        <v>1.01E-2</v>
      </c>
      <c r="K1791" s="17">
        <v>1.2300000000000001E-4</v>
      </c>
    </row>
    <row r="1792" spans="1:11" x14ac:dyDescent="0.45">
      <c r="A1792" s="10" t="s">
        <v>23</v>
      </c>
      <c r="B1792" s="20">
        <v>0.87</v>
      </c>
      <c r="C1792" s="19">
        <v>4792</v>
      </c>
      <c r="D1792" s="19">
        <v>1071.933315</v>
      </c>
      <c r="E1792" s="23">
        <v>0.888857385</v>
      </c>
      <c r="F1792" s="23">
        <v>0.50443440900000003</v>
      </c>
      <c r="G1792" s="17">
        <v>0</v>
      </c>
      <c r="H1792" s="17">
        <v>1</v>
      </c>
      <c r="I1792" s="17">
        <v>0.98973594399999998</v>
      </c>
      <c r="J1792" s="17">
        <v>1.01E-2</v>
      </c>
      <c r="K1792" s="17">
        <v>1.2300000000000001E-4</v>
      </c>
    </row>
    <row r="1793" spans="1:11" x14ac:dyDescent="0.45">
      <c r="A1793" s="10" t="s">
        <v>23</v>
      </c>
      <c r="B1793" s="20">
        <v>0.871</v>
      </c>
      <c r="C1793" s="19">
        <v>4796</v>
      </c>
      <c r="D1793" s="19">
        <v>1075.4997699999999</v>
      </c>
      <c r="E1793" s="23">
        <v>0.89161369000000001</v>
      </c>
      <c r="F1793" s="23">
        <v>0.506310233</v>
      </c>
      <c r="G1793" s="17">
        <v>0</v>
      </c>
      <c r="H1793" s="17">
        <v>1</v>
      </c>
      <c r="I1793" s="17">
        <v>0.98975296599999996</v>
      </c>
      <c r="J1793" s="17">
        <v>1.01E-2</v>
      </c>
      <c r="K1793" s="17">
        <v>1.22E-4</v>
      </c>
    </row>
    <row r="1794" spans="1:11" x14ac:dyDescent="0.45">
      <c r="A1794" s="10" t="s">
        <v>23</v>
      </c>
      <c r="B1794" s="20">
        <v>0.872</v>
      </c>
      <c r="C1794" s="19">
        <v>4802</v>
      </c>
      <c r="D1794" s="19">
        <v>1080.8804479999999</v>
      </c>
      <c r="E1794" s="23">
        <v>0.90376360899999997</v>
      </c>
      <c r="F1794" s="23">
        <v>0.50977497699999996</v>
      </c>
      <c r="G1794" s="17">
        <v>0</v>
      </c>
      <c r="H1794" s="17">
        <v>1</v>
      </c>
      <c r="I1794" s="17">
        <v>0.98976449600000005</v>
      </c>
      <c r="J1794" s="17">
        <v>1.01E-2</v>
      </c>
      <c r="K1794" s="17">
        <v>1.22E-4</v>
      </c>
    </row>
    <row r="1795" spans="1:11" x14ac:dyDescent="0.45">
      <c r="A1795" s="10" t="s">
        <v>23</v>
      </c>
      <c r="B1795" s="20">
        <v>0.873</v>
      </c>
      <c r="C1795" s="19">
        <v>4809</v>
      </c>
      <c r="D1795" s="19">
        <v>1087.2088080000001</v>
      </c>
      <c r="E1795" s="23">
        <v>0.90405146999999997</v>
      </c>
      <c r="F1795" s="23">
        <v>0.51250006000000004</v>
      </c>
      <c r="G1795" s="17">
        <v>0</v>
      </c>
      <c r="H1795" s="17">
        <v>1</v>
      </c>
      <c r="I1795" s="17">
        <v>0.98979558199999995</v>
      </c>
      <c r="J1795" s="17">
        <v>1.01E-2</v>
      </c>
      <c r="K1795" s="17">
        <v>1.22E-4</v>
      </c>
    </row>
    <row r="1796" spans="1:11" x14ac:dyDescent="0.45">
      <c r="A1796" s="10" t="s">
        <v>23</v>
      </c>
      <c r="B1796" s="20">
        <v>0.874</v>
      </c>
      <c r="C1796" s="19">
        <v>4814</v>
      </c>
      <c r="D1796" s="19">
        <v>1091.7670519999999</v>
      </c>
      <c r="E1796" s="23">
        <v>0.91664463900000004</v>
      </c>
      <c r="F1796" s="23">
        <v>0.51557859100000003</v>
      </c>
      <c r="G1796" s="17">
        <v>0</v>
      </c>
      <c r="H1796" s="17">
        <v>1</v>
      </c>
      <c r="I1796" s="17">
        <v>0.98971189900000001</v>
      </c>
      <c r="J1796" s="17">
        <v>1.0200000000000001E-2</v>
      </c>
      <c r="K1796" s="17">
        <v>1.22E-4</v>
      </c>
    </row>
    <row r="1797" spans="1:11" x14ac:dyDescent="0.45">
      <c r="A1797" s="10" t="s">
        <v>23</v>
      </c>
      <c r="B1797" s="20">
        <v>0.875</v>
      </c>
      <c r="C1797" s="19">
        <v>4820</v>
      </c>
      <c r="D1797" s="19">
        <v>1097.2930940000001</v>
      </c>
      <c r="E1797" s="23">
        <v>0.92514333500000001</v>
      </c>
      <c r="F1797" s="23">
        <v>0.51721795400000004</v>
      </c>
      <c r="G1797" s="17">
        <v>0</v>
      </c>
      <c r="H1797" s="17">
        <v>1</v>
      </c>
      <c r="I1797" s="17">
        <v>0.98963448799999998</v>
      </c>
      <c r="J1797" s="17">
        <v>1.0200000000000001E-2</v>
      </c>
      <c r="K1797" s="17">
        <v>1.22E-4</v>
      </c>
    </row>
    <row r="1798" spans="1:11" x14ac:dyDescent="0.45">
      <c r="A1798" s="10" t="s">
        <v>23</v>
      </c>
      <c r="B1798" s="20">
        <v>0.876</v>
      </c>
      <c r="C1798" s="19">
        <v>4824</v>
      </c>
      <c r="D1798" s="19">
        <v>1101.007513</v>
      </c>
      <c r="E1798" s="23">
        <v>0.93100418699999998</v>
      </c>
      <c r="F1798" s="23">
        <v>0.51921361700000002</v>
      </c>
      <c r="G1798" s="17">
        <v>0</v>
      </c>
      <c r="H1798" s="17">
        <v>1</v>
      </c>
      <c r="I1798" s="17">
        <v>0.98964334899999995</v>
      </c>
      <c r="J1798" s="17">
        <v>1.0200000000000001E-2</v>
      </c>
      <c r="K1798" s="17">
        <v>1.21E-4</v>
      </c>
    </row>
    <row r="1799" spans="1:11" x14ac:dyDescent="0.45">
      <c r="A1799" s="10" t="s">
        <v>23</v>
      </c>
      <c r="B1799" s="20">
        <v>0.877</v>
      </c>
      <c r="C1799" s="19">
        <v>4831</v>
      </c>
      <c r="D1799" s="19">
        <v>1107.527075</v>
      </c>
      <c r="E1799" s="23">
        <v>0.93136603100000004</v>
      </c>
      <c r="F1799" s="23">
        <v>0.52271819200000003</v>
      </c>
      <c r="G1799" s="17">
        <v>0</v>
      </c>
      <c r="H1799" s="17">
        <v>1</v>
      </c>
      <c r="I1799" s="17">
        <v>0.98965434399999996</v>
      </c>
      <c r="J1799" s="17">
        <v>1.0200000000000001E-2</v>
      </c>
      <c r="K1799" s="17">
        <v>1.21E-4</v>
      </c>
    </row>
    <row r="1800" spans="1:11" x14ac:dyDescent="0.45">
      <c r="A1800" s="10" t="s">
        <v>23</v>
      </c>
      <c r="B1800" s="20">
        <v>0.878</v>
      </c>
      <c r="C1800" s="19">
        <v>4837</v>
      </c>
      <c r="D1800" s="19">
        <v>1113.1625790000001</v>
      </c>
      <c r="E1800" s="23">
        <v>0.94248204400000002</v>
      </c>
      <c r="F1800" s="23">
        <v>0.52507837000000002</v>
      </c>
      <c r="G1800" s="17">
        <v>0</v>
      </c>
      <c r="H1800" s="17">
        <v>1</v>
      </c>
      <c r="I1800" s="17">
        <v>0.98966226599999996</v>
      </c>
      <c r="J1800" s="17">
        <v>1.0200000000000001E-2</v>
      </c>
      <c r="K1800" s="17">
        <v>1.21E-4</v>
      </c>
    </row>
    <row r="1801" spans="1:11" x14ac:dyDescent="0.45">
      <c r="A1801" s="10" t="s">
        <v>23</v>
      </c>
      <c r="B1801" s="20">
        <v>0.879</v>
      </c>
      <c r="C1801" s="19">
        <v>4841</v>
      </c>
      <c r="D1801" s="19">
        <v>1116.9460389999999</v>
      </c>
      <c r="E1801" s="23">
        <v>0.94639728300000003</v>
      </c>
      <c r="F1801" s="23">
        <v>0.52711862700000001</v>
      </c>
      <c r="G1801" s="17">
        <v>0</v>
      </c>
      <c r="H1801" s="17">
        <v>1</v>
      </c>
      <c r="I1801" s="17">
        <v>0.98968857799999999</v>
      </c>
      <c r="J1801" s="17">
        <v>1.0200000000000001E-2</v>
      </c>
      <c r="K1801" s="17">
        <v>1.21E-4</v>
      </c>
    </row>
    <row r="1802" spans="1:11" x14ac:dyDescent="0.45">
      <c r="A1802" s="10" t="s">
        <v>23</v>
      </c>
      <c r="B1802" s="20">
        <v>0.88</v>
      </c>
      <c r="C1802" s="19">
        <v>4847</v>
      </c>
      <c r="D1802" s="19">
        <v>1122.632809</v>
      </c>
      <c r="E1802" s="23">
        <v>0.94795375199999998</v>
      </c>
      <c r="F1802" s="23">
        <v>0.52848932000000004</v>
      </c>
      <c r="G1802" s="17">
        <v>0</v>
      </c>
      <c r="H1802" s="17">
        <v>1</v>
      </c>
      <c r="I1802" s="17">
        <v>0.98970259199999999</v>
      </c>
      <c r="J1802" s="17">
        <v>1.0200000000000001E-2</v>
      </c>
      <c r="K1802" s="17">
        <v>1.21E-4</v>
      </c>
    </row>
    <row r="1803" spans="1:11" x14ac:dyDescent="0.45">
      <c r="A1803" s="10" t="s">
        <v>23</v>
      </c>
      <c r="B1803" s="20">
        <v>0.88100000000000001</v>
      </c>
      <c r="C1803" s="19">
        <v>4852</v>
      </c>
      <c r="D1803" s="19">
        <v>1127.3917160000001</v>
      </c>
      <c r="E1803" s="23">
        <v>0.95303199500000002</v>
      </c>
      <c r="F1803" s="23">
        <v>0.53294016499999997</v>
      </c>
      <c r="G1803" s="17">
        <v>0</v>
      </c>
      <c r="H1803" s="17">
        <v>1</v>
      </c>
      <c r="I1803" s="17">
        <v>0.98971635099999999</v>
      </c>
      <c r="J1803" s="17">
        <v>1.0200000000000001E-2</v>
      </c>
      <c r="K1803" s="17">
        <v>1.21E-4</v>
      </c>
    </row>
    <row r="1804" spans="1:11" x14ac:dyDescent="0.45">
      <c r="A1804" s="10" t="s">
        <v>23</v>
      </c>
      <c r="B1804" s="20">
        <v>0.88200000000000001</v>
      </c>
      <c r="C1804" s="19">
        <v>4859</v>
      </c>
      <c r="D1804" s="19">
        <v>1134.072987</v>
      </c>
      <c r="E1804" s="23">
        <v>0.95460596399999997</v>
      </c>
      <c r="F1804" s="23">
        <v>0.53465813600000001</v>
      </c>
      <c r="G1804" s="17">
        <v>0</v>
      </c>
      <c r="H1804" s="17">
        <v>1</v>
      </c>
      <c r="I1804" s="17">
        <v>0.98959137100000005</v>
      </c>
      <c r="J1804" s="17">
        <v>1.03E-2</v>
      </c>
      <c r="K1804" s="17">
        <v>1.21E-4</v>
      </c>
    </row>
    <row r="1805" spans="1:11" x14ac:dyDescent="0.45">
      <c r="A1805" s="10" t="s">
        <v>23</v>
      </c>
      <c r="B1805" s="20">
        <v>0.88300000000000001</v>
      </c>
      <c r="C1805" s="19">
        <v>4863</v>
      </c>
      <c r="D1805" s="19">
        <v>1137.922237</v>
      </c>
      <c r="E1805" s="23">
        <v>0.96440065500000005</v>
      </c>
      <c r="F1805" s="23">
        <v>0.53705508899999999</v>
      </c>
      <c r="G1805" s="17">
        <v>0</v>
      </c>
      <c r="H1805" s="17">
        <v>1</v>
      </c>
      <c r="I1805" s="17">
        <v>0.98960185499999997</v>
      </c>
      <c r="J1805" s="17">
        <v>1.03E-2</v>
      </c>
      <c r="K1805" s="17">
        <v>1.2E-4</v>
      </c>
    </row>
    <row r="1806" spans="1:11" x14ac:dyDescent="0.45">
      <c r="A1806" s="10" t="s">
        <v>23</v>
      </c>
      <c r="B1806" s="20">
        <v>0.88400000000000001</v>
      </c>
      <c r="C1806" s="19">
        <v>4870</v>
      </c>
      <c r="D1806" s="19">
        <v>1144.697332</v>
      </c>
      <c r="E1806" s="23">
        <v>0.96976838200000004</v>
      </c>
      <c r="F1806" s="23">
        <v>0.53843803899999998</v>
      </c>
      <c r="G1806" s="17">
        <v>0</v>
      </c>
      <c r="H1806" s="17">
        <v>1</v>
      </c>
      <c r="I1806" s="17">
        <v>0.98961086700000001</v>
      </c>
      <c r="J1806" s="17">
        <v>1.03E-2</v>
      </c>
      <c r="K1806" s="17">
        <v>1.2E-4</v>
      </c>
    </row>
    <row r="1807" spans="1:11" x14ac:dyDescent="0.45">
      <c r="A1807" s="10" t="s">
        <v>23</v>
      </c>
      <c r="B1807" s="20">
        <v>0.88500000000000001</v>
      </c>
      <c r="C1807" s="19">
        <v>4875</v>
      </c>
      <c r="D1807" s="19">
        <v>1149.5658120000001</v>
      </c>
      <c r="E1807" s="23">
        <v>0.97630188900000003</v>
      </c>
      <c r="F1807" s="23">
        <v>0.54086813600000005</v>
      </c>
      <c r="G1807" s="17">
        <v>0</v>
      </c>
      <c r="H1807" s="17">
        <v>1</v>
      </c>
      <c r="I1807" s="17">
        <v>0.98963012900000003</v>
      </c>
      <c r="J1807" s="17">
        <v>1.0200000000000001E-2</v>
      </c>
      <c r="K1807" s="17">
        <v>1.2E-4</v>
      </c>
    </row>
    <row r="1808" spans="1:11" x14ac:dyDescent="0.45">
      <c r="A1808" s="10" t="s">
        <v>23</v>
      </c>
      <c r="B1808" s="20">
        <v>0.88600000000000001</v>
      </c>
      <c r="C1808" s="19">
        <v>4880</v>
      </c>
      <c r="D1808" s="19">
        <v>1154.4601909999999</v>
      </c>
      <c r="E1808" s="23">
        <v>0.97964614000000005</v>
      </c>
      <c r="F1808" s="23">
        <v>0.54638943699999998</v>
      </c>
      <c r="G1808" s="17">
        <v>0</v>
      </c>
      <c r="H1808" s="17">
        <v>1</v>
      </c>
      <c r="I1808" s="17">
        <v>0.98966000499999995</v>
      </c>
      <c r="J1808" s="17">
        <v>1.0200000000000001E-2</v>
      </c>
      <c r="K1808" s="17">
        <v>1.2E-4</v>
      </c>
    </row>
    <row r="1809" spans="1:11" x14ac:dyDescent="0.45">
      <c r="A1809" s="10" t="s">
        <v>23</v>
      </c>
      <c r="B1809" s="20">
        <v>0.88700000000000001</v>
      </c>
      <c r="C1809" s="19">
        <v>4886</v>
      </c>
      <c r="D1809" s="19">
        <v>1160.3423600000001</v>
      </c>
      <c r="E1809" s="23">
        <v>0.98036165500000005</v>
      </c>
      <c r="F1809" s="23">
        <v>0.54888726600000004</v>
      </c>
      <c r="G1809" s="17">
        <v>0</v>
      </c>
      <c r="H1809" s="17">
        <v>1</v>
      </c>
      <c r="I1809" s="17">
        <v>0.98966778799999999</v>
      </c>
      <c r="J1809" s="17">
        <v>1.0200000000000001E-2</v>
      </c>
      <c r="K1809" s="17">
        <v>1.2E-4</v>
      </c>
    </row>
    <row r="1810" spans="1:11" x14ac:dyDescent="0.45">
      <c r="A1810" s="10" t="s">
        <v>23</v>
      </c>
      <c r="B1810" s="20">
        <v>0.88800000000000001</v>
      </c>
      <c r="C1810" s="19">
        <v>4892</v>
      </c>
      <c r="D1810" s="19">
        <v>1166.2524679999999</v>
      </c>
      <c r="E1810" s="23">
        <v>0.98681197499999995</v>
      </c>
      <c r="F1810" s="23">
        <v>0.55190992500000002</v>
      </c>
      <c r="G1810" s="17">
        <v>0</v>
      </c>
      <c r="H1810" s="17">
        <v>1</v>
      </c>
      <c r="I1810" s="17">
        <v>0.98457905999999995</v>
      </c>
      <c r="J1810" s="17">
        <v>1.5299999999999999E-2</v>
      </c>
      <c r="K1810" s="17">
        <v>1.1900000000000001E-4</v>
      </c>
    </row>
    <row r="1811" spans="1:11" x14ac:dyDescent="0.45">
      <c r="A1811" s="10" t="s">
        <v>23</v>
      </c>
      <c r="B1811" s="20">
        <v>0.88900000000000001</v>
      </c>
      <c r="C1811" s="19">
        <v>4897</v>
      </c>
      <c r="D1811" s="19">
        <v>1171.2094139999999</v>
      </c>
      <c r="E1811" s="23">
        <v>0.99236158699999999</v>
      </c>
      <c r="F1811" s="23">
        <v>0.55513000800000001</v>
      </c>
      <c r="G1811" s="17">
        <v>0</v>
      </c>
      <c r="H1811" s="17">
        <v>1</v>
      </c>
      <c r="I1811" s="17">
        <v>0.98459581200000001</v>
      </c>
      <c r="J1811" s="17">
        <v>1.5299999999999999E-2</v>
      </c>
      <c r="K1811" s="17">
        <v>1.1900000000000001E-4</v>
      </c>
    </row>
    <row r="1812" spans="1:11" x14ac:dyDescent="0.45">
      <c r="A1812" s="10" t="s">
        <v>23</v>
      </c>
      <c r="B1812" s="20">
        <v>0.89</v>
      </c>
      <c r="C1812" s="19">
        <v>4900</v>
      </c>
      <c r="D1812" s="19">
        <v>1174.2072889999999</v>
      </c>
      <c r="E1812" s="23">
        <v>1.0025015939999999</v>
      </c>
      <c r="F1812" s="23">
        <v>0.55690630799999996</v>
      </c>
      <c r="G1812" s="17">
        <v>0</v>
      </c>
      <c r="H1812" s="17">
        <v>1</v>
      </c>
      <c r="I1812" s="17">
        <v>0.98460995799999995</v>
      </c>
      <c r="J1812" s="17">
        <v>1.5299999999999999E-2</v>
      </c>
      <c r="K1812" s="17">
        <v>1.1900000000000001E-4</v>
      </c>
    </row>
    <row r="1813" spans="1:11" x14ac:dyDescent="0.45">
      <c r="A1813" s="10" t="s">
        <v>23</v>
      </c>
      <c r="B1813" s="20">
        <v>0.89100000000000001</v>
      </c>
      <c r="C1813" s="19">
        <v>4904</v>
      </c>
      <c r="D1813" s="19">
        <v>1178.2368160000001</v>
      </c>
      <c r="E1813" s="23">
        <v>1.007381836</v>
      </c>
      <c r="F1813" s="23">
        <v>0.55928875099999997</v>
      </c>
      <c r="G1813" s="17">
        <v>0</v>
      </c>
      <c r="H1813" s="17">
        <v>1</v>
      </c>
      <c r="I1813" s="17">
        <v>0.98462032399999999</v>
      </c>
      <c r="J1813" s="17">
        <v>1.5299999999999999E-2</v>
      </c>
      <c r="K1813" s="17">
        <v>1.1900000000000001E-4</v>
      </c>
    </row>
    <row r="1814" spans="1:11" x14ac:dyDescent="0.45">
      <c r="A1814" s="10" t="s">
        <v>23</v>
      </c>
      <c r="B1814" s="20">
        <v>0.89200000000000002</v>
      </c>
      <c r="C1814" s="19">
        <v>4911</v>
      </c>
      <c r="D1814" s="19">
        <v>1185.3294539999999</v>
      </c>
      <c r="E1814" s="23">
        <v>1.025931207</v>
      </c>
      <c r="F1814" s="23">
        <v>0.56168498300000003</v>
      </c>
      <c r="G1814" s="17">
        <v>0</v>
      </c>
      <c r="H1814" s="17">
        <v>1</v>
      </c>
      <c r="I1814" s="17">
        <v>0.98458198500000005</v>
      </c>
      <c r="J1814" s="17">
        <v>1.5299999999999999E-2</v>
      </c>
      <c r="K1814" s="17">
        <v>1.1900000000000001E-4</v>
      </c>
    </row>
    <row r="1815" spans="1:11" x14ac:dyDescent="0.45">
      <c r="A1815" s="10" t="s">
        <v>23</v>
      </c>
      <c r="B1815" s="20">
        <v>0.89300000000000002</v>
      </c>
      <c r="C1815" s="19">
        <v>4919</v>
      </c>
      <c r="D1815" s="19">
        <v>1193.5624769999999</v>
      </c>
      <c r="E1815" s="23">
        <v>1.0417920759999999</v>
      </c>
      <c r="F1815" s="23">
        <v>0.56444276400000004</v>
      </c>
      <c r="G1815" s="17">
        <v>0</v>
      </c>
      <c r="H1815" s="17">
        <v>1</v>
      </c>
      <c r="I1815" s="17">
        <v>0.98459731900000003</v>
      </c>
      <c r="J1815" s="17">
        <v>1.5299999999999999E-2</v>
      </c>
      <c r="K1815" s="17">
        <v>1.18E-4</v>
      </c>
    </row>
    <row r="1816" spans="1:11" x14ac:dyDescent="0.45">
      <c r="A1816" s="10" t="s">
        <v>23</v>
      </c>
      <c r="B1816" s="20">
        <v>0.89400000000000002</v>
      </c>
      <c r="C1816" s="19">
        <v>4925</v>
      </c>
      <c r="D1816" s="19">
        <v>1199.8198560000001</v>
      </c>
      <c r="E1816" s="23">
        <v>1.0431269940000001</v>
      </c>
      <c r="F1816" s="23">
        <v>0.56744800299999998</v>
      </c>
      <c r="G1816" s="17">
        <v>0</v>
      </c>
      <c r="H1816" s="17">
        <v>1</v>
      </c>
      <c r="I1816" s="17">
        <v>0.98459731900000003</v>
      </c>
      <c r="J1816" s="17">
        <v>1.5299999999999999E-2</v>
      </c>
      <c r="K1816" s="17">
        <v>1.18E-4</v>
      </c>
    </row>
    <row r="1817" spans="1:11" x14ac:dyDescent="0.45">
      <c r="A1817" s="10" t="s">
        <v>23</v>
      </c>
      <c r="B1817" s="20">
        <v>0.89500000000000002</v>
      </c>
      <c r="C1817" s="19">
        <v>4928</v>
      </c>
      <c r="D1817" s="19">
        <v>1202.9688200000001</v>
      </c>
      <c r="E1817" s="23">
        <v>1.0502950369999999</v>
      </c>
      <c r="F1817" s="23">
        <v>0.57185135399999998</v>
      </c>
      <c r="G1817" s="17">
        <v>0</v>
      </c>
      <c r="H1817" s="17">
        <v>1</v>
      </c>
      <c r="I1817" s="17">
        <v>0.98461879200000002</v>
      </c>
      <c r="J1817" s="17">
        <v>1.5299999999999999E-2</v>
      </c>
      <c r="K1817" s="17">
        <v>1.18E-4</v>
      </c>
    </row>
    <row r="1818" spans="1:11" x14ac:dyDescent="0.45">
      <c r="A1818" s="10" t="s">
        <v>23</v>
      </c>
      <c r="B1818" s="20">
        <v>0.89600000000000002</v>
      </c>
      <c r="C1818" s="19">
        <v>4936</v>
      </c>
      <c r="D1818" s="19">
        <v>1211.406289</v>
      </c>
      <c r="E1818" s="23">
        <v>1.061432768</v>
      </c>
      <c r="F1818" s="23">
        <v>0.57301201000000002</v>
      </c>
      <c r="G1818" s="17">
        <v>0</v>
      </c>
      <c r="H1818" s="17">
        <v>1</v>
      </c>
      <c r="I1818" s="17">
        <v>0.98463924000000003</v>
      </c>
      <c r="J1818" s="17">
        <v>1.5242868E-2</v>
      </c>
      <c r="K1818" s="17">
        <v>1.18E-4</v>
      </c>
    </row>
    <row r="1819" spans="1:11" x14ac:dyDescent="0.45">
      <c r="A1819" s="10" t="s">
        <v>23</v>
      </c>
      <c r="B1819" s="20">
        <v>0.89700000000000002</v>
      </c>
      <c r="C1819" s="19">
        <v>4941</v>
      </c>
      <c r="D1819" s="19">
        <v>1216.7444820000001</v>
      </c>
      <c r="E1819" s="23">
        <v>1.080961168</v>
      </c>
      <c r="F1819" s="23">
        <v>0.576112069</v>
      </c>
      <c r="G1819" s="17">
        <v>0</v>
      </c>
      <c r="H1819" s="17">
        <v>1</v>
      </c>
      <c r="I1819" s="17">
        <v>0.98453354100000001</v>
      </c>
      <c r="J1819" s="17">
        <v>1.5299999999999999E-2</v>
      </c>
      <c r="K1819" s="17">
        <v>1.18E-4</v>
      </c>
    </row>
    <row r="1820" spans="1:11" x14ac:dyDescent="0.45">
      <c r="A1820" s="10" t="s">
        <v>23</v>
      </c>
      <c r="B1820" s="20">
        <v>0.89800000000000002</v>
      </c>
      <c r="C1820" s="19">
        <v>4946</v>
      </c>
      <c r="D1820" s="19">
        <v>1222.1687879999999</v>
      </c>
      <c r="E1820" s="23">
        <v>1.0875829690000001</v>
      </c>
      <c r="F1820" s="23">
        <v>0.57808132599999995</v>
      </c>
      <c r="G1820" s="17">
        <v>0</v>
      </c>
      <c r="H1820" s="17">
        <v>1</v>
      </c>
      <c r="I1820" s="17">
        <v>0.98454344299999996</v>
      </c>
      <c r="J1820" s="17">
        <v>1.5299999999999999E-2</v>
      </c>
      <c r="K1820" s="17">
        <v>1.18E-4</v>
      </c>
    </row>
    <row r="1821" spans="1:11" x14ac:dyDescent="0.45">
      <c r="A1821" s="10" t="s">
        <v>23</v>
      </c>
      <c r="B1821" s="20">
        <v>0.89900000000000002</v>
      </c>
      <c r="C1821" s="19">
        <v>4952</v>
      </c>
      <c r="D1821" s="19">
        <v>1228.722338</v>
      </c>
      <c r="E1821" s="23">
        <v>1.095297934</v>
      </c>
      <c r="F1821" s="23">
        <v>0.58307883599999999</v>
      </c>
      <c r="G1821" s="17">
        <v>0</v>
      </c>
      <c r="H1821" s="17">
        <v>1</v>
      </c>
      <c r="I1821" s="17">
        <v>0.98455746399999999</v>
      </c>
      <c r="J1821" s="17">
        <v>1.5299999999999999E-2</v>
      </c>
      <c r="K1821" s="17">
        <v>1.18E-4</v>
      </c>
    </row>
    <row r="1822" spans="1:11" x14ac:dyDescent="0.45">
      <c r="A1822" s="10" t="s">
        <v>23</v>
      </c>
      <c r="B1822" s="20">
        <v>0.9</v>
      </c>
      <c r="C1822" s="19">
        <v>4958</v>
      </c>
      <c r="D1822" s="19">
        <v>1235.3634939999999</v>
      </c>
      <c r="E1822" s="23">
        <v>1.1124403789999999</v>
      </c>
      <c r="F1822" s="23">
        <v>0.58674612100000001</v>
      </c>
      <c r="G1822" s="17">
        <v>0</v>
      </c>
      <c r="H1822" s="17">
        <v>1</v>
      </c>
      <c r="I1822" s="17">
        <v>0.98448612999999996</v>
      </c>
      <c r="J1822" s="17">
        <v>1.54E-2</v>
      </c>
      <c r="K1822" s="17">
        <v>1.17E-4</v>
      </c>
    </row>
    <row r="1823" spans="1:11" x14ac:dyDescent="0.45">
      <c r="A1823" s="10" t="s">
        <v>23</v>
      </c>
      <c r="B1823" s="20">
        <v>0.90100000000000002</v>
      </c>
      <c r="C1823" s="19">
        <v>4963</v>
      </c>
      <c r="D1823" s="19">
        <v>1240.9730259999999</v>
      </c>
      <c r="E1823" s="23">
        <v>1.123880317</v>
      </c>
      <c r="F1823" s="23">
        <v>0.58945769999999997</v>
      </c>
      <c r="G1823" s="17">
        <v>0</v>
      </c>
      <c r="H1823" s="17">
        <v>1</v>
      </c>
      <c r="I1823" s="17">
        <v>0.984507786</v>
      </c>
      <c r="J1823" s="17">
        <v>1.54E-2</v>
      </c>
      <c r="K1823" s="17">
        <v>1.17E-4</v>
      </c>
    </row>
    <row r="1824" spans="1:11" x14ac:dyDescent="0.45">
      <c r="A1824" s="10" t="s">
        <v>23</v>
      </c>
      <c r="B1824" s="20">
        <v>0.90200000000000002</v>
      </c>
      <c r="C1824" s="19">
        <v>4968</v>
      </c>
      <c r="D1824" s="19">
        <v>1246.594411</v>
      </c>
      <c r="E1824" s="23">
        <v>1.1243206880000001</v>
      </c>
      <c r="F1824" s="23">
        <v>0.59159090800000003</v>
      </c>
      <c r="G1824" s="17">
        <v>0</v>
      </c>
      <c r="H1824" s="17">
        <v>1</v>
      </c>
      <c r="I1824" s="17">
        <v>0.98428345799999994</v>
      </c>
      <c r="J1824" s="17">
        <v>1.5599999999999999E-2</v>
      </c>
      <c r="K1824" s="17">
        <v>1.17E-4</v>
      </c>
    </row>
    <row r="1825" spans="1:11" x14ac:dyDescent="0.45">
      <c r="A1825" s="10" t="s">
        <v>23</v>
      </c>
      <c r="B1825" s="20">
        <v>0.90300000000000002</v>
      </c>
      <c r="C1825" s="19">
        <v>4971</v>
      </c>
      <c r="D1825" s="19">
        <v>1249.9869450000001</v>
      </c>
      <c r="E1825" s="23">
        <v>1.130844709</v>
      </c>
      <c r="F1825" s="23">
        <v>0.59371655099999998</v>
      </c>
      <c r="G1825" s="17">
        <v>0</v>
      </c>
      <c r="H1825" s="17">
        <v>1</v>
      </c>
      <c r="I1825" s="17">
        <v>0.98430589000000002</v>
      </c>
      <c r="J1825" s="17">
        <v>1.5599999999999999E-2</v>
      </c>
      <c r="K1825" s="17">
        <v>1.17E-4</v>
      </c>
    </row>
    <row r="1826" spans="1:11" x14ac:dyDescent="0.45">
      <c r="A1826" s="10" t="s">
        <v>23</v>
      </c>
      <c r="B1826" s="20">
        <v>0.90400000000000003</v>
      </c>
      <c r="C1826" s="19">
        <v>4980</v>
      </c>
      <c r="D1826" s="19">
        <v>1260.205387</v>
      </c>
      <c r="E1826" s="23">
        <v>1.1370757149999999</v>
      </c>
      <c r="F1826" s="23">
        <v>0.59790476800000003</v>
      </c>
      <c r="G1826" s="17">
        <v>0</v>
      </c>
      <c r="H1826" s="17">
        <v>1</v>
      </c>
      <c r="I1826" s="17">
        <v>0.98426332800000005</v>
      </c>
      <c r="J1826" s="17">
        <v>1.5599999999999999E-2</v>
      </c>
      <c r="K1826" s="17">
        <v>1.17E-4</v>
      </c>
    </row>
    <row r="1827" spans="1:11" x14ac:dyDescent="0.45">
      <c r="A1827" s="10" t="s">
        <v>23</v>
      </c>
      <c r="B1827" s="20">
        <v>0.90500000000000003</v>
      </c>
      <c r="C1827" s="19">
        <v>4983</v>
      </c>
      <c r="D1827" s="19">
        <v>1263.6204210000001</v>
      </c>
      <c r="E1827" s="23">
        <v>1.138863076</v>
      </c>
      <c r="F1827" s="23">
        <v>0.60177151299999998</v>
      </c>
      <c r="G1827" s="17">
        <v>0</v>
      </c>
      <c r="H1827" s="17">
        <v>1</v>
      </c>
      <c r="I1827" s="17">
        <v>0.98428325699999997</v>
      </c>
      <c r="J1827" s="17">
        <v>1.5599999999999999E-2</v>
      </c>
      <c r="K1827" s="17">
        <v>1.17E-4</v>
      </c>
    </row>
    <row r="1828" spans="1:11" x14ac:dyDescent="0.45">
      <c r="A1828" s="10" t="s">
        <v>23</v>
      </c>
      <c r="B1828" s="20">
        <v>0.90600000000000003</v>
      </c>
      <c r="C1828" s="19">
        <v>4989</v>
      </c>
      <c r="D1828" s="19">
        <v>1270.4813240000001</v>
      </c>
      <c r="E1828" s="23">
        <v>1.14884202</v>
      </c>
      <c r="F1828" s="23">
        <v>0.60496605400000003</v>
      </c>
      <c r="G1828" s="17">
        <v>0</v>
      </c>
      <c r="H1828" s="17">
        <v>1</v>
      </c>
      <c r="I1828" s="17">
        <v>0.98433256700000005</v>
      </c>
      <c r="J1828" s="17">
        <v>1.5599999999999999E-2</v>
      </c>
      <c r="K1828" s="17">
        <v>1.16E-4</v>
      </c>
    </row>
    <row r="1829" spans="1:11" x14ac:dyDescent="0.45">
      <c r="A1829" s="10" t="s">
        <v>23</v>
      </c>
      <c r="B1829" s="20">
        <v>0.90700000000000003</v>
      </c>
      <c r="C1829" s="19">
        <v>4996</v>
      </c>
      <c r="D1829" s="19">
        <v>1278.538374</v>
      </c>
      <c r="E1829" s="23">
        <v>1.1528494359999999</v>
      </c>
      <c r="F1829" s="23">
        <v>0.608183955</v>
      </c>
      <c r="G1829" s="17">
        <v>0</v>
      </c>
      <c r="H1829" s="17">
        <v>1</v>
      </c>
      <c r="I1829" s="17">
        <v>0.98436826600000005</v>
      </c>
      <c r="J1829" s="17">
        <v>1.55E-2</v>
      </c>
      <c r="K1829" s="17">
        <v>1.16E-4</v>
      </c>
    </row>
    <row r="1830" spans="1:11" x14ac:dyDescent="0.45">
      <c r="A1830" s="10" t="s">
        <v>23</v>
      </c>
      <c r="B1830" s="20">
        <v>0.90800000000000003</v>
      </c>
      <c r="C1830" s="19">
        <v>5002</v>
      </c>
      <c r="D1830" s="19">
        <v>1285.4882399999999</v>
      </c>
      <c r="E1830" s="23">
        <v>1.1622024070000001</v>
      </c>
      <c r="F1830" s="23">
        <v>0.61206799700000003</v>
      </c>
      <c r="G1830" s="17">
        <v>0</v>
      </c>
      <c r="H1830" s="17">
        <v>1</v>
      </c>
      <c r="I1830" s="17">
        <v>0.98427186200000005</v>
      </c>
      <c r="J1830" s="17">
        <v>1.5599999999999999E-2</v>
      </c>
      <c r="K1830" s="17">
        <v>1.16E-4</v>
      </c>
    </row>
    <row r="1831" spans="1:11" x14ac:dyDescent="0.45">
      <c r="A1831" s="10" t="s">
        <v>23</v>
      </c>
      <c r="B1831" s="20">
        <v>0.90900000000000003</v>
      </c>
      <c r="C1831" s="19">
        <v>5007</v>
      </c>
      <c r="D1831" s="19">
        <v>1291.330899</v>
      </c>
      <c r="E1831" s="23">
        <v>1.1731356630000001</v>
      </c>
      <c r="F1831" s="23">
        <v>0.61597589799999997</v>
      </c>
      <c r="G1831" s="17">
        <v>0</v>
      </c>
      <c r="H1831" s="17">
        <v>1</v>
      </c>
      <c r="I1831" s="17">
        <v>0.984242799</v>
      </c>
      <c r="J1831" s="17">
        <v>1.5599999999999999E-2</v>
      </c>
      <c r="K1831" s="17">
        <v>1.16E-4</v>
      </c>
    </row>
    <row r="1832" spans="1:11" x14ac:dyDescent="0.45">
      <c r="A1832" s="10" t="s">
        <v>23</v>
      </c>
      <c r="B1832" s="20">
        <v>0.91</v>
      </c>
      <c r="C1832" s="19">
        <v>5013</v>
      </c>
      <c r="D1832" s="19">
        <v>1298.4076050000001</v>
      </c>
      <c r="E1832" s="23">
        <v>1.1863426749999999</v>
      </c>
      <c r="F1832" s="23">
        <v>0.61817556299999998</v>
      </c>
      <c r="G1832" s="17">
        <v>0</v>
      </c>
      <c r="H1832" s="17">
        <v>1</v>
      </c>
      <c r="I1832" s="17">
        <v>0.98425672900000005</v>
      </c>
      <c r="J1832" s="17">
        <v>1.5599999999999999E-2</v>
      </c>
      <c r="K1832" s="17">
        <v>1.16E-4</v>
      </c>
    </row>
    <row r="1833" spans="1:11" x14ac:dyDescent="0.45">
      <c r="A1833" s="10" t="s">
        <v>23</v>
      </c>
      <c r="B1833" s="20">
        <v>0.91100000000000003</v>
      </c>
      <c r="C1833" s="19">
        <v>5017</v>
      </c>
      <c r="D1833" s="19">
        <v>1303.1717060000001</v>
      </c>
      <c r="E1833" s="23">
        <v>1.19102507</v>
      </c>
      <c r="F1833" s="23">
        <v>0.62237423599999997</v>
      </c>
      <c r="G1833" s="17">
        <v>0</v>
      </c>
      <c r="H1833" s="17">
        <v>1</v>
      </c>
      <c r="I1833" s="17">
        <v>0.98398709500000003</v>
      </c>
      <c r="J1833" s="17">
        <v>1.5900000000000001E-2</v>
      </c>
      <c r="K1833" s="17">
        <v>1.16E-4</v>
      </c>
    </row>
    <row r="1834" spans="1:11" x14ac:dyDescent="0.45">
      <c r="A1834" s="10" t="s">
        <v>23</v>
      </c>
      <c r="B1834" s="20">
        <v>0.91200000000000003</v>
      </c>
      <c r="C1834" s="19">
        <v>5023</v>
      </c>
      <c r="D1834" s="19">
        <v>1310.3336999999999</v>
      </c>
      <c r="E1834" s="23">
        <v>1.1945791560000001</v>
      </c>
      <c r="F1834" s="23">
        <v>0.62549878299999995</v>
      </c>
      <c r="G1834" s="17">
        <v>0</v>
      </c>
      <c r="H1834" s="17">
        <v>1</v>
      </c>
      <c r="I1834" s="17">
        <v>0.98400570399999998</v>
      </c>
      <c r="J1834" s="17">
        <v>1.5900000000000001E-2</v>
      </c>
      <c r="K1834" s="17">
        <v>1.16E-4</v>
      </c>
    </row>
    <row r="1835" spans="1:11" x14ac:dyDescent="0.45">
      <c r="A1835" s="10" t="s">
        <v>23</v>
      </c>
      <c r="B1835" s="20">
        <v>0.91300000000000003</v>
      </c>
      <c r="C1835" s="19">
        <v>5029</v>
      </c>
      <c r="D1835" s="19">
        <v>1317.537857</v>
      </c>
      <c r="E1835" s="23">
        <v>1.201040683</v>
      </c>
      <c r="F1835" s="23">
        <v>0.628868961</v>
      </c>
      <c r="G1835" s="17">
        <v>0</v>
      </c>
      <c r="H1835" s="17">
        <v>1</v>
      </c>
      <c r="I1835" s="17">
        <v>0.98403868299999997</v>
      </c>
      <c r="J1835" s="17">
        <v>1.5800000000000002E-2</v>
      </c>
      <c r="K1835" s="17">
        <v>1.15E-4</v>
      </c>
    </row>
    <row r="1836" spans="1:11" x14ac:dyDescent="0.45">
      <c r="A1836" s="10" t="s">
        <v>23</v>
      </c>
      <c r="B1836" s="20">
        <v>0.91400000000000003</v>
      </c>
      <c r="C1836" s="19">
        <v>5035</v>
      </c>
      <c r="D1836" s="19">
        <v>1324.847299</v>
      </c>
      <c r="E1836" s="23">
        <v>1.221132144</v>
      </c>
      <c r="F1836" s="23">
        <v>0.63158761600000002</v>
      </c>
      <c r="G1836" s="17">
        <v>0</v>
      </c>
      <c r="H1836" s="17">
        <v>1</v>
      </c>
      <c r="I1836" s="17">
        <v>0.983888918</v>
      </c>
      <c r="J1836" s="17">
        <v>1.6E-2</v>
      </c>
      <c r="K1836" s="17">
        <v>1.15E-4</v>
      </c>
    </row>
    <row r="1837" spans="1:11" x14ac:dyDescent="0.45">
      <c r="A1837" s="10" t="s">
        <v>23</v>
      </c>
      <c r="B1837" s="20">
        <v>0.91500000000000004</v>
      </c>
      <c r="C1837" s="19">
        <v>5039</v>
      </c>
      <c r="D1837" s="19">
        <v>1329.7368429999999</v>
      </c>
      <c r="E1837" s="23">
        <v>1.222562039</v>
      </c>
      <c r="F1837" s="23">
        <v>0.63436357499999996</v>
      </c>
      <c r="G1837" s="17">
        <v>0</v>
      </c>
      <c r="H1837" s="17">
        <v>1</v>
      </c>
      <c r="I1837" s="17">
        <v>0.98389647599999996</v>
      </c>
      <c r="J1837" s="17">
        <v>1.6E-2</v>
      </c>
      <c r="K1837" s="17">
        <v>1.15E-4</v>
      </c>
    </row>
    <row r="1838" spans="1:11" x14ac:dyDescent="0.45">
      <c r="A1838" s="10" t="s">
        <v>23</v>
      </c>
      <c r="B1838" s="20">
        <v>0.91600000000000004</v>
      </c>
      <c r="C1838" s="19">
        <v>5046</v>
      </c>
      <c r="D1838" s="19">
        <v>1338.3202839999999</v>
      </c>
      <c r="E1838" s="23">
        <v>1.2310825780000001</v>
      </c>
      <c r="F1838" s="23">
        <v>0.63621270200000002</v>
      </c>
      <c r="G1838" s="17">
        <v>0</v>
      </c>
      <c r="H1838" s="17">
        <v>1</v>
      </c>
      <c r="I1838" s="17">
        <v>0.98391435500000002</v>
      </c>
      <c r="J1838" s="17">
        <v>1.6E-2</v>
      </c>
      <c r="K1838" s="17">
        <v>1.15E-4</v>
      </c>
    </row>
    <row r="1839" spans="1:11" x14ac:dyDescent="0.45">
      <c r="A1839" s="10" t="s">
        <v>23</v>
      </c>
      <c r="B1839" s="20">
        <v>0.91700000000000004</v>
      </c>
      <c r="C1839" s="19">
        <v>5050</v>
      </c>
      <c r="D1839" s="19">
        <v>1343.270964</v>
      </c>
      <c r="E1839" s="23">
        <v>1.2392349819999999</v>
      </c>
      <c r="F1839" s="23">
        <v>0.64309033000000004</v>
      </c>
      <c r="G1839" s="17">
        <v>0</v>
      </c>
      <c r="H1839" s="17">
        <v>1</v>
      </c>
      <c r="I1839" s="17">
        <v>0.98364239399999998</v>
      </c>
      <c r="J1839" s="17">
        <v>1.6199999999999999E-2</v>
      </c>
      <c r="K1839" s="17">
        <v>1.15E-4</v>
      </c>
    </row>
    <row r="1840" spans="1:11" x14ac:dyDescent="0.45">
      <c r="A1840" s="10" t="s">
        <v>23</v>
      </c>
      <c r="B1840" s="20">
        <v>0.91800000000000004</v>
      </c>
      <c r="C1840" s="19">
        <v>5055</v>
      </c>
      <c r="D1840" s="19">
        <v>1349.4853310000001</v>
      </c>
      <c r="E1840" s="23">
        <v>1.2433068810000001</v>
      </c>
      <c r="F1840" s="23">
        <v>0.64496745499999997</v>
      </c>
      <c r="G1840" s="17">
        <v>0</v>
      </c>
      <c r="H1840" s="17">
        <v>1</v>
      </c>
      <c r="I1840" s="17">
        <v>0.98365487600000001</v>
      </c>
      <c r="J1840" s="17">
        <v>1.6199999999999999E-2</v>
      </c>
      <c r="K1840" s="17">
        <v>1.15E-4</v>
      </c>
    </row>
    <row r="1841" spans="1:11" x14ac:dyDescent="0.45">
      <c r="A1841" s="10" t="s">
        <v>23</v>
      </c>
      <c r="B1841" s="20">
        <v>0.91900000000000004</v>
      </c>
      <c r="C1841" s="19">
        <v>5062</v>
      </c>
      <c r="D1841" s="19">
        <v>1358.2471419999999</v>
      </c>
      <c r="E1841" s="23">
        <v>1.2588232420000001</v>
      </c>
      <c r="F1841" s="23">
        <v>0.64871131900000001</v>
      </c>
      <c r="G1841" s="17">
        <v>0</v>
      </c>
      <c r="H1841" s="17">
        <v>1</v>
      </c>
      <c r="I1841" s="17">
        <v>0.98367444699999995</v>
      </c>
      <c r="J1841" s="17">
        <v>1.6199999999999999E-2</v>
      </c>
      <c r="K1841" s="17">
        <v>1.15E-4</v>
      </c>
    </row>
    <row r="1842" spans="1:11" x14ac:dyDescent="0.45">
      <c r="A1842" s="10" t="s">
        <v>23</v>
      </c>
      <c r="B1842" s="20">
        <v>0.92</v>
      </c>
      <c r="C1842" s="19">
        <v>5068</v>
      </c>
      <c r="D1842" s="19">
        <v>1365.850326</v>
      </c>
      <c r="E1842" s="23">
        <v>1.2736998980000001</v>
      </c>
      <c r="F1842" s="23">
        <v>0.65296850100000003</v>
      </c>
      <c r="G1842" s="17">
        <v>0</v>
      </c>
      <c r="H1842" s="17">
        <v>1</v>
      </c>
      <c r="I1842" s="17">
        <v>0.98373831899999997</v>
      </c>
      <c r="J1842" s="17">
        <v>1.61E-2</v>
      </c>
      <c r="K1842" s="17">
        <v>1.1400000000000001E-4</v>
      </c>
    </row>
    <row r="1843" spans="1:11" x14ac:dyDescent="0.45">
      <c r="A1843" s="10" t="s">
        <v>23</v>
      </c>
      <c r="B1843" s="20">
        <v>0.92100000000000004</v>
      </c>
      <c r="C1843" s="19">
        <v>5071</v>
      </c>
      <c r="D1843" s="19">
        <v>1369.680239</v>
      </c>
      <c r="E1843" s="23">
        <v>1.279981534</v>
      </c>
      <c r="F1843" s="23">
        <v>0.65585898899999995</v>
      </c>
      <c r="G1843" s="17">
        <v>0</v>
      </c>
      <c r="H1843" s="17">
        <v>1</v>
      </c>
      <c r="I1843" s="17">
        <v>0.98374679899999995</v>
      </c>
      <c r="J1843" s="17">
        <v>1.61E-2</v>
      </c>
      <c r="K1843" s="17">
        <v>1.1400000000000001E-4</v>
      </c>
    </row>
    <row r="1844" spans="1:11" x14ac:dyDescent="0.45">
      <c r="A1844" s="10" t="s">
        <v>23</v>
      </c>
      <c r="B1844" s="20">
        <v>0.92200000000000004</v>
      </c>
      <c r="C1844" s="19">
        <v>5079</v>
      </c>
      <c r="D1844" s="19">
        <v>1379.9648010000001</v>
      </c>
      <c r="E1844" s="23">
        <v>1.2879960189999999</v>
      </c>
      <c r="F1844" s="23">
        <v>0.65731621600000001</v>
      </c>
      <c r="G1844" s="17">
        <v>0</v>
      </c>
      <c r="H1844" s="17">
        <v>1</v>
      </c>
      <c r="I1844" s="17">
        <v>0.98377036399999995</v>
      </c>
      <c r="J1844" s="17">
        <v>1.61E-2</v>
      </c>
      <c r="K1844" s="17">
        <v>1.1400000000000001E-4</v>
      </c>
    </row>
    <row r="1845" spans="1:11" x14ac:dyDescent="0.45">
      <c r="A1845" s="10" t="s">
        <v>23</v>
      </c>
      <c r="B1845" s="20">
        <v>0.92300000000000004</v>
      </c>
      <c r="C1845" s="19">
        <v>5081</v>
      </c>
      <c r="D1845" s="19">
        <v>1382.553566</v>
      </c>
      <c r="E1845" s="23">
        <v>1.2972524889999999</v>
      </c>
      <c r="F1845" s="23">
        <v>0.66460690099999997</v>
      </c>
      <c r="G1845" s="17">
        <v>0</v>
      </c>
      <c r="H1845" s="17">
        <v>1</v>
      </c>
      <c r="I1845" s="17">
        <v>0.983776439</v>
      </c>
      <c r="J1845" s="17">
        <v>1.61E-2</v>
      </c>
      <c r="K1845" s="17">
        <v>1.1400000000000001E-4</v>
      </c>
    </row>
    <row r="1846" spans="1:11" x14ac:dyDescent="0.45">
      <c r="A1846" s="10" t="s">
        <v>23</v>
      </c>
      <c r="B1846" s="20">
        <v>0.92400000000000004</v>
      </c>
      <c r="C1846" s="19">
        <v>5090</v>
      </c>
      <c r="D1846" s="19">
        <v>1394.3039920000001</v>
      </c>
      <c r="E1846" s="23">
        <v>1.3109597829999999</v>
      </c>
      <c r="F1846" s="23">
        <v>0.66706637599999996</v>
      </c>
      <c r="G1846" s="17">
        <v>0</v>
      </c>
      <c r="H1846" s="17">
        <v>1</v>
      </c>
      <c r="I1846" s="17">
        <v>0.98389167899999996</v>
      </c>
      <c r="J1846" s="17">
        <v>1.6E-2</v>
      </c>
      <c r="K1846" s="17">
        <v>1.13E-4</v>
      </c>
    </row>
    <row r="1847" spans="1:11" x14ac:dyDescent="0.45">
      <c r="A1847" s="10" t="s">
        <v>23</v>
      </c>
      <c r="B1847" s="20">
        <v>0.92500000000000004</v>
      </c>
      <c r="C1847" s="19">
        <v>5095</v>
      </c>
      <c r="D1847" s="19">
        <v>1400.8794089999999</v>
      </c>
      <c r="E1847" s="23">
        <v>1.320927162</v>
      </c>
      <c r="F1847" s="23">
        <v>0.67156663400000005</v>
      </c>
      <c r="G1847" s="17">
        <v>0</v>
      </c>
      <c r="H1847" s="17">
        <v>1</v>
      </c>
      <c r="I1847" s="17">
        <v>0.98390455399999999</v>
      </c>
      <c r="J1847" s="17">
        <v>1.6E-2</v>
      </c>
      <c r="K1847" s="17">
        <v>1.13E-4</v>
      </c>
    </row>
    <row r="1848" spans="1:11" x14ac:dyDescent="0.45">
      <c r="A1848" s="10" t="s">
        <v>23</v>
      </c>
      <c r="B1848" s="20">
        <v>0.92600000000000005</v>
      </c>
      <c r="C1848" s="19">
        <v>5101</v>
      </c>
      <c r="D1848" s="19">
        <v>1408.8374710000001</v>
      </c>
      <c r="E1848" s="23">
        <v>1.3324787849999999</v>
      </c>
      <c r="F1848" s="23">
        <v>0.67581880900000002</v>
      </c>
      <c r="G1848" s="17">
        <v>0</v>
      </c>
      <c r="H1848" s="17">
        <v>1</v>
      </c>
      <c r="I1848" s="17">
        <v>0.98393042900000005</v>
      </c>
      <c r="J1848" s="17">
        <v>1.6E-2</v>
      </c>
      <c r="K1848" s="17">
        <v>1.13E-4</v>
      </c>
    </row>
    <row r="1849" spans="1:11" x14ac:dyDescent="0.45">
      <c r="A1849" s="10" t="s">
        <v>23</v>
      </c>
      <c r="B1849" s="20">
        <v>0.92700000000000005</v>
      </c>
      <c r="C1849" s="19">
        <v>5106</v>
      </c>
      <c r="D1849" s="19">
        <v>1415.587567</v>
      </c>
      <c r="E1849" s="23">
        <v>1.3550857860000001</v>
      </c>
      <c r="F1849" s="23">
        <v>0.67886576399999998</v>
      </c>
      <c r="G1849" s="17">
        <v>0</v>
      </c>
      <c r="H1849" s="17">
        <v>1</v>
      </c>
      <c r="I1849" s="17">
        <v>0.98388704299999996</v>
      </c>
      <c r="J1849" s="17">
        <v>1.6E-2</v>
      </c>
      <c r="K1849" s="17">
        <v>1.13E-4</v>
      </c>
    </row>
    <row r="1850" spans="1:11" x14ac:dyDescent="0.45">
      <c r="A1850" s="10" t="s">
        <v>23</v>
      </c>
      <c r="B1850" s="20">
        <v>0.92800000000000005</v>
      </c>
      <c r="C1850" s="19">
        <v>5112</v>
      </c>
      <c r="D1850" s="19">
        <v>1423.7662769999999</v>
      </c>
      <c r="E1850" s="23">
        <v>1.369945674</v>
      </c>
      <c r="F1850" s="23">
        <v>0.68147522500000002</v>
      </c>
      <c r="G1850" s="17">
        <v>0</v>
      </c>
      <c r="H1850" s="17">
        <v>1</v>
      </c>
      <c r="I1850" s="17">
        <v>0.98386553700000001</v>
      </c>
      <c r="J1850" s="17">
        <v>1.6E-2</v>
      </c>
      <c r="K1850" s="17">
        <v>1.13E-4</v>
      </c>
    </row>
    <row r="1851" spans="1:11" x14ac:dyDescent="0.45">
      <c r="A1851" s="10" t="s">
        <v>23</v>
      </c>
      <c r="B1851" s="20">
        <v>0.92900000000000005</v>
      </c>
      <c r="C1851" s="19">
        <v>5117</v>
      </c>
      <c r="D1851" s="19">
        <v>1430.6540460000001</v>
      </c>
      <c r="E1851" s="23">
        <v>1.400565303</v>
      </c>
      <c r="F1851" s="23">
        <v>0.68464075000000002</v>
      </c>
      <c r="G1851" s="17">
        <v>0</v>
      </c>
      <c r="H1851" s="17">
        <v>1</v>
      </c>
      <c r="I1851" s="17">
        <v>0.98387839099999996</v>
      </c>
      <c r="J1851" s="17">
        <v>1.6E-2</v>
      </c>
      <c r="K1851" s="17">
        <v>1.13E-4</v>
      </c>
    </row>
    <row r="1852" spans="1:11" x14ac:dyDescent="0.45">
      <c r="A1852" s="10" t="s">
        <v>23</v>
      </c>
      <c r="B1852" s="20">
        <v>0.93</v>
      </c>
      <c r="C1852" s="19">
        <v>5123</v>
      </c>
      <c r="D1852" s="19">
        <v>1439.0991469999999</v>
      </c>
      <c r="E1852" s="23">
        <v>1.414279209</v>
      </c>
      <c r="F1852" s="23">
        <v>0.68731196500000002</v>
      </c>
      <c r="G1852" s="17">
        <v>0</v>
      </c>
      <c r="H1852" s="17">
        <v>1</v>
      </c>
      <c r="I1852" s="17">
        <v>0.98371334099999996</v>
      </c>
      <c r="J1852" s="17">
        <v>1.6199999999999999E-2</v>
      </c>
      <c r="K1852" s="17">
        <v>1.12E-4</v>
      </c>
    </row>
    <row r="1853" spans="1:11" x14ac:dyDescent="0.45">
      <c r="A1853" s="10" t="s">
        <v>23</v>
      </c>
      <c r="B1853" s="20">
        <v>0.93200000000000005</v>
      </c>
      <c r="C1853" s="19">
        <v>5134</v>
      </c>
      <c r="D1853" s="19">
        <v>1454.7209439999999</v>
      </c>
      <c r="E1853" s="23">
        <v>1.424772033</v>
      </c>
      <c r="F1853" s="23">
        <v>0.69687945799999995</v>
      </c>
      <c r="G1853" s="17">
        <v>0</v>
      </c>
      <c r="H1853" s="17">
        <v>1</v>
      </c>
      <c r="I1853" s="17">
        <v>0.98373341999999997</v>
      </c>
      <c r="J1853" s="17">
        <v>1.6199999999999999E-2</v>
      </c>
      <c r="K1853" s="17">
        <v>1.12E-4</v>
      </c>
    </row>
    <row r="1854" spans="1:11" x14ac:dyDescent="0.45">
      <c r="A1854" s="10" t="s">
        <v>23</v>
      </c>
      <c r="B1854" s="20">
        <v>0.93300000000000005</v>
      </c>
      <c r="C1854" s="19">
        <v>5139</v>
      </c>
      <c r="D1854" s="19">
        <v>1461.8617979999999</v>
      </c>
      <c r="E1854" s="23">
        <v>1.4313324350000001</v>
      </c>
      <c r="F1854" s="23">
        <v>0.70304699599999998</v>
      </c>
      <c r="G1854" s="17">
        <v>0</v>
      </c>
      <c r="H1854" s="17">
        <v>1</v>
      </c>
      <c r="I1854" s="17">
        <v>0.98360090600000005</v>
      </c>
      <c r="J1854" s="17">
        <v>1.6299999999999999E-2</v>
      </c>
      <c r="K1854" s="17">
        <v>1.12E-4</v>
      </c>
    </row>
    <row r="1855" spans="1:11" x14ac:dyDescent="0.45">
      <c r="A1855" s="10" t="s">
        <v>23</v>
      </c>
      <c r="B1855" s="20">
        <v>0.93400000000000005</v>
      </c>
      <c r="C1855" s="19">
        <v>5144</v>
      </c>
      <c r="D1855" s="19">
        <v>1469.04748</v>
      </c>
      <c r="E1855" s="23">
        <v>1.4418493210000001</v>
      </c>
      <c r="F1855" s="23">
        <v>0.70584670100000002</v>
      </c>
      <c r="G1855" s="17">
        <v>0</v>
      </c>
      <c r="H1855" s="17">
        <v>1</v>
      </c>
      <c r="I1855" s="17">
        <v>0.98363229100000005</v>
      </c>
      <c r="J1855" s="17">
        <v>1.6299999999999999E-2</v>
      </c>
      <c r="K1855" s="17">
        <v>1.12E-4</v>
      </c>
    </row>
    <row r="1856" spans="1:11" x14ac:dyDescent="0.45">
      <c r="A1856" s="10" t="s">
        <v>23</v>
      </c>
      <c r="B1856" s="20">
        <v>0.93600000000000005</v>
      </c>
      <c r="C1856" s="19">
        <v>5156</v>
      </c>
      <c r="D1856" s="19">
        <v>1486.4026240000001</v>
      </c>
      <c r="E1856" s="23">
        <v>1.453257689</v>
      </c>
      <c r="F1856" s="23">
        <v>0.71385361599999997</v>
      </c>
      <c r="G1856" s="17">
        <v>0</v>
      </c>
      <c r="H1856" s="17">
        <v>1</v>
      </c>
      <c r="I1856" s="17">
        <v>0.98366921399999996</v>
      </c>
      <c r="J1856" s="17">
        <v>1.6199999999999999E-2</v>
      </c>
      <c r="K1856" s="17">
        <v>1.12E-4</v>
      </c>
    </row>
    <row r="1857" spans="1:11" x14ac:dyDescent="0.45">
      <c r="A1857" s="10" t="s">
        <v>23</v>
      </c>
      <c r="B1857" s="20">
        <v>0.93700000000000006</v>
      </c>
      <c r="C1857" s="19">
        <v>5161</v>
      </c>
      <c r="D1857" s="19">
        <v>1493.7079920000001</v>
      </c>
      <c r="E1857" s="23">
        <v>1.4697614130000001</v>
      </c>
      <c r="F1857" s="23">
        <v>0.72065091000000003</v>
      </c>
      <c r="G1857" s="17">
        <v>0</v>
      </c>
      <c r="H1857" s="17">
        <v>1</v>
      </c>
      <c r="I1857" s="17">
        <v>0.98371344599999999</v>
      </c>
      <c r="J1857" s="17">
        <v>1.6199999999999999E-2</v>
      </c>
      <c r="K1857" s="17">
        <v>1.12E-4</v>
      </c>
    </row>
    <row r="1858" spans="1:11" x14ac:dyDescent="0.45">
      <c r="A1858" s="10" t="s">
        <v>23</v>
      </c>
      <c r="B1858" s="20">
        <v>0.93799999999999994</v>
      </c>
      <c r="C1858" s="19">
        <v>5165</v>
      </c>
      <c r="D1858" s="19">
        <v>1499.652883</v>
      </c>
      <c r="E1858" s="23">
        <v>1.495151809</v>
      </c>
      <c r="F1858" s="23">
        <v>0.72546134200000001</v>
      </c>
      <c r="G1858" s="17">
        <v>0</v>
      </c>
      <c r="H1858" s="17">
        <v>1</v>
      </c>
      <c r="I1858" s="17">
        <v>0.983601171</v>
      </c>
      <c r="J1858" s="17">
        <v>1.6299999999999999E-2</v>
      </c>
      <c r="K1858" s="17">
        <v>1.11E-4</v>
      </c>
    </row>
    <row r="1859" spans="1:11" x14ac:dyDescent="0.45">
      <c r="A1859" s="10" t="s">
        <v>23</v>
      </c>
      <c r="B1859" s="20">
        <v>0.93899999999999995</v>
      </c>
      <c r="C1859" s="19">
        <v>5172</v>
      </c>
      <c r="D1859" s="19">
        <v>1510.156142</v>
      </c>
      <c r="E1859" s="23">
        <v>1.5045374979999999</v>
      </c>
      <c r="F1859" s="23">
        <v>0.72865311499999996</v>
      </c>
      <c r="G1859" s="17">
        <v>0</v>
      </c>
      <c r="H1859" s="17">
        <v>1</v>
      </c>
      <c r="I1859" s="17">
        <v>0.98361995000000002</v>
      </c>
      <c r="J1859" s="17">
        <v>1.6299999999999999E-2</v>
      </c>
      <c r="K1859" s="17">
        <v>1.11E-4</v>
      </c>
    </row>
    <row r="1860" spans="1:11" x14ac:dyDescent="0.45">
      <c r="A1860" s="10" t="s">
        <v>23</v>
      </c>
      <c r="B1860" s="20">
        <v>0.94</v>
      </c>
      <c r="C1860" s="19">
        <v>5178</v>
      </c>
      <c r="D1860" s="19">
        <v>1519.2621899999999</v>
      </c>
      <c r="E1860" s="23">
        <v>1.523064888</v>
      </c>
      <c r="F1860" s="23">
        <v>0.73281222800000001</v>
      </c>
      <c r="G1860" s="17">
        <v>0</v>
      </c>
      <c r="H1860" s="17">
        <v>1</v>
      </c>
      <c r="I1860" s="17">
        <v>0.98336330100000002</v>
      </c>
      <c r="J1860" s="17">
        <v>1.6500000000000001E-2</v>
      </c>
      <c r="K1860" s="17">
        <v>1.11E-4</v>
      </c>
    </row>
    <row r="1861" spans="1:11" x14ac:dyDescent="0.45">
      <c r="A1861" s="10" t="s">
        <v>23</v>
      </c>
      <c r="B1861" s="20">
        <v>0.94099999999999995</v>
      </c>
      <c r="C1861" s="19">
        <v>5179</v>
      </c>
      <c r="D1861" s="19">
        <v>1520.787319</v>
      </c>
      <c r="E1861" s="23">
        <v>1.5251295439999999</v>
      </c>
      <c r="F1861" s="23">
        <v>0.73897541600000005</v>
      </c>
      <c r="G1861" s="17">
        <v>0</v>
      </c>
      <c r="H1861" s="17">
        <v>1</v>
      </c>
      <c r="I1861" s="17">
        <v>0.98337686499999999</v>
      </c>
      <c r="J1861" s="17">
        <v>1.6500000000000001E-2</v>
      </c>
      <c r="K1861" s="17">
        <v>1.11E-4</v>
      </c>
    </row>
    <row r="1862" spans="1:11" x14ac:dyDescent="0.45">
      <c r="A1862" s="10" t="s">
        <v>23</v>
      </c>
      <c r="B1862" s="20">
        <v>0.94199999999999995</v>
      </c>
      <c r="C1862" s="19">
        <v>5189</v>
      </c>
      <c r="D1862" s="19">
        <v>1536.1133689999999</v>
      </c>
      <c r="E1862" s="23">
        <v>1.544597285</v>
      </c>
      <c r="F1862" s="23">
        <v>0.74072650699999998</v>
      </c>
      <c r="G1862" s="17">
        <v>0</v>
      </c>
      <c r="H1862" s="17">
        <v>1</v>
      </c>
      <c r="I1862" s="17">
        <v>0.98340334299999999</v>
      </c>
      <c r="J1862" s="17">
        <v>1.6500000000000001E-2</v>
      </c>
      <c r="K1862" s="17">
        <v>1.11E-4</v>
      </c>
    </row>
    <row r="1863" spans="1:11" x14ac:dyDescent="0.45">
      <c r="A1863" s="10" t="s">
        <v>23</v>
      </c>
      <c r="B1863" s="20">
        <v>0.94299999999999995</v>
      </c>
      <c r="C1863" s="19">
        <v>5194</v>
      </c>
      <c r="D1863" s="19">
        <v>1543.8600670000001</v>
      </c>
      <c r="E1863" s="23">
        <v>1.5569371670000001</v>
      </c>
      <c r="F1863" s="23">
        <v>0.74680385500000002</v>
      </c>
      <c r="G1863" s="17">
        <v>0</v>
      </c>
      <c r="H1863" s="17">
        <v>1</v>
      </c>
      <c r="I1863" s="17">
        <v>0.98341608000000003</v>
      </c>
      <c r="J1863" s="17">
        <v>1.6500000000000001E-2</v>
      </c>
      <c r="K1863" s="17">
        <v>1.11E-4</v>
      </c>
    </row>
    <row r="1864" spans="1:11" x14ac:dyDescent="0.45">
      <c r="A1864" s="10" t="s">
        <v>23</v>
      </c>
      <c r="B1864" s="20">
        <v>0.94399999999999995</v>
      </c>
      <c r="C1864" s="19">
        <v>5200</v>
      </c>
      <c r="D1864" s="19">
        <v>1553.2876040000001</v>
      </c>
      <c r="E1864" s="23">
        <v>1.5824731750000001</v>
      </c>
      <c r="F1864" s="23">
        <v>0.75220758799999998</v>
      </c>
      <c r="G1864" s="17">
        <v>0</v>
      </c>
      <c r="H1864" s="17">
        <v>1</v>
      </c>
      <c r="I1864" s="17">
        <v>0.98350282600000005</v>
      </c>
      <c r="J1864" s="17">
        <v>1.6400000000000001E-2</v>
      </c>
      <c r="K1864" s="17">
        <v>1.1E-4</v>
      </c>
    </row>
    <row r="1865" spans="1:11" x14ac:dyDescent="0.45">
      <c r="A1865" s="10" t="s">
        <v>23</v>
      </c>
      <c r="B1865" s="20">
        <v>0.94499999999999995</v>
      </c>
      <c r="C1865" s="19">
        <v>5205</v>
      </c>
      <c r="D1865" s="19">
        <v>1561.27953</v>
      </c>
      <c r="E1865" s="23">
        <v>1.602699785</v>
      </c>
      <c r="F1865" s="23">
        <v>0.75774142099999997</v>
      </c>
      <c r="G1865" s="17">
        <v>0</v>
      </c>
      <c r="H1865" s="17">
        <v>1</v>
      </c>
      <c r="I1865" s="17">
        <v>0.98352123499999999</v>
      </c>
      <c r="J1865" s="17">
        <v>1.6400000000000001E-2</v>
      </c>
      <c r="K1865" s="17">
        <v>1.1E-4</v>
      </c>
    </row>
    <row r="1866" spans="1:11" x14ac:dyDescent="0.45">
      <c r="A1866" s="10" t="s">
        <v>23</v>
      </c>
      <c r="B1866" s="20">
        <v>0.94599999999999995</v>
      </c>
      <c r="C1866" s="19">
        <v>5211</v>
      </c>
      <c r="D1866" s="19">
        <v>1571.0010589999999</v>
      </c>
      <c r="E1866" s="23">
        <v>1.632587061</v>
      </c>
      <c r="F1866" s="23">
        <v>0.76185764700000003</v>
      </c>
      <c r="G1866" s="17">
        <v>0</v>
      </c>
      <c r="H1866" s="17">
        <v>1</v>
      </c>
      <c r="I1866" s="17">
        <v>0.98353374400000004</v>
      </c>
      <c r="J1866" s="17">
        <v>1.6400000000000001E-2</v>
      </c>
      <c r="K1866" s="17">
        <v>1.1E-4</v>
      </c>
    </row>
    <row r="1867" spans="1:11" x14ac:dyDescent="0.45">
      <c r="A1867" s="10" t="s">
        <v>23</v>
      </c>
      <c r="B1867" s="20">
        <v>0.94699999999999995</v>
      </c>
      <c r="C1867" s="19">
        <v>5216</v>
      </c>
      <c r="D1867" s="19">
        <v>1579.2026350000001</v>
      </c>
      <c r="E1867" s="23">
        <v>1.6495596320000001</v>
      </c>
      <c r="F1867" s="23">
        <v>0.76699792600000005</v>
      </c>
      <c r="G1867" s="17">
        <v>0</v>
      </c>
      <c r="H1867" s="17">
        <v>1</v>
      </c>
      <c r="I1867" s="17">
        <v>0.98345035599999997</v>
      </c>
      <c r="J1867" s="17">
        <v>1.6400000000000001E-2</v>
      </c>
      <c r="K1867" s="17">
        <v>1.1E-4</v>
      </c>
    </row>
    <row r="1868" spans="1:11" x14ac:dyDescent="0.45">
      <c r="A1868" s="10" t="s">
        <v>23</v>
      </c>
      <c r="B1868" s="20">
        <v>0.94799999999999995</v>
      </c>
      <c r="C1868" s="19">
        <v>5222</v>
      </c>
      <c r="D1868" s="19">
        <v>1589.221681</v>
      </c>
      <c r="E1868" s="23">
        <v>1.682824246</v>
      </c>
      <c r="F1868" s="23">
        <v>0.77033374399999999</v>
      </c>
      <c r="G1868" s="17">
        <v>0</v>
      </c>
      <c r="H1868" s="17">
        <v>1</v>
      </c>
      <c r="I1868" s="17">
        <v>0.98343872899999996</v>
      </c>
      <c r="J1868" s="17">
        <v>1.6500000000000001E-2</v>
      </c>
      <c r="K1868" s="17">
        <v>1.1E-4</v>
      </c>
    </row>
    <row r="1869" spans="1:11" x14ac:dyDescent="0.45">
      <c r="A1869" s="10" t="s">
        <v>23</v>
      </c>
      <c r="B1869" s="20">
        <v>0.94899999999999995</v>
      </c>
      <c r="C1869" s="19">
        <v>5227</v>
      </c>
      <c r="D1869" s="19">
        <v>1597.685921</v>
      </c>
      <c r="E1869" s="23">
        <v>1.708348526</v>
      </c>
      <c r="F1869" s="23">
        <v>0.77719049799999995</v>
      </c>
      <c r="G1869" s="17">
        <v>0</v>
      </c>
      <c r="H1869" s="17">
        <v>1</v>
      </c>
      <c r="I1869" s="17">
        <v>0.98345721399999997</v>
      </c>
      <c r="J1869" s="17">
        <v>1.6400000000000001E-2</v>
      </c>
      <c r="K1869" s="17">
        <v>1.1E-4</v>
      </c>
    </row>
    <row r="1870" spans="1:11" x14ac:dyDescent="0.45">
      <c r="A1870" s="10" t="s">
        <v>23</v>
      </c>
      <c r="B1870" s="20">
        <v>0.95</v>
      </c>
      <c r="C1870" s="19">
        <v>5232</v>
      </c>
      <c r="D1870" s="19">
        <v>1606.2790500000001</v>
      </c>
      <c r="E1870" s="23">
        <v>1.7260344400000001</v>
      </c>
      <c r="F1870" s="23">
        <v>0.78098979400000001</v>
      </c>
      <c r="G1870" s="17">
        <v>0</v>
      </c>
      <c r="H1870" s="17">
        <v>1</v>
      </c>
      <c r="I1870" s="17">
        <v>0.98342963699999997</v>
      </c>
      <c r="J1870" s="17">
        <v>1.6500000000000001E-2</v>
      </c>
      <c r="K1870" s="17">
        <v>1.1E-4</v>
      </c>
    </row>
    <row r="1871" spans="1:11" x14ac:dyDescent="0.45">
      <c r="A1871" s="10" t="s">
        <v>23</v>
      </c>
      <c r="B1871" s="20">
        <v>0.95099999999999996</v>
      </c>
      <c r="C1871" s="19">
        <v>5238</v>
      </c>
      <c r="D1871" s="19">
        <v>1616.700237</v>
      </c>
      <c r="E1871" s="23">
        <v>1.7409458019999999</v>
      </c>
      <c r="F1871" s="23">
        <v>0.78671034100000004</v>
      </c>
      <c r="G1871" s="17">
        <v>0</v>
      </c>
      <c r="H1871" s="17">
        <v>1</v>
      </c>
      <c r="I1871" s="17">
        <v>0.98343708699999999</v>
      </c>
      <c r="J1871" s="17">
        <v>1.6500000000000001E-2</v>
      </c>
      <c r="K1871" s="17">
        <v>1.1E-4</v>
      </c>
    </row>
    <row r="1872" spans="1:11" x14ac:dyDescent="0.45">
      <c r="A1872" s="10" t="s">
        <v>23</v>
      </c>
      <c r="B1872" s="20">
        <v>0.95199999999999996</v>
      </c>
      <c r="C1872" s="19">
        <v>5244</v>
      </c>
      <c r="D1872" s="19">
        <v>1627.2661639999999</v>
      </c>
      <c r="E1872" s="23">
        <v>1.779706478</v>
      </c>
      <c r="F1872" s="23">
        <v>0.791981088</v>
      </c>
      <c r="G1872" s="17">
        <v>0</v>
      </c>
      <c r="H1872" s="17">
        <v>1</v>
      </c>
      <c r="I1872" s="17">
        <v>0.98340973899999995</v>
      </c>
      <c r="J1872" s="17">
        <v>1.6500000000000001E-2</v>
      </c>
      <c r="K1872" s="17">
        <v>1.0900000000000001E-4</v>
      </c>
    </row>
    <row r="1873" spans="1:11" x14ac:dyDescent="0.45">
      <c r="A1873" s="10" t="s">
        <v>23</v>
      </c>
      <c r="B1873" s="20">
        <v>0.95299999999999996</v>
      </c>
      <c r="C1873" s="19">
        <v>5246</v>
      </c>
      <c r="D1873" s="19">
        <v>1630.84674</v>
      </c>
      <c r="E1873" s="23">
        <v>1.80060252</v>
      </c>
      <c r="F1873" s="23">
        <v>0.79639569600000004</v>
      </c>
      <c r="G1873" s="17">
        <v>0</v>
      </c>
      <c r="H1873" s="17">
        <v>1</v>
      </c>
      <c r="I1873" s="17">
        <v>0.98341834800000005</v>
      </c>
      <c r="J1873" s="17">
        <v>1.6500000000000001E-2</v>
      </c>
      <c r="K1873" s="17">
        <v>1.0900000000000001E-4</v>
      </c>
    </row>
    <row r="1874" spans="1:11" x14ac:dyDescent="0.45">
      <c r="A1874" s="10" t="s">
        <v>23</v>
      </c>
      <c r="B1874" s="20">
        <v>0.95399999999999996</v>
      </c>
      <c r="C1874" s="19">
        <v>5255</v>
      </c>
      <c r="D1874" s="19">
        <v>1647.133775</v>
      </c>
      <c r="E1874" s="23">
        <v>1.811109241</v>
      </c>
      <c r="F1874" s="23">
        <v>0.80106330199999998</v>
      </c>
      <c r="G1874" s="17">
        <v>0</v>
      </c>
      <c r="H1874" s="17">
        <v>1</v>
      </c>
      <c r="I1874" s="17">
        <v>0.98345626799999997</v>
      </c>
      <c r="J1874" s="17">
        <v>1.6400000000000001E-2</v>
      </c>
      <c r="K1874" s="17">
        <v>1.0900000000000001E-4</v>
      </c>
    </row>
    <row r="1875" spans="1:11" x14ac:dyDescent="0.45">
      <c r="A1875" s="10" t="s">
        <v>23</v>
      </c>
      <c r="B1875" s="20">
        <v>0.95499999999999996</v>
      </c>
      <c r="C1875" s="19">
        <v>5258</v>
      </c>
      <c r="D1875" s="19">
        <v>1652.6026320000001</v>
      </c>
      <c r="E1875" s="23">
        <v>1.825068575</v>
      </c>
      <c r="F1875" s="23">
        <v>0.808265915</v>
      </c>
      <c r="G1875" s="17">
        <v>0</v>
      </c>
      <c r="H1875" s="17">
        <v>1</v>
      </c>
      <c r="I1875" s="17">
        <v>0.98346685599999994</v>
      </c>
      <c r="J1875" s="17">
        <v>1.6400000000000001E-2</v>
      </c>
      <c r="K1875" s="17">
        <v>1.0900000000000001E-4</v>
      </c>
    </row>
    <row r="1876" spans="1:11" x14ac:dyDescent="0.45">
      <c r="A1876" s="10" t="s">
        <v>23</v>
      </c>
      <c r="B1876" s="20">
        <v>0.95599999999999996</v>
      </c>
      <c r="C1876" s="19">
        <v>5265</v>
      </c>
      <c r="D1876" s="19">
        <v>1665.4959180000001</v>
      </c>
      <c r="E1876" s="23">
        <v>1.8673941709999999</v>
      </c>
      <c r="F1876" s="23">
        <v>0.81057201999999995</v>
      </c>
      <c r="G1876" s="17">
        <v>0</v>
      </c>
      <c r="H1876" s="17">
        <v>1</v>
      </c>
      <c r="I1876" s="17">
        <v>0.98347519999999999</v>
      </c>
      <c r="J1876" s="17">
        <v>1.6400000000000001E-2</v>
      </c>
      <c r="K1876" s="17">
        <v>1.0900000000000001E-4</v>
      </c>
    </row>
    <row r="1877" spans="1:11" x14ac:dyDescent="0.45">
      <c r="A1877" s="10" t="s">
        <v>23</v>
      </c>
      <c r="B1877" s="20">
        <v>0.95699999999999996</v>
      </c>
      <c r="C1877" s="19">
        <v>5271</v>
      </c>
      <c r="D1877" s="19">
        <v>1676.7804920000001</v>
      </c>
      <c r="E1877" s="23">
        <v>1.88265708</v>
      </c>
      <c r="F1877" s="23">
        <v>0.81921778899999997</v>
      </c>
      <c r="G1877" s="17">
        <v>0</v>
      </c>
      <c r="H1877" s="17">
        <v>1</v>
      </c>
      <c r="I1877" s="17">
        <v>0.98344232099999995</v>
      </c>
      <c r="J1877" s="17">
        <v>1.6400000000000001E-2</v>
      </c>
      <c r="K1877" s="17">
        <v>1.0900000000000001E-4</v>
      </c>
    </row>
    <row r="1878" spans="1:11" x14ac:dyDescent="0.45">
      <c r="A1878" s="10" t="s">
        <v>23</v>
      </c>
      <c r="B1878" s="20">
        <v>0.95799999999999996</v>
      </c>
      <c r="C1878" s="19">
        <v>5277</v>
      </c>
      <c r="D1878" s="19">
        <v>1688.252876</v>
      </c>
      <c r="E1878" s="23">
        <v>1.916306337</v>
      </c>
      <c r="F1878" s="23">
        <v>0.82499968899999998</v>
      </c>
      <c r="G1878" s="17">
        <v>0</v>
      </c>
      <c r="H1878" s="17">
        <v>1</v>
      </c>
      <c r="I1878" s="17">
        <v>0.98344253599999998</v>
      </c>
      <c r="J1878" s="17">
        <v>1.6400000000000001E-2</v>
      </c>
      <c r="K1878" s="17">
        <v>1.08E-4</v>
      </c>
    </row>
    <row r="1879" spans="1:11" x14ac:dyDescent="0.45">
      <c r="A1879" s="10" t="s">
        <v>23</v>
      </c>
      <c r="B1879" s="20">
        <v>0.95899999999999996</v>
      </c>
      <c r="C1879" s="19">
        <v>5282</v>
      </c>
      <c r="D1879" s="19">
        <v>1697.866399</v>
      </c>
      <c r="E1879" s="23">
        <v>1.9341620930000001</v>
      </c>
      <c r="F1879" s="23">
        <v>0.82991853199999999</v>
      </c>
      <c r="G1879" s="17">
        <v>0</v>
      </c>
      <c r="H1879" s="17">
        <v>1</v>
      </c>
      <c r="I1879" s="17">
        <v>0.98332570799999997</v>
      </c>
      <c r="J1879" s="17">
        <v>1.66E-2</v>
      </c>
      <c r="K1879" s="17">
        <v>1.08E-4</v>
      </c>
    </row>
    <row r="1880" spans="1:11" x14ac:dyDescent="0.45">
      <c r="A1880" s="10" t="s">
        <v>23</v>
      </c>
      <c r="B1880" s="20">
        <v>0.96</v>
      </c>
      <c r="C1880" s="19">
        <v>5288</v>
      </c>
      <c r="D1880" s="19">
        <v>1709.5998569999999</v>
      </c>
      <c r="E1880" s="23">
        <v>1.9815164160000001</v>
      </c>
      <c r="F1880" s="23">
        <v>0.83402366299999997</v>
      </c>
      <c r="G1880" s="17">
        <v>0</v>
      </c>
      <c r="H1880" s="17">
        <v>1</v>
      </c>
      <c r="I1880" s="17">
        <v>0.98338025799999995</v>
      </c>
      <c r="J1880" s="17">
        <v>1.6500000000000001E-2</v>
      </c>
      <c r="K1880" s="17">
        <v>1.08E-4</v>
      </c>
    </row>
    <row r="1881" spans="1:11" x14ac:dyDescent="0.45">
      <c r="A1881" s="10" t="s">
        <v>23</v>
      </c>
      <c r="B1881" s="20">
        <v>0.96099999999999997</v>
      </c>
      <c r="C1881" s="19">
        <v>5292</v>
      </c>
      <c r="D1881" s="19">
        <v>1717.5983960000001</v>
      </c>
      <c r="E1881" s="23">
        <v>2.0073135739999999</v>
      </c>
      <c r="F1881" s="23">
        <v>0.843717092</v>
      </c>
      <c r="G1881" s="17">
        <v>0</v>
      </c>
      <c r="H1881" s="17">
        <v>1</v>
      </c>
      <c r="I1881" s="17">
        <v>0.98340257099999995</v>
      </c>
      <c r="J1881" s="17">
        <v>1.6500000000000001E-2</v>
      </c>
      <c r="K1881" s="17">
        <v>1.08E-4</v>
      </c>
    </row>
    <row r="1882" spans="1:11" x14ac:dyDescent="0.45">
      <c r="A1882" s="10" t="s">
        <v>23</v>
      </c>
      <c r="B1882" s="20">
        <v>0.96199999999999997</v>
      </c>
      <c r="C1882" s="19">
        <v>5297</v>
      </c>
      <c r="D1882" s="19">
        <v>1727.7374709999999</v>
      </c>
      <c r="E1882" s="23">
        <v>2.045898121</v>
      </c>
      <c r="F1882" s="23">
        <v>0.848208666</v>
      </c>
      <c r="G1882" s="17">
        <v>0</v>
      </c>
      <c r="H1882" s="17">
        <v>1</v>
      </c>
      <c r="I1882" s="17">
        <v>0.98341503200000002</v>
      </c>
      <c r="J1882" s="17">
        <v>1.6500000000000001E-2</v>
      </c>
      <c r="K1882" s="17">
        <v>1.08E-4</v>
      </c>
    </row>
    <row r="1883" spans="1:11" x14ac:dyDescent="0.45">
      <c r="A1883" s="10" t="s">
        <v>23</v>
      </c>
      <c r="B1883" s="20">
        <v>0.96299999999999997</v>
      </c>
      <c r="C1883" s="19">
        <v>5304</v>
      </c>
      <c r="D1883" s="19">
        <v>1742.249501</v>
      </c>
      <c r="E1883" s="23">
        <v>2.1025522639999998</v>
      </c>
      <c r="F1883" s="23">
        <v>0.85434535599999994</v>
      </c>
      <c r="G1883" s="17">
        <v>0</v>
      </c>
      <c r="H1883" s="17">
        <v>1</v>
      </c>
      <c r="I1883" s="17">
        <v>0.98335963900000001</v>
      </c>
      <c r="J1883" s="17">
        <v>1.6500000000000001E-2</v>
      </c>
      <c r="K1883" s="17">
        <v>1.08E-4</v>
      </c>
    </row>
    <row r="1884" spans="1:11" x14ac:dyDescent="0.45">
      <c r="A1884" s="10" t="s">
        <v>23</v>
      </c>
      <c r="B1884" s="20">
        <v>0.96399999999999997</v>
      </c>
      <c r="C1884" s="19">
        <v>5310</v>
      </c>
      <c r="D1884" s="19">
        <v>1754.982512</v>
      </c>
      <c r="E1884" s="23">
        <v>2.1335226309999999</v>
      </c>
      <c r="F1884" s="23">
        <v>0.86177814100000005</v>
      </c>
      <c r="G1884" s="17">
        <v>0</v>
      </c>
      <c r="H1884" s="17">
        <v>1</v>
      </c>
      <c r="I1884" s="17">
        <v>0.98341160500000002</v>
      </c>
      <c r="J1884" s="17">
        <v>1.6500000000000001E-2</v>
      </c>
      <c r="K1884" s="17">
        <v>1.07E-4</v>
      </c>
    </row>
    <row r="1885" spans="1:11" x14ac:dyDescent="0.45">
      <c r="A1885" s="10" t="s">
        <v>23</v>
      </c>
      <c r="B1885" s="20">
        <v>0.96499999999999997</v>
      </c>
      <c r="C1885" s="19">
        <v>5315</v>
      </c>
      <c r="D1885" s="19">
        <v>1765.7447890000001</v>
      </c>
      <c r="E1885" s="23">
        <v>2.1590237499999998</v>
      </c>
      <c r="F1885" s="23">
        <v>0.86744706299999996</v>
      </c>
      <c r="G1885" s="17">
        <v>0</v>
      </c>
      <c r="H1885" s="17">
        <v>1</v>
      </c>
      <c r="I1885" s="17">
        <v>0.983377222</v>
      </c>
      <c r="J1885" s="17">
        <v>1.6500000000000001E-2</v>
      </c>
      <c r="K1885" s="17">
        <v>1.07E-4</v>
      </c>
    </row>
    <row r="1886" spans="1:11" x14ac:dyDescent="0.45">
      <c r="A1886" s="10" t="s">
        <v>23</v>
      </c>
      <c r="B1886" s="20">
        <v>0.96599999999999997</v>
      </c>
      <c r="C1886" s="19">
        <v>5320</v>
      </c>
      <c r="D1886" s="19">
        <v>1776.6214890000001</v>
      </c>
      <c r="E1886" s="23">
        <v>2.1913111189999999</v>
      </c>
      <c r="F1886" s="23">
        <v>0.87502163300000002</v>
      </c>
      <c r="G1886" s="17">
        <v>0</v>
      </c>
      <c r="H1886" s="17">
        <v>1</v>
      </c>
      <c r="I1886" s="17">
        <v>0.98332425400000001</v>
      </c>
      <c r="J1886" s="17">
        <v>1.66E-2</v>
      </c>
      <c r="K1886" s="17">
        <v>1.07E-4</v>
      </c>
    </row>
    <row r="1887" spans="1:11" x14ac:dyDescent="0.45">
      <c r="A1887" s="10" t="s">
        <v>23</v>
      </c>
      <c r="B1887" s="20">
        <v>0.96699999999999997</v>
      </c>
      <c r="C1887" s="19">
        <v>5326</v>
      </c>
      <c r="D1887" s="19">
        <v>1789.965811</v>
      </c>
      <c r="E1887" s="23">
        <v>2.2511292959999998</v>
      </c>
      <c r="F1887" s="23">
        <v>0.87988809400000001</v>
      </c>
      <c r="G1887" s="17">
        <v>0</v>
      </c>
      <c r="H1887" s="17">
        <v>1</v>
      </c>
      <c r="I1887" s="17">
        <v>0.98334562400000003</v>
      </c>
      <c r="J1887" s="17">
        <v>1.6500000000000001E-2</v>
      </c>
      <c r="K1887" s="17">
        <v>1.07E-4</v>
      </c>
    </row>
    <row r="1888" spans="1:11" x14ac:dyDescent="0.45">
      <c r="A1888" s="10" t="s">
        <v>23</v>
      </c>
      <c r="B1888" s="20">
        <v>0.96799999999999997</v>
      </c>
      <c r="C1888" s="19">
        <v>5332</v>
      </c>
      <c r="D1888" s="19">
        <v>1803.71513</v>
      </c>
      <c r="E1888" s="23">
        <v>2.3145815289999998</v>
      </c>
      <c r="F1888" s="23">
        <v>0.88910522800000003</v>
      </c>
      <c r="G1888" s="17">
        <v>0</v>
      </c>
      <c r="H1888" s="17">
        <v>1</v>
      </c>
      <c r="I1888" s="17">
        <v>0.98336741800000005</v>
      </c>
      <c r="J1888" s="17">
        <v>1.6500000000000001E-2</v>
      </c>
      <c r="K1888" s="17">
        <v>1.07E-4</v>
      </c>
    </row>
    <row r="1889" spans="1:11" x14ac:dyDescent="0.45">
      <c r="A1889" s="10" t="s">
        <v>23</v>
      </c>
      <c r="B1889" s="20">
        <v>0.96899999999999997</v>
      </c>
      <c r="C1889" s="19">
        <v>5337</v>
      </c>
      <c r="D1889" s="19">
        <v>1815.4962889999999</v>
      </c>
      <c r="E1889" s="23">
        <v>2.3760604010000002</v>
      </c>
      <c r="F1889" s="23">
        <v>0.89683629300000001</v>
      </c>
      <c r="G1889" s="17">
        <v>0</v>
      </c>
      <c r="H1889" s="17">
        <v>1</v>
      </c>
      <c r="I1889" s="17">
        <v>0.98334849300000005</v>
      </c>
      <c r="J1889" s="17">
        <v>1.6500000000000001E-2</v>
      </c>
      <c r="K1889" s="17">
        <v>1.06E-4</v>
      </c>
    </row>
    <row r="1890" spans="1:11" x14ac:dyDescent="0.45">
      <c r="A1890" s="10" t="s">
        <v>23</v>
      </c>
      <c r="B1890" s="20">
        <v>0.97</v>
      </c>
      <c r="C1890" s="19">
        <v>5343</v>
      </c>
      <c r="D1890" s="19">
        <v>1829.8922909999999</v>
      </c>
      <c r="E1890" s="23">
        <v>2.4341916270000001</v>
      </c>
      <c r="F1890" s="23">
        <v>0.90228179799999997</v>
      </c>
      <c r="G1890" s="17">
        <v>0</v>
      </c>
      <c r="H1890" s="17">
        <v>1</v>
      </c>
      <c r="I1890" s="17">
        <v>0.98337730199999995</v>
      </c>
      <c r="J1890" s="17">
        <v>1.6500000000000001E-2</v>
      </c>
      <c r="K1890" s="17">
        <v>1.06E-4</v>
      </c>
    </row>
    <row r="1891" spans="1:11" x14ac:dyDescent="0.45">
      <c r="A1891" s="10" t="s">
        <v>23</v>
      </c>
      <c r="B1891" s="20">
        <v>0.97099999999999997</v>
      </c>
      <c r="C1891" s="19">
        <v>5347</v>
      </c>
      <c r="D1891" s="19">
        <v>1839.6486620000001</v>
      </c>
      <c r="E1891" s="23">
        <v>2.449104996</v>
      </c>
      <c r="F1891" s="23">
        <v>0.91265078899999996</v>
      </c>
      <c r="G1891" s="17">
        <v>0</v>
      </c>
      <c r="H1891" s="17">
        <v>1</v>
      </c>
      <c r="I1891" s="17">
        <v>0.98338667400000002</v>
      </c>
      <c r="J1891" s="17">
        <v>1.6500000000000001E-2</v>
      </c>
      <c r="K1891" s="17">
        <v>1.06E-4</v>
      </c>
    </row>
    <row r="1892" spans="1:11" x14ac:dyDescent="0.45">
      <c r="A1892" s="10" t="s">
        <v>23</v>
      </c>
      <c r="B1892" s="20">
        <v>0.97199999999999998</v>
      </c>
      <c r="C1892" s="19">
        <v>5354</v>
      </c>
      <c r="D1892" s="19">
        <v>1857.120326</v>
      </c>
      <c r="E1892" s="23">
        <v>2.5310408390000001</v>
      </c>
      <c r="F1892" s="23">
        <v>0.91720733200000004</v>
      </c>
      <c r="G1892" s="17">
        <v>0</v>
      </c>
      <c r="H1892" s="17">
        <v>1</v>
      </c>
      <c r="I1892" s="17">
        <v>0.98343712500000002</v>
      </c>
      <c r="J1892" s="17">
        <v>1.6500000000000001E-2</v>
      </c>
      <c r="K1892" s="17">
        <v>1.06E-4</v>
      </c>
    </row>
    <row r="1893" spans="1:11" x14ac:dyDescent="0.45">
      <c r="A1893" s="10" t="s">
        <v>23</v>
      </c>
      <c r="B1893" s="20">
        <v>0.97299999999999998</v>
      </c>
      <c r="C1893" s="19">
        <v>5359</v>
      </c>
      <c r="D1893" s="19">
        <v>1869.840404</v>
      </c>
      <c r="E1893" s="23">
        <v>2.5448967169999999</v>
      </c>
      <c r="F1893" s="23">
        <v>0.927298077</v>
      </c>
      <c r="G1893" s="17">
        <v>0</v>
      </c>
      <c r="H1893" s="17">
        <v>1</v>
      </c>
      <c r="I1893" s="17">
        <v>0.98331820700000006</v>
      </c>
      <c r="J1893" s="17">
        <v>1.66E-2</v>
      </c>
      <c r="K1893" s="17">
        <v>1.06E-4</v>
      </c>
    </row>
    <row r="1894" spans="1:11" x14ac:dyDescent="0.45">
      <c r="A1894" s="10" t="s">
        <v>23</v>
      </c>
      <c r="B1894" s="20">
        <v>0.97399999999999998</v>
      </c>
      <c r="C1894" s="19">
        <v>5365</v>
      </c>
      <c r="D1894" s="19">
        <v>1885.3669440000001</v>
      </c>
      <c r="E1894" s="23">
        <v>2.60406234</v>
      </c>
      <c r="F1894" s="23">
        <v>0.93329925599999997</v>
      </c>
      <c r="G1894" s="17">
        <v>0</v>
      </c>
      <c r="H1894" s="17">
        <v>1</v>
      </c>
      <c r="I1894" s="17">
        <v>0.98328648100000005</v>
      </c>
      <c r="J1894" s="17">
        <v>1.66E-2</v>
      </c>
      <c r="K1894" s="17">
        <v>1.06E-4</v>
      </c>
    </row>
    <row r="1895" spans="1:11" x14ac:dyDescent="0.45">
      <c r="A1895" s="10" t="s">
        <v>23</v>
      </c>
      <c r="B1895" s="20">
        <v>0.97499999999999998</v>
      </c>
      <c r="C1895" s="19">
        <v>5370</v>
      </c>
      <c r="D1895" s="19">
        <v>1898.4662920000001</v>
      </c>
      <c r="E1895" s="23">
        <v>2.6355417029999999</v>
      </c>
      <c r="F1895" s="23">
        <v>0.943737347</v>
      </c>
      <c r="G1895" s="17">
        <v>0</v>
      </c>
      <c r="H1895" s="17">
        <v>1</v>
      </c>
      <c r="I1895" s="17">
        <v>0.98319430100000005</v>
      </c>
      <c r="J1895" s="17">
        <v>1.67E-2</v>
      </c>
      <c r="K1895" s="17">
        <v>1.06E-4</v>
      </c>
    </row>
    <row r="1896" spans="1:11" x14ac:dyDescent="0.45">
      <c r="A1896" s="10" t="s">
        <v>23</v>
      </c>
      <c r="B1896" s="20">
        <v>0.97599999999999998</v>
      </c>
      <c r="C1896" s="19">
        <v>5375</v>
      </c>
      <c r="D1896" s="19">
        <v>1911.8724950000001</v>
      </c>
      <c r="E1896" s="23">
        <v>2.6858985039999999</v>
      </c>
      <c r="F1896" s="23">
        <v>0.95308382899999999</v>
      </c>
      <c r="G1896" s="17">
        <v>0</v>
      </c>
      <c r="H1896" s="17">
        <v>1</v>
      </c>
      <c r="I1896" s="17">
        <v>0.983155585</v>
      </c>
      <c r="J1896" s="17">
        <v>1.67E-2</v>
      </c>
      <c r="K1896" s="17">
        <v>1.06E-4</v>
      </c>
    </row>
    <row r="1897" spans="1:11" x14ac:dyDescent="0.45">
      <c r="A1897" s="10" t="s">
        <v>23</v>
      </c>
      <c r="B1897" s="20">
        <v>0.97699999999999998</v>
      </c>
      <c r="C1897" s="19">
        <v>5381</v>
      </c>
      <c r="D1897" s="19">
        <v>1928.1332729999999</v>
      </c>
      <c r="E1897" s="23">
        <v>2.736794427</v>
      </c>
      <c r="F1897" s="23">
        <v>0.96068540899999999</v>
      </c>
      <c r="G1897" s="17">
        <v>0</v>
      </c>
      <c r="H1897" s="17">
        <v>1</v>
      </c>
      <c r="I1897" s="17">
        <v>0.98310947900000001</v>
      </c>
      <c r="J1897" s="17">
        <v>1.6799999999999999E-2</v>
      </c>
      <c r="K1897" s="17">
        <v>1.05E-4</v>
      </c>
    </row>
    <row r="1898" spans="1:11" x14ac:dyDescent="0.45">
      <c r="A1898" s="10" t="s">
        <v>23</v>
      </c>
      <c r="B1898" s="20">
        <v>0.97799999999999998</v>
      </c>
      <c r="C1898" s="19">
        <v>5387</v>
      </c>
      <c r="D1898" s="19">
        <v>1944.7051120000001</v>
      </c>
      <c r="E1898" s="23">
        <v>2.8099131129999999</v>
      </c>
      <c r="F1898" s="23">
        <v>0.968460718</v>
      </c>
      <c r="G1898" s="17">
        <v>0</v>
      </c>
      <c r="H1898" s="17">
        <v>1</v>
      </c>
      <c r="I1898" s="17">
        <v>0.98310329200000002</v>
      </c>
      <c r="J1898" s="17">
        <v>1.6799999999999999E-2</v>
      </c>
      <c r="K1898" s="17">
        <v>1.05E-4</v>
      </c>
    </row>
    <row r="1899" spans="1:11" x14ac:dyDescent="0.45">
      <c r="A1899" s="10" t="s">
        <v>23</v>
      </c>
      <c r="B1899" s="20">
        <v>0.97899999999999998</v>
      </c>
      <c r="C1899" s="19">
        <v>5392</v>
      </c>
      <c r="D1899" s="19">
        <v>1958.8594419999999</v>
      </c>
      <c r="E1899" s="23">
        <v>2.8459877150000001</v>
      </c>
      <c r="F1899" s="23">
        <v>0.98005987299999997</v>
      </c>
      <c r="G1899" s="17">
        <v>0</v>
      </c>
      <c r="H1899" s="17">
        <v>1</v>
      </c>
      <c r="I1899" s="17">
        <v>0.98311622399999998</v>
      </c>
      <c r="J1899" s="17">
        <v>1.6799999999999999E-2</v>
      </c>
      <c r="K1899" s="17">
        <v>1.05E-4</v>
      </c>
    </row>
    <row r="1900" spans="1:11" x14ac:dyDescent="0.45">
      <c r="A1900" s="10" t="s">
        <v>23</v>
      </c>
      <c r="B1900" s="20">
        <v>0.98</v>
      </c>
      <c r="C1900" s="19">
        <v>5397</v>
      </c>
      <c r="D1900" s="19">
        <v>1973.1588839999999</v>
      </c>
      <c r="E1900" s="23">
        <v>2.860664291</v>
      </c>
      <c r="F1900" s="23">
        <v>0.98690457099999995</v>
      </c>
      <c r="G1900" s="17">
        <v>0</v>
      </c>
      <c r="H1900" s="17">
        <v>1</v>
      </c>
      <c r="I1900" s="17">
        <v>0.98282329899999998</v>
      </c>
      <c r="J1900" s="17">
        <v>1.7100000000000001E-2</v>
      </c>
      <c r="K1900" s="17">
        <v>1.05E-4</v>
      </c>
    </row>
    <row r="1901" spans="1:11" x14ac:dyDescent="0.45">
      <c r="A1901" s="10" t="s">
        <v>23</v>
      </c>
      <c r="B1901" s="20">
        <v>0.98099999999999998</v>
      </c>
      <c r="C1901" s="19">
        <v>5403</v>
      </c>
      <c r="D1901" s="19">
        <v>1990.597716</v>
      </c>
      <c r="E1901" s="23">
        <v>2.9210470630000001</v>
      </c>
      <c r="F1901" s="23">
        <v>0.99714102199999999</v>
      </c>
      <c r="G1901" s="17">
        <v>0</v>
      </c>
      <c r="H1901" s="17">
        <v>1</v>
      </c>
      <c r="I1901" s="17">
        <v>0.98268640100000004</v>
      </c>
      <c r="J1901" s="17">
        <v>1.72E-2</v>
      </c>
      <c r="K1901" s="17">
        <v>1.05E-4</v>
      </c>
    </row>
    <row r="1902" spans="1:11" x14ac:dyDescent="0.45">
      <c r="A1902" s="10" t="s">
        <v>23</v>
      </c>
      <c r="B1902" s="20">
        <v>0.98199999999999998</v>
      </c>
      <c r="C1902" s="19">
        <v>5409</v>
      </c>
      <c r="D1902" s="19">
        <v>2008.319027</v>
      </c>
      <c r="E1902" s="23">
        <v>2.9886740879999998</v>
      </c>
      <c r="F1902" s="23">
        <v>1.007291736</v>
      </c>
      <c r="G1902" s="17">
        <v>0</v>
      </c>
      <c r="H1902" s="17">
        <v>1</v>
      </c>
      <c r="I1902" s="17">
        <v>0.98271302900000002</v>
      </c>
      <c r="J1902" s="17">
        <v>1.72E-2</v>
      </c>
      <c r="K1902" s="17">
        <v>1.05E-4</v>
      </c>
    </row>
    <row r="1903" spans="1:11" x14ac:dyDescent="0.45">
      <c r="A1903" s="10" t="s">
        <v>23</v>
      </c>
      <c r="B1903" s="20">
        <v>0.98299999999999998</v>
      </c>
      <c r="C1903" s="19">
        <v>5414</v>
      </c>
      <c r="D1903" s="19">
        <v>2023.319209</v>
      </c>
      <c r="E1903" s="23">
        <v>3.0229090919999999</v>
      </c>
      <c r="F1903" s="23">
        <v>1.0163245089999999</v>
      </c>
      <c r="G1903" s="17">
        <v>0</v>
      </c>
      <c r="H1903" s="17">
        <v>1</v>
      </c>
      <c r="I1903" s="17">
        <v>0.98265071699999995</v>
      </c>
      <c r="J1903" s="17">
        <v>1.72E-2</v>
      </c>
      <c r="K1903" s="17">
        <v>1.05E-4</v>
      </c>
    </row>
    <row r="1904" spans="1:11" x14ac:dyDescent="0.45">
      <c r="A1904" s="10" t="s">
        <v>23</v>
      </c>
      <c r="B1904" s="20">
        <v>0.98399999999999999</v>
      </c>
      <c r="C1904" s="19">
        <v>5420</v>
      </c>
      <c r="D1904" s="19">
        <v>2041.952571</v>
      </c>
      <c r="E1904" s="23">
        <v>3.1672217530000002</v>
      </c>
      <c r="F1904" s="23">
        <v>1.0270686419999999</v>
      </c>
      <c r="G1904" s="17">
        <v>0</v>
      </c>
      <c r="H1904" s="17">
        <v>1</v>
      </c>
      <c r="I1904" s="17">
        <v>0.98243207799999999</v>
      </c>
      <c r="J1904" s="17">
        <v>1.7500000000000002E-2</v>
      </c>
      <c r="K1904" s="17">
        <v>1.05E-4</v>
      </c>
    </row>
    <row r="1905" spans="1:11" x14ac:dyDescent="0.45">
      <c r="A1905" s="10" t="s">
        <v>23</v>
      </c>
      <c r="B1905" s="20">
        <v>0.98499999999999999</v>
      </c>
      <c r="C1905" s="19">
        <v>5425</v>
      </c>
      <c r="D1905" s="19">
        <v>2058.0656819999999</v>
      </c>
      <c r="E1905" s="23">
        <v>3.2833699950000002</v>
      </c>
      <c r="F1905" s="23">
        <v>1.036245206</v>
      </c>
      <c r="G1905" s="17">
        <v>0</v>
      </c>
      <c r="H1905" s="17">
        <v>1</v>
      </c>
      <c r="I1905" s="17">
        <v>0.98231856399999995</v>
      </c>
      <c r="J1905" s="17">
        <v>1.7600000000000001E-2</v>
      </c>
      <c r="K1905" s="17">
        <v>1.05E-4</v>
      </c>
    </row>
    <row r="1906" spans="1:11" x14ac:dyDescent="0.45">
      <c r="A1906" s="10" t="s">
        <v>23</v>
      </c>
      <c r="B1906" s="20">
        <v>0.98599999999999999</v>
      </c>
      <c r="C1906" s="19">
        <v>5431</v>
      </c>
      <c r="D1906" s="19">
        <v>2078.0766480000002</v>
      </c>
      <c r="E1906" s="23">
        <v>3.3819721230000002</v>
      </c>
      <c r="F1906" s="23">
        <v>1.0469322089999999</v>
      </c>
      <c r="G1906" s="17">
        <v>0</v>
      </c>
      <c r="H1906" s="17">
        <v>1</v>
      </c>
      <c r="I1906" s="17">
        <v>0.98227960400000003</v>
      </c>
      <c r="J1906" s="17">
        <v>1.7600000000000001E-2</v>
      </c>
      <c r="K1906" s="17">
        <v>1.0399999999999999E-4</v>
      </c>
    </row>
    <row r="1907" spans="1:11" x14ac:dyDescent="0.45">
      <c r="A1907" s="10" t="s">
        <v>23</v>
      </c>
      <c r="B1907" s="20">
        <v>0.98699999999999999</v>
      </c>
      <c r="C1907" s="19">
        <v>5436</v>
      </c>
      <c r="D1907" s="19">
        <v>2095.3637440000002</v>
      </c>
      <c r="E1907" s="23">
        <v>3.5352171719999999</v>
      </c>
      <c r="F1907" s="23">
        <v>1.0569977319999999</v>
      </c>
      <c r="G1907" s="17">
        <v>0</v>
      </c>
      <c r="H1907" s="17">
        <v>1</v>
      </c>
      <c r="I1907" s="17">
        <v>0.98201599900000003</v>
      </c>
      <c r="J1907" s="17">
        <v>1.7899999999999999E-2</v>
      </c>
      <c r="K1907" s="17">
        <v>1.0399999999999999E-4</v>
      </c>
    </row>
    <row r="1908" spans="1:11" x14ac:dyDescent="0.45">
      <c r="A1908" s="10" t="s">
        <v>23</v>
      </c>
      <c r="B1908" s="20">
        <v>0.98799999999999999</v>
      </c>
      <c r="C1908" s="19">
        <v>5442</v>
      </c>
      <c r="D1908" s="19">
        <v>2116.8267179999998</v>
      </c>
      <c r="E1908" s="23">
        <v>3.6190123170000001</v>
      </c>
      <c r="F1908" s="23">
        <v>1.069901416</v>
      </c>
      <c r="G1908" s="17">
        <v>0</v>
      </c>
      <c r="H1908" s="17">
        <v>1</v>
      </c>
      <c r="I1908" s="17">
        <v>0.98212910399999998</v>
      </c>
      <c r="J1908" s="17">
        <v>1.78E-2</v>
      </c>
      <c r="K1908" s="17">
        <v>1.0399999999999999E-4</v>
      </c>
    </row>
    <row r="1909" spans="1:11" x14ac:dyDescent="0.45">
      <c r="A1909" s="10" t="s">
        <v>23</v>
      </c>
      <c r="B1909" s="20">
        <v>0.98899999999999999</v>
      </c>
      <c r="C1909" s="19">
        <v>5445</v>
      </c>
      <c r="D1909" s="19">
        <v>2127.7365500000001</v>
      </c>
      <c r="E1909" s="23">
        <v>3.6531506029999998</v>
      </c>
      <c r="F1909" s="23">
        <v>1.083265798</v>
      </c>
      <c r="G1909" s="17">
        <v>0</v>
      </c>
      <c r="H1909" s="17">
        <v>1</v>
      </c>
      <c r="I1909" s="17">
        <v>0.98204932300000003</v>
      </c>
      <c r="J1909" s="17">
        <v>1.78E-2</v>
      </c>
      <c r="K1909" s="17">
        <v>1.0399999999999999E-4</v>
      </c>
    </row>
    <row r="1910" spans="1:11" x14ac:dyDescent="0.45">
      <c r="A1910" s="10" t="s">
        <v>23</v>
      </c>
      <c r="B1910" s="20">
        <v>0.99</v>
      </c>
      <c r="C1910" s="19">
        <v>5453</v>
      </c>
      <c r="D1910" s="19">
        <v>2157.781058</v>
      </c>
      <c r="E1910" s="23">
        <v>3.8226801180000001</v>
      </c>
      <c r="F1910" s="23">
        <v>1.090771655</v>
      </c>
      <c r="G1910" s="17">
        <v>0</v>
      </c>
      <c r="H1910" s="17">
        <v>1</v>
      </c>
      <c r="I1910" s="17">
        <v>0.98179496200000005</v>
      </c>
      <c r="J1910" s="17">
        <v>1.8100000000000002E-2</v>
      </c>
      <c r="K1910" s="17">
        <v>1.0399999999999999E-4</v>
      </c>
    </row>
    <row r="1911" spans="1:11" x14ac:dyDescent="0.45">
      <c r="A1911" s="10" t="s">
        <v>23</v>
      </c>
      <c r="B1911" s="20">
        <v>0.99099999999999999</v>
      </c>
      <c r="C1911" s="19">
        <v>5458</v>
      </c>
      <c r="D1911" s="19">
        <v>2177.2177259999999</v>
      </c>
      <c r="E1911" s="23">
        <v>3.9416003800000001</v>
      </c>
      <c r="F1911" s="23">
        <v>1.1063552320000001</v>
      </c>
      <c r="G1911" s="17">
        <v>0</v>
      </c>
      <c r="H1911" s="17">
        <v>1</v>
      </c>
      <c r="I1911" s="17">
        <v>0.98176655999999995</v>
      </c>
      <c r="J1911" s="17">
        <v>1.8100000000000002E-2</v>
      </c>
      <c r="K1911" s="17">
        <v>1.03E-4</v>
      </c>
    </row>
    <row r="1912" spans="1:11" x14ac:dyDescent="0.45">
      <c r="A1912" s="10" t="s">
        <v>23</v>
      </c>
      <c r="B1912" s="20">
        <v>0.99199999999999999</v>
      </c>
      <c r="C1912" s="19">
        <v>5464</v>
      </c>
      <c r="D1912" s="19">
        <v>2201.5117230000001</v>
      </c>
      <c r="E1912" s="23">
        <v>4.1447746309999998</v>
      </c>
      <c r="F1912" s="23">
        <v>1.116482612</v>
      </c>
      <c r="G1912" s="17">
        <v>0</v>
      </c>
      <c r="H1912" s="17">
        <v>1</v>
      </c>
      <c r="I1912" s="17">
        <v>0.98175388600000002</v>
      </c>
      <c r="J1912" s="17">
        <v>1.8100000000000002E-2</v>
      </c>
      <c r="K1912" s="17">
        <v>1.03E-4</v>
      </c>
    </row>
    <row r="1913" spans="1:11" x14ac:dyDescent="0.45">
      <c r="A1913" s="10" t="s">
        <v>23</v>
      </c>
      <c r="B1913" s="20">
        <v>0.99299999999999999</v>
      </c>
      <c r="C1913" s="19">
        <v>5469</v>
      </c>
      <c r="D1913" s="19">
        <v>2222.6486460000001</v>
      </c>
      <c r="E1913" s="23">
        <v>4.2991575639999997</v>
      </c>
      <c r="F1913" s="23">
        <v>1.134724804</v>
      </c>
      <c r="G1913" s="17">
        <v>0</v>
      </c>
      <c r="H1913" s="17">
        <v>1</v>
      </c>
      <c r="I1913" s="17">
        <v>0.98158535899999999</v>
      </c>
      <c r="J1913" s="17">
        <v>1.83E-2</v>
      </c>
      <c r="K1913" s="17">
        <v>1.03E-4</v>
      </c>
    </row>
    <row r="1914" spans="1:11" x14ac:dyDescent="0.45">
      <c r="A1914" s="10" t="s">
        <v>23</v>
      </c>
      <c r="B1914" s="20">
        <v>0.99399999999999999</v>
      </c>
      <c r="C1914" s="19">
        <v>5475</v>
      </c>
      <c r="D1914" s="19">
        <v>2249.5474410000002</v>
      </c>
      <c r="E1914" s="23">
        <v>4.6440551509999999</v>
      </c>
      <c r="F1914" s="23">
        <v>1.1459872209999999</v>
      </c>
      <c r="G1914" s="17">
        <v>0</v>
      </c>
      <c r="H1914" s="17">
        <v>1</v>
      </c>
      <c r="I1914" s="17">
        <v>0.98130908900000002</v>
      </c>
      <c r="J1914" s="17">
        <v>1.8599999999999998E-2</v>
      </c>
      <c r="K1914" s="17">
        <v>1.03E-4</v>
      </c>
    </row>
    <row r="1915" spans="1:11" x14ac:dyDescent="0.45">
      <c r="A1915" s="10" t="s">
        <v>23</v>
      </c>
      <c r="B1915" s="20">
        <v>0.995</v>
      </c>
      <c r="C1915" s="19">
        <v>5480</v>
      </c>
      <c r="D1915" s="19">
        <v>2275.3217279999999</v>
      </c>
      <c r="E1915" s="23">
        <v>5.5833351029999996</v>
      </c>
      <c r="F1915" s="23">
        <v>1.16050707</v>
      </c>
      <c r="G1915" s="17">
        <v>0</v>
      </c>
      <c r="H1915" s="17">
        <v>1</v>
      </c>
      <c r="I1915" s="17">
        <v>0.98109744700000001</v>
      </c>
      <c r="J1915" s="17">
        <v>1.8800000000000001E-2</v>
      </c>
      <c r="K1915" s="17">
        <v>1.03E-4</v>
      </c>
    </row>
    <row r="1916" spans="1:11" x14ac:dyDescent="0.45">
      <c r="A1916" s="10" t="s">
        <v>23</v>
      </c>
      <c r="B1916" s="20">
        <v>0.996</v>
      </c>
      <c r="C1916" s="19">
        <v>5486</v>
      </c>
      <c r="D1916" s="19">
        <v>2309.625153</v>
      </c>
      <c r="E1916" s="23">
        <v>5.8244863709999999</v>
      </c>
      <c r="F1916" s="23">
        <v>1.1823455549999999</v>
      </c>
      <c r="G1916" s="17">
        <v>0</v>
      </c>
      <c r="H1916" s="17">
        <v>1</v>
      </c>
      <c r="I1916" s="17">
        <v>0.98099305199999998</v>
      </c>
      <c r="J1916" s="17">
        <v>1.89E-2</v>
      </c>
      <c r="K1916" s="17">
        <v>1.03E-4</v>
      </c>
    </row>
    <row r="1917" spans="1:11" x14ac:dyDescent="0.45">
      <c r="A1917" s="10" t="s">
        <v>23</v>
      </c>
      <c r="B1917" s="20">
        <v>0.997</v>
      </c>
      <c r="C1917" s="19">
        <v>5491</v>
      </c>
      <c r="D1917" s="19">
        <v>2343.2293370000002</v>
      </c>
      <c r="E1917" s="23">
        <v>7.3216022949999999</v>
      </c>
      <c r="F1917" s="23">
        <v>1.2043077980000001</v>
      </c>
      <c r="G1917" s="17">
        <v>0</v>
      </c>
      <c r="H1917" s="17">
        <v>1</v>
      </c>
      <c r="I1917" s="17">
        <v>0.98090044899999995</v>
      </c>
      <c r="J1917" s="17">
        <v>1.9E-2</v>
      </c>
      <c r="K1917" s="17">
        <v>1.03E-4</v>
      </c>
    </row>
    <row r="1918" spans="1:11" x14ac:dyDescent="0.45">
      <c r="A1918" s="10" t="s">
        <v>23</v>
      </c>
      <c r="B1918" s="20">
        <v>0.998</v>
      </c>
      <c r="C1918" s="19">
        <v>5497</v>
      </c>
      <c r="D1918" s="19">
        <v>2393.545541</v>
      </c>
      <c r="E1918" s="23">
        <v>9.156363722</v>
      </c>
      <c r="F1918" s="23">
        <v>1.226022349</v>
      </c>
      <c r="G1918" s="17">
        <v>0</v>
      </c>
      <c r="H1918" s="17">
        <v>1</v>
      </c>
      <c r="I1918" s="17">
        <v>0.98075204100000002</v>
      </c>
      <c r="J1918" s="17">
        <v>1.9099999999999999E-2</v>
      </c>
      <c r="K1918" s="17">
        <v>1.03E-4</v>
      </c>
    </row>
    <row r="1919" spans="1:11" x14ac:dyDescent="0.45">
      <c r="A1919" s="10" t="s">
        <v>23</v>
      </c>
      <c r="B1919" s="20">
        <v>0.999</v>
      </c>
      <c r="C1919" s="19">
        <v>5502</v>
      </c>
      <c r="D1919" s="19">
        <v>2444.8757770000002</v>
      </c>
      <c r="E1919" s="23">
        <v>12.56012696</v>
      </c>
      <c r="F1919" s="23">
        <v>1.2589030210000001</v>
      </c>
      <c r="G1919" s="17">
        <v>0</v>
      </c>
      <c r="H1919" s="17">
        <v>1</v>
      </c>
      <c r="I1919" s="17">
        <v>0.980494058</v>
      </c>
      <c r="J1919" s="17">
        <v>1.9400000000000001E-2</v>
      </c>
      <c r="K1919" s="17">
        <v>1.03E-4</v>
      </c>
    </row>
    <row r="1920" spans="1:11" x14ac:dyDescent="0.45">
      <c r="A1920" s="10" t="s">
        <v>23</v>
      </c>
      <c r="B1920" s="20">
        <v>1</v>
      </c>
      <c r="C1920" s="19">
        <v>5503</v>
      </c>
      <c r="D1920" s="19">
        <v>2470.0211359999998</v>
      </c>
      <c r="E1920" s="23">
        <v>25.14535948</v>
      </c>
      <c r="F1920" s="23">
        <v>1.313083467</v>
      </c>
      <c r="G1920" s="17">
        <v>0</v>
      </c>
      <c r="H1920" s="17">
        <v>1</v>
      </c>
      <c r="I1920" s="17">
        <v>0.98044530100000005</v>
      </c>
      <c r="J1920" s="17">
        <v>1.95E-2</v>
      </c>
      <c r="K1920" s="17">
        <v>1.03E-4</v>
      </c>
    </row>
    <row r="1921" spans="1:11" x14ac:dyDescent="0.45">
      <c r="A1921" s="10" t="s">
        <v>25</v>
      </c>
      <c r="B1921" s="20">
        <v>0</v>
      </c>
      <c r="C1921" s="19">
        <v>150</v>
      </c>
      <c r="D1921" s="19">
        <v>0.10247197</v>
      </c>
      <c r="E1921" s="23">
        <v>1.15E-3</v>
      </c>
      <c r="F1921" s="23">
        <v>9.3499999999999996E-4</v>
      </c>
      <c r="G1921" s="17">
        <v>0</v>
      </c>
      <c r="H1921" s="17">
        <v>1</v>
      </c>
      <c r="I1921" s="17">
        <v>0.268221194</v>
      </c>
      <c r="J1921" s="17">
        <v>0.70324671500000002</v>
      </c>
      <c r="K1921" s="17">
        <v>2.8500000000000001E-2</v>
      </c>
    </row>
    <row r="1922" spans="1:11" x14ac:dyDescent="0.45">
      <c r="A1922" s="10" t="s">
        <v>25</v>
      </c>
      <c r="B1922" s="20">
        <v>0.01</v>
      </c>
      <c r="C1922" s="19">
        <v>479</v>
      </c>
      <c r="D1922" s="19">
        <v>0.58818826999999996</v>
      </c>
      <c r="E1922" s="23">
        <v>1.83E-3</v>
      </c>
      <c r="F1922" s="23">
        <v>1.65E-3</v>
      </c>
      <c r="G1922" s="17">
        <v>0</v>
      </c>
      <c r="H1922" s="17">
        <v>1</v>
      </c>
      <c r="I1922" s="17">
        <v>0.14890589400000001</v>
      </c>
      <c r="J1922" s="17">
        <v>0.84576443499999998</v>
      </c>
      <c r="K1922" s="17">
        <v>5.3299999999999997E-3</v>
      </c>
    </row>
    <row r="1923" spans="1:11" x14ac:dyDescent="0.45">
      <c r="A1923" s="10" t="s">
        <v>25</v>
      </c>
      <c r="B1923" s="20">
        <v>0.02</v>
      </c>
      <c r="C1923" s="19">
        <v>795</v>
      </c>
      <c r="D1923" s="19">
        <v>1.293510784</v>
      </c>
      <c r="E1923" s="23">
        <v>2.5999999999999999E-3</v>
      </c>
      <c r="F1923" s="23">
        <v>2.2899999999999999E-3</v>
      </c>
      <c r="G1923" s="17">
        <v>0</v>
      </c>
      <c r="H1923" s="17">
        <v>1</v>
      </c>
      <c r="I1923" s="17">
        <v>0.19947416300000001</v>
      </c>
      <c r="J1923" s="17">
        <v>0.77377098799999999</v>
      </c>
      <c r="K1923" s="17">
        <v>2.6800000000000001E-2</v>
      </c>
    </row>
    <row r="1924" spans="1:11" x14ac:dyDescent="0.45">
      <c r="A1924" s="10" t="s">
        <v>25</v>
      </c>
      <c r="B1924" s="20">
        <v>0.03</v>
      </c>
      <c r="C1924" s="19">
        <v>1112</v>
      </c>
      <c r="D1924" s="19">
        <v>2.205034645</v>
      </c>
      <c r="E1924" s="23">
        <v>3.0999999999999999E-3</v>
      </c>
      <c r="F1924" s="23">
        <v>2.8700000000000002E-3</v>
      </c>
      <c r="G1924" s="17">
        <v>0</v>
      </c>
      <c r="H1924" s="17">
        <v>1</v>
      </c>
      <c r="I1924" s="17">
        <v>0.164156737</v>
      </c>
      <c r="J1924" s="17">
        <v>0.72518646499999995</v>
      </c>
      <c r="K1924" s="17">
        <v>0.110656798</v>
      </c>
    </row>
    <row r="1925" spans="1:11" x14ac:dyDescent="0.45">
      <c r="A1925" s="10" t="s">
        <v>25</v>
      </c>
      <c r="B1925" s="20">
        <v>0.04</v>
      </c>
      <c r="C1925" s="19">
        <v>1447</v>
      </c>
      <c r="D1925" s="19">
        <v>3.3559987119999999</v>
      </c>
      <c r="E1925" s="23">
        <v>3.7799999999999999E-3</v>
      </c>
      <c r="F1925" s="23">
        <v>3.3400000000000001E-3</v>
      </c>
      <c r="G1925" s="17">
        <v>0</v>
      </c>
      <c r="H1925" s="17">
        <v>1</v>
      </c>
      <c r="I1925" s="17">
        <v>0.14664126099999999</v>
      </c>
      <c r="J1925" s="17">
        <v>0.76496989400000004</v>
      </c>
      <c r="K1925" s="17">
        <v>8.8400000000000006E-2</v>
      </c>
    </row>
    <row r="1926" spans="1:11" x14ac:dyDescent="0.45">
      <c r="A1926" s="10" t="s">
        <v>25</v>
      </c>
      <c r="B1926" s="20">
        <v>0.05</v>
      </c>
      <c r="C1926" s="19">
        <v>1759</v>
      </c>
      <c r="D1926" s="19">
        <v>4.6432344429999999</v>
      </c>
      <c r="E1926" s="23">
        <v>4.47E-3</v>
      </c>
      <c r="F1926" s="23">
        <v>3.9300000000000003E-3</v>
      </c>
      <c r="G1926" s="17">
        <v>0</v>
      </c>
      <c r="H1926" s="17">
        <v>1</v>
      </c>
      <c r="I1926" s="17">
        <v>0.147791545</v>
      </c>
      <c r="J1926" s="17">
        <v>0.72718175100000004</v>
      </c>
      <c r="K1926" s="17">
        <v>0.12502670399999999</v>
      </c>
    </row>
    <row r="1927" spans="1:11" x14ac:dyDescent="0.45">
      <c r="A1927" s="10" t="s">
        <v>25</v>
      </c>
      <c r="B1927" s="20">
        <v>0.06</v>
      </c>
      <c r="C1927" s="19">
        <v>2080</v>
      </c>
      <c r="D1927" s="19">
        <v>6.1508650319999996</v>
      </c>
      <c r="E1927" s="23">
        <v>4.8500000000000001E-3</v>
      </c>
      <c r="F1927" s="23">
        <v>4.4400000000000004E-3</v>
      </c>
      <c r="G1927" s="17">
        <v>0</v>
      </c>
      <c r="H1927" s="17">
        <v>1</v>
      </c>
      <c r="I1927" s="17">
        <v>0.11573589400000001</v>
      </c>
      <c r="J1927" s="17">
        <v>0.79201140400000003</v>
      </c>
      <c r="K1927" s="17">
        <v>9.2299999999999993E-2</v>
      </c>
    </row>
    <row r="1928" spans="1:11" x14ac:dyDescent="0.45">
      <c r="A1928" s="10" t="s">
        <v>25</v>
      </c>
      <c r="B1928" s="20">
        <v>7.0000000000000007E-2</v>
      </c>
      <c r="C1928" s="19">
        <v>2363</v>
      </c>
      <c r="D1928" s="19">
        <v>7.630843499</v>
      </c>
      <c r="E1928" s="23">
        <v>5.45E-3</v>
      </c>
      <c r="F1928" s="23">
        <v>4.8900000000000002E-3</v>
      </c>
      <c r="G1928" s="17">
        <v>0</v>
      </c>
      <c r="H1928" s="17">
        <v>1</v>
      </c>
      <c r="I1928" s="17">
        <v>0.16393848499999999</v>
      </c>
      <c r="J1928" s="17">
        <v>0.74765078399999996</v>
      </c>
      <c r="K1928" s="17">
        <v>8.8400000000000006E-2</v>
      </c>
    </row>
    <row r="1929" spans="1:11" x14ac:dyDescent="0.45">
      <c r="A1929" s="10" t="s">
        <v>25</v>
      </c>
      <c r="B1929" s="20">
        <v>0.08</v>
      </c>
      <c r="C1929" s="19">
        <v>2704</v>
      </c>
      <c r="D1929" s="19">
        <v>9.5601408410000008</v>
      </c>
      <c r="E1929" s="23">
        <v>5.96E-3</v>
      </c>
      <c r="F1929" s="23">
        <v>5.3600000000000002E-3</v>
      </c>
      <c r="G1929" s="17">
        <v>0</v>
      </c>
      <c r="H1929" s="17">
        <v>1</v>
      </c>
      <c r="I1929" s="17">
        <v>0.14614797700000001</v>
      </c>
      <c r="J1929" s="17">
        <v>0.76114998599999995</v>
      </c>
      <c r="K1929" s="17">
        <v>9.2700000000000005E-2</v>
      </c>
    </row>
    <row r="1930" spans="1:11" x14ac:dyDescent="0.45">
      <c r="A1930" s="10" t="s">
        <v>25</v>
      </c>
      <c r="B1930" s="20">
        <v>0.09</v>
      </c>
      <c r="C1930" s="19">
        <v>3044</v>
      </c>
      <c r="D1930" s="19">
        <v>11.668740039999999</v>
      </c>
      <c r="E1930" s="23">
        <v>6.4700000000000001E-3</v>
      </c>
      <c r="F1930" s="23">
        <v>5.8500000000000002E-3</v>
      </c>
      <c r="G1930" s="17">
        <v>0</v>
      </c>
      <c r="H1930" s="17">
        <v>1</v>
      </c>
      <c r="I1930" s="17">
        <v>0.12590947999999999</v>
      </c>
      <c r="J1930" s="17">
        <v>0.79918637999999997</v>
      </c>
      <c r="K1930" s="17">
        <v>7.4899999999999994E-2</v>
      </c>
    </row>
    <row r="1931" spans="1:11" x14ac:dyDescent="0.45">
      <c r="A1931" s="10" t="s">
        <v>25</v>
      </c>
      <c r="B1931" s="20">
        <v>0.1</v>
      </c>
      <c r="C1931" s="19">
        <v>3379</v>
      </c>
      <c r="D1931" s="19">
        <v>14.00720478</v>
      </c>
      <c r="E1931" s="23">
        <v>7.4200000000000004E-3</v>
      </c>
      <c r="F1931" s="23">
        <v>6.3499999999999997E-3</v>
      </c>
      <c r="G1931" s="17">
        <v>0</v>
      </c>
      <c r="H1931" s="17">
        <v>1</v>
      </c>
      <c r="I1931" s="17">
        <v>0.14387962400000001</v>
      </c>
      <c r="J1931" s="17">
        <v>0.77718554100000004</v>
      </c>
      <c r="K1931" s="17">
        <v>7.8899999999999998E-2</v>
      </c>
    </row>
    <row r="1932" spans="1:11" x14ac:dyDescent="0.45">
      <c r="A1932" s="10" t="s">
        <v>25</v>
      </c>
      <c r="B1932" s="20">
        <v>0.11</v>
      </c>
      <c r="C1932" s="19">
        <v>3689</v>
      </c>
      <c r="D1932" s="19">
        <v>16.416338669999998</v>
      </c>
      <c r="E1932" s="23">
        <v>8.1099999999999992E-3</v>
      </c>
      <c r="F1932" s="23">
        <v>6.9699999999999996E-3</v>
      </c>
      <c r="G1932" s="17">
        <v>0</v>
      </c>
      <c r="H1932" s="17">
        <v>1</v>
      </c>
      <c r="I1932" s="17">
        <v>0.13615491900000001</v>
      </c>
      <c r="J1932" s="17">
        <v>0.79644837499999999</v>
      </c>
      <c r="K1932" s="17">
        <v>6.7400000000000002E-2</v>
      </c>
    </row>
    <row r="1933" spans="1:11" x14ac:dyDescent="0.45">
      <c r="A1933" s="10" t="s">
        <v>25</v>
      </c>
      <c r="B1933" s="20">
        <v>0.12</v>
      </c>
      <c r="C1933" s="19">
        <v>4024</v>
      </c>
      <c r="D1933" s="19">
        <v>19.26012849</v>
      </c>
      <c r="E1933" s="23">
        <v>8.8900000000000003E-3</v>
      </c>
      <c r="F1933" s="23">
        <v>7.6299999999999996E-3</v>
      </c>
      <c r="G1933" s="17">
        <v>0</v>
      </c>
      <c r="H1933" s="17">
        <v>1</v>
      </c>
      <c r="I1933" s="17">
        <v>0.13768865199999999</v>
      </c>
      <c r="J1933" s="17">
        <v>0.802538105</v>
      </c>
      <c r="K1933" s="17">
        <v>5.9799999999999999E-2</v>
      </c>
    </row>
    <row r="1934" spans="1:11" x14ac:dyDescent="0.45">
      <c r="A1934" s="10" t="s">
        <v>25</v>
      </c>
      <c r="B1934" s="20">
        <v>0.13</v>
      </c>
      <c r="C1934" s="19">
        <v>4345</v>
      </c>
      <c r="D1934" s="19">
        <v>22.277767999999998</v>
      </c>
      <c r="E1934" s="23">
        <v>9.8399999999999998E-3</v>
      </c>
      <c r="F1934" s="23">
        <v>8.3300000000000006E-3</v>
      </c>
      <c r="G1934" s="17">
        <v>0</v>
      </c>
      <c r="H1934" s="17">
        <v>1</v>
      </c>
      <c r="I1934" s="17">
        <v>0.139865776</v>
      </c>
      <c r="J1934" s="17">
        <v>0.80062360499999996</v>
      </c>
      <c r="K1934" s="17">
        <v>5.9499999999999997E-2</v>
      </c>
    </row>
    <row r="1935" spans="1:11" x14ac:dyDescent="0.45">
      <c r="A1935" s="10" t="s">
        <v>25</v>
      </c>
      <c r="B1935" s="20">
        <v>0.14000000000000001</v>
      </c>
      <c r="C1935" s="19">
        <v>4690</v>
      </c>
      <c r="D1935" s="19">
        <v>25.79679033</v>
      </c>
      <c r="E1935" s="23">
        <v>1.0699999999999999E-2</v>
      </c>
      <c r="F1935" s="23">
        <v>9.0699999999999999E-3</v>
      </c>
      <c r="G1935" s="17">
        <v>0</v>
      </c>
      <c r="H1935" s="17">
        <v>1</v>
      </c>
      <c r="I1935" s="17">
        <v>0.15044632899999999</v>
      </c>
      <c r="J1935" s="17">
        <v>0.787105159</v>
      </c>
      <c r="K1935" s="17">
        <v>6.2399999999999997E-2</v>
      </c>
    </row>
    <row r="1936" spans="1:11" x14ac:dyDescent="0.45">
      <c r="A1936" s="10" t="s">
        <v>25</v>
      </c>
      <c r="B1936" s="20">
        <v>0.15</v>
      </c>
      <c r="C1936" s="19">
        <v>4987</v>
      </c>
      <c r="D1936" s="19">
        <v>29.078667079999999</v>
      </c>
      <c r="E1936" s="23">
        <v>1.14E-2</v>
      </c>
      <c r="F1936" s="23">
        <v>9.7099999999999999E-3</v>
      </c>
      <c r="G1936" s="17">
        <v>0</v>
      </c>
      <c r="H1936" s="17">
        <v>1</v>
      </c>
      <c r="I1936" s="17">
        <v>0.16261557800000001</v>
      </c>
      <c r="J1936" s="17">
        <v>0.77397938700000002</v>
      </c>
      <c r="K1936" s="17">
        <v>6.3399999999999998E-2</v>
      </c>
    </row>
    <row r="1937" spans="1:11" x14ac:dyDescent="0.45">
      <c r="A1937" s="10" t="s">
        <v>25</v>
      </c>
      <c r="B1937" s="20">
        <v>0.16</v>
      </c>
      <c r="C1937" s="19">
        <v>5311</v>
      </c>
      <c r="D1937" s="19">
        <v>32.970715779999999</v>
      </c>
      <c r="E1937" s="23">
        <v>1.2500000000000001E-2</v>
      </c>
      <c r="F1937" s="23">
        <v>1.0500000000000001E-2</v>
      </c>
      <c r="G1937" s="17">
        <v>0</v>
      </c>
      <c r="H1937" s="17">
        <v>1</v>
      </c>
      <c r="I1937" s="17">
        <v>0.165442964</v>
      </c>
      <c r="J1937" s="17">
        <v>0.76956090099999996</v>
      </c>
      <c r="K1937" s="17">
        <v>6.5000000000000002E-2</v>
      </c>
    </row>
    <row r="1938" spans="1:11" x14ac:dyDescent="0.45">
      <c r="A1938" s="10" t="s">
        <v>25</v>
      </c>
      <c r="B1938" s="20">
        <v>0.17</v>
      </c>
      <c r="C1938" s="19">
        <v>5593</v>
      </c>
      <c r="D1938" s="19">
        <v>36.572643800000002</v>
      </c>
      <c r="E1938" s="23">
        <v>1.3100000000000001E-2</v>
      </c>
      <c r="F1938" s="23">
        <v>1.12E-2</v>
      </c>
      <c r="G1938" s="17">
        <v>0</v>
      </c>
      <c r="H1938" s="17">
        <v>1</v>
      </c>
      <c r="I1938" s="17">
        <v>0.173362718</v>
      </c>
      <c r="J1938" s="17">
        <v>0.76312404700000003</v>
      </c>
      <c r="K1938" s="17">
        <v>6.3500000000000001E-2</v>
      </c>
    </row>
    <row r="1939" spans="1:11" x14ac:dyDescent="0.45">
      <c r="A1939" s="10" t="s">
        <v>25</v>
      </c>
      <c r="B1939" s="20">
        <v>0.18</v>
      </c>
      <c r="C1939" s="19">
        <v>5934</v>
      </c>
      <c r="D1939" s="19">
        <v>41.1679022</v>
      </c>
      <c r="E1939" s="23">
        <v>1.3899999999999999E-2</v>
      </c>
      <c r="F1939" s="23">
        <v>1.2E-2</v>
      </c>
      <c r="G1939" s="17">
        <v>0</v>
      </c>
      <c r="H1939" s="17">
        <v>1</v>
      </c>
      <c r="I1939" s="17">
        <v>0.180103974</v>
      </c>
      <c r="J1939" s="17">
        <v>0.76350179699999998</v>
      </c>
      <c r="K1939" s="17">
        <v>5.6399999999999999E-2</v>
      </c>
    </row>
    <row r="1940" spans="1:11" x14ac:dyDescent="0.45">
      <c r="A1940" s="10" t="s">
        <v>25</v>
      </c>
      <c r="B1940" s="20">
        <v>0.19</v>
      </c>
      <c r="C1940" s="19">
        <v>6273</v>
      </c>
      <c r="D1940" s="19">
        <v>46.008080270000001</v>
      </c>
      <c r="E1940" s="23">
        <v>1.4800000000000001E-2</v>
      </c>
      <c r="F1940" s="23">
        <v>1.2699999999999999E-2</v>
      </c>
      <c r="G1940" s="17">
        <v>0</v>
      </c>
      <c r="H1940" s="17">
        <v>1</v>
      </c>
      <c r="I1940" s="17">
        <v>0.17542239300000001</v>
      </c>
      <c r="J1940" s="17">
        <v>0.76910726100000004</v>
      </c>
      <c r="K1940" s="17">
        <v>5.5500000000000001E-2</v>
      </c>
    </row>
    <row r="1941" spans="1:11" x14ac:dyDescent="0.45">
      <c r="A1941" s="10" t="s">
        <v>25</v>
      </c>
      <c r="B1941" s="20">
        <v>0.2</v>
      </c>
      <c r="C1941" s="19">
        <v>6587</v>
      </c>
      <c r="D1941" s="19">
        <v>50.77319001</v>
      </c>
      <c r="E1941" s="23">
        <v>1.5699999999999999E-2</v>
      </c>
      <c r="F1941" s="23">
        <v>1.34E-2</v>
      </c>
      <c r="G1941" s="17">
        <v>0</v>
      </c>
      <c r="H1941" s="17">
        <v>1</v>
      </c>
      <c r="I1941" s="17">
        <v>0.17402778999999999</v>
      </c>
      <c r="J1941" s="17">
        <v>0.77504082200000002</v>
      </c>
      <c r="K1941" s="17">
        <v>5.0900000000000001E-2</v>
      </c>
    </row>
    <row r="1942" spans="1:11" x14ac:dyDescent="0.45">
      <c r="A1942" s="10" t="s">
        <v>25</v>
      </c>
      <c r="B1942" s="20">
        <v>0.21</v>
      </c>
      <c r="C1942" s="19">
        <v>6888</v>
      </c>
      <c r="D1942" s="19">
        <v>55.585419569999999</v>
      </c>
      <c r="E1942" s="23">
        <v>1.6400000000000001E-2</v>
      </c>
      <c r="F1942" s="23">
        <v>1.41E-2</v>
      </c>
      <c r="G1942" s="17">
        <v>0</v>
      </c>
      <c r="H1942" s="17">
        <v>1</v>
      </c>
      <c r="I1942" s="17">
        <v>0.17228456</v>
      </c>
      <c r="J1942" s="17">
        <v>0.77835040300000002</v>
      </c>
      <c r="K1942" s="17">
        <v>4.9399999999999999E-2</v>
      </c>
    </row>
    <row r="1943" spans="1:11" x14ac:dyDescent="0.45">
      <c r="A1943" s="10" t="s">
        <v>25</v>
      </c>
      <c r="B1943" s="20">
        <v>0.22</v>
      </c>
      <c r="C1943" s="19">
        <v>7133</v>
      </c>
      <c r="D1943" s="19">
        <v>59.683252699999997</v>
      </c>
      <c r="E1943" s="23">
        <v>1.72E-2</v>
      </c>
      <c r="F1943" s="23">
        <v>1.46E-2</v>
      </c>
      <c r="G1943" s="17">
        <v>0</v>
      </c>
      <c r="H1943" s="17">
        <v>1</v>
      </c>
      <c r="I1943" s="17">
        <v>0.16842776400000001</v>
      </c>
      <c r="J1943" s="17">
        <v>0.785688571</v>
      </c>
      <c r="K1943" s="17">
        <v>4.5900000000000003E-2</v>
      </c>
    </row>
    <row r="1944" spans="1:11" x14ac:dyDescent="0.45">
      <c r="A1944" s="10" t="s">
        <v>25</v>
      </c>
      <c r="B1944" s="20">
        <v>0.23</v>
      </c>
      <c r="C1944" s="19">
        <v>7591</v>
      </c>
      <c r="D1944" s="19">
        <v>67.697883160000003</v>
      </c>
      <c r="E1944" s="23">
        <v>1.8200000000000001E-2</v>
      </c>
      <c r="F1944" s="23">
        <v>1.5599999999999999E-2</v>
      </c>
      <c r="G1944" s="17">
        <v>0</v>
      </c>
      <c r="H1944" s="17">
        <v>1</v>
      </c>
      <c r="I1944" s="17">
        <v>0.16612717299999999</v>
      </c>
      <c r="J1944" s="17">
        <v>0.79037732500000002</v>
      </c>
      <c r="K1944" s="17">
        <v>4.3499999999999997E-2</v>
      </c>
    </row>
    <row r="1945" spans="1:11" x14ac:dyDescent="0.45">
      <c r="A1945" s="10" t="s">
        <v>25</v>
      </c>
      <c r="B1945" s="20">
        <v>0.24</v>
      </c>
      <c r="C1945" s="19">
        <v>7880</v>
      </c>
      <c r="D1945" s="19">
        <v>73.082092549999999</v>
      </c>
      <c r="E1945" s="23">
        <v>1.9E-2</v>
      </c>
      <c r="F1945" s="23">
        <v>1.6199999999999999E-2</v>
      </c>
      <c r="G1945" s="17">
        <v>0</v>
      </c>
      <c r="H1945" s="17">
        <v>1</v>
      </c>
      <c r="I1945" s="17">
        <v>0.17231576400000001</v>
      </c>
      <c r="J1945" s="17">
        <v>0.78471120599999999</v>
      </c>
      <c r="K1945" s="17">
        <v>4.2999999999999997E-2</v>
      </c>
    </row>
    <row r="1946" spans="1:11" x14ac:dyDescent="0.45">
      <c r="A1946" s="10" t="s">
        <v>25</v>
      </c>
      <c r="B1946" s="20">
        <v>0.25</v>
      </c>
      <c r="C1946" s="19">
        <v>8207</v>
      </c>
      <c r="D1946" s="19">
        <v>79.507287500000004</v>
      </c>
      <c r="E1946" s="23">
        <v>2.0199999999999999E-2</v>
      </c>
      <c r="F1946" s="23">
        <v>1.6899999999999998E-2</v>
      </c>
      <c r="G1946" s="17">
        <v>0</v>
      </c>
      <c r="H1946" s="17">
        <v>1</v>
      </c>
      <c r="I1946" s="17">
        <v>0.18104679800000001</v>
      </c>
      <c r="J1946" s="17">
        <v>0.77905495199999997</v>
      </c>
      <c r="K1946" s="17">
        <v>3.9899999999999998E-2</v>
      </c>
    </row>
    <row r="1947" spans="1:11" x14ac:dyDescent="0.45">
      <c r="A1947" s="10" t="s">
        <v>25</v>
      </c>
      <c r="B1947" s="20">
        <v>0.26</v>
      </c>
      <c r="C1947" s="19">
        <v>8517</v>
      </c>
      <c r="D1947" s="19">
        <v>85.950288450000002</v>
      </c>
      <c r="E1947" s="23">
        <v>2.1499999999999998E-2</v>
      </c>
      <c r="F1947" s="23">
        <v>1.7899999999999999E-2</v>
      </c>
      <c r="G1947" s="17">
        <v>0</v>
      </c>
      <c r="H1947" s="17">
        <v>1</v>
      </c>
      <c r="I1947" s="17">
        <v>0.18760816699999999</v>
      </c>
      <c r="J1947" s="17">
        <v>0.77316213600000006</v>
      </c>
      <c r="K1947" s="17">
        <v>3.9199999999999999E-2</v>
      </c>
    </row>
    <row r="1948" spans="1:11" x14ac:dyDescent="0.45">
      <c r="A1948" s="10" t="s">
        <v>25</v>
      </c>
      <c r="B1948" s="20">
        <v>0.27</v>
      </c>
      <c r="C1948" s="19">
        <v>8852</v>
      </c>
      <c r="D1948" s="19">
        <v>93.294052460000003</v>
      </c>
      <c r="E1948" s="23">
        <v>2.2700000000000001E-2</v>
      </c>
      <c r="F1948" s="23">
        <v>1.8700000000000001E-2</v>
      </c>
      <c r="G1948" s="17">
        <v>0</v>
      </c>
      <c r="H1948" s="17">
        <v>1</v>
      </c>
      <c r="I1948" s="17">
        <v>0.21455929500000001</v>
      </c>
      <c r="J1948" s="17">
        <v>0.74884919299999997</v>
      </c>
      <c r="K1948" s="17">
        <v>3.6600000000000001E-2</v>
      </c>
    </row>
    <row r="1949" spans="1:11" x14ac:dyDescent="0.45">
      <c r="A1949" s="10" t="s">
        <v>25</v>
      </c>
      <c r="B1949" s="20">
        <v>0.28000000000000003</v>
      </c>
      <c r="C1949" s="19">
        <v>9199</v>
      </c>
      <c r="D1949" s="19">
        <v>101.419358</v>
      </c>
      <c r="E1949" s="23">
        <v>2.41E-2</v>
      </c>
      <c r="F1949" s="23">
        <v>1.9800000000000002E-2</v>
      </c>
      <c r="G1949" s="17">
        <v>0</v>
      </c>
      <c r="H1949" s="17">
        <v>1</v>
      </c>
      <c r="I1949" s="17">
        <v>0.23336026000000001</v>
      </c>
      <c r="J1949" s="17">
        <v>0.73278974699999999</v>
      </c>
      <c r="K1949" s="17">
        <v>3.3799999999999997E-2</v>
      </c>
    </row>
    <row r="1950" spans="1:11" x14ac:dyDescent="0.45">
      <c r="A1950" s="10" t="s">
        <v>25</v>
      </c>
      <c r="B1950" s="20">
        <v>0.28999999999999998</v>
      </c>
      <c r="C1950" s="19">
        <v>9529</v>
      </c>
      <c r="D1950" s="19">
        <v>109.5544256</v>
      </c>
      <c r="E1950" s="23">
        <v>2.5499999999999998E-2</v>
      </c>
      <c r="F1950" s="23">
        <v>2.07E-2</v>
      </c>
      <c r="G1950" s="17">
        <v>0</v>
      </c>
      <c r="H1950" s="17">
        <v>1</v>
      </c>
      <c r="I1950" s="17">
        <v>0.223767577</v>
      </c>
      <c r="J1950" s="17">
        <v>0.74498510100000004</v>
      </c>
      <c r="K1950" s="17">
        <v>3.1199999999999999E-2</v>
      </c>
    </row>
    <row r="1951" spans="1:11" x14ac:dyDescent="0.45">
      <c r="A1951" s="10" t="s">
        <v>25</v>
      </c>
      <c r="B1951" s="20">
        <v>0.3</v>
      </c>
      <c r="C1951" s="19">
        <v>9810</v>
      </c>
      <c r="D1951" s="19">
        <v>116.9893816</v>
      </c>
      <c r="E1951" s="23">
        <v>2.7300000000000001E-2</v>
      </c>
      <c r="F1951" s="23">
        <v>2.1700000000000001E-2</v>
      </c>
      <c r="G1951" s="17">
        <v>0</v>
      </c>
      <c r="H1951" s="17">
        <v>1</v>
      </c>
      <c r="I1951" s="17">
        <v>0.22622102799999999</v>
      </c>
      <c r="J1951" s="17">
        <v>0.74361964199999997</v>
      </c>
      <c r="K1951" s="17">
        <v>3.0200000000000001E-2</v>
      </c>
    </row>
    <row r="1952" spans="1:11" x14ac:dyDescent="0.45">
      <c r="A1952" s="10" t="s">
        <v>25</v>
      </c>
      <c r="B1952" s="20">
        <v>0.31</v>
      </c>
      <c r="C1952" s="19">
        <v>10141</v>
      </c>
      <c r="D1952" s="19">
        <v>126.3363832</v>
      </c>
      <c r="E1952" s="23">
        <v>2.9000000000000001E-2</v>
      </c>
      <c r="F1952" s="23">
        <v>2.29E-2</v>
      </c>
      <c r="G1952" s="17">
        <v>0</v>
      </c>
      <c r="H1952" s="17">
        <v>1</v>
      </c>
      <c r="I1952" s="17">
        <v>0.220803741</v>
      </c>
      <c r="J1952" s="17">
        <v>0.751061109</v>
      </c>
      <c r="K1952" s="17">
        <v>2.81E-2</v>
      </c>
    </row>
    <row r="1953" spans="1:11" x14ac:dyDescent="0.45">
      <c r="A1953" s="10" t="s">
        <v>25</v>
      </c>
      <c r="B1953" s="20">
        <v>0.32</v>
      </c>
      <c r="C1953" s="19">
        <v>10375</v>
      </c>
      <c r="D1953" s="19">
        <v>133.26679590000001</v>
      </c>
      <c r="E1953" s="23">
        <v>3.0099999999999998E-2</v>
      </c>
      <c r="F1953" s="23">
        <v>2.3900000000000001E-2</v>
      </c>
      <c r="G1953" s="17">
        <v>0</v>
      </c>
      <c r="H1953" s="17">
        <v>1</v>
      </c>
      <c r="I1953" s="17">
        <v>0.225818038</v>
      </c>
      <c r="J1953" s="17">
        <v>0.74739709700000001</v>
      </c>
      <c r="K1953" s="17">
        <v>2.6800000000000001E-2</v>
      </c>
    </row>
    <row r="1954" spans="1:11" x14ac:dyDescent="0.45">
      <c r="A1954" s="10" t="s">
        <v>25</v>
      </c>
      <c r="B1954" s="20">
        <v>0.33</v>
      </c>
      <c r="C1954" s="19">
        <v>10784</v>
      </c>
      <c r="D1954" s="19">
        <v>145.8679429</v>
      </c>
      <c r="E1954" s="23">
        <v>3.15E-2</v>
      </c>
      <c r="F1954" s="23">
        <v>2.5399999999999999E-2</v>
      </c>
      <c r="G1954" s="17">
        <v>0</v>
      </c>
      <c r="H1954" s="17">
        <v>1</v>
      </c>
      <c r="I1954" s="17">
        <v>0.21643568699999999</v>
      </c>
      <c r="J1954" s="17">
        <v>0.75871505699999997</v>
      </c>
      <c r="K1954" s="17">
        <v>2.4799999999999999E-2</v>
      </c>
    </row>
    <row r="1955" spans="1:11" x14ac:dyDescent="0.45">
      <c r="A1955" s="10" t="s">
        <v>25</v>
      </c>
      <c r="B1955" s="20">
        <v>0.34</v>
      </c>
      <c r="C1955" s="19">
        <v>10940</v>
      </c>
      <c r="D1955" s="19">
        <v>150.8672511</v>
      </c>
      <c r="E1955" s="23">
        <v>3.2399999999999998E-2</v>
      </c>
      <c r="F1955" s="23">
        <v>2.5999999999999999E-2</v>
      </c>
      <c r="G1955" s="17">
        <v>0</v>
      </c>
      <c r="H1955" s="17">
        <v>1</v>
      </c>
      <c r="I1955" s="17">
        <v>0.21198880000000001</v>
      </c>
      <c r="J1955" s="17">
        <v>0.76281156800000005</v>
      </c>
      <c r="K1955" s="17">
        <v>2.52E-2</v>
      </c>
    </row>
    <row r="1956" spans="1:11" x14ac:dyDescent="0.45">
      <c r="A1956" s="10" t="s">
        <v>25</v>
      </c>
      <c r="B1956" s="20">
        <v>0.35</v>
      </c>
      <c r="C1956" s="19">
        <v>11423</v>
      </c>
      <c r="D1956" s="19">
        <v>166.69992629999999</v>
      </c>
      <c r="E1956" s="23">
        <v>3.3700000000000001E-2</v>
      </c>
      <c r="F1956" s="23">
        <v>2.7799999999999998E-2</v>
      </c>
      <c r="G1956" s="17">
        <v>0</v>
      </c>
      <c r="H1956" s="17">
        <v>1</v>
      </c>
      <c r="I1956" s="17">
        <v>0.218580625</v>
      </c>
      <c r="J1956" s="17">
        <v>0.75852994100000004</v>
      </c>
      <c r="K1956" s="17">
        <v>2.29E-2</v>
      </c>
    </row>
    <row r="1957" spans="1:11" x14ac:dyDescent="0.45">
      <c r="A1957" s="10" t="s">
        <v>25</v>
      </c>
      <c r="B1957" s="20">
        <v>0.36</v>
      </c>
      <c r="C1957" s="19">
        <v>11742</v>
      </c>
      <c r="D1957" s="19">
        <v>177.79572730000001</v>
      </c>
      <c r="E1957" s="23">
        <v>3.5900000000000001E-2</v>
      </c>
      <c r="F1957" s="23">
        <v>2.9000000000000001E-2</v>
      </c>
      <c r="G1957" s="17">
        <v>0</v>
      </c>
      <c r="H1957" s="17">
        <v>1</v>
      </c>
      <c r="I1957" s="17">
        <v>0.227529019</v>
      </c>
      <c r="J1957" s="17">
        <v>0.75099810199999995</v>
      </c>
      <c r="K1957" s="17">
        <v>2.1499999999999998E-2</v>
      </c>
    </row>
    <row r="1958" spans="1:11" x14ac:dyDescent="0.45">
      <c r="A1958" s="10" t="s">
        <v>25</v>
      </c>
      <c r="B1958" s="20">
        <v>0.37</v>
      </c>
      <c r="C1958" s="19">
        <v>12067</v>
      </c>
      <c r="D1958" s="19">
        <v>189.75660500000001</v>
      </c>
      <c r="E1958" s="23">
        <v>3.7600000000000001E-2</v>
      </c>
      <c r="F1958" s="23">
        <v>3.0300000000000001E-2</v>
      </c>
      <c r="G1958" s="17">
        <v>0</v>
      </c>
      <c r="H1958" s="17">
        <v>1</v>
      </c>
      <c r="I1958" s="17">
        <v>0.23478331999999999</v>
      </c>
      <c r="J1958" s="17">
        <v>0.74495133400000002</v>
      </c>
      <c r="K1958" s="17">
        <v>2.0299999999999999E-2</v>
      </c>
    </row>
    <row r="1959" spans="1:11" x14ac:dyDescent="0.45">
      <c r="A1959" s="10" t="s">
        <v>25</v>
      </c>
      <c r="B1959" s="20">
        <v>0.38</v>
      </c>
      <c r="C1959" s="19">
        <v>12312</v>
      </c>
      <c r="D1959" s="19">
        <v>199.12291350000001</v>
      </c>
      <c r="E1959" s="23">
        <v>3.8899999999999997E-2</v>
      </c>
      <c r="F1959" s="23">
        <v>3.1399999999999997E-2</v>
      </c>
      <c r="G1959" s="17">
        <v>0</v>
      </c>
      <c r="H1959" s="17">
        <v>1</v>
      </c>
      <c r="I1959" s="17">
        <v>0.237282242</v>
      </c>
      <c r="J1959" s="17">
        <v>0.74337791900000005</v>
      </c>
      <c r="K1959" s="17">
        <v>1.9300000000000001E-2</v>
      </c>
    </row>
    <row r="1960" spans="1:11" x14ac:dyDescent="0.45">
      <c r="A1960" s="10" t="s">
        <v>25</v>
      </c>
      <c r="B1960" s="20">
        <v>0.39</v>
      </c>
      <c r="C1960" s="19">
        <v>12645</v>
      </c>
      <c r="D1960" s="19">
        <v>212.1090001</v>
      </c>
      <c r="E1960" s="23">
        <v>3.9199999999999999E-2</v>
      </c>
      <c r="F1960" s="23">
        <v>3.2599999999999997E-2</v>
      </c>
      <c r="G1960" s="17">
        <v>0</v>
      </c>
      <c r="H1960" s="17">
        <v>1</v>
      </c>
      <c r="I1960" s="17">
        <v>0.26607318299999999</v>
      </c>
      <c r="J1960" s="17">
        <v>0.71589067500000003</v>
      </c>
      <c r="K1960" s="17">
        <v>1.7999999999999999E-2</v>
      </c>
    </row>
    <row r="1961" spans="1:11" x14ac:dyDescent="0.45">
      <c r="A1961" s="10" t="s">
        <v>25</v>
      </c>
      <c r="B1961" s="20">
        <v>0.4</v>
      </c>
      <c r="C1961" s="19">
        <v>13035</v>
      </c>
      <c r="D1961" s="19">
        <v>227.55657959999999</v>
      </c>
      <c r="E1961" s="23">
        <v>4.1000000000000002E-2</v>
      </c>
      <c r="F1961" s="23">
        <v>3.4099999999999998E-2</v>
      </c>
      <c r="G1961" s="17">
        <v>0</v>
      </c>
      <c r="H1961" s="17">
        <v>1</v>
      </c>
      <c r="I1961" s="17">
        <v>0.29212928100000002</v>
      </c>
      <c r="J1961" s="17">
        <v>0.691121969</v>
      </c>
      <c r="K1961" s="17">
        <v>1.67E-2</v>
      </c>
    </row>
    <row r="1962" spans="1:11" x14ac:dyDescent="0.45">
      <c r="A1962" s="10" t="s">
        <v>25</v>
      </c>
      <c r="B1962" s="20">
        <v>0.41</v>
      </c>
      <c r="C1962" s="19">
        <v>13355</v>
      </c>
      <c r="D1962" s="19">
        <v>241.1257856</v>
      </c>
      <c r="E1962" s="23">
        <v>4.36E-2</v>
      </c>
      <c r="F1962" s="23">
        <v>3.5299999999999998E-2</v>
      </c>
      <c r="G1962" s="17">
        <v>0</v>
      </c>
      <c r="H1962" s="17">
        <v>1</v>
      </c>
      <c r="I1962" s="17">
        <v>0.30186731300000003</v>
      </c>
      <c r="J1962" s="17">
        <v>0.682234334</v>
      </c>
      <c r="K1962" s="17">
        <v>1.5900000000000001E-2</v>
      </c>
    </row>
    <row r="1963" spans="1:11" x14ac:dyDescent="0.45">
      <c r="A1963" s="10" t="s">
        <v>25</v>
      </c>
      <c r="B1963" s="20">
        <v>0.42</v>
      </c>
      <c r="C1963" s="19">
        <v>13675</v>
      </c>
      <c r="D1963" s="19">
        <v>255.38884210000001</v>
      </c>
      <c r="E1963" s="23">
        <v>4.5499999999999999E-2</v>
      </c>
      <c r="F1963" s="23">
        <v>3.6600000000000001E-2</v>
      </c>
      <c r="G1963" s="17">
        <v>0</v>
      </c>
      <c r="H1963" s="17">
        <v>1</v>
      </c>
      <c r="I1963" s="17">
        <v>0.30339222700000001</v>
      </c>
      <c r="J1963" s="17">
        <v>0.68149946800000005</v>
      </c>
      <c r="K1963" s="17">
        <v>1.5100000000000001E-2</v>
      </c>
    </row>
    <row r="1964" spans="1:11" x14ac:dyDescent="0.45">
      <c r="A1964" s="10" t="s">
        <v>25</v>
      </c>
      <c r="B1964" s="20">
        <v>0.43</v>
      </c>
      <c r="C1964" s="19">
        <v>13966</v>
      </c>
      <c r="D1964" s="19">
        <v>268.87413270000002</v>
      </c>
      <c r="E1964" s="23">
        <v>4.7E-2</v>
      </c>
      <c r="F1964" s="23">
        <v>3.7699999999999997E-2</v>
      </c>
      <c r="G1964" s="17">
        <v>0</v>
      </c>
      <c r="H1964" s="17">
        <v>1</v>
      </c>
      <c r="I1964" s="17">
        <v>0.32292428299999998</v>
      </c>
      <c r="J1964" s="17">
        <v>0.66273312600000001</v>
      </c>
      <c r="K1964" s="17">
        <v>1.43E-2</v>
      </c>
    </row>
    <row r="1965" spans="1:11" x14ac:dyDescent="0.45">
      <c r="A1965" s="10" t="s">
        <v>25</v>
      </c>
      <c r="B1965" s="20">
        <v>0.44</v>
      </c>
      <c r="C1965" s="19">
        <v>14302</v>
      </c>
      <c r="D1965" s="19">
        <v>284.8248911</v>
      </c>
      <c r="E1965" s="23">
        <v>4.8300000000000003E-2</v>
      </c>
      <c r="F1965" s="23">
        <v>3.9199999999999999E-2</v>
      </c>
      <c r="G1965" s="17">
        <v>0</v>
      </c>
      <c r="H1965" s="17">
        <v>1</v>
      </c>
      <c r="I1965" s="17">
        <v>0.33977247999999999</v>
      </c>
      <c r="J1965" s="17">
        <v>0.64670138300000002</v>
      </c>
      <c r="K1965" s="17">
        <v>1.35E-2</v>
      </c>
    </row>
    <row r="1966" spans="1:11" x14ac:dyDescent="0.45">
      <c r="A1966" s="10" t="s">
        <v>25</v>
      </c>
      <c r="B1966" s="20">
        <v>0.45</v>
      </c>
      <c r="C1966" s="19">
        <v>14644</v>
      </c>
      <c r="D1966" s="19">
        <v>301.66140719999999</v>
      </c>
      <c r="E1966" s="23">
        <v>5.0500000000000003E-2</v>
      </c>
      <c r="F1966" s="23">
        <v>4.0599999999999997E-2</v>
      </c>
      <c r="G1966" s="17">
        <v>0</v>
      </c>
      <c r="H1966" s="17">
        <v>1</v>
      </c>
      <c r="I1966" s="17">
        <v>0.35138888200000001</v>
      </c>
      <c r="J1966" s="17">
        <v>0.63584557399999997</v>
      </c>
      <c r="K1966" s="17">
        <v>1.2800000000000001E-2</v>
      </c>
    </row>
    <row r="1967" spans="1:11" x14ac:dyDescent="0.45">
      <c r="A1967" s="10" t="s">
        <v>25</v>
      </c>
      <c r="B1967" s="20">
        <v>0.46</v>
      </c>
      <c r="C1967" s="19">
        <v>14964</v>
      </c>
      <c r="D1967" s="19">
        <v>318.32559600000002</v>
      </c>
      <c r="E1967" s="23">
        <v>5.33E-2</v>
      </c>
      <c r="F1967" s="23">
        <v>4.2200000000000001E-2</v>
      </c>
      <c r="G1967" s="17">
        <v>0</v>
      </c>
      <c r="H1967" s="17">
        <v>1</v>
      </c>
      <c r="I1967" s="17">
        <v>0.36176885800000003</v>
      </c>
      <c r="J1967" s="17">
        <v>0.62613166399999998</v>
      </c>
      <c r="K1967" s="17">
        <v>1.21E-2</v>
      </c>
    </row>
    <row r="1968" spans="1:11" x14ac:dyDescent="0.45">
      <c r="A1968" s="10" t="s">
        <v>25</v>
      </c>
      <c r="B1968" s="20">
        <v>0.47</v>
      </c>
      <c r="C1968" s="19">
        <v>15284</v>
      </c>
      <c r="D1968" s="19">
        <v>335.78507080000003</v>
      </c>
      <c r="E1968" s="23">
        <v>5.5500000000000001E-2</v>
      </c>
      <c r="F1968" s="23">
        <v>4.3799999999999999E-2</v>
      </c>
      <c r="G1968" s="17">
        <v>0</v>
      </c>
      <c r="H1968" s="17">
        <v>1</v>
      </c>
      <c r="I1968" s="17">
        <v>0.37683560100000002</v>
      </c>
      <c r="J1968" s="17">
        <v>0.611532187</v>
      </c>
      <c r="K1968" s="17">
        <v>1.1599999999999999E-2</v>
      </c>
    </row>
    <row r="1969" spans="1:11" x14ac:dyDescent="0.45">
      <c r="A1969" s="10" t="s">
        <v>25</v>
      </c>
      <c r="B1969" s="20">
        <v>0.48</v>
      </c>
      <c r="C1969" s="19">
        <v>15612</v>
      </c>
      <c r="D1969" s="19">
        <v>354.11293599999999</v>
      </c>
      <c r="E1969" s="23">
        <v>5.6599999999999998E-2</v>
      </c>
      <c r="F1969" s="23">
        <v>4.53E-2</v>
      </c>
      <c r="G1969" s="17">
        <v>0</v>
      </c>
      <c r="H1969" s="17">
        <v>1</v>
      </c>
      <c r="I1969" s="17">
        <v>0.40510407999999998</v>
      </c>
      <c r="J1969" s="17">
        <v>0.58385600500000001</v>
      </c>
      <c r="K1969" s="17">
        <v>1.0999999999999999E-2</v>
      </c>
    </row>
    <row r="1970" spans="1:11" x14ac:dyDescent="0.45">
      <c r="A1970" s="10" t="s">
        <v>25</v>
      </c>
      <c r="B1970" s="20">
        <v>0.49</v>
      </c>
      <c r="C1970" s="19">
        <v>15928</v>
      </c>
      <c r="D1970" s="19">
        <v>372.41463859999999</v>
      </c>
      <c r="E1970" s="23">
        <v>5.9200000000000003E-2</v>
      </c>
      <c r="F1970" s="23">
        <v>4.6699999999999998E-2</v>
      </c>
      <c r="G1970" s="17">
        <v>0</v>
      </c>
      <c r="H1970" s="17">
        <v>1</v>
      </c>
      <c r="I1970" s="17">
        <v>0.40650953000000001</v>
      </c>
      <c r="J1970" s="17">
        <v>0.58294349199999995</v>
      </c>
      <c r="K1970" s="17">
        <v>1.0500000000000001E-2</v>
      </c>
    </row>
    <row r="1971" spans="1:11" x14ac:dyDescent="0.45">
      <c r="A1971" s="10" t="s">
        <v>25</v>
      </c>
      <c r="B1971" s="20">
        <v>0.5</v>
      </c>
      <c r="C1971" s="19">
        <v>16203</v>
      </c>
      <c r="D1971" s="19">
        <v>389.03476790000002</v>
      </c>
      <c r="E1971" s="23">
        <v>6.1499999999999999E-2</v>
      </c>
      <c r="F1971" s="23">
        <v>4.8099999999999997E-2</v>
      </c>
      <c r="G1971" s="17">
        <v>0</v>
      </c>
      <c r="H1971" s="17">
        <v>1</v>
      </c>
      <c r="I1971" s="17">
        <v>0.42042560000000001</v>
      </c>
      <c r="J1971" s="17">
        <v>0.56950263400000001</v>
      </c>
      <c r="K1971" s="17">
        <v>1.01E-2</v>
      </c>
    </row>
    <row r="1972" spans="1:11" x14ac:dyDescent="0.45">
      <c r="A1972" s="10" t="s">
        <v>25</v>
      </c>
      <c r="B1972" s="20">
        <v>0.51</v>
      </c>
      <c r="C1972" s="19">
        <v>16573</v>
      </c>
      <c r="D1972" s="19">
        <v>412.1679211</v>
      </c>
      <c r="E1972" s="23">
        <v>6.4000000000000001E-2</v>
      </c>
      <c r="F1972" s="23">
        <v>4.99E-2</v>
      </c>
      <c r="G1972" s="17">
        <v>0</v>
      </c>
      <c r="H1972" s="17">
        <v>1</v>
      </c>
      <c r="I1972" s="17">
        <v>0.430121535</v>
      </c>
      <c r="J1972" s="17">
        <v>0.56024727699999999</v>
      </c>
      <c r="K1972" s="17">
        <v>9.6299999999999997E-3</v>
      </c>
    </row>
    <row r="1973" spans="1:11" x14ac:dyDescent="0.45">
      <c r="A1973" s="10" t="s">
        <v>25</v>
      </c>
      <c r="B1973" s="20">
        <v>0.52</v>
      </c>
      <c r="C1973" s="19">
        <v>16896</v>
      </c>
      <c r="D1973" s="19">
        <v>433.17689189999999</v>
      </c>
      <c r="E1973" s="23">
        <v>6.6299999999999998E-2</v>
      </c>
      <c r="F1973" s="23">
        <v>5.1900000000000002E-2</v>
      </c>
      <c r="G1973" s="17">
        <v>0</v>
      </c>
      <c r="H1973" s="17">
        <v>1</v>
      </c>
      <c r="I1973" s="17">
        <v>0.43469892199999999</v>
      </c>
      <c r="J1973" s="17">
        <v>0.556073343</v>
      </c>
      <c r="K1973" s="17">
        <v>9.2300000000000004E-3</v>
      </c>
    </row>
    <row r="1974" spans="1:11" x14ac:dyDescent="0.45">
      <c r="A1974" s="10" t="s">
        <v>25</v>
      </c>
      <c r="B1974" s="20">
        <v>0.53</v>
      </c>
      <c r="C1974" s="19">
        <v>17190</v>
      </c>
      <c r="D1974" s="19">
        <v>453.14838479999997</v>
      </c>
      <c r="E1974" s="23">
        <v>6.8699999999999997E-2</v>
      </c>
      <c r="F1974" s="23">
        <v>5.3499999999999999E-2</v>
      </c>
      <c r="G1974" s="17">
        <v>0</v>
      </c>
      <c r="H1974" s="17">
        <v>1</v>
      </c>
      <c r="I1974" s="17">
        <v>0.45189288399999999</v>
      </c>
      <c r="J1974" s="17">
        <v>0.53920706200000001</v>
      </c>
      <c r="K1974" s="17">
        <v>8.8999999999999999E-3</v>
      </c>
    </row>
    <row r="1975" spans="1:11" x14ac:dyDescent="0.45">
      <c r="A1975" s="10" t="s">
        <v>25</v>
      </c>
      <c r="B1975" s="20">
        <v>0.54</v>
      </c>
      <c r="C1975" s="19">
        <v>17418</v>
      </c>
      <c r="D1975" s="19">
        <v>468.9824112</v>
      </c>
      <c r="E1975" s="23">
        <v>6.9873675999999996E-2</v>
      </c>
      <c r="F1975" s="23">
        <v>5.5100000000000003E-2</v>
      </c>
      <c r="G1975" s="17">
        <v>0</v>
      </c>
      <c r="H1975" s="17">
        <v>1</v>
      </c>
      <c r="I1975" s="17">
        <v>0.46124453300000001</v>
      </c>
      <c r="J1975" s="17">
        <v>0.53012277600000002</v>
      </c>
      <c r="K1975" s="17">
        <v>8.6300000000000005E-3</v>
      </c>
    </row>
    <row r="1976" spans="1:11" x14ac:dyDescent="0.45">
      <c r="A1976" s="10" t="s">
        <v>25</v>
      </c>
      <c r="B1976" s="20">
        <v>0.55000000000000004</v>
      </c>
      <c r="C1976" s="19">
        <v>17867</v>
      </c>
      <c r="D1976" s="19">
        <v>500.4330281</v>
      </c>
      <c r="E1976" s="23">
        <v>7.0300000000000001E-2</v>
      </c>
      <c r="F1976" s="23">
        <v>5.74E-2</v>
      </c>
      <c r="G1976" s="17">
        <v>0</v>
      </c>
      <c r="H1976" s="17">
        <v>1</v>
      </c>
      <c r="I1976" s="17">
        <v>0.49312666300000002</v>
      </c>
      <c r="J1976" s="17">
        <v>0.49876356900000002</v>
      </c>
      <c r="K1976" s="17">
        <v>8.1099999999999992E-3</v>
      </c>
    </row>
    <row r="1977" spans="1:11" x14ac:dyDescent="0.45">
      <c r="A1977" s="10" t="s">
        <v>25</v>
      </c>
      <c r="B1977" s="20">
        <v>0.56000000000000005</v>
      </c>
      <c r="C1977" s="19">
        <v>18221</v>
      </c>
      <c r="D1977" s="19">
        <v>525.85305470000003</v>
      </c>
      <c r="E1977" s="23">
        <v>7.3599999999999999E-2</v>
      </c>
      <c r="F1977" s="23">
        <v>5.9200000000000003E-2</v>
      </c>
      <c r="G1977" s="17">
        <v>0</v>
      </c>
      <c r="H1977" s="17">
        <v>1</v>
      </c>
      <c r="I1977" s="17">
        <v>0.51204461899999998</v>
      </c>
      <c r="J1977" s="17">
        <v>0.48023798000000001</v>
      </c>
      <c r="K1977" s="17">
        <v>7.7200000000000003E-3</v>
      </c>
    </row>
    <row r="1978" spans="1:11" x14ac:dyDescent="0.45">
      <c r="A1978" s="10" t="s">
        <v>25</v>
      </c>
      <c r="B1978" s="20">
        <v>0.56999999999999995</v>
      </c>
      <c r="C1978" s="19">
        <v>18539</v>
      </c>
      <c r="D1978" s="19">
        <v>549.4550782</v>
      </c>
      <c r="E1978" s="23">
        <v>7.4999999999999997E-2</v>
      </c>
      <c r="F1978" s="23">
        <v>6.08E-2</v>
      </c>
      <c r="G1978" s="17">
        <v>0</v>
      </c>
      <c r="H1978" s="17">
        <v>1</v>
      </c>
      <c r="I1978" s="17">
        <v>0.52916139100000004</v>
      </c>
      <c r="J1978" s="17">
        <v>0.46319760300000001</v>
      </c>
      <c r="K1978" s="17">
        <v>7.6400000000000001E-3</v>
      </c>
    </row>
    <row r="1979" spans="1:11" x14ac:dyDescent="0.45">
      <c r="A1979" s="10" t="s">
        <v>25</v>
      </c>
      <c r="B1979" s="20">
        <v>0.57999999999999996</v>
      </c>
      <c r="C1979" s="19">
        <v>18804</v>
      </c>
      <c r="D1979" s="19">
        <v>569.6239435</v>
      </c>
      <c r="E1979" s="23">
        <v>7.7499999999999999E-2</v>
      </c>
      <c r="F1979" s="23">
        <v>6.2300000000000001E-2</v>
      </c>
      <c r="G1979" s="17">
        <v>0</v>
      </c>
      <c r="H1979" s="17">
        <v>1</v>
      </c>
      <c r="I1979" s="17">
        <v>0.53283027000000005</v>
      </c>
      <c r="J1979" s="17">
        <v>0.459739063</v>
      </c>
      <c r="K1979" s="17">
        <v>7.43E-3</v>
      </c>
    </row>
    <row r="1980" spans="1:11" x14ac:dyDescent="0.45">
      <c r="A1980" s="10" t="s">
        <v>25</v>
      </c>
      <c r="B1980" s="20">
        <v>0.59</v>
      </c>
      <c r="C1980" s="19">
        <v>19178</v>
      </c>
      <c r="D1980" s="19">
        <v>598.94478909999998</v>
      </c>
      <c r="E1980" s="23">
        <v>7.9299999999999995E-2</v>
      </c>
      <c r="F1980" s="23">
        <v>6.4500000000000002E-2</v>
      </c>
      <c r="G1980" s="17">
        <v>0</v>
      </c>
      <c r="H1980" s="17">
        <v>1</v>
      </c>
      <c r="I1980" s="17">
        <v>0.55166969300000002</v>
      </c>
      <c r="J1980" s="17">
        <v>0.44125748100000001</v>
      </c>
      <c r="K1980" s="17">
        <v>7.0699999999999999E-3</v>
      </c>
    </row>
    <row r="1981" spans="1:11" x14ac:dyDescent="0.45">
      <c r="A1981" s="10" t="s">
        <v>25</v>
      </c>
      <c r="B1981" s="20">
        <v>0.6</v>
      </c>
      <c r="C1981" s="19">
        <v>19477</v>
      </c>
      <c r="D1981" s="19">
        <v>622.91222800000003</v>
      </c>
      <c r="E1981" s="23">
        <v>8.0399999999999999E-2</v>
      </c>
      <c r="F1981" s="23">
        <v>6.5699999999999995E-2</v>
      </c>
      <c r="G1981" s="17">
        <v>0</v>
      </c>
      <c r="H1981" s="17">
        <v>1</v>
      </c>
      <c r="I1981" s="17">
        <v>0.56601453199999996</v>
      </c>
      <c r="J1981" s="17">
        <v>0.427216912</v>
      </c>
      <c r="K1981" s="17">
        <v>6.77E-3</v>
      </c>
    </row>
    <row r="1982" spans="1:11" x14ac:dyDescent="0.45">
      <c r="A1982" s="10" t="s">
        <v>25</v>
      </c>
      <c r="B1982" s="20">
        <v>0.61</v>
      </c>
      <c r="C1982" s="19">
        <v>19799</v>
      </c>
      <c r="D1982" s="19">
        <v>649.27247590000002</v>
      </c>
      <c r="E1982" s="23">
        <v>8.3599999999999994E-2</v>
      </c>
      <c r="F1982" s="23">
        <v>6.7799999999999999E-2</v>
      </c>
      <c r="G1982" s="17">
        <v>0</v>
      </c>
      <c r="H1982" s="17">
        <v>1</v>
      </c>
      <c r="I1982" s="17">
        <v>0.57362189799999996</v>
      </c>
      <c r="J1982" s="17">
        <v>0.419883701</v>
      </c>
      <c r="K1982" s="17">
        <v>6.4900000000000001E-3</v>
      </c>
    </row>
    <row r="1983" spans="1:11" x14ac:dyDescent="0.45">
      <c r="A1983" s="10" t="s">
        <v>25</v>
      </c>
      <c r="B1983" s="20">
        <v>0.62</v>
      </c>
      <c r="C1983" s="19">
        <v>20044</v>
      </c>
      <c r="D1983" s="19">
        <v>670.02177500000005</v>
      </c>
      <c r="E1983" s="23">
        <v>8.5300000000000001E-2</v>
      </c>
      <c r="F1983" s="23">
        <v>6.93E-2</v>
      </c>
      <c r="G1983" s="17">
        <v>0</v>
      </c>
      <c r="H1983" s="17">
        <v>1</v>
      </c>
      <c r="I1983" s="17">
        <v>0.58212602899999999</v>
      </c>
      <c r="J1983" s="17">
        <v>0.41159151900000002</v>
      </c>
      <c r="K1983" s="17">
        <v>6.28E-3</v>
      </c>
    </row>
    <row r="1984" spans="1:11" x14ac:dyDescent="0.45">
      <c r="A1984" s="10" t="s">
        <v>25</v>
      </c>
      <c r="B1984" s="20">
        <v>0.63</v>
      </c>
      <c r="C1984" s="19">
        <v>20431</v>
      </c>
      <c r="D1984" s="19">
        <v>703.28444520000005</v>
      </c>
      <c r="E1984" s="23">
        <v>8.8800000000000004E-2</v>
      </c>
      <c r="F1984" s="23">
        <v>7.1400000000000005E-2</v>
      </c>
      <c r="G1984" s="17">
        <v>0</v>
      </c>
      <c r="H1984" s="17">
        <v>1</v>
      </c>
      <c r="I1984" s="17">
        <v>0.58993490500000001</v>
      </c>
      <c r="J1984" s="17">
        <v>0.403545237</v>
      </c>
      <c r="K1984" s="17">
        <v>6.5199999999999998E-3</v>
      </c>
    </row>
    <row r="1985" spans="1:11" x14ac:dyDescent="0.45">
      <c r="A1985" s="10" t="s">
        <v>25</v>
      </c>
      <c r="B1985" s="20">
        <v>0.64</v>
      </c>
      <c r="C1985" s="19">
        <v>20751</v>
      </c>
      <c r="D1985" s="19">
        <v>732.17024270000002</v>
      </c>
      <c r="E1985" s="23">
        <v>9.2200000000000004E-2</v>
      </c>
      <c r="F1985" s="23">
        <v>7.2800000000000004E-2</v>
      </c>
      <c r="G1985" s="17">
        <v>0</v>
      </c>
      <c r="H1985" s="17">
        <v>1</v>
      </c>
      <c r="I1985" s="17">
        <v>0.60208220300000004</v>
      </c>
      <c r="J1985" s="17">
        <v>0.39164612599999998</v>
      </c>
      <c r="K1985" s="17">
        <v>6.2700000000000004E-3</v>
      </c>
    </row>
    <row r="1986" spans="1:11" x14ac:dyDescent="0.45">
      <c r="A1986" s="10" t="s">
        <v>25</v>
      </c>
      <c r="B1986" s="20">
        <v>0.65</v>
      </c>
      <c r="C1986" s="19">
        <v>21087</v>
      </c>
      <c r="D1986" s="19">
        <v>763.92179169999997</v>
      </c>
      <c r="E1986" s="23">
        <v>9.69E-2</v>
      </c>
      <c r="F1986" s="23">
        <v>7.5300000000000006E-2</v>
      </c>
      <c r="G1986" s="17">
        <v>0</v>
      </c>
      <c r="H1986" s="17">
        <v>1</v>
      </c>
      <c r="I1986" s="17">
        <v>0.60979508900000001</v>
      </c>
      <c r="J1986" s="17">
        <v>0.38419040900000001</v>
      </c>
      <c r="K1986" s="17">
        <v>6.0099999999999997E-3</v>
      </c>
    </row>
    <row r="1987" spans="1:11" x14ac:dyDescent="0.45">
      <c r="A1987" s="10" t="s">
        <v>25</v>
      </c>
      <c r="B1987" s="20">
        <v>0.66</v>
      </c>
      <c r="C1987" s="19">
        <v>21407</v>
      </c>
      <c r="D1987" s="19">
        <v>795.46179080000002</v>
      </c>
      <c r="E1987" s="23">
        <v>0.100854898</v>
      </c>
      <c r="F1987" s="23">
        <v>7.7399999999999997E-2</v>
      </c>
      <c r="G1987" s="17">
        <v>0</v>
      </c>
      <c r="H1987" s="17">
        <v>1</v>
      </c>
      <c r="I1987" s="17">
        <v>0.61786934199999999</v>
      </c>
      <c r="J1987" s="17">
        <v>0.37630833400000002</v>
      </c>
      <c r="K1987" s="17">
        <v>5.8199999999999997E-3</v>
      </c>
    </row>
    <row r="1988" spans="1:11" x14ac:dyDescent="0.45">
      <c r="A1988" s="10" t="s">
        <v>25</v>
      </c>
      <c r="B1988" s="20">
        <v>0.67</v>
      </c>
      <c r="C1988" s="19">
        <v>21727</v>
      </c>
      <c r="D1988" s="19">
        <v>828.45587739999996</v>
      </c>
      <c r="E1988" s="23">
        <v>0.10709761399999999</v>
      </c>
      <c r="F1988" s="23">
        <v>7.9600000000000004E-2</v>
      </c>
      <c r="G1988" s="17">
        <v>0</v>
      </c>
      <c r="H1988" s="17">
        <v>1</v>
      </c>
      <c r="I1988" s="17">
        <v>0.62691812499999999</v>
      </c>
      <c r="J1988" s="17">
        <v>0.36748752099999998</v>
      </c>
      <c r="K1988" s="17">
        <v>5.5900000000000004E-3</v>
      </c>
    </row>
    <row r="1989" spans="1:11" x14ac:dyDescent="0.45">
      <c r="A1989" s="10" t="s">
        <v>25</v>
      </c>
      <c r="B1989" s="20">
        <v>0.68</v>
      </c>
      <c r="C1989" s="19">
        <v>22046</v>
      </c>
      <c r="D1989" s="19">
        <v>863.42133379999996</v>
      </c>
      <c r="E1989" s="23">
        <v>0.112039414</v>
      </c>
      <c r="F1989" s="23">
        <v>8.2100000000000006E-2</v>
      </c>
      <c r="G1989" s="17">
        <v>0</v>
      </c>
      <c r="H1989" s="17">
        <v>1</v>
      </c>
      <c r="I1989" s="17">
        <v>0.63544114100000004</v>
      </c>
      <c r="J1989" s="17">
        <v>0.35911636400000002</v>
      </c>
      <c r="K1989" s="17">
        <v>5.4400000000000004E-3</v>
      </c>
    </row>
    <row r="1990" spans="1:11" x14ac:dyDescent="0.45">
      <c r="A1990" s="10" t="s">
        <v>25</v>
      </c>
      <c r="B1990" s="20">
        <v>0.69</v>
      </c>
      <c r="C1990" s="19">
        <v>22365</v>
      </c>
      <c r="D1990" s="19">
        <v>899.43375040000001</v>
      </c>
      <c r="E1990" s="23">
        <v>0.11507536</v>
      </c>
      <c r="F1990" s="23">
        <v>8.4500000000000006E-2</v>
      </c>
      <c r="G1990" s="17">
        <v>0</v>
      </c>
      <c r="H1990" s="17">
        <v>1</v>
      </c>
      <c r="I1990" s="17">
        <v>0.65053786300000005</v>
      </c>
      <c r="J1990" s="17">
        <v>0.34420057399999998</v>
      </c>
      <c r="K1990" s="17">
        <v>5.2599999999999999E-3</v>
      </c>
    </row>
    <row r="1991" spans="1:11" x14ac:dyDescent="0.45">
      <c r="A1991" s="10" t="s">
        <v>25</v>
      </c>
      <c r="B1991" s="20">
        <v>0.7</v>
      </c>
      <c r="C1991" s="19">
        <v>22695</v>
      </c>
      <c r="D1991" s="19">
        <v>938.73375650000003</v>
      </c>
      <c r="E1991" s="23">
        <v>0.12398688099999999</v>
      </c>
      <c r="F1991" s="23">
        <v>8.72E-2</v>
      </c>
      <c r="G1991" s="17">
        <v>0</v>
      </c>
      <c r="H1991" s="17">
        <v>1</v>
      </c>
      <c r="I1991" s="17">
        <v>0.65884808399999994</v>
      </c>
      <c r="J1991" s="17">
        <v>0.33598841899999998</v>
      </c>
      <c r="K1991" s="17">
        <v>5.1599999999999997E-3</v>
      </c>
    </row>
    <row r="1992" spans="1:11" x14ac:dyDescent="0.45">
      <c r="A1992" s="10" t="s">
        <v>25</v>
      </c>
      <c r="B1992" s="20">
        <v>0.71</v>
      </c>
      <c r="C1992" s="19">
        <v>23015</v>
      </c>
      <c r="D1992" s="19">
        <v>979.45363369999995</v>
      </c>
      <c r="E1992" s="23">
        <v>0.129581852</v>
      </c>
      <c r="F1992" s="23">
        <v>9.01E-2</v>
      </c>
      <c r="G1992" s="17">
        <v>0</v>
      </c>
      <c r="H1992" s="17">
        <v>1</v>
      </c>
      <c r="I1992" s="17">
        <v>0.67057858999999997</v>
      </c>
      <c r="J1992" s="17">
        <v>0.32428020000000002</v>
      </c>
      <c r="K1992" s="17">
        <v>5.1399999999999996E-3</v>
      </c>
    </row>
    <row r="1993" spans="1:11" x14ac:dyDescent="0.45">
      <c r="A1993" s="10" t="s">
        <v>25</v>
      </c>
      <c r="B1993" s="20">
        <v>0.72</v>
      </c>
      <c r="C1993" s="19">
        <v>23337</v>
      </c>
      <c r="D1993" s="19">
        <v>1022.874174</v>
      </c>
      <c r="E1993" s="23">
        <v>0.13748986999999999</v>
      </c>
      <c r="F1993" s="23">
        <v>9.2999999999999999E-2</v>
      </c>
      <c r="G1993" s="17">
        <v>0</v>
      </c>
      <c r="H1993" s="17">
        <v>1</v>
      </c>
      <c r="I1993" s="17">
        <v>0.67933874500000002</v>
      </c>
      <c r="J1993" s="17">
        <v>0.31572263</v>
      </c>
      <c r="K1993" s="17">
        <v>4.9399999999999999E-3</v>
      </c>
    </row>
    <row r="1994" spans="1:11" x14ac:dyDescent="0.45">
      <c r="A1994" s="10" t="s">
        <v>25</v>
      </c>
      <c r="B1994" s="20">
        <v>0.73</v>
      </c>
      <c r="C1994" s="19">
        <v>23653</v>
      </c>
      <c r="D1994" s="19">
        <v>1067.164642</v>
      </c>
      <c r="E1994" s="23">
        <v>0.14219948199999999</v>
      </c>
      <c r="F1994" s="23">
        <v>9.6799999999999997E-2</v>
      </c>
      <c r="G1994" s="17">
        <v>0</v>
      </c>
      <c r="H1994" s="17">
        <v>1</v>
      </c>
      <c r="I1994" s="17">
        <v>0.68991131000000006</v>
      </c>
      <c r="J1994" s="17">
        <v>0.30529214900000001</v>
      </c>
      <c r="K1994" s="17">
        <v>4.7999999999999996E-3</v>
      </c>
    </row>
    <row r="1995" spans="1:11" x14ac:dyDescent="0.45">
      <c r="A1995" s="10" t="s">
        <v>25</v>
      </c>
      <c r="B1995" s="20">
        <v>0.74</v>
      </c>
      <c r="C1995" s="19">
        <v>23936</v>
      </c>
      <c r="D1995" s="19">
        <v>1108.2286819999999</v>
      </c>
      <c r="E1995" s="23">
        <v>0.148598651</v>
      </c>
      <c r="F1995" s="23">
        <v>0.100369677</v>
      </c>
      <c r="G1995" s="17">
        <v>0</v>
      </c>
      <c r="H1995" s="17">
        <v>1</v>
      </c>
      <c r="I1995" s="17">
        <v>0.69943098800000003</v>
      </c>
      <c r="J1995" s="17">
        <v>0.29581696899999999</v>
      </c>
      <c r="K1995" s="17">
        <v>4.7499999999999999E-3</v>
      </c>
    </row>
    <row r="1996" spans="1:11" x14ac:dyDescent="0.45">
      <c r="A1996" s="10" t="s">
        <v>25</v>
      </c>
      <c r="B1996" s="20">
        <v>0.75</v>
      </c>
      <c r="C1996" s="19">
        <v>24292</v>
      </c>
      <c r="D1996" s="19">
        <v>1162.8055830000001</v>
      </c>
      <c r="E1996" s="23">
        <v>0.15984422400000001</v>
      </c>
      <c r="F1996" s="23">
        <v>0.104610008</v>
      </c>
      <c r="G1996" s="17">
        <v>0</v>
      </c>
      <c r="H1996" s="17">
        <v>1</v>
      </c>
      <c r="I1996" s="17">
        <v>0.71137173099999995</v>
      </c>
      <c r="J1996" s="17">
        <v>0.28408672400000001</v>
      </c>
      <c r="K1996" s="17">
        <v>4.5399999999999998E-3</v>
      </c>
    </row>
    <row r="1997" spans="1:11" x14ac:dyDescent="0.45">
      <c r="A1997" s="10" t="s">
        <v>25</v>
      </c>
      <c r="B1997" s="20">
        <v>0.76</v>
      </c>
      <c r="C1997" s="19">
        <v>24628</v>
      </c>
      <c r="D1997" s="19">
        <v>1218.1442830000001</v>
      </c>
      <c r="E1997" s="23">
        <v>0.168435047</v>
      </c>
      <c r="F1997" s="23">
        <v>0.107999041</v>
      </c>
      <c r="G1997" s="17">
        <v>0</v>
      </c>
      <c r="H1997" s="17">
        <v>1</v>
      </c>
      <c r="I1997" s="17">
        <v>0.72329647900000005</v>
      </c>
      <c r="J1997" s="17">
        <v>0.272327455</v>
      </c>
      <c r="K1997" s="17">
        <v>4.3800000000000002E-3</v>
      </c>
    </row>
    <row r="1998" spans="1:11" x14ac:dyDescent="0.45">
      <c r="A1998" s="10" t="s">
        <v>25</v>
      </c>
      <c r="B1998" s="20">
        <v>0.77</v>
      </c>
      <c r="C1998" s="19">
        <v>24901</v>
      </c>
      <c r="D1998" s="19">
        <v>1264.796916</v>
      </c>
      <c r="E1998" s="23">
        <v>0.17413926299999999</v>
      </c>
      <c r="F1998" s="23">
        <v>0.113002256</v>
      </c>
      <c r="G1998" s="17">
        <v>0</v>
      </c>
      <c r="H1998" s="17">
        <v>1</v>
      </c>
      <c r="I1998" s="17">
        <v>0.72734660699999998</v>
      </c>
      <c r="J1998" s="17">
        <v>0.26795891199999999</v>
      </c>
      <c r="K1998" s="17">
        <v>4.6899999999999997E-3</v>
      </c>
    </row>
    <row r="1999" spans="1:11" x14ac:dyDescent="0.45">
      <c r="A1999" s="10" t="s">
        <v>25</v>
      </c>
      <c r="B1999" s="20">
        <v>0.78</v>
      </c>
      <c r="C1999" s="19">
        <v>25260</v>
      </c>
      <c r="D1999" s="19">
        <v>1328.7272640000001</v>
      </c>
      <c r="E1999" s="23">
        <v>0.184575935</v>
      </c>
      <c r="F1999" s="23">
        <v>0.11802908099999999</v>
      </c>
      <c r="G1999" s="17">
        <v>0</v>
      </c>
      <c r="H1999" s="17">
        <v>1</v>
      </c>
      <c r="I1999" s="17">
        <v>0.73666058999999995</v>
      </c>
      <c r="J1999" s="17">
        <v>0.25885038300000002</v>
      </c>
      <c r="K1999" s="17">
        <v>4.4900000000000001E-3</v>
      </c>
    </row>
    <row r="2000" spans="1:11" x14ac:dyDescent="0.45">
      <c r="A2000" s="10" t="s">
        <v>25</v>
      </c>
      <c r="B2000" s="20">
        <v>0.79</v>
      </c>
      <c r="C2000" s="19">
        <v>25594</v>
      </c>
      <c r="D2000" s="19">
        <v>1392.6138759999999</v>
      </c>
      <c r="E2000" s="23">
        <v>0.19738673900000001</v>
      </c>
      <c r="F2000" s="23">
        <v>0.122983922</v>
      </c>
      <c r="G2000" s="17">
        <v>0</v>
      </c>
      <c r="H2000" s="17">
        <v>1</v>
      </c>
      <c r="I2000" s="17">
        <v>0.74047407899999995</v>
      </c>
      <c r="J2000" s="17">
        <v>0.25514320899999998</v>
      </c>
      <c r="K2000" s="17">
        <v>4.3800000000000002E-3</v>
      </c>
    </row>
    <row r="2001" spans="1:11" x14ac:dyDescent="0.45">
      <c r="A2001" s="10" t="s">
        <v>25</v>
      </c>
      <c r="B2001" s="20">
        <v>0.8</v>
      </c>
      <c r="C2001" s="19">
        <v>25787</v>
      </c>
      <c r="D2001" s="19">
        <v>1431.8840970000001</v>
      </c>
      <c r="E2001" s="23">
        <v>0.20959502799999999</v>
      </c>
      <c r="F2001" s="23">
        <v>0.12613733499999999</v>
      </c>
      <c r="G2001" s="17">
        <v>0</v>
      </c>
      <c r="H2001" s="17">
        <v>1</v>
      </c>
      <c r="I2001" s="17">
        <v>0.74285146300000005</v>
      </c>
      <c r="J2001" s="17">
        <v>0.252605423</v>
      </c>
      <c r="K2001" s="17">
        <v>4.5399999999999998E-3</v>
      </c>
    </row>
    <row r="2002" spans="1:11" x14ac:dyDescent="0.45">
      <c r="A2002" s="10" t="s">
        <v>25</v>
      </c>
      <c r="B2002" s="20">
        <v>0.80100000000000005</v>
      </c>
      <c r="C2002" s="19">
        <v>25810</v>
      </c>
      <c r="D2002" s="19">
        <v>1436.720442</v>
      </c>
      <c r="E2002" s="23">
        <v>0.21106687199999999</v>
      </c>
      <c r="F2002" s="23">
        <v>0.12715932399999999</v>
      </c>
      <c r="G2002" s="17">
        <v>0</v>
      </c>
      <c r="H2002" s="17">
        <v>1</v>
      </c>
      <c r="I2002" s="17">
        <v>0.74345471299999999</v>
      </c>
      <c r="J2002" s="17">
        <v>0.25201305000000002</v>
      </c>
      <c r="K2002" s="17">
        <v>4.5300000000000002E-3</v>
      </c>
    </row>
    <row r="2003" spans="1:11" x14ac:dyDescent="0.45">
      <c r="A2003" s="10" t="s">
        <v>25</v>
      </c>
      <c r="B2003" s="20">
        <v>0.80300000000000005</v>
      </c>
      <c r="C2003" s="19">
        <v>25883</v>
      </c>
      <c r="D2003" s="19">
        <v>1452.1303479999999</v>
      </c>
      <c r="E2003" s="23">
        <v>0.21121489800000001</v>
      </c>
      <c r="F2003" s="23">
        <v>0.127454609</v>
      </c>
      <c r="G2003" s="17">
        <v>0</v>
      </c>
      <c r="H2003" s="17">
        <v>1</v>
      </c>
      <c r="I2003" s="17">
        <v>0.74441414299999997</v>
      </c>
      <c r="J2003" s="17">
        <v>0.25107130500000002</v>
      </c>
      <c r="K2003" s="17">
        <v>4.5100000000000001E-3</v>
      </c>
    </row>
    <row r="2004" spans="1:11" x14ac:dyDescent="0.45">
      <c r="A2004" s="10" t="s">
        <v>25</v>
      </c>
      <c r="B2004" s="20">
        <v>0.80400000000000005</v>
      </c>
      <c r="C2004" s="19">
        <v>25915</v>
      </c>
      <c r="D2004" s="19">
        <v>1458.932507</v>
      </c>
      <c r="E2004" s="23">
        <v>0.213991401</v>
      </c>
      <c r="F2004" s="23">
        <v>0.128387207</v>
      </c>
      <c r="G2004" s="17">
        <v>0</v>
      </c>
      <c r="H2004" s="17">
        <v>1</v>
      </c>
      <c r="I2004" s="17">
        <v>0.74518816200000004</v>
      </c>
      <c r="J2004" s="17">
        <v>0.25031832999999998</v>
      </c>
      <c r="K2004" s="17">
        <v>4.4900000000000001E-3</v>
      </c>
    </row>
    <row r="2005" spans="1:11" x14ac:dyDescent="0.45">
      <c r="A2005" s="10" t="s">
        <v>25</v>
      </c>
      <c r="B2005" s="20">
        <v>0.80500000000000005</v>
      </c>
      <c r="C2005" s="19">
        <v>25948</v>
      </c>
      <c r="D2005" s="19">
        <v>1466.0073910000001</v>
      </c>
      <c r="E2005" s="23">
        <v>0.215573508</v>
      </c>
      <c r="F2005" s="23">
        <v>0.12879665700000001</v>
      </c>
      <c r="G2005" s="17">
        <v>0</v>
      </c>
      <c r="H2005" s="17">
        <v>1</v>
      </c>
      <c r="I2005" s="17">
        <v>0.74535164099999995</v>
      </c>
      <c r="J2005" s="17">
        <v>0.25016524499999998</v>
      </c>
      <c r="K2005" s="17">
        <v>4.4799999999999996E-3</v>
      </c>
    </row>
    <row r="2006" spans="1:11" x14ac:dyDescent="0.45">
      <c r="A2006" s="10" t="s">
        <v>25</v>
      </c>
      <c r="B2006" s="20">
        <v>0.80600000000000005</v>
      </c>
      <c r="C2006" s="19">
        <v>25973</v>
      </c>
      <c r="D2006" s="19">
        <v>1471.4442280000001</v>
      </c>
      <c r="E2006" s="23">
        <v>0.21786099</v>
      </c>
      <c r="F2006" s="23">
        <v>0.129223849</v>
      </c>
      <c r="G2006" s="17">
        <v>0</v>
      </c>
      <c r="H2006" s="17">
        <v>1</v>
      </c>
      <c r="I2006" s="17">
        <v>0.74638808099999998</v>
      </c>
      <c r="J2006" s="17">
        <v>0.24914705200000001</v>
      </c>
      <c r="K2006" s="17">
        <v>4.4600000000000004E-3</v>
      </c>
    </row>
    <row r="2007" spans="1:11" x14ac:dyDescent="0.45">
      <c r="A2007" s="10" t="s">
        <v>25</v>
      </c>
      <c r="B2007" s="20">
        <v>0.80700000000000005</v>
      </c>
      <c r="C2007" s="19">
        <v>26007</v>
      </c>
      <c r="D2007" s="19">
        <v>1478.8708180000001</v>
      </c>
      <c r="E2007" s="23">
        <v>0.21983512199999999</v>
      </c>
      <c r="F2007" s="23">
        <v>0.13066243999999999</v>
      </c>
      <c r="G2007" s="17">
        <v>0</v>
      </c>
      <c r="H2007" s="17">
        <v>1</v>
      </c>
      <c r="I2007" s="17">
        <v>0.74735259700000001</v>
      </c>
      <c r="J2007" s="17">
        <v>0.247936934</v>
      </c>
      <c r="K2007" s="17">
        <v>4.7099999999999998E-3</v>
      </c>
    </row>
    <row r="2008" spans="1:11" x14ac:dyDescent="0.45">
      <c r="A2008" s="10" t="s">
        <v>25</v>
      </c>
      <c r="B2008" s="20">
        <v>0.80800000000000005</v>
      </c>
      <c r="C2008" s="19">
        <v>26044</v>
      </c>
      <c r="D2008" s="19">
        <v>1487.021896</v>
      </c>
      <c r="E2008" s="23">
        <v>0.220895428</v>
      </c>
      <c r="F2008" s="23">
        <v>0.131119768</v>
      </c>
      <c r="G2008" s="17">
        <v>0</v>
      </c>
      <c r="H2008" s="17">
        <v>1</v>
      </c>
      <c r="I2008" s="17">
        <v>0.74858977500000001</v>
      </c>
      <c r="J2008" s="17">
        <v>0.24672282200000001</v>
      </c>
      <c r="K2008" s="17">
        <v>4.6899999999999997E-3</v>
      </c>
    </row>
    <row r="2009" spans="1:11" x14ac:dyDescent="0.45">
      <c r="A2009" s="10" t="s">
        <v>25</v>
      </c>
      <c r="B2009" s="20">
        <v>0.80900000000000005</v>
      </c>
      <c r="C2009" s="19">
        <v>26076</v>
      </c>
      <c r="D2009" s="19">
        <v>1494.09779</v>
      </c>
      <c r="E2009" s="23">
        <v>0.221470626</v>
      </c>
      <c r="F2009" s="23">
        <v>0.13162261</v>
      </c>
      <c r="G2009" s="17">
        <v>0</v>
      </c>
      <c r="H2009" s="17">
        <v>1</v>
      </c>
      <c r="I2009" s="17">
        <v>0.74980384200000005</v>
      </c>
      <c r="J2009" s="17">
        <v>0.24553211899999999</v>
      </c>
      <c r="K2009" s="17">
        <v>4.6600000000000001E-3</v>
      </c>
    </row>
    <row r="2010" spans="1:11" x14ac:dyDescent="0.45">
      <c r="A2010" s="10" t="s">
        <v>25</v>
      </c>
      <c r="B2010" s="20">
        <v>0.81</v>
      </c>
      <c r="C2010" s="19">
        <v>26103</v>
      </c>
      <c r="D2010" s="19">
        <v>1500.0812599999999</v>
      </c>
      <c r="E2010" s="23">
        <v>0.22222702999999999</v>
      </c>
      <c r="F2010" s="23">
        <v>0.13257749799999999</v>
      </c>
      <c r="G2010" s="17">
        <v>0</v>
      </c>
      <c r="H2010" s="17">
        <v>1</v>
      </c>
      <c r="I2010" s="17">
        <v>0.75053190000000003</v>
      </c>
      <c r="J2010" s="17">
        <v>0.24482519999999999</v>
      </c>
      <c r="K2010" s="17">
        <v>4.64E-3</v>
      </c>
    </row>
    <row r="2011" spans="1:11" x14ac:dyDescent="0.45">
      <c r="A2011" s="10" t="s">
        <v>25</v>
      </c>
      <c r="B2011" s="20">
        <v>0.81100000000000005</v>
      </c>
      <c r="C2011" s="19">
        <v>26119</v>
      </c>
      <c r="D2011" s="19">
        <v>1503.6400630000001</v>
      </c>
      <c r="E2011" s="23">
        <v>0.22242519399999999</v>
      </c>
      <c r="F2011" s="23">
        <v>0.132944222</v>
      </c>
      <c r="G2011" s="17">
        <v>0</v>
      </c>
      <c r="H2011" s="17">
        <v>1</v>
      </c>
      <c r="I2011" s="17">
        <v>0.751389164</v>
      </c>
      <c r="J2011" s="17">
        <v>0.24398389100000001</v>
      </c>
      <c r="K2011" s="17">
        <v>4.6299999999999996E-3</v>
      </c>
    </row>
    <row r="2012" spans="1:11" x14ac:dyDescent="0.45">
      <c r="A2012" s="10" t="s">
        <v>25</v>
      </c>
      <c r="B2012" s="20">
        <v>0.81200000000000006</v>
      </c>
      <c r="C2012" s="19">
        <v>26167</v>
      </c>
      <c r="D2012" s="19">
        <v>1514.3565189999999</v>
      </c>
      <c r="E2012" s="23">
        <v>0.223982864</v>
      </c>
      <c r="F2012" s="23">
        <v>0.133610743</v>
      </c>
      <c r="G2012" s="17">
        <v>0</v>
      </c>
      <c r="H2012" s="17">
        <v>1</v>
      </c>
      <c r="I2012" s="17">
        <v>0.75230960199999997</v>
      </c>
      <c r="J2012" s="17">
        <v>0.24310498999999999</v>
      </c>
      <c r="K2012" s="17">
        <v>4.5900000000000003E-3</v>
      </c>
    </row>
    <row r="2013" spans="1:11" x14ac:dyDescent="0.45">
      <c r="A2013" s="10" t="s">
        <v>25</v>
      </c>
      <c r="B2013" s="20">
        <v>0.81299999999999994</v>
      </c>
      <c r="C2013" s="19">
        <v>26202</v>
      </c>
      <c r="D2013" s="19">
        <v>1522.2363929999999</v>
      </c>
      <c r="E2013" s="23">
        <v>0.22805858900000001</v>
      </c>
      <c r="F2013" s="23">
        <v>0.13437188999999999</v>
      </c>
      <c r="G2013" s="17">
        <v>0</v>
      </c>
      <c r="H2013" s="17">
        <v>1</v>
      </c>
      <c r="I2013" s="17">
        <v>0.75315121500000004</v>
      </c>
      <c r="J2013" s="17">
        <v>0.24228260099999999</v>
      </c>
      <c r="K2013" s="17">
        <v>4.5700000000000003E-3</v>
      </c>
    </row>
    <row r="2014" spans="1:11" x14ac:dyDescent="0.45">
      <c r="A2014" s="10" t="s">
        <v>25</v>
      </c>
      <c r="B2014" s="20">
        <v>0.81399999999999995</v>
      </c>
      <c r="C2014" s="19">
        <v>26208</v>
      </c>
      <c r="D2014" s="19">
        <v>1523.6053400000001</v>
      </c>
      <c r="E2014" s="23">
        <v>0.22818160500000001</v>
      </c>
      <c r="F2014" s="23">
        <v>0.135115295</v>
      </c>
      <c r="G2014" s="17">
        <v>0</v>
      </c>
      <c r="H2014" s="17">
        <v>1</v>
      </c>
      <c r="I2014" s="17">
        <v>0.75328809500000005</v>
      </c>
      <c r="J2014" s="17">
        <v>0.24214902799999999</v>
      </c>
      <c r="K2014" s="17">
        <v>4.5599999999999998E-3</v>
      </c>
    </row>
    <row r="2015" spans="1:11" x14ac:dyDescent="0.45">
      <c r="A2015" s="10" t="s">
        <v>25</v>
      </c>
      <c r="B2015" s="20">
        <v>0.81499999999999995</v>
      </c>
      <c r="C2015" s="19">
        <v>26270</v>
      </c>
      <c r="D2015" s="19">
        <v>1537.7941020000001</v>
      </c>
      <c r="E2015" s="23">
        <v>0.23114422700000001</v>
      </c>
      <c r="F2015" s="23">
        <v>0.13542786700000001</v>
      </c>
      <c r="G2015" s="17">
        <v>0</v>
      </c>
      <c r="H2015" s="17">
        <v>1</v>
      </c>
      <c r="I2015" s="17">
        <v>0.75502898699999998</v>
      </c>
      <c r="J2015" s="17">
        <v>0.24044752899999999</v>
      </c>
      <c r="K2015" s="17">
        <v>4.5199999999999997E-3</v>
      </c>
    </row>
    <row r="2016" spans="1:11" x14ac:dyDescent="0.45">
      <c r="A2016" s="10" t="s">
        <v>25</v>
      </c>
      <c r="B2016" s="20">
        <v>0.81599999999999995</v>
      </c>
      <c r="C2016" s="19">
        <v>26301</v>
      </c>
      <c r="D2016" s="19">
        <v>1544.998437</v>
      </c>
      <c r="E2016" s="23">
        <v>0.23363310800000001</v>
      </c>
      <c r="F2016" s="23">
        <v>0.13630640999999999</v>
      </c>
      <c r="G2016" s="17">
        <v>0</v>
      </c>
      <c r="H2016" s="17">
        <v>1</v>
      </c>
      <c r="I2016" s="17">
        <v>0.75542444200000003</v>
      </c>
      <c r="J2016" s="17">
        <v>0.240063847</v>
      </c>
      <c r="K2016" s="17">
        <v>4.5100000000000001E-3</v>
      </c>
    </row>
    <row r="2017" spans="1:11" x14ac:dyDescent="0.45">
      <c r="A2017" s="10" t="s">
        <v>25</v>
      </c>
      <c r="B2017" s="20">
        <v>0.81699999999999995</v>
      </c>
      <c r="C2017" s="19">
        <v>26334</v>
      </c>
      <c r="D2017" s="19">
        <v>1552.7643559999999</v>
      </c>
      <c r="E2017" s="23">
        <v>0.237867143</v>
      </c>
      <c r="F2017" s="23">
        <v>0.13714148500000001</v>
      </c>
      <c r="G2017" s="17">
        <v>0</v>
      </c>
      <c r="H2017" s="17">
        <v>1</v>
      </c>
      <c r="I2017" s="17">
        <v>0.75551142000000004</v>
      </c>
      <c r="J2017" s="17">
        <v>0.23999008099999999</v>
      </c>
      <c r="K2017" s="17">
        <v>4.4999999999999997E-3</v>
      </c>
    </row>
    <row r="2018" spans="1:11" x14ac:dyDescent="0.45">
      <c r="A2018" s="10" t="s">
        <v>25</v>
      </c>
      <c r="B2018" s="20">
        <v>0.81799999999999995</v>
      </c>
      <c r="C2018" s="19">
        <v>26365</v>
      </c>
      <c r="D2018" s="19">
        <v>1560.2217089999999</v>
      </c>
      <c r="E2018" s="23">
        <v>0.24183316199999999</v>
      </c>
      <c r="F2018" s="23">
        <v>0.13763169</v>
      </c>
      <c r="G2018" s="17">
        <v>0</v>
      </c>
      <c r="H2018" s="17">
        <v>1</v>
      </c>
      <c r="I2018" s="17">
        <v>0.75603896699999995</v>
      </c>
      <c r="J2018" s="17">
        <v>0.23944315899999999</v>
      </c>
      <c r="K2018" s="17">
        <v>4.5199999999999997E-3</v>
      </c>
    </row>
    <row r="2019" spans="1:11" x14ac:dyDescent="0.45">
      <c r="A2019" s="10" t="s">
        <v>25</v>
      </c>
      <c r="B2019" s="20">
        <v>0.81899999999999995</v>
      </c>
      <c r="C2019" s="19">
        <v>26395</v>
      </c>
      <c r="D2019" s="19">
        <v>1567.482522</v>
      </c>
      <c r="E2019" s="23">
        <v>0.242331026</v>
      </c>
      <c r="F2019" s="23">
        <v>0.13811215499999999</v>
      </c>
      <c r="G2019" s="17">
        <v>0</v>
      </c>
      <c r="H2019" s="17">
        <v>1</v>
      </c>
      <c r="I2019" s="17">
        <v>0.75732069999999996</v>
      </c>
      <c r="J2019" s="17">
        <v>0.23818516300000001</v>
      </c>
      <c r="K2019" s="17">
        <v>4.4900000000000001E-3</v>
      </c>
    </row>
    <row r="2020" spans="1:11" x14ac:dyDescent="0.45">
      <c r="A2020" s="10" t="s">
        <v>25</v>
      </c>
      <c r="B2020" s="20">
        <v>0.82</v>
      </c>
      <c r="C2020" s="19">
        <v>26421</v>
      </c>
      <c r="D2020" s="19">
        <v>1573.8008299999999</v>
      </c>
      <c r="E2020" s="23">
        <v>0.24382283699999999</v>
      </c>
      <c r="F2020" s="23">
        <v>0.139207102</v>
      </c>
      <c r="G2020" s="17">
        <v>0</v>
      </c>
      <c r="H2020" s="17">
        <v>1</v>
      </c>
      <c r="I2020" s="17">
        <v>0.75854554299999999</v>
      </c>
      <c r="J2020" s="17">
        <v>0.236983001</v>
      </c>
      <c r="K2020" s="17">
        <v>4.47E-3</v>
      </c>
    </row>
    <row r="2021" spans="1:11" x14ac:dyDescent="0.45">
      <c r="A2021" s="10" t="s">
        <v>25</v>
      </c>
      <c r="B2021" s="20">
        <v>0.82099999999999995</v>
      </c>
      <c r="C2021" s="19">
        <v>26463</v>
      </c>
      <c r="D2021" s="19">
        <v>1584.0679090000001</v>
      </c>
      <c r="E2021" s="23">
        <v>0.24575810300000001</v>
      </c>
      <c r="F2021" s="23">
        <v>0.13980870100000001</v>
      </c>
      <c r="G2021" s="17">
        <v>0</v>
      </c>
      <c r="H2021" s="17">
        <v>1</v>
      </c>
      <c r="I2021" s="17">
        <v>0.75971302200000002</v>
      </c>
      <c r="J2021" s="17">
        <v>0.235837143</v>
      </c>
      <c r="K2021" s="17">
        <v>4.45E-3</v>
      </c>
    </row>
    <row r="2022" spans="1:11" x14ac:dyDescent="0.45">
      <c r="A2022" s="10" t="s">
        <v>25</v>
      </c>
      <c r="B2022" s="20">
        <v>0.82199999999999995</v>
      </c>
      <c r="C2022" s="19">
        <v>26494</v>
      </c>
      <c r="D2022" s="19">
        <v>1591.697488</v>
      </c>
      <c r="E2022" s="23">
        <v>0.246497404</v>
      </c>
      <c r="F2022" s="23">
        <v>0.140563999</v>
      </c>
      <c r="G2022" s="17">
        <v>0</v>
      </c>
      <c r="H2022" s="17">
        <v>1</v>
      </c>
      <c r="I2022" s="17">
        <v>0.75991820099999996</v>
      </c>
      <c r="J2022" s="17">
        <v>0.23543748</v>
      </c>
      <c r="K2022" s="17">
        <v>4.64E-3</v>
      </c>
    </row>
    <row r="2023" spans="1:11" x14ac:dyDescent="0.45">
      <c r="A2023" s="10" t="s">
        <v>25</v>
      </c>
      <c r="B2023" s="20">
        <v>0.82299999999999995</v>
      </c>
      <c r="C2023" s="19">
        <v>26526</v>
      </c>
      <c r="D2023" s="19">
        <v>1599.6220490000001</v>
      </c>
      <c r="E2023" s="23">
        <v>0.24789782199999999</v>
      </c>
      <c r="F2023" s="23">
        <v>0.14137994300000001</v>
      </c>
      <c r="G2023" s="17">
        <v>0</v>
      </c>
      <c r="H2023" s="17">
        <v>1</v>
      </c>
      <c r="I2023" s="17">
        <v>0.76107260799999998</v>
      </c>
      <c r="J2023" s="17">
        <v>0.23430540399999999</v>
      </c>
      <c r="K2023" s="17">
        <v>4.62E-3</v>
      </c>
    </row>
    <row r="2024" spans="1:11" x14ac:dyDescent="0.45">
      <c r="A2024" s="10" t="s">
        <v>25</v>
      </c>
      <c r="B2024" s="20">
        <v>0.82399999999999995</v>
      </c>
      <c r="C2024" s="19">
        <v>26534</v>
      </c>
      <c r="D2024" s="19">
        <v>1601.6085989999999</v>
      </c>
      <c r="E2024" s="23">
        <v>0.24903905800000001</v>
      </c>
      <c r="F2024" s="23">
        <v>0.14201144900000001</v>
      </c>
      <c r="G2024" s="17">
        <v>0</v>
      </c>
      <c r="H2024" s="17">
        <v>1</v>
      </c>
      <c r="I2024" s="17">
        <v>0.76108416000000001</v>
      </c>
      <c r="J2024" s="17">
        <v>0.23429520600000001</v>
      </c>
      <c r="K2024" s="17">
        <v>4.62E-3</v>
      </c>
    </row>
    <row r="2025" spans="1:11" x14ac:dyDescent="0.45">
      <c r="A2025" s="10" t="s">
        <v>25</v>
      </c>
      <c r="B2025" s="20">
        <v>0.82499999999999996</v>
      </c>
      <c r="C2025" s="19">
        <v>26592</v>
      </c>
      <c r="D2025" s="19">
        <v>1616.100762</v>
      </c>
      <c r="E2025" s="23">
        <v>0.24986487499999999</v>
      </c>
      <c r="F2025" s="23">
        <v>0.14213935599999999</v>
      </c>
      <c r="G2025" s="17">
        <v>0</v>
      </c>
      <c r="H2025" s="17">
        <v>1</v>
      </c>
      <c r="I2025" s="17">
        <v>0.764226823</v>
      </c>
      <c r="J2025" s="17">
        <v>0.231213322</v>
      </c>
      <c r="K2025" s="17">
        <v>4.5599999999999998E-3</v>
      </c>
    </row>
    <row r="2026" spans="1:11" x14ac:dyDescent="0.45">
      <c r="A2026" s="10" t="s">
        <v>25</v>
      </c>
      <c r="B2026" s="20">
        <v>0.82599999999999996</v>
      </c>
      <c r="C2026" s="19">
        <v>26624</v>
      </c>
      <c r="D2026" s="19">
        <v>1624.1436209999999</v>
      </c>
      <c r="E2026" s="23">
        <v>0.25416280200000002</v>
      </c>
      <c r="F2026" s="23">
        <v>0.14307093200000001</v>
      </c>
      <c r="G2026" s="17">
        <v>0</v>
      </c>
      <c r="H2026" s="17">
        <v>1</v>
      </c>
      <c r="I2026" s="17">
        <v>0.76498162199999997</v>
      </c>
      <c r="J2026" s="17">
        <v>0.23047695500000001</v>
      </c>
      <c r="K2026" s="17">
        <v>4.5399999999999998E-3</v>
      </c>
    </row>
    <row r="2027" spans="1:11" x14ac:dyDescent="0.45">
      <c r="A2027" s="10" t="s">
        <v>25</v>
      </c>
      <c r="B2027" s="20">
        <v>0.82699999999999996</v>
      </c>
      <c r="C2027" s="19">
        <v>26643</v>
      </c>
      <c r="D2027" s="19">
        <v>1628.9996450000001</v>
      </c>
      <c r="E2027" s="23">
        <v>0.25684727699999998</v>
      </c>
      <c r="F2027" s="23">
        <v>0.143585043</v>
      </c>
      <c r="G2027" s="17">
        <v>0</v>
      </c>
      <c r="H2027" s="17">
        <v>1</v>
      </c>
      <c r="I2027" s="17">
        <v>0.76566756599999997</v>
      </c>
      <c r="J2027" s="17">
        <v>0.229805541</v>
      </c>
      <c r="K2027" s="17">
        <v>4.5300000000000002E-3</v>
      </c>
    </row>
    <row r="2028" spans="1:11" x14ac:dyDescent="0.45">
      <c r="A2028" s="10" t="s">
        <v>25</v>
      </c>
      <c r="B2028" s="20">
        <v>0.82799999999999996</v>
      </c>
      <c r="C2028" s="19">
        <v>26681</v>
      </c>
      <c r="D2028" s="19">
        <v>1638.7984959999999</v>
      </c>
      <c r="E2028" s="23">
        <v>0.25988663899999997</v>
      </c>
      <c r="F2028" s="23">
        <v>0.14485159</v>
      </c>
      <c r="G2028" s="17">
        <v>0</v>
      </c>
      <c r="H2028" s="17">
        <v>1</v>
      </c>
      <c r="I2028" s="17">
        <v>0.76645336600000002</v>
      </c>
      <c r="J2028" s="17">
        <v>0.229047059</v>
      </c>
      <c r="K2028" s="17">
        <v>4.4999999999999997E-3</v>
      </c>
    </row>
    <row r="2029" spans="1:11" x14ac:dyDescent="0.45">
      <c r="A2029" s="10" t="s">
        <v>25</v>
      </c>
      <c r="B2029" s="20">
        <v>0.82899999999999996</v>
      </c>
      <c r="C2029" s="19">
        <v>26715</v>
      </c>
      <c r="D2029" s="19">
        <v>1647.6852040000001</v>
      </c>
      <c r="E2029" s="23">
        <v>0.26362870599999999</v>
      </c>
      <c r="F2029" s="23">
        <v>0.14564760299999999</v>
      </c>
      <c r="G2029" s="17">
        <v>0</v>
      </c>
      <c r="H2029" s="17">
        <v>1</v>
      </c>
      <c r="I2029" s="17">
        <v>0.76721266899999996</v>
      </c>
      <c r="J2029" s="17">
        <v>0.22830317899999999</v>
      </c>
      <c r="K2029" s="17">
        <v>4.4799999999999996E-3</v>
      </c>
    </row>
    <row r="2030" spans="1:11" x14ac:dyDescent="0.45">
      <c r="A2030" s="10" t="s">
        <v>25</v>
      </c>
      <c r="B2030" s="20">
        <v>0.83099999999999996</v>
      </c>
      <c r="C2030" s="19">
        <v>26785</v>
      </c>
      <c r="D2030" s="19">
        <v>1666.1479079999999</v>
      </c>
      <c r="E2030" s="23">
        <v>0.26424979900000001</v>
      </c>
      <c r="F2030" s="23">
        <v>0.14655425399999999</v>
      </c>
      <c r="G2030" s="17">
        <v>0</v>
      </c>
      <c r="H2030" s="17">
        <v>1</v>
      </c>
      <c r="I2030" s="17">
        <v>0.77008479699999999</v>
      </c>
      <c r="J2030" s="17">
        <v>0.22548637599999999</v>
      </c>
      <c r="K2030" s="17">
        <v>4.4299999999999999E-3</v>
      </c>
    </row>
    <row r="2031" spans="1:11" x14ac:dyDescent="0.45">
      <c r="A2031" s="10" t="s">
        <v>25</v>
      </c>
      <c r="B2031" s="20">
        <v>0.83199999999999996</v>
      </c>
      <c r="C2031" s="19">
        <v>26811</v>
      </c>
      <c r="D2031" s="19">
        <v>1673.0529429999999</v>
      </c>
      <c r="E2031" s="23">
        <v>0.26710179899999997</v>
      </c>
      <c r="F2031" s="23">
        <v>0.14777127000000001</v>
      </c>
      <c r="G2031" s="17">
        <v>0</v>
      </c>
      <c r="H2031" s="17">
        <v>1</v>
      </c>
      <c r="I2031" s="17">
        <v>0.77086984400000003</v>
      </c>
      <c r="J2031" s="17">
        <v>0.224716734</v>
      </c>
      <c r="K2031" s="17">
        <v>4.4099999999999999E-3</v>
      </c>
    </row>
    <row r="2032" spans="1:11" x14ac:dyDescent="0.45">
      <c r="A2032" s="10" t="s">
        <v>25</v>
      </c>
      <c r="B2032" s="20">
        <v>0.83299999999999996</v>
      </c>
      <c r="C2032" s="19">
        <v>26844</v>
      </c>
      <c r="D2032" s="19">
        <v>1681.892936</v>
      </c>
      <c r="E2032" s="23">
        <v>0.26894062899999999</v>
      </c>
      <c r="F2032" s="23">
        <v>0.14822390499999999</v>
      </c>
      <c r="G2032" s="17">
        <v>0</v>
      </c>
      <c r="H2032" s="17">
        <v>1</v>
      </c>
      <c r="I2032" s="17">
        <v>0.77180766999999995</v>
      </c>
      <c r="J2032" s="17">
        <v>0.22379963</v>
      </c>
      <c r="K2032" s="17">
        <v>4.3899999999999998E-3</v>
      </c>
    </row>
    <row r="2033" spans="1:11" x14ac:dyDescent="0.45">
      <c r="A2033" s="10" t="s">
        <v>25</v>
      </c>
      <c r="B2033" s="20">
        <v>0.83399999999999996</v>
      </c>
      <c r="C2033" s="19">
        <v>26877</v>
      </c>
      <c r="D2033" s="19">
        <v>1690.7716809999999</v>
      </c>
      <c r="E2033" s="23">
        <v>0.26990092300000001</v>
      </c>
      <c r="F2033" s="23">
        <v>0.14880458199999999</v>
      </c>
      <c r="G2033" s="17">
        <v>0</v>
      </c>
      <c r="H2033" s="17">
        <v>1</v>
      </c>
      <c r="I2033" s="17">
        <v>0.77299735899999999</v>
      </c>
      <c r="J2033" s="17">
        <v>0.222632842</v>
      </c>
      <c r="K2033" s="17">
        <v>4.3699999999999998E-3</v>
      </c>
    </row>
    <row r="2034" spans="1:11" x14ac:dyDescent="0.45">
      <c r="A2034" s="10" t="s">
        <v>25</v>
      </c>
      <c r="B2034" s="20">
        <v>0.83499999999999996</v>
      </c>
      <c r="C2034" s="19">
        <v>26911</v>
      </c>
      <c r="D2034" s="19">
        <v>1700.011344</v>
      </c>
      <c r="E2034" s="23">
        <v>0.27303496199999999</v>
      </c>
      <c r="F2034" s="23">
        <v>0.14938532199999999</v>
      </c>
      <c r="G2034" s="17">
        <v>0</v>
      </c>
      <c r="H2034" s="17">
        <v>1</v>
      </c>
      <c r="I2034" s="17">
        <v>0.77372212500000004</v>
      </c>
      <c r="J2034" s="17">
        <v>0.221924341</v>
      </c>
      <c r="K2034" s="17">
        <v>4.3499999999999997E-3</v>
      </c>
    </row>
    <row r="2035" spans="1:11" x14ac:dyDescent="0.45">
      <c r="A2035" s="10" t="s">
        <v>25</v>
      </c>
      <c r="B2035" s="20">
        <v>0.83699999999999997</v>
      </c>
      <c r="C2035" s="19">
        <v>26978</v>
      </c>
      <c r="D2035" s="19">
        <v>1718.338958</v>
      </c>
      <c r="E2035" s="23">
        <v>0.27497599099999998</v>
      </c>
      <c r="F2035" s="23">
        <v>0.14999119999999999</v>
      </c>
      <c r="G2035" s="17">
        <v>0</v>
      </c>
      <c r="H2035" s="17">
        <v>1</v>
      </c>
      <c r="I2035" s="17">
        <v>0.77639917199999997</v>
      </c>
      <c r="J2035" s="17">
        <v>0.219299299</v>
      </c>
      <c r="K2035" s="17">
        <v>4.3E-3</v>
      </c>
    </row>
    <row r="2036" spans="1:11" x14ac:dyDescent="0.45">
      <c r="A2036" s="10" t="s">
        <v>25</v>
      </c>
      <c r="B2036" s="20">
        <v>0.83799999999999997</v>
      </c>
      <c r="C2036" s="19">
        <v>27010</v>
      </c>
      <c r="D2036" s="19">
        <v>1727.2181700000001</v>
      </c>
      <c r="E2036" s="23">
        <v>0.27878051100000001</v>
      </c>
      <c r="F2036" s="23">
        <v>0.15118505700000001</v>
      </c>
      <c r="G2036" s="17">
        <v>0</v>
      </c>
      <c r="H2036" s="17">
        <v>1</v>
      </c>
      <c r="I2036" s="17">
        <v>0.77674847800000002</v>
      </c>
      <c r="J2036" s="17">
        <v>0.21896072799999999</v>
      </c>
      <c r="K2036" s="17">
        <v>4.2900000000000004E-3</v>
      </c>
    </row>
    <row r="2037" spans="1:11" x14ac:dyDescent="0.45">
      <c r="A2037" s="10" t="s">
        <v>25</v>
      </c>
      <c r="B2037" s="20">
        <v>0.84</v>
      </c>
      <c r="C2037" s="19">
        <v>27071</v>
      </c>
      <c r="D2037" s="19">
        <v>1744.250315</v>
      </c>
      <c r="E2037" s="23">
        <v>0.279804049</v>
      </c>
      <c r="F2037" s="23">
        <v>0.154023457</v>
      </c>
      <c r="G2037" s="17">
        <v>0</v>
      </c>
      <c r="H2037" s="17">
        <v>1</v>
      </c>
      <c r="I2037" s="17">
        <v>0.77876889699999996</v>
      </c>
      <c r="J2037" s="17">
        <v>0.216981802</v>
      </c>
      <c r="K2037" s="17">
        <v>4.2500000000000003E-3</v>
      </c>
    </row>
    <row r="2038" spans="1:11" x14ac:dyDescent="0.45">
      <c r="A2038" s="10" t="s">
        <v>25</v>
      </c>
      <c r="B2038" s="20">
        <v>0.84099999999999997</v>
      </c>
      <c r="C2038" s="19">
        <v>27105</v>
      </c>
      <c r="D2038" s="19">
        <v>1753.768028</v>
      </c>
      <c r="E2038" s="23">
        <v>0.27997334299999999</v>
      </c>
      <c r="F2038" s="23">
        <v>0.15546300199999999</v>
      </c>
      <c r="G2038" s="17">
        <v>0</v>
      </c>
      <c r="H2038" s="17">
        <v>1</v>
      </c>
      <c r="I2038" s="17">
        <v>0.77948011299999997</v>
      </c>
      <c r="J2038" s="17">
        <v>0.21628424700000001</v>
      </c>
      <c r="K2038" s="17">
        <v>4.2399999999999998E-3</v>
      </c>
    </row>
    <row r="2039" spans="1:11" x14ac:dyDescent="0.45">
      <c r="A2039" s="10" t="s">
        <v>25</v>
      </c>
      <c r="B2039" s="20">
        <v>0.84199999999999997</v>
      </c>
      <c r="C2039" s="19">
        <v>27136</v>
      </c>
      <c r="D2039" s="19">
        <v>1762.4871290000001</v>
      </c>
      <c r="E2039" s="23">
        <v>0.28255480799999999</v>
      </c>
      <c r="F2039" s="23">
        <v>0.156116118</v>
      </c>
      <c r="G2039" s="17">
        <v>0</v>
      </c>
      <c r="H2039" s="17">
        <v>1</v>
      </c>
      <c r="I2039" s="17">
        <v>0.78023478300000004</v>
      </c>
      <c r="J2039" s="17">
        <v>0.21553583000000001</v>
      </c>
      <c r="K2039" s="17">
        <v>4.2300000000000003E-3</v>
      </c>
    </row>
    <row r="2040" spans="1:11" x14ac:dyDescent="0.45">
      <c r="A2040" s="10" t="s">
        <v>25</v>
      </c>
      <c r="B2040" s="20">
        <v>0.84299999999999997</v>
      </c>
      <c r="C2040" s="19">
        <v>27169</v>
      </c>
      <c r="D2040" s="19">
        <v>1771.826847</v>
      </c>
      <c r="E2040" s="23">
        <v>0.28325692200000002</v>
      </c>
      <c r="F2040" s="23">
        <v>0.15716203000000001</v>
      </c>
      <c r="G2040" s="17">
        <v>0</v>
      </c>
      <c r="H2040" s="17">
        <v>1</v>
      </c>
      <c r="I2040" s="17">
        <v>0.78113339400000004</v>
      </c>
      <c r="J2040" s="17">
        <v>0.21465451399999999</v>
      </c>
      <c r="K2040" s="17">
        <v>4.2100000000000002E-3</v>
      </c>
    </row>
    <row r="2041" spans="1:11" x14ac:dyDescent="0.45">
      <c r="A2041" s="10" t="s">
        <v>25</v>
      </c>
      <c r="B2041" s="20">
        <v>0.84399999999999997</v>
      </c>
      <c r="C2041" s="19">
        <v>27196</v>
      </c>
      <c r="D2041" s="19">
        <v>1779.480057</v>
      </c>
      <c r="E2041" s="23">
        <v>0.283704593</v>
      </c>
      <c r="F2041" s="23">
        <v>0.15799160900000001</v>
      </c>
      <c r="G2041" s="17">
        <v>0</v>
      </c>
      <c r="H2041" s="17">
        <v>1</v>
      </c>
      <c r="I2041" s="17">
        <v>0.781505381</v>
      </c>
      <c r="J2041" s="17">
        <v>0.214293502</v>
      </c>
      <c r="K2041" s="17">
        <v>4.1999999999999997E-3</v>
      </c>
    </row>
    <row r="2042" spans="1:11" x14ac:dyDescent="0.45">
      <c r="A2042" s="10" t="s">
        <v>25</v>
      </c>
      <c r="B2042" s="20">
        <v>0.84499999999999997</v>
      </c>
      <c r="C2042" s="19">
        <v>27234</v>
      </c>
      <c r="D2042" s="19">
        <v>1790.322371</v>
      </c>
      <c r="E2042" s="23">
        <v>0.28886825199999999</v>
      </c>
      <c r="F2042" s="23">
        <v>0.15876019399999999</v>
      </c>
      <c r="G2042" s="17">
        <v>0</v>
      </c>
      <c r="H2042" s="17">
        <v>1</v>
      </c>
      <c r="I2042" s="17">
        <v>0.781784276</v>
      </c>
      <c r="J2042" s="17">
        <v>0.21402692100000001</v>
      </c>
      <c r="K2042" s="17">
        <v>4.1900000000000001E-3</v>
      </c>
    </row>
    <row r="2043" spans="1:11" x14ac:dyDescent="0.45">
      <c r="A2043" s="10" t="s">
        <v>25</v>
      </c>
      <c r="B2043" s="20">
        <v>0.84599999999999997</v>
      </c>
      <c r="C2043" s="19">
        <v>27266</v>
      </c>
      <c r="D2043" s="19">
        <v>1799.6298260000001</v>
      </c>
      <c r="E2043" s="23">
        <v>0.292722066</v>
      </c>
      <c r="F2043" s="23">
        <v>0.15974625000000001</v>
      </c>
      <c r="G2043" s="17">
        <v>0</v>
      </c>
      <c r="H2043" s="17">
        <v>1</v>
      </c>
      <c r="I2043" s="17">
        <v>0.78245916699999996</v>
      </c>
      <c r="J2043" s="17">
        <v>0.21336881399999999</v>
      </c>
      <c r="K2043" s="17">
        <v>4.1700000000000001E-3</v>
      </c>
    </row>
    <row r="2044" spans="1:11" x14ac:dyDescent="0.45">
      <c r="A2044" s="10" t="s">
        <v>25</v>
      </c>
      <c r="B2044" s="20">
        <v>0.84699999999999998</v>
      </c>
      <c r="C2044" s="19">
        <v>27280</v>
      </c>
      <c r="D2044" s="19">
        <v>1803.7372250000001</v>
      </c>
      <c r="E2044" s="23">
        <v>0.29403970400000001</v>
      </c>
      <c r="F2044" s="23">
        <v>0.160401665</v>
      </c>
      <c r="G2044" s="17">
        <v>0</v>
      </c>
      <c r="H2044" s="17">
        <v>1</v>
      </c>
      <c r="I2044" s="17">
        <v>0.78249556099999995</v>
      </c>
      <c r="J2044" s="17">
        <v>0.21333938499999999</v>
      </c>
      <c r="K2044" s="17">
        <v>4.1700000000000001E-3</v>
      </c>
    </row>
    <row r="2045" spans="1:11" x14ac:dyDescent="0.45">
      <c r="A2045" s="10" t="s">
        <v>25</v>
      </c>
      <c r="B2045" s="20">
        <v>0.84799999999999998</v>
      </c>
      <c r="C2045" s="19">
        <v>27312</v>
      </c>
      <c r="D2045" s="19">
        <v>1813.1635429999999</v>
      </c>
      <c r="E2045" s="23">
        <v>0.29649025899999998</v>
      </c>
      <c r="F2045" s="23">
        <v>0.16111626300000001</v>
      </c>
      <c r="G2045" s="17">
        <v>0</v>
      </c>
      <c r="H2045" s="17">
        <v>1</v>
      </c>
      <c r="I2045" s="17">
        <v>0.78346093000000006</v>
      </c>
      <c r="J2045" s="17">
        <v>0.212392994</v>
      </c>
      <c r="K2045" s="17">
        <v>4.15E-3</v>
      </c>
    </row>
    <row r="2046" spans="1:11" x14ac:dyDescent="0.45">
      <c r="A2046" s="10" t="s">
        <v>25</v>
      </c>
      <c r="B2046" s="20">
        <v>0.84899999999999998</v>
      </c>
      <c r="C2046" s="19">
        <v>27353</v>
      </c>
      <c r="D2046" s="19">
        <v>1825.3411249999999</v>
      </c>
      <c r="E2046" s="23">
        <v>0.29774669399999998</v>
      </c>
      <c r="F2046" s="23">
        <v>0.16174071100000001</v>
      </c>
      <c r="G2046" s="17">
        <v>0</v>
      </c>
      <c r="H2046" s="17">
        <v>1</v>
      </c>
      <c r="I2046" s="17">
        <v>0.78515990499999999</v>
      </c>
      <c r="J2046" s="17">
        <v>0.21073159</v>
      </c>
      <c r="K2046" s="17">
        <v>4.1099999999999999E-3</v>
      </c>
    </row>
    <row r="2047" spans="1:11" x14ac:dyDescent="0.45">
      <c r="A2047" s="10" t="s">
        <v>25</v>
      </c>
      <c r="B2047" s="20">
        <v>0.85</v>
      </c>
      <c r="C2047" s="19">
        <v>27391</v>
      </c>
      <c r="D2047" s="19">
        <v>1836.7041320000001</v>
      </c>
      <c r="E2047" s="23">
        <v>0.29958939800000001</v>
      </c>
      <c r="F2047" s="23">
        <v>0.16254684699999999</v>
      </c>
      <c r="G2047" s="17">
        <v>0</v>
      </c>
      <c r="H2047" s="17">
        <v>1</v>
      </c>
      <c r="I2047" s="17">
        <v>0.78576937000000002</v>
      </c>
      <c r="J2047" s="17">
        <v>0.210137886</v>
      </c>
      <c r="K2047" s="17">
        <v>4.0899999999999999E-3</v>
      </c>
    </row>
    <row r="2048" spans="1:11" x14ac:dyDescent="0.45">
      <c r="A2048" s="10" t="s">
        <v>25</v>
      </c>
      <c r="B2048" s="20">
        <v>0.85099999999999998</v>
      </c>
      <c r="C2048" s="19">
        <v>27427</v>
      </c>
      <c r="D2048" s="19">
        <v>1847.55844</v>
      </c>
      <c r="E2048" s="23">
        <v>0.30313041000000002</v>
      </c>
      <c r="F2048" s="23">
        <v>0.163296518</v>
      </c>
      <c r="G2048" s="17">
        <v>0</v>
      </c>
      <c r="H2048" s="17">
        <v>1</v>
      </c>
      <c r="I2048" s="17">
        <v>0.78693920299999998</v>
      </c>
      <c r="J2048" s="17">
        <v>0.20899082999999999</v>
      </c>
      <c r="K2048" s="17">
        <v>4.0699999999999998E-3</v>
      </c>
    </row>
    <row r="2049" spans="1:11" x14ac:dyDescent="0.45">
      <c r="A2049" s="10" t="s">
        <v>25</v>
      </c>
      <c r="B2049" s="20">
        <v>0.85199999999999998</v>
      </c>
      <c r="C2049" s="19">
        <v>27459</v>
      </c>
      <c r="D2049" s="19">
        <v>1857.321972</v>
      </c>
      <c r="E2049" s="23">
        <v>0.30643936700000002</v>
      </c>
      <c r="F2049" s="23">
        <v>0.16401202500000001</v>
      </c>
      <c r="G2049" s="17">
        <v>0</v>
      </c>
      <c r="H2049" s="17">
        <v>1</v>
      </c>
      <c r="I2049" s="17">
        <v>0.78697821000000001</v>
      </c>
      <c r="J2049" s="17">
        <v>0.20896513999999999</v>
      </c>
      <c r="K2049" s="17">
        <v>4.0600000000000002E-3</v>
      </c>
    </row>
    <row r="2050" spans="1:11" x14ac:dyDescent="0.45">
      <c r="A2050" s="10" t="s">
        <v>25</v>
      </c>
      <c r="B2050" s="20">
        <v>0.85299999999999998</v>
      </c>
      <c r="C2050" s="19">
        <v>27481</v>
      </c>
      <c r="D2050" s="19">
        <v>1864.076069</v>
      </c>
      <c r="E2050" s="23">
        <v>0.30709140600000001</v>
      </c>
      <c r="F2050" s="23">
        <v>0.16599794200000001</v>
      </c>
      <c r="G2050" s="17">
        <v>0</v>
      </c>
      <c r="H2050" s="17">
        <v>1</v>
      </c>
      <c r="I2050" s="17">
        <v>0.78722013999999996</v>
      </c>
      <c r="J2050" s="17">
        <v>0.20873128899999999</v>
      </c>
      <c r="K2050" s="17">
        <v>4.0499999999999998E-3</v>
      </c>
    </row>
    <row r="2051" spans="1:11" x14ac:dyDescent="0.45">
      <c r="A2051" s="10" t="s">
        <v>25</v>
      </c>
      <c r="B2051" s="20">
        <v>0.85399999999999998</v>
      </c>
      <c r="C2051" s="19">
        <v>27525</v>
      </c>
      <c r="D2051" s="19">
        <v>1877.613067</v>
      </c>
      <c r="E2051" s="23">
        <v>0.30856509399999998</v>
      </c>
      <c r="F2051" s="23">
        <v>0.16665976099999999</v>
      </c>
      <c r="G2051" s="17">
        <v>0</v>
      </c>
      <c r="H2051" s="17">
        <v>1</v>
      </c>
      <c r="I2051" s="17">
        <v>0.78798283800000002</v>
      </c>
      <c r="J2051" s="17">
        <v>0.20799527600000001</v>
      </c>
      <c r="K2051" s="17">
        <v>4.0200000000000001E-3</v>
      </c>
    </row>
    <row r="2052" spans="1:11" x14ac:dyDescent="0.45">
      <c r="A2052" s="10" t="s">
        <v>25</v>
      </c>
      <c r="B2052" s="20">
        <v>0.85499999999999998</v>
      </c>
      <c r="C2052" s="19">
        <v>27533</v>
      </c>
      <c r="D2052" s="19">
        <v>1880.090093</v>
      </c>
      <c r="E2052" s="23">
        <v>0.31002805</v>
      </c>
      <c r="F2052" s="23">
        <v>0.167736089</v>
      </c>
      <c r="G2052" s="17">
        <v>0</v>
      </c>
      <c r="H2052" s="17">
        <v>1</v>
      </c>
      <c r="I2052" s="17">
        <v>0.78802798399999996</v>
      </c>
      <c r="J2052" s="17">
        <v>0.20795113100000001</v>
      </c>
      <c r="K2052" s="17">
        <v>4.0200000000000001E-3</v>
      </c>
    </row>
    <row r="2053" spans="1:11" x14ac:dyDescent="0.45">
      <c r="A2053" s="10" t="s">
        <v>25</v>
      </c>
      <c r="B2053" s="20">
        <v>0.85599999999999998</v>
      </c>
      <c r="C2053" s="19">
        <v>27590</v>
      </c>
      <c r="D2053" s="19">
        <v>1897.8625529999999</v>
      </c>
      <c r="E2053" s="23">
        <v>0.31279880399999999</v>
      </c>
      <c r="F2053" s="23">
        <v>0.16823532099999999</v>
      </c>
      <c r="G2053" s="17">
        <v>0</v>
      </c>
      <c r="H2053" s="17">
        <v>1</v>
      </c>
      <c r="I2053" s="17">
        <v>0.79068082799999995</v>
      </c>
      <c r="J2053" s="17">
        <v>0.20534860899999999</v>
      </c>
      <c r="K2053" s="17">
        <v>3.9699999999999996E-3</v>
      </c>
    </row>
    <row r="2054" spans="1:11" x14ac:dyDescent="0.45">
      <c r="A2054" s="10" t="s">
        <v>25</v>
      </c>
      <c r="B2054" s="20">
        <v>0.85699999999999998</v>
      </c>
      <c r="C2054" s="19">
        <v>27621</v>
      </c>
      <c r="D2054" s="19">
        <v>1907.619404</v>
      </c>
      <c r="E2054" s="23">
        <v>0.315919809</v>
      </c>
      <c r="F2054" s="23">
        <v>0.16973216099999999</v>
      </c>
      <c r="G2054" s="17">
        <v>0</v>
      </c>
      <c r="H2054" s="17">
        <v>1</v>
      </c>
      <c r="I2054" s="17">
        <v>0.79136565699999994</v>
      </c>
      <c r="J2054" s="17">
        <v>0.20466789399999999</v>
      </c>
      <c r="K2054" s="17">
        <v>3.9699999999999996E-3</v>
      </c>
    </row>
    <row r="2055" spans="1:11" x14ac:dyDescent="0.45">
      <c r="A2055" s="10" t="s">
        <v>25</v>
      </c>
      <c r="B2055" s="20">
        <v>0.85799999999999998</v>
      </c>
      <c r="C2055" s="19">
        <v>27654</v>
      </c>
      <c r="D2055" s="19">
        <v>1918.129365</v>
      </c>
      <c r="E2055" s="23">
        <v>0.32320655300000001</v>
      </c>
      <c r="F2055" s="23">
        <v>0.17065338599999999</v>
      </c>
      <c r="G2055" s="17">
        <v>0</v>
      </c>
      <c r="H2055" s="17">
        <v>1</v>
      </c>
      <c r="I2055" s="17">
        <v>0.79195590999999999</v>
      </c>
      <c r="J2055" s="17">
        <v>0.20409115799999999</v>
      </c>
      <c r="K2055" s="17">
        <v>3.9500000000000004E-3</v>
      </c>
    </row>
    <row r="2056" spans="1:11" x14ac:dyDescent="0.45">
      <c r="A2056" s="10" t="s">
        <v>25</v>
      </c>
      <c r="B2056" s="20">
        <v>0.85899999999999999</v>
      </c>
      <c r="C2056" s="19">
        <v>27675</v>
      </c>
      <c r="D2056" s="19">
        <v>1924.9451300000001</v>
      </c>
      <c r="E2056" s="23">
        <v>0.326899153</v>
      </c>
      <c r="F2056" s="23">
        <v>0.17145901399999999</v>
      </c>
      <c r="G2056" s="17">
        <v>0</v>
      </c>
      <c r="H2056" s="17">
        <v>1</v>
      </c>
      <c r="I2056" s="17">
        <v>0.79227647000000001</v>
      </c>
      <c r="J2056" s="17">
        <v>0.203779767</v>
      </c>
      <c r="K2056" s="17">
        <v>3.9399999999999999E-3</v>
      </c>
    </row>
    <row r="2057" spans="1:11" x14ac:dyDescent="0.45">
      <c r="A2057" s="10" t="s">
        <v>25</v>
      </c>
      <c r="B2057" s="20">
        <v>0.86</v>
      </c>
      <c r="C2057" s="19">
        <v>27717</v>
      </c>
      <c r="D2057" s="19">
        <v>1938.7452579999999</v>
      </c>
      <c r="E2057" s="23">
        <v>0.33118185100000003</v>
      </c>
      <c r="F2057" s="23">
        <v>0.172266737</v>
      </c>
      <c r="G2057" s="17">
        <v>0</v>
      </c>
      <c r="H2057" s="17">
        <v>1</v>
      </c>
      <c r="I2057" s="17">
        <v>0.79346926699999998</v>
      </c>
      <c r="J2057" s="17">
        <v>0.2026115</v>
      </c>
      <c r="K2057" s="17">
        <v>3.9199999999999999E-3</v>
      </c>
    </row>
    <row r="2058" spans="1:11" x14ac:dyDescent="0.45">
      <c r="A2058" s="10" t="s">
        <v>25</v>
      </c>
      <c r="B2058" s="20">
        <v>0.86099999999999999</v>
      </c>
      <c r="C2058" s="19">
        <v>27749</v>
      </c>
      <c r="D2058" s="19">
        <v>1949.3764900000001</v>
      </c>
      <c r="E2058" s="23">
        <v>0.33564792599999999</v>
      </c>
      <c r="F2058" s="23">
        <v>0.17365312499999999</v>
      </c>
      <c r="G2058" s="17">
        <v>0</v>
      </c>
      <c r="H2058" s="17">
        <v>1</v>
      </c>
      <c r="I2058" s="17">
        <v>0.79405898500000005</v>
      </c>
      <c r="J2058" s="17">
        <v>0.20199462600000001</v>
      </c>
      <c r="K2058" s="17">
        <v>3.9500000000000004E-3</v>
      </c>
    </row>
    <row r="2059" spans="1:11" x14ac:dyDescent="0.45">
      <c r="A2059" s="10" t="s">
        <v>25</v>
      </c>
      <c r="B2059" s="20">
        <v>0.86199999999999999</v>
      </c>
      <c r="C2059" s="19">
        <v>27779</v>
      </c>
      <c r="D2059" s="19">
        <v>1959.4629299999999</v>
      </c>
      <c r="E2059" s="23">
        <v>0.33763981999999998</v>
      </c>
      <c r="F2059" s="23">
        <v>0.17458279600000001</v>
      </c>
      <c r="G2059" s="17">
        <v>0</v>
      </c>
      <c r="H2059" s="17">
        <v>1</v>
      </c>
      <c r="I2059" s="17">
        <v>0.79335579000000001</v>
      </c>
      <c r="J2059" s="17">
        <v>0.20271082700000001</v>
      </c>
      <c r="K2059" s="17">
        <v>3.9300000000000003E-3</v>
      </c>
    </row>
    <row r="2060" spans="1:11" x14ac:dyDescent="0.45">
      <c r="A2060" s="10" t="s">
        <v>25</v>
      </c>
      <c r="B2060" s="20">
        <v>0.86299999999999999</v>
      </c>
      <c r="C2060" s="19">
        <v>27814</v>
      </c>
      <c r="D2060" s="19">
        <v>1971.3220630000001</v>
      </c>
      <c r="E2060" s="23">
        <v>0.33938837900000002</v>
      </c>
      <c r="F2060" s="23">
        <v>0.17550368399999999</v>
      </c>
      <c r="G2060" s="17">
        <v>0</v>
      </c>
      <c r="H2060" s="17">
        <v>1</v>
      </c>
      <c r="I2060" s="17">
        <v>0.79423001500000001</v>
      </c>
      <c r="J2060" s="17">
        <v>0.20185440199999999</v>
      </c>
      <c r="K2060" s="17">
        <v>3.9199999999999999E-3</v>
      </c>
    </row>
    <row r="2061" spans="1:11" x14ac:dyDescent="0.45">
      <c r="A2061" s="10" t="s">
        <v>25</v>
      </c>
      <c r="B2061" s="20">
        <v>0.86399999999999999</v>
      </c>
      <c r="C2061" s="19">
        <v>27840</v>
      </c>
      <c r="D2061" s="19">
        <v>1980.2484919999999</v>
      </c>
      <c r="E2061" s="23">
        <v>0.34429829899999997</v>
      </c>
      <c r="F2061" s="23">
        <v>0.176621469</v>
      </c>
      <c r="G2061" s="17">
        <v>0</v>
      </c>
      <c r="H2061" s="17">
        <v>1</v>
      </c>
      <c r="I2061" s="17">
        <v>0.79448989400000003</v>
      </c>
      <c r="J2061" s="17">
        <v>0.20160252000000001</v>
      </c>
      <c r="K2061" s="17">
        <v>3.9100000000000003E-3</v>
      </c>
    </row>
    <row r="2062" spans="1:11" x14ac:dyDescent="0.45">
      <c r="A2062" s="10" t="s">
        <v>25</v>
      </c>
      <c r="B2062" s="20">
        <v>0.86499999999999999</v>
      </c>
      <c r="C2062" s="19">
        <v>27879</v>
      </c>
      <c r="D2062" s="19">
        <v>1993.7319299999999</v>
      </c>
      <c r="E2062" s="23">
        <v>0.34894208199999999</v>
      </c>
      <c r="F2062" s="23">
        <v>0.177542639</v>
      </c>
      <c r="G2062" s="17">
        <v>0</v>
      </c>
      <c r="H2062" s="17">
        <v>1</v>
      </c>
      <c r="I2062" s="17">
        <v>0.79572789300000002</v>
      </c>
      <c r="J2062" s="17">
        <v>0.200389812</v>
      </c>
      <c r="K2062" s="17">
        <v>3.8800000000000002E-3</v>
      </c>
    </row>
    <row r="2063" spans="1:11" x14ac:dyDescent="0.45">
      <c r="A2063" s="10" t="s">
        <v>25</v>
      </c>
      <c r="B2063" s="20">
        <v>0.86599999999999999</v>
      </c>
      <c r="C2063" s="19">
        <v>27882</v>
      </c>
      <c r="D2063" s="19">
        <v>1994.7794469999999</v>
      </c>
      <c r="E2063" s="23">
        <v>0.349172327</v>
      </c>
      <c r="F2063" s="23">
        <v>0.17877031299999999</v>
      </c>
      <c r="G2063" s="17">
        <v>0</v>
      </c>
      <c r="H2063" s="17">
        <v>1</v>
      </c>
      <c r="I2063" s="17">
        <v>0.79576080000000005</v>
      </c>
      <c r="J2063" s="17">
        <v>0.20035753000000001</v>
      </c>
      <c r="K2063" s="17">
        <v>3.8800000000000002E-3</v>
      </c>
    </row>
    <row r="2064" spans="1:11" x14ac:dyDescent="0.45">
      <c r="A2064" s="10" t="s">
        <v>25</v>
      </c>
      <c r="B2064" s="20">
        <v>0.86699999999999999</v>
      </c>
      <c r="C2064" s="19">
        <v>27944</v>
      </c>
      <c r="D2064" s="19">
        <v>2016.4852060000001</v>
      </c>
      <c r="E2064" s="23">
        <v>0.351141009</v>
      </c>
      <c r="F2064" s="23">
        <v>0.17925506799999999</v>
      </c>
      <c r="G2064" s="17">
        <v>0</v>
      </c>
      <c r="H2064" s="17">
        <v>1</v>
      </c>
      <c r="I2064" s="17">
        <v>0.79785386999999997</v>
      </c>
      <c r="J2064" s="17">
        <v>0.19830423999999999</v>
      </c>
      <c r="K2064" s="17">
        <v>3.8400000000000001E-3</v>
      </c>
    </row>
    <row r="2065" spans="1:11" x14ac:dyDescent="0.45">
      <c r="A2065" s="10" t="s">
        <v>25</v>
      </c>
      <c r="B2065" s="20">
        <v>0.86799999999999999</v>
      </c>
      <c r="C2065" s="19">
        <v>27946</v>
      </c>
      <c r="D2065" s="19">
        <v>2017.1876890000001</v>
      </c>
      <c r="E2065" s="23">
        <v>0.35124155499999998</v>
      </c>
      <c r="F2065" s="23">
        <v>0.180838948</v>
      </c>
      <c r="G2065" s="17">
        <v>0</v>
      </c>
      <c r="H2065" s="17">
        <v>1</v>
      </c>
      <c r="I2065" s="17">
        <v>0.797871157</v>
      </c>
      <c r="J2065" s="17">
        <v>0.19828728200000001</v>
      </c>
      <c r="K2065" s="17">
        <v>3.8400000000000001E-3</v>
      </c>
    </row>
    <row r="2066" spans="1:11" x14ac:dyDescent="0.45">
      <c r="A2066" s="10" t="s">
        <v>25</v>
      </c>
      <c r="B2066" s="20">
        <v>0.86899999999999999</v>
      </c>
      <c r="C2066" s="19">
        <v>28002</v>
      </c>
      <c r="D2066" s="19">
        <v>2036.912196</v>
      </c>
      <c r="E2066" s="23">
        <v>0.35243520699999997</v>
      </c>
      <c r="F2066" s="23">
        <v>0.18088758599999999</v>
      </c>
      <c r="G2066" s="17">
        <v>0</v>
      </c>
      <c r="H2066" s="17">
        <v>1</v>
      </c>
      <c r="I2066" s="17">
        <v>0.79942721699999997</v>
      </c>
      <c r="J2066" s="17">
        <v>0.19676079599999999</v>
      </c>
      <c r="K2066" s="17">
        <v>3.81E-3</v>
      </c>
    </row>
    <row r="2067" spans="1:11" x14ac:dyDescent="0.45">
      <c r="A2067" s="10" t="s">
        <v>25</v>
      </c>
      <c r="B2067" s="20">
        <v>0.87</v>
      </c>
      <c r="C2067" s="19">
        <v>28033</v>
      </c>
      <c r="D2067" s="19">
        <v>2047.941358</v>
      </c>
      <c r="E2067" s="23">
        <v>0.35814821400000002</v>
      </c>
      <c r="F2067" s="23">
        <v>0.18301279600000001</v>
      </c>
      <c r="G2067" s="17">
        <v>0</v>
      </c>
      <c r="H2067" s="17">
        <v>1</v>
      </c>
      <c r="I2067" s="17">
        <v>0.80023370400000005</v>
      </c>
      <c r="J2067" s="17">
        <v>0.19597139799999999</v>
      </c>
      <c r="K2067" s="17">
        <v>3.79E-3</v>
      </c>
    </row>
    <row r="2068" spans="1:11" x14ac:dyDescent="0.45">
      <c r="A2068" s="10" t="s">
        <v>25</v>
      </c>
      <c r="B2068" s="20">
        <v>0.871</v>
      </c>
      <c r="C2068" s="19">
        <v>28060</v>
      </c>
      <c r="D2068" s="19">
        <v>2057.637099</v>
      </c>
      <c r="E2068" s="23">
        <v>0.359423469</v>
      </c>
      <c r="F2068" s="23">
        <v>0.18386202700000001</v>
      </c>
      <c r="G2068" s="17">
        <v>0</v>
      </c>
      <c r="H2068" s="17">
        <v>1</v>
      </c>
      <c r="I2068" s="17">
        <v>0.80160126399999998</v>
      </c>
      <c r="J2068" s="17">
        <v>0.19462981800000001</v>
      </c>
      <c r="K2068" s="17">
        <v>3.7699999999999999E-3</v>
      </c>
    </row>
    <row r="2069" spans="1:11" x14ac:dyDescent="0.45">
      <c r="A2069" s="10" t="s">
        <v>25</v>
      </c>
      <c r="B2069" s="20">
        <v>0.872</v>
      </c>
      <c r="C2069" s="19">
        <v>28105</v>
      </c>
      <c r="D2069" s="19">
        <v>2073.8491439999998</v>
      </c>
      <c r="E2069" s="23">
        <v>0.36201508199999999</v>
      </c>
      <c r="F2069" s="23">
        <v>0.18508793900000001</v>
      </c>
      <c r="G2069" s="17">
        <v>0</v>
      </c>
      <c r="H2069" s="17">
        <v>1</v>
      </c>
      <c r="I2069" s="17">
        <v>0.80315985499999998</v>
      </c>
      <c r="J2069" s="17">
        <v>0.19310153799999999</v>
      </c>
      <c r="K2069" s="17">
        <v>3.7399999999999998E-3</v>
      </c>
    </row>
    <row r="2070" spans="1:11" x14ac:dyDescent="0.45">
      <c r="A2070" s="10" t="s">
        <v>25</v>
      </c>
      <c r="B2070" s="20">
        <v>0.873</v>
      </c>
      <c r="C2070" s="19">
        <v>28137</v>
      </c>
      <c r="D2070" s="19">
        <v>2085.5605479999999</v>
      </c>
      <c r="E2070" s="23">
        <v>0.37346779499999999</v>
      </c>
      <c r="F2070" s="23">
        <v>0.18651205300000001</v>
      </c>
      <c r="G2070" s="17">
        <v>0</v>
      </c>
      <c r="H2070" s="17">
        <v>1</v>
      </c>
      <c r="I2070" s="17">
        <v>0.802935116</v>
      </c>
      <c r="J2070" s="17">
        <v>0.19333363200000001</v>
      </c>
      <c r="K2070" s="17">
        <v>3.7299999999999998E-3</v>
      </c>
    </row>
    <row r="2071" spans="1:11" x14ac:dyDescent="0.45">
      <c r="A2071" s="10" t="s">
        <v>25</v>
      </c>
      <c r="B2071" s="20">
        <v>0.874</v>
      </c>
      <c r="C2071" s="19">
        <v>28168</v>
      </c>
      <c r="D2071" s="19">
        <v>2097.2289510000001</v>
      </c>
      <c r="E2071" s="23">
        <v>0.37729011699999998</v>
      </c>
      <c r="F2071" s="23">
        <v>0.18746649000000001</v>
      </c>
      <c r="G2071" s="17">
        <v>0</v>
      </c>
      <c r="H2071" s="17">
        <v>1</v>
      </c>
      <c r="I2071" s="17">
        <v>0.80402716699999999</v>
      </c>
      <c r="J2071" s="17">
        <v>0.19226433200000001</v>
      </c>
      <c r="K2071" s="17">
        <v>3.7100000000000002E-3</v>
      </c>
    </row>
    <row r="2072" spans="1:11" x14ac:dyDescent="0.45">
      <c r="A2072" s="10" t="s">
        <v>25</v>
      </c>
      <c r="B2072" s="20">
        <v>0.875</v>
      </c>
      <c r="C2072" s="19">
        <v>28182</v>
      </c>
      <c r="D2072" s="19">
        <v>2102.554306</v>
      </c>
      <c r="E2072" s="23">
        <v>0.38200442499999998</v>
      </c>
      <c r="F2072" s="23">
        <v>0.18829362499999999</v>
      </c>
      <c r="G2072" s="17">
        <v>0</v>
      </c>
      <c r="H2072" s="17">
        <v>1</v>
      </c>
      <c r="I2072" s="17">
        <v>0.80420502299999996</v>
      </c>
      <c r="J2072" s="17">
        <v>0.192090706</v>
      </c>
      <c r="K2072" s="17">
        <v>3.7000000000000002E-3</v>
      </c>
    </row>
    <row r="2073" spans="1:11" x14ac:dyDescent="0.45">
      <c r="A2073" s="10" t="s">
        <v>25</v>
      </c>
      <c r="B2073" s="20">
        <v>0.876</v>
      </c>
      <c r="C2073" s="19">
        <v>28233</v>
      </c>
      <c r="D2073" s="19">
        <v>2122.0917469999999</v>
      </c>
      <c r="E2073" s="23">
        <v>0.38694956899999999</v>
      </c>
      <c r="F2073" s="23">
        <v>0.18867265899999999</v>
      </c>
      <c r="G2073" s="17">
        <v>0</v>
      </c>
      <c r="H2073" s="17">
        <v>1</v>
      </c>
      <c r="I2073" s="17">
        <v>0.80484773899999995</v>
      </c>
      <c r="J2073" s="17">
        <v>0.19142547600000001</v>
      </c>
      <c r="K2073" s="17">
        <v>3.7299999999999998E-3</v>
      </c>
    </row>
    <row r="2074" spans="1:11" x14ac:dyDescent="0.45">
      <c r="A2074" s="10" t="s">
        <v>25</v>
      </c>
      <c r="B2074" s="20">
        <v>0.877</v>
      </c>
      <c r="C2074" s="19">
        <v>28266</v>
      </c>
      <c r="D2074" s="19">
        <v>2134.8988399999998</v>
      </c>
      <c r="E2074" s="23">
        <v>0.38881860200000001</v>
      </c>
      <c r="F2074" s="23">
        <v>0.190060167</v>
      </c>
      <c r="G2074" s="17">
        <v>0</v>
      </c>
      <c r="H2074" s="17">
        <v>1</v>
      </c>
      <c r="I2074" s="17">
        <v>0.80504619700000002</v>
      </c>
      <c r="J2074" s="17">
        <v>0.19123477999999999</v>
      </c>
      <c r="K2074" s="17">
        <v>3.7200000000000002E-3</v>
      </c>
    </row>
    <row r="2075" spans="1:11" x14ac:dyDescent="0.45">
      <c r="A2075" s="10" t="s">
        <v>25</v>
      </c>
      <c r="B2075" s="20">
        <v>0.878</v>
      </c>
      <c r="C2075" s="19">
        <v>28295</v>
      </c>
      <c r="D2075" s="19">
        <v>2146.2124429999999</v>
      </c>
      <c r="E2075" s="23">
        <v>0.39207757199999999</v>
      </c>
      <c r="F2075" s="23">
        <v>0.192460355</v>
      </c>
      <c r="G2075" s="17">
        <v>0</v>
      </c>
      <c r="H2075" s="17">
        <v>1</v>
      </c>
      <c r="I2075" s="17">
        <v>0.80537044099999999</v>
      </c>
      <c r="J2075" s="17">
        <v>0.19091855199999999</v>
      </c>
      <c r="K2075" s="17">
        <v>3.7100000000000002E-3</v>
      </c>
    </row>
    <row r="2076" spans="1:11" x14ac:dyDescent="0.45">
      <c r="A2076" s="10" t="s">
        <v>25</v>
      </c>
      <c r="B2076" s="20">
        <v>0.879</v>
      </c>
      <c r="C2076" s="19">
        <v>28330</v>
      </c>
      <c r="D2076" s="19">
        <v>2160.010131</v>
      </c>
      <c r="E2076" s="23">
        <v>0.397104915</v>
      </c>
      <c r="F2076" s="23">
        <v>0.19359314399999999</v>
      </c>
      <c r="G2076" s="17">
        <v>0</v>
      </c>
      <c r="H2076" s="17">
        <v>1</v>
      </c>
      <c r="I2076" s="17">
        <v>0.80554157199999998</v>
      </c>
      <c r="J2076" s="17">
        <v>0.190760762</v>
      </c>
      <c r="K2076" s="17">
        <v>3.7000000000000002E-3</v>
      </c>
    </row>
    <row r="2077" spans="1:11" x14ac:dyDescent="0.45">
      <c r="A2077" s="10" t="s">
        <v>25</v>
      </c>
      <c r="B2077" s="20">
        <v>0.88</v>
      </c>
      <c r="C2077" s="19">
        <v>28360</v>
      </c>
      <c r="D2077" s="19">
        <v>2171.9502929999999</v>
      </c>
      <c r="E2077" s="23">
        <v>0.39934581800000002</v>
      </c>
      <c r="F2077" s="23">
        <v>0.19486748600000001</v>
      </c>
      <c r="G2077" s="17">
        <v>0</v>
      </c>
      <c r="H2077" s="17">
        <v>1</v>
      </c>
      <c r="I2077" s="17">
        <v>0.80638960400000004</v>
      </c>
      <c r="J2077" s="17">
        <v>0.18992672199999999</v>
      </c>
      <c r="K2077" s="17">
        <v>3.6800000000000001E-3</v>
      </c>
    </row>
    <row r="2078" spans="1:11" x14ac:dyDescent="0.45">
      <c r="A2078" s="10" t="s">
        <v>25</v>
      </c>
      <c r="B2078" s="20">
        <v>0.88100000000000001</v>
      </c>
      <c r="C2078" s="19">
        <v>28392</v>
      </c>
      <c r="D2078" s="19">
        <v>2184.770818</v>
      </c>
      <c r="E2078" s="23">
        <v>0.40289469300000003</v>
      </c>
      <c r="F2078" s="23">
        <v>0.19603773699999999</v>
      </c>
      <c r="G2078" s="17">
        <v>0</v>
      </c>
      <c r="H2078" s="17">
        <v>1</v>
      </c>
      <c r="I2078" s="17">
        <v>0.80669319699999997</v>
      </c>
      <c r="J2078" s="17">
        <v>0.18964389600000001</v>
      </c>
      <c r="K2078" s="17">
        <v>3.6600000000000001E-3</v>
      </c>
    </row>
    <row r="2079" spans="1:11" x14ac:dyDescent="0.45">
      <c r="A2079" s="10" t="s">
        <v>25</v>
      </c>
      <c r="B2079" s="20">
        <v>0.88200000000000001</v>
      </c>
      <c r="C2079" s="19">
        <v>28427</v>
      </c>
      <c r="D2079" s="19">
        <v>2199.018247</v>
      </c>
      <c r="E2079" s="23">
        <v>0.40809615599999999</v>
      </c>
      <c r="F2079" s="23">
        <v>0.197355163</v>
      </c>
      <c r="G2079" s="17">
        <v>0</v>
      </c>
      <c r="H2079" s="17">
        <v>1</v>
      </c>
      <c r="I2079" s="17">
        <v>0.80733463100000002</v>
      </c>
      <c r="J2079" s="17">
        <v>0.188963357</v>
      </c>
      <c r="K2079" s="17">
        <v>3.7000000000000002E-3</v>
      </c>
    </row>
    <row r="2080" spans="1:11" x14ac:dyDescent="0.45">
      <c r="A2080" s="10" t="s">
        <v>25</v>
      </c>
      <c r="B2080" s="20">
        <v>0.88300000000000001</v>
      </c>
      <c r="C2080" s="19">
        <v>28456</v>
      </c>
      <c r="D2080" s="19">
        <v>2210.9856439999999</v>
      </c>
      <c r="E2080" s="23">
        <v>0.416821204</v>
      </c>
      <c r="F2080" s="23">
        <v>0.19838447100000001</v>
      </c>
      <c r="G2080" s="17">
        <v>0</v>
      </c>
      <c r="H2080" s="17">
        <v>1</v>
      </c>
      <c r="I2080" s="17">
        <v>0.80760853499999996</v>
      </c>
      <c r="J2080" s="17">
        <v>0.188700009</v>
      </c>
      <c r="K2080" s="17">
        <v>3.6900000000000001E-3</v>
      </c>
    </row>
    <row r="2081" spans="1:11" x14ac:dyDescent="0.45">
      <c r="A2081" s="10" t="s">
        <v>25</v>
      </c>
      <c r="B2081" s="20">
        <v>0.88400000000000001</v>
      </c>
      <c r="C2081" s="19">
        <v>28491</v>
      </c>
      <c r="D2081" s="19">
        <v>2225.643564</v>
      </c>
      <c r="E2081" s="23">
        <v>0.42206965400000002</v>
      </c>
      <c r="F2081" s="23">
        <v>0.19925238300000001</v>
      </c>
      <c r="G2081" s="17">
        <v>0</v>
      </c>
      <c r="H2081" s="17">
        <v>1</v>
      </c>
      <c r="I2081" s="17">
        <v>0.80773389299999998</v>
      </c>
      <c r="J2081" s="17">
        <v>0.18858375699999999</v>
      </c>
      <c r="K2081" s="17">
        <v>3.6800000000000001E-3</v>
      </c>
    </row>
    <row r="2082" spans="1:11" x14ac:dyDescent="0.45">
      <c r="A2082" s="10" t="s">
        <v>25</v>
      </c>
      <c r="B2082" s="20">
        <v>0.88500000000000001</v>
      </c>
      <c r="C2082" s="19">
        <v>28507</v>
      </c>
      <c r="D2082" s="19">
        <v>2232.4482360000002</v>
      </c>
      <c r="E2082" s="23">
        <v>0.42732954299999998</v>
      </c>
      <c r="F2082" s="23">
        <v>0.201249702</v>
      </c>
      <c r="G2082" s="17">
        <v>0</v>
      </c>
      <c r="H2082" s="17">
        <v>1</v>
      </c>
      <c r="I2082" s="17">
        <v>0.80805282199999995</v>
      </c>
      <c r="J2082" s="17">
        <v>0.188271355</v>
      </c>
      <c r="K2082" s="17">
        <v>3.6800000000000001E-3</v>
      </c>
    </row>
    <row r="2083" spans="1:11" x14ac:dyDescent="0.45">
      <c r="A2083" s="10" t="s">
        <v>25</v>
      </c>
      <c r="B2083" s="20">
        <v>0.88600000000000001</v>
      </c>
      <c r="C2083" s="19">
        <v>28555</v>
      </c>
      <c r="D2083" s="19">
        <v>2253.1327550000001</v>
      </c>
      <c r="E2083" s="23">
        <v>0.43660022500000001</v>
      </c>
      <c r="F2083" s="23">
        <v>0.202149838</v>
      </c>
      <c r="G2083" s="17">
        <v>0</v>
      </c>
      <c r="H2083" s="17">
        <v>1</v>
      </c>
      <c r="I2083" s="17">
        <v>0.81018379799999996</v>
      </c>
      <c r="J2083" s="17">
        <v>0.18618193399999999</v>
      </c>
      <c r="K2083" s="17">
        <v>3.63E-3</v>
      </c>
    </row>
    <row r="2084" spans="1:11" x14ac:dyDescent="0.45">
      <c r="A2084" s="10" t="s">
        <v>25</v>
      </c>
      <c r="B2084" s="20">
        <v>0.88700000000000001</v>
      </c>
      <c r="C2084" s="19">
        <v>28572</v>
      </c>
      <c r="D2084" s="19">
        <v>2260.612012</v>
      </c>
      <c r="E2084" s="23">
        <v>0.44083333200000002</v>
      </c>
      <c r="F2084" s="23">
        <v>0.203927108</v>
      </c>
      <c r="G2084" s="17">
        <v>0</v>
      </c>
      <c r="H2084" s="17">
        <v>1</v>
      </c>
      <c r="I2084" s="17">
        <v>0.81055996200000002</v>
      </c>
      <c r="J2084" s="17">
        <v>0.18581297199999999</v>
      </c>
      <c r="K2084" s="17">
        <v>3.63E-3</v>
      </c>
    </row>
    <row r="2085" spans="1:11" x14ac:dyDescent="0.45">
      <c r="A2085" s="10" t="s">
        <v>25</v>
      </c>
      <c r="B2085" s="20">
        <v>0.88800000000000001</v>
      </c>
      <c r="C2085" s="19">
        <v>28618</v>
      </c>
      <c r="D2085" s="19">
        <v>2281.0083949999998</v>
      </c>
      <c r="E2085" s="23">
        <v>0.45000878799999999</v>
      </c>
      <c r="F2085" s="23">
        <v>0.20489305699999999</v>
      </c>
      <c r="G2085" s="17">
        <v>0</v>
      </c>
      <c r="H2085" s="17">
        <v>1</v>
      </c>
      <c r="I2085" s="17">
        <v>0.81176430600000005</v>
      </c>
      <c r="J2085" s="17">
        <v>0.18463260500000001</v>
      </c>
      <c r="K2085" s="17">
        <v>3.5999999999999999E-3</v>
      </c>
    </row>
    <row r="2086" spans="1:11" x14ac:dyDescent="0.45">
      <c r="A2086" s="10" t="s">
        <v>25</v>
      </c>
      <c r="B2086" s="20">
        <v>0.88900000000000001</v>
      </c>
      <c r="C2086" s="19">
        <v>28639</v>
      </c>
      <c r="D2086" s="19">
        <v>2290.4920200000001</v>
      </c>
      <c r="E2086" s="23">
        <v>0.45299229000000002</v>
      </c>
      <c r="F2086" s="23">
        <v>0.20678829100000001</v>
      </c>
      <c r="G2086" s="17">
        <v>0</v>
      </c>
      <c r="H2086" s="17">
        <v>1</v>
      </c>
      <c r="I2086" s="17">
        <v>0.81236897799999996</v>
      </c>
      <c r="J2086" s="17">
        <v>0.18404103699999999</v>
      </c>
      <c r="K2086" s="17">
        <v>3.5899999999999999E-3</v>
      </c>
    </row>
    <row r="2087" spans="1:11" x14ac:dyDescent="0.45">
      <c r="A2087" s="10" t="s">
        <v>25</v>
      </c>
      <c r="B2087" s="20">
        <v>0.89</v>
      </c>
      <c r="C2087" s="19">
        <v>28684</v>
      </c>
      <c r="D2087" s="19">
        <v>2310.9573580000001</v>
      </c>
      <c r="E2087" s="23">
        <v>0.457798329</v>
      </c>
      <c r="F2087" s="23">
        <v>0.20783111000000001</v>
      </c>
      <c r="G2087" s="17">
        <v>0</v>
      </c>
      <c r="H2087" s="17">
        <v>1</v>
      </c>
      <c r="I2087" s="17">
        <v>0.81374819899999995</v>
      </c>
      <c r="J2087" s="17">
        <v>0.18268969199999999</v>
      </c>
      <c r="K2087" s="17">
        <v>3.5599999999999998E-3</v>
      </c>
    </row>
    <row r="2088" spans="1:11" x14ac:dyDescent="0.45">
      <c r="A2088" s="10" t="s">
        <v>25</v>
      </c>
      <c r="B2088" s="20">
        <v>0.89100000000000001</v>
      </c>
      <c r="C2088" s="19">
        <v>28705</v>
      </c>
      <c r="D2088" s="19">
        <v>2320.7097650000001</v>
      </c>
      <c r="E2088" s="23">
        <v>0.466434342</v>
      </c>
      <c r="F2088" s="23">
        <v>0.20961396600000001</v>
      </c>
      <c r="G2088" s="17">
        <v>0</v>
      </c>
      <c r="H2088" s="17">
        <v>1</v>
      </c>
      <c r="I2088" s="17">
        <v>0.81400313999999996</v>
      </c>
      <c r="J2088" s="17">
        <v>0.18244065700000001</v>
      </c>
      <c r="K2088" s="17">
        <v>3.5599999999999998E-3</v>
      </c>
    </row>
    <row r="2089" spans="1:11" x14ac:dyDescent="0.45">
      <c r="A2089" s="10" t="s">
        <v>25</v>
      </c>
      <c r="B2089" s="20">
        <v>0.89200000000000002</v>
      </c>
      <c r="C2089" s="19">
        <v>28747</v>
      </c>
      <c r="D2089" s="19">
        <v>2340.343194</v>
      </c>
      <c r="E2089" s="23">
        <v>0.47015178099999999</v>
      </c>
      <c r="F2089" s="23">
        <v>0.21094679</v>
      </c>
      <c r="G2089" s="17">
        <v>0</v>
      </c>
      <c r="H2089" s="17">
        <v>1</v>
      </c>
      <c r="I2089" s="17">
        <v>0.81568971099999998</v>
      </c>
      <c r="J2089" s="17">
        <v>0.18079152500000001</v>
      </c>
      <c r="K2089" s="17">
        <v>3.5200000000000001E-3</v>
      </c>
    </row>
    <row r="2090" spans="1:11" x14ac:dyDescent="0.45">
      <c r="A2090" s="10" t="s">
        <v>25</v>
      </c>
      <c r="B2090" s="20">
        <v>0.89300000000000002</v>
      </c>
      <c r="C2090" s="19">
        <v>28773</v>
      </c>
      <c r="D2090" s="19">
        <v>2352.6347529999998</v>
      </c>
      <c r="E2090" s="23">
        <v>0.47552294899999997</v>
      </c>
      <c r="F2090" s="23">
        <v>0.212731745</v>
      </c>
      <c r="G2090" s="17">
        <v>0</v>
      </c>
      <c r="H2090" s="17">
        <v>1</v>
      </c>
      <c r="I2090" s="17">
        <v>0.81613074200000002</v>
      </c>
      <c r="J2090" s="17">
        <v>0.18036255200000001</v>
      </c>
      <c r="K2090" s="17">
        <v>3.5100000000000001E-3</v>
      </c>
    </row>
    <row r="2091" spans="1:11" x14ac:dyDescent="0.45">
      <c r="A2091" s="10" t="s">
        <v>25</v>
      </c>
      <c r="B2091" s="20">
        <v>0.89400000000000002</v>
      </c>
      <c r="C2091" s="19">
        <v>28806</v>
      </c>
      <c r="D2091" s="19">
        <v>2368.4292869999999</v>
      </c>
      <c r="E2091" s="23">
        <v>0.48187938400000002</v>
      </c>
      <c r="F2091" s="23">
        <v>0.21411532599999999</v>
      </c>
      <c r="G2091" s="17">
        <v>0</v>
      </c>
      <c r="H2091" s="17">
        <v>1</v>
      </c>
      <c r="I2091" s="17">
        <v>0.81657690999999999</v>
      </c>
      <c r="J2091" s="17">
        <v>0.17992559499999999</v>
      </c>
      <c r="K2091" s="17">
        <v>3.5000000000000001E-3</v>
      </c>
    </row>
    <row r="2092" spans="1:11" x14ac:dyDescent="0.45">
      <c r="A2092" s="10" t="s">
        <v>25</v>
      </c>
      <c r="B2092" s="20">
        <v>0.89500000000000002</v>
      </c>
      <c r="C2092" s="19">
        <v>28838</v>
      </c>
      <c r="D2092" s="19">
        <v>2383.8610159999998</v>
      </c>
      <c r="E2092" s="23">
        <v>0.48445801300000002</v>
      </c>
      <c r="F2092" s="23">
        <v>0.21563468999999999</v>
      </c>
      <c r="G2092" s="17">
        <v>0</v>
      </c>
      <c r="H2092" s="17">
        <v>1</v>
      </c>
      <c r="I2092" s="17">
        <v>0.81784518399999995</v>
      </c>
      <c r="J2092" s="17">
        <v>0.17868234299999999</v>
      </c>
      <c r="K2092" s="17">
        <v>3.47E-3</v>
      </c>
    </row>
    <row r="2093" spans="1:11" x14ac:dyDescent="0.45">
      <c r="A2093" s="10" t="s">
        <v>25</v>
      </c>
      <c r="B2093" s="20">
        <v>0.89600000000000002</v>
      </c>
      <c r="C2093" s="19">
        <v>28876</v>
      </c>
      <c r="D2093" s="19">
        <v>2402.3317729999999</v>
      </c>
      <c r="E2093" s="23">
        <v>0.48764613899999998</v>
      </c>
      <c r="F2093" s="23">
        <v>0.217269617</v>
      </c>
      <c r="G2093" s="17">
        <v>0</v>
      </c>
      <c r="H2093" s="17">
        <v>1</v>
      </c>
      <c r="I2093" s="17">
        <v>0.81787290899999998</v>
      </c>
      <c r="J2093" s="17">
        <v>0.178663183</v>
      </c>
      <c r="K2093" s="17">
        <v>3.46E-3</v>
      </c>
    </row>
    <row r="2094" spans="1:11" x14ac:dyDescent="0.45">
      <c r="A2094" s="10" t="s">
        <v>25</v>
      </c>
      <c r="B2094" s="20">
        <v>0.89700000000000002</v>
      </c>
      <c r="C2094" s="19">
        <v>28909</v>
      </c>
      <c r="D2094" s="19">
        <v>2418.502481</v>
      </c>
      <c r="E2094" s="23">
        <v>0.49410283399999999</v>
      </c>
      <c r="F2094" s="23">
        <v>0.21901279500000001</v>
      </c>
      <c r="G2094" s="17">
        <v>0</v>
      </c>
      <c r="H2094" s="17">
        <v>1</v>
      </c>
      <c r="I2094" s="17">
        <v>0.81823333099999995</v>
      </c>
      <c r="J2094" s="17">
        <v>0.17831090499999999</v>
      </c>
      <c r="K2094" s="17">
        <v>3.46E-3</v>
      </c>
    </row>
    <row r="2095" spans="1:11" x14ac:dyDescent="0.45">
      <c r="A2095" s="10" t="s">
        <v>25</v>
      </c>
      <c r="B2095" s="20">
        <v>0.89800000000000002</v>
      </c>
      <c r="C2095" s="19">
        <v>28912</v>
      </c>
      <c r="D2095" s="19">
        <v>2419.985498</v>
      </c>
      <c r="E2095" s="23">
        <v>0.49438660000000001</v>
      </c>
      <c r="F2095" s="23">
        <v>0.22067623</v>
      </c>
      <c r="G2095" s="17">
        <v>0</v>
      </c>
      <c r="H2095" s="17">
        <v>1</v>
      </c>
      <c r="I2095" s="17">
        <v>0.81824267799999995</v>
      </c>
      <c r="J2095" s="17">
        <v>0.17830190700000001</v>
      </c>
      <c r="K2095" s="17">
        <v>3.46E-3</v>
      </c>
    </row>
    <row r="2096" spans="1:11" x14ac:dyDescent="0.45">
      <c r="A2096" s="10" t="s">
        <v>25</v>
      </c>
      <c r="B2096" s="20">
        <v>0.89900000000000002</v>
      </c>
      <c r="C2096" s="19">
        <v>28974</v>
      </c>
      <c r="D2096" s="19">
        <v>2450.7573980000002</v>
      </c>
      <c r="E2096" s="23">
        <v>0.50314512</v>
      </c>
      <c r="F2096" s="23">
        <v>0.221157137</v>
      </c>
      <c r="G2096" s="17">
        <v>0</v>
      </c>
      <c r="H2096" s="17">
        <v>1</v>
      </c>
      <c r="I2096" s="17">
        <v>0.82062774599999999</v>
      </c>
      <c r="J2096" s="17">
        <v>0.17596483199999999</v>
      </c>
      <c r="K2096" s="17">
        <v>3.4099999999999998E-3</v>
      </c>
    </row>
    <row r="2097" spans="1:11" x14ac:dyDescent="0.45">
      <c r="A2097" s="10" t="s">
        <v>25</v>
      </c>
      <c r="B2097" s="20">
        <v>0.9</v>
      </c>
      <c r="C2097" s="19">
        <v>29004</v>
      </c>
      <c r="D2097" s="19">
        <v>2465.9225190000002</v>
      </c>
      <c r="E2097" s="23">
        <v>0.50755801099999998</v>
      </c>
      <c r="F2097" s="23">
        <v>0.22385835800000001</v>
      </c>
      <c r="G2097" s="17">
        <v>0</v>
      </c>
      <c r="H2097" s="17">
        <v>1</v>
      </c>
      <c r="I2097" s="17">
        <v>0.82069976700000002</v>
      </c>
      <c r="J2097" s="17">
        <v>0.17589695899999999</v>
      </c>
      <c r="K2097" s="17">
        <v>3.3999999999999998E-3</v>
      </c>
    </row>
    <row r="2098" spans="1:11" x14ac:dyDescent="0.45">
      <c r="A2098" s="10" t="s">
        <v>25</v>
      </c>
      <c r="B2098" s="20">
        <v>0.90100000000000002</v>
      </c>
      <c r="C2098" s="19">
        <v>29036</v>
      </c>
      <c r="D2098" s="19">
        <v>2482.1963930000002</v>
      </c>
      <c r="E2098" s="23">
        <v>0.50909202200000003</v>
      </c>
      <c r="F2098" s="23">
        <v>0.225359685</v>
      </c>
      <c r="G2098" s="17">
        <v>0</v>
      </c>
      <c r="H2098" s="17">
        <v>1</v>
      </c>
      <c r="I2098" s="17">
        <v>0.82123633399999996</v>
      </c>
      <c r="J2098" s="17">
        <v>0.175370577</v>
      </c>
      <c r="K2098" s="17">
        <v>3.3899999999999998E-3</v>
      </c>
    </row>
    <row r="2099" spans="1:11" x14ac:dyDescent="0.45">
      <c r="A2099" s="10" t="s">
        <v>25</v>
      </c>
      <c r="B2099" s="20">
        <v>0.90200000000000002</v>
      </c>
      <c r="C2099" s="19">
        <v>29071</v>
      </c>
      <c r="D2099" s="19">
        <v>2500.119459</v>
      </c>
      <c r="E2099" s="23">
        <v>0.51505487900000002</v>
      </c>
      <c r="F2099" s="23">
        <v>0.22681552499999999</v>
      </c>
      <c r="G2099" s="17">
        <v>0</v>
      </c>
      <c r="H2099" s="17">
        <v>1</v>
      </c>
      <c r="I2099" s="17">
        <v>0.82162303000000003</v>
      </c>
      <c r="J2099" s="17">
        <v>0.17499603799999999</v>
      </c>
      <c r="K2099" s="17">
        <v>3.3800000000000002E-3</v>
      </c>
    </row>
    <row r="2100" spans="1:11" x14ac:dyDescent="0.45">
      <c r="A2100" s="10" t="s">
        <v>25</v>
      </c>
      <c r="B2100" s="20">
        <v>0.90300000000000002</v>
      </c>
      <c r="C2100" s="19">
        <v>29103</v>
      </c>
      <c r="D2100" s="19">
        <v>2516.7303230000002</v>
      </c>
      <c r="E2100" s="23">
        <v>0.52171454100000003</v>
      </c>
      <c r="F2100" s="23">
        <v>0.228859859</v>
      </c>
      <c r="G2100" s="17">
        <v>0</v>
      </c>
      <c r="H2100" s="17">
        <v>1</v>
      </c>
      <c r="I2100" s="17">
        <v>0.82170848600000002</v>
      </c>
      <c r="J2100" s="17">
        <v>0.174919193</v>
      </c>
      <c r="K2100" s="17">
        <v>3.3700000000000002E-3</v>
      </c>
    </row>
    <row r="2101" spans="1:11" x14ac:dyDescent="0.45">
      <c r="A2101" s="10" t="s">
        <v>25</v>
      </c>
      <c r="B2101" s="20">
        <v>0.90400000000000003</v>
      </c>
      <c r="C2101" s="19">
        <v>29132</v>
      </c>
      <c r="D2101" s="19">
        <v>2531.9411570000002</v>
      </c>
      <c r="E2101" s="23">
        <v>0.52719282000000001</v>
      </c>
      <c r="F2101" s="23">
        <v>0.23019873299999999</v>
      </c>
      <c r="G2101" s="17">
        <v>0</v>
      </c>
      <c r="H2101" s="17">
        <v>1</v>
      </c>
      <c r="I2101" s="17">
        <v>0.82200313899999999</v>
      </c>
      <c r="J2101" s="17">
        <v>0.17463214899999999</v>
      </c>
      <c r="K2101" s="17">
        <v>3.3600000000000001E-3</v>
      </c>
    </row>
    <row r="2102" spans="1:11" x14ac:dyDescent="0.45">
      <c r="A2102" s="10" t="s">
        <v>25</v>
      </c>
      <c r="B2102" s="20">
        <v>0.90500000000000003</v>
      </c>
      <c r="C2102" s="19">
        <v>29164</v>
      </c>
      <c r="D2102" s="19">
        <v>2548.905178</v>
      </c>
      <c r="E2102" s="23">
        <v>0.53454326900000004</v>
      </c>
      <c r="F2102" s="23">
        <v>0.23202161399999999</v>
      </c>
      <c r="G2102" s="17">
        <v>0</v>
      </c>
      <c r="H2102" s="17">
        <v>1</v>
      </c>
      <c r="I2102" s="17">
        <v>0.82304021100000002</v>
      </c>
      <c r="J2102" s="17">
        <v>0.173616565</v>
      </c>
      <c r="K2102" s="17">
        <v>3.3400000000000001E-3</v>
      </c>
    </row>
    <row r="2103" spans="1:11" x14ac:dyDescent="0.45">
      <c r="A2103" s="10" t="s">
        <v>25</v>
      </c>
      <c r="B2103" s="20">
        <v>0.90600000000000003</v>
      </c>
      <c r="C2103" s="19">
        <v>29192</v>
      </c>
      <c r="D2103" s="19">
        <v>2563.9674920000002</v>
      </c>
      <c r="E2103" s="23">
        <v>0.54025842400000001</v>
      </c>
      <c r="F2103" s="23">
        <v>0.233767528</v>
      </c>
      <c r="G2103" s="17">
        <v>0</v>
      </c>
      <c r="H2103" s="17">
        <v>1</v>
      </c>
      <c r="I2103" s="17">
        <v>0.82349492400000002</v>
      </c>
      <c r="J2103" s="17">
        <v>0.173170614</v>
      </c>
      <c r="K2103" s="17">
        <v>3.3300000000000001E-3</v>
      </c>
    </row>
    <row r="2104" spans="1:11" x14ac:dyDescent="0.45">
      <c r="A2104" s="10" t="s">
        <v>25</v>
      </c>
      <c r="B2104" s="20">
        <v>0.90700000000000003</v>
      </c>
      <c r="C2104" s="19">
        <v>29227</v>
      </c>
      <c r="D2104" s="19">
        <v>2582.9266389999998</v>
      </c>
      <c r="E2104" s="23">
        <v>0.54375547700000004</v>
      </c>
      <c r="F2104" s="23">
        <v>0.23510250299999999</v>
      </c>
      <c r="G2104" s="17">
        <v>0</v>
      </c>
      <c r="H2104" s="17">
        <v>1</v>
      </c>
      <c r="I2104" s="17">
        <v>0.82391103600000004</v>
      </c>
      <c r="J2104" s="17">
        <v>0.172765103</v>
      </c>
      <c r="K2104" s="17">
        <v>3.32E-3</v>
      </c>
    </row>
    <row r="2105" spans="1:11" x14ac:dyDescent="0.45">
      <c r="A2105" s="10" t="s">
        <v>25</v>
      </c>
      <c r="B2105" s="20">
        <v>0.90800000000000003</v>
      </c>
      <c r="C2105" s="19">
        <v>29264</v>
      </c>
      <c r="D2105" s="19">
        <v>2603.1466690000002</v>
      </c>
      <c r="E2105" s="23">
        <v>0.54778516899999996</v>
      </c>
      <c r="F2105" s="23">
        <v>0.237309663</v>
      </c>
      <c r="G2105" s="17">
        <v>0</v>
      </c>
      <c r="H2105" s="17">
        <v>1</v>
      </c>
      <c r="I2105" s="17">
        <v>0.82501621199999997</v>
      </c>
      <c r="J2105" s="17">
        <v>0.171684476</v>
      </c>
      <c r="K2105" s="17">
        <v>3.3E-3</v>
      </c>
    </row>
    <row r="2106" spans="1:11" x14ac:dyDescent="0.45">
      <c r="A2106" s="10" t="s">
        <v>25</v>
      </c>
      <c r="B2106" s="20">
        <v>0.90900000000000003</v>
      </c>
      <c r="C2106" s="19">
        <v>29294</v>
      </c>
      <c r="D2106" s="19">
        <v>2619.7688659999999</v>
      </c>
      <c r="E2106" s="23">
        <v>0.56261891600000002</v>
      </c>
      <c r="F2106" s="23">
        <v>0.23886818700000001</v>
      </c>
      <c r="G2106" s="17">
        <v>0</v>
      </c>
      <c r="H2106" s="17">
        <v>1</v>
      </c>
      <c r="I2106" s="17">
        <v>0.82534671199999998</v>
      </c>
      <c r="J2106" s="17">
        <v>0.17132794000000001</v>
      </c>
      <c r="K2106" s="17">
        <v>3.3300000000000001E-3</v>
      </c>
    </row>
    <row r="2107" spans="1:11" x14ac:dyDescent="0.45">
      <c r="A2107" s="10" t="s">
        <v>25</v>
      </c>
      <c r="B2107" s="20">
        <v>0.91</v>
      </c>
      <c r="C2107" s="19">
        <v>29322</v>
      </c>
      <c r="D2107" s="19">
        <v>2635.6822339999999</v>
      </c>
      <c r="E2107" s="23">
        <v>0.57389020700000004</v>
      </c>
      <c r="F2107" s="23">
        <v>0.240983842</v>
      </c>
      <c r="G2107" s="17">
        <v>0</v>
      </c>
      <c r="H2107" s="17">
        <v>1</v>
      </c>
      <c r="I2107" s="17">
        <v>0.82579832600000003</v>
      </c>
      <c r="J2107" s="17">
        <v>0.17088705800000001</v>
      </c>
      <c r="K2107" s="17">
        <v>3.31E-3</v>
      </c>
    </row>
    <row r="2108" spans="1:11" x14ac:dyDescent="0.45">
      <c r="A2108" s="10" t="s">
        <v>25</v>
      </c>
      <c r="B2108" s="20">
        <v>0.91100000000000003</v>
      </c>
      <c r="C2108" s="19">
        <v>29360</v>
      </c>
      <c r="D2108" s="19">
        <v>2657.519323</v>
      </c>
      <c r="E2108" s="23">
        <v>0.57918402199999997</v>
      </c>
      <c r="F2108" s="23">
        <v>0.24267750399999999</v>
      </c>
      <c r="G2108" s="17">
        <v>0</v>
      </c>
      <c r="H2108" s="17">
        <v>1</v>
      </c>
      <c r="I2108" s="17">
        <v>0.82637881499999999</v>
      </c>
      <c r="J2108" s="17">
        <v>0.170318093</v>
      </c>
      <c r="K2108" s="17">
        <v>3.3E-3</v>
      </c>
    </row>
    <row r="2109" spans="1:11" x14ac:dyDescent="0.45">
      <c r="A2109" s="10" t="s">
        <v>25</v>
      </c>
      <c r="B2109" s="20">
        <v>0.91200000000000003</v>
      </c>
      <c r="C2109" s="19">
        <v>29393</v>
      </c>
      <c r="D2109" s="19">
        <v>2676.8881999999999</v>
      </c>
      <c r="E2109" s="23">
        <v>0.59223132599999995</v>
      </c>
      <c r="F2109" s="23">
        <v>0.244715868</v>
      </c>
      <c r="G2109" s="17">
        <v>0</v>
      </c>
      <c r="H2109" s="17">
        <v>1</v>
      </c>
      <c r="I2109" s="17">
        <v>0.82683298699999996</v>
      </c>
      <c r="J2109" s="17">
        <v>0.169873476</v>
      </c>
      <c r="K2109" s="17">
        <v>3.29E-3</v>
      </c>
    </row>
    <row r="2110" spans="1:11" x14ac:dyDescent="0.45">
      <c r="A2110" s="10" t="s">
        <v>25</v>
      </c>
      <c r="B2110" s="20">
        <v>0.91300000000000003</v>
      </c>
      <c r="C2110" s="19">
        <v>29425</v>
      </c>
      <c r="D2110" s="19">
        <v>2695.9566340000001</v>
      </c>
      <c r="E2110" s="23">
        <v>0.60192370100000003</v>
      </c>
      <c r="F2110" s="23">
        <v>0.246757587</v>
      </c>
      <c r="G2110" s="17">
        <v>0</v>
      </c>
      <c r="H2110" s="17">
        <v>1</v>
      </c>
      <c r="I2110" s="17">
        <v>0.82680837100000004</v>
      </c>
      <c r="J2110" s="17">
        <v>0.16990038399999999</v>
      </c>
      <c r="K2110" s="17">
        <v>3.29E-3</v>
      </c>
    </row>
    <row r="2111" spans="1:11" x14ac:dyDescent="0.45">
      <c r="A2111" s="10" t="s">
        <v>25</v>
      </c>
      <c r="B2111" s="20">
        <v>0.91400000000000003</v>
      </c>
      <c r="C2111" s="19">
        <v>29452</v>
      </c>
      <c r="D2111" s="19">
        <v>2712.331404</v>
      </c>
      <c r="E2111" s="23">
        <v>0.61102307600000005</v>
      </c>
      <c r="F2111" s="23">
        <v>0.24847408600000001</v>
      </c>
      <c r="G2111" s="17">
        <v>0</v>
      </c>
      <c r="H2111" s="17">
        <v>1</v>
      </c>
      <c r="I2111" s="17">
        <v>0.82746645399999996</v>
      </c>
      <c r="J2111" s="17">
        <v>0.16925494899999999</v>
      </c>
      <c r="K2111" s="17">
        <v>3.2799999999999999E-3</v>
      </c>
    </row>
    <row r="2112" spans="1:11" x14ac:dyDescent="0.45">
      <c r="A2112" s="10" t="s">
        <v>25</v>
      </c>
      <c r="B2112" s="20">
        <v>0.91500000000000004</v>
      </c>
      <c r="C2112" s="19">
        <v>29489</v>
      </c>
      <c r="D2112" s="19">
        <v>2735.218468</v>
      </c>
      <c r="E2112" s="23">
        <v>0.62524787500000001</v>
      </c>
      <c r="F2112" s="23">
        <v>0.25043464500000001</v>
      </c>
      <c r="G2112" s="17">
        <v>0</v>
      </c>
      <c r="H2112" s="17">
        <v>1</v>
      </c>
      <c r="I2112" s="17">
        <v>0.82827050800000002</v>
      </c>
      <c r="J2112" s="17">
        <v>0.16843628599999999</v>
      </c>
      <c r="K2112" s="17">
        <v>3.29E-3</v>
      </c>
    </row>
    <row r="2113" spans="1:11" x14ac:dyDescent="0.45">
      <c r="A2113" s="10" t="s">
        <v>25</v>
      </c>
      <c r="B2113" s="20">
        <v>0.91600000000000004</v>
      </c>
      <c r="C2113" s="19">
        <v>29521</v>
      </c>
      <c r="D2113" s="19">
        <v>2755.3937030000002</v>
      </c>
      <c r="E2113" s="23">
        <v>0.63795065799999995</v>
      </c>
      <c r="F2113" s="23">
        <v>0.25227506900000002</v>
      </c>
      <c r="G2113" s="17">
        <v>0</v>
      </c>
      <c r="H2113" s="17">
        <v>1</v>
      </c>
      <c r="I2113" s="17">
        <v>0.82883462200000002</v>
      </c>
      <c r="J2113" s="17">
        <v>0.16788604600000001</v>
      </c>
      <c r="K2113" s="17">
        <v>3.2799999999999999E-3</v>
      </c>
    </row>
    <row r="2114" spans="1:11" x14ac:dyDescent="0.45">
      <c r="A2114" s="10" t="s">
        <v>25</v>
      </c>
      <c r="B2114" s="20">
        <v>0.91700000000000004</v>
      </c>
      <c r="C2114" s="19">
        <v>29544</v>
      </c>
      <c r="D2114" s="19">
        <v>2770.1067469999998</v>
      </c>
      <c r="E2114" s="23">
        <v>0.64295046199999994</v>
      </c>
      <c r="F2114" s="23">
        <v>0.25390327200000001</v>
      </c>
      <c r="G2114" s="17">
        <v>0</v>
      </c>
      <c r="H2114" s="17">
        <v>1</v>
      </c>
      <c r="I2114" s="17">
        <v>0.82904990999999995</v>
      </c>
      <c r="J2114" s="17">
        <v>0.16767586400000001</v>
      </c>
      <c r="K2114" s="17">
        <v>3.2699999999999999E-3</v>
      </c>
    </row>
    <row r="2115" spans="1:11" x14ac:dyDescent="0.45">
      <c r="A2115" s="10" t="s">
        <v>25</v>
      </c>
      <c r="B2115" s="20">
        <v>0.91800000000000004</v>
      </c>
      <c r="C2115" s="19">
        <v>29586</v>
      </c>
      <c r="D2115" s="19">
        <v>2797.44758</v>
      </c>
      <c r="E2115" s="23">
        <v>0.65431407600000002</v>
      </c>
      <c r="F2115" s="23">
        <v>0.25509335700000002</v>
      </c>
      <c r="G2115" s="17">
        <v>0</v>
      </c>
      <c r="H2115" s="17">
        <v>1</v>
      </c>
      <c r="I2115" s="17">
        <v>0.83049251099999999</v>
      </c>
      <c r="J2115" s="17">
        <v>0.16626286700000001</v>
      </c>
      <c r="K2115" s="17">
        <v>3.2399999999999998E-3</v>
      </c>
    </row>
    <row r="2116" spans="1:11" x14ac:dyDescent="0.45">
      <c r="A2116" s="10" t="s">
        <v>25</v>
      </c>
      <c r="B2116" s="20">
        <v>0.91900000000000004</v>
      </c>
      <c r="C2116" s="19">
        <v>29616</v>
      </c>
      <c r="D2116" s="19">
        <v>2817.196496</v>
      </c>
      <c r="E2116" s="23">
        <v>0.66274408799999995</v>
      </c>
      <c r="F2116" s="23">
        <v>0.25731087000000002</v>
      </c>
      <c r="G2116" s="17">
        <v>0</v>
      </c>
      <c r="H2116" s="17">
        <v>1</v>
      </c>
      <c r="I2116" s="17">
        <v>0.831191016</v>
      </c>
      <c r="J2116" s="17">
        <v>0.16557818699999999</v>
      </c>
      <c r="K2116" s="17">
        <v>3.2299999999999998E-3</v>
      </c>
    </row>
    <row r="2117" spans="1:11" x14ac:dyDescent="0.45">
      <c r="A2117" s="10" t="s">
        <v>25</v>
      </c>
      <c r="B2117" s="20">
        <v>0.92</v>
      </c>
      <c r="C2117" s="19">
        <v>29650</v>
      </c>
      <c r="D2117" s="19">
        <v>2839.890214</v>
      </c>
      <c r="E2117" s="23">
        <v>0.66894572399999996</v>
      </c>
      <c r="F2117" s="23">
        <v>0.26130010399999998</v>
      </c>
      <c r="G2117" s="17">
        <v>0</v>
      </c>
      <c r="H2117" s="17">
        <v>1</v>
      </c>
      <c r="I2117" s="17">
        <v>0.83238907600000001</v>
      </c>
      <c r="J2117" s="17">
        <v>0.16440369899999999</v>
      </c>
      <c r="K2117" s="17">
        <v>3.2100000000000002E-3</v>
      </c>
    </row>
    <row r="2118" spans="1:11" x14ac:dyDescent="0.45">
      <c r="A2118" s="10" t="s">
        <v>25</v>
      </c>
      <c r="B2118" s="20">
        <v>0.92100000000000004</v>
      </c>
      <c r="C2118" s="19">
        <v>29677</v>
      </c>
      <c r="D2118" s="19">
        <v>2858.1677180000001</v>
      </c>
      <c r="E2118" s="23">
        <v>0.67953195600000005</v>
      </c>
      <c r="F2118" s="23">
        <v>0.26374349400000002</v>
      </c>
      <c r="G2118" s="17">
        <v>0</v>
      </c>
      <c r="H2118" s="17">
        <v>1</v>
      </c>
      <c r="I2118" s="17">
        <v>0.83272002199999995</v>
      </c>
      <c r="J2118" s="17">
        <v>0.164079749</v>
      </c>
      <c r="K2118" s="17">
        <v>3.2000000000000002E-3</v>
      </c>
    </row>
    <row r="2119" spans="1:11" x14ac:dyDescent="0.45">
      <c r="A2119" s="10" t="s">
        <v>25</v>
      </c>
      <c r="B2119" s="20">
        <v>0.92200000000000004</v>
      </c>
      <c r="C2119" s="19">
        <v>29715</v>
      </c>
      <c r="D2119" s="19">
        <v>2884.1486850000001</v>
      </c>
      <c r="E2119" s="23">
        <v>0.69274071699999995</v>
      </c>
      <c r="F2119" s="23">
        <v>0.265243216</v>
      </c>
      <c r="G2119" s="17">
        <v>0</v>
      </c>
      <c r="H2119" s="17">
        <v>1</v>
      </c>
      <c r="I2119" s="17">
        <v>0.83312386900000002</v>
      </c>
      <c r="J2119" s="17">
        <v>0.16368823099999999</v>
      </c>
      <c r="K2119" s="17">
        <v>3.1900000000000001E-3</v>
      </c>
    </row>
    <row r="2120" spans="1:11" x14ac:dyDescent="0.45">
      <c r="A2120" s="10" t="s">
        <v>25</v>
      </c>
      <c r="B2120" s="20">
        <v>0.92300000000000004</v>
      </c>
      <c r="C2120" s="19">
        <v>29745</v>
      </c>
      <c r="D2120" s="19">
        <v>2905.0256989999998</v>
      </c>
      <c r="E2120" s="23">
        <v>0.69883548600000001</v>
      </c>
      <c r="F2120" s="23">
        <v>0.26736996800000001</v>
      </c>
      <c r="G2120" s="17">
        <v>0</v>
      </c>
      <c r="H2120" s="17">
        <v>1</v>
      </c>
      <c r="I2120" s="17">
        <v>0.83284670199999999</v>
      </c>
      <c r="J2120" s="17">
        <v>0.16397281799999999</v>
      </c>
      <c r="K2120" s="17">
        <v>3.1800000000000001E-3</v>
      </c>
    </row>
    <row r="2121" spans="1:11" x14ac:dyDescent="0.45">
      <c r="A2121" s="10" t="s">
        <v>25</v>
      </c>
      <c r="B2121" s="20">
        <v>0.92400000000000004</v>
      </c>
      <c r="C2121" s="19">
        <v>29778</v>
      </c>
      <c r="D2121" s="19">
        <v>2928.11654</v>
      </c>
      <c r="E2121" s="23">
        <v>0.704139077</v>
      </c>
      <c r="F2121" s="23">
        <v>0.27059168099999997</v>
      </c>
      <c r="G2121" s="17">
        <v>0</v>
      </c>
      <c r="H2121" s="17">
        <v>1</v>
      </c>
      <c r="I2121" s="17">
        <v>0.83284923799999999</v>
      </c>
      <c r="J2121" s="17">
        <v>0.163979335</v>
      </c>
      <c r="K2121" s="17">
        <v>3.1700000000000001E-3</v>
      </c>
    </row>
    <row r="2122" spans="1:11" x14ac:dyDescent="0.45">
      <c r="A2122" s="10" t="s">
        <v>25</v>
      </c>
      <c r="B2122" s="20">
        <v>0.92500000000000004</v>
      </c>
      <c r="C2122" s="19">
        <v>29807</v>
      </c>
      <c r="D2122" s="19">
        <v>2948.6250679999998</v>
      </c>
      <c r="E2122" s="23">
        <v>0.71182516299999998</v>
      </c>
      <c r="F2122" s="23">
        <v>0.27274394299999999</v>
      </c>
      <c r="G2122" s="17">
        <v>0</v>
      </c>
      <c r="H2122" s="17">
        <v>1</v>
      </c>
      <c r="I2122" s="17">
        <v>0.83309174799999997</v>
      </c>
      <c r="J2122" s="17">
        <v>0.16374406499999999</v>
      </c>
      <c r="K2122" s="17">
        <v>3.16E-3</v>
      </c>
    </row>
    <row r="2123" spans="1:11" x14ac:dyDescent="0.45">
      <c r="A2123" s="10" t="s">
        <v>25</v>
      </c>
      <c r="B2123" s="20">
        <v>0.92600000000000005</v>
      </c>
      <c r="C2123" s="19">
        <v>29843</v>
      </c>
      <c r="D2123" s="19">
        <v>2974.374405</v>
      </c>
      <c r="E2123" s="23">
        <v>0.72428333499999997</v>
      </c>
      <c r="F2123" s="23">
        <v>0.27509598400000002</v>
      </c>
      <c r="G2123" s="17">
        <v>0</v>
      </c>
      <c r="H2123" s="17">
        <v>1</v>
      </c>
      <c r="I2123" s="17">
        <v>0.83357653799999998</v>
      </c>
      <c r="J2123" s="17">
        <v>0.16327088200000001</v>
      </c>
      <c r="K2123" s="17">
        <v>3.15E-3</v>
      </c>
    </row>
    <row r="2124" spans="1:11" x14ac:dyDescent="0.45">
      <c r="A2124" s="10" t="s">
        <v>25</v>
      </c>
      <c r="B2124" s="20">
        <v>0.92700000000000005</v>
      </c>
      <c r="C2124" s="19">
        <v>29871</v>
      </c>
      <c r="D2124" s="19">
        <v>2994.9590119999998</v>
      </c>
      <c r="E2124" s="23">
        <v>0.73828103</v>
      </c>
      <c r="F2124" s="23">
        <v>0.27784262999999998</v>
      </c>
      <c r="G2124" s="17">
        <v>0</v>
      </c>
      <c r="H2124" s="17">
        <v>1</v>
      </c>
      <c r="I2124" s="17">
        <v>0.83394151699999997</v>
      </c>
      <c r="J2124" s="17">
        <v>0.162915526</v>
      </c>
      <c r="K2124" s="17">
        <v>3.14E-3</v>
      </c>
    </row>
    <row r="2125" spans="1:11" x14ac:dyDescent="0.45">
      <c r="A2125" s="10" t="s">
        <v>25</v>
      </c>
      <c r="B2125" s="20">
        <v>0.92800000000000005</v>
      </c>
      <c r="C2125" s="19">
        <v>29901</v>
      </c>
      <c r="D2125" s="19">
        <v>3017.1334820000002</v>
      </c>
      <c r="E2125" s="23">
        <v>0.74032861699999997</v>
      </c>
      <c r="F2125" s="23">
        <v>0.279860147</v>
      </c>
      <c r="G2125" s="17">
        <v>0</v>
      </c>
      <c r="H2125" s="17">
        <v>1</v>
      </c>
      <c r="I2125" s="17">
        <v>0.83434229000000004</v>
      </c>
      <c r="J2125" s="17">
        <v>0.162522483</v>
      </c>
      <c r="K2125" s="17">
        <v>3.14E-3</v>
      </c>
    </row>
    <row r="2126" spans="1:11" x14ac:dyDescent="0.45">
      <c r="A2126" s="10" t="s">
        <v>25</v>
      </c>
      <c r="B2126" s="20">
        <v>0.92900000000000005</v>
      </c>
      <c r="C2126" s="19">
        <v>29938</v>
      </c>
      <c r="D2126" s="19">
        <v>3044.6830540000001</v>
      </c>
      <c r="E2126" s="23">
        <v>0.74853043500000005</v>
      </c>
      <c r="F2126" s="23">
        <v>0.28229557700000002</v>
      </c>
      <c r="G2126" s="17">
        <v>0</v>
      </c>
      <c r="H2126" s="17">
        <v>1</v>
      </c>
      <c r="I2126" s="17">
        <v>0.83555827500000002</v>
      </c>
      <c r="J2126" s="17">
        <v>0.16133177000000001</v>
      </c>
      <c r="K2126" s="17">
        <v>3.1099999999999999E-3</v>
      </c>
    </row>
    <row r="2127" spans="1:11" x14ac:dyDescent="0.45">
      <c r="A2127" s="10" t="s">
        <v>25</v>
      </c>
      <c r="B2127" s="20">
        <v>0.93</v>
      </c>
      <c r="C2127" s="19">
        <v>29972</v>
      </c>
      <c r="D2127" s="19">
        <v>3070.319708</v>
      </c>
      <c r="E2127" s="23">
        <v>0.75997192499999999</v>
      </c>
      <c r="F2127" s="23">
        <v>0.28529132000000001</v>
      </c>
      <c r="G2127" s="17">
        <v>0</v>
      </c>
      <c r="H2127" s="17">
        <v>1</v>
      </c>
      <c r="I2127" s="17">
        <v>0.83600019299999995</v>
      </c>
      <c r="J2127" s="17">
        <v>0.16090084199999999</v>
      </c>
      <c r="K2127" s="17">
        <v>3.0999999999999999E-3</v>
      </c>
    </row>
    <row r="2128" spans="1:11" x14ac:dyDescent="0.45">
      <c r="A2128" s="10" t="s">
        <v>25</v>
      </c>
      <c r="B2128" s="20">
        <v>0.93100000000000005</v>
      </c>
      <c r="C2128" s="19">
        <v>30000</v>
      </c>
      <c r="D2128" s="19">
        <v>3091.9227689999998</v>
      </c>
      <c r="E2128" s="23">
        <v>0.77369624299999995</v>
      </c>
      <c r="F2128" s="23">
        <v>0.28793344999999998</v>
      </c>
      <c r="G2128" s="17">
        <v>0</v>
      </c>
      <c r="H2128" s="17">
        <v>1</v>
      </c>
      <c r="I2128" s="17">
        <v>0.83613999100000003</v>
      </c>
      <c r="J2128" s="17">
        <v>0.160764721</v>
      </c>
      <c r="K2128" s="17">
        <v>3.0999999999999999E-3</v>
      </c>
    </row>
    <row r="2129" spans="1:11" x14ac:dyDescent="0.45">
      <c r="A2129" s="10" t="s">
        <v>25</v>
      </c>
      <c r="B2129" s="20">
        <v>0.93200000000000005</v>
      </c>
      <c r="C2129" s="19">
        <v>30036</v>
      </c>
      <c r="D2129" s="19">
        <v>3120.1804780000002</v>
      </c>
      <c r="E2129" s="23">
        <v>0.79413160500000002</v>
      </c>
      <c r="F2129" s="23">
        <v>0.29009938099999999</v>
      </c>
      <c r="G2129" s="17">
        <v>0</v>
      </c>
      <c r="H2129" s="17">
        <v>1</v>
      </c>
      <c r="I2129" s="17">
        <v>0.83636986000000002</v>
      </c>
      <c r="J2129" s="17">
        <v>0.16054696800000001</v>
      </c>
      <c r="K2129" s="17">
        <v>3.0799999999999998E-3</v>
      </c>
    </row>
    <row r="2130" spans="1:11" x14ac:dyDescent="0.45">
      <c r="A2130" s="10" t="s">
        <v>25</v>
      </c>
      <c r="B2130" s="20">
        <v>0.93300000000000005</v>
      </c>
      <c r="C2130" s="19">
        <v>30069</v>
      </c>
      <c r="D2130" s="19">
        <v>3146.7883099999999</v>
      </c>
      <c r="E2130" s="23">
        <v>0.81686840999999999</v>
      </c>
      <c r="F2130" s="23">
        <v>0.29313229400000002</v>
      </c>
      <c r="G2130" s="17">
        <v>0</v>
      </c>
      <c r="H2130" s="17">
        <v>1</v>
      </c>
      <c r="I2130" s="17">
        <v>0.83676692399999997</v>
      </c>
      <c r="J2130" s="17">
        <v>0.160130613</v>
      </c>
      <c r="K2130" s="17">
        <v>3.0999999999999999E-3</v>
      </c>
    </row>
    <row r="2131" spans="1:11" x14ac:dyDescent="0.45">
      <c r="A2131" s="10" t="s">
        <v>25</v>
      </c>
      <c r="B2131" s="20">
        <v>0.93400000000000005</v>
      </c>
      <c r="C2131" s="19">
        <v>30096</v>
      </c>
      <c r="D2131" s="19">
        <v>3168.9653189999999</v>
      </c>
      <c r="E2131" s="23">
        <v>0.83112967699999996</v>
      </c>
      <c r="F2131" s="23">
        <v>0.29603180699999998</v>
      </c>
      <c r="G2131" s="17">
        <v>0</v>
      </c>
      <c r="H2131" s="17">
        <v>1</v>
      </c>
      <c r="I2131" s="17">
        <v>0.83691432099999996</v>
      </c>
      <c r="J2131" s="17">
        <v>0.15998788899999999</v>
      </c>
      <c r="K2131" s="17">
        <v>3.0999999999999999E-3</v>
      </c>
    </row>
    <row r="2132" spans="1:11" x14ac:dyDescent="0.45">
      <c r="A2132" s="10" t="s">
        <v>25</v>
      </c>
      <c r="B2132" s="20">
        <v>0.93500000000000005</v>
      </c>
      <c r="C2132" s="19">
        <v>30133</v>
      </c>
      <c r="D2132" s="19">
        <v>3199.9928249999998</v>
      </c>
      <c r="E2132" s="23">
        <v>0.84658297800000004</v>
      </c>
      <c r="F2132" s="23">
        <v>0.29826517299999999</v>
      </c>
      <c r="G2132" s="17">
        <v>0</v>
      </c>
      <c r="H2132" s="17">
        <v>1</v>
      </c>
      <c r="I2132" s="17">
        <v>0.83799039200000003</v>
      </c>
      <c r="J2132" s="17">
        <v>0.15893284899999999</v>
      </c>
      <c r="K2132" s="17">
        <v>3.0799999999999998E-3</v>
      </c>
    </row>
    <row r="2133" spans="1:11" x14ac:dyDescent="0.45">
      <c r="A2133" s="10" t="s">
        <v>25</v>
      </c>
      <c r="B2133" s="20">
        <v>0.93600000000000005</v>
      </c>
      <c r="C2133" s="19">
        <v>30165</v>
      </c>
      <c r="D2133" s="19">
        <v>3227.482086</v>
      </c>
      <c r="E2133" s="23">
        <v>0.86827881500000004</v>
      </c>
      <c r="F2133" s="23">
        <v>0.301600331</v>
      </c>
      <c r="G2133" s="17">
        <v>0</v>
      </c>
      <c r="H2133" s="17">
        <v>1</v>
      </c>
      <c r="I2133" s="17">
        <v>0.83820958099999998</v>
      </c>
      <c r="J2133" s="17">
        <v>0.15870594399999999</v>
      </c>
      <c r="K2133" s="17">
        <v>3.0799999999999998E-3</v>
      </c>
    </row>
    <row r="2134" spans="1:11" x14ac:dyDescent="0.45">
      <c r="A2134" s="10" t="s">
        <v>25</v>
      </c>
      <c r="B2134" s="20">
        <v>0.93700000000000006</v>
      </c>
      <c r="C2134" s="19">
        <v>30194</v>
      </c>
      <c r="D2134" s="19">
        <v>3252.7926510000002</v>
      </c>
      <c r="E2134" s="23">
        <v>0.87592854399999998</v>
      </c>
      <c r="F2134" s="23">
        <v>0.30461244500000001</v>
      </c>
      <c r="G2134" s="17">
        <v>0</v>
      </c>
      <c r="H2134" s="17">
        <v>1</v>
      </c>
      <c r="I2134" s="17">
        <v>0.83847871799999996</v>
      </c>
      <c r="J2134" s="17">
        <v>0.158442214</v>
      </c>
      <c r="K2134" s="17">
        <v>3.0799999999999998E-3</v>
      </c>
    </row>
    <row r="2135" spans="1:11" x14ac:dyDescent="0.45">
      <c r="A2135" s="10" t="s">
        <v>25</v>
      </c>
      <c r="B2135" s="20">
        <v>0.93799999999999994</v>
      </c>
      <c r="C2135" s="19">
        <v>30230</v>
      </c>
      <c r="D2135" s="19">
        <v>3284.4936429999998</v>
      </c>
      <c r="E2135" s="23">
        <v>0.88817488700000002</v>
      </c>
      <c r="F2135" s="23">
        <v>0.307278522</v>
      </c>
      <c r="G2135" s="17">
        <v>0</v>
      </c>
      <c r="H2135" s="17">
        <v>1</v>
      </c>
      <c r="I2135" s="17">
        <v>0.839303994</v>
      </c>
      <c r="J2135" s="17">
        <v>0.15763267</v>
      </c>
      <c r="K2135" s="17">
        <v>3.0599999999999998E-3</v>
      </c>
    </row>
    <row r="2136" spans="1:11" x14ac:dyDescent="0.45">
      <c r="A2136" s="10" t="s">
        <v>25</v>
      </c>
      <c r="B2136" s="20">
        <v>0.93899999999999995</v>
      </c>
      <c r="C2136" s="19">
        <v>30262</v>
      </c>
      <c r="D2136" s="19">
        <v>3313.299943</v>
      </c>
      <c r="E2136" s="23">
        <v>0.91269420999999995</v>
      </c>
      <c r="F2136" s="23">
        <v>0.30999847000000003</v>
      </c>
      <c r="G2136" s="17">
        <v>0</v>
      </c>
      <c r="H2136" s="17">
        <v>1</v>
      </c>
      <c r="I2136" s="17">
        <v>0.84006434799999996</v>
      </c>
      <c r="J2136" s="17">
        <v>0.156888904</v>
      </c>
      <c r="K2136" s="17">
        <v>3.0500000000000002E-3</v>
      </c>
    </row>
    <row r="2137" spans="1:11" x14ac:dyDescent="0.45">
      <c r="A2137" s="10" t="s">
        <v>25</v>
      </c>
      <c r="B2137" s="20">
        <v>0.94</v>
      </c>
      <c r="C2137" s="19">
        <v>30281</v>
      </c>
      <c r="D2137" s="19">
        <v>3330.7334780000001</v>
      </c>
      <c r="E2137" s="23">
        <v>0.92124004199999998</v>
      </c>
      <c r="F2137" s="23">
        <v>0.31380549600000002</v>
      </c>
      <c r="G2137" s="17">
        <v>0</v>
      </c>
      <c r="H2137" s="17">
        <v>1</v>
      </c>
      <c r="I2137" s="17">
        <v>0.84023290900000003</v>
      </c>
      <c r="J2137" s="17">
        <v>0.15672699400000001</v>
      </c>
      <c r="K2137" s="17">
        <v>3.0400000000000002E-3</v>
      </c>
    </row>
    <row r="2138" spans="1:11" x14ac:dyDescent="0.45">
      <c r="A2138" s="10" t="s">
        <v>25</v>
      </c>
      <c r="B2138" s="20">
        <v>0.94099999999999995</v>
      </c>
      <c r="C2138" s="19">
        <v>30326</v>
      </c>
      <c r="D2138" s="19">
        <v>3372.4233399999998</v>
      </c>
      <c r="E2138" s="23">
        <v>0.93754067100000005</v>
      </c>
      <c r="F2138" s="23">
        <v>0.31594989000000001</v>
      </c>
      <c r="G2138" s="17">
        <v>0</v>
      </c>
      <c r="H2138" s="17">
        <v>1</v>
      </c>
      <c r="I2138" s="17">
        <v>0.841969038</v>
      </c>
      <c r="J2138" s="17">
        <v>0.15498704799999999</v>
      </c>
      <c r="K2138" s="17">
        <v>3.0400000000000002E-3</v>
      </c>
    </row>
    <row r="2139" spans="1:11" x14ac:dyDescent="0.45">
      <c r="A2139" s="10" t="s">
        <v>25</v>
      </c>
      <c r="B2139" s="20">
        <v>0.94199999999999995</v>
      </c>
      <c r="C2139" s="19">
        <v>30357</v>
      </c>
      <c r="D2139" s="19">
        <v>3401.656849</v>
      </c>
      <c r="E2139" s="23">
        <v>0.95502962000000002</v>
      </c>
      <c r="F2139" s="23">
        <v>0.32012731300000002</v>
      </c>
      <c r="G2139" s="17">
        <v>0</v>
      </c>
      <c r="H2139" s="17">
        <v>1</v>
      </c>
      <c r="I2139" s="17">
        <v>0.84270065599999999</v>
      </c>
      <c r="J2139" s="17">
        <v>0.15427023600000001</v>
      </c>
      <c r="K2139" s="17">
        <v>3.0300000000000001E-3</v>
      </c>
    </row>
    <row r="2140" spans="1:11" x14ac:dyDescent="0.45">
      <c r="A2140" s="10" t="s">
        <v>25</v>
      </c>
      <c r="B2140" s="20">
        <v>0.94299999999999995</v>
      </c>
      <c r="C2140" s="19">
        <v>30382</v>
      </c>
      <c r="D2140" s="19">
        <v>3425.7895290000001</v>
      </c>
      <c r="E2140" s="23">
        <v>0.97694336699999995</v>
      </c>
      <c r="F2140" s="23">
        <v>0.32297379799999998</v>
      </c>
      <c r="G2140" s="17">
        <v>0</v>
      </c>
      <c r="H2140" s="17">
        <v>1</v>
      </c>
      <c r="I2140" s="17">
        <v>0.84283370000000002</v>
      </c>
      <c r="J2140" s="17">
        <v>0.154141324</v>
      </c>
      <c r="K2140" s="17">
        <v>3.0200000000000001E-3</v>
      </c>
    </row>
    <row r="2141" spans="1:11" x14ac:dyDescent="0.45">
      <c r="A2141" s="10" t="s">
        <v>25</v>
      </c>
      <c r="B2141" s="20">
        <v>0.94399999999999995</v>
      </c>
      <c r="C2141" s="19">
        <v>30422</v>
      </c>
      <c r="D2141" s="19">
        <v>3465.188478</v>
      </c>
      <c r="E2141" s="23">
        <v>0.99318848299999996</v>
      </c>
      <c r="F2141" s="23">
        <v>0.32507898099999999</v>
      </c>
      <c r="G2141" s="17">
        <v>0</v>
      </c>
      <c r="H2141" s="17">
        <v>1</v>
      </c>
      <c r="I2141" s="17">
        <v>0.84253493300000004</v>
      </c>
      <c r="J2141" s="17">
        <v>0.15444382200000001</v>
      </c>
      <c r="K2141" s="17">
        <v>3.0200000000000001E-3</v>
      </c>
    </row>
    <row r="2142" spans="1:11" x14ac:dyDescent="0.45">
      <c r="A2142" s="10" t="s">
        <v>25</v>
      </c>
      <c r="B2142" s="20">
        <v>0.94499999999999995</v>
      </c>
      <c r="C2142" s="19">
        <v>30452</v>
      </c>
      <c r="D2142" s="19">
        <v>3495.3179060000002</v>
      </c>
      <c r="E2142" s="23">
        <v>1.0143096680000001</v>
      </c>
      <c r="F2142" s="23">
        <v>0.33011716000000002</v>
      </c>
      <c r="G2142" s="17">
        <v>0</v>
      </c>
      <c r="H2142" s="17">
        <v>1</v>
      </c>
      <c r="I2142" s="17">
        <v>0.84304203700000002</v>
      </c>
      <c r="J2142" s="17">
        <v>0.153949001</v>
      </c>
      <c r="K2142" s="17">
        <v>3.0100000000000001E-3</v>
      </c>
    </row>
    <row r="2143" spans="1:11" x14ac:dyDescent="0.45">
      <c r="A2143" s="10" t="s">
        <v>25</v>
      </c>
      <c r="B2143" s="20">
        <v>0.94599999999999995</v>
      </c>
      <c r="C2143" s="19">
        <v>30487</v>
      </c>
      <c r="D2143" s="19">
        <v>3531.307018</v>
      </c>
      <c r="E2143" s="23">
        <v>1.0410049830000001</v>
      </c>
      <c r="F2143" s="23">
        <v>0.33330661700000003</v>
      </c>
      <c r="G2143" s="17">
        <v>0</v>
      </c>
      <c r="H2143" s="17">
        <v>1</v>
      </c>
      <c r="I2143" s="17">
        <v>0.84330124399999995</v>
      </c>
      <c r="J2143" s="17">
        <v>0.15369730700000001</v>
      </c>
      <c r="K2143" s="17">
        <v>3.0000000000000001E-3</v>
      </c>
    </row>
    <row r="2144" spans="1:11" x14ac:dyDescent="0.45">
      <c r="A2144" s="10" t="s">
        <v>25</v>
      </c>
      <c r="B2144" s="20">
        <v>0.94699999999999995</v>
      </c>
      <c r="C2144" s="19">
        <v>30519</v>
      </c>
      <c r="D2144" s="19">
        <v>3564.9669050000002</v>
      </c>
      <c r="E2144" s="23">
        <v>1.058382809</v>
      </c>
      <c r="F2144" s="23">
        <v>0.337308883</v>
      </c>
      <c r="G2144" s="17">
        <v>0</v>
      </c>
      <c r="H2144" s="17">
        <v>1</v>
      </c>
      <c r="I2144" s="17">
        <v>0.84353800999999995</v>
      </c>
      <c r="J2144" s="17">
        <v>0.15346826</v>
      </c>
      <c r="K2144" s="17">
        <v>2.99E-3</v>
      </c>
    </row>
    <row r="2145" spans="1:11" x14ac:dyDescent="0.45">
      <c r="A2145" s="10" t="s">
        <v>25</v>
      </c>
      <c r="B2145" s="20">
        <v>0.94799999999999995</v>
      </c>
      <c r="C2145" s="19">
        <v>30549</v>
      </c>
      <c r="D2145" s="19">
        <v>3597.1622659999998</v>
      </c>
      <c r="E2145" s="23">
        <v>1.0967001439999999</v>
      </c>
      <c r="F2145" s="23">
        <v>0.34076907099999998</v>
      </c>
      <c r="G2145" s="17">
        <v>0</v>
      </c>
      <c r="H2145" s="17">
        <v>1</v>
      </c>
      <c r="I2145" s="17">
        <v>0.84379239299999997</v>
      </c>
      <c r="J2145" s="17">
        <v>0.15322235100000001</v>
      </c>
      <c r="K2145" s="17">
        <v>2.99E-3</v>
      </c>
    </row>
    <row r="2146" spans="1:11" x14ac:dyDescent="0.45">
      <c r="A2146" s="10" t="s">
        <v>25</v>
      </c>
      <c r="B2146" s="20">
        <v>0.94899999999999995</v>
      </c>
      <c r="C2146" s="19">
        <v>30561</v>
      </c>
      <c r="D2146" s="19">
        <v>3610.4277379999999</v>
      </c>
      <c r="E2146" s="23">
        <v>1.108073182</v>
      </c>
      <c r="F2146" s="23">
        <v>0.344169212</v>
      </c>
      <c r="G2146" s="17">
        <v>0</v>
      </c>
      <c r="H2146" s="17">
        <v>1</v>
      </c>
      <c r="I2146" s="17">
        <v>0.84381241799999995</v>
      </c>
      <c r="J2146" s="17">
        <v>0.15320412899999999</v>
      </c>
      <c r="K2146" s="17">
        <v>2.98E-3</v>
      </c>
    </row>
    <row r="2147" spans="1:11" x14ac:dyDescent="0.45">
      <c r="A2147" s="10" t="s">
        <v>25</v>
      </c>
      <c r="B2147" s="20">
        <v>0.95</v>
      </c>
      <c r="C2147" s="19">
        <v>30607</v>
      </c>
      <c r="D2147" s="19">
        <v>3661.74818</v>
      </c>
      <c r="E2147" s="23">
        <v>1.139661249</v>
      </c>
      <c r="F2147" s="23">
        <v>0.34581537899999998</v>
      </c>
      <c r="G2147" s="17">
        <v>0</v>
      </c>
      <c r="H2147" s="17">
        <v>1</v>
      </c>
      <c r="I2147" s="17">
        <v>0.84401007500000003</v>
      </c>
      <c r="J2147" s="17">
        <v>0.15301258400000001</v>
      </c>
      <c r="K2147" s="17">
        <v>2.98E-3</v>
      </c>
    </row>
    <row r="2148" spans="1:11" x14ac:dyDescent="0.45">
      <c r="A2148" s="10" t="s">
        <v>25</v>
      </c>
      <c r="B2148" s="20">
        <v>0.95099999999999996</v>
      </c>
      <c r="C2148" s="19">
        <v>30648</v>
      </c>
      <c r="D2148" s="19">
        <v>3708.6877599999998</v>
      </c>
      <c r="E2148" s="23">
        <v>1.154847422</v>
      </c>
      <c r="F2148" s="23">
        <v>0.35128770599999998</v>
      </c>
      <c r="G2148" s="17">
        <v>0</v>
      </c>
      <c r="H2148" s="17">
        <v>1</v>
      </c>
      <c r="I2148" s="17">
        <v>0.84532636699999997</v>
      </c>
      <c r="J2148" s="17">
        <v>0.15172448199999999</v>
      </c>
      <c r="K2148" s="17">
        <v>2.9499999999999999E-3</v>
      </c>
    </row>
    <row r="2149" spans="1:11" x14ac:dyDescent="0.45">
      <c r="A2149" s="10" t="s">
        <v>25</v>
      </c>
      <c r="B2149" s="20">
        <v>0.95199999999999996</v>
      </c>
      <c r="C2149" s="19">
        <v>30680</v>
      </c>
      <c r="D2149" s="19">
        <v>3746.289225</v>
      </c>
      <c r="E2149" s="23">
        <v>1.184765369</v>
      </c>
      <c r="F2149" s="23">
        <v>0.35551216600000002</v>
      </c>
      <c r="G2149" s="17">
        <v>0</v>
      </c>
      <c r="H2149" s="17">
        <v>1</v>
      </c>
      <c r="I2149" s="17">
        <v>0.84578002200000002</v>
      </c>
      <c r="J2149" s="17">
        <v>0.151282681</v>
      </c>
      <c r="K2149" s="17">
        <v>2.9399999999999999E-3</v>
      </c>
    </row>
    <row r="2150" spans="1:11" x14ac:dyDescent="0.45">
      <c r="A2150" s="10" t="s">
        <v>25</v>
      </c>
      <c r="B2150" s="20">
        <v>0.95299999999999996</v>
      </c>
      <c r="C2150" s="19">
        <v>30712</v>
      </c>
      <c r="D2150" s="19">
        <v>3784.5598150000001</v>
      </c>
      <c r="E2150" s="23">
        <v>1.2112530939999999</v>
      </c>
      <c r="F2150" s="23">
        <v>0.36066830700000002</v>
      </c>
      <c r="G2150" s="17">
        <v>0</v>
      </c>
      <c r="H2150" s="17">
        <v>1</v>
      </c>
      <c r="I2150" s="17">
        <v>0.84581722999999998</v>
      </c>
      <c r="J2150" s="17">
        <v>0.15125292900000001</v>
      </c>
      <c r="K2150" s="17">
        <v>2.9299999999999999E-3</v>
      </c>
    </row>
    <row r="2151" spans="1:11" x14ac:dyDescent="0.45">
      <c r="A2151" s="10" t="s">
        <v>25</v>
      </c>
      <c r="B2151" s="20">
        <v>0.95399999999999996</v>
      </c>
      <c r="C2151" s="19">
        <v>30745</v>
      </c>
      <c r="D2151" s="19">
        <v>3825.2911909999998</v>
      </c>
      <c r="E2151" s="23">
        <v>1.2673965739999999</v>
      </c>
      <c r="F2151" s="23">
        <v>0.364899637</v>
      </c>
      <c r="G2151" s="17">
        <v>0</v>
      </c>
      <c r="H2151" s="17">
        <v>1</v>
      </c>
      <c r="I2151" s="17">
        <v>0.84591537800000005</v>
      </c>
      <c r="J2151" s="17">
        <v>0.15116187</v>
      </c>
      <c r="K2151" s="17">
        <v>2.9199999999999999E-3</v>
      </c>
    </row>
    <row r="2152" spans="1:11" x14ac:dyDescent="0.45">
      <c r="A2152" s="10" t="s">
        <v>25</v>
      </c>
      <c r="B2152" s="20">
        <v>0.95499999999999996</v>
      </c>
      <c r="C2152" s="19">
        <v>30774</v>
      </c>
      <c r="D2152" s="19">
        <v>3862.1751800000002</v>
      </c>
      <c r="E2152" s="23">
        <v>1.2774466879999999</v>
      </c>
      <c r="F2152" s="23">
        <v>0.36932911699999998</v>
      </c>
      <c r="G2152" s="17">
        <v>0</v>
      </c>
      <c r="H2152" s="17">
        <v>1</v>
      </c>
      <c r="I2152" s="17">
        <v>0.84675545600000002</v>
      </c>
      <c r="J2152" s="17">
        <v>0.150339163</v>
      </c>
      <c r="K2152" s="17">
        <v>2.9099999999999998E-3</v>
      </c>
    </row>
    <row r="2153" spans="1:11" x14ac:dyDescent="0.45">
      <c r="A2153" s="10" t="s">
        <v>25</v>
      </c>
      <c r="B2153" s="20">
        <v>0.95599999999999996</v>
      </c>
      <c r="C2153" s="19">
        <v>30809</v>
      </c>
      <c r="D2153" s="19">
        <v>3907.3866200000002</v>
      </c>
      <c r="E2153" s="23">
        <v>1.305100497</v>
      </c>
      <c r="F2153" s="23">
        <v>0.373657929</v>
      </c>
      <c r="G2153" s="17">
        <v>0</v>
      </c>
      <c r="H2153" s="17">
        <v>1</v>
      </c>
      <c r="I2153" s="17">
        <v>0.84698396099999995</v>
      </c>
      <c r="J2153" s="17">
        <v>0.15011735700000001</v>
      </c>
      <c r="K2153" s="17">
        <v>2.8999999999999998E-3</v>
      </c>
    </row>
    <row r="2154" spans="1:11" x14ac:dyDescent="0.45">
      <c r="A2154" s="10" t="s">
        <v>25</v>
      </c>
      <c r="B2154" s="20">
        <v>0.95699999999999996</v>
      </c>
      <c r="C2154" s="19">
        <v>30841</v>
      </c>
      <c r="D2154" s="19">
        <v>3949.8232670000002</v>
      </c>
      <c r="E2154" s="23">
        <v>1.335225479</v>
      </c>
      <c r="F2154" s="23">
        <v>0.37822913800000002</v>
      </c>
      <c r="G2154" s="17">
        <v>0</v>
      </c>
      <c r="H2154" s="17">
        <v>1</v>
      </c>
      <c r="I2154" s="17">
        <v>0.84758051099999998</v>
      </c>
      <c r="J2154" s="17">
        <v>0.149534213</v>
      </c>
      <c r="K2154" s="17">
        <v>2.8900000000000002E-3</v>
      </c>
    </row>
    <row r="2155" spans="1:11" x14ac:dyDescent="0.45">
      <c r="A2155" s="10" t="s">
        <v>25</v>
      </c>
      <c r="B2155" s="20">
        <v>0.95799999999999996</v>
      </c>
      <c r="C2155" s="19">
        <v>30873</v>
      </c>
      <c r="D2155" s="19">
        <v>3993.0686479999999</v>
      </c>
      <c r="E2155" s="23">
        <v>1.376926222</v>
      </c>
      <c r="F2155" s="23">
        <v>0.38320950599999998</v>
      </c>
      <c r="G2155" s="17">
        <v>0</v>
      </c>
      <c r="H2155" s="17">
        <v>1</v>
      </c>
      <c r="I2155" s="17">
        <v>0.84789802599999997</v>
      </c>
      <c r="J2155" s="17">
        <v>0.14922564899999999</v>
      </c>
      <c r="K2155" s="17">
        <v>2.8800000000000002E-3</v>
      </c>
    </row>
    <row r="2156" spans="1:11" x14ac:dyDescent="0.45">
      <c r="A2156" s="10" t="s">
        <v>25</v>
      </c>
      <c r="B2156" s="20">
        <v>0.95899999999999996</v>
      </c>
      <c r="C2156" s="19">
        <v>30902</v>
      </c>
      <c r="D2156" s="19">
        <v>4033.513974</v>
      </c>
      <c r="E2156" s="23">
        <v>1.4125325479999999</v>
      </c>
      <c r="F2156" s="23">
        <v>0.38806211499999999</v>
      </c>
      <c r="G2156" s="17">
        <v>0</v>
      </c>
      <c r="H2156" s="17">
        <v>1</v>
      </c>
      <c r="I2156" s="17">
        <v>0.84829109300000005</v>
      </c>
      <c r="J2156" s="17">
        <v>0.14884296699999999</v>
      </c>
      <c r="K2156" s="17">
        <v>2.8700000000000002E-3</v>
      </c>
    </row>
    <row r="2157" spans="1:11" x14ac:dyDescent="0.45">
      <c r="A2157" s="10" t="s">
        <v>25</v>
      </c>
      <c r="B2157" s="20">
        <v>0.96</v>
      </c>
      <c r="C2157" s="19">
        <v>30938</v>
      </c>
      <c r="D2157" s="19">
        <v>4084.9237629999998</v>
      </c>
      <c r="E2157" s="23">
        <v>1.4528114649999999</v>
      </c>
      <c r="F2157" s="23">
        <v>0.39232776400000002</v>
      </c>
      <c r="G2157" s="17">
        <v>0</v>
      </c>
      <c r="H2157" s="17">
        <v>1</v>
      </c>
      <c r="I2157" s="17">
        <v>0.84909110099999996</v>
      </c>
      <c r="J2157" s="17">
        <v>0.14804361199999999</v>
      </c>
      <c r="K2157" s="17">
        <v>2.8700000000000002E-3</v>
      </c>
    </row>
    <row r="2158" spans="1:11" x14ac:dyDescent="0.45">
      <c r="A2158" s="10" t="s">
        <v>25</v>
      </c>
      <c r="B2158" s="20">
        <v>0.96099999999999997</v>
      </c>
      <c r="C2158" s="19">
        <v>30970</v>
      </c>
      <c r="D2158" s="19">
        <v>4131.8502539999999</v>
      </c>
      <c r="E2158" s="23">
        <v>1.477368982</v>
      </c>
      <c r="F2158" s="23">
        <v>0.39793697900000002</v>
      </c>
      <c r="G2158" s="17">
        <v>0</v>
      </c>
      <c r="H2158" s="17">
        <v>1</v>
      </c>
      <c r="I2158" s="17">
        <v>0.84905719599999996</v>
      </c>
      <c r="J2158" s="17">
        <v>0.14808157699999999</v>
      </c>
      <c r="K2158" s="17">
        <v>2.8600000000000001E-3</v>
      </c>
    </row>
    <row r="2159" spans="1:11" x14ac:dyDescent="0.45">
      <c r="A2159" s="10" t="s">
        <v>25</v>
      </c>
      <c r="B2159" s="20">
        <v>0.96199999999999997</v>
      </c>
      <c r="C2159" s="19">
        <v>31000</v>
      </c>
      <c r="D2159" s="19">
        <v>4176.9253520000002</v>
      </c>
      <c r="E2159" s="23">
        <v>1.5218906670000001</v>
      </c>
      <c r="F2159" s="23">
        <v>0.40233416300000002</v>
      </c>
      <c r="G2159" s="17">
        <v>0</v>
      </c>
      <c r="H2159" s="17">
        <v>1</v>
      </c>
      <c r="I2159" s="17">
        <v>0.84902290700000005</v>
      </c>
      <c r="J2159" s="17">
        <v>0.14812419499999999</v>
      </c>
      <c r="K2159" s="17">
        <v>2.8500000000000001E-3</v>
      </c>
    </row>
    <row r="2160" spans="1:11" x14ac:dyDescent="0.45">
      <c r="A2160" s="10" t="s">
        <v>25</v>
      </c>
      <c r="B2160" s="20">
        <v>0.96299999999999997</v>
      </c>
      <c r="C2160" s="19">
        <v>31035</v>
      </c>
      <c r="D2160" s="19">
        <v>4230.9778450000003</v>
      </c>
      <c r="E2160" s="23">
        <v>1.5681106170000001</v>
      </c>
      <c r="F2160" s="23">
        <v>0.408514233</v>
      </c>
      <c r="G2160" s="17">
        <v>0</v>
      </c>
      <c r="H2160" s="17">
        <v>1</v>
      </c>
      <c r="I2160" s="17">
        <v>0.85031704900000005</v>
      </c>
      <c r="J2160" s="17">
        <v>0.14685544</v>
      </c>
      <c r="K2160" s="17">
        <v>2.8300000000000001E-3</v>
      </c>
    </row>
    <row r="2161" spans="1:11" x14ac:dyDescent="0.45">
      <c r="A2161" s="10" t="s">
        <v>25</v>
      </c>
      <c r="B2161" s="20">
        <v>0.96399999999999997</v>
      </c>
      <c r="C2161" s="19">
        <v>31055</v>
      </c>
      <c r="D2161" s="19">
        <v>4262.6038600000002</v>
      </c>
      <c r="E2161" s="23">
        <v>1.5883129199999999</v>
      </c>
      <c r="F2161" s="23">
        <v>0.41401218699999998</v>
      </c>
      <c r="G2161" s="17">
        <v>0</v>
      </c>
      <c r="H2161" s="17">
        <v>1</v>
      </c>
      <c r="I2161" s="17">
        <v>0.85010261899999995</v>
      </c>
      <c r="J2161" s="17">
        <v>0.14707282199999999</v>
      </c>
      <c r="K2161" s="17">
        <v>2.82E-3</v>
      </c>
    </row>
    <row r="2162" spans="1:11" x14ac:dyDescent="0.45">
      <c r="A2162" s="10" t="s">
        <v>25</v>
      </c>
      <c r="B2162" s="20">
        <v>0.96499999999999997</v>
      </c>
      <c r="C2162" s="19">
        <v>31097</v>
      </c>
      <c r="D2162" s="19">
        <v>4330.3223420000004</v>
      </c>
      <c r="E2162" s="23">
        <v>1.6383754580000001</v>
      </c>
      <c r="F2162" s="23">
        <v>0.41700753899999998</v>
      </c>
      <c r="G2162" s="17">
        <v>0</v>
      </c>
      <c r="H2162" s="17">
        <v>1</v>
      </c>
      <c r="I2162" s="17">
        <v>0.85023304899999996</v>
      </c>
      <c r="J2162" s="17">
        <v>0.146951679</v>
      </c>
      <c r="K2162" s="17">
        <v>2.82E-3</v>
      </c>
    </row>
    <row r="2163" spans="1:11" x14ac:dyDescent="0.45">
      <c r="A2163" s="10" t="s">
        <v>25</v>
      </c>
      <c r="B2163" s="20">
        <v>0.96599999999999997</v>
      </c>
      <c r="C2163" s="19">
        <v>31130</v>
      </c>
      <c r="D2163" s="19">
        <v>4385.3158359999998</v>
      </c>
      <c r="E2163" s="23">
        <v>1.6826521729999999</v>
      </c>
      <c r="F2163" s="23">
        <v>0.42566024699999999</v>
      </c>
      <c r="G2163" s="17">
        <v>0</v>
      </c>
      <c r="H2163" s="17">
        <v>1</v>
      </c>
      <c r="I2163" s="17">
        <v>0.84971744699999996</v>
      </c>
      <c r="J2163" s="17">
        <v>0.147477833</v>
      </c>
      <c r="K2163" s="17">
        <v>2.8E-3</v>
      </c>
    </row>
    <row r="2164" spans="1:11" x14ac:dyDescent="0.45">
      <c r="A2164" s="10" t="s">
        <v>25</v>
      </c>
      <c r="B2164" s="20">
        <v>0.96699999999999997</v>
      </c>
      <c r="C2164" s="19">
        <v>31162</v>
      </c>
      <c r="D2164" s="19">
        <v>4439.9611869999999</v>
      </c>
      <c r="E2164" s="23">
        <v>1.7365076340000001</v>
      </c>
      <c r="F2164" s="23">
        <v>0.43188484900000002</v>
      </c>
      <c r="G2164" s="17">
        <v>0</v>
      </c>
      <c r="H2164" s="17">
        <v>1</v>
      </c>
      <c r="I2164" s="17">
        <v>0.84984721699999999</v>
      </c>
      <c r="J2164" s="17">
        <v>0.14735374700000001</v>
      </c>
      <c r="K2164" s="17">
        <v>2.8E-3</v>
      </c>
    </row>
    <row r="2165" spans="1:11" x14ac:dyDescent="0.45">
      <c r="A2165" s="10" t="s">
        <v>25</v>
      </c>
      <c r="B2165" s="20">
        <v>0.96799999999999997</v>
      </c>
      <c r="C2165" s="19">
        <v>31194</v>
      </c>
      <c r="D2165" s="19">
        <v>4496.6664149999997</v>
      </c>
      <c r="E2165" s="23">
        <v>1.795559624</v>
      </c>
      <c r="F2165" s="23">
        <v>0.43803048900000002</v>
      </c>
      <c r="G2165" s="17">
        <v>0</v>
      </c>
      <c r="H2165" s="17">
        <v>1</v>
      </c>
      <c r="I2165" s="17">
        <v>0.85055899199999996</v>
      </c>
      <c r="J2165" s="17">
        <v>0.146659018</v>
      </c>
      <c r="K2165" s="17">
        <v>2.7799999999999999E-3</v>
      </c>
    </row>
    <row r="2166" spans="1:11" x14ac:dyDescent="0.45">
      <c r="A2166" s="10" t="s">
        <v>25</v>
      </c>
      <c r="B2166" s="20">
        <v>0.96899999999999997</v>
      </c>
      <c r="C2166" s="19">
        <v>31225</v>
      </c>
      <c r="D2166" s="19">
        <v>4552.8274469999997</v>
      </c>
      <c r="E2166" s="23">
        <v>1.848025585</v>
      </c>
      <c r="F2166" s="23">
        <v>0.44348794899999999</v>
      </c>
      <c r="G2166" s="17">
        <v>0</v>
      </c>
      <c r="H2166" s="17">
        <v>1</v>
      </c>
      <c r="I2166" s="17">
        <v>0.85128094300000001</v>
      </c>
      <c r="J2166" s="17">
        <v>0.14595387900000001</v>
      </c>
      <c r="K2166" s="17">
        <v>2.7699999999999999E-3</v>
      </c>
    </row>
    <row r="2167" spans="1:11" x14ac:dyDescent="0.45">
      <c r="A2167" s="10" t="s">
        <v>25</v>
      </c>
      <c r="B2167" s="20">
        <v>0.97</v>
      </c>
      <c r="C2167" s="19">
        <v>31260</v>
      </c>
      <c r="D2167" s="19">
        <v>4618.395759</v>
      </c>
      <c r="E2167" s="23">
        <v>1.9003827499999999</v>
      </c>
      <c r="F2167" s="23">
        <v>0.448888803</v>
      </c>
      <c r="G2167" s="17">
        <v>0</v>
      </c>
      <c r="H2167" s="17">
        <v>1</v>
      </c>
      <c r="I2167" s="17">
        <v>0.85216246799999995</v>
      </c>
      <c r="J2167" s="17">
        <v>0.14509297800000001</v>
      </c>
      <c r="K2167" s="17">
        <v>2.7399999999999998E-3</v>
      </c>
    </row>
    <row r="2168" spans="1:11" x14ac:dyDescent="0.45">
      <c r="A2168" s="10" t="s">
        <v>25</v>
      </c>
      <c r="B2168" s="20">
        <v>0.97099999999999997</v>
      </c>
      <c r="C2168" s="19">
        <v>31292</v>
      </c>
      <c r="D2168" s="19">
        <v>4680.2196809999996</v>
      </c>
      <c r="E2168" s="23">
        <v>1.9560483829999999</v>
      </c>
      <c r="F2168" s="23">
        <v>0.45816380800000001</v>
      </c>
      <c r="G2168" s="17">
        <v>0</v>
      </c>
      <c r="H2168" s="17">
        <v>1</v>
      </c>
      <c r="I2168" s="17">
        <v>0.85218586600000001</v>
      </c>
      <c r="J2168" s="17">
        <v>0.14507524899999999</v>
      </c>
      <c r="K2168" s="17">
        <v>2.7399999999999998E-3</v>
      </c>
    </row>
    <row r="2169" spans="1:11" x14ac:dyDescent="0.45">
      <c r="A2169" s="10" t="s">
        <v>25</v>
      </c>
      <c r="B2169" s="20">
        <v>0.97199999999999998</v>
      </c>
      <c r="C2169" s="19">
        <v>31323</v>
      </c>
      <c r="D2169" s="19">
        <v>4741.5729890000002</v>
      </c>
      <c r="E2169" s="23">
        <v>1.994704595</v>
      </c>
      <c r="F2169" s="23">
        <v>0.46500271900000001</v>
      </c>
      <c r="G2169" s="17">
        <v>0</v>
      </c>
      <c r="H2169" s="17">
        <v>1</v>
      </c>
      <c r="I2169" s="17">
        <v>0.852189368</v>
      </c>
      <c r="J2169" s="17">
        <v>0.145075494</v>
      </c>
      <c r="K2169" s="17">
        <v>2.7399999999999998E-3</v>
      </c>
    </row>
    <row r="2170" spans="1:11" x14ac:dyDescent="0.45">
      <c r="A2170" s="10" t="s">
        <v>25</v>
      </c>
      <c r="B2170" s="20">
        <v>0.97299999999999998</v>
      </c>
      <c r="C2170" s="19">
        <v>31356</v>
      </c>
      <c r="D2170" s="19">
        <v>4808.7129610000002</v>
      </c>
      <c r="E2170" s="23">
        <v>2.0638622459999998</v>
      </c>
      <c r="F2170" s="23">
        <v>0.47097602300000002</v>
      </c>
      <c r="G2170" s="17">
        <v>0</v>
      </c>
      <c r="H2170" s="17">
        <v>1</v>
      </c>
      <c r="I2170" s="17">
        <v>0.85364353199999998</v>
      </c>
      <c r="J2170" s="17">
        <v>0.143652899</v>
      </c>
      <c r="K2170" s="17">
        <v>2.7000000000000001E-3</v>
      </c>
    </row>
    <row r="2171" spans="1:11" x14ac:dyDescent="0.45">
      <c r="A2171" s="10" t="s">
        <v>25</v>
      </c>
      <c r="B2171" s="20">
        <v>0.97399999999999998</v>
      </c>
      <c r="C2171" s="19">
        <v>31386</v>
      </c>
      <c r="D2171" s="19">
        <v>4871.9887980000003</v>
      </c>
      <c r="E2171" s="23">
        <v>2.1560513029999999</v>
      </c>
      <c r="F2171" s="23">
        <v>0.47751483500000003</v>
      </c>
      <c r="G2171" s="17">
        <v>0</v>
      </c>
      <c r="H2171" s="17">
        <v>1</v>
      </c>
      <c r="I2171" s="17">
        <v>0.85397331499999996</v>
      </c>
      <c r="J2171" s="17">
        <v>0.14333162299999999</v>
      </c>
      <c r="K2171" s="17">
        <v>2.7000000000000001E-3</v>
      </c>
    </row>
    <row r="2172" spans="1:11" x14ac:dyDescent="0.45">
      <c r="A2172" s="10" t="s">
        <v>25</v>
      </c>
      <c r="B2172" s="20">
        <v>0.97499999999999998</v>
      </c>
      <c r="C2172" s="19">
        <v>31421</v>
      </c>
      <c r="D2172" s="19">
        <v>4949.0905460000004</v>
      </c>
      <c r="E2172" s="23">
        <v>2.2634344629999998</v>
      </c>
      <c r="F2172" s="23">
        <v>0.48701873600000001</v>
      </c>
      <c r="G2172" s="17">
        <v>0</v>
      </c>
      <c r="H2172" s="17">
        <v>1</v>
      </c>
      <c r="I2172" s="17">
        <v>0.85396026700000005</v>
      </c>
      <c r="J2172" s="17">
        <v>0.14334824500000001</v>
      </c>
      <c r="K2172" s="17">
        <v>2.6900000000000001E-3</v>
      </c>
    </row>
    <row r="2173" spans="1:11" x14ac:dyDescent="0.45">
      <c r="A2173" s="10" t="s">
        <v>25</v>
      </c>
      <c r="B2173" s="20">
        <v>0.97599999999999998</v>
      </c>
      <c r="C2173" s="19">
        <v>31453</v>
      </c>
      <c r="D2173" s="19">
        <v>5023.2811959999999</v>
      </c>
      <c r="E2173" s="23">
        <v>2.3744648389999998</v>
      </c>
      <c r="F2173" s="23">
        <v>0.49464006799999999</v>
      </c>
      <c r="G2173" s="17">
        <v>0</v>
      </c>
      <c r="H2173" s="17">
        <v>1</v>
      </c>
      <c r="I2173" s="17">
        <v>0.85402551699999996</v>
      </c>
      <c r="J2173" s="17">
        <v>0.14329183100000001</v>
      </c>
      <c r="K2173" s="17">
        <v>2.6800000000000001E-3</v>
      </c>
    </row>
    <row r="2174" spans="1:11" x14ac:dyDescent="0.45">
      <c r="A2174" s="10" t="s">
        <v>25</v>
      </c>
      <c r="B2174" s="20">
        <v>0.97699999999999998</v>
      </c>
      <c r="C2174" s="19">
        <v>31485</v>
      </c>
      <c r="D2174" s="19">
        <v>5100.424301</v>
      </c>
      <c r="E2174" s="23">
        <v>2.4774348000000002</v>
      </c>
      <c r="F2174" s="23">
        <v>0.50417330400000004</v>
      </c>
      <c r="G2174" s="17">
        <v>0</v>
      </c>
      <c r="H2174" s="17">
        <v>1</v>
      </c>
      <c r="I2174" s="17">
        <v>0.85471356399999998</v>
      </c>
      <c r="J2174" s="17">
        <v>0.142619946</v>
      </c>
      <c r="K2174" s="17">
        <v>2.6700000000000001E-3</v>
      </c>
    </row>
    <row r="2175" spans="1:11" x14ac:dyDescent="0.45">
      <c r="A2175" s="10" t="s">
        <v>25</v>
      </c>
      <c r="B2175" s="20">
        <v>0.97799999999999998</v>
      </c>
      <c r="C2175" s="19">
        <v>31517</v>
      </c>
      <c r="D2175" s="19">
        <v>5181.6455109999997</v>
      </c>
      <c r="E2175" s="23">
        <v>2.6115717109999999</v>
      </c>
      <c r="F2175" s="23">
        <v>0.51307584399999995</v>
      </c>
      <c r="G2175" s="17">
        <v>0</v>
      </c>
      <c r="H2175" s="17">
        <v>1</v>
      </c>
      <c r="I2175" s="17">
        <v>0.85538402499999999</v>
      </c>
      <c r="J2175" s="17">
        <v>0.14192444600000001</v>
      </c>
      <c r="K2175" s="17">
        <v>2.6900000000000001E-3</v>
      </c>
    </row>
    <row r="2176" spans="1:11" x14ac:dyDescent="0.45">
      <c r="A2176" s="10" t="s">
        <v>25</v>
      </c>
      <c r="B2176" s="20">
        <v>0.97899999999999998</v>
      </c>
      <c r="C2176" s="19">
        <v>31550</v>
      </c>
      <c r="D2176" s="19">
        <v>5269.6841089999998</v>
      </c>
      <c r="E2176" s="23">
        <v>2.72845658</v>
      </c>
      <c r="F2176" s="23">
        <v>0.522382546</v>
      </c>
      <c r="G2176" s="17">
        <v>0</v>
      </c>
      <c r="H2176" s="17">
        <v>1</v>
      </c>
      <c r="I2176" s="17">
        <v>0.85523163899999999</v>
      </c>
      <c r="J2176" s="17">
        <v>0.14207989200000001</v>
      </c>
      <c r="K2176" s="17">
        <v>2.6900000000000001E-3</v>
      </c>
    </row>
    <row r="2177" spans="1:11" x14ac:dyDescent="0.45">
      <c r="A2177" s="10" t="s">
        <v>25</v>
      </c>
      <c r="B2177" s="20">
        <v>0.98</v>
      </c>
      <c r="C2177" s="19">
        <v>31582</v>
      </c>
      <c r="D2177" s="19">
        <v>5358.8266409999997</v>
      </c>
      <c r="E2177" s="23">
        <v>2.8325279010000002</v>
      </c>
      <c r="F2177" s="23">
        <v>0.532166578</v>
      </c>
      <c r="G2177" s="17">
        <v>0</v>
      </c>
      <c r="H2177" s="17">
        <v>1</v>
      </c>
      <c r="I2177" s="17">
        <v>0.85594479300000004</v>
      </c>
      <c r="J2177" s="17">
        <v>0.141382279</v>
      </c>
      <c r="K2177" s="17">
        <v>2.6700000000000001E-3</v>
      </c>
    </row>
    <row r="2178" spans="1:11" x14ac:dyDescent="0.45">
      <c r="A2178" s="10" t="s">
        <v>25</v>
      </c>
      <c r="B2178" s="20">
        <v>0.98099999999999998</v>
      </c>
      <c r="C2178" s="19">
        <v>31614</v>
      </c>
      <c r="D2178" s="19">
        <v>5449.8087699999996</v>
      </c>
      <c r="E2178" s="23">
        <v>2.867502773</v>
      </c>
      <c r="F2178" s="23">
        <v>0.54126144499999995</v>
      </c>
      <c r="G2178" s="17">
        <v>0</v>
      </c>
      <c r="H2178" s="17">
        <v>1</v>
      </c>
      <c r="I2178" s="17">
        <v>0.85676127400000002</v>
      </c>
      <c r="J2178" s="17">
        <v>0.140584762</v>
      </c>
      <c r="K2178" s="17">
        <v>2.65E-3</v>
      </c>
    </row>
    <row r="2179" spans="1:11" x14ac:dyDescent="0.45">
      <c r="A2179" s="10" t="s">
        <v>25</v>
      </c>
      <c r="B2179" s="20">
        <v>0.98199999999999998</v>
      </c>
      <c r="C2179" s="19">
        <v>31641</v>
      </c>
      <c r="D2179" s="19">
        <v>5530.6667630000002</v>
      </c>
      <c r="E2179" s="23">
        <v>3.0678108800000001</v>
      </c>
      <c r="F2179" s="23">
        <v>0.550514273</v>
      </c>
      <c r="G2179" s="17">
        <v>0</v>
      </c>
      <c r="H2179" s="17">
        <v>1</v>
      </c>
      <c r="I2179" s="17">
        <v>0.85688510399999995</v>
      </c>
      <c r="J2179" s="17">
        <v>0.14046637200000001</v>
      </c>
      <c r="K2179" s="17">
        <v>2.65E-3</v>
      </c>
    </row>
    <row r="2180" spans="1:11" x14ac:dyDescent="0.45">
      <c r="A2180" s="10" t="s">
        <v>25</v>
      </c>
      <c r="B2180" s="20">
        <v>0.98299999999999998</v>
      </c>
      <c r="C2180" s="19">
        <v>31678</v>
      </c>
      <c r="D2180" s="19">
        <v>5646.3822499999997</v>
      </c>
      <c r="E2180" s="23">
        <v>3.1931995280000001</v>
      </c>
      <c r="F2180" s="23">
        <v>0.55877592899999995</v>
      </c>
      <c r="G2180" s="17">
        <v>0</v>
      </c>
      <c r="H2180" s="17">
        <v>1</v>
      </c>
      <c r="I2180" s="17">
        <v>0.858346901</v>
      </c>
      <c r="J2180" s="17">
        <v>0.139038934</v>
      </c>
      <c r="K2180" s="17">
        <v>2.6099999999999999E-3</v>
      </c>
    </row>
    <row r="2181" spans="1:11" x14ac:dyDescent="0.45">
      <c r="A2181" s="10" t="s">
        <v>25</v>
      </c>
      <c r="B2181" s="20">
        <v>0.98399999999999999</v>
      </c>
      <c r="C2181" s="19">
        <v>31711</v>
      </c>
      <c r="D2181" s="19">
        <v>5754.2976820000003</v>
      </c>
      <c r="E2181" s="23">
        <v>3.3451608670000001</v>
      </c>
      <c r="F2181" s="23">
        <v>0.57591131500000003</v>
      </c>
      <c r="G2181" s="17">
        <v>0</v>
      </c>
      <c r="H2181" s="17">
        <v>1</v>
      </c>
      <c r="I2181" s="17">
        <v>0.85891837999999998</v>
      </c>
      <c r="J2181" s="17">
        <v>0.138481507</v>
      </c>
      <c r="K2181" s="17">
        <v>2.5999999999999999E-3</v>
      </c>
    </row>
    <row r="2182" spans="1:11" x14ac:dyDescent="0.45">
      <c r="A2182" s="10" t="s">
        <v>25</v>
      </c>
      <c r="B2182" s="20">
        <v>0.98499999999999999</v>
      </c>
      <c r="C2182" s="19">
        <v>31743</v>
      </c>
      <c r="D2182" s="19">
        <v>5864.1093229999997</v>
      </c>
      <c r="E2182" s="23">
        <v>3.4984655939999998</v>
      </c>
      <c r="F2182" s="23">
        <v>0.58881184200000003</v>
      </c>
      <c r="G2182" s="17">
        <v>0</v>
      </c>
      <c r="H2182" s="17">
        <v>1</v>
      </c>
      <c r="I2182" s="17">
        <v>0.85923913200000002</v>
      </c>
      <c r="J2182" s="17">
        <v>0.13816948100000001</v>
      </c>
      <c r="K2182" s="17">
        <v>2.5899999999999999E-3</v>
      </c>
    </row>
    <row r="2183" spans="1:11" x14ac:dyDescent="0.45">
      <c r="A2183" s="10" t="s">
        <v>25</v>
      </c>
      <c r="B2183" s="20">
        <v>0.98599999999999999</v>
      </c>
      <c r="C2183" s="19">
        <v>31775</v>
      </c>
      <c r="D2183" s="19">
        <v>5979.7939880000004</v>
      </c>
      <c r="E2183" s="23">
        <v>3.7211569099999999</v>
      </c>
      <c r="F2183" s="23">
        <v>0.60132643100000005</v>
      </c>
      <c r="G2183" s="17">
        <v>0</v>
      </c>
      <c r="H2183" s="17">
        <v>1</v>
      </c>
      <c r="I2183" s="17">
        <v>0.85993566099999996</v>
      </c>
      <c r="J2183" s="17">
        <v>0.137469904</v>
      </c>
      <c r="K2183" s="17">
        <v>2.5899999999999999E-3</v>
      </c>
    </row>
    <row r="2184" spans="1:11" x14ac:dyDescent="0.45">
      <c r="A2184" s="10" t="s">
        <v>25</v>
      </c>
      <c r="B2184" s="20">
        <v>0.98699999999999999</v>
      </c>
      <c r="C2184" s="19">
        <v>31806</v>
      </c>
      <c r="D2184" s="19">
        <v>6097.9033300000001</v>
      </c>
      <c r="E2184" s="23">
        <v>3.901054711</v>
      </c>
      <c r="F2184" s="23">
        <v>0.61506745900000004</v>
      </c>
      <c r="G2184" s="17">
        <v>0</v>
      </c>
      <c r="H2184" s="17">
        <v>1</v>
      </c>
      <c r="I2184" s="17">
        <v>0.86000261300000003</v>
      </c>
      <c r="J2184" s="17">
        <v>0.13740884</v>
      </c>
      <c r="K2184" s="17">
        <v>2.5899999999999999E-3</v>
      </c>
    </row>
    <row r="2185" spans="1:11" x14ac:dyDescent="0.45">
      <c r="A2185" s="10" t="s">
        <v>25</v>
      </c>
      <c r="B2185" s="20">
        <v>0.98799999999999999</v>
      </c>
      <c r="C2185" s="19">
        <v>31834</v>
      </c>
      <c r="D2185" s="19">
        <v>6208.7170450000003</v>
      </c>
      <c r="E2185" s="23">
        <v>4.0401349680000003</v>
      </c>
      <c r="F2185" s="23">
        <v>0.62832887199999998</v>
      </c>
      <c r="G2185" s="17">
        <v>0</v>
      </c>
      <c r="H2185" s="17">
        <v>1</v>
      </c>
      <c r="I2185" s="17">
        <v>0.86141071300000005</v>
      </c>
      <c r="J2185" s="17">
        <v>0.13603062299999999</v>
      </c>
      <c r="K2185" s="17">
        <v>2.5600000000000002E-3</v>
      </c>
    </row>
    <row r="2186" spans="1:11" x14ac:dyDescent="0.45">
      <c r="A2186" s="10" t="s">
        <v>25</v>
      </c>
      <c r="B2186" s="20">
        <v>0.98899999999999999</v>
      </c>
      <c r="C2186" s="19">
        <v>31872</v>
      </c>
      <c r="D2186" s="19">
        <v>6366.6111030000002</v>
      </c>
      <c r="E2186" s="23">
        <v>4.2773497049999998</v>
      </c>
      <c r="F2186" s="23">
        <v>0.64216342400000004</v>
      </c>
      <c r="G2186" s="17">
        <v>0</v>
      </c>
      <c r="H2186" s="17">
        <v>1</v>
      </c>
      <c r="I2186" s="17">
        <v>0.861638036</v>
      </c>
      <c r="J2186" s="17">
        <v>0.135810976</v>
      </c>
      <c r="K2186" s="17">
        <v>2.5500000000000002E-3</v>
      </c>
    </row>
    <row r="2187" spans="1:11" x14ac:dyDescent="0.45">
      <c r="A2187" s="10" t="s">
        <v>25</v>
      </c>
      <c r="B2187" s="20">
        <v>0.99</v>
      </c>
      <c r="C2187" s="19">
        <v>31904</v>
      </c>
      <c r="D2187" s="19">
        <v>6506.560152</v>
      </c>
      <c r="E2187" s="23">
        <v>4.5066090719999998</v>
      </c>
      <c r="F2187" s="23">
        <v>0.65886242900000003</v>
      </c>
      <c r="G2187" s="17">
        <v>0</v>
      </c>
      <c r="H2187" s="17">
        <v>1</v>
      </c>
      <c r="I2187" s="17">
        <v>0.86271808900000002</v>
      </c>
      <c r="J2187" s="17">
        <v>0.13475311000000001</v>
      </c>
      <c r="K2187" s="17">
        <v>2.5300000000000001E-3</v>
      </c>
    </row>
    <row r="2188" spans="1:11" x14ac:dyDescent="0.45">
      <c r="A2188" s="10" t="s">
        <v>25</v>
      </c>
      <c r="B2188" s="20">
        <v>0.99099999999999999</v>
      </c>
      <c r="C2188" s="19">
        <v>31936</v>
      </c>
      <c r="D2188" s="19">
        <v>6654.3375079999996</v>
      </c>
      <c r="E2188" s="23">
        <v>4.7590592870000004</v>
      </c>
      <c r="F2188" s="23">
        <v>0.67670566799999998</v>
      </c>
      <c r="G2188" s="17">
        <v>0</v>
      </c>
      <c r="H2188" s="17">
        <v>1</v>
      </c>
      <c r="I2188" s="17">
        <v>0.86325939299999999</v>
      </c>
      <c r="J2188" s="17">
        <v>0.134225382</v>
      </c>
      <c r="K2188" s="17">
        <v>2.5200000000000001E-3</v>
      </c>
    </row>
    <row r="2189" spans="1:11" x14ac:dyDescent="0.45">
      <c r="A2189" s="10" t="s">
        <v>25</v>
      </c>
      <c r="B2189" s="20">
        <v>0.99199999999999999</v>
      </c>
      <c r="C2189" s="19">
        <v>31968</v>
      </c>
      <c r="D2189" s="19">
        <v>6811.5172940000002</v>
      </c>
      <c r="E2189" s="23">
        <v>5.0790541869999997</v>
      </c>
      <c r="F2189" s="23">
        <v>0.69326360300000001</v>
      </c>
      <c r="G2189" s="17">
        <v>0</v>
      </c>
      <c r="H2189" s="17">
        <v>1</v>
      </c>
      <c r="I2189" s="17">
        <v>0.864129908</v>
      </c>
      <c r="J2189" s="17">
        <v>0.133376562</v>
      </c>
      <c r="K2189" s="17">
        <v>2.49E-3</v>
      </c>
    </row>
    <row r="2190" spans="1:11" x14ac:dyDescent="0.45">
      <c r="A2190" s="10" t="s">
        <v>25</v>
      </c>
      <c r="B2190" s="20">
        <v>0.99299999999999999</v>
      </c>
      <c r="C2190" s="19">
        <v>32000</v>
      </c>
      <c r="D2190" s="19">
        <v>6980.2049559999996</v>
      </c>
      <c r="E2190" s="23">
        <v>5.4441619540000001</v>
      </c>
      <c r="F2190" s="23">
        <v>0.71007079299999998</v>
      </c>
      <c r="G2190" s="17">
        <v>0</v>
      </c>
      <c r="H2190" s="17">
        <v>1</v>
      </c>
      <c r="I2190" s="17">
        <v>0.86467085799999999</v>
      </c>
      <c r="J2190" s="17">
        <v>0.13284789699999999</v>
      </c>
      <c r="K2190" s="17">
        <v>2.48E-3</v>
      </c>
    </row>
    <row r="2191" spans="1:11" x14ac:dyDescent="0.45">
      <c r="A2191" s="10" t="s">
        <v>25</v>
      </c>
      <c r="B2191" s="20">
        <v>0.99399999999999999</v>
      </c>
      <c r="C2191" s="19">
        <v>32033</v>
      </c>
      <c r="D2191" s="19">
        <v>7168.4469170000002</v>
      </c>
      <c r="E2191" s="23">
        <v>5.9511941869999996</v>
      </c>
      <c r="F2191" s="23">
        <v>0.73171472999999998</v>
      </c>
      <c r="G2191" s="17">
        <v>0</v>
      </c>
      <c r="H2191" s="17">
        <v>1</v>
      </c>
      <c r="I2191" s="17">
        <v>0.865835256</v>
      </c>
      <c r="J2191" s="17">
        <v>0.131708984</v>
      </c>
      <c r="K2191" s="17">
        <v>2.4599999999999999E-3</v>
      </c>
    </row>
    <row r="2192" spans="1:11" x14ac:dyDescent="0.45">
      <c r="A2192" s="10" t="s">
        <v>25</v>
      </c>
      <c r="B2192" s="20">
        <v>0.995</v>
      </c>
      <c r="C2192" s="19">
        <v>32065</v>
      </c>
      <c r="D2192" s="19">
        <v>7367.0915590000004</v>
      </c>
      <c r="E2192" s="23">
        <v>6.5099794040000001</v>
      </c>
      <c r="F2192" s="23">
        <v>0.75504129499999995</v>
      </c>
      <c r="G2192" s="17">
        <v>0</v>
      </c>
      <c r="H2192" s="17">
        <v>1</v>
      </c>
      <c r="I2192" s="17">
        <v>0.86583248300000004</v>
      </c>
      <c r="J2192" s="17">
        <v>0.131717002</v>
      </c>
      <c r="K2192" s="17">
        <v>2.4499999999999999E-3</v>
      </c>
    </row>
    <row r="2193" spans="1:11" x14ac:dyDescent="0.45">
      <c r="A2193" s="10" t="s">
        <v>25</v>
      </c>
      <c r="B2193" s="20">
        <v>0.996</v>
      </c>
      <c r="C2193" s="19">
        <v>32096</v>
      </c>
      <c r="D2193" s="19">
        <v>7579.7243669999998</v>
      </c>
      <c r="E2193" s="23">
        <v>7.2329766390000003</v>
      </c>
      <c r="F2193" s="23">
        <v>0.77783333099999996</v>
      </c>
      <c r="G2193" s="17">
        <v>0</v>
      </c>
      <c r="H2193" s="17">
        <v>1</v>
      </c>
      <c r="I2193" s="17">
        <v>0.86611712699999999</v>
      </c>
      <c r="J2193" s="17">
        <v>0.131440904</v>
      </c>
      <c r="K2193" s="17">
        <v>2.4399999999999999E-3</v>
      </c>
    </row>
    <row r="2194" spans="1:11" x14ac:dyDescent="0.45">
      <c r="A2194" s="10" t="s">
        <v>25</v>
      </c>
      <c r="B2194" s="20">
        <v>0.997</v>
      </c>
      <c r="C2194" s="19">
        <v>32129</v>
      </c>
      <c r="D2194" s="19">
        <v>7842.0491149999998</v>
      </c>
      <c r="E2194" s="23">
        <v>8.6590430380000001</v>
      </c>
      <c r="F2194" s="23">
        <v>0.80365619899999996</v>
      </c>
      <c r="G2194" s="17">
        <v>0</v>
      </c>
      <c r="H2194" s="17">
        <v>1</v>
      </c>
      <c r="I2194" s="17">
        <v>0.86517547500000003</v>
      </c>
      <c r="J2194" s="17">
        <v>0.13238591999999999</v>
      </c>
      <c r="K2194" s="17">
        <v>2.4399999999999999E-3</v>
      </c>
    </row>
    <row r="2195" spans="1:11" x14ac:dyDescent="0.45">
      <c r="A2195" s="10" t="s">
        <v>25</v>
      </c>
      <c r="B2195" s="20">
        <v>0.998</v>
      </c>
      <c r="C2195" s="19">
        <v>32161</v>
      </c>
      <c r="D2195" s="19">
        <v>8152.6002159999998</v>
      </c>
      <c r="E2195" s="23">
        <v>11.222841649999999</v>
      </c>
      <c r="F2195" s="23">
        <v>0.83502319199999997</v>
      </c>
      <c r="G2195" s="17">
        <v>0</v>
      </c>
      <c r="H2195" s="17">
        <v>1</v>
      </c>
      <c r="I2195" s="17">
        <v>0.86548970300000005</v>
      </c>
      <c r="J2195" s="17">
        <v>0.13208145600000001</v>
      </c>
      <c r="K2195" s="17">
        <v>2.4299999999999999E-3</v>
      </c>
    </row>
    <row r="2196" spans="1:11" x14ac:dyDescent="0.45">
      <c r="A2196" s="10" t="s">
        <v>25</v>
      </c>
      <c r="B2196" s="20">
        <v>0.999</v>
      </c>
      <c r="C2196" s="19">
        <v>32193</v>
      </c>
      <c r="D2196" s="19">
        <v>8615.2884200000008</v>
      </c>
      <c r="E2196" s="23">
        <v>20.710798260000001</v>
      </c>
      <c r="F2196" s="23">
        <v>0.87144816700000005</v>
      </c>
      <c r="G2196" s="17">
        <v>0</v>
      </c>
      <c r="H2196" s="17">
        <v>1</v>
      </c>
      <c r="I2196" s="17">
        <v>0.86738542500000004</v>
      </c>
      <c r="J2196" s="17">
        <v>0.130224648</v>
      </c>
      <c r="K2196" s="17">
        <v>2.3900000000000002E-3</v>
      </c>
    </row>
    <row r="2197" spans="1:11" x14ac:dyDescent="0.45">
      <c r="A2197" s="10" t="s">
        <v>25</v>
      </c>
      <c r="B2197" s="20">
        <v>1</v>
      </c>
      <c r="C2197" s="19">
        <v>32194</v>
      </c>
      <c r="D2197" s="19">
        <v>8641.2957449999994</v>
      </c>
      <c r="E2197" s="23">
        <v>26.007324449999999</v>
      </c>
      <c r="F2197" s="23">
        <v>0.92832188299999996</v>
      </c>
      <c r="G2197" s="17">
        <v>0</v>
      </c>
      <c r="H2197" s="17">
        <v>1</v>
      </c>
      <c r="I2197" s="17">
        <v>0.86738658499999999</v>
      </c>
      <c r="J2197" s="17">
        <v>0.13022350899999999</v>
      </c>
      <c r="K2197" s="17">
        <v>2.3900000000000002E-3</v>
      </c>
    </row>
    <row r="2198" spans="1:11" x14ac:dyDescent="0.45">
      <c r="A2198" s="10" t="s">
        <v>27</v>
      </c>
      <c r="B2198" s="20">
        <v>0</v>
      </c>
      <c r="C2198" s="19">
        <v>53</v>
      </c>
      <c r="D2198" s="19">
        <v>3.0300000000000001E-2</v>
      </c>
      <c r="E2198" s="23">
        <v>8.2100000000000001E-4</v>
      </c>
      <c r="F2198" s="23">
        <v>8.0000000000000004E-4</v>
      </c>
      <c r="G2198" s="17">
        <v>0</v>
      </c>
      <c r="H2198" s="17">
        <v>1</v>
      </c>
      <c r="I2198" s="17">
        <v>0.14894484499999999</v>
      </c>
      <c r="J2198" s="17">
        <v>0.85105515499999995</v>
      </c>
      <c r="K2198" s="17">
        <v>0</v>
      </c>
    </row>
    <row r="2199" spans="1:11" x14ac:dyDescent="0.45">
      <c r="A2199" s="10" t="s">
        <v>27</v>
      </c>
      <c r="B2199" s="20">
        <v>0.01</v>
      </c>
      <c r="C2199" s="19">
        <v>189</v>
      </c>
      <c r="D2199" s="19">
        <v>0.31510068099999999</v>
      </c>
      <c r="E2199" s="23">
        <v>3.6800000000000001E-3</v>
      </c>
      <c r="F2199" s="23">
        <v>3.2399999999999998E-3</v>
      </c>
      <c r="G2199" s="17">
        <v>0</v>
      </c>
      <c r="H2199" s="17">
        <v>1</v>
      </c>
      <c r="I2199" s="17">
        <v>0.34626885400000001</v>
      </c>
      <c r="J2199" s="17">
        <v>0.65373114600000004</v>
      </c>
      <c r="K2199" s="17">
        <v>0</v>
      </c>
    </row>
    <row r="2200" spans="1:11" x14ac:dyDescent="0.45">
      <c r="A2200" s="10" t="s">
        <v>27</v>
      </c>
      <c r="B2200" s="20">
        <v>0.02</v>
      </c>
      <c r="C2200" s="19">
        <v>327</v>
      </c>
      <c r="D2200" s="19">
        <v>0.96114411899999996</v>
      </c>
      <c r="E2200" s="23">
        <v>5.6699999999999997E-3</v>
      </c>
      <c r="F2200" s="23">
        <v>4.9199999999999999E-3</v>
      </c>
      <c r="G2200" s="17">
        <v>0</v>
      </c>
      <c r="H2200" s="17">
        <v>1</v>
      </c>
      <c r="I2200" s="17">
        <v>0.35659048599999998</v>
      </c>
      <c r="J2200" s="17">
        <v>0.64340951400000002</v>
      </c>
      <c r="K2200" s="17">
        <v>0</v>
      </c>
    </row>
    <row r="2201" spans="1:11" x14ac:dyDescent="0.45">
      <c r="A2201" s="10" t="s">
        <v>27</v>
      </c>
      <c r="B2201" s="20">
        <v>0.03</v>
      </c>
      <c r="C2201" s="19">
        <v>456</v>
      </c>
      <c r="D2201" s="19">
        <v>1.7523045429999999</v>
      </c>
      <c r="E2201" s="23">
        <v>7.0600000000000003E-3</v>
      </c>
      <c r="F2201" s="23">
        <v>6.11E-3</v>
      </c>
      <c r="G2201" s="17">
        <v>0</v>
      </c>
      <c r="H2201" s="17">
        <v>1</v>
      </c>
      <c r="I2201" s="17">
        <v>0.36839906700000002</v>
      </c>
      <c r="J2201" s="17">
        <v>0.63160093299999998</v>
      </c>
      <c r="K2201" s="17">
        <v>0</v>
      </c>
    </row>
    <row r="2202" spans="1:11" x14ac:dyDescent="0.45">
      <c r="A2202" s="10" t="s">
        <v>27</v>
      </c>
      <c r="B2202" s="20">
        <v>0.04</v>
      </c>
      <c r="C2202" s="19">
        <v>602</v>
      </c>
      <c r="D2202" s="19">
        <v>2.8389895589999998</v>
      </c>
      <c r="E2202" s="23">
        <v>8.3000000000000001E-3</v>
      </c>
      <c r="F2202" s="23">
        <v>7.28E-3</v>
      </c>
      <c r="G2202" s="17">
        <v>0</v>
      </c>
      <c r="H2202" s="17">
        <v>1</v>
      </c>
      <c r="I2202" s="17">
        <v>0.30638246000000002</v>
      </c>
      <c r="J2202" s="17">
        <v>0.69361753999999998</v>
      </c>
      <c r="K2202" s="17">
        <v>0</v>
      </c>
    </row>
    <row r="2203" spans="1:11" x14ac:dyDescent="0.45">
      <c r="A2203" s="10" t="s">
        <v>27</v>
      </c>
      <c r="B2203" s="20">
        <v>0.05</v>
      </c>
      <c r="C2203" s="19">
        <v>673</v>
      </c>
      <c r="D2203" s="19">
        <v>3.4608193219999999</v>
      </c>
      <c r="E2203" s="23">
        <v>9.1199999999999996E-3</v>
      </c>
      <c r="F2203" s="23">
        <v>8.0499999999999999E-3</v>
      </c>
      <c r="G2203" s="17">
        <v>0</v>
      </c>
      <c r="H2203" s="17">
        <v>1</v>
      </c>
      <c r="I2203" s="17">
        <v>0.29484075300000001</v>
      </c>
      <c r="J2203" s="17">
        <v>0.70515924699999999</v>
      </c>
      <c r="K2203" s="17">
        <v>0</v>
      </c>
    </row>
    <row r="2204" spans="1:11" x14ac:dyDescent="0.45">
      <c r="A2204" s="10" t="s">
        <v>27</v>
      </c>
      <c r="B2204" s="20">
        <v>0.06</v>
      </c>
      <c r="C2204" s="19">
        <v>868</v>
      </c>
      <c r="D2204" s="19">
        <v>5.2590252980000001</v>
      </c>
      <c r="E2204" s="23">
        <v>9.8799999999999999E-3</v>
      </c>
      <c r="F2204" s="23">
        <v>9.1000000000000004E-3</v>
      </c>
      <c r="G2204" s="17">
        <v>0</v>
      </c>
      <c r="H2204" s="17">
        <v>1</v>
      </c>
      <c r="I2204" s="17">
        <v>0.48871918800000003</v>
      </c>
      <c r="J2204" s="17">
        <v>0.51128081199999997</v>
      </c>
      <c r="K2204" s="17">
        <v>0</v>
      </c>
    </row>
    <row r="2205" spans="1:11" x14ac:dyDescent="0.45">
      <c r="A2205" s="10" t="s">
        <v>27</v>
      </c>
      <c r="B2205" s="20">
        <v>7.0000000000000007E-2</v>
      </c>
      <c r="C2205" s="19">
        <v>1001</v>
      </c>
      <c r="D2205" s="19">
        <v>6.6099165629999996</v>
      </c>
      <c r="E2205" s="23">
        <v>1.09E-2</v>
      </c>
      <c r="F2205" s="23">
        <v>9.5099999999999994E-3</v>
      </c>
      <c r="G2205" s="17">
        <v>0</v>
      </c>
      <c r="H2205" s="17">
        <v>1</v>
      </c>
      <c r="I2205" s="17">
        <v>0.40391709799999997</v>
      </c>
      <c r="J2205" s="17">
        <v>0.59608290200000003</v>
      </c>
      <c r="K2205" s="17">
        <v>0</v>
      </c>
    </row>
    <row r="2206" spans="1:11" x14ac:dyDescent="0.45">
      <c r="A2206" s="10" t="s">
        <v>27</v>
      </c>
      <c r="B2206" s="20">
        <v>0.08</v>
      </c>
      <c r="C2206" s="19">
        <v>1102</v>
      </c>
      <c r="D2206" s="19">
        <v>7.780015466</v>
      </c>
      <c r="E2206" s="23">
        <v>1.24E-2</v>
      </c>
      <c r="F2206" s="23">
        <v>0.01</v>
      </c>
      <c r="G2206" s="17">
        <v>0</v>
      </c>
      <c r="H2206" s="17">
        <v>1</v>
      </c>
      <c r="I2206" s="17">
        <v>0.454556503</v>
      </c>
      <c r="J2206" s="17">
        <v>0.54544349700000005</v>
      </c>
      <c r="K2206" s="17">
        <v>0</v>
      </c>
    </row>
    <row r="2207" spans="1:11" x14ac:dyDescent="0.45">
      <c r="A2207" s="10" t="s">
        <v>27</v>
      </c>
      <c r="B2207" s="20">
        <v>0.09</v>
      </c>
      <c r="C2207" s="19">
        <v>1255</v>
      </c>
      <c r="D2207" s="19">
        <v>9.7510946090000008</v>
      </c>
      <c r="E2207" s="23">
        <v>1.37E-2</v>
      </c>
      <c r="F2207" s="23">
        <v>1.15E-2</v>
      </c>
      <c r="G2207" s="17">
        <v>0</v>
      </c>
      <c r="H2207" s="17">
        <v>1</v>
      </c>
      <c r="I2207" s="17">
        <v>0.47886082299999999</v>
      </c>
      <c r="J2207" s="17">
        <v>0.52113917700000001</v>
      </c>
      <c r="K2207" s="17">
        <v>0</v>
      </c>
    </row>
    <row r="2208" spans="1:11" x14ac:dyDescent="0.45">
      <c r="A2208" s="10" t="s">
        <v>27</v>
      </c>
      <c r="B2208" s="20">
        <v>0.1</v>
      </c>
      <c r="C2208" s="19">
        <v>1398</v>
      </c>
      <c r="D2208" s="19">
        <v>11.82626559</v>
      </c>
      <c r="E2208" s="23">
        <v>1.5299999999999999E-2</v>
      </c>
      <c r="F2208" s="23">
        <v>1.3299999999999999E-2</v>
      </c>
      <c r="G2208" s="17">
        <v>0</v>
      </c>
      <c r="H2208" s="17">
        <v>1</v>
      </c>
      <c r="I2208" s="17">
        <v>0.45182971300000002</v>
      </c>
      <c r="J2208" s="17">
        <v>0.54738130900000004</v>
      </c>
      <c r="K2208" s="17">
        <v>7.8899999999999999E-4</v>
      </c>
    </row>
    <row r="2209" spans="1:11" x14ac:dyDescent="0.45">
      <c r="A2209" s="10" t="s">
        <v>27</v>
      </c>
      <c r="B2209" s="20">
        <v>0.11</v>
      </c>
      <c r="C2209" s="19">
        <v>1527</v>
      </c>
      <c r="D2209" s="19">
        <v>13.8509534</v>
      </c>
      <c r="E2209" s="23">
        <v>1.6199999999999999E-2</v>
      </c>
      <c r="F2209" s="23">
        <v>1.44E-2</v>
      </c>
      <c r="G2209" s="17">
        <v>0</v>
      </c>
      <c r="H2209" s="17">
        <v>1</v>
      </c>
      <c r="I2209" s="17">
        <v>0.52101927699999995</v>
      </c>
      <c r="J2209" s="17">
        <v>0.47830892400000002</v>
      </c>
      <c r="K2209" s="17">
        <v>6.7199999999999996E-4</v>
      </c>
    </row>
    <row r="2210" spans="1:11" x14ac:dyDescent="0.45">
      <c r="A2210" s="10" t="s">
        <v>27</v>
      </c>
      <c r="B2210" s="20">
        <v>0.12</v>
      </c>
      <c r="C2210" s="19">
        <v>1672</v>
      </c>
      <c r="D2210" s="19">
        <v>16.35176431</v>
      </c>
      <c r="E2210" s="23">
        <v>1.8100000000000002E-2</v>
      </c>
      <c r="F2210" s="23">
        <v>1.5599999999999999E-2</v>
      </c>
      <c r="G2210" s="17">
        <v>0</v>
      </c>
      <c r="H2210" s="17">
        <v>1</v>
      </c>
      <c r="I2210" s="17">
        <v>0.48874873899999999</v>
      </c>
      <c r="J2210" s="17">
        <v>0.51067109600000005</v>
      </c>
      <c r="K2210" s="17">
        <v>5.8E-4</v>
      </c>
    </row>
    <row r="2211" spans="1:11" x14ac:dyDescent="0.45">
      <c r="A2211" s="10" t="s">
        <v>27</v>
      </c>
      <c r="B2211" s="20">
        <v>0.13</v>
      </c>
      <c r="C2211" s="19">
        <v>1803</v>
      </c>
      <c r="D2211" s="19">
        <v>18.795456690000002</v>
      </c>
      <c r="E2211" s="23">
        <v>1.9199999999999998E-2</v>
      </c>
      <c r="F2211" s="23">
        <v>1.6883447999999999E-2</v>
      </c>
      <c r="G2211" s="17">
        <v>0</v>
      </c>
      <c r="H2211" s="17">
        <v>1</v>
      </c>
      <c r="I2211" s="17">
        <v>0.45933881599999998</v>
      </c>
      <c r="J2211" s="17">
        <v>0.54015746399999998</v>
      </c>
      <c r="K2211" s="17">
        <v>5.04E-4</v>
      </c>
    </row>
    <row r="2212" spans="1:11" x14ac:dyDescent="0.45">
      <c r="A2212" s="10" t="s">
        <v>27</v>
      </c>
      <c r="B2212" s="20">
        <v>0.14000000000000001</v>
      </c>
      <c r="C2212" s="19">
        <v>1952</v>
      </c>
      <c r="D2212" s="19">
        <v>21.77302362</v>
      </c>
      <c r="E2212" s="23">
        <v>2.1000000000000001E-2</v>
      </c>
      <c r="F2212" s="23">
        <v>1.7899999999999999E-2</v>
      </c>
      <c r="G2212" s="17">
        <v>0</v>
      </c>
      <c r="H2212" s="17">
        <v>1</v>
      </c>
      <c r="I2212" s="17">
        <v>0.43705413399999998</v>
      </c>
      <c r="J2212" s="17">
        <v>0.56250897</v>
      </c>
      <c r="K2212" s="17">
        <v>4.37E-4</v>
      </c>
    </row>
    <row r="2213" spans="1:11" x14ac:dyDescent="0.45">
      <c r="A2213" s="10" t="s">
        <v>27</v>
      </c>
      <c r="B2213" s="20">
        <v>0.15</v>
      </c>
      <c r="C2213" s="19">
        <v>2070</v>
      </c>
      <c r="D2213" s="19">
        <v>24.321433819999999</v>
      </c>
      <c r="E2213" s="23">
        <v>2.2200000000000001E-2</v>
      </c>
      <c r="F2213" s="23">
        <v>1.9199999999999998E-2</v>
      </c>
      <c r="G2213" s="17">
        <v>0</v>
      </c>
      <c r="H2213" s="17">
        <v>1</v>
      </c>
      <c r="I2213" s="17">
        <v>0.47758642299999998</v>
      </c>
      <c r="J2213" s="17">
        <v>0.52202707500000001</v>
      </c>
      <c r="K2213" s="17">
        <v>3.8699999999999997E-4</v>
      </c>
    </row>
    <row r="2214" spans="1:11" x14ac:dyDescent="0.45">
      <c r="A2214" s="10" t="s">
        <v>27</v>
      </c>
      <c r="B2214" s="20">
        <v>0.17</v>
      </c>
      <c r="C2214" s="19">
        <v>2340</v>
      </c>
      <c r="D2214" s="19">
        <v>30.45157163</v>
      </c>
      <c r="E2214" s="23">
        <v>2.4199999999999999E-2</v>
      </c>
      <c r="F2214" s="23">
        <v>2.1299999999999999E-2</v>
      </c>
      <c r="G2214" s="17">
        <v>0</v>
      </c>
      <c r="H2214" s="17">
        <v>1</v>
      </c>
      <c r="I2214" s="17">
        <v>0.56660508399999998</v>
      </c>
      <c r="J2214" s="17">
        <v>0.43308967300000001</v>
      </c>
      <c r="K2214" s="17">
        <v>3.0499999999999999E-4</v>
      </c>
    </row>
    <row r="2215" spans="1:11" x14ac:dyDescent="0.45">
      <c r="A2215" s="10" t="s">
        <v>27</v>
      </c>
      <c r="B2215" s="20">
        <v>0.18</v>
      </c>
      <c r="C2215" s="19">
        <v>2474</v>
      </c>
      <c r="D2215" s="19">
        <v>33.795211930000001</v>
      </c>
      <c r="E2215" s="23">
        <v>2.5600000000000001E-2</v>
      </c>
      <c r="F2215" s="23">
        <v>2.24E-2</v>
      </c>
      <c r="G2215" s="17">
        <v>0</v>
      </c>
      <c r="H2215" s="17">
        <v>1</v>
      </c>
      <c r="I2215" s="17">
        <v>0.56140473999999996</v>
      </c>
      <c r="J2215" s="17">
        <v>0.43831680200000001</v>
      </c>
      <c r="K2215" s="17">
        <v>2.7799999999999998E-4</v>
      </c>
    </row>
    <row r="2216" spans="1:11" x14ac:dyDescent="0.45">
      <c r="A2216" s="10" t="s">
        <v>27</v>
      </c>
      <c r="B2216" s="20">
        <v>0.19</v>
      </c>
      <c r="C2216" s="19">
        <v>2594</v>
      </c>
      <c r="D2216" s="19">
        <v>36.938211199999998</v>
      </c>
      <c r="E2216" s="23">
        <v>2.6800000000000001E-2</v>
      </c>
      <c r="F2216" s="23">
        <v>2.35E-2</v>
      </c>
      <c r="G2216" s="17">
        <v>0</v>
      </c>
      <c r="H2216" s="17">
        <v>1</v>
      </c>
      <c r="I2216" s="17">
        <v>0.55826584599999995</v>
      </c>
      <c r="J2216" s="17">
        <v>0.441477218</v>
      </c>
      <c r="K2216" s="17">
        <v>2.5700000000000001E-4</v>
      </c>
    </row>
    <row r="2217" spans="1:11" x14ac:dyDescent="0.45">
      <c r="A2217" s="10" t="s">
        <v>27</v>
      </c>
      <c r="B2217" s="20">
        <v>0.2</v>
      </c>
      <c r="C2217" s="19">
        <v>2739</v>
      </c>
      <c r="D2217" s="19">
        <v>40.939961529999998</v>
      </c>
      <c r="E2217" s="23">
        <v>2.92E-2</v>
      </c>
      <c r="F2217" s="23">
        <v>2.47E-2</v>
      </c>
      <c r="G2217" s="17">
        <v>0</v>
      </c>
      <c r="H2217" s="17">
        <v>1</v>
      </c>
      <c r="I2217" s="17">
        <v>0.55006142800000002</v>
      </c>
      <c r="J2217" s="17">
        <v>0.44970531400000002</v>
      </c>
      <c r="K2217" s="17">
        <v>2.33E-4</v>
      </c>
    </row>
    <row r="2218" spans="1:11" x14ac:dyDescent="0.45">
      <c r="A2218" s="10" t="s">
        <v>27</v>
      </c>
      <c r="B2218" s="20">
        <v>0.21</v>
      </c>
      <c r="C2218" s="19">
        <v>2876</v>
      </c>
      <c r="D2218" s="19">
        <v>45.058669340000002</v>
      </c>
      <c r="E2218" s="23">
        <v>3.1399999999999997E-2</v>
      </c>
      <c r="F2218" s="23">
        <v>2.5600000000000001E-2</v>
      </c>
      <c r="G2218" s="17">
        <v>0</v>
      </c>
      <c r="H2218" s="17">
        <v>1</v>
      </c>
      <c r="I2218" s="17">
        <v>0.54073110000000002</v>
      </c>
      <c r="J2218" s="17">
        <v>0.45905309599999999</v>
      </c>
      <c r="K2218" s="17">
        <v>2.1599999999999999E-4</v>
      </c>
    </row>
    <row r="2219" spans="1:11" x14ac:dyDescent="0.45">
      <c r="A2219" s="10" t="s">
        <v>27</v>
      </c>
      <c r="B2219" s="20">
        <v>0.22</v>
      </c>
      <c r="C2219" s="19">
        <v>3011</v>
      </c>
      <c r="D2219" s="19">
        <v>49.47387062</v>
      </c>
      <c r="E2219" s="23">
        <v>3.4099999999999998E-2</v>
      </c>
      <c r="F2219" s="23">
        <v>2.76E-2</v>
      </c>
      <c r="G2219" s="17">
        <v>0</v>
      </c>
      <c r="H2219" s="17">
        <v>1</v>
      </c>
      <c r="I2219" s="17">
        <v>0.54624310399999998</v>
      </c>
      <c r="J2219" s="17">
        <v>0.45356024099999998</v>
      </c>
      <c r="K2219" s="17">
        <v>1.9699999999999999E-4</v>
      </c>
    </row>
    <row r="2220" spans="1:11" x14ac:dyDescent="0.45">
      <c r="A2220" s="10" t="s">
        <v>27</v>
      </c>
      <c r="B2220" s="20">
        <v>0.23</v>
      </c>
      <c r="C2220" s="19">
        <v>3158</v>
      </c>
      <c r="D2220" s="19">
        <v>54.623363329999997</v>
      </c>
      <c r="E2220" s="23">
        <v>3.6299999999999999E-2</v>
      </c>
      <c r="F2220" s="23">
        <v>2.9499999999999998E-2</v>
      </c>
      <c r="G2220" s="17">
        <v>0</v>
      </c>
      <c r="H2220" s="17">
        <v>1</v>
      </c>
      <c r="I2220" s="17">
        <v>0.54544279399999995</v>
      </c>
      <c r="J2220" s="17">
        <v>0.45437834500000002</v>
      </c>
      <c r="K2220" s="17">
        <v>1.7899999999999999E-4</v>
      </c>
    </row>
    <row r="2221" spans="1:11" x14ac:dyDescent="0.45">
      <c r="A2221" s="10" t="s">
        <v>27</v>
      </c>
      <c r="B2221" s="20">
        <v>0.24</v>
      </c>
      <c r="C2221" s="19">
        <v>3272</v>
      </c>
      <c r="D2221" s="19">
        <v>58.810006940000001</v>
      </c>
      <c r="E2221" s="23">
        <v>3.7499999999999999E-2</v>
      </c>
      <c r="F2221" s="23">
        <v>3.1E-2</v>
      </c>
      <c r="G2221" s="17">
        <v>0</v>
      </c>
      <c r="H2221" s="17">
        <v>1</v>
      </c>
      <c r="I2221" s="17">
        <v>0.54565421000000003</v>
      </c>
      <c r="J2221" s="17">
        <v>0.45417822000000002</v>
      </c>
      <c r="K2221" s="17">
        <v>1.6799999999999999E-4</v>
      </c>
    </row>
    <row r="2222" spans="1:11" x14ac:dyDescent="0.45">
      <c r="A2222" s="10" t="s">
        <v>27</v>
      </c>
      <c r="B2222" s="20">
        <v>0.25</v>
      </c>
      <c r="C2222" s="19">
        <v>3412</v>
      </c>
      <c r="D2222" s="19">
        <v>64.2748694</v>
      </c>
      <c r="E2222" s="23">
        <v>4.0399999999999998E-2</v>
      </c>
      <c r="F2222" s="23">
        <v>3.2800000000000003E-2</v>
      </c>
      <c r="G2222" s="17">
        <v>0</v>
      </c>
      <c r="H2222" s="17">
        <v>1</v>
      </c>
      <c r="I2222" s="17">
        <v>0.55669339200000001</v>
      </c>
      <c r="J2222" s="17">
        <v>0.44315078400000002</v>
      </c>
      <c r="K2222" s="17">
        <v>1.56E-4</v>
      </c>
    </row>
    <row r="2223" spans="1:11" x14ac:dyDescent="0.45">
      <c r="A2223" s="10" t="s">
        <v>27</v>
      </c>
      <c r="B2223" s="20">
        <v>0.26</v>
      </c>
      <c r="C2223" s="19">
        <v>3545</v>
      </c>
      <c r="D2223" s="19">
        <v>69.758136550000003</v>
      </c>
      <c r="E2223" s="23">
        <v>4.2200000000000001E-2</v>
      </c>
      <c r="F2223" s="23">
        <v>3.4700000000000002E-2</v>
      </c>
      <c r="G2223" s="17">
        <v>0</v>
      </c>
      <c r="H2223" s="17">
        <v>1</v>
      </c>
      <c r="I2223" s="17">
        <v>0.55922507499999996</v>
      </c>
      <c r="J2223" s="17">
        <v>0.44063027700000001</v>
      </c>
      <c r="K2223" s="17">
        <v>1.45E-4</v>
      </c>
    </row>
    <row r="2224" spans="1:11" x14ac:dyDescent="0.45">
      <c r="A2224" s="10" t="s">
        <v>27</v>
      </c>
      <c r="B2224" s="20">
        <v>0.27</v>
      </c>
      <c r="C2224" s="19">
        <v>3678</v>
      </c>
      <c r="D2224" s="19">
        <v>75.509234460000002</v>
      </c>
      <c r="E2224" s="23">
        <v>4.4299999999999999E-2</v>
      </c>
      <c r="F2224" s="23">
        <v>3.6799999999999999E-2</v>
      </c>
      <c r="G2224" s="17">
        <v>0</v>
      </c>
      <c r="H2224" s="17">
        <v>1</v>
      </c>
      <c r="I2224" s="17">
        <v>0.55884776300000005</v>
      </c>
      <c r="J2224" s="17">
        <v>0.44101833600000001</v>
      </c>
      <c r="K2224" s="17">
        <v>1.34E-4</v>
      </c>
    </row>
    <row r="2225" spans="1:11" x14ac:dyDescent="0.45">
      <c r="A2225" s="10" t="s">
        <v>27</v>
      </c>
      <c r="B2225" s="20">
        <v>0.28000000000000003</v>
      </c>
      <c r="C2225" s="19">
        <v>3823</v>
      </c>
      <c r="D2225" s="19">
        <v>82.149509820000006</v>
      </c>
      <c r="E2225" s="23">
        <v>4.7779060999999998E-2</v>
      </c>
      <c r="F2225" s="23">
        <v>3.8899999999999997E-2</v>
      </c>
      <c r="G2225" s="17">
        <v>0</v>
      </c>
      <c r="H2225" s="17">
        <v>1</v>
      </c>
      <c r="I2225" s="17">
        <v>0.57020751199999997</v>
      </c>
      <c r="J2225" s="17">
        <v>0.429668732</v>
      </c>
      <c r="K2225" s="17">
        <v>1.2400000000000001E-4</v>
      </c>
    </row>
    <row r="2226" spans="1:11" x14ac:dyDescent="0.45">
      <c r="A2226" s="10" t="s">
        <v>27</v>
      </c>
      <c r="B2226" s="20">
        <v>0.28999999999999998</v>
      </c>
      <c r="C2226" s="19">
        <v>3961</v>
      </c>
      <c r="D2226" s="19">
        <v>88.823849899999999</v>
      </c>
      <c r="E2226" s="23">
        <v>4.9200000000000001E-2</v>
      </c>
      <c r="F2226" s="23">
        <v>4.0899999999999999E-2</v>
      </c>
      <c r="G2226" s="17">
        <v>0</v>
      </c>
      <c r="H2226" s="17">
        <v>1</v>
      </c>
      <c r="I2226" s="17">
        <v>0.59819525200000001</v>
      </c>
      <c r="J2226" s="17">
        <v>0.40169154000000001</v>
      </c>
      <c r="K2226" s="17">
        <v>1.13E-4</v>
      </c>
    </row>
    <row r="2227" spans="1:11" x14ac:dyDescent="0.45">
      <c r="A2227" s="10" t="s">
        <v>27</v>
      </c>
      <c r="B2227" s="20">
        <v>0.3</v>
      </c>
      <c r="C2227" s="19">
        <v>4038</v>
      </c>
      <c r="D2227" s="19">
        <v>92.713133490000004</v>
      </c>
      <c r="E2227" s="23">
        <v>5.1499999999999997E-2</v>
      </c>
      <c r="F2227" s="23">
        <v>4.2000000000000003E-2</v>
      </c>
      <c r="G2227" s="17">
        <v>0</v>
      </c>
      <c r="H2227" s="17">
        <v>1</v>
      </c>
      <c r="I2227" s="17">
        <v>0.60640655899999996</v>
      </c>
      <c r="J2227" s="17">
        <v>0.393484534</v>
      </c>
      <c r="K2227" s="17">
        <v>1.0900000000000001E-4</v>
      </c>
    </row>
    <row r="2228" spans="1:11" x14ac:dyDescent="0.45">
      <c r="A2228" s="10" t="s">
        <v>27</v>
      </c>
      <c r="B2228" s="20">
        <v>0.31</v>
      </c>
      <c r="C2228" s="19">
        <v>4211</v>
      </c>
      <c r="D2228" s="19">
        <v>101.7522979</v>
      </c>
      <c r="E2228" s="23">
        <v>5.3800000000000001E-2</v>
      </c>
      <c r="F2228" s="23">
        <v>4.4499999999999998E-2</v>
      </c>
      <c r="G2228" s="17">
        <v>0</v>
      </c>
      <c r="H2228" s="17">
        <v>1</v>
      </c>
      <c r="I2228" s="17">
        <v>0.63484994400000005</v>
      </c>
      <c r="J2228" s="17">
        <v>0.36505199599999999</v>
      </c>
      <c r="K2228" s="17">
        <v>9.8099999999999999E-5</v>
      </c>
    </row>
    <row r="2229" spans="1:11" x14ac:dyDescent="0.45">
      <c r="A2229" s="10" t="s">
        <v>27</v>
      </c>
      <c r="B2229" s="20">
        <v>0.32</v>
      </c>
      <c r="C2229" s="19">
        <v>4345</v>
      </c>
      <c r="D2229" s="19">
        <v>109.2571154</v>
      </c>
      <c r="E2229" s="23">
        <v>5.7700000000000001E-2</v>
      </c>
      <c r="F2229" s="23">
        <v>4.6699999999999998E-2</v>
      </c>
      <c r="G2229" s="17">
        <v>0</v>
      </c>
      <c r="H2229" s="17">
        <v>1</v>
      </c>
      <c r="I2229" s="17">
        <v>0.649698793</v>
      </c>
      <c r="J2229" s="17">
        <v>0.35020925800000002</v>
      </c>
      <c r="K2229" s="17">
        <v>9.1899999999999998E-5</v>
      </c>
    </row>
    <row r="2230" spans="1:11" x14ac:dyDescent="0.45">
      <c r="A2230" s="10" t="s">
        <v>27</v>
      </c>
      <c r="B2230" s="20">
        <v>0.33</v>
      </c>
      <c r="C2230" s="19">
        <v>4481</v>
      </c>
      <c r="D2230" s="19">
        <v>117.31670029999999</v>
      </c>
      <c r="E2230" s="23">
        <v>6.0600000000000001E-2</v>
      </c>
      <c r="F2230" s="23">
        <v>4.8899999999999999E-2</v>
      </c>
      <c r="G2230" s="17">
        <v>0</v>
      </c>
      <c r="H2230" s="17">
        <v>1</v>
      </c>
      <c r="I2230" s="17">
        <v>0.66863745500000005</v>
      </c>
      <c r="J2230" s="17">
        <v>0.33127673000000002</v>
      </c>
      <c r="K2230" s="17">
        <v>8.5799999999999998E-5</v>
      </c>
    </row>
    <row r="2231" spans="1:11" x14ac:dyDescent="0.45">
      <c r="A2231" s="10" t="s">
        <v>27</v>
      </c>
      <c r="B2231" s="20">
        <v>0.34</v>
      </c>
      <c r="C2231" s="19">
        <v>4617</v>
      </c>
      <c r="D2231" s="19">
        <v>125.6629044</v>
      </c>
      <c r="E2231" s="23">
        <v>6.2300000000000001E-2</v>
      </c>
      <c r="F2231" s="23">
        <v>5.11E-2</v>
      </c>
      <c r="G2231" s="17">
        <v>0</v>
      </c>
      <c r="H2231" s="17">
        <v>1</v>
      </c>
      <c r="I2231" s="17">
        <v>0.66843908799999996</v>
      </c>
      <c r="J2231" s="17">
        <v>0.33148035100000001</v>
      </c>
      <c r="K2231" s="17">
        <v>8.0599999999999994E-5</v>
      </c>
    </row>
    <row r="2232" spans="1:11" x14ac:dyDescent="0.45">
      <c r="A2232" s="10" t="s">
        <v>27</v>
      </c>
      <c r="B2232" s="20">
        <v>0.35</v>
      </c>
      <c r="C2232" s="19">
        <v>4747</v>
      </c>
      <c r="D2232" s="19">
        <v>133.8788514</v>
      </c>
      <c r="E2232" s="23">
        <v>6.4000000000000001E-2</v>
      </c>
      <c r="F2232" s="23">
        <v>5.33E-2</v>
      </c>
      <c r="G2232" s="17">
        <v>0</v>
      </c>
      <c r="H2232" s="17">
        <v>1</v>
      </c>
      <c r="I2232" s="17">
        <v>0.67842997599999999</v>
      </c>
      <c r="J2232" s="17">
        <v>0.32149419000000001</v>
      </c>
      <c r="K2232" s="17">
        <v>7.5799999999999999E-5</v>
      </c>
    </row>
    <row r="2233" spans="1:11" x14ac:dyDescent="0.45">
      <c r="A2233" s="10" t="s">
        <v>27</v>
      </c>
      <c r="B2233" s="20">
        <v>0.36</v>
      </c>
      <c r="C2233" s="19">
        <v>4880</v>
      </c>
      <c r="D2233" s="19">
        <v>142.49693869999999</v>
      </c>
      <c r="E2233" s="23">
        <v>6.59E-2</v>
      </c>
      <c r="F2233" s="23">
        <v>5.5399999999999998E-2</v>
      </c>
      <c r="G2233" s="17">
        <v>0</v>
      </c>
      <c r="H2233" s="17">
        <v>1</v>
      </c>
      <c r="I2233" s="17">
        <v>0.69770151800000002</v>
      </c>
      <c r="J2233" s="17">
        <v>0.30222750100000001</v>
      </c>
      <c r="K2233" s="17">
        <v>7.1000000000000005E-5</v>
      </c>
    </row>
    <row r="2234" spans="1:11" x14ac:dyDescent="0.45">
      <c r="A2234" s="10" t="s">
        <v>27</v>
      </c>
      <c r="B2234" s="20">
        <v>0.37</v>
      </c>
      <c r="C2234" s="19">
        <v>5010</v>
      </c>
      <c r="D2234" s="19">
        <v>151.3069386</v>
      </c>
      <c r="E2234" s="23">
        <v>6.9599999999999995E-2</v>
      </c>
      <c r="F2234" s="23">
        <v>5.7500000000000002E-2</v>
      </c>
      <c r="G2234" s="17">
        <v>0</v>
      </c>
      <c r="H2234" s="17">
        <v>1</v>
      </c>
      <c r="I2234" s="17">
        <v>0.70733115499999999</v>
      </c>
      <c r="J2234" s="17">
        <v>0.29252894600000001</v>
      </c>
      <c r="K2234" s="17">
        <v>1.3999999999999999E-4</v>
      </c>
    </row>
    <row r="2235" spans="1:11" x14ac:dyDescent="0.45">
      <c r="A2235" s="10" t="s">
        <v>27</v>
      </c>
      <c r="B2235" s="20">
        <v>0.38</v>
      </c>
      <c r="C2235" s="19">
        <v>5150</v>
      </c>
      <c r="D2235" s="19">
        <v>161.23780210000001</v>
      </c>
      <c r="E2235" s="23">
        <v>7.3099999999999998E-2</v>
      </c>
      <c r="F2235" s="23">
        <v>5.9499999999999997E-2</v>
      </c>
      <c r="G2235" s="17">
        <v>0</v>
      </c>
      <c r="H2235" s="17">
        <v>1</v>
      </c>
      <c r="I2235" s="17">
        <v>0.71738648100000002</v>
      </c>
      <c r="J2235" s="17">
        <v>0.28248180899999997</v>
      </c>
      <c r="K2235" s="17">
        <v>1.3200000000000001E-4</v>
      </c>
    </row>
    <row r="2236" spans="1:11" x14ac:dyDescent="0.45">
      <c r="A2236" s="10" t="s">
        <v>27</v>
      </c>
      <c r="B2236" s="20">
        <v>0.39</v>
      </c>
      <c r="C2236" s="19">
        <v>5286</v>
      </c>
      <c r="D2236" s="19">
        <v>171.40240489999999</v>
      </c>
      <c r="E2236" s="23">
        <v>7.6799999999999993E-2</v>
      </c>
      <c r="F2236" s="23">
        <v>6.2100000000000002E-2</v>
      </c>
      <c r="G2236" s="17">
        <v>0</v>
      </c>
      <c r="H2236" s="17">
        <v>1</v>
      </c>
      <c r="I2236" s="17">
        <v>0.72757302599999996</v>
      </c>
      <c r="J2236" s="17">
        <v>0.272303087</v>
      </c>
      <c r="K2236" s="17">
        <v>1.2400000000000001E-4</v>
      </c>
    </row>
    <row r="2237" spans="1:11" x14ac:dyDescent="0.45">
      <c r="A2237" s="10" t="s">
        <v>27</v>
      </c>
      <c r="B2237" s="20">
        <v>0.4</v>
      </c>
      <c r="C2237" s="19">
        <v>5418</v>
      </c>
      <c r="D2237" s="19">
        <v>181.78137899999999</v>
      </c>
      <c r="E2237" s="23">
        <v>7.9799999999999996E-2</v>
      </c>
      <c r="F2237" s="23">
        <v>6.4399999999999999E-2</v>
      </c>
      <c r="G2237" s="17">
        <v>0</v>
      </c>
      <c r="H2237" s="17">
        <v>1</v>
      </c>
      <c r="I2237" s="17">
        <v>0.742073549</v>
      </c>
      <c r="J2237" s="17">
        <v>0.25781000599999998</v>
      </c>
      <c r="K2237" s="17">
        <v>1.16E-4</v>
      </c>
    </row>
    <row r="2238" spans="1:11" x14ac:dyDescent="0.45">
      <c r="A2238" s="10" t="s">
        <v>27</v>
      </c>
      <c r="B2238" s="20">
        <v>0.41</v>
      </c>
      <c r="C2238" s="19">
        <v>5543</v>
      </c>
      <c r="D2238" s="19">
        <v>191.96179359999999</v>
      </c>
      <c r="E2238" s="23">
        <v>8.3099999999999993E-2</v>
      </c>
      <c r="F2238" s="23">
        <v>6.7100000000000007E-2</v>
      </c>
      <c r="G2238" s="17">
        <v>0</v>
      </c>
      <c r="H2238" s="17">
        <v>1</v>
      </c>
      <c r="I2238" s="17">
        <v>0.74789259900000005</v>
      </c>
      <c r="J2238" s="17">
        <v>0.25199635100000001</v>
      </c>
      <c r="K2238" s="17">
        <v>1.11E-4</v>
      </c>
    </row>
    <row r="2239" spans="1:11" x14ac:dyDescent="0.45">
      <c r="A2239" s="10" t="s">
        <v>27</v>
      </c>
      <c r="B2239" s="20">
        <v>0.42</v>
      </c>
      <c r="C2239" s="19">
        <v>5683</v>
      </c>
      <c r="D2239" s="19">
        <v>203.92329520000001</v>
      </c>
      <c r="E2239" s="23">
        <v>8.7800000000000003E-2</v>
      </c>
      <c r="F2239" s="23">
        <v>6.9599999999999995E-2</v>
      </c>
      <c r="G2239" s="17">
        <v>0</v>
      </c>
      <c r="H2239" s="17">
        <v>1</v>
      </c>
      <c r="I2239" s="17">
        <v>0.75732806100000005</v>
      </c>
      <c r="J2239" s="17">
        <v>0.242566633</v>
      </c>
      <c r="K2239" s="17">
        <v>1.05E-4</v>
      </c>
    </row>
    <row r="2240" spans="1:11" x14ac:dyDescent="0.45">
      <c r="A2240" s="10" t="s">
        <v>27</v>
      </c>
      <c r="B2240" s="20">
        <v>0.43</v>
      </c>
      <c r="C2240" s="19">
        <v>5811</v>
      </c>
      <c r="D2240" s="19">
        <v>215.2916372</v>
      </c>
      <c r="E2240" s="23">
        <v>9.0399999999999994E-2</v>
      </c>
      <c r="F2240" s="23">
        <v>7.2400000000000006E-2</v>
      </c>
      <c r="G2240" s="17">
        <v>0</v>
      </c>
      <c r="H2240" s="17">
        <v>1</v>
      </c>
      <c r="I2240" s="17">
        <v>0.76198786900000004</v>
      </c>
      <c r="J2240" s="17">
        <v>0.23791063600000001</v>
      </c>
      <c r="K2240" s="17">
        <v>1.01E-4</v>
      </c>
    </row>
    <row r="2241" spans="1:11" x14ac:dyDescent="0.45">
      <c r="A2241" s="10" t="s">
        <v>27</v>
      </c>
      <c r="B2241" s="20">
        <v>0.44</v>
      </c>
      <c r="C2241" s="19">
        <v>5954</v>
      </c>
      <c r="D2241" s="19">
        <v>228.46982539999999</v>
      </c>
      <c r="E2241" s="23">
        <v>9.4100000000000003E-2</v>
      </c>
      <c r="F2241" s="23">
        <v>7.4999999999999997E-2</v>
      </c>
      <c r="G2241" s="17">
        <v>0</v>
      </c>
      <c r="H2241" s="17">
        <v>1</v>
      </c>
      <c r="I2241" s="17">
        <v>0.76941324</v>
      </c>
      <c r="J2241" s="17">
        <v>0.23049009200000001</v>
      </c>
      <c r="K2241" s="17">
        <v>9.6700000000000006E-5</v>
      </c>
    </row>
    <row r="2242" spans="1:11" x14ac:dyDescent="0.45">
      <c r="A2242" s="10" t="s">
        <v>27</v>
      </c>
      <c r="B2242" s="20">
        <v>0.45</v>
      </c>
      <c r="C2242" s="19">
        <v>6084</v>
      </c>
      <c r="D2242" s="19">
        <v>241.2285334</v>
      </c>
      <c r="E2242" s="23">
        <v>0.1</v>
      </c>
      <c r="F2242" s="23">
        <v>7.7700000000000005E-2</v>
      </c>
      <c r="G2242" s="17">
        <v>0</v>
      </c>
      <c r="H2242" s="17">
        <v>1</v>
      </c>
      <c r="I2242" s="17">
        <v>0.77551770099999995</v>
      </c>
      <c r="J2242" s="17">
        <v>0.22438930100000001</v>
      </c>
      <c r="K2242" s="17">
        <v>9.2999999999999997E-5</v>
      </c>
    </row>
    <row r="2243" spans="1:11" x14ac:dyDescent="0.45">
      <c r="A2243" s="10" t="s">
        <v>27</v>
      </c>
      <c r="B2243" s="20">
        <v>0.46</v>
      </c>
      <c r="C2243" s="19">
        <v>6211</v>
      </c>
      <c r="D2243" s="19">
        <v>254.32805389999999</v>
      </c>
      <c r="E2243" s="23">
        <v>0.105931815</v>
      </c>
      <c r="F2243" s="23">
        <v>8.1045133000000005E-2</v>
      </c>
      <c r="G2243" s="17">
        <v>0</v>
      </c>
      <c r="H2243" s="17">
        <v>1</v>
      </c>
      <c r="I2243" s="17">
        <v>0.78378563400000001</v>
      </c>
      <c r="J2243" s="17">
        <v>0.21612524699999999</v>
      </c>
      <c r="K2243" s="17">
        <v>8.9099999999999997E-5</v>
      </c>
    </row>
    <row r="2244" spans="1:11" x14ac:dyDescent="0.45">
      <c r="A2244" s="10" t="s">
        <v>27</v>
      </c>
      <c r="B2244" s="20">
        <v>0.47</v>
      </c>
      <c r="C2244" s="19">
        <v>6355</v>
      </c>
      <c r="D2244" s="19">
        <v>269.9951992</v>
      </c>
      <c r="E2244" s="23">
        <v>0.111273645</v>
      </c>
      <c r="F2244" s="23">
        <v>8.4599999999999995E-2</v>
      </c>
      <c r="G2244" s="17">
        <v>0</v>
      </c>
      <c r="H2244" s="17">
        <v>1</v>
      </c>
      <c r="I2244" s="17">
        <v>0.79174815499999995</v>
      </c>
      <c r="J2244" s="17">
        <v>0.208167625</v>
      </c>
      <c r="K2244" s="17">
        <v>8.42E-5</v>
      </c>
    </row>
    <row r="2245" spans="1:11" x14ac:dyDescent="0.45">
      <c r="A2245" s="10" t="s">
        <v>27</v>
      </c>
      <c r="B2245" s="20">
        <v>0.48</v>
      </c>
      <c r="C2245" s="19">
        <v>6490</v>
      </c>
      <c r="D2245" s="19">
        <v>285.4485105</v>
      </c>
      <c r="E2245" s="23">
        <v>0.117115423</v>
      </c>
      <c r="F2245" s="23">
        <v>8.8099999999999998E-2</v>
      </c>
      <c r="G2245" s="17">
        <v>0</v>
      </c>
      <c r="H2245" s="17">
        <v>1</v>
      </c>
      <c r="I2245" s="17">
        <v>0.799003303</v>
      </c>
      <c r="J2245" s="17">
        <v>0.20091608599999999</v>
      </c>
      <c r="K2245" s="17">
        <v>8.0599999999999994E-5</v>
      </c>
    </row>
    <row r="2246" spans="1:11" x14ac:dyDescent="0.45">
      <c r="A2246" s="10" t="s">
        <v>27</v>
      </c>
      <c r="B2246" s="20">
        <v>0.49</v>
      </c>
      <c r="C2246" s="19">
        <v>6624</v>
      </c>
      <c r="D2246" s="19">
        <v>301.75898669999998</v>
      </c>
      <c r="E2246" s="23">
        <v>0.12519855399999999</v>
      </c>
      <c r="F2246" s="23">
        <v>9.2100000000000001E-2</v>
      </c>
      <c r="G2246" s="17">
        <v>0</v>
      </c>
      <c r="H2246" s="17">
        <v>1</v>
      </c>
      <c r="I2246" s="17">
        <v>0.80808623599999996</v>
      </c>
      <c r="J2246" s="17">
        <v>0.19183705700000001</v>
      </c>
      <c r="K2246" s="17">
        <v>7.6699999999999994E-5</v>
      </c>
    </row>
    <row r="2247" spans="1:11" x14ac:dyDescent="0.45">
      <c r="A2247" s="10" t="s">
        <v>27</v>
      </c>
      <c r="B2247" s="20">
        <v>0.5</v>
      </c>
      <c r="C2247" s="19">
        <v>6757</v>
      </c>
      <c r="D2247" s="19">
        <v>319.01088529999998</v>
      </c>
      <c r="E2247" s="23">
        <v>0.13229969799999999</v>
      </c>
      <c r="F2247" s="23">
        <v>9.64E-2</v>
      </c>
      <c r="G2247" s="17">
        <v>0</v>
      </c>
      <c r="H2247" s="17">
        <v>1</v>
      </c>
      <c r="I2247" s="17">
        <v>0.81498705999999999</v>
      </c>
      <c r="J2247" s="17">
        <v>0.18493954900000001</v>
      </c>
      <c r="K2247" s="17">
        <v>7.3399999999999995E-5</v>
      </c>
    </row>
    <row r="2248" spans="1:11" x14ac:dyDescent="0.45">
      <c r="A2248" s="10" t="s">
        <v>27</v>
      </c>
      <c r="B2248" s="20">
        <v>0.51</v>
      </c>
      <c r="C2248" s="19">
        <v>6891</v>
      </c>
      <c r="D2248" s="19">
        <v>337.10064180000001</v>
      </c>
      <c r="E2248" s="23">
        <v>0.13842866600000001</v>
      </c>
      <c r="F2248" s="23">
        <v>0.100418705</v>
      </c>
      <c r="G2248" s="17">
        <v>0</v>
      </c>
      <c r="H2248" s="17">
        <v>1</v>
      </c>
      <c r="I2248" s="17">
        <v>0.81862660600000003</v>
      </c>
      <c r="J2248" s="17">
        <v>0.181303099</v>
      </c>
      <c r="K2248" s="17">
        <v>7.0300000000000001E-5</v>
      </c>
    </row>
    <row r="2249" spans="1:11" x14ac:dyDescent="0.45">
      <c r="A2249" s="10" t="s">
        <v>27</v>
      </c>
      <c r="B2249" s="20">
        <v>0.52</v>
      </c>
      <c r="C2249" s="19">
        <v>7013</v>
      </c>
      <c r="D2249" s="19">
        <v>354.67993489999998</v>
      </c>
      <c r="E2249" s="23">
        <v>0.148934658</v>
      </c>
      <c r="F2249" s="23">
        <v>0.10560828</v>
      </c>
      <c r="G2249" s="17">
        <v>0</v>
      </c>
      <c r="H2249" s="17">
        <v>1</v>
      </c>
      <c r="I2249" s="17">
        <v>0.82371537399999994</v>
      </c>
      <c r="J2249" s="17">
        <v>0.17621668400000001</v>
      </c>
      <c r="K2249" s="17">
        <v>6.7899999999999997E-5</v>
      </c>
    </row>
    <row r="2250" spans="1:11" x14ac:dyDescent="0.45">
      <c r="A2250" s="10" t="s">
        <v>27</v>
      </c>
      <c r="B2250" s="20">
        <v>0.53</v>
      </c>
      <c r="C2250" s="19">
        <v>7159</v>
      </c>
      <c r="D2250" s="19">
        <v>376.89311789999999</v>
      </c>
      <c r="E2250" s="23">
        <v>0.15590929100000001</v>
      </c>
      <c r="F2250" s="23">
        <v>0.110471292</v>
      </c>
      <c r="G2250" s="17">
        <v>0</v>
      </c>
      <c r="H2250" s="17">
        <v>1</v>
      </c>
      <c r="I2250" s="17">
        <v>0.83244263399999996</v>
      </c>
      <c r="J2250" s="17">
        <v>0.167492907</v>
      </c>
      <c r="K2250" s="17">
        <v>6.4499999999999996E-5</v>
      </c>
    </row>
    <row r="2251" spans="1:11" x14ac:dyDescent="0.45">
      <c r="A2251" s="10" t="s">
        <v>27</v>
      </c>
      <c r="B2251" s="20">
        <v>0.54</v>
      </c>
      <c r="C2251" s="19">
        <v>7290</v>
      </c>
      <c r="D2251" s="19">
        <v>397.80442540000001</v>
      </c>
      <c r="E2251" s="23">
        <v>0.16229927899999999</v>
      </c>
      <c r="F2251" s="23">
        <v>0.11591889</v>
      </c>
      <c r="G2251" s="17">
        <v>0</v>
      </c>
      <c r="H2251" s="17">
        <v>1</v>
      </c>
      <c r="I2251" s="17">
        <v>0.83656460200000005</v>
      </c>
      <c r="J2251" s="17">
        <v>0.16337321599999999</v>
      </c>
      <c r="K2251" s="17">
        <v>6.2199999999999994E-5</v>
      </c>
    </row>
    <row r="2252" spans="1:11" x14ac:dyDescent="0.45">
      <c r="A2252" s="10" t="s">
        <v>27</v>
      </c>
      <c r="B2252" s="20">
        <v>0.55000000000000004</v>
      </c>
      <c r="C2252" s="19">
        <v>7412</v>
      </c>
      <c r="D2252" s="19">
        <v>417.85964200000001</v>
      </c>
      <c r="E2252" s="23">
        <v>0.16859633299999999</v>
      </c>
      <c r="F2252" s="23">
        <v>0.1205603</v>
      </c>
      <c r="G2252" s="17">
        <v>0</v>
      </c>
      <c r="H2252" s="17">
        <v>1</v>
      </c>
      <c r="I2252" s="17">
        <v>0.84153488399999998</v>
      </c>
      <c r="J2252" s="17">
        <v>0.158405455</v>
      </c>
      <c r="K2252" s="17">
        <v>5.9700000000000001E-5</v>
      </c>
    </row>
    <row r="2253" spans="1:11" x14ac:dyDescent="0.45">
      <c r="A2253" s="10" t="s">
        <v>27</v>
      </c>
      <c r="B2253" s="20">
        <v>0.56000000000000005</v>
      </c>
      <c r="C2253" s="19">
        <v>7570</v>
      </c>
      <c r="D2253" s="19">
        <v>445.00026730000002</v>
      </c>
      <c r="E2253" s="23">
        <v>0.17701909900000001</v>
      </c>
      <c r="F2253" s="23">
        <v>0.127066401</v>
      </c>
      <c r="G2253" s="17">
        <v>0</v>
      </c>
      <c r="H2253" s="17">
        <v>1</v>
      </c>
      <c r="I2253" s="17">
        <v>0.84121847599999999</v>
      </c>
      <c r="J2253" s="17">
        <v>0.15872450799999999</v>
      </c>
      <c r="K2253" s="17">
        <v>5.7000000000000003E-5</v>
      </c>
    </row>
    <row r="2254" spans="1:11" x14ac:dyDescent="0.45">
      <c r="A2254" s="10" t="s">
        <v>27</v>
      </c>
      <c r="B2254" s="20">
        <v>0.56999999999999995</v>
      </c>
      <c r="C2254" s="19">
        <v>7704</v>
      </c>
      <c r="D2254" s="19">
        <v>469.17742709999999</v>
      </c>
      <c r="E2254" s="23">
        <v>0.18527133600000001</v>
      </c>
      <c r="F2254" s="23">
        <v>0.13293543599999999</v>
      </c>
      <c r="G2254" s="17">
        <v>0</v>
      </c>
      <c r="H2254" s="17">
        <v>1</v>
      </c>
      <c r="I2254" s="17">
        <v>0.84590012999999997</v>
      </c>
      <c r="J2254" s="17">
        <v>0.15404524</v>
      </c>
      <c r="K2254" s="17">
        <v>5.4599999999999999E-5</v>
      </c>
    </row>
    <row r="2255" spans="1:11" x14ac:dyDescent="0.45">
      <c r="A2255" s="10" t="s">
        <v>27</v>
      </c>
      <c r="B2255" s="20">
        <v>0.57999999999999996</v>
      </c>
      <c r="C2255" s="19">
        <v>7827</v>
      </c>
      <c r="D2255" s="19">
        <v>492.47335729999998</v>
      </c>
      <c r="E2255" s="23">
        <v>0.19442166599999999</v>
      </c>
      <c r="F2255" s="23">
        <v>0.13826770299999999</v>
      </c>
      <c r="G2255" s="17">
        <v>0</v>
      </c>
      <c r="H2255" s="17">
        <v>1</v>
      </c>
      <c r="I2255" s="17">
        <v>0.84848270199999998</v>
      </c>
      <c r="J2255" s="17">
        <v>0.15146462499999999</v>
      </c>
      <c r="K2255" s="17">
        <v>5.27E-5</v>
      </c>
    </row>
    <row r="2256" spans="1:11" x14ac:dyDescent="0.45">
      <c r="A2256" s="10" t="s">
        <v>27</v>
      </c>
      <c r="B2256" s="20">
        <v>0.59</v>
      </c>
      <c r="C2256" s="19">
        <v>7971</v>
      </c>
      <c r="D2256" s="19">
        <v>520.83869470000002</v>
      </c>
      <c r="E2256" s="23">
        <v>0.202839247</v>
      </c>
      <c r="F2256" s="23">
        <v>0.14496701000000001</v>
      </c>
      <c r="G2256" s="17">
        <v>0</v>
      </c>
      <c r="H2256" s="17">
        <v>1</v>
      </c>
      <c r="I2256" s="17">
        <v>0.85302301599999997</v>
      </c>
      <c r="J2256" s="17">
        <v>0.146926207</v>
      </c>
      <c r="K2256" s="17">
        <v>5.0800000000000002E-5</v>
      </c>
    </row>
    <row r="2257" spans="1:11" x14ac:dyDescent="0.45">
      <c r="A2257" s="10" t="s">
        <v>27</v>
      </c>
      <c r="B2257" s="20">
        <v>0.6</v>
      </c>
      <c r="C2257" s="19">
        <v>8096</v>
      </c>
      <c r="D2257" s="19">
        <v>546.79985669999996</v>
      </c>
      <c r="E2257" s="23">
        <v>0.21280441</v>
      </c>
      <c r="F2257" s="23">
        <v>0.15073904799999999</v>
      </c>
      <c r="G2257" s="17">
        <v>0</v>
      </c>
      <c r="H2257" s="17">
        <v>1</v>
      </c>
      <c r="I2257" s="17">
        <v>0.85756179600000004</v>
      </c>
      <c r="J2257" s="17">
        <v>0.14238904899999999</v>
      </c>
      <c r="K2257" s="17">
        <v>4.9200000000000003E-5</v>
      </c>
    </row>
    <row r="2258" spans="1:11" x14ac:dyDescent="0.45">
      <c r="A2258" s="10" t="s">
        <v>27</v>
      </c>
      <c r="B2258" s="20">
        <v>0.61</v>
      </c>
      <c r="C2258" s="19">
        <v>8230</v>
      </c>
      <c r="D2258" s="19">
        <v>576.1841604</v>
      </c>
      <c r="E2258" s="23">
        <v>0.22614879299999999</v>
      </c>
      <c r="F2258" s="23">
        <v>0.157496004</v>
      </c>
      <c r="G2258" s="17">
        <v>0</v>
      </c>
      <c r="H2258" s="17">
        <v>1</v>
      </c>
      <c r="I2258" s="17">
        <v>0.86241121399999998</v>
      </c>
      <c r="J2258" s="17">
        <v>0.13754178</v>
      </c>
      <c r="K2258" s="17">
        <v>4.6999999999999997E-5</v>
      </c>
    </row>
    <row r="2259" spans="1:11" x14ac:dyDescent="0.45">
      <c r="A2259" s="10" t="s">
        <v>27</v>
      </c>
      <c r="B2259" s="20">
        <v>0.62</v>
      </c>
      <c r="C2259" s="19">
        <v>8364</v>
      </c>
      <c r="D2259" s="19">
        <v>607.34637439999995</v>
      </c>
      <c r="E2259" s="23">
        <v>0.24318173000000001</v>
      </c>
      <c r="F2259" s="23">
        <v>0.16477594400000001</v>
      </c>
      <c r="G2259" s="17">
        <v>0</v>
      </c>
      <c r="H2259" s="17">
        <v>1</v>
      </c>
      <c r="I2259" s="17">
        <v>0.86691153899999995</v>
      </c>
      <c r="J2259" s="17">
        <v>0.13304326799999999</v>
      </c>
      <c r="K2259" s="17">
        <v>4.5200000000000001E-5</v>
      </c>
    </row>
    <row r="2260" spans="1:11" x14ac:dyDescent="0.45">
      <c r="A2260" s="10" t="s">
        <v>27</v>
      </c>
      <c r="B2260" s="20">
        <v>0.63</v>
      </c>
      <c r="C2260" s="19">
        <v>8498</v>
      </c>
      <c r="D2260" s="19">
        <v>641.60352590000002</v>
      </c>
      <c r="E2260" s="23">
        <v>0.271182692</v>
      </c>
      <c r="F2260" s="23">
        <v>0.172868455</v>
      </c>
      <c r="G2260" s="17">
        <v>0</v>
      </c>
      <c r="H2260" s="17">
        <v>1</v>
      </c>
      <c r="I2260" s="17">
        <v>0.87027502999999995</v>
      </c>
      <c r="J2260" s="17">
        <v>0.12968127400000001</v>
      </c>
      <c r="K2260" s="17">
        <v>4.3699999999999998E-5</v>
      </c>
    </row>
    <row r="2261" spans="1:11" x14ac:dyDescent="0.45">
      <c r="A2261" s="10" t="s">
        <v>27</v>
      </c>
      <c r="B2261" s="20">
        <v>0.64</v>
      </c>
      <c r="C2261" s="19">
        <v>8628</v>
      </c>
      <c r="D2261" s="19">
        <v>677.86731650000002</v>
      </c>
      <c r="E2261" s="23">
        <v>0.28473261799999999</v>
      </c>
      <c r="F2261" s="23">
        <v>0.18215077399999999</v>
      </c>
      <c r="G2261" s="17">
        <v>0</v>
      </c>
      <c r="H2261" s="17">
        <v>1</v>
      </c>
      <c r="I2261" s="17">
        <v>0.87336143200000005</v>
      </c>
      <c r="J2261" s="17">
        <v>0.12659642099999999</v>
      </c>
      <c r="K2261" s="17">
        <v>4.21E-5</v>
      </c>
    </row>
    <row r="2262" spans="1:11" x14ac:dyDescent="0.45">
      <c r="A2262" s="10" t="s">
        <v>27</v>
      </c>
      <c r="B2262" s="20">
        <v>0.65</v>
      </c>
      <c r="C2262" s="19">
        <v>8763</v>
      </c>
      <c r="D2262" s="19">
        <v>717.29409599999997</v>
      </c>
      <c r="E2262" s="23">
        <v>0.30319268300000002</v>
      </c>
      <c r="F2262" s="23">
        <v>0.191684881</v>
      </c>
      <c r="G2262" s="17">
        <v>0</v>
      </c>
      <c r="H2262" s="17">
        <v>1</v>
      </c>
      <c r="I2262" s="17">
        <v>0.87647558199999998</v>
      </c>
      <c r="J2262" s="17">
        <v>0.12348364000000001</v>
      </c>
      <c r="K2262" s="17">
        <v>4.0800000000000002E-5</v>
      </c>
    </row>
    <row r="2263" spans="1:11" x14ac:dyDescent="0.45">
      <c r="A2263" s="10" t="s">
        <v>27</v>
      </c>
      <c r="B2263" s="20">
        <v>0.66</v>
      </c>
      <c r="C2263" s="19">
        <v>8898</v>
      </c>
      <c r="D2263" s="19">
        <v>759.1559178</v>
      </c>
      <c r="E2263" s="23">
        <v>0.316461302</v>
      </c>
      <c r="F2263" s="23">
        <v>0.20174824999999999</v>
      </c>
      <c r="G2263" s="17">
        <v>0</v>
      </c>
      <c r="H2263" s="17">
        <v>1</v>
      </c>
      <c r="I2263" s="17">
        <v>0.87906616999999998</v>
      </c>
      <c r="J2263" s="17">
        <v>0.120894271</v>
      </c>
      <c r="K2263" s="17">
        <v>3.96E-5</v>
      </c>
    </row>
    <row r="2264" spans="1:11" x14ac:dyDescent="0.45">
      <c r="A2264" s="10" t="s">
        <v>27</v>
      </c>
      <c r="B2264" s="20">
        <v>0.67</v>
      </c>
      <c r="C2264" s="19">
        <v>9033</v>
      </c>
      <c r="D2264" s="19">
        <v>802.72186899999997</v>
      </c>
      <c r="E2264" s="23">
        <v>0.33032249600000002</v>
      </c>
      <c r="F2264" s="23">
        <v>0.21194100299999999</v>
      </c>
      <c r="G2264" s="17">
        <v>0</v>
      </c>
      <c r="H2264" s="17">
        <v>1</v>
      </c>
      <c r="I2264" s="17">
        <v>0.882702761</v>
      </c>
      <c r="J2264" s="17">
        <v>0.11725938</v>
      </c>
      <c r="K2264" s="17">
        <v>3.79E-5</v>
      </c>
    </row>
    <row r="2265" spans="1:11" x14ac:dyDescent="0.45">
      <c r="A2265" s="10" t="s">
        <v>27</v>
      </c>
      <c r="B2265" s="20">
        <v>0.68</v>
      </c>
      <c r="C2265" s="19">
        <v>9164</v>
      </c>
      <c r="D2265" s="19">
        <v>847.09742100000005</v>
      </c>
      <c r="E2265" s="23">
        <v>0.34871225500000003</v>
      </c>
      <c r="F2265" s="23">
        <v>0.222711416</v>
      </c>
      <c r="G2265" s="17">
        <v>0</v>
      </c>
      <c r="H2265" s="17">
        <v>1</v>
      </c>
      <c r="I2265" s="17">
        <v>0.88470835699999995</v>
      </c>
      <c r="J2265" s="17">
        <v>0.11525473999999999</v>
      </c>
      <c r="K2265" s="17">
        <v>3.6900000000000002E-5</v>
      </c>
    </row>
    <row r="2266" spans="1:11" x14ac:dyDescent="0.45">
      <c r="A2266" s="10" t="s">
        <v>27</v>
      </c>
      <c r="B2266" s="20">
        <v>0.69</v>
      </c>
      <c r="C2266" s="19">
        <v>9300</v>
      </c>
      <c r="D2266" s="19">
        <v>895.95990879999999</v>
      </c>
      <c r="E2266" s="23">
        <v>0.36870671500000002</v>
      </c>
      <c r="F2266" s="23">
        <v>0.23382312799999999</v>
      </c>
      <c r="G2266" s="17">
        <v>0</v>
      </c>
      <c r="H2266" s="17">
        <v>1</v>
      </c>
      <c r="I2266" s="17">
        <v>0.885386008</v>
      </c>
      <c r="J2266" s="17">
        <v>0.114578242</v>
      </c>
      <c r="K2266" s="17">
        <v>3.57E-5</v>
      </c>
    </row>
    <row r="2267" spans="1:11" x14ac:dyDescent="0.45">
      <c r="A2267" s="10" t="s">
        <v>27</v>
      </c>
      <c r="B2267" s="20">
        <v>0.7</v>
      </c>
      <c r="C2267" s="19">
        <v>9425</v>
      </c>
      <c r="D2267" s="19">
        <v>943.06770429999995</v>
      </c>
      <c r="E2267" s="23">
        <v>0.38775301600000001</v>
      </c>
      <c r="F2267" s="23">
        <v>0.24574177</v>
      </c>
      <c r="G2267" s="17">
        <v>0</v>
      </c>
      <c r="H2267" s="17">
        <v>1</v>
      </c>
      <c r="I2267" s="17">
        <v>0.88822264699999998</v>
      </c>
      <c r="J2267" s="17">
        <v>0.111742756</v>
      </c>
      <c r="K2267" s="17">
        <v>3.4600000000000001E-5</v>
      </c>
    </row>
    <row r="2268" spans="1:11" x14ac:dyDescent="0.45">
      <c r="A2268" s="10" t="s">
        <v>27</v>
      </c>
      <c r="B2268" s="20">
        <v>0.71</v>
      </c>
      <c r="C2268" s="19">
        <v>9559</v>
      </c>
      <c r="D2268" s="19">
        <v>995.77833220000002</v>
      </c>
      <c r="E2268" s="23">
        <v>0.40248171100000002</v>
      </c>
      <c r="F2268" s="23">
        <v>0.25788238699999999</v>
      </c>
      <c r="G2268" s="17">
        <v>0</v>
      </c>
      <c r="H2268" s="17">
        <v>1</v>
      </c>
      <c r="I2268" s="17">
        <v>0.88753556499999997</v>
      </c>
      <c r="J2268" s="17">
        <v>0.112430513</v>
      </c>
      <c r="K2268" s="17">
        <v>3.3899999999999997E-5</v>
      </c>
    </row>
    <row r="2269" spans="1:11" x14ac:dyDescent="0.45">
      <c r="A2269" s="10" t="s">
        <v>27</v>
      </c>
      <c r="B2269" s="20">
        <v>0.72</v>
      </c>
      <c r="C2269" s="19">
        <v>9702</v>
      </c>
      <c r="D2269" s="19">
        <v>1055.235212</v>
      </c>
      <c r="E2269" s="23">
        <v>0.42725316600000002</v>
      </c>
      <c r="F2269" s="23">
        <v>0.270103657</v>
      </c>
      <c r="G2269" s="17">
        <v>0</v>
      </c>
      <c r="H2269" s="17">
        <v>1</v>
      </c>
      <c r="I2269" s="17">
        <v>0.89039656300000003</v>
      </c>
      <c r="J2269" s="17">
        <v>0.109570602</v>
      </c>
      <c r="K2269" s="17">
        <v>3.2799999999999998E-5</v>
      </c>
    </row>
    <row r="2270" spans="1:11" x14ac:dyDescent="0.45">
      <c r="A2270" s="10" t="s">
        <v>27</v>
      </c>
      <c r="B2270" s="20">
        <v>0.73</v>
      </c>
      <c r="C2270" s="19">
        <v>9825</v>
      </c>
      <c r="D2270" s="19">
        <v>1109.3001400000001</v>
      </c>
      <c r="E2270" s="23">
        <v>0.45222663699999999</v>
      </c>
      <c r="F2270" s="23">
        <v>0.28375724800000002</v>
      </c>
      <c r="G2270" s="17">
        <v>0</v>
      </c>
      <c r="H2270" s="17">
        <v>1</v>
      </c>
      <c r="I2270" s="17">
        <v>0.89204580600000005</v>
      </c>
      <c r="J2270" s="17">
        <v>0.107922094</v>
      </c>
      <c r="K2270" s="17">
        <v>3.2100000000000001E-5</v>
      </c>
    </row>
    <row r="2271" spans="1:11" x14ac:dyDescent="0.45">
      <c r="A2271" s="10" t="s">
        <v>27</v>
      </c>
      <c r="B2271" s="20">
        <v>0.74</v>
      </c>
      <c r="C2271" s="19">
        <v>9969</v>
      </c>
      <c r="D2271" s="19">
        <v>1175.416637</v>
      </c>
      <c r="E2271" s="23">
        <v>0.46990976499999998</v>
      </c>
      <c r="F2271" s="23">
        <v>0.29745975600000002</v>
      </c>
      <c r="G2271" s="17">
        <v>0</v>
      </c>
      <c r="H2271" s="17">
        <v>1</v>
      </c>
      <c r="I2271" s="17">
        <v>0.89520231100000003</v>
      </c>
      <c r="J2271" s="17">
        <v>0.104766995</v>
      </c>
      <c r="K2271" s="17">
        <v>3.0700000000000001E-5</v>
      </c>
    </row>
    <row r="2272" spans="1:11" x14ac:dyDescent="0.45">
      <c r="A2272" s="10" t="s">
        <v>27</v>
      </c>
      <c r="B2272" s="20">
        <v>0.75</v>
      </c>
      <c r="C2272" s="19">
        <v>10103</v>
      </c>
      <c r="D2272" s="19">
        <v>1239.4683359999999</v>
      </c>
      <c r="E2272" s="23">
        <v>0.49041516499999999</v>
      </c>
      <c r="F2272" s="23">
        <v>0.31257994700000002</v>
      </c>
      <c r="G2272" s="17">
        <v>0</v>
      </c>
      <c r="H2272" s="17">
        <v>1</v>
      </c>
      <c r="I2272" s="17">
        <v>0.89781793200000004</v>
      </c>
      <c r="J2272" s="17">
        <v>0.10215228799999999</v>
      </c>
      <c r="K2272" s="17">
        <v>2.9799999999999999E-5</v>
      </c>
    </row>
    <row r="2273" spans="1:11" x14ac:dyDescent="0.45">
      <c r="A2273" s="10" t="s">
        <v>27</v>
      </c>
      <c r="B2273" s="20">
        <v>0.76</v>
      </c>
      <c r="C2273" s="19">
        <v>10236</v>
      </c>
      <c r="D2273" s="19">
        <v>1306.618739</v>
      </c>
      <c r="E2273" s="23">
        <v>0.51821956000000002</v>
      </c>
      <c r="F2273" s="23">
        <v>0.32771815900000001</v>
      </c>
      <c r="G2273" s="17">
        <v>0</v>
      </c>
      <c r="H2273" s="17">
        <v>1</v>
      </c>
      <c r="I2273" s="17">
        <v>0.89844389800000002</v>
      </c>
      <c r="J2273" s="17">
        <v>0.101527021</v>
      </c>
      <c r="K2273" s="17">
        <v>2.9099999999999999E-5</v>
      </c>
    </row>
    <row r="2274" spans="1:11" x14ac:dyDescent="0.45">
      <c r="A2274" s="10" t="s">
        <v>27</v>
      </c>
      <c r="B2274" s="20">
        <v>0.77</v>
      </c>
      <c r="C2274" s="19">
        <v>10369</v>
      </c>
      <c r="D2274" s="19">
        <v>1378.207545</v>
      </c>
      <c r="E2274" s="23">
        <v>0.557916945</v>
      </c>
      <c r="F2274" s="23">
        <v>0.34367019599999998</v>
      </c>
      <c r="G2274" s="17">
        <v>0</v>
      </c>
      <c r="H2274" s="17">
        <v>1</v>
      </c>
      <c r="I2274" s="17">
        <v>0.89960923199999998</v>
      </c>
      <c r="J2274" s="17">
        <v>0.10036247700000001</v>
      </c>
      <c r="K2274" s="17">
        <v>2.83E-5</v>
      </c>
    </row>
    <row r="2275" spans="1:11" x14ac:dyDescent="0.45">
      <c r="A2275" s="10" t="s">
        <v>27</v>
      </c>
      <c r="B2275" s="20">
        <v>0.78</v>
      </c>
      <c r="C2275" s="19">
        <v>10505</v>
      </c>
      <c r="D2275" s="19">
        <v>1456.7935809999999</v>
      </c>
      <c r="E2275" s="23">
        <v>0.59641352000000003</v>
      </c>
      <c r="F2275" s="23">
        <v>0.36107292800000002</v>
      </c>
      <c r="G2275" s="17">
        <v>0</v>
      </c>
      <c r="H2275" s="17">
        <v>1</v>
      </c>
      <c r="I2275" s="17">
        <v>0.90054126700000003</v>
      </c>
      <c r="J2275" s="17">
        <v>9.9400000000000002E-2</v>
      </c>
      <c r="K2275" s="17">
        <v>2.7699999999999999E-5</v>
      </c>
    </row>
    <row r="2276" spans="1:11" x14ac:dyDescent="0.45">
      <c r="A2276" s="10" t="s">
        <v>27</v>
      </c>
      <c r="B2276" s="20">
        <v>0.79</v>
      </c>
      <c r="C2276" s="19">
        <v>10638</v>
      </c>
      <c r="D2276" s="19">
        <v>1538.4695059999999</v>
      </c>
      <c r="E2276" s="23">
        <v>0.62879870199999999</v>
      </c>
      <c r="F2276" s="23">
        <v>0.379587434</v>
      </c>
      <c r="G2276" s="17">
        <v>0</v>
      </c>
      <c r="H2276" s="17">
        <v>1</v>
      </c>
      <c r="I2276" s="17">
        <v>0.90251757600000004</v>
      </c>
      <c r="J2276" s="17">
        <v>9.7500000000000003E-2</v>
      </c>
      <c r="K2276" s="17">
        <v>2.69E-5</v>
      </c>
    </row>
    <row r="2277" spans="1:11" x14ac:dyDescent="0.45">
      <c r="A2277" s="10" t="s">
        <v>27</v>
      </c>
      <c r="B2277" s="20">
        <v>0.8</v>
      </c>
      <c r="C2277" s="19">
        <v>10719</v>
      </c>
      <c r="D2277" s="19">
        <v>1590.7667100000001</v>
      </c>
      <c r="E2277" s="23">
        <v>0.65980170500000002</v>
      </c>
      <c r="F2277" s="23">
        <v>0.391805238</v>
      </c>
      <c r="G2277" s="17">
        <v>0</v>
      </c>
      <c r="H2277" s="17">
        <v>1</v>
      </c>
      <c r="I2277" s="17">
        <v>0.90300858299999998</v>
      </c>
      <c r="J2277" s="17">
        <v>9.7000000000000003E-2</v>
      </c>
      <c r="K2277" s="17">
        <v>2.6599999999999999E-5</v>
      </c>
    </row>
    <row r="2278" spans="1:11" x14ac:dyDescent="0.45">
      <c r="A2278" s="10" t="s">
        <v>27</v>
      </c>
      <c r="B2278" s="20">
        <v>0.80100000000000005</v>
      </c>
      <c r="C2278" s="19">
        <v>10733</v>
      </c>
      <c r="D2278" s="19">
        <v>1600.0484300000001</v>
      </c>
      <c r="E2278" s="23">
        <v>0.66479131400000002</v>
      </c>
      <c r="F2278" s="23">
        <v>0.393889357</v>
      </c>
      <c r="G2278" s="17">
        <v>0</v>
      </c>
      <c r="H2278" s="17">
        <v>1</v>
      </c>
      <c r="I2278" s="17">
        <v>0.90327055300000003</v>
      </c>
      <c r="J2278" s="17">
        <v>9.6699999999999994E-2</v>
      </c>
      <c r="K2278" s="17">
        <v>2.65E-5</v>
      </c>
    </row>
    <row r="2279" spans="1:11" x14ac:dyDescent="0.45">
      <c r="A2279" s="10" t="s">
        <v>27</v>
      </c>
      <c r="B2279" s="20">
        <v>0.80200000000000005</v>
      </c>
      <c r="C2279" s="19">
        <v>10746</v>
      </c>
      <c r="D2279" s="19">
        <v>1608.724575</v>
      </c>
      <c r="E2279" s="23">
        <v>0.668370205</v>
      </c>
      <c r="F2279" s="23">
        <v>0.396124211</v>
      </c>
      <c r="G2279" s="17">
        <v>0</v>
      </c>
      <c r="H2279" s="17">
        <v>1</v>
      </c>
      <c r="I2279" s="17">
        <v>0.90367676799999996</v>
      </c>
      <c r="J2279" s="17">
        <v>9.6299999999999997E-2</v>
      </c>
      <c r="K2279" s="17">
        <v>2.6400000000000001E-5</v>
      </c>
    </row>
    <row r="2280" spans="1:11" x14ac:dyDescent="0.45">
      <c r="A2280" s="10" t="s">
        <v>27</v>
      </c>
      <c r="B2280" s="20">
        <v>0.80300000000000005</v>
      </c>
      <c r="C2280" s="19">
        <v>10756</v>
      </c>
      <c r="D2280" s="19">
        <v>1615.4233280000001</v>
      </c>
      <c r="E2280" s="23">
        <v>0.671533622</v>
      </c>
      <c r="F2280" s="23">
        <v>0.39813094599999999</v>
      </c>
      <c r="G2280" s="17">
        <v>0</v>
      </c>
      <c r="H2280" s="17">
        <v>1</v>
      </c>
      <c r="I2280" s="17">
        <v>0.90380786599999996</v>
      </c>
      <c r="J2280" s="17">
        <v>9.6199999999999994E-2</v>
      </c>
      <c r="K2280" s="17">
        <v>2.6400000000000001E-5</v>
      </c>
    </row>
    <row r="2281" spans="1:11" x14ac:dyDescent="0.45">
      <c r="A2281" s="10" t="s">
        <v>27</v>
      </c>
      <c r="B2281" s="20">
        <v>0.80400000000000005</v>
      </c>
      <c r="C2281" s="19">
        <v>10769</v>
      </c>
      <c r="D2281" s="19">
        <v>1624.1719310000001</v>
      </c>
      <c r="E2281" s="23">
        <v>0.67350986599999996</v>
      </c>
      <c r="F2281" s="23">
        <v>0.39983657299999997</v>
      </c>
      <c r="G2281" s="17">
        <v>0</v>
      </c>
      <c r="H2281" s="17">
        <v>1</v>
      </c>
      <c r="I2281" s="17">
        <v>0.90369865699999996</v>
      </c>
      <c r="J2281" s="17">
        <v>9.6299999999999997E-2</v>
      </c>
      <c r="K2281" s="17">
        <v>2.6299999999999999E-5</v>
      </c>
    </row>
    <row r="2282" spans="1:11" x14ac:dyDescent="0.45">
      <c r="A2282" s="10" t="s">
        <v>27</v>
      </c>
      <c r="B2282" s="20">
        <v>0.80500000000000005</v>
      </c>
      <c r="C2282" s="19">
        <v>10784</v>
      </c>
      <c r="D2282" s="19">
        <v>1634.3335629999999</v>
      </c>
      <c r="E2282" s="23">
        <v>0.68120688200000001</v>
      </c>
      <c r="F2282" s="23">
        <v>0.40178322399999999</v>
      </c>
      <c r="G2282" s="17">
        <v>0</v>
      </c>
      <c r="H2282" s="17">
        <v>1</v>
      </c>
      <c r="I2282" s="17">
        <v>0.90383252599999997</v>
      </c>
      <c r="J2282" s="17">
        <v>9.6100000000000005E-2</v>
      </c>
      <c r="K2282" s="17">
        <v>2.6299999999999999E-5</v>
      </c>
    </row>
    <row r="2283" spans="1:11" x14ac:dyDescent="0.45">
      <c r="A2283" s="10" t="s">
        <v>27</v>
      </c>
      <c r="B2283" s="20">
        <v>0.80600000000000005</v>
      </c>
      <c r="C2283" s="19">
        <v>10797</v>
      </c>
      <c r="D2283" s="19">
        <v>1643.2057789999999</v>
      </c>
      <c r="E2283" s="23">
        <v>0.68423784899999995</v>
      </c>
      <c r="F2283" s="23">
        <v>0.40331126699999997</v>
      </c>
      <c r="G2283" s="17">
        <v>0</v>
      </c>
      <c r="H2283" s="17">
        <v>1</v>
      </c>
      <c r="I2283" s="17">
        <v>0.90370430800000001</v>
      </c>
      <c r="J2283" s="17">
        <v>9.6299999999999997E-2</v>
      </c>
      <c r="K2283" s="17">
        <v>2.62E-5</v>
      </c>
    </row>
    <row r="2284" spans="1:11" x14ac:dyDescent="0.45">
      <c r="A2284" s="10" t="s">
        <v>27</v>
      </c>
      <c r="B2284" s="20">
        <v>0.80700000000000005</v>
      </c>
      <c r="C2284" s="19">
        <v>10813</v>
      </c>
      <c r="D2284" s="19">
        <v>1654.206181</v>
      </c>
      <c r="E2284" s="23">
        <v>0.68884155000000002</v>
      </c>
      <c r="F2284" s="23">
        <v>0.40606873500000001</v>
      </c>
      <c r="G2284" s="17">
        <v>0</v>
      </c>
      <c r="H2284" s="17">
        <v>1</v>
      </c>
      <c r="I2284" s="17">
        <v>0.90351295300000001</v>
      </c>
      <c r="J2284" s="17">
        <v>9.6500000000000002E-2</v>
      </c>
      <c r="K2284" s="17">
        <v>2.62E-5</v>
      </c>
    </row>
    <row r="2285" spans="1:11" x14ac:dyDescent="0.45">
      <c r="A2285" s="10" t="s">
        <v>27</v>
      </c>
      <c r="B2285" s="20">
        <v>0.80800000000000005</v>
      </c>
      <c r="C2285" s="19">
        <v>10816</v>
      </c>
      <c r="D2285" s="19">
        <v>1656.2735829999999</v>
      </c>
      <c r="E2285" s="23">
        <v>0.68920100799999995</v>
      </c>
      <c r="F2285" s="23">
        <v>0.40772741000000001</v>
      </c>
      <c r="G2285" s="17">
        <v>0</v>
      </c>
      <c r="H2285" s="17">
        <v>1</v>
      </c>
      <c r="I2285" s="17">
        <v>0.90355776600000004</v>
      </c>
      <c r="J2285" s="17">
        <v>9.64E-2</v>
      </c>
      <c r="K2285" s="17">
        <v>2.62E-5</v>
      </c>
    </row>
    <row r="2286" spans="1:11" x14ac:dyDescent="0.45">
      <c r="A2286" s="10" t="s">
        <v>27</v>
      </c>
      <c r="B2286" s="20">
        <v>0.80900000000000005</v>
      </c>
      <c r="C2286" s="19">
        <v>10838</v>
      </c>
      <c r="D2286" s="19">
        <v>1671.528601</v>
      </c>
      <c r="E2286" s="23">
        <v>0.695641968</v>
      </c>
      <c r="F2286" s="23">
        <v>0.409551361</v>
      </c>
      <c r="G2286" s="17">
        <v>0</v>
      </c>
      <c r="H2286" s="17">
        <v>1</v>
      </c>
      <c r="I2286" s="17">
        <v>0.90280278300000005</v>
      </c>
      <c r="J2286" s="17">
        <v>9.7199999999999995E-2</v>
      </c>
      <c r="K2286" s="17">
        <v>2.6100000000000001E-5</v>
      </c>
    </row>
    <row r="2287" spans="1:11" x14ac:dyDescent="0.45">
      <c r="A2287" s="10" t="s">
        <v>27</v>
      </c>
      <c r="B2287" s="20">
        <v>0.81</v>
      </c>
      <c r="C2287" s="19">
        <v>10853</v>
      </c>
      <c r="D2287" s="19">
        <v>1681.9786610000001</v>
      </c>
      <c r="E2287" s="23">
        <v>0.69788333499999999</v>
      </c>
      <c r="F2287" s="23">
        <v>0.41228192699999999</v>
      </c>
      <c r="G2287" s="17">
        <v>0</v>
      </c>
      <c r="H2287" s="17">
        <v>1</v>
      </c>
      <c r="I2287" s="17">
        <v>0.90284491499999997</v>
      </c>
      <c r="J2287" s="17">
        <v>9.7100000000000006E-2</v>
      </c>
      <c r="K2287" s="17">
        <v>2.6100000000000001E-5</v>
      </c>
    </row>
    <row r="2288" spans="1:11" x14ac:dyDescent="0.45">
      <c r="A2288" s="10" t="s">
        <v>27</v>
      </c>
      <c r="B2288" s="20">
        <v>0.81100000000000005</v>
      </c>
      <c r="C2288" s="19">
        <v>10859</v>
      </c>
      <c r="D2288" s="19">
        <v>1686.1676520000001</v>
      </c>
      <c r="E2288" s="23">
        <v>0.69856738600000001</v>
      </c>
      <c r="F2288" s="23">
        <v>0.41493730499999998</v>
      </c>
      <c r="G2288" s="17">
        <v>0</v>
      </c>
      <c r="H2288" s="17">
        <v>1</v>
      </c>
      <c r="I2288" s="17">
        <v>0.90281370599999999</v>
      </c>
      <c r="J2288" s="17">
        <v>9.7199999999999995E-2</v>
      </c>
      <c r="K2288" s="17">
        <v>2.6100000000000001E-5</v>
      </c>
    </row>
    <row r="2289" spans="1:11" x14ac:dyDescent="0.45">
      <c r="A2289" s="10" t="s">
        <v>27</v>
      </c>
      <c r="B2289" s="20">
        <v>0.81200000000000006</v>
      </c>
      <c r="C2289" s="19">
        <v>10879</v>
      </c>
      <c r="D2289" s="19">
        <v>1700.164215</v>
      </c>
      <c r="E2289" s="23">
        <v>0.70311013099999997</v>
      </c>
      <c r="F2289" s="23">
        <v>0.41629400100000002</v>
      </c>
      <c r="G2289" s="17">
        <v>0</v>
      </c>
      <c r="H2289" s="17">
        <v>1</v>
      </c>
      <c r="I2289" s="17">
        <v>0.90288405900000002</v>
      </c>
      <c r="J2289" s="17">
        <v>9.7100000000000006E-2</v>
      </c>
      <c r="K2289" s="17">
        <v>2.5999999999999998E-5</v>
      </c>
    </row>
    <row r="2290" spans="1:11" x14ac:dyDescent="0.45">
      <c r="A2290" s="10" t="s">
        <v>27</v>
      </c>
      <c r="B2290" s="20">
        <v>0.81299999999999994</v>
      </c>
      <c r="C2290" s="19">
        <v>10893</v>
      </c>
      <c r="D2290" s="19">
        <v>1710.0375550000001</v>
      </c>
      <c r="E2290" s="23">
        <v>0.70644217399999998</v>
      </c>
      <c r="F2290" s="23">
        <v>0.41910803299999999</v>
      </c>
      <c r="G2290" s="17">
        <v>0</v>
      </c>
      <c r="H2290" s="17">
        <v>1</v>
      </c>
      <c r="I2290" s="17">
        <v>0.90291594200000003</v>
      </c>
      <c r="J2290" s="17">
        <v>9.7100000000000006E-2</v>
      </c>
      <c r="K2290" s="17">
        <v>2.5899999999999999E-5</v>
      </c>
    </row>
    <row r="2291" spans="1:11" x14ac:dyDescent="0.45">
      <c r="A2291" s="10" t="s">
        <v>27</v>
      </c>
      <c r="B2291" s="20">
        <v>0.81399999999999995</v>
      </c>
      <c r="C2291" s="19">
        <v>10906</v>
      </c>
      <c r="D2291" s="19">
        <v>1719.2742559999999</v>
      </c>
      <c r="E2291" s="23">
        <v>0.71260381399999995</v>
      </c>
      <c r="F2291" s="23">
        <v>0.421238744</v>
      </c>
      <c r="G2291" s="17">
        <v>0</v>
      </c>
      <c r="H2291" s="17">
        <v>1</v>
      </c>
      <c r="I2291" s="17">
        <v>0.90279008400000005</v>
      </c>
      <c r="J2291" s="17">
        <v>9.7199999999999995E-2</v>
      </c>
      <c r="K2291" s="17">
        <v>2.5899999999999999E-5</v>
      </c>
    </row>
    <row r="2292" spans="1:11" x14ac:dyDescent="0.45">
      <c r="A2292" s="10" t="s">
        <v>27</v>
      </c>
      <c r="B2292" s="20">
        <v>0.81499999999999995</v>
      </c>
      <c r="C2292" s="19">
        <v>10918</v>
      </c>
      <c r="D2292" s="19">
        <v>1727.8417730000001</v>
      </c>
      <c r="E2292" s="23">
        <v>0.71688142200000005</v>
      </c>
      <c r="F2292" s="23">
        <v>0.42342950000000001</v>
      </c>
      <c r="G2292" s="17">
        <v>0</v>
      </c>
      <c r="H2292" s="17">
        <v>1</v>
      </c>
      <c r="I2292" s="17">
        <v>0.90286973000000004</v>
      </c>
      <c r="J2292" s="17">
        <v>9.7100000000000006E-2</v>
      </c>
      <c r="K2292" s="17">
        <v>2.5899999999999999E-5</v>
      </c>
    </row>
    <row r="2293" spans="1:11" x14ac:dyDescent="0.45">
      <c r="A2293" s="10" t="s">
        <v>27</v>
      </c>
      <c r="B2293" s="20">
        <v>0.81599999999999995</v>
      </c>
      <c r="C2293" s="19">
        <v>10933</v>
      </c>
      <c r="D2293" s="19">
        <v>1738.632314</v>
      </c>
      <c r="E2293" s="23">
        <v>0.72115159699999998</v>
      </c>
      <c r="F2293" s="23">
        <v>0.42529587200000002</v>
      </c>
      <c r="G2293" s="17">
        <v>0</v>
      </c>
      <c r="H2293" s="17">
        <v>1</v>
      </c>
      <c r="I2293" s="17">
        <v>0.90335122199999995</v>
      </c>
      <c r="J2293" s="17">
        <v>9.6600000000000005E-2</v>
      </c>
      <c r="K2293" s="17">
        <v>2.5700000000000001E-5</v>
      </c>
    </row>
    <row r="2294" spans="1:11" x14ac:dyDescent="0.45">
      <c r="A2294" s="10" t="s">
        <v>27</v>
      </c>
      <c r="B2294" s="20">
        <v>0.81699999999999995</v>
      </c>
      <c r="C2294" s="19">
        <v>10945</v>
      </c>
      <c r="D2294" s="19">
        <v>1747.3491759999999</v>
      </c>
      <c r="E2294" s="23">
        <v>0.72884060299999998</v>
      </c>
      <c r="F2294" s="23">
        <v>0.42772464100000002</v>
      </c>
      <c r="G2294" s="17">
        <v>0</v>
      </c>
      <c r="H2294" s="17">
        <v>1</v>
      </c>
      <c r="I2294" s="17">
        <v>0.90338365499999995</v>
      </c>
      <c r="J2294" s="17">
        <v>9.6600000000000005E-2</v>
      </c>
      <c r="K2294" s="17">
        <v>2.5700000000000001E-5</v>
      </c>
    </row>
    <row r="2295" spans="1:11" x14ac:dyDescent="0.45">
      <c r="A2295" s="10" t="s">
        <v>27</v>
      </c>
      <c r="B2295" s="20">
        <v>0.81799999999999995</v>
      </c>
      <c r="C2295" s="19">
        <v>10960</v>
      </c>
      <c r="D2295" s="19">
        <v>1758.3110349999999</v>
      </c>
      <c r="E2295" s="23">
        <v>0.73261034000000003</v>
      </c>
      <c r="F2295" s="23">
        <v>0.42940480599999997</v>
      </c>
      <c r="G2295" s="17">
        <v>0</v>
      </c>
      <c r="H2295" s="17">
        <v>1</v>
      </c>
      <c r="I2295" s="17">
        <v>0.90344535699999995</v>
      </c>
      <c r="J2295" s="17">
        <v>9.6500000000000002E-2</v>
      </c>
      <c r="K2295" s="17">
        <v>2.5700000000000001E-5</v>
      </c>
    </row>
    <row r="2296" spans="1:11" x14ac:dyDescent="0.45">
      <c r="A2296" s="10" t="s">
        <v>27</v>
      </c>
      <c r="B2296" s="20">
        <v>0.81899999999999995</v>
      </c>
      <c r="C2296" s="19">
        <v>10974</v>
      </c>
      <c r="D2296" s="19">
        <v>1768.623615</v>
      </c>
      <c r="E2296" s="23">
        <v>0.73980315399999996</v>
      </c>
      <c r="F2296" s="23">
        <v>0.43217948699999997</v>
      </c>
      <c r="G2296" s="17">
        <v>0</v>
      </c>
      <c r="H2296" s="17">
        <v>1</v>
      </c>
      <c r="I2296" s="17">
        <v>0.90367165100000002</v>
      </c>
      <c r="J2296" s="17">
        <v>9.6299999999999997E-2</v>
      </c>
      <c r="K2296" s="17">
        <v>2.5599999999999999E-5</v>
      </c>
    </row>
    <row r="2297" spans="1:11" x14ac:dyDescent="0.45">
      <c r="A2297" s="10" t="s">
        <v>27</v>
      </c>
      <c r="B2297" s="20">
        <v>0.82</v>
      </c>
      <c r="C2297" s="19">
        <v>10986</v>
      </c>
      <c r="D2297" s="19">
        <v>1777.52064</v>
      </c>
      <c r="E2297" s="23">
        <v>0.74369155499999995</v>
      </c>
      <c r="F2297" s="23">
        <v>0.434562483</v>
      </c>
      <c r="G2297" s="17">
        <v>0</v>
      </c>
      <c r="H2297" s="17">
        <v>1</v>
      </c>
      <c r="I2297" s="17">
        <v>0.90407119700000005</v>
      </c>
      <c r="J2297" s="17">
        <v>9.5899999999999999E-2</v>
      </c>
      <c r="K2297" s="17">
        <v>2.55E-5</v>
      </c>
    </row>
    <row r="2298" spans="1:11" x14ac:dyDescent="0.45">
      <c r="A2298" s="10" t="s">
        <v>27</v>
      </c>
      <c r="B2298" s="20">
        <v>0.82099999999999995</v>
      </c>
      <c r="C2298" s="19">
        <v>10997</v>
      </c>
      <c r="D2298" s="19">
        <v>1785.754355</v>
      </c>
      <c r="E2298" s="23">
        <v>0.75312142999999998</v>
      </c>
      <c r="F2298" s="23">
        <v>0.43666128100000001</v>
      </c>
      <c r="G2298" s="17">
        <v>0</v>
      </c>
      <c r="H2298" s="17">
        <v>1</v>
      </c>
      <c r="I2298" s="17">
        <v>0.90422267999999995</v>
      </c>
      <c r="J2298" s="17">
        <v>9.5799999999999996E-2</v>
      </c>
      <c r="K2298" s="17">
        <v>2.5400000000000001E-5</v>
      </c>
    </row>
    <row r="2299" spans="1:11" x14ac:dyDescent="0.45">
      <c r="A2299" s="10" t="s">
        <v>27</v>
      </c>
      <c r="B2299" s="20">
        <v>0.82199999999999995</v>
      </c>
      <c r="C2299" s="19">
        <v>11011</v>
      </c>
      <c r="D2299" s="19">
        <v>1796.330551</v>
      </c>
      <c r="E2299" s="23">
        <v>0.76086785199999996</v>
      </c>
      <c r="F2299" s="23">
        <v>0.43836587799999999</v>
      </c>
      <c r="G2299" s="17">
        <v>0</v>
      </c>
      <c r="H2299" s="17">
        <v>1</v>
      </c>
      <c r="I2299" s="17">
        <v>0.90498781699999997</v>
      </c>
      <c r="J2299" s="17">
        <v>9.5000000000000001E-2</v>
      </c>
      <c r="K2299" s="17">
        <v>2.5199999999999999E-5</v>
      </c>
    </row>
    <row r="2300" spans="1:11" x14ac:dyDescent="0.45">
      <c r="A2300" s="10" t="s">
        <v>27</v>
      </c>
      <c r="B2300" s="20">
        <v>0.82299999999999995</v>
      </c>
      <c r="C2300" s="19">
        <v>11024</v>
      </c>
      <c r="D2300" s="19">
        <v>1806.262751</v>
      </c>
      <c r="E2300" s="23">
        <v>0.76698956699999998</v>
      </c>
      <c r="F2300" s="23">
        <v>0.441053154</v>
      </c>
      <c r="G2300" s="17">
        <v>0</v>
      </c>
      <c r="H2300" s="17">
        <v>1</v>
      </c>
      <c r="I2300" s="17">
        <v>0.90457206199999995</v>
      </c>
      <c r="J2300" s="17">
        <v>9.5399999999999999E-2</v>
      </c>
      <c r="K2300" s="17">
        <v>2.5199999999999999E-5</v>
      </c>
    </row>
    <row r="2301" spans="1:11" x14ac:dyDescent="0.45">
      <c r="A2301" s="10" t="s">
        <v>27</v>
      </c>
      <c r="B2301" s="20">
        <v>0.82399999999999995</v>
      </c>
      <c r="C2301" s="19">
        <v>11039</v>
      </c>
      <c r="D2301" s="19">
        <v>1817.8185149999999</v>
      </c>
      <c r="E2301" s="23">
        <v>0.77524238199999995</v>
      </c>
      <c r="F2301" s="23">
        <v>0.44311637799999998</v>
      </c>
      <c r="G2301" s="17">
        <v>0</v>
      </c>
      <c r="H2301" s="17">
        <v>1</v>
      </c>
      <c r="I2301" s="17">
        <v>0.90484738200000003</v>
      </c>
      <c r="J2301" s="17">
        <v>9.5100000000000004E-2</v>
      </c>
      <c r="K2301" s="17">
        <v>2.51E-5</v>
      </c>
    </row>
    <row r="2302" spans="1:11" x14ac:dyDescent="0.45">
      <c r="A2302" s="10" t="s">
        <v>27</v>
      </c>
      <c r="B2302" s="20">
        <v>0.82499999999999996</v>
      </c>
      <c r="C2302" s="19">
        <v>11054</v>
      </c>
      <c r="D2302" s="19">
        <v>1829.4991990000001</v>
      </c>
      <c r="E2302" s="23">
        <v>0.78264431700000003</v>
      </c>
      <c r="F2302" s="23">
        <v>0.44590507899999998</v>
      </c>
      <c r="G2302" s="17">
        <v>0</v>
      </c>
      <c r="H2302" s="17">
        <v>1</v>
      </c>
      <c r="I2302" s="17">
        <v>0.90500287199999996</v>
      </c>
      <c r="J2302" s="17">
        <v>9.5000000000000001E-2</v>
      </c>
      <c r="K2302" s="17">
        <v>2.51E-5</v>
      </c>
    </row>
    <row r="2303" spans="1:11" x14ac:dyDescent="0.45">
      <c r="A2303" s="10" t="s">
        <v>27</v>
      </c>
      <c r="B2303" s="20">
        <v>0.82599999999999996</v>
      </c>
      <c r="C2303" s="19">
        <v>11059</v>
      </c>
      <c r="D2303" s="19">
        <v>1833.4233220000001</v>
      </c>
      <c r="E2303" s="23">
        <v>0.78532855700000004</v>
      </c>
      <c r="F2303" s="23">
        <v>0.44841634499999999</v>
      </c>
      <c r="G2303" s="17">
        <v>0</v>
      </c>
      <c r="H2303" s="17">
        <v>1</v>
      </c>
      <c r="I2303" s="17">
        <v>0.90504748599999996</v>
      </c>
      <c r="J2303" s="17">
        <v>9.4899999999999998E-2</v>
      </c>
      <c r="K2303" s="17">
        <v>2.5000000000000001E-5</v>
      </c>
    </row>
    <row r="2304" spans="1:11" x14ac:dyDescent="0.45">
      <c r="A2304" s="10" t="s">
        <v>27</v>
      </c>
      <c r="B2304" s="20">
        <v>0.82699999999999996</v>
      </c>
      <c r="C2304" s="19">
        <v>11081</v>
      </c>
      <c r="D2304" s="19">
        <v>1850.72793</v>
      </c>
      <c r="E2304" s="23">
        <v>0.78978098799999996</v>
      </c>
      <c r="F2304" s="23">
        <v>0.44934017100000001</v>
      </c>
      <c r="G2304" s="17">
        <v>0</v>
      </c>
      <c r="H2304" s="17">
        <v>1</v>
      </c>
      <c r="I2304" s="17">
        <v>0.90495082800000004</v>
      </c>
      <c r="J2304" s="17">
        <v>9.5000000000000001E-2</v>
      </c>
      <c r="K2304" s="17">
        <v>2.4899999999999999E-5</v>
      </c>
    </row>
    <row r="2305" spans="1:11" x14ac:dyDescent="0.45">
      <c r="A2305" s="10" t="s">
        <v>27</v>
      </c>
      <c r="B2305" s="20">
        <v>0.82799999999999996</v>
      </c>
      <c r="C2305" s="19">
        <v>11093</v>
      </c>
      <c r="D2305" s="19">
        <v>1860.220998</v>
      </c>
      <c r="E2305" s="23">
        <v>0.79258099699999995</v>
      </c>
      <c r="F2305" s="23">
        <v>0.45310846100000002</v>
      </c>
      <c r="G2305" s="17">
        <v>0</v>
      </c>
      <c r="H2305" s="17">
        <v>1</v>
      </c>
      <c r="I2305" s="17">
        <v>0.90506403099999999</v>
      </c>
      <c r="J2305" s="17">
        <v>9.4899999999999998E-2</v>
      </c>
      <c r="K2305" s="17">
        <v>2.4899999999999999E-5</v>
      </c>
    </row>
    <row r="2306" spans="1:11" x14ac:dyDescent="0.45">
      <c r="A2306" s="10" t="s">
        <v>27</v>
      </c>
      <c r="B2306" s="20">
        <v>0.82899999999999996</v>
      </c>
      <c r="C2306" s="19">
        <v>11106</v>
      </c>
      <c r="D2306" s="19">
        <v>1870.543455</v>
      </c>
      <c r="E2306" s="23">
        <v>0.79743888399999996</v>
      </c>
      <c r="F2306" s="23">
        <v>0.455521179</v>
      </c>
      <c r="G2306" s="17">
        <v>0</v>
      </c>
      <c r="H2306" s="17">
        <v>1</v>
      </c>
      <c r="I2306" s="17">
        <v>0.90519963400000003</v>
      </c>
      <c r="J2306" s="17">
        <v>9.4799999999999995E-2</v>
      </c>
      <c r="K2306" s="17">
        <v>2.4899999999999999E-5</v>
      </c>
    </row>
    <row r="2307" spans="1:11" x14ac:dyDescent="0.45">
      <c r="A2307" s="10" t="s">
        <v>27</v>
      </c>
      <c r="B2307" s="20">
        <v>0.83</v>
      </c>
      <c r="C2307" s="19">
        <v>11121</v>
      </c>
      <c r="D2307" s="19">
        <v>1882.5546879999999</v>
      </c>
      <c r="E2307" s="23">
        <v>0.80462779200000001</v>
      </c>
      <c r="F2307" s="23">
        <v>0.457980369</v>
      </c>
      <c r="G2307" s="17">
        <v>0</v>
      </c>
      <c r="H2307" s="17">
        <v>1</v>
      </c>
      <c r="I2307" s="17">
        <v>0.90554272199999997</v>
      </c>
      <c r="J2307" s="17">
        <v>9.4399999999999998E-2</v>
      </c>
      <c r="K2307" s="17">
        <v>2.4700000000000001E-5</v>
      </c>
    </row>
    <row r="2308" spans="1:11" x14ac:dyDescent="0.45">
      <c r="A2308" s="10" t="s">
        <v>27</v>
      </c>
      <c r="B2308" s="20">
        <v>0.83099999999999996</v>
      </c>
      <c r="C2308" s="19">
        <v>11134</v>
      </c>
      <c r="D2308" s="19">
        <v>1893.0690179999999</v>
      </c>
      <c r="E2308" s="23">
        <v>0.81143571000000003</v>
      </c>
      <c r="F2308" s="23">
        <v>0.46062265499999999</v>
      </c>
      <c r="G2308" s="17">
        <v>0</v>
      </c>
      <c r="H2308" s="17">
        <v>1</v>
      </c>
      <c r="I2308" s="17">
        <v>0.90572087599999995</v>
      </c>
      <c r="J2308" s="17">
        <v>9.4299999999999995E-2</v>
      </c>
      <c r="K2308" s="17">
        <v>2.4700000000000001E-5</v>
      </c>
    </row>
    <row r="2309" spans="1:11" x14ac:dyDescent="0.45">
      <c r="A2309" s="10" t="s">
        <v>27</v>
      </c>
      <c r="B2309" s="20">
        <v>0.83199999999999996</v>
      </c>
      <c r="C2309" s="19">
        <v>11148</v>
      </c>
      <c r="D2309" s="19">
        <v>1904.450646</v>
      </c>
      <c r="E2309" s="23">
        <v>0.81431405999999995</v>
      </c>
      <c r="F2309" s="23">
        <v>0.46296415299999999</v>
      </c>
      <c r="G2309" s="17">
        <v>0</v>
      </c>
      <c r="H2309" s="17">
        <v>1</v>
      </c>
      <c r="I2309" s="17">
        <v>0.90608336099999998</v>
      </c>
      <c r="J2309" s="17">
        <v>9.3899999999999997E-2</v>
      </c>
      <c r="K2309" s="17">
        <v>2.4600000000000002E-5</v>
      </c>
    </row>
    <row r="2310" spans="1:11" x14ac:dyDescent="0.45">
      <c r="A2310" s="10" t="s">
        <v>27</v>
      </c>
      <c r="B2310" s="20">
        <v>0.83299999999999996</v>
      </c>
      <c r="C2310" s="19">
        <v>11161</v>
      </c>
      <c r="D2310" s="19">
        <v>1915.127416</v>
      </c>
      <c r="E2310" s="23">
        <v>0.82583649400000003</v>
      </c>
      <c r="F2310" s="23">
        <v>0.46551458600000001</v>
      </c>
      <c r="G2310" s="17">
        <v>0</v>
      </c>
      <c r="H2310" s="17">
        <v>1</v>
      </c>
      <c r="I2310" s="17">
        <v>0.90656705900000001</v>
      </c>
      <c r="J2310" s="17">
        <v>9.3399999999999997E-2</v>
      </c>
      <c r="K2310" s="17">
        <v>2.44E-5</v>
      </c>
    </row>
    <row r="2311" spans="1:11" x14ac:dyDescent="0.45">
      <c r="A2311" s="10" t="s">
        <v>27</v>
      </c>
      <c r="B2311" s="20">
        <v>0.83399999999999996</v>
      </c>
      <c r="C2311" s="19">
        <v>11170</v>
      </c>
      <c r="D2311" s="19">
        <v>1922.5919429999999</v>
      </c>
      <c r="E2311" s="23">
        <v>0.83111586199999998</v>
      </c>
      <c r="F2311" s="23">
        <v>0.46812408500000002</v>
      </c>
      <c r="G2311" s="17">
        <v>0</v>
      </c>
      <c r="H2311" s="17">
        <v>1</v>
      </c>
      <c r="I2311" s="17">
        <v>0.90659330900000001</v>
      </c>
      <c r="J2311" s="17">
        <v>9.3399999999999997E-2</v>
      </c>
      <c r="K2311" s="17">
        <v>2.44E-5</v>
      </c>
    </row>
    <row r="2312" spans="1:11" x14ac:dyDescent="0.45">
      <c r="A2312" s="10" t="s">
        <v>27</v>
      </c>
      <c r="B2312" s="20">
        <v>0.83499999999999996</v>
      </c>
      <c r="C2312" s="19">
        <v>11188</v>
      </c>
      <c r="D2312" s="19">
        <v>1937.5714559999999</v>
      </c>
      <c r="E2312" s="23">
        <v>0.83459871900000004</v>
      </c>
      <c r="F2312" s="23">
        <v>0.46984473399999999</v>
      </c>
      <c r="G2312" s="17">
        <v>0</v>
      </c>
      <c r="H2312" s="17">
        <v>1</v>
      </c>
      <c r="I2312" s="17">
        <v>0.90680292699999998</v>
      </c>
      <c r="J2312" s="17">
        <v>9.3200000000000005E-2</v>
      </c>
      <c r="K2312" s="17">
        <v>2.4300000000000001E-5</v>
      </c>
    </row>
    <row r="2313" spans="1:11" x14ac:dyDescent="0.45">
      <c r="A2313" s="10" t="s">
        <v>27</v>
      </c>
      <c r="B2313" s="20">
        <v>0.83599999999999997</v>
      </c>
      <c r="C2313" s="19">
        <v>11199</v>
      </c>
      <c r="D2313" s="19">
        <v>1946.786918</v>
      </c>
      <c r="E2313" s="23">
        <v>0.83979180899999994</v>
      </c>
      <c r="F2313" s="23">
        <v>0.47321368800000002</v>
      </c>
      <c r="G2313" s="17">
        <v>0</v>
      </c>
      <c r="H2313" s="17">
        <v>1</v>
      </c>
      <c r="I2313" s="17">
        <v>0.90682058200000004</v>
      </c>
      <c r="J2313" s="17">
        <v>9.3200000000000005E-2</v>
      </c>
      <c r="K2313" s="17">
        <v>2.4199999999999999E-5</v>
      </c>
    </row>
    <row r="2314" spans="1:11" x14ac:dyDescent="0.45">
      <c r="A2314" s="10" t="s">
        <v>27</v>
      </c>
      <c r="B2314" s="20">
        <v>0.83699999999999997</v>
      </c>
      <c r="C2314" s="19">
        <v>11214</v>
      </c>
      <c r="D2314" s="19">
        <v>1959.4154100000001</v>
      </c>
      <c r="E2314" s="23">
        <v>0.84377413599999995</v>
      </c>
      <c r="F2314" s="23">
        <v>0.47537029200000003</v>
      </c>
      <c r="G2314" s="17">
        <v>0</v>
      </c>
      <c r="H2314" s="17">
        <v>1</v>
      </c>
      <c r="I2314" s="17">
        <v>0.90664359800000005</v>
      </c>
      <c r="J2314" s="17">
        <v>9.3299999999999994E-2</v>
      </c>
      <c r="K2314" s="17">
        <v>2.4199999999999999E-5</v>
      </c>
    </row>
    <row r="2315" spans="1:11" x14ac:dyDescent="0.45">
      <c r="A2315" s="10" t="s">
        <v>27</v>
      </c>
      <c r="B2315" s="20">
        <v>0.83799999999999997</v>
      </c>
      <c r="C2315" s="19">
        <v>11225</v>
      </c>
      <c r="D2315" s="19">
        <v>1968.715254</v>
      </c>
      <c r="E2315" s="23">
        <v>0.84735377099999998</v>
      </c>
      <c r="F2315" s="23">
        <v>0.47805831900000001</v>
      </c>
      <c r="G2315" s="17">
        <v>0</v>
      </c>
      <c r="H2315" s="17">
        <v>1</v>
      </c>
      <c r="I2315" s="17">
        <v>0.90669508200000004</v>
      </c>
      <c r="J2315" s="17">
        <v>9.3299999999999994E-2</v>
      </c>
      <c r="K2315" s="17">
        <v>2.4199999999999999E-5</v>
      </c>
    </row>
    <row r="2316" spans="1:11" x14ac:dyDescent="0.45">
      <c r="A2316" s="10" t="s">
        <v>27</v>
      </c>
      <c r="B2316" s="20">
        <v>0.83899999999999997</v>
      </c>
      <c r="C2316" s="19">
        <v>11241</v>
      </c>
      <c r="D2316" s="19">
        <v>1982.297918</v>
      </c>
      <c r="E2316" s="23">
        <v>0.85000382799999996</v>
      </c>
      <c r="F2316" s="23">
        <v>0.48039143400000001</v>
      </c>
      <c r="G2316" s="17">
        <v>0</v>
      </c>
      <c r="H2316" s="17">
        <v>1</v>
      </c>
      <c r="I2316" s="17">
        <v>0.90678482999999999</v>
      </c>
      <c r="J2316" s="17">
        <v>9.3200000000000005E-2</v>
      </c>
      <c r="K2316" s="17">
        <v>2.41E-5</v>
      </c>
    </row>
    <row r="2317" spans="1:11" x14ac:dyDescent="0.45">
      <c r="A2317" s="10" t="s">
        <v>27</v>
      </c>
      <c r="B2317" s="20">
        <v>0.84</v>
      </c>
      <c r="C2317" s="19">
        <v>11255</v>
      </c>
      <c r="D2317" s="19">
        <v>1994.2372829999999</v>
      </c>
      <c r="E2317" s="23">
        <v>0.85371898499999999</v>
      </c>
      <c r="F2317" s="23">
        <v>0.48313288700000001</v>
      </c>
      <c r="G2317" s="17">
        <v>0</v>
      </c>
      <c r="H2317" s="17">
        <v>1</v>
      </c>
      <c r="I2317" s="17">
        <v>0.90698893899999999</v>
      </c>
      <c r="J2317" s="17">
        <v>9.2999999999999999E-2</v>
      </c>
      <c r="K2317" s="17">
        <v>2.41E-5</v>
      </c>
    </row>
    <row r="2318" spans="1:11" x14ac:dyDescent="0.45">
      <c r="A2318" s="10" t="s">
        <v>27</v>
      </c>
      <c r="B2318" s="20">
        <v>0.84099999999999997</v>
      </c>
      <c r="C2318" s="19">
        <v>11268</v>
      </c>
      <c r="D2318" s="19">
        <v>2005.372316</v>
      </c>
      <c r="E2318" s="23">
        <v>0.860258034</v>
      </c>
      <c r="F2318" s="23">
        <v>0.48594770999999998</v>
      </c>
      <c r="G2318" s="17">
        <v>0</v>
      </c>
      <c r="H2318" s="17">
        <v>1</v>
      </c>
      <c r="I2318" s="17">
        <v>0.90719399300000003</v>
      </c>
      <c r="J2318" s="17">
        <v>9.2799999999999994E-2</v>
      </c>
      <c r="K2318" s="17">
        <v>2.4000000000000001E-5</v>
      </c>
    </row>
    <row r="2319" spans="1:11" x14ac:dyDescent="0.45">
      <c r="A2319" s="10" t="s">
        <v>27</v>
      </c>
      <c r="B2319" s="20">
        <v>0.84199999999999997</v>
      </c>
      <c r="C2319" s="19">
        <v>11281</v>
      </c>
      <c r="D2319" s="19">
        <v>2016.5932680000001</v>
      </c>
      <c r="E2319" s="23">
        <v>0.86699545499999997</v>
      </c>
      <c r="F2319" s="23">
        <v>0.48847477700000003</v>
      </c>
      <c r="G2319" s="17">
        <v>0</v>
      </c>
      <c r="H2319" s="17">
        <v>1</v>
      </c>
      <c r="I2319" s="17">
        <v>0.90726105999999995</v>
      </c>
      <c r="J2319" s="17">
        <v>9.2700000000000005E-2</v>
      </c>
      <c r="K2319" s="17">
        <v>2.3900000000000002E-5</v>
      </c>
    </row>
    <row r="2320" spans="1:11" x14ac:dyDescent="0.45">
      <c r="A2320" s="10" t="s">
        <v>27</v>
      </c>
      <c r="B2320" s="20">
        <v>0.84299999999999997</v>
      </c>
      <c r="C2320" s="19">
        <v>11295</v>
      </c>
      <c r="D2320" s="19">
        <v>2028.7774429999999</v>
      </c>
      <c r="E2320" s="23">
        <v>0.87122694700000003</v>
      </c>
      <c r="F2320" s="23">
        <v>0.49109241300000001</v>
      </c>
      <c r="G2320" s="17">
        <v>0</v>
      </c>
      <c r="H2320" s="17">
        <v>1</v>
      </c>
      <c r="I2320" s="17">
        <v>0.90732512200000004</v>
      </c>
      <c r="J2320" s="17">
        <v>9.2700000000000005E-2</v>
      </c>
      <c r="K2320" s="17">
        <v>2.3900000000000002E-5</v>
      </c>
    </row>
    <row r="2321" spans="1:11" x14ac:dyDescent="0.45">
      <c r="A2321" s="10" t="s">
        <v>27</v>
      </c>
      <c r="B2321" s="20">
        <v>0.84399999999999997</v>
      </c>
      <c r="C2321" s="19">
        <v>11308</v>
      </c>
      <c r="D2321" s="19">
        <v>2040.1870329999999</v>
      </c>
      <c r="E2321" s="23">
        <v>0.88207890899999997</v>
      </c>
      <c r="F2321" s="23">
        <v>0.49353461700000001</v>
      </c>
      <c r="G2321" s="17">
        <v>0</v>
      </c>
      <c r="H2321" s="17">
        <v>1</v>
      </c>
      <c r="I2321" s="17">
        <v>0.90726717899999998</v>
      </c>
      <c r="J2321" s="17">
        <v>9.2700000000000005E-2</v>
      </c>
      <c r="K2321" s="17">
        <v>2.3900000000000002E-5</v>
      </c>
    </row>
    <row r="2322" spans="1:11" x14ac:dyDescent="0.45">
      <c r="A2322" s="10" t="s">
        <v>27</v>
      </c>
      <c r="B2322" s="20">
        <v>0.84499999999999997</v>
      </c>
      <c r="C2322" s="19">
        <v>11322</v>
      </c>
      <c r="D2322" s="19">
        <v>2052.6073179999999</v>
      </c>
      <c r="E2322" s="23">
        <v>0.88916550500000002</v>
      </c>
      <c r="F2322" s="23">
        <v>0.49634357200000001</v>
      </c>
      <c r="G2322" s="17">
        <v>0</v>
      </c>
      <c r="H2322" s="17">
        <v>1</v>
      </c>
      <c r="I2322" s="17">
        <v>0.90727794799999995</v>
      </c>
      <c r="J2322" s="17">
        <v>9.2700000000000005E-2</v>
      </c>
      <c r="K2322" s="17">
        <v>2.3799999999999999E-5</v>
      </c>
    </row>
    <row r="2323" spans="1:11" x14ac:dyDescent="0.45">
      <c r="A2323" s="10" t="s">
        <v>27</v>
      </c>
      <c r="B2323" s="20">
        <v>0.84599999999999997</v>
      </c>
      <c r="C2323" s="19">
        <v>11332</v>
      </c>
      <c r="D2323" s="19">
        <v>2061.5610670000001</v>
      </c>
      <c r="E2323" s="23">
        <v>0.899419305</v>
      </c>
      <c r="F2323" s="23">
        <v>0.499080474</v>
      </c>
      <c r="G2323" s="17">
        <v>0</v>
      </c>
      <c r="H2323" s="17">
        <v>1</v>
      </c>
      <c r="I2323" s="17">
        <v>0.90727787599999998</v>
      </c>
      <c r="J2323" s="17">
        <v>9.2700000000000005E-2</v>
      </c>
      <c r="K2323" s="17">
        <v>2.3799999999999999E-5</v>
      </c>
    </row>
    <row r="2324" spans="1:11" x14ac:dyDescent="0.45">
      <c r="A2324" s="10" t="s">
        <v>27</v>
      </c>
      <c r="B2324" s="20">
        <v>0.84699999999999998</v>
      </c>
      <c r="C2324" s="19">
        <v>11348</v>
      </c>
      <c r="D2324" s="19">
        <v>2076.0023729999998</v>
      </c>
      <c r="E2324" s="23">
        <v>0.90464561499999996</v>
      </c>
      <c r="F2324" s="23">
        <v>0.50128700599999998</v>
      </c>
      <c r="G2324" s="17">
        <v>0</v>
      </c>
      <c r="H2324" s="17">
        <v>1</v>
      </c>
      <c r="I2324" s="17">
        <v>0.90745083599999998</v>
      </c>
      <c r="J2324" s="17">
        <v>9.2499999999999999E-2</v>
      </c>
      <c r="K2324" s="17">
        <v>2.37E-5</v>
      </c>
    </row>
    <row r="2325" spans="1:11" x14ac:dyDescent="0.45">
      <c r="A2325" s="10" t="s">
        <v>27</v>
      </c>
      <c r="B2325" s="20">
        <v>0.84799999999999998</v>
      </c>
      <c r="C2325" s="19">
        <v>11362</v>
      </c>
      <c r="D2325" s="19">
        <v>2088.7445090000001</v>
      </c>
      <c r="E2325" s="23">
        <v>0.91427690500000003</v>
      </c>
      <c r="F2325" s="23">
        <v>0.50435623100000004</v>
      </c>
      <c r="G2325" s="17">
        <v>0</v>
      </c>
      <c r="H2325" s="17">
        <v>1</v>
      </c>
      <c r="I2325" s="17">
        <v>0.90765706599999996</v>
      </c>
      <c r="J2325" s="17">
        <v>9.2299999999999993E-2</v>
      </c>
      <c r="K2325" s="17">
        <v>2.37E-5</v>
      </c>
    </row>
    <row r="2326" spans="1:11" x14ac:dyDescent="0.45">
      <c r="A2326" s="10" t="s">
        <v>27</v>
      </c>
      <c r="B2326" s="20">
        <v>0.84899999999999998</v>
      </c>
      <c r="C2326" s="19">
        <v>11372</v>
      </c>
      <c r="D2326" s="19">
        <v>2097.9259710000001</v>
      </c>
      <c r="E2326" s="23">
        <v>0.92274671200000002</v>
      </c>
      <c r="F2326" s="23">
        <v>0.50716829600000002</v>
      </c>
      <c r="G2326" s="17">
        <v>0</v>
      </c>
      <c r="H2326" s="17">
        <v>1</v>
      </c>
      <c r="I2326" s="17">
        <v>0.90780193600000003</v>
      </c>
      <c r="J2326" s="17">
        <v>9.2200000000000004E-2</v>
      </c>
      <c r="K2326" s="17">
        <v>2.3600000000000001E-5</v>
      </c>
    </row>
    <row r="2327" spans="1:11" x14ac:dyDescent="0.45">
      <c r="A2327" s="10" t="s">
        <v>27</v>
      </c>
      <c r="B2327" s="20">
        <v>0.85</v>
      </c>
      <c r="C2327" s="19">
        <v>11387</v>
      </c>
      <c r="D2327" s="19">
        <v>2111.7954420000001</v>
      </c>
      <c r="E2327" s="23">
        <v>0.92561564699999999</v>
      </c>
      <c r="F2327" s="23">
        <v>0.50935141799999994</v>
      </c>
      <c r="G2327" s="17">
        <v>0</v>
      </c>
      <c r="H2327" s="17">
        <v>1</v>
      </c>
      <c r="I2327" s="17">
        <v>0.908038766</v>
      </c>
      <c r="J2327" s="17">
        <v>9.1899999999999996E-2</v>
      </c>
      <c r="K2327" s="17">
        <v>2.3499999999999999E-5</v>
      </c>
    </row>
    <row r="2328" spans="1:11" x14ac:dyDescent="0.45">
      <c r="A2328" s="10" t="s">
        <v>27</v>
      </c>
      <c r="B2328" s="20">
        <v>0.85099999999999998</v>
      </c>
      <c r="C2328" s="19">
        <v>11401</v>
      </c>
      <c r="D2328" s="19">
        <v>2124.8156020000001</v>
      </c>
      <c r="E2328" s="23">
        <v>0.93464981400000002</v>
      </c>
      <c r="F2328" s="23">
        <v>0.51236031599999998</v>
      </c>
      <c r="G2328" s="17">
        <v>0</v>
      </c>
      <c r="H2328" s="17">
        <v>1</v>
      </c>
      <c r="I2328" s="17">
        <v>0.90787657700000002</v>
      </c>
      <c r="J2328" s="17">
        <v>9.2100000000000001E-2</v>
      </c>
      <c r="K2328" s="17">
        <v>2.3499999999999999E-5</v>
      </c>
    </row>
    <row r="2329" spans="1:11" x14ac:dyDescent="0.45">
      <c r="A2329" s="10" t="s">
        <v>27</v>
      </c>
      <c r="B2329" s="20">
        <v>0.85199999999999998</v>
      </c>
      <c r="C2329" s="19">
        <v>11415</v>
      </c>
      <c r="D2329" s="19">
        <v>2137.9324270000002</v>
      </c>
      <c r="E2329" s="23">
        <v>0.94148042899999995</v>
      </c>
      <c r="F2329" s="23">
        <v>0.51515372299999995</v>
      </c>
      <c r="G2329" s="17">
        <v>0</v>
      </c>
      <c r="H2329" s="17">
        <v>1</v>
      </c>
      <c r="I2329" s="17">
        <v>0.90808626100000001</v>
      </c>
      <c r="J2329" s="17">
        <v>9.1899999999999996E-2</v>
      </c>
      <c r="K2329" s="17">
        <v>2.34E-5</v>
      </c>
    </row>
    <row r="2330" spans="1:11" x14ac:dyDescent="0.45">
      <c r="A2330" s="10" t="s">
        <v>27</v>
      </c>
      <c r="B2330" s="20">
        <v>0.85299999999999998</v>
      </c>
      <c r="C2330" s="19">
        <v>11429</v>
      </c>
      <c r="D2330" s="19">
        <v>2151.1689580000002</v>
      </c>
      <c r="E2330" s="23">
        <v>0.95103741200000003</v>
      </c>
      <c r="F2330" s="23">
        <v>0.51796783400000002</v>
      </c>
      <c r="G2330" s="17">
        <v>0</v>
      </c>
      <c r="H2330" s="17">
        <v>1</v>
      </c>
      <c r="I2330" s="17">
        <v>0.90835719000000004</v>
      </c>
      <c r="J2330" s="17">
        <v>9.1600000000000001E-2</v>
      </c>
      <c r="K2330" s="17">
        <v>2.34E-5</v>
      </c>
    </row>
    <row r="2331" spans="1:11" x14ac:dyDescent="0.45">
      <c r="A2331" s="10" t="s">
        <v>27</v>
      </c>
      <c r="B2331" s="20">
        <v>0.85399999999999998</v>
      </c>
      <c r="C2331" s="19">
        <v>11442</v>
      </c>
      <c r="D2331" s="19">
        <v>2163.5881519999998</v>
      </c>
      <c r="E2331" s="23">
        <v>0.96307910299999999</v>
      </c>
      <c r="F2331" s="23">
        <v>0.52080992800000003</v>
      </c>
      <c r="G2331" s="17">
        <v>0</v>
      </c>
      <c r="H2331" s="17">
        <v>1</v>
      </c>
      <c r="I2331" s="17">
        <v>0.90844232700000005</v>
      </c>
      <c r="J2331" s="17">
        <v>9.1499999999999998E-2</v>
      </c>
      <c r="K2331" s="17">
        <v>2.3300000000000001E-5</v>
      </c>
    </row>
    <row r="2332" spans="1:11" x14ac:dyDescent="0.45">
      <c r="A2332" s="10" t="s">
        <v>27</v>
      </c>
      <c r="B2332" s="20">
        <v>0.85499999999999998</v>
      </c>
      <c r="C2332" s="19">
        <v>11453</v>
      </c>
      <c r="D2332" s="19">
        <v>2174.238648</v>
      </c>
      <c r="E2332" s="23">
        <v>0.97133606500000003</v>
      </c>
      <c r="F2332" s="23">
        <v>0.52395573799999995</v>
      </c>
      <c r="G2332" s="17">
        <v>0</v>
      </c>
      <c r="H2332" s="17">
        <v>1</v>
      </c>
      <c r="I2332" s="17">
        <v>0.90846845600000004</v>
      </c>
      <c r="J2332" s="17">
        <v>9.1499999999999998E-2</v>
      </c>
      <c r="K2332" s="17">
        <v>2.3300000000000001E-5</v>
      </c>
    </row>
    <row r="2333" spans="1:11" x14ac:dyDescent="0.45">
      <c r="A2333" s="10" t="s">
        <v>27</v>
      </c>
      <c r="B2333" s="20">
        <v>0.85599999999999998</v>
      </c>
      <c r="C2333" s="19">
        <v>11468</v>
      </c>
      <c r="D2333" s="19">
        <v>2188.8346729999998</v>
      </c>
      <c r="E2333" s="23">
        <v>0.97434917200000004</v>
      </c>
      <c r="F2333" s="23">
        <v>0.52616549599999995</v>
      </c>
      <c r="G2333" s="17">
        <v>0</v>
      </c>
      <c r="H2333" s="17">
        <v>1</v>
      </c>
      <c r="I2333" s="17">
        <v>0.90865802799999995</v>
      </c>
      <c r="J2333" s="17">
        <v>9.1300000000000006E-2</v>
      </c>
      <c r="K2333" s="17">
        <v>2.3200000000000001E-5</v>
      </c>
    </row>
    <row r="2334" spans="1:11" x14ac:dyDescent="0.45">
      <c r="A2334" s="10" t="s">
        <v>27</v>
      </c>
      <c r="B2334" s="20">
        <v>0.85699999999999998</v>
      </c>
      <c r="C2334" s="19">
        <v>11482</v>
      </c>
      <c r="D2334" s="19">
        <v>2202.5161790000002</v>
      </c>
      <c r="E2334" s="23">
        <v>0.98002606299999995</v>
      </c>
      <c r="F2334" s="23">
        <v>0.52849230700000005</v>
      </c>
      <c r="G2334" s="17">
        <v>0</v>
      </c>
      <c r="H2334" s="17">
        <v>1</v>
      </c>
      <c r="I2334" s="17">
        <v>0.90886576200000002</v>
      </c>
      <c r="J2334" s="17">
        <v>9.11E-2</v>
      </c>
      <c r="K2334" s="17">
        <v>2.3200000000000001E-5</v>
      </c>
    </row>
    <row r="2335" spans="1:11" x14ac:dyDescent="0.45">
      <c r="A2335" s="10" t="s">
        <v>27</v>
      </c>
      <c r="B2335" s="20">
        <v>0.85799999999999998</v>
      </c>
      <c r="C2335" s="19">
        <v>11495</v>
      </c>
      <c r="D2335" s="19">
        <v>2215.3273290000002</v>
      </c>
      <c r="E2335" s="23">
        <v>0.99018648899999995</v>
      </c>
      <c r="F2335" s="23">
        <v>0.53066246699999997</v>
      </c>
      <c r="G2335" s="17">
        <v>0</v>
      </c>
      <c r="H2335" s="17">
        <v>1</v>
      </c>
      <c r="I2335" s="17">
        <v>0.90891416400000002</v>
      </c>
      <c r="J2335" s="17">
        <v>9.11E-2</v>
      </c>
      <c r="K2335" s="17">
        <v>2.3099999999999999E-5</v>
      </c>
    </row>
    <row r="2336" spans="1:11" x14ac:dyDescent="0.45">
      <c r="A2336" s="10" t="s">
        <v>27</v>
      </c>
      <c r="B2336" s="20">
        <v>0.85899999999999999</v>
      </c>
      <c r="C2336" s="19">
        <v>11506</v>
      </c>
      <c r="D2336" s="19">
        <v>2226.279082</v>
      </c>
      <c r="E2336" s="23">
        <v>0.99925405099999998</v>
      </c>
      <c r="F2336" s="23">
        <v>0.53564772299999996</v>
      </c>
      <c r="G2336" s="17">
        <v>0</v>
      </c>
      <c r="H2336" s="17">
        <v>1</v>
      </c>
      <c r="I2336" s="17">
        <v>0.908979439</v>
      </c>
      <c r="J2336" s="17">
        <v>9.0999999999999998E-2</v>
      </c>
      <c r="K2336" s="17">
        <v>2.3099999999999999E-5</v>
      </c>
    </row>
    <row r="2337" spans="1:11" x14ac:dyDescent="0.45">
      <c r="A2337" s="10" t="s">
        <v>27</v>
      </c>
      <c r="B2337" s="20">
        <v>0.86</v>
      </c>
      <c r="C2337" s="19">
        <v>11522</v>
      </c>
      <c r="D2337" s="19">
        <v>2242.335325</v>
      </c>
      <c r="E2337" s="23">
        <v>1.005827668</v>
      </c>
      <c r="F2337" s="23">
        <v>0.53801659700000004</v>
      </c>
      <c r="G2337" s="17">
        <v>0</v>
      </c>
      <c r="H2337" s="17">
        <v>1</v>
      </c>
      <c r="I2337" s="17">
        <v>0.90910928999999996</v>
      </c>
      <c r="J2337" s="17">
        <v>9.0899999999999995E-2</v>
      </c>
      <c r="K2337" s="17">
        <v>2.3E-5</v>
      </c>
    </row>
    <row r="2338" spans="1:11" x14ac:dyDescent="0.45">
      <c r="A2338" s="10" t="s">
        <v>27</v>
      </c>
      <c r="B2338" s="20">
        <v>0.86099999999999999</v>
      </c>
      <c r="C2338" s="19">
        <v>11535</v>
      </c>
      <c r="D2338" s="19">
        <v>2255.4892319999999</v>
      </c>
      <c r="E2338" s="23">
        <v>1.0156849080000001</v>
      </c>
      <c r="F2338" s="23">
        <v>0.54165434599999995</v>
      </c>
      <c r="G2338" s="17">
        <v>0</v>
      </c>
      <c r="H2338" s="17">
        <v>1</v>
      </c>
      <c r="I2338" s="17">
        <v>0.90898043900000003</v>
      </c>
      <c r="J2338" s="17">
        <v>9.0999999999999998E-2</v>
      </c>
      <c r="K2338" s="17">
        <v>2.3E-5</v>
      </c>
    </row>
    <row r="2339" spans="1:11" x14ac:dyDescent="0.45">
      <c r="A2339" s="10" t="s">
        <v>27</v>
      </c>
      <c r="B2339" s="20">
        <v>0.86199999999999999</v>
      </c>
      <c r="C2339" s="19">
        <v>11546</v>
      </c>
      <c r="D2339" s="19">
        <v>2266.7160520000002</v>
      </c>
      <c r="E2339" s="23">
        <v>1.0246731929999999</v>
      </c>
      <c r="F2339" s="23">
        <v>0.54456893900000003</v>
      </c>
      <c r="G2339" s="17">
        <v>0</v>
      </c>
      <c r="H2339" s="17">
        <v>1</v>
      </c>
      <c r="I2339" s="17">
        <v>0.90886098800000004</v>
      </c>
      <c r="J2339" s="17">
        <v>9.11E-2</v>
      </c>
      <c r="K2339" s="17">
        <v>2.3E-5</v>
      </c>
    </row>
    <row r="2340" spans="1:11" x14ac:dyDescent="0.45">
      <c r="A2340" s="10" t="s">
        <v>27</v>
      </c>
      <c r="B2340" s="20">
        <v>0.86299999999999999</v>
      </c>
      <c r="C2340" s="19">
        <v>11560</v>
      </c>
      <c r="D2340" s="19">
        <v>2281.0955020000001</v>
      </c>
      <c r="E2340" s="23">
        <v>1.0281346579999999</v>
      </c>
      <c r="F2340" s="23">
        <v>0.54637652000000003</v>
      </c>
      <c r="G2340" s="17">
        <v>0</v>
      </c>
      <c r="H2340" s="17">
        <v>1</v>
      </c>
      <c r="I2340" s="17">
        <v>0.90903176900000005</v>
      </c>
      <c r="J2340" s="17">
        <v>9.0899999999999995E-2</v>
      </c>
      <c r="K2340" s="17">
        <v>2.2900000000000001E-5</v>
      </c>
    </row>
    <row r="2341" spans="1:11" x14ac:dyDescent="0.45">
      <c r="A2341" s="10" t="s">
        <v>27</v>
      </c>
      <c r="B2341" s="20">
        <v>0.86399999999999999</v>
      </c>
      <c r="C2341" s="19">
        <v>11576</v>
      </c>
      <c r="D2341" s="19">
        <v>2297.6824310000002</v>
      </c>
      <c r="E2341" s="23">
        <v>1.0396922930000001</v>
      </c>
      <c r="F2341" s="23">
        <v>0.55068041400000001</v>
      </c>
      <c r="G2341" s="17">
        <v>0</v>
      </c>
      <c r="H2341" s="17">
        <v>1</v>
      </c>
      <c r="I2341" s="17">
        <v>0.908862646</v>
      </c>
      <c r="J2341" s="17">
        <v>9.11E-2</v>
      </c>
      <c r="K2341" s="17">
        <v>2.2900000000000001E-5</v>
      </c>
    </row>
    <row r="2342" spans="1:11" x14ac:dyDescent="0.45">
      <c r="A2342" s="10" t="s">
        <v>27</v>
      </c>
      <c r="B2342" s="20">
        <v>0.86499999999999999</v>
      </c>
      <c r="C2342" s="19">
        <v>11589</v>
      </c>
      <c r="D2342" s="19">
        <v>2311.2937830000001</v>
      </c>
      <c r="E2342" s="23">
        <v>1.050857602</v>
      </c>
      <c r="F2342" s="23">
        <v>0.55436089799999999</v>
      </c>
      <c r="G2342" s="17">
        <v>0</v>
      </c>
      <c r="H2342" s="17">
        <v>1</v>
      </c>
      <c r="I2342" s="17">
        <v>0.90906726800000004</v>
      </c>
      <c r="J2342" s="17">
        <v>9.0899999999999995E-2</v>
      </c>
      <c r="K2342" s="17">
        <v>2.2799999999999999E-5</v>
      </c>
    </row>
    <row r="2343" spans="1:11" x14ac:dyDescent="0.45">
      <c r="A2343" s="10" t="s">
        <v>27</v>
      </c>
      <c r="B2343" s="20">
        <v>0.86599999999999999</v>
      </c>
      <c r="C2343" s="19">
        <v>11603</v>
      </c>
      <c r="D2343" s="19">
        <v>2326.1075959999998</v>
      </c>
      <c r="E2343" s="23">
        <v>1.0604229949999999</v>
      </c>
      <c r="F2343" s="23">
        <v>0.55683843</v>
      </c>
      <c r="G2343" s="17">
        <v>0</v>
      </c>
      <c r="H2343" s="17">
        <v>1</v>
      </c>
      <c r="I2343" s="17">
        <v>0.909182508</v>
      </c>
      <c r="J2343" s="17">
        <v>9.0800000000000006E-2</v>
      </c>
      <c r="K2343" s="17">
        <v>2.2799999999999999E-5</v>
      </c>
    </row>
    <row r="2344" spans="1:11" x14ac:dyDescent="0.45">
      <c r="A2344" s="10" t="s">
        <v>27</v>
      </c>
      <c r="B2344" s="20">
        <v>0.86699999999999999</v>
      </c>
      <c r="C2344" s="19">
        <v>11616</v>
      </c>
      <c r="D2344" s="19">
        <v>2339.976017</v>
      </c>
      <c r="E2344" s="23">
        <v>1.0696590269999999</v>
      </c>
      <c r="F2344" s="23">
        <v>0.56071766899999997</v>
      </c>
      <c r="G2344" s="17">
        <v>0</v>
      </c>
      <c r="H2344" s="17">
        <v>1</v>
      </c>
      <c r="I2344" s="17">
        <v>0.90953966900000005</v>
      </c>
      <c r="J2344" s="17">
        <v>9.0399999999999994E-2</v>
      </c>
      <c r="K2344" s="17">
        <v>2.27E-5</v>
      </c>
    </row>
    <row r="2345" spans="1:11" x14ac:dyDescent="0.45">
      <c r="A2345" s="10" t="s">
        <v>27</v>
      </c>
      <c r="B2345" s="20">
        <v>0.86799999999999999</v>
      </c>
      <c r="C2345" s="19">
        <v>11629</v>
      </c>
      <c r="D2345" s="19">
        <v>2353.9433869999998</v>
      </c>
      <c r="E2345" s="23">
        <v>1.0757518420000001</v>
      </c>
      <c r="F2345" s="23">
        <v>0.56343825199999997</v>
      </c>
      <c r="G2345" s="17">
        <v>0</v>
      </c>
      <c r="H2345" s="17">
        <v>1</v>
      </c>
      <c r="I2345" s="17">
        <v>0.90940481500000003</v>
      </c>
      <c r="J2345" s="17">
        <v>9.06E-2</v>
      </c>
      <c r="K2345" s="17">
        <v>2.26E-5</v>
      </c>
    </row>
    <row r="2346" spans="1:11" x14ac:dyDescent="0.45">
      <c r="A2346" s="10" t="s">
        <v>27</v>
      </c>
      <c r="B2346" s="20">
        <v>0.86899999999999999</v>
      </c>
      <c r="C2346" s="19">
        <v>11642</v>
      </c>
      <c r="D2346" s="19">
        <v>2367.9766129999998</v>
      </c>
      <c r="E2346" s="23">
        <v>1.0825606510000001</v>
      </c>
      <c r="F2346" s="23">
        <v>0.56710835599999998</v>
      </c>
      <c r="G2346" s="17">
        <v>0</v>
      </c>
      <c r="H2346" s="17">
        <v>1</v>
      </c>
      <c r="I2346" s="17">
        <v>0.90960770099999999</v>
      </c>
      <c r="J2346" s="17">
        <v>9.0399999999999994E-2</v>
      </c>
      <c r="K2346" s="17">
        <v>2.26E-5</v>
      </c>
    </row>
    <row r="2347" spans="1:11" x14ac:dyDescent="0.45">
      <c r="A2347" s="10" t="s">
        <v>27</v>
      </c>
      <c r="B2347" s="20">
        <v>0.87</v>
      </c>
      <c r="C2347" s="19">
        <v>11656</v>
      </c>
      <c r="D2347" s="19">
        <v>2383.1934689999998</v>
      </c>
      <c r="E2347" s="23">
        <v>1.0912146199999999</v>
      </c>
      <c r="F2347" s="23">
        <v>0.57014173000000001</v>
      </c>
      <c r="G2347" s="17">
        <v>0</v>
      </c>
      <c r="H2347" s="17">
        <v>1</v>
      </c>
      <c r="I2347" s="17">
        <v>0.909761229</v>
      </c>
      <c r="J2347" s="17">
        <v>9.0200000000000002E-2</v>
      </c>
      <c r="K2347" s="17">
        <v>2.2500000000000001E-5</v>
      </c>
    </row>
    <row r="2348" spans="1:11" x14ac:dyDescent="0.45">
      <c r="A2348" s="10" t="s">
        <v>27</v>
      </c>
      <c r="B2348" s="20">
        <v>0.871</v>
      </c>
      <c r="C2348" s="19">
        <v>11669</v>
      </c>
      <c r="D2348" s="19">
        <v>2397.4555329999998</v>
      </c>
      <c r="E2348" s="23">
        <v>1.099712762</v>
      </c>
      <c r="F2348" s="23">
        <v>0.57337196300000004</v>
      </c>
      <c r="G2348" s="17">
        <v>0</v>
      </c>
      <c r="H2348" s="17">
        <v>1</v>
      </c>
      <c r="I2348" s="17">
        <v>0.91005169100000005</v>
      </c>
      <c r="J2348" s="17">
        <v>8.9899999999999994E-2</v>
      </c>
      <c r="K2348" s="17">
        <v>2.2500000000000001E-5</v>
      </c>
    </row>
    <row r="2349" spans="1:11" x14ac:dyDescent="0.45">
      <c r="A2349" s="10" t="s">
        <v>27</v>
      </c>
      <c r="B2349" s="20">
        <v>0.872</v>
      </c>
      <c r="C2349" s="19">
        <v>11679</v>
      </c>
      <c r="D2349" s="19">
        <v>2408.4975549999999</v>
      </c>
      <c r="E2349" s="23">
        <v>1.1058867969999999</v>
      </c>
      <c r="F2349" s="23">
        <v>0.57703135800000005</v>
      </c>
      <c r="G2349" s="17">
        <v>0</v>
      </c>
      <c r="H2349" s="17">
        <v>1</v>
      </c>
      <c r="I2349" s="17">
        <v>0.910418799</v>
      </c>
      <c r="J2349" s="17">
        <v>8.9599999999999999E-2</v>
      </c>
      <c r="K2349" s="17">
        <v>2.2399999999999999E-5</v>
      </c>
    </row>
    <row r="2350" spans="1:11" x14ac:dyDescent="0.45">
      <c r="A2350" s="10" t="s">
        <v>27</v>
      </c>
      <c r="B2350" s="20">
        <v>0.873</v>
      </c>
      <c r="C2350" s="19">
        <v>11696</v>
      </c>
      <c r="D2350" s="19">
        <v>2427.3848750000002</v>
      </c>
      <c r="E2350" s="23">
        <v>1.1198058529999999</v>
      </c>
      <c r="F2350" s="23">
        <v>0.57987886600000005</v>
      </c>
      <c r="G2350" s="17">
        <v>0</v>
      </c>
      <c r="H2350" s="17">
        <v>1</v>
      </c>
      <c r="I2350" s="17">
        <v>0.91046171200000003</v>
      </c>
      <c r="J2350" s="17">
        <v>8.9499999999999996E-2</v>
      </c>
      <c r="K2350" s="17">
        <v>2.23E-5</v>
      </c>
    </row>
    <row r="2351" spans="1:11" x14ac:dyDescent="0.45">
      <c r="A2351" s="10" t="s">
        <v>27</v>
      </c>
      <c r="B2351" s="20">
        <v>0.874</v>
      </c>
      <c r="C2351" s="19">
        <v>11708</v>
      </c>
      <c r="D2351" s="19">
        <v>2440.8925770000001</v>
      </c>
      <c r="E2351" s="23">
        <v>1.127750152</v>
      </c>
      <c r="F2351" s="23">
        <v>0.58372036100000002</v>
      </c>
      <c r="G2351" s="17">
        <v>0</v>
      </c>
      <c r="H2351" s="17">
        <v>1</v>
      </c>
      <c r="I2351" s="17">
        <v>0.91041037400000002</v>
      </c>
      <c r="J2351" s="17">
        <v>8.9599999999999999E-2</v>
      </c>
      <c r="K2351" s="17">
        <v>2.23E-5</v>
      </c>
    </row>
    <row r="2352" spans="1:11" x14ac:dyDescent="0.45">
      <c r="A2352" s="10" t="s">
        <v>27</v>
      </c>
      <c r="B2352" s="20">
        <v>0.875</v>
      </c>
      <c r="C2352" s="19">
        <v>11720</v>
      </c>
      <c r="D2352" s="19">
        <v>2454.5067199999999</v>
      </c>
      <c r="E2352" s="23">
        <v>1.1384277650000001</v>
      </c>
      <c r="F2352" s="23">
        <v>0.58709075300000002</v>
      </c>
      <c r="G2352" s="17">
        <v>0</v>
      </c>
      <c r="H2352" s="17">
        <v>1</v>
      </c>
      <c r="I2352" s="17">
        <v>0.91064030699999998</v>
      </c>
      <c r="J2352" s="17">
        <v>8.9300000000000004E-2</v>
      </c>
      <c r="K2352" s="17">
        <v>2.2200000000000001E-5</v>
      </c>
    </row>
    <row r="2353" spans="1:11" x14ac:dyDescent="0.45">
      <c r="A2353" s="10" t="s">
        <v>27</v>
      </c>
      <c r="B2353" s="20">
        <v>0.876</v>
      </c>
      <c r="C2353" s="19">
        <v>11736</v>
      </c>
      <c r="D2353" s="19">
        <v>2472.8365629999998</v>
      </c>
      <c r="E2353" s="23">
        <v>1.1512457309999999</v>
      </c>
      <c r="F2353" s="23">
        <v>0.58981177399999996</v>
      </c>
      <c r="G2353" s="17">
        <v>0</v>
      </c>
      <c r="H2353" s="17">
        <v>1</v>
      </c>
      <c r="I2353" s="17">
        <v>0.91064500800000003</v>
      </c>
      <c r="J2353" s="17">
        <v>8.9300000000000004E-2</v>
      </c>
      <c r="K2353" s="17">
        <v>2.2200000000000001E-5</v>
      </c>
    </row>
    <row r="2354" spans="1:11" x14ac:dyDescent="0.45">
      <c r="A2354" s="10" t="s">
        <v>27</v>
      </c>
      <c r="B2354" s="20">
        <v>0.877</v>
      </c>
      <c r="C2354" s="19">
        <v>11750</v>
      </c>
      <c r="D2354" s="19">
        <v>2488.997766</v>
      </c>
      <c r="E2354" s="23">
        <v>1.1561959100000001</v>
      </c>
      <c r="F2354" s="23">
        <v>0.59419743599999997</v>
      </c>
      <c r="G2354" s="17">
        <v>0</v>
      </c>
      <c r="H2354" s="17">
        <v>1</v>
      </c>
      <c r="I2354" s="17">
        <v>0.91084409200000005</v>
      </c>
      <c r="J2354" s="17">
        <v>8.9099999999999999E-2</v>
      </c>
      <c r="K2354" s="17">
        <v>2.2099999999999998E-5</v>
      </c>
    </row>
    <row r="2355" spans="1:11" x14ac:dyDescent="0.45">
      <c r="A2355" s="10" t="s">
        <v>27</v>
      </c>
      <c r="B2355" s="20">
        <v>0.878</v>
      </c>
      <c r="C2355" s="19">
        <v>11763</v>
      </c>
      <c r="D2355" s="19">
        <v>2504.0917829999999</v>
      </c>
      <c r="E2355" s="23">
        <v>1.1649437730000001</v>
      </c>
      <c r="F2355" s="23">
        <v>0.59774419599999995</v>
      </c>
      <c r="G2355" s="17">
        <v>0</v>
      </c>
      <c r="H2355" s="17">
        <v>1</v>
      </c>
      <c r="I2355" s="17">
        <v>0.91087288300000002</v>
      </c>
      <c r="J2355" s="17">
        <v>8.9099999999999999E-2</v>
      </c>
      <c r="K2355" s="17">
        <v>2.2099999999999998E-5</v>
      </c>
    </row>
    <row r="2356" spans="1:11" x14ac:dyDescent="0.45">
      <c r="A2356" s="10" t="s">
        <v>27</v>
      </c>
      <c r="B2356" s="20">
        <v>0.879</v>
      </c>
      <c r="C2356" s="19">
        <v>11777</v>
      </c>
      <c r="D2356" s="19">
        <v>2520.4596390000002</v>
      </c>
      <c r="E2356" s="23">
        <v>1.171879911</v>
      </c>
      <c r="F2356" s="23">
        <v>0.60131771000000001</v>
      </c>
      <c r="G2356" s="17">
        <v>0</v>
      </c>
      <c r="H2356" s="17">
        <v>1</v>
      </c>
      <c r="I2356" s="17">
        <v>0.91094491600000005</v>
      </c>
      <c r="J2356" s="17">
        <v>8.8999999999999996E-2</v>
      </c>
      <c r="K2356" s="17">
        <v>2.1999999999999999E-5</v>
      </c>
    </row>
    <row r="2357" spans="1:11" x14ac:dyDescent="0.45">
      <c r="A2357" s="10" t="s">
        <v>27</v>
      </c>
      <c r="B2357" s="20">
        <v>0.88</v>
      </c>
      <c r="C2357" s="19">
        <v>11790</v>
      </c>
      <c r="D2357" s="19">
        <v>2535.7715629999998</v>
      </c>
      <c r="E2357" s="23">
        <v>1.1805284680000001</v>
      </c>
      <c r="F2357" s="23">
        <v>0.60490697699999996</v>
      </c>
      <c r="G2357" s="17">
        <v>0</v>
      </c>
      <c r="H2357" s="17">
        <v>1</v>
      </c>
      <c r="I2357" s="17">
        <v>0.91079888899999994</v>
      </c>
      <c r="J2357" s="17">
        <v>8.9200000000000002E-2</v>
      </c>
      <c r="K2357" s="17">
        <v>2.1999999999999999E-5</v>
      </c>
    </row>
    <row r="2358" spans="1:11" x14ac:dyDescent="0.45">
      <c r="A2358" s="10" t="s">
        <v>27</v>
      </c>
      <c r="B2358" s="20">
        <v>0.88100000000000001</v>
      </c>
      <c r="C2358" s="19">
        <v>11802</v>
      </c>
      <c r="D2358" s="19">
        <v>2549.9991450000002</v>
      </c>
      <c r="E2358" s="23">
        <v>1.1915567579999999</v>
      </c>
      <c r="F2358" s="23">
        <v>0.60832602899999999</v>
      </c>
      <c r="G2358" s="17">
        <v>0</v>
      </c>
      <c r="H2358" s="17">
        <v>1</v>
      </c>
      <c r="I2358" s="17">
        <v>0.91088432699999999</v>
      </c>
      <c r="J2358" s="17">
        <v>8.9099999999999999E-2</v>
      </c>
      <c r="K2358" s="17">
        <v>2.1999999999999999E-5</v>
      </c>
    </row>
    <row r="2359" spans="1:11" x14ac:dyDescent="0.45">
      <c r="A2359" s="10" t="s">
        <v>27</v>
      </c>
      <c r="B2359" s="20">
        <v>0.88200000000000001</v>
      </c>
      <c r="C2359" s="19">
        <v>11817</v>
      </c>
      <c r="D2359" s="19">
        <v>2567.9472700000001</v>
      </c>
      <c r="E2359" s="23">
        <v>1.199897846</v>
      </c>
      <c r="F2359" s="23">
        <v>0.61167333899999998</v>
      </c>
      <c r="G2359" s="17">
        <v>0</v>
      </c>
      <c r="H2359" s="17">
        <v>1</v>
      </c>
      <c r="I2359" s="17">
        <v>0.91111810100000001</v>
      </c>
      <c r="J2359" s="17">
        <v>8.8900000000000007E-2</v>
      </c>
      <c r="K2359" s="17">
        <v>2.19E-5</v>
      </c>
    </row>
    <row r="2360" spans="1:11" x14ac:dyDescent="0.45">
      <c r="A2360" s="10" t="s">
        <v>27</v>
      </c>
      <c r="B2360" s="20">
        <v>0.88300000000000001</v>
      </c>
      <c r="C2360" s="19">
        <v>11830</v>
      </c>
      <c r="D2360" s="19">
        <v>2583.6900780000001</v>
      </c>
      <c r="E2360" s="23">
        <v>1.222088152</v>
      </c>
      <c r="F2360" s="23">
        <v>0.61585084300000004</v>
      </c>
      <c r="G2360" s="17">
        <v>0</v>
      </c>
      <c r="H2360" s="17">
        <v>1</v>
      </c>
      <c r="I2360" s="17">
        <v>0.91068543499999999</v>
      </c>
      <c r="J2360" s="17">
        <v>8.9300000000000004E-2</v>
      </c>
      <c r="K2360" s="17">
        <v>2.19E-5</v>
      </c>
    </row>
    <row r="2361" spans="1:11" x14ac:dyDescent="0.45">
      <c r="A2361" s="10" t="s">
        <v>27</v>
      </c>
      <c r="B2361" s="20">
        <v>0.88400000000000001</v>
      </c>
      <c r="C2361" s="19">
        <v>11843</v>
      </c>
      <c r="D2361" s="19">
        <v>2599.610369</v>
      </c>
      <c r="E2361" s="23">
        <v>1.229827464</v>
      </c>
      <c r="F2361" s="23">
        <v>0.61917436599999998</v>
      </c>
      <c r="G2361" s="17">
        <v>0</v>
      </c>
      <c r="H2361" s="17">
        <v>1</v>
      </c>
      <c r="I2361" s="17">
        <v>0.91042319800000004</v>
      </c>
      <c r="J2361" s="17">
        <v>8.9599999999999999E-2</v>
      </c>
      <c r="K2361" s="17">
        <v>2.19E-5</v>
      </c>
    </row>
    <row r="2362" spans="1:11" x14ac:dyDescent="0.45">
      <c r="A2362" s="10" t="s">
        <v>27</v>
      </c>
      <c r="B2362" s="20">
        <v>0.88500000000000001</v>
      </c>
      <c r="C2362" s="19">
        <v>11856</v>
      </c>
      <c r="D2362" s="19">
        <v>2615.6596330000002</v>
      </c>
      <c r="E2362" s="23">
        <v>1.2379811730000001</v>
      </c>
      <c r="F2362" s="23">
        <v>0.62182008799999999</v>
      </c>
      <c r="G2362" s="17">
        <v>0</v>
      </c>
      <c r="H2362" s="17">
        <v>1</v>
      </c>
      <c r="I2362" s="17">
        <v>0.91045388999999999</v>
      </c>
      <c r="J2362" s="17">
        <v>8.9499999999999996E-2</v>
      </c>
      <c r="K2362" s="17">
        <v>2.1800000000000001E-5</v>
      </c>
    </row>
    <row r="2363" spans="1:11" x14ac:dyDescent="0.45">
      <c r="A2363" s="10" t="s">
        <v>27</v>
      </c>
      <c r="B2363" s="20">
        <v>0.88600000000000001</v>
      </c>
      <c r="C2363" s="19">
        <v>11867</v>
      </c>
      <c r="D2363" s="19">
        <v>2629.3102090000002</v>
      </c>
      <c r="E2363" s="23">
        <v>1.2447654770000001</v>
      </c>
      <c r="F2363" s="23">
        <v>0.62657108900000003</v>
      </c>
      <c r="G2363" s="17">
        <v>0</v>
      </c>
      <c r="H2363" s="17">
        <v>1</v>
      </c>
      <c r="I2363" s="17">
        <v>0.91092291800000003</v>
      </c>
      <c r="J2363" s="17">
        <v>8.9099999999999999E-2</v>
      </c>
      <c r="K2363" s="17">
        <v>2.1699999999999999E-5</v>
      </c>
    </row>
    <row r="2364" spans="1:11" x14ac:dyDescent="0.45">
      <c r="A2364" s="10" t="s">
        <v>27</v>
      </c>
      <c r="B2364" s="20">
        <v>0.88700000000000001</v>
      </c>
      <c r="C2364" s="19">
        <v>11884</v>
      </c>
      <c r="D2364" s="19">
        <v>2650.583181</v>
      </c>
      <c r="E2364" s="23">
        <v>1.2571906930000001</v>
      </c>
      <c r="F2364" s="23">
        <v>0.63031575799999995</v>
      </c>
      <c r="G2364" s="17">
        <v>0</v>
      </c>
      <c r="H2364" s="17">
        <v>1</v>
      </c>
      <c r="I2364" s="17">
        <v>0.91127214099999998</v>
      </c>
      <c r="J2364" s="17">
        <v>8.8700000000000001E-2</v>
      </c>
      <c r="K2364" s="17">
        <v>2.16E-5</v>
      </c>
    </row>
    <row r="2365" spans="1:11" x14ac:dyDescent="0.45">
      <c r="A2365" s="10" t="s">
        <v>27</v>
      </c>
      <c r="B2365" s="20">
        <v>0.88800000000000001</v>
      </c>
      <c r="C2365" s="19">
        <v>11897</v>
      </c>
      <c r="D2365" s="19">
        <v>2666.9881780000001</v>
      </c>
      <c r="E2365" s="23">
        <v>1.2663397670000001</v>
      </c>
      <c r="F2365" s="23">
        <v>0.63481013200000003</v>
      </c>
      <c r="G2365" s="17">
        <v>0</v>
      </c>
      <c r="H2365" s="17">
        <v>1</v>
      </c>
      <c r="I2365" s="17">
        <v>0.91135712800000002</v>
      </c>
      <c r="J2365" s="17">
        <v>8.8599999999999998E-2</v>
      </c>
      <c r="K2365" s="17">
        <v>2.1500000000000001E-5</v>
      </c>
    </row>
    <row r="2366" spans="1:11" x14ac:dyDescent="0.45">
      <c r="A2366" s="10" t="s">
        <v>27</v>
      </c>
      <c r="B2366" s="20">
        <v>0.88900000000000001</v>
      </c>
      <c r="C2366" s="19">
        <v>11909</v>
      </c>
      <c r="D2366" s="19">
        <v>2682.2274990000001</v>
      </c>
      <c r="E2366" s="23">
        <v>1.27420555</v>
      </c>
      <c r="F2366" s="23">
        <v>0.63882423600000005</v>
      </c>
      <c r="G2366" s="17">
        <v>0</v>
      </c>
      <c r="H2366" s="17">
        <v>1</v>
      </c>
      <c r="I2366" s="17">
        <v>0.91164803999999999</v>
      </c>
      <c r="J2366" s="17">
        <v>8.8300000000000003E-2</v>
      </c>
      <c r="K2366" s="17">
        <v>2.1399999999999998E-5</v>
      </c>
    </row>
    <row r="2367" spans="1:11" x14ac:dyDescent="0.45">
      <c r="A2367" s="10" t="s">
        <v>27</v>
      </c>
      <c r="B2367" s="20">
        <v>0.89</v>
      </c>
      <c r="C2367" s="19">
        <v>11924</v>
      </c>
      <c r="D2367" s="19">
        <v>2701.4370330000002</v>
      </c>
      <c r="E2367" s="23">
        <v>1.2838927550000001</v>
      </c>
      <c r="F2367" s="23">
        <v>0.64222500199999999</v>
      </c>
      <c r="G2367" s="17">
        <v>0</v>
      </c>
      <c r="H2367" s="17">
        <v>1</v>
      </c>
      <c r="I2367" s="17">
        <v>0.91189091300000003</v>
      </c>
      <c r="J2367" s="17">
        <v>8.8099999999999998E-2</v>
      </c>
      <c r="K2367" s="17">
        <v>2.1399999999999998E-5</v>
      </c>
    </row>
    <row r="2368" spans="1:11" x14ac:dyDescent="0.45">
      <c r="A2368" s="10" t="s">
        <v>27</v>
      </c>
      <c r="B2368" s="20">
        <v>0.89100000000000001</v>
      </c>
      <c r="C2368" s="19">
        <v>11937</v>
      </c>
      <c r="D2368" s="19">
        <v>2718.3178990000001</v>
      </c>
      <c r="E2368" s="23">
        <v>1.3058237420000001</v>
      </c>
      <c r="F2368" s="23">
        <v>0.64651640399999999</v>
      </c>
      <c r="G2368" s="17">
        <v>0</v>
      </c>
      <c r="H2368" s="17">
        <v>1</v>
      </c>
      <c r="I2368" s="17">
        <v>0.91181311399999998</v>
      </c>
      <c r="J2368" s="17">
        <v>8.8200000000000001E-2</v>
      </c>
      <c r="K2368" s="17">
        <v>2.1299999999999999E-5</v>
      </c>
    </row>
    <row r="2369" spans="1:11" x14ac:dyDescent="0.45">
      <c r="A2369" s="10" t="s">
        <v>27</v>
      </c>
      <c r="B2369" s="20">
        <v>0.89200000000000002</v>
      </c>
      <c r="C2369" s="19">
        <v>11944</v>
      </c>
      <c r="D2369" s="19">
        <v>2727.4756170000001</v>
      </c>
      <c r="E2369" s="23">
        <v>1.311422729</v>
      </c>
      <c r="F2369" s="23">
        <v>0.650556562</v>
      </c>
      <c r="G2369" s="17">
        <v>0</v>
      </c>
      <c r="H2369" s="17">
        <v>1</v>
      </c>
      <c r="I2369" s="17">
        <v>0.91191618500000005</v>
      </c>
      <c r="J2369" s="17">
        <v>8.8099999999999998E-2</v>
      </c>
      <c r="K2369" s="17">
        <v>2.1299999999999999E-5</v>
      </c>
    </row>
    <row r="2370" spans="1:11" x14ac:dyDescent="0.45">
      <c r="A2370" s="10" t="s">
        <v>27</v>
      </c>
      <c r="B2370" s="20">
        <v>0.89300000000000002</v>
      </c>
      <c r="C2370" s="19">
        <v>11964</v>
      </c>
      <c r="D2370" s="19">
        <v>2753.7819559999998</v>
      </c>
      <c r="E2370" s="23">
        <v>1.320591192</v>
      </c>
      <c r="F2370" s="23">
        <v>0.65242669799999997</v>
      </c>
      <c r="G2370" s="17">
        <v>0</v>
      </c>
      <c r="H2370" s="17">
        <v>1</v>
      </c>
      <c r="I2370" s="17">
        <v>0.91182512299999996</v>
      </c>
      <c r="J2370" s="17">
        <v>8.8200000000000001E-2</v>
      </c>
      <c r="K2370" s="17">
        <v>2.12E-5</v>
      </c>
    </row>
    <row r="2371" spans="1:11" x14ac:dyDescent="0.45">
      <c r="A2371" s="10" t="s">
        <v>27</v>
      </c>
      <c r="B2371" s="20">
        <v>0.89400000000000002</v>
      </c>
      <c r="C2371" s="19">
        <v>11976</v>
      </c>
      <c r="D2371" s="19">
        <v>2769.6876990000001</v>
      </c>
      <c r="E2371" s="23">
        <v>1.3300851469999999</v>
      </c>
      <c r="F2371" s="23">
        <v>0.65683274800000002</v>
      </c>
      <c r="G2371" s="17">
        <v>0</v>
      </c>
      <c r="H2371" s="17">
        <v>1</v>
      </c>
      <c r="I2371" s="17">
        <v>0.91169422700000002</v>
      </c>
      <c r="J2371" s="17">
        <v>8.8300000000000003E-2</v>
      </c>
      <c r="K2371" s="17">
        <v>2.12E-5</v>
      </c>
    </row>
    <row r="2372" spans="1:11" x14ac:dyDescent="0.45">
      <c r="A2372" s="10" t="s">
        <v>27</v>
      </c>
      <c r="B2372" s="20">
        <v>0.89500000000000002</v>
      </c>
      <c r="C2372" s="19">
        <v>11991</v>
      </c>
      <c r="D2372" s="19">
        <v>2789.7431790000001</v>
      </c>
      <c r="E2372" s="23">
        <v>1.3505972959999999</v>
      </c>
      <c r="F2372" s="23">
        <v>0.66253158599999995</v>
      </c>
      <c r="G2372" s="17">
        <v>0</v>
      </c>
      <c r="H2372" s="17">
        <v>1</v>
      </c>
      <c r="I2372" s="17">
        <v>0.91136138700000002</v>
      </c>
      <c r="J2372" s="17">
        <v>8.8599999999999998E-2</v>
      </c>
      <c r="K2372" s="17">
        <v>2.12E-5</v>
      </c>
    </row>
    <row r="2373" spans="1:11" x14ac:dyDescent="0.45">
      <c r="A2373" s="10" t="s">
        <v>27</v>
      </c>
      <c r="B2373" s="20">
        <v>0.89600000000000002</v>
      </c>
      <c r="C2373" s="19">
        <v>12003</v>
      </c>
      <c r="D2373" s="19">
        <v>2806.0026379999999</v>
      </c>
      <c r="E2373" s="23">
        <v>1.3567890229999999</v>
      </c>
      <c r="F2373" s="23">
        <v>0.667035559</v>
      </c>
      <c r="G2373" s="17">
        <v>0</v>
      </c>
      <c r="H2373" s="17">
        <v>1</v>
      </c>
      <c r="I2373" s="17">
        <v>0.91150641499999996</v>
      </c>
      <c r="J2373" s="17">
        <v>8.8499999999999995E-2</v>
      </c>
      <c r="K2373" s="17">
        <v>2.1100000000000001E-5</v>
      </c>
    </row>
    <row r="2374" spans="1:11" x14ac:dyDescent="0.45">
      <c r="A2374" s="10" t="s">
        <v>27</v>
      </c>
      <c r="B2374" s="20">
        <v>0.89700000000000002</v>
      </c>
      <c r="C2374" s="19">
        <v>12015</v>
      </c>
      <c r="D2374" s="19">
        <v>2822.3421170000001</v>
      </c>
      <c r="E2374" s="23">
        <v>1.3659749990000001</v>
      </c>
      <c r="F2374" s="23">
        <v>0.67104215599999995</v>
      </c>
      <c r="G2374" s="17">
        <v>0</v>
      </c>
      <c r="H2374" s="17">
        <v>1</v>
      </c>
      <c r="I2374" s="17">
        <v>0.91167259199999995</v>
      </c>
      <c r="J2374" s="17">
        <v>8.8300000000000003E-2</v>
      </c>
      <c r="K2374" s="17">
        <v>2.1100000000000001E-5</v>
      </c>
    </row>
    <row r="2375" spans="1:11" x14ac:dyDescent="0.45">
      <c r="A2375" s="10" t="s">
        <v>27</v>
      </c>
      <c r="B2375" s="20">
        <v>0.89800000000000002</v>
      </c>
      <c r="C2375" s="19">
        <v>12029</v>
      </c>
      <c r="D2375" s="19">
        <v>2841.531978</v>
      </c>
      <c r="E2375" s="23">
        <v>1.379243862</v>
      </c>
      <c r="F2375" s="23">
        <v>0.67471983000000002</v>
      </c>
      <c r="G2375" s="17">
        <v>0</v>
      </c>
      <c r="H2375" s="17">
        <v>1</v>
      </c>
      <c r="I2375" s="17">
        <v>0.91179139899999995</v>
      </c>
      <c r="J2375" s="17">
        <v>8.8200000000000001E-2</v>
      </c>
      <c r="K2375" s="17">
        <v>2.0999999999999999E-5</v>
      </c>
    </row>
    <row r="2376" spans="1:11" x14ac:dyDescent="0.45">
      <c r="A2376" s="10" t="s">
        <v>27</v>
      </c>
      <c r="B2376" s="20">
        <v>0.89900000000000002</v>
      </c>
      <c r="C2376" s="19">
        <v>12044</v>
      </c>
      <c r="D2376" s="19">
        <v>2862.236026</v>
      </c>
      <c r="E2376" s="23">
        <v>1.3845616949999999</v>
      </c>
      <c r="F2376" s="23">
        <v>0.67934565700000005</v>
      </c>
      <c r="G2376" s="17">
        <v>0</v>
      </c>
      <c r="H2376" s="17">
        <v>1</v>
      </c>
      <c r="I2376" s="17">
        <v>0.91134264099999995</v>
      </c>
      <c r="J2376" s="17">
        <v>8.8599999999999998E-2</v>
      </c>
      <c r="K2376" s="17">
        <v>2.0999999999999999E-5</v>
      </c>
    </row>
    <row r="2377" spans="1:11" x14ac:dyDescent="0.45">
      <c r="A2377" s="10" t="s">
        <v>27</v>
      </c>
      <c r="B2377" s="20">
        <v>0.9</v>
      </c>
      <c r="C2377" s="19">
        <v>12057</v>
      </c>
      <c r="D2377" s="19">
        <v>2880.3299040000002</v>
      </c>
      <c r="E2377" s="23">
        <v>1.3942659310000001</v>
      </c>
      <c r="F2377" s="23">
        <v>0.68399673100000002</v>
      </c>
      <c r="G2377" s="17">
        <v>0</v>
      </c>
      <c r="H2377" s="17">
        <v>1</v>
      </c>
      <c r="I2377" s="17">
        <v>0.911156984</v>
      </c>
      <c r="J2377" s="17">
        <v>8.8800000000000004E-2</v>
      </c>
      <c r="K2377" s="17">
        <v>2.0999999999999999E-5</v>
      </c>
    </row>
    <row r="2378" spans="1:11" x14ac:dyDescent="0.45">
      <c r="A2378" s="10" t="s">
        <v>27</v>
      </c>
      <c r="B2378" s="20">
        <v>0.90100000000000002</v>
      </c>
      <c r="C2378" s="19">
        <v>12071</v>
      </c>
      <c r="D2378" s="19">
        <v>2899.887146</v>
      </c>
      <c r="E2378" s="23">
        <v>1.4028746919999999</v>
      </c>
      <c r="F2378" s="23">
        <v>0.68822219600000001</v>
      </c>
      <c r="G2378" s="17">
        <v>0</v>
      </c>
      <c r="H2378" s="17">
        <v>1</v>
      </c>
      <c r="I2378" s="17">
        <v>0.91086036100000001</v>
      </c>
      <c r="J2378" s="17">
        <v>8.9099999999999999E-2</v>
      </c>
      <c r="K2378" s="17">
        <v>2.0999999999999999E-5</v>
      </c>
    </row>
    <row r="2379" spans="1:11" x14ac:dyDescent="0.45">
      <c r="A2379" s="10" t="s">
        <v>27</v>
      </c>
      <c r="B2379" s="20">
        <v>0.90200000000000002</v>
      </c>
      <c r="C2379" s="19">
        <v>12084</v>
      </c>
      <c r="D2379" s="19">
        <v>2918.2044129999999</v>
      </c>
      <c r="E2379" s="23">
        <v>1.415273776</v>
      </c>
      <c r="F2379" s="23">
        <v>0.69173742100000002</v>
      </c>
      <c r="G2379" s="17">
        <v>0</v>
      </c>
      <c r="H2379" s="17">
        <v>1</v>
      </c>
      <c r="I2379" s="17">
        <v>0.91070533099999995</v>
      </c>
      <c r="J2379" s="17">
        <v>8.9300000000000004E-2</v>
      </c>
      <c r="K2379" s="17">
        <v>2.09E-5</v>
      </c>
    </row>
    <row r="2380" spans="1:11" x14ac:dyDescent="0.45">
      <c r="A2380" s="10" t="s">
        <v>27</v>
      </c>
      <c r="B2380" s="20">
        <v>0.90300000000000002</v>
      </c>
      <c r="C2380" s="19">
        <v>12096</v>
      </c>
      <c r="D2380" s="19">
        <v>2935.3676700000001</v>
      </c>
      <c r="E2380" s="23">
        <v>1.437081858</v>
      </c>
      <c r="F2380" s="23">
        <v>0.69673063599999996</v>
      </c>
      <c r="G2380" s="17">
        <v>0</v>
      </c>
      <c r="H2380" s="17">
        <v>1</v>
      </c>
      <c r="I2380" s="17">
        <v>0.91045773799999996</v>
      </c>
      <c r="J2380" s="17">
        <v>8.9499999999999996E-2</v>
      </c>
      <c r="K2380" s="17">
        <v>2.09E-5</v>
      </c>
    </row>
    <row r="2381" spans="1:11" x14ac:dyDescent="0.45">
      <c r="A2381" s="10" t="s">
        <v>27</v>
      </c>
      <c r="B2381" s="20">
        <v>0.90400000000000003</v>
      </c>
      <c r="C2381" s="19">
        <v>12111</v>
      </c>
      <c r="D2381" s="19">
        <v>2956.9860910000002</v>
      </c>
      <c r="E2381" s="23">
        <v>1.450816463</v>
      </c>
      <c r="F2381" s="23">
        <v>0.70096523499999996</v>
      </c>
      <c r="G2381" s="17">
        <v>0</v>
      </c>
      <c r="H2381" s="17">
        <v>1</v>
      </c>
      <c r="I2381" s="17">
        <v>0.91056462599999999</v>
      </c>
      <c r="J2381" s="17">
        <v>8.9399999999999993E-2</v>
      </c>
      <c r="K2381" s="17">
        <v>2.09E-5</v>
      </c>
    </row>
    <row r="2382" spans="1:11" x14ac:dyDescent="0.45">
      <c r="A2382" s="10" t="s">
        <v>27</v>
      </c>
      <c r="B2382" s="20">
        <v>0.90500000000000003</v>
      </c>
      <c r="C2382" s="19">
        <v>12124</v>
      </c>
      <c r="D2382" s="19">
        <v>2975.9209380000002</v>
      </c>
      <c r="E2382" s="23">
        <v>1.468218711</v>
      </c>
      <c r="F2382" s="23">
        <v>0.70596184900000003</v>
      </c>
      <c r="G2382" s="17">
        <v>0</v>
      </c>
      <c r="H2382" s="17">
        <v>1</v>
      </c>
      <c r="I2382" s="17">
        <v>0.91056305299999996</v>
      </c>
      <c r="J2382" s="17">
        <v>8.9399999999999993E-2</v>
      </c>
      <c r="K2382" s="17">
        <v>2.0800000000000001E-5</v>
      </c>
    </row>
    <row r="2383" spans="1:11" x14ac:dyDescent="0.45">
      <c r="A2383" s="10" t="s">
        <v>27</v>
      </c>
      <c r="B2383" s="20">
        <v>0.90600000000000003</v>
      </c>
      <c r="C2383" s="19">
        <v>12138</v>
      </c>
      <c r="D2383" s="19">
        <v>2996.542653</v>
      </c>
      <c r="E2383" s="23">
        <v>1.4783588299999999</v>
      </c>
      <c r="F2383" s="23">
        <v>0.71027651199999997</v>
      </c>
      <c r="G2383" s="17">
        <v>0</v>
      </c>
      <c r="H2383" s="17">
        <v>1</v>
      </c>
      <c r="I2383" s="17">
        <v>0.91079773799999997</v>
      </c>
      <c r="J2383" s="17">
        <v>8.9200000000000002E-2</v>
      </c>
      <c r="K2383" s="17">
        <v>2.0800000000000001E-5</v>
      </c>
    </row>
    <row r="2384" spans="1:11" x14ac:dyDescent="0.45">
      <c r="A2384" s="10" t="s">
        <v>27</v>
      </c>
      <c r="B2384" s="20">
        <v>0.90700000000000003</v>
      </c>
      <c r="C2384" s="19">
        <v>12149</v>
      </c>
      <c r="D2384" s="19">
        <v>3012.8655130000002</v>
      </c>
      <c r="E2384" s="23">
        <v>1.486275102</v>
      </c>
      <c r="F2384" s="23">
        <v>0.71477115000000002</v>
      </c>
      <c r="G2384" s="17">
        <v>0</v>
      </c>
      <c r="H2384" s="17">
        <v>1</v>
      </c>
      <c r="I2384" s="17">
        <v>0.91070665799999995</v>
      </c>
      <c r="J2384" s="17">
        <v>8.9300000000000004E-2</v>
      </c>
      <c r="K2384" s="17">
        <v>2.0699999999999998E-5</v>
      </c>
    </row>
    <row r="2385" spans="1:11" x14ac:dyDescent="0.45">
      <c r="A2385" s="10" t="s">
        <v>27</v>
      </c>
      <c r="B2385" s="20">
        <v>0.90800000000000003</v>
      </c>
      <c r="C2385" s="19">
        <v>12165</v>
      </c>
      <c r="D2385" s="19">
        <v>3036.6909700000001</v>
      </c>
      <c r="E2385" s="23">
        <v>1.4931863919999999</v>
      </c>
      <c r="F2385" s="23">
        <v>0.71916458900000002</v>
      </c>
      <c r="G2385" s="17">
        <v>0</v>
      </c>
      <c r="H2385" s="17">
        <v>1</v>
      </c>
      <c r="I2385" s="17">
        <v>0.91065164099999996</v>
      </c>
      <c r="J2385" s="17">
        <v>8.9300000000000004E-2</v>
      </c>
      <c r="K2385" s="17">
        <v>2.0699999999999998E-5</v>
      </c>
    </row>
    <row r="2386" spans="1:11" x14ac:dyDescent="0.45">
      <c r="A2386" s="10" t="s">
        <v>27</v>
      </c>
      <c r="B2386" s="20">
        <v>0.90900000000000003</v>
      </c>
      <c r="C2386" s="19">
        <v>12177</v>
      </c>
      <c r="D2386" s="19">
        <v>3054.6710969999999</v>
      </c>
      <c r="E2386" s="23">
        <v>1.5032037579999999</v>
      </c>
      <c r="F2386" s="23">
        <v>0.72382719699999998</v>
      </c>
      <c r="G2386" s="17">
        <v>0</v>
      </c>
      <c r="H2386" s="17">
        <v>1</v>
      </c>
      <c r="I2386" s="17">
        <v>0.910657155</v>
      </c>
      <c r="J2386" s="17">
        <v>8.9300000000000004E-2</v>
      </c>
      <c r="K2386" s="17">
        <v>2.0699999999999998E-5</v>
      </c>
    </row>
    <row r="2387" spans="1:11" x14ac:dyDescent="0.45">
      <c r="A2387" s="10" t="s">
        <v>27</v>
      </c>
      <c r="B2387" s="20">
        <v>0.91</v>
      </c>
      <c r="C2387" s="19">
        <v>12191</v>
      </c>
      <c r="D2387" s="19">
        <v>3075.7850039999998</v>
      </c>
      <c r="E2387" s="23">
        <v>1.512749927</v>
      </c>
      <c r="F2387" s="23">
        <v>0.72837744599999998</v>
      </c>
      <c r="G2387" s="17">
        <v>0</v>
      </c>
      <c r="H2387" s="17">
        <v>1</v>
      </c>
      <c r="I2387" s="17">
        <v>0.91048556000000003</v>
      </c>
      <c r="J2387" s="17">
        <v>8.9499999999999996E-2</v>
      </c>
      <c r="K2387" s="17">
        <v>2.0699999999999998E-5</v>
      </c>
    </row>
    <row r="2388" spans="1:11" x14ac:dyDescent="0.45">
      <c r="A2388" s="10" t="s">
        <v>27</v>
      </c>
      <c r="B2388" s="20">
        <v>0.91100000000000003</v>
      </c>
      <c r="C2388" s="19">
        <v>12205</v>
      </c>
      <c r="D2388" s="19">
        <v>3097.040309</v>
      </c>
      <c r="E2388" s="23">
        <v>1.5247832699999999</v>
      </c>
      <c r="F2388" s="23">
        <v>0.73359291599999998</v>
      </c>
      <c r="G2388" s="17">
        <v>0</v>
      </c>
      <c r="H2388" s="17">
        <v>1</v>
      </c>
      <c r="I2388" s="17">
        <v>0.91027030499999995</v>
      </c>
      <c r="J2388" s="17">
        <v>8.9700000000000002E-2</v>
      </c>
      <c r="K2388" s="17">
        <v>2.0599999999999999E-5</v>
      </c>
    </row>
    <row r="2389" spans="1:11" x14ac:dyDescent="0.45">
      <c r="A2389" s="10" t="s">
        <v>27</v>
      </c>
      <c r="B2389" s="20">
        <v>0.91200000000000003</v>
      </c>
      <c r="C2389" s="19">
        <v>12218</v>
      </c>
      <c r="D2389" s="19">
        <v>3117.026511</v>
      </c>
      <c r="E2389" s="23">
        <v>1.543684837</v>
      </c>
      <c r="F2389" s="23">
        <v>0.73845875599999999</v>
      </c>
      <c r="G2389" s="17">
        <v>0</v>
      </c>
      <c r="H2389" s="17">
        <v>1</v>
      </c>
      <c r="I2389" s="17">
        <v>0.91040490900000004</v>
      </c>
      <c r="J2389" s="17">
        <v>8.9599999999999999E-2</v>
      </c>
      <c r="K2389" s="17">
        <v>2.0599999999999999E-5</v>
      </c>
    </row>
    <row r="2390" spans="1:11" x14ac:dyDescent="0.45">
      <c r="A2390" s="10" t="s">
        <v>27</v>
      </c>
      <c r="B2390" s="20">
        <v>0.91300000000000003</v>
      </c>
      <c r="C2390" s="19">
        <v>12231</v>
      </c>
      <c r="D2390" s="19">
        <v>3137.2522359999998</v>
      </c>
      <c r="E2390" s="23">
        <v>1.560539406</v>
      </c>
      <c r="F2390" s="23">
        <v>0.74326427299999998</v>
      </c>
      <c r="G2390" s="17">
        <v>0</v>
      </c>
      <c r="H2390" s="17">
        <v>1</v>
      </c>
      <c r="I2390" s="17">
        <v>0.91063825899999995</v>
      </c>
      <c r="J2390" s="17">
        <v>8.9300000000000004E-2</v>
      </c>
      <c r="K2390" s="17">
        <v>2.05E-5</v>
      </c>
    </row>
    <row r="2391" spans="1:11" x14ac:dyDescent="0.45">
      <c r="A2391" s="10" t="s">
        <v>27</v>
      </c>
      <c r="B2391" s="20">
        <v>0.91400000000000003</v>
      </c>
      <c r="C2391" s="19">
        <v>12245</v>
      </c>
      <c r="D2391" s="19">
        <v>3159.22579</v>
      </c>
      <c r="E2391" s="23">
        <v>1.5784260779999999</v>
      </c>
      <c r="F2391" s="23">
        <v>0.74670844999999997</v>
      </c>
      <c r="G2391" s="17">
        <v>0</v>
      </c>
      <c r="H2391" s="17">
        <v>1</v>
      </c>
      <c r="I2391" s="17">
        <v>0.91058599699999998</v>
      </c>
      <c r="J2391" s="17">
        <v>8.9399999999999993E-2</v>
      </c>
      <c r="K2391" s="17">
        <v>2.05E-5</v>
      </c>
    </row>
    <row r="2392" spans="1:11" x14ac:dyDescent="0.45">
      <c r="A2392" s="10" t="s">
        <v>27</v>
      </c>
      <c r="B2392" s="20">
        <v>0.91500000000000004</v>
      </c>
      <c r="C2392" s="19">
        <v>12257</v>
      </c>
      <c r="D2392" s="19">
        <v>3178.2679499999999</v>
      </c>
      <c r="E2392" s="23">
        <v>1.599970651</v>
      </c>
      <c r="F2392" s="23">
        <v>0.75306798200000002</v>
      </c>
      <c r="G2392" s="17">
        <v>0</v>
      </c>
      <c r="H2392" s="17">
        <v>1</v>
      </c>
      <c r="I2392" s="17">
        <v>0.91070142300000001</v>
      </c>
      <c r="J2392" s="17">
        <v>8.9300000000000004E-2</v>
      </c>
      <c r="K2392" s="17">
        <v>2.05E-5</v>
      </c>
    </row>
    <row r="2393" spans="1:11" x14ac:dyDescent="0.45">
      <c r="A2393" s="10" t="s">
        <v>27</v>
      </c>
      <c r="B2393" s="20">
        <v>0.91600000000000004</v>
      </c>
      <c r="C2393" s="19">
        <v>12271</v>
      </c>
      <c r="D2393" s="19">
        <v>3200.8153160000002</v>
      </c>
      <c r="E2393" s="23">
        <v>1.6191134</v>
      </c>
      <c r="F2393" s="23">
        <v>0.75764695100000001</v>
      </c>
      <c r="G2393" s="17">
        <v>0</v>
      </c>
      <c r="H2393" s="17">
        <v>1</v>
      </c>
      <c r="I2393" s="17">
        <v>0.91059061500000005</v>
      </c>
      <c r="J2393" s="17">
        <v>8.9399999999999993E-2</v>
      </c>
      <c r="K2393" s="17">
        <v>2.05E-5</v>
      </c>
    </row>
    <row r="2394" spans="1:11" x14ac:dyDescent="0.45">
      <c r="A2394" s="10" t="s">
        <v>27</v>
      </c>
      <c r="B2394" s="20">
        <v>0.91700000000000004</v>
      </c>
      <c r="C2394" s="19">
        <v>12284</v>
      </c>
      <c r="D2394" s="19">
        <v>3221.9314479999998</v>
      </c>
      <c r="E2394" s="23">
        <v>1.6284040660000001</v>
      </c>
      <c r="F2394" s="23">
        <v>0.76272846299999997</v>
      </c>
      <c r="G2394" s="17">
        <v>0</v>
      </c>
      <c r="H2394" s="17">
        <v>1</v>
      </c>
      <c r="I2394" s="17">
        <v>0.91078998899999997</v>
      </c>
      <c r="J2394" s="17">
        <v>8.9200000000000002E-2</v>
      </c>
      <c r="K2394" s="17">
        <v>2.0400000000000001E-5</v>
      </c>
    </row>
    <row r="2395" spans="1:11" x14ac:dyDescent="0.45">
      <c r="A2395" s="10" t="s">
        <v>27</v>
      </c>
      <c r="B2395" s="20">
        <v>0.91800000000000004</v>
      </c>
      <c r="C2395" s="19">
        <v>12298</v>
      </c>
      <c r="D2395" s="19">
        <v>3244.760233</v>
      </c>
      <c r="E2395" s="23">
        <v>1.633298251</v>
      </c>
      <c r="F2395" s="23">
        <v>0.76783838100000001</v>
      </c>
      <c r="G2395" s="17">
        <v>0</v>
      </c>
      <c r="H2395" s="17">
        <v>1</v>
      </c>
      <c r="I2395" s="17">
        <v>0.91078489699999998</v>
      </c>
      <c r="J2395" s="17">
        <v>8.9200000000000002E-2</v>
      </c>
      <c r="K2395" s="17">
        <v>2.0299999999999999E-5</v>
      </c>
    </row>
    <row r="2396" spans="1:11" x14ac:dyDescent="0.45">
      <c r="A2396" s="10" t="s">
        <v>27</v>
      </c>
      <c r="B2396" s="20">
        <v>0.91900000000000004</v>
      </c>
      <c r="C2396" s="19">
        <v>12312</v>
      </c>
      <c r="D2396" s="19">
        <v>3267.7356020000002</v>
      </c>
      <c r="E2396" s="23">
        <v>1.6476545600000001</v>
      </c>
      <c r="F2396" s="23">
        <v>0.77296300600000001</v>
      </c>
      <c r="G2396" s="17">
        <v>0</v>
      </c>
      <c r="H2396" s="17">
        <v>1</v>
      </c>
      <c r="I2396" s="17">
        <v>0.910769418</v>
      </c>
      <c r="J2396" s="17">
        <v>8.9200000000000002E-2</v>
      </c>
      <c r="K2396" s="17">
        <v>2.0299999999999999E-5</v>
      </c>
    </row>
    <row r="2397" spans="1:11" x14ac:dyDescent="0.45">
      <c r="A2397" s="10" t="s">
        <v>27</v>
      </c>
      <c r="B2397" s="20">
        <v>0.92</v>
      </c>
      <c r="C2397" s="19">
        <v>12325</v>
      </c>
      <c r="D2397" s="19">
        <v>3289.3411209999999</v>
      </c>
      <c r="E2397" s="23">
        <v>1.6679807250000001</v>
      </c>
      <c r="F2397" s="23">
        <v>0.77811547700000006</v>
      </c>
      <c r="G2397" s="17">
        <v>0</v>
      </c>
      <c r="H2397" s="17">
        <v>1</v>
      </c>
      <c r="I2397" s="17">
        <v>0.91064914799999996</v>
      </c>
      <c r="J2397" s="17">
        <v>8.9300000000000004E-2</v>
      </c>
      <c r="K2397" s="17">
        <v>2.0299999999999999E-5</v>
      </c>
    </row>
    <row r="2398" spans="1:11" x14ac:dyDescent="0.45">
      <c r="A2398" s="10" t="s">
        <v>27</v>
      </c>
      <c r="B2398" s="20">
        <v>0.92100000000000004</v>
      </c>
      <c r="C2398" s="19">
        <v>12339</v>
      </c>
      <c r="D2398" s="19">
        <v>3312.9555700000001</v>
      </c>
      <c r="E2398" s="23">
        <v>1.694918251</v>
      </c>
      <c r="F2398" s="23">
        <v>0.78264755900000005</v>
      </c>
      <c r="G2398" s="17">
        <v>0</v>
      </c>
      <c r="H2398" s="17">
        <v>1</v>
      </c>
      <c r="I2398" s="17">
        <v>0.91077116000000002</v>
      </c>
      <c r="J2398" s="17">
        <v>8.9200000000000002E-2</v>
      </c>
      <c r="K2398" s="17">
        <v>2.02E-5</v>
      </c>
    </row>
    <row r="2399" spans="1:11" x14ac:dyDescent="0.45">
      <c r="A2399" s="10" t="s">
        <v>27</v>
      </c>
      <c r="B2399" s="20">
        <v>0.92200000000000004</v>
      </c>
      <c r="C2399" s="19">
        <v>12351</v>
      </c>
      <c r="D2399" s="19">
        <v>3333.308231</v>
      </c>
      <c r="E2399" s="23">
        <v>1.698890147</v>
      </c>
      <c r="F2399" s="23">
        <v>0.78810361699999998</v>
      </c>
      <c r="G2399" s="17">
        <v>0</v>
      </c>
      <c r="H2399" s="17">
        <v>1</v>
      </c>
      <c r="I2399" s="17">
        <v>0.91053709100000002</v>
      </c>
      <c r="J2399" s="17">
        <v>8.9399999999999993E-2</v>
      </c>
      <c r="K2399" s="17">
        <v>2.02E-5</v>
      </c>
    </row>
    <row r="2400" spans="1:11" x14ac:dyDescent="0.45">
      <c r="A2400" s="10" t="s">
        <v>27</v>
      </c>
      <c r="B2400" s="20">
        <v>0.92300000000000004</v>
      </c>
      <c r="C2400" s="19">
        <v>12364</v>
      </c>
      <c r="D2400" s="19">
        <v>3355.5162879999998</v>
      </c>
      <c r="E2400" s="23">
        <v>1.7138611429999999</v>
      </c>
      <c r="F2400" s="23">
        <v>0.79383320599999996</v>
      </c>
      <c r="G2400" s="17">
        <v>0</v>
      </c>
      <c r="H2400" s="17">
        <v>1</v>
      </c>
      <c r="I2400" s="17">
        <v>0.91030879099999995</v>
      </c>
      <c r="J2400" s="17">
        <v>8.9700000000000002E-2</v>
      </c>
      <c r="K2400" s="17">
        <v>2.02E-5</v>
      </c>
    </row>
    <row r="2401" spans="1:11" x14ac:dyDescent="0.45">
      <c r="A2401" s="10" t="s">
        <v>27</v>
      </c>
      <c r="B2401" s="20">
        <v>0.92400000000000004</v>
      </c>
      <c r="C2401" s="19">
        <v>12379</v>
      </c>
      <c r="D2401" s="19">
        <v>3381.4061750000001</v>
      </c>
      <c r="E2401" s="23">
        <v>1.737432238</v>
      </c>
      <c r="F2401" s="23">
        <v>0.79906599499999997</v>
      </c>
      <c r="G2401" s="17">
        <v>0</v>
      </c>
      <c r="H2401" s="17">
        <v>1</v>
      </c>
      <c r="I2401" s="17">
        <v>0.91027860199999999</v>
      </c>
      <c r="J2401" s="17">
        <v>8.9700000000000002E-2</v>
      </c>
      <c r="K2401" s="17">
        <v>2.02E-5</v>
      </c>
    </row>
    <row r="2402" spans="1:11" x14ac:dyDescent="0.45">
      <c r="A2402" s="10" t="s">
        <v>27</v>
      </c>
      <c r="B2402" s="20">
        <v>0.92500000000000004</v>
      </c>
      <c r="C2402" s="19">
        <v>12392</v>
      </c>
      <c r="D2402" s="19">
        <v>3404.170208</v>
      </c>
      <c r="E2402" s="23">
        <v>1.7621210920000001</v>
      </c>
      <c r="F2402" s="23">
        <v>0.80467247399999997</v>
      </c>
      <c r="G2402" s="17">
        <v>0</v>
      </c>
      <c r="H2402" s="17">
        <v>1</v>
      </c>
      <c r="I2402" s="17">
        <v>0.91027676899999999</v>
      </c>
      <c r="J2402" s="17">
        <v>8.9700000000000002E-2</v>
      </c>
      <c r="K2402" s="17">
        <v>2.02E-5</v>
      </c>
    </row>
    <row r="2403" spans="1:11" x14ac:dyDescent="0.45">
      <c r="A2403" s="10" t="s">
        <v>27</v>
      </c>
      <c r="B2403" s="20">
        <v>0.92600000000000005</v>
      </c>
      <c r="C2403" s="19">
        <v>12406</v>
      </c>
      <c r="D2403" s="19">
        <v>3429.0908669999999</v>
      </c>
      <c r="E2403" s="23">
        <v>1.792908862</v>
      </c>
      <c r="F2403" s="23">
        <v>0.809766824</v>
      </c>
      <c r="G2403" s="17">
        <v>0</v>
      </c>
      <c r="H2403" s="17">
        <v>1</v>
      </c>
      <c r="I2403" s="17">
        <v>0.91016598699999995</v>
      </c>
      <c r="J2403" s="17">
        <v>8.9800000000000005E-2</v>
      </c>
      <c r="K2403" s="17">
        <v>2.0100000000000001E-5</v>
      </c>
    </row>
    <row r="2404" spans="1:11" x14ac:dyDescent="0.45">
      <c r="A2404" s="10" t="s">
        <v>27</v>
      </c>
      <c r="B2404" s="20">
        <v>0.92700000000000005</v>
      </c>
      <c r="C2404" s="19">
        <v>12419</v>
      </c>
      <c r="D2404" s="19">
        <v>3452.4260089999998</v>
      </c>
      <c r="E2404" s="23">
        <v>1.796718198</v>
      </c>
      <c r="F2404" s="23">
        <v>0.81584836599999999</v>
      </c>
      <c r="G2404" s="17">
        <v>0</v>
      </c>
      <c r="H2404" s="17">
        <v>1</v>
      </c>
      <c r="I2404" s="17">
        <v>0.90990481599999995</v>
      </c>
      <c r="J2404" s="17">
        <v>9.01E-2</v>
      </c>
      <c r="K2404" s="17">
        <v>2.0100000000000001E-5</v>
      </c>
    </row>
    <row r="2405" spans="1:11" x14ac:dyDescent="0.45">
      <c r="A2405" s="10" t="s">
        <v>27</v>
      </c>
      <c r="B2405" s="20">
        <v>0.92800000000000005</v>
      </c>
      <c r="C2405" s="19">
        <v>12432</v>
      </c>
      <c r="D2405" s="19">
        <v>3475.864024</v>
      </c>
      <c r="E2405" s="23">
        <v>1.811818277</v>
      </c>
      <c r="F2405" s="23">
        <v>0.82123662799999997</v>
      </c>
      <c r="G2405" s="17">
        <v>0</v>
      </c>
      <c r="H2405" s="17">
        <v>1</v>
      </c>
      <c r="I2405" s="17">
        <v>0.90983002499999999</v>
      </c>
      <c r="J2405" s="17">
        <v>9.01E-2</v>
      </c>
      <c r="K2405" s="17">
        <v>2.0100000000000001E-5</v>
      </c>
    </row>
    <row r="2406" spans="1:11" x14ac:dyDescent="0.45">
      <c r="A2406" s="10" t="s">
        <v>27</v>
      </c>
      <c r="B2406" s="20">
        <v>0.92900000000000005</v>
      </c>
      <c r="C2406" s="19">
        <v>12446</v>
      </c>
      <c r="D2406" s="19">
        <v>3501.3211860000001</v>
      </c>
      <c r="E2406" s="23">
        <v>1.8341287719999999</v>
      </c>
      <c r="F2406" s="23">
        <v>0.82707934699999996</v>
      </c>
      <c r="G2406" s="17">
        <v>0</v>
      </c>
      <c r="H2406" s="17">
        <v>1</v>
      </c>
      <c r="I2406" s="17">
        <v>0.90983005299999997</v>
      </c>
      <c r="J2406" s="17">
        <v>9.01E-2</v>
      </c>
      <c r="K2406" s="17">
        <v>2.0000000000000002E-5</v>
      </c>
    </row>
    <row r="2407" spans="1:11" x14ac:dyDescent="0.45">
      <c r="A2407" s="10" t="s">
        <v>27</v>
      </c>
      <c r="B2407" s="20">
        <v>0.93</v>
      </c>
      <c r="C2407" s="19">
        <v>12457</v>
      </c>
      <c r="D2407" s="19">
        <v>3521.6284609999998</v>
      </c>
      <c r="E2407" s="23">
        <v>1.8591014130000001</v>
      </c>
      <c r="F2407" s="23">
        <v>0.83255100100000001</v>
      </c>
      <c r="G2407" s="17">
        <v>0</v>
      </c>
      <c r="H2407" s="17">
        <v>1</v>
      </c>
      <c r="I2407" s="17">
        <v>0.90968143099999998</v>
      </c>
      <c r="J2407" s="17">
        <v>9.0300000000000005E-2</v>
      </c>
      <c r="K2407" s="17">
        <v>2.0000000000000002E-5</v>
      </c>
    </row>
    <row r="2408" spans="1:11" x14ac:dyDescent="0.45">
      <c r="A2408" s="10" t="s">
        <v>27</v>
      </c>
      <c r="B2408" s="20">
        <v>0.93100000000000005</v>
      </c>
      <c r="C2408" s="19">
        <v>12472</v>
      </c>
      <c r="D2408" s="19">
        <v>3549.5629399999998</v>
      </c>
      <c r="E2408" s="23">
        <v>1.8654969260000001</v>
      </c>
      <c r="F2408" s="23">
        <v>0.83729837600000001</v>
      </c>
      <c r="G2408" s="17">
        <v>0</v>
      </c>
      <c r="H2408" s="17">
        <v>1</v>
      </c>
      <c r="I2408" s="17">
        <v>0.90961150300000004</v>
      </c>
      <c r="J2408" s="17">
        <v>9.0399999999999994E-2</v>
      </c>
      <c r="K2408" s="17">
        <v>2.0000000000000002E-5</v>
      </c>
    </row>
    <row r="2409" spans="1:11" x14ac:dyDescent="0.45">
      <c r="A2409" s="10" t="s">
        <v>27</v>
      </c>
      <c r="B2409" s="20">
        <v>0.93200000000000005</v>
      </c>
      <c r="C2409" s="19">
        <v>12486</v>
      </c>
      <c r="D2409" s="19">
        <v>3575.9046079999998</v>
      </c>
      <c r="E2409" s="23">
        <v>1.8914264300000001</v>
      </c>
      <c r="F2409" s="23">
        <v>0.84324841299999997</v>
      </c>
      <c r="G2409" s="17">
        <v>0</v>
      </c>
      <c r="H2409" s="17">
        <v>1</v>
      </c>
      <c r="I2409" s="17">
        <v>0.90952421000000006</v>
      </c>
      <c r="J2409" s="17">
        <v>9.0499999999999997E-2</v>
      </c>
      <c r="K2409" s="17">
        <v>1.9899999999999999E-5</v>
      </c>
    </row>
    <row r="2410" spans="1:11" x14ac:dyDescent="0.45">
      <c r="A2410" s="10" t="s">
        <v>27</v>
      </c>
      <c r="B2410" s="20">
        <v>0.93300000000000005</v>
      </c>
      <c r="C2410" s="19">
        <v>12499</v>
      </c>
      <c r="D2410" s="19">
        <v>3600.599886</v>
      </c>
      <c r="E2410" s="23">
        <v>1.9032367729999999</v>
      </c>
      <c r="F2410" s="23">
        <v>0.84983828100000003</v>
      </c>
      <c r="G2410" s="17">
        <v>0</v>
      </c>
      <c r="H2410" s="17">
        <v>1</v>
      </c>
      <c r="I2410" s="17">
        <v>0.90942190000000001</v>
      </c>
      <c r="J2410" s="17">
        <v>9.06E-2</v>
      </c>
      <c r="K2410" s="17">
        <v>1.9899999999999999E-5</v>
      </c>
    </row>
    <row r="2411" spans="1:11" x14ac:dyDescent="0.45">
      <c r="A2411" s="10" t="s">
        <v>27</v>
      </c>
      <c r="B2411" s="20">
        <v>0.93400000000000005</v>
      </c>
      <c r="C2411" s="19">
        <v>12509</v>
      </c>
      <c r="D2411" s="19">
        <v>3619.6865440000001</v>
      </c>
      <c r="E2411" s="23">
        <v>1.9154316659999999</v>
      </c>
      <c r="F2411" s="23">
        <v>0.85418319700000001</v>
      </c>
      <c r="G2411" s="17">
        <v>0</v>
      </c>
      <c r="H2411" s="17">
        <v>1</v>
      </c>
      <c r="I2411" s="17">
        <v>0.90948509300000002</v>
      </c>
      <c r="J2411" s="17">
        <v>9.0499999999999997E-2</v>
      </c>
      <c r="K2411" s="17">
        <v>1.9899999999999999E-5</v>
      </c>
    </row>
    <row r="2412" spans="1:11" x14ac:dyDescent="0.45">
      <c r="A2412" s="10" t="s">
        <v>27</v>
      </c>
      <c r="B2412" s="20">
        <v>0.93500000000000005</v>
      </c>
      <c r="C2412" s="19">
        <v>12523</v>
      </c>
      <c r="D2412" s="19">
        <v>3646.6177750000002</v>
      </c>
      <c r="E2412" s="23">
        <v>1.9372596989999999</v>
      </c>
      <c r="F2412" s="23">
        <v>0.86153469400000005</v>
      </c>
      <c r="G2412" s="17">
        <v>0</v>
      </c>
      <c r="H2412" s="17">
        <v>1</v>
      </c>
      <c r="I2412" s="17">
        <v>0.909856467</v>
      </c>
      <c r="J2412" s="17">
        <v>9.01E-2</v>
      </c>
      <c r="K2412" s="17">
        <v>1.98E-5</v>
      </c>
    </row>
    <row r="2413" spans="1:11" x14ac:dyDescent="0.45">
      <c r="A2413" s="10" t="s">
        <v>27</v>
      </c>
      <c r="B2413" s="20">
        <v>0.93600000000000005</v>
      </c>
      <c r="C2413" s="19">
        <v>12537</v>
      </c>
      <c r="D2413" s="19">
        <v>3673.8527089999998</v>
      </c>
      <c r="E2413" s="23">
        <v>1.9562954610000001</v>
      </c>
      <c r="F2413" s="23">
        <v>0.86783195400000002</v>
      </c>
      <c r="G2413" s="17">
        <v>0</v>
      </c>
      <c r="H2413" s="17">
        <v>1</v>
      </c>
      <c r="I2413" s="17">
        <v>0.91006163500000004</v>
      </c>
      <c r="J2413" s="17">
        <v>8.9899999999999994E-2</v>
      </c>
      <c r="K2413" s="17">
        <v>1.9700000000000001E-5</v>
      </c>
    </row>
    <row r="2414" spans="1:11" x14ac:dyDescent="0.45">
      <c r="A2414" s="10" t="s">
        <v>27</v>
      </c>
      <c r="B2414" s="20">
        <v>0.93700000000000006</v>
      </c>
      <c r="C2414" s="19">
        <v>12550</v>
      </c>
      <c r="D2414" s="19">
        <v>3699.4006260000001</v>
      </c>
      <c r="E2414" s="23">
        <v>1.9737290649999999</v>
      </c>
      <c r="F2414" s="23">
        <v>0.87420213499999999</v>
      </c>
      <c r="G2414" s="17">
        <v>0</v>
      </c>
      <c r="H2414" s="17">
        <v>1</v>
      </c>
      <c r="I2414" s="17">
        <v>0.909817757</v>
      </c>
      <c r="J2414" s="17">
        <v>9.0200000000000002E-2</v>
      </c>
      <c r="K2414" s="17">
        <v>1.9700000000000001E-5</v>
      </c>
    </row>
    <row r="2415" spans="1:11" x14ac:dyDescent="0.45">
      <c r="A2415" s="10" t="s">
        <v>27</v>
      </c>
      <c r="B2415" s="20">
        <v>0.93799999999999994</v>
      </c>
      <c r="C2415" s="19">
        <v>12563</v>
      </c>
      <c r="D2415" s="19">
        <v>3725.1708560000002</v>
      </c>
      <c r="E2415" s="23">
        <v>1.9913374020000001</v>
      </c>
      <c r="F2415" s="23">
        <v>0.88029060299999995</v>
      </c>
      <c r="G2415" s="17">
        <v>0</v>
      </c>
      <c r="H2415" s="17">
        <v>1</v>
      </c>
      <c r="I2415" s="17">
        <v>0.91052661800000001</v>
      </c>
      <c r="J2415" s="17">
        <v>8.9499999999999996E-2</v>
      </c>
      <c r="K2415" s="17">
        <v>1.95E-5</v>
      </c>
    </row>
    <row r="2416" spans="1:11" x14ac:dyDescent="0.45">
      <c r="A2416" s="10" t="s">
        <v>27</v>
      </c>
      <c r="B2416" s="20">
        <v>0.93899999999999995</v>
      </c>
      <c r="C2416" s="19">
        <v>12580</v>
      </c>
      <c r="D2416" s="19">
        <v>3759.4864619999998</v>
      </c>
      <c r="E2416" s="23">
        <v>2.0388779010000002</v>
      </c>
      <c r="F2416" s="23">
        <v>0.88579125599999997</v>
      </c>
      <c r="G2416" s="17">
        <v>0</v>
      </c>
      <c r="H2416" s="17">
        <v>1</v>
      </c>
      <c r="I2416" s="17">
        <v>0.910502107</v>
      </c>
      <c r="J2416" s="17">
        <v>8.9499999999999996E-2</v>
      </c>
      <c r="K2416" s="17">
        <v>1.95E-5</v>
      </c>
    </row>
    <row r="2417" spans="1:11" x14ac:dyDescent="0.45">
      <c r="A2417" s="10" t="s">
        <v>27</v>
      </c>
      <c r="B2417" s="20">
        <v>0.94</v>
      </c>
      <c r="C2417" s="19">
        <v>12592</v>
      </c>
      <c r="D2417" s="19">
        <v>3784.191871</v>
      </c>
      <c r="E2417" s="23">
        <v>2.0725093920000002</v>
      </c>
      <c r="F2417" s="23">
        <v>0.89268423399999997</v>
      </c>
      <c r="G2417" s="17">
        <v>0</v>
      </c>
      <c r="H2417" s="17">
        <v>1</v>
      </c>
      <c r="I2417" s="17">
        <v>0.91057579</v>
      </c>
      <c r="J2417" s="17">
        <v>8.9399999999999993E-2</v>
      </c>
      <c r="K2417" s="17">
        <v>1.95E-5</v>
      </c>
    </row>
    <row r="2418" spans="1:11" x14ac:dyDescent="0.45">
      <c r="A2418" s="10" t="s">
        <v>27</v>
      </c>
      <c r="B2418" s="20">
        <v>0.94099999999999995</v>
      </c>
      <c r="C2418" s="19">
        <v>12606</v>
      </c>
      <c r="D2418" s="19">
        <v>3813.3508449999999</v>
      </c>
      <c r="E2418" s="23">
        <v>2.0946337860000002</v>
      </c>
      <c r="F2418" s="23">
        <v>0.89710267300000002</v>
      </c>
      <c r="G2418" s="17">
        <v>0</v>
      </c>
      <c r="H2418" s="17">
        <v>1</v>
      </c>
      <c r="I2418" s="17">
        <v>0.91055696500000005</v>
      </c>
      <c r="J2418" s="17">
        <v>8.9399999999999993E-2</v>
      </c>
      <c r="K2418" s="17">
        <v>1.9400000000000001E-5</v>
      </c>
    </row>
    <row r="2419" spans="1:11" x14ac:dyDescent="0.45">
      <c r="A2419" s="10" t="s">
        <v>27</v>
      </c>
      <c r="B2419" s="20">
        <v>0.94199999999999995</v>
      </c>
      <c r="C2419" s="19">
        <v>12619</v>
      </c>
      <c r="D2419" s="19">
        <v>3840.8574840000001</v>
      </c>
      <c r="E2419" s="23">
        <v>2.127830946</v>
      </c>
      <c r="F2419" s="23">
        <v>0.90655412300000004</v>
      </c>
      <c r="G2419" s="17">
        <v>0</v>
      </c>
      <c r="H2419" s="17">
        <v>1</v>
      </c>
      <c r="I2419" s="17">
        <v>0.91064819200000002</v>
      </c>
      <c r="J2419" s="17">
        <v>8.9300000000000004E-2</v>
      </c>
      <c r="K2419" s="17">
        <v>1.9400000000000001E-5</v>
      </c>
    </row>
    <row r="2420" spans="1:11" x14ac:dyDescent="0.45">
      <c r="A2420" s="10" t="s">
        <v>27</v>
      </c>
      <c r="B2420" s="20">
        <v>0.94299999999999995</v>
      </c>
      <c r="C2420" s="19">
        <v>12633</v>
      </c>
      <c r="D2420" s="19">
        <v>3870.9773829999999</v>
      </c>
      <c r="E2420" s="23">
        <v>2.17212578</v>
      </c>
      <c r="F2420" s="23">
        <v>0.91283901999999995</v>
      </c>
      <c r="G2420" s="17">
        <v>0</v>
      </c>
      <c r="H2420" s="17">
        <v>1</v>
      </c>
      <c r="I2420" s="17">
        <v>0.91027816100000003</v>
      </c>
      <c r="J2420" s="17">
        <v>8.9700000000000002E-2</v>
      </c>
      <c r="K2420" s="17">
        <v>1.9400000000000001E-5</v>
      </c>
    </row>
    <row r="2421" spans="1:11" x14ac:dyDescent="0.45">
      <c r="A2421" s="10" t="s">
        <v>27</v>
      </c>
      <c r="B2421" s="20">
        <v>0.94399999999999995</v>
      </c>
      <c r="C2421" s="19">
        <v>12646</v>
      </c>
      <c r="D2421" s="19">
        <v>3899.370586</v>
      </c>
      <c r="E2421" s="23">
        <v>2.1935534620000001</v>
      </c>
      <c r="F2421" s="23">
        <v>0.92098057099999997</v>
      </c>
      <c r="G2421" s="17">
        <v>0</v>
      </c>
      <c r="H2421" s="17">
        <v>1</v>
      </c>
      <c r="I2421" s="17">
        <v>0.91021048000000004</v>
      </c>
      <c r="J2421" s="17">
        <v>8.9800000000000005E-2</v>
      </c>
      <c r="K2421" s="17">
        <v>1.9400000000000001E-5</v>
      </c>
    </row>
    <row r="2422" spans="1:11" x14ac:dyDescent="0.45">
      <c r="A2422" s="10" t="s">
        <v>27</v>
      </c>
      <c r="B2422" s="20">
        <v>0.94499999999999995</v>
      </c>
      <c r="C2422" s="19">
        <v>12660</v>
      </c>
      <c r="D2422" s="19">
        <v>3930.193945</v>
      </c>
      <c r="E2422" s="23">
        <v>2.2109473730000002</v>
      </c>
      <c r="F2422" s="23">
        <v>0.92785279399999998</v>
      </c>
      <c r="G2422" s="17">
        <v>0</v>
      </c>
      <c r="H2422" s="17">
        <v>1</v>
      </c>
      <c r="I2422" s="17">
        <v>0.91006960299999995</v>
      </c>
      <c r="J2422" s="17">
        <v>8.9899999999999994E-2</v>
      </c>
      <c r="K2422" s="17">
        <v>1.9400000000000001E-5</v>
      </c>
    </row>
    <row r="2423" spans="1:11" x14ac:dyDescent="0.45">
      <c r="A2423" s="10" t="s">
        <v>27</v>
      </c>
      <c r="B2423" s="20">
        <v>0.94599999999999995</v>
      </c>
      <c r="C2423" s="19">
        <v>12673</v>
      </c>
      <c r="D2423" s="19">
        <v>3959.0823930000001</v>
      </c>
      <c r="E2423" s="23">
        <v>2.2332571460000001</v>
      </c>
      <c r="F2423" s="23">
        <v>0.934322651</v>
      </c>
      <c r="G2423" s="17">
        <v>0</v>
      </c>
      <c r="H2423" s="17">
        <v>1</v>
      </c>
      <c r="I2423" s="17">
        <v>0.91009850400000003</v>
      </c>
      <c r="J2423" s="17">
        <v>8.9899999999999994E-2</v>
      </c>
      <c r="K2423" s="17">
        <v>1.9300000000000002E-5</v>
      </c>
    </row>
    <row r="2424" spans="1:11" x14ac:dyDescent="0.45">
      <c r="A2424" s="10" t="s">
        <v>27</v>
      </c>
      <c r="B2424" s="20">
        <v>0.94699999999999995</v>
      </c>
      <c r="C2424" s="19">
        <v>12686</v>
      </c>
      <c r="D2424" s="19">
        <v>3988.3971889999998</v>
      </c>
      <c r="E2424" s="23">
        <v>2.2663919539999999</v>
      </c>
      <c r="F2424" s="23">
        <v>0.94130331</v>
      </c>
      <c r="G2424" s="17">
        <v>0</v>
      </c>
      <c r="H2424" s="17">
        <v>1</v>
      </c>
      <c r="I2424" s="17">
        <v>0.91009337300000004</v>
      </c>
      <c r="J2424" s="17">
        <v>8.9899999999999994E-2</v>
      </c>
      <c r="K2424" s="17">
        <v>1.9199999999999999E-5</v>
      </c>
    </row>
    <row r="2425" spans="1:11" x14ac:dyDescent="0.45">
      <c r="A2425" s="10" t="s">
        <v>27</v>
      </c>
      <c r="B2425" s="20">
        <v>0.94799999999999995</v>
      </c>
      <c r="C2425" s="19">
        <v>12700</v>
      </c>
      <c r="D2425" s="19">
        <v>4020.3315889999999</v>
      </c>
      <c r="E2425" s="23">
        <v>2.2948586689999999</v>
      </c>
      <c r="F2425" s="23">
        <v>0.94788022800000005</v>
      </c>
      <c r="G2425" s="17">
        <v>0</v>
      </c>
      <c r="H2425" s="17">
        <v>1</v>
      </c>
      <c r="I2425" s="17">
        <v>0.91003893300000005</v>
      </c>
      <c r="J2425" s="17">
        <v>8.9899999999999994E-2</v>
      </c>
      <c r="K2425" s="17">
        <v>1.9199999999999999E-5</v>
      </c>
    </row>
    <row r="2426" spans="1:11" x14ac:dyDescent="0.45">
      <c r="A2426" s="10" t="s">
        <v>27</v>
      </c>
      <c r="B2426" s="20">
        <v>0.94899999999999995</v>
      </c>
      <c r="C2426" s="19">
        <v>12713</v>
      </c>
      <c r="D2426" s="19">
        <v>4050.4455720000001</v>
      </c>
      <c r="E2426" s="23">
        <v>2.3367503420000002</v>
      </c>
      <c r="F2426" s="23">
        <v>0.95618800100000001</v>
      </c>
      <c r="G2426" s="17">
        <v>0</v>
      </c>
      <c r="H2426" s="17">
        <v>1</v>
      </c>
      <c r="I2426" s="17">
        <v>0.91004987400000004</v>
      </c>
      <c r="J2426" s="17">
        <v>8.9899999999999994E-2</v>
      </c>
      <c r="K2426" s="17">
        <v>1.9199999999999999E-5</v>
      </c>
    </row>
    <row r="2427" spans="1:11" x14ac:dyDescent="0.45">
      <c r="A2427" s="10" t="s">
        <v>27</v>
      </c>
      <c r="B2427" s="20">
        <v>0.95</v>
      </c>
      <c r="C2427" s="19">
        <v>12727</v>
      </c>
      <c r="D2427" s="19">
        <v>4083.4407890000002</v>
      </c>
      <c r="E2427" s="23">
        <v>2.3744575889999999</v>
      </c>
      <c r="F2427" s="23">
        <v>0.96421886000000001</v>
      </c>
      <c r="G2427" s="17">
        <v>0</v>
      </c>
      <c r="H2427" s="17">
        <v>1</v>
      </c>
      <c r="I2427" s="17">
        <v>0.91005950800000002</v>
      </c>
      <c r="J2427" s="17">
        <v>8.9899999999999994E-2</v>
      </c>
      <c r="K2427" s="17">
        <v>1.91E-5</v>
      </c>
    </row>
    <row r="2428" spans="1:11" x14ac:dyDescent="0.45">
      <c r="A2428" s="10" t="s">
        <v>27</v>
      </c>
      <c r="B2428" s="20">
        <v>0.95099999999999996</v>
      </c>
      <c r="C2428" s="19">
        <v>12740</v>
      </c>
      <c r="D2428" s="19">
        <v>4114.5319339999996</v>
      </c>
      <c r="E2428" s="23">
        <v>2.4001743499999999</v>
      </c>
      <c r="F2428" s="23">
        <v>0.97211911100000004</v>
      </c>
      <c r="G2428" s="17">
        <v>0</v>
      </c>
      <c r="H2428" s="17">
        <v>1</v>
      </c>
      <c r="I2428" s="17">
        <v>0.91006587100000003</v>
      </c>
      <c r="J2428" s="17">
        <v>8.9899999999999994E-2</v>
      </c>
      <c r="K2428" s="17">
        <v>1.91E-5</v>
      </c>
    </row>
    <row r="2429" spans="1:11" x14ac:dyDescent="0.45">
      <c r="A2429" s="10" t="s">
        <v>27</v>
      </c>
      <c r="B2429" s="20">
        <v>0.95199999999999996</v>
      </c>
      <c r="C2429" s="19">
        <v>12752</v>
      </c>
      <c r="D2429" s="19">
        <v>4143.6153379999996</v>
      </c>
      <c r="E2429" s="23">
        <v>2.4297827939999999</v>
      </c>
      <c r="F2429" s="23">
        <v>0.97970544500000001</v>
      </c>
      <c r="G2429" s="17">
        <v>0</v>
      </c>
      <c r="H2429" s="17">
        <v>1</v>
      </c>
      <c r="I2429" s="17">
        <v>0.90976323000000003</v>
      </c>
      <c r="J2429" s="17">
        <v>9.0200000000000002E-2</v>
      </c>
      <c r="K2429" s="17">
        <v>1.91E-5</v>
      </c>
    </row>
    <row r="2430" spans="1:11" x14ac:dyDescent="0.45">
      <c r="A2430" s="10" t="s">
        <v>27</v>
      </c>
      <c r="B2430" s="20">
        <v>0.95299999999999996</v>
      </c>
      <c r="C2430" s="19">
        <v>12767</v>
      </c>
      <c r="D2430" s="19">
        <v>4180.3074770000003</v>
      </c>
      <c r="E2430" s="23">
        <v>2.4658350800000002</v>
      </c>
      <c r="F2430" s="23">
        <v>0.98585562299999996</v>
      </c>
      <c r="G2430" s="17">
        <v>0</v>
      </c>
      <c r="H2430" s="17">
        <v>1</v>
      </c>
      <c r="I2430" s="17">
        <v>0.90958353000000003</v>
      </c>
      <c r="J2430" s="17">
        <v>9.0399999999999994E-2</v>
      </c>
      <c r="K2430" s="17">
        <v>1.91E-5</v>
      </c>
    </row>
    <row r="2431" spans="1:11" x14ac:dyDescent="0.45">
      <c r="A2431" s="10" t="s">
        <v>27</v>
      </c>
      <c r="B2431" s="20">
        <v>0.95399999999999996</v>
      </c>
      <c r="C2431" s="19">
        <v>12780</v>
      </c>
      <c r="D2431" s="19">
        <v>4212.6712399999997</v>
      </c>
      <c r="E2431" s="23">
        <v>2.502394695</v>
      </c>
      <c r="F2431" s="23">
        <v>0.99564071899999995</v>
      </c>
      <c r="G2431" s="17">
        <v>0</v>
      </c>
      <c r="H2431" s="17">
        <v>1</v>
      </c>
      <c r="I2431" s="17">
        <v>0.90943428800000004</v>
      </c>
      <c r="J2431" s="17">
        <v>9.0499999999999997E-2</v>
      </c>
      <c r="K2431" s="17">
        <v>1.9000000000000001E-5</v>
      </c>
    </row>
    <row r="2432" spans="1:11" x14ac:dyDescent="0.45">
      <c r="A2432" s="10" t="s">
        <v>27</v>
      </c>
      <c r="B2432" s="20">
        <v>0.95499999999999996</v>
      </c>
      <c r="C2432" s="19">
        <v>12794</v>
      </c>
      <c r="D2432" s="19">
        <v>4247.832206</v>
      </c>
      <c r="E2432" s="23">
        <v>2.5182290840000001</v>
      </c>
      <c r="F2432" s="23">
        <v>1.0035691959999999</v>
      </c>
      <c r="G2432" s="17">
        <v>0</v>
      </c>
      <c r="H2432" s="17">
        <v>1</v>
      </c>
      <c r="I2432" s="17">
        <v>0.90942371099999997</v>
      </c>
      <c r="J2432" s="17">
        <v>9.06E-2</v>
      </c>
      <c r="K2432" s="17">
        <v>1.9000000000000001E-5</v>
      </c>
    </row>
    <row r="2433" spans="1:11" x14ac:dyDescent="0.45">
      <c r="A2433" s="10" t="s">
        <v>27</v>
      </c>
      <c r="B2433" s="20">
        <v>0.95599999999999996</v>
      </c>
      <c r="C2433" s="19">
        <v>12807</v>
      </c>
      <c r="D2433" s="19">
        <v>4280.8870710000001</v>
      </c>
      <c r="E2433" s="23">
        <v>2.5616613410000002</v>
      </c>
      <c r="F2433" s="23">
        <v>1.0116550310000001</v>
      </c>
      <c r="G2433" s="17">
        <v>0</v>
      </c>
      <c r="H2433" s="17">
        <v>1</v>
      </c>
      <c r="I2433" s="17">
        <v>0.90983167499999995</v>
      </c>
      <c r="J2433" s="17">
        <v>9.01E-2</v>
      </c>
      <c r="K2433" s="17">
        <v>1.8899999999999999E-5</v>
      </c>
    </row>
    <row r="2434" spans="1:11" x14ac:dyDescent="0.45">
      <c r="A2434" s="10" t="s">
        <v>27</v>
      </c>
      <c r="B2434" s="20">
        <v>0.95699999999999996</v>
      </c>
      <c r="C2434" s="19">
        <v>12819</v>
      </c>
      <c r="D2434" s="19">
        <v>4311.7836010000001</v>
      </c>
      <c r="E2434" s="23">
        <v>2.5860395500000002</v>
      </c>
      <c r="F2434" s="23">
        <v>1.0199327149999999</v>
      </c>
      <c r="G2434" s="17">
        <v>0</v>
      </c>
      <c r="H2434" s="17">
        <v>1</v>
      </c>
      <c r="I2434" s="17">
        <v>0.90963976000000002</v>
      </c>
      <c r="J2434" s="17">
        <v>9.0300000000000005E-2</v>
      </c>
      <c r="K2434" s="17">
        <v>1.8899999999999999E-5</v>
      </c>
    </row>
    <row r="2435" spans="1:11" x14ac:dyDescent="0.45">
      <c r="A2435" s="10" t="s">
        <v>27</v>
      </c>
      <c r="B2435" s="20">
        <v>0.95799999999999996</v>
      </c>
      <c r="C2435" s="19">
        <v>12834</v>
      </c>
      <c r="D2435" s="19">
        <v>4350.9600200000004</v>
      </c>
      <c r="E2435" s="23">
        <v>2.6262105939999998</v>
      </c>
      <c r="F2435" s="23">
        <v>1.027644515</v>
      </c>
      <c r="G2435" s="17">
        <v>0</v>
      </c>
      <c r="H2435" s="17">
        <v>1</v>
      </c>
      <c r="I2435" s="17">
        <v>0.90965606799999998</v>
      </c>
      <c r="J2435" s="17">
        <v>9.0300000000000005E-2</v>
      </c>
      <c r="K2435" s="17">
        <v>1.88E-5</v>
      </c>
    </row>
    <row r="2436" spans="1:11" x14ac:dyDescent="0.45">
      <c r="A2436" s="10" t="s">
        <v>27</v>
      </c>
      <c r="B2436" s="20">
        <v>0.95899999999999996</v>
      </c>
      <c r="C2436" s="19">
        <v>12847</v>
      </c>
      <c r="D2436" s="19">
        <v>4385.3180700000003</v>
      </c>
      <c r="E2436" s="23">
        <v>2.6615004629999999</v>
      </c>
      <c r="F2436" s="23">
        <v>1.0371429510000001</v>
      </c>
      <c r="G2436" s="17">
        <v>0</v>
      </c>
      <c r="H2436" s="17">
        <v>1</v>
      </c>
      <c r="I2436" s="17">
        <v>0.90959072299999999</v>
      </c>
      <c r="J2436" s="17">
        <v>9.0399999999999994E-2</v>
      </c>
      <c r="K2436" s="17">
        <v>1.88E-5</v>
      </c>
    </row>
    <row r="2437" spans="1:11" x14ac:dyDescent="0.45">
      <c r="A2437" s="10" t="s">
        <v>27</v>
      </c>
      <c r="B2437" s="20">
        <v>0.96</v>
      </c>
      <c r="C2437" s="19">
        <v>12860</v>
      </c>
      <c r="D2437" s="19">
        <v>4420.2164620000003</v>
      </c>
      <c r="E2437" s="23">
        <v>2.6979089470000002</v>
      </c>
      <c r="F2437" s="23">
        <v>1.0455705479999999</v>
      </c>
      <c r="G2437" s="17">
        <v>0</v>
      </c>
      <c r="H2437" s="17">
        <v>1</v>
      </c>
      <c r="I2437" s="17">
        <v>0.90937000599999995</v>
      </c>
      <c r="J2437" s="17">
        <v>9.0611196000000005E-2</v>
      </c>
      <c r="K2437" s="17">
        <v>1.88E-5</v>
      </c>
    </row>
    <row r="2438" spans="1:11" x14ac:dyDescent="0.45">
      <c r="A2438" s="10" t="s">
        <v>27</v>
      </c>
      <c r="B2438" s="20">
        <v>0.96099999999999997</v>
      </c>
      <c r="C2438" s="19">
        <v>12873</v>
      </c>
      <c r="D2438" s="19">
        <v>4455.403738</v>
      </c>
      <c r="E2438" s="23">
        <v>2.7321169059999999</v>
      </c>
      <c r="F2438" s="23">
        <v>1.0533572250000001</v>
      </c>
      <c r="G2438" s="17">
        <v>0</v>
      </c>
      <c r="H2438" s="17">
        <v>1</v>
      </c>
      <c r="I2438" s="17">
        <v>0.90940547299999996</v>
      </c>
      <c r="J2438" s="17">
        <v>9.06E-2</v>
      </c>
      <c r="K2438" s="17">
        <v>1.88E-5</v>
      </c>
    </row>
    <row r="2439" spans="1:11" x14ac:dyDescent="0.45">
      <c r="A2439" s="10" t="s">
        <v>27</v>
      </c>
      <c r="B2439" s="20">
        <v>0.96199999999999997</v>
      </c>
      <c r="C2439" s="19">
        <v>12887</v>
      </c>
      <c r="D2439" s="19">
        <v>4493.8793930000002</v>
      </c>
      <c r="E2439" s="23">
        <v>2.761396247</v>
      </c>
      <c r="F2439" s="23">
        <v>1.062592698</v>
      </c>
      <c r="G2439" s="17">
        <v>0</v>
      </c>
      <c r="H2439" s="17">
        <v>1</v>
      </c>
      <c r="I2439" s="17">
        <v>0.909393283</v>
      </c>
      <c r="J2439" s="17">
        <v>9.06E-2</v>
      </c>
      <c r="K2439" s="17">
        <v>1.88E-5</v>
      </c>
    </row>
    <row r="2440" spans="1:11" x14ac:dyDescent="0.45">
      <c r="A2440" s="10" t="s">
        <v>27</v>
      </c>
      <c r="B2440" s="20">
        <v>0.96299999999999997</v>
      </c>
      <c r="C2440" s="19">
        <v>12901</v>
      </c>
      <c r="D2440" s="19">
        <v>4533.2176769999996</v>
      </c>
      <c r="E2440" s="23">
        <v>2.846958045</v>
      </c>
      <c r="F2440" s="23">
        <v>1.071703686</v>
      </c>
      <c r="G2440" s="17">
        <v>0</v>
      </c>
      <c r="H2440" s="17">
        <v>1</v>
      </c>
      <c r="I2440" s="17">
        <v>0.90932024099999997</v>
      </c>
      <c r="J2440" s="17">
        <v>9.0700000000000003E-2</v>
      </c>
      <c r="K2440" s="17">
        <v>1.8700000000000001E-5</v>
      </c>
    </row>
    <row r="2441" spans="1:11" x14ac:dyDescent="0.45">
      <c r="A2441" s="10" t="s">
        <v>27</v>
      </c>
      <c r="B2441" s="20">
        <v>0.96399999999999997</v>
      </c>
      <c r="C2441" s="19">
        <v>12913</v>
      </c>
      <c r="D2441" s="19">
        <v>4567.7824300000002</v>
      </c>
      <c r="E2441" s="23">
        <v>2.8989261380000002</v>
      </c>
      <c r="F2441" s="23">
        <v>1.081662742</v>
      </c>
      <c r="G2441" s="17">
        <v>0</v>
      </c>
      <c r="H2441" s="17">
        <v>1</v>
      </c>
      <c r="I2441" s="17">
        <v>0.90922866400000002</v>
      </c>
      <c r="J2441" s="17">
        <v>9.0800000000000006E-2</v>
      </c>
      <c r="K2441" s="17">
        <v>1.8700000000000001E-5</v>
      </c>
    </row>
    <row r="2442" spans="1:11" x14ac:dyDescent="0.45">
      <c r="A2442" s="10" t="s">
        <v>27</v>
      </c>
      <c r="B2442" s="20">
        <v>0.96499999999999997</v>
      </c>
      <c r="C2442" s="19">
        <v>12927</v>
      </c>
      <c r="D2442" s="19">
        <v>4608.6965259999997</v>
      </c>
      <c r="E2442" s="23">
        <v>2.9494515209999999</v>
      </c>
      <c r="F2442" s="23">
        <v>1.0903885230000001</v>
      </c>
      <c r="G2442" s="17">
        <v>0</v>
      </c>
      <c r="H2442" s="17">
        <v>1</v>
      </c>
      <c r="I2442" s="17">
        <v>0.90911834800000002</v>
      </c>
      <c r="J2442" s="17">
        <v>9.0899999999999995E-2</v>
      </c>
      <c r="K2442" s="17">
        <v>1.8700000000000001E-5</v>
      </c>
    </row>
    <row r="2443" spans="1:11" x14ac:dyDescent="0.45">
      <c r="A2443" s="10" t="s">
        <v>27</v>
      </c>
      <c r="B2443" s="20">
        <v>0.96599999999999997</v>
      </c>
      <c r="C2443" s="19">
        <v>12941</v>
      </c>
      <c r="D2443" s="19">
        <v>4650.6649450000004</v>
      </c>
      <c r="E2443" s="23">
        <v>3.026707349</v>
      </c>
      <c r="F2443" s="23">
        <v>1.09850797</v>
      </c>
      <c r="G2443" s="17">
        <v>0</v>
      </c>
      <c r="H2443" s="17">
        <v>1</v>
      </c>
      <c r="I2443" s="17">
        <v>0.90924801</v>
      </c>
      <c r="J2443" s="17">
        <v>9.0700000000000003E-2</v>
      </c>
      <c r="K2443" s="17">
        <v>1.8600000000000001E-5</v>
      </c>
    </row>
    <row r="2444" spans="1:11" x14ac:dyDescent="0.45">
      <c r="A2444" s="10" t="s">
        <v>27</v>
      </c>
      <c r="B2444" s="20">
        <v>0.96699999999999997</v>
      </c>
      <c r="C2444" s="19">
        <v>12954</v>
      </c>
      <c r="D2444" s="19">
        <v>4690.2917729999999</v>
      </c>
      <c r="E2444" s="23">
        <v>3.0669288140000002</v>
      </c>
      <c r="F2444" s="23">
        <v>1.1106754160000001</v>
      </c>
      <c r="G2444" s="17">
        <v>0</v>
      </c>
      <c r="H2444" s="17">
        <v>1</v>
      </c>
      <c r="I2444" s="17">
        <v>0.90931652699999999</v>
      </c>
      <c r="J2444" s="17">
        <v>9.0700000000000003E-2</v>
      </c>
      <c r="K2444" s="17">
        <v>1.8600000000000001E-5</v>
      </c>
    </row>
    <row r="2445" spans="1:11" x14ac:dyDescent="0.45">
      <c r="A2445" s="10" t="s">
        <v>27</v>
      </c>
      <c r="B2445" s="20">
        <v>0.96799999999999997</v>
      </c>
      <c r="C2445" s="19">
        <v>12967</v>
      </c>
      <c r="D2445" s="19">
        <v>4730.5141229999999</v>
      </c>
      <c r="E2445" s="23">
        <v>3.1113891009999999</v>
      </c>
      <c r="F2445" s="23">
        <v>1.120770152</v>
      </c>
      <c r="G2445" s="17">
        <v>0</v>
      </c>
      <c r="H2445" s="17">
        <v>1</v>
      </c>
      <c r="I2445" s="17">
        <v>0.90928794199999996</v>
      </c>
      <c r="J2445" s="17">
        <v>9.0700000000000003E-2</v>
      </c>
      <c r="K2445" s="17">
        <v>1.8600000000000001E-5</v>
      </c>
    </row>
    <row r="2446" spans="1:11" x14ac:dyDescent="0.45">
      <c r="A2446" s="10" t="s">
        <v>27</v>
      </c>
      <c r="B2446" s="20">
        <v>0.96899999999999997</v>
      </c>
      <c r="C2446" s="19">
        <v>12981</v>
      </c>
      <c r="D2446" s="19">
        <v>4774.5242710000002</v>
      </c>
      <c r="E2446" s="23">
        <v>3.1937800319999998</v>
      </c>
      <c r="F2446" s="23">
        <v>1.129305456</v>
      </c>
      <c r="G2446" s="17">
        <v>0</v>
      </c>
      <c r="H2446" s="17">
        <v>1</v>
      </c>
      <c r="I2446" s="17">
        <v>0.90932112300000001</v>
      </c>
      <c r="J2446" s="17">
        <v>9.0700000000000003E-2</v>
      </c>
      <c r="K2446" s="17">
        <v>1.8499999999999999E-5</v>
      </c>
    </row>
    <row r="2447" spans="1:11" x14ac:dyDescent="0.45">
      <c r="A2447" s="10" t="s">
        <v>27</v>
      </c>
      <c r="B2447" s="20">
        <v>0.97</v>
      </c>
      <c r="C2447" s="19">
        <v>12994</v>
      </c>
      <c r="D2447" s="19">
        <v>4816.4405319999996</v>
      </c>
      <c r="E2447" s="23">
        <v>3.2378511890000001</v>
      </c>
      <c r="F2447" s="23">
        <v>1.1416508139999999</v>
      </c>
      <c r="G2447" s="17">
        <v>0</v>
      </c>
      <c r="H2447" s="17">
        <v>1</v>
      </c>
      <c r="I2447" s="17">
        <v>0.90924688099999995</v>
      </c>
      <c r="J2447" s="17">
        <v>9.0700000000000003E-2</v>
      </c>
      <c r="K2447" s="17">
        <v>1.8499999999999999E-5</v>
      </c>
    </row>
    <row r="2448" spans="1:11" x14ac:dyDescent="0.45">
      <c r="A2448" s="10" t="s">
        <v>27</v>
      </c>
      <c r="B2448" s="20">
        <v>0.97099999999999997</v>
      </c>
      <c r="C2448" s="19">
        <v>13008</v>
      </c>
      <c r="D2448" s="19">
        <v>4862.2682070000001</v>
      </c>
      <c r="E2448" s="23">
        <v>3.3094463049999998</v>
      </c>
      <c r="F2448" s="23">
        <v>1.1521689020000001</v>
      </c>
      <c r="G2448" s="17">
        <v>0</v>
      </c>
      <c r="H2448" s="17">
        <v>1</v>
      </c>
      <c r="I2448" s="17">
        <v>0.90909950900000003</v>
      </c>
      <c r="J2448" s="17">
        <v>9.0899999999999995E-2</v>
      </c>
      <c r="K2448" s="17">
        <v>1.8499999999999999E-5</v>
      </c>
    </row>
    <row r="2449" spans="1:11" x14ac:dyDescent="0.45">
      <c r="A2449" s="10" t="s">
        <v>27</v>
      </c>
      <c r="B2449" s="20">
        <v>0.97199999999999998</v>
      </c>
      <c r="C2449" s="19">
        <v>13021</v>
      </c>
      <c r="D2449" s="19">
        <v>4905.6435719999999</v>
      </c>
      <c r="E2449" s="23">
        <v>3.355803012</v>
      </c>
      <c r="F2449" s="23">
        <v>1.1632796059999999</v>
      </c>
      <c r="G2449" s="17">
        <v>0</v>
      </c>
      <c r="H2449" s="17">
        <v>1</v>
      </c>
      <c r="I2449" s="17">
        <v>0.90902919999999998</v>
      </c>
      <c r="J2449" s="17">
        <v>9.0999999999999998E-2</v>
      </c>
      <c r="K2449" s="17">
        <v>1.8499999999999999E-5</v>
      </c>
    </row>
    <row r="2450" spans="1:11" x14ac:dyDescent="0.45">
      <c r="A2450" s="10" t="s">
        <v>27</v>
      </c>
      <c r="B2450" s="20">
        <v>0.97299999999999998</v>
      </c>
      <c r="C2450" s="19">
        <v>13035</v>
      </c>
      <c r="D2450" s="19">
        <v>4953.2236130000001</v>
      </c>
      <c r="E2450" s="23">
        <v>3.4327651260000001</v>
      </c>
      <c r="F2450" s="23">
        <v>1.1737282899999999</v>
      </c>
      <c r="G2450" s="17">
        <v>0</v>
      </c>
      <c r="H2450" s="17">
        <v>1</v>
      </c>
      <c r="I2450" s="17">
        <v>0.90836473900000003</v>
      </c>
      <c r="J2450" s="17">
        <v>9.1600000000000001E-2</v>
      </c>
      <c r="K2450" s="17">
        <v>1.84E-5</v>
      </c>
    </row>
    <row r="2451" spans="1:11" x14ac:dyDescent="0.45">
      <c r="A2451" s="10" t="s">
        <v>27</v>
      </c>
      <c r="B2451" s="20">
        <v>0.97399999999999998</v>
      </c>
      <c r="C2451" s="19">
        <v>13048</v>
      </c>
      <c r="D2451" s="19">
        <v>4998.2451890000002</v>
      </c>
      <c r="E2451" s="23">
        <v>3.4937424190000002</v>
      </c>
      <c r="F2451" s="23">
        <v>1.1862073870000001</v>
      </c>
      <c r="G2451" s="17">
        <v>0</v>
      </c>
      <c r="H2451" s="17">
        <v>1</v>
      </c>
      <c r="I2451" s="17">
        <v>0.90843480600000004</v>
      </c>
      <c r="J2451" s="17">
        <v>9.1499999999999998E-2</v>
      </c>
      <c r="K2451" s="17">
        <v>1.84E-5</v>
      </c>
    </row>
    <row r="2452" spans="1:11" x14ac:dyDescent="0.45">
      <c r="A2452" s="10" t="s">
        <v>27</v>
      </c>
      <c r="B2452" s="20">
        <v>0.97499999999999998</v>
      </c>
      <c r="C2452" s="19">
        <v>13060</v>
      </c>
      <c r="D2452" s="19">
        <v>5040.3661430000002</v>
      </c>
      <c r="E2452" s="23">
        <v>3.5195553949999998</v>
      </c>
      <c r="F2452" s="23">
        <v>1.197096231</v>
      </c>
      <c r="G2452" s="17">
        <v>0</v>
      </c>
      <c r="H2452" s="17">
        <v>1</v>
      </c>
      <c r="I2452" s="17">
        <v>0.90843491300000001</v>
      </c>
      <c r="J2452" s="17">
        <v>9.1499999999999998E-2</v>
      </c>
      <c r="K2452" s="17">
        <v>1.8300000000000001E-5</v>
      </c>
    </row>
    <row r="2453" spans="1:11" x14ac:dyDescent="0.45">
      <c r="A2453" s="10" t="s">
        <v>27</v>
      </c>
      <c r="B2453" s="20">
        <v>0.97599999999999998</v>
      </c>
      <c r="C2453" s="19">
        <v>13075</v>
      </c>
      <c r="D2453" s="19">
        <v>5093.5102509999997</v>
      </c>
      <c r="E2453" s="23">
        <v>3.5615124379999998</v>
      </c>
      <c r="F2453" s="23">
        <v>1.208129298</v>
      </c>
      <c r="G2453" s="17">
        <v>0</v>
      </c>
      <c r="H2453" s="17">
        <v>1</v>
      </c>
      <c r="I2453" s="17">
        <v>0.90832981499999998</v>
      </c>
      <c r="J2453" s="17">
        <v>9.1700000000000004E-2</v>
      </c>
      <c r="K2453" s="17">
        <v>1.8300000000000001E-5</v>
      </c>
    </row>
    <row r="2454" spans="1:11" x14ac:dyDescent="0.45">
      <c r="A2454" s="10" t="s">
        <v>27</v>
      </c>
      <c r="B2454" s="20">
        <v>0.97699999999999998</v>
      </c>
      <c r="C2454" s="19">
        <v>13088</v>
      </c>
      <c r="D2454" s="19">
        <v>5140.5896279999997</v>
      </c>
      <c r="E2454" s="23">
        <v>3.6707122540000001</v>
      </c>
      <c r="F2454" s="23">
        <v>1.2211681240000001</v>
      </c>
      <c r="G2454" s="17">
        <v>0</v>
      </c>
      <c r="H2454" s="17">
        <v>1</v>
      </c>
      <c r="I2454" s="17">
        <v>0.90820268100000001</v>
      </c>
      <c r="J2454" s="17">
        <v>9.1800000000000007E-2</v>
      </c>
      <c r="K2454" s="17">
        <v>1.8300000000000001E-5</v>
      </c>
    </row>
    <row r="2455" spans="1:11" x14ac:dyDescent="0.45">
      <c r="A2455" s="10" t="s">
        <v>27</v>
      </c>
      <c r="B2455" s="20">
        <v>0.97799999999999998</v>
      </c>
      <c r="C2455" s="19">
        <v>13101</v>
      </c>
      <c r="D2455" s="19">
        <v>5188.7332020000003</v>
      </c>
      <c r="E2455" s="23">
        <v>3.7356794390000001</v>
      </c>
      <c r="F2455" s="23">
        <v>1.2328200970000001</v>
      </c>
      <c r="G2455" s="17">
        <v>0</v>
      </c>
      <c r="H2455" s="17">
        <v>1</v>
      </c>
      <c r="I2455" s="17">
        <v>0.90801117399999998</v>
      </c>
      <c r="J2455" s="17">
        <v>9.1999999999999998E-2</v>
      </c>
      <c r="K2455" s="17">
        <v>1.8300000000000001E-5</v>
      </c>
    </row>
    <row r="2456" spans="1:11" x14ac:dyDescent="0.45">
      <c r="A2456" s="10" t="s">
        <v>27</v>
      </c>
      <c r="B2456" s="20">
        <v>0.97899999999999998</v>
      </c>
      <c r="C2456" s="19">
        <v>13115</v>
      </c>
      <c r="D2456" s="19">
        <v>5241.5770759999996</v>
      </c>
      <c r="E2456" s="23">
        <v>3.8042366620000001</v>
      </c>
      <c r="F2456" s="23">
        <v>1.2452481870000001</v>
      </c>
      <c r="G2456" s="17">
        <v>0</v>
      </c>
      <c r="H2456" s="17">
        <v>1</v>
      </c>
      <c r="I2456" s="17">
        <v>0.90784173000000001</v>
      </c>
      <c r="J2456" s="17">
        <v>9.2100000000000001E-2</v>
      </c>
      <c r="K2456" s="17">
        <v>1.8300000000000001E-5</v>
      </c>
    </row>
    <row r="2457" spans="1:11" x14ac:dyDescent="0.45">
      <c r="A2457" s="10" t="s">
        <v>27</v>
      </c>
      <c r="B2457" s="20">
        <v>0.98</v>
      </c>
      <c r="C2457" s="19">
        <v>13128</v>
      </c>
      <c r="D2457" s="19">
        <v>5291.8727849999996</v>
      </c>
      <c r="E2457" s="23">
        <v>3.9166670790000002</v>
      </c>
      <c r="F2457" s="23">
        <v>1.2560112269999999</v>
      </c>
      <c r="G2457" s="17">
        <v>0</v>
      </c>
      <c r="H2457" s="17">
        <v>1</v>
      </c>
      <c r="I2457" s="17">
        <v>0.90788394299999997</v>
      </c>
      <c r="J2457" s="17">
        <v>9.2100000000000001E-2</v>
      </c>
      <c r="K2457" s="17">
        <v>1.8199999999999999E-5</v>
      </c>
    </row>
    <row r="2458" spans="1:11" x14ac:dyDescent="0.45">
      <c r="A2458" s="10" t="s">
        <v>27</v>
      </c>
      <c r="B2458" s="20">
        <v>0.98099999999999998</v>
      </c>
      <c r="C2458" s="19">
        <v>13142</v>
      </c>
      <c r="D2458" s="19">
        <v>5347.1827929999999</v>
      </c>
      <c r="E2458" s="23">
        <v>3.9865676309999998</v>
      </c>
      <c r="F2458" s="23">
        <v>1.270256799</v>
      </c>
      <c r="G2458" s="17">
        <v>0</v>
      </c>
      <c r="H2458" s="17">
        <v>1</v>
      </c>
      <c r="I2458" s="17">
        <v>0.90841734100000004</v>
      </c>
      <c r="J2458" s="17">
        <v>9.1600000000000001E-2</v>
      </c>
      <c r="K2458" s="17">
        <v>1.8099999999999999E-5</v>
      </c>
    </row>
    <row r="2459" spans="1:11" x14ac:dyDescent="0.45">
      <c r="A2459" s="10" t="s">
        <v>27</v>
      </c>
      <c r="B2459" s="20">
        <v>0.98199999999999998</v>
      </c>
      <c r="C2459" s="19">
        <v>13155</v>
      </c>
      <c r="D2459" s="19">
        <v>5400.1562039999999</v>
      </c>
      <c r="E2459" s="23">
        <v>4.135862521</v>
      </c>
      <c r="F2459" s="23">
        <v>1.2854086179999999</v>
      </c>
      <c r="G2459" s="17">
        <v>0</v>
      </c>
      <c r="H2459" s="17">
        <v>1</v>
      </c>
      <c r="I2459" s="17">
        <v>0.90820838000000004</v>
      </c>
      <c r="J2459" s="17">
        <v>9.1800000000000007E-2</v>
      </c>
      <c r="K2459" s="17">
        <v>1.8099999999999999E-5</v>
      </c>
    </row>
    <row r="2460" spans="1:11" x14ac:dyDescent="0.45">
      <c r="A2460" s="10" t="s">
        <v>27</v>
      </c>
      <c r="B2460" s="20">
        <v>0.98299999999999998</v>
      </c>
      <c r="C2460" s="19">
        <v>13168</v>
      </c>
      <c r="D2460" s="19">
        <v>5454.8388100000002</v>
      </c>
      <c r="E2460" s="23">
        <v>4.2535013949999998</v>
      </c>
      <c r="F2460" s="23">
        <v>1.2976780750000001</v>
      </c>
      <c r="G2460" s="17">
        <v>0</v>
      </c>
      <c r="H2460" s="17">
        <v>1</v>
      </c>
      <c r="I2460" s="17">
        <v>0.90810791000000002</v>
      </c>
      <c r="J2460" s="17">
        <v>9.1899999999999996E-2</v>
      </c>
      <c r="K2460" s="17">
        <v>1.8E-5</v>
      </c>
    </row>
    <row r="2461" spans="1:11" x14ac:dyDescent="0.45">
      <c r="A2461" s="10" t="s">
        <v>27</v>
      </c>
      <c r="B2461" s="20">
        <v>0.98399999999999999</v>
      </c>
      <c r="C2461" s="19">
        <v>13182</v>
      </c>
      <c r="D2461" s="19">
        <v>5514.9649319999999</v>
      </c>
      <c r="E2461" s="23">
        <v>4.3590062649999997</v>
      </c>
      <c r="F2461" s="23">
        <v>1.312741409</v>
      </c>
      <c r="G2461" s="17">
        <v>0</v>
      </c>
      <c r="H2461" s="17">
        <v>1</v>
      </c>
      <c r="I2461" s="17">
        <v>0.90801904499999997</v>
      </c>
      <c r="J2461" s="17">
        <v>9.1999999999999998E-2</v>
      </c>
      <c r="K2461" s="17">
        <v>1.8E-5</v>
      </c>
    </row>
    <row r="2462" spans="1:11" x14ac:dyDescent="0.45">
      <c r="A2462" s="10" t="s">
        <v>27</v>
      </c>
      <c r="B2462" s="20">
        <v>0.98499999999999999</v>
      </c>
      <c r="C2462" s="19">
        <v>13195</v>
      </c>
      <c r="D2462" s="19">
        <v>5572.5187800000003</v>
      </c>
      <c r="E2462" s="23">
        <v>4.4879021689999998</v>
      </c>
      <c r="F2462" s="23">
        <v>1.3253654619999999</v>
      </c>
      <c r="G2462" s="17">
        <v>0</v>
      </c>
      <c r="H2462" s="17">
        <v>1</v>
      </c>
      <c r="I2462" s="17">
        <v>0.90798685700000004</v>
      </c>
      <c r="J2462" s="17">
        <v>9.1999999999999998E-2</v>
      </c>
      <c r="K2462" s="17">
        <v>1.8E-5</v>
      </c>
    </row>
    <row r="2463" spans="1:11" x14ac:dyDescent="0.45">
      <c r="A2463" s="10" t="s">
        <v>27</v>
      </c>
      <c r="B2463" s="20">
        <v>0.98599999999999999</v>
      </c>
      <c r="C2463" s="19">
        <v>13209</v>
      </c>
      <c r="D2463" s="19">
        <v>5636.2162850000004</v>
      </c>
      <c r="E2463" s="23">
        <v>4.5963633399999999</v>
      </c>
      <c r="F2463" s="23">
        <v>1.3431148669999999</v>
      </c>
      <c r="G2463" s="17">
        <v>0</v>
      </c>
      <c r="H2463" s="17">
        <v>1</v>
      </c>
      <c r="I2463" s="17">
        <v>0.90798480400000003</v>
      </c>
      <c r="J2463" s="17">
        <v>9.1999999999999998E-2</v>
      </c>
      <c r="K2463" s="17">
        <v>1.7900000000000001E-5</v>
      </c>
    </row>
    <row r="2464" spans="1:11" x14ac:dyDescent="0.45">
      <c r="A2464" s="10" t="s">
        <v>27</v>
      </c>
      <c r="B2464" s="20">
        <v>0.98699999999999999</v>
      </c>
      <c r="C2464" s="19">
        <v>13222</v>
      </c>
      <c r="D2464" s="19">
        <v>5696.7801900000004</v>
      </c>
      <c r="E2464" s="23">
        <v>4.7385092550000003</v>
      </c>
      <c r="F2464" s="23">
        <v>1.3566656960000001</v>
      </c>
      <c r="G2464" s="17">
        <v>0</v>
      </c>
      <c r="H2464" s="17">
        <v>1</v>
      </c>
      <c r="I2464" s="17">
        <v>0.90786835600000004</v>
      </c>
      <c r="J2464" s="17">
        <v>9.2100000000000001E-2</v>
      </c>
      <c r="K2464" s="17">
        <v>1.7900000000000001E-5</v>
      </c>
    </row>
    <row r="2465" spans="1:11" x14ac:dyDescent="0.45">
      <c r="A2465" s="10" t="s">
        <v>27</v>
      </c>
      <c r="B2465" s="20">
        <v>0.98799999999999999</v>
      </c>
      <c r="C2465" s="19">
        <v>13235</v>
      </c>
      <c r="D2465" s="19">
        <v>5760.1692249999996</v>
      </c>
      <c r="E2465" s="23">
        <v>5.0142671329999997</v>
      </c>
      <c r="F2465" s="23">
        <v>1.375086582</v>
      </c>
      <c r="G2465" s="17">
        <v>0</v>
      </c>
      <c r="H2465" s="17">
        <v>1</v>
      </c>
      <c r="I2465" s="17">
        <v>0.90790478699999999</v>
      </c>
      <c r="J2465" s="17">
        <v>9.2100000000000001E-2</v>
      </c>
      <c r="K2465" s="17">
        <v>1.7900000000000001E-5</v>
      </c>
    </row>
    <row r="2466" spans="1:11" x14ac:dyDescent="0.45">
      <c r="A2466" s="10" t="s">
        <v>27</v>
      </c>
      <c r="B2466" s="20">
        <v>0.98899999999999999</v>
      </c>
      <c r="C2466" s="19">
        <v>13249</v>
      </c>
      <c r="D2466" s="19">
        <v>5832.1353259999996</v>
      </c>
      <c r="E2466" s="23">
        <v>5.2769117259999998</v>
      </c>
      <c r="F2466" s="23">
        <v>1.391600921</v>
      </c>
      <c r="G2466" s="17">
        <v>0</v>
      </c>
      <c r="H2466" s="17">
        <v>1</v>
      </c>
      <c r="I2466" s="17">
        <v>0.90819383899999995</v>
      </c>
      <c r="J2466" s="17">
        <v>9.1800000000000007E-2</v>
      </c>
      <c r="K2466" s="17">
        <v>1.7799999999999999E-5</v>
      </c>
    </row>
    <row r="2467" spans="1:11" x14ac:dyDescent="0.45">
      <c r="A2467" s="10" t="s">
        <v>27</v>
      </c>
      <c r="B2467" s="20">
        <v>0.99</v>
      </c>
      <c r="C2467" s="19">
        <v>13262</v>
      </c>
      <c r="D2467" s="19">
        <v>5901.9801559999996</v>
      </c>
      <c r="E2467" s="23">
        <v>5.4711418969999999</v>
      </c>
      <c r="F2467" s="23">
        <v>1.4102416019999999</v>
      </c>
      <c r="G2467" s="17">
        <v>0</v>
      </c>
      <c r="H2467" s="17">
        <v>1</v>
      </c>
      <c r="I2467" s="17">
        <v>0.90795990100000001</v>
      </c>
      <c r="J2467" s="17">
        <v>9.1999999999999998E-2</v>
      </c>
      <c r="K2467" s="17">
        <v>1.7799999999999999E-5</v>
      </c>
    </row>
    <row r="2468" spans="1:11" x14ac:dyDescent="0.45">
      <c r="A2468" s="10" t="s">
        <v>27</v>
      </c>
      <c r="B2468" s="20">
        <v>0.99099999999999999</v>
      </c>
      <c r="C2468" s="19">
        <v>13275</v>
      </c>
      <c r="D2468" s="19">
        <v>5974.7925180000002</v>
      </c>
      <c r="E2468" s="23">
        <v>5.748716012</v>
      </c>
      <c r="F2468" s="23">
        <v>1.4286256610000001</v>
      </c>
      <c r="G2468" s="17">
        <v>0</v>
      </c>
      <c r="H2468" s="17">
        <v>1</v>
      </c>
      <c r="I2468" s="17">
        <v>0.90782563500000002</v>
      </c>
      <c r="J2468" s="17">
        <v>9.2200000000000004E-2</v>
      </c>
      <c r="K2468" s="17">
        <v>1.7799999999999999E-5</v>
      </c>
    </row>
    <row r="2469" spans="1:11" x14ac:dyDescent="0.45">
      <c r="A2469" s="10" t="s">
        <v>27</v>
      </c>
      <c r="B2469" s="20">
        <v>0.99199999999999999</v>
      </c>
      <c r="C2469" s="19">
        <v>13289</v>
      </c>
      <c r="D2469" s="19">
        <v>6056.786008</v>
      </c>
      <c r="E2469" s="23">
        <v>5.9533832880000004</v>
      </c>
      <c r="F2469" s="23">
        <v>1.44786579</v>
      </c>
      <c r="G2469" s="17">
        <v>0</v>
      </c>
      <c r="H2469" s="17">
        <v>1</v>
      </c>
      <c r="I2469" s="17">
        <v>0.90773008300000002</v>
      </c>
      <c r="J2469" s="17">
        <v>9.2299999999999993E-2</v>
      </c>
      <c r="K2469" s="17">
        <v>1.7799999999999999E-5</v>
      </c>
    </row>
    <row r="2470" spans="1:11" x14ac:dyDescent="0.45">
      <c r="A2470" s="10" t="s">
        <v>27</v>
      </c>
      <c r="B2470" s="20">
        <v>0.99299999999999999</v>
      </c>
      <c r="C2470" s="19">
        <v>13302</v>
      </c>
      <c r="D2470" s="19">
        <v>6137.1811820000003</v>
      </c>
      <c r="E2470" s="23">
        <v>6.3635436419999998</v>
      </c>
      <c r="F2470" s="23">
        <v>1.469087888</v>
      </c>
      <c r="G2470" s="17">
        <v>0</v>
      </c>
      <c r="H2470" s="17">
        <v>1</v>
      </c>
      <c r="I2470" s="17">
        <v>0.907407199</v>
      </c>
      <c r="J2470" s="17">
        <v>9.2600000000000002E-2</v>
      </c>
      <c r="K2470" s="17">
        <v>1.77E-5</v>
      </c>
    </row>
    <row r="2471" spans="1:11" x14ac:dyDescent="0.45">
      <c r="A2471" s="10" t="s">
        <v>27</v>
      </c>
      <c r="B2471" s="20">
        <v>0.99399999999999999</v>
      </c>
      <c r="C2471" s="19">
        <v>13316</v>
      </c>
      <c r="D2471" s="19">
        <v>6229.7373520000001</v>
      </c>
      <c r="E2471" s="23">
        <v>6.8116561100000004</v>
      </c>
      <c r="F2471" s="23">
        <v>1.490822061</v>
      </c>
      <c r="G2471" s="17">
        <v>0</v>
      </c>
      <c r="H2471" s="17">
        <v>1</v>
      </c>
      <c r="I2471" s="17">
        <v>0.90726162300000002</v>
      </c>
      <c r="J2471" s="17">
        <v>9.2700000000000005E-2</v>
      </c>
      <c r="K2471" s="17">
        <v>1.77E-5</v>
      </c>
    </row>
    <row r="2472" spans="1:11" x14ac:dyDescent="0.45">
      <c r="A2472" s="10" t="s">
        <v>27</v>
      </c>
      <c r="B2472" s="20">
        <v>0.995</v>
      </c>
      <c r="C2472" s="19">
        <v>13329</v>
      </c>
      <c r="D2472" s="19">
        <v>6321.8697240000001</v>
      </c>
      <c r="E2472" s="23">
        <v>7.2780888419999998</v>
      </c>
      <c r="F2472" s="23">
        <v>1.51509808</v>
      </c>
      <c r="G2472" s="17">
        <v>0</v>
      </c>
      <c r="H2472" s="17">
        <v>1</v>
      </c>
      <c r="I2472" s="17">
        <v>0.90715582800000005</v>
      </c>
      <c r="J2472" s="17">
        <v>9.2799999999999994E-2</v>
      </c>
      <c r="K2472" s="17">
        <v>1.77E-5</v>
      </c>
    </row>
    <row r="2473" spans="1:11" x14ac:dyDescent="0.45">
      <c r="A2473" s="10" t="s">
        <v>27</v>
      </c>
      <c r="B2473" s="20">
        <v>0.996</v>
      </c>
      <c r="C2473" s="19">
        <v>13342</v>
      </c>
      <c r="D2473" s="19">
        <v>6422.8779629999999</v>
      </c>
      <c r="E2473" s="23">
        <v>8.1305145870000004</v>
      </c>
      <c r="F2473" s="23">
        <v>1.5393137189999999</v>
      </c>
      <c r="G2473" s="17">
        <v>0</v>
      </c>
      <c r="H2473" s="17">
        <v>1</v>
      </c>
      <c r="I2473" s="17">
        <v>0.906959022</v>
      </c>
      <c r="J2473" s="17">
        <v>9.2999999999999999E-2</v>
      </c>
      <c r="K2473" s="17">
        <v>1.77E-5</v>
      </c>
    </row>
    <row r="2474" spans="1:11" x14ac:dyDescent="0.45">
      <c r="A2474" s="10" t="s">
        <v>27</v>
      </c>
      <c r="B2474" s="20">
        <v>0.997</v>
      </c>
      <c r="C2474" s="19">
        <v>13356</v>
      </c>
      <c r="D2474" s="19">
        <v>6542.2363489999998</v>
      </c>
      <c r="E2474" s="23">
        <v>8.9630145710000004</v>
      </c>
      <c r="F2474" s="23">
        <v>1.5674223309999999</v>
      </c>
      <c r="G2474" s="17">
        <v>0</v>
      </c>
      <c r="H2474" s="17">
        <v>1</v>
      </c>
      <c r="I2474" s="17">
        <v>0.90712958799999999</v>
      </c>
      <c r="J2474" s="17">
        <v>9.2899999999999996E-2</v>
      </c>
      <c r="K2474" s="17">
        <v>1.7600000000000001E-5</v>
      </c>
    </row>
    <row r="2475" spans="1:11" x14ac:dyDescent="0.45">
      <c r="A2475" s="10" t="s">
        <v>27</v>
      </c>
      <c r="B2475" s="20">
        <v>0.998</v>
      </c>
      <c r="C2475" s="19">
        <v>13369</v>
      </c>
      <c r="D2475" s="19">
        <v>6668.8457710000002</v>
      </c>
      <c r="E2475" s="23">
        <v>11.162937960000001</v>
      </c>
      <c r="F2475" s="23">
        <v>1.6001900389999999</v>
      </c>
      <c r="G2475" s="17">
        <v>0</v>
      </c>
      <c r="H2475" s="17">
        <v>1</v>
      </c>
      <c r="I2475" s="17">
        <v>0.90701272799999999</v>
      </c>
      <c r="J2475" s="17">
        <v>9.2999999999999999E-2</v>
      </c>
      <c r="K2475" s="17">
        <v>1.7600000000000001E-5</v>
      </c>
    </row>
    <row r="2476" spans="1:11" x14ac:dyDescent="0.45">
      <c r="A2476" s="10" t="s">
        <v>27</v>
      </c>
      <c r="B2476" s="20">
        <v>0.999</v>
      </c>
      <c r="C2476" s="19">
        <v>13382</v>
      </c>
      <c r="D2476" s="19">
        <v>6831.5160990000004</v>
      </c>
      <c r="E2476" s="23">
        <v>13.90873852</v>
      </c>
      <c r="F2476" s="23">
        <v>1.6338204489999999</v>
      </c>
      <c r="G2476" s="17">
        <v>0</v>
      </c>
      <c r="H2476" s="17">
        <v>1</v>
      </c>
      <c r="I2476" s="17">
        <v>0.90707785100000005</v>
      </c>
      <c r="J2476" s="17">
        <v>9.2899999999999996E-2</v>
      </c>
      <c r="K2476" s="17">
        <v>1.7499999999999998E-5</v>
      </c>
    </row>
    <row r="2477" spans="1:11" x14ac:dyDescent="0.45">
      <c r="A2477" s="10" t="s">
        <v>27</v>
      </c>
      <c r="B2477" s="20">
        <v>1</v>
      </c>
      <c r="C2477" s="19">
        <v>13383</v>
      </c>
      <c r="D2477" s="19">
        <v>6848.6635759999999</v>
      </c>
      <c r="E2477" s="23">
        <v>17.147476860000001</v>
      </c>
      <c r="F2477" s="23">
        <v>1.685195529</v>
      </c>
      <c r="G2477" s="17">
        <v>0</v>
      </c>
      <c r="H2477" s="17">
        <v>1</v>
      </c>
      <c r="I2477" s="17">
        <v>0.90708251100000004</v>
      </c>
      <c r="J2477" s="17">
        <v>9.2899999999999996E-2</v>
      </c>
      <c r="K2477" s="17">
        <v>1.7499999999999998E-5</v>
      </c>
    </row>
    <row r="2478" spans="1:11" x14ac:dyDescent="0.45">
      <c r="A2478" s="10" t="s">
        <v>29</v>
      </c>
      <c r="B2478" s="20">
        <v>0.02</v>
      </c>
      <c r="C2478" s="19">
        <v>6</v>
      </c>
      <c r="D2478" s="19">
        <v>2.96E-7</v>
      </c>
      <c r="E2478" s="23">
        <v>1.08E-7</v>
      </c>
      <c r="F2478" s="23">
        <v>5.2299999999999998E-8</v>
      </c>
      <c r="G2478" s="17">
        <v>0</v>
      </c>
      <c r="H2478" s="17">
        <v>1</v>
      </c>
      <c r="I2478" s="17">
        <v>1</v>
      </c>
      <c r="J2478" s="17">
        <v>0</v>
      </c>
      <c r="K2478" s="17">
        <v>0</v>
      </c>
    </row>
    <row r="2479" spans="1:11" x14ac:dyDescent="0.45">
      <c r="A2479" s="10" t="s">
        <v>29</v>
      </c>
      <c r="B2479" s="20">
        <v>0.03</v>
      </c>
      <c r="C2479" s="19">
        <v>7</v>
      </c>
      <c r="D2479" s="19">
        <v>4.8599999999999998E-7</v>
      </c>
      <c r="E2479" s="23">
        <v>1.9000000000000001E-7</v>
      </c>
      <c r="F2479" s="23">
        <v>1.08E-7</v>
      </c>
      <c r="G2479" s="17">
        <v>0</v>
      </c>
      <c r="H2479" s="17">
        <v>1</v>
      </c>
      <c r="I2479" s="17">
        <v>1</v>
      </c>
      <c r="J2479" s="17">
        <v>0</v>
      </c>
      <c r="K2479" s="17">
        <v>0</v>
      </c>
    </row>
    <row r="2480" spans="1:11" x14ac:dyDescent="0.45">
      <c r="A2480" s="10" t="s">
        <v>29</v>
      </c>
      <c r="B2480" s="20">
        <v>0.57999999999999996</v>
      </c>
      <c r="C2480" s="19">
        <v>147</v>
      </c>
      <c r="D2480" s="19">
        <v>3.3151419770000001</v>
      </c>
      <c r="E2480" s="23">
        <v>3.2800000000000003E-2</v>
      </c>
      <c r="F2480" s="23">
        <v>3.0099999999999998E-2</v>
      </c>
      <c r="G2480" s="17">
        <v>0</v>
      </c>
      <c r="H2480" s="17">
        <v>1</v>
      </c>
      <c r="I2480" s="17">
        <v>0.27359097100000002</v>
      </c>
      <c r="J2480" s="17">
        <v>0.72640902900000004</v>
      </c>
      <c r="K2480" s="17">
        <v>0</v>
      </c>
    </row>
    <row r="2481" spans="1:11" x14ac:dyDescent="0.45">
      <c r="A2481" s="10" t="s">
        <v>29</v>
      </c>
      <c r="B2481" s="20">
        <v>0.63</v>
      </c>
      <c r="C2481" s="19">
        <v>158</v>
      </c>
      <c r="D2481" s="19">
        <v>3.926038025</v>
      </c>
      <c r="E2481" s="23">
        <v>5.5500000000000001E-2</v>
      </c>
      <c r="F2481" s="23">
        <v>3.0599999999999999E-2</v>
      </c>
      <c r="G2481" s="17">
        <v>0</v>
      </c>
      <c r="H2481" s="17">
        <v>1</v>
      </c>
      <c r="I2481" s="17">
        <v>0.37223856799999999</v>
      </c>
      <c r="J2481" s="17">
        <v>0.62776143200000001</v>
      </c>
      <c r="K2481" s="17">
        <v>0</v>
      </c>
    </row>
    <row r="2482" spans="1:11" x14ac:dyDescent="0.45">
      <c r="A2482" s="10" t="s">
        <v>29</v>
      </c>
      <c r="B2482" s="20">
        <v>0.72</v>
      </c>
      <c r="C2482" s="19">
        <v>182</v>
      </c>
      <c r="D2482" s="19">
        <v>6.8134550479999998</v>
      </c>
      <c r="E2482" s="23">
        <v>0.120693509</v>
      </c>
      <c r="F2482" s="23">
        <v>8.3099999999999993E-2</v>
      </c>
      <c r="G2482" s="17">
        <v>0</v>
      </c>
      <c r="H2482" s="17">
        <v>1</v>
      </c>
      <c r="I2482" s="17">
        <v>0.52690968900000001</v>
      </c>
      <c r="J2482" s="17">
        <v>0.47309031099999999</v>
      </c>
      <c r="K2482" s="17">
        <v>0</v>
      </c>
    </row>
    <row r="2483" spans="1:11" x14ac:dyDescent="0.45">
      <c r="A2483" s="10" t="s">
        <v>29</v>
      </c>
      <c r="B2483" s="20">
        <v>0.73</v>
      </c>
      <c r="C2483" s="19">
        <v>185</v>
      </c>
      <c r="D2483" s="19">
        <v>7.3012615370000002</v>
      </c>
      <c r="E2483" s="23">
        <v>0.19966894099999999</v>
      </c>
      <c r="F2483" s="23">
        <v>8.6398399000000001E-2</v>
      </c>
      <c r="G2483" s="17">
        <v>0</v>
      </c>
      <c r="H2483" s="17">
        <v>1</v>
      </c>
      <c r="I2483" s="17">
        <v>0.53898978099999995</v>
      </c>
      <c r="J2483" s="17">
        <v>0.461010219</v>
      </c>
      <c r="K2483" s="17">
        <v>0</v>
      </c>
    </row>
    <row r="2484" spans="1:11" x14ac:dyDescent="0.45">
      <c r="A2484" s="10" t="s">
        <v>29</v>
      </c>
      <c r="B2484" s="20">
        <v>0.75</v>
      </c>
      <c r="C2484" s="19">
        <v>190</v>
      </c>
      <c r="D2484" s="19">
        <v>8.7417525880000007</v>
      </c>
      <c r="E2484" s="23">
        <v>0.28973983399999997</v>
      </c>
      <c r="F2484" s="23">
        <v>0.103727233</v>
      </c>
      <c r="G2484" s="17">
        <v>0</v>
      </c>
      <c r="H2484" s="17">
        <v>1</v>
      </c>
      <c r="I2484" s="17">
        <v>0.552547711</v>
      </c>
      <c r="J2484" s="17">
        <v>0.447452289</v>
      </c>
      <c r="K2484" s="17">
        <v>0</v>
      </c>
    </row>
    <row r="2485" spans="1:11" x14ac:dyDescent="0.45">
      <c r="A2485" s="10" t="s">
        <v>29</v>
      </c>
      <c r="B2485" s="20">
        <v>0.76</v>
      </c>
      <c r="C2485" s="19">
        <v>191</v>
      </c>
      <c r="D2485" s="19">
        <v>9.0387673359999994</v>
      </c>
      <c r="E2485" s="23">
        <v>0.297014748</v>
      </c>
      <c r="F2485" s="23">
        <v>0.10717191</v>
      </c>
      <c r="G2485" s="17">
        <v>0</v>
      </c>
      <c r="H2485" s="17">
        <v>1</v>
      </c>
      <c r="I2485" s="17">
        <v>0.55796854600000001</v>
      </c>
      <c r="J2485" s="17">
        <v>0.44203145399999999</v>
      </c>
      <c r="K2485" s="17">
        <v>0</v>
      </c>
    </row>
    <row r="2486" spans="1:11" x14ac:dyDescent="0.45">
      <c r="A2486" s="10" t="s">
        <v>29</v>
      </c>
      <c r="B2486" s="20">
        <v>0.77</v>
      </c>
      <c r="C2486" s="19">
        <v>194</v>
      </c>
      <c r="D2486" s="19">
        <v>10.201994689999999</v>
      </c>
      <c r="E2486" s="23">
        <v>0.46041864399999999</v>
      </c>
      <c r="F2486" s="23">
        <v>0.119072046</v>
      </c>
      <c r="G2486" s="17">
        <v>0</v>
      </c>
      <c r="H2486" s="17">
        <v>1</v>
      </c>
      <c r="I2486" s="17">
        <v>0.58967586400000005</v>
      </c>
      <c r="J2486" s="17">
        <v>0.41032413600000001</v>
      </c>
      <c r="K2486" s="17">
        <v>0</v>
      </c>
    </row>
    <row r="2487" spans="1:11" x14ac:dyDescent="0.45">
      <c r="A2487" s="10" t="s">
        <v>29</v>
      </c>
      <c r="B2487" s="20">
        <v>0.78</v>
      </c>
      <c r="C2487" s="19">
        <v>196</v>
      </c>
      <c r="D2487" s="19">
        <v>11.1908557</v>
      </c>
      <c r="E2487" s="23">
        <v>0.49443050500000002</v>
      </c>
      <c r="F2487" s="23">
        <v>0.124957332</v>
      </c>
      <c r="G2487" s="17">
        <v>0</v>
      </c>
      <c r="H2487" s="17">
        <v>1</v>
      </c>
      <c r="I2487" s="17">
        <v>0.64701660900000002</v>
      </c>
      <c r="J2487" s="17">
        <v>0.35298339099999998</v>
      </c>
      <c r="K2487" s="17">
        <v>0</v>
      </c>
    </row>
    <row r="2488" spans="1:11" x14ac:dyDescent="0.45">
      <c r="A2488" s="10" t="s">
        <v>29</v>
      </c>
      <c r="B2488" s="20">
        <v>0.80100000000000005</v>
      </c>
      <c r="C2488" s="19">
        <v>202</v>
      </c>
      <c r="D2488" s="19">
        <v>14.3863079</v>
      </c>
      <c r="E2488" s="23">
        <v>0.53257536699999997</v>
      </c>
      <c r="F2488" s="23">
        <v>0.16072885100000001</v>
      </c>
      <c r="G2488" s="17">
        <v>0</v>
      </c>
      <c r="H2488" s="17">
        <v>1</v>
      </c>
      <c r="I2488" s="17">
        <v>0.70425351400000002</v>
      </c>
      <c r="J2488" s="17">
        <v>0.29574648599999998</v>
      </c>
      <c r="K2488" s="17">
        <v>0</v>
      </c>
    </row>
    <row r="2489" spans="1:11" x14ac:dyDescent="0.45">
      <c r="A2489" s="10" t="s">
        <v>29</v>
      </c>
      <c r="B2489" s="20">
        <v>0.80900000000000005</v>
      </c>
      <c r="C2489" s="19">
        <v>204</v>
      </c>
      <c r="D2489" s="19">
        <v>15.48227962</v>
      </c>
      <c r="E2489" s="23">
        <v>0.54798586000000005</v>
      </c>
      <c r="F2489" s="23">
        <v>0.20129392600000001</v>
      </c>
      <c r="G2489" s="17">
        <v>0</v>
      </c>
      <c r="H2489" s="17">
        <v>1</v>
      </c>
      <c r="I2489" s="17">
        <v>0.71461553</v>
      </c>
      <c r="J2489" s="17">
        <v>0.28538447</v>
      </c>
      <c r="K2489" s="17">
        <v>0</v>
      </c>
    </row>
    <row r="2490" spans="1:11" x14ac:dyDescent="0.45">
      <c r="A2490" s="10" t="s">
        <v>29</v>
      </c>
      <c r="B2490" s="20">
        <v>0.81699999999999995</v>
      </c>
      <c r="C2490" s="19">
        <v>206</v>
      </c>
      <c r="D2490" s="19">
        <v>16.609159219999999</v>
      </c>
      <c r="E2490" s="23">
        <v>0.56343980000000005</v>
      </c>
      <c r="F2490" s="23">
        <v>0.21345855499999999</v>
      </c>
      <c r="G2490" s="17">
        <v>0</v>
      </c>
      <c r="H2490" s="17">
        <v>1</v>
      </c>
      <c r="I2490" s="17">
        <v>0.72191544699999999</v>
      </c>
      <c r="J2490" s="17">
        <v>0.27808455300000001</v>
      </c>
      <c r="K2490" s="17">
        <v>0</v>
      </c>
    </row>
    <row r="2491" spans="1:11" x14ac:dyDescent="0.45">
      <c r="A2491" s="10" t="s">
        <v>29</v>
      </c>
      <c r="B2491" s="20">
        <v>0.82099999999999995</v>
      </c>
      <c r="C2491" s="19">
        <v>207</v>
      </c>
      <c r="D2491" s="19">
        <v>17.289487919999999</v>
      </c>
      <c r="E2491" s="23">
        <v>0.68032869200000001</v>
      </c>
      <c r="F2491" s="23">
        <v>0.22532232599999999</v>
      </c>
      <c r="G2491" s="17">
        <v>0</v>
      </c>
      <c r="H2491" s="17">
        <v>1</v>
      </c>
      <c r="I2491" s="17">
        <v>0.72543007999999998</v>
      </c>
      <c r="J2491" s="17">
        <v>0.27456992000000002</v>
      </c>
      <c r="K2491" s="17">
        <v>0</v>
      </c>
    </row>
    <row r="2492" spans="1:11" x14ac:dyDescent="0.45">
      <c r="A2492" s="10" t="s">
        <v>29</v>
      </c>
      <c r="B2492" s="20">
        <v>0.82499999999999996</v>
      </c>
      <c r="C2492" s="19">
        <v>208</v>
      </c>
      <c r="D2492" s="19">
        <v>17.976798380000002</v>
      </c>
      <c r="E2492" s="23">
        <v>0.68731046500000004</v>
      </c>
      <c r="F2492" s="23">
        <v>0.23290576599999999</v>
      </c>
      <c r="G2492" s="17">
        <v>0</v>
      </c>
      <c r="H2492" s="17">
        <v>1</v>
      </c>
      <c r="I2492" s="17">
        <v>0.73640969099999998</v>
      </c>
      <c r="J2492" s="17">
        <v>0.26359030900000002</v>
      </c>
      <c r="K2492" s="17">
        <v>0</v>
      </c>
    </row>
    <row r="2493" spans="1:11" x14ac:dyDescent="0.45">
      <c r="A2493" s="10" t="s">
        <v>29</v>
      </c>
      <c r="B2493" s="20">
        <v>0.82899999999999996</v>
      </c>
      <c r="C2493" s="19">
        <v>209</v>
      </c>
      <c r="D2493" s="19">
        <v>18.84233008</v>
      </c>
      <c r="E2493" s="23">
        <v>0.86553170099999999</v>
      </c>
      <c r="F2493" s="23">
        <v>0.240355023</v>
      </c>
      <c r="G2493" s="17">
        <v>0</v>
      </c>
      <c r="H2493" s="17">
        <v>1</v>
      </c>
      <c r="I2493" s="17">
        <v>0.74769395100000002</v>
      </c>
      <c r="J2493" s="17">
        <v>0.25230604899999998</v>
      </c>
      <c r="K2493" s="17">
        <v>0</v>
      </c>
    </row>
    <row r="2494" spans="1:11" x14ac:dyDescent="0.45">
      <c r="A2494" s="10" t="s">
        <v>29</v>
      </c>
      <c r="B2494" s="20">
        <v>0.83299999999999996</v>
      </c>
      <c r="C2494" s="19">
        <v>210</v>
      </c>
      <c r="D2494" s="19">
        <v>19.730788329999999</v>
      </c>
      <c r="E2494" s="23">
        <v>0.88845824399999995</v>
      </c>
      <c r="F2494" s="23">
        <v>0.250438518</v>
      </c>
      <c r="G2494" s="17">
        <v>0</v>
      </c>
      <c r="H2494" s="17">
        <v>1</v>
      </c>
      <c r="I2494" s="17">
        <v>0.74661506899999996</v>
      </c>
      <c r="J2494" s="17">
        <v>0.25338493099999998</v>
      </c>
      <c r="K2494" s="17">
        <v>0</v>
      </c>
    </row>
    <row r="2495" spans="1:11" x14ac:dyDescent="0.45">
      <c r="A2495" s="10" t="s">
        <v>29</v>
      </c>
      <c r="B2495" s="20">
        <v>0.83699999999999997</v>
      </c>
      <c r="C2495" s="19">
        <v>211</v>
      </c>
      <c r="D2495" s="19">
        <v>20.704268720000002</v>
      </c>
      <c r="E2495" s="23">
        <v>0.97348038999999997</v>
      </c>
      <c r="F2495" s="23">
        <v>0.30393750600000002</v>
      </c>
      <c r="G2495" s="17">
        <v>0</v>
      </c>
      <c r="H2495" s="17">
        <v>1</v>
      </c>
      <c r="I2495" s="17">
        <v>0.748163515</v>
      </c>
      <c r="J2495" s="17">
        <v>0.251836485</v>
      </c>
      <c r="K2495" s="17">
        <v>0</v>
      </c>
    </row>
    <row r="2496" spans="1:11" x14ac:dyDescent="0.45">
      <c r="A2496" s="10" t="s">
        <v>29</v>
      </c>
      <c r="B2496" s="20">
        <v>0.86099999999999999</v>
      </c>
      <c r="C2496" s="19">
        <v>217</v>
      </c>
      <c r="D2496" s="19">
        <v>26.725950900000001</v>
      </c>
      <c r="E2496" s="23">
        <v>1.003613697</v>
      </c>
      <c r="F2496" s="23">
        <v>0.31657038999999998</v>
      </c>
      <c r="G2496" s="17">
        <v>0</v>
      </c>
      <c r="H2496" s="17">
        <v>1</v>
      </c>
      <c r="I2496" s="17">
        <v>0.77838353199999999</v>
      </c>
      <c r="J2496" s="17">
        <v>0.22161646800000001</v>
      </c>
      <c r="K2496" s="17">
        <v>0</v>
      </c>
    </row>
    <row r="2497" spans="1:11" x14ac:dyDescent="0.45">
      <c r="A2497" s="10" t="s">
        <v>29</v>
      </c>
      <c r="B2497" s="20">
        <v>0.86899999999999999</v>
      </c>
      <c r="C2497" s="19">
        <v>219</v>
      </c>
      <c r="D2497" s="19">
        <v>28.745545880000002</v>
      </c>
      <c r="E2497" s="23">
        <v>1.00979749</v>
      </c>
      <c r="F2497" s="23">
        <v>0.38643920100000001</v>
      </c>
      <c r="G2497" s="17">
        <v>0</v>
      </c>
      <c r="H2497" s="17">
        <v>1</v>
      </c>
      <c r="I2497" s="17">
        <v>0.81415004400000002</v>
      </c>
      <c r="J2497" s="17">
        <v>0.18584995600000001</v>
      </c>
      <c r="K2497" s="17">
        <v>0</v>
      </c>
    </row>
    <row r="2498" spans="1:11" x14ac:dyDescent="0.45">
      <c r="A2498" s="10" t="s">
        <v>29</v>
      </c>
      <c r="B2498" s="20">
        <v>0.876</v>
      </c>
      <c r="C2498" s="19">
        <v>221</v>
      </c>
      <c r="D2498" s="19">
        <v>30.962653029999998</v>
      </c>
      <c r="E2498" s="23">
        <v>1.108553575</v>
      </c>
      <c r="F2498" s="23">
        <v>0.40687717800000001</v>
      </c>
      <c r="G2498" s="17">
        <v>0</v>
      </c>
      <c r="H2498" s="17">
        <v>1</v>
      </c>
      <c r="I2498" s="17">
        <v>0.81788760999999999</v>
      </c>
      <c r="J2498" s="17">
        <v>0.18211239000000001</v>
      </c>
      <c r="K2498" s="17">
        <v>0</v>
      </c>
    </row>
    <row r="2499" spans="1:11" x14ac:dyDescent="0.45">
      <c r="A2499" s="10" t="s">
        <v>29</v>
      </c>
      <c r="B2499" s="20">
        <v>0.88</v>
      </c>
      <c r="C2499" s="19">
        <v>222</v>
      </c>
      <c r="D2499" s="19">
        <v>32.088861960000003</v>
      </c>
      <c r="E2499" s="23">
        <v>1.12620893</v>
      </c>
      <c r="F2499" s="23">
        <v>0.42915261900000001</v>
      </c>
      <c r="G2499" s="17">
        <v>0</v>
      </c>
      <c r="H2499" s="17">
        <v>1</v>
      </c>
      <c r="I2499" s="17">
        <v>0.82279198099999995</v>
      </c>
      <c r="J2499" s="17">
        <v>0.17720801899999999</v>
      </c>
      <c r="K2499" s="17">
        <v>0</v>
      </c>
    </row>
    <row r="2500" spans="1:11" x14ac:dyDescent="0.45">
      <c r="A2500" s="10" t="s">
        <v>29</v>
      </c>
      <c r="B2500" s="20">
        <v>0.88400000000000001</v>
      </c>
      <c r="C2500" s="19">
        <v>223</v>
      </c>
      <c r="D2500" s="19">
        <v>33.244148520000003</v>
      </c>
      <c r="E2500" s="23">
        <v>1.155286563</v>
      </c>
      <c r="F2500" s="23">
        <v>0.44004412399999998</v>
      </c>
      <c r="G2500" s="17">
        <v>0</v>
      </c>
      <c r="H2500" s="17">
        <v>1</v>
      </c>
      <c r="I2500" s="17">
        <v>0.82366422399999994</v>
      </c>
      <c r="J2500" s="17">
        <v>0.176335776</v>
      </c>
      <c r="K2500" s="17">
        <v>0</v>
      </c>
    </row>
    <row r="2501" spans="1:11" x14ac:dyDescent="0.45">
      <c r="A2501" s="10" t="s">
        <v>29</v>
      </c>
      <c r="B2501" s="20">
        <v>0.89200000000000002</v>
      </c>
      <c r="C2501" s="19">
        <v>225</v>
      </c>
      <c r="D2501" s="19">
        <v>35.712692840000003</v>
      </c>
      <c r="E2501" s="23">
        <v>1.2342721590000001</v>
      </c>
      <c r="F2501" s="23">
        <v>0.45104785400000003</v>
      </c>
      <c r="G2501" s="17">
        <v>0</v>
      </c>
      <c r="H2501" s="17">
        <v>1</v>
      </c>
      <c r="I2501" s="17">
        <v>0.83464003399999998</v>
      </c>
      <c r="J2501" s="17">
        <v>0.165359966</v>
      </c>
      <c r="K2501" s="17">
        <v>0</v>
      </c>
    </row>
    <row r="2502" spans="1:11" x14ac:dyDescent="0.45">
      <c r="A2502" s="10" t="s">
        <v>29</v>
      </c>
      <c r="B2502" s="20">
        <v>0.89600000000000002</v>
      </c>
      <c r="C2502" s="19">
        <v>226</v>
      </c>
      <c r="D2502" s="19">
        <v>37.154301330000003</v>
      </c>
      <c r="E2502" s="23">
        <v>1.441608491</v>
      </c>
      <c r="F2502" s="23">
        <v>0.47442768400000002</v>
      </c>
      <c r="G2502" s="17">
        <v>0</v>
      </c>
      <c r="H2502" s="17">
        <v>1</v>
      </c>
      <c r="I2502" s="17">
        <v>0.83759179100000003</v>
      </c>
      <c r="J2502" s="17">
        <v>0.162408209</v>
      </c>
      <c r="K2502" s="17">
        <v>0</v>
      </c>
    </row>
    <row r="2503" spans="1:11" x14ac:dyDescent="0.45">
      <c r="A2503" s="10" t="s">
        <v>29</v>
      </c>
      <c r="B2503" s="20">
        <v>0.9</v>
      </c>
      <c r="C2503" s="19">
        <v>227</v>
      </c>
      <c r="D2503" s="19">
        <v>38.664365240000002</v>
      </c>
      <c r="E2503" s="23">
        <v>1.51006391</v>
      </c>
      <c r="F2503" s="23">
        <v>0.48865093100000001</v>
      </c>
      <c r="G2503" s="17">
        <v>0</v>
      </c>
      <c r="H2503" s="17">
        <v>1</v>
      </c>
      <c r="I2503" s="17">
        <v>0.85335759499999997</v>
      </c>
      <c r="J2503" s="17">
        <v>0.146642405</v>
      </c>
      <c r="K2503" s="17">
        <v>0</v>
      </c>
    </row>
    <row r="2504" spans="1:11" x14ac:dyDescent="0.45">
      <c r="A2504" s="10" t="s">
        <v>29</v>
      </c>
      <c r="B2504" s="20">
        <v>0.90400000000000003</v>
      </c>
      <c r="C2504" s="19">
        <v>228</v>
      </c>
      <c r="D2504" s="19">
        <v>40.359731600000003</v>
      </c>
      <c r="E2504" s="23">
        <v>1.6953663649999999</v>
      </c>
      <c r="F2504" s="23">
        <v>0.503454018</v>
      </c>
      <c r="G2504" s="17">
        <v>0</v>
      </c>
      <c r="H2504" s="17">
        <v>1</v>
      </c>
      <c r="I2504" s="17">
        <v>0.83519642900000002</v>
      </c>
      <c r="J2504" s="17">
        <v>0.16480357100000001</v>
      </c>
      <c r="K2504" s="17">
        <v>0</v>
      </c>
    </row>
    <row r="2505" spans="1:11" x14ac:dyDescent="0.45">
      <c r="A2505" s="10" t="s">
        <v>29</v>
      </c>
      <c r="B2505" s="20">
        <v>0.90800000000000003</v>
      </c>
      <c r="C2505" s="19">
        <v>229</v>
      </c>
      <c r="D2505" s="19">
        <v>42.0606358</v>
      </c>
      <c r="E2505" s="23">
        <v>1.700904202</v>
      </c>
      <c r="F2505" s="23">
        <v>0.52048133699999999</v>
      </c>
      <c r="G2505" s="17">
        <v>0</v>
      </c>
      <c r="H2505" s="17">
        <v>1</v>
      </c>
      <c r="I2505" s="17">
        <v>0.83292883900000003</v>
      </c>
      <c r="J2505" s="17">
        <v>0.167071161</v>
      </c>
      <c r="K2505" s="17">
        <v>0</v>
      </c>
    </row>
    <row r="2506" spans="1:11" x14ac:dyDescent="0.45">
      <c r="A2506" s="10" t="s">
        <v>29</v>
      </c>
      <c r="B2506" s="20">
        <v>0.91600000000000004</v>
      </c>
      <c r="C2506" s="19">
        <v>231</v>
      </c>
      <c r="D2506" s="19">
        <v>46.457228360000002</v>
      </c>
      <c r="E2506" s="23">
        <v>2.198296279</v>
      </c>
      <c r="F2506" s="23">
        <v>0.53710701100000002</v>
      </c>
      <c r="G2506" s="17">
        <v>0</v>
      </c>
      <c r="H2506" s="17">
        <v>1</v>
      </c>
      <c r="I2506" s="17">
        <v>0.86800081699999998</v>
      </c>
      <c r="J2506" s="17">
        <v>0.13199918299999999</v>
      </c>
      <c r="K2506" s="17">
        <v>0</v>
      </c>
    </row>
    <row r="2507" spans="1:11" x14ac:dyDescent="0.45">
      <c r="A2507" s="10" t="s">
        <v>29</v>
      </c>
      <c r="B2507" s="20">
        <v>0.92400000000000004</v>
      </c>
      <c r="C2507" s="19">
        <v>233</v>
      </c>
      <c r="D2507" s="19">
        <v>51.47721001</v>
      </c>
      <c r="E2507" s="23">
        <v>2.509990825</v>
      </c>
      <c r="F2507" s="23">
        <v>0.58261904600000003</v>
      </c>
      <c r="G2507" s="17">
        <v>0</v>
      </c>
      <c r="H2507" s="17">
        <v>1</v>
      </c>
      <c r="I2507" s="17">
        <v>0.86333170999999997</v>
      </c>
      <c r="J2507" s="17">
        <v>0.13666829</v>
      </c>
      <c r="K2507" s="17">
        <v>0</v>
      </c>
    </row>
    <row r="2508" spans="1:11" x14ac:dyDescent="0.45">
      <c r="A2508" s="10" t="s">
        <v>29</v>
      </c>
      <c r="B2508" s="20">
        <v>0.92800000000000005</v>
      </c>
      <c r="C2508" s="19">
        <v>234</v>
      </c>
      <c r="D2508" s="19">
        <v>54.128625700000001</v>
      </c>
      <c r="E2508" s="23">
        <v>2.651415686</v>
      </c>
      <c r="F2508" s="23">
        <v>0.63401562600000005</v>
      </c>
      <c r="G2508" s="17">
        <v>0</v>
      </c>
      <c r="H2508" s="17">
        <v>1</v>
      </c>
      <c r="I2508" s="17">
        <v>0.86527414899999999</v>
      </c>
      <c r="J2508" s="17">
        <v>0.13472585100000001</v>
      </c>
      <c r="K2508" s="17">
        <v>0</v>
      </c>
    </row>
    <row r="2509" spans="1:11" x14ac:dyDescent="0.45">
      <c r="A2509" s="10" t="s">
        <v>29</v>
      </c>
      <c r="B2509" s="20">
        <v>0.93200000000000005</v>
      </c>
      <c r="C2509" s="19">
        <v>235</v>
      </c>
      <c r="D2509" s="19">
        <v>57.18213214</v>
      </c>
      <c r="E2509" s="23">
        <v>3.0535064429999998</v>
      </c>
      <c r="F2509" s="23">
        <v>0.66056036399999996</v>
      </c>
      <c r="G2509" s="17">
        <v>0</v>
      </c>
      <c r="H2509" s="17">
        <v>1</v>
      </c>
      <c r="I2509" s="17">
        <v>0.86194460399999995</v>
      </c>
      <c r="J2509" s="17">
        <v>0.138055396</v>
      </c>
      <c r="K2509" s="17">
        <v>0</v>
      </c>
    </row>
    <row r="2510" spans="1:11" x14ac:dyDescent="0.45">
      <c r="A2510" s="10" t="s">
        <v>29</v>
      </c>
      <c r="B2510" s="20">
        <v>0.93600000000000005</v>
      </c>
      <c r="C2510" s="19">
        <v>236</v>
      </c>
      <c r="D2510" s="19">
        <v>60.383316049999998</v>
      </c>
      <c r="E2510" s="23">
        <v>3.2011839110000002</v>
      </c>
      <c r="F2510" s="23">
        <v>0.69163758600000003</v>
      </c>
      <c r="G2510" s="17">
        <v>0</v>
      </c>
      <c r="H2510" s="17">
        <v>1</v>
      </c>
      <c r="I2510" s="17">
        <v>0.865093746</v>
      </c>
      <c r="J2510" s="17">
        <v>0.134906254</v>
      </c>
      <c r="K2510" s="17">
        <v>0</v>
      </c>
    </row>
    <row r="2511" spans="1:11" x14ac:dyDescent="0.45">
      <c r="A2511" s="10" t="s">
        <v>29</v>
      </c>
      <c r="B2511" s="20">
        <v>0.94</v>
      </c>
      <c r="C2511" s="19">
        <v>237</v>
      </c>
      <c r="D2511" s="19">
        <v>64.019585950000007</v>
      </c>
      <c r="E2511" s="23">
        <v>3.6362699009999999</v>
      </c>
      <c r="F2511" s="23">
        <v>0.72381125700000004</v>
      </c>
      <c r="G2511" s="17">
        <v>0</v>
      </c>
      <c r="H2511" s="17">
        <v>1</v>
      </c>
      <c r="I2511" s="17">
        <v>0.86084249400000001</v>
      </c>
      <c r="J2511" s="17">
        <v>0.13915750599999999</v>
      </c>
      <c r="K2511" s="17">
        <v>0</v>
      </c>
    </row>
    <row r="2512" spans="1:11" x14ac:dyDescent="0.45">
      <c r="A2512" s="10" t="s">
        <v>29</v>
      </c>
      <c r="B2512" s="20">
        <v>0.94399999999999995</v>
      </c>
      <c r="C2512" s="19">
        <v>238</v>
      </c>
      <c r="D2512" s="19">
        <v>68.004427089999993</v>
      </c>
      <c r="E2512" s="23">
        <v>3.9848411349999999</v>
      </c>
      <c r="F2512" s="23">
        <v>0.760677822</v>
      </c>
      <c r="G2512" s="17">
        <v>0</v>
      </c>
      <c r="H2512" s="17">
        <v>1</v>
      </c>
      <c r="I2512" s="17">
        <v>0.86230565299999995</v>
      </c>
      <c r="J2512" s="17">
        <v>0.13769434699999999</v>
      </c>
      <c r="K2512" s="17">
        <v>0</v>
      </c>
    </row>
    <row r="2513" spans="1:11" x14ac:dyDescent="0.45">
      <c r="A2513" s="10" t="s">
        <v>29</v>
      </c>
      <c r="B2513" s="20">
        <v>0.94799999999999995</v>
      </c>
      <c r="C2513" s="19">
        <v>239</v>
      </c>
      <c r="D2513" s="19">
        <v>72.411807179999997</v>
      </c>
      <c r="E2513" s="23">
        <v>4.4073800949999997</v>
      </c>
      <c r="F2513" s="23">
        <v>0.80097986300000001</v>
      </c>
      <c r="G2513" s="17">
        <v>0</v>
      </c>
      <c r="H2513" s="17">
        <v>1</v>
      </c>
      <c r="I2513" s="17">
        <v>0.878860262</v>
      </c>
      <c r="J2513" s="17">
        <v>0.121139738</v>
      </c>
      <c r="K2513" s="17">
        <v>0</v>
      </c>
    </row>
    <row r="2514" spans="1:11" x14ac:dyDescent="0.45">
      <c r="A2514" s="10" t="s">
        <v>29</v>
      </c>
      <c r="B2514" s="20">
        <v>0.95199999999999996</v>
      </c>
      <c r="C2514" s="19">
        <v>240</v>
      </c>
      <c r="D2514" s="19">
        <v>76.916572650000006</v>
      </c>
      <c r="E2514" s="23">
        <v>4.5047654680000004</v>
      </c>
      <c r="F2514" s="23">
        <v>0.84550332299999997</v>
      </c>
      <c r="G2514" s="17">
        <v>0</v>
      </c>
      <c r="H2514" s="17">
        <v>1</v>
      </c>
      <c r="I2514" s="17">
        <v>0.87481409600000004</v>
      </c>
      <c r="J2514" s="17">
        <v>0.12518590399999999</v>
      </c>
      <c r="K2514" s="17">
        <v>0</v>
      </c>
    </row>
    <row r="2515" spans="1:11" x14ac:dyDescent="0.45">
      <c r="A2515" s="10" t="s">
        <v>29</v>
      </c>
      <c r="B2515" s="20">
        <v>0.95599999999999996</v>
      </c>
      <c r="C2515" s="19">
        <v>241</v>
      </c>
      <c r="D2515" s="19">
        <v>81.710895480000005</v>
      </c>
      <c r="E2515" s="23">
        <v>4.7943228339999999</v>
      </c>
      <c r="F2515" s="23">
        <v>0.89012847100000003</v>
      </c>
      <c r="G2515" s="17">
        <v>0</v>
      </c>
      <c r="H2515" s="17">
        <v>1</v>
      </c>
      <c r="I2515" s="17">
        <v>0.87611319899999995</v>
      </c>
      <c r="J2515" s="17">
        <v>0.123886801</v>
      </c>
      <c r="K2515" s="17">
        <v>0</v>
      </c>
    </row>
    <row r="2516" spans="1:11" x14ac:dyDescent="0.45">
      <c r="A2516" s="10" t="s">
        <v>29</v>
      </c>
      <c r="B2516" s="20">
        <v>0.96</v>
      </c>
      <c r="C2516" s="19">
        <v>242</v>
      </c>
      <c r="D2516" s="19">
        <v>87.177251560000002</v>
      </c>
      <c r="E2516" s="23">
        <v>5.4663560750000002</v>
      </c>
      <c r="F2516" s="23">
        <v>1.2503022319999999</v>
      </c>
      <c r="G2516" s="17">
        <v>0</v>
      </c>
      <c r="H2516" s="17">
        <v>1</v>
      </c>
      <c r="I2516" s="17">
        <v>0.87332794800000002</v>
      </c>
      <c r="J2516" s="17">
        <v>0.12667205200000001</v>
      </c>
      <c r="K2516" s="17">
        <v>0</v>
      </c>
    </row>
    <row r="2517" spans="1:11" x14ac:dyDescent="0.45">
      <c r="A2517" s="10" t="s">
        <v>29</v>
      </c>
      <c r="B2517" s="20">
        <v>0.96399999999999997</v>
      </c>
      <c r="C2517" s="19">
        <v>243</v>
      </c>
      <c r="D2517" s="19">
        <v>92.967541479999994</v>
      </c>
      <c r="E2517" s="23">
        <v>5.7902899249999997</v>
      </c>
      <c r="F2517" s="23">
        <v>1.3393966079999999</v>
      </c>
      <c r="G2517" s="17">
        <v>0</v>
      </c>
      <c r="H2517" s="17">
        <v>1</v>
      </c>
      <c r="I2517" s="17">
        <v>0.87531553699999998</v>
      </c>
      <c r="J2517" s="17">
        <v>0.124684463</v>
      </c>
      <c r="K2517" s="17">
        <v>0</v>
      </c>
    </row>
    <row r="2518" spans="1:11" x14ac:dyDescent="0.45">
      <c r="A2518" s="10" t="s">
        <v>29</v>
      </c>
      <c r="B2518" s="20">
        <v>0.96799999999999997</v>
      </c>
      <c r="C2518" s="19">
        <v>244</v>
      </c>
      <c r="D2518" s="19">
        <v>99.165405039999996</v>
      </c>
      <c r="E2518" s="23">
        <v>6.1978635579999999</v>
      </c>
      <c r="F2518" s="23">
        <v>1.4123620729999999</v>
      </c>
      <c r="G2518" s="17">
        <v>0</v>
      </c>
      <c r="H2518" s="17">
        <v>1</v>
      </c>
      <c r="I2518" s="17">
        <v>0.87627281000000001</v>
      </c>
      <c r="J2518" s="17">
        <v>0.12372719</v>
      </c>
      <c r="K2518" s="17">
        <v>0</v>
      </c>
    </row>
    <row r="2519" spans="1:11" x14ac:dyDescent="0.45">
      <c r="A2519" s="10" t="s">
        <v>29</v>
      </c>
      <c r="B2519" s="20">
        <v>0.97199999999999998</v>
      </c>
      <c r="C2519" s="19">
        <v>245</v>
      </c>
      <c r="D2519" s="19">
        <v>105.7447258</v>
      </c>
      <c r="E2519" s="23">
        <v>6.5793207850000002</v>
      </c>
      <c r="F2519" s="23">
        <v>1.511964326</v>
      </c>
      <c r="G2519" s="17">
        <v>0</v>
      </c>
      <c r="H2519" s="17">
        <v>1</v>
      </c>
      <c r="I2519" s="17">
        <v>0.88316855900000002</v>
      </c>
      <c r="J2519" s="17">
        <v>0.11683144099999999</v>
      </c>
      <c r="K2519" s="17">
        <v>0</v>
      </c>
    </row>
    <row r="2520" spans="1:11" x14ac:dyDescent="0.45">
      <c r="A2520" s="10" t="s">
        <v>29</v>
      </c>
      <c r="B2520" s="20">
        <v>0.97599999999999998</v>
      </c>
      <c r="C2520" s="19">
        <v>246</v>
      </c>
      <c r="D2520" s="19">
        <v>112.8972181</v>
      </c>
      <c r="E2520" s="23">
        <v>7.1524923229999997</v>
      </c>
      <c r="F2520" s="23">
        <v>1.617100545</v>
      </c>
      <c r="G2520" s="17">
        <v>0</v>
      </c>
      <c r="H2520" s="17">
        <v>1</v>
      </c>
      <c r="I2520" s="17">
        <v>0.88519748799999998</v>
      </c>
      <c r="J2520" s="17">
        <v>0.114802512</v>
      </c>
      <c r="K2520" s="17">
        <v>0</v>
      </c>
    </row>
    <row r="2521" spans="1:11" x14ac:dyDescent="0.45">
      <c r="A2521" s="10" t="s">
        <v>29</v>
      </c>
      <c r="B2521" s="20">
        <v>0.98</v>
      </c>
      <c r="C2521" s="19">
        <v>247</v>
      </c>
      <c r="D2521" s="19">
        <v>120.6007484</v>
      </c>
      <c r="E2521" s="23">
        <v>7.7035302379999999</v>
      </c>
      <c r="F2521" s="23">
        <v>1.731081256</v>
      </c>
      <c r="G2521" s="17">
        <v>0</v>
      </c>
      <c r="H2521" s="17">
        <v>1</v>
      </c>
      <c r="I2521" s="17">
        <v>0.88275174099999998</v>
      </c>
      <c r="J2521" s="17">
        <v>0.11724825899999999</v>
      </c>
      <c r="K2521" s="17">
        <v>0</v>
      </c>
    </row>
    <row r="2522" spans="1:11" x14ac:dyDescent="0.45">
      <c r="A2522" s="10" t="s">
        <v>29</v>
      </c>
      <c r="B2522" s="20">
        <v>0.98399999999999999</v>
      </c>
      <c r="C2522" s="19">
        <v>248</v>
      </c>
      <c r="D2522" s="19">
        <v>129.27364170000001</v>
      </c>
      <c r="E2522" s="23">
        <v>8.6728932749999998</v>
      </c>
      <c r="F2522" s="23">
        <v>1.8274110779999999</v>
      </c>
      <c r="G2522" s="17">
        <v>0</v>
      </c>
      <c r="H2522" s="17">
        <v>1</v>
      </c>
      <c r="I2522" s="17">
        <v>0.88061109000000004</v>
      </c>
      <c r="J2522" s="17">
        <v>0.11938891</v>
      </c>
      <c r="K2522" s="17">
        <v>0</v>
      </c>
    </row>
    <row r="2523" spans="1:11" x14ac:dyDescent="0.45">
      <c r="A2523" s="10" t="s">
        <v>29</v>
      </c>
      <c r="B2523" s="20">
        <v>0.98799999999999999</v>
      </c>
      <c r="C2523" s="19">
        <v>249</v>
      </c>
      <c r="D2523" s="19">
        <v>139.07523449999999</v>
      </c>
      <c r="E2523" s="23">
        <v>9.8015928369999994</v>
      </c>
      <c r="F2523" s="23">
        <v>1.936069526</v>
      </c>
      <c r="G2523" s="17">
        <v>0</v>
      </c>
      <c r="H2523" s="17">
        <v>1</v>
      </c>
      <c r="I2523" s="17">
        <v>0.87846193299999997</v>
      </c>
      <c r="J2523" s="17">
        <v>0.121538067</v>
      </c>
      <c r="K2523" s="17">
        <v>0</v>
      </c>
    </row>
    <row r="2524" spans="1:11" x14ac:dyDescent="0.45">
      <c r="A2524" s="10" t="s">
        <v>29</v>
      </c>
      <c r="B2524" s="20">
        <v>0.99199999999999999</v>
      </c>
      <c r="C2524" s="19">
        <v>250</v>
      </c>
      <c r="D2524" s="19">
        <v>149.203993</v>
      </c>
      <c r="E2524" s="23">
        <v>10.1287585</v>
      </c>
      <c r="F2524" s="23">
        <v>2.0589683280000002</v>
      </c>
      <c r="G2524" s="17">
        <v>0</v>
      </c>
      <c r="H2524" s="17">
        <v>1</v>
      </c>
      <c r="I2524" s="17">
        <v>0.88027530700000001</v>
      </c>
      <c r="J2524" s="17">
        <v>0.11972469299999999</v>
      </c>
      <c r="K2524" s="17">
        <v>0</v>
      </c>
    </row>
    <row r="2525" spans="1:11" x14ac:dyDescent="0.45">
      <c r="A2525" s="10" t="s">
        <v>29</v>
      </c>
      <c r="B2525" s="20">
        <v>0.996</v>
      </c>
      <c r="C2525" s="19">
        <v>251</v>
      </c>
      <c r="D2525" s="19">
        <v>159.67936420000001</v>
      </c>
      <c r="E2525" s="23">
        <v>10.475371170000001</v>
      </c>
      <c r="F2525" s="23">
        <v>2.183118946</v>
      </c>
      <c r="G2525" s="17">
        <v>0</v>
      </c>
      <c r="H2525" s="17">
        <v>1</v>
      </c>
      <c r="I2525" s="17">
        <v>0.87826257100000005</v>
      </c>
      <c r="J2525" s="17">
        <v>0.12173742899999999</v>
      </c>
      <c r="K2525" s="17">
        <v>0</v>
      </c>
    </row>
    <row r="2526" spans="1:11" x14ac:dyDescent="0.45">
      <c r="A2526" s="10" t="s">
        <v>29</v>
      </c>
      <c r="B2526" s="20">
        <v>1</v>
      </c>
      <c r="C2526" s="19">
        <v>252</v>
      </c>
      <c r="D2526" s="19">
        <v>170.76614169999999</v>
      </c>
      <c r="E2526" s="23">
        <v>11.086777530000001</v>
      </c>
      <c r="F2526" s="23">
        <v>2.4397743310000002</v>
      </c>
      <c r="G2526" s="17">
        <v>0</v>
      </c>
      <c r="H2526" s="17">
        <v>1</v>
      </c>
      <c r="I2526" s="17">
        <v>0.87616054899999996</v>
      </c>
      <c r="J2526" s="17">
        <v>0.123839451</v>
      </c>
      <c r="K2526" s="17">
        <v>0</v>
      </c>
    </row>
    <row r="2527" spans="1:11" x14ac:dyDescent="0.45">
      <c r="A2527" s="10" t="s">
        <v>31</v>
      </c>
      <c r="B2527" s="20">
        <v>0</v>
      </c>
      <c r="C2527" s="19">
        <v>123</v>
      </c>
      <c r="D2527" s="19">
        <v>0.118553274</v>
      </c>
      <c r="E2527" s="23">
        <v>1.75E-3</v>
      </c>
      <c r="F2527" s="23">
        <v>1.33E-3</v>
      </c>
      <c r="G2527" s="17">
        <v>0</v>
      </c>
      <c r="H2527" s="17">
        <v>1</v>
      </c>
      <c r="I2527" s="17">
        <v>0.51463313899999996</v>
      </c>
      <c r="J2527" s="17">
        <v>0.48536686099999998</v>
      </c>
      <c r="K2527" s="17">
        <v>0</v>
      </c>
    </row>
    <row r="2528" spans="1:11" x14ac:dyDescent="0.45">
      <c r="A2528" s="10" t="s">
        <v>31</v>
      </c>
      <c r="B2528" s="20">
        <v>0.01</v>
      </c>
      <c r="C2528" s="19">
        <v>379</v>
      </c>
      <c r="D2528" s="19">
        <v>0.91361433599999997</v>
      </c>
      <c r="E2528" s="23">
        <v>4.1999999999999997E-3</v>
      </c>
      <c r="F2528" s="23">
        <v>3.6600000000000001E-3</v>
      </c>
      <c r="G2528" s="17">
        <v>0</v>
      </c>
      <c r="H2528" s="17">
        <v>1</v>
      </c>
      <c r="I2528" s="17">
        <v>0.42393535199999999</v>
      </c>
      <c r="J2528" s="17">
        <v>0.57606464800000001</v>
      </c>
      <c r="K2528" s="17">
        <v>0</v>
      </c>
    </row>
    <row r="2529" spans="1:11" x14ac:dyDescent="0.45">
      <c r="A2529" s="10" t="s">
        <v>31</v>
      </c>
      <c r="B2529" s="20">
        <v>0.02</v>
      </c>
      <c r="C2529" s="19">
        <v>620</v>
      </c>
      <c r="D2529" s="19">
        <v>2.207057169</v>
      </c>
      <c r="E2529" s="23">
        <v>6.3E-3</v>
      </c>
      <c r="F2529" s="23">
        <v>5.62E-3</v>
      </c>
      <c r="G2529" s="17">
        <v>0</v>
      </c>
      <c r="H2529" s="17">
        <v>1</v>
      </c>
      <c r="I2529" s="17">
        <v>0.39722895499999999</v>
      </c>
      <c r="J2529" s="17">
        <v>0.596030748</v>
      </c>
      <c r="K2529" s="17">
        <v>6.7400000000000003E-3</v>
      </c>
    </row>
    <row r="2530" spans="1:11" x14ac:dyDescent="0.45">
      <c r="A2530" s="10" t="s">
        <v>31</v>
      </c>
      <c r="B2530" s="20">
        <v>0.03</v>
      </c>
      <c r="C2530" s="19">
        <v>885</v>
      </c>
      <c r="D2530" s="19">
        <v>4.0869472269999996</v>
      </c>
      <c r="E2530" s="23">
        <v>8.0499999999999999E-3</v>
      </c>
      <c r="F2530" s="23">
        <v>7.1000000000000004E-3</v>
      </c>
      <c r="G2530" s="17">
        <v>0</v>
      </c>
      <c r="H2530" s="17">
        <v>1</v>
      </c>
      <c r="I2530" s="17">
        <v>0.36983970399999999</v>
      </c>
      <c r="J2530" s="17">
        <v>0.62653120799999995</v>
      </c>
      <c r="K2530" s="17">
        <v>3.63E-3</v>
      </c>
    </row>
    <row r="2531" spans="1:11" x14ac:dyDescent="0.45">
      <c r="A2531" s="10" t="s">
        <v>31</v>
      </c>
      <c r="B2531" s="20">
        <v>0.04</v>
      </c>
      <c r="C2531" s="19">
        <v>1125</v>
      </c>
      <c r="D2531" s="19">
        <v>6.3400237429999997</v>
      </c>
      <c r="E2531" s="23">
        <v>1.0500000000000001E-2</v>
      </c>
      <c r="F2531" s="23">
        <v>8.9800000000000001E-3</v>
      </c>
      <c r="G2531" s="17">
        <v>0</v>
      </c>
      <c r="H2531" s="17">
        <v>1</v>
      </c>
      <c r="I2531" s="17">
        <v>0.41663930700000001</v>
      </c>
      <c r="J2531" s="17">
        <v>0.58106333200000004</v>
      </c>
      <c r="K2531" s="17">
        <v>2.3E-3</v>
      </c>
    </row>
    <row r="2532" spans="1:11" x14ac:dyDescent="0.45">
      <c r="A2532" s="10" t="s">
        <v>31</v>
      </c>
      <c r="B2532" s="20">
        <v>0.05</v>
      </c>
      <c r="C2532" s="19">
        <v>1387</v>
      </c>
      <c r="D2532" s="19">
        <v>9.2659855219999994</v>
      </c>
      <c r="E2532" s="23">
        <v>1.1900000000000001E-2</v>
      </c>
      <c r="F2532" s="23">
        <v>1.0800000000000001E-2</v>
      </c>
      <c r="G2532" s="17">
        <v>0</v>
      </c>
      <c r="H2532" s="17">
        <v>1</v>
      </c>
      <c r="I2532" s="17">
        <v>0.38961949499999998</v>
      </c>
      <c r="J2532" s="17">
        <v>0.60882007999999999</v>
      </c>
      <c r="K2532" s="17">
        <v>1.56E-3</v>
      </c>
    </row>
    <row r="2533" spans="1:11" x14ac:dyDescent="0.45">
      <c r="A2533" s="10" t="s">
        <v>31</v>
      </c>
      <c r="B2533" s="20">
        <v>0.06</v>
      </c>
      <c r="C2533" s="19">
        <v>1642</v>
      </c>
      <c r="D2533" s="19">
        <v>12.46208408</v>
      </c>
      <c r="E2533" s="23">
        <v>1.34E-2</v>
      </c>
      <c r="F2533" s="23">
        <v>1.2E-2</v>
      </c>
      <c r="G2533" s="17">
        <v>0</v>
      </c>
      <c r="H2533" s="17">
        <v>1</v>
      </c>
      <c r="I2533" s="17">
        <v>0.41208456399999999</v>
      </c>
      <c r="J2533" s="17">
        <v>0.58675834000000004</v>
      </c>
      <c r="K2533" s="17">
        <v>1.16E-3</v>
      </c>
    </row>
    <row r="2534" spans="1:11" x14ac:dyDescent="0.45">
      <c r="A2534" s="10" t="s">
        <v>31</v>
      </c>
      <c r="B2534" s="20">
        <v>7.0000000000000007E-2</v>
      </c>
      <c r="C2534" s="19">
        <v>1897</v>
      </c>
      <c r="D2534" s="19">
        <v>16.036761909999999</v>
      </c>
      <c r="E2534" s="23">
        <v>1.47E-2</v>
      </c>
      <c r="F2534" s="23">
        <v>1.32E-2</v>
      </c>
      <c r="G2534" s="17">
        <v>0</v>
      </c>
      <c r="H2534" s="17">
        <v>1</v>
      </c>
      <c r="I2534" s="17">
        <v>0.3969625</v>
      </c>
      <c r="J2534" s="17">
        <v>0.60214576900000005</v>
      </c>
      <c r="K2534" s="17">
        <v>8.92E-4</v>
      </c>
    </row>
    <row r="2535" spans="1:11" x14ac:dyDescent="0.45">
      <c r="A2535" s="10" t="s">
        <v>31</v>
      </c>
      <c r="B2535" s="20">
        <v>0.08</v>
      </c>
      <c r="C2535" s="19">
        <v>2150</v>
      </c>
      <c r="D2535" s="19">
        <v>19.925649589999999</v>
      </c>
      <c r="E2535" s="23">
        <v>1.61E-2</v>
      </c>
      <c r="F2535" s="23">
        <v>1.4500000000000001E-2</v>
      </c>
      <c r="G2535" s="17">
        <v>0</v>
      </c>
      <c r="H2535" s="17">
        <v>1</v>
      </c>
      <c r="I2535" s="17">
        <v>0.41745220100000002</v>
      </c>
      <c r="J2535" s="17">
        <v>0.58183146100000005</v>
      </c>
      <c r="K2535" s="17">
        <v>7.1599999999999995E-4</v>
      </c>
    </row>
    <row r="2536" spans="1:11" x14ac:dyDescent="0.45">
      <c r="A2536" s="10" t="s">
        <v>31</v>
      </c>
      <c r="B2536" s="20">
        <v>0.09</v>
      </c>
      <c r="C2536" s="19">
        <v>2393</v>
      </c>
      <c r="D2536" s="19">
        <v>23.976122530000001</v>
      </c>
      <c r="E2536" s="23">
        <v>1.7399999999999999E-2</v>
      </c>
      <c r="F2536" s="23">
        <v>1.5699999999999999E-2</v>
      </c>
      <c r="G2536" s="17">
        <v>0</v>
      </c>
      <c r="H2536" s="17">
        <v>1</v>
      </c>
      <c r="I2536" s="17">
        <v>0.41708940500000002</v>
      </c>
      <c r="J2536" s="17">
        <v>0.58231711799999997</v>
      </c>
      <c r="K2536" s="17">
        <v>5.9299999999999999E-4</v>
      </c>
    </row>
    <row r="2537" spans="1:11" x14ac:dyDescent="0.45">
      <c r="A2537" s="10" t="s">
        <v>31</v>
      </c>
      <c r="B2537" s="20">
        <v>0.1</v>
      </c>
      <c r="C2537" s="19">
        <v>2655</v>
      </c>
      <c r="D2537" s="19">
        <v>28.73408998</v>
      </c>
      <c r="E2537" s="23">
        <v>1.89E-2</v>
      </c>
      <c r="F2537" s="23">
        <v>1.6899999999999998E-2</v>
      </c>
      <c r="G2537" s="17">
        <v>0</v>
      </c>
      <c r="H2537" s="17">
        <v>1</v>
      </c>
      <c r="I2537" s="17">
        <v>0.41232812299999999</v>
      </c>
      <c r="J2537" s="17">
        <v>0.58717763899999997</v>
      </c>
      <c r="K2537" s="17">
        <v>4.9399999999999997E-4</v>
      </c>
    </row>
    <row r="2538" spans="1:11" x14ac:dyDescent="0.45">
      <c r="A2538" s="10" t="s">
        <v>31</v>
      </c>
      <c r="B2538" s="20">
        <v>0.11</v>
      </c>
      <c r="C2538" s="19">
        <v>2909</v>
      </c>
      <c r="D2538" s="19">
        <v>33.778119719999999</v>
      </c>
      <c r="E2538" s="23">
        <v>2.06E-2</v>
      </c>
      <c r="F2538" s="23">
        <v>1.8200000000000001E-2</v>
      </c>
      <c r="G2538" s="17">
        <v>0</v>
      </c>
      <c r="H2538" s="17">
        <v>1</v>
      </c>
      <c r="I2538" s="17">
        <v>0.405939667</v>
      </c>
      <c r="J2538" s="17">
        <v>0.59364079999999997</v>
      </c>
      <c r="K2538" s="17">
        <v>4.2000000000000002E-4</v>
      </c>
    </row>
    <row r="2539" spans="1:11" x14ac:dyDescent="0.45">
      <c r="A2539" s="10" t="s">
        <v>31</v>
      </c>
      <c r="B2539" s="20">
        <v>0.12</v>
      </c>
      <c r="C2539" s="19">
        <v>3160</v>
      </c>
      <c r="D2539" s="19">
        <v>39.179565119999999</v>
      </c>
      <c r="E2539" s="23">
        <v>2.2499999999999999E-2</v>
      </c>
      <c r="F2539" s="23">
        <v>1.9599999999999999E-2</v>
      </c>
      <c r="G2539" s="17">
        <v>0</v>
      </c>
      <c r="H2539" s="17">
        <v>1</v>
      </c>
      <c r="I2539" s="17">
        <v>0.40368144</v>
      </c>
      <c r="J2539" s="17">
        <v>0.59595660900000003</v>
      </c>
      <c r="K2539" s="17">
        <v>3.6200000000000002E-4</v>
      </c>
    </row>
    <row r="2540" spans="1:11" x14ac:dyDescent="0.45">
      <c r="A2540" s="10" t="s">
        <v>31</v>
      </c>
      <c r="B2540" s="20">
        <v>0.13</v>
      </c>
      <c r="C2540" s="19">
        <v>3415</v>
      </c>
      <c r="D2540" s="19">
        <v>45.09618957</v>
      </c>
      <c r="E2540" s="23">
        <v>2.3900000000000001E-2</v>
      </c>
      <c r="F2540" s="23">
        <v>2.1100000000000001E-2</v>
      </c>
      <c r="G2540" s="17">
        <v>0</v>
      </c>
      <c r="H2540" s="17">
        <v>1</v>
      </c>
      <c r="I2540" s="17">
        <v>0.39210625700000001</v>
      </c>
      <c r="J2540" s="17">
        <v>0.60757925800000001</v>
      </c>
      <c r="K2540" s="17">
        <v>3.1399999999999999E-4</v>
      </c>
    </row>
    <row r="2541" spans="1:11" x14ac:dyDescent="0.45">
      <c r="A2541" s="10" t="s">
        <v>31</v>
      </c>
      <c r="B2541" s="20">
        <v>0.14000000000000001</v>
      </c>
      <c r="C2541" s="19">
        <v>3692</v>
      </c>
      <c r="D2541" s="19">
        <v>51.89000558</v>
      </c>
      <c r="E2541" s="23">
        <v>2.52E-2</v>
      </c>
      <c r="F2541" s="23">
        <v>2.2599999999999999E-2</v>
      </c>
      <c r="G2541" s="17">
        <v>0</v>
      </c>
      <c r="H2541" s="17">
        <v>1</v>
      </c>
      <c r="I2541" s="17">
        <v>0.38497536300000001</v>
      </c>
      <c r="J2541" s="17">
        <v>0.61475007199999998</v>
      </c>
      <c r="K2541" s="17">
        <v>2.7500000000000002E-4</v>
      </c>
    </row>
    <row r="2542" spans="1:11" x14ac:dyDescent="0.45">
      <c r="A2542" s="10" t="s">
        <v>31</v>
      </c>
      <c r="B2542" s="20">
        <v>0.15</v>
      </c>
      <c r="C2542" s="19">
        <v>3900</v>
      </c>
      <c r="D2542" s="19">
        <v>57.250438539999998</v>
      </c>
      <c r="E2542" s="23">
        <v>2.6200000000000001E-2</v>
      </c>
      <c r="F2542" s="23">
        <v>2.3699999999999999E-2</v>
      </c>
      <c r="G2542" s="17">
        <v>0</v>
      </c>
      <c r="H2542" s="17">
        <v>1</v>
      </c>
      <c r="I2542" s="17">
        <v>0.37814701099999998</v>
      </c>
      <c r="J2542" s="17">
        <v>0.62160401799999998</v>
      </c>
      <c r="K2542" s="17">
        <v>2.4899999999999998E-4</v>
      </c>
    </row>
    <row r="2543" spans="1:11" x14ac:dyDescent="0.45">
      <c r="A2543" s="10" t="s">
        <v>31</v>
      </c>
      <c r="B2543" s="20">
        <v>0.16</v>
      </c>
      <c r="C2543" s="19">
        <v>4135</v>
      </c>
      <c r="D2543" s="19">
        <v>63.419191480000002</v>
      </c>
      <c r="E2543" s="23">
        <v>2.6499999999999999E-2</v>
      </c>
      <c r="F2543" s="23">
        <v>2.47E-2</v>
      </c>
      <c r="G2543" s="17">
        <v>0</v>
      </c>
      <c r="H2543" s="17">
        <v>1</v>
      </c>
      <c r="I2543" s="17">
        <v>0.41578010900000001</v>
      </c>
      <c r="J2543" s="17">
        <v>0.58399561</v>
      </c>
      <c r="K2543" s="17">
        <v>2.24E-4</v>
      </c>
    </row>
    <row r="2544" spans="1:11" x14ac:dyDescent="0.45">
      <c r="A2544" s="10" t="s">
        <v>31</v>
      </c>
      <c r="B2544" s="20">
        <v>0.17</v>
      </c>
      <c r="C2544" s="19">
        <v>4427</v>
      </c>
      <c r="D2544" s="19">
        <v>71.403250020000002</v>
      </c>
      <c r="E2544" s="23">
        <v>2.8299999999999999E-2</v>
      </c>
      <c r="F2544" s="23">
        <v>2.5700000000000001E-2</v>
      </c>
      <c r="G2544" s="17">
        <v>0</v>
      </c>
      <c r="H2544" s="17">
        <v>1</v>
      </c>
      <c r="I2544" s="17">
        <v>0.40679833500000001</v>
      </c>
      <c r="J2544" s="17">
        <v>0.59299975400000005</v>
      </c>
      <c r="K2544" s="17">
        <v>2.02E-4</v>
      </c>
    </row>
    <row r="2545" spans="1:11" x14ac:dyDescent="0.45">
      <c r="A2545" s="10" t="s">
        <v>31</v>
      </c>
      <c r="B2545" s="20">
        <v>0.18</v>
      </c>
      <c r="C2545" s="19">
        <v>4678</v>
      </c>
      <c r="D2545" s="19">
        <v>78.779234810000005</v>
      </c>
      <c r="E2545" s="23">
        <v>3.0200000000000001E-2</v>
      </c>
      <c r="F2545" s="23">
        <v>2.6800000000000001E-2</v>
      </c>
      <c r="G2545" s="17">
        <v>0</v>
      </c>
      <c r="H2545" s="17">
        <v>1</v>
      </c>
      <c r="I2545" s="17">
        <v>0.39945760899999999</v>
      </c>
      <c r="J2545" s="17">
        <v>0.60025036799999998</v>
      </c>
      <c r="K2545" s="17">
        <v>2.92E-4</v>
      </c>
    </row>
    <row r="2546" spans="1:11" x14ac:dyDescent="0.45">
      <c r="A2546" s="10" t="s">
        <v>31</v>
      </c>
      <c r="B2546" s="20">
        <v>0.19</v>
      </c>
      <c r="C2546" s="19">
        <v>4930</v>
      </c>
      <c r="D2546" s="19">
        <v>86.64606612</v>
      </c>
      <c r="E2546" s="23">
        <v>3.2300000000000002E-2</v>
      </c>
      <c r="F2546" s="23">
        <v>2.8000000000000001E-2</v>
      </c>
      <c r="G2546" s="17">
        <v>0</v>
      </c>
      <c r="H2546" s="17">
        <v>1</v>
      </c>
      <c r="I2546" s="17">
        <v>0.39223681700000002</v>
      </c>
      <c r="J2546" s="17">
        <v>0.60749699099999999</v>
      </c>
      <c r="K2546" s="17">
        <v>2.6600000000000001E-4</v>
      </c>
    </row>
    <row r="2547" spans="1:11" x14ac:dyDescent="0.45">
      <c r="A2547" s="10" t="s">
        <v>31</v>
      </c>
      <c r="B2547" s="20">
        <v>0.2</v>
      </c>
      <c r="C2547" s="19">
        <v>5172</v>
      </c>
      <c r="D2547" s="19">
        <v>94.626924489999993</v>
      </c>
      <c r="E2547" s="23">
        <v>3.3799999999999997E-2</v>
      </c>
      <c r="F2547" s="23">
        <v>2.93E-2</v>
      </c>
      <c r="G2547" s="17">
        <v>0</v>
      </c>
      <c r="H2547" s="17">
        <v>1</v>
      </c>
      <c r="I2547" s="17">
        <v>0.38331812199999998</v>
      </c>
      <c r="J2547" s="17">
        <v>0.61643791400000003</v>
      </c>
      <c r="K2547" s="17">
        <v>2.4399999999999999E-4</v>
      </c>
    </row>
    <row r="2548" spans="1:11" x14ac:dyDescent="0.45">
      <c r="A2548" s="10" t="s">
        <v>31</v>
      </c>
      <c r="B2548" s="20">
        <v>0.21</v>
      </c>
      <c r="C2548" s="19">
        <v>5437</v>
      </c>
      <c r="D2548" s="19">
        <v>103.8313476</v>
      </c>
      <c r="E2548" s="23">
        <v>3.5700000000000003E-2</v>
      </c>
      <c r="F2548" s="23">
        <v>3.0700000000000002E-2</v>
      </c>
      <c r="G2548" s="17">
        <v>0</v>
      </c>
      <c r="H2548" s="17">
        <v>1</v>
      </c>
      <c r="I2548" s="17">
        <v>0.39978703100000001</v>
      </c>
      <c r="J2548" s="17">
        <v>0.59999017799999999</v>
      </c>
      <c r="K2548" s="17">
        <v>2.23E-4</v>
      </c>
    </row>
    <row r="2549" spans="1:11" x14ac:dyDescent="0.45">
      <c r="A2549" s="10" t="s">
        <v>31</v>
      </c>
      <c r="B2549" s="20">
        <v>0.22</v>
      </c>
      <c r="C2549" s="19">
        <v>5692</v>
      </c>
      <c r="D2549" s="19">
        <v>113.1688051</v>
      </c>
      <c r="E2549" s="23">
        <v>3.78E-2</v>
      </c>
      <c r="F2549" s="23">
        <v>3.2300000000000002E-2</v>
      </c>
      <c r="G2549" s="17">
        <v>0</v>
      </c>
      <c r="H2549" s="17">
        <v>1</v>
      </c>
      <c r="I2549" s="17">
        <v>0.40322289700000002</v>
      </c>
      <c r="J2549" s="17">
        <v>0.59657135400000005</v>
      </c>
      <c r="K2549" s="17">
        <v>2.0599999999999999E-4</v>
      </c>
    </row>
    <row r="2550" spans="1:11" x14ac:dyDescent="0.45">
      <c r="A2550" s="10" t="s">
        <v>31</v>
      </c>
      <c r="B2550" s="20">
        <v>0.23</v>
      </c>
      <c r="C2550" s="19">
        <v>5971</v>
      </c>
      <c r="D2550" s="19">
        <v>123.9507945</v>
      </c>
      <c r="E2550" s="23">
        <v>3.9800000000000002E-2</v>
      </c>
      <c r="F2550" s="23">
        <v>3.4000000000000002E-2</v>
      </c>
      <c r="G2550" s="17">
        <v>0</v>
      </c>
      <c r="H2550" s="17">
        <v>1</v>
      </c>
      <c r="I2550" s="17">
        <v>0.41354480599999999</v>
      </c>
      <c r="J2550" s="17">
        <v>0.58626708699999996</v>
      </c>
      <c r="K2550" s="17">
        <v>1.8799999999999999E-4</v>
      </c>
    </row>
    <row r="2551" spans="1:11" x14ac:dyDescent="0.45">
      <c r="A2551" s="10" t="s">
        <v>31</v>
      </c>
      <c r="B2551" s="20">
        <v>0.24</v>
      </c>
      <c r="C2551" s="19">
        <v>6195</v>
      </c>
      <c r="D2551" s="19">
        <v>133.1420942</v>
      </c>
      <c r="E2551" s="23">
        <v>4.24E-2</v>
      </c>
      <c r="F2551" s="23">
        <v>3.5499999999999997E-2</v>
      </c>
      <c r="G2551" s="17">
        <v>0</v>
      </c>
      <c r="H2551" s="17">
        <v>1</v>
      </c>
      <c r="I2551" s="17">
        <v>0.41712906500000002</v>
      </c>
      <c r="J2551" s="17">
        <v>0.58269507700000001</v>
      </c>
      <c r="K2551" s="17">
        <v>1.76E-4</v>
      </c>
    </row>
    <row r="2552" spans="1:11" x14ac:dyDescent="0.45">
      <c r="A2552" s="10" t="s">
        <v>31</v>
      </c>
      <c r="B2552" s="20">
        <v>0.25</v>
      </c>
      <c r="C2552" s="19">
        <v>6451</v>
      </c>
      <c r="D2552" s="19">
        <v>144.29040319999999</v>
      </c>
      <c r="E2552" s="23">
        <v>4.4499999999999998E-2</v>
      </c>
      <c r="F2552" s="23">
        <v>3.73E-2</v>
      </c>
      <c r="G2552" s="17">
        <v>0</v>
      </c>
      <c r="H2552" s="17">
        <v>1</v>
      </c>
      <c r="I2552" s="17">
        <v>0.41828398100000003</v>
      </c>
      <c r="J2552" s="17">
        <v>0.58155259400000003</v>
      </c>
      <c r="K2552" s="17">
        <v>1.63E-4</v>
      </c>
    </row>
    <row r="2553" spans="1:11" x14ac:dyDescent="0.45">
      <c r="A2553" s="10" t="s">
        <v>31</v>
      </c>
      <c r="B2553" s="20">
        <v>0.26</v>
      </c>
      <c r="C2553" s="19">
        <v>6693</v>
      </c>
      <c r="D2553" s="19">
        <v>155.41790309999999</v>
      </c>
      <c r="E2553" s="23">
        <v>4.7100000000000003E-2</v>
      </c>
      <c r="F2553" s="23">
        <v>3.9199999999999999E-2</v>
      </c>
      <c r="G2553" s="17">
        <v>0</v>
      </c>
      <c r="H2553" s="17">
        <v>1</v>
      </c>
      <c r="I2553" s="17">
        <v>0.43221039900000002</v>
      </c>
      <c r="J2553" s="17">
        <v>0.56763755699999996</v>
      </c>
      <c r="K2553" s="17">
        <v>1.5200000000000001E-4</v>
      </c>
    </row>
    <row r="2554" spans="1:11" x14ac:dyDescent="0.45">
      <c r="A2554" s="10" t="s">
        <v>31</v>
      </c>
      <c r="B2554" s="20">
        <v>0.27</v>
      </c>
      <c r="C2554" s="19">
        <v>6957</v>
      </c>
      <c r="D2554" s="19">
        <v>168.25730830000001</v>
      </c>
      <c r="E2554" s="23">
        <v>5.0299999999999997E-2</v>
      </c>
      <c r="F2554" s="23">
        <v>4.1200000000000001E-2</v>
      </c>
      <c r="G2554" s="17">
        <v>0</v>
      </c>
      <c r="H2554" s="17">
        <v>1</v>
      </c>
      <c r="I2554" s="17">
        <v>0.44239727499999998</v>
      </c>
      <c r="J2554" s="17">
        <v>0.55746205199999999</v>
      </c>
      <c r="K2554" s="17">
        <v>1.4100000000000001E-4</v>
      </c>
    </row>
    <row r="2555" spans="1:11" x14ac:dyDescent="0.45">
      <c r="A2555" s="10" t="s">
        <v>31</v>
      </c>
      <c r="B2555" s="20">
        <v>0.28000000000000003</v>
      </c>
      <c r="C2555" s="19">
        <v>7235</v>
      </c>
      <c r="D2555" s="19">
        <v>182.63914</v>
      </c>
      <c r="E2555" s="23">
        <v>5.3600000000000002E-2</v>
      </c>
      <c r="F2555" s="23">
        <v>4.3499999999999997E-2</v>
      </c>
      <c r="G2555" s="17">
        <v>0</v>
      </c>
      <c r="H2555" s="17">
        <v>1</v>
      </c>
      <c r="I2555" s="17">
        <v>0.45825555099999998</v>
      </c>
      <c r="J2555" s="17">
        <v>0.54093502900000001</v>
      </c>
      <c r="K2555" s="17">
        <v>8.0900000000000004E-4</v>
      </c>
    </row>
    <row r="2556" spans="1:11" x14ac:dyDescent="0.45">
      <c r="A2556" s="10" t="s">
        <v>31</v>
      </c>
      <c r="B2556" s="20">
        <v>0.28999999999999998</v>
      </c>
      <c r="C2556" s="19">
        <v>7484</v>
      </c>
      <c r="D2556" s="19">
        <v>196.34827680000001</v>
      </c>
      <c r="E2556" s="23">
        <v>5.6399999999999999E-2</v>
      </c>
      <c r="F2556" s="23">
        <v>4.5900000000000003E-2</v>
      </c>
      <c r="G2556" s="17">
        <v>0</v>
      </c>
      <c r="H2556" s="17">
        <v>1</v>
      </c>
      <c r="I2556" s="17">
        <v>0.47714463099999999</v>
      </c>
      <c r="J2556" s="17">
        <v>0.52209787100000005</v>
      </c>
      <c r="K2556" s="17">
        <v>7.5699999999999997E-4</v>
      </c>
    </row>
    <row r="2557" spans="1:11" x14ac:dyDescent="0.45">
      <c r="A2557" s="10" t="s">
        <v>31</v>
      </c>
      <c r="B2557" s="20">
        <v>0.3</v>
      </c>
      <c r="C2557" s="19">
        <v>7716</v>
      </c>
      <c r="D2557" s="19">
        <v>209.89449809999999</v>
      </c>
      <c r="E2557" s="23">
        <v>6.0400000000000002E-2</v>
      </c>
      <c r="F2557" s="23">
        <v>4.8000000000000001E-2</v>
      </c>
      <c r="G2557" s="17">
        <v>0</v>
      </c>
      <c r="H2557" s="17">
        <v>1</v>
      </c>
      <c r="I2557" s="17">
        <v>0.48980331799999999</v>
      </c>
      <c r="J2557" s="17">
        <v>0.50948627599999996</v>
      </c>
      <c r="K2557" s="17">
        <v>7.1000000000000002E-4</v>
      </c>
    </row>
    <row r="2558" spans="1:11" x14ac:dyDescent="0.45">
      <c r="A2558" s="10" t="s">
        <v>31</v>
      </c>
      <c r="B2558" s="20">
        <v>0.31</v>
      </c>
      <c r="C2558" s="19">
        <v>7970</v>
      </c>
      <c r="D2558" s="19">
        <v>225.81120010000001</v>
      </c>
      <c r="E2558" s="23">
        <v>6.5500000000000003E-2</v>
      </c>
      <c r="F2558" s="23">
        <v>5.0700000000000002E-2</v>
      </c>
      <c r="G2558" s="17">
        <v>0</v>
      </c>
      <c r="H2558" s="17">
        <v>1</v>
      </c>
      <c r="I2558" s="17">
        <v>0.51705560800000006</v>
      </c>
      <c r="J2558" s="17">
        <v>0.48228354299999998</v>
      </c>
      <c r="K2558" s="17">
        <v>6.6100000000000002E-4</v>
      </c>
    </row>
    <row r="2559" spans="1:11" x14ac:dyDescent="0.45">
      <c r="A2559" s="10" t="s">
        <v>31</v>
      </c>
      <c r="B2559" s="20">
        <v>0.32</v>
      </c>
      <c r="C2559" s="19">
        <v>8223</v>
      </c>
      <c r="D2559" s="19">
        <v>242.91776970000001</v>
      </c>
      <c r="E2559" s="23">
        <v>6.9900000000000004E-2</v>
      </c>
      <c r="F2559" s="23">
        <v>5.3699999999999998E-2</v>
      </c>
      <c r="G2559" s="17">
        <v>0</v>
      </c>
      <c r="H2559" s="17">
        <v>1</v>
      </c>
      <c r="I2559" s="17">
        <v>0.53365684599999996</v>
      </c>
      <c r="J2559" s="17">
        <v>0.46572578799999997</v>
      </c>
      <c r="K2559" s="17">
        <v>6.1700000000000004E-4</v>
      </c>
    </row>
    <row r="2560" spans="1:11" x14ac:dyDescent="0.45">
      <c r="A2560" s="10" t="s">
        <v>31</v>
      </c>
      <c r="B2560" s="20">
        <v>0.33</v>
      </c>
      <c r="C2560" s="19">
        <v>8425</v>
      </c>
      <c r="D2560" s="19">
        <v>257.47674910000001</v>
      </c>
      <c r="E2560" s="23">
        <v>7.3899999999999993E-2</v>
      </c>
      <c r="F2560" s="23">
        <v>5.6099999999999997E-2</v>
      </c>
      <c r="G2560" s="17">
        <v>0</v>
      </c>
      <c r="H2560" s="17">
        <v>1</v>
      </c>
      <c r="I2560" s="17">
        <v>0.55398115800000003</v>
      </c>
      <c r="J2560" s="17">
        <v>0.44543483</v>
      </c>
      <c r="K2560" s="17">
        <v>5.8399999999999999E-4</v>
      </c>
    </row>
    <row r="2561" spans="1:11" x14ac:dyDescent="0.45">
      <c r="A2561" s="10" t="s">
        <v>31</v>
      </c>
      <c r="B2561" s="20">
        <v>0.34</v>
      </c>
      <c r="C2561" s="19">
        <v>8725</v>
      </c>
      <c r="D2561" s="19">
        <v>280.08089940000002</v>
      </c>
      <c r="E2561" s="23">
        <v>7.7799999999999994E-2</v>
      </c>
      <c r="F2561" s="23">
        <v>0.06</v>
      </c>
      <c r="G2561" s="17">
        <v>0</v>
      </c>
      <c r="H2561" s="17">
        <v>1</v>
      </c>
      <c r="I2561" s="17">
        <v>0.56842768099999996</v>
      </c>
      <c r="J2561" s="17">
        <v>0.43102485099999999</v>
      </c>
      <c r="K2561" s="17">
        <v>5.4699999999999996E-4</v>
      </c>
    </row>
    <row r="2562" spans="1:11" x14ac:dyDescent="0.45">
      <c r="A2562" s="10" t="s">
        <v>31</v>
      </c>
      <c r="B2562" s="20">
        <v>0.35</v>
      </c>
      <c r="C2562" s="19">
        <v>8978</v>
      </c>
      <c r="D2562" s="19">
        <v>300.6564224</v>
      </c>
      <c r="E2562" s="23">
        <v>8.5300000000000001E-2</v>
      </c>
      <c r="F2562" s="23">
        <v>6.3500000000000001E-2</v>
      </c>
      <c r="G2562" s="17">
        <v>0</v>
      </c>
      <c r="H2562" s="17">
        <v>1</v>
      </c>
      <c r="I2562" s="17">
        <v>0.58865230099999999</v>
      </c>
      <c r="J2562" s="17">
        <v>0.410835385</v>
      </c>
      <c r="K2562" s="17">
        <v>5.1199999999999998E-4</v>
      </c>
    </row>
    <row r="2563" spans="1:11" x14ac:dyDescent="0.45">
      <c r="A2563" s="10" t="s">
        <v>31</v>
      </c>
      <c r="B2563" s="20">
        <v>0.36</v>
      </c>
      <c r="C2563" s="19">
        <v>9233</v>
      </c>
      <c r="D2563" s="19">
        <v>323.11576889999998</v>
      </c>
      <c r="E2563" s="23">
        <v>9.1399999999999995E-2</v>
      </c>
      <c r="F2563" s="23">
        <v>6.7299999999999999E-2</v>
      </c>
      <c r="G2563" s="17">
        <v>0</v>
      </c>
      <c r="H2563" s="17">
        <v>1</v>
      </c>
      <c r="I2563" s="17">
        <v>0.61111292100000003</v>
      </c>
      <c r="J2563" s="17">
        <v>0.388407053</v>
      </c>
      <c r="K2563" s="17">
        <v>4.8000000000000001E-4</v>
      </c>
    </row>
    <row r="2564" spans="1:11" x14ac:dyDescent="0.45">
      <c r="A2564" s="10" t="s">
        <v>31</v>
      </c>
      <c r="B2564" s="20">
        <v>0.37</v>
      </c>
      <c r="C2564" s="19">
        <v>9486</v>
      </c>
      <c r="D2564" s="19">
        <v>346.93183470000002</v>
      </c>
      <c r="E2564" s="23">
        <v>9.7799999999999998E-2</v>
      </c>
      <c r="F2564" s="23">
        <v>7.1499999999999994E-2</v>
      </c>
      <c r="G2564" s="17">
        <v>0</v>
      </c>
      <c r="H2564" s="17">
        <v>1</v>
      </c>
      <c r="I2564" s="17">
        <v>0.63339330100000002</v>
      </c>
      <c r="J2564" s="17">
        <v>0.366158769</v>
      </c>
      <c r="K2564" s="17">
        <v>4.4799999999999999E-4</v>
      </c>
    </row>
    <row r="2565" spans="1:11" x14ac:dyDescent="0.45">
      <c r="A2565" s="10" t="s">
        <v>31</v>
      </c>
      <c r="B2565" s="20">
        <v>0.38</v>
      </c>
      <c r="C2565" s="19">
        <v>9740</v>
      </c>
      <c r="D2565" s="19">
        <v>372.77871199999998</v>
      </c>
      <c r="E2565" s="23">
        <v>0.104528891</v>
      </c>
      <c r="F2565" s="23">
        <v>7.5899999999999995E-2</v>
      </c>
      <c r="G2565" s="17">
        <v>0</v>
      </c>
      <c r="H2565" s="17">
        <v>1</v>
      </c>
      <c r="I2565" s="17">
        <v>0.65479696600000004</v>
      </c>
      <c r="J2565" s="17">
        <v>0.34478532000000001</v>
      </c>
      <c r="K2565" s="17">
        <v>4.1800000000000002E-4</v>
      </c>
    </row>
    <row r="2566" spans="1:11" x14ac:dyDescent="0.45">
      <c r="A2566" s="10" t="s">
        <v>31</v>
      </c>
      <c r="B2566" s="20">
        <v>0.39</v>
      </c>
      <c r="C2566" s="19">
        <v>9989</v>
      </c>
      <c r="D2566" s="19">
        <v>399.51521100000002</v>
      </c>
      <c r="E2566" s="23">
        <v>0.11055249</v>
      </c>
      <c r="F2566" s="23">
        <v>8.0699999999999994E-2</v>
      </c>
      <c r="G2566" s="17">
        <v>0</v>
      </c>
      <c r="H2566" s="17">
        <v>1</v>
      </c>
      <c r="I2566" s="17">
        <v>0.67259021600000002</v>
      </c>
      <c r="J2566" s="17">
        <v>0.32701909899999998</v>
      </c>
      <c r="K2566" s="17">
        <v>3.9100000000000002E-4</v>
      </c>
    </row>
    <row r="2567" spans="1:11" x14ac:dyDescent="0.45">
      <c r="A2567" s="10" t="s">
        <v>31</v>
      </c>
      <c r="B2567" s="20">
        <v>0.4</v>
      </c>
      <c r="C2567" s="19">
        <v>10247</v>
      </c>
      <c r="D2567" s="19">
        <v>428.87816570000001</v>
      </c>
      <c r="E2567" s="23">
        <v>0.116945785</v>
      </c>
      <c r="F2567" s="23">
        <v>8.5599999999999996E-2</v>
      </c>
      <c r="G2567" s="17">
        <v>0</v>
      </c>
      <c r="H2567" s="17">
        <v>1</v>
      </c>
      <c r="I2567" s="17">
        <v>0.69171184600000002</v>
      </c>
      <c r="J2567" s="17">
        <v>0.30792349099999999</v>
      </c>
      <c r="K2567" s="17">
        <v>3.6499999999999998E-4</v>
      </c>
    </row>
    <row r="2568" spans="1:11" x14ac:dyDescent="0.45">
      <c r="A2568" s="10" t="s">
        <v>31</v>
      </c>
      <c r="B2568" s="20">
        <v>0.41</v>
      </c>
      <c r="C2568" s="19">
        <v>10497</v>
      </c>
      <c r="D2568" s="19">
        <v>459.32827559999998</v>
      </c>
      <c r="E2568" s="23">
        <v>0.126671849</v>
      </c>
      <c r="F2568" s="23">
        <v>9.0899999999999995E-2</v>
      </c>
      <c r="G2568" s="17">
        <v>0</v>
      </c>
      <c r="H2568" s="17">
        <v>1</v>
      </c>
      <c r="I2568" s="17">
        <v>0.71047419599999995</v>
      </c>
      <c r="J2568" s="17">
        <v>0.28918443300000002</v>
      </c>
      <c r="K2568" s="17">
        <v>3.4099999999999999E-4</v>
      </c>
    </row>
    <row r="2569" spans="1:11" x14ac:dyDescent="0.45">
      <c r="A2569" s="10" t="s">
        <v>31</v>
      </c>
      <c r="B2569" s="20">
        <v>0.42</v>
      </c>
      <c r="C2569" s="19">
        <v>10753</v>
      </c>
      <c r="D2569" s="19">
        <v>492.56947159999999</v>
      </c>
      <c r="E2569" s="23">
        <v>0.13343987199999999</v>
      </c>
      <c r="F2569" s="23">
        <v>9.6299999999999997E-2</v>
      </c>
      <c r="G2569" s="17">
        <v>0</v>
      </c>
      <c r="H2569" s="17">
        <v>1</v>
      </c>
      <c r="I2569" s="17">
        <v>0.72561366500000002</v>
      </c>
      <c r="J2569" s="17">
        <v>0.274066066</v>
      </c>
      <c r="K2569" s="17">
        <v>3.2000000000000003E-4</v>
      </c>
    </row>
    <row r="2570" spans="1:11" x14ac:dyDescent="0.45">
      <c r="A2570" s="10" t="s">
        <v>31</v>
      </c>
      <c r="B2570" s="20">
        <v>0.43</v>
      </c>
      <c r="C2570" s="19">
        <v>11004</v>
      </c>
      <c r="D2570" s="19">
        <v>527.02764060000004</v>
      </c>
      <c r="E2570" s="23">
        <v>0.141095367</v>
      </c>
      <c r="F2570" s="23">
        <v>0.10186271399999999</v>
      </c>
      <c r="G2570" s="17">
        <v>0</v>
      </c>
      <c r="H2570" s="17">
        <v>1</v>
      </c>
      <c r="I2570" s="17">
        <v>0.73993393399999996</v>
      </c>
      <c r="J2570" s="17">
        <v>0.25976386200000001</v>
      </c>
      <c r="K2570" s="17">
        <v>3.0200000000000002E-4</v>
      </c>
    </row>
    <row r="2571" spans="1:11" x14ac:dyDescent="0.45">
      <c r="A2571" s="10" t="s">
        <v>31</v>
      </c>
      <c r="B2571" s="20">
        <v>0.44</v>
      </c>
      <c r="C2571" s="19">
        <v>11259</v>
      </c>
      <c r="D2571" s="19">
        <v>563.79688199999998</v>
      </c>
      <c r="E2571" s="23">
        <v>0.149781938</v>
      </c>
      <c r="F2571" s="23">
        <v>0.107693382</v>
      </c>
      <c r="G2571" s="17">
        <v>0</v>
      </c>
      <c r="H2571" s="17">
        <v>1</v>
      </c>
      <c r="I2571" s="17">
        <v>0.75479448400000004</v>
      </c>
      <c r="J2571" s="17">
        <v>0.24492245500000001</v>
      </c>
      <c r="K2571" s="17">
        <v>2.8299999999999999E-4</v>
      </c>
    </row>
    <row r="2572" spans="1:11" x14ac:dyDescent="0.45">
      <c r="A2572" s="10" t="s">
        <v>31</v>
      </c>
      <c r="B2572" s="20">
        <v>0.45</v>
      </c>
      <c r="C2572" s="19">
        <v>11494</v>
      </c>
      <c r="D2572" s="19">
        <v>599.68621829999995</v>
      </c>
      <c r="E2572" s="23">
        <v>0.156269887</v>
      </c>
      <c r="F2572" s="23">
        <v>0.11384213999999999</v>
      </c>
      <c r="G2572" s="17">
        <v>0</v>
      </c>
      <c r="H2572" s="17">
        <v>1</v>
      </c>
      <c r="I2572" s="17">
        <v>0.76842464799999999</v>
      </c>
      <c r="J2572" s="17">
        <v>0.2313095</v>
      </c>
      <c r="K2572" s="17">
        <v>2.6600000000000001E-4</v>
      </c>
    </row>
    <row r="2573" spans="1:11" x14ac:dyDescent="0.45">
      <c r="A2573" s="10" t="s">
        <v>31</v>
      </c>
      <c r="B2573" s="20">
        <v>0.46</v>
      </c>
      <c r="C2573" s="19">
        <v>11765</v>
      </c>
      <c r="D2573" s="19">
        <v>642.91021260000002</v>
      </c>
      <c r="E2573" s="23">
        <v>0.16360303500000001</v>
      </c>
      <c r="F2573" s="23">
        <v>0.120003919</v>
      </c>
      <c r="G2573" s="17">
        <v>0</v>
      </c>
      <c r="H2573" s="17">
        <v>1</v>
      </c>
      <c r="I2573" s="17">
        <v>0.78362405899999998</v>
      </c>
      <c r="J2573" s="17">
        <v>0.216127866</v>
      </c>
      <c r="K2573" s="17">
        <v>2.4800000000000001E-4</v>
      </c>
    </row>
    <row r="2574" spans="1:11" x14ac:dyDescent="0.45">
      <c r="A2574" s="10" t="s">
        <v>31</v>
      </c>
      <c r="B2574" s="20">
        <v>0.47</v>
      </c>
      <c r="C2574" s="19">
        <v>12012</v>
      </c>
      <c r="D2574" s="19">
        <v>684.37982360000001</v>
      </c>
      <c r="E2574" s="23">
        <v>0.17128215099999999</v>
      </c>
      <c r="F2574" s="23">
        <v>0.12642479700000001</v>
      </c>
      <c r="G2574" s="17">
        <v>0</v>
      </c>
      <c r="H2574" s="17">
        <v>1</v>
      </c>
      <c r="I2574" s="17">
        <v>0.79500686799999998</v>
      </c>
      <c r="J2574" s="17">
        <v>0.20475853799999999</v>
      </c>
      <c r="K2574" s="17">
        <v>2.3499999999999999E-4</v>
      </c>
    </row>
    <row r="2575" spans="1:11" x14ac:dyDescent="0.45">
      <c r="A2575" s="10" t="s">
        <v>31</v>
      </c>
      <c r="B2575" s="20">
        <v>0.48</v>
      </c>
      <c r="C2575" s="19">
        <v>12262</v>
      </c>
      <c r="D2575" s="19">
        <v>728.12725560000001</v>
      </c>
      <c r="E2575" s="23">
        <v>0.178549076</v>
      </c>
      <c r="F2575" s="23">
        <v>0.13267308999999999</v>
      </c>
      <c r="G2575" s="17">
        <v>0</v>
      </c>
      <c r="H2575" s="17">
        <v>1</v>
      </c>
      <c r="I2575" s="17">
        <v>0.80738153000000001</v>
      </c>
      <c r="J2575" s="17">
        <v>0.19239858900000001</v>
      </c>
      <c r="K2575" s="17">
        <v>2.2000000000000001E-4</v>
      </c>
    </row>
    <row r="2576" spans="1:11" x14ac:dyDescent="0.45">
      <c r="A2576" s="10" t="s">
        <v>31</v>
      </c>
      <c r="B2576" s="20">
        <v>0.49</v>
      </c>
      <c r="C2576" s="19">
        <v>12524</v>
      </c>
      <c r="D2576" s="19">
        <v>776.52960759999996</v>
      </c>
      <c r="E2576" s="23">
        <v>0.19090317900000001</v>
      </c>
      <c r="F2576" s="23">
        <v>0.13930292799999999</v>
      </c>
      <c r="G2576" s="17">
        <v>0</v>
      </c>
      <c r="H2576" s="17">
        <v>1</v>
      </c>
      <c r="I2576" s="17">
        <v>0.81812405300000002</v>
      </c>
      <c r="J2576" s="17">
        <v>0.181670099</v>
      </c>
      <c r="K2576" s="17">
        <v>2.0599999999999999E-4</v>
      </c>
    </row>
    <row r="2577" spans="1:11" x14ac:dyDescent="0.45">
      <c r="A2577" s="10" t="s">
        <v>31</v>
      </c>
      <c r="B2577" s="20">
        <v>0.5</v>
      </c>
      <c r="C2577" s="19">
        <v>12772</v>
      </c>
      <c r="D2577" s="19">
        <v>824.87076449999995</v>
      </c>
      <c r="E2577" s="23">
        <v>0.19881895099999999</v>
      </c>
      <c r="F2577" s="23">
        <v>0.146111349</v>
      </c>
      <c r="G2577" s="17">
        <v>0</v>
      </c>
      <c r="H2577" s="17">
        <v>1</v>
      </c>
      <c r="I2577" s="17">
        <v>0.828512955</v>
      </c>
      <c r="J2577" s="17">
        <v>0.17129381699999999</v>
      </c>
      <c r="K2577" s="17">
        <v>1.93E-4</v>
      </c>
    </row>
    <row r="2578" spans="1:11" x14ac:dyDescent="0.45">
      <c r="A2578" s="10" t="s">
        <v>31</v>
      </c>
      <c r="B2578" s="20">
        <v>0.51</v>
      </c>
      <c r="C2578" s="19">
        <v>13031</v>
      </c>
      <c r="D2578" s="19">
        <v>878.01854109999999</v>
      </c>
      <c r="E2578" s="23">
        <v>0.21007953100000001</v>
      </c>
      <c r="F2578" s="23">
        <v>0.15306090999999999</v>
      </c>
      <c r="G2578" s="17">
        <v>0</v>
      </c>
      <c r="H2578" s="17">
        <v>1</v>
      </c>
      <c r="I2578" s="17">
        <v>0.83809480300000005</v>
      </c>
      <c r="J2578" s="17">
        <v>0.16172388100000001</v>
      </c>
      <c r="K2578" s="17">
        <v>1.8100000000000001E-4</v>
      </c>
    </row>
    <row r="2579" spans="1:11" x14ac:dyDescent="0.45">
      <c r="A2579" s="10" t="s">
        <v>31</v>
      </c>
      <c r="B2579" s="20">
        <v>0.52</v>
      </c>
      <c r="C2579" s="19">
        <v>13283</v>
      </c>
      <c r="D2579" s="19">
        <v>932.32221679999998</v>
      </c>
      <c r="E2579" s="23">
        <v>0.22114049599999999</v>
      </c>
      <c r="F2579" s="23">
        <v>0.16057117400000001</v>
      </c>
      <c r="G2579" s="17">
        <v>0</v>
      </c>
      <c r="H2579" s="17">
        <v>1</v>
      </c>
      <c r="I2579" s="17">
        <v>0.84618319500000005</v>
      </c>
      <c r="J2579" s="17">
        <v>0.15364541100000001</v>
      </c>
      <c r="K2579" s="17">
        <v>1.7100000000000001E-4</v>
      </c>
    </row>
    <row r="2580" spans="1:11" x14ac:dyDescent="0.45">
      <c r="A2580" s="10" t="s">
        <v>31</v>
      </c>
      <c r="B2580" s="20">
        <v>0.53</v>
      </c>
      <c r="C2580" s="19">
        <v>13530</v>
      </c>
      <c r="D2580" s="19">
        <v>988.20843200000002</v>
      </c>
      <c r="E2580" s="23">
        <v>0.23133864500000001</v>
      </c>
      <c r="F2580" s="23">
        <v>0.16804730200000001</v>
      </c>
      <c r="G2580" s="17">
        <v>0</v>
      </c>
      <c r="H2580" s="17">
        <v>1</v>
      </c>
      <c r="I2580" s="17">
        <v>0.85505582800000002</v>
      </c>
      <c r="J2580" s="17">
        <v>0.14476963900000001</v>
      </c>
      <c r="K2580" s="17">
        <v>1.75E-4</v>
      </c>
    </row>
    <row r="2581" spans="1:11" x14ac:dyDescent="0.45">
      <c r="A2581" s="10" t="s">
        <v>31</v>
      </c>
      <c r="B2581" s="20">
        <v>0.54</v>
      </c>
      <c r="C2581" s="19">
        <v>13789</v>
      </c>
      <c r="D2581" s="19">
        <v>1049.459253</v>
      </c>
      <c r="E2581" s="23">
        <v>0.24237370999999999</v>
      </c>
      <c r="F2581" s="23">
        <v>0.17593662600000001</v>
      </c>
      <c r="G2581" s="17">
        <v>0</v>
      </c>
      <c r="H2581" s="17">
        <v>1</v>
      </c>
      <c r="I2581" s="17">
        <v>0.86355303100000003</v>
      </c>
      <c r="J2581" s="17">
        <v>0.13628337400000001</v>
      </c>
      <c r="K2581" s="17">
        <v>1.64E-4</v>
      </c>
    </row>
    <row r="2582" spans="1:11" x14ac:dyDescent="0.45">
      <c r="A2582" s="10" t="s">
        <v>31</v>
      </c>
      <c r="B2582" s="20">
        <v>0.55000000000000004</v>
      </c>
      <c r="C2582" s="19">
        <v>14042</v>
      </c>
      <c r="D2582" s="19">
        <v>1112.5237179999999</v>
      </c>
      <c r="E2582" s="23">
        <v>0.25542697800000003</v>
      </c>
      <c r="F2582" s="23">
        <v>0.18376937900000001</v>
      </c>
      <c r="G2582" s="17">
        <v>0</v>
      </c>
      <c r="H2582" s="17">
        <v>1</v>
      </c>
      <c r="I2582" s="17">
        <v>0.87136261800000003</v>
      </c>
      <c r="J2582" s="17">
        <v>0.12848332300000001</v>
      </c>
      <c r="K2582" s="17">
        <v>1.54E-4</v>
      </c>
    </row>
    <row r="2583" spans="1:11" x14ac:dyDescent="0.45">
      <c r="A2583" s="10" t="s">
        <v>31</v>
      </c>
      <c r="B2583" s="20">
        <v>0.56000000000000005</v>
      </c>
      <c r="C2583" s="19">
        <v>14321</v>
      </c>
      <c r="D2583" s="19">
        <v>1185.079166</v>
      </c>
      <c r="E2583" s="23">
        <v>0.26645250599999998</v>
      </c>
      <c r="F2583" s="23">
        <v>0.193019462</v>
      </c>
      <c r="G2583" s="17">
        <v>0</v>
      </c>
      <c r="H2583" s="17">
        <v>1</v>
      </c>
      <c r="I2583" s="17">
        <v>0.87842086799999997</v>
      </c>
      <c r="J2583" s="17">
        <v>0.121434425</v>
      </c>
      <c r="K2583" s="17">
        <v>1.45E-4</v>
      </c>
    </row>
    <row r="2584" spans="1:11" x14ac:dyDescent="0.45">
      <c r="A2584" s="10" t="s">
        <v>31</v>
      </c>
      <c r="B2584" s="20">
        <v>0.56999999999999995</v>
      </c>
      <c r="C2584" s="19">
        <v>14570</v>
      </c>
      <c r="D2584" s="19">
        <v>1252.656422</v>
      </c>
      <c r="E2584" s="23">
        <v>0.276966508</v>
      </c>
      <c r="F2584" s="23">
        <v>0.20135154399999999</v>
      </c>
      <c r="G2584" s="17">
        <v>0</v>
      </c>
      <c r="H2584" s="17">
        <v>1</v>
      </c>
      <c r="I2584" s="17">
        <v>0.88514015700000004</v>
      </c>
      <c r="J2584" s="17">
        <v>0.114723253</v>
      </c>
      <c r="K2584" s="17">
        <v>1.37E-4</v>
      </c>
    </row>
    <row r="2585" spans="1:11" x14ac:dyDescent="0.45">
      <c r="A2585" s="10" t="s">
        <v>31</v>
      </c>
      <c r="B2585" s="20">
        <v>0.57999999999999996</v>
      </c>
      <c r="C2585" s="19">
        <v>14826</v>
      </c>
      <c r="D2585" s="19">
        <v>1325.6788220000001</v>
      </c>
      <c r="E2585" s="23">
        <v>0.29328375899999998</v>
      </c>
      <c r="F2585" s="23">
        <v>0.21013401000000001</v>
      </c>
      <c r="G2585" s="17">
        <v>0</v>
      </c>
      <c r="H2585" s="17">
        <v>1</v>
      </c>
      <c r="I2585" s="17">
        <v>0.89104793900000001</v>
      </c>
      <c r="J2585" s="17">
        <v>0.108822823</v>
      </c>
      <c r="K2585" s="17">
        <v>1.2899999999999999E-4</v>
      </c>
    </row>
    <row r="2586" spans="1:11" x14ac:dyDescent="0.45">
      <c r="A2586" s="10" t="s">
        <v>31</v>
      </c>
      <c r="B2586" s="20">
        <v>0.59</v>
      </c>
      <c r="C2586" s="19">
        <v>15078</v>
      </c>
      <c r="D2586" s="19">
        <v>1401.3451150000001</v>
      </c>
      <c r="E2586" s="23">
        <v>0.30579004199999998</v>
      </c>
      <c r="F2586" s="23">
        <v>0.219349656</v>
      </c>
      <c r="G2586" s="17">
        <v>0</v>
      </c>
      <c r="H2586" s="17">
        <v>1</v>
      </c>
      <c r="I2586" s="17">
        <v>0.89647699800000002</v>
      </c>
      <c r="J2586" s="17">
        <v>0.103400879</v>
      </c>
      <c r="K2586" s="17">
        <v>1.22E-4</v>
      </c>
    </row>
    <row r="2587" spans="1:11" x14ac:dyDescent="0.45">
      <c r="A2587" s="10" t="s">
        <v>31</v>
      </c>
      <c r="B2587" s="20">
        <v>0.6</v>
      </c>
      <c r="C2587" s="19">
        <v>15302</v>
      </c>
      <c r="D2587" s="19">
        <v>1471.4111849999999</v>
      </c>
      <c r="E2587" s="23">
        <v>0.32013023299999999</v>
      </c>
      <c r="F2587" s="23">
        <v>0.22773832899999999</v>
      </c>
      <c r="G2587" s="17">
        <v>0</v>
      </c>
      <c r="H2587" s="17">
        <v>1</v>
      </c>
      <c r="I2587" s="17">
        <v>0.90115258200000004</v>
      </c>
      <c r="J2587" s="17">
        <v>9.8699999999999996E-2</v>
      </c>
      <c r="K2587" s="17">
        <v>1.16E-4</v>
      </c>
    </row>
    <row r="2588" spans="1:11" x14ac:dyDescent="0.45">
      <c r="A2588" s="10" t="s">
        <v>31</v>
      </c>
      <c r="B2588" s="20">
        <v>0.61</v>
      </c>
      <c r="C2588" s="19">
        <v>15558</v>
      </c>
      <c r="D2588" s="19">
        <v>1554.9399000000001</v>
      </c>
      <c r="E2588" s="23">
        <v>0.33190710200000001</v>
      </c>
      <c r="F2588" s="23">
        <v>0.23755206400000001</v>
      </c>
      <c r="G2588" s="17">
        <v>0</v>
      </c>
      <c r="H2588" s="17">
        <v>1</v>
      </c>
      <c r="I2588" s="17">
        <v>0.90650070500000002</v>
      </c>
      <c r="J2588" s="17">
        <v>9.3399999999999997E-2</v>
      </c>
      <c r="K2588" s="17">
        <v>1.1E-4</v>
      </c>
    </row>
    <row r="2589" spans="1:11" x14ac:dyDescent="0.45">
      <c r="A2589" s="10" t="s">
        <v>31</v>
      </c>
      <c r="B2589" s="20">
        <v>0.62</v>
      </c>
      <c r="C2589" s="19">
        <v>15812</v>
      </c>
      <c r="D2589" s="19">
        <v>1640.542659</v>
      </c>
      <c r="E2589" s="23">
        <v>0.34251716599999998</v>
      </c>
      <c r="F2589" s="23">
        <v>0.24750991999999999</v>
      </c>
      <c r="G2589" s="17">
        <v>0</v>
      </c>
      <c r="H2589" s="17">
        <v>1</v>
      </c>
      <c r="I2589" s="17">
        <v>0.91083081899999996</v>
      </c>
      <c r="J2589" s="17">
        <v>8.9099999999999999E-2</v>
      </c>
      <c r="K2589" s="17">
        <v>1.0399999999999999E-4</v>
      </c>
    </row>
    <row r="2590" spans="1:11" x14ac:dyDescent="0.45">
      <c r="A2590" s="10" t="s">
        <v>31</v>
      </c>
      <c r="B2590" s="20">
        <v>0.63</v>
      </c>
      <c r="C2590" s="19">
        <v>16062</v>
      </c>
      <c r="D2590" s="19">
        <v>1727.3796299999999</v>
      </c>
      <c r="E2590" s="23">
        <v>0.35172191000000003</v>
      </c>
      <c r="F2590" s="23">
        <v>0.25723082600000002</v>
      </c>
      <c r="G2590" s="17">
        <v>0</v>
      </c>
      <c r="H2590" s="17">
        <v>1</v>
      </c>
      <c r="I2590" s="17">
        <v>0.91523069499999998</v>
      </c>
      <c r="J2590" s="17">
        <v>8.4699999999999998E-2</v>
      </c>
      <c r="K2590" s="17">
        <v>9.9199999999999999E-5</v>
      </c>
    </row>
    <row r="2591" spans="1:11" x14ac:dyDescent="0.45">
      <c r="A2591" s="10" t="s">
        <v>31</v>
      </c>
      <c r="B2591" s="20">
        <v>0.64</v>
      </c>
      <c r="C2591" s="19">
        <v>16317</v>
      </c>
      <c r="D2591" s="19">
        <v>1818.9905839999999</v>
      </c>
      <c r="E2591" s="23">
        <v>0.36527083599999999</v>
      </c>
      <c r="F2591" s="23">
        <v>0.26728433499999998</v>
      </c>
      <c r="G2591" s="17">
        <v>0</v>
      </c>
      <c r="H2591" s="17">
        <v>1</v>
      </c>
      <c r="I2591" s="17">
        <v>0.91934591799999998</v>
      </c>
      <c r="J2591" s="17">
        <v>8.0600000000000005E-2</v>
      </c>
      <c r="K2591" s="17">
        <v>9.4300000000000002E-5</v>
      </c>
    </row>
    <row r="2592" spans="1:11" x14ac:dyDescent="0.45">
      <c r="A2592" s="10" t="s">
        <v>31</v>
      </c>
      <c r="B2592" s="20">
        <v>0.65</v>
      </c>
      <c r="C2592" s="19">
        <v>16568</v>
      </c>
      <c r="D2592" s="19">
        <v>1912.081199</v>
      </c>
      <c r="E2592" s="23">
        <v>0.375816184</v>
      </c>
      <c r="F2592" s="23">
        <v>0.27774009</v>
      </c>
      <c r="G2592" s="17">
        <v>0</v>
      </c>
      <c r="H2592" s="17">
        <v>1</v>
      </c>
      <c r="I2592" s="17">
        <v>0.923037043</v>
      </c>
      <c r="J2592" s="17">
        <v>7.6899999999999996E-2</v>
      </c>
      <c r="K2592" s="17">
        <v>8.9800000000000001E-5</v>
      </c>
    </row>
    <row r="2593" spans="1:11" x14ac:dyDescent="0.45">
      <c r="A2593" s="10" t="s">
        <v>31</v>
      </c>
      <c r="B2593" s="20">
        <v>0.66</v>
      </c>
      <c r="C2593" s="19">
        <v>16824</v>
      </c>
      <c r="D2593" s="19">
        <v>2009.751718</v>
      </c>
      <c r="E2593" s="23">
        <v>0.38730650799999999</v>
      </c>
      <c r="F2593" s="23">
        <v>0.28782189899999999</v>
      </c>
      <c r="G2593" s="17">
        <v>0</v>
      </c>
      <c r="H2593" s="17">
        <v>1</v>
      </c>
      <c r="I2593" s="17">
        <v>0.92689857499999995</v>
      </c>
      <c r="J2593" s="17">
        <v>7.2999999999999995E-2</v>
      </c>
      <c r="K2593" s="17">
        <v>8.5199999999999997E-5</v>
      </c>
    </row>
    <row r="2594" spans="1:11" x14ac:dyDescent="0.45">
      <c r="A2594" s="10" t="s">
        <v>31</v>
      </c>
      <c r="B2594" s="20">
        <v>0.67</v>
      </c>
      <c r="C2594" s="19">
        <v>17079</v>
      </c>
      <c r="D2594" s="19">
        <v>2110.0679650000002</v>
      </c>
      <c r="E2594" s="23">
        <v>0.401118537</v>
      </c>
      <c r="F2594" s="23">
        <v>0.29812981799999999</v>
      </c>
      <c r="G2594" s="17">
        <v>0</v>
      </c>
      <c r="H2594" s="17">
        <v>1</v>
      </c>
      <c r="I2594" s="17">
        <v>0.93043664400000003</v>
      </c>
      <c r="J2594" s="17">
        <v>6.9500000000000006E-2</v>
      </c>
      <c r="K2594" s="17">
        <v>8.1000000000000004E-5</v>
      </c>
    </row>
    <row r="2595" spans="1:11" x14ac:dyDescent="0.45">
      <c r="A2595" s="10" t="s">
        <v>31</v>
      </c>
      <c r="B2595" s="20">
        <v>0.68</v>
      </c>
      <c r="C2595" s="19">
        <v>17329</v>
      </c>
      <c r="D2595" s="19">
        <v>2212.2527960000002</v>
      </c>
      <c r="E2595" s="23">
        <v>0.41761811500000001</v>
      </c>
      <c r="F2595" s="23">
        <v>0.308044708</v>
      </c>
      <c r="G2595" s="17">
        <v>0</v>
      </c>
      <c r="H2595" s="17">
        <v>1</v>
      </c>
      <c r="I2595" s="17">
        <v>0.93351610100000004</v>
      </c>
      <c r="J2595" s="17">
        <v>6.6400000000000001E-2</v>
      </c>
      <c r="K2595" s="17">
        <v>7.7399999999999998E-5</v>
      </c>
    </row>
    <row r="2596" spans="1:11" x14ac:dyDescent="0.45">
      <c r="A2596" s="10" t="s">
        <v>31</v>
      </c>
      <c r="B2596" s="20">
        <v>0.69</v>
      </c>
      <c r="C2596" s="19">
        <v>17584</v>
      </c>
      <c r="D2596" s="19">
        <v>2320.684197</v>
      </c>
      <c r="E2596" s="23">
        <v>0.43263613299999998</v>
      </c>
      <c r="F2596" s="23">
        <v>0.31936754699999997</v>
      </c>
      <c r="G2596" s="17">
        <v>0</v>
      </c>
      <c r="H2596" s="17">
        <v>1</v>
      </c>
      <c r="I2596" s="17">
        <v>0.93637864900000001</v>
      </c>
      <c r="J2596" s="17">
        <v>6.3500000000000001E-2</v>
      </c>
      <c r="K2596" s="17">
        <v>7.3899999999999994E-5</v>
      </c>
    </row>
    <row r="2597" spans="1:11" x14ac:dyDescent="0.45">
      <c r="A2597" s="10" t="s">
        <v>31</v>
      </c>
      <c r="B2597" s="20">
        <v>0.7</v>
      </c>
      <c r="C2597" s="19">
        <v>17837</v>
      </c>
      <c r="D2597" s="19">
        <v>2432.516764</v>
      </c>
      <c r="E2597" s="23">
        <v>0.44864291499999998</v>
      </c>
      <c r="F2597" s="23">
        <v>0.33031744099999999</v>
      </c>
      <c r="G2597" s="17">
        <v>0</v>
      </c>
      <c r="H2597" s="17">
        <v>1</v>
      </c>
      <c r="I2597" s="17">
        <v>0.93902778600000003</v>
      </c>
      <c r="J2597" s="17">
        <v>6.0900000000000003E-2</v>
      </c>
      <c r="K2597" s="17">
        <v>7.0500000000000006E-5</v>
      </c>
    </row>
    <row r="2598" spans="1:11" x14ac:dyDescent="0.45">
      <c r="A2598" s="10" t="s">
        <v>31</v>
      </c>
      <c r="B2598" s="20">
        <v>0.71</v>
      </c>
      <c r="C2598" s="19">
        <v>18089</v>
      </c>
      <c r="D2598" s="19">
        <v>2547.9126740000002</v>
      </c>
      <c r="E2598" s="23">
        <v>0.46727119</v>
      </c>
      <c r="F2598" s="23">
        <v>0.34187499799999999</v>
      </c>
      <c r="G2598" s="17">
        <v>0</v>
      </c>
      <c r="H2598" s="17">
        <v>1</v>
      </c>
      <c r="I2598" s="17">
        <v>0.94158741499999998</v>
      </c>
      <c r="J2598" s="17">
        <v>5.8299999999999998E-2</v>
      </c>
      <c r="K2598" s="17">
        <v>6.7399999999999998E-5</v>
      </c>
    </row>
    <row r="2599" spans="1:11" x14ac:dyDescent="0.45">
      <c r="A2599" s="10" t="s">
        <v>31</v>
      </c>
      <c r="B2599" s="20">
        <v>0.72</v>
      </c>
      <c r="C2599" s="19">
        <v>18343</v>
      </c>
      <c r="D2599" s="19">
        <v>2667.7277180000001</v>
      </c>
      <c r="E2599" s="23">
        <v>0.48047426300000001</v>
      </c>
      <c r="F2599" s="23">
        <v>0.35332562499999998</v>
      </c>
      <c r="G2599" s="17">
        <v>0</v>
      </c>
      <c r="H2599" s="17">
        <v>1</v>
      </c>
      <c r="I2599" s="17">
        <v>0.94413462599999998</v>
      </c>
      <c r="J2599" s="17">
        <v>5.5800000000000002E-2</v>
      </c>
      <c r="K2599" s="17">
        <v>6.4399999999999993E-5</v>
      </c>
    </row>
    <row r="2600" spans="1:11" x14ac:dyDescent="0.45">
      <c r="A2600" s="10" t="s">
        <v>31</v>
      </c>
      <c r="B2600" s="20">
        <v>0.73</v>
      </c>
      <c r="C2600" s="19">
        <v>18597</v>
      </c>
      <c r="D2600" s="19">
        <v>2791.4904000000001</v>
      </c>
      <c r="E2600" s="23">
        <v>0.49492566599999999</v>
      </c>
      <c r="F2600" s="23">
        <v>0.36503892399999999</v>
      </c>
      <c r="G2600" s="17">
        <v>0</v>
      </c>
      <c r="H2600" s="17">
        <v>1</v>
      </c>
      <c r="I2600" s="17">
        <v>0.94634127899999998</v>
      </c>
      <c r="J2600" s="17">
        <v>5.3600000000000002E-2</v>
      </c>
      <c r="K2600" s="17">
        <v>6.1799999999999998E-5</v>
      </c>
    </row>
    <row r="2601" spans="1:11" x14ac:dyDescent="0.45">
      <c r="A2601" s="10" t="s">
        <v>31</v>
      </c>
      <c r="B2601" s="20">
        <v>0.74</v>
      </c>
      <c r="C2601" s="19">
        <v>18845</v>
      </c>
      <c r="D2601" s="19">
        <v>2916.635573</v>
      </c>
      <c r="E2601" s="23">
        <v>0.51497458600000001</v>
      </c>
      <c r="F2601" s="23">
        <v>0.37695231600000001</v>
      </c>
      <c r="G2601" s="17">
        <v>0</v>
      </c>
      <c r="H2601" s="17">
        <v>1</v>
      </c>
      <c r="I2601" s="17">
        <v>0.94845501399999999</v>
      </c>
      <c r="J2601" s="17">
        <v>5.1499999999999997E-2</v>
      </c>
      <c r="K2601" s="17">
        <v>5.9299999999999998E-5</v>
      </c>
    </row>
    <row r="2602" spans="1:11" x14ac:dyDescent="0.45">
      <c r="A2602" s="10" t="s">
        <v>31</v>
      </c>
      <c r="B2602" s="20">
        <v>0.75</v>
      </c>
      <c r="C2602" s="19">
        <v>19103</v>
      </c>
      <c r="D2602" s="19">
        <v>3051.6064940000001</v>
      </c>
      <c r="E2602" s="23">
        <v>0.53243331299999996</v>
      </c>
      <c r="F2602" s="23">
        <v>0.38915800299999997</v>
      </c>
      <c r="G2602" s="17">
        <v>0</v>
      </c>
      <c r="H2602" s="17">
        <v>1</v>
      </c>
      <c r="I2602" s="17">
        <v>0.95055578399999996</v>
      </c>
      <c r="J2602" s="17">
        <v>4.9399999999999999E-2</v>
      </c>
      <c r="K2602" s="17">
        <v>5.6700000000000003E-5</v>
      </c>
    </row>
    <row r="2603" spans="1:11" x14ac:dyDescent="0.45">
      <c r="A2603" s="10" t="s">
        <v>31</v>
      </c>
      <c r="B2603" s="20">
        <v>0.76</v>
      </c>
      <c r="C2603" s="19">
        <v>19354</v>
      </c>
      <c r="D2603" s="19">
        <v>3188.5927660000002</v>
      </c>
      <c r="E2603" s="23">
        <v>0.55739635300000001</v>
      </c>
      <c r="F2603" s="23">
        <v>0.40193060600000002</v>
      </c>
      <c r="G2603" s="17">
        <v>0</v>
      </c>
      <c r="H2603" s="17">
        <v>1</v>
      </c>
      <c r="I2603" s="17">
        <v>0.95238492500000005</v>
      </c>
      <c r="J2603" s="17">
        <v>4.7600000000000003E-2</v>
      </c>
      <c r="K2603" s="17">
        <v>5.4599999999999999E-5</v>
      </c>
    </row>
    <row r="2604" spans="1:11" x14ac:dyDescent="0.45">
      <c r="A2604" s="10" t="s">
        <v>31</v>
      </c>
      <c r="B2604" s="20">
        <v>0.77</v>
      </c>
      <c r="C2604" s="19">
        <v>19607</v>
      </c>
      <c r="D2604" s="19">
        <v>3331.713589</v>
      </c>
      <c r="E2604" s="23">
        <v>0.57345200600000001</v>
      </c>
      <c r="F2604" s="23">
        <v>0.41501394200000002</v>
      </c>
      <c r="G2604" s="17">
        <v>0</v>
      </c>
      <c r="H2604" s="17">
        <v>1</v>
      </c>
      <c r="I2604" s="17">
        <v>0.95413035300000004</v>
      </c>
      <c r="J2604" s="17">
        <v>4.58E-2</v>
      </c>
      <c r="K2604" s="17">
        <v>5.24E-5</v>
      </c>
    </row>
    <row r="2605" spans="1:11" x14ac:dyDescent="0.45">
      <c r="A2605" s="10" t="s">
        <v>31</v>
      </c>
      <c r="B2605" s="20">
        <v>0.78</v>
      </c>
      <c r="C2605" s="19">
        <v>19862</v>
      </c>
      <c r="D2605" s="19">
        <v>3480.7227320000002</v>
      </c>
      <c r="E2605" s="23">
        <v>0.59559353400000004</v>
      </c>
      <c r="F2605" s="23">
        <v>0.428037106</v>
      </c>
      <c r="G2605" s="17">
        <v>0</v>
      </c>
      <c r="H2605" s="17">
        <v>1</v>
      </c>
      <c r="I2605" s="17">
        <v>0.955884073</v>
      </c>
      <c r="J2605" s="17">
        <v>4.41E-2</v>
      </c>
      <c r="K2605" s="17">
        <v>5.0099999999999998E-5</v>
      </c>
    </row>
    <row r="2606" spans="1:11" x14ac:dyDescent="0.45">
      <c r="A2606" s="10" t="s">
        <v>31</v>
      </c>
      <c r="B2606" s="20">
        <v>0.79</v>
      </c>
      <c r="C2606" s="19">
        <v>20115</v>
      </c>
      <c r="D2606" s="19">
        <v>3633.8442289999998</v>
      </c>
      <c r="E2606" s="23">
        <v>0.61760862699999997</v>
      </c>
      <c r="F2606" s="23">
        <v>0.44205752500000001</v>
      </c>
      <c r="G2606" s="17">
        <v>0</v>
      </c>
      <c r="H2606" s="17">
        <v>1</v>
      </c>
      <c r="I2606" s="17">
        <v>0.95750243899999998</v>
      </c>
      <c r="J2606" s="17">
        <v>4.24E-2</v>
      </c>
      <c r="K2606" s="17">
        <v>4.8199999999999999E-5</v>
      </c>
    </row>
    <row r="2607" spans="1:11" x14ac:dyDescent="0.45">
      <c r="A2607" s="10" t="s">
        <v>31</v>
      </c>
      <c r="B2607" s="20">
        <v>0.8</v>
      </c>
      <c r="C2607" s="19">
        <v>20264</v>
      </c>
      <c r="D2607" s="19">
        <v>3726.9740940000002</v>
      </c>
      <c r="E2607" s="23">
        <v>0.63178091199999997</v>
      </c>
      <c r="F2607" s="23">
        <v>0.450341306</v>
      </c>
      <c r="G2607" s="17">
        <v>0</v>
      </c>
      <c r="H2607" s="17">
        <v>1</v>
      </c>
      <c r="I2607" s="17">
        <v>0.95845051999999997</v>
      </c>
      <c r="J2607" s="17">
        <v>4.1500000000000002E-2</v>
      </c>
      <c r="K2607" s="17">
        <v>4.71E-5</v>
      </c>
    </row>
    <row r="2608" spans="1:11" x14ac:dyDescent="0.45">
      <c r="A2608" s="10" t="s">
        <v>31</v>
      </c>
      <c r="B2608" s="20">
        <v>0.80100000000000005</v>
      </c>
      <c r="C2608" s="19">
        <v>20289</v>
      </c>
      <c r="D2608" s="19">
        <v>3742.7959759999999</v>
      </c>
      <c r="E2608" s="23">
        <v>0.63486235300000005</v>
      </c>
      <c r="F2608" s="23">
        <v>0.451706624</v>
      </c>
      <c r="G2608" s="17">
        <v>0</v>
      </c>
      <c r="H2608" s="17">
        <v>1</v>
      </c>
      <c r="I2608" s="17">
        <v>0.95863197899999997</v>
      </c>
      <c r="J2608" s="17">
        <v>4.1300000000000003E-2</v>
      </c>
      <c r="K2608" s="17">
        <v>4.6900000000000002E-5</v>
      </c>
    </row>
    <row r="2609" spans="1:11" x14ac:dyDescent="0.45">
      <c r="A2609" s="10" t="s">
        <v>31</v>
      </c>
      <c r="B2609" s="20">
        <v>0.80200000000000005</v>
      </c>
      <c r="C2609" s="19">
        <v>20317</v>
      </c>
      <c r="D2609" s="19">
        <v>3760.6115420000001</v>
      </c>
      <c r="E2609" s="23">
        <v>0.63759885900000002</v>
      </c>
      <c r="F2609" s="23">
        <v>0.45306111700000001</v>
      </c>
      <c r="G2609" s="17">
        <v>0</v>
      </c>
      <c r="H2609" s="17">
        <v>1</v>
      </c>
      <c r="I2609" s="17">
        <v>0.95879144100000002</v>
      </c>
      <c r="J2609" s="17">
        <v>4.1200000000000001E-2</v>
      </c>
      <c r="K2609" s="17">
        <v>4.6699999999999997E-5</v>
      </c>
    </row>
    <row r="2610" spans="1:11" x14ac:dyDescent="0.45">
      <c r="A2610" s="10" t="s">
        <v>31</v>
      </c>
      <c r="B2610" s="20">
        <v>0.80300000000000005</v>
      </c>
      <c r="C2610" s="19">
        <v>20343</v>
      </c>
      <c r="D2610" s="19">
        <v>3777.2169130000002</v>
      </c>
      <c r="E2610" s="23">
        <v>0.64255017800000003</v>
      </c>
      <c r="F2610" s="23">
        <v>0.45469698200000003</v>
      </c>
      <c r="G2610" s="17">
        <v>0</v>
      </c>
      <c r="H2610" s="17">
        <v>1</v>
      </c>
      <c r="I2610" s="17">
        <v>0.95890803999999996</v>
      </c>
      <c r="J2610" s="17">
        <v>4.1000000000000002E-2</v>
      </c>
      <c r="K2610" s="17">
        <v>4.6600000000000001E-5</v>
      </c>
    </row>
    <row r="2611" spans="1:11" x14ac:dyDescent="0.45">
      <c r="A2611" s="10" t="s">
        <v>31</v>
      </c>
      <c r="B2611" s="20">
        <v>0.80400000000000005</v>
      </c>
      <c r="C2611" s="19">
        <v>20367</v>
      </c>
      <c r="D2611" s="19">
        <v>3792.6807170000002</v>
      </c>
      <c r="E2611" s="23">
        <v>0.64632302600000002</v>
      </c>
      <c r="F2611" s="23">
        <v>0.45615518300000002</v>
      </c>
      <c r="G2611" s="17">
        <v>0</v>
      </c>
      <c r="H2611" s="17">
        <v>1</v>
      </c>
      <c r="I2611" s="17">
        <v>0.95905002800000005</v>
      </c>
      <c r="J2611" s="17">
        <v>4.0899999999999999E-2</v>
      </c>
      <c r="K2611" s="17">
        <v>4.6400000000000003E-5</v>
      </c>
    </row>
    <row r="2612" spans="1:11" x14ac:dyDescent="0.45">
      <c r="A2612" s="10" t="s">
        <v>31</v>
      </c>
      <c r="B2612" s="20">
        <v>0.80500000000000005</v>
      </c>
      <c r="C2612" s="19">
        <v>20392</v>
      </c>
      <c r="D2612" s="19">
        <v>3808.890621</v>
      </c>
      <c r="E2612" s="23">
        <v>0.64907526299999996</v>
      </c>
      <c r="F2612" s="23">
        <v>0.457586934</v>
      </c>
      <c r="G2612" s="17">
        <v>0</v>
      </c>
      <c r="H2612" s="17">
        <v>1</v>
      </c>
      <c r="I2612" s="17">
        <v>0.95913628799999995</v>
      </c>
      <c r="J2612" s="17">
        <v>4.0800000000000003E-2</v>
      </c>
      <c r="K2612" s="17">
        <v>4.6199999999999998E-5</v>
      </c>
    </row>
    <row r="2613" spans="1:11" x14ac:dyDescent="0.45">
      <c r="A2613" s="10" t="s">
        <v>31</v>
      </c>
      <c r="B2613" s="20">
        <v>0.80600000000000005</v>
      </c>
      <c r="C2613" s="19">
        <v>20419</v>
      </c>
      <c r="D2613" s="19">
        <v>3826.4412779999998</v>
      </c>
      <c r="E2613" s="23">
        <v>0.651503359</v>
      </c>
      <c r="F2613" s="23">
        <v>0.45901110099999998</v>
      </c>
      <c r="G2613" s="17">
        <v>0</v>
      </c>
      <c r="H2613" s="17">
        <v>1</v>
      </c>
      <c r="I2613" s="17">
        <v>0.95934363499999997</v>
      </c>
      <c r="J2613" s="17">
        <v>4.0599999999999997E-2</v>
      </c>
      <c r="K2613" s="17">
        <v>4.6E-5</v>
      </c>
    </row>
    <row r="2614" spans="1:11" x14ac:dyDescent="0.45">
      <c r="A2614" s="10" t="s">
        <v>31</v>
      </c>
      <c r="B2614" s="20">
        <v>0.80700000000000005</v>
      </c>
      <c r="C2614" s="19">
        <v>20444</v>
      </c>
      <c r="D2614" s="19">
        <v>3842.7454950000001</v>
      </c>
      <c r="E2614" s="23">
        <v>0.65306706400000003</v>
      </c>
      <c r="F2614" s="23">
        <v>0.46053792999999998</v>
      </c>
      <c r="G2614" s="17">
        <v>0</v>
      </c>
      <c r="H2614" s="17">
        <v>1</v>
      </c>
      <c r="I2614" s="17">
        <v>0.95950458100000002</v>
      </c>
      <c r="J2614" s="17">
        <v>4.0399999999999998E-2</v>
      </c>
      <c r="K2614" s="17">
        <v>4.5800000000000002E-5</v>
      </c>
    </row>
    <row r="2615" spans="1:11" x14ac:dyDescent="0.45">
      <c r="A2615" s="10" t="s">
        <v>31</v>
      </c>
      <c r="B2615" s="20">
        <v>0.80800000000000005</v>
      </c>
      <c r="C2615" s="19">
        <v>20470</v>
      </c>
      <c r="D2615" s="19">
        <v>3859.7479939999998</v>
      </c>
      <c r="E2615" s="23">
        <v>0.65452496400000004</v>
      </c>
      <c r="F2615" s="23">
        <v>0.46193711599999998</v>
      </c>
      <c r="G2615" s="17">
        <v>0</v>
      </c>
      <c r="H2615" s="17">
        <v>1</v>
      </c>
      <c r="I2615" s="17">
        <v>0.95968582899999999</v>
      </c>
      <c r="J2615" s="17">
        <v>4.0300000000000002E-2</v>
      </c>
      <c r="K2615" s="17">
        <v>4.5599999999999997E-5</v>
      </c>
    </row>
    <row r="2616" spans="1:11" x14ac:dyDescent="0.45">
      <c r="A2616" s="10" t="s">
        <v>31</v>
      </c>
      <c r="B2616" s="20">
        <v>0.80900000000000005</v>
      </c>
      <c r="C2616" s="19">
        <v>20495</v>
      </c>
      <c r="D2616" s="19">
        <v>3876.1467689999999</v>
      </c>
      <c r="E2616" s="23">
        <v>0.65686853599999995</v>
      </c>
      <c r="F2616" s="23">
        <v>0.46332057700000001</v>
      </c>
      <c r="G2616" s="17">
        <v>0</v>
      </c>
      <c r="H2616" s="17">
        <v>1</v>
      </c>
      <c r="I2616" s="17">
        <v>0.95985518299999995</v>
      </c>
      <c r="J2616" s="17">
        <v>4.0099999999999997E-2</v>
      </c>
      <c r="K2616" s="17">
        <v>4.5399999999999999E-5</v>
      </c>
    </row>
    <row r="2617" spans="1:11" x14ac:dyDescent="0.45">
      <c r="A2617" s="10" t="s">
        <v>31</v>
      </c>
      <c r="B2617" s="20">
        <v>0.81</v>
      </c>
      <c r="C2617" s="19">
        <v>20520</v>
      </c>
      <c r="D2617" s="19">
        <v>3892.6053029999998</v>
      </c>
      <c r="E2617" s="23">
        <v>0.65974114299999997</v>
      </c>
      <c r="F2617" s="23">
        <v>0.46475149799999999</v>
      </c>
      <c r="G2617" s="17">
        <v>0</v>
      </c>
      <c r="H2617" s="17">
        <v>1</v>
      </c>
      <c r="I2617" s="17">
        <v>0.96002050900000002</v>
      </c>
      <c r="J2617" s="17">
        <v>3.9899999999999998E-2</v>
      </c>
      <c r="K2617" s="17">
        <v>4.5200000000000001E-5</v>
      </c>
    </row>
    <row r="2618" spans="1:11" x14ac:dyDescent="0.45">
      <c r="A2618" s="10" t="s">
        <v>31</v>
      </c>
      <c r="B2618" s="20">
        <v>0.81100000000000005</v>
      </c>
      <c r="C2618" s="19">
        <v>20543</v>
      </c>
      <c r="D2618" s="19">
        <v>3907.7933459999999</v>
      </c>
      <c r="E2618" s="23">
        <v>0.66095197299999997</v>
      </c>
      <c r="F2618" s="23">
        <v>0.46643833000000001</v>
      </c>
      <c r="G2618" s="17">
        <v>0</v>
      </c>
      <c r="H2618" s="17">
        <v>1</v>
      </c>
      <c r="I2618" s="17">
        <v>0.96017569999999997</v>
      </c>
      <c r="J2618" s="17">
        <v>3.9800000000000002E-2</v>
      </c>
      <c r="K2618" s="17">
        <v>4.5000000000000003E-5</v>
      </c>
    </row>
    <row r="2619" spans="1:11" x14ac:dyDescent="0.45">
      <c r="A2619" s="10" t="s">
        <v>31</v>
      </c>
      <c r="B2619" s="20">
        <v>0.81200000000000006</v>
      </c>
      <c r="C2619" s="19">
        <v>20567</v>
      </c>
      <c r="D2619" s="19">
        <v>3923.6881440000002</v>
      </c>
      <c r="E2619" s="23">
        <v>0.663934142</v>
      </c>
      <c r="F2619" s="23">
        <v>0.46777585599999999</v>
      </c>
      <c r="G2619" s="17">
        <v>0</v>
      </c>
      <c r="H2619" s="17">
        <v>1</v>
      </c>
      <c r="I2619" s="17">
        <v>0.96032622300000003</v>
      </c>
      <c r="J2619" s="17">
        <v>3.9600000000000003E-2</v>
      </c>
      <c r="K2619" s="17">
        <v>4.49E-5</v>
      </c>
    </row>
    <row r="2620" spans="1:11" x14ac:dyDescent="0.45">
      <c r="A2620" s="10" t="s">
        <v>31</v>
      </c>
      <c r="B2620" s="20">
        <v>0.81299999999999994</v>
      </c>
      <c r="C2620" s="19">
        <v>20596</v>
      </c>
      <c r="D2620" s="19">
        <v>3942.999656</v>
      </c>
      <c r="E2620" s="23">
        <v>0.66818140800000003</v>
      </c>
      <c r="F2620" s="23">
        <v>0.46926690199999999</v>
      </c>
      <c r="G2620" s="17">
        <v>0</v>
      </c>
      <c r="H2620" s="17">
        <v>1</v>
      </c>
      <c r="I2620" s="17">
        <v>0.96049079999999998</v>
      </c>
      <c r="J2620" s="17">
        <v>3.95E-2</v>
      </c>
      <c r="K2620" s="17">
        <v>4.4700000000000002E-5</v>
      </c>
    </row>
    <row r="2621" spans="1:11" x14ac:dyDescent="0.45">
      <c r="A2621" s="10" t="s">
        <v>31</v>
      </c>
      <c r="B2621" s="20">
        <v>0.81399999999999995</v>
      </c>
      <c r="C2621" s="19">
        <v>20610</v>
      </c>
      <c r="D2621" s="19">
        <v>3952.372762</v>
      </c>
      <c r="E2621" s="23">
        <v>0.67002076600000005</v>
      </c>
      <c r="F2621" s="23">
        <v>0.47059381300000003</v>
      </c>
      <c r="G2621" s="17">
        <v>0</v>
      </c>
      <c r="H2621" s="17">
        <v>1</v>
      </c>
      <c r="I2621" s="17">
        <v>0.96056607999999999</v>
      </c>
      <c r="J2621" s="17">
        <v>3.9399999999999998E-2</v>
      </c>
      <c r="K2621" s="17">
        <v>4.46E-5</v>
      </c>
    </row>
    <row r="2622" spans="1:11" x14ac:dyDescent="0.45">
      <c r="A2622" s="10" t="s">
        <v>31</v>
      </c>
      <c r="B2622" s="20">
        <v>0.81499999999999995</v>
      </c>
      <c r="C2622" s="19">
        <v>20647</v>
      </c>
      <c r="D2622" s="19">
        <v>3977.2181369999998</v>
      </c>
      <c r="E2622" s="23">
        <v>0.67310816299999998</v>
      </c>
      <c r="F2622" s="23">
        <v>0.47197175600000002</v>
      </c>
      <c r="G2622" s="17">
        <v>0</v>
      </c>
      <c r="H2622" s="17">
        <v>1</v>
      </c>
      <c r="I2622" s="17">
        <v>0.96078958299999995</v>
      </c>
      <c r="J2622" s="17">
        <v>3.9199999999999999E-2</v>
      </c>
      <c r="K2622" s="17">
        <v>4.4299999999999999E-5</v>
      </c>
    </row>
    <row r="2623" spans="1:11" x14ac:dyDescent="0.45">
      <c r="A2623" s="10" t="s">
        <v>31</v>
      </c>
      <c r="B2623" s="20">
        <v>0.81599999999999995</v>
      </c>
      <c r="C2623" s="19">
        <v>20671</v>
      </c>
      <c r="D2623" s="19">
        <v>3993.3849059999998</v>
      </c>
      <c r="E2623" s="23">
        <v>0.67458441300000005</v>
      </c>
      <c r="F2623" s="23">
        <v>0.47384540600000002</v>
      </c>
      <c r="G2623" s="17">
        <v>0</v>
      </c>
      <c r="H2623" s="17">
        <v>1</v>
      </c>
      <c r="I2623" s="17">
        <v>0.96093928100000003</v>
      </c>
      <c r="J2623" s="17">
        <v>3.9E-2</v>
      </c>
      <c r="K2623" s="17">
        <v>4.4199999999999997E-5</v>
      </c>
    </row>
    <row r="2624" spans="1:11" x14ac:dyDescent="0.45">
      <c r="A2624" s="10" t="s">
        <v>31</v>
      </c>
      <c r="B2624" s="20">
        <v>0.81699999999999995</v>
      </c>
      <c r="C2624" s="19">
        <v>20696</v>
      </c>
      <c r="D2624" s="19">
        <v>4010.2628960000002</v>
      </c>
      <c r="E2624" s="23">
        <v>0.67554711199999995</v>
      </c>
      <c r="F2624" s="23">
        <v>0.47530292600000001</v>
      </c>
      <c r="G2624" s="17">
        <v>0</v>
      </c>
      <c r="H2624" s="17">
        <v>1</v>
      </c>
      <c r="I2624" s="17">
        <v>0.96108733999999996</v>
      </c>
      <c r="J2624" s="17">
        <v>3.8899999999999997E-2</v>
      </c>
      <c r="K2624" s="17">
        <v>4.3999999999999999E-5</v>
      </c>
    </row>
    <row r="2625" spans="1:11" x14ac:dyDescent="0.45">
      <c r="A2625" s="10" t="s">
        <v>31</v>
      </c>
      <c r="B2625" s="20">
        <v>0.81799999999999995</v>
      </c>
      <c r="C2625" s="19">
        <v>20722</v>
      </c>
      <c r="D2625" s="19">
        <v>4027.8786340000001</v>
      </c>
      <c r="E2625" s="23">
        <v>0.67877163699999998</v>
      </c>
      <c r="F2625" s="23">
        <v>0.47685655100000002</v>
      </c>
      <c r="G2625" s="17">
        <v>0</v>
      </c>
      <c r="H2625" s="17">
        <v>1</v>
      </c>
      <c r="I2625" s="17">
        <v>0.96126399100000004</v>
      </c>
      <c r="J2625" s="17">
        <v>3.8699999999999998E-2</v>
      </c>
      <c r="K2625" s="17">
        <v>4.3800000000000001E-5</v>
      </c>
    </row>
    <row r="2626" spans="1:11" x14ac:dyDescent="0.45">
      <c r="A2626" s="10" t="s">
        <v>31</v>
      </c>
      <c r="B2626" s="20">
        <v>0.81899999999999995</v>
      </c>
      <c r="C2626" s="19">
        <v>20746</v>
      </c>
      <c r="D2626" s="19">
        <v>4044.189554</v>
      </c>
      <c r="E2626" s="23">
        <v>0.680698201</v>
      </c>
      <c r="F2626" s="23">
        <v>0.47834158799999998</v>
      </c>
      <c r="G2626" s="17">
        <v>0</v>
      </c>
      <c r="H2626" s="17">
        <v>1</v>
      </c>
      <c r="I2626" s="17">
        <v>0.96134836899999998</v>
      </c>
      <c r="J2626" s="17">
        <v>3.8600000000000002E-2</v>
      </c>
      <c r="K2626" s="17">
        <v>4.3699999999999998E-5</v>
      </c>
    </row>
    <row r="2627" spans="1:11" x14ac:dyDescent="0.45">
      <c r="A2627" s="10" t="s">
        <v>31</v>
      </c>
      <c r="B2627" s="20">
        <v>0.82</v>
      </c>
      <c r="C2627" s="19">
        <v>20768</v>
      </c>
      <c r="D2627" s="19">
        <v>4059.181212</v>
      </c>
      <c r="E2627" s="23">
        <v>0.68203360800000001</v>
      </c>
      <c r="F2627" s="23">
        <v>0.47980910799999998</v>
      </c>
      <c r="G2627" s="17">
        <v>0</v>
      </c>
      <c r="H2627" s="17">
        <v>1</v>
      </c>
      <c r="I2627" s="17">
        <v>0.96148759699999997</v>
      </c>
      <c r="J2627" s="17">
        <v>3.85E-2</v>
      </c>
      <c r="K2627" s="17">
        <v>4.35E-5</v>
      </c>
    </row>
    <row r="2628" spans="1:11" x14ac:dyDescent="0.45">
      <c r="A2628" s="10" t="s">
        <v>31</v>
      </c>
      <c r="B2628" s="20">
        <v>0.82099999999999995</v>
      </c>
      <c r="C2628" s="19">
        <v>20796</v>
      </c>
      <c r="D2628" s="19">
        <v>4078.3059589999998</v>
      </c>
      <c r="E2628" s="23">
        <v>0.684047764</v>
      </c>
      <c r="F2628" s="23">
        <v>0.481260619</v>
      </c>
      <c r="G2628" s="17">
        <v>0</v>
      </c>
      <c r="H2628" s="17">
        <v>1</v>
      </c>
      <c r="I2628" s="17">
        <v>0.96158900000000003</v>
      </c>
      <c r="J2628" s="17">
        <v>3.8399999999999997E-2</v>
      </c>
      <c r="K2628" s="17">
        <v>4.3399999999999998E-5</v>
      </c>
    </row>
    <row r="2629" spans="1:11" x14ac:dyDescent="0.45">
      <c r="A2629" s="10" t="s">
        <v>31</v>
      </c>
      <c r="B2629" s="20">
        <v>0.82199999999999995</v>
      </c>
      <c r="C2629" s="19">
        <v>20822</v>
      </c>
      <c r="D2629" s="19">
        <v>4096.1327250000004</v>
      </c>
      <c r="E2629" s="23">
        <v>0.68707489099999997</v>
      </c>
      <c r="F2629" s="23">
        <v>0.48291777000000002</v>
      </c>
      <c r="G2629" s="17">
        <v>0</v>
      </c>
      <c r="H2629" s="17">
        <v>1</v>
      </c>
      <c r="I2629" s="17">
        <v>0.96170053499999997</v>
      </c>
      <c r="J2629" s="17">
        <v>3.8300000000000001E-2</v>
      </c>
      <c r="K2629" s="17">
        <v>4.32E-5</v>
      </c>
    </row>
    <row r="2630" spans="1:11" x14ac:dyDescent="0.45">
      <c r="A2630" s="10" t="s">
        <v>31</v>
      </c>
      <c r="B2630" s="20">
        <v>0.82299999999999995</v>
      </c>
      <c r="C2630" s="19">
        <v>20847</v>
      </c>
      <c r="D2630" s="19">
        <v>4113.3586150000001</v>
      </c>
      <c r="E2630" s="23">
        <v>0.69208123700000002</v>
      </c>
      <c r="F2630" s="23">
        <v>0.48447511599999998</v>
      </c>
      <c r="G2630" s="17">
        <v>0</v>
      </c>
      <c r="H2630" s="17">
        <v>1</v>
      </c>
      <c r="I2630" s="17">
        <v>0.96183090599999999</v>
      </c>
      <c r="J2630" s="17">
        <v>3.8100000000000002E-2</v>
      </c>
      <c r="K2630" s="17">
        <v>4.3000000000000002E-5</v>
      </c>
    </row>
    <row r="2631" spans="1:11" x14ac:dyDescent="0.45">
      <c r="A2631" s="10" t="s">
        <v>31</v>
      </c>
      <c r="B2631" s="20">
        <v>0.82399999999999995</v>
      </c>
      <c r="C2631" s="19">
        <v>20872</v>
      </c>
      <c r="D2631" s="19">
        <v>4130.6987120000003</v>
      </c>
      <c r="E2631" s="23">
        <v>0.69480313199999999</v>
      </c>
      <c r="F2631" s="23">
        <v>0.48585879300000001</v>
      </c>
      <c r="G2631" s="17">
        <v>0</v>
      </c>
      <c r="H2631" s="17">
        <v>1</v>
      </c>
      <c r="I2631" s="17">
        <v>0.96199762700000002</v>
      </c>
      <c r="J2631" s="17">
        <v>3.7999999999999999E-2</v>
      </c>
      <c r="K2631" s="17">
        <v>4.2799999999999997E-5</v>
      </c>
    </row>
    <row r="2632" spans="1:11" x14ac:dyDescent="0.45">
      <c r="A2632" s="10" t="s">
        <v>31</v>
      </c>
      <c r="B2632" s="20">
        <v>0.82499999999999996</v>
      </c>
      <c r="C2632" s="19">
        <v>20894</v>
      </c>
      <c r="D2632" s="19">
        <v>4146.0162140000002</v>
      </c>
      <c r="E2632" s="23">
        <v>0.69787395600000002</v>
      </c>
      <c r="F2632" s="23">
        <v>0.487549766</v>
      </c>
      <c r="G2632" s="17">
        <v>0</v>
      </c>
      <c r="H2632" s="17">
        <v>1</v>
      </c>
      <c r="I2632" s="17">
        <v>0.962085792</v>
      </c>
      <c r="J2632" s="17">
        <v>3.7871469999999997E-2</v>
      </c>
      <c r="K2632" s="17">
        <v>4.2700000000000001E-5</v>
      </c>
    </row>
    <row r="2633" spans="1:11" x14ac:dyDescent="0.45">
      <c r="A2633" s="10" t="s">
        <v>31</v>
      </c>
      <c r="B2633" s="20">
        <v>0.82599999999999996</v>
      </c>
      <c r="C2633" s="19">
        <v>20925</v>
      </c>
      <c r="D2633" s="19">
        <v>4167.6866120000004</v>
      </c>
      <c r="E2633" s="23">
        <v>0.70079228400000004</v>
      </c>
      <c r="F2633" s="23">
        <v>0.48889487799999998</v>
      </c>
      <c r="G2633" s="17">
        <v>0</v>
      </c>
      <c r="H2633" s="17">
        <v>1</v>
      </c>
      <c r="I2633" s="17">
        <v>0.96220198400000001</v>
      </c>
      <c r="J2633" s="17">
        <v>3.78E-2</v>
      </c>
      <c r="K2633" s="17">
        <v>4.2599999999999999E-5</v>
      </c>
    </row>
    <row r="2634" spans="1:11" x14ac:dyDescent="0.45">
      <c r="A2634" s="10" t="s">
        <v>31</v>
      </c>
      <c r="B2634" s="20">
        <v>0.82699999999999996</v>
      </c>
      <c r="C2634" s="19">
        <v>20950</v>
      </c>
      <c r="D2634" s="19">
        <v>4185.2441849999996</v>
      </c>
      <c r="E2634" s="23">
        <v>0.70316493499999999</v>
      </c>
      <c r="F2634" s="23">
        <v>0.49072182399999997</v>
      </c>
      <c r="G2634" s="17">
        <v>0</v>
      </c>
      <c r="H2634" s="17">
        <v>1</v>
      </c>
      <c r="I2634" s="17">
        <v>0.96229767300000002</v>
      </c>
      <c r="J2634" s="17">
        <v>3.7699999999999997E-2</v>
      </c>
      <c r="K2634" s="17">
        <v>4.2500000000000003E-5</v>
      </c>
    </row>
    <row r="2635" spans="1:11" x14ac:dyDescent="0.45">
      <c r="A2635" s="10" t="s">
        <v>31</v>
      </c>
      <c r="B2635" s="20">
        <v>0.82799999999999996</v>
      </c>
      <c r="C2635" s="19">
        <v>20973</v>
      </c>
      <c r="D2635" s="19">
        <v>4201.4511430000002</v>
      </c>
      <c r="E2635" s="23">
        <v>0.70564179400000004</v>
      </c>
      <c r="F2635" s="23">
        <v>0.49231661599999998</v>
      </c>
      <c r="G2635" s="17">
        <v>0</v>
      </c>
      <c r="H2635" s="17">
        <v>1</v>
      </c>
      <c r="I2635" s="17">
        <v>0.96239663900000005</v>
      </c>
      <c r="J2635" s="17">
        <v>3.7600000000000001E-2</v>
      </c>
      <c r="K2635" s="17">
        <v>4.2400000000000001E-5</v>
      </c>
    </row>
    <row r="2636" spans="1:11" x14ac:dyDescent="0.45">
      <c r="A2636" s="10" t="s">
        <v>31</v>
      </c>
      <c r="B2636" s="20">
        <v>0.82899999999999996</v>
      </c>
      <c r="C2636" s="19">
        <v>21000</v>
      </c>
      <c r="D2636" s="19">
        <v>4220.5470260000002</v>
      </c>
      <c r="E2636" s="23">
        <v>0.70799025999999998</v>
      </c>
      <c r="F2636" s="23">
        <v>0.49377600799999999</v>
      </c>
      <c r="G2636" s="17">
        <v>0</v>
      </c>
      <c r="H2636" s="17">
        <v>1</v>
      </c>
      <c r="I2636" s="17">
        <v>0.96255486300000004</v>
      </c>
      <c r="J2636" s="17">
        <v>3.7400000000000003E-2</v>
      </c>
      <c r="K2636" s="17">
        <v>4.2200000000000003E-5</v>
      </c>
    </row>
    <row r="2637" spans="1:11" x14ac:dyDescent="0.45">
      <c r="A2637" s="10" t="s">
        <v>31</v>
      </c>
      <c r="B2637" s="20">
        <v>0.83</v>
      </c>
      <c r="C2637" s="19">
        <v>21025</v>
      </c>
      <c r="D2637" s="19">
        <v>4238.2802849999998</v>
      </c>
      <c r="E2637" s="23">
        <v>0.71044322000000004</v>
      </c>
      <c r="F2637" s="23">
        <v>0.49543258000000001</v>
      </c>
      <c r="G2637" s="17">
        <v>0</v>
      </c>
      <c r="H2637" s="17">
        <v>1</v>
      </c>
      <c r="I2637" s="17">
        <v>0.96267891299999997</v>
      </c>
      <c r="J2637" s="17">
        <v>3.73E-2</v>
      </c>
      <c r="K2637" s="17">
        <v>4.1999999999999998E-5</v>
      </c>
    </row>
    <row r="2638" spans="1:11" x14ac:dyDescent="0.45">
      <c r="A2638" s="10" t="s">
        <v>31</v>
      </c>
      <c r="B2638" s="20">
        <v>0.83099999999999996</v>
      </c>
      <c r="C2638" s="19">
        <v>21046</v>
      </c>
      <c r="D2638" s="19">
        <v>4253.2344489999996</v>
      </c>
      <c r="E2638" s="23">
        <v>0.71259352300000001</v>
      </c>
      <c r="F2638" s="23">
        <v>0.49686164399999999</v>
      </c>
      <c r="G2638" s="17">
        <v>0</v>
      </c>
      <c r="H2638" s="17">
        <v>1</v>
      </c>
      <c r="I2638" s="17">
        <v>0.96277991399999996</v>
      </c>
      <c r="J2638" s="17">
        <v>3.7199999999999997E-2</v>
      </c>
      <c r="K2638" s="17">
        <v>4.1900000000000002E-5</v>
      </c>
    </row>
    <row r="2639" spans="1:11" x14ac:dyDescent="0.45">
      <c r="A2639" s="10" t="s">
        <v>31</v>
      </c>
      <c r="B2639" s="20">
        <v>0.83199999999999996</v>
      </c>
      <c r="C2639" s="19">
        <v>21077</v>
      </c>
      <c r="D2639" s="19">
        <v>4275.3822730000002</v>
      </c>
      <c r="E2639" s="23">
        <v>0.71530827600000002</v>
      </c>
      <c r="F2639" s="23">
        <v>0.498490551</v>
      </c>
      <c r="G2639" s="17">
        <v>0</v>
      </c>
      <c r="H2639" s="17">
        <v>1</v>
      </c>
      <c r="I2639" s="17">
        <v>0.96297297199999998</v>
      </c>
      <c r="J2639" s="17">
        <v>3.6999999999999998E-2</v>
      </c>
      <c r="K2639" s="17">
        <v>4.1699999999999997E-5</v>
      </c>
    </row>
    <row r="2640" spans="1:11" x14ac:dyDescent="0.45">
      <c r="A2640" s="10" t="s">
        <v>31</v>
      </c>
      <c r="B2640" s="20">
        <v>0.83299999999999996</v>
      </c>
      <c r="C2640" s="19">
        <v>21102</v>
      </c>
      <c r="D2640" s="19">
        <v>4293.3180689999999</v>
      </c>
      <c r="E2640" s="23">
        <v>0.71957773899999999</v>
      </c>
      <c r="F2640" s="23">
        <v>0.50029453499999998</v>
      </c>
      <c r="G2640" s="17">
        <v>0</v>
      </c>
      <c r="H2640" s="17">
        <v>1</v>
      </c>
      <c r="I2640" s="17">
        <v>0.96312790999999998</v>
      </c>
      <c r="J2640" s="17">
        <v>3.6799999999999999E-2</v>
      </c>
      <c r="K2640" s="17">
        <v>4.1499999999999999E-5</v>
      </c>
    </row>
    <row r="2641" spans="1:11" x14ac:dyDescent="0.45">
      <c r="A2641" s="10" t="s">
        <v>31</v>
      </c>
      <c r="B2641" s="20">
        <v>0.83399999999999996</v>
      </c>
      <c r="C2641" s="19">
        <v>21127</v>
      </c>
      <c r="D2641" s="19">
        <v>4311.3465550000001</v>
      </c>
      <c r="E2641" s="23">
        <v>0.72241868399999998</v>
      </c>
      <c r="F2641" s="23">
        <v>0.50168021100000004</v>
      </c>
      <c r="G2641" s="17">
        <v>0</v>
      </c>
      <c r="H2641" s="17">
        <v>1</v>
      </c>
      <c r="I2641" s="17">
        <v>0.96323903600000005</v>
      </c>
      <c r="J2641" s="17">
        <v>3.6700000000000003E-2</v>
      </c>
      <c r="K2641" s="17">
        <v>4.1399999999999997E-5</v>
      </c>
    </row>
    <row r="2642" spans="1:11" x14ac:dyDescent="0.45">
      <c r="A2642" s="10" t="s">
        <v>31</v>
      </c>
      <c r="B2642" s="20">
        <v>0.83499999999999996</v>
      </c>
      <c r="C2642" s="19">
        <v>21149</v>
      </c>
      <c r="D2642" s="19">
        <v>4327.265797</v>
      </c>
      <c r="E2642" s="23">
        <v>0.72477213200000001</v>
      </c>
      <c r="F2642" s="23">
        <v>0.50340718799999995</v>
      </c>
      <c r="G2642" s="17">
        <v>0</v>
      </c>
      <c r="H2642" s="17">
        <v>1</v>
      </c>
      <c r="I2642" s="17">
        <v>0.96336029999999995</v>
      </c>
      <c r="J2642" s="17">
        <v>3.6600000000000001E-2</v>
      </c>
      <c r="K2642" s="17">
        <v>4.1300000000000001E-5</v>
      </c>
    </row>
    <row r="2643" spans="1:11" x14ac:dyDescent="0.45">
      <c r="A2643" s="10" t="s">
        <v>31</v>
      </c>
      <c r="B2643" s="20">
        <v>0.83599999999999997</v>
      </c>
      <c r="C2643" s="19">
        <v>21178</v>
      </c>
      <c r="D2643" s="19">
        <v>4348.3666759999996</v>
      </c>
      <c r="E2643" s="23">
        <v>0.72926790100000005</v>
      </c>
      <c r="F2643" s="23">
        <v>0.50471240799999995</v>
      </c>
      <c r="G2643" s="17">
        <v>0</v>
      </c>
      <c r="H2643" s="17">
        <v>1</v>
      </c>
      <c r="I2643" s="17">
        <v>0.96347068400000002</v>
      </c>
      <c r="J2643" s="17">
        <v>3.6499999999999998E-2</v>
      </c>
      <c r="K2643" s="17">
        <v>4.1100000000000003E-5</v>
      </c>
    </row>
    <row r="2644" spans="1:11" x14ac:dyDescent="0.45">
      <c r="A2644" s="10" t="s">
        <v>31</v>
      </c>
      <c r="B2644" s="20">
        <v>0.83699999999999997</v>
      </c>
      <c r="C2644" s="19">
        <v>21201</v>
      </c>
      <c r="D2644" s="19">
        <v>4365.1766049999997</v>
      </c>
      <c r="E2644" s="23">
        <v>0.73190612200000005</v>
      </c>
      <c r="F2644" s="23">
        <v>0.50674547700000006</v>
      </c>
      <c r="G2644" s="17">
        <v>0</v>
      </c>
      <c r="H2644" s="17">
        <v>1</v>
      </c>
      <c r="I2644" s="17">
        <v>0.96359594100000001</v>
      </c>
      <c r="J2644" s="17">
        <v>3.6400000000000002E-2</v>
      </c>
      <c r="K2644" s="17">
        <v>4.1E-5</v>
      </c>
    </row>
    <row r="2645" spans="1:11" x14ac:dyDescent="0.45">
      <c r="A2645" s="10" t="s">
        <v>31</v>
      </c>
      <c r="B2645" s="20">
        <v>0.83799999999999997</v>
      </c>
      <c r="C2645" s="19">
        <v>21228</v>
      </c>
      <c r="D2645" s="19">
        <v>4385.050381</v>
      </c>
      <c r="E2645" s="23">
        <v>0.737922415</v>
      </c>
      <c r="F2645" s="23">
        <v>0.50826311300000004</v>
      </c>
      <c r="G2645" s="17">
        <v>0</v>
      </c>
      <c r="H2645" s="17">
        <v>1</v>
      </c>
      <c r="I2645" s="17">
        <v>0.96370608000000002</v>
      </c>
      <c r="J2645" s="17">
        <v>3.6299999999999999E-2</v>
      </c>
      <c r="K2645" s="17">
        <v>4.0899999999999998E-5</v>
      </c>
    </row>
    <row r="2646" spans="1:11" x14ac:dyDescent="0.45">
      <c r="A2646" s="10" t="s">
        <v>31</v>
      </c>
      <c r="B2646" s="20">
        <v>0.83899999999999997</v>
      </c>
      <c r="C2646" s="19">
        <v>21254</v>
      </c>
      <c r="D2646" s="19">
        <v>4404.3017719999998</v>
      </c>
      <c r="E2646" s="23">
        <v>0.74173755699999999</v>
      </c>
      <c r="F2646" s="23">
        <v>0.510030078</v>
      </c>
      <c r="G2646" s="17">
        <v>0</v>
      </c>
      <c r="H2646" s="17">
        <v>1</v>
      </c>
      <c r="I2646" s="17">
        <v>0.96381744999999996</v>
      </c>
      <c r="J2646" s="17">
        <v>3.61E-2</v>
      </c>
      <c r="K2646" s="17">
        <v>4.07E-5</v>
      </c>
    </row>
    <row r="2647" spans="1:11" x14ac:dyDescent="0.45">
      <c r="A2647" s="10" t="s">
        <v>31</v>
      </c>
      <c r="B2647" s="20">
        <v>0.84</v>
      </c>
      <c r="C2647" s="19">
        <v>21278</v>
      </c>
      <c r="D2647" s="19">
        <v>4422.1569769999996</v>
      </c>
      <c r="E2647" s="23">
        <v>0.74521548500000001</v>
      </c>
      <c r="F2647" s="23">
        <v>0.51167716299999999</v>
      </c>
      <c r="G2647" s="17">
        <v>0</v>
      </c>
      <c r="H2647" s="17">
        <v>1</v>
      </c>
      <c r="I2647" s="17">
        <v>0.96397747499999997</v>
      </c>
      <c r="J2647" s="17">
        <v>3.5999999999999997E-2</v>
      </c>
      <c r="K2647" s="17">
        <v>4.0500000000000002E-5</v>
      </c>
    </row>
    <row r="2648" spans="1:11" x14ac:dyDescent="0.45">
      <c r="A2648" s="10" t="s">
        <v>31</v>
      </c>
      <c r="B2648" s="20">
        <v>0.84099999999999997</v>
      </c>
      <c r="C2648" s="19">
        <v>21305</v>
      </c>
      <c r="D2648" s="19">
        <v>4442.3153009999996</v>
      </c>
      <c r="E2648" s="23">
        <v>0.748064599</v>
      </c>
      <c r="F2648" s="23">
        <v>0.51340382799999995</v>
      </c>
      <c r="G2648" s="17">
        <v>0</v>
      </c>
      <c r="H2648" s="17">
        <v>1</v>
      </c>
      <c r="I2648" s="17">
        <v>0.96412757999999998</v>
      </c>
      <c r="J2648" s="17">
        <v>3.5799999999999998E-2</v>
      </c>
      <c r="K2648" s="17">
        <v>4.0399999999999999E-5</v>
      </c>
    </row>
    <row r="2649" spans="1:11" x14ac:dyDescent="0.45">
      <c r="A2649" s="10" t="s">
        <v>31</v>
      </c>
      <c r="B2649" s="20">
        <v>0.84199999999999997</v>
      </c>
      <c r="C2649" s="19">
        <v>21329</v>
      </c>
      <c r="D2649" s="19">
        <v>4460.318585</v>
      </c>
      <c r="E2649" s="23">
        <v>0.75192439200000005</v>
      </c>
      <c r="F2649" s="23">
        <v>0.51489270300000001</v>
      </c>
      <c r="G2649" s="17">
        <v>0</v>
      </c>
      <c r="H2649" s="17">
        <v>1</v>
      </c>
      <c r="I2649" s="17">
        <v>0.96425467399999998</v>
      </c>
      <c r="J2649" s="17">
        <v>3.5700000000000003E-2</v>
      </c>
      <c r="K2649" s="17">
        <v>4.0200000000000001E-5</v>
      </c>
    </row>
    <row r="2650" spans="1:11" x14ac:dyDescent="0.45">
      <c r="A2650" s="10" t="s">
        <v>31</v>
      </c>
      <c r="B2650" s="20">
        <v>0.84299999999999997</v>
      </c>
      <c r="C2650" s="19">
        <v>21355</v>
      </c>
      <c r="D2650" s="19">
        <v>4479.9433989999998</v>
      </c>
      <c r="E2650" s="23">
        <v>0.75648146699999996</v>
      </c>
      <c r="F2650" s="23">
        <v>0.51672965500000001</v>
      </c>
      <c r="G2650" s="17">
        <v>0</v>
      </c>
      <c r="H2650" s="17">
        <v>1</v>
      </c>
      <c r="I2650" s="17">
        <v>0.96437666</v>
      </c>
      <c r="J2650" s="17">
        <v>3.56E-2</v>
      </c>
      <c r="K2650" s="17">
        <v>4.0099999999999999E-5</v>
      </c>
    </row>
    <row r="2651" spans="1:11" x14ac:dyDescent="0.45">
      <c r="A2651" s="10" t="s">
        <v>31</v>
      </c>
      <c r="B2651" s="20">
        <v>0.84399999999999997</v>
      </c>
      <c r="C2651" s="19">
        <v>21377</v>
      </c>
      <c r="D2651" s="19">
        <v>4496.6200710000003</v>
      </c>
      <c r="E2651" s="23">
        <v>0.75946155400000004</v>
      </c>
      <c r="F2651" s="23">
        <v>0.51845307500000004</v>
      </c>
      <c r="G2651" s="17">
        <v>0</v>
      </c>
      <c r="H2651" s="17">
        <v>1</v>
      </c>
      <c r="I2651" s="17">
        <v>0.96448465500000002</v>
      </c>
      <c r="J2651" s="17">
        <v>3.5499999999999997E-2</v>
      </c>
      <c r="K2651" s="17">
        <v>4.0000000000000003E-5</v>
      </c>
    </row>
    <row r="2652" spans="1:11" x14ac:dyDescent="0.45">
      <c r="A2652" s="10" t="s">
        <v>31</v>
      </c>
      <c r="B2652" s="20">
        <v>0.84499999999999997</v>
      </c>
      <c r="C2652" s="19">
        <v>21403</v>
      </c>
      <c r="D2652" s="19">
        <v>4516.4236039999996</v>
      </c>
      <c r="E2652" s="23">
        <v>0.76357813100000005</v>
      </c>
      <c r="F2652" s="23">
        <v>0.52016591499999998</v>
      </c>
      <c r="G2652" s="17">
        <v>0</v>
      </c>
      <c r="H2652" s="17">
        <v>1</v>
      </c>
      <c r="I2652" s="17">
        <v>0.96457255799999997</v>
      </c>
      <c r="J2652" s="17">
        <v>3.5400000000000001E-2</v>
      </c>
      <c r="K2652" s="17">
        <v>3.9900000000000001E-5</v>
      </c>
    </row>
    <row r="2653" spans="1:11" x14ac:dyDescent="0.45">
      <c r="A2653" s="10" t="s">
        <v>31</v>
      </c>
      <c r="B2653" s="20">
        <v>0.84599999999999997</v>
      </c>
      <c r="C2653" s="19">
        <v>21431</v>
      </c>
      <c r="D2653" s="19">
        <v>4537.8453200000004</v>
      </c>
      <c r="E2653" s="23">
        <v>0.76628695599999996</v>
      </c>
      <c r="F2653" s="23">
        <v>0.52194012899999997</v>
      </c>
      <c r="G2653" s="17">
        <v>0</v>
      </c>
      <c r="H2653" s="17">
        <v>1</v>
      </c>
      <c r="I2653" s="17">
        <v>0.96463499200000002</v>
      </c>
      <c r="J2653" s="17">
        <v>3.5299999999999998E-2</v>
      </c>
      <c r="K2653" s="17">
        <v>3.9700000000000003E-5</v>
      </c>
    </row>
    <row r="2654" spans="1:11" x14ac:dyDescent="0.45">
      <c r="A2654" s="10" t="s">
        <v>31</v>
      </c>
      <c r="B2654" s="20">
        <v>0.84699999999999998</v>
      </c>
      <c r="C2654" s="19">
        <v>21456</v>
      </c>
      <c r="D2654" s="19">
        <v>4557.0556459999998</v>
      </c>
      <c r="E2654" s="23">
        <v>0.76967264300000005</v>
      </c>
      <c r="F2654" s="23">
        <v>0.52381350299999996</v>
      </c>
      <c r="G2654" s="17">
        <v>0</v>
      </c>
      <c r="H2654" s="17">
        <v>1</v>
      </c>
      <c r="I2654" s="17">
        <v>0.96471919299999997</v>
      </c>
      <c r="J2654" s="17">
        <v>3.5200000000000002E-2</v>
      </c>
      <c r="K2654" s="17">
        <v>3.96E-5</v>
      </c>
    </row>
    <row r="2655" spans="1:11" x14ac:dyDescent="0.45">
      <c r="A2655" s="10" t="s">
        <v>31</v>
      </c>
      <c r="B2655" s="20">
        <v>0.84799999999999998</v>
      </c>
      <c r="C2655" s="19">
        <v>21482</v>
      </c>
      <c r="D2655" s="19">
        <v>4577.1151280000004</v>
      </c>
      <c r="E2655" s="23">
        <v>0.77265967999999996</v>
      </c>
      <c r="F2655" s="23">
        <v>0.52552539300000001</v>
      </c>
      <c r="G2655" s="17">
        <v>0</v>
      </c>
      <c r="H2655" s="17">
        <v>1</v>
      </c>
      <c r="I2655" s="17">
        <v>0.96484158799999997</v>
      </c>
      <c r="J2655" s="17">
        <v>3.5099999999999999E-2</v>
      </c>
      <c r="K2655" s="17">
        <v>3.9499999999999998E-5</v>
      </c>
    </row>
    <row r="2656" spans="1:11" x14ac:dyDescent="0.45">
      <c r="A2656" s="10" t="s">
        <v>31</v>
      </c>
      <c r="B2656" s="20">
        <v>0.84899999999999998</v>
      </c>
      <c r="C2656" s="19">
        <v>21507</v>
      </c>
      <c r="D2656" s="19">
        <v>4596.4744360000004</v>
      </c>
      <c r="E2656" s="23">
        <v>0.77547596399999996</v>
      </c>
      <c r="F2656" s="23">
        <v>0.52725466300000001</v>
      </c>
      <c r="G2656" s="17">
        <v>0</v>
      </c>
      <c r="H2656" s="17">
        <v>1</v>
      </c>
      <c r="I2656" s="17">
        <v>0.96498301500000006</v>
      </c>
      <c r="J2656" s="17">
        <v>3.5000000000000003E-2</v>
      </c>
      <c r="K2656" s="17">
        <v>3.93E-5</v>
      </c>
    </row>
    <row r="2657" spans="1:11" x14ac:dyDescent="0.45">
      <c r="A2657" s="10" t="s">
        <v>31</v>
      </c>
      <c r="B2657" s="20">
        <v>0.85</v>
      </c>
      <c r="C2657" s="19">
        <v>21532</v>
      </c>
      <c r="D2657" s="19">
        <v>4615.8886670000002</v>
      </c>
      <c r="E2657" s="23">
        <v>0.77705838699999996</v>
      </c>
      <c r="F2657" s="23">
        <v>0.52881551100000002</v>
      </c>
      <c r="G2657" s="17">
        <v>0</v>
      </c>
      <c r="H2657" s="17">
        <v>1</v>
      </c>
      <c r="I2657" s="17">
        <v>0.96511717299999999</v>
      </c>
      <c r="J2657" s="17">
        <v>3.4799999999999998E-2</v>
      </c>
      <c r="K2657" s="17">
        <v>3.9199999999999997E-5</v>
      </c>
    </row>
    <row r="2658" spans="1:11" x14ac:dyDescent="0.45">
      <c r="A2658" s="10" t="s">
        <v>31</v>
      </c>
      <c r="B2658" s="20">
        <v>0.85099999999999998</v>
      </c>
      <c r="C2658" s="19">
        <v>21557</v>
      </c>
      <c r="D2658" s="19">
        <v>4635.3416209999996</v>
      </c>
      <c r="E2658" s="23">
        <v>0.77871178799999996</v>
      </c>
      <c r="F2658" s="23">
        <v>0.53079659800000001</v>
      </c>
      <c r="G2658" s="17">
        <v>0</v>
      </c>
      <c r="H2658" s="17">
        <v>1</v>
      </c>
      <c r="I2658" s="17">
        <v>0.96525059999999996</v>
      </c>
      <c r="J2658" s="17">
        <v>3.4700000000000002E-2</v>
      </c>
      <c r="K2658" s="17">
        <v>3.8999999999999999E-5</v>
      </c>
    </row>
    <row r="2659" spans="1:11" x14ac:dyDescent="0.45">
      <c r="A2659" s="10" t="s">
        <v>31</v>
      </c>
      <c r="B2659" s="20">
        <v>0.85199999999999998</v>
      </c>
      <c r="C2659" s="19">
        <v>21582</v>
      </c>
      <c r="D2659" s="19">
        <v>4654.8904030000003</v>
      </c>
      <c r="E2659" s="23">
        <v>0.78438343200000005</v>
      </c>
      <c r="F2659" s="23">
        <v>0.53258611300000003</v>
      </c>
      <c r="G2659" s="17">
        <v>0</v>
      </c>
      <c r="H2659" s="17">
        <v>1</v>
      </c>
      <c r="I2659" s="17">
        <v>0.965409458</v>
      </c>
      <c r="J2659" s="17">
        <v>3.4599999999999999E-2</v>
      </c>
      <c r="K2659" s="17">
        <v>3.8899999999999997E-5</v>
      </c>
    </row>
    <row r="2660" spans="1:11" x14ac:dyDescent="0.45">
      <c r="A2660" s="10" t="s">
        <v>31</v>
      </c>
      <c r="B2660" s="20">
        <v>0.85299999999999998</v>
      </c>
      <c r="C2660" s="19">
        <v>21607</v>
      </c>
      <c r="D2660" s="19">
        <v>4674.5379629999998</v>
      </c>
      <c r="E2660" s="23">
        <v>0.78727540299999998</v>
      </c>
      <c r="F2660" s="23">
        <v>0.53419185899999999</v>
      </c>
      <c r="G2660" s="17">
        <v>0</v>
      </c>
      <c r="H2660" s="17">
        <v>1</v>
      </c>
      <c r="I2660" s="17">
        <v>0.96553887900000002</v>
      </c>
      <c r="J2660" s="17">
        <v>3.44E-2</v>
      </c>
      <c r="K2660" s="17">
        <v>3.8699999999999999E-5</v>
      </c>
    </row>
    <row r="2661" spans="1:11" x14ac:dyDescent="0.45">
      <c r="A2661" s="10" t="s">
        <v>31</v>
      </c>
      <c r="B2661" s="20">
        <v>0.85399999999999998</v>
      </c>
      <c r="C2661" s="19">
        <v>21633</v>
      </c>
      <c r="D2661" s="19">
        <v>4695.0681189999996</v>
      </c>
      <c r="E2661" s="23">
        <v>0.79124627599999997</v>
      </c>
      <c r="F2661" s="23">
        <v>0.53613457200000003</v>
      </c>
      <c r="G2661" s="17">
        <v>0</v>
      </c>
      <c r="H2661" s="17">
        <v>1</v>
      </c>
      <c r="I2661" s="17">
        <v>0.96568173999999996</v>
      </c>
      <c r="J2661" s="17">
        <v>3.4299999999999997E-2</v>
      </c>
      <c r="K2661" s="17">
        <v>3.8500000000000001E-5</v>
      </c>
    </row>
    <row r="2662" spans="1:11" x14ac:dyDescent="0.45">
      <c r="A2662" s="10" t="s">
        <v>31</v>
      </c>
      <c r="B2662" s="20">
        <v>0.85499999999999998</v>
      </c>
      <c r="C2662" s="19">
        <v>21658</v>
      </c>
      <c r="D2662" s="19">
        <v>4714.9181769999996</v>
      </c>
      <c r="E2662" s="23">
        <v>0.79606319699999994</v>
      </c>
      <c r="F2662" s="23">
        <v>0.53783911200000001</v>
      </c>
      <c r="G2662" s="17">
        <v>0</v>
      </c>
      <c r="H2662" s="17">
        <v>1</v>
      </c>
      <c r="I2662" s="17">
        <v>0.96573045700000004</v>
      </c>
      <c r="J2662" s="17">
        <v>3.4200000000000001E-2</v>
      </c>
      <c r="K2662" s="17">
        <v>3.8500000000000001E-5</v>
      </c>
    </row>
    <row r="2663" spans="1:11" x14ac:dyDescent="0.45">
      <c r="A2663" s="10" t="s">
        <v>31</v>
      </c>
      <c r="B2663" s="20">
        <v>0.85599999999999998</v>
      </c>
      <c r="C2663" s="19">
        <v>21683</v>
      </c>
      <c r="D2663" s="19">
        <v>4734.865914</v>
      </c>
      <c r="E2663" s="23">
        <v>0.79932895699999995</v>
      </c>
      <c r="F2663" s="23">
        <v>0.53980139599999999</v>
      </c>
      <c r="G2663" s="17">
        <v>0</v>
      </c>
      <c r="H2663" s="17">
        <v>1</v>
      </c>
      <c r="I2663" s="17">
        <v>0.96585841900000002</v>
      </c>
      <c r="J2663" s="17">
        <v>3.4099999999999998E-2</v>
      </c>
      <c r="K2663" s="17">
        <v>3.8300000000000003E-5</v>
      </c>
    </row>
    <row r="2664" spans="1:11" x14ac:dyDescent="0.45">
      <c r="A2664" s="10" t="s">
        <v>31</v>
      </c>
      <c r="B2664" s="20">
        <v>0.85699999999999998</v>
      </c>
      <c r="C2664" s="19">
        <v>21709</v>
      </c>
      <c r="D2664" s="19">
        <v>4755.6898620000002</v>
      </c>
      <c r="E2664" s="23">
        <v>0.80250213800000003</v>
      </c>
      <c r="F2664" s="23">
        <v>0.54161212000000003</v>
      </c>
      <c r="G2664" s="17">
        <v>0</v>
      </c>
      <c r="H2664" s="17">
        <v>1</v>
      </c>
      <c r="I2664" s="17">
        <v>0.96598343799999997</v>
      </c>
      <c r="J2664" s="17">
        <v>3.4000000000000002E-2</v>
      </c>
      <c r="K2664" s="17">
        <v>3.8099999999999998E-5</v>
      </c>
    </row>
    <row r="2665" spans="1:11" x14ac:dyDescent="0.45">
      <c r="A2665" s="10" t="s">
        <v>31</v>
      </c>
      <c r="B2665" s="20">
        <v>0.85799999999999998</v>
      </c>
      <c r="C2665" s="19">
        <v>21735</v>
      </c>
      <c r="D2665" s="19">
        <v>4776.6051239999997</v>
      </c>
      <c r="E2665" s="23">
        <v>0.80578071200000001</v>
      </c>
      <c r="F2665" s="23">
        <v>0.54337850600000004</v>
      </c>
      <c r="G2665" s="17">
        <v>0</v>
      </c>
      <c r="H2665" s="17">
        <v>1</v>
      </c>
      <c r="I2665" s="17">
        <v>0.96611039399999998</v>
      </c>
      <c r="J2665" s="17">
        <v>3.39E-2</v>
      </c>
      <c r="K2665" s="17">
        <v>3.8000000000000002E-5</v>
      </c>
    </row>
    <row r="2666" spans="1:11" x14ac:dyDescent="0.45">
      <c r="A2666" s="10" t="s">
        <v>31</v>
      </c>
      <c r="B2666" s="20">
        <v>0.85899999999999999</v>
      </c>
      <c r="C2666" s="19">
        <v>21760</v>
      </c>
      <c r="D2666" s="19">
        <v>4796.8107060000002</v>
      </c>
      <c r="E2666" s="23">
        <v>0.81033328599999999</v>
      </c>
      <c r="F2666" s="23">
        <v>0.54535396999999997</v>
      </c>
      <c r="G2666" s="17">
        <v>0</v>
      </c>
      <c r="H2666" s="17">
        <v>1</v>
      </c>
      <c r="I2666" s="17">
        <v>0.96621538399999995</v>
      </c>
      <c r="J2666" s="17">
        <v>3.3700000000000001E-2</v>
      </c>
      <c r="K2666" s="17">
        <v>3.79E-5</v>
      </c>
    </row>
    <row r="2667" spans="1:11" x14ac:dyDescent="0.45">
      <c r="A2667" s="10" t="s">
        <v>31</v>
      </c>
      <c r="B2667" s="20">
        <v>0.86</v>
      </c>
      <c r="C2667" s="19">
        <v>21784</v>
      </c>
      <c r="D2667" s="19">
        <v>4816.3362280000001</v>
      </c>
      <c r="E2667" s="23">
        <v>0.81500659799999997</v>
      </c>
      <c r="F2667" s="23">
        <v>0.54709169999999996</v>
      </c>
      <c r="G2667" s="17">
        <v>0</v>
      </c>
      <c r="H2667" s="17">
        <v>1</v>
      </c>
      <c r="I2667" s="17">
        <v>0.96638192099999998</v>
      </c>
      <c r="J2667" s="17">
        <v>3.3599999999999998E-2</v>
      </c>
      <c r="K2667" s="17">
        <v>3.7700000000000002E-5</v>
      </c>
    </row>
    <row r="2668" spans="1:11" x14ac:dyDescent="0.45">
      <c r="A2668" s="10" t="s">
        <v>31</v>
      </c>
      <c r="B2668" s="20">
        <v>0.86099999999999999</v>
      </c>
      <c r="C2668" s="19">
        <v>21809</v>
      </c>
      <c r="D2668" s="19">
        <v>4836.729918</v>
      </c>
      <c r="E2668" s="23">
        <v>0.816663735</v>
      </c>
      <c r="F2668" s="23">
        <v>0.54896536299999998</v>
      </c>
      <c r="G2668" s="17">
        <v>0</v>
      </c>
      <c r="H2668" s="17">
        <v>1</v>
      </c>
      <c r="I2668" s="17">
        <v>0.96651116400000003</v>
      </c>
      <c r="J2668" s="17">
        <v>3.3500000000000002E-2</v>
      </c>
      <c r="K2668" s="17">
        <v>3.7599999999999999E-5</v>
      </c>
    </row>
    <row r="2669" spans="1:11" x14ac:dyDescent="0.45">
      <c r="A2669" s="10" t="s">
        <v>31</v>
      </c>
      <c r="B2669" s="20">
        <v>0.86199999999999999</v>
      </c>
      <c r="C2669" s="19">
        <v>21833</v>
      </c>
      <c r="D2669" s="19">
        <v>4856.3570250000002</v>
      </c>
      <c r="E2669" s="23">
        <v>0.81862981499999998</v>
      </c>
      <c r="F2669" s="23">
        <v>0.55085727100000004</v>
      </c>
      <c r="G2669" s="17">
        <v>0</v>
      </c>
      <c r="H2669" s="17">
        <v>1</v>
      </c>
      <c r="I2669" s="17">
        <v>0.96662415700000004</v>
      </c>
      <c r="J2669" s="17">
        <v>3.3300000000000003E-2</v>
      </c>
      <c r="K2669" s="17">
        <v>3.7400000000000001E-5</v>
      </c>
    </row>
    <row r="2670" spans="1:11" x14ac:dyDescent="0.45">
      <c r="A2670" s="10" t="s">
        <v>31</v>
      </c>
      <c r="B2670" s="20">
        <v>0.86299999999999999</v>
      </c>
      <c r="C2670" s="19">
        <v>21860</v>
      </c>
      <c r="D2670" s="19">
        <v>4878.5405369999999</v>
      </c>
      <c r="E2670" s="23">
        <v>0.82349778100000004</v>
      </c>
      <c r="F2670" s="23">
        <v>0.55266981800000003</v>
      </c>
      <c r="G2670" s="17">
        <v>0</v>
      </c>
      <c r="H2670" s="17">
        <v>1</v>
      </c>
      <c r="I2670" s="17">
        <v>0.96676651999999996</v>
      </c>
      <c r="J2670" s="17">
        <v>3.32E-2</v>
      </c>
      <c r="K2670" s="17">
        <v>3.7299999999999999E-5</v>
      </c>
    </row>
    <row r="2671" spans="1:11" x14ac:dyDescent="0.45">
      <c r="A2671" s="10" t="s">
        <v>31</v>
      </c>
      <c r="B2671" s="20">
        <v>0.86399999999999999</v>
      </c>
      <c r="C2671" s="19">
        <v>21887</v>
      </c>
      <c r="D2671" s="19">
        <v>4900.8768689999997</v>
      </c>
      <c r="E2671" s="23">
        <v>0.830652163</v>
      </c>
      <c r="F2671" s="23">
        <v>0.55463918199999995</v>
      </c>
      <c r="G2671" s="17">
        <v>0</v>
      </c>
      <c r="H2671" s="17">
        <v>1</v>
      </c>
      <c r="I2671" s="17">
        <v>0.96691292500000003</v>
      </c>
      <c r="J2671" s="17">
        <v>3.3000000000000002E-2</v>
      </c>
      <c r="K2671" s="17">
        <v>3.7100000000000001E-5</v>
      </c>
    </row>
    <row r="2672" spans="1:11" x14ac:dyDescent="0.45">
      <c r="A2672" s="10" t="s">
        <v>31</v>
      </c>
      <c r="B2672" s="20">
        <v>0.86499999999999999</v>
      </c>
      <c r="C2672" s="19">
        <v>21912</v>
      </c>
      <c r="D2672" s="19">
        <v>4921.6938170000003</v>
      </c>
      <c r="E2672" s="23">
        <v>0.83481166100000004</v>
      </c>
      <c r="F2672" s="23">
        <v>0.55659457099999998</v>
      </c>
      <c r="G2672" s="17">
        <v>0</v>
      </c>
      <c r="H2672" s="17">
        <v>1</v>
      </c>
      <c r="I2672" s="17">
        <v>0.96704488399999999</v>
      </c>
      <c r="J2672" s="17">
        <v>3.2899999999999999E-2</v>
      </c>
      <c r="K2672" s="17">
        <v>3.6999999999999998E-5</v>
      </c>
    </row>
    <row r="2673" spans="1:11" x14ac:dyDescent="0.45">
      <c r="A2673" s="10" t="s">
        <v>31</v>
      </c>
      <c r="B2673" s="20">
        <v>0.86599999999999999</v>
      </c>
      <c r="C2673" s="19">
        <v>21936</v>
      </c>
      <c r="D2673" s="19">
        <v>4941.755032</v>
      </c>
      <c r="E2673" s="23">
        <v>0.83702111099999998</v>
      </c>
      <c r="F2673" s="23">
        <v>0.55846729299999998</v>
      </c>
      <c r="G2673" s="17">
        <v>0</v>
      </c>
      <c r="H2673" s="17">
        <v>1</v>
      </c>
      <c r="I2673" s="17">
        <v>0.96718360800000003</v>
      </c>
      <c r="J2673" s="17">
        <v>3.2800000000000003E-2</v>
      </c>
      <c r="K2673" s="17">
        <v>3.68E-5</v>
      </c>
    </row>
    <row r="2674" spans="1:11" x14ac:dyDescent="0.45">
      <c r="A2674" s="10" t="s">
        <v>31</v>
      </c>
      <c r="B2674" s="20">
        <v>0.86699999999999999</v>
      </c>
      <c r="C2674" s="19">
        <v>21963</v>
      </c>
      <c r="D2674" s="19">
        <v>4964.4136339999995</v>
      </c>
      <c r="E2674" s="23">
        <v>0.84237238299999995</v>
      </c>
      <c r="F2674" s="23">
        <v>0.56029729699999997</v>
      </c>
      <c r="G2674" s="17">
        <v>0</v>
      </c>
      <c r="H2674" s="17">
        <v>1</v>
      </c>
      <c r="I2674" s="17">
        <v>0.96728751899999998</v>
      </c>
      <c r="J2674" s="17">
        <v>3.27E-2</v>
      </c>
      <c r="K2674" s="17">
        <v>3.6699999999999998E-5</v>
      </c>
    </row>
    <row r="2675" spans="1:11" x14ac:dyDescent="0.45">
      <c r="A2675" s="10" t="s">
        <v>31</v>
      </c>
      <c r="B2675" s="20">
        <v>0.86799999999999999</v>
      </c>
      <c r="C2675" s="19">
        <v>21985</v>
      </c>
      <c r="D2675" s="19">
        <v>4982.9806049999997</v>
      </c>
      <c r="E2675" s="23">
        <v>0.84461123400000004</v>
      </c>
      <c r="F2675" s="23">
        <v>0.56235424700000003</v>
      </c>
      <c r="G2675" s="17">
        <v>0</v>
      </c>
      <c r="H2675" s="17">
        <v>1</v>
      </c>
      <c r="I2675" s="17">
        <v>0.96735899800000003</v>
      </c>
      <c r="J2675" s="17">
        <v>3.2599999999999997E-2</v>
      </c>
      <c r="K2675" s="17">
        <v>3.6600000000000002E-5</v>
      </c>
    </row>
    <row r="2676" spans="1:11" x14ac:dyDescent="0.45">
      <c r="A2676" s="10" t="s">
        <v>31</v>
      </c>
      <c r="B2676" s="20">
        <v>0.86899999999999999</v>
      </c>
      <c r="C2676" s="19">
        <v>22011</v>
      </c>
      <c r="D2676" s="19">
        <v>5004.9967379999998</v>
      </c>
      <c r="E2676" s="23">
        <v>0.84865831800000002</v>
      </c>
      <c r="F2676" s="23">
        <v>0.56420507499999994</v>
      </c>
      <c r="G2676" s="17">
        <v>0</v>
      </c>
      <c r="H2676" s="17">
        <v>1</v>
      </c>
      <c r="I2676" s="17">
        <v>0.96748626000000004</v>
      </c>
      <c r="J2676" s="17">
        <v>3.2500000000000001E-2</v>
      </c>
      <c r="K2676" s="17">
        <v>3.65E-5</v>
      </c>
    </row>
    <row r="2677" spans="1:11" x14ac:dyDescent="0.45">
      <c r="A2677" s="10" t="s">
        <v>31</v>
      </c>
      <c r="B2677" s="20">
        <v>0.87</v>
      </c>
      <c r="C2677" s="19">
        <v>22037</v>
      </c>
      <c r="D2677" s="19">
        <v>5027.1195610000004</v>
      </c>
      <c r="E2677" s="23">
        <v>0.85382583000000001</v>
      </c>
      <c r="F2677" s="23">
        <v>0.56616323499999999</v>
      </c>
      <c r="G2677" s="17">
        <v>0</v>
      </c>
      <c r="H2677" s="17">
        <v>1</v>
      </c>
      <c r="I2677" s="17">
        <v>0.96754790599999996</v>
      </c>
      <c r="J2677" s="17">
        <v>3.2399999999999998E-2</v>
      </c>
      <c r="K2677" s="17">
        <v>3.6300000000000001E-5</v>
      </c>
    </row>
    <row r="2678" spans="1:11" x14ac:dyDescent="0.45">
      <c r="A2678" s="10" t="s">
        <v>31</v>
      </c>
      <c r="B2678" s="20">
        <v>0.871</v>
      </c>
      <c r="C2678" s="19">
        <v>22064</v>
      </c>
      <c r="D2678" s="19">
        <v>5050.2538690000001</v>
      </c>
      <c r="E2678" s="23">
        <v>0.85913578099999999</v>
      </c>
      <c r="F2678" s="23">
        <v>0.56750234099999997</v>
      </c>
      <c r="G2678" s="17">
        <v>0</v>
      </c>
      <c r="H2678" s="17">
        <v>1</v>
      </c>
      <c r="I2678" s="17">
        <v>0.96768272899999996</v>
      </c>
      <c r="J2678" s="17">
        <v>3.2300000000000002E-2</v>
      </c>
      <c r="K2678" s="17">
        <v>3.6199999999999999E-5</v>
      </c>
    </row>
    <row r="2679" spans="1:11" x14ac:dyDescent="0.45">
      <c r="A2679" s="10" t="s">
        <v>31</v>
      </c>
      <c r="B2679" s="20">
        <v>0.872</v>
      </c>
      <c r="C2679" s="19">
        <v>22089</v>
      </c>
      <c r="D2679" s="19">
        <v>5071.822486</v>
      </c>
      <c r="E2679" s="23">
        <v>0.864660753</v>
      </c>
      <c r="F2679" s="23">
        <v>0.57024832199999997</v>
      </c>
      <c r="G2679" s="17">
        <v>0</v>
      </c>
      <c r="H2679" s="17">
        <v>1</v>
      </c>
      <c r="I2679" s="17">
        <v>0.96781303500000004</v>
      </c>
      <c r="J2679" s="17">
        <v>3.2199999999999999E-2</v>
      </c>
      <c r="K2679" s="17">
        <v>3.6000000000000001E-5</v>
      </c>
    </row>
    <row r="2680" spans="1:11" x14ac:dyDescent="0.45">
      <c r="A2680" s="10" t="s">
        <v>31</v>
      </c>
      <c r="B2680" s="20">
        <v>0.873</v>
      </c>
      <c r="C2680" s="19">
        <v>22114</v>
      </c>
      <c r="D2680" s="19">
        <v>5093.5184879999997</v>
      </c>
      <c r="E2680" s="23">
        <v>0.870634986</v>
      </c>
      <c r="F2680" s="23">
        <v>0.57209990700000002</v>
      </c>
      <c r="G2680" s="17">
        <v>0</v>
      </c>
      <c r="H2680" s="17">
        <v>1</v>
      </c>
      <c r="I2680" s="17">
        <v>0.96792147900000003</v>
      </c>
      <c r="J2680" s="17">
        <v>3.2000000000000001E-2</v>
      </c>
      <c r="K2680" s="17">
        <v>3.5899999999999998E-5</v>
      </c>
    </row>
    <row r="2681" spans="1:11" x14ac:dyDescent="0.45">
      <c r="A2681" s="10" t="s">
        <v>31</v>
      </c>
      <c r="B2681" s="20">
        <v>0.874</v>
      </c>
      <c r="C2681" s="19">
        <v>22140</v>
      </c>
      <c r="D2681" s="19">
        <v>5116.2416599999997</v>
      </c>
      <c r="E2681" s="23">
        <v>0.87663526800000002</v>
      </c>
      <c r="F2681" s="23">
        <v>0.57428851000000003</v>
      </c>
      <c r="G2681" s="17">
        <v>0</v>
      </c>
      <c r="H2681" s="17">
        <v>1</v>
      </c>
      <c r="I2681" s="17">
        <v>0.96802075200000004</v>
      </c>
      <c r="J2681" s="17">
        <v>3.1899999999999998E-2</v>
      </c>
      <c r="K2681" s="17">
        <v>3.5800000000000003E-5</v>
      </c>
    </row>
    <row r="2682" spans="1:11" x14ac:dyDescent="0.45">
      <c r="A2682" s="10" t="s">
        <v>31</v>
      </c>
      <c r="B2682" s="20">
        <v>0.875</v>
      </c>
      <c r="C2682" s="19">
        <v>22164</v>
      </c>
      <c r="D2682" s="19">
        <v>5137.3125540000001</v>
      </c>
      <c r="E2682" s="23">
        <v>0.87975785799999995</v>
      </c>
      <c r="F2682" s="23">
        <v>0.576194549</v>
      </c>
      <c r="G2682" s="17">
        <v>0</v>
      </c>
      <c r="H2682" s="17">
        <v>1</v>
      </c>
      <c r="I2682" s="17">
        <v>0.96815096</v>
      </c>
      <c r="J2682" s="17">
        <v>3.1800000000000002E-2</v>
      </c>
      <c r="K2682" s="17">
        <v>3.5599999999999998E-5</v>
      </c>
    </row>
    <row r="2683" spans="1:11" x14ac:dyDescent="0.45">
      <c r="A2683" s="10" t="s">
        <v>31</v>
      </c>
      <c r="B2683" s="20">
        <v>0.876</v>
      </c>
      <c r="C2683" s="19">
        <v>22189</v>
      </c>
      <c r="D2683" s="19">
        <v>5159.3633559999998</v>
      </c>
      <c r="E2683" s="23">
        <v>0.88444090600000003</v>
      </c>
      <c r="F2683" s="23">
        <v>0.57829084200000003</v>
      </c>
      <c r="G2683" s="17">
        <v>0</v>
      </c>
      <c r="H2683" s="17">
        <v>1</v>
      </c>
      <c r="I2683" s="17">
        <v>0.96827896499999999</v>
      </c>
      <c r="J2683" s="17">
        <v>3.1699999999999999E-2</v>
      </c>
      <c r="K2683" s="17">
        <v>3.5500000000000002E-5</v>
      </c>
    </row>
    <row r="2684" spans="1:11" x14ac:dyDescent="0.45">
      <c r="A2684" s="10" t="s">
        <v>31</v>
      </c>
      <c r="B2684" s="20">
        <v>0.877</v>
      </c>
      <c r="C2684" s="19">
        <v>22214</v>
      </c>
      <c r="D2684" s="19">
        <v>5181.509755</v>
      </c>
      <c r="E2684" s="23">
        <v>0.88699632100000003</v>
      </c>
      <c r="F2684" s="23">
        <v>0.58038160900000002</v>
      </c>
      <c r="G2684" s="17">
        <v>0</v>
      </c>
      <c r="H2684" s="17">
        <v>1</v>
      </c>
      <c r="I2684" s="17">
        <v>0.96843098000000005</v>
      </c>
      <c r="J2684" s="17">
        <v>3.15E-2</v>
      </c>
      <c r="K2684" s="17">
        <v>3.5299999999999997E-5</v>
      </c>
    </row>
    <row r="2685" spans="1:11" x14ac:dyDescent="0.45">
      <c r="A2685" s="10" t="s">
        <v>31</v>
      </c>
      <c r="B2685" s="20">
        <v>0.878</v>
      </c>
      <c r="C2685" s="19">
        <v>22240</v>
      </c>
      <c r="D2685" s="19">
        <v>5204.6407079999999</v>
      </c>
      <c r="E2685" s="23">
        <v>0.89363227700000003</v>
      </c>
      <c r="F2685" s="23">
        <v>0.58240951900000004</v>
      </c>
      <c r="G2685" s="17">
        <v>0</v>
      </c>
      <c r="H2685" s="17">
        <v>1</v>
      </c>
      <c r="I2685" s="17">
        <v>0.96857475400000004</v>
      </c>
      <c r="J2685" s="17">
        <v>3.1399999999999997E-2</v>
      </c>
      <c r="K2685" s="17">
        <v>3.5200000000000002E-5</v>
      </c>
    </row>
    <row r="2686" spans="1:11" x14ac:dyDescent="0.45">
      <c r="A2686" s="10" t="s">
        <v>31</v>
      </c>
      <c r="B2686" s="20">
        <v>0.879</v>
      </c>
      <c r="C2686" s="19">
        <v>22264</v>
      </c>
      <c r="D2686" s="19">
        <v>5226.1367389999996</v>
      </c>
      <c r="E2686" s="23">
        <v>0.89684950500000005</v>
      </c>
      <c r="F2686" s="23">
        <v>0.58457514799999999</v>
      </c>
      <c r="G2686" s="17">
        <v>0</v>
      </c>
      <c r="H2686" s="17">
        <v>1</v>
      </c>
      <c r="I2686" s="17">
        <v>0.96865404799999999</v>
      </c>
      <c r="J2686" s="17">
        <v>3.1300000000000001E-2</v>
      </c>
      <c r="K2686" s="17">
        <v>3.5099999999999999E-5</v>
      </c>
    </row>
    <row r="2687" spans="1:11" x14ac:dyDescent="0.45">
      <c r="A2687" s="10" t="s">
        <v>31</v>
      </c>
      <c r="B2687" s="20">
        <v>0.88</v>
      </c>
      <c r="C2687" s="19">
        <v>22291</v>
      </c>
      <c r="D2687" s="19">
        <v>5250.4099880000003</v>
      </c>
      <c r="E2687" s="23">
        <v>0.90148721799999998</v>
      </c>
      <c r="F2687" s="23">
        <v>0.58642748300000003</v>
      </c>
      <c r="G2687" s="17">
        <v>0</v>
      </c>
      <c r="H2687" s="17">
        <v>1</v>
      </c>
      <c r="I2687" s="17">
        <v>0.96877492600000004</v>
      </c>
      <c r="J2687" s="17">
        <v>3.1199999999999999E-2</v>
      </c>
      <c r="K2687" s="17">
        <v>3.4900000000000001E-5</v>
      </c>
    </row>
    <row r="2688" spans="1:11" x14ac:dyDescent="0.45">
      <c r="A2688" s="10" t="s">
        <v>31</v>
      </c>
      <c r="B2688" s="20">
        <v>0.88100000000000001</v>
      </c>
      <c r="C2688" s="19">
        <v>22316</v>
      </c>
      <c r="D2688" s="19">
        <v>5273.0218240000004</v>
      </c>
      <c r="E2688" s="23">
        <v>0.90588882800000003</v>
      </c>
      <c r="F2688" s="23">
        <v>0.58878312399999999</v>
      </c>
      <c r="G2688" s="17">
        <v>0</v>
      </c>
      <c r="H2688" s="17">
        <v>1</v>
      </c>
      <c r="I2688" s="17">
        <v>0.96887716499999998</v>
      </c>
      <c r="J2688" s="17">
        <v>3.1099999999999999E-2</v>
      </c>
      <c r="K2688" s="17">
        <v>3.4799999999999999E-5</v>
      </c>
    </row>
    <row r="2689" spans="1:11" x14ac:dyDescent="0.45">
      <c r="A2689" s="10" t="s">
        <v>31</v>
      </c>
      <c r="B2689" s="20">
        <v>0.88200000000000001</v>
      </c>
      <c r="C2689" s="19">
        <v>22341</v>
      </c>
      <c r="D2689" s="19">
        <v>5295.7258529999999</v>
      </c>
      <c r="E2689" s="23">
        <v>0.90918248199999996</v>
      </c>
      <c r="F2689" s="23">
        <v>0.59085818899999998</v>
      </c>
      <c r="G2689" s="17">
        <v>0</v>
      </c>
      <c r="H2689" s="17">
        <v>1</v>
      </c>
      <c r="I2689" s="17">
        <v>0.96897836299999995</v>
      </c>
      <c r="J2689" s="17">
        <v>3.1E-2</v>
      </c>
      <c r="K2689" s="17">
        <v>3.4700000000000003E-5</v>
      </c>
    </row>
    <row r="2690" spans="1:11" x14ac:dyDescent="0.45">
      <c r="A2690" s="10" t="s">
        <v>31</v>
      </c>
      <c r="B2690" s="20">
        <v>0.88300000000000001</v>
      </c>
      <c r="C2690" s="19">
        <v>22366</v>
      </c>
      <c r="D2690" s="19">
        <v>5318.4957029999996</v>
      </c>
      <c r="E2690" s="23">
        <v>0.914077264</v>
      </c>
      <c r="F2690" s="23">
        <v>0.59301740000000003</v>
      </c>
      <c r="G2690" s="17">
        <v>0</v>
      </c>
      <c r="H2690" s="17">
        <v>1</v>
      </c>
      <c r="I2690" s="17">
        <v>0.96911271700000001</v>
      </c>
      <c r="J2690" s="17">
        <v>3.09E-2</v>
      </c>
      <c r="K2690" s="17">
        <v>3.4600000000000001E-5</v>
      </c>
    </row>
    <row r="2691" spans="1:11" x14ac:dyDescent="0.45">
      <c r="A2691" s="10" t="s">
        <v>31</v>
      </c>
      <c r="B2691" s="20">
        <v>0.88400000000000001</v>
      </c>
      <c r="C2691" s="19">
        <v>22392</v>
      </c>
      <c r="D2691" s="19">
        <v>5342.3651650000002</v>
      </c>
      <c r="E2691" s="23">
        <v>0.92196814800000004</v>
      </c>
      <c r="F2691" s="23">
        <v>0.59518298599999997</v>
      </c>
      <c r="G2691" s="17">
        <v>0</v>
      </c>
      <c r="H2691" s="17">
        <v>1</v>
      </c>
      <c r="I2691" s="17">
        <v>0.96921325400000002</v>
      </c>
      <c r="J2691" s="17">
        <v>3.0800000000000001E-2</v>
      </c>
      <c r="K2691" s="17">
        <v>3.4400000000000003E-5</v>
      </c>
    </row>
    <row r="2692" spans="1:11" x14ac:dyDescent="0.45">
      <c r="A2692" s="10" t="s">
        <v>31</v>
      </c>
      <c r="B2692" s="20">
        <v>0.88500000000000001</v>
      </c>
      <c r="C2692" s="19">
        <v>22418</v>
      </c>
      <c r="D2692" s="19">
        <v>5366.3760080000002</v>
      </c>
      <c r="E2692" s="23">
        <v>0.92518171000000005</v>
      </c>
      <c r="F2692" s="23">
        <v>0.59735671000000001</v>
      </c>
      <c r="G2692" s="17">
        <v>0</v>
      </c>
      <c r="H2692" s="17">
        <v>1</v>
      </c>
      <c r="I2692" s="17">
        <v>0.96932900499999997</v>
      </c>
      <c r="J2692" s="17">
        <v>3.0599999999999999E-2</v>
      </c>
      <c r="K2692" s="17">
        <v>3.43E-5</v>
      </c>
    </row>
    <row r="2693" spans="1:11" x14ac:dyDescent="0.45">
      <c r="A2693" s="10" t="s">
        <v>31</v>
      </c>
      <c r="B2693" s="20">
        <v>0.88600000000000001</v>
      </c>
      <c r="C2693" s="19">
        <v>22443</v>
      </c>
      <c r="D2693" s="19">
        <v>5389.5666760000004</v>
      </c>
      <c r="E2693" s="23">
        <v>0.93001890700000001</v>
      </c>
      <c r="F2693" s="23">
        <v>0.59958445800000004</v>
      </c>
      <c r="G2693" s="17">
        <v>0</v>
      </c>
      <c r="H2693" s="17">
        <v>1</v>
      </c>
      <c r="I2693" s="17">
        <v>0.96944304699999995</v>
      </c>
      <c r="J2693" s="17">
        <v>3.0499999999999999E-2</v>
      </c>
      <c r="K2693" s="17">
        <v>3.4199999999999998E-5</v>
      </c>
    </row>
    <row r="2694" spans="1:11" x14ac:dyDescent="0.45">
      <c r="A2694" s="10" t="s">
        <v>31</v>
      </c>
      <c r="B2694" s="20">
        <v>0.88700000000000001</v>
      </c>
      <c r="C2694" s="19">
        <v>22468</v>
      </c>
      <c r="D2694" s="19">
        <v>5412.877743</v>
      </c>
      <c r="E2694" s="23">
        <v>0.93488614000000003</v>
      </c>
      <c r="F2694" s="23">
        <v>0.60168827499999999</v>
      </c>
      <c r="G2694" s="17">
        <v>0</v>
      </c>
      <c r="H2694" s="17">
        <v>1</v>
      </c>
      <c r="I2694" s="17">
        <v>0.96953650199999997</v>
      </c>
      <c r="J2694" s="17">
        <v>3.04E-2</v>
      </c>
      <c r="K2694" s="17">
        <v>3.4100000000000002E-5</v>
      </c>
    </row>
    <row r="2695" spans="1:11" x14ac:dyDescent="0.45">
      <c r="A2695" s="10" t="s">
        <v>31</v>
      </c>
      <c r="B2695" s="20">
        <v>0.88800000000000001</v>
      </c>
      <c r="C2695" s="19">
        <v>22488</v>
      </c>
      <c r="D2695" s="19">
        <v>5431.5991299999996</v>
      </c>
      <c r="E2695" s="23">
        <v>0.93695516700000003</v>
      </c>
      <c r="F2695" s="23">
        <v>0.603957093</v>
      </c>
      <c r="G2695" s="17">
        <v>0</v>
      </c>
      <c r="H2695" s="17">
        <v>1</v>
      </c>
      <c r="I2695" s="17">
        <v>0.96961906099999995</v>
      </c>
      <c r="J2695" s="17">
        <v>3.0300000000000001E-2</v>
      </c>
      <c r="K2695" s="17">
        <v>3.4E-5</v>
      </c>
    </row>
    <row r="2696" spans="1:11" x14ac:dyDescent="0.45">
      <c r="A2696" s="10" t="s">
        <v>31</v>
      </c>
      <c r="B2696" s="20">
        <v>0.88900000000000001</v>
      </c>
      <c r="C2696" s="19">
        <v>22519</v>
      </c>
      <c r="D2696" s="19">
        <v>5460.7071249999999</v>
      </c>
      <c r="E2696" s="23">
        <v>0.94125569899999995</v>
      </c>
      <c r="F2696" s="23">
        <v>0.60586427499999995</v>
      </c>
      <c r="G2696" s="17">
        <v>0</v>
      </c>
      <c r="H2696" s="17">
        <v>1</v>
      </c>
      <c r="I2696" s="17">
        <v>0.96977641000000003</v>
      </c>
      <c r="J2696" s="17">
        <v>3.0200000000000001E-2</v>
      </c>
      <c r="K2696" s="17">
        <v>3.3800000000000002E-5</v>
      </c>
    </row>
    <row r="2697" spans="1:11" x14ac:dyDescent="0.45">
      <c r="A2697" s="10" t="s">
        <v>31</v>
      </c>
      <c r="B2697" s="20">
        <v>0.89</v>
      </c>
      <c r="C2697" s="19">
        <v>22544</v>
      </c>
      <c r="D2697" s="19">
        <v>5484.3002230000002</v>
      </c>
      <c r="E2697" s="23">
        <v>0.94537923099999999</v>
      </c>
      <c r="F2697" s="23">
        <v>0.60846381199999999</v>
      </c>
      <c r="G2697" s="17">
        <v>0</v>
      </c>
      <c r="H2697" s="17">
        <v>1</v>
      </c>
      <c r="I2697" s="17">
        <v>0.96990849499999998</v>
      </c>
      <c r="J2697" s="17">
        <v>3.0099999999999998E-2</v>
      </c>
      <c r="K2697" s="17">
        <v>3.3599999999999997E-5</v>
      </c>
    </row>
    <row r="2698" spans="1:11" x14ac:dyDescent="0.45">
      <c r="A2698" s="10" t="s">
        <v>31</v>
      </c>
      <c r="B2698" s="20">
        <v>0.89100000000000001</v>
      </c>
      <c r="C2698" s="19">
        <v>22569</v>
      </c>
      <c r="D2698" s="19">
        <v>5507.983354</v>
      </c>
      <c r="E2698" s="23">
        <v>0.94938730800000004</v>
      </c>
      <c r="F2698" s="23">
        <v>0.61068351700000001</v>
      </c>
      <c r="G2698" s="17">
        <v>0</v>
      </c>
      <c r="H2698" s="17">
        <v>1</v>
      </c>
      <c r="I2698" s="17">
        <v>0.97004294400000002</v>
      </c>
      <c r="J2698" s="17">
        <v>2.9899999999999999E-2</v>
      </c>
      <c r="K2698" s="17">
        <v>3.3500000000000001E-5</v>
      </c>
    </row>
    <row r="2699" spans="1:11" x14ac:dyDescent="0.45">
      <c r="A2699" s="10" t="s">
        <v>31</v>
      </c>
      <c r="B2699" s="20">
        <v>0.89200000000000002</v>
      </c>
      <c r="C2699" s="19">
        <v>22591</v>
      </c>
      <c r="D2699" s="19">
        <v>5528.9493750000001</v>
      </c>
      <c r="E2699" s="23">
        <v>0.95507369600000003</v>
      </c>
      <c r="F2699" s="23">
        <v>0.61291104399999996</v>
      </c>
      <c r="G2699" s="17">
        <v>0</v>
      </c>
      <c r="H2699" s="17">
        <v>1</v>
      </c>
      <c r="I2699" s="17">
        <v>0.97006228800000005</v>
      </c>
      <c r="J2699" s="17">
        <v>2.9899999999999999E-2</v>
      </c>
      <c r="K2699" s="17">
        <v>3.3399999999999999E-5</v>
      </c>
    </row>
    <row r="2700" spans="1:11" x14ac:dyDescent="0.45">
      <c r="A2700" s="10" t="s">
        <v>31</v>
      </c>
      <c r="B2700" s="20">
        <v>0.89300000000000002</v>
      </c>
      <c r="C2700" s="19">
        <v>22620</v>
      </c>
      <c r="D2700" s="19">
        <v>5556.6792830000004</v>
      </c>
      <c r="E2700" s="23">
        <v>0.95816327400000001</v>
      </c>
      <c r="F2700" s="23">
        <v>0.61497805500000002</v>
      </c>
      <c r="G2700" s="17">
        <v>0</v>
      </c>
      <c r="H2700" s="17">
        <v>1</v>
      </c>
      <c r="I2700" s="17">
        <v>0.97019509199999998</v>
      </c>
      <c r="J2700" s="17">
        <v>2.98E-2</v>
      </c>
      <c r="K2700" s="17">
        <v>3.3300000000000003E-5</v>
      </c>
    </row>
    <row r="2701" spans="1:11" x14ac:dyDescent="0.45">
      <c r="A2701" s="10" t="s">
        <v>31</v>
      </c>
      <c r="B2701" s="20">
        <v>0.89400000000000002</v>
      </c>
      <c r="C2701" s="19">
        <v>22644</v>
      </c>
      <c r="D2701" s="19">
        <v>5579.7488780000003</v>
      </c>
      <c r="E2701" s="23">
        <v>0.96374133799999995</v>
      </c>
      <c r="F2701" s="23">
        <v>0.61747407700000001</v>
      </c>
      <c r="G2701" s="17">
        <v>0</v>
      </c>
      <c r="H2701" s="17">
        <v>1</v>
      </c>
      <c r="I2701" s="17">
        <v>0.97031646599999999</v>
      </c>
      <c r="J2701" s="17">
        <v>2.9700000000000001E-2</v>
      </c>
      <c r="K2701" s="17">
        <v>3.3099999999999998E-5</v>
      </c>
    </row>
    <row r="2702" spans="1:11" x14ac:dyDescent="0.45">
      <c r="A2702" s="10" t="s">
        <v>31</v>
      </c>
      <c r="B2702" s="20">
        <v>0.89500000000000002</v>
      </c>
      <c r="C2702" s="19">
        <v>22671</v>
      </c>
      <c r="D2702" s="19">
        <v>5605.846466</v>
      </c>
      <c r="E2702" s="23">
        <v>0.97090525299999997</v>
      </c>
      <c r="F2702" s="23">
        <v>0.61960270299999998</v>
      </c>
      <c r="G2702" s="17">
        <v>0</v>
      </c>
      <c r="H2702" s="17">
        <v>1</v>
      </c>
      <c r="I2702" s="17">
        <v>0.97042494199999996</v>
      </c>
      <c r="J2702" s="17">
        <v>2.9499999999999998E-2</v>
      </c>
      <c r="K2702" s="17">
        <v>3.3000000000000003E-5</v>
      </c>
    </row>
    <row r="2703" spans="1:11" x14ac:dyDescent="0.45">
      <c r="A2703" s="10" t="s">
        <v>31</v>
      </c>
      <c r="B2703" s="20">
        <v>0.89600000000000002</v>
      </c>
      <c r="C2703" s="19">
        <v>22693</v>
      </c>
      <c r="D2703" s="19">
        <v>5627.2492419999999</v>
      </c>
      <c r="E2703" s="23">
        <v>0.97389876399999997</v>
      </c>
      <c r="F2703" s="23">
        <v>0.62204926400000005</v>
      </c>
      <c r="G2703" s="17">
        <v>0</v>
      </c>
      <c r="H2703" s="17">
        <v>1</v>
      </c>
      <c r="I2703" s="17">
        <v>0.97051695599999999</v>
      </c>
      <c r="J2703" s="17">
        <v>2.9499999999999998E-2</v>
      </c>
      <c r="K2703" s="17">
        <v>3.29E-5</v>
      </c>
    </row>
    <row r="2704" spans="1:11" x14ac:dyDescent="0.45">
      <c r="A2704" s="10" t="s">
        <v>31</v>
      </c>
      <c r="B2704" s="20">
        <v>0.89700000000000002</v>
      </c>
      <c r="C2704" s="19">
        <v>22721</v>
      </c>
      <c r="D2704" s="19">
        <v>5654.6054770000001</v>
      </c>
      <c r="E2704" s="23">
        <v>0.979493905</v>
      </c>
      <c r="F2704" s="23">
        <v>0.62416804299999995</v>
      </c>
      <c r="G2704" s="17">
        <v>0</v>
      </c>
      <c r="H2704" s="17">
        <v>1</v>
      </c>
      <c r="I2704" s="17">
        <v>0.97060545200000004</v>
      </c>
      <c r="J2704" s="17">
        <v>2.9399999999999999E-2</v>
      </c>
      <c r="K2704" s="17">
        <v>3.2799999999999998E-5</v>
      </c>
    </row>
    <row r="2705" spans="1:11" x14ac:dyDescent="0.45">
      <c r="A2705" s="10" t="s">
        <v>31</v>
      </c>
      <c r="B2705" s="20">
        <v>0.89800000000000002</v>
      </c>
      <c r="C2705" s="19">
        <v>22746</v>
      </c>
      <c r="D2705" s="19">
        <v>5679.1708589999998</v>
      </c>
      <c r="E2705" s="23">
        <v>0.98451507699999996</v>
      </c>
      <c r="F2705" s="23">
        <v>0.62666776700000004</v>
      </c>
      <c r="G2705" s="17">
        <v>0</v>
      </c>
      <c r="H2705" s="17">
        <v>1</v>
      </c>
      <c r="I2705" s="17">
        <v>0.97069805300000001</v>
      </c>
      <c r="J2705" s="17">
        <v>2.93E-2</v>
      </c>
      <c r="K2705" s="17">
        <v>3.2700000000000002E-5</v>
      </c>
    </row>
    <row r="2706" spans="1:11" x14ac:dyDescent="0.45">
      <c r="A2706" s="10" t="s">
        <v>31</v>
      </c>
      <c r="B2706" s="20">
        <v>0.89900000000000002</v>
      </c>
      <c r="C2706" s="19">
        <v>22770</v>
      </c>
      <c r="D2706" s="19">
        <v>5702.8854600000004</v>
      </c>
      <c r="E2706" s="23">
        <v>0.99145342700000005</v>
      </c>
      <c r="F2706" s="23">
        <v>0.62903632200000004</v>
      </c>
      <c r="G2706" s="17">
        <v>0</v>
      </c>
      <c r="H2706" s="17">
        <v>1</v>
      </c>
      <c r="I2706" s="17">
        <v>0.97081743799999998</v>
      </c>
      <c r="J2706" s="17">
        <v>2.92E-2</v>
      </c>
      <c r="K2706" s="17">
        <v>3.26E-5</v>
      </c>
    </row>
    <row r="2707" spans="1:11" x14ac:dyDescent="0.45">
      <c r="A2707" s="10" t="s">
        <v>31</v>
      </c>
      <c r="B2707" s="20">
        <v>0.9</v>
      </c>
      <c r="C2707" s="19">
        <v>22793</v>
      </c>
      <c r="D2707" s="19">
        <v>5725.7796500000004</v>
      </c>
      <c r="E2707" s="23">
        <v>0.997487452</v>
      </c>
      <c r="F2707" s="23">
        <v>0.63131567300000002</v>
      </c>
      <c r="G2707" s="17">
        <v>0</v>
      </c>
      <c r="H2707" s="17">
        <v>1</v>
      </c>
      <c r="I2707" s="17">
        <v>0.97089411999999997</v>
      </c>
      <c r="J2707" s="17">
        <v>2.9100000000000001E-2</v>
      </c>
      <c r="K2707" s="17">
        <v>3.2499999999999997E-5</v>
      </c>
    </row>
    <row r="2708" spans="1:11" x14ac:dyDescent="0.45">
      <c r="A2708" s="10" t="s">
        <v>31</v>
      </c>
      <c r="B2708" s="20">
        <v>0.90100000000000002</v>
      </c>
      <c r="C2708" s="19">
        <v>22823</v>
      </c>
      <c r="D2708" s="19">
        <v>5755.8300499999996</v>
      </c>
      <c r="E2708" s="23">
        <v>1.007246305</v>
      </c>
      <c r="F2708" s="23">
        <v>0.63334970199999996</v>
      </c>
      <c r="G2708" s="17">
        <v>0</v>
      </c>
      <c r="H2708" s="17">
        <v>1</v>
      </c>
      <c r="I2708" s="17">
        <v>0.971000804</v>
      </c>
      <c r="J2708" s="17">
        <v>2.9000000000000001E-2</v>
      </c>
      <c r="K2708" s="17">
        <v>3.2299999999999999E-5</v>
      </c>
    </row>
    <row r="2709" spans="1:11" x14ac:dyDescent="0.45">
      <c r="A2709" s="10" t="s">
        <v>31</v>
      </c>
      <c r="B2709" s="20">
        <v>0.90200000000000002</v>
      </c>
      <c r="C2709" s="19">
        <v>22848</v>
      </c>
      <c r="D2709" s="19">
        <v>5781.0929969999997</v>
      </c>
      <c r="E2709" s="23">
        <v>1.0161124939999999</v>
      </c>
      <c r="F2709" s="23">
        <v>0.63617640900000005</v>
      </c>
      <c r="G2709" s="17">
        <v>0</v>
      </c>
      <c r="H2709" s="17">
        <v>1</v>
      </c>
      <c r="I2709" s="17">
        <v>0.97110495799999996</v>
      </c>
      <c r="J2709" s="17">
        <v>2.8899999999999999E-2</v>
      </c>
      <c r="K2709" s="17">
        <v>3.2199999999999997E-5</v>
      </c>
    </row>
    <row r="2710" spans="1:11" x14ac:dyDescent="0.45">
      <c r="A2710" s="10" t="s">
        <v>31</v>
      </c>
      <c r="B2710" s="20">
        <v>0.90300000000000002</v>
      </c>
      <c r="C2710" s="19">
        <v>22872</v>
      </c>
      <c r="D2710" s="19">
        <v>5805.5406999999996</v>
      </c>
      <c r="E2710" s="23">
        <v>1.0223305279999999</v>
      </c>
      <c r="F2710" s="23">
        <v>0.63838192199999999</v>
      </c>
      <c r="G2710" s="17">
        <v>0</v>
      </c>
      <c r="H2710" s="17">
        <v>1</v>
      </c>
      <c r="I2710" s="17">
        <v>0.97119643700000002</v>
      </c>
      <c r="J2710" s="17">
        <v>2.8799999999999999E-2</v>
      </c>
      <c r="K2710" s="17">
        <v>3.2100000000000001E-5</v>
      </c>
    </row>
    <row r="2711" spans="1:11" x14ac:dyDescent="0.45">
      <c r="A2711" s="10" t="s">
        <v>31</v>
      </c>
      <c r="B2711" s="20">
        <v>0.90400000000000003</v>
      </c>
      <c r="C2711" s="19">
        <v>22899</v>
      </c>
      <c r="D2711" s="19">
        <v>5833.2245860000003</v>
      </c>
      <c r="E2711" s="23">
        <v>1.027289044</v>
      </c>
      <c r="F2711" s="23">
        <v>0.64100217599999998</v>
      </c>
      <c r="G2711" s="17">
        <v>0</v>
      </c>
      <c r="H2711" s="17">
        <v>1</v>
      </c>
      <c r="I2711" s="17">
        <v>0.97128984100000004</v>
      </c>
      <c r="J2711" s="17">
        <v>2.87E-2</v>
      </c>
      <c r="K2711" s="17">
        <v>3.1999999999999999E-5</v>
      </c>
    </row>
    <row r="2712" spans="1:11" x14ac:dyDescent="0.45">
      <c r="A2712" s="10" t="s">
        <v>31</v>
      </c>
      <c r="B2712" s="20">
        <v>0.90500000000000003</v>
      </c>
      <c r="C2712" s="19">
        <v>22924</v>
      </c>
      <c r="D2712" s="19">
        <v>5859.0082769999999</v>
      </c>
      <c r="E2712" s="23">
        <v>1.0331064830000001</v>
      </c>
      <c r="F2712" s="23">
        <v>0.64359721400000003</v>
      </c>
      <c r="G2712" s="17">
        <v>0</v>
      </c>
      <c r="H2712" s="17">
        <v>1</v>
      </c>
      <c r="I2712" s="17">
        <v>0.97133974300000003</v>
      </c>
      <c r="J2712" s="17">
        <v>2.86E-2</v>
      </c>
      <c r="K2712" s="17">
        <v>3.1900000000000003E-5</v>
      </c>
    </row>
    <row r="2713" spans="1:11" x14ac:dyDescent="0.45">
      <c r="A2713" s="10" t="s">
        <v>31</v>
      </c>
      <c r="B2713" s="20">
        <v>0.90600000000000003</v>
      </c>
      <c r="C2713" s="19">
        <v>22949</v>
      </c>
      <c r="D2713" s="19">
        <v>5884.9300400000002</v>
      </c>
      <c r="E2713" s="23">
        <v>1.039284525</v>
      </c>
      <c r="F2713" s="23">
        <v>0.64594821700000005</v>
      </c>
      <c r="G2713" s="17">
        <v>0</v>
      </c>
      <c r="H2713" s="17">
        <v>1</v>
      </c>
      <c r="I2713" s="17">
        <v>0.97142679600000004</v>
      </c>
      <c r="J2713" s="17">
        <v>2.8500000000000001E-2</v>
      </c>
      <c r="K2713" s="17">
        <v>3.18E-5</v>
      </c>
    </row>
    <row r="2714" spans="1:11" x14ac:dyDescent="0.45">
      <c r="A2714" s="10" t="s">
        <v>31</v>
      </c>
      <c r="B2714" s="20">
        <v>0.90700000000000003</v>
      </c>
      <c r="C2714" s="19">
        <v>22973</v>
      </c>
      <c r="D2714" s="19">
        <v>5910.029423</v>
      </c>
      <c r="E2714" s="23">
        <v>1.0503280749999999</v>
      </c>
      <c r="F2714" s="23">
        <v>0.64856587899999996</v>
      </c>
      <c r="G2714" s="17">
        <v>0</v>
      </c>
      <c r="H2714" s="17">
        <v>1</v>
      </c>
      <c r="I2714" s="17">
        <v>0.97151307600000003</v>
      </c>
      <c r="J2714" s="17">
        <v>2.8500000000000001E-2</v>
      </c>
      <c r="K2714" s="17">
        <v>3.1699999999999998E-5</v>
      </c>
    </row>
    <row r="2715" spans="1:11" x14ac:dyDescent="0.45">
      <c r="A2715" s="10" t="s">
        <v>31</v>
      </c>
      <c r="B2715" s="20">
        <v>0.90800000000000003</v>
      </c>
      <c r="C2715" s="19">
        <v>22999</v>
      </c>
      <c r="D2715" s="19">
        <v>5937.4174720000001</v>
      </c>
      <c r="E2715" s="23">
        <v>1.0569756969999999</v>
      </c>
      <c r="F2715" s="23">
        <v>0.65106154699999996</v>
      </c>
      <c r="G2715" s="17">
        <v>0</v>
      </c>
      <c r="H2715" s="17">
        <v>1</v>
      </c>
      <c r="I2715" s="17">
        <v>0.97161230700000001</v>
      </c>
      <c r="J2715" s="17">
        <v>2.8400000000000002E-2</v>
      </c>
      <c r="K2715" s="17">
        <v>3.1600000000000002E-5</v>
      </c>
    </row>
    <row r="2716" spans="1:11" x14ac:dyDescent="0.45">
      <c r="A2716" s="10" t="s">
        <v>31</v>
      </c>
      <c r="B2716" s="20">
        <v>0.90900000000000003</v>
      </c>
      <c r="C2716" s="19">
        <v>23025</v>
      </c>
      <c r="D2716" s="19">
        <v>5964.9708039999996</v>
      </c>
      <c r="E2716" s="23">
        <v>1.063174206</v>
      </c>
      <c r="F2716" s="23">
        <v>0.65367460799999999</v>
      </c>
      <c r="G2716" s="17">
        <v>0</v>
      </c>
      <c r="H2716" s="17">
        <v>1</v>
      </c>
      <c r="I2716" s="17">
        <v>0.97172883200000004</v>
      </c>
      <c r="J2716" s="17">
        <v>2.8199999999999999E-2</v>
      </c>
      <c r="K2716" s="17">
        <v>3.15E-5</v>
      </c>
    </row>
    <row r="2717" spans="1:11" x14ac:dyDescent="0.45">
      <c r="A2717" s="10" t="s">
        <v>31</v>
      </c>
      <c r="B2717" s="20">
        <v>0.91</v>
      </c>
      <c r="C2717" s="19">
        <v>23050</v>
      </c>
      <c r="D2717" s="19">
        <v>5991.60221</v>
      </c>
      <c r="E2717" s="23">
        <v>1.068553501</v>
      </c>
      <c r="F2717" s="23">
        <v>0.65622018500000001</v>
      </c>
      <c r="G2717" s="17">
        <v>0</v>
      </c>
      <c r="H2717" s="17">
        <v>1</v>
      </c>
      <c r="I2717" s="17">
        <v>0.97185366299999998</v>
      </c>
      <c r="J2717" s="17">
        <v>2.81E-2</v>
      </c>
      <c r="K2717" s="17">
        <v>3.1300000000000002E-5</v>
      </c>
    </row>
    <row r="2718" spans="1:11" x14ac:dyDescent="0.45">
      <c r="A2718" s="10" t="s">
        <v>31</v>
      </c>
      <c r="B2718" s="20">
        <v>0.91100000000000003</v>
      </c>
      <c r="C2718" s="19">
        <v>23076</v>
      </c>
      <c r="D2718" s="19">
        <v>6019.4728180000002</v>
      </c>
      <c r="E2718" s="23">
        <v>1.075471093</v>
      </c>
      <c r="F2718" s="23">
        <v>0.65887554599999998</v>
      </c>
      <c r="G2718" s="17">
        <v>0</v>
      </c>
      <c r="H2718" s="17">
        <v>1</v>
      </c>
      <c r="I2718" s="17">
        <v>0.97194297200000002</v>
      </c>
      <c r="J2718" s="17">
        <v>2.8000000000000001E-2</v>
      </c>
      <c r="K2718" s="17">
        <v>3.1199999999999999E-5</v>
      </c>
    </row>
    <row r="2719" spans="1:11" x14ac:dyDescent="0.45">
      <c r="A2719" s="10" t="s">
        <v>31</v>
      </c>
      <c r="B2719" s="20">
        <v>0.91200000000000003</v>
      </c>
      <c r="C2719" s="19">
        <v>23101</v>
      </c>
      <c r="D2719" s="19">
        <v>6046.42688</v>
      </c>
      <c r="E2719" s="23">
        <v>1.080755398</v>
      </c>
      <c r="F2719" s="23">
        <v>0.66145097600000002</v>
      </c>
      <c r="G2719" s="17">
        <v>0</v>
      </c>
      <c r="H2719" s="17">
        <v>1</v>
      </c>
      <c r="I2719" s="17">
        <v>0.97194789599999998</v>
      </c>
      <c r="J2719" s="17">
        <v>2.8000000000000001E-2</v>
      </c>
      <c r="K2719" s="17">
        <v>3.1199999999999999E-5</v>
      </c>
    </row>
    <row r="2720" spans="1:11" x14ac:dyDescent="0.45">
      <c r="A2720" s="10" t="s">
        <v>31</v>
      </c>
      <c r="B2720" s="20">
        <v>0.91300000000000003</v>
      </c>
      <c r="C2720" s="19">
        <v>23125</v>
      </c>
      <c r="D2720" s="19">
        <v>6072.4705199999999</v>
      </c>
      <c r="E2720" s="23">
        <v>1.0889329649999999</v>
      </c>
      <c r="F2720" s="23">
        <v>0.66397255799999999</v>
      </c>
      <c r="G2720" s="17">
        <v>0</v>
      </c>
      <c r="H2720" s="17">
        <v>1</v>
      </c>
      <c r="I2720" s="17">
        <v>0.97205429899999996</v>
      </c>
      <c r="J2720" s="17">
        <v>2.7900000000000001E-2</v>
      </c>
      <c r="K2720" s="17">
        <v>3.1000000000000001E-5</v>
      </c>
    </row>
    <row r="2721" spans="1:11" x14ac:dyDescent="0.45">
      <c r="A2721" s="10" t="s">
        <v>31</v>
      </c>
      <c r="B2721" s="20">
        <v>0.91400000000000003</v>
      </c>
      <c r="C2721" s="19">
        <v>23152</v>
      </c>
      <c r="D2721" s="19">
        <v>6102.0791319999998</v>
      </c>
      <c r="E2721" s="23">
        <v>1.100778206</v>
      </c>
      <c r="F2721" s="23">
        <v>0.66657184899999999</v>
      </c>
      <c r="G2721" s="17">
        <v>0</v>
      </c>
      <c r="H2721" s="17">
        <v>1</v>
      </c>
      <c r="I2721" s="17">
        <v>0.97218984100000005</v>
      </c>
      <c r="J2721" s="17">
        <v>2.7799999999999998E-2</v>
      </c>
      <c r="K2721" s="17">
        <v>3.0899999999999999E-5</v>
      </c>
    </row>
    <row r="2722" spans="1:11" x14ac:dyDescent="0.45">
      <c r="A2722" s="10" t="s">
        <v>31</v>
      </c>
      <c r="B2722" s="20">
        <v>0.91500000000000004</v>
      </c>
      <c r="C2722" s="19">
        <v>23177</v>
      </c>
      <c r="D2722" s="19">
        <v>6129.6623300000001</v>
      </c>
      <c r="E2722" s="23">
        <v>1.1061571589999999</v>
      </c>
      <c r="F2722" s="23">
        <v>0.66917423099999995</v>
      </c>
      <c r="G2722" s="17">
        <v>0</v>
      </c>
      <c r="H2722" s="17">
        <v>1</v>
      </c>
      <c r="I2722" s="17">
        <v>0.97227780500000005</v>
      </c>
      <c r="J2722" s="17">
        <v>2.7699999999999999E-2</v>
      </c>
      <c r="K2722" s="17">
        <v>3.0800000000000003E-5</v>
      </c>
    </row>
    <row r="2723" spans="1:11" x14ac:dyDescent="0.45">
      <c r="A2723" s="10" t="s">
        <v>31</v>
      </c>
      <c r="B2723" s="20">
        <v>0.91600000000000004</v>
      </c>
      <c r="C2723" s="19">
        <v>23202</v>
      </c>
      <c r="D2723" s="19">
        <v>6157.5041499999998</v>
      </c>
      <c r="E2723" s="23">
        <v>1.1170093240000001</v>
      </c>
      <c r="F2723" s="23">
        <v>0.67221023499999999</v>
      </c>
      <c r="G2723" s="17">
        <v>0</v>
      </c>
      <c r="H2723" s="17">
        <v>1</v>
      </c>
      <c r="I2723" s="17">
        <v>0.97237422299999998</v>
      </c>
      <c r="J2723" s="17">
        <v>2.76E-2</v>
      </c>
      <c r="K2723" s="17">
        <v>3.0700000000000001E-5</v>
      </c>
    </row>
    <row r="2724" spans="1:11" x14ac:dyDescent="0.45">
      <c r="A2724" s="10" t="s">
        <v>31</v>
      </c>
      <c r="B2724" s="20">
        <v>0.91700000000000004</v>
      </c>
      <c r="C2724" s="19">
        <v>23227</v>
      </c>
      <c r="D2724" s="19">
        <v>6185.4855299999999</v>
      </c>
      <c r="E2724" s="23">
        <v>1.121012195</v>
      </c>
      <c r="F2724" s="23">
        <v>0.67493364</v>
      </c>
      <c r="G2724" s="17">
        <v>0</v>
      </c>
      <c r="H2724" s="17">
        <v>1</v>
      </c>
      <c r="I2724" s="17">
        <v>0.97247121400000003</v>
      </c>
      <c r="J2724" s="17">
        <v>2.75E-2</v>
      </c>
      <c r="K2724" s="17">
        <v>3.0599999999999998E-5</v>
      </c>
    </row>
    <row r="2725" spans="1:11" x14ac:dyDescent="0.45">
      <c r="A2725" s="10" t="s">
        <v>31</v>
      </c>
      <c r="B2725" s="20">
        <v>0.91800000000000004</v>
      </c>
      <c r="C2725" s="19">
        <v>23252</v>
      </c>
      <c r="D2725" s="19">
        <v>6213.5935989999998</v>
      </c>
      <c r="E2725" s="23">
        <v>1.127447396</v>
      </c>
      <c r="F2725" s="23">
        <v>0.67745318300000001</v>
      </c>
      <c r="G2725" s="17">
        <v>0</v>
      </c>
      <c r="H2725" s="17">
        <v>1</v>
      </c>
      <c r="I2725" s="17">
        <v>0.97259521100000002</v>
      </c>
      <c r="J2725" s="17">
        <v>2.7400000000000001E-2</v>
      </c>
      <c r="K2725" s="17">
        <v>3.04E-5</v>
      </c>
    </row>
    <row r="2726" spans="1:11" x14ac:dyDescent="0.45">
      <c r="A2726" s="10" t="s">
        <v>31</v>
      </c>
      <c r="B2726" s="20">
        <v>0.91900000000000004</v>
      </c>
      <c r="C2726" s="19">
        <v>23278</v>
      </c>
      <c r="D2726" s="19">
        <v>6243.0443329999998</v>
      </c>
      <c r="E2726" s="23">
        <v>1.1345286450000001</v>
      </c>
      <c r="F2726" s="23">
        <v>0.68042338499999999</v>
      </c>
      <c r="G2726" s="17">
        <v>0</v>
      </c>
      <c r="H2726" s="17">
        <v>1</v>
      </c>
      <c r="I2726" s="17">
        <v>0.97272384700000003</v>
      </c>
      <c r="J2726" s="17">
        <v>2.7199999999999998E-2</v>
      </c>
      <c r="K2726" s="17">
        <v>3.0300000000000001E-5</v>
      </c>
    </row>
    <row r="2727" spans="1:11" x14ac:dyDescent="0.45">
      <c r="A2727" s="10" t="s">
        <v>31</v>
      </c>
      <c r="B2727" s="20">
        <v>0.92</v>
      </c>
      <c r="C2727" s="19">
        <v>23304</v>
      </c>
      <c r="D2727" s="19">
        <v>6272.680198</v>
      </c>
      <c r="E2727" s="23">
        <v>1.143831432</v>
      </c>
      <c r="F2727" s="23">
        <v>0.68327873400000005</v>
      </c>
      <c r="G2727" s="17">
        <v>0</v>
      </c>
      <c r="H2727" s="17">
        <v>1</v>
      </c>
      <c r="I2727" s="17">
        <v>0.97281673800000001</v>
      </c>
      <c r="J2727" s="17">
        <v>2.7199999999999998E-2</v>
      </c>
      <c r="K2727" s="17">
        <v>3.0199999999999999E-5</v>
      </c>
    </row>
    <row r="2728" spans="1:11" x14ac:dyDescent="0.45">
      <c r="A2728" s="10" t="s">
        <v>31</v>
      </c>
      <c r="B2728" s="20">
        <v>0.92100000000000004</v>
      </c>
      <c r="C2728" s="19">
        <v>23329</v>
      </c>
      <c r="D2728" s="19">
        <v>6301.408383</v>
      </c>
      <c r="E2728" s="23">
        <v>1.1541863429999999</v>
      </c>
      <c r="F2728" s="23">
        <v>0.68615550000000003</v>
      </c>
      <c r="G2728" s="17">
        <v>0</v>
      </c>
      <c r="H2728" s="17">
        <v>1</v>
      </c>
      <c r="I2728" s="17">
        <v>0.97289769199999998</v>
      </c>
      <c r="J2728" s="17">
        <v>2.7099999999999999E-2</v>
      </c>
      <c r="K2728" s="17">
        <v>3.01E-5</v>
      </c>
    </row>
    <row r="2729" spans="1:11" x14ac:dyDescent="0.45">
      <c r="A2729" s="10" t="s">
        <v>31</v>
      </c>
      <c r="B2729" s="20">
        <v>0.92200000000000004</v>
      </c>
      <c r="C2729" s="19">
        <v>23352</v>
      </c>
      <c r="D2729" s="19">
        <v>6328.0117799999998</v>
      </c>
      <c r="E2729" s="23">
        <v>1.158477271</v>
      </c>
      <c r="F2729" s="23">
        <v>0.68889619199999996</v>
      </c>
      <c r="G2729" s="17">
        <v>0</v>
      </c>
      <c r="H2729" s="17">
        <v>1</v>
      </c>
      <c r="I2729" s="17">
        <v>0.97299084300000005</v>
      </c>
      <c r="J2729" s="17">
        <v>2.7E-2</v>
      </c>
      <c r="K2729" s="17">
        <v>3.0000000000000001E-5</v>
      </c>
    </row>
    <row r="2730" spans="1:11" x14ac:dyDescent="0.45">
      <c r="A2730" s="10" t="s">
        <v>31</v>
      </c>
      <c r="B2730" s="20">
        <v>0.92300000000000004</v>
      </c>
      <c r="C2730" s="19">
        <v>23379</v>
      </c>
      <c r="D2730" s="19">
        <v>6359.3768899999995</v>
      </c>
      <c r="E2730" s="23">
        <v>1.164628555</v>
      </c>
      <c r="F2730" s="23">
        <v>0.69167766200000003</v>
      </c>
      <c r="G2730" s="17">
        <v>0</v>
      </c>
      <c r="H2730" s="17">
        <v>1</v>
      </c>
      <c r="I2730" s="17">
        <v>0.97310124200000003</v>
      </c>
      <c r="J2730" s="17">
        <v>2.69E-2</v>
      </c>
      <c r="K2730" s="17">
        <v>2.9899999999999998E-5</v>
      </c>
    </row>
    <row r="2731" spans="1:11" x14ac:dyDescent="0.45">
      <c r="A2731" s="10" t="s">
        <v>31</v>
      </c>
      <c r="B2731" s="20">
        <v>0.92400000000000004</v>
      </c>
      <c r="C2731" s="19">
        <v>23405</v>
      </c>
      <c r="D2731" s="19">
        <v>6389.8505450000002</v>
      </c>
      <c r="E2731" s="23">
        <v>1.1750700059999999</v>
      </c>
      <c r="F2731" s="23">
        <v>0.69456583100000002</v>
      </c>
      <c r="G2731" s="17">
        <v>0</v>
      </c>
      <c r="H2731" s="17">
        <v>1</v>
      </c>
      <c r="I2731" s="17">
        <v>0.97314611500000003</v>
      </c>
      <c r="J2731" s="17">
        <v>2.6800000000000001E-2</v>
      </c>
      <c r="K2731" s="17">
        <v>2.9799999999999999E-5</v>
      </c>
    </row>
    <row r="2732" spans="1:11" x14ac:dyDescent="0.45">
      <c r="A2732" s="10" t="s">
        <v>31</v>
      </c>
      <c r="B2732" s="20">
        <v>0.92500000000000004</v>
      </c>
      <c r="C2732" s="19">
        <v>23429</v>
      </c>
      <c r="D2732" s="19">
        <v>6418.1771419999995</v>
      </c>
      <c r="E2732" s="23">
        <v>1.18472343</v>
      </c>
      <c r="F2732" s="23">
        <v>0.69736202599999997</v>
      </c>
      <c r="G2732" s="17">
        <v>0</v>
      </c>
      <c r="H2732" s="17">
        <v>1</v>
      </c>
      <c r="I2732" s="17">
        <v>0.97322261499999996</v>
      </c>
      <c r="J2732" s="17">
        <v>2.6700000000000002E-2</v>
      </c>
      <c r="K2732" s="17">
        <v>2.9600000000000001E-5</v>
      </c>
    </row>
    <row r="2733" spans="1:11" x14ac:dyDescent="0.45">
      <c r="A2733" s="10" t="s">
        <v>31</v>
      </c>
      <c r="B2733" s="20">
        <v>0.92600000000000005</v>
      </c>
      <c r="C2733" s="19">
        <v>23452</v>
      </c>
      <c r="D2733" s="19">
        <v>6445.5584520000002</v>
      </c>
      <c r="E2733" s="23">
        <v>1.1944100499999999</v>
      </c>
      <c r="F2733" s="23">
        <v>0.70042946800000006</v>
      </c>
      <c r="G2733" s="17">
        <v>0</v>
      </c>
      <c r="H2733" s="17">
        <v>1</v>
      </c>
      <c r="I2733" s="17">
        <v>0.97329958400000005</v>
      </c>
      <c r="J2733" s="17">
        <v>2.6700000000000002E-2</v>
      </c>
      <c r="K2733" s="17">
        <v>2.9600000000000001E-5</v>
      </c>
    </row>
    <row r="2734" spans="1:11" x14ac:dyDescent="0.45">
      <c r="A2734" s="10" t="s">
        <v>31</v>
      </c>
      <c r="B2734" s="20">
        <v>0.92700000000000005</v>
      </c>
      <c r="C2734" s="19">
        <v>23479</v>
      </c>
      <c r="D2734" s="19">
        <v>6478.0227050000003</v>
      </c>
      <c r="E2734" s="23">
        <v>1.211930272</v>
      </c>
      <c r="F2734" s="23">
        <v>0.70317403899999997</v>
      </c>
      <c r="G2734" s="17">
        <v>0</v>
      </c>
      <c r="H2734" s="17">
        <v>1</v>
      </c>
      <c r="I2734" s="17">
        <v>0.97338053499999999</v>
      </c>
      <c r="J2734" s="17">
        <v>2.6599999999999999E-2</v>
      </c>
      <c r="K2734" s="17">
        <v>2.9499999999999999E-5</v>
      </c>
    </row>
    <row r="2735" spans="1:11" x14ac:dyDescent="0.45">
      <c r="A2735" s="10" t="s">
        <v>31</v>
      </c>
      <c r="B2735" s="20">
        <v>0.92800000000000005</v>
      </c>
      <c r="C2735" s="19">
        <v>23502</v>
      </c>
      <c r="D2735" s="19">
        <v>6505.9813340000001</v>
      </c>
      <c r="E2735" s="23">
        <v>1.220678623</v>
      </c>
      <c r="F2735" s="23">
        <v>0.70638707099999998</v>
      </c>
      <c r="G2735" s="17">
        <v>0</v>
      </c>
      <c r="H2735" s="17">
        <v>1</v>
      </c>
      <c r="I2735" s="17">
        <v>0.97343698700000003</v>
      </c>
      <c r="J2735" s="17">
        <v>2.6499999999999999E-2</v>
      </c>
      <c r="K2735" s="17">
        <v>2.94E-5</v>
      </c>
    </row>
    <row r="2736" spans="1:11" x14ac:dyDescent="0.45">
      <c r="A2736" s="10" t="s">
        <v>31</v>
      </c>
      <c r="B2736" s="20">
        <v>0.92900000000000005</v>
      </c>
      <c r="C2736" s="19">
        <v>23530</v>
      </c>
      <c r="D2736" s="19">
        <v>6540.2492700000003</v>
      </c>
      <c r="E2736" s="23">
        <v>1.226198527</v>
      </c>
      <c r="F2736" s="23">
        <v>0.70911739900000004</v>
      </c>
      <c r="G2736" s="17">
        <v>0</v>
      </c>
      <c r="H2736" s="17">
        <v>1</v>
      </c>
      <c r="I2736" s="17">
        <v>0.97343895499999999</v>
      </c>
      <c r="J2736" s="17">
        <v>2.6499999999999999E-2</v>
      </c>
      <c r="K2736" s="17">
        <v>2.9300000000000001E-5</v>
      </c>
    </row>
    <row r="2737" spans="1:11" x14ac:dyDescent="0.45">
      <c r="A2737" s="10" t="s">
        <v>31</v>
      </c>
      <c r="B2737" s="20">
        <v>0.93</v>
      </c>
      <c r="C2737" s="19">
        <v>23555</v>
      </c>
      <c r="D2737" s="19">
        <v>6571.1196810000001</v>
      </c>
      <c r="E2737" s="23">
        <v>1.2469574649999999</v>
      </c>
      <c r="F2737" s="23">
        <v>0.71249320999999999</v>
      </c>
      <c r="G2737" s="17">
        <v>0</v>
      </c>
      <c r="H2737" s="17">
        <v>1</v>
      </c>
      <c r="I2737" s="17">
        <v>0.97352467399999998</v>
      </c>
      <c r="J2737" s="17">
        <v>2.64E-2</v>
      </c>
      <c r="K2737" s="17">
        <v>2.9200000000000002E-5</v>
      </c>
    </row>
    <row r="2738" spans="1:11" x14ac:dyDescent="0.45">
      <c r="A2738" s="10" t="s">
        <v>31</v>
      </c>
      <c r="B2738" s="20">
        <v>0.93100000000000005</v>
      </c>
      <c r="C2738" s="19">
        <v>23581</v>
      </c>
      <c r="D2738" s="19">
        <v>6603.6832299999996</v>
      </c>
      <c r="E2738" s="23">
        <v>1.25934028</v>
      </c>
      <c r="F2738" s="23">
        <v>0.71550182600000001</v>
      </c>
      <c r="G2738" s="17">
        <v>0</v>
      </c>
      <c r="H2738" s="17">
        <v>1</v>
      </c>
      <c r="I2738" s="17">
        <v>0.97359636299999996</v>
      </c>
      <c r="J2738" s="17">
        <v>2.64E-2</v>
      </c>
      <c r="K2738" s="17">
        <v>2.9099999999999999E-5</v>
      </c>
    </row>
    <row r="2739" spans="1:11" x14ac:dyDescent="0.45">
      <c r="A2739" s="10" t="s">
        <v>31</v>
      </c>
      <c r="B2739" s="20">
        <v>0.93200000000000005</v>
      </c>
      <c r="C2739" s="19">
        <v>23607</v>
      </c>
      <c r="D2739" s="19">
        <v>6636.5106859999996</v>
      </c>
      <c r="E2739" s="23">
        <v>1.2694170300000001</v>
      </c>
      <c r="F2739" s="23">
        <v>0.71875745099999999</v>
      </c>
      <c r="G2739" s="17">
        <v>0</v>
      </c>
      <c r="H2739" s="17">
        <v>1</v>
      </c>
      <c r="I2739" s="17">
        <v>0.97362605999999996</v>
      </c>
      <c r="J2739" s="17">
        <v>2.63E-2</v>
      </c>
      <c r="K2739" s="17">
        <v>2.9E-5</v>
      </c>
    </row>
    <row r="2740" spans="1:11" x14ac:dyDescent="0.45">
      <c r="A2740" s="10" t="s">
        <v>31</v>
      </c>
      <c r="B2740" s="20">
        <v>0.93300000000000005</v>
      </c>
      <c r="C2740" s="19">
        <v>23633</v>
      </c>
      <c r="D2740" s="19">
        <v>6669.6159699999998</v>
      </c>
      <c r="E2740" s="23">
        <v>1.281544148</v>
      </c>
      <c r="F2740" s="23">
        <v>0.72228149500000005</v>
      </c>
      <c r="G2740" s="17">
        <v>0</v>
      </c>
      <c r="H2740" s="17">
        <v>1</v>
      </c>
      <c r="I2740" s="17">
        <v>0.973728708</v>
      </c>
      <c r="J2740" s="17">
        <v>2.6200000000000001E-2</v>
      </c>
      <c r="K2740" s="17">
        <v>2.8900000000000001E-5</v>
      </c>
    </row>
    <row r="2741" spans="1:11" x14ac:dyDescent="0.45">
      <c r="A2741" s="10" t="s">
        <v>31</v>
      </c>
      <c r="B2741" s="20">
        <v>0.93400000000000005</v>
      </c>
      <c r="C2741" s="19">
        <v>23658</v>
      </c>
      <c r="D2741" s="19">
        <v>6701.9129679999996</v>
      </c>
      <c r="E2741" s="23">
        <v>1.2973673100000001</v>
      </c>
      <c r="F2741" s="23">
        <v>0.72560401100000005</v>
      </c>
      <c r="G2741" s="17">
        <v>0</v>
      </c>
      <c r="H2741" s="17">
        <v>1</v>
      </c>
      <c r="I2741" s="17">
        <v>0.973741721</v>
      </c>
      <c r="J2741" s="17">
        <v>2.6200000000000001E-2</v>
      </c>
      <c r="K2741" s="17">
        <v>2.8900000000000001E-5</v>
      </c>
    </row>
    <row r="2742" spans="1:11" x14ac:dyDescent="0.45">
      <c r="A2742" s="10" t="s">
        <v>31</v>
      </c>
      <c r="B2742" s="20">
        <v>0.93500000000000005</v>
      </c>
      <c r="C2742" s="19">
        <v>23682</v>
      </c>
      <c r="D2742" s="19">
        <v>6733.2384830000001</v>
      </c>
      <c r="E2742" s="23">
        <v>1.311533302</v>
      </c>
      <c r="F2742" s="23">
        <v>0.72880439500000005</v>
      </c>
      <c r="G2742" s="17">
        <v>0</v>
      </c>
      <c r="H2742" s="17">
        <v>1</v>
      </c>
      <c r="I2742" s="17">
        <v>0.97384597799999995</v>
      </c>
      <c r="J2742" s="17">
        <v>2.6100000000000002E-2</v>
      </c>
      <c r="K2742" s="17">
        <v>2.8799999999999999E-5</v>
      </c>
    </row>
    <row r="2743" spans="1:11" x14ac:dyDescent="0.45">
      <c r="A2743" s="10" t="s">
        <v>31</v>
      </c>
      <c r="B2743" s="20">
        <v>0.93600000000000005</v>
      </c>
      <c r="C2743" s="19">
        <v>23707</v>
      </c>
      <c r="D2743" s="19">
        <v>6766.1941079999997</v>
      </c>
      <c r="E2743" s="23">
        <v>1.327592882</v>
      </c>
      <c r="F2743" s="23">
        <v>0.73214572600000005</v>
      </c>
      <c r="G2743" s="17">
        <v>0</v>
      </c>
      <c r="H2743" s="17">
        <v>1</v>
      </c>
      <c r="I2743" s="17">
        <v>0.97391330899999995</v>
      </c>
      <c r="J2743" s="17">
        <v>2.6100000000000002E-2</v>
      </c>
      <c r="K2743" s="17">
        <v>2.87E-5</v>
      </c>
    </row>
    <row r="2744" spans="1:11" x14ac:dyDescent="0.45">
      <c r="A2744" s="10" t="s">
        <v>31</v>
      </c>
      <c r="B2744" s="20">
        <v>0.93700000000000006</v>
      </c>
      <c r="C2744" s="19">
        <v>23733</v>
      </c>
      <c r="D2744" s="19">
        <v>6800.8663200000001</v>
      </c>
      <c r="E2744" s="23">
        <v>1.3381897140000001</v>
      </c>
      <c r="F2744" s="23">
        <v>0.73533866999999997</v>
      </c>
      <c r="G2744" s="17">
        <v>0</v>
      </c>
      <c r="H2744" s="17">
        <v>1</v>
      </c>
      <c r="I2744" s="17">
        <v>0.97396081199999995</v>
      </c>
      <c r="J2744" s="17">
        <v>2.5999999999999999E-2</v>
      </c>
      <c r="K2744" s="17">
        <v>2.8600000000000001E-5</v>
      </c>
    </row>
    <row r="2745" spans="1:11" x14ac:dyDescent="0.45">
      <c r="A2745" s="10" t="s">
        <v>31</v>
      </c>
      <c r="B2745" s="20">
        <v>0.93799999999999994</v>
      </c>
      <c r="C2745" s="19">
        <v>23759</v>
      </c>
      <c r="D2745" s="19">
        <v>6835.8289070000001</v>
      </c>
      <c r="E2745" s="23">
        <v>1.354008951</v>
      </c>
      <c r="F2745" s="23">
        <v>0.73892892799999998</v>
      </c>
      <c r="G2745" s="17">
        <v>0</v>
      </c>
      <c r="H2745" s="17">
        <v>1</v>
      </c>
      <c r="I2745" s="17">
        <v>0.97405788199999999</v>
      </c>
      <c r="J2745" s="17">
        <v>2.5899999999999999E-2</v>
      </c>
      <c r="K2745" s="17">
        <v>2.8500000000000002E-5</v>
      </c>
    </row>
    <row r="2746" spans="1:11" x14ac:dyDescent="0.45">
      <c r="A2746" s="10" t="s">
        <v>31</v>
      </c>
      <c r="B2746" s="20">
        <v>0.93899999999999995</v>
      </c>
      <c r="C2746" s="19">
        <v>23783</v>
      </c>
      <c r="D2746" s="19">
        <v>6868.5244409999996</v>
      </c>
      <c r="E2746" s="23">
        <v>1.3670440450000001</v>
      </c>
      <c r="F2746" s="23">
        <v>0.74245960200000005</v>
      </c>
      <c r="G2746" s="17">
        <v>0</v>
      </c>
      <c r="H2746" s="17">
        <v>1</v>
      </c>
      <c r="I2746" s="17">
        <v>0.97416334199999999</v>
      </c>
      <c r="J2746" s="17">
        <v>2.58E-2</v>
      </c>
      <c r="K2746" s="17">
        <v>2.8399999999999999E-5</v>
      </c>
    </row>
    <row r="2747" spans="1:11" x14ac:dyDescent="0.45">
      <c r="A2747" s="10" t="s">
        <v>31</v>
      </c>
      <c r="B2747" s="20">
        <v>0.94</v>
      </c>
      <c r="C2747" s="19">
        <v>23810</v>
      </c>
      <c r="D2747" s="19">
        <v>6905.7354500000001</v>
      </c>
      <c r="E2747" s="23">
        <v>1.386431701</v>
      </c>
      <c r="F2747" s="23">
        <v>0.74604905399999999</v>
      </c>
      <c r="G2747" s="17">
        <v>0</v>
      </c>
      <c r="H2747" s="17">
        <v>1</v>
      </c>
      <c r="I2747" s="17">
        <v>0.97422101000000005</v>
      </c>
      <c r="J2747" s="17">
        <v>2.58E-2</v>
      </c>
      <c r="K2747" s="17">
        <v>2.83E-5</v>
      </c>
    </row>
    <row r="2748" spans="1:11" x14ac:dyDescent="0.45">
      <c r="A2748" s="10" t="s">
        <v>31</v>
      </c>
      <c r="B2748" s="20">
        <v>0.94099999999999995</v>
      </c>
      <c r="C2748" s="19">
        <v>23835</v>
      </c>
      <c r="D2748" s="19">
        <v>6940.6255840000003</v>
      </c>
      <c r="E2748" s="23">
        <v>1.3996240900000001</v>
      </c>
      <c r="F2748" s="23">
        <v>0.74955957600000001</v>
      </c>
      <c r="G2748" s="17">
        <v>0</v>
      </c>
      <c r="H2748" s="17">
        <v>1</v>
      </c>
      <c r="I2748" s="17">
        <v>0.974289776</v>
      </c>
      <c r="J2748" s="17">
        <v>2.5700000000000001E-2</v>
      </c>
      <c r="K2748" s="17">
        <v>2.83E-5</v>
      </c>
    </row>
    <row r="2749" spans="1:11" x14ac:dyDescent="0.45">
      <c r="A2749" s="10" t="s">
        <v>31</v>
      </c>
      <c r="B2749" s="20">
        <v>0.94199999999999995</v>
      </c>
      <c r="C2749" s="19">
        <v>23860</v>
      </c>
      <c r="D2749" s="19">
        <v>6975.7138500000001</v>
      </c>
      <c r="E2749" s="23">
        <v>1.405912474</v>
      </c>
      <c r="F2749" s="23">
        <v>0.75347128600000002</v>
      </c>
      <c r="G2749" s="17">
        <v>0</v>
      </c>
      <c r="H2749" s="17">
        <v>1</v>
      </c>
      <c r="I2749" s="17">
        <v>0.97436336499999998</v>
      </c>
      <c r="J2749" s="17">
        <v>2.5600000000000001E-2</v>
      </c>
      <c r="K2749" s="17">
        <v>2.8200000000000001E-5</v>
      </c>
    </row>
    <row r="2750" spans="1:11" x14ac:dyDescent="0.45">
      <c r="A2750" s="10" t="s">
        <v>31</v>
      </c>
      <c r="B2750" s="20">
        <v>0.94299999999999995</v>
      </c>
      <c r="C2750" s="19">
        <v>23885</v>
      </c>
      <c r="D2750" s="19">
        <v>7011.163544</v>
      </c>
      <c r="E2750" s="23">
        <v>1.4256113050000001</v>
      </c>
      <c r="F2750" s="23">
        <v>0.75715428799999995</v>
      </c>
      <c r="G2750" s="17">
        <v>0</v>
      </c>
      <c r="H2750" s="17">
        <v>1</v>
      </c>
      <c r="I2750" s="17">
        <v>0.97446645200000004</v>
      </c>
      <c r="J2750" s="17">
        <v>2.5499999999999998E-2</v>
      </c>
      <c r="K2750" s="17">
        <v>2.8099999999999999E-5</v>
      </c>
    </row>
    <row r="2751" spans="1:11" x14ac:dyDescent="0.45">
      <c r="A2751" s="10" t="s">
        <v>31</v>
      </c>
      <c r="B2751" s="20">
        <v>0.94399999999999995</v>
      </c>
      <c r="C2751" s="19">
        <v>23909</v>
      </c>
      <c r="D2751" s="19">
        <v>7045.6797399999996</v>
      </c>
      <c r="E2751" s="23">
        <v>1.442298718</v>
      </c>
      <c r="F2751" s="23">
        <v>0.76098922499999999</v>
      </c>
      <c r="G2751" s="17">
        <v>0</v>
      </c>
      <c r="H2751" s="17">
        <v>1</v>
      </c>
      <c r="I2751" s="17">
        <v>0.97451522400000001</v>
      </c>
      <c r="J2751" s="17">
        <v>2.5499999999999998E-2</v>
      </c>
      <c r="K2751" s="17">
        <v>2.8E-5</v>
      </c>
    </row>
    <row r="2752" spans="1:11" x14ac:dyDescent="0.45">
      <c r="A2752" s="10" t="s">
        <v>31</v>
      </c>
      <c r="B2752" s="20">
        <v>0.94499999999999995</v>
      </c>
      <c r="C2752" s="19">
        <v>23936</v>
      </c>
      <c r="D2752" s="19">
        <v>7084.8058600000004</v>
      </c>
      <c r="E2752" s="23">
        <v>1.4578524079999999</v>
      </c>
      <c r="F2752" s="23">
        <v>0.76468031299999994</v>
      </c>
      <c r="G2752" s="17">
        <v>0</v>
      </c>
      <c r="H2752" s="17">
        <v>1</v>
      </c>
      <c r="I2752" s="17">
        <v>0.97458847400000004</v>
      </c>
      <c r="J2752" s="17">
        <v>2.5399999999999999E-2</v>
      </c>
      <c r="K2752" s="17">
        <v>2.7900000000000001E-5</v>
      </c>
    </row>
    <row r="2753" spans="1:11" x14ac:dyDescent="0.45">
      <c r="A2753" s="10" t="s">
        <v>31</v>
      </c>
      <c r="B2753" s="20">
        <v>0.94599999999999995</v>
      </c>
      <c r="C2753" s="19">
        <v>23961</v>
      </c>
      <c r="D2753" s="19">
        <v>7121.5354850000003</v>
      </c>
      <c r="E2753" s="23">
        <v>1.477280167</v>
      </c>
      <c r="F2753" s="23">
        <v>0.76864191500000001</v>
      </c>
      <c r="G2753" s="17">
        <v>0</v>
      </c>
      <c r="H2753" s="17">
        <v>1</v>
      </c>
      <c r="I2753" s="17">
        <v>0.97463571800000004</v>
      </c>
      <c r="J2753" s="17">
        <v>2.53E-2</v>
      </c>
      <c r="K2753" s="17">
        <v>2.7800000000000001E-5</v>
      </c>
    </row>
    <row r="2754" spans="1:11" x14ac:dyDescent="0.45">
      <c r="A2754" s="10" t="s">
        <v>31</v>
      </c>
      <c r="B2754" s="20">
        <v>0.94699999999999995</v>
      </c>
      <c r="C2754" s="19">
        <v>23987</v>
      </c>
      <c r="D2754" s="19">
        <v>7160.2248849999996</v>
      </c>
      <c r="E2754" s="23">
        <v>1.499583457</v>
      </c>
      <c r="F2754" s="23">
        <v>0.77260256500000002</v>
      </c>
      <c r="G2754" s="17">
        <v>0</v>
      </c>
      <c r="H2754" s="17">
        <v>1</v>
      </c>
      <c r="I2754" s="17">
        <v>0.97468277999999997</v>
      </c>
      <c r="J2754" s="17">
        <v>2.53E-2</v>
      </c>
      <c r="K2754" s="17">
        <v>2.7800000000000001E-5</v>
      </c>
    </row>
    <row r="2755" spans="1:11" x14ac:dyDescent="0.45">
      <c r="A2755" s="10" t="s">
        <v>31</v>
      </c>
      <c r="B2755" s="20">
        <v>0.94799999999999995</v>
      </c>
      <c r="C2755" s="19">
        <v>24012</v>
      </c>
      <c r="D2755" s="19">
        <v>7198.0283280000003</v>
      </c>
      <c r="E2755" s="23">
        <v>1.5201494600000001</v>
      </c>
      <c r="F2755" s="23">
        <v>0.77675027399999996</v>
      </c>
      <c r="G2755" s="17">
        <v>0</v>
      </c>
      <c r="H2755" s="17">
        <v>1</v>
      </c>
      <c r="I2755" s="17">
        <v>0.97472455099999999</v>
      </c>
      <c r="J2755" s="17">
        <v>2.52E-2</v>
      </c>
      <c r="K2755" s="17">
        <v>2.7699999999999999E-5</v>
      </c>
    </row>
    <row r="2756" spans="1:11" x14ac:dyDescent="0.45">
      <c r="A2756" s="10" t="s">
        <v>31</v>
      </c>
      <c r="B2756" s="20">
        <v>0.94899999999999995</v>
      </c>
      <c r="C2756" s="19">
        <v>24037</v>
      </c>
      <c r="D2756" s="19">
        <v>7236.2536309999996</v>
      </c>
      <c r="E2756" s="23">
        <v>1.542638062</v>
      </c>
      <c r="F2756" s="23">
        <v>0.78076145600000002</v>
      </c>
      <c r="G2756" s="17">
        <v>0</v>
      </c>
      <c r="H2756" s="17">
        <v>1</v>
      </c>
      <c r="I2756" s="17">
        <v>0.97477691399999999</v>
      </c>
      <c r="J2756" s="17">
        <v>2.52E-2</v>
      </c>
      <c r="K2756" s="17">
        <v>2.76E-5</v>
      </c>
    </row>
    <row r="2757" spans="1:11" x14ac:dyDescent="0.45">
      <c r="A2757" s="10" t="s">
        <v>31</v>
      </c>
      <c r="B2757" s="20">
        <v>0.95</v>
      </c>
      <c r="C2757" s="19">
        <v>24063</v>
      </c>
      <c r="D2757" s="19">
        <v>7276.6519969999999</v>
      </c>
      <c r="E2757" s="23">
        <v>1.564998348</v>
      </c>
      <c r="F2757" s="23">
        <v>0.78493553199999999</v>
      </c>
      <c r="G2757" s="17">
        <v>0</v>
      </c>
      <c r="H2757" s="17">
        <v>1</v>
      </c>
      <c r="I2757" s="17">
        <v>0.97485545900000004</v>
      </c>
      <c r="J2757" s="17">
        <v>2.5100000000000001E-2</v>
      </c>
      <c r="K2757" s="17">
        <v>2.7500000000000001E-5</v>
      </c>
    </row>
    <row r="2758" spans="1:11" x14ac:dyDescent="0.45">
      <c r="A2758" s="10" t="s">
        <v>31</v>
      </c>
      <c r="B2758" s="20">
        <v>0.95099999999999996</v>
      </c>
      <c r="C2758" s="19">
        <v>24088</v>
      </c>
      <c r="D2758" s="19">
        <v>7316.1683119999998</v>
      </c>
      <c r="E2758" s="23">
        <v>1.589152981</v>
      </c>
      <c r="F2758" s="23">
        <v>0.78927504599999998</v>
      </c>
      <c r="G2758" s="17">
        <v>0</v>
      </c>
      <c r="H2758" s="17">
        <v>1</v>
      </c>
      <c r="I2758" s="17">
        <v>0.97496035999999997</v>
      </c>
      <c r="J2758" s="17">
        <v>2.5000000000000001E-2</v>
      </c>
      <c r="K2758" s="17">
        <v>2.7399999999999999E-5</v>
      </c>
    </row>
    <row r="2759" spans="1:11" x14ac:dyDescent="0.45">
      <c r="A2759" s="10" t="s">
        <v>31</v>
      </c>
      <c r="B2759" s="20">
        <v>0.95199999999999996</v>
      </c>
      <c r="C2759" s="19">
        <v>24113</v>
      </c>
      <c r="D2759" s="19">
        <v>7356.1226690000003</v>
      </c>
      <c r="E2759" s="23">
        <v>1.606055196</v>
      </c>
      <c r="F2759" s="23">
        <v>0.79353056300000002</v>
      </c>
      <c r="G2759" s="17">
        <v>0</v>
      </c>
      <c r="H2759" s="17">
        <v>1</v>
      </c>
      <c r="I2759" s="17">
        <v>0.974995634</v>
      </c>
      <c r="J2759" s="17">
        <v>2.5000000000000001E-2</v>
      </c>
      <c r="K2759" s="17">
        <v>2.7399999999999999E-5</v>
      </c>
    </row>
    <row r="2760" spans="1:11" x14ac:dyDescent="0.45">
      <c r="A2760" s="10" t="s">
        <v>31</v>
      </c>
      <c r="B2760" s="20">
        <v>0.95299999999999996</v>
      </c>
      <c r="C2760" s="19">
        <v>24139</v>
      </c>
      <c r="D2760" s="19">
        <v>7398.1431940000002</v>
      </c>
      <c r="E2760" s="23">
        <v>1.6219190109999999</v>
      </c>
      <c r="F2760" s="23">
        <v>0.79790089900000005</v>
      </c>
      <c r="G2760" s="17">
        <v>0</v>
      </c>
      <c r="H2760" s="17">
        <v>1</v>
      </c>
      <c r="I2760" s="17">
        <v>0.975040978</v>
      </c>
      <c r="J2760" s="17">
        <v>2.4899999999999999E-2</v>
      </c>
      <c r="K2760" s="17">
        <v>2.73E-5</v>
      </c>
    </row>
    <row r="2761" spans="1:11" x14ac:dyDescent="0.45">
      <c r="A2761" s="10" t="s">
        <v>31</v>
      </c>
      <c r="B2761" s="20">
        <v>0.95399999999999996</v>
      </c>
      <c r="C2761" s="19">
        <v>24164</v>
      </c>
      <c r="D2761" s="19">
        <v>7438.9725209999997</v>
      </c>
      <c r="E2761" s="23">
        <v>1.6410192029999999</v>
      </c>
      <c r="F2761" s="23">
        <v>0.80252176600000003</v>
      </c>
      <c r="G2761" s="17">
        <v>0</v>
      </c>
      <c r="H2761" s="17">
        <v>1</v>
      </c>
      <c r="I2761" s="17">
        <v>0.97510585000000005</v>
      </c>
      <c r="J2761" s="17">
        <v>2.4899999999999999E-2</v>
      </c>
      <c r="K2761" s="17">
        <v>2.72E-5</v>
      </c>
    </row>
    <row r="2762" spans="1:11" x14ac:dyDescent="0.45">
      <c r="A2762" s="10" t="s">
        <v>31</v>
      </c>
      <c r="B2762" s="20">
        <v>0.95499999999999996</v>
      </c>
      <c r="C2762" s="19">
        <v>24189</v>
      </c>
      <c r="D2762" s="19">
        <v>7480.125685</v>
      </c>
      <c r="E2762" s="23">
        <v>1.6525291099999999</v>
      </c>
      <c r="F2762" s="23">
        <v>0.80678776900000004</v>
      </c>
      <c r="G2762" s="17">
        <v>0</v>
      </c>
      <c r="H2762" s="17">
        <v>1</v>
      </c>
      <c r="I2762" s="17">
        <v>0.97519015399999998</v>
      </c>
      <c r="J2762" s="17">
        <v>2.4799999999999999E-2</v>
      </c>
      <c r="K2762" s="17">
        <v>2.7100000000000001E-5</v>
      </c>
    </row>
    <row r="2763" spans="1:11" x14ac:dyDescent="0.45">
      <c r="A2763" s="10" t="s">
        <v>31</v>
      </c>
      <c r="B2763" s="20">
        <v>0.95599999999999996</v>
      </c>
      <c r="C2763" s="19">
        <v>24214</v>
      </c>
      <c r="D2763" s="19">
        <v>7521.6704380000001</v>
      </c>
      <c r="E2763" s="23">
        <v>1.6805981910000001</v>
      </c>
      <c r="F2763" s="23">
        <v>0.81137499700000004</v>
      </c>
      <c r="G2763" s="17">
        <v>0</v>
      </c>
      <c r="H2763" s="17">
        <v>1</v>
      </c>
      <c r="I2763" s="17">
        <v>0.97525410000000001</v>
      </c>
      <c r="J2763" s="17">
        <v>2.47E-2</v>
      </c>
      <c r="K2763" s="17">
        <v>2.6999999999999999E-5</v>
      </c>
    </row>
    <row r="2764" spans="1:11" x14ac:dyDescent="0.45">
      <c r="A2764" s="10" t="s">
        <v>31</v>
      </c>
      <c r="B2764" s="20">
        <v>0.95699999999999996</v>
      </c>
      <c r="C2764" s="19">
        <v>24239</v>
      </c>
      <c r="D2764" s="19">
        <v>7563.818338</v>
      </c>
      <c r="E2764" s="23">
        <v>1.6919691939999999</v>
      </c>
      <c r="F2764" s="23">
        <v>0.81578882399999997</v>
      </c>
      <c r="G2764" s="17">
        <v>0</v>
      </c>
      <c r="H2764" s="17">
        <v>1</v>
      </c>
      <c r="I2764" s="17">
        <v>0.97534087199999997</v>
      </c>
      <c r="J2764" s="17">
        <v>2.46E-2</v>
      </c>
      <c r="K2764" s="17">
        <v>2.6999999999999999E-5</v>
      </c>
    </row>
    <row r="2765" spans="1:11" x14ac:dyDescent="0.45">
      <c r="A2765" s="10" t="s">
        <v>31</v>
      </c>
      <c r="B2765" s="20">
        <v>0.95799999999999996</v>
      </c>
      <c r="C2765" s="19">
        <v>24265</v>
      </c>
      <c r="D2765" s="19">
        <v>7608.1711839999998</v>
      </c>
      <c r="E2765" s="23">
        <v>1.7134953479999999</v>
      </c>
      <c r="F2765" s="23">
        <v>0.82080989199999999</v>
      </c>
      <c r="G2765" s="17">
        <v>0</v>
      </c>
      <c r="H2765" s="17">
        <v>1</v>
      </c>
      <c r="I2765" s="17">
        <v>0.97538371700000004</v>
      </c>
      <c r="J2765" s="17">
        <v>2.46E-2</v>
      </c>
      <c r="K2765" s="17">
        <v>2.69E-5</v>
      </c>
    </row>
    <row r="2766" spans="1:11" x14ac:dyDescent="0.45">
      <c r="A2766" s="10" t="s">
        <v>31</v>
      </c>
      <c r="B2766" s="20">
        <v>0.95899999999999996</v>
      </c>
      <c r="C2766" s="19">
        <v>24289</v>
      </c>
      <c r="D2766" s="19">
        <v>7649.7643909999997</v>
      </c>
      <c r="E2766" s="23">
        <v>1.7430382689999999</v>
      </c>
      <c r="F2766" s="23">
        <v>0.82564483499999997</v>
      </c>
      <c r="G2766" s="17">
        <v>0</v>
      </c>
      <c r="H2766" s="17">
        <v>1</v>
      </c>
      <c r="I2766" s="17">
        <v>0.97544308000000002</v>
      </c>
      <c r="J2766" s="17">
        <v>2.4500000000000001E-2</v>
      </c>
      <c r="K2766" s="17">
        <v>2.6800000000000001E-5</v>
      </c>
    </row>
    <row r="2767" spans="1:11" x14ac:dyDescent="0.45">
      <c r="A2767" s="10" t="s">
        <v>31</v>
      </c>
      <c r="B2767" s="20">
        <v>0.96</v>
      </c>
      <c r="C2767" s="19">
        <v>24313</v>
      </c>
      <c r="D2767" s="19">
        <v>7692.0513199999996</v>
      </c>
      <c r="E2767" s="23">
        <v>1.780978505</v>
      </c>
      <c r="F2767" s="23">
        <v>0.83034402600000001</v>
      </c>
      <c r="G2767" s="17">
        <v>0</v>
      </c>
      <c r="H2767" s="17">
        <v>1</v>
      </c>
      <c r="I2767" s="17">
        <v>0.97551403999999997</v>
      </c>
      <c r="J2767" s="17">
        <v>2.4500000000000001E-2</v>
      </c>
      <c r="K2767" s="17">
        <v>2.6699999999999998E-5</v>
      </c>
    </row>
    <row r="2768" spans="1:11" x14ac:dyDescent="0.45">
      <c r="A2768" s="10" t="s">
        <v>31</v>
      </c>
      <c r="B2768" s="20">
        <v>0.96099999999999997</v>
      </c>
      <c r="C2768" s="19">
        <v>24341</v>
      </c>
      <c r="D2768" s="19">
        <v>7742.3350289999998</v>
      </c>
      <c r="E2768" s="23">
        <v>1.8126194689999999</v>
      </c>
      <c r="F2768" s="23">
        <v>0.83484755700000002</v>
      </c>
      <c r="G2768" s="17">
        <v>0</v>
      </c>
      <c r="H2768" s="17">
        <v>1</v>
      </c>
      <c r="I2768" s="17">
        <v>0.97557288600000003</v>
      </c>
      <c r="J2768" s="17">
        <v>2.4400000000000002E-2</v>
      </c>
      <c r="K2768" s="17">
        <v>2.6599999999999999E-5</v>
      </c>
    </row>
    <row r="2769" spans="1:11" x14ac:dyDescent="0.45">
      <c r="A2769" s="10" t="s">
        <v>31</v>
      </c>
      <c r="B2769" s="20">
        <v>0.96199999999999997</v>
      </c>
      <c r="C2769" s="19">
        <v>24366</v>
      </c>
      <c r="D2769" s="19">
        <v>7787.9223730000003</v>
      </c>
      <c r="E2769" s="23">
        <v>1.8322218939999999</v>
      </c>
      <c r="F2769" s="23">
        <v>0.84076193499999996</v>
      </c>
      <c r="G2769" s="17">
        <v>0</v>
      </c>
      <c r="H2769" s="17">
        <v>1</v>
      </c>
      <c r="I2769" s="17">
        <v>0.97563477099999996</v>
      </c>
      <c r="J2769" s="17">
        <v>2.4299999999999999E-2</v>
      </c>
      <c r="K2769" s="17">
        <v>2.6599999999999999E-5</v>
      </c>
    </row>
    <row r="2770" spans="1:11" x14ac:dyDescent="0.45">
      <c r="A2770" s="10" t="s">
        <v>31</v>
      </c>
      <c r="B2770" s="20">
        <v>0.96299999999999997</v>
      </c>
      <c r="C2770" s="19">
        <v>24391</v>
      </c>
      <c r="D2770" s="19">
        <v>7834.5020119999999</v>
      </c>
      <c r="E2770" s="23">
        <v>1.872832769</v>
      </c>
      <c r="F2770" s="23">
        <v>0.84594318000000002</v>
      </c>
      <c r="G2770" s="17">
        <v>0</v>
      </c>
      <c r="H2770" s="17">
        <v>1</v>
      </c>
      <c r="I2770" s="17">
        <v>0.97568819399999995</v>
      </c>
      <c r="J2770" s="17">
        <v>2.4299999999999999E-2</v>
      </c>
      <c r="K2770" s="17">
        <v>2.65E-5</v>
      </c>
    </row>
    <row r="2771" spans="1:11" x14ac:dyDescent="0.45">
      <c r="A2771" s="10" t="s">
        <v>31</v>
      </c>
      <c r="B2771" s="20">
        <v>0.96399999999999997</v>
      </c>
      <c r="C2771" s="19">
        <v>24417</v>
      </c>
      <c r="D2771" s="19">
        <v>7883.6795599999996</v>
      </c>
      <c r="E2771" s="23">
        <v>1.9084570320000001</v>
      </c>
      <c r="F2771" s="23">
        <v>0.85127356300000001</v>
      </c>
      <c r="G2771" s="17">
        <v>0</v>
      </c>
      <c r="H2771" s="17">
        <v>1</v>
      </c>
      <c r="I2771" s="17">
        <v>0.97575838299999995</v>
      </c>
      <c r="J2771" s="17">
        <v>2.4199999999999999E-2</v>
      </c>
      <c r="K2771" s="17">
        <v>2.6400000000000001E-5</v>
      </c>
    </row>
    <row r="2772" spans="1:11" x14ac:dyDescent="0.45">
      <c r="A2772" s="10" t="s">
        <v>31</v>
      </c>
      <c r="B2772" s="20">
        <v>0.96499999999999997</v>
      </c>
      <c r="C2772" s="19">
        <v>24440</v>
      </c>
      <c r="D2772" s="19">
        <v>7927.8022879999999</v>
      </c>
      <c r="E2772" s="23">
        <v>1.9329679420000001</v>
      </c>
      <c r="F2772" s="23">
        <v>0.85686948600000001</v>
      </c>
      <c r="G2772" s="17">
        <v>0</v>
      </c>
      <c r="H2772" s="17">
        <v>1</v>
      </c>
      <c r="I2772" s="17">
        <v>0.97583322100000003</v>
      </c>
      <c r="J2772" s="17">
        <v>2.41E-2</v>
      </c>
      <c r="K2772" s="17">
        <v>2.6299999999999999E-5</v>
      </c>
    </row>
    <row r="2773" spans="1:11" x14ac:dyDescent="0.45">
      <c r="A2773" s="10" t="s">
        <v>31</v>
      </c>
      <c r="B2773" s="20">
        <v>0.96599999999999997</v>
      </c>
      <c r="C2773" s="19">
        <v>24468</v>
      </c>
      <c r="D2773" s="19">
        <v>7982.4273359999997</v>
      </c>
      <c r="E2773" s="23">
        <v>1.9746039879999999</v>
      </c>
      <c r="F2773" s="23">
        <v>0.86198045199999995</v>
      </c>
      <c r="G2773" s="17">
        <v>0</v>
      </c>
      <c r="H2773" s="17">
        <v>1</v>
      </c>
      <c r="I2773" s="17">
        <v>0.97586455299999997</v>
      </c>
      <c r="J2773" s="17">
        <v>2.41E-2</v>
      </c>
      <c r="K2773" s="17">
        <v>2.6299999999999999E-5</v>
      </c>
    </row>
    <row r="2774" spans="1:11" x14ac:dyDescent="0.45">
      <c r="A2774" s="10" t="s">
        <v>31</v>
      </c>
      <c r="B2774" s="20">
        <v>0.96699999999999997</v>
      </c>
      <c r="C2774" s="19">
        <v>24493</v>
      </c>
      <c r="D2774" s="19">
        <v>8032.2940420000004</v>
      </c>
      <c r="E2774" s="23">
        <v>2.0116273069999999</v>
      </c>
      <c r="F2774" s="23">
        <v>0.868085577</v>
      </c>
      <c r="G2774" s="17">
        <v>0</v>
      </c>
      <c r="H2774" s="17">
        <v>1</v>
      </c>
      <c r="I2774" s="17">
        <v>0.97592865600000001</v>
      </c>
      <c r="J2774" s="17">
        <v>2.4E-2</v>
      </c>
      <c r="K2774" s="17">
        <v>2.62E-5</v>
      </c>
    </row>
    <row r="2775" spans="1:11" x14ac:dyDescent="0.45">
      <c r="A2775" s="10" t="s">
        <v>31</v>
      </c>
      <c r="B2775" s="20">
        <v>0.96799999999999997</v>
      </c>
      <c r="C2775" s="19">
        <v>24518</v>
      </c>
      <c r="D2775" s="19">
        <v>8083.1778350000004</v>
      </c>
      <c r="E2775" s="23">
        <v>2.0510328379999998</v>
      </c>
      <c r="F2775" s="23">
        <v>0.87375471000000005</v>
      </c>
      <c r="G2775" s="17">
        <v>0</v>
      </c>
      <c r="H2775" s="17">
        <v>1</v>
      </c>
      <c r="I2775" s="17">
        <v>0.97598785499999996</v>
      </c>
      <c r="J2775" s="17">
        <v>2.4E-2</v>
      </c>
      <c r="K2775" s="17">
        <v>2.6100000000000001E-5</v>
      </c>
    </row>
    <row r="2776" spans="1:11" x14ac:dyDescent="0.45">
      <c r="A2776" s="10" t="s">
        <v>31</v>
      </c>
      <c r="B2776" s="20">
        <v>0.96899999999999997</v>
      </c>
      <c r="C2776" s="19">
        <v>24543</v>
      </c>
      <c r="D2776" s="19">
        <v>8134.8802370000003</v>
      </c>
      <c r="E2776" s="23">
        <v>2.0864708429999999</v>
      </c>
      <c r="F2776" s="23">
        <v>0.879896546</v>
      </c>
      <c r="G2776" s="17">
        <v>0</v>
      </c>
      <c r="H2776" s="17">
        <v>1</v>
      </c>
      <c r="I2776" s="17">
        <v>0.97600551599999996</v>
      </c>
      <c r="J2776" s="17">
        <v>2.4E-2</v>
      </c>
      <c r="K2776" s="17">
        <v>2.6100000000000001E-5</v>
      </c>
    </row>
    <row r="2777" spans="1:11" x14ac:dyDescent="0.45">
      <c r="A2777" s="10" t="s">
        <v>31</v>
      </c>
      <c r="B2777" s="20">
        <v>0.97</v>
      </c>
      <c r="C2777" s="19">
        <v>24567</v>
      </c>
      <c r="D2777" s="19">
        <v>8185.4087200000004</v>
      </c>
      <c r="E2777" s="23">
        <v>2.128217051</v>
      </c>
      <c r="F2777" s="23">
        <v>0.885965746</v>
      </c>
      <c r="G2777" s="17">
        <v>0</v>
      </c>
      <c r="H2777" s="17">
        <v>1</v>
      </c>
      <c r="I2777" s="17">
        <v>0.97610214900000003</v>
      </c>
      <c r="J2777" s="17">
        <v>2.3900000000000001E-2</v>
      </c>
      <c r="K2777" s="17">
        <v>2.5999999999999998E-5</v>
      </c>
    </row>
    <row r="2778" spans="1:11" x14ac:dyDescent="0.45">
      <c r="A2778" s="10" t="s">
        <v>31</v>
      </c>
      <c r="B2778" s="20">
        <v>0.97099999999999997</v>
      </c>
      <c r="C2778" s="19">
        <v>24594</v>
      </c>
      <c r="D2778" s="19">
        <v>8243.4420630000004</v>
      </c>
      <c r="E2778" s="23">
        <v>2.1732659519999999</v>
      </c>
      <c r="F2778" s="23">
        <v>0.89170934899999998</v>
      </c>
      <c r="G2778" s="17">
        <v>0</v>
      </c>
      <c r="H2778" s="17">
        <v>1</v>
      </c>
      <c r="I2778" s="17">
        <v>0.97615575799999998</v>
      </c>
      <c r="J2778" s="17">
        <v>2.3800000000000002E-2</v>
      </c>
      <c r="K2778" s="17">
        <v>2.5899999999999999E-5</v>
      </c>
    </row>
    <row r="2779" spans="1:11" x14ac:dyDescent="0.45">
      <c r="A2779" s="10" t="s">
        <v>31</v>
      </c>
      <c r="B2779" s="20">
        <v>0.97199999999999998</v>
      </c>
      <c r="C2779" s="19">
        <v>24619</v>
      </c>
      <c r="D2779" s="19">
        <v>8298.1182050000007</v>
      </c>
      <c r="E2779" s="23">
        <v>2.2017652019999998</v>
      </c>
      <c r="F2779" s="23">
        <v>0.89868656499999999</v>
      </c>
      <c r="G2779" s="17">
        <v>0</v>
      </c>
      <c r="H2779" s="17">
        <v>1</v>
      </c>
      <c r="I2779" s="17">
        <v>0.97621686100000005</v>
      </c>
      <c r="J2779" s="17">
        <v>2.3800000000000002E-2</v>
      </c>
      <c r="K2779" s="17">
        <v>2.58E-5</v>
      </c>
    </row>
    <row r="2780" spans="1:11" x14ac:dyDescent="0.45">
      <c r="A2780" s="10" t="s">
        <v>31</v>
      </c>
      <c r="B2780" s="20">
        <v>0.97299999999999998</v>
      </c>
      <c r="C2780" s="19">
        <v>24645</v>
      </c>
      <c r="D2780" s="19">
        <v>8356.0665790000003</v>
      </c>
      <c r="E2780" s="23">
        <v>2.248803755</v>
      </c>
      <c r="F2780" s="23">
        <v>0.90519249000000002</v>
      </c>
      <c r="G2780" s="17">
        <v>0</v>
      </c>
      <c r="H2780" s="17">
        <v>1</v>
      </c>
      <c r="I2780" s="17">
        <v>0.97631441600000002</v>
      </c>
      <c r="J2780" s="17">
        <v>2.3699999999999999E-2</v>
      </c>
      <c r="K2780" s="17">
        <v>2.5700000000000001E-5</v>
      </c>
    </row>
    <row r="2781" spans="1:11" x14ac:dyDescent="0.45">
      <c r="A2781" s="10" t="s">
        <v>31</v>
      </c>
      <c r="B2781" s="20">
        <v>0.97399999999999998</v>
      </c>
      <c r="C2781" s="19">
        <v>24670</v>
      </c>
      <c r="D2781" s="19">
        <v>8412.6179150000007</v>
      </c>
      <c r="E2781" s="23">
        <v>2.2810675429999998</v>
      </c>
      <c r="F2781" s="23">
        <v>0.91192786999999997</v>
      </c>
      <c r="G2781" s="17">
        <v>0</v>
      </c>
      <c r="H2781" s="17">
        <v>1</v>
      </c>
      <c r="I2781" s="17">
        <v>0.97635384700000005</v>
      </c>
      <c r="J2781" s="17">
        <v>2.3599999999999999E-2</v>
      </c>
      <c r="K2781" s="17">
        <v>2.5599999999999999E-5</v>
      </c>
    </row>
    <row r="2782" spans="1:11" x14ac:dyDescent="0.45">
      <c r="A2782" s="10" t="s">
        <v>31</v>
      </c>
      <c r="B2782" s="20">
        <v>0.97499999999999998</v>
      </c>
      <c r="C2782" s="19">
        <v>24695</v>
      </c>
      <c r="D2782" s="19">
        <v>8470.1261439999998</v>
      </c>
      <c r="E2782" s="23">
        <v>2.3149242889999999</v>
      </c>
      <c r="F2782" s="23">
        <v>0.918702817</v>
      </c>
      <c r="G2782" s="17">
        <v>0</v>
      </c>
      <c r="H2782" s="17">
        <v>1</v>
      </c>
      <c r="I2782" s="17">
        <v>0.97641208800000001</v>
      </c>
      <c r="J2782" s="17">
        <v>2.3599999999999999E-2</v>
      </c>
      <c r="K2782" s="17">
        <v>2.5599999999999999E-5</v>
      </c>
    </row>
    <row r="2783" spans="1:11" x14ac:dyDescent="0.45">
      <c r="A2783" s="10" t="s">
        <v>31</v>
      </c>
      <c r="B2783" s="20">
        <v>0.97599999999999998</v>
      </c>
      <c r="C2783" s="19">
        <v>24721</v>
      </c>
      <c r="D2783" s="19">
        <v>8530.8320480000002</v>
      </c>
      <c r="E2783" s="23">
        <v>2.357447343</v>
      </c>
      <c r="F2783" s="23">
        <v>0.92582694700000001</v>
      </c>
      <c r="G2783" s="17">
        <v>0</v>
      </c>
      <c r="H2783" s="17">
        <v>1</v>
      </c>
      <c r="I2783" s="17">
        <v>0.97647954199999998</v>
      </c>
      <c r="J2783" s="17">
        <v>2.35E-2</v>
      </c>
      <c r="K2783" s="17">
        <v>2.55E-5</v>
      </c>
    </row>
    <row r="2784" spans="1:11" x14ac:dyDescent="0.45">
      <c r="A2784" s="10" t="s">
        <v>31</v>
      </c>
      <c r="B2784" s="20">
        <v>0.97699999999999998</v>
      </c>
      <c r="C2784" s="19">
        <v>24746</v>
      </c>
      <c r="D2784" s="19">
        <v>8590.4636819999996</v>
      </c>
      <c r="E2784" s="23">
        <v>2.408642757</v>
      </c>
      <c r="F2784" s="23">
        <v>0.93309187500000002</v>
      </c>
      <c r="G2784" s="17">
        <v>0</v>
      </c>
      <c r="H2784" s="17">
        <v>1</v>
      </c>
      <c r="I2784" s="17">
        <v>0.97654430800000003</v>
      </c>
      <c r="J2784" s="17">
        <v>2.3400000000000001E-2</v>
      </c>
      <c r="K2784" s="17">
        <v>2.5400000000000001E-5</v>
      </c>
    </row>
    <row r="2785" spans="1:11" x14ac:dyDescent="0.45">
      <c r="A2785" s="10" t="s">
        <v>31</v>
      </c>
      <c r="B2785" s="20">
        <v>0.97799999999999998</v>
      </c>
      <c r="C2785" s="19">
        <v>24771</v>
      </c>
      <c r="D2785" s="19">
        <v>8651.4037179999996</v>
      </c>
      <c r="E2785" s="23">
        <v>2.4653402550000001</v>
      </c>
      <c r="F2785" s="23">
        <v>0.93966382500000001</v>
      </c>
      <c r="G2785" s="17">
        <v>0</v>
      </c>
      <c r="H2785" s="17">
        <v>1</v>
      </c>
      <c r="I2785" s="17">
        <v>0.97657460600000001</v>
      </c>
      <c r="J2785" s="17">
        <v>2.3400000000000001E-2</v>
      </c>
      <c r="K2785" s="17">
        <v>2.5400000000000001E-5</v>
      </c>
    </row>
    <row r="2786" spans="1:11" x14ac:dyDescent="0.45">
      <c r="A2786" s="10" t="s">
        <v>31</v>
      </c>
      <c r="B2786" s="20">
        <v>0.97899999999999998</v>
      </c>
      <c r="C2786" s="19">
        <v>24796</v>
      </c>
      <c r="D2786" s="19">
        <v>8713.9993460000005</v>
      </c>
      <c r="E2786" s="23">
        <v>2.5337379979999999</v>
      </c>
      <c r="F2786" s="23">
        <v>0.947512154</v>
      </c>
      <c r="G2786" s="17">
        <v>0</v>
      </c>
      <c r="H2786" s="17">
        <v>1</v>
      </c>
      <c r="I2786" s="17">
        <v>0.97663433399999999</v>
      </c>
      <c r="J2786" s="17">
        <v>2.3300000000000001E-2</v>
      </c>
      <c r="K2786" s="17">
        <v>2.5299999999999998E-5</v>
      </c>
    </row>
    <row r="2787" spans="1:11" x14ac:dyDescent="0.45">
      <c r="A2787" s="10" t="s">
        <v>31</v>
      </c>
      <c r="B2787" s="20">
        <v>0.98</v>
      </c>
      <c r="C2787" s="19">
        <v>24822</v>
      </c>
      <c r="D2787" s="19">
        <v>8780.9271659999995</v>
      </c>
      <c r="E2787" s="23">
        <v>2.611991825</v>
      </c>
      <c r="F2787" s="23">
        <v>0.95539747500000005</v>
      </c>
      <c r="G2787" s="17">
        <v>0</v>
      </c>
      <c r="H2787" s="17">
        <v>1</v>
      </c>
      <c r="I2787" s="17">
        <v>0.976701755</v>
      </c>
      <c r="J2787" s="17">
        <v>2.3300000000000001E-2</v>
      </c>
      <c r="K2787" s="17">
        <v>2.5199999999999999E-5</v>
      </c>
    </row>
    <row r="2788" spans="1:11" x14ac:dyDescent="0.45">
      <c r="A2788" s="10" t="s">
        <v>31</v>
      </c>
      <c r="B2788" s="20">
        <v>0.98099999999999998</v>
      </c>
      <c r="C2788" s="19">
        <v>24847</v>
      </c>
      <c r="D2788" s="19">
        <v>8847.0722139999998</v>
      </c>
      <c r="E2788" s="23">
        <v>2.6714796829999998</v>
      </c>
      <c r="F2788" s="23">
        <v>0.96336094400000005</v>
      </c>
      <c r="G2788" s="17">
        <v>0</v>
      </c>
      <c r="H2788" s="17">
        <v>1</v>
      </c>
      <c r="I2788" s="17">
        <v>0.97679565400000001</v>
      </c>
      <c r="J2788" s="17">
        <v>2.3199999999999998E-2</v>
      </c>
      <c r="K2788" s="17">
        <v>2.51E-5</v>
      </c>
    </row>
    <row r="2789" spans="1:11" x14ac:dyDescent="0.45">
      <c r="A2789" s="10" t="s">
        <v>31</v>
      </c>
      <c r="B2789" s="20">
        <v>0.98199999999999998</v>
      </c>
      <c r="C2789" s="19">
        <v>24872</v>
      </c>
      <c r="D2789" s="19">
        <v>8914.5299450000002</v>
      </c>
      <c r="E2789" s="23">
        <v>2.7160124520000002</v>
      </c>
      <c r="F2789" s="23">
        <v>0.97178603200000002</v>
      </c>
      <c r="G2789" s="17">
        <v>0</v>
      </c>
      <c r="H2789" s="17">
        <v>1</v>
      </c>
      <c r="I2789" s="17">
        <v>0.97681496199999995</v>
      </c>
      <c r="J2789" s="17">
        <v>2.3199999999999998E-2</v>
      </c>
      <c r="K2789" s="17">
        <v>2.51E-5</v>
      </c>
    </row>
    <row r="2790" spans="1:11" x14ac:dyDescent="0.45">
      <c r="A2790" s="10" t="s">
        <v>31</v>
      </c>
      <c r="B2790" s="20">
        <v>0.98299999999999998</v>
      </c>
      <c r="C2790" s="19">
        <v>24898</v>
      </c>
      <c r="D2790" s="19">
        <v>8986.2122839999993</v>
      </c>
      <c r="E2790" s="23">
        <v>2.7988692359999998</v>
      </c>
      <c r="F2790" s="23">
        <v>0.98017357500000002</v>
      </c>
      <c r="G2790" s="17">
        <v>0</v>
      </c>
      <c r="H2790" s="17">
        <v>1</v>
      </c>
      <c r="I2790" s="17">
        <v>0.97687748600000002</v>
      </c>
      <c r="J2790" s="17">
        <v>2.3099999999999999E-2</v>
      </c>
      <c r="K2790" s="17">
        <v>2.5000000000000001E-5</v>
      </c>
    </row>
    <row r="2791" spans="1:11" x14ac:dyDescent="0.45">
      <c r="A2791" s="10" t="s">
        <v>31</v>
      </c>
      <c r="B2791" s="20">
        <v>0.98399999999999999</v>
      </c>
      <c r="C2791" s="19">
        <v>24923</v>
      </c>
      <c r="D2791" s="19">
        <v>9057.279348</v>
      </c>
      <c r="E2791" s="23">
        <v>2.898793</v>
      </c>
      <c r="F2791" s="23">
        <v>0.98898237200000005</v>
      </c>
      <c r="G2791" s="17">
        <v>0</v>
      </c>
      <c r="H2791" s="17">
        <v>1</v>
      </c>
      <c r="I2791" s="17">
        <v>0.97695479600000001</v>
      </c>
      <c r="J2791" s="17">
        <v>2.3E-2</v>
      </c>
      <c r="K2791" s="17">
        <v>2.4899999999999999E-5</v>
      </c>
    </row>
    <row r="2792" spans="1:11" x14ac:dyDescent="0.45">
      <c r="A2792" s="10" t="s">
        <v>31</v>
      </c>
      <c r="B2792" s="20">
        <v>0.98499999999999999</v>
      </c>
      <c r="C2792" s="19">
        <v>24948</v>
      </c>
      <c r="D2792" s="19">
        <v>9131.0086979999996</v>
      </c>
      <c r="E2792" s="23">
        <v>2.9992912239999998</v>
      </c>
      <c r="F2792" s="23">
        <v>0.99798435100000005</v>
      </c>
      <c r="G2792" s="17">
        <v>0</v>
      </c>
      <c r="H2792" s="17">
        <v>1</v>
      </c>
      <c r="I2792" s="17">
        <v>0.97700981499999995</v>
      </c>
      <c r="J2792" s="17">
        <v>2.3E-2</v>
      </c>
      <c r="K2792" s="17">
        <v>2.48E-5</v>
      </c>
    </row>
    <row r="2793" spans="1:11" x14ac:dyDescent="0.45">
      <c r="A2793" s="10" t="s">
        <v>31</v>
      </c>
      <c r="B2793" s="20">
        <v>0.98599999999999999</v>
      </c>
      <c r="C2793" s="19">
        <v>24974</v>
      </c>
      <c r="D2793" s="19">
        <v>9210.3871909999998</v>
      </c>
      <c r="E2793" s="23">
        <v>3.1035124440000001</v>
      </c>
      <c r="F2793" s="23">
        <v>1.0070697749999999</v>
      </c>
      <c r="G2793" s="17">
        <v>0</v>
      </c>
      <c r="H2793" s="17">
        <v>1</v>
      </c>
      <c r="I2793" s="17">
        <v>0.97709098800000005</v>
      </c>
      <c r="J2793" s="17">
        <v>2.29E-2</v>
      </c>
      <c r="K2793" s="17">
        <v>2.4700000000000001E-5</v>
      </c>
    </row>
    <row r="2794" spans="1:11" x14ac:dyDescent="0.45">
      <c r="A2794" s="10" t="s">
        <v>31</v>
      </c>
      <c r="B2794" s="20">
        <v>0.98699999999999999</v>
      </c>
      <c r="C2794" s="19">
        <v>24999</v>
      </c>
      <c r="D2794" s="19">
        <v>9289.1471540000002</v>
      </c>
      <c r="E2794" s="23">
        <v>3.188878281</v>
      </c>
      <c r="F2794" s="23">
        <v>1.01711336</v>
      </c>
      <c r="G2794" s="17">
        <v>0</v>
      </c>
      <c r="H2794" s="17">
        <v>1</v>
      </c>
      <c r="I2794" s="17">
        <v>0.97715338699999998</v>
      </c>
      <c r="J2794" s="17">
        <v>2.2800000000000001E-2</v>
      </c>
      <c r="K2794" s="17">
        <v>2.4700000000000001E-5</v>
      </c>
    </row>
    <row r="2795" spans="1:11" x14ac:dyDescent="0.45">
      <c r="A2795" s="10" t="s">
        <v>31</v>
      </c>
      <c r="B2795" s="20">
        <v>0.98799999999999999</v>
      </c>
      <c r="C2795" s="19">
        <v>25024</v>
      </c>
      <c r="D2795" s="19">
        <v>9370.1603130000003</v>
      </c>
      <c r="E2795" s="23">
        <v>3.2822214079999998</v>
      </c>
      <c r="F2795" s="23">
        <v>1.0274452620000001</v>
      </c>
      <c r="G2795" s="17">
        <v>0</v>
      </c>
      <c r="H2795" s="17">
        <v>1</v>
      </c>
      <c r="I2795" s="17">
        <v>0.97723014500000005</v>
      </c>
      <c r="J2795" s="17">
        <v>2.2700000000000001E-2</v>
      </c>
      <c r="K2795" s="17">
        <v>2.4600000000000002E-5</v>
      </c>
    </row>
    <row r="2796" spans="1:11" x14ac:dyDescent="0.45">
      <c r="A2796" s="10" t="s">
        <v>31</v>
      </c>
      <c r="B2796" s="20">
        <v>0.98899999999999999</v>
      </c>
      <c r="C2796" s="19">
        <v>25049</v>
      </c>
      <c r="D2796" s="19">
        <v>9453.6130489999996</v>
      </c>
      <c r="E2796" s="23">
        <v>3.394675012</v>
      </c>
      <c r="F2796" s="23">
        <v>1.03769797</v>
      </c>
      <c r="G2796" s="17">
        <v>0</v>
      </c>
      <c r="H2796" s="17">
        <v>1</v>
      </c>
      <c r="I2796" s="17">
        <v>0.97727717599999997</v>
      </c>
      <c r="J2796" s="17">
        <v>2.2700000000000001E-2</v>
      </c>
      <c r="K2796" s="17">
        <v>2.4499999999999999E-5</v>
      </c>
    </row>
    <row r="2797" spans="1:11" x14ac:dyDescent="0.45">
      <c r="A2797" s="10" t="s">
        <v>31</v>
      </c>
      <c r="B2797" s="20">
        <v>0.99</v>
      </c>
      <c r="C2797" s="19">
        <v>25074</v>
      </c>
      <c r="D2797" s="19">
        <v>9540.3433449999993</v>
      </c>
      <c r="E2797" s="23">
        <v>3.5466419180000002</v>
      </c>
      <c r="F2797" s="23">
        <v>1.0483967860000001</v>
      </c>
      <c r="G2797" s="17">
        <v>0</v>
      </c>
      <c r="H2797" s="17">
        <v>1</v>
      </c>
      <c r="I2797" s="17">
        <v>0.97730377800000001</v>
      </c>
      <c r="J2797" s="17">
        <v>2.2700000000000001E-2</v>
      </c>
      <c r="K2797" s="17">
        <v>2.4499999999999999E-5</v>
      </c>
    </row>
    <row r="2798" spans="1:11" x14ac:dyDescent="0.45">
      <c r="A2798" s="10" t="s">
        <v>31</v>
      </c>
      <c r="B2798" s="20">
        <v>0.99099999999999999</v>
      </c>
      <c r="C2798" s="19">
        <v>25100</v>
      </c>
      <c r="D2798" s="19">
        <v>9635.1283860000003</v>
      </c>
      <c r="E2798" s="23">
        <v>3.7408549180000001</v>
      </c>
      <c r="F2798" s="23">
        <v>1.059327911</v>
      </c>
      <c r="G2798" s="17">
        <v>0</v>
      </c>
      <c r="H2798" s="17">
        <v>1</v>
      </c>
      <c r="I2798" s="17">
        <v>0.97740292399999995</v>
      </c>
      <c r="J2798" s="17">
        <v>2.2599999999999999E-2</v>
      </c>
      <c r="K2798" s="17">
        <v>2.44E-5</v>
      </c>
    </row>
    <row r="2799" spans="1:11" x14ac:dyDescent="0.45">
      <c r="A2799" s="10" t="s">
        <v>31</v>
      </c>
      <c r="B2799" s="20">
        <v>0.99199999999999999</v>
      </c>
      <c r="C2799" s="19">
        <v>25125</v>
      </c>
      <c r="D2799" s="19">
        <v>9731.3293790000007</v>
      </c>
      <c r="E2799" s="23">
        <v>3.9079365589999999</v>
      </c>
      <c r="F2799" s="23">
        <v>1.072223881</v>
      </c>
      <c r="G2799" s="17">
        <v>0</v>
      </c>
      <c r="H2799" s="17">
        <v>1</v>
      </c>
      <c r="I2799" s="17">
        <v>0.97745159800000003</v>
      </c>
      <c r="J2799" s="17">
        <v>2.2499999999999999E-2</v>
      </c>
      <c r="K2799" s="17">
        <v>2.4300000000000001E-5</v>
      </c>
    </row>
    <row r="2800" spans="1:11" x14ac:dyDescent="0.45">
      <c r="A2800" s="10" t="s">
        <v>31</v>
      </c>
      <c r="B2800" s="20">
        <v>0.99299999999999999</v>
      </c>
      <c r="C2800" s="19">
        <v>25150</v>
      </c>
      <c r="D2800" s="19">
        <v>9830.8263640000005</v>
      </c>
      <c r="E2800" s="23">
        <v>4.0592632899999996</v>
      </c>
      <c r="F2800" s="23">
        <v>1.0850515489999999</v>
      </c>
      <c r="G2800" s="17">
        <v>0</v>
      </c>
      <c r="H2800" s="17">
        <v>1</v>
      </c>
      <c r="I2800" s="17">
        <v>0.97750119000000002</v>
      </c>
      <c r="J2800" s="17">
        <v>2.2499999999999999E-2</v>
      </c>
      <c r="K2800" s="17">
        <v>2.4199999999999999E-5</v>
      </c>
    </row>
    <row r="2801" spans="1:11" x14ac:dyDescent="0.45">
      <c r="A2801" s="10" t="s">
        <v>31</v>
      </c>
      <c r="B2801" s="20">
        <v>0.99399999999999999</v>
      </c>
      <c r="C2801" s="19">
        <v>25176</v>
      </c>
      <c r="D2801" s="19">
        <v>9938.6349590000009</v>
      </c>
      <c r="E2801" s="23">
        <v>4.239912296</v>
      </c>
      <c r="F2801" s="23">
        <v>1.09819259</v>
      </c>
      <c r="G2801" s="17">
        <v>0</v>
      </c>
      <c r="H2801" s="17">
        <v>1</v>
      </c>
      <c r="I2801" s="17">
        <v>0.97753606400000004</v>
      </c>
      <c r="J2801" s="17">
        <v>2.2439758000000001E-2</v>
      </c>
      <c r="K2801" s="17">
        <v>2.4199999999999999E-5</v>
      </c>
    </row>
    <row r="2802" spans="1:11" x14ac:dyDescent="0.45">
      <c r="A2802" s="10" t="s">
        <v>31</v>
      </c>
      <c r="B2802" s="20">
        <v>0.995</v>
      </c>
      <c r="C2802" s="19">
        <v>25201</v>
      </c>
      <c r="D2802" s="19">
        <v>10048.25793</v>
      </c>
      <c r="E2802" s="23">
        <v>4.5290989440000002</v>
      </c>
      <c r="F2802" s="23">
        <v>1.1124459310000001</v>
      </c>
      <c r="G2802" s="17">
        <v>0</v>
      </c>
      <c r="H2802" s="17">
        <v>1</v>
      </c>
      <c r="I2802" s="17">
        <v>0.97757075900000001</v>
      </c>
      <c r="J2802" s="17">
        <v>2.24E-2</v>
      </c>
      <c r="K2802" s="17">
        <v>2.41E-5</v>
      </c>
    </row>
    <row r="2803" spans="1:11" x14ac:dyDescent="0.45">
      <c r="A2803" s="10" t="s">
        <v>31</v>
      </c>
      <c r="B2803" s="20">
        <v>0.996</v>
      </c>
      <c r="C2803" s="19">
        <v>25227</v>
      </c>
      <c r="D2803" s="19">
        <v>10170.867270000001</v>
      </c>
      <c r="E2803" s="23">
        <v>4.919005619</v>
      </c>
      <c r="F2803" s="23">
        <v>1.1273199009999999</v>
      </c>
      <c r="G2803" s="17">
        <v>0</v>
      </c>
      <c r="H2803" s="17">
        <v>1</v>
      </c>
      <c r="I2803" s="17">
        <v>0.97763793499999996</v>
      </c>
      <c r="J2803" s="17">
        <v>2.23E-2</v>
      </c>
      <c r="K2803" s="17">
        <v>2.4000000000000001E-5</v>
      </c>
    </row>
    <row r="2804" spans="1:11" x14ac:dyDescent="0.45">
      <c r="A2804" s="10" t="s">
        <v>31</v>
      </c>
      <c r="B2804" s="20">
        <v>0.997</v>
      </c>
      <c r="C2804" s="19">
        <v>25252</v>
      </c>
      <c r="D2804" s="19">
        <v>10297.393239999999</v>
      </c>
      <c r="E2804" s="23">
        <v>5.2807732200000004</v>
      </c>
      <c r="F2804" s="23">
        <v>1.1438458170000001</v>
      </c>
      <c r="G2804" s="17">
        <v>0</v>
      </c>
      <c r="H2804" s="17">
        <v>1</v>
      </c>
      <c r="I2804" s="17">
        <v>0.97767788300000003</v>
      </c>
      <c r="J2804" s="17">
        <v>2.23E-2</v>
      </c>
      <c r="K2804" s="17">
        <v>2.3900000000000002E-5</v>
      </c>
    </row>
    <row r="2805" spans="1:11" x14ac:dyDescent="0.45">
      <c r="A2805" s="10" t="s">
        <v>31</v>
      </c>
      <c r="B2805" s="20">
        <v>0.998</v>
      </c>
      <c r="C2805" s="19">
        <v>25277</v>
      </c>
      <c r="D2805" s="19">
        <v>10437.66094</v>
      </c>
      <c r="E2805" s="23">
        <v>6.0460934760000002</v>
      </c>
      <c r="F2805" s="23">
        <v>1.1614341800000001</v>
      </c>
      <c r="G2805" s="17">
        <v>0</v>
      </c>
      <c r="H2805" s="17">
        <v>1</v>
      </c>
      <c r="I2805" s="17">
        <v>0.97770776299999995</v>
      </c>
      <c r="J2805" s="17">
        <v>2.23E-2</v>
      </c>
      <c r="K2805" s="17">
        <v>2.3900000000000002E-5</v>
      </c>
    </row>
    <row r="2806" spans="1:11" x14ac:dyDescent="0.45">
      <c r="A2806" s="10" t="s">
        <v>31</v>
      </c>
      <c r="B2806" s="20">
        <v>0.999</v>
      </c>
      <c r="C2806" s="19">
        <v>25302</v>
      </c>
      <c r="D2806" s="19">
        <v>10644.268410000001</v>
      </c>
      <c r="E2806" s="23">
        <v>12.987628340000001</v>
      </c>
      <c r="F2806" s="23">
        <v>1.1809626070000001</v>
      </c>
      <c r="G2806" s="17">
        <v>0</v>
      </c>
      <c r="H2806" s="17">
        <v>1</v>
      </c>
      <c r="I2806" s="17">
        <v>0.97764014700000001</v>
      </c>
      <c r="J2806" s="17">
        <v>2.23E-2</v>
      </c>
      <c r="K2806" s="17">
        <v>2.3900000000000002E-5</v>
      </c>
    </row>
    <row r="2807" spans="1:11" x14ac:dyDescent="0.45">
      <c r="A2807" s="10" t="s">
        <v>31</v>
      </c>
      <c r="B2807" s="20">
        <v>1</v>
      </c>
      <c r="C2807" s="19">
        <v>25303</v>
      </c>
      <c r="D2807" s="19">
        <v>10657.6651</v>
      </c>
      <c r="E2807" s="23">
        <v>13.39668631</v>
      </c>
      <c r="F2807" s="23">
        <v>1.2123205539999999</v>
      </c>
      <c r="G2807" s="17">
        <v>0</v>
      </c>
      <c r="H2807" s="17">
        <v>1</v>
      </c>
      <c r="I2807" s="17">
        <v>0.97764223299999997</v>
      </c>
      <c r="J2807" s="17">
        <v>2.23E-2</v>
      </c>
      <c r="K2807" s="17">
        <v>2.3900000000000002E-5</v>
      </c>
    </row>
    <row r="2808" spans="1:11" x14ac:dyDescent="0.45">
      <c r="A2808" s="10" t="s">
        <v>33</v>
      </c>
      <c r="B2808" s="20">
        <v>0</v>
      </c>
      <c r="C2808" s="19">
        <v>64</v>
      </c>
      <c r="D2808" s="19">
        <v>3.4000000000000002E-2</v>
      </c>
      <c r="E2808" s="23">
        <v>1.01E-3</v>
      </c>
      <c r="F2808" s="23">
        <v>7.3300000000000004E-4</v>
      </c>
      <c r="G2808" s="17">
        <v>0</v>
      </c>
      <c r="H2808" s="17">
        <v>1</v>
      </c>
      <c r="I2808" s="17">
        <v>0.59966084099999994</v>
      </c>
      <c r="J2808" s="17">
        <v>0.400339159</v>
      </c>
      <c r="K2808" s="17">
        <v>0</v>
      </c>
    </row>
    <row r="2809" spans="1:11" x14ac:dyDescent="0.45">
      <c r="A2809" s="10" t="s">
        <v>33</v>
      </c>
      <c r="B2809" s="20">
        <v>0.01</v>
      </c>
      <c r="C2809" s="19">
        <v>196</v>
      </c>
      <c r="D2809" s="19">
        <v>0.28961580199999998</v>
      </c>
      <c r="E2809" s="23">
        <v>2.65E-3</v>
      </c>
      <c r="F2809" s="23">
        <v>2.3500000000000001E-3</v>
      </c>
      <c r="G2809" s="17">
        <v>0</v>
      </c>
      <c r="H2809" s="17">
        <v>1</v>
      </c>
      <c r="I2809" s="17">
        <v>0.189227283</v>
      </c>
      <c r="J2809" s="17">
        <v>0.81077271699999998</v>
      </c>
      <c r="K2809" s="17">
        <v>0</v>
      </c>
    </row>
    <row r="2810" spans="1:11" x14ac:dyDescent="0.45">
      <c r="A2810" s="10" t="s">
        <v>33</v>
      </c>
      <c r="B2810" s="20">
        <v>0.02</v>
      </c>
      <c r="C2810" s="19">
        <v>323</v>
      </c>
      <c r="D2810" s="19">
        <v>0.70769915500000002</v>
      </c>
      <c r="E2810" s="23">
        <v>4.3600000000000002E-3</v>
      </c>
      <c r="F2810" s="23">
        <v>3.4199999999999999E-3</v>
      </c>
      <c r="G2810" s="17">
        <v>0</v>
      </c>
      <c r="H2810" s="17">
        <v>1</v>
      </c>
      <c r="I2810" s="17">
        <v>0.11506545999999999</v>
      </c>
      <c r="J2810" s="17">
        <v>0.88493454000000005</v>
      </c>
      <c r="K2810" s="17">
        <v>0</v>
      </c>
    </row>
    <row r="2811" spans="1:11" x14ac:dyDescent="0.45">
      <c r="A2811" s="10" t="s">
        <v>33</v>
      </c>
      <c r="B2811" s="20">
        <v>0.03</v>
      </c>
      <c r="C2811" s="19">
        <v>468</v>
      </c>
      <c r="D2811" s="19">
        <v>1.3952592770000001</v>
      </c>
      <c r="E2811" s="23">
        <v>5.13E-3</v>
      </c>
      <c r="F2811" s="23">
        <v>4.7499999999999999E-3</v>
      </c>
      <c r="G2811" s="17">
        <v>0</v>
      </c>
      <c r="H2811" s="17">
        <v>1</v>
      </c>
      <c r="I2811" s="17">
        <v>0.15973216400000001</v>
      </c>
      <c r="J2811" s="17">
        <v>0.84026783599999999</v>
      </c>
      <c r="K2811" s="17">
        <v>0</v>
      </c>
    </row>
    <row r="2812" spans="1:11" x14ac:dyDescent="0.45">
      <c r="A2812" s="10" t="s">
        <v>33</v>
      </c>
      <c r="B2812" s="20">
        <v>0.04</v>
      </c>
      <c r="C2812" s="19">
        <v>577</v>
      </c>
      <c r="D2812" s="19">
        <v>1.997123502</v>
      </c>
      <c r="E2812" s="23">
        <v>5.8300000000000001E-3</v>
      </c>
      <c r="F2812" s="23">
        <v>5.2900000000000004E-3</v>
      </c>
      <c r="G2812" s="17">
        <v>0</v>
      </c>
      <c r="H2812" s="17">
        <v>1</v>
      </c>
      <c r="I2812" s="17">
        <v>0.16306184400000001</v>
      </c>
      <c r="J2812" s="17">
        <v>0.83693815599999999</v>
      </c>
      <c r="K2812" s="17">
        <v>0</v>
      </c>
    </row>
    <row r="2813" spans="1:11" x14ac:dyDescent="0.45">
      <c r="A2813" s="10" t="s">
        <v>33</v>
      </c>
      <c r="B2813" s="20">
        <v>0.05</v>
      </c>
      <c r="C2813" s="19">
        <v>747</v>
      </c>
      <c r="D2813" s="19">
        <v>3.0349962110000002</v>
      </c>
      <c r="E2813" s="23">
        <v>6.4599999999999996E-3</v>
      </c>
      <c r="F2813" s="23">
        <v>6.0200000000000002E-3</v>
      </c>
      <c r="G2813" s="17">
        <v>0</v>
      </c>
      <c r="H2813" s="17">
        <v>1</v>
      </c>
      <c r="I2813" s="17">
        <v>0.12899828299999999</v>
      </c>
      <c r="J2813" s="17">
        <v>0.87100171699999995</v>
      </c>
      <c r="K2813" s="17">
        <v>0</v>
      </c>
    </row>
    <row r="2814" spans="1:11" x14ac:dyDescent="0.45">
      <c r="A2814" s="10" t="s">
        <v>33</v>
      </c>
      <c r="B2814" s="20">
        <v>0.06</v>
      </c>
      <c r="C2814" s="19">
        <v>880</v>
      </c>
      <c r="D2814" s="19">
        <v>3.9342634190000001</v>
      </c>
      <c r="E2814" s="23">
        <v>7.3200000000000001E-3</v>
      </c>
      <c r="F2814" s="23">
        <v>6.4799999999999996E-3</v>
      </c>
      <c r="G2814" s="17">
        <v>0</v>
      </c>
      <c r="H2814" s="17">
        <v>1</v>
      </c>
      <c r="I2814" s="17">
        <v>0.14515308800000001</v>
      </c>
      <c r="J2814" s="17">
        <v>0.85484691199999996</v>
      </c>
      <c r="K2814" s="17">
        <v>0</v>
      </c>
    </row>
    <row r="2815" spans="1:11" x14ac:dyDescent="0.45">
      <c r="A2815" s="10" t="s">
        <v>33</v>
      </c>
      <c r="B2815" s="20">
        <v>7.0000000000000007E-2</v>
      </c>
      <c r="C2815" s="19">
        <v>1011</v>
      </c>
      <c r="D2815" s="19">
        <v>4.9939365520000001</v>
      </c>
      <c r="E2815" s="23">
        <v>8.9099999999999995E-3</v>
      </c>
      <c r="F2815" s="23">
        <v>7.4000000000000003E-3</v>
      </c>
      <c r="G2815" s="17">
        <v>0</v>
      </c>
      <c r="H2815" s="17">
        <v>1</v>
      </c>
      <c r="I2815" s="17">
        <v>0.21589861599999999</v>
      </c>
      <c r="J2815" s="17">
        <v>0.77649358499999999</v>
      </c>
      <c r="K2815" s="17">
        <v>7.6099999999999996E-3</v>
      </c>
    </row>
    <row r="2816" spans="1:11" x14ac:dyDescent="0.45">
      <c r="A2816" s="10" t="s">
        <v>33</v>
      </c>
      <c r="B2816" s="20">
        <v>0.08</v>
      </c>
      <c r="C2816" s="19">
        <v>1149</v>
      </c>
      <c r="D2816" s="19">
        <v>6.2984210039999997</v>
      </c>
      <c r="E2816" s="23">
        <v>9.8200000000000006E-3</v>
      </c>
      <c r="F2816" s="23">
        <v>8.6300000000000005E-3</v>
      </c>
      <c r="G2816" s="17">
        <v>0</v>
      </c>
      <c r="H2816" s="17">
        <v>1</v>
      </c>
      <c r="I2816" s="17">
        <v>0.22992389399999999</v>
      </c>
      <c r="J2816" s="17">
        <v>0.76397731300000005</v>
      </c>
      <c r="K2816" s="17">
        <v>6.1000000000000004E-3</v>
      </c>
    </row>
    <row r="2817" spans="1:11" x14ac:dyDescent="0.45">
      <c r="A2817" s="10" t="s">
        <v>33</v>
      </c>
      <c r="B2817" s="20">
        <v>0.09</v>
      </c>
      <c r="C2817" s="19">
        <v>1263</v>
      </c>
      <c r="D2817" s="19">
        <v>7.4636132079999999</v>
      </c>
      <c r="E2817" s="23">
        <v>1.0699999999999999E-2</v>
      </c>
      <c r="F2817" s="23">
        <v>9.4400000000000005E-3</v>
      </c>
      <c r="G2817" s="17">
        <v>0</v>
      </c>
      <c r="H2817" s="17">
        <v>1</v>
      </c>
      <c r="I2817" s="17">
        <v>0.25234527200000001</v>
      </c>
      <c r="J2817" s="17">
        <v>0.74250486199999999</v>
      </c>
      <c r="K2817" s="17">
        <v>5.1500000000000001E-3</v>
      </c>
    </row>
    <row r="2818" spans="1:11" x14ac:dyDescent="0.45">
      <c r="A2818" s="10" t="s">
        <v>33</v>
      </c>
      <c r="B2818" s="20">
        <v>0.1</v>
      </c>
      <c r="C2818" s="19">
        <v>1429</v>
      </c>
      <c r="D2818" s="19">
        <v>9.299835989</v>
      </c>
      <c r="E2818" s="23">
        <v>1.14E-2</v>
      </c>
      <c r="F2818" s="23">
        <v>1.04E-2</v>
      </c>
      <c r="G2818" s="17">
        <v>0</v>
      </c>
      <c r="H2818" s="17">
        <v>1</v>
      </c>
      <c r="I2818" s="17">
        <v>0.23005283900000001</v>
      </c>
      <c r="J2818" s="17">
        <v>0.76583294099999999</v>
      </c>
      <c r="K2818" s="17">
        <v>4.1099999999999999E-3</v>
      </c>
    </row>
    <row r="2819" spans="1:11" x14ac:dyDescent="0.45">
      <c r="A2819" s="10" t="s">
        <v>33</v>
      </c>
      <c r="B2819" s="20">
        <v>0.11</v>
      </c>
      <c r="C2819" s="19">
        <v>1554</v>
      </c>
      <c r="D2819" s="19">
        <v>10.760437019999999</v>
      </c>
      <c r="E2819" s="23">
        <v>1.2200000000000001E-2</v>
      </c>
      <c r="F2819" s="23">
        <v>1.0999999999999999E-2</v>
      </c>
      <c r="G2819" s="17">
        <v>0</v>
      </c>
      <c r="H2819" s="17">
        <v>1</v>
      </c>
      <c r="I2819" s="17">
        <v>0.202525545</v>
      </c>
      <c r="J2819" s="17">
        <v>0.79391247499999995</v>
      </c>
      <c r="K2819" s="17">
        <v>3.5599999999999998E-3</v>
      </c>
    </row>
    <row r="2820" spans="1:11" x14ac:dyDescent="0.45">
      <c r="A2820" s="10" t="s">
        <v>33</v>
      </c>
      <c r="B2820" s="20">
        <v>0.12</v>
      </c>
      <c r="C2820" s="19">
        <v>1694</v>
      </c>
      <c r="D2820" s="19">
        <v>12.50578617</v>
      </c>
      <c r="E2820" s="23">
        <v>1.2800000000000001E-2</v>
      </c>
      <c r="F2820" s="23">
        <v>1.17E-2</v>
      </c>
      <c r="G2820" s="17">
        <v>0</v>
      </c>
      <c r="H2820" s="17">
        <v>1</v>
      </c>
      <c r="I2820" s="17">
        <v>0.190656516</v>
      </c>
      <c r="J2820" s="17">
        <v>0.79353435699999997</v>
      </c>
      <c r="K2820" s="17">
        <v>1.5800000000000002E-2</v>
      </c>
    </row>
    <row r="2821" spans="1:11" x14ac:dyDescent="0.45">
      <c r="A2821" s="10" t="s">
        <v>33</v>
      </c>
      <c r="B2821" s="20">
        <v>0.13</v>
      </c>
      <c r="C2821" s="19">
        <v>1831</v>
      </c>
      <c r="D2821" s="19">
        <v>14.302891170000001</v>
      </c>
      <c r="E2821" s="23">
        <v>1.3299999999999999E-2</v>
      </c>
      <c r="F2821" s="23">
        <v>1.2200000000000001E-2</v>
      </c>
      <c r="G2821" s="17">
        <v>0</v>
      </c>
      <c r="H2821" s="17">
        <v>1</v>
      </c>
      <c r="I2821" s="17">
        <v>0.17094026500000001</v>
      </c>
      <c r="J2821" s="17">
        <v>0.81518614899999997</v>
      </c>
      <c r="K2821" s="17">
        <v>1.3899999999999999E-2</v>
      </c>
    </row>
    <row r="2822" spans="1:11" x14ac:dyDescent="0.45">
      <c r="A2822" s="10" t="s">
        <v>33</v>
      </c>
      <c r="B2822" s="20">
        <v>0.14000000000000001</v>
      </c>
      <c r="C2822" s="19">
        <v>1962</v>
      </c>
      <c r="D2822" s="19">
        <v>16.096922930000002</v>
      </c>
      <c r="E2822" s="23">
        <v>1.3899999999999999E-2</v>
      </c>
      <c r="F2822" s="23">
        <v>1.2800000000000001E-2</v>
      </c>
      <c r="G2822" s="17">
        <v>0</v>
      </c>
      <c r="H2822" s="17">
        <v>1</v>
      </c>
      <c r="I2822" s="17">
        <v>0.16312386000000001</v>
      </c>
      <c r="J2822" s="17">
        <v>0.82455202900000002</v>
      </c>
      <c r="K2822" s="17">
        <v>1.23E-2</v>
      </c>
    </row>
    <row r="2823" spans="1:11" x14ac:dyDescent="0.45">
      <c r="A2823" s="10" t="s">
        <v>33</v>
      </c>
      <c r="B2823" s="20">
        <v>0.15</v>
      </c>
      <c r="C2823" s="19">
        <v>2103</v>
      </c>
      <c r="D2823" s="19">
        <v>18.11492865</v>
      </c>
      <c r="E2823" s="23">
        <v>1.49E-2</v>
      </c>
      <c r="F2823" s="23">
        <v>1.3299999999999999E-2</v>
      </c>
      <c r="G2823" s="17">
        <v>0</v>
      </c>
      <c r="H2823" s="17">
        <v>1</v>
      </c>
      <c r="I2823" s="17">
        <v>0.195443066</v>
      </c>
      <c r="J2823" s="17">
        <v>0.79358213899999996</v>
      </c>
      <c r="K2823" s="17">
        <v>1.0999999999999999E-2</v>
      </c>
    </row>
    <row r="2824" spans="1:11" x14ac:dyDescent="0.45">
      <c r="A2824" s="10" t="s">
        <v>33</v>
      </c>
      <c r="B2824" s="20">
        <v>0.16</v>
      </c>
      <c r="C2824" s="19">
        <v>2242</v>
      </c>
      <c r="D2824" s="19">
        <v>20.212402390000001</v>
      </c>
      <c r="E2824" s="23">
        <v>1.54E-2</v>
      </c>
      <c r="F2824" s="23">
        <v>1.3899999999999999E-2</v>
      </c>
      <c r="G2824" s="17">
        <v>0</v>
      </c>
      <c r="H2824" s="17">
        <v>1</v>
      </c>
      <c r="I2824" s="17">
        <v>0.19645966200000001</v>
      </c>
      <c r="J2824" s="17">
        <v>0.78839233099999995</v>
      </c>
      <c r="K2824" s="17">
        <v>1.5100000000000001E-2</v>
      </c>
    </row>
    <row r="2825" spans="1:11" x14ac:dyDescent="0.45">
      <c r="A2825" s="10" t="s">
        <v>33</v>
      </c>
      <c r="B2825" s="20">
        <v>0.17</v>
      </c>
      <c r="C2825" s="19">
        <v>2378</v>
      </c>
      <c r="D2825" s="19">
        <v>22.376133639999999</v>
      </c>
      <c r="E2825" s="23">
        <v>1.6400000000000001E-2</v>
      </c>
      <c r="F2825" s="23">
        <v>1.46E-2</v>
      </c>
      <c r="G2825" s="17">
        <v>0</v>
      </c>
      <c r="H2825" s="17">
        <v>1</v>
      </c>
      <c r="I2825" s="17">
        <v>0.196988577</v>
      </c>
      <c r="J2825" s="17">
        <v>0.78945159899999995</v>
      </c>
      <c r="K2825" s="17">
        <v>1.3599999999999999E-2</v>
      </c>
    </row>
    <row r="2826" spans="1:11" x14ac:dyDescent="0.45">
      <c r="A2826" s="10" t="s">
        <v>33</v>
      </c>
      <c r="B2826" s="20">
        <v>0.18</v>
      </c>
      <c r="C2826" s="19">
        <v>2508</v>
      </c>
      <c r="D2826" s="19">
        <v>24.578589109999999</v>
      </c>
      <c r="E2826" s="23">
        <v>1.7299999999999999E-2</v>
      </c>
      <c r="F2826" s="23">
        <v>1.52E-2</v>
      </c>
      <c r="G2826" s="17">
        <v>0</v>
      </c>
      <c r="H2826" s="17">
        <v>1</v>
      </c>
      <c r="I2826" s="17">
        <v>0.1973762</v>
      </c>
      <c r="J2826" s="17">
        <v>0.79025579199999996</v>
      </c>
      <c r="K2826" s="17">
        <v>1.24E-2</v>
      </c>
    </row>
    <row r="2827" spans="1:11" x14ac:dyDescent="0.45">
      <c r="A2827" s="10" t="s">
        <v>33</v>
      </c>
      <c r="B2827" s="20">
        <v>0.19</v>
      </c>
      <c r="C2827" s="19">
        <v>2651</v>
      </c>
      <c r="D2827" s="19">
        <v>27.07145847</v>
      </c>
      <c r="E2827" s="23">
        <v>1.77E-2</v>
      </c>
      <c r="F2827" s="23">
        <v>1.5900000000000001E-2</v>
      </c>
      <c r="G2827" s="17">
        <v>0</v>
      </c>
      <c r="H2827" s="17">
        <v>1</v>
      </c>
      <c r="I2827" s="17">
        <v>0.20955453600000001</v>
      </c>
      <c r="J2827" s="17">
        <v>0.77924597100000004</v>
      </c>
      <c r="K2827" s="17">
        <v>1.12E-2</v>
      </c>
    </row>
    <row r="2828" spans="1:11" x14ac:dyDescent="0.45">
      <c r="A2828" s="10" t="s">
        <v>33</v>
      </c>
      <c r="B2828" s="20">
        <v>0.2</v>
      </c>
      <c r="C2828" s="19">
        <v>2777</v>
      </c>
      <c r="D2828" s="19">
        <v>29.334944589999999</v>
      </c>
      <c r="E2828" s="23">
        <v>1.8237745E-2</v>
      </c>
      <c r="F2828" s="23">
        <v>1.66E-2</v>
      </c>
      <c r="G2828" s="17">
        <v>0</v>
      </c>
      <c r="H2828" s="17">
        <v>1</v>
      </c>
      <c r="I2828" s="17">
        <v>0.207974412</v>
      </c>
      <c r="J2828" s="17">
        <v>0.78167388599999998</v>
      </c>
      <c r="K2828" s="17">
        <v>1.04E-2</v>
      </c>
    </row>
    <row r="2829" spans="1:11" x14ac:dyDescent="0.45">
      <c r="A2829" s="10" t="s">
        <v>33</v>
      </c>
      <c r="B2829" s="20">
        <v>0.21</v>
      </c>
      <c r="C2829" s="19">
        <v>2900</v>
      </c>
      <c r="D2829" s="19">
        <v>31.618872809999999</v>
      </c>
      <c r="E2829" s="23">
        <v>1.8700000000000001E-2</v>
      </c>
      <c r="F2829" s="23">
        <v>1.7100000000000001E-2</v>
      </c>
      <c r="G2829" s="17">
        <v>0</v>
      </c>
      <c r="H2829" s="17">
        <v>1</v>
      </c>
      <c r="I2829" s="17">
        <v>0.213253781</v>
      </c>
      <c r="J2829" s="17">
        <v>0.77713484200000005</v>
      </c>
      <c r="K2829" s="17">
        <v>9.6100000000000005E-3</v>
      </c>
    </row>
    <row r="2830" spans="1:11" x14ac:dyDescent="0.45">
      <c r="A2830" s="10" t="s">
        <v>33</v>
      </c>
      <c r="B2830" s="20">
        <v>0.22</v>
      </c>
      <c r="C2830" s="19">
        <v>3059</v>
      </c>
      <c r="D2830" s="19">
        <v>34.633045660000001</v>
      </c>
      <c r="E2830" s="23">
        <v>1.9400000000000001E-2</v>
      </c>
      <c r="F2830" s="23">
        <v>1.77E-2</v>
      </c>
      <c r="G2830" s="17">
        <v>0</v>
      </c>
      <c r="H2830" s="17">
        <v>1</v>
      </c>
      <c r="I2830" s="17">
        <v>0.194830794</v>
      </c>
      <c r="J2830" s="17">
        <v>0.79646439700000005</v>
      </c>
      <c r="K2830" s="17">
        <v>8.6999999999999994E-3</v>
      </c>
    </row>
    <row r="2831" spans="1:11" x14ac:dyDescent="0.45">
      <c r="A2831" s="10" t="s">
        <v>33</v>
      </c>
      <c r="B2831" s="20">
        <v>0.23</v>
      </c>
      <c r="C2831" s="19">
        <v>3211</v>
      </c>
      <c r="D2831" s="19">
        <v>37.607713750000002</v>
      </c>
      <c r="E2831" s="23">
        <v>1.9599999999999999E-2</v>
      </c>
      <c r="F2831" s="23">
        <v>1.83E-2</v>
      </c>
      <c r="G2831" s="17">
        <v>0</v>
      </c>
      <c r="H2831" s="17">
        <v>1</v>
      </c>
      <c r="I2831" s="17">
        <v>0.191551428</v>
      </c>
      <c r="J2831" s="17">
        <v>0.80045960800000004</v>
      </c>
      <c r="K2831" s="17">
        <v>7.9900000000000006E-3</v>
      </c>
    </row>
    <row r="2832" spans="1:11" x14ac:dyDescent="0.45">
      <c r="A2832" s="10" t="s">
        <v>33</v>
      </c>
      <c r="B2832" s="20">
        <v>0.24</v>
      </c>
      <c r="C2832" s="19">
        <v>3295</v>
      </c>
      <c r="D2832" s="19">
        <v>39.267645129999998</v>
      </c>
      <c r="E2832" s="23">
        <v>1.9900000000000001E-2</v>
      </c>
      <c r="F2832" s="23">
        <v>1.8599999999999998E-2</v>
      </c>
      <c r="G2832" s="17">
        <v>0</v>
      </c>
      <c r="H2832" s="17">
        <v>1</v>
      </c>
      <c r="I2832" s="17">
        <v>0.19221218800000001</v>
      </c>
      <c r="J2832" s="17">
        <v>0.80013974300000001</v>
      </c>
      <c r="K2832" s="17">
        <v>7.6499999999999997E-3</v>
      </c>
    </row>
    <row r="2833" spans="1:11" x14ac:dyDescent="0.45">
      <c r="A2833" s="10" t="s">
        <v>33</v>
      </c>
      <c r="B2833" s="20">
        <v>0.25</v>
      </c>
      <c r="C2833" s="19">
        <v>3469</v>
      </c>
      <c r="D2833" s="19">
        <v>42.772810159999999</v>
      </c>
      <c r="E2833" s="23">
        <v>2.0400000000000001E-2</v>
      </c>
      <c r="F2833" s="23">
        <v>1.9E-2</v>
      </c>
      <c r="G2833" s="17">
        <v>0</v>
      </c>
      <c r="H2833" s="17">
        <v>1</v>
      </c>
      <c r="I2833" s="17">
        <v>0.216489559</v>
      </c>
      <c r="J2833" s="17">
        <v>0.77649413599999995</v>
      </c>
      <c r="K2833" s="17">
        <v>7.0200000000000002E-3</v>
      </c>
    </row>
    <row r="2834" spans="1:11" x14ac:dyDescent="0.45">
      <c r="A2834" s="10" t="s">
        <v>33</v>
      </c>
      <c r="B2834" s="20">
        <v>0.26</v>
      </c>
      <c r="C2834" s="19">
        <v>3605</v>
      </c>
      <c r="D2834" s="19">
        <v>45.602854739999998</v>
      </c>
      <c r="E2834" s="23">
        <v>2.1100000000000001E-2</v>
      </c>
      <c r="F2834" s="23">
        <v>1.95E-2</v>
      </c>
      <c r="G2834" s="17">
        <v>0</v>
      </c>
      <c r="H2834" s="17">
        <v>1</v>
      </c>
      <c r="I2834" s="17">
        <v>0.221384197</v>
      </c>
      <c r="J2834" s="17">
        <v>0.77202609700000002</v>
      </c>
      <c r="K2834" s="17">
        <v>6.5900000000000004E-3</v>
      </c>
    </row>
    <row r="2835" spans="1:11" x14ac:dyDescent="0.45">
      <c r="A2835" s="10" t="s">
        <v>33</v>
      </c>
      <c r="B2835" s="20">
        <v>0.27</v>
      </c>
      <c r="C2835" s="19">
        <v>3739</v>
      </c>
      <c r="D2835" s="19">
        <v>48.474055409999998</v>
      </c>
      <c r="E2835" s="23">
        <v>2.1700000000000001E-2</v>
      </c>
      <c r="F2835" s="23">
        <v>1.9900000000000001E-2</v>
      </c>
      <c r="G2835" s="17">
        <v>0</v>
      </c>
      <c r="H2835" s="17">
        <v>1</v>
      </c>
      <c r="I2835" s="17">
        <v>0.209777142</v>
      </c>
      <c r="J2835" s="17">
        <v>0.78402315300000003</v>
      </c>
      <c r="K2835" s="17">
        <v>6.1999999999999998E-3</v>
      </c>
    </row>
    <row r="2836" spans="1:11" x14ac:dyDescent="0.45">
      <c r="A2836" s="10" t="s">
        <v>33</v>
      </c>
      <c r="B2836" s="20">
        <v>0.28000000000000003</v>
      </c>
      <c r="C2836" s="19">
        <v>3852</v>
      </c>
      <c r="D2836" s="19">
        <v>50.947881379999998</v>
      </c>
      <c r="E2836" s="23">
        <v>2.1999999999999999E-2</v>
      </c>
      <c r="F2836" s="23">
        <v>2.0299999999999999E-2</v>
      </c>
      <c r="G2836" s="17">
        <v>0</v>
      </c>
      <c r="H2836" s="17">
        <v>1</v>
      </c>
      <c r="I2836" s="17">
        <v>0.20951262700000001</v>
      </c>
      <c r="J2836" s="17">
        <v>0.78457391799999998</v>
      </c>
      <c r="K2836" s="17">
        <v>5.9100000000000003E-3</v>
      </c>
    </row>
    <row r="2837" spans="1:11" x14ac:dyDescent="0.45">
      <c r="A2837" s="10" t="s">
        <v>33</v>
      </c>
      <c r="B2837" s="20">
        <v>0.28999999999999998</v>
      </c>
      <c r="C2837" s="19">
        <v>4024</v>
      </c>
      <c r="D2837" s="19">
        <v>54.806199630000002</v>
      </c>
      <c r="E2837" s="23">
        <v>2.3E-2</v>
      </c>
      <c r="F2837" s="23">
        <v>2.0799999999999999E-2</v>
      </c>
      <c r="G2837" s="17">
        <v>0</v>
      </c>
      <c r="H2837" s="17">
        <v>1</v>
      </c>
      <c r="I2837" s="17">
        <v>0.20567919400000001</v>
      </c>
      <c r="J2837" s="17">
        <v>0.78882150299999998</v>
      </c>
      <c r="K2837" s="17">
        <v>5.4999999999999997E-3</v>
      </c>
    </row>
    <row r="2838" spans="1:11" x14ac:dyDescent="0.45">
      <c r="A2838" s="10" t="s">
        <v>33</v>
      </c>
      <c r="B2838" s="20">
        <v>0.3</v>
      </c>
      <c r="C2838" s="19">
        <v>4145</v>
      </c>
      <c r="D2838" s="19">
        <v>57.62427383</v>
      </c>
      <c r="E2838" s="23">
        <v>2.3599999999999999E-2</v>
      </c>
      <c r="F2838" s="23">
        <v>2.12E-2</v>
      </c>
      <c r="G2838" s="17">
        <v>0</v>
      </c>
      <c r="H2838" s="17">
        <v>1</v>
      </c>
      <c r="I2838" s="17">
        <v>0.205070524</v>
      </c>
      <c r="J2838" s="17">
        <v>0.78970131700000001</v>
      </c>
      <c r="K2838" s="17">
        <v>5.2300000000000003E-3</v>
      </c>
    </row>
    <row r="2839" spans="1:11" x14ac:dyDescent="0.45">
      <c r="A2839" s="10" t="s">
        <v>33</v>
      </c>
      <c r="B2839" s="20">
        <v>0.31</v>
      </c>
      <c r="C2839" s="19">
        <v>4283</v>
      </c>
      <c r="D2839" s="19">
        <v>60.936298039999997</v>
      </c>
      <c r="E2839" s="23">
        <v>2.4299999999999999E-2</v>
      </c>
      <c r="F2839" s="23">
        <v>2.1700000000000001E-2</v>
      </c>
      <c r="G2839" s="17">
        <v>0</v>
      </c>
      <c r="H2839" s="17">
        <v>1</v>
      </c>
      <c r="I2839" s="17">
        <v>0.195951711</v>
      </c>
      <c r="J2839" s="17">
        <v>0.79908269799999998</v>
      </c>
      <c r="K2839" s="17">
        <v>4.9699999999999996E-3</v>
      </c>
    </row>
    <row r="2840" spans="1:11" x14ac:dyDescent="0.45">
      <c r="A2840" s="10" t="s">
        <v>33</v>
      </c>
      <c r="B2840" s="20">
        <v>0.32</v>
      </c>
      <c r="C2840" s="19">
        <v>4406</v>
      </c>
      <c r="D2840" s="19">
        <v>63.99150702</v>
      </c>
      <c r="E2840" s="23">
        <v>2.52E-2</v>
      </c>
      <c r="F2840" s="23">
        <v>2.2200000000000001E-2</v>
      </c>
      <c r="G2840" s="17">
        <v>0</v>
      </c>
      <c r="H2840" s="17">
        <v>1</v>
      </c>
      <c r="I2840" s="17">
        <v>0.19446133700000001</v>
      </c>
      <c r="J2840" s="17">
        <v>0.80080193399999999</v>
      </c>
      <c r="K2840" s="17">
        <v>4.7400000000000003E-3</v>
      </c>
    </row>
    <row r="2841" spans="1:11" x14ac:dyDescent="0.45">
      <c r="A2841" s="10" t="s">
        <v>33</v>
      </c>
      <c r="B2841" s="20">
        <v>0.33</v>
      </c>
      <c r="C2841" s="19">
        <v>4556</v>
      </c>
      <c r="D2841" s="19">
        <v>67.809771229999996</v>
      </c>
      <c r="E2841" s="23">
        <v>2.5899999999999999E-2</v>
      </c>
      <c r="F2841" s="23">
        <v>2.2800000000000001E-2</v>
      </c>
      <c r="G2841" s="17">
        <v>0</v>
      </c>
      <c r="H2841" s="17">
        <v>1</v>
      </c>
      <c r="I2841" s="17">
        <v>0.201935632</v>
      </c>
      <c r="J2841" s="17">
        <v>0.79356465300000001</v>
      </c>
      <c r="K2841" s="17">
        <v>4.4999999999999997E-3</v>
      </c>
    </row>
    <row r="2842" spans="1:11" x14ac:dyDescent="0.45">
      <c r="A2842" s="10" t="s">
        <v>33</v>
      </c>
      <c r="B2842" s="20">
        <v>0.34</v>
      </c>
      <c r="C2842" s="19">
        <v>4694</v>
      </c>
      <c r="D2842" s="19">
        <v>71.421263289999999</v>
      </c>
      <c r="E2842" s="23">
        <v>2.64E-2</v>
      </c>
      <c r="F2842" s="23">
        <v>2.3400000000000001E-2</v>
      </c>
      <c r="G2842" s="17">
        <v>0</v>
      </c>
      <c r="H2842" s="17">
        <v>1</v>
      </c>
      <c r="I2842" s="17">
        <v>0.19228801600000001</v>
      </c>
      <c r="J2842" s="17">
        <v>0.80344674999999999</v>
      </c>
      <c r="K2842" s="17">
        <v>4.2700000000000004E-3</v>
      </c>
    </row>
    <row r="2843" spans="1:11" x14ac:dyDescent="0.45">
      <c r="A2843" s="10" t="s">
        <v>33</v>
      </c>
      <c r="B2843" s="20">
        <v>0.35</v>
      </c>
      <c r="C2843" s="19">
        <v>4824</v>
      </c>
      <c r="D2843" s="19">
        <v>74.901512690000004</v>
      </c>
      <c r="E2843" s="23">
        <v>2.7199999999999998E-2</v>
      </c>
      <c r="F2843" s="23">
        <v>2.4E-2</v>
      </c>
      <c r="G2843" s="17">
        <v>0</v>
      </c>
      <c r="H2843" s="17">
        <v>1</v>
      </c>
      <c r="I2843" s="17">
        <v>0.18829126099999999</v>
      </c>
      <c r="J2843" s="17">
        <v>0.80764406</v>
      </c>
      <c r="K2843" s="17">
        <v>4.0600000000000002E-3</v>
      </c>
    </row>
    <row r="2844" spans="1:11" x14ac:dyDescent="0.45">
      <c r="A2844" s="10" t="s">
        <v>33</v>
      </c>
      <c r="B2844" s="20">
        <v>0.36</v>
      </c>
      <c r="C2844" s="19">
        <v>4953</v>
      </c>
      <c r="D2844" s="19">
        <v>78.430208710000002</v>
      </c>
      <c r="E2844" s="23">
        <v>2.75E-2</v>
      </c>
      <c r="F2844" s="23">
        <v>2.4500000000000001E-2</v>
      </c>
      <c r="G2844" s="17">
        <v>0</v>
      </c>
      <c r="H2844" s="17">
        <v>1</v>
      </c>
      <c r="I2844" s="17">
        <v>0.17974464500000001</v>
      </c>
      <c r="J2844" s="17">
        <v>0.81637517400000004</v>
      </c>
      <c r="K2844" s="17">
        <v>3.8800000000000002E-3</v>
      </c>
    </row>
    <row r="2845" spans="1:11" x14ac:dyDescent="0.45">
      <c r="A2845" s="10" t="s">
        <v>33</v>
      </c>
      <c r="B2845" s="20">
        <v>0.37</v>
      </c>
      <c r="C2845" s="19">
        <v>5067</v>
      </c>
      <c r="D2845" s="19">
        <v>81.585932330000006</v>
      </c>
      <c r="E2845" s="23">
        <v>2.81E-2</v>
      </c>
      <c r="F2845" s="23">
        <v>2.5100000000000001E-2</v>
      </c>
      <c r="G2845" s="17">
        <v>0</v>
      </c>
      <c r="H2845" s="17">
        <v>1</v>
      </c>
      <c r="I2845" s="17">
        <v>0.182298613</v>
      </c>
      <c r="J2845" s="17">
        <v>0.81396238300000001</v>
      </c>
      <c r="K2845" s="17">
        <v>3.7399999999999998E-3</v>
      </c>
    </row>
    <row r="2846" spans="1:11" x14ac:dyDescent="0.45">
      <c r="A2846" s="10" t="s">
        <v>33</v>
      </c>
      <c r="B2846" s="20">
        <v>0.38</v>
      </c>
      <c r="C2846" s="19">
        <v>5237</v>
      </c>
      <c r="D2846" s="19">
        <v>86.429304869999996</v>
      </c>
      <c r="E2846" s="23">
        <v>2.9000000000000001E-2</v>
      </c>
      <c r="F2846" s="23">
        <v>2.58E-2</v>
      </c>
      <c r="G2846" s="17">
        <v>0</v>
      </c>
      <c r="H2846" s="17">
        <v>1</v>
      </c>
      <c r="I2846" s="17">
        <v>0.190630102</v>
      </c>
      <c r="J2846" s="17">
        <v>0.80585388999999996</v>
      </c>
      <c r="K2846" s="17">
        <v>3.5200000000000001E-3</v>
      </c>
    </row>
    <row r="2847" spans="1:11" x14ac:dyDescent="0.45">
      <c r="A2847" s="10" t="s">
        <v>33</v>
      </c>
      <c r="B2847" s="20">
        <v>0.39</v>
      </c>
      <c r="C2847" s="19">
        <v>5367</v>
      </c>
      <c r="D2847" s="19">
        <v>90.264742609999999</v>
      </c>
      <c r="E2847" s="23">
        <v>3.0099999999999998E-2</v>
      </c>
      <c r="F2847" s="23">
        <v>2.64E-2</v>
      </c>
      <c r="G2847" s="17">
        <v>0</v>
      </c>
      <c r="H2847" s="17">
        <v>1</v>
      </c>
      <c r="I2847" s="17">
        <v>0.20100314599999999</v>
      </c>
      <c r="J2847" s="17">
        <v>0.79562776300000004</v>
      </c>
      <c r="K2847" s="17">
        <v>3.3700000000000002E-3</v>
      </c>
    </row>
    <row r="2848" spans="1:11" x14ac:dyDescent="0.45">
      <c r="A2848" s="10" t="s">
        <v>33</v>
      </c>
      <c r="B2848" s="20">
        <v>0.4</v>
      </c>
      <c r="C2848" s="19">
        <v>5508</v>
      </c>
      <c r="D2848" s="19">
        <v>94.601147109999999</v>
      </c>
      <c r="E2848" s="23">
        <v>3.1199999999999999E-2</v>
      </c>
      <c r="F2848" s="23">
        <v>2.7E-2</v>
      </c>
      <c r="G2848" s="17">
        <v>0</v>
      </c>
      <c r="H2848" s="17">
        <v>1</v>
      </c>
      <c r="I2848" s="17">
        <v>0.20204865599999999</v>
      </c>
      <c r="J2848" s="17">
        <v>0.79473688799999997</v>
      </c>
      <c r="K2848" s="17">
        <v>3.2100000000000002E-3</v>
      </c>
    </row>
    <row r="2849" spans="1:11" x14ac:dyDescent="0.45">
      <c r="A2849" s="10" t="s">
        <v>33</v>
      </c>
      <c r="B2849" s="20">
        <v>0.41</v>
      </c>
      <c r="C2849" s="19">
        <v>5637</v>
      </c>
      <c r="D2849" s="19">
        <v>98.678171950000007</v>
      </c>
      <c r="E2849" s="23">
        <v>3.2000000000000001E-2</v>
      </c>
      <c r="F2849" s="23">
        <v>2.7699999999999999E-2</v>
      </c>
      <c r="G2849" s="17">
        <v>0</v>
      </c>
      <c r="H2849" s="17">
        <v>1</v>
      </c>
      <c r="I2849" s="17">
        <v>0.20402105800000001</v>
      </c>
      <c r="J2849" s="17">
        <v>0.79288965300000003</v>
      </c>
      <c r="K2849" s="17">
        <v>3.0899999999999999E-3</v>
      </c>
    </row>
    <row r="2850" spans="1:11" x14ac:dyDescent="0.45">
      <c r="A2850" s="10" t="s">
        <v>33</v>
      </c>
      <c r="B2850" s="20">
        <v>0.42</v>
      </c>
      <c r="C2850" s="19">
        <v>5759</v>
      </c>
      <c r="D2850" s="19">
        <v>102.62188380000001</v>
      </c>
      <c r="E2850" s="23">
        <v>3.2899999999999999E-2</v>
      </c>
      <c r="F2850" s="23">
        <v>2.8299999999999999E-2</v>
      </c>
      <c r="G2850" s="17">
        <v>0</v>
      </c>
      <c r="H2850" s="17">
        <v>1</v>
      </c>
      <c r="I2850" s="17">
        <v>0.2092436</v>
      </c>
      <c r="J2850" s="17">
        <v>0.78777145800000004</v>
      </c>
      <c r="K2850" s="17">
        <v>2.98E-3</v>
      </c>
    </row>
    <row r="2851" spans="1:11" x14ac:dyDescent="0.45">
      <c r="A2851" s="10" t="s">
        <v>33</v>
      </c>
      <c r="B2851" s="20">
        <v>0.43</v>
      </c>
      <c r="C2851" s="19">
        <v>5902</v>
      </c>
      <c r="D2851" s="19">
        <v>107.3621132</v>
      </c>
      <c r="E2851" s="23">
        <v>3.3700000000000001E-2</v>
      </c>
      <c r="F2851" s="23">
        <v>2.8899999999999999E-2</v>
      </c>
      <c r="G2851" s="17">
        <v>0</v>
      </c>
      <c r="H2851" s="17">
        <v>1</v>
      </c>
      <c r="I2851" s="17">
        <v>0.20256175600000001</v>
      </c>
      <c r="J2851" s="17">
        <v>0.79459765699999996</v>
      </c>
      <c r="K2851" s="17">
        <v>2.8400000000000001E-3</v>
      </c>
    </row>
    <row r="2852" spans="1:11" x14ac:dyDescent="0.45">
      <c r="A2852" s="10" t="s">
        <v>33</v>
      </c>
      <c r="B2852" s="20">
        <v>0.44</v>
      </c>
      <c r="C2852" s="19">
        <v>6043</v>
      </c>
      <c r="D2852" s="19">
        <v>112.1605417</v>
      </c>
      <c r="E2852" s="23">
        <v>3.4599999999999999E-2</v>
      </c>
      <c r="F2852" s="23">
        <v>2.9700000000000001E-2</v>
      </c>
      <c r="G2852" s="17">
        <v>0</v>
      </c>
      <c r="H2852" s="17">
        <v>1</v>
      </c>
      <c r="I2852" s="17">
        <v>0.21816860699999999</v>
      </c>
      <c r="J2852" s="17">
        <v>0.77910195699999996</v>
      </c>
      <c r="K2852" s="17">
        <v>2.7299999999999998E-3</v>
      </c>
    </row>
    <row r="2853" spans="1:11" x14ac:dyDescent="0.45">
      <c r="A2853" s="10" t="s">
        <v>33</v>
      </c>
      <c r="B2853" s="20">
        <v>0.45</v>
      </c>
      <c r="C2853" s="19">
        <v>6180</v>
      </c>
      <c r="D2853" s="19">
        <v>116.95413259999999</v>
      </c>
      <c r="E2853" s="23">
        <v>3.5200000000000002E-2</v>
      </c>
      <c r="F2853" s="23">
        <v>3.0300000000000001E-2</v>
      </c>
      <c r="G2853" s="17">
        <v>0</v>
      </c>
      <c r="H2853" s="17">
        <v>1</v>
      </c>
      <c r="I2853" s="17">
        <v>0.228752279</v>
      </c>
      <c r="J2853" s="17">
        <v>0.76862410699999995</v>
      </c>
      <c r="K2853" s="17">
        <v>2.6199999999999999E-3</v>
      </c>
    </row>
    <row r="2854" spans="1:11" x14ac:dyDescent="0.45">
      <c r="A2854" s="10" t="s">
        <v>33</v>
      </c>
      <c r="B2854" s="20">
        <v>0.46</v>
      </c>
      <c r="C2854" s="19">
        <v>6318</v>
      </c>
      <c r="D2854" s="19">
        <v>121.8744935</v>
      </c>
      <c r="E2854" s="23">
        <v>3.5900000000000001E-2</v>
      </c>
      <c r="F2854" s="23">
        <v>3.1199999999999999E-2</v>
      </c>
      <c r="G2854" s="17">
        <v>0</v>
      </c>
      <c r="H2854" s="17">
        <v>1</v>
      </c>
      <c r="I2854" s="17">
        <v>0.23671821300000001</v>
      </c>
      <c r="J2854" s="17">
        <v>0.760761044</v>
      </c>
      <c r="K2854" s="17">
        <v>2.5200000000000001E-3</v>
      </c>
    </row>
    <row r="2855" spans="1:11" x14ac:dyDescent="0.45">
      <c r="A2855" s="10" t="s">
        <v>33</v>
      </c>
      <c r="B2855" s="20">
        <v>0.47</v>
      </c>
      <c r="C2855" s="19">
        <v>6440</v>
      </c>
      <c r="D2855" s="19">
        <v>126.3067891</v>
      </c>
      <c r="E2855" s="23">
        <v>3.6700000000000003E-2</v>
      </c>
      <c r="F2855" s="23">
        <v>3.1800000000000002E-2</v>
      </c>
      <c r="G2855" s="17">
        <v>0</v>
      </c>
      <c r="H2855" s="17">
        <v>1</v>
      </c>
      <c r="I2855" s="17">
        <v>0.230546795</v>
      </c>
      <c r="J2855" s="17">
        <v>0.76701916800000003</v>
      </c>
      <c r="K2855" s="17">
        <v>2.4299999999999999E-3</v>
      </c>
    </row>
    <row r="2856" spans="1:11" x14ac:dyDescent="0.45">
      <c r="A2856" s="10" t="s">
        <v>33</v>
      </c>
      <c r="B2856" s="20">
        <v>0.48</v>
      </c>
      <c r="C2856" s="19">
        <v>6595</v>
      </c>
      <c r="D2856" s="19">
        <v>132.07553480000001</v>
      </c>
      <c r="E2856" s="23">
        <v>3.8199999999999998E-2</v>
      </c>
      <c r="F2856" s="23">
        <v>3.2599999999999997E-2</v>
      </c>
      <c r="G2856" s="17">
        <v>0</v>
      </c>
      <c r="H2856" s="17">
        <v>1</v>
      </c>
      <c r="I2856" s="17">
        <v>0.24202884</v>
      </c>
      <c r="J2856" s="17">
        <v>0.75564513799999999</v>
      </c>
      <c r="K2856" s="17">
        <v>2.33E-3</v>
      </c>
    </row>
    <row r="2857" spans="1:11" x14ac:dyDescent="0.45">
      <c r="A2857" s="10" t="s">
        <v>33</v>
      </c>
      <c r="B2857" s="20">
        <v>0.49</v>
      </c>
      <c r="C2857" s="19">
        <v>6733</v>
      </c>
      <c r="D2857" s="19">
        <v>137.37779990000001</v>
      </c>
      <c r="E2857" s="23">
        <v>3.8699999999999998E-2</v>
      </c>
      <c r="F2857" s="23">
        <v>3.3300000000000003E-2</v>
      </c>
      <c r="G2857" s="17">
        <v>0</v>
      </c>
      <c r="H2857" s="17">
        <v>1</v>
      </c>
      <c r="I2857" s="17">
        <v>0.23433040299999999</v>
      </c>
      <c r="J2857" s="17">
        <v>0.76343757400000001</v>
      </c>
      <c r="K2857" s="17">
        <v>2.2300000000000002E-3</v>
      </c>
    </row>
    <row r="2858" spans="1:11" x14ac:dyDescent="0.45">
      <c r="A2858" s="10" t="s">
        <v>33</v>
      </c>
      <c r="B2858" s="20">
        <v>0.5</v>
      </c>
      <c r="C2858" s="19">
        <v>6825</v>
      </c>
      <c r="D2858" s="19">
        <v>140.98490229999999</v>
      </c>
      <c r="E2858" s="23">
        <v>3.9600000000000003E-2</v>
      </c>
      <c r="F2858" s="23">
        <v>3.3799999999999997E-2</v>
      </c>
      <c r="G2858" s="17">
        <v>0</v>
      </c>
      <c r="H2858" s="17">
        <v>1</v>
      </c>
      <c r="I2858" s="17">
        <v>0.233498025</v>
      </c>
      <c r="J2858" s="17">
        <v>0.76432600299999998</v>
      </c>
      <c r="K2858" s="17">
        <v>2.1800000000000001E-3</v>
      </c>
    </row>
    <row r="2859" spans="1:11" x14ac:dyDescent="0.45">
      <c r="A2859" s="10" t="s">
        <v>33</v>
      </c>
      <c r="B2859" s="20">
        <v>0.51</v>
      </c>
      <c r="C2859" s="19">
        <v>7005</v>
      </c>
      <c r="D2859" s="19">
        <v>148.1785759</v>
      </c>
      <c r="E2859" s="23">
        <v>4.07E-2</v>
      </c>
      <c r="F2859" s="23">
        <v>3.49E-2</v>
      </c>
      <c r="G2859" s="17">
        <v>0</v>
      </c>
      <c r="H2859" s="17">
        <v>1</v>
      </c>
      <c r="I2859" s="17">
        <v>0.23113994800000001</v>
      </c>
      <c r="J2859" s="17">
        <v>0.766797336</v>
      </c>
      <c r="K2859" s="17">
        <v>2.0600000000000002E-3</v>
      </c>
    </row>
    <row r="2860" spans="1:11" x14ac:dyDescent="0.45">
      <c r="A2860" s="10" t="s">
        <v>33</v>
      </c>
      <c r="B2860" s="20">
        <v>0.52</v>
      </c>
      <c r="C2860" s="19">
        <v>7144</v>
      </c>
      <c r="D2860" s="19">
        <v>153.9530565</v>
      </c>
      <c r="E2860" s="23">
        <v>4.24E-2</v>
      </c>
      <c r="F2860" s="23">
        <v>3.5700000000000003E-2</v>
      </c>
      <c r="G2860" s="17">
        <v>0</v>
      </c>
      <c r="H2860" s="17">
        <v>1</v>
      </c>
      <c r="I2860" s="17">
        <v>0.233656375</v>
      </c>
      <c r="J2860" s="17">
        <v>0.76435998000000005</v>
      </c>
      <c r="K2860" s="17">
        <v>1.98E-3</v>
      </c>
    </row>
    <row r="2861" spans="1:11" x14ac:dyDescent="0.45">
      <c r="A2861" s="10" t="s">
        <v>33</v>
      </c>
      <c r="B2861" s="20">
        <v>0.53</v>
      </c>
      <c r="C2861" s="19">
        <v>7278</v>
      </c>
      <c r="D2861" s="19">
        <v>159.82583589999999</v>
      </c>
      <c r="E2861" s="23">
        <v>4.4999999999999998E-2</v>
      </c>
      <c r="F2861" s="23">
        <v>3.6600000000000001E-2</v>
      </c>
      <c r="G2861" s="17">
        <v>0</v>
      </c>
      <c r="H2861" s="17">
        <v>1</v>
      </c>
      <c r="I2861" s="17">
        <v>0.24238099499999999</v>
      </c>
      <c r="J2861" s="17">
        <v>0.755709725</v>
      </c>
      <c r="K2861" s="17">
        <v>1.91E-3</v>
      </c>
    </row>
    <row r="2862" spans="1:11" x14ac:dyDescent="0.45">
      <c r="A2862" s="10" t="s">
        <v>33</v>
      </c>
      <c r="B2862" s="20">
        <v>0.54</v>
      </c>
      <c r="C2862" s="19">
        <v>7415</v>
      </c>
      <c r="D2862" s="19">
        <v>166.0818372</v>
      </c>
      <c r="E2862" s="23">
        <v>4.7E-2</v>
      </c>
      <c r="F2862" s="23">
        <v>3.7499999999999999E-2</v>
      </c>
      <c r="G2862" s="17">
        <v>0</v>
      </c>
      <c r="H2862" s="17">
        <v>1</v>
      </c>
      <c r="I2862" s="17">
        <v>0.24442525000000001</v>
      </c>
      <c r="J2862" s="17">
        <v>0.75372912599999997</v>
      </c>
      <c r="K2862" s="17">
        <v>1.8500000000000001E-3</v>
      </c>
    </row>
    <row r="2863" spans="1:11" x14ac:dyDescent="0.45">
      <c r="A2863" s="10" t="s">
        <v>33</v>
      </c>
      <c r="B2863" s="20">
        <v>0.55000000000000004</v>
      </c>
      <c r="C2863" s="19">
        <v>7551</v>
      </c>
      <c r="D2863" s="19">
        <v>172.71562030000001</v>
      </c>
      <c r="E2863" s="23">
        <v>4.9599999999999998E-2</v>
      </c>
      <c r="F2863" s="23">
        <v>3.85E-2</v>
      </c>
      <c r="G2863" s="17">
        <v>0</v>
      </c>
      <c r="H2863" s="17">
        <v>1</v>
      </c>
      <c r="I2863" s="17">
        <v>0.254586176</v>
      </c>
      <c r="J2863" s="17">
        <v>0.74362261399999996</v>
      </c>
      <c r="K2863" s="17">
        <v>1.7899999999999999E-3</v>
      </c>
    </row>
    <row r="2864" spans="1:11" x14ac:dyDescent="0.45">
      <c r="A2864" s="10" t="s">
        <v>33</v>
      </c>
      <c r="B2864" s="20">
        <v>0.56000000000000005</v>
      </c>
      <c r="C2864" s="19">
        <v>7702</v>
      </c>
      <c r="D2864" s="19">
        <v>180.48182550000001</v>
      </c>
      <c r="E2864" s="23">
        <v>5.3100000000000001E-2</v>
      </c>
      <c r="F2864" s="23">
        <v>0.04</v>
      </c>
      <c r="G2864" s="17">
        <v>0</v>
      </c>
      <c r="H2864" s="17">
        <v>1</v>
      </c>
      <c r="I2864" s="17">
        <v>0.25799565800000002</v>
      </c>
      <c r="J2864" s="17">
        <v>0.74028376799999995</v>
      </c>
      <c r="K2864" s="17">
        <v>1.72E-3</v>
      </c>
    </row>
    <row r="2865" spans="1:11" x14ac:dyDescent="0.45">
      <c r="A2865" s="10" t="s">
        <v>33</v>
      </c>
      <c r="B2865" s="20">
        <v>0.56999999999999995</v>
      </c>
      <c r="C2865" s="19">
        <v>7839</v>
      </c>
      <c r="D2865" s="19">
        <v>187.9255953</v>
      </c>
      <c r="E2865" s="23">
        <v>5.5300000000000002E-2</v>
      </c>
      <c r="F2865" s="23">
        <v>4.1300000000000003E-2</v>
      </c>
      <c r="G2865" s="17">
        <v>0</v>
      </c>
      <c r="H2865" s="17">
        <v>1</v>
      </c>
      <c r="I2865" s="17">
        <v>0.26205466999999999</v>
      </c>
      <c r="J2865" s="17">
        <v>0.736284575</v>
      </c>
      <c r="K2865" s="17">
        <v>1.66E-3</v>
      </c>
    </row>
    <row r="2866" spans="1:11" x14ac:dyDescent="0.45">
      <c r="A2866" s="10" t="s">
        <v>33</v>
      </c>
      <c r="B2866" s="20">
        <v>0.57999999999999996</v>
      </c>
      <c r="C2866" s="19">
        <v>7968</v>
      </c>
      <c r="D2866" s="19">
        <v>195.15928149999999</v>
      </c>
      <c r="E2866" s="23">
        <v>5.6800000000000003E-2</v>
      </c>
      <c r="F2866" s="23">
        <v>4.2700000000000002E-2</v>
      </c>
      <c r="G2866" s="17">
        <v>0</v>
      </c>
      <c r="H2866" s="17">
        <v>1</v>
      </c>
      <c r="I2866" s="17">
        <v>0.270413183</v>
      </c>
      <c r="J2866" s="17">
        <v>0.72798096899999998</v>
      </c>
      <c r="K2866" s="17">
        <v>1.6100000000000001E-3</v>
      </c>
    </row>
    <row r="2867" spans="1:11" x14ac:dyDescent="0.45">
      <c r="A2867" s="10" t="s">
        <v>33</v>
      </c>
      <c r="B2867" s="20">
        <v>0.59</v>
      </c>
      <c r="C2867" s="19">
        <v>8110</v>
      </c>
      <c r="D2867" s="19">
        <v>203.4243027</v>
      </c>
      <c r="E2867" s="23">
        <v>5.9200000000000003E-2</v>
      </c>
      <c r="F2867" s="23">
        <v>4.4200000000000003E-2</v>
      </c>
      <c r="G2867" s="17">
        <v>0</v>
      </c>
      <c r="H2867" s="17">
        <v>1</v>
      </c>
      <c r="I2867" s="17">
        <v>0.27949700300000002</v>
      </c>
      <c r="J2867" s="17">
        <v>0.71895858599999996</v>
      </c>
      <c r="K2867" s="17">
        <v>1.5399999999999999E-3</v>
      </c>
    </row>
    <row r="2868" spans="1:11" x14ac:dyDescent="0.45">
      <c r="A2868" s="10" t="s">
        <v>33</v>
      </c>
      <c r="B2868" s="20">
        <v>0.6</v>
      </c>
      <c r="C2868" s="19">
        <v>8233</v>
      </c>
      <c r="D2868" s="19">
        <v>210.8689</v>
      </c>
      <c r="E2868" s="23">
        <v>6.2399999999999997E-2</v>
      </c>
      <c r="F2868" s="23">
        <v>4.5400000000000003E-2</v>
      </c>
      <c r="G2868" s="17">
        <v>0</v>
      </c>
      <c r="H2868" s="17">
        <v>1</v>
      </c>
      <c r="I2868" s="17">
        <v>0.28810116800000002</v>
      </c>
      <c r="J2868" s="17">
        <v>0.71040213600000002</v>
      </c>
      <c r="K2868" s="17">
        <v>1.5E-3</v>
      </c>
    </row>
    <row r="2869" spans="1:11" x14ac:dyDescent="0.45">
      <c r="A2869" s="10" t="s">
        <v>33</v>
      </c>
      <c r="B2869" s="20">
        <v>0.61</v>
      </c>
      <c r="C2869" s="19">
        <v>8363</v>
      </c>
      <c r="D2869" s="19">
        <v>219.18803890000001</v>
      </c>
      <c r="E2869" s="23">
        <v>6.5699999999999995E-2</v>
      </c>
      <c r="F2869" s="23">
        <v>4.7E-2</v>
      </c>
      <c r="G2869" s="17">
        <v>0</v>
      </c>
      <c r="H2869" s="17">
        <v>1</v>
      </c>
      <c r="I2869" s="17">
        <v>0.30039882000000001</v>
      </c>
      <c r="J2869" s="17">
        <v>0.69815407699999998</v>
      </c>
      <c r="K2869" s="17">
        <v>1.4499999999999999E-3</v>
      </c>
    </row>
    <row r="2870" spans="1:11" x14ac:dyDescent="0.45">
      <c r="A2870" s="10" t="s">
        <v>33</v>
      </c>
      <c r="B2870" s="20">
        <v>0.62</v>
      </c>
      <c r="C2870" s="19">
        <v>8505</v>
      </c>
      <c r="D2870" s="19">
        <v>228.72466009999999</v>
      </c>
      <c r="E2870" s="23">
        <v>6.8099999999999994E-2</v>
      </c>
      <c r="F2870" s="23">
        <v>4.9000000000000002E-2</v>
      </c>
      <c r="G2870" s="17">
        <v>0</v>
      </c>
      <c r="H2870" s="17">
        <v>1</v>
      </c>
      <c r="I2870" s="17">
        <v>0.31768876800000001</v>
      </c>
      <c r="J2870" s="17">
        <v>0.68092674600000003</v>
      </c>
      <c r="K2870" s="17">
        <v>1.3799999999999999E-3</v>
      </c>
    </row>
    <row r="2871" spans="1:11" x14ac:dyDescent="0.45">
      <c r="A2871" s="10" t="s">
        <v>33</v>
      </c>
      <c r="B2871" s="20">
        <v>0.63</v>
      </c>
      <c r="C2871" s="19">
        <v>8642</v>
      </c>
      <c r="D2871" s="19">
        <v>238.35390279999999</v>
      </c>
      <c r="E2871" s="23">
        <v>7.2099999999999997E-2</v>
      </c>
      <c r="F2871" s="23">
        <v>5.0799999999999998E-2</v>
      </c>
      <c r="G2871" s="17">
        <v>0</v>
      </c>
      <c r="H2871" s="17">
        <v>1</v>
      </c>
      <c r="I2871" s="17">
        <v>0.32456069100000001</v>
      </c>
      <c r="J2871" s="17">
        <v>0.67410675499999995</v>
      </c>
      <c r="K2871" s="17">
        <v>1.33E-3</v>
      </c>
    </row>
    <row r="2872" spans="1:11" x14ac:dyDescent="0.45">
      <c r="A2872" s="10" t="s">
        <v>33</v>
      </c>
      <c r="B2872" s="20">
        <v>0.64</v>
      </c>
      <c r="C2872" s="19">
        <v>8756</v>
      </c>
      <c r="D2872" s="19">
        <v>246.7716394</v>
      </c>
      <c r="E2872" s="23">
        <v>7.4800000000000005E-2</v>
      </c>
      <c r="F2872" s="23">
        <v>5.2299999999999999E-2</v>
      </c>
      <c r="G2872" s="17">
        <v>0</v>
      </c>
      <c r="H2872" s="17">
        <v>1</v>
      </c>
      <c r="I2872" s="17">
        <v>0.33780984400000003</v>
      </c>
      <c r="J2872" s="17">
        <v>0.66090024400000003</v>
      </c>
      <c r="K2872" s="17">
        <v>1.2899999999999999E-3</v>
      </c>
    </row>
    <row r="2873" spans="1:11" x14ac:dyDescent="0.45">
      <c r="A2873" s="10" t="s">
        <v>33</v>
      </c>
      <c r="B2873" s="20">
        <v>0.65</v>
      </c>
      <c r="C2873" s="19">
        <v>8910</v>
      </c>
      <c r="D2873" s="19">
        <v>258.3237982</v>
      </c>
      <c r="E2873" s="23">
        <v>7.5700000000000003E-2</v>
      </c>
      <c r="F2873" s="23">
        <v>5.4899999999999997E-2</v>
      </c>
      <c r="G2873" s="17">
        <v>0</v>
      </c>
      <c r="H2873" s="17">
        <v>1</v>
      </c>
      <c r="I2873" s="17">
        <v>0.359687751</v>
      </c>
      <c r="J2873" s="17">
        <v>0.63907047299999997</v>
      </c>
      <c r="K2873" s="17">
        <v>1.24E-3</v>
      </c>
    </row>
    <row r="2874" spans="1:11" x14ac:dyDescent="0.45">
      <c r="A2874" s="10" t="s">
        <v>33</v>
      </c>
      <c r="B2874" s="20">
        <v>0.66</v>
      </c>
      <c r="C2874" s="19">
        <v>8955</v>
      </c>
      <c r="D2874" s="19">
        <v>261.73874230000001</v>
      </c>
      <c r="E2874" s="23">
        <v>7.7100000000000002E-2</v>
      </c>
      <c r="F2874" s="23">
        <v>5.5599999999999997E-2</v>
      </c>
      <c r="G2874" s="17">
        <v>0</v>
      </c>
      <c r="H2874" s="17">
        <v>1</v>
      </c>
      <c r="I2874" s="17">
        <v>0.35662743200000002</v>
      </c>
      <c r="J2874" s="17">
        <v>0.64214721100000005</v>
      </c>
      <c r="K2874" s="17">
        <v>1.23E-3</v>
      </c>
    </row>
    <row r="2875" spans="1:11" x14ac:dyDescent="0.45">
      <c r="A2875" s="10" t="s">
        <v>33</v>
      </c>
      <c r="B2875" s="20">
        <v>0.67</v>
      </c>
      <c r="C2875" s="19">
        <v>9182</v>
      </c>
      <c r="D2875" s="19">
        <v>279.55606349999999</v>
      </c>
      <c r="E2875" s="23">
        <v>8.2600000000000007E-2</v>
      </c>
      <c r="F2875" s="23">
        <v>5.8700000000000002E-2</v>
      </c>
      <c r="G2875" s="17">
        <v>0</v>
      </c>
      <c r="H2875" s="17">
        <v>1</v>
      </c>
      <c r="I2875" s="17">
        <v>0.37799247499999999</v>
      </c>
      <c r="J2875" s="17">
        <v>0.62084790099999998</v>
      </c>
      <c r="K2875" s="17">
        <v>1.16E-3</v>
      </c>
    </row>
    <row r="2876" spans="1:11" x14ac:dyDescent="0.45">
      <c r="A2876" s="10" t="s">
        <v>33</v>
      </c>
      <c r="B2876" s="20">
        <v>0.68</v>
      </c>
      <c r="C2876" s="19">
        <v>9272</v>
      </c>
      <c r="D2876" s="19">
        <v>287.12230690000001</v>
      </c>
      <c r="E2876" s="23">
        <v>8.5000000000000006E-2</v>
      </c>
      <c r="F2876" s="23">
        <v>6.0600000000000001E-2</v>
      </c>
      <c r="G2876" s="17">
        <v>0</v>
      </c>
      <c r="H2876" s="17">
        <v>1</v>
      </c>
      <c r="I2876" s="17">
        <v>0.37552718800000001</v>
      </c>
      <c r="J2876" s="17">
        <v>0.62334189399999995</v>
      </c>
      <c r="K2876" s="17">
        <v>1.1299999999999999E-3</v>
      </c>
    </row>
    <row r="2877" spans="1:11" x14ac:dyDescent="0.45">
      <c r="A2877" s="10" t="s">
        <v>33</v>
      </c>
      <c r="B2877" s="20">
        <v>0.69</v>
      </c>
      <c r="C2877" s="19">
        <v>9455</v>
      </c>
      <c r="D2877" s="19">
        <v>303.0733338</v>
      </c>
      <c r="E2877" s="23">
        <v>8.9700000000000002E-2</v>
      </c>
      <c r="F2877" s="23">
        <v>6.3700000000000007E-2</v>
      </c>
      <c r="G2877" s="17">
        <v>0</v>
      </c>
      <c r="H2877" s="17">
        <v>1</v>
      </c>
      <c r="I2877" s="17">
        <v>0.385187687</v>
      </c>
      <c r="J2877" s="17">
        <v>0.61373302399999996</v>
      </c>
      <c r="K2877" s="17">
        <v>1.08E-3</v>
      </c>
    </row>
    <row r="2878" spans="1:11" x14ac:dyDescent="0.45">
      <c r="A2878" s="10" t="s">
        <v>33</v>
      </c>
      <c r="B2878" s="20">
        <v>0.7</v>
      </c>
      <c r="C2878" s="19">
        <v>9593</v>
      </c>
      <c r="D2878" s="19">
        <v>315.64717810000002</v>
      </c>
      <c r="E2878" s="23">
        <v>9.1800000000000007E-2</v>
      </c>
      <c r="F2878" s="23">
        <v>6.5799999999999997E-2</v>
      </c>
      <c r="G2878" s="17">
        <v>0</v>
      </c>
      <c r="H2878" s="17">
        <v>1</v>
      </c>
      <c r="I2878" s="17">
        <v>0.40914194799999998</v>
      </c>
      <c r="J2878" s="17">
        <v>0.58982596499999995</v>
      </c>
      <c r="K2878" s="17">
        <v>1.0300000000000001E-3</v>
      </c>
    </row>
    <row r="2879" spans="1:11" x14ac:dyDescent="0.45">
      <c r="A2879" s="10" t="s">
        <v>33</v>
      </c>
      <c r="B2879" s="20">
        <v>0.71</v>
      </c>
      <c r="C2879" s="19">
        <v>9729</v>
      </c>
      <c r="D2879" s="19">
        <v>328.56349669999997</v>
      </c>
      <c r="E2879" s="23">
        <v>9.6699999999999994E-2</v>
      </c>
      <c r="F2879" s="23">
        <v>6.88E-2</v>
      </c>
      <c r="G2879" s="17">
        <v>0</v>
      </c>
      <c r="H2879" s="17">
        <v>1</v>
      </c>
      <c r="I2879" s="17">
        <v>0.42587982099999999</v>
      </c>
      <c r="J2879" s="17">
        <v>0.57312917699999999</v>
      </c>
      <c r="K2879" s="17">
        <v>9.9099999999999991E-4</v>
      </c>
    </row>
    <row r="2880" spans="1:11" x14ac:dyDescent="0.45">
      <c r="A2880" s="10" t="s">
        <v>33</v>
      </c>
      <c r="B2880" s="20">
        <v>0.72</v>
      </c>
      <c r="C2880" s="19">
        <v>9867</v>
      </c>
      <c r="D2880" s="19">
        <v>342.19259629999999</v>
      </c>
      <c r="E2880" s="23">
        <v>0.102259294</v>
      </c>
      <c r="F2880" s="23">
        <v>7.1400000000000005E-2</v>
      </c>
      <c r="G2880" s="17">
        <v>0</v>
      </c>
      <c r="H2880" s="17">
        <v>1</v>
      </c>
      <c r="I2880" s="17">
        <v>0.44549504499999998</v>
      </c>
      <c r="J2880" s="17">
        <v>0.55355472400000005</v>
      </c>
      <c r="K2880" s="17">
        <v>9.5E-4</v>
      </c>
    </row>
    <row r="2881" spans="1:11" x14ac:dyDescent="0.45">
      <c r="A2881" s="10" t="s">
        <v>33</v>
      </c>
      <c r="B2881" s="20">
        <v>0.73</v>
      </c>
      <c r="C2881" s="19">
        <v>9997</v>
      </c>
      <c r="D2881" s="19">
        <v>355.99759490000002</v>
      </c>
      <c r="E2881" s="23">
        <v>0.10834606099999999</v>
      </c>
      <c r="F2881" s="23">
        <v>7.4099999999999999E-2</v>
      </c>
      <c r="G2881" s="17">
        <v>0</v>
      </c>
      <c r="H2881" s="17">
        <v>1</v>
      </c>
      <c r="I2881" s="17">
        <v>0.46357780900000001</v>
      </c>
      <c r="J2881" s="17">
        <v>0.53550582999999996</v>
      </c>
      <c r="K2881" s="17">
        <v>9.1600000000000004E-4</v>
      </c>
    </row>
    <row r="2882" spans="1:11" x14ac:dyDescent="0.45">
      <c r="A2882" s="10" t="s">
        <v>33</v>
      </c>
      <c r="B2882" s="20">
        <v>0.74</v>
      </c>
      <c r="C2882" s="19">
        <v>10138</v>
      </c>
      <c r="D2882" s="19">
        <v>371.57018520000003</v>
      </c>
      <c r="E2882" s="23">
        <v>0.114143208</v>
      </c>
      <c r="F2882" s="23">
        <v>7.6999999999999999E-2</v>
      </c>
      <c r="G2882" s="17">
        <v>0</v>
      </c>
      <c r="H2882" s="17">
        <v>1</v>
      </c>
      <c r="I2882" s="17">
        <v>0.48314844800000001</v>
      </c>
      <c r="J2882" s="17">
        <v>0.51597051299999996</v>
      </c>
      <c r="K2882" s="17">
        <v>8.8099999999999995E-4</v>
      </c>
    </row>
    <row r="2883" spans="1:11" x14ac:dyDescent="0.45">
      <c r="A2883" s="10" t="s">
        <v>33</v>
      </c>
      <c r="B2883" s="20">
        <v>0.75</v>
      </c>
      <c r="C2883" s="19">
        <v>10273</v>
      </c>
      <c r="D2883" s="19">
        <v>387.32783160000002</v>
      </c>
      <c r="E2883" s="23">
        <v>0.120119818</v>
      </c>
      <c r="F2883" s="23">
        <v>8.0199999999999994E-2</v>
      </c>
      <c r="G2883" s="17">
        <v>0</v>
      </c>
      <c r="H2883" s="17">
        <v>1</v>
      </c>
      <c r="I2883" s="17">
        <v>0.49993306100000001</v>
      </c>
      <c r="J2883" s="17">
        <v>0.49921955000000001</v>
      </c>
      <c r="K2883" s="17">
        <v>8.4699999999999999E-4</v>
      </c>
    </row>
    <row r="2884" spans="1:11" x14ac:dyDescent="0.45">
      <c r="A2884" s="10" t="s">
        <v>33</v>
      </c>
      <c r="B2884" s="20">
        <v>0.76</v>
      </c>
      <c r="C2884" s="19">
        <v>10405</v>
      </c>
      <c r="D2884" s="19">
        <v>403.7484986</v>
      </c>
      <c r="E2884" s="23">
        <v>0.12852733199999999</v>
      </c>
      <c r="F2884" s="23">
        <v>8.3500000000000005E-2</v>
      </c>
      <c r="G2884" s="17">
        <v>0</v>
      </c>
      <c r="H2884" s="17">
        <v>1</v>
      </c>
      <c r="I2884" s="17">
        <v>0.50999985400000003</v>
      </c>
      <c r="J2884" s="17">
        <v>0.48918176699999999</v>
      </c>
      <c r="K2884" s="17">
        <v>8.1800000000000004E-4</v>
      </c>
    </row>
    <row r="2885" spans="1:11" x14ac:dyDescent="0.45">
      <c r="A2885" s="10" t="s">
        <v>33</v>
      </c>
      <c r="B2885" s="20">
        <v>0.77</v>
      </c>
      <c r="C2885" s="19">
        <v>10546</v>
      </c>
      <c r="D2885" s="19">
        <v>422.10878029999998</v>
      </c>
      <c r="E2885" s="23">
        <v>0.132266408</v>
      </c>
      <c r="F2885" s="23">
        <v>8.6800000000000002E-2</v>
      </c>
      <c r="G2885" s="17">
        <v>0</v>
      </c>
      <c r="H2885" s="17">
        <v>1</v>
      </c>
      <c r="I2885" s="17">
        <v>0.52941534700000004</v>
      </c>
      <c r="J2885" s="17">
        <v>0.46979914900000003</v>
      </c>
      <c r="K2885" s="17">
        <v>7.8600000000000002E-4</v>
      </c>
    </row>
    <row r="2886" spans="1:11" x14ac:dyDescent="0.45">
      <c r="A2886" s="10" t="s">
        <v>33</v>
      </c>
      <c r="B2886" s="20">
        <v>0.78</v>
      </c>
      <c r="C2886" s="19">
        <v>10676</v>
      </c>
      <c r="D2886" s="19">
        <v>439.68263030000003</v>
      </c>
      <c r="E2886" s="23">
        <v>0.14016798599999999</v>
      </c>
      <c r="F2886" s="23">
        <v>9.06E-2</v>
      </c>
      <c r="G2886" s="17">
        <v>0</v>
      </c>
      <c r="H2886" s="17">
        <v>1</v>
      </c>
      <c r="I2886" s="17">
        <v>0.54736046100000002</v>
      </c>
      <c r="J2886" s="17">
        <v>0.45175459600000001</v>
      </c>
      <c r="K2886" s="17">
        <v>8.8500000000000004E-4</v>
      </c>
    </row>
    <row r="2887" spans="1:11" x14ac:dyDescent="0.45">
      <c r="A2887" s="10" t="s">
        <v>33</v>
      </c>
      <c r="B2887" s="20">
        <v>0.79</v>
      </c>
      <c r="C2887" s="19">
        <v>10810</v>
      </c>
      <c r="D2887" s="19">
        <v>459.37747139999999</v>
      </c>
      <c r="E2887" s="23">
        <v>0.15378301999999999</v>
      </c>
      <c r="F2887" s="23">
        <v>9.4600000000000004E-2</v>
      </c>
      <c r="G2887" s="17">
        <v>0</v>
      </c>
      <c r="H2887" s="17">
        <v>1</v>
      </c>
      <c r="I2887" s="17">
        <v>0.55908736400000003</v>
      </c>
      <c r="J2887" s="17">
        <v>0.44006370299999997</v>
      </c>
      <c r="K2887" s="17">
        <v>8.4900000000000004E-4</v>
      </c>
    </row>
    <row r="2888" spans="1:11" x14ac:dyDescent="0.45">
      <c r="A2888" s="10" t="s">
        <v>33</v>
      </c>
      <c r="B2888" s="20">
        <v>0.8</v>
      </c>
      <c r="C2888" s="19">
        <v>10890</v>
      </c>
      <c r="D2888" s="19">
        <v>471.76469580000003</v>
      </c>
      <c r="E2888" s="23">
        <v>0.15748786200000001</v>
      </c>
      <c r="F2888" s="23">
        <v>9.7100000000000006E-2</v>
      </c>
      <c r="G2888" s="17">
        <v>0</v>
      </c>
      <c r="H2888" s="17">
        <v>1</v>
      </c>
      <c r="I2888" s="17">
        <v>0.56890531600000005</v>
      </c>
      <c r="J2888" s="17">
        <v>0.430264653</v>
      </c>
      <c r="K2888" s="17">
        <v>8.3000000000000001E-4</v>
      </c>
    </row>
    <row r="2889" spans="1:11" x14ac:dyDescent="0.45">
      <c r="A2889" s="10" t="s">
        <v>33</v>
      </c>
      <c r="B2889" s="20">
        <v>0.80100000000000005</v>
      </c>
      <c r="C2889" s="19">
        <v>10910</v>
      </c>
      <c r="D2889" s="19">
        <v>474.96319099999999</v>
      </c>
      <c r="E2889" s="23">
        <v>0.159924757</v>
      </c>
      <c r="F2889" s="23">
        <v>9.74E-2</v>
      </c>
      <c r="G2889" s="17">
        <v>0</v>
      </c>
      <c r="H2889" s="17">
        <v>1</v>
      </c>
      <c r="I2889" s="17">
        <v>0.57178886600000001</v>
      </c>
      <c r="J2889" s="17">
        <v>0.42738665599999998</v>
      </c>
      <c r="K2889" s="17">
        <v>8.2399999999999997E-4</v>
      </c>
    </row>
    <row r="2890" spans="1:11" x14ac:dyDescent="0.45">
      <c r="A2890" s="10" t="s">
        <v>33</v>
      </c>
      <c r="B2890" s="20">
        <v>0.80200000000000005</v>
      </c>
      <c r="C2890" s="19">
        <v>10926</v>
      </c>
      <c r="D2890" s="19">
        <v>477.53101190000001</v>
      </c>
      <c r="E2890" s="23">
        <v>0.160550049</v>
      </c>
      <c r="F2890" s="23">
        <v>9.8000000000000004E-2</v>
      </c>
      <c r="G2890" s="17">
        <v>0</v>
      </c>
      <c r="H2890" s="17">
        <v>1</v>
      </c>
      <c r="I2890" s="17">
        <v>0.57405289199999998</v>
      </c>
      <c r="J2890" s="17">
        <v>0.42512698900000001</v>
      </c>
      <c r="K2890" s="17">
        <v>8.1999999999999998E-4</v>
      </c>
    </row>
    <row r="2891" spans="1:11" x14ac:dyDescent="0.45">
      <c r="A2891" s="10" t="s">
        <v>33</v>
      </c>
      <c r="B2891" s="20">
        <v>0.80300000000000005</v>
      </c>
      <c r="C2891" s="19">
        <v>10940</v>
      </c>
      <c r="D2891" s="19">
        <v>479.78830629999999</v>
      </c>
      <c r="E2891" s="23">
        <v>0.16189572199999999</v>
      </c>
      <c r="F2891" s="23">
        <v>9.8500000000000004E-2</v>
      </c>
      <c r="G2891" s="17">
        <v>0</v>
      </c>
      <c r="H2891" s="17">
        <v>1</v>
      </c>
      <c r="I2891" s="17">
        <v>0.57545928800000001</v>
      </c>
      <c r="J2891" s="17">
        <v>0.42372411999999998</v>
      </c>
      <c r="K2891" s="17">
        <v>8.1700000000000002E-4</v>
      </c>
    </row>
    <row r="2892" spans="1:11" x14ac:dyDescent="0.45">
      <c r="A2892" s="10" t="s">
        <v>33</v>
      </c>
      <c r="B2892" s="20">
        <v>0.80400000000000005</v>
      </c>
      <c r="C2892" s="19">
        <v>10947</v>
      </c>
      <c r="D2892" s="19">
        <v>480.9255498</v>
      </c>
      <c r="E2892" s="23">
        <v>0.16258171299999999</v>
      </c>
      <c r="F2892" s="23">
        <v>9.9000000000000005E-2</v>
      </c>
      <c r="G2892" s="17">
        <v>0</v>
      </c>
      <c r="H2892" s="17">
        <v>1</v>
      </c>
      <c r="I2892" s="17">
        <v>0.57636647100000005</v>
      </c>
      <c r="J2892" s="17">
        <v>0.422818682</v>
      </c>
      <c r="K2892" s="17">
        <v>8.1499999999999997E-4</v>
      </c>
    </row>
    <row r="2893" spans="1:11" x14ac:dyDescent="0.45">
      <c r="A2893" s="10" t="s">
        <v>33</v>
      </c>
      <c r="B2893" s="20">
        <v>0.80500000000000005</v>
      </c>
      <c r="C2893" s="19">
        <v>10969</v>
      </c>
      <c r="D2893" s="19">
        <v>484.50621189999998</v>
      </c>
      <c r="E2893" s="23">
        <v>0.16275737100000001</v>
      </c>
      <c r="F2893" s="23">
        <v>9.9199999999999997E-2</v>
      </c>
      <c r="G2893" s="17">
        <v>0</v>
      </c>
      <c r="H2893" s="17">
        <v>1</v>
      </c>
      <c r="I2893" s="17">
        <v>0.57913798100000002</v>
      </c>
      <c r="J2893" s="17">
        <v>0.42005250300000002</v>
      </c>
      <c r="K2893" s="17">
        <v>8.0999999999999996E-4</v>
      </c>
    </row>
    <row r="2894" spans="1:11" x14ac:dyDescent="0.45">
      <c r="A2894" s="10" t="s">
        <v>33</v>
      </c>
      <c r="B2894" s="20">
        <v>0.80600000000000005</v>
      </c>
      <c r="C2894" s="19">
        <v>10982</v>
      </c>
      <c r="D2894" s="19">
        <v>486.65710430000001</v>
      </c>
      <c r="E2894" s="23">
        <v>0.166032497</v>
      </c>
      <c r="F2894" s="23">
        <v>9.9900000000000003E-2</v>
      </c>
      <c r="G2894" s="17">
        <v>0</v>
      </c>
      <c r="H2894" s="17">
        <v>1</v>
      </c>
      <c r="I2894" s="17">
        <v>0.58086249899999998</v>
      </c>
      <c r="J2894" s="17">
        <v>0.41833130200000002</v>
      </c>
      <c r="K2894" s="17">
        <v>8.0599999999999997E-4</v>
      </c>
    </row>
    <row r="2895" spans="1:11" x14ac:dyDescent="0.45">
      <c r="A2895" s="10" t="s">
        <v>33</v>
      </c>
      <c r="B2895" s="20">
        <v>0.80700000000000005</v>
      </c>
      <c r="C2895" s="19">
        <v>10991</v>
      </c>
      <c r="D2895" s="19">
        <v>488.15297829999997</v>
      </c>
      <c r="E2895" s="23">
        <v>0.166541146</v>
      </c>
      <c r="F2895" s="23">
        <v>0.100350697</v>
      </c>
      <c r="G2895" s="17">
        <v>0</v>
      </c>
      <c r="H2895" s="17">
        <v>1</v>
      </c>
      <c r="I2895" s="17">
        <v>0.58096545499999996</v>
      </c>
      <c r="J2895" s="17">
        <v>0.41822910400000002</v>
      </c>
      <c r="K2895" s="17">
        <v>8.0500000000000005E-4</v>
      </c>
    </row>
    <row r="2896" spans="1:11" x14ac:dyDescent="0.45">
      <c r="A2896" s="10" t="s">
        <v>33</v>
      </c>
      <c r="B2896" s="20">
        <v>0.80800000000000005</v>
      </c>
      <c r="C2896" s="19">
        <v>11008</v>
      </c>
      <c r="D2896" s="19">
        <v>490.99755449999998</v>
      </c>
      <c r="E2896" s="23">
        <v>0.167328017</v>
      </c>
      <c r="F2896" s="23">
        <v>0.10070419799999999</v>
      </c>
      <c r="G2896" s="17">
        <v>0</v>
      </c>
      <c r="H2896" s="17">
        <v>1</v>
      </c>
      <c r="I2896" s="17">
        <v>0.58419167400000005</v>
      </c>
      <c r="J2896" s="17">
        <v>0.41500908600000003</v>
      </c>
      <c r="K2896" s="17">
        <v>7.9900000000000001E-4</v>
      </c>
    </row>
    <row r="2897" spans="1:11" x14ac:dyDescent="0.45">
      <c r="A2897" s="10" t="s">
        <v>33</v>
      </c>
      <c r="B2897" s="20">
        <v>0.80900000000000005</v>
      </c>
      <c r="C2897" s="19">
        <v>11011</v>
      </c>
      <c r="D2897" s="19">
        <v>491.5006502</v>
      </c>
      <c r="E2897" s="23">
        <v>0.167698545</v>
      </c>
      <c r="F2897" s="23">
        <v>0.10128108700000001</v>
      </c>
      <c r="G2897" s="17">
        <v>0</v>
      </c>
      <c r="H2897" s="17">
        <v>1</v>
      </c>
      <c r="I2897" s="17">
        <v>0.58446220800000004</v>
      </c>
      <c r="J2897" s="17">
        <v>0.41473907199999999</v>
      </c>
      <c r="K2897" s="17">
        <v>7.9900000000000001E-4</v>
      </c>
    </row>
    <row r="2898" spans="1:11" x14ac:dyDescent="0.45">
      <c r="A2898" s="10" t="s">
        <v>33</v>
      </c>
      <c r="B2898" s="20">
        <v>0.81</v>
      </c>
      <c r="C2898" s="19">
        <v>11036</v>
      </c>
      <c r="D2898" s="19">
        <v>495.70485600000001</v>
      </c>
      <c r="E2898" s="23">
        <v>0.16835471199999999</v>
      </c>
      <c r="F2898" s="23">
        <v>0.10142269</v>
      </c>
      <c r="G2898" s="17">
        <v>0</v>
      </c>
      <c r="H2898" s="17">
        <v>1</v>
      </c>
      <c r="I2898" s="17">
        <v>0.58765791899999997</v>
      </c>
      <c r="J2898" s="17">
        <v>0.41154950299999998</v>
      </c>
      <c r="K2898" s="17">
        <v>7.9299999999999998E-4</v>
      </c>
    </row>
    <row r="2899" spans="1:11" x14ac:dyDescent="0.45">
      <c r="A2899" s="10" t="s">
        <v>33</v>
      </c>
      <c r="B2899" s="20">
        <v>0.81200000000000006</v>
      </c>
      <c r="C2899" s="19">
        <v>11061</v>
      </c>
      <c r="D2899" s="19">
        <v>499.95195589999997</v>
      </c>
      <c r="E2899" s="23">
        <v>0.17177420500000001</v>
      </c>
      <c r="F2899" s="23">
        <v>0.102024218</v>
      </c>
      <c r="G2899" s="17">
        <v>0</v>
      </c>
      <c r="H2899" s="17">
        <v>1</v>
      </c>
      <c r="I2899" s="17">
        <v>0.59089763500000003</v>
      </c>
      <c r="J2899" s="17">
        <v>0.40831677999999999</v>
      </c>
      <c r="K2899" s="17">
        <v>7.8600000000000002E-4</v>
      </c>
    </row>
    <row r="2900" spans="1:11" x14ac:dyDescent="0.45">
      <c r="A2900" s="10" t="s">
        <v>33</v>
      </c>
      <c r="B2900" s="20">
        <v>0.81299999999999994</v>
      </c>
      <c r="C2900" s="19">
        <v>11070</v>
      </c>
      <c r="D2900" s="19">
        <v>501.50851319999998</v>
      </c>
      <c r="E2900" s="23">
        <v>0.173005189</v>
      </c>
      <c r="F2900" s="23">
        <v>0.10308383</v>
      </c>
      <c r="G2900" s="17">
        <v>0</v>
      </c>
      <c r="H2900" s="17">
        <v>1</v>
      </c>
      <c r="I2900" s="17">
        <v>0.592560223</v>
      </c>
      <c r="J2900" s="17">
        <v>0.40665738400000001</v>
      </c>
      <c r="K2900" s="17">
        <v>7.8200000000000003E-4</v>
      </c>
    </row>
    <row r="2901" spans="1:11" x14ac:dyDescent="0.45">
      <c r="A2901" s="10" t="s">
        <v>33</v>
      </c>
      <c r="B2901" s="20">
        <v>0.81399999999999995</v>
      </c>
      <c r="C2901" s="19">
        <v>11090</v>
      </c>
      <c r="D2901" s="19">
        <v>504.98832920000001</v>
      </c>
      <c r="E2901" s="23">
        <v>0.17708020299999999</v>
      </c>
      <c r="F2901" s="23">
        <v>0.103438457</v>
      </c>
      <c r="G2901" s="17">
        <v>0</v>
      </c>
      <c r="H2901" s="17">
        <v>1</v>
      </c>
      <c r="I2901" s="17">
        <v>0.59464430999999995</v>
      </c>
      <c r="J2901" s="17">
        <v>0.40457747999999999</v>
      </c>
      <c r="K2901" s="17">
        <v>7.7800000000000005E-4</v>
      </c>
    </row>
    <row r="2902" spans="1:11" x14ac:dyDescent="0.45">
      <c r="A2902" s="10" t="s">
        <v>33</v>
      </c>
      <c r="B2902" s="20">
        <v>0.81499999999999995</v>
      </c>
      <c r="C2902" s="19">
        <v>11103</v>
      </c>
      <c r="D2902" s="19">
        <v>507.30209669999999</v>
      </c>
      <c r="E2902" s="23">
        <v>0.17804046200000001</v>
      </c>
      <c r="F2902" s="23">
        <v>0.10417454600000001</v>
      </c>
      <c r="G2902" s="17">
        <v>0</v>
      </c>
      <c r="H2902" s="17">
        <v>1</v>
      </c>
      <c r="I2902" s="17">
        <v>0.59685239199999995</v>
      </c>
      <c r="J2902" s="17">
        <v>0.40237363700000001</v>
      </c>
      <c r="K2902" s="17">
        <v>7.7399999999999995E-4</v>
      </c>
    </row>
    <row r="2903" spans="1:11" x14ac:dyDescent="0.45">
      <c r="A2903" s="10" t="s">
        <v>33</v>
      </c>
      <c r="B2903" s="20">
        <v>0.81599999999999995</v>
      </c>
      <c r="C2903" s="19">
        <v>11117</v>
      </c>
      <c r="D2903" s="19">
        <v>509.8070419</v>
      </c>
      <c r="E2903" s="23">
        <v>0.17922058799999999</v>
      </c>
      <c r="F2903" s="23">
        <v>0.104662989</v>
      </c>
      <c r="G2903" s="17">
        <v>0</v>
      </c>
      <c r="H2903" s="17">
        <v>1</v>
      </c>
      <c r="I2903" s="17">
        <v>0.59810395599999999</v>
      </c>
      <c r="J2903" s="17">
        <v>0.40112563299999998</v>
      </c>
      <c r="K2903" s="17">
        <v>7.6999999999999996E-4</v>
      </c>
    </row>
    <row r="2904" spans="1:11" x14ac:dyDescent="0.45">
      <c r="A2904" s="10" t="s">
        <v>33</v>
      </c>
      <c r="B2904" s="20">
        <v>0.81699999999999995</v>
      </c>
      <c r="C2904" s="19">
        <v>11131</v>
      </c>
      <c r="D2904" s="19">
        <v>512.32255599999996</v>
      </c>
      <c r="E2904" s="23">
        <v>0.17990842800000001</v>
      </c>
      <c r="F2904" s="23">
        <v>0.105122811</v>
      </c>
      <c r="G2904" s="17">
        <v>0</v>
      </c>
      <c r="H2904" s="17">
        <v>1</v>
      </c>
      <c r="I2904" s="17">
        <v>0.60027746400000004</v>
      </c>
      <c r="J2904" s="17">
        <v>0.39895629100000002</v>
      </c>
      <c r="K2904" s="17">
        <v>7.6599999999999997E-4</v>
      </c>
    </row>
    <row r="2905" spans="1:11" x14ac:dyDescent="0.45">
      <c r="A2905" s="10" t="s">
        <v>33</v>
      </c>
      <c r="B2905" s="20">
        <v>0.81799999999999995</v>
      </c>
      <c r="C2905" s="19">
        <v>11141</v>
      </c>
      <c r="D2905" s="19">
        <v>514.1348395</v>
      </c>
      <c r="E2905" s="23">
        <v>0.18122834900000001</v>
      </c>
      <c r="F2905" s="23">
        <v>0.105669525</v>
      </c>
      <c r="G2905" s="17">
        <v>0</v>
      </c>
      <c r="H2905" s="17">
        <v>1</v>
      </c>
      <c r="I2905" s="17">
        <v>0.60202991100000003</v>
      </c>
      <c r="J2905" s="17">
        <v>0.39720720399999998</v>
      </c>
      <c r="K2905" s="17">
        <v>7.6300000000000001E-4</v>
      </c>
    </row>
    <row r="2906" spans="1:11" x14ac:dyDescent="0.45">
      <c r="A2906" s="10" t="s">
        <v>33</v>
      </c>
      <c r="B2906" s="20">
        <v>0.81899999999999995</v>
      </c>
      <c r="C2906" s="19">
        <v>11160</v>
      </c>
      <c r="D2906" s="19">
        <v>517.58704939999996</v>
      </c>
      <c r="E2906" s="23">
        <v>0.181791695</v>
      </c>
      <c r="F2906" s="23">
        <v>0.10611414600000001</v>
      </c>
      <c r="G2906" s="17">
        <v>0</v>
      </c>
      <c r="H2906" s="17">
        <v>1</v>
      </c>
      <c r="I2906" s="17">
        <v>0.60557368199999995</v>
      </c>
      <c r="J2906" s="17">
        <v>0.39367022600000001</v>
      </c>
      <c r="K2906" s="17">
        <v>7.5600000000000005E-4</v>
      </c>
    </row>
    <row r="2907" spans="1:11" x14ac:dyDescent="0.45">
      <c r="A2907" s="10" t="s">
        <v>33</v>
      </c>
      <c r="B2907" s="20">
        <v>0.82</v>
      </c>
      <c r="C2907" s="19">
        <v>11170</v>
      </c>
      <c r="D2907" s="19">
        <v>519.40902659999995</v>
      </c>
      <c r="E2907" s="23">
        <v>0.18277675600000001</v>
      </c>
      <c r="F2907" s="23">
        <v>0.106685381</v>
      </c>
      <c r="G2907" s="17">
        <v>0</v>
      </c>
      <c r="H2907" s="17">
        <v>1</v>
      </c>
      <c r="I2907" s="17">
        <v>0.60734309200000003</v>
      </c>
      <c r="J2907" s="17">
        <v>0.39190420799999998</v>
      </c>
      <c r="K2907" s="17">
        <v>7.5299999999999998E-4</v>
      </c>
    </row>
    <row r="2908" spans="1:11" x14ac:dyDescent="0.45">
      <c r="A2908" s="10" t="s">
        <v>33</v>
      </c>
      <c r="B2908" s="20">
        <v>0.82099999999999995</v>
      </c>
      <c r="C2908" s="19">
        <v>11179</v>
      </c>
      <c r="D2908" s="19">
        <v>521.05446229999995</v>
      </c>
      <c r="E2908" s="23">
        <v>0.18290854100000001</v>
      </c>
      <c r="F2908" s="23">
        <v>0.107201039</v>
      </c>
      <c r="G2908" s="17">
        <v>0</v>
      </c>
      <c r="H2908" s="17">
        <v>1</v>
      </c>
      <c r="I2908" s="17">
        <v>0.60822896400000004</v>
      </c>
      <c r="J2908" s="17">
        <v>0.39102003400000002</v>
      </c>
      <c r="K2908" s="17">
        <v>7.5100000000000004E-4</v>
      </c>
    </row>
    <row r="2909" spans="1:11" x14ac:dyDescent="0.45">
      <c r="A2909" s="10" t="s">
        <v>33</v>
      </c>
      <c r="B2909" s="20">
        <v>0.82199999999999995</v>
      </c>
      <c r="C2909" s="19">
        <v>11199</v>
      </c>
      <c r="D2909" s="19">
        <v>524.73848640000006</v>
      </c>
      <c r="E2909" s="23">
        <v>0.186608617</v>
      </c>
      <c r="F2909" s="23">
        <v>0.107444206</v>
      </c>
      <c r="G2909" s="17">
        <v>0</v>
      </c>
      <c r="H2909" s="17">
        <v>1</v>
      </c>
      <c r="I2909" s="17">
        <v>0.61159918000000002</v>
      </c>
      <c r="J2909" s="17">
        <v>0.38765627899999999</v>
      </c>
      <c r="K2909" s="17">
        <v>7.45E-4</v>
      </c>
    </row>
    <row r="2910" spans="1:11" x14ac:dyDescent="0.45">
      <c r="A2910" s="10" t="s">
        <v>33</v>
      </c>
      <c r="B2910" s="20">
        <v>0.82399999999999995</v>
      </c>
      <c r="C2910" s="19">
        <v>11219</v>
      </c>
      <c r="D2910" s="19">
        <v>528.48395029999995</v>
      </c>
      <c r="E2910" s="23">
        <v>0.187273195</v>
      </c>
      <c r="F2910" s="23">
        <v>0.107988775</v>
      </c>
      <c r="G2910" s="17">
        <v>0</v>
      </c>
      <c r="H2910" s="17">
        <v>1</v>
      </c>
      <c r="I2910" s="17">
        <v>0.61502057600000004</v>
      </c>
      <c r="J2910" s="17">
        <v>0.38424144100000002</v>
      </c>
      <c r="K2910" s="17">
        <v>7.3800000000000005E-4</v>
      </c>
    </row>
    <row r="2911" spans="1:11" x14ac:dyDescent="0.45">
      <c r="A2911" s="10" t="s">
        <v>33</v>
      </c>
      <c r="B2911" s="20">
        <v>0.82599999999999996</v>
      </c>
      <c r="C2911" s="19">
        <v>11255</v>
      </c>
      <c r="D2911" s="19">
        <v>535.23309089999998</v>
      </c>
      <c r="E2911" s="23">
        <v>0.18799306399999999</v>
      </c>
      <c r="F2911" s="23">
        <v>0.10915833699999999</v>
      </c>
      <c r="G2911" s="17">
        <v>0</v>
      </c>
      <c r="H2911" s="17">
        <v>1</v>
      </c>
      <c r="I2911" s="17">
        <v>0.61849240299999997</v>
      </c>
      <c r="J2911" s="17">
        <v>0.38077626999999997</v>
      </c>
      <c r="K2911" s="17">
        <v>7.3099999999999999E-4</v>
      </c>
    </row>
    <row r="2912" spans="1:11" x14ac:dyDescent="0.45">
      <c r="A2912" s="10" t="s">
        <v>33</v>
      </c>
      <c r="B2912" s="20">
        <v>0.82699999999999996</v>
      </c>
      <c r="C2912" s="19">
        <v>11266</v>
      </c>
      <c r="D2912" s="19">
        <v>537.31391829999995</v>
      </c>
      <c r="E2912" s="23">
        <v>0.18985081000000001</v>
      </c>
      <c r="F2912" s="23">
        <v>0.11045987</v>
      </c>
      <c r="G2912" s="17">
        <v>0</v>
      </c>
      <c r="H2912" s="17">
        <v>1</v>
      </c>
      <c r="I2912" s="17">
        <v>0.62009921099999998</v>
      </c>
      <c r="J2912" s="17">
        <v>0.379172542</v>
      </c>
      <c r="K2912" s="17">
        <v>7.2800000000000002E-4</v>
      </c>
    </row>
    <row r="2913" spans="1:11" x14ac:dyDescent="0.45">
      <c r="A2913" s="10" t="s">
        <v>33</v>
      </c>
      <c r="B2913" s="20">
        <v>0.82899999999999996</v>
      </c>
      <c r="C2913" s="19">
        <v>11295</v>
      </c>
      <c r="D2913" s="19">
        <v>542.83424649999995</v>
      </c>
      <c r="E2913" s="23">
        <v>0.19073051999999999</v>
      </c>
      <c r="F2913" s="23">
        <v>0.11107698100000001</v>
      </c>
      <c r="G2913" s="17">
        <v>0</v>
      </c>
      <c r="H2913" s="17">
        <v>1</v>
      </c>
      <c r="I2913" s="17">
        <v>0.62171977</v>
      </c>
      <c r="J2913" s="17">
        <v>0.37755749199999999</v>
      </c>
      <c r="K2913" s="17">
        <v>7.2300000000000001E-4</v>
      </c>
    </row>
    <row r="2914" spans="1:11" x14ac:dyDescent="0.45">
      <c r="A2914" s="10" t="s">
        <v>33</v>
      </c>
      <c r="B2914" s="20">
        <v>0.83</v>
      </c>
      <c r="C2914" s="19">
        <v>11309</v>
      </c>
      <c r="D2914" s="19">
        <v>545.53450729999997</v>
      </c>
      <c r="E2914" s="23">
        <v>0.19547145799999999</v>
      </c>
      <c r="F2914" s="23">
        <v>0.111966605</v>
      </c>
      <c r="G2914" s="17">
        <v>0</v>
      </c>
      <c r="H2914" s="17">
        <v>1</v>
      </c>
      <c r="I2914" s="17">
        <v>0.62341460599999998</v>
      </c>
      <c r="J2914" s="17">
        <v>0.37586589399999998</v>
      </c>
      <c r="K2914" s="17">
        <v>7.1900000000000002E-4</v>
      </c>
    </row>
    <row r="2915" spans="1:11" x14ac:dyDescent="0.45">
      <c r="A2915" s="10" t="s">
        <v>33</v>
      </c>
      <c r="B2915" s="20">
        <v>0.83099999999999996</v>
      </c>
      <c r="C2915" s="19">
        <v>11323</v>
      </c>
      <c r="D2915" s="19">
        <v>548.28470200000004</v>
      </c>
      <c r="E2915" s="23">
        <v>0.196616808</v>
      </c>
      <c r="F2915" s="23">
        <v>0.11247562899999999</v>
      </c>
      <c r="G2915" s="17">
        <v>0</v>
      </c>
      <c r="H2915" s="17">
        <v>1</v>
      </c>
      <c r="I2915" s="17">
        <v>0.62453342099999998</v>
      </c>
      <c r="J2915" s="17">
        <v>0.37474921700000002</v>
      </c>
      <c r="K2915" s="17">
        <v>7.1699999999999997E-4</v>
      </c>
    </row>
    <row r="2916" spans="1:11" x14ac:dyDescent="0.45">
      <c r="A2916" s="10" t="s">
        <v>33</v>
      </c>
      <c r="B2916" s="20">
        <v>0.83199999999999996</v>
      </c>
      <c r="C2916" s="19">
        <v>11337</v>
      </c>
      <c r="D2916" s="19">
        <v>551.04733150000004</v>
      </c>
      <c r="E2916" s="23">
        <v>0.19764372799999999</v>
      </c>
      <c r="F2916" s="23">
        <v>0.11317532600000001</v>
      </c>
      <c r="G2916" s="17">
        <v>0</v>
      </c>
      <c r="H2916" s="17">
        <v>1</v>
      </c>
      <c r="I2916" s="17">
        <v>0.62648179299999995</v>
      </c>
      <c r="J2916" s="17">
        <v>0.372805055</v>
      </c>
      <c r="K2916" s="17">
        <v>7.1299999999999998E-4</v>
      </c>
    </row>
    <row r="2917" spans="1:11" x14ac:dyDescent="0.45">
      <c r="A2917" s="10" t="s">
        <v>33</v>
      </c>
      <c r="B2917" s="20">
        <v>0.83299999999999996</v>
      </c>
      <c r="C2917" s="19">
        <v>11344</v>
      </c>
      <c r="D2917" s="19">
        <v>552.43478159999995</v>
      </c>
      <c r="E2917" s="23">
        <v>0.19853373399999999</v>
      </c>
      <c r="F2917" s="23">
        <v>0.11370179</v>
      </c>
      <c r="G2917" s="17">
        <v>0</v>
      </c>
      <c r="H2917" s="17">
        <v>1</v>
      </c>
      <c r="I2917" s="17">
        <v>0.62715865800000004</v>
      </c>
      <c r="J2917" s="17">
        <v>0.37212948299999998</v>
      </c>
      <c r="K2917" s="17">
        <v>7.1199999999999996E-4</v>
      </c>
    </row>
    <row r="2918" spans="1:11" x14ac:dyDescent="0.45">
      <c r="A2918" s="10" t="s">
        <v>33</v>
      </c>
      <c r="B2918" s="20">
        <v>0.83399999999999996</v>
      </c>
      <c r="C2918" s="19">
        <v>11360</v>
      </c>
      <c r="D2918" s="19">
        <v>555.62253769999995</v>
      </c>
      <c r="E2918" s="23">
        <v>0.19928710999999999</v>
      </c>
      <c r="F2918" s="23">
        <v>0.114022586</v>
      </c>
      <c r="G2918" s="17">
        <v>0</v>
      </c>
      <c r="H2918" s="17">
        <v>1</v>
      </c>
      <c r="I2918" s="17">
        <v>0.62871963500000005</v>
      </c>
      <c r="J2918" s="17">
        <v>0.37057259999999997</v>
      </c>
      <c r="K2918" s="17">
        <v>7.0799999999999997E-4</v>
      </c>
    </row>
    <row r="2919" spans="1:11" x14ac:dyDescent="0.45">
      <c r="A2919" s="10" t="s">
        <v>33</v>
      </c>
      <c r="B2919" s="20">
        <v>0.83499999999999996</v>
      </c>
      <c r="C2919" s="19">
        <v>11376</v>
      </c>
      <c r="D2919" s="19">
        <v>558.81558280000002</v>
      </c>
      <c r="E2919" s="23">
        <v>0.20003409699999999</v>
      </c>
      <c r="F2919" s="23">
        <v>0.114760865</v>
      </c>
      <c r="G2919" s="17">
        <v>0</v>
      </c>
      <c r="H2919" s="17">
        <v>1</v>
      </c>
      <c r="I2919" s="17">
        <v>0.63116456600000004</v>
      </c>
      <c r="J2919" s="17">
        <v>0.36813232899999998</v>
      </c>
      <c r="K2919" s="17">
        <v>7.0299999999999996E-4</v>
      </c>
    </row>
    <row r="2920" spans="1:11" x14ac:dyDescent="0.45">
      <c r="A2920" s="10" t="s">
        <v>33</v>
      </c>
      <c r="B2920" s="20">
        <v>0.83699999999999997</v>
      </c>
      <c r="C2920" s="19">
        <v>11404</v>
      </c>
      <c r="D2920" s="19">
        <v>564.44165650000002</v>
      </c>
      <c r="E2920" s="23">
        <v>0.20222995099999999</v>
      </c>
      <c r="F2920" s="23">
        <v>0.115562373</v>
      </c>
      <c r="G2920" s="17">
        <v>0</v>
      </c>
      <c r="H2920" s="17">
        <v>1</v>
      </c>
      <c r="I2920" s="17">
        <v>0.63052328899999999</v>
      </c>
      <c r="J2920" s="17">
        <v>0.368776716</v>
      </c>
      <c r="K2920" s="17">
        <v>6.9999999999999999E-4</v>
      </c>
    </row>
    <row r="2921" spans="1:11" x14ac:dyDescent="0.45">
      <c r="A2921" s="10" t="s">
        <v>33</v>
      </c>
      <c r="B2921" s="20">
        <v>0.83799999999999997</v>
      </c>
      <c r="C2921" s="19">
        <v>11414</v>
      </c>
      <c r="D2921" s="19">
        <v>566.46593459999997</v>
      </c>
      <c r="E2921" s="23">
        <v>0.20257578100000001</v>
      </c>
      <c r="F2921" s="23">
        <v>0.116528202</v>
      </c>
      <c r="G2921" s="17">
        <v>0</v>
      </c>
      <c r="H2921" s="17">
        <v>1</v>
      </c>
      <c r="I2921" s="17">
        <v>0.63202351400000001</v>
      </c>
      <c r="J2921" s="17">
        <v>0.36727933299999999</v>
      </c>
      <c r="K2921" s="17">
        <v>6.9700000000000003E-4</v>
      </c>
    </row>
    <row r="2922" spans="1:11" x14ac:dyDescent="0.45">
      <c r="A2922" s="10" t="s">
        <v>33</v>
      </c>
      <c r="B2922" s="20">
        <v>0.84099999999999997</v>
      </c>
      <c r="C2922" s="19">
        <v>11458</v>
      </c>
      <c r="D2922" s="19">
        <v>575.41888759999995</v>
      </c>
      <c r="E2922" s="23">
        <v>0.205799647</v>
      </c>
      <c r="F2922" s="23">
        <v>0.117386486</v>
      </c>
      <c r="G2922" s="17">
        <v>0</v>
      </c>
      <c r="H2922" s="17">
        <v>1</v>
      </c>
      <c r="I2922" s="17">
        <v>0.63691904700000002</v>
      </c>
      <c r="J2922" s="17">
        <v>0.36239307500000001</v>
      </c>
      <c r="K2922" s="17">
        <v>6.8800000000000003E-4</v>
      </c>
    </row>
    <row r="2923" spans="1:11" x14ac:dyDescent="0.45">
      <c r="A2923" s="10" t="s">
        <v>33</v>
      </c>
      <c r="B2923" s="20">
        <v>0.84199999999999997</v>
      </c>
      <c r="C2923" s="19">
        <v>11471</v>
      </c>
      <c r="D2923" s="19">
        <v>578.10111719999998</v>
      </c>
      <c r="E2923" s="23">
        <v>0.20654686899999999</v>
      </c>
      <c r="F2923" s="23">
        <v>0.11885407000000001</v>
      </c>
      <c r="G2923" s="17">
        <v>0</v>
      </c>
      <c r="H2923" s="17">
        <v>1</v>
      </c>
      <c r="I2923" s="17">
        <v>0.63607180299999999</v>
      </c>
      <c r="J2923" s="17">
        <v>0.36324130700000001</v>
      </c>
      <c r="K2923" s="17">
        <v>6.87E-4</v>
      </c>
    </row>
    <row r="2924" spans="1:11" x14ac:dyDescent="0.45">
      <c r="A2924" s="10" t="s">
        <v>33</v>
      </c>
      <c r="B2924" s="20">
        <v>0.84299999999999997</v>
      </c>
      <c r="C2924" s="19">
        <v>11484</v>
      </c>
      <c r="D2924" s="19">
        <v>580.79094050000003</v>
      </c>
      <c r="E2924" s="23">
        <v>0.20696342600000001</v>
      </c>
      <c r="F2924" s="23">
        <v>0.119417096</v>
      </c>
      <c r="G2924" s="17">
        <v>0</v>
      </c>
      <c r="H2924" s="17">
        <v>1</v>
      </c>
      <c r="I2924" s="17">
        <v>0.63840367499999995</v>
      </c>
      <c r="J2924" s="17">
        <v>0.36091383599999999</v>
      </c>
      <c r="K2924" s="17">
        <v>6.8199999999999999E-4</v>
      </c>
    </row>
    <row r="2925" spans="1:11" x14ac:dyDescent="0.45">
      <c r="A2925" s="10" t="s">
        <v>33</v>
      </c>
      <c r="B2925" s="20">
        <v>0.84399999999999997</v>
      </c>
      <c r="C2925" s="19">
        <v>11499</v>
      </c>
      <c r="D2925" s="19">
        <v>583.92594689999999</v>
      </c>
      <c r="E2925" s="23">
        <v>0.209364732</v>
      </c>
      <c r="F2925" s="23">
        <v>0.11996415000000001</v>
      </c>
      <c r="G2925" s="17">
        <v>0</v>
      </c>
      <c r="H2925" s="17">
        <v>1</v>
      </c>
      <c r="I2925" s="17">
        <v>0.64061979700000005</v>
      </c>
      <c r="J2925" s="17">
        <v>0.35870189699999999</v>
      </c>
      <c r="K2925" s="17">
        <v>6.78E-4</v>
      </c>
    </row>
    <row r="2926" spans="1:11" x14ac:dyDescent="0.45">
      <c r="A2926" s="10" t="s">
        <v>33</v>
      </c>
      <c r="B2926" s="20">
        <v>0.84499999999999997</v>
      </c>
      <c r="C2926" s="19">
        <v>11512</v>
      </c>
      <c r="D2926" s="19">
        <v>586.67470500000002</v>
      </c>
      <c r="E2926" s="23">
        <v>0.21174768499999999</v>
      </c>
      <c r="F2926" s="23">
        <v>0.120597102</v>
      </c>
      <c r="G2926" s="17">
        <v>0</v>
      </c>
      <c r="H2926" s="17">
        <v>1</v>
      </c>
      <c r="I2926" s="17">
        <v>0.642716226</v>
      </c>
      <c r="J2926" s="17">
        <v>0.35660942499999998</v>
      </c>
      <c r="K2926" s="17">
        <v>6.7400000000000001E-4</v>
      </c>
    </row>
    <row r="2927" spans="1:11" x14ac:dyDescent="0.45">
      <c r="A2927" s="10" t="s">
        <v>33</v>
      </c>
      <c r="B2927" s="20">
        <v>0.84599999999999997</v>
      </c>
      <c r="C2927" s="19">
        <v>11527</v>
      </c>
      <c r="D2927" s="19">
        <v>589.86959469999999</v>
      </c>
      <c r="E2927" s="23">
        <v>0.212992652</v>
      </c>
      <c r="F2927" s="23">
        <v>0.121125416</v>
      </c>
      <c r="G2927" s="17">
        <v>0</v>
      </c>
      <c r="H2927" s="17">
        <v>1</v>
      </c>
      <c r="I2927" s="17">
        <v>0.64438824299999997</v>
      </c>
      <c r="J2927" s="17">
        <v>0.35494056400000001</v>
      </c>
      <c r="K2927" s="17">
        <v>6.7100000000000005E-4</v>
      </c>
    </row>
    <row r="2928" spans="1:11" x14ac:dyDescent="0.45">
      <c r="A2928" s="10" t="s">
        <v>33</v>
      </c>
      <c r="B2928" s="20">
        <v>0.84699999999999998</v>
      </c>
      <c r="C2928" s="19">
        <v>11541</v>
      </c>
      <c r="D2928" s="19">
        <v>592.8903818</v>
      </c>
      <c r="E2928" s="23">
        <v>0.21601806700000001</v>
      </c>
      <c r="F2928" s="23">
        <v>0.12184252800000001</v>
      </c>
      <c r="G2928" s="17">
        <v>0</v>
      </c>
      <c r="H2928" s="17">
        <v>1</v>
      </c>
      <c r="I2928" s="17">
        <v>0.64621755400000003</v>
      </c>
      <c r="J2928" s="17">
        <v>0.35311470499999997</v>
      </c>
      <c r="K2928" s="17">
        <v>6.6799999999999997E-4</v>
      </c>
    </row>
    <row r="2929" spans="1:11" x14ac:dyDescent="0.45">
      <c r="A2929" s="10" t="s">
        <v>33</v>
      </c>
      <c r="B2929" s="20">
        <v>0.84799999999999998</v>
      </c>
      <c r="C2929" s="19">
        <v>11550</v>
      </c>
      <c r="D2929" s="19">
        <v>594.84462380000002</v>
      </c>
      <c r="E2929" s="23">
        <v>0.217987502</v>
      </c>
      <c r="F2929" s="23">
        <v>0.1224869</v>
      </c>
      <c r="G2929" s="17">
        <v>0</v>
      </c>
      <c r="H2929" s="17">
        <v>1</v>
      </c>
      <c r="I2929" s="17">
        <v>0.64706289699999997</v>
      </c>
      <c r="J2929" s="17">
        <v>0.35227101199999999</v>
      </c>
      <c r="K2929" s="17">
        <v>6.6600000000000003E-4</v>
      </c>
    </row>
    <row r="2930" spans="1:11" x14ac:dyDescent="0.45">
      <c r="A2930" s="10" t="s">
        <v>33</v>
      </c>
      <c r="B2930" s="20">
        <v>0.84899999999999998</v>
      </c>
      <c r="C2930" s="19">
        <v>11564</v>
      </c>
      <c r="D2930" s="19">
        <v>597.90553550000004</v>
      </c>
      <c r="E2930" s="23">
        <v>0.21934968599999999</v>
      </c>
      <c r="F2930" s="23">
        <v>0.122990039</v>
      </c>
      <c r="G2930" s="17">
        <v>0</v>
      </c>
      <c r="H2930" s="17">
        <v>1</v>
      </c>
      <c r="I2930" s="17">
        <v>0.64944315399999997</v>
      </c>
      <c r="J2930" s="17">
        <v>0.34989524700000002</v>
      </c>
      <c r="K2930" s="17">
        <v>6.6200000000000005E-4</v>
      </c>
    </row>
    <row r="2931" spans="1:11" x14ac:dyDescent="0.45">
      <c r="A2931" s="10" t="s">
        <v>33</v>
      </c>
      <c r="B2931" s="20">
        <v>0.85</v>
      </c>
      <c r="C2931" s="19">
        <v>11578</v>
      </c>
      <c r="D2931" s="19">
        <v>600.98984559999997</v>
      </c>
      <c r="E2931" s="23">
        <v>0.221159731</v>
      </c>
      <c r="F2931" s="23">
        <v>0.123590803</v>
      </c>
      <c r="G2931" s="17">
        <v>0</v>
      </c>
      <c r="H2931" s="17">
        <v>1</v>
      </c>
      <c r="I2931" s="17">
        <v>0.65125651299999998</v>
      </c>
      <c r="J2931" s="17">
        <v>0.34808531100000001</v>
      </c>
      <c r="K2931" s="17">
        <v>6.5799999999999995E-4</v>
      </c>
    </row>
    <row r="2932" spans="1:11" x14ac:dyDescent="0.45">
      <c r="A2932" s="10" t="s">
        <v>33</v>
      </c>
      <c r="B2932" s="20">
        <v>0.85099999999999998</v>
      </c>
      <c r="C2932" s="19">
        <v>11590</v>
      </c>
      <c r="D2932" s="19">
        <v>603.64683170000001</v>
      </c>
      <c r="E2932" s="23">
        <v>0.221577627</v>
      </c>
      <c r="F2932" s="23">
        <v>0.12405690900000001</v>
      </c>
      <c r="G2932" s="17">
        <v>0</v>
      </c>
      <c r="H2932" s="17">
        <v>1</v>
      </c>
      <c r="I2932" s="17">
        <v>0.65255140300000003</v>
      </c>
      <c r="J2932" s="17">
        <v>0.34679286500000001</v>
      </c>
      <c r="K2932" s="17">
        <v>6.5600000000000001E-4</v>
      </c>
    </row>
    <row r="2933" spans="1:11" x14ac:dyDescent="0.45">
      <c r="A2933" s="10" t="s">
        <v>33</v>
      </c>
      <c r="B2933" s="20">
        <v>0.85199999999999998</v>
      </c>
      <c r="C2933" s="19">
        <v>11609</v>
      </c>
      <c r="D2933" s="19">
        <v>607.89491969999995</v>
      </c>
      <c r="E2933" s="23">
        <v>0.22567559600000001</v>
      </c>
      <c r="F2933" s="23">
        <v>0.124789942</v>
      </c>
      <c r="G2933" s="17">
        <v>0</v>
      </c>
      <c r="H2933" s="17">
        <v>1</v>
      </c>
      <c r="I2933" s="17">
        <v>0.65479536400000005</v>
      </c>
      <c r="J2933" s="17">
        <v>0.34455313900000001</v>
      </c>
      <c r="K2933" s="17">
        <v>6.5099999999999999E-4</v>
      </c>
    </row>
    <row r="2934" spans="1:11" x14ac:dyDescent="0.45">
      <c r="A2934" s="10" t="s">
        <v>33</v>
      </c>
      <c r="B2934" s="20">
        <v>0.85299999999999998</v>
      </c>
      <c r="C2934" s="19">
        <v>11618</v>
      </c>
      <c r="D2934" s="19">
        <v>609.92767830000003</v>
      </c>
      <c r="E2934" s="23">
        <v>0.22594352300000001</v>
      </c>
      <c r="F2934" s="23">
        <v>0.12567980100000001</v>
      </c>
      <c r="G2934" s="17">
        <v>0</v>
      </c>
      <c r="H2934" s="17">
        <v>1</v>
      </c>
      <c r="I2934" s="17">
        <v>0.65634605499999998</v>
      </c>
      <c r="J2934" s="17">
        <v>0.343005375</v>
      </c>
      <c r="K2934" s="17">
        <v>6.4899999999999995E-4</v>
      </c>
    </row>
    <row r="2935" spans="1:11" x14ac:dyDescent="0.45">
      <c r="A2935" s="10" t="s">
        <v>33</v>
      </c>
      <c r="B2935" s="20">
        <v>0.85399999999999998</v>
      </c>
      <c r="C2935" s="19">
        <v>11636</v>
      </c>
      <c r="D2935" s="19">
        <v>614.02292899999998</v>
      </c>
      <c r="E2935" s="23">
        <v>0.22751393</v>
      </c>
      <c r="F2935" s="23">
        <v>0.12598943000000001</v>
      </c>
      <c r="G2935" s="17">
        <v>0</v>
      </c>
      <c r="H2935" s="17">
        <v>1</v>
      </c>
      <c r="I2935" s="17">
        <v>0.65933692300000002</v>
      </c>
      <c r="J2935" s="17">
        <v>0.34002015099999999</v>
      </c>
      <c r="K2935" s="17">
        <v>6.4300000000000002E-4</v>
      </c>
    </row>
    <row r="2936" spans="1:11" x14ac:dyDescent="0.45">
      <c r="A2936" s="10" t="s">
        <v>33</v>
      </c>
      <c r="B2936" s="20">
        <v>0.85499999999999998</v>
      </c>
      <c r="C2936" s="19">
        <v>11646</v>
      </c>
      <c r="D2936" s="19">
        <v>616.3000634</v>
      </c>
      <c r="E2936" s="23">
        <v>0.228045895</v>
      </c>
      <c r="F2936" s="23">
        <v>0.12661312999999999</v>
      </c>
      <c r="G2936" s="17">
        <v>0</v>
      </c>
      <c r="H2936" s="17">
        <v>1</v>
      </c>
      <c r="I2936" s="17">
        <v>0.66089018099999997</v>
      </c>
      <c r="J2936" s="17">
        <v>0.33846982399999997</v>
      </c>
      <c r="K2936" s="17">
        <v>6.4000000000000005E-4</v>
      </c>
    </row>
    <row r="2937" spans="1:11" x14ac:dyDescent="0.45">
      <c r="A2937" s="10" t="s">
        <v>33</v>
      </c>
      <c r="B2937" s="20">
        <v>0.85599999999999998</v>
      </c>
      <c r="C2937" s="19">
        <v>11662</v>
      </c>
      <c r="D2937" s="19">
        <v>619.94997609999996</v>
      </c>
      <c r="E2937" s="23">
        <v>0.22817090600000001</v>
      </c>
      <c r="F2937" s="23">
        <v>0.12695700900000001</v>
      </c>
      <c r="G2937" s="17">
        <v>0</v>
      </c>
      <c r="H2937" s="17">
        <v>1</v>
      </c>
      <c r="I2937" s="17">
        <v>0.66335576799999996</v>
      </c>
      <c r="J2937" s="17">
        <v>0.33600889</v>
      </c>
      <c r="K2937" s="17">
        <v>6.3500000000000004E-4</v>
      </c>
    </row>
    <row r="2938" spans="1:11" x14ac:dyDescent="0.45">
      <c r="A2938" s="10" t="s">
        <v>33</v>
      </c>
      <c r="B2938" s="20">
        <v>0.85699999999999998</v>
      </c>
      <c r="C2938" s="19">
        <v>11668</v>
      </c>
      <c r="D2938" s="19">
        <v>621.32087320000005</v>
      </c>
      <c r="E2938" s="23">
        <v>0.22848284599999999</v>
      </c>
      <c r="F2938" s="23">
        <v>0.12750457300000001</v>
      </c>
      <c r="G2938" s="17">
        <v>0</v>
      </c>
      <c r="H2938" s="17">
        <v>1</v>
      </c>
      <c r="I2938" s="17">
        <v>0.66355405599999995</v>
      </c>
      <c r="J2938" s="17">
        <v>0.33581097700000001</v>
      </c>
      <c r="K2938" s="17">
        <v>6.3500000000000004E-4</v>
      </c>
    </row>
    <row r="2939" spans="1:11" x14ac:dyDescent="0.45">
      <c r="A2939" s="10" t="s">
        <v>33</v>
      </c>
      <c r="B2939" s="20">
        <v>0.85799999999999998</v>
      </c>
      <c r="C2939" s="19">
        <v>11685</v>
      </c>
      <c r="D2939" s="19">
        <v>625.2177653</v>
      </c>
      <c r="E2939" s="23">
        <v>0.22951425</v>
      </c>
      <c r="F2939" s="23">
        <v>0.12862267599999999</v>
      </c>
      <c r="G2939" s="17">
        <v>0</v>
      </c>
      <c r="H2939" s="17">
        <v>1</v>
      </c>
      <c r="I2939" s="17">
        <v>0.66547523099999994</v>
      </c>
      <c r="J2939" s="17">
        <v>0.33389342799999999</v>
      </c>
      <c r="K2939" s="17">
        <v>6.3100000000000005E-4</v>
      </c>
    </row>
    <row r="2940" spans="1:11" x14ac:dyDescent="0.45">
      <c r="A2940" s="10" t="s">
        <v>33</v>
      </c>
      <c r="B2940" s="20">
        <v>0.85899999999999999</v>
      </c>
      <c r="C2940" s="19">
        <v>11697</v>
      </c>
      <c r="D2940" s="19">
        <v>627.98295370000005</v>
      </c>
      <c r="E2940" s="23">
        <v>0.231022172</v>
      </c>
      <c r="F2940" s="23">
        <v>0.12920659800000001</v>
      </c>
      <c r="G2940" s="17">
        <v>0</v>
      </c>
      <c r="H2940" s="17">
        <v>1</v>
      </c>
      <c r="I2940" s="17">
        <v>0.66688090600000005</v>
      </c>
      <c r="J2940" s="17">
        <v>0.33249040600000002</v>
      </c>
      <c r="K2940" s="17">
        <v>6.29E-4</v>
      </c>
    </row>
    <row r="2941" spans="1:11" x14ac:dyDescent="0.45">
      <c r="A2941" s="10" t="s">
        <v>33</v>
      </c>
      <c r="B2941" s="20">
        <v>0.86</v>
      </c>
      <c r="C2941" s="19">
        <v>11715</v>
      </c>
      <c r="D2941" s="19">
        <v>632.14442499999996</v>
      </c>
      <c r="E2941" s="23">
        <v>0.23148561300000001</v>
      </c>
      <c r="F2941" s="23">
        <v>0.12961962399999999</v>
      </c>
      <c r="G2941" s="17">
        <v>0</v>
      </c>
      <c r="H2941" s="17">
        <v>1</v>
      </c>
      <c r="I2941" s="17">
        <v>0.66872101299999998</v>
      </c>
      <c r="J2941" s="17">
        <v>0.33065377099999999</v>
      </c>
      <c r="K2941" s="17">
        <v>6.2500000000000001E-4</v>
      </c>
    </row>
    <row r="2942" spans="1:11" x14ac:dyDescent="0.45">
      <c r="A2942" s="10" t="s">
        <v>33</v>
      </c>
      <c r="B2942" s="20">
        <v>0.86099999999999999</v>
      </c>
      <c r="C2942" s="19">
        <v>11730</v>
      </c>
      <c r="D2942" s="19">
        <v>635.63785440000004</v>
      </c>
      <c r="E2942" s="23">
        <v>0.233498714</v>
      </c>
      <c r="F2942" s="23">
        <v>0.130237508</v>
      </c>
      <c r="G2942" s="17">
        <v>0</v>
      </c>
      <c r="H2942" s="17">
        <v>1</v>
      </c>
      <c r="I2942" s="17">
        <v>0.67048160199999995</v>
      </c>
      <c r="J2942" s="17">
        <v>0.328896574</v>
      </c>
      <c r="K2942" s="17">
        <v>6.2200000000000005E-4</v>
      </c>
    </row>
    <row r="2943" spans="1:11" x14ac:dyDescent="0.45">
      <c r="A2943" s="10" t="s">
        <v>33</v>
      </c>
      <c r="B2943" s="20">
        <v>0.86199999999999999</v>
      </c>
      <c r="C2943" s="19">
        <v>11741</v>
      </c>
      <c r="D2943" s="19">
        <v>638.21500779999997</v>
      </c>
      <c r="E2943" s="23">
        <v>0.234788318</v>
      </c>
      <c r="F2943" s="23">
        <v>0.130755284</v>
      </c>
      <c r="G2943" s="17">
        <v>0</v>
      </c>
      <c r="H2943" s="17">
        <v>1</v>
      </c>
      <c r="I2943" s="17">
        <v>0.67206769399999999</v>
      </c>
      <c r="J2943" s="17">
        <v>0.32731347500000002</v>
      </c>
      <c r="K2943" s="17">
        <v>6.1899999999999998E-4</v>
      </c>
    </row>
    <row r="2944" spans="1:11" x14ac:dyDescent="0.45">
      <c r="A2944" s="10" t="s">
        <v>33</v>
      </c>
      <c r="B2944" s="20">
        <v>0.86299999999999999</v>
      </c>
      <c r="C2944" s="19">
        <v>11757</v>
      </c>
      <c r="D2944" s="19">
        <v>641.99452719999999</v>
      </c>
      <c r="E2944" s="23">
        <v>0.23621995800000001</v>
      </c>
      <c r="F2944" s="23">
        <v>0.13113680699999999</v>
      </c>
      <c r="G2944" s="17">
        <v>0</v>
      </c>
      <c r="H2944" s="17">
        <v>1</v>
      </c>
      <c r="I2944" s="17">
        <v>0.67409348899999999</v>
      </c>
      <c r="J2944" s="17">
        <v>0.32529150400000001</v>
      </c>
      <c r="K2944" s="17">
        <v>6.1499999999999999E-4</v>
      </c>
    </row>
    <row r="2945" spans="1:11" x14ac:dyDescent="0.45">
      <c r="A2945" s="10" t="s">
        <v>33</v>
      </c>
      <c r="B2945" s="20">
        <v>0.86399999999999999</v>
      </c>
      <c r="C2945" s="19">
        <v>11770</v>
      </c>
      <c r="D2945" s="19">
        <v>645.08498929999996</v>
      </c>
      <c r="E2945" s="23">
        <v>0.23772785699999999</v>
      </c>
      <c r="F2945" s="23">
        <v>0.131697064</v>
      </c>
      <c r="G2945" s="17">
        <v>0</v>
      </c>
      <c r="H2945" s="17">
        <v>1</v>
      </c>
      <c r="I2945" s="17">
        <v>0.67521577600000005</v>
      </c>
      <c r="J2945" s="17">
        <v>0.324171335</v>
      </c>
      <c r="K2945" s="17">
        <v>6.1300000000000005E-4</v>
      </c>
    </row>
    <row r="2946" spans="1:11" x14ac:dyDescent="0.45">
      <c r="A2946" s="10" t="s">
        <v>33</v>
      </c>
      <c r="B2946" s="20">
        <v>0.86499999999999999</v>
      </c>
      <c r="C2946" s="19">
        <v>11785</v>
      </c>
      <c r="D2946" s="19">
        <v>648.68499199999997</v>
      </c>
      <c r="E2946" s="23">
        <v>0.24182925399999999</v>
      </c>
      <c r="F2946" s="23">
        <v>0.13215439600000001</v>
      </c>
      <c r="G2946" s="17">
        <v>0</v>
      </c>
      <c r="H2946" s="17">
        <v>1</v>
      </c>
      <c r="I2946" s="17">
        <v>0.67631159299999999</v>
      </c>
      <c r="J2946" s="17">
        <v>0.32307775300000002</v>
      </c>
      <c r="K2946" s="17">
        <v>6.11E-4</v>
      </c>
    </row>
    <row r="2947" spans="1:11" x14ac:dyDescent="0.45">
      <c r="A2947" s="10" t="s">
        <v>33</v>
      </c>
      <c r="B2947" s="20">
        <v>0.86599999999999999</v>
      </c>
      <c r="C2947" s="19">
        <v>11799</v>
      </c>
      <c r="D2947" s="19">
        <v>652.08632560000001</v>
      </c>
      <c r="E2947" s="23">
        <v>0.24520193200000001</v>
      </c>
      <c r="F2947" s="23">
        <v>0.13268846200000001</v>
      </c>
      <c r="G2947" s="17">
        <v>0</v>
      </c>
      <c r="H2947" s="17">
        <v>1</v>
      </c>
      <c r="I2947" s="17">
        <v>0.677624589</v>
      </c>
      <c r="J2947" s="17">
        <v>0.32176735899999998</v>
      </c>
      <c r="K2947" s="17">
        <v>6.0800000000000003E-4</v>
      </c>
    </row>
    <row r="2948" spans="1:11" x14ac:dyDescent="0.45">
      <c r="A2948" s="10" t="s">
        <v>33</v>
      </c>
      <c r="B2948" s="20">
        <v>0.86699999999999999</v>
      </c>
      <c r="C2948" s="19">
        <v>11812</v>
      </c>
      <c r="D2948" s="19">
        <v>655.29747499999996</v>
      </c>
      <c r="E2948" s="23">
        <v>0.248636986</v>
      </c>
      <c r="F2948" s="23">
        <v>0.133195756</v>
      </c>
      <c r="G2948" s="17">
        <v>0</v>
      </c>
      <c r="H2948" s="17">
        <v>1</v>
      </c>
      <c r="I2948" s="17">
        <v>0.67879836500000001</v>
      </c>
      <c r="J2948" s="17">
        <v>0.32059612399999998</v>
      </c>
      <c r="K2948" s="17">
        <v>6.0599999999999998E-4</v>
      </c>
    </row>
    <row r="2949" spans="1:11" x14ac:dyDescent="0.45">
      <c r="A2949" s="10" t="s">
        <v>33</v>
      </c>
      <c r="B2949" s="20">
        <v>0.86799999999999999</v>
      </c>
      <c r="C2949" s="19">
        <v>11822</v>
      </c>
      <c r="D2949" s="19">
        <v>657.80376090000004</v>
      </c>
      <c r="E2949" s="23">
        <v>0.25087786000000001</v>
      </c>
      <c r="F2949" s="23">
        <v>0.13367992000000001</v>
      </c>
      <c r="G2949" s="17">
        <v>0</v>
      </c>
      <c r="H2949" s="17">
        <v>1</v>
      </c>
      <c r="I2949" s="17">
        <v>0.68031504600000003</v>
      </c>
      <c r="J2949" s="17">
        <v>0.31908230100000001</v>
      </c>
      <c r="K2949" s="17">
        <v>6.0300000000000002E-4</v>
      </c>
    </row>
    <row r="2950" spans="1:11" x14ac:dyDescent="0.45">
      <c r="A2950" s="10" t="s">
        <v>33</v>
      </c>
      <c r="B2950" s="20">
        <v>0.86899999999999999</v>
      </c>
      <c r="C2950" s="19">
        <v>11840</v>
      </c>
      <c r="D2950" s="19">
        <v>662.35461280000004</v>
      </c>
      <c r="E2950" s="23">
        <v>0.25296158800000001</v>
      </c>
      <c r="F2950" s="23">
        <v>0.13620359800000001</v>
      </c>
      <c r="G2950" s="17">
        <v>0</v>
      </c>
      <c r="H2950" s="17">
        <v>1</v>
      </c>
      <c r="I2950" s="17">
        <v>0.68290458600000004</v>
      </c>
      <c r="J2950" s="17">
        <v>0.31649764400000002</v>
      </c>
      <c r="K2950" s="17">
        <v>5.9800000000000001E-4</v>
      </c>
    </row>
    <row r="2951" spans="1:11" x14ac:dyDescent="0.45">
      <c r="A2951" s="10" t="s">
        <v>33</v>
      </c>
      <c r="B2951" s="20">
        <v>0.87</v>
      </c>
      <c r="C2951" s="19">
        <v>11854</v>
      </c>
      <c r="D2951" s="19">
        <v>665.9043805</v>
      </c>
      <c r="E2951" s="23">
        <v>0.253640223</v>
      </c>
      <c r="F2951" s="23">
        <v>0.13722147200000001</v>
      </c>
      <c r="G2951" s="17">
        <v>0</v>
      </c>
      <c r="H2951" s="17">
        <v>1</v>
      </c>
      <c r="I2951" s="17">
        <v>0.68502849700000001</v>
      </c>
      <c r="J2951" s="17">
        <v>0.31437773600000002</v>
      </c>
      <c r="K2951" s="17">
        <v>5.9400000000000002E-4</v>
      </c>
    </row>
    <row r="2952" spans="1:11" x14ac:dyDescent="0.45">
      <c r="A2952" s="10" t="s">
        <v>33</v>
      </c>
      <c r="B2952" s="20">
        <v>0.873</v>
      </c>
      <c r="C2952" s="19">
        <v>11895</v>
      </c>
      <c r="D2952" s="19">
        <v>676.34616310000001</v>
      </c>
      <c r="E2952" s="23">
        <v>0.25585073699999999</v>
      </c>
      <c r="F2952" s="23">
        <v>0.138444491</v>
      </c>
      <c r="G2952" s="17">
        <v>0</v>
      </c>
      <c r="H2952" s="17">
        <v>1</v>
      </c>
      <c r="I2952" s="17">
        <v>0.68906695299999998</v>
      </c>
      <c r="J2952" s="17">
        <v>0.31034689300000001</v>
      </c>
      <c r="K2952" s="17">
        <v>5.8600000000000004E-4</v>
      </c>
    </row>
    <row r="2953" spans="1:11" x14ac:dyDescent="0.45">
      <c r="A2953" s="10" t="s">
        <v>33</v>
      </c>
      <c r="B2953" s="20">
        <v>0.874</v>
      </c>
      <c r="C2953" s="19">
        <v>11903</v>
      </c>
      <c r="D2953" s="19">
        <v>678.410574</v>
      </c>
      <c r="E2953" s="23">
        <v>0.258687626</v>
      </c>
      <c r="F2953" s="23">
        <v>0.14025713000000001</v>
      </c>
      <c r="G2953" s="17">
        <v>0</v>
      </c>
      <c r="H2953" s="17">
        <v>1</v>
      </c>
      <c r="I2953" s="17">
        <v>0.690218848</v>
      </c>
      <c r="J2953" s="17">
        <v>0.30919717000000002</v>
      </c>
      <c r="K2953" s="17">
        <v>5.8399999999999999E-4</v>
      </c>
    </row>
    <row r="2954" spans="1:11" x14ac:dyDescent="0.45">
      <c r="A2954" s="10" t="s">
        <v>33</v>
      </c>
      <c r="B2954" s="20">
        <v>0.875</v>
      </c>
      <c r="C2954" s="19">
        <v>11912</v>
      </c>
      <c r="D2954" s="19">
        <v>680.74908119999998</v>
      </c>
      <c r="E2954" s="23">
        <v>0.25983413799999999</v>
      </c>
      <c r="F2954" s="23">
        <v>0.14057303800000001</v>
      </c>
      <c r="G2954" s="17">
        <v>0</v>
      </c>
      <c r="H2954" s="17">
        <v>1</v>
      </c>
      <c r="I2954" s="17">
        <v>0.69162652199999997</v>
      </c>
      <c r="J2954" s="17">
        <v>0.30779214999999999</v>
      </c>
      <c r="K2954" s="17">
        <v>5.8100000000000003E-4</v>
      </c>
    </row>
    <row r="2955" spans="1:11" x14ac:dyDescent="0.45">
      <c r="A2955" s="10" t="s">
        <v>33</v>
      </c>
      <c r="B2955" s="20">
        <v>0.876</v>
      </c>
      <c r="C2955" s="19">
        <v>11935</v>
      </c>
      <c r="D2955" s="19">
        <v>686.76289680000002</v>
      </c>
      <c r="E2955" s="23">
        <v>0.26147024600000002</v>
      </c>
      <c r="F2955" s="23">
        <v>0.14130420499999999</v>
      </c>
      <c r="G2955" s="17">
        <v>0</v>
      </c>
      <c r="H2955" s="17">
        <v>1</v>
      </c>
      <c r="I2955" s="17">
        <v>0.69372230700000004</v>
      </c>
      <c r="J2955" s="17">
        <v>0.305700315</v>
      </c>
      <c r="K2955" s="17">
        <v>5.7700000000000004E-4</v>
      </c>
    </row>
    <row r="2956" spans="1:11" x14ac:dyDescent="0.45">
      <c r="A2956" s="10" t="s">
        <v>33</v>
      </c>
      <c r="B2956" s="20">
        <v>0.877</v>
      </c>
      <c r="C2956" s="19">
        <v>11947</v>
      </c>
      <c r="D2956" s="19">
        <v>689.91705830000001</v>
      </c>
      <c r="E2956" s="23">
        <v>0.26397021100000001</v>
      </c>
      <c r="F2956" s="23">
        <v>0.142381481</v>
      </c>
      <c r="G2956" s="17">
        <v>0</v>
      </c>
      <c r="H2956" s="17">
        <v>1</v>
      </c>
      <c r="I2956" s="17">
        <v>0.69455324399999996</v>
      </c>
      <c r="J2956" s="17">
        <v>0.30487094399999998</v>
      </c>
      <c r="K2956" s="17">
        <v>5.7600000000000001E-4</v>
      </c>
    </row>
    <row r="2957" spans="1:11" x14ac:dyDescent="0.45">
      <c r="A2957" s="10" t="s">
        <v>33</v>
      </c>
      <c r="B2957" s="20">
        <v>0.879</v>
      </c>
      <c r="C2957" s="19">
        <v>11970</v>
      </c>
      <c r="D2957" s="19">
        <v>695.99916329999996</v>
      </c>
      <c r="E2957" s="23">
        <v>0.26443934800000002</v>
      </c>
      <c r="F2957" s="23">
        <v>0.14310772599999999</v>
      </c>
      <c r="G2957" s="17">
        <v>0</v>
      </c>
      <c r="H2957" s="17">
        <v>1</v>
      </c>
      <c r="I2957" s="17">
        <v>0.69705668899999995</v>
      </c>
      <c r="J2957" s="17">
        <v>0.302372219</v>
      </c>
      <c r="K2957" s="17">
        <v>5.71E-4</v>
      </c>
    </row>
    <row r="2958" spans="1:11" x14ac:dyDescent="0.45">
      <c r="A2958" s="10" t="s">
        <v>33</v>
      </c>
      <c r="B2958" s="20">
        <v>0.88</v>
      </c>
      <c r="C2958" s="19">
        <v>11986</v>
      </c>
      <c r="D2958" s="19">
        <v>700.24525289999997</v>
      </c>
      <c r="E2958" s="23">
        <v>0.266077114</v>
      </c>
      <c r="F2958" s="23">
        <v>0.144033307</v>
      </c>
      <c r="G2958" s="17">
        <v>0</v>
      </c>
      <c r="H2958" s="17">
        <v>1</v>
      </c>
      <c r="I2958" s="17">
        <v>0.69949110599999997</v>
      </c>
      <c r="J2958" s="17">
        <v>0.29994239099999997</v>
      </c>
      <c r="K2958" s="17">
        <v>5.6700000000000001E-4</v>
      </c>
    </row>
    <row r="2959" spans="1:11" x14ac:dyDescent="0.45">
      <c r="A2959" s="10" t="s">
        <v>33</v>
      </c>
      <c r="B2959" s="20">
        <v>0.88100000000000001</v>
      </c>
      <c r="C2959" s="19">
        <v>12000</v>
      </c>
      <c r="D2959" s="19">
        <v>703.98595880000005</v>
      </c>
      <c r="E2959" s="23">
        <v>0.26826836100000001</v>
      </c>
      <c r="F2959" s="23">
        <v>0.14467387400000001</v>
      </c>
      <c r="G2959" s="17">
        <v>0</v>
      </c>
      <c r="H2959" s="17">
        <v>1</v>
      </c>
      <c r="I2959" s="17">
        <v>0.700943486</v>
      </c>
      <c r="J2959" s="17">
        <v>0.298492749</v>
      </c>
      <c r="K2959" s="17">
        <v>5.6400000000000005E-4</v>
      </c>
    </row>
    <row r="2960" spans="1:11" x14ac:dyDescent="0.45">
      <c r="A2960" s="10" t="s">
        <v>33</v>
      </c>
      <c r="B2960" s="20">
        <v>0.88200000000000001</v>
      </c>
      <c r="C2960" s="19">
        <v>12013</v>
      </c>
      <c r="D2960" s="19">
        <v>707.47815519999995</v>
      </c>
      <c r="E2960" s="23">
        <v>0.268630492</v>
      </c>
      <c r="F2960" s="23">
        <v>0.14523718099999999</v>
      </c>
      <c r="G2960" s="17">
        <v>0</v>
      </c>
      <c r="H2960" s="17">
        <v>1</v>
      </c>
      <c r="I2960" s="17">
        <v>0.70285849</v>
      </c>
      <c r="J2960" s="17">
        <v>0.29658135499999999</v>
      </c>
      <c r="K2960" s="17">
        <v>5.5999999999999995E-4</v>
      </c>
    </row>
    <row r="2961" spans="1:11" x14ac:dyDescent="0.45">
      <c r="A2961" s="10" t="s">
        <v>33</v>
      </c>
      <c r="B2961" s="20">
        <v>0.88300000000000001</v>
      </c>
      <c r="C2961" s="19">
        <v>12028</v>
      </c>
      <c r="D2961" s="19">
        <v>711.52200749999997</v>
      </c>
      <c r="E2961" s="23">
        <v>0.27002526999999998</v>
      </c>
      <c r="F2961" s="23">
        <v>0.145761744</v>
      </c>
      <c r="G2961" s="17">
        <v>0</v>
      </c>
      <c r="H2961" s="17">
        <v>1</v>
      </c>
      <c r="I2961" s="17">
        <v>0.704682688</v>
      </c>
      <c r="J2961" s="17">
        <v>0.29476059599999999</v>
      </c>
      <c r="K2961" s="17">
        <v>5.5699999999999999E-4</v>
      </c>
    </row>
    <row r="2962" spans="1:11" x14ac:dyDescent="0.45">
      <c r="A2962" s="10" t="s">
        <v>33</v>
      </c>
      <c r="B2962" s="20">
        <v>0.88400000000000001</v>
      </c>
      <c r="C2962" s="19">
        <v>12032</v>
      </c>
      <c r="D2962" s="19">
        <v>712.60605350000003</v>
      </c>
      <c r="E2962" s="23">
        <v>0.27101149400000002</v>
      </c>
      <c r="F2962" s="23">
        <v>0.14636617800000001</v>
      </c>
      <c r="G2962" s="17">
        <v>0</v>
      </c>
      <c r="H2962" s="17">
        <v>1</v>
      </c>
      <c r="I2962" s="17">
        <v>0.70526495600000005</v>
      </c>
      <c r="J2962" s="17">
        <v>0.29417942600000002</v>
      </c>
      <c r="K2962" s="17">
        <v>5.5599999999999996E-4</v>
      </c>
    </row>
    <row r="2963" spans="1:11" x14ac:dyDescent="0.45">
      <c r="A2963" s="10" t="s">
        <v>33</v>
      </c>
      <c r="B2963" s="20">
        <v>0.88500000000000001</v>
      </c>
      <c r="C2963" s="19">
        <v>12048</v>
      </c>
      <c r="D2963" s="19">
        <v>716.94575750000001</v>
      </c>
      <c r="E2963" s="23">
        <v>0.27123150200000001</v>
      </c>
      <c r="F2963" s="23">
        <v>0.14652821299999999</v>
      </c>
      <c r="G2963" s="17">
        <v>0</v>
      </c>
      <c r="H2963" s="17">
        <v>1</v>
      </c>
      <c r="I2963" s="17">
        <v>0.70741512699999998</v>
      </c>
      <c r="J2963" s="17">
        <v>0.29203330799999999</v>
      </c>
      <c r="K2963" s="17">
        <v>5.5199999999999997E-4</v>
      </c>
    </row>
    <row r="2964" spans="1:11" x14ac:dyDescent="0.45">
      <c r="A2964" s="10" t="s">
        <v>33</v>
      </c>
      <c r="B2964" s="20">
        <v>0.88600000000000001</v>
      </c>
      <c r="C2964" s="19">
        <v>12071</v>
      </c>
      <c r="D2964" s="19">
        <v>723.21816630000001</v>
      </c>
      <c r="E2964" s="23">
        <v>0.27590195699999998</v>
      </c>
      <c r="F2964" s="23">
        <v>0.14717329900000001</v>
      </c>
      <c r="G2964" s="17">
        <v>0</v>
      </c>
      <c r="H2964" s="17">
        <v>1</v>
      </c>
      <c r="I2964" s="17">
        <v>0.71034736399999998</v>
      </c>
      <c r="J2964" s="17">
        <v>0.28910659799999999</v>
      </c>
      <c r="K2964" s="17">
        <v>5.4600000000000004E-4</v>
      </c>
    </row>
    <row r="2965" spans="1:11" x14ac:dyDescent="0.45">
      <c r="A2965" s="10" t="s">
        <v>33</v>
      </c>
      <c r="B2965" s="20">
        <v>0.88700000000000001</v>
      </c>
      <c r="C2965" s="19">
        <v>12083</v>
      </c>
      <c r="D2965" s="19">
        <v>726.54433819999997</v>
      </c>
      <c r="E2965" s="23">
        <v>0.27718098899999999</v>
      </c>
      <c r="F2965" s="23">
        <v>0.14809994400000001</v>
      </c>
      <c r="G2965" s="17">
        <v>0</v>
      </c>
      <c r="H2965" s="17">
        <v>1</v>
      </c>
      <c r="I2965" s="17">
        <v>0.71118618099999997</v>
      </c>
      <c r="J2965" s="17">
        <v>0.288269363</v>
      </c>
      <c r="K2965" s="17">
        <v>5.44E-4</v>
      </c>
    </row>
    <row r="2966" spans="1:11" x14ac:dyDescent="0.45">
      <c r="A2966" s="10" t="s">
        <v>33</v>
      </c>
      <c r="B2966" s="20">
        <v>0.88800000000000001</v>
      </c>
      <c r="C2966" s="19">
        <v>12099</v>
      </c>
      <c r="D2966" s="19">
        <v>731.01007059999995</v>
      </c>
      <c r="E2966" s="23">
        <v>0.27969455900000001</v>
      </c>
      <c r="F2966" s="23">
        <v>0.15104759100000001</v>
      </c>
      <c r="G2966" s="17">
        <v>0</v>
      </c>
      <c r="H2966" s="17">
        <v>1</v>
      </c>
      <c r="I2966" s="17">
        <v>0.71274074899999995</v>
      </c>
      <c r="J2966" s="17">
        <v>0.28671772499999998</v>
      </c>
      <c r="K2966" s="17">
        <v>5.4199999999999995E-4</v>
      </c>
    </row>
    <row r="2967" spans="1:11" x14ac:dyDescent="0.45">
      <c r="A2967" s="10" t="s">
        <v>33</v>
      </c>
      <c r="B2967" s="20">
        <v>0.88900000000000001</v>
      </c>
      <c r="C2967" s="19">
        <v>12111</v>
      </c>
      <c r="D2967" s="19">
        <v>734.4047296</v>
      </c>
      <c r="E2967" s="23">
        <v>0.28376516200000002</v>
      </c>
      <c r="F2967" s="23">
        <v>0.15208897299999999</v>
      </c>
      <c r="G2967" s="17">
        <v>0</v>
      </c>
      <c r="H2967" s="17">
        <v>1</v>
      </c>
      <c r="I2967" s="17">
        <v>0.71361229299999995</v>
      </c>
      <c r="J2967" s="17">
        <v>0.28584811500000001</v>
      </c>
      <c r="K2967" s="17">
        <v>5.4000000000000001E-4</v>
      </c>
    </row>
    <row r="2968" spans="1:11" x14ac:dyDescent="0.45">
      <c r="A2968" s="10" t="s">
        <v>33</v>
      </c>
      <c r="B2968" s="20">
        <v>0.89</v>
      </c>
      <c r="C2968" s="19">
        <v>12125</v>
      </c>
      <c r="D2968" s="19">
        <v>738.37963160000004</v>
      </c>
      <c r="E2968" s="23">
        <v>0.28416187399999998</v>
      </c>
      <c r="F2968" s="23">
        <v>0.152851614</v>
      </c>
      <c r="G2968" s="17">
        <v>0</v>
      </c>
      <c r="H2968" s="17">
        <v>1</v>
      </c>
      <c r="I2968" s="17">
        <v>0.71548841600000002</v>
      </c>
      <c r="J2968" s="17">
        <v>0.28397552700000001</v>
      </c>
      <c r="K2968" s="17">
        <v>5.3600000000000002E-4</v>
      </c>
    </row>
    <row r="2969" spans="1:11" x14ac:dyDescent="0.45">
      <c r="A2969" s="10" t="s">
        <v>33</v>
      </c>
      <c r="B2969" s="20">
        <v>0.89100000000000001</v>
      </c>
      <c r="C2969" s="19">
        <v>12132</v>
      </c>
      <c r="D2969" s="19">
        <v>740.37218600000006</v>
      </c>
      <c r="E2969" s="23">
        <v>0.28465063000000002</v>
      </c>
      <c r="F2969" s="23">
        <v>0.15345502699999999</v>
      </c>
      <c r="G2969" s="17">
        <v>0</v>
      </c>
      <c r="H2969" s="17">
        <v>1</v>
      </c>
      <c r="I2969" s="17">
        <v>0.71615340900000002</v>
      </c>
      <c r="J2969" s="17">
        <v>0.28331178699999998</v>
      </c>
      <c r="K2969" s="17">
        <v>5.3499999999999999E-4</v>
      </c>
    </row>
    <row r="2970" spans="1:11" x14ac:dyDescent="0.45">
      <c r="A2970" s="10" t="s">
        <v>33</v>
      </c>
      <c r="B2970" s="20">
        <v>0.89200000000000002</v>
      </c>
      <c r="C2970" s="19">
        <v>12147</v>
      </c>
      <c r="D2970" s="19">
        <v>744.6452468</v>
      </c>
      <c r="E2970" s="23">
        <v>0.28525873200000001</v>
      </c>
      <c r="F2970" s="23">
        <v>0.15417898999999999</v>
      </c>
      <c r="G2970" s="17">
        <v>0</v>
      </c>
      <c r="H2970" s="17">
        <v>1</v>
      </c>
      <c r="I2970" s="17">
        <v>0.71816280700000001</v>
      </c>
      <c r="J2970" s="17">
        <v>0.28130617499999999</v>
      </c>
      <c r="K2970" s="17">
        <v>5.31E-4</v>
      </c>
    </row>
    <row r="2971" spans="1:11" x14ac:dyDescent="0.45">
      <c r="A2971" s="10" t="s">
        <v>33</v>
      </c>
      <c r="B2971" s="20">
        <v>0.89300000000000002</v>
      </c>
      <c r="C2971" s="19">
        <v>12163</v>
      </c>
      <c r="D2971" s="19">
        <v>749.21623460000001</v>
      </c>
      <c r="E2971" s="23">
        <v>0.28569757499999998</v>
      </c>
      <c r="F2971" s="23">
        <v>0.15499826899999999</v>
      </c>
      <c r="G2971" s="17">
        <v>0</v>
      </c>
      <c r="H2971" s="17">
        <v>1</v>
      </c>
      <c r="I2971" s="17">
        <v>0.71931120500000001</v>
      </c>
      <c r="J2971" s="17">
        <v>0.28015994</v>
      </c>
      <c r="K2971" s="17">
        <v>5.2899999999999996E-4</v>
      </c>
    </row>
    <row r="2972" spans="1:11" x14ac:dyDescent="0.45">
      <c r="A2972" s="10" t="s">
        <v>33</v>
      </c>
      <c r="B2972" s="20">
        <v>0.89400000000000002</v>
      </c>
      <c r="C2972" s="19">
        <v>12178</v>
      </c>
      <c r="D2972" s="19">
        <v>753.514948</v>
      </c>
      <c r="E2972" s="23">
        <v>0.28704933599999999</v>
      </c>
      <c r="F2972" s="23">
        <v>0.15608703099999999</v>
      </c>
      <c r="G2972" s="17">
        <v>0</v>
      </c>
      <c r="H2972" s="17">
        <v>1</v>
      </c>
      <c r="I2972" s="17">
        <v>0.72036261499999998</v>
      </c>
      <c r="J2972" s="17">
        <v>0.27911061399999998</v>
      </c>
      <c r="K2972" s="17">
        <v>5.2700000000000002E-4</v>
      </c>
    </row>
    <row r="2973" spans="1:11" x14ac:dyDescent="0.45">
      <c r="A2973" s="10" t="s">
        <v>33</v>
      </c>
      <c r="B2973" s="20">
        <v>0.89500000000000002</v>
      </c>
      <c r="C2973" s="19">
        <v>12189</v>
      </c>
      <c r="D2973" s="19">
        <v>756.70495749999998</v>
      </c>
      <c r="E2973" s="23">
        <v>0.292697339</v>
      </c>
      <c r="F2973" s="23">
        <v>0.15698068600000001</v>
      </c>
      <c r="G2973" s="17">
        <v>0</v>
      </c>
      <c r="H2973" s="17">
        <v>1</v>
      </c>
      <c r="I2973" s="17">
        <v>0.72121352800000005</v>
      </c>
      <c r="J2973" s="17">
        <v>0.27826130500000001</v>
      </c>
      <c r="K2973" s="17">
        <v>5.2499999999999997E-4</v>
      </c>
    </row>
    <row r="2974" spans="1:11" x14ac:dyDescent="0.45">
      <c r="A2974" s="10" t="s">
        <v>33</v>
      </c>
      <c r="B2974" s="20">
        <v>0.89600000000000002</v>
      </c>
      <c r="C2974" s="19">
        <v>12206</v>
      </c>
      <c r="D2974" s="19">
        <v>761.71620399999995</v>
      </c>
      <c r="E2974" s="23">
        <v>0.297969386</v>
      </c>
      <c r="F2974" s="23">
        <v>0.157662619</v>
      </c>
      <c r="G2974" s="17">
        <v>0</v>
      </c>
      <c r="H2974" s="17">
        <v>1</v>
      </c>
      <c r="I2974" s="17">
        <v>0.72229601099999996</v>
      </c>
      <c r="J2974" s="17">
        <v>0.27718085999999997</v>
      </c>
      <c r="K2974" s="17">
        <v>5.2300000000000003E-4</v>
      </c>
    </row>
    <row r="2975" spans="1:11" x14ac:dyDescent="0.45">
      <c r="A2975" s="10" t="s">
        <v>33</v>
      </c>
      <c r="B2975" s="20">
        <v>0.89700000000000002</v>
      </c>
      <c r="C2975" s="19">
        <v>12219</v>
      </c>
      <c r="D2975" s="19">
        <v>765.61806509999997</v>
      </c>
      <c r="E2975" s="23">
        <v>0.300701206</v>
      </c>
      <c r="F2975" s="23">
        <v>0.15867837100000001</v>
      </c>
      <c r="G2975" s="17">
        <v>0</v>
      </c>
      <c r="H2975" s="17">
        <v>1</v>
      </c>
      <c r="I2975" s="17">
        <v>0.72262881000000001</v>
      </c>
      <c r="J2975" s="17">
        <v>0.27684980999999997</v>
      </c>
      <c r="K2975" s="17">
        <v>5.2099999999999998E-4</v>
      </c>
    </row>
    <row r="2976" spans="1:11" x14ac:dyDescent="0.45">
      <c r="A2976" s="10" t="s">
        <v>33</v>
      </c>
      <c r="B2976" s="20">
        <v>0.89800000000000002</v>
      </c>
      <c r="C2976" s="19">
        <v>12233</v>
      </c>
      <c r="D2976" s="19">
        <v>769.83802709999998</v>
      </c>
      <c r="E2976" s="23">
        <v>0.302560832</v>
      </c>
      <c r="F2976" s="23">
        <v>0.15963817999999999</v>
      </c>
      <c r="G2976" s="17">
        <v>0</v>
      </c>
      <c r="H2976" s="17">
        <v>1</v>
      </c>
      <c r="I2976" s="17">
        <v>0.72372806700000003</v>
      </c>
      <c r="J2976" s="17">
        <v>0.27575262</v>
      </c>
      <c r="K2976" s="17">
        <v>5.1900000000000004E-4</v>
      </c>
    </row>
    <row r="2977" spans="1:11" x14ac:dyDescent="0.45">
      <c r="A2977" s="10" t="s">
        <v>33</v>
      </c>
      <c r="B2977" s="20">
        <v>0.89900000000000002</v>
      </c>
      <c r="C2977" s="19">
        <v>12246</v>
      </c>
      <c r="D2977" s="19">
        <v>773.78187100000002</v>
      </c>
      <c r="E2977" s="23">
        <v>0.303758215</v>
      </c>
      <c r="F2977" s="23">
        <v>0.160542199</v>
      </c>
      <c r="G2977" s="17">
        <v>0</v>
      </c>
      <c r="H2977" s="17">
        <v>1</v>
      </c>
      <c r="I2977" s="17">
        <v>0.72511344899999997</v>
      </c>
      <c r="J2977" s="17">
        <v>0.27436984199999997</v>
      </c>
      <c r="K2977" s="17">
        <v>5.1699999999999999E-4</v>
      </c>
    </row>
    <row r="2978" spans="1:11" x14ac:dyDescent="0.45">
      <c r="A2978" s="10" t="s">
        <v>33</v>
      </c>
      <c r="B2978" s="20">
        <v>0.9</v>
      </c>
      <c r="C2978" s="19">
        <v>12261</v>
      </c>
      <c r="D2978" s="19">
        <v>778.3561042</v>
      </c>
      <c r="E2978" s="23">
        <v>0.30514446299999998</v>
      </c>
      <c r="F2978" s="23">
        <v>0.161300851</v>
      </c>
      <c r="G2978" s="17">
        <v>0</v>
      </c>
      <c r="H2978" s="17">
        <v>1</v>
      </c>
      <c r="I2978" s="17">
        <v>0.72662005399999996</v>
      </c>
      <c r="J2978" s="17">
        <v>0.27286606899999999</v>
      </c>
      <c r="K2978" s="17">
        <v>5.1400000000000003E-4</v>
      </c>
    </row>
    <row r="2979" spans="1:11" x14ac:dyDescent="0.45">
      <c r="A2979" s="10" t="s">
        <v>33</v>
      </c>
      <c r="B2979" s="20">
        <v>0.90100000000000002</v>
      </c>
      <c r="C2979" s="19">
        <v>12270</v>
      </c>
      <c r="D2979" s="19">
        <v>781.11225939999997</v>
      </c>
      <c r="E2979" s="23">
        <v>0.30623946800000001</v>
      </c>
      <c r="F2979" s="23">
        <v>0.162232974</v>
      </c>
      <c r="G2979" s="17">
        <v>0</v>
      </c>
      <c r="H2979" s="17">
        <v>1</v>
      </c>
      <c r="I2979" s="17">
        <v>0.72722226199999995</v>
      </c>
      <c r="J2979" s="17">
        <v>0.27226499300000001</v>
      </c>
      <c r="K2979" s="17">
        <v>5.13E-4</v>
      </c>
    </row>
    <row r="2980" spans="1:11" x14ac:dyDescent="0.45">
      <c r="A2980" s="10" t="s">
        <v>33</v>
      </c>
      <c r="B2980" s="20">
        <v>0.90200000000000002</v>
      </c>
      <c r="C2980" s="19">
        <v>12289</v>
      </c>
      <c r="D2980" s="19">
        <v>786.9405233</v>
      </c>
      <c r="E2980" s="23">
        <v>0.30840752900000001</v>
      </c>
      <c r="F2980" s="23">
        <v>0.16288618599999999</v>
      </c>
      <c r="G2980" s="17">
        <v>0</v>
      </c>
      <c r="H2980" s="17">
        <v>1</v>
      </c>
      <c r="I2980" s="17">
        <v>0.72921800400000003</v>
      </c>
      <c r="J2980" s="17">
        <v>0.27027300199999998</v>
      </c>
      <c r="K2980" s="17">
        <v>5.0900000000000001E-4</v>
      </c>
    </row>
    <row r="2981" spans="1:11" x14ac:dyDescent="0.45">
      <c r="A2981" s="10" t="s">
        <v>33</v>
      </c>
      <c r="B2981" s="20">
        <v>0.90300000000000002</v>
      </c>
      <c r="C2981" s="19">
        <v>12302</v>
      </c>
      <c r="D2981" s="19">
        <v>790.96671189999995</v>
      </c>
      <c r="E2981" s="23">
        <v>0.31020609999999998</v>
      </c>
      <c r="F2981" s="23">
        <v>0.16377107599999999</v>
      </c>
      <c r="G2981" s="17">
        <v>0</v>
      </c>
      <c r="H2981" s="17">
        <v>1</v>
      </c>
      <c r="I2981" s="17">
        <v>0.73093870999999999</v>
      </c>
      <c r="J2981" s="17">
        <v>0.26855553100000001</v>
      </c>
      <c r="K2981" s="17">
        <v>5.0600000000000005E-4</v>
      </c>
    </row>
    <row r="2982" spans="1:11" x14ac:dyDescent="0.45">
      <c r="A2982" s="10" t="s">
        <v>33</v>
      </c>
      <c r="B2982" s="20">
        <v>0.90400000000000003</v>
      </c>
      <c r="C2982" s="19">
        <v>12315</v>
      </c>
      <c r="D2982" s="19">
        <v>795.01353459999996</v>
      </c>
      <c r="E2982" s="23">
        <v>0.31129405900000001</v>
      </c>
      <c r="F2982" s="23">
        <v>0.16503899499999999</v>
      </c>
      <c r="G2982" s="17">
        <v>0</v>
      </c>
      <c r="H2982" s="17">
        <v>1</v>
      </c>
      <c r="I2982" s="17">
        <v>0.73184358599999999</v>
      </c>
      <c r="J2982" s="17">
        <v>0.26765235599999998</v>
      </c>
      <c r="K2982" s="17">
        <v>5.04E-4</v>
      </c>
    </row>
    <row r="2983" spans="1:11" x14ac:dyDescent="0.45">
      <c r="A2983" s="10" t="s">
        <v>33</v>
      </c>
      <c r="B2983" s="20">
        <v>0.90600000000000003</v>
      </c>
      <c r="C2983" s="19">
        <v>12344</v>
      </c>
      <c r="D2983" s="19">
        <v>804.11448410000003</v>
      </c>
      <c r="E2983" s="23">
        <v>0.31662821600000002</v>
      </c>
      <c r="F2983" s="23">
        <v>0.166024589</v>
      </c>
      <c r="G2983" s="17">
        <v>0</v>
      </c>
      <c r="H2983" s="17">
        <v>1</v>
      </c>
      <c r="I2983" s="17">
        <v>0.73486335700000005</v>
      </c>
      <c r="J2983" s="17">
        <v>0.26463826099999999</v>
      </c>
      <c r="K2983" s="17">
        <v>4.9799999999999996E-4</v>
      </c>
    </row>
    <row r="2984" spans="1:11" x14ac:dyDescent="0.45">
      <c r="A2984" s="10" t="s">
        <v>33</v>
      </c>
      <c r="B2984" s="20">
        <v>0.90700000000000003</v>
      </c>
      <c r="C2984" s="19">
        <v>12352</v>
      </c>
      <c r="D2984" s="19">
        <v>806.65232820000006</v>
      </c>
      <c r="E2984" s="23">
        <v>0.31777608600000001</v>
      </c>
      <c r="F2984" s="23">
        <v>0.167833547</v>
      </c>
      <c r="G2984" s="17">
        <v>0</v>
      </c>
      <c r="H2984" s="17">
        <v>1</v>
      </c>
      <c r="I2984" s="17">
        <v>0.73535289800000003</v>
      </c>
      <c r="J2984" s="17">
        <v>0.26414982999999997</v>
      </c>
      <c r="K2984" s="17">
        <v>4.9700000000000005E-4</v>
      </c>
    </row>
    <row r="2985" spans="1:11" x14ac:dyDescent="0.45">
      <c r="A2985" s="10" t="s">
        <v>33</v>
      </c>
      <c r="B2985" s="20">
        <v>0.90800000000000003</v>
      </c>
      <c r="C2985" s="19">
        <v>12369</v>
      </c>
      <c r="D2985" s="19">
        <v>812.07247440000003</v>
      </c>
      <c r="E2985" s="23">
        <v>0.320046004</v>
      </c>
      <c r="F2985" s="23">
        <v>0.16821946099999999</v>
      </c>
      <c r="G2985" s="17">
        <v>0</v>
      </c>
      <c r="H2985" s="17">
        <v>1</v>
      </c>
      <c r="I2985" s="17">
        <v>0.73633458799999996</v>
      </c>
      <c r="J2985" s="17">
        <v>0.26317168600000002</v>
      </c>
      <c r="K2985" s="17">
        <v>4.9399999999999997E-4</v>
      </c>
    </row>
    <row r="2986" spans="1:11" x14ac:dyDescent="0.45">
      <c r="A2986" s="10" t="s">
        <v>33</v>
      </c>
      <c r="B2986" s="20">
        <v>0.90900000000000003</v>
      </c>
      <c r="C2986" s="19">
        <v>12384</v>
      </c>
      <c r="D2986" s="19">
        <v>816.90114919999996</v>
      </c>
      <c r="E2986" s="23">
        <v>0.323250492</v>
      </c>
      <c r="F2986" s="23">
        <v>0.16950279900000001</v>
      </c>
      <c r="G2986" s="17">
        <v>0</v>
      </c>
      <c r="H2986" s="17">
        <v>1</v>
      </c>
      <c r="I2986" s="17">
        <v>0.73749259199999995</v>
      </c>
      <c r="J2986" s="17">
        <v>0.26201605</v>
      </c>
      <c r="K2986" s="17">
        <v>4.9100000000000001E-4</v>
      </c>
    </row>
    <row r="2987" spans="1:11" x14ac:dyDescent="0.45">
      <c r="A2987" s="10" t="s">
        <v>33</v>
      </c>
      <c r="B2987" s="20">
        <v>0.91</v>
      </c>
      <c r="C2987" s="19">
        <v>12398</v>
      </c>
      <c r="D2987" s="19">
        <v>821.44283029999997</v>
      </c>
      <c r="E2987" s="23">
        <v>0.32513065800000002</v>
      </c>
      <c r="F2987" s="23">
        <v>0.170237417</v>
      </c>
      <c r="G2987" s="17">
        <v>0</v>
      </c>
      <c r="H2987" s="17">
        <v>1</v>
      </c>
      <c r="I2987" s="17">
        <v>0.738893939</v>
      </c>
      <c r="J2987" s="17">
        <v>0.26061732700000001</v>
      </c>
      <c r="K2987" s="17">
        <v>4.8899999999999996E-4</v>
      </c>
    </row>
    <row r="2988" spans="1:11" x14ac:dyDescent="0.45">
      <c r="A2988" s="10" t="s">
        <v>33</v>
      </c>
      <c r="B2988" s="20">
        <v>0.91100000000000003</v>
      </c>
      <c r="C2988" s="19">
        <v>12412</v>
      </c>
      <c r="D2988" s="19">
        <v>826.02318439999999</v>
      </c>
      <c r="E2988" s="23">
        <v>0.32774671500000002</v>
      </c>
      <c r="F2988" s="23">
        <v>0.17092787100000001</v>
      </c>
      <c r="G2988" s="17">
        <v>0</v>
      </c>
      <c r="H2988" s="17">
        <v>1</v>
      </c>
      <c r="I2988" s="17">
        <v>0.74020990399999997</v>
      </c>
      <c r="J2988" s="17">
        <v>0.25930382499999999</v>
      </c>
      <c r="K2988" s="17">
        <v>4.86E-4</v>
      </c>
    </row>
    <row r="2989" spans="1:11" x14ac:dyDescent="0.45">
      <c r="A2989" s="10" t="s">
        <v>33</v>
      </c>
      <c r="B2989" s="20">
        <v>0.91200000000000003</v>
      </c>
      <c r="C2989" s="19">
        <v>12425</v>
      </c>
      <c r="D2989" s="19">
        <v>830.37003570000002</v>
      </c>
      <c r="E2989" s="23">
        <v>0.33751383499999998</v>
      </c>
      <c r="F2989" s="23">
        <v>0.17162448299999999</v>
      </c>
      <c r="G2989" s="17">
        <v>0</v>
      </c>
      <c r="H2989" s="17">
        <v>1</v>
      </c>
      <c r="I2989" s="17">
        <v>0.74116400800000004</v>
      </c>
      <c r="J2989" s="17">
        <v>0.25835175799999999</v>
      </c>
      <c r="K2989" s="17">
        <v>4.84E-4</v>
      </c>
    </row>
    <row r="2990" spans="1:11" x14ac:dyDescent="0.45">
      <c r="A2990" s="10" t="s">
        <v>33</v>
      </c>
      <c r="B2990" s="20">
        <v>0.91400000000000003</v>
      </c>
      <c r="C2990" s="19">
        <v>12446</v>
      </c>
      <c r="D2990" s="19">
        <v>837.5017173</v>
      </c>
      <c r="E2990" s="23">
        <v>0.34106455600000002</v>
      </c>
      <c r="F2990" s="23">
        <v>0.173864925</v>
      </c>
      <c r="G2990" s="17">
        <v>0</v>
      </c>
      <c r="H2990" s="17">
        <v>1</v>
      </c>
      <c r="I2990" s="17">
        <v>0.74257734099999995</v>
      </c>
      <c r="J2990" s="17">
        <v>0.25694106900000002</v>
      </c>
      <c r="K2990" s="17">
        <v>4.8200000000000001E-4</v>
      </c>
    </row>
    <row r="2991" spans="1:11" x14ac:dyDescent="0.45">
      <c r="A2991" s="10" t="s">
        <v>33</v>
      </c>
      <c r="B2991" s="20">
        <v>0.91500000000000004</v>
      </c>
      <c r="C2991" s="19">
        <v>12466</v>
      </c>
      <c r="D2991" s="19">
        <v>844.3544981</v>
      </c>
      <c r="E2991" s="23">
        <v>0.346310438</v>
      </c>
      <c r="F2991" s="23">
        <v>0.175182165</v>
      </c>
      <c r="G2991" s="17">
        <v>0</v>
      </c>
      <c r="H2991" s="17">
        <v>1</v>
      </c>
      <c r="I2991" s="17">
        <v>0.74472072199999995</v>
      </c>
      <c r="J2991" s="17">
        <v>0.25480169800000002</v>
      </c>
      <c r="K2991" s="17">
        <v>4.7800000000000002E-4</v>
      </c>
    </row>
    <row r="2992" spans="1:11" x14ac:dyDescent="0.45">
      <c r="A2992" s="10" t="s">
        <v>33</v>
      </c>
      <c r="B2992" s="20">
        <v>0.91600000000000004</v>
      </c>
      <c r="C2992" s="19">
        <v>12480</v>
      </c>
      <c r="D2992" s="19">
        <v>849.31475330000001</v>
      </c>
      <c r="E2992" s="23">
        <v>0.35662268000000003</v>
      </c>
      <c r="F2992" s="23">
        <v>0.176658025</v>
      </c>
      <c r="G2992" s="17">
        <v>0</v>
      </c>
      <c r="H2992" s="17">
        <v>1</v>
      </c>
      <c r="I2992" s="17">
        <v>0.74647540400000001</v>
      </c>
      <c r="J2992" s="17">
        <v>0.253050361</v>
      </c>
      <c r="K2992" s="17">
        <v>4.7399999999999997E-4</v>
      </c>
    </row>
    <row r="2993" spans="1:11" x14ac:dyDescent="0.45">
      <c r="A2993" s="10" t="s">
        <v>33</v>
      </c>
      <c r="B2993" s="20">
        <v>0.91700000000000004</v>
      </c>
      <c r="C2993" s="19">
        <v>12487</v>
      </c>
      <c r="D2993" s="19">
        <v>851.8233391</v>
      </c>
      <c r="E2993" s="23">
        <v>0.358843523</v>
      </c>
      <c r="F2993" s="23">
        <v>0.177744071</v>
      </c>
      <c r="G2993" s="17">
        <v>0</v>
      </c>
      <c r="H2993" s="17">
        <v>1</v>
      </c>
      <c r="I2993" s="17">
        <v>0.74694491100000004</v>
      </c>
      <c r="J2993" s="17">
        <v>0.25258202899999999</v>
      </c>
      <c r="K2993" s="17">
        <v>4.73E-4</v>
      </c>
    </row>
    <row r="2994" spans="1:11" x14ac:dyDescent="0.45">
      <c r="A2994" s="10" t="s">
        <v>33</v>
      </c>
      <c r="B2994" s="20">
        <v>0.91800000000000004</v>
      </c>
      <c r="C2994" s="19">
        <v>12505</v>
      </c>
      <c r="D2994" s="19">
        <v>858.34009909999997</v>
      </c>
      <c r="E2994" s="23">
        <v>0.36342210800000002</v>
      </c>
      <c r="F2994" s="23">
        <v>0.178469077</v>
      </c>
      <c r="G2994" s="17">
        <v>0</v>
      </c>
      <c r="H2994" s="17">
        <v>1</v>
      </c>
      <c r="I2994" s="17">
        <v>0.74863499600000005</v>
      </c>
      <c r="J2994" s="17">
        <v>0.25089510300000001</v>
      </c>
      <c r="K2994" s="17">
        <v>4.6999999999999999E-4</v>
      </c>
    </row>
    <row r="2995" spans="1:11" x14ac:dyDescent="0.45">
      <c r="A2995" s="10" t="s">
        <v>33</v>
      </c>
      <c r="B2995" s="20">
        <v>0.91900000000000004</v>
      </c>
      <c r="C2995" s="19">
        <v>12519</v>
      </c>
      <c r="D2995" s="19">
        <v>863.50077769999996</v>
      </c>
      <c r="E2995" s="23">
        <v>0.37122812999999999</v>
      </c>
      <c r="F2995" s="23">
        <v>0.17978712099999999</v>
      </c>
      <c r="G2995" s="17">
        <v>0</v>
      </c>
      <c r="H2995" s="17">
        <v>1</v>
      </c>
      <c r="I2995" s="17">
        <v>0.74988743599999996</v>
      </c>
      <c r="J2995" s="17">
        <v>0.249645004</v>
      </c>
      <c r="K2995" s="17">
        <v>4.6799999999999999E-4</v>
      </c>
    </row>
    <row r="2996" spans="1:11" x14ac:dyDescent="0.45">
      <c r="A2996" s="10" t="s">
        <v>33</v>
      </c>
      <c r="B2996" s="20">
        <v>0.92</v>
      </c>
      <c r="C2996" s="19">
        <v>12530</v>
      </c>
      <c r="D2996" s="19">
        <v>867.61887969999998</v>
      </c>
      <c r="E2996" s="23">
        <v>0.37723055500000002</v>
      </c>
      <c r="F2996" s="23">
        <v>0.18062905100000001</v>
      </c>
      <c r="G2996" s="17">
        <v>0</v>
      </c>
      <c r="H2996" s="17">
        <v>1</v>
      </c>
      <c r="I2996" s="17">
        <v>0.75077414899999995</v>
      </c>
      <c r="J2996" s="17">
        <v>0.24875994900000001</v>
      </c>
      <c r="K2996" s="17">
        <v>4.66E-4</v>
      </c>
    </row>
    <row r="2997" spans="1:11" x14ac:dyDescent="0.45">
      <c r="A2997" s="10" t="s">
        <v>33</v>
      </c>
      <c r="B2997" s="20">
        <v>0.92100000000000004</v>
      </c>
      <c r="C2997" s="19">
        <v>12548</v>
      </c>
      <c r="D2997" s="19">
        <v>874.47254180000004</v>
      </c>
      <c r="E2997" s="23">
        <v>0.385191228</v>
      </c>
      <c r="F2997" s="23">
        <v>0.181305402</v>
      </c>
      <c r="G2997" s="17">
        <v>0</v>
      </c>
      <c r="H2997" s="17">
        <v>1</v>
      </c>
      <c r="I2997" s="17">
        <v>0.75250077299999996</v>
      </c>
      <c r="J2997" s="17">
        <v>0.24703655199999999</v>
      </c>
      <c r="K2997" s="17">
        <v>4.6299999999999998E-4</v>
      </c>
    </row>
    <row r="2998" spans="1:11" x14ac:dyDescent="0.45">
      <c r="A2998" s="10" t="s">
        <v>33</v>
      </c>
      <c r="B2998" s="20">
        <v>0.92200000000000004</v>
      </c>
      <c r="C2998" s="19">
        <v>12550</v>
      </c>
      <c r="D2998" s="19">
        <v>875.24596389999999</v>
      </c>
      <c r="E2998" s="23">
        <v>0.38797173200000001</v>
      </c>
      <c r="F2998" s="23">
        <v>0.182438303</v>
      </c>
      <c r="G2998" s="17">
        <v>0</v>
      </c>
      <c r="H2998" s="17">
        <v>1</v>
      </c>
      <c r="I2998" s="17">
        <v>0.75259489599999996</v>
      </c>
      <c r="J2998" s="17">
        <v>0.246942677</v>
      </c>
      <c r="K2998" s="17">
        <v>4.6200000000000001E-4</v>
      </c>
    </row>
    <row r="2999" spans="1:11" x14ac:dyDescent="0.45">
      <c r="A2999" s="10" t="s">
        <v>33</v>
      </c>
      <c r="B2999" s="20">
        <v>0.92300000000000004</v>
      </c>
      <c r="C2999" s="19">
        <v>12567</v>
      </c>
      <c r="D2999" s="19">
        <v>881.88863070000002</v>
      </c>
      <c r="E2999" s="23">
        <v>0.392575911</v>
      </c>
      <c r="F2999" s="23">
        <v>0.18371259500000001</v>
      </c>
      <c r="G2999" s="17">
        <v>0</v>
      </c>
      <c r="H2999" s="17">
        <v>1</v>
      </c>
      <c r="I2999" s="17">
        <v>0.75159680299999998</v>
      </c>
      <c r="J2999" s="17">
        <v>0.24794144500000001</v>
      </c>
      <c r="K2999" s="17">
        <v>4.6200000000000001E-4</v>
      </c>
    </row>
    <row r="3000" spans="1:11" x14ac:dyDescent="0.45">
      <c r="A3000" s="10" t="s">
        <v>33</v>
      </c>
      <c r="B3000" s="20">
        <v>0.92400000000000004</v>
      </c>
      <c r="C3000" s="19">
        <v>12583</v>
      </c>
      <c r="D3000" s="19">
        <v>888.18577019999998</v>
      </c>
      <c r="E3000" s="23">
        <v>0.39674432700000001</v>
      </c>
      <c r="F3000" s="23">
        <v>0.185195212</v>
      </c>
      <c r="G3000" s="17">
        <v>0</v>
      </c>
      <c r="H3000" s="17">
        <v>1</v>
      </c>
      <c r="I3000" s="17">
        <v>0.75341316700000005</v>
      </c>
      <c r="J3000" s="17">
        <v>0.24612853500000001</v>
      </c>
      <c r="K3000" s="17">
        <v>4.5800000000000002E-4</v>
      </c>
    </row>
    <row r="3001" spans="1:11" x14ac:dyDescent="0.45">
      <c r="A3001" s="10" t="s">
        <v>33</v>
      </c>
      <c r="B3001" s="20">
        <v>0.92500000000000004</v>
      </c>
      <c r="C3001" s="19">
        <v>12602</v>
      </c>
      <c r="D3001" s="19">
        <v>895.93871000000001</v>
      </c>
      <c r="E3001" s="23">
        <v>0.41506860899999998</v>
      </c>
      <c r="F3001" s="23">
        <v>0.18646768399999999</v>
      </c>
      <c r="G3001" s="17">
        <v>0</v>
      </c>
      <c r="H3001" s="17">
        <v>1</v>
      </c>
      <c r="I3001" s="17">
        <v>0.75543843099999997</v>
      </c>
      <c r="J3001" s="17">
        <v>0.244107035</v>
      </c>
      <c r="K3001" s="17">
        <v>4.55E-4</v>
      </c>
    </row>
    <row r="3002" spans="1:11" x14ac:dyDescent="0.45">
      <c r="A3002" s="10" t="s">
        <v>33</v>
      </c>
      <c r="B3002" s="20">
        <v>0.92600000000000005</v>
      </c>
      <c r="C3002" s="19">
        <v>12615</v>
      </c>
      <c r="D3002" s="19">
        <v>901.34705880000001</v>
      </c>
      <c r="E3002" s="23">
        <v>0.416104529</v>
      </c>
      <c r="F3002" s="23">
        <v>0.18829663299999999</v>
      </c>
      <c r="G3002" s="17">
        <v>0</v>
      </c>
      <c r="H3002" s="17">
        <v>1</v>
      </c>
      <c r="I3002" s="17">
        <v>0.757291151</v>
      </c>
      <c r="J3002" s="17">
        <v>0.24225775799999999</v>
      </c>
      <c r="K3002" s="17">
        <v>4.5100000000000001E-4</v>
      </c>
    </row>
    <row r="3003" spans="1:11" x14ac:dyDescent="0.45">
      <c r="A3003" s="10" t="s">
        <v>33</v>
      </c>
      <c r="B3003" s="20">
        <v>0.92700000000000005</v>
      </c>
      <c r="C3003" s="19">
        <v>12629</v>
      </c>
      <c r="D3003" s="19">
        <v>907.18827829999998</v>
      </c>
      <c r="E3003" s="23">
        <v>0.41749562600000001</v>
      </c>
      <c r="F3003" s="23">
        <v>0.18954815899999999</v>
      </c>
      <c r="G3003" s="17">
        <v>0</v>
      </c>
      <c r="H3003" s="17">
        <v>1</v>
      </c>
      <c r="I3003" s="17">
        <v>0.75870716699999996</v>
      </c>
      <c r="J3003" s="17">
        <v>0.240844374</v>
      </c>
      <c r="K3003" s="17">
        <v>4.4799999999999999E-4</v>
      </c>
    </row>
    <row r="3004" spans="1:11" x14ac:dyDescent="0.45">
      <c r="A3004" s="10" t="s">
        <v>33</v>
      </c>
      <c r="B3004" s="20">
        <v>0.92800000000000005</v>
      </c>
      <c r="C3004" s="19">
        <v>12643</v>
      </c>
      <c r="D3004" s="19">
        <v>913.06904220000001</v>
      </c>
      <c r="E3004" s="23">
        <v>0.421983367</v>
      </c>
      <c r="F3004" s="23">
        <v>0.19055464699999999</v>
      </c>
      <c r="G3004" s="17">
        <v>0</v>
      </c>
      <c r="H3004" s="17">
        <v>1</v>
      </c>
      <c r="I3004" s="17">
        <v>0.76034051000000002</v>
      </c>
      <c r="J3004" s="17">
        <v>0.239214067</v>
      </c>
      <c r="K3004" s="17">
        <v>4.4499999999999997E-4</v>
      </c>
    </row>
    <row r="3005" spans="1:11" x14ac:dyDescent="0.45">
      <c r="A3005" s="10" t="s">
        <v>33</v>
      </c>
      <c r="B3005" s="20">
        <v>0.92900000000000005</v>
      </c>
      <c r="C3005" s="19">
        <v>12657</v>
      </c>
      <c r="D3005" s="19">
        <v>919.0313367</v>
      </c>
      <c r="E3005" s="23">
        <v>0.42709450399999999</v>
      </c>
      <c r="F3005" s="23">
        <v>0.19204474399999999</v>
      </c>
      <c r="G3005" s="17">
        <v>0</v>
      </c>
      <c r="H3005" s="17">
        <v>1</v>
      </c>
      <c r="I3005" s="17">
        <v>0.76171424399999998</v>
      </c>
      <c r="J3005" s="17">
        <v>0.237842886</v>
      </c>
      <c r="K3005" s="17">
        <v>4.4299999999999998E-4</v>
      </c>
    </row>
    <row r="3006" spans="1:11" x14ac:dyDescent="0.45">
      <c r="A3006" s="10" t="s">
        <v>33</v>
      </c>
      <c r="B3006" s="20">
        <v>0.93</v>
      </c>
      <c r="C3006" s="19">
        <v>12667</v>
      </c>
      <c r="D3006" s="19">
        <v>923.37020080000002</v>
      </c>
      <c r="E3006" s="23">
        <v>0.43659177100000002</v>
      </c>
      <c r="F3006" s="23">
        <v>0.19346265800000001</v>
      </c>
      <c r="G3006" s="17">
        <v>0</v>
      </c>
      <c r="H3006" s="17">
        <v>1</v>
      </c>
      <c r="I3006" s="17">
        <v>0.76263546400000004</v>
      </c>
      <c r="J3006" s="17">
        <v>0.23692337799999999</v>
      </c>
      <c r="K3006" s="17">
        <v>4.4099999999999999E-4</v>
      </c>
    </row>
    <row r="3007" spans="1:11" x14ac:dyDescent="0.45">
      <c r="A3007" s="10" t="s">
        <v>33</v>
      </c>
      <c r="B3007" s="20">
        <v>0.93100000000000005</v>
      </c>
      <c r="C3007" s="19">
        <v>12684</v>
      </c>
      <c r="D3007" s="19">
        <v>930.91772619999995</v>
      </c>
      <c r="E3007" s="23">
        <v>0.44771372399999998</v>
      </c>
      <c r="F3007" s="23">
        <v>0.19421918399999999</v>
      </c>
      <c r="G3007" s="17">
        <v>0</v>
      </c>
      <c r="H3007" s="17">
        <v>1</v>
      </c>
      <c r="I3007" s="17">
        <v>0.76408184800000001</v>
      </c>
      <c r="J3007" s="17">
        <v>0.235479682</v>
      </c>
      <c r="K3007" s="17">
        <v>4.3800000000000002E-4</v>
      </c>
    </row>
    <row r="3008" spans="1:11" x14ac:dyDescent="0.45">
      <c r="A3008" s="10" t="s">
        <v>33</v>
      </c>
      <c r="B3008" s="20">
        <v>0.93200000000000005</v>
      </c>
      <c r="C3008" s="19">
        <v>12696</v>
      </c>
      <c r="D3008" s="19">
        <v>936.4030616</v>
      </c>
      <c r="E3008" s="23">
        <v>0.45854475700000003</v>
      </c>
      <c r="F3008" s="23">
        <v>0.196073308</v>
      </c>
      <c r="G3008" s="17">
        <v>0</v>
      </c>
      <c r="H3008" s="17">
        <v>1</v>
      </c>
      <c r="I3008" s="17">
        <v>0.76548037499999999</v>
      </c>
      <c r="J3008" s="17">
        <v>0.234083754</v>
      </c>
      <c r="K3008" s="17">
        <v>4.3600000000000003E-4</v>
      </c>
    </row>
    <row r="3009" spans="1:11" x14ac:dyDescent="0.45">
      <c r="A3009" s="10" t="s">
        <v>33</v>
      </c>
      <c r="B3009" s="20">
        <v>0.93300000000000005</v>
      </c>
      <c r="C3009" s="19">
        <v>12710</v>
      </c>
      <c r="D3009" s="19">
        <v>942.89581090000001</v>
      </c>
      <c r="E3009" s="23">
        <v>0.46683847499999997</v>
      </c>
      <c r="F3009" s="23">
        <v>0.197054962</v>
      </c>
      <c r="G3009" s="17">
        <v>0</v>
      </c>
      <c r="H3009" s="17">
        <v>1</v>
      </c>
      <c r="I3009" s="17">
        <v>0.76671120100000001</v>
      </c>
      <c r="J3009" s="17">
        <v>0.232855425</v>
      </c>
      <c r="K3009" s="17">
        <v>4.3300000000000001E-4</v>
      </c>
    </row>
    <row r="3010" spans="1:11" x14ac:dyDescent="0.45">
      <c r="A3010" s="10" t="s">
        <v>33</v>
      </c>
      <c r="B3010" s="20">
        <v>0.93400000000000005</v>
      </c>
      <c r="C3010" s="19">
        <v>12723</v>
      </c>
      <c r="D3010" s="19">
        <v>949.00795410000001</v>
      </c>
      <c r="E3010" s="23">
        <v>0.47548306600000001</v>
      </c>
      <c r="F3010" s="23">
        <v>0.19885771499999999</v>
      </c>
      <c r="G3010" s="17">
        <v>0</v>
      </c>
      <c r="H3010" s="17">
        <v>1</v>
      </c>
      <c r="I3010" s="17">
        <v>0.76772054999999995</v>
      </c>
      <c r="J3010" s="17">
        <v>0.23184808600000001</v>
      </c>
      <c r="K3010" s="17">
        <v>4.3100000000000001E-4</v>
      </c>
    </row>
    <row r="3011" spans="1:11" x14ac:dyDescent="0.45">
      <c r="A3011" s="10" t="s">
        <v>33</v>
      </c>
      <c r="B3011" s="20">
        <v>0.93500000000000005</v>
      </c>
      <c r="C3011" s="19">
        <v>12738</v>
      </c>
      <c r="D3011" s="19">
        <v>956.1669296</v>
      </c>
      <c r="E3011" s="23">
        <v>0.47829070400000001</v>
      </c>
      <c r="F3011" s="23">
        <v>0.20030047600000001</v>
      </c>
      <c r="G3011" s="17">
        <v>0</v>
      </c>
      <c r="H3011" s="17">
        <v>1</v>
      </c>
      <c r="I3011" s="17">
        <v>0.76829731800000001</v>
      </c>
      <c r="J3011" s="17">
        <v>0.23127292299999999</v>
      </c>
      <c r="K3011" s="17">
        <v>4.2999999999999999E-4</v>
      </c>
    </row>
    <row r="3012" spans="1:11" x14ac:dyDescent="0.45">
      <c r="A3012" s="10" t="s">
        <v>33</v>
      </c>
      <c r="B3012" s="20">
        <v>0.93600000000000005</v>
      </c>
      <c r="C3012" s="19">
        <v>12750</v>
      </c>
      <c r="D3012" s="19">
        <v>961.93374410000001</v>
      </c>
      <c r="E3012" s="23">
        <v>0.48075188200000002</v>
      </c>
      <c r="F3012" s="23">
        <v>0.20159712599999999</v>
      </c>
      <c r="G3012" s="17">
        <v>0</v>
      </c>
      <c r="H3012" s="17">
        <v>1</v>
      </c>
      <c r="I3012" s="17">
        <v>0.76960161100000002</v>
      </c>
      <c r="J3012" s="17">
        <v>0.229971118</v>
      </c>
      <c r="K3012" s="17">
        <v>4.2700000000000002E-4</v>
      </c>
    </row>
    <row r="3013" spans="1:11" x14ac:dyDescent="0.45">
      <c r="A3013" s="10" t="s">
        <v>33</v>
      </c>
      <c r="B3013" s="20">
        <v>0.93700000000000006</v>
      </c>
      <c r="C3013" s="19">
        <v>12764</v>
      </c>
      <c r="D3013" s="19">
        <v>968.72040270000002</v>
      </c>
      <c r="E3013" s="23">
        <v>0.489258101</v>
      </c>
      <c r="F3013" s="23">
        <v>0.20263806200000001</v>
      </c>
      <c r="G3013" s="17">
        <v>0</v>
      </c>
      <c r="H3013" s="17">
        <v>1</v>
      </c>
      <c r="I3013" s="17">
        <v>0.77113794099999999</v>
      </c>
      <c r="J3013" s="17">
        <v>0.228437636</v>
      </c>
      <c r="K3013" s="17">
        <v>4.2400000000000001E-4</v>
      </c>
    </row>
    <row r="3014" spans="1:11" x14ac:dyDescent="0.45">
      <c r="A3014" s="10" t="s">
        <v>33</v>
      </c>
      <c r="B3014" s="20">
        <v>0.93799999999999994</v>
      </c>
      <c r="C3014" s="19">
        <v>12774</v>
      </c>
      <c r="D3014" s="19">
        <v>973.64904349999995</v>
      </c>
      <c r="E3014" s="23">
        <v>0.50077291199999996</v>
      </c>
      <c r="F3014" s="23">
        <v>0.20386088699999999</v>
      </c>
      <c r="G3014" s="17">
        <v>0</v>
      </c>
      <c r="H3014" s="17">
        <v>1</v>
      </c>
      <c r="I3014" s="17">
        <v>0.77173288299999998</v>
      </c>
      <c r="J3014" s="17">
        <v>0.2278442</v>
      </c>
      <c r="K3014" s="17">
        <v>4.2299999999999998E-4</v>
      </c>
    </row>
    <row r="3015" spans="1:11" x14ac:dyDescent="0.45">
      <c r="A3015" s="10" t="s">
        <v>33</v>
      </c>
      <c r="B3015" s="20">
        <v>0.93899999999999995</v>
      </c>
      <c r="C3015" s="19">
        <v>12793</v>
      </c>
      <c r="D3015" s="19">
        <v>983.23300689999996</v>
      </c>
      <c r="E3015" s="23">
        <v>0.51035248</v>
      </c>
      <c r="F3015" s="23">
        <v>0.204752872</v>
      </c>
      <c r="G3015" s="17">
        <v>0</v>
      </c>
      <c r="H3015" s="17">
        <v>1</v>
      </c>
      <c r="I3015" s="17">
        <v>0.77355071799999997</v>
      </c>
      <c r="J3015" s="17">
        <v>0.22602973400000001</v>
      </c>
      <c r="K3015" s="17">
        <v>4.2000000000000002E-4</v>
      </c>
    </row>
    <row r="3016" spans="1:11" x14ac:dyDescent="0.45">
      <c r="A3016" s="10" t="s">
        <v>33</v>
      </c>
      <c r="B3016" s="20">
        <v>0.94</v>
      </c>
      <c r="C3016" s="19">
        <v>12807</v>
      </c>
      <c r="D3016" s="19">
        <v>990.45383340000001</v>
      </c>
      <c r="E3016" s="23">
        <v>0.52366584000000005</v>
      </c>
      <c r="F3016" s="23">
        <v>0.208620572</v>
      </c>
      <c r="G3016" s="17">
        <v>0</v>
      </c>
      <c r="H3016" s="17">
        <v>1</v>
      </c>
      <c r="I3016" s="17">
        <v>0.77544295299999999</v>
      </c>
      <c r="J3016" s="17">
        <v>0.224141005</v>
      </c>
      <c r="K3016" s="17">
        <v>4.1599999999999997E-4</v>
      </c>
    </row>
    <row r="3017" spans="1:11" x14ac:dyDescent="0.45">
      <c r="A3017" s="10" t="s">
        <v>33</v>
      </c>
      <c r="B3017" s="20">
        <v>0.94099999999999995</v>
      </c>
      <c r="C3017" s="19">
        <v>12818</v>
      </c>
      <c r="D3017" s="19">
        <v>996.33603219999998</v>
      </c>
      <c r="E3017" s="23">
        <v>0.53802969599999995</v>
      </c>
      <c r="F3017" s="23">
        <v>0.21036348399999999</v>
      </c>
      <c r="G3017" s="17">
        <v>0</v>
      </c>
      <c r="H3017" s="17">
        <v>1</v>
      </c>
      <c r="I3017" s="17">
        <v>0.77624235500000005</v>
      </c>
      <c r="J3017" s="17">
        <v>0.22334325899999999</v>
      </c>
      <c r="K3017" s="17">
        <v>4.1399999999999998E-4</v>
      </c>
    </row>
    <row r="3018" spans="1:11" x14ac:dyDescent="0.45">
      <c r="A3018" s="10" t="s">
        <v>33</v>
      </c>
      <c r="B3018" s="20">
        <v>0.94199999999999995</v>
      </c>
      <c r="C3018" s="19">
        <v>12834</v>
      </c>
      <c r="D3018" s="19">
        <v>1005.037285</v>
      </c>
      <c r="E3018" s="23">
        <v>0.545774066</v>
      </c>
      <c r="F3018" s="23">
        <v>0.21188075000000001</v>
      </c>
      <c r="G3018" s="17">
        <v>0</v>
      </c>
      <c r="H3018" s="17">
        <v>1</v>
      </c>
      <c r="I3018" s="17">
        <v>0.77787279499999995</v>
      </c>
      <c r="J3018" s="17">
        <v>0.221715838</v>
      </c>
      <c r="K3018" s="17">
        <v>4.1100000000000002E-4</v>
      </c>
    </row>
    <row r="3019" spans="1:11" x14ac:dyDescent="0.45">
      <c r="A3019" s="10" t="s">
        <v>33</v>
      </c>
      <c r="B3019" s="20">
        <v>0.94299999999999995</v>
      </c>
      <c r="C3019" s="19">
        <v>12847</v>
      </c>
      <c r="D3019" s="19">
        <v>1012.229565</v>
      </c>
      <c r="E3019" s="23">
        <v>0.55949786899999998</v>
      </c>
      <c r="F3019" s="23">
        <v>0.21364275099999999</v>
      </c>
      <c r="G3019" s="17">
        <v>0</v>
      </c>
      <c r="H3019" s="17">
        <v>1</v>
      </c>
      <c r="I3019" s="17">
        <v>0.77959897</v>
      </c>
      <c r="J3019" s="17">
        <v>0.219992878</v>
      </c>
      <c r="K3019" s="17">
        <v>4.08E-4</v>
      </c>
    </row>
    <row r="3020" spans="1:11" x14ac:dyDescent="0.45">
      <c r="A3020" s="10" t="s">
        <v>33</v>
      </c>
      <c r="B3020" s="20">
        <v>0.94399999999999995</v>
      </c>
      <c r="C3020" s="19">
        <v>12854</v>
      </c>
      <c r="D3020" s="19">
        <v>1016.149855</v>
      </c>
      <c r="E3020" s="23">
        <v>0.56115287199999997</v>
      </c>
      <c r="F3020" s="23">
        <v>0.21553876199999999</v>
      </c>
      <c r="G3020" s="17">
        <v>0</v>
      </c>
      <c r="H3020" s="17">
        <v>1</v>
      </c>
      <c r="I3020" s="17">
        <v>0.78003167600000001</v>
      </c>
      <c r="J3020" s="17">
        <v>0.21956097399999999</v>
      </c>
      <c r="K3020" s="17">
        <v>4.0700000000000003E-4</v>
      </c>
    </row>
    <row r="3021" spans="1:11" x14ac:dyDescent="0.45">
      <c r="A3021" s="10" t="s">
        <v>33</v>
      </c>
      <c r="B3021" s="20">
        <v>0.94499999999999995</v>
      </c>
      <c r="C3021" s="19">
        <v>12874</v>
      </c>
      <c r="D3021" s="19">
        <v>1027.447795</v>
      </c>
      <c r="E3021" s="23">
        <v>0.56752477700000004</v>
      </c>
      <c r="F3021" s="23">
        <v>0.21666698200000001</v>
      </c>
      <c r="G3021" s="17">
        <v>0</v>
      </c>
      <c r="H3021" s="17">
        <v>1</v>
      </c>
      <c r="I3021" s="17">
        <v>0.782303992</v>
      </c>
      <c r="J3021" s="17">
        <v>0.217292866</v>
      </c>
      <c r="K3021" s="17">
        <v>4.0299999999999998E-4</v>
      </c>
    </row>
    <row r="3022" spans="1:11" x14ac:dyDescent="0.45">
      <c r="A3022" s="10" t="s">
        <v>33</v>
      </c>
      <c r="B3022" s="20">
        <v>0.94599999999999995</v>
      </c>
      <c r="C3022" s="19">
        <v>12887</v>
      </c>
      <c r="D3022" s="19">
        <v>1034.8357530000001</v>
      </c>
      <c r="E3022" s="23">
        <v>0.56850020400000001</v>
      </c>
      <c r="F3022" s="23">
        <v>0.21928541600000001</v>
      </c>
      <c r="G3022" s="17">
        <v>0</v>
      </c>
      <c r="H3022" s="17">
        <v>1</v>
      </c>
      <c r="I3022" s="17">
        <v>0.78391714300000004</v>
      </c>
      <c r="J3022" s="17">
        <v>0.215682701</v>
      </c>
      <c r="K3022" s="17">
        <v>4.0000000000000002E-4</v>
      </c>
    </row>
    <row r="3023" spans="1:11" x14ac:dyDescent="0.45">
      <c r="A3023" s="10" t="s">
        <v>33</v>
      </c>
      <c r="B3023" s="20">
        <v>0.94699999999999995</v>
      </c>
      <c r="C3023" s="19">
        <v>12902</v>
      </c>
      <c r="D3023" s="19">
        <v>1043.5343350000001</v>
      </c>
      <c r="E3023" s="23">
        <v>0.60604910199999995</v>
      </c>
      <c r="F3023" s="23">
        <v>0.221001066</v>
      </c>
      <c r="G3023" s="17">
        <v>0</v>
      </c>
      <c r="H3023" s="17">
        <v>1</v>
      </c>
      <c r="I3023" s="17">
        <v>0.78506120300000004</v>
      </c>
      <c r="J3023" s="17">
        <v>0.21454076</v>
      </c>
      <c r="K3023" s="17">
        <v>3.9800000000000002E-4</v>
      </c>
    </row>
    <row r="3024" spans="1:11" x14ac:dyDescent="0.45">
      <c r="A3024" s="10" t="s">
        <v>33</v>
      </c>
      <c r="B3024" s="20">
        <v>0.94799999999999995</v>
      </c>
      <c r="C3024" s="19">
        <v>12915</v>
      </c>
      <c r="D3024" s="19">
        <v>1051.5009299999999</v>
      </c>
      <c r="E3024" s="23">
        <v>0.61698549599999997</v>
      </c>
      <c r="F3024" s="23">
        <v>0.22321285799999999</v>
      </c>
      <c r="G3024" s="17">
        <v>0</v>
      </c>
      <c r="H3024" s="17">
        <v>1</v>
      </c>
      <c r="I3024" s="17">
        <v>0.78689451899999996</v>
      </c>
      <c r="J3024" s="17">
        <v>0.21271083900000001</v>
      </c>
      <c r="K3024" s="17">
        <v>3.9500000000000001E-4</v>
      </c>
    </row>
    <row r="3025" spans="1:11" x14ac:dyDescent="0.45">
      <c r="A3025" s="10" t="s">
        <v>33</v>
      </c>
      <c r="B3025" s="20">
        <v>0.94899999999999995</v>
      </c>
      <c r="C3025" s="19">
        <v>12919</v>
      </c>
      <c r="D3025" s="19">
        <v>1053.9797530000001</v>
      </c>
      <c r="E3025" s="23">
        <v>0.62498885199999998</v>
      </c>
      <c r="F3025" s="23">
        <v>0.22513501699999999</v>
      </c>
      <c r="G3025" s="17">
        <v>0</v>
      </c>
      <c r="H3025" s="17">
        <v>1</v>
      </c>
      <c r="I3025" s="17">
        <v>0.78740646199999997</v>
      </c>
      <c r="J3025" s="17">
        <v>0.212199844</v>
      </c>
      <c r="K3025" s="17">
        <v>3.9399999999999998E-4</v>
      </c>
    </row>
    <row r="3026" spans="1:11" x14ac:dyDescent="0.45">
      <c r="A3026" s="10" t="s">
        <v>33</v>
      </c>
      <c r="B3026" s="20">
        <v>0.95</v>
      </c>
      <c r="C3026" s="19">
        <v>12942</v>
      </c>
      <c r="D3026" s="19">
        <v>1068.4920460000001</v>
      </c>
      <c r="E3026" s="23">
        <v>0.63502219900000001</v>
      </c>
      <c r="F3026" s="23">
        <v>0.22582342599999999</v>
      </c>
      <c r="G3026" s="17">
        <v>0</v>
      </c>
      <c r="H3026" s="17">
        <v>1</v>
      </c>
      <c r="I3026" s="17">
        <v>0.79055546200000004</v>
      </c>
      <c r="J3026" s="17">
        <v>0.209056676</v>
      </c>
      <c r="K3026" s="17">
        <v>3.88E-4</v>
      </c>
    </row>
    <row r="3027" spans="1:11" x14ac:dyDescent="0.45">
      <c r="A3027" s="10" t="s">
        <v>33</v>
      </c>
      <c r="B3027" s="20">
        <v>0.95099999999999996</v>
      </c>
      <c r="C3027" s="19">
        <v>12953</v>
      </c>
      <c r="D3027" s="19">
        <v>1075.5999179999999</v>
      </c>
      <c r="E3027" s="23">
        <v>0.64934242399999997</v>
      </c>
      <c r="F3027" s="23">
        <v>0.228688848</v>
      </c>
      <c r="G3027" s="17">
        <v>0</v>
      </c>
      <c r="H3027" s="17">
        <v>1</v>
      </c>
      <c r="I3027" s="17">
        <v>0.79170596599999998</v>
      </c>
      <c r="J3027" s="17">
        <v>0.20790830199999999</v>
      </c>
      <c r="K3027" s="17">
        <v>3.86E-4</v>
      </c>
    </row>
    <row r="3028" spans="1:11" x14ac:dyDescent="0.45">
      <c r="A3028" s="10" t="s">
        <v>33</v>
      </c>
      <c r="B3028" s="20">
        <v>0.95199999999999996</v>
      </c>
      <c r="C3028" s="19">
        <v>12969</v>
      </c>
      <c r="D3028" s="19">
        <v>1086.0408460000001</v>
      </c>
      <c r="E3028" s="23">
        <v>0.65825898800000004</v>
      </c>
      <c r="F3028" s="23">
        <v>0.23116868900000001</v>
      </c>
      <c r="G3028" s="17">
        <v>0</v>
      </c>
      <c r="H3028" s="17">
        <v>1</v>
      </c>
      <c r="I3028" s="17">
        <v>0.792754238</v>
      </c>
      <c r="J3028" s="17">
        <v>0.20686231599999999</v>
      </c>
      <c r="K3028" s="17">
        <v>3.8299999999999999E-4</v>
      </c>
    </row>
    <row r="3029" spans="1:11" x14ac:dyDescent="0.45">
      <c r="A3029" s="10" t="s">
        <v>33</v>
      </c>
      <c r="B3029" s="20">
        <v>0.95299999999999996</v>
      </c>
      <c r="C3029" s="19">
        <v>12983</v>
      </c>
      <c r="D3029" s="19">
        <v>1095.4782270000001</v>
      </c>
      <c r="E3029" s="23">
        <v>0.68498110599999995</v>
      </c>
      <c r="F3029" s="23">
        <v>0.23370476000000001</v>
      </c>
      <c r="G3029" s="17">
        <v>0</v>
      </c>
      <c r="H3029" s="17">
        <v>1</v>
      </c>
      <c r="I3029" s="17">
        <v>0.79418376499999999</v>
      </c>
      <c r="J3029" s="17">
        <v>0.205435601</v>
      </c>
      <c r="K3029" s="17">
        <v>3.8099999999999999E-4</v>
      </c>
    </row>
    <row r="3030" spans="1:11" x14ac:dyDescent="0.45">
      <c r="A3030" s="10" t="s">
        <v>33</v>
      </c>
      <c r="B3030" s="20">
        <v>0.95399999999999996</v>
      </c>
      <c r="C3030" s="19">
        <v>12997</v>
      </c>
      <c r="D3030" s="19">
        <v>1105.3433210000001</v>
      </c>
      <c r="E3030" s="23">
        <v>0.71339293299999995</v>
      </c>
      <c r="F3030" s="23">
        <v>0.23581153399999999</v>
      </c>
      <c r="G3030" s="17">
        <v>0</v>
      </c>
      <c r="H3030" s="17">
        <v>1</v>
      </c>
      <c r="I3030" s="17">
        <v>0.79559281699999995</v>
      </c>
      <c r="J3030" s="17">
        <v>0.20402915499999999</v>
      </c>
      <c r="K3030" s="17">
        <v>3.7800000000000003E-4</v>
      </c>
    </row>
    <row r="3031" spans="1:11" x14ac:dyDescent="0.45">
      <c r="A3031" s="10" t="s">
        <v>33</v>
      </c>
      <c r="B3031" s="20">
        <v>0.95499999999999996</v>
      </c>
      <c r="C3031" s="19">
        <v>13003</v>
      </c>
      <c r="D3031" s="19">
        <v>1109.655278</v>
      </c>
      <c r="E3031" s="23">
        <v>0.726711942</v>
      </c>
      <c r="F3031" s="23">
        <v>0.23812392700000001</v>
      </c>
      <c r="G3031" s="17">
        <v>0</v>
      </c>
      <c r="H3031" s="17">
        <v>1</v>
      </c>
      <c r="I3031" s="17">
        <v>0.79622255500000005</v>
      </c>
      <c r="J3031" s="17">
        <v>0.203400626</v>
      </c>
      <c r="K3031" s="17">
        <v>3.77E-4</v>
      </c>
    </row>
    <row r="3032" spans="1:11" x14ac:dyDescent="0.45">
      <c r="A3032" s="10" t="s">
        <v>33</v>
      </c>
      <c r="B3032" s="20">
        <v>0.95599999999999996</v>
      </c>
      <c r="C3032" s="19">
        <v>13023</v>
      </c>
      <c r="D3032" s="19">
        <v>1124.2109210000001</v>
      </c>
      <c r="E3032" s="23">
        <v>0.73220472299999995</v>
      </c>
      <c r="F3032" s="23">
        <v>0.239007264</v>
      </c>
      <c r="G3032" s="17">
        <v>0</v>
      </c>
      <c r="H3032" s="17">
        <v>1</v>
      </c>
      <c r="I3032" s="17">
        <v>0.79794397699999997</v>
      </c>
      <c r="J3032" s="17">
        <v>0.20168238699999999</v>
      </c>
      <c r="K3032" s="17">
        <v>3.7399999999999998E-4</v>
      </c>
    </row>
    <row r="3033" spans="1:11" x14ac:dyDescent="0.45">
      <c r="A3033" s="10" t="s">
        <v>33</v>
      </c>
      <c r="B3033" s="20">
        <v>0.95699999999999996</v>
      </c>
      <c r="C3033" s="19">
        <v>13030</v>
      </c>
      <c r="D3033" s="19">
        <v>1129.3423270000001</v>
      </c>
      <c r="E3033" s="23">
        <v>0.73390997199999997</v>
      </c>
      <c r="F3033" s="23">
        <v>0.24198396899999999</v>
      </c>
      <c r="G3033" s="17">
        <v>0</v>
      </c>
      <c r="H3033" s="17">
        <v>1</v>
      </c>
      <c r="I3033" s="17">
        <v>0.79876588299999995</v>
      </c>
      <c r="J3033" s="17">
        <v>0.20086200100000001</v>
      </c>
      <c r="K3033" s="17">
        <v>3.7199999999999999E-4</v>
      </c>
    </row>
    <row r="3034" spans="1:11" x14ac:dyDescent="0.45">
      <c r="A3034" s="10" t="s">
        <v>33</v>
      </c>
      <c r="B3034" s="20">
        <v>0.95799999999999996</v>
      </c>
      <c r="C3034" s="19">
        <v>13051</v>
      </c>
      <c r="D3034" s="19">
        <v>1144.877958</v>
      </c>
      <c r="E3034" s="23">
        <v>0.73979194299999995</v>
      </c>
      <c r="F3034" s="23">
        <v>0.24477363899999999</v>
      </c>
      <c r="G3034" s="17">
        <v>0</v>
      </c>
      <c r="H3034" s="17">
        <v>1</v>
      </c>
      <c r="I3034" s="17">
        <v>0.80150474100000002</v>
      </c>
      <c r="J3034" s="17">
        <v>0.198128207</v>
      </c>
      <c r="K3034" s="17">
        <v>3.6699999999999998E-4</v>
      </c>
    </row>
    <row r="3035" spans="1:11" x14ac:dyDescent="0.45">
      <c r="A3035" s="10" t="s">
        <v>33</v>
      </c>
      <c r="B3035" s="20">
        <v>0.95899999999999996</v>
      </c>
      <c r="C3035" s="19">
        <v>13055</v>
      </c>
      <c r="D3035" s="19">
        <v>1147.8444159999999</v>
      </c>
      <c r="E3035" s="23">
        <v>0.74223240599999996</v>
      </c>
      <c r="F3035" s="23">
        <v>0.247949742</v>
      </c>
      <c r="G3035" s="17">
        <v>0</v>
      </c>
      <c r="H3035" s="17">
        <v>1</v>
      </c>
      <c r="I3035" s="17">
        <v>0.80199988200000005</v>
      </c>
      <c r="J3035" s="17">
        <v>0.19763398099999999</v>
      </c>
      <c r="K3035" s="17">
        <v>3.6600000000000001E-4</v>
      </c>
    </row>
    <row r="3036" spans="1:11" x14ac:dyDescent="0.45">
      <c r="A3036" s="10" t="s">
        <v>33</v>
      </c>
      <c r="B3036" s="20">
        <v>0.96</v>
      </c>
      <c r="C3036" s="19">
        <v>13079</v>
      </c>
      <c r="D3036" s="19">
        <v>1165.8732090000001</v>
      </c>
      <c r="E3036" s="23">
        <v>0.76478771999999995</v>
      </c>
      <c r="F3036" s="23">
        <v>0.249199069</v>
      </c>
      <c r="G3036" s="17">
        <v>0</v>
      </c>
      <c r="H3036" s="17">
        <v>1</v>
      </c>
      <c r="I3036" s="17">
        <v>0.80448598800000004</v>
      </c>
      <c r="J3036" s="17">
        <v>0.19515258399999999</v>
      </c>
      <c r="K3036" s="17">
        <v>3.6099999999999999E-4</v>
      </c>
    </row>
    <row r="3037" spans="1:11" x14ac:dyDescent="0.45">
      <c r="A3037" s="10" t="s">
        <v>33</v>
      </c>
      <c r="B3037" s="20">
        <v>0.96099999999999997</v>
      </c>
      <c r="C3037" s="19">
        <v>13091</v>
      </c>
      <c r="D3037" s="19">
        <v>1175.09284</v>
      </c>
      <c r="E3037" s="23">
        <v>0.76961216899999996</v>
      </c>
      <c r="F3037" s="23">
        <v>0.253666379</v>
      </c>
      <c r="G3037" s="17">
        <v>0</v>
      </c>
      <c r="H3037" s="17">
        <v>1</v>
      </c>
      <c r="I3037" s="17">
        <v>0.80561527200000005</v>
      </c>
      <c r="J3037" s="17">
        <v>0.19402538699999999</v>
      </c>
      <c r="K3037" s="17">
        <v>3.59E-4</v>
      </c>
    </row>
    <row r="3038" spans="1:11" x14ac:dyDescent="0.45">
      <c r="A3038" s="10" t="s">
        <v>33</v>
      </c>
      <c r="B3038" s="20">
        <v>0.96199999999999997</v>
      </c>
      <c r="C3038" s="19">
        <v>13100</v>
      </c>
      <c r="D3038" s="19">
        <v>1182.0707769999999</v>
      </c>
      <c r="E3038" s="23">
        <v>0.776004845</v>
      </c>
      <c r="F3038" s="23">
        <v>0.25578702199999998</v>
      </c>
      <c r="G3038" s="17">
        <v>0</v>
      </c>
      <c r="H3038" s="17">
        <v>1</v>
      </c>
      <c r="I3038" s="17">
        <v>0.806155391</v>
      </c>
      <c r="J3038" s="17">
        <v>0.19348626699999999</v>
      </c>
      <c r="K3038" s="17">
        <v>3.5799999999999997E-4</v>
      </c>
    </row>
    <row r="3039" spans="1:11" x14ac:dyDescent="0.45">
      <c r="A3039" s="10" t="s">
        <v>33</v>
      </c>
      <c r="B3039" s="20">
        <v>0.96299999999999997</v>
      </c>
      <c r="C3039" s="19">
        <v>13118</v>
      </c>
      <c r="D3039" s="19">
        <v>1196.176299</v>
      </c>
      <c r="E3039" s="23">
        <v>0.81363551099999998</v>
      </c>
      <c r="F3039" s="23">
        <v>0.257209984</v>
      </c>
      <c r="G3039" s="17">
        <v>0</v>
      </c>
      <c r="H3039" s="17">
        <v>1</v>
      </c>
      <c r="I3039" s="17">
        <v>0.80817573600000003</v>
      </c>
      <c r="J3039" s="17">
        <v>0.19146965699999999</v>
      </c>
      <c r="K3039" s="17">
        <v>3.5500000000000001E-4</v>
      </c>
    </row>
    <row r="3040" spans="1:11" x14ac:dyDescent="0.45">
      <c r="A3040" s="10" t="s">
        <v>33</v>
      </c>
      <c r="B3040" s="20">
        <v>0.96399999999999997</v>
      </c>
      <c r="C3040" s="19">
        <v>13133</v>
      </c>
      <c r="D3040" s="19">
        <v>1208.5418890000001</v>
      </c>
      <c r="E3040" s="23">
        <v>0.83742787200000002</v>
      </c>
      <c r="F3040" s="23">
        <v>0.26110729300000002</v>
      </c>
      <c r="G3040" s="17">
        <v>0</v>
      </c>
      <c r="H3040" s="17">
        <v>1</v>
      </c>
      <c r="I3040" s="17">
        <v>0.80969042099999999</v>
      </c>
      <c r="J3040" s="17">
        <v>0.189957771</v>
      </c>
      <c r="K3040" s="17">
        <v>3.5199999999999999E-4</v>
      </c>
    </row>
    <row r="3041" spans="1:11" x14ac:dyDescent="0.45">
      <c r="A3041" s="10" t="s">
        <v>33</v>
      </c>
      <c r="B3041" s="20">
        <v>0.96499999999999997</v>
      </c>
      <c r="C3041" s="19">
        <v>13141</v>
      </c>
      <c r="D3041" s="19">
        <v>1215.27997</v>
      </c>
      <c r="E3041" s="23">
        <v>0.84583975099999997</v>
      </c>
      <c r="F3041" s="23">
        <v>0.264415493</v>
      </c>
      <c r="G3041" s="17">
        <v>0</v>
      </c>
      <c r="H3041" s="17">
        <v>1</v>
      </c>
      <c r="I3041" s="17">
        <v>0.81007759499999998</v>
      </c>
      <c r="J3041" s="17">
        <v>0.18957131299999999</v>
      </c>
      <c r="K3041" s="17">
        <v>3.5100000000000002E-4</v>
      </c>
    </row>
    <row r="3042" spans="1:11" x14ac:dyDescent="0.45">
      <c r="A3042" s="10" t="s">
        <v>33</v>
      </c>
      <c r="B3042" s="20">
        <v>0.96599999999999997</v>
      </c>
      <c r="C3042" s="19">
        <v>13159</v>
      </c>
      <c r="D3042" s="19">
        <v>1230.6025930000001</v>
      </c>
      <c r="E3042" s="23">
        <v>0.85511102100000003</v>
      </c>
      <c r="F3042" s="23">
        <v>0.26617191000000001</v>
      </c>
      <c r="G3042" s="17">
        <v>0</v>
      </c>
      <c r="H3042" s="17">
        <v>1</v>
      </c>
      <c r="I3042" s="17">
        <v>0.81210773999999997</v>
      </c>
      <c r="J3042" s="17">
        <v>0.187544921</v>
      </c>
      <c r="K3042" s="17">
        <v>3.4699999999999998E-4</v>
      </c>
    </row>
    <row r="3043" spans="1:11" x14ac:dyDescent="0.45">
      <c r="A3043" s="10" t="s">
        <v>33</v>
      </c>
      <c r="B3043" s="20">
        <v>0.96699999999999997</v>
      </c>
      <c r="C3043" s="19">
        <v>13172</v>
      </c>
      <c r="D3043" s="19">
        <v>1241.8890980000001</v>
      </c>
      <c r="E3043" s="23">
        <v>0.868696476</v>
      </c>
      <c r="F3043" s="23">
        <v>0.26986937900000002</v>
      </c>
      <c r="G3043" s="17">
        <v>0</v>
      </c>
      <c r="H3043" s="17">
        <v>1</v>
      </c>
      <c r="I3043" s="17">
        <v>0.81423633699999998</v>
      </c>
      <c r="J3043" s="17">
        <v>0.185420259</v>
      </c>
      <c r="K3043" s="17">
        <v>3.4299999999999999E-4</v>
      </c>
    </row>
    <row r="3044" spans="1:11" x14ac:dyDescent="0.45">
      <c r="A3044" s="10" t="s">
        <v>33</v>
      </c>
      <c r="B3044" s="20">
        <v>0.96899999999999997</v>
      </c>
      <c r="C3044" s="19">
        <v>13199</v>
      </c>
      <c r="D3044" s="19">
        <v>1265.495993</v>
      </c>
      <c r="E3044" s="23">
        <v>0.90039934700000002</v>
      </c>
      <c r="F3044" s="23">
        <v>0.27335738999999998</v>
      </c>
      <c r="G3044" s="17">
        <v>0</v>
      </c>
      <c r="H3044" s="17">
        <v>1</v>
      </c>
      <c r="I3044" s="17">
        <v>0.81654709700000006</v>
      </c>
      <c r="J3044" s="17">
        <v>0.18311377000000001</v>
      </c>
      <c r="K3044" s="17">
        <v>3.39E-4</v>
      </c>
    </row>
    <row r="3045" spans="1:11" x14ac:dyDescent="0.45">
      <c r="A3045" s="10" t="s">
        <v>33</v>
      </c>
      <c r="B3045" s="20">
        <v>0.97</v>
      </c>
      <c r="C3045" s="19">
        <v>13203</v>
      </c>
      <c r="D3045" s="19">
        <v>1269.1220189999999</v>
      </c>
      <c r="E3045" s="23">
        <v>0.906506531</v>
      </c>
      <c r="F3045" s="23">
        <v>0.27889100900000002</v>
      </c>
      <c r="G3045" s="17">
        <v>0</v>
      </c>
      <c r="H3045" s="17">
        <v>1</v>
      </c>
      <c r="I3045" s="17">
        <v>0.81718108099999998</v>
      </c>
      <c r="J3045" s="17">
        <v>0.182480959</v>
      </c>
      <c r="K3045" s="17">
        <v>3.3799999999999998E-4</v>
      </c>
    </row>
    <row r="3046" spans="1:11" x14ac:dyDescent="0.45">
      <c r="A3046" s="10" t="s">
        <v>33</v>
      </c>
      <c r="B3046" s="20">
        <v>0.97099999999999997</v>
      </c>
      <c r="C3046" s="19">
        <v>13227</v>
      </c>
      <c r="D3046" s="19">
        <v>1291.0873220000001</v>
      </c>
      <c r="E3046" s="23">
        <v>0.92391959700000004</v>
      </c>
      <c r="F3046" s="23">
        <v>0.27996789500000002</v>
      </c>
      <c r="G3046" s="17">
        <v>0</v>
      </c>
      <c r="H3046" s="17">
        <v>1</v>
      </c>
      <c r="I3046" s="17">
        <v>0.82005131099999995</v>
      </c>
      <c r="J3046" s="17">
        <v>0.17961603500000001</v>
      </c>
      <c r="K3046" s="17">
        <v>3.3300000000000002E-4</v>
      </c>
    </row>
    <row r="3047" spans="1:11" x14ac:dyDescent="0.45">
      <c r="A3047" s="10" t="s">
        <v>33</v>
      </c>
      <c r="B3047" s="20">
        <v>0.97199999999999998</v>
      </c>
      <c r="C3047" s="19">
        <v>13242</v>
      </c>
      <c r="D3047" s="19">
        <v>1305.097264</v>
      </c>
      <c r="E3047" s="23">
        <v>0.94500585100000001</v>
      </c>
      <c r="F3047" s="23">
        <v>0.28531642099999999</v>
      </c>
      <c r="G3047" s="17">
        <v>0</v>
      </c>
      <c r="H3047" s="17">
        <v>1</v>
      </c>
      <c r="I3047" s="17">
        <v>0.82120410499999996</v>
      </c>
      <c r="J3047" s="17">
        <v>0.17846537200000001</v>
      </c>
      <c r="K3047" s="17">
        <v>3.3100000000000002E-4</v>
      </c>
    </row>
    <row r="3048" spans="1:11" x14ac:dyDescent="0.45">
      <c r="A3048" s="10" t="s">
        <v>33</v>
      </c>
      <c r="B3048" s="20">
        <v>0.97299999999999998</v>
      </c>
      <c r="C3048" s="19">
        <v>13255</v>
      </c>
      <c r="D3048" s="19">
        <v>1317.7084379999999</v>
      </c>
      <c r="E3048" s="23">
        <v>0.98918342400000003</v>
      </c>
      <c r="F3048" s="23">
        <v>0.28868541800000003</v>
      </c>
      <c r="G3048" s="17">
        <v>0</v>
      </c>
      <c r="H3048" s="17">
        <v>1</v>
      </c>
      <c r="I3048" s="17">
        <v>0.82155423699999997</v>
      </c>
      <c r="J3048" s="17">
        <v>0.17811622999999999</v>
      </c>
      <c r="K3048" s="17">
        <v>3.3E-4</v>
      </c>
    </row>
    <row r="3049" spans="1:11" x14ac:dyDescent="0.45">
      <c r="A3049" s="10" t="s">
        <v>33</v>
      </c>
      <c r="B3049" s="20">
        <v>0.97399999999999998</v>
      </c>
      <c r="C3049" s="19">
        <v>13269</v>
      </c>
      <c r="D3049" s="19">
        <v>1331.7730979999999</v>
      </c>
      <c r="E3049" s="23">
        <v>1.0070068999999999</v>
      </c>
      <c r="F3049" s="23">
        <v>0.291571205</v>
      </c>
      <c r="G3049" s="17">
        <v>0</v>
      </c>
      <c r="H3049" s="17">
        <v>1</v>
      </c>
      <c r="I3049" s="17">
        <v>0.82371823899999996</v>
      </c>
      <c r="J3049" s="17">
        <v>0.17595622399999999</v>
      </c>
      <c r="K3049" s="17">
        <v>3.2600000000000001E-4</v>
      </c>
    </row>
    <row r="3050" spans="1:11" x14ac:dyDescent="0.45">
      <c r="A3050" s="10" t="s">
        <v>33</v>
      </c>
      <c r="B3050" s="20">
        <v>0.97499999999999998</v>
      </c>
      <c r="C3050" s="19">
        <v>13283</v>
      </c>
      <c r="D3050" s="19">
        <v>1345.9947629999999</v>
      </c>
      <c r="E3050" s="23">
        <v>1.028092504</v>
      </c>
      <c r="F3050" s="23">
        <v>0.29456360999999998</v>
      </c>
      <c r="G3050" s="17">
        <v>0</v>
      </c>
      <c r="H3050" s="17">
        <v>1</v>
      </c>
      <c r="I3050" s="17">
        <v>0.82454797499999999</v>
      </c>
      <c r="J3050" s="17">
        <v>0.17512802</v>
      </c>
      <c r="K3050" s="17">
        <v>3.2400000000000001E-4</v>
      </c>
    </row>
    <row r="3051" spans="1:11" x14ac:dyDescent="0.45">
      <c r="A3051" s="10" t="s">
        <v>33</v>
      </c>
      <c r="B3051" s="20">
        <v>0.97599999999999998</v>
      </c>
      <c r="C3051" s="19">
        <v>13296</v>
      </c>
      <c r="D3051" s="19">
        <v>1359.84781</v>
      </c>
      <c r="E3051" s="23">
        <v>1.0809811110000001</v>
      </c>
      <c r="F3051" s="23">
        <v>0.29757787099999999</v>
      </c>
      <c r="G3051" s="17">
        <v>0</v>
      </c>
      <c r="H3051" s="17">
        <v>1</v>
      </c>
      <c r="I3051" s="17">
        <v>0.82565006600000002</v>
      </c>
      <c r="J3051" s="17">
        <v>0.17402796400000001</v>
      </c>
      <c r="K3051" s="17">
        <v>3.2200000000000002E-4</v>
      </c>
    </row>
    <row r="3052" spans="1:11" x14ac:dyDescent="0.45">
      <c r="A3052" s="10" t="s">
        <v>33</v>
      </c>
      <c r="B3052" s="20">
        <v>0.97699999999999998</v>
      </c>
      <c r="C3052" s="19">
        <v>13310</v>
      </c>
      <c r="D3052" s="19">
        <v>1375.2730730000001</v>
      </c>
      <c r="E3052" s="23">
        <v>1.1188473050000001</v>
      </c>
      <c r="F3052" s="23">
        <v>0.30275497099999998</v>
      </c>
      <c r="G3052" s="17">
        <v>0</v>
      </c>
      <c r="H3052" s="17">
        <v>1</v>
      </c>
      <c r="I3052" s="17">
        <v>0.82781813699999995</v>
      </c>
      <c r="J3052" s="17">
        <v>0.17186389699999999</v>
      </c>
      <c r="K3052" s="17">
        <v>3.1799999999999998E-4</v>
      </c>
    </row>
    <row r="3053" spans="1:11" x14ac:dyDescent="0.45">
      <c r="A3053" s="10" t="s">
        <v>33</v>
      </c>
      <c r="B3053" s="20">
        <v>0.97799999999999998</v>
      </c>
      <c r="C3053" s="19">
        <v>13324</v>
      </c>
      <c r="D3053" s="19">
        <v>1391.454064</v>
      </c>
      <c r="E3053" s="23">
        <v>1.164643978</v>
      </c>
      <c r="F3053" s="23">
        <v>0.30664131500000003</v>
      </c>
      <c r="G3053" s="17">
        <v>0</v>
      </c>
      <c r="H3053" s="17">
        <v>1</v>
      </c>
      <c r="I3053" s="17">
        <v>0.82924400499999995</v>
      </c>
      <c r="J3053" s="17">
        <v>0.17044066199999999</v>
      </c>
      <c r="K3053" s="17">
        <v>3.1500000000000001E-4</v>
      </c>
    </row>
    <row r="3054" spans="1:11" x14ac:dyDescent="0.45">
      <c r="A3054" s="10" t="s">
        <v>33</v>
      </c>
      <c r="B3054" s="20">
        <v>0.97899999999999998</v>
      </c>
      <c r="C3054" s="19">
        <v>13327</v>
      </c>
      <c r="D3054" s="19">
        <v>1394.9835310000001</v>
      </c>
      <c r="E3054" s="23">
        <v>1.183172522</v>
      </c>
      <c r="F3054" s="23">
        <v>0.31086304999999997</v>
      </c>
      <c r="G3054" s="17">
        <v>0</v>
      </c>
      <c r="H3054" s="17">
        <v>1</v>
      </c>
      <c r="I3054" s="17">
        <v>0.82951544099999996</v>
      </c>
      <c r="J3054" s="17">
        <v>0.17016972799999999</v>
      </c>
      <c r="K3054" s="17">
        <v>3.1500000000000001E-4</v>
      </c>
    </row>
    <row r="3055" spans="1:11" x14ac:dyDescent="0.45">
      <c r="A3055" s="10" t="s">
        <v>33</v>
      </c>
      <c r="B3055" s="20">
        <v>0.98</v>
      </c>
      <c r="C3055" s="19">
        <v>13351</v>
      </c>
      <c r="D3055" s="19">
        <v>1423.7347380000001</v>
      </c>
      <c r="E3055" s="23">
        <v>1.2347951479999999</v>
      </c>
      <c r="F3055" s="23">
        <v>0.31200778899999998</v>
      </c>
      <c r="G3055" s="17">
        <v>0</v>
      </c>
      <c r="H3055" s="17">
        <v>1</v>
      </c>
      <c r="I3055" s="17">
        <v>0.83123600200000003</v>
      </c>
      <c r="J3055" s="17">
        <v>0.16845253299999999</v>
      </c>
      <c r="K3055" s="17">
        <v>3.1100000000000002E-4</v>
      </c>
    </row>
    <row r="3056" spans="1:11" x14ac:dyDescent="0.45">
      <c r="A3056" s="10" t="s">
        <v>33</v>
      </c>
      <c r="B3056" s="20">
        <v>0.98099999999999998</v>
      </c>
      <c r="C3056" s="19">
        <v>13362</v>
      </c>
      <c r="D3056" s="19">
        <v>1437.5839350000001</v>
      </c>
      <c r="E3056" s="23">
        <v>1.266390031</v>
      </c>
      <c r="F3056" s="23">
        <v>0.31834738899999998</v>
      </c>
      <c r="G3056" s="17">
        <v>0</v>
      </c>
      <c r="H3056" s="17">
        <v>1</v>
      </c>
      <c r="I3056" s="17">
        <v>0.83321032699999997</v>
      </c>
      <c r="J3056" s="17">
        <v>0.16648185099999999</v>
      </c>
      <c r="K3056" s="17">
        <v>3.0800000000000001E-4</v>
      </c>
    </row>
    <row r="3057" spans="1:11" x14ac:dyDescent="0.45">
      <c r="A3057" s="10" t="s">
        <v>33</v>
      </c>
      <c r="B3057" s="20">
        <v>0.98199999999999998</v>
      </c>
      <c r="C3057" s="19">
        <v>13377</v>
      </c>
      <c r="D3057" s="19">
        <v>1457.1193149999999</v>
      </c>
      <c r="E3057" s="23">
        <v>1.3321488159999999</v>
      </c>
      <c r="F3057" s="23">
        <v>0.32301630399999998</v>
      </c>
      <c r="G3057" s="17">
        <v>0</v>
      </c>
      <c r="H3057" s="17">
        <v>1</v>
      </c>
      <c r="I3057" s="17">
        <v>0.83475948300000002</v>
      </c>
      <c r="J3057" s="17">
        <v>0.16493555500000001</v>
      </c>
      <c r="K3057" s="17">
        <v>3.0499999999999999E-4</v>
      </c>
    </row>
    <row r="3058" spans="1:11" x14ac:dyDescent="0.45">
      <c r="A3058" s="10" t="s">
        <v>33</v>
      </c>
      <c r="B3058" s="20">
        <v>0.98299999999999998</v>
      </c>
      <c r="C3058" s="19">
        <v>13388</v>
      </c>
      <c r="D3058" s="19">
        <v>1472.221378</v>
      </c>
      <c r="E3058" s="23">
        <v>1.4127126560000001</v>
      </c>
      <c r="F3058" s="23">
        <v>0.327981252</v>
      </c>
      <c r="G3058" s="17">
        <v>0</v>
      </c>
      <c r="H3058" s="17">
        <v>1</v>
      </c>
      <c r="I3058" s="17">
        <v>0.83602305799999999</v>
      </c>
      <c r="J3058" s="17">
        <v>0.16367431099999999</v>
      </c>
      <c r="K3058" s="17">
        <v>3.0299999999999999E-4</v>
      </c>
    </row>
    <row r="3059" spans="1:11" x14ac:dyDescent="0.45">
      <c r="A3059" s="10" t="s">
        <v>33</v>
      </c>
      <c r="B3059" s="20">
        <v>0.98399999999999999</v>
      </c>
      <c r="C3059" s="19">
        <v>13404</v>
      </c>
      <c r="D3059" s="19">
        <v>1495.323928</v>
      </c>
      <c r="E3059" s="23">
        <v>1.4953453370000001</v>
      </c>
      <c r="F3059" s="23">
        <v>0.33140522300000003</v>
      </c>
      <c r="G3059" s="17">
        <v>0</v>
      </c>
      <c r="H3059" s="17">
        <v>1</v>
      </c>
      <c r="I3059" s="17">
        <v>0.83844155399999998</v>
      </c>
      <c r="J3059" s="17">
        <v>0.16126027900000001</v>
      </c>
      <c r="K3059" s="17">
        <v>2.9799999999999998E-4</v>
      </c>
    </row>
    <row r="3060" spans="1:11" x14ac:dyDescent="0.45">
      <c r="A3060" s="10" t="s">
        <v>33</v>
      </c>
      <c r="B3060" s="20">
        <v>0.98499999999999999</v>
      </c>
      <c r="C3060" s="19">
        <v>13417</v>
      </c>
      <c r="D3060" s="19">
        <v>1516.0728180000001</v>
      </c>
      <c r="E3060" s="23">
        <v>1.6824421279999999</v>
      </c>
      <c r="F3060" s="23">
        <v>0.336682443</v>
      </c>
      <c r="G3060" s="17">
        <v>0</v>
      </c>
      <c r="H3060" s="17">
        <v>1</v>
      </c>
      <c r="I3060" s="17">
        <v>0.83976152299999995</v>
      </c>
      <c r="J3060" s="17">
        <v>0.159942746</v>
      </c>
      <c r="K3060" s="17">
        <v>2.9599999999999998E-4</v>
      </c>
    </row>
    <row r="3061" spans="1:11" x14ac:dyDescent="0.45">
      <c r="A3061" s="10" t="s">
        <v>33</v>
      </c>
      <c r="B3061" s="20">
        <v>0.98599999999999999</v>
      </c>
      <c r="C3061" s="19">
        <v>13433</v>
      </c>
      <c r="D3061" s="19">
        <v>1543.652057</v>
      </c>
      <c r="E3061" s="23">
        <v>1.7488629490000001</v>
      </c>
      <c r="F3061" s="23">
        <v>0.343728225</v>
      </c>
      <c r="G3061" s="17">
        <v>0</v>
      </c>
      <c r="H3061" s="17">
        <v>1</v>
      </c>
      <c r="I3061" s="17">
        <v>0.84167773300000004</v>
      </c>
      <c r="J3061" s="17">
        <v>0.15803009500000001</v>
      </c>
      <c r="K3061" s="17">
        <v>2.92E-4</v>
      </c>
    </row>
    <row r="3062" spans="1:11" x14ac:dyDescent="0.45">
      <c r="A3062" s="10" t="s">
        <v>33</v>
      </c>
      <c r="B3062" s="20">
        <v>0.98699999999999999</v>
      </c>
      <c r="C3062" s="19">
        <v>13446</v>
      </c>
      <c r="D3062" s="19">
        <v>1567.0753790000001</v>
      </c>
      <c r="E3062" s="23">
        <v>1.852595569</v>
      </c>
      <c r="F3062" s="23">
        <v>0.35092368800000001</v>
      </c>
      <c r="G3062" s="17">
        <v>0</v>
      </c>
      <c r="H3062" s="17">
        <v>1</v>
      </c>
      <c r="I3062" s="17">
        <v>0.84257881899999998</v>
      </c>
      <c r="J3062" s="17">
        <v>0.157130673</v>
      </c>
      <c r="K3062" s="17">
        <v>2.9100000000000003E-4</v>
      </c>
    </row>
    <row r="3063" spans="1:11" x14ac:dyDescent="0.45">
      <c r="A3063" s="10" t="s">
        <v>33</v>
      </c>
      <c r="B3063" s="20">
        <v>0.98799999999999999</v>
      </c>
      <c r="C3063" s="19">
        <v>13460</v>
      </c>
      <c r="D3063" s="19">
        <v>1594.483808</v>
      </c>
      <c r="E3063" s="23">
        <v>2.032983577</v>
      </c>
      <c r="F3063" s="23">
        <v>0.35702638799999997</v>
      </c>
      <c r="G3063" s="17">
        <v>0</v>
      </c>
      <c r="H3063" s="17">
        <v>1</v>
      </c>
      <c r="I3063" s="17">
        <v>0.84385010599999999</v>
      </c>
      <c r="J3063" s="17">
        <v>0.155861731</v>
      </c>
      <c r="K3063" s="17">
        <v>2.8800000000000001E-4</v>
      </c>
    </row>
    <row r="3064" spans="1:11" x14ac:dyDescent="0.45">
      <c r="A3064" s="10" t="s">
        <v>33</v>
      </c>
      <c r="B3064" s="20">
        <v>0.98899999999999999</v>
      </c>
      <c r="C3064" s="19">
        <v>13473</v>
      </c>
      <c r="D3064" s="19">
        <v>1621.510319</v>
      </c>
      <c r="E3064" s="23">
        <v>2.173202732</v>
      </c>
      <c r="F3064" s="23">
        <v>0.36365462199999998</v>
      </c>
      <c r="G3064" s="17">
        <v>0</v>
      </c>
      <c r="H3064" s="17">
        <v>1</v>
      </c>
      <c r="I3064" s="17">
        <v>0.84525041999999995</v>
      </c>
      <c r="J3064" s="17">
        <v>0.154464036</v>
      </c>
      <c r="K3064" s="17">
        <v>2.8600000000000001E-4</v>
      </c>
    </row>
    <row r="3065" spans="1:11" x14ac:dyDescent="0.45">
      <c r="A3065" s="10" t="s">
        <v>33</v>
      </c>
      <c r="B3065" s="20">
        <v>0.99</v>
      </c>
      <c r="C3065" s="19">
        <v>13487</v>
      </c>
      <c r="D3065" s="19">
        <v>1652.7395019999999</v>
      </c>
      <c r="E3065" s="23">
        <v>2.312600051</v>
      </c>
      <c r="F3065" s="23">
        <v>0.37214894100000001</v>
      </c>
      <c r="G3065" s="17">
        <v>0</v>
      </c>
      <c r="H3065" s="17">
        <v>1</v>
      </c>
      <c r="I3065" s="17">
        <v>0.846134944</v>
      </c>
      <c r="J3065" s="17">
        <v>0.15358122399999999</v>
      </c>
      <c r="K3065" s="17">
        <v>2.8400000000000002E-4</v>
      </c>
    </row>
    <row r="3066" spans="1:11" x14ac:dyDescent="0.45">
      <c r="A3066" s="10" t="s">
        <v>33</v>
      </c>
      <c r="B3066" s="20">
        <v>0.99099999999999999</v>
      </c>
      <c r="C3066" s="19">
        <v>13500</v>
      </c>
      <c r="D3066" s="19">
        <v>1684.6318550000001</v>
      </c>
      <c r="E3066" s="23">
        <v>2.519041788</v>
      </c>
      <c r="F3066" s="23">
        <v>0.38063437300000003</v>
      </c>
      <c r="G3066" s="17">
        <v>0</v>
      </c>
      <c r="H3066" s="17">
        <v>1</v>
      </c>
      <c r="I3066" s="17">
        <v>0.84785522300000005</v>
      </c>
      <c r="J3066" s="17">
        <v>0.15186411899999999</v>
      </c>
      <c r="K3066" s="17">
        <v>2.81E-4</v>
      </c>
    </row>
    <row r="3067" spans="1:11" x14ac:dyDescent="0.45">
      <c r="A3067" s="10" t="s">
        <v>33</v>
      </c>
      <c r="B3067" s="20">
        <v>0.99199999999999999</v>
      </c>
      <c r="C3067" s="19">
        <v>13513</v>
      </c>
      <c r="D3067" s="19">
        <v>1718.353615</v>
      </c>
      <c r="E3067" s="23">
        <v>2.6223014240000002</v>
      </c>
      <c r="F3067" s="23">
        <v>0.38908207299999997</v>
      </c>
      <c r="G3067" s="17">
        <v>0</v>
      </c>
      <c r="H3067" s="17">
        <v>1</v>
      </c>
      <c r="I3067" s="17">
        <v>0.84891533200000002</v>
      </c>
      <c r="J3067" s="17">
        <v>0.15080623000000001</v>
      </c>
      <c r="K3067" s="17">
        <v>2.7799999999999998E-4</v>
      </c>
    </row>
    <row r="3068" spans="1:11" x14ac:dyDescent="0.45">
      <c r="A3068" s="10" t="s">
        <v>33</v>
      </c>
      <c r="B3068" s="20">
        <v>0.99299999999999999</v>
      </c>
      <c r="C3068" s="19">
        <v>13528</v>
      </c>
      <c r="D3068" s="19">
        <v>1758.934035</v>
      </c>
      <c r="E3068" s="23">
        <v>2.7597484909999999</v>
      </c>
      <c r="F3068" s="23">
        <v>0.39887821000000001</v>
      </c>
      <c r="G3068" s="17">
        <v>0</v>
      </c>
      <c r="H3068" s="17">
        <v>1</v>
      </c>
      <c r="I3068" s="17">
        <v>0.85044571899999999</v>
      </c>
      <c r="J3068" s="17">
        <v>0.14927866300000001</v>
      </c>
      <c r="K3068" s="17">
        <v>2.7599999999999999E-4</v>
      </c>
    </row>
    <row r="3069" spans="1:11" x14ac:dyDescent="0.45">
      <c r="A3069" s="10" t="s">
        <v>33</v>
      </c>
      <c r="B3069" s="20">
        <v>0.99399999999999999</v>
      </c>
      <c r="C3069" s="19">
        <v>13541</v>
      </c>
      <c r="D3069" s="19">
        <v>1797.3603069999999</v>
      </c>
      <c r="E3069" s="23">
        <v>3.0560952010000002</v>
      </c>
      <c r="F3069" s="23">
        <v>0.40960005700000002</v>
      </c>
      <c r="G3069" s="17">
        <v>0</v>
      </c>
      <c r="H3069" s="17">
        <v>1</v>
      </c>
      <c r="I3069" s="17">
        <v>0.852182879</v>
      </c>
      <c r="J3069" s="17">
        <v>0.147544805</v>
      </c>
      <c r="K3069" s="17">
        <v>2.72E-4</v>
      </c>
    </row>
    <row r="3070" spans="1:11" x14ac:dyDescent="0.45">
      <c r="A3070" s="10" t="s">
        <v>33</v>
      </c>
      <c r="B3070" s="20">
        <v>0.995</v>
      </c>
      <c r="C3070" s="19">
        <v>13555</v>
      </c>
      <c r="D3070" s="19">
        <v>1844.157138</v>
      </c>
      <c r="E3070" s="23">
        <v>3.6770485490000002</v>
      </c>
      <c r="F3070" s="23">
        <v>0.41933864799999998</v>
      </c>
      <c r="G3070" s="17">
        <v>0</v>
      </c>
      <c r="H3070" s="17">
        <v>1</v>
      </c>
      <c r="I3070" s="17">
        <v>0.85493742900000003</v>
      </c>
      <c r="J3070" s="17">
        <v>0.14479533</v>
      </c>
      <c r="K3070" s="17">
        <v>2.6699999999999998E-4</v>
      </c>
    </row>
    <row r="3071" spans="1:11" x14ac:dyDescent="0.45">
      <c r="A3071" s="10" t="s">
        <v>33</v>
      </c>
      <c r="B3071" s="20">
        <v>0.996</v>
      </c>
      <c r="C3071" s="19">
        <v>13566</v>
      </c>
      <c r="D3071" s="19">
        <v>1887.777977</v>
      </c>
      <c r="E3071" s="23">
        <v>4.1760420409999996</v>
      </c>
      <c r="F3071" s="23">
        <v>0.43272664799999999</v>
      </c>
      <c r="G3071" s="17">
        <v>0</v>
      </c>
      <c r="H3071" s="17">
        <v>1</v>
      </c>
      <c r="I3071" s="17">
        <v>0.85602401699999997</v>
      </c>
      <c r="J3071" s="17">
        <v>0.14371099800000001</v>
      </c>
      <c r="K3071" s="17">
        <v>2.6499999999999999E-4</v>
      </c>
    </row>
    <row r="3072" spans="1:11" x14ac:dyDescent="0.45">
      <c r="A3072" s="10" t="s">
        <v>33</v>
      </c>
      <c r="B3072" s="20">
        <v>0.997</v>
      </c>
      <c r="C3072" s="19">
        <v>13582</v>
      </c>
      <c r="D3072" s="19">
        <v>1960.385542</v>
      </c>
      <c r="E3072" s="23">
        <v>4.9570954880000002</v>
      </c>
      <c r="F3072" s="23">
        <v>0.44412613400000001</v>
      </c>
      <c r="G3072" s="17">
        <v>0</v>
      </c>
      <c r="H3072" s="17">
        <v>1</v>
      </c>
      <c r="I3072" s="17">
        <v>0.86069915399999997</v>
      </c>
      <c r="J3072" s="17">
        <v>0.13904446500000001</v>
      </c>
      <c r="K3072" s="17">
        <v>2.5599999999999999E-4</v>
      </c>
    </row>
    <row r="3073" spans="1:11" x14ac:dyDescent="0.45">
      <c r="A3073" s="10" t="s">
        <v>33</v>
      </c>
      <c r="B3073" s="20">
        <v>0.998</v>
      </c>
      <c r="C3073" s="19">
        <v>13596</v>
      </c>
      <c r="D3073" s="19">
        <v>2046.273254</v>
      </c>
      <c r="E3073" s="23">
        <v>7.5909005990000002</v>
      </c>
      <c r="F3073" s="23">
        <v>0.46632863200000002</v>
      </c>
      <c r="G3073" s="17">
        <v>0</v>
      </c>
      <c r="H3073" s="17">
        <v>1</v>
      </c>
      <c r="I3073" s="17">
        <v>0.86283978400000005</v>
      </c>
      <c r="J3073" s="17">
        <v>0.136907897</v>
      </c>
      <c r="K3073" s="17">
        <v>2.52E-4</v>
      </c>
    </row>
    <row r="3074" spans="1:11" x14ac:dyDescent="0.45">
      <c r="A3074" s="10" t="s">
        <v>33</v>
      </c>
      <c r="B3074" s="20">
        <v>0.999</v>
      </c>
      <c r="C3074" s="19">
        <v>13609</v>
      </c>
      <c r="D3074" s="19">
        <v>2266.7743999999998</v>
      </c>
      <c r="E3074" s="23">
        <v>35.396651040000002</v>
      </c>
      <c r="F3074" s="23">
        <v>0.48993742299999998</v>
      </c>
      <c r="G3074" s="17">
        <v>0</v>
      </c>
      <c r="H3074" s="17">
        <v>1</v>
      </c>
      <c r="I3074" s="17">
        <v>0.86929349199999995</v>
      </c>
      <c r="J3074" s="17">
        <v>0.13046613100000001</v>
      </c>
      <c r="K3074" s="17">
        <v>2.4000000000000001E-4</v>
      </c>
    </row>
    <row r="3075" spans="1:11" x14ac:dyDescent="0.45">
      <c r="A3075" s="10" t="s">
        <v>33</v>
      </c>
      <c r="B3075" s="20">
        <v>1</v>
      </c>
      <c r="C3075" s="19">
        <v>13610</v>
      </c>
      <c r="D3075" s="19">
        <v>2336.5084660000002</v>
      </c>
      <c r="E3075" s="23">
        <v>69.734065950000002</v>
      </c>
      <c r="F3075" s="23">
        <v>0.57480982400000002</v>
      </c>
      <c r="G3075" s="17">
        <v>0</v>
      </c>
      <c r="H3075" s="17">
        <v>1</v>
      </c>
      <c r="I3075" s="17">
        <v>0.86947720100000003</v>
      </c>
      <c r="J3075" s="17">
        <v>0.130282759</v>
      </c>
      <c r="K3075" s="17">
        <v>2.4000000000000001E-4</v>
      </c>
    </row>
    <row r="3076" spans="1:11" x14ac:dyDescent="0.45">
      <c r="A3076" s="10" t="s">
        <v>35</v>
      </c>
      <c r="B3076" s="20">
        <v>0</v>
      </c>
      <c r="C3076" s="19">
        <v>175</v>
      </c>
      <c r="D3076" s="19">
        <v>0.116057233</v>
      </c>
      <c r="E3076" s="23">
        <v>1.1900000000000001E-3</v>
      </c>
      <c r="F3076" s="23">
        <v>1.0300000000000001E-3</v>
      </c>
      <c r="G3076" s="17">
        <v>0</v>
      </c>
      <c r="H3076" s="17">
        <v>1</v>
      </c>
      <c r="I3076" s="17">
        <v>0.62519441600000003</v>
      </c>
      <c r="J3076" s="17">
        <v>0.37480558400000002</v>
      </c>
      <c r="K3076" s="17">
        <v>0</v>
      </c>
    </row>
    <row r="3077" spans="1:11" x14ac:dyDescent="0.45">
      <c r="A3077" s="10" t="s">
        <v>35</v>
      </c>
      <c r="B3077" s="20">
        <v>0.01</v>
      </c>
      <c r="C3077" s="19">
        <v>519</v>
      </c>
      <c r="D3077" s="19">
        <v>0.85096795800000002</v>
      </c>
      <c r="E3077" s="23">
        <v>3.14E-3</v>
      </c>
      <c r="F3077" s="23">
        <v>2.5200000000000001E-3</v>
      </c>
      <c r="G3077" s="17">
        <v>0</v>
      </c>
      <c r="H3077" s="17">
        <v>1</v>
      </c>
      <c r="I3077" s="17">
        <v>0.49421924699999997</v>
      </c>
      <c r="J3077" s="17">
        <v>0.43827597699999998</v>
      </c>
      <c r="K3077" s="17">
        <v>6.7500000000000004E-2</v>
      </c>
    </row>
    <row r="3078" spans="1:11" x14ac:dyDescent="0.45">
      <c r="A3078" s="10" t="s">
        <v>35</v>
      </c>
      <c r="B3078" s="20">
        <v>0.02</v>
      </c>
      <c r="C3078" s="19">
        <v>877</v>
      </c>
      <c r="D3078" s="19">
        <v>2.234494561</v>
      </c>
      <c r="E3078" s="23">
        <v>4.4900000000000001E-3</v>
      </c>
      <c r="F3078" s="23">
        <v>4.0200000000000001E-3</v>
      </c>
      <c r="G3078" s="17">
        <v>0</v>
      </c>
      <c r="H3078" s="17">
        <v>1</v>
      </c>
      <c r="I3078" s="17">
        <v>0.39956134799999998</v>
      </c>
      <c r="J3078" s="17">
        <v>0.54962422300000002</v>
      </c>
      <c r="K3078" s="17">
        <v>5.0799999999999998E-2</v>
      </c>
    </row>
    <row r="3079" spans="1:11" x14ac:dyDescent="0.45">
      <c r="A3079" s="10" t="s">
        <v>35</v>
      </c>
      <c r="B3079" s="20">
        <v>0.03</v>
      </c>
      <c r="C3079" s="19">
        <v>1228</v>
      </c>
      <c r="D3079" s="19">
        <v>4.0649617989999998</v>
      </c>
      <c r="E3079" s="23">
        <v>5.8199999999999997E-3</v>
      </c>
      <c r="F3079" s="23">
        <v>5.1599999999999997E-3</v>
      </c>
      <c r="G3079" s="17">
        <v>0</v>
      </c>
      <c r="H3079" s="17">
        <v>1</v>
      </c>
      <c r="I3079" s="17">
        <v>0.37465977900000003</v>
      </c>
      <c r="J3079" s="17">
        <v>0.59710525299999995</v>
      </c>
      <c r="K3079" s="17">
        <v>2.8199999999999999E-2</v>
      </c>
    </row>
    <row r="3080" spans="1:11" x14ac:dyDescent="0.45">
      <c r="A3080" s="10" t="s">
        <v>35</v>
      </c>
      <c r="B3080" s="20">
        <v>0.04</v>
      </c>
      <c r="C3080" s="19">
        <v>1578</v>
      </c>
      <c r="D3080" s="19">
        <v>6.389505207</v>
      </c>
      <c r="E3080" s="23">
        <v>7.5900000000000004E-3</v>
      </c>
      <c r="F3080" s="23">
        <v>6.3699999999999998E-3</v>
      </c>
      <c r="G3080" s="17">
        <v>0</v>
      </c>
      <c r="H3080" s="17">
        <v>1</v>
      </c>
      <c r="I3080" s="17">
        <v>0.44067289700000001</v>
      </c>
      <c r="J3080" s="17">
        <v>0.54117072200000005</v>
      </c>
      <c r="K3080" s="17">
        <v>1.8200000000000001E-2</v>
      </c>
    </row>
    <row r="3081" spans="1:11" x14ac:dyDescent="0.45">
      <c r="A3081" s="10" t="s">
        <v>35</v>
      </c>
      <c r="B3081" s="20">
        <v>0.05</v>
      </c>
      <c r="C3081" s="19">
        <v>1929</v>
      </c>
      <c r="D3081" s="19">
        <v>9.2985062410000001</v>
      </c>
      <c r="E3081" s="23">
        <v>8.9599999999999992E-3</v>
      </c>
      <c r="F3081" s="23">
        <v>7.8600000000000007E-3</v>
      </c>
      <c r="G3081" s="17">
        <v>0</v>
      </c>
      <c r="H3081" s="17">
        <v>1</v>
      </c>
      <c r="I3081" s="17">
        <v>0.44347804000000002</v>
      </c>
      <c r="J3081" s="17">
        <v>0.54400834499999995</v>
      </c>
      <c r="K3081" s="17">
        <v>1.2500000000000001E-2</v>
      </c>
    </row>
    <row r="3082" spans="1:11" x14ac:dyDescent="0.45">
      <c r="A3082" s="10" t="s">
        <v>35</v>
      </c>
      <c r="B3082" s="20">
        <v>0.06</v>
      </c>
      <c r="C3082" s="19">
        <v>2282</v>
      </c>
      <c r="D3082" s="19">
        <v>12.71892632</v>
      </c>
      <c r="E3082" s="23">
        <v>1.04E-2</v>
      </c>
      <c r="F3082" s="23">
        <v>9.11E-3</v>
      </c>
      <c r="G3082" s="17">
        <v>0</v>
      </c>
      <c r="H3082" s="17">
        <v>1</v>
      </c>
      <c r="I3082" s="17">
        <v>0.42706082899999998</v>
      </c>
      <c r="J3082" s="17">
        <v>0.56388340599999998</v>
      </c>
      <c r="K3082" s="17">
        <v>9.0600000000000003E-3</v>
      </c>
    </row>
    <row r="3083" spans="1:11" x14ac:dyDescent="0.45">
      <c r="A3083" s="10" t="s">
        <v>35</v>
      </c>
      <c r="B3083" s="20">
        <v>7.0000000000000007E-2</v>
      </c>
      <c r="C3083" s="19">
        <v>2633</v>
      </c>
      <c r="D3083" s="19">
        <v>16.610873529999999</v>
      </c>
      <c r="E3083" s="23">
        <v>1.1900000000000001E-2</v>
      </c>
      <c r="F3083" s="23">
        <v>1.03E-2</v>
      </c>
      <c r="G3083" s="17">
        <v>0</v>
      </c>
      <c r="H3083" s="17">
        <v>1</v>
      </c>
      <c r="I3083" s="17">
        <v>0.42034828499999999</v>
      </c>
      <c r="J3083" s="17">
        <v>0.57274996300000003</v>
      </c>
      <c r="K3083" s="17">
        <v>6.8999999999999999E-3</v>
      </c>
    </row>
    <row r="3084" spans="1:11" x14ac:dyDescent="0.45">
      <c r="A3084" s="10" t="s">
        <v>35</v>
      </c>
      <c r="B3084" s="20">
        <v>0.08</v>
      </c>
      <c r="C3084" s="19">
        <v>2982</v>
      </c>
      <c r="D3084" s="19">
        <v>21.07964037</v>
      </c>
      <c r="E3084" s="23">
        <v>1.35E-2</v>
      </c>
      <c r="F3084" s="23">
        <v>1.17E-2</v>
      </c>
      <c r="G3084" s="17">
        <v>0</v>
      </c>
      <c r="H3084" s="17">
        <v>1</v>
      </c>
      <c r="I3084" s="17">
        <v>0.43578571100000002</v>
      </c>
      <c r="J3084" s="17">
        <v>0.55866548900000002</v>
      </c>
      <c r="K3084" s="17">
        <v>5.5500000000000002E-3</v>
      </c>
    </row>
    <row r="3085" spans="1:11" x14ac:dyDescent="0.45">
      <c r="A3085" s="10" t="s">
        <v>35</v>
      </c>
      <c r="B3085" s="20">
        <v>0.09</v>
      </c>
      <c r="C3085" s="19">
        <v>3333</v>
      </c>
      <c r="D3085" s="19">
        <v>25.997329959999998</v>
      </c>
      <c r="E3085" s="23">
        <v>1.47E-2</v>
      </c>
      <c r="F3085" s="23">
        <v>1.2999999999999999E-2</v>
      </c>
      <c r="G3085" s="17">
        <v>0</v>
      </c>
      <c r="H3085" s="17">
        <v>1</v>
      </c>
      <c r="I3085" s="17">
        <v>0.42149351699999998</v>
      </c>
      <c r="J3085" s="17">
        <v>0.569413909</v>
      </c>
      <c r="K3085" s="17">
        <v>9.0900000000000009E-3</v>
      </c>
    </row>
    <row r="3086" spans="1:11" x14ac:dyDescent="0.45">
      <c r="A3086" s="10" t="s">
        <v>35</v>
      </c>
      <c r="B3086" s="20">
        <v>0.1</v>
      </c>
      <c r="C3086" s="19">
        <v>3686</v>
      </c>
      <c r="D3086" s="19">
        <v>31.372202940000001</v>
      </c>
      <c r="E3086" s="23">
        <v>1.5800000000000002E-2</v>
      </c>
      <c r="F3086" s="23">
        <v>1.41E-2</v>
      </c>
      <c r="G3086" s="17">
        <v>0</v>
      </c>
      <c r="H3086" s="17">
        <v>1</v>
      </c>
      <c r="I3086" s="17">
        <v>0.39505657999999999</v>
      </c>
      <c r="J3086" s="17">
        <v>0.59740911399999996</v>
      </c>
      <c r="K3086" s="17">
        <v>7.5300000000000002E-3</v>
      </c>
    </row>
    <row r="3087" spans="1:11" x14ac:dyDescent="0.45">
      <c r="A3087" s="10" t="s">
        <v>35</v>
      </c>
      <c r="B3087" s="20">
        <v>0.11</v>
      </c>
      <c r="C3087" s="19">
        <v>3987</v>
      </c>
      <c r="D3087" s="19">
        <v>36.363962319999999</v>
      </c>
      <c r="E3087" s="23">
        <v>1.7100000000000001E-2</v>
      </c>
      <c r="F3087" s="23">
        <v>1.5100000000000001E-2</v>
      </c>
      <c r="G3087" s="17">
        <v>0</v>
      </c>
      <c r="H3087" s="17">
        <v>1</v>
      </c>
      <c r="I3087" s="17">
        <v>0.39077975999999998</v>
      </c>
      <c r="J3087" s="17">
        <v>0.60277763200000001</v>
      </c>
      <c r="K3087" s="17">
        <v>6.4400000000000004E-3</v>
      </c>
    </row>
    <row r="3088" spans="1:11" x14ac:dyDescent="0.45">
      <c r="A3088" s="10" t="s">
        <v>35</v>
      </c>
      <c r="B3088" s="20">
        <v>0.12</v>
      </c>
      <c r="C3088" s="19">
        <v>4385</v>
      </c>
      <c r="D3088" s="19">
        <v>43.443101609999999</v>
      </c>
      <c r="E3088" s="23">
        <v>1.8599999999999998E-2</v>
      </c>
      <c r="F3088" s="23">
        <v>1.6400000000000001E-2</v>
      </c>
      <c r="G3088" s="17">
        <v>0</v>
      </c>
      <c r="H3088" s="17">
        <v>1</v>
      </c>
      <c r="I3088" s="17">
        <v>0.41829021300000002</v>
      </c>
      <c r="J3088" s="17">
        <v>0.57635024800000001</v>
      </c>
      <c r="K3088" s="17">
        <v>5.3600000000000002E-3</v>
      </c>
    </row>
    <row r="3089" spans="1:11" x14ac:dyDescent="0.45">
      <c r="A3089" s="10" t="s">
        <v>35</v>
      </c>
      <c r="B3089" s="20">
        <v>0.13</v>
      </c>
      <c r="C3089" s="19">
        <v>4739</v>
      </c>
      <c r="D3089" s="19">
        <v>50.285974080000003</v>
      </c>
      <c r="E3089" s="23">
        <v>2.0199999999999999E-2</v>
      </c>
      <c r="F3089" s="23">
        <v>1.7600000000000001E-2</v>
      </c>
      <c r="G3089" s="17">
        <v>0</v>
      </c>
      <c r="H3089" s="17">
        <v>1</v>
      </c>
      <c r="I3089" s="17">
        <v>0.42416016499999998</v>
      </c>
      <c r="J3089" s="17">
        <v>0.57116060099999999</v>
      </c>
      <c r="K3089" s="17">
        <v>4.6800000000000001E-3</v>
      </c>
    </row>
    <row r="3090" spans="1:11" x14ac:dyDescent="0.45">
      <c r="A3090" s="10" t="s">
        <v>35</v>
      </c>
      <c r="B3090" s="20">
        <v>0.14000000000000001</v>
      </c>
      <c r="C3090" s="19">
        <v>5124</v>
      </c>
      <c r="D3090" s="19">
        <v>58.409636839999997</v>
      </c>
      <c r="E3090" s="23">
        <v>2.1899999999999999E-2</v>
      </c>
      <c r="F3090" s="23">
        <v>1.9E-2</v>
      </c>
      <c r="G3090" s="17">
        <v>0</v>
      </c>
      <c r="H3090" s="17">
        <v>1</v>
      </c>
      <c r="I3090" s="17">
        <v>0.42540715099999998</v>
      </c>
      <c r="J3090" s="17">
        <v>0.57057733300000002</v>
      </c>
      <c r="K3090" s="17">
        <v>4.0200000000000001E-3</v>
      </c>
    </row>
    <row r="3091" spans="1:11" x14ac:dyDescent="0.45">
      <c r="A3091" s="10" t="s">
        <v>35</v>
      </c>
      <c r="B3091" s="20">
        <v>0.15</v>
      </c>
      <c r="C3091" s="19">
        <v>5436</v>
      </c>
      <c r="D3091" s="19">
        <v>65.372072959999997</v>
      </c>
      <c r="E3091" s="23">
        <v>2.29E-2</v>
      </c>
      <c r="F3091" s="23">
        <v>2.01E-2</v>
      </c>
      <c r="G3091" s="17">
        <v>0</v>
      </c>
      <c r="H3091" s="17">
        <v>1</v>
      </c>
      <c r="I3091" s="17">
        <v>0.42567751799999998</v>
      </c>
      <c r="J3091" s="17">
        <v>0.57073321200000005</v>
      </c>
      <c r="K3091" s="17">
        <v>3.5899999999999999E-3</v>
      </c>
    </row>
    <row r="3092" spans="1:11" x14ac:dyDescent="0.45">
      <c r="A3092" s="10" t="s">
        <v>35</v>
      </c>
      <c r="B3092" s="20">
        <v>0.16</v>
      </c>
      <c r="C3092" s="19">
        <v>5792</v>
      </c>
      <c r="D3092" s="19">
        <v>73.73553287</v>
      </c>
      <c r="E3092" s="23">
        <v>2.41E-2</v>
      </c>
      <c r="F3092" s="23">
        <v>2.1299999999999999E-2</v>
      </c>
      <c r="G3092" s="17">
        <v>0</v>
      </c>
      <c r="H3092" s="17">
        <v>1</v>
      </c>
      <c r="I3092" s="17">
        <v>0.41876523100000002</v>
      </c>
      <c r="J3092" s="17">
        <v>0.57804572799999998</v>
      </c>
      <c r="K3092" s="17">
        <v>3.1900000000000001E-3</v>
      </c>
    </row>
    <row r="3093" spans="1:11" x14ac:dyDescent="0.45">
      <c r="A3093" s="10" t="s">
        <v>35</v>
      </c>
      <c r="B3093" s="20">
        <v>0.17</v>
      </c>
      <c r="C3093" s="19">
        <v>6128</v>
      </c>
      <c r="D3093" s="19">
        <v>82.060131780000006</v>
      </c>
      <c r="E3093" s="23">
        <v>2.5399999999999999E-2</v>
      </c>
      <c r="F3093" s="23">
        <v>2.24E-2</v>
      </c>
      <c r="G3093" s="17">
        <v>0</v>
      </c>
      <c r="H3093" s="17">
        <v>1</v>
      </c>
      <c r="I3093" s="17">
        <v>0.41997976999999997</v>
      </c>
      <c r="J3093" s="17">
        <v>0.57595143400000004</v>
      </c>
      <c r="K3093" s="17">
        <v>4.0699999999999998E-3</v>
      </c>
    </row>
    <row r="3094" spans="1:11" x14ac:dyDescent="0.45">
      <c r="A3094" s="10" t="s">
        <v>35</v>
      </c>
      <c r="B3094" s="20">
        <v>0.18</v>
      </c>
      <c r="C3094" s="19">
        <v>6485</v>
      </c>
      <c r="D3094" s="19">
        <v>91.41496515</v>
      </c>
      <c r="E3094" s="23">
        <v>2.69E-2</v>
      </c>
      <c r="F3094" s="23">
        <v>2.3699999999999999E-2</v>
      </c>
      <c r="G3094" s="17">
        <v>0</v>
      </c>
      <c r="H3094" s="17">
        <v>1</v>
      </c>
      <c r="I3094" s="17">
        <v>0.42951721199999998</v>
      </c>
      <c r="J3094" s="17">
        <v>0.566834701</v>
      </c>
      <c r="K3094" s="17">
        <v>3.65E-3</v>
      </c>
    </row>
    <row r="3095" spans="1:11" x14ac:dyDescent="0.45">
      <c r="A3095" s="10" t="s">
        <v>35</v>
      </c>
      <c r="B3095" s="20">
        <v>0.19</v>
      </c>
      <c r="C3095" s="19">
        <v>6846</v>
      </c>
      <c r="D3095" s="19">
        <v>101.3369884</v>
      </c>
      <c r="E3095" s="23">
        <v>2.8299999999999999E-2</v>
      </c>
      <c r="F3095" s="23">
        <v>2.4799999999999999E-2</v>
      </c>
      <c r="G3095" s="17">
        <v>0</v>
      </c>
      <c r="H3095" s="17">
        <v>1</v>
      </c>
      <c r="I3095" s="17">
        <v>0.42705211799999998</v>
      </c>
      <c r="J3095" s="17">
        <v>0.56967048899999995</v>
      </c>
      <c r="K3095" s="17">
        <v>3.2799999999999999E-3</v>
      </c>
    </row>
    <row r="3096" spans="1:11" x14ac:dyDescent="0.45">
      <c r="A3096" s="10" t="s">
        <v>35</v>
      </c>
      <c r="B3096" s="20">
        <v>0.2</v>
      </c>
      <c r="C3096" s="19">
        <v>7192</v>
      </c>
      <c r="D3096" s="19">
        <v>111.29670849999999</v>
      </c>
      <c r="E3096" s="23">
        <v>2.93E-2</v>
      </c>
      <c r="F3096" s="23">
        <v>2.5999999999999999E-2</v>
      </c>
      <c r="G3096" s="17">
        <v>0</v>
      </c>
      <c r="H3096" s="17">
        <v>1</v>
      </c>
      <c r="I3096" s="17">
        <v>0.434942934</v>
      </c>
      <c r="J3096" s="17">
        <v>0.56207771600000001</v>
      </c>
      <c r="K3096" s="17">
        <v>2.98E-3</v>
      </c>
    </row>
    <row r="3097" spans="1:11" x14ac:dyDescent="0.45">
      <c r="A3097" s="10" t="s">
        <v>35</v>
      </c>
      <c r="B3097" s="20">
        <v>0.21</v>
      </c>
      <c r="C3097" s="19">
        <v>7548</v>
      </c>
      <c r="D3097" s="19">
        <v>121.83828560000001</v>
      </c>
      <c r="E3097" s="23">
        <v>2.9899999999999999E-2</v>
      </c>
      <c r="F3097" s="23">
        <v>2.7E-2</v>
      </c>
      <c r="G3097" s="17">
        <v>0</v>
      </c>
      <c r="H3097" s="17">
        <v>1</v>
      </c>
      <c r="I3097" s="17">
        <v>0.45930943499999999</v>
      </c>
      <c r="J3097" s="17">
        <v>0.53797159100000003</v>
      </c>
      <c r="K3097" s="17">
        <v>2.7200000000000002E-3</v>
      </c>
    </row>
    <row r="3098" spans="1:11" x14ac:dyDescent="0.45">
      <c r="A3098" s="10" t="s">
        <v>35</v>
      </c>
      <c r="B3098" s="20">
        <v>0.22</v>
      </c>
      <c r="C3098" s="19">
        <v>7895</v>
      </c>
      <c r="D3098" s="19">
        <v>132.45636769999999</v>
      </c>
      <c r="E3098" s="23">
        <v>3.1E-2</v>
      </c>
      <c r="F3098" s="23">
        <v>2.8000000000000001E-2</v>
      </c>
      <c r="G3098" s="17">
        <v>0</v>
      </c>
      <c r="H3098" s="17">
        <v>1</v>
      </c>
      <c r="I3098" s="17">
        <v>0.44806815700000002</v>
      </c>
      <c r="J3098" s="17">
        <v>0.54943309399999996</v>
      </c>
      <c r="K3098" s="17">
        <v>2.5000000000000001E-3</v>
      </c>
    </row>
    <row r="3099" spans="1:11" x14ac:dyDescent="0.45">
      <c r="A3099" s="10" t="s">
        <v>35</v>
      </c>
      <c r="B3099" s="20">
        <v>0.23</v>
      </c>
      <c r="C3099" s="19">
        <v>8282</v>
      </c>
      <c r="D3099" s="19">
        <v>144.8367657</v>
      </c>
      <c r="E3099" s="23">
        <v>3.3099999999999997E-2</v>
      </c>
      <c r="F3099" s="23">
        <v>2.92E-2</v>
      </c>
      <c r="G3099" s="17">
        <v>0</v>
      </c>
      <c r="H3099" s="17">
        <v>1</v>
      </c>
      <c r="I3099" s="17">
        <v>0.452910321</v>
      </c>
      <c r="J3099" s="17">
        <v>0.54475060500000005</v>
      </c>
      <c r="K3099" s="17">
        <v>2.3400000000000001E-3</v>
      </c>
    </row>
    <row r="3100" spans="1:11" x14ac:dyDescent="0.45">
      <c r="A3100" s="10" t="s">
        <v>35</v>
      </c>
      <c r="B3100" s="20">
        <v>0.24</v>
      </c>
      <c r="C3100" s="19">
        <v>8601</v>
      </c>
      <c r="D3100" s="19">
        <v>155.6058147</v>
      </c>
      <c r="E3100" s="23">
        <v>3.4299999999999997E-2</v>
      </c>
      <c r="F3100" s="23">
        <v>3.0200000000000001E-2</v>
      </c>
      <c r="G3100" s="17">
        <v>0</v>
      </c>
      <c r="H3100" s="17">
        <v>1</v>
      </c>
      <c r="I3100" s="17">
        <v>0.45140240500000001</v>
      </c>
      <c r="J3100" s="17">
        <v>0.54641905999999996</v>
      </c>
      <c r="K3100" s="17">
        <v>2.1800000000000001E-3</v>
      </c>
    </row>
    <row r="3101" spans="1:11" x14ac:dyDescent="0.45">
      <c r="A3101" s="10" t="s">
        <v>35</v>
      </c>
      <c r="B3101" s="20">
        <v>0.25</v>
      </c>
      <c r="C3101" s="19">
        <v>8946</v>
      </c>
      <c r="D3101" s="19">
        <v>167.688175</v>
      </c>
      <c r="E3101" s="23">
        <v>3.56E-2</v>
      </c>
      <c r="F3101" s="23">
        <v>3.1199999999999999E-2</v>
      </c>
      <c r="G3101" s="17">
        <v>0</v>
      </c>
      <c r="H3101" s="17">
        <v>1</v>
      </c>
      <c r="I3101" s="17">
        <v>0.45601530600000001</v>
      </c>
      <c r="J3101" s="17">
        <v>0.54150717199999998</v>
      </c>
      <c r="K3101" s="17">
        <v>2.48E-3</v>
      </c>
    </row>
    <row r="3102" spans="1:11" x14ac:dyDescent="0.45">
      <c r="A3102" s="10" t="s">
        <v>35</v>
      </c>
      <c r="B3102" s="20">
        <v>0.26</v>
      </c>
      <c r="C3102" s="19">
        <v>9277</v>
      </c>
      <c r="D3102" s="19">
        <v>179.7731215</v>
      </c>
      <c r="E3102" s="23">
        <v>3.7600000000000001E-2</v>
      </c>
      <c r="F3102" s="23">
        <v>3.2407094999999997E-2</v>
      </c>
      <c r="G3102" s="17">
        <v>0</v>
      </c>
      <c r="H3102" s="17">
        <v>1</v>
      </c>
      <c r="I3102" s="17">
        <v>0.44965314499999998</v>
      </c>
      <c r="J3102" s="17">
        <v>0.54803131900000002</v>
      </c>
      <c r="K3102" s="17">
        <v>2.32E-3</v>
      </c>
    </row>
    <row r="3103" spans="1:11" x14ac:dyDescent="0.45">
      <c r="A3103" s="10" t="s">
        <v>35</v>
      </c>
      <c r="B3103" s="20">
        <v>0.27</v>
      </c>
      <c r="C3103" s="19">
        <v>9654</v>
      </c>
      <c r="D3103" s="19">
        <v>194.1443548</v>
      </c>
      <c r="E3103" s="23">
        <v>3.9E-2</v>
      </c>
      <c r="F3103" s="23">
        <v>3.3599999999999998E-2</v>
      </c>
      <c r="G3103" s="17">
        <v>0</v>
      </c>
      <c r="H3103" s="17">
        <v>1</v>
      </c>
      <c r="I3103" s="17">
        <v>0.46598482400000002</v>
      </c>
      <c r="J3103" s="17">
        <v>0.53187458899999995</v>
      </c>
      <c r="K3103" s="17">
        <v>2.14E-3</v>
      </c>
    </row>
    <row r="3104" spans="1:11" x14ac:dyDescent="0.45">
      <c r="A3104" s="10" t="s">
        <v>35</v>
      </c>
      <c r="B3104" s="20">
        <v>0.28000000000000003</v>
      </c>
      <c r="C3104" s="19">
        <v>10023</v>
      </c>
      <c r="D3104" s="19">
        <v>209.0545381</v>
      </c>
      <c r="E3104" s="23">
        <v>4.1599999999999998E-2</v>
      </c>
      <c r="F3104" s="23">
        <v>3.5099999999999999E-2</v>
      </c>
      <c r="G3104" s="17">
        <v>0</v>
      </c>
      <c r="H3104" s="17">
        <v>1</v>
      </c>
      <c r="I3104" s="17">
        <v>0.47475034799999999</v>
      </c>
      <c r="J3104" s="17">
        <v>0.52325118699999995</v>
      </c>
      <c r="K3104" s="17">
        <v>2E-3</v>
      </c>
    </row>
    <row r="3105" spans="1:11" x14ac:dyDescent="0.45">
      <c r="A3105" s="10" t="s">
        <v>35</v>
      </c>
      <c r="B3105" s="20">
        <v>0.28999999999999998</v>
      </c>
      <c r="C3105" s="19">
        <v>10366</v>
      </c>
      <c r="D3105" s="19">
        <v>223.66900200000001</v>
      </c>
      <c r="E3105" s="23">
        <v>4.3999999999999997E-2</v>
      </c>
      <c r="F3105" s="23">
        <v>3.6600000000000001E-2</v>
      </c>
      <c r="G3105" s="17">
        <v>0</v>
      </c>
      <c r="H3105" s="17">
        <v>1</v>
      </c>
      <c r="I3105" s="17">
        <v>0.465461022</v>
      </c>
      <c r="J3105" s="17">
        <v>0.53255255400000001</v>
      </c>
      <c r="K3105" s="17">
        <v>1.99E-3</v>
      </c>
    </row>
    <row r="3106" spans="1:11" x14ac:dyDescent="0.45">
      <c r="A3106" s="10" t="s">
        <v>35</v>
      </c>
      <c r="B3106" s="20">
        <v>0.3</v>
      </c>
      <c r="C3106" s="19">
        <v>10707</v>
      </c>
      <c r="D3106" s="19">
        <v>238.9602831</v>
      </c>
      <c r="E3106" s="23">
        <v>4.6300000000000001E-2</v>
      </c>
      <c r="F3106" s="23">
        <v>3.7999999999999999E-2</v>
      </c>
      <c r="G3106" s="17">
        <v>0</v>
      </c>
      <c r="H3106" s="17">
        <v>1</v>
      </c>
      <c r="I3106" s="17">
        <v>0.46242368099999998</v>
      </c>
      <c r="J3106" s="17">
        <v>0.53571302499999995</v>
      </c>
      <c r="K3106" s="17">
        <v>1.8600000000000001E-3</v>
      </c>
    </row>
    <row r="3107" spans="1:11" x14ac:dyDescent="0.45">
      <c r="A3107" s="10" t="s">
        <v>35</v>
      </c>
      <c r="B3107" s="20">
        <v>0.31</v>
      </c>
      <c r="C3107" s="19">
        <v>11053</v>
      </c>
      <c r="D3107" s="19">
        <v>255.53881050000001</v>
      </c>
      <c r="E3107" s="23">
        <v>4.8800000000000003E-2</v>
      </c>
      <c r="F3107" s="23">
        <v>3.9800000000000002E-2</v>
      </c>
      <c r="G3107" s="17">
        <v>0</v>
      </c>
      <c r="H3107" s="17">
        <v>1</v>
      </c>
      <c r="I3107" s="17">
        <v>0.466514347</v>
      </c>
      <c r="J3107" s="17">
        <v>0.53170664300000003</v>
      </c>
      <c r="K3107" s="17">
        <v>1.7799999999999999E-3</v>
      </c>
    </row>
    <row r="3108" spans="1:11" x14ac:dyDescent="0.45">
      <c r="A3108" s="10" t="s">
        <v>35</v>
      </c>
      <c r="B3108" s="20">
        <v>0.32</v>
      </c>
      <c r="C3108" s="19">
        <v>11408</v>
      </c>
      <c r="D3108" s="19">
        <v>273.20060719999998</v>
      </c>
      <c r="E3108" s="23">
        <v>5.0999999999999997E-2</v>
      </c>
      <c r="F3108" s="23">
        <v>4.1599999999999998E-2</v>
      </c>
      <c r="G3108" s="17">
        <v>0</v>
      </c>
      <c r="H3108" s="17">
        <v>1</v>
      </c>
      <c r="I3108" s="17">
        <v>0.47889938199999998</v>
      </c>
      <c r="J3108" s="17">
        <v>0.51943349100000002</v>
      </c>
      <c r="K3108" s="17">
        <v>1.67E-3</v>
      </c>
    </row>
    <row r="3109" spans="1:11" x14ac:dyDescent="0.45">
      <c r="A3109" s="10" t="s">
        <v>35</v>
      </c>
      <c r="B3109" s="20">
        <v>0.33</v>
      </c>
      <c r="C3109" s="19">
        <v>11754</v>
      </c>
      <c r="D3109" s="19">
        <v>291.09937639999998</v>
      </c>
      <c r="E3109" s="23">
        <v>5.3100000000000001E-2</v>
      </c>
      <c r="F3109" s="23">
        <v>4.3400000000000001E-2</v>
      </c>
      <c r="G3109" s="17">
        <v>0</v>
      </c>
      <c r="H3109" s="17">
        <v>1</v>
      </c>
      <c r="I3109" s="17">
        <v>0.50048188699999996</v>
      </c>
      <c r="J3109" s="17">
        <v>0.497959559</v>
      </c>
      <c r="K3109" s="17">
        <v>1.56E-3</v>
      </c>
    </row>
    <row r="3110" spans="1:11" x14ac:dyDescent="0.45">
      <c r="A3110" s="10" t="s">
        <v>35</v>
      </c>
      <c r="B3110" s="20">
        <v>0.34</v>
      </c>
      <c r="C3110" s="19">
        <v>12110</v>
      </c>
      <c r="D3110" s="19">
        <v>310.55214860000001</v>
      </c>
      <c r="E3110" s="23">
        <v>5.6399999999999999E-2</v>
      </c>
      <c r="F3110" s="23">
        <v>4.5400000000000003E-2</v>
      </c>
      <c r="G3110" s="17">
        <v>0</v>
      </c>
      <c r="H3110" s="17">
        <v>1</v>
      </c>
      <c r="I3110" s="17">
        <v>0.50461931400000004</v>
      </c>
      <c r="J3110" s="17">
        <v>0.49391111100000001</v>
      </c>
      <c r="K3110" s="17">
        <v>1.47E-3</v>
      </c>
    </row>
    <row r="3111" spans="1:11" x14ac:dyDescent="0.45">
      <c r="A3111" s="10" t="s">
        <v>35</v>
      </c>
      <c r="B3111" s="20">
        <v>0.35</v>
      </c>
      <c r="C3111" s="19">
        <v>12463</v>
      </c>
      <c r="D3111" s="19">
        <v>331.1108744</v>
      </c>
      <c r="E3111" s="23">
        <v>5.9799999999999999E-2</v>
      </c>
      <c r="F3111" s="23">
        <v>4.7399999999999998E-2</v>
      </c>
      <c r="G3111" s="17">
        <v>0</v>
      </c>
      <c r="H3111" s="17">
        <v>1</v>
      </c>
      <c r="I3111" s="17">
        <v>0.51334044000000001</v>
      </c>
      <c r="J3111" s="17">
        <v>0.48526331099999997</v>
      </c>
      <c r="K3111" s="17">
        <v>1.4E-3</v>
      </c>
    </row>
    <row r="3112" spans="1:11" x14ac:dyDescent="0.45">
      <c r="A3112" s="10" t="s">
        <v>35</v>
      </c>
      <c r="B3112" s="20">
        <v>0.36</v>
      </c>
      <c r="C3112" s="19">
        <v>12811</v>
      </c>
      <c r="D3112" s="19">
        <v>352.64347270000002</v>
      </c>
      <c r="E3112" s="23">
        <v>6.4000000000000001E-2</v>
      </c>
      <c r="F3112" s="23">
        <v>4.9799999999999997E-2</v>
      </c>
      <c r="G3112" s="17">
        <v>0</v>
      </c>
      <c r="H3112" s="17">
        <v>1</v>
      </c>
      <c r="I3112" s="17">
        <v>0.53010939199999996</v>
      </c>
      <c r="J3112" s="17">
        <v>0.46857818699999998</v>
      </c>
      <c r="K3112" s="17">
        <v>1.31E-3</v>
      </c>
    </row>
    <row r="3113" spans="1:11" x14ac:dyDescent="0.45">
      <c r="A3113" s="10" t="s">
        <v>35</v>
      </c>
      <c r="B3113" s="20">
        <v>0.37</v>
      </c>
      <c r="C3113" s="19">
        <v>13102</v>
      </c>
      <c r="D3113" s="19">
        <v>371.72908510000002</v>
      </c>
      <c r="E3113" s="23">
        <v>6.6500000000000004E-2</v>
      </c>
      <c r="F3113" s="23">
        <v>5.21E-2</v>
      </c>
      <c r="G3113" s="17">
        <v>0</v>
      </c>
      <c r="H3113" s="17">
        <v>1</v>
      </c>
      <c r="I3113" s="17">
        <v>0.53066431999999997</v>
      </c>
      <c r="J3113" s="17">
        <v>0.467972577</v>
      </c>
      <c r="K3113" s="17">
        <v>1.3600000000000001E-3</v>
      </c>
    </row>
    <row r="3114" spans="1:11" x14ac:dyDescent="0.45">
      <c r="A3114" s="10" t="s">
        <v>35</v>
      </c>
      <c r="B3114" s="20">
        <v>0.38</v>
      </c>
      <c r="C3114" s="19">
        <v>13509</v>
      </c>
      <c r="D3114" s="19">
        <v>399.28033010000001</v>
      </c>
      <c r="E3114" s="23">
        <v>6.9000000000000006E-2</v>
      </c>
      <c r="F3114" s="23">
        <v>5.4699999999999999E-2</v>
      </c>
      <c r="G3114" s="17">
        <v>0</v>
      </c>
      <c r="H3114" s="17">
        <v>1</v>
      </c>
      <c r="I3114" s="17">
        <v>0.55661309999999997</v>
      </c>
      <c r="J3114" s="17">
        <v>0.44211853299999998</v>
      </c>
      <c r="K3114" s="17">
        <v>1.2700000000000001E-3</v>
      </c>
    </row>
    <row r="3115" spans="1:11" x14ac:dyDescent="0.45">
      <c r="A3115" s="10" t="s">
        <v>35</v>
      </c>
      <c r="B3115" s="20">
        <v>0.39</v>
      </c>
      <c r="C3115" s="19">
        <v>13867</v>
      </c>
      <c r="D3115" s="19">
        <v>424.62562730000002</v>
      </c>
      <c r="E3115" s="23">
        <v>7.2499999999999995E-2</v>
      </c>
      <c r="F3115" s="23">
        <v>5.7200000000000001E-2</v>
      </c>
      <c r="G3115" s="17">
        <v>0</v>
      </c>
      <c r="H3115" s="17">
        <v>1</v>
      </c>
      <c r="I3115" s="17">
        <v>0.56541501000000005</v>
      </c>
      <c r="J3115" s="17">
        <v>0.43338976699999998</v>
      </c>
      <c r="K3115" s="17">
        <v>1.1999999999999999E-3</v>
      </c>
    </row>
    <row r="3116" spans="1:11" x14ac:dyDescent="0.45">
      <c r="A3116" s="10" t="s">
        <v>35</v>
      </c>
      <c r="B3116" s="20">
        <v>0.4</v>
      </c>
      <c r="C3116" s="19">
        <v>14213</v>
      </c>
      <c r="D3116" s="19">
        <v>450.29084110000002</v>
      </c>
      <c r="E3116" s="23">
        <v>7.6399999999999996E-2</v>
      </c>
      <c r="F3116" s="23">
        <v>5.9799999999999999E-2</v>
      </c>
      <c r="G3116" s="17">
        <v>0</v>
      </c>
      <c r="H3116" s="17">
        <v>1</v>
      </c>
      <c r="I3116" s="17">
        <v>0.57875993800000003</v>
      </c>
      <c r="J3116" s="17">
        <v>0.420109707</v>
      </c>
      <c r="K3116" s="17">
        <v>1.1299999999999999E-3</v>
      </c>
    </row>
    <row r="3117" spans="1:11" x14ac:dyDescent="0.45">
      <c r="A3117" s="10" t="s">
        <v>35</v>
      </c>
      <c r="B3117" s="20">
        <v>0.41</v>
      </c>
      <c r="C3117" s="19">
        <v>14564</v>
      </c>
      <c r="D3117" s="19">
        <v>477.94390900000002</v>
      </c>
      <c r="E3117" s="23">
        <v>8.1299999999999997E-2</v>
      </c>
      <c r="F3117" s="23">
        <v>6.2600000000000003E-2</v>
      </c>
      <c r="G3117" s="17">
        <v>0</v>
      </c>
      <c r="H3117" s="17">
        <v>1</v>
      </c>
      <c r="I3117" s="17">
        <v>0.597389748</v>
      </c>
      <c r="J3117" s="17">
        <v>0.40153491499999999</v>
      </c>
      <c r="K3117" s="17">
        <v>1.08E-3</v>
      </c>
    </row>
    <row r="3118" spans="1:11" x14ac:dyDescent="0.45">
      <c r="A3118" s="10" t="s">
        <v>35</v>
      </c>
      <c r="B3118" s="20">
        <v>0.42</v>
      </c>
      <c r="C3118" s="19">
        <v>14918</v>
      </c>
      <c r="D3118" s="19">
        <v>507.42834069999998</v>
      </c>
      <c r="E3118" s="23">
        <v>8.4699999999999998E-2</v>
      </c>
      <c r="F3118" s="23">
        <v>6.5100000000000005E-2</v>
      </c>
      <c r="G3118" s="17">
        <v>0</v>
      </c>
      <c r="H3118" s="17">
        <v>1</v>
      </c>
      <c r="I3118" s="17">
        <v>0.61663043100000003</v>
      </c>
      <c r="J3118" s="17">
        <v>0.382355006</v>
      </c>
      <c r="K3118" s="17">
        <v>1.01E-3</v>
      </c>
    </row>
    <row r="3119" spans="1:11" x14ac:dyDescent="0.45">
      <c r="A3119" s="10" t="s">
        <v>35</v>
      </c>
      <c r="B3119" s="20">
        <v>0.43</v>
      </c>
      <c r="C3119" s="19">
        <v>15268</v>
      </c>
      <c r="D3119" s="19">
        <v>537.76227259999996</v>
      </c>
      <c r="E3119" s="23">
        <v>8.7900000000000006E-2</v>
      </c>
      <c r="F3119" s="23">
        <v>6.8099999999999994E-2</v>
      </c>
      <c r="G3119" s="17">
        <v>0</v>
      </c>
      <c r="H3119" s="17">
        <v>1</v>
      </c>
      <c r="I3119" s="17">
        <v>0.63501682699999995</v>
      </c>
      <c r="J3119" s="17">
        <v>0.36402311599999998</v>
      </c>
      <c r="K3119" s="17">
        <v>9.6000000000000002E-4</v>
      </c>
    </row>
    <row r="3120" spans="1:11" x14ac:dyDescent="0.45">
      <c r="A3120" s="10" t="s">
        <v>35</v>
      </c>
      <c r="B3120" s="20">
        <v>0.44</v>
      </c>
      <c r="C3120" s="19">
        <v>15621</v>
      </c>
      <c r="D3120" s="19">
        <v>569.71348620000003</v>
      </c>
      <c r="E3120" s="23">
        <v>9.2799999999999994E-2</v>
      </c>
      <c r="F3120" s="23">
        <v>7.1499999999999994E-2</v>
      </c>
      <c r="G3120" s="17">
        <v>0</v>
      </c>
      <c r="H3120" s="17">
        <v>1</v>
      </c>
      <c r="I3120" s="17">
        <v>0.65015354999999997</v>
      </c>
      <c r="J3120" s="17">
        <v>0.34886418499999999</v>
      </c>
      <c r="K3120" s="17">
        <v>9.8200000000000002E-4</v>
      </c>
    </row>
    <row r="3121" spans="1:11" x14ac:dyDescent="0.45">
      <c r="A3121" s="10" t="s">
        <v>35</v>
      </c>
      <c r="B3121" s="20">
        <v>0.45</v>
      </c>
      <c r="C3121" s="19">
        <v>15973</v>
      </c>
      <c r="D3121" s="19">
        <v>603.58041009999999</v>
      </c>
      <c r="E3121" s="23">
        <v>9.98E-2</v>
      </c>
      <c r="F3121" s="23">
        <v>7.4800000000000005E-2</v>
      </c>
      <c r="G3121" s="17">
        <v>0</v>
      </c>
      <c r="H3121" s="17">
        <v>1</v>
      </c>
      <c r="I3121" s="17">
        <v>0.66713611900000003</v>
      </c>
      <c r="J3121" s="17">
        <v>0.33193794500000001</v>
      </c>
      <c r="K3121" s="17">
        <v>9.2599999999999996E-4</v>
      </c>
    </row>
    <row r="3122" spans="1:11" x14ac:dyDescent="0.45">
      <c r="A3122" s="10" t="s">
        <v>35</v>
      </c>
      <c r="B3122" s="20">
        <v>0.46</v>
      </c>
      <c r="C3122" s="19">
        <v>16324</v>
      </c>
      <c r="D3122" s="19">
        <v>639.87260990000004</v>
      </c>
      <c r="E3122" s="23">
        <v>0.106711456</v>
      </c>
      <c r="F3122" s="23">
        <v>7.85E-2</v>
      </c>
      <c r="G3122" s="17">
        <v>0</v>
      </c>
      <c r="H3122" s="17">
        <v>1</v>
      </c>
      <c r="I3122" s="17">
        <v>0.68393148999999998</v>
      </c>
      <c r="J3122" s="17">
        <v>0.31519293599999998</v>
      </c>
      <c r="K3122" s="17">
        <v>8.7600000000000004E-4</v>
      </c>
    </row>
    <row r="3123" spans="1:11" x14ac:dyDescent="0.45">
      <c r="A3123" s="10" t="s">
        <v>35</v>
      </c>
      <c r="B3123" s="20">
        <v>0.47</v>
      </c>
      <c r="C3123" s="19">
        <v>16674</v>
      </c>
      <c r="D3123" s="19">
        <v>678.16915240000003</v>
      </c>
      <c r="E3123" s="23">
        <v>0.11226509799999999</v>
      </c>
      <c r="F3123" s="23">
        <v>8.2199999999999995E-2</v>
      </c>
      <c r="G3123" s="17">
        <v>0</v>
      </c>
      <c r="H3123" s="17">
        <v>1</v>
      </c>
      <c r="I3123" s="17">
        <v>0.69928587900000005</v>
      </c>
      <c r="J3123" s="17">
        <v>0.29988305900000001</v>
      </c>
      <c r="K3123" s="17">
        <v>8.3100000000000003E-4</v>
      </c>
    </row>
    <row r="3124" spans="1:11" x14ac:dyDescent="0.45">
      <c r="A3124" s="10" t="s">
        <v>35</v>
      </c>
      <c r="B3124" s="20">
        <v>0.48</v>
      </c>
      <c r="C3124" s="19">
        <v>17025</v>
      </c>
      <c r="D3124" s="19">
        <v>718.83999019999999</v>
      </c>
      <c r="E3124" s="23">
        <v>0.11906823800000001</v>
      </c>
      <c r="F3124" s="23">
        <v>8.6300000000000002E-2</v>
      </c>
      <c r="G3124" s="17">
        <v>0</v>
      </c>
      <c r="H3124" s="17">
        <v>1</v>
      </c>
      <c r="I3124" s="17">
        <v>0.71271478700000002</v>
      </c>
      <c r="J3124" s="17">
        <v>0.28649618599999999</v>
      </c>
      <c r="K3124" s="17">
        <v>7.8899999999999999E-4</v>
      </c>
    </row>
    <row r="3125" spans="1:11" x14ac:dyDescent="0.45">
      <c r="A3125" s="10" t="s">
        <v>35</v>
      </c>
      <c r="B3125" s="20">
        <v>0.49</v>
      </c>
      <c r="C3125" s="19">
        <v>17378</v>
      </c>
      <c r="D3125" s="19">
        <v>761.94001500000002</v>
      </c>
      <c r="E3125" s="23">
        <v>0.12509272499999999</v>
      </c>
      <c r="F3125" s="23">
        <v>9.0399999999999994E-2</v>
      </c>
      <c r="G3125" s="17">
        <v>0</v>
      </c>
      <c r="H3125" s="17">
        <v>1</v>
      </c>
      <c r="I3125" s="17">
        <v>0.72799240700000001</v>
      </c>
      <c r="J3125" s="17">
        <v>0.27126455700000002</v>
      </c>
      <c r="K3125" s="17">
        <v>7.4299999999999995E-4</v>
      </c>
    </row>
    <row r="3126" spans="1:11" x14ac:dyDescent="0.45">
      <c r="A3126" s="10" t="s">
        <v>35</v>
      </c>
      <c r="B3126" s="20">
        <v>0.5</v>
      </c>
      <c r="C3126" s="19">
        <v>17727</v>
      </c>
      <c r="D3126" s="19">
        <v>807.08774149999999</v>
      </c>
      <c r="E3126" s="23">
        <v>0.13212917099999999</v>
      </c>
      <c r="F3126" s="23">
        <v>9.4899999999999998E-2</v>
      </c>
      <c r="G3126" s="17">
        <v>0</v>
      </c>
      <c r="H3126" s="17">
        <v>1</v>
      </c>
      <c r="I3126" s="17">
        <v>0.73880758499999999</v>
      </c>
      <c r="J3126" s="17">
        <v>0.26038746299999999</v>
      </c>
      <c r="K3126" s="17">
        <v>8.0500000000000005E-4</v>
      </c>
    </row>
    <row r="3127" spans="1:11" x14ac:dyDescent="0.45">
      <c r="A3127" s="10" t="s">
        <v>35</v>
      </c>
      <c r="B3127" s="20">
        <v>0.51</v>
      </c>
      <c r="C3127" s="19">
        <v>18077</v>
      </c>
      <c r="D3127" s="19">
        <v>854.78464180000003</v>
      </c>
      <c r="E3127" s="23">
        <v>0.14010667800000001</v>
      </c>
      <c r="F3127" s="23">
        <v>9.9578333000000005E-2</v>
      </c>
      <c r="G3127" s="17">
        <v>0</v>
      </c>
      <c r="H3127" s="17">
        <v>1</v>
      </c>
      <c r="I3127" s="17">
        <v>0.75074560800000001</v>
      </c>
      <c r="J3127" s="17">
        <v>0.248493304</v>
      </c>
      <c r="K3127" s="17">
        <v>7.6099999999999996E-4</v>
      </c>
    </row>
    <row r="3128" spans="1:11" x14ac:dyDescent="0.45">
      <c r="A3128" s="10" t="s">
        <v>35</v>
      </c>
      <c r="B3128" s="20">
        <v>0.52</v>
      </c>
      <c r="C3128" s="19">
        <v>18421</v>
      </c>
      <c r="D3128" s="19">
        <v>903.96986660000005</v>
      </c>
      <c r="E3128" s="23">
        <v>0.14573517699999999</v>
      </c>
      <c r="F3128" s="23">
        <v>0.104489631</v>
      </c>
      <c r="G3128" s="17">
        <v>0</v>
      </c>
      <c r="H3128" s="17">
        <v>1</v>
      </c>
      <c r="I3128" s="17">
        <v>0.76285023699999999</v>
      </c>
      <c r="J3128" s="17">
        <v>0.23639331899999999</v>
      </c>
      <c r="K3128" s="17">
        <v>7.5600000000000005E-4</v>
      </c>
    </row>
    <row r="3129" spans="1:11" x14ac:dyDescent="0.45">
      <c r="A3129" s="10" t="s">
        <v>35</v>
      </c>
      <c r="B3129" s="20">
        <v>0.53</v>
      </c>
      <c r="C3129" s="19">
        <v>18773</v>
      </c>
      <c r="D3129" s="19">
        <v>956.35944210000002</v>
      </c>
      <c r="E3129" s="23">
        <v>0.151945991</v>
      </c>
      <c r="F3129" s="23">
        <v>0.10958316999999999</v>
      </c>
      <c r="G3129" s="17">
        <v>0</v>
      </c>
      <c r="H3129" s="17">
        <v>1</v>
      </c>
      <c r="I3129" s="17">
        <v>0.77516222000000001</v>
      </c>
      <c r="J3129" s="17">
        <v>0.224110163</v>
      </c>
      <c r="K3129" s="17">
        <v>7.2800000000000002E-4</v>
      </c>
    </row>
    <row r="3130" spans="1:11" x14ac:dyDescent="0.45">
      <c r="A3130" s="10" t="s">
        <v>35</v>
      </c>
      <c r="B3130" s="20">
        <v>0.54</v>
      </c>
      <c r="C3130" s="19">
        <v>19133</v>
      </c>
      <c r="D3130" s="19">
        <v>1012.337523</v>
      </c>
      <c r="E3130" s="23">
        <v>0.16017319699999999</v>
      </c>
      <c r="F3130" s="23">
        <v>0.114737203</v>
      </c>
      <c r="G3130" s="17">
        <v>0</v>
      </c>
      <c r="H3130" s="17">
        <v>1</v>
      </c>
      <c r="I3130" s="17">
        <v>0.78637958399999996</v>
      </c>
      <c r="J3130" s="17">
        <v>0.21293210700000001</v>
      </c>
      <c r="K3130" s="17">
        <v>6.8800000000000003E-4</v>
      </c>
    </row>
    <row r="3131" spans="1:11" x14ac:dyDescent="0.45">
      <c r="A3131" s="10" t="s">
        <v>35</v>
      </c>
      <c r="B3131" s="20">
        <v>0.55000000000000004</v>
      </c>
      <c r="C3131" s="19">
        <v>19484</v>
      </c>
      <c r="D3131" s="19">
        <v>1070.1812070000001</v>
      </c>
      <c r="E3131" s="23">
        <v>0.16858378500000001</v>
      </c>
      <c r="F3131" s="23">
        <v>0.120172115</v>
      </c>
      <c r="G3131" s="17">
        <v>0</v>
      </c>
      <c r="H3131" s="17">
        <v>1</v>
      </c>
      <c r="I3131" s="17">
        <v>0.79529564600000002</v>
      </c>
      <c r="J3131" s="17">
        <v>0.20404751300000001</v>
      </c>
      <c r="K3131" s="17">
        <v>6.5700000000000003E-4</v>
      </c>
    </row>
    <row r="3132" spans="1:11" x14ac:dyDescent="0.45">
      <c r="A3132" s="10" t="s">
        <v>35</v>
      </c>
      <c r="B3132" s="20">
        <v>0.56000000000000005</v>
      </c>
      <c r="C3132" s="19">
        <v>19869</v>
      </c>
      <c r="D3132" s="19">
        <v>1136.659547</v>
      </c>
      <c r="E3132" s="23">
        <v>0.17653205999999999</v>
      </c>
      <c r="F3132" s="23">
        <v>0.12626245799999999</v>
      </c>
      <c r="G3132" s="17">
        <v>0</v>
      </c>
      <c r="H3132" s="17">
        <v>1</v>
      </c>
      <c r="I3132" s="17">
        <v>0.80560507299999995</v>
      </c>
      <c r="J3132" s="17">
        <v>0.19377561900000001</v>
      </c>
      <c r="K3132" s="17">
        <v>6.1899999999999998E-4</v>
      </c>
    </row>
    <row r="3133" spans="1:11" x14ac:dyDescent="0.45">
      <c r="A3133" s="10" t="s">
        <v>35</v>
      </c>
      <c r="B3133" s="20">
        <v>0.56999999999999995</v>
      </c>
      <c r="C3133" s="19">
        <v>20222</v>
      </c>
      <c r="D3133" s="19">
        <v>1200.230497</v>
      </c>
      <c r="E3133" s="23">
        <v>0.18401303599999999</v>
      </c>
      <c r="F3133" s="23">
        <v>0.13218888000000001</v>
      </c>
      <c r="G3133" s="17">
        <v>0</v>
      </c>
      <c r="H3133" s="17">
        <v>1</v>
      </c>
      <c r="I3133" s="17">
        <v>0.81392036499999998</v>
      </c>
      <c r="J3133" s="17">
        <v>0.185492883</v>
      </c>
      <c r="K3133" s="17">
        <v>5.8699999999999996E-4</v>
      </c>
    </row>
    <row r="3134" spans="1:11" x14ac:dyDescent="0.45">
      <c r="A3134" s="10" t="s">
        <v>35</v>
      </c>
      <c r="B3134" s="20">
        <v>0.57999999999999996</v>
      </c>
      <c r="C3134" s="19">
        <v>20571</v>
      </c>
      <c r="D3134" s="19">
        <v>1266.0831679999999</v>
      </c>
      <c r="E3134" s="23">
        <v>0.19254027200000001</v>
      </c>
      <c r="F3134" s="23">
        <v>0.138241582</v>
      </c>
      <c r="G3134" s="17">
        <v>0</v>
      </c>
      <c r="H3134" s="17">
        <v>1</v>
      </c>
      <c r="I3134" s="17">
        <v>0.82341822499999995</v>
      </c>
      <c r="J3134" s="17">
        <v>0.176026293</v>
      </c>
      <c r="K3134" s="17">
        <v>5.5500000000000005E-4</v>
      </c>
    </row>
    <row r="3135" spans="1:11" x14ac:dyDescent="0.45">
      <c r="A3135" s="10" t="s">
        <v>35</v>
      </c>
      <c r="B3135" s="20">
        <v>0.59</v>
      </c>
      <c r="C3135" s="19">
        <v>20920</v>
      </c>
      <c r="D3135" s="19">
        <v>1334.7508660000001</v>
      </c>
      <c r="E3135" s="23">
        <v>0.20173192300000001</v>
      </c>
      <c r="F3135" s="23">
        <v>0.14439603400000001</v>
      </c>
      <c r="G3135" s="17">
        <v>0</v>
      </c>
      <c r="H3135" s="17">
        <v>1</v>
      </c>
      <c r="I3135" s="17">
        <v>0.83134837699999997</v>
      </c>
      <c r="J3135" s="17">
        <v>0.16810794000000001</v>
      </c>
      <c r="K3135" s="17">
        <v>5.44E-4</v>
      </c>
    </row>
    <row r="3136" spans="1:11" x14ac:dyDescent="0.45">
      <c r="A3136" s="10" t="s">
        <v>35</v>
      </c>
      <c r="B3136" s="20">
        <v>0.6</v>
      </c>
      <c r="C3136" s="19">
        <v>21239</v>
      </c>
      <c r="D3136" s="19">
        <v>1400.694205</v>
      </c>
      <c r="E3136" s="23">
        <v>0.21116897000000001</v>
      </c>
      <c r="F3136" s="23">
        <v>0.15029546899999999</v>
      </c>
      <c r="G3136" s="17">
        <v>0</v>
      </c>
      <c r="H3136" s="17">
        <v>1</v>
      </c>
      <c r="I3136" s="17">
        <v>0.83831303400000001</v>
      </c>
      <c r="J3136" s="17">
        <v>0.16113941400000001</v>
      </c>
      <c r="K3136" s="17">
        <v>5.4799999999999998E-4</v>
      </c>
    </row>
    <row r="3137" spans="1:11" x14ac:dyDescent="0.45">
      <c r="A3137" s="10" t="s">
        <v>35</v>
      </c>
      <c r="B3137" s="20">
        <v>0.61</v>
      </c>
      <c r="C3137" s="19">
        <v>21590</v>
      </c>
      <c r="D3137" s="19">
        <v>1476.280291</v>
      </c>
      <c r="E3137" s="23">
        <v>0.218127511</v>
      </c>
      <c r="F3137" s="23">
        <v>0.156893006</v>
      </c>
      <c r="G3137" s="17">
        <v>0</v>
      </c>
      <c r="H3137" s="17">
        <v>1</v>
      </c>
      <c r="I3137" s="17">
        <v>0.84635675300000002</v>
      </c>
      <c r="J3137" s="17">
        <v>0.15306615200000001</v>
      </c>
      <c r="K3137" s="17">
        <v>5.7700000000000004E-4</v>
      </c>
    </row>
    <row r="3138" spans="1:11" x14ac:dyDescent="0.45">
      <c r="A3138" s="10" t="s">
        <v>35</v>
      </c>
      <c r="B3138" s="20">
        <v>0.62</v>
      </c>
      <c r="C3138" s="19">
        <v>21939</v>
      </c>
      <c r="D3138" s="19">
        <v>1554.604546</v>
      </c>
      <c r="E3138" s="23">
        <v>0.23034443600000001</v>
      </c>
      <c r="F3138" s="23">
        <v>0.16358171799999999</v>
      </c>
      <c r="G3138" s="17">
        <v>0</v>
      </c>
      <c r="H3138" s="17">
        <v>1</v>
      </c>
      <c r="I3138" s="17">
        <v>0.85362731300000005</v>
      </c>
      <c r="J3138" s="17">
        <v>0.14581089999999999</v>
      </c>
      <c r="K3138" s="17">
        <v>5.62E-4</v>
      </c>
    </row>
    <row r="3139" spans="1:11" x14ac:dyDescent="0.45">
      <c r="A3139" s="10" t="s">
        <v>35</v>
      </c>
      <c r="B3139" s="20">
        <v>0.63</v>
      </c>
      <c r="C3139" s="19">
        <v>22293</v>
      </c>
      <c r="D3139" s="19">
        <v>1637.973193</v>
      </c>
      <c r="E3139" s="23">
        <v>0.240987756</v>
      </c>
      <c r="F3139" s="23">
        <v>0.17055385300000001</v>
      </c>
      <c r="G3139" s="17">
        <v>0</v>
      </c>
      <c r="H3139" s="17">
        <v>1</v>
      </c>
      <c r="I3139" s="17">
        <v>0.86031171699999998</v>
      </c>
      <c r="J3139" s="17">
        <v>0.139082819</v>
      </c>
      <c r="K3139" s="17">
        <v>6.0499999999999996E-4</v>
      </c>
    </row>
    <row r="3140" spans="1:11" x14ac:dyDescent="0.45">
      <c r="A3140" s="10" t="s">
        <v>35</v>
      </c>
      <c r="B3140" s="20">
        <v>0.64</v>
      </c>
      <c r="C3140" s="19">
        <v>22642</v>
      </c>
      <c r="D3140" s="19">
        <v>1723.391392</v>
      </c>
      <c r="E3140" s="23">
        <v>0.248749884</v>
      </c>
      <c r="F3140" s="23">
        <v>0.17763215800000001</v>
      </c>
      <c r="G3140" s="17">
        <v>0</v>
      </c>
      <c r="H3140" s="17">
        <v>1</v>
      </c>
      <c r="I3140" s="17">
        <v>0.86640542300000001</v>
      </c>
      <c r="J3140" s="17">
        <v>0.13300658600000001</v>
      </c>
      <c r="K3140" s="17">
        <v>5.8799999999999998E-4</v>
      </c>
    </row>
    <row r="3141" spans="1:11" x14ac:dyDescent="0.45">
      <c r="A3141" s="10" t="s">
        <v>35</v>
      </c>
      <c r="B3141" s="20">
        <v>0.65</v>
      </c>
      <c r="C3141" s="19">
        <v>22995</v>
      </c>
      <c r="D3141" s="19">
        <v>1812.6707429999999</v>
      </c>
      <c r="E3141" s="23">
        <v>0.25854818499999999</v>
      </c>
      <c r="F3141" s="23">
        <v>0.184802139</v>
      </c>
      <c r="G3141" s="17">
        <v>0</v>
      </c>
      <c r="H3141" s="17">
        <v>1</v>
      </c>
      <c r="I3141" s="17">
        <v>0.87233096799999998</v>
      </c>
      <c r="J3141" s="17">
        <v>0.127108419</v>
      </c>
      <c r="K3141" s="17">
        <v>5.6099999999999998E-4</v>
      </c>
    </row>
    <row r="3142" spans="1:11" x14ac:dyDescent="0.45">
      <c r="A3142" s="10" t="s">
        <v>35</v>
      </c>
      <c r="B3142" s="20">
        <v>0.66</v>
      </c>
      <c r="C3142" s="19">
        <v>23345</v>
      </c>
      <c r="D3142" s="19">
        <v>1904.985212</v>
      </c>
      <c r="E3142" s="23">
        <v>0.270913179</v>
      </c>
      <c r="F3142" s="23">
        <v>0.192181505</v>
      </c>
      <c r="G3142" s="17">
        <v>0</v>
      </c>
      <c r="H3142" s="17">
        <v>1</v>
      </c>
      <c r="I3142" s="17">
        <v>0.87775992000000003</v>
      </c>
      <c r="J3142" s="17">
        <v>0.121693124</v>
      </c>
      <c r="K3142" s="17">
        <v>5.4699999999999996E-4</v>
      </c>
    </row>
    <row r="3143" spans="1:11" x14ac:dyDescent="0.45">
      <c r="A3143" s="10" t="s">
        <v>35</v>
      </c>
      <c r="B3143" s="20">
        <v>0.67</v>
      </c>
      <c r="C3143" s="19">
        <v>23697</v>
      </c>
      <c r="D3143" s="19">
        <v>2002.722219</v>
      </c>
      <c r="E3143" s="23">
        <v>0.28356584800000001</v>
      </c>
      <c r="F3143" s="23">
        <v>0.200014309</v>
      </c>
      <c r="G3143" s="17">
        <v>0</v>
      </c>
      <c r="H3143" s="17">
        <v>1</v>
      </c>
      <c r="I3143" s="17">
        <v>0.88251767599999997</v>
      </c>
      <c r="J3143" s="17">
        <v>0.116919079</v>
      </c>
      <c r="K3143" s="17">
        <v>5.6300000000000002E-4</v>
      </c>
    </row>
    <row r="3144" spans="1:11" x14ac:dyDescent="0.45">
      <c r="A3144" s="10" t="s">
        <v>35</v>
      </c>
      <c r="B3144" s="20">
        <v>0.68</v>
      </c>
      <c r="C3144" s="19">
        <v>24047</v>
      </c>
      <c r="D3144" s="19">
        <v>2104.1479370000002</v>
      </c>
      <c r="E3144" s="23">
        <v>0.29556739100000001</v>
      </c>
      <c r="F3144" s="23">
        <v>0.207961381</v>
      </c>
      <c r="G3144" s="17">
        <v>0</v>
      </c>
      <c r="H3144" s="17">
        <v>1</v>
      </c>
      <c r="I3144" s="17">
        <v>0.887992534</v>
      </c>
      <c r="J3144" s="17">
        <v>0.11147101</v>
      </c>
      <c r="K3144" s="17">
        <v>5.3600000000000002E-4</v>
      </c>
    </row>
    <row r="3145" spans="1:11" x14ac:dyDescent="0.45">
      <c r="A3145" s="10" t="s">
        <v>35</v>
      </c>
      <c r="B3145" s="20">
        <v>0.69</v>
      </c>
      <c r="C3145" s="19">
        <v>24400</v>
      </c>
      <c r="D3145" s="19">
        <v>2210.1129510000001</v>
      </c>
      <c r="E3145" s="23">
        <v>0.30554689099999999</v>
      </c>
      <c r="F3145" s="23">
        <v>0.21575931700000001</v>
      </c>
      <c r="G3145" s="17">
        <v>0</v>
      </c>
      <c r="H3145" s="17">
        <v>1</v>
      </c>
      <c r="I3145" s="17">
        <v>0.89278729999999995</v>
      </c>
      <c r="J3145" s="17">
        <v>0.106701066</v>
      </c>
      <c r="K3145" s="17">
        <v>5.1199999999999998E-4</v>
      </c>
    </row>
    <row r="3146" spans="1:11" x14ac:dyDescent="0.45">
      <c r="A3146" s="10" t="s">
        <v>35</v>
      </c>
      <c r="B3146" s="20">
        <v>0.7</v>
      </c>
      <c r="C3146" s="19">
        <v>24751</v>
      </c>
      <c r="D3146" s="19">
        <v>2319.5810740000002</v>
      </c>
      <c r="E3146" s="23">
        <v>0.31744863200000001</v>
      </c>
      <c r="F3146" s="23">
        <v>0.22426881500000001</v>
      </c>
      <c r="G3146" s="17">
        <v>0</v>
      </c>
      <c r="H3146" s="17">
        <v>1</v>
      </c>
      <c r="I3146" s="17">
        <v>0.89726912999999997</v>
      </c>
      <c r="J3146" s="17">
        <v>0.10224158799999999</v>
      </c>
      <c r="K3146" s="17">
        <v>4.8899999999999996E-4</v>
      </c>
    </row>
    <row r="3147" spans="1:11" x14ac:dyDescent="0.45">
      <c r="A3147" s="10" t="s">
        <v>35</v>
      </c>
      <c r="B3147" s="20">
        <v>0.71</v>
      </c>
      <c r="C3147" s="19">
        <v>25102</v>
      </c>
      <c r="D3147" s="19">
        <v>2433.1233200000001</v>
      </c>
      <c r="E3147" s="23">
        <v>0.32918718400000002</v>
      </c>
      <c r="F3147" s="23">
        <v>0.23312328700000001</v>
      </c>
      <c r="G3147" s="17">
        <v>0</v>
      </c>
      <c r="H3147" s="17">
        <v>1</v>
      </c>
      <c r="I3147" s="17">
        <v>0.90167302400000005</v>
      </c>
      <c r="J3147" s="17">
        <v>9.7799999999999998E-2</v>
      </c>
      <c r="K3147" s="17">
        <v>4.7800000000000002E-4</v>
      </c>
    </row>
    <row r="3148" spans="1:11" x14ac:dyDescent="0.45">
      <c r="A3148" s="10" t="s">
        <v>35</v>
      </c>
      <c r="B3148" s="20">
        <v>0.72</v>
      </c>
      <c r="C3148" s="19">
        <v>25445</v>
      </c>
      <c r="D3148" s="19">
        <v>2548.1754380000002</v>
      </c>
      <c r="E3148" s="23">
        <v>0.341019136</v>
      </c>
      <c r="F3148" s="23">
        <v>0.24192428799999999</v>
      </c>
      <c r="G3148" s="17">
        <v>0</v>
      </c>
      <c r="H3148" s="17">
        <v>1</v>
      </c>
      <c r="I3148" s="17">
        <v>0.90553572000000004</v>
      </c>
      <c r="J3148" s="17">
        <v>9.4E-2</v>
      </c>
      <c r="K3148" s="17">
        <v>4.7399999999999997E-4</v>
      </c>
    </row>
    <row r="3149" spans="1:11" x14ac:dyDescent="0.45">
      <c r="A3149" s="10" t="s">
        <v>35</v>
      </c>
      <c r="B3149" s="20">
        <v>0.73</v>
      </c>
      <c r="C3149" s="19">
        <v>25802</v>
      </c>
      <c r="D3149" s="19">
        <v>2671.7995810000002</v>
      </c>
      <c r="E3149" s="23">
        <v>0.35224087999999998</v>
      </c>
      <c r="F3149" s="23">
        <v>0.25077976800000001</v>
      </c>
      <c r="G3149" s="17">
        <v>0</v>
      </c>
      <c r="H3149" s="17">
        <v>1</v>
      </c>
      <c r="I3149" s="17">
        <v>0.90945075600000003</v>
      </c>
      <c r="J3149" s="17">
        <v>0.09</v>
      </c>
      <c r="K3149" s="17">
        <v>5.9800000000000001E-4</v>
      </c>
    </row>
    <row r="3150" spans="1:11" x14ac:dyDescent="0.45">
      <c r="A3150" s="10" t="s">
        <v>35</v>
      </c>
      <c r="B3150" s="20">
        <v>0.74</v>
      </c>
      <c r="C3150" s="19">
        <v>26152</v>
      </c>
      <c r="D3150" s="19">
        <v>2798.0025959999998</v>
      </c>
      <c r="E3150" s="23">
        <v>0.36930363700000002</v>
      </c>
      <c r="F3150" s="23">
        <v>0.25999199899999997</v>
      </c>
      <c r="G3150" s="17">
        <v>0</v>
      </c>
      <c r="H3150" s="17">
        <v>1</v>
      </c>
      <c r="I3150" s="17">
        <v>0.91318534600000001</v>
      </c>
      <c r="J3150" s="17">
        <v>8.6199999999999999E-2</v>
      </c>
      <c r="K3150" s="17">
        <v>5.8799999999999998E-4</v>
      </c>
    </row>
    <row r="3151" spans="1:11" x14ac:dyDescent="0.45">
      <c r="A3151" s="10" t="s">
        <v>35</v>
      </c>
      <c r="B3151" s="20">
        <v>0.75</v>
      </c>
      <c r="C3151" s="19">
        <v>26504</v>
      </c>
      <c r="D3151" s="19">
        <v>2930.4744449999998</v>
      </c>
      <c r="E3151" s="23">
        <v>0.38456067999999999</v>
      </c>
      <c r="F3151" s="23">
        <v>0.26951198399999998</v>
      </c>
      <c r="G3151" s="17">
        <v>0</v>
      </c>
      <c r="H3151" s="17">
        <v>1</v>
      </c>
      <c r="I3151" s="17">
        <v>0.91667582800000003</v>
      </c>
      <c r="J3151" s="17">
        <v>8.2799999999999999E-2</v>
      </c>
      <c r="K3151" s="17">
        <v>5.71E-4</v>
      </c>
    </row>
    <row r="3152" spans="1:11" x14ac:dyDescent="0.45">
      <c r="A3152" s="10" t="s">
        <v>35</v>
      </c>
      <c r="B3152" s="20">
        <v>0.76</v>
      </c>
      <c r="C3152" s="19">
        <v>26845</v>
      </c>
      <c r="D3152" s="19">
        <v>3063.7836539999998</v>
      </c>
      <c r="E3152" s="23">
        <v>0.397344749</v>
      </c>
      <c r="F3152" s="23">
        <v>0.27888949699999999</v>
      </c>
      <c r="G3152" s="17">
        <v>0</v>
      </c>
      <c r="H3152" s="17">
        <v>1</v>
      </c>
      <c r="I3152" s="17">
        <v>0.91968143099999999</v>
      </c>
      <c r="J3152" s="17">
        <v>7.9799999999999996E-2</v>
      </c>
      <c r="K3152" s="17">
        <v>5.4900000000000001E-4</v>
      </c>
    </row>
    <row r="3153" spans="1:11" x14ac:dyDescent="0.45">
      <c r="A3153" s="10" t="s">
        <v>35</v>
      </c>
      <c r="B3153" s="20">
        <v>0.77</v>
      </c>
      <c r="C3153" s="19">
        <v>27208</v>
      </c>
      <c r="D3153" s="19">
        <v>3210.9916969999999</v>
      </c>
      <c r="E3153" s="23">
        <v>0.41513838400000003</v>
      </c>
      <c r="F3153" s="23">
        <v>0.28953436500000002</v>
      </c>
      <c r="G3153" s="17">
        <v>0</v>
      </c>
      <c r="H3153" s="17">
        <v>1</v>
      </c>
      <c r="I3153" s="17">
        <v>0.92291203099999997</v>
      </c>
      <c r="J3153" s="17">
        <v>7.6600000000000001E-2</v>
      </c>
      <c r="K3153" s="17">
        <v>5.2599999999999999E-4</v>
      </c>
    </row>
    <row r="3154" spans="1:11" x14ac:dyDescent="0.45">
      <c r="A3154" s="10" t="s">
        <v>35</v>
      </c>
      <c r="B3154" s="20">
        <v>0.78</v>
      </c>
      <c r="C3154" s="19">
        <v>27558</v>
      </c>
      <c r="D3154" s="19">
        <v>3359.395822</v>
      </c>
      <c r="E3154" s="23">
        <v>0.43204567700000002</v>
      </c>
      <c r="F3154" s="23">
        <v>0.30004330299999998</v>
      </c>
      <c r="G3154" s="17">
        <v>0</v>
      </c>
      <c r="H3154" s="17">
        <v>1</v>
      </c>
      <c r="I3154" s="17">
        <v>0.926032313</v>
      </c>
      <c r="J3154" s="17">
        <v>7.3499999999999996E-2</v>
      </c>
      <c r="K3154" s="17">
        <v>5.04E-4</v>
      </c>
    </row>
    <row r="3155" spans="1:11" x14ac:dyDescent="0.45">
      <c r="A3155" s="10" t="s">
        <v>35</v>
      </c>
      <c r="B3155" s="20">
        <v>0.79</v>
      </c>
      <c r="C3155" s="19">
        <v>27907</v>
      </c>
      <c r="D3155" s="19">
        <v>3513.2582950000001</v>
      </c>
      <c r="E3155" s="23">
        <v>0.44900022499999998</v>
      </c>
      <c r="F3155" s="23">
        <v>0.31093072100000002</v>
      </c>
      <c r="G3155" s="17">
        <v>0</v>
      </c>
      <c r="H3155" s="17">
        <v>1</v>
      </c>
      <c r="I3155" s="17">
        <v>0.928716396</v>
      </c>
      <c r="J3155" s="17">
        <v>7.0800000000000002E-2</v>
      </c>
      <c r="K3155" s="17">
        <v>4.84E-4</v>
      </c>
    </row>
    <row r="3156" spans="1:11" x14ac:dyDescent="0.45">
      <c r="A3156" s="10" t="s">
        <v>35</v>
      </c>
      <c r="B3156" s="20">
        <v>0.8</v>
      </c>
      <c r="C3156" s="19">
        <v>28121</v>
      </c>
      <c r="D3156" s="19">
        <v>3610.6275989999999</v>
      </c>
      <c r="E3156" s="23">
        <v>0.460716134</v>
      </c>
      <c r="F3156" s="23">
        <v>0.31746751400000001</v>
      </c>
      <c r="G3156" s="17">
        <v>0</v>
      </c>
      <c r="H3156" s="17">
        <v>1</v>
      </c>
      <c r="I3156" s="17">
        <v>0.93043848500000004</v>
      </c>
      <c r="J3156" s="17">
        <v>6.9099999999999995E-2</v>
      </c>
      <c r="K3156" s="17">
        <v>4.7199999999999998E-4</v>
      </c>
    </row>
    <row r="3157" spans="1:11" x14ac:dyDescent="0.45">
      <c r="A3157" s="10" t="s">
        <v>35</v>
      </c>
      <c r="B3157" s="20">
        <v>0.80100000000000005</v>
      </c>
      <c r="C3157" s="19">
        <v>28155</v>
      </c>
      <c r="D3157" s="19">
        <v>3626.3422519999999</v>
      </c>
      <c r="E3157" s="23">
        <v>0.46298576499999999</v>
      </c>
      <c r="F3157" s="23">
        <v>0.31874613600000001</v>
      </c>
      <c r="G3157" s="17">
        <v>0</v>
      </c>
      <c r="H3157" s="17">
        <v>1</v>
      </c>
      <c r="I3157" s="17">
        <v>0.93067313699999998</v>
      </c>
      <c r="J3157" s="17">
        <v>6.8900000000000003E-2</v>
      </c>
      <c r="K3157" s="17">
        <v>4.6999999999999999E-4</v>
      </c>
    </row>
    <row r="3158" spans="1:11" x14ac:dyDescent="0.45">
      <c r="A3158" s="10" t="s">
        <v>35</v>
      </c>
      <c r="B3158" s="20">
        <v>0.80200000000000005</v>
      </c>
      <c r="C3158" s="19">
        <v>28187</v>
      </c>
      <c r="D3158" s="19">
        <v>3641.197357</v>
      </c>
      <c r="E3158" s="23">
        <v>0.46559102400000002</v>
      </c>
      <c r="F3158" s="23">
        <v>0.319834866</v>
      </c>
      <c r="G3158" s="17">
        <v>0</v>
      </c>
      <c r="H3158" s="17">
        <v>1</v>
      </c>
      <c r="I3158" s="17">
        <v>0.93076844800000003</v>
      </c>
      <c r="J3158" s="17">
        <v>6.88E-2</v>
      </c>
      <c r="K3158" s="17">
        <v>4.6799999999999999E-4</v>
      </c>
    </row>
    <row r="3159" spans="1:11" x14ac:dyDescent="0.45">
      <c r="A3159" s="10" t="s">
        <v>35</v>
      </c>
      <c r="B3159" s="20">
        <v>0.80300000000000005</v>
      </c>
      <c r="C3159" s="19">
        <v>28219</v>
      </c>
      <c r="D3159" s="19">
        <v>3656.1218520000002</v>
      </c>
      <c r="E3159" s="23">
        <v>0.46776512599999998</v>
      </c>
      <c r="F3159" s="23">
        <v>0.320919654</v>
      </c>
      <c r="G3159" s="17">
        <v>0</v>
      </c>
      <c r="H3159" s="17">
        <v>1</v>
      </c>
      <c r="I3159" s="17">
        <v>0.93104421599999998</v>
      </c>
      <c r="J3159" s="17">
        <v>6.8500000000000005E-2</v>
      </c>
      <c r="K3159" s="17">
        <v>4.66E-4</v>
      </c>
    </row>
    <row r="3160" spans="1:11" x14ac:dyDescent="0.45">
      <c r="A3160" s="10" t="s">
        <v>35</v>
      </c>
      <c r="B3160" s="20">
        <v>0.80400000000000005</v>
      </c>
      <c r="C3160" s="19">
        <v>28261</v>
      </c>
      <c r="D3160" s="19">
        <v>3675.80636</v>
      </c>
      <c r="E3160" s="23">
        <v>0.469604629</v>
      </c>
      <c r="F3160" s="23">
        <v>0.32200809000000002</v>
      </c>
      <c r="G3160" s="17">
        <v>0</v>
      </c>
      <c r="H3160" s="17">
        <v>1</v>
      </c>
      <c r="I3160" s="17">
        <v>0.931331731</v>
      </c>
      <c r="J3160" s="17">
        <v>6.8199999999999997E-2</v>
      </c>
      <c r="K3160" s="17">
        <v>4.6500000000000003E-4</v>
      </c>
    </row>
    <row r="3161" spans="1:11" x14ac:dyDescent="0.45">
      <c r="A3161" s="10" t="s">
        <v>35</v>
      </c>
      <c r="B3161" s="20">
        <v>0.80500000000000005</v>
      </c>
      <c r="C3161" s="19">
        <v>28297</v>
      </c>
      <c r="D3161" s="19">
        <v>3692.730215</v>
      </c>
      <c r="E3161" s="23">
        <v>0.47089851300000002</v>
      </c>
      <c r="F3161" s="23">
        <v>0.32321317199999999</v>
      </c>
      <c r="G3161" s="17">
        <v>0</v>
      </c>
      <c r="H3161" s="17">
        <v>1</v>
      </c>
      <c r="I3161" s="17">
        <v>0.93159689800000001</v>
      </c>
      <c r="J3161" s="17">
        <v>6.7900000000000002E-2</v>
      </c>
      <c r="K3161" s="17">
        <v>4.6299999999999998E-4</v>
      </c>
    </row>
    <row r="3162" spans="1:11" x14ac:dyDescent="0.45">
      <c r="A3162" s="10" t="s">
        <v>35</v>
      </c>
      <c r="B3162" s="20">
        <v>0.80600000000000005</v>
      </c>
      <c r="C3162" s="19">
        <v>28331</v>
      </c>
      <c r="D3162" s="19">
        <v>3708.8004719999999</v>
      </c>
      <c r="E3162" s="23">
        <v>0.47430513000000002</v>
      </c>
      <c r="F3162" s="23">
        <v>0.32445396100000001</v>
      </c>
      <c r="G3162" s="17">
        <v>0</v>
      </c>
      <c r="H3162" s="17">
        <v>1</v>
      </c>
      <c r="I3162" s="17">
        <v>0.93183828300000004</v>
      </c>
      <c r="J3162" s="17">
        <v>6.7699999999999996E-2</v>
      </c>
      <c r="K3162" s="17">
        <v>4.6099999999999998E-4</v>
      </c>
    </row>
    <row r="3163" spans="1:11" x14ac:dyDescent="0.45">
      <c r="A3163" s="10" t="s">
        <v>35</v>
      </c>
      <c r="B3163" s="20">
        <v>0.80700000000000005</v>
      </c>
      <c r="C3163" s="19">
        <v>28366</v>
      </c>
      <c r="D3163" s="19">
        <v>3725.4364989999999</v>
      </c>
      <c r="E3163" s="23">
        <v>0.476424138</v>
      </c>
      <c r="F3163" s="23">
        <v>0.325597256</v>
      </c>
      <c r="G3163" s="17">
        <v>0</v>
      </c>
      <c r="H3163" s="17">
        <v>1</v>
      </c>
      <c r="I3163" s="17">
        <v>0.93204362900000004</v>
      </c>
      <c r="J3163" s="17">
        <v>6.7500000000000004E-2</v>
      </c>
      <c r="K3163" s="17">
        <v>4.5899999999999999E-4</v>
      </c>
    </row>
    <row r="3164" spans="1:11" x14ac:dyDescent="0.45">
      <c r="A3164" s="10" t="s">
        <v>35</v>
      </c>
      <c r="B3164" s="20">
        <v>0.80800000000000005</v>
      </c>
      <c r="C3164" s="19">
        <v>28401</v>
      </c>
      <c r="D3164" s="19">
        <v>3742.1534820000002</v>
      </c>
      <c r="E3164" s="23">
        <v>0.47848714199999998</v>
      </c>
      <c r="F3164" s="23">
        <v>0.32676917900000002</v>
      </c>
      <c r="G3164" s="17">
        <v>0</v>
      </c>
      <c r="H3164" s="17">
        <v>1</v>
      </c>
      <c r="I3164" s="17">
        <v>0.93232024800000002</v>
      </c>
      <c r="J3164" s="17">
        <v>6.7199999999999996E-2</v>
      </c>
      <c r="K3164" s="17">
        <v>4.57E-4</v>
      </c>
    </row>
    <row r="3165" spans="1:11" x14ac:dyDescent="0.45">
      <c r="A3165" s="10" t="s">
        <v>35</v>
      </c>
      <c r="B3165" s="20">
        <v>0.80900000000000005</v>
      </c>
      <c r="C3165" s="19">
        <v>28437</v>
      </c>
      <c r="D3165" s="19">
        <v>3759.4102389999998</v>
      </c>
      <c r="E3165" s="23">
        <v>0.48073273599999999</v>
      </c>
      <c r="F3165" s="23">
        <v>0.32788118799999999</v>
      </c>
      <c r="G3165" s="17">
        <v>0</v>
      </c>
      <c r="H3165" s="17">
        <v>1</v>
      </c>
      <c r="I3165" s="17">
        <v>0.93257223</v>
      </c>
      <c r="J3165" s="17">
        <v>6.7000000000000004E-2</v>
      </c>
      <c r="K3165" s="17">
        <v>4.5600000000000003E-4</v>
      </c>
    </row>
    <row r="3166" spans="1:11" x14ac:dyDescent="0.45">
      <c r="A3166" s="10" t="s">
        <v>35</v>
      </c>
      <c r="B3166" s="20">
        <v>0.81</v>
      </c>
      <c r="C3166" s="19">
        <v>28470</v>
      </c>
      <c r="D3166" s="19">
        <v>3775.3162889999999</v>
      </c>
      <c r="E3166" s="23">
        <v>0.48304270599999999</v>
      </c>
      <c r="F3166" s="23">
        <v>0.32911552999999999</v>
      </c>
      <c r="G3166" s="17">
        <v>0</v>
      </c>
      <c r="H3166" s="17">
        <v>1</v>
      </c>
      <c r="I3166" s="17">
        <v>0.93282589800000004</v>
      </c>
      <c r="J3166" s="17">
        <v>6.6699999999999995E-2</v>
      </c>
      <c r="K3166" s="17">
        <v>4.5399999999999998E-4</v>
      </c>
    </row>
    <row r="3167" spans="1:11" x14ac:dyDescent="0.45">
      <c r="A3167" s="10" t="s">
        <v>35</v>
      </c>
      <c r="B3167" s="20">
        <v>0.81100000000000005</v>
      </c>
      <c r="C3167" s="19">
        <v>28507</v>
      </c>
      <c r="D3167" s="19">
        <v>3793.213084</v>
      </c>
      <c r="E3167" s="23">
        <v>0.48493539400000002</v>
      </c>
      <c r="F3167" s="23">
        <v>0.33024444200000003</v>
      </c>
      <c r="G3167" s="17">
        <v>0</v>
      </c>
      <c r="H3167" s="17">
        <v>1</v>
      </c>
      <c r="I3167" s="17">
        <v>0.93315276999999996</v>
      </c>
      <c r="J3167" s="17">
        <v>6.6400000000000001E-2</v>
      </c>
      <c r="K3167" s="17">
        <v>4.5199999999999998E-4</v>
      </c>
    </row>
    <row r="3168" spans="1:11" x14ac:dyDescent="0.45">
      <c r="A3168" s="10" t="s">
        <v>35</v>
      </c>
      <c r="B3168" s="20">
        <v>0.81200000000000006</v>
      </c>
      <c r="C3168" s="19">
        <v>28540</v>
      </c>
      <c r="D3168" s="19">
        <v>3809.2464369999998</v>
      </c>
      <c r="E3168" s="23">
        <v>0.486496922</v>
      </c>
      <c r="F3168" s="23">
        <v>0.33121674600000001</v>
      </c>
      <c r="G3168" s="17">
        <v>0</v>
      </c>
      <c r="H3168" s="17">
        <v>1</v>
      </c>
      <c r="I3168" s="17">
        <v>0.93339541100000001</v>
      </c>
      <c r="J3168" s="17">
        <v>6.6199999999999995E-2</v>
      </c>
      <c r="K3168" s="17">
        <v>4.4999999999999999E-4</v>
      </c>
    </row>
    <row r="3169" spans="1:11" x14ac:dyDescent="0.45">
      <c r="A3169" s="10" t="s">
        <v>35</v>
      </c>
      <c r="B3169" s="20">
        <v>0.81299999999999994</v>
      </c>
      <c r="C3169" s="19">
        <v>28575</v>
      </c>
      <c r="D3169" s="19">
        <v>3826.3024249999999</v>
      </c>
      <c r="E3169" s="23">
        <v>0.48844349399999998</v>
      </c>
      <c r="F3169" s="23">
        <v>0.33261562900000002</v>
      </c>
      <c r="G3169" s="17">
        <v>0</v>
      </c>
      <c r="H3169" s="17">
        <v>1</v>
      </c>
      <c r="I3169" s="17">
        <v>0.93360454599999998</v>
      </c>
      <c r="J3169" s="17">
        <v>6.59E-2</v>
      </c>
      <c r="K3169" s="17">
        <v>4.4799999999999999E-4</v>
      </c>
    </row>
    <row r="3170" spans="1:11" x14ac:dyDescent="0.45">
      <c r="A3170" s="10" t="s">
        <v>35</v>
      </c>
      <c r="B3170" s="20">
        <v>0.81399999999999995</v>
      </c>
      <c r="C3170" s="19">
        <v>28611</v>
      </c>
      <c r="D3170" s="19">
        <v>3843.9193169999999</v>
      </c>
      <c r="E3170" s="23">
        <v>0.49062190700000002</v>
      </c>
      <c r="F3170" s="23">
        <v>0.33369996499999999</v>
      </c>
      <c r="G3170" s="17">
        <v>0</v>
      </c>
      <c r="H3170" s="17">
        <v>1</v>
      </c>
      <c r="I3170" s="17">
        <v>0.93388904299999997</v>
      </c>
      <c r="J3170" s="17">
        <v>6.5699999999999995E-2</v>
      </c>
      <c r="K3170" s="17">
        <v>4.46E-4</v>
      </c>
    </row>
    <row r="3171" spans="1:11" x14ac:dyDescent="0.45">
      <c r="A3171" s="10" t="s">
        <v>35</v>
      </c>
      <c r="B3171" s="20">
        <v>0.81499999999999995</v>
      </c>
      <c r="C3171" s="19">
        <v>28648</v>
      </c>
      <c r="D3171" s="19">
        <v>3862.1110680000002</v>
      </c>
      <c r="E3171" s="23">
        <v>0.49250142299999999</v>
      </c>
      <c r="F3171" s="23">
        <v>0.33502630900000002</v>
      </c>
      <c r="G3171" s="17">
        <v>0</v>
      </c>
      <c r="H3171" s="17">
        <v>1</v>
      </c>
      <c r="I3171" s="17">
        <v>0.93409058099999998</v>
      </c>
      <c r="J3171" s="17">
        <v>6.5500000000000003E-2</v>
      </c>
      <c r="K3171" s="17">
        <v>4.4499999999999997E-4</v>
      </c>
    </row>
    <row r="3172" spans="1:11" x14ac:dyDescent="0.45">
      <c r="A3172" s="10" t="s">
        <v>35</v>
      </c>
      <c r="B3172" s="20">
        <v>0.81599999999999995</v>
      </c>
      <c r="C3172" s="19">
        <v>28679</v>
      </c>
      <c r="D3172" s="19">
        <v>3877.405522</v>
      </c>
      <c r="E3172" s="23">
        <v>0.49405786400000001</v>
      </c>
      <c r="F3172" s="23">
        <v>0.33619870099999999</v>
      </c>
      <c r="G3172" s="17">
        <v>0</v>
      </c>
      <c r="H3172" s="17">
        <v>1</v>
      </c>
      <c r="I3172" s="17">
        <v>0.93434515100000004</v>
      </c>
      <c r="J3172" s="17">
        <v>6.5199999999999994E-2</v>
      </c>
      <c r="K3172" s="17">
        <v>4.4299999999999998E-4</v>
      </c>
    </row>
    <row r="3173" spans="1:11" x14ac:dyDescent="0.45">
      <c r="A3173" s="10" t="s">
        <v>35</v>
      </c>
      <c r="B3173" s="20">
        <v>0.81699999999999995</v>
      </c>
      <c r="C3173" s="19">
        <v>28718</v>
      </c>
      <c r="D3173" s="19">
        <v>3896.7049320000001</v>
      </c>
      <c r="E3173" s="23">
        <v>0.49587057400000001</v>
      </c>
      <c r="F3173" s="23">
        <v>0.33734467400000001</v>
      </c>
      <c r="G3173" s="17">
        <v>0</v>
      </c>
      <c r="H3173" s="17">
        <v>1</v>
      </c>
      <c r="I3173" s="17">
        <v>0.93470000499999994</v>
      </c>
      <c r="J3173" s="17">
        <v>6.4899999999999999E-2</v>
      </c>
      <c r="K3173" s="17">
        <v>4.4099999999999999E-4</v>
      </c>
    </row>
    <row r="3174" spans="1:11" x14ac:dyDescent="0.45">
      <c r="A3174" s="10" t="s">
        <v>35</v>
      </c>
      <c r="B3174" s="20">
        <v>0.81799999999999995</v>
      </c>
      <c r="C3174" s="19">
        <v>28751</v>
      </c>
      <c r="D3174" s="19">
        <v>3913.105888</v>
      </c>
      <c r="E3174" s="23">
        <v>0.49800928799999999</v>
      </c>
      <c r="F3174" s="23">
        <v>0.33868510800000001</v>
      </c>
      <c r="G3174" s="17">
        <v>0</v>
      </c>
      <c r="H3174" s="17">
        <v>1</v>
      </c>
      <c r="I3174" s="17">
        <v>0.93495650399999997</v>
      </c>
      <c r="J3174" s="17">
        <v>6.4600000000000005E-2</v>
      </c>
      <c r="K3174" s="17">
        <v>4.3899999999999999E-4</v>
      </c>
    </row>
    <row r="3175" spans="1:11" x14ac:dyDescent="0.45">
      <c r="A3175" s="10" t="s">
        <v>35</v>
      </c>
      <c r="B3175" s="20">
        <v>0.81899999999999995</v>
      </c>
      <c r="C3175" s="19">
        <v>28786</v>
      </c>
      <c r="D3175" s="19">
        <v>3930.6401059999998</v>
      </c>
      <c r="E3175" s="23">
        <v>0.50325552399999995</v>
      </c>
      <c r="F3175" s="23">
        <v>0.33973046499999998</v>
      </c>
      <c r="G3175" s="17">
        <v>0</v>
      </c>
      <c r="H3175" s="17">
        <v>1</v>
      </c>
      <c r="I3175" s="17">
        <v>0.93518750100000003</v>
      </c>
      <c r="J3175" s="17">
        <v>6.4399999999999999E-2</v>
      </c>
      <c r="K3175" s="17">
        <v>4.37E-4</v>
      </c>
    </row>
    <row r="3176" spans="1:11" x14ac:dyDescent="0.45">
      <c r="A3176" s="10" t="s">
        <v>35</v>
      </c>
      <c r="B3176" s="20">
        <v>0.82</v>
      </c>
      <c r="C3176" s="19">
        <v>28820</v>
      </c>
      <c r="D3176" s="19">
        <v>3947.7665280000001</v>
      </c>
      <c r="E3176" s="23">
        <v>0.50424920799999995</v>
      </c>
      <c r="F3176" s="23">
        <v>0.34107279299999999</v>
      </c>
      <c r="G3176" s="17">
        <v>0</v>
      </c>
      <c r="H3176" s="17">
        <v>1</v>
      </c>
      <c r="I3176" s="17">
        <v>0.93547222100000005</v>
      </c>
      <c r="J3176" s="17">
        <v>6.4100000000000004E-2</v>
      </c>
      <c r="K3176" s="17">
        <v>4.35E-4</v>
      </c>
    </row>
    <row r="3177" spans="1:11" x14ac:dyDescent="0.45">
      <c r="A3177" s="10" t="s">
        <v>35</v>
      </c>
      <c r="B3177" s="20">
        <v>0.82099999999999995</v>
      </c>
      <c r="C3177" s="19">
        <v>28858</v>
      </c>
      <c r="D3177" s="19">
        <v>3966.9740649999999</v>
      </c>
      <c r="E3177" s="23">
        <v>0.50691722699999997</v>
      </c>
      <c r="F3177" s="23">
        <v>0.34229959199999999</v>
      </c>
      <c r="G3177" s="17">
        <v>0</v>
      </c>
      <c r="H3177" s="17">
        <v>1</v>
      </c>
      <c r="I3177" s="17">
        <v>0.93580077399999995</v>
      </c>
      <c r="J3177" s="17">
        <v>6.3799999999999996E-2</v>
      </c>
      <c r="K3177" s="17">
        <v>4.3300000000000001E-4</v>
      </c>
    </row>
    <row r="3178" spans="1:11" x14ac:dyDescent="0.45">
      <c r="A3178" s="10" t="s">
        <v>35</v>
      </c>
      <c r="B3178" s="20">
        <v>0.82199999999999995</v>
      </c>
      <c r="C3178" s="19">
        <v>28889</v>
      </c>
      <c r="D3178" s="19">
        <v>3982.7082249999999</v>
      </c>
      <c r="E3178" s="23">
        <v>0.50798354999999995</v>
      </c>
      <c r="F3178" s="23">
        <v>0.34349880500000002</v>
      </c>
      <c r="G3178" s="17">
        <v>0</v>
      </c>
      <c r="H3178" s="17">
        <v>1</v>
      </c>
      <c r="I3178" s="17">
        <v>0.93605610100000003</v>
      </c>
      <c r="J3178" s="17">
        <v>6.3500000000000001E-2</v>
      </c>
      <c r="K3178" s="17">
        <v>4.3100000000000001E-4</v>
      </c>
    </row>
    <row r="3179" spans="1:11" x14ac:dyDescent="0.45">
      <c r="A3179" s="10" t="s">
        <v>35</v>
      </c>
      <c r="B3179" s="20">
        <v>0.82299999999999995</v>
      </c>
      <c r="C3179" s="19">
        <v>28920</v>
      </c>
      <c r="D3179" s="19">
        <v>3998.4757789999999</v>
      </c>
      <c r="E3179" s="23">
        <v>0.50889125499999999</v>
      </c>
      <c r="F3179" s="23">
        <v>0.34475147299999997</v>
      </c>
      <c r="G3179" s="17">
        <v>0</v>
      </c>
      <c r="H3179" s="17">
        <v>1</v>
      </c>
      <c r="I3179" s="17">
        <v>0.93631305600000003</v>
      </c>
      <c r="J3179" s="17">
        <v>6.3299999999999995E-2</v>
      </c>
      <c r="K3179" s="17">
        <v>4.2999999999999999E-4</v>
      </c>
    </row>
    <row r="3180" spans="1:11" x14ac:dyDescent="0.45">
      <c r="A3180" s="10" t="s">
        <v>35</v>
      </c>
      <c r="B3180" s="20">
        <v>0.82399999999999995</v>
      </c>
      <c r="C3180" s="19">
        <v>28964</v>
      </c>
      <c r="D3180" s="19">
        <v>4020.9173770000002</v>
      </c>
      <c r="E3180" s="23">
        <v>0.51101318299999998</v>
      </c>
      <c r="F3180" s="23">
        <v>0.345899295</v>
      </c>
      <c r="G3180" s="17">
        <v>0</v>
      </c>
      <c r="H3180" s="17">
        <v>1</v>
      </c>
      <c r="I3180" s="17">
        <v>0.93648611999999998</v>
      </c>
      <c r="J3180" s="17">
        <v>6.3100000000000003E-2</v>
      </c>
      <c r="K3180" s="17">
        <v>4.28E-4</v>
      </c>
    </row>
    <row r="3181" spans="1:11" x14ac:dyDescent="0.45">
      <c r="A3181" s="10" t="s">
        <v>35</v>
      </c>
      <c r="B3181" s="20">
        <v>0.82499999999999996</v>
      </c>
      <c r="C3181" s="19">
        <v>28995</v>
      </c>
      <c r="D3181" s="19">
        <v>4036.802275</v>
      </c>
      <c r="E3181" s="23">
        <v>0.51372815400000005</v>
      </c>
      <c r="F3181" s="23">
        <v>0.34737307000000001</v>
      </c>
      <c r="G3181" s="17">
        <v>0</v>
      </c>
      <c r="H3181" s="17">
        <v>1</v>
      </c>
      <c r="I3181" s="17">
        <v>0.93664994800000001</v>
      </c>
      <c r="J3181" s="17">
        <v>6.2899999999999998E-2</v>
      </c>
      <c r="K3181" s="17">
        <v>4.2700000000000002E-4</v>
      </c>
    </row>
    <row r="3182" spans="1:11" x14ac:dyDescent="0.45">
      <c r="A3182" s="10" t="s">
        <v>35</v>
      </c>
      <c r="B3182" s="20">
        <v>0.82599999999999996</v>
      </c>
      <c r="C3182" s="19">
        <v>29034</v>
      </c>
      <c r="D3182" s="19">
        <v>4056.903851</v>
      </c>
      <c r="E3182" s="23">
        <v>0.51774198800000004</v>
      </c>
      <c r="F3182" s="23">
        <v>0.34846934600000001</v>
      </c>
      <c r="G3182" s="17">
        <v>0</v>
      </c>
      <c r="H3182" s="17">
        <v>1</v>
      </c>
      <c r="I3182" s="17">
        <v>0.936923493</v>
      </c>
      <c r="J3182" s="17">
        <v>6.2700000000000006E-2</v>
      </c>
      <c r="K3182" s="17">
        <v>4.2499999999999998E-4</v>
      </c>
    </row>
    <row r="3183" spans="1:11" x14ac:dyDescent="0.45">
      <c r="A3183" s="10" t="s">
        <v>35</v>
      </c>
      <c r="B3183" s="20">
        <v>0.82699999999999996</v>
      </c>
      <c r="C3183" s="19">
        <v>29065</v>
      </c>
      <c r="D3183" s="19">
        <v>4073.0000239999999</v>
      </c>
      <c r="E3183" s="23">
        <v>0.52000649700000001</v>
      </c>
      <c r="F3183" s="23">
        <v>0.34968818400000001</v>
      </c>
      <c r="G3183" s="17">
        <v>0</v>
      </c>
      <c r="H3183" s="17">
        <v>1</v>
      </c>
      <c r="I3183" s="17">
        <v>0.93716049700000004</v>
      </c>
      <c r="J3183" s="17">
        <v>6.2399999999999997E-2</v>
      </c>
      <c r="K3183" s="17">
        <v>4.2400000000000001E-4</v>
      </c>
    </row>
    <row r="3184" spans="1:11" x14ac:dyDescent="0.45">
      <c r="A3184" s="10" t="s">
        <v>35</v>
      </c>
      <c r="B3184" s="20">
        <v>0.82799999999999996</v>
      </c>
      <c r="C3184" s="19">
        <v>29101</v>
      </c>
      <c r="D3184" s="19">
        <v>4091.770231</v>
      </c>
      <c r="E3184" s="23">
        <v>0.52258283000000005</v>
      </c>
      <c r="F3184" s="23">
        <v>0.35095889600000002</v>
      </c>
      <c r="G3184" s="17">
        <v>0</v>
      </c>
      <c r="H3184" s="17">
        <v>1</v>
      </c>
      <c r="I3184" s="17">
        <v>0.937410623</v>
      </c>
      <c r="J3184" s="17">
        <v>6.2199999999999998E-2</v>
      </c>
      <c r="K3184" s="17">
        <v>4.2200000000000001E-4</v>
      </c>
    </row>
    <row r="3185" spans="1:11" x14ac:dyDescent="0.45">
      <c r="A3185" s="10" t="s">
        <v>35</v>
      </c>
      <c r="B3185" s="20">
        <v>0.82899999999999996</v>
      </c>
      <c r="C3185" s="19">
        <v>29139</v>
      </c>
      <c r="D3185" s="19">
        <v>4111.6796299999996</v>
      </c>
      <c r="E3185" s="23">
        <v>0.52487827499999995</v>
      </c>
      <c r="F3185" s="23">
        <v>0.35231744799999998</v>
      </c>
      <c r="G3185" s="17">
        <v>0</v>
      </c>
      <c r="H3185" s="17">
        <v>1</v>
      </c>
      <c r="I3185" s="17">
        <v>0.93766355300000004</v>
      </c>
      <c r="J3185" s="17">
        <v>6.1899999999999997E-2</v>
      </c>
      <c r="K3185" s="17">
        <v>4.2000000000000002E-4</v>
      </c>
    </row>
    <row r="3186" spans="1:11" x14ac:dyDescent="0.45">
      <c r="A3186" s="10" t="s">
        <v>35</v>
      </c>
      <c r="B3186" s="20">
        <v>0.83</v>
      </c>
      <c r="C3186" s="19">
        <v>29174</v>
      </c>
      <c r="D3186" s="19">
        <v>4130.1166300000004</v>
      </c>
      <c r="E3186" s="23">
        <v>0.527879455</v>
      </c>
      <c r="F3186" s="23">
        <v>0.35360598599999998</v>
      </c>
      <c r="G3186" s="17">
        <v>0</v>
      </c>
      <c r="H3186" s="17">
        <v>1</v>
      </c>
      <c r="I3186" s="17">
        <v>0.937894809</v>
      </c>
      <c r="J3186" s="17">
        <v>6.1699999999999998E-2</v>
      </c>
      <c r="K3186" s="17">
        <v>4.1800000000000002E-4</v>
      </c>
    </row>
    <row r="3187" spans="1:11" x14ac:dyDescent="0.45">
      <c r="A3187" s="10" t="s">
        <v>35</v>
      </c>
      <c r="B3187" s="20">
        <v>0.83099999999999996</v>
      </c>
      <c r="C3187" s="19">
        <v>29209</v>
      </c>
      <c r="D3187" s="19">
        <v>4148.6225510000004</v>
      </c>
      <c r="E3187" s="23">
        <v>0.529544142</v>
      </c>
      <c r="F3187" s="23">
        <v>0.35481442099999999</v>
      </c>
      <c r="G3187" s="17">
        <v>0</v>
      </c>
      <c r="H3187" s="17">
        <v>1</v>
      </c>
      <c r="I3187" s="17">
        <v>0.93808596700000002</v>
      </c>
      <c r="J3187" s="17">
        <v>6.1499999999999999E-2</v>
      </c>
      <c r="K3187" s="17">
        <v>4.2099999999999999E-4</v>
      </c>
    </row>
    <row r="3188" spans="1:11" x14ac:dyDescent="0.45">
      <c r="A3188" s="10" t="s">
        <v>35</v>
      </c>
      <c r="B3188" s="20">
        <v>0.83199999999999996</v>
      </c>
      <c r="C3188" s="19">
        <v>29244</v>
      </c>
      <c r="D3188" s="19">
        <v>4167.1833040000001</v>
      </c>
      <c r="E3188" s="23">
        <v>0.53110863699999999</v>
      </c>
      <c r="F3188" s="23">
        <v>0.35623609299999998</v>
      </c>
      <c r="G3188" s="17">
        <v>0</v>
      </c>
      <c r="H3188" s="17">
        <v>1</v>
      </c>
      <c r="I3188" s="17">
        <v>0.938211872</v>
      </c>
      <c r="J3188" s="17">
        <v>6.1400000000000003E-2</v>
      </c>
      <c r="K3188" s="17">
        <v>4.2000000000000002E-4</v>
      </c>
    </row>
    <row r="3189" spans="1:11" x14ac:dyDescent="0.45">
      <c r="A3189" s="10" t="s">
        <v>35</v>
      </c>
      <c r="B3189" s="20">
        <v>0.83299999999999996</v>
      </c>
      <c r="C3189" s="19">
        <v>29276</v>
      </c>
      <c r="D3189" s="19">
        <v>4184.2299389999998</v>
      </c>
      <c r="E3189" s="23">
        <v>0.53372774199999995</v>
      </c>
      <c r="F3189" s="23">
        <v>0.35746829400000002</v>
      </c>
      <c r="G3189" s="17">
        <v>0</v>
      </c>
      <c r="H3189" s="17">
        <v>1</v>
      </c>
      <c r="I3189" s="17">
        <v>0.93847246500000003</v>
      </c>
      <c r="J3189" s="17">
        <v>6.1100000000000002E-2</v>
      </c>
      <c r="K3189" s="17">
        <v>4.1899999999999999E-4</v>
      </c>
    </row>
    <row r="3190" spans="1:11" x14ac:dyDescent="0.45">
      <c r="A3190" s="10" t="s">
        <v>35</v>
      </c>
      <c r="B3190" s="20">
        <v>0.83399999999999996</v>
      </c>
      <c r="C3190" s="19">
        <v>29307</v>
      </c>
      <c r="D3190" s="19">
        <v>4200.7941410000003</v>
      </c>
      <c r="E3190" s="23">
        <v>0.53525551999999998</v>
      </c>
      <c r="F3190" s="23">
        <v>0.358772806</v>
      </c>
      <c r="G3190" s="17">
        <v>0</v>
      </c>
      <c r="H3190" s="17">
        <v>1</v>
      </c>
      <c r="I3190" s="17">
        <v>0.93868199600000002</v>
      </c>
      <c r="J3190" s="17">
        <v>6.0900000000000003E-2</v>
      </c>
      <c r="K3190" s="17">
        <v>4.17E-4</v>
      </c>
    </row>
    <row r="3191" spans="1:11" x14ac:dyDescent="0.45">
      <c r="A3191" s="10" t="s">
        <v>35</v>
      </c>
      <c r="B3191" s="20">
        <v>0.83499999999999996</v>
      </c>
      <c r="C3191" s="19">
        <v>29344</v>
      </c>
      <c r="D3191" s="19">
        <v>4220.6378940000004</v>
      </c>
      <c r="E3191" s="23">
        <v>0.537302379</v>
      </c>
      <c r="F3191" s="23">
        <v>0.35993267400000001</v>
      </c>
      <c r="G3191" s="17">
        <v>0</v>
      </c>
      <c r="H3191" s="17">
        <v>1</v>
      </c>
      <c r="I3191" s="17">
        <v>0.93894927500000003</v>
      </c>
      <c r="J3191" s="17">
        <v>6.0600000000000001E-2</v>
      </c>
      <c r="K3191" s="17">
        <v>4.15E-4</v>
      </c>
    </row>
    <row r="3192" spans="1:11" x14ac:dyDescent="0.45">
      <c r="A3192" s="10" t="s">
        <v>35</v>
      </c>
      <c r="B3192" s="20">
        <v>0.83599999999999997</v>
      </c>
      <c r="C3192" s="19">
        <v>29382</v>
      </c>
      <c r="D3192" s="19">
        <v>4241.0856169999997</v>
      </c>
      <c r="E3192" s="23">
        <v>0.53924276500000001</v>
      </c>
      <c r="F3192" s="23">
        <v>0.36131006799999998</v>
      </c>
      <c r="G3192" s="17">
        <v>0</v>
      </c>
      <c r="H3192" s="17">
        <v>1</v>
      </c>
      <c r="I3192" s="17">
        <v>0.93924883800000003</v>
      </c>
      <c r="J3192" s="17">
        <v>6.0299999999999999E-2</v>
      </c>
      <c r="K3192" s="17">
        <v>4.1300000000000001E-4</v>
      </c>
    </row>
    <row r="3193" spans="1:11" x14ac:dyDescent="0.45">
      <c r="A3193" s="10" t="s">
        <v>35</v>
      </c>
      <c r="B3193" s="20">
        <v>0.83699999999999997</v>
      </c>
      <c r="C3193" s="19">
        <v>29418</v>
      </c>
      <c r="D3193" s="19">
        <v>4260.5267979999999</v>
      </c>
      <c r="E3193" s="23">
        <v>0.54095800999999999</v>
      </c>
      <c r="F3193" s="23">
        <v>0.36267924400000001</v>
      </c>
      <c r="G3193" s="17">
        <v>0</v>
      </c>
      <c r="H3193" s="17">
        <v>1</v>
      </c>
      <c r="I3193" s="17">
        <v>0.93952683299999995</v>
      </c>
      <c r="J3193" s="17">
        <v>6.0100000000000001E-2</v>
      </c>
      <c r="K3193" s="17">
        <v>4.1100000000000002E-4</v>
      </c>
    </row>
    <row r="3194" spans="1:11" x14ac:dyDescent="0.45">
      <c r="A3194" s="10" t="s">
        <v>35</v>
      </c>
      <c r="B3194" s="20">
        <v>0.83799999999999997</v>
      </c>
      <c r="C3194" s="19">
        <v>29453</v>
      </c>
      <c r="D3194" s="19">
        <v>4279.485737</v>
      </c>
      <c r="E3194" s="23">
        <v>0.54212372200000003</v>
      </c>
      <c r="F3194" s="23">
        <v>0.36402193900000002</v>
      </c>
      <c r="G3194" s="17">
        <v>0</v>
      </c>
      <c r="H3194" s="17">
        <v>1</v>
      </c>
      <c r="I3194" s="17">
        <v>0.939762824</v>
      </c>
      <c r="J3194" s="17">
        <v>5.9799999999999999E-2</v>
      </c>
      <c r="K3194" s="17">
        <v>4.0999999999999999E-4</v>
      </c>
    </row>
    <row r="3195" spans="1:11" x14ac:dyDescent="0.45">
      <c r="A3195" s="10" t="s">
        <v>35</v>
      </c>
      <c r="B3195" s="20">
        <v>0.83899999999999997</v>
      </c>
      <c r="C3195" s="19">
        <v>29481</v>
      </c>
      <c r="D3195" s="19">
        <v>4294.7014909999998</v>
      </c>
      <c r="E3195" s="23">
        <v>0.54435050200000001</v>
      </c>
      <c r="F3195" s="23">
        <v>0.36525400200000002</v>
      </c>
      <c r="G3195" s="17">
        <v>0</v>
      </c>
      <c r="H3195" s="17">
        <v>1</v>
      </c>
      <c r="I3195" s="17">
        <v>0.93990123599999997</v>
      </c>
      <c r="J3195" s="17">
        <v>5.9700000000000003E-2</v>
      </c>
      <c r="K3195" s="17">
        <v>4.2099999999999999E-4</v>
      </c>
    </row>
    <row r="3196" spans="1:11" x14ac:dyDescent="0.45">
      <c r="A3196" s="10" t="s">
        <v>35</v>
      </c>
      <c r="B3196" s="20">
        <v>0.84</v>
      </c>
      <c r="C3196" s="19">
        <v>29525</v>
      </c>
      <c r="D3196" s="19">
        <v>4318.717361</v>
      </c>
      <c r="E3196" s="23">
        <v>0.54684602699999996</v>
      </c>
      <c r="F3196" s="23">
        <v>0.36644378799999999</v>
      </c>
      <c r="G3196" s="17">
        <v>0</v>
      </c>
      <c r="H3196" s="17">
        <v>1</v>
      </c>
      <c r="I3196" s="17">
        <v>0.94018119300000003</v>
      </c>
      <c r="J3196" s="17">
        <v>5.9400000000000001E-2</v>
      </c>
      <c r="K3196" s="17">
        <v>4.1899999999999999E-4</v>
      </c>
    </row>
    <row r="3197" spans="1:11" x14ac:dyDescent="0.45">
      <c r="A3197" s="10" t="s">
        <v>35</v>
      </c>
      <c r="B3197" s="20">
        <v>0.84099999999999997</v>
      </c>
      <c r="C3197" s="19">
        <v>29558</v>
      </c>
      <c r="D3197" s="19">
        <v>4336.8141800000003</v>
      </c>
      <c r="E3197" s="23">
        <v>0.55044633300000001</v>
      </c>
      <c r="F3197" s="23">
        <v>0.36800754899999999</v>
      </c>
      <c r="G3197" s="17">
        <v>0</v>
      </c>
      <c r="H3197" s="17">
        <v>1</v>
      </c>
      <c r="I3197" s="17">
        <v>0.94037862100000003</v>
      </c>
      <c r="J3197" s="17">
        <v>5.9200000000000003E-2</v>
      </c>
      <c r="K3197" s="17">
        <v>4.17E-4</v>
      </c>
    </row>
    <row r="3198" spans="1:11" x14ac:dyDescent="0.45">
      <c r="A3198" s="10" t="s">
        <v>35</v>
      </c>
      <c r="B3198" s="20">
        <v>0.84199999999999997</v>
      </c>
      <c r="C3198" s="19">
        <v>29596</v>
      </c>
      <c r="D3198" s="19">
        <v>4357.7647479999996</v>
      </c>
      <c r="E3198" s="23">
        <v>0.55232493199999999</v>
      </c>
      <c r="F3198" s="23">
        <v>0.36920382000000002</v>
      </c>
      <c r="G3198" s="17">
        <v>0</v>
      </c>
      <c r="H3198" s="17">
        <v>1</v>
      </c>
      <c r="I3198" s="17">
        <v>0.94064364700000003</v>
      </c>
      <c r="J3198" s="17">
        <v>5.8900000000000001E-2</v>
      </c>
      <c r="K3198" s="17">
        <v>4.15E-4</v>
      </c>
    </row>
    <row r="3199" spans="1:11" x14ac:dyDescent="0.45">
      <c r="A3199" s="10" t="s">
        <v>35</v>
      </c>
      <c r="B3199" s="20">
        <v>0.84299999999999997</v>
      </c>
      <c r="C3199" s="19">
        <v>29628</v>
      </c>
      <c r="D3199" s="19">
        <v>4375.4654840000003</v>
      </c>
      <c r="E3199" s="23">
        <v>0.55381435499999998</v>
      </c>
      <c r="F3199" s="23">
        <v>0.370691626</v>
      </c>
      <c r="G3199" s="17">
        <v>0</v>
      </c>
      <c r="H3199" s="17">
        <v>1</v>
      </c>
      <c r="I3199" s="17">
        <v>0.94085703600000004</v>
      </c>
      <c r="J3199" s="17">
        <v>5.8700000000000002E-2</v>
      </c>
      <c r="K3199" s="17">
        <v>4.1399999999999998E-4</v>
      </c>
    </row>
    <row r="3200" spans="1:11" x14ac:dyDescent="0.45">
      <c r="A3200" s="10" t="s">
        <v>35</v>
      </c>
      <c r="B3200" s="20">
        <v>0.84399999999999997</v>
      </c>
      <c r="C3200" s="19">
        <v>29666</v>
      </c>
      <c r="D3200" s="19">
        <v>4396.5673280000001</v>
      </c>
      <c r="E3200" s="23">
        <v>0.55672498400000003</v>
      </c>
      <c r="F3200" s="23">
        <v>0.37194523699999998</v>
      </c>
      <c r="G3200" s="17">
        <v>0</v>
      </c>
      <c r="H3200" s="17">
        <v>1</v>
      </c>
      <c r="I3200" s="17">
        <v>0.94112576999999997</v>
      </c>
      <c r="J3200" s="17">
        <v>5.8500000000000003E-2</v>
      </c>
      <c r="K3200" s="17">
        <v>4.1199999999999999E-4</v>
      </c>
    </row>
    <row r="3201" spans="1:11" x14ac:dyDescent="0.45">
      <c r="A3201" s="10" t="s">
        <v>35</v>
      </c>
      <c r="B3201" s="20">
        <v>0.84499999999999997</v>
      </c>
      <c r="C3201" s="19">
        <v>29695</v>
      </c>
      <c r="D3201" s="19">
        <v>4412.7314280000001</v>
      </c>
      <c r="E3201" s="23">
        <v>0.55814817800000005</v>
      </c>
      <c r="F3201" s="23">
        <v>0.37335216599999999</v>
      </c>
      <c r="G3201" s="17">
        <v>0</v>
      </c>
      <c r="H3201" s="17">
        <v>1</v>
      </c>
      <c r="I3201" s="17">
        <v>0.94132642200000005</v>
      </c>
      <c r="J3201" s="17">
        <v>5.8299999999999998E-2</v>
      </c>
      <c r="K3201" s="17">
        <v>4.0999999999999999E-4</v>
      </c>
    </row>
    <row r="3202" spans="1:11" x14ac:dyDescent="0.45">
      <c r="A3202" s="10" t="s">
        <v>35</v>
      </c>
      <c r="B3202" s="20">
        <v>0.84599999999999997</v>
      </c>
      <c r="C3202" s="19">
        <v>29735</v>
      </c>
      <c r="D3202" s="19">
        <v>4435.1002189999999</v>
      </c>
      <c r="E3202" s="23">
        <v>0.56044545300000004</v>
      </c>
      <c r="F3202" s="23">
        <v>0.37455844799999999</v>
      </c>
      <c r="G3202" s="17">
        <v>0</v>
      </c>
      <c r="H3202" s="17">
        <v>1</v>
      </c>
      <c r="I3202" s="17">
        <v>0.94167587799999997</v>
      </c>
      <c r="J3202" s="17">
        <v>5.79E-2</v>
      </c>
      <c r="K3202" s="17">
        <v>4.08E-4</v>
      </c>
    </row>
    <row r="3203" spans="1:11" x14ac:dyDescent="0.45">
      <c r="A3203" s="10" t="s">
        <v>35</v>
      </c>
      <c r="B3203" s="20">
        <v>0.84699999999999998</v>
      </c>
      <c r="C3203" s="19">
        <v>29758</v>
      </c>
      <c r="D3203" s="19">
        <v>4447.9999850000004</v>
      </c>
      <c r="E3203" s="23">
        <v>0.56157818400000004</v>
      </c>
      <c r="F3203" s="23">
        <v>0.37587501699999998</v>
      </c>
      <c r="G3203" s="17">
        <v>0</v>
      </c>
      <c r="H3203" s="17">
        <v>1</v>
      </c>
      <c r="I3203" s="17">
        <v>0.94178803</v>
      </c>
      <c r="J3203" s="17">
        <v>5.7799999999999997E-2</v>
      </c>
      <c r="K3203" s="17">
        <v>4.0700000000000003E-4</v>
      </c>
    </row>
    <row r="3204" spans="1:11" x14ac:dyDescent="0.45">
      <c r="A3204" s="10" t="s">
        <v>35</v>
      </c>
      <c r="B3204" s="20">
        <v>0.84799999999999998</v>
      </c>
      <c r="C3204" s="19">
        <v>29806</v>
      </c>
      <c r="D3204" s="19">
        <v>4475.0067609999996</v>
      </c>
      <c r="E3204" s="23">
        <v>0.56412755199999998</v>
      </c>
      <c r="F3204" s="23">
        <v>0.37697187500000001</v>
      </c>
      <c r="G3204" s="17">
        <v>0</v>
      </c>
      <c r="H3204" s="17">
        <v>1</v>
      </c>
      <c r="I3204" s="17">
        <v>0.94213256099999998</v>
      </c>
      <c r="J3204" s="17">
        <v>5.7500000000000002E-2</v>
      </c>
      <c r="K3204" s="17">
        <v>4.0499999999999998E-4</v>
      </c>
    </row>
    <row r="3205" spans="1:11" x14ac:dyDescent="0.45">
      <c r="A3205" s="10" t="s">
        <v>35</v>
      </c>
      <c r="B3205" s="20">
        <v>0.84899999999999998</v>
      </c>
      <c r="C3205" s="19">
        <v>29839</v>
      </c>
      <c r="D3205" s="19">
        <v>4493.6838420000004</v>
      </c>
      <c r="E3205" s="23">
        <v>0.56704937300000002</v>
      </c>
      <c r="F3205" s="23">
        <v>0.37869294100000001</v>
      </c>
      <c r="G3205" s="17">
        <v>0</v>
      </c>
      <c r="H3205" s="17">
        <v>1</v>
      </c>
      <c r="I3205" s="17">
        <v>0.94231380399999998</v>
      </c>
      <c r="J3205" s="17">
        <v>5.7299999999999997E-2</v>
      </c>
      <c r="K3205" s="17">
        <v>4.0299999999999998E-4</v>
      </c>
    </row>
    <row r="3206" spans="1:11" x14ac:dyDescent="0.45">
      <c r="A3206" s="10" t="s">
        <v>35</v>
      </c>
      <c r="B3206" s="20">
        <v>0.85</v>
      </c>
      <c r="C3206" s="19">
        <v>29876</v>
      </c>
      <c r="D3206" s="19">
        <v>4514.7497860000003</v>
      </c>
      <c r="E3206" s="23">
        <v>0.57158491099999997</v>
      </c>
      <c r="F3206" s="23">
        <v>0.38005090699999999</v>
      </c>
      <c r="G3206" s="17">
        <v>0</v>
      </c>
      <c r="H3206" s="17">
        <v>1</v>
      </c>
      <c r="I3206" s="17">
        <v>0.94241887499999999</v>
      </c>
      <c r="J3206" s="17">
        <v>5.7200000000000001E-2</v>
      </c>
      <c r="K3206" s="17">
        <v>4.0200000000000001E-4</v>
      </c>
    </row>
    <row r="3207" spans="1:11" x14ac:dyDescent="0.45">
      <c r="A3207" s="10" t="s">
        <v>35</v>
      </c>
      <c r="B3207" s="20">
        <v>0.85099999999999998</v>
      </c>
      <c r="C3207" s="19">
        <v>29909</v>
      </c>
      <c r="D3207" s="19">
        <v>4533.67904</v>
      </c>
      <c r="E3207" s="23">
        <v>0.57481309700000005</v>
      </c>
      <c r="F3207" s="23">
        <v>0.38105894200000001</v>
      </c>
      <c r="G3207" s="17">
        <v>0</v>
      </c>
      <c r="H3207" s="17">
        <v>1</v>
      </c>
      <c r="I3207" s="17">
        <v>0.94266138700000002</v>
      </c>
      <c r="J3207" s="17">
        <v>5.6899999999999999E-2</v>
      </c>
      <c r="K3207" s="17">
        <v>4.0000000000000002E-4</v>
      </c>
    </row>
    <row r="3208" spans="1:11" x14ac:dyDescent="0.45">
      <c r="A3208" s="10" t="s">
        <v>35</v>
      </c>
      <c r="B3208" s="20">
        <v>0.85199999999999998</v>
      </c>
      <c r="C3208" s="19">
        <v>29945</v>
      </c>
      <c r="D3208" s="19">
        <v>4554.4187439999996</v>
      </c>
      <c r="E3208" s="23">
        <v>0.576826328</v>
      </c>
      <c r="F3208" s="23">
        <v>0.38275510600000001</v>
      </c>
      <c r="G3208" s="17">
        <v>0</v>
      </c>
      <c r="H3208" s="17">
        <v>1</v>
      </c>
      <c r="I3208" s="17">
        <v>0.942716153</v>
      </c>
      <c r="J3208" s="17">
        <v>5.6899999999999999E-2</v>
      </c>
      <c r="K3208" s="17">
        <v>3.9899999999999999E-4</v>
      </c>
    </row>
    <row r="3209" spans="1:11" x14ac:dyDescent="0.45">
      <c r="A3209" s="10" t="s">
        <v>35</v>
      </c>
      <c r="B3209" s="20">
        <v>0.85299999999999998</v>
      </c>
      <c r="C3209" s="19">
        <v>29982</v>
      </c>
      <c r="D3209" s="19">
        <v>4575.7936049999998</v>
      </c>
      <c r="E3209" s="23">
        <v>0.57899719699999996</v>
      </c>
      <c r="F3209" s="23">
        <v>0.38397911499999998</v>
      </c>
      <c r="G3209" s="17">
        <v>0</v>
      </c>
      <c r="H3209" s="17">
        <v>1</v>
      </c>
      <c r="I3209" s="17">
        <v>0.94292388100000002</v>
      </c>
      <c r="J3209" s="17">
        <v>5.67E-2</v>
      </c>
      <c r="K3209" s="17">
        <v>3.97E-4</v>
      </c>
    </row>
    <row r="3210" spans="1:11" x14ac:dyDescent="0.45">
      <c r="A3210" s="10" t="s">
        <v>35</v>
      </c>
      <c r="B3210" s="20">
        <v>0.85399999999999998</v>
      </c>
      <c r="C3210" s="19">
        <v>30017</v>
      </c>
      <c r="D3210" s="19">
        <v>4596.082547</v>
      </c>
      <c r="E3210" s="23">
        <v>0.58036062099999997</v>
      </c>
      <c r="F3210" s="23">
        <v>0.38564257600000001</v>
      </c>
      <c r="G3210" s="17">
        <v>0</v>
      </c>
      <c r="H3210" s="17">
        <v>1</v>
      </c>
      <c r="I3210" s="17">
        <v>0.94315253200000004</v>
      </c>
      <c r="J3210" s="17">
        <v>5.6500000000000002E-2</v>
      </c>
      <c r="K3210" s="17">
        <v>3.9599999999999998E-4</v>
      </c>
    </row>
    <row r="3211" spans="1:11" x14ac:dyDescent="0.45">
      <c r="A3211" s="10" t="s">
        <v>35</v>
      </c>
      <c r="B3211" s="20">
        <v>0.85499999999999998</v>
      </c>
      <c r="C3211" s="19">
        <v>30051</v>
      </c>
      <c r="D3211" s="19">
        <v>4615.8746410000003</v>
      </c>
      <c r="E3211" s="23">
        <v>0.58318166999999999</v>
      </c>
      <c r="F3211" s="23">
        <v>0.387014886</v>
      </c>
      <c r="G3211" s="17">
        <v>0</v>
      </c>
      <c r="H3211" s="17">
        <v>1</v>
      </c>
      <c r="I3211" s="17">
        <v>0.94340172099999997</v>
      </c>
      <c r="J3211" s="17">
        <v>5.62E-2</v>
      </c>
      <c r="K3211" s="17">
        <v>3.9399999999999998E-4</v>
      </c>
    </row>
    <row r="3212" spans="1:11" x14ac:dyDescent="0.45">
      <c r="A3212" s="10" t="s">
        <v>35</v>
      </c>
      <c r="B3212" s="20">
        <v>0.85599999999999998</v>
      </c>
      <c r="C3212" s="19">
        <v>30081</v>
      </c>
      <c r="D3212" s="19">
        <v>4633.4299559999999</v>
      </c>
      <c r="E3212" s="23">
        <v>0.58664714100000004</v>
      </c>
      <c r="F3212" s="23">
        <v>0.38844315600000001</v>
      </c>
      <c r="G3212" s="17">
        <v>0</v>
      </c>
      <c r="H3212" s="17">
        <v>1</v>
      </c>
      <c r="I3212" s="17">
        <v>0.94354045799999997</v>
      </c>
      <c r="J3212" s="17">
        <v>5.6099999999999997E-2</v>
      </c>
      <c r="K3212" s="17">
        <v>3.9300000000000001E-4</v>
      </c>
    </row>
    <row r="3213" spans="1:11" x14ac:dyDescent="0.45">
      <c r="A3213" s="10" t="s">
        <v>35</v>
      </c>
      <c r="B3213" s="20">
        <v>0.85699999999999998</v>
      </c>
      <c r="C3213" s="19">
        <v>30121</v>
      </c>
      <c r="D3213" s="19">
        <v>4656.9450029999998</v>
      </c>
      <c r="E3213" s="23">
        <v>0.58974306700000001</v>
      </c>
      <c r="F3213" s="23">
        <v>0.38968107000000002</v>
      </c>
      <c r="G3213" s="17">
        <v>0</v>
      </c>
      <c r="H3213" s="17">
        <v>1</v>
      </c>
      <c r="I3213" s="17">
        <v>0.94376843399999999</v>
      </c>
      <c r="J3213" s="17">
        <v>5.5800000000000002E-2</v>
      </c>
      <c r="K3213" s="17">
        <v>4.2700000000000002E-4</v>
      </c>
    </row>
    <row r="3214" spans="1:11" x14ac:dyDescent="0.45">
      <c r="A3214" s="10" t="s">
        <v>35</v>
      </c>
      <c r="B3214" s="20">
        <v>0.85799999999999998</v>
      </c>
      <c r="C3214" s="19">
        <v>30154</v>
      </c>
      <c r="D3214" s="19">
        <v>4676.4485169999998</v>
      </c>
      <c r="E3214" s="23">
        <v>0.59203440900000004</v>
      </c>
      <c r="F3214" s="23">
        <v>0.39103456599999997</v>
      </c>
      <c r="G3214" s="17">
        <v>0</v>
      </c>
      <c r="H3214" s="17">
        <v>1</v>
      </c>
      <c r="I3214" s="17">
        <v>0.94383811799999995</v>
      </c>
      <c r="J3214" s="17">
        <v>5.57E-2</v>
      </c>
      <c r="K3214" s="17">
        <v>4.26E-4</v>
      </c>
    </row>
    <row r="3215" spans="1:11" x14ac:dyDescent="0.45">
      <c r="A3215" s="10" t="s">
        <v>35</v>
      </c>
      <c r="B3215" s="20">
        <v>0.85899999999999999</v>
      </c>
      <c r="C3215" s="19">
        <v>30192</v>
      </c>
      <c r="D3215" s="19">
        <v>4699.0325380000004</v>
      </c>
      <c r="E3215" s="23">
        <v>0.59655708799999996</v>
      </c>
      <c r="F3215" s="23">
        <v>0.39253669600000002</v>
      </c>
      <c r="G3215" s="17">
        <v>0</v>
      </c>
      <c r="H3215" s="17">
        <v>1</v>
      </c>
      <c r="I3215" s="17">
        <v>0.94407531600000005</v>
      </c>
      <c r="J3215" s="17">
        <v>5.5500000000000001E-2</v>
      </c>
      <c r="K3215" s="17">
        <v>4.2400000000000001E-4</v>
      </c>
    </row>
    <row r="3216" spans="1:11" x14ac:dyDescent="0.45">
      <c r="A3216" s="10" t="s">
        <v>35</v>
      </c>
      <c r="B3216" s="20">
        <v>0.86</v>
      </c>
      <c r="C3216" s="19">
        <v>30222</v>
      </c>
      <c r="D3216" s="19">
        <v>4716.9780000000001</v>
      </c>
      <c r="E3216" s="23">
        <v>0.59947321200000003</v>
      </c>
      <c r="F3216" s="23">
        <v>0.39412465499999999</v>
      </c>
      <c r="G3216" s="17">
        <v>0</v>
      </c>
      <c r="H3216" s="17">
        <v>1</v>
      </c>
      <c r="I3216" s="17">
        <v>0.94423125600000002</v>
      </c>
      <c r="J3216" s="17">
        <v>5.5300000000000002E-2</v>
      </c>
      <c r="K3216" s="17">
        <v>4.2900000000000002E-4</v>
      </c>
    </row>
    <row r="3217" spans="1:11" x14ac:dyDescent="0.45">
      <c r="A3217" s="10" t="s">
        <v>35</v>
      </c>
      <c r="B3217" s="20">
        <v>0.86099999999999999</v>
      </c>
      <c r="C3217" s="19">
        <v>30263</v>
      </c>
      <c r="D3217" s="19">
        <v>4741.6286330000003</v>
      </c>
      <c r="E3217" s="23">
        <v>0.60264126299999998</v>
      </c>
      <c r="F3217" s="23">
        <v>0.39541495300000001</v>
      </c>
      <c r="G3217" s="17">
        <v>0</v>
      </c>
      <c r="H3217" s="17">
        <v>1</v>
      </c>
      <c r="I3217" s="17">
        <v>0.94445879700000002</v>
      </c>
      <c r="J3217" s="17">
        <v>5.5100000000000003E-2</v>
      </c>
      <c r="K3217" s="17">
        <v>4.2700000000000002E-4</v>
      </c>
    </row>
    <row r="3218" spans="1:11" x14ac:dyDescent="0.45">
      <c r="A3218" s="10" t="s">
        <v>35</v>
      </c>
      <c r="B3218" s="20">
        <v>0.86199999999999999</v>
      </c>
      <c r="C3218" s="19">
        <v>30286</v>
      </c>
      <c r="D3218" s="19">
        <v>4755.5164269999996</v>
      </c>
      <c r="E3218" s="23">
        <v>0.60487474299999999</v>
      </c>
      <c r="F3218" s="23">
        <v>0.39675888199999998</v>
      </c>
      <c r="G3218" s="17">
        <v>0</v>
      </c>
      <c r="H3218" s="17">
        <v>1</v>
      </c>
      <c r="I3218" s="17">
        <v>0.94459907899999995</v>
      </c>
      <c r="J3218" s="17">
        <v>5.5E-2</v>
      </c>
      <c r="K3218" s="17">
        <v>4.26E-4</v>
      </c>
    </row>
    <row r="3219" spans="1:11" x14ac:dyDescent="0.45">
      <c r="A3219" s="10" t="s">
        <v>35</v>
      </c>
      <c r="B3219" s="20">
        <v>0.86299999999999999</v>
      </c>
      <c r="C3219" s="19">
        <v>30331</v>
      </c>
      <c r="D3219" s="19">
        <v>4782.7757769999998</v>
      </c>
      <c r="E3219" s="23">
        <v>0.60727318600000002</v>
      </c>
      <c r="F3219" s="23">
        <v>0.398166572</v>
      </c>
      <c r="G3219" s="17">
        <v>0</v>
      </c>
      <c r="H3219" s="17">
        <v>1</v>
      </c>
      <c r="I3219" s="17">
        <v>0.94489427299999995</v>
      </c>
      <c r="J3219" s="17">
        <v>5.4699999999999999E-2</v>
      </c>
      <c r="K3219" s="17">
        <v>4.2400000000000001E-4</v>
      </c>
    </row>
    <row r="3220" spans="1:11" x14ac:dyDescent="0.45">
      <c r="A3220" s="10" t="s">
        <v>35</v>
      </c>
      <c r="B3220" s="20">
        <v>0.86399999999999999</v>
      </c>
      <c r="C3220" s="19">
        <v>30368</v>
      </c>
      <c r="D3220" s="19">
        <v>4805.2802359999996</v>
      </c>
      <c r="E3220" s="23">
        <v>0.60901307000000005</v>
      </c>
      <c r="F3220" s="23">
        <v>0.399983692</v>
      </c>
      <c r="G3220" s="17">
        <v>0</v>
      </c>
      <c r="H3220" s="17">
        <v>1</v>
      </c>
      <c r="I3220" s="17">
        <v>0.94423547799999996</v>
      </c>
      <c r="J3220" s="17">
        <v>5.5300000000000002E-2</v>
      </c>
      <c r="K3220" s="17">
        <v>4.2200000000000001E-4</v>
      </c>
    </row>
    <row r="3221" spans="1:11" x14ac:dyDescent="0.45">
      <c r="A3221" s="10" t="s">
        <v>35</v>
      </c>
      <c r="B3221" s="20">
        <v>0.86499999999999999</v>
      </c>
      <c r="C3221" s="19">
        <v>30403</v>
      </c>
      <c r="D3221" s="19">
        <v>4826.6641170000003</v>
      </c>
      <c r="E3221" s="23">
        <v>0.612212537</v>
      </c>
      <c r="F3221" s="23">
        <v>0.401449795</v>
      </c>
      <c r="G3221" s="17">
        <v>0</v>
      </c>
      <c r="H3221" s="17">
        <v>1</v>
      </c>
      <c r="I3221" s="17">
        <v>0.94440725599999997</v>
      </c>
      <c r="J3221" s="17">
        <v>5.5199999999999999E-2</v>
      </c>
      <c r="K3221" s="17">
        <v>4.2099999999999999E-4</v>
      </c>
    </row>
    <row r="3222" spans="1:11" x14ac:dyDescent="0.45">
      <c r="A3222" s="10" t="s">
        <v>35</v>
      </c>
      <c r="B3222" s="20">
        <v>0.86599999999999999</v>
      </c>
      <c r="C3222" s="19">
        <v>30437</v>
      </c>
      <c r="D3222" s="19">
        <v>4847.5348979999999</v>
      </c>
      <c r="E3222" s="23">
        <v>0.61449896999999998</v>
      </c>
      <c r="F3222" s="23">
        <v>0.40294607399999999</v>
      </c>
      <c r="G3222" s="17">
        <v>0</v>
      </c>
      <c r="H3222" s="17">
        <v>1</v>
      </c>
      <c r="I3222" s="17">
        <v>0.94461600599999995</v>
      </c>
      <c r="J3222" s="17">
        <v>5.5E-2</v>
      </c>
      <c r="K3222" s="17">
        <v>4.1899999999999999E-4</v>
      </c>
    </row>
    <row r="3223" spans="1:11" x14ac:dyDescent="0.45">
      <c r="A3223" s="10" t="s">
        <v>35</v>
      </c>
      <c r="B3223" s="20">
        <v>0.86699999999999999</v>
      </c>
      <c r="C3223" s="19">
        <v>30469</v>
      </c>
      <c r="D3223" s="19">
        <v>4867.221622</v>
      </c>
      <c r="E3223" s="23">
        <v>0.61631233299999999</v>
      </c>
      <c r="F3223" s="23">
        <v>0.40442199600000001</v>
      </c>
      <c r="G3223" s="17">
        <v>0</v>
      </c>
      <c r="H3223" s="17">
        <v>1</v>
      </c>
      <c r="I3223" s="17">
        <v>0.94470563200000002</v>
      </c>
      <c r="J3223" s="17">
        <v>5.4899999999999997E-2</v>
      </c>
      <c r="K3223" s="17">
        <v>4.17E-4</v>
      </c>
    </row>
    <row r="3224" spans="1:11" x14ac:dyDescent="0.45">
      <c r="A3224" s="10" t="s">
        <v>35</v>
      </c>
      <c r="B3224" s="20">
        <v>0.86799999999999999</v>
      </c>
      <c r="C3224" s="19">
        <v>30501</v>
      </c>
      <c r="D3224" s="19">
        <v>4886.9774260000004</v>
      </c>
      <c r="E3224" s="23">
        <v>0.61786221399999997</v>
      </c>
      <c r="F3224" s="23">
        <v>0.405885155</v>
      </c>
      <c r="G3224" s="17">
        <v>0</v>
      </c>
      <c r="H3224" s="17">
        <v>1</v>
      </c>
      <c r="I3224" s="17">
        <v>0.94491664200000003</v>
      </c>
      <c r="J3224" s="17">
        <v>5.4699999999999999E-2</v>
      </c>
      <c r="K3224" s="17">
        <v>4.1599999999999997E-4</v>
      </c>
    </row>
    <row r="3225" spans="1:11" x14ac:dyDescent="0.45">
      <c r="A3225" s="10" t="s">
        <v>35</v>
      </c>
      <c r="B3225" s="20">
        <v>0.86899999999999999</v>
      </c>
      <c r="C3225" s="19">
        <v>30543</v>
      </c>
      <c r="D3225" s="19">
        <v>4913.0011180000001</v>
      </c>
      <c r="E3225" s="23">
        <v>0.62165144800000005</v>
      </c>
      <c r="F3225" s="23">
        <v>0.40725102800000001</v>
      </c>
      <c r="G3225" s="17">
        <v>0</v>
      </c>
      <c r="H3225" s="17">
        <v>1</v>
      </c>
      <c r="I3225" s="17">
        <v>0.94498935699999997</v>
      </c>
      <c r="J3225" s="17">
        <v>5.4600000000000003E-2</v>
      </c>
      <c r="K3225" s="17">
        <v>4.1399999999999998E-4</v>
      </c>
    </row>
    <row r="3226" spans="1:11" x14ac:dyDescent="0.45">
      <c r="A3226" s="10" t="s">
        <v>35</v>
      </c>
      <c r="B3226" s="20">
        <v>0.87</v>
      </c>
      <c r="C3226" s="19">
        <v>30579</v>
      </c>
      <c r="D3226" s="19">
        <v>4935.4308170000004</v>
      </c>
      <c r="E3226" s="23">
        <v>0.62425257099999998</v>
      </c>
      <c r="F3226" s="23">
        <v>0.408918434</v>
      </c>
      <c r="G3226" s="17">
        <v>0</v>
      </c>
      <c r="H3226" s="17">
        <v>1</v>
      </c>
      <c r="I3226" s="17">
        <v>0.945057441</v>
      </c>
      <c r="J3226" s="17">
        <v>5.45E-2</v>
      </c>
      <c r="K3226" s="17">
        <v>4.1399999999999998E-4</v>
      </c>
    </row>
    <row r="3227" spans="1:11" x14ac:dyDescent="0.45">
      <c r="A3227" s="10" t="s">
        <v>35</v>
      </c>
      <c r="B3227" s="20">
        <v>0.871</v>
      </c>
      <c r="C3227" s="19">
        <v>30614</v>
      </c>
      <c r="D3227" s="19">
        <v>4957.3679099999999</v>
      </c>
      <c r="E3227" s="23">
        <v>0.62753970699999995</v>
      </c>
      <c r="F3227" s="23">
        <v>0.41050740800000002</v>
      </c>
      <c r="G3227" s="17">
        <v>0</v>
      </c>
      <c r="H3227" s="17">
        <v>1</v>
      </c>
      <c r="I3227" s="17">
        <v>0.945265095</v>
      </c>
      <c r="J3227" s="17">
        <v>5.4300000000000001E-2</v>
      </c>
      <c r="K3227" s="17">
        <v>4.1199999999999999E-4</v>
      </c>
    </row>
    <row r="3228" spans="1:11" x14ac:dyDescent="0.45">
      <c r="A3228" s="10" t="s">
        <v>35</v>
      </c>
      <c r="B3228" s="20">
        <v>0.872</v>
      </c>
      <c r="C3228" s="19">
        <v>30649</v>
      </c>
      <c r="D3228" s="19">
        <v>4979.4412439999996</v>
      </c>
      <c r="E3228" s="23">
        <v>0.63203577200000005</v>
      </c>
      <c r="F3228" s="23">
        <v>0.41201697999999998</v>
      </c>
      <c r="G3228" s="17">
        <v>0</v>
      </c>
      <c r="H3228" s="17">
        <v>1</v>
      </c>
      <c r="I3228" s="17">
        <v>0.94541956500000002</v>
      </c>
      <c r="J3228" s="17">
        <v>5.4199999999999998E-2</v>
      </c>
      <c r="K3228" s="17">
        <v>4.1100000000000002E-4</v>
      </c>
    </row>
    <row r="3229" spans="1:11" x14ac:dyDescent="0.45">
      <c r="A3229" s="10" t="s">
        <v>35</v>
      </c>
      <c r="B3229" s="20">
        <v>0.873</v>
      </c>
      <c r="C3229" s="19">
        <v>30684</v>
      </c>
      <c r="D3229" s="19">
        <v>5001.6354190000002</v>
      </c>
      <c r="E3229" s="23">
        <v>0.63487324899999997</v>
      </c>
      <c r="F3229" s="23">
        <v>0.413416854</v>
      </c>
      <c r="G3229" s="17">
        <v>0</v>
      </c>
      <c r="H3229" s="17">
        <v>1</v>
      </c>
      <c r="I3229" s="17">
        <v>0.94566332799999997</v>
      </c>
      <c r="J3229" s="17">
        <v>5.3900000000000003E-2</v>
      </c>
      <c r="K3229" s="17">
        <v>4.0900000000000002E-4</v>
      </c>
    </row>
    <row r="3230" spans="1:11" x14ac:dyDescent="0.45">
      <c r="A3230" s="10" t="s">
        <v>35</v>
      </c>
      <c r="B3230" s="20">
        <v>0.874</v>
      </c>
      <c r="C3230" s="19">
        <v>30715</v>
      </c>
      <c r="D3230" s="19">
        <v>5021.3697249999996</v>
      </c>
      <c r="E3230" s="23">
        <v>0.63801854300000005</v>
      </c>
      <c r="F3230" s="23">
        <v>0.415028428</v>
      </c>
      <c r="G3230" s="17">
        <v>0</v>
      </c>
      <c r="H3230" s="17">
        <v>1</v>
      </c>
      <c r="I3230" s="17">
        <v>0.94581719099999995</v>
      </c>
      <c r="J3230" s="17">
        <v>5.3800000000000001E-2</v>
      </c>
      <c r="K3230" s="17">
        <v>4.0700000000000003E-4</v>
      </c>
    </row>
    <row r="3231" spans="1:11" x14ac:dyDescent="0.45">
      <c r="A3231" s="10" t="s">
        <v>35</v>
      </c>
      <c r="B3231" s="20">
        <v>0.875</v>
      </c>
      <c r="C3231" s="19">
        <v>30754</v>
      </c>
      <c r="D3231" s="19">
        <v>5046.2896920000003</v>
      </c>
      <c r="E3231" s="23">
        <v>0.64037530200000004</v>
      </c>
      <c r="F3231" s="23">
        <v>0.41651300200000002</v>
      </c>
      <c r="G3231" s="17">
        <v>0</v>
      </c>
      <c r="H3231" s="17">
        <v>1</v>
      </c>
      <c r="I3231" s="17">
        <v>0.94594116100000003</v>
      </c>
      <c r="J3231" s="17">
        <v>5.3699999999999998E-2</v>
      </c>
      <c r="K3231" s="17">
        <v>4.06E-4</v>
      </c>
    </row>
    <row r="3232" spans="1:11" x14ac:dyDescent="0.45">
      <c r="A3232" s="10" t="s">
        <v>35</v>
      </c>
      <c r="B3232" s="20">
        <v>0.876</v>
      </c>
      <c r="C3232" s="19">
        <v>30787</v>
      </c>
      <c r="D3232" s="19">
        <v>5067.4869079999999</v>
      </c>
      <c r="E3232" s="23">
        <v>0.64404316399999995</v>
      </c>
      <c r="F3232" s="23">
        <v>0.41813013799999998</v>
      </c>
      <c r="G3232" s="17">
        <v>0</v>
      </c>
      <c r="H3232" s="17">
        <v>1</v>
      </c>
      <c r="I3232" s="17">
        <v>0.94614484399999998</v>
      </c>
      <c r="J3232" s="17">
        <v>5.3499999999999999E-2</v>
      </c>
      <c r="K3232" s="17">
        <v>4.0400000000000001E-4</v>
      </c>
    </row>
    <row r="3233" spans="1:11" x14ac:dyDescent="0.45">
      <c r="A3233" s="10" t="s">
        <v>35</v>
      </c>
      <c r="B3233" s="20">
        <v>0.877</v>
      </c>
      <c r="C3233" s="19">
        <v>30824</v>
      </c>
      <c r="D3233" s="19">
        <v>5091.3592699999999</v>
      </c>
      <c r="E3233" s="23">
        <v>0.64741554599999995</v>
      </c>
      <c r="F3233" s="23">
        <v>0.41962232399999999</v>
      </c>
      <c r="G3233" s="17">
        <v>0</v>
      </c>
      <c r="H3233" s="17">
        <v>1</v>
      </c>
      <c r="I3233" s="17">
        <v>0.94637774100000005</v>
      </c>
      <c r="J3233" s="17">
        <v>5.3199999999999997E-2</v>
      </c>
      <c r="K3233" s="17">
        <v>4.0299999999999998E-4</v>
      </c>
    </row>
    <row r="3234" spans="1:11" x14ac:dyDescent="0.45">
      <c r="A3234" s="10" t="s">
        <v>35</v>
      </c>
      <c r="B3234" s="20">
        <v>0.878</v>
      </c>
      <c r="C3234" s="19">
        <v>30858</v>
      </c>
      <c r="D3234" s="19">
        <v>5113.451908</v>
      </c>
      <c r="E3234" s="23">
        <v>0.65255697899999998</v>
      </c>
      <c r="F3234" s="23">
        <v>0.42127826899999998</v>
      </c>
      <c r="G3234" s="17">
        <v>0</v>
      </c>
      <c r="H3234" s="17">
        <v>1</v>
      </c>
      <c r="I3234" s="17">
        <v>0.946608373</v>
      </c>
      <c r="J3234" s="17">
        <v>5.2999999999999999E-2</v>
      </c>
      <c r="K3234" s="17">
        <v>4.0099999999999999E-4</v>
      </c>
    </row>
    <row r="3235" spans="1:11" x14ac:dyDescent="0.45">
      <c r="A3235" s="10" t="s">
        <v>35</v>
      </c>
      <c r="B3235" s="20">
        <v>0.879</v>
      </c>
      <c r="C3235" s="19">
        <v>30895</v>
      </c>
      <c r="D3235" s="19">
        <v>5137.6964260000004</v>
      </c>
      <c r="E3235" s="23">
        <v>0.65749723199999999</v>
      </c>
      <c r="F3235" s="23">
        <v>0.422736047</v>
      </c>
      <c r="G3235" s="17">
        <v>0</v>
      </c>
      <c r="H3235" s="17">
        <v>1</v>
      </c>
      <c r="I3235" s="17">
        <v>0.946838081</v>
      </c>
      <c r="J3235" s="17">
        <v>5.28E-2</v>
      </c>
      <c r="K3235" s="17">
        <v>3.9899999999999999E-4</v>
      </c>
    </row>
    <row r="3236" spans="1:11" x14ac:dyDescent="0.45">
      <c r="A3236" s="10" t="s">
        <v>35</v>
      </c>
      <c r="B3236" s="20">
        <v>0.88</v>
      </c>
      <c r="C3236" s="19">
        <v>30929</v>
      </c>
      <c r="D3236" s="19">
        <v>5160.1446130000004</v>
      </c>
      <c r="E3236" s="23">
        <v>0.66106952500000005</v>
      </c>
      <c r="F3236" s="23">
        <v>0.42452876699999997</v>
      </c>
      <c r="G3236" s="17">
        <v>0</v>
      </c>
      <c r="H3236" s="17">
        <v>1</v>
      </c>
      <c r="I3236" s="17">
        <v>0.94707303899999995</v>
      </c>
      <c r="J3236" s="17">
        <v>5.2499999999999998E-2</v>
      </c>
      <c r="K3236" s="17">
        <v>3.97E-4</v>
      </c>
    </row>
    <row r="3237" spans="1:11" x14ac:dyDescent="0.45">
      <c r="A3237" s="10" t="s">
        <v>35</v>
      </c>
      <c r="B3237" s="20">
        <v>0.88100000000000001</v>
      </c>
      <c r="C3237" s="19">
        <v>30965</v>
      </c>
      <c r="D3237" s="19">
        <v>5184.0242630000002</v>
      </c>
      <c r="E3237" s="23">
        <v>0.66491738499999997</v>
      </c>
      <c r="F3237" s="23">
        <v>0.42602096</v>
      </c>
      <c r="G3237" s="17">
        <v>0</v>
      </c>
      <c r="H3237" s="17">
        <v>1</v>
      </c>
      <c r="I3237" s="17">
        <v>0.94719770000000003</v>
      </c>
      <c r="J3237" s="17">
        <v>5.2400000000000002E-2</v>
      </c>
      <c r="K3237" s="17">
        <v>3.9599999999999998E-4</v>
      </c>
    </row>
    <row r="3238" spans="1:11" x14ac:dyDescent="0.45">
      <c r="A3238" s="10" t="s">
        <v>35</v>
      </c>
      <c r="B3238" s="20">
        <v>0.88200000000000001</v>
      </c>
      <c r="C3238" s="19">
        <v>30999</v>
      </c>
      <c r="D3238" s="19">
        <v>5206.7603179999996</v>
      </c>
      <c r="E3238" s="23">
        <v>0.67166551900000004</v>
      </c>
      <c r="F3238" s="23">
        <v>0.42770788999999998</v>
      </c>
      <c r="G3238" s="17">
        <v>0</v>
      </c>
      <c r="H3238" s="17">
        <v>1</v>
      </c>
      <c r="I3238" s="17">
        <v>0.94732380299999996</v>
      </c>
      <c r="J3238" s="17">
        <v>5.2299999999999999E-2</v>
      </c>
      <c r="K3238" s="17">
        <v>3.9500000000000001E-4</v>
      </c>
    </row>
    <row r="3239" spans="1:11" x14ac:dyDescent="0.45">
      <c r="A3239" s="10" t="s">
        <v>35</v>
      </c>
      <c r="B3239" s="20">
        <v>0.88300000000000001</v>
      </c>
      <c r="C3239" s="19">
        <v>31032</v>
      </c>
      <c r="D3239" s="19">
        <v>5229.0280899999998</v>
      </c>
      <c r="E3239" s="23">
        <v>0.67670127899999999</v>
      </c>
      <c r="F3239" s="23">
        <v>0.42924620800000002</v>
      </c>
      <c r="G3239" s="17">
        <v>0</v>
      </c>
      <c r="H3239" s="17">
        <v>1</v>
      </c>
      <c r="I3239" s="17">
        <v>0.94754381399999998</v>
      </c>
      <c r="J3239" s="17">
        <v>5.21E-2</v>
      </c>
      <c r="K3239" s="17">
        <v>3.9300000000000001E-4</v>
      </c>
    </row>
    <row r="3240" spans="1:11" x14ac:dyDescent="0.45">
      <c r="A3240" s="10" t="s">
        <v>35</v>
      </c>
      <c r="B3240" s="20">
        <v>0.88400000000000001</v>
      </c>
      <c r="C3240" s="19">
        <v>31070</v>
      </c>
      <c r="D3240" s="19">
        <v>5254.791588</v>
      </c>
      <c r="E3240" s="23">
        <v>0.67924036200000004</v>
      </c>
      <c r="F3240" s="23">
        <v>0.43081648900000002</v>
      </c>
      <c r="G3240" s="17">
        <v>0</v>
      </c>
      <c r="H3240" s="17">
        <v>1</v>
      </c>
      <c r="I3240" s="17">
        <v>0.94774528099999999</v>
      </c>
      <c r="J3240" s="17">
        <v>5.1900000000000002E-2</v>
      </c>
      <c r="K3240" s="17">
        <v>3.9199999999999999E-4</v>
      </c>
    </row>
    <row r="3241" spans="1:11" x14ac:dyDescent="0.45">
      <c r="A3241" s="10" t="s">
        <v>35</v>
      </c>
      <c r="B3241" s="20">
        <v>0.88500000000000001</v>
      </c>
      <c r="C3241" s="19">
        <v>31105</v>
      </c>
      <c r="D3241" s="19">
        <v>5278.6590500000002</v>
      </c>
      <c r="E3241" s="23">
        <v>0.68400597699999999</v>
      </c>
      <c r="F3241" s="23">
        <v>0.43270151200000001</v>
      </c>
      <c r="G3241" s="17">
        <v>0</v>
      </c>
      <c r="H3241" s="17">
        <v>1</v>
      </c>
      <c r="I3241" s="17">
        <v>0.94794578500000004</v>
      </c>
      <c r="J3241" s="17">
        <v>5.1700000000000003E-2</v>
      </c>
      <c r="K3241" s="17">
        <v>3.8999999999999999E-4</v>
      </c>
    </row>
    <row r="3242" spans="1:11" x14ac:dyDescent="0.45">
      <c r="A3242" s="10" t="s">
        <v>35</v>
      </c>
      <c r="B3242" s="20">
        <v>0.88600000000000001</v>
      </c>
      <c r="C3242" s="19">
        <v>31140</v>
      </c>
      <c r="D3242" s="19">
        <v>5302.6863059999996</v>
      </c>
      <c r="E3242" s="23">
        <v>0.68801358300000004</v>
      </c>
      <c r="F3242" s="23">
        <v>0.434307416</v>
      </c>
      <c r="G3242" s="17">
        <v>0</v>
      </c>
      <c r="H3242" s="17">
        <v>1</v>
      </c>
      <c r="I3242" s="17">
        <v>0.94818778599999998</v>
      </c>
      <c r="J3242" s="17">
        <v>5.1400000000000001E-2</v>
      </c>
      <c r="K3242" s="17">
        <v>3.88E-4</v>
      </c>
    </row>
    <row r="3243" spans="1:11" x14ac:dyDescent="0.45">
      <c r="A3243" s="10" t="s">
        <v>35</v>
      </c>
      <c r="B3243" s="20">
        <v>0.88700000000000001</v>
      </c>
      <c r="C3243" s="19">
        <v>31173</v>
      </c>
      <c r="D3243" s="19">
        <v>5325.4387690000003</v>
      </c>
      <c r="E3243" s="23">
        <v>0.69045273600000001</v>
      </c>
      <c r="F3243" s="23">
        <v>0.43609396</v>
      </c>
      <c r="G3243" s="17">
        <v>0</v>
      </c>
      <c r="H3243" s="17">
        <v>1</v>
      </c>
      <c r="I3243" s="17">
        <v>0.94836416199999996</v>
      </c>
      <c r="J3243" s="17">
        <v>5.1200000000000002E-2</v>
      </c>
      <c r="K3243" s="17">
        <v>3.8699999999999997E-4</v>
      </c>
    </row>
    <row r="3244" spans="1:11" x14ac:dyDescent="0.45">
      <c r="A3244" s="10" t="s">
        <v>35</v>
      </c>
      <c r="B3244" s="20">
        <v>0.88800000000000001</v>
      </c>
      <c r="C3244" s="19">
        <v>31209</v>
      </c>
      <c r="D3244" s="19">
        <v>5350.40409</v>
      </c>
      <c r="E3244" s="23">
        <v>0.69638459900000005</v>
      </c>
      <c r="F3244" s="23">
        <v>0.43763054499999998</v>
      </c>
      <c r="G3244" s="17">
        <v>0</v>
      </c>
      <c r="H3244" s="17">
        <v>1</v>
      </c>
      <c r="I3244" s="17">
        <v>0.948583603</v>
      </c>
      <c r="J3244" s="17">
        <v>5.0999999999999997E-2</v>
      </c>
      <c r="K3244" s="17">
        <v>3.86E-4</v>
      </c>
    </row>
    <row r="3245" spans="1:11" x14ac:dyDescent="0.45">
      <c r="A3245" s="10" t="s">
        <v>35</v>
      </c>
      <c r="B3245" s="20">
        <v>0.88900000000000001</v>
      </c>
      <c r="C3245" s="19">
        <v>31245</v>
      </c>
      <c r="D3245" s="19">
        <v>5375.5288799999998</v>
      </c>
      <c r="E3245" s="23">
        <v>0.69980707499999995</v>
      </c>
      <c r="F3245" s="23">
        <v>0.43935885899999999</v>
      </c>
      <c r="G3245" s="17">
        <v>0</v>
      </c>
      <c r="H3245" s="17">
        <v>1</v>
      </c>
      <c r="I3245" s="17">
        <v>0.94871652100000003</v>
      </c>
      <c r="J3245" s="17">
        <v>5.0900000000000001E-2</v>
      </c>
      <c r="K3245" s="17">
        <v>3.8400000000000001E-4</v>
      </c>
    </row>
    <row r="3246" spans="1:11" x14ac:dyDescent="0.45">
      <c r="A3246" s="10" t="s">
        <v>35</v>
      </c>
      <c r="B3246" s="20">
        <v>0.89</v>
      </c>
      <c r="C3246" s="19">
        <v>31278</v>
      </c>
      <c r="D3246" s="19">
        <v>5398.7020030000003</v>
      </c>
      <c r="E3246" s="23">
        <v>0.70408748799999998</v>
      </c>
      <c r="F3246" s="23">
        <v>0.441207134</v>
      </c>
      <c r="G3246" s="17">
        <v>0</v>
      </c>
      <c r="H3246" s="17">
        <v>1</v>
      </c>
      <c r="I3246" s="17">
        <v>0.94880785999999995</v>
      </c>
      <c r="J3246" s="17">
        <v>5.0799999999999998E-2</v>
      </c>
      <c r="K3246" s="17">
        <v>3.8299999999999999E-4</v>
      </c>
    </row>
    <row r="3247" spans="1:11" x14ac:dyDescent="0.45">
      <c r="A3247" s="10" t="s">
        <v>35</v>
      </c>
      <c r="B3247" s="20">
        <v>0.89100000000000001</v>
      </c>
      <c r="C3247" s="19">
        <v>31315</v>
      </c>
      <c r="D3247" s="19">
        <v>5424.8387439999997</v>
      </c>
      <c r="E3247" s="23">
        <v>0.70865220900000003</v>
      </c>
      <c r="F3247" s="23">
        <v>0.44281780599999998</v>
      </c>
      <c r="G3247" s="17">
        <v>0</v>
      </c>
      <c r="H3247" s="17">
        <v>1</v>
      </c>
      <c r="I3247" s="17">
        <v>0.949036149</v>
      </c>
      <c r="J3247" s="17">
        <v>5.0599999999999999E-2</v>
      </c>
      <c r="K3247" s="17">
        <v>3.8200000000000002E-4</v>
      </c>
    </row>
    <row r="3248" spans="1:11" x14ac:dyDescent="0.45">
      <c r="A3248" s="10" t="s">
        <v>35</v>
      </c>
      <c r="B3248" s="20">
        <v>0.89200000000000002</v>
      </c>
      <c r="C3248" s="19">
        <v>31348</v>
      </c>
      <c r="D3248" s="19">
        <v>5448.2602539999998</v>
      </c>
      <c r="E3248" s="23">
        <v>0.71138307199999995</v>
      </c>
      <c r="F3248" s="23">
        <v>0.44459406499999998</v>
      </c>
      <c r="G3248" s="17">
        <v>0</v>
      </c>
      <c r="H3248" s="17">
        <v>1</v>
      </c>
      <c r="I3248" s="17">
        <v>0.94920713400000001</v>
      </c>
      <c r="J3248" s="17">
        <v>5.04E-2</v>
      </c>
      <c r="K3248" s="17">
        <v>3.8000000000000002E-4</v>
      </c>
    </row>
    <row r="3249" spans="1:11" x14ac:dyDescent="0.45">
      <c r="A3249" s="10" t="s">
        <v>35</v>
      </c>
      <c r="B3249" s="20">
        <v>0.89300000000000002</v>
      </c>
      <c r="C3249" s="19">
        <v>31384</v>
      </c>
      <c r="D3249" s="19">
        <v>5473.951556</v>
      </c>
      <c r="E3249" s="23">
        <v>0.71583590699999999</v>
      </c>
      <c r="F3249" s="23">
        <v>0.446285987</v>
      </c>
      <c r="G3249" s="17">
        <v>0</v>
      </c>
      <c r="H3249" s="17">
        <v>1</v>
      </c>
      <c r="I3249" s="17">
        <v>0.94939555499999995</v>
      </c>
      <c r="J3249" s="17">
        <v>5.0200000000000002E-2</v>
      </c>
      <c r="K3249" s="17">
        <v>3.79E-4</v>
      </c>
    </row>
    <row r="3250" spans="1:11" x14ac:dyDescent="0.45">
      <c r="A3250" s="10" t="s">
        <v>35</v>
      </c>
      <c r="B3250" s="20">
        <v>0.89400000000000002</v>
      </c>
      <c r="C3250" s="19">
        <v>31413</v>
      </c>
      <c r="D3250" s="19">
        <v>5494.7385789999998</v>
      </c>
      <c r="E3250" s="23">
        <v>0.71868591999999998</v>
      </c>
      <c r="F3250" s="23">
        <v>0.44806870700000001</v>
      </c>
      <c r="G3250" s="17">
        <v>0</v>
      </c>
      <c r="H3250" s="17">
        <v>1</v>
      </c>
      <c r="I3250" s="17">
        <v>0.94946248700000002</v>
      </c>
      <c r="J3250" s="17">
        <v>5.0200000000000002E-2</v>
      </c>
      <c r="K3250" s="17">
        <v>3.7800000000000003E-4</v>
      </c>
    </row>
    <row r="3251" spans="1:11" x14ac:dyDescent="0.45">
      <c r="A3251" s="10" t="s">
        <v>35</v>
      </c>
      <c r="B3251" s="20">
        <v>0.89500000000000002</v>
      </c>
      <c r="C3251" s="19">
        <v>31456</v>
      </c>
      <c r="D3251" s="19">
        <v>5525.7271490000003</v>
      </c>
      <c r="E3251" s="23">
        <v>0.72305058799999999</v>
      </c>
      <c r="F3251" s="23">
        <v>0.44955623700000003</v>
      </c>
      <c r="G3251" s="17">
        <v>0</v>
      </c>
      <c r="H3251" s="17">
        <v>1</v>
      </c>
      <c r="I3251" s="17">
        <v>0.94970629399999995</v>
      </c>
      <c r="J3251" s="17">
        <v>4.9917562999999998E-2</v>
      </c>
      <c r="K3251" s="17">
        <v>3.7599999999999998E-4</v>
      </c>
    </row>
    <row r="3252" spans="1:11" x14ac:dyDescent="0.45">
      <c r="A3252" s="10" t="s">
        <v>35</v>
      </c>
      <c r="B3252" s="20">
        <v>0.89600000000000002</v>
      </c>
      <c r="C3252" s="19">
        <v>31490</v>
      </c>
      <c r="D3252" s="19">
        <v>5550.3688810000003</v>
      </c>
      <c r="E3252" s="23">
        <v>0.72661708700000005</v>
      </c>
      <c r="F3252" s="23">
        <v>0.45175143200000001</v>
      </c>
      <c r="G3252" s="17">
        <v>0</v>
      </c>
      <c r="H3252" s="17">
        <v>1</v>
      </c>
      <c r="I3252" s="17">
        <v>0.94981459300000004</v>
      </c>
      <c r="J3252" s="17">
        <v>4.9799999999999997E-2</v>
      </c>
      <c r="K3252" s="17">
        <v>3.7500000000000001E-4</v>
      </c>
    </row>
    <row r="3253" spans="1:11" x14ac:dyDescent="0.45">
      <c r="A3253" s="10" t="s">
        <v>35</v>
      </c>
      <c r="B3253" s="20">
        <v>0.89700000000000002</v>
      </c>
      <c r="C3253" s="19">
        <v>31524</v>
      </c>
      <c r="D3253" s="19">
        <v>5575.1848669999999</v>
      </c>
      <c r="E3253" s="23">
        <v>0.73130865599999995</v>
      </c>
      <c r="F3253" s="23">
        <v>0.453495706</v>
      </c>
      <c r="G3253" s="17">
        <v>0</v>
      </c>
      <c r="H3253" s="17">
        <v>1</v>
      </c>
      <c r="I3253" s="17">
        <v>0.95002551700000004</v>
      </c>
      <c r="J3253" s="17">
        <v>4.9599999999999998E-2</v>
      </c>
      <c r="K3253" s="17">
        <v>3.7300000000000001E-4</v>
      </c>
    </row>
    <row r="3254" spans="1:11" x14ac:dyDescent="0.45">
      <c r="A3254" s="10" t="s">
        <v>35</v>
      </c>
      <c r="B3254" s="20">
        <v>0.89800000000000002</v>
      </c>
      <c r="C3254" s="19">
        <v>31562</v>
      </c>
      <c r="D3254" s="19">
        <v>5603.0987299999997</v>
      </c>
      <c r="E3254" s="23">
        <v>0.73688434400000002</v>
      </c>
      <c r="F3254" s="23">
        <v>0.45523556799999998</v>
      </c>
      <c r="G3254" s="17">
        <v>0</v>
      </c>
      <c r="H3254" s="17">
        <v>1</v>
      </c>
      <c r="I3254" s="17">
        <v>0.95025574999999995</v>
      </c>
      <c r="J3254" s="17">
        <v>4.9399999999999999E-2</v>
      </c>
      <c r="K3254" s="17">
        <v>3.7199999999999999E-4</v>
      </c>
    </row>
    <row r="3255" spans="1:11" x14ac:dyDescent="0.45">
      <c r="A3255" s="10" t="s">
        <v>35</v>
      </c>
      <c r="B3255" s="20">
        <v>0.89900000000000002</v>
      </c>
      <c r="C3255" s="19">
        <v>31597</v>
      </c>
      <c r="D3255" s="19">
        <v>5628.9593729999997</v>
      </c>
      <c r="E3255" s="23">
        <v>0.74223130299999995</v>
      </c>
      <c r="F3255" s="23">
        <v>0.457196241</v>
      </c>
      <c r="G3255" s="17">
        <v>0</v>
      </c>
      <c r="H3255" s="17">
        <v>1</v>
      </c>
      <c r="I3255" s="17">
        <v>0.950475073</v>
      </c>
      <c r="J3255" s="17">
        <v>4.9200000000000001E-2</v>
      </c>
      <c r="K3255" s="17">
        <v>3.6999999999999999E-4</v>
      </c>
    </row>
    <row r="3256" spans="1:11" x14ac:dyDescent="0.45">
      <c r="A3256" s="10" t="s">
        <v>35</v>
      </c>
      <c r="B3256" s="20">
        <v>0.9</v>
      </c>
      <c r="C3256" s="19">
        <v>31632</v>
      </c>
      <c r="D3256" s="19">
        <v>5655.0091620000003</v>
      </c>
      <c r="E3256" s="23">
        <v>0.74559845199999997</v>
      </c>
      <c r="F3256" s="23">
        <v>0.45901736100000001</v>
      </c>
      <c r="G3256" s="17">
        <v>0</v>
      </c>
      <c r="H3256" s="17">
        <v>1</v>
      </c>
      <c r="I3256" s="17">
        <v>0.95068231999999997</v>
      </c>
      <c r="J3256" s="17">
        <v>4.8899999999999999E-2</v>
      </c>
      <c r="K3256" s="17">
        <v>3.68E-4</v>
      </c>
    </row>
    <row r="3257" spans="1:11" x14ac:dyDescent="0.45">
      <c r="A3257" s="10" t="s">
        <v>35</v>
      </c>
      <c r="B3257" s="20">
        <v>0.90100000000000002</v>
      </c>
      <c r="C3257" s="19">
        <v>31666</v>
      </c>
      <c r="D3257" s="19">
        <v>5680.510526</v>
      </c>
      <c r="E3257" s="23">
        <v>0.75217916799999995</v>
      </c>
      <c r="F3257" s="23">
        <v>0.460855599</v>
      </c>
      <c r="G3257" s="17">
        <v>0</v>
      </c>
      <c r="H3257" s="17">
        <v>1</v>
      </c>
      <c r="I3257" s="17">
        <v>0.95086568999999999</v>
      </c>
      <c r="J3257" s="17">
        <v>4.8800000000000003E-2</v>
      </c>
      <c r="K3257" s="17">
        <v>3.6699999999999998E-4</v>
      </c>
    </row>
    <row r="3258" spans="1:11" x14ac:dyDescent="0.45">
      <c r="A3258" s="10" t="s">
        <v>35</v>
      </c>
      <c r="B3258" s="20">
        <v>0.90200000000000002</v>
      </c>
      <c r="C3258" s="19">
        <v>31700</v>
      </c>
      <c r="D3258" s="19">
        <v>5706.1435030000002</v>
      </c>
      <c r="E3258" s="23">
        <v>0.75569942999999995</v>
      </c>
      <c r="F3258" s="23">
        <v>0.46263064100000001</v>
      </c>
      <c r="G3258" s="17">
        <v>0</v>
      </c>
      <c r="H3258" s="17">
        <v>1</v>
      </c>
      <c r="I3258" s="17">
        <v>0.95103383500000005</v>
      </c>
      <c r="J3258" s="17">
        <v>4.8599999999999997E-2</v>
      </c>
      <c r="K3258" s="17">
        <v>3.6600000000000001E-4</v>
      </c>
    </row>
    <row r="3259" spans="1:11" x14ac:dyDescent="0.45">
      <c r="A3259" s="10" t="s">
        <v>35</v>
      </c>
      <c r="B3259" s="20">
        <v>0.90300000000000002</v>
      </c>
      <c r="C3259" s="19">
        <v>31736</v>
      </c>
      <c r="D3259" s="19">
        <v>5733.4343580000004</v>
      </c>
      <c r="E3259" s="23">
        <v>0.75921638899999999</v>
      </c>
      <c r="F3259" s="23">
        <v>0.46437047599999998</v>
      </c>
      <c r="G3259" s="17">
        <v>0</v>
      </c>
      <c r="H3259" s="17">
        <v>1</v>
      </c>
      <c r="I3259" s="17">
        <v>0.95125207199999995</v>
      </c>
      <c r="J3259" s="17">
        <v>4.8399999999999999E-2</v>
      </c>
      <c r="K3259" s="17">
        <v>3.6400000000000001E-4</v>
      </c>
    </row>
    <row r="3260" spans="1:11" x14ac:dyDescent="0.45">
      <c r="A3260" s="10" t="s">
        <v>35</v>
      </c>
      <c r="B3260" s="20">
        <v>0.90400000000000003</v>
      </c>
      <c r="C3260" s="19">
        <v>31771</v>
      </c>
      <c r="D3260" s="19">
        <v>5760.0886440000004</v>
      </c>
      <c r="E3260" s="23">
        <v>0.76404384000000003</v>
      </c>
      <c r="F3260" s="23">
        <v>0.46644574300000002</v>
      </c>
      <c r="G3260" s="17">
        <v>0</v>
      </c>
      <c r="H3260" s="17">
        <v>1</v>
      </c>
      <c r="I3260" s="17">
        <v>0.95139639600000003</v>
      </c>
      <c r="J3260" s="17">
        <v>4.82E-2</v>
      </c>
      <c r="K3260" s="17">
        <v>3.6299999999999999E-4</v>
      </c>
    </row>
    <row r="3261" spans="1:11" x14ac:dyDescent="0.45">
      <c r="A3261" s="10" t="s">
        <v>35</v>
      </c>
      <c r="B3261" s="20">
        <v>0.90500000000000003</v>
      </c>
      <c r="C3261" s="19">
        <v>31806</v>
      </c>
      <c r="D3261" s="19">
        <v>5786.9217159999998</v>
      </c>
      <c r="E3261" s="23">
        <v>0.769444554</v>
      </c>
      <c r="F3261" s="23">
        <v>0.46826652299999999</v>
      </c>
      <c r="G3261" s="17">
        <v>0</v>
      </c>
      <c r="H3261" s="17">
        <v>1</v>
      </c>
      <c r="I3261" s="17">
        <v>0.95156696600000001</v>
      </c>
      <c r="J3261" s="17">
        <v>4.8099999999999997E-2</v>
      </c>
      <c r="K3261" s="17">
        <v>3.6099999999999999E-4</v>
      </c>
    </row>
    <row r="3262" spans="1:11" x14ac:dyDescent="0.45">
      <c r="A3262" s="10" t="s">
        <v>35</v>
      </c>
      <c r="B3262" s="20">
        <v>0.90600000000000003</v>
      </c>
      <c r="C3262" s="19">
        <v>31842</v>
      </c>
      <c r="D3262" s="19">
        <v>5814.7025460000004</v>
      </c>
      <c r="E3262" s="23">
        <v>0.77422844300000004</v>
      </c>
      <c r="F3262" s="23">
        <v>0.47012344099999998</v>
      </c>
      <c r="G3262" s="17">
        <v>0</v>
      </c>
      <c r="H3262" s="17">
        <v>1</v>
      </c>
      <c r="I3262" s="17">
        <v>0.95172000199999995</v>
      </c>
      <c r="J3262" s="17">
        <v>4.7899999999999998E-2</v>
      </c>
      <c r="K3262" s="17">
        <v>3.6000000000000002E-4</v>
      </c>
    </row>
    <row r="3263" spans="1:11" x14ac:dyDescent="0.45">
      <c r="A3263" s="10" t="s">
        <v>35</v>
      </c>
      <c r="B3263" s="20">
        <v>0.90700000000000003</v>
      </c>
      <c r="C3263" s="19">
        <v>31876</v>
      </c>
      <c r="D3263" s="19">
        <v>5841.0904959999998</v>
      </c>
      <c r="E3263" s="23">
        <v>0.77764108600000004</v>
      </c>
      <c r="F3263" s="23">
        <v>0.47221449199999999</v>
      </c>
      <c r="G3263" s="17">
        <v>0</v>
      </c>
      <c r="H3263" s="17">
        <v>1</v>
      </c>
      <c r="I3263" s="17">
        <v>0.95188109399999998</v>
      </c>
      <c r="J3263" s="17">
        <v>4.7800000000000002E-2</v>
      </c>
      <c r="K3263" s="17">
        <v>3.59E-4</v>
      </c>
    </row>
    <row r="3264" spans="1:11" x14ac:dyDescent="0.45">
      <c r="A3264" s="10" t="s">
        <v>35</v>
      </c>
      <c r="B3264" s="20">
        <v>0.90800000000000003</v>
      </c>
      <c r="C3264" s="19">
        <v>31912</v>
      </c>
      <c r="D3264" s="19">
        <v>5869.2217209999999</v>
      </c>
      <c r="E3264" s="23">
        <v>0.78421005200000005</v>
      </c>
      <c r="F3264" s="23">
        <v>0.47407939500000001</v>
      </c>
      <c r="G3264" s="17">
        <v>0</v>
      </c>
      <c r="H3264" s="17">
        <v>1</v>
      </c>
      <c r="I3264" s="17">
        <v>0.95206215900000002</v>
      </c>
      <c r="J3264" s="17">
        <v>4.7600000000000003E-2</v>
      </c>
      <c r="K3264" s="17">
        <v>3.57E-4</v>
      </c>
    </row>
    <row r="3265" spans="1:11" x14ac:dyDescent="0.45">
      <c r="A3265" s="10" t="s">
        <v>35</v>
      </c>
      <c r="B3265" s="20">
        <v>0.90900000000000003</v>
      </c>
      <c r="C3265" s="19">
        <v>31948</v>
      </c>
      <c r="D3265" s="19">
        <v>5897.5422959999996</v>
      </c>
      <c r="E3265" s="23">
        <v>0.78885608399999996</v>
      </c>
      <c r="F3265" s="23">
        <v>0.47596629099999999</v>
      </c>
      <c r="G3265" s="17">
        <v>0</v>
      </c>
      <c r="H3265" s="17">
        <v>1</v>
      </c>
      <c r="I3265" s="17">
        <v>0.952271584</v>
      </c>
      <c r="J3265" s="17">
        <v>4.7399999999999998E-2</v>
      </c>
      <c r="K3265" s="17">
        <v>3.5599999999999998E-4</v>
      </c>
    </row>
    <row r="3266" spans="1:11" x14ac:dyDescent="0.45">
      <c r="A3266" s="10" t="s">
        <v>35</v>
      </c>
      <c r="B3266" s="20">
        <v>0.91</v>
      </c>
      <c r="C3266" s="19">
        <v>31983</v>
      </c>
      <c r="D3266" s="19">
        <v>5925.2702879999997</v>
      </c>
      <c r="E3266" s="23">
        <v>0.79573153900000004</v>
      </c>
      <c r="F3266" s="23">
        <v>0.47809714399999997</v>
      </c>
      <c r="G3266" s="17">
        <v>0</v>
      </c>
      <c r="H3266" s="17">
        <v>1</v>
      </c>
      <c r="I3266" s="17">
        <v>0.95248166899999998</v>
      </c>
      <c r="J3266" s="17">
        <v>4.7199999999999999E-2</v>
      </c>
      <c r="K3266" s="17">
        <v>3.5399999999999999E-4</v>
      </c>
    </row>
    <row r="3267" spans="1:11" x14ac:dyDescent="0.45">
      <c r="A3267" s="10" t="s">
        <v>35</v>
      </c>
      <c r="B3267" s="20">
        <v>0.91100000000000003</v>
      </c>
      <c r="C3267" s="19">
        <v>32015</v>
      </c>
      <c r="D3267" s="19">
        <v>5950.7972829999999</v>
      </c>
      <c r="E3267" s="23">
        <v>0.79976831699999995</v>
      </c>
      <c r="F3267" s="23">
        <v>0.47997694000000002</v>
      </c>
      <c r="G3267" s="17">
        <v>0</v>
      </c>
      <c r="H3267" s="17">
        <v>1</v>
      </c>
      <c r="I3267" s="17">
        <v>0.95262977400000004</v>
      </c>
      <c r="J3267" s="17">
        <v>4.7E-2</v>
      </c>
      <c r="K3267" s="17">
        <v>3.5300000000000002E-4</v>
      </c>
    </row>
    <row r="3268" spans="1:11" x14ac:dyDescent="0.45">
      <c r="A3268" s="10" t="s">
        <v>35</v>
      </c>
      <c r="B3268" s="20">
        <v>0.91200000000000003</v>
      </c>
      <c r="C3268" s="19">
        <v>32049</v>
      </c>
      <c r="D3268" s="19">
        <v>5978.0750390000003</v>
      </c>
      <c r="E3268" s="23">
        <v>0.80434345299999999</v>
      </c>
      <c r="F3268" s="23">
        <v>0.48194215000000001</v>
      </c>
      <c r="G3268" s="17">
        <v>0</v>
      </c>
      <c r="H3268" s="17">
        <v>1</v>
      </c>
      <c r="I3268" s="17">
        <v>0.95279346399999998</v>
      </c>
      <c r="J3268" s="17">
        <v>4.6899999999999997E-2</v>
      </c>
      <c r="K3268" s="17">
        <v>3.5199999999999999E-4</v>
      </c>
    </row>
    <row r="3269" spans="1:11" x14ac:dyDescent="0.45">
      <c r="A3269" s="10" t="s">
        <v>35</v>
      </c>
      <c r="B3269" s="20">
        <v>0.91300000000000003</v>
      </c>
      <c r="C3269" s="19">
        <v>32085</v>
      </c>
      <c r="D3269" s="19">
        <v>6007.1607199999999</v>
      </c>
      <c r="E3269" s="23">
        <v>0.81030521</v>
      </c>
      <c r="F3269" s="23">
        <v>0.48390795599999997</v>
      </c>
      <c r="G3269" s="17">
        <v>0</v>
      </c>
      <c r="H3269" s="17">
        <v>1</v>
      </c>
      <c r="I3269" s="17">
        <v>0.95298643199999999</v>
      </c>
      <c r="J3269" s="17">
        <v>4.6699999999999998E-2</v>
      </c>
      <c r="K3269" s="17">
        <v>3.5E-4</v>
      </c>
    </row>
    <row r="3270" spans="1:11" x14ac:dyDescent="0.45">
      <c r="A3270" s="10" t="s">
        <v>35</v>
      </c>
      <c r="B3270" s="20">
        <v>0.91400000000000003</v>
      </c>
      <c r="C3270" s="19">
        <v>32123</v>
      </c>
      <c r="D3270" s="19">
        <v>6038.0755159999999</v>
      </c>
      <c r="E3270" s="23">
        <v>0.81645170499999997</v>
      </c>
      <c r="F3270" s="23">
        <v>0.48597198800000002</v>
      </c>
      <c r="G3270" s="17">
        <v>0</v>
      </c>
      <c r="H3270" s="17">
        <v>1</v>
      </c>
      <c r="I3270" s="17">
        <v>0.95316647300000001</v>
      </c>
      <c r="J3270" s="17">
        <v>4.65E-2</v>
      </c>
      <c r="K3270" s="17">
        <v>3.4900000000000003E-4</v>
      </c>
    </row>
    <row r="3271" spans="1:11" x14ac:dyDescent="0.45">
      <c r="A3271" s="10" t="s">
        <v>35</v>
      </c>
      <c r="B3271" s="20">
        <v>0.91500000000000004</v>
      </c>
      <c r="C3271" s="19">
        <v>32154</v>
      </c>
      <c r="D3271" s="19">
        <v>6063.5062010000001</v>
      </c>
      <c r="E3271" s="23">
        <v>0.82248254200000004</v>
      </c>
      <c r="F3271" s="23">
        <v>0.48813542799999998</v>
      </c>
      <c r="G3271" s="17">
        <v>0</v>
      </c>
      <c r="H3271" s="17">
        <v>1</v>
      </c>
      <c r="I3271" s="17">
        <v>0.95329928399999997</v>
      </c>
      <c r="J3271" s="17">
        <v>4.6399999999999997E-2</v>
      </c>
      <c r="K3271" s="17">
        <v>3.48E-4</v>
      </c>
    </row>
    <row r="3272" spans="1:11" x14ac:dyDescent="0.45">
      <c r="A3272" s="10" t="s">
        <v>35</v>
      </c>
      <c r="B3272" s="20">
        <v>0.91600000000000004</v>
      </c>
      <c r="C3272" s="19">
        <v>32194</v>
      </c>
      <c r="D3272" s="19">
        <v>6096.5789240000004</v>
      </c>
      <c r="E3272" s="23">
        <v>0.83346344500000002</v>
      </c>
      <c r="F3272" s="23">
        <v>0.490059935</v>
      </c>
      <c r="G3272" s="17">
        <v>0</v>
      </c>
      <c r="H3272" s="17">
        <v>1</v>
      </c>
      <c r="I3272" s="17">
        <v>0.95349416499999995</v>
      </c>
      <c r="J3272" s="17">
        <v>4.6199999999999998E-2</v>
      </c>
      <c r="K3272" s="17">
        <v>3.4600000000000001E-4</v>
      </c>
    </row>
    <row r="3273" spans="1:11" x14ac:dyDescent="0.45">
      <c r="A3273" s="10" t="s">
        <v>35</v>
      </c>
      <c r="B3273" s="20">
        <v>0.91700000000000004</v>
      </c>
      <c r="C3273" s="19">
        <v>32229</v>
      </c>
      <c r="D3273" s="19">
        <v>6125.849819</v>
      </c>
      <c r="E3273" s="23">
        <v>0.838905491</v>
      </c>
      <c r="F3273" s="23">
        <v>0.49233174000000002</v>
      </c>
      <c r="G3273" s="17">
        <v>0</v>
      </c>
      <c r="H3273" s="17">
        <v>1</v>
      </c>
      <c r="I3273" s="17">
        <v>0.95361612900000003</v>
      </c>
      <c r="J3273" s="17">
        <v>4.5999999999999999E-2</v>
      </c>
      <c r="K3273" s="17">
        <v>3.4499999999999998E-4</v>
      </c>
    </row>
    <row r="3274" spans="1:11" x14ac:dyDescent="0.45">
      <c r="A3274" s="10" t="s">
        <v>35</v>
      </c>
      <c r="B3274" s="20">
        <v>0.91800000000000004</v>
      </c>
      <c r="C3274" s="19">
        <v>32263</v>
      </c>
      <c r="D3274" s="19">
        <v>6154.4877999999999</v>
      </c>
      <c r="E3274" s="23">
        <v>0.84516518100000004</v>
      </c>
      <c r="F3274" s="23">
        <v>0.49450163499999999</v>
      </c>
      <c r="G3274" s="17">
        <v>0</v>
      </c>
      <c r="H3274" s="17">
        <v>1</v>
      </c>
      <c r="I3274" s="17">
        <v>0.95366972699999997</v>
      </c>
      <c r="J3274" s="17">
        <v>4.5999999999999999E-2</v>
      </c>
      <c r="K3274" s="17">
        <v>3.4400000000000001E-4</v>
      </c>
    </row>
    <row r="3275" spans="1:11" x14ac:dyDescent="0.45">
      <c r="A3275" s="10" t="s">
        <v>35</v>
      </c>
      <c r="B3275" s="20">
        <v>0.91900000000000004</v>
      </c>
      <c r="C3275" s="19">
        <v>32297</v>
      </c>
      <c r="D3275" s="19">
        <v>6183.4515929999998</v>
      </c>
      <c r="E3275" s="23">
        <v>0.85656200699999996</v>
      </c>
      <c r="F3275" s="23">
        <v>0.49664803299999999</v>
      </c>
      <c r="G3275" s="17">
        <v>0</v>
      </c>
      <c r="H3275" s="17">
        <v>1</v>
      </c>
      <c r="I3275" s="17">
        <v>0.95378993199999995</v>
      </c>
      <c r="J3275" s="17">
        <v>4.5900000000000003E-2</v>
      </c>
      <c r="K3275" s="17">
        <v>3.4299999999999999E-4</v>
      </c>
    </row>
    <row r="3276" spans="1:11" x14ac:dyDescent="0.45">
      <c r="A3276" s="10" t="s">
        <v>35</v>
      </c>
      <c r="B3276" s="20">
        <v>0.92</v>
      </c>
      <c r="C3276" s="19">
        <v>32333</v>
      </c>
      <c r="D3276" s="19">
        <v>6214.4008050000002</v>
      </c>
      <c r="E3276" s="23">
        <v>0.86382511500000003</v>
      </c>
      <c r="F3276" s="23">
        <v>0.49873012300000003</v>
      </c>
      <c r="G3276" s="17">
        <v>0</v>
      </c>
      <c r="H3276" s="17">
        <v>1</v>
      </c>
      <c r="I3276" s="17">
        <v>0.95383204200000005</v>
      </c>
      <c r="J3276" s="17">
        <v>4.58E-2</v>
      </c>
      <c r="K3276" s="17">
        <v>3.4200000000000002E-4</v>
      </c>
    </row>
    <row r="3277" spans="1:11" x14ac:dyDescent="0.45">
      <c r="A3277" s="10" t="s">
        <v>35</v>
      </c>
      <c r="B3277" s="20">
        <v>0.92100000000000004</v>
      </c>
      <c r="C3277" s="19">
        <v>32368</v>
      </c>
      <c r="D3277" s="19">
        <v>6244.7060979999997</v>
      </c>
      <c r="E3277" s="23">
        <v>0.86841949600000001</v>
      </c>
      <c r="F3277" s="23">
        <v>0.50095173599999998</v>
      </c>
      <c r="G3277" s="17">
        <v>0</v>
      </c>
      <c r="H3277" s="17">
        <v>1</v>
      </c>
      <c r="I3277" s="17">
        <v>0.953979464</v>
      </c>
      <c r="J3277" s="17">
        <v>4.5699999999999998E-2</v>
      </c>
      <c r="K3277" s="17">
        <v>3.4099999999999999E-4</v>
      </c>
    </row>
    <row r="3278" spans="1:11" x14ac:dyDescent="0.45">
      <c r="A3278" s="10" t="s">
        <v>35</v>
      </c>
      <c r="B3278" s="20">
        <v>0.92200000000000004</v>
      </c>
      <c r="C3278" s="19">
        <v>32403</v>
      </c>
      <c r="D3278" s="19">
        <v>6275.2070949999998</v>
      </c>
      <c r="E3278" s="23">
        <v>0.87418196999999997</v>
      </c>
      <c r="F3278" s="23">
        <v>0.50327112399999996</v>
      </c>
      <c r="G3278" s="17">
        <v>0</v>
      </c>
      <c r="H3278" s="17">
        <v>1</v>
      </c>
      <c r="I3278" s="17">
        <v>0.95413541099999999</v>
      </c>
      <c r="J3278" s="17">
        <v>4.5499999999999999E-2</v>
      </c>
      <c r="K3278" s="17">
        <v>3.4000000000000002E-4</v>
      </c>
    </row>
    <row r="3279" spans="1:11" x14ac:dyDescent="0.45">
      <c r="A3279" s="10" t="s">
        <v>35</v>
      </c>
      <c r="B3279" s="20">
        <v>0.92300000000000004</v>
      </c>
      <c r="C3279" s="19">
        <v>32438</v>
      </c>
      <c r="D3279" s="19">
        <v>6305.8896400000003</v>
      </c>
      <c r="E3279" s="23">
        <v>0.88124084499999999</v>
      </c>
      <c r="F3279" s="23">
        <v>0.50535720500000003</v>
      </c>
      <c r="G3279" s="17">
        <v>0</v>
      </c>
      <c r="H3279" s="17">
        <v>1</v>
      </c>
      <c r="I3279" s="17">
        <v>0.95422222300000004</v>
      </c>
      <c r="J3279" s="17">
        <v>4.5400000000000003E-2</v>
      </c>
      <c r="K3279" s="17">
        <v>3.39E-4</v>
      </c>
    </row>
    <row r="3280" spans="1:11" x14ac:dyDescent="0.45">
      <c r="A3280" s="10" t="s">
        <v>35</v>
      </c>
      <c r="B3280" s="20">
        <v>0.92400000000000004</v>
      </c>
      <c r="C3280" s="19">
        <v>32473</v>
      </c>
      <c r="D3280" s="19">
        <v>6336.803116</v>
      </c>
      <c r="E3280" s="23">
        <v>0.88461374599999998</v>
      </c>
      <c r="F3280" s="23">
        <v>0.50763194300000003</v>
      </c>
      <c r="G3280" s="17">
        <v>0</v>
      </c>
      <c r="H3280" s="17">
        <v>1</v>
      </c>
      <c r="I3280" s="17">
        <v>0.954408284</v>
      </c>
      <c r="J3280" s="17">
        <v>4.53E-2</v>
      </c>
      <c r="K3280" s="17">
        <v>3.3799999999999998E-4</v>
      </c>
    </row>
    <row r="3281" spans="1:11" x14ac:dyDescent="0.45">
      <c r="A3281" s="10" t="s">
        <v>35</v>
      </c>
      <c r="B3281" s="20">
        <v>0.92500000000000004</v>
      </c>
      <c r="C3281" s="19">
        <v>32507</v>
      </c>
      <c r="D3281" s="19">
        <v>6366.944058</v>
      </c>
      <c r="E3281" s="23">
        <v>0.88838276900000002</v>
      </c>
      <c r="F3281" s="23">
        <v>0.51000308299999997</v>
      </c>
      <c r="G3281" s="17">
        <v>0</v>
      </c>
      <c r="H3281" s="17">
        <v>1</v>
      </c>
      <c r="I3281" s="17">
        <v>0.95460872500000005</v>
      </c>
      <c r="J3281" s="17">
        <v>4.5100000000000001E-2</v>
      </c>
      <c r="K3281" s="17">
        <v>3.3599999999999998E-4</v>
      </c>
    </row>
    <row r="3282" spans="1:11" x14ac:dyDescent="0.45">
      <c r="A3282" s="10" t="s">
        <v>35</v>
      </c>
      <c r="B3282" s="20">
        <v>0.92600000000000005</v>
      </c>
      <c r="C3282" s="19">
        <v>32541</v>
      </c>
      <c r="D3282" s="19">
        <v>6397.2255459999997</v>
      </c>
      <c r="E3282" s="23">
        <v>0.89433562</v>
      </c>
      <c r="F3282" s="23">
        <v>0.51210754800000002</v>
      </c>
      <c r="G3282" s="17">
        <v>0</v>
      </c>
      <c r="H3282" s="17">
        <v>1</v>
      </c>
      <c r="I3282" s="17">
        <v>0.95476194400000003</v>
      </c>
      <c r="J3282" s="17">
        <v>4.4900000000000002E-2</v>
      </c>
      <c r="K3282" s="17">
        <v>3.3500000000000001E-4</v>
      </c>
    </row>
    <row r="3283" spans="1:11" x14ac:dyDescent="0.45">
      <c r="A3283" s="10" t="s">
        <v>35</v>
      </c>
      <c r="B3283" s="20">
        <v>0.92700000000000005</v>
      </c>
      <c r="C3283" s="19">
        <v>32578</v>
      </c>
      <c r="D3283" s="19">
        <v>6430.413407</v>
      </c>
      <c r="E3283" s="23">
        <v>0.90008182699999995</v>
      </c>
      <c r="F3283" s="23">
        <v>0.51452934100000003</v>
      </c>
      <c r="G3283" s="17">
        <v>0</v>
      </c>
      <c r="H3283" s="17">
        <v>1</v>
      </c>
      <c r="I3283" s="17">
        <v>0.95498688700000001</v>
      </c>
      <c r="J3283" s="17">
        <v>4.4699999999999997E-2</v>
      </c>
      <c r="K3283" s="17">
        <v>3.3300000000000002E-4</v>
      </c>
    </row>
    <row r="3284" spans="1:11" x14ac:dyDescent="0.45">
      <c r="A3284" s="10" t="s">
        <v>35</v>
      </c>
      <c r="B3284" s="20">
        <v>0.92800000000000005</v>
      </c>
      <c r="C3284" s="19">
        <v>32614</v>
      </c>
      <c r="D3284" s="19">
        <v>6462.9143029999996</v>
      </c>
      <c r="E3284" s="23">
        <v>0.90669099799999997</v>
      </c>
      <c r="F3284" s="23">
        <v>0.51693181700000002</v>
      </c>
      <c r="G3284" s="17">
        <v>0</v>
      </c>
      <c r="H3284" s="17">
        <v>1</v>
      </c>
      <c r="I3284" s="17">
        <v>0.95513874799999998</v>
      </c>
      <c r="J3284" s="17">
        <v>4.4499999999999998E-2</v>
      </c>
      <c r="K3284" s="17">
        <v>3.3199999999999999E-4</v>
      </c>
    </row>
    <row r="3285" spans="1:11" x14ac:dyDescent="0.45">
      <c r="A3285" s="10" t="s">
        <v>35</v>
      </c>
      <c r="B3285" s="20">
        <v>0.92900000000000005</v>
      </c>
      <c r="C3285" s="19">
        <v>32649</v>
      </c>
      <c r="D3285" s="19">
        <v>6494.8262910000003</v>
      </c>
      <c r="E3285" s="23">
        <v>0.91674796300000005</v>
      </c>
      <c r="F3285" s="23">
        <v>0.51912071199999998</v>
      </c>
      <c r="G3285" s="17">
        <v>0</v>
      </c>
      <c r="H3285" s="17">
        <v>1</v>
      </c>
      <c r="I3285" s="17">
        <v>0.95528849199999999</v>
      </c>
      <c r="J3285" s="17">
        <v>4.4400000000000002E-2</v>
      </c>
      <c r="K3285" s="17">
        <v>3.3100000000000002E-4</v>
      </c>
    </row>
    <row r="3286" spans="1:11" x14ac:dyDescent="0.45">
      <c r="A3286" s="10" t="s">
        <v>35</v>
      </c>
      <c r="B3286" s="20">
        <v>0.93</v>
      </c>
      <c r="C3286" s="19">
        <v>32685</v>
      </c>
      <c r="D3286" s="19">
        <v>6528.0575520000002</v>
      </c>
      <c r="E3286" s="23">
        <v>0.92937393499999998</v>
      </c>
      <c r="F3286" s="23">
        <v>0.52168206500000003</v>
      </c>
      <c r="G3286" s="17">
        <v>0</v>
      </c>
      <c r="H3286" s="17">
        <v>1</v>
      </c>
      <c r="I3286" s="17">
        <v>0.95541629900000002</v>
      </c>
      <c r="J3286" s="17">
        <v>4.4299999999999999E-2</v>
      </c>
      <c r="K3286" s="17">
        <v>3.3E-4</v>
      </c>
    </row>
    <row r="3287" spans="1:11" x14ac:dyDescent="0.45">
      <c r="A3287" s="10" t="s">
        <v>35</v>
      </c>
      <c r="B3287" s="20">
        <v>0.93100000000000005</v>
      </c>
      <c r="C3287" s="19">
        <v>32718</v>
      </c>
      <c r="D3287" s="19">
        <v>6558.7964739999998</v>
      </c>
      <c r="E3287" s="23">
        <v>0.93425896900000005</v>
      </c>
      <c r="F3287" s="23">
        <v>0.52412542900000003</v>
      </c>
      <c r="G3287" s="17">
        <v>0</v>
      </c>
      <c r="H3287" s="17">
        <v>1</v>
      </c>
      <c r="I3287" s="17">
        <v>0.95560109500000001</v>
      </c>
      <c r="J3287" s="17">
        <v>4.41E-2</v>
      </c>
      <c r="K3287" s="17">
        <v>3.2899999999999997E-4</v>
      </c>
    </row>
    <row r="3288" spans="1:11" x14ac:dyDescent="0.45">
      <c r="A3288" s="10" t="s">
        <v>35</v>
      </c>
      <c r="B3288" s="20">
        <v>0.93200000000000005</v>
      </c>
      <c r="C3288" s="19">
        <v>32752</v>
      </c>
      <c r="D3288" s="19">
        <v>6590.6974010000004</v>
      </c>
      <c r="E3288" s="23">
        <v>0.94236776700000002</v>
      </c>
      <c r="F3288" s="23">
        <v>0.526237709</v>
      </c>
      <c r="G3288" s="17">
        <v>0</v>
      </c>
      <c r="H3288" s="17">
        <v>1</v>
      </c>
      <c r="I3288" s="17">
        <v>0.95573081800000004</v>
      </c>
      <c r="J3288" s="17">
        <v>4.3900000000000002E-2</v>
      </c>
      <c r="K3288" s="17">
        <v>3.2699999999999998E-4</v>
      </c>
    </row>
    <row r="3289" spans="1:11" x14ac:dyDescent="0.45">
      <c r="A3289" s="10" t="s">
        <v>35</v>
      </c>
      <c r="B3289" s="20">
        <v>0.93300000000000005</v>
      </c>
      <c r="C3289" s="19">
        <v>32787</v>
      </c>
      <c r="D3289" s="19">
        <v>6623.8437050000002</v>
      </c>
      <c r="E3289" s="23">
        <v>0.95122527099999998</v>
      </c>
      <c r="F3289" s="23">
        <v>0.52887065499999997</v>
      </c>
      <c r="G3289" s="17">
        <v>0</v>
      </c>
      <c r="H3289" s="17">
        <v>1</v>
      </c>
      <c r="I3289" s="17">
        <v>0.95574152499999998</v>
      </c>
      <c r="J3289" s="17">
        <v>4.3900000000000002E-2</v>
      </c>
      <c r="K3289" s="17">
        <v>3.2600000000000001E-4</v>
      </c>
    </row>
    <row r="3290" spans="1:11" x14ac:dyDescent="0.45">
      <c r="A3290" s="10" t="s">
        <v>35</v>
      </c>
      <c r="B3290" s="20">
        <v>0.93400000000000005</v>
      </c>
      <c r="C3290" s="19">
        <v>32824</v>
      </c>
      <c r="D3290" s="19">
        <v>6659.2332729999998</v>
      </c>
      <c r="E3290" s="23">
        <v>0.96034601600000002</v>
      </c>
      <c r="F3290" s="23">
        <v>0.53134601000000004</v>
      </c>
      <c r="G3290" s="17">
        <v>0</v>
      </c>
      <c r="H3290" s="17">
        <v>1</v>
      </c>
      <c r="I3290" s="17">
        <v>0.955852119</v>
      </c>
      <c r="J3290" s="17">
        <v>4.3799999999999999E-2</v>
      </c>
      <c r="K3290" s="17">
        <v>3.2499999999999999E-4</v>
      </c>
    </row>
    <row r="3291" spans="1:11" x14ac:dyDescent="0.45">
      <c r="A3291" s="10" t="s">
        <v>35</v>
      </c>
      <c r="B3291" s="20">
        <v>0.93500000000000005</v>
      </c>
      <c r="C3291" s="19">
        <v>32858</v>
      </c>
      <c r="D3291" s="19">
        <v>6692.1718499999997</v>
      </c>
      <c r="E3291" s="23">
        <v>0.97641707899999997</v>
      </c>
      <c r="F3291" s="23">
        <v>0.53398329600000005</v>
      </c>
      <c r="G3291" s="17">
        <v>0</v>
      </c>
      <c r="H3291" s="17">
        <v>1</v>
      </c>
      <c r="I3291" s="17">
        <v>0.95599004200000004</v>
      </c>
      <c r="J3291" s="17">
        <v>4.3700000000000003E-2</v>
      </c>
      <c r="K3291" s="17">
        <v>3.2400000000000001E-4</v>
      </c>
    </row>
    <row r="3292" spans="1:11" x14ac:dyDescent="0.45">
      <c r="A3292" s="10" t="s">
        <v>35</v>
      </c>
      <c r="B3292" s="20">
        <v>0.93600000000000005</v>
      </c>
      <c r="C3292" s="19">
        <v>32896</v>
      </c>
      <c r="D3292" s="19">
        <v>6729.4231309999996</v>
      </c>
      <c r="E3292" s="23">
        <v>0.98513842699999998</v>
      </c>
      <c r="F3292" s="23">
        <v>0.536453081</v>
      </c>
      <c r="G3292" s="17">
        <v>0</v>
      </c>
      <c r="H3292" s="17">
        <v>1</v>
      </c>
      <c r="I3292" s="17">
        <v>0.95610583999999998</v>
      </c>
      <c r="J3292" s="17">
        <v>4.36E-2</v>
      </c>
      <c r="K3292" s="17">
        <v>3.2299999999999999E-4</v>
      </c>
    </row>
    <row r="3293" spans="1:11" x14ac:dyDescent="0.45">
      <c r="A3293" s="10" t="s">
        <v>35</v>
      </c>
      <c r="B3293" s="20">
        <v>0.93700000000000006</v>
      </c>
      <c r="C3293" s="19">
        <v>32930</v>
      </c>
      <c r="D3293" s="19">
        <v>6763.0180570000002</v>
      </c>
      <c r="E3293" s="23">
        <v>0.99148225999999995</v>
      </c>
      <c r="F3293" s="23">
        <v>0.53909472599999997</v>
      </c>
      <c r="G3293" s="17">
        <v>0</v>
      </c>
      <c r="H3293" s="17">
        <v>1</v>
      </c>
      <c r="I3293" s="17">
        <v>0.95621578600000001</v>
      </c>
      <c r="J3293" s="17">
        <v>4.3499999999999997E-2</v>
      </c>
      <c r="K3293" s="17">
        <v>3.2200000000000002E-4</v>
      </c>
    </row>
    <row r="3294" spans="1:11" x14ac:dyDescent="0.45">
      <c r="A3294" s="10" t="s">
        <v>35</v>
      </c>
      <c r="B3294" s="20">
        <v>0.93799999999999994</v>
      </c>
      <c r="C3294" s="19">
        <v>32964</v>
      </c>
      <c r="D3294" s="19">
        <v>6796.8197520000003</v>
      </c>
      <c r="E3294" s="23">
        <v>0.99765970199999998</v>
      </c>
      <c r="F3294" s="23">
        <v>0.54181845299999998</v>
      </c>
      <c r="G3294" s="17">
        <v>0</v>
      </c>
      <c r="H3294" s="17">
        <v>1</v>
      </c>
      <c r="I3294" s="17">
        <v>0.95628757799999997</v>
      </c>
      <c r="J3294" s="17">
        <v>4.3400000000000001E-2</v>
      </c>
      <c r="K3294" s="17">
        <v>3.21E-4</v>
      </c>
    </row>
    <row r="3295" spans="1:11" x14ac:dyDescent="0.45">
      <c r="A3295" s="10" t="s">
        <v>35</v>
      </c>
      <c r="B3295" s="20">
        <v>0.93899999999999995</v>
      </c>
      <c r="C3295" s="19">
        <v>32999</v>
      </c>
      <c r="D3295" s="19">
        <v>6831.9280410000001</v>
      </c>
      <c r="E3295" s="23">
        <v>1.0094136979999999</v>
      </c>
      <c r="F3295" s="23">
        <v>0.54425647799999999</v>
      </c>
      <c r="G3295" s="17">
        <v>0</v>
      </c>
      <c r="H3295" s="17">
        <v>1</v>
      </c>
      <c r="I3295" s="17">
        <v>0.95645659199999999</v>
      </c>
      <c r="J3295" s="17">
        <v>4.3200000000000002E-2</v>
      </c>
      <c r="K3295" s="17">
        <v>3.2000000000000003E-4</v>
      </c>
    </row>
    <row r="3296" spans="1:11" x14ac:dyDescent="0.45">
      <c r="A3296" s="10" t="s">
        <v>35</v>
      </c>
      <c r="B3296" s="20">
        <v>0.94</v>
      </c>
      <c r="C3296" s="19">
        <v>33035</v>
      </c>
      <c r="D3296" s="19">
        <v>6868.4859079999997</v>
      </c>
      <c r="E3296" s="23">
        <v>1.0219458720000001</v>
      </c>
      <c r="F3296" s="23">
        <v>0.54708377399999997</v>
      </c>
      <c r="G3296" s="17">
        <v>0</v>
      </c>
      <c r="H3296" s="17">
        <v>1</v>
      </c>
      <c r="I3296" s="17">
        <v>0.95663319899999999</v>
      </c>
      <c r="J3296" s="17">
        <v>4.2999999999999997E-2</v>
      </c>
      <c r="K3296" s="17">
        <v>3.19E-4</v>
      </c>
    </row>
    <row r="3297" spans="1:11" x14ac:dyDescent="0.45">
      <c r="A3297" s="10" t="s">
        <v>35</v>
      </c>
      <c r="B3297" s="20">
        <v>0.94099999999999995</v>
      </c>
      <c r="C3297" s="19">
        <v>33071</v>
      </c>
      <c r="D3297" s="19">
        <v>6905.6396379999996</v>
      </c>
      <c r="E3297" s="23">
        <v>1.0408495090000001</v>
      </c>
      <c r="F3297" s="23">
        <v>0.54981957199999998</v>
      </c>
      <c r="G3297" s="17">
        <v>0</v>
      </c>
      <c r="H3297" s="17">
        <v>1</v>
      </c>
      <c r="I3297" s="17">
        <v>0.95652141700000004</v>
      </c>
      <c r="J3297" s="17">
        <v>4.3200000000000002E-2</v>
      </c>
      <c r="K3297" s="17">
        <v>3.1700000000000001E-4</v>
      </c>
    </row>
    <row r="3298" spans="1:11" x14ac:dyDescent="0.45">
      <c r="A3298" s="10" t="s">
        <v>35</v>
      </c>
      <c r="B3298" s="20">
        <v>0.94199999999999995</v>
      </c>
      <c r="C3298" s="19">
        <v>33105</v>
      </c>
      <c r="D3298" s="19">
        <v>6941.2824849999997</v>
      </c>
      <c r="E3298" s="23">
        <v>1.0513173870000001</v>
      </c>
      <c r="F3298" s="23">
        <v>0.55256090999999996</v>
      </c>
      <c r="G3298" s="17">
        <v>0</v>
      </c>
      <c r="H3298" s="17">
        <v>1</v>
      </c>
      <c r="I3298" s="17">
        <v>0.956626215</v>
      </c>
      <c r="J3298" s="17">
        <v>4.3099999999999999E-2</v>
      </c>
      <c r="K3298" s="17">
        <v>3.1700000000000001E-4</v>
      </c>
    </row>
    <row r="3299" spans="1:11" x14ac:dyDescent="0.45">
      <c r="A3299" s="10" t="s">
        <v>35</v>
      </c>
      <c r="B3299" s="20">
        <v>0.94299999999999995</v>
      </c>
      <c r="C3299" s="19">
        <v>33141</v>
      </c>
      <c r="D3299" s="19">
        <v>6979.2540300000001</v>
      </c>
      <c r="E3299" s="23">
        <v>1.0582936350000001</v>
      </c>
      <c r="F3299" s="23">
        <v>0.55527135400000005</v>
      </c>
      <c r="G3299" s="17">
        <v>0</v>
      </c>
      <c r="H3299" s="17">
        <v>1</v>
      </c>
      <c r="I3299" s="17">
        <v>0.95675772999999997</v>
      </c>
      <c r="J3299" s="17">
        <v>4.2900000000000001E-2</v>
      </c>
      <c r="K3299" s="17">
        <v>3.1500000000000001E-4</v>
      </c>
    </row>
    <row r="3300" spans="1:11" x14ac:dyDescent="0.45">
      <c r="A3300" s="10" t="s">
        <v>35</v>
      </c>
      <c r="B3300" s="20">
        <v>0.94399999999999995</v>
      </c>
      <c r="C3300" s="19">
        <v>33177</v>
      </c>
      <c r="D3300" s="19">
        <v>7017.6739100000004</v>
      </c>
      <c r="E3300" s="23">
        <v>1.0741101529999999</v>
      </c>
      <c r="F3300" s="23">
        <v>0.55834722599999997</v>
      </c>
      <c r="G3300" s="17">
        <v>0</v>
      </c>
      <c r="H3300" s="17">
        <v>1</v>
      </c>
      <c r="I3300" s="17">
        <v>0.956884866</v>
      </c>
      <c r="J3300" s="17">
        <v>4.2799999999999998E-2</v>
      </c>
      <c r="K3300" s="17">
        <v>3.1399999999999999E-4</v>
      </c>
    </row>
    <row r="3301" spans="1:11" x14ac:dyDescent="0.45">
      <c r="A3301" s="10" t="s">
        <v>35</v>
      </c>
      <c r="B3301" s="20">
        <v>0.94499999999999995</v>
      </c>
      <c r="C3301" s="19">
        <v>33212</v>
      </c>
      <c r="D3301" s="19">
        <v>7055.5142299999998</v>
      </c>
      <c r="E3301" s="23">
        <v>1.086061833</v>
      </c>
      <c r="F3301" s="23">
        <v>0.56098023399999997</v>
      </c>
      <c r="G3301" s="17">
        <v>0</v>
      </c>
      <c r="H3301" s="17">
        <v>1</v>
      </c>
      <c r="I3301" s="17">
        <v>0.957073497</v>
      </c>
      <c r="J3301" s="17">
        <v>4.2599999999999999E-2</v>
      </c>
      <c r="K3301" s="17">
        <v>3.1300000000000002E-4</v>
      </c>
    </row>
    <row r="3302" spans="1:11" x14ac:dyDescent="0.45">
      <c r="A3302" s="10" t="s">
        <v>35</v>
      </c>
      <c r="B3302" s="20">
        <v>0.94599999999999995</v>
      </c>
      <c r="C3302" s="19">
        <v>33244</v>
      </c>
      <c r="D3302" s="19">
        <v>7090.4449080000004</v>
      </c>
      <c r="E3302" s="23">
        <v>1.097850467</v>
      </c>
      <c r="F3302" s="23">
        <v>0.56429482500000006</v>
      </c>
      <c r="G3302" s="17">
        <v>0</v>
      </c>
      <c r="H3302" s="17">
        <v>1</v>
      </c>
      <c r="I3302" s="17">
        <v>0.95727599699999999</v>
      </c>
      <c r="J3302" s="17">
        <v>4.24E-2</v>
      </c>
      <c r="K3302" s="17">
        <v>3.1100000000000002E-4</v>
      </c>
    </row>
    <row r="3303" spans="1:11" x14ac:dyDescent="0.45">
      <c r="A3303" s="10" t="s">
        <v>35</v>
      </c>
      <c r="B3303" s="20">
        <v>0.94699999999999995</v>
      </c>
      <c r="C3303" s="19">
        <v>33282</v>
      </c>
      <c r="D3303" s="19">
        <v>7132.3906889999998</v>
      </c>
      <c r="E3303" s="23">
        <v>1.113322575</v>
      </c>
      <c r="F3303" s="23">
        <v>0.56696228599999998</v>
      </c>
      <c r="G3303" s="17">
        <v>0</v>
      </c>
      <c r="H3303" s="17">
        <v>1</v>
      </c>
      <c r="I3303" s="17">
        <v>0.95738319100000002</v>
      </c>
      <c r="J3303" s="17">
        <v>4.2299999999999997E-2</v>
      </c>
      <c r="K3303" s="17">
        <v>3.1100000000000002E-4</v>
      </c>
    </row>
    <row r="3304" spans="1:11" x14ac:dyDescent="0.45">
      <c r="A3304" s="10" t="s">
        <v>35</v>
      </c>
      <c r="B3304" s="20">
        <v>0.94799999999999995</v>
      </c>
      <c r="C3304" s="19">
        <v>33316</v>
      </c>
      <c r="D3304" s="19">
        <v>7170.5040239999998</v>
      </c>
      <c r="E3304" s="23">
        <v>1.1285351349999999</v>
      </c>
      <c r="F3304" s="23">
        <v>0.57025878799999996</v>
      </c>
      <c r="G3304" s="17">
        <v>0</v>
      </c>
      <c r="H3304" s="17">
        <v>1</v>
      </c>
      <c r="I3304" s="17">
        <v>0.95753880700000005</v>
      </c>
      <c r="J3304" s="17">
        <v>4.2200000000000001E-2</v>
      </c>
      <c r="K3304" s="17">
        <v>3.0899999999999998E-4</v>
      </c>
    </row>
    <row r="3305" spans="1:11" x14ac:dyDescent="0.45">
      <c r="A3305" s="10" t="s">
        <v>35</v>
      </c>
      <c r="B3305" s="20">
        <v>0.94899999999999995</v>
      </c>
      <c r="C3305" s="19">
        <v>33351</v>
      </c>
      <c r="D3305" s="19">
        <v>7210.2417089999999</v>
      </c>
      <c r="E3305" s="23">
        <v>1.14142659</v>
      </c>
      <c r="F3305" s="23">
        <v>0.57294439399999997</v>
      </c>
      <c r="G3305" s="17">
        <v>0</v>
      </c>
      <c r="H3305" s="17">
        <v>1</v>
      </c>
      <c r="I3305" s="17">
        <v>0.95757855599999997</v>
      </c>
      <c r="J3305" s="17">
        <v>4.2099999999999999E-2</v>
      </c>
      <c r="K3305" s="17">
        <v>3.0899999999999998E-4</v>
      </c>
    </row>
    <row r="3306" spans="1:11" x14ac:dyDescent="0.45">
      <c r="A3306" s="10" t="s">
        <v>35</v>
      </c>
      <c r="B3306" s="20">
        <v>0.95</v>
      </c>
      <c r="C3306" s="19">
        <v>33387</v>
      </c>
      <c r="D3306" s="19">
        <v>7251.515719</v>
      </c>
      <c r="E3306" s="23">
        <v>1.152463566</v>
      </c>
      <c r="F3306" s="23">
        <v>0.57646087400000001</v>
      </c>
      <c r="G3306" s="17">
        <v>0</v>
      </c>
      <c r="H3306" s="17">
        <v>1</v>
      </c>
      <c r="I3306" s="17">
        <v>0.95770935199999996</v>
      </c>
      <c r="J3306" s="17">
        <v>4.2000000000000003E-2</v>
      </c>
      <c r="K3306" s="17">
        <v>3.0800000000000001E-4</v>
      </c>
    </row>
    <row r="3307" spans="1:11" x14ac:dyDescent="0.45">
      <c r="A3307" s="10" t="s">
        <v>35</v>
      </c>
      <c r="B3307" s="20">
        <v>0.95099999999999996</v>
      </c>
      <c r="C3307" s="19">
        <v>33421</v>
      </c>
      <c r="D3307" s="19">
        <v>7290.8696330000002</v>
      </c>
      <c r="E3307" s="23">
        <v>1.161274189</v>
      </c>
      <c r="F3307" s="23">
        <v>0.57969677600000002</v>
      </c>
      <c r="G3307" s="17">
        <v>0</v>
      </c>
      <c r="H3307" s="17">
        <v>1</v>
      </c>
      <c r="I3307" s="17">
        <v>0.95788782299999997</v>
      </c>
      <c r="J3307" s="17">
        <v>4.1799999999999997E-2</v>
      </c>
      <c r="K3307" s="17">
        <v>3.0600000000000001E-4</v>
      </c>
    </row>
    <row r="3308" spans="1:11" x14ac:dyDescent="0.45">
      <c r="A3308" s="10" t="s">
        <v>35</v>
      </c>
      <c r="B3308" s="20">
        <v>0.95199999999999996</v>
      </c>
      <c r="C3308" s="19">
        <v>33457</v>
      </c>
      <c r="D3308" s="19">
        <v>7332.9390649999996</v>
      </c>
      <c r="E3308" s="23">
        <v>1.178653615</v>
      </c>
      <c r="F3308" s="23">
        <v>0.58283326300000005</v>
      </c>
      <c r="G3308" s="17">
        <v>0</v>
      </c>
      <c r="H3308" s="17">
        <v>1</v>
      </c>
      <c r="I3308" s="17">
        <v>0.95802261499999997</v>
      </c>
      <c r="J3308" s="17">
        <v>4.1700000000000001E-2</v>
      </c>
      <c r="K3308" s="17">
        <v>3.0499999999999999E-4</v>
      </c>
    </row>
    <row r="3309" spans="1:11" x14ac:dyDescent="0.45">
      <c r="A3309" s="10" t="s">
        <v>35</v>
      </c>
      <c r="B3309" s="20">
        <v>0.95299999999999996</v>
      </c>
      <c r="C3309" s="19">
        <v>33493</v>
      </c>
      <c r="D3309" s="19">
        <v>7375.6775189999998</v>
      </c>
      <c r="E3309" s="23">
        <v>1.1943933529999999</v>
      </c>
      <c r="F3309" s="23">
        <v>0.58611454799999996</v>
      </c>
      <c r="G3309" s="17">
        <v>0</v>
      </c>
      <c r="H3309" s="17">
        <v>1</v>
      </c>
      <c r="I3309" s="17">
        <v>0.95814688100000001</v>
      </c>
      <c r="J3309" s="17">
        <v>4.1500000000000002E-2</v>
      </c>
      <c r="K3309" s="17">
        <v>3.0400000000000002E-4</v>
      </c>
    </row>
    <row r="3310" spans="1:11" x14ac:dyDescent="0.45">
      <c r="A3310" s="10" t="s">
        <v>35</v>
      </c>
      <c r="B3310" s="20">
        <v>0.95399999999999996</v>
      </c>
      <c r="C3310" s="19">
        <v>33528</v>
      </c>
      <c r="D3310" s="19">
        <v>7417.7671300000002</v>
      </c>
      <c r="E3310" s="23">
        <v>1.208192207</v>
      </c>
      <c r="F3310" s="23">
        <v>0.58937094199999995</v>
      </c>
      <c r="G3310" s="17">
        <v>0</v>
      </c>
      <c r="H3310" s="17">
        <v>1</v>
      </c>
      <c r="I3310" s="17">
        <v>0.95826496100000003</v>
      </c>
      <c r="J3310" s="17">
        <v>4.1399999999999999E-2</v>
      </c>
      <c r="K3310" s="17">
        <v>3.0299999999999999E-4</v>
      </c>
    </row>
    <row r="3311" spans="1:11" x14ac:dyDescent="0.45">
      <c r="A3311" s="10" t="s">
        <v>35</v>
      </c>
      <c r="B3311" s="20">
        <v>0.95499999999999996</v>
      </c>
      <c r="C3311" s="19">
        <v>33563</v>
      </c>
      <c r="D3311" s="19">
        <v>7460.3936089999997</v>
      </c>
      <c r="E3311" s="23">
        <v>1.2249824810000001</v>
      </c>
      <c r="F3311" s="23">
        <v>0.59295262400000004</v>
      </c>
      <c r="G3311" s="17">
        <v>0</v>
      </c>
      <c r="H3311" s="17">
        <v>1</v>
      </c>
      <c r="I3311" s="17">
        <v>0.95834461100000001</v>
      </c>
      <c r="J3311" s="17">
        <v>4.1399999999999999E-2</v>
      </c>
      <c r="K3311" s="17">
        <v>3.0299999999999999E-4</v>
      </c>
    </row>
    <row r="3312" spans="1:11" x14ac:dyDescent="0.45">
      <c r="A3312" s="10" t="s">
        <v>35</v>
      </c>
      <c r="B3312" s="20">
        <v>0.95599999999999996</v>
      </c>
      <c r="C3312" s="19">
        <v>33598</v>
      </c>
      <c r="D3312" s="19">
        <v>7503.4816529999998</v>
      </c>
      <c r="E3312" s="23">
        <v>1.2384007640000001</v>
      </c>
      <c r="F3312" s="23">
        <v>0.59633974700000003</v>
      </c>
      <c r="G3312" s="17">
        <v>0</v>
      </c>
      <c r="H3312" s="17">
        <v>1</v>
      </c>
      <c r="I3312" s="17">
        <v>0.95847917400000004</v>
      </c>
      <c r="J3312" s="17">
        <v>4.1200000000000001E-2</v>
      </c>
      <c r="K3312" s="17">
        <v>3.0200000000000002E-4</v>
      </c>
    </row>
    <row r="3313" spans="1:11" x14ac:dyDescent="0.45">
      <c r="A3313" s="10" t="s">
        <v>35</v>
      </c>
      <c r="B3313" s="20">
        <v>0.95699999999999996</v>
      </c>
      <c r="C3313" s="19">
        <v>33633</v>
      </c>
      <c r="D3313" s="19">
        <v>7547.0767850000002</v>
      </c>
      <c r="E3313" s="23">
        <v>1.250092306</v>
      </c>
      <c r="F3313" s="23">
        <v>0.59964284400000001</v>
      </c>
      <c r="G3313" s="17">
        <v>0</v>
      </c>
      <c r="H3313" s="17">
        <v>1</v>
      </c>
      <c r="I3313" s="17">
        <v>0.95867120299999997</v>
      </c>
      <c r="J3313" s="17">
        <v>4.1000000000000002E-2</v>
      </c>
      <c r="K3313" s="17">
        <v>2.9999999999999997E-4</v>
      </c>
    </row>
    <row r="3314" spans="1:11" x14ac:dyDescent="0.45">
      <c r="A3314" s="10" t="s">
        <v>35</v>
      </c>
      <c r="B3314" s="20">
        <v>0.95799999999999996</v>
      </c>
      <c r="C3314" s="19">
        <v>33667</v>
      </c>
      <c r="D3314" s="19">
        <v>7589.8297750000002</v>
      </c>
      <c r="E3314" s="23">
        <v>1.2649657889999999</v>
      </c>
      <c r="F3314" s="23">
        <v>0.60337848299999997</v>
      </c>
      <c r="G3314" s="17">
        <v>0</v>
      </c>
      <c r="H3314" s="17">
        <v>1</v>
      </c>
      <c r="I3314" s="17">
        <v>0.95879697600000002</v>
      </c>
      <c r="J3314" s="17">
        <v>4.0899999999999999E-2</v>
      </c>
      <c r="K3314" s="17">
        <v>2.99E-4</v>
      </c>
    </row>
    <row r="3315" spans="1:11" x14ac:dyDescent="0.45">
      <c r="A3315" s="10" t="s">
        <v>35</v>
      </c>
      <c r="B3315" s="20">
        <v>0.95899999999999996</v>
      </c>
      <c r="C3315" s="19">
        <v>33702</v>
      </c>
      <c r="D3315" s="19">
        <v>7634.5935200000004</v>
      </c>
      <c r="E3315" s="23">
        <v>1.2891397060000001</v>
      </c>
      <c r="F3315" s="23">
        <v>0.60685164400000002</v>
      </c>
      <c r="G3315" s="17">
        <v>0</v>
      </c>
      <c r="H3315" s="17">
        <v>1</v>
      </c>
      <c r="I3315" s="17">
        <v>0.95895633000000002</v>
      </c>
      <c r="J3315" s="17">
        <v>4.07E-2</v>
      </c>
      <c r="K3315" s="17">
        <v>2.9799999999999998E-4</v>
      </c>
    </row>
    <row r="3316" spans="1:11" x14ac:dyDescent="0.45">
      <c r="A3316" s="10" t="s">
        <v>35</v>
      </c>
      <c r="B3316" s="20">
        <v>0.96</v>
      </c>
      <c r="C3316" s="19">
        <v>33736</v>
      </c>
      <c r="D3316" s="19">
        <v>7678.9108569999999</v>
      </c>
      <c r="E3316" s="23">
        <v>1.316594077</v>
      </c>
      <c r="F3316" s="23">
        <v>0.61044893700000002</v>
      </c>
      <c r="G3316" s="17">
        <v>0</v>
      </c>
      <c r="H3316" s="17">
        <v>1</v>
      </c>
      <c r="I3316" s="17">
        <v>0.95905136499999999</v>
      </c>
      <c r="J3316" s="17">
        <v>4.07E-2</v>
      </c>
      <c r="K3316" s="17">
        <v>2.9700000000000001E-4</v>
      </c>
    </row>
    <row r="3317" spans="1:11" x14ac:dyDescent="0.45">
      <c r="A3317" s="10" t="s">
        <v>35</v>
      </c>
      <c r="B3317" s="20">
        <v>0.96099999999999997</v>
      </c>
      <c r="C3317" s="19">
        <v>33773</v>
      </c>
      <c r="D3317" s="19">
        <v>7727.8969459999998</v>
      </c>
      <c r="E3317" s="23">
        <v>1.336748015</v>
      </c>
      <c r="F3317" s="23">
        <v>0.61408760399999995</v>
      </c>
      <c r="G3317" s="17">
        <v>0</v>
      </c>
      <c r="H3317" s="17">
        <v>1</v>
      </c>
      <c r="I3317" s="17">
        <v>0.95917324599999998</v>
      </c>
      <c r="J3317" s="17">
        <v>4.0500000000000001E-2</v>
      </c>
      <c r="K3317" s="17">
        <v>2.9599999999999998E-4</v>
      </c>
    </row>
    <row r="3318" spans="1:11" x14ac:dyDescent="0.45">
      <c r="A3318" s="10" t="s">
        <v>35</v>
      </c>
      <c r="B3318" s="20">
        <v>0.96199999999999997</v>
      </c>
      <c r="C3318" s="19">
        <v>33809</v>
      </c>
      <c r="D3318" s="19">
        <v>7776.5786969999999</v>
      </c>
      <c r="E3318" s="23">
        <v>1.361966324</v>
      </c>
      <c r="F3318" s="23">
        <v>0.61811698800000003</v>
      </c>
      <c r="G3318" s="17">
        <v>0</v>
      </c>
      <c r="H3318" s="17">
        <v>1</v>
      </c>
      <c r="I3318" s="17">
        <v>0.95933590000000002</v>
      </c>
      <c r="J3318" s="17">
        <v>4.0399999999999998E-2</v>
      </c>
      <c r="K3318" s="17">
        <v>2.9500000000000001E-4</v>
      </c>
    </row>
    <row r="3319" spans="1:11" x14ac:dyDescent="0.45">
      <c r="A3319" s="10" t="s">
        <v>35</v>
      </c>
      <c r="B3319" s="20">
        <v>0.96299999999999997</v>
      </c>
      <c r="C3319" s="19">
        <v>33844</v>
      </c>
      <c r="D3319" s="19">
        <v>7824.6452179999997</v>
      </c>
      <c r="E3319" s="23">
        <v>1.384666459</v>
      </c>
      <c r="F3319" s="23">
        <v>0.62193759100000001</v>
      </c>
      <c r="G3319" s="17">
        <v>0</v>
      </c>
      <c r="H3319" s="17">
        <v>1</v>
      </c>
      <c r="I3319" s="17">
        <v>0.95941189500000001</v>
      </c>
      <c r="J3319" s="17">
        <v>4.0300000000000002E-2</v>
      </c>
      <c r="K3319" s="17">
        <v>2.9399999999999999E-4</v>
      </c>
    </row>
    <row r="3320" spans="1:11" x14ac:dyDescent="0.45">
      <c r="A3320" s="10" t="s">
        <v>35</v>
      </c>
      <c r="B3320" s="20">
        <v>0.96399999999999997</v>
      </c>
      <c r="C3320" s="19">
        <v>33878</v>
      </c>
      <c r="D3320" s="19">
        <v>7872.1067880000001</v>
      </c>
      <c r="E3320" s="23">
        <v>1.404298252</v>
      </c>
      <c r="F3320" s="23">
        <v>0.62594740500000001</v>
      </c>
      <c r="G3320" s="17">
        <v>0</v>
      </c>
      <c r="H3320" s="17">
        <v>1</v>
      </c>
      <c r="I3320" s="17">
        <v>0.95952676699999995</v>
      </c>
      <c r="J3320" s="17">
        <v>4.02E-2</v>
      </c>
      <c r="K3320" s="17">
        <v>2.9300000000000002E-4</v>
      </c>
    </row>
    <row r="3321" spans="1:11" x14ac:dyDescent="0.45">
      <c r="A3321" s="10" t="s">
        <v>35</v>
      </c>
      <c r="B3321" s="20">
        <v>0.96499999999999997</v>
      </c>
      <c r="C3321" s="19">
        <v>33913</v>
      </c>
      <c r="D3321" s="19">
        <v>7921.8813870000004</v>
      </c>
      <c r="E3321" s="23">
        <v>1.4412360319999999</v>
      </c>
      <c r="F3321" s="23">
        <v>0.62998341599999996</v>
      </c>
      <c r="G3321" s="17">
        <v>0</v>
      </c>
      <c r="H3321" s="17">
        <v>1</v>
      </c>
      <c r="I3321" s="17">
        <v>0.95967207499999996</v>
      </c>
      <c r="J3321" s="17">
        <v>0.04</v>
      </c>
      <c r="K3321" s="17">
        <v>2.92E-4</v>
      </c>
    </row>
    <row r="3322" spans="1:11" x14ac:dyDescent="0.45">
      <c r="A3322" s="10" t="s">
        <v>35</v>
      </c>
      <c r="B3322" s="20">
        <v>0.96599999999999997</v>
      </c>
      <c r="C3322" s="19">
        <v>33949</v>
      </c>
      <c r="D3322" s="19">
        <v>7974.2419600000003</v>
      </c>
      <c r="E3322" s="23">
        <v>1.463869047</v>
      </c>
      <c r="F3322" s="23">
        <v>0.63386300500000003</v>
      </c>
      <c r="G3322" s="17">
        <v>0</v>
      </c>
      <c r="H3322" s="17">
        <v>1</v>
      </c>
      <c r="I3322" s="17">
        <v>0.95979061700000001</v>
      </c>
      <c r="J3322" s="17">
        <v>3.9899999999999998E-2</v>
      </c>
      <c r="K3322" s="17">
        <v>2.9E-4</v>
      </c>
    </row>
    <row r="3323" spans="1:11" x14ac:dyDescent="0.45">
      <c r="A3323" s="10" t="s">
        <v>35</v>
      </c>
      <c r="B3323" s="20">
        <v>0.96699999999999997</v>
      </c>
      <c r="C3323" s="19">
        <v>33984</v>
      </c>
      <c r="D3323" s="19">
        <v>8025.9099619999997</v>
      </c>
      <c r="E3323" s="23">
        <v>1.4851831470000001</v>
      </c>
      <c r="F3323" s="23">
        <v>0.63865514899999998</v>
      </c>
      <c r="G3323" s="17">
        <v>0</v>
      </c>
      <c r="H3323" s="17">
        <v>1</v>
      </c>
      <c r="I3323" s="17">
        <v>0.95988754499999995</v>
      </c>
      <c r="J3323" s="17">
        <v>3.9800000000000002E-2</v>
      </c>
      <c r="K3323" s="17">
        <v>2.9E-4</v>
      </c>
    </row>
    <row r="3324" spans="1:11" x14ac:dyDescent="0.45">
      <c r="A3324" s="10" t="s">
        <v>35</v>
      </c>
      <c r="B3324" s="20">
        <v>0.96799999999999997</v>
      </c>
      <c r="C3324" s="19">
        <v>34017</v>
      </c>
      <c r="D3324" s="19">
        <v>8075.4530160000004</v>
      </c>
      <c r="E3324" s="23">
        <v>1.5143967169999999</v>
      </c>
      <c r="F3324" s="23">
        <v>0.64266007999999997</v>
      </c>
      <c r="G3324" s="17">
        <v>0</v>
      </c>
      <c r="H3324" s="17">
        <v>1</v>
      </c>
      <c r="I3324" s="17">
        <v>0.95994660700000001</v>
      </c>
      <c r="J3324" s="17">
        <v>3.9800000000000002E-2</v>
      </c>
      <c r="K3324" s="17">
        <v>2.8899999999999998E-4</v>
      </c>
    </row>
    <row r="3325" spans="1:11" x14ac:dyDescent="0.45">
      <c r="A3325" s="10" t="s">
        <v>35</v>
      </c>
      <c r="B3325" s="20">
        <v>0.96899999999999997</v>
      </c>
      <c r="C3325" s="19">
        <v>34054</v>
      </c>
      <c r="D3325" s="19">
        <v>8131.837262</v>
      </c>
      <c r="E3325" s="23">
        <v>1.537980726</v>
      </c>
      <c r="F3325" s="23">
        <v>0.64697774100000005</v>
      </c>
      <c r="G3325" s="17">
        <v>0</v>
      </c>
      <c r="H3325" s="17">
        <v>1</v>
      </c>
      <c r="I3325" s="17">
        <v>0.96000011200000002</v>
      </c>
      <c r="J3325" s="17">
        <v>3.9699999999999999E-2</v>
      </c>
      <c r="K3325" s="17">
        <v>2.8800000000000001E-4</v>
      </c>
    </row>
    <row r="3326" spans="1:11" x14ac:dyDescent="0.45">
      <c r="A3326" s="10" t="s">
        <v>35</v>
      </c>
      <c r="B3326" s="20">
        <v>0.97</v>
      </c>
      <c r="C3326" s="19">
        <v>34087</v>
      </c>
      <c r="D3326" s="19">
        <v>8183.0165630000001</v>
      </c>
      <c r="E3326" s="23">
        <v>1.5596885190000001</v>
      </c>
      <c r="F3326" s="23">
        <v>0.65181998699999999</v>
      </c>
      <c r="G3326" s="17">
        <v>0</v>
      </c>
      <c r="H3326" s="17">
        <v>1</v>
      </c>
      <c r="I3326" s="17">
        <v>0.96004318300000002</v>
      </c>
      <c r="J3326" s="17">
        <v>3.9699999999999999E-2</v>
      </c>
      <c r="K3326" s="17">
        <v>2.8699999999999998E-4</v>
      </c>
    </row>
    <row r="3327" spans="1:11" x14ac:dyDescent="0.45">
      <c r="A3327" s="10" t="s">
        <v>35</v>
      </c>
      <c r="B3327" s="20">
        <v>0.97099999999999997</v>
      </c>
      <c r="C3327" s="19">
        <v>34124</v>
      </c>
      <c r="D3327" s="19">
        <v>8241.3023150000008</v>
      </c>
      <c r="E3327" s="23">
        <v>1.595124558</v>
      </c>
      <c r="F3327" s="23">
        <v>0.65642115999999995</v>
      </c>
      <c r="G3327" s="17">
        <v>0</v>
      </c>
      <c r="H3327" s="17">
        <v>1</v>
      </c>
      <c r="I3327" s="17">
        <v>0.96016929500000003</v>
      </c>
      <c r="J3327" s="17">
        <v>3.95E-2</v>
      </c>
      <c r="K3327" s="17">
        <v>2.8600000000000001E-4</v>
      </c>
    </row>
    <row r="3328" spans="1:11" x14ac:dyDescent="0.45">
      <c r="A3328" s="10" t="s">
        <v>35</v>
      </c>
      <c r="B3328" s="20">
        <v>0.97199999999999998</v>
      </c>
      <c r="C3328" s="19">
        <v>34158</v>
      </c>
      <c r="D3328" s="19">
        <v>8296.1637960000007</v>
      </c>
      <c r="E3328" s="23">
        <v>1.629358713</v>
      </c>
      <c r="F3328" s="23">
        <v>0.66124433000000005</v>
      </c>
      <c r="G3328" s="17">
        <v>0</v>
      </c>
      <c r="H3328" s="17">
        <v>1</v>
      </c>
      <c r="I3328" s="17">
        <v>0.96025515100000003</v>
      </c>
      <c r="J3328" s="17">
        <v>3.95E-2</v>
      </c>
      <c r="K3328" s="17">
        <v>2.8499999999999999E-4</v>
      </c>
    </row>
    <row r="3329" spans="1:11" x14ac:dyDescent="0.45">
      <c r="A3329" s="10" t="s">
        <v>35</v>
      </c>
      <c r="B3329" s="20">
        <v>0.97299999999999998</v>
      </c>
      <c r="C3329" s="19">
        <v>34194</v>
      </c>
      <c r="D3329" s="19">
        <v>8355.3444760000002</v>
      </c>
      <c r="E3329" s="23">
        <v>1.660997667</v>
      </c>
      <c r="F3329" s="23">
        <v>0.66614599399999996</v>
      </c>
      <c r="G3329" s="17">
        <v>0</v>
      </c>
      <c r="H3329" s="17">
        <v>1</v>
      </c>
      <c r="I3329" s="17">
        <v>0.960366677</v>
      </c>
      <c r="J3329" s="17">
        <v>3.9300000000000002E-2</v>
      </c>
      <c r="K3329" s="17">
        <v>2.8400000000000002E-4</v>
      </c>
    </row>
    <row r="3330" spans="1:11" x14ac:dyDescent="0.45">
      <c r="A3330" s="10" t="s">
        <v>35</v>
      </c>
      <c r="B3330" s="20">
        <v>0.97399999999999998</v>
      </c>
      <c r="C3330" s="19">
        <v>34230</v>
      </c>
      <c r="D3330" s="19">
        <v>8415.6898089999995</v>
      </c>
      <c r="E3330" s="23">
        <v>1.6978234670000001</v>
      </c>
      <c r="F3330" s="23">
        <v>0.67104645200000002</v>
      </c>
      <c r="G3330" s="17">
        <v>0</v>
      </c>
      <c r="H3330" s="17">
        <v>1</v>
      </c>
      <c r="I3330" s="17">
        <v>0.96048315200000001</v>
      </c>
      <c r="J3330" s="17">
        <v>3.9199999999999999E-2</v>
      </c>
      <c r="K3330" s="17">
        <v>2.8400000000000002E-4</v>
      </c>
    </row>
    <row r="3331" spans="1:11" x14ac:dyDescent="0.45">
      <c r="A3331" s="10" t="s">
        <v>35</v>
      </c>
      <c r="B3331" s="20">
        <v>0.97499999999999998</v>
      </c>
      <c r="C3331" s="19">
        <v>34263</v>
      </c>
      <c r="D3331" s="19">
        <v>8472.1959910000005</v>
      </c>
      <c r="E3331" s="23">
        <v>1.7269010499999999</v>
      </c>
      <c r="F3331" s="23">
        <v>0.67648666599999996</v>
      </c>
      <c r="G3331" s="17">
        <v>0</v>
      </c>
      <c r="H3331" s="17">
        <v>1</v>
      </c>
      <c r="I3331" s="17">
        <v>0.96053206899999999</v>
      </c>
      <c r="J3331" s="17">
        <v>3.9199999999999999E-2</v>
      </c>
      <c r="K3331" s="17">
        <v>2.8299999999999999E-4</v>
      </c>
    </row>
    <row r="3332" spans="1:11" x14ac:dyDescent="0.45">
      <c r="A3332" s="10" t="s">
        <v>35</v>
      </c>
      <c r="B3332" s="20">
        <v>0.97599999999999998</v>
      </c>
      <c r="C3332" s="19">
        <v>34300</v>
      </c>
      <c r="D3332" s="19">
        <v>8536.5538840000008</v>
      </c>
      <c r="E3332" s="23">
        <v>1.755554324</v>
      </c>
      <c r="F3332" s="23">
        <v>0.68147444099999999</v>
      </c>
      <c r="G3332" s="17">
        <v>0</v>
      </c>
      <c r="H3332" s="17">
        <v>1</v>
      </c>
      <c r="I3332" s="17">
        <v>0.96056819299999996</v>
      </c>
      <c r="J3332" s="17">
        <v>3.9100000000000003E-2</v>
      </c>
      <c r="K3332" s="17">
        <v>2.8200000000000002E-4</v>
      </c>
    </row>
    <row r="3333" spans="1:11" x14ac:dyDescent="0.45">
      <c r="A3333" s="10" t="s">
        <v>35</v>
      </c>
      <c r="B3333" s="20">
        <v>0.97699999999999998</v>
      </c>
      <c r="C3333" s="19">
        <v>34335</v>
      </c>
      <c r="D3333" s="19">
        <v>8598.8052420000004</v>
      </c>
      <c r="E3333" s="23">
        <v>1.801387968</v>
      </c>
      <c r="F3333" s="23">
        <v>0.68704741599999997</v>
      </c>
      <c r="G3333" s="17">
        <v>0</v>
      </c>
      <c r="H3333" s="17">
        <v>1</v>
      </c>
      <c r="I3333" s="17">
        <v>0.96063176400000005</v>
      </c>
      <c r="J3333" s="17">
        <v>3.9100000000000003E-2</v>
      </c>
      <c r="K3333" s="17">
        <v>2.81E-4</v>
      </c>
    </row>
    <row r="3334" spans="1:11" x14ac:dyDescent="0.45">
      <c r="A3334" s="10" t="s">
        <v>35</v>
      </c>
      <c r="B3334" s="20">
        <v>0.97799999999999998</v>
      </c>
      <c r="C3334" s="19">
        <v>34370</v>
      </c>
      <c r="D3334" s="19">
        <v>8662.7558540000009</v>
      </c>
      <c r="E3334" s="23">
        <v>1.856029288</v>
      </c>
      <c r="F3334" s="23">
        <v>0.69243991400000005</v>
      </c>
      <c r="G3334" s="17">
        <v>0</v>
      </c>
      <c r="H3334" s="17">
        <v>1</v>
      </c>
      <c r="I3334" s="17">
        <v>0.96066811699999999</v>
      </c>
      <c r="J3334" s="17">
        <v>3.9E-2</v>
      </c>
      <c r="K3334" s="17">
        <v>2.99E-4</v>
      </c>
    </row>
    <row r="3335" spans="1:11" x14ac:dyDescent="0.45">
      <c r="A3335" s="10" t="s">
        <v>35</v>
      </c>
      <c r="B3335" s="20">
        <v>0.97899999999999998</v>
      </c>
      <c r="C3335" s="19">
        <v>34405</v>
      </c>
      <c r="D3335" s="19">
        <v>8729.0594490000003</v>
      </c>
      <c r="E3335" s="23">
        <v>1.9215285390000001</v>
      </c>
      <c r="F3335" s="23">
        <v>0.69825468499999999</v>
      </c>
      <c r="G3335" s="17">
        <v>0</v>
      </c>
      <c r="H3335" s="17">
        <v>1</v>
      </c>
      <c r="I3335" s="17">
        <v>0.96074639900000003</v>
      </c>
      <c r="J3335" s="17">
        <v>3.9E-2</v>
      </c>
      <c r="K3335" s="17">
        <v>2.9799999999999998E-4</v>
      </c>
    </row>
    <row r="3336" spans="1:11" x14ac:dyDescent="0.45">
      <c r="A3336" s="10" t="s">
        <v>35</v>
      </c>
      <c r="B3336" s="20">
        <v>0.98</v>
      </c>
      <c r="C3336" s="19">
        <v>34440</v>
      </c>
      <c r="D3336" s="19">
        <v>8797.2114600000004</v>
      </c>
      <c r="E3336" s="23">
        <v>1.975111541</v>
      </c>
      <c r="F3336" s="23">
        <v>0.70408693099999997</v>
      </c>
      <c r="G3336" s="17">
        <v>0</v>
      </c>
      <c r="H3336" s="17">
        <v>1</v>
      </c>
      <c r="I3336" s="17">
        <v>0.96081994500000001</v>
      </c>
      <c r="J3336" s="17">
        <v>3.8899999999999997E-2</v>
      </c>
      <c r="K3336" s="17">
        <v>2.9700000000000001E-4</v>
      </c>
    </row>
    <row r="3337" spans="1:11" x14ac:dyDescent="0.45">
      <c r="A3337" s="10" t="s">
        <v>35</v>
      </c>
      <c r="B3337" s="20">
        <v>0.98099999999999998</v>
      </c>
      <c r="C3337" s="19">
        <v>34476</v>
      </c>
      <c r="D3337" s="19">
        <v>8869.3541590000004</v>
      </c>
      <c r="E3337" s="23">
        <v>2.0388759090000002</v>
      </c>
      <c r="F3337" s="23">
        <v>0.71028233299999999</v>
      </c>
      <c r="G3337" s="17">
        <v>0</v>
      </c>
      <c r="H3337" s="17">
        <v>1</v>
      </c>
      <c r="I3337" s="17">
        <v>0.96091896600000004</v>
      </c>
      <c r="J3337" s="17">
        <v>3.8800000000000001E-2</v>
      </c>
      <c r="K3337" s="17">
        <v>2.9700000000000001E-4</v>
      </c>
    </row>
    <row r="3338" spans="1:11" x14ac:dyDescent="0.45">
      <c r="A3338" s="10" t="s">
        <v>35</v>
      </c>
      <c r="B3338" s="20">
        <v>0.98199999999999998</v>
      </c>
      <c r="C3338" s="19">
        <v>34511</v>
      </c>
      <c r="D3338" s="19">
        <v>8942.1132770000004</v>
      </c>
      <c r="E3338" s="23">
        <v>2.1160585460000001</v>
      </c>
      <c r="F3338" s="23">
        <v>0.71658968899999997</v>
      </c>
      <c r="G3338" s="17">
        <v>0</v>
      </c>
      <c r="H3338" s="17">
        <v>1</v>
      </c>
      <c r="I3338" s="17">
        <v>0.96103255099999996</v>
      </c>
      <c r="J3338" s="17">
        <v>3.8699999999999998E-2</v>
      </c>
      <c r="K3338" s="17">
        <v>2.9500000000000001E-4</v>
      </c>
    </row>
    <row r="3339" spans="1:11" x14ac:dyDescent="0.45">
      <c r="A3339" s="10" t="s">
        <v>35</v>
      </c>
      <c r="B3339" s="20">
        <v>0.98299999999999998</v>
      </c>
      <c r="C3339" s="19">
        <v>34546</v>
      </c>
      <c r="D3339" s="19">
        <v>9017.0029269999995</v>
      </c>
      <c r="E3339" s="23">
        <v>2.1685508379999998</v>
      </c>
      <c r="F3339" s="23">
        <v>0.72332647999999999</v>
      </c>
      <c r="G3339" s="17">
        <v>0</v>
      </c>
      <c r="H3339" s="17">
        <v>1</v>
      </c>
      <c r="I3339" s="17">
        <v>0.96118643100000001</v>
      </c>
      <c r="J3339" s="17">
        <v>3.85E-2</v>
      </c>
      <c r="K3339" s="17">
        <v>3.1300000000000002E-4</v>
      </c>
    </row>
    <row r="3340" spans="1:11" x14ac:dyDescent="0.45">
      <c r="A3340" s="10" t="s">
        <v>35</v>
      </c>
      <c r="B3340" s="20">
        <v>0.98399999999999999</v>
      </c>
      <c r="C3340" s="19">
        <v>34581</v>
      </c>
      <c r="D3340" s="19">
        <v>9094.3909519999997</v>
      </c>
      <c r="E3340" s="23">
        <v>2.2545251460000002</v>
      </c>
      <c r="F3340" s="23">
        <v>0.73025288499999996</v>
      </c>
      <c r="G3340" s="17">
        <v>0</v>
      </c>
      <c r="H3340" s="17">
        <v>1</v>
      </c>
      <c r="I3340" s="17">
        <v>0.96131265099999996</v>
      </c>
      <c r="J3340" s="17">
        <v>3.8399999999999997E-2</v>
      </c>
      <c r="K3340" s="17">
        <v>3.1199999999999999E-4</v>
      </c>
    </row>
    <row r="3341" spans="1:11" x14ac:dyDescent="0.45">
      <c r="A3341" s="10" t="s">
        <v>35</v>
      </c>
      <c r="B3341" s="20">
        <v>0.98499999999999999</v>
      </c>
      <c r="C3341" s="19">
        <v>34615</v>
      </c>
      <c r="D3341" s="19">
        <v>9172.2195940000001</v>
      </c>
      <c r="E3341" s="23">
        <v>2.3444617299999999</v>
      </c>
      <c r="F3341" s="23">
        <v>0.73719069800000003</v>
      </c>
      <c r="G3341" s="17">
        <v>0</v>
      </c>
      <c r="H3341" s="17">
        <v>1</v>
      </c>
      <c r="I3341" s="17">
        <v>0.96141321499999999</v>
      </c>
      <c r="J3341" s="17">
        <v>3.8300000000000001E-2</v>
      </c>
      <c r="K3341" s="17">
        <v>3.1100000000000002E-4</v>
      </c>
    </row>
    <row r="3342" spans="1:11" x14ac:dyDescent="0.45">
      <c r="A3342" s="10" t="s">
        <v>35</v>
      </c>
      <c r="B3342" s="20">
        <v>0.98599999999999999</v>
      </c>
      <c r="C3342" s="19">
        <v>34650</v>
      </c>
      <c r="D3342" s="19">
        <v>9256.2842029999993</v>
      </c>
      <c r="E3342" s="23">
        <v>2.4528296709999999</v>
      </c>
      <c r="F3342" s="23">
        <v>0.74442090599999999</v>
      </c>
      <c r="G3342" s="17">
        <v>0</v>
      </c>
      <c r="H3342" s="17">
        <v>1</v>
      </c>
      <c r="I3342" s="17">
        <v>0.96148684100000004</v>
      </c>
      <c r="J3342" s="17">
        <v>3.8199999999999998E-2</v>
      </c>
      <c r="K3342" s="17">
        <v>3.1E-4</v>
      </c>
    </row>
    <row r="3343" spans="1:11" x14ac:dyDescent="0.45">
      <c r="A3343" s="10" t="s">
        <v>35</v>
      </c>
      <c r="B3343" s="20">
        <v>0.98699999999999999</v>
      </c>
      <c r="C3343" s="19">
        <v>34686</v>
      </c>
      <c r="D3343" s="19">
        <v>9346.0094910000007</v>
      </c>
      <c r="E3343" s="23">
        <v>2.5420302060000002</v>
      </c>
      <c r="F3343" s="23">
        <v>0.75249484499999997</v>
      </c>
      <c r="G3343" s="17">
        <v>0</v>
      </c>
      <c r="H3343" s="17">
        <v>1</v>
      </c>
      <c r="I3343" s="17">
        <v>0.961607141</v>
      </c>
      <c r="J3343" s="17">
        <v>3.8100000000000002E-2</v>
      </c>
      <c r="K3343" s="17">
        <v>3.0899999999999998E-4</v>
      </c>
    </row>
    <row r="3344" spans="1:11" x14ac:dyDescent="0.45">
      <c r="A3344" s="10" t="s">
        <v>35</v>
      </c>
      <c r="B3344" s="20">
        <v>0.98799999999999999</v>
      </c>
      <c r="C3344" s="19">
        <v>34721</v>
      </c>
      <c r="D3344" s="19">
        <v>9437.4033249999993</v>
      </c>
      <c r="E3344" s="23">
        <v>2.6767989129999998</v>
      </c>
      <c r="F3344" s="23">
        <v>0.76093641400000001</v>
      </c>
      <c r="G3344" s="17">
        <v>0</v>
      </c>
      <c r="H3344" s="17">
        <v>1</v>
      </c>
      <c r="I3344" s="17">
        <v>0.96170842300000003</v>
      </c>
      <c r="J3344" s="17">
        <v>3.7999999999999999E-2</v>
      </c>
      <c r="K3344" s="17">
        <v>3.0800000000000001E-4</v>
      </c>
    </row>
    <row r="3345" spans="1:11" x14ac:dyDescent="0.45">
      <c r="A3345" s="10" t="s">
        <v>35</v>
      </c>
      <c r="B3345" s="20">
        <v>0.98899999999999999</v>
      </c>
      <c r="C3345" s="19">
        <v>34756</v>
      </c>
      <c r="D3345" s="19">
        <v>9533.0114869999998</v>
      </c>
      <c r="E3345" s="23">
        <v>2.7974340459999998</v>
      </c>
      <c r="F3345" s="23">
        <v>0.76958877000000003</v>
      </c>
      <c r="G3345" s="17">
        <v>0</v>
      </c>
      <c r="H3345" s="17">
        <v>1</v>
      </c>
      <c r="I3345" s="17">
        <v>0.96175513599999995</v>
      </c>
      <c r="J3345" s="17">
        <v>3.7900000000000003E-2</v>
      </c>
      <c r="K3345" s="17">
        <v>3.0699999999999998E-4</v>
      </c>
    </row>
    <row r="3346" spans="1:11" x14ac:dyDescent="0.45">
      <c r="A3346" s="10" t="s">
        <v>35</v>
      </c>
      <c r="B3346" s="20">
        <v>0.99</v>
      </c>
      <c r="C3346" s="19">
        <v>34792</v>
      </c>
      <c r="D3346" s="19">
        <v>9636.2357179999999</v>
      </c>
      <c r="E3346" s="23">
        <v>2.9494681210000002</v>
      </c>
      <c r="F3346" s="23">
        <v>0.77860941400000006</v>
      </c>
      <c r="G3346" s="17">
        <v>0</v>
      </c>
      <c r="H3346" s="17">
        <v>1</v>
      </c>
      <c r="I3346" s="17">
        <v>0.96188819699999994</v>
      </c>
      <c r="J3346" s="17">
        <v>3.78E-2</v>
      </c>
      <c r="K3346" s="17">
        <v>3.0600000000000001E-4</v>
      </c>
    </row>
    <row r="3347" spans="1:11" x14ac:dyDescent="0.45">
      <c r="A3347" s="10" t="s">
        <v>35</v>
      </c>
      <c r="B3347" s="20">
        <v>0.99099999999999999</v>
      </c>
      <c r="C3347" s="19">
        <v>34827</v>
      </c>
      <c r="D3347" s="19">
        <v>9743.7983530000001</v>
      </c>
      <c r="E3347" s="23">
        <v>3.1529317130000001</v>
      </c>
      <c r="F3347" s="23">
        <v>0.78858465</v>
      </c>
      <c r="G3347" s="17">
        <v>0</v>
      </c>
      <c r="H3347" s="17">
        <v>1</v>
      </c>
      <c r="I3347" s="17">
        <v>0.96196060900000002</v>
      </c>
      <c r="J3347" s="17">
        <v>3.7699999999999997E-2</v>
      </c>
      <c r="K3347" s="17">
        <v>3.0499999999999999E-4</v>
      </c>
    </row>
    <row r="3348" spans="1:11" x14ac:dyDescent="0.45">
      <c r="A3348" s="10" t="s">
        <v>35</v>
      </c>
      <c r="B3348" s="20">
        <v>0.99199999999999999</v>
      </c>
      <c r="C3348" s="19">
        <v>34862</v>
      </c>
      <c r="D3348" s="19">
        <v>9856.0907810000008</v>
      </c>
      <c r="E3348" s="23">
        <v>3.2790788430000002</v>
      </c>
      <c r="F3348" s="23">
        <v>0.79907689500000001</v>
      </c>
      <c r="G3348" s="17">
        <v>0</v>
      </c>
      <c r="H3348" s="17">
        <v>1</v>
      </c>
      <c r="I3348" s="17">
        <v>0.96210446400000005</v>
      </c>
      <c r="J3348" s="17">
        <v>3.7600000000000001E-2</v>
      </c>
      <c r="K3348" s="17">
        <v>3.0400000000000002E-4</v>
      </c>
    </row>
    <row r="3349" spans="1:11" x14ac:dyDescent="0.45">
      <c r="A3349" s="10" t="s">
        <v>35</v>
      </c>
      <c r="B3349" s="20">
        <v>0.99299999999999999</v>
      </c>
      <c r="C3349" s="19">
        <v>34897</v>
      </c>
      <c r="D3349" s="19">
        <v>9974.7308229999999</v>
      </c>
      <c r="E3349" s="23">
        <v>3.5224731199999999</v>
      </c>
      <c r="F3349" s="23">
        <v>0.81003910199999996</v>
      </c>
      <c r="G3349" s="17">
        <v>0</v>
      </c>
      <c r="H3349" s="17">
        <v>1</v>
      </c>
      <c r="I3349" s="17">
        <v>0.96214411399999999</v>
      </c>
      <c r="J3349" s="17">
        <v>3.7600000000000001E-2</v>
      </c>
      <c r="K3349" s="17">
        <v>3.0299999999999999E-4</v>
      </c>
    </row>
    <row r="3350" spans="1:11" x14ac:dyDescent="0.45">
      <c r="A3350" s="10" t="s">
        <v>35</v>
      </c>
      <c r="B3350" s="20">
        <v>0.99399999999999999</v>
      </c>
      <c r="C3350" s="19">
        <v>34932</v>
      </c>
      <c r="D3350" s="19">
        <v>10102.224609999999</v>
      </c>
      <c r="E3350" s="23">
        <v>3.7773977529999998</v>
      </c>
      <c r="F3350" s="23">
        <v>0.82118316300000005</v>
      </c>
      <c r="G3350" s="17">
        <v>0</v>
      </c>
      <c r="H3350" s="17">
        <v>1</v>
      </c>
      <c r="I3350" s="17">
        <v>0.962267239</v>
      </c>
      <c r="J3350" s="17">
        <v>3.7400000000000003E-2</v>
      </c>
      <c r="K3350" s="17">
        <v>3.0200000000000002E-4</v>
      </c>
    </row>
    <row r="3351" spans="1:11" x14ac:dyDescent="0.45">
      <c r="A3351" s="10" t="s">
        <v>35</v>
      </c>
      <c r="B3351" s="20">
        <v>0.995</v>
      </c>
      <c r="C3351" s="19">
        <v>34967</v>
      </c>
      <c r="D3351" s="19">
        <v>10240.056619999999</v>
      </c>
      <c r="E3351" s="23">
        <v>4.0937122700000002</v>
      </c>
      <c r="F3351" s="23">
        <v>0.834244294</v>
      </c>
      <c r="G3351" s="17">
        <v>0</v>
      </c>
      <c r="H3351" s="17">
        <v>1</v>
      </c>
      <c r="I3351" s="17">
        <v>0.96235162399999996</v>
      </c>
      <c r="J3351" s="17">
        <v>3.73E-2</v>
      </c>
      <c r="K3351" s="17">
        <v>3.01E-4</v>
      </c>
    </row>
    <row r="3352" spans="1:11" x14ac:dyDescent="0.45">
      <c r="A3352" s="10" t="s">
        <v>35</v>
      </c>
      <c r="B3352" s="20">
        <v>0.996</v>
      </c>
      <c r="C3352" s="19">
        <v>35002</v>
      </c>
      <c r="D3352" s="19">
        <v>10390.37508</v>
      </c>
      <c r="E3352" s="23">
        <v>4.5345117139999997</v>
      </c>
      <c r="F3352" s="23">
        <v>0.84804552700000002</v>
      </c>
      <c r="G3352" s="17">
        <v>0</v>
      </c>
      <c r="H3352" s="17">
        <v>1</v>
      </c>
      <c r="I3352" s="17">
        <v>0.96255901200000005</v>
      </c>
      <c r="J3352" s="17">
        <v>3.7100000000000001E-2</v>
      </c>
      <c r="K3352" s="17">
        <v>2.99E-4</v>
      </c>
    </row>
    <row r="3353" spans="1:11" x14ac:dyDescent="0.45">
      <c r="A3353" s="10" t="s">
        <v>35</v>
      </c>
      <c r="B3353" s="20">
        <v>0.997</v>
      </c>
      <c r="C3353" s="19">
        <v>35037</v>
      </c>
      <c r="D3353" s="19">
        <v>10559.169669999999</v>
      </c>
      <c r="E3353" s="23">
        <v>5.1792145789999999</v>
      </c>
      <c r="F3353" s="23">
        <v>0.86346397500000005</v>
      </c>
      <c r="G3353" s="17">
        <v>0</v>
      </c>
      <c r="H3353" s="17">
        <v>1</v>
      </c>
      <c r="I3353" s="17">
        <v>0.96257657500000005</v>
      </c>
      <c r="J3353" s="17">
        <v>3.7100000000000001E-2</v>
      </c>
      <c r="K3353" s="17">
        <v>2.9799999999999998E-4</v>
      </c>
    </row>
    <row r="3354" spans="1:11" x14ac:dyDescent="0.45">
      <c r="A3354" s="10" t="s">
        <v>35</v>
      </c>
      <c r="B3354" s="20">
        <v>0.998</v>
      </c>
      <c r="C3354" s="19">
        <v>35072</v>
      </c>
      <c r="D3354" s="19">
        <v>10757.30647</v>
      </c>
      <c r="E3354" s="23">
        <v>6.2318950900000001</v>
      </c>
      <c r="F3354" s="23">
        <v>0.88056493499999999</v>
      </c>
      <c r="G3354" s="17">
        <v>0</v>
      </c>
      <c r="H3354" s="17">
        <v>1</v>
      </c>
      <c r="I3354" s="17">
        <v>0.962688671</v>
      </c>
      <c r="J3354" s="17">
        <v>3.6999999999999998E-2</v>
      </c>
      <c r="K3354" s="17">
        <v>2.9700000000000001E-4</v>
      </c>
    </row>
    <row r="3355" spans="1:11" x14ac:dyDescent="0.45">
      <c r="A3355" s="10" t="s">
        <v>35</v>
      </c>
      <c r="B3355" s="20">
        <v>0.999</v>
      </c>
      <c r="C3355" s="19">
        <v>35107</v>
      </c>
      <c r="D3355" s="19">
        <v>11025.124599999999</v>
      </c>
      <c r="E3355" s="23">
        <v>12.476797299999999</v>
      </c>
      <c r="F3355" s="23">
        <v>0.90132142999999998</v>
      </c>
      <c r="G3355" s="17">
        <v>0</v>
      </c>
      <c r="H3355" s="17">
        <v>1</v>
      </c>
      <c r="I3355" s="17">
        <v>0.962797087</v>
      </c>
      <c r="J3355" s="17">
        <v>3.6900000000000002E-2</v>
      </c>
      <c r="K3355" s="17">
        <v>2.9500000000000001E-4</v>
      </c>
    </row>
    <row r="3356" spans="1:11" x14ac:dyDescent="0.45">
      <c r="A3356" s="10" t="s">
        <v>35</v>
      </c>
      <c r="B3356" s="20">
        <v>1</v>
      </c>
      <c r="C3356" s="19">
        <v>35108</v>
      </c>
      <c r="D3356" s="19">
        <v>11041.8323</v>
      </c>
      <c r="E3356" s="23">
        <v>16.7077034</v>
      </c>
      <c r="F3356" s="23">
        <v>0.93159545200000005</v>
      </c>
      <c r="G3356" s="17">
        <v>0</v>
      </c>
      <c r="H3356" s="17">
        <v>1</v>
      </c>
      <c r="I3356" s="17">
        <v>0.96280770900000001</v>
      </c>
      <c r="J3356" s="17">
        <v>3.6900000000000002E-2</v>
      </c>
      <c r="K3356" s="17">
        <v>2.9500000000000001E-4</v>
      </c>
    </row>
    <row r="3357" spans="1:11" x14ac:dyDescent="0.45">
      <c r="A3357" s="10" t="s">
        <v>37</v>
      </c>
      <c r="B3357" s="20">
        <v>0</v>
      </c>
      <c r="C3357" s="19">
        <v>140</v>
      </c>
      <c r="D3357" s="19">
        <v>8.0600000000000005E-2</v>
      </c>
      <c r="E3357" s="23">
        <v>1.1100000000000001E-3</v>
      </c>
      <c r="F3357" s="23">
        <v>8.7600000000000004E-4</v>
      </c>
      <c r="G3357" s="17">
        <v>0</v>
      </c>
      <c r="H3357" s="17">
        <v>1</v>
      </c>
      <c r="I3357" s="17">
        <v>0.40044128099999998</v>
      </c>
      <c r="J3357" s="17">
        <v>0.59955871900000002</v>
      </c>
      <c r="K3357" s="17">
        <v>0</v>
      </c>
    </row>
    <row r="3358" spans="1:11" x14ac:dyDescent="0.45">
      <c r="A3358" s="10" t="s">
        <v>37</v>
      </c>
      <c r="B3358" s="20">
        <v>0.01</v>
      </c>
      <c r="C3358" s="19">
        <v>411</v>
      </c>
      <c r="D3358" s="19">
        <v>0.59065846399999999</v>
      </c>
      <c r="E3358" s="23">
        <v>2.6800000000000001E-3</v>
      </c>
      <c r="F3358" s="23">
        <v>2.2799999999999999E-3</v>
      </c>
      <c r="G3358" s="17">
        <v>0</v>
      </c>
      <c r="H3358" s="17">
        <v>1</v>
      </c>
      <c r="I3358" s="17">
        <v>0.53563690200000003</v>
      </c>
      <c r="J3358" s="17">
        <v>0.46436309799999997</v>
      </c>
      <c r="K3358" s="17">
        <v>0</v>
      </c>
    </row>
    <row r="3359" spans="1:11" x14ac:dyDescent="0.45">
      <c r="A3359" s="10" t="s">
        <v>37</v>
      </c>
      <c r="B3359" s="20">
        <v>0.02</v>
      </c>
      <c r="C3359" s="19">
        <v>700</v>
      </c>
      <c r="D3359" s="19">
        <v>1.503501897</v>
      </c>
      <c r="E3359" s="23">
        <v>3.5899999999999999E-3</v>
      </c>
      <c r="F3359" s="23">
        <v>3.2499999999999999E-3</v>
      </c>
      <c r="G3359" s="17">
        <v>0</v>
      </c>
      <c r="H3359" s="17">
        <v>1</v>
      </c>
      <c r="I3359" s="17">
        <v>0.45401136600000003</v>
      </c>
      <c r="J3359" s="17">
        <v>0.54598863399999997</v>
      </c>
      <c r="K3359" s="17">
        <v>0</v>
      </c>
    </row>
    <row r="3360" spans="1:11" x14ac:dyDescent="0.45">
      <c r="A3360" s="10" t="s">
        <v>37</v>
      </c>
      <c r="B3360" s="20">
        <v>0.03</v>
      </c>
      <c r="C3360" s="19">
        <v>978</v>
      </c>
      <c r="D3360" s="19">
        <v>2.6130891310000002</v>
      </c>
      <c r="E3360" s="23">
        <v>4.4900000000000001E-3</v>
      </c>
      <c r="F3360" s="23">
        <v>3.9500000000000004E-3</v>
      </c>
      <c r="G3360" s="17">
        <v>0</v>
      </c>
      <c r="H3360" s="17">
        <v>1</v>
      </c>
      <c r="I3360" s="17">
        <v>0.48201717700000002</v>
      </c>
      <c r="J3360" s="17">
        <v>0.49805223500000001</v>
      </c>
      <c r="K3360" s="17">
        <v>1.9900000000000001E-2</v>
      </c>
    </row>
    <row r="3361" spans="1:11" x14ac:dyDescent="0.45">
      <c r="A3361" s="10" t="s">
        <v>37</v>
      </c>
      <c r="B3361" s="20">
        <v>0.04</v>
      </c>
      <c r="C3361" s="19">
        <v>1258</v>
      </c>
      <c r="D3361" s="19">
        <v>4.009869685</v>
      </c>
      <c r="E3361" s="23">
        <v>5.47E-3</v>
      </c>
      <c r="F3361" s="23">
        <v>4.8399999999999997E-3</v>
      </c>
      <c r="G3361" s="17">
        <v>0</v>
      </c>
      <c r="H3361" s="17">
        <v>1</v>
      </c>
      <c r="I3361" s="17">
        <v>0.487188485</v>
      </c>
      <c r="J3361" s="17">
        <v>0.49989561500000002</v>
      </c>
      <c r="K3361" s="17">
        <v>1.29E-2</v>
      </c>
    </row>
    <row r="3362" spans="1:11" x14ac:dyDescent="0.45">
      <c r="A3362" s="10" t="s">
        <v>37</v>
      </c>
      <c r="B3362" s="20">
        <v>0.05</v>
      </c>
      <c r="C3362" s="19">
        <v>1518</v>
      </c>
      <c r="D3362" s="19">
        <v>5.5304999439999998</v>
      </c>
      <c r="E3362" s="23">
        <v>6.11E-3</v>
      </c>
      <c r="F3362" s="23">
        <v>5.62E-3</v>
      </c>
      <c r="G3362" s="17">
        <v>0</v>
      </c>
      <c r="H3362" s="17">
        <v>1</v>
      </c>
      <c r="I3362" s="17">
        <v>0.51404656299999996</v>
      </c>
      <c r="J3362" s="17">
        <v>0.475490409</v>
      </c>
      <c r="K3362" s="17">
        <v>1.0500000000000001E-2</v>
      </c>
    </row>
    <row r="3363" spans="1:11" x14ac:dyDescent="0.45">
      <c r="A3363" s="10" t="s">
        <v>37</v>
      </c>
      <c r="B3363" s="20">
        <v>0.06</v>
      </c>
      <c r="C3363" s="19">
        <v>1818</v>
      </c>
      <c r="D3363" s="19">
        <v>7.4423873540000001</v>
      </c>
      <c r="E3363" s="23">
        <v>6.5700000000000003E-3</v>
      </c>
      <c r="F3363" s="23">
        <v>6.1399999999999996E-3</v>
      </c>
      <c r="G3363" s="17">
        <v>0</v>
      </c>
      <c r="H3363" s="17">
        <v>1</v>
      </c>
      <c r="I3363" s="17">
        <v>0.51984446100000004</v>
      </c>
      <c r="J3363" s="17">
        <v>0.47224298199999998</v>
      </c>
      <c r="K3363" s="17">
        <v>7.9100000000000004E-3</v>
      </c>
    </row>
    <row r="3364" spans="1:11" x14ac:dyDescent="0.45">
      <c r="A3364" s="10" t="s">
        <v>37</v>
      </c>
      <c r="B3364" s="20">
        <v>7.0000000000000007E-2</v>
      </c>
      <c r="C3364" s="19">
        <v>2087</v>
      </c>
      <c r="D3364" s="19">
        <v>9.2863709140000008</v>
      </c>
      <c r="E3364" s="23">
        <v>7.1999999999999998E-3</v>
      </c>
      <c r="F3364" s="23">
        <v>6.6100000000000004E-3</v>
      </c>
      <c r="G3364" s="17">
        <v>0</v>
      </c>
      <c r="H3364" s="17">
        <v>1</v>
      </c>
      <c r="I3364" s="17">
        <v>0.54416621799999998</v>
      </c>
      <c r="J3364" s="17">
        <v>0.44947677400000002</v>
      </c>
      <c r="K3364" s="17">
        <v>6.3600000000000002E-3</v>
      </c>
    </row>
    <row r="3365" spans="1:11" x14ac:dyDescent="0.45">
      <c r="A3365" s="10" t="s">
        <v>37</v>
      </c>
      <c r="B3365" s="20">
        <v>0.08</v>
      </c>
      <c r="C3365" s="19">
        <v>2380</v>
      </c>
      <c r="D3365" s="19">
        <v>11.45778893</v>
      </c>
      <c r="E3365" s="23">
        <v>7.4799999999999997E-3</v>
      </c>
      <c r="F3365" s="23">
        <v>6.9100000000000003E-3</v>
      </c>
      <c r="G3365" s="17">
        <v>0</v>
      </c>
      <c r="H3365" s="17">
        <v>1</v>
      </c>
      <c r="I3365" s="17">
        <v>0.59145792100000005</v>
      </c>
      <c r="J3365" s="17">
        <v>0.396136074</v>
      </c>
      <c r="K3365" s="17">
        <v>1.24E-2</v>
      </c>
    </row>
    <row r="3366" spans="1:11" x14ac:dyDescent="0.45">
      <c r="A3366" s="10" t="s">
        <v>37</v>
      </c>
      <c r="B3366" s="20">
        <v>0.09</v>
      </c>
      <c r="C3366" s="19">
        <v>2654</v>
      </c>
      <c r="D3366" s="19">
        <v>13.611858</v>
      </c>
      <c r="E3366" s="23">
        <v>8.2100000000000003E-3</v>
      </c>
      <c r="F3366" s="23">
        <v>7.5100000000000002E-3</v>
      </c>
      <c r="G3366" s="17">
        <v>0</v>
      </c>
      <c r="H3366" s="17">
        <v>1</v>
      </c>
      <c r="I3366" s="17">
        <v>0.584863048</v>
      </c>
      <c r="J3366" s="17">
        <v>0.401660872</v>
      </c>
      <c r="K3366" s="17">
        <v>1.35E-2</v>
      </c>
    </row>
    <row r="3367" spans="1:11" x14ac:dyDescent="0.45">
      <c r="A3367" s="10" t="s">
        <v>37</v>
      </c>
      <c r="B3367" s="20">
        <v>0.1</v>
      </c>
      <c r="C3367" s="19">
        <v>2922</v>
      </c>
      <c r="D3367" s="19">
        <v>15.92309946</v>
      </c>
      <c r="E3367" s="23">
        <v>9.0100000000000006E-3</v>
      </c>
      <c r="F3367" s="23">
        <v>8.0000000000000002E-3</v>
      </c>
      <c r="G3367" s="17">
        <v>0</v>
      </c>
      <c r="H3367" s="17">
        <v>1</v>
      </c>
      <c r="I3367" s="17">
        <v>0.58820979900000003</v>
      </c>
      <c r="J3367" s="17">
        <v>0.40037213100000002</v>
      </c>
      <c r="K3367" s="17">
        <v>1.14E-2</v>
      </c>
    </row>
    <row r="3368" spans="1:11" x14ac:dyDescent="0.45">
      <c r="A3368" s="10" t="s">
        <v>37</v>
      </c>
      <c r="B3368" s="20">
        <v>0.11</v>
      </c>
      <c r="C3368" s="19">
        <v>3218</v>
      </c>
      <c r="D3368" s="19">
        <v>18.706675799999999</v>
      </c>
      <c r="E3368" s="23">
        <v>9.8799999999999999E-3</v>
      </c>
      <c r="F3368" s="23">
        <v>8.6300000000000005E-3</v>
      </c>
      <c r="G3368" s="17">
        <v>0</v>
      </c>
      <c r="H3368" s="17">
        <v>1</v>
      </c>
      <c r="I3368" s="17">
        <v>0.59033243199999996</v>
      </c>
      <c r="J3368" s="17">
        <v>0.39990263100000001</v>
      </c>
      <c r="K3368" s="17">
        <v>9.7599999999999996E-3</v>
      </c>
    </row>
    <row r="3369" spans="1:11" x14ac:dyDescent="0.45">
      <c r="A3369" s="10" t="s">
        <v>37</v>
      </c>
      <c r="B3369" s="20">
        <v>0.12</v>
      </c>
      <c r="C3369" s="19">
        <v>3501</v>
      </c>
      <c r="D3369" s="19">
        <v>21.606300820000001</v>
      </c>
      <c r="E3369" s="23">
        <v>1.0699999999999999E-2</v>
      </c>
      <c r="F3369" s="23">
        <v>9.3100000000000006E-3</v>
      </c>
      <c r="G3369" s="17">
        <v>0</v>
      </c>
      <c r="H3369" s="17">
        <v>1</v>
      </c>
      <c r="I3369" s="17">
        <v>0.55852539999999995</v>
      </c>
      <c r="J3369" s="17">
        <v>0.43301801600000001</v>
      </c>
      <c r="K3369" s="17">
        <v>8.4600000000000005E-3</v>
      </c>
    </row>
    <row r="3370" spans="1:11" x14ac:dyDescent="0.45">
      <c r="A3370" s="10" t="s">
        <v>37</v>
      </c>
      <c r="B3370" s="20">
        <v>0.13</v>
      </c>
      <c r="C3370" s="19">
        <v>3781</v>
      </c>
      <c r="D3370" s="19">
        <v>24.671223340000001</v>
      </c>
      <c r="E3370" s="23">
        <v>1.14E-2</v>
      </c>
      <c r="F3370" s="23">
        <v>9.9600000000000001E-3</v>
      </c>
      <c r="G3370" s="17">
        <v>0</v>
      </c>
      <c r="H3370" s="17">
        <v>1</v>
      </c>
      <c r="I3370" s="17">
        <v>0.531593969</v>
      </c>
      <c r="J3370" s="17">
        <v>0.46102672900000002</v>
      </c>
      <c r="K3370" s="17">
        <v>7.3800000000000003E-3</v>
      </c>
    </row>
    <row r="3371" spans="1:11" x14ac:dyDescent="0.45">
      <c r="A3371" s="10" t="s">
        <v>37</v>
      </c>
      <c r="B3371" s="20">
        <v>0.14000000000000001</v>
      </c>
      <c r="C3371" s="19">
        <v>4025</v>
      </c>
      <c r="D3371" s="19">
        <v>27.512831349999999</v>
      </c>
      <c r="E3371" s="23">
        <v>1.1900000000000001E-2</v>
      </c>
      <c r="F3371" s="23">
        <v>1.06E-2</v>
      </c>
      <c r="G3371" s="17">
        <v>0</v>
      </c>
      <c r="H3371" s="17">
        <v>1</v>
      </c>
      <c r="I3371" s="17">
        <v>0.51869932100000005</v>
      </c>
      <c r="J3371" s="17">
        <v>0.47467463199999999</v>
      </c>
      <c r="K3371" s="17">
        <v>6.6299999999999996E-3</v>
      </c>
    </row>
    <row r="3372" spans="1:11" x14ac:dyDescent="0.45">
      <c r="A3372" s="10" t="s">
        <v>37</v>
      </c>
      <c r="B3372" s="20">
        <v>0.15</v>
      </c>
      <c r="C3372" s="19">
        <v>4340</v>
      </c>
      <c r="D3372" s="19">
        <v>31.31603458</v>
      </c>
      <c r="E3372" s="23">
        <v>1.2500000000000001E-2</v>
      </c>
      <c r="F3372" s="23">
        <v>1.12E-2</v>
      </c>
      <c r="G3372" s="17">
        <v>0</v>
      </c>
      <c r="H3372" s="17">
        <v>1</v>
      </c>
      <c r="I3372" s="17">
        <v>0.50534383400000005</v>
      </c>
      <c r="J3372" s="17">
        <v>0.48879271499999999</v>
      </c>
      <c r="K3372" s="17">
        <v>5.8599999999999998E-3</v>
      </c>
    </row>
    <row r="3373" spans="1:11" x14ac:dyDescent="0.45">
      <c r="A3373" s="10" t="s">
        <v>37</v>
      </c>
      <c r="B3373" s="20">
        <v>0.16</v>
      </c>
      <c r="C3373" s="19">
        <v>4621</v>
      </c>
      <c r="D3373" s="19">
        <v>34.95732726</v>
      </c>
      <c r="E3373" s="23">
        <v>1.34E-2</v>
      </c>
      <c r="F3373" s="23">
        <v>1.18E-2</v>
      </c>
      <c r="G3373" s="17">
        <v>0</v>
      </c>
      <c r="H3373" s="17">
        <v>1</v>
      </c>
      <c r="I3373" s="17">
        <v>0.51180010600000003</v>
      </c>
      <c r="J3373" s="17">
        <v>0.48286558000000002</v>
      </c>
      <c r="K3373" s="17">
        <v>5.3299999999999997E-3</v>
      </c>
    </row>
    <row r="3374" spans="1:11" x14ac:dyDescent="0.45">
      <c r="A3374" s="10" t="s">
        <v>37</v>
      </c>
      <c r="B3374" s="20">
        <v>0.17</v>
      </c>
      <c r="C3374" s="19">
        <v>4892</v>
      </c>
      <c r="D3374" s="19">
        <v>38.698729729999997</v>
      </c>
      <c r="E3374" s="23">
        <v>1.4200000000000001E-2</v>
      </c>
      <c r="F3374" s="23">
        <v>1.24E-2</v>
      </c>
      <c r="G3374" s="17">
        <v>0</v>
      </c>
      <c r="H3374" s="17">
        <v>1</v>
      </c>
      <c r="I3374" s="17">
        <v>0.52272097399999995</v>
      </c>
      <c r="J3374" s="17">
        <v>0.47246188300000003</v>
      </c>
      <c r="K3374" s="17">
        <v>4.8199999999999996E-3</v>
      </c>
    </row>
    <row r="3375" spans="1:11" x14ac:dyDescent="0.45">
      <c r="A3375" s="10" t="s">
        <v>37</v>
      </c>
      <c r="B3375" s="20">
        <v>0.18</v>
      </c>
      <c r="C3375" s="19">
        <v>5179</v>
      </c>
      <c r="D3375" s="19">
        <v>42.89992135</v>
      </c>
      <c r="E3375" s="23">
        <v>1.5100000000000001E-2</v>
      </c>
      <c r="F3375" s="23">
        <v>1.3100000000000001E-2</v>
      </c>
      <c r="G3375" s="17">
        <v>0</v>
      </c>
      <c r="H3375" s="17">
        <v>1</v>
      </c>
      <c r="I3375" s="17">
        <v>0.51041132700000003</v>
      </c>
      <c r="J3375" s="17">
        <v>0.48525552500000002</v>
      </c>
      <c r="K3375" s="17">
        <v>4.3299999999999996E-3</v>
      </c>
    </row>
    <row r="3376" spans="1:11" x14ac:dyDescent="0.45">
      <c r="A3376" s="10" t="s">
        <v>37</v>
      </c>
      <c r="B3376" s="20">
        <v>0.19</v>
      </c>
      <c r="C3376" s="19">
        <v>5441</v>
      </c>
      <c r="D3376" s="19">
        <v>47.014012549999997</v>
      </c>
      <c r="E3376" s="23">
        <v>1.6299999999999999E-2</v>
      </c>
      <c r="F3376" s="23">
        <v>1.38E-2</v>
      </c>
      <c r="G3376" s="17">
        <v>0</v>
      </c>
      <c r="H3376" s="17">
        <v>1</v>
      </c>
      <c r="I3376" s="17">
        <v>0.49476202499999999</v>
      </c>
      <c r="J3376" s="17">
        <v>0.50128771100000002</v>
      </c>
      <c r="K3376" s="17">
        <v>3.9500000000000004E-3</v>
      </c>
    </row>
    <row r="3377" spans="1:11" x14ac:dyDescent="0.45">
      <c r="A3377" s="10" t="s">
        <v>37</v>
      </c>
      <c r="B3377" s="20">
        <v>0.2</v>
      </c>
      <c r="C3377" s="19">
        <v>5740</v>
      </c>
      <c r="D3377" s="19">
        <v>51.975674169999998</v>
      </c>
      <c r="E3377" s="23">
        <v>1.7000000000000001E-2</v>
      </c>
      <c r="F3377" s="23">
        <v>1.46E-2</v>
      </c>
      <c r="G3377" s="17">
        <v>0</v>
      </c>
      <c r="H3377" s="17">
        <v>1</v>
      </c>
      <c r="I3377" s="17">
        <v>0.47838882599999999</v>
      </c>
      <c r="J3377" s="17">
        <v>0.51805166499999999</v>
      </c>
      <c r="K3377" s="17">
        <v>3.5599999999999998E-3</v>
      </c>
    </row>
    <row r="3378" spans="1:11" x14ac:dyDescent="0.45">
      <c r="A3378" s="10" t="s">
        <v>37</v>
      </c>
      <c r="B3378" s="20">
        <v>0.21</v>
      </c>
      <c r="C3378" s="19">
        <v>6019</v>
      </c>
      <c r="D3378" s="19">
        <v>56.794675910000002</v>
      </c>
      <c r="E3378" s="23">
        <v>1.77E-2</v>
      </c>
      <c r="F3378" s="23">
        <v>1.54E-2</v>
      </c>
      <c r="G3378" s="17">
        <v>0</v>
      </c>
      <c r="H3378" s="17">
        <v>1</v>
      </c>
      <c r="I3378" s="17">
        <v>0.46894994099999998</v>
      </c>
      <c r="J3378" s="17">
        <v>0.527805258</v>
      </c>
      <c r="K3378" s="17">
        <v>3.2399999999999998E-3</v>
      </c>
    </row>
    <row r="3379" spans="1:11" x14ac:dyDescent="0.45">
      <c r="A3379" s="10" t="s">
        <v>37</v>
      </c>
      <c r="B3379" s="20">
        <v>0.22</v>
      </c>
      <c r="C3379" s="19">
        <v>6302</v>
      </c>
      <c r="D3379" s="19">
        <v>61.90644537</v>
      </c>
      <c r="E3379" s="23">
        <v>1.83E-2</v>
      </c>
      <c r="F3379" s="23">
        <v>1.61E-2</v>
      </c>
      <c r="G3379" s="17">
        <v>0</v>
      </c>
      <c r="H3379" s="17">
        <v>1</v>
      </c>
      <c r="I3379" s="17">
        <v>0.46243695600000001</v>
      </c>
      <c r="J3379" s="17">
        <v>0.53457606099999999</v>
      </c>
      <c r="K3379" s="17">
        <v>2.99E-3</v>
      </c>
    </row>
    <row r="3380" spans="1:11" x14ac:dyDescent="0.45">
      <c r="A3380" s="10" t="s">
        <v>37</v>
      </c>
      <c r="B3380" s="20">
        <v>0.23</v>
      </c>
      <c r="C3380" s="19">
        <v>6601</v>
      </c>
      <c r="D3380" s="19">
        <v>67.485298670000006</v>
      </c>
      <c r="E3380" s="23">
        <v>1.9178000000000001E-2</v>
      </c>
      <c r="F3380" s="23">
        <v>1.6799999999999999E-2</v>
      </c>
      <c r="G3380" s="17">
        <v>0</v>
      </c>
      <c r="H3380" s="17">
        <v>1</v>
      </c>
      <c r="I3380" s="17">
        <v>0.46357800700000001</v>
      </c>
      <c r="J3380" s="17">
        <v>0.53367025499999998</v>
      </c>
      <c r="K3380" s="17">
        <v>2.7499999999999998E-3</v>
      </c>
    </row>
    <row r="3381" spans="1:11" x14ac:dyDescent="0.45">
      <c r="A3381" s="10" t="s">
        <v>37</v>
      </c>
      <c r="B3381" s="20">
        <v>0.24</v>
      </c>
      <c r="C3381" s="19">
        <v>6862</v>
      </c>
      <c r="D3381" s="19">
        <v>72.579815389999993</v>
      </c>
      <c r="E3381" s="23">
        <v>1.9699999999999999E-2</v>
      </c>
      <c r="F3381" s="23">
        <v>1.7399999999999999E-2</v>
      </c>
      <c r="G3381" s="17">
        <v>0</v>
      </c>
      <c r="H3381" s="17">
        <v>1</v>
      </c>
      <c r="I3381" s="17">
        <v>0.46852078800000002</v>
      </c>
      <c r="J3381" s="17">
        <v>0.52893298200000005</v>
      </c>
      <c r="K3381" s="17">
        <v>2.5500000000000002E-3</v>
      </c>
    </row>
    <row r="3382" spans="1:11" x14ac:dyDescent="0.45">
      <c r="A3382" s="10" t="s">
        <v>37</v>
      </c>
      <c r="B3382" s="20">
        <v>0.25</v>
      </c>
      <c r="C3382" s="19">
        <v>7140</v>
      </c>
      <c r="D3382" s="19">
        <v>78.256622739999997</v>
      </c>
      <c r="E3382" s="23">
        <v>2.1100000000000001E-2</v>
      </c>
      <c r="F3382" s="23">
        <v>1.8200000000000001E-2</v>
      </c>
      <c r="G3382" s="17">
        <v>0</v>
      </c>
      <c r="H3382" s="17">
        <v>1</v>
      </c>
      <c r="I3382" s="17">
        <v>0.45232228000000002</v>
      </c>
      <c r="J3382" s="17">
        <v>0.54531144600000003</v>
      </c>
      <c r="K3382" s="17">
        <v>2.3700000000000001E-3</v>
      </c>
    </row>
    <row r="3383" spans="1:11" x14ac:dyDescent="0.45">
      <c r="A3383" s="10" t="s">
        <v>37</v>
      </c>
      <c r="B3383" s="20">
        <v>0.26</v>
      </c>
      <c r="C3383" s="19">
        <v>7416</v>
      </c>
      <c r="D3383" s="19">
        <v>84.185703149999995</v>
      </c>
      <c r="E3383" s="23">
        <v>2.1899999999999999E-2</v>
      </c>
      <c r="F3383" s="23">
        <v>1.89E-2</v>
      </c>
      <c r="G3383" s="17">
        <v>0</v>
      </c>
      <c r="H3383" s="17">
        <v>1</v>
      </c>
      <c r="I3383" s="17">
        <v>0.459425005</v>
      </c>
      <c r="J3383" s="17">
        <v>0.53838572299999998</v>
      </c>
      <c r="K3383" s="17">
        <v>2.1900000000000001E-3</v>
      </c>
    </row>
    <row r="3384" spans="1:11" x14ac:dyDescent="0.45">
      <c r="A3384" s="10" t="s">
        <v>37</v>
      </c>
      <c r="B3384" s="20">
        <v>0.27</v>
      </c>
      <c r="C3384" s="19">
        <v>7695</v>
      </c>
      <c r="D3384" s="19">
        <v>90.396848480000003</v>
      </c>
      <c r="E3384" s="23">
        <v>2.2800000000000001E-2</v>
      </c>
      <c r="F3384" s="23">
        <v>1.9599999999999999E-2</v>
      </c>
      <c r="G3384" s="17">
        <v>0</v>
      </c>
      <c r="H3384" s="17">
        <v>1</v>
      </c>
      <c r="I3384" s="17">
        <v>0.45118095200000002</v>
      </c>
      <c r="J3384" s="17">
        <v>0.54677597899999997</v>
      </c>
      <c r="K3384" s="17">
        <v>2.0400000000000001E-3</v>
      </c>
    </row>
    <row r="3385" spans="1:11" x14ac:dyDescent="0.45">
      <c r="A3385" s="10" t="s">
        <v>37</v>
      </c>
      <c r="B3385" s="20">
        <v>0.28000000000000003</v>
      </c>
      <c r="C3385" s="19">
        <v>8011</v>
      </c>
      <c r="D3385" s="19">
        <v>97.843558790000003</v>
      </c>
      <c r="E3385" s="23">
        <v>2.4400000000000002E-2</v>
      </c>
      <c r="F3385" s="23">
        <v>2.0500000000000001E-2</v>
      </c>
      <c r="G3385" s="17">
        <v>0</v>
      </c>
      <c r="H3385" s="17">
        <v>1</v>
      </c>
      <c r="I3385" s="17">
        <v>0.45288648599999998</v>
      </c>
      <c r="J3385" s="17">
        <v>0.54365339499999998</v>
      </c>
      <c r="K3385" s="17">
        <v>3.46E-3</v>
      </c>
    </row>
    <row r="3386" spans="1:11" x14ac:dyDescent="0.45">
      <c r="A3386" s="10" t="s">
        <v>37</v>
      </c>
      <c r="B3386" s="20">
        <v>0.28999999999999998</v>
      </c>
      <c r="C3386" s="19">
        <v>8291</v>
      </c>
      <c r="D3386" s="19">
        <v>104.83152370000001</v>
      </c>
      <c r="E3386" s="23">
        <v>2.5399999999999999E-2</v>
      </c>
      <c r="F3386" s="23">
        <v>2.1299999999999999E-2</v>
      </c>
      <c r="G3386" s="17">
        <v>0</v>
      </c>
      <c r="H3386" s="17">
        <v>1</v>
      </c>
      <c r="I3386" s="17">
        <v>0.44675702</v>
      </c>
      <c r="J3386" s="17">
        <v>0.55000729299999995</v>
      </c>
      <c r="K3386" s="17">
        <v>3.2399999999999998E-3</v>
      </c>
    </row>
    <row r="3387" spans="1:11" x14ac:dyDescent="0.45">
      <c r="A3387" s="10" t="s">
        <v>37</v>
      </c>
      <c r="B3387" s="20">
        <v>0.3</v>
      </c>
      <c r="C3387" s="19">
        <v>8536</v>
      </c>
      <c r="D3387" s="19">
        <v>111.16423760000001</v>
      </c>
      <c r="E3387" s="23">
        <v>2.64E-2</v>
      </c>
      <c r="F3387" s="23">
        <v>2.2100000000000002E-2</v>
      </c>
      <c r="G3387" s="17">
        <v>0</v>
      </c>
      <c r="H3387" s="17">
        <v>1</v>
      </c>
      <c r="I3387" s="17">
        <v>0.44822962300000002</v>
      </c>
      <c r="J3387" s="17">
        <v>0.54872178000000005</v>
      </c>
      <c r="K3387" s="17">
        <v>3.0500000000000002E-3</v>
      </c>
    </row>
    <row r="3388" spans="1:11" x14ac:dyDescent="0.45">
      <c r="A3388" s="10" t="s">
        <v>37</v>
      </c>
      <c r="B3388" s="20">
        <v>0.31</v>
      </c>
      <c r="C3388" s="19">
        <v>8820</v>
      </c>
      <c r="D3388" s="19">
        <v>118.8406073</v>
      </c>
      <c r="E3388" s="23">
        <v>2.7699999999999999E-2</v>
      </c>
      <c r="F3388" s="23">
        <v>2.3099999999999999E-2</v>
      </c>
      <c r="G3388" s="17">
        <v>0</v>
      </c>
      <c r="H3388" s="17">
        <v>1</v>
      </c>
      <c r="I3388" s="17">
        <v>0.44170769100000001</v>
      </c>
      <c r="J3388" s="17">
        <v>0.55543374899999998</v>
      </c>
      <c r="K3388" s="17">
        <v>2.8600000000000001E-3</v>
      </c>
    </row>
    <row r="3389" spans="1:11" x14ac:dyDescent="0.45">
      <c r="A3389" s="10" t="s">
        <v>37</v>
      </c>
      <c r="B3389" s="20">
        <v>0.32</v>
      </c>
      <c r="C3389" s="19">
        <v>9102</v>
      </c>
      <c r="D3389" s="19">
        <v>126.82259430000001</v>
      </c>
      <c r="E3389" s="23">
        <v>2.8799999999999999E-2</v>
      </c>
      <c r="F3389" s="23">
        <v>2.4E-2</v>
      </c>
      <c r="G3389" s="17">
        <v>0</v>
      </c>
      <c r="H3389" s="17">
        <v>1</v>
      </c>
      <c r="I3389" s="17">
        <v>0.435337839</v>
      </c>
      <c r="J3389" s="17">
        <v>0.56197740900000004</v>
      </c>
      <c r="K3389" s="17">
        <v>2.6800000000000001E-3</v>
      </c>
    </row>
    <row r="3390" spans="1:11" x14ac:dyDescent="0.45">
      <c r="A3390" s="10" t="s">
        <v>37</v>
      </c>
      <c r="B3390" s="20">
        <v>0.33</v>
      </c>
      <c r="C3390" s="19">
        <v>9383</v>
      </c>
      <c r="D3390" s="19">
        <v>135.10605620000001</v>
      </c>
      <c r="E3390" s="23">
        <v>3.0099999999999998E-2</v>
      </c>
      <c r="F3390" s="23">
        <v>2.5000000000000001E-2</v>
      </c>
      <c r="G3390" s="17">
        <v>0</v>
      </c>
      <c r="H3390" s="17">
        <v>1</v>
      </c>
      <c r="I3390" s="17">
        <v>0.42622757</v>
      </c>
      <c r="J3390" s="17">
        <v>0.571251548</v>
      </c>
      <c r="K3390" s="17">
        <v>2.5200000000000001E-3</v>
      </c>
    </row>
    <row r="3391" spans="1:11" x14ac:dyDescent="0.45">
      <c r="A3391" s="10" t="s">
        <v>37</v>
      </c>
      <c r="B3391" s="20">
        <v>0.34</v>
      </c>
      <c r="C3391" s="19">
        <v>9662</v>
      </c>
      <c r="D3391" s="19">
        <v>143.64171039999999</v>
      </c>
      <c r="E3391" s="23">
        <v>3.1300000000000001E-2</v>
      </c>
      <c r="F3391" s="23">
        <v>2.5999999999999999E-2</v>
      </c>
      <c r="G3391" s="17">
        <v>0</v>
      </c>
      <c r="H3391" s="17">
        <v>1</v>
      </c>
      <c r="I3391" s="17">
        <v>0.42021016900000002</v>
      </c>
      <c r="J3391" s="17">
        <v>0.57741792599999997</v>
      </c>
      <c r="K3391" s="17">
        <v>2.3700000000000001E-3</v>
      </c>
    </row>
    <row r="3392" spans="1:11" x14ac:dyDescent="0.45">
      <c r="A3392" s="10" t="s">
        <v>37</v>
      </c>
      <c r="B3392" s="20">
        <v>0.35</v>
      </c>
      <c r="C3392" s="19">
        <v>9939</v>
      </c>
      <c r="D3392" s="19">
        <v>152.43103339999999</v>
      </c>
      <c r="E3392" s="23">
        <v>3.2199999999999999E-2</v>
      </c>
      <c r="F3392" s="23">
        <v>2.7E-2</v>
      </c>
      <c r="G3392" s="17">
        <v>0</v>
      </c>
      <c r="H3392" s="17">
        <v>1</v>
      </c>
      <c r="I3392" s="17">
        <v>0.41727781200000003</v>
      </c>
      <c r="J3392" s="17">
        <v>0.58047923300000004</v>
      </c>
      <c r="K3392" s="17">
        <v>2.2399999999999998E-3</v>
      </c>
    </row>
    <row r="3393" spans="1:11" x14ac:dyDescent="0.45">
      <c r="A3393" s="10" t="s">
        <v>37</v>
      </c>
      <c r="B3393" s="20">
        <v>0.36</v>
      </c>
      <c r="C3393" s="19">
        <v>10220</v>
      </c>
      <c r="D3393" s="19">
        <v>161.68789620000001</v>
      </c>
      <c r="E3393" s="23">
        <v>3.3700000000000001E-2</v>
      </c>
      <c r="F3393" s="23">
        <v>2.81E-2</v>
      </c>
      <c r="G3393" s="17">
        <v>0</v>
      </c>
      <c r="H3393" s="17">
        <v>1</v>
      </c>
      <c r="I3393" s="17">
        <v>0.415672983</v>
      </c>
      <c r="J3393" s="17">
        <v>0.58221518400000005</v>
      </c>
      <c r="K3393" s="17">
        <v>2.1099999999999999E-3</v>
      </c>
    </row>
    <row r="3394" spans="1:11" x14ac:dyDescent="0.45">
      <c r="A3394" s="10" t="s">
        <v>37</v>
      </c>
      <c r="B3394" s="20">
        <v>0.37</v>
      </c>
      <c r="C3394" s="19">
        <v>10504</v>
      </c>
      <c r="D3394" s="19">
        <v>171.48774739999999</v>
      </c>
      <c r="E3394" s="23">
        <v>3.5499999999999997E-2</v>
      </c>
      <c r="F3394" s="23">
        <v>2.9100000000000001E-2</v>
      </c>
      <c r="G3394" s="17">
        <v>0</v>
      </c>
      <c r="H3394" s="17">
        <v>1</v>
      </c>
      <c r="I3394" s="17">
        <v>0.41853479399999999</v>
      </c>
      <c r="J3394" s="17">
        <v>0.57946989699999996</v>
      </c>
      <c r="K3394" s="17">
        <v>2E-3</v>
      </c>
    </row>
    <row r="3395" spans="1:11" x14ac:dyDescent="0.45">
      <c r="A3395" s="10" t="s">
        <v>37</v>
      </c>
      <c r="B3395" s="20">
        <v>0.38</v>
      </c>
      <c r="C3395" s="19">
        <v>10784</v>
      </c>
      <c r="D3395" s="19">
        <v>181.69182119999999</v>
      </c>
      <c r="E3395" s="23">
        <v>3.7604947999999999E-2</v>
      </c>
      <c r="F3395" s="23">
        <v>3.0200000000000001E-2</v>
      </c>
      <c r="G3395" s="17">
        <v>0</v>
      </c>
      <c r="H3395" s="17">
        <v>1</v>
      </c>
      <c r="I3395" s="17">
        <v>0.41965486400000002</v>
      </c>
      <c r="J3395" s="17">
        <v>0.57844604399999999</v>
      </c>
      <c r="K3395" s="17">
        <v>1.9E-3</v>
      </c>
    </row>
    <row r="3396" spans="1:11" x14ac:dyDescent="0.45">
      <c r="A3396" s="10" t="s">
        <v>37</v>
      </c>
      <c r="B3396" s="20">
        <v>0.39</v>
      </c>
      <c r="C3396" s="19">
        <v>11060</v>
      </c>
      <c r="D3396" s="19">
        <v>192.27541740000001</v>
      </c>
      <c r="E3396" s="23">
        <v>3.9199999999999999E-2</v>
      </c>
      <c r="F3396" s="23">
        <v>3.15E-2</v>
      </c>
      <c r="G3396" s="17">
        <v>0</v>
      </c>
      <c r="H3396" s="17">
        <v>1</v>
      </c>
      <c r="I3396" s="17">
        <v>0.42082959800000003</v>
      </c>
      <c r="J3396" s="17">
        <v>0.57737210100000003</v>
      </c>
      <c r="K3396" s="17">
        <v>1.8E-3</v>
      </c>
    </row>
    <row r="3397" spans="1:11" x14ac:dyDescent="0.45">
      <c r="A3397" s="10" t="s">
        <v>37</v>
      </c>
      <c r="B3397" s="20">
        <v>0.4</v>
      </c>
      <c r="C3397" s="19">
        <v>11342</v>
      </c>
      <c r="D3397" s="19">
        <v>203.6911259</v>
      </c>
      <c r="E3397" s="23">
        <v>4.24E-2</v>
      </c>
      <c r="F3397" s="23">
        <v>3.2800000000000003E-2</v>
      </c>
      <c r="G3397" s="17">
        <v>0</v>
      </c>
      <c r="H3397" s="17">
        <v>1</v>
      </c>
      <c r="I3397" s="17">
        <v>0.42439418000000001</v>
      </c>
      <c r="J3397" s="17">
        <v>0.57390048800000004</v>
      </c>
      <c r="K3397" s="17">
        <v>1.7099999999999999E-3</v>
      </c>
    </row>
    <row r="3398" spans="1:11" x14ac:dyDescent="0.45">
      <c r="A3398" s="10" t="s">
        <v>37</v>
      </c>
      <c r="B3398" s="20">
        <v>0.41</v>
      </c>
      <c r="C3398" s="19">
        <v>11624</v>
      </c>
      <c r="D3398" s="19">
        <v>216.04825510000001</v>
      </c>
      <c r="E3398" s="23">
        <v>4.4999999999999998E-2</v>
      </c>
      <c r="F3398" s="23">
        <v>3.4200000000000001E-2</v>
      </c>
      <c r="G3398" s="17">
        <v>0</v>
      </c>
      <c r="H3398" s="17">
        <v>1</v>
      </c>
      <c r="I3398" s="17">
        <v>0.433600186</v>
      </c>
      <c r="J3398" s="17">
        <v>0.56478624499999996</v>
      </c>
      <c r="K3398" s="17">
        <v>1.6100000000000001E-3</v>
      </c>
    </row>
    <row r="3399" spans="1:11" x14ac:dyDescent="0.45">
      <c r="A3399" s="10" t="s">
        <v>37</v>
      </c>
      <c r="B3399" s="20">
        <v>0.42</v>
      </c>
      <c r="C3399" s="19">
        <v>11904</v>
      </c>
      <c r="D3399" s="19">
        <v>229.04792610000001</v>
      </c>
      <c r="E3399" s="23">
        <v>4.7699999999999999E-2</v>
      </c>
      <c r="F3399" s="23">
        <v>3.5799999999999998E-2</v>
      </c>
      <c r="G3399" s="17">
        <v>0</v>
      </c>
      <c r="H3399" s="17">
        <v>1</v>
      </c>
      <c r="I3399" s="17">
        <v>0.441870123</v>
      </c>
      <c r="J3399" s="17">
        <v>0.55653752400000001</v>
      </c>
      <c r="K3399" s="17">
        <v>1.5900000000000001E-3</v>
      </c>
    </row>
    <row r="3400" spans="1:11" x14ac:dyDescent="0.45">
      <c r="A3400" s="10" t="s">
        <v>37</v>
      </c>
      <c r="B3400" s="20">
        <v>0.43</v>
      </c>
      <c r="C3400" s="19">
        <v>12161</v>
      </c>
      <c r="D3400" s="19">
        <v>241.64194380000001</v>
      </c>
      <c r="E3400" s="23">
        <v>5.0200000000000002E-2</v>
      </c>
      <c r="F3400" s="23">
        <v>3.7499999999999999E-2</v>
      </c>
      <c r="G3400" s="17">
        <v>0</v>
      </c>
      <c r="H3400" s="17">
        <v>1</v>
      </c>
      <c r="I3400" s="17">
        <v>0.43984283800000001</v>
      </c>
      <c r="J3400" s="17">
        <v>0.55864493199999998</v>
      </c>
      <c r="K3400" s="17">
        <v>1.5100000000000001E-3</v>
      </c>
    </row>
    <row r="3401" spans="1:11" x14ac:dyDescent="0.45">
      <c r="A3401" s="10" t="s">
        <v>37</v>
      </c>
      <c r="B3401" s="20">
        <v>0.44</v>
      </c>
      <c r="C3401" s="19">
        <v>12457</v>
      </c>
      <c r="D3401" s="19">
        <v>256.83946379999998</v>
      </c>
      <c r="E3401" s="23">
        <v>5.2600000000000001E-2</v>
      </c>
      <c r="F3401" s="23">
        <v>3.9300000000000002E-2</v>
      </c>
      <c r="G3401" s="17">
        <v>0</v>
      </c>
      <c r="H3401" s="17">
        <v>1</v>
      </c>
      <c r="I3401" s="17">
        <v>0.45694486600000001</v>
      </c>
      <c r="J3401" s="17">
        <v>0.54162922700000005</v>
      </c>
      <c r="K3401" s="17">
        <v>1.4300000000000001E-3</v>
      </c>
    </row>
    <row r="3402" spans="1:11" x14ac:dyDescent="0.45">
      <c r="A3402" s="10" t="s">
        <v>37</v>
      </c>
      <c r="B3402" s="20">
        <v>0.45</v>
      </c>
      <c r="C3402" s="19">
        <v>12731</v>
      </c>
      <c r="D3402" s="19">
        <v>271.64196340000001</v>
      </c>
      <c r="E3402" s="23">
        <v>5.5500000000000001E-2</v>
      </c>
      <c r="F3402" s="23">
        <v>4.1200000000000001E-2</v>
      </c>
      <c r="G3402" s="17">
        <v>0</v>
      </c>
      <c r="H3402" s="17">
        <v>1</v>
      </c>
      <c r="I3402" s="17">
        <v>0.47452024199999998</v>
      </c>
      <c r="J3402" s="17">
        <v>0.52412692100000002</v>
      </c>
      <c r="K3402" s="17">
        <v>1.3500000000000001E-3</v>
      </c>
    </row>
    <row r="3403" spans="1:11" x14ac:dyDescent="0.45">
      <c r="A3403" s="10" t="s">
        <v>37</v>
      </c>
      <c r="B3403" s="20">
        <v>0.46</v>
      </c>
      <c r="C3403" s="19">
        <v>13023</v>
      </c>
      <c r="D3403" s="19">
        <v>288.46152590000003</v>
      </c>
      <c r="E3403" s="23">
        <v>0.06</v>
      </c>
      <c r="F3403" s="23">
        <v>4.3200000000000002E-2</v>
      </c>
      <c r="G3403" s="17">
        <v>0</v>
      </c>
      <c r="H3403" s="17">
        <v>1</v>
      </c>
      <c r="I3403" s="17">
        <v>0.487155638</v>
      </c>
      <c r="J3403" s="17">
        <v>0.51156383800000005</v>
      </c>
      <c r="K3403" s="17">
        <v>1.2800000000000001E-3</v>
      </c>
    </row>
    <row r="3404" spans="1:11" x14ac:dyDescent="0.45">
      <c r="A3404" s="10" t="s">
        <v>37</v>
      </c>
      <c r="B3404" s="20">
        <v>0.47</v>
      </c>
      <c r="C3404" s="19">
        <v>13303</v>
      </c>
      <c r="D3404" s="19">
        <v>305.63113609999999</v>
      </c>
      <c r="E3404" s="23">
        <v>6.2799999999999995E-2</v>
      </c>
      <c r="F3404" s="23">
        <v>4.5400000000000003E-2</v>
      </c>
      <c r="G3404" s="17">
        <v>0</v>
      </c>
      <c r="H3404" s="17">
        <v>1</v>
      </c>
      <c r="I3404" s="17">
        <v>0.50672550500000002</v>
      </c>
      <c r="J3404" s="17">
        <v>0.49206474900000002</v>
      </c>
      <c r="K3404" s="17">
        <v>1.2099999999999999E-3</v>
      </c>
    </row>
    <row r="3405" spans="1:11" x14ac:dyDescent="0.45">
      <c r="A3405" s="10" t="s">
        <v>37</v>
      </c>
      <c r="B3405" s="20">
        <v>0.48</v>
      </c>
      <c r="C3405" s="19">
        <v>13585</v>
      </c>
      <c r="D3405" s="19">
        <v>323.91690310000001</v>
      </c>
      <c r="E3405" s="23">
        <v>6.7299999999999999E-2</v>
      </c>
      <c r="F3405" s="23">
        <v>4.7800000000000002E-2</v>
      </c>
      <c r="G3405" s="17">
        <v>0</v>
      </c>
      <c r="H3405" s="17">
        <v>1</v>
      </c>
      <c r="I3405" s="17">
        <v>0.52532087999999999</v>
      </c>
      <c r="J3405" s="17">
        <v>0.47353159299999997</v>
      </c>
      <c r="K3405" s="17">
        <v>1.15E-3</v>
      </c>
    </row>
    <row r="3406" spans="1:11" x14ac:dyDescent="0.45">
      <c r="A3406" s="10" t="s">
        <v>37</v>
      </c>
      <c r="B3406" s="20">
        <v>0.49</v>
      </c>
      <c r="C3406" s="19">
        <v>13862</v>
      </c>
      <c r="D3406" s="19">
        <v>343.05089759999998</v>
      </c>
      <c r="E3406" s="23">
        <v>7.1300000000000002E-2</v>
      </c>
      <c r="F3406" s="23">
        <v>5.0299999999999997E-2</v>
      </c>
      <c r="G3406" s="17">
        <v>0</v>
      </c>
      <c r="H3406" s="17">
        <v>1</v>
      </c>
      <c r="I3406" s="17">
        <v>0.54515603700000004</v>
      </c>
      <c r="J3406" s="17">
        <v>0.453433268</v>
      </c>
      <c r="K3406" s="17">
        <v>1.41E-3</v>
      </c>
    </row>
    <row r="3407" spans="1:11" x14ac:dyDescent="0.45">
      <c r="A3407" s="10" t="s">
        <v>37</v>
      </c>
      <c r="B3407" s="20">
        <v>0.5</v>
      </c>
      <c r="C3407" s="19">
        <v>14140</v>
      </c>
      <c r="D3407" s="19">
        <v>363.32998359999999</v>
      </c>
      <c r="E3407" s="23">
        <v>7.4499999999999997E-2</v>
      </c>
      <c r="F3407" s="23">
        <v>5.2999999999999999E-2</v>
      </c>
      <c r="G3407" s="17">
        <v>0</v>
      </c>
      <c r="H3407" s="17">
        <v>1</v>
      </c>
      <c r="I3407" s="17">
        <v>0.56152515599999997</v>
      </c>
      <c r="J3407" s="17">
        <v>0.43714629500000002</v>
      </c>
      <c r="K3407" s="17">
        <v>1.33E-3</v>
      </c>
    </row>
    <row r="3408" spans="1:11" x14ac:dyDescent="0.45">
      <c r="A3408" s="10" t="s">
        <v>37</v>
      </c>
      <c r="B3408" s="20">
        <v>0.51</v>
      </c>
      <c r="C3408" s="19">
        <v>14425</v>
      </c>
      <c r="D3408" s="19">
        <v>385.55412699999999</v>
      </c>
      <c r="E3408" s="23">
        <v>8.0399999999999999E-2</v>
      </c>
      <c r="F3408" s="23">
        <v>5.5899999999999998E-2</v>
      </c>
      <c r="G3408" s="17">
        <v>0</v>
      </c>
      <c r="H3408" s="17">
        <v>1</v>
      </c>
      <c r="I3408" s="17">
        <v>0.58199896299999998</v>
      </c>
      <c r="J3408" s="17">
        <v>0.41674466999999998</v>
      </c>
      <c r="K3408" s="17">
        <v>1.2600000000000001E-3</v>
      </c>
    </row>
    <row r="3409" spans="1:11" x14ac:dyDescent="0.45">
      <c r="A3409" s="10" t="s">
        <v>37</v>
      </c>
      <c r="B3409" s="20">
        <v>0.52</v>
      </c>
      <c r="C3409" s="19">
        <v>14705</v>
      </c>
      <c r="D3409" s="19">
        <v>408.67253629999999</v>
      </c>
      <c r="E3409" s="23">
        <v>8.5000000000000006E-2</v>
      </c>
      <c r="F3409" s="23">
        <v>5.8900000000000001E-2</v>
      </c>
      <c r="G3409" s="17">
        <v>0</v>
      </c>
      <c r="H3409" s="17">
        <v>1</v>
      </c>
      <c r="I3409" s="17">
        <v>0.60461271500000002</v>
      </c>
      <c r="J3409" s="17">
        <v>0.39420441000000001</v>
      </c>
      <c r="K3409" s="17">
        <v>1.1800000000000001E-3</v>
      </c>
    </row>
    <row r="3410" spans="1:11" x14ac:dyDescent="0.45">
      <c r="A3410" s="10" t="s">
        <v>37</v>
      </c>
      <c r="B3410" s="20">
        <v>0.53</v>
      </c>
      <c r="C3410" s="19">
        <v>14979</v>
      </c>
      <c r="D3410" s="19">
        <v>432.68165879999998</v>
      </c>
      <c r="E3410" s="23">
        <v>9.0200000000000002E-2</v>
      </c>
      <c r="F3410" s="23">
        <v>6.2100000000000002E-2</v>
      </c>
      <c r="G3410" s="17">
        <v>0</v>
      </c>
      <c r="H3410" s="17">
        <v>1</v>
      </c>
      <c r="I3410" s="17">
        <v>0.62195820499999999</v>
      </c>
      <c r="J3410" s="17">
        <v>0.37692225899999998</v>
      </c>
      <c r="K3410" s="17">
        <v>1.1199999999999999E-3</v>
      </c>
    </row>
    <row r="3411" spans="1:11" x14ac:dyDescent="0.45">
      <c r="A3411" s="10" t="s">
        <v>37</v>
      </c>
      <c r="B3411" s="20">
        <v>0.54</v>
      </c>
      <c r="C3411" s="19">
        <v>15252</v>
      </c>
      <c r="D3411" s="19">
        <v>457.9970217</v>
      </c>
      <c r="E3411" s="23">
        <v>9.5200000000000007E-2</v>
      </c>
      <c r="F3411" s="23">
        <v>6.54E-2</v>
      </c>
      <c r="G3411" s="17">
        <v>0</v>
      </c>
      <c r="H3411" s="17">
        <v>1</v>
      </c>
      <c r="I3411" s="17">
        <v>0.63728374099999996</v>
      </c>
      <c r="J3411" s="17">
        <v>0.36156896300000002</v>
      </c>
      <c r="K3411" s="17">
        <v>1.15E-3</v>
      </c>
    </row>
    <row r="3412" spans="1:11" x14ac:dyDescent="0.45">
      <c r="A3412" s="10" t="s">
        <v>37</v>
      </c>
      <c r="B3412" s="20">
        <v>0.55000000000000004</v>
      </c>
      <c r="C3412" s="19">
        <v>15542</v>
      </c>
      <c r="D3412" s="19">
        <v>486.47069770000002</v>
      </c>
      <c r="E3412" s="23">
        <v>0.10115494899999999</v>
      </c>
      <c r="F3412" s="23">
        <v>6.8900000000000003E-2</v>
      </c>
      <c r="G3412" s="17">
        <v>0</v>
      </c>
      <c r="H3412" s="17">
        <v>1</v>
      </c>
      <c r="I3412" s="17">
        <v>0.65433590699999999</v>
      </c>
      <c r="J3412" s="17">
        <v>0.34457969900000002</v>
      </c>
      <c r="K3412" s="17">
        <v>1.08E-3</v>
      </c>
    </row>
    <row r="3413" spans="1:11" x14ac:dyDescent="0.45">
      <c r="A3413" s="10" t="s">
        <v>37</v>
      </c>
      <c r="B3413" s="20">
        <v>0.56000000000000005</v>
      </c>
      <c r="C3413" s="19">
        <v>15838</v>
      </c>
      <c r="D3413" s="19">
        <v>517.07751310000003</v>
      </c>
      <c r="E3413" s="23">
        <v>0.105166911</v>
      </c>
      <c r="F3413" s="23">
        <v>7.2700000000000001E-2</v>
      </c>
      <c r="G3413" s="17">
        <v>0</v>
      </c>
      <c r="H3413" s="17">
        <v>1</v>
      </c>
      <c r="I3413" s="17">
        <v>0.67119722000000004</v>
      </c>
      <c r="J3413" s="17">
        <v>0.32777836999999999</v>
      </c>
      <c r="K3413" s="17">
        <v>1.0200000000000001E-3</v>
      </c>
    </row>
    <row r="3414" spans="1:11" x14ac:dyDescent="0.45">
      <c r="A3414" s="10" t="s">
        <v>37</v>
      </c>
      <c r="B3414" s="20">
        <v>0.56999999999999995</v>
      </c>
      <c r="C3414" s="19">
        <v>16134</v>
      </c>
      <c r="D3414" s="19">
        <v>549.09635179999998</v>
      </c>
      <c r="E3414" s="23">
        <v>0.111929873</v>
      </c>
      <c r="F3414" s="23">
        <v>7.6600000000000001E-2</v>
      </c>
      <c r="G3414" s="17">
        <v>0</v>
      </c>
      <c r="H3414" s="17">
        <v>1</v>
      </c>
      <c r="I3414" s="17">
        <v>0.68446253400000001</v>
      </c>
      <c r="J3414" s="17">
        <v>0.31457005599999999</v>
      </c>
      <c r="K3414" s="17">
        <v>9.6699999999999998E-4</v>
      </c>
    </row>
    <row r="3415" spans="1:11" x14ac:dyDescent="0.45">
      <c r="A3415" s="10" t="s">
        <v>37</v>
      </c>
      <c r="B3415" s="20">
        <v>0.57999999999999996</v>
      </c>
      <c r="C3415" s="19">
        <v>16405</v>
      </c>
      <c r="D3415" s="19">
        <v>580.36235529999999</v>
      </c>
      <c r="E3415" s="23">
        <v>0.11933603299999999</v>
      </c>
      <c r="F3415" s="23">
        <v>8.0500000000000002E-2</v>
      </c>
      <c r="G3415" s="17">
        <v>0</v>
      </c>
      <c r="H3415" s="17">
        <v>1</v>
      </c>
      <c r="I3415" s="17">
        <v>0.69788031900000003</v>
      </c>
      <c r="J3415" s="17">
        <v>0.301201204</v>
      </c>
      <c r="K3415" s="17">
        <v>9.1799999999999998E-4</v>
      </c>
    </row>
    <row r="3416" spans="1:11" x14ac:dyDescent="0.45">
      <c r="A3416" s="10" t="s">
        <v>37</v>
      </c>
      <c r="B3416" s="20">
        <v>0.59</v>
      </c>
      <c r="C3416" s="19">
        <v>16688</v>
      </c>
      <c r="D3416" s="19">
        <v>614.8348671</v>
      </c>
      <c r="E3416" s="23">
        <v>0.12505194</v>
      </c>
      <c r="F3416" s="23">
        <v>8.4699999999999998E-2</v>
      </c>
      <c r="G3416" s="17">
        <v>0</v>
      </c>
      <c r="H3416" s="17">
        <v>1</v>
      </c>
      <c r="I3416" s="17">
        <v>0.71418553600000001</v>
      </c>
      <c r="J3416" s="17">
        <v>0.284947595</v>
      </c>
      <c r="K3416" s="17">
        <v>8.6700000000000004E-4</v>
      </c>
    </row>
    <row r="3417" spans="1:11" x14ac:dyDescent="0.45">
      <c r="A3417" s="10" t="s">
        <v>37</v>
      </c>
      <c r="B3417" s="20">
        <v>0.6</v>
      </c>
      <c r="C3417" s="19">
        <v>16942</v>
      </c>
      <c r="D3417" s="19">
        <v>647.21992290000003</v>
      </c>
      <c r="E3417" s="23">
        <v>0.13040447499999999</v>
      </c>
      <c r="F3417" s="23">
        <v>8.8499999999999995E-2</v>
      </c>
      <c r="G3417" s="17">
        <v>0</v>
      </c>
      <c r="H3417" s="17">
        <v>1</v>
      </c>
      <c r="I3417" s="17">
        <v>0.72740973200000003</v>
      </c>
      <c r="J3417" s="17">
        <v>0.27176690599999997</v>
      </c>
      <c r="K3417" s="17">
        <v>8.2299999999999995E-4</v>
      </c>
    </row>
    <row r="3418" spans="1:11" x14ac:dyDescent="0.45">
      <c r="A3418" s="10" t="s">
        <v>37</v>
      </c>
      <c r="B3418" s="20">
        <v>0.61</v>
      </c>
      <c r="C3418" s="19">
        <v>17224</v>
      </c>
      <c r="D3418" s="19">
        <v>685.08026819999998</v>
      </c>
      <c r="E3418" s="23">
        <v>0.137743012</v>
      </c>
      <c r="F3418" s="23">
        <v>9.2799999999999994E-2</v>
      </c>
      <c r="G3418" s="17">
        <v>0</v>
      </c>
      <c r="H3418" s="17">
        <v>1</v>
      </c>
      <c r="I3418" s="17">
        <v>0.74015247100000003</v>
      </c>
      <c r="J3418" s="17">
        <v>0.25906763399999999</v>
      </c>
      <c r="K3418" s="17">
        <v>7.7999999999999999E-4</v>
      </c>
    </row>
    <row r="3419" spans="1:11" x14ac:dyDescent="0.45">
      <c r="A3419" s="10" t="s">
        <v>37</v>
      </c>
      <c r="B3419" s="20">
        <v>0.62</v>
      </c>
      <c r="C3419" s="19">
        <v>17500</v>
      </c>
      <c r="D3419" s="19">
        <v>724.08306049999999</v>
      </c>
      <c r="E3419" s="23">
        <v>0.14520533099999999</v>
      </c>
      <c r="F3419" s="23">
        <v>9.7788292999999998E-2</v>
      </c>
      <c r="G3419" s="17">
        <v>0</v>
      </c>
      <c r="H3419" s="17">
        <v>1</v>
      </c>
      <c r="I3419" s="17">
        <v>0.754453771</v>
      </c>
      <c r="J3419" s="17">
        <v>0.244809375</v>
      </c>
      <c r="K3419" s="17">
        <v>7.3700000000000002E-4</v>
      </c>
    </row>
    <row r="3420" spans="1:11" x14ac:dyDescent="0.45">
      <c r="A3420" s="10" t="s">
        <v>37</v>
      </c>
      <c r="B3420" s="20">
        <v>0.63</v>
      </c>
      <c r="C3420" s="19">
        <v>17786</v>
      </c>
      <c r="D3420" s="19">
        <v>766.57656810000003</v>
      </c>
      <c r="E3420" s="23">
        <v>0.15251072700000001</v>
      </c>
      <c r="F3420" s="23">
        <v>0.10247002099999999</v>
      </c>
      <c r="G3420" s="17">
        <v>0</v>
      </c>
      <c r="H3420" s="17">
        <v>1</v>
      </c>
      <c r="I3420" s="17">
        <v>0.76611906600000002</v>
      </c>
      <c r="J3420" s="17">
        <v>0.23271483200000001</v>
      </c>
      <c r="K3420" s="17">
        <v>1.17E-3</v>
      </c>
    </row>
    <row r="3421" spans="1:11" x14ac:dyDescent="0.45">
      <c r="A3421" s="10" t="s">
        <v>37</v>
      </c>
      <c r="B3421" s="20">
        <v>0.64</v>
      </c>
      <c r="C3421" s="19">
        <v>18066</v>
      </c>
      <c r="D3421" s="19">
        <v>810.32594649999999</v>
      </c>
      <c r="E3421" s="23">
        <v>0.158403025</v>
      </c>
      <c r="F3421" s="23">
        <v>0.10765140199999999</v>
      </c>
      <c r="G3421" s="17">
        <v>0</v>
      </c>
      <c r="H3421" s="17">
        <v>1</v>
      </c>
      <c r="I3421" s="17">
        <v>0.77828386999999999</v>
      </c>
      <c r="J3421" s="17">
        <v>0.22061230400000001</v>
      </c>
      <c r="K3421" s="17">
        <v>1.1000000000000001E-3</v>
      </c>
    </row>
    <row r="3422" spans="1:11" x14ac:dyDescent="0.45">
      <c r="A3422" s="10" t="s">
        <v>37</v>
      </c>
      <c r="B3422" s="20">
        <v>0.65</v>
      </c>
      <c r="C3422" s="19">
        <v>18347</v>
      </c>
      <c r="D3422" s="19">
        <v>855.45799009999996</v>
      </c>
      <c r="E3422" s="23">
        <v>0.163515349</v>
      </c>
      <c r="F3422" s="23">
        <v>0.112515003</v>
      </c>
      <c r="G3422" s="17">
        <v>0</v>
      </c>
      <c r="H3422" s="17">
        <v>1</v>
      </c>
      <c r="I3422" s="17">
        <v>0.79055858999999995</v>
      </c>
      <c r="J3422" s="17">
        <v>0.208398958</v>
      </c>
      <c r="K3422" s="17">
        <v>1.0399999999999999E-3</v>
      </c>
    </row>
    <row r="3423" spans="1:11" x14ac:dyDescent="0.45">
      <c r="A3423" s="10" t="s">
        <v>37</v>
      </c>
      <c r="B3423" s="20">
        <v>0.66</v>
      </c>
      <c r="C3423" s="19">
        <v>18625</v>
      </c>
      <c r="D3423" s="19">
        <v>902.07907509999995</v>
      </c>
      <c r="E3423" s="23">
        <v>0.17145232699999999</v>
      </c>
      <c r="F3423" s="23">
        <v>0.11775875700000001</v>
      </c>
      <c r="G3423" s="17">
        <v>0</v>
      </c>
      <c r="H3423" s="17">
        <v>1</v>
      </c>
      <c r="I3423" s="17">
        <v>0.79999639600000005</v>
      </c>
      <c r="J3423" s="17">
        <v>0.19893903099999999</v>
      </c>
      <c r="K3423" s="17">
        <v>1.06E-3</v>
      </c>
    </row>
    <row r="3424" spans="1:11" x14ac:dyDescent="0.45">
      <c r="A3424" s="10" t="s">
        <v>37</v>
      </c>
      <c r="B3424" s="20">
        <v>0.67</v>
      </c>
      <c r="C3424" s="19">
        <v>18907</v>
      </c>
      <c r="D3424" s="19">
        <v>951.57128479999994</v>
      </c>
      <c r="E3424" s="23">
        <v>0.180593321</v>
      </c>
      <c r="F3424" s="23">
        <v>0.123013365</v>
      </c>
      <c r="G3424" s="17">
        <v>0</v>
      </c>
      <c r="H3424" s="17">
        <v>1</v>
      </c>
      <c r="I3424" s="17">
        <v>0.810567653</v>
      </c>
      <c r="J3424" s="17">
        <v>0.18842589300000001</v>
      </c>
      <c r="K3424" s="17">
        <v>1.01E-3</v>
      </c>
    </row>
    <row r="3425" spans="1:11" x14ac:dyDescent="0.45">
      <c r="A3425" s="10" t="s">
        <v>37</v>
      </c>
      <c r="B3425" s="20">
        <v>0.68</v>
      </c>
      <c r="C3425" s="19">
        <v>19185</v>
      </c>
      <c r="D3425" s="19">
        <v>1003.470635</v>
      </c>
      <c r="E3425" s="23">
        <v>0.19044444699999999</v>
      </c>
      <c r="F3425" s="23">
        <v>0.12871581900000001</v>
      </c>
      <c r="G3425" s="17">
        <v>0</v>
      </c>
      <c r="H3425" s="17">
        <v>1</v>
      </c>
      <c r="I3425" s="17">
        <v>0.82004496000000004</v>
      </c>
      <c r="J3425" s="17">
        <v>0.17899911800000001</v>
      </c>
      <c r="K3425" s="17">
        <v>9.5600000000000004E-4</v>
      </c>
    </row>
    <row r="3426" spans="1:11" x14ac:dyDescent="0.45">
      <c r="A3426" s="10" t="s">
        <v>37</v>
      </c>
      <c r="B3426" s="20">
        <v>0.69</v>
      </c>
      <c r="C3426" s="19">
        <v>19466</v>
      </c>
      <c r="D3426" s="19">
        <v>1058.287808</v>
      </c>
      <c r="E3426" s="23">
        <v>0.198210513</v>
      </c>
      <c r="F3426" s="23">
        <v>0.134685886</v>
      </c>
      <c r="G3426" s="17">
        <v>0</v>
      </c>
      <c r="H3426" s="17">
        <v>1</v>
      </c>
      <c r="I3426" s="17">
        <v>0.82873046500000003</v>
      </c>
      <c r="J3426" s="17">
        <v>0.17036167999999999</v>
      </c>
      <c r="K3426" s="17">
        <v>9.0799999999999995E-4</v>
      </c>
    </row>
    <row r="3427" spans="1:11" x14ac:dyDescent="0.45">
      <c r="A3427" s="10" t="s">
        <v>37</v>
      </c>
      <c r="B3427" s="20">
        <v>0.7</v>
      </c>
      <c r="C3427" s="19">
        <v>19746</v>
      </c>
      <c r="D3427" s="19">
        <v>1114.8812600000001</v>
      </c>
      <c r="E3427" s="23">
        <v>0.20647215999999999</v>
      </c>
      <c r="F3427" s="23">
        <v>0.14061808000000001</v>
      </c>
      <c r="G3427" s="17">
        <v>0</v>
      </c>
      <c r="H3427" s="17">
        <v>1</v>
      </c>
      <c r="I3427" s="17">
        <v>0.83668903800000005</v>
      </c>
      <c r="J3427" s="17">
        <v>0.162446169</v>
      </c>
      <c r="K3427" s="17">
        <v>8.6499999999999999E-4</v>
      </c>
    </row>
    <row r="3428" spans="1:11" x14ac:dyDescent="0.45">
      <c r="A3428" s="10" t="s">
        <v>37</v>
      </c>
      <c r="B3428" s="20">
        <v>0.71</v>
      </c>
      <c r="C3428" s="19">
        <v>20025</v>
      </c>
      <c r="D3428" s="19">
        <v>1173.9923100000001</v>
      </c>
      <c r="E3428" s="23">
        <v>0.21689845799999999</v>
      </c>
      <c r="F3428" s="23">
        <v>0.14676166199999999</v>
      </c>
      <c r="G3428" s="17">
        <v>0</v>
      </c>
      <c r="H3428" s="17">
        <v>1</v>
      </c>
      <c r="I3428" s="17">
        <v>0.84465528599999995</v>
      </c>
      <c r="J3428" s="17">
        <v>0.15452248399999999</v>
      </c>
      <c r="K3428" s="17">
        <v>8.2200000000000003E-4</v>
      </c>
    </row>
    <row r="3429" spans="1:11" x14ac:dyDescent="0.45">
      <c r="A3429" s="10" t="s">
        <v>37</v>
      </c>
      <c r="B3429" s="20">
        <v>0.72</v>
      </c>
      <c r="C3429" s="19">
        <v>20303</v>
      </c>
      <c r="D3429" s="19">
        <v>1235.1565660000001</v>
      </c>
      <c r="E3429" s="23">
        <v>0.22589099200000001</v>
      </c>
      <c r="F3429" s="23">
        <v>0.15279319999999999</v>
      </c>
      <c r="G3429" s="17">
        <v>0</v>
      </c>
      <c r="H3429" s="17">
        <v>1</v>
      </c>
      <c r="I3429" s="17">
        <v>0.852344239</v>
      </c>
      <c r="J3429" s="17">
        <v>0.146874687</v>
      </c>
      <c r="K3429" s="17">
        <v>7.8100000000000001E-4</v>
      </c>
    </row>
    <row r="3430" spans="1:11" x14ac:dyDescent="0.45">
      <c r="A3430" s="10" t="s">
        <v>37</v>
      </c>
      <c r="B3430" s="20">
        <v>0.73</v>
      </c>
      <c r="C3430" s="19">
        <v>20588</v>
      </c>
      <c r="D3430" s="19">
        <v>1300.8516609999999</v>
      </c>
      <c r="E3430" s="23">
        <v>0.23403271</v>
      </c>
      <c r="F3430" s="23">
        <v>0.15940113</v>
      </c>
      <c r="G3430" s="17">
        <v>0</v>
      </c>
      <c r="H3430" s="17">
        <v>1</v>
      </c>
      <c r="I3430" s="17">
        <v>0.85949473600000004</v>
      </c>
      <c r="J3430" s="17">
        <v>0.13976213500000001</v>
      </c>
      <c r="K3430" s="17">
        <v>7.4299999999999995E-4</v>
      </c>
    </row>
    <row r="3431" spans="1:11" x14ac:dyDescent="0.45">
      <c r="A3431" s="10" t="s">
        <v>37</v>
      </c>
      <c r="B3431" s="20">
        <v>0.74</v>
      </c>
      <c r="C3431" s="19">
        <v>20868</v>
      </c>
      <c r="D3431" s="19">
        <v>1367.8700940000001</v>
      </c>
      <c r="E3431" s="23">
        <v>0.24334924999999999</v>
      </c>
      <c r="F3431" s="23">
        <v>0.16604205</v>
      </c>
      <c r="G3431" s="17">
        <v>0</v>
      </c>
      <c r="H3431" s="17">
        <v>1</v>
      </c>
      <c r="I3431" s="17">
        <v>0.86520709399999995</v>
      </c>
      <c r="J3431" s="17">
        <v>0.13408383800000001</v>
      </c>
      <c r="K3431" s="17">
        <v>7.0899999999999999E-4</v>
      </c>
    </row>
    <row r="3432" spans="1:11" x14ac:dyDescent="0.45">
      <c r="A3432" s="10" t="s">
        <v>37</v>
      </c>
      <c r="B3432" s="20">
        <v>0.75</v>
      </c>
      <c r="C3432" s="19">
        <v>21148</v>
      </c>
      <c r="D3432" s="19">
        <v>1437.3233339999999</v>
      </c>
      <c r="E3432" s="23">
        <v>0.25273180899999997</v>
      </c>
      <c r="F3432" s="23">
        <v>0.17282412799999999</v>
      </c>
      <c r="G3432" s="17">
        <v>0</v>
      </c>
      <c r="H3432" s="17">
        <v>1</v>
      </c>
      <c r="I3432" s="17">
        <v>0.87174010099999999</v>
      </c>
      <c r="J3432" s="17">
        <v>0.127585217</v>
      </c>
      <c r="K3432" s="17">
        <v>6.7500000000000004E-4</v>
      </c>
    </row>
    <row r="3433" spans="1:11" x14ac:dyDescent="0.45">
      <c r="A3433" s="10" t="s">
        <v>37</v>
      </c>
      <c r="B3433" s="20">
        <v>0.76</v>
      </c>
      <c r="C3433" s="19">
        <v>21428</v>
      </c>
      <c r="D3433" s="19">
        <v>1510.0500059999999</v>
      </c>
      <c r="E3433" s="23">
        <v>0.26512112999999998</v>
      </c>
      <c r="F3433" s="23">
        <v>0.17979036600000001</v>
      </c>
      <c r="G3433" s="17">
        <v>0</v>
      </c>
      <c r="H3433" s="17">
        <v>1</v>
      </c>
      <c r="I3433" s="17">
        <v>0.87749590099999997</v>
      </c>
      <c r="J3433" s="17">
        <v>0.121860132</v>
      </c>
      <c r="K3433" s="17">
        <v>6.4400000000000004E-4</v>
      </c>
    </row>
    <row r="3434" spans="1:11" x14ac:dyDescent="0.45">
      <c r="A3434" s="10" t="s">
        <v>37</v>
      </c>
      <c r="B3434" s="20">
        <v>0.77</v>
      </c>
      <c r="C3434" s="19">
        <v>21705</v>
      </c>
      <c r="D3434" s="19">
        <v>1585.3463999999999</v>
      </c>
      <c r="E3434" s="23">
        <v>0.27769812599999999</v>
      </c>
      <c r="F3434" s="23">
        <v>0.187170952</v>
      </c>
      <c r="G3434" s="17">
        <v>0</v>
      </c>
      <c r="H3434" s="17">
        <v>1</v>
      </c>
      <c r="I3434" s="17">
        <v>0.88250510699999996</v>
      </c>
      <c r="J3434" s="17">
        <v>0.116877485</v>
      </c>
      <c r="K3434" s="17">
        <v>6.1700000000000004E-4</v>
      </c>
    </row>
    <row r="3435" spans="1:11" x14ac:dyDescent="0.45">
      <c r="A3435" s="10" t="s">
        <v>37</v>
      </c>
      <c r="B3435" s="20">
        <v>0.78</v>
      </c>
      <c r="C3435" s="19">
        <v>21988</v>
      </c>
      <c r="D3435" s="19">
        <v>1665.023604</v>
      </c>
      <c r="E3435" s="23">
        <v>0.28795256800000002</v>
      </c>
      <c r="F3435" s="23">
        <v>0.19465772200000001</v>
      </c>
      <c r="G3435" s="17">
        <v>0</v>
      </c>
      <c r="H3435" s="17">
        <v>1</v>
      </c>
      <c r="I3435" s="17">
        <v>0.88774090400000005</v>
      </c>
      <c r="J3435" s="17">
        <v>0.11167311000000001</v>
      </c>
      <c r="K3435" s="17">
        <v>5.8600000000000004E-4</v>
      </c>
    </row>
    <row r="3436" spans="1:11" x14ac:dyDescent="0.45">
      <c r="A3436" s="10" t="s">
        <v>37</v>
      </c>
      <c r="B3436" s="20">
        <v>0.79</v>
      </c>
      <c r="C3436" s="19">
        <v>22263</v>
      </c>
      <c r="D3436" s="19">
        <v>1745.9654</v>
      </c>
      <c r="E3436" s="23">
        <v>0.30030359000000001</v>
      </c>
      <c r="F3436" s="23">
        <v>0.20231611799999999</v>
      </c>
      <c r="G3436" s="17">
        <v>0</v>
      </c>
      <c r="H3436" s="17">
        <v>1</v>
      </c>
      <c r="I3436" s="17">
        <v>0.89290673700000001</v>
      </c>
      <c r="J3436" s="17">
        <v>0.10653475599999999</v>
      </c>
      <c r="K3436" s="17">
        <v>5.5900000000000004E-4</v>
      </c>
    </row>
    <row r="3437" spans="1:11" x14ac:dyDescent="0.45">
      <c r="A3437" s="10" t="s">
        <v>37</v>
      </c>
      <c r="B3437" s="20">
        <v>0.8</v>
      </c>
      <c r="C3437" s="19">
        <v>22435</v>
      </c>
      <c r="D3437" s="19">
        <v>1798.1572819999999</v>
      </c>
      <c r="E3437" s="23">
        <v>0.30587658400000001</v>
      </c>
      <c r="F3437" s="23">
        <v>0.206952476</v>
      </c>
      <c r="G3437" s="17">
        <v>0</v>
      </c>
      <c r="H3437" s="17">
        <v>1</v>
      </c>
      <c r="I3437" s="17">
        <v>0.89548177200000001</v>
      </c>
      <c r="J3437" s="17">
        <v>0.103933609</v>
      </c>
      <c r="K3437" s="17">
        <v>5.8500000000000002E-4</v>
      </c>
    </row>
    <row r="3438" spans="1:11" x14ac:dyDescent="0.45">
      <c r="A3438" s="10" t="s">
        <v>37</v>
      </c>
      <c r="B3438" s="20">
        <v>0.80100000000000005</v>
      </c>
      <c r="C3438" s="19">
        <v>22464</v>
      </c>
      <c r="D3438" s="19">
        <v>1807.042829</v>
      </c>
      <c r="E3438" s="23">
        <v>0.30687063599999997</v>
      </c>
      <c r="F3438" s="23">
        <v>0.20767906999999999</v>
      </c>
      <c r="G3438" s="17">
        <v>0</v>
      </c>
      <c r="H3438" s="17">
        <v>1</v>
      </c>
      <c r="I3438" s="17">
        <v>0.89599840100000006</v>
      </c>
      <c r="J3438" s="17">
        <v>0.10341987</v>
      </c>
      <c r="K3438" s="17">
        <v>5.8200000000000005E-4</v>
      </c>
    </row>
    <row r="3439" spans="1:11" x14ac:dyDescent="0.45">
      <c r="A3439" s="10" t="s">
        <v>37</v>
      </c>
      <c r="B3439" s="20">
        <v>0.80200000000000005</v>
      </c>
      <c r="C3439" s="19">
        <v>22489</v>
      </c>
      <c r="D3439" s="19">
        <v>1814.738942</v>
      </c>
      <c r="E3439" s="23">
        <v>0.308243938</v>
      </c>
      <c r="F3439" s="23">
        <v>0.208599013</v>
      </c>
      <c r="G3439" s="17">
        <v>0</v>
      </c>
      <c r="H3439" s="17">
        <v>1</v>
      </c>
      <c r="I3439" s="17">
        <v>0.89626629700000005</v>
      </c>
      <c r="J3439" s="17">
        <v>0.10315353400000001</v>
      </c>
      <c r="K3439" s="17">
        <v>5.8E-4</v>
      </c>
    </row>
    <row r="3440" spans="1:11" x14ac:dyDescent="0.45">
      <c r="A3440" s="10" t="s">
        <v>37</v>
      </c>
      <c r="B3440" s="20">
        <v>0.80300000000000005</v>
      </c>
      <c r="C3440" s="19">
        <v>22515</v>
      </c>
      <c r="D3440" s="19">
        <v>1822.7721750000001</v>
      </c>
      <c r="E3440" s="23">
        <v>0.31109534500000002</v>
      </c>
      <c r="F3440" s="23">
        <v>0.20941014099999999</v>
      </c>
      <c r="G3440" s="17">
        <v>0</v>
      </c>
      <c r="H3440" s="17">
        <v>1</v>
      </c>
      <c r="I3440" s="17">
        <v>0.89656692599999999</v>
      </c>
      <c r="J3440" s="17">
        <v>0.102854586</v>
      </c>
      <c r="K3440" s="17">
        <v>5.7799999999999995E-4</v>
      </c>
    </row>
    <row r="3441" spans="1:11" x14ac:dyDescent="0.45">
      <c r="A3441" s="10" t="s">
        <v>37</v>
      </c>
      <c r="B3441" s="20">
        <v>0.80400000000000005</v>
      </c>
      <c r="C3441" s="19">
        <v>22533</v>
      </c>
      <c r="D3441" s="19">
        <v>1828.383169</v>
      </c>
      <c r="E3441" s="23">
        <v>0.31213861799999998</v>
      </c>
      <c r="F3441" s="23">
        <v>0.21004105100000001</v>
      </c>
      <c r="G3441" s="17">
        <v>0</v>
      </c>
      <c r="H3441" s="17">
        <v>1</v>
      </c>
      <c r="I3441" s="17">
        <v>0.89684704999999998</v>
      </c>
      <c r="J3441" s="17">
        <v>0.102576029</v>
      </c>
      <c r="K3441" s="17">
        <v>5.7700000000000004E-4</v>
      </c>
    </row>
    <row r="3442" spans="1:11" x14ac:dyDescent="0.45">
      <c r="A3442" s="10" t="s">
        <v>37</v>
      </c>
      <c r="B3442" s="20">
        <v>0.80500000000000005</v>
      </c>
      <c r="C3442" s="19">
        <v>22576</v>
      </c>
      <c r="D3442" s="19">
        <v>1841.8125130000001</v>
      </c>
      <c r="E3442" s="23">
        <v>0.31243539300000001</v>
      </c>
      <c r="F3442" s="23">
        <v>0.21058147499999999</v>
      </c>
      <c r="G3442" s="17">
        <v>0</v>
      </c>
      <c r="H3442" s="17">
        <v>1</v>
      </c>
      <c r="I3442" s="17">
        <v>0.89747162800000002</v>
      </c>
      <c r="J3442" s="17">
        <v>0.10195494400000001</v>
      </c>
      <c r="K3442" s="17">
        <v>5.7300000000000005E-4</v>
      </c>
    </row>
    <row r="3443" spans="1:11" x14ac:dyDescent="0.45">
      <c r="A3443" s="10" t="s">
        <v>37</v>
      </c>
      <c r="B3443" s="20">
        <v>0.80600000000000005</v>
      </c>
      <c r="C3443" s="19">
        <v>22601</v>
      </c>
      <c r="D3443" s="19">
        <v>1849.639349</v>
      </c>
      <c r="E3443" s="23">
        <v>0.31438627699999999</v>
      </c>
      <c r="F3443" s="23">
        <v>0.211887782</v>
      </c>
      <c r="G3443" s="17">
        <v>0</v>
      </c>
      <c r="H3443" s="17">
        <v>1</v>
      </c>
      <c r="I3443" s="17">
        <v>0.89790331999999995</v>
      </c>
      <c r="J3443" s="17">
        <v>0.101525687</v>
      </c>
      <c r="K3443" s="17">
        <v>5.71E-4</v>
      </c>
    </row>
    <row r="3444" spans="1:11" x14ac:dyDescent="0.45">
      <c r="A3444" s="10" t="s">
        <v>37</v>
      </c>
      <c r="B3444" s="20">
        <v>0.80700000000000005</v>
      </c>
      <c r="C3444" s="19">
        <v>22630</v>
      </c>
      <c r="D3444" s="19">
        <v>1858.7821160000001</v>
      </c>
      <c r="E3444" s="23">
        <v>0.31585604699999997</v>
      </c>
      <c r="F3444" s="23">
        <v>0.212594908</v>
      </c>
      <c r="G3444" s="17">
        <v>0</v>
      </c>
      <c r="H3444" s="17">
        <v>1</v>
      </c>
      <c r="I3444" s="17">
        <v>0.89844956099999995</v>
      </c>
      <c r="J3444" s="17">
        <v>0.100982528</v>
      </c>
      <c r="K3444" s="17">
        <v>5.6800000000000004E-4</v>
      </c>
    </row>
    <row r="3445" spans="1:11" x14ac:dyDescent="0.45">
      <c r="A3445" s="10" t="s">
        <v>37</v>
      </c>
      <c r="B3445" s="20">
        <v>0.80800000000000005</v>
      </c>
      <c r="C3445" s="19">
        <v>22659</v>
      </c>
      <c r="D3445" s="19">
        <v>1867.9698699999999</v>
      </c>
      <c r="E3445" s="23">
        <v>0.31741072199999998</v>
      </c>
      <c r="F3445" s="23">
        <v>0.213119118</v>
      </c>
      <c r="G3445" s="17">
        <v>0</v>
      </c>
      <c r="H3445" s="17">
        <v>1</v>
      </c>
      <c r="I3445" s="17">
        <v>0.89901292399999999</v>
      </c>
      <c r="J3445" s="17">
        <v>0.100422316</v>
      </c>
      <c r="K3445" s="17">
        <v>5.6499999999999996E-4</v>
      </c>
    </row>
    <row r="3446" spans="1:11" x14ac:dyDescent="0.45">
      <c r="A3446" s="10" t="s">
        <v>37</v>
      </c>
      <c r="B3446" s="20">
        <v>0.80900000000000005</v>
      </c>
      <c r="C3446" s="19">
        <v>22687</v>
      </c>
      <c r="D3446" s="19">
        <v>1876.882936</v>
      </c>
      <c r="E3446" s="23">
        <v>0.31892404800000002</v>
      </c>
      <c r="F3446" s="23">
        <v>0.214213444</v>
      </c>
      <c r="G3446" s="17">
        <v>0</v>
      </c>
      <c r="H3446" s="17">
        <v>1</v>
      </c>
      <c r="I3446" s="17">
        <v>0.89942175800000002</v>
      </c>
      <c r="J3446" s="17">
        <v>0.100015832</v>
      </c>
      <c r="K3446" s="17">
        <v>5.62E-4</v>
      </c>
    </row>
    <row r="3447" spans="1:11" x14ac:dyDescent="0.45">
      <c r="A3447" s="10" t="s">
        <v>37</v>
      </c>
      <c r="B3447" s="20">
        <v>0.81</v>
      </c>
      <c r="C3447" s="19">
        <v>22714</v>
      </c>
      <c r="D3447" s="19">
        <v>1885.531894</v>
      </c>
      <c r="E3447" s="23">
        <v>0.321089562</v>
      </c>
      <c r="F3447" s="23">
        <v>0.21511654899999999</v>
      </c>
      <c r="G3447" s="17">
        <v>0</v>
      </c>
      <c r="H3447" s="17">
        <v>1</v>
      </c>
      <c r="I3447" s="17">
        <v>0.89989896400000002</v>
      </c>
      <c r="J3447" s="17">
        <v>9.9500000000000005E-2</v>
      </c>
      <c r="K3447" s="17">
        <v>5.5999999999999995E-4</v>
      </c>
    </row>
    <row r="3448" spans="1:11" x14ac:dyDescent="0.45">
      <c r="A3448" s="10" t="s">
        <v>37</v>
      </c>
      <c r="B3448" s="20">
        <v>0.81100000000000005</v>
      </c>
      <c r="C3448" s="19">
        <v>22741</v>
      </c>
      <c r="D3448" s="19">
        <v>1894.2086979999999</v>
      </c>
      <c r="E3448" s="23">
        <v>0.321681826</v>
      </c>
      <c r="F3448" s="23">
        <v>0.215615112</v>
      </c>
      <c r="G3448" s="17">
        <v>0</v>
      </c>
      <c r="H3448" s="17">
        <v>1</v>
      </c>
      <c r="I3448" s="17">
        <v>0.90036916499999997</v>
      </c>
      <c r="J3448" s="17">
        <v>9.9099999999999994E-2</v>
      </c>
      <c r="K3448" s="17">
        <v>5.5699999999999999E-4</v>
      </c>
    </row>
    <row r="3449" spans="1:11" x14ac:dyDescent="0.45">
      <c r="A3449" s="10" t="s">
        <v>37</v>
      </c>
      <c r="B3449" s="20">
        <v>0.81200000000000006</v>
      </c>
      <c r="C3449" s="19">
        <v>22767</v>
      </c>
      <c r="D3449" s="19">
        <v>1902.5747369999999</v>
      </c>
      <c r="E3449" s="23">
        <v>0.32180814400000002</v>
      </c>
      <c r="F3449" s="23">
        <v>0.21670005000000001</v>
      </c>
      <c r="G3449" s="17">
        <v>0</v>
      </c>
      <c r="H3449" s="17">
        <v>1</v>
      </c>
      <c r="I3449" s="17">
        <v>0.90080107499999995</v>
      </c>
      <c r="J3449" s="17">
        <v>9.8599999999999993E-2</v>
      </c>
      <c r="K3449" s="17">
        <v>5.5500000000000005E-4</v>
      </c>
    </row>
    <row r="3450" spans="1:11" x14ac:dyDescent="0.45">
      <c r="A3450" s="10" t="s">
        <v>37</v>
      </c>
      <c r="B3450" s="20">
        <v>0.81299999999999994</v>
      </c>
      <c r="C3450" s="19">
        <v>22799</v>
      </c>
      <c r="D3450" s="19">
        <v>1912.888733</v>
      </c>
      <c r="E3450" s="23">
        <v>0.32252492100000002</v>
      </c>
      <c r="F3450" s="23">
        <v>0.217428966</v>
      </c>
      <c r="G3450" s="17">
        <v>0</v>
      </c>
      <c r="H3450" s="17">
        <v>1</v>
      </c>
      <c r="I3450" s="17">
        <v>0.90108530099999995</v>
      </c>
      <c r="J3450" s="17">
        <v>9.8400000000000001E-2</v>
      </c>
      <c r="K3450" s="17">
        <v>5.53E-4</v>
      </c>
    </row>
    <row r="3451" spans="1:11" x14ac:dyDescent="0.45">
      <c r="A3451" s="10" t="s">
        <v>37</v>
      </c>
      <c r="B3451" s="20">
        <v>0.81399999999999995</v>
      </c>
      <c r="C3451" s="19">
        <v>22824</v>
      </c>
      <c r="D3451" s="19">
        <v>1920.9613220000001</v>
      </c>
      <c r="E3451" s="23">
        <v>0.32302141699999998</v>
      </c>
      <c r="F3451" s="23">
        <v>0.21839898499999999</v>
      </c>
      <c r="G3451" s="17">
        <v>0</v>
      </c>
      <c r="H3451" s="17">
        <v>1</v>
      </c>
      <c r="I3451" s="17">
        <v>0.90137970599999995</v>
      </c>
      <c r="J3451" s="17">
        <v>9.8100000000000007E-2</v>
      </c>
      <c r="K3451" s="17">
        <v>5.5099999999999995E-4</v>
      </c>
    </row>
    <row r="3452" spans="1:11" x14ac:dyDescent="0.45">
      <c r="A3452" s="10" t="s">
        <v>37</v>
      </c>
      <c r="B3452" s="20">
        <v>0.81499999999999995</v>
      </c>
      <c r="C3452" s="19">
        <v>22850</v>
      </c>
      <c r="D3452" s="19">
        <v>1929.3743890000001</v>
      </c>
      <c r="E3452" s="23">
        <v>0.32387363000000002</v>
      </c>
      <c r="F3452" s="23">
        <v>0.219150704</v>
      </c>
      <c r="G3452" s="17">
        <v>0</v>
      </c>
      <c r="H3452" s="17">
        <v>1</v>
      </c>
      <c r="I3452" s="17">
        <v>0.90173987300000003</v>
      </c>
      <c r="J3452" s="17">
        <v>9.7699999999999995E-2</v>
      </c>
      <c r="K3452" s="17">
        <v>5.4900000000000001E-4</v>
      </c>
    </row>
    <row r="3453" spans="1:11" x14ac:dyDescent="0.45">
      <c r="A3453" s="10" t="s">
        <v>37</v>
      </c>
      <c r="B3453" s="20">
        <v>0.81599999999999995</v>
      </c>
      <c r="C3453" s="19">
        <v>22882</v>
      </c>
      <c r="D3453" s="19">
        <v>1939.76703</v>
      </c>
      <c r="E3453" s="23">
        <v>0.32560403199999999</v>
      </c>
      <c r="F3453" s="23">
        <v>0.21996207500000001</v>
      </c>
      <c r="G3453" s="17">
        <v>0</v>
      </c>
      <c r="H3453" s="17">
        <v>1</v>
      </c>
      <c r="I3453" s="17">
        <v>0.90211558199999997</v>
      </c>
      <c r="J3453" s="17">
        <v>9.7299999999999998E-2</v>
      </c>
      <c r="K3453" s="17">
        <v>5.4699999999999996E-4</v>
      </c>
    </row>
    <row r="3454" spans="1:11" x14ac:dyDescent="0.45">
      <c r="A3454" s="10" t="s">
        <v>37</v>
      </c>
      <c r="B3454" s="20">
        <v>0.81699999999999995</v>
      </c>
      <c r="C3454" s="19">
        <v>22907</v>
      </c>
      <c r="D3454" s="19">
        <v>1947.9248050000001</v>
      </c>
      <c r="E3454" s="23">
        <v>0.326840562</v>
      </c>
      <c r="F3454" s="23">
        <v>0.22085591299999999</v>
      </c>
      <c r="G3454" s="17">
        <v>0</v>
      </c>
      <c r="H3454" s="17">
        <v>1</v>
      </c>
      <c r="I3454" s="17">
        <v>0.90247848200000003</v>
      </c>
      <c r="J3454" s="17">
        <v>9.7000000000000003E-2</v>
      </c>
      <c r="K3454" s="17">
        <v>5.4500000000000002E-4</v>
      </c>
    </row>
    <row r="3455" spans="1:11" x14ac:dyDescent="0.45">
      <c r="A3455" s="10" t="s">
        <v>37</v>
      </c>
      <c r="B3455" s="20">
        <v>0.81799999999999995</v>
      </c>
      <c r="C3455" s="19">
        <v>22939</v>
      </c>
      <c r="D3455" s="19">
        <v>1958.4042669999999</v>
      </c>
      <c r="E3455" s="23">
        <v>0.32822287999999999</v>
      </c>
      <c r="F3455" s="23">
        <v>0.221373336</v>
      </c>
      <c r="G3455" s="17">
        <v>0</v>
      </c>
      <c r="H3455" s="17">
        <v>1</v>
      </c>
      <c r="I3455" s="17">
        <v>0.90295271499999996</v>
      </c>
      <c r="J3455" s="17">
        <v>9.6500000000000002E-2</v>
      </c>
      <c r="K3455" s="17">
        <v>5.4299999999999997E-4</v>
      </c>
    </row>
    <row r="3456" spans="1:11" x14ac:dyDescent="0.45">
      <c r="A3456" s="10" t="s">
        <v>37</v>
      </c>
      <c r="B3456" s="20">
        <v>0.81899999999999995</v>
      </c>
      <c r="C3456" s="19">
        <v>22969</v>
      </c>
      <c r="D3456" s="19">
        <v>1968.2839160000001</v>
      </c>
      <c r="E3456" s="23">
        <v>0.32953317399999998</v>
      </c>
      <c r="F3456" s="23">
        <v>0.22196161</v>
      </c>
      <c r="G3456" s="17">
        <v>0</v>
      </c>
      <c r="H3456" s="17">
        <v>1</v>
      </c>
      <c r="I3456" s="17">
        <v>0.90343073500000004</v>
      </c>
      <c r="J3456" s="17">
        <v>9.6000000000000002E-2</v>
      </c>
      <c r="K3456" s="17">
        <v>5.4000000000000001E-4</v>
      </c>
    </row>
    <row r="3457" spans="1:11" x14ac:dyDescent="0.45">
      <c r="A3457" s="10" t="s">
        <v>37</v>
      </c>
      <c r="B3457" s="20">
        <v>0.82</v>
      </c>
      <c r="C3457" s="19">
        <v>22986</v>
      </c>
      <c r="D3457" s="19">
        <v>1973.8936619999999</v>
      </c>
      <c r="E3457" s="23">
        <v>0.33030276800000002</v>
      </c>
      <c r="F3457" s="23">
        <v>0.22336007799999999</v>
      </c>
      <c r="G3457" s="17">
        <v>0</v>
      </c>
      <c r="H3457" s="17">
        <v>1</v>
      </c>
      <c r="I3457" s="17">
        <v>0.90372418300000001</v>
      </c>
      <c r="J3457" s="17">
        <v>9.5699999999999993E-2</v>
      </c>
      <c r="K3457" s="17">
        <v>5.3799999999999996E-4</v>
      </c>
    </row>
    <row r="3458" spans="1:11" x14ac:dyDescent="0.45">
      <c r="A3458" s="10" t="s">
        <v>37</v>
      </c>
      <c r="B3458" s="20">
        <v>0.82099999999999995</v>
      </c>
      <c r="C3458" s="19">
        <v>23024</v>
      </c>
      <c r="D3458" s="19">
        <v>1986.4568380000001</v>
      </c>
      <c r="E3458" s="23">
        <v>0.33089988599999998</v>
      </c>
      <c r="F3458" s="23">
        <v>0.223823983</v>
      </c>
      <c r="G3458" s="17">
        <v>0</v>
      </c>
      <c r="H3458" s="17">
        <v>1</v>
      </c>
      <c r="I3458" s="17">
        <v>0.90433303600000003</v>
      </c>
      <c r="J3458" s="17">
        <v>9.5100000000000004E-2</v>
      </c>
      <c r="K3458" s="17">
        <v>5.3499999999999999E-4</v>
      </c>
    </row>
    <row r="3459" spans="1:11" x14ac:dyDescent="0.45">
      <c r="A3459" s="10" t="s">
        <v>37</v>
      </c>
      <c r="B3459" s="20">
        <v>0.82199999999999995</v>
      </c>
      <c r="C3459" s="19">
        <v>23050</v>
      </c>
      <c r="D3459" s="19">
        <v>1995.098473</v>
      </c>
      <c r="E3459" s="23">
        <v>0.33286222199999999</v>
      </c>
      <c r="F3459" s="23">
        <v>0.22494562800000001</v>
      </c>
      <c r="G3459" s="17">
        <v>0</v>
      </c>
      <c r="H3459" s="17">
        <v>1</v>
      </c>
      <c r="I3459" s="17">
        <v>0.90478123200000005</v>
      </c>
      <c r="J3459" s="17">
        <v>9.4700000000000006E-2</v>
      </c>
      <c r="K3459" s="17">
        <v>5.3200000000000003E-4</v>
      </c>
    </row>
    <row r="3460" spans="1:11" x14ac:dyDescent="0.45">
      <c r="A3460" s="10" t="s">
        <v>37</v>
      </c>
      <c r="B3460" s="20">
        <v>0.82299999999999995</v>
      </c>
      <c r="C3460" s="19">
        <v>23079</v>
      </c>
      <c r="D3460" s="19">
        <v>2004.7642189999999</v>
      </c>
      <c r="E3460" s="23">
        <v>0.33399582</v>
      </c>
      <c r="F3460" s="23">
        <v>0.22572948500000001</v>
      </c>
      <c r="G3460" s="17">
        <v>0</v>
      </c>
      <c r="H3460" s="17">
        <v>1</v>
      </c>
      <c r="I3460" s="17">
        <v>0.90515880900000001</v>
      </c>
      <c r="J3460" s="17">
        <v>9.4299999999999995E-2</v>
      </c>
      <c r="K3460" s="17">
        <v>5.2999999999999998E-4</v>
      </c>
    </row>
    <row r="3461" spans="1:11" x14ac:dyDescent="0.45">
      <c r="A3461" s="10" t="s">
        <v>37</v>
      </c>
      <c r="B3461" s="20">
        <v>0.82399999999999995</v>
      </c>
      <c r="C3461" s="19">
        <v>23109</v>
      </c>
      <c r="D3461" s="19">
        <v>2014.8107709999999</v>
      </c>
      <c r="E3461" s="23">
        <v>0.33543806700000001</v>
      </c>
      <c r="F3461" s="23">
        <v>0.226659581</v>
      </c>
      <c r="G3461" s="17">
        <v>0</v>
      </c>
      <c r="H3461" s="17">
        <v>1</v>
      </c>
      <c r="I3461" s="17">
        <v>0.90557760799999998</v>
      </c>
      <c r="J3461" s="17">
        <v>9.3899999999999997E-2</v>
      </c>
      <c r="K3461" s="17">
        <v>5.2800000000000004E-4</v>
      </c>
    </row>
    <row r="3462" spans="1:11" x14ac:dyDescent="0.45">
      <c r="A3462" s="10" t="s">
        <v>37</v>
      </c>
      <c r="B3462" s="20">
        <v>0.82499999999999996</v>
      </c>
      <c r="C3462" s="19">
        <v>23137</v>
      </c>
      <c r="D3462" s="19">
        <v>2024.2410170000001</v>
      </c>
      <c r="E3462" s="23">
        <v>0.33753062299999997</v>
      </c>
      <c r="F3462" s="23">
        <v>0.22756496700000001</v>
      </c>
      <c r="G3462" s="17">
        <v>0</v>
      </c>
      <c r="H3462" s="17">
        <v>1</v>
      </c>
      <c r="I3462" s="17">
        <v>0.905960341</v>
      </c>
      <c r="J3462" s="17">
        <v>9.35E-2</v>
      </c>
      <c r="K3462" s="17">
        <v>5.2599999999999999E-4</v>
      </c>
    </row>
    <row r="3463" spans="1:11" x14ac:dyDescent="0.45">
      <c r="A3463" s="10" t="s">
        <v>37</v>
      </c>
      <c r="B3463" s="20">
        <v>0.82599999999999996</v>
      </c>
      <c r="C3463" s="19">
        <v>23163</v>
      </c>
      <c r="D3463" s="19">
        <v>2033.042095</v>
      </c>
      <c r="E3463" s="23">
        <v>0.33871686899999998</v>
      </c>
      <c r="F3463" s="23">
        <v>0.22840797700000001</v>
      </c>
      <c r="G3463" s="17">
        <v>0</v>
      </c>
      <c r="H3463" s="17">
        <v>1</v>
      </c>
      <c r="I3463" s="17">
        <v>0.90640262000000005</v>
      </c>
      <c r="J3463" s="17">
        <v>9.3100000000000002E-2</v>
      </c>
      <c r="K3463" s="17">
        <v>5.2300000000000003E-4</v>
      </c>
    </row>
    <row r="3464" spans="1:11" x14ac:dyDescent="0.45">
      <c r="A3464" s="10" t="s">
        <v>37</v>
      </c>
      <c r="B3464" s="20">
        <v>0.82699999999999996</v>
      </c>
      <c r="C3464" s="19">
        <v>23192</v>
      </c>
      <c r="D3464" s="19">
        <v>2042.8884720000001</v>
      </c>
      <c r="E3464" s="23">
        <v>0.34013037600000001</v>
      </c>
      <c r="F3464" s="23">
        <v>0.229142858</v>
      </c>
      <c r="G3464" s="17">
        <v>0</v>
      </c>
      <c r="H3464" s="17">
        <v>1</v>
      </c>
      <c r="I3464" s="17">
        <v>0.90673575299999998</v>
      </c>
      <c r="J3464" s="17">
        <v>9.2700000000000005E-2</v>
      </c>
      <c r="K3464" s="17">
        <v>5.2099999999999998E-4</v>
      </c>
    </row>
    <row r="3465" spans="1:11" x14ac:dyDescent="0.45">
      <c r="A3465" s="10" t="s">
        <v>37</v>
      </c>
      <c r="B3465" s="20">
        <v>0.82799999999999996</v>
      </c>
      <c r="C3465" s="19">
        <v>23219</v>
      </c>
      <c r="D3465" s="19">
        <v>2052.0862820000002</v>
      </c>
      <c r="E3465" s="23">
        <v>0.34087663699999998</v>
      </c>
      <c r="F3465" s="23">
        <v>0.230072691</v>
      </c>
      <c r="G3465" s="17">
        <v>0</v>
      </c>
      <c r="H3465" s="17">
        <v>1</v>
      </c>
      <c r="I3465" s="17">
        <v>0.90701785599999996</v>
      </c>
      <c r="J3465" s="17">
        <v>9.2499999999999999E-2</v>
      </c>
      <c r="K3465" s="17">
        <v>5.1999999999999995E-4</v>
      </c>
    </row>
    <row r="3466" spans="1:11" x14ac:dyDescent="0.45">
      <c r="A3466" s="10" t="s">
        <v>37</v>
      </c>
      <c r="B3466" s="20">
        <v>0.82899999999999996</v>
      </c>
      <c r="C3466" s="19">
        <v>23244</v>
      </c>
      <c r="D3466" s="19">
        <v>2060.6187169999998</v>
      </c>
      <c r="E3466" s="23">
        <v>0.342473796</v>
      </c>
      <c r="F3466" s="23">
        <v>0.230919126</v>
      </c>
      <c r="G3466" s="17">
        <v>0</v>
      </c>
      <c r="H3466" s="17">
        <v>1</v>
      </c>
      <c r="I3466" s="17">
        <v>0.90743648499999996</v>
      </c>
      <c r="J3466" s="17">
        <v>9.1999999999999998E-2</v>
      </c>
      <c r="K3466" s="17">
        <v>5.1699999999999999E-4</v>
      </c>
    </row>
    <row r="3467" spans="1:11" x14ac:dyDescent="0.45">
      <c r="A3467" s="10" t="s">
        <v>37</v>
      </c>
      <c r="B3467" s="20">
        <v>0.83</v>
      </c>
      <c r="C3467" s="19">
        <v>23277</v>
      </c>
      <c r="D3467" s="19">
        <v>2071.9529659999998</v>
      </c>
      <c r="E3467" s="23">
        <v>0.34423065400000002</v>
      </c>
      <c r="F3467" s="23">
        <v>0.23166561099999999</v>
      </c>
      <c r="G3467" s="17">
        <v>0</v>
      </c>
      <c r="H3467" s="17">
        <v>1</v>
      </c>
      <c r="I3467" s="17">
        <v>0.90801363800000001</v>
      </c>
      <c r="J3467" s="17">
        <v>9.1499999999999998E-2</v>
      </c>
      <c r="K3467" s="17">
        <v>5.1400000000000003E-4</v>
      </c>
    </row>
    <row r="3468" spans="1:11" x14ac:dyDescent="0.45">
      <c r="A3468" s="10" t="s">
        <v>37</v>
      </c>
      <c r="B3468" s="20">
        <v>0.83099999999999996</v>
      </c>
      <c r="C3468" s="19">
        <v>23300</v>
      </c>
      <c r="D3468" s="19">
        <v>2079.9015279999999</v>
      </c>
      <c r="E3468" s="23">
        <v>0.346618174</v>
      </c>
      <c r="F3468" s="23">
        <v>0.232539836</v>
      </c>
      <c r="G3468" s="17">
        <v>0</v>
      </c>
      <c r="H3468" s="17">
        <v>1</v>
      </c>
      <c r="I3468" s="17">
        <v>0.90837815</v>
      </c>
      <c r="J3468" s="17">
        <v>9.11E-2</v>
      </c>
      <c r="K3468" s="17">
        <v>5.1199999999999998E-4</v>
      </c>
    </row>
    <row r="3469" spans="1:11" x14ac:dyDescent="0.45">
      <c r="A3469" s="10" t="s">
        <v>37</v>
      </c>
      <c r="B3469" s="20">
        <v>0.83199999999999996</v>
      </c>
      <c r="C3469" s="19">
        <v>23330</v>
      </c>
      <c r="D3469" s="19">
        <v>2090.3371739999998</v>
      </c>
      <c r="E3469" s="23">
        <v>0.34905194099999998</v>
      </c>
      <c r="F3469" s="23">
        <v>0.233425296</v>
      </c>
      <c r="G3469" s="17">
        <v>0</v>
      </c>
      <c r="H3469" s="17">
        <v>1</v>
      </c>
      <c r="I3469" s="17">
        <v>0.90856928999999997</v>
      </c>
      <c r="J3469" s="17">
        <v>9.0899999999999995E-2</v>
      </c>
      <c r="K3469" s="17">
        <v>5.1099999999999995E-4</v>
      </c>
    </row>
    <row r="3470" spans="1:11" x14ac:dyDescent="0.45">
      <c r="A3470" s="10" t="s">
        <v>37</v>
      </c>
      <c r="B3470" s="20">
        <v>0.83299999999999996</v>
      </c>
      <c r="C3470" s="19">
        <v>23357</v>
      </c>
      <c r="D3470" s="19">
        <v>2099.780702</v>
      </c>
      <c r="E3470" s="23">
        <v>0.35034196299999998</v>
      </c>
      <c r="F3470" s="23">
        <v>0.23433361699999999</v>
      </c>
      <c r="G3470" s="17">
        <v>0</v>
      </c>
      <c r="H3470" s="17">
        <v>1</v>
      </c>
      <c r="I3470" s="17">
        <v>0.90885192800000003</v>
      </c>
      <c r="J3470" s="17">
        <v>9.06E-2</v>
      </c>
      <c r="K3470" s="17">
        <v>5.0900000000000001E-4</v>
      </c>
    </row>
    <row r="3471" spans="1:11" x14ac:dyDescent="0.45">
      <c r="A3471" s="10" t="s">
        <v>37</v>
      </c>
      <c r="B3471" s="20">
        <v>0.83399999999999996</v>
      </c>
      <c r="C3471" s="19">
        <v>23386</v>
      </c>
      <c r="D3471" s="19">
        <v>2109.9646760000001</v>
      </c>
      <c r="E3471" s="23">
        <v>0.35224704499999998</v>
      </c>
      <c r="F3471" s="23">
        <v>0.23518762200000001</v>
      </c>
      <c r="G3471" s="17">
        <v>0</v>
      </c>
      <c r="H3471" s="17">
        <v>1</v>
      </c>
      <c r="I3471" s="17">
        <v>0.90930996500000005</v>
      </c>
      <c r="J3471" s="17">
        <v>9.0200000000000002E-2</v>
      </c>
      <c r="K3471" s="17">
        <v>5.0600000000000005E-4</v>
      </c>
    </row>
    <row r="3472" spans="1:11" x14ac:dyDescent="0.45">
      <c r="A3472" s="10" t="s">
        <v>37</v>
      </c>
      <c r="B3472" s="20">
        <v>0.83499999999999996</v>
      </c>
      <c r="C3472" s="19">
        <v>23417</v>
      </c>
      <c r="D3472" s="19">
        <v>2120.9277959999999</v>
      </c>
      <c r="E3472" s="23">
        <v>0.35464999000000003</v>
      </c>
      <c r="F3472" s="23">
        <v>0.23606932</v>
      </c>
      <c r="G3472" s="17">
        <v>0</v>
      </c>
      <c r="H3472" s="17">
        <v>1</v>
      </c>
      <c r="I3472" s="17">
        <v>0.909617813</v>
      </c>
      <c r="J3472" s="17">
        <v>8.9899999999999994E-2</v>
      </c>
      <c r="K3472" s="17">
        <v>5.04E-4</v>
      </c>
    </row>
    <row r="3473" spans="1:11" x14ac:dyDescent="0.45">
      <c r="A3473" s="10" t="s">
        <v>37</v>
      </c>
      <c r="B3473" s="20">
        <v>0.83599999999999997</v>
      </c>
      <c r="C3473" s="19">
        <v>23439</v>
      </c>
      <c r="D3473" s="19">
        <v>2128.7500559999999</v>
      </c>
      <c r="E3473" s="23">
        <v>0.35731982699999998</v>
      </c>
      <c r="F3473" s="23">
        <v>0.23693577199999999</v>
      </c>
      <c r="G3473" s="17">
        <v>0</v>
      </c>
      <c r="H3473" s="17">
        <v>1</v>
      </c>
      <c r="I3473" s="17">
        <v>0.90988018900000001</v>
      </c>
      <c r="J3473" s="17">
        <v>8.9599999999999999E-2</v>
      </c>
      <c r="K3473" s="17">
        <v>5.0299999999999997E-4</v>
      </c>
    </row>
    <row r="3474" spans="1:11" x14ac:dyDescent="0.45">
      <c r="A3474" s="10" t="s">
        <v>37</v>
      </c>
      <c r="B3474" s="20">
        <v>0.83699999999999997</v>
      </c>
      <c r="C3474" s="19">
        <v>23467</v>
      </c>
      <c r="D3474" s="19">
        <v>2138.7753950000001</v>
      </c>
      <c r="E3474" s="23">
        <v>0.359226186</v>
      </c>
      <c r="F3474" s="23">
        <v>0.23765646900000001</v>
      </c>
      <c r="G3474" s="17">
        <v>0</v>
      </c>
      <c r="H3474" s="17">
        <v>1</v>
      </c>
      <c r="I3474" s="17">
        <v>0.91032607399999999</v>
      </c>
      <c r="J3474" s="17">
        <v>8.9200000000000002E-2</v>
      </c>
      <c r="K3474" s="17">
        <v>5.0000000000000001E-4</v>
      </c>
    </row>
    <row r="3475" spans="1:11" x14ac:dyDescent="0.45">
      <c r="A3475" s="10" t="s">
        <v>37</v>
      </c>
      <c r="B3475" s="20">
        <v>0.83799999999999997</v>
      </c>
      <c r="C3475" s="19">
        <v>23497</v>
      </c>
      <c r="D3475" s="19">
        <v>2149.563877</v>
      </c>
      <c r="E3475" s="23">
        <v>0.36034558100000003</v>
      </c>
      <c r="F3475" s="23">
        <v>0.23856893300000001</v>
      </c>
      <c r="G3475" s="17">
        <v>0</v>
      </c>
      <c r="H3475" s="17">
        <v>1</v>
      </c>
      <c r="I3475" s="17">
        <v>0.91067966</v>
      </c>
      <c r="J3475" s="17">
        <v>8.8800000000000004E-2</v>
      </c>
      <c r="K3475" s="17">
        <v>4.9799999999999996E-4</v>
      </c>
    </row>
    <row r="3476" spans="1:11" x14ac:dyDescent="0.45">
      <c r="A3476" s="10" t="s">
        <v>37</v>
      </c>
      <c r="B3476" s="20">
        <v>0.83899999999999997</v>
      </c>
      <c r="C3476" s="19">
        <v>23529</v>
      </c>
      <c r="D3476" s="19">
        <v>2161.1054130000002</v>
      </c>
      <c r="E3476" s="23">
        <v>0.36075611099999999</v>
      </c>
      <c r="F3476" s="23">
        <v>0.23943272099999999</v>
      </c>
      <c r="G3476" s="17">
        <v>0</v>
      </c>
      <c r="H3476" s="17">
        <v>1</v>
      </c>
      <c r="I3476" s="17">
        <v>0.91124618700000004</v>
      </c>
      <c r="J3476" s="17">
        <v>8.8300000000000003E-2</v>
      </c>
      <c r="K3476" s="17">
        <v>4.95E-4</v>
      </c>
    </row>
    <row r="3477" spans="1:11" x14ac:dyDescent="0.45">
      <c r="A3477" s="10" t="s">
        <v>37</v>
      </c>
      <c r="B3477" s="20">
        <v>0.84</v>
      </c>
      <c r="C3477" s="19">
        <v>23554</v>
      </c>
      <c r="D3477" s="19">
        <v>2170.14129</v>
      </c>
      <c r="E3477" s="23">
        <v>0.36206760900000001</v>
      </c>
      <c r="F3477" s="23">
        <v>0.24060172699999999</v>
      </c>
      <c r="G3477" s="17">
        <v>0</v>
      </c>
      <c r="H3477" s="17">
        <v>1</v>
      </c>
      <c r="I3477" s="17">
        <v>0.91147921700000001</v>
      </c>
      <c r="J3477" s="17">
        <v>8.7999999999999995E-2</v>
      </c>
      <c r="K3477" s="17">
        <v>4.9399999999999997E-4</v>
      </c>
    </row>
    <row r="3478" spans="1:11" x14ac:dyDescent="0.45">
      <c r="A3478" s="10" t="s">
        <v>37</v>
      </c>
      <c r="B3478" s="20">
        <v>0.84099999999999997</v>
      </c>
      <c r="C3478" s="19">
        <v>23584</v>
      </c>
      <c r="D3478" s="19">
        <v>2181.010937</v>
      </c>
      <c r="E3478" s="23">
        <v>0.3625042</v>
      </c>
      <c r="F3478" s="23">
        <v>0.24133194299999999</v>
      </c>
      <c r="G3478" s="17">
        <v>0</v>
      </c>
      <c r="H3478" s="17">
        <v>1</v>
      </c>
      <c r="I3478" s="17">
        <v>0.91188505500000006</v>
      </c>
      <c r="J3478" s="17">
        <v>8.7599999999999997E-2</v>
      </c>
      <c r="K3478" s="17">
        <v>4.9100000000000001E-4</v>
      </c>
    </row>
    <row r="3479" spans="1:11" x14ac:dyDescent="0.45">
      <c r="A3479" s="10" t="s">
        <v>37</v>
      </c>
      <c r="B3479" s="20">
        <v>0.84199999999999997</v>
      </c>
      <c r="C3479" s="19">
        <v>23613</v>
      </c>
      <c r="D3479" s="19">
        <v>2191.5292850000001</v>
      </c>
      <c r="E3479" s="23">
        <v>0.36296624599999999</v>
      </c>
      <c r="F3479" s="23">
        <v>0.242353604</v>
      </c>
      <c r="G3479" s="17">
        <v>0</v>
      </c>
      <c r="H3479" s="17">
        <v>1</v>
      </c>
      <c r="I3479" s="17">
        <v>0.91224368300000003</v>
      </c>
      <c r="J3479" s="17">
        <v>8.7300000000000003E-2</v>
      </c>
      <c r="K3479" s="17">
        <v>4.8899999999999996E-4</v>
      </c>
    </row>
    <row r="3480" spans="1:11" x14ac:dyDescent="0.45">
      <c r="A3480" s="10" t="s">
        <v>37</v>
      </c>
      <c r="B3480" s="20">
        <v>0.84299999999999997</v>
      </c>
      <c r="C3480" s="19">
        <v>23639</v>
      </c>
      <c r="D3480" s="19">
        <v>2200.9821849999998</v>
      </c>
      <c r="E3480" s="23">
        <v>0.36405594000000002</v>
      </c>
      <c r="F3480" s="23">
        <v>0.243131927</v>
      </c>
      <c r="G3480" s="17">
        <v>0</v>
      </c>
      <c r="H3480" s="17">
        <v>1</v>
      </c>
      <c r="I3480" s="17">
        <v>0.9126708</v>
      </c>
      <c r="J3480" s="17">
        <v>8.6800000000000002E-2</v>
      </c>
      <c r="K3480" s="17">
        <v>4.8700000000000002E-4</v>
      </c>
    </row>
    <row r="3481" spans="1:11" x14ac:dyDescent="0.45">
      <c r="A3481" s="10" t="s">
        <v>37</v>
      </c>
      <c r="B3481" s="20">
        <v>0.84399999999999997</v>
      </c>
      <c r="C3481" s="19">
        <v>23669</v>
      </c>
      <c r="D3481" s="19">
        <v>2211.9468409999999</v>
      </c>
      <c r="E3481" s="23">
        <v>0.36666388100000002</v>
      </c>
      <c r="F3481" s="23">
        <v>0.24416690199999999</v>
      </c>
      <c r="G3481" s="17">
        <v>0</v>
      </c>
      <c r="H3481" s="17">
        <v>1</v>
      </c>
      <c r="I3481" s="17">
        <v>0.91308356700000004</v>
      </c>
      <c r="J3481" s="17">
        <v>8.6400000000000005E-2</v>
      </c>
      <c r="K3481" s="17">
        <v>4.8500000000000003E-4</v>
      </c>
    </row>
    <row r="3482" spans="1:11" x14ac:dyDescent="0.45">
      <c r="A3482" s="10" t="s">
        <v>37</v>
      </c>
      <c r="B3482" s="20">
        <v>0.84499999999999997</v>
      </c>
      <c r="C3482" s="19">
        <v>23697</v>
      </c>
      <c r="D3482" s="19">
        <v>2222.2662059999998</v>
      </c>
      <c r="E3482" s="23">
        <v>0.37005307100000001</v>
      </c>
      <c r="F3482" s="23">
        <v>0.245129349</v>
      </c>
      <c r="G3482" s="17">
        <v>0</v>
      </c>
      <c r="H3482" s="17">
        <v>1</v>
      </c>
      <c r="I3482" s="17">
        <v>0.91333136299999995</v>
      </c>
      <c r="J3482" s="17">
        <v>8.6199999999999999E-2</v>
      </c>
      <c r="K3482" s="17">
        <v>4.8299999999999998E-4</v>
      </c>
    </row>
    <row r="3483" spans="1:11" x14ac:dyDescent="0.45">
      <c r="A3483" s="10" t="s">
        <v>37</v>
      </c>
      <c r="B3483" s="20">
        <v>0.84599999999999997</v>
      </c>
      <c r="C3483" s="19">
        <v>23719</v>
      </c>
      <c r="D3483" s="19">
        <v>2230.4265820000001</v>
      </c>
      <c r="E3483" s="23">
        <v>0.37123707</v>
      </c>
      <c r="F3483" s="23">
        <v>0.24602893300000001</v>
      </c>
      <c r="G3483" s="17">
        <v>0</v>
      </c>
      <c r="H3483" s="17">
        <v>1</v>
      </c>
      <c r="I3483" s="17">
        <v>0.91358232500000003</v>
      </c>
      <c r="J3483" s="17">
        <v>8.5900000000000004E-2</v>
      </c>
      <c r="K3483" s="17">
        <v>4.8200000000000001E-4</v>
      </c>
    </row>
    <row r="3484" spans="1:11" x14ac:dyDescent="0.45">
      <c r="A3484" s="10" t="s">
        <v>37</v>
      </c>
      <c r="B3484" s="20">
        <v>0.84699999999999998</v>
      </c>
      <c r="C3484" s="19">
        <v>23752</v>
      </c>
      <c r="D3484" s="19">
        <v>2242.7203509999999</v>
      </c>
      <c r="E3484" s="23">
        <v>0.37323546099999999</v>
      </c>
      <c r="F3484" s="23">
        <v>0.24682537800000001</v>
      </c>
      <c r="G3484" s="17">
        <v>0</v>
      </c>
      <c r="H3484" s="17">
        <v>1</v>
      </c>
      <c r="I3484" s="17">
        <v>0.91401033700000001</v>
      </c>
      <c r="J3484" s="17">
        <v>8.5500000000000007E-2</v>
      </c>
      <c r="K3484" s="17">
        <v>4.7899999999999999E-4</v>
      </c>
    </row>
    <row r="3485" spans="1:11" x14ac:dyDescent="0.45">
      <c r="A3485" s="10" t="s">
        <v>37</v>
      </c>
      <c r="B3485" s="20">
        <v>0.84799999999999998</v>
      </c>
      <c r="C3485" s="19">
        <v>23780</v>
      </c>
      <c r="D3485" s="19">
        <v>2253.2190009999999</v>
      </c>
      <c r="E3485" s="23">
        <v>0.376711397</v>
      </c>
      <c r="F3485" s="23">
        <v>0.24783857100000001</v>
      </c>
      <c r="G3485" s="17">
        <v>0</v>
      </c>
      <c r="H3485" s="17">
        <v>1</v>
      </c>
      <c r="I3485" s="17">
        <v>0.91435335200000001</v>
      </c>
      <c r="J3485" s="17">
        <v>8.5199999999999998E-2</v>
      </c>
      <c r="K3485" s="17">
        <v>4.7800000000000002E-4</v>
      </c>
    </row>
    <row r="3486" spans="1:11" x14ac:dyDescent="0.45">
      <c r="A3486" s="10" t="s">
        <v>37</v>
      </c>
      <c r="B3486" s="20">
        <v>0.84899999999999998</v>
      </c>
      <c r="C3486" s="19">
        <v>23808</v>
      </c>
      <c r="D3486" s="19">
        <v>2263.804126</v>
      </c>
      <c r="E3486" s="23">
        <v>0.37909900099999999</v>
      </c>
      <c r="F3486" s="23">
        <v>0.24875190699999999</v>
      </c>
      <c r="G3486" s="17">
        <v>0</v>
      </c>
      <c r="H3486" s="17">
        <v>1</v>
      </c>
      <c r="I3486" s="17">
        <v>0.91465627100000002</v>
      </c>
      <c r="J3486" s="17">
        <v>8.4900000000000003E-2</v>
      </c>
      <c r="K3486" s="17">
        <v>4.7600000000000002E-4</v>
      </c>
    </row>
    <row r="3487" spans="1:11" x14ac:dyDescent="0.45">
      <c r="A3487" s="10" t="s">
        <v>37</v>
      </c>
      <c r="B3487" s="20">
        <v>0.85</v>
      </c>
      <c r="C3487" s="19">
        <v>23832</v>
      </c>
      <c r="D3487" s="19">
        <v>2272.9290270000001</v>
      </c>
      <c r="E3487" s="23">
        <v>0.38102584499999997</v>
      </c>
      <c r="F3487" s="23">
        <v>0.249708245</v>
      </c>
      <c r="G3487" s="17">
        <v>0</v>
      </c>
      <c r="H3487" s="17">
        <v>1</v>
      </c>
      <c r="I3487" s="17">
        <v>0.91489634200000003</v>
      </c>
      <c r="J3487" s="17">
        <v>8.4599999999999995E-2</v>
      </c>
      <c r="K3487" s="17">
        <v>4.7399999999999997E-4</v>
      </c>
    </row>
    <row r="3488" spans="1:11" x14ac:dyDescent="0.45">
      <c r="A3488" s="10" t="s">
        <v>37</v>
      </c>
      <c r="B3488" s="20">
        <v>0.85099999999999998</v>
      </c>
      <c r="C3488" s="19">
        <v>23864</v>
      </c>
      <c r="D3488" s="19">
        <v>2285.1421639999999</v>
      </c>
      <c r="E3488" s="23">
        <v>0.38216318599999999</v>
      </c>
      <c r="F3488" s="23">
        <v>0.25053529000000002</v>
      </c>
      <c r="G3488" s="17">
        <v>0</v>
      </c>
      <c r="H3488" s="17">
        <v>1</v>
      </c>
      <c r="I3488" s="17">
        <v>0.91532904800000003</v>
      </c>
      <c r="J3488" s="17">
        <v>8.4199999999999997E-2</v>
      </c>
      <c r="K3488" s="17">
        <v>4.7199999999999998E-4</v>
      </c>
    </row>
    <row r="3489" spans="1:11" x14ac:dyDescent="0.45">
      <c r="A3489" s="10" t="s">
        <v>37</v>
      </c>
      <c r="B3489" s="20">
        <v>0.85199999999999998</v>
      </c>
      <c r="C3489" s="19">
        <v>23891</v>
      </c>
      <c r="D3489" s="19">
        <v>2295.4861340000002</v>
      </c>
      <c r="E3489" s="23">
        <v>0.38434534300000001</v>
      </c>
      <c r="F3489" s="23">
        <v>0.25160365400000001</v>
      </c>
      <c r="G3489" s="17">
        <v>0</v>
      </c>
      <c r="H3489" s="17">
        <v>1</v>
      </c>
      <c r="I3489" s="17">
        <v>0.91573608100000004</v>
      </c>
      <c r="J3489" s="17">
        <v>8.3799999999999999E-2</v>
      </c>
      <c r="K3489" s="17">
        <v>4.6999999999999999E-4</v>
      </c>
    </row>
    <row r="3490" spans="1:11" x14ac:dyDescent="0.45">
      <c r="A3490" s="10" t="s">
        <v>37</v>
      </c>
      <c r="B3490" s="20">
        <v>0.85299999999999998</v>
      </c>
      <c r="C3490" s="19">
        <v>23920</v>
      </c>
      <c r="D3490" s="19">
        <v>2306.65796</v>
      </c>
      <c r="E3490" s="23">
        <v>0.38658372899999999</v>
      </c>
      <c r="F3490" s="23">
        <v>0.25256636100000002</v>
      </c>
      <c r="G3490" s="17">
        <v>0</v>
      </c>
      <c r="H3490" s="17">
        <v>1</v>
      </c>
      <c r="I3490" s="17">
        <v>0.91617545300000003</v>
      </c>
      <c r="J3490" s="17">
        <v>8.3400000000000002E-2</v>
      </c>
      <c r="K3490" s="17">
        <v>4.6700000000000002E-4</v>
      </c>
    </row>
    <row r="3491" spans="1:11" x14ac:dyDescent="0.45">
      <c r="A3491" s="10" t="s">
        <v>37</v>
      </c>
      <c r="B3491" s="20">
        <v>0.85399999999999998</v>
      </c>
      <c r="C3491" s="19">
        <v>23949</v>
      </c>
      <c r="D3491" s="19">
        <v>2317.9344489999999</v>
      </c>
      <c r="E3491" s="23">
        <v>0.390748875</v>
      </c>
      <c r="F3491" s="23">
        <v>0.25354765600000001</v>
      </c>
      <c r="G3491" s="17">
        <v>0</v>
      </c>
      <c r="H3491" s="17">
        <v>1</v>
      </c>
      <c r="I3491" s="17">
        <v>0.916614292</v>
      </c>
      <c r="J3491" s="17">
        <v>8.2900000000000001E-2</v>
      </c>
      <c r="K3491" s="17">
        <v>4.6500000000000003E-4</v>
      </c>
    </row>
    <row r="3492" spans="1:11" x14ac:dyDescent="0.45">
      <c r="A3492" s="10" t="s">
        <v>37</v>
      </c>
      <c r="B3492" s="20">
        <v>0.85499999999999998</v>
      </c>
      <c r="C3492" s="19">
        <v>23974</v>
      </c>
      <c r="D3492" s="19">
        <v>2327.73173</v>
      </c>
      <c r="E3492" s="23">
        <v>0.394157374</v>
      </c>
      <c r="F3492" s="23">
        <v>0.25441151200000001</v>
      </c>
      <c r="G3492" s="17">
        <v>0</v>
      </c>
      <c r="H3492" s="17">
        <v>1</v>
      </c>
      <c r="I3492" s="17">
        <v>0.91696295000000005</v>
      </c>
      <c r="J3492" s="17">
        <v>8.2600000000000007E-2</v>
      </c>
      <c r="K3492" s="17">
        <v>4.6299999999999998E-4</v>
      </c>
    </row>
    <row r="3493" spans="1:11" x14ac:dyDescent="0.45">
      <c r="A3493" s="10" t="s">
        <v>37</v>
      </c>
      <c r="B3493" s="20">
        <v>0.85599999999999998</v>
      </c>
      <c r="C3493" s="19">
        <v>24003</v>
      </c>
      <c r="D3493" s="19">
        <v>2339.201415</v>
      </c>
      <c r="E3493" s="23">
        <v>0.39676672499999999</v>
      </c>
      <c r="F3493" s="23">
        <v>0.25538953199999997</v>
      </c>
      <c r="G3493" s="17">
        <v>0</v>
      </c>
      <c r="H3493" s="17">
        <v>1</v>
      </c>
      <c r="I3493" s="17">
        <v>0.91730621899999998</v>
      </c>
      <c r="J3493" s="17">
        <v>8.2199999999999995E-2</v>
      </c>
      <c r="K3493" s="17">
        <v>4.6099999999999998E-4</v>
      </c>
    </row>
    <row r="3494" spans="1:11" x14ac:dyDescent="0.45">
      <c r="A3494" s="10" t="s">
        <v>37</v>
      </c>
      <c r="B3494" s="20">
        <v>0.85699999999999998</v>
      </c>
      <c r="C3494" s="19">
        <v>24031</v>
      </c>
      <c r="D3494" s="19">
        <v>2350.3231169999999</v>
      </c>
      <c r="E3494" s="23">
        <v>0.39741375699999998</v>
      </c>
      <c r="F3494" s="23">
        <v>0.25648963400000002</v>
      </c>
      <c r="G3494" s="17">
        <v>0</v>
      </c>
      <c r="H3494" s="17">
        <v>1</v>
      </c>
      <c r="I3494" s="17">
        <v>0.91767753500000004</v>
      </c>
      <c r="J3494" s="17">
        <v>8.1900000000000001E-2</v>
      </c>
      <c r="K3494" s="17">
        <v>4.5899999999999999E-4</v>
      </c>
    </row>
    <row r="3495" spans="1:11" x14ac:dyDescent="0.45">
      <c r="A3495" s="10" t="s">
        <v>37</v>
      </c>
      <c r="B3495" s="20">
        <v>0.85799999999999998</v>
      </c>
      <c r="C3495" s="19">
        <v>24059</v>
      </c>
      <c r="D3495" s="19">
        <v>2361.4806370000001</v>
      </c>
      <c r="E3495" s="23">
        <v>0.399577085</v>
      </c>
      <c r="F3495" s="23">
        <v>0.25747376799999999</v>
      </c>
      <c r="G3495" s="17">
        <v>0</v>
      </c>
      <c r="H3495" s="17">
        <v>1</v>
      </c>
      <c r="I3495" s="17">
        <v>0.91786068499999995</v>
      </c>
      <c r="J3495" s="17">
        <v>8.1699999999999995E-2</v>
      </c>
      <c r="K3495" s="17">
        <v>4.57E-4</v>
      </c>
    </row>
    <row r="3496" spans="1:11" x14ac:dyDescent="0.45">
      <c r="A3496" s="10" t="s">
        <v>37</v>
      </c>
      <c r="B3496" s="20">
        <v>0.85899999999999999</v>
      </c>
      <c r="C3496" s="19">
        <v>24087</v>
      </c>
      <c r="D3496" s="19">
        <v>2372.6932419999998</v>
      </c>
      <c r="E3496" s="23">
        <v>0.40070069600000002</v>
      </c>
      <c r="F3496" s="23">
        <v>0.258260883</v>
      </c>
      <c r="G3496" s="17">
        <v>0</v>
      </c>
      <c r="H3496" s="17">
        <v>1</v>
      </c>
      <c r="I3496" s="17">
        <v>0.91825598900000005</v>
      </c>
      <c r="J3496" s="17">
        <v>8.1299999999999997E-2</v>
      </c>
      <c r="K3496" s="17">
        <v>4.55E-4</v>
      </c>
    </row>
    <row r="3497" spans="1:11" x14ac:dyDescent="0.45">
      <c r="A3497" s="10" t="s">
        <v>37</v>
      </c>
      <c r="B3497" s="20">
        <v>0.86</v>
      </c>
      <c r="C3497" s="19">
        <v>24109</v>
      </c>
      <c r="D3497" s="19">
        <v>2381.5683319999998</v>
      </c>
      <c r="E3497" s="23">
        <v>0.40483138000000002</v>
      </c>
      <c r="F3497" s="23">
        <v>0.25948634700000001</v>
      </c>
      <c r="G3497" s="17">
        <v>0</v>
      </c>
      <c r="H3497" s="17">
        <v>1</v>
      </c>
      <c r="I3497" s="17">
        <v>0.91852404099999996</v>
      </c>
      <c r="J3497" s="17">
        <v>8.1000000000000003E-2</v>
      </c>
      <c r="K3497" s="17">
        <v>4.5399999999999998E-4</v>
      </c>
    </row>
    <row r="3498" spans="1:11" x14ac:dyDescent="0.45">
      <c r="A3498" s="10" t="s">
        <v>37</v>
      </c>
      <c r="B3498" s="20">
        <v>0.86099999999999999</v>
      </c>
      <c r="C3498" s="19">
        <v>24141</v>
      </c>
      <c r="D3498" s="19">
        <v>2394.5502879999999</v>
      </c>
      <c r="E3498" s="23">
        <v>0.40646355499999998</v>
      </c>
      <c r="F3498" s="23">
        <v>0.26036340800000002</v>
      </c>
      <c r="G3498" s="17">
        <v>0</v>
      </c>
      <c r="H3498" s="17">
        <v>1</v>
      </c>
      <c r="I3498" s="17">
        <v>0.91898349800000001</v>
      </c>
      <c r="J3498" s="17">
        <v>8.0600000000000005E-2</v>
      </c>
      <c r="K3498" s="17">
        <v>4.5100000000000001E-4</v>
      </c>
    </row>
    <row r="3499" spans="1:11" x14ac:dyDescent="0.45">
      <c r="A3499" s="10" t="s">
        <v>37</v>
      </c>
      <c r="B3499" s="20">
        <v>0.86199999999999999</v>
      </c>
      <c r="C3499" s="19">
        <v>24172</v>
      </c>
      <c r="D3499" s="19">
        <v>2407.180656</v>
      </c>
      <c r="E3499" s="23">
        <v>0.408778586</v>
      </c>
      <c r="F3499" s="23">
        <v>0.261418814</v>
      </c>
      <c r="G3499" s="17">
        <v>0</v>
      </c>
      <c r="H3499" s="17">
        <v>1</v>
      </c>
      <c r="I3499" s="17">
        <v>0.91935085699999997</v>
      </c>
      <c r="J3499" s="17">
        <v>8.0199999999999994E-2</v>
      </c>
      <c r="K3499" s="17">
        <v>4.4900000000000002E-4</v>
      </c>
    </row>
    <row r="3500" spans="1:11" x14ac:dyDescent="0.45">
      <c r="A3500" s="10" t="s">
        <v>37</v>
      </c>
      <c r="B3500" s="20">
        <v>0.86299999999999999</v>
      </c>
      <c r="C3500" s="19">
        <v>24196</v>
      </c>
      <c r="D3500" s="19">
        <v>2417.014283</v>
      </c>
      <c r="E3500" s="23">
        <v>0.41058667399999998</v>
      </c>
      <c r="F3500" s="23">
        <v>0.26257309699999998</v>
      </c>
      <c r="G3500" s="17">
        <v>0</v>
      </c>
      <c r="H3500" s="17">
        <v>1</v>
      </c>
      <c r="I3500" s="17">
        <v>0.91973971600000004</v>
      </c>
      <c r="J3500" s="17">
        <v>7.9799999999999996E-2</v>
      </c>
      <c r="K3500" s="17">
        <v>4.4700000000000002E-4</v>
      </c>
    </row>
    <row r="3501" spans="1:11" x14ac:dyDescent="0.45">
      <c r="A3501" s="10" t="s">
        <v>37</v>
      </c>
      <c r="B3501" s="20">
        <v>0.86399999999999999</v>
      </c>
      <c r="C3501" s="19">
        <v>24226</v>
      </c>
      <c r="D3501" s="19">
        <v>2429.3528809999998</v>
      </c>
      <c r="E3501" s="23">
        <v>0.41276759200000002</v>
      </c>
      <c r="F3501" s="23">
        <v>0.26332638400000002</v>
      </c>
      <c r="G3501" s="17">
        <v>0</v>
      </c>
      <c r="H3501" s="17">
        <v>1</v>
      </c>
      <c r="I3501" s="17">
        <v>0.91999686800000002</v>
      </c>
      <c r="J3501" s="17">
        <v>7.9600000000000004E-2</v>
      </c>
      <c r="K3501" s="17">
        <v>4.4499999999999997E-4</v>
      </c>
    </row>
    <row r="3502" spans="1:11" x14ac:dyDescent="0.45">
      <c r="A3502" s="10" t="s">
        <v>37</v>
      </c>
      <c r="B3502" s="20">
        <v>0.86499999999999999</v>
      </c>
      <c r="C3502" s="19">
        <v>24254</v>
      </c>
      <c r="D3502" s="19">
        <v>2440.9282039999998</v>
      </c>
      <c r="E3502" s="23">
        <v>0.41465280100000002</v>
      </c>
      <c r="F3502" s="23">
        <v>0.26450410699999999</v>
      </c>
      <c r="G3502" s="17">
        <v>0</v>
      </c>
      <c r="H3502" s="17">
        <v>1</v>
      </c>
      <c r="I3502" s="17">
        <v>0.92042971600000001</v>
      </c>
      <c r="J3502" s="17">
        <v>7.9100000000000004E-2</v>
      </c>
      <c r="K3502" s="17">
        <v>4.4299999999999998E-4</v>
      </c>
    </row>
    <row r="3503" spans="1:11" x14ac:dyDescent="0.45">
      <c r="A3503" s="10" t="s">
        <v>37</v>
      </c>
      <c r="B3503" s="20">
        <v>0.86599999999999999</v>
      </c>
      <c r="C3503" s="19">
        <v>24284</v>
      </c>
      <c r="D3503" s="19">
        <v>2453.3844159999999</v>
      </c>
      <c r="E3503" s="23">
        <v>0.41574396200000002</v>
      </c>
      <c r="F3503" s="23">
        <v>0.26562371299999998</v>
      </c>
      <c r="G3503" s="17">
        <v>0</v>
      </c>
      <c r="H3503" s="17">
        <v>1</v>
      </c>
      <c r="I3503" s="17">
        <v>0.92082580400000003</v>
      </c>
      <c r="J3503" s="17">
        <v>7.8700000000000006E-2</v>
      </c>
      <c r="K3503" s="17">
        <v>4.4099999999999999E-4</v>
      </c>
    </row>
    <row r="3504" spans="1:11" x14ac:dyDescent="0.45">
      <c r="A3504" s="10" t="s">
        <v>37</v>
      </c>
      <c r="B3504" s="20">
        <v>0.86699999999999999</v>
      </c>
      <c r="C3504" s="19">
        <v>24313</v>
      </c>
      <c r="D3504" s="19">
        <v>2465.488081</v>
      </c>
      <c r="E3504" s="23">
        <v>0.41880709500000002</v>
      </c>
      <c r="F3504" s="23">
        <v>0.266726403</v>
      </c>
      <c r="G3504" s="17">
        <v>0</v>
      </c>
      <c r="H3504" s="17">
        <v>1</v>
      </c>
      <c r="I3504" s="17">
        <v>0.92112072899999997</v>
      </c>
      <c r="J3504" s="17">
        <v>7.8399999999999997E-2</v>
      </c>
      <c r="K3504" s="17">
        <v>4.3899999999999999E-4</v>
      </c>
    </row>
    <row r="3505" spans="1:11" x14ac:dyDescent="0.45">
      <c r="A3505" s="10" t="s">
        <v>37</v>
      </c>
      <c r="B3505" s="20">
        <v>0.86799999999999999</v>
      </c>
      <c r="C3505" s="19">
        <v>24341</v>
      </c>
      <c r="D3505" s="19">
        <v>2477.24197</v>
      </c>
      <c r="E3505" s="23">
        <v>0.42053349800000001</v>
      </c>
      <c r="F3505" s="23">
        <v>0.267827115</v>
      </c>
      <c r="G3505" s="17">
        <v>0</v>
      </c>
      <c r="H3505" s="17">
        <v>1</v>
      </c>
      <c r="I3505" s="17">
        <v>0.92130825599999999</v>
      </c>
      <c r="J3505" s="17">
        <v>7.8299999999999995E-2</v>
      </c>
      <c r="K3505" s="17">
        <v>4.3800000000000002E-4</v>
      </c>
    </row>
    <row r="3506" spans="1:11" x14ac:dyDescent="0.45">
      <c r="A3506" s="10" t="s">
        <v>37</v>
      </c>
      <c r="B3506" s="20">
        <v>0.86899999999999999</v>
      </c>
      <c r="C3506" s="19">
        <v>24368</v>
      </c>
      <c r="D3506" s="19">
        <v>2488.6464620000002</v>
      </c>
      <c r="E3506" s="23">
        <v>0.42342866699999998</v>
      </c>
      <c r="F3506" s="23">
        <v>0.26892868599999997</v>
      </c>
      <c r="G3506" s="17">
        <v>0</v>
      </c>
      <c r="H3506" s="17">
        <v>1</v>
      </c>
      <c r="I3506" s="17">
        <v>0.92163718400000005</v>
      </c>
      <c r="J3506" s="17">
        <v>7.7899999999999997E-2</v>
      </c>
      <c r="K3506" s="17">
        <v>4.3600000000000003E-4</v>
      </c>
    </row>
    <row r="3507" spans="1:11" x14ac:dyDescent="0.45">
      <c r="A3507" s="10" t="s">
        <v>37</v>
      </c>
      <c r="B3507" s="20">
        <v>0.87</v>
      </c>
      <c r="C3507" s="19">
        <v>24392</v>
      </c>
      <c r="D3507" s="19">
        <v>2498.8318979999999</v>
      </c>
      <c r="E3507" s="23">
        <v>0.424880592</v>
      </c>
      <c r="F3507" s="23">
        <v>0.26997912200000002</v>
      </c>
      <c r="G3507" s="17">
        <v>0</v>
      </c>
      <c r="H3507" s="17">
        <v>1</v>
      </c>
      <c r="I3507" s="17">
        <v>0.92191827699999995</v>
      </c>
      <c r="J3507" s="17">
        <v>7.7600000000000002E-2</v>
      </c>
      <c r="K3507" s="17">
        <v>4.35E-4</v>
      </c>
    </row>
    <row r="3508" spans="1:11" x14ac:dyDescent="0.45">
      <c r="A3508" s="10" t="s">
        <v>37</v>
      </c>
      <c r="B3508" s="20">
        <v>0.871</v>
      </c>
      <c r="C3508" s="19">
        <v>24414</v>
      </c>
      <c r="D3508" s="19">
        <v>2508.2033350000002</v>
      </c>
      <c r="E3508" s="23">
        <v>0.42847740099999998</v>
      </c>
      <c r="F3508" s="23">
        <v>0.27094186300000001</v>
      </c>
      <c r="G3508" s="17">
        <v>0</v>
      </c>
      <c r="H3508" s="17">
        <v>1</v>
      </c>
      <c r="I3508" s="17">
        <v>0.92212309599999998</v>
      </c>
      <c r="J3508" s="17">
        <v>7.7399999999999997E-2</v>
      </c>
      <c r="K3508" s="17">
        <v>4.3300000000000001E-4</v>
      </c>
    </row>
    <row r="3509" spans="1:11" x14ac:dyDescent="0.45">
      <c r="A3509" s="10" t="s">
        <v>37</v>
      </c>
      <c r="B3509" s="20">
        <v>0.872</v>
      </c>
      <c r="C3509" s="19">
        <v>24449</v>
      </c>
      <c r="D3509" s="19">
        <v>2523.2424150000002</v>
      </c>
      <c r="E3509" s="23">
        <v>0.43036022699999998</v>
      </c>
      <c r="F3509" s="23">
        <v>0.27178619300000001</v>
      </c>
      <c r="G3509" s="17">
        <v>0</v>
      </c>
      <c r="H3509" s="17">
        <v>1</v>
      </c>
      <c r="I3509" s="17">
        <v>0.92249524100000002</v>
      </c>
      <c r="J3509" s="17">
        <v>7.7100000000000002E-2</v>
      </c>
      <c r="K3509" s="17">
        <v>4.3100000000000001E-4</v>
      </c>
    </row>
    <row r="3510" spans="1:11" x14ac:dyDescent="0.45">
      <c r="A3510" s="10" t="s">
        <v>37</v>
      </c>
      <c r="B3510" s="20">
        <v>0.873</v>
      </c>
      <c r="C3510" s="19">
        <v>24480</v>
      </c>
      <c r="D3510" s="19">
        <v>2536.632384</v>
      </c>
      <c r="E3510" s="23">
        <v>0.433460124</v>
      </c>
      <c r="F3510" s="23">
        <v>0.27311917000000002</v>
      </c>
      <c r="G3510" s="17">
        <v>0</v>
      </c>
      <c r="H3510" s="17">
        <v>1</v>
      </c>
      <c r="I3510" s="17">
        <v>0.92290634299999996</v>
      </c>
      <c r="J3510" s="17">
        <v>7.6700000000000004E-2</v>
      </c>
      <c r="K3510" s="17">
        <v>4.2900000000000002E-4</v>
      </c>
    </row>
    <row r="3511" spans="1:11" x14ac:dyDescent="0.45">
      <c r="A3511" s="10" t="s">
        <v>37</v>
      </c>
      <c r="B3511" s="20">
        <v>0.874</v>
      </c>
      <c r="C3511" s="19">
        <v>24506</v>
      </c>
      <c r="D3511" s="19">
        <v>2547.918694</v>
      </c>
      <c r="E3511" s="23">
        <v>0.43441622699999999</v>
      </c>
      <c r="F3511" s="23">
        <v>0.27435364000000001</v>
      </c>
      <c r="G3511" s="17">
        <v>0</v>
      </c>
      <c r="H3511" s="17">
        <v>1</v>
      </c>
      <c r="I3511" s="17">
        <v>0.92307221299999997</v>
      </c>
      <c r="J3511" s="17">
        <v>7.6499999999999999E-2</v>
      </c>
      <c r="K3511" s="17">
        <v>4.28E-4</v>
      </c>
    </row>
    <row r="3512" spans="1:11" x14ac:dyDescent="0.45">
      <c r="A3512" s="10" t="s">
        <v>37</v>
      </c>
      <c r="B3512" s="20">
        <v>0.875</v>
      </c>
      <c r="C3512" s="19">
        <v>24534</v>
      </c>
      <c r="D3512" s="19">
        <v>2560.103619</v>
      </c>
      <c r="E3512" s="23">
        <v>0.436191457</v>
      </c>
      <c r="F3512" s="23">
        <v>0.27540895700000001</v>
      </c>
      <c r="G3512" s="17">
        <v>0</v>
      </c>
      <c r="H3512" s="17">
        <v>1</v>
      </c>
      <c r="I3512" s="17">
        <v>0.92339044599999998</v>
      </c>
      <c r="J3512" s="17">
        <v>7.6200000000000004E-2</v>
      </c>
      <c r="K3512" s="17">
        <v>4.26E-4</v>
      </c>
    </row>
    <row r="3513" spans="1:11" x14ac:dyDescent="0.45">
      <c r="A3513" s="10" t="s">
        <v>37</v>
      </c>
      <c r="B3513" s="20">
        <v>0.876</v>
      </c>
      <c r="C3513" s="19">
        <v>24565</v>
      </c>
      <c r="D3513" s="19">
        <v>2573.7036549999998</v>
      </c>
      <c r="E3513" s="23">
        <v>0.44028345099999999</v>
      </c>
      <c r="F3513" s="23">
        <v>0.27647967200000001</v>
      </c>
      <c r="G3513" s="17">
        <v>0</v>
      </c>
      <c r="H3513" s="17">
        <v>1</v>
      </c>
      <c r="I3513" s="17">
        <v>0.92384069099999999</v>
      </c>
      <c r="J3513" s="17">
        <v>7.5700000000000003E-2</v>
      </c>
      <c r="K3513" s="17">
        <v>4.2400000000000001E-4</v>
      </c>
    </row>
    <row r="3514" spans="1:11" x14ac:dyDescent="0.45">
      <c r="A3514" s="10" t="s">
        <v>37</v>
      </c>
      <c r="B3514" s="20">
        <v>0.877</v>
      </c>
      <c r="C3514" s="19">
        <v>24591</v>
      </c>
      <c r="D3514" s="19">
        <v>2585.2018400000002</v>
      </c>
      <c r="E3514" s="23">
        <v>0.44386804699999999</v>
      </c>
      <c r="F3514" s="23">
        <v>0.27769486599999998</v>
      </c>
      <c r="G3514" s="17">
        <v>0</v>
      </c>
      <c r="H3514" s="17">
        <v>1</v>
      </c>
      <c r="I3514" s="17">
        <v>0.92404783899999998</v>
      </c>
      <c r="J3514" s="17">
        <v>7.5499999999999998E-2</v>
      </c>
      <c r="K3514" s="17">
        <v>4.2200000000000001E-4</v>
      </c>
    </row>
    <row r="3515" spans="1:11" x14ac:dyDescent="0.45">
      <c r="A3515" s="10" t="s">
        <v>37</v>
      </c>
      <c r="B3515" s="20">
        <v>0.878</v>
      </c>
      <c r="C3515" s="19">
        <v>24616</v>
      </c>
      <c r="D3515" s="19">
        <v>2596.3335299999999</v>
      </c>
      <c r="E3515" s="23">
        <v>0.44620022399999998</v>
      </c>
      <c r="F3515" s="23">
        <v>0.27871607500000001</v>
      </c>
      <c r="G3515" s="17">
        <v>0</v>
      </c>
      <c r="H3515" s="17">
        <v>1</v>
      </c>
      <c r="I3515" s="17">
        <v>0.92431781999999996</v>
      </c>
      <c r="J3515" s="17">
        <v>7.5300000000000006E-2</v>
      </c>
      <c r="K3515" s="17">
        <v>4.2099999999999999E-4</v>
      </c>
    </row>
    <row r="3516" spans="1:11" x14ac:dyDescent="0.45">
      <c r="A3516" s="10" t="s">
        <v>37</v>
      </c>
      <c r="B3516" s="20">
        <v>0.879</v>
      </c>
      <c r="C3516" s="19">
        <v>24646</v>
      </c>
      <c r="D3516" s="19">
        <v>2609.7504220000001</v>
      </c>
      <c r="E3516" s="23">
        <v>0.44776569900000002</v>
      </c>
      <c r="F3516" s="23">
        <v>0.27977364399999999</v>
      </c>
      <c r="G3516" s="17">
        <v>0</v>
      </c>
      <c r="H3516" s="17">
        <v>1</v>
      </c>
      <c r="I3516" s="17">
        <v>0.92328368199999999</v>
      </c>
      <c r="J3516" s="17">
        <v>7.6300000000000007E-2</v>
      </c>
      <c r="K3516" s="17">
        <v>4.1899999999999999E-4</v>
      </c>
    </row>
    <row r="3517" spans="1:11" x14ac:dyDescent="0.45">
      <c r="A3517" s="10" t="s">
        <v>37</v>
      </c>
      <c r="B3517" s="20">
        <v>0.88</v>
      </c>
      <c r="C3517" s="19">
        <v>24675</v>
      </c>
      <c r="D3517" s="19">
        <v>2622.775474</v>
      </c>
      <c r="E3517" s="23">
        <v>0.44981099600000002</v>
      </c>
      <c r="F3517" s="23">
        <v>0.28106236600000001</v>
      </c>
      <c r="G3517" s="17">
        <v>0</v>
      </c>
      <c r="H3517" s="17">
        <v>1</v>
      </c>
      <c r="I3517" s="17">
        <v>0.92354548800000003</v>
      </c>
      <c r="J3517" s="17">
        <v>7.5999999999999998E-2</v>
      </c>
      <c r="K3517" s="17">
        <v>4.1800000000000002E-4</v>
      </c>
    </row>
    <row r="3518" spans="1:11" x14ac:dyDescent="0.45">
      <c r="A3518" s="10" t="s">
        <v>37</v>
      </c>
      <c r="B3518" s="20">
        <v>0.88100000000000001</v>
      </c>
      <c r="C3518" s="19">
        <v>24703</v>
      </c>
      <c r="D3518" s="19">
        <v>2635.3921150000001</v>
      </c>
      <c r="E3518" s="23">
        <v>0.45147255200000003</v>
      </c>
      <c r="F3518" s="23">
        <v>0.282145127</v>
      </c>
      <c r="G3518" s="17">
        <v>0</v>
      </c>
      <c r="H3518" s="17">
        <v>1</v>
      </c>
      <c r="I3518" s="17">
        <v>0.92382932299999998</v>
      </c>
      <c r="J3518" s="17">
        <v>7.5800000000000006E-2</v>
      </c>
      <c r="K3518" s="17">
        <v>4.1599999999999997E-4</v>
      </c>
    </row>
    <row r="3519" spans="1:11" x14ac:dyDescent="0.45">
      <c r="A3519" s="10" t="s">
        <v>37</v>
      </c>
      <c r="B3519" s="20">
        <v>0.88200000000000001</v>
      </c>
      <c r="C3519" s="19">
        <v>24733</v>
      </c>
      <c r="D3519" s="19">
        <v>2648.9881209999999</v>
      </c>
      <c r="E3519" s="23">
        <v>0.45584245299999998</v>
      </c>
      <c r="F3519" s="23">
        <v>0.28336966600000002</v>
      </c>
      <c r="G3519" s="17">
        <v>0</v>
      </c>
      <c r="H3519" s="17">
        <v>1</v>
      </c>
      <c r="I3519" s="17">
        <v>0.92414570500000004</v>
      </c>
      <c r="J3519" s="17">
        <v>7.5399999999999995E-2</v>
      </c>
      <c r="K3519" s="17">
        <v>4.1399999999999998E-4</v>
      </c>
    </row>
    <row r="3520" spans="1:11" x14ac:dyDescent="0.45">
      <c r="A3520" s="10" t="s">
        <v>37</v>
      </c>
      <c r="B3520" s="20">
        <v>0.88300000000000001</v>
      </c>
      <c r="C3520" s="19">
        <v>24754</v>
      </c>
      <c r="D3520" s="19">
        <v>2658.6088920000002</v>
      </c>
      <c r="E3520" s="23">
        <v>0.45879905399999998</v>
      </c>
      <c r="F3520" s="23">
        <v>0.28456390500000001</v>
      </c>
      <c r="G3520" s="17">
        <v>0</v>
      </c>
      <c r="H3520" s="17">
        <v>1</v>
      </c>
      <c r="I3520" s="17">
        <v>0.92440837399999998</v>
      </c>
      <c r="J3520" s="17">
        <v>7.5200000000000003E-2</v>
      </c>
      <c r="K3520" s="17">
        <v>4.1300000000000001E-4</v>
      </c>
    </row>
    <row r="3521" spans="1:11" x14ac:dyDescent="0.45">
      <c r="A3521" s="10" t="s">
        <v>37</v>
      </c>
      <c r="B3521" s="20">
        <v>0.88400000000000001</v>
      </c>
      <c r="C3521" s="19">
        <v>24787</v>
      </c>
      <c r="D3521" s="19">
        <v>2673.7545599999999</v>
      </c>
      <c r="E3521" s="23">
        <v>0.45914770100000002</v>
      </c>
      <c r="F3521" s="23">
        <v>0.28554485400000001</v>
      </c>
      <c r="G3521" s="17">
        <v>0</v>
      </c>
      <c r="H3521" s="17">
        <v>1</v>
      </c>
      <c r="I3521" s="17">
        <v>0.92485552999999998</v>
      </c>
      <c r="J3521" s="17">
        <v>7.4700000000000003E-2</v>
      </c>
      <c r="K3521" s="17">
        <v>4.0999999999999999E-4</v>
      </c>
    </row>
    <row r="3522" spans="1:11" x14ac:dyDescent="0.45">
      <c r="A3522" s="10" t="s">
        <v>37</v>
      </c>
      <c r="B3522" s="20">
        <v>0.88500000000000001</v>
      </c>
      <c r="C3522" s="19">
        <v>24816</v>
      </c>
      <c r="D3522" s="19">
        <v>2687.0946250000002</v>
      </c>
      <c r="E3522" s="23">
        <v>0.46071156099999999</v>
      </c>
      <c r="F3522" s="23">
        <v>0.28689651300000002</v>
      </c>
      <c r="G3522" s="17">
        <v>0</v>
      </c>
      <c r="H3522" s="17">
        <v>1</v>
      </c>
      <c r="I3522" s="17">
        <v>0.92519423000000001</v>
      </c>
      <c r="J3522" s="17">
        <v>7.4399999999999994E-2</v>
      </c>
      <c r="K3522" s="17">
        <v>4.0900000000000002E-4</v>
      </c>
    </row>
    <row r="3523" spans="1:11" x14ac:dyDescent="0.45">
      <c r="A3523" s="10" t="s">
        <v>37</v>
      </c>
      <c r="B3523" s="20">
        <v>0.88600000000000001</v>
      </c>
      <c r="C3523" s="19">
        <v>24842</v>
      </c>
      <c r="D3523" s="19">
        <v>2699.0932849999999</v>
      </c>
      <c r="E3523" s="23">
        <v>0.46224549799999998</v>
      </c>
      <c r="F3523" s="23">
        <v>0.287928611</v>
      </c>
      <c r="G3523" s="17">
        <v>0</v>
      </c>
      <c r="H3523" s="17">
        <v>1</v>
      </c>
      <c r="I3523" s="17">
        <v>0.92547884800000002</v>
      </c>
      <c r="J3523" s="17">
        <v>7.4099999999999999E-2</v>
      </c>
      <c r="K3523" s="17">
        <v>4.0700000000000003E-4</v>
      </c>
    </row>
    <row r="3524" spans="1:11" x14ac:dyDescent="0.45">
      <c r="A3524" s="10" t="s">
        <v>37</v>
      </c>
      <c r="B3524" s="20">
        <v>0.88700000000000001</v>
      </c>
      <c r="C3524" s="19">
        <v>24872</v>
      </c>
      <c r="D3524" s="19">
        <v>2713.0500310000002</v>
      </c>
      <c r="E3524" s="23">
        <v>0.46804796100000001</v>
      </c>
      <c r="F3524" s="23">
        <v>0.28910512599999999</v>
      </c>
      <c r="G3524" s="17">
        <v>0</v>
      </c>
      <c r="H3524" s="17">
        <v>1</v>
      </c>
      <c r="I3524" s="17">
        <v>0.92569495000000002</v>
      </c>
      <c r="J3524" s="17">
        <v>7.3899999999999993E-2</v>
      </c>
      <c r="K3524" s="17">
        <v>4.06E-4</v>
      </c>
    </row>
    <row r="3525" spans="1:11" x14ac:dyDescent="0.45">
      <c r="A3525" s="10" t="s">
        <v>37</v>
      </c>
      <c r="B3525" s="20">
        <v>0.88800000000000001</v>
      </c>
      <c r="C3525" s="19">
        <v>24901</v>
      </c>
      <c r="D3525" s="19">
        <v>2726.651398</v>
      </c>
      <c r="E3525" s="23">
        <v>0.46979860800000001</v>
      </c>
      <c r="F3525" s="23">
        <v>0.29036866500000003</v>
      </c>
      <c r="G3525" s="17">
        <v>0</v>
      </c>
      <c r="H3525" s="17">
        <v>1</v>
      </c>
      <c r="I3525" s="17">
        <v>0.92589914299999998</v>
      </c>
      <c r="J3525" s="17">
        <v>7.3700000000000002E-2</v>
      </c>
      <c r="K3525" s="17">
        <v>4.0400000000000001E-4</v>
      </c>
    </row>
    <row r="3526" spans="1:11" x14ac:dyDescent="0.45">
      <c r="A3526" s="10" t="s">
        <v>37</v>
      </c>
      <c r="B3526" s="20">
        <v>0.88900000000000001</v>
      </c>
      <c r="C3526" s="19">
        <v>24924</v>
      </c>
      <c r="D3526" s="19">
        <v>2737.4795669999999</v>
      </c>
      <c r="E3526" s="23">
        <v>0.47163405000000003</v>
      </c>
      <c r="F3526" s="23">
        <v>0.291484036</v>
      </c>
      <c r="G3526" s="17">
        <v>0</v>
      </c>
      <c r="H3526" s="17">
        <v>1</v>
      </c>
      <c r="I3526" s="17">
        <v>0.92618336099999998</v>
      </c>
      <c r="J3526" s="17">
        <v>7.3400000000000007E-2</v>
      </c>
      <c r="K3526" s="17">
        <v>4.0299999999999998E-4</v>
      </c>
    </row>
    <row r="3527" spans="1:11" x14ac:dyDescent="0.45">
      <c r="A3527" s="10" t="s">
        <v>37</v>
      </c>
      <c r="B3527" s="20">
        <v>0.89</v>
      </c>
      <c r="C3527" s="19">
        <v>24950</v>
      </c>
      <c r="D3527" s="19">
        <v>2749.7642000000001</v>
      </c>
      <c r="E3527" s="23">
        <v>0.473538089</v>
      </c>
      <c r="F3527" s="23">
        <v>0.29269941199999999</v>
      </c>
      <c r="G3527" s="17">
        <v>0</v>
      </c>
      <c r="H3527" s="17">
        <v>1</v>
      </c>
      <c r="I3527" s="17">
        <v>0.92641492299999995</v>
      </c>
      <c r="J3527" s="17">
        <v>7.3200000000000001E-2</v>
      </c>
      <c r="K3527" s="17">
        <v>4.0099999999999999E-4</v>
      </c>
    </row>
    <row r="3528" spans="1:11" x14ac:dyDescent="0.45">
      <c r="A3528" s="10" t="s">
        <v>37</v>
      </c>
      <c r="B3528" s="20">
        <v>0.89100000000000001</v>
      </c>
      <c r="C3528" s="19">
        <v>24979</v>
      </c>
      <c r="D3528" s="19">
        <v>2763.5276560000002</v>
      </c>
      <c r="E3528" s="23">
        <v>0.47700795000000001</v>
      </c>
      <c r="F3528" s="23">
        <v>0.29390933800000002</v>
      </c>
      <c r="G3528" s="17">
        <v>0</v>
      </c>
      <c r="H3528" s="17">
        <v>1</v>
      </c>
      <c r="I3528" s="17">
        <v>0.926787162</v>
      </c>
      <c r="J3528" s="17">
        <v>7.2800000000000004E-2</v>
      </c>
      <c r="K3528" s="17">
        <v>3.9899999999999999E-4</v>
      </c>
    </row>
    <row r="3529" spans="1:11" x14ac:dyDescent="0.45">
      <c r="A3529" s="10" t="s">
        <v>37</v>
      </c>
      <c r="B3529" s="20">
        <v>0.89200000000000002</v>
      </c>
      <c r="C3529" s="19">
        <v>25013</v>
      </c>
      <c r="D3529" s="19">
        <v>2779.812218</v>
      </c>
      <c r="E3529" s="23">
        <v>0.482231617</v>
      </c>
      <c r="F3529" s="23">
        <v>0.29501725499999998</v>
      </c>
      <c r="G3529" s="17">
        <v>0</v>
      </c>
      <c r="H3529" s="17">
        <v>1</v>
      </c>
      <c r="I3529" s="17">
        <v>0.92714749200000002</v>
      </c>
      <c r="J3529" s="17">
        <v>7.2499999999999995E-2</v>
      </c>
      <c r="K3529" s="17">
        <v>3.97E-4</v>
      </c>
    </row>
    <row r="3530" spans="1:11" x14ac:dyDescent="0.45">
      <c r="A3530" s="10" t="s">
        <v>37</v>
      </c>
      <c r="B3530" s="20">
        <v>0.89300000000000002</v>
      </c>
      <c r="C3530" s="19">
        <v>25040</v>
      </c>
      <c r="D3530" s="19">
        <v>2792.9444749999998</v>
      </c>
      <c r="E3530" s="23">
        <v>0.48877663900000001</v>
      </c>
      <c r="F3530" s="23">
        <v>0.29653954199999999</v>
      </c>
      <c r="G3530" s="17">
        <v>0</v>
      </c>
      <c r="H3530" s="17">
        <v>1</v>
      </c>
      <c r="I3530" s="17">
        <v>0.927376427</v>
      </c>
      <c r="J3530" s="17">
        <v>7.22E-2</v>
      </c>
      <c r="K3530" s="17">
        <v>3.9599999999999998E-4</v>
      </c>
    </row>
    <row r="3531" spans="1:11" x14ac:dyDescent="0.45">
      <c r="A3531" s="10" t="s">
        <v>37</v>
      </c>
      <c r="B3531" s="20">
        <v>0.89400000000000002</v>
      </c>
      <c r="C3531" s="19">
        <v>25067</v>
      </c>
      <c r="D3531" s="19">
        <v>2806.1761470000001</v>
      </c>
      <c r="E3531" s="23">
        <v>0.49117035199999998</v>
      </c>
      <c r="F3531" s="23">
        <v>0.297668294</v>
      </c>
      <c r="G3531" s="17">
        <v>0</v>
      </c>
      <c r="H3531" s="17">
        <v>1</v>
      </c>
      <c r="I3531" s="17">
        <v>0.92770001199999996</v>
      </c>
      <c r="J3531" s="17">
        <v>7.1900000000000006E-2</v>
      </c>
      <c r="K3531" s="17">
        <v>3.9399999999999998E-4</v>
      </c>
    </row>
    <row r="3532" spans="1:11" x14ac:dyDescent="0.45">
      <c r="A3532" s="10" t="s">
        <v>37</v>
      </c>
      <c r="B3532" s="20">
        <v>0.89500000000000002</v>
      </c>
      <c r="C3532" s="19">
        <v>25096</v>
      </c>
      <c r="D3532" s="19">
        <v>2820.4527840000001</v>
      </c>
      <c r="E3532" s="23">
        <v>0.493383825</v>
      </c>
      <c r="F3532" s="23">
        <v>0.299003721</v>
      </c>
      <c r="G3532" s="17">
        <v>0</v>
      </c>
      <c r="H3532" s="17">
        <v>1</v>
      </c>
      <c r="I3532" s="17">
        <v>0.92803427000000005</v>
      </c>
      <c r="J3532" s="17">
        <v>7.1599999999999997E-2</v>
      </c>
      <c r="K3532" s="17">
        <v>3.9199999999999999E-4</v>
      </c>
    </row>
    <row r="3533" spans="1:11" x14ac:dyDescent="0.45">
      <c r="A3533" s="10" t="s">
        <v>37</v>
      </c>
      <c r="B3533" s="20">
        <v>0.89600000000000002</v>
      </c>
      <c r="C3533" s="19">
        <v>25122</v>
      </c>
      <c r="D3533" s="19">
        <v>2833.3141989999999</v>
      </c>
      <c r="E3533" s="23">
        <v>0.496482117</v>
      </c>
      <c r="F3533" s="23">
        <v>0.30032612600000003</v>
      </c>
      <c r="G3533" s="17">
        <v>0</v>
      </c>
      <c r="H3533" s="17">
        <v>1</v>
      </c>
      <c r="I3533" s="17">
        <v>0.928281566</v>
      </c>
      <c r="J3533" s="17">
        <v>7.1300000000000002E-2</v>
      </c>
      <c r="K3533" s="17">
        <v>3.9100000000000002E-4</v>
      </c>
    </row>
    <row r="3534" spans="1:11" x14ac:dyDescent="0.45">
      <c r="A3534" s="10" t="s">
        <v>37</v>
      </c>
      <c r="B3534" s="20">
        <v>0.89700000000000002</v>
      </c>
      <c r="C3534" s="19">
        <v>25152</v>
      </c>
      <c r="D3534" s="19">
        <v>2848.2323040000001</v>
      </c>
      <c r="E3534" s="23">
        <v>0.49752106699999998</v>
      </c>
      <c r="F3534" s="23">
        <v>0.30154150499999999</v>
      </c>
      <c r="G3534" s="17">
        <v>0</v>
      </c>
      <c r="H3534" s="17">
        <v>1</v>
      </c>
      <c r="I3534" s="17">
        <v>0.92861305000000005</v>
      </c>
      <c r="J3534" s="17">
        <v>7.0999999999999994E-2</v>
      </c>
      <c r="K3534" s="17">
        <v>3.8900000000000002E-4</v>
      </c>
    </row>
    <row r="3535" spans="1:11" x14ac:dyDescent="0.45">
      <c r="A3535" s="10" t="s">
        <v>37</v>
      </c>
      <c r="B3535" s="20">
        <v>0.89800000000000002</v>
      </c>
      <c r="C3535" s="19">
        <v>25175</v>
      </c>
      <c r="D3535" s="19">
        <v>2859.708138</v>
      </c>
      <c r="E3535" s="23">
        <v>0.50031861</v>
      </c>
      <c r="F3535" s="23">
        <v>0.30274750499999997</v>
      </c>
      <c r="G3535" s="17">
        <v>0</v>
      </c>
      <c r="H3535" s="17">
        <v>1</v>
      </c>
      <c r="I3535" s="17">
        <v>0.92883753099999999</v>
      </c>
      <c r="J3535" s="17">
        <v>7.0800000000000002E-2</v>
      </c>
      <c r="K3535" s="17">
        <v>3.88E-4</v>
      </c>
    </row>
    <row r="3536" spans="1:11" x14ac:dyDescent="0.45">
      <c r="A3536" s="10" t="s">
        <v>37</v>
      </c>
      <c r="B3536" s="20">
        <v>0.89900000000000002</v>
      </c>
      <c r="C3536" s="19">
        <v>25207</v>
      </c>
      <c r="D3536" s="19">
        <v>2875.7875600000002</v>
      </c>
      <c r="E3536" s="23">
        <v>0.50351673200000002</v>
      </c>
      <c r="F3536" s="23">
        <v>0.30389337900000002</v>
      </c>
      <c r="G3536" s="17">
        <v>0</v>
      </c>
      <c r="H3536" s="17">
        <v>1</v>
      </c>
      <c r="I3536" s="17">
        <v>0.92917728600000005</v>
      </c>
      <c r="J3536" s="17">
        <v>7.0400000000000004E-2</v>
      </c>
      <c r="K3536" s="17">
        <v>3.86E-4</v>
      </c>
    </row>
    <row r="3537" spans="1:11" x14ac:dyDescent="0.45">
      <c r="A3537" s="10" t="s">
        <v>37</v>
      </c>
      <c r="B3537" s="20">
        <v>0.9</v>
      </c>
      <c r="C3537" s="19">
        <v>25236</v>
      </c>
      <c r="D3537" s="19">
        <v>2890.4313090000001</v>
      </c>
      <c r="E3537" s="23">
        <v>0.50627922800000003</v>
      </c>
      <c r="F3537" s="23">
        <v>0.30543115500000001</v>
      </c>
      <c r="G3537" s="17">
        <v>0</v>
      </c>
      <c r="H3537" s="17">
        <v>1</v>
      </c>
      <c r="I3537" s="17">
        <v>0.92949812600000004</v>
      </c>
      <c r="J3537" s="17">
        <v>7.0099999999999996E-2</v>
      </c>
      <c r="K3537" s="17">
        <v>3.8400000000000001E-4</v>
      </c>
    </row>
    <row r="3538" spans="1:11" x14ac:dyDescent="0.45">
      <c r="A3538" s="10" t="s">
        <v>37</v>
      </c>
      <c r="B3538" s="20">
        <v>0.90100000000000002</v>
      </c>
      <c r="C3538" s="19">
        <v>25265</v>
      </c>
      <c r="D3538" s="19">
        <v>2905.165653</v>
      </c>
      <c r="E3538" s="23">
        <v>0.51019047500000003</v>
      </c>
      <c r="F3538" s="23">
        <v>0.30676101900000002</v>
      </c>
      <c r="G3538" s="17">
        <v>0</v>
      </c>
      <c r="H3538" s="17">
        <v>1</v>
      </c>
      <c r="I3538" s="17">
        <v>0.92984328699999996</v>
      </c>
      <c r="J3538" s="17">
        <v>6.9800000000000001E-2</v>
      </c>
      <c r="K3538" s="17">
        <v>3.8299999999999999E-4</v>
      </c>
    </row>
    <row r="3539" spans="1:11" x14ac:dyDescent="0.45">
      <c r="A3539" s="10" t="s">
        <v>37</v>
      </c>
      <c r="B3539" s="20">
        <v>0.90200000000000002</v>
      </c>
      <c r="C3539" s="19">
        <v>25281</v>
      </c>
      <c r="D3539" s="19">
        <v>2913.3554899999999</v>
      </c>
      <c r="E3539" s="23">
        <v>0.51253365799999995</v>
      </c>
      <c r="F3539" s="23">
        <v>0.30801611499999998</v>
      </c>
      <c r="G3539" s="17">
        <v>0</v>
      </c>
      <c r="H3539" s="17">
        <v>1</v>
      </c>
      <c r="I3539" s="17">
        <v>0.92998613600000002</v>
      </c>
      <c r="J3539" s="17">
        <v>6.9599999999999995E-2</v>
      </c>
      <c r="K3539" s="17">
        <v>3.8200000000000002E-4</v>
      </c>
    </row>
    <row r="3540" spans="1:11" x14ac:dyDescent="0.45">
      <c r="A3540" s="10" t="s">
        <v>37</v>
      </c>
      <c r="B3540" s="20">
        <v>0.90300000000000002</v>
      </c>
      <c r="C3540" s="19">
        <v>25319</v>
      </c>
      <c r="D3540" s="19">
        <v>2932.8650670000002</v>
      </c>
      <c r="E3540" s="23">
        <v>0.51512575900000002</v>
      </c>
      <c r="F3540" s="23">
        <v>0.309002687</v>
      </c>
      <c r="G3540" s="17">
        <v>0</v>
      </c>
      <c r="H3540" s="17">
        <v>1</v>
      </c>
      <c r="I3540" s="17">
        <v>0.93041117699999998</v>
      </c>
      <c r="J3540" s="17">
        <v>6.9199999999999998E-2</v>
      </c>
      <c r="K3540" s="17">
        <v>3.79E-4</v>
      </c>
    </row>
    <row r="3541" spans="1:11" x14ac:dyDescent="0.45">
      <c r="A3541" s="10" t="s">
        <v>37</v>
      </c>
      <c r="B3541" s="20">
        <v>0.90400000000000003</v>
      </c>
      <c r="C3541" s="19">
        <v>25348</v>
      </c>
      <c r="D3541" s="19">
        <v>2947.9033850000001</v>
      </c>
      <c r="E3541" s="23">
        <v>0.52127363400000004</v>
      </c>
      <c r="F3541" s="23">
        <v>0.31064150299999999</v>
      </c>
      <c r="G3541" s="17">
        <v>0</v>
      </c>
      <c r="H3541" s="17">
        <v>1</v>
      </c>
      <c r="I3541" s="17">
        <v>0.93064102500000001</v>
      </c>
      <c r="J3541" s="17">
        <v>6.9000000000000006E-2</v>
      </c>
      <c r="K3541" s="17">
        <v>3.7800000000000003E-4</v>
      </c>
    </row>
    <row r="3542" spans="1:11" x14ac:dyDescent="0.45">
      <c r="A3542" s="10" t="s">
        <v>37</v>
      </c>
      <c r="B3542" s="20">
        <v>0.90500000000000003</v>
      </c>
      <c r="C3542" s="19">
        <v>25376</v>
      </c>
      <c r="D3542" s="19">
        <v>2962.6389589999999</v>
      </c>
      <c r="E3542" s="23">
        <v>0.52875509200000004</v>
      </c>
      <c r="F3542" s="23">
        <v>0.31194768499999997</v>
      </c>
      <c r="G3542" s="17">
        <v>0</v>
      </c>
      <c r="H3542" s="17">
        <v>1</v>
      </c>
      <c r="I3542" s="17">
        <v>0.93081432900000005</v>
      </c>
      <c r="J3542" s="17">
        <v>6.88E-2</v>
      </c>
      <c r="K3542" s="17">
        <v>3.77E-4</v>
      </c>
    </row>
    <row r="3543" spans="1:11" x14ac:dyDescent="0.45">
      <c r="A3543" s="10" t="s">
        <v>37</v>
      </c>
      <c r="B3543" s="20">
        <v>0.90600000000000003</v>
      </c>
      <c r="C3543" s="19">
        <v>25405</v>
      </c>
      <c r="D3543" s="19">
        <v>2978.0197750000002</v>
      </c>
      <c r="E3543" s="23">
        <v>0.53243293899999999</v>
      </c>
      <c r="F3543" s="23">
        <v>0.313290613</v>
      </c>
      <c r="G3543" s="17">
        <v>0</v>
      </c>
      <c r="H3543" s="17">
        <v>1</v>
      </c>
      <c r="I3543" s="17">
        <v>0.92951100799999997</v>
      </c>
      <c r="J3543" s="17">
        <v>7.0099999999999996E-2</v>
      </c>
      <c r="K3543" s="17">
        <v>3.7599999999999998E-4</v>
      </c>
    </row>
    <row r="3544" spans="1:11" x14ac:dyDescent="0.45">
      <c r="A3544" s="10" t="s">
        <v>37</v>
      </c>
      <c r="B3544" s="20">
        <v>0.90700000000000003</v>
      </c>
      <c r="C3544" s="19">
        <v>25430</v>
      </c>
      <c r="D3544" s="19">
        <v>2991.3671899999999</v>
      </c>
      <c r="E3544" s="23">
        <v>0.53534875900000001</v>
      </c>
      <c r="F3544" s="23">
        <v>0.31475925599999999</v>
      </c>
      <c r="G3544" s="17">
        <v>0</v>
      </c>
      <c r="H3544" s="17">
        <v>1</v>
      </c>
      <c r="I3544" s="17">
        <v>0.92955871300000004</v>
      </c>
      <c r="J3544" s="17">
        <v>7.0099999999999996E-2</v>
      </c>
      <c r="K3544" s="17">
        <v>3.7500000000000001E-4</v>
      </c>
    </row>
    <row r="3545" spans="1:11" x14ac:dyDescent="0.45">
      <c r="A3545" s="10" t="s">
        <v>37</v>
      </c>
      <c r="B3545" s="20">
        <v>0.90800000000000003</v>
      </c>
      <c r="C3545" s="19">
        <v>25458</v>
      </c>
      <c r="D3545" s="19">
        <v>3006.4128380000002</v>
      </c>
      <c r="E3545" s="23">
        <v>0.539421347</v>
      </c>
      <c r="F3545" s="23">
        <v>0.31602076000000001</v>
      </c>
      <c r="G3545" s="17">
        <v>0</v>
      </c>
      <c r="H3545" s="17">
        <v>1</v>
      </c>
      <c r="I3545" s="17">
        <v>0.92978259200000002</v>
      </c>
      <c r="J3545" s="17">
        <v>6.9800000000000001E-2</v>
      </c>
      <c r="K3545" s="17">
        <v>3.7300000000000001E-4</v>
      </c>
    </row>
    <row r="3546" spans="1:11" x14ac:dyDescent="0.45">
      <c r="A3546" s="10" t="s">
        <v>37</v>
      </c>
      <c r="B3546" s="20">
        <v>0.90900000000000003</v>
      </c>
      <c r="C3546" s="19">
        <v>25489</v>
      </c>
      <c r="D3546" s="19">
        <v>3023.1867259999999</v>
      </c>
      <c r="E3546" s="23">
        <v>0.544007503</v>
      </c>
      <c r="F3546" s="23">
        <v>0.31739637399999998</v>
      </c>
      <c r="G3546" s="17">
        <v>0</v>
      </c>
      <c r="H3546" s="17">
        <v>1</v>
      </c>
      <c r="I3546" s="17">
        <v>0.92894745899999998</v>
      </c>
      <c r="J3546" s="17">
        <v>7.0699999999999999E-2</v>
      </c>
      <c r="K3546" s="17">
        <v>3.7199999999999999E-4</v>
      </c>
    </row>
    <row r="3547" spans="1:11" x14ac:dyDescent="0.45">
      <c r="A3547" s="10" t="s">
        <v>37</v>
      </c>
      <c r="B3547" s="20">
        <v>0.91</v>
      </c>
      <c r="C3547" s="19">
        <v>25516</v>
      </c>
      <c r="D3547" s="19">
        <v>3037.9317700000001</v>
      </c>
      <c r="E3547" s="23">
        <v>0.54753966899999995</v>
      </c>
      <c r="F3547" s="23">
        <v>0.31894992700000002</v>
      </c>
      <c r="G3547" s="17">
        <v>0</v>
      </c>
      <c r="H3547" s="17">
        <v>1</v>
      </c>
      <c r="I3547" s="17">
        <v>0.92922872599999995</v>
      </c>
      <c r="J3547" s="17">
        <v>7.0400000000000004E-2</v>
      </c>
      <c r="K3547" s="17">
        <v>3.6999999999999999E-4</v>
      </c>
    </row>
    <row r="3548" spans="1:11" x14ac:dyDescent="0.45">
      <c r="A3548" s="10" t="s">
        <v>37</v>
      </c>
      <c r="B3548" s="20">
        <v>0.91100000000000003</v>
      </c>
      <c r="C3548" s="19">
        <v>25542</v>
      </c>
      <c r="D3548" s="19">
        <v>3052.2294179999999</v>
      </c>
      <c r="E3548" s="23">
        <v>0.55201810699999998</v>
      </c>
      <c r="F3548" s="23">
        <v>0.32037971700000001</v>
      </c>
      <c r="G3548" s="17">
        <v>0</v>
      </c>
      <c r="H3548" s="17">
        <v>1</v>
      </c>
      <c r="I3548" s="17">
        <v>0.92944894</v>
      </c>
      <c r="J3548" s="17">
        <v>7.0199999999999999E-2</v>
      </c>
      <c r="K3548" s="17">
        <v>3.6900000000000002E-4</v>
      </c>
    </row>
    <row r="3549" spans="1:11" x14ac:dyDescent="0.45">
      <c r="A3549" s="10" t="s">
        <v>37</v>
      </c>
      <c r="B3549" s="20">
        <v>0.91200000000000003</v>
      </c>
      <c r="C3549" s="19">
        <v>25571</v>
      </c>
      <c r="D3549" s="19">
        <v>3068.2853879999998</v>
      </c>
      <c r="E3549" s="23">
        <v>0.55591079499999996</v>
      </c>
      <c r="F3549" s="23">
        <v>0.32168319099999998</v>
      </c>
      <c r="G3549" s="17">
        <v>0</v>
      </c>
      <c r="H3549" s="17">
        <v>1</v>
      </c>
      <c r="I3549" s="17">
        <v>0.92975253099999999</v>
      </c>
      <c r="J3549" s="17">
        <v>6.9900000000000004E-2</v>
      </c>
      <c r="K3549" s="17">
        <v>3.68E-4</v>
      </c>
    </row>
    <row r="3550" spans="1:11" x14ac:dyDescent="0.45">
      <c r="A3550" s="10" t="s">
        <v>37</v>
      </c>
      <c r="B3550" s="20">
        <v>0.91300000000000003</v>
      </c>
      <c r="C3550" s="19">
        <v>25602</v>
      </c>
      <c r="D3550" s="19">
        <v>3085.5796540000001</v>
      </c>
      <c r="E3550" s="23">
        <v>0.55991757399999997</v>
      </c>
      <c r="F3550" s="23">
        <v>0.32318884599999997</v>
      </c>
      <c r="G3550" s="17">
        <v>0</v>
      </c>
      <c r="H3550" s="17">
        <v>1</v>
      </c>
      <c r="I3550" s="17">
        <v>0.92999160999999997</v>
      </c>
      <c r="J3550" s="17">
        <v>6.9599999999999995E-2</v>
      </c>
      <c r="K3550" s="17">
        <v>3.6600000000000001E-4</v>
      </c>
    </row>
    <row r="3551" spans="1:11" x14ac:dyDescent="0.45">
      <c r="A3551" s="10" t="s">
        <v>37</v>
      </c>
      <c r="B3551" s="20">
        <v>0.91400000000000003</v>
      </c>
      <c r="C3551" s="19">
        <v>25630</v>
      </c>
      <c r="D3551" s="19">
        <v>3101.3929819999998</v>
      </c>
      <c r="E3551" s="23">
        <v>0.56648036800000001</v>
      </c>
      <c r="F3551" s="23">
        <v>0.32465561300000001</v>
      </c>
      <c r="G3551" s="17">
        <v>0</v>
      </c>
      <c r="H3551" s="17">
        <v>1</v>
      </c>
      <c r="I3551" s="17">
        <v>0.93024712200000004</v>
      </c>
      <c r="J3551" s="17">
        <v>6.9400000000000003E-2</v>
      </c>
      <c r="K3551" s="17">
        <v>3.6499999999999998E-4</v>
      </c>
    </row>
    <row r="3552" spans="1:11" x14ac:dyDescent="0.45">
      <c r="A3552" s="10" t="s">
        <v>37</v>
      </c>
      <c r="B3552" s="20">
        <v>0.91500000000000004</v>
      </c>
      <c r="C3552" s="19">
        <v>25658</v>
      </c>
      <c r="D3552" s="19">
        <v>3117.3392779999999</v>
      </c>
      <c r="E3552" s="23">
        <v>0.57229027700000001</v>
      </c>
      <c r="F3552" s="23">
        <v>0.32628790400000002</v>
      </c>
      <c r="G3552" s="17">
        <v>0</v>
      </c>
      <c r="H3552" s="17">
        <v>1</v>
      </c>
      <c r="I3552" s="17">
        <v>0.93046802200000001</v>
      </c>
      <c r="J3552" s="17">
        <v>6.9199999999999998E-2</v>
      </c>
      <c r="K3552" s="17">
        <v>3.6400000000000001E-4</v>
      </c>
    </row>
    <row r="3553" spans="1:11" x14ac:dyDescent="0.45">
      <c r="A3553" s="10" t="s">
        <v>37</v>
      </c>
      <c r="B3553" s="20">
        <v>0.91600000000000004</v>
      </c>
      <c r="C3553" s="19">
        <v>25682</v>
      </c>
      <c r="D3553" s="19">
        <v>3131.1263439999998</v>
      </c>
      <c r="E3553" s="23">
        <v>0.57736424399999997</v>
      </c>
      <c r="F3553" s="23">
        <v>0.32778932</v>
      </c>
      <c r="G3553" s="17">
        <v>0</v>
      </c>
      <c r="H3553" s="17">
        <v>1</v>
      </c>
      <c r="I3553" s="17">
        <v>0.93072863299999997</v>
      </c>
      <c r="J3553" s="17">
        <v>6.8900000000000003E-2</v>
      </c>
      <c r="K3553" s="17">
        <v>3.6200000000000002E-4</v>
      </c>
    </row>
    <row r="3554" spans="1:11" x14ac:dyDescent="0.45">
      <c r="A3554" s="10" t="s">
        <v>37</v>
      </c>
      <c r="B3554" s="20">
        <v>0.91700000000000004</v>
      </c>
      <c r="C3554" s="19">
        <v>25714</v>
      </c>
      <c r="D3554" s="19">
        <v>3149.6549989999999</v>
      </c>
      <c r="E3554" s="23">
        <v>0.58059413400000004</v>
      </c>
      <c r="F3554" s="23">
        <v>0.329133758</v>
      </c>
      <c r="G3554" s="17">
        <v>0</v>
      </c>
      <c r="H3554" s="17">
        <v>1</v>
      </c>
      <c r="I3554" s="17">
        <v>0.93107496099999998</v>
      </c>
      <c r="J3554" s="17">
        <v>6.8599999999999994E-2</v>
      </c>
      <c r="K3554" s="17">
        <v>3.6099999999999999E-4</v>
      </c>
    </row>
    <row r="3555" spans="1:11" x14ac:dyDescent="0.45">
      <c r="A3555" s="10" t="s">
        <v>37</v>
      </c>
      <c r="B3555" s="20">
        <v>0.91800000000000004</v>
      </c>
      <c r="C3555" s="19">
        <v>25739</v>
      </c>
      <c r="D3555" s="19">
        <v>3164.2093599999998</v>
      </c>
      <c r="E3555" s="23">
        <v>0.58377097300000003</v>
      </c>
      <c r="F3555" s="23">
        <v>0.33079946700000001</v>
      </c>
      <c r="G3555" s="17">
        <v>0</v>
      </c>
      <c r="H3555" s="17">
        <v>1</v>
      </c>
      <c r="I3555" s="17">
        <v>0.93141107000000001</v>
      </c>
      <c r="J3555" s="17">
        <v>6.8199999999999997E-2</v>
      </c>
      <c r="K3555" s="17">
        <v>3.59E-4</v>
      </c>
    </row>
    <row r="3556" spans="1:11" x14ac:dyDescent="0.45">
      <c r="A3556" s="10" t="s">
        <v>37</v>
      </c>
      <c r="B3556" s="20">
        <v>0.91900000000000004</v>
      </c>
      <c r="C3556" s="19">
        <v>25770</v>
      </c>
      <c r="D3556" s="19">
        <v>3182.3651169999998</v>
      </c>
      <c r="E3556" s="23">
        <v>0.58766147999999996</v>
      </c>
      <c r="F3556" s="23">
        <v>0.33222029199999997</v>
      </c>
      <c r="G3556" s="17">
        <v>0</v>
      </c>
      <c r="H3556" s="17">
        <v>1</v>
      </c>
      <c r="I3556" s="17">
        <v>0.93158314799999997</v>
      </c>
      <c r="J3556" s="17">
        <v>6.8099999999999994E-2</v>
      </c>
      <c r="K3556" s="17">
        <v>3.5799999999999997E-4</v>
      </c>
    </row>
    <row r="3557" spans="1:11" x14ac:dyDescent="0.45">
      <c r="A3557" s="10" t="s">
        <v>37</v>
      </c>
      <c r="B3557" s="20">
        <v>0.92</v>
      </c>
      <c r="C3557" s="19">
        <v>25798</v>
      </c>
      <c r="D3557" s="19">
        <v>3198.9171820000001</v>
      </c>
      <c r="E3557" s="23">
        <v>0.59374892899999998</v>
      </c>
      <c r="F3557" s="23">
        <v>0.33392939100000002</v>
      </c>
      <c r="G3557" s="17">
        <v>0</v>
      </c>
      <c r="H3557" s="17">
        <v>1</v>
      </c>
      <c r="I3557" s="17">
        <v>0.93176280899999997</v>
      </c>
      <c r="J3557" s="17">
        <v>6.7900000000000002E-2</v>
      </c>
      <c r="K3557" s="17">
        <v>3.57E-4</v>
      </c>
    </row>
    <row r="3558" spans="1:11" x14ac:dyDescent="0.45">
      <c r="A3558" s="10" t="s">
        <v>37</v>
      </c>
      <c r="B3558" s="20">
        <v>0.92100000000000004</v>
      </c>
      <c r="C3558" s="19">
        <v>25825</v>
      </c>
      <c r="D3558" s="19">
        <v>3214.9919930000001</v>
      </c>
      <c r="E3558" s="23">
        <v>0.59788997899999996</v>
      </c>
      <c r="F3558" s="23">
        <v>0.33525776099999999</v>
      </c>
      <c r="G3558" s="17">
        <v>0</v>
      </c>
      <c r="H3558" s="17">
        <v>1</v>
      </c>
      <c r="I3558" s="17">
        <v>0.93199021299999996</v>
      </c>
      <c r="J3558" s="17">
        <v>6.7699999999999996E-2</v>
      </c>
      <c r="K3558" s="17">
        <v>3.5599999999999998E-4</v>
      </c>
    </row>
    <row r="3559" spans="1:11" x14ac:dyDescent="0.45">
      <c r="A3559" s="10" t="s">
        <v>37</v>
      </c>
      <c r="B3559" s="20">
        <v>0.92200000000000004</v>
      </c>
      <c r="C3559" s="19">
        <v>25847</v>
      </c>
      <c r="D3559" s="19">
        <v>3228.1929230000001</v>
      </c>
      <c r="E3559" s="23">
        <v>0.60265876200000001</v>
      </c>
      <c r="F3559" s="23">
        <v>0.33694634699999998</v>
      </c>
      <c r="G3559" s="17">
        <v>0</v>
      </c>
      <c r="H3559" s="17">
        <v>1</v>
      </c>
      <c r="I3559" s="17">
        <v>0.93219504900000005</v>
      </c>
      <c r="J3559" s="17">
        <v>6.7500000000000004E-2</v>
      </c>
      <c r="K3559" s="17">
        <v>3.5500000000000001E-4</v>
      </c>
    </row>
    <row r="3560" spans="1:11" x14ac:dyDescent="0.45">
      <c r="A3560" s="10" t="s">
        <v>37</v>
      </c>
      <c r="B3560" s="20">
        <v>0.92300000000000004</v>
      </c>
      <c r="C3560" s="19">
        <v>25880</v>
      </c>
      <c r="D3560" s="19">
        <v>3248.1703069999999</v>
      </c>
      <c r="E3560" s="23">
        <v>0.60935940200000005</v>
      </c>
      <c r="F3560" s="23">
        <v>0.33812267600000001</v>
      </c>
      <c r="G3560" s="17">
        <v>0</v>
      </c>
      <c r="H3560" s="17">
        <v>1</v>
      </c>
      <c r="I3560" s="17">
        <v>0.93253581399999996</v>
      </c>
      <c r="J3560" s="17">
        <v>6.7100000000000007E-2</v>
      </c>
      <c r="K3560" s="17">
        <v>3.5300000000000002E-4</v>
      </c>
    </row>
    <row r="3561" spans="1:11" x14ac:dyDescent="0.45">
      <c r="A3561" s="10" t="s">
        <v>37</v>
      </c>
      <c r="B3561" s="20">
        <v>0.92400000000000004</v>
      </c>
      <c r="C3561" s="19">
        <v>25909</v>
      </c>
      <c r="D3561" s="19">
        <v>3265.9033439999998</v>
      </c>
      <c r="E3561" s="23">
        <v>0.61335343099999995</v>
      </c>
      <c r="F3561" s="23">
        <v>0.34018145700000002</v>
      </c>
      <c r="G3561" s="17">
        <v>0</v>
      </c>
      <c r="H3561" s="17">
        <v>1</v>
      </c>
      <c r="I3561" s="17">
        <v>0.932792654</v>
      </c>
      <c r="J3561" s="17">
        <v>6.6900000000000001E-2</v>
      </c>
      <c r="K3561" s="17">
        <v>3.5100000000000002E-4</v>
      </c>
    </row>
    <row r="3562" spans="1:11" x14ac:dyDescent="0.45">
      <c r="A3562" s="10" t="s">
        <v>37</v>
      </c>
      <c r="B3562" s="20">
        <v>0.92500000000000004</v>
      </c>
      <c r="C3562" s="19">
        <v>25938</v>
      </c>
      <c r="D3562" s="19">
        <v>3283.756617</v>
      </c>
      <c r="E3562" s="23">
        <v>0.61709766799999999</v>
      </c>
      <c r="F3562" s="23">
        <v>0.34161309000000001</v>
      </c>
      <c r="G3562" s="17">
        <v>0</v>
      </c>
      <c r="H3562" s="17">
        <v>1</v>
      </c>
      <c r="I3562" s="17">
        <v>0.93308709899999998</v>
      </c>
      <c r="J3562" s="17">
        <v>6.6600000000000006E-2</v>
      </c>
      <c r="K3562" s="17">
        <v>3.5E-4</v>
      </c>
    </row>
    <row r="3563" spans="1:11" x14ac:dyDescent="0.45">
      <c r="A3563" s="10" t="s">
        <v>37</v>
      </c>
      <c r="B3563" s="20">
        <v>0.92600000000000005</v>
      </c>
      <c r="C3563" s="19">
        <v>25964</v>
      </c>
      <c r="D3563" s="19">
        <v>3299.8635650000001</v>
      </c>
      <c r="E3563" s="23">
        <v>0.62079681799999997</v>
      </c>
      <c r="F3563" s="23">
        <v>0.34356904500000002</v>
      </c>
      <c r="G3563" s="17">
        <v>0</v>
      </c>
      <c r="H3563" s="17">
        <v>1</v>
      </c>
      <c r="I3563" s="17">
        <v>0.93326591599999997</v>
      </c>
      <c r="J3563" s="17">
        <v>6.6400000000000001E-2</v>
      </c>
      <c r="K3563" s="17">
        <v>3.4900000000000003E-4</v>
      </c>
    </row>
    <row r="3564" spans="1:11" x14ac:dyDescent="0.45">
      <c r="A3564" s="10" t="s">
        <v>37</v>
      </c>
      <c r="B3564" s="20">
        <v>0.92700000000000005</v>
      </c>
      <c r="C3564" s="19">
        <v>25994</v>
      </c>
      <c r="D3564" s="19">
        <v>3318.531457</v>
      </c>
      <c r="E3564" s="23">
        <v>0.62371131099999999</v>
      </c>
      <c r="F3564" s="23">
        <v>0.34496395200000002</v>
      </c>
      <c r="G3564" s="17">
        <v>0</v>
      </c>
      <c r="H3564" s="17">
        <v>1</v>
      </c>
      <c r="I3564" s="17">
        <v>0.93360756199999995</v>
      </c>
      <c r="J3564" s="17">
        <v>6.6000000000000003E-2</v>
      </c>
      <c r="K3564" s="17">
        <v>3.4699999999999998E-4</v>
      </c>
    </row>
    <row r="3565" spans="1:11" x14ac:dyDescent="0.45">
      <c r="A3565" s="10" t="s">
        <v>37</v>
      </c>
      <c r="B3565" s="20">
        <v>0.92800000000000005</v>
      </c>
      <c r="C3565" s="19">
        <v>26015</v>
      </c>
      <c r="D3565" s="19">
        <v>3331.6792639999999</v>
      </c>
      <c r="E3565" s="23">
        <v>0.62714364600000005</v>
      </c>
      <c r="F3565" s="23">
        <v>0.346874868</v>
      </c>
      <c r="G3565" s="17">
        <v>0</v>
      </c>
      <c r="H3565" s="17">
        <v>1</v>
      </c>
      <c r="I3565" s="17">
        <v>0.93371593600000002</v>
      </c>
      <c r="J3565" s="17">
        <v>6.59E-2</v>
      </c>
      <c r="K3565" s="17">
        <v>3.4600000000000001E-4</v>
      </c>
    </row>
    <row r="3566" spans="1:11" x14ac:dyDescent="0.45">
      <c r="A3566" s="10" t="s">
        <v>37</v>
      </c>
      <c r="B3566" s="20">
        <v>0.92900000000000005</v>
      </c>
      <c r="C3566" s="19">
        <v>26049</v>
      </c>
      <c r="D3566" s="19">
        <v>3353.0904340000002</v>
      </c>
      <c r="E3566" s="23">
        <v>0.63359006500000004</v>
      </c>
      <c r="F3566" s="23">
        <v>0.34811669000000001</v>
      </c>
      <c r="G3566" s="17">
        <v>0</v>
      </c>
      <c r="H3566" s="17">
        <v>1</v>
      </c>
      <c r="I3566" s="17">
        <v>0.93389899899999995</v>
      </c>
      <c r="J3566" s="17">
        <v>6.5799999999999997E-2</v>
      </c>
      <c r="K3566" s="17">
        <v>3.4499999999999998E-4</v>
      </c>
    </row>
    <row r="3567" spans="1:11" x14ac:dyDescent="0.45">
      <c r="A3567" s="10" t="s">
        <v>37</v>
      </c>
      <c r="B3567" s="20">
        <v>0.93</v>
      </c>
      <c r="C3567" s="19">
        <v>26077</v>
      </c>
      <c r="D3567" s="19">
        <v>3370.8772979999999</v>
      </c>
      <c r="E3567" s="23">
        <v>0.63905971100000003</v>
      </c>
      <c r="F3567" s="23">
        <v>0.35013308700000001</v>
      </c>
      <c r="G3567" s="17">
        <v>0</v>
      </c>
      <c r="H3567" s="17">
        <v>1</v>
      </c>
      <c r="I3567" s="17">
        <v>0.93415251200000005</v>
      </c>
      <c r="J3567" s="17">
        <v>6.5500000000000003E-2</v>
      </c>
      <c r="K3567" s="17">
        <v>3.4400000000000001E-4</v>
      </c>
    </row>
    <row r="3568" spans="1:11" x14ac:dyDescent="0.45">
      <c r="A3568" s="10" t="s">
        <v>37</v>
      </c>
      <c r="B3568" s="20">
        <v>0.93100000000000005</v>
      </c>
      <c r="C3568" s="19">
        <v>26105</v>
      </c>
      <c r="D3568" s="19">
        <v>3388.8681339999998</v>
      </c>
      <c r="E3568" s="23">
        <v>0.64386134900000003</v>
      </c>
      <c r="F3568" s="23">
        <v>0.351815461</v>
      </c>
      <c r="G3568" s="17">
        <v>0</v>
      </c>
      <c r="H3568" s="17">
        <v>1</v>
      </c>
      <c r="I3568" s="17">
        <v>0.934404754</v>
      </c>
      <c r="J3568" s="17">
        <v>6.5299999999999997E-2</v>
      </c>
      <c r="K3568" s="17">
        <v>3.4200000000000002E-4</v>
      </c>
    </row>
    <row r="3569" spans="1:11" x14ac:dyDescent="0.45">
      <c r="A3569" s="10" t="s">
        <v>37</v>
      </c>
      <c r="B3569" s="20">
        <v>0.93200000000000005</v>
      </c>
      <c r="C3569" s="19">
        <v>26133</v>
      </c>
      <c r="D3569" s="19">
        <v>3407.012635</v>
      </c>
      <c r="E3569" s="23">
        <v>0.65207450199999994</v>
      </c>
      <c r="F3569" s="23">
        <v>0.35361689699999999</v>
      </c>
      <c r="G3569" s="17">
        <v>0</v>
      </c>
      <c r="H3569" s="17">
        <v>1</v>
      </c>
      <c r="I3569" s="17">
        <v>0.93460476000000003</v>
      </c>
      <c r="J3569" s="17">
        <v>6.5100000000000005E-2</v>
      </c>
      <c r="K3569" s="17">
        <v>3.4099999999999999E-4</v>
      </c>
    </row>
    <row r="3570" spans="1:11" x14ac:dyDescent="0.45">
      <c r="A3570" s="10" t="s">
        <v>37</v>
      </c>
      <c r="B3570" s="20">
        <v>0.93300000000000005</v>
      </c>
      <c r="C3570" s="19">
        <v>26162</v>
      </c>
      <c r="D3570" s="19">
        <v>3426.0117449999998</v>
      </c>
      <c r="E3570" s="23">
        <v>0.65692558499999998</v>
      </c>
      <c r="F3570" s="23">
        <v>0.35541381700000002</v>
      </c>
      <c r="G3570" s="17">
        <v>0</v>
      </c>
      <c r="H3570" s="17">
        <v>1</v>
      </c>
      <c r="I3570" s="17">
        <v>0.93485992299999998</v>
      </c>
      <c r="J3570" s="17">
        <v>6.4799999999999996E-2</v>
      </c>
      <c r="K3570" s="17">
        <v>3.4000000000000002E-4</v>
      </c>
    </row>
    <row r="3571" spans="1:11" x14ac:dyDescent="0.45">
      <c r="A3571" s="10" t="s">
        <v>37</v>
      </c>
      <c r="B3571" s="20">
        <v>0.93400000000000005</v>
      </c>
      <c r="C3571" s="19">
        <v>26188</v>
      </c>
      <c r="D3571" s="19">
        <v>3443.2013339999999</v>
      </c>
      <c r="E3571" s="23">
        <v>0.66316348999999997</v>
      </c>
      <c r="F3571" s="23">
        <v>0.35699816200000001</v>
      </c>
      <c r="G3571" s="17">
        <v>0</v>
      </c>
      <c r="H3571" s="17">
        <v>1</v>
      </c>
      <c r="I3571" s="17">
        <v>0.93504826699999999</v>
      </c>
      <c r="J3571" s="17">
        <v>6.4600000000000005E-2</v>
      </c>
      <c r="K3571" s="17">
        <v>3.39E-4</v>
      </c>
    </row>
    <row r="3572" spans="1:11" x14ac:dyDescent="0.45">
      <c r="A3572" s="10" t="s">
        <v>37</v>
      </c>
      <c r="B3572" s="20">
        <v>0.93500000000000005</v>
      </c>
      <c r="C3572" s="19">
        <v>26216</v>
      </c>
      <c r="D3572" s="19">
        <v>3461.8812830000002</v>
      </c>
      <c r="E3572" s="23">
        <v>0.67141383499999996</v>
      </c>
      <c r="F3572" s="23">
        <v>0.35893931499999998</v>
      </c>
      <c r="G3572" s="17">
        <v>0</v>
      </c>
      <c r="H3572" s="17">
        <v>1</v>
      </c>
      <c r="I3572" s="17">
        <v>0.935294124</v>
      </c>
      <c r="J3572" s="17">
        <v>6.4399999999999999E-2</v>
      </c>
      <c r="K3572" s="17">
        <v>3.3700000000000001E-4</v>
      </c>
    </row>
    <row r="3573" spans="1:11" x14ac:dyDescent="0.45">
      <c r="A3573" s="10" t="s">
        <v>37</v>
      </c>
      <c r="B3573" s="20">
        <v>0.93600000000000005</v>
      </c>
      <c r="C3573" s="19">
        <v>26245</v>
      </c>
      <c r="D3573" s="19">
        <v>3481.4514089999998</v>
      </c>
      <c r="E3573" s="23">
        <v>0.67731729299999999</v>
      </c>
      <c r="F3573" s="23">
        <v>0.36063542199999998</v>
      </c>
      <c r="G3573" s="17">
        <v>0</v>
      </c>
      <c r="H3573" s="17">
        <v>1</v>
      </c>
      <c r="I3573" s="17">
        <v>0.93557719100000003</v>
      </c>
      <c r="J3573" s="17">
        <v>6.4100000000000004E-2</v>
      </c>
      <c r="K3573" s="17">
        <v>3.3599999999999998E-4</v>
      </c>
    </row>
    <row r="3574" spans="1:11" x14ac:dyDescent="0.45">
      <c r="A3574" s="10" t="s">
        <v>37</v>
      </c>
      <c r="B3574" s="20">
        <v>0.93700000000000006</v>
      </c>
      <c r="C3574" s="19">
        <v>26273</v>
      </c>
      <c r="D3574" s="19">
        <v>3500.508304</v>
      </c>
      <c r="E3574" s="23">
        <v>0.68653916299999995</v>
      </c>
      <c r="F3574" s="23">
        <v>0.36252448799999998</v>
      </c>
      <c r="G3574" s="17">
        <v>0</v>
      </c>
      <c r="H3574" s="17">
        <v>1</v>
      </c>
      <c r="I3574" s="17">
        <v>0.93588319600000003</v>
      </c>
      <c r="J3574" s="17">
        <v>6.3799999999999996E-2</v>
      </c>
      <c r="K3574" s="17">
        <v>3.3399999999999999E-4</v>
      </c>
    </row>
    <row r="3575" spans="1:11" x14ac:dyDescent="0.45">
      <c r="A3575" s="10" t="s">
        <v>37</v>
      </c>
      <c r="B3575" s="20">
        <v>0.93799999999999994</v>
      </c>
      <c r="C3575" s="19">
        <v>26299</v>
      </c>
      <c r="D3575" s="19">
        <v>3518.448727</v>
      </c>
      <c r="E3575" s="23">
        <v>0.69152493100000001</v>
      </c>
      <c r="F3575" s="23">
        <v>0.36416589100000002</v>
      </c>
      <c r="G3575" s="17">
        <v>0</v>
      </c>
      <c r="H3575" s="17">
        <v>1</v>
      </c>
      <c r="I3575" s="17">
        <v>0.93611037100000005</v>
      </c>
      <c r="J3575" s="17">
        <v>6.3600000000000004E-2</v>
      </c>
      <c r="K3575" s="17">
        <v>3.3300000000000002E-4</v>
      </c>
    </row>
    <row r="3576" spans="1:11" x14ac:dyDescent="0.45">
      <c r="A3576" s="10" t="s">
        <v>37</v>
      </c>
      <c r="B3576" s="20">
        <v>0.93899999999999995</v>
      </c>
      <c r="C3576" s="19">
        <v>26328</v>
      </c>
      <c r="D3576" s="19">
        <v>3538.5676250000001</v>
      </c>
      <c r="E3576" s="23">
        <v>0.69607994799999995</v>
      </c>
      <c r="F3576" s="23">
        <v>0.36610596499999998</v>
      </c>
      <c r="G3576" s="17">
        <v>0</v>
      </c>
      <c r="H3576" s="17">
        <v>1</v>
      </c>
      <c r="I3576" s="17">
        <v>0.93644892700000004</v>
      </c>
      <c r="J3576" s="17">
        <v>6.3200000000000006E-2</v>
      </c>
      <c r="K3576" s="17">
        <v>3.3100000000000002E-4</v>
      </c>
    </row>
    <row r="3577" spans="1:11" x14ac:dyDescent="0.45">
      <c r="A3577" s="10" t="s">
        <v>37</v>
      </c>
      <c r="B3577" s="20">
        <v>0.94</v>
      </c>
      <c r="C3577" s="19">
        <v>26357</v>
      </c>
      <c r="D3577" s="19">
        <v>3558.8835589999999</v>
      </c>
      <c r="E3577" s="23">
        <v>0.705716915</v>
      </c>
      <c r="F3577" s="23">
        <v>0.36822946899999998</v>
      </c>
      <c r="G3577" s="17">
        <v>0</v>
      </c>
      <c r="H3577" s="17">
        <v>1</v>
      </c>
      <c r="I3577" s="17">
        <v>0.93675496000000003</v>
      </c>
      <c r="J3577" s="17">
        <v>6.2899999999999998E-2</v>
      </c>
      <c r="K3577" s="17">
        <v>3.3E-4</v>
      </c>
    </row>
    <row r="3578" spans="1:11" x14ac:dyDescent="0.45">
      <c r="A3578" s="10" t="s">
        <v>37</v>
      </c>
      <c r="B3578" s="20">
        <v>0.94099999999999995</v>
      </c>
      <c r="C3578" s="19">
        <v>26386</v>
      </c>
      <c r="D3578" s="19">
        <v>3579.4453520000002</v>
      </c>
      <c r="E3578" s="23">
        <v>0.71081813100000002</v>
      </c>
      <c r="F3578" s="23">
        <v>0.37013157000000002</v>
      </c>
      <c r="G3578" s="17">
        <v>0</v>
      </c>
      <c r="H3578" s="17">
        <v>1</v>
      </c>
      <c r="I3578" s="17">
        <v>0.93700318100000002</v>
      </c>
      <c r="J3578" s="17">
        <v>6.2700000000000006E-2</v>
      </c>
      <c r="K3578" s="17">
        <v>3.28E-4</v>
      </c>
    </row>
    <row r="3579" spans="1:11" x14ac:dyDescent="0.45">
      <c r="A3579" s="10" t="s">
        <v>37</v>
      </c>
      <c r="B3579" s="20">
        <v>0.94199999999999995</v>
      </c>
      <c r="C3579" s="19">
        <v>26414</v>
      </c>
      <c r="D3579" s="19">
        <v>3599.513438</v>
      </c>
      <c r="E3579" s="23">
        <v>0.72387198699999999</v>
      </c>
      <c r="F3579" s="23">
        <v>0.37216260200000001</v>
      </c>
      <c r="G3579" s="17">
        <v>0</v>
      </c>
      <c r="H3579" s="17">
        <v>1</v>
      </c>
      <c r="I3579" s="17">
        <v>0.93712508800000005</v>
      </c>
      <c r="J3579" s="17">
        <v>6.25E-2</v>
      </c>
      <c r="K3579" s="17">
        <v>3.28E-4</v>
      </c>
    </row>
    <row r="3580" spans="1:11" x14ac:dyDescent="0.45">
      <c r="A3580" s="10" t="s">
        <v>37</v>
      </c>
      <c r="B3580" s="20">
        <v>0.94299999999999995</v>
      </c>
      <c r="C3580" s="19">
        <v>26439</v>
      </c>
      <c r="D3580" s="19">
        <v>3617.78125</v>
      </c>
      <c r="E3580" s="23">
        <v>0.73687363699999997</v>
      </c>
      <c r="F3580" s="23">
        <v>0.37419395700000002</v>
      </c>
      <c r="G3580" s="17">
        <v>0</v>
      </c>
      <c r="H3580" s="17">
        <v>1</v>
      </c>
      <c r="I3580" s="17">
        <v>0.93726584700000004</v>
      </c>
      <c r="J3580" s="17">
        <v>6.2399999999999997E-2</v>
      </c>
      <c r="K3580" s="17">
        <v>3.2699999999999998E-4</v>
      </c>
    </row>
    <row r="3581" spans="1:11" x14ac:dyDescent="0.45">
      <c r="A3581" s="10" t="s">
        <v>37</v>
      </c>
      <c r="B3581" s="20">
        <v>0.94399999999999995</v>
      </c>
      <c r="C3581" s="19">
        <v>26466</v>
      </c>
      <c r="D3581" s="19">
        <v>3637.746028</v>
      </c>
      <c r="E3581" s="23">
        <v>0.74311765200000002</v>
      </c>
      <c r="F3581" s="23">
        <v>0.37606740999999999</v>
      </c>
      <c r="G3581" s="17">
        <v>0</v>
      </c>
      <c r="H3581" s="17">
        <v>1</v>
      </c>
      <c r="I3581" s="17">
        <v>0.93737810399999999</v>
      </c>
      <c r="J3581" s="17">
        <v>6.2300000000000001E-2</v>
      </c>
      <c r="K3581" s="17">
        <v>3.2600000000000001E-4</v>
      </c>
    </row>
    <row r="3582" spans="1:11" x14ac:dyDescent="0.45">
      <c r="A3582" s="10" t="s">
        <v>37</v>
      </c>
      <c r="B3582" s="20">
        <v>0.94499999999999995</v>
      </c>
      <c r="C3582" s="19">
        <v>26497</v>
      </c>
      <c r="D3582" s="19">
        <v>3660.8884029999999</v>
      </c>
      <c r="E3582" s="23">
        <v>0.74802898799999995</v>
      </c>
      <c r="F3582" s="23">
        <v>0.37810228699999998</v>
      </c>
      <c r="G3582" s="17">
        <v>0</v>
      </c>
      <c r="H3582" s="17">
        <v>1</v>
      </c>
      <c r="I3582" s="17">
        <v>0.93766131600000002</v>
      </c>
      <c r="J3582" s="17">
        <v>6.2E-2</v>
      </c>
      <c r="K3582" s="17">
        <v>3.2499999999999999E-4</v>
      </c>
    </row>
    <row r="3583" spans="1:11" x14ac:dyDescent="0.45">
      <c r="A3583" s="10" t="s">
        <v>37</v>
      </c>
      <c r="B3583" s="20">
        <v>0.94599999999999995</v>
      </c>
      <c r="C3583" s="19">
        <v>26526</v>
      </c>
      <c r="D3583" s="19">
        <v>3682.8091180000001</v>
      </c>
      <c r="E3583" s="23">
        <v>0.76314869299999999</v>
      </c>
      <c r="F3583" s="23">
        <v>0.38027965800000002</v>
      </c>
      <c r="G3583" s="17">
        <v>0</v>
      </c>
      <c r="H3583" s="17">
        <v>1</v>
      </c>
      <c r="I3583" s="17">
        <v>0.93793249099999998</v>
      </c>
      <c r="J3583" s="17">
        <v>6.1699999999999998E-2</v>
      </c>
      <c r="K3583" s="17">
        <v>3.2299999999999999E-4</v>
      </c>
    </row>
    <row r="3584" spans="1:11" x14ac:dyDescent="0.45">
      <c r="A3584" s="10" t="s">
        <v>37</v>
      </c>
      <c r="B3584" s="20">
        <v>0.94699999999999995</v>
      </c>
      <c r="C3584" s="19">
        <v>26554</v>
      </c>
      <c r="D3584" s="19">
        <v>3704.3564409999999</v>
      </c>
      <c r="E3584" s="23">
        <v>0.77834187300000002</v>
      </c>
      <c r="F3584" s="23">
        <v>0.38245565100000001</v>
      </c>
      <c r="G3584" s="17">
        <v>0</v>
      </c>
      <c r="H3584" s="17">
        <v>1</v>
      </c>
      <c r="I3584" s="17">
        <v>0.93799974399999997</v>
      </c>
      <c r="J3584" s="17">
        <v>6.1699999999999998E-2</v>
      </c>
      <c r="K3584" s="17">
        <v>3.2299999999999999E-4</v>
      </c>
    </row>
    <row r="3585" spans="1:11" x14ac:dyDescent="0.45">
      <c r="A3585" s="10" t="s">
        <v>37</v>
      </c>
      <c r="B3585" s="20">
        <v>0.94799999999999995</v>
      </c>
      <c r="C3585" s="19">
        <v>26578</v>
      </c>
      <c r="D3585" s="19">
        <v>3723.1965049999999</v>
      </c>
      <c r="E3585" s="23">
        <v>0.78800437899999998</v>
      </c>
      <c r="F3585" s="23">
        <v>0.38470292499999997</v>
      </c>
      <c r="G3585" s="17">
        <v>0</v>
      </c>
      <c r="H3585" s="17">
        <v>1</v>
      </c>
      <c r="I3585" s="17">
        <v>0.93814474299999995</v>
      </c>
      <c r="J3585" s="17">
        <v>6.1499999999999999E-2</v>
      </c>
      <c r="K3585" s="17">
        <v>3.2200000000000002E-4</v>
      </c>
    </row>
    <row r="3586" spans="1:11" x14ac:dyDescent="0.45">
      <c r="A3586" s="10" t="s">
        <v>37</v>
      </c>
      <c r="B3586" s="20">
        <v>0.94899999999999995</v>
      </c>
      <c r="C3586" s="19">
        <v>26607</v>
      </c>
      <c r="D3586" s="19">
        <v>3746.1293900000001</v>
      </c>
      <c r="E3586" s="23">
        <v>0.79310091199999999</v>
      </c>
      <c r="F3586" s="23">
        <v>0.38669200300000001</v>
      </c>
      <c r="G3586" s="17">
        <v>0</v>
      </c>
      <c r="H3586" s="17">
        <v>1</v>
      </c>
      <c r="I3586" s="17">
        <v>0.93819091700000001</v>
      </c>
      <c r="J3586" s="17">
        <v>6.1499999999999999E-2</v>
      </c>
      <c r="K3586" s="17">
        <v>3.21E-4</v>
      </c>
    </row>
    <row r="3587" spans="1:11" x14ac:dyDescent="0.45">
      <c r="A3587" s="10" t="s">
        <v>37</v>
      </c>
      <c r="B3587" s="20">
        <v>0.95</v>
      </c>
      <c r="C3587" s="19">
        <v>26638</v>
      </c>
      <c r="D3587" s="19">
        <v>3771.019049</v>
      </c>
      <c r="E3587" s="23">
        <v>0.808811803</v>
      </c>
      <c r="F3587" s="23">
        <v>0.38892008099999997</v>
      </c>
      <c r="G3587" s="17">
        <v>0</v>
      </c>
      <c r="H3587" s="17">
        <v>1</v>
      </c>
      <c r="I3587" s="17">
        <v>0.93832392099999995</v>
      </c>
      <c r="J3587" s="17">
        <v>6.1400000000000003E-2</v>
      </c>
      <c r="K3587" s="17">
        <v>3.2000000000000003E-4</v>
      </c>
    </row>
    <row r="3588" spans="1:11" x14ac:dyDescent="0.45">
      <c r="A3588" s="10" t="s">
        <v>37</v>
      </c>
      <c r="B3588" s="20">
        <v>0.95099999999999996</v>
      </c>
      <c r="C3588" s="19">
        <v>26663</v>
      </c>
      <c r="D3588" s="19">
        <v>3791.452315</v>
      </c>
      <c r="E3588" s="23">
        <v>0.82179807599999999</v>
      </c>
      <c r="F3588" s="23">
        <v>0.39136663100000002</v>
      </c>
      <c r="G3588" s="17">
        <v>0</v>
      </c>
      <c r="H3588" s="17">
        <v>1</v>
      </c>
      <c r="I3588" s="17">
        <v>0.93845371499999997</v>
      </c>
      <c r="J3588" s="17">
        <v>6.1199999999999997E-2</v>
      </c>
      <c r="K3588" s="17">
        <v>3.19E-4</v>
      </c>
    </row>
    <row r="3589" spans="1:11" x14ac:dyDescent="0.45">
      <c r="A3589" s="10" t="s">
        <v>37</v>
      </c>
      <c r="B3589" s="20">
        <v>0.95199999999999996</v>
      </c>
      <c r="C3589" s="19">
        <v>26693</v>
      </c>
      <c r="D3589" s="19">
        <v>3816.3505580000001</v>
      </c>
      <c r="E3589" s="23">
        <v>0.83981077500000001</v>
      </c>
      <c r="F3589" s="23">
        <v>0.39362227900000002</v>
      </c>
      <c r="G3589" s="17">
        <v>0</v>
      </c>
      <c r="H3589" s="17">
        <v>1</v>
      </c>
      <c r="I3589" s="17">
        <v>0.93862374100000001</v>
      </c>
      <c r="J3589" s="17">
        <v>6.1100000000000002E-2</v>
      </c>
      <c r="K3589" s="17">
        <v>3.1799999999999998E-4</v>
      </c>
    </row>
    <row r="3590" spans="1:11" x14ac:dyDescent="0.45">
      <c r="A3590" s="10" t="s">
        <v>37</v>
      </c>
      <c r="B3590" s="20">
        <v>0.95299999999999996</v>
      </c>
      <c r="C3590" s="19">
        <v>26721</v>
      </c>
      <c r="D3590" s="19">
        <v>3839.972135</v>
      </c>
      <c r="E3590" s="23">
        <v>0.84685661999999995</v>
      </c>
      <c r="F3590" s="23">
        <v>0.39568460599999999</v>
      </c>
      <c r="G3590" s="17">
        <v>0</v>
      </c>
      <c r="H3590" s="17">
        <v>1</v>
      </c>
      <c r="I3590" s="17">
        <v>0.93885437400000005</v>
      </c>
      <c r="J3590" s="17">
        <v>6.08E-2</v>
      </c>
      <c r="K3590" s="17">
        <v>3.1700000000000001E-4</v>
      </c>
    </row>
    <row r="3591" spans="1:11" x14ac:dyDescent="0.45">
      <c r="A3591" s="10" t="s">
        <v>37</v>
      </c>
      <c r="B3591" s="20">
        <v>0.95399999999999996</v>
      </c>
      <c r="C3591" s="19">
        <v>26748</v>
      </c>
      <c r="D3591" s="19">
        <v>3863.0341469999998</v>
      </c>
      <c r="E3591" s="23">
        <v>0.86404300999999994</v>
      </c>
      <c r="F3591" s="23">
        <v>0.398551881</v>
      </c>
      <c r="G3591" s="17">
        <v>0</v>
      </c>
      <c r="H3591" s="17">
        <v>1</v>
      </c>
      <c r="I3591" s="17">
        <v>0.93910429900000003</v>
      </c>
      <c r="J3591" s="17">
        <v>6.0600000000000001E-2</v>
      </c>
      <c r="K3591" s="17">
        <v>3.1500000000000001E-4</v>
      </c>
    </row>
    <row r="3592" spans="1:11" x14ac:dyDescent="0.45">
      <c r="A3592" s="10" t="s">
        <v>37</v>
      </c>
      <c r="B3592" s="20">
        <v>0.95499999999999996</v>
      </c>
      <c r="C3592" s="19">
        <v>26778</v>
      </c>
      <c r="D3592" s="19">
        <v>3889.0973680000002</v>
      </c>
      <c r="E3592" s="23">
        <v>0.87548144900000002</v>
      </c>
      <c r="F3592" s="23">
        <v>0.40093215300000001</v>
      </c>
      <c r="G3592" s="17">
        <v>0</v>
      </c>
      <c r="H3592" s="17">
        <v>1</v>
      </c>
      <c r="I3592" s="17">
        <v>0.93941480899999996</v>
      </c>
      <c r="J3592" s="17">
        <v>6.0299999999999999E-2</v>
      </c>
      <c r="K3592" s="17">
        <v>3.1399999999999999E-4</v>
      </c>
    </row>
    <row r="3593" spans="1:11" x14ac:dyDescent="0.45">
      <c r="A3593" s="10" t="s">
        <v>37</v>
      </c>
      <c r="B3593" s="20">
        <v>0.95599999999999996</v>
      </c>
      <c r="C3593" s="19">
        <v>26804</v>
      </c>
      <c r="D3593" s="19">
        <v>3911.982923</v>
      </c>
      <c r="E3593" s="23">
        <v>0.88384505899999999</v>
      </c>
      <c r="F3593" s="23">
        <v>0.40349106499999998</v>
      </c>
      <c r="G3593" s="17">
        <v>0</v>
      </c>
      <c r="H3593" s="17">
        <v>1</v>
      </c>
      <c r="I3593" s="17">
        <v>0.93966945700000004</v>
      </c>
      <c r="J3593" s="17">
        <v>0.06</v>
      </c>
      <c r="K3593" s="17">
        <v>3.1199999999999999E-4</v>
      </c>
    </row>
    <row r="3594" spans="1:11" x14ac:dyDescent="0.45">
      <c r="A3594" s="10" t="s">
        <v>37</v>
      </c>
      <c r="B3594" s="20">
        <v>0.95699999999999996</v>
      </c>
      <c r="C3594" s="19">
        <v>26833</v>
      </c>
      <c r="D3594" s="19">
        <v>3937.824286</v>
      </c>
      <c r="E3594" s="23">
        <v>0.89956575900000002</v>
      </c>
      <c r="F3594" s="23">
        <v>0.40583593099999998</v>
      </c>
      <c r="G3594" s="17">
        <v>0</v>
      </c>
      <c r="H3594" s="17">
        <v>1</v>
      </c>
      <c r="I3594" s="17">
        <v>0.939722481</v>
      </c>
      <c r="J3594" s="17">
        <v>0.06</v>
      </c>
      <c r="K3594" s="17">
        <v>3.1100000000000002E-4</v>
      </c>
    </row>
    <row r="3595" spans="1:11" x14ac:dyDescent="0.45">
      <c r="A3595" s="10" t="s">
        <v>37</v>
      </c>
      <c r="B3595" s="20">
        <v>0.95799999999999996</v>
      </c>
      <c r="C3595" s="19">
        <v>26861</v>
      </c>
      <c r="D3595" s="19">
        <v>3963.385667</v>
      </c>
      <c r="E3595" s="23">
        <v>0.92835140400000005</v>
      </c>
      <c r="F3595" s="23">
        <v>0.40877247799999999</v>
      </c>
      <c r="G3595" s="17">
        <v>0</v>
      </c>
      <c r="H3595" s="17">
        <v>1</v>
      </c>
      <c r="I3595" s="17">
        <v>0.93981360000000003</v>
      </c>
      <c r="J3595" s="17">
        <v>5.9900000000000002E-2</v>
      </c>
      <c r="K3595" s="17">
        <v>3.1100000000000002E-4</v>
      </c>
    </row>
    <row r="3596" spans="1:11" x14ac:dyDescent="0.45">
      <c r="A3596" s="10" t="s">
        <v>37</v>
      </c>
      <c r="B3596" s="20">
        <v>0.95899999999999996</v>
      </c>
      <c r="C3596" s="19">
        <v>26889</v>
      </c>
      <c r="D3596" s="19">
        <v>3989.7298890000002</v>
      </c>
      <c r="E3596" s="23">
        <v>0.95294060700000005</v>
      </c>
      <c r="F3596" s="23">
        <v>0.41115401600000001</v>
      </c>
      <c r="G3596" s="17">
        <v>0</v>
      </c>
      <c r="H3596" s="17">
        <v>1</v>
      </c>
      <c r="I3596" s="17">
        <v>0.93986052899999994</v>
      </c>
      <c r="J3596" s="17">
        <v>5.9799999999999999E-2</v>
      </c>
      <c r="K3596" s="17">
        <v>3.1E-4</v>
      </c>
    </row>
    <row r="3597" spans="1:11" x14ac:dyDescent="0.45">
      <c r="A3597" s="10" t="s">
        <v>37</v>
      </c>
      <c r="B3597" s="20">
        <v>0.96</v>
      </c>
      <c r="C3597" s="19">
        <v>26918</v>
      </c>
      <c r="D3597" s="19">
        <v>4017.568127</v>
      </c>
      <c r="E3597" s="23">
        <v>0.97331388200000002</v>
      </c>
      <c r="F3597" s="23">
        <v>0.41427563299999998</v>
      </c>
      <c r="G3597" s="17">
        <v>0</v>
      </c>
      <c r="H3597" s="17">
        <v>1</v>
      </c>
      <c r="I3597" s="17">
        <v>0.94009788500000002</v>
      </c>
      <c r="J3597" s="17">
        <v>5.96E-2</v>
      </c>
      <c r="K3597" s="17">
        <v>3.0899999999999998E-4</v>
      </c>
    </row>
    <row r="3598" spans="1:11" x14ac:dyDescent="0.45">
      <c r="A3598" s="10" t="s">
        <v>37</v>
      </c>
      <c r="B3598" s="20">
        <v>0.96099999999999997</v>
      </c>
      <c r="C3598" s="19">
        <v>26944</v>
      </c>
      <c r="D3598" s="19">
        <v>4043.056658</v>
      </c>
      <c r="E3598" s="23">
        <v>0.98781208600000003</v>
      </c>
      <c r="F3598" s="23">
        <v>0.41717651</v>
      </c>
      <c r="G3598" s="17">
        <v>0</v>
      </c>
      <c r="H3598" s="17">
        <v>1</v>
      </c>
      <c r="I3598" s="17">
        <v>0.94026139200000003</v>
      </c>
      <c r="J3598" s="17">
        <v>5.9400000000000001E-2</v>
      </c>
      <c r="K3598" s="17">
        <v>3.0800000000000001E-4</v>
      </c>
    </row>
    <row r="3599" spans="1:11" x14ac:dyDescent="0.45">
      <c r="A3599" s="10" t="s">
        <v>37</v>
      </c>
      <c r="B3599" s="20">
        <v>0.96199999999999997</v>
      </c>
      <c r="C3599" s="19">
        <v>26974</v>
      </c>
      <c r="D3599" s="19">
        <v>4073.148553</v>
      </c>
      <c r="E3599" s="23">
        <v>1.0162693300000001</v>
      </c>
      <c r="F3599" s="23">
        <v>0.41990657999999997</v>
      </c>
      <c r="G3599" s="17">
        <v>0</v>
      </c>
      <c r="H3599" s="17">
        <v>1</v>
      </c>
      <c r="I3599" s="17">
        <v>0.94037067200000002</v>
      </c>
      <c r="J3599" s="17">
        <v>5.9299999999999999E-2</v>
      </c>
      <c r="K3599" s="17">
        <v>3.0699999999999998E-4</v>
      </c>
    </row>
    <row r="3600" spans="1:11" x14ac:dyDescent="0.45">
      <c r="A3600" s="10" t="s">
        <v>37</v>
      </c>
      <c r="B3600" s="20">
        <v>0.96299999999999997</v>
      </c>
      <c r="C3600" s="19">
        <v>27002</v>
      </c>
      <c r="D3600" s="19">
        <v>4102.0628969999998</v>
      </c>
      <c r="E3600" s="23">
        <v>1.042555259</v>
      </c>
      <c r="F3600" s="23">
        <v>0.42323964800000002</v>
      </c>
      <c r="G3600" s="17">
        <v>0</v>
      </c>
      <c r="H3600" s="17">
        <v>1</v>
      </c>
      <c r="I3600" s="17">
        <v>0.94050637400000003</v>
      </c>
      <c r="J3600" s="17">
        <v>5.9200000000000003E-2</v>
      </c>
      <c r="K3600" s="17">
        <v>3.0600000000000001E-4</v>
      </c>
    </row>
    <row r="3601" spans="1:11" x14ac:dyDescent="0.45">
      <c r="A3601" s="10" t="s">
        <v>37</v>
      </c>
      <c r="B3601" s="20">
        <v>0.96399999999999997</v>
      </c>
      <c r="C3601" s="19">
        <v>27029</v>
      </c>
      <c r="D3601" s="19">
        <v>4130.3857360000002</v>
      </c>
      <c r="E3601" s="23">
        <v>1.056885579</v>
      </c>
      <c r="F3601" s="23">
        <v>0.42633176900000003</v>
      </c>
      <c r="G3601" s="17">
        <v>0</v>
      </c>
      <c r="H3601" s="17">
        <v>1</v>
      </c>
      <c r="I3601" s="17">
        <v>0.94054872599999995</v>
      </c>
      <c r="J3601" s="17">
        <v>5.91E-2</v>
      </c>
      <c r="K3601" s="17">
        <v>3.0600000000000001E-4</v>
      </c>
    </row>
    <row r="3602" spans="1:11" x14ac:dyDescent="0.45">
      <c r="A3602" s="10" t="s">
        <v>37</v>
      </c>
      <c r="B3602" s="20">
        <v>0.96499999999999997</v>
      </c>
      <c r="C3602" s="19">
        <v>27056</v>
      </c>
      <c r="D3602" s="19">
        <v>4159.1522050000003</v>
      </c>
      <c r="E3602" s="23">
        <v>1.0733427419999999</v>
      </c>
      <c r="F3602" s="23">
        <v>0.42947957599999997</v>
      </c>
      <c r="G3602" s="17">
        <v>0</v>
      </c>
      <c r="H3602" s="17">
        <v>1</v>
      </c>
      <c r="I3602" s="17">
        <v>0.940771044</v>
      </c>
      <c r="J3602" s="17">
        <v>5.8900000000000001E-2</v>
      </c>
      <c r="K3602" s="17">
        <v>3.0499999999999999E-4</v>
      </c>
    </row>
    <row r="3603" spans="1:11" x14ac:dyDescent="0.45">
      <c r="A3603" s="10" t="s">
        <v>37</v>
      </c>
      <c r="B3603" s="20">
        <v>0.96599999999999997</v>
      </c>
      <c r="C3603" s="19">
        <v>27086</v>
      </c>
      <c r="D3603" s="19">
        <v>4191.6180210000002</v>
      </c>
      <c r="E3603" s="23">
        <v>1.094461514</v>
      </c>
      <c r="F3603" s="23">
        <v>0.43262400099999998</v>
      </c>
      <c r="G3603" s="17">
        <v>0</v>
      </c>
      <c r="H3603" s="17">
        <v>1</v>
      </c>
      <c r="I3603" s="17">
        <v>0.940885427</v>
      </c>
      <c r="J3603" s="17">
        <v>5.8799999999999998E-2</v>
      </c>
      <c r="K3603" s="17">
        <v>3.0400000000000002E-4</v>
      </c>
    </row>
    <row r="3604" spans="1:11" x14ac:dyDescent="0.45">
      <c r="A3604" s="10" t="s">
        <v>37</v>
      </c>
      <c r="B3604" s="20">
        <v>0.96699999999999997</v>
      </c>
      <c r="C3604" s="19">
        <v>27111</v>
      </c>
      <c r="D3604" s="19">
        <v>4219.2115620000004</v>
      </c>
      <c r="E3604" s="23">
        <v>1.1242509389999999</v>
      </c>
      <c r="F3604" s="23">
        <v>0.436203911</v>
      </c>
      <c r="G3604" s="17">
        <v>0</v>
      </c>
      <c r="H3604" s="17">
        <v>1</v>
      </c>
      <c r="I3604" s="17">
        <v>0.94090205199999999</v>
      </c>
      <c r="J3604" s="17">
        <v>5.8799999999999998E-2</v>
      </c>
      <c r="K3604" s="17">
        <v>3.0299999999999999E-4</v>
      </c>
    </row>
    <row r="3605" spans="1:11" x14ac:dyDescent="0.45">
      <c r="A3605" s="10" t="s">
        <v>37</v>
      </c>
      <c r="B3605" s="20">
        <v>0.96799999999999997</v>
      </c>
      <c r="C3605" s="19">
        <v>27140</v>
      </c>
      <c r="D3605" s="19">
        <v>4252.160183</v>
      </c>
      <c r="E3605" s="23">
        <v>1.152931538</v>
      </c>
      <c r="F3605" s="23">
        <v>0.43903289299999998</v>
      </c>
      <c r="G3605" s="17">
        <v>0</v>
      </c>
      <c r="H3605" s="17">
        <v>1</v>
      </c>
      <c r="I3605" s="17">
        <v>0.94102842799999997</v>
      </c>
      <c r="J3605" s="17">
        <v>5.8700000000000002E-2</v>
      </c>
      <c r="K3605" s="17">
        <v>3.0299999999999999E-4</v>
      </c>
    </row>
    <row r="3606" spans="1:11" x14ac:dyDescent="0.45">
      <c r="A3606" s="10" t="s">
        <v>37</v>
      </c>
      <c r="B3606" s="20">
        <v>0.96899999999999997</v>
      </c>
      <c r="C3606" s="19">
        <v>27169</v>
      </c>
      <c r="D3606" s="19">
        <v>4285.9819109999999</v>
      </c>
      <c r="E3606" s="23">
        <v>1.1802105570000001</v>
      </c>
      <c r="F3606" s="23">
        <v>0.44294556600000001</v>
      </c>
      <c r="G3606" s="17">
        <v>0</v>
      </c>
      <c r="H3606" s="17">
        <v>1</v>
      </c>
      <c r="I3606" s="17">
        <v>0.94118744200000004</v>
      </c>
      <c r="J3606" s="17">
        <v>5.8500000000000003E-2</v>
      </c>
      <c r="K3606" s="17">
        <v>3.0200000000000002E-4</v>
      </c>
    </row>
    <row r="3607" spans="1:11" x14ac:dyDescent="0.45">
      <c r="A3607" s="10" t="s">
        <v>37</v>
      </c>
      <c r="B3607" s="20">
        <v>0.97</v>
      </c>
      <c r="C3607" s="19">
        <v>27198</v>
      </c>
      <c r="D3607" s="19">
        <v>4320.5659960000003</v>
      </c>
      <c r="E3607" s="23">
        <v>1.204875916</v>
      </c>
      <c r="F3607" s="23">
        <v>0.446280063</v>
      </c>
      <c r="G3607" s="17">
        <v>0</v>
      </c>
      <c r="H3607" s="17">
        <v>1</v>
      </c>
      <c r="I3607" s="17">
        <v>0.94131843999999998</v>
      </c>
      <c r="J3607" s="17">
        <v>5.8400000000000001E-2</v>
      </c>
      <c r="K3607" s="17">
        <v>3.01E-4</v>
      </c>
    </row>
    <row r="3608" spans="1:11" x14ac:dyDescent="0.45">
      <c r="A3608" s="10" t="s">
        <v>37</v>
      </c>
      <c r="B3608" s="20">
        <v>0.97099999999999997</v>
      </c>
      <c r="C3608" s="19">
        <v>27225</v>
      </c>
      <c r="D3608" s="19">
        <v>4353.4672970000001</v>
      </c>
      <c r="E3608" s="23">
        <v>1.2313214560000001</v>
      </c>
      <c r="F3608" s="23">
        <v>0.45051743399999999</v>
      </c>
      <c r="G3608" s="17">
        <v>0</v>
      </c>
      <c r="H3608" s="17">
        <v>1</v>
      </c>
      <c r="I3608" s="17">
        <v>0.94152733300000002</v>
      </c>
      <c r="J3608" s="17">
        <v>5.8200000000000002E-2</v>
      </c>
      <c r="K3608" s="17">
        <v>2.9999999999999997E-4</v>
      </c>
    </row>
    <row r="3609" spans="1:11" x14ac:dyDescent="0.45">
      <c r="A3609" s="10" t="s">
        <v>37</v>
      </c>
      <c r="B3609" s="20">
        <v>0.97199999999999998</v>
      </c>
      <c r="C3609" s="19">
        <v>27254</v>
      </c>
      <c r="D3609" s="19">
        <v>4389.48344</v>
      </c>
      <c r="E3609" s="23">
        <v>1.2575810430000001</v>
      </c>
      <c r="F3609" s="23">
        <v>0.45417945799999998</v>
      </c>
      <c r="G3609" s="17">
        <v>0</v>
      </c>
      <c r="H3609" s="17">
        <v>1</v>
      </c>
      <c r="I3609" s="17">
        <v>0.94185276299999998</v>
      </c>
      <c r="J3609" s="17">
        <v>5.7799999999999997E-2</v>
      </c>
      <c r="K3609" s="17">
        <v>2.9799999999999998E-4</v>
      </c>
    </row>
    <row r="3610" spans="1:11" x14ac:dyDescent="0.45">
      <c r="A3610" s="10" t="s">
        <v>37</v>
      </c>
      <c r="B3610" s="20">
        <v>0.97299999999999998</v>
      </c>
      <c r="C3610" s="19">
        <v>27282</v>
      </c>
      <c r="D3610" s="19">
        <v>4425.2981090000003</v>
      </c>
      <c r="E3610" s="23">
        <v>1.2981345129999999</v>
      </c>
      <c r="F3610" s="23">
        <v>0.45818738199999998</v>
      </c>
      <c r="G3610" s="17">
        <v>0</v>
      </c>
      <c r="H3610" s="17">
        <v>1</v>
      </c>
      <c r="I3610" s="17">
        <v>0.94187977300000003</v>
      </c>
      <c r="J3610" s="17">
        <v>5.7799999999999997E-2</v>
      </c>
      <c r="K3610" s="17">
        <v>2.9700000000000001E-4</v>
      </c>
    </row>
    <row r="3611" spans="1:11" x14ac:dyDescent="0.45">
      <c r="A3611" s="10" t="s">
        <v>37</v>
      </c>
      <c r="B3611" s="20">
        <v>0.97399999999999998</v>
      </c>
      <c r="C3611" s="19">
        <v>27309</v>
      </c>
      <c r="D3611" s="19">
        <v>4460.8203249999997</v>
      </c>
      <c r="E3611" s="23">
        <v>1.329093327</v>
      </c>
      <c r="F3611" s="23">
        <v>0.46201837699999998</v>
      </c>
      <c r="G3611" s="17">
        <v>0</v>
      </c>
      <c r="H3611" s="17">
        <v>1</v>
      </c>
      <c r="I3611" s="17">
        <v>0.94194672800000001</v>
      </c>
      <c r="J3611" s="17">
        <v>5.7799999999999997E-2</v>
      </c>
      <c r="K3611" s="17">
        <v>2.9700000000000001E-4</v>
      </c>
    </row>
    <row r="3612" spans="1:11" x14ac:dyDescent="0.45">
      <c r="A3612" s="10" t="s">
        <v>37</v>
      </c>
      <c r="B3612" s="20">
        <v>0.97499999999999998</v>
      </c>
      <c r="C3612" s="19">
        <v>27337</v>
      </c>
      <c r="D3612" s="19">
        <v>4498.4962240000004</v>
      </c>
      <c r="E3612" s="23">
        <v>1.369013322</v>
      </c>
      <c r="F3612" s="23">
        <v>0.46637406300000001</v>
      </c>
      <c r="G3612" s="17">
        <v>0</v>
      </c>
      <c r="H3612" s="17">
        <v>1</v>
      </c>
      <c r="I3612" s="17">
        <v>0.94213356400000003</v>
      </c>
      <c r="J3612" s="17">
        <v>5.7599999999999998E-2</v>
      </c>
      <c r="K3612" s="17">
        <v>2.9599999999999998E-4</v>
      </c>
    </row>
    <row r="3613" spans="1:11" x14ac:dyDescent="0.45">
      <c r="A3613" s="10" t="s">
        <v>37</v>
      </c>
      <c r="B3613" s="20">
        <v>0.97599999999999998</v>
      </c>
      <c r="C3613" s="19">
        <v>27365</v>
      </c>
      <c r="D3613" s="19">
        <v>4537.2006099999999</v>
      </c>
      <c r="E3613" s="23">
        <v>1.39954413</v>
      </c>
      <c r="F3613" s="23">
        <v>0.47080117199999999</v>
      </c>
      <c r="G3613" s="17">
        <v>0</v>
      </c>
      <c r="H3613" s="17">
        <v>1</v>
      </c>
      <c r="I3613" s="17">
        <v>0.942289088</v>
      </c>
      <c r="J3613" s="17">
        <v>5.74E-2</v>
      </c>
      <c r="K3613" s="17">
        <v>2.9500000000000001E-4</v>
      </c>
    </row>
    <row r="3614" spans="1:11" x14ac:dyDescent="0.45">
      <c r="A3614" s="10" t="s">
        <v>37</v>
      </c>
      <c r="B3614" s="20">
        <v>0.97699999999999998</v>
      </c>
      <c r="C3614" s="19">
        <v>27393</v>
      </c>
      <c r="D3614" s="19">
        <v>4576.9179389999999</v>
      </c>
      <c r="E3614" s="23">
        <v>1.443618976</v>
      </c>
      <c r="F3614" s="23">
        <v>0.47530003700000001</v>
      </c>
      <c r="G3614" s="17">
        <v>0</v>
      </c>
      <c r="H3614" s="17">
        <v>1</v>
      </c>
      <c r="I3614" s="17">
        <v>0.94236819500000002</v>
      </c>
      <c r="J3614" s="17">
        <v>5.7299999999999997E-2</v>
      </c>
      <c r="K3614" s="17">
        <v>2.9399999999999999E-4</v>
      </c>
    </row>
    <row r="3615" spans="1:11" x14ac:dyDescent="0.45">
      <c r="A3615" s="10" t="s">
        <v>37</v>
      </c>
      <c r="B3615" s="20">
        <v>0.97799999999999998</v>
      </c>
      <c r="C3615" s="19">
        <v>27422</v>
      </c>
      <c r="D3615" s="19">
        <v>4619.4856879999998</v>
      </c>
      <c r="E3615" s="23">
        <v>1.50386416</v>
      </c>
      <c r="F3615" s="23">
        <v>0.47990118199999998</v>
      </c>
      <c r="G3615" s="17">
        <v>0</v>
      </c>
      <c r="H3615" s="17">
        <v>1</v>
      </c>
      <c r="I3615" s="17">
        <v>0.94236428400000005</v>
      </c>
      <c r="J3615" s="17">
        <v>5.7299999999999997E-2</v>
      </c>
      <c r="K3615" s="17">
        <v>2.9399999999999999E-4</v>
      </c>
    </row>
    <row r="3616" spans="1:11" x14ac:dyDescent="0.45">
      <c r="A3616" s="10" t="s">
        <v>37</v>
      </c>
      <c r="B3616" s="20">
        <v>0.97899999999999998</v>
      </c>
      <c r="C3616" s="19">
        <v>27450</v>
      </c>
      <c r="D3616" s="19">
        <v>4662.2756550000004</v>
      </c>
      <c r="E3616" s="23">
        <v>1.5603798719999999</v>
      </c>
      <c r="F3616" s="23">
        <v>0.48476227799999999</v>
      </c>
      <c r="G3616" s="17">
        <v>0</v>
      </c>
      <c r="H3616" s="17">
        <v>1</v>
      </c>
      <c r="I3616" s="17">
        <v>0.942544351</v>
      </c>
      <c r="J3616" s="17">
        <v>5.7200000000000001E-2</v>
      </c>
      <c r="K3616" s="17">
        <v>2.9300000000000002E-4</v>
      </c>
    </row>
    <row r="3617" spans="1:11" x14ac:dyDescent="0.45">
      <c r="A3617" s="10" t="s">
        <v>37</v>
      </c>
      <c r="B3617" s="20">
        <v>0.98</v>
      </c>
      <c r="C3617" s="19">
        <v>27478</v>
      </c>
      <c r="D3617" s="19">
        <v>4706.7779309999996</v>
      </c>
      <c r="E3617" s="23">
        <v>1.6081950970000001</v>
      </c>
      <c r="F3617" s="23">
        <v>0.48986068100000002</v>
      </c>
      <c r="G3617" s="17">
        <v>0</v>
      </c>
      <c r="H3617" s="17">
        <v>1</v>
      </c>
      <c r="I3617" s="17">
        <v>0.94263437000000005</v>
      </c>
      <c r="J3617" s="17">
        <v>5.7099999999999998E-2</v>
      </c>
      <c r="K3617" s="17">
        <v>2.92E-4</v>
      </c>
    </row>
    <row r="3618" spans="1:11" x14ac:dyDescent="0.45">
      <c r="A3618" s="10" t="s">
        <v>37</v>
      </c>
      <c r="B3618" s="20">
        <v>0.98099999999999998</v>
      </c>
      <c r="C3618" s="19">
        <v>27506</v>
      </c>
      <c r="D3618" s="19">
        <v>4752.4208170000002</v>
      </c>
      <c r="E3618" s="23">
        <v>1.650761275</v>
      </c>
      <c r="F3618" s="23">
        <v>0.49512331500000001</v>
      </c>
      <c r="G3618" s="17">
        <v>0</v>
      </c>
      <c r="H3618" s="17">
        <v>1</v>
      </c>
      <c r="I3618" s="17">
        <v>0.94278430899999999</v>
      </c>
      <c r="J3618" s="17">
        <v>5.6899999999999999E-2</v>
      </c>
      <c r="K3618" s="17">
        <v>2.9100000000000003E-4</v>
      </c>
    </row>
    <row r="3619" spans="1:11" x14ac:dyDescent="0.45">
      <c r="A3619" s="10" t="s">
        <v>37</v>
      </c>
      <c r="B3619" s="20">
        <v>0.98199999999999998</v>
      </c>
      <c r="C3619" s="19">
        <v>27534</v>
      </c>
      <c r="D3619" s="19">
        <v>4799.0604649999996</v>
      </c>
      <c r="E3619" s="23">
        <v>1.690670627</v>
      </c>
      <c r="F3619" s="23">
        <v>0.50053915800000004</v>
      </c>
      <c r="G3619" s="17">
        <v>0</v>
      </c>
      <c r="H3619" s="17">
        <v>1</v>
      </c>
      <c r="I3619" s="17">
        <v>0.94280737400000003</v>
      </c>
      <c r="J3619" s="17">
        <v>5.6899999999999999E-2</v>
      </c>
      <c r="K3619" s="17">
        <v>2.9100000000000003E-4</v>
      </c>
    </row>
    <row r="3620" spans="1:11" x14ac:dyDescent="0.45">
      <c r="A3620" s="10" t="s">
        <v>37</v>
      </c>
      <c r="B3620" s="20">
        <v>0.98299999999999998</v>
      </c>
      <c r="C3620" s="19">
        <v>27562</v>
      </c>
      <c r="D3620" s="19">
        <v>4847.4010749999998</v>
      </c>
      <c r="E3620" s="23">
        <v>1.753677554</v>
      </c>
      <c r="F3620" s="23">
        <v>0.50596904099999995</v>
      </c>
      <c r="G3620" s="17">
        <v>0</v>
      </c>
      <c r="H3620" s="17">
        <v>1</v>
      </c>
      <c r="I3620" s="17">
        <v>0.94297930900000004</v>
      </c>
      <c r="J3620" s="17">
        <v>5.67E-2</v>
      </c>
      <c r="K3620" s="17">
        <v>2.9E-4</v>
      </c>
    </row>
    <row r="3621" spans="1:11" x14ac:dyDescent="0.45">
      <c r="A3621" s="10" t="s">
        <v>37</v>
      </c>
      <c r="B3621" s="20">
        <v>0.98399999999999999</v>
      </c>
      <c r="C3621" s="19">
        <v>27590</v>
      </c>
      <c r="D3621" s="19">
        <v>4897.7937760000004</v>
      </c>
      <c r="E3621" s="23">
        <v>1.8304303310000001</v>
      </c>
      <c r="F3621" s="23">
        <v>0.51182763200000003</v>
      </c>
      <c r="G3621" s="17">
        <v>0</v>
      </c>
      <c r="H3621" s="17">
        <v>1</v>
      </c>
      <c r="I3621" s="17">
        <v>0.94298999900000002</v>
      </c>
      <c r="J3621" s="17">
        <v>5.67E-2</v>
      </c>
      <c r="K3621" s="17">
        <v>2.8899999999999998E-4</v>
      </c>
    </row>
    <row r="3622" spans="1:11" x14ac:dyDescent="0.45">
      <c r="A3622" s="10" t="s">
        <v>37</v>
      </c>
      <c r="B3622" s="20">
        <v>0.98499999999999999</v>
      </c>
      <c r="C3622" s="19">
        <v>27618</v>
      </c>
      <c r="D3622" s="19">
        <v>4950.1960499999996</v>
      </c>
      <c r="E3622" s="23">
        <v>1.893219513</v>
      </c>
      <c r="F3622" s="23">
        <v>0.51772842299999999</v>
      </c>
      <c r="G3622" s="17">
        <v>0</v>
      </c>
      <c r="H3622" s="17">
        <v>1</v>
      </c>
      <c r="I3622" s="17">
        <v>0.943143018</v>
      </c>
      <c r="J3622" s="17">
        <v>5.6599999999999998E-2</v>
      </c>
      <c r="K3622" s="17">
        <v>2.8800000000000001E-4</v>
      </c>
    </row>
    <row r="3623" spans="1:11" x14ac:dyDescent="0.45">
      <c r="A3623" s="10" t="s">
        <v>37</v>
      </c>
      <c r="B3623" s="20">
        <v>0.98599999999999999</v>
      </c>
      <c r="C3623" s="19">
        <v>27646</v>
      </c>
      <c r="D3623" s="19">
        <v>5004.2316490000003</v>
      </c>
      <c r="E3623" s="23">
        <v>1.978878286</v>
      </c>
      <c r="F3623" s="23">
        <v>0.52422964000000005</v>
      </c>
      <c r="G3623" s="17">
        <v>0</v>
      </c>
      <c r="H3623" s="17">
        <v>1</v>
      </c>
      <c r="I3623" s="17">
        <v>0.94325583599999996</v>
      </c>
      <c r="J3623" s="17">
        <v>5.6500000000000002E-2</v>
      </c>
      <c r="K3623" s="17">
        <v>2.8699999999999998E-4</v>
      </c>
    </row>
    <row r="3624" spans="1:11" x14ac:dyDescent="0.45">
      <c r="A3624" s="10" t="s">
        <v>37</v>
      </c>
      <c r="B3624" s="20">
        <v>0.98699999999999999</v>
      </c>
      <c r="C3624" s="19">
        <v>27674</v>
      </c>
      <c r="D3624" s="19">
        <v>5060.8296479999999</v>
      </c>
      <c r="E3624" s="23">
        <v>2.0747993220000001</v>
      </c>
      <c r="F3624" s="23">
        <v>0.530790231</v>
      </c>
      <c r="G3624" s="17">
        <v>0</v>
      </c>
      <c r="H3624" s="17">
        <v>1</v>
      </c>
      <c r="I3624" s="17">
        <v>0.94348991299999996</v>
      </c>
      <c r="J3624" s="17">
        <v>5.62E-2</v>
      </c>
      <c r="K3624" s="17">
        <v>2.8499999999999999E-4</v>
      </c>
    </row>
    <row r="3625" spans="1:11" x14ac:dyDescent="0.45">
      <c r="A3625" s="10" t="s">
        <v>37</v>
      </c>
      <c r="B3625" s="20">
        <v>0.98799999999999999</v>
      </c>
      <c r="C3625" s="19">
        <v>27701</v>
      </c>
      <c r="D3625" s="19">
        <v>5118.3253960000002</v>
      </c>
      <c r="E3625" s="23">
        <v>2.1903537169999998</v>
      </c>
      <c r="F3625" s="23">
        <v>0.53753274100000004</v>
      </c>
      <c r="G3625" s="17">
        <v>0</v>
      </c>
      <c r="H3625" s="17">
        <v>1</v>
      </c>
      <c r="I3625" s="17">
        <v>0.94351971400000001</v>
      </c>
      <c r="J3625" s="17">
        <v>5.62E-2</v>
      </c>
      <c r="K3625" s="17">
        <v>2.8499999999999999E-4</v>
      </c>
    </row>
    <row r="3626" spans="1:11" x14ac:dyDescent="0.45">
      <c r="A3626" s="10" t="s">
        <v>37</v>
      </c>
      <c r="B3626" s="20">
        <v>0.98899999999999999</v>
      </c>
      <c r="C3626" s="19">
        <v>27729</v>
      </c>
      <c r="D3626" s="19">
        <v>5181.3718509999999</v>
      </c>
      <c r="E3626" s="23">
        <v>2.2861003800000002</v>
      </c>
      <c r="F3626" s="23">
        <v>0.54476489299999997</v>
      </c>
      <c r="G3626" s="17">
        <v>0</v>
      </c>
      <c r="H3626" s="17">
        <v>1</v>
      </c>
      <c r="I3626" s="17">
        <v>0.94359232699999995</v>
      </c>
      <c r="J3626" s="17">
        <v>5.6099999999999997E-2</v>
      </c>
      <c r="K3626" s="17">
        <v>2.8400000000000002E-4</v>
      </c>
    </row>
    <row r="3627" spans="1:11" x14ac:dyDescent="0.45">
      <c r="A3627" s="10" t="s">
        <v>37</v>
      </c>
      <c r="B3627" s="20">
        <v>0.99</v>
      </c>
      <c r="C3627" s="19">
        <v>27758</v>
      </c>
      <c r="D3627" s="19">
        <v>5249.2222810000003</v>
      </c>
      <c r="E3627" s="23">
        <v>2.3965283240000002</v>
      </c>
      <c r="F3627" s="23">
        <v>0.55244049100000003</v>
      </c>
      <c r="G3627" s="17">
        <v>0</v>
      </c>
      <c r="H3627" s="17">
        <v>1</v>
      </c>
      <c r="I3627" s="17">
        <v>0.94372941600000004</v>
      </c>
      <c r="J3627" s="17">
        <v>5.6000000000000001E-2</v>
      </c>
      <c r="K3627" s="17">
        <v>2.8299999999999999E-4</v>
      </c>
    </row>
    <row r="3628" spans="1:11" x14ac:dyDescent="0.45">
      <c r="A3628" s="10" t="s">
        <v>37</v>
      </c>
      <c r="B3628" s="20">
        <v>0.99099999999999999</v>
      </c>
      <c r="C3628" s="19">
        <v>27786</v>
      </c>
      <c r="D3628" s="19">
        <v>5317.7678690000002</v>
      </c>
      <c r="E3628" s="23">
        <v>2.5005549789999999</v>
      </c>
      <c r="F3628" s="23">
        <v>0.56107005499999996</v>
      </c>
      <c r="G3628" s="17">
        <v>0</v>
      </c>
      <c r="H3628" s="17">
        <v>1</v>
      </c>
      <c r="I3628" s="17">
        <v>0.94393284600000005</v>
      </c>
      <c r="J3628" s="17">
        <v>5.5800000000000002E-2</v>
      </c>
      <c r="K3628" s="17">
        <v>2.8200000000000002E-4</v>
      </c>
    </row>
    <row r="3629" spans="1:11" x14ac:dyDescent="0.45">
      <c r="A3629" s="10" t="s">
        <v>37</v>
      </c>
      <c r="B3629" s="20">
        <v>0.99199999999999999</v>
      </c>
      <c r="C3629" s="19">
        <v>27814</v>
      </c>
      <c r="D3629" s="19">
        <v>5389.3400570000003</v>
      </c>
      <c r="E3629" s="23">
        <v>2.612378332</v>
      </c>
      <c r="F3629" s="23">
        <v>0.569450295</v>
      </c>
      <c r="G3629" s="17">
        <v>0</v>
      </c>
      <c r="H3629" s="17">
        <v>1</v>
      </c>
      <c r="I3629" s="17">
        <v>0.94395722199999998</v>
      </c>
      <c r="J3629" s="17">
        <v>5.5800000000000002E-2</v>
      </c>
      <c r="K3629" s="17">
        <v>2.8200000000000002E-4</v>
      </c>
    </row>
    <row r="3630" spans="1:11" x14ac:dyDescent="0.45">
      <c r="A3630" s="10" t="s">
        <v>37</v>
      </c>
      <c r="B3630" s="20">
        <v>0.99299999999999999</v>
      </c>
      <c r="C3630" s="19">
        <v>27842</v>
      </c>
      <c r="D3630" s="19">
        <v>5466.2462660000001</v>
      </c>
      <c r="E3630" s="23">
        <v>2.8660726890000001</v>
      </c>
      <c r="F3630" s="23">
        <v>0.57862410600000003</v>
      </c>
      <c r="G3630" s="17">
        <v>0</v>
      </c>
      <c r="H3630" s="17">
        <v>1</v>
      </c>
      <c r="I3630" s="17">
        <v>0.94396130600000006</v>
      </c>
      <c r="J3630" s="17">
        <v>5.5800000000000002E-2</v>
      </c>
      <c r="K3630" s="17">
        <v>2.8200000000000002E-4</v>
      </c>
    </row>
    <row r="3631" spans="1:11" x14ac:dyDescent="0.45">
      <c r="A3631" s="10" t="s">
        <v>37</v>
      </c>
      <c r="B3631" s="20">
        <v>0.99399999999999999</v>
      </c>
      <c r="C3631" s="19">
        <v>27870</v>
      </c>
      <c r="D3631" s="19">
        <v>5548.577448</v>
      </c>
      <c r="E3631" s="23">
        <v>3.0569661940000001</v>
      </c>
      <c r="F3631" s="23">
        <v>0.58820897999999999</v>
      </c>
      <c r="G3631" s="17">
        <v>0</v>
      </c>
      <c r="H3631" s="17">
        <v>1</v>
      </c>
      <c r="I3631" s="17">
        <v>0.94400009399999996</v>
      </c>
      <c r="J3631" s="17">
        <v>5.57E-2</v>
      </c>
      <c r="K3631" s="17">
        <v>2.81E-4</v>
      </c>
    </row>
    <row r="3632" spans="1:11" x14ac:dyDescent="0.45">
      <c r="A3632" s="10" t="s">
        <v>37</v>
      </c>
      <c r="B3632" s="20">
        <v>0.995</v>
      </c>
      <c r="C3632" s="19">
        <v>27898</v>
      </c>
      <c r="D3632" s="19">
        <v>5637.6647240000002</v>
      </c>
      <c r="E3632" s="23">
        <v>3.296539267</v>
      </c>
      <c r="F3632" s="23">
        <v>0.59849269400000005</v>
      </c>
      <c r="G3632" s="17">
        <v>0</v>
      </c>
      <c r="H3632" s="17">
        <v>1</v>
      </c>
      <c r="I3632" s="17">
        <v>0.94408214999999995</v>
      </c>
      <c r="J3632" s="17">
        <v>5.5637446E-2</v>
      </c>
      <c r="K3632" s="17">
        <v>2.7999999999999998E-4</v>
      </c>
    </row>
    <row r="3633" spans="1:11" x14ac:dyDescent="0.45">
      <c r="A3633" s="10" t="s">
        <v>37</v>
      </c>
      <c r="B3633" s="20">
        <v>0.996</v>
      </c>
      <c r="C3633" s="19">
        <v>27926</v>
      </c>
      <c r="D3633" s="19">
        <v>5735.0213240000003</v>
      </c>
      <c r="E3633" s="23">
        <v>3.6617103119999999</v>
      </c>
      <c r="F3633" s="23">
        <v>0.61018084100000003</v>
      </c>
      <c r="G3633" s="17">
        <v>0</v>
      </c>
      <c r="H3633" s="17">
        <v>1</v>
      </c>
      <c r="I3633" s="17">
        <v>0.94415437000000002</v>
      </c>
      <c r="J3633" s="17">
        <v>5.5599999999999997E-2</v>
      </c>
      <c r="K3633" s="17">
        <v>2.7999999999999998E-4</v>
      </c>
    </row>
    <row r="3634" spans="1:11" x14ac:dyDescent="0.45">
      <c r="A3634" s="10" t="s">
        <v>37</v>
      </c>
      <c r="B3634" s="20">
        <v>0.997</v>
      </c>
      <c r="C3634" s="19">
        <v>27954</v>
      </c>
      <c r="D3634" s="19">
        <v>5844.299379</v>
      </c>
      <c r="E3634" s="23">
        <v>4.091001178</v>
      </c>
      <c r="F3634" s="23">
        <v>0.62287932400000001</v>
      </c>
      <c r="G3634" s="17">
        <v>0</v>
      </c>
      <c r="H3634" s="17">
        <v>1</v>
      </c>
      <c r="I3634" s="17">
        <v>0.94424286999999996</v>
      </c>
      <c r="J3634" s="17">
        <v>5.5500000000000001E-2</v>
      </c>
      <c r="K3634" s="17">
        <v>2.7900000000000001E-4</v>
      </c>
    </row>
    <row r="3635" spans="1:11" x14ac:dyDescent="0.45">
      <c r="A3635" s="10" t="s">
        <v>37</v>
      </c>
      <c r="B3635" s="20">
        <v>0.998</v>
      </c>
      <c r="C3635" s="19">
        <v>27982</v>
      </c>
      <c r="D3635" s="19">
        <v>5973.8061900000002</v>
      </c>
      <c r="E3635" s="23">
        <v>5.1840656870000004</v>
      </c>
      <c r="F3635" s="23">
        <v>0.63715317999999999</v>
      </c>
      <c r="G3635" s="17">
        <v>0</v>
      </c>
      <c r="H3635" s="17">
        <v>1</v>
      </c>
      <c r="I3635" s="17">
        <v>0.94419532699999997</v>
      </c>
      <c r="J3635" s="17">
        <v>5.5500000000000001E-2</v>
      </c>
      <c r="K3635" s="17">
        <v>2.7799999999999998E-4</v>
      </c>
    </row>
    <row r="3636" spans="1:11" x14ac:dyDescent="0.45">
      <c r="A3636" s="10" t="s">
        <v>37</v>
      </c>
      <c r="B3636" s="20">
        <v>0.999</v>
      </c>
      <c r="C3636" s="19">
        <v>28010</v>
      </c>
      <c r="D3636" s="19">
        <v>6172.3663539999998</v>
      </c>
      <c r="E3636" s="23">
        <v>10.624451280000001</v>
      </c>
      <c r="F3636" s="23">
        <v>0.65411428599999999</v>
      </c>
      <c r="G3636" s="17">
        <v>0</v>
      </c>
      <c r="H3636" s="17">
        <v>1</v>
      </c>
      <c r="I3636" s="17">
        <v>0.94431008100000002</v>
      </c>
      <c r="J3636" s="17">
        <v>5.5399999999999998E-2</v>
      </c>
      <c r="K3636" s="17">
        <v>2.7799999999999998E-4</v>
      </c>
    </row>
    <row r="3637" spans="1:11" x14ac:dyDescent="0.45">
      <c r="A3637" s="10" t="s">
        <v>37</v>
      </c>
      <c r="B3637" s="20">
        <v>1</v>
      </c>
      <c r="C3637" s="19">
        <v>28011</v>
      </c>
      <c r="D3637" s="19">
        <v>6189.9250229999998</v>
      </c>
      <c r="E3637" s="23">
        <v>17.5586685</v>
      </c>
      <c r="F3637" s="23">
        <v>0.68359738000000003</v>
      </c>
      <c r="G3637" s="17">
        <v>0</v>
      </c>
      <c r="H3637" s="17">
        <v>1</v>
      </c>
      <c r="I3637" s="17">
        <v>0.94457645999999995</v>
      </c>
      <c r="J3637" s="17">
        <v>5.5100000000000003E-2</v>
      </c>
      <c r="K3637" s="17">
        <v>2.7599999999999999E-4</v>
      </c>
    </row>
    <row r="3638" spans="1:11" x14ac:dyDescent="0.45">
      <c r="A3638" s="10" t="s">
        <v>39</v>
      </c>
      <c r="B3638" s="20">
        <v>0</v>
      </c>
      <c r="C3638" s="19">
        <v>107</v>
      </c>
      <c r="D3638" s="19">
        <v>8.2400000000000001E-2</v>
      </c>
      <c r="E3638" s="23">
        <v>1.1900000000000001E-3</v>
      </c>
      <c r="F3638" s="23">
        <v>1.0399999999999999E-3</v>
      </c>
      <c r="G3638" s="17">
        <v>0</v>
      </c>
      <c r="H3638" s="17">
        <v>1</v>
      </c>
      <c r="I3638" s="17">
        <v>0.31971851099999998</v>
      </c>
      <c r="J3638" s="17">
        <v>0.68028148899999996</v>
      </c>
      <c r="K3638" s="17">
        <v>0</v>
      </c>
    </row>
    <row r="3639" spans="1:11" x14ac:dyDescent="0.45">
      <c r="A3639" s="10" t="s">
        <v>39</v>
      </c>
      <c r="B3639" s="20">
        <v>0.01</v>
      </c>
      <c r="C3639" s="19">
        <v>340</v>
      </c>
      <c r="D3639" s="19">
        <v>0.62949309899999994</v>
      </c>
      <c r="E3639" s="23">
        <v>2.9399999999999999E-3</v>
      </c>
      <c r="F3639" s="23">
        <v>2.7100000000000002E-3</v>
      </c>
      <c r="G3639" s="17">
        <v>0</v>
      </c>
      <c r="H3639" s="17">
        <v>1</v>
      </c>
      <c r="I3639" s="17">
        <v>0.28158402500000002</v>
      </c>
      <c r="J3639" s="17">
        <v>0.71841597499999998</v>
      </c>
      <c r="K3639" s="17">
        <v>0</v>
      </c>
    </row>
    <row r="3640" spans="1:11" x14ac:dyDescent="0.45">
      <c r="A3640" s="10" t="s">
        <v>39</v>
      </c>
      <c r="B3640" s="20">
        <v>0.02</v>
      </c>
      <c r="C3640" s="19">
        <v>566</v>
      </c>
      <c r="D3640" s="19">
        <v>1.4711924599999999</v>
      </c>
      <c r="E3640" s="23">
        <v>4.3099999999999996E-3</v>
      </c>
      <c r="F3640" s="23">
        <v>3.8500000000000001E-3</v>
      </c>
      <c r="G3640" s="17">
        <v>0</v>
      </c>
      <c r="H3640" s="17">
        <v>1</v>
      </c>
      <c r="I3640" s="17">
        <v>0.26428769800000002</v>
      </c>
      <c r="J3640" s="17">
        <v>0.73571230200000004</v>
      </c>
      <c r="K3640" s="17">
        <v>0</v>
      </c>
    </row>
    <row r="3641" spans="1:11" x14ac:dyDescent="0.45">
      <c r="A3641" s="10" t="s">
        <v>39</v>
      </c>
      <c r="B3641" s="20">
        <v>0.03</v>
      </c>
      <c r="C3641" s="19">
        <v>792</v>
      </c>
      <c r="D3641" s="19">
        <v>2.582394764</v>
      </c>
      <c r="E3641" s="23">
        <v>5.4999999999999997E-3</v>
      </c>
      <c r="F3641" s="23">
        <v>4.8399999999999997E-3</v>
      </c>
      <c r="G3641" s="17">
        <v>0</v>
      </c>
      <c r="H3641" s="17">
        <v>1</v>
      </c>
      <c r="I3641" s="17">
        <v>0.247409292</v>
      </c>
      <c r="J3641" s="17">
        <v>0.75259070800000005</v>
      </c>
      <c r="K3641" s="17">
        <v>0</v>
      </c>
    </row>
    <row r="3642" spans="1:11" x14ac:dyDescent="0.45">
      <c r="A3642" s="10" t="s">
        <v>39</v>
      </c>
      <c r="B3642" s="20">
        <v>0.04</v>
      </c>
      <c r="C3642" s="19">
        <v>1015</v>
      </c>
      <c r="D3642" s="19">
        <v>3.9972352459999998</v>
      </c>
      <c r="E3642" s="23">
        <v>7.1300000000000001E-3</v>
      </c>
      <c r="F3642" s="23">
        <v>6.1199999999999996E-3</v>
      </c>
      <c r="G3642" s="17">
        <v>0</v>
      </c>
      <c r="H3642" s="17">
        <v>1</v>
      </c>
      <c r="I3642" s="17">
        <v>0.26844086900000003</v>
      </c>
      <c r="J3642" s="17">
        <v>0.73155913100000003</v>
      </c>
      <c r="K3642" s="17">
        <v>0</v>
      </c>
    </row>
    <row r="3643" spans="1:11" x14ac:dyDescent="0.45">
      <c r="A3643" s="10" t="s">
        <v>39</v>
      </c>
      <c r="B3643" s="20">
        <v>0.05</v>
      </c>
      <c r="C3643" s="19">
        <v>1246</v>
      </c>
      <c r="D3643" s="19">
        <v>5.7640452089999998</v>
      </c>
      <c r="E3643" s="23">
        <v>8.1700000000000002E-3</v>
      </c>
      <c r="F3643" s="23">
        <v>7.3000000000000001E-3</v>
      </c>
      <c r="G3643" s="17">
        <v>0</v>
      </c>
      <c r="H3643" s="17">
        <v>1</v>
      </c>
      <c r="I3643" s="17">
        <v>0.25283781</v>
      </c>
      <c r="J3643" s="17">
        <v>0.74716218999999995</v>
      </c>
      <c r="K3643" s="17">
        <v>0</v>
      </c>
    </row>
    <row r="3644" spans="1:11" x14ac:dyDescent="0.45">
      <c r="A3644" s="10" t="s">
        <v>39</v>
      </c>
      <c r="B3644" s="20">
        <v>0.06</v>
      </c>
      <c r="C3644" s="19">
        <v>1470</v>
      </c>
      <c r="D3644" s="19">
        <v>7.7477198039999999</v>
      </c>
      <c r="E3644" s="23">
        <v>9.4999999999999998E-3</v>
      </c>
      <c r="F3644" s="23">
        <v>8.3899999999999999E-3</v>
      </c>
      <c r="G3644" s="17">
        <v>0</v>
      </c>
      <c r="H3644" s="17">
        <v>1</v>
      </c>
      <c r="I3644" s="17">
        <v>0.253554838</v>
      </c>
      <c r="J3644" s="17">
        <v>0.73624731300000001</v>
      </c>
      <c r="K3644" s="17">
        <v>1.0200000000000001E-2</v>
      </c>
    </row>
    <row r="3645" spans="1:11" x14ac:dyDescent="0.45">
      <c r="A3645" s="10" t="s">
        <v>39</v>
      </c>
      <c r="B3645" s="20">
        <v>7.0000000000000007E-2</v>
      </c>
      <c r="C3645" s="19">
        <v>1702</v>
      </c>
      <c r="D3645" s="19">
        <v>10.137922319999999</v>
      </c>
      <c r="E3645" s="23">
        <v>1.0908584000000001E-2</v>
      </c>
      <c r="F3645" s="23">
        <v>9.58E-3</v>
      </c>
      <c r="G3645" s="17">
        <v>0</v>
      </c>
      <c r="H3645" s="17">
        <v>1</v>
      </c>
      <c r="I3645" s="17">
        <v>0.27023714300000001</v>
      </c>
      <c r="J3645" s="17">
        <v>0.72190356499999997</v>
      </c>
      <c r="K3645" s="17">
        <v>7.8600000000000007E-3</v>
      </c>
    </row>
    <row r="3646" spans="1:11" x14ac:dyDescent="0.45">
      <c r="A3646" s="10" t="s">
        <v>39</v>
      </c>
      <c r="B3646" s="20">
        <v>0.08</v>
      </c>
      <c r="C3646" s="19">
        <v>1930</v>
      </c>
      <c r="D3646" s="19">
        <v>12.789875759999999</v>
      </c>
      <c r="E3646" s="23">
        <v>1.24E-2</v>
      </c>
      <c r="F3646" s="23">
        <v>1.0800000000000001E-2</v>
      </c>
      <c r="G3646" s="17">
        <v>0</v>
      </c>
      <c r="H3646" s="17">
        <v>1</v>
      </c>
      <c r="I3646" s="17">
        <v>0.31999380500000002</v>
      </c>
      <c r="J3646" s="17">
        <v>0.67379445800000004</v>
      </c>
      <c r="K3646" s="17">
        <v>6.2100000000000002E-3</v>
      </c>
    </row>
    <row r="3647" spans="1:11" x14ac:dyDescent="0.45">
      <c r="A3647" s="10" t="s">
        <v>39</v>
      </c>
      <c r="B3647" s="20">
        <v>0.09</v>
      </c>
      <c r="C3647" s="19">
        <v>2154</v>
      </c>
      <c r="D3647" s="19">
        <v>15.640242069999999</v>
      </c>
      <c r="E3647" s="23">
        <v>1.3100000000000001E-2</v>
      </c>
      <c r="F3647" s="23">
        <v>1.1900000000000001E-2</v>
      </c>
      <c r="G3647" s="17">
        <v>0</v>
      </c>
      <c r="H3647" s="17">
        <v>1</v>
      </c>
      <c r="I3647" s="17">
        <v>0.29690574600000003</v>
      </c>
      <c r="J3647" s="17">
        <v>0.69806358300000004</v>
      </c>
      <c r="K3647" s="17">
        <v>5.0299999999999997E-3</v>
      </c>
    </row>
    <row r="3648" spans="1:11" x14ac:dyDescent="0.45">
      <c r="A3648" s="10" t="s">
        <v>39</v>
      </c>
      <c r="B3648" s="20">
        <v>0.1</v>
      </c>
      <c r="C3648" s="19">
        <v>2376</v>
      </c>
      <c r="D3648" s="19">
        <v>18.610585019999998</v>
      </c>
      <c r="E3648" s="23">
        <v>1.37E-2</v>
      </c>
      <c r="F3648" s="23">
        <v>1.2699999999999999E-2</v>
      </c>
      <c r="G3648" s="17">
        <v>0</v>
      </c>
      <c r="H3648" s="17">
        <v>1</v>
      </c>
      <c r="I3648" s="17">
        <v>0.26348200700000002</v>
      </c>
      <c r="J3648" s="17">
        <v>0.73233412399999998</v>
      </c>
      <c r="K3648" s="17">
        <v>4.1799999999999997E-3</v>
      </c>
    </row>
    <row r="3649" spans="1:11" x14ac:dyDescent="0.45">
      <c r="A3649" s="10" t="s">
        <v>39</v>
      </c>
      <c r="B3649" s="20">
        <v>0.11</v>
      </c>
      <c r="C3649" s="19">
        <v>2609</v>
      </c>
      <c r="D3649" s="19">
        <v>21.885085310000001</v>
      </c>
      <c r="E3649" s="23">
        <v>1.46E-2</v>
      </c>
      <c r="F3649" s="23">
        <v>1.34E-2</v>
      </c>
      <c r="G3649" s="17">
        <v>0</v>
      </c>
      <c r="H3649" s="17">
        <v>1</v>
      </c>
      <c r="I3649" s="17">
        <v>0.273138881</v>
      </c>
      <c r="J3649" s="17">
        <v>0.72330419099999999</v>
      </c>
      <c r="K3649" s="17">
        <v>3.5599999999999998E-3</v>
      </c>
    </row>
    <row r="3650" spans="1:11" x14ac:dyDescent="0.45">
      <c r="A3650" s="10" t="s">
        <v>39</v>
      </c>
      <c r="B3650" s="20">
        <v>0.12</v>
      </c>
      <c r="C3650" s="19">
        <v>2838</v>
      </c>
      <c r="D3650" s="19">
        <v>25.301553219999999</v>
      </c>
      <c r="E3650" s="23">
        <v>1.55E-2</v>
      </c>
      <c r="F3650" s="23">
        <v>1.4E-2</v>
      </c>
      <c r="G3650" s="17">
        <v>0</v>
      </c>
      <c r="H3650" s="17">
        <v>1</v>
      </c>
      <c r="I3650" s="17">
        <v>0.27232004399999998</v>
      </c>
      <c r="J3650" s="17">
        <v>0.72460581000000002</v>
      </c>
      <c r="K3650" s="17">
        <v>3.0699999999999998E-3</v>
      </c>
    </row>
    <row r="3651" spans="1:11" x14ac:dyDescent="0.45">
      <c r="A3651" s="10" t="s">
        <v>39</v>
      </c>
      <c r="B3651" s="20">
        <v>0.13</v>
      </c>
      <c r="C3651" s="19">
        <v>3067</v>
      </c>
      <c r="D3651" s="19">
        <v>29.002515899999999</v>
      </c>
      <c r="E3651" s="23">
        <v>1.6799999999999999E-2</v>
      </c>
      <c r="F3651" s="23">
        <v>1.4800000000000001E-2</v>
      </c>
      <c r="G3651" s="17">
        <v>0</v>
      </c>
      <c r="H3651" s="17">
        <v>1</v>
      </c>
      <c r="I3651" s="17">
        <v>0.28922750000000003</v>
      </c>
      <c r="J3651" s="17">
        <v>0.70808098200000003</v>
      </c>
      <c r="K3651" s="17">
        <v>2.6900000000000001E-3</v>
      </c>
    </row>
    <row r="3652" spans="1:11" x14ac:dyDescent="0.45">
      <c r="A3652" s="10" t="s">
        <v>39</v>
      </c>
      <c r="B3652" s="20">
        <v>0.14000000000000001</v>
      </c>
      <c r="C3652" s="19">
        <v>3319</v>
      </c>
      <c r="D3652" s="19">
        <v>33.407110869999997</v>
      </c>
      <c r="E3652" s="23">
        <v>1.7999999999999999E-2</v>
      </c>
      <c r="F3652" s="23">
        <v>1.5800000000000002E-2</v>
      </c>
      <c r="G3652" s="17">
        <v>0</v>
      </c>
      <c r="H3652" s="17">
        <v>1</v>
      </c>
      <c r="I3652" s="17">
        <v>0.29004933300000002</v>
      </c>
      <c r="J3652" s="17">
        <v>0.70761021800000001</v>
      </c>
      <c r="K3652" s="17">
        <v>2.3400000000000001E-3</v>
      </c>
    </row>
    <row r="3653" spans="1:11" x14ac:dyDescent="0.45">
      <c r="A3653" s="10" t="s">
        <v>39</v>
      </c>
      <c r="B3653" s="20">
        <v>0.15</v>
      </c>
      <c r="C3653" s="19">
        <v>3512</v>
      </c>
      <c r="D3653" s="19">
        <v>36.950933169999999</v>
      </c>
      <c r="E3653" s="23">
        <v>1.8800000000000001E-2</v>
      </c>
      <c r="F3653" s="23">
        <v>1.67E-2</v>
      </c>
      <c r="G3653" s="17">
        <v>0</v>
      </c>
      <c r="H3653" s="17">
        <v>1</v>
      </c>
      <c r="I3653" s="17">
        <v>0.293092301</v>
      </c>
      <c r="J3653" s="17">
        <v>0.70479138100000005</v>
      </c>
      <c r="K3653" s="17">
        <v>2.1199999999999999E-3</v>
      </c>
    </row>
    <row r="3654" spans="1:11" x14ac:dyDescent="0.45">
      <c r="A3654" s="10" t="s">
        <v>39</v>
      </c>
      <c r="B3654" s="20">
        <v>0.16</v>
      </c>
      <c r="C3654" s="19">
        <v>3745</v>
      </c>
      <c r="D3654" s="19">
        <v>41.424615189999997</v>
      </c>
      <c r="E3654" s="23">
        <v>1.9800000000000002E-2</v>
      </c>
      <c r="F3654" s="23">
        <v>1.7600000000000001E-2</v>
      </c>
      <c r="G3654" s="17">
        <v>0</v>
      </c>
      <c r="H3654" s="17">
        <v>1</v>
      </c>
      <c r="I3654" s="17">
        <v>0.28431348699999998</v>
      </c>
      <c r="J3654" s="17">
        <v>0.71379398299999997</v>
      </c>
      <c r="K3654" s="17">
        <v>1.89E-3</v>
      </c>
    </row>
    <row r="3655" spans="1:11" x14ac:dyDescent="0.45">
      <c r="A3655" s="10" t="s">
        <v>39</v>
      </c>
      <c r="B3655" s="20">
        <v>0.17</v>
      </c>
      <c r="C3655" s="19">
        <v>3974</v>
      </c>
      <c r="D3655" s="19">
        <v>46.080612459999998</v>
      </c>
      <c r="E3655" s="23">
        <v>2.1000000000000001E-2</v>
      </c>
      <c r="F3655" s="23">
        <v>1.8599999999999998E-2</v>
      </c>
      <c r="G3655" s="17">
        <v>0</v>
      </c>
      <c r="H3655" s="17">
        <v>1</v>
      </c>
      <c r="I3655" s="17">
        <v>0.283006861</v>
      </c>
      <c r="J3655" s="17">
        <v>0.71528117199999997</v>
      </c>
      <c r="K3655" s="17">
        <v>1.7099999999999999E-3</v>
      </c>
    </row>
    <row r="3656" spans="1:11" x14ac:dyDescent="0.45">
      <c r="A3656" s="10" t="s">
        <v>39</v>
      </c>
      <c r="B3656" s="20">
        <v>0.18</v>
      </c>
      <c r="C3656" s="19">
        <v>4199</v>
      </c>
      <c r="D3656" s="19">
        <v>50.957290530000002</v>
      </c>
      <c r="E3656" s="23">
        <v>2.2200000000000001E-2</v>
      </c>
      <c r="F3656" s="23">
        <v>1.95E-2</v>
      </c>
      <c r="G3656" s="17">
        <v>0</v>
      </c>
      <c r="H3656" s="17">
        <v>1</v>
      </c>
      <c r="I3656" s="17">
        <v>0.29675991400000001</v>
      </c>
      <c r="J3656" s="17">
        <v>0.70168448500000002</v>
      </c>
      <c r="K3656" s="17">
        <v>1.56E-3</v>
      </c>
    </row>
    <row r="3657" spans="1:11" x14ac:dyDescent="0.45">
      <c r="A3657" s="10" t="s">
        <v>39</v>
      </c>
      <c r="B3657" s="20">
        <v>0.19</v>
      </c>
      <c r="C3657" s="19">
        <v>4433</v>
      </c>
      <c r="D3657" s="19">
        <v>56.317983069999997</v>
      </c>
      <c r="E3657" s="23">
        <v>2.3400000000000001E-2</v>
      </c>
      <c r="F3657" s="23">
        <v>2.0400000000000001E-2</v>
      </c>
      <c r="G3657" s="17">
        <v>0</v>
      </c>
      <c r="H3657" s="17">
        <v>1</v>
      </c>
      <c r="I3657" s="17">
        <v>0.30730288500000003</v>
      </c>
      <c r="J3657" s="17">
        <v>0.69128911100000001</v>
      </c>
      <c r="K3657" s="17">
        <v>1.41E-3</v>
      </c>
    </row>
    <row r="3658" spans="1:11" x14ac:dyDescent="0.45">
      <c r="A3658" s="10" t="s">
        <v>39</v>
      </c>
      <c r="B3658" s="20">
        <v>0.2</v>
      </c>
      <c r="C3658" s="19">
        <v>4659</v>
      </c>
      <c r="D3658" s="19">
        <v>61.696176000000001</v>
      </c>
      <c r="E3658" s="23">
        <v>2.4199999999999999E-2</v>
      </c>
      <c r="F3658" s="23">
        <v>2.1399999999999999E-2</v>
      </c>
      <c r="G3658" s="17">
        <v>0</v>
      </c>
      <c r="H3658" s="17">
        <v>1</v>
      </c>
      <c r="I3658" s="17">
        <v>0.296831648</v>
      </c>
      <c r="J3658" s="17">
        <v>0.70188779800000001</v>
      </c>
      <c r="K3658" s="17">
        <v>1.2800000000000001E-3</v>
      </c>
    </row>
    <row r="3659" spans="1:11" x14ac:dyDescent="0.45">
      <c r="A3659" s="10" t="s">
        <v>39</v>
      </c>
      <c r="B3659" s="20">
        <v>0.21</v>
      </c>
      <c r="C3659" s="19">
        <v>4886</v>
      </c>
      <c r="D3659" s="19">
        <v>67.313886440000005</v>
      </c>
      <c r="E3659" s="23">
        <v>2.53E-2</v>
      </c>
      <c r="F3659" s="23">
        <v>2.24E-2</v>
      </c>
      <c r="G3659" s="17">
        <v>0</v>
      </c>
      <c r="H3659" s="17">
        <v>1</v>
      </c>
      <c r="I3659" s="17">
        <v>0.30204858200000001</v>
      </c>
      <c r="J3659" s="17">
        <v>0.693794825</v>
      </c>
      <c r="K3659" s="17">
        <v>4.1599999999999996E-3</v>
      </c>
    </row>
    <row r="3660" spans="1:11" x14ac:dyDescent="0.45">
      <c r="A3660" s="10" t="s">
        <v>39</v>
      </c>
      <c r="B3660" s="20">
        <v>0.22</v>
      </c>
      <c r="C3660" s="19">
        <v>5114</v>
      </c>
      <c r="D3660" s="19">
        <v>73.163003489999994</v>
      </c>
      <c r="E3660" s="23">
        <v>2.6100000000000002E-2</v>
      </c>
      <c r="F3660" s="23">
        <v>2.3300000000000001E-2</v>
      </c>
      <c r="G3660" s="17">
        <v>0</v>
      </c>
      <c r="H3660" s="17">
        <v>1</v>
      </c>
      <c r="I3660" s="17">
        <v>0.29230384100000001</v>
      </c>
      <c r="J3660" s="17">
        <v>0.70386905799999999</v>
      </c>
      <c r="K3660" s="17">
        <v>3.8300000000000001E-3</v>
      </c>
    </row>
    <row r="3661" spans="1:11" x14ac:dyDescent="0.45">
      <c r="A3661" s="10" t="s">
        <v>39</v>
      </c>
      <c r="B3661" s="20">
        <v>0.23</v>
      </c>
      <c r="C3661" s="19">
        <v>5362</v>
      </c>
      <c r="D3661" s="19">
        <v>79.775416840000005</v>
      </c>
      <c r="E3661" s="23">
        <v>2.7400000000000001E-2</v>
      </c>
      <c r="F3661" s="23">
        <v>2.4299999999999999E-2</v>
      </c>
      <c r="G3661" s="17">
        <v>0</v>
      </c>
      <c r="H3661" s="17">
        <v>1</v>
      </c>
      <c r="I3661" s="17">
        <v>0.28934647299999999</v>
      </c>
      <c r="J3661" s="17">
        <v>0.70714436899999999</v>
      </c>
      <c r="K3661" s="17">
        <v>3.5100000000000001E-3</v>
      </c>
    </row>
    <row r="3662" spans="1:11" x14ac:dyDescent="0.45">
      <c r="A3662" s="10" t="s">
        <v>39</v>
      </c>
      <c r="B3662" s="20">
        <v>0.24</v>
      </c>
      <c r="C3662" s="19">
        <v>5567</v>
      </c>
      <c r="D3662" s="19">
        <v>85.50641804</v>
      </c>
      <c r="E3662" s="23">
        <v>2.86E-2</v>
      </c>
      <c r="F3662" s="23">
        <v>2.5100000000000001E-2</v>
      </c>
      <c r="G3662" s="17">
        <v>0</v>
      </c>
      <c r="H3662" s="17">
        <v>1</v>
      </c>
      <c r="I3662" s="17">
        <v>0.290978931</v>
      </c>
      <c r="J3662" s="17">
        <v>0.70573661799999998</v>
      </c>
      <c r="K3662" s="17">
        <v>3.2799999999999999E-3</v>
      </c>
    </row>
    <row r="3663" spans="1:11" x14ac:dyDescent="0.45">
      <c r="A3663" s="10" t="s">
        <v>39</v>
      </c>
      <c r="B3663" s="20">
        <v>0.25</v>
      </c>
      <c r="C3663" s="19">
        <v>5766</v>
      </c>
      <c r="D3663" s="19">
        <v>91.290584359999997</v>
      </c>
      <c r="E3663" s="23">
        <v>2.9499999999999998E-2</v>
      </c>
      <c r="F3663" s="23">
        <v>2.5899999999999999E-2</v>
      </c>
      <c r="G3663" s="17">
        <v>0</v>
      </c>
      <c r="H3663" s="17">
        <v>1</v>
      </c>
      <c r="I3663" s="17">
        <v>0.285272264</v>
      </c>
      <c r="J3663" s="17">
        <v>0.71164642199999995</v>
      </c>
      <c r="K3663" s="17">
        <v>3.0799999999999998E-3</v>
      </c>
    </row>
    <row r="3664" spans="1:11" x14ac:dyDescent="0.45">
      <c r="A3664" s="10" t="s">
        <v>39</v>
      </c>
      <c r="B3664" s="20">
        <v>0.26</v>
      </c>
      <c r="C3664" s="19">
        <v>6019</v>
      </c>
      <c r="D3664" s="19">
        <v>98.909291229999994</v>
      </c>
      <c r="E3664" s="23">
        <v>3.0800000000000001E-2</v>
      </c>
      <c r="F3664" s="23">
        <v>2.69E-2</v>
      </c>
      <c r="G3664" s="17">
        <v>0</v>
      </c>
      <c r="H3664" s="17">
        <v>1</v>
      </c>
      <c r="I3664" s="17">
        <v>0.27519361799999997</v>
      </c>
      <c r="J3664" s="17">
        <v>0.72195953400000001</v>
      </c>
      <c r="K3664" s="17">
        <v>2.8500000000000001E-3</v>
      </c>
    </row>
    <row r="3665" spans="1:11" x14ac:dyDescent="0.45">
      <c r="A3665" s="10" t="s">
        <v>39</v>
      </c>
      <c r="B3665" s="20">
        <v>0.27</v>
      </c>
      <c r="C3665" s="19">
        <v>6243</v>
      </c>
      <c r="D3665" s="19">
        <v>105.96288730000001</v>
      </c>
      <c r="E3665" s="23">
        <v>3.2000000000000001E-2</v>
      </c>
      <c r="F3665" s="23">
        <v>2.7900000000000001E-2</v>
      </c>
      <c r="G3665" s="17">
        <v>0</v>
      </c>
      <c r="H3665" s="17">
        <v>1</v>
      </c>
      <c r="I3665" s="17">
        <v>0.27377890300000002</v>
      </c>
      <c r="J3665" s="17">
        <v>0.72152589199999995</v>
      </c>
      <c r="K3665" s="17">
        <v>4.7000000000000002E-3</v>
      </c>
    </row>
    <row r="3666" spans="1:11" x14ac:dyDescent="0.45">
      <c r="A3666" s="10" t="s">
        <v>39</v>
      </c>
      <c r="B3666" s="20">
        <v>0.28000000000000003</v>
      </c>
      <c r="C3666" s="19">
        <v>6499</v>
      </c>
      <c r="D3666" s="19">
        <v>114.3368256</v>
      </c>
      <c r="E3666" s="23">
        <v>3.3500000000000002E-2</v>
      </c>
      <c r="F3666" s="23">
        <v>2.9000000000000001E-2</v>
      </c>
      <c r="G3666" s="17">
        <v>0</v>
      </c>
      <c r="H3666" s="17">
        <v>1</v>
      </c>
      <c r="I3666" s="17">
        <v>0.27757254799999997</v>
      </c>
      <c r="J3666" s="17">
        <v>0.71807659300000004</v>
      </c>
      <c r="K3666" s="17">
        <v>4.3499999999999997E-3</v>
      </c>
    </row>
    <row r="3667" spans="1:11" x14ac:dyDescent="0.45">
      <c r="A3667" s="10" t="s">
        <v>39</v>
      </c>
      <c r="B3667" s="20">
        <v>0.28999999999999998</v>
      </c>
      <c r="C3667" s="19">
        <v>6726</v>
      </c>
      <c r="D3667" s="19">
        <v>122.0876919</v>
      </c>
      <c r="E3667" s="23">
        <v>3.49E-2</v>
      </c>
      <c r="F3667" s="23">
        <v>0.03</v>
      </c>
      <c r="G3667" s="17">
        <v>0</v>
      </c>
      <c r="H3667" s="17">
        <v>1</v>
      </c>
      <c r="I3667" s="17">
        <v>0.28426340900000002</v>
      </c>
      <c r="J3667" s="17">
        <v>0.71164600700000002</v>
      </c>
      <c r="K3667" s="17">
        <v>4.0899999999999999E-3</v>
      </c>
    </row>
    <row r="3668" spans="1:11" x14ac:dyDescent="0.45">
      <c r="A3668" s="10" t="s">
        <v>39</v>
      </c>
      <c r="B3668" s="20">
        <v>0.3</v>
      </c>
      <c r="C3668" s="19">
        <v>6932</v>
      </c>
      <c r="D3668" s="19">
        <v>129.41129570000001</v>
      </c>
      <c r="E3668" s="23">
        <v>3.6200000000000003E-2</v>
      </c>
      <c r="F3668" s="23">
        <v>3.1099999999999999E-2</v>
      </c>
      <c r="G3668" s="17">
        <v>0</v>
      </c>
      <c r="H3668" s="17">
        <v>1</v>
      </c>
      <c r="I3668" s="17">
        <v>0.283572033</v>
      </c>
      <c r="J3668" s="17">
        <v>0.71256320699999998</v>
      </c>
      <c r="K3668" s="17">
        <v>3.8600000000000001E-3</v>
      </c>
    </row>
    <row r="3669" spans="1:11" x14ac:dyDescent="0.45">
      <c r="A3669" s="10" t="s">
        <v>39</v>
      </c>
      <c r="B3669" s="20">
        <v>0.31</v>
      </c>
      <c r="C3669" s="19">
        <v>7160</v>
      </c>
      <c r="D3669" s="19">
        <v>137.8497438</v>
      </c>
      <c r="E3669" s="23">
        <v>3.7999999999999999E-2</v>
      </c>
      <c r="F3669" s="23">
        <v>3.2199999999999999E-2</v>
      </c>
      <c r="G3669" s="17">
        <v>0</v>
      </c>
      <c r="H3669" s="17">
        <v>1</v>
      </c>
      <c r="I3669" s="17">
        <v>0.28942923799999998</v>
      </c>
      <c r="J3669" s="17">
        <v>0.70692952499999995</v>
      </c>
      <c r="K3669" s="17">
        <v>3.64E-3</v>
      </c>
    </row>
    <row r="3670" spans="1:11" x14ac:dyDescent="0.45">
      <c r="A3670" s="10" t="s">
        <v>39</v>
      </c>
      <c r="B3670" s="20">
        <v>0.32</v>
      </c>
      <c r="C3670" s="19">
        <v>7388</v>
      </c>
      <c r="D3670" s="19">
        <v>146.695245</v>
      </c>
      <c r="E3670" s="23">
        <v>3.95E-2</v>
      </c>
      <c r="F3670" s="23">
        <v>3.3399999999999999E-2</v>
      </c>
      <c r="G3670" s="17">
        <v>0</v>
      </c>
      <c r="H3670" s="17">
        <v>1</v>
      </c>
      <c r="I3670" s="17">
        <v>0.29324299599999998</v>
      </c>
      <c r="J3670" s="17">
        <v>0.70333310400000004</v>
      </c>
      <c r="K3670" s="17">
        <v>3.4199999999999999E-3</v>
      </c>
    </row>
    <row r="3671" spans="1:11" x14ac:dyDescent="0.45">
      <c r="A3671" s="10" t="s">
        <v>39</v>
      </c>
      <c r="B3671" s="20">
        <v>0.33</v>
      </c>
      <c r="C3671" s="19">
        <v>7609</v>
      </c>
      <c r="D3671" s="19">
        <v>155.591701</v>
      </c>
      <c r="E3671" s="23">
        <v>4.0899999999999999E-2</v>
      </c>
      <c r="F3671" s="23">
        <v>3.4599999999999999E-2</v>
      </c>
      <c r="G3671" s="17">
        <v>0</v>
      </c>
      <c r="H3671" s="17">
        <v>1</v>
      </c>
      <c r="I3671" s="17">
        <v>0.29607842000000001</v>
      </c>
      <c r="J3671" s="17">
        <v>0.70067821699999999</v>
      </c>
      <c r="K3671" s="17">
        <v>3.2399999999999998E-3</v>
      </c>
    </row>
    <row r="3672" spans="1:11" x14ac:dyDescent="0.45">
      <c r="A3672" s="10" t="s">
        <v>39</v>
      </c>
      <c r="B3672" s="20">
        <v>0.34</v>
      </c>
      <c r="C3672" s="19">
        <v>7843</v>
      </c>
      <c r="D3672" s="19">
        <v>165.4068565</v>
      </c>
      <c r="E3672" s="23">
        <v>4.2900000000000001E-2</v>
      </c>
      <c r="F3672" s="23">
        <v>3.5900000000000001E-2</v>
      </c>
      <c r="G3672" s="17">
        <v>0</v>
      </c>
      <c r="H3672" s="17">
        <v>1</v>
      </c>
      <c r="I3672" s="17">
        <v>0.30836942099999998</v>
      </c>
      <c r="J3672" s="17">
        <v>0.68858405899999997</v>
      </c>
      <c r="K3672" s="17">
        <v>3.0500000000000002E-3</v>
      </c>
    </row>
    <row r="3673" spans="1:11" x14ac:dyDescent="0.45">
      <c r="A3673" s="10" t="s">
        <v>39</v>
      </c>
      <c r="B3673" s="20">
        <v>0.35</v>
      </c>
      <c r="C3673" s="19">
        <v>8070</v>
      </c>
      <c r="D3673" s="19">
        <v>175.38799130000001</v>
      </c>
      <c r="E3673" s="23">
        <v>4.4499999999999998E-2</v>
      </c>
      <c r="F3673" s="23">
        <v>3.7199999999999997E-2</v>
      </c>
      <c r="G3673" s="17">
        <v>0</v>
      </c>
      <c r="H3673" s="17">
        <v>1</v>
      </c>
      <c r="I3673" s="17">
        <v>0.31447338200000002</v>
      </c>
      <c r="J3673" s="17">
        <v>0.68263879400000005</v>
      </c>
      <c r="K3673" s="17">
        <v>2.8900000000000002E-3</v>
      </c>
    </row>
    <row r="3674" spans="1:11" x14ac:dyDescent="0.45">
      <c r="A3674" s="10" t="s">
        <v>39</v>
      </c>
      <c r="B3674" s="20">
        <v>0.36</v>
      </c>
      <c r="C3674" s="19">
        <v>8297</v>
      </c>
      <c r="D3674" s="19">
        <v>185.69574109999999</v>
      </c>
      <c r="E3674" s="23">
        <v>4.6100000000000002E-2</v>
      </c>
      <c r="F3674" s="23">
        <v>3.8600000000000002E-2</v>
      </c>
      <c r="G3674" s="17">
        <v>0</v>
      </c>
      <c r="H3674" s="17">
        <v>1</v>
      </c>
      <c r="I3674" s="17">
        <v>0.32293767800000001</v>
      </c>
      <c r="J3674" s="17">
        <v>0.67432691499999997</v>
      </c>
      <c r="K3674" s="17">
        <v>2.7399999999999998E-3</v>
      </c>
    </row>
    <row r="3675" spans="1:11" x14ac:dyDescent="0.45">
      <c r="A3675" s="10" t="s">
        <v>39</v>
      </c>
      <c r="B3675" s="20">
        <v>0.37</v>
      </c>
      <c r="C3675" s="19">
        <v>8525</v>
      </c>
      <c r="D3675" s="19">
        <v>196.46960490000001</v>
      </c>
      <c r="E3675" s="23">
        <v>4.8399999999999999E-2</v>
      </c>
      <c r="F3675" s="23">
        <v>0.04</v>
      </c>
      <c r="G3675" s="17">
        <v>0</v>
      </c>
      <c r="H3675" s="17">
        <v>1</v>
      </c>
      <c r="I3675" s="17">
        <v>0.32875647499999999</v>
      </c>
      <c r="J3675" s="17">
        <v>0.6686512</v>
      </c>
      <c r="K3675" s="17">
        <v>2.5899999999999999E-3</v>
      </c>
    </row>
    <row r="3676" spans="1:11" x14ac:dyDescent="0.45">
      <c r="A3676" s="10" t="s">
        <v>39</v>
      </c>
      <c r="B3676" s="20">
        <v>0.38</v>
      </c>
      <c r="C3676" s="19">
        <v>8751</v>
      </c>
      <c r="D3676" s="19">
        <v>207.5253912</v>
      </c>
      <c r="E3676" s="23">
        <v>4.9500000000000002E-2</v>
      </c>
      <c r="F3676" s="23">
        <v>4.1399999999999999E-2</v>
      </c>
      <c r="G3676" s="17">
        <v>0</v>
      </c>
      <c r="H3676" s="17">
        <v>1</v>
      </c>
      <c r="I3676" s="17">
        <v>0.32635643600000003</v>
      </c>
      <c r="J3676" s="17">
        <v>0.67118787599999996</v>
      </c>
      <c r="K3676" s="17">
        <v>2.4599999999999999E-3</v>
      </c>
    </row>
    <row r="3677" spans="1:11" x14ac:dyDescent="0.45">
      <c r="A3677" s="10" t="s">
        <v>39</v>
      </c>
      <c r="B3677" s="20">
        <v>0.39</v>
      </c>
      <c r="C3677" s="19">
        <v>8976</v>
      </c>
      <c r="D3677" s="19">
        <v>219.02819529999999</v>
      </c>
      <c r="E3677" s="23">
        <v>5.21E-2</v>
      </c>
      <c r="F3677" s="23">
        <v>4.2999999999999997E-2</v>
      </c>
      <c r="G3677" s="17">
        <v>0</v>
      </c>
      <c r="H3677" s="17">
        <v>1</v>
      </c>
      <c r="I3677" s="17">
        <v>0.328464488</v>
      </c>
      <c r="J3677" s="17">
        <v>0.66920276000000001</v>
      </c>
      <c r="K3677" s="17">
        <v>2.33E-3</v>
      </c>
    </row>
    <row r="3678" spans="1:11" x14ac:dyDescent="0.45">
      <c r="A3678" s="10" t="s">
        <v>39</v>
      </c>
      <c r="B3678" s="20">
        <v>0.4</v>
      </c>
      <c r="C3678" s="19">
        <v>9207</v>
      </c>
      <c r="D3678" s="19">
        <v>231.2921983</v>
      </c>
      <c r="E3678" s="23">
        <v>5.3999999999999999E-2</v>
      </c>
      <c r="F3678" s="23">
        <v>4.4499999999999998E-2</v>
      </c>
      <c r="G3678" s="17">
        <v>0</v>
      </c>
      <c r="H3678" s="17">
        <v>1</v>
      </c>
      <c r="I3678" s="17">
        <v>0.33842471200000002</v>
      </c>
      <c r="J3678" s="17">
        <v>0.65936089899999994</v>
      </c>
      <c r="K3678" s="17">
        <v>2.2100000000000002E-3</v>
      </c>
    </row>
    <row r="3679" spans="1:11" x14ac:dyDescent="0.45">
      <c r="A3679" s="10" t="s">
        <v>39</v>
      </c>
      <c r="B3679" s="20">
        <v>0.41</v>
      </c>
      <c r="C3679" s="19">
        <v>9434</v>
      </c>
      <c r="D3679" s="19">
        <v>243.8281782</v>
      </c>
      <c r="E3679" s="23">
        <v>5.6399999999999999E-2</v>
      </c>
      <c r="F3679" s="23">
        <v>4.6100000000000002E-2</v>
      </c>
      <c r="G3679" s="17">
        <v>0</v>
      </c>
      <c r="H3679" s="17">
        <v>1</v>
      </c>
      <c r="I3679" s="17">
        <v>0.34134573899999998</v>
      </c>
      <c r="J3679" s="17">
        <v>0.65654093499999999</v>
      </c>
      <c r="K3679" s="17">
        <v>2.1099999999999999E-3</v>
      </c>
    </row>
    <row r="3680" spans="1:11" x14ac:dyDescent="0.45">
      <c r="A3680" s="10" t="s">
        <v>39</v>
      </c>
      <c r="B3680" s="20">
        <v>0.42</v>
      </c>
      <c r="C3680" s="19">
        <v>9655</v>
      </c>
      <c r="D3680" s="19">
        <v>256.56664289999998</v>
      </c>
      <c r="E3680" s="23">
        <v>5.8599999999999999E-2</v>
      </c>
      <c r="F3680" s="23">
        <v>4.7600000000000003E-2</v>
      </c>
      <c r="G3680" s="17">
        <v>0</v>
      </c>
      <c r="H3680" s="17">
        <v>1</v>
      </c>
      <c r="I3680" s="17">
        <v>0.36161026600000001</v>
      </c>
      <c r="J3680" s="17">
        <v>0.63637687099999996</v>
      </c>
      <c r="K3680" s="17">
        <v>2.0100000000000001E-3</v>
      </c>
    </row>
    <row r="3681" spans="1:11" x14ac:dyDescent="0.45">
      <c r="A3681" s="10" t="s">
        <v>39</v>
      </c>
      <c r="B3681" s="20">
        <v>0.43</v>
      </c>
      <c r="C3681" s="19">
        <v>9888</v>
      </c>
      <c r="D3681" s="19">
        <v>270.58437290000001</v>
      </c>
      <c r="E3681" s="23">
        <v>6.1400000000000003E-2</v>
      </c>
      <c r="F3681" s="23">
        <v>4.9500000000000002E-2</v>
      </c>
      <c r="G3681" s="17">
        <v>0</v>
      </c>
      <c r="H3681" s="17">
        <v>1</v>
      </c>
      <c r="I3681" s="17">
        <v>0.36335587400000002</v>
      </c>
      <c r="J3681" s="17">
        <v>0.634723704</v>
      </c>
      <c r="K3681" s="17">
        <v>1.92E-3</v>
      </c>
    </row>
    <row r="3682" spans="1:11" x14ac:dyDescent="0.45">
      <c r="A3682" s="10" t="s">
        <v>39</v>
      </c>
      <c r="B3682" s="20">
        <v>0.44</v>
      </c>
      <c r="C3682" s="19">
        <v>10115</v>
      </c>
      <c r="D3682" s="19">
        <v>284.7213094</v>
      </c>
      <c r="E3682" s="23">
        <v>6.3399999999999998E-2</v>
      </c>
      <c r="F3682" s="23">
        <v>5.1200000000000002E-2</v>
      </c>
      <c r="G3682" s="17">
        <v>0</v>
      </c>
      <c r="H3682" s="17">
        <v>1</v>
      </c>
      <c r="I3682" s="17">
        <v>0.36543271199999999</v>
      </c>
      <c r="J3682" s="17">
        <v>0.63273225700000002</v>
      </c>
      <c r="K3682" s="17">
        <v>1.8400000000000001E-3</v>
      </c>
    </row>
    <row r="3683" spans="1:11" x14ac:dyDescent="0.45">
      <c r="A3683" s="10" t="s">
        <v>39</v>
      </c>
      <c r="B3683" s="20">
        <v>0.45</v>
      </c>
      <c r="C3683" s="19">
        <v>10343</v>
      </c>
      <c r="D3683" s="19">
        <v>299.49090940000002</v>
      </c>
      <c r="E3683" s="23">
        <v>6.6600000000000006E-2</v>
      </c>
      <c r="F3683" s="23">
        <v>5.3100000000000001E-2</v>
      </c>
      <c r="G3683" s="17">
        <v>0</v>
      </c>
      <c r="H3683" s="17">
        <v>1</v>
      </c>
      <c r="I3683" s="17">
        <v>0.37929659500000001</v>
      </c>
      <c r="J3683" s="17">
        <v>0.61895909500000001</v>
      </c>
      <c r="K3683" s="17">
        <v>1.74E-3</v>
      </c>
    </row>
    <row r="3684" spans="1:11" x14ac:dyDescent="0.45">
      <c r="A3684" s="10" t="s">
        <v>39</v>
      </c>
      <c r="B3684" s="20">
        <v>0.46</v>
      </c>
      <c r="C3684" s="19">
        <v>10569</v>
      </c>
      <c r="D3684" s="19">
        <v>314.92260379999999</v>
      </c>
      <c r="E3684" s="23">
        <v>6.9500000000000006E-2</v>
      </c>
      <c r="F3684" s="23">
        <v>5.5E-2</v>
      </c>
      <c r="G3684" s="17">
        <v>0</v>
      </c>
      <c r="H3684" s="17">
        <v>1</v>
      </c>
      <c r="I3684" s="17">
        <v>0.38553497199999998</v>
      </c>
      <c r="J3684" s="17">
        <v>0.61279575399999997</v>
      </c>
      <c r="K3684" s="17">
        <v>1.67E-3</v>
      </c>
    </row>
    <row r="3685" spans="1:11" x14ac:dyDescent="0.45">
      <c r="A3685" s="10" t="s">
        <v>39</v>
      </c>
      <c r="B3685" s="20">
        <v>0.47</v>
      </c>
      <c r="C3685" s="19">
        <v>10798</v>
      </c>
      <c r="D3685" s="19">
        <v>331.20740599999999</v>
      </c>
      <c r="E3685" s="23">
        <v>7.2800000000000004E-2</v>
      </c>
      <c r="F3685" s="23">
        <v>5.7000000000000002E-2</v>
      </c>
      <c r="G3685" s="17">
        <v>0</v>
      </c>
      <c r="H3685" s="17">
        <v>1</v>
      </c>
      <c r="I3685" s="17">
        <v>0.39339731300000003</v>
      </c>
      <c r="J3685" s="17">
        <v>0.60469083000000001</v>
      </c>
      <c r="K3685" s="17">
        <v>1.91E-3</v>
      </c>
    </row>
    <row r="3686" spans="1:11" x14ac:dyDescent="0.45">
      <c r="A3686" s="10" t="s">
        <v>39</v>
      </c>
      <c r="B3686" s="20">
        <v>0.48</v>
      </c>
      <c r="C3686" s="19">
        <v>11022</v>
      </c>
      <c r="D3686" s="19">
        <v>348.1727783</v>
      </c>
      <c r="E3686" s="23">
        <v>7.9000000000000001E-2</v>
      </c>
      <c r="F3686" s="23">
        <v>5.9299999999999999E-2</v>
      </c>
      <c r="G3686" s="17">
        <v>0</v>
      </c>
      <c r="H3686" s="17">
        <v>1</v>
      </c>
      <c r="I3686" s="17">
        <v>0.40757343499999998</v>
      </c>
      <c r="J3686" s="17">
        <v>0.59059411500000003</v>
      </c>
      <c r="K3686" s="17">
        <v>1.83E-3</v>
      </c>
    </row>
    <row r="3687" spans="1:11" x14ac:dyDescent="0.45">
      <c r="A3687" s="10" t="s">
        <v>39</v>
      </c>
      <c r="B3687" s="20">
        <v>0.49</v>
      </c>
      <c r="C3687" s="19">
        <v>11253</v>
      </c>
      <c r="D3687" s="19">
        <v>366.87604670000002</v>
      </c>
      <c r="E3687" s="23">
        <v>8.2500000000000004E-2</v>
      </c>
      <c r="F3687" s="23">
        <v>6.1800000000000001E-2</v>
      </c>
      <c r="G3687" s="17">
        <v>0</v>
      </c>
      <c r="H3687" s="17">
        <v>1</v>
      </c>
      <c r="I3687" s="17">
        <v>0.414210935</v>
      </c>
      <c r="J3687" s="17">
        <v>0.58403265800000004</v>
      </c>
      <c r="K3687" s="17">
        <v>1.7600000000000001E-3</v>
      </c>
    </row>
    <row r="3688" spans="1:11" x14ac:dyDescent="0.45">
      <c r="A3688" s="10" t="s">
        <v>39</v>
      </c>
      <c r="B3688" s="20">
        <v>0.5</v>
      </c>
      <c r="C3688" s="19">
        <v>11479</v>
      </c>
      <c r="D3688" s="19">
        <v>385.8614675</v>
      </c>
      <c r="E3688" s="23">
        <v>8.5000000000000006E-2</v>
      </c>
      <c r="F3688" s="23">
        <v>6.4299999999999996E-2</v>
      </c>
      <c r="G3688" s="17">
        <v>0</v>
      </c>
      <c r="H3688" s="17">
        <v>1</v>
      </c>
      <c r="I3688" s="17">
        <v>0.433041501</v>
      </c>
      <c r="J3688" s="17">
        <v>0.56528347999999995</v>
      </c>
      <c r="K3688" s="17">
        <v>1.6800000000000001E-3</v>
      </c>
    </row>
    <row r="3689" spans="1:11" x14ac:dyDescent="0.45">
      <c r="A3689" s="10" t="s">
        <v>39</v>
      </c>
      <c r="B3689" s="20">
        <v>0.51</v>
      </c>
      <c r="C3689" s="19">
        <v>11708</v>
      </c>
      <c r="D3689" s="19">
        <v>405.74938170000001</v>
      </c>
      <c r="E3689" s="23">
        <v>8.8700000000000001E-2</v>
      </c>
      <c r="F3689" s="23">
        <v>6.6799999999999998E-2</v>
      </c>
      <c r="G3689" s="17">
        <v>0</v>
      </c>
      <c r="H3689" s="17">
        <v>1</v>
      </c>
      <c r="I3689" s="17">
        <v>0.44945871999999998</v>
      </c>
      <c r="J3689" s="17">
        <v>0.54894351100000005</v>
      </c>
      <c r="K3689" s="17">
        <v>1.6000000000000001E-3</v>
      </c>
    </row>
    <row r="3690" spans="1:11" x14ac:dyDescent="0.45">
      <c r="A3690" s="10" t="s">
        <v>39</v>
      </c>
      <c r="B3690" s="20">
        <v>0.52</v>
      </c>
      <c r="C3690" s="19">
        <v>11925</v>
      </c>
      <c r="D3690" s="19">
        <v>425.5107964</v>
      </c>
      <c r="E3690" s="23">
        <v>9.2999999999999999E-2</v>
      </c>
      <c r="F3690" s="23">
        <v>6.9400000000000003E-2</v>
      </c>
      <c r="G3690" s="17">
        <v>0</v>
      </c>
      <c r="H3690" s="17">
        <v>1</v>
      </c>
      <c r="I3690" s="17">
        <v>0.46201319600000001</v>
      </c>
      <c r="J3690" s="17">
        <v>0.53645478899999999</v>
      </c>
      <c r="K3690" s="17">
        <v>1.5299999999999999E-3</v>
      </c>
    </row>
    <row r="3691" spans="1:11" x14ac:dyDescent="0.45">
      <c r="A3691" s="10" t="s">
        <v>39</v>
      </c>
      <c r="B3691" s="20">
        <v>0.53</v>
      </c>
      <c r="C3691" s="19">
        <v>12162</v>
      </c>
      <c r="D3691" s="19">
        <v>448.12154930000003</v>
      </c>
      <c r="E3691" s="23">
        <v>9.8299999999999998E-2</v>
      </c>
      <c r="F3691" s="23">
        <v>7.2499999999999995E-2</v>
      </c>
      <c r="G3691" s="17">
        <v>0</v>
      </c>
      <c r="H3691" s="17">
        <v>1</v>
      </c>
      <c r="I3691" s="17">
        <v>0.480015364</v>
      </c>
      <c r="J3691" s="17">
        <v>0.51852112800000005</v>
      </c>
      <c r="K3691" s="17">
        <v>1.4599999999999999E-3</v>
      </c>
    </row>
    <row r="3692" spans="1:11" x14ac:dyDescent="0.45">
      <c r="A3692" s="10" t="s">
        <v>39</v>
      </c>
      <c r="B3692" s="20">
        <v>0.54</v>
      </c>
      <c r="C3692" s="19">
        <v>12389</v>
      </c>
      <c r="D3692" s="19">
        <v>470.99641309999998</v>
      </c>
      <c r="E3692" s="23">
        <v>0.10379746500000001</v>
      </c>
      <c r="F3692" s="23">
        <v>7.5499999999999998E-2</v>
      </c>
      <c r="G3692" s="17">
        <v>0</v>
      </c>
      <c r="H3692" s="17">
        <v>1</v>
      </c>
      <c r="I3692" s="17">
        <v>0.49685839999999998</v>
      </c>
      <c r="J3692" s="17">
        <v>0.501741989</v>
      </c>
      <c r="K3692" s="17">
        <v>1.4E-3</v>
      </c>
    </row>
    <row r="3693" spans="1:11" x14ac:dyDescent="0.45">
      <c r="A3693" s="10" t="s">
        <v>39</v>
      </c>
      <c r="B3693" s="20">
        <v>0.55000000000000004</v>
      </c>
      <c r="C3693" s="19">
        <v>12613</v>
      </c>
      <c r="D3693" s="19">
        <v>495.06795690000001</v>
      </c>
      <c r="E3693" s="23">
        <v>0.111958717</v>
      </c>
      <c r="F3693" s="23">
        <v>7.8899999999999998E-2</v>
      </c>
      <c r="G3693" s="17">
        <v>0</v>
      </c>
      <c r="H3693" s="17">
        <v>1</v>
      </c>
      <c r="I3693" s="17">
        <v>0.51233084299999998</v>
      </c>
      <c r="J3693" s="17">
        <v>0.48632946500000002</v>
      </c>
      <c r="K3693" s="17">
        <v>1.34E-3</v>
      </c>
    </row>
    <row r="3694" spans="1:11" x14ac:dyDescent="0.45">
      <c r="A3694" s="10" t="s">
        <v>39</v>
      </c>
      <c r="B3694" s="20">
        <v>0.56000000000000005</v>
      </c>
      <c r="C3694" s="19">
        <v>12865</v>
      </c>
      <c r="D3694" s="19">
        <v>524.1848162</v>
      </c>
      <c r="E3694" s="23">
        <v>0.11935544300000001</v>
      </c>
      <c r="F3694" s="23">
        <v>8.2799999999999999E-2</v>
      </c>
      <c r="G3694" s="17">
        <v>0</v>
      </c>
      <c r="H3694" s="17">
        <v>1</v>
      </c>
      <c r="I3694" s="17">
        <v>0.52840981600000003</v>
      </c>
      <c r="J3694" s="17">
        <v>0.470316968</v>
      </c>
      <c r="K3694" s="17">
        <v>1.2700000000000001E-3</v>
      </c>
    </row>
    <row r="3695" spans="1:11" x14ac:dyDescent="0.45">
      <c r="A3695" s="10" t="s">
        <v>39</v>
      </c>
      <c r="B3695" s="20">
        <v>0.56999999999999995</v>
      </c>
      <c r="C3695" s="19">
        <v>13092</v>
      </c>
      <c r="D3695" s="19">
        <v>552.08362580000005</v>
      </c>
      <c r="E3695" s="23">
        <v>0.12668690599999999</v>
      </c>
      <c r="F3695" s="23">
        <v>8.6900000000000005E-2</v>
      </c>
      <c r="G3695" s="17">
        <v>0</v>
      </c>
      <c r="H3695" s="17">
        <v>1</v>
      </c>
      <c r="I3695" s="17">
        <v>0.54407351599999998</v>
      </c>
      <c r="J3695" s="17">
        <v>0.45471118799999999</v>
      </c>
      <c r="K3695" s="17">
        <v>1.2199999999999999E-3</v>
      </c>
    </row>
    <row r="3696" spans="1:11" x14ac:dyDescent="0.45">
      <c r="A3696" s="10" t="s">
        <v>39</v>
      </c>
      <c r="B3696" s="20">
        <v>0.57999999999999996</v>
      </c>
      <c r="C3696" s="19">
        <v>13322</v>
      </c>
      <c r="D3696" s="19">
        <v>582.36338379999995</v>
      </c>
      <c r="E3696" s="23">
        <v>0.136248967</v>
      </c>
      <c r="F3696" s="23">
        <v>9.1200000000000003E-2</v>
      </c>
      <c r="G3696" s="17">
        <v>0</v>
      </c>
      <c r="H3696" s="17">
        <v>1</v>
      </c>
      <c r="I3696" s="17">
        <v>0.55860763999999996</v>
      </c>
      <c r="J3696" s="17">
        <v>0.44023442499999998</v>
      </c>
      <c r="K3696" s="17">
        <v>1.16E-3</v>
      </c>
    </row>
    <row r="3697" spans="1:11" x14ac:dyDescent="0.45">
      <c r="A3697" s="10" t="s">
        <v>39</v>
      </c>
      <c r="B3697" s="20">
        <v>0.59</v>
      </c>
      <c r="C3697" s="19">
        <v>13543</v>
      </c>
      <c r="D3697" s="19">
        <v>613.42899599999998</v>
      </c>
      <c r="E3697" s="23">
        <v>0.14463313899999999</v>
      </c>
      <c r="F3697" s="23">
        <v>9.5899999999999999E-2</v>
      </c>
      <c r="G3697" s="17">
        <v>0</v>
      </c>
      <c r="H3697" s="17">
        <v>1</v>
      </c>
      <c r="I3697" s="17">
        <v>0.57566747200000001</v>
      </c>
      <c r="J3697" s="17">
        <v>0.42322907500000001</v>
      </c>
      <c r="K3697" s="17">
        <v>1.1000000000000001E-3</v>
      </c>
    </row>
    <row r="3698" spans="1:11" x14ac:dyDescent="0.45">
      <c r="A3698" s="10" t="s">
        <v>39</v>
      </c>
      <c r="B3698" s="20">
        <v>0.6</v>
      </c>
      <c r="C3698" s="19">
        <v>13754</v>
      </c>
      <c r="D3698" s="19">
        <v>644.75390010000001</v>
      </c>
      <c r="E3698" s="23">
        <v>0.15302222200000001</v>
      </c>
      <c r="F3698" s="23">
        <v>0.100252438</v>
      </c>
      <c r="G3698" s="17">
        <v>0</v>
      </c>
      <c r="H3698" s="17">
        <v>1</v>
      </c>
      <c r="I3698" s="17">
        <v>0.59313632999999999</v>
      </c>
      <c r="J3698" s="17">
        <v>0.40581318599999999</v>
      </c>
      <c r="K3698" s="17">
        <v>1.0499999999999999E-3</v>
      </c>
    </row>
    <row r="3699" spans="1:11" x14ac:dyDescent="0.45">
      <c r="A3699" s="10" t="s">
        <v>39</v>
      </c>
      <c r="B3699" s="20">
        <v>0.61</v>
      </c>
      <c r="C3699" s="19">
        <v>13958</v>
      </c>
      <c r="D3699" s="19">
        <v>677.18399079999995</v>
      </c>
      <c r="E3699" s="23">
        <v>0.164127733</v>
      </c>
      <c r="F3699" s="23">
        <v>0.105191981</v>
      </c>
      <c r="G3699" s="17">
        <v>0</v>
      </c>
      <c r="H3699" s="17">
        <v>1</v>
      </c>
      <c r="I3699" s="17">
        <v>0.60818605400000003</v>
      </c>
      <c r="J3699" s="17">
        <v>0.39062481199999999</v>
      </c>
      <c r="K3699" s="17">
        <v>1.1900000000000001E-3</v>
      </c>
    </row>
    <row r="3700" spans="1:11" x14ac:dyDescent="0.45">
      <c r="A3700" s="10" t="s">
        <v>39</v>
      </c>
      <c r="B3700" s="20">
        <v>0.62</v>
      </c>
      <c r="C3700" s="19">
        <v>14208</v>
      </c>
      <c r="D3700" s="19">
        <v>720.01403930000004</v>
      </c>
      <c r="E3700" s="23">
        <v>0.17789892099999999</v>
      </c>
      <c r="F3700" s="23">
        <v>0.11157199299999999</v>
      </c>
      <c r="G3700" s="17">
        <v>0</v>
      </c>
      <c r="H3700" s="17">
        <v>1</v>
      </c>
      <c r="I3700" s="17">
        <v>0.62810653800000005</v>
      </c>
      <c r="J3700" s="17">
        <v>0.37077036600000002</v>
      </c>
      <c r="K3700" s="17">
        <v>1.1199999999999999E-3</v>
      </c>
    </row>
    <row r="3701" spans="1:11" x14ac:dyDescent="0.45">
      <c r="A3701" s="10" t="s">
        <v>39</v>
      </c>
      <c r="B3701" s="20">
        <v>0.63</v>
      </c>
      <c r="C3701" s="19">
        <v>14431</v>
      </c>
      <c r="D3701" s="19">
        <v>760.4761939</v>
      </c>
      <c r="E3701" s="23">
        <v>0.186117844</v>
      </c>
      <c r="F3701" s="23">
        <v>0.11791623900000001</v>
      </c>
      <c r="G3701" s="17">
        <v>0</v>
      </c>
      <c r="H3701" s="17">
        <v>1</v>
      </c>
      <c r="I3701" s="17">
        <v>0.64536205400000002</v>
      </c>
      <c r="J3701" s="17">
        <v>0.35357297399999998</v>
      </c>
      <c r="K3701" s="17">
        <v>1.06E-3</v>
      </c>
    </row>
    <row r="3702" spans="1:11" x14ac:dyDescent="0.45">
      <c r="A3702" s="10" t="s">
        <v>39</v>
      </c>
      <c r="B3702" s="20">
        <v>0.64</v>
      </c>
      <c r="C3702" s="19">
        <v>14663</v>
      </c>
      <c r="D3702" s="19">
        <v>805.33753430000002</v>
      </c>
      <c r="E3702" s="23">
        <v>0.20258852899999999</v>
      </c>
      <c r="F3702" s="23">
        <v>0.124491568</v>
      </c>
      <c r="G3702" s="17">
        <v>0</v>
      </c>
      <c r="H3702" s="17">
        <v>1</v>
      </c>
      <c r="I3702" s="17">
        <v>0.66247544400000002</v>
      </c>
      <c r="J3702" s="17">
        <v>0.33651156700000001</v>
      </c>
      <c r="K3702" s="17">
        <v>1.01E-3</v>
      </c>
    </row>
    <row r="3703" spans="1:11" x14ac:dyDescent="0.45">
      <c r="A3703" s="10" t="s">
        <v>39</v>
      </c>
      <c r="B3703" s="20">
        <v>0.65</v>
      </c>
      <c r="C3703" s="19">
        <v>14880</v>
      </c>
      <c r="D3703" s="19">
        <v>850.34174099999996</v>
      </c>
      <c r="E3703" s="23">
        <v>0.21421147300000001</v>
      </c>
      <c r="F3703" s="23">
        <v>0.131412575</v>
      </c>
      <c r="G3703" s="17">
        <v>0</v>
      </c>
      <c r="H3703" s="17">
        <v>1</v>
      </c>
      <c r="I3703" s="17">
        <v>0.67759976099999997</v>
      </c>
      <c r="J3703" s="17">
        <v>0.32143582599999998</v>
      </c>
      <c r="K3703" s="17">
        <v>9.6400000000000001E-4</v>
      </c>
    </row>
    <row r="3704" spans="1:11" x14ac:dyDescent="0.45">
      <c r="A3704" s="10" t="s">
        <v>39</v>
      </c>
      <c r="B3704" s="20">
        <v>0.66</v>
      </c>
      <c r="C3704" s="19">
        <v>15116</v>
      </c>
      <c r="D3704" s="19">
        <v>903.06147269999997</v>
      </c>
      <c r="E3704" s="23">
        <v>0.23188503399999999</v>
      </c>
      <c r="F3704" s="23">
        <v>0.13906538600000001</v>
      </c>
      <c r="G3704" s="17">
        <v>0</v>
      </c>
      <c r="H3704" s="17">
        <v>1</v>
      </c>
      <c r="I3704" s="17">
        <v>0.69216148600000005</v>
      </c>
      <c r="J3704" s="17">
        <v>0.30692279500000003</v>
      </c>
      <c r="K3704" s="17">
        <v>9.1600000000000004E-4</v>
      </c>
    </row>
    <row r="3705" spans="1:11" x14ac:dyDescent="0.45">
      <c r="A3705" s="10" t="s">
        <v>39</v>
      </c>
      <c r="B3705" s="20">
        <v>0.67</v>
      </c>
      <c r="C3705" s="19">
        <v>15337</v>
      </c>
      <c r="D3705" s="19">
        <v>956.56986019999999</v>
      </c>
      <c r="E3705" s="23">
        <v>0.25292282599999999</v>
      </c>
      <c r="F3705" s="23">
        <v>0.14766000200000001</v>
      </c>
      <c r="G3705" s="17">
        <v>0</v>
      </c>
      <c r="H3705" s="17">
        <v>1</v>
      </c>
      <c r="I3705" s="17">
        <v>0.70687313299999999</v>
      </c>
      <c r="J3705" s="17">
        <v>0.29225844400000001</v>
      </c>
      <c r="K3705" s="17">
        <v>8.6799999999999996E-4</v>
      </c>
    </row>
    <row r="3706" spans="1:11" x14ac:dyDescent="0.45">
      <c r="A3706" s="10" t="s">
        <v>39</v>
      </c>
      <c r="B3706" s="20">
        <v>0.68</v>
      </c>
      <c r="C3706" s="19">
        <v>15571</v>
      </c>
      <c r="D3706" s="19">
        <v>1017.682003</v>
      </c>
      <c r="E3706" s="23">
        <v>0.27130098200000002</v>
      </c>
      <c r="F3706" s="23">
        <v>0.15672103900000001</v>
      </c>
      <c r="G3706" s="17">
        <v>0</v>
      </c>
      <c r="H3706" s="17">
        <v>1</v>
      </c>
      <c r="I3706" s="17">
        <v>0.72042828699999995</v>
      </c>
      <c r="J3706" s="17">
        <v>0.27874717999999998</v>
      </c>
      <c r="K3706" s="17">
        <v>8.25E-4</v>
      </c>
    </row>
    <row r="3707" spans="1:11" x14ac:dyDescent="0.45">
      <c r="A3707" s="10" t="s">
        <v>39</v>
      </c>
      <c r="B3707" s="20">
        <v>0.69</v>
      </c>
      <c r="C3707" s="19">
        <v>15800</v>
      </c>
      <c r="D3707" s="19">
        <v>1081.8414809999999</v>
      </c>
      <c r="E3707" s="23">
        <v>0.28847666599999999</v>
      </c>
      <c r="F3707" s="23">
        <v>0.166724233</v>
      </c>
      <c r="G3707" s="17">
        <v>0</v>
      </c>
      <c r="H3707" s="17">
        <v>1</v>
      </c>
      <c r="I3707" s="17">
        <v>0.73755697899999995</v>
      </c>
      <c r="J3707" s="17">
        <v>0.26167082899999999</v>
      </c>
      <c r="K3707" s="17">
        <v>7.7200000000000001E-4</v>
      </c>
    </row>
    <row r="3708" spans="1:11" x14ac:dyDescent="0.45">
      <c r="A3708" s="10" t="s">
        <v>39</v>
      </c>
      <c r="B3708" s="20">
        <v>0.7</v>
      </c>
      <c r="C3708" s="19">
        <v>16027</v>
      </c>
      <c r="D3708" s="19">
        <v>1149.2764770000001</v>
      </c>
      <c r="E3708" s="23">
        <v>0.30676551099999999</v>
      </c>
      <c r="F3708" s="23">
        <v>0.17647960700000001</v>
      </c>
      <c r="G3708" s="17">
        <v>0</v>
      </c>
      <c r="H3708" s="17">
        <v>1</v>
      </c>
      <c r="I3708" s="17">
        <v>0.75141942699999997</v>
      </c>
      <c r="J3708" s="17">
        <v>0.24784973099999999</v>
      </c>
      <c r="K3708" s="17">
        <v>7.3099999999999999E-4</v>
      </c>
    </row>
    <row r="3709" spans="1:11" x14ac:dyDescent="0.45">
      <c r="A3709" s="10" t="s">
        <v>39</v>
      </c>
      <c r="B3709" s="20">
        <v>0.71</v>
      </c>
      <c r="C3709" s="19">
        <v>16248</v>
      </c>
      <c r="D3709" s="19">
        <v>1219.8450170000001</v>
      </c>
      <c r="E3709" s="23">
        <v>0.33159018800000001</v>
      </c>
      <c r="F3709" s="23">
        <v>0.188197331</v>
      </c>
      <c r="G3709" s="17">
        <v>0</v>
      </c>
      <c r="H3709" s="17">
        <v>1</v>
      </c>
      <c r="I3709" s="17">
        <v>0.763179312</v>
      </c>
      <c r="J3709" s="17">
        <v>0.23612447</v>
      </c>
      <c r="K3709" s="17">
        <v>6.96E-4</v>
      </c>
    </row>
    <row r="3710" spans="1:11" x14ac:dyDescent="0.45">
      <c r="A3710" s="10" t="s">
        <v>39</v>
      </c>
      <c r="B3710" s="20">
        <v>0.72</v>
      </c>
      <c r="C3710" s="19">
        <v>16482</v>
      </c>
      <c r="D3710" s="19">
        <v>1300.5803229999999</v>
      </c>
      <c r="E3710" s="23">
        <v>0.35927760399999997</v>
      </c>
      <c r="F3710" s="23">
        <v>0.200578378</v>
      </c>
      <c r="G3710" s="17">
        <v>0</v>
      </c>
      <c r="H3710" s="17">
        <v>1</v>
      </c>
      <c r="I3710" s="17">
        <v>0.77583720099999998</v>
      </c>
      <c r="J3710" s="17">
        <v>0.22344198000000001</v>
      </c>
      <c r="K3710" s="17">
        <v>7.2099999999999996E-4</v>
      </c>
    </row>
    <row r="3711" spans="1:11" x14ac:dyDescent="0.45">
      <c r="A3711" s="10" t="s">
        <v>39</v>
      </c>
      <c r="B3711" s="20">
        <v>0.73</v>
      </c>
      <c r="C3711" s="19">
        <v>16709</v>
      </c>
      <c r="D3711" s="19">
        <v>1384.949511</v>
      </c>
      <c r="E3711" s="23">
        <v>0.37968595599999999</v>
      </c>
      <c r="F3711" s="23">
        <v>0.213295549</v>
      </c>
      <c r="G3711" s="17">
        <v>0</v>
      </c>
      <c r="H3711" s="17">
        <v>1</v>
      </c>
      <c r="I3711" s="17">
        <v>0.78891504400000001</v>
      </c>
      <c r="J3711" s="17">
        <v>0.21040782</v>
      </c>
      <c r="K3711" s="17">
        <v>6.7699999999999998E-4</v>
      </c>
    </row>
    <row r="3712" spans="1:11" x14ac:dyDescent="0.45">
      <c r="A3712" s="10" t="s">
        <v>39</v>
      </c>
      <c r="B3712" s="20">
        <v>0.74</v>
      </c>
      <c r="C3712" s="19">
        <v>16934</v>
      </c>
      <c r="D3712" s="19">
        <v>1474.244363</v>
      </c>
      <c r="E3712" s="23">
        <v>0.41135406299999999</v>
      </c>
      <c r="F3712" s="23">
        <v>0.22723613500000001</v>
      </c>
      <c r="G3712" s="17">
        <v>0</v>
      </c>
      <c r="H3712" s="17">
        <v>1</v>
      </c>
      <c r="I3712" s="17">
        <v>0.80133158000000004</v>
      </c>
      <c r="J3712" s="17">
        <v>0.19803111400000001</v>
      </c>
      <c r="K3712" s="17">
        <v>6.3699999999999998E-4</v>
      </c>
    </row>
    <row r="3713" spans="1:11" x14ac:dyDescent="0.45">
      <c r="A3713" s="10" t="s">
        <v>39</v>
      </c>
      <c r="B3713" s="20">
        <v>0.75</v>
      </c>
      <c r="C3713" s="19">
        <v>17161</v>
      </c>
      <c r="D3713" s="19">
        <v>1571.183579</v>
      </c>
      <c r="E3713" s="23">
        <v>0.44150309799999998</v>
      </c>
      <c r="F3713" s="23">
        <v>0.242457017</v>
      </c>
      <c r="G3713" s="17">
        <v>0</v>
      </c>
      <c r="H3713" s="17">
        <v>1</v>
      </c>
      <c r="I3713" s="17">
        <v>0.81266770399999999</v>
      </c>
      <c r="J3713" s="17">
        <v>0.186731382</v>
      </c>
      <c r="K3713" s="17">
        <v>6.0099999999999997E-4</v>
      </c>
    </row>
    <row r="3714" spans="1:11" x14ac:dyDescent="0.45">
      <c r="A3714" s="10" t="s">
        <v>39</v>
      </c>
      <c r="B3714" s="20">
        <v>0.76</v>
      </c>
      <c r="C3714" s="19">
        <v>17391</v>
      </c>
      <c r="D3714" s="19">
        <v>1676.285744</v>
      </c>
      <c r="E3714" s="23">
        <v>0.47454337099999999</v>
      </c>
      <c r="F3714" s="23">
        <v>0.25777471000000002</v>
      </c>
      <c r="G3714" s="17">
        <v>0</v>
      </c>
      <c r="H3714" s="17">
        <v>1</v>
      </c>
      <c r="I3714" s="17">
        <v>0.82272062400000001</v>
      </c>
      <c r="J3714" s="17">
        <v>0.17671099300000001</v>
      </c>
      <c r="K3714" s="17">
        <v>5.6800000000000004E-4</v>
      </c>
    </row>
    <row r="3715" spans="1:11" x14ac:dyDescent="0.45">
      <c r="A3715" s="10" t="s">
        <v>39</v>
      </c>
      <c r="B3715" s="20">
        <v>0.77</v>
      </c>
      <c r="C3715" s="19">
        <v>17613</v>
      </c>
      <c r="D3715" s="19">
        <v>1784.9287859999999</v>
      </c>
      <c r="E3715" s="23">
        <v>0.50234750100000003</v>
      </c>
      <c r="F3715" s="23">
        <v>0.27486930399999998</v>
      </c>
      <c r="G3715" s="17">
        <v>0</v>
      </c>
      <c r="H3715" s="17">
        <v>1</v>
      </c>
      <c r="I3715" s="17">
        <v>0.83260401699999997</v>
      </c>
      <c r="J3715" s="17">
        <v>0.16685928799999999</v>
      </c>
      <c r="K3715" s="17">
        <v>5.3700000000000004E-4</v>
      </c>
    </row>
    <row r="3716" spans="1:11" x14ac:dyDescent="0.45">
      <c r="A3716" s="10" t="s">
        <v>39</v>
      </c>
      <c r="B3716" s="20">
        <v>0.78</v>
      </c>
      <c r="C3716" s="19">
        <v>17846</v>
      </c>
      <c r="D3716" s="19">
        <v>1905.0886230000001</v>
      </c>
      <c r="E3716" s="23">
        <v>0.53176210300000004</v>
      </c>
      <c r="F3716" s="23">
        <v>0.29256209100000002</v>
      </c>
      <c r="G3716" s="17">
        <v>0</v>
      </c>
      <c r="H3716" s="17">
        <v>1</v>
      </c>
      <c r="I3716" s="17">
        <v>0.84174833699999996</v>
      </c>
      <c r="J3716" s="17">
        <v>0.15774524200000001</v>
      </c>
      <c r="K3716" s="17">
        <v>5.0600000000000005E-4</v>
      </c>
    </row>
    <row r="3717" spans="1:11" x14ac:dyDescent="0.45">
      <c r="A3717" s="10" t="s">
        <v>39</v>
      </c>
      <c r="B3717" s="20">
        <v>0.79</v>
      </c>
      <c r="C3717" s="19">
        <v>18073</v>
      </c>
      <c r="D3717" s="19">
        <v>2031.682366</v>
      </c>
      <c r="E3717" s="23">
        <v>0.583698575</v>
      </c>
      <c r="F3717" s="23">
        <v>0.31112720599999999</v>
      </c>
      <c r="G3717" s="17">
        <v>0</v>
      </c>
      <c r="H3717" s="17">
        <v>1</v>
      </c>
      <c r="I3717" s="17">
        <v>0.84967702000000001</v>
      </c>
      <c r="J3717" s="17">
        <v>0.149842384</v>
      </c>
      <c r="K3717" s="17">
        <v>4.8099999999999998E-4</v>
      </c>
    </row>
    <row r="3718" spans="1:11" x14ac:dyDescent="0.45">
      <c r="A3718" s="10" t="s">
        <v>39</v>
      </c>
      <c r="B3718" s="20">
        <v>0.8</v>
      </c>
      <c r="C3718" s="19">
        <v>18209</v>
      </c>
      <c r="D3718" s="19">
        <v>2112.8146820000002</v>
      </c>
      <c r="E3718" s="23">
        <v>0.60829373099999995</v>
      </c>
      <c r="F3718" s="23">
        <v>0.32352092300000002</v>
      </c>
      <c r="G3718" s="17">
        <v>0</v>
      </c>
      <c r="H3718" s="17">
        <v>1</v>
      </c>
      <c r="I3718" s="17">
        <v>0.85452255700000002</v>
      </c>
      <c r="J3718" s="17">
        <v>0.145012532</v>
      </c>
      <c r="K3718" s="17">
        <v>4.6500000000000003E-4</v>
      </c>
    </row>
    <row r="3719" spans="1:11" x14ac:dyDescent="0.45">
      <c r="A3719" s="10" t="s">
        <v>39</v>
      </c>
      <c r="B3719" s="20">
        <v>0.80100000000000005</v>
      </c>
      <c r="C3719" s="19">
        <v>18231</v>
      </c>
      <c r="D3719" s="19">
        <v>2126.2571160000002</v>
      </c>
      <c r="E3719" s="23">
        <v>0.61258416000000004</v>
      </c>
      <c r="F3719" s="23">
        <v>0.325646722</v>
      </c>
      <c r="G3719" s="17">
        <v>0</v>
      </c>
      <c r="H3719" s="17">
        <v>1</v>
      </c>
      <c r="I3719" s="17">
        <v>0.85531139300000003</v>
      </c>
      <c r="J3719" s="17">
        <v>0.14422621699999999</v>
      </c>
      <c r="K3719" s="17">
        <v>4.6200000000000001E-4</v>
      </c>
    </row>
    <row r="3720" spans="1:11" x14ac:dyDescent="0.45">
      <c r="A3720" s="10" t="s">
        <v>39</v>
      </c>
      <c r="B3720" s="20">
        <v>0.80200000000000005</v>
      </c>
      <c r="C3720" s="19">
        <v>18255</v>
      </c>
      <c r="D3720" s="19">
        <v>2141.0047119999999</v>
      </c>
      <c r="E3720" s="23">
        <v>0.61535266</v>
      </c>
      <c r="F3720" s="23">
        <v>0.32776055300000001</v>
      </c>
      <c r="G3720" s="17">
        <v>0</v>
      </c>
      <c r="H3720" s="17">
        <v>1</v>
      </c>
      <c r="I3720" s="17">
        <v>0.85588121699999997</v>
      </c>
      <c r="J3720" s="17">
        <v>0.14365821400000001</v>
      </c>
      <c r="K3720" s="17">
        <v>4.6099999999999998E-4</v>
      </c>
    </row>
    <row r="3721" spans="1:11" x14ac:dyDescent="0.45">
      <c r="A3721" s="10" t="s">
        <v>39</v>
      </c>
      <c r="B3721" s="20">
        <v>0.80300000000000005</v>
      </c>
      <c r="C3721" s="19">
        <v>18274</v>
      </c>
      <c r="D3721" s="19">
        <v>2152.7179329999999</v>
      </c>
      <c r="E3721" s="23">
        <v>0.61772550400000004</v>
      </c>
      <c r="F3721" s="23">
        <v>0.32993114699999998</v>
      </c>
      <c r="G3721" s="17">
        <v>0</v>
      </c>
      <c r="H3721" s="17">
        <v>1</v>
      </c>
      <c r="I3721" s="17">
        <v>0.85649293199999998</v>
      </c>
      <c r="J3721" s="17">
        <v>0.14304845299999999</v>
      </c>
      <c r="K3721" s="17">
        <v>4.5899999999999999E-4</v>
      </c>
    </row>
    <row r="3722" spans="1:11" x14ac:dyDescent="0.45">
      <c r="A3722" s="10" t="s">
        <v>39</v>
      </c>
      <c r="B3722" s="20">
        <v>0.80400000000000005</v>
      </c>
      <c r="C3722" s="19">
        <v>18298</v>
      </c>
      <c r="D3722" s="19">
        <v>2167.5845399999998</v>
      </c>
      <c r="E3722" s="23">
        <v>0.620664506</v>
      </c>
      <c r="F3722" s="23">
        <v>0.33171252000000001</v>
      </c>
      <c r="G3722" s="17">
        <v>0</v>
      </c>
      <c r="H3722" s="17">
        <v>1</v>
      </c>
      <c r="I3722" s="17">
        <v>0.85720607999999998</v>
      </c>
      <c r="J3722" s="17">
        <v>0.14233769600000001</v>
      </c>
      <c r="K3722" s="17">
        <v>4.5600000000000003E-4</v>
      </c>
    </row>
    <row r="3723" spans="1:11" x14ac:dyDescent="0.45">
      <c r="A3723" s="10" t="s">
        <v>39</v>
      </c>
      <c r="B3723" s="20">
        <v>0.80500000000000005</v>
      </c>
      <c r="C3723" s="19">
        <v>18320</v>
      </c>
      <c r="D3723" s="19">
        <v>2181.2756239999999</v>
      </c>
      <c r="E3723" s="23">
        <v>0.62280106999999996</v>
      </c>
      <c r="F3723" s="23">
        <v>0.333772509</v>
      </c>
      <c r="G3723" s="17">
        <v>0</v>
      </c>
      <c r="H3723" s="17">
        <v>1</v>
      </c>
      <c r="I3723" s="17">
        <v>0.85806678300000006</v>
      </c>
      <c r="J3723" s="17">
        <v>0.14147974399999999</v>
      </c>
      <c r="K3723" s="17">
        <v>4.5300000000000001E-4</v>
      </c>
    </row>
    <row r="3724" spans="1:11" x14ac:dyDescent="0.45">
      <c r="A3724" s="10" t="s">
        <v>39</v>
      </c>
      <c r="B3724" s="20">
        <v>0.80600000000000005</v>
      </c>
      <c r="C3724" s="19">
        <v>18345</v>
      </c>
      <c r="D3724" s="19">
        <v>2196.8983309999999</v>
      </c>
      <c r="E3724" s="23">
        <v>0.62863778400000003</v>
      </c>
      <c r="F3724" s="23">
        <v>0.33599193500000002</v>
      </c>
      <c r="G3724" s="17">
        <v>0</v>
      </c>
      <c r="H3724" s="17">
        <v>1</v>
      </c>
      <c r="I3724" s="17">
        <v>0.85899709099999999</v>
      </c>
      <c r="J3724" s="17">
        <v>0.14055240799999999</v>
      </c>
      <c r="K3724" s="17">
        <v>4.5100000000000001E-4</v>
      </c>
    </row>
    <row r="3725" spans="1:11" x14ac:dyDescent="0.45">
      <c r="A3725" s="10" t="s">
        <v>39</v>
      </c>
      <c r="B3725" s="20">
        <v>0.80700000000000005</v>
      </c>
      <c r="C3725" s="19">
        <v>18369</v>
      </c>
      <c r="D3725" s="19">
        <v>2212.064793</v>
      </c>
      <c r="E3725" s="23">
        <v>0.63491159100000005</v>
      </c>
      <c r="F3725" s="23">
        <v>0.338285375</v>
      </c>
      <c r="G3725" s="17">
        <v>0</v>
      </c>
      <c r="H3725" s="17">
        <v>1</v>
      </c>
      <c r="I3725" s="17">
        <v>0.85964637399999999</v>
      </c>
      <c r="J3725" s="17">
        <v>0.13990522499999999</v>
      </c>
      <c r="K3725" s="17">
        <v>4.4799999999999999E-4</v>
      </c>
    </row>
    <row r="3726" spans="1:11" x14ac:dyDescent="0.45">
      <c r="A3726" s="10" t="s">
        <v>39</v>
      </c>
      <c r="B3726" s="20">
        <v>0.80800000000000005</v>
      </c>
      <c r="C3726" s="19">
        <v>18389</v>
      </c>
      <c r="D3726" s="19">
        <v>2224.8213219999998</v>
      </c>
      <c r="E3726" s="23">
        <v>0.64053950100000001</v>
      </c>
      <c r="F3726" s="23">
        <v>0.340499677</v>
      </c>
      <c r="G3726" s="17">
        <v>0</v>
      </c>
      <c r="H3726" s="17">
        <v>1</v>
      </c>
      <c r="I3726" s="17">
        <v>0.86029221099999997</v>
      </c>
      <c r="J3726" s="17">
        <v>0.13926145100000001</v>
      </c>
      <c r="K3726" s="17">
        <v>4.46E-4</v>
      </c>
    </row>
    <row r="3727" spans="1:11" x14ac:dyDescent="0.45">
      <c r="A3727" s="10" t="s">
        <v>39</v>
      </c>
      <c r="B3727" s="20">
        <v>0.80900000000000005</v>
      </c>
      <c r="C3727" s="19">
        <v>18414</v>
      </c>
      <c r="D3727" s="19">
        <v>2240.8741439999999</v>
      </c>
      <c r="E3727" s="23">
        <v>0.64363102699999997</v>
      </c>
      <c r="F3727" s="23">
        <v>0.34231491800000002</v>
      </c>
      <c r="G3727" s="17">
        <v>0</v>
      </c>
      <c r="H3727" s="17">
        <v>1</v>
      </c>
      <c r="I3727" s="17">
        <v>0.86122643799999998</v>
      </c>
      <c r="J3727" s="17">
        <v>0.138330604</v>
      </c>
      <c r="K3727" s="17">
        <v>4.4299999999999998E-4</v>
      </c>
    </row>
    <row r="3728" spans="1:11" x14ac:dyDescent="0.45">
      <c r="A3728" s="10" t="s">
        <v>39</v>
      </c>
      <c r="B3728" s="20">
        <v>0.81</v>
      </c>
      <c r="C3728" s="19">
        <v>18435</v>
      </c>
      <c r="D3728" s="19">
        <v>2254.460501</v>
      </c>
      <c r="E3728" s="23">
        <v>0.64979275999999997</v>
      </c>
      <c r="F3728" s="23">
        <v>0.344751258</v>
      </c>
      <c r="G3728" s="17">
        <v>0</v>
      </c>
      <c r="H3728" s="17">
        <v>1</v>
      </c>
      <c r="I3728" s="17">
        <v>0.86193395399999995</v>
      </c>
      <c r="J3728" s="17">
        <v>0.13762539400000001</v>
      </c>
      <c r="K3728" s="17">
        <v>4.4099999999999999E-4</v>
      </c>
    </row>
    <row r="3729" spans="1:11" x14ac:dyDescent="0.45">
      <c r="A3729" s="10" t="s">
        <v>39</v>
      </c>
      <c r="B3729" s="20">
        <v>0.81100000000000005</v>
      </c>
      <c r="C3729" s="19">
        <v>18459</v>
      </c>
      <c r="D3729" s="19">
        <v>2270.117945</v>
      </c>
      <c r="E3729" s="23">
        <v>0.65453258400000003</v>
      </c>
      <c r="F3729" s="23">
        <v>0.34686101000000003</v>
      </c>
      <c r="G3729" s="17">
        <v>0</v>
      </c>
      <c r="H3729" s="17">
        <v>1</v>
      </c>
      <c r="I3729" s="17">
        <v>0.862629906</v>
      </c>
      <c r="J3729" s="17">
        <v>0.13693166300000001</v>
      </c>
      <c r="K3729" s="17">
        <v>4.3800000000000002E-4</v>
      </c>
    </row>
    <row r="3730" spans="1:11" x14ac:dyDescent="0.45">
      <c r="A3730" s="10" t="s">
        <v>39</v>
      </c>
      <c r="B3730" s="20">
        <v>0.81200000000000006</v>
      </c>
      <c r="C3730" s="19">
        <v>18480</v>
      </c>
      <c r="D3730" s="19">
        <v>2283.916483</v>
      </c>
      <c r="E3730" s="23">
        <v>0.65977190699999999</v>
      </c>
      <c r="F3730" s="23">
        <v>0.34918467600000003</v>
      </c>
      <c r="G3730" s="17">
        <v>0</v>
      </c>
      <c r="H3730" s="17">
        <v>1</v>
      </c>
      <c r="I3730" s="17">
        <v>0.86329799100000004</v>
      </c>
      <c r="J3730" s="17">
        <v>0.13626584799999999</v>
      </c>
      <c r="K3730" s="17">
        <v>4.3600000000000003E-4</v>
      </c>
    </row>
    <row r="3731" spans="1:11" x14ac:dyDescent="0.45">
      <c r="A3731" s="10" t="s">
        <v>39</v>
      </c>
      <c r="B3731" s="20">
        <v>0.81299999999999994</v>
      </c>
      <c r="C3731" s="19">
        <v>18505</v>
      </c>
      <c r="D3731" s="19">
        <v>2300.474056</v>
      </c>
      <c r="E3731" s="23">
        <v>0.66584914699999997</v>
      </c>
      <c r="F3731" s="23">
        <v>0.35099406300000002</v>
      </c>
      <c r="G3731" s="17">
        <v>0</v>
      </c>
      <c r="H3731" s="17">
        <v>1</v>
      </c>
      <c r="I3731" s="17">
        <v>0.86431972999999995</v>
      </c>
      <c r="J3731" s="17">
        <v>0.13524747000000001</v>
      </c>
      <c r="K3731" s="17">
        <v>4.3300000000000001E-4</v>
      </c>
    </row>
    <row r="3732" spans="1:11" x14ac:dyDescent="0.45">
      <c r="A3732" s="10" t="s">
        <v>39</v>
      </c>
      <c r="B3732" s="20">
        <v>0.81399999999999995</v>
      </c>
      <c r="C3732" s="19">
        <v>18526</v>
      </c>
      <c r="D3732" s="19">
        <v>2314.5155159999999</v>
      </c>
      <c r="E3732" s="23">
        <v>0.67228096100000001</v>
      </c>
      <c r="F3732" s="23">
        <v>0.35362882499999998</v>
      </c>
      <c r="G3732" s="17">
        <v>0</v>
      </c>
      <c r="H3732" s="17">
        <v>1</v>
      </c>
      <c r="I3732" s="17">
        <v>0.86499069200000001</v>
      </c>
      <c r="J3732" s="17">
        <v>0.13457880999999999</v>
      </c>
      <c r="K3732" s="17">
        <v>4.2999999999999999E-4</v>
      </c>
    </row>
    <row r="3733" spans="1:11" x14ac:dyDescent="0.45">
      <c r="A3733" s="10" t="s">
        <v>39</v>
      </c>
      <c r="B3733" s="20">
        <v>0.81499999999999995</v>
      </c>
      <c r="C3733" s="19">
        <v>18550</v>
      </c>
      <c r="D3733" s="19">
        <v>2330.6997339999998</v>
      </c>
      <c r="E3733" s="23">
        <v>0.67659189799999997</v>
      </c>
      <c r="F3733" s="23">
        <v>0.35576791000000002</v>
      </c>
      <c r="G3733" s="17">
        <v>0</v>
      </c>
      <c r="H3733" s="17">
        <v>1</v>
      </c>
      <c r="I3733" s="17">
        <v>0.86587806199999995</v>
      </c>
      <c r="J3733" s="17">
        <v>0.13369427</v>
      </c>
      <c r="K3733" s="17">
        <v>4.28E-4</v>
      </c>
    </row>
    <row r="3734" spans="1:11" x14ac:dyDescent="0.45">
      <c r="A3734" s="10" t="s">
        <v>39</v>
      </c>
      <c r="B3734" s="20">
        <v>0.81599999999999995</v>
      </c>
      <c r="C3734" s="19">
        <v>18570</v>
      </c>
      <c r="D3734" s="19">
        <v>2344.2682909999999</v>
      </c>
      <c r="E3734" s="23">
        <v>0.67931575600000005</v>
      </c>
      <c r="F3734" s="23">
        <v>0.35817296799999998</v>
      </c>
      <c r="G3734" s="17">
        <v>0</v>
      </c>
      <c r="H3734" s="17">
        <v>1</v>
      </c>
      <c r="I3734" s="17">
        <v>0.86658881600000004</v>
      </c>
      <c r="J3734" s="17">
        <v>0.132985782</v>
      </c>
      <c r="K3734" s="17">
        <v>4.2499999999999998E-4</v>
      </c>
    </row>
    <row r="3735" spans="1:11" x14ac:dyDescent="0.45">
      <c r="A3735" s="10" t="s">
        <v>39</v>
      </c>
      <c r="B3735" s="20">
        <v>0.81699999999999995</v>
      </c>
      <c r="C3735" s="19">
        <v>18595</v>
      </c>
      <c r="D3735" s="19">
        <v>2361.3166000000001</v>
      </c>
      <c r="E3735" s="23">
        <v>0.68360325600000005</v>
      </c>
      <c r="F3735" s="23">
        <v>0.35993096499999999</v>
      </c>
      <c r="G3735" s="17">
        <v>0</v>
      </c>
      <c r="H3735" s="17">
        <v>1</v>
      </c>
      <c r="I3735" s="17">
        <v>0.86730173799999999</v>
      </c>
      <c r="J3735" s="17">
        <v>0.13227513299999999</v>
      </c>
      <c r="K3735" s="17">
        <v>4.2299999999999998E-4</v>
      </c>
    </row>
    <row r="3736" spans="1:11" x14ac:dyDescent="0.45">
      <c r="A3736" s="10" t="s">
        <v>39</v>
      </c>
      <c r="B3736" s="20">
        <v>0.81799999999999995</v>
      </c>
      <c r="C3736" s="19">
        <v>18618</v>
      </c>
      <c r="D3736" s="19">
        <v>2377.1034920000002</v>
      </c>
      <c r="E3736" s="23">
        <v>0.68914166200000004</v>
      </c>
      <c r="F3736" s="23">
        <v>0.36272315100000002</v>
      </c>
      <c r="G3736" s="17">
        <v>0</v>
      </c>
      <c r="H3736" s="17">
        <v>1</v>
      </c>
      <c r="I3736" s="17">
        <v>0.86800897300000002</v>
      </c>
      <c r="J3736" s="17">
        <v>0.131570153</v>
      </c>
      <c r="K3736" s="17">
        <v>4.2099999999999999E-4</v>
      </c>
    </row>
    <row r="3737" spans="1:11" x14ac:dyDescent="0.45">
      <c r="A3737" s="10" t="s">
        <v>39</v>
      </c>
      <c r="B3737" s="20">
        <v>0.81899999999999995</v>
      </c>
      <c r="C3737" s="19">
        <v>18638</v>
      </c>
      <c r="D3737" s="19">
        <v>2390.9434679999999</v>
      </c>
      <c r="E3737" s="23">
        <v>0.69581408899999997</v>
      </c>
      <c r="F3737" s="23">
        <v>0.364789592</v>
      </c>
      <c r="G3737" s="17">
        <v>0</v>
      </c>
      <c r="H3737" s="17">
        <v>1</v>
      </c>
      <c r="I3737" s="17">
        <v>0.86881877200000002</v>
      </c>
      <c r="J3737" s="17">
        <v>0.130762936</v>
      </c>
      <c r="K3737" s="17">
        <v>4.1800000000000002E-4</v>
      </c>
    </row>
    <row r="3738" spans="1:11" x14ac:dyDescent="0.45">
      <c r="A3738" s="10" t="s">
        <v>39</v>
      </c>
      <c r="B3738" s="20">
        <v>0.82</v>
      </c>
      <c r="C3738" s="19">
        <v>18661</v>
      </c>
      <c r="D3738" s="19">
        <v>2406.9732049999998</v>
      </c>
      <c r="E3738" s="23">
        <v>0.69825146000000005</v>
      </c>
      <c r="F3738" s="23">
        <v>0.366187922</v>
      </c>
      <c r="G3738" s="17">
        <v>0</v>
      </c>
      <c r="H3738" s="17">
        <v>1</v>
      </c>
      <c r="I3738" s="17">
        <v>0.86806565300000005</v>
      </c>
      <c r="J3738" s="17">
        <v>0.13151864999999999</v>
      </c>
      <c r="K3738" s="17">
        <v>4.1599999999999997E-4</v>
      </c>
    </row>
    <row r="3739" spans="1:11" x14ac:dyDescent="0.45">
      <c r="A3739" s="10" t="s">
        <v>39</v>
      </c>
      <c r="B3739" s="20">
        <v>0.82099999999999995</v>
      </c>
      <c r="C3739" s="19">
        <v>18687</v>
      </c>
      <c r="D3739" s="19">
        <v>2425.2274320000001</v>
      </c>
      <c r="E3739" s="23">
        <v>0.70622508100000003</v>
      </c>
      <c r="F3739" s="23">
        <v>0.36950727700000002</v>
      </c>
      <c r="G3739" s="17">
        <v>0</v>
      </c>
      <c r="H3739" s="17">
        <v>1</v>
      </c>
      <c r="I3739" s="17">
        <v>0.86895488700000001</v>
      </c>
      <c r="J3739" s="17">
        <v>0.13063221799999999</v>
      </c>
      <c r="K3739" s="17">
        <v>4.1300000000000001E-4</v>
      </c>
    </row>
    <row r="3740" spans="1:11" x14ac:dyDescent="0.45">
      <c r="A3740" s="10" t="s">
        <v>39</v>
      </c>
      <c r="B3740" s="20">
        <v>0.82199999999999995</v>
      </c>
      <c r="C3740" s="19">
        <v>18691</v>
      </c>
      <c r="D3740" s="19">
        <v>2428.056204</v>
      </c>
      <c r="E3740" s="23">
        <v>0.70742713800000001</v>
      </c>
      <c r="F3740" s="23">
        <v>0.37196639100000001</v>
      </c>
      <c r="G3740" s="17">
        <v>0</v>
      </c>
      <c r="H3740" s="17">
        <v>1</v>
      </c>
      <c r="I3740" s="17">
        <v>0.86905882400000001</v>
      </c>
      <c r="J3740" s="17">
        <v>0.13052860799999999</v>
      </c>
      <c r="K3740" s="17">
        <v>4.1300000000000001E-4</v>
      </c>
    </row>
    <row r="3741" spans="1:11" x14ac:dyDescent="0.45">
      <c r="A3741" s="10" t="s">
        <v>39</v>
      </c>
      <c r="B3741" s="20">
        <v>0.82299999999999995</v>
      </c>
      <c r="C3741" s="19">
        <v>18730</v>
      </c>
      <c r="D3741" s="19">
        <v>2455.7295680000002</v>
      </c>
      <c r="E3741" s="23">
        <v>0.71142245000000004</v>
      </c>
      <c r="F3741" s="23">
        <v>0.373174424</v>
      </c>
      <c r="G3741" s="17">
        <v>0</v>
      </c>
      <c r="H3741" s="17">
        <v>1</v>
      </c>
      <c r="I3741" s="17">
        <v>0.87048356599999999</v>
      </c>
      <c r="J3741" s="17">
        <v>0.12910835500000001</v>
      </c>
      <c r="K3741" s="17">
        <v>4.08E-4</v>
      </c>
    </row>
    <row r="3742" spans="1:11" x14ac:dyDescent="0.45">
      <c r="A3742" s="10" t="s">
        <v>39</v>
      </c>
      <c r="B3742" s="20">
        <v>0.82399999999999995</v>
      </c>
      <c r="C3742" s="19">
        <v>18753</v>
      </c>
      <c r="D3742" s="19">
        <v>2472.1200509999999</v>
      </c>
      <c r="E3742" s="23">
        <v>0.71395514299999996</v>
      </c>
      <c r="F3742" s="23">
        <v>0.37654131800000001</v>
      </c>
      <c r="G3742" s="17">
        <v>0</v>
      </c>
      <c r="H3742" s="17">
        <v>1</v>
      </c>
      <c r="I3742" s="17">
        <v>0.87099632100000002</v>
      </c>
      <c r="J3742" s="17">
        <v>0.12859728600000001</v>
      </c>
      <c r="K3742" s="17">
        <v>4.06E-4</v>
      </c>
    </row>
    <row r="3743" spans="1:11" x14ac:dyDescent="0.45">
      <c r="A3743" s="10" t="s">
        <v>39</v>
      </c>
      <c r="B3743" s="20">
        <v>0.82499999999999996</v>
      </c>
      <c r="C3743" s="19">
        <v>18777</v>
      </c>
      <c r="D3743" s="19">
        <v>2489.3299229999998</v>
      </c>
      <c r="E3743" s="23">
        <v>0.71946418999999995</v>
      </c>
      <c r="F3743" s="23">
        <v>0.37862696499999998</v>
      </c>
      <c r="G3743" s="17">
        <v>0</v>
      </c>
      <c r="H3743" s="17">
        <v>1</v>
      </c>
      <c r="I3743" s="17">
        <v>0.87200724399999996</v>
      </c>
      <c r="J3743" s="17">
        <v>0.127589547</v>
      </c>
      <c r="K3743" s="17">
        <v>4.0299999999999998E-4</v>
      </c>
    </row>
    <row r="3744" spans="1:11" x14ac:dyDescent="0.45">
      <c r="A3744" s="10" t="s">
        <v>39</v>
      </c>
      <c r="B3744" s="20">
        <v>0.82599999999999996</v>
      </c>
      <c r="C3744" s="19">
        <v>18801</v>
      </c>
      <c r="D3744" s="19">
        <v>2506.67407</v>
      </c>
      <c r="E3744" s="23">
        <v>0.72576091899999995</v>
      </c>
      <c r="F3744" s="23">
        <v>0.38151106800000001</v>
      </c>
      <c r="G3744" s="17">
        <v>0</v>
      </c>
      <c r="H3744" s="17">
        <v>1</v>
      </c>
      <c r="I3744" s="17">
        <v>0.87275339200000002</v>
      </c>
      <c r="J3744" s="17">
        <v>0.12684575000000001</v>
      </c>
      <c r="K3744" s="17">
        <v>4.0099999999999999E-4</v>
      </c>
    </row>
    <row r="3745" spans="1:11" x14ac:dyDescent="0.45">
      <c r="A3745" s="10" t="s">
        <v>39</v>
      </c>
      <c r="B3745" s="20">
        <v>0.82699999999999996</v>
      </c>
      <c r="C3745" s="19">
        <v>18819</v>
      </c>
      <c r="D3745" s="19">
        <v>2519.7528910000001</v>
      </c>
      <c r="E3745" s="23">
        <v>0.72749248799999999</v>
      </c>
      <c r="F3745" s="23">
        <v>0.38410156899999998</v>
      </c>
      <c r="G3745" s="17">
        <v>0</v>
      </c>
      <c r="H3745" s="17">
        <v>1</v>
      </c>
      <c r="I3745" s="17">
        <v>0.87337158599999998</v>
      </c>
      <c r="J3745" s="17">
        <v>0.12622950299999999</v>
      </c>
      <c r="K3745" s="17">
        <v>3.9899999999999999E-4</v>
      </c>
    </row>
    <row r="3746" spans="1:11" x14ac:dyDescent="0.45">
      <c r="A3746" s="10" t="s">
        <v>39</v>
      </c>
      <c r="B3746" s="20">
        <v>0.82799999999999996</v>
      </c>
      <c r="C3746" s="19">
        <v>18846</v>
      </c>
      <c r="D3746" s="19">
        <v>2539.4696130000002</v>
      </c>
      <c r="E3746" s="23">
        <v>0.73161711900000004</v>
      </c>
      <c r="F3746" s="23">
        <v>0.38613075699999999</v>
      </c>
      <c r="G3746" s="17">
        <v>0</v>
      </c>
      <c r="H3746" s="17">
        <v>1</v>
      </c>
      <c r="I3746" s="17">
        <v>0.87395872699999999</v>
      </c>
      <c r="J3746" s="17">
        <v>0.125644592</v>
      </c>
      <c r="K3746" s="17">
        <v>3.97E-4</v>
      </c>
    </row>
    <row r="3747" spans="1:11" x14ac:dyDescent="0.45">
      <c r="A3747" s="10" t="s">
        <v>39</v>
      </c>
      <c r="B3747" s="20">
        <v>0.82899999999999996</v>
      </c>
      <c r="C3747" s="19">
        <v>18869</v>
      </c>
      <c r="D3747" s="19">
        <v>2556.3310630000001</v>
      </c>
      <c r="E3747" s="23">
        <v>0.73452961699999997</v>
      </c>
      <c r="F3747" s="23">
        <v>0.38891053199999998</v>
      </c>
      <c r="G3747" s="17">
        <v>0</v>
      </c>
      <c r="H3747" s="17">
        <v>1</v>
      </c>
      <c r="I3747" s="17">
        <v>0.87445264899999997</v>
      </c>
      <c r="J3747" s="17">
        <v>0.12515222500000001</v>
      </c>
      <c r="K3747" s="17">
        <v>3.9500000000000001E-4</v>
      </c>
    </row>
    <row r="3748" spans="1:11" x14ac:dyDescent="0.45">
      <c r="A3748" s="10" t="s">
        <v>39</v>
      </c>
      <c r="B3748" s="20">
        <v>0.83</v>
      </c>
      <c r="C3748" s="19">
        <v>18890</v>
      </c>
      <c r="D3748" s="19">
        <v>2571.830821</v>
      </c>
      <c r="E3748" s="23">
        <v>0.74007673799999996</v>
      </c>
      <c r="F3748" s="23">
        <v>0.39131177099999997</v>
      </c>
      <c r="G3748" s="17">
        <v>0</v>
      </c>
      <c r="H3748" s="17">
        <v>1</v>
      </c>
      <c r="I3748" s="17">
        <v>0.87491511799999999</v>
      </c>
      <c r="J3748" s="17">
        <v>0.124691211</v>
      </c>
      <c r="K3748" s="17">
        <v>3.9399999999999998E-4</v>
      </c>
    </row>
    <row r="3749" spans="1:11" x14ac:dyDescent="0.45">
      <c r="A3749" s="10" t="s">
        <v>39</v>
      </c>
      <c r="B3749" s="20">
        <v>0.83099999999999996</v>
      </c>
      <c r="C3749" s="19">
        <v>18914</v>
      </c>
      <c r="D3749" s="19">
        <v>2589.6342800000002</v>
      </c>
      <c r="E3749" s="23">
        <v>0.74405794800000002</v>
      </c>
      <c r="F3749" s="23">
        <v>0.39362617900000002</v>
      </c>
      <c r="G3749" s="17">
        <v>0</v>
      </c>
      <c r="H3749" s="17">
        <v>1</v>
      </c>
      <c r="I3749" s="17">
        <v>0.87562909</v>
      </c>
      <c r="J3749" s="17">
        <v>0.123979487</v>
      </c>
      <c r="K3749" s="17">
        <v>3.9100000000000002E-4</v>
      </c>
    </row>
    <row r="3750" spans="1:11" x14ac:dyDescent="0.45">
      <c r="A3750" s="10" t="s">
        <v>39</v>
      </c>
      <c r="B3750" s="20">
        <v>0.83199999999999996</v>
      </c>
      <c r="C3750" s="19">
        <v>18937</v>
      </c>
      <c r="D3750" s="19">
        <v>2606.7948580000002</v>
      </c>
      <c r="E3750" s="23">
        <v>0.74727330700000005</v>
      </c>
      <c r="F3750" s="23">
        <v>0.39589302700000001</v>
      </c>
      <c r="G3750" s="17">
        <v>0</v>
      </c>
      <c r="H3750" s="17">
        <v>1</v>
      </c>
      <c r="I3750" s="17">
        <v>0.87643986799999996</v>
      </c>
      <c r="J3750" s="17">
        <v>0.12317126</v>
      </c>
      <c r="K3750" s="17">
        <v>3.8900000000000002E-4</v>
      </c>
    </row>
    <row r="3751" spans="1:11" x14ac:dyDescent="0.45">
      <c r="A3751" s="10" t="s">
        <v>39</v>
      </c>
      <c r="B3751" s="20">
        <v>0.83299999999999996</v>
      </c>
      <c r="C3751" s="19">
        <v>18957</v>
      </c>
      <c r="D3751" s="19">
        <v>2621.7751910000002</v>
      </c>
      <c r="E3751" s="23">
        <v>0.75071310800000002</v>
      </c>
      <c r="F3751" s="23">
        <v>0.39851441399999998</v>
      </c>
      <c r="G3751" s="17">
        <v>0</v>
      </c>
      <c r="H3751" s="17">
        <v>1</v>
      </c>
      <c r="I3751" s="17">
        <v>0.87699616300000005</v>
      </c>
      <c r="J3751" s="17">
        <v>0.122616769</v>
      </c>
      <c r="K3751" s="17">
        <v>3.8699999999999997E-4</v>
      </c>
    </row>
    <row r="3752" spans="1:11" x14ac:dyDescent="0.45">
      <c r="A3752" s="10" t="s">
        <v>39</v>
      </c>
      <c r="B3752" s="20">
        <v>0.83399999999999996</v>
      </c>
      <c r="C3752" s="19">
        <v>18978</v>
      </c>
      <c r="D3752" s="19">
        <v>2637.5717209999998</v>
      </c>
      <c r="E3752" s="23">
        <v>0.75355925199999996</v>
      </c>
      <c r="F3752" s="23">
        <v>0.40097150799999998</v>
      </c>
      <c r="G3752" s="17">
        <v>0</v>
      </c>
      <c r="H3752" s="17">
        <v>1</v>
      </c>
      <c r="I3752" s="17">
        <v>0.87757063300000004</v>
      </c>
      <c r="J3752" s="17">
        <v>0.122044107</v>
      </c>
      <c r="K3752" s="17">
        <v>3.8499999999999998E-4</v>
      </c>
    </row>
    <row r="3753" spans="1:11" x14ac:dyDescent="0.45">
      <c r="A3753" s="10" t="s">
        <v>39</v>
      </c>
      <c r="B3753" s="20">
        <v>0.83499999999999996</v>
      </c>
      <c r="C3753" s="19">
        <v>19002</v>
      </c>
      <c r="D3753" s="19">
        <v>2655.7146090000001</v>
      </c>
      <c r="E3753" s="23">
        <v>0.75887448700000004</v>
      </c>
      <c r="F3753" s="23">
        <v>0.40332400800000001</v>
      </c>
      <c r="G3753" s="17">
        <v>0</v>
      </c>
      <c r="H3753" s="17">
        <v>1</v>
      </c>
      <c r="I3753" s="17">
        <v>0.87841113000000004</v>
      </c>
      <c r="J3753" s="17">
        <v>0.121206255</v>
      </c>
      <c r="K3753" s="17">
        <v>3.8299999999999999E-4</v>
      </c>
    </row>
    <row r="3754" spans="1:11" x14ac:dyDescent="0.45">
      <c r="A3754" s="10" t="s">
        <v>39</v>
      </c>
      <c r="B3754" s="20">
        <v>0.83599999999999997</v>
      </c>
      <c r="C3754" s="19">
        <v>19025</v>
      </c>
      <c r="D3754" s="19">
        <v>2673.1911810000001</v>
      </c>
      <c r="E3754" s="23">
        <v>0.76112316899999999</v>
      </c>
      <c r="F3754" s="23">
        <v>0.40528880099999998</v>
      </c>
      <c r="G3754" s="17">
        <v>0</v>
      </c>
      <c r="H3754" s="17">
        <v>1</v>
      </c>
      <c r="I3754" s="17">
        <v>0.87914650800000005</v>
      </c>
      <c r="J3754" s="17">
        <v>0.120473337</v>
      </c>
      <c r="K3754" s="17">
        <v>3.8000000000000002E-4</v>
      </c>
    </row>
    <row r="3755" spans="1:11" x14ac:dyDescent="0.45">
      <c r="A3755" s="10" t="s">
        <v>39</v>
      </c>
      <c r="B3755" s="20">
        <v>0.83699999999999997</v>
      </c>
      <c r="C3755" s="19">
        <v>19050</v>
      </c>
      <c r="D3755" s="19">
        <v>2692.3675739999999</v>
      </c>
      <c r="E3755" s="23">
        <v>0.77023337700000005</v>
      </c>
      <c r="F3755" s="23">
        <v>0.40804136200000002</v>
      </c>
      <c r="G3755" s="17">
        <v>0</v>
      </c>
      <c r="H3755" s="17">
        <v>1</v>
      </c>
      <c r="I3755" s="17">
        <v>0.879756019</v>
      </c>
      <c r="J3755" s="17">
        <v>0.119865743</v>
      </c>
      <c r="K3755" s="17">
        <v>3.7800000000000003E-4</v>
      </c>
    </row>
    <row r="3756" spans="1:11" x14ac:dyDescent="0.45">
      <c r="A3756" s="10" t="s">
        <v>39</v>
      </c>
      <c r="B3756" s="20">
        <v>0.83799999999999997</v>
      </c>
      <c r="C3756" s="19">
        <v>19071</v>
      </c>
      <c r="D3756" s="19">
        <v>2708.6056600000002</v>
      </c>
      <c r="E3756" s="23">
        <v>0.77728958100000001</v>
      </c>
      <c r="F3756" s="23">
        <v>0.40991591399999999</v>
      </c>
      <c r="G3756" s="17">
        <v>0</v>
      </c>
      <c r="H3756" s="17">
        <v>1</v>
      </c>
      <c r="I3756" s="17">
        <v>0.88041295500000005</v>
      </c>
      <c r="J3756" s="17">
        <v>0.11921087399999999</v>
      </c>
      <c r="K3756" s="17">
        <v>3.7599999999999998E-4</v>
      </c>
    </row>
    <row r="3757" spans="1:11" x14ac:dyDescent="0.45">
      <c r="A3757" s="10" t="s">
        <v>39</v>
      </c>
      <c r="B3757" s="20">
        <v>0.83899999999999997</v>
      </c>
      <c r="C3757" s="19">
        <v>19090</v>
      </c>
      <c r="D3757" s="19">
        <v>2723.4085660000001</v>
      </c>
      <c r="E3757" s="23">
        <v>0.78118803000000003</v>
      </c>
      <c r="F3757" s="23">
        <v>0.411502492</v>
      </c>
      <c r="G3757" s="17">
        <v>0</v>
      </c>
      <c r="H3757" s="17">
        <v>1</v>
      </c>
      <c r="I3757" s="17">
        <v>0.88090049299999995</v>
      </c>
      <c r="J3757" s="17">
        <v>0.11872508499999999</v>
      </c>
      <c r="K3757" s="17">
        <v>3.7399999999999998E-4</v>
      </c>
    </row>
    <row r="3758" spans="1:11" x14ac:dyDescent="0.45">
      <c r="A3758" s="10" t="s">
        <v>39</v>
      </c>
      <c r="B3758" s="20">
        <v>0.84</v>
      </c>
      <c r="C3758" s="19">
        <v>19119</v>
      </c>
      <c r="D3758" s="19">
        <v>2746.1343400000001</v>
      </c>
      <c r="E3758" s="23">
        <v>0.78698081900000005</v>
      </c>
      <c r="F3758" s="23">
        <v>0.41587800699999999</v>
      </c>
      <c r="G3758" s="17">
        <v>0</v>
      </c>
      <c r="H3758" s="17">
        <v>1</v>
      </c>
      <c r="I3758" s="17">
        <v>0.88175357300000001</v>
      </c>
      <c r="J3758" s="17">
        <v>0.11787468800000001</v>
      </c>
      <c r="K3758" s="17">
        <v>3.7199999999999999E-4</v>
      </c>
    </row>
    <row r="3759" spans="1:11" x14ac:dyDescent="0.45">
      <c r="A3759" s="10" t="s">
        <v>39</v>
      </c>
      <c r="B3759" s="20">
        <v>0.84099999999999997</v>
      </c>
      <c r="C3759" s="19">
        <v>19141</v>
      </c>
      <c r="D3759" s="19">
        <v>2763.5093430000002</v>
      </c>
      <c r="E3759" s="23">
        <v>0.79280244600000005</v>
      </c>
      <c r="F3759" s="23">
        <v>0.41834854900000001</v>
      </c>
      <c r="G3759" s="17">
        <v>0</v>
      </c>
      <c r="H3759" s="17">
        <v>1</v>
      </c>
      <c r="I3759" s="17">
        <v>0.88265960399999999</v>
      </c>
      <c r="J3759" s="17">
        <v>0.116971505</v>
      </c>
      <c r="K3759" s="17">
        <v>3.6900000000000002E-4</v>
      </c>
    </row>
    <row r="3760" spans="1:11" x14ac:dyDescent="0.45">
      <c r="A3760" s="10" t="s">
        <v>39</v>
      </c>
      <c r="B3760" s="20">
        <v>0.84199999999999997</v>
      </c>
      <c r="C3760" s="19">
        <v>19163</v>
      </c>
      <c r="D3760" s="19">
        <v>2780.9985230000002</v>
      </c>
      <c r="E3760" s="23">
        <v>0.79552151599999998</v>
      </c>
      <c r="F3760" s="23">
        <v>0.42144274999999998</v>
      </c>
      <c r="G3760" s="17">
        <v>0</v>
      </c>
      <c r="H3760" s="17">
        <v>1</v>
      </c>
      <c r="I3760" s="17">
        <v>0.88346208800000003</v>
      </c>
      <c r="J3760" s="17">
        <v>0.116171543</v>
      </c>
      <c r="K3760" s="17">
        <v>3.6600000000000001E-4</v>
      </c>
    </row>
    <row r="3761" spans="1:11" x14ac:dyDescent="0.45">
      <c r="A3761" s="10" t="s">
        <v>39</v>
      </c>
      <c r="B3761" s="20">
        <v>0.84299999999999997</v>
      </c>
      <c r="C3761" s="19">
        <v>19187</v>
      </c>
      <c r="D3761" s="19">
        <v>2800.1520569999998</v>
      </c>
      <c r="E3761" s="23">
        <v>0.80007284999999995</v>
      </c>
      <c r="F3761" s="23">
        <v>0.42375436900000002</v>
      </c>
      <c r="G3761" s="17">
        <v>0</v>
      </c>
      <c r="H3761" s="17">
        <v>1</v>
      </c>
      <c r="I3761" s="17">
        <v>0.88405908</v>
      </c>
      <c r="J3761" s="17">
        <v>0.11557648500000001</v>
      </c>
      <c r="K3761" s="17">
        <v>3.6400000000000001E-4</v>
      </c>
    </row>
    <row r="3762" spans="1:11" x14ac:dyDescent="0.45">
      <c r="A3762" s="10" t="s">
        <v>39</v>
      </c>
      <c r="B3762" s="20">
        <v>0.84399999999999997</v>
      </c>
      <c r="C3762" s="19">
        <v>19210</v>
      </c>
      <c r="D3762" s="19">
        <v>2818.6423570000002</v>
      </c>
      <c r="E3762" s="23">
        <v>0.80900648100000006</v>
      </c>
      <c r="F3762" s="23">
        <v>0.42652722900000001</v>
      </c>
      <c r="G3762" s="17">
        <v>0</v>
      </c>
      <c r="H3762" s="17">
        <v>1</v>
      </c>
      <c r="I3762" s="17">
        <v>0.88455491900000005</v>
      </c>
      <c r="J3762" s="17">
        <v>0.11508220399999999</v>
      </c>
      <c r="K3762" s="17">
        <v>3.6299999999999999E-4</v>
      </c>
    </row>
    <row r="3763" spans="1:11" x14ac:dyDescent="0.45">
      <c r="A3763" s="10" t="s">
        <v>39</v>
      </c>
      <c r="B3763" s="20">
        <v>0.84499999999999997</v>
      </c>
      <c r="C3763" s="19">
        <v>19232</v>
      </c>
      <c r="D3763" s="19">
        <v>2836.4826109999999</v>
      </c>
      <c r="E3763" s="23">
        <v>0.81244512499999999</v>
      </c>
      <c r="F3763" s="23">
        <v>0.429341688</v>
      </c>
      <c r="G3763" s="17">
        <v>0</v>
      </c>
      <c r="H3763" s="17">
        <v>1</v>
      </c>
      <c r="I3763" s="17">
        <v>0.88506780900000004</v>
      </c>
      <c r="J3763" s="17">
        <v>0.114570926</v>
      </c>
      <c r="K3763" s="17">
        <v>3.6099999999999999E-4</v>
      </c>
    </row>
    <row r="3764" spans="1:11" x14ac:dyDescent="0.45">
      <c r="A3764" s="10" t="s">
        <v>39</v>
      </c>
      <c r="B3764" s="20">
        <v>0.84599999999999997</v>
      </c>
      <c r="C3764" s="19">
        <v>19253</v>
      </c>
      <c r="D3764" s="19">
        <v>2853.5913890000002</v>
      </c>
      <c r="E3764" s="23">
        <v>0.81620468199999996</v>
      </c>
      <c r="F3764" s="23">
        <v>0.43205218000000001</v>
      </c>
      <c r="G3764" s="17">
        <v>0</v>
      </c>
      <c r="H3764" s="17">
        <v>1</v>
      </c>
      <c r="I3764" s="17">
        <v>0.88568061399999998</v>
      </c>
      <c r="J3764" s="17">
        <v>0.113960068</v>
      </c>
      <c r="K3764" s="17">
        <v>3.59E-4</v>
      </c>
    </row>
    <row r="3765" spans="1:11" x14ac:dyDescent="0.45">
      <c r="A3765" s="10" t="s">
        <v>39</v>
      </c>
      <c r="B3765" s="20">
        <v>0.84699999999999998</v>
      </c>
      <c r="C3765" s="19">
        <v>19274</v>
      </c>
      <c r="D3765" s="19">
        <v>2870.79106</v>
      </c>
      <c r="E3765" s="23">
        <v>0.82148810699999997</v>
      </c>
      <c r="F3765" s="23">
        <v>0.43453881</v>
      </c>
      <c r="G3765" s="17">
        <v>0</v>
      </c>
      <c r="H3765" s="17">
        <v>1</v>
      </c>
      <c r="I3765" s="17">
        <v>0.88630714700000002</v>
      </c>
      <c r="J3765" s="17">
        <v>0.113335504</v>
      </c>
      <c r="K3765" s="17">
        <v>3.57E-4</v>
      </c>
    </row>
    <row r="3766" spans="1:11" x14ac:dyDescent="0.45">
      <c r="A3766" s="10" t="s">
        <v>39</v>
      </c>
      <c r="B3766" s="20">
        <v>0.84799999999999998</v>
      </c>
      <c r="C3766" s="19">
        <v>19300</v>
      </c>
      <c r="D3766" s="19">
        <v>2892.1985880000002</v>
      </c>
      <c r="E3766" s="23">
        <v>0.82478980300000004</v>
      </c>
      <c r="F3766" s="23">
        <v>0.43708861599999999</v>
      </c>
      <c r="G3766" s="17">
        <v>0</v>
      </c>
      <c r="H3766" s="17">
        <v>1</v>
      </c>
      <c r="I3766" s="17">
        <v>0.88679269000000005</v>
      </c>
      <c r="J3766" s="17">
        <v>0.112851487</v>
      </c>
      <c r="K3766" s="17">
        <v>3.5599999999999998E-4</v>
      </c>
    </row>
    <row r="3767" spans="1:11" x14ac:dyDescent="0.45">
      <c r="A3767" s="10" t="s">
        <v>39</v>
      </c>
      <c r="B3767" s="20">
        <v>0.84899999999999998</v>
      </c>
      <c r="C3767" s="19">
        <v>19323</v>
      </c>
      <c r="D3767" s="19">
        <v>2911.2761559999999</v>
      </c>
      <c r="E3767" s="23">
        <v>0.831862086</v>
      </c>
      <c r="F3767" s="23">
        <v>0.43973401899999998</v>
      </c>
      <c r="G3767" s="17">
        <v>0</v>
      </c>
      <c r="H3767" s="17">
        <v>1</v>
      </c>
      <c r="I3767" s="17">
        <v>0.88752638100000003</v>
      </c>
      <c r="J3767" s="17">
        <v>0.112120102</v>
      </c>
      <c r="K3767" s="17">
        <v>3.5399999999999999E-4</v>
      </c>
    </row>
    <row r="3768" spans="1:11" x14ac:dyDescent="0.45">
      <c r="A3768" s="10" t="s">
        <v>39</v>
      </c>
      <c r="B3768" s="20">
        <v>0.85</v>
      </c>
      <c r="C3768" s="19">
        <v>19346</v>
      </c>
      <c r="D3768" s="19">
        <v>2930.4727109999999</v>
      </c>
      <c r="E3768" s="23">
        <v>0.83736308800000003</v>
      </c>
      <c r="F3768" s="23">
        <v>0.44267708300000003</v>
      </c>
      <c r="G3768" s="17">
        <v>0</v>
      </c>
      <c r="H3768" s="17">
        <v>1</v>
      </c>
      <c r="I3768" s="17">
        <v>0.88802400500000001</v>
      </c>
      <c r="J3768" s="17">
        <v>0.111624088</v>
      </c>
      <c r="K3768" s="17">
        <v>3.5199999999999999E-4</v>
      </c>
    </row>
    <row r="3769" spans="1:11" x14ac:dyDescent="0.45">
      <c r="A3769" s="10" t="s">
        <v>39</v>
      </c>
      <c r="B3769" s="20">
        <v>0.85099999999999998</v>
      </c>
      <c r="C3769" s="19">
        <v>19369</v>
      </c>
      <c r="D3769" s="19">
        <v>2949.795408</v>
      </c>
      <c r="E3769" s="23">
        <v>0.841560109</v>
      </c>
      <c r="F3769" s="23">
        <v>0.445480871</v>
      </c>
      <c r="G3769" s="17">
        <v>0</v>
      </c>
      <c r="H3769" s="17">
        <v>1</v>
      </c>
      <c r="I3769" s="17">
        <v>0.88868559999999996</v>
      </c>
      <c r="J3769" s="17">
        <v>0.110964573</v>
      </c>
      <c r="K3769" s="17">
        <v>3.5E-4</v>
      </c>
    </row>
    <row r="3770" spans="1:11" x14ac:dyDescent="0.45">
      <c r="A3770" s="10" t="s">
        <v>39</v>
      </c>
      <c r="B3770" s="20">
        <v>0.85199999999999998</v>
      </c>
      <c r="C3770" s="19">
        <v>19390</v>
      </c>
      <c r="D3770" s="19">
        <v>2967.5477449999998</v>
      </c>
      <c r="E3770" s="23">
        <v>0.84862634299999995</v>
      </c>
      <c r="F3770" s="23">
        <v>0.44824839900000002</v>
      </c>
      <c r="G3770" s="17">
        <v>0</v>
      </c>
      <c r="H3770" s="17">
        <v>1</v>
      </c>
      <c r="I3770" s="17">
        <v>0.88918088200000001</v>
      </c>
      <c r="J3770" s="17">
        <v>0.110470925</v>
      </c>
      <c r="K3770" s="17">
        <v>3.48E-4</v>
      </c>
    </row>
    <row r="3771" spans="1:11" x14ac:dyDescent="0.45">
      <c r="A3771" s="10" t="s">
        <v>39</v>
      </c>
      <c r="B3771" s="20">
        <v>0.85299999999999998</v>
      </c>
      <c r="C3771" s="19">
        <v>19414</v>
      </c>
      <c r="D3771" s="19">
        <v>2987.9940900000001</v>
      </c>
      <c r="E3771" s="23">
        <v>0.85544797900000002</v>
      </c>
      <c r="F3771" s="23">
        <v>0.45086741299999999</v>
      </c>
      <c r="G3771" s="17">
        <v>0</v>
      </c>
      <c r="H3771" s="17">
        <v>1</v>
      </c>
      <c r="I3771" s="17">
        <v>0.89002753000000001</v>
      </c>
      <c r="J3771" s="17">
        <v>0.10962693699999999</v>
      </c>
      <c r="K3771" s="17">
        <v>3.4600000000000001E-4</v>
      </c>
    </row>
    <row r="3772" spans="1:11" x14ac:dyDescent="0.45">
      <c r="A3772" s="10" t="s">
        <v>39</v>
      </c>
      <c r="B3772" s="20">
        <v>0.85399999999999998</v>
      </c>
      <c r="C3772" s="19">
        <v>19437</v>
      </c>
      <c r="D3772" s="19">
        <v>3007.7093169999998</v>
      </c>
      <c r="E3772" s="23">
        <v>0.85842193700000002</v>
      </c>
      <c r="F3772" s="23">
        <v>0.45369899299999999</v>
      </c>
      <c r="G3772" s="17">
        <v>0</v>
      </c>
      <c r="H3772" s="17">
        <v>1</v>
      </c>
      <c r="I3772" s="17">
        <v>0.89063013999999996</v>
      </c>
      <c r="J3772" s="17">
        <v>0.10902622100000001</v>
      </c>
      <c r="K3772" s="17">
        <v>3.4400000000000001E-4</v>
      </c>
    </row>
    <row r="3773" spans="1:11" x14ac:dyDescent="0.45">
      <c r="A3773" s="10" t="s">
        <v>39</v>
      </c>
      <c r="B3773" s="20">
        <v>0.85499999999999998</v>
      </c>
      <c r="C3773" s="19">
        <v>19460</v>
      </c>
      <c r="D3773" s="19">
        <v>3027.5697970000001</v>
      </c>
      <c r="E3773" s="23">
        <v>0.86900484200000006</v>
      </c>
      <c r="F3773" s="23">
        <v>0.45673353</v>
      </c>
      <c r="G3773" s="17">
        <v>0</v>
      </c>
      <c r="H3773" s="17">
        <v>1</v>
      </c>
      <c r="I3773" s="17">
        <v>0.89126143400000002</v>
      </c>
      <c r="J3773" s="17">
        <v>0.10839691</v>
      </c>
      <c r="K3773" s="17">
        <v>3.4200000000000002E-4</v>
      </c>
    </row>
    <row r="3774" spans="1:11" x14ac:dyDescent="0.45">
      <c r="A3774" s="10" t="s">
        <v>39</v>
      </c>
      <c r="B3774" s="20">
        <v>0.85599999999999998</v>
      </c>
      <c r="C3774" s="19">
        <v>19483</v>
      </c>
      <c r="D3774" s="19">
        <v>3047.6542049999998</v>
      </c>
      <c r="E3774" s="23">
        <v>0.87773345300000005</v>
      </c>
      <c r="F3774" s="23">
        <v>0.45951542400000001</v>
      </c>
      <c r="G3774" s="17">
        <v>0</v>
      </c>
      <c r="H3774" s="17">
        <v>1</v>
      </c>
      <c r="I3774" s="17">
        <v>0.891952042</v>
      </c>
      <c r="J3774" s="17">
        <v>0.107708473</v>
      </c>
      <c r="K3774" s="17">
        <v>3.39E-4</v>
      </c>
    </row>
    <row r="3775" spans="1:11" x14ac:dyDescent="0.45">
      <c r="A3775" s="10" t="s">
        <v>39</v>
      </c>
      <c r="B3775" s="20">
        <v>0.85699999999999998</v>
      </c>
      <c r="C3775" s="19">
        <v>19504</v>
      </c>
      <c r="D3775" s="19">
        <v>3066.15497</v>
      </c>
      <c r="E3775" s="23">
        <v>0.88469499200000001</v>
      </c>
      <c r="F3775" s="23">
        <v>0.46243748600000001</v>
      </c>
      <c r="G3775" s="17">
        <v>0</v>
      </c>
      <c r="H3775" s="17">
        <v>1</v>
      </c>
      <c r="I3775" s="17">
        <v>0.89251012900000004</v>
      </c>
      <c r="J3775" s="17">
        <v>0.107152202</v>
      </c>
      <c r="K3775" s="17">
        <v>3.3799999999999998E-4</v>
      </c>
    </row>
    <row r="3776" spans="1:11" x14ac:dyDescent="0.45">
      <c r="A3776" s="10" t="s">
        <v>39</v>
      </c>
      <c r="B3776" s="20">
        <v>0.85799999999999998</v>
      </c>
      <c r="C3776" s="19">
        <v>19528</v>
      </c>
      <c r="D3776" s="19">
        <v>3087.4784989999998</v>
      </c>
      <c r="E3776" s="23">
        <v>0.89095431300000005</v>
      </c>
      <c r="F3776" s="23">
        <v>0.46445176599999999</v>
      </c>
      <c r="G3776" s="17">
        <v>0</v>
      </c>
      <c r="H3776" s="17">
        <v>1</v>
      </c>
      <c r="I3776" s="17">
        <v>0.89322344099999995</v>
      </c>
      <c r="J3776" s="17">
        <v>0.10644112999999999</v>
      </c>
      <c r="K3776" s="17">
        <v>3.3500000000000001E-4</v>
      </c>
    </row>
    <row r="3777" spans="1:11" x14ac:dyDescent="0.45">
      <c r="A3777" s="10" t="s">
        <v>39</v>
      </c>
      <c r="B3777" s="20">
        <v>0.85899999999999999</v>
      </c>
      <c r="C3777" s="19">
        <v>19550</v>
      </c>
      <c r="D3777" s="19">
        <v>3107.2171159999998</v>
      </c>
      <c r="E3777" s="23">
        <v>0.90027949600000001</v>
      </c>
      <c r="F3777" s="23">
        <v>0.46816275400000001</v>
      </c>
      <c r="G3777" s="17">
        <v>0</v>
      </c>
      <c r="H3777" s="17">
        <v>1</v>
      </c>
      <c r="I3777" s="17">
        <v>0.89371275800000005</v>
      </c>
      <c r="J3777" s="17">
        <v>0.105953351</v>
      </c>
      <c r="K3777" s="17">
        <v>3.3399999999999999E-4</v>
      </c>
    </row>
    <row r="3778" spans="1:11" x14ac:dyDescent="0.45">
      <c r="A3778" s="10" t="s">
        <v>39</v>
      </c>
      <c r="B3778" s="20">
        <v>0.86</v>
      </c>
      <c r="C3778" s="19">
        <v>19570</v>
      </c>
      <c r="D3778" s="19">
        <v>3125.3576349999998</v>
      </c>
      <c r="E3778" s="23">
        <v>0.91085150699999995</v>
      </c>
      <c r="F3778" s="23">
        <v>0.471020991</v>
      </c>
      <c r="G3778" s="17">
        <v>0</v>
      </c>
      <c r="H3778" s="17">
        <v>1</v>
      </c>
      <c r="I3778" s="17">
        <v>0.89432263999999995</v>
      </c>
      <c r="J3778" s="17">
        <v>0.105345384</v>
      </c>
      <c r="K3778" s="17">
        <v>3.3199999999999999E-4</v>
      </c>
    </row>
    <row r="3779" spans="1:11" x14ac:dyDescent="0.45">
      <c r="A3779" s="10" t="s">
        <v>39</v>
      </c>
      <c r="B3779" s="20">
        <v>0.86099999999999999</v>
      </c>
      <c r="C3779" s="19">
        <v>19596</v>
      </c>
      <c r="D3779" s="19">
        <v>3149.1365700000001</v>
      </c>
      <c r="E3779" s="23">
        <v>0.91574291500000005</v>
      </c>
      <c r="F3779" s="23">
        <v>0.47367913099999998</v>
      </c>
      <c r="G3779" s="17">
        <v>0</v>
      </c>
      <c r="H3779" s="17">
        <v>1</v>
      </c>
      <c r="I3779" s="17">
        <v>0.894945883</v>
      </c>
      <c r="J3779" s="17">
        <v>0.104724099</v>
      </c>
      <c r="K3779" s="17">
        <v>3.3E-4</v>
      </c>
    </row>
    <row r="3780" spans="1:11" x14ac:dyDescent="0.45">
      <c r="A3780" s="10" t="s">
        <v>39</v>
      </c>
      <c r="B3780" s="20">
        <v>0.86199999999999999</v>
      </c>
      <c r="C3780" s="19">
        <v>19619</v>
      </c>
      <c r="D3780" s="19">
        <v>3170.3114399999999</v>
      </c>
      <c r="E3780" s="23">
        <v>0.92381696599999996</v>
      </c>
      <c r="F3780" s="23">
        <v>0.47601048699999998</v>
      </c>
      <c r="G3780" s="17">
        <v>0</v>
      </c>
      <c r="H3780" s="17">
        <v>1</v>
      </c>
      <c r="I3780" s="17">
        <v>0.89558307299999995</v>
      </c>
      <c r="J3780" s="17">
        <v>0.10408895</v>
      </c>
      <c r="K3780" s="17">
        <v>3.28E-4</v>
      </c>
    </row>
    <row r="3781" spans="1:11" x14ac:dyDescent="0.45">
      <c r="A3781" s="10" t="s">
        <v>39</v>
      </c>
      <c r="B3781" s="20">
        <v>0.86299999999999999</v>
      </c>
      <c r="C3781" s="19">
        <v>19642</v>
      </c>
      <c r="D3781" s="19">
        <v>3191.6311580000001</v>
      </c>
      <c r="E3781" s="23">
        <v>0.93002801599999996</v>
      </c>
      <c r="F3781" s="23">
        <v>0.479924354</v>
      </c>
      <c r="G3781" s="17">
        <v>0</v>
      </c>
      <c r="H3781" s="17">
        <v>1</v>
      </c>
      <c r="I3781" s="17">
        <v>0.896224507</v>
      </c>
      <c r="J3781" s="17">
        <v>0.103449531</v>
      </c>
      <c r="K3781" s="17">
        <v>3.2600000000000001E-4</v>
      </c>
    </row>
    <row r="3782" spans="1:11" x14ac:dyDescent="0.45">
      <c r="A3782" s="10" t="s">
        <v>39</v>
      </c>
      <c r="B3782" s="20">
        <v>0.86399999999999999</v>
      </c>
      <c r="C3782" s="19">
        <v>19664</v>
      </c>
      <c r="D3782" s="19">
        <v>3212.1755480000002</v>
      </c>
      <c r="E3782" s="23">
        <v>0.93870445000000002</v>
      </c>
      <c r="F3782" s="23">
        <v>0.48200984200000002</v>
      </c>
      <c r="G3782" s="17">
        <v>0</v>
      </c>
      <c r="H3782" s="17">
        <v>1</v>
      </c>
      <c r="I3782" s="17">
        <v>0.89677798900000005</v>
      </c>
      <c r="J3782" s="17">
        <v>0.102897788</v>
      </c>
      <c r="K3782" s="17">
        <v>3.2400000000000001E-4</v>
      </c>
    </row>
    <row r="3783" spans="1:11" x14ac:dyDescent="0.45">
      <c r="A3783" s="10" t="s">
        <v>39</v>
      </c>
      <c r="B3783" s="20">
        <v>0.86499999999999999</v>
      </c>
      <c r="C3783" s="19">
        <v>19686</v>
      </c>
      <c r="D3783" s="19">
        <v>3232.879093</v>
      </c>
      <c r="E3783" s="23">
        <v>0.94236438300000003</v>
      </c>
      <c r="F3783" s="23">
        <v>0.48606598699999998</v>
      </c>
      <c r="G3783" s="17">
        <v>0</v>
      </c>
      <c r="H3783" s="17">
        <v>1</v>
      </c>
      <c r="I3783" s="17">
        <v>0.89742477099999995</v>
      </c>
      <c r="J3783" s="17">
        <v>0.102253037</v>
      </c>
      <c r="K3783" s="17">
        <v>3.2200000000000002E-4</v>
      </c>
    </row>
    <row r="3784" spans="1:11" x14ac:dyDescent="0.45">
      <c r="A3784" s="10" t="s">
        <v>39</v>
      </c>
      <c r="B3784" s="20">
        <v>0.86599999999999999</v>
      </c>
      <c r="C3784" s="19">
        <v>19709</v>
      </c>
      <c r="D3784" s="19">
        <v>3254.7273559999999</v>
      </c>
      <c r="E3784" s="23">
        <v>0.95273885999999997</v>
      </c>
      <c r="F3784" s="23">
        <v>0.48906928500000002</v>
      </c>
      <c r="G3784" s="17">
        <v>0</v>
      </c>
      <c r="H3784" s="17">
        <v>1</v>
      </c>
      <c r="I3784" s="17">
        <v>0.89812725999999998</v>
      </c>
      <c r="J3784" s="17">
        <v>0.10155275499999999</v>
      </c>
      <c r="K3784" s="17">
        <v>3.2000000000000003E-4</v>
      </c>
    </row>
    <row r="3785" spans="1:11" x14ac:dyDescent="0.45">
      <c r="A3785" s="10" t="s">
        <v>39</v>
      </c>
      <c r="B3785" s="20">
        <v>0.86699999999999999</v>
      </c>
      <c r="C3785" s="19">
        <v>19732</v>
      </c>
      <c r="D3785" s="19">
        <v>3276.7041180000001</v>
      </c>
      <c r="E3785" s="23">
        <v>0.95842562899999995</v>
      </c>
      <c r="F3785" s="23">
        <v>0.492079082</v>
      </c>
      <c r="G3785" s="17">
        <v>0</v>
      </c>
      <c r="H3785" s="17">
        <v>1</v>
      </c>
      <c r="I3785" s="17">
        <v>0.898589478</v>
      </c>
      <c r="J3785" s="17">
        <v>0.10109198799999999</v>
      </c>
      <c r="K3785" s="17">
        <v>3.19E-4</v>
      </c>
    </row>
    <row r="3786" spans="1:11" x14ac:dyDescent="0.45">
      <c r="A3786" s="10" t="s">
        <v>39</v>
      </c>
      <c r="B3786" s="20">
        <v>0.86799999999999999</v>
      </c>
      <c r="C3786" s="19">
        <v>19755</v>
      </c>
      <c r="D3786" s="19">
        <v>3298.8120789999998</v>
      </c>
      <c r="E3786" s="23">
        <v>0.96416217800000004</v>
      </c>
      <c r="F3786" s="23">
        <v>0.49533429699999998</v>
      </c>
      <c r="G3786" s="17">
        <v>0</v>
      </c>
      <c r="H3786" s="17">
        <v>1</v>
      </c>
      <c r="I3786" s="17">
        <v>0.89908125299999997</v>
      </c>
      <c r="J3786" s="17">
        <v>0.100601758</v>
      </c>
      <c r="K3786" s="17">
        <v>3.1700000000000001E-4</v>
      </c>
    </row>
    <row r="3787" spans="1:11" x14ac:dyDescent="0.45">
      <c r="A3787" s="10" t="s">
        <v>39</v>
      </c>
      <c r="B3787" s="20">
        <v>0.86899999999999999</v>
      </c>
      <c r="C3787" s="19">
        <v>19778</v>
      </c>
      <c r="D3787" s="19">
        <v>3321.0686179999998</v>
      </c>
      <c r="E3787" s="23">
        <v>0.97083119500000004</v>
      </c>
      <c r="F3787" s="23">
        <v>0.49749637800000002</v>
      </c>
      <c r="G3787" s="17">
        <v>0</v>
      </c>
      <c r="H3787" s="17">
        <v>1</v>
      </c>
      <c r="I3787" s="17">
        <v>0.89967159100000005</v>
      </c>
      <c r="J3787" s="17">
        <v>0.100013274</v>
      </c>
      <c r="K3787" s="17">
        <v>3.1500000000000001E-4</v>
      </c>
    </row>
    <row r="3788" spans="1:11" x14ac:dyDescent="0.45">
      <c r="A3788" s="10" t="s">
        <v>39</v>
      </c>
      <c r="B3788" s="20">
        <v>0.87</v>
      </c>
      <c r="C3788" s="19">
        <v>19800</v>
      </c>
      <c r="D3788" s="19">
        <v>3342.5371019999998</v>
      </c>
      <c r="E3788" s="23">
        <v>0.98098103299999995</v>
      </c>
      <c r="F3788" s="23">
        <v>0.501663258</v>
      </c>
      <c r="G3788" s="17">
        <v>0</v>
      </c>
      <c r="H3788" s="17">
        <v>1</v>
      </c>
      <c r="I3788" s="17">
        <v>0.90034561599999996</v>
      </c>
      <c r="J3788" s="17">
        <v>9.9299999999999999E-2</v>
      </c>
      <c r="K3788" s="17">
        <v>3.1300000000000002E-4</v>
      </c>
    </row>
    <row r="3789" spans="1:11" x14ac:dyDescent="0.45">
      <c r="A3789" s="10" t="s">
        <v>39</v>
      </c>
      <c r="B3789" s="20">
        <v>0.871</v>
      </c>
      <c r="C3789" s="19">
        <v>19823</v>
      </c>
      <c r="D3789" s="19">
        <v>3365.159748</v>
      </c>
      <c r="E3789" s="23">
        <v>0.98630521000000004</v>
      </c>
      <c r="F3789" s="23">
        <v>0.50458983099999999</v>
      </c>
      <c r="G3789" s="17">
        <v>0</v>
      </c>
      <c r="H3789" s="17">
        <v>1</v>
      </c>
      <c r="I3789" s="17">
        <v>0.90090066300000005</v>
      </c>
      <c r="J3789" s="17">
        <v>9.8799999999999999E-2</v>
      </c>
      <c r="K3789" s="17">
        <v>3.1100000000000002E-4</v>
      </c>
    </row>
    <row r="3790" spans="1:11" x14ac:dyDescent="0.45">
      <c r="A3790" s="10" t="s">
        <v>39</v>
      </c>
      <c r="B3790" s="20">
        <v>0.872</v>
      </c>
      <c r="C3790" s="19">
        <v>19845</v>
      </c>
      <c r="D3790" s="19">
        <v>3386.950527</v>
      </c>
      <c r="E3790" s="23">
        <v>0.99328084999999999</v>
      </c>
      <c r="F3790" s="23">
        <v>0.50751534399999998</v>
      </c>
      <c r="G3790" s="17">
        <v>0</v>
      </c>
      <c r="H3790" s="17">
        <v>1</v>
      </c>
      <c r="I3790" s="17">
        <v>0.90147375100000005</v>
      </c>
      <c r="J3790" s="17">
        <v>9.8199999999999996E-2</v>
      </c>
      <c r="K3790" s="17">
        <v>3.0899999999999998E-4</v>
      </c>
    </row>
    <row r="3791" spans="1:11" x14ac:dyDescent="0.45">
      <c r="A3791" s="10" t="s">
        <v>39</v>
      </c>
      <c r="B3791" s="20">
        <v>0.873</v>
      </c>
      <c r="C3791" s="19">
        <v>19867</v>
      </c>
      <c r="D3791" s="19">
        <v>3408.8471709999999</v>
      </c>
      <c r="E3791" s="23">
        <v>0.995763764</v>
      </c>
      <c r="F3791" s="23">
        <v>0.51089804400000005</v>
      </c>
      <c r="G3791" s="17">
        <v>0</v>
      </c>
      <c r="H3791" s="17">
        <v>1</v>
      </c>
      <c r="I3791" s="17">
        <v>0.90204614900000002</v>
      </c>
      <c r="J3791" s="17">
        <v>9.7600000000000006E-2</v>
      </c>
      <c r="K3791" s="17">
        <v>3.0800000000000001E-4</v>
      </c>
    </row>
    <row r="3792" spans="1:11" x14ac:dyDescent="0.45">
      <c r="A3792" s="10" t="s">
        <v>39</v>
      </c>
      <c r="B3792" s="20">
        <v>0.874</v>
      </c>
      <c r="C3792" s="19">
        <v>19890</v>
      </c>
      <c r="D3792" s="19">
        <v>3431.9009599999999</v>
      </c>
      <c r="E3792" s="23">
        <v>1.0061963410000001</v>
      </c>
      <c r="F3792" s="23">
        <v>0.51387541599999997</v>
      </c>
      <c r="G3792" s="17">
        <v>0</v>
      </c>
      <c r="H3792" s="17">
        <v>1</v>
      </c>
      <c r="I3792" s="17">
        <v>0.90262301899999997</v>
      </c>
      <c r="J3792" s="17">
        <v>9.7100000000000006E-2</v>
      </c>
      <c r="K3792" s="17">
        <v>3.0600000000000001E-4</v>
      </c>
    </row>
    <row r="3793" spans="1:11" x14ac:dyDescent="0.45">
      <c r="A3793" s="10" t="s">
        <v>39</v>
      </c>
      <c r="B3793" s="20">
        <v>0.875</v>
      </c>
      <c r="C3793" s="19">
        <v>19913</v>
      </c>
      <c r="D3793" s="19">
        <v>3455.1376810000002</v>
      </c>
      <c r="E3793" s="23">
        <v>1.013454962</v>
      </c>
      <c r="F3793" s="23">
        <v>0.51763486800000003</v>
      </c>
      <c r="G3793" s="17">
        <v>0</v>
      </c>
      <c r="H3793" s="17">
        <v>1</v>
      </c>
      <c r="I3793" s="17">
        <v>0.90313569299999996</v>
      </c>
      <c r="J3793" s="17">
        <v>9.6600000000000005E-2</v>
      </c>
      <c r="K3793" s="17">
        <v>3.0400000000000002E-4</v>
      </c>
    </row>
    <row r="3794" spans="1:11" x14ac:dyDescent="0.45">
      <c r="A3794" s="10" t="s">
        <v>39</v>
      </c>
      <c r="B3794" s="20">
        <v>0.876</v>
      </c>
      <c r="C3794" s="19">
        <v>19935</v>
      </c>
      <c r="D3794" s="19">
        <v>3477.4708519999999</v>
      </c>
      <c r="E3794" s="23">
        <v>1.016864064</v>
      </c>
      <c r="F3794" s="23">
        <v>0.52087529399999999</v>
      </c>
      <c r="G3794" s="17">
        <v>0</v>
      </c>
      <c r="H3794" s="17">
        <v>1</v>
      </c>
      <c r="I3794" s="17">
        <v>0.90352033499999995</v>
      </c>
      <c r="J3794" s="17">
        <v>9.6199999999999994E-2</v>
      </c>
      <c r="K3794" s="17">
        <v>3.0299999999999999E-4</v>
      </c>
    </row>
    <row r="3795" spans="1:11" x14ac:dyDescent="0.45">
      <c r="A3795" s="10" t="s">
        <v>39</v>
      </c>
      <c r="B3795" s="20">
        <v>0.877</v>
      </c>
      <c r="C3795" s="19">
        <v>19958</v>
      </c>
      <c r="D3795" s="19">
        <v>3500.975813</v>
      </c>
      <c r="E3795" s="23">
        <v>1.0267494260000001</v>
      </c>
      <c r="F3795" s="23">
        <v>0.52408531899999999</v>
      </c>
      <c r="G3795" s="17">
        <v>0</v>
      </c>
      <c r="H3795" s="17">
        <v>1</v>
      </c>
      <c r="I3795" s="17">
        <v>0.90410523099999995</v>
      </c>
      <c r="J3795" s="17">
        <v>9.5600000000000004E-2</v>
      </c>
      <c r="K3795" s="17">
        <v>3.01E-4</v>
      </c>
    </row>
    <row r="3796" spans="1:11" x14ac:dyDescent="0.45">
      <c r="A3796" s="10" t="s">
        <v>39</v>
      </c>
      <c r="B3796" s="20">
        <v>0.878</v>
      </c>
      <c r="C3796" s="19">
        <v>19982</v>
      </c>
      <c r="D3796" s="19">
        <v>3525.6868239999999</v>
      </c>
      <c r="E3796" s="23">
        <v>1.0328722610000001</v>
      </c>
      <c r="F3796" s="23">
        <v>0.52741470599999996</v>
      </c>
      <c r="G3796" s="17">
        <v>0</v>
      </c>
      <c r="H3796" s="17">
        <v>1</v>
      </c>
      <c r="I3796" s="17">
        <v>0.90478891400000006</v>
      </c>
      <c r="J3796" s="17">
        <v>9.4899999999999998E-2</v>
      </c>
      <c r="K3796" s="17">
        <v>2.99E-4</v>
      </c>
    </row>
    <row r="3797" spans="1:11" x14ac:dyDescent="0.45">
      <c r="A3797" s="10" t="s">
        <v>39</v>
      </c>
      <c r="B3797" s="20">
        <v>0.879</v>
      </c>
      <c r="C3797" s="19">
        <v>20000</v>
      </c>
      <c r="D3797" s="19">
        <v>3544.3715990000001</v>
      </c>
      <c r="E3797" s="23">
        <v>1.039557397</v>
      </c>
      <c r="F3797" s="23">
        <v>0.53086405299999995</v>
      </c>
      <c r="G3797" s="17">
        <v>0</v>
      </c>
      <c r="H3797" s="17">
        <v>1</v>
      </c>
      <c r="I3797" s="17">
        <v>0.90526504299999999</v>
      </c>
      <c r="J3797" s="17">
        <v>9.4399999999999998E-2</v>
      </c>
      <c r="K3797" s="17">
        <v>2.9799999999999998E-4</v>
      </c>
    </row>
    <row r="3798" spans="1:11" x14ac:dyDescent="0.45">
      <c r="A3798" s="10" t="s">
        <v>39</v>
      </c>
      <c r="B3798" s="20">
        <v>0.88</v>
      </c>
      <c r="C3798" s="19">
        <v>20028</v>
      </c>
      <c r="D3798" s="19">
        <v>3573.6217940000001</v>
      </c>
      <c r="E3798" s="23">
        <v>1.0511590850000001</v>
      </c>
      <c r="F3798" s="23">
        <v>0.53373574899999998</v>
      </c>
      <c r="G3798" s="17">
        <v>0</v>
      </c>
      <c r="H3798" s="17">
        <v>1</v>
      </c>
      <c r="I3798" s="17">
        <v>0.90582011799999995</v>
      </c>
      <c r="J3798" s="17">
        <v>9.3899999999999997E-2</v>
      </c>
      <c r="K3798" s="17">
        <v>2.9599999999999998E-4</v>
      </c>
    </row>
    <row r="3799" spans="1:11" x14ac:dyDescent="0.45">
      <c r="A3799" s="10" t="s">
        <v>39</v>
      </c>
      <c r="B3799" s="20">
        <v>0.88100000000000001</v>
      </c>
      <c r="C3799" s="19">
        <v>20050</v>
      </c>
      <c r="D3799" s="19">
        <v>3596.9302939999998</v>
      </c>
      <c r="E3799" s="23">
        <v>1.0667186550000001</v>
      </c>
      <c r="F3799" s="23">
        <v>0.537515348</v>
      </c>
      <c r="G3799" s="17">
        <v>0</v>
      </c>
      <c r="H3799" s="17">
        <v>1</v>
      </c>
      <c r="I3799" s="17">
        <v>0.90629403799999997</v>
      </c>
      <c r="J3799" s="17">
        <v>9.3399999999999997E-2</v>
      </c>
      <c r="K3799" s="17">
        <v>2.9399999999999999E-4</v>
      </c>
    </row>
    <row r="3800" spans="1:11" x14ac:dyDescent="0.45">
      <c r="A3800" s="10" t="s">
        <v>39</v>
      </c>
      <c r="B3800" s="20">
        <v>0.88200000000000001</v>
      </c>
      <c r="C3800" s="19">
        <v>20074</v>
      </c>
      <c r="D3800" s="19">
        <v>3622.6205789999999</v>
      </c>
      <c r="E3800" s="23">
        <v>1.074419123</v>
      </c>
      <c r="F3800" s="23">
        <v>0.54105146000000004</v>
      </c>
      <c r="G3800" s="17">
        <v>0</v>
      </c>
      <c r="H3800" s="17">
        <v>1</v>
      </c>
      <c r="I3800" s="17">
        <v>0.90685132400000001</v>
      </c>
      <c r="J3800" s="17">
        <v>9.2899999999999996E-2</v>
      </c>
      <c r="K3800" s="17">
        <v>2.9300000000000002E-4</v>
      </c>
    </row>
    <row r="3801" spans="1:11" x14ac:dyDescent="0.45">
      <c r="A3801" s="10" t="s">
        <v>39</v>
      </c>
      <c r="B3801" s="20">
        <v>0.88300000000000001</v>
      </c>
      <c r="C3801" s="19">
        <v>20096</v>
      </c>
      <c r="D3801" s="19">
        <v>3646.3079120000002</v>
      </c>
      <c r="E3801" s="23">
        <v>1.077198442</v>
      </c>
      <c r="F3801" s="23">
        <v>0.54445865599999999</v>
      </c>
      <c r="G3801" s="17">
        <v>0</v>
      </c>
      <c r="H3801" s="17">
        <v>1</v>
      </c>
      <c r="I3801" s="17">
        <v>0.90730477700000001</v>
      </c>
      <c r="J3801" s="17">
        <v>9.2399999999999996E-2</v>
      </c>
      <c r="K3801" s="17">
        <v>2.9100000000000003E-4</v>
      </c>
    </row>
    <row r="3802" spans="1:11" x14ac:dyDescent="0.45">
      <c r="A3802" s="10" t="s">
        <v>39</v>
      </c>
      <c r="B3802" s="20">
        <v>0.88400000000000001</v>
      </c>
      <c r="C3802" s="19">
        <v>20117</v>
      </c>
      <c r="D3802" s="19">
        <v>3669.0187919999998</v>
      </c>
      <c r="E3802" s="23">
        <v>1.0847892770000001</v>
      </c>
      <c r="F3802" s="23">
        <v>0.54805029100000002</v>
      </c>
      <c r="G3802" s="17">
        <v>0</v>
      </c>
      <c r="H3802" s="17">
        <v>1</v>
      </c>
      <c r="I3802" s="17">
        <v>0.90777603600000001</v>
      </c>
      <c r="J3802" s="17">
        <v>9.1899999999999996E-2</v>
      </c>
      <c r="K3802" s="17">
        <v>2.9E-4</v>
      </c>
    </row>
    <row r="3803" spans="1:11" x14ac:dyDescent="0.45">
      <c r="A3803" s="10" t="s">
        <v>39</v>
      </c>
      <c r="B3803" s="20">
        <v>0.88500000000000001</v>
      </c>
      <c r="C3803" s="19">
        <v>20140</v>
      </c>
      <c r="D3803" s="19">
        <v>3694.2018469999998</v>
      </c>
      <c r="E3803" s="23">
        <v>1.0993471859999999</v>
      </c>
      <c r="F3803" s="23">
        <v>0.55122660700000004</v>
      </c>
      <c r="G3803" s="17">
        <v>0</v>
      </c>
      <c r="H3803" s="17">
        <v>1</v>
      </c>
      <c r="I3803" s="17">
        <v>0.90822860400000005</v>
      </c>
      <c r="J3803" s="17">
        <v>9.1499999999999998E-2</v>
      </c>
      <c r="K3803" s="17">
        <v>2.8800000000000001E-4</v>
      </c>
    </row>
    <row r="3804" spans="1:11" x14ac:dyDescent="0.45">
      <c r="A3804" s="10" t="s">
        <v>39</v>
      </c>
      <c r="B3804" s="20">
        <v>0.88600000000000001</v>
      </c>
      <c r="C3804" s="19">
        <v>20164</v>
      </c>
      <c r="D3804" s="19">
        <v>3720.7253989999999</v>
      </c>
      <c r="E3804" s="23">
        <v>1.111942274</v>
      </c>
      <c r="F3804" s="23">
        <v>0.55478976999999996</v>
      </c>
      <c r="G3804" s="17">
        <v>0</v>
      </c>
      <c r="H3804" s="17">
        <v>1</v>
      </c>
      <c r="I3804" s="17">
        <v>0.90888704200000003</v>
      </c>
      <c r="J3804" s="17">
        <v>9.0800000000000006E-2</v>
      </c>
      <c r="K3804" s="17">
        <v>2.8600000000000001E-4</v>
      </c>
    </row>
    <row r="3805" spans="1:11" x14ac:dyDescent="0.45">
      <c r="A3805" s="10" t="s">
        <v>39</v>
      </c>
      <c r="B3805" s="20">
        <v>0.88700000000000001</v>
      </c>
      <c r="C3805" s="19">
        <v>20186</v>
      </c>
      <c r="D3805" s="19">
        <v>3745.3024610000002</v>
      </c>
      <c r="E3805" s="23">
        <v>1.1219004020000001</v>
      </c>
      <c r="F3805" s="23">
        <v>0.55862706799999995</v>
      </c>
      <c r="G3805" s="17">
        <v>0</v>
      </c>
      <c r="H3805" s="17">
        <v>1</v>
      </c>
      <c r="I3805" s="17">
        <v>0.90937331200000004</v>
      </c>
      <c r="J3805" s="17">
        <v>9.0300000000000005E-2</v>
      </c>
      <c r="K3805" s="17">
        <v>2.8400000000000002E-4</v>
      </c>
    </row>
    <row r="3806" spans="1:11" x14ac:dyDescent="0.45">
      <c r="A3806" s="10" t="s">
        <v>39</v>
      </c>
      <c r="B3806" s="20">
        <v>0.88800000000000001</v>
      </c>
      <c r="C3806" s="19">
        <v>20210</v>
      </c>
      <c r="D3806" s="19">
        <v>3772.3689810000001</v>
      </c>
      <c r="E3806" s="23">
        <v>1.1316788739999999</v>
      </c>
      <c r="F3806" s="23">
        <v>0.56209287900000005</v>
      </c>
      <c r="G3806" s="17">
        <v>0</v>
      </c>
      <c r="H3806" s="17">
        <v>1</v>
      </c>
      <c r="I3806" s="17">
        <v>0.90999450299999995</v>
      </c>
      <c r="J3806" s="17">
        <v>8.9700000000000002E-2</v>
      </c>
      <c r="K3806" s="17">
        <v>2.8299999999999999E-4</v>
      </c>
    </row>
    <row r="3807" spans="1:11" x14ac:dyDescent="0.45">
      <c r="A3807" s="10" t="s">
        <v>39</v>
      </c>
      <c r="B3807" s="20">
        <v>0.88900000000000001</v>
      </c>
      <c r="C3807" s="19">
        <v>20233</v>
      </c>
      <c r="D3807" s="19">
        <v>3798.5478170000001</v>
      </c>
      <c r="E3807" s="23">
        <v>1.144790204</v>
      </c>
      <c r="F3807" s="23">
        <v>0.56594628300000005</v>
      </c>
      <c r="G3807" s="17">
        <v>0</v>
      </c>
      <c r="H3807" s="17">
        <v>1</v>
      </c>
      <c r="I3807" s="17">
        <v>0.910450816</v>
      </c>
      <c r="J3807" s="17">
        <v>8.9300000000000004E-2</v>
      </c>
      <c r="K3807" s="17">
        <v>2.81E-4</v>
      </c>
    </row>
    <row r="3808" spans="1:11" x14ac:dyDescent="0.45">
      <c r="A3808" s="10" t="s">
        <v>39</v>
      </c>
      <c r="B3808" s="20">
        <v>0.89</v>
      </c>
      <c r="C3808" s="19">
        <v>20255</v>
      </c>
      <c r="D3808" s="19">
        <v>3823.879054</v>
      </c>
      <c r="E3808" s="23">
        <v>1.156030289</v>
      </c>
      <c r="F3808" s="23">
        <v>0.56965598699999997</v>
      </c>
      <c r="G3808" s="17">
        <v>0</v>
      </c>
      <c r="H3808" s="17">
        <v>1</v>
      </c>
      <c r="I3808" s="17">
        <v>0.91110539899999998</v>
      </c>
      <c r="J3808" s="17">
        <v>8.8599999999999998E-2</v>
      </c>
      <c r="K3808" s="17">
        <v>2.7900000000000001E-4</v>
      </c>
    </row>
    <row r="3809" spans="1:11" x14ac:dyDescent="0.45">
      <c r="A3809" s="10" t="s">
        <v>39</v>
      </c>
      <c r="B3809" s="20">
        <v>0.89100000000000001</v>
      </c>
      <c r="C3809" s="19">
        <v>20277</v>
      </c>
      <c r="D3809" s="19">
        <v>3849.4733940000001</v>
      </c>
      <c r="E3809" s="23">
        <v>1.1697716440000001</v>
      </c>
      <c r="F3809" s="23">
        <v>0.57329920099999998</v>
      </c>
      <c r="G3809" s="17">
        <v>0</v>
      </c>
      <c r="H3809" s="17">
        <v>1</v>
      </c>
      <c r="I3809" s="17">
        <v>0.91140305300000002</v>
      </c>
      <c r="J3809" s="17">
        <v>8.8300000000000003E-2</v>
      </c>
      <c r="K3809" s="17">
        <v>2.7799999999999998E-4</v>
      </c>
    </row>
    <row r="3810" spans="1:11" x14ac:dyDescent="0.45">
      <c r="A3810" s="10" t="s">
        <v>39</v>
      </c>
      <c r="B3810" s="20">
        <v>0.89200000000000002</v>
      </c>
      <c r="C3810" s="19">
        <v>20301</v>
      </c>
      <c r="D3810" s="19">
        <v>3877.620688</v>
      </c>
      <c r="E3810" s="23">
        <v>1.1764422000000001</v>
      </c>
      <c r="F3810" s="23">
        <v>0.57698545499999998</v>
      </c>
      <c r="G3810" s="17">
        <v>0</v>
      </c>
      <c r="H3810" s="17">
        <v>1</v>
      </c>
      <c r="I3810" s="17">
        <v>0.91164727400000001</v>
      </c>
      <c r="J3810" s="17">
        <v>8.8099999999999998E-2</v>
      </c>
      <c r="K3810" s="17">
        <v>2.7700000000000001E-4</v>
      </c>
    </row>
    <row r="3811" spans="1:11" x14ac:dyDescent="0.45">
      <c r="A3811" s="10" t="s">
        <v>39</v>
      </c>
      <c r="B3811" s="20">
        <v>0.89300000000000002</v>
      </c>
      <c r="C3811" s="19">
        <v>20323</v>
      </c>
      <c r="D3811" s="19">
        <v>3903.6132710000002</v>
      </c>
      <c r="E3811" s="23">
        <v>1.1874388890000001</v>
      </c>
      <c r="F3811" s="23">
        <v>0.58100000799999996</v>
      </c>
      <c r="G3811" s="17">
        <v>0</v>
      </c>
      <c r="H3811" s="17">
        <v>1</v>
      </c>
      <c r="I3811" s="17">
        <v>0.91215531800000005</v>
      </c>
      <c r="J3811" s="17">
        <v>8.7599999999999997E-2</v>
      </c>
      <c r="K3811" s="17">
        <v>2.7500000000000002E-4</v>
      </c>
    </row>
    <row r="3812" spans="1:11" x14ac:dyDescent="0.45">
      <c r="A3812" s="10" t="s">
        <v>39</v>
      </c>
      <c r="B3812" s="20">
        <v>0.89400000000000002</v>
      </c>
      <c r="C3812" s="19">
        <v>20346</v>
      </c>
      <c r="D3812" s="19">
        <v>3931.0582410000002</v>
      </c>
      <c r="E3812" s="23">
        <v>1.2010227170000001</v>
      </c>
      <c r="F3812" s="23">
        <v>0.58460034800000005</v>
      </c>
      <c r="G3812" s="17">
        <v>0</v>
      </c>
      <c r="H3812" s="17">
        <v>1</v>
      </c>
      <c r="I3812" s="17">
        <v>0.91268011800000004</v>
      </c>
      <c r="J3812" s="17">
        <v>8.6999999999999994E-2</v>
      </c>
      <c r="K3812" s="17">
        <v>2.7399999999999999E-4</v>
      </c>
    </row>
    <row r="3813" spans="1:11" x14ac:dyDescent="0.45">
      <c r="A3813" s="10" t="s">
        <v>39</v>
      </c>
      <c r="B3813" s="20">
        <v>0.89500000000000002</v>
      </c>
      <c r="C3813" s="19">
        <v>20367</v>
      </c>
      <c r="D3813" s="19">
        <v>3956.3452349999998</v>
      </c>
      <c r="E3813" s="23">
        <v>1.2091897739999999</v>
      </c>
      <c r="F3813" s="23">
        <v>0.58761202199999996</v>
      </c>
      <c r="G3813" s="17">
        <v>0</v>
      </c>
      <c r="H3813" s="17">
        <v>1</v>
      </c>
      <c r="I3813" s="17">
        <v>0.913190049</v>
      </c>
      <c r="J3813" s="17">
        <v>8.6499999999999994E-2</v>
      </c>
      <c r="K3813" s="17">
        <v>2.72E-4</v>
      </c>
    </row>
    <row r="3814" spans="1:11" x14ac:dyDescent="0.45">
      <c r="A3814" s="10" t="s">
        <v>39</v>
      </c>
      <c r="B3814" s="20">
        <v>0.89600000000000002</v>
      </c>
      <c r="C3814" s="19">
        <v>20388</v>
      </c>
      <c r="D3814" s="19">
        <v>3981.8355120000001</v>
      </c>
      <c r="E3814" s="23">
        <v>1.2189678390000001</v>
      </c>
      <c r="F3814" s="23">
        <v>0.592171746</v>
      </c>
      <c r="G3814" s="17">
        <v>0</v>
      </c>
      <c r="H3814" s="17">
        <v>1</v>
      </c>
      <c r="I3814" s="17">
        <v>0.91367559099999995</v>
      </c>
      <c r="J3814" s="17">
        <v>8.6099999999999996E-2</v>
      </c>
      <c r="K3814" s="17">
        <v>2.7E-4</v>
      </c>
    </row>
    <row r="3815" spans="1:11" x14ac:dyDescent="0.45">
      <c r="A3815" s="10" t="s">
        <v>39</v>
      </c>
      <c r="B3815" s="20">
        <v>0.89700000000000002</v>
      </c>
      <c r="C3815" s="19">
        <v>20415</v>
      </c>
      <c r="D3815" s="19">
        <v>4014.819403</v>
      </c>
      <c r="E3815" s="23">
        <v>1.2231473100000001</v>
      </c>
      <c r="F3815" s="23">
        <v>0.595945049</v>
      </c>
      <c r="G3815" s="17">
        <v>0</v>
      </c>
      <c r="H3815" s="17">
        <v>1</v>
      </c>
      <c r="I3815" s="17">
        <v>0.91443451499999995</v>
      </c>
      <c r="J3815" s="17">
        <v>8.5300000000000001E-2</v>
      </c>
      <c r="K3815" s="17">
        <v>2.6800000000000001E-4</v>
      </c>
    </row>
    <row r="3816" spans="1:11" x14ac:dyDescent="0.45">
      <c r="A3816" s="10" t="s">
        <v>39</v>
      </c>
      <c r="B3816" s="20">
        <v>0.89800000000000002</v>
      </c>
      <c r="C3816" s="19">
        <v>20436</v>
      </c>
      <c r="D3816" s="19">
        <v>4040.6212369999998</v>
      </c>
      <c r="E3816" s="23">
        <v>1.2358664589999999</v>
      </c>
      <c r="F3816" s="23">
        <v>0.60033506700000006</v>
      </c>
      <c r="G3816" s="17">
        <v>0</v>
      </c>
      <c r="H3816" s="17">
        <v>1</v>
      </c>
      <c r="I3816" s="17">
        <v>0.914933687</v>
      </c>
      <c r="J3816" s="17">
        <v>8.48E-2</v>
      </c>
      <c r="K3816" s="17">
        <v>2.6600000000000001E-4</v>
      </c>
    </row>
    <row r="3817" spans="1:11" x14ac:dyDescent="0.45">
      <c r="A3817" s="10" t="s">
        <v>39</v>
      </c>
      <c r="B3817" s="20">
        <v>0.89900000000000002</v>
      </c>
      <c r="C3817" s="19">
        <v>20460</v>
      </c>
      <c r="D3817" s="19">
        <v>4070.3998980000001</v>
      </c>
      <c r="E3817" s="23">
        <v>1.2433975820000001</v>
      </c>
      <c r="F3817" s="23">
        <v>0.60421450300000001</v>
      </c>
      <c r="G3817" s="17">
        <v>0</v>
      </c>
      <c r="H3817" s="17">
        <v>1</v>
      </c>
      <c r="I3817" s="17">
        <v>0.915445116</v>
      </c>
      <c r="J3817" s="17">
        <v>8.43E-2</v>
      </c>
      <c r="K3817" s="17">
        <v>2.6499999999999999E-4</v>
      </c>
    </row>
    <row r="3818" spans="1:11" x14ac:dyDescent="0.45">
      <c r="A3818" s="10" t="s">
        <v>39</v>
      </c>
      <c r="B3818" s="20">
        <v>0.9</v>
      </c>
      <c r="C3818" s="19">
        <v>20481</v>
      </c>
      <c r="D3818" s="19">
        <v>4096.6106540000001</v>
      </c>
      <c r="E3818" s="23">
        <v>1.2532901139999999</v>
      </c>
      <c r="F3818" s="23">
        <v>0.60781378799999997</v>
      </c>
      <c r="G3818" s="17">
        <v>0</v>
      </c>
      <c r="H3818" s="17">
        <v>1</v>
      </c>
      <c r="I3818" s="17">
        <v>0.91598447900000002</v>
      </c>
      <c r="J3818" s="17">
        <v>8.3799999999999999E-2</v>
      </c>
      <c r="K3818" s="17">
        <v>2.63E-4</v>
      </c>
    </row>
    <row r="3819" spans="1:11" x14ac:dyDescent="0.45">
      <c r="A3819" s="10" t="s">
        <v>39</v>
      </c>
      <c r="B3819" s="20">
        <v>0.90100000000000002</v>
      </c>
      <c r="C3819" s="19">
        <v>20502</v>
      </c>
      <c r="D3819" s="19">
        <v>4122.9619709999997</v>
      </c>
      <c r="E3819" s="23">
        <v>1.255876174</v>
      </c>
      <c r="F3819" s="23">
        <v>0.61209951299999998</v>
      </c>
      <c r="G3819" s="17">
        <v>0</v>
      </c>
      <c r="H3819" s="17">
        <v>1</v>
      </c>
      <c r="I3819" s="17">
        <v>0.91649846899999998</v>
      </c>
      <c r="J3819" s="17">
        <v>8.3199999999999996E-2</v>
      </c>
      <c r="K3819" s="17">
        <v>2.6200000000000003E-4</v>
      </c>
    </row>
    <row r="3820" spans="1:11" x14ac:dyDescent="0.45">
      <c r="A3820" s="10" t="s">
        <v>39</v>
      </c>
      <c r="B3820" s="20">
        <v>0.90200000000000002</v>
      </c>
      <c r="C3820" s="19">
        <v>20527</v>
      </c>
      <c r="D3820" s="19">
        <v>4154.4752820000003</v>
      </c>
      <c r="E3820" s="23">
        <v>1.2697753970000001</v>
      </c>
      <c r="F3820" s="23">
        <v>0.61563586400000003</v>
      </c>
      <c r="G3820" s="17">
        <v>0</v>
      </c>
      <c r="H3820" s="17">
        <v>1</v>
      </c>
      <c r="I3820" s="17">
        <v>0.91715262600000003</v>
      </c>
      <c r="J3820" s="17">
        <v>8.2600000000000007E-2</v>
      </c>
      <c r="K3820" s="17">
        <v>2.5999999999999998E-4</v>
      </c>
    </row>
    <row r="3821" spans="1:11" x14ac:dyDescent="0.45">
      <c r="A3821" s="10" t="s">
        <v>39</v>
      </c>
      <c r="B3821" s="20">
        <v>0.90300000000000002</v>
      </c>
      <c r="C3821" s="19">
        <v>20549</v>
      </c>
      <c r="D3821" s="19">
        <v>4182.5010480000001</v>
      </c>
      <c r="E3821" s="23">
        <v>1.2807764239999999</v>
      </c>
      <c r="F3821" s="23">
        <v>0.62017708400000005</v>
      </c>
      <c r="G3821" s="17">
        <v>0</v>
      </c>
      <c r="H3821" s="17">
        <v>1</v>
      </c>
      <c r="I3821" s="17">
        <v>0.91763772499999996</v>
      </c>
      <c r="J3821" s="17">
        <v>8.2100000000000006E-2</v>
      </c>
      <c r="K3821" s="17">
        <v>2.5799999999999998E-4</v>
      </c>
    </row>
    <row r="3822" spans="1:11" x14ac:dyDescent="0.45">
      <c r="A3822" s="10" t="s">
        <v>39</v>
      </c>
      <c r="B3822" s="20">
        <v>0.90400000000000003</v>
      </c>
      <c r="C3822" s="19">
        <v>20573</v>
      </c>
      <c r="D3822" s="19">
        <v>4213.2817050000003</v>
      </c>
      <c r="E3822" s="23">
        <v>1.2839158900000001</v>
      </c>
      <c r="F3822" s="23">
        <v>0.62417491800000002</v>
      </c>
      <c r="G3822" s="17">
        <v>0</v>
      </c>
      <c r="H3822" s="17">
        <v>1</v>
      </c>
      <c r="I3822" s="17">
        <v>0.91822878500000005</v>
      </c>
      <c r="J3822" s="17">
        <v>8.1500000000000003E-2</v>
      </c>
      <c r="K3822" s="17">
        <v>2.5599999999999999E-4</v>
      </c>
    </row>
    <row r="3823" spans="1:11" x14ac:dyDescent="0.45">
      <c r="A3823" s="10" t="s">
        <v>39</v>
      </c>
      <c r="B3823" s="20">
        <v>0.90500000000000003</v>
      </c>
      <c r="C3823" s="19">
        <v>20597</v>
      </c>
      <c r="D3823" s="19">
        <v>4244.2620870000001</v>
      </c>
      <c r="E3823" s="23">
        <v>1.2979433199999999</v>
      </c>
      <c r="F3823" s="23">
        <v>0.62838090899999999</v>
      </c>
      <c r="G3823" s="17">
        <v>0</v>
      </c>
      <c r="H3823" s="17">
        <v>1</v>
      </c>
      <c r="I3823" s="17">
        <v>0.91865607100000002</v>
      </c>
      <c r="J3823" s="17">
        <v>8.1100000000000005E-2</v>
      </c>
      <c r="K3823" s="17">
        <v>2.5500000000000002E-4</v>
      </c>
    </row>
    <row r="3824" spans="1:11" x14ac:dyDescent="0.45">
      <c r="A3824" s="10" t="s">
        <v>39</v>
      </c>
      <c r="B3824" s="20">
        <v>0.90600000000000003</v>
      </c>
      <c r="C3824" s="19">
        <v>20619</v>
      </c>
      <c r="D3824" s="19">
        <v>4272.9248770000004</v>
      </c>
      <c r="E3824" s="23">
        <v>1.306608985</v>
      </c>
      <c r="F3824" s="23">
        <v>0.631456197</v>
      </c>
      <c r="G3824" s="17">
        <v>0</v>
      </c>
      <c r="H3824" s="17">
        <v>1</v>
      </c>
      <c r="I3824" s="17">
        <v>0.91907238099999999</v>
      </c>
      <c r="J3824" s="17">
        <v>8.0699999999999994E-2</v>
      </c>
      <c r="K3824" s="17">
        <v>2.5300000000000002E-4</v>
      </c>
    </row>
    <row r="3825" spans="1:11" x14ac:dyDescent="0.45">
      <c r="A3825" s="10" t="s">
        <v>39</v>
      </c>
      <c r="B3825" s="20">
        <v>0.90700000000000003</v>
      </c>
      <c r="C3825" s="19">
        <v>20642</v>
      </c>
      <c r="D3825" s="19">
        <v>4303.2217979999996</v>
      </c>
      <c r="E3825" s="23">
        <v>1.321990037</v>
      </c>
      <c r="F3825" s="23">
        <v>0.636406888</v>
      </c>
      <c r="G3825" s="17">
        <v>0</v>
      </c>
      <c r="H3825" s="17">
        <v>1</v>
      </c>
      <c r="I3825" s="17">
        <v>0.91954501499999997</v>
      </c>
      <c r="J3825" s="17">
        <v>8.0199999999999994E-2</v>
      </c>
      <c r="K3825" s="17">
        <v>2.52E-4</v>
      </c>
    </row>
    <row r="3826" spans="1:11" x14ac:dyDescent="0.45">
      <c r="A3826" s="10" t="s">
        <v>39</v>
      </c>
      <c r="B3826" s="20">
        <v>0.90800000000000003</v>
      </c>
      <c r="C3826" s="19">
        <v>20664</v>
      </c>
      <c r="D3826" s="19">
        <v>4332.4263959999998</v>
      </c>
      <c r="E3826" s="23">
        <v>1.3293763999999999</v>
      </c>
      <c r="F3826" s="23">
        <v>0.64126020399999994</v>
      </c>
      <c r="G3826" s="17">
        <v>0</v>
      </c>
      <c r="H3826" s="17">
        <v>1</v>
      </c>
      <c r="I3826" s="17">
        <v>0.92006265799999998</v>
      </c>
      <c r="J3826" s="17">
        <v>7.9699999999999993E-2</v>
      </c>
      <c r="K3826" s="17">
        <v>2.5000000000000001E-4</v>
      </c>
    </row>
    <row r="3827" spans="1:11" x14ac:dyDescent="0.45">
      <c r="A3827" s="10" t="s">
        <v>39</v>
      </c>
      <c r="B3827" s="20">
        <v>0.90900000000000003</v>
      </c>
      <c r="C3827" s="19">
        <v>20686</v>
      </c>
      <c r="D3827" s="19">
        <v>4361.821938</v>
      </c>
      <c r="E3827" s="23">
        <v>1.3425130620000001</v>
      </c>
      <c r="F3827" s="23">
        <v>0.64542845199999999</v>
      </c>
      <c r="G3827" s="17">
        <v>0</v>
      </c>
      <c r="H3827" s="17">
        <v>1</v>
      </c>
      <c r="I3827" s="17">
        <v>0.92050460899999997</v>
      </c>
      <c r="J3827" s="17">
        <v>7.9200000000000007E-2</v>
      </c>
      <c r="K3827" s="17">
        <v>2.4899999999999998E-4</v>
      </c>
    </row>
    <row r="3828" spans="1:11" x14ac:dyDescent="0.45">
      <c r="A3828" s="10" t="s">
        <v>39</v>
      </c>
      <c r="B3828" s="20">
        <v>0.91</v>
      </c>
      <c r="C3828" s="19">
        <v>20710</v>
      </c>
      <c r="D3828" s="19">
        <v>4394.1327279999996</v>
      </c>
      <c r="E3828" s="23">
        <v>1.3513506120000001</v>
      </c>
      <c r="F3828" s="23">
        <v>0.64947233000000004</v>
      </c>
      <c r="G3828" s="17">
        <v>0</v>
      </c>
      <c r="H3828" s="17">
        <v>1</v>
      </c>
      <c r="I3828" s="17">
        <v>0.92102642099999998</v>
      </c>
      <c r="J3828" s="17">
        <v>7.8700000000000006E-2</v>
      </c>
      <c r="K3828" s="17">
        <v>2.4699999999999999E-4</v>
      </c>
    </row>
    <row r="3829" spans="1:11" x14ac:dyDescent="0.45">
      <c r="A3829" s="10" t="s">
        <v>39</v>
      </c>
      <c r="B3829" s="20">
        <v>0.91100000000000003</v>
      </c>
      <c r="C3829" s="19">
        <v>20733</v>
      </c>
      <c r="D3829" s="19">
        <v>4425.3390380000001</v>
      </c>
      <c r="E3829" s="23">
        <v>1.360931087</v>
      </c>
      <c r="F3829" s="23">
        <v>0.65403635500000001</v>
      </c>
      <c r="G3829" s="17">
        <v>0</v>
      </c>
      <c r="H3829" s="17">
        <v>1</v>
      </c>
      <c r="I3829" s="17">
        <v>0.921441497</v>
      </c>
      <c r="J3829" s="17">
        <v>7.8299999999999995E-2</v>
      </c>
      <c r="K3829" s="17">
        <v>2.4600000000000002E-4</v>
      </c>
    </row>
    <row r="3830" spans="1:11" x14ac:dyDescent="0.45">
      <c r="A3830" s="10" t="s">
        <v>39</v>
      </c>
      <c r="B3830" s="20">
        <v>0.91200000000000003</v>
      </c>
      <c r="C3830" s="19">
        <v>20752</v>
      </c>
      <c r="D3830" s="19">
        <v>4451.2979169999999</v>
      </c>
      <c r="E3830" s="23">
        <v>1.374942498</v>
      </c>
      <c r="F3830" s="23">
        <v>0.65796547699999997</v>
      </c>
      <c r="G3830" s="17">
        <v>0</v>
      </c>
      <c r="H3830" s="17">
        <v>1</v>
      </c>
      <c r="I3830" s="17">
        <v>0.92188410200000004</v>
      </c>
      <c r="J3830" s="17">
        <v>7.7899999999999997E-2</v>
      </c>
      <c r="K3830" s="17">
        <v>2.4499999999999999E-4</v>
      </c>
    </row>
    <row r="3831" spans="1:11" x14ac:dyDescent="0.45">
      <c r="A3831" s="10" t="s">
        <v>39</v>
      </c>
      <c r="B3831" s="20">
        <v>0.91300000000000003</v>
      </c>
      <c r="C3831" s="19">
        <v>20777</v>
      </c>
      <c r="D3831" s="19">
        <v>4485.8229730000003</v>
      </c>
      <c r="E3831" s="23">
        <v>1.3866276630000001</v>
      </c>
      <c r="F3831" s="23">
        <v>0.662430293</v>
      </c>
      <c r="G3831" s="17">
        <v>0</v>
      </c>
      <c r="H3831" s="17">
        <v>1</v>
      </c>
      <c r="I3831" s="17">
        <v>0.92223141399999997</v>
      </c>
      <c r="J3831" s="17">
        <v>7.7499999999999999E-2</v>
      </c>
      <c r="K3831" s="17">
        <v>2.43E-4</v>
      </c>
    </row>
    <row r="3832" spans="1:11" x14ac:dyDescent="0.45">
      <c r="A3832" s="10" t="s">
        <v>39</v>
      </c>
      <c r="B3832" s="20">
        <v>0.91400000000000003</v>
      </c>
      <c r="C3832" s="19">
        <v>20800</v>
      </c>
      <c r="D3832" s="19">
        <v>4517.8521899999996</v>
      </c>
      <c r="E3832" s="23">
        <v>1.4004729149999999</v>
      </c>
      <c r="F3832" s="23">
        <v>0.66709204</v>
      </c>
      <c r="G3832" s="17">
        <v>0</v>
      </c>
      <c r="H3832" s="17">
        <v>1</v>
      </c>
      <c r="I3832" s="17">
        <v>0.92276780899999999</v>
      </c>
      <c r="J3832" s="17">
        <v>7.6999999999999999E-2</v>
      </c>
      <c r="K3832" s="17">
        <v>2.42E-4</v>
      </c>
    </row>
    <row r="3833" spans="1:11" x14ac:dyDescent="0.45">
      <c r="A3833" s="10" t="s">
        <v>39</v>
      </c>
      <c r="B3833" s="20">
        <v>0.91500000000000004</v>
      </c>
      <c r="C3833" s="19">
        <v>20823</v>
      </c>
      <c r="D3833" s="19">
        <v>4550.1268790000004</v>
      </c>
      <c r="E3833" s="23">
        <v>1.406218298</v>
      </c>
      <c r="F3833" s="23">
        <v>0.67158620899999999</v>
      </c>
      <c r="G3833" s="17">
        <v>0</v>
      </c>
      <c r="H3833" s="17">
        <v>1</v>
      </c>
      <c r="I3833" s="17">
        <v>0.92322867600000003</v>
      </c>
      <c r="J3833" s="17">
        <v>7.6499999999999999E-2</v>
      </c>
      <c r="K3833" s="17">
        <v>2.4000000000000001E-4</v>
      </c>
    </row>
    <row r="3834" spans="1:11" x14ac:dyDescent="0.45">
      <c r="A3834" s="10" t="s">
        <v>39</v>
      </c>
      <c r="B3834" s="20">
        <v>0.91600000000000004</v>
      </c>
      <c r="C3834" s="19">
        <v>20847</v>
      </c>
      <c r="D3834" s="19">
        <v>4584.1004919999996</v>
      </c>
      <c r="E3834" s="23">
        <v>1.4210237729999999</v>
      </c>
      <c r="F3834" s="23">
        <v>0.67519158199999996</v>
      </c>
      <c r="G3834" s="17">
        <v>0</v>
      </c>
      <c r="H3834" s="17">
        <v>1</v>
      </c>
      <c r="I3834" s="17">
        <v>0.92368055299999996</v>
      </c>
      <c r="J3834" s="17">
        <v>7.6080491E-2</v>
      </c>
      <c r="K3834" s="17">
        <v>2.3900000000000001E-4</v>
      </c>
    </row>
    <row r="3835" spans="1:11" x14ac:dyDescent="0.45">
      <c r="A3835" s="10" t="s">
        <v>39</v>
      </c>
      <c r="B3835" s="20">
        <v>0.91700000000000004</v>
      </c>
      <c r="C3835" s="19">
        <v>20869</v>
      </c>
      <c r="D3835" s="19">
        <v>4615.5609009999998</v>
      </c>
      <c r="E3835" s="23">
        <v>1.4402382069999999</v>
      </c>
      <c r="F3835" s="23">
        <v>0.68090151799999998</v>
      </c>
      <c r="G3835" s="17">
        <v>0</v>
      </c>
      <c r="H3835" s="17">
        <v>1</v>
      </c>
      <c r="I3835" s="17">
        <v>0.924199628</v>
      </c>
      <c r="J3835" s="17">
        <v>7.5600000000000001E-2</v>
      </c>
      <c r="K3835" s="17">
        <v>2.3699999999999999E-4</v>
      </c>
    </row>
    <row r="3836" spans="1:11" x14ac:dyDescent="0.45">
      <c r="A3836" s="10" t="s">
        <v>39</v>
      </c>
      <c r="B3836" s="20">
        <v>0.91800000000000004</v>
      </c>
      <c r="C3836" s="19">
        <v>20891</v>
      </c>
      <c r="D3836" s="19">
        <v>4647.4868059999999</v>
      </c>
      <c r="E3836" s="23">
        <v>1.459566237</v>
      </c>
      <c r="F3836" s="23">
        <v>0.68537630199999999</v>
      </c>
      <c r="G3836" s="17">
        <v>0</v>
      </c>
      <c r="H3836" s="17">
        <v>1</v>
      </c>
      <c r="I3836" s="17">
        <v>0.92455828799999995</v>
      </c>
      <c r="J3836" s="17">
        <v>7.5200000000000003E-2</v>
      </c>
      <c r="K3836" s="17">
        <v>2.3599999999999999E-4</v>
      </c>
    </row>
    <row r="3837" spans="1:11" x14ac:dyDescent="0.45">
      <c r="A3837" s="10" t="s">
        <v>39</v>
      </c>
      <c r="B3837" s="20">
        <v>0.91900000000000004</v>
      </c>
      <c r="C3837" s="19">
        <v>20915</v>
      </c>
      <c r="D3837" s="19">
        <v>4682.6290200000003</v>
      </c>
      <c r="E3837" s="23">
        <v>1.4681830419999999</v>
      </c>
      <c r="F3837" s="23">
        <v>0.68859211099999995</v>
      </c>
      <c r="G3837" s="17">
        <v>0</v>
      </c>
      <c r="H3837" s="17">
        <v>1</v>
      </c>
      <c r="I3837" s="17">
        <v>0.92512520300000001</v>
      </c>
      <c r="J3837" s="17">
        <v>7.46E-2</v>
      </c>
      <c r="K3837" s="17">
        <v>2.34E-4</v>
      </c>
    </row>
    <row r="3838" spans="1:11" x14ac:dyDescent="0.45">
      <c r="A3838" s="10" t="s">
        <v>39</v>
      </c>
      <c r="B3838" s="20">
        <v>0.92</v>
      </c>
      <c r="C3838" s="19">
        <v>20937</v>
      </c>
      <c r="D3838" s="19">
        <v>4715.109719</v>
      </c>
      <c r="E3838" s="23">
        <v>1.4828483299999999</v>
      </c>
      <c r="F3838" s="23">
        <v>0.69418001200000001</v>
      </c>
      <c r="G3838" s="17">
        <v>0</v>
      </c>
      <c r="H3838" s="17">
        <v>1</v>
      </c>
      <c r="I3838" s="17">
        <v>0.92540038999999996</v>
      </c>
      <c r="J3838" s="17">
        <v>7.4399999999999994E-2</v>
      </c>
      <c r="K3838" s="17">
        <v>2.34E-4</v>
      </c>
    </row>
    <row r="3839" spans="1:11" x14ac:dyDescent="0.45">
      <c r="A3839" s="10" t="s">
        <v>39</v>
      </c>
      <c r="B3839" s="20">
        <v>0.92100000000000004</v>
      </c>
      <c r="C3839" s="19">
        <v>20960</v>
      </c>
      <c r="D3839" s="19">
        <v>4749.3902010000002</v>
      </c>
      <c r="E3839" s="23">
        <v>1.497620806</v>
      </c>
      <c r="F3839" s="23">
        <v>0.69936510200000002</v>
      </c>
      <c r="G3839" s="17">
        <v>0</v>
      </c>
      <c r="H3839" s="17">
        <v>1</v>
      </c>
      <c r="I3839" s="17">
        <v>0.92590819700000004</v>
      </c>
      <c r="J3839" s="17">
        <v>7.3899999999999993E-2</v>
      </c>
      <c r="K3839" s="17">
        <v>2.32E-4</v>
      </c>
    </row>
    <row r="3840" spans="1:11" x14ac:dyDescent="0.45">
      <c r="A3840" s="10" t="s">
        <v>39</v>
      </c>
      <c r="B3840" s="20">
        <v>0.92200000000000004</v>
      </c>
      <c r="C3840" s="19">
        <v>20982</v>
      </c>
      <c r="D3840" s="19">
        <v>4782.4360420000003</v>
      </c>
      <c r="E3840" s="23">
        <v>1.506346417</v>
      </c>
      <c r="F3840" s="23">
        <v>0.704030398</v>
      </c>
      <c r="G3840" s="17">
        <v>0</v>
      </c>
      <c r="H3840" s="17">
        <v>1</v>
      </c>
      <c r="I3840" s="17">
        <v>0.92626458499999997</v>
      </c>
      <c r="J3840" s="17">
        <v>7.3499999999999996E-2</v>
      </c>
      <c r="K3840" s="17">
        <v>2.31E-4</v>
      </c>
    </row>
    <row r="3841" spans="1:11" x14ac:dyDescent="0.45">
      <c r="A3841" s="10" t="s">
        <v>39</v>
      </c>
      <c r="B3841" s="20">
        <v>0.92300000000000004</v>
      </c>
      <c r="C3841" s="19">
        <v>21004</v>
      </c>
      <c r="D3841" s="19">
        <v>4815.7497300000005</v>
      </c>
      <c r="E3841" s="23">
        <v>1.523444555</v>
      </c>
      <c r="F3841" s="23">
        <v>0.70809237999999997</v>
      </c>
      <c r="G3841" s="17">
        <v>0</v>
      </c>
      <c r="H3841" s="17">
        <v>1</v>
      </c>
      <c r="I3841" s="17">
        <v>0.92681165799999998</v>
      </c>
      <c r="J3841" s="17">
        <v>7.2999999999999995E-2</v>
      </c>
      <c r="K3841" s="17">
        <v>2.2900000000000001E-4</v>
      </c>
    </row>
    <row r="3842" spans="1:11" x14ac:dyDescent="0.45">
      <c r="A3842" s="10" t="s">
        <v>39</v>
      </c>
      <c r="B3842" s="20">
        <v>0.92400000000000004</v>
      </c>
      <c r="C3842" s="19">
        <v>21028</v>
      </c>
      <c r="D3842" s="19">
        <v>4852.5036460000001</v>
      </c>
      <c r="E3842" s="23">
        <v>1.539535366</v>
      </c>
      <c r="F3842" s="23">
        <v>0.71365188199999996</v>
      </c>
      <c r="G3842" s="17">
        <v>0</v>
      </c>
      <c r="H3842" s="17">
        <v>1</v>
      </c>
      <c r="I3842" s="17">
        <v>0.92723581899999996</v>
      </c>
      <c r="J3842" s="17">
        <v>7.2499999999999995E-2</v>
      </c>
      <c r="K3842" s="17">
        <v>2.2800000000000001E-4</v>
      </c>
    </row>
    <row r="3843" spans="1:11" x14ac:dyDescent="0.45">
      <c r="A3843" s="10" t="s">
        <v>39</v>
      </c>
      <c r="B3843" s="20">
        <v>0.92500000000000004</v>
      </c>
      <c r="C3843" s="19">
        <v>21051</v>
      </c>
      <c r="D3843" s="19">
        <v>4888.1013519999997</v>
      </c>
      <c r="E3843" s="23">
        <v>1.5570927029999999</v>
      </c>
      <c r="F3843" s="23">
        <v>0.71852276999999998</v>
      </c>
      <c r="G3843" s="17">
        <v>0</v>
      </c>
      <c r="H3843" s="17">
        <v>1</v>
      </c>
      <c r="I3843" s="17">
        <v>0.927512314</v>
      </c>
      <c r="J3843" s="17">
        <v>7.2300000000000003E-2</v>
      </c>
      <c r="K3843" s="17">
        <v>2.2699999999999999E-4</v>
      </c>
    </row>
    <row r="3844" spans="1:11" x14ac:dyDescent="0.45">
      <c r="A3844" s="10" t="s">
        <v>39</v>
      </c>
      <c r="B3844" s="20">
        <v>0.92600000000000005</v>
      </c>
      <c r="C3844" s="19">
        <v>21071</v>
      </c>
      <c r="D3844" s="19">
        <v>4919.4721239999999</v>
      </c>
      <c r="E3844" s="23">
        <v>1.571269486</v>
      </c>
      <c r="F3844" s="23">
        <v>0.72345557599999999</v>
      </c>
      <c r="G3844" s="17">
        <v>0</v>
      </c>
      <c r="H3844" s="17">
        <v>1</v>
      </c>
      <c r="I3844" s="17">
        <v>0.92794971299999995</v>
      </c>
      <c r="J3844" s="17">
        <v>7.1800000000000003E-2</v>
      </c>
      <c r="K3844" s="17">
        <v>2.2599999999999999E-4</v>
      </c>
    </row>
    <row r="3845" spans="1:11" x14ac:dyDescent="0.45">
      <c r="A3845" s="10" t="s">
        <v>39</v>
      </c>
      <c r="B3845" s="20">
        <v>0.92700000000000005</v>
      </c>
      <c r="C3845" s="19">
        <v>21097</v>
      </c>
      <c r="D3845" s="19">
        <v>4960.620707</v>
      </c>
      <c r="E3845" s="23">
        <v>1.596937421</v>
      </c>
      <c r="F3845" s="23">
        <v>0.728481818</v>
      </c>
      <c r="G3845" s="17">
        <v>0</v>
      </c>
      <c r="H3845" s="17">
        <v>1</v>
      </c>
      <c r="I3845" s="17">
        <v>0.92845824600000004</v>
      </c>
      <c r="J3845" s="17">
        <v>7.1300000000000002E-2</v>
      </c>
      <c r="K3845" s="17">
        <v>2.24E-4</v>
      </c>
    </row>
    <row r="3846" spans="1:11" x14ac:dyDescent="0.45">
      <c r="A3846" s="10" t="s">
        <v>39</v>
      </c>
      <c r="B3846" s="20">
        <v>0.92800000000000005</v>
      </c>
      <c r="C3846" s="19">
        <v>21119</v>
      </c>
      <c r="D3846" s="19">
        <v>4995.9755690000002</v>
      </c>
      <c r="E3846" s="23">
        <v>1.613666388</v>
      </c>
      <c r="F3846" s="23">
        <v>0.734104427</v>
      </c>
      <c r="G3846" s="17">
        <v>0</v>
      </c>
      <c r="H3846" s="17">
        <v>1</v>
      </c>
      <c r="I3846" s="17">
        <v>0.92876183899999998</v>
      </c>
      <c r="J3846" s="17">
        <v>7.0999999999999994E-2</v>
      </c>
      <c r="K3846" s="17">
        <v>2.23E-4</v>
      </c>
    </row>
    <row r="3847" spans="1:11" x14ac:dyDescent="0.45">
      <c r="A3847" s="10" t="s">
        <v>39</v>
      </c>
      <c r="B3847" s="20">
        <v>0.92900000000000005</v>
      </c>
      <c r="C3847" s="19">
        <v>21138</v>
      </c>
      <c r="D3847" s="19">
        <v>5026.8853440000003</v>
      </c>
      <c r="E3847" s="23">
        <v>1.639478956</v>
      </c>
      <c r="F3847" s="23">
        <v>0.73840427399999997</v>
      </c>
      <c r="G3847" s="17">
        <v>0</v>
      </c>
      <c r="H3847" s="17">
        <v>1</v>
      </c>
      <c r="I3847" s="17">
        <v>0.92896286800000005</v>
      </c>
      <c r="J3847" s="17">
        <v>7.0800000000000002E-2</v>
      </c>
      <c r="K3847" s="17">
        <v>2.22E-4</v>
      </c>
    </row>
    <row r="3848" spans="1:11" x14ac:dyDescent="0.45">
      <c r="A3848" s="10" t="s">
        <v>39</v>
      </c>
      <c r="B3848" s="20">
        <v>0.93</v>
      </c>
      <c r="C3848" s="19">
        <v>21165</v>
      </c>
      <c r="D3848" s="19">
        <v>5071.2857949999998</v>
      </c>
      <c r="E3848" s="23">
        <v>1.652210956</v>
      </c>
      <c r="F3848" s="23">
        <v>0.74158439700000001</v>
      </c>
      <c r="G3848" s="17">
        <v>0</v>
      </c>
      <c r="H3848" s="17">
        <v>1</v>
      </c>
      <c r="I3848" s="17">
        <v>0.92956092599999995</v>
      </c>
      <c r="J3848" s="17">
        <v>7.0218622999999994E-2</v>
      </c>
      <c r="K3848" s="17">
        <v>2.2000000000000001E-4</v>
      </c>
    </row>
    <row r="3849" spans="1:11" x14ac:dyDescent="0.45">
      <c r="A3849" s="10" t="s">
        <v>39</v>
      </c>
      <c r="B3849" s="20">
        <v>0.93100000000000005</v>
      </c>
      <c r="C3849" s="19">
        <v>21186</v>
      </c>
      <c r="D3849" s="19">
        <v>5106.1512350000003</v>
      </c>
      <c r="E3849" s="23">
        <v>1.6655779070000001</v>
      </c>
      <c r="F3849" s="23">
        <v>0.74992795000000001</v>
      </c>
      <c r="G3849" s="17">
        <v>0</v>
      </c>
      <c r="H3849" s="17">
        <v>1</v>
      </c>
      <c r="I3849" s="17">
        <v>0.92991801100000004</v>
      </c>
      <c r="J3849" s="17">
        <v>6.9900000000000004E-2</v>
      </c>
      <c r="K3849" s="17">
        <v>2.1900000000000001E-4</v>
      </c>
    </row>
    <row r="3850" spans="1:11" x14ac:dyDescent="0.45">
      <c r="A3850" s="10" t="s">
        <v>39</v>
      </c>
      <c r="B3850" s="20">
        <v>0.93200000000000005</v>
      </c>
      <c r="C3850" s="19">
        <v>21209</v>
      </c>
      <c r="D3850" s="19">
        <v>5144.8392469999999</v>
      </c>
      <c r="E3850" s="23">
        <v>1.696204244</v>
      </c>
      <c r="F3850" s="23">
        <v>0.75500106</v>
      </c>
      <c r="G3850" s="17">
        <v>0</v>
      </c>
      <c r="H3850" s="17">
        <v>1</v>
      </c>
      <c r="I3850" s="17">
        <v>0.93031301399999999</v>
      </c>
      <c r="J3850" s="17">
        <v>6.9500000000000006E-2</v>
      </c>
      <c r="K3850" s="17">
        <v>2.1800000000000001E-4</v>
      </c>
    </row>
    <row r="3851" spans="1:11" x14ac:dyDescent="0.45">
      <c r="A3851" s="10" t="s">
        <v>39</v>
      </c>
      <c r="B3851" s="20">
        <v>0.93300000000000005</v>
      </c>
      <c r="C3851" s="19">
        <v>21233</v>
      </c>
      <c r="D3851" s="19">
        <v>5185.8405590000002</v>
      </c>
      <c r="E3851" s="23">
        <v>1.7195067070000001</v>
      </c>
      <c r="F3851" s="23">
        <v>0.76023420900000005</v>
      </c>
      <c r="G3851" s="17">
        <v>0</v>
      </c>
      <c r="H3851" s="17">
        <v>1</v>
      </c>
      <c r="I3851" s="17">
        <v>0.930857449</v>
      </c>
      <c r="J3851" s="17">
        <v>6.8900000000000003E-2</v>
      </c>
      <c r="K3851" s="17">
        <v>2.1599999999999999E-4</v>
      </c>
    </row>
    <row r="3852" spans="1:11" x14ac:dyDescent="0.45">
      <c r="A3852" s="10" t="s">
        <v>39</v>
      </c>
      <c r="B3852" s="20">
        <v>0.93400000000000005</v>
      </c>
      <c r="C3852" s="19">
        <v>21256</v>
      </c>
      <c r="D3852" s="19">
        <v>5225.6626569999999</v>
      </c>
      <c r="E3852" s="23">
        <v>1.7403950829999999</v>
      </c>
      <c r="F3852" s="23">
        <v>0.76626624700000001</v>
      </c>
      <c r="G3852" s="17">
        <v>0</v>
      </c>
      <c r="H3852" s="17">
        <v>1</v>
      </c>
      <c r="I3852" s="17">
        <v>0.93134376699999999</v>
      </c>
      <c r="J3852" s="17">
        <v>6.8400000000000002E-2</v>
      </c>
      <c r="K3852" s="17">
        <v>2.1499999999999999E-4</v>
      </c>
    </row>
    <row r="3853" spans="1:11" x14ac:dyDescent="0.45">
      <c r="A3853" s="10" t="s">
        <v>39</v>
      </c>
      <c r="B3853" s="20">
        <v>0.93500000000000005</v>
      </c>
      <c r="C3853" s="19">
        <v>21275</v>
      </c>
      <c r="D3853" s="19">
        <v>5258.8913110000003</v>
      </c>
      <c r="E3853" s="23">
        <v>1.7558064950000001</v>
      </c>
      <c r="F3853" s="23">
        <v>0.77113891400000001</v>
      </c>
      <c r="G3853" s="17">
        <v>0</v>
      </c>
      <c r="H3853" s="17">
        <v>1</v>
      </c>
      <c r="I3853" s="17">
        <v>0.931603391</v>
      </c>
      <c r="J3853" s="17">
        <v>6.8199999999999997E-2</v>
      </c>
      <c r="K3853" s="17">
        <v>2.14E-4</v>
      </c>
    </row>
    <row r="3854" spans="1:11" x14ac:dyDescent="0.45">
      <c r="A3854" s="10" t="s">
        <v>39</v>
      </c>
      <c r="B3854" s="20">
        <v>0.93600000000000005</v>
      </c>
      <c r="C3854" s="19">
        <v>21300</v>
      </c>
      <c r="D3854" s="19">
        <v>5302.9823230000002</v>
      </c>
      <c r="E3854" s="23">
        <v>1.7698816879999999</v>
      </c>
      <c r="F3854" s="23">
        <v>0.77685092300000003</v>
      </c>
      <c r="G3854" s="17">
        <v>0</v>
      </c>
      <c r="H3854" s="17">
        <v>1</v>
      </c>
      <c r="I3854" s="17">
        <v>0.93205504699999997</v>
      </c>
      <c r="J3854" s="17">
        <v>6.7699999999999996E-2</v>
      </c>
      <c r="K3854" s="17">
        <v>2.12E-4</v>
      </c>
    </row>
    <row r="3855" spans="1:11" x14ac:dyDescent="0.45">
      <c r="A3855" s="10" t="s">
        <v>39</v>
      </c>
      <c r="B3855" s="20">
        <v>0.93700000000000006</v>
      </c>
      <c r="C3855" s="19">
        <v>21324</v>
      </c>
      <c r="D3855" s="19">
        <v>5345.6174149999997</v>
      </c>
      <c r="E3855" s="23">
        <v>1.785774325</v>
      </c>
      <c r="F3855" s="23">
        <v>0.78273250999999999</v>
      </c>
      <c r="G3855" s="17">
        <v>0</v>
      </c>
      <c r="H3855" s="17">
        <v>1</v>
      </c>
      <c r="I3855" s="17">
        <v>0.93256749299999997</v>
      </c>
      <c r="J3855" s="17">
        <v>6.7199999999999996E-2</v>
      </c>
      <c r="K3855" s="17">
        <v>2.1100000000000001E-4</v>
      </c>
    </row>
    <row r="3856" spans="1:11" x14ac:dyDescent="0.45">
      <c r="A3856" s="10" t="s">
        <v>39</v>
      </c>
      <c r="B3856" s="20">
        <v>0.93799999999999994</v>
      </c>
      <c r="C3856" s="19">
        <v>21347</v>
      </c>
      <c r="D3856" s="19">
        <v>5387.0945110000002</v>
      </c>
      <c r="E3856" s="23">
        <v>1.816415967</v>
      </c>
      <c r="F3856" s="23">
        <v>0.78809619799999997</v>
      </c>
      <c r="G3856" s="17">
        <v>0</v>
      </c>
      <c r="H3856" s="17">
        <v>1</v>
      </c>
      <c r="I3856" s="17">
        <v>0.93293848800000001</v>
      </c>
      <c r="J3856" s="17">
        <v>6.6900000000000001E-2</v>
      </c>
      <c r="K3856" s="17">
        <v>2.1000000000000001E-4</v>
      </c>
    </row>
    <row r="3857" spans="1:11" x14ac:dyDescent="0.45">
      <c r="A3857" s="10" t="s">
        <v>39</v>
      </c>
      <c r="B3857" s="20">
        <v>0.93899999999999995</v>
      </c>
      <c r="C3857" s="19">
        <v>21367</v>
      </c>
      <c r="D3857" s="19">
        <v>5423.5292559999998</v>
      </c>
      <c r="E3857" s="23">
        <v>1.8322814629999999</v>
      </c>
      <c r="F3857" s="23">
        <v>0.79501725599999995</v>
      </c>
      <c r="G3857" s="17">
        <v>0</v>
      </c>
      <c r="H3857" s="17">
        <v>1</v>
      </c>
      <c r="I3857" s="17">
        <v>0.93342230800000003</v>
      </c>
      <c r="J3857" s="17">
        <v>6.6400000000000001E-2</v>
      </c>
      <c r="K3857" s="17">
        <v>2.0799999999999999E-4</v>
      </c>
    </row>
    <row r="3858" spans="1:11" x14ac:dyDescent="0.45">
      <c r="A3858" s="10" t="s">
        <v>39</v>
      </c>
      <c r="B3858" s="20">
        <v>0.94</v>
      </c>
      <c r="C3858" s="19">
        <v>21392</v>
      </c>
      <c r="D3858" s="19">
        <v>5469.5034159999996</v>
      </c>
      <c r="E3858" s="23">
        <v>1.8455869229999999</v>
      </c>
      <c r="F3858" s="23">
        <v>0.80042186900000001</v>
      </c>
      <c r="G3858" s="17">
        <v>0</v>
      </c>
      <c r="H3858" s="17">
        <v>1</v>
      </c>
      <c r="I3858" s="17">
        <v>0.93376959400000004</v>
      </c>
      <c r="J3858" s="17">
        <v>6.6000000000000003E-2</v>
      </c>
      <c r="K3858" s="17">
        <v>2.0699999999999999E-4</v>
      </c>
    </row>
    <row r="3859" spans="1:11" x14ac:dyDescent="0.45">
      <c r="A3859" s="10" t="s">
        <v>39</v>
      </c>
      <c r="B3859" s="20">
        <v>0.94099999999999995</v>
      </c>
      <c r="C3859" s="19">
        <v>21414</v>
      </c>
      <c r="D3859" s="19">
        <v>5510.2779630000005</v>
      </c>
      <c r="E3859" s="23">
        <v>1.8617273009999999</v>
      </c>
      <c r="F3859" s="23">
        <v>0.80683828700000004</v>
      </c>
      <c r="G3859" s="17">
        <v>0</v>
      </c>
      <c r="H3859" s="17">
        <v>1</v>
      </c>
      <c r="I3859" s="17">
        <v>0.93418239199999997</v>
      </c>
      <c r="J3859" s="17">
        <v>6.5600000000000006E-2</v>
      </c>
      <c r="K3859" s="17">
        <v>2.0599999999999999E-4</v>
      </c>
    </row>
    <row r="3860" spans="1:11" x14ac:dyDescent="0.45">
      <c r="A3860" s="10" t="s">
        <v>39</v>
      </c>
      <c r="B3860" s="20">
        <v>0.94199999999999995</v>
      </c>
      <c r="C3860" s="19">
        <v>21435</v>
      </c>
      <c r="D3860" s="19">
        <v>5549.6002660000004</v>
      </c>
      <c r="E3860" s="23">
        <v>1.8766706150000001</v>
      </c>
      <c r="F3860" s="23">
        <v>0.81149895100000002</v>
      </c>
      <c r="G3860" s="17">
        <v>0</v>
      </c>
      <c r="H3860" s="17">
        <v>1</v>
      </c>
      <c r="I3860" s="17">
        <v>0.93460323700000003</v>
      </c>
      <c r="J3860" s="17">
        <v>6.5199999999999994E-2</v>
      </c>
      <c r="K3860" s="17">
        <v>2.04E-4</v>
      </c>
    </row>
    <row r="3861" spans="1:11" x14ac:dyDescent="0.45">
      <c r="A3861" s="10" t="s">
        <v>39</v>
      </c>
      <c r="B3861" s="20">
        <v>0.94299999999999995</v>
      </c>
      <c r="C3861" s="19">
        <v>21460</v>
      </c>
      <c r="D3861" s="19">
        <v>5596.7935740000003</v>
      </c>
      <c r="E3861" s="23">
        <v>1.897220299</v>
      </c>
      <c r="F3861" s="23">
        <v>0.81807895399999997</v>
      </c>
      <c r="G3861" s="17">
        <v>0</v>
      </c>
      <c r="H3861" s="17">
        <v>1</v>
      </c>
      <c r="I3861" s="17">
        <v>0.93513475199999996</v>
      </c>
      <c r="J3861" s="17">
        <v>6.4699999999999994E-2</v>
      </c>
      <c r="K3861" s="17">
        <v>2.03E-4</v>
      </c>
    </row>
    <row r="3862" spans="1:11" x14ac:dyDescent="0.45">
      <c r="A3862" s="10" t="s">
        <v>39</v>
      </c>
      <c r="B3862" s="20">
        <v>0.94399999999999995</v>
      </c>
      <c r="C3862" s="19">
        <v>21483</v>
      </c>
      <c r="D3862" s="19">
        <v>5640.6360439999999</v>
      </c>
      <c r="E3862" s="23">
        <v>1.914024274</v>
      </c>
      <c r="F3862" s="23">
        <v>0.82485022200000002</v>
      </c>
      <c r="G3862" s="17">
        <v>0</v>
      </c>
      <c r="H3862" s="17">
        <v>1</v>
      </c>
      <c r="I3862" s="17">
        <v>0.93551830000000002</v>
      </c>
      <c r="J3862" s="17">
        <v>6.4299999999999996E-2</v>
      </c>
      <c r="K3862" s="17">
        <v>2.0100000000000001E-4</v>
      </c>
    </row>
    <row r="3863" spans="1:11" x14ac:dyDescent="0.45">
      <c r="A3863" s="10" t="s">
        <v>39</v>
      </c>
      <c r="B3863" s="20">
        <v>0.94499999999999995</v>
      </c>
      <c r="C3863" s="19">
        <v>21503</v>
      </c>
      <c r="D3863" s="19">
        <v>5679.0892080000003</v>
      </c>
      <c r="E3863" s="23">
        <v>1.9280146970000001</v>
      </c>
      <c r="F3863" s="23">
        <v>0.83109066499999995</v>
      </c>
      <c r="G3863" s="17">
        <v>0</v>
      </c>
      <c r="H3863" s="17">
        <v>1</v>
      </c>
      <c r="I3863" s="17">
        <v>0.93598236999999995</v>
      </c>
      <c r="J3863" s="17">
        <v>6.3799999999999996E-2</v>
      </c>
      <c r="K3863" s="17">
        <v>2.0000000000000001E-4</v>
      </c>
    </row>
    <row r="3864" spans="1:11" x14ac:dyDescent="0.45">
      <c r="A3864" s="10" t="s">
        <v>39</v>
      </c>
      <c r="B3864" s="20">
        <v>0.94599999999999995</v>
      </c>
      <c r="C3864" s="19">
        <v>21529</v>
      </c>
      <c r="D3864" s="19">
        <v>5729.5715200000004</v>
      </c>
      <c r="E3864" s="23">
        <v>1.955177001</v>
      </c>
      <c r="F3864" s="23">
        <v>0.83571650099999994</v>
      </c>
      <c r="G3864" s="17">
        <v>0</v>
      </c>
      <c r="H3864" s="17">
        <v>1</v>
      </c>
      <c r="I3864" s="17">
        <v>0.93638870500000004</v>
      </c>
      <c r="J3864" s="17">
        <v>6.3399999999999998E-2</v>
      </c>
      <c r="K3864" s="17">
        <v>1.9900000000000001E-4</v>
      </c>
    </row>
    <row r="3865" spans="1:11" x14ac:dyDescent="0.45">
      <c r="A3865" s="10" t="s">
        <v>39</v>
      </c>
      <c r="B3865" s="20">
        <v>0.94699999999999995</v>
      </c>
      <c r="C3865" s="19">
        <v>21551</v>
      </c>
      <c r="D3865" s="19">
        <v>5772.880674</v>
      </c>
      <c r="E3865" s="23">
        <v>1.97630547</v>
      </c>
      <c r="F3865" s="23">
        <v>0.843656513</v>
      </c>
      <c r="G3865" s="17">
        <v>0</v>
      </c>
      <c r="H3865" s="17">
        <v>1</v>
      </c>
      <c r="I3865" s="17">
        <v>0.93685490100000002</v>
      </c>
      <c r="J3865" s="17">
        <v>6.2899999999999998E-2</v>
      </c>
      <c r="K3865" s="17">
        <v>1.9699999999999999E-4</v>
      </c>
    </row>
    <row r="3866" spans="1:11" x14ac:dyDescent="0.45">
      <c r="A3866" s="10" t="s">
        <v>39</v>
      </c>
      <c r="B3866" s="20">
        <v>0.94799999999999995</v>
      </c>
      <c r="C3866" s="19">
        <v>21573</v>
      </c>
      <c r="D3866" s="19">
        <v>5816.4703030000001</v>
      </c>
      <c r="E3866" s="23">
        <v>1.9907609129999999</v>
      </c>
      <c r="F3866" s="23">
        <v>0.85009667099999997</v>
      </c>
      <c r="G3866" s="17">
        <v>0</v>
      </c>
      <c r="H3866" s="17">
        <v>1</v>
      </c>
      <c r="I3866" s="17">
        <v>0.93719838</v>
      </c>
      <c r="J3866" s="17">
        <v>6.2600000000000003E-2</v>
      </c>
      <c r="K3866" s="17">
        <v>1.9599999999999999E-4</v>
      </c>
    </row>
    <row r="3867" spans="1:11" x14ac:dyDescent="0.45">
      <c r="A3867" s="10" t="s">
        <v>39</v>
      </c>
      <c r="B3867" s="20">
        <v>0.94899999999999995</v>
      </c>
      <c r="C3867" s="19">
        <v>21596</v>
      </c>
      <c r="D3867" s="19">
        <v>5862.6078960000004</v>
      </c>
      <c r="E3867" s="23">
        <v>2.0184012619999998</v>
      </c>
      <c r="F3867" s="23">
        <v>0.85627143699999997</v>
      </c>
      <c r="G3867" s="17">
        <v>0</v>
      </c>
      <c r="H3867" s="17">
        <v>1</v>
      </c>
      <c r="I3867" s="17">
        <v>0.93766376500000004</v>
      </c>
      <c r="J3867" s="17">
        <v>6.2100000000000002E-2</v>
      </c>
      <c r="K3867" s="17">
        <v>1.95E-4</v>
      </c>
    </row>
    <row r="3868" spans="1:11" x14ac:dyDescent="0.45">
      <c r="A3868" s="10" t="s">
        <v>39</v>
      </c>
      <c r="B3868" s="20">
        <v>0.95</v>
      </c>
      <c r="C3868" s="19">
        <v>21619</v>
      </c>
      <c r="D3868" s="19">
        <v>5909.3268779999999</v>
      </c>
      <c r="E3868" s="23">
        <v>2.040780458</v>
      </c>
      <c r="F3868" s="23">
        <v>0.86303795299999997</v>
      </c>
      <c r="G3868" s="17">
        <v>0</v>
      </c>
      <c r="H3868" s="17">
        <v>1</v>
      </c>
      <c r="I3868" s="17">
        <v>0.93804342600000001</v>
      </c>
      <c r="J3868" s="17">
        <v>6.1800000000000001E-2</v>
      </c>
      <c r="K3868" s="17">
        <v>1.93E-4</v>
      </c>
    </row>
    <row r="3869" spans="1:11" x14ac:dyDescent="0.45">
      <c r="A3869" s="10" t="s">
        <v>39</v>
      </c>
      <c r="B3869" s="20">
        <v>0.95099999999999996</v>
      </c>
      <c r="C3869" s="19">
        <v>21642</v>
      </c>
      <c r="D3869" s="19">
        <v>5956.5436730000001</v>
      </c>
      <c r="E3869" s="23">
        <v>2.070110423</v>
      </c>
      <c r="F3869" s="23">
        <v>0.86979189499999998</v>
      </c>
      <c r="G3869" s="17">
        <v>0</v>
      </c>
      <c r="H3869" s="17">
        <v>1</v>
      </c>
      <c r="I3869" s="17">
        <v>0.93840026200000004</v>
      </c>
      <c r="J3869" s="17">
        <v>6.1400000000000003E-2</v>
      </c>
      <c r="K3869" s="17">
        <v>1.92E-4</v>
      </c>
    </row>
    <row r="3870" spans="1:11" x14ac:dyDescent="0.45">
      <c r="A3870" s="10" t="s">
        <v>39</v>
      </c>
      <c r="B3870" s="20">
        <v>0.95199999999999996</v>
      </c>
      <c r="C3870" s="19">
        <v>21665</v>
      </c>
      <c r="D3870" s="19">
        <v>6004.6428729999998</v>
      </c>
      <c r="E3870" s="23">
        <v>2.112884228</v>
      </c>
      <c r="F3870" s="23">
        <v>0.87611776500000005</v>
      </c>
      <c r="G3870" s="17">
        <v>0</v>
      </c>
      <c r="H3870" s="17">
        <v>1</v>
      </c>
      <c r="I3870" s="17">
        <v>0.93884025699999996</v>
      </c>
      <c r="J3870" s="17">
        <v>6.0999999999999999E-2</v>
      </c>
      <c r="K3870" s="17">
        <v>1.9100000000000001E-4</v>
      </c>
    </row>
    <row r="3871" spans="1:11" x14ac:dyDescent="0.45">
      <c r="A3871" s="10" t="s">
        <v>39</v>
      </c>
      <c r="B3871" s="20">
        <v>0.95299999999999996</v>
      </c>
      <c r="C3871" s="19">
        <v>21687</v>
      </c>
      <c r="D3871" s="19">
        <v>6051.5088610000003</v>
      </c>
      <c r="E3871" s="23">
        <v>2.145164088</v>
      </c>
      <c r="F3871" s="23">
        <v>0.88329294000000003</v>
      </c>
      <c r="G3871" s="17">
        <v>0</v>
      </c>
      <c r="H3871" s="17">
        <v>1</v>
      </c>
      <c r="I3871" s="17">
        <v>0.93923803900000002</v>
      </c>
      <c r="J3871" s="17">
        <v>6.0600000000000001E-2</v>
      </c>
      <c r="K3871" s="17">
        <v>1.9000000000000001E-4</v>
      </c>
    </row>
    <row r="3872" spans="1:11" x14ac:dyDescent="0.45">
      <c r="A3872" s="10" t="s">
        <v>39</v>
      </c>
      <c r="B3872" s="20">
        <v>0.95399999999999996</v>
      </c>
      <c r="C3872" s="19">
        <v>21710</v>
      </c>
      <c r="D3872" s="19">
        <v>6101.0534100000004</v>
      </c>
      <c r="E3872" s="23">
        <v>2.164843114</v>
      </c>
      <c r="F3872" s="23">
        <v>0.89018436300000003</v>
      </c>
      <c r="G3872" s="17">
        <v>0</v>
      </c>
      <c r="H3872" s="17">
        <v>1</v>
      </c>
      <c r="I3872" s="17">
        <v>0.93964518299999999</v>
      </c>
      <c r="J3872" s="17">
        <v>6.0199999999999997E-2</v>
      </c>
      <c r="K3872" s="17">
        <v>1.8799999999999999E-4</v>
      </c>
    </row>
    <row r="3873" spans="1:11" x14ac:dyDescent="0.45">
      <c r="A3873" s="10" t="s">
        <v>39</v>
      </c>
      <c r="B3873" s="20">
        <v>0.95499999999999996</v>
      </c>
      <c r="C3873" s="19">
        <v>21733</v>
      </c>
      <c r="D3873" s="19">
        <v>6151.0967609999998</v>
      </c>
      <c r="E3873" s="23">
        <v>2.1872427879999998</v>
      </c>
      <c r="F3873" s="23">
        <v>0.89728666899999998</v>
      </c>
      <c r="G3873" s="17">
        <v>0</v>
      </c>
      <c r="H3873" s="17">
        <v>1</v>
      </c>
      <c r="I3873" s="17">
        <v>0.940055627</v>
      </c>
      <c r="J3873" s="17">
        <v>5.9799999999999999E-2</v>
      </c>
      <c r="K3873" s="17">
        <v>1.8699999999999999E-4</v>
      </c>
    </row>
    <row r="3874" spans="1:11" x14ac:dyDescent="0.45">
      <c r="A3874" s="10" t="s">
        <v>39</v>
      </c>
      <c r="B3874" s="20">
        <v>0.95599999999999996</v>
      </c>
      <c r="C3874" s="19">
        <v>21756</v>
      </c>
      <c r="D3874" s="19">
        <v>6201.6008039999997</v>
      </c>
      <c r="E3874" s="23">
        <v>2.2038172399999998</v>
      </c>
      <c r="F3874" s="23">
        <v>0.90445175799999999</v>
      </c>
      <c r="G3874" s="17">
        <v>0</v>
      </c>
      <c r="H3874" s="17">
        <v>1</v>
      </c>
      <c r="I3874" s="17">
        <v>0.94040294199999996</v>
      </c>
      <c r="J3874" s="17">
        <v>5.9400000000000001E-2</v>
      </c>
      <c r="K3874" s="17">
        <v>1.8599999999999999E-4</v>
      </c>
    </row>
    <row r="3875" spans="1:11" x14ac:dyDescent="0.45">
      <c r="A3875" s="10" t="s">
        <v>39</v>
      </c>
      <c r="B3875" s="20">
        <v>0.95699999999999996</v>
      </c>
      <c r="C3875" s="19">
        <v>21779</v>
      </c>
      <c r="D3875" s="19">
        <v>6252.8133900000003</v>
      </c>
      <c r="E3875" s="23">
        <v>2.238652514</v>
      </c>
      <c r="F3875" s="23">
        <v>0.91167880300000004</v>
      </c>
      <c r="G3875" s="17">
        <v>0</v>
      </c>
      <c r="H3875" s="17">
        <v>1</v>
      </c>
      <c r="I3875" s="17">
        <v>0.94063445999999995</v>
      </c>
      <c r="J3875" s="17">
        <v>5.9200000000000003E-2</v>
      </c>
      <c r="K3875" s="17">
        <v>1.85E-4</v>
      </c>
    </row>
    <row r="3876" spans="1:11" x14ac:dyDescent="0.45">
      <c r="A3876" s="10" t="s">
        <v>39</v>
      </c>
      <c r="B3876" s="20">
        <v>0.95799999999999996</v>
      </c>
      <c r="C3876" s="19">
        <v>21801</v>
      </c>
      <c r="D3876" s="19">
        <v>6302.4005779999998</v>
      </c>
      <c r="E3876" s="23">
        <v>2.2637392059999999</v>
      </c>
      <c r="F3876" s="23">
        <v>0.91890841300000003</v>
      </c>
      <c r="G3876" s="17">
        <v>0</v>
      </c>
      <c r="H3876" s="17">
        <v>1</v>
      </c>
      <c r="I3876" s="17">
        <v>0.94086385500000003</v>
      </c>
      <c r="J3876" s="17">
        <v>5.8999999999999997E-2</v>
      </c>
      <c r="K3876" s="17">
        <v>1.85E-4</v>
      </c>
    </row>
    <row r="3877" spans="1:11" x14ac:dyDescent="0.45">
      <c r="A3877" s="10" t="s">
        <v>39</v>
      </c>
      <c r="B3877" s="20">
        <v>0.95899999999999996</v>
      </c>
      <c r="C3877" s="19">
        <v>21824</v>
      </c>
      <c r="D3877" s="19">
        <v>6354.6948359999997</v>
      </c>
      <c r="E3877" s="23">
        <v>2.2867182939999999</v>
      </c>
      <c r="F3877" s="23">
        <v>0.92523871800000002</v>
      </c>
      <c r="G3877" s="17">
        <v>0</v>
      </c>
      <c r="H3877" s="17">
        <v>1</v>
      </c>
      <c r="I3877" s="17">
        <v>0.94120985000000001</v>
      </c>
      <c r="J3877" s="17">
        <v>5.8599999999999999E-2</v>
      </c>
      <c r="K3877" s="17">
        <v>1.83E-4</v>
      </c>
    </row>
    <row r="3878" spans="1:11" x14ac:dyDescent="0.45">
      <c r="A3878" s="10" t="s">
        <v>39</v>
      </c>
      <c r="B3878" s="20">
        <v>0.96</v>
      </c>
      <c r="C3878" s="19">
        <v>21846</v>
      </c>
      <c r="D3878" s="19">
        <v>6405.4085720000003</v>
      </c>
      <c r="E3878" s="23">
        <v>2.3217990149999999</v>
      </c>
      <c r="F3878" s="23">
        <v>0.93369165300000001</v>
      </c>
      <c r="G3878" s="17">
        <v>0</v>
      </c>
      <c r="H3878" s="17">
        <v>1</v>
      </c>
      <c r="I3878" s="17">
        <v>0.94141205299999997</v>
      </c>
      <c r="J3878" s="17">
        <v>5.8400000000000001E-2</v>
      </c>
      <c r="K3878" s="17">
        <v>1.83E-4</v>
      </c>
    </row>
    <row r="3879" spans="1:11" x14ac:dyDescent="0.45">
      <c r="A3879" s="10" t="s">
        <v>39</v>
      </c>
      <c r="B3879" s="20">
        <v>0.96099999999999997</v>
      </c>
      <c r="C3879" s="19">
        <v>21870</v>
      </c>
      <c r="D3879" s="19">
        <v>6461.453638</v>
      </c>
      <c r="E3879" s="23">
        <v>2.358835703</v>
      </c>
      <c r="F3879" s="23">
        <v>0.94104765400000001</v>
      </c>
      <c r="G3879" s="17">
        <v>0</v>
      </c>
      <c r="H3879" s="17">
        <v>1</v>
      </c>
      <c r="I3879" s="17">
        <v>0.94171651999999995</v>
      </c>
      <c r="J3879" s="17">
        <v>5.8099999999999999E-2</v>
      </c>
      <c r="K3879" s="17">
        <v>1.8200000000000001E-4</v>
      </c>
    </row>
    <row r="3880" spans="1:11" x14ac:dyDescent="0.45">
      <c r="A3880" s="10" t="s">
        <v>39</v>
      </c>
      <c r="B3880" s="20">
        <v>0.96199999999999997</v>
      </c>
      <c r="C3880" s="19">
        <v>21891</v>
      </c>
      <c r="D3880" s="19">
        <v>6511.5258180000001</v>
      </c>
      <c r="E3880" s="23">
        <v>2.397890641</v>
      </c>
      <c r="F3880" s="23">
        <v>0.94879169399999996</v>
      </c>
      <c r="G3880" s="17">
        <v>0</v>
      </c>
      <c r="H3880" s="17">
        <v>1</v>
      </c>
      <c r="I3880" s="17">
        <v>0.94197925199999999</v>
      </c>
      <c r="J3880" s="17">
        <v>5.7799999999999997E-2</v>
      </c>
      <c r="K3880" s="17">
        <v>1.8100000000000001E-4</v>
      </c>
    </row>
    <row r="3881" spans="1:11" x14ac:dyDescent="0.45">
      <c r="A3881" s="10" t="s">
        <v>39</v>
      </c>
      <c r="B3881" s="20">
        <v>0.96299999999999997</v>
      </c>
      <c r="C3881" s="19">
        <v>21914</v>
      </c>
      <c r="D3881" s="19">
        <v>6567.0226339999999</v>
      </c>
      <c r="E3881" s="23">
        <v>2.4234610829999998</v>
      </c>
      <c r="F3881" s="23">
        <v>0.95627168799999995</v>
      </c>
      <c r="G3881" s="17">
        <v>0</v>
      </c>
      <c r="H3881" s="17">
        <v>1</v>
      </c>
      <c r="I3881" s="17">
        <v>0.94247743900000003</v>
      </c>
      <c r="J3881" s="17">
        <v>5.7299999999999997E-2</v>
      </c>
      <c r="K3881" s="17">
        <v>1.7899999999999999E-4</v>
      </c>
    </row>
    <row r="3882" spans="1:11" x14ac:dyDescent="0.45">
      <c r="A3882" s="10" t="s">
        <v>39</v>
      </c>
      <c r="B3882" s="20">
        <v>0.96399999999999997</v>
      </c>
      <c r="C3882" s="19">
        <v>21936</v>
      </c>
      <c r="D3882" s="19">
        <v>6620.8439630000003</v>
      </c>
      <c r="E3882" s="23">
        <v>2.4649601959999998</v>
      </c>
      <c r="F3882" s="23">
        <v>0.96437509300000002</v>
      </c>
      <c r="G3882" s="17">
        <v>0</v>
      </c>
      <c r="H3882" s="17">
        <v>1</v>
      </c>
      <c r="I3882" s="17">
        <v>0.94282085199999999</v>
      </c>
      <c r="J3882" s="17">
        <v>5.7000000000000002E-2</v>
      </c>
      <c r="K3882" s="17">
        <v>1.7799999999999999E-4</v>
      </c>
    </row>
    <row r="3883" spans="1:11" x14ac:dyDescent="0.45">
      <c r="A3883" s="10" t="s">
        <v>39</v>
      </c>
      <c r="B3883" s="20">
        <v>0.96499999999999997</v>
      </c>
      <c r="C3883" s="19">
        <v>21961</v>
      </c>
      <c r="D3883" s="19">
        <v>6682.9469170000002</v>
      </c>
      <c r="E3883" s="23">
        <v>2.4941683380000002</v>
      </c>
      <c r="F3883" s="23">
        <v>0.97221169699999999</v>
      </c>
      <c r="G3883" s="17">
        <v>0</v>
      </c>
      <c r="H3883" s="17">
        <v>1</v>
      </c>
      <c r="I3883" s="17">
        <v>0.94315265800000003</v>
      </c>
      <c r="J3883" s="17">
        <v>5.67E-2</v>
      </c>
      <c r="K3883" s="17">
        <v>1.7699999999999999E-4</v>
      </c>
    </row>
    <row r="3884" spans="1:11" x14ac:dyDescent="0.45">
      <c r="A3884" s="10" t="s">
        <v>39</v>
      </c>
      <c r="B3884" s="20">
        <v>0.96599999999999997</v>
      </c>
      <c r="C3884" s="19">
        <v>21983</v>
      </c>
      <c r="D3884" s="19">
        <v>6738.169844</v>
      </c>
      <c r="E3884" s="23">
        <v>2.5280277820000001</v>
      </c>
      <c r="F3884" s="23">
        <v>0.98099991200000003</v>
      </c>
      <c r="G3884" s="17">
        <v>0</v>
      </c>
      <c r="H3884" s="17">
        <v>1</v>
      </c>
      <c r="I3884" s="17">
        <v>0.94347213500000005</v>
      </c>
      <c r="J3884" s="17">
        <v>5.6399999999999999E-2</v>
      </c>
      <c r="K3884" s="17">
        <v>1.76E-4</v>
      </c>
    </row>
    <row r="3885" spans="1:11" x14ac:dyDescent="0.45">
      <c r="A3885" s="10" t="s">
        <v>39</v>
      </c>
      <c r="B3885" s="20">
        <v>0.96699999999999997</v>
      </c>
      <c r="C3885" s="19">
        <v>22006</v>
      </c>
      <c r="D3885" s="19">
        <v>6796.6205309999996</v>
      </c>
      <c r="E3885" s="23">
        <v>2.5541305400000001</v>
      </c>
      <c r="F3885" s="23">
        <v>0.988930588</v>
      </c>
      <c r="G3885" s="17">
        <v>0</v>
      </c>
      <c r="H3885" s="17">
        <v>1</v>
      </c>
      <c r="I3885" s="17">
        <v>0.94379175999999998</v>
      </c>
      <c r="J3885" s="17">
        <v>5.6000000000000001E-2</v>
      </c>
      <c r="K3885" s="17">
        <v>1.75E-4</v>
      </c>
    </row>
    <row r="3886" spans="1:11" x14ac:dyDescent="0.45">
      <c r="A3886" s="10" t="s">
        <v>39</v>
      </c>
      <c r="B3886" s="20">
        <v>0.96799999999999997</v>
      </c>
      <c r="C3886" s="19">
        <v>22029</v>
      </c>
      <c r="D3886" s="19">
        <v>6856.2992999999997</v>
      </c>
      <c r="E3886" s="23">
        <v>2.6318467509999999</v>
      </c>
      <c r="F3886" s="23">
        <v>0.99723959299999998</v>
      </c>
      <c r="G3886" s="17">
        <v>0</v>
      </c>
      <c r="H3886" s="17">
        <v>1</v>
      </c>
      <c r="I3886" s="17">
        <v>0.94411913000000003</v>
      </c>
      <c r="J3886" s="17">
        <v>5.57E-2</v>
      </c>
      <c r="K3886" s="17">
        <v>1.74E-4</v>
      </c>
    </row>
    <row r="3887" spans="1:11" x14ac:dyDescent="0.45">
      <c r="A3887" s="10" t="s">
        <v>39</v>
      </c>
      <c r="B3887" s="20">
        <v>0.96899999999999997</v>
      </c>
      <c r="C3887" s="19">
        <v>22048</v>
      </c>
      <c r="D3887" s="19">
        <v>6906.8917890000002</v>
      </c>
      <c r="E3887" s="23">
        <v>2.6904588939999998</v>
      </c>
      <c r="F3887" s="23">
        <v>1.0060899809999999</v>
      </c>
      <c r="G3887" s="17">
        <v>0</v>
      </c>
      <c r="H3887" s="17">
        <v>1</v>
      </c>
      <c r="I3887" s="17">
        <v>0.944490846</v>
      </c>
      <c r="J3887" s="17">
        <v>5.5300000000000002E-2</v>
      </c>
      <c r="K3887" s="17">
        <v>1.73E-4</v>
      </c>
    </row>
    <row r="3888" spans="1:11" x14ac:dyDescent="0.45">
      <c r="A3888" s="10" t="s">
        <v>39</v>
      </c>
      <c r="B3888" s="20">
        <v>0.97</v>
      </c>
      <c r="C3888" s="19">
        <v>22073</v>
      </c>
      <c r="D3888" s="19">
        <v>6974.5521879999997</v>
      </c>
      <c r="E3888" s="23">
        <v>2.7223632680000001</v>
      </c>
      <c r="F3888" s="23">
        <v>1.0136570739999999</v>
      </c>
      <c r="G3888" s="17">
        <v>0</v>
      </c>
      <c r="H3888" s="17">
        <v>1</v>
      </c>
      <c r="I3888" s="17">
        <v>0.94477129699999995</v>
      </c>
      <c r="J3888" s="17">
        <v>5.5100000000000003E-2</v>
      </c>
      <c r="K3888" s="17">
        <v>1.7200000000000001E-4</v>
      </c>
    </row>
    <row r="3889" spans="1:11" x14ac:dyDescent="0.45">
      <c r="A3889" s="10" t="s">
        <v>39</v>
      </c>
      <c r="B3889" s="20">
        <v>0.97099999999999997</v>
      </c>
      <c r="C3889" s="19">
        <v>22096</v>
      </c>
      <c r="D3889" s="19">
        <v>7037.6377400000001</v>
      </c>
      <c r="E3889" s="23">
        <v>2.7704966390000001</v>
      </c>
      <c r="F3889" s="23">
        <v>1.023194857</v>
      </c>
      <c r="G3889" s="17">
        <v>0</v>
      </c>
      <c r="H3889" s="17">
        <v>1</v>
      </c>
      <c r="I3889" s="17">
        <v>0.94513267899999998</v>
      </c>
      <c r="J3889" s="17">
        <v>5.4699999999999999E-2</v>
      </c>
      <c r="K3889" s="17">
        <v>1.7100000000000001E-4</v>
      </c>
    </row>
    <row r="3890" spans="1:11" x14ac:dyDescent="0.45">
      <c r="A3890" s="10" t="s">
        <v>39</v>
      </c>
      <c r="B3890" s="20">
        <v>0.97199999999999998</v>
      </c>
      <c r="C3890" s="19">
        <v>22117</v>
      </c>
      <c r="D3890" s="19">
        <v>7096.1660810000003</v>
      </c>
      <c r="E3890" s="23">
        <v>2.7994469959999999</v>
      </c>
      <c r="F3890" s="23">
        <v>1.0327241490000001</v>
      </c>
      <c r="G3890" s="17">
        <v>0</v>
      </c>
      <c r="H3890" s="17">
        <v>1</v>
      </c>
      <c r="I3890" s="17">
        <v>0.94546243900000004</v>
      </c>
      <c r="J3890" s="17">
        <v>5.4399999999999997E-2</v>
      </c>
      <c r="K3890" s="17">
        <v>1.7000000000000001E-4</v>
      </c>
    </row>
    <row r="3891" spans="1:11" x14ac:dyDescent="0.45">
      <c r="A3891" s="10" t="s">
        <v>39</v>
      </c>
      <c r="B3891" s="20">
        <v>0.97299999999999998</v>
      </c>
      <c r="C3891" s="19">
        <v>22142</v>
      </c>
      <c r="D3891" s="19">
        <v>7166.5364339999996</v>
      </c>
      <c r="E3891" s="23">
        <v>2.838787205</v>
      </c>
      <c r="F3891" s="23">
        <v>1.041425257</v>
      </c>
      <c r="G3891" s="17">
        <v>0</v>
      </c>
      <c r="H3891" s="17">
        <v>1</v>
      </c>
      <c r="I3891" s="17">
        <v>0.94591508199999996</v>
      </c>
      <c r="J3891" s="17">
        <v>5.3900000000000003E-2</v>
      </c>
      <c r="K3891" s="17">
        <v>1.6899999999999999E-4</v>
      </c>
    </row>
    <row r="3892" spans="1:11" x14ac:dyDescent="0.45">
      <c r="A3892" s="10" t="s">
        <v>39</v>
      </c>
      <c r="B3892" s="20">
        <v>0.97399999999999998</v>
      </c>
      <c r="C3892" s="19">
        <v>22165</v>
      </c>
      <c r="D3892" s="19">
        <v>7232.3740980000002</v>
      </c>
      <c r="E3892" s="23">
        <v>2.8936357579999998</v>
      </c>
      <c r="F3892" s="23">
        <v>1.051491524</v>
      </c>
      <c r="G3892" s="17">
        <v>0</v>
      </c>
      <c r="H3892" s="17">
        <v>1</v>
      </c>
      <c r="I3892" s="17">
        <v>0.94630261599999999</v>
      </c>
      <c r="J3892" s="17">
        <v>5.3499999999999999E-2</v>
      </c>
      <c r="K3892" s="17">
        <v>1.6699999999999999E-4</v>
      </c>
    </row>
    <row r="3893" spans="1:11" x14ac:dyDescent="0.45">
      <c r="A3893" s="10" t="s">
        <v>39</v>
      </c>
      <c r="B3893" s="20">
        <v>0.97499999999999998</v>
      </c>
      <c r="C3893" s="19">
        <v>22188</v>
      </c>
      <c r="D3893" s="19">
        <v>7300.088968</v>
      </c>
      <c r="E3893" s="23">
        <v>2.9820292689999999</v>
      </c>
      <c r="F3893" s="23">
        <v>1.060965623</v>
      </c>
      <c r="G3893" s="17">
        <v>0</v>
      </c>
      <c r="H3893" s="17">
        <v>1</v>
      </c>
      <c r="I3893" s="17">
        <v>0.946721484</v>
      </c>
      <c r="J3893" s="17">
        <v>5.3100000000000001E-2</v>
      </c>
      <c r="K3893" s="17">
        <v>1.66E-4</v>
      </c>
    </row>
    <row r="3894" spans="1:11" x14ac:dyDescent="0.45">
      <c r="A3894" s="10" t="s">
        <v>39</v>
      </c>
      <c r="B3894" s="20">
        <v>0.97599999999999998</v>
      </c>
      <c r="C3894" s="19">
        <v>22211</v>
      </c>
      <c r="D3894" s="19">
        <v>7369.4930350000004</v>
      </c>
      <c r="E3894" s="23">
        <v>3.0511361290000001</v>
      </c>
      <c r="F3894" s="23">
        <v>1.0708762039999999</v>
      </c>
      <c r="G3894" s="17">
        <v>0</v>
      </c>
      <c r="H3894" s="17">
        <v>1</v>
      </c>
      <c r="I3894" s="17">
        <v>0.94706045000000005</v>
      </c>
      <c r="J3894" s="17">
        <v>5.28E-2</v>
      </c>
      <c r="K3894" s="17">
        <v>1.65E-4</v>
      </c>
    </row>
    <row r="3895" spans="1:11" x14ac:dyDescent="0.45">
      <c r="A3895" s="10" t="s">
        <v>39</v>
      </c>
      <c r="B3895" s="20">
        <v>0.97699999999999998</v>
      </c>
      <c r="C3895" s="19">
        <v>22233</v>
      </c>
      <c r="D3895" s="19">
        <v>7437.4541090000002</v>
      </c>
      <c r="E3895" s="23">
        <v>3.1221801459999998</v>
      </c>
      <c r="F3895" s="23">
        <v>1.081064118</v>
      </c>
      <c r="G3895" s="17">
        <v>0</v>
      </c>
      <c r="H3895" s="17">
        <v>1</v>
      </c>
      <c r="I3895" s="17">
        <v>0.94741696399999997</v>
      </c>
      <c r="J3895" s="17">
        <v>5.2419273000000002E-2</v>
      </c>
      <c r="K3895" s="17">
        <v>1.64E-4</v>
      </c>
    </row>
    <row r="3896" spans="1:11" x14ac:dyDescent="0.45">
      <c r="A3896" s="10" t="s">
        <v>39</v>
      </c>
      <c r="B3896" s="20">
        <v>0.97799999999999998</v>
      </c>
      <c r="C3896" s="19">
        <v>22256</v>
      </c>
      <c r="D3896" s="19">
        <v>7510.1519719999997</v>
      </c>
      <c r="E3896" s="23">
        <v>3.1975622380000002</v>
      </c>
      <c r="F3896" s="23">
        <v>1.0910343259999999</v>
      </c>
      <c r="G3896" s="17">
        <v>0</v>
      </c>
      <c r="H3896" s="17">
        <v>1</v>
      </c>
      <c r="I3896" s="17">
        <v>0.947807917</v>
      </c>
      <c r="J3896" s="17">
        <v>5.1999999999999998E-2</v>
      </c>
      <c r="K3896" s="17">
        <v>1.63E-4</v>
      </c>
    </row>
    <row r="3897" spans="1:11" x14ac:dyDescent="0.45">
      <c r="A3897" s="10" t="s">
        <v>39</v>
      </c>
      <c r="B3897" s="20">
        <v>0.97899999999999998</v>
      </c>
      <c r="C3897" s="19">
        <v>22278</v>
      </c>
      <c r="D3897" s="19">
        <v>7581.5940620000001</v>
      </c>
      <c r="E3897" s="23">
        <v>3.2965876650000001</v>
      </c>
      <c r="F3897" s="23">
        <v>1.099560938</v>
      </c>
      <c r="G3897" s="17">
        <v>0</v>
      </c>
      <c r="H3897" s="17">
        <v>1</v>
      </c>
      <c r="I3897" s="17">
        <v>0.94815862100000003</v>
      </c>
      <c r="J3897" s="17">
        <v>5.1700000000000003E-2</v>
      </c>
      <c r="K3897" s="17">
        <v>1.6100000000000001E-4</v>
      </c>
    </row>
    <row r="3898" spans="1:11" x14ac:dyDescent="0.45">
      <c r="A3898" s="10" t="s">
        <v>39</v>
      </c>
      <c r="B3898" s="20">
        <v>0.98</v>
      </c>
      <c r="C3898" s="19">
        <v>22302</v>
      </c>
      <c r="D3898" s="19">
        <v>7661.5568549999998</v>
      </c>
      <c r="E3898" s="23">
        <v>3.3655770820000002</v>
      </c>
      <c r="F3898" s="23">
        <v>1.112703277</v>
      </c>
      <c r="G3898" s="17">
        <v>0</v>
      </c>
      <c r="H3898" s="17">
        <v>1</v>
      </c>
      <c r="I3898" s="17">
        <v>0.94860739000000005</v>
      </c>
      <c r="J3898" s="17">
        <v>5.1200000000000002E-2</v>
      </c>
      <c r="K3898" s="17">
        <v>1.6000000000000001E-4</v>
      </c>
    </row>
    <row r="3899" spans="1:11" x14ac:dyDescent="0.45">
      <c r="A3899" s="10" t="s">
        <v>39</v>
      </c>
      <c r="B3899" s="20">
        <v>0.98099999999999998</v>
      </c>
      <c r="C3899" s="19">
        <v>22324</v>
      </c>
      <c r="D3899" s="19">
        <v>7736.3016310000003</v>
      </c>
      <c r="E3899" s="23">
        <v>3.4240471380000002</v>
      </c>
      <c r="F3899" s="23">
        <v>1.1244847229999999</v>
      </c>
      <c r="G3899" s="17">
        <v>0</v>
      </c>
      <c r="H3899" s="17">
        <v>1</v>
      </c>
      <c r="I3899" s="17">
        <v>0.94896406799999999</v>
      </c>
      <c r="J3899" s="17">
        <v>5.0900000000000001E-2</v>
      </c>
      <c r="K3899" s="17">
        <v>1.5899999999999999E-4</v>
      </c>
    </row>
    <row r="3900" spans="1:11" x14ac:dyDescent="0.45">
      <c r="A3900" s="10" t="s">
        <v>39</v>
      </c>
      <c r="B3900" s="20">
        <v>0.98199999999999998</v>
      </c>
      <c r="C3900" s="19">
        <v>22347</v>
      </c>
      <c r="D3900" s="19">
        <v>7816.6545169999999</v>
      </c>
      <c r="E3900" s="23">
        <v>3.5446470250000002</v>
      </c>
      <c r="F3900" s="23">
        <v>1.1354341969999999</v>
      </c>
      <c r="G3900" s="17">
        <v>0</v>
      </c>
      <c r="H3900" s="17">
        <v>1</v>
      </c>
      <c r="I3900" s="17">
        <v>0.94925640899999997</v>
      </c>
      <c r="J3900" s="17">
        <v>5.0599999999999999E-2</v>
      </c>
      <c r="K3900" s="17">
        <v>1.5799999999999999E-4</v>
      </c>
    </row>
    <row r="3901" spans="1:11" x14ac:dyDescent="0.45">
      <c r="A3901" s="10" t="s">
        <v>39</v>
      </c>
      <c r="B3901" s="20">
        <v>0.98299999999999998</v>
      </c>
      <c r="C3901" s="19">
        <v>22369</v>
      </c>
      <c r="D3901" s="19">
        <v>7895.7506830000002</v>
      </c>
      <c r="E3901" s="23">
        <v>3.6490578400000002</v>
      </c>
      <c r="F3901" s="23">
        <v>1.1475543690000001</v>
      </c>
      <c r="G3901" s="17">
        <v>0</v>
      </c>
      <c r="H3901" s="17">
        <v>1</v>
      </c>
      <c r="I3901" s="17">
        <v>0.94965029599999995</v>
      </c>
      <c r="J3901" s="17">
        <v>5.0200000000000002E-2</v>
      </c>
      <c r="K3901" s="17">
        <v>1.5699999999999999E-4</v>
      </c>
    </row>
    <row r="3902" spans="1:11" x14ac:dyDescent="0.45">
      <c r="A3902" s="10" t="s">
        <v>39</v>
      </c>
      <c r="B3902" s="20">
        <v>0.98399999999999999</v>
      </c>
      <c r="C3902" s="19">
        <v>22392</v>
      </c>
      <c r="D3902" s="19">
        <v>7980.5663100000002</v>
      </c>
      <c r="E3902" s="23">
        <v>3.7212367839999998</v>
      </c>
      <c r="F3902" s="23">
        <v>1.159484811</v>
      </c>
      <c r="G3902" s="17">
        <v>0</v>
      </c>
      <c r="H3902" s="17">
        <v>1</v>
      </c>
      <c r="I3902" s="17">
        <v>0.95009528600000004</v>
      </c>
      <c r="J3902" s="17">
        <v>4.9700000000000001E-2</v>
      </c>
      <c r="K3902" s="17">
        <v>1.55E-4</v>
      </c>
    </row>
    <row r="3903" spans="1:11" x14ac:dyDescent="0.45">
      <c r="A3903" s="10" t="s">
        <v>39</v>
      </c>
      <c r="B3903" s="20">
        <v>0.98499999999999999</v>
      </c>
      <c r="C3903" s="19">
        <v>22415</v>
      </c>
      <c r="D3903" s="19">
        <v>8066.8972990000002</v>
      </c>
      <c r="E3903" s="23">
        <v>3.7805025950000002</v>
      </c>
      <c r="F3903" s="23">
        <v>1.1721969590000001</v>
      </c>
      <c r="G3903" s="17">
        <v>0</v>
      </c>
      <c r="H3903" s="17">
        <v>1</v>
      </c>
      <c r="I3903" s="17">
        <v>0.95043341599999998</v>
      </c>
      <c r="J3903" s="17">
        <v>4.9399999999999999E-2</v>
      </c>
      <c r="K3903" s="17">
        <v>1.54E-4</v>
      </c>
    </row>
    <row r="3904" spans="1:11" x14ac:dyDescent="0.45">
      <c r="A3904" s="10" t="s">
        <v>39</v>
      </c>
      <c r="B3904" s="20">
        <v>0.98599999999999999</v>
      </c>
      <c r="C3904" s="19">
        <v>22438</v>
      </c>
      <c r="D3904" s="19">
        <v>8154.6858940000002</v>
      </c>
      <c r="E3904" s="23">
        <v>3.8566799230000002</v>
      </c>
      <c r="F3904" s="23">
        <v>1.1850021500000001</v>
      </c>
      <c r="G3904" s="17">
        <v>0</v>
      </c>
      <c r="H3904" s="17">
        <v>1</v>
      </c>
      <c r="I3904" s="17">
        <v>0.95092056199999997</v>
      </c>
      <c r="J3904" s="17">
        <v>4.8899999999999999E-2</v>
      </c>
      <c r="K3904" s="17">
        <v>1.5300000000000001E-4</v>
      </c>
    </row>
    <row r="3905" spans="1:11" x14ac:dyDescent="0.45">
      <c r="A3905" s="10" t="s">
        <v>39</v>
      </c>
      <c r="B3905" s="20">
        <v>0.98699999999999999</v>
      </c>
      <c r="C3905" s="19">
        <v>22461</v>
      </c>
      <c r="D3905" s="19">
        <v>8244.69427</v>
      </c>
      <c r="E3905" s="23">
        <v>3.9441071590000001</v>
      </c>
      <c r="F3905" s="23">
        <v>1.1984597349999999</v>
      </c>
      <c r="G3905" s="17">
        <v>0</v>
      </c>
      <c r="H3905" s="17">
        <v>1</v>
      </c>
      <c r="I3905" s="17">
        <v>0.95115336900000003</v>
      </c>
      <c r="J3905" s="17">
        <v>4.87E-2</v>
      </c>
      <c r="K3905" s="17">
        <v>1.5200000000000001E-4</v>
      </c>
    </row>
    <row r="3906" spans="1:11" x14ac:dyDescent="0.45">
      <c r="A3906" s="10" t="s">
        <v>39</v>
      </c>
      <c r="B3906" s="20">
        <v>0.98799999999999999</v>
      </c>
      <c r="C3906" s="19">
        <v>22483</v>
      </c>
      <c r="D3906" s="19">
        <v>8331.9662090000002</v>
      </c>
      <c r="E3906" s="23">
        <v>3.9795761889999999</v>
      </c>
      <c r="F3906" s="23">
        <v>1.2115629809999999</v>
      </c>
      <c r="G3906" s="17">
        <v>0</v>
      </c>
      <c r="H3906" s="17">
        <v>1</v>
      </c>
      <c r="I3906" s="17">
        <v>0.951514321</v>
      </c>
      <c r="J3906" s="17">
        <v>4.8300000000000003E-2</v>
      </c>
      <c r="K3906" s="17">
        <v>1.5100000000000001E-4</v>
      </c>
    </row>
    <row r="3907" spans="1:11" x14ac:dyDescent="0.45">
      <c r="A3907" s="10" t="s">
        <v>39</v>
      </c>
      <c r="B3907" s="20">
        <v>0.98899999999999999</v>
      </c>
      <c r="C3907" s="19">
        <v>22505</v>
      </c>
      <c r="D3907" s="19">
        <v>8421.5057199999992</v>
      </c>
      <c r="E3907" s="23">
        <v>4.1355469830000002</v>
      </c>
      <c r="F3907" s="23">
        <v>1.2252326650000001</v>
      </c>
      <c r="G3907" s="17">
        <v>0</v>
      </c>
      <c r="H3907" s="17">
        <v>1</v>
      </c>
      <c r="I3907" s="17">
        <v>0.95182918699999997</v>
      </c>
      <c r="J3907" s="17">
        <v>4.8000000000000001E-2</v>
      </c>
      <c r="K3907" s="17">
        <v>1.4999999999999999E-4</v>
      </c>
    </row>
    <row r="3908" spans="1:11" x14ac:dyDescent="0.45">
      <c r="A3908" s="10" t="s">
        <v>39</v>
      </c>
      <c r="B3908" s="20">
        <v>0.99</v>
      </c>
      <c r="C3908" s="19">
        <v>22529</v>
      </c>
      <c r="D3908" s="19">
        <v>8522.9983200000006</v>
      </c>
      <c r="E3908" s="23">
        <v>4.3074089579999999</v>
      </c>
      <c r="F3908" s="23">
        <v>1.238694186</v>
      </c>
      <c r="G3908" s="17">
        <v>0</v>
      </c>
      <c r="H3908" s="17">
        <v>1</v>
      </c>
      <c r="I3908" s="17">
        <v>0.95212329200000001</v>
      </c>
      <c r="J3908" s="17">
        <v>4.7699999999999999E-2</v>
      </c>
      <c r="K3908" s="17">
        <v>1.4899999999999999E-4</v>
      </c>
    </row>
    <row r="3909" spans="1:11" x14ac:dyDescent="0.45">
      <c r="A3909" s="10" t="s">
        <v>39</v>
      </c>
      <c r="B3909" s="20">
        <v>0.99099999999999999</v>
      </c>
      <c r="C3909" s="19">
        <v>22552</v>
      </c>
      <c r="D3909" s="19">
        <v>8624.6252949999998</v>
      </c>
      <c r="E3909" s="23">
        <v>4.5074094000000002</v>
      </c>
      <c r="F3909" s="23">
        <v>1.253945702</v>
      </c>
      <c r="G3909" s="17">
        <v>0</v>
      </c>
      <c r="H3909" s="17">
        <v>1</v>
      </c>
      <c r="I3909" s="17">
        <v>0.95249488800000004</v>
      </c>
      <c r="J3909" s="17">
        <v>4.7399999999999998E-2</v>
      </c>
      <c r="K3909" s="17">
        <v>1.4799999999999999E-4</v>
      </c>
    </row>
    <row r="3910" spans="1:11" x14ac:dyDescent="0.45">
      <c r="A3910" s="10" t="s">
        <v>39</v>
      </c>
      <c r="B3910" s="20">
        <v>0.99199999999999999</v>
      </c>
      <c r="C3910" s="19">
        <v>22574</v>
      </c>
      <c r="D3910" s="19">
        <v>8727.0884119999992</v>
      </c>
      <c r="E3910" s="23">
        <v>4.8009537499999997</v>
      </c>
      <c r="F3910" s="23">
        <v>1.268637107</v>
      </c>
      <c r="G3910" s="17">
        <v>0</v>
      </c>
      <c r="H3910" s="17">
        <v>1</v>
      </c>
      <c r="I3910" s="17">
        <v>0.95276297600000004</v>
      </c>
      <c r="J3910" s="17">
        <v>4.7100000000000003E-2</v>
      </c>
      <c r="K3910" s="17">
        <v>1.47E-4</v>
      </c>
    </row>
    <row r="3911" spans="1:11" x14ac:dyDescent="0.45">
      <c r="A3911" s="10" t="s">
        <v>39</v>
      </c>
      <c r="B3911" s="20">
        <v>0.99299999999999999</v>
      </c>
      <c r="C3911" s="19">
        <v>22596</v>
      </c>
      <c r="D3911" s="19">
        <v>8834.9437280000002</v>
      </c>
      <c r="E3911" s="23">
        <v>5.0222202469999999</v>
      </c>
      <c r="F3911" s="23">
        <v>1.2850357299999999</v>
      </c>
      <c r="G3911" s="17">
        <v>0</v>
      </c>
      <c r="H3911" s="17">
        <v>1</v>
      </c>
      <c r="I3911" s="17">
        <v>0.95313878500000004</v>
      </c>
      <c r="J3911" s="17">
        <v>4.6699999999999998E-2</v>
      </c>
      <c r="K3911" s="17">
        <v>1.46E-4</v>
      </c>
    </row>
    <row r="3912" spans="1:11" x14ac:dyDescent="0.45">
      <c r="A3912" s="10" t="s">
        <v>39</v>
      </c>
      <c r="B3912" s="20">
        <v>0.99399999999999999</v>
      </c>
      <c r="C3912" s="19">
        <v>22620</v>
      </c>
      <c r="D3912" s="19">
        <v>8960.5725590000002</v>
      </c>
      <c r="E3912" s="23">
        <v>5.4934910600000002</v>
      </c>
      <c r="F3912" s="23">
        <v>1.302218383</v>
      </c>
      <c r="G3912" s="17">
        <v>0</v>
      </c>
      <c r="H3912" s="17">
        <v>1</v>
      </c>
      <c r="I3912" s="17">
        <v>0.95342375099999999</v>
      </c>
      <c r="J3912" s="17">
        <v>4.6399999999999997E-2</v>
      </c>
      <c r="K3912" s="17">
        <v>1.45E-4</v>
      </c>
    </row>
    <row r="3913" spans="1:11" x14ac:dyDescent="0.45">
      <c r="A3913" s="10" t="s">
        <v>39</v>
      </c>
      <c r="B3913" s="20">
        <v>0.995</v>
      </c>
      <c r="C3913" s="19">
        <v>22643</v>
      </c>
      <c r="D3913" s="19">
        <v>9093.5703240000003</v>
      </c>
      <c r="E3913" s="23">
        <v>6.0962728640000003</v>
      </c>
      <c r="F3913" s="23">
        <v>1.3214175020000001</v>
      </c>
      <c r="G3913" s="17">
        <v>0</v>
      </c>
      <c r="H3913" s="17">
        <v>1</v>
      </c>
      <c r="I3913" s="17">
        <v>0.95385352700000003</v>
      </c>
      <c r="J3913" s="17">
        <v>4.5999999999999999E-2</v>
      </c>
      <c r="K3913" s="17">
        <v>1.4300000000000001E-4</v>
      </c>
    </row>
    <row r="3914" spans="1:11" x14ac:dyDescent="0.45">
      <c r="A3914" s="10" t="s">
        <v>39</v>
      </c>
      <c r="B3914" s="20">
        <v>0.996</v>
      </c>
      <c r="C3914" s="19">
        <v>22665</v>
      </c>
      <c r="D3914" s="19">
        <v>9235.1162029999996</v>
      </c>
      <c r="E3914" s="23">
        <v>6.708064319</v>
      </c>
      <c r="F3914" s="23">
        <v>1.3419316029999999</v>
      </c>
      <c r="G3914" s="17">
        <v>0</v>
      </c>
      <c r="H3914" s="17">
        <v>1</v>
      </c>
      <c r="I3914" s="17">
        <v>0.95434969700000005</v>
      </c>
      <c r="J3914" s="17">
        <v>4.5499999999999999E-2</v>
      </c>
      <c r="K3914" s="17">
        <v>1.4200000000000001E-4</v>
      </c>
    </row>
    <row r="3915" spans="1:11" x14ac:dyDescent="0.45">
      <c r="A3915" s="10" t="s">
        <v>39</v>
      </c>
      <c r="B3915" s="20">
        <v>0.997</v>
      </c>
      <c r="C3915" s="19">
        <v>22688</v>
      </c>
      <c r="D3915" s="19">
        <v>9401.9686259999999</v>
      </c>
      <c r="E3915" s="23">
        <v>7.912189615</v>
      </c>
      <c r="F3915" s="23">
        <v>1.3649644030000001</v>
      </c>
      <c r="G3915" s="17">
        <v>0</v>
      </c>
      <c r="H3915" s="17">
        <v>1</v>
      </c>
      <c r="I3915" s="17">
        <v>0.95472760499999998</v>
      </c>
      <c r="J3915" s="17">
        <v>4.5100000000000001E-2</v>
      </c>
      <c r="K3915" s="17">
        <v>1.4100000000000001E-4</v>
      </c>
    </row>
    <row r="3916" spans="1:11" x14ac:dyDescent="0.45">
      <c r="A3916" s="10" t="s">
        <v>39</v>
      </c>
      <c r="B3916" s="20">
        <v>0.998</v>
      </c>
      <c r="C3916" s="19">
        <v>22711</v>
      </c>
      <c r="D3916" s="19">
        <v>9609.4181929999995</v>
      </c>
      <c r="E3916" s="23">
        <v>9.9390744009999992</v>
      </c>
      <c r="F3916" s="23">
        <v>1.391677353</v>
      </c>
      <c r="G3916" s="17">
        <v>0</v>
      </c>
      <c r="H3916" s="17">
        <v>1</v>
      </c>
      <c r="I3916" s="17">
        <v>0.95501212099999999</v>
      </c>
      <c r="J3916" s="17">
        <v>4.48E-2</v>
      </c>
      <c r="K3916" s="17">
        <v>1.3999999999999999E-4</v>
      </c>
    </row>
    <row r="3917" spans="1:11" x14ac:dyDescent="0.45">
      <c r="A3917" s="10" t="s">
        <v>39</v>
      </c>
      <c r="B3917" s="20">
        <v>0.999</v>
      </c>
      <c r="C3917" s="19">
        <v>22733</v>
      </c>
      <c r="D3917" s="19">
        <v>9905.4387339999994</v>
      </c>
      <c r="E3917" s="23">
        <v>21.998806380000001</v>
      </c>
      <c r="F3917" s="23">
        <v>1.4245933369999999</v>
      </c>
      <c r="G3917" s="17">
        <v>0</v>
      </c>
      <c r="H3917" s="17">
        <v>1</v>
      </c>
      <c r="I3917" s="17">
        <v>0.955713162</v>
      </c>
      <c r="J3917" s="17">
        <v>4.41E-2</v>
      </c>
      <c r="K3917" s="17">
        <v>1.37E-4</v>
      </c>
    </row>
    <row r="3918" spans="1:11" x14ac:dyDescent="0.45">
      <c r="A3918" s="10" t="s">
        <v>39</v>
      </c>
      <c r="B3918" s="20">
        <v>1</v>
      </c>
      <c r="C3918" s="19">
        <v>22734</v>
      </c>
      <c r="D3918" s="19">
        <v>9927.7751370000005</v>
      </c>
      <c r="E3918" s="23">
        <v>22.336402639999999</v>
      </c>
      <c r="F3918" s="23">
        <v>1.4787047209999999</v>
      </c>
      <c r="G3918" s="17">
        <v>0</v>
      </c>
      <c r="H3918" s="17">
        <v>1</v>
      </c>
      <c r="I3918" s="17">
        <v>0.95580924</v>
      </c>
      <c r="J3918" s="17">
        <v>4.41E-2</v>
      </c>
      <c r="K3918" s="17">
        <v>1.37E-4</v>
      </c>
    </row>
    <row r="3919" spans="1:11" x14ac:dyDescent="0.45">
      <c r="A3919" s="10" t="s">
        <v>41</v>
      </c>
      <c r="B3919" s="20">
        <v>0</v>
      </c>
      <c r="C3919" s="19">
        <v>27</v>
      </c>
      <c r="D3919" s="19">
        <v>1.9699999999999999E-2</v>
      </c>
      <c r="E3919" s="23">
        <v>1.0399999999999999E-3</v>
      </c>
      <c r="F3919" s="23">
        <v>9.5799999999999998E-4</v>
      </c>
      <c r="G3919" s="17">
        <v>0</v>
      </c>
      <c r="H3919" s="17">
        <v>1</v>
      </c>
      <c r="I3919" s="17">
        <v>0.57090196599999998</v>
      </c>
      <c r="J3919" s="17">
        <v>0.33011928299999999</v>
      </c>
      <c r="K3919" s="17">
        <v>9.9000000000000005E-2</v>
      </c>
    </row>
    <row r="3920" spans="1:11" x14ac:dyDescent="0.45">
      <c r="A3920" s="10" t="s">
        <v>41</v>
      </c>
      <c r="B3920" s="20">
        <v>0.01</v>
      </c>
      <c r="C3920" s="19">
        <v>115</v>
      </c>
      <c r="D3920" s="19">
        <v>0.18681205200000001</v>
      </c>
      <c r="E3920" s="23">
        <v>3.13E-3</v>
      </c>
      <c r="F3920" s="23">
        <v>2.7599999999999999E-3</v>
      </c>
      <c r="G3920" s="17">
        <v>0</v>
      </c>
      <c r="H3920" s="17">
        <v>1</v>
      </c>
      <c r="I3920" s="17">
        <v>0.54788162900000004</v>
      </c>
      <c r="J3920" s="17">
        <v>0.44065818400000001</v>
      </c>
      <c r="K3920" s="17">
        <v>1.15E-2</v>
      </c>
    </row>
    <row r="3921" spans="1:11" x14ac:dyDescent="0.45">
      <c r="A3921" s="10" t="s">
        <v>41</v>
      </c>
      <c r="B3921" s="20">
        <v>0.02</v>
      </c>
      <c r="C3921" s="19">
        <v>206</v>
      </c>
      <c r="D3921" s="19">
        <v>0.52320092200000001</v>
      </c>
      <c r="E3921" s="23">
        <v>4.0600000000000002E-3</v>
      </c>
      <c r="F3921" s="23">
        <v>3.9500000000000004E-3</v>
      </c>
      <c r="G3921" s="17">
        <v>0</v>
      </c>
      <c r="H3921" s="17">
        <v>1</v>
      </c>
      <c r="I3921" s="17">
        <v>0.23029070200000001</v>
      </c>
      <c r="J3921" s="17">
        <v>0.76572260999999997</v>
      </c>
      <c r="K3921" s="17">
        <v>3.9899999999999996E-3</v>
      </c>
    </row>
    <row r="3922" spans="1:11" x14ac:dyDescent="0.45">
      <c r="A3922" s="10" t="s">
        <v>41</v>
      </c>
      <c r="B3922" s="20">
        <v>0.03</v>
      </c>
      <c r="C3922" s="19">
        <v>289</v>
      </c>
      <c r="D3922" s="19">
        <v>0.92692035699999997</v>
      </c>
      <c r="E3922" s="23">
        <v>5.4099999999999999E-3</v>
      </c>
      <c r="F3922" s="23">
        <v>4.81E-3</v>
      </c>
      <c r="G3922" s="17">
        <v>0</v>
      </c>
      <c r="H3922" s="17">
        <v>1</v>
      </c>
      <c r="I3922" s="17">
        <v>0.322405728</v>
      </c>
      <c r="J3922" s="17">
        <v>0.67531724400000004</v>
      </c>
      <c r="K3922" s="17">
        <v>2.2799999999999999E-3</v>
      </c>
    </row>
    <row r="3923" spans="1:11" x14ac:dyDescent="0.45">
      <c r="A3923" s="10" t="s">
        <v>41</v>
      </c>
      <c r="B3923" s="20">
        <v>0.04</v>
      </c>
      <c r="C3923" s="19">
        <v>381</v>
      </c>
      <c r="D3923" s="19">
        <v>1.4903163269999999</v>
      </c>
      <c r="E3923" s="23">
        <v>6.6E-3</v>
      </c>
      <c r="F3923" s="23">
        <v>6.0099999999999997E-3</v>
      </c>
      <c r="G3923" s="17">
        <v>0</v>
      </c>
      <c r="H3923" s="17">
        <v>1</v>
      </c>
      <c r="I3923" s="17">
        <v>0.28442896200000001</v>
      </c>
      <c r="J3923" s="17">
        <v>0.71412343499999997</v>
      </c>
      <c r="K3923" s="17">
        <v>1.4499999999999999E-3</v>
      </c>
    </row>
    <row r="3924" spans="1:11" x14ac:dyDescent="0.45">
      <c r="A3924" s="10" t="s">
        <v>41</v>
      </c>
      <c r="B3924" s="20">
        <v>0.05</v>
      </c>
      <c r="C3924" s="19">
        <v>478</v>
      </c>
      <c r="D3924" s="19">
        <v>2.1928425250000001</v>
      </c>
      <c r="E3924" s="23">
        <v>7.8700000000000003E-3</v>
      </c>
      <c r="F3924" s="23">
        <v>7.0000000000000001E-3</v>
      </c>
      <c r="G3924" s="17">
        <v>0</v>
      </c>
      <c r="H3924" s="17">
        <v>1</v>
      </c>
      <c r="I3924" s="17">
        <v>0.372925754</v>
      </c>
      <c r="J3924" s="17">
        <v>0.62609910300000005</v>
      </c>
      <c r="K3924" s="17">
        <v>9.7499999999999996E-4</v>
      </c>
    </row>
    <row r="3925" spans="1:11" x14ac:dyDescent="0.45">
      <c r="A3925" s="10" t="s">
        <v>41</v>
      </c>
      <c r="B3925" s="20">
        <v>0.06</v>
      </c>
      <c r="C3925" s="19">
        <v>546</v>
      </c>
      <c r="D3925" s="19">
        <v>2.7546572039999999</v>
      </c>
      <c r="E3925" s="23">
        <v>8.4700000000000001E-3</v>
      </c>
      <c r="F3925" s="23">
        <v>7.7400000000000004E-3</v>
      </c>
      <c r="G3925" s="17">
        <v>0</v>
      </c>
      <c r="H3925" s="17">
        <v>1</v>
      </c>
      <c r="I3925" s="17">
        <v>0.43739422100000003</v>
      </c>
      <c r="J3925" s="17">
        <v>0.56181184100000003</v>
      </c>
      <c r="K3925" s="17">
        <v>7.94E-4</v>
      </c>
    </row>
    <row r="3926" spans="1:11" x14ac:dyDescent="0.45">
      <c r="A3926" s="10" t="s">
        <v>41</v>
      </c>
      <c r="B3926" s="20">
        <v>7.0000000000000007E-2</v>
      </c>
      <c r="C3926" s="19">
        <v>653</v>
      </c>
      <c r="D3926" s="19">
        <v>3.699315736</v>
      </c>
      <c r="E3926" s="23">
        <v>9.7800000000000005E-3</v>
      </c>
      <c r="F3926" s="23">
        <v>8.5199999999999998E-3</v>
      </c>
      <c r="G3926" s="17">
        <v>0</v>
      </c>
      <c r="H3926" s="17">
        <v>1</v>
      </c>
      <c r="I3926" s="17">
        <v>0.473137686</v>
      </c>
      <c r="J3926" s="17">
        <v>0.52627956300000001</v>
      </c>
      <c r="K3926" s="17">
        <v>5.8299999999999997E-4</v>
      </c>
    </row>
    <row r="3927" spans="1:11" x14ac:dyDescent="0.45">
      <c r="A3927" s="10" t="s">
        <v>41</v>
      </c>
      <c r="B3927" s="20">
        <v>0.08</v>
      </c>
      <c r="C3927" s="19">
        <v>736</v>
      </c>
      <c r="D3927" s="19">
        <v>4.5399439829999997</v>
      </c>
      <c r="E3927" s="23">
        <v>1.04E-2</v>
      </c>
      <c r="F3927" s="23">
        <v>9.2099999999999994E-3</v>
      </c>
      <c r="G3927" s="17">
        <v>0</v>
      </c>
      <c r="H3927" s="17">
        <v>1</v>
      </c>
      <c r="I3927" s="17">
        <v>0.397416253</v>
      </c>
      <c r="J3927" s="17">
        <v>0.60210346299999995</v>
      </c>
      <c r="K3927" s="17">
        <v>4.8000000000000001E-4</v>
      </c>
    </row>
    <row r="3928" spans="1:11" x14ac:dyDescent="0.45">
      <c r="A3928" s="10" t="s">
        <v>41</v>
      </c>
      <c r="B3928" s="20">
        <v>0.09</v>
      </c>
      <c r="C3928" s="19">
        <v>817</v>
      </c>
      <c r="D3928" s="19">
        <v>5.4045554219999996</v>
      </c>
      <c r="E3928" s="23">
        <v>1.0999999999999999E-2</v>
      </c>
      <c r="F3928" s="23">
        <v>1.01E-2</v>
      </c>
      <c r="G3928" s="17">
        <v>0</v>
      </c>
      <c r="H3928" s="17">
        <v>1</v>
      </c>
      <c r="I3928" s="17">
        <v>0.37631763499999998</v>
      </c>
      <c r="J3928" s="17">
        <v>0.62328124299999998</v>
      </c>
      <c r="K3928" s="17">
        <v>4.0099999999999999E-4</v>
      </c>
    </row>
    <row r="3929" spans="1:11" x14ac:dyDescent="0.45">
      <c r="A3929" s="10" t="s">
        <v>41</v>
      </c>
      <c r="B3929" s="20">
        <v>0.1</v>
      </c>
      <c r="C3929" s="19">
        <v>887</v>
      </c>
      <c r="D3929" s="19">
        <v>6.2197018010000003</v>
      </c>
      <c r="E3929" s="23">
        <v>1.23E-2</v>
      </c>
      <c r="F3929" s="23">
        <v>1.0699999999999999E-2</v>
      </c>
      <c r="G3929" s="17">
        <v>0</v>
      </c>
      <c r="H3929" s="17">
        <v>1</v>
      </c>
      <c r="I3929" s="17">
        <v>0.36721329899999999</v>
      </c>
      <c r="J3929" s="17">
        <v>0.63242961900000005</v>
      </c>
      <c r="K3929" s="17">
        <v>3.57E-4</v>
      </c>
    </row>
    <row r="3930" spans="1:11" x14ac:dyDescent="0.45">
      <c r="A3930" s="10" t="s">
        <v>41</v>
      </c>
      <c r="B3930" s="20">
        <v>0.11</v>
      </c>
      <c r="C3930" s="19">
        <v>996</v>
      </c>
      <c r="D3930" s="19">
        <v>7.6354626080000001</v>
      </c>
      <c r="E3930" s="23">
        <v>1.38E-2</v>
      </c>
      <c r="F3930" s="23">
        <v>1.1900000000000001E-2</v>
      </c>
      <c r="G3930" s="17">
        <v>0</v>
      </c>
      <c r="H3930" s="17">
        <v>1</v>
      </c>
      <c r="I3930" s="17">
        <v>0.37795316499999998</v>
      </c>
      <c r="J3930" s="17">
        <v>0.62175561499999998</v>
      </c>
      <c r="K3930" s="17">
        <v>2.9100000000000003E-4</v>
      </c>
    </row>
    <row r="3931" spans="1:11" x14ac:dyDescent="0.45">
      <c r="A3931" s="10" t="s">
        <v>41</v>
      </c>
      <c r="B3931" s="20">
        <v>0.12</v>
      </c>
      <c r="C3931" s="19">
        <v>1080</v>
      </c>
      <c r="D3931" s="19">
        <v>8.8473312429999993</v>
      </c>
      <c r="E3931" s="23">
        <v>1.4800000000000001E-2</v>
      </c>
      <c r="F3931" s="23">
        <v>1.2800000000000001E-2</v>
      </c>
      <c r="G3931" s="17">
        <v>0</v>
      </c>
      <c r="H3931" s="17">
        <v>1</v>
      </c>
      <c r="I3931" s="17">
        <v>0.34178280900000002</v>
      </c>
      <c r="J3931" s="17">
        <v>0.65795916099999996</v>
      </c>
      <c r="K3931" s="17">
        <v>2.5799999999999998E-4</v>
      </c>
    </row>
    <row r="3932" spans="1:11" x14ac:dyDescent="0.45">
      <c r="A3932" s="10" t="s">
        <v>41</v>
      </c>
      <c r="B3932" s="20">
        <v>0.13</v>
      </c>
      <c r="C3932" s="19">
        <v>1172</v>
      </c>
      <c r="D3932" s="19">
        <v>10.25888454</v>
      </c>
      <c r="E3932" s="23">
        <v>1.6199999999999999E-2</v>
      </c>
      <c r="F3932" s="23">
        <v>1.4E-2</v>
      </c>
      <c r="G3932" s="17">
        <v>0</v>
      </c>
      <c r="H3932" s="17">
        <v>1</v>
      </c>
      <c r="I3932" s="17">
        <v>0.371496469</v>
      </c>
      <c r="J3932" s="17">
        <v>0.62828367900000004</v>
      </c>
      <c r="K3932" s="17">
        <v>2.2000000000000001E-4</v>
      </c>
    </row>
    <row r="3933" spans="1:11" x14ac:dyDescent="0.45">
      <c r="A3933" s="10" t="s">
        <v>41</v>
      </c>
      <c r="B3933" s="20">
        <v>0.14000000000000001</v>
      </c>
      <c r="C3933" s="19">
        <v>1261</v>
      </c>
      <c r="D3933" s="19">
        <v>11.750905769999999</v>
      </c>
      <c r="E3933" s="23">
        <v>1.7100000000000001E-2</v>
      </c>
      <c r="F3933" s="23">
        <v>1.5100000000000001E-2</v>
      </c>
      <c r="G3933" s="17">
        <v>0</v>
      </c>
      <c r="H3933" s="17">
        <v>1</v>
      </c>
      <c r="I3933" s="17">
        <v>0.38185995099999998</v>
      </c>
      <c r="J3933" s="17">
        <v>0.61795139799999999</v>
      </c>
      <c r="K3933" s="17">
        <v>1.8900000000000001E-4</v>
      </c>
    </row>
    <row r="3934" spans="1:11" x14ac:dyDescent="0.45">
      <c r="A3934" s="10" t="s">
        <v>41</v>
      </c>
      <c r="B3934" s="20">
        <v>0.15</v>
      </c>
      <c r="C3934" s="19">
        <v>1293</v>
      </c>
      <c r="D3934" s="19">
        <v>12.3006724</v>
      </c>
      <c r="E3934" s="23">
        <v>1.7299999999999999E-2</v>
      </c>
      <c r="F3934" s="23">
        <v>1.55E-2</v>
      </c>
      <c r="G3934" s="17">
        <v>0</v>
      </c>
      <c r="H3934" s="17">
        <v>1</v>
      </c>
      <c r="I3934" s="17">
        <v>0.40008740599999998</v>
      </c>
      <c r="J3934" s="17">
        <v>0.59973343400000001</v>
      </c>
      <c r="K3934" s="17">
        <v>1.7899999999999999E-4</v>
      </c>
    </row>
    <row r="3935" spans="1:11" x14ac:dyDescent="0.45">
      <c r="A3935" s="10" t="s">
        <v>41</v>
      </c>
      <c r="B3935" s="20">
        <v>0.16</v>
      </c>
      <c r="C3935" s="19">
        <v>1429</v>
      </c>
      <c r="D3935" s="19">
        <v>14.66012503</v>
      </c>
      <c r="E3935" s="23">
        <v>1.7600000000000001E-2</v>
      </c>
      <c r="F3935" s="23">
        <v>1.6500000000000001E-2</v>
      </c>
      <c r="G3935" s="17">
        <v>0</v>
      </c>
      <c r="H3935" s="17">
        <v>1</v>
      </c>
      <c r="I3935" s="17">
        <v>0.35312366499999998</v>
      </c>
      <c r="J3935" s="17">
        <v>0.64672716500000005</v>
      </c>
      <c r="K3935" s="17">
        <v>1.4899999999999999E-4</v>
      </c>
    </row>
    <row r="3936" spans="1:11" x14ac:dyDescent="0.45">
      <c r="A3936" s="10" t="s">
        <v>41</v>
      </c>
      <c r="B3936" s="20">
        <v>0.17</v>
      </c>
      <c r="C3936" s="19">
        <v>1516</v>
      </c>
      <c r="D3936" s="19">
        <v>16.199843120000001</v>
      </c>
      <c r="E3936" s="23">
        <v>1.7899999999999999E-2</v>
      </c>
      <c r="F3936" s="23">
        <v>1.7000000000000001E-2</v>
      </c>
      <c r="G3936" s="17">
        <v>0</v>
      </c>
      <c r="H3936" s="17">
        <v>1</v>
      </c>
      <c r="I3936" s="17">
        <v>0.31753628099999998</v>
      </c>
      <c r="J3936" s="17">
        <v>0.68233011099999996</v>
      </c>
      <c r="K3936" s="17">
        <v>1.34E-4</v>
      </c>
    </row>
    <row r="3937" spans="1:11" x14ac:dyDescent="0.45">
      <c r="A3937" s="10" t="s">
        <v>41</v>
      </c>
      <c r="B3937" s="20">
        <v>0.18</v>
      </c>
      <c r="C3937" s="19">
        <v>1588</v>
      </c>
      <c r="D3937" s="19">
        <v>17.499322490000001</v>
      </c>
      <c r="E3937" s="23">
        <v>1.8200000000000001E-2</v>
      </c>
      <c r="F3937" s="23">
        <v>1.7500000000000002E-2</v>
      </c>
      <c r="G3937" s="17">
        <v>0</v>
      </c>
      <c r="H3937" s="17">
        <v>1</v>
      </c>
      <c r="I3937" s="17">
        <v>0.309005211</v>
      </c>
      <c r="J3937" s="17">
        <v>0.69086983199999996</v>
      </c>
      <c r="K3937" s="17">
        <v>1.25E-4</v>
      </c>
    </row>
    <row r="3938" spans="1:11" x14ac:dyDescent="0.45">
      <c r="A3938" s="10" t="s">
        <v>41</v>
      </c>
      <c r="B3938" s="20">
        <v>0.19</v>
      </c>
      <c r="C3938" s="19">
        <v>1674</v>
      </c>
      <c r="D3938" s="19">
        <v>19.093686630000001</v>
      </c>
      <c r="E3938" s="23">
        <v>1.9300000000000001E-2</v>
      </c>
      <c r="F3938" s="23">
        <v>1.77E-2</v>
      </c>
      <c r="G3938" s="17">
        <v>0</v>
      </c>
      <c r="H3938" s="17">
        <v>1</v>
      </c>
      <c r="I3938" s="17">
        <v>0.331509573</v>
      </c>
      <c r="J3938" s="17">
        <v>0.66837592400000001</v>
      </c>
      <c r="K3938" s="17">
        <v>1.15E-4</v>
      </c>
    </row>
    <row r="3939" spans="1:11" x14ac:dyDescent="0.45">
      <c r="A3939" s="10" t="s">
        <v>41</v>
      </c>
      <c r="B3939" s="20">
        <v>0.2</v>
      </c>
      <c r="C3939" s="19">
        <v>1788</v>
      </c>
      <c r="D3939" s="19">
        <v>21.37031846</v>
      </c>
      <c r="E3939" s="23">
        <v>2.0500000000000001E-2</v>
      </c>
      <c r="F3939" s="23">
        <v>1.8100000000000002E-2</v>
      </c>
      <c r="G3939" s="17">
        <v>0</v>
      </c>
      <c r="H3939" s="17">
        <v>1</v>
      </c>
      <c r="I3939" s="17">
        <v>0.32142286799999997</v>
      </c>
      <c r="J3939" s="17">
        <v>0.67847568599999997</v>
      </c>
      <c r="K3939" s="17">
        <v>1.01E-4</v>
      </c>
    </row>
    <row r="3940" spans="1:11" x14ac:dyDescent="0.45">
      <c r="A3940" s="10" t="s">
        <v>41</v>
      </c>
      <c r="B3940" s="20">
        <v>0.21</v>
      </c>
      <c r="C3940" s="19">
        <v>1870</v>
      </c>
      <c r="D3940" s="19">
        <v>23.10299238</v>
      </c>
      <c r="E3940" s="23">
        <v>2.2200000000000001E-2</v>
      </c>
      <c r="F3940" s="23">
        <v>1.9E-2</v>
      </c>
      <c r="G3940" s="17">
        <v>0</v>
      </c>
      <c r="H3940" s="17">
        <v>1</v>
      </c>
      <c r="I3940" s="17">
        <v>0.34478489499999998</v>
      </c>
      <c r="J3940" s="17">
        <v>0.65512063399999998</v>
      </c>
      <c r="K3940" s="17">
        <v>9.4500000000000007E-5</v>
      </c>
    </row>
    <row r="3941" spans="1:11" x14ac:dyDescent="0.45">
      <c r="A3941" s="10" t="s">
        <v>41</v>
      </c>
      <c r="B3941" s="20">
        <v>0.22</v>
      </c>
      <c r="C3941" s="19">
        <v>1953</v>
      </c>
      <c r="D3941" s="19">
        <v>25.06520128</v>
      </c>
      <c r="E3941" s="23">
        <v>2.4400000000000002E-2</v>
      </c>
      <c r="F3941" s="23">
        <v>1.9699999999999999E-2</v>
      </c>
      <c r="G3941" s="17">
        <v>0</v>
      </c>
      <c r="H3941" s="17">
        <v>1</v>
      </c>
      <c r="I3941" s="17">
        <v>0.33578563</v>
      </c>
      <c r="J3941" s="17">
        <v>0.664127986</v>
      </c>
      <c r="K3941" s="17">
        <v>8.6399999999999999E-5</v>
      </c>
    </row>
    <row r="3942" spans="1:11" x14ac:dyDescent="0.45">
      <c r="A3942" s="10" t="s">
        <v>41</v>
      </c>
      <c r="B3942" s="20">
        <v>0.23</v>
      </c>
      <c r="C3942" s="19">
        <v>2055</v>
      </c>
      <c r="D3942" s="19">
        <v>27.596301010000001</v>
      </c>
      <c r="E3942" s="23">
        <v>2.53E-2</v>
      </c>
      <c r="F3942" s="23">
        <v>2.1100000000000001E-2</v>
      </c>
      <c r="G3942" s="17">
        <v>0</v>
      </c>
      <c r="H3942" s="17">
        <v>1</v>
      </c>
      <c r="I3942" s="17">
        <v>0.32628813800000001</v>
      </c>
      <c r="J3942" s="17">
        <v>0.67363253599999995</v>
      </c>
      <c r="K3942" s="17">
        <v>7.9300000000000003E-5</v>
      </c>
    </row>
    <row r="3943" spans="1:11" x14ac:dyDescent="0.45">
      <c r="A3943" s="10" t="s">
        <v>41</v>
      </c>
      <c r="B3943" s="20">
        <v>0.24</v>
      </c>
      <c r="C3943" s="19">
        <v>2094</v>
      </c>
      <c r="D3943" s="19">
        <v>28.596968090000001</v>
      </c>
      <c r="E3943" s="23">
        <v>2.6200000000000001E-2</v>
      </c>
      <c r="F3943" s="23">
        <v>2.1700000000000001E-2</v>
      </c>
      <c r="G3943" s="17">
        <v>0</v>
      </c>
      <c r="H3943" s="17">
        <v>1</v>
      </c>
      <c r="I3943" s="17">
        <v>0.328726984</v>
      </c>
      <c r="J3943" s="17">
        <v>0.67119604200000005</v>
      </c>
      <c r="K3943" s="17">
        <v>7.7000000000000001E-5</v>
      </c>
    </row>
    <row r="3944" spans="1:11" x14ac:dyDescent="0.45">
      <c r="A3944" s="10" t="s">
        <v>41</v>
      </c>
      <c r="B3944" s="20">
        <v>0.26</v>
      </c>
      <c r="C3944" s="19">
        <v>2276</v>
      </c>
      <c r="D3944" s="19">
        <v>33.409568739999997</v>
      </c>
      <c r="E3944" s="23">
        <v>2.7E-2</v>
      </c>
      <c r="F3944" s="23">
        <v>2.3599999999999999E-2</v>
      </c>
      <c r="G3944" s="17">
        <v>0</v>
      </c>
      <c r="H3944" s="17">
        <v>1</v>
      </c>
      <c r="I3944" s="17">
        <v>0.31692787500000003</v>
      </c>
      <c r="J3944" s="17">
        <v>0.68300527499999997</v>
      </c>
      <c r="K3944" s="17">
        <v>6.6799999999999997E-5</v>
      </c>
    </row>
    <row r="3945" spans="1:11" x14ac:dyDescent="0.45">
      <c r="A3945" s="10" t="s">
        <v>41</v>
      </c>
      <c r="B3945" s="20">
        <v>0.27</v>
      </c>
      <c r="C3945" s="19">
        <v>2395</v>
      </c>
      <c r="D3945" s="19">
        <v>36.652896230000003</v>
      </c>
      <c r="E3945" s="23">
        <v>2.76E-2</v>
      </c>
      <c r="F3945" s="23">
        <v>2.5100000000000001E-2</v>
      </c>
      <c r="G3945" s="17">
        <v>0</v>
      </c>
      <c r="H3945" s="17">
        <v>1</v>
      </c>
      <c r="I3945" s="17">
        <v>0.317080476</v>
      </c>
      <c r="J3945" s="17">
        <v>0.68285902899999995</v>
      </c>
      <c r="K3945" s="17">
        <v>6.05E-5</v>
      </c>
    </row>
    <row r="3946" spans="1:11" x14ac:dyDescent="0.45">
      <c r="A3946" s="10" t="s">
        <v>41</v>
      </c>
      <c r="B3946" s="20">
        <v>0.28000000000000003</v>
      </c>
      <c r="C3946" s="19">
        <v>2493</v>
      </c>
      <c r="D3946" s="19">
        <v>39.383735440000002</v>
      </c>
      <c r="E3946" s="23">
        <v>2.8400000000000002E-2</v>
      </c>
      <c r="F3946" s="23">
        <v>2.6100000000000002E-2</v>
      </c>
      <c r="G3946" s="17">
        <v>0</v>
      </c>
      <c r="H3946" s="17">
        <v>1</v>
      </c>
      <c r="I3946" s="17">
        <v>0.34707372399999997</v>
      </c>
      <c r="J3946" s="17">
        <v>0.65287016200000003</v>
      </c>
      <c r="K3946" s="17">
        <v>5.6100000000000002E-5</v>
      </c>
    </row>
    <row r="3947" spans="1:11" x14ac:dyDescent="0.45">
      <c r="A3947" s="10" t="s">
        <v>41</v>
      </c>
      <c r="B3947" s="20">
        <v>0.28999999999999998</v>
      </c>
      <c r="C3947" s="19">
        <v>2568</v>
      </c>
      <c r="D3947" s="19">
        <v>41.55852153</v>
      </c>
      <c r="E3947" s="23">
        <v>2.98E-2</v>
      </c>
      <c r="F3947" s="23">
        <v>2.6700000000000002E-2</v>
      </c>
      <c r="G3947" s="17">
        <v>0</v>
      </c>
      <c r="H3947" s="17">
        <v>1</v>
      </c>
      <c r="I3947" s="17">
        <v>0.35402785199999998</v>
      </c>
      <c r="J3947" s="17">
        <v>0.64591889000000002</v>
      </c>
      <c r="K3947" s="17">
        <v>5.3300000000000001E-5</v>
      </c>
    </row>
    <row r="3948" spans="1:11" x14ac:dyDescent="0.45">
      <c r="A3948" s="10" t="s">
        <v>41</v>
      </c>
      <c r="B3948" s="20">
        <v>0.3</v>
      </c>
      <c r="C3948" s="19">
        <v>2656</v>
      </c>
      <c r="D3948" s="19">
        <v>44.231367769999999</v>
      </c>
      <c r="E3948" s="23">
        <v>3.1600000000000003E-2</v>
      </c>
      <c r="F3948" s="23">
        <v>2.7300000000000001E-2</v>
      </c>
      <c r="G3948" s="17">
        <v>0</v>
      </c>
      <c r="H3948" s="17">
        <v>1</v>
      </c>
      <c r="I3948" s="17">
        <v>0.369492879</v>
      </c>
      <c r="J3948" s="17">
        <v>0.63045679300000002</v>
      </c>
      <c r="K3948" s="17">
        <v>5.0300000000000003E-5</v>
      </c>
    </row>
    <row r="3949" spans="1:11" x14ac:dyDescent="0.45">
      <c r="A3949" s="10" t="s">
        <v>41</v>
      </c>
      <c r="B3949" s="20">
        <v>0.31</v>
      </c>
      <c r="C3949" s="19">
        <v>2747</v>
      </c>
      <c r="D3949" s="19">
        <v>47.176825460000003</v>
      </c>
      <c r="E3949" s="23">
        <v>3.2599999999999997E-2</v>
      </c>
      <c r="F3949" s="23">
        <v>2.8199999999999999E-2</v>
      </c>
      <c r="G3949" s="17">
        <v>0</v>
      </c>
      <c r="H3949" s="17">
        <v>1</v>
      </c>
      <c r="I3949" s="17">
        <v>0.36203703700000001</v>
      </c>
      <c r="J3949" s="17">
        <v>0.63791558100000001</v>
      </c>
      <c r="K3949" s="17">
        <v>4.74E-5</v>
      </c>
    </row>
    <row r="3950" spans="1:11" x14ac:dyDescent="0.45">
      <c r="A3950" s="10" t="s">
        <v>41</v>
      </c>
      <c r="B3950" s="20">
        <v>0.32</v>
      </c>
      <c r="C3950" s="19">
        <v>2831</v>
      </c>
      <c r="D3950" s="19">
        <v>49.999614309999998</v>
      </c>
      <c r="E3950" s="23">
        <v>3.4700000000000002E-2</v>
      </c>
      <c r="F3950" s="23">
        <v>2.9000000000000001E-2</v>
      </c>
      <c r="G3950" s="17">
        <v>0</v>
      </c>
      <c r="H3950" s="17">
        <v>1</v>
      </c>
      <c r="I3950" s="17">
        <v>0.385990316</v>
      </c>
      <c r="J3950" s="17">
        <v>0.61240187400000001</v>
      </c>
      <c r="K3950" s="17">
        <v>1.6100000000000001E-3</v>
      </c>
    </row>
    <row r="3951" spans="1:11" x14ac:dyDescent="0.45">
      <c r="A3951" s="10" t="s">
        <v>41</v>
      </c>
      <c r="B3951" s="20">
        <v>0.33</v>
      </c>
      <c r="C3951" s="19">
        <v>2920</v>
      </c>
      <c r="D3951" s="19">
        <v>53.219814900000003</v>
      </c>
      <c r="E3951" s="23">
        <v>3.6999999999999998E-2</v>
      </c>
      <c r="F3951" s="23">
        <v>2.9700000000000001E-2</v>
      </c>
      <c r="G3951" s="17">
        <v>0</v>
      </c>
      <c r="H3951" s="17">
        <v>1</v>
      </c>
      <c r="I3951" s="17">
        <v>0.39919673999999999</v>
      </c>
      <c r="J3951" s="17">
        <v>0.59930089200000003</v>
      </c>
      <c r="K3951" s="17">
        <v>1.5E-3</v>
      </c>
    </row>
    <row r="3952" spans="1:11" x14ac:dyDescent="0.45">
      <c r="A3952" s="10" t="s">
        <v>41</v>
      </c>
      <c r="B3952" s="20">
        <v>0.34</v>
      </c>
      <c r="C3952" s="19">
        <v>3006</v>
      </c>
      <c r="D3952" s="19">
        <v>56.48121149</v>
      </c>
      <c r="E3952" s="23">
        <v>4.0099999999999997E-2</v>
      </c>
      <c r="F3952" s="23">
        <v>3.1300000000000001E-2</v>
      </c>
      <c r="G3952" s="17">
        <v>0</v>
      </c>
      <c r="H3952" s="17">
        <v>1</v>
      </c>
      <c r="I3952" s="17">
        <v>0.42224012999999999</v>
      </c>
      <c r="J3952" s="17">
        <v>0.57314703700000003</v>
      </c>
      <c r="K3952" s="17">
        <v>4.6100000000000004E-3</v>
      </c>
    </row>
    <row r="3953" spans="1:11" x14ac:dyDescent="0.45">
      <c r="A3953" s="10" t="s">
        <v>41</v>
      </c>
      <c r="B3953" s="20">
        <v>0.35</v>
      </c>
      <c r="C3953" s="19">
        <v>3096</v>
      </c>
      <c r="D3953" s="19">
        <v>60.223634019999999</v>
      </c>
      <c r="E3953" s="23">
        <v>4.2500000000000003E-2</v>
      </c>
      <c r="F3953" s="23">
        <v>3.2599999999999997E-2</v>
      </c>
      <c r="G3953" s="17">
        <v>0</v>
      </c>
      <c r="H3953" s="17">
        <v>1</v>
      </c>
      <c r="I3953" s="17">
        <v>0.44313530800000001</v>
      </c>
      <c r="J3953" s="17">
        <v>0.55253496999999996</v>
      </c>
      <c r="K3953" s="17">
        <v>4.3299999999999996E-3</v>
      </c>
    </row>
    <row r="3954" spans="1:11" x14ac:dyDescent="0.45">
      <c r="A3954" s="10" t="s">
        <v>41</v>
      </c>
      <c r="B3954" s="20">
        <v>0.36</v>
      </c>
      <c r="C3954" s="19">
        <v>3182</v>
      </c>
      <c r="D3954" s="19">
        <v>64.076446910000001</v>
      </c>
      <c r="E3954" s="23">
        <v>4.6300000000000001E-2</v>
      </c>
      <c r="F3954" s="23">
        <v>3.4500000000000003E-2</v>
      </c>
      <c r="G3954" s="17">
        <v>0</v>
      </c>
      <c r="H3954" s="17">
        <v>1</v>
      </c>
      <c r="I3954" s="17">
        <v>0.47116378799999997</v>
      </c>
      <c r="J3954" s="17">
        <v>0.52474494400000005</v>
      </c>
      <c r="K3954" s="17">
        <v>4.0899999999999999E-3</v>
      </c>
    </row>
    <row r="3955" spans="1:11" x14ac:dyDescent="0.45">
      <c r="A3955" s="10" t="s">
        <v>41</v>
      </c>
      <c r="B3955" s="20">
        <v>0.37</v>
      </c>
      <c r="C3955" s="19">
        <v>3263</v>
      </c>
      <c r="D3955" s="19">
        <v>67.843273019999998</v>
      </c>
      <c r="E3955" s="23">
        <v>4.6600000000000003E-2</v>
      </c>
      <c r="F3955" s="23">
        <v>3.6299999999999999E-2</v>
      </c>
      <c r="G3955" s="17">
        <v>0</v>
      </c>
      <c r="H3955" s="17">
        <v>1</v>
      </c>
      <c r="I3955" s="17">
        <v>0.49805147100000002</v>
      </c>
      <c r="J3955" s="17">
        <v>0.49811536299999998</v>
      </c>
      <c r="K3955" s="17">
        <v>3.8300000000000001E-3</v>
      </c>
    </row>
    <row r="3956" spans="1:11" x14ac:dyDescent="0.45">
      <c r="A3956" s="10" t="s">
        <v>41</v>
      </c>
      <c r="B3956" s="20">
        <v>0.38</v>
      </c>
      <c r="C3956" s="19">
        <v>3340</v>
      </c>
      <c r="D3956" s="19">
        <v>71.502841119999999</v>
      </c>
      <c r="E3956" s="23">
        <v>4.9099999999999998E-2</v>
      </c>
      <c r="F3956" s="23">
        <v>3.78E-2</v>
      </c>
      <c r="G3956" s="17">
        <v>0</v>
      </c>
      <c r="H3956" s="17">
        <v>1</v>
      </c>
      <c r="I3956" s="17">
        <v>0.50523275000000001</v>
      </c>
      <c r="J3956" s="17">
        <v>0.49099766</v>
      </c>
      <c r="K3956" s="17">
        <v>3.7699999999999999E-3</v>
      </c>
    </row>
    <row r="3957" spans="1:11" x14ac:dyDescent="0.45">
      <c r="A3957" s="10" t="s">
        <v>41</v>
      </c>
      <c r="B3957" s="20">
        <v>0.39</v>
      </c>
      <c r="C3957" s="19">
        <v>3436</v>
      </c>
      <c r="D3957" s="19">
        <v>76.302812590000002</v>
      </c>
      <c r="E3957" s="23">
        <v>5.0700000000000002E-2</v>
      </c>
      <c r="F3957" s="23">
        <v>3.9300000000000002E-2</v>
      </c>
      <c r="G3957" s="17">
        <v>0</v>
      </c>
      <c r="H3957" s="17">
        <v>1</v>
      </c>
      <c r="I3957" s="17">
        <v>0.536649441</v>
      </c>
      <c r="J3957" s="17">
        <v>0.45982379200000001</v>
      </c>
      <c r="K3957" s="17">
        <v>3.5300000000000002E-3</v>
      </c>
    </row>
    <row r="3958" spans="1:11" x14ac:dyDescent="0.45">
      <c r="A3958" s="10" t="s">
        <v>41</v>
      </c>
      <c r="B3958" s="20">
        <v>0.4</v>
      </c>
      <c r="C3958" s="19">
        <v>3512</v>
      </c>
      <c r="D3958" s="19">
        <v>80.221239890000007</v>
      </c>
      <c r="E3958" s="23">
        <v>5.2699999999999997E-2</v>
      </c>
      <c r="F3958" s="23">
        <v>4.1500000000000002E-2</v>
      </c>
      <c r="G3958" s="17">
        <v>0</v>
      </c>
      <c r="H3958" s="17">
        <v>1</v>
      </c>
      <c r="I3958" s="17">
        <v>0.55297391500000004</v>
      </c>
      <c r="J3958" s="17">
        <v>0.443648765</v>
      </c>
      <c r="K3958" s="17">
        <v>3.3800000000000002E-3</v>
      </c>
    </row>
    <row r="3959" spans="1:11" x14ac:dyDescent="0.45">
      <c r="A3959" s="10" t="s">
        <v>41</v>
      </c>
      <c r="B3959" s="20">
        <v>0.41</v>
      </c>
      <c r="C3959" s="19">
        <v>3614</v>
      </c>
      <c r="D3959" s="19">
        <v>85.68091398</v>
      </c>
      <c r="E3959" s="23">
        <v>5.4100000000000002E-2</v>
      </c>
      <c r="F3959" s="23">
        <v>4.3700000000000003E-2</v>
      </c>
      <c r="G3959" s="17">
        <v>0</v>
      </c>
      <c r="H3959" s="17">
        <v>1</v>
      </c>
      <c r="I3959" s="17">
        <v>0.57056799199999997</v>
      </c>
      <c r="J3959" s="17">
        <v>0.426239058</v>
      </c>
      <c r="K3959" s="17">
        <v>3.1900000000000001E-3</v>
      </c>
    </row>
    <row r="3960" spans="1:11" x14ac:dyDescent="0.45">
      <c r="A3960" s="10" t="s">
        <v>41</v>
      </c>
      <c r="B3960" s="20">
        <v>0.42</v>
      </c>
      <c r="C3960" s="19">
        <v>3661</v>
      </c>
      <c r="D3960" s="19">
        <v>88.244343670000006</v>
      </c>
      <c r="E3960" s="23">
        <v>5.4800000000000001E-2</v>
      </c>
      <c r="F3960" s="23">
        <v>4.4699999999999997E-2</v>
      </c>
      <c r="G3960" s="17">
        <v>0</v>
      </c>
      <c r="H3960" s="17">
        <v>1</v>
      </c>
      <c r="I3960" s="17">
        <v>0.57938808399999997</v>
      </c>
      <c r="J3960" s="17">
        <v>0.41751327700000002</v>
      </c>
      <c r="K3960" s="17">
        <v>3.0999999999999999E-3</v>
      </c>
    </row>
    <row r="3961" spans="1:11" x14ac:dyDescent="0.45">
      <c r="A3961" s="10" t="s">
        <v>41</v>
      </c>
      <c r="B3961" s="20">
        <v>0.43</v>
      </c>
      <c r="C3961" s="19">
        <v>3793</v>
      </c>
      <c r="D3961" s="19">
        <v>95.620892690000005</v>
      </c>
      <c r="E3961" s="23">
        <v>5.7599999999999998E-2</v>
      </c>
      <c r="F3961" s="23">
        <v>4.7500000000000001E-2</v>
      </c>
      <c r="G3961" s="17">
        <v>0</v>
      </c>
      <c r="H3961" s="17">
        <v>1</v>
      </c>
      <c r="I3961" s="17">
        <v>0.56680871700000002</v>
      </c>
      <c r="J3961" s="17">
        <v>0.43031744799999999</v>
      </c>
      <c r="K3961" s="17">
        <v>2.8700000000000002E-3</v>
      </c>
    </row>
    <row r="3962" spans="1:11" x14ac:dyDescent="0.45">
      <c r="A3962" s="10" t="s">
        <v>41</v>
      </c>
      <c r="B3962" s="20">
        <v>0.44</v>
      </c>
      <c r="C3962" s="19">
        <v>3874</v>
      </c>
      <c r="D3962" s="19">
        <v>100.4374682</v>
      </c>
      <c r="E3962" s="23">
        <v>6.0100000000000001E-2</v>
      </c>
      <c r="F3962" s="23">
        <v>4.9000000000000002E-2</v>
      </c>
      <c r="G3962" s="17">
        <v>0</v>
      </c>
      <c r="H3962" s="17">
        <v>1</v>
      </c>
      <c r="I3962" s="17">
        <v>0.56245500500000001</v>
      </c>
      <c r="J3962" s="17">
        <v>0.43481088400000001</v>
      </c>
      <c r="K3962" s="17">
        <v>2.7299999999999998E-3</v>
      </c>
    </row>
    <row r="3963" spans="1:11" x14ac:dyDescent="0.45">
      <c r="A3963" s="10" t="s">
        <v>41</v>
      </c>
      <c r="B3963" s="20">
        <v>0.45</v>
      </c>
      <c r="C3963" s="19">
        <v>3968</v>
      </c>
      <c r="D3963" s="19">
        <v>106.3145256</v>
      </c>
      <c r="E3963" s="23">
        <v>6.5199999999999994E-2</v>
      </c>
      <c r="F3963" s="23">
        <v>5.0999999999999997E-2</v>
      </c>
      <c r="G3963" s="17">
        <v>0</v>
      </c>
      <c r="H3963" s="17">
        <v>1</v>
      </c>
      <c r="I3963" s="17">
        <v>0.57728784099999997</v>
      </c>
      <c r="J3963" s="17">
        <v>0.42011653300000001</v>
      </c>
      <c r="K3963" s="17">
        <v>2.5999999999999999E-3</v>
      </c>
    </row>
    <row r="3964" spans="1:11" x14ac:dyDescent="0.45">
      <c r="A3964" s="10" t="s">
        <v>41</v>
      </c>
      <c r="B3964" s="20">
        <v>0.46</v>
      </c>
      <c r="C3964" s="19">
        <v>4054</v>
      </c>
      <c r="D3964" s="19">
        <v>112.0261725</v>
      </c>
      <c r="E3964" s="23">
        <v>6.8699999999999997E-2</v>
      </c>
      <c r="F3964" s="23">
        <v>5.3100000000000001E-2</v>
      </c>
      <c r="G3964" s="17">
        <v>0</v>
      </c>
      <c r="H3964" s="17">
        <v>1</v>
      </c>
      <c r="I3964" s="17">
        <v>0.59629242199999999</v>
      </c>
      <c r="J3964" s="17">
        <v>0.40123220599999998</v>
      </c>
      <c r="K3964" s="17">
        <v>2.48E-3</v>
      </c>
    </row>
    <row r="3965" spans="1:11" x14ac:dyDescent="0.45">
      <c r="A3965" s="10" t="s">
        <v>41</v>
      </c>
      <c r="B3965" s="20">
        <v>0.47</v>
      </c>
      <c r="C3965" s="19">
        <v>4143</v>
      </c>
      <c r="D3965" s="19">
        <v>118.3148401</v>
      </c>
      <c r="E3965" s="23">
        <v>7.1499999999999994E-2</v>
      </c>
      <c r="F3965" s="23">
        <v>5.5399999999999998E-2</v>
      </c>
      <c r="G3965" s="17">
        <v>0</v>
      </c>
      <c r="H3965" s="17">
        <v>1</v>
      </c>
      <c r="I3965" s="17">
        <v>0.60566539200000002</v>
      </c>
      <c r="J3965" s="17">
        <v>0.39197446000000002</v>
      </c>
      <c r="K3965" s="17">
        <v>2.3600000000000001E-3</v>
      </c>
    </row>
    <row r="3966" spans="1:11" x14ac:dyDescent="0.45">
      <c r="A3966" s="10" t="s">
        <v>41</v>
      </c>
      <c r="B3966" s="20">
        <v>0.48</v>
      </c>
      <c r="C3966" s="19">
        <v>4228</v>
      </c>
      <c r="D3966" s="19">
        <v>124.5883019</v>
      </c>
      <c r="E3966" s="23">
        <v>7.6499999999999999E-2</v>
      </c>
      <c r="F3966" s="23">
        <v>5.7599999999999998E-2</v>
      </c>
      <c r="G3966" s="17">
        <v>0</v>
      </c>
      <c r="H3966" s="17">
        <v>1</v>
      </c>
      <c r="I3966" s="17">
        <v>0.62240490900000001</v>
      </c>
      <c r="J3966" s="17">
        <v>0.37534824</v>
      </c>
      <c r="K3966" s="17">
        <v>2.2499999999999998E-3</v>
      </c>
    </row>
    <row r="3967" spans="1:11" x14ac:dyDescent="0.45">
      <c r="A3967" s="10" t="s">
        <v>41</v>
      </c>
      <c r="B3967" s="20">
        <v>0.49</v>
      </c>
      <c r="C3967" s="19">
        <v>4307</v>
      </c>
      <c r="D3967" s="19">
        <v>130.7768801</v>
      </c>
      <c r="E3967" s="23">
        <v>7.9100000000000004E-2</v>
      </c>
      <c r="F3967" s="23">
        <v>5.8200000000000002E-2</v>
      </c>
      <c r="G3967" s="17">
        <v>0</v>
      </c>
      <c r="H3967" s="17">
        <v>1</v>
      </c>
      <c r="I3967" s="17">
        <v>0.63847826299999999</v>
      </c>
      <c r="J3967" s="17">
        <v>0.35938241999999998</v>
      </c>
      <c r="K3967" s="17">
        <v>2.14E-3</v>
      </c>
    </row>
    <row r="3968" spans="1:11" x14ac:dyDescent="0.45">
      <c r="A3968" s="10" t="s">
        <v>41</v>
      </c>
      <c r="B3968" s="20">
        <v>0.5</v>
      </c>
      <c r="C3968" s="19">
        <v>4390</v>
      </c>
      <c r="D3968" s="19">
        <v>137.4223518</v>
      </c>
      <c r="E3968" s="23">
        <v>8.1900000000000001E-2</v>
      </c>
      <c r="F3968" s="23">
        <v>6.2E-2</v>
      </c>
      <c r="G3968" s="17">
        <v>0</v>
      </c>
      <c r="H3968" s="17">
        <v>1</v>
      </c>
      <c r="I3968" s="17">
        <v>0.65128298799999995</v>
      </c>
      <c r="J3968" s="17">
        <v>0.34667914500000002</v>
      </c>
      <c r="K3968" s="17">
        <v>2.0400000000000001E-3</v>
      </c>
    </row>
    <row r="3969" spans="1:11" x14ac:dyDescent="0.45">
      <c r="A3969" s="10" t="s">
        <v>41</v>
      </c>
      <c r="B3969" s="20">
        <v>0.51</v>
      </c>
      <c r="C3969" s="19">
        <v>4485</v>
      </c>
      <c r="D3969" s="19">
        <v>145.42268899999999</v>
      </c>
      <c r="E3969" s="23">
        <v>8.5699999999999998E-2</v>
      </c>
      <c r="F3969" s="23">
        <v>6.4500000000000002E-2</v>
      </c>
      <c r="G3969" s="17">
        <v>0</v>
      </c>
      <c r="H3969" s="17">
        <v>1</v>
      </c>
      <c r="I3969" s="17">
        <v>0.67168200700000003</v>
      </c>
      <c r="J3969" s="17">
        <v>0.32639933500000001</v>
      </c>
      <c r="K3969" s="17">
        <v>1.92E-3</v>
      </c>
    </row>
    <row r="3970" spans="1:11" x14ac:dyDescent="0.45">
      <c r="A3970" s="10" t="s">
        <v>41</v>
      </c>
      <c r="B3970" s="20">
        <v>0.52</v>
      </c>
      <c r="C3970" s="19">
        <v>4510</v>
      </c>
      <c r="D3970" s="19">
        <v>147.5715486</v>
      </c>
      <c r="E3970" s="23">
        <v>8.72E-2</v>
      </c>
      <c r="F3970" s="23">
        <v>6.5000000000000002E-2</v>
      </c>
      <c r="G3970" s="17">
        <v>0</v>
      </c>
      <c r="H3970" s="17">
        <v>1</v>
      </c>
      <c r="I3970" s="17">
        <v>0.67736974299999997</v>
      </c>
      <c r="J3970" s="17">
        <v>0.32074483799999998</v>
      </c>
      <c r="K3970" s="17">
        <v>1.89E-3</v>
      </c>
    </row>
    <row r="3971" spans="1:11" x14ac:dyDescent="0.45">
      <c r="A3971" s="10" t="s">
        <v>41</v>
      </c>
      <c r="B3971" s="20">
        <v>0.53</v>
      </c>
      <c r="C3971" s="19">
        <v>4666</v>
      </c>
      <c r="D3971" s="19">
        <v>161.31314860000001</v>
      </c>
      <c r="E3971" s="23">
        <v>9.0499999999999997E-2</v>
      </c>
      <c r="F3971" s="23">
        <v>6.93E-2</v>
      </c>
      <c r="G3971" s="17">
        <v>0</v>
      </c>
      <c r="H3971" s="17">
        <v>1</v>
      </c>
      <c r="I3971" s="17">
        <v>0.70011912399999998</v>
      </c>
      <c r="J3971" s="17">
        <v>0.29816200100000001</v>
      </c>
      <c r="K3971" s="17">
        <v>1.72E-3</v>
      </c>
    </row>
    <row r="3972" spans="1:11" x14ac:dyDescent="0.45">
      <c r="A3972" s="10" t="s">
        <v>41</v>
      </c>
      <c r="B3972" s="20">
        <v>0.54</v>
      </c>
      <c r="C3972" s="19">
        <v>4746</v>
      </c>
      <c r="D3972" s="19">
        <v>168.8047497</v>
      </c>
      <c r="E3972" s="23">
        <v>9.6799999999999997E-2</v>
      </c>
      <c r="F3972" s="23">
        <v>7.2400000000000006E-2</v>
      </c>
      <c r="G3972" s="17">
        <v>0</v>
      </c>
      <c r="H3972" s="17">
        <v>1</v>
      </c>
      <c r="I3972" s="17">
        <v>0.70332916400000001</v>
      </c>
      <c r="J3972" s="17">
        <v>0.29500787499999997</v>
      </c>
      <c r="K3972" s="17">
        <v>1.66E-3</v>
      </c>
    </row>
    <row r="3973" spans="1:11" x14ac:dyDescent="0.45">
      <c r="A3973" s="10" t="s">
        <v>41</v>
      </c>
      <c r="B3973" s="20">
        <v>0.55000000000000004</v>
      </c>
      <c r="C3973" s="19">
        <v>4805</v>
      </c>
      <c r="D3973" s="19">
        <v>174.56470770000001</v>
      </c>
      <c r="E3973" s="23">
        <v>9.8299999999999998E-2</v>
      </c>
      <c r="F3973" s="23">
        <v>7.3800000000000004E-2</v>
      </c>
      <c r="G3973" s="17">
        <v>0</v>
      </c>
      <c r="H3973" s="17">
        <v>1</v>
      </c>
      <c r="I3973" s="17">
        <v>0.713634726</v>
      </c>
      <c r="J3973" s="17">
        <v>0.284760079</v>
      </c>
      <c r="K3973" s="17">
        <v>1.6100000000000001E-3</v>
      </c>
    </row>
    <row r="3974" spans="1:11" x14ac:dyDescent="0.45">
      <c r="A3974" s="10" t="s">
        <v>41</v>
      </c>
      <c r="B3974" s="20">
        <v>0.56000000000000005</v>
      </c>
      <c r="C3974" s="19">
        <v>4936</v>
      </c>
      <c r="D3974" s="19">
        <v>187.7463625</v>
      </c>
      <c r="E3974" s="23">
        <v>0.104787282</v>
      </c>
      <c r="F3974" s="23">
        <v>7.7899999999999997E-2</v>
      </c>
      <c r="G3974" s="17">
        <v>0</v>
      </c>
      <c r="H3974" s="17">
        <v>1</v>
      </c>
      <c r="I3974" s="17">
        <v>0.72880209900000004</v>
      </c>
      <c r="J3974" s="17">
        <v>0.26969054599999998</v>
      </c>
      <c r="K3974" s="17">
        <v>1.5100000000000001E-3</v>
      </c>
    </row>
    <row r="3975" spans="1:11" x14ac:dyDescent="0.45">
      <c r="A3975" s="10" t="s">
        <v>41</v>
      </c>
      <c r="B3975" s="20">
        <v>0.56999999999999995</v>
      </c>
      <c r="C3975" s="19">
        <v>5018</v>
      </c>
      <c r="D3975" s="19">
        <v>196.55773579999999</v>
      </c>
      <c r="E3975" s="23">
        <v>0.109868138</v>
      </c>
      <c r="F3975" s="23">
        <v>8.1500000000000003E-2</v>
      </c>
      <c r="G3975" s="17">
        <v>0</v>
      </c>
      <c r="H3975" s="17">
        <v>1</v>
      </c>
      <c r="I3975" s="17">
        <v>0.73645658700000005</v>
      </c>
      <c r="J3975" s="17">
        <v>0.26208215499999998</v>
      </c>
      <c r="K3975" s="17">
        <v>1.4599999999999999E-3</v>
      </c>
    </row>
    <row r="3976" spans="1:11" x14ac:dyDescent="0.45">
      <c r="A3976" s="10" t="s">
        <v>41</v>
      </c>
      <c r="B3976" s="20">
        <v>0.57999999999999996</v>
      </c>
      <c r="C3976" s="19">
        <v>5108</v>
      </c>
      <c r="D3976" s="19">
        <v>206.59166070000001</v>
      </c>
      <c r="E3976" s="23">
        <v>0.11361222999999999</v>
      </c>
      <c r="F3976" s="23">
        <v>8.4500000000000006E-2</v>
      </c>
      <c r="G3976" s="17">
        <v>0</v>
      </c>
      <c r="H3976" s="17">
        <v>1</v>
      </c>
      <c r="I3976" s="17">
        <v>0.74704972199999997</v>
      </c>
      <c r="J3976" s="17">
        <v>0.25155997699999999</v>
      </c>
      <c r="K3976" s="17">
        <v>1.39E-3</v>
      </c>
    </row>
    <row r="3977" spans="1:11" x14ac:dyDescent="0.45">
      <c r="A3977" s="10" t="s">
        <v>41</v>
      </c>
      <c r="B3977" s="20">
        <v>0.59</v>
      </c>
      <c r="C3977" s="19">
        <v>5194</v>
      </c>
      <c r="D3977" s="19">
        <v>216.6495156</v>
      </c>
      <c r="E3977" s="23">
        <v>0.12064425099999999</v>
      </c>
      <c r="F3977" s="23">
        <v>8.8300000000000003E-2</v>
      </c>
      <c r="G3977" s="17">
        <v>0</v>
      </c>
      <c r="H3977" s="17">
        <v>1</v>
      </c>
      <c r="I3977" s="17">
        <v>0.75262062399999996</v>
      </c>
      <c r="J3977" s="17">
        <v>0.24603609800000001</v>
      </c>
      <c r="K3977" s="17">
        <v>1.34E-3</v>
      </c>
    </row>
    <row r="3978" spans="1:11" x14ac:dyDescent="0.45">
      <c r="A3978" s="10" t="s">
        <v>41</v>
      </c>
      <c r="B3978" s="20">
        <v>0.6</v>
      </c>
      <c r="C3978" s="19">
        <v>5276</v>
      </c>
      <c r="D3978" s="19">
        <v>226.8503686</v>
      </c>
      <c r="E3978" s="23">
        <v>0.130070887</v>
      </c>
      <c r="F3978" s="23">
        <v>9.1499999999999998E-2</v>
      </c>
      <c r="G3978" s="17">
        <v>0</v>
      </c>
      <c r="H3978" s="17">
        <v>1</v>
      </c>
      <c r="I3978" s="17">
        <v>0.76043252500000003</v>
      </c>
      <c r="J3978" s="17">
        <v>0.23827916699999999</v>
      </c>
      <c r="K3978" s="17">
        <v>1.2899999999999999E-3</v>
      </c>
    </row>
    <row r="3979" spans="1:11" x14ac:dyDescent="0.45">
      <c r="A3979" s="10" t="s">
        <v>41</v>
      </c>
      <c r="B3979" s="20">
        <v>0.61</v>
      </c>
      <c r="C3979" s="19">
        <v>5362</v>
      </c>
      <c r="D3979" s="19">
        <v>238.53650999999999</v>
      </c>
      <c r="E3979" s="23">
        <v>0.13866711700000001</v>
      </c>
      <c r="F3979" s="23">
        <v>9.5699999999999993E-2</v>
      </c>
      <c r="G3979" s="17">
        <v>0</v>
      </c>
      <c r="H3979" s="17">
        <v>1</v>
      </c>
      <c r="I3979" s="17">
        <v>0.77192524100000004</v>
      </c>
      <c r="J3979" s="17">
        <v>0.226848524</v>
      </c>
      <c r="K3979" s="17">
        <v>1.23E-3</v>
      </c>
    </row>
    <row r="3980" spans="1:11" x14ac:dyDescent="0.45">
      <c r="A3980" s="10" t="s">
        <v>41</v>
      </c>
      <c r="B3980" s="20">
        <v>0.62</v>
      </c>
      <c r="C3980" s="19">
        <v>5447</v>
      </c>
      <c r="D3980" s="19">
        <v>250.61117010000001</v>
      </c>
      <c r="E3980" s="23">
        <v>0.14597787000000001</v>
      </c>
      <c r="F3980" s="23">
        <v>9.9199999999999997E-2</v>
      </c>
      <c r="G3980" s="17">
        <v>0</v>
      </c>
      <c r="H3980" s="17">
        <v>1</v>
      </c>
      <c r="I3980" s="17">
        <v>0.78217328900000005</v>
      </c>
      <c r="J3980" s="17">
        <v>0.216658132</v>
      </c>
      <c r="K3980" s="17">
        <v>1.17E-3</v>
      </c>
    </row>
    <row r="3981" spans="1:11" x14ac:dyDescent="0.45">
      <c r="A3981" s="10" t="s">
        <v>41</v>
      </c>
      <c r="B3981" s="20">
        <v>0.63</v>
      </c>
      <c r="C3981" s="19">
        <v>5539</v>
      </c>
      <c r="D3981" s="19">
        <v>264.2906893</v>
      </c>
      <c r="E3981" s="23">
        <v>0.15220930699999999</v>
      </c>
      <c r="F3981" s="23">
        <v>0.104317224</v>
      </c>
      <c r="G3981" s="17">
        <v>0</v>
      </c>
      <c r="H3981" s="17">
        <v>1</v>
      </c>
      <c r="I3981" s="17">
        <v>0.791214168</v>
      </c>
      <c r="J3981" s="17">
        <v>0.20766575500000001</v>
      </c>
      <c r="K3981" s="17">
        <v>1.1199999999999999E-3</v>
      </c>
    </row>
    <row r="3982" spans="1:11" x14ac:dyDescent="0.45">
      <c r="A3982" s="10" t="s">
        <v>41</v>
      </c>
      <c r="B3982" s="20">
        <v>0.64</v>
      </c>
      <c r="C3982" s="19">
        <v>5601</v>
      </c>
      <c r="D3982" s="19">
        <v>273.96787219999999</v>
      </c>
      <c r="E3982" s="23">
        <v>0.15875584500000001</v>
      </c>
      <c r="F3982" s="23">
        <v>0.107956102</v>
      </c>
      <c r="G3982" s="17">
        <v>0</v>
      </c>
      <c r="H3982" s="17">
        <v>1</v>
      </c>
      <c r="I3982" s="17">
        <v>0.79795122900000004</v>
      </c>
      <c r="J3982" s="17">
        <v>0.20096735099999999</v>
      </c>
      <c r="K3982" s="17">
        <v>1.08E-3</v>
      </c>
    </row>
    <row r="3983" spans="1:11" x14ac:dyDescent="0.45">
      <c r="A3983" s="10" t="s">
        <v>41</v>
      </c>
      <c r="B3983" s="20">
        <v>0.65</v>
      </c>
      <c r="C3983" s="19">
        <v>5701</v>
      </c>
      <c r="D3983" s="19">
        <v>290.09432179999999</v>
      </c>
      <c r="E3983" s="23">
        <v>0.16425340499999999</v>
      </c>
      <c r="F3983" s="23">
        <v>0.112319486</v>
      </c>
      <c r="G3983" s="17">
        <v>0</v>
      </c>
      <c r="H3983" s="17">
        <v>1</v>
      </c>
      <c r="I3983" s="17">
        <v>0.80791834900000004</v>
      </c>
      <c r="J3983" s="17">
        <v>0.19105383000000001</v>
      </c>
      <c r="K3983" s="17">
        <v>1.0300000000000001E-3</v>
      </c>
    </row>
    <row r="3984" spans="1:11" x14ac:dyDescent="0.45">
      <c r="A3984" s="10" t="s">
        <v>41</v>
      </c>
      <c r="B3984" s="20">
        <v>0.66</v>
      </c>
      <c r="C3984" s="19">
        <v>5800</v>
      </c>
      <c r="D3984" s="19">
        <v>306.8231432</v>
      </c>
      <c r="E3984" s="23">
        <v>0.173933593</v>
      </c>
      <c r="F3984" s="23">
        <v>0.11792466</v>
      </c>
      <c r="G3984" s="17">
        <v>0</v>
      </c>
      <c r="H3984" s="17">
        <v>1</v>
      </c>
      <c r="I3984" s="17">
        <v>0.81221702399999995</v>
      </c>
      <c r="J3984" s="17">
        <v>0.186808908</v>
      </c>
      <c r="K3984" s="17">
        <v>9.7400000000000004E-4</v>
      </c>
    </row>
    <row r="3985" spans="1:11" x14ac:dyDescent="0.45">
      <c r="A3985" s="10" t="s">
        <v>41</v>
      </c>
      <c r="B3985" s="20">
        <v>0.67</v>
      </c>
      <c r="C3985" s="19">
        <v>5883</v>
      </c>
      <c r="D3985" s="19">
        <v>321.58608229999999</v>
      </c>
      <c r="E3985" s="23">
        <v>0.18055413300000001</v>
      </c>
      <c r="F3985" s="23">
        <v>0.123376689</v>
      </c>
      <c r="G3985" s="17">
        <v>0</v>
      </c>
      <c r="H3985" s="17">
        <v>1</v>
      </c>
      <c r="I3985" s="17">
        <v>0.81908730299999999</v>
      </c>
      <c r="J3985" s="17">
        <v>0.17997671000000001</v>
      </c>
      <c r="K3985" s="17">
        <v>9.3599999999999998E-4</v>
      </c>
    </row>
    <row r="3986" spans="1:11" x14ac:dyDescent="0.45">
      <c r="A3986" s="10" t="s">
        <v>41</v>
      </c>
      <c r="B3986" s="20">
        <v>0.68</v>
      </c>
      <c r="C3986" s="19">
        <v>5973</v>
      </c>
      <c r="D3986" s="19">
        <v>338.05475319999999</v>
      </c>
      <c r="E3986" s="23">
        <v>0.186274521</v>
      </c>
      <c r="F3986" s="23">
        <v>0.12859116100000001</v>
      </c>
      <c r="G3986" s="17">
        <v>0</v>
      </c>
      <c r="H3986" s="17">
        <v>1</v>
      </c>
      <c r="I3986" s="17">
        <v>0.826438389</v>
      </c>
      <c r="J3986" s="17">
        <v>0.17266695600000001</v>
      </c>
      <c r="K3986" s="17">
        <v>8.9499999999999996E-4</v>
      </c>
    </row>
    <row r="3987" spans="1:11" x14ac:dyDescent="0.45">
      <c r="A3987" s="10" t="s">
        <v>41</v>
      </c>
      <c r="B3987" s="20">
        <v>0.69</v>
      </c>
      <c r="C3987" s="19">
        <v>6048</v>
      </c>
      <c r="D3987" s="19">
        <v>352.64734120000003</v>
      </c>
      <c r="E3987" s="23">
        <v>0.19596455700000001</v>
      </c>
      <c r="F3987" s="23">
        <v>0.13145448100000001</v>
      </c>
      <c r="G3987" s="17">
        <v>0</v>
      </c>
      <c r="H3987" s="17">
        <v>1</v>
      </c>
      <c r="I3987" s="17">
        <v>0.82939139200000001</v>
      </c>
      <c r="J3987" s="17">
        <v>0.16956590699999999</v>
      </c>
      <c r="K3987" s="17">
        <v>1.0399999999999999E-3</v>
      </c>
    </row>
    <row r="3988" spans="1:11" x14ac:dyDescent="0.45">
      <c r="A3988" s="10" t="s">
        <v>41</v>
      </c>
      <c r="B3988" s="20">
        <v>0.7</v>
      </c>
      <c r="C3988" s="19">
        <v>6146</v>
      </c>
      <c r="D3988" s="19">
        <v>372.08594829999998</v>
      </c>
      <c r="E3988" s="23">
        <v>0.20159207300000001</v>
      </c>
      <c r="F3988" s="23">
        <v>0.13941949100000001</v>
      </c>
      <c r="G3988" s="17">
        <v>0</v>
      </c>
      <c r="H3988" s="17">
        <v>1</v>
      </c>
      <c r="I3988" s="17">
        <v>0.83541662000000005</v>
      </c>
      <c r="J3988" s="17">
        <v>0.163579433</v>
      </c>
      <c r="K3988" s="17">
        <v>1E-3</v>
      </c>
    </row>
    <row r="3989" spans="1:11" x14ac:dyDescent="0.45">
      <c r="A3989" s="10" t="s">
        <v>41</v>
      </c>
      <c r="B3989" s="20">
        <v>0.71</v>
      </c>
      <c r="C3989" s="19">
        <v>6227</v>
      </c>
      <c r="D3989" s="19">
        <v>388.81593270000002</v>
      </c>
      <c r="E3989" s="23">
        <v>0.20889629300000001</v>
      </c>
      <c r="F3989" s="23">
        <v>0.144698092</v>
      </c>
      <c r="G3989" s="17">
        <v>0</v>
      </c>
      <c r="H3989" s="17">
        <v>1</v>
      </c>
      <c r="I3989" s="17">
        <v>0.84360870700000001</v>
      </c>
      <c r="J3989" s="17">
        <v>0.15543731699999999</v>
      </c>
      <c r="K3989" s="17">
        <v>9.5399999999999999E-4</v>
      </c>
    </row>
    <row r="3990" spans="1:11" x14ac:dyDescent="0.45">
      <c r="A3990" s="10" t="s">
        <v>41</v>
      </c>
      <c r="B3990" s="20">
        <v>0.72</v>
      </c>
      <c r="C3990" s="19">
        <v>6324</v>
      </c>
      <c r="D3990" s="19">
        <v>409.34612570000002</v>
      </c>
      <c r="E3990" s="23">
        <v>0.21760211300000001</v>
      </c>
      <c r="F3990" s="23">
        <v>0.15114941100000001</v>
      </c>
      <c r="G3990" s="17">
        <v>0</v>
      </c>
      <c r="H3990" s="17">
        <v>1</v>
      </c>
      <c r="I3990" s="17">
        <v>0.85111733599999995</v>
      </c>
      <c r="J3990" s="17">
        <v>0.14797501199999999</v>
      </c>
      <c r="K3990" s="17">
        <v>9.0799999999999995E-4</v>
      </c>
    </row>
    <row r="3991" spans="1:11" x14ac:dyDescent="0.45">
      <c r="A3991" s="10" t="s">
        <v>41</v>
      </c>
      <c r="B3991" s="20">
        <v>0.73</v>
      </c>
      <c r="C3991" s="19">
        <v>6409</v>
      </c>
      <c r="D3991" s="19">
        <v>428.19659350000001</v>
      </c>
      <c r="E3991" s="23">
        <v>0.22357260500000001</v>
      </c>
      <c r="F3991" s="23">
        <v>0.15625704700000001</v>
      </c>
      <c r="G3991" s="17">
        <v>0</v>
      </c>
      <c r="H3991" s="17">
        <v>1</v>
      </c>
      <c r="I3991" s="17">
        <v>0.85645730499999995</v>
      </c>
      <c r="J3991" s="17">
        <v>0.14267095599999999</v>
      </c>
      <c r="K3991" s="17">
        <v>8.7200000000000005E-4</v>
      </c>
    </row>
    <row r="3992" spans="1:11" x14ac:dyDescent="0.45">
      <c r="A3992" s="10" t="s">
        <v>41</v>
      </c>
      <c r="B3992" s="20">
        <v>0.74</v>
      </c>
      <c r="C3992" s="19">
        <v>6498</v>
      </c>
      <c r="D3992" s="19">
        <v>448.57887720000002</v>
      </c>
      <c r="E3992" s="23">
        <v>0.233750074</v>
      </c>
      <c r="F3992" s="23">
        <v>0.16332621999999999</v>
      </c>
      <c r="G3992" s="17">
        <v>0</v>
      </c>
      <c r="H3992" s="17">
        <v>1</v>
      </c>
      <c r="I3992" s="17">
        <v>0.86184105499999997</v>
      </c>
      <c r="J3992" s="17">
        <v>0.13732466500000001</v>
      </c>
      <c r="K3992" s="17">
        <v>8.34E-4</v>
      </c>
    </row>
    <row r="3993" spans="1:11" x14ac:dyDescent="0.45">
      <c r="A3993" s="10" t="s">
        <v>41</v>
      </c>
      <c r="B3993" s="20">
        <v>0.75</v>
      </c>
      <c r="C3993" s="19">
        <v>6583</v>
      </c>
      <c r="D3993" s="19">
        <v>469.00107200000002</v>
      </c>
      <c r="E3993" s="23">
        <v>0.24661470599999999</v>
      </c>
      <c r="F3993" s="23">
        <v>0.17028237199999999</v>
      </c>
      <c r="G3993" s="17">
        <v>0</v>
      </c>
      <c r="H3993" s="17">
        <v>1</v>
      </c>
      <c r="I3993" s="17">
        <v>0.86696693999999996</v>
      </c>
      <c r="J3993" s="17">
        <v>0.13223027500000001</v>
      </c>
      <c r="K3993" s="17">
        <v>8.03E-4</v>
      </c>
    </row>
    <row r="3994" spans="1:11" x14ac:dyDescent="0.45">
      <c r="A3994" s="10" t="s">
        <v>41</v>
      </c>
      <c r="B3994" s="20">
        <v>0.76</v>
      </c>
      <c r="C3994" s="19">
        <v>6668</v>
      </c>
      <c r="D3994" s="19">
        <v>490.73292930000002</v>
      </c>
      <c r="E3994" s="23">
        <v>0.26460542799999998</v>
      </c>
      <c r="F3994" s="23">
        <v>0.17686867000000001</v>
      </c>
      <c r="G3994" s="17">
        <v>0</v>
      </c>
      <c r="H3994" s="17">
        <v>1</v>
      </c>
      <c r="I3994" s="17">
        <v>0.87095416400000003</v>
      </c>
      <c r="J3994" s="17">
        <v>0.12826802500000001</v>
      </c>
      <c r="K3994" s="17">
        <v>7.7800000000000005E-4</v>
      </c>
    </row>
    <row r="3995" spans="1:11" x14ac:dyDescent="0.45">
      <c r="A3995" s="10" t="s">
        <v>41</v>
      </c>
      <c r="B3995" s="20">
        <v>0.77</v>
      </c>
      <c r="C3995" s="19">
        <v>6761</v>
      </c>
      <c r="D3995" s="19">
        <v>516.07940659999997</v>
      </c>
      <c r="E3995" s="23">
        <v>0.28020974599999998</v>
      </c>
      <c r="F3995" s="23">
        <v>0.184006104</v>
      </c>
      <c r="G3995" s="17">
        <v>0</v>
      </c>
      <c r="H3995" s="17">
        <v>1</v>
      </c>
      <c r="I3995" s="17">
        <v>0.87470969399999998</v>
      </c>
      <c r="J3995" s="17">
        <v>0.124541054</v>
      </c>
      <c r="K3995" s="17">
        <v>7.4899999999999999E-4</v>
      </c>
    </row>
    <row r="3996" spans="1:11" x14ac:dyDescent="0.45">
      <c r="A3996" s="10" t="s">
        <v>41</v>
      </c>
      <c r="B3996" s="20">
        <v>0.78</v>
      </c>
      <c r="C3996" s="19">
        <v>6841</v>
      </c>
      <c r="D3996" s="19">
        <v>539.74357139999995</v>
      </c>
      <c r="E3996" s="23">
        <v>0.30601959400000001</v>
      </c>
      <c r="F3996" s="23">
        <v>0.19259122000000001</v>
      </c>
      <c r="G3996" s="17">
        <v>0</v>
      </c>
      <c r="H3996" s="17">
        <v>1</v>
      </c>
      <c r="I3996" s="17">
        <v>0.87761533400000002</v>
      </c>
      <c r="J3996" s="17">
        <v>0.121656344</v>
      </c>
      <c r="K3996" s="17">
        <v>7.2800000000000002E-4</v>
      </c>
    </row>
    <row r="3997" spans="1:11" x14ac:dyDescent="0.45">
      <c r="A3997" s="10" t="s">
        <v>41</v>
      </c>
      <c r="B3997" s="20">
        <v>0.79</v>
      </c>
      <c r="C3997" s="19">
        <v>6934</v>
      </c>
      <c r="D3997" s="19">
        <v>568.98785429999998</v>
      </c>
      <c r="E3997" s="23">
        <v>0.32201015999999999</v>
      </c>
      <c r="F3997" s="23">
        <v>0.20167502100000001</v>
      </c>
      <c r="G3997" s="17">
        <v>0</v>
      </c>
      <c r="H3997" s="17">
        <v>1</v>
      </c>
      <c r="I3997" s="17">
        <v>0.88370660300000003</v>
      </c>
      <c r="J3997" s="17">
        <v>0.11560242499999999</v>
      </c>
      <c r="K3997" s="17">
        <v>6.9099999999999999E-4</v>
      </c>
    </row>
    <row r="3998" spans="1:11" x14ac:dyDescent="0.45">
      <c r="A3998" s="10" t="s">
        <v>41</v>
      </c>
      <c r="B3998" s="20">
        <v>0.8</v>
      </c>
      <c r="C3998" s="19">
        <v>6987</v>
      </c>
      <c r="D3998" s="19">
        <v>586.43290060000004</v>
      </c>
      <c r="E3998" s="23">
        <v>0.333764534</v>
      </c>
      <c r="F3998" s="23">
        <v>0.207165763</v>
      </c>
      <c r="G3998" s="17">
        <v>0</v>
      </c>
      <c r="H3998" s="17">
        <v>1</v>
      </c>
      <c r="I3998" s="17">
        <v>0.88571913800000002</v>
      </c>
      <c r="J3998" s="17">
        <v>0.113603999</v>
      </c>
      <c r="K3998" s="17">
        <v>6.7699999999999998E-4</v>
      </c>
    </row>
    <row r="3999" spans="1:11" x14ac:dyDescent="0.45">
      <c r="A3999" s="10" t="s">
        <v>41</v>
      </c>
      <c r="B3999" s="20">
        <v>0.80100000000000005</v>
      </c>
      <c r="C3999" s="19">
        <v>6995</v>
      </c>
      <c r="D3999" s="19">
        <v>589.11482020000005</v>
      </c>
      <c r="E3999" s="23">
        <v>0.33769607899999998</v>
      </c>
      <c r="F3999" s="23">
        <v>0.20795242899999999</v>
      </c>
      <c r="G3999" s="17">
        <v>0</v>
      </c>
      <c r="H3999" s="17">
        <v>1</v>
      </c>
      <c r="I3999" s="17">
        <v>0.88615967600000001</v>
      </c>
      <c r="J3999" s="17">
        <v>0.11316651899999999</v>
      </c>
      <c r="K3999" s="17">
        <v>6.7400000000000001E-4</v>
      </c>
    </row>
    <row r="4000" spans="1:11" x14ac:dyDescent="0.45">
      <c r="A4000" s="10" t="s">
        <v>41</v>
      </c>
      <c r="B4000" s="20">
        <v>0.80200000000000005</v>
      </c>
      <c r="C4000" s="19">
        <v>7005</v>
      </c>
      <c r="D4000" s="19">
        <v>592.49867870000003</v>
      </c>
      <c r="E4000" s="23">
        <v>0.33938302799999998</v>
      </c>
      <c r="F4000" s="23">
        <v>0.20852936899999999</v>
      </c>
      <c r="G4000" s="17">
        <v>0</v>
      </c>
      <c r="H4000" s="17">
        <v>1</v>
      </c>
      <c r="I4000" s="17">
        <v>0.88565770499999996</v>
      </c>
      <c r="J4000" s="17">
        <v>0.113669187</v>
      </c>
      <c r="K4000" s="17">
        <v>6.7299999999999999E-4</v>
      </c>
    </row>
    <row r="4001" spans="1:11" x14ac:dyDescent="0.45">
      <c r="A4001" s="10" t="s">
        <v>41</v>
      </c>
      <c r="B4001" s="20">
        <v>0.80300000000000005</v>
      </c>
      <c r="C4001" s="19">
        <v>7010</v>
      </c>
      <c r="D4001" s="19">
        <v>594.19692529999998</v>
      </c>
      <c r="E4001" s="23">
        <v>0.33964931599999998</v>
      </c>
      <c r="F4001" s="23">
        <v>0.209260955</v>
      </c>
      <c r="G4001" s="17">
        <v>0</v>
      </c>
      <c r="H4001" s="17">
        <v>1</v>
      </c>
      <c r="I4001" s="17">
        <v>0.88570230699999997</v>
      </c>
      <c r="J4001" s="17">
        <v>0.113624847</v>
      </c>
      <c r="K4001" s="17">
        <v>6.7299999999999999E-4</v>
      </c>
    </row>
    <row r="4002" spans="1:11" x14ac:dyDescent="0.45">
      <c r="A4002" s="10" t="s">
        <v>41</v>
      </c>
      <c r="B4002" s="20">
        <v>0.80400000000000005</v>
      </c>
      <c r="C4002" s="19">
        <v>7020</v>
      </c>
      <c r="D4002" s="19">
        <v>597.59675279999999</v>
      </c>
      <c r="E4002" s="23">
        <v>0.34032821600000002</v>
      </c>
      <c r="F4002" s="23">
        <v>0.21107609999999999</v>
      </c>
      <c r="G4002" s="17">
        <v>0</v>
      </c>
      <c r="H4002" s="17">
        <v>1</v>
      </c>
      <c r="I4002" s="17">
        <v>0.88633975499999995</v>
      </c>
      <c r="J4002" s="17">
        <v>0.112991151</v>
      </c>
      <c r="K4002" s="17">
        <v>6.69E-4</v>
      </c>
    </row>
    <row r="4003" spans="1:11" x14ac:dyDescent="0.45">
      <c r="A4003" s="10" t="s">
        <v>41</v>
      </c>
      <c r="B4003" s="20">
        <v>0.80500000000000005</v>
      </c>
      <c r="C4003" s="19">
        <v>7029</v>
      </c>
      <c r="D4003" s="19">
        <v>600.67788840000003</v>
      </c>
      <c r="E4003" s="23">
        <v>0.344817547</v>
      </c>
      <c r="F4003" s="23">
        <v>0.212149474</v>
      </c>
      <c r="G4003" s="17">
        <v>0</v>
      </c>
      <c r="H4003" s="17">
        <v>1</v>
      </c>
      <c r="I4003" s="17">
        <v>0.886546897</v>
      </c>
      <c r="J4003" s="17">
        <v>0.112785229</v>
      </c>
      <c r="K4003" s="17">
        <v>6.6799999999999997E-4</v>
      </c>
    </row>
    <row r="4004" spans="1:11" x14ac:dyDescent="0.45">
      <c r="A4004" s="10" t="s">
        <v>41</v>
      </c>
      <c r="B4004" s="20">
        <v>0.80700000000000005</v>
      </c>
      <c r="C4004" s="19">
        <v>7045</v>
      </c>
      <c r="D4004" s="19">
        <v>606.19607450000001</v>
      </c>
      <c r="E4004" s="23">
        <v>0.34546507500000001</v>
      </c>
      <c r="F4004" s="23">
        <v>0.213250154</v>
      </c>
      <c r="G4004" s="17">
        <v>0</v>
      </c>
      <c r="H4004" s="17">
        <v>1</v>
      </c>
      <c r="I4004" s="17">
        <v>0.88780213100000005</v>
      </c>
      <c r="J4004" s="17">
        <v>0.111537385</v>
      </c>
      <c r="K4004" s="17">
        <v>6.6E-4</v>
      </c>
    </row>
    <row r="4005" spans="1:11" x14ac:dyDescent="0.45">
      <c r="A4005" s="10" t="s">
        <v>41</v>
      </c>
      <c r="B4005" s="20">
        <v>0.80800000000000005</v>
      </c>
      <c r="C4005" s="19">
        <v>7057</v>
      </c>
      <c r="D4005" s="19">
        <v>610.36247060000005</v>
      </c>
      <c r="E4005" s="23">
        <v>0.34744431199999998</v>
      </c>
      <c r="F4005" s="23">
        <v>0.21482251799999999</v>
      </c>
      <c r="G4005" s="17">
        <v>0</v>
      </c>
      <c r="H4005" s="17">
        <v>1</v>
      </c>
      <c r="I4005" s="17">
        <v>0.88810421799999995</v>
      </c>
      <c r="J4005" s="17">
        <v>0.111237076</v>
      </c>
      <c r="K4005" s="17">
        <v>6.5899999999999997E-4</v>
      </c>
    </row>
    <row r="4006" spans="1:11" x14ac:dyDescent="0.45">
      <c r="A4006" s="10" t="s">
        <v>41</v>
      </c>
      <c r="B4006" s="20">
        <v>0.80900000000000005</v>
      </c>
      <c r="C4006" s="19">
        <v>7065</v>
      </c>
      <c r="D4006" s="19">
        <v>613.17623390000006</v>
      </c>
      <c r="E4006" s="23">
        <v>0.35306775600000001</v>
      </c>
      <c r="F4006" s="23">
        <v>0.21609627300000001</v>
      </c>
      <c r="G4006" s="17">
        <v>0</v>
      </c>
      <c r="H4006" s="17">
        <v>1</v>
      </c>
      <c r="I4006" s="17">
        <v>0.88874311100000003</v>
      </c>
      <c r="J4006" s="17">
        <v>0.11060194299999999</v>
      </c>
      <c r="K4006" s="17">
        <v>6.5499999999999998E-4</v>
      </c>
    </row>
    <row r="4007" spans="1:11" x14ac:dyDescent="0.45">
      <c r="A4007" s="10" t="s">
        <v>41</v>
      </c>
      <c r="B4007" s="20">
        <v>0.81</v>
      </c>
      <c r="C4007" s="19">
        <v>7075</v>
      </c>
      <c r="D4007" s="19">
        <v>616.73146899999995</v>
      </c>
      <c r="E4007" s="23">
        <v>0.35764769299999999</v>
      </c>
      <c r="F4007" s="23">
        <v>0.217039861</v>
      </c>
      <c r="G4007" s="17">
        <v>0</v>
      </c>
      <c r="H4007" s="17">
        <v>1</v>
      </c>
      <c r="I4007" s="17">
        <v>0.88893845100000002</v>
      </c>
      <c r="J4007" s="17">
        <v>0.110407753</v>
      </c>
      <c r="K4007" s="17">
        <v>6.5399999999999996E-4</v>
      </c>
    </row>
    <row r="4008" spans="1:11" x14ac:dyDescent="0.45">
      <c r="A4008" s="10" t="s">
        <v>41</v>
      </c>
      <c r="B4008" s="20">
        <v>0.81100000000000005</v>
      </c>
      <c r="C4008" s="19">
        <v>7079</v>
      </c>
      <c r="D4008" s="19">
        <v>618.16963380000004</v>
      </c>
      <c r="E4008" s="23">
        <v>0.36034475900000001</v>
      </c>
      <c r="F4008" s="23">
        <v>0.21814615900000001</v>
      </c>
      <c r="G4008" s="17">
        <v>0</v>
      </c>
      <c r="H4008" s="17">
        <v>1</v>
      </c>
      <c r="I4008" s="17">
        <v>0.889062774</v>
      </c>
      <c r="J4008" s="17">
        <v>0.11028416200000001</v>
      </c>
      <c r="K4008" s="17">
        <v>6.5300000000000004E-4</v>
      </c>
    </row>
    <row r="4009" spans="1:11" x14ac:dyDescent="0.45">
      <c r="A4009" s="10" t="s">
        <v>41</v>
      </c>
      <c r="B4009" s="20">
        <v>0.81200000000000006</v>
      </c>
      <c r="C4009" s="19">
        <v>7087</v>
      </c>
      <c r="D4009" s="19">
        <v>621.05379149999999</v>
      </c>
      <c r="E4009" s="23">
        <v>0.36051970900000002</v>
      </c>
      <c r="F4009" s="23">
        <v>0.21846515499999999</v>
      </c>
      <c r="G4009" s="17">
        <v>0</v>
      </c>
      <c r="H4009" s="17">
        <v>1</v>
      </c>
      <c r="I4009" s="17">
        <v>0.88945900499999997</v>
      </c>
      <c r="J4009" s="17">
        <v>0.109890264</v>
      </c>
      <c r="K4009" s="17">
        <v>6.5099999999999999E-4</v>
      </c>
    </row>
    <row r="4010" spans="1:11" x14ac:dyDescent="0.45">
      <c r="A4010" s="10" t="s">
        <v>41</v>
      </c>
      <c r="B4010" s="20">
        <v>0.81299999999999994</v>
      </c>
      <c r="C4010" s="19">
        <v>7101</v>
      </c>
      <c r="D4010" s="19">
        <v>626.10180160000004</v>
      </c>
      <c r="E4010" s="23">
        <v>0.36057215199999998</v>
      </c>
      <c r="F4010" s="23">
        <v>0.219103244</v>
      </c>
      <c r="G4010" s="17">
        <v>0</v>
      </c>
      <c r="H4010" s="17">
        <v>1</v>
      </c>
      <c r="I4010" s="17">
        <v>0.89026928900000002</v>
      </c>
      <c r="J4010" s="17">
        <v>0.10908474999999999</v>
      </c>
      <c r="K4010" s="17">
        <v>6.4599999999999998E-4</v>
      </c>
    </row>
    <row r="4011" spans="1:11" x14ac:dyDescent="0.45">
      <c r="A4011" s="10" t="s">
        <v>41</v>
      </c>
      <c r="B4011" s="20">
        <v>0.81399999999999995</v>
      </c>
      <c r="C4011" s="19">
        <v>7108</v>
      </c>
      <c r="D4011" s="19">
        <v>628.63920919999998</v>
      </c>
      <c r="E4011" s="23">
        <v>0.362707012</v>
      </c>
      <c r="F4011" s="23">
        <v>0.22020662299999999</v>
      </c>
      <c r="G4011" s="17">
        <v>0</v>
      </c>
      <c r="H4011" s="17">
        <v>1</v>
      </c>
      <c r="I4011" s="17">
        <v>0.89064025700000005</v>
      </c>
      <c r="J4011" s="17">
        <v>0.108715966</v>
      </c>
      <c r="K4011" s="17">
        <v>6.4400000000000004E-4</v>
      </c>
    </row>
    <row r="4012" spans="1:11" x14ac:dyDescent="0.45">
      <c r="A4012" s="10" t="s">
        <v>41</v>
      </c>
      <c r="B4012" s="20">
        <v>0.81499999999999995</v>
      </c>
      <c r="C4012" s="19">
        <v>7118</v>
      </c>
      <c r="D4012" s="19">
        <v>632.27202550000004</v>
      </c>
      <c r="E4012" s="23">
        <v>0.36611711899999999</v>
      </c>
      <c r="F4012" s="23">
        <v>0.22075932100000001</v>
      </c>
      <c r="G4012" s="17">
        <v>0</v>
      </c>
      <c r="H4012" s="17">
        <v>1</v>
      </c>
      <c r="I4012" s="17">
        <v>0.89142049000000001</v>
      </c>
      <c r="J4012" s="17">
        <v>0.107940326</v>
      </c>
      <c r="K4012" s="17">
        <v>6.3900000000000003E-4</v>
      </c>
    </row>
    <row r="4013" spans="1:11" x14ac:dyDescent="0.45">
      <c r="A4013" s="10" t="s">
        <v>41</v>
      </c>
      <c r="B4013" s="20">
        <v>0.81599999999999995</v>
      </c>
      <c r="C4013" s="19">
        <v>7119</v>
      </c>
      <c r="D4013" s="19">
        <v>632.63887279999994</v>
      </c>
      <c r="E4013" s="23">
        <v>0.36684724299999999</v>
      </c>
      <c r="F4013" s="23">
        <v>0.22154586800000001</v>
      </c>
      <c r="G4013" s="17">
        <v>0</v>
      </c>
      <c r="H4013" s="17">
        <v>1</v>
      </c>
      <c r="I4013" s="17">
        <v>0.89142818800000001</v>
      </c>
      <c r="J4013" s="17">
        <v>0.10793267400000001</v>
      </c>
      <c r="K4013" s="17">
        <v>6.3900000000000003E-4</v>
      </c>
    </row>
    <row r="4014" spans="1:11" x14ac:dyDescent="0.45">
      <c r="A4014" s="10" t="s">
        <v>41</v>
      </c>
      <c r="B4014" s="20">
        <v>0.81699999999999995</v>
      </c>
      <c r="C4014" s="19">
        <v>7135</v>
      </c>
      <c r="D4014" s="19">
        <v>638.51361729999996</v>
      </c>
      <c r="E4014" s="23">
        <v>0.36717153499999999</v>
      </c>
      <c r="F4014" s="23">
        <v>0.22162601200000001</v>
      </c>
      <c r="G4014" s="17">
        <v>0</v>
      </c>
      <c r="H4014" s="17">
        <v>1</v>
      </c>
      <c r="I4014" s="17">
        <v>0.891860718</v>
      </c>
      <c r="J4014" s="17">
        <v>0.107502689</v>
      </c>
      <c r="K4014" s="17">
        <v>6.3699999999999998E-4</v>
      </c>
    </row>
    <row r="4015" spans="1:11" x14ac:dyDescent="0.45">
      <c r="A4015" s="10" t="s">
        <v>41</v>
      </c>
      <c r="B4015" s="20">
        <v>0.81799999999999995</v>
      </c>
      <c r="C4015" s="19">
        <v>7144</v>
      </c>
      <c r="D4015" s="19">
        <v>641.82917450000002</v>
      </c>
      <c r="E4015" s="23">
        <v>0.369935719</v>
      </c>
      <c r="F4015" s="23">
        <v>0.22490827799999999</v>
      </c>
      <c r="G4015" s="17">
        <v>0</v>
      </c>
      <c r="H4015" s="17">
        <v>1</v>
      </c>
      <c r="I4015" s="17">
        <v>0.89195693600000003</v>
      </c>
      <c r="J4015" s="17">
        <v>0.10740812299999999</v>
      </c>
      <c r="K4015" s="17">
        <v>6.3500000000000004E-4</v>
      </c>
    </row>
    <row r="4016" spans="1:11" x14ac:dyDescent="0.45">
      <c r="A4016" s="10" t="s">
        <v>41</v>
      </c>
      <c r="B4016" s="20">
        <v>0.81899999999999995</v>
      </c>
      <c r="C4016" s="19">
        <v>7153</v>
      </c>
      <c r="D4016" s="19">
        <v>645.17402570000002</v>
      </c>
      <c r="E4016" s="23">
        <v>0.37636123399999999</v>
      </c>
      <c r="F4016" s="23">
        <v>0.22602050700000001</v>
      </c>
      <c r="G4016" s="17">
        <v>0</v>
      </c>
      <c r="H4016" s="17">
        <v>1</v>
      </c>
      <c r="I4016" s="17">
        <v>0.89265420500000003</v>
      </c>
      <c r="J4016" s="17">
        <v>0.106714952</v>
      </c>
      <c r="K4016" s="17">
        <v>6.3100000000000005E-4</v>
      </c>
    </row>
    <row r="4017" spans="1:11" x14ac:dyDescent="0.45">
      <c r="A4017" s="10" t="s">
        <v>41</v>
      </c>
      <c r="B4017" s="20">
        <v>0.82</v>
      </c>
      <c r="C4017" s="19">
        <v>7158</v>
      </c>
      <c r="D4017" s="19">
        <v>647.06031589999998</v>
      </c>
      <c r="E4017" s="23">
        <v>0.37849119199999998</v>
      </c>
      <c r="F4017" s="23">
        <v>0.22704495599999999</v>
      </c>
      <c r="G4017" s="17">
        <v>0</v>
      </c>
      <c r="H4017" s="17">
        <v>1</v>
      </c>
      <c r="I4017" s="17">
        <v>0.89284766199999999</v>
      </c>
      <c r="J4017" s="17">
        <v>0.106522848</v>
      </c>
      <c r="K4017" s="17">
        <v>6.29E-4</v>
      </c>
    </row>
    <row r="4018" spans="1:11" x14ac:dyDescent="0.45">
      <c r="A4018" s="10" t="s">
        <v>41</v>
      </c>
      <c r="B4018" s="20">
        <v>0.82099999999999995</v>
      </c>
      <c r="C4018" s="19">
        <v>7165</v>
      </c>
      <c r="D4018" s="19">
        <v>649.73269949999997</v>
      </c>
      <c r="E4018" s="23">
        <v>0.38374786900000002</v>
      </c>
      <c r="F4018" s="23">
        <v>0.22766034800000001</v>
      </c>
      <c r="G4018" s="17">
        <v>0</v>
      </c>
      <c r="H4018" s="17">
        <v>1</v>
      </c>
      <c r="I4018" s="17">
        <v>0.893013956</v>
      </c>
      <c r="J4018" s="17">
        <v>0.10635753000000001</v>
      </c>
      <c r="K4018" s="17">
        <v>6.29E-4</v>
      </c>
    </row>
    <row r="4019" spans="1:11" x14ac:dyDescent="0.45">
      <c r="A4019" s="10" t="s">
        <v>41</v>
      </c>
      <c r="B4019" s="20">
        <v>0.82199999999999995</v>
      </c>
      <c r="C4019" s="19">
        <v>7179</v>
      </c>
      <c r="D4019" s="19">
        <v>655.11329639999997</v>
      </c>
      <c r="E4019" s="23">
        <v>0.38439494499999999</v>
      </c>
      <c r="F4019" s="23">
        <v>0.22870594499999999</v>
      </c>
      <c r="G4019" s="17">
        <v>0</v>
      </c>
      <c r="H4019" s="17">
        <v>1</v>
      </c>
      <c r="I4019" s="17">
        <v>0.89320155700000003</v>
      </c>
      <c r="J4019" s="17">
        <v>0.106171032</v>
      </c>
      <c r="K4019" s="17">
        <v>6.2699999999999995E-4</v>
      </c>
    </row>
    <row r="4020" spans="1:11" x14ac:dyDescent="0.45">
      <c r="A4020" s="10" t="s">
        <v>41</v>
      </c>
      <c r="B4020" s="20">
        <v>0.82299999999999995</v>
      </c>
      <c r="C4020" s="19">
        <v>7183</v>
      </c>
      <c r="D4020" s="19">
        <v>656.65141930000004</v>
      </c>
      <c r="E4020" s="23">
        <v>0.38453753099999999</v>
      </c>
      <c r="F4020" s="23">
        <v>0.22991365699999999</v>
      </c>
      <c r="G4020" s="17">
        <v>0</v>
      </c>
      <c r="H4020" s="17">
        <v>1</v>
      </c>
      <c r="I4020" s="17">
        <v>0.89335861100000002</v>
      </c>
      <c r="J4020" s="17">
        <v>0.1060149</v>
      </c>
      <c r="K4020" s="17">
        <v>6.2600000000000004E-4</v>
      </c>
    </row>
    <row r="4021" spans="1:11" x14ac:dyDescent="0.45">
      <c r="A4021" s="10" t="s">
        <v>41</v>
      </c>
      <c r="B4021" s="20">
        <v>0.82399999999999995</v>
      </c>
      <c r="C4021" s="19">
        <v>7193</v>
      </c>
      <c r="D4021" s="19">
        <v>660.50118799999996</v>
      </c>
      <c r="E4021" s="23">
        <v>0.38536746599999999</v>
      </c>
      <c r="F4021" s="23">
        <v>0.23025572999999999</v>
      </c>
      <c r="G4021" s="17">
        <v>0</v>
      </c>
      <c r="H4021" s="17">
        <v>1</v>
      </c>
      <c r="I4021" s="17">
        <v>0.89390206800000005</v>
      </c>
      <c r="J4021" s="17">
        <v>0.105474636</v>
      </c>
      <c r="K4021" s="17">
        <v>6.2299999999999996E-4</v>
      </c>
    </row>
    <row r="4022" spans="1:11" x14ac:dyDescent="0.45">
      <c r="A4022" s="10" t="s">
        <v>41</v>
      </c>
      <c r="B4022" s="20">
        <v>0.82499999999999996</v>
      </c>
      <c r="C4022" s="19">
        <v>7206</v>
      </c>
      <c r="D4022" s="19">
        <v>665.53183100000001</v>
      </c>
      <c r="E4022" s="23">
        <v>0.387635699</v>
      </c>
      <c r="F4022" s="23">
        <v>0.232226444</v>
      </c>
      <c r="G4022" s="17">
        <v>0</v>
      </c>
      <c r="H4022" s="17">
        <v>1</v>
      </c>
      <c r="I4022" s="17">
        <v>0.89460536000000002</v>
      </c>
      <c r="J4022" s="17">
        <v>0.10477547600000001</v>
      </c>
      <c r="K4022" s="17">
        <v>6.1899999999999998E-4</v>
      </c>
    </row>
    <row r="4023" spans="1:11" x14ac:dyDescent="0.45">
      <c r="A4023" s="10" t="s">
        <v>41</v>
      </c>
      <c r="B4023" s="20">
        <v>0.82599999999999996</v>
      </c>
      <c r="C4023" s="19">
        <v>7212</v>
      </c>
      <c r="D4023" s="19">
        <v>667.87161330000004</v>
      </c>
      <c r="E4023" s="23">
        <v>0.39338517200000001</v>
      </c>
      <c r="F4023" s="23">
        <v>0.23333849500000001</v>
      </c>
      <c r="G4023" s="17">
        <v>0</v>
      </c>
      <c r="H4023" s="17">
        <v>1</v>
      </c>
      <c r="I4023" s="17">
        <v>0.89498948199999995</v>
      </c>
      <c r="J4023" s="17">
        <v>0.10439361</v>
      </c>
      <c r="K4023" s="17">
        <v>6.1700000000000004E-4</v>
      </c>
    </row>
    <row r="4024" spans="1:11" x14ac:dyDescent="0.45">
      <c r="A4024" s="10" t="s">
        <v>41</v>
      </c>
      <c r="B4024" s="20">
        <v>0.82699999999999996</v>
      </c>
      <c r="C4024" s="19">
        <v>7221</v>
      </c>
      <c r="D4024" s="19">
        <v>671.41968710000003</v>
      </c>
      <c r="E4024" s="23">
        <v>0.39811460199999998</v>
      </c>
      <c r="F4024" s="23">
        <v>0.234480041</v>
      </c>
      <c r="G4024" s="17">
        <v>0</v>
      </c>
      <c r="H4024" s="17">
        <v>1</v>
      </c>
      <c r="I4024" s="17">
        <v>0.89551664200000003</v>
      </c>
      <c r="J4024" s="17">
        <v>0.10386954599999999</v>
      </c>
      <c r="K4024" s="17">
        <v>6.1399999999999996E-4</v>
      </c>
    </row>
    <row r="4025" spans="1:11" x14ac:dyDescent="0.45">
      <c r="A4025" s="10" t="s">
        <v>41</v>
      </c>
      <c r="B4025" s="20">
        <v>0.82799999999999996</v>
      </c>
      <c r="C4025" s="19">
        <v>7229</v>
      </c>
      <c r="D4025" s="19">
        <v>674.6147082</v>
      </c>
      <c r="E4025" s="23">
        <v>0.40078113700000001</v>
      </c>
      <c r="F4025" s="23">
        <v>0.235637818</v>
      </c>
      <c r="G4025" s="17">
        <v>0</v>
      </c>
      <c r="H4025" s="17">
        <v>1</v>
      </c>
      <c r="I4025" s="17">
        <v>0.89599688600000005</v>
      </c>
      <c r="J4025" s="17">
        <v>0.103392125</v>
      </c>
      <c r="K4025" s="17">
        <v>6.11E-4</v>
      </c>
    </row>
    <row r="4026" spans="1:11" x14ac:dyDescent="0.45">
      <c r="A4026" s="10" t="s">
        <v>41</v>
      </c>
      <c r="B4026" s="20">
        <v>0.82899999999999996</v>
      </c>
      <c r="C4026" s="19">
        <v>7239</v>
      </c>
      <c r="D4026" s="19">
        <v>678.63030160000005</v>
      </c>
      <c r="E4026" s="23">
        <v>0.40295233400000002</v>
      </c>
      <c r="F4026" s="23">
        <v>0.23661447099999999</v>
      </c>
      <c r="G4026" s="17">
        <v>0</v>
      </c>
      <c r="H4026" s="17">
        <v>1</v>
      </c>
      <c r="I4026" s="17">
        <v>0.89654973800000004</v>
      </c>
      <c r="J4026" s="17">
        <v>0.102843321</v>
      </c>
      <c r="K4026" s="17">
        <v>6.0700000000000001E-4</v>
      </c>
    </row>
    <row r="4027" spans="1:11" x14ac:dyDescent="0.45">
      <c r="A4027" s="10" t="s">
        <v>41</v>
      </c>
      <c r="B4027" s="20">
        <v>0.83</v>
      </c>
      <c r="C4027" s="19">
        <v>7248</v>
      </c>
      <c r="D4027" s="19">
        <v>682.28171450000002</v>
      </c>
      <c r="E4027" s="23">
        <v>0.40904607900000001</v>
      </c>
      <c r="F4027" s="23">
        <v>0.237521758</v>
      </c>
      <c r="G4027" s="17">
        <v>0</v>
      </c>
      <c r="H4027" s="17">
        <v>1</v>
      </c>
      <c r="I4027" s="17">
        <v>0.896599217</v>
      </c>
      <c r="J4027" s="17">
        <v>0.102794368</v>
      </c>
      <c r="K4027" s="17">
        <v>6.0599999999999998E-4</v>
      </c>
    </row>
    <row r="4028" spans="1:11" x14ac:dyDescent="0.45">
      <c r="A4028" s="10" t="s">
        <v>41</v>
      </c>
      <c r="B4028" s="20">
        <v>0.83099999999999996</v>
      </c>
      <c r="C4028" s="19">
        <v>7255</v>
      </c>
      <c r="D4028" s="19">
        <v>685.16862070000002</v>
      </c>
      <c r="E4028" s="23">
        <v>0.41343442499999999</v>
      </c>
      <c r="F4028" s="23">
        <v>0.238350284</v>
      </c>
      <c r="G4028" s="17">
        <v>0</v>
      </c>
      <c r="H4028" s="17">
        <v>1</v>
      </c>
      <c r="I4028" s="17">
        <v>0.89706322599999999</v>
      </c>
      <c r="J4028" s="17">
        <v>0.10233308000000001</v>
      </c>
      <c r="K4028" s="17">
        <v>6.0400000000000004E-4</v>
      </c>
    </row>
    <row r="4029" spans="1:11" x14ac:dyDescent="0.45">
      <c r="A4029" s="10" t="s">
        <v>41</v>
      </c>
      <c r="B4029" s="20">
        <v>0.83199999999999996</v>
      </c>
      <c r="C4029" s="19">
        <v>7266</v>
      </c>
      <c r="D4029" s="19">
        <v>689.74038610000002</v>
      </c>
      <c r="E4029" s="23">
        <v>0.41707773799999998</v>
      </c>
      <c r="F4029" s="23">
        <v>0.23901465399999999</v>
      </c>
      <c r="G4029" s="17">
        <v>0</v>
      </c>
      <c r="H4029" s="17">
        <v>1</v>
      </c>
      <c r="I4029" s="17">
        <v>0.89721152800000004</v>
      </c>
      <c r="J4029" s="17">
        <v>0.102185924</v>
      </c>
      <c r="K4029" s="17">
        <v>6.0300000000000002E-4</v>
      </c>
    </row>
    <row r="4030" spans="1:11" x14ac:dyDescent="0.45">
      <c r="A4030" s="10" t="s">
        <v>41</v>
      </c>
      <c r="B4030" s="20">
        <v>0.83299999999999996</v>
      </c>
      <c r="C4030" s="19">
        <v>7275</v>
      </c>
      <c r="D4030" s="19">
        <v>693.50622020000003</v>
      </c>
      <c r="E4030" s="23">
        <v>0.419773864</v>
      </c>
      <c r="F4030" s="23">
        <v>0.24141243300000001</v>
      </c>
      <c r="G4030" s="17">
        <v>0</v>
      </c>
      <c r="H4030" s="17">
        <v>1</v>
      </c>
      <c r="I4030" s="17">
        <v>0.89750643799999996</v>
      </c>
      <c r="J4030" s="17">
        <v>0.10189274299999999</v>
      </c>
      <c r="K4030" s="17">
        <v>6.0099999999999997E-4</v>
      </c>
    </row>
    <row r="4031" spans="1:11" x14ac:dyDescent="0.45">
      <c r="A4031" s="10" t="s">
        <v>41</v>
      </c>
      <c r="B4031" s="20">
        <v>0.83399999999999996</v>
      </c>
      <c r="C4031" s="19">
        <v>7284</v>
      </c>
      <c r="D4031" s="19">
        <v>697.31221119999998</v>
      </c>
      <c r="E4031" s="23">
        <v>0.42475062600000002</v>
      </c>
      <c r="F4031" s="23">
        <v>0.242283944</v>
      </c>
      <c r="G4031" s="17">
        <v>0</v>
      </c>
      <c r="H4031" s="17">
        <v>1</v>
      </c>
      <c r="I4031" s="17">
        <v>0.89780733999999995</v>
      </c>
      <c r="J4031" s="17">
        <v>0.101593604</v>
      </c>
      <c r="K4031" s="17">
        <v>5.9900000000000003E-4</v>
      </c>
    </row>
    <row r="4032" spans="1:11" x14ac:dyDescent="0.45">
      <c r="A4032" s="10" t="s">
        <v>41</v>
      </c>
      <c r="B4032" s="20">
        <v>0.83499999999999996</v>
      </c>
      <c r="C4032" s="19">
        <v>7291</v>
      </c>
      <c r="D4032" s="19">
        <v>700.30226279999999</v>
      </c>
      <c r="E4032" s="23">
        <v>0.42958735999999997</v>
      </c>
      <c r="F4032" s="23">
        <v>0.243168776</v>
      </c>
      <c r="G4032" s="17">
        <v>0</v>
      </c>
      <c r="H4032" s="17">
        <v>1</v>
      </c>
      <c r="I4032" s="17">
        <v>0.89817248199999999</v>
      </c>
      <c r="J4032" s="17">
        <v>0.101230603</v>
      </c>
      <c r="K4032" s="17">
        <v>5.9699999999999998E-4</v>
      </c>
    </row>
    <row r="4033" spans="1:11" x14ac:dyDescent="0.45">
      <c r="A4033" s="10" t="s">
        <v>41</v>
      </c>
      <c r="B4033" s="20">
        <v>0.83599999999999997</v>
      </c>
      <c r="C4033" s="19">
        <v>7299</v>
      </c>
      <c r="D4033" s="19">
        <v>703.7476997</v>
      </c>
      <c r="E4033" s="23">
        <v>0.43067960599999999</v>
      </c>
      <c r="F4033" s="23">
        <v>0.24504441199999999</v>
      </c>
      <c r="G4033" s="17">
        <v>0</v>
      </c>
      <c r="H4033" s="17">
        <v>1</v>
      </c>
      <c r="I4033" s="17">
        <v>0.89894167899999999</v>
      </c>
      <c r="J4033" s="17">
        <v>0.100465915</v>
      </c>
      <c r="K4033" s="17">
        <v>5.9199999999999997E-4</v>
      </c>
    </row>
    <row r="4034" spans="1:11" x14ac:dyDescent="0.45">
      <c r="A4034" s="10" t="s">
        <v>41</v>
      </c>
      <c r="B4034" s="20">
        <v>0.83699999999999997</v>
      </c>
      <c r="C4034" s="19">
        <v>7308</v>
      </c>
      <c r="D4034" s="19">
        <v>707.65216069999997</v>
      </c>
      <c r="E4034" s="23">
        <v>0.43536561800000001</v>
      </c>
      <c r="F4034" s="23">
        <v>0.245855932</v>
      </c>
      <c r="G4034" s="17">
        <v>0</v>
      </c>
      <c r="H4034" s="17">
        <v>1</v>
      </c>
      <c r="I4034" s="17">
        <v>0.89921438200000003</v>
      </c>
      <c r="J4034" s="17">
        <v>0.10019481099999999</v>
      </c>
      <c r="K4034" s="17">
        <v>5.9100000000000005E-4</v>
      </c>
    </row>
    <row r="4035" spans="1:11" x14ac:dyDescent="0.45">
      <c r="A4035" s="10" t="s">
        <v>41</v>
      </c>
      <c r="B4035" s="20">
        <v>0.83799999999999997</v>
      </c>
      <c r="C4035" s="19">
        <v>7317</v>
      </c>
      <c r="D4035" s="19">
        <v>711.5797268</v>
      </c>
      <c r="E4035" s="23">
        <v>0.437375972</v>
      </c>
      <c r="F4035" s="23">
        <v>0.24677586600000001</v>
      </c>
      <c r="G4035" s="17">
        <v>0</v>
      </c>
      <c r="H4035" s="17">
        <v>1</v>
      </c>
      <c r="I4035" s="17">
        <v>0.89935627600000001</v>
      </c>
      <c r="J4035" s="17">
        <v>0.100053749</v>
      </c>
      <c r="K4035" s="17">
        <v>5.9000000000000003E-4</v>
      </c>
    </row>
    <row r="4036" spans="1:11" x14ac:dyDescent="0.45">
      <c r="A4036" s="10" t="s">
        <v>41</v>
      </c>
      <c r="B4036" s="20">
        <v>0.84</v>
      </c>
      <c r="C4036" s="19">
        <v>7336</v>
      </c>
      <c r="D4036" s="19">
        <v>719.91354590000003</v>
      </c>
      <c r="E4036" s="23">
        <v>0.439478011</v>
      </c>
      <c r="F4036" s="23">
        <v>0.24911944599999999</v>
      </c>
      <c r="G4036" s="17">
        <v>0</v>
      </c>
      <c r="H4036" s="17">
        <v>1</v>
      </c>
      <c r="I4036" s="17">
        <v>0.89970237900000005</v>
      </c>
      <c r="J4036" s="17">
        <v>9.9699999999999997E-2</v>
      </c>
      <c r="K4036" s="17">
        <v>5.8600000000000004E-4</v>
      </c>
    </row>
    <row r="4037" spans="1:11" x14ac:dyDescent="0.45">
      <c r="A4037" s="10" t="s">
        <v>41</v>
      </c>
      <c r="B4037" s="20">
        <v>0.84099999999999997</v>
      </c>
      <c r="C4037" s="19">
        <v>7340</v>
      </c>
      <c r="D4037" s="19">
        <v>721.67640600000004</v>
      </c>
      <c r="E4037" s="23">
        <v>0.44091258799999999</v>
      </c>
      <c r="F4037" s="23">
        <v>0.25107520300000002</v>
      </c>
      <c r="G4037" s="17">
        <v>0</v>
      </c>
      <c r="H4037" s="17">
        <v>1</v>
      </c>
      <c r="I4037" s="17">
        <v>0.89788962900000002</v>
      </c>
      <c r="J4037" s="17">
        <v>0.101525503</v>
      </c>
      <c r="K4037" s="17">
        <v>5.8500000000000002E-4</v>
      </c>
    </row>
    <row r="4038" spans="1:11" x14ac:dyDescent="0.45">
      <c r="A4038" s="10" t="s">
        <v>41</v>
      </c>
      <c r="B4038" s="20">
        <v>0.84399999999999997</v>
      </c>
      <c r="C4038" s="19">
        <v>7370</v>
      </c>
      <c r="D4038" s="19">
        <v>734.96898920000001</v>
      </c>
      <c r="E4038" s="23">
        <v>0.44596702300000002</v>
      </c>
      <c r="F4038" s="23">
        <v>0.25295127699999997</v>
      </c>
      <c r="G4038" s="17">
        <v>0</v>
      </c>
      <c r="H4038" s="17">
        <v>1</v>
      </c>
      <c r="I4038" s="17">
        <v>0.899695036</v>
      </c>
      <c r="J4038" s="17">
        <v>9.9730438000000005E-2</v>
      </c>
      <c r="K4038" s="17">
        <v>5.7499999999999999E-4</v>
      </c>
    </row>
    <row r="4039" spans="1:11" x14ac:dyDescent="0.45">
      <c r="A4039" s="10" t="s">
        <v>41</v>
      </c>
      <c r="B4039" s="20">
        <v>0.84499999999999997</v>
      </c>
      <c r="C4039" s="19">
        <v>7380</v>
      </c>
      <c r="D4039" s="19">
        <v>739.44160750000003</v>
      </c>
      <c r="E4039" s="23">
        <v>0.44783192500000002</v>
      </c>
      <c r="F4039" s="23">
        <v>0.25603621199999999</v>
      </c>
      <c r="G4039" s="17">
        <v>0</v>
      </c>
      <c r="H4039" s="17">
        <v>1</v>
      </c>
      <c r="I4039" s="17">
        <v>0.90054777100000005</v>
      </c>
      <c r="J4039" s="17">
        <v>9.8900000000000002E-2</v>
      </c>
      <c r="K4039" s="17">
        <v>5.6999999999999998E-4</v>
      </c>
    </row>
    <row r="4040" spans="1:11" x14ac:dyDescent="0.45">
      <c r="A4040" s="10" t="s">
        <v>41</v>
      </c>
      <c r="B4040" s="20">
        <v>0.84599999999999997</v>
      </c>
      <c r="C4040" s="19">
        <v>7385</v>
      </c>
      <c r="D4040" s="19">
        <v>741.68476659999999</v>
      </c>
      <c r="E4040" s="23">
        <v>0.45062751200000001</v>
      </c>
      <c r="F4040" s="23">
        <v>0.25786431100000001</v>
      </c>
      <c r="G4040" s="17">
        <v>0</v>
      </c>
      <c r="H4040" s="17">
        <v>1</v>
      </c>
      <c r="I4040" s="17">
        <v>0.90061332699999996</v>
      </c>
      <c r="J4040" s="17">
        <v>9.8799999999999999E-2</v>
      </c>
      <c r="K4040" s="17">
        <v>5.6899999999999995E-4</v>
      </c>
    </row>
    <row r="4041" spans="1:11" x14ac:dyDescent="0.45">
      <c r="A4041" s="10" t="s">
        <v>41</v>
      </c>
      <c r="B4041" s="20">
        <v>0.84799999999999998</v>
      </c>
      <c r="C4041" s="19">
        <v>7405</v>
      </c>
      <c r="D4041" s="19">
        <v>750.72371209999994</v>
      </c>
      <c r="E4041" s="23">
        <v>0.45640392299999999</v>
      </c>
      <c r="F4041" s="23">
        <v>0.259070301</v>
      </c>
      <c r="G4041" s="17">
        <v>0</v>
      </c>
      <c r="H4041" s="17">
        <v>1</v>
      </c>
      <c r="I4041" s="17">
        <v>0.901167681</v>
      </c>
      <c r="J4041" s="17">
        <v>9.8299999999999998E-2</v>
      </c>
      <c r="K4041" s="17">
        <v>5.6599999999999999E-4</v>
      </c>
    </row>
    <row r="4042" spans="1:11" x14ac:dyDescent="0.45">
      <c r="A4042" s="10" t="s">
        <v>41</v>
      </c>
      <c r="B4042" s="20">
        <v>0.84899999999999998</v>
      </c>
      <c r="C4042" s="19">
        <v>7410</v>
      </c>
      <c r="D4042" s="19">
        <v>753.0188531</v>
      </c>
      <c r="E4042" s="23">
        <v>0.46018226499999998</v>
      </c>
      <c r="F4042" s="23">
        <v>0.26154825300000001</v>
      </c>
      <c r="G4042" s="17">
        <v>0</v>
      </c>
      <c r="H4042" s="17">
        <v>1</v>
      </c>
      <c r="I4042" s="17">
        <v>0.90152650099999998</v>
      </c>
      <c r="J4042" s="17">
        <v>9.7900000000000001E-2</v>
      </c>
      <c r="K4042" s="17">
        <v>5.6400000000000005E-4</v>
      </c>
    </row>
    <row r="4043" spans="1:11" x14ac:dyDescent="0.45">
      <c r="A4043" s="10" t="s">
        <v>41</v>
      </c>
      <c r="B4043" s="20">
        <v>0.85</v>
      </c>
      <c r="C4043" s="19">
        <v>7416</v>
      </c>
      <c r="D4043" s="19">
        <v>755.78525730000001</v>
      </c>
      <c r="E4043" s="23">
        <v>0.46106737399999997</v>
      </c>
      <c r="F4043" s="23">
        <v>0.26208025699999998</v>
      </c>
      <c r="G4043" s="17">
        <v>0</v>
      </c>
      <c r="H4043" s="17">
        <v>1</v>
      </c>
      <c r="I4043" s="17">
        <v>0.90165578999999996</v>
      </c>
      <c r="J4043" s="17">
        <v>9.7799999999999998E-2</v>
      </c>
      <c r="K4043" s="17">
        <v>5.6300000000000002E-4</v>
      </c>
    </row>
    <row r="4044" spans="1:11" x14ac:dyDescent="0.45">
      <c r="A4044" s="10" t="s">
        <v>41</v>
      </c>
      <c r="B4044" s="20">
        <v>0.85099999999999998</v>
      </c>
      <c r="C4044" s="19">
        <v>7427</v>
      </c>
      <c r="D4044" s="19">
        <v>760.86110719999999</v>
      </c>
      <c r="E4044" s="23">
        <v>0.46144089599999999</v>
      </c>
      <c r="F4044" s="23">
        <v>0.26335671999999999</v>
      </c>
      <c r="G4044" s="17">
        <v>0</v>
      </c>
      <c r="H4044" s="17">
        <v>1</v>
      </c>
      <c r="I4044" s="17">
        <v>0.90258287400000003</v>
      </c>
      <c r="J4044" s="17">
        <v>9.69E-2</v>
      </c>
      <c r="K4044" s="17">
        <v>5.5800000000000001E-4</v>
      </c>
    </row>
    <row r="4045" spans="1:11" x14ac:dyDescent="0.45">
      <c r="A4045" s="10" t="s">
        <v>41</v>
      </c>
      <c r="B4045" s="20">
        <v>0.85199999999999998</v>
      </c>
      <c r="C4045" s="19">
        <v>7440</v>
      </c>
      <c r="D4045" s="19">
        <v>766.88684379999995</v>
      </c>
      <c r="E4045" s="23">
        <v>0.46938639100000001</v>
      </c>
      <c r="F4045" s="23">
        <v>0.26481929300000001</v>
      </c>
      <c r="G4045" s="17">
        <v>0</v>
      </c>
      <c r="H4045" s="17">
        <v>1</v>
      </c>
      <c r="I4045" s="17">
        <v>0.90290397899999997</v>
      </c>
      <c r="J4045" s="17">
        <v>9.6500000000000002E-2</v>
      </c>
      <c r="K4045" s="17">
        <v>5.5599999999999996E-4</v>
      </c>
    </row>
    <row r="4046" spans="1:11" x14ac:dyDescent="0.45">
      <c r="A4046" s="10" t="s">
        <v>41</v>
      </c>
      <c r="B4046" s="20">
        <v>0.85299999999999998</v>
      </c>
      <c r="C4046" s="19">
        <v>7447</v>
      </c>
      <c r="D4046" s="19">
        <v>770.17814959999998</v>
      </c>
      <c r="E4046" s="23">
        <v>0.47165860799999998</v>
      </c>
      <c r="F4046" s="23">
        <v>0.26620062300000003</v>
      </c>
      <c r="G4046" s="17">
        <v>0</v>
      </c>
      <c r="H4046" s="17">
        <v>1</v>
      </c>
      <c r="I4046" s="17">
        <v>0.90330066099999995</v>
      </c>
      <c r="J4046" s="17">
        <v>9.6100000000000005E-2</v>
      </c>
      <c r="K4046" s="17">
        <v>5.5400000000000002E-4</v>
      </c>
    </row>
    <row r="4047" spans="1:11" x14ac:dyDescent="0.45">
      <c r="A4047" s="10" t="s">
        <v>41</v>
      </c>
      <c r="B4047" s="20">
        <v>0.85399999999999998</v>
      </c>
      <c r="C4047" s="19">
        <v>7458</v>
      </c>
      <c r="D4047" s="19">
        <v>775.38592249999999</v>
      </c>
      <c r="E4047" s="23">
        <v>0.47432835400000001</v>
      </c>
      <c r="F4047" s="23">
        <v>0.26791004600000001</v>
      </c>
      <c r="G4047" s="17">
        <v>0</v>
      </c>
      <c r="H4047" s="17">
        <v>1</v>
      </c>
      <c r="I4047" s="17">
        <v>0.90399448100000002</v>
      </c>
      <c r="J4047" s="17">
        <v>9.5500000000000002E-2</v>
      </c>
      <c r="K4047" s="17">
        <v>5.5000000000000003E-4</v>
      </c>
    </row>
    <row r="4048" spans="1:11" x14ac:dyDescent="0.45">
      <c r="A4048" s="10" t="s">
        <v>41</v>
      </c>
      <c r="B4048" s="20">
        <v>0.85499999999999998</v>
      </c>
      <c r="C4048" s="19">
        <v>7467</v>
      </c>
      <c r="D4048" s="19">
        <v>779.66621869999994</v>
      </c>
      <c r="E4048" s="23">
        <v>0.47791208400000001</v>
      </c>
      <c r="F4048" s="23">
        <v>0.26911771899999998</v>
      </c>
      <c r="G4048" s="17">
        <v>0</v>
      </c>
      <c r="H4048" s="17">
        <v>1</v>
      </c>
      <c r="I4048" s="17">
        <v>0.90411278299999998</v>
      </c>
      <c r="J4048" s="17">
        <v>9.5299999999999996E-2</v>
      </c>
      <c r="K4048" s="17">
        <v>5.4900000000000001E-4</v>
      </c>
    </row>
    <row r="4049" spans="1:11" x14ac:dyDescent="0.45">
      <c r="A4049" s="10" t="s">
        <v>41</v>
      </c>
      <c r="B4049" s="20">
        <v>0.85599999999999998</v>
      </c>
      <c r="C4049" s="19">
        <v>7476</v>
      </c>
      <c r="D4049" s="19">
        <v>783.99992859999998</v>
      </c>
      <c r="E4049" s="23">
        <v>0.48373597200000001</v>
      </c>
      <c r="F4049" s="23">
        <v>0.27094649300000001</v>
      </c>
      <c r="G4049" s="17">
        <v>0</v>
      </c>
      <c r="H4049" s="17">
        <v>1</v>
      </c>
      <c r="I4049" s="17">
        <v>0.90425175300000005</v>
      </c>
      <c r="J4049" s="17">
        <v>9.5200000000000007E-2</v>
      </c>
      <c r="K4049" s="17">
        <v>5.4799999999999998E-4</v>
      </c>
    </row>
    <row r="4050" spans="1:11" x14ac:dyDescent="0.45">
      <c r="A4050" s="10" t="s">
        <v>41</v>
      </c>
      <c r="B4050" s="20">
        <v>0.85699999999999998</v>
      </c>
      <c r="C4050" s="19">
        <v>7485</v>
      </c>
      <c r="D4050" s="19">
        <v>788.35699309999995</v>
      </c>
      <c r="E4050" s="23">
        <v>0.484327071</v>
      </c>
      <c r="F4050" s="23">
        <v>0.27201709699999999</v>
      </c>
      <c r="G4050" s="17">
        <v>0</v>
      </c>
      <c r="H4050" s="17">
        <v>1</v>
      </c>
      <c r="I4050" s="17">
        <v>0.90432846700000002</v>
      </c>
      <c r="J4050" s="17">
        <v>9.5100000000000004E-2</v>
      </c>
      <c r="K4050" s="17">
        <v>5.4799999999999998E-4</v>
      </c>
    </row>
    <row r="4051" spans="1:11" x14ac:dyDescent="0.45">
      <c r="A4051" s="10" t="s">
        <v>41</v>
      </c>
      <c r="B4051" s="20">
        <v>0.85799999999999998</v>
      </c>
      <c r="C4051" s="19">
        <v>7491</v>
      </c>
      <c r="D4051" s="19">
        <v>791.27062490000003</v>
      </c>
      <c r="E4051" s="23">
        <v>0.485928578</v>
      </c>
      <c r="F4051" s="23">
        <v>0.27303031900000002</v>
      </c>
      <c r="G4051" s="17">
        <v>0</v>
      </c>
      <c r="H4051" s="17">
        <v>1</v>
      </c>
      <c r="I4051" s="17">
        <v>0.90455420499999994</v>
      </c>
      <c r="J4051" s="17">
        <v>9.4899999999999998E-2</v>
      </c>
      <c r="K4051" s="17">
        <v>5.4699999999999996E-4</v>
      </c>
    </row>
    <row r="4052" spans="1:11" x14ac:dyDescent="0.45">
      <c r="A4052" s="10" t="s">
        <v>41</v>
      </c>
      <c r="B4052" s="20">
        <v>0.85899999999999999</v>
      </c>
      <c r="C4052" s="19">
        <v>7502</v>
      </c>
      <c r="D4052" s="19">
        <v>796.61930529999995</v>
      </c>
      <c r="E4052" s="23">
        <v>0.48625562500000002</v>
      </c>
      <c r="F4052" s="23">
        <v>0.27370516</v>
      </c>
      <c r="G4052" s="17">
        <v>0</v>
      </c>
      <c r="H4052" s="17">
        <v>1</v>
      </c>
      <c r="I4052" s="17">
        <v>0.905074516</v>
      </c>
      <c r="J4052" s="17">
        <v>9.4399999999999998E-2</v>
      </c>
      <c r="K4052" s="17">
        <v>5.44E-4</v>
      </c>
    </row>
    <row r="4053" spans="1:11" x14ac:dyDescent="0.45">
      <c r="A4053" s="10" t="s">
        <v>41</v>
      </c>
      <c r="B4053" s="20">
        <v>0.86</v>
      </c>
      <c r="C4053" s="19">
        <v>7511</v>
      </c>
      <c r="D4053" s="19">
        <v>801.00967379999997</v>
      </c>
      <c r="E4053" s="23">
        <v>0.48878355899999998</v>
      </c>
      <c r="F4053" s="23">
        <v>0.27493499900000001</v>
      </c>
      <c r="G4053" s="17">
        <v>0</v>
      </c>
      <c r="H4053" s="17">
        <v>1</v>
      </c>
      <c r="I4053" s="17">
        <v>0.90562172500000004</v>
      </c>
      <c r="J4053" s="17">
        <v>9.3799999999999994E-2</v>
      </c>
      <c r="K4053" s="17">
        <v>5.4100000000000003E-4</v>
      </c>
    </row>
    <row r="4054" spans="1:11" x14ac:dyDescent="0.45">
      <c r="A4054" s="10" t="s">
        <v>41</v>
      </c>
      <c r="B4054" s="20">
        <v>0.86099999999999999</v>
      </c>
      <c r="C4054" s="19">
        <v>7519</v>
      </c>
      <c r="D4054" s="19">
        <v>804.93413620000001</v>
      </c>
      <c r="E4054" s="23">
        <v>0.49216550599999997</v>
      </c>
      <c r="F4054" s="23">
        <v>0.27774219100000003</v>
      </c>
      <c r="G4054" s="17">
        <v>0</v>
      </c>
      <c r="H4054" s="17">
        <v>1</v>
      </c>
      <c r="I4054" s="17">
        <v>0.90595320899999998</v>
      </c>
      <c r="J4054" s="17">
        <v>9.35E-2</v>
      </c>
      <c r="K4054" s="17">
        <v>5.3899999999999998E-4</v>
      </c>
    </row>
    <row r="4055" spans="1:11" x14ac:dyDescent="0.45">
      <c r="A4055" s="10" t="s">
        <v>41</v>
      </c>
      <c r="B4055" s="20">
        <v>0.86299999999999999</v>
      </c>
      <c r="C4055" s="19">
        <v>7537</v>
      </c>
      <c r="D4055" s="19">
        <v>813.90640389999999</v>
      </c>
      <c r="E4055" s="23">
        <v>0.50381008699999996</v>
      </c>
      <c r="F4055" s="23">
        <v>0.27965585399999998</v>
      </c>
      <c r="G4055" s="17">
        <v>0</v>
      </c>
      <c r="H4055" s="17">
        <v>1</v>
      </c>
      <c r="I4055" s="17">
        <v>0.90617174599999994</v>
      </c>
      <c r="J4055" s="17">
        <v>9.3299999999999994E-2</v>
      </c>
      <c r="K4055" s="17">
        <v>5.3700000000000004E-4</v>
      </c>
    </row>
    <row r="4056" spans="1:11" x14ac:dyDescent="0.45">
      <c r="A4056" s="10" t="s">
        <v>41</v>
      </c>
      <c r="B4056" s="20">
        <v>0.86399999999999999</v>
      </c>
      <c r="C4056" s="19">
        <v>7545</v>
      </c>
      <c r="D4056" s="19">
        <v>817.99717859999998</v>
      </c>
      <c r="E4056" s="23">
        <v>0.51353499700000005</v>
      </c>
      <c r="F4056" s="23">
        <v>0.28173859499999998</v>
      </c>
      <c r="G4056" s="17">
        <v>0</v>
      </c>
      <c r="H4056" s="17">
        <v>1</v>
      </c>
      <c r="I4056" s="17">
        <v>0.90623420899999996</v>
      </c>
      <c r="J4056" s="17">
        <v>9.3200000000000005E-2</v>
      </c>
      <c r="K4056" s="17">
        <v>5.3600000000000002E-4</v>
      </c>
    </row>
    <row r="4057" spans="1:11" x14ac:dyDescent="0.45">
      <c r="A4057" s="10" t="s">
        <v>41</v>
      </c>
      <c r="B4057" s="20">
        <v>0.86499999999999999</v>
      </c>
      <c r="C4057" s="19">
        <v>7553</v>
      </c>
      <c r="D4057" s="19">
        <v>822.10835399999996</v>
      </c>
      <c r="E4057" s="23">
        <v>0.51445914100000001</v>
      </c>
      <c r="F4057" s="23">
        <v>0.283481608</v>
      </c>
      <c r="G4057" s="17">
        <v>0</v>
      </c>
      <c r="H4057" s="17">
        <v>1</v>
      </c>
      <c r="I4057" s="17">
        <v>0.906432613</v>
      </c>
      <c r="J4057" s="17">
        <v>9.2999999999999999E-2</v>
      </c>
      <c r="K4057" s="17">
        <v>5.3499999999999999E-4</v>
      </c>
    </row>
    <row r="4058" spans="1:11" x14ac:dyDescent="0.45">
      <c r="A4058" s="10" t="s">
        <v>41</v>
      </c>
      <c r="B4058" s="20">
        <v>0.86599999999999999</v>
      </c>
      <c r="C4058" s="19">
        <v>7563</v>
      </c>
      <c r="D4058" s="19">
        <v>827.27678089999995</v>
      </c>
      <c r="E4058" s="23">
        <v>0.51762881999999999</v>
      </c>
      <c r="F4058" s="23">
        <v>0.284843874</v>
      </c>
      <c r="G4058" s="17">
        <v>0</v>
      </c>
      <c r="H4058" s="17">
        <v>1</v>
      </c>
      <c r="I4058" s="17">
        <v>0.90694153799999999</v>
      </c>
      <c r="J4058" s="17">
        <v>9.2499999999999999E-2</v>
      </c>
      <c r="K4058" s="17">
        <v>5.3200000000000003E-4</v>
      </c>
    </row>
    <row r="4059" spans="1:11" x14ac:dyDescent="0.45">
      <c r="A4059" s="10" t="s">
        <v>41</v>
      </c>
      <c r="B4059" s="20">
        <v>0.86699999999999999</v>
      </c>
      <c r="C4059" s="19">
        <v>7572</v>
      </c>
      <c r="D4059" s="19">
        <v>831.96212370000001</v>
      </c>
      <c r="E4059" s="23">
        <v>0.52109953399999998</v>
      </c>
      <c r="F4059" s="23">
        <v>0.28606556399999999</v>
      </c>
      <c r="G4059" s="17">
        <v>0</v>
      </c>
      <c r="H4059" s="17">
        <v>1</v>
      </c>
      <c r="I4059" s="17">
        <v>0.90733384500000003</v>
      </c>
      <c r="J4059" s="17">
        <v>9.2100000000000001E-2</v>
      </c>
      <c r="K4059" s="17">
        <v>5.2999999999999998E-4</v>
      </c>
    </row>
    <row r="4060" spans="1:11" x14ac:dyDescent="0.45">
      <c r="A4060" s="10" t="s">
        <v>41</v>
      </c>
      <c r="B4060" s="20">
        <v>0.86799999999999999</v>
      </c>
      <c r="C4060" s="19">
        <v>7579</v>
      </c>
      <c r="D4060" s="19">
        <v>835.61399319999998</v>
      </c>
      <c r="E4060" s="23">
        <v>0.52199711299999996</v>
      </c>
      <c r="F4060" s="23">
        <v>0.288155365</v>
      </c>
      <c r="G4060" s="17">
        <v>0</v>
      </c>
      <c r="H4060" s="17">
        <v>1</v>
      </c>
      <c r="I4060" s="17">
        <v>0.90752766799999995</v>
      </c>
      <c r="J4060" s="17">
        <v>9.1899999999999996E-2</v>
      </c>
      <c r="K4060" s="17">
        <v>5.2899999999999996E-4</v>
      </c>
    </row>
    <row r="4061" spans="1:11" x14ac:dyDescent="0.45">
      <c r="A4061" s="10" t="s">
        <v>41</v>
      </c>
      <c r="B4061" s="20">
        <v>0.86899999999999999</v>
      </c>
      <c r="C4061" s="19">
        <v>7589</v>
      </c>
      <c r="D4061" s="19">
        <v>840.85373570000002</v>
      </c>
      <c r="E4061" s="23">
        <v>0.52461949799999996</v>
      </c>
      <c r="F4061" s="23">
        <v>0.28901577699999997</v>
      </c>
      <c r="G4061" s="17">
        <v>0</v>
      </c>
      <c r="H4061" s="17">
        <v>1</v>
      </c>
      <c r="I4061" s="17">
        <v>0.90800631399999998</v>
      </c>
      <c r="J4061" s="17">
        <v>9.1499999999999998E-2</v>
      </c>
      <c r="K4061" s="17">
        <v>5.2599999999999999E-4</v>
      </c>
    </row>
    <row r="4062" spans="1:11" x14ac:dyDescent="0.45">
      <c r="A4062" s="10" t="s">
        <v>41</v>
      </c>
      <c r="B4062" s="20">
        <v>0.87</v>
      </c>
      <c r="C4062" s="19">
        <v>7597</v>
      </c>
      <c r="D4062" s="19">
        <v>845.05485469999996</v>
      </c>
      <c r="E4062" s="23">
        <v>0.52542369600000005</v>
      </c>
      <c r="F4062" s="23">
        <v>0.29077758199999998</v>
      </c>
      <c r="G4062" s="17">
        <v>0</v>
      </c>
      <c r="H4062" s="17">
        <v>1</v>
      </c>
      <c r="I4062" s="17">
        <v>0.90827333399999999</v>
      </c>
      <c r="J4062" s="17">
        <v>9.1200000000000003E-2</v>
      </c>
      <c r="K4062" s="17">
        <v>5.2499999999999997E-4</v>
      </c>
    </row>
    <row r="4063" spans="1:11" x14ac:dyDescent="0.45">
      <c r="A4063" s="10" t="s">
        <v>41</v>
      </c>
      <c r="B4063" s="20">
        <v>0.871</v>
      </c>
      <c r="C4063" s="19">
        <v>7606</v>
      </c>
      <c r="D4063" s="19">
        <v>849.84529420000001</v>
      </c>
      <c r="E4063" s="23">
        <v>0.53878852799999999</v>
      </c>
      <c r="F4063" s="23">
        <v>0.29175920399999999</v>
      </c>
      <c r="G4063" s="17">
        <v>0</v>
      </c>
      <c r="H4063" s="17">
        <v>1</v>
      </c>
      <c r="I4063" s="17">
        <v>0.90837295399999995</v>
      </c>
      <c r="J4063" s="17">
        <v>9.11E-2</v>
      </c>
      <c r="K4063" s="17">
        <v>5.2400000000000005E-4</v>
      </c>
    </row>
    <row r="4064" spans="1:11" x14ac:dyDescent="0.45">
      <c r="A4064" s="10" t="s">
        <v>41</v>
      </c>
      <c r="B4064" s="20">
        <v>0.872</v>
      </c>
      <c r="C4064" s="19">
        <v>7616</v>
      </c>
      <c r="D4064" s="19">
        <v>855.25472049999996</v>
      </c>
      <c r="E4064" s="23">
        <v>0.54643657499999998</v>
      </c>
      <c r="F4064" s="23">
        <v>0.29383253100000001</v>
      </c>
      <c r="G4064" s="17">
        <v>0</v>
      </c>
      <c r="H4064" s="17">
        <v>1</v>
      </c>
      <c r="I4064" s="17">
        <v>0.90861009800000003</v>
      </c>
      <c r="J4064" s="17">
        <v>9.0899999999999995E-2</v>
      </c>
      <c r="K4064" s="17">
        <v>5.2300000000000003E-4</v>
      </c>
    </row>
    <row r="4065" spans="1:11" x14ac:dyDescent="0.45">
      <c r="A4065" s="10" t="s">
        <v>41</v>
      </c>
      <c r="B4065" s="20">
        <v>0.873</v>
      </c>
      <c r="C4065" s="19">
        <v>7624</v>
      </c>
      <c r="D4065" s="19">
        <v>859.66235500000005</v>
      </c>
      <c r="E4065" s="23">
        <v>0.55267723199999996</v>
      </c>
      <c r="F4065" s="23">
        <v>0.29512292400000001</v>
      </c>
      <c r="G4065" s="17">
        <v>0</v>
      </c>
      <c r="H4065" s="17">
        <v>1</v>
      </c>
      <c r="I4065" s="17">
        <v>0.90867156199999999</v>
      </c>
      <c r="J4065" s="17">
        <v>9.0800000000000006E-2</v>
      </c>
      <c r="K4065" s="17">
        <v>5.22E-4</v>
      </c>
    </row>
    <row r="4066" spans="1:11" x14ac:dyDescent="0.45">
      <c r="A4066" s="10" t="s">
        <v>41</v>
      </c>
      <c r="B4066" s="20">
        <v>0.875</v>
      </c>
      <c r="C4066" s="19">
        <v>7641</v>
      </c>
      <c r="D4066" s="19">
        <v>869.07907230000001</v>
      </c>
      <c r="E4066" s="23">
        <v>0.55654426599999995</v>
      </c>
      <c r="F4066" s="23">
        <v>0.29722369999999998</v>
      </c>
      <c r="G4066" s="17">
        <v>0</v>
      </c>
      <c r="H4066" s="17">
        <v>1</v>
      </c>
      <c r="I4066" s="17">
        <v>0.90912983800000002</v>
      </c>
      <c r="J4066" s="17">
        <v>9.0399999999999994E-2</v>
      </c>
      <c r="K4066" s="17">
        <v>5.1900000000000004E-4</v>
      </c>
    </row>
    <row r="4067" spans="1:11" x14ac:dyDescent="0.45">
      <c r="A4067" s="10" t="s">
        <v>41</v>
      </c>
      <c r="B4067" s="20">
        <v>0.876</v>
      </c>
      <c r="C4067" s="19">
        <v>7649</v>
      </c>
      <c r="D4067" s="19">
        <v>873.55375949999996</v>
      </c>
      <c r="E4067" s="23">
        <v>0.56072983899999995</v>
      </c>
      <c r="F4067" s="23">
        <v>0.30040810499999998</v>
      </c>
      <c r="G4067" s="17">
        <v>0</v>
      </c>
      <c r="H4067" s="17">
        <v>1</v>
      </c>
      <c r="I4067" s="17">
        <v>0.90966967099999996</v>
      </c>
      <c r="J4067" s="17">
        <v>8.9800000000000005E-2</v>
      </c>
      <c r="K4067" s="17">
        <v>5.1599999999999997E-4</v>
      </c>
    </row>
    <row r="4068" spans="1:11" x14ac:dyDescent="0.45">
      <c r="A4068" s="10" t="s">
        <v>41</v>
      </c>
      <c r="B4068" s="20">
        <v>0.877</v>
      </c>
      <c r="C4068" s="19">
        <v>7656</v>
      </c>
      <c r="D4068" s="19">
        <v>877.49051099999997</v>
      </c>
      <c r="E4068" s="23">
        <v>0.56265421999999998</v>
      </c>
      <c r="F4068" s="23">
        <v>0.30184185000000002</v>
      </c>
      <c r="G4068" s="17">
        <v>0</v>
      </c>
      <c r="H4068" s="17">
        <v>1</v>
      </c>
      <c r="I4068" s="17">
        <v>0.90980223000000005</v>
      </c>
      <c r="J4068" s="17">
        <v>8.9700000000000002E-2</v>
      </c>
      <c r="K4068" s="17">
        <v>5.1599999999999997E-4</v>
      </c>
    </row>
    <row r="4069" spans="1:11" x14ac:dyDescent="0.45">
      <c r="A4069" s="10" t="s">
        <v>41</v>
      </c>
      <c r="B4069" s="20">
        <v>0.878</v>
      </c>
      <c r="C4069" s="19">
        <v>7668</v>
      </c>
      <c r="D4069" s="19">
        <v>884.25845990000005</v>
      </c>
      <c r="E4069" s="23">
        <v>0.56589845599999999</v>
      </c>
      <c r="F4069" s="23">
        <v>0.30336344500000001</v>
      </c>
      <c r="G4069" s="17">
        <v>0</v>
      </c>
      <c r="H4069" s="17">
        <v>1</v>
      </c>
      <c r="I4069" s="17">
        <v>0.91041412300000002</v>
      </c>
      <c r="J4069" s="17">
        <v>8.9099999999999999E-2</v>
      </c>
      <c r="K4069" s="17">
        <v>5.1199999999999998E-4</v>
      </c>
    </row>
    <row r="4070" spans="1:11" x14ac:dyDescent="0.45">
      <c r="A4070" s="10" t="s">
        <v>41</v>
      </c>
      <c r="B4070" s="20">
        <v>0.879</v>
      </c>
      <c r="C4070" s="19">
        <v>7674</v>
      </c>
      <c r="D4070" s="19">
        <v>887.67886429999999</v>
      </c>
      <c r="E4070" s="23">
        <v>0.57017109200000005</v>
      </c>
      <c r="F4070" s="23">
        <v>0.30563012299999998</v>
      </c>
      <c r="G4070" s="17">
        <v>0</v>
      </c>
      <c r="H4070" s="17">
        <v>1</v>
      </c>
      <c r="I4070" s="17">
        <v>0.910544142</v>
      </c>
      <c r="J4070" s="17">
        <v>8.8900000000000007E-2</v>
      </c>
      <c r="K4070" s="17">
        <v>5.1099999999999995E-4</v>
      </c>
    </row>
    <row r="4071" spans="1:11" x14ac:dyDescent="0.45">
      <c r="A4071" s="10" t="s">
        <v>41</v>
      </c>
      <c r="B4071" s="20">
        <v>0.88</v>
      </c>
      <c r="C4071" s="19">
        <v>7683</v>
      </c>
      <c r="D4071" s="19">
        <v>892.8212681</v>
      </c>
      <c r="E4071" s="23">
        <v>0.57162105900000004</v>
      </c>
      <c r="F4071" s="23">
        <v>0.30680974700000002</v>
      </c>
      <c r="G4071" s="17">
        <v>0</v>
      </c>
      <c r="H4071" s="17">
        <v>1</v>
      </c>
      <c r="I4071" s="17">
        <v>0.91089422900000006</v>
      </c>
      <c r="J4071" s="17">
        <v>8.8599999999999998E-2</v>
      </c>
      <c r="K4071" s="17">
        <v>5.0900000000000001E-4</v>
      </c>
    </row>
    <row r="4072" spans="1:11" x14ac:dyDescent="0.45">
      <c r="A4072" s="10" t="s">
        <v>41</v>
      </c>
      <c r="B4072" s="20">
        <v>0.88100000000000001</v>
      </c>
      <c r="C4072" s="19">
        <v>7690</v>
      </c>
      <c r="D4072" s="19">
        <v>896.8257486</v>
      </c>
      <c r="E4072" s="23">
        <v>0.57206863799999996</v>
      </c>
      <c r="F4072" s="23">
        <v>0.30861598299999998</v>
      </c>
      <c r="G4072" s="17">
        <v>0</v>
      </c>
      <c r="H4072" s="17">
        <v>1</v>
      </c>
      <c r="I4072" s="17">
        <v>0.91097632699999997</v>
      </c>
      <c r="J4072" s="17">
        <v>8.8499999999999995E-2</v>
      </c>
      <c r="K4072" s="17">
        <v>5.0900000000000001E-4</v>
      </c>
    </row>
    <row r="4073" spans="1:11" x14ac:dyDescent="0.45">
      <c r="A4073" s="10" t="s">
        <v>41</v>
      </c>
      <c r="B4073" s="20">
        <v>0.88200000000000001</v>
      </c>
      <c r="C4073" s="19">
        <v>7703</v>
      </c>
      <c r="D4073" s="19">
        <v>904.28683379999995</v>
      </c>
      <c r="E4073" s="23">
        <v>0.57741108799999996</v>
      </c>
      <c r="F4073" s="23">
        <v>0.30985980000000002</v>
      </c>
      <c r="G4073" s="17">
        <v>0</v>
      </c>
      <c r="H4073" s="17">
        <v>1</v>
      </c>
      <c r="I4073" s="17">
        <v>0.91143682500000001</v>
      </c>
      <c r="J4073" s="17">
        <v>8.8099999999999998E-2</v>
      </c>
      <c r="K4073" s="17">
        <v>5.0600000000000005E-4</v>
      </c>
    </row>
    <row r="4074" spans="1:11" x14ac:dyDescent="0.45">
      <c r="A4074" s="10" t="s">
        <v>41</v>
      </c>
      <c r="B4074" s="20">
        <v>0.88300000000000001</v>
      </c>
      <c r="C4074" s="19">
        <v>7710</v>
      </c>
      <c r="D4074" s="19">
        <v>908.3524261</v>
      </c>
      <c r="E4074" s="23">
        <v>0.58298594999999998</v>
      </c>
      <c r="F4074" s="23">
        <v>0.31221226699999999</v>
      </c>
      <c r="G4074" s="17">
        <v>0</v>
      </c>
      <c r="H4074" s="17">
        <v>1</v>
      </c>
      <c r="I4074" s="17">
        <v>0.91172221899999994</v>
      </c>
      <c r="J4074" s="17">
        <v>8.7800000000000003E-2</v>
      </c>
      <c r="K4074" s="17">
        <v>5.0500000000000002E-4</v>
      </c>
    </row>
    <row r="4075" spans="1:11" x14ac:dyDescent="0.45">
      <c r="A4075" s="10" t="s">
        <v>41</v>
      </c>
      <c r="B4075" s="20">
        <v>0.88400000000000001</v>
      </c>
      <c r="C4075" s="19">
        <v>7715</v>
      </c>
      <c r="D4075" s="19">
        <v>911.27577840000004</v>
      </c>
      <c r="E4075" s="23">
        <v>0.58705485499999999</v>
      </c>
      <c r="F4075" s="23">
        <v>0.313184401</v>
      </c>
      <c r="G4075" s="17">
        <v>0</v>
      </c>
      <c r="H4075" s="17">
        <v>1</v>
      </c>
      <c r="I4075" s="17">
        <v>0.91205748799999997</v>
      </c>
      <c r="J4075" s="17">
        <v>8.7400000000000005E-2</v>
      </c>
      <c r="K4075" s="17">
        <v>5.0299999999999997E-4</v>
      </c>
    </row>
    <row r="4076" spans="1:11" x14ac:dyDescent="0.45">
      <c r="A4076" s="10" t="s">
        <v>41</v>
      </c>
      <c r="B4076" s="20">
        <v>0.88500000000000001</v>
      </c>
      <c r="C4076" s="19">
        <v>7727</v>
      </c>
      <c r="D4076" s="19">
        <v>918.35892920000003</v>
      </c>
      <c r="E4076" s="23">
        <v>0.59681382699999996</v>
      </c>
      <c r="F4076" s="23">
        <v>0.31388446800000003</v>
      </c>
      <c r="G4076" s="17">
        <v>0</v>
      </c>
      <c r="H4076" s="17">
        <v>1</v>
      </c>
      <c r="I4076" s="17">
        <v>0.91262252099999996</v>
      </c>
      <c r="J4076" s="17">
        <v>8.6900000000000005E-2</v>
      </c>
      <c r="K4076" s="17">
        <v>4.9899999999999999E-4</v>
      </c>
    </row>
    <row r="4077" spans="1:11" x14ac:dyDescent="0.45">
      <c r="A4077" s="10" t="s">
        <v>41</v>
      </c>
      <c r="B4077" s="20">
        <v>0.88600000000000001</v>
      </c>
      <c r="C4077" s="19">
        <v>7735</v>
      </c>
      <c r="D4077" s="19">
        <v>923.15992159999996</v>
      </c>
      <c r="E4077" s="23">
        <v>0.60292756000000003</v>
      </c>
      <c r="F4077" s="23">
        <v>0.31712828300000001</v>
      </c>
      <c r="G4077" s="17">
        <v>0</v>
      </c>
      <c r="H4077" s="17">
        <v>1</v>
      </c>
      <c r="I4077" s="17">
        <v>0.91292883199999997</v>
      </c>
      <c r="J4077" s="17">
        <v>8.6599999999999996E-2</v>
      </c>
      <c r="K4077" s="17">
        <v>4.9799999999999996E-4</v>
      </c>
    </row>
    <row r="4078" spans="1:11" x14ac:dyDescent="0.45">
      <c r="A4078" s="10" t="s">
        <v>41</v>
      </c>
      <c r="B4078" s="20">
        <v>0.88700000000000001</v>
      </c>
      <c r="C4078" s="19">
        <v>7745</v>
      </c>
      <c r="D4078" s="19">
        <v>929.21970199999998</v>
      </c>
      <c r="E4078" s="23">
        <v>0.61124756899999999</v>
      </c>
      <c r="F4078" s="23">
        <v>0.31866843700000003</v>
      </c>
      <c r="G4078" s="17">
        <v>0</v>
      </c>
      <c r="H4078" s="17">
        <v>1</v>
      </c>
      <c r="I4078" s="17">
        <v>0.91310908199999996</v>
      </c>
      <c r="J4078" s="17">
        <v>8.6400000000000005E-2</v>
      </c>
      <c r="K4078" s="17">
        <v>4.9700000000000005E-4</v>
      </c>
    </row>
    <row r="4079" spans="1:11" x14ac:dyDescent="0.45">
      <c r="A4079" s="10" t="s">
        <v>41</v>
      </c>
      <c r="B4079" s="20">
        <v>0.88800000000000001</v>
      </c>
      <c r="C4079" s="19">
        <v>7751</v>
      </c>
      <c r="D4079" s="19">
        <v>932.90699849999999</v>
      </c>
      <c r="E4079" s="23">
        <v>0.61741745599999998</v>
      </c>
      <c r="F4079" s="23">
        <v>0.320147128</v>
      </c>
      <c r="G4079" s="17">
        <v>0</v>
      </c>
      <c r="H4079" s="17">
        <v>1</v>
      </c>
      <c r="I4079" s="17">
        <v>0.91331722900000001</v>
      </c>
      <c r="J4079" s="17">
        <v>8.6199999999999999E-2</v>
      </c>
      <c r="K4079" s="17">
        <v>4.95E-4</v>
      </c>
    </row>
    <row r="4080" spans="1:11" x14ac:dyDescent="0.45">
      <c r="A4080" s="10" t="s">
        <v>41</v>
      </c>
      <c r="B4080" s="20">
        <v>0.88900000000000001</v>
      </c>
      <c r="C4080" s="19">
        <v>7763</v>
      </c>
      <c r="D4080" s="19">
        <v>940.32255150000003</v>
      </c>
      <c r="E4080" s="23">
        <v>0.61813844399999995</v>
      </c>
      <c r="F4080" s="23">
        <v>0.32210711800000003</v>
      </c>
      <c r="G4080" s="17">
        <v>0</v>
      </c>
      <c r="H4080" s="17">
        <v>1</v>
      </c>
      <c r="I4080" s="17">
        <v>0.91365155799999997</v>
      </c>
      <c r="J4080" s="17">
        <v>8.5900000000000004E-2</v>
      </c>
      <c r="K4080" s="17">
        <v>4.9299999999999995E-4</v>
      </c>
    </row>
    <row r="4081" spans="1:11" x14ac:dyDescent="0.45">
      <c r="A4081" s="10" t="s">
        <v>41</v>
      </c>
      <c r="B4081" s="20">
        <v>0.89</v>
      </c>
      <c r="C4081" s="19">
        <v>7765</v>
      </c>
      <c r="D4081" s="19">
        <v>941.5591488</v>
      </c>
      <c r="E4081" s="23">
        <v>0.61829866200000005</v>
      </c>
      <c r="F4081" s="23">
        <v>0.32423410899999999</v>
      </c>
      <c r="G4081" s="17">
        <v>0</v>
      </c>
      <c r="H4081" s="17">
        <v>1</v>
      </c>
      <c r="I4081" s="17">
        <v>0.91368707400000004</v>
      </c>
      <c r="J4081" s="17">
        <v>8.5800000000000001E-2</v>
      </c>
      <c r="K4081" s="17">
        <v>4.9299999999999995E-4</v>
      </c>
    </row>
    <row r="4082" spans="1:11" x14ac:dyDescent="0.45">
      <c r="A4082" s="10" t="s">
        <v>41</v>
      </c>
      <c r="B4082" s="20">
        <v>0.89100000000000001</v>
      </c>
      <c r="C4082" s="19">
        <v>7781</v>
      </c>
      <c r="D4082" s="19">
        <v>951.49758139999994</v>
      </c>
      <c r="E4082" s="23">
        <v>0.62495541099999996</v>
      </c>
      <c r="F4082" s="23">
        <v>0.32453648899999998</v>
      </c>
      <c r="G4082" s="17">
        <v>0</v>
      </c>
      <c r="H4082" s="17">
        <v>1</v>
      </c>
      <c r="I4082" s="17">
        <v>0.91392627999999998</v>
      </c>
      <c r="J4082" s="17">
        <v>8.5599999999999996E-2</v>
      </c>
      <c r="K4082" s="17">
        <v>4.9100000000000001E-4</v>
      </c>
    </row>
    <row r="4083" spans="1:11" x14ac:dyDescent="0.45">
      <c r="A4083" s="10" t="s">
        <v>41</v>
      </c>
      <c r="B4083" s="20">
        <v>0.89200000000000002</v>
      </c>
      <c r="C4083" s="19">
        <v>7789</v>
      </c>
      <c r="D4083" s="19">
        <v>956.51264790000005</v>
      </c>
      <c r="E4083" s="23">
        <v>0.63076269900000004</v>
      </c>
      <c r="F4083" s="23">
        <v>0.32818702300000002</v>
      </c>
      <c r="G4083" s="17">
        <v>0</v>
      </c>
      <c r="H4083" s="17">
        <v>1</v>
      </c>
      <c r="I4083" s="17">
        <v>0.914008178</v>
      </c>
      <c r="J4083" s="17">
        <v>8.5500000000000007E-2</v>
      </c>
      <c r="K4083" s="17">
        <v>4.9100000000000001E-4</v>
      </c>
    </row>
    <row r="4084" spans="1:11" x14ac:dyDescent="0.45">
      <c r="A4084" s="10" t="s">
        <v>41</v>
      </c>
      <c r="B4084" s="20">
        <v>0.89500000000000002</v>
      </c>
      <c r="C4084" s="19">
        <v>7810</v>
      </c>
      <c r="D4084" s="19">
        <v>969.78317749999997</v>
      </c>
      <c r="E4084" s="23">
        <v>0.63293823299999996</v>
      </c>
      <c r="F4084" s="23">
        <v>0.32995443400000002</v>
      </c>
      <c r="G4084" s="17">
        <v>0</v>
      </c>
      <c r="H4084" s="17">
        <v>1</v>
      </c>
      <c r="I4084" s="17">
        <v>0.91577898000000002</v>
      </c>
      <c r="J4084" s="17">
        <v>8.3699999999999997E-2</v>
      </c>
      <c r="K4084" s="17">
        <v>4.8000000000000001E-4</v>
      </c>
    </row>
    <row r="4085" spans="1:11" x14ac:dyDescent="0.45">
      <c r="A4085" s="10" t="s">
        <v>41</v>
      </c>
      <c r="B4085" s="20">
        <v>0.89600000000000002</v>
      </c>
      <c r="C4085" s="19">
        <v>7825</v>
      </c>
      <c r="D4085" s="19">
        <v>979.30861960000004</v>
      </c>
      <c r="E4085" s="23">
        <v>0.64103650599999995</v>
      </c>
      <c r="F4085" s="23">
        <v>0.333178372</v>
      </c>
      <c r="G4085" s="17">
        <v>0</v>
      </c>
      <c r="H4085" s="17">
        <v>1</v>
      </c>
      <c r="I4085" s="17">
        <v>0.91569608999999996</v>
      </c>
      <c r="J4085" s="17">
        <v>8.3799999999999999E-2</v>
      </c>
      <c r="K4085" s="17">
        <v>4.8000000000000001E-4</v>
      </c>
    </row>
    <row r="4086" spans="1:11" x14ac:dyDescent="0.45">
      <c r="A4086" s="10" t="s">
        <v>41</v>
      </c>
      <c r="B4086" s="20">
        <v>0.89700000000000002</v>
      </c>
      <c r="C4086" s="19">
        <v>7834</v>
      </c>
      <c r="D4086" s="19">
        <v>985.13479040000004</v>
      </c>
      <c r="E4086" s="23">
        <v>0.649577552</v>
      </c>
      <c r="F4086" s="23">
        <v>0.33755117499999998</v>
      </c>
      <c r="G4086" s="17">
        <v>0</v>
      </c>
      <c r="H4086" s="17">
        <v>1</v>
      </c>
      <c r="I4086" s="17">
        <v>0.91572565699999997</v>
      </c>
      <c r="J4086" s="17">
        <v>8.3799999999999999E-2</v>
      </c>
      <c r="K4086" s="17">
        <v>4.7899999999999999E-4</v>
      </c>
    </row>
    <row r="4087" spans="1:11" x14ac:dyDescent="0.45">
      <c r="A4087" s="10" t="s">
        <v>41</v>
      </c>
      <c r="B4087" s="20">
        <v>0.89800000000000002</v>
      </c>
      <c r="C4087" s="19">
        <v>7841</v>
      </c>
      <c r="D4087" s="19">
        <v>989.70959130000006</v>
      </c>
      <c r="E4087" s="23">
        <v>0.65462925199999999</v>
      </c>
      <c r="F4087" s="23">
        <v>0.339050872</v>
      </c>
      <c r="G4087" s="17">
        <v>0</v>
      </c>
      <c r="H4087" s="17">
        <v>1</v>
      </c>
      <c r="I4087" s="17">
        <v>0.91577628700000002</v>
      </c>
      <c r="J4087" s="17">
        <v>8.3699999999999997E-2</v>
      </c>
      <c r="K4087" s="17">
        <v>4.7899999999999999E-4</v>
      </c>
    </row>
    <row r="4088" spans="1:11" x14ac:dyDescent="0.45">
      <c r="A4088" s="10" t="s">
        <v>41</v>
      </c>
      <c r="B4088" s="20">
        <v>0.89900000000000002</v>
      </c>
      <c r="C4088" s="19">
        <v>7850</v>
      </c>
      <c r="D4088" s="19">
        <v>995.66598720000002</v>
      </c>
      <c r="E4088" s="23">
        <v>0.66699622599999997</v>
      </c>
      <c r="F4088" s="23">
        <v>0.340167789</v>
      </c>
      <c r="G4088" s="17">
        <v>0</v>
      </c>
      <c r="H4088" s="17">
        <v>1</v>
      </c>
      <c r="I4088" s="17">
        <v>0.91593784300000003</v>
      </c>
      <c r="J4088" s="17">
        <v>8.3599999999999994E-2</v>
      </c>
      <c r="K4088" s="17">
        <v>4.7800000000000002E-4</v>
      </c>
    </row>
    <row r="4089" spans="1:11" x14ac:dyDescent="0.45">
      <c r="A4089" s="10" t="s">
        <v>41</v>
      </c>
      <c r="B4089" s="20">
        <v>0.9</v>
      </c>
      <c r="C4089" s="19">
        <v>7860</v>
      </c>
      <c r="D4089" s="19">
        <v>1002.3455750000001</v>
      </c>
      <c r="E4089" s="23">
        <v>0.66849793199999996</v>
      </c>
      <c r="F4089" s="23">
        <v>0.34269441</v>
      </c>
      <c r="G4089" s="17">
        <v>0</v>
      </c>
      <c r="H4089" s="17">
        <v>1</v>
      </c>
      <c r="I4089" s="17">
        <v>0.91612978700000003</v>
      </c>
      <c r="J4089" s="17">
        <v>8.3400000000000002E-2</v>
      </c>
      <c r="K4089" s="17">
        <v>4.7699999999999999E-4</v>
      </c>
    </row>
    <row r="4090" spans="1:11" x14ac:dyDescent="0.45">
      <c r="A4090" s="10" t="s">
        <v>41</v>
      </c>
      <c r="B4090" s="20">
        <v>0.90100000000000002</v>
      </c>
      <c r="C4090" s="19">
        <v>7868</v>
      </c>
      <c r="D4090" s="19">
        <v>1007.737913</v>
      </c>
      <c r="E4090" s="23">
        <v>0.67630570000000001</v>
      </c>
      <c r="F4090" s="23">
        <v>0.344339652</v>
      </c>
      <c r="G4090" s="17">
        <v>0</v>
      </c>
      <c r="H4090" s="17">
        <v>1</v>
      </c>
      <c r="I4090" s="17">
        <v>0.91624033500000002</v>
      </c>
      <c r="J4090" s="17">
        <v>8.3299999999999999E-2</v>
      </c>
      <c r="K4090" s="17">
        <v>4.7600000000000002E-4</v>
      </c>
    </row>
    <row r="4091" spans="1:11" x14ac:dyDescent="0.45">
      <c r="A4091" s="10" t="s">
        <v>41</v>
      </c>
      <c r="B4091" s="20">
        <v>0.90200000000000002</v>
      </c>
      <c r="C4091" s="19">
        <v>7877</v>
      </c>
      <c r="D4091" s="19">
        <v>1013.8272009999999</v>
      </c>
      <c r="E4091" s="23">
        <v>0.67658755199999998</v>
      </c>
      <c r="F4091" s="23">
        <v>0.34566842800000003</v>
      </c>
      <c r="G4091" s="17">
        <v>0</v>
      </c>
      <c r="H4091" s="17">
        <v>1</v>
      </c>
      <c r="I4091" s="17">
        <v>0.91640622599999999</v>
      </c>
      <c r="J4091" s="17">
        <v>8.3099999999999993E-2</v>
      </c>
      <c r="K4091" s="17">
        <v>4.75E-4</v>
      </c>
    </row>
    <row r="4092" spans="1:11" x14ac:dyDescent="0.45">
      <c r="A4092" s="10" t="s">
        <v>41</v>
      </c>
      <c r="B4092" s="20">
        <v>0.90300000000000002</v>
      </c>
      <c r="C4092" s="19">
        <v>7884</v>
      </c>
      <c r="D4092" s="19">
        <v>1018.611521</v>
      </c>
      <c r="E4092" s="23">
        <v>0.69190373000000005</v>
      </c>
      <c r="F4092" s="23">
        <v>0.34716204499999997</v>
      </c>
      <c r="G4092" s="17">
        <v>0</v>
      </c>
      <c r="H4092" s="17">
        <v>1</v>
      </c>
      <c r="I4092" s="17">
        <v>0.91668229199999995</v>
      </c>
      <c r="J4092" s="17">
        <v>8.2799999999999999E-2</v>
      </c>
      <c r="K4092" s="17">
        <v>4.73E-4</v>
      </c>
    </row>
    <row r="4093" spans="1:11" x14ac:dyDescent="0.45">
      <c r="A4093" s="10" t="s">
        <v>41</v>
      </c>
      <c r="B4093" s="20">
        <v>0.90400000000000003</v>
      </c>
      <c r="C4093" s="19">
        <v>7889</v>
      </c>
      <c r="D4093" s="19">
        <v>1022.082406</v>
      </c>
      <c r="E4093" s="23">
        <v>0.69417705500000004</v>
      </c>
      <c r="F4093" s="23">
        <v>0.35062167500000002</v>
      </c>
      <c r="G4093" s="17">
        <v>0</v>
      </c>
      <c r="H4093" s="17">
        <v>1</v>
      </c>
      <c r="I4093" s="17">
        <v>0.916891083</v>
      </c>
      <c r="J4093" s="17">
        <v>8.2600000000000007E-2</v>
      </c>
      <c r="K4093" s="17">
        <v>4.7199999999999998E-4</v>
      </c>
    </row>
    <row r="4094" spans="1:11" x14ac:dyDescent="0.45">
      <c r="A4094" s="10" t="s">
        <v>41</v>
      </c>
      <c r="B4094" s="20">
        <v>0.90500000000000003</v>
      </c>
      <c r="C4094" s="19">
        <v>7903</v>
      </c>
      <c r="D4094" s="19">
        <v>1031.865284</v>
      </c>
      <c r="E4094" s="23">
        <v>0.71326639599999997</v>
      </c>
      <c r="F4094" s="23">
        <v>0.35235181500000001</v>
      </c>
      <c r="G4094" s="17">
        <v>0</v>
      </c>
      <c r="H4094" s="17">
        <v>1</v>
      </c>
      <c r="I4094" s="17">
        <v>0.91766946400000005</v>
      </c>
      <c r="J4094" s="17">
        <v>8.1900000000000001E-2</v>
      </c>
      <c r="K4094" s="17">
        <v>4.6799999999999999E-4</v>
      </c>
    </row>
    <row r="4095" spans="1:11" x14ac:dyDescent="0.45">
      <c r="A4095" s="10" t="s">
        <v>41</v>
      </c>
      <c r="B4095" s="20">
        <v>0.90600000000000003</v>
      </c>
      <c r="C4095" s="19">
        <v>7912</v>
      </c>
      <c r="D4095" s="19">
        <v>1038.364521</v>
      </c>
      <c r="E4095" s="23">
        <v>0.72505621799999997</v>
      </c>
      <c r="F4095" s="23">
        <v>0.35479758</v>
      </c>
      <c r="G4095" s="17">
        <v>0</v>
      </c>
      <c r="H4095" s="17">
        <v>1</v>
      </c>
      <c r="I4095" s="17">
        <v>0.91789601899999995</v>
      </c>
      <c r="J4095" s="17">
        <v>8.1600000000000006E-2</v>
      </c>
      <c r="K4095" s="17">
        <v>4.66E-4</v>
      </c>
    </row>
    <row r="4096" spans="1:11" x14ac:dyDescent="0.45">
      <c r="A4096" s="10" t="s">
        <v>41</v>
      </c>
      <c r="B4096" s="20">
        <v>0.90700000000000003</v>
      </c>
      <c r="C4096" s="19">
        <v>7921</v>
      </c>
      <c r="D4096" s="19">
        <v>1044.908782</v>
      </c>
      <c r="E4096" s="23">
        <v>0.73010229800000004</v>
      </c>
      <c r="F4096" s="23">
        <v>0.357158747</v>
      </c>
      <c r="G4096" s="17">
        <v>0</v>
      </c>
      <c r="H4096" s="17">
        <v>1</v>
      </c>
      <c r="I4096" s="17">
        <v>0.91808504700000004</v>
      </c>
      <c r="J4096" s="17">
        <v>8.14E-2</v>
      </c>
      <c r="K4096" s="17">
        <v>4.6500000000000003E-4</v>
      </c>
    </row>
    <row r="4097" spans="1:11" x14ac:dyDescent="0.45">
      <c r="A4097" s="10" t="s">
        <v>41</v>
      </c>
      <c r="B4097" s="20">
        <v>0.90800000000000003</v>
      </c>
      <c r="C4097" s="19">
        <v>7930</v>
      </c>
      <c r="D4097" s="19">
        <v>1051.6037839999999</v>
      </c>
      <c r="E4097" s="23">
        <v>0.75228799700000004</v>
      </c>
      <c r="F4097" s="23">
        <v>0.35882951099999999</v>
      </c>
      <c r="G4097" s="17">
        <v>0</v>
      </c>
      <c r="H4097" s="17">
        <v>1</v>
      </c>
      <c r="I4097" s="17">
        <v>0.91822357899999996</v>
      </c>
      <c r="J4097" s="17">
        <v>8.1299999999999997E-2</v>
      </c>
      <c r="K4097" s="17">
        <v>4.6500000000000003E-4</v>
      </c>
    </row>
    <row r="4098" spans="1:11" x14ac:dyDescent="0.45">
      <c r="A4098" s="10" t="s">
        <v>41</v>
      </c>
      <c r="B4098" s="20">
        <v>0.90900000000000003</v>
      </c>
      <c r="C4098" s="19">
        <v>7934</v>
      </c>
      <c r="D4098" s="19">
        <v>1054.6218229999999</v>
      </c>
      <c r="E4098" s="23">
        <v>0.75718982400000001</v>
      </c>
      <c r="F4098" s="23">
        <v>0.36190386099999999</v>
      </c>
      <c r="G4098" s="17">
        <v>0</v>
      </c>
      <c r="H4098" s="17">
        <v>1</v>
      </c>
      <c r="I4098" s="17">
        <v>0.91717308099999995</v>
      </c>
      <c r="J4098" s="17">
        <v>8.2400000000000001E-2</v>
      </c>
      <c r="K4098" s="17">
        <v>4.6299999999999998E-4</v>
      </c>
    </row>
    <row r="4099" spans="1:11" x14ac:dyDescent="0.45">
      <c r="A4099" s="10" t="s">
        <v>41</v>
      </c>
      <c r="B4099" s="20">
        <v>0.91</v>
      </c>
      <c r="C4099" s="19">
        <v>7947</v>
      </c>
      <c r="D4099" s="19">
        <v>1064.5107190000001</v>
      </c>
      <c r="E4099" s="23">
        <v>0.76438538300000003</v>
      </c>
      <c r="F4099" s="23">
        <v>0.363500667</v>
      </c>
      <c r="G4099" s="17">
        <v>0</v>
      </c>
      <c r="H4099" s="17">
        <v>1</v>
      </c>
      <c r="I4099" s="17">
        <v>0.91806250499999997</v>
      </c>
      <c r="J4099" s="17">
        <v>8.1500000000000003E-2</v>
      </c>
      <c r="K4099" s="17">
        <v>4.7800000000000002E-4</v>
      </c>
    </row>
    <row r="4100" spans="1:11" x14ac:dyDescent="0.45">
      <c r="A4100" s="10" t="s">
        <v>41</v>
      </c>
      <c r="B4100" s="20">
        <v>0.91100000000000003</v>
      </c>
      <c r="C4100" s="19">
        <v>7956</v>
      </c>
      <c r="D4100" s="19">
        <v>1071.3993700000001</v>
      </c>
      <c r="E4100" s="23">
        <v>0.76596795500000003</v>
      </c>
      <c r="F4100" s="23">
        <v>0.366088831</v>
      </c>
      <c r="G4100" s="17">
        <v>0</v>
      </c>
      <c r="H4100" s="17">
        <v>1</v>
      </c>
      <c r="I4100" s="17">
        <v>0.91857223200000004</v>
      </c>
      <c r="J4100" s="17">
        <v>8.1000000000000003E-2</v>
      </c>
      <c r="K4100" s="17">
        <v>4.75E-4</v>
      </c>
    </row>
    <row r="4101" spans="1:11" x14ac:dyDescent="0.45">
      <c r="A4101" s="10" t="s">
        <v>41</v>
      </c>
      <c r="B4101" s="20">
        <v>0.91200000000000003</v>
      </c>
      <c r="C4101" s="19">
        <v>7963</v>
      </c>
      <c r="D4101" s="19">
        <v>1076.7746790000001</v>
      </c>
      <c r="E4101" s="23">
        <v>0.77062015299999997</v>
      </c>
      <c r="F4101" s="23">
        <v>0.36898430700000001</v>
      </c>
      <c r="G4101" s="17">
        <v>0</v>
      </c>
      <c r="H4101" s="17">
        <v>1</v>
      </c>
      <c r="I4101" s="17">
        <v>0.91864536799999996</v>
      </c>
      <c r="J4101" s="17">
        <v>8.09E-2</v>
      </c>
      <c r="K4101" s="17">
        <v>4.7399999999999997E-4</v>
      </c>
    </row>
    <row r="4102" spans="1:11" x14ac:dyDescent="0.45">
      <c r="A4102" s="10" t="s">
        <v>41</v>
      </c>
      <c r="B4102" s="20">
        <v>0.91300000000000003</v>
      </c>
      <c r="C4102" s="19">
        <v>7971</v>
      </c>
      <c r="D4102" s="19">
        <v>1082.9712979999999</v>
      </c>
      <c r="E4102" s="23">
        <v>0.78206125000000004</v>
      </c>
      <c r="F4102" s="23">
        <v>0.371216043</v>
      </c>
      <c r="G4102" s="17">
        <v>0</v>
      </c>
      <c r="H4102" s="17">
        <v>1</v>
      </c>
      <c r="I4102" s="17">
        <v>0.91924182899999995</v>
      </c>
      <c r="J4102" s="17">
        <v>8.0287573000000001E-2</v>
      </c>
      <c r="K4102" s="17">
        <v>4.7100000000000001E-4</v>
      </c>
    </row>
    <row r="4103" spans="1:11" x14ac:dyDescent="0.45">
      <c r="A4103" s="10" t="s">
        <v>41</v>
      </c>
      <c r="B4103" s="20">
        <v>0.91400000000000003</v>
      </c>
      <c r="C4103" s="19">
        <v>7982</v>
      </c>
      <c r="D4103" s="19">
        <v>1091.6610659999999</v>
      </c>
      <c r="E4103" s="23">
        <v>0.79975580199999996</v>
      </c>
      <c r="F4103" s="23">
        <v>0.37348044899999999</v>
      </c>
      <c r="G4103" s="17">
        <v>0</v>
      </c>
      <c r="H4103" s="17">
        <v>1</v>
      </c>
      <c r="I4103" s="17">
        <v>0.91950582400000003</v>
      </c>
      <c r="J4103" s="17">
        <v>0.08</v>
      </c>
      <c r="K4103" s="17">
        <v>4.6900000000000002E-4</v>
      </c>
    </row>
    <row r="4104" spans="1:11" x14ac:dyDescent="0.45">
      <c r="A4104" s="10" t="s">
        <v>41</v>
      </c>
      <c r="B4104" s="20">
        <v>0.91500000000000004</v>
      </c>
      <c r="C4104" s="19">
        <v>7990</v>
      </c>
      <c r="D4104" s="19">
        <v>1098.117397</v>
      </c>
      <c r="E4104" s="23">
        <v>0.81115351599999996</v>
      </c>
      <c r="F4104" s="23">
        <v>0.37613638399999999</v>
      </c>
      <c r="G4104" s="17">
        <v>0</v>
      </c>
      <c r="H4104" s="17">
        <v>1</v>
      </c>
      <c r="I4104" s="17">
        <v>0.91972624999999997</v>
      </c>
      <c r="J4104" s="17">
        <v>7.9799999999999996E-2</v>
      </c>
      <c r="K4104" s="17">
        <v>4.6799999999999999E-4</v>
      </c>
    </row>
    <row r="4105" spans="1:11" x14ac:dyDescent="0.45">
      <c r="A4105" s="10" t="s">
        <v>41</v>
      </c>
      <c r="B4105" s="20">
        <v>0.91600000000000004</v>
      </c>
      <c r="C4105" s="19">
        <v>7999</v>
      </c>
      <c r="D4105" s="19">
        <v>1105.463931</v>
      </c>
      <c r="E4105" s="23">
        <v>0.82025311599999995</v>
      </c>
      <c r="F4105" s="23">
        <v>0.37831595800000001</v>
      </c>
      <c r="G4105" s="17">
        <v>0</v>
      </c>
      <c r="H4105" s="17">
        <v>1</v>
      </c>
      <c r="I4105" s="17">
        <v>0.919829644</v>
      </c>
      <c r="J4105" s="17">
        <v>7.9699999999999993E-2</v>
      </c>
      <c r="K4105" s="17">
        <v>4.6700000000000002E-4</v>
      </c>
    </row>
    <row r="4106" spans="1:11" x14ac:dyDescent="0.45">
      <c r="A4106" s="10" t="s">
        <v>41</v>
      </c>
      <c r="B4106" s="20">
        <v>0.91700000000000004</v>
      </c>
      <c r="C4106" s="19">
        <v>8008</v>
      </c>
      <c r="D4106" s="19">
        <v>1112.924757</v>
      </c>
      <c r="E4106" s="23">
        <v>0.83419813799999998</v>
      </c>
      <c r="F4106" s="23">
        <v>0.38111398299999999</v>
      </c>
      <c r="G4106" s="17">
        <v>0</v>
      </c>
      <c r="H4106" s="17">
        <v>1</v>
      </c>
      <c r="I4106" s="17">
        <v>0.92040439200000002</v>
      </c>
      <c r="J4106" s="17">
        <v>7.9100000000000004E-2</v>
      </c>
      <c r="K4106" s="17">
        <v>4.64E-4</v>
      </c>
    </row>
    <row r="4107" spans="1:11" x14ac:dyDescent="0.45">
      <c r="A4107" s="10" t="s">
        <v>41</v>
      </c>
      <c r="B4107" s="20">
        <v>0.91800000000000004</v>
      </c>
      <c r="C4107" s="19">
        <v>8015</v>
      </c>
      <c r="D4107" s="19">
        <v>1118.7876240000001</v>
      </c>
      <c r="E4107" s="23">
        <v>0.83866976900000001</v>
      </c>
      <c r="F4107" s="23">
        <v>0.383586867</v>
      </c>
      <c r="G4107" s="17">
        <v>0</v>
      </c>
      <c r="H4107" s="17">
        <v>1</v>
      </c>
      <c r="I4107" s="17">
        <v>0.92054663699999995</v>
      </c>
      <c r="J4107" s="17">
        <v>7.9000000000000001E-2</v>
      </c>
      <c r="K4107" s="17">
        <v>4.6299999999999998E-4</v>
      </c>
    </row>
    <row r="4108" spans="1:11" x14ac:dyDescent="0.45">
      <c r="A4108" s="10" t="s">
        <v>41</v>
      </c>
      <c r="B4108" s="20">
        <v>0.91900000000000004</v>
      </c>
      <c r="C4108" s="19">
        <v>8025</v>
      </c>
      <c r="D4108" s="19">
        <v>1127.1988839999999</v>
      </c>
      <c r="E4108" s="23">
        <v>0.84942676800000005</v>
      </c>
      <c r="F4108" s="23">
        <v>0.38516626999999998</v>
      </c>
      <c r="G4108" s="17">
        <v>0</v>
      </c>
      <c r="H4108" s="17">
        <v>1</v>
      </c>
      <c r="I4108" s="17">
        <v>0.92081842199999997</v>
      </c>
      <c r="J4108" s="17">
        <v>7.8700000000000006E-2</v>
      </c>
      <c r="K4108" s="17">
        <v>4.6099999999999998E-4</v>
      </c>
    </row>
    <row r="4109" spans="1:11" x14ac:dyDescent="0.45">
      <c r="A4109" s="10" t="s">
        <v>41</v>
      </c>
      <c r="B4109" s="20">
        <v>0.92</v>
      </c>
      <c r="C4109" s="19">
        <v>8034</v>
      </c>
      <c r="D4109" s="19">
        <v>1134.9441420000001</v>
      </c>
      <c r="E4109" s="23">
        <v>0.86619506599999996</v>
      </c>
      <c r="F4109" s="23">
        <v>0.38742126399999999</v>
      </c>
      <c r="G4109" s="17">
        <v>0</v>
      </c>
      <c r="H4109" s="17">
        <v>1</v>
      </c>
      <c r="I4109" s="17">
        <v>0.92108740300000003</v>
      </c>
      <c r="J4109" s="17">
        <v>7.85E-2</v>
      </c>
      <c r="K4109" s="17">
        <v>4.5899999999999999E-4</v>
      </c>
    </row>
    <row r="4110" spans="1:11" x14ac:dyDescent="0.45">
      <c r="A4110" s="10" t="s">
        <v>41</v>
      </c>
      <c r="B4110" s="20">
        <v>0.92100000000000004</v>
      </c>
      <c r="C4110" s="19">
        <v>8040</v>
      </c>
      <c r="D4110" s="19">
        <v>1140.161644</v>
      </c>
      <c r="E4110" s="23">
        <v>0.87059137399999997</v>
      </c>
      <c r="F4110" s="23">
        <v>0.38951799799999998</v>
      </c>
      <c r="G4110" s="17">
        <v>0</v>
      </c>
      <c r="H4110" s="17">
        <v>1</v>
      </c>
      <c r="I4110" s="17">
        <v>0.92093774799999994</v>
      </c>
      <c r="J4110" s="17">
        <v>7.8600000000000003E-2</v>
      </c>
      <c r="K4110" s="17">
        <v>4.5899999999999999E-4</v>
      </c>
    </row>
    <row r="4111" spans="1:11" x14ac:dyDescent="0.45">
      <c r="A4111" s="10" t="s">
        <v>41</v>
      </c>
      <c r="B4111" s="20">
        <v>0.92200000000000004</v>
      </c>
      <c r="C4111" s="19">
        <v>8051</v>
      </c>
      <c r="D4111" s="19">
        <v>1149.782328</v>
      </c>
      <c r="E4111" s="23">
        <v>0.88222741000000005</v>
      </c>
      <c r="F4111" s="23">
        <v>0.39093203500000001</v>
      </c>
      <c r="G4111" s="17">
        <v>0</v>
      </c>
      <c r="H4111" s="17">
        <v>1</v>
      </c>
      <c r="I4111" s="17">
        <v>0.92105787800000005</v>
      </c>
      <c r="J4111" s="17">
        <v>7.85E-2</v>
      </c>
      <c r="K4111" s="17">
        <v>4.5800000000000002E-4</v>
      </c>
    </row>
    <row r="4112" spans="1:11" x14ac:dyDescent="0.45">
      <c r="A4112" s="10" t="s">
        <v>41</v>
      </c>
      <c r="B4112" s="20">
        <v>0.92300000000000004</v>
      </c>
      <c r="C4112" s="19">
        <v>8060</v>
      </c>
      <c r="D4112" s="19">
        <v>1157.765034</v>
      </c>
      <c r="E4112" s="23">
        <v>0.89155448500000001</v>
      </c>
      <c r="F4112" s="23">
        <v>0.39352990199999999</v>
      </c>
      <c r="G4112" s="17">
        <v>0</v>
      </c>
      <c r="H4112" s="17">
        <v>1</v>
      </c>
      <c r="I4112" s="17">
        <v>0.92118280900000005</v>
      </c>
      <c r="J4112" s="17">
        <v>7.8399999999999997E-2</v>
      </c>
      <c r="K4112" s="17">
        <v>4.57E-4</v>
      </c>
    </row>
    <row r="4113" spans="1:11" x14ac:dyDescent="0.45">
      <c r="A4113" s="10" t="s">
        <v>41</v>
      </c>
      <c r="B4113" s="20">
        <v>0.92400000000000004</v>
      </c>
      <c r="C4113" s="19">
        <v>8069</v>
      </c>
      <c r="D4113" s="19">
        <v>1165.880251</v>
      </c>
      <c r="E4113" s="23">
        <v>0.91151562200000003</v>
      </c>
      <c r="F4113" s="23">
        <v>0.39568884100000001</v>
      </c>
      <c r="G4113" s="17">
        <v>0</v>
      </c>
      <c r="H4113" s="17">
        <v>1</v>
      </c>
      <c r="I4113" s="17">
        <v>0.92134004300000005</v>
      </c>
      <c r="J4113" s="17">
        <v>7.8200000000000006E-2</v>
      </c>
      <c r="K4113" s="17">
        <v>4.5600000000000003E-4</v>
      </c>
    </row>
    <row r="4114" spans="1:11" x14ac:dyDescent="0.45">
      <c r="A4114" s="10" t="s">
        <v>41</v>
      </c>
      <c r="B4114" s="20">
        <v>0.92500000000000004</v>
      </c>
      <c r="C4114" s="19">
        <v>8078</v>
      </c>
      <c r="D4114" s="19">
        <v>1174.1089939999999</v>
      </c>
      <c r="E4114" s="23">
        <v>0.91692282400000003</v>
      </c>
      <c r="F4114" s="23">
        <v>0.40239134599999998</v>
      </c>
      <c r="G4114" s="17">
        <v>0</v>
      </c>
      <c r="H4114" s="17">
        <v>1</v>
      </c>
      <c r="I4114" s="17">
        <v>0.92155257300000004</v>
      </c>
      <c r="J4114" s="17">
        <v>7.8E-2</v>
      </c>
      <c r="K4114" s="17">
        <v>4.55E-4</v>
      </c>
    </row>
    <row r="4115" spans="1:11" x14ac:dyDescent="0.45">
      <c r="A4115" s="10" t="s">
        <v>41</v>
      </c>
      <c r="B4115" s="20">
        <v>0.92600000000000005</v>
      </c>
      <c r="C4115" s="19">
        <v>8087</v>
      </c>
      <c r="D4115" s="19">
        <v>1182.4884</v>
      </c>
      <c r="E4115" s="23">
        <v>0.946492954</v>
      </c>
      <c r="F4115" s="23">
        <v>0.40466091300000001</v>
      </c>
      <c r="G4115" s="17">
        <v>0</v>
      </c>
      <c r="H4115" s="17">
        <v>1</v>
      </c>
      <c r="I4115" s="17">
        <v>0.92179123699999999</v>
      </c>
      <c r="J4115" s="17">
        <v>7.7799999999999994E-2</v>
      </c>
      <c r="K4115" s="17">
        <v>4.5399999999999998E-4</v>
      </c>
    </row>
    <row r="4116" spans="1:11" x14ac:dyDescent="0.45">
      <c r="A4116" s="10" t="s">
        <v>41</v>
      </c>
      <c r="B4116" s="20">
        <v>0.92700000000000005</v>
      </c>
      <c r="C4116" s="19">
        <v>8095</v>
      </c>
      <c r="D4116" s="19">
        <v>1190.10895</v>
      </c>
      <c r="E4116" s="23">
        <v>0.95591183499999999</v>
      </c>
      <c r="F4116" s="23">
        <v>0.40698433499999997</v>
      </c>
      <c r="G4116" s="17">
        <v>0</v>
      </c>
      <c r="H4116" s="17">
        <v>1</v>
      </c>
      <c r="I4116" s="17">
        <v>0.92183494300000002</v>
      </c>
      <c r="J4116" s="17">
        <v>7.7700000000000005E-2</v>
      </c>
      <c r="K4116" s="17">
        <v>4.5300000000000001E-4</v>
      </c>
    </row>
    <row r="4117" spans="1:11" x14ac:dyDescent="0.45">
      <c r="A4117" s="10" t="s">
        <v>41</v>
      </c>
      <c r="B4117" s="20">
        <v>0.92800000000000005</v>
      </c>
      <c r="C4117" s="19">
        <v>8104</v>
      </c>
      <c r="D4117" s="19">
        <v>1198.7378229999999</v>
      </c>
      <c r="E4117" s="23">
        <v>0.95992178699999997</v>
      </c>
      <c r="F4117" s="23">
        <v>0.41143027500000001</v>
      </c>
      <c r="G4117" s="17">
        <v>0</v>
      </c>
      <c r="H4117" s="17">
        <v>1</v>
      </c>
      <c r="I4117" s="17">
        <v>0.92210112200000005</v>
      </c>
      <c r="J4117" s="17">
        <v>7.7399999999999997E-2</v>
      </c>
      <c r="K4117" s="17">
        <v>4.5199999999999998E-4</v>
      </c>
    </row>
    <row r="4118" spans="1:11" x14ac:dyDescent="0.45">
      <c r="A4118" s="10" t="s">
        <v>41</v>
      </c>
      <c r="B4118" s="20">
        <v>0.92900000000000005</v>
      </c>
      <c r="C4118" s="19">
        <v>8111</v>
      </c>
      <c r="D4118" s="19">
        <v>1205.482119</v>
      </c>
      <c r="E4118" s="23">
        <v>0.96598920600000004</v>
      </c>
      <c r="F4118" s="23">
        <v>0.413852104</v>
      </c>
      <c r="G4118" s="17">
        <v>0</v>
      </c>
      <c r="H4118" s="17">
        <v>1</v>
      </c>
      <c r="I4118" s="17">
        <v>0.92224160300000002</v>
      </c>
      <c r="J4118" s="17">
        <v>7.7299999999999994E-2</v>
      </c>
      <c r="K4118" s="17">
        <v>4.5100000000000001E-4</v>
      </c>
    </row>
    <row r="4119" spans="1:11" x14ac:dyDescent="0.45">
      <c r="A4119" s="10" t="s">
        <v>41</v>
      </c>
      <c r="B4119" s="20">
        <v>0.93</v>
      </c>
      <c r="C4119" s="19">
        <v>8122</v>
      </c>
      <c r="D4119" s="19">
        <v>1216.222391</v>
      </c>
      <c r="E4119" s="23">
        <v>0.98460408399999999</v>
      </c>
      <c r="F4119" s="23">
        <v>0.41573712699999998</v>
      </c>
      <c r="G4119" s="17">
        <v>0</v>
      </c>
      <c r="H4119" s="17">
        <v>1</v>
      </c>
      <c r="I4119" s="17">
        <v>0.92265324100000001</v>
      </c>
      <c r="J4119" s="17">
        <v>7.6899999999999996E-2</v>
      </c>
      <c r="K4119" s="17">
        <v>4.4799999999999999E-4</v>
      </c>
    </row>
    <row r="4120" spans="1:11" x14ac:dyDescent="0.45">
      <c r="A4120" s="10" t="s">
        <v>41</v>
      </c>
      <c r="B4120" s="20">
        <v>0.93100000000000005</v>
      </c>
      <c r="C4120" s="19">
        <v>8129</v>
      </c>
      <c r="D4120" s="19">
        <v>1223.173918</v>
      </c>
      <c r="E4120" s="23">
        <v>0.99632615499999999</v>
      </c>
      <c r="F4120" s="23">
        <v>0.42081857499999997</v>
      </c>
      <c r="G4120" s="17">
        <v>0</v>
      </c>
      <c r="H4120" s="17">
        <v>1</v>
      </c>
      <c r="I4120" s="17">
        <v>0.92272947599999999</v>
      </c>
      <c r="J4120" s="17">
        <v>7.6799999999999993E-2</v>
      </c>
      <c r="K4120" s="17">
        <v>4.4799999999999999E-4</v>
      </c>
    </row>
    <row r="4121" spans="1:11" x14ac:dyDescent="0.45">
      <c r="A4121" s="10" t="s">
        <v>41</v>
      </c>
      <c r="B4121" s="20">
        <v>0.93200000000000005</v>
      </c>
      <c r="C4121" s="19">
        <v>8139</v>
      </c>
      <c r="D4121" s="19">
        <v>1233.311463</v>
      </c>
      <c r="E4121" s="23">
        <v>1.0238736530000001</v>
      </c>
      <c r="F4121" s="23">
        <v>0.42333652700000002</v>
      </c>
      <c r="G4121" s="17">
        <v>0</v>
      </c>
      <c r="H4121" s="17">
        <v>1</v>
      </c>
      <c r="I4121" s="17">
        <v>0.92301779100000003</v>
      </c>
      <c r="J4121" s="17">
        <v>7.6499999999999999E-2</v>
      </c>
      <c r="K4121" s="17">
        <v>4.46E-4</v>
      </c>
    </row>
    <row r="4122" spans="1:11" x14ac:dyDescent="0.45">
      <c r="A4122" s="10" t="s">
        <v>41</v>
      </c>
      <c r="B4122" s="20">
        <v>0.93300000000000005</v>
      </c>
      <c r="C4122" s="19">
        <v>8148</v>
      </c>
      <c r="D4122" s="19">
        <v>1242.640868</v>
      </c>
      <c r="E4122" s="23">
        <v>1.0426253599999999</v>
      </c>
      <c r="F4122" s="23">
        <v>0.42734362100000001</v>
      </c>
      <c r="G4122" s="17">
        <v>0</v>
      </c>
      <c r="H4122" s="17">
        <v>1</v>
      </c>
      <c r="I4122" s="17">
        <v>0.92348246899999997</v>
      </c>
      <c r="J4122" s="17">
        <v>7.6100000000000001E-2</v>
      </c>
      <c r="K4122" s="17">
        <v>4.44E-4</v>
      </c>
    </row>
    <row r="4123" spans="1:11" x14ac:dyDescent="0.45">
      <c r="A4123" s="10" t="s">
        <v>41</v>
      </c>
      <c r="B4123" s="20">
        <v>0.93400000000000005</v>
      </c>
      <c r="C4123" s="19">
        <v>8155</v>
      </c>
      <c r="D4123" s="19">
        <v>1250.0183199999999</v>
      </c>
      <c r="E4123" s="23">
        <v>1.0559155090000001</v>
      </c>
      <c r="F4123" s="23">
        <v>0.43070455600000002</v>
      </c>
      <c r="G4123" s="17">
        <v>0</v>
      </c>
      <c r="H4123" s="17">
        <v>1</v>
      </c>
      <c r="I4123" s="17">
        <v>0.92386188300000005</v>
      </c>
      <c r="J4123" s="17">
        <v>7.5700000000000003E-2</v>
      </c>
      <c r="K4123" s="17">
        <v>4.4099999999999999E-4</v>
      </c>
    </row>
    <row r="4124" spans="1:11" x14ac:dyDescent="0.45">
      <c r="A4124" s="10" t="s">
        <v>41</v>
      </c>
      <c r="B4124" s="20">
        <v>0.93500000000000005</v>
      </c>
      <c r="C4124" s="19">
        <v>8165</v>
      </c>
      <c r="D4124" s="19">
        <v>1260.608923</v>
      </c>
      <c r="E4124" s="23">
        <v>1.0639415459999999</v>
      </c>
      <c r="F4124" s="23">
        <v>0.43283781799999999</v>
      </c>
      <c r="G4124" s="17">
        <v>0</v>
      </c>
      <c r="H4124" s="17">
        <v>1</v>
      </c>
      <c r="I4124" s="17">
        <v>0.924100158</v>
      </c>
      <c r="J4124" s="17">
        <v>7.5499999999999998E-2</v>
      </c>
      <c r="K4124" s="17">
        <v>4.4000000000000002E-4</v>
      </c>
    </row>
    <row r="4125" spans="1:11" x14ac:dyDescent="0.45">
      <c r="A4125" s="10" t="s">
        <v>41</v>
      </c>
      <c r="B4125" s="20">
        <v>0.93600000000000005</v>
      </c>
      <c r="C4125" s="19">
        <v>8174</v>
      </c>
      <c r="D4125" s="19">
        <v>1270.306838</v>
      </c>
      <c r="E4125" s="23">
        <v>1.0817958139999999</v>
      </c>
      <c r="F4125" s="23">
        <v>0.43588512899999998</v>
      </c>
      <c r="G4125" s="17">
        <v>0</v>
      </c>
      <c r="H4125" s="17">
        <v>1</v>
      </c>
      <c r="I4125" s="17">
        <v>0.92412309500000001</v>
      </c>
      <c r="J4125" s="17">
        <v>7.5399999999999995E-2</v>
      </c>
      <c r="K4125" s="17">
        <v>4.3899999999999999E-4</v>
      </c>
    </row>
    <row r="4126" spans="1:11" x14ac:dyDescent="0.45">
      <c r="A4126" s="10" t="s">
        <v>41</v>
      </c>
      <c r="B4126" s="20">
        <v>0.93700000000000006</v>
      </c>
      <c r="C4126" s="19">
        <v>8179</v>
      </c>
      <c r="D4126" s="19">
        <v>1275.736353</v>
      </c>
      <c r="E4126" s="23">
        <v>1.087475298</v>
      </c>
      <c r="F4126" s="23">
        <v>0.43868306899999998</v>
      </c>
      <c r="G4126" s="17">
        <v>0</v>
      </c>
      <c r="H4126" s="17">
        <v>1</v>
      </c>
      <c r="I4126" s="17">
        <v>0.924055548</v>
      </c>
      <c r="J4126" s="17">
        <v>7.5499999999999998E-2</v>
      </c>
      <c r="K4126" s="17">
        <v>4.3899999999999999E-4</v>
      </c>
    </row>
    <row r="4127" spans="1:11" x14ac:dyDescent="0.45">
      <c r="A4127" s="10" t="s">
        <v>41</v>
      </c>
      <c r="B4127" s="20">
        <v>0.93799999999999994</v>
      </c>
      <c r="C4127" s="19">
        <v>8189</v>
      </c>
      <c r="D4127" s="19">
        <v>1286.6771779999999</v>
      </c>
      <c r="E4127" s="23">
        <v>1.101039796</v>
      </c>
      <c r="F4127" s="23">
        <v>0.44318135400000003</v>
      </c>
      <c r="G4127" s="17">
        <v>0</v>
      </c>
      <c r="H4127" s="17">
        <v>1</v>
      </c>
      <c r="I4127" s="17">
        <v>0.92415798500000002</v>
      </c>
      <c r="J4127" s="17">
        <v>7.5399999999999995E-2</v>
      </c>
      <c r="K4127" s="17">
        <v>4.3899999999999999E-4</v>
      </c>
    </row>
    <row r="4128" spans="1:11" x14ac:dyDescent="0.45">
      <c r="A4128" s="10" t="s">
        <v>41</v>
      </c>
      <c r="B4128" s="20">
        <v>0.93899999999999995</v>
      </c>
      <c r="C4128" s="19">
        <v>8200</v>
      </c>
      <c r="D4128" s="19">
        <v>1298.865358</v>
      </c>
      <c r="E4128" s="23">
        <v>1.1119271310000001</v>
      </c>
      <c r="F4128" s="23">
        <v>0.44730969500000001</v>
      </c>
      <c r="G4128" s="17">
        <v>0</v>
      </c>
      <c r="H4128" s="17">
        <v>1</v>
      </c>
      <c r="I4128" s="17">
        <v>0.92133316700000001</v>
      </c>
      <c r="J4128" s="17">
        <v>7.8200000000000006E-2</v>
      </c>
      <c r="K4128" s="17">
        <v>4.37E-4</v>
      </c>
    </row>
    <row r="4129" spans="1:11" x14ac:dyDescent="0.45">
      <c r="A4129" s="10" t="s">
        <v>41</v>
      </c>
      <c r="B4129" s="20">
        <v>0.94</v>
      </c>
      <c r="C4129" s="19">
        <v>8208</v>
      </c>
      <c r="D4129" s="19">
        <v>1307.9051529999999</v>
      </c>
      <c r="E4129" s="23">
        <v>1.1359962370000001</v>
      </c>
      <c r="F4129" s="23">
        <v>0.45120711299999999</v>
      </c>
      <c r="G4129" s="17">
        <v>0</v>
      </c>
      <c r="H4129" s="17">
        <v>1</v>
      </c>
      <c r="I4129" s="17">
        <v>0.92152699599999999</v>
      </c>
      <c r="J4129" s="17">
        <v>7.8E-2</v>
      </c>
      <c r="K4129" s="17">
        <v>4.3600000000000003E-4</v>
      </c>
    </row>
    <row r="4130" spans="1:11" x14ac:dyDescent="0.45">
      <c r="A4130" s="10" t="s">
        <v>41</v>
      </c>
      <c r="B4130" s="20">
        <v>0.94099999999999995</v>
      </c>
      <c r="C4130" s="19">
        <v>8218</v>
      </c>
      <c r="D4130" s="19">
        <v>1319.3656430000001</v>
      </c>
      <c r="E4130" s="23">
        <v>1.1548368449999999</v>
      </c>
      <c r="F4130" s="23">
        <v>0.454695509</v>
      </c>
      <c r="G4130" s="17">
        <v>0</v>
      </c>
      <c r="H4130" s="17">
        <v>1</v>
      </c>
      <c r="I4130" s="17">
        <v>0.92170079500000002</v>
      </c>
      <c r="J4130" s="17">
        <v>7.7899999999999997E-2</v>
      </c>
      <c r="K4130" s="17">
        <v>4.35E-4</v>
      </c>
    </row>
    <row r="4131" spans="1:11" x14ac:dyDescent="0.45">
      <c r="A4131" s="10" t="s">
        <v>41</v>
      </c>
      <c r="B4131" s="20">
        <v>0.94199999999999995</v>
      </c>
      <c r="C4131" s="19">
        <v>8221</v>
      </c>
      <c r="D4131" s="19">
        <v>1322.851821</v>
      </c>
      <c r="E4131" s="23">
        <v>1.162059299</v>
      </c>
      <c r="F4131" s="23">
        <v>0.45804346800000001</v>
      </c>
      <c r="G4131" s="17">
        <v>0</v>
      </c>
      <c r="H4131" s="17">
        <v>1</v>
      </c>
      <c r="I4131" s="17">
        <v>0.92173427500000005</v>
      </c>
      <c r="J4131" s="17">
        <v>7.7799999999999994E-2</v>
      </c>
      <c r="K4131" s="17">
        <v>4.35E-4</v>
      </c>
    </row>
    <row r="4132" spans="1:11" x14ac:dyDescent="0.45">
      <c r="A4132" s="10" t="s">
        <v>41</v>
      </c>
      <c r="B4132" s="20">
        <v>0.94299999999999995</v>
      </c>
      <c r="C4132" s="19">
        <v>8235</v>
      </c>
      <c r="D4132" s="19">
        <v>1339.2818810000001</v>
      </c>
      <c r="E4132" s="23">
        <v>1.1879763189999999</v>
      </c>
      <c r="F4132" s="23">
        <v>0.460932544</v>
      </c>
      <c r="G4132" s="17">
        <v>0</v>
      </c>
      <c r="H4132" s="17">
        <v>1</v>
      </c>
      <c r="I4132" s="17">
        <v>0.92165233400000002</v>
      </c>
      <c r="J4132" s="17">
        <v>7.7899999999999997E-2</v>
      </c>
      <c r="K4132" s="17">
        <v>4.3399999999999998E-4</v>
      </c>
    </row>
    <row r="4133" spans="1:11" x14ac:dyDescent="0.45">
      <c r="A4133" s="10" t="s">
        <v>41</v>
      </c>
      <c r="B4133" s="20">
        <v>0.94399999999999995</v>
      </c>
      <c r="C4133" s="19">
        <v>8244</v>
      </c>
      <c r="D4133" s="19">
        <v>1350.070911</v>
      </c>
      <c r="E4133" s="23">
        <v>1.2168228080000001</v>
      </c>
      <c r="F4133" s="23">
        <v>0.46677401499999999</v>
      </c>
      <c r="G4133" s="17">
        <v>0</v>
      </c>
      <c r="H4133" s="17">
        <v>1</v>
      </c>
      <c r="I4133" s="17">
        <v>0.92198293799999997</v>
      </c>
      <c r="J4133" s="17">
        <v>7.7600000000000002E-2</v>
      </c>
      <c r="K4133" s="17">
        <v>4.3199999999999998E-4</v>
      </c>
    </row>
    <row r="4134" spans="1:11" x14ac:dyDescent="0.45">
      <c r="A4134" s="10" t="s">
        <v>41</v>
      </c>
      <c r="B4134" s="20">
        <v>0.94499999999999995</v>
      </c>
      <c r="C4134" s="19">
        <v>8252</v>
      </c>
      <c r="D4134" s="19">
        <v>1359.861075</v>
      </c>
      <c r="E4134" s="23">
        <v>1.225070095</v>
      </c>
      <c r="F4134" s="23">
        <v>0.47021544599999998</v>
      </c>
      <c r="G4134" s="17">
        <v>0</v>
      </c>
      <c r="H4134" s="17">
        <v>1</v>
      </c>
      <c r="I4134" s="17">
        <v>0.922126789</v>
      </c>
      <c r="J4134" s="17">
        <v>7.7399999999999997E-2</v>
      </c>
      <c r="K4134" s="17">
        <v>4.3100000000000001E-4</v>
      </c>
    </row>
    <row r="4135" spans="1:11" x14ac:dyDescent="0.45">
      <c r="A4135" s="10" t="s">
        <v>41</v>
      </c>
      <c r="B4135" s="20">
        <v>0.94599999999999995</v>
      </c>
      <c r="C4135" s="19">
        <v>8261</v>
      </c>
      <c r="D4135" s="19">
        <v>1371.075112</v>
      </c>
      <c r="E4135" s="23">
        <v>1.260980797</v>
      </c>
      <c r="F4135" s="23">
        <v>0.47312211900000001</v>
      </c>
      <c r="G4135" s="17">
        <v>0</v>
      </c>
      <c r="H4135" s="17">
        <v>1</v>
      </c>
      <c r="I4135" s="17">
        <v>0.92237128599999996</v>
      </c>
      <c r="J4135" s="17">
        <v>7.7200000000000005E-2</v>
      </c>
      <c r="K4135" s="17">
        <v>4.2999999999999999E-4</v>
      </c>
    </row>
    <row r="4136" spans="1:11" x14ac:dyDescent="0.45">
      <c r="A4136" s="10" t="s">
        <v>41</v>
      </c>
      <c r="B4136" s="20">
        <v>0.94699999999999995</v>
      </c>
      <c r="C4136" s="19">
        <v>8269</v>
      </c>
      <c r="D4136" s="19">
        <v>1381.298659</v>
      </c>
      <c r="E4136" s="23">
        <v>1.294112795</v>
      </c>
      <c r="F4136" s="23">
        <v>0.47646150300000001</v>
      </c>
      <c r="G4136" s="17">
        <v>0</v>
      </c>
      <c r="H4136" s="17">
        <v>1</v>
      </c>
      <c r="I4136" s="17">
        <v>0.92286849199999998</v>
      </c>
      <c r="J4136" s="17">
        <v>7.6700000000000004E-2</v>
      </c>
      <c r="K4136" s="17">
        <v>4.2700000000000002E-4</v>
      </c>
    </row>
    <row r="4137" spans="1:11" x14ac:dyDescent="0.45">
      <c r="A4137" s="10" t="s">
        <v>41</v>
      </c>
      <c r="B4137" s="20">
        <v>0.94799999999999995</v>
      </c>
      <c r="C4137" s="19">
        <v>8279</v>
      </c>
      <c r="D4137" s="19">
        <v>1394.3324110000001</v>
      </c>
      <c r="E4137" s="23">
        <v>1.313458241</v>
      </c>
      <c r="F4137" s="23">
        <v>0.47952790899999997</v>
      </c>
      <c r="G4137" s="17">
        <v>0</v>
      </c>
      <c r="H4137" s="17">
        <v>1</v>
      </c>
      <c r="I4137" s="17">
        <v>0.92328073700000002</v>
      </c>
      <c r="J4137" s="17">
        <v>7.6300000000000007E-2</v>
      </c>
      <c r="K4137" s="17">
        <v>4.2499999999999998E-4</v>
      </c>
    </row>
    <row r="4138" spans="1:11" x14ac:dyDescent="0.45">
      <c r="A4138" s="10" t="s">
        <v>41</v>
      </c>
      <c r="B4138" s="20">
        <v>0.94899999999999995</v>
      </c>
      <c r="C4138" s="19">
        <v>8287</v>
      </c>
      <c r="D4138" s="19">
        <v>1405.063862</v>
      </c>
      <c r="E4138" s="23">
        <v>1.355341948</v>
      </c>
      <c r="F4138" s="23">
        <v>0.487035775</v>
      </c>
      <c r="G4138" s="17">
        <v>0</v>
      </c>
      <c r="H4138" s="17">
        <v>1</v>
      </c>
      <c r="I4138" s="17">
        <v>0.92347196200000004</v>
      </c>
      <c r="J4138" s="17">
        <v>7.6100000000000001E-2</v>
      </c>
      <c r="K4138" s="17">
        <v>4.2400000000000001E-4</v>
      </c>
    </row>
    <row r="4139" spans="1:11" x14ac:dyDescent="0.45">
      <c r="A4139" s="10" t="s">
        <v>41</v>
      </c>
      <c r="B4139" s="20">
        <v>0.95</v>
      </c>
      <c r="C4139" s="19">
        <v>8296</v>
      </c>
      <c r="D4139" s="19">
        <v>1417.6335959999999</v>
      </c>
      <c r="E4139" s="23">
        <v>1.408899401</v>
      </c>
      <c r="F4139" s="23">
        <v>0.490318755</v>
      </c>
      <c r="G4139" s="17">
        <v>0</v>
      </c>
      <c r="H4139" s="17">
        <v>1</v>
      </c>
      <c r="I4139" s="17">
        <v>0.923781403</v>
      </c>
      <c r="J4139" s="17">
        <v>7.5800000000000006E-2</v>
      </c>
      <c r="K4139" s="17">
        <v>4.2200000000000001E-4</v>
      </c>
    </row>
    <row r="4140" spans="1:11" x14ac:dyDescent="0.45">
      <c r="A4140" s="10" t="s">
        <v>41</v>
      </c>
      <c r="B4140" s="20">
        <v>0.95099999999999996</v>
      </c>
      <c r="C4140" s="19">
        <v>8304</v>
      </c>
      <c r="D4140" s="19">
        <v>1428.985087</v>
      </c>
      <c r="E4140" s="23">
        <v>1.4227054050000001</v>
      </c>
      <c r="F4140" s="23">
        <v>0.49421969500000001</v>
      </c>
      <c r="G4140" s="17">
        <v>0</v>
      </c>
      <c r="H4140" s="17">
        <v>1</v>
      </c>
      <c r="I4140" s="17">
        <v>0.92387957499999995</v>
      </c>
      <c r="J4140" s="17">
        <v>7.5700000000000003E-2</v>
      </c>
      <c r="K4140" s="17">
        <v>4.2099999999999999E-4</v>
      </c>
    </row>
    <row r="4141" spans="1:11" x14ac:dyDescent="0.45">
      <c r="A4141" s="10" t="s">
        <v>41</v>
      </c>
      <c r="B4141" s="20">
        <v>0.95199999999999996</v>
      </c>
      <c r="C4141" s="19">
        <v>8313</v>
      </c>
      <c r="D4141" s="19">
        <v>1442.084529</v>
      </c>
      <c r="E4141" s="23">
        <v>1.477400168</v>
      </c>
      <c r="F4141" s="23">
        <v>0.50080363699999997</v>
      </c>
      <c r="G4141" s="17">
        <v>0</v>
      </c>
      <c r="H4141" s="17">
        <v>1</v>
      </c>
      <c r="I4141" s="17">
        <v>0.92448733299999997</v>
      </c>
      <c r="J4141" s="17">
        <v>7.51E-2</v>
      </c>
      <c r="K4141" s="17">
        <v>4.1800000000000002E-4</v>
      </c>
    </row>
    <row r="4142" spans="1:11" x14ac:dyDescent="0.45">
      <c r="A4142" s="10" t="s">
        <v>41</v>
      </c>
      <c r="B4142" s="20">
        <v>0.95299999999999996</v>
      </c>
      <c r="C4142" s="19">
        <v>8322</v>
      </c>
      <c r="D4142" s="19">
        <v>1455.5407499999999</v>
      </c>
      <c r="E4142" s="23">
        <v>1.5072504289999999</v>
      </c>
      <c r="F4142" s="23">
        <v>0.50492262499999996</v>
      </c>
      <c r="G4142" s="17">
        <v>0</v>
      </c>
      <c r="H4142" s="17">
        <v>1</v>
      </c>
      <c r="I4142" s="17">
        <v>0.92483378500000002</v>
      </c>
      <c r="J4142" s="17">
        <v>7.4800000000000005E-2</v>
      </c>
      <c r="K4142" s="17">
        <v>4.15E-4</v>
      </c>
    </row>
    <row r="4143" spans="1:11" x14ac:dyDescent="0.45">
      <c r="A4143" s="10" t="s">
        <v>41</v>
      </c>
      <c r="B4143" s="20">
        <v>0.95399999999999996</v>
      </c>
      <c r="C4143" s="19">
        <v>8331</v>
      </c>
      <c r="D4143" s="19">
        <v>1469.230515</v>
      </c>
      <c r="E4143" s="23">
        <v>1.529086253</v>
      </c>
      <c r="F4143" s="23">
        <v>0.50917652400000002</v>
      </c>
      <c r="G4143" s="17">
        <v>0</v>
      </c>
      <c r="H4143" s="17">
        <v>1</v>
      </c>
      <c r="I4143" s="17">
        <v>0.92520040699999995</v>
      </c>
      <c r="J4143" s="17">
        <v>7.4399999999999994E-2</v>
      </c>
      <c r="K4143" s="17">
        <v>4.1300000000000001E-4</v>
      </c>
    </row>
    <row r="4144" spans="1:11" x14ac:dyDescent="0.45">
      <c r="A4144" s="10" t="s">
        <v>41</v>
      </c>
      <c r="B4144" s="20">
        <v>0.95499999999999996</v>
      </c>
      <c r="C4144" s="19">
        <v>8340</v>
      </c>
      <c r="D4144" s="19">
        <v>1483.143699</v>
      </c>
      <c r="E4144" s="23">
        <v>1.5527139919999999</v>
      </c>
      <c r="F4144" s="23">
        <v>0.51350503000000003</v>
      </c>
      <c r="G4144" s="17">
        <v>0</v>
      </c>
      <c r="H4144" s="17">
        <v>1</v>
      </c>
      <c r="I4144" s="17">
        <v>0.92555973000000002</v>
      </c>
      <c r="J4144" s="17">
        <v>7.3999999999999996E-2</v>
      </c>
      <c r="K4144" s="17">
        <v>4.1100000000000002E-4</v>
      </c>
    </row>
    <row r="4145" spans="1:11" x14ac:dyDescent="0.45">
      <c r="A4145" s="10" t="s">
        <v>41</v>
      </c>
      <c r="B4145" s="20">
        <v>0.95599999999999996</v>
      </c>
      <c r="C4145" s="19">
        <v>8348</v>
      </c>
      <c r="D4145" s="19">
        <v>1495.7189100000001</v>
      </c>
      <c r="E4145" s="23">
        <v>1.5869098829999999</v>
      </c>
      <c r="F4145" s="23">
        <v>0.51790239800000004</v>
      </c>
      <c r="G4145" s="17">
        <v>0</v>
      </c>
      <c r="H4145" s="17">
        <v>1</v>
      </c>
      <c r="I4145" s="17">
        <v>0.92567326800000005</v>
      </c>
      <c r="J4145" s="17">
        <v>7.3899999999999993E-2</v>
      </c>
      <c r="K4145" s="17">
        <v>4.0999999999999999E-4</v>
      </c>
    </row>
    <row r="4146" spans="1:11" x14ac:dyDescent="0.45">
      <c r="A4146" s="10" t="s">
        <v>41</v>
      </c>
      <c r="B4146" s="20">
        <v>0.95699999999999996</v>
      </c>
      <c r="C4146" s="19">
        <v>8357</v>
      </c>
      <c r="D4146" s="19">
        <v>1510.3445630000001</v>
      </c>
      <c r="E4146" s="23">
        <v>1.6401831099999999</v>
      </c>
      <c r="F4146" s="23">
        <v>0.52621506100000004</v>
      </c>
      <c r="G4146" s="17">
        <v>0</v>
      </c>
      <c r="H4146" s="17">
        <v>1</v>
      </c>
      <c r="I4146" s="17">
        <v>0.92606061500000003</v>
      </c>
      <c r="J4146" s="17">
        <v>7.3499999999999996E-2</v>
      </c>
      <c r="K4146" s="17">
        <v>4.08E-4</v>
      </c>
    </row>
    <row r="4147" spans="1:11" x14ac:dyDescent="0.45">
      <c r="A4147" s="10" t="s">
        <v>41</v>
      </c>
      <c r="B4147" s="20">
        <v>0.95799999999999996</v>
      </c>
      <c r="C4147" s="19">
        <v>8366</v>
      </c>
      <c r="D4147" s="19">
        <v>1525.3391799999999</v>
      </c>
      <c r="E4147" s="23">
        <v>1.6859342850000001</v>
      </c>
      <c r="F4147" s="23">
        <v>0.53261490899999997</v>
      </c>
      <c r="G4147" s="17">
        <v>0</v>
      </c>
      <c r="H4147" s="17">
        <v>1</v>
      </c>
      <c r="I4147" s="17">
        <v>0.92641841000000003</v>
      </c>
      <c r="J4147" s="17">
        <v>7.3200000000000001E-2</v>
      </c>
      <c r="K4147" s="17">
        <v>4.06E-4</v>
      </c>
    </row>
    <row r="4148" spans="1:11" x14ac:dyDescent="0.45">
      <c r="A4148" s="10" t="s">
        <v>41</v>
      </c>
      <c r="B4148" s="20">
        <v>0.95899999999999996</v>
      </c>
      <c r="C4148" s="19">
        <v>8375</v>
      </c>
      <c r="D4148" s="19">
        <v>1540.681358</v>
      </c>
      <c r="E4148" s="23">
        <v>1.714500973</v>
      </c>
      <c r="F4148" s="23">
        <v>0.53856900399999996</v>
      </c>
      <c r="G4148" s="17">
        <v>0</v>
      </c>
      <c r="H4148" s="17">
        <v>1</v>
      </c>
      <c r="I4148" s="17">
        <v>0.92674780700000003</v>
      </c>
      <c r="J4148" s="17">
        <v>7.2800000000000004E-2</v>
      </c>
      <c r="K4148" s="17">
        <v>4.0400000000000001E-4</v>
      </c>
    </row>
    <row r="4149" spans="1:11" x14ac:dyDescent="0.45">
      <c r="A4149" s="10" t="s">
        <v>41</v>
      </c>
      <c r="B4149" s="20">
        <v>0.96</v>
      </c>
      <c r="C4149" s="19">
        <v>8382</v>
      </c>
      <c r="D4149" s="19">
        <v>1552.7561149999999</v>
      </c>
      <c r="E4149" s="23">
        <v>1.7301635399999999</v>
      </c>
      <c r="F4149" s="23">
        <v>0.54467602199999998</v>
      </c>
      <c r="G4149" s="17">
        <v>0</v>
      </c>
      <c r="H4149" s="17">
        <v>1</v>
      </c>
      <c r="I4149" s="17">
        <v>0.92675517299999999</v>
      </c>
      <c r="J4149" s="17">
        <v>7.2800000000000004E-2</v>
      </c>
      <c r="K4149" s="17">
        <v>4.0299999999999998E-4</v>
      </c>
    </row>
    <row r="4150" spans="1:11" x14ac:dyDescent="0.45">
      <c r="A4150" s="10" t="s">
        <v>41</v>
      </c>
      <c r="B4150" s="20">
        <v>0.96099999999999997</v>
      </c>
      <c r="C4150" s="19">
        <v>8392</v>
      </c>
      <c r="D4150" s="19">
        <v>1570.3165530000001</v>
      </c>
      <c r="E4150" s="23">
        <v>1.7621807780000001</v>
      </c>
      <c r="F4150" s="23">
        <v>0.54925025299999997</v>
      </c>
      <c r="G4150" s="17">
        <v>0</v>
      </c>
      <c r="H4150" s="17">
        <v>1</v>
      </c>
      <c r="I4150" s="17">
        <v>0.92749472899999996</v>
      </c>
      <c r="J4150" s="17">
        <v>7.2106777999999996E-2</v>
      </c>
      <c r="K4150" s="17">
        <v>3.9800000000000002E-4</v>
      </c>
    </row>
    <row r="4151" spans="1:11" x14ac:dyDescent="0.45">
      <c r="A4151" s="10" t="s">
        <v>41</v>
      </c>
      <c r="B4151" s="20">
        <v>0.96199999999999997</v>
      </c>
      <c r="C4151" s="19">
        <v>8401</v>
      </c>
      <c r="D4151" s="19">
        <v>1586.4254470000001</v>
      </c>
      <c r="E4151" s="23">
        <v>1.8091241979999999</v>
      </c>
      <c r="F4151" s="23">
        <v>0.55497779800000002</v>
      </c>
      <c r="G4151" s="17">
        <v>0</v>
      </c>
      <c r="H4151" s="17">
        <v>1</v>
      </c>
      <c r="I4151" s="17">
        <v>0.92754275600000002</v>
      </c>
      <c r="J4151" s="17">
        <v>7.2099999999999997E-2</v>
      </c>
      <c r="K4151" s="17">
        <v>3.9800000000000002E-4</v>
      </c>
    </row>
    <row r="4152" spans="1:11" x14ac:dyDescent="0.45">
      <c r="A4152" s="10" t="s">
        <v>41</v>
      </c>
      <c r="B4152" s="20">
        <v>0.96299999999999997</v>
      </c>
      <c r="C4152" s="19">
        <v>8408</v>
      </c>
      <c r="D4152" s="19">
        <v>1599.2151839999999</v>
      </c>
      <c r="E4152" s="23">
        <v>1.845434104</v>
      </c>
      <c r="F4152" s="23">
        <v>0.56204683799999999</v>
      </c>
      <c r="G4152" s="17">
        <v>0</v>
      </c>
      <c r="H4152" s="17">
        <v>1</v>
      </c>
      <c r="I4152" s="17">
        <v>0.92766943499999999</v>
      </c>
      <c r="J4152" s="17">
        <v>7.1900000000000006E-2</v>
      </c>
      <c r="K4152" s="17">
        <v>3.97E-4</v>
      </c>
    </row>
    <row r="4153" spans="1:11" x14ac:dyDescent="0.45">
      <c r="A4153" s="10" t="s">
        <v>41</v>
      </c>
      <c r="B4153" s="20">
        <v>0.96399999999999997</v>
      </c>
      <c r="C4153" s="19">
        <v>8416</v>
      </c>
      <c r="D4153" s="19">
        <v>1614.1279970000001</v>
      </c>
      <c r="E4153" s="23">
        <v>1.8900917859999999</v>
      </c>
      <c r="F4153" s="23">
        <v>0.56757839899999996</v>
      </c>
      <c r="G4153" s="17">
        <v>0</v>
      </c>
      <c r="H4153" s="17">
        <v>1</v>
      </c>
      <c r="I4153" s="17">
        <v>0.92765500899999997</v>
      </c>
      <c r="J4153" s="17">
        <v>7.1900000000000006E-2</v>
      </c>
      <c r="K4153" s="17">
        <v>3.9599999999999998E-4</v>
      </c>
    </row>
    <row r="4154" spans="1:11" x14ac:dyDescent="0.45">
      <c r="A4154" s="10" t="s">
        <v>41</v>
      </c>
      <c r="B4154" s="20">
        <v>0.96499999999999997</v>
      </c>
      <c r="C4154" s="19">
        <v>8425</v>
      </c>
      <c r="D4154" s="19">
        <v>1631.2510139999999</v>
      </c>
      <c r="E4154" s="23">
        <v>1.919571919</v>
      </c>
      <c r="F4154" s="23">
        <v>0.57316777799999996</v>
      </c>
      <c r="G4154" s="17">
        <v>0</v>
      </c>
      <c r="H4154" s="17">
        <v>1</v>
      </c>
      <c r="I4154" s="17">
        <v>0.92777049199999995</v>
      </c>
      <c r="J4154" s="17">
        <v>7.1800000000000003E-2</v>
      </c>
      <c r="K4154" s="17">
        <v>3.9500000000000001E-4</v>
      </c>
    </row>
    <row r="4155" spans="1:11" x14ac:dyDescent="0.45">
      <c r="A4155" s="10" t="s">
        <v>41</v>
      </c>
      <c r="B4155" s="20">
        <v>0.96599999999999997</v>
      </c>
      <c r="C4155" s="19">
        <v>8436</v>
      </c>
      <c r="D4155" s="19">
        <v>1652.674624</v>
      </c>
      <c r="E4155" s="23">
        <v>1.9771673590000001</v>
      </c>
      <c r="F4155" s="23">
        <v>0.58089087699999997</v>
      </c>
      <c r="G4155" s="17">
        <v>0</v>
      </c>
      <c r="H4155" s="17">
        <v>1</v>
      </c>
      <c r="I4155" s="17">
        <v>0.92776884900000001</v>
      </c>
      <c r="J4155" s="17">
        <v>7.1800000000000003E-2</v>
      </c>
      <c r="K4155" s="17">
        <v>3.9500000000000001E-4</v>
      </c>
    </row>
    <row r="4156" spans="1:11" x14ac:dyDescent="0.45">
      <c r="A4156" s="10" t="s">
        <v>41</v>
      </c>
      <c r="B4156" s="20">
        <v>0.96699999999999997</v>
      </c>
      <c r="C4156" s="19">
        <v>8444</v>
      </c>
      <c r="D4156" s="19">
        <v>1668.5723539999999</v>
      </c>
      <c r="E4156" s="23">
        <v>1.992938423</v>
      </c>
      <c r="F4156" s="23">
        <v>0.58922243200000002</v>
      </c>
      <c r="G4156" s="17">
        <v>0</v>
      </c>
      <c r="H4156" s="17">
        <v>1</v>
      </c>
      <c r="I4156" s="17">
        <v>0.927650639</v>
      </c>
      <c r="J4156" s="17">
        <v>7.1999999999999995E-2</v>
      </c>
      <c r="K4156" s="17">
        <v>3.9399999999999998E-4</v>
      </c>
    </row>
    <row r="4157" spans="1:11" x14ac:dyDescent="0.45">
      <c r="A4157" s="10" t="s">
        <v>41</v>
      </c>
      <c r="B4157" s="20">
        <v>0.96799999999999997</v>
      </c>
      <c r="C4157" s="19">
        <v>8450</v>
      </c>
      <c r="D4157" s="19">
        <v>1680.617199</v>
      </c>
      <c r="E4157" s="23">
        <v>2.0141713760000002</v>
      </c>
      <c r="F4157" s="23">
        <v>0.59450535599999998</v>
      </c>
      <c r="G4157" s="17">
        <v>0</v>
      </c>
      <c r="H4157" s="17">
        <v>1</v>
      </c>
      <c r="I4157" s="17">
        <v>0.92776884500000001</v>
      </c>
      <c r="J4157" s="17">
        <v>7.1800000000000003E-2</v>
      </c>
      <c r="K4157" s="17">
        <v>3.9399999999999998E-4</v>
      </c>
    </row>
    <row r="4158" spans="1:11" x14ac:dyDescent="0.45">
      <c r="A4158" s="10" t="s">
        <v>41</v>
      </c>
      <c r="B4158" s="20">
        <v>0.96899999999999997</v>
      </c>
      <c r="C4158" s="19">
        <v>8460</v>
      </c>
      <c r="D4158" s="19">
        <v>1700.9782250000001</v>
      </c>
      <c r="E4158" s="23">
        <v>2.0604749170000001</v>
      </c>
      <c r="F4158" s="23">
        <v>0.60011078100000004</v>
      </c>
      <c r="G4158" s="17">
        <v>0</v>
      </c>
      <c r="H4158" s="17">
        <v>1</v>
      </c>
      <c r="I4158" s="17">
        <v>0.92793318199999997</v>
      </c>
      <c r="J4158" s="17">
        <v>7.17E-2</v>
      </c>
      <c r="K4158" s="17">
        <v>3.9199999999999999E-4</v>
      </c>
    </row>
    <row r="4159" spans="1:11" x14ac:dyDescent="0.45">
      <c r="A4159" s="10" t="s">
        <v>41</v>
      </c>
      <c r="B4159" s="20">
        <v>0.97</v>
      </c>
      <c r="C4159" s="19">
        <v>8471</v>
      </c>
      <c r="D4159" s="19">
        <v>1724.0134290000001</v>
      </c>
      <c r="E4159" s="23">
        <v>2.141977035</v>
      </c>
      <c r="F4159" s="23">
        <v>0.606871571</v>
      </c>
      <c r="G4159" s="17">
        <v>0</v>
      </c>
      <c r="H4159" s="17">
        <v>1</v>
      </c>
      <c r="I4159" s="17">
        <v>0.92847240200000003</v>
      </c>
      <c r="J4159" s="17">
        <v>7.1099999999999997E-2</v>
      </c>
      <c r="K4159" s="17">
        <v>3.88E-4</v>
      </c>
    </row>
    <row r="4160" spans="1:11" x14ac:dyDescent="0.45">
      <c r="A4160" s="10" t="s">
        <v>41</v>
      </c>
      <c r="B4160" s="20">
        <v>0.97099999999999997</v>
      </c>
      <c r="C4160" s="19">
        <v>8479</v>
      </c>
      <c r="D4160" s="19">
        <v>1741.2795000000001</v>
      </c>
      <c r="E4160" s="23">
        <v>2.1781822750000002</v>
      </c>
      <c r="F4160" s="23">
        <v>0.61676241399999998</v>
      </c>
      <c r="G4160" s="17">
        <v>0</v>
      </c>
      <c r="H4160" s="17">
        <v>1</v>
      </c>
      <c r="I4160" s="17">
        <v>0.92856209199999995</v>
      </c>
      <c r="J4160" s="17">
        <v>7.1099999999999997E-2</v>
      </c>
      <c r="K4160" s="17">
        <v>3.8699999999999997E-4</v>
      </c>
    </row>
    <row r="4161" spans="1:11" x14ac:dyDescent="0.45">
      <c r="A4161" s="10" t="s">
        <v>41</v>
      </c>
      <c r="B4161" s="20">
        <v>0.97199999999999998</v>
      </c>
      <c r="C4161" s="19">
        <v>8488</v>
      </c>
      <c r="D4161" s="19">
        <v>1761.2025590000001</v>
      </c>
      <c r="E4161" s="23">
        <v>2.2347514259999999</v>
      </c>
      <c r="F4161" s="23">
        <v>0.62254935600000005</v>
      </c>
      <c r="G4161" s="17">
        <v>0</v>
      </c>
      <c r="H4161" s="17">
        <v>1</v>
      </c>
      <c r="I4161" s="17">
        <v>0.92848440300000001</v>
      </c>
      <c r="J4161" s="17">
        <v>7.1099999999999997E-2</v>
      </c>
      <c r="K4161" s="17">
        <v>3.8699999999999997E-4</v>
      </c>
    </row>
    <row r="4162" spans="1:11" x14ac:dyDescent="0.45">
      <c r="A4162" s="10" t="s">
        <v>41</v>
      </c>
      <c r="B4162" s="20">
        <v>0.97299999999999998</v>
      </c>
      <c r="C4162" s="19">
        <v>8497</v>
      </c>
      <c r="D4162" s="19">
        <v>1781.5755790000001</v>
      </c>
      <c r="E4162" s="23">
        <v>2.2832960189999998</v>
      </c>
      <c r="F4162" s="23">
        <v>0.629240998</v>
      </c>
      <c r="G4162" s="17">
        <v>0</v>
      </c>
      <c r="H4162" s="17">
        <v>1</v>
      </c>
      <c r="I4162" s="17">
        <v>0.92897601900000004</v>
      </c>
      <c r="J4162" s="17">
        <v>7.0599999999999996E-2</v>
      </c>
      <c r="K4162" s="17">
        <v>3.8400000000000001E-4</v>
      </c>
    </row>
    <row r="4163" spans="1:11" x14ac:dyDescent="0.45">
      <c r="A4163" s="10" t="s">
        <v>41</v>
      </c>
      <c r="B4163" s="20">
        <v>0.97399999999999998</v>
      </c>
      <c r="C4163" s="19">
        <v>8505</v>
      </c>
      <c r="D4163" s="19">
        <v>1799.98343</v>
      </c>
      <c r="E4163" s="23">
        <v>2.3103153390000002</v>
      </c>
      <c r="F4163" s="23">
        <v>0.63997834300000001</v>
      </c>
      <c r="G4163" s="17">
        <v>0</v>
      </c>
      <c r="H4163" s="17">
        <v>1</v>
      </c>
      <c r="I4163" s="17">
        <v>0.92912061300000004</v>
      </c>
      <c r="J4163" s="17">
        <v>7.0499999999999993E-2</v>
      </c>
      <c r="K4163" s="17">
        <v>3.8299999999999999E-4</v>
      </c>
    </row>
    <row r="4164" spans="1:11" x14ac:dyDescent="0.45">
      <c r="A4164" s="10" t="s">
        <v>41</v>
      </c>
      <c r="B4164" s="20">
        <v>0.97499999999999998</v>
      </c>
      <c r="C4164" s="19">
        <v>8514</v>
      </c>
      <c r="D4164" s="19">
        <v>1820.9854499999999</v>
      </c>
      <c r="E4164" s="23">
        <v>2.3487257879999999</v>
      </c>
      <c r="F4164" s="23">
        <v>0.64619641699999997</v>
      </c>
      <c r="G4164" s="17">
        <v>0</v>
      </c>
      <c r="H4164" s="17">
        <v>1</v>
      </c>
      <c r="I4164" s="17">
        <v>0.92939043399999999</v>
      </c>
      <c r="J4164" s="17">
        <v>7.0199999999999999E-2</v>
      </c>
      <c r="K4164" s="17">
        <v>3.8200000000000002E-4</v>
      </c>
    </row>
    <row r="4165" spans="1:11" x14ac:dyDescent="0.45">
      <c r="A4165" s="10" t="s">
        <v>41</v>
      </c>
      <c r="B4165" s="20">
        <v>0.97599999999999998</v>
      </c>
      <c r="C4165" s="19">
        <v>8522</v>
      </c>
      <c r="D4165" s="19">
        <v>1840.0972839999999</v>
      </c>
      <c r="E4165" s="23">
        <v>2.4350958399999998</v>
      </c>
      <c r="F4165" s="23">
        <v>0.65651316699999995</v>
      </c>
      <c r="G4165" s="17">
        <v>0</v>
      </c>
      <c r="H4165" s="17">
        <v>1</v>
      </c>
      <c r="I4165" s="17">
        <v>0.92950152100000005</v>
      </c>
      <c r="J4165" s="17">
        <v>7.0099999999999996E-2</v>
      </c>
      <c r="K4165" s="17">
        <v>3.8099999999999999E-4</v>
      </c>
    </row>
    <row r="4166" spans="1:11" x14ac:dyDescent="0.45">
      <c r="A4166" s="10" t="s">
        <v>41</v>
      </c>
      <c r="B4166" s="20">
        <v>0.97699999999999998</v>
      </c>
      <c r="C4166" s="19">
        <v>8532</v>
      </c>
      <c r="D4166" s="19">
        <v>1864.905763</v>
      </c>
      <c r="E4166" s="23">
        <v>2.5052759170000001</v>
      </c>
      <c r="F4166" s="23">
        <v>0.66361496200000003</v>
      </c>
      <c r="G4166" s="17">
        <v>0</v>
      </c>
      <c r="H4166" s="17">
        <v>1</v>
      </c>
      <c r="I4166" s="17">
        <v>0.92948474199999997</v>
      </c>
      <c r="J4166" s="17">
        <v>7.0099999999999996E-2</v>
      </c>
      <c r="K4166" s="17">
        <v>3.8000000000000002E-4</v>
      </c>
    </row>
    <row r="4167" spans="1:11" x14ac:dyDescent="0.45">
      <c r="A4167" s="10" t="s">
        <v>41</v>
      </c>
      <c r="B4167" s="20">
        <v>0.97799999999999998</v>
      </c>
      <c r="C4167" s="19">
        <v>8539</v>
      </c>
      <c r="D4167" s="19">
        <v>1882.6807699999999</v>
      </c>
      <c r="E4167" s="23">
        <v>2.573097696</v>
      </c>
      <c r="F4167" s="23">
        <v>0.67208690999999998</v>
      </c>
      <c r="G4167" s="17">
        <v>0</v>
      </c>
      <c r="H4167" s="17">
        <v>1</v>
      </c>
      <c r="I4167" s="17">
        <v>0.92958051100000005</v>
      </c>
      <c r="J4167" s="17">
        <v>7.0000000000000007E-2</v>
      </c>
      <c r="K4167" s="17">
        <v>3.8000000000000002E-4</v>
      </c>
    </row>
    <row r="4168" spans="1:11" x14ac:dyDescent="0.45">
      <c r="A4168" s="10" t="s">
        <v>41</v>
      </c>
      <c r="B4168" s="20">
        <v>0.97899999999999998</v>
      </c>
      <c r="C4168" s="19">
        <v>8549</v>
      </c>
      <c r="D4168" s="19">
        <v>1908.9113460000001</v>
      </c>
      <c r="E4168" s="23">
        <v>2.646846987</v>
      </c>
      <c r="F4168" s="23">
        <v>0.67816051600000005</v>
      </c>
      <c r="G4168" s="17">
        <v>0</v>
      </c>
      <c r="H4168" s="17">
        <v>1</v>
      </c>
      <c r="I4168" s="17">
        <v>0.92974756599999997</v>
      </c>
      <c r="J4168" s="17">
        <v>6.9900000000000004E-2</v>
      </c>
      <c r="K4168" s="17">
        <v>3.79E-4</v>
      </c>
    </row>
    <row r="4169" spans="1:11" x14ac:dyDescent="0.45">
      <c r="A4169" s="10" t="s">
        <v>41</v>
      </c>
      <c r="B4169" s="20">
        <v>0.98</v>
      </c>
      <c r="C4169" s="19">
        <v>8557</v>
      </c>
      <c r="D4169" s="19">
        <v>1930.3434</v>
      </c>
      <c r="E4169" s="23">
        <v>2.7174202159999998</v>
      </c>
      <c r="F4169" s="23">
        <v>0.69192278200000001</v>
      </c>
      <c r="G4169" s="17">
        <v>0</v>
      </c>
      <c r="H4169" s="17">
        <v>1</v>
      </c>
      <c r="I4169" s="17">
        <v>0.92984025000000003</v>
      </c>
      <c r="J4169" s="17">
        <v>6.9800000000000001E-2</v>
      </c>
      <c r="K4169" s="17">
        <v>3.7800000000000003E-4</v>
      </c>
    </row>
    <row r="4170" spans="1:11" x14ac:dyDescent="0.45">
      <c r="A4170" s="10" t="s">
        <v>41</v>
      </c>
      <c r="B4170" s="20">
        <v>0.98099999999999998</v>
      </c>
      <c r="C4170" s="19">
        <v>8566</v>
      </c>
      <c r="D4170" s="19">
        <v>1955.019777</v>
      </c>
      <c r="E4170" s="23">
        <v>2.7781705749999999</v>
      </c>
      <c r="F4170" s="23">
        <v>0.70132425799999998</v>
      </c>
      <c r="G4170" s="17">
        <v>0</v>
      </c>
      <c r="H4170" s="17">
        <v>1</v>
      </c>
      <c r="I4170" s="17">
        <v>0.92991771099999998</v>
      </c>
      <c r="J4170" s="17">
        <v>6.9699999999999998E-2</v>
      </c>
      <c r="K4170" s="17">
        <v>3.7800000000000003E-4</v>
      </c>
    </row>
    <row r="4171" spans="1:11" x14ac:dyDescent="0.45">
      <c r="A4171" s="10" t="s">
        <v>41</v>
      </c>
      <c r="B4171" s="20">
        <v>0.98199999999999998</v>
      </c>
      <c r="C4171" s="19">
        <v>8575</v>
      </c>
      <c r="D4171" s="19">
        <v>1980.3530929999999</v>
      </c>
      <c r="E4171" s="23">
        <v>2.843602164</v>
      </c>
      <c r="F4171" s="23">
        <v>0.71145799399999998</v>
      </c>
      <c r="G4171" s="17">
        <v>0</v>
      </c>
      <c r="H4171" s="17">
        <v>1</v>
      </c>
      <c r="I4171" s="17">
        <v>0.93002814599999994</v>
      </c>
      <c r="J4171" s="17">
        <v>6.9599999999999995E-2</v>
      </c>
      <c r="K4171" s="17">
        <v>3.7599999999999998E-4</v>
      </c>
    </row>
    <row r="4172" spans="1:11" x14ac:dyDescent="0.45">
      <c r="A4172" s="10" t="s">
        <v>41</v>
      </c>
      <c r="B4172" s="20">
        <v>0.98299999999999998</v>
      </c>
      <c r="C4172" s="19">
        <v>8584</v>
      </c>
      <c r="D4172" s="19">
        <v>2006.5294200000001</v>
      </c>
      <c r="E4172" s="23">
        <v>2.9392413190000002</v>
      </c>
      <c r="F4172" s="23">
        <v>0.72141573000000003</v>
      </c>
      <c r="G4172" s="17">
        <v>0</v>
      </c>
      <c r="H4172" s="17">
        <v>1</v>
      </c>
      <c r="I4172" s="17">
        <v>0.93037641599999998</v>
      </c>
      <c r="J4172" s="17">
        <v>6.93E-2</v>
      </c>
      <c r="K4172" s="17">
        <v>3.7300000000000001E-4</v>
      </c>
    </row>
    <row r="4173" spans="1:11" x14ac:dyDescent="0.45">
      <c r="A4173" s="10" t="s">
        <v>41</v>
      </c>
      <c r="B4173" s="20">
        <v>0.98399999999999999</v>
      </c>
      <c r="C4173" s="19">
        <v>8592</v>
      </c>
      <c r="D4173" s="19">
        <v>2030.435303</v>
      </c>
      <c r="E4173" s="23">
        <v>3.0349200980000002</v>
      </c>
      <c r="F4173" s="23">
        <v>0.73219767099999999</v>
      </c>
      <c r="G4173" s="17">
        <v>0</v>
      </c>
      <c r="H4173" s="17">
        <v>1</v>
      </c>
      <c r="I4173" s="17">
        <v>0.9310079</v>
      </c>
      <c r="J4173" s="17">
        <v>6.8599999999999994E-2</v>
      </c>
      <c r="K4173" s="17">
        <v>3.6999999999999999E-4</v>
      </c>
    </row>
    <row r="4174" spans="1:11" x14ac:dyDescent="0.45">
      <c r="A4174" s="10" t="s">
        <v>41</v>
      </c>
      <c r="B4174" s="20">
        <v>0.98499999999999999</v>
      </c>
      <c r="C4174" s="19">
        <v>8601</v>
      </c>
      <c r="D4174" s="19">
        <v>2058.0187120000001</v>
      </c>
      <c r="E4174" s="23">
        <v>3.087123466</v>
      </c>
      <c r="F4174" s="23">
        <v>0.74057275300000003</v>
      </c>
      <c r="G4174" s="17">
        <v>0</v>
      </c>
      <c r="H4174" s="17">
        <v>1</v>
      </c>
      <c r="I4174" s="17">
        <v>0.93113524199999997</v>
      </c>
      <c r="J4174" s="17">
        <v>6.8500000000000005E-2</v>
      </c>
      <c r="K4174" s="17">
        <v>3.6900000000000002E-4</v>
      </c>
    </row>
    <row r="4175" spans="1:11" x14ac:dyDescent="0.45">
      <c r="A4175" s="10" t="s">
        <v>41</v>
      </c>
      <c r="B4175" s="20">
        <v>0.98599999999999999</v>
      </c>
      <c r="C4175" s="19">
        <v>8610</v>
      </c>
      <c r="D4175" s="19">
        <v>2086.4497449999999</v>
      </c>
      <c r="E4175" s="23">
        <v>3.175308528</v>
      </c>
      <c r="F4175" s="23">
        <v>0.75217685899999998</v>
      </c>
      <c r="G4175" s="17">
        <v>0</v>
      </c>
      <c r="H4175" s="17">
        <v>1</v>
      </c>
      <c r="I4175" s="17">
        <v>0.93121729200000003</v>
      </c>
      <c r="J4175" s="17">
        <v>6.8400000000000002E-2</v>
      </c>
      <c r="K4175" s="17">
        <v>3.6900000000000002E-4</v>
      </c>
    </row>
    <row r="4176" spans="1:11" x14ac:dyDescent="0.45">
      <c r="A4176" s="10" t="s">
        <v>41</v>
      </c>
      <c r="B4176" s="20">
        <v>0.98699999999999999</v>
      </c>
      <c r="C4176" s="19">
        <v>8619</v>
      </c>
      <c r="D4176" s="19">
        <v>2116.6893249999998</v>
      </c>
      <c r="E4176" s="23">
        <v>3.4657607490000002</v>
      </c>
      <c r="F4176" s="23">
        <v>0.76466040300000004</v>
      </c>
      <c r="G4176" s="17">
        <v>0</v>
      </c>
      <c r="H4176" s="17">
        <v>1</v>
      </c>
      <c r="I4176" s="17">
        <v>0.93164723400000005</v>
      </c>
      <c r="J4176" s="17">
        <v>6.8000000000000005E-2</v>
      </c>
      <c r="K4176" s="17">
        <v>3.6600000000000001E-4</v>
      </c>
    </row>
    <row r="4177" spans="1:11" x14ac:dyDescent="0.45">
      <c r="A4177" s="10" t="s">
        <v>41</v>
      </c>
      <c r="B4177" s="20">
        <v>0.98799999999999999</v>
      </c>
      <c r="C4177" s="19">
        <v>8628</v>
      </c>
      <c r="D4177" s="19">
        <v>2148.5619769999998</v>
      </c>
      <c r="E4177" s="23">
        <v>3.6067692509999998</v>
      </c>
      <c r="F4177" s="23">
        <v>0.77773101899999997</v>
      </c>
      <c r="G4177" s="17">
        <v>0</v>
      </c>
      <c r="H4177" s="17">
        <v>1</v>
      </c>
      <c r="I4177" s="17">
        <v>0.931768241</v>
      </c>
      <c r="J4177" s="17">
        <v>6.7900000000000002E-2</v>
      </c>
      <c r="K4177" s="17">
        <v>3.6499999999999998E-4</v>
      </c>
    </row>
    <row r="4178" spans="1:11" x14ac:dyDescent="0.45">
      <c r="A4178" s="10" t="s">
        <v>41</v>
      </c>
      <c r="B4178" s="20">
        <v>0.98899999999999999</v>
      </c>
      <c r="C4178" s="19">
        <v>8636</v>
      </c>
      <c r="D4178" s="19">
        <v>2178.2342159999998</v>
      </c>
      <c r="E4178" s="23">
        <v>3.7825372549999998</v>
      </c>
      <c r="F4178" s="23">
        <v>0.79077862700000001</v>
      </c>
      <c r="G4178" s="17">
        <v>0</v>
      </c>
      <c r="H4178" s="17">
        <v>1</v>
      </c>
      <c r="I4178" s="17">
        <v>0.93203698000000001</v>
      </c>
      <c r="J4178" s="17">
        <v>6.7599999999999993E-2</v>
      </c>
      <c r="K4178" s="17">
        <v>3.6299999999999999E-4</v>
      </c>
    </row>
    <row r="4179" spans="1:11" x14ac:dyDescent="0.45">
      <c r="A4179" s="10" t="s">
        <v>41</v>
      </c>
      <c r="B4179" s="20">
        <v>0.99</v>
      </c>
      <c r="C4179" s="19">
        <v>8645</v>
      </c>
      <c r="D4179" s="19">
        <v>2213.0673740000002</v>
      </c>
      <c r="E4179" s="23">
        <v>3.9603760490000002</v>
      </c>
      <c r="F4179" s="23">
        <v>0.80155702500000003</v>
      </c>
      <c r="G4179" s="17">
        <v>0</v>
      </c>
      <c r="H4179" s="17">
        <v>1</v>
      </c>
      <c r="I4179" s="17">
        <v>0.93242647999999995</v>
      </c>
      <c r="J4179" s="17">
        <v>6.7199999999999996E-2</v>
      </c>
      <c r="K4179" s="17">
        <v>3.6000000000000002E-4</v>
      </c>
    </row>
    <row r="4180" spans="1:11" x14ac:dyDescent="0.45">
      <c r="A4180" s="10" t="s">
        <v>41</v>
      </c>
      <c r="B4180" s="20">
        <v>0.99099999999999999</v>
      </c>
      <c r="C4180" s="19">
        <v>8654</v>
      </c>
      <c r="D4180" s="19">
        <v>2249.566597</v>
      </c>
      <c r="E4180" s="23">
        <v>4.1491453099999998</v>
      </c>
      <c r="F4180" s="23">
        <v>0.81802735000000004</v>
      </c>
      <c r="G4180" s="17">
        <v>0</v>
      </c>
      <c r="H4180" s="17">
        <v>1</v>
      </c>
      <c r="I4180" s="17">
        <v>0.93262956100000005</v>
      </c>
      <c r="J4180" s="17">
        <v>6.7000000000000004E-2</v>
      </c>
      <c r="K4180" s="17">
        <v>3.59E-4</v>
      </c>
    </row>
    <row r="4181" spans="1:11" x14ac:dyDescent="0.45">
      <c r="A4181" s="10" t="s">
        <v>41</v>
      </c>
      <c r="B4181" s="20">
        <v>0.99199999999999999</v>
      </c>
      <c r="C4181" s="19">
        <v>8662</v>
      </c>
      <c r="D4181" s="19">
        <v>2283.703849</v>
      </c>
      <c r="E4181" s="23">
        <v>4.3179127399999997</v>
      </c>
      <c r="F4181" s="23">
        <v>0.83145452799999997</v>
      </c>
      <c r="G4181" s="17">
        <v>0</v>
      </c>
      <c r="H4181" s="17">
        <v>1</v>
      </c>
      <c r="I4181" s="17">
        <v>0.93272521100000005</v>
      </c>
      <c r="J4181" s="17">
        <v>6.6900000000000001E-2</v>
      </c>
      <c r="K4181" s="17">
        <v>3.5799999999999997E-4</v>
      </c>
    </row>
    <row r="4182" spans="1:11" x14ac:dyDescent="0.45">
      <c r="A4182" s="10" t="s">
        <v>41</v>
      </c>
      <c r="B4182" s="20">
        <v>0.99299999999999999</v>
      </c>
      <c r="C4182" s="19">
        <v>8671</v>
      </c>
      <c r="D4182" s="19">
        <v>2324.1263730000001</v>
      </c>
      <c r="E4182" s="23">
        <v>4.632780908</v>
      </c>
      <c r="F4182" s="23">
        <v>0.84717407600000005</v>
      </c>
      <c r="G4182" s="17">
        <v>0</v>
      </c>
      <c r="H4182" s="17">
        <v>1</v>
      </c>
      <c r="I4182" s="17">
        <v>0.93279474399999995</v>
      </c>
      <c r="J4182" s="17">
        <v>6.6799999999999998E-2</v>
      </c>
      <c r="K4182" s="17">
        <v>3.5799999999999997E-4</v>
      </c>
    </row>
    <row r="4183" spans="1:11" x14ac:dyDescent="0.45">
      <c r="A4183" s="10" t="s">
        <v>41</v>
      </c>
      <c r="B4183" s="20">
        <v>0.99399999999999999</v>
      </c>
      <c r="C4183" s="19">
        <v>8679</v>
      </c>
      <c r="D4183" s="19">
        <v>2362.2463600000001</v>
      </c>
      <c r="E4183" s="23">
        <v>4.907642268</v>
      </c>
      <c r="F4183" s="23">
        <v>0.86369282700000005</v>
      </c>
      <c r="G4183" s="17">
        <v>0</v>
      </c>
      <c r="H4183" s="17">
        <v>1</v>
      </c>
      <c r="I4183" s="17">
        <v>0.93269601400000002</v>
      </c>
      <c r="J4183" s="17">
        <v>6.6900000000000001E-2</v>
      </c>
      <c r="K4183" s="17">
        <v>3.57E-4</v>
      </c>
    </row>
    <row r="4184" spans="1:11" x14ac:dyDescent="0.45">
      <c r="A4184" s="10" t="s">
        <v>41</v>
      </c>
      <c r="B4184" s="20">
        <v>0.995</v>
      </c>
      <c r="C4184" s="19">
        <v>8689</v>
      </c>
      <c r="D4184" s="19">
        <v>2412.9075419999999</v>
      </c>
      <c r="E4184" s="23">
        <v>5.2816631540000003</v>
      </c>
      <c r="F4184" s="23">
        <v>0.88067532400000004</v>
      </c>
      <c r="G4184" s="17">
        <v>0</v>
      </c>
      <c r="H4184" s="17">
        <v>1</v>
      </c>
      <c r="I4184" s="17">
        <v>0.93263079299999996</v>
      </c>
      <c r="J4184" s="17">
        <v>6.7000000000000004E-2</v>
      </c>
      <c r="K4184" s="17">
        <v>3.57E-4</v>
      </c>
    </row>
    <row r="4185" spans="1:11" x14ac:dyDescent="0.45">
      <c r="A4185" s="10" t="s">
        <v>41</v>
      </c>
      <c r="B4185" s="20">
        <v>0.996</v>
      </c>
      <c r="C4185" s="19">
        <v>8696</v>
      </c>
      <c r="D4185" s="19">
        <v>2451.0859869999999</v>
      </c>
      <c r="E4185" s="23">
        <v>5.651100037</v>
      </c>
      <c r="F4185" s="23">
        <v>0.90200844800000002</v>
      </c>
      <c r="G4185" s="17">
        <v>0</v>
      </c>
      <c r="H4185" s="17">
        <v>1</v>
      </c>
      <c r="I4185" s="17">
        <v>0.93261743500000005</v>
      </c>
      <c r="J4185" s="17">
        <v>6.7000000000000004E-2</v>
      </c>
      <c r="K4185" s="17">
        <v>3.5599999999999998E-4</v>
      </c>
    </row>
    <row r="4186" spans="1:11" x14ac:dyDescent="0.45">
      <c r="A4186" s="10" t="s">
        <v>41</v>
      </c>
      <c r="B4186" s="20">
        <v>0.997</v>
      </c>
      <c r="C4186" s="19">
        <v>8705</v>
      </c>
      <c r="D4186" s="19">
        <v>2508.3090440000001</v>
      </c>
      <c r="E4186" s="23">
        <v>6.814931906</v>
      </c>
      <c r="F4186" s="23">
        <v>0.91693647</v>
      </c>
      <c r="G4186" s="17">
        <v>0</v>
      </c>
      <c r="H4186" s="17">
        <v>1</v>
      </c>
      <c r="I4186" s="17">
        <v>0.93270756300000002</v>
      </c>
      <c r="J4186" s="17">
        <v>6.6900000000000001E-2</v>
      </c>
      <c r="K4186" s="17">
        <v>3.5500000000000001E-4</v>
      </c>
    </row>
    <row r="4187" spans="1:11" x14ac:dyDescent="0.45">
      <c r="A4187" s="10" t="s">
        <v>41</v>
      </c>
      <c r="B4187" s="20">
        <v>0.998</v>
      </c>
      <c r="C4187" s="19">
        <v>8715</v>
      </c>
      <c r="D4187" s="19">
        <v>2585.5999419999998</v>
      </c>
      <c r="E4187" s="23">
        <v>9.0301133310000008</v>
      </c>
      <c r="F4187" s="23">
        <v>0.94156390599999995</v>
      </c>
      <c r="G4187" s="17">
        <v>0</v>
      </c>
      <c r="H4187" s="17">
        <v>1</v>
      </c>
      <c r="I4187" s="17">
        <v>0.93274963499999997</v>
      </c>
      <c r="J4187" s="17">
        <v>6.6900000000000001E-2</v>
      </c>
      <c r="K4187" s="17">
        <v>3.5500000000000001E-4</v>
      </c>
    </row>
    <row r="4188" spans="1:11" x14ac:dyDescent="0.45">
      <c r="A4188" s="10" t="s">
        <v>41</v>
      </c>
      <c r="B4188" s="20">
        <v>0.999</v>
      </c>
      <c r="C4188" s="19">
        <v>8723</v>
      </c>
      <c r="D4188" s="19">
        <v>2670.3942999999999</v>
      </c>
      <c r="E4188" s="23">
        <v>12.6131552</v>
      </c>
      <c r="F4188" s="23">
        <v>0.972543029</v>
      </c>
      <c r="G4188" s="17">
        <v>0</v>
      </c>
      <c r="H4188" s="17">
        <v>1</v>
      </c>
      <c r="I4188" s="17">
        <v>0.93274621000000002</v>
      </c>
      <c r="J4188" s="17">
        <v>6.6900000000000001E-2</v>
      </c>
      <c r="K4188" s="17">
        <v>3.5500000000000001E-4</v>
      </c>
    </row>
    <row r="4189" spans="1:11" x14ac:dyDescent="0.45">
      <c r="A4189" s="10" t="s">
        <v>41</v>
      </c>
      <c r="B4189" s="20">
        <v>1</v>
      </c>
      <c r="C4189" s="19">
        <v>8724</v>
      </c>
      <c r="D4189" s="19">
        <v>2690.9266210000001</v>
      </c>
      <c r="E4189" s="23">
        <v>20.532320819999999</v>
      </c>
      <c r="F4189" s="23">
        <v>1.0221315580000001</v>
      </c>
      <c r="G4189" s="17">
        <v>0</v>
      </c>
      <c r="H4189" s="17">
        <v>1</v>
      </c>
      <c r="I4189" s="17">
        <v>0.93269566699999995</v>
      </c>
      <c r="J4189" s="17">
        <v>6.6900000000000001E-2</v>
      </c>
      <c r="K4189" s="17">
        <v>3.5500000000000001E-4</v>
      </c>
    </row>
    <row r="4190" spans="1:11" x14ac:dyDescent="0.45">
      <c r="A4190" s="10" t="s">
        <v>43</v>
      </c>
      <c r="B4190" s="20">
        <v>0</v>
      </c>
      <c r="C4190" s="19">
        <v>93</v>
      </c>
      <c r="D4190" s="19">
        <v>2.87E-2</v>
      </c>
      <c r="E4190" s="23">
        <v>6.6399999999999999E-4</v>
      </c>
      <c r="F4190" s="23">
        <v>3.4400000000000001E-4</v>
      </c>
      <c r="G4190" s="17">
        <v>0</v>
      </c>
      <c r="H4190" s="17">
        <v>1</v>
      </c>
      <c r="I4190" s="17">
        <v>1.0200000000000001E-2</v>
      </c>
      <c r="J4190" s="17">
        <v>0.98981257199999995</v>
      </c>
      <c r="K4190" s="17">
        <v>0</v>
      </c>
    </row>
    <row r="4191" spans="1:11" x14ac:dyDescent="0.45">
      <c r="A4191" s="10" t="s">
        <v>43</v>
      </c>
      <c r="B4191" s="20">
        <v>0.01</v>
      </c>
      <c r="C4191" s="19">
        <v>376</v>
      </c>
      <c r="D4191" s="19">
        <v>0.37309240999999999</v>
      </c>
      <c r="E4191" s="23">
        <v>1.74E-3</v>
      </c>
      <c r="F4191" s="23">
        <v>1.4400000000000001E-3</v>
      </c>
      <c r="G4191" s="17">
        <v>0</v>
      </c>
      <c r="H4191" s="17">
        <v>1</v>
      </c>
      <c r="I4191" s="17">
        <v>0.13754475599999999</v>
      </c>
      <c r="J4191" s="17">
        <v>0.86245524399999995</v>
      </c>
      <c r="K4191" s="17">
        <v>0</v>
      </c>
    </row>
    <row r="4192" spans="1:11" x14ac:dyDescent="0.45">
      <c r="A4192" s="10" t="s">
        <v>43</v>
      </c>
      <c r="B4192" s="20">
        <v>0.02</v>
      </c>
      <c r="C4192" s="19">
        <v>622</v>
      </c>
      <c r="D4192" s="19">
        <v>0.90684050199999999</v>
      </c>
      <c r="E4192" s="23">
        <v>2.5000000000000001E-3</v>
      </c>
      <c r="F4192" s="23">
        <v>2.2100000000000002E-3</v>
      </c>
      <c r="G4192" s="17">
        <v>0</v>
      </c>
      <c r="H4192" s="17">
        <v>1</v>
      </c>
      <c r="I4192" s="17">
        <v>0.18012893199999999</v>
      </c>
      <c r="J4192" s="17">
        <v>0.81411909800000004</v>
      </c>
      <c r="K4192" s="17">
        <v>5.7499999999999999E-3</v>
      </c>
    </row>
    <row r="4193" spans="1:11" x14ac:dyDescent="0.45">
      <c r="A4193" s="10" t="s">
        <v>43</v>
      </c>
      <c r="B4193" s="20">
        <v>0.03</v>
      </c>
      <c r="C4193" s="19">
        <v>865</v>
      </c>
      <c r="D4193" s="19">
        <v>1.562014773</v>
      </c>
      <c r="E4193" s="23">
        <v>2.8999999999999998E-3</v>
      </c>
      <c r="F4193" s="23">
        <v>2.6800000000000001E-3</v>
      </c>
      <c r="G4193" s="17">
        <v>0</v>
      </c>
      <c r="H4193" s="17">
        <v>1</v>
      </c>
      <c r="I4193" s="17">
        <v>0.22465033100000001</v>
      </c>
      <c r="J4193" s="17">
        <v>0.77202245700000005</v>
      </c>
      <c r="K4193" s="17">
        <v>3.3300000000000001E-3</v>
      </c>
    </row>
    <row r="4194" spans="1:11" x14ac:dyDescent="0.45">
      <c r="A4194" s="10" t="s">
        <v>43</v>
      </c>
      <c r="B4194" s="20">
        <v>0.04</v>
      </c>
      <c r="C4194" s="19">
        <v>1127</v>
      </c>
      <c r="D4194" s="19">
        <v>2.3867147449999999</v>
      </c>
      <c r="E4194" s="23">
        <v>3.4099999999999998E-3</v>
      </c>
      <c r="F4194" s="23">
        <v>3.0899999999999999E-3</v>
      </c>
      <c r="G4194" s="17">
        <v>0</v>
      </c>
      <c r="H4194" s="17">
        <v>1</v>
      </c>
      <c r="I4194" s="17">
        <v>0.181633776</v>
      </c>
      <c r="J4194" s="17">
        <v>0.81620959900000001</v>
      </c>
      <c r="K4194" s="17">
        <v>2.16E-3</v>
      </c>
    </row>
    <row r="4195" spans="1:11" x14ac:dyDescent="0.45">
      <c r="A4195" s="10" t="s">
        <v>43</v>
      </c>
      <c r="B4195" s="20">
        <v>0.05</v>
      </c>
      <c r="C4195" s="19">
        <v>1376</v>
      </c>
      <c r="D4195" s="19">
        <v>3.261496019</v>
      </c>
      <c r="E4195" s="23">
        <v>3.63E-3</v>
      </c>
      <c r="F4195" s="23">
        <v>3.4299999999999999E-3</v>
      </c>
      <c r="G4195" s="17">
        <v>0</v>
      </c>
      <c r="H4195" s="17">
        <v>1</v>
      </c>
      <c r="I4195" s="17">
        <v>0.14840513699999999</v>
      </c>
      <c r="J4195" s="17">
        <v>0.850030438</v>
      </c>
      <c r="K4195" s="17">
        <v>1.56E-3</v>
      </c>
    </row>
    <row r="4196" spans="1:11" x14ac:dyDescent="0.45">
      <c r="A4196" s="10" t="s">
        <v>43</v>
      </c>
      <c r="B4196" s="20">
        <v>0.06</v>
      </c>
      <c r="C4196" s="19">
        <v>1617</v>
      </c>
      <c r="D4196" s="19">
        <v>4.1938384480000002</v>
      </c>
      <c r="E4196" s="23">
        <v>4.0099999999999997E-3</v>
      </c>
      <c r="F4196" s="23">
        <v>3.7200000000000002E-3</v>
      </c>
      <c r="G4196" s="17">
        <v>0</v>
      </c>
      <c r="H4196" s="17">
        <v>1</v>
      </c>
      <c r="I4196" s="17">
        <v>0.145182489</v>
      </c>
      <c r="J4196" s="17">
        <v>0.85361182400000002</v>
      </c>
      <c r="K4196" s="17">
        <v>1.2099999999999999E-3</v>
      </c>
    </row>
    <row r="4197" spans="1:11" x14ac:dyDescent="0.45">
      <c r="A4197" s="10" t="s">
        <v>43</v>
      </c>
      <c r="B4197" s="20">
        <v>7.0000000000000007E-2</v>
      </c>
      <c r="C4197" s="19">
        <v>1882</v>
      </c>
      <c r="D4197" s="19">
        <v>5.3676655860000002</v>
      </c>
      <c r="E4197" s="23">
        <v>4.8199999999999996E-3</v>
      </c>
      <c r="F4197" s="23">
        <v>4.1399999999999996E-3</v>
      </c>
      <c r="G4197" s="17">
        <v>0</v>
      </c>
      <c r="H4197" s="17">
        <v>1</v>
      </c>
      <c r="I4197" s="17">
        <v>0.14237406</v>
      </c>
      <c r="J4197" s="17">
        <v>0.85668413499999996</v>
      </c>
      <c r="K4197" s="17">
        <v>9.4200000000000002E-4</v>
      </c>
    </row>
    <row r="4198" spans="1:11" x14ac:dyDescent="0.45">
      <c r="A4198" s="10" t="s">
        <v>43</v>
      </c>
      <c r="B4198" s="20">
        <v>0.08</v>
      </c>
      <c r="C4198" s="19">
        <v>2134</v>
      </c>
      <c r="D4198" s="19">
        <v>6.6395221070000003</v>
      </c>
      <c r="E4198" s="23">
        <v>5.28E-3</v>
      </c>
      <c r="F4198" s="23">
        <v>4.64E-3</v>
      </c>
      <c r="G4198" s="17">
        <v>0</v>
      </c>
      <c r="H4198" s="17">
        <v>1</v>
      </c>
      <c r="I4198" s="17">
        <v>0.17379519199999999</v>
      </c>
      <c r="J4198" s="17">
        <v>0.82543981099999997</v>
      </c>
      <c r="K4198" s="17">
        <v>7.6499999999999995E-4</v>
      </c>
    </row>
    <row r="4199" spans="1:11" x14ac:dyDescent="0.45">
      <c r="A4199" s="10" t="s">
        <v>43</v>
      </c>
      <c r="B4199" s="20">
        <v>0.09</v>
      </c>
      <c r="C4199" s="19">
        <v>2384</v>
      </c>
      <c r="D4199" s="19">
        <v>8.0523568740000009</v>
      </c>
      <c r="E4199" s="23">
        <v>6.0299999999999998E-3</v>
      </c>
      <c r="F4199" s="23">
        <v>5.1799999999999997E-3</v>
      </c>
      <c r="G4199" s="17">
        <v>0</v>
      </c>
      <c r="H4199" s="17">
        <v>1</v>
      </c>
      <c r="I4199" s="17">
        <v>0.16906052699999999</v>
      </c>
      <c r="J4199" s="17">
        <v>0.83030519800000002</v>
      </c>
      <c r="K4199" s="17">
        <v>6.3400000000000001E-4</v>
      </c>
    </row>
    <row r="4200" spans="1:11" x14ac:dyDescent="0.45">
      <c r="A4200" s="10" t="s">
        <v>43</v>
      </c>
      <c r="B4200" s="20">
        <v>0.1</v>
      </c>
      <c r="C4200" s="19">
        <v>2637</v>
      </c>
      <c r="D4200" s="19">
        <v>9.6680099389999992</v>
      </c>
      <c r="E4200" s="23">
        <v>6.7499999999999999E-3</v>
      </c>
      <c r="F4200" s="23">
        <v>5.7499999999999999E-3</v>
      </c>
      <c r="G4200" s="17">
        <v>0</v>
      </c>
      <c r="H4200" s="17">
        <v>1</v>
      </c>
      <c r="I4200" s="17">
        <v>0.18434127</v>
      </c>
      <c r="J4200" s="17">
        <v>0.81512697099999998</v>
      </c>
      <c r="K4200" s="17">
        <v>5.3200000000000003E-4</v>
      </c>
    </row>
    <row r="4201" spans="1:11" x14ac:dyDescent="0.45">
      <c r="A4201" s="10" t="s">
        <v>43</v>
      </c>
      <c r="B4201" s="20">
        <v>0.11</v>
      </c>
      <c r="C4201" s="19">
        <v>2850</v>
      </c>
      <c r="D4201" s="19">
        <v>11.20736013</v>
      </c>
      <c r="E4201" s="23">
        <v>7.7999999999999996E-3</v>
      </c>
      <c r="F4201" s="23">
        <v>6.3400000000000001E-3</v>
      </c>
      <c r="G4201" s="17">
        <v>0</v>
      </c>
      <c r="H4201" s="17">
        <v>1</v>
      </c>
      <c r="I4201" s="17">
        <v>0.18292510300000001</v>
      </c>
      <c r="J4201" s="17">
        <v>0.81661606099999995</v>
      </c>
      <c r="K4201" s="17">
        <v>4.5899999999999999E-4</v>
      </c>
    </row>
    <row r="4202" spans="1:11" x14ac:dyDescent="0.45">
      <c r="A4202" s="10" t="s">
        <v>43</v>
      </c>
      <c r="B4202" s="20">
        <v>0.12</v>
      </c>
      <c r="C4202" s="19">
        <v>3128</v>
      </c>
      <c r="D4202" s="19">
        <v>13.42009588</v>
      </c>
      <c r="E4202" s="23">
        <v>8.1200000000000005E-3</v>
      </c>
      <c r="F4202" s="23">
        <v>7.0800000000000004E-3</v>
      </c>
      <c r="G4202" s="17">
        <v>0</v>
      </c>
      <c r="H4202" s="17">
        <v>1</v>
      </c>
      <c r="I4202" s="17">
        <v>0.166005138</v>
      </c>
      <c r="J4202" s="17">
        <v>0.83361157600000002</v>
      </c>
      <c r="K4202" s="17">
        <v>3.8299999999999999E-4</v>
      </c>
    </row>
    <row r="4203" spans="1:11" x14ac:dyDescent="0.45">
      <c r="A4203" s="10" t="s">
        <v>43</v>
      </c>
      <c r="B4203" s="20">
        <v>0.13</v>
      </c>
      <c r="C4203" s="19">
        <v>3388</v>
      </c>
      <c r="D4203" s="19">
        <v>15.605227749999999</v>
      </c>
      <c r="E4203" s="23">
        <v>8.6700000000000006E-3</v>
      </c>
      <c r="F4203" s="23">
        <v>7.6699999999999997E-3</v>
      </c>
      <c r="G4203" s="17">
        <v>0</v>
      </c>
      <c r="H4203" s="17">
        <v>1</v>
      </c>
      <c r="I4203" s="17">
        <v>0.149104722</v>
      </c>
      <c r="J4203" s="17">
        <v>0.85056770299999995</v>
      </c>
      <c r="K4203" s="17">
        <v>3.28E-4</v>
      </c>
    </row>
    <row r="4204" spans="1:11" x14ac:dyDescent="0.45">
      <c r="A4204" s="10" t="s">
        <v>43</v>
      </c>
      <c r="B4204" s="20">
        <v>0.14000000000000001</v>
      </c>
      <c r="C4204" s="19">
        <v>3663</v>
      </c>
      <c r="D4204" s="19">
        <v>18.088377990000001</v>
      </c>
      <c r="E4204" s="23">
        <v>9.4900000000000002E-3</v>
      </c>
      <c r="F4204" s="23">
        <v>8.2799999999999992E-3</v>
      </c>
      <c r="G4204" s="17">
        <v>0</v>
      </c>
      <c r="H4204" s="17">
        <v>1</v>
      </c>
      <c r="I4204" s="17">
        <v>0.142743649</v>
      </c>
      <c r="J4204" s="17">
        <v>0.85697408900000005</v>
      </c>
      <c r="K4204" s="17">
        <v>2.8200000000000002E-4</v>
      </c>
    </row>
    <row r="4205" spans="1:11" x14ac:dyDescent="0.45">
      <c r="A4205" s="10" t="s">
        <v>43</v>
      </c>
      <c r="B4205" s="20">
        <v>0.15</v>
      </c>
      <c r="C4205" s="19">
        <v>3892</v>
      </c>
      <c r="D4205" s="19">
        <v>20.29503021</v>
      </c>
      <c r="E4205" s="23">
        <v>9.7099999999999999E-3</v>
      </c>
      <c r="F4205" s="23">
        <v>8.6700000000000006E-3</v>
      </c>
      <c r="G4205" s="17">
        <v>0</v>
      </c>
      <c r="H4205" s="17">
        <v>1</v>
      </c>
      <c r="I4205" s="17">
        <v>0.151695157</v>
      </c>
      <c r="J4205" s="17">
        <v>0.84805365499999996</v>
      </c>
      <c r="K4205" s="17">
        <v>2.5099999999999998E-4</v>
      </c>
    </row>
    <row r="4206" spans="1:11" x14ac:dyDescent="0.45">
      <c r="A4206" s="10" t="s">
        <v>43</v>
      </c>
      <c r="B4206" s="20">
        <v>0.16</v>
      </c>
      <c r="C4206" s="19">
        <v>4083</v>
      </c>
      <c r="D4206" s="19">
        <v>22.16398774</v>
      </c>
      <c r="E4206" s="23">
        <v>9.9000000000000008E-3</v>
      </c>
      <c r="F4206" s="23">
        <v>9.0399999999999994E-3</v>
      </c>
      <c r="G4206" s="17">
        <v>0</v>
      </c>
      <c r="H4206" s="17">
        <v>1</v>
      </c>
      <c r="I4206" s="17">
        <v>0.14213031300000001</v>
      </c>
      <c r="J4206" s="17">
        <v>0.85763958299999998</v>
      </c>
      <c r="K4206" s="17">
        <v>2.3000000000000001E-4</v>
      </c>
    </row>
    <row r="4207" spans="1:11" x14ac:dyDescent="0.45">
      <c r="A4207" s="10" t="s">
        <v>43</v>
      </c>
      <c r="B4207" s="20">
        <v>0.17</v>
      </c>
      <c r="C4207" s="19">
        <v>4387</v>
      </c>
      <c r="D4207" s="19">
        <v>25.197328939999998</v>
      </c>
      <c r="E4207" s="23">
        <v>1.01E-2</v>
      </c>
      <c r="F4207" s="23">
        <v>9.4699999999999993E-3</v>
      </c>
      <c r="G4207" s="17">
        <v>0</v>
      </c>
      <c r="H4207" s="17">
        <v>1</v>
      </c>
      <c r="I4207" s="17">
        <v>0.15976900199999999</v>
      </c>
      <c r="J4207" s="17">
        <v>0.84002881600000001</v>
      </c>
      <c r="K4207" s="17">
        <v>2.02E-4</v>
      </c>
    </row>
    <row r="4208" spans="1:11" x14ac:dyDescent="0.45">
      <c r="A4208" s="10" t="s">
        <v>43</v>
      </c>
      <c r="B4208" s="20">
        <v>0.18</v>
      </c>
      <c r="C4208" s="19">
        <v>4632</v>
      </c>
      <c r="D4208" s="19">
        <v>27.738995469999999</v>
      </c>
      <c r="E4208" s="23">
        <v>1.0699999999999999E-2</v>
      </c>
      <c r="F4208" s="23">
        <v>9.7900000000000001E-3</v>
      </c>
      <c r="G4208" s="17">
        <v>0</v>
      </c>
      <c r="H4208" s="17">
        <v>1</v>
      </c>
      <c r="I4208" s="17">
        <v>0.15489835099999999</v>
      </c>
      <c r="J4208" s="17">
        <v>0.84466962099999998</v>
      </c>
      <c r="K4208" s="17">
        <v>4.3199999999999998E-4</v>
      </c>
    </row>
    <row r="4209" spans="1:11" x14ac:dyDescent="0.45">
      <c r="A4209" s="10" t="s">
        <v>43</v>
      </c>
      <c r="B4209" s="20">
        <v>0.19</v>
      </c>
      <c r="C4209" s="19">
        <v>4887</v>
      </c>
      <c r="D4209" s="19">
        <v>30.540558619999999</v>
      </c>
      <c r="E4209" s="23">
        <v>1.1299999999999999E-2</v>
      </c>
      <c r="F4209" s="23">
        <v>1.01E-2</v>
      </c>
      <c r="G4209" s="17">
        <v>0</v>
      </c>
      <c r="H4209" s="17">
        <v>1</v>
      </c>
      <c r="I4209" s="17">
        <v>0.18564681199999999</v>
      </c>
      <c r="J4209" s="17">
        <v>0.81395963699999996</v>
      </c>
      <c r="K4209" s="17">
        <v>3.9399999999999998E-4</v>
      </c>
    </row>
    <row r="4210" spans="1:11" x14ac:dyDescent="0.45">
      <c r="A4210" s="10" t="s">
        <v>43</v>
      </c>
      <c r="B4210" s="20">
        <v>0.2</v>
      </c>
      <c r="C4210" s="19">
        <v>5149</v>
      </c>
      <c r="D4210" s="19">
        <v>33.542227310000001</v>
      </c>
      <c r="E4210" s="23">
        <v>1.17E-2</v>
      </c>
      <c r="F4210" s="23">
        <v>1.04E-2</v>
      </c>
      <c r="G4210" s="17">
        <v>0</v>
      </c>
      <c r="H4210" s="17">
        <v>1</v>
      </c>
      <c r="I4210" s="17">
        <v>0.18504684900000001</v>
      </c>
      <c r="J4210" s="17">
        <v>0.81254903300000003</v>
      </c>
      <c r="K4210" s="17">
        <v>2.3999999999999998E-3</v>
      </c>
    </row>
    <row r="4211" spans="1:11" x14ac:dyDescent="0.45">
      <c r="A4211" s="10" t="s">
        <v>43</v>
      </c>
      <c r="B4211" s="20">
        <v>0.21</v>
      </c>
      <c r="C4211" s="19">
        <v>5390</v>
      </c>
      <c r="D4211" s="19">
        <v>36.414442600000001</v>
      </c>
      <c r="E4211" s="23">
        <v>1.2200000000000001E-2</v>
      </c>
      <c r="F4211" s="23">
        <v>1.0800000000000001E-2</v>
      </c>
      <c r="G4211" s="17">
        <v>0</v>
      </c>
      <c r="H4211" s="17">
        <v>1</v>
      </c>
      <c r="I4211" s="17">
        <v>0.17705690099999999</v>
      </c>
      <c r="J4211" s="17">
        <v>0.81586034799999996</v>
      </c>
      <c r="K4211" s="17">
        <v>7.0800000000000004E-3</v>
      </c>
    </row>
    <row r="4212" spans="1:11" x14ac:dyDescent="0.45">
      <c r="A4212" s="10" t="s">
        <v>43</v>
      </c>
      <c r="B4212" s="20">
        <v>0.22</v>
      </c>
      <c r="C4212" s="19">
        <v>5648</v>
      </c>
      <c r="D4212" s="19">
        <v>39.627722419999998</v>
      </c>
      <c r="E4212" s="23">
        <v>1.2699999999999999E-2</v>
      </c>
      <c r="F4212" s="23">
        <v>1.12E-2</v>
      </c>
      <c r="G4212" s="17">
        <v>0</v>
      </c>
      <c r="H4212" s="17">
        <v>1</v>
      </c>
      <c r="I4212" s="17">
        <v>0.1641301</v>
      </c>
      <c r="J4212" s="17">
        <v>0.82938669300000001</v>
      </c>
      <c r="K4212" s="17">
        <v>6.4799999999999996E-3</v>
      </c>
    </row>
    <row r="4213" spans="1:11" x14ac:dyDescent="0.45">
      <c r="A4213" s="10" t="s">
        <v>43</v>
      </c>
      <c r="B4213" s="20">
        <v>0.23</v>
      </c>
      <c r="C4213" s="19">
        <v>5915</v>
      </c>
      <c r="D4213" s="19">
        <v>43.067288619999999</v>
      </c>
      <c r="E4213" s="23">
        <v>1.3100000000000001E-2</v>
      </c>
      <c r="F4213" s="23">
        <v>1.17E-2</v>
      </c>
      <c r="G4213" s="17">
        <v>0</v>
      </c>
      <c r="H4213" s="17">
        <v>1</v>
      </c>
      <c r="I4213" s="17">
        <v>0.16189700200000001</v>
      </c>
      <c r="J4213" s="17">
        <v>0.83215587800000002</v>
      </c>
      <c r="K4213" s="17">
        <v>5.9500000000000004E-3</v>
      </c>
    </row>
    <row r="4214" spans="1:11" x14ac:dyDescent="0.45">
      <c r="A4214" s="10" t="s">
        <v>43</v>
      </c>
      <c r="B4214" s="20">
        <v>0.24</v>
      </c>
      <c r="C4214" s="19">
        <v>6154</v>
      </c>
      <c r="D4214" s="19">
        <v>46.223524300000001</v>
      </c>
      <c r="E4214" s="23">
        <v>1.34E-2</v>
      </c>
      <c r="F4214" s="23">
        <v>1.21E-2</v>
      </c>
      <c r="G4214" s="17">
        <v>0</v>
      </c>
      <c r="H4214" s="17">
        <v>1</v>
      </c>
      <c r="I4214" s="17">
        <v>0.157868499</v>
      </c>
      <c r="J4214" s="17">
        <v>0.83658650599999995</v>
      </c>
      <c r="K4214" s="17">
        <v>5.5399999999999998E-3</v>
      </c>
    </row>
    <row r="4215" spans="1:11" x14ac:dyDescent="0.45">
      <c r="A4215" s="10" t="s">
        <v>43</v>
      </c>
      <c r="B4215" s="20">
        <v>0.25</v>
      </c>
      <c r="C4215" s="19">
        <v>6254</v>
      </c>
      <c r="D4215" s="19">
        <v>47.591122609999999</v>
      </c>
      <c r="E4215" s="23">
        <v>1.38E-2</v>
      </c>
      <c r="F4215" s="23">
        <v>1.2200000000000001E-2</v>
      </c>
      <c r="G4215" s="17">
        <v>0</v>
      </c>
      <c r="H4215" s="17">
        <v>1</v>
      </c>
      <c r="I4215" s="17">
        <v>0.155551576</v>
      </c>
      <c r="J4215" s="17">
        <v>0.839050721</v>
      </c>
      <c r="K4215" s="17">
        <v>5.4000000000000003E-3</v>
      </c>
    </row>
    <row r="4216" spans="1:11" x14ac:dyDescent="0.45">
      <c r="A4216" s="10" t="s">
        <v>43</v>
      </c>
      <c r="B4216" s="20">
        <v>0.26</v>
      </c>
      <c r="C4216" s="19">
        <v>6654</v>
      </c>
      <c r="D4216" s="19">
        <v>53.167962940000002</v>
      </c>
      <c r="E4216" s="23">
        <v>1.4500000000000001E-2</v>
      </c>
      <c r="F4216" s="23">
        <v>1.29E-2</v>
      </c>
      <c r="G4216" s="17">
        <v>0</v>
      </c>
      <c r="H4216" s="17">
        <v>1</v>
      </c>
      <c r="I4216" s="17">
        <v>0.149906435</v>
      </c>
      <c r="J4216" s="17">
        <v>0.84523344199999995</v>
      </c>
      <c r="K4216" s="17">
        <v>4.8599999999999997E-3</v>
      </c>
    </row>
    <row r="4217" spans="1:11" x14ac:dyDescent="0.45">
      <c r="A4217" s="10" t="s">
        <v>43</v>
      </c>
      <c r="B4217" s="20">
        <v>0.27</v>
      </c>
      <c r="C4217" s="19">
        <v>6897</v>
      </c>
      <c r="D4217" s="19">
        <v>56.733231070000002</v>
      </c>
      <c r="E4217" s="23">
        <v>1.4800000000000001E-2</v>
      </c>
      <c r="F4217" s="23">
        <v>1.3299999999999999E-2</v>
      </c>
      <c r="G4217" s="17">
        <v>0</v>
      </c>
      <c r="H4217" s="17">
        <v>1</v>
      </c>
      <c r="I4217" s="17">
        <v>0.14850285799999999</v>
      </c>
      <c r="J4217" s="17">
        <v>0.84694384899999997</v>
      </c>
      <c r="K4217" s="17">
        <v>4.5500000000000002E-3</v>
      </c>
    </row>
    <row r="4218" spans="1:11" x14ac:dyDescent="0.45">
      <c r="A4218" s="10" t="s">
        <v>43</v>
      </c>
      <c r="B4218" s="20">
        <v>0.28000000000000003</v>
      </c>
      <c r="C4218" s="19">
        <v>7178</v>
      </c>
      <c r="D4218" s="19">
        <v>60.98687529</v>
      </c>
      <c r="E4218" s="23">
        <v>1.55E-2</v>
      </c>
      <c r="F4218" s="23">
        <v>1.37E-2</v>
      </c>
      <c r="G4218" s="17">
        <v>0</v>
      </c>
      <c r="H4218" s="17">
        <v>1</v>
      </c>
      <c r="I4218" s="17">
        <v>0.14263985200000001</v>
      </c>
      <c r="J4218" s="17">
        <v>0.85312558100000002</v>
      </c>
      <c r="K4218" s="17">
        <v>4.2300000000000003E-3</v>
      </c>
    </row>
    <row r="4219" spans="1:11" x14ac:dyDescent="0.45">
      <c r="A4219" s="10" t="s">
        <v>43</v>
      </c>
      <c r="B4219" s="20">
        <v>0.28999999999999998</v>
      </c>
      <c r="C4219" s="19">
        <v>7433</v>
      </c>
      <c r="D4219" s="19">
        <v>65.012755859999999</v>
      </c>
      <c r="E4219" s="23">
        <v>1.6E-2</v>
      </c>
      <c r="F4219" s="23">
        <v>1.41E-2</v>
      </c>
      <c r="G4219" s="17">
        <v>0</v>
      </c>
      <c r="H4219" s="17">
        <v>1</v>
      </c>
      <c r="I4219" s="17">
        <v>0.14024096</v>
      </c>
      <c r="J4219" s="17">
        <v>0.85577160500000005</v>
      </c>
      <c r="K4219" s="17">
        <v>3.9899999999999996E-3</v>
      </c>
    </row>
    <row r="4220" spans="1:11" x14ac:dyDescent="0.45">
      <c r="A4220" s="10" t="s">
        <v>43</v>
      </c>
      <c r="B4220" s="20">
        <v>0.3</v>
      </c>
      <c r="C4220" s="19">
        <v>7644</v>
      </c>
      <c r="D4220" s="19">
        <v>68.422905729999997</v>
      </c>
      <c r="E4220" s="23">
        <v>1.6400000000000001E-2</v>
      </c>
      <c r="F4220" s="23">
        <v>1.4500000000000001E-2</v>
      </c>
      <c r="G4220" s="17">
        <v>0</v>
      </c>
      <c r="H4220" s="17">
        <v>1</v>
      </c>
      <c r="I4220" s="17">
        <v>0.141202619</v>
      </c>
      <c r="J4220" s="17">
        <v>0.85444948899999995</v>
      </c>
      <c r="K4220" s="17">
        <v>4.3499999999999997E-3</v>
      </c>
    </row>
    <row r="4221" spans="1:11" x14ac:dyDescent="0.45">
      <c r="A4221" s="10" t="s">
        <v>43</v>
      </c>
      <c r="B4221" s="20">
        <v>0.31</v>
      </c>
      <c r="C4221" s="19">
        <v>7897</v>
      </c>
      <c r="D4221" s="19">
        <v>72.589035839999994</v>
      </c>
      <c r="E4221" s="23">
        <v>1.67E-2</v>
      </c>
      <c r="F4221" s="23">
        <v>1.49E-2</v>
      </c>
      <c r="G4221" s="17">
        <v>0</v>
      </c>
      <c r="H4221" s="17">
        <v>1</v>
      </c>
      <c r="I4221" s="17">
        <v>0.13662097500000001</v>
      </c>
      <c r="J4221" s="17">
        <v>0.85928951200000003</v>
      </c>
      <c r="K4221" s="17">
        <v>4.0899999999999999E-3</v>
      </c>
    </row>
    <row r="4222" spans="1:11" x14ac:dyDescent="0.45">
      <c r="A4222" s="10" t="s">
        <v>43</v>
      </c>
      <c r="B4222" s="20">
        <v>0.32</v>
      </c>
      <c r="C4222" s="19">
        <v>8158</v>
      </c>
      <c r="D4222" s="19">
        <v>76.985968940000006</v>
      </c>
      <c r="E4222" s="23">
        <v>1.7000000000000001E-2</v>
      </c>
      <c r="F4222" s="23">
        <v>1.5299999999999999E-2</v>
      </c>
      <c r="G4222" s="17">
        <v>0</v>
      </c>
      <c r="H4222" s="17">
        <v>1</v>
      </c>
      <c r="I4222" s="17">
        <v>0.13221591699999999</v>
      </c>
      <c r="J4222" s="17">
        <v>0.86393313800000004</v>
      </c>
      <c r="K4222" s="17">
        <v>3.8500000000000001E-3</v>
      </c>
    </row>
    <row r="4223" spans="1:11" x14ac:dyDescent="0.45">
      <c r="A4223" s="10" t="s">
        <v>43</v>
      </c>
      <c r="B4223" s="20">
        <v>0.33</v>
      </c>
      <c r="C4223" s="19">
        <v>8374</v>
      </c>
      <c r="D4223" s="19">
        <v>80.759029330000004</v>
      </c>
      <c r="E4223" s="23">
        <v>1.7899999999999999E-2</v>
      </c>
      <c r="F4223" s="23">
        <v>1.5599999999999999E-2</v>
      </c>
      <c r="G4223" s="17">
        <v>0</v>
      </c>
      <c r="H4223" s="17">
        <v>1</v>
      </c>
      <c r="I4223" s="17">
        <v>0.13120554200000001</v>
      </c>
      <c r="J4223" s="17">
        <v>0.86512018099999999</v>
      </c>
      <c r="K4223" s="17">
        <v>3.6700000000000001E-3</v>
      </c>
    </row>
    <row r="4224" spans="1:11" x14ac:dyDescent="0.45">
      <c r="A4224" s="10" t="s">
        <v>43</v>
      </c>
      <c r="B4224" s="20">
        <v>0.34</v>
      </c>
      <c r="C4224" s="19">
        <v>8643</v>
      </c>
      <c r="D4224" s="19">
        <v>85.621473100000003</v>
      </c>
      <c r="E4224" s="23">
        <v>1.84E-2</v>
      </c>
      <c r="F4224" s="23">
        <v>1.61E-2</v>
      </c>
      <c r="G4224" s="17">
        <v>0</v>
      </c>
      <c r="H4224" s="17">
        <v>1</v>
      </c>
      <c r="I4224" s="17">
        <v>0.137004827</v>
      </c>
      <c r="J4224" s="17">
        <v>0.85953943099999996</v>
      </c>
      <c r="K4224" s="17">
        <v>3.46E-3</v>
      </c>
    </row>
    <row r="4225" spans="1:11" x14ac:dyDescent="0.45">
      <c r="A4225" s="10" t="s">
        <v>43</v>
      </c>
      <c r="B4225" s="20">
        <v>0.35</v>
      </c>
      <c r="C4225" s="19">
        <v>8914</v>
      </c>
      <c r="D4225" s="19">
        <v>90.690923179999999</v>
      </c>
      <c r="E4225" s="23">
        <v>1.89E-2</v>
      </c>
      <c r="F4225" s="23">
        <v>1.6500000000000001E-2</v>
      </c>
      <c r="G4225" s="17">
        <v>0</v>
      </c>
      <c r="H4225" s="17">
        <v>1</v>
      </c>
      <c r="I4225" s="17">
        <v>0.132438792</v>
      </c>
      <c r="J4225" s="17">
        <v>0.86430300500000001</v>
      </c>
      <c r="K4225" s="17">
        <v>3.2599999999999999E-3</v>
      </c>
    </row>
    <row r="4226" spans="1:11" x14ac:dyDescent="0.45">
      <c r="A4226" s="10" t="s">
        <v>43</v>
      </c>
      <c r="B4226" s="20">
        <v>0.36</v>
      </c>
      <c r="C4226" s="19">
        <v>9131</v>
      </c>
      <c r="D4226" s="19">
        <v>94.856013009999998</v>
      </c>
      <c r="E4226" s="23">
        <v>1.9400000000000001E-2</v>
      </c>
      <c r="F4226" s="23">
        <v>1.6899999999999998E-2</v>
      </c>
      <c r="G4226" s="17">
        <v>0</v>
      </c>
      <c r="H4226" s="17">
        <v>1</v>
      </c>
      <c r="I4226" s="17">
        <v>0.13290756000000001</v>
      </c>
      <c r="J4226" s="17">
        <v>0.86397714599999997</v>
      </c>
      <c r="K4226" s="17">
        <v>3.1199999999999999E-3</v>
      </c>
    </row>
    <row r="4227" spans="1:11" x14ac:dyDescent="0.45">
      <c r="A4227" s="10" t="s">
        <v>43</v>
      </c>
      <c r="B4227" s="20">
        <v>0.37</v>
      </c>
      <c r="C4227" s="19">
        <v>9416</v>
      </c>
      <c r="D4227" s="19">
        <v>100.48371539999999</v>
      </c>
      <c r="E4227" s="23">
        <v>0.02</v>
      </c>
      <c r="F4227" s="23">
        <v>1.7500000000000002E-2</v>
      </c>
      <c r="G4227" s="17">
        <v>0</v>
      </c>
      <c r="H4227" s="17">
        <v>1</v>
      </c>
      <c r="I4227" s="17">
        <v>0.131500695</v>
      </c>
      <c r="J4227" s="17">
        <v>0.86555839300000004</v>
      </c>
      <c r="K4227" s="17">
        <v>2.9399999999999999E-3</v>
      </c>
    </row>
    <row r="4228" spans="1:11" x14ac:dyDescent="0.45">
      <c r="A4228" s="10" t="s">
        <v>43</v>
      </c>
      <c r="B4228" s="20">
        <v>0.38</v>
      </c>
      <c r="C4228" s="19">
        <v>9638</v>
      </c>
      <c r="D4228" s="19">
        <v>104.9408129</v>
      </c>
      <c r="E4228" s="23">
        <v>2.0199999999999999E-2</v>
      </c>
      <c r="F4228" s="23">
        <v>1.78E-2</v>
      </c>
      <c r="G4228" s="17">
        <v>0</v>
      </c>
      <c r="H4228" s="17">
        <v>1</v>
      </c>
      <c r="I4228" s="17">
        <v>0.15459607</v>
      </c>
      <c r="J4228" s="17">
        <v>0.842593484</v>
      </c>
      <c r="K4228" s="17">
        <v>2.81E-3</v>
      </c>
    </row>
    <row r="4229" spans="1:11" x14ac:dyDescent="0.45">
      <c r="A4229" s="10" t="s">
        <v>43</v>
      </c>
      <c r="B4229" s="20">
        <v>0.39</v>
      </c>
      <c r="C4229" s="19">
        <v>9922</v>
      </c>
      <c r="D4229" s="19">
        <v>110.79530680000001</v>
      </c>
      <c r="E4229" s="23">
        <v>2.1100000000000001E-2</v>
      </c>
      <c r="F4229" s="23">
        <v>1.84E-2</v>
      </c>
      <c r="G4229" s="17">
        <v>0</v>
      </c>
      <c r="H4229" s="17">
        <v>1</v>
      </c>
      <c r="I4229" s="17">
        <v>0.15151213099999999</v>
      </c>
      <c r="J4229" s="17">
        <v>0.84582259199999998</v>
      </c>
      <c r="K4229" s="17">
        <v>2.6700000000000001E-3</v>
      </c>
    </row>
    <row r="4230" spans="1:11" x14ac:dyDescent="0.45">
      <c r="A4230" s="10" t="s">
        <v>43</v>
      </c>
      <c r="B4230" s="20">
        <v>0.4</v>
      </c>
      <c r="C4230" s="19">
        <v>10169</v>
      </c>
      <c r="D4230" s="19">
        <v>116.11157590000001</v>
      </c>
      <c r="E4230" s="23">
        <v>2.18E-2</v>
      </c>
      <c r="F4230" s="23">
        <v>1.8800000000000001E-2</v>
      </c>
      <c r="G4230" s="17">
        <v>0</v>
      </c>
      <c r="H4230" s="17">
        <v>1</v>
      </c>
      <c r="I4230" s="17">
        <v>0.15071515299999999</v>
      </c>
      <c r="J4230" s="17">
        <v>0.84674202300000001</v>
      </c>
      <c r="K4230" s="17">
        <v>2.5400000000000002E-3</v>
      </c>
    </row>
    <row r="4231" spans="1:11" x14ac:dyDescent="0.45">
      <c r="A4231" s="10" t="s">
        <v>43</v>
      </c>
      <c r="B4231" s="20">
        <v>0.41</v>
      </c>
      <c r="C4231" s="19">
        <v>10423</v>
      </c>
      <c r="D4231" s="19">
        <v>121.7308757</v>
      </c>
      <c r="E4231" s="23">
        <v>2.24E-2</v>
      </c>
      <c r="F4231" s="23">
        <v>1.9300000000000001E-2</v>
      </c>
      <c r="G4231" s="17">
        <v>0</v>
      </c>
      <c r="H4231" s="17">
        <v>1</v>
      </c>
      <c r="I4231" s="17">
        <v>0.14861776199999999</v>
      </c>
      <c r="J4231" s="17">
        <v>0.84895480199999995</v>
      </c>
      <c r="K4231" s="17">
        <v>2.4299999999999999E-3</v>
      </c>
    </row>
    <row r="4232" spans="1:11" x14ac:dyDescent="0.45">
      <c r="A4232" s="10" t="s">
        <v>43</v>
      </c>
      <c r="B4232" s="20">
        <v>0.42</v>
      </c>
      <c r="C4232" s="19">
        <v>10673</v>
      </c>
      <c r="D4232" s="19">
        <v>127.39221259999999</v>
      </c>
      <c r="E4232" s="23">
        <v>2.29E-2</v>
      </c>
      <c r="F4232" s="23">
        <v>1.9800000000000002E-2</v>
      </c>
      <c r="G4232" s="17">
        <v>0</v>
      </c>
      <c r="H4232" s="17">
        <v>1</v>
      </c>
      <c r="I4232" s="17">
        <v>0.14926149799999999</v>
      </c>
      <c r="J4232" s="17">
        <v>0.84841572499999995</v>
      </c>
      <c r="K4232" s="17">
        <v>2.32E-3</v>
      </c>
    </row>
    <row r="4233" spans="1:11" x14ac:dyDescent="0.45">
      <c r="A4233" s="10" t="s">
        <v>43</v>
      </c>
      <c r="B4233" s="20">
        <v>0.43</v>
      </c>
      <c r="C4233" s="19">
        <v>10923</v>
      </c>
      <c r="D4233" s="19">
        <v>133.1483149</v>
      </c>
      <c r="E4233" s="23">
        <v>2.3099999999999999E-2</v>
      </c>
      <c r="F4233" s="23">
        <v>2.0299999999999999E-2</v>
      </c>
      <c r="G4233" s="17">
        <v>0</v>
      </c>
      <c r="H4233" s="17">
        <v>1</v>
      </c>
      <c r="I4233" s="17">
        <v>0.17681548499999999</v>
      </c>
      <c r="J4233" s="17">
        <v>0.820960778</v>
      </c>
      <c r="K4233" s="17">
        <v>2.2200000000000002E-3</v>
      </c>
    </row>
    <row r="4234" spans="1:11" x14ac:dyDescent="0.45">
      <c r="A4234" s="10" t="s">
        <v>43</v>
      </c>
      <c r="B4234" s="20">
        <v>0.44</v>
      </c>
      <c r="C4234" s="19">
        <v>11088</v>
      </c>
      <c r="D4234" s="19">
        <v>136.99044950000001</v>
      </c>
      <c r="E4234" s="23">
        <v>2.35E-2</v>
      </c>
      <c r="F4234" s="23">
        <v>2.06E-2</v>
      </c>
      <c r="G4234" s="17">
        <v>0</v>
      </c>
      <c r="H4234" s="17">
        <v>1</v>
      </c>
      <c r="I4234" s="17">
        <v>0.176902117</v>
      </c>
      <c r="J4234" s="17">
        <v>0.82093460600000001</v>
      </c>
      <c r="K4234" s="17">
        <v>2.16E-3</v>
      </c>
    </row>
    <row r="4235" spans="1:11" x14ac:dyDescent="0.45">
      <c r="A4235" s="10" t="s">
        <v>43</v>
      </c>
      <c r="B4235" s="20">
        <v>0.45</v>
      </c>
      <c r="C4235" s="19">
        <v>11376</v>
      </c>
      <c r="D4235" s="19">
        <v>143.7766001</v>
      </c>
      <c r="E4235" s="23">
        <v>2.3800000000000002E-2</v>
      </c>
      <c r="F4235" s="23">
        <v>2.1100000000000001E-2</v>
      </c>
      <c r="G4235" s="17">
        <v>0</v>
      </c>
      <c r="H4235" s="17">
        <v>1</v>
      </c>
      <c r="I4235" s="17">
        <v>0.17488863900000001</v>
      </c>
      <c r="J4235" s="17">
        <v>0.82305005099999995</v>
      </c>
      <c r="K4235" s="17">
        <v>2.0600000000000002E-3</v>
      </c>
    </row>
    <row r="4236" spans="1:11" x14ac:dyDescent="0.45">
      <c r="A4236" s="10" t="s">
        <v>43</v>
      </c>
      <c r="B4236" s="20">
        <v>0.46</v>
      </c>
      <c r="C4236" s="19">
        <v>11609</v>
      </c>
      <c r="D4236" s="19">
        <v>149.35225009999999</v>
      </c>
      <c r="E4236" s="23">
        <v>2.4188494000000001E-2</v>
      </c>
      <c r="F4236" s="23">
        <v>2.1499999999999998E-2</v>
      </c>
      <c r="G4236" s="17">
        <v>0</v>
      </c>
      <c r="H4236" s="17">
        <v>1</v>
      </c>
      <c r="I4236" s="17">
        <v>0.17702718100000001</v>
      </c>
      <c r="J4236" s="17">
        <v>0.82098837199999997</v>
      </c>
      <c r="K4236" s="17">
        <v>1.98E-3</v>
      </c>
    </row>
    <row r="4237" spans="1:11" x14ac:dyDescent="0.45">
      <c r="A4237" s="10" t="s">
        <v>43</v>
      </c>
      <c r="B4237" s="20">
        <v>0.47</v>
      </c>
      <c r="C4237" s="19">
        <v>11889</v>
      </c>
      <c r="D4237" s="19">
        <v>156.22826800000001</v>
      </c>
      <c r="E4237" s="23">
        <v>2.53E-2</v>
      </c>
      <c r="F4237" s="23">
        <v>2.1999999999999999E-2</v>
      </c>
      <c r="G4237" s="17">
        <v>0</v>
      </c>
      <c r="H4237" s="17">
        <v>1</v>
      </c>
      <c r="I4237" s="17">
        <v>0.19579312400000001</v>
      </c>
      <c r="J4237" s="17">
        <v>0.80230982799999995</v>
      </c>
      <c r="K4237" s="17">
        <v>1.9E-3</v>
      </c>
    </row>
    <row r="4238" spans="1:11" x14ac:dyDescent="0.45">
      <c r="A4238" s="10" t="s">
        <v>43</v>
      </c>
      <c r="B4238" s="20">
        <v>0.48</v>
      </c>
      <c r="C4238" s="19">
        <v>12173</v>
      </c>
      <c r="D4238" s="19">
        <v>163.44136159999999</v>
      </c>
      <c r="E4238" s="23">
        <v>2.5600000000000001E-2</v>
      </c>
      <c r="F4238" s="23">
        <v>2.2499999999999999E-2</v>
      </c>
      <c r="G4238" s="17">
        <v>0</v>
      </c>
      <c r="H4238" s="17">
        <v>1</v>
      </c>
      <c r="I4238" s="17">
        <v>0.19802077400000001</v>
      </c>
      <c r="J4238" s="17">
        <v>0.80016527299999995</v>
      </c>
      <c r="K4238" s="17">
        <v>1.81E-3</v>
      </c>
    </row>
    <row r="4239" spans="1:11" x14ac:dyDescent="0.45">
      <c r="A4239" s="10" t="s">
        <v>43</v>
      </c>
      <c r="B4239" s="20">
        <v>0.49</v>
      </c>
      <c r="C4239" s="19">
        <v>12428</v>
      </c>
      <c r="D4239" s="19">
        <v>170.04625559999999</v>
      </c>
      <c r="E4239" s="23">
        <v>2.6200000000000001E-2</v>
      </c>
      <c r="F4239" s="23">
        <v>2.2800000000000001E-2</v>
      </c>
      <c r="G4239" s="17">
        <v>0</v>
      </c>
      <c r="H4239" s="17">
        <v>1</v>
      </c>
      <c r="I4239" s="17">
        <v>0.19403892</v>
      </c>
      <c r="J4239" s="17">
        <v>0.80421632300000001</v>
      </c>
      <c r="K4239" s="17">
        <v>1.74E-3</v>
      </c>
    </row>
    <row r="4240" spans="1:11" x14ac:dyDescent="0.45">
      <c r="A4240" s="10" t="s">
        <v>43</v>
      </c>
      <c r="B4240" s="20">
        <v>0.5</v>
      </c>
      <c r="C4240" s="19">
        <v>12676</v>
      </c>
      <c r="D4240" s="19">
        <v>176.62988250000001</v>
      </c>
      <c r="E4240" s="23">
        <v>2.6700000000000002E-2</v>
      </c>
      <c r="F4240" s="23">
        <v>2.3400000000000001E-2</v>
      </c>
      <c r="G4240" s="17">
        <v>0</v>
      </c>
      <c r="H4240" s="17">
        <v>1</v>
      </c>
      <c r="I4240" s="17">
        <v>0.18925119800000001</v>
      </c>
      <c r="J4240" s="17">
        <v>0.80906841500000004</v>
      </c>
      <c r="K4240" s="17">
        <v>1.6800000000000001E-3</v>
      </c>
    </row>
    <row r="4241" spans="1:11" x14ac:dyDescent="0.45">
      <c r="A4241" s="10" t="s">
        <v>43</v>
      </c>
      <c r="B4241" s="20">
        <v>0.51</v>
      </c>
      <c r="C4241" s="19">
        <v>12936</v>
      </c>
      <c r="D4241" s="19">
        <v>183.60262080000001</v>
      </c>
      <c r="E4241" s="23">
        <v>2.7099999999999999E-2</v>
      </c>
      <c r="F4241" s="23">
        <v>2.3800000000000002E-2</v>
      </c>
      <c r="G4241" s="17">
        <v>0</v>
      </c>
      <c r="H4241" s="17">
        <v>1</v>
      </c>
      <c r="I4241" s="17">
        <v>0.18442699500000001</v>
      </c>
      <c r="J4241" s="17">
        <v>0.81395378500000004</v>
      </c>
      <c r="K4241" s="17">
        <v>1.6199999999999999E-3</v>
      </c>
    </row>
    <row r="4242" spans="1:11" x14ac:dyDescent="0.45">
      <c r="A4242" s="10" t="s">
        <v>43</v>
      </c>
      <c r="B4242" s="20">
        <v>0.52</v>
      </c>
      <c r="C4242" s="19">
        <v>13182</v>
      </c>
      <c r="D4242" s="19">
        <v>190.3347224</v>
      </c>
      <c r="E4242" s="23">
        <v>2.7799999999999998E-2</v>
      </c>
      <c r="F4242" s="23">
        <v>2.4299999999999999E-2</v>
      </c>
      <c r="G4242" s="17">
        <v>0</v>
      </c>
      <c r="H4242" s="17">
        <v>1</v>
      </c>
      <c r="I4242" s="17">
        <v>0.18769070099999999</v>
      </c>
      <c r="J4242" s="17">
        <v>0.81074572199999995</v>
      </c>
      <c r="K4242" s="17">
        <v>1.56E-3</v>
      </c>
    </row>
    <row r="4243" spans="1:11" x14ac:dyDescent="0.45">
      <c r="A4243" s="10" t="s">
        <v>43</v>
      </c>
      <c r="B4243" s="20">
        <v>0.53</v>
      </c>
      <c r="C4243" s="19">
        <v>13404</v>
      </c>
      <c r="D4243" s="19">
        <v>196.51999219999999</v>
      </c>
      <c r="E4243" s="23">
        <v>2.81E-2</v>
      </c>
      <c r="F4243" s="23">
        <v>2.47E-2</v>
      </c>
      <c r="G4243" s="17">
        <v>0</v>
      </c>
      <c r="H4243" s="17">
        <v>1</v>
      </c>
      <c r="I4243" s="17">
        <v>0.19534138200000001</v>
      </c>
      <c r="J4243" s="17">
        <v>0.80313934300000001</v>
      </c>
      <c r="K4243" s="17">
        <v>1.5200000000000001E-3</v>
      </c>
    </row>
    <row r="4244" spans="1:11" x14ac:dyDescent="0.45">
      <c r="A4244" s="10" t="s">
        <v>43</v>
      </c>
      <c r="B4244" s="20">
        <v>0.54</v>
      </c>
      <c r="C4244" s="19">
        <v>13685</v>
      </c>
      <c r="D4244" s="19">
        <v>204.45721090000001</v>
      </c>
      <c r="E4244" s="23">
        <v>2.8400000000000002E-2</v>
      </c>
      <c r="F4244" s="23">
        <v>2.5100000000000001E-2</v>
      </c>
      <c r="G4244" s="17">
        <v>0</v>
      </c>
      <c r="H4244" s="17">
        <v>1</v>
      </c>
      <c r="I4244" s="17">
        <v>0.19100627100000001</v>
      </c>
      <c r="J4244" s="17">
        <v>0.80753337300000005</v>
      </c>
      <c r="K4244" s="17">
        <v>1.4599999999999999E-3</v>
      </c>
    </row>
    <row r="4245" spans="1:11" x14ac:dyDescent="0.45">
      <c r="A4245" s="10" t="s">
        <v>43</v>
      </c>
      <c r="B4245" s="20">
        <v>0.55000000000000004</v>
      </c>
      <c r="C4245" s="19">
        <v>13920</v>
      </c>
      <c r="D4245" s="19">
        <v>211.1903873</v>
      </c>
      <c r="E4245" s="23">
        <v>2.8899999999999999E-2</v>
      </c>
      <c r="F4245" s="23">
        <v>2.5600000000000001E-2</v>
      </c>
      <c r="G4245" s="17">
        <v>0</v>
      </c>
      <c r="H4245" s="17">
        <v>1</v>
      </c>
      <c r="I4245" s="17">
        <v>0.193028853</v>
      </c>
      <c r="J4245" s="17">
        <v>0.80512985800000003</v>
      </c>
      <c r="K4245" s="17">
        <v>1.8400000000000001E-3</v>
      </c>
    </row>
    <row r="4246" spans="1:11" x14ac:dyDescent="0.45">
      <c r="A4246" s="10" t="s">
        <v>43</v>
      </c>
      <c r="B4246" s="20">
        <v>0.56000000000000005</v>
      </c>
      <c r="C4246" s="19">
        <v>14213</v>
      </c>
      <c r="D4246" s="19">
        <v>219.71620519999999</v>
      </c>
      <c r="E4246" s="23">
        <v>2.93E-2</v>
      </c>
      <c r="F4246" s="23">
        <v>2.5999999999999999E-2</v>
      </c>
      <c r="G4246" s="17">
        <v>0</v>
      </c>
      <c r="H4246" s="17">
        <v>1</v>
      </c>
      <c r="I4246" s="17">
        <v>0.187180022</v>
      </c>
      <c r="J4246" s="17">
        <v>0.81104807899999998</v>
      </c>
      <c r="K4246" s="17">
        <v>1.7700000000000001E-3</v>
      </c>
    </row>
    <row r="4247" spans="1:11" x14ac:dyDescent="0.45">
      <c r="A4247" s="10" t="s">
        <v>43</v>
      </c>
      <c r="B4247" s="20">
        <v>0.56999999999999995</v>
      </c>
      <c r="C4247" s="19">
        <v>14427</v>
      </c>
      <c r="D4247" s="19">
        <v>226.02994419999999</v>
      </c>
      <c r="E4247" s="23">
        <v>2.98E-2</v>
      </c>
      <c r="F4247" s="23">
        <v>2.63E-2</v>
      </c>
      <c r="G4247" s="17">
        <v>0</v>
      </c>
      <c r="H4247" s="17">
        <v>1</v>
      </c>
      <c r="I4247" s="17">
        <v>0.19274237999999999</v>
      </c>
      <c r="J4247" s="17">
        <v>0.80525740599999995</v>
      </c>
      <c r="K4247" s="17">
        <v>2E-3</v>
      </c>
    </row>
    <row r="4248" spans="1:11" x14ac:dyDescent="0.45">
      <c r="A4248" s="10" t="s">
        <v>43</v>
      </c>
      <c r="B4248" s="20">
        <v>0.57999999999999996</v>
      </c>
      <c r="C4248" s="19">
        <v>14712</v>
      </c>
      <c r="D4248" s="19">
        <v>234.5689892</v>
      </c>
      <c r="E4248" s="23">
        <v>3.04E-2</v>
      </c>
      <c r="F4248" s="23">
        <v>2.6800000000000001E-2</v>
      </c>
      <c r="G4248" s="17">
        <v>0</v>
      </c>
      <c r="H4248" s="17">
        <v>1</v>
      </c>
      <c r="I4248" s="17">
        <v>0.19247984400000001</v>
      </c>
      <c r="J4248" s="17">
        <v>0.80559155299999996</v>
      </c>
      <c r="K4248" s="17">
        <v>1.9300000000000001E-3</v>
      </c>
    </row>
    <row r="4249" spans="1:11" x14ac:dyDescent="0.45">
      <c r="A4249" s="10" t="s">
        <v>43</v>
      </c>
      <c r="B4249" s="20">
        <v>0.59</v>
      </c>
      <c r="C4249" s="19">
        <v>14862</v>
      </c>
      <c r="D4249" s="19">
        <v>239.16536819999999</v>
      </c>
      <c r="E4249" s="23">
        <v>3.09E-2</v>
      </c>
      <c r="F4249" s="23">
        <v>2.7099999999999999E-2</v>
      </c>
      <c r="G4249" s="17">
        <v>0</v>
      </c>
      <c r="H4249" s="17">
        <v>1</v>
      </c>
      <c r="I4249" s="17">
        <v>0.19210883400000001</v>
      </c>
      <c r="J4249" s="17">
        <v>0.805997925</v>
      </c>
      <c r="K4249" s="17">
        <v>1.89E-3</v>
      </c>
    </row>
    <row r="4250" spans="1:11" x14ac:dyDescent="0.45">
      <c r="A4250" s="10" t="s">
        <v>43</v>
      </c>
      <c r="B4250" s="20">
        <v>0.6</v>
      </c>
      <c r="C4250" s="19">
        <v>15174</v>
      </c>
      <c r="D4250" s="19">
        <v>248.80705090000001</v>
      </c>
      <c r="E4250" s="23">
        <v>3.1099999999999999E-2</v>
      </c>
      <c r="F4250" s="23">
        <v>2.76E-2</v>
      </c>
      <c r="G4250" s="17">
        <v>0</v>
      </c>
      <c r="H4250" s="17">
        <v>1</v>
      </c>
      <c r="I4250" s="17">
        <v>0.20777620899999999</v>
      </c>
      <c r="J4250" s="17">
        <v>0.79039847299999999</v>
      </c>
      <c r="K4250" s="17">
        <v>1.83E-3</v>
      </c>
    </row>
    <row r="4251" spans="1:11" x14ac:dyDescent="0.45">
      <c r="A4251" s="10" t="s">
        <v>43</v>
      </c>
      <c r="B4251" s="20">
        <v>0.61</v>
      </c>
      <c r="C4251" s="19">
        <v>15439</v>
      </c>
      <c r="D4251" s="19">
        <v>257.10459509999998</v>
      </c>
      <c r="E4251" s="23">
        <v>3.1600000000000003E-2</v>
      </c>
      <c r="F4251" s="23">
        <v>2.81E-2</v>
      </c>
      <c r="G4251" s="17">
        <v>0</v>
      </c>
      <c r="H4251" s="17">
        <v>1</v>
      </c>
      <c r="I4251" s="17">
        <v>0.20246065599999999</v>
      </c>
      <c r="J4251" s="17">
        <v>0.79576753600000005</v>
      </c>
      <c r="K4251" s="17">
        <v>1.7700000000000001E-3</v>
      </c>
    </row>
    <row r="4252" spans="1:11" x14ac:dyDescent="0.45">
      <c r="A4252" s="10" t="s">
        <v>43</v>
      </c>
      <c r="B4252" s="20">
        <v>0.62</v>
      </c>
      <c r="C4252" s="19">
        <v>15696</v>
      </c>
      <c r="D4252" s="19">
        <v>265.28252420000001</v>
      </c>
      <c r="E4252" s="23">
        <v>3.2000000000000001E-2</v>
      </c>
      <c r="F4252" s="23">
        <v>2.8500000000000001E-2</v>
      </c>
      <c r="G4252" s="17">
        <v>0</v>
      </c>
      <c r="H4252" s="17">
        <v>1</v>
      </c>
      <c r="I4252" s="17">
        <v>0.20894843900000001</v>
      </c>
      <c r="J4252" s="17">
        <v>0.78933566099999997</v>
      </c>
      <c r="K4252" s="17">
        <v>1.72E-3</v>
      </c>
    </row>
    <row r="4253" spans="1:11" x14ac:dyDescent="0.45">
      <c r="A4253" s="10" t="s">
        <v>43</v>
      </c>
      <c r="B4253" s="20">
        <v>0.63</v>
      </c>
      <c r="C4253" s="19">
        <v>15948</v>
      </c>
      <c r="D4253" s="19">
        <v>273.39247719999997</v>
      </c>
      <c r="E4253" s="23">
        <v>3.2399999999999998E-2</v>
      </c>
      <c r="F4253" s="23">
        <v>2.8799999999999999E-2</v>
      </c>
      <c r="G4253" s="17">
        <v>0</v>
      </c>
      <c r="H4253" s="17">
        <v>1</v>
      </c>
      <c r="I4253" s="17">
        <v>0.20510103099999999</v>
      </c>
      <c r="J4253" s="17">
        <v>0.79323478999999997</v>
      </c>
      <c r="K4253" s="17">
        <v>1.66E-3</v>
      </c>
    </row>
    <row r="4254" spans="1:11" x14ac:dyDescent="0.45">
      <c r="A4254" s="10" t="s">
        <v>43</v>
      </c>
      <c r="B4254" s="20">
        <v>0.64</v>
      </c>
      <c r="C4254" s="19">
        <v>16199</v>
      </c>
      <c r="D4254" s="19">
        <v>281.6766733</v>
      </c>
      <c r="E4254" s="23">
        <v>3.3546394E-2</v>
      </c>
      <c r="F4254" s="23">
        <v>2.93E-2</v>
      </c>
      <c r="G4254" s="17">
        <v>0</v>
      </c>
      <c r="H4254" s="17">
        <v>1</v>
      </c>
      <c r="I4254" s="17">
        <v>0.20483317400000001</v>
      </c>
      <c r="J4254" s="17">
        <v>0.79355273100000001</v>
      </c>
      <c r="K4254" s="17">
        <v>1.6100000000000001E-3</v>
      </c>
    </row>
    <row r="4255" spans="1:11" x14ac:dyDescent="0.45">
      <c r="A4255" s="10" t="s">
        <v>43</v>
      </c>
      <c r="B4255" s="20">
        <v>0.65</v>
      </c>
      <c r="C4255" s="19">
        <v>16450</v>
      </c>
      <c r="D4255" s="19">
        <v>290.21082080000002</v>
      </c>
      <c r="E4255" s="23">
        <v>3.44E-2</v>
      </c>
      <c r="F4255" s="23">
        <v>2.9700000000000001E-2</v>
      </c>
      <c r="G4255" s="17">
        <v>0</v>
      </c>
      <c r="H4255" s="17">
        <v>1</v>
      </c>
      <c r="I4255" s="17">
        <v>0.212779624</v>
      </c>
      <c r="J4255" s="17">
        <v>0.78565037400000004</v>
      </c>
      <c r="K4255" s="17">
        <v>1.57E-3</v>
      </c>
    </row>
    <row r="4256" spans="1:11" x14ac:dyDescent="0.45">
      <c r="A4256" s="10" t="s">
        <v>43</v>
      </c>
      <c r="B4256" s="20">
        <v>0.66</v>
      </c>
      <c r="C4256" s="19">
        <v>16700</v>
      </c>
      <c r="D4256" s="19">
        <v>298.90997499999997</v>
      </c>
      <c r="E4256" s="23">
        <v>3.5499999999999997E-2</v>
      </c>
      <c r="F4256" s="23">
        <v>3.0200000000000001E-2</v>
      </c>
      <c r="G4256" s="17">
        <v>0</v>
      </c>
      <c r="H4256" s="17">
        <v>1</v>
      </c>
      <c r="I4256" s="17">
        <v>0.21271836099999999</v>
      </c>
      <c r="J4256" s="17">
        <v>0.78575368199999995</v>
      </c>
      <c r="K4256" s="17">
        <v>1.5299999999999999E-3</v>
      </c>
    </row>
    <row r="4257" spans="1:11" x14ac:dyDescent="0.45">
      <c r="A4257" s="10" t="s">
        <v>43</v>
      </c>
      <c r="B4257" s="20">
        <v>0.67</v>
      </c>
      <c r="C4257" s="19">
        <v>16921</v>
      </c>
      <c r="D4257" s="19">
        <v>306.83204890000002</v>
      </c>
      <c r="E4257" s="23">
        <v>3.6299999999999999E-2</v>
      </c>
      <c r="F4257" s="23">
        <v>3.0599999999999999E-2</v>
      </c>
      <c r="G4257" s="17">
        <v>0</v>
      </c>
      <c r="H4257" s="17">
        <v>1</v>
      </c>
      <c r="I4257" s="17">
        <v>0.21181327</v>
      </c>
      <c r="J4257" s="17">
        <v>0.78669433</v>
      </c>
      <c r="K4257" s="17">
        <v>1.49E-3</v>
      </c>
    </row>
    <row r="4258" spans="1:11" x14ac:dyDescent="0.45">
      <c r="A4258" s="10" t="s">
        <v>43</v>
      </c>
      <c r="B4258" s="20">
        <v>0.68</v>
      </c>
      <c r="C4258" s="19">
        <v>17201</v>
      </c>
      <c r="D4258" s="19">
        <v>317.160167</v>
      </c>
      <c r="E4258" s="23">
        <v>3.7400000000000003E-2</v>
      </c>
      <c r="F4258" s="23">
        <v>3.1199999999999999E-2</v>
      </c>
      <c r="G4258" s="17">
        <v>0</v>
      </c>
      <c r="H4258" s="17">
        <v>1</v>
      </c>
      <c r="I4258" s="17">
        <v>0.21678614500000001</v>
      </c>
      <c r="J4258" s="17">
        <v>0.78176785900000001</v>
      </c>
      <c r="K4258" s="17">
        <v>1.4499999999999999E-3</v>
      </c>
    </row>
    <row r="4259" spans="1:11" x14ac:dyDescent="0.45">
      <c r="A4259" s="10" t="s">
        <v>43</v>
      </c>
      <c r="B4259" s="20">
        <v>0.69</v>
      </c>
      <c r="C4259" s="19">
        <v>17422</v>
      </c>
      <c r="D4259" s="19">
        <v>325.55679600000002</v>
      </c>
      <c r="E4259" s="23">
        <v>3.85E-2</v>
      </c>
      <c r="F4259" s="23">
        <v>3.1699999999999999E-2</v>
      </c>
      <c r="G4259" s="17">
        <v>0</v>
      </c>
      <c r="H4259" s="17">
        <v>1</v>
      </c>
      <c r="I4259" s="17">
        <v>0.219481542</v>
      </c>
      <c r="J4259" s="17">
        <v>0.77910858299999997</v>
      </c>
      <c r="K4259" s="17">
        <v>1.41E-3</v>
      </c>
    </row>
    <row r="4260" spans="1:11" x14ac:dyDescent="0.45">
      <c r="A4260" s="10" t="s">
        <v>43</v>
      </c>
      <c r="B4260" s="20">
        <v>0.7</v>
      </c>
      <c r="C4260" s="19">
        <v>17707</v>
      </c>
      <c r="D4260" s="19">
        <v>336.70545129999999</v>
      </c>
      <c r="E4260" s="23">
        <v>0.04</v>
      </c>
      <c r="F4260" s="23">
        <v>3.2300000000000002E-2</v>
      </c>
      <c r="G4260" s="17">
        <v>0</v>
      </c>
      <c r="H4260" s="17">
        <v>1</v>
      </c>
      <c r="I4260" s="17">
        <v>0.21417114900000001</v>
      </c>
      <c r="J4260" s="17">
        <v>0.78446452700000002</v>
      </c>
      <c r="K4260" s="17">
        <v>1.3600000000000001E-3</v>
      </c>
    </row>
    <row r="4261" spans="1:11" x14ac:dyDescent="0.45">
      <c r="A4261" s="10" t="s">
        <v>43</v>
      </c>
      <c r="B4261" s="20">
        <v>0.71</v>
      </c>
      <c r="C4261" s="19">
        <v>17937</v>
      </c>
      <c r="D4261" s="19">
        <v>346.0976971</v>
      </c>
      <c r="E4261" s="23">
        <v>4.1300000000000003E-2</v>
      </c>
      <c r="F4261" s="23">
        <v>3.2977398999999998E-2</v>
      </c>
      <c r="G4261" s="17">
        <v>0</v>
      </c>
      <c r="H4261" s="17">
        <v>1</v>
      </c>
      <c r="I4261" s="17">
        <v>0.220834007</v>
      </c>
      <c r="J4261" s="17">
        <v>0.77783509900000003</v>
      </c>
      <c r="K4261" s="17">
        <v>1.33E-3</v>
      </c>
    </row>
    <row r="4262" spans="1:11" x14ac:dyDescent="0.45">
      <c r="A4262" s="10" t="s">
        <v>43</v>
      </c>
      <c r="B4262" s="20">
        <v>0.72</v>
      </c>
      <c r="C4262" s="19">
        <v>18211</v>
      </c>
      <c r="D4262" s="19">
        <v>357.6418208</v>
      </c>
      <c r="E4262" s="23">
        <v>4.2799999999999998E-2</v>
      </c>
      <c r="F4262" s="23">
        <v>3.3599999999999998E-2</v>
      </c>
      <c r="G4262" s="17">
        <v>0</v>
      </c>
      <c r="H4262" s="17">
        <v>1</v>
      </c>
      <c r="I4262" s="17">
        <v>0.21961409900000001</v>
      </c>
      <c r="J4262" s="17">
        <v>0.77909269199999998</v>
      </c>
      <c r="K4262" s="17">
        <v>1.2899999999999999E-3</v>
      </c>
    </row>
    <row r="4263" spans="1:11" x14ac:dyDescent="0.45">
      <c r="A4263" s="10" t="s">
        <v>43</v>
      </c>
      <c r="B4263" s="20">
        <v>0.73</v>
      </c>
      <c r="C4263" s="19">
        <v>18375</v>
      </c>
      <c r="D4263" s="19">
        <v>364.78657490000001</v>
      </c>
      <c r="E4263" s="23">
        <v>4.41E-2</v>
      </c>
      <c r="F4263" s="23">
        <v>3.4200000000000001E-2</v>
      </c>
      <c r="G4263" s="17">
        <v>0</v>
      </c>
      <c r="H4263" s="17">
        <v>1</v>
      </c>
      <c r="I4263" s="17">
        <v>0.22989927099999999</v>
      </c>
      <c r="J4263" s="17">
        <v>0.76843606499999995</v>
      </c>
      <c r="K4263" s="17">
        <v>1.66E-3</v>
      </c>
    </row>
    <row r="4264" spans="1:11" x14ac:dyDescent="0.45">
      <c r="A4264" s="10" t="s">
        <v>43</v>
      </c>
      <c r="B4264" s="20">
        <v>0.74</v>
      </c>
      <c r="C4264" s="19">
        <v>18712</v>
      </c>
      <c r="D4264" s="19">
        <v>379.75756460000002</v>
      </c>
      <c r="E4264" s="23">
        <v>4.4999999999999998E-2</v>
      </c>
      <c r="F4264" s="23">
        <v>3.5099999999999999E-2</v>
      </c>
      <c r="G4264" s="17">
        <v>0</v>
      </c>
      <c r="H4264" s="17">
        <v>1</v>
      </c>
      <c r="I4264" s="17">
        <v>0.231120827</v>
      </c>
      <c r="J4264" s="17">
        <v>0.76727788399999997</v>
      </c>
      <c r="K4264" s="17">
        <v>1.6000000000000001E-3</v>
      </c>
    </row>
    <row r="4265" spans="1:11" x14ac:dyDescent="0.45">
      <c r="A4265" s="10" t="s">
        <v>43</v>
      </c>
      <c r="B4265" s="20">
        <v>0.75</v>
      </c>
      <c r="C4265" s="19">
        <v>18959</v>
      </c>
      <c r="D4265" s="19">
        <v>391.14993670000001</v>
      </c>
      <c r="E4265" s="23">
        <v>4.7399999999999998E-2</v>
      </c>
      <c r="F4265" s="23">
        <v>3.5999999999999997E-2</v>
      </c>
      <c r="G4265" s="17">
        <v>0</v>
      </c>
      <c r="H4265" s="17">
        <v>1</v>
      </c>
      <c r="I4265" s="17">
        <v>0.23896199600000001</v>
      </c>
      <c r="J4265" s="17">
        <v>0.75935460300000002</v>
      </c>
      <c r="K4265" s="17">
        <v>1.6800000000000001E-3</v>
      </c>
    </row>
    <row r="4266" spans="1:11" x14ac:dyDescent="0.45">
      <c r="A4266" s="10" t="s">
        <v>43</v>
      </c>
      <c r="B4266" s="20">
        <v>0.76</v>
      </c>
      <c r="C4266" s="19">
        <v>19212</v>
      </c>
      <c r="D4266" s="19">
        <v>403.32371640000002</v>
      </c>
      <c r="E4266" s="23">
        <v>4.9299999999999997E-2</v>
      </c>
      <c r="F4266" s="23">
        <v>3.6900000000000002E-2</v>
      </c>
      <c r="G4266" s="17">
        <v>0</v>
      </c>
      <c r="H4266" s="17">
        <v>1</v>
      </c>
      <c r="I4266" s="17">
        <v>0.23945771299999999</v>
      </c>
      <c r="J4266" s="17">
        <v>0.75890217599999998</v>
      </c>
      <c r="K4266" s="17">
        <v>1.64E-3</v>
      </c>
    </row>
    <row r="4267" spans="1:11" x14ac:dyDescent="0.45">
      <c r="A4267" s="10" t="s">
        <v>43</v>
      </c>
      <c r="B4267" s="20">
        <v>0.77</v>
      </c>
      <c r="C4267" s="19">
        <v>19458</v>
      </c>
      <c r="D4267" s="19">
        <v>415.86521470000002</v>
      </c>
      <c r="E4267" s="23">
        <v>5.2299999999999999E-2</v>
      </c>
      <c r="F4267" s="23">
        <v>3.7900000000000003E-2</v>
      </c>
      <c r="G4267" s="17">
        <v>0</v>
      </c>
      <c r="H4267" s="17">
        <v>1</v>
      </c>
      <c r="I4267" s="17">
        <v>0.24445171800000001</v>
      </c>
      <c r="J4267" s="17">
        <v>0.75394951200000004</v>
      </c>
      <c r="K4267" s="17">
        <v>1.6000000000000001E-3</v>
      </c>
    </row>
    <row r="4268" spans="1:11" x14ac:dyDescent="0.45">
      <c r="A4268" s="10" t="s">
        <v>43</v>
      </c>
      <c r="B4268" s="20">
        <v>0.78</v>
      </c>
      <c r="C4268" s="19">
        <v>19716</v>
      </c>
      <c r="D4268" s="19">
        <v>429.55654509999999</v>
      </c>
      <c r="E4268" s="23">
        <v>5.3900000000000003E-2</v>
      </c>
      <c r="F4268" s="23">
        <v>3.8899999999999997E-2</v>
      </c>
      <c r="G4268" s="17">
        <v>0</v>
      </c>
      <c r="H4268" s="17">
        <v>1</v>
      </c>
      <c r="I4268" s="17">
        <v>0.25026096399999997</v>
      </c>
      <c r="J4268" s="17">
        <v>0.74758901700000002</v>
      </c>
      <c r="K4268" s="17">
        <v>2.15E-3</v>
      </c>
    </row>
    <row r="4269" spans="1:11" x14ac:dyDescent="0.45">
      <c r="A4269" s="10" t="s">
        <v>43</v>
      </c>
      <c r="B4269" s="20">
        <v>0.79</v>
      </c>
      <c r="C4269" s="19">
        <v>19936</v>
      </c>
      <c r="D4269" s="19">
        <v>441.7774063</v>
      </c>
      <c r="E4269" s="23">
        <v>5.6899999999999999E-2</v>
      </c>
      <c r="F4269" s="23">
        <v>3.9800000000000002E-2</v>
      </c>
      <c r="G4269" s="17">
        <v>0</v>
      </c>
      <c r="H4269" s="17">
        <v>1</v>
      </c>
      <c r="I4269" s="17">
        <v>0.26054607099999999</v>
      </c>
      <c r="J4269" s="17">
        <v>0.73735850999999997</v>
      </c>
      <c r="K4269" s="17">
        <v>2.0999999999999999E-3</v>
      </c>
    </row>
    <row r="4270" spans="1:11" x14ac:dyDescent="0.45">
      <c r="A4270" s="10" t="s">
        <v>43</v>
      </c>
      <c r="B4270" s="20">
        <v>0.8</v>
      </c>
      <c r="C4270" s="19">
        <v>20107</v>
      </c>
      <c r="D4270" s="19">
        <v>451.67861329999999</v>
      </c>
      <c r="E4270" s="23">
        <v>5.8900000000000001E-2</v>
      </c>
      <c r="F4270" s="23">
        <v>4.0800000000000003E-2</v>
      </c>
      <c r="G4270" s="17">
        <v>0</v>
      </c>
      <c r="H4270" s="17">
        <v>1</v>
      </c>
      <c r="I4270" s="17">
        <v>0.26538219099999999</v>
      </c>
      <c r="J4270" s="17">
        <v>0.73256409600000005</v>
      </c>
      <c r="K4270" s="17">
        <v>2.0500000000000002E-3</v>
      </c>
    </row>
    <row r="4271" spans="1:11" x14ac:dyDescent="0.45">
      <c r="A4271" s="10" t="s">
        <v>43</v>
      </c>
      <c r="B4271" s="20">
        <v>0.80100000000000005</v>
      </c>
      <c r="C4271" s="19">
        <v>20130</v>
      </c>
      <c r="D4271" s="19">
        <v>453.03766789999997</v>
      </c>
      <c r="E4271" s="23">
        <v>5.9200000000000003E-2</v>
      </c>
      <c r="F4271" s="23">
        <v>4.1000000000000002E-2</v>
      </c>
      <c r="G4271" s="17">
        <v>0</v>
      </c>
      <c r="H4271" s="17">
        <v>1</v>
      </c>
      <c r="I4271" s="17">
        <v>0.26728783499999997</v>
      </c>
      <c r="J4271" s="17">
        <v>0.73066398600000004</v>
      </c>
      <c r="K4271" s="17">
        <v>2.0500000000000002E-3</v>
      </c>
    </row>
    <row r="4272" spans="1:11" x14ac:dyDescent="0.45">
      <c r="A4272" s="10" t="s">
        <v>43</v>
      </c>
      <c r="B4272" s="20">
        <v>0.80200000000000005</v>
      </c>
      <c r="C4272" s="19">
        <v>20170</v>
      </c>
      <c r="D4272" s="19">
        <v>455.41263520000001</v>
      </c>
      <c r="E4272" s="23">
        <v>5.96E-2</v>
      </c>
      <c r="F4272" s="23">
        <v>4.1099999999999998E-2</v>
      </c>
      <c r="G4272" s="17">
        <v>0</v>
      </c>
      <c r="H4272" s="17">
        <v>1</v>
      </c>
      <c r="I4272" s="17">
        <v>0.26623078900000002</v>
      </c>
      <c r="J4272" s="17">
        <v>0.731729132</v>
      </c>
      <c r="K4272" s="17">
        <v>2.0400000000000001E-3</v>
      </c>
    </row>
    <row r="4273" spans="1:11" x14ac:dyDescent="0.45">
      <c r="A4273" s="10" t="s">
        <v>43</v>
      </c>
      <c r="B4273" s="20">
        <v>0.80300000000000005</v>
      </c>
      <c r="C4273" s="19">
        <v>20190</v>
      </c>
      <c r="D4273" s="19">
        <v>456.6099711</v>
      </c>
      <c r="E4273" s="23">
        <v>6.0400000000000002E-2</v>
      </c>
      <c r="F4273" s="23">
        <v>4.1300000000000003E-2</v>
      </c>
      <c r="G4273" s="17">
        <v>0</v>
      </c>
      <c r="H4273" s="17">
        <v>1</v>
      </c>
      <c r="I4273" s="17">
        <v>0.26593097199999999</v>
      </c>
      <c r="J4273" s="17">
        <v>0.73203363499999996</v>
      </c>
      <c r="K4273" s="17">
        <v>2.0400000000000001E-3</v>
      </c>
    </row>
    <row r="4274" spans="1:11" x14ac:dyDescent="0.45">
      <c r="A4274" s="10" t="s">
        <v>43</v>
      </c>
      <c r="B4274" s="20">
        <v>0.80400000000000005</v>
      </c>
      <c r="C4274" s="19">
        <v>20211</v>
      </c>
      <c r="D4274" s="19">
        <v>457.88024999999999</v>
      </c>
      <c r="E4274" s="23">
        <v>6.0499999999999998E-2</v>
      </c>
      <c r="F4274" s="23">
        <v>4.1399999999999999E-2</v>
      </c>
      <c r="G4274" s="17">
        <v>0</v>
      </c>
      <c r="H4274" s="17">
        <v>1</v>
      </c>
      <c r="I4274" s="17">
        <v>0.26818137600000003</v>
      </c>
      <c r="J4274" s="17">
        <v>0.72978947100000002</v>
      </c>
      <c r="K4274" s="17">
        <v>2.0300000000000001E-3</v>
      </c>
    </row>
    <row r="4275" spans="1:11" x14ac:dyDescent="0.45">
      <c r="A4275" s="10" t="s">
        <v>43</v>
      </c>
      <c r="B4275" s="20">
        <v>0.80500000000000005</v>
      </c>
      <c r="C4275" s="19">
        <v>20237</v>
      </c>
      <c r="D4275" s="19">
        <v>459.45449780000001</v>
      </c>
      <c r="E4275" s="23">
        <v>6.0499999999999998E-2</v>
      </c>
      <c r="F4275" s="23">
        <v>4.1500000000000002E-2</v>
      </c>
      <c r="G4275" s="17">
        <v>0</v>
      </c>
      <c r="H4275" s="17">
        <v>1</v>
      </c>
      <c r="I4275" s="17">
        <v>0.26778831800000003</v>
      </c>
      <c r="J4275" s="17">
        <v>0.73018550400000004</v>
      </c>
      <c r="K4275" s="17">
        <v>2.0300000000000001E-3</v>
      </c>
    </row>
    <row r="4276" spans="1:11" x14ac:dyDescent="0.45">
      <c r="A4276" s="10" t="s">
        <v>43</v>
      </c>
      <c r="B4276" s="20">
        <v>0.80600000000000005</v>
      </c>
      <c r="C4276" s="19">
        <v>20265</v>
      </c>
      <c r="D4276" s="19">
        <v>461.15130640000001</v>
      </c>
      <c r="E4276" s="23">
        <v>6.08E-2</v>
      </c>
      <c r="F4276" s="23">
        <v>4.1599999999999998E-2</v>
      </c>
      <c r="G4276" s="17">
        <v>0</v>
      </c>
      <c r="H4276" s="17">
        <v>1</v>
      </c>
      <c r="I4276" s="17">
        <v>0.26673313599999998</v>
      </c>
      <c r="J4276" s="17">
        <v>0.73124866899999996</v>
      </c>
      <c r="K4276" s="17">
        <v>2.0200000000000001E-3</v>
      </c>
    </row>
    <row r="4277" spans="1:11" x14ac:dyDescent="0.45">
      <c r="A4277" s="10" t="s">
        <v>43</v>
      </c>
      <c r="B4277" s="20">
        <v>0.80700000000000005</v>
      </c>
      <c r="C4277" s="19">
        <v>20282</v>
      </c>
      <c r="D4277" s="19">
        <v>462.18563390000003</v>
      </c>
      <c r="E4277" s="23">
        <v>6.0900000000000003E-2</v>
      </c>
      <c r="F4277" s="23">
        <v>4.1700000000000001E-2</v>
      </c>
      <c r="G4277" s="17">
        <v>0</v>
      </c>
      <c r="H4277" s="17">
        <v>1</v>
      </c>
      <c r="I4277" s="17">
        <v>0.26655285200000001</v>
      </c>
      <c r="J4277" s="17">
        <v>0.731431422</v>
      </c>
      <c r="K4277" s="17">
        <v>2.0200000000000001E-3</v>
      </c>
    </row>
    <row r="4278" spans="1:11" x14ac:dyDescent="0.45">
      <c r="A4278" s="10" t="s">
        <v>43</v>
      </c>
      <c r="B4278" s="20">
        <v>0.80800000000000005</v>
      </c>
      <c r="C4278" s="19">
        <v>20311</v>
      </c>
      <c r="D4278" s="19">
        <v>463.95189340000002</v>
      </c>
      <c r="E4278" s="23">
        <v>6.0900000000000003E-2</v>
      </c>
      <c r="F4278" s="23">
        <v>4.1799999999999997E-2</v>
      </c>
      <c r="G4278" s="17">
        <v>0</v>
      </c>
      <c r="H4278" s="17">
        <v>1</v>
      </c>
      <c r="I4278" s="17">
        <v>0.26830738799999998</v>
      </c>
      <c r="J4278" s="17">
        <v>0.72968289600000003</v>
      </c>
      <c r="K4278" s="17">
        <v>2.0100000000000001E-3</v>
      </c>
    </row>
    <row r="4279" spans="1:11" x14ac:dyDescent="0.45">
      <c r="A4279" s="10" t="s">
        <v>43</v>
      </c>
      <c r="B4279" s="20">
        <v>0.81</v>
      </c>
      <c r="C4279" s="19">
        <v>20361</v>
      </c>
      <c r="D4279" s="19">
        <v>467.00103380000002</v>
      </c>
      <c r="E4279" s="23">
        <v>6.13E-2</v>
      </c>
      <c r="F4279" s="23">
        <v>4.2000000000000003E-2</v>
      </c>
      <c r="G4279" s="17">
        <v>0</v>
      </c>
      <c r="H4279" s="17">
        <v>1</v>
      </c>
      <c r="I4279" s="17">
        <v>0.273262222</v>
      </c>
      <c r="J4279" s="17">
        <v>0.72474167</v>
      </c>
      <c r="K4279" s="17">
        <v>2E-3</v>
      </c>
    </row>
    <row r="4280" spans="1:11" x14ac:dyDescent="0.45">
      <c r="A4280" s="10" t="s">
        <v>43</v>
      </c>
      <c r="B4280" s="20">
        <v>0.81200000000000006</v>
      </c>
      <c r="C4280" s="19">
        <v>20410</v>
      </c>
      <c r="D4280" s="19">
        <v>470.00362949999999</v>
      </c>
      <c r="E4280" s="23">
        <v>6.13E-2</v>
      </c>
      <c r="F4280" s="23">
        <v>4.2299999999999997E-2</v>
      </c>
      <c r="G4280" s="17">
        <v>0</v>
      </c>
      <c r="H4280" s="17">
        <v>1</v>
      </c>
      <c r="I4280" s="17">
        <v>0.27204812499999997</v>
      </c>
      <c r="J4280" s="17">
        <v>0.72596463600000005</v>
      </c>
      <c r="K4280" s="17">
        <v>1.99E-3</v>
      </c>
    </row>
    <row r="4281" spans="1:11" x14ac:dyDescent="0.45">
      <c r="A4281" s="10" t="s">
        <v>43</v>
      </c>
      <c r="B4281" s="20">
        <v>0.81399999999999995</v>
      </c>
      <c r="C4281" s="19">
        <v>20458</v>
      </c>
      <c r="D4281" s="19">
        <v>472.94923770000003</v>
      </c>
      <c r="E4281" s="23">
        <v>6.1499999999999999E-2</v>
      </c>
      <c r="F4281" s="23">
        <v>4.2599999999999999E-2</v>
      </c>
      <c r="G4281" s="17">
        <v>0</v>
      </c>
      <c r="H4281" s="17">
        <v>1</v>
      </c>
      <c r="I4281" s="17">
        <v>0.27536426899999999</v>
      </c>
      <c r="J4281" s="17">
        <v>0.72265754500000001</v>
      </c>
      <c r="K4281" s="17">
        <v>1.98E-3</v>
      </c>
    </row>
    <row r="4282" spans="1:11" x14ac:dyDescent="0.45">
      <c r="A4282" s="10" t="s">
        <v>43</v>
      </c>
      <c r="B4282" s="20">
        <v>0.81499999999999995</v>
      </c>
      <c r="C4282" s="19">
        <v>20479</v>
      </c>
      <c r="D4282" s="19">
        <v>474.241646</v>
      </c>
      <c r="E4282" s="23">
        <v>6.1499999999999999E-2</v>
      </c>
      <c r="F4282" s="23">
        <v>4.2799999999999998E-2</v>
      </c>
      <c r="G4282" s="17">
        <v>0</v>
      </c>
      <c r="H4282" s="17">
        <v>1</v>
      </c>
      <c r="I4282" s="17">
        <v>0.27756118299999999</v>
      </c>
      <c r="J4282" s="17">
        <v>0.72046662800000005</v>
      </c>
      <c r="K4282" s="17">
        <v>1.97E-3</v>
      </c>
    </row>
    <row r="4283" spans="1:11" x14ac:dyDescent="0.45">
      <c r="A4283" s="10" t="s">
        <v>43</v>
      </c>
      <c r="B4283" s="20">
        <v>0.81599999999999995</v>
      </c>
      <c r="C4283" s="19">
        <v>20508</v>
      </c>
      <c r="D4283" s="19">
        <v>476.02750550000002</v>
      </c>
      <c r="E4283" s="23">
        <v>6.1699999999999998E-2</v>
      </c>
      <c r="F4283" s="23">
        <v>4.2799999999999998E-2</v>
      </c>
      <c r="G4283" s="17">
        <v>0</v>
      </c>
      <c r="H4283" s="17">
        <v>1</v>
      </c>
      <c r="I4283" s="17">
        <v>0.28042321199999998</v>
      </c>
      <c r="J4283" s="17">
        <v>0.71761318600000001</v>
      </c>
      <c r="K4283" s="17">
        <v>1.9599999999999999E-3</v>
      </c>
    </row>
    <row r="4284" spans="1:11" x14ac:dyDescent="0.45">
      <c r="A4284" s="10" t="s">
        <v>43</v>
      </c>
      <c r="B4284" s="20">
        <v>0.81699999999999995</v>
      </c>
      <c r="C4284" s="19">
        <v>20533</v>
      </c>
      <c r="D4284" s="19">
        <v>477.5724548</v>
      </c>
      <c r="E4284" s="23">
        <v>6.1899999999999997E-2</v>
      </c>
      <c r="F4284" s="23">
        <v>4.3099999999999999E-2</v>
      </c>
      <c r="G4284" s="17">
        <v>0</v>
      </c>
      <c r="H4284" s="17">
        <v>1</v>
      </c>
      <c r="I4284" s="17">
        <v>0.282238985</v>
      </c>
      <c r="J4284" s="17">
        <v>0.71580277000000003</v>
      </c>
      <c r="K4284" s="17">
        <v>1.9599999999999999E-3</v>
      </c>
    </row>
    <row r="4285" spans="1:11" x14ac:dyDescent="0.45">
      <c r="A4285" s="10" t="s">
        <v>43</v>
      </c>
      <c r="B4285" s="20">
        <v>0.81799999999999995</v>
      </c>
      <c r="C4285" s="19">
        <v>20568</v>
      </c>
      <c r="D4285" s="19">
        <v>479.74639159999998</v>
      </c>
      <c r="E4285" s="23">
        <v>6.2100000000000002E-2</v>
      </c>
      <c r="F4285" s="23">
        <v>4.3200000000000002E-2</v>
      </c>
      <c r="G4285" s="17">
        <v>0</v>
      </c>
      <c r="H4285" s="17">
        <v>1</v>
      </c>
      <c r="I4285" s="17">
        <v>0.28343348499999999</v>
      </c>
      <c r="J4285" s="17">
        <v>0.71461509099999998</v>
      </c>
      <c r="K4285" s="17">
        <v>1.9499999999999999E-3</v>
      </c>
    </row>
    <row r="4286" spans="1:11" x14ac:dyDescent="0.45">
      <c r="A4286" s="10" t="s">
        <v>43</v>
      </c>
      <c r="B4286" s="20">
        <v>0.82199999999999995</v>
      </c>
      <c r="C4286" s="19">
        <v>20666</v>
      </c>
      <c r="D4286" s="19">
        <v>485.83819670000003</v>
      </c>
      <c r="E4286" s="23">
        <v>6.2300000000000001E-2</v>
      </c>
      <c r="F4286" s="23">
        <v>4.3499999999999997E-2</v>
      </c>
      <c r="G4286" s="17">
        <v>0</v>
      </c>
      <c r="H4286" s="17">
        <v>1</v>
      </c>
      <c r="I4286" s="17">
        <v>0.281981596</v>
      </c>
      <c r="J4286" s="17">
        <v>0.71607697599999998</v>
      </c>
      <c r="K4286" s="17">
        <v>1.9400000000000001E-3</v>
      </c>
    </row>
    <row r="4287" spans="1:11" x14ac:dyDescent="0.45">
      <c r="A4287" s="10" t="s">
        <v>43</v>
      </c>
      <c r="B4287" s="20">
        <v>0.82299999999999995</v>
      </c>
      <c r="C4287" s="19">
        <v>20695</v>
      </c>
      <c r="D4287" s="19">
        <v>487.66015229999999</v>
      </c>
      <c r="E4287" s="23">
        <v>6.3399999999999998E-2</v>
      </c>
      <c r="F4287" s="23">
        <v>4.3900000000000002E-2</v>
      </c>
      <c r="G4287" s="17">
        <v>0</v>
      </c>
      <c r="H4287" s="17">
        <v>1</v>
      </c>
      <c r="I4287" s="17">
        <v>0.282369498</v>
      </c>
      <c r="J4287" s="17">
        <v>0.715695631</v>
      </c>
      <c r="K4287" s="17">
        <v>1.9300000000000001E-3</v>
      </c>
    </row>
    <row r="4288" spans="1:11" x14ac:dyDescent="0.45">
      <c r="A4288" s="10" t="s">
        <v>43</v>
      </c>
      <c r="B4288" s="20">
        <v>0.82599999999999996</v>
      </c>
      <c r="C4288" s="19">
        <v>20774</v>
      </c>
      <c r="D4288" s="19">
        <v>492.67236739999998</v>
      </c>
      <c r="E4288" s="23">
        <v>6.3500000000000001E-2</v>
      </c>
      <c r="F4288" s="23">
        <v>4.4200000000000003E-2</v>
      </c>
      <c r="G4288" s="17">
        <v>0</v>
      </c>
      <c r="H4288" s="17">
        <v>1</v>
      </c>
      <c r="I4288" s="17">
        <v>0.29026115200000002</v>
      </c>
      <c r="J4288" s="17">
        <v>0.70782525500000004</v>
      </c>
      <c r="K4288" s="17">
        <v>1.91E-3</v>
      </c>
    </row>
    <row r="4289" spans="1:11" x14ac:dyDescent="0.45">
      <c r="A4289" s="10" t="s">
        <v>43</v>
      </c>
      <c r="B4289" s="20">
        <v>0.82699999999999996</v>
      </c>
      <c r="C4289" s="19">
        <v>20782</v>
      </c>
      <c r="D4289" s="19">
        <v>493.18013380000002</v>
      </c>
      <c r="E4289" s="23">
        <v>6.3500000000000001E-2</v>
      </c>
      <c r="F4289" s="23">
        <v>4.4400000000000002E-2</v>
      </c>
      <c r="G4289" s="17">
        <v>0</v>
      </c>
      <c r="H4289" s="17">
        <v>1</v>
      </c>
      <c r="I4289" s="17">
        <v>0.29004213099999998</v>
      </c>
      <c r="J4289" s="17">
        <v>0.70804571999999999</v>
      </c>
      <c r="K4289" s="17">
        <v>1.91E-3</v>
      </c>
    </row>
    <row r="4290" spans="1:11" x14ac:dyDescent="0.45">
      <c r="A4290" s="10" t="s">
        <v>43</v>
      </c>
      <c r="B4290" s="20">
        <v>0.82799999999999996</v>
      </c>
      <c r="C4290" s="19">
        <v>20813</v>
      </c>
      <c r="D4290" s="19">
        <v>495.15049329999999</v>
      </c>
      <c r="E4290" s="23">
        <v>6.3700000000000007E-2</v>
      </c>
      <c r="F4290" s="23">
        <v>4.4499999999999998E-2</v>
      </c>
      <c r="G4290" s="17">
        <v>0</v>
      </c>
      <c r="H4290" s="17">
        <v>1</v>
      </c>
      <c r="I4290" s="17">
        <v>0.29195869000000002</v>
      </c>
      <c r="J4290" s="17">
        <v>0.70613525799999999</v>
      </c>
      <c r="K4290" s="17">
        <v>1.91E-3</v>
      </c>
    </row>
    <row r="4291" spans="1:11" x14ac:dyDescent="0.45">
      <c r="A4291" s="10" t="s">
        <v>43</v>
      </c>
      <c r="B4291" s="20">
        <v>0.82899999999999996</v>
      </c>
      <c r="C4291" s="19">
        <v>20847</v>
      </c>
      <c r="D4291" s="19">
        <v>497.31973779999998</v>
      </c>
      <c r="E4291" s="23">
        <v>6.3899999999999998E-2</v>
      </c>
      <c r="F4291" s="23">
        <v>4.4699999999999997E-2</v>
      </c>
      <c r="G4291" s="17">
        <v>0</v>
      </c>
      <c r="H4291" s="17">
        <v>1</v>
      </c>
      <c r="I4291" s="17">
        <v>0.29370499500000002</v>
      </c>
      <c r="J4291" s="17">
        <v>0.70439365399999998</v>
      </c>
      <c r="K4291" s="17">
        <v>1.9E-3</v>
      </c>
    </row>
    <row r="4292" spans="1:11" x14ac:dyDescent="0.45">
      <c r="A4292" s="10" t="s">
        <v>43</v>
      </c>
      <c r="B4292" s="20">
        <v>0.83</v>
      </c>
      <c r="C4292" s="19">
        <v>20868</v>
      </c>
      <c r="D4292" s="19">
        <v>498.6631142</v>
      </c>
      <c r="E4292" s="23">
        <v>6.4100000000000004E-2</v>
      </c>
      <c r="F4292" s="23">
        <v>4.4900000000000002E-2</v>
      </c>
      <c r="G4292" s="17">
        <v>0</v>
      </c>
      <c r="H4292" s="17">
        <v>1</v>
      </c>
      <c r="I4292" s="17">
        <v>0.29343670100000002</v>
      </c>
      <c r="J4292" s="17">
        <v>0.70466558499999998</v>
      </c>
      <c r="K4292" s="17">
        <v>1.9E-3</v>
      </c>
    </row>
    <row r="4293" spans="1:11" x14ac:dyDescent="0.45">
      <c r="A4293" s="10" t="s">
        <v>43</v>
      </c>
      <c r="B4293" s="20">
        <v>0.83099999999999996</v>
      </c>
      <c r="C4293" s="19">
        <v>20899</v>
      </c>
      <c r="D4293" s="19">
        <v>500.65241450000002</v>
      </c>
      <c r="E4293" s="23">
        <v>6.4299999999999996E-2</v>
      </c>
      <c r="F4293" s="23">
        <v>4.4999999999999998E-2</v>
      </c>
      <c r="G4293" s="17">
        <v>0</v>
      </c>
      <c r="H4293" s="17">
        <v>1</v>
      </c>
      <c r="I4293" s="17">
        <v>0.293145828</v>
      </c>
      <c r="J4293" s="17">
        <v>0.70496131900000003</v>
      </c>
      <c r="K4293" s="17">
        <v>1.89E-3</v>
      </c>
    </row>
    <row r="4294" spans="1:11" x14ac:dyDescent="0.45">
      <c r="A4294" s="10" t="s">
        <v>43</v>
      </c>
      <c r="B4294" s="20">
        <v>0.83199999999999996</v>
      </c>
      <c r="C4294" s="19">
        <v>20924</v>
      </c>
      <c r="D4294" s="19">
        <v>502.26805080000003</v>
      </c>
      <c r="E4294" s="23">
        <v>6.4699999999999994E-2</v>
      </c>
      <c r="F4294" s="23">
        <v>4.5199999999999997E-2</v>
      </c>
      <c r="G4294" s="17">
        <v>0</v>
      </c>
      <c r="H4294" s="17">
        <v>1</v>
      </c>
      <c r="I4294" s="17">
        <v>0.29342533100000001</v>
      </c>
      <c r="J4294" s="17">
        <v>0.70468478800000001</v>
      </c>
      <c r="K4294" s="17">
        <v>1.89E-3</v>
      </c>
    </row>
    <row r="4295" spans="1:11" x14ac:dyDescent="0.45">
      <c r="A4295" s="10" t="s">
        <v>43</v>
      </c>
      <c r="B4295" s="20">
        <v>0.83499999999999996</v>
      </c>
      <c r="C4295" s="19">
        <v>20994</v>
      </c>
      <c r="D4295" s="19">
        <v>506.81556799999998</v>
      </c>
      <c r="E4295" s="23">
        <v>6.54E-2</v>
      </c>
      <c r="F4295" s="23">
        <v>4.5400000000000003E-2</v>
      </c>
      <c r="G4295" s="17">
        <v>0</v>
      </c>
      <c r="H4295" s="17">
        <v>1</v>
      </c>
      <c r="I4295" s="17">
        <v>0.29896290199999997</v>
      </c>
      <c r="J4295" s="17">
        <v>0.69916202800000005</v>
      </c>
      <c r="K4295" s="17">
        <v>1.8799999999999999E-3</v>
      </c>
    </row>
    <row r="4296" spans="1:11" x14ac:dyDescent="0.45">
      <c r="A4296" s="10" t="s">
        <v>43</v>
      </c>
      <c r="B4296" s="20">
        <v>0.83599999999999997</v>
      </c>
      <c r="C4296" s="19">
        <v>21025</v>
      </c>
      <c r="D4296" s="19">
        <v>508.84630110000001</v>
      </c>
      <c r="E4296" s="23">
        <v>6.5799999999999997E-2</v>
      </c>
      <c r="F4296" s="23">
        <v>4.5600000000000002E-2</v>
      </c>
      <c r="G4296" s="17">
        <v>0</v>
      </c>
      <c r="H4296" s="17">
        <v>1</v>
      </c>
      <c r="I4296" s="17">
        <v>0.30141889199999999</v>
      </c>
      <c r="J4296" s="17">
        <v>0.69671364599999996</v>
      </c>
      <c r="K4296" s="17">
        <v>1.8699999999999999E-3</v>
      </c>
    </row>
    <row r="4297" spans="1:11" x14ac:dyDescent="0.45">
      <c r="A4297" s="10" t="s">
        <v>43</v>
      </c>
      <c r="B4297" s="20">
        <v>0.83699999999999997</v>
      </c>
      <c r="C4297" s="19">
        <v>21037</v>
      </c>
      <c r="D4297" s="19">
        <v>509.63756219999999</v>
      </c>
      <c r="E4297" s="23">
        <v>6.6000000000000003E-2</v>
      </c>
      <c r="F4297" s="23">
        <v>4.58E-2</v>
      </c>
      <c r="G4297" s="17">
        <v>0</v>
      </c>
      <c r="H4297" s="17">
        <v>1</v>
      </c>
      <c r="I4297" s="17">
        <v>0.30222559599999999</v>
      </c>
      <c r="J4297" s="17">
        <v>0.69590909899999998</v>
      </c>
      <c r="K4297" s="17">
        <v>1.8699999999999999E-3</v>
      </c>
    </row>
    <row r="4298" spans="1:11" x14ac:dyDescent="0.45">
      <c r="A4298" s="10" t="s">
        <v>43</v>
      </c>
      <c r="B4298" s="20">
        <v>0.83799999999999997</v>
      </c>
      <c r="C4298" s="19">
        <v>21076</v>
      </c>
      <c r="D4298" s="19">
        <v>512.22246729999995</v>
      </c>
      <c r="E4298" s="23">
        <v>6.6400000000000001E-2</v>
      </c>
      <c r="F4298" s="23">
        <v>4.58E-2</v>
      </c>
      <c r="G4298" s="17">
        <v>0</v>
      </c>
      <c r="H4298" s="17">
        <v>1</v>
      </c>
      <c r="I4298" s="17">
        <v>0.305745667</v>
      </c>
      <c r="J4298" s="17">
        <v>0.69239968100000004</v>
      </c>
      <c r="K4298" s="17">
        <v>1.8500000000000001E-3</v>
      </c>
    </row>
    <row r="4299" spans="1:11" x14ac:dyDescent="0.45">
      <c r="A4299" s="10" t="s">
        <v>43</v>
      </c>
      <c r="B4299" s="20">
        <v>0.83899999999999997</v>
      </c>
      <c r="C4299" s="19">
        <v>21082</v>
      </c>
      <c r="D4299" s="19">
        <v>512.62100850000002</v>
      </c>
      <c r="E4299" s="23">
        <v>6.6500000000000004E-2</v>
      </c>
      <c r="F4299" s="23">
        <v>4.5900000000000003E-2</v>
      </c>
      <c r="G4299" s="17">
        <v>0</v>
      </c>
      <c r="H4299" s="17">
        <v>1</v>
      </c>
      <c r="I4299" s="17">
        <v>0.30558393</v>
      </c>
      <c r="J4299" s="17">
        <v>0.69256239900000005</v>
      </c>
      <c r="K4299" s="17">
        <v>1.8500000000000001E-3</v>
      </c>
    </row>
    <row r="4300" spans="1:11" x14ac:dyDescent="0.45">
      <c r="A4300" s="10" t="s">
        <v>43</v>
      </c>
      <c r="B4300" s="20">
        <v>0.84</v>
      </c>
      <c r="C4300" s="19">
        <v>21126</v>
      </c>
      <c r="D4300" s="19">
        <v>515.55318239999997</v>
      </c>
      <c r="E4300" s="23">
        <v>6.6699999999999995E-2</v>
      </c>
      <c r="F4300" s="23">
        <v>4.6199999999999998E-2</v>
      </c>
      <c r="G4300" s="17">
        <v>0</v>
      </c>
      <c r="H4300" s="17">
        <v>1</v>
      </c>
      <c r="I4300" s="17">
        <v>0.30540306299999997</v>
      </c>
      <c r="J4300" s="17">
        <v>0.69274727899999999</v>
      </c>
      <c r="K4300" s="17">
        <v>1.8500000000000001E-3</v>
      </c>
    </row>
    <row r="4301" spans="1:11" x14ac:dyDescent="0.45">
      <c r="A4301" s="10" t="s">
        <v>43</v>
      </c>
      <c r="B4301" s="20">
        <v>0.84099999999999997</v>
      </c>
      <c r="C4301" s="19">
        <v>21142</v>
      </c>
      <c r="D4301" s="19">
        <v>516.62529259999997</v>
      </c>
      <c r="E4301" s="23">
        <v>6.7299999999999999E-2</v>
      </c>
      <c r="F4301" s="23">
        <v>4.6399999999999997E-2</v>
      </c>
      <c r="G4301" s="17">
        <v>0</v>
      </c>
      <c r="H4301" s="17">
        <v>1</v>
      </c>
      <c r="I4301" s="17">
        <v>0.304965345</v>
      </c>
      <c r="J4301" s="17">
        <v>0.69318877400000001</v>
      </c>
      <c r="K4301" s="17">
        <v>1.8500000000000001E-3</v>
      </c>
    </row>
    <row r="4302" spans="1:11" x14ac:dyDescent="0.45">
      <c r="A4302" s="10" t="s">
        <v>43</v>
      </c>
      <c r="B4302" s="20">
        <v>0.84299999999999997</v>
      </c>
      <c r="C4302" s="19">
        <v>21202</v>
      </c>
      <c r="D4302" s="19">
        <v>520.66721440000003</v>
      </c>
      <c r="E4302" s="23">
        <v>6.7599999999999993E-2</v>
      </c>
      <c r="F4302" s="23">
        <v>4.6600000000000003E-2</v>
      </c>
      <c r="G4302" s="17">
        <v>0</v>
      </c>
      <c r="H4302" s="17">
        <v>1</v>
      </c>
      <c r="I4302" s="17">
        <v>0.30931718699999999</v>
      </c>
      <c r="J4302" s="17">
        <v>0.68884929399999995</v>
      </c>
      <c r="K4302" s="17">
        <v>1.83E-3</v>
      </c>
    </row>
    <row r="4303" spans="1:11" x14ac:dyDescent="0.45">
      <c r="A4303" s="10" t="s">
        <v>43</v>
      </c>
      <c r="B4303" s="20">
        <v>0.84399999999999997</v>
      </c>
      <c r="C4303" s="19">
        <v>21221</v>
      </c>
      <c r="D4303" s="19">
        <v>521.96149409999998</v>
      </c>
      <c r="E4303" s="23">
        <v>6.8599999999999994E-2</v>
      </c>
      <c r="F4303" s="23">
        <v>4.6899999999999997E-2</v>
      </c>
      <c r="G4303" s="17">
        <v>0</v>
      </c>
      <c r="H4303" s="17">
        <v>1</v>
      </c>
      <c r="I4303" s="17">
        <v>0.30977825799999997</v>
      </c>
      <c r="J4303" s="17">
        <v>0.68839212599999999</v>
      </c>
      <c r="K4303" s="17">
        <v>1.83E-3</v>
      </c>
    </row>
    <row r="4304" spans="1:11" x14ac:dyDescent="0.45">
      <c r="A4304" s="10" t="s">
        <v>43</v>
      </c>
      <c r="B4304" s="20">
        <v>0.84499999999999997</v>
      </c>
      <c r="C4304" s="19">
        <v>21252</v>
      </c>
      <c r="D4304" s="19">
        <v>524.10627209999996</v>
      </c>
      <c r="E4304" s="23">
        <v>6.9599999999999995E-2</v>
      </c>
      <c r="F4304" s="23">
        <v>4.7E-2</v>
      </c>
      <c r="G4304" s="17">
        <v>0</v>
      </c>
      <c r="H4304" s="17">
        <v>1</v>
      </c>
      <c r="I4304" s="17">
        <v>0.30925965300000002</v>
      </c>
      <c r="J4304" s="17">
        <v>0.68891687400000001</v>
      </c>
      <c r="K4304" s="17">
        <v>1.82E-3</v>
      </c>
    </row>
    <row r="4305" spans="1:11" x14ac:dyDescent="0.45">
      <c r="A4305" s="10" t="s">
        <v>43</v>
      </c>
      <c r="B4305" s="20">
        <v>0.84599999999999997</v>
      </c>
      <c r="C4305" s="19">
        <v>21276</v>
      </c>
      <c r="D4305" s="19">
        <v>525.78204479999999</v>
      </c>
      <c r="E4305" s="23">
        <v>7.0000000000000007E-2</v>
      </c>
      <c r="F4305" s="23">
        <v>4.7100000000000003E-2</v>
      </c>
      <c r="G4305" s="17">
        <v>0</v>
      </c>
      <c r="H4305" s="17">
        <v>1</v>
      </c>
      <c r="I4305" s="17">
        <v>0.30931929899999999</v>
      </c>
      <c r="J4305" s="17">
        <v>0.68886343000000005</v>
      </c>
      <c r="K4305" s="17">
        <v>1.82E-3</v>
      </c>
    </row>
    <row r="4306" spans="1:11" x14ac:dyDescent="0.45">
      <c r="A4306" s="10" t="s">
        <v>43</v>
      </c>
      <c r="B4306" s="20">
        <v>0.84699999999999998</v>
      </c>
      <c r="C4306" s="19">
        <v>21301</v>
      </c>
      <c r="D4306" s="19">
        <v>527.53360039999995</v>
      </c>
      <c r="E4306" s="23">
        <v>7.0099999999999996E-2</v>
      </c>
      <c r="F4306" s="23">
        <v>4.7399999999999998E-2</v>
      </c>
      <c r="G4306" s="17">
        <v>0</v>
      </c>
      <c r="H4306" s="17">
        <v>1</v>
      </c>
      <c r="I4306" s="17">
        <v>0.31145657199999999</v>
      </c>
      <c r="J4306" s="17">
        <v>0.68673178099999999</v>
      </c>
      <c r="K4306" s="17">
        <v>1.81E-3</v>
      </c>
    </row>
    <row r="4307" spans="1:11" x14ac:dyDescent="0.45">
      <c r="A4307" s="10" t="s">
        <v>43</v>
      </c>
      <c r="B4307" s="20">
        <v>0.84799999999999998</v>
      </c>
      <c r="C4307" s="19">
        <v>21312</v>
      </c>
      <c r="D4307" s="19">
        <v>528.30919270000004</v>
      </c>
      <c r="E4307" s="23">
        <v>7.0699999999999999E-2</v>
      </c>
      <c r="F4307" s="23">
        <v>4.7500000000000001E-2</v>
      </c>
      <c r="G4307" s="17">
        <v>0</v>
      </c>
      <c r="H4307" s="17">
        <v>1</v>
      </c>
      <c r="I4307" s="17">
        <v>0.31242524199999999</v>
      </c>
      <c r="J4307" s="17">
        <v>0.68576583300000005</v>
      </c>
      <c r="K4307" s="17">
        <v>1.81E-3</v>
      </c>
    </row>
    <row r="4308" spans="1:11" x14ac:dyDescent="0.45">
      <c r="A4308" s="10" t="s">
        <v>43</v>
      </c>
      <c r="B4308" s="20">
        <v>0.84899999999999998</v>
      </c>
      <c r="C4308" s="19">
        <v>21330</v>
      </c>
      <c r="D4308" s="19">
        <v>529.58406230000003</v>
      </c>
      <c r="E4308" s="23">
        <v>7.0800000000000002E-2</v>
      </c>
      <c r="F4308" s="23">
        <v>4.7600000000000003E-2</v>
      </c>
      <c r="G4308" s="17">
        <v>0</v>
      </c>
      <c r="H4308" s="17">
        <v>1</v>
      </c>
      <c r="I4308" s="17">
        <v>0.31175818</v>
      </c>
      <c r="J4308" s="17">
        <v>0.68643675800000004</v>
      </c>
      <c r="K4308" s="17">
        <v>1.81E-3</v>
      </c>
    </row>
    <row r="4309" spans="1:11" x14ac:dyDescent="0.45">
      <c r="A4309" s="10" t="s">
        <v>43</v>
      </c>
      <c r="B4309" s="20">
        <v>0.85</v>
      </c>
      <c r="C4309" s="19">
        <v>21377</v>
      </c>
      <c r="D4309" s="19">
        <v>532.91440999999998</v>
      </c>
      <c r="E4309" s="23">
        <v>7.0900000000000005E-2</v>
      </c>
      <c r="F4309" s="23">
        <v>4.7721815000000001E-2</v>
      </c>
      <c r="G4309" s="17">
        <v>0</v>
      </c>
      <c r="H4309" s="17">
        <v>1</v>
      </c>
      <c r="I4309" s="17">
        <v>0.31551354100000001</v>
      </c>
      <c r="J4309" s="17">
        <v>0.68269290800000004</v>
      </c>
      <c r="K4309" s="17">
        <v>1.7899999999999999E-3</v>
      </c>
    </row>
    <row r="4310" spans="1:11" x14ac:dyDescent="0.45">
      <c r="A4310" s="10" t="s">
        <v>43</v>
      </c>
      <c r="B4310" s="20">
        <v>0.85199999999999998</v>
      </c>
      <c r="C4310" s="19">
        <v>21425</v>
      </c>
      <c r="D4310" s="19">
        <v>536.3244019</v>
      </c>
      <c r="E4310" s="23">
        <v>7.17E-2</v>
      </c>
      <c r="F4310" s="23">
        <v>4.8099999999999997E-2</v>
      </c>
      <c r="G4310" s="17">
        <v>0</v>
      </c>
      <c r="H4310" s="17">
        <v>1</v>
      </c>
      <c r="I4310" s="17">
        <v>0.31929870100000002</v>
      </c>
      <c r="J4310" s="17">
        <v>0.67891975000000004</v>
      </c>
      <c r="K4310" s="17">
        <v>1.7799999999999999E-3</v>
      </c>
    </row>
    <row r="4311" spans="1:11" x14ac:dyDescent="0.45">
      <c r="A4311" s="10" t="s">
        <v>43</v>
      </c>
      <c r="B4311" s="20">
        <v>0.85299999999999998</v>
      </c>
      <c r="C4311" s="19">
        <v>21438</v>
      </c>
      <c r="D4311" s="19">
        <v>537.25708380000003</v>
      </c>
      <c r="E4311" s="23">
        <v>7.17E-2</v>
      </c>
      <c r="F4311" s="23">
        <v>4.8300000000000003E-2</v>
      </c>
      <c r="G4311" s="17">
        <v>0</v>
      </c>
      <c r="H4311" s="17">
        <v>1</v>
      </c>
      <c r="I4311" s="17">
        <v>0.31874387999999998</v>
      </c>
      <c r="J4311" s="17">
        <v>0.67947766600000004</v>
      </c>
      <c r="K4311" s="17">
        <v>1.7799999999999999E-3</v>
      </c>
    </row>
    <row r="4312" spans="1:11" x14ac:dyDescent="0.45">
      <c r="A4312" s="10" t="s">
        <v>43</v>
      </c>
      <c r="B4312" s="20">
        <v>0.85399999999999998</v>
      </c>
      <c r="C4312" s="19">
        <v>21478</v>
      </c>
      <c r="D4312" s="19">
        <v>540.15181589999997</v>
      </c>
      <c r="E4312" s="23">
        <v>7.3300000000000004E-2</v>
      </c>
      <c r="F4312" s="23">
        <v>4.8399999999999999E-2</v>
      </c>
      <c r="G4312" s="17">
        <v>0</v>
      </c>
      <c r="H4312" s="17">
        <v>1</v>
      </c>
      <c r="I4312" s="17">
        <v>0.32096387300000001</v>
      </c>
      <c r="J4312" s="17">
        <v>0.67726609199999999</v>
      </c>
      <c r="K4312" s="17">
        <v>1.7700000000000001E-3</v>
      </c>
    </row>
    <row r="4313" spans="1:11" x14ac:dyDescent="0.45">
      <c r="A4313" s="10" t="s">
        <v>43</v>
      </c>
      <c r="B4313" s="20">
        <v>0.85499999999999998</v>
      </c>
      <c r="C4313" s="19">
        <v>21494</v>
      </c>
      <c r="D4313" s="19">
        <v>541.32600100000002</v>
      </c>
      <c r="E4313" s="23">
        <v>7.3599999999999999E-2</v>
      </c>
      <c r="F4313" s="23">
        <v>4.8500000000000001E-2</v>
      </c>
      <c r="G4313" s="17">
        <v>0</v>
      </c>
      <c r="H4313" s="17">
        <v>1</v>
      </c>
      <c r="I4313" s="17">
        <v>0.32254428000000002</v>
      </c>
      <c r="J4313" s="17">
        <v>0.67568980499999998</v>
      </c>
      <c r="K4313" s="17">
        <v>1.7700000000000001E-3</v>
      </c>
    </row>
    <row r="4314" spans="1:11" x14ac:dyDescent="0.45">
      <c r="A4314" s="10" t="s">
        <v>43</v>
      </c>
      <c r="B4314" s="20">
        <v>0.85599999999999998</v>
      </c>
      <c r="C4314" s="19">
        <v>21526</v>
      </c>
      <c r="D4314" s="19">
        <v>543.68891910000002</v>
      </c>
      <c r="E4314" s="23">
        <v>7.3800000000000004E-2</v>
      </c>
      <c r="F4314" s="23">
        <v>4.8800000000000003E-2</v>
      </c>
      <c r="G4314" s="17">
        <v>0</v>
      </c>
      <c r="H4314" s="17">
        <v>1</v>
      </c>
      <c r="I4314" s="17">
        <v>0.32445749299999999</v>
      </c>
      <c r="J4314" s="17">
        <v>0.67378157900000002</v>
      </c>
      <c r="K4314" s="17">
        <v>1.7600000000000001E-3</v>
      </c>
    </row>
    <row r="4315" spans="1:11" x14ac:dyDescent="0.45">
      <c r="A4315" s="10" t="s">
        <v>43</v>
      </c>
      <c r="B4315" s="20">
        <v>0.85699999999999998</v>
      </c>
      <c r="C4315" s="19">
        <v>21552</v>
      </c>
      <c r="D4315" s="19">
        <v>545.61279890000003</v>
      </c>
      <c r="E4315" s="23">
        <v>7.4099999999999999E-2</v>
      </c>
      <c r="F4315" s="23">
        <v>4.9000000000000002E-2</v>
      </c>
      <c r="G4315" s="17">
        <v>0</v>
      </c>
      <c r="H4315" s="17">
        <v>1</v>
      </c>
      <c r="I4315" s="17">
        <v>0.326125202</v>
      </c>
      <c r="J4315" s="17">
        <v>0.67211978800000005</v>
      </c>
      <c r="K4315" s="17">
        <v>1.7600000000000001E-3</v>
      </c>
    </row>
    <row r="4316" spans="1:11" x14ac:dyDescent="0.45">
      <c r="A4316" s="10" t="s">
        <v>43</v>
      </c>
      <c r="B4316" s="20">
        <v>0.85799999999999998</v>
      </c>
      <c r="C4316" s="19">
        <v>21576</v>
      </c>
      <c r="D4316" s="19">
        <v>547.39623500000005</v>
      </c>
      <c r="E4316" s="23">
        <v>7.4300000000000005E-2</v>
      </c>
      <c r="F4316" s="23">
        <v>4.9200000000000001E-2</v>
      </c>
      <c r="G4316" s="17">
        <v>0</v>
      </c>
      <c r="H4316" s="17">
        <v>1</v>
      </c>
      <c r="I4316" s="17">
        <v>0.32535817900000003</v>
      </c>
      <c r="J4316" s="17">
        <v>0.67289093799999999</v>
      </c>
      <c r="K4316" s="17">
        <v>1.75E-3</v>
      </c>
    </row>
    <row r="4317" spans="1:11" x14ac:dyDescent="0.45">
      <c r="A4317" s="10" t="s">
        <v>43</v>
      </c>
      <c r="B4317" s="20">
        <v>0.85899999999999999</v>
      </c>
      <c r="C4317" s="19">
        <v>21602</v>
      </c>
      <c r="D4317" s="19">
        <v>549.34020710000004</v>
      </c>
      <c r="E4317" s="23">
        <v>7.4899999999999994E-2</v>
      </c>
      <c r="F4317" s="23">
        <v>4.9299999999999997E-2</v>
      </c>
      <c r="G4317" s="17">
        <v>0</v>
      </c>
      <c r="H4317" s="17">
        <v>1</v>
      </c>
      <c r="I4317" s="17">
        <v>0.32729896800000002</v>
      </c>
      <c r="J4317" s="17">
        <v>0.67095563400000002</v>
      </c>
      <c r="K4317" s="17">
        <v>1.75E-3</v>
      </c>
    </row>
    <row r="4318" spans="1:11" x14ac:dyDescent="0.45">
      <c r="A4318" s="10" t="s">
        <v>43</v>
      </c>
      <c r="B4318" s="20">
        <v>0.86</v>
      </c>
      <c r="C4318" s="19">
        <v>21629</v>
      </c>
      <c r="D4318" s="19">
        <v>551.37129789999995</v>
      </c>
      <c r="E4318" s="23">
        <v>7.5399999999999995E-2</v>
      </c>
      <c r="F4318" s="23">
        <v>4.9500000000000002E-2</v>
      </c>
      <c r="G4318" s="17">
        <v>0</v>
      </c>
      <c r="H4318" s="17">
        <v>1</v>
      </c>
      <c r="I4318" s="17">
        <v>0.32912808399999999</v>
      </c>
      <c r="J4318" s="17">
        <v>0.66913203200000004</v>
      </c>
      <c r="K4318" s="17">
        <v>1.74E-3</v>
      </c>
    </row>
    <row r="4319" spans="1:11" x14ac:dyDescent="0.45">
      <c r="A4319" s="10" t="s">
        <v>43</v>
      </c>
      <c r="B4319" s="20">
        <v>0.86099999999999999</v>
      </c>
      <c r="C4319" s="19">
        <v>21642</v>
      </c>
      <c r="D4319" s="19">
        <v>552.35318940000002</v>
      </c>
      <c r="E4319" s="23">
        <v>7.5600000000000001E-2</v>
      </c>
      <c r="F4319" s="23">
        <v>4.9700000000000001E-2</v>
      </c>
      <c r="G4319" s="17">
        <v>0</v>
      </c>
      <c r="H4319" s="17">
        <v>1</v>
      </c>
      <c r="I4319" s="17">
        <v>0.330408751</v>
      </c>
      <c r="J4319" s="17">
        <v>0.66785468599999998</v>
      </c>
      <c r="K4319" s="17">
        <v>1.74E-3</v>
      </c>
    </row>
    <row r="4320" spans="1:11" x14ac:dyDescent="0.45">
      <c r="A4320" s="10" t="s">
        <v>43</v>
      </c>
      <c r="B4320" s="20">
        <v>0.86199999999999999</v>
      </c>
      <c r="C4320" s="19">
        <v>21675</v>
      </c>
      <c r="D4320" s="19">
        <v>554.85533390000001</v>
      </c>
      <c r="E4320" s="23">
        <v>7.5800000000000006E-2</v>
      </c>
      <c r="F4320" s="23">
        <v>4.9700000000000001E-2</v>
      </c>
      <c r="G4320" s="17">
        <v>0</v>
      </c>
      <c r="H4320" s="17">
        <v>1</v>
      </c>
      <c r="I4320" s="17">
        <v>0.33371566200000002</v>
      </c>
      <c r="J4320" s="17">
        <v>0.66455635199999996</v>
      </c>
      <c r="K4320" s="17">
        <v>1.73E-3</v>
      </c>
    </row>
    <row r="4321" spans="1:11" x14ac:dyDescent="0.45">
      <c r="A4321" s="10" t="s">
        <v>43</v>
      </c>
      <c r="B4321" s="20">
        <v>0.86299999999999999</v>
      </c>
      <c r="C4321" s="19">
        <v>21697</v>
      </c>
      <c r="D4321" s="19">
        <v>556.53677570000002</v>
      </c>
      <c r="E4321" s="23">
        <v>7.7399999999999997E-2</v>
      </c>
      <c r="F4321" s="23">
        <v>4.99E-2</v>
      </c>
      <c r="G4321" s="17">
        <v>0</v>
      </c>
      <c r="H4321" s="17">
        <v>1</v>
      </c>
      <c r="I4321" s="17">
        <v>0.33367283399999997</v>
      </c>
      <c r="J4321" s="17">
        <v>0.66460296699999999</v>
      </c>
      <c r="K4321" s="17">
        <v>1.72E-3</v>
      </c>
    </row>
    <row r="4322" spans="1:11" x14ac:dyDescent="0.45">
      <c r="A4322" s="10" t="s">
        <v>43</v>
      </c>
      <c r="B4322" s="20">
        <v>0.86399999999999999</v>
      </c>
      <c r="C4322" s="19">
        <v>21713</v>
      </c>
      <c r="D4322" s="19">
        <v>557.7757411</v>
      </c>
      <c r="E4322" s="23">
        <v>7.7499999999999999E-2</v>
      </c>
      <c r="F4322" s="23">
        <v>5.0200000000000002E-2</v>
      </c>
      <c r="G4322" s="17">
        <v>0</v>
      </c>
      <c r="H4322" s="17">
        <v>1</v>
      </c>
      <c r="I4322" s="17">
        <v>0.33366377400000002</v>
      </c>
      <c r="J4322" s="17">
        <v>0.66461419600000005</v>
      </c>
      <c r="K4322" s="17">
        <v>1.72E-3</v>
      </c>
    </row>
    <row r="4323" spans="1:11" x14ac:dyDescent="0.45">
      <c r="A4323" s="10" t="s">
        <v>43</v>
      </c>
      <c r="B4323" s="20">
        <v>0.86599999999999999</v>
      </c>
      <c r="C4323" s="19">
        <v>21777</v>
      </c>
      <c r="D4323" s="19">
        <v>562.75710100000003</v>
      </c>
      <c r="E4323" s="23">
        <v>7.8299999999999995E-2</v>
      </c>
      <c r="F4323" s="23">
        <v>5.04E-2</v>
      </c>
      <c r="G4323" s="17">
        <v>0</v>
      </c>
      <c r="H4323" s="17">
        <v>1</v>
      </c>
      <c r="I4323" s="17">
        <v>0.33948167600000001</v>
      </c>
      <c r="J4323" s="17">
        <v>0.65881227399999998</v>
      </c>
      <c r="K4323" s="17">
        <v>1.7099999999999999E-3</v>
      </c>
    </row>
    <row r="4324" spans="1:11" x14ac:dyDescent="0.45">
      <c r="A4324" s="10" t="s">
        <v>43</v>
      </c>
      <c r="B4324" s="20">
        <v>0.86699999999999999</v>
      </c>
      <c r="C4324" s="19">
        <v>21802</v>
      </c>
      <c r="D4324" s="19">
        <v>564.71680370000001</v>
      </c>
      <c r="E4324" s="23">
        <v>7.8799999999999995E-2</v>
      </c>
      <c r="F4324" s="23">
        <v>5.0799999999999998E-2</v>
      </c>
      <c r="G4324" s="17">
        <v>0</v>
      </c>
      <c r="H4324" s="17">
        <v>1</v>
      </c>
      <c r="I4324" s="17">
        <v>0.34063769900000002</v>
      </c>
      <c r="J4324" s="17">
        <v>0.65766107100000004</v>
      </c>
      <c r="K4324" s="17">
        <v>1.6999999999999999E-3</v>
      </c>
    </row>
    <row r="4325" spans="1:11" x14ac:dyDescent="0.45">
      <c r="A4325" s="10" t="s">
        <v>43</v>
      </c>
      <c r="B4325" s="20">
        <v>0.86799999999999999</v>
      </c>
      <c r="C4325" s="19">
        <v>21829</v>
      </c>
      <c r="D4325" s="19">
        <v>566.85258239999996</v>
      </c>
      <c r="E4325" s="23">
        <v>7.9500000000000001E-2</v>
      </c>
      <c r="F4325" s="23">
        <v>5.0999999999999997E-2</v>
      </c>
      <c r="G4325" s="17">
        <v>0</v>
      </c>
      <c r="H4325" s="17">
        <v>1</v>
      </c>
      <c r="I4325" s="17">
        <v>0.34035935299999998</v>
      </c>
      <c r="J4325" s="17">
        <v>0.65794549499999999</v>
      </c>
      <c r="K4325" s="17">
        <v>1.6999999999999999E-3</v>
      </c>
    </row>
    <row r="4326" spans="1:11" x14ac:dyDescent="0.45">
      <c r="A4326" s="10" t="s">
        <v>43</v>
      </c>
      <c r="B4326" s="20">
        <v>0.86899999999999999</v>
      </c>
      <c r="C4326" s="19">
        <v>21854</v>
      </c>
      <c r="D4326" s="19">
        <v>568.8534128</v>
      </c>
      <c r="E4326" s="23">
        <v>8.0500000000000002E-2</v>
      </c>
      <c r="F4326" s="23">
        <v>5.1200000000000002E-2</v>
      </c>
      <c r="G4326" s="17">
        <v>0</v>
      </c>
      <c r="H4326" s="17">
        <v>1</v>
      </c>
      <c r="I4326" s="17">
        <v>0.34046143099999998</v>
      </c>
      <c r="J4326" s="17">
        <v>0.65784734899999997</v>
      </c>
      <c r="K4326" s="17">
        <v>1.6900000000000001E-3</v>
      </c>
    </row>
    <row r="4327" spans="1:11" x14ac:dyDescent="0.45">
      <c r="A4327" s="10" t="s">
        <v>43</v>
      </c>
      <c r="B4327" s="20">
        <v>0.87</v>
      </c>
      <c r="C4327" s="19">
        <v>21873</v>
      </c>
      <c r="D4327" s="19">
        <v>570.39156019999996</v>
      </c>
      <c r="E4327" s="23">
        <v>8.1000000000000003E-2</v>
      </c>
      <c r="F4327" s="23">
        <v>5.1299999999999998E-2</v>
      </c>
      <c r="G4327" s="17">
        <v>0</v>
      </c>
      <c r="H4327" s="17">
        <v>1</v>
      </c>
      <c r="I4327" s="17">
        <v>0.34213718900000001</v>
      </c>
      <c r="J4327" s="17">
        <v>0.65617646799999996</v>
      </c>
      <c r="K4327" s="17">
        <v>1.6900000000000001E-3</v>
      </c>
    </row>
    <row r="4328" spans="1:11" x14ac:dyDescent="0.45">
      <c r="A4328" s="10" t="s">
        <v>43</v>
      </c>
      <c r="B4328" s="20">
        <v>0.871</v>
      </c>
      <c r="C4328" s="19">
        <v>21889</v>
      </c>
      <c r="D4328" s="19">
        <v>571.69032960000004</v>
      </c>
      <c r="E4328" s="23">
        <v>8.1199999999999994E-2</v>
      </c>
      <c r="F4328" s="23">
        <v>5.1400000000000001E-2</v>
      </c>
      <c r="G4328" s="17">
        <v>0</v>
      </c>
      <c r="H4328" s="17">
        <v>1</v>
      </c>
      <c r="I4328" s="17">
        <v>0.341690826</v>
      </c>
      <c r="J4328" s="17">
        <v>0.65662503000000005</v>
      </c>
      <c r="K4328" s="17">
        <v>1.6800000000000001E-3</v>
      </c>
    </row>
    <row r="4329" spans="1:11" x14ac:dyDescent="0.45">
      <c r="A4329" s="10" t="s">
        <v>43</v>
      </c>
      <c r="B4329" s="20">
        <v>0.872</v>
      </c>
      <c r="C4329" s="19">
        <v>21926</v>
      </c>
      <c r="D4329" s="19">
        <v>574.70281030000001</v>
      </c>
      <c r="E4329" s="23">
        <v>8.1900000000000001E-2</v>
      </c>
      <c r="F4329" s="23">
        <v>5.1499999999999997E-2</v>
      </c>
      <c r="G4329" s="17">
        <v>0</v>
      </c>
      <c r="H4329" s="17">
        <v>1</v>
      </c>
      <c r="I4329" s="17">
        <v>0.34444884199999998</v>
      </c>
      <c r="J4329" s="17">
        <v>0.65387447099999996</v>
      </c>
      <c r="K4329" s="17">
        <v>1.6800000000000001E-3</v>
      </c>
    </row>
    <row r="4330" spans="1:11" x14ac:dyDescent="0.45">
      <c r="A4330" s="10" t="s">
        <v>43</v>
      </c>
      <c r="B4330" s="20">
        <v>0.874</v>
      </c>
      <c r="C4330" s="19">
        <v>21980</v>
      </c>
      <c r="D4330" s="19">
        <v>579.1372877</v>
      </c>
      <c r="E4330" s="23">
        <v>8.2600000000000007E-2</v>
      </c>
      <c r="F4330" s="23">
        <v>5.1999999999999998E-2</v>
      </c>
      <c r="G4330" s="17">
        <v>0</v>
      </c>
      <c r="H4330" s="17">
        <v>1</v>
      </c>
      <c r="I4330" s="17">
        <v>0.34908063499999997</v>
      </c>
      <c r="J4330" s="17">
        <v>0.64925452500000003</v>
      </c>
      <c r="K4330" s="17">
        <v>1.66E-3</v>
      </c>
    </row>
    <row r="4331" spans="1:11" x14ac:dyDescent="0.45">
      <c r="A4331" s="10" t="s">
        <v>43</v>
      </c>
      <c r="B4331" s="20">
        <v>0.875</v>
      </c>
      <c r="C4331" s="19">
        <v>21991</v>
      </c>
      <c r="D4331" s="19">
        <v>580.05253990000006</v>
      </c>
      <c r="E4331" s="23">
        <v>8.3299999999999999E-2</v>
      </c>
      <c r="F4331" s="23">
        <v>5.2299999999999999E-2</v>
      </c>
      <c r="G4331" s="17">
        <v>0</v>
      </c>
      <c r="H4331" s="17">
        <v>1</v>
      </c>
      <c r="I4331" s="17">
        <v>0.34959452899999999</v>
      </c>
      <c r="J4331" s="17">
        <v>0.64874300600000001</v>
      </c>
      <c r="K4331" s="17">
        <v>1.66E-3</v>
      </c>
    </row>
    <row r="4332" spans="1:11" x14ac:dyDescent="0.45">
      <c r="A4332" s="10" t="s">
        <v>43</v>
      </c>
      <c r="B4332" s="20">
        <v>0.876</v>
      </c>
      <c r="C4332" s="19">
        <v>22027</v>
      </c>
      <c r="D4332" s="19">
        <v>583.07851089999997</v>
      </c>
      <c r="E4332" s="23">
        <v>8.5099999999999995E-2</v>
      </c>
      <c r="F4332" s="23">
        <v>5.2499999999999998E-2</v>
      </c>
      <c r="G4332" s="17">
        <v>0</v>
      </c>
      <c r="H4332" s="17">
        <v>1</v>
      </c>
      <c r="I4332" s="17">
        <v>0.35154970000000002</v>
      </c>
      <c r="J4332" s="17">
        <v>0.64679699800000001</v>
      </c>
      <c r="K4332" s="17">
        <v>1.65E-3</v>
      </c>
    </row>
    <row r="4333" spans="1:11" x14ac:dyDescent="0.45">
      <c r="A4333" s="10" t="s">
        <v>43</v>
      </c>
      <c r="B4333" s="20">
        <v>0.877</v>
      </c>
      <c r="C4333" s="19">
        <v>22047</v>
      </c>
      <c r="D4333" s="19">
        <v>584.7968171</v>
      </c>
      <c r="E4333" s="23">
        <v>8.6499999999999994E-2</v>
      </c>
      <c r="F4333" s="23">
        <v>5.2699999999999997E-2</v>
      </c>
      <c r="G4333" s="17">
        <v>0</v>
      </c>
      <c r="H4333" s="17">
        <v>1</v>
      </c>
      <c r="I4333" s="17">
        <v>0.35318762500000001</v>
      </c>
      <c r="J4333" s="17">
        <v>0.64516324899999999</v>
      </c>
      <c r="K4333" s="17">
        <v>1.65E-3</v>
      </c>
    </row>
    <row r="4334" spans="1:11" x14ac:dyDescent="0.45">
      <c r="A4334" s="10" t="s">
        <v>43</v>
      </c>
      <c r="B4334" s="20">
        <v>0.878</v>
      </c>
      <c r="C4334" s="19">
        <v>22075</v>
      </c>
      <c r="D4334" s="19">
        <v>587.22827159999997</v>
      </c>
      <c r="E4334" s="23">
        <v>8.7499999999999994E-2</v>
      </c>
      <c r="F4334" s="23">
        <v>5.2900000000000003E-2</v>
      </c>
      <c r="G4334" s="17">
        <v>0</v>
      </c>
      <c r="H4334" s="17">
        <v>1</v>
      </c>
      <c r="I4334" s="17">
        <v>0.355530138</v>
      </c>
      <c r="J4334" s="17">
        <v>0.64282670799999997</v>
      </c>
      <c r="K4334" s="17">
        <v>1.64E-3</v>
      </c>
    </row>
    <row r="4335" spans="1:11" x14ac:dyDescent="0.45">
      <c r="A4335" s="10" t="s">
        <v>43</v>
      </c>
      <c r="B4335" s="20">
        <v>0.879</v>
      </c>
      <c r="C4335" s="19">
        <v>22106</v>
      </c>
      <c r="D4335" s="19">
        <v>589.94822780000004</v>
      </c>
      <c r="E4335" s="23">
        <v>8.8099999999999998E-2</v>
      </c>
      <c r="F4335" s="23">
        <v>5.3199999999999997E-2</v>
      </c>
      <c r="G4335" s="17">
        <v>0</v>
      </c>
      <c r="H4335" s="17">
        <v>1</v>
      </c>
      <c r="I4335" s="17">
        <v>0.35726138899999998</v>
      </c>
      <c r="J4335" s="17">
        <v>0.64110099799999998</v>
      </c>
      <c r="K4335" s="17">
        <v>1.64E-3</v>
      </c>
    </row>
    <row r="4336" spans="1:11" x14ac:dyDescent="0.45">
      <c r="A4336" s="10" t="s">
        <v>43</v>
      </c>
      <c r="B4336" s="20">
        <v>0.88</v>
      </c>
      <c r="C4336" s="19">
        <v>22131</v>
      </c>
      <c r="D4336" s="19">
        <v>592.16474900000003</v>
      </c>
      <c r="E4336" s="23">
        <v>8.9399999999999993E-2</v>
      </c>
      <c r="F4336" s="23">
        <v>5.3400000000000003E-2</v>
      </c>
      <c r="G4336" s="17">
        <v>0</v>
      </c>
      <c r="H4336" s="17">
        <v>1</v>
      </c>
      <c r="I4336" s="17">
        <v>0.35957150599999999</v>
      </c>
      <c r="J4336" s="17">
        <v>0.63879676699999999</v>
      </c>
      <c r="K4336" s="17">
        <v>1.6299999999999999E-3</v>
      </c>
    </row>
    <row r="4337" spans="1:11" x14ac:dyDescent="0.45">
      <c r="A4337" s="10" t="s">
        <v>43</v>
      </c>
      <c r="B4337" s="20">
        <v>0.88100000000000001</v>
      </c>
      <c r="C4337" s="19">
        <v>22156</v>
      </c>
      <c r="D4337" s="19">
        <v>594.44042090000005</v>
      </c>
      <c r="E4337" s="23">
        <v>9.1899999999999996E-2</v>
      </c>
      <c r="F4337" s="23">
        <v>5.3600000000000002E-2</v>
      </c>
      <c r="G4337" s="17">
        <v>0</v>
      </c>
      <c r="H4337" s="17">
        <v>1</v>
      </c>
      <c r="I4337" s="17">
        <v>0.36049218999999999</v>
      </c>
      <c r="J4337" s="17">
        <v>0.63787961999999998</v>
      </c>
      <c r="K4337" s="17">
        <v>1.6299999999999999E-3</v>
      </c>
    </row>
    <row r="4338" spans="1:11" x14ac:dyDescent="0.45">
      <c r="A4338" s="10" t="s">
        <v>43</v>
      </c>
      <c r="B4338" s="20">
        <v>0.88200000000000001</v>
      </c>
      <c r="C4338" s="19">
        <v>22180</v>
      </c>
      <c r="D4338" s="19">
        <v>596.66233120000004</v>
      </c>
      <c r="E4338" s="23">
        <v>9.2799999999999994E-2</v>
      </c>
      <c r="F4338" s="23">
        <v>5.3900000000000003E-2</v>
      </c>
      <c r="G4338" s="17">
        <v>0</v>
      </c>
      <c r="H4338" s="17">
        <v>1</v>
      </c>
      <c r="I4338" s="17">
        <v>0.36181824299999998</v>
      </c>
      <c r="J4338" s="17">
        <v>0.63655861999999996</v>
      </c>
      <c r="K4338" s="17">
        <v>1.6199999999999999E-3</v>
      </c>
    </row>
    <row r="4339" spans="1:11" x14ac:dyDescent="0.45">
      <c r="A4339" s="10" t="s">
        <v>43</v>
      </c>
      <c r="B4339" s="20">
        <v>0.88300000000000001</v>
      </c>
      <c r="C4339" s="19">
        <v>22195</v>
      </c>
      <c r="D4339" s="19">
        <v>598.0655855</v>
      </c>
      <c r="E4339" s="23">
        <v>9.3799999999999994E-2</v>
      </c>
      <c r="F4339" s="23">
        <v>5.4100000000000002E-2</v>
      </c>
      <c r="G4339" s="17">
        <v>0</v>
      </c>
      <c r="H4339" s="17">
        <v>1</v>
      </c>
      <c r="I4339" s="17">
        <v>0.36196825500000002</v>
      </c>
      <c r="J4339" s="17">
        <v>0.63641204200000001</v>
      </c>
      <c r="K4339" s="17">
        <v>1.6199999999999999E-3</v>
      </c>
    </row>
    <row r="4340" spans="1:11" x14ac:dyDescent="0.45">
      <c r="A4340" s="10" t="s">
        <v>43</v>
      </c>
      <c r="B4340" s="20">
        <v>0.88500000000000001</v>
      </c>
      <c r="C4340" s="19">
        <v>22239</v>
      </c>
      <c r="D4340" s="19">
        <v>602.19842860000006</v>
      </c>
      <c r="E4340" s="23">
        <v>9.3899999999999997E-2</v>
      </c>
      <c r="F4340" s="23">
        <v>5.4300000000000001E-2</v>
      </c>
      <c r="G4340" s="17">
        <v>0</v>
      </c>
      <c r="H4340" s="17">
        <v>1</v>
      </c>
      <c r="I4340" s="17">
        <v>0.36575663600000002</v>
      </c>
      <c r="J4340" s="17">
        <v>0.63263327800000002</v>
      </c>
      <c r="K4340" s="17">
        <v>1.6100000000000001E-3</v>
      </c>
    </row>
    <row r="4341" spans="1:11" x14ac:dyDescent="0.45">
      <c r="A4341" s="10" t="s">
        <v>43</v>
      </c>
      <c r="B4341" s="20">
        <v>0.88600000000000001</v>
      </c>
      <c r="C4341" s="19">
        <v>22272</v>
      </c>
      <c r="D4341" s="19">
        <v>605.30555419999996</v>
      </c>
      <c r="E4341" s="23">
        <v>9.4600000000000004E-2</v>
      </c>
      <c r="F4341" s="23">
        <v>5.4699999999999999E-2</v>
      </c>
      <c r="G4341" s="17">
        <v>0</v>
      </c>
      <c r="H4341" s="17">
        <v>1</v>
      </c>
      <c r="I4341" s="17">
        <v>0.36927512200000001</v>
      </c>
      <c r="J4341" s="17">
        <v>0.62912398700000005</v>
      </c>
      <c r="K4341" s="17">
        <v>1.6000000000000001E-3</v>
      </c>
    </row>
    <row r="4342" spans="1:11" x14ac:dyDescent="0.45">
      <c r="A4342" s="10" t="s">
        <v>43</v>
      </c>
      <c r="B4342" s="20">
        <v>0.88700000000000001</v>
      </c>
      <c r="C4342" s="19">
        <v>22305</v>
      </c>
      <c r="D4342" s="19">
        <v>608.45820279999998</v>
      </c>
      <c r="E4342" s="23">
        <v>9.6000000000000002E-2</v>
      </c>
      <c r="F4342" s="23">
        <v>5.5E-2</v>
      </c>
      <c r="G4342" s="17">
        <v>0</v>
      </c>
      <c r="H4342" s="17">
        <v>1</v>
      </c>
      <c r="I4342" s="17">
        <v>0.37041396199999999</v>
      </c>
      <c r="J4342" s="17">
        <v>0.627992043</v>
      </c>
      <c r="K4342" s="17">
        <v>1.5900000000000001E-3</v>
      </c>
    </row>
    <row r="4343" spans="1:11" x14ac:dyDescent="0.45">
      <c r="A4343" s="10" t="s">
        <v>43</v>
      </c>
      <c r="B4343" s="20">
        <v>0.88800000000000001</v>
      </c>
      <c r="C4343" s="19">
        <v>22331</v>
      </c>
      <c r="D4343" s="19">
        <v>610.98346670000001</v>
      </c>
      <c r="E4343" s="23">
        <v>9.8000000000000004E-2</v>
      </c>
      <c r="F4343" s="23">
        <v>5.5300000000000002E-2</v>
      </c>
      <c r="G4343" s="17">
        <v>0</v>
      </c>
      <c r="H4343" s="17">
        <v>1</v>
      </c>
      <c r="I4343" s="17">
        <v>0.37231533900000002</v>
      </c>
      <c r="J4343" s="17">
        <v>0.62609584200000001</v>
      </c>
      <c r="K4343" s="17">
        <v>1.5900000000000001E-3</v>
      </c>
    </row>
    <row r="4344" spans="1:11" x14ac:dyDescent="0.45">
      <c r="A4344" s="10" t="s">
        <v>43</v>
      </c>
      <c r="B4344" s="20">
        <v>0.88900000000000001</v>
      </c>
      <c r="C4344" s="19">
        <v>22352</v>
      </c>
      <c r="D4344" s="19">
        <v>613.056062</v>
      </c>
      <c r="E4344" s="23">
        <v>9.9199999999999997E-2</v>
      </c>
      <c r="F4344" s="23">
        <v>5.5500000000000001E-2</v>
      </c>
      <c r="G4344" s="17">
        <v>0</v>
      </c>
      <c r="H4344" s="17">
        <v>1</v>
      </c>
      <c r="I4344" s="17">
        <v>0.37211954000000003</v>
      </c>
      <c r="J4344" s="17">
        <v>0.62629474299999999</v>
      </c>
      <c r="K4344" s="17">
        <v>1.5900000000000001E-3</v>
      </c>
    </row>
    <row r="4345" spans="1:11" x14ac:dyDescent="0.45">
      <c r="A4345" s="10" t="s">
        <v>43</v>
      </c>
      <c r="B4345" s="20">
        <v>0.89</v>
      </c>
      <c r="C4345" s="19">
        <v>22380</v>
      </c>
      <c r="D4345" s="19">
        <v>615.84434959999999</v>
      </c>
      <c r="E4345" s="23">
        <v>0.100397138</v>
      </c>
      <c r="F4345" s="23">
        <v>5.57E-2</v>
      </c>
      <c r="G4345" s="17">
        <v>0</v>
      </c>
      <c r="H4345" s="17">
        <v>1</v>
      </c>
      <c r="I4345" s="17">
        <v>0.374146119</v>
      </c>
      <c r="J4345" s="17">
        <v>0.62427472100000003</v>
      </c>
      <c r="K4345" s="17">
        <v>1.58E-3</v>
      </c>
    </row>
    <row r="4346" spans="1:11" x14ac:dyDescent="0.45">
      <c r="A4346" s="10" t="s">
        <v>43</v>
      </c>
      <c r="B4346" s="20">
        <v>0.89100000000000001</v>
      </c>
      <c r="C4346" s="19">
        <v>22406</v>
      </c>
      <c r="D4346" s="19">
        <v>618.47296779999999</v>
      </c>
      <c r="E4346" s="23">
        <v>0.101771322</v>
      </c>
      <c r="F4346" s="23">
        <v>5.6099999999999997E-2</v>
      </c>
      <c r="G4346" s="17">
        <v>0</v>
      </c>
      <c r="H4346" s="17">
        <v>1</v>
      </c>
      <c r="I4346" s="17">
        <v>0.37574421699999999</v>
      </c>
      <c r="J4346" s="17">
        <v>0.622680809</v>
      </c>
      <c r="K4346" s="17">
        <v>1.57E-3</v>
      </c>
    </row>
    <row r="4347" spans="1:11" x14ac:dyDescent="0.45">
      <c r="A4347" s="10" t="s">
        <v>43</v>
      </c>
      <c r="B4347" s="20">
        <v>0.89200000000000002</v>
      </c>
      <c r="C4347" s="19">
        <v>22433</v>
      </c>
      <c r="D4347" s="19">
        <v>621.24237149999999</v>
      </c>
      <c r="E4347" s="23">
        <v>0.103332758</v>
      </c>
      <c r="F4347" s="23">
        <v>5.6300000000000003E-2</v>
      </c>
      <c r="G4347" s="17">
        <v>0</v>
      </c>
      <c r="H4347" s="17">
        <v>1</v>
      </c>
      <c r="I4347" s="17">
        <v>0.37805209299999998</v>
      </c>
      <c r="J4347" s="17">
        <v>0.62037885800000003</v>
      </c>
      <c r="K4347" s="17">
        <v>1.57E-3</v>
      </c>
    </row>
    <row r="4348" spans="1:11" x14ac:dyDescent="0.45">
      <c r="A4348" s="10" t="s">
        <v>43</v>
      </c>
      <c r="B4348" s="20">
        <v>0.89300000000000002</v>
      </c>
      <c r="C4348" s="19">
        <v>22455</v>
      </c>
      <c r="D4348" s="19">
        <v>623.52510710000001</v>
      </c>
      <c r="E4348" s="23">
        <v>0.10435196200000001</v>
      </c>
      <c r="F4348" s="23">
        <v>5.6599999999999998E-2</v>
      </c>
      <c r="G4348" s="17">
        <v>0</v>
      </c>
      <c r="H4348" s="17">
        <v>1</v>
      </c>
      <c r="I4348" s="17">
        <v>0.37835859399999999</v>
      </c>
      <c r="J4348" s="17">
        <v>0.620074338</v>
      </c>
      <c r="K4348" s="17">
        <v>1.57E-3</v>
      </c>
    </row>
    <row r="4349" spans="1:11" x14ac:dyDescent="0.45">
      <c r="A4349" s="10" t="s">
        <v>43</v>
      </c>
      <c r="B4349" s="20">
        <v>0.89400000000000002</v>
      </c>
      <c r="C4349" s="19">
        <v>22483</v>
      </c>
      <c r="D4349" s="19">
        <v>626.45807430000002</v>
      </c>
      <c r="E4349" s="23">
        <v>0.10542987700000001</v>
      </c>
      <c r="F4349" s="23">
        <v>5.6899999999999999E-2</v>
      </c>
      <c r="G4349" s="17">
        <v>0</v>
      </c>
      <c r="H4349" s="17">
        <v>1</v>
      </c>
      <c r="I4349" s="17">
        <v>0.379447429</v>
      </c>
      <c r="J4349" s="17">
        <v>0.61899079700000004</v>
      </c>
      <c r="K4349" s="17">
        <v>1.56E-3</v>
      </c>
    </row>
    <row r="4350" spans="1:11" x14ac:dyDescent="0.45">
      <c r="A4350" s="10" t="s">
        <v>43</v>
      </c>
      <c r="B4350" s="20">
        <v>0.89500000000000002</v>
      </c>
      <c r="C4350" s="19">
        <v>22498</v>
      </c>
      <c r="D4350" s="19">
        <v>628.06865379999999</v>
      </c>
      <c r="E4350" s="23">
        <v>0.10759489</v>
      </c>
      <c r="F4350" s="23">
        <v>5.7200000000000001E-2</v>
      </c>
      <c r="G4350" s="17">
        <v>0</v>
      </c>
      <c r="H4350" s="17">
        <v>1</v>
      </c>
      <c r="I4350" s="17">
        <v>0.38037733400000001</v>
      </c>
      <c r="J4350" s="17">
        <v>0.61806454</v>
      </c>
      <c r="K4350" s="17">
        <v>1.56E-3</v>
      </c>
    </row>
    <row r="4351" spans="1:11" x14ac:dyDescent="0.45">
      <c r="A4351" s="10" t="s">
        <v>43</v>
      </c>
      <c r="B4351" s="20">
        <v>0.89600000000000002</v>
      </c>
      <c r="C4351" s="19">
        <v>22530</v>
      </c>
      <c r="D4351" s="19">
        <v>631.51827070000002</v>
      </c>
      <c r="E4351" s="23">
        <v>0.108134646</v>
      </c>
      <c r="F4351" s="23">
        <v>5.74E-2</v>
      </c>
      <c r="G4351" s="17">
        <v>0</v>
      </c>
      <c r="H4351" s="17">
        <v>1</v>
      </c>
      <c r="I4351" s="17">
        <v>0.38336175</v>
      </c>
      <c r="J4351" s="17">
        <v>0.61508868000000005</v>
      </c>
      <c r="K4351" s="17">
        <v>1.5499999999999999E-3</v>
      </c>
    </row>
    <row r="4352" spans="1:11" x14ac:dyDescent="0.45">
      <c r="A4352" s="10" t="s">
        <v>43</v>
      </c>
      <c r="B4352" s="20">
        <v>0.89700000000000002</v>
      </c>
      <c r="C4352" s="19">
        <v>22557</v>
      </c>
      <c r="D4352" s="19">
        <v>634.45624439999995</v>
      </c>
      <c r="E4352" s="23">
        <v>0.10956125899999999</v>
      </c>
      <c r="F4352" s="23">
        <v>5.7799999999999997E-2</v>
      </c>
      <c r="G4352" s="17">
        <v>0</v>
      </c>
      <c r="H4352" s="17">
        <v>1</v>
      </c>
      <c r="I4352" s="17">
        <v>0.38469283300000001</v>
      </c>
      <c r="J4352" s="17">
        <v>0.61369625100000003</v>
      </c>
      <c r="K4352" s="17">
        <v>1.6100000000000001E-3</v>
      </c>
    </row>
    <row r="4353" spans="1:11" x14ac:dyDescent="0.45">
      <c r="A4353" s="10" t="s">
        <v>43</v>
      </c>
      <c r="B4353" s="20">
        <v>0.89900000000000002</v>
      </c>
      <c r="C4353" s="19">
        <v>22599</v>
      </c>
      <c r="D4353" s="19">
        <v>639.07596750000005</v>
      </c>
      <c r="E4353" s="23">
        <v>0.110069392</v>
      </c>
      <c r="F4353" s="23">
        <v>5.8099999999999999E-2</v>
      </c>
      <c r="G4353" s="17">
        <v>0</v>
      </c>
      <c r="H4353" s="17">
        <v>1</v>
      </c>
      <c r="I4353" s="17">
        <v>0.38681048600000001</v>
      </c>
      <c r="J4353" s="17">
        <v>0.611584142</v>
      </c>
      <c r="K4353" s="17">
        <v>1.6100000000000001E-3</v>
      </c>
    </row>
    <row r="4354" spans="1:11" x14ac:dyDescent="0.45">
      <c r="A4354" s="10" t="s">
        <v>43</v>
      </c>
      <c r="B4354" s="20">
        <v>0.9</v>
      </c>
      <c r="C4354" s="19">
        <v>22617</v>
      </c>
      <c r="D4354" s="19">
        <v>641.06966160000002</v>
      </c>
      <c r="E4354" s="23">
        <v>0.111441436</v>
      </c>
      <c r="F4354" s="23">
        <v>5.8500000000000003E-2</v>
      </c>
      <c r="G4354" s="17">
        <v>0</v>
      </c>
      <c r="H4354" s="17">
        <v>1</v>
      </c>
      <c r="I4354" s="17">
        <v>0.38865060899999998</v>
      </c>
      <c r="J4354" s="17">
        <v>0.60974906699999998</v>
      </c>
      <c r="K4354" s="17">
        <v>1.6000000000000001E-3</v>
      </c>
    </row>
    <row r="4355" spans="1:11" x14ac:dyDescent="0.45">
      <c r="A4355" s="10" t="s">
        <v>43</v>
      </c>
      <c r="B4355" s="20">
        <v>0.90100000000000002</v>
      </c>
      <c r="C4355" s="19">
        <v>22637</v>
      </c>
      <c r="D4355" s="19">
        <v>643.29862019999996</v>
      </c>
      <c r="E4355" s="23">
        <v>0.111447932</v>
      </c>
      <c r="F4355" s="23">
        <v>5.8900000000000001E-2</v>
      </c>
      <c r="G4355" s="17">
        <v>0</v>
      </c>
      <c r="H4355" s="17">
        <v>1</v>
      </c>
      <c r="I4355" s="17">
        <v>0.39107820999999998</v>
      </c>
      <c r="J4355" s="17">
        <v>0.60732782100000005</v>
      </c>
      <c r="K4355" s="17">
        <v>1.5900000000000001E-3</v>
      </c>
    </row>
    <row r="4356" spans="1:11" x14ac:dyDescent="0.45">
      <c r="A4356" s="10" t="s">
        <v>43</v>
      </c>
      <c r="B4356" s="20">
        <v>0.90200000000000002</v>
      </c>
      <c r="C4356" s="19">
        <v>22670</v>
      </c>
      <c r="D4356" s="19">
        <v>646.98456859999999</v>
      </c>
      <c r="E4356" s="23">
        <v>0.111695406</v>
      </c>
      <c r="F4356" s="23">
        <v>5.91E-2</v>
      </c>
      <c r="G4356" s="17">
        <v>0</v>
      </c>
      <c r="H4356" s="17">
        <v>1</v>
      </c>
      <c r="I4356" s="17">
        <v>0.39414270899999998</v>
      </c>
      <c r="J4356" s="17">
        <v>0.60427134299999996</v>
      </c>
      <c r="K4356" s="17">
        <v>1.5900000000000001E-3</v>
      </c>
    </row>
    <row r="4357" spans="1:11" x14ac:dyDescent="0.45">
      <c r="A4357" s="10" t="s">
        <v>43</v>
      </c>
      <c r="B4357" s="20">
        <v>0.90300000000000002</v>
      </c>
      <c r="C4357" s="19">
        <v>22705</v>
      </c>
      <c r="D4357" s="19">
        <v>650.90958699999999</v>
      </c>
      <c r="E4357" s="23">
        <v>0.11228197600000001</v>
      </c>
      <c r="F4357" s="23">
        <v>5.9499999999999997E-2</v>
      </c>
      <c r="G4357" s="17">
        <v>0</v>
      </c>
      <c r="H4357" s="17">
        <v>1</v>
      </c>
      <c r="I4357" s="17">
        <v>0.39589572099999998</v>
      </c>
      <c r="J4357" s="17">
        <v>0.60252396900000005</v>
      </c>
      <c r="K4357" s="17">
        <v>1.58E-3</v>
      </c>
    </row>
    <row r="4358" spans="1:11" x14ac:dyDescent="0.45">
      <c r="A4358" s="10" t="s">
        <v>43</v>
      </c>
      <c r="B4358" s="20">
        <v>0.90400000000000003</v>
      </c>
      <c r="C4358" s="19">
        <v>22733</v>
      </c>
      <c r="D4358" s="19">
        <v>654.07233599999995</v>
      </c>
      <c r="E4358" s="23">
        <v>0.113024073</v>
      </c>
      <c r="F4358" s="23">
        <v>5.9900000000000002E-2</v>
      </c>
      <c r="G4358" s="17">
        <v>0</v>
      </c>
      <c r="H4358" s="17">
        <v>1</v>
      </c>
      <c r="I4358" s="17">
        <v>0.39869278000000002</v>
      </c>
      <c r="J4358" s="17">
        <v>0.59973422600000004</v>
      </c>
      <c r="K4358" s="17">
        <v>1.57E-3</v>
      </c>
    </row>
    <row r="4359" spans="1:11" x14ac:dyDescent="0.45">
      <c r="A4359" s="10" t="s">
        <v>43</v>
      </c>
      <c r="B4359" s="20">
        <v>0.90500000000000003</v>
      </c>
      <c r="C4359" s="19">
        <v>22759</v>
      </c>
      <c r="D4359" s="19">
        <v>657.09819300000004</v>
      </c>
      <c r="E4359" s="23">
        <v>0.11785491300000001</v>
      </c>
      <c r="F4359" s="23">
        <v>6.0299999999999999E-2</v>
      </c>
      <c r="G4359" s="17">
        <v>0</v>
      </c>
      <c r="H4359" s="17">
        <v>1</v>
      </c>
      <c r="I4359" s="17">
        <v>0.40032867700000002</v>
      </c>
      <c r="J4359" s="17">
        <v>0.59810323300000001</v>
      </c>
      <c r="K4359" s="17">
        <v>1.57E-3</v>
      </c>
    </row>
    <row r="4360" spans="1:11" x14ac:dyDescent="0.45">
      <c r="A4360" s="10" t="s">
        <v>43</v>
      </c>
      <c r="B4360" s="20">
        <v>0.90600000000000003</v>
      </c>
      <c r="C4360" s="19">
        <v>22775</v>
      </c>
      <c r="D4360" s="19">
        <v>659.01216699999998</v>
      </c>
      <c r="E4360" s="23">
        <v>0.121361052</v>
      </c>
      <c r="F4360" s="23">
        <v>6.0600000000000001E-2</v>
      </c>
      <c r="G4360" s="17">
        <v>0</v>
      </c>
      <c r="H4360" s="17">
        <v>1</v>
      </c>
      <c r="I4360" s="17">
        <v>0.40161680399999999</v>
      </c>
      <c r="J4360" s="17">
        <v>0.59681847499999996</v>
      </c>
      <c r="K4360" s="17">
        <v>1.56E-3</v>
      </c>
    </row>
    <row r="4361" spans="1:11" x14ac:dyDescent="0.45">
      <c r="A4361" s="10" t="s">
        <v>43</v>
      </c>
      <c r="B4361" s="20">
        <v>0.90700000000000003</v>
      </c>
      <c r="C4361" s="19">
        <v>22808</v>
      </c>
      <c r="D4361" s="19">
        <v>663.03154570000004</v>
      </c>
      <c r="E4361" s="23">
        <v>0.123212901</v>
      </c>
      <c r="F4361" s="23">
        <v>6.0900000000000003E-2</v>
      </c>
      <c r="G4361" s="17">
        <v>0</v>
      </c>
      <c r="H4361" s="17">
        <v>1</v>
      </c>
      <c r="I4361" s="17">
        <v>0.399932911</v>
      </c>
      <c r="J4361" s="17">
        <v>0.598511613</v>
      </c>
      <c r="K4361" s="17">
        <v>1.56E-3</v>
      </c>
    </row>
    <row r="4362" spans="1:11" x14ac:dyDescent="0.45">
      <c r="A4362" s="10" t="s">
        <v>43</v>
      </c>
      <c r="B4362" s="20">
        <v>0.90800000000000003</v>
      </c>
      <c r="C4362" s="19">
        <v>22816</v>
      </c>
      <c r="D4362" s="19">
        <v>664.02506070000004</v>
      </c>
      <c r="E4362" s="23">
        <v>0.12537485700000001</v>
      </c>
      <c r="F4362" s="23">
        <v>6.1199999999999997E-2</v>
      </c>
      <c r="G4362" s="17">
        <v>0</v>
      </c>
      <c r="H4362" s="17">
        <v>1</v>
      </c>
      <c r="I4362" s="17">
        <v>0.40068064399999997</v>
      </c>
      <c r="J4362" s="17">
        <v>0.59776584799999999</v>
      </c>
      <c r="K4362" s="17">
        <v>1.5499999999999999E-3</v>
      </c>
    </row>
    <row r="4363" spans="1:11" x14ac:dyDescent="0.45">
      <c r="A4363" s="10" t="s">
        <v>43</v>
      </c>
      <c r="B4363" s="20">
        <v>0.90900000000000003</v>
      </c>
      <c r="C4363" s="19">
        <v>22859</v>
      </c>
      <c r="D4363" s="19">
        <v>669.45270909999999</v>
      </c>
      <c r="E4363" s="23">
        <v>0.12738342699999999</v>
      </c>
      <c r="F4363" s="23">
        <v>6.1400000000000003E-2</v>
      </c>
      <c r="G4363" s="17">
        <v>0</v>
      </c>
      <c r="H4363" s="17">
        <v>1</v>
      </c>
      <c r="I4363" s="17">
        <v>0.40471719699999997</v>
      </c>
      <c r="J4363" s="17">
        <v>0.59374036200000002</v>
      </c>
      <c r="K4363" s="17">
        <v>1.5399999999999999E-3</v>
      </c>
    </row>
    <row r="4364" spans="1:11" x14ac:dyDescent="0.45">
      <c r="A4364" s="10" t="s">
        <v>43</v>
      </c>
      <c r="B4364" s="20">
        <v>0.91</v>
      </c>
      <c r="C4364" s="19">
        <v>22878</v>
      </c>
      <c r="D4364" s="19">
        <v>671.89398800000004</v>
      </c>
      <c r="E4364" s="23">
        <v>0.12882821799999999</v>
      </c>
      <c r="F4364" s="23">
        <v>6.2E-2</v>
      </c>
      <c r="G4364" s="17">
        <v>0</v>
      </c>
      <c r="H4364" s="17">
        <v>1</v>
      </c>
      <c r="I4364" s="17">
        <v>0.40571733599999998</v>
      </c>
      <c r="J4364" s="17">
        <v>0.59274480500000004</v>
      </c>
      <c r="K4364" s="17">
        <v>1.5399999999999999E-3</v>
      </c>
    </row>
    <row r="4365" spans="1:11" x14ac:dyDescent="0.45">
      <c r="A4365" s="10" t="s">
        <v>43</v>
      </c>
      <c r="B4365" s="20">
        <v>0.91100000000000003</v>
      </c>
      <c r="C4365" s="19">
        <v>22904</v>
      </c>
      <c r="D4365" s="19">
        <v>675.2537499</v>
      </c>
      <c r="E4365" s="23">
        <v>0.13042901500000001</v>
      </c>
      <c r="F4365" s="23">
        <v>6.2300000000000001E-2</v>
      </c>
      <c r="G4365" s="17">
        <v>0</v>
      </c>
      <c r="H4365" s="17">
        <v>1</v>
      </c>
      <c r="I4365" s="17">
        <v>0.40863866999999998</v>
      </c>
      <c r="J4365" s="17">
        <v>0.58983112999999998</v>
      </c>
      <c r="K4365" s="17">
        <v>1.5299999999999999E-3</v>
      </c>
    </row>
    <row r="4366" spans="1:11" x14ac:dyDescent="0.45">
      <c r="A4366" s="10" t="s">
        <v>43</v>
      </c>
      <c r="B4366" s="20">
        <v>0.91200000000000003</v>
      </c>
      <c r="C4366" s="19">
        <v>22931</v>
      </c>
      <c r="D4366" s="19">
        <v>678.79264490000003</v>
      </c>
      <c r="E4366" s="23">
        <v>0.1315867</v>
      </c>
      <c r="F4366" s="23">
        <v>6.2600000000000003E-2</v>
      </c>
      <c r="G4366" s="17">
        <v>0</v>
      </c>
      <c r="H4366" s="17">
        <v>1</v>
      </c>
      <c r="I4366" s="17">
        <v>0.40816129600000001</v>
      </c>
      <c r="J4366" s="17">
        <v>0.59031106899999997</v>
      </c>
      <c r="K4366" s="17">
        <v>1.5299999999999999E-3</v>
      </c>
    </row>
    <row r="4367" spans="1:11" x14ac:dyDescent="0.45">
      <c r="A4367" s="10" t="s">
        <v>43</v>
      </c>
      <c r="B4367" s="20">
        <v>0.91300000000000003</v>
      </c>
      <c r="C4367" s="19">
        <v>22958</v>
      </c>
      <c r="D4367" s="19">
        <v>682.42967550000003</v>
      </c>
      <c r="E4367" s="23">
        <v>0.135767891</v>
      </c>
      <c r="F4367" s="23">
        <v>6.3100000000000003E-2</v>
      </c>
      <c r="G4367" s="17">
        <v>0</v>
      </c>
      <c r="H4367" s="17">
        <v>1</v>
      </c>
      <c r="I4367" s="17">
        <v>0.40909535200000002</v>
      </c>
      <c r="J4367" s="17">
        <v>0.58938113700000005</v>
      </c>
      <c r="K4367" s="17">
        <v>1.5200000000000001E-3</v>
      </c>
    </row>
    <row r="4368" spans="1:11" x14ac:dyDescent="0.45">
      <c r="A4368" s="10" t="s">
        <v>43</v>
      </c>
      <c r="B4368" s="20">
        <v>0.91400000000000003</v>
      </c>
      <c r="C4368" s="19">
        <v>22985</v>
      </c>
      <c r="D4368" s="19">
        <v>686.17048720000003</v>
      </c>
      <c r="E4368" s="23">
        <v>0.1393799</v>
      </c>
      <c r="F4368" s="23">
        <v>6.3500000000000001E-2</v>
      </c>
      <c r="G4368" s="17">
        <v>0</v>
      </c>
      <c r="H4368" s="17">
        <v>1</v>
      </c>
      <c r="I4368" s="17">
        <v>0.41131757600000002</v>
      </c>
      <c r="J4368" s="17">
        <v>0.58716532399999999</v>
      </c>
      <c r="K4368" s="17">
        <v>1.5200000000000001E-3</v>
      </c>
    </row>
    <row r="4369" spans="1:11" x14ac:dyDescent="0.45">
      <c r="A4369" s="10" t="s">
        <v>43</v>
      </c>
      <c r="B4369" s="20">
        <v>0.91500000000000004</v>
      </c>
      <c r="C4369" s="19">
        <v>23007</v>
      </c>
      <c r="D4369" s="19">
        <v>689.34096750000003</v>
      </c>
      <c r="E4369" s="23">
        <v>0.14633642999999999</v>
      </c>
      <c r="F4369" s="23">
        <v>6.3899999999999998E-2</v>
      </c>
      <c r="G4369" s="17">
        <v>0</v>
      </c>
      <c r="H4369" s="17">
        <v>1</v>
      </c>
      <c r="I4369" s="17">
        <v>0.41174578000000001</v>
      </c>
      <c r="J4369" s="17">
        <v>0.58674162399999996</v>
      </c>
      <c r="K4369" s="17">
        <v>1.5100000000000001E-3</v>
      </c>
    </row>
    <row r="4370" spans="1:11" x14ac:dyDescent="0.45">
      <c r="A4370" s="10" t="s">
        <v>43</v>
      </c>
      <c r="B4370" s="20">
        <v>0.91600000000000004</v>
      </c>
      <c r="C4370" s="19">
        <v>23034</v>
      </c>
      <c r="D4370" s="19">
        <v>693.35687740000003</v>
      </c>
      <c r="E4370" s="23">
        <v>0.15009858100000001</v>
      </c>
      <c r="F4370" s="23">
        <v>6.4299999999999996E-2</v>
      </c>
      <c r="G4370" s="17">
        <v>0</v>
      </c>
      <c r="H4370" s="17">
        <v>1</v>
      </c>
      <c r="I4370" s="17">
        <v>0.41470043600000001</v>
      </c>
      <c r="J4370" s="17">
        <v>0.58379456600000001</v>
      </c>
      <c r="K4370" s="17">
        <v>1.5E-3</v>
      </c>
    </row>
    <row r="4371" spans="1:11" x14ac:dyDescent="0.45">
      <c r="A4371" s="10" t="s">
        <v>43</v>
      </c>
      <c r="B4371" s="20">
        <v>0.91700000000000004</v>
      </c>
      <c r="C4371" s="19">
        <v>23060</v>
      </c>
      <c r="D4371" s="19">
        <v>697.29213070000003</v>
      </c>
      <c r="E4371" s="23">
        <v>0.152378717</v>
      </c>
      <c r="F4371" s="23">
        <v>6.4799999999999996E-2</v>
      </c>
      <c r="G4371" s="17">
        <v>0</v>
      </c>
      <c r="H4371" s="17">
        <v>1</v>
      </c>
      <c r="I4371" s="17">
        <v>0.417196593</v>
      </c>
      <c r="J4371" s="17">
        <v>0.58130484999999998</v>
      </c>
      <c r="K4371" s="17">
        <v>1.5E-3</v>
      </c>
    </row>
    <row r="4372" spans="1:11" x14ac:dyDescent="0.45">
      <c r="A4372" s="10" t="s">
        <v>43</v>
      </c>
      <c r="B4372" s="20">
        <v>0.91800000000000004</v>
      </c>
      <c r="C4372" s="19">
        <v>23086</v>
      </c>
      <c r="D4372" s="19">
        <v>701.32355989999996</v>
      </c>
      <c r="E4372" s="23">
        <v>0.15811962700000001</v>
      </c>
      <c r="F4372" s="23">
        <v>6.5199999999999994E-2</v>
      </c>
      <c r="G4372" s="17">
        <v>0</v>
      </c>
      <c r="H4372" s="17">
        <v>1</v>
      </c>
      <c r="I4372" s="17">
        <v>0.41922732299999999</v>
      </c>
      <c r="J4372" s="17">
        <v>0.57927961299999997</v>
      </c>
      <c r="K4372" s="17">
        <v>1.49E-3</v>
      </c>
    </row>
    <row r="4373" spans="1:11" x14ac:dyDescent="0.45">
      <c r="A4373" s="10" t="s">
        <v>43</v>
      </c>
      <c r="B4373" s="20">
        <v>0.91900000000000004</v>
      </c>
      <c r="C4373" s="19">
        <v>23102</v>
      </c>
      <c r="D4373" s="19">
        <v>703.85648879999997</v>
      </c>
      <c r="E4373" s="23">
        <v>0.15833476199999999</v>
      </c>
      <c r="F4373" s="23">
        <v>6.5799999999999997E-2</v>
      </c>
      <c r="G4373" s="17">
        <v>0</v>
      </c>
      <c r="H4373" s="17">
        <v>1</v>
      </c>
      <c r="I4373" s="17">
        <v>0.41916561299999999</v>
      </c>
      <c r="J4373" s="17">
        <v>0.57934204899999997</v>
      </c>
      <c r="K4373" s="17">
        <v>1.49E-3</v>
      </c>
    </row>
    <row r="4374" spans="1:11" x14ac:dyDescent="0.45">
      <c r="A4374" s="10" t="s">
        <v>43</v>
      </c>
      <c r="B4374" s="20">
        <v>0.92</v>
      </c>
      <c r="C4374" s="19">
        <v>23131</v>
      </c>
      <c r="D4374" s="19">
        <v>708.47943650000002</v>
      </c>
      <c r="E4374" s="23">
        <v>0.16118980599999999</v>
      </c>
      <c r="F4374" s="23">
        <v>6.6100000000000006E-2</v>
      </c>
      <c r="G4374" s="17">
        <v>0</v>
      </c>
      <c r="H4374" s="17">
        <v>1</v>
      </c>
      <c r="I4374" s="17">
        <v>0.420654111</v>
      </c>
      <c r="J4374" s="17">
        <v>0.57785769200000003</v>
      </c>
      <c r="K4374" s="17">
        <v>1.49E-3</v>
      </c>
    </row>
    <row r="4375" spans="1:11" x14ac:dyDescent="0.45">
      <c r="A4375" s="10" t="s">
        <v>43</v>
      </c>
      <c r="B4375" s="20">
        <v>0.92100000000000004</v>
      </c>
      <c r="C4375" s="19">
        <v>23158</v>
      </c>
      <c r="D4375" s="19">
        <v>712.89353749999998</v>
      </c>
      <c r="E4375" s="23">
        <v>0.165321513</v>
      </c>
      <c r="F4375" s="23">
        <v>6.6699999999999995E-2</v>
      </c>
      <c r="G4375" s="17">
        <v>0</v>
      </c>
      <c r="H4375" s="17">
        <v>1</v>
      </c>
      <c r="I4375" s="17">
        <v>0.42173808000000002</v>
      </c>
      <c r="J4375" s="17">
        <v>0.57677880400000003</v>
      </c>
      <c r="K4375" s="17">
        <v>1.48E-3</v>
      </c>
    </row>
    <row r="4376" spans="1:11" x14ac:dyDescent="0.45">
      <c r="A4376" s="10" t="s">
        <v>43</v>
      </c>
      <c r="B4376" s="20">
        <v>0.92200000000000004</v>
      </c>
      <c r="C4376" s="19">
        <v>23186</v>
      </c>
      <c r="D4376" s="19">
        <v>717.61345719999997</v>
      </c>
      <c r="E4376" s="23">
        <v>0.170024327</v>
      </c>
      <c r="F4376" s="23">
        <v>6.7199999999999996E-2</v>
      </c>
      <c r="G4376" s="17">
        <v>0</v>
      </c>
      <c r="H4376" s="17">
        <v>1</v>
      </c>
      <c r="I4376" s="17">
        <v>0.42374087300000002</v>
      </c>
      <c r="J4376" s="17">
        <v>0.57478120799999999</v>
      </c>
      <c r="K4376" s="17">
        <v>1.48E-3</v>
      </c>
    </row>
    <row r="4377" spans="1:11" x14ac:dyDescent="0.45">
      <c r="A4377" s="10" t="s">
        <v>43</v>
      </c>
      <c r="B4377" s="20">
        <v>0.92300000000000004</v>
      </c>
      <c r="C4377" s="19">
        <v>23211</v>
      </c>
      <c r="D4377" s="19">
        <v>721.88883959999998</v>
      </c>
      <c r="E4377" s="23">
        <v>0.17137690999999999</v>
      </c>
      <c r="F4377" s="23">
        <v>6.7799999999999999E-2</v>
      </c>
      <c r="G4377" s="17">
        <v>0</v>
      </c>
      <c r="H4377" s="17">
        <v>1</v>
      </c>
      <c r="I4377" s="17">
        <v>0.42579539700000002</v>
      </c>
      <c r="J4377" s="17">
        <v>0.57273195300000002</v>
      </c>
      <c r="K4377" s="17">
        <v>1.47E-3</v>
      </c>
    </row>
    <row r="4378" spans="1:11" x14ac:dyDescent="0.45">
      <c r="A4378" s="10" t="s">
        <v>43</v>
      </c>
      <c r="B4378" s="20">
        <v>0.92400000000000004</v>
      </c>
      <c r="C4378" s="19">
        <v>23236</v>
      </c>
      <c r="D4378" s="19">
        <v>726.21891600000004</v>
      </c>
      <c r="E4378" s="23">
        <v>0.174355915</v>
      </c>
      <c r="F4378" s="23">
        <v>6.8400000000000002E-2</v>
      </c>
      <c r="G4378" s="17">
        <v>0</v>
      </c>
      <c r="H4378" s="17">
        <v>1</v>
      </c>
      <c r="I4378" s="17">
        <v>0.42816717399999998</v>
      </c>
      <c r="J4378" s="17">
        <v>0.57036641200000004</v>
      </c>
      <c r="K4378" s="17">
        <v>1.47E-3</v>
      </c>
    </row>
    <row r="4379" spans="1:11" x14ac:dyDescent="0.45">
      <c r="A4379" s="10" t="s">
        <v>43</v>
      </c>
      <c r="B4379" s="20">
        <v>0.92500000000000004</v>
      </c>
      <c r="C4379" s="19">
        <v>23254</v>
      </c>
      <c r="D4379" s="19">
        <v>729.41856329999996</v>
      </c>
      <c r="E4379" s="23">
        <v>0.17851304900000001</v>
      </c>
      <c r="F4379" s="23">
        <v>6.8900000000000003E-2</v>
      </c>
      <c r="G4379" s="17">
        <v>0</v>
      </c>
      <c r="H4379" s="17">
        <v>1</v>
      </c>
      <c r="I4379" s="17">
        <v>0.43050244399999998</v>
      </c>
      <c r="J4379" s="17">
        <v>0.56803757700000002</v>
      </c>
      <c r="K4379" s="17">
        <v>1.4599999999999999E-3</v>
      </c>
    </row>
    <row r="4380" spans="1:11" x14ac:dyDescent="0.45">
      <c r="A4380" s="10" t="s">
        <v>43</v>
      </c>
      <c r="B4380" s="20">
        <v>0.92600000000000005</v>
      </c>
      <c r="C4380" s="19">
        <v>23281</v>
      </c>
      <c r="D4380" s="19">
        <v>734.26898340000002</v>
      </c>
      <c r="E4380" s="23">
        <v>0.18047980799999999</v>
      </c>
      <c r="F4380" s="23">
        <v>6.9199999999999998E-2</v>
      </c>
      <c r="G4380" s="17">
        <v>0</v>
      </c>
      <c r="H4380" s="17">
        <v>1</v>
      </c>
      <c r="I4380" s="17">
        <v>0.42937557500000001</v>
      </c>
      <c r="J4380" s="17">
        <v>0.56917067200000004</v>
      </c>
      <c r="K4380" s="17">
        <v>1.4499999999999999E-3</v>
      </c>
    </row>
    <row r="4381" spans="1:11" x14ac:dyDescent="0.45">
      <c r="A4381" s="10" t="s">
        <v>43</v>
      </c>
      <c r="B4381" s="20">
        <v>0.92700000000000005</v>
      </c>
      <c r="C4381" s="19">
        <v>23311</v>
      </c>
      <c r="D4381" s="19">
        <v>739.7239204</v>
      </c>
      <c r="E4381" s="23">
        <v>0.182537583</v>
      </c>
      <c r="F4381" s="23">
        <v>6.9758010999999995E-2</v>
      </c>
      <c r="G4381" s="17">
        <v>0</v>
      </c>
      <c r="H4381" s="17">
        <v>1</v>
      </c>
      <c r="I4381" s="17">
        <v>0.43193769100000001</v>
      </c>
      <c r="J4381" s="17">
        <v>0.56661570699999997</v>
      </c>
      <c r="K4381" s="17">
        <v>1.4499999999999999E-3</v>
      </c>
    </row>
    <row r="4382" spans="1:11" x14ac:dyDescent="0.45">
      <c r="A4382" s="10" t="s">
        <v>43</v>
      </c>
      <c r="B4382" s="20">
        <v>0.92800000000000005</v>
      </c>
      <c r="C4382" s="19">
        <v>23336</v>
      </c>
      <c r="D4382" s="19">
        <v>744.34523190000004</v>
      </c>
      <c r="E4382" s="23">
        <v>0.18602864799999999</v>
      </c>
      <c r="F4382" s="23">
        <v>7.0300000000000001E-2</v>
      </c>
      <c r="G4382" s="17">
        <v>0</v>
      </c>
      <c r="H4382" s="17">
        <v>1</v>
      </c>
      <c r="I4382" s="17">
        <v>0.43434509500000001</v>
      </c>
      <c r="J4382" s="17">
        <v>0.56421506499999996</v>
      </c>
      <c r="K4382" s="17">
        <v>1.4400000000000001E-3</v>
      </c>
    </row>
    <row r="4383" spans="1:11" x14ac:dyDescent="0.45">
      <c r="A4383" s="10" t="s">
        <v>43</v>
      </c>
      <c r="B4383" s="20">
        <v>0.92900000000000005</v>
      </c>
      <c r="C4383" s="19">
        <v>23359</v>
      </c>
      <c r="D4383" s="19">
        <v>748.65418150000005</v>
      </c>
      <c r="E4383" s="23">
        <v>0.18892471199999999</v>
      </c>
      <c r="F4383" s="23">
        <v>7.1199999999999999E-2</v>
      </c>
      <c r="G4383" s="17">
        <v>0</v>
      </c>
      <c r="H4383" s="17">
        <v>1</v>
      </c>
      <c r="I4383" s="17">
        <v>0.43745416199999998</v>
      </c>
      <c r="J4383" s="17">
        <v>0.56111394599999997</v>
      </c>
      <c r="K4383" s="17">
        <v>1.4300000000000001E-3</v>
      </c>
    </row>
    <row r="4384" spans="1:11" x14ac:dyDescent="0.45">
      <c r="A4384" s="10" t="s">
        <v>43</v>
      </c>
      <c r="B4384" s="20">
        <v>0.93</v>
      </c>
      <c r="C4384" s="19">
        <v>23381</v>
      </c>
      <c r="D4384" s="19">
        <v>752.84379860000001</v>
      </c>
      <c r="E4384" s="23">
        <v>0.19093406900000001</v>
      </c>
      <c r="F4384" s="23">
        <v>7.1800000000000003E-2</v>
      </c>
      <c r="G4384" s="17">
        <v>0</v>
      </c>
      <c r="H4384" s="17">
        <v>1</v>
      </c>
      <c r="I4384" s="17">
        <v>0.43829596100000001</v>
      </c>
      <c r="J4384" s="17">
        <v>0.56027690200000002</v>
      </c>
      <c r="K4384" s="17">
        <v>1.4300000000000001E-3</v>
      </c>
    </row>
    <row r="4385" spans="1:11" x14ac:dyDescent="0.45">
      <c r="A4385" s="10" t="s">
        <v>43</v>
      </c>
      <c r="B4385" s="20">
        <v>0.93100000000000005</v>
      </c>
      <c r="C4385" s="19">
        <v>23410</v>
      </c>
      <c r="D4385" s="19">
        <v>758.43441110000003</v>
      </c>
      <c r="E4385" s="23">
        <v>0.195831862</v>
      </c>
      <c r="F4385" s="23">
        <v>7.2300000000000003E-2</v>
      </c>
      <c r="G4385" s="17">
        <v>0</v>
      </c>
      <c r="H4385" s="17">
        <v>1</v>
      </c>
      <c r="I4385" s="17">
        <v>0.440042239</v>
      </c>
      <c r="J4385" s="17">
        <v>0.55853732599999995</v>
      </c>
      <c r="K4385" s="17">
        <v>1.42E-3</v>
      </c>
    </row>
    <row r="4386" spans="1:11" x14ac:dyDescent="0.45">
      <c r="A4386" s="10" t="s">
        <v>43</v>
      </c>
      <c r="B4386" s="20">
        <v>0.93200000000000005</v>
      </c>
      <c r="C4386" s="19">
        <v>23434</v>
      </c>
      <c r="D4386" s="19">
        <v>763.20002050000005</v>
      </c>
      <c r="E4386" s="23">
        <v>0.20008274500000001</v>
      </c>
      <c r="F4386" s="23">
        <v>7.2999999999999995E-2</v>
      </c>
      <c r="G4386" s="17">
        <v>0</v>
      </c>
      <c r="H4386" s="17">
        <v>1</v>
      </c>
      <c r="I4386" s="17">
        <v>0.44199026000000002</v>
      </c>
      <c r="J4386" s="17">
        <v>0.55659441300000001</v>
      </c>
      <c r="K4386" s="17">
        <v>1.42E-3</v>
      </c>
    </row>
    <row r="4387" spans="1:11" x14ac:dyDescent="0.45">
      <c r="A4387" s="10" t="s">
        <v>43</v>
      </c>
      <c r="B4387" s="20">
        <v>0.93300000000000005</v>
      </c>
      <c r="C4387" s="19">
        <v>23454</v>
      </c>
      <c r="D4387" s="19">
        <v>767.22686250000004</v>
      </c>
      <c r="E4387" s="23">
        <v>0.20412935700000001</v>
      </c>
      <c r="F4387" s="23">
        <v>7.3700000000000002E-2</v>
      </c>
      <c r="G4387" s="17">
        <v>0</v>
      </c>
      <c r="H4387" s="17">
        <v>1</v>
      </c>
      <c r="I4387" s="17">
        <v>0.44418917499999999</v>
      </c>
      <c r="J4387" s="17">
        <v>0.55440123200000002</v>
      </c>
      <c r="K4387" s="17">
        <v>1.41E-3</v>
      </c>
    </row>
    <row r="4388" spans="1:11" x14ac:dyDescent="0.45">
      <c r="A4388" s="10" t="s">
        <v>43</v>
      </c>
      <c r="B4388" s="20">
        <v>0.93400000000000005</v>
      </c>
      <c r="C4388" s="19">
        <v>23487</v>
      </c>
      <c r="D4388" s="19">
        <v>774.0257805</v>
      </c>
      <c r="E4388" s="23">
        <v>0.20755189700000001</v>
      </c>
      <c r="F4388" s="23">
        <v>7.4200000000000002E-2</v>
      </c>
      <c r="G4388" s="17">
        <v>0</v>
      </c>
      <c r="H4388" s="17">
        <v>1</v>
      </c>
      <c r="I4388" s="17">
        <v>0.44739793300000003</v>
      </c>
      <c r="J4388" s="17">
        <v>0.55120078100000003</v>
      </c>
      <c r="K4388" s="17">
        <v>1.4E-3</v>
      </c>
    </row>
    <row r="4389" spans="1:11" x14ac:dyDescent="0.45">
      <c r="A4389" s="10" t="s">
        <v>43</v>
      </c>
      <c r="B4389" s="20">
        <v>0.93500000000000005</v>
      </c>
      <c r="C4389" s="19">
        <v>23510</v>
      </c>
      <c r="D4389" s="19">
        <v>778.86992669999995</v>
      </c>
      <c r="E4389" s="23">
        <v>0.21279260899999999</v>
      </c>
      <c r="F4389" s="23">
        <v>7.4899999999999994E-2</v>
      </c>
      <c r="G4389" s="17">
        <v>0</v>
      </c>
      <c r="H4389" s="17">
        <v>1</v>
      </c>
      <c r="I4389" s="17">
        <v>0.44940473399999997</v>
      </c>
      <c r="J4389" s="17">
        <v>0.54919926200000002</v>
      </c>
      <c r="K4389" s="17">
        <v>1.4E-3</v>
      </c>
    </row>
    <row r="4390" spans="1:11" x14ac:dyDescent="0.45">
      <c r="A4390" s="10" t="s">
        <v>43</v>
      </c>
      <c r="B4390" s="20">
        <v>0.93600000000000005</v>
      </c>
      <c r="C4390" s="19">
        <v>23526</v>
      </c>
      <c r="D4390" s="19">
        <v>782.2831314</v>
      </c>
      <c r="E4390" s="23">
        <v>0.21488375700000001</v>
      </c>
      <c r="F4390" s="23">
        <v>7.5399999999999995E-2</v>
      </c>
      <c r="G4390" s="17">
        <v>0</v>
      </c>
      <c r="H4390" s="17">
        <v>1</v>
      </c>
      <c r="I4390" s="17">
        <v>0.45136155</v>
      </c>
      <c r="J4390" s="17">
        <v>0.54724740699999996</v>
      </c>
      <c r="K4390" s="17">
        <v>1.39E-3</v>
      </c>
    </row>
    <row r="4391" spans="1:11" x14ac:dyDescent="0.45">
      <c r="A4391" s="10" t="s">
        <v>43</v>
      </c>
      <c r="B4391" s="20">
        <v>0.93700000000000006</v>
      </c>
      <c r="C4391" s="19">
        <v>23561</v>
      </c>
      <c r="D4391" s="19">
        <v>789.81712990000005</v>
      </c>
      <c r="E4391" s="23">
        <v>0.216310473</v>
      </c>
      <c r="F4391" s="23">
        <v>7.5800000000000006E-2</v>
      </c>
      <c r="G4391" s="17">
        <v>0</v>
      </c>
      <c r="H4391" s="17">
        <v>1</v>
      </c>
      <c r="I4391" s="17">
        <v>0.45395746999999997</v>
      </c>
      <c r="J4391" s="17">
        <v>0.54465809700000001</v>
      </c>
      <c r="K4391" s="17">
        <v>1.3799999999999999E-3</v>
      </c>
    </row>
    <row r="4392" spans="1:11" x14ac:dyDescent="0.45">
      <c r="A4392" s="10" t="s">
        <v>43</v>
      </c>
      <c r="B4392" s="20">
        <v>0.93799999999999994</v>
      </c>
      <c r="C4392" s="19">
        <v>23587</v>
      </c>
      <c r="D4392" s="19">
        <v>795.45043959999998</v>
      </c>
      <c r="E4392" s="23">
        <v>0.21774301600000001</v>
      </c>
      <c r="F4392" s="23">
        <v>7.7100000000000002E-2</v>
      </c>
      <c r="G4392" s="17">
        <v>0</v>
      </c>
      <c r="H4392" s="17">
        <v>1</v>
      </c>
      <c r="I4392" s="17">
        <v>0.45583680799999998</v>
      </c>
      <c r="J4392" s="17">
        <v>0.54278352399999996</v>
      </c>
      <c r="K4392" s="17">
        <v>1.3799999999999999E-3</v>
      </c>
    </row>
    <row r="4393" spans="1:11" x14ac:dyDescent="0.45">
      <c r="A4393" s="10" t="s">
        <v>43</v>
      </c>
      <c r="B4393" s="20">
        <v>0.93899999999999995</v>
      </c>
      <c r="C4393" s="19">
        <v>23610</v>
      </c>
      <c r="D4393" s="19">
        <v>800.49012159999995</v>
      </c>
      <c r="E4393" s="23">
        <v>0.221209708</v>
      </c>
      <c r="F4393" s="23">
        <v>7.7899999999999997E-2</v>
      </c>
      <c r="G4393" s="17">
        <v>0</v>
      </c>
      <c r="H4393" s="17">
        <v>1</v>
      </c>
      <c r="I4393" s="17">
        <v>0.45809965400000002</v>
      </c>
      <c r="J4393" s="17">
        <v>0.540527074</v>
      </c>
      <c r="K4393" s="17">
        <v>1.3699999999999999E-3</v>
      </c>
    </row>
    <row r="4394" spans="1:11" x14ac:dyDescent="0.45">
      <c r="A4394" s="10" t="s">
        <v>43</v>
      </c>
      <c r="B4394" s="20">
        <v>0.94</v>
      </c>
      <c r="C4394" s="19">
        <v>23636</v>
      </c>
      <c r="D4394" s="19">
        <v>806.37518079999995</v>
      </c>
      <c r="E4394" s="23">
        <v>0.22881352999999999</v>
      </c>
      <c r="F4394" s="23">
        <v>7.8600000000000003E-2</v>
      </c>
      <c r="G4394" s="17">
        <v>0</v>
      </c>
      <c r="H4394" s="17">
        <v>1</v>
      </c>
      <c r="I4394" s="17">
        <v>0.45915320399999998</v>
      </c>
      <c r="J4394" s="17">
        <v>0.53947842499999998</v>
      </c>
      <c r="K4394" s="17">
        <v>1.3699999999999999E-3</v>
      </c>
    </row>
    <row r="4395" spans="1:11" x14ac:dyDescent="0.45">
      <c r="A4395" s="10" t="s">
        <v>43</v>
      </c>
      <c r="B4395" s="20">
        <v>0.94099999999999995</v>
      </c>
      <c r="C4395" s="19">
        <v>23658</v>
      </c>
      <c r="D4395" s="19">
        <v>811.43602769999995</v>
      </c>
      <c r="E4395" s="23">
        <v>0.23106737299999999</v>
      </c>
      <c r="F4395" s="23">
        <v>7.9299999999999995E-2</v>
      </c>
      <c r="G4395" s="17">
        <v>0</v>
      </c>
      <c r="H4395" s="17">
        <v>1</v>
      </c>
      <c r="I4395" s="17">
        <v>0.46172017799999998</v>
      </c>
      <c r="J4395" s="17">
        <v>0.53691810799999995</v>
      </c>
      <c r="K4395" s="17">
        <v>1.3600000000000001E-3</v>
      </c>
    </row>
    <row r="4396" spans="1:11" x14ac:dyDescent="0.45">
      <c r="A4396" s="10" t="s">
        <v>43</v>
      </c>
      <c r="B4396" s="20">
        <v>0.94199999999999995</v>
      </c>
      <c r="C4396" s="19">
        <v>23687</v>
      </c>
      <c r="D4396" s="19">
        <v>818.21853569999996</v>
      </c>
      <c r="E4396" s="23">
        <v>0.23721990300000001</v>
      </c>
      <c r="F4396" s="23">
        <v>0.08</v>
      </c>
      <c r="G4396" s="17">
        <v>0</v>
      </c>
      <c r="H4396" s="17">
        <v>1</v>
      </c>
      <c r="I4396" s="17">
        <v>0.462975523</v>
      </c>
      <c r="J4396" s="17">
        <v>0.53566593900000004</v>
      </c>
      <c r="K4396" s="17">
        <v>1.3600000000000001E-3</v>
      </c>
    </row>
    <row r="4397" spans="1:11" x14ac:dyDescent="0.45">
      <c r="A4397" s="10" t="s">
        <v>43</v>
      </c>
      <c r="B4397" s="20">
        <v>0.94299999999999995</v>
      </c>
      <c r="C4397" s="19">
        <v>23714</v>
      </c>
      <c r="D4397" s="19">
        <v>824.79675929999996</v>
      </c>
      <c r="E4397" s="23">
        <v>0.247452799</v>
      </c>
      <c r="F4397" s="23">
        <v>8.09E-2</v>
      </c>
      <c r="G4397" s="17">
        <v>0</v>
      </c>
      <c r="H4397" s="17">
        <v>1</v>
      </c>
      <c r="I4397" s="17">
        <v>0.464797238</v>
      </c>
      <c r="J4397" s="17">
        <v>0.53384927199999999</v>
      </c>
      <c r="K4397" s="17">
        <v>1.3500000000000001E-3</v>
      </c>
    </row>
    <row r="4398" spans="1:11" x14ac:dyDescent="0.45">
      <c r="A4398" s="10" t="s">
        <v>43</v>
      </c>
      <c r="B4398" s="20">
        <v>0.94399999999999995</v>
      </c>
      <c r="C4398" s="19">
        <v>23737</v>
      </c>
      <c r="D4398" s="19">
        <v>830.54531359999999</v>
      </c>
      <c r="E4398" s="23">
        <v>0.25236979799999998</v>
      </c>
      <c r="F4398" s="23">
        <v>8.1699999999999995E-2</v>
      </c>
      <c r="G4398" s="17">
        <v>0</v>
      </c>
      <c r="H4398" s="17">
        <v>1</v>
      </c>
      <c r="I4398" s="17">
        <v>0.46551016499999998</v>
      </c>
      <c r="J4398" s="17">
        <v>0.53313838899999999</v>
      </c>
      <c r="K4398" s="17">
        <v>1.3500000000000001E-3</v>
      </c>
    </row>
    <row r="4399" spans="1:11" x14ac:dyDescent="0.45">
      <c r="A4399" s="10" t="s">
        <v>43</v>
      </c>
      <c r="B4399" s="20">
        <v>0.94499999999999995</v>
      </c>
      <c r="C4399" s="19">
        <v>23757</v>
      </c>
      <c r="D4399" s="19">
        <v>835.62333120000005</v>
      </c>
      <c r="E4399" s="23">
        <v>0.254129989</v>
      </c>
      <c r="F4399" s="23">
        <v>8.2500000000000004E-2</v>
      </c>
      <c r="G4399" s="17">
        <v>0</v>
      </c>
      <c r="H4399" s="17">
        <v>1</v>
      </c>
      <c r="I4399" s="17">
        <v>0.46871978199999997</v>
      </c>
      <c r="J4399" s="17">
        <v>0.52993688800000005</v>
      </c>
      <c r="K4399" s="17">
        <v>1.34E-3</v>
      </c>
    </row>
    <row r="4400" spans="1:11" x14ac:dyDescent="0.45">
      <c r="A4400" s="10" t="s">
        <v>43</v>
      </c>
      <c r="B4400" s="20">
        <v>0.94599999999999995</v>
      </c>
      <c r="C4400" s="19">
        <v>23787</v>
      </c>
      <c r="D4400" s="19">
        <v>843.30465270000002</v>
      </c>
      <c r="E4400" s="23">
        <v>0.25681020900000001</v>
      </c>
      <c r="F4400" s="23">
        <v>8.3199999999999996E-2</v>
      </c>
      <c r="G4400" s="17">
        <v>0</v>
      </c>
      <c r="H4400" s="17">
        <v>1</v>
      </c>
      <c r="I4400" s="17">
        <v>0.47282892999999998</v>
      </c>
      <c r="J4400" s="17">
        <v>0.52583830099999995</v>
      </c>
      <c r="K4400" s="17">
        <v>1.33E-3</v>
      </c>
    </row>
    <row r="4401" spans="1:11" x14ac:dyDescent="0.45">
      <c r="A4401" s="10" t="s">
        <v>43</v>
      </c>
      <c r="B4401" s="20">
        <v>0.94699999999999995</v>
      </c>
      <c r="C4401" s="19">
        <v>23796</v>
      </c>
      <c r="D4401" s="19">
        <v>845.65129339999999</v>
      </c>
      <c r="E4401" s="23">
        <v>0.262694502</v>
      </c>
      <c r="F4401" s="23">
        <v>8.43E-2</v>
      </c>
      <c r="G4401" s="17">
        <v>0</v>
      </c>
      <c r="H4401" s="17">
        <v>1</v>
      </c>
      <c r="I4401" s="17">
        <v>0.47398535600000002</v>
      </c>
      <c r="J4401" s="17">
        <v>0.52468487500000005</v>
      </c>
      <c r="K4401" s="17">
        <v>1.33E-3</v>
      </c>
    </row>
    <row r="4402" spans="1:11" x14ac:dyDescent="0.45">
      <c r="A4402" s="10" t="s">
        <v>43</v>
      </c>
      <c r="B4402" s="20">
        <v>0.94799999999999995</v>
      </c>
      <c r="C4402" s="19">
        <v>23833</v>
      </c>
      <c r="D4402" s="19">
        <v>855.41643580000004</v>
      </c>
      <c r="E4402" s="23">
        <v>0.265346311</v>
      </c>
      <c r="F4402" s="23">
        <v>8.4599999999999995E-2</v>
      </c>
      <c r="G4402" s="17">
        <v>0</v>
      </c>
      <c r="H4402" s="17">
        <v>1</v>
      </c>
      <c r="I4402" s="17">
        <v>0.47762062</v>
      </c>
      <c r="J4402" s="17">
        <v>0.52105881899999995</v>
      </c>
      <c r="K4402" s="17">
        <v>1.32E-3</v>
      </c>
    </row>
    <row r="4403" spans="1:11" x14ac:dyDescent="0.45">
      <c r="A4403" s="10" t="s">
        <v>43</v>
      </c>
      <c r="B4403" s="20">
        <v>0.94899999999999995</v>
      </c>
      <c r="C4403" s="19">
        <v>23860</v>
      </c>
      <c r="D4403" s="19">
        <v>862.67249730000003</v>
      </c>
      <c r="E4403" s="23">
        <v>0.27747380399999999</v>
      </c>
      <c r="F4403" s="23">
        <v>8.5699999999999998E-2</v>
      </c>
      <c r="G4403" s="17">
        <v>0</v>
      </c>
      <c r="H4403" s="17">
        <v>1</v>
      </c>
      <c r="I4403" s="17">
        <v>0.48043617100000002</v>
      </c>
      <c r="J4403" s="17">
        <v>0.51825100000000002</v>
      </c>
      <c r="K4403" s="17">
        <v>1.31E-3</v>
      </c>
    </row>
    <row r="4404" spans="1:11" x14ac:dyDescent="0.45">
      <c r="A4404" s="10" t="s">
        <v>43</v>
      </c>
      <c r="B4404" s="20">
        <v>0.95</v>
      </c>
      <c r="C4404" s="19">
        <v>23889</v>
      </c>
      <c r="D4404" s="19">
        <v>870.89516600000002</v>
      </c>
      <c r="E4404" s="23">
        <v>0.28688878099999998</v>
      </c>
      <c r="F4404" s="23">
        <v>8.6800000000000002E-2</v>
      </c>
      <c r="G4404" s="17">
        <v>0</v>
      </c>
      <c r="H4404" s="17">
        <v>1</v>
      </c>
      <c r="I4404" s="17">
        <v>0.48263255500000002</v>
      </c>
      <c r="J4404" s="17">
        <v>0.51606058399999999</v>
      </c>
      <c r="K4404" s="17">
        <v>1.31E-3</v>
      </c>
    </row>
    <row r="4405" spans="1:11" x14ac:dyDescent="0.45">
      <c r="A4405" s="10" t="s">
        <v>43</v>
      </c>
      <c r="B4405" s="20">
        <v>0.95099999999999996</v>
      </c>
      <c r="C4405" s="19">
        <v>23915</v>
      </c>
      <c r="D4405" s="19">
        <v>878.43092690000003</v>
      </c>
      <c r="E4405" s="23">
        <v>0.29300496199999998</v>
      </c>
      <c r="F4405" s="23">
        <v>8.7800000000000003E-2</v>
      </c>
      <c r="G4405" s="17">
        <v>0</v>
      </c>
      <c r="H4405" s="17">
        <v>1</v>
      </c>
      <c r="I4405" s="17">
        <v>0.48580145499999999</v>
      </c>
      <c r="J4405" s="17">
        <v>0.51289968799999996</v>
      </c>
      <c r="K4405" s="17">
        <v>1.2999999999999999E-3</v>
      </c>
    </row>
    <row r="4406" spans="1:11" x14ac:dyDescent="0.45">
      <c r="A4406" s="10" t="s">
        <v>43</v>
      </c>
      <c r="B4406" s="20">
        <v>0.95199999999999996</v>
      </c>
      <c r="C4406" s="19">
        <v>23939</v>
      </c>
      <c r="D4406" s="19">
        <v>885.55611999999996</v>
      </c>
      <c r="E4406" s="23">
        <v>0.30334033199999999</v>
      </c>
      <c r="F4406" s="23">
        <v>8.8999999999999996E-2</v>
      </c>
      <c r="G4406" s="17">
        <v>0</v>
      </c>
      <c r="H4406" s="17">
        <v>1</v>
      </c>
      <c r="I4406" s="17">
        <v>0.48788784099999999</v>
      </c>
      <c r="J4406" s="17">
        <v>0.510818683</v>
      </c>
      <c r="K4406" s="17">
        <v>1.2899999999999999E-3</v>
      </c>
    </row>
    <row r="4407" spans="1:11" x14ac:dyDescent="0.45">
      <c r="A4407" s="10" t="s">
        <v>43</v>
      </c>
      <c r="B4407" s="20">
        <v>0.95299999999999996</v>
      </c>
      <c r="C4407" s="19">
        <v>23965</v>
      </c>
      <c r="D4407" s="19">
        <v>893.58645049999996</v>
      </c>
      <c r="E4407" s="23">
        <v>0.31615796099999999</v>
      </c>
      <c r="F4407" s="23">
        <v>8.9899999999999994E-2</v>
      </c>
      <c r="G4407" s="17">
        <v>0</v>
      </c>
      <c r="H4407" s="17">
        <v>1</v>
      </c>
      <c r="I4407" s="17">
        <v>0.48931166999999998</v>
      </c>
      <c r="J4407" s="17">
        <v>0.50939991100000004</v>
      </c>
      <c r="K4407" s="17">
        <v>1.2899999999999999E-3</v>
      </c>
    </row>
    <row r="4408" spans="1:11" x14ac:dyDescent="0.45">
      <c r="A4408" s="10" t="s">
        <v>43</v>
      </c>
      <c r="B4408" s="20">
        <v>0.95399999999999996</v>
      </c>
      <c r="C4408" s="19">
        <v>23985</v>
      </c>
      <c r="D4408" s="19">
        <v>899.97000990000004</v>
      </c>
      <c r="E4408" s="23">
        <v>0.326635483</v>
      </c>
      <c r="F4408" s="23">
        <v>9.11E-2</v>
      </c>
      <c r="G4408" s="17">
        <v>0</v>
      </c>
      <c r="H4408" s="17">
        <v>1</v>
      </c>
      <c r="I4408" s="17">
        <v>0.49035867999999999</v>
      </c>
      <c r="J4408" s="17">
        <v>0.50835611300000005</v>
      </c>
      <c r="K4408" s="17">
        <v>1.2899999999999999E-3</v>
      </c>
    </row>
    <row r="4409" spans="1:11" x14ac:dyDescent="0.45">
      <c r="A4409" s="10" t="s">
        <v>43</v>
      </c>
      <c r="B4409" s="20">
        <v>0.95499999999999996</v>
      </c>
      <c r="C4409" s="19">
        <v>24015</v>
      </c>
      <c r="D4409" s="19">
        <v>909.91518540000004</v>
      </c>
      <c r="E4409" s="23">
        <v>0.34439663100000001</v>
      </c>
      <c r="F4409" s="23">
        <v>9.1999999999999998E-2</v>
      </c>
      <c r="G4409" s="17">
        <v>0</v>
      </c>
      <c r="H4409" s="17">
        <v>1</v>
      </c>
      <c r="I4409" s="17">
        <v>0.49258343300000001</v>
      </c>
      <c r="J4409" s="17">
        <v>0.50613810400000003</v>
      </c>
      <c r="K4409" s="17">
        <v>1.2800000000000001E-3</v>
      </c>
    </row>
    <row r="4410" spans="1:11" x14ac:dyDescent="0.45">
      <c r="A4410" s="10" t="s">
        <v>43</v>
      </c>
      <c r="B4410" s="20">
        <v>0.95599999999999996</v>
      </c>
      <c r="C4410" s="19">
        <v>24039</v>
      </c>
      <c r="D4410" s="19">
        <v>918.35135460000004</v>
      </c>
      <c r="E4410" s="23">
        <v>0.35339474300000001</v>
      </c>
      <c r="F4410" s="23">
        <v>9.3399999999999997E-2</v>
      </c>
      <c r="G4410" s="17">
        <v>0</v>
      </c>
      <c r="H4410" s="17">
        <v>1</v>
      </c>
      <c r="I4410" s="17">
        <v>0.49745775800000003</v>
      </c>
      <c r="J4410" s="17">
        <v>0.50127618600000001</v>
      </c>
      <c r="K4410" s="17">
        <v>1.2700000000000001E-3</v>
      </c>
    </row>
    <row r="4411" spans="1:11" x14ac:dyDescent="0.45">
      <c r="A4411" s="10" t="s">
        <v>43</v>
      </c>
      <c r="B4411" s="20">
        <v>0.95699999999999996</v>
      </c>
      <c r="C4411" s="19">
        <v>24065</v>
      </c>
      <c r="D4411" s="19">
        <v>927.74659569999994</v>
      </c>
      <c r="E4411" s="23">
        <v>0.36804579399999998</v>
      </c>
      <c r="F4411" s="23">
        <v>9.4500000000000001E-2</v>
      </c>
      <c r="G4411" s="17">
        <v>0</v>
      </c>
      <c r="H4411" s="17">
        <v>1</v>
      </c>
      <c r="I4411" s="17">
        <v>0.49981733099999998</v>
      </c>
      <c r="J4411" s="17">
        <v>0.49892314799999998</v>
      </c>
      <c r="K4411" s="17">
        <v>1.2600000000000001E-3</v>
      </c>
    </row>
    <row r="4412" spans="1:11" x14ac:dyDescent="0.45">
      <c r="A4412" s="10" t="s">
        <v>43</v>
      </c>
      <c r="B4412" s="20">
        <v>0.95799999999999996</v>
      </c>
      <c r="C4412" s="19">
        <v>24090</v>
      </c>
      <c r="D4412" s="19">
        <v>937.19311660000005</v>
      </c>
      <c r="E4412" s="23">
        <v>0.38913681100000003</v>
      </c>
      <c r="F4412" s="23">
        <v>9.5899999999999999E-2</v>
      </c>
      <c r="G4412" s="17">
        <v>0</v>
      </c>
      <c r="H4412" s="17">
        <v>1</v>
      </c>
      <c r="I4412" s="17">
        <v>0.50219901199999994</v>
      </c>
      <c r="J4412" s="17">
        <v>0.496547764</v>
      </c>
      <c r="K4412" s="17">
        <v>1.25E-3</v>
      </c>
    </row>
    <row r="4413" spans="1:11" x14ac:dyDescent="0.45">
      <c r="A4413" s="10" t="s">
        <v>43</v>
      </c>
      <c r="B4413" s="20">
        <v>0.95899999999999996</v>
      </c>
      <c r="C4413" s="19">
        <v>24107</v>
      </c>
      <c r="D4413" s="19">
        <v>943.87724809999997</v>
      </c>
      <c r="E4413" s="23">
        <v>0.39928265200000002</v>
      </c>
      <c r="F4413" s="23">
        <v>9.7199999999999995E-2</v>
      </c>
      <c r="G4413" s="17">
        <v>0</v>
      </c>
      <c r="H4413" s="17">
        <v>1</v>
      </c>
      <c r="I4413" s="17">
        <v>0.50453183099999999</v>
      </c>
      <c r="J4413" s="17">
        <v>0.49422092499999998</v>
      </c>
      <c r="K4413" s="17">
        <v>1.25E-3</v>
      </c>
    </row>
    <row r="4414" spans="1:11" x14ac:dyDescent="0.45">
      <c r="A4414" s="10" t="s">
        <v>43</v>
      </c>
      <c r="B4414" s="20">
        <v>0.96</v>
      </c>
      <c r="C4414" s="19">
        <v>24140</v>
      </c>
      <c r="D4414" s="19">
        <v>957.1765054</v>
      </c>
      <c r="E4414" s="23">
        <v>0.40565076</v>
      </c>
      <c r="F4414" s="23">
        <v>9.8100000000000007E-2</v>
      </c>
      <c r="G4414" s="17">
        <v>0</v>
      </c>
      <c r="H4414" s="17">
        <v>1</v>
      </c>
      <c r="I4414" s="17">
        <v>0.50644098000000004</v>
      </c>
      <c r="J4414" s="17">
        <v>0.49231753</v>
      </c>
      <c r="K4414" s="17">
        <v>1.24E-3</v>
      </c>
    </row>
    <row r="4415" spans="1:11" x14ac:dyDescent="0.45">
      <c r="A4415" s="10" t="s">
        <v>43</v>
      </c>
      <c r="B4415" s="20">
        <v>0.96099999999999997</v>
      </c>
      <c r="C4415" s="19">
        <v>24166</v>
      </c>
      <c r="D4415" s="19">
        <v>968.13498670000001</v>
      </c>
      <c r="E4415" s="23">
        <v>0.43261644300000002</v>
      </c>
      <c r="F4415" s="23">
        <v>9.9699999999999997E-2</v>
      </c>
      <c r="G4415" s="17">
        <v>0</v>
      </c>
      <c r="H4415" s="17">
        <v>1</v>
      </c>
      <c r="I4415" s="17">
        <v>0.50832015699999999</v>
      </c>
      <c r="J4415" s="17">
        <v>0.49044391300000001</v>
      </c>
      <c r="K4415" s="17">
        <v>1.24E-3</v>
      </c>
    </row>
    <row r="4416" spans="1:11" x14ac:dyDescent="0.45">
      <c r="A4416" s="10" t="s">
        <v>43</v>
      </c>
      <c r="B4416" s="20">
        <v>0.96199999999999997</v>
      </c>
      <c r="C4416" s="19">
        <v>24188</v>
      </c>
      <c r="D4416" s="19">
        <v>977.78608269999995</v>
      </c>
      <c r="E4416" s="23">
        <v>0.442658624</v>
      </c>
      <c r="F4416" s="23">
        <v>0.101646419</v>
      </c>
      <c r="G4416" s="17">
        <v>0</v>
      </c>
      <c r="H4416" s="17">
        <v>1</v>
      </c>
      <c r="I4416" s="17">
        <v>0.50963547200000003</v>
      </c>
      <c r="J4416" s="17">
        <v>0.48913210200000001</v>
      </c>
      <c r="K4416" s="17">
        <v>1.23E-3</v>
      </c>
    </row>
    <row r="4417" spans="1:11" x14ac:dyDescent="0.45">
      <c r="A4417" s="10" t="s">
        <v>43</v>
      </c>
      <c r="B4417" s="20">
        <v>0.96299999999999997</v>
      </c>
      <c r="C4417" s="19">
        <v>24215</v>
      </c>
      <c r="D4417" s="19">
        <v>990.06281279999996</v>
      </c>
      <c r="E4417" s="23">
        <v>0.467399597</v>
      </c>
      <c r="F4417" s="23">
        <v>0.102868987</v>
      </c>
      <c r="G4417" s="17">
        <v>0</v>
      </c>
      <c r="H4417" s="17">
        <v>1</v>
      </c>
      <c r="I4417" s="17">
        <v>0.51324919199999997</v>
      </c>
      <c r="J4417" s="17">
        <v>0.48552834099999997</v>
      </c>
      <c r="K4417" s="17">
        <v>1.2199999999999999E-3</v>
      </c>
    </row>
    <row r="4418" spans="1:11" x14ac:dyDescent="0.45">
      <c r="A4418" s="10" t="s">
        <v>43</v>
      </c>
      <c r="B4418" s="20">
        <v>0.96399999999999997</v>
      </c>
      <c r="C4418" s="19">
        <v>24238</v>
      </c>
      <c r="D4418" s="19">
        <v>1000.9809330000001</v>
      </c>
      <c r="E4418" s="23">
        <v>0.48591832899999998</v>
      </c>
      <c r="F4418" s="23">
        <v>0.104785938</v>
      </c>
      <c r="G4418" s="17">
        <v>0</v>
      </c>
      <c r="H4418" s="17">
        <v>1</v>
      </c>
      <c r="I4418" s="17">
        <v>0.51535268599999995</v>
      </c>
      <c r="J4418" s="17">
        <v>0.48343029500000001</v>
      </c>
      <c r="K4418" s="17">
        <v>1.2199999999999999E-3</v>
      </c>
    </row>
    <row r="4419" spans="1:11" x14ac:dyDescent="0.45">
      <c r="A4419" s="10" t="s">
        <v>43</v>
      </c>
      <c r="B4419" s="20">
        <v>0.96499999999999997</v>
      </c>
      <c r="C4419" s="19">
        <v>24266</v>
      </c>
      <c r="D4419" s="19">
        <v>1014.915899</v>
      </c>
      <c r="E4419" s="23">
        <v>0.51527544800000002</v>
      </c>
      <c r="F4419" s="23">
        <v>0.10639465100000001</v>
      </c>
      <c r="G4419" s="17">
        <v>0</v>
      </c>
      <c r="H4419" s="17">
        <v>1</v>
      </c>
      <c r="I4419" s="17">
        <v>0.51811923299999996</v>
      </c>
      <c r="J4419" s="17">
        <v>0.48067069499999998</v>
      </c>
      <c r="K4419" s="17">
        <v>1.2099999999999999E-3</v>
      </c>
    </row>
    <row r="4420" spans="1:11" x14ac:dyDescent="0.45">
      <c r="A4420" s="10" t="s">
        <v>43</v>
      </c>
      <c r="B4420" s="20">
        <v>0.96599999999999997</v>
      </c>
      <c r="C4420" s="19">
        <v>24292</v>
      </c>
      <c r="D4420" s="19">
        <v>1028.528286</v>
      </c>
      <c r="E4420" s="23">
        <v>0.53367084899999995</v>
      </c>
      <c r="F4420" s="23">
        <v>0.108269556</v>
      </c>
      <c r="G4420" s="17">
        <v>0</v>
      </c>
      <c r="H4420" s="17">
        <v>1</v>
      </c>
      <c r="I4420" s="17">
        <v>0.51888938500000004</v>
      </c>
      <c r="J4420" s="17">
        <v>0.47990354699999999</v>
      </c>
      <c r="K4420" s="17">
        <v>1.2099999999999999E-3</v>
      </c>
    </row>
    <row r="4421" spans="1:11" x14ac:dyDescent="0.45">
      <c r="A4421" s="10" t="s">
        <v>43</v>
      </c>
      <c r="B4421" s="20">
        <v>0.96699999999999997</v>
      </c>
      <c r="C4421" s="19">
        <v>24317</v>
      </c>
      <c r="D4421" s="19">
        <v>1042.157884</v>
      </c>
      <c r="E4421" s="23">
        <v>0.55361245400000003</v>
      </c>
      <c r="F4421" s="23">
        <v>0.11040261799999999</v>
      </c>
      <c r="G4421" s="17">
        <v>0</v>
      </c>
      <c r="H4421" s="17">
        <v>1</v>
      </c>
      <c r="I4421" s="17">
        <v>0.51944578600000002</v>
      </c>
      <c r="J4421" s="17">
        <v>0.47934975200000002</v>
      </c>
      <c r="K4421" s="17">
        <v>1.1999999999999999E-3</v>
      </c>
    </row>
    <row r="4422" spans="1:11" x14ac:dyDescent="0.45">
      <c r="A4422" s="10" t="s">
        <v>43</v>
      </c>
      <c r="B4422" s="20">
        <v>0.96799999999999997</v>
      </c>
      <c r="C4422" s="19">
        <v>24342</v>
      </c>
      <c r="D4422" s="19">
        <v>1056.2005690000001</v>
      </c>
      <c r="E4422" s="23">
        <v>0.57569083799999998</v>
      </c>
      <c r="F4422" s="23">
        <v>0.11238914999999999</v>
      </c>
      <c r="G4422" s="17">
        <v>0</v>
      </c>
      <c r="H4422" s="17">
        <v>1</v>
      </c>
      <c r="I4422" s="17">
        <v>0.52102605099999999</v>
      </c>
      <c r="J4422" s="17">
        <v>0.477773638</v>
      </c>
      <c r="K4422" s="17">
        <v>1.1999999999999999E-3</v>
      </c>
    </row>
    <row r="4423" spans="1:11" x14ac:dyDescent="0.45">
      <c r="A4423" s="10" t="s">
        <v>43</v>
      </c>
      <c r="B4423" s="20">
        <v>0.96899999999999997</v>
      </c>
      <c r="C4423" s="19">
        <v>24365</v>
      </c>
      <c r="D4423" s="19">
        <v>1069.7572680000001</v>
      </c>
      <c r="E4423" s="23">
        <v>0.60138535599999998</v>
      </c>
      <c r="F4423" s="23">
        <v>0.114228809</v>
      </c>
      <c r="G4423" s="17">
        <v>0</v>
      </c>
      <c r="H4423" s="17">
        <v>1</v>
      </c>
      <c r="I4423" s="17">
        <v>0.52403672499999998</v>
      </c>
      <c r="J4423" s="17">
        <v>0.47477065800000001</v>
      </c>
      <c r="K4423" s="17">
        <v>1.1900000000000001E-3</v>
      </c>
    </row>
    <row r="4424" spans="1:11" x14ac:dyDescent="0.45">
      <c r="A4424" s="10" t="s">
        <v>43</v>
      </c>
      <c r="B4424" s="20">
        <v>0.97</v>
      </c>
      <c r="C4424" s="19">
        <v>24392</v>
      </c>
      <c r="D4424" s="19">
        <v>1086.3166060000001</v>
      </c>
      <c r="E4424" s="23">
        <v>0.62460977500000003</v>
      </c>
      <c r="F4424" s="23">
        <v>0.116441849</v>
      </c>
      <c r="G4424" s="17">
        <v>0</v>
      </c>
      <c r="H4424" s="17">
        <v>1</v>
      </c>
      <c r="I4424" s="17">
        <v>0.52544015799999999</v>
      </c>
      <c r="J4424" s="17">
        <v>0.47337138099999998</v>
      </c>
      <c r="K4424" s="17">
        <v>1.1900000000000001E-3</v>
      </c>
    </row>
    <row r="4425" spans="1:11" x14ac:dyDescent="0.45">
      <c r="A4425" s="10" t="s">
        <v>43</v>
      </c>
      <c r="B4425" s="20">
        <v>0.97099999999999997</v>
      </c>
      <c r="C4425" s="19">
        <v>24417</v>
      </c>
      <c r="D4425" s="19">
        <v>1102.127821</v>
      </c>
      <c r="E4425" s="23">
        <v>0.63927308800000004</v>
      </c>
      <c r="F4425" s="23">
        <v>0.11890522000000001</v>
      </c>
      <c r="G4425" s="17">
        <v>0</v>
      </c>
      <c r="H4425" s="17">
        <v>1</v>
      </c>
      <c r="I4425" s="17">
        <v>0.52908308800000003</v>
      </c>
      <c r="J4425" s="17">
        <v>0.46973766300000003</v>
      </c>
      <c r="K4425" s="17">
        <v>1.1800000000000001E-3</v>
      </c>
    </row>
    <row r="4426" spans="1:11" x14ac:dyDescent="0.45">
      <c r="A4426" s="10" t="s">
        <v>43</v>
      </c>
      <c r="B4426" s="20">
        <v>0.97199999999999998</v>
      </c>
      <c r="C4426" s="19">
        <v>24441</v>
      </c>
      <c r="D4426" s="19">
        <v>1117.9043140000001</v>
      </c>
      <c r="E4426" s="23">
        <v>0.67207515799999995</v>
      </c>
      <c r="F4426" s="23">
        <v>0.121243241</v>
      </c>
      <c r="G4426" s="17">
        <v>0</v>
      </c>
      <c r="H4426" s="17">
        <v>1</v>
      </c>
      <c r="I4426" s="17">
        <v>0.53029669599999996</v>
      </c>
      <c r="J4426" s="17">
        <v>0.468527523</v>
      </c>
      <c r="K4426" s="17">
        <v>1.1800000000000001E-3</v>
      </c>
    </row>
    <row r="4427" spans="1:11" x14ac:dyDescent="0.45">
      <c r="A4427" s="10" t="s">
        <v>43</v>
      </c>
      <c r="B4427" s="20">
        <v>0.97299999999999998</v>
      </c>
      <c r="C4427" s="19">
        <v>24467</v>
      </c>
      <c r="D4427" s="19">
        <v>1135.655223</v>
      </c>
      <c r="E4427" s="23">
        <v>0.69746862799999998</v>
      </c>
      <c r="F4427" s="23">
        <v>0.12355120999999999</v>
      </c>
      <c r="G4427" s="17">
        <v>0</v>
      </c>
      <c r="H4427" s="17">
        <v>1</v>
      </c>
      <c r="I4427" s="17">
        <v>0.53024158399999999</v>
      </c>
      <c r="J4427" s="17">
        <v>0.46858543600000002</v>
      </c>
      <c r="K4427" s="17">
        <v>1.17E-3</v>
      </c>
    </row>
    <row r="4428" spans="1:11" x14ac:dyDescent="0.45">
      <c r="A4428" s="10" t="s">
        <v>43</v>
      </c>
      <c r="B4428" s="20">
        <v>0.97399999999999998</v>
      </c>
      <c r="C4428" s="19">
        <v>24492</v>
      </c>
      <c r="D4428" s="19">
        <v>1153.304343</v>
      </c>
      <c r="E4428" s="23">
        <v>0.71469926800000005</v>
      </c>
      <c r="F4428" s="23">
        <v>0.12604032500000001</v>
      </c>
      <c r="G4428" s="17">
        <v>0</v>
      </c>
      <c r="H4428" s="17">
        <v>1</v>
      </c>
      <c r="I4428" s="17">
        <v>0.53419268799999997</v>
      </c>
      <c r="J4428" s="17">
        <v>0.46464419800000001</v>
      </c>
      <c r="K4428" s="17">
        <v>1.16E-3</v>
      </c>
    </row>
    <row r="4429" spans="1:11" x14ac:dyDescent="0.45">
      <c r="A4429" s="10" t="s">
        <v>43</v>
      </c>
      <c r="B4429" s="20">
        <v>0.97499999999999998</v>
      </c>
      <c r="C4429" s="19">
        <v>24516</v>
      </c>
      <c r="D4429" s="19">
        <v>1171.0036540000001</v>
      </c>
      <c r="E4429" s="23">
        <v>0.753423972</v>
      </c>
      <c r="F4429" s="23">
        <v>0.128643485</v>
      </c>
      <c r="G4429" s="17">
        <v>0</v>
      </c>
      <c r="H4429" s="17">
        <v>1</v>
      </c>
      <c r="I4429" s="17">
        <v>0.53705884699999995</v>
      </c>
      <c r="J4429" s="17">
        <v>0.46178566399999998</v>
      </c>
      <c r="K4429" s="17">
        <v>1.16E-3</v>
      </c>
    </row>
    <row r="4430" spans="1:11" x14ac:dyDescent="0.45">
      <c r="A4430" s="10" t="s">
        <v>43</v>
      </c>
      <c r="B4430" s="20">
        <v>0.97599999999999998</v>
      </c>
      <c r="C4430" s="19">
        <v>24540</v>
      </c>
      <c r="D4430" s="19">
        <v>1189.4560509999999</v>
      </c>
      <c r="E4430" s="23">
        <v>0.79605912700000003</v>
      </c>
      <c r="F4430" s="23">
        <v>0.131284331</v>
      </c>
      <c r="G4430" s="17">
        <v>0</v>
      </c>
      <c r="H4430" s="17">
        <v>1</v>
      </c>
      <c r="I4430" s="17">
        <v>0.54024696100000003</v>
      </c>
      <c r="J4430" s="17">
        <v>0.45860561999999999</v>
      </c>
      <c r="K4430" s="17">
        <v>1.15E-3</v>
      </c>
    </row>
    <row r="4431" spans="1:11" x14ac:dyDescent="0.45">
      <c r="A4431" s="10" t="s">
        <v>43</v>
      </c>
      <c r="B4431" s="20">
        <v>0.97699999999999998</v>
      </c>
      <c r="C4431" s="19">
        <v>24564</v>
      </c>
      <c r="D4431" s="19">
        <v>1209.325169</v>
      </c>
      <c r="E4431" s="23">
        <v>0.848700177</v>
      </c>
      <c r="F4431" s="23">
        <v>0.13376633800000001</v>
      </c>
      <c r="G4431" s="17">
        <v>0</v>
      </c>
      <c r="H4431" s="17">
        <v>1</v>
      </c>
      <c r="I4431" s="17">
        <v>0.54309953300000002</v>
      </c>
      <c r="J4431" s="17">
        <v>0.45576082499999998</v>
      </c>
      <c r="K4431" s="17">
        <v>1.14E-3</v>
      </c>
    </row>
    <row r="4432" spans="1:11" x14ac:dyDescent="0.45">
      <c r="A4432" s="10" t="s">
        <v>43</v>
      </c>
      <c r="B4432" s="20">
        <v>0.97799999999999998</v>
      </c>
      <c r="C4432" s="19">
        <v>24591</v>
      </c>
      <c r="D4432" s="19">
        <v>1233.2033039999999</v>
      </c>
      <c r="E4432" s="23">
        <v>0.90716272499999995</v>
      </c>
      <c r="F4432" s="23">
        <v>0.13645800499999999</v>
      </c>
      <c r="G4432" s="17">
        <v>0</v>
      </c>
      <c r="H4432" s="17">
        <v>1</v>
      </c>
      <c r="I4432" s="17">
        <v>0.54619262300000004</v>
      </c>
      <c r="J4432" s="17">
        <v>0.452675891</v>
      </c>
      <c r="K4432" s="17">
        <v>1.1299999999999999E-3</v>
      </c>
    </row>
    <row r="4433" spans="1:11" x14ac:dyDescent="0.45">
      <c r="A4433" s="10" t="s">
        <v>43</v>
      </c>
      <c r="B4433" s="20">
        <v>0.97899999999999998</v>
      </c>
      <c r="C4433" s="19">
        <v>24618</v>
      </c>
      <c r="D4433" s="19">
        <v>1258.4758509999999</v>
      </c>
      <c r="E4433" s="23">
        <v>0.97352872099999999</v>
      </c>
      <c r="F4433" s="23">
        <v>0.139706681</v>
      </c>
      <c r="G4433" s="17">
        <v>0</v>
      </c>
      <c r="H4433" s="17">
        <v>1</v>
      </c>
      <c r="I4433" s="17">
        <v>0.54814278599999999</v>
      </c>
      <c r="J4433" s="17">
        <v>0.45073091199999998</v>
      </c>
      <c r="K4433" s="17">
        <v>1.1299999999999999E-3</v>
      </c>
    </row>
    <row r="4434" spans="1:11" x14ac:dyDescent="0.45">
      <c r="A4434" s="10" t="s">
        <v>43</v>
      </c>
      <c r="B4434" s="20">
        <v>0.98</v>
      </c>
      <c r="C4434" s="19">
        <v>24642</v>
      </c>
      <c r="D4434" s="19">
        <v>1282.488071</v>
      </c>
      <c r="E4434" s="23">
        <v>1.0198104379999999</v>
      </c>
      <c r="F4434" s="23">
        <v>0.14315061300000001</v>
      </c>
      <c r="G4434" s="17">
        <v>0</v>
      </c>
      <c r="H4434" s="17">
        <v>1</v>
      </c>
      <c r="I4434" s="17">
        <v>0.55200605599999997</v>
      </c>
      <c r="J4434" s="17">
        <v>0.44687749399999999</v>
      </c>
      <c r="K4434" s="17">
        <v>1.1199999999999999E-3</v>
      </c>
    </row>
    <row r="4435" spans="1:11" x14ac:dyDescent="0.45">
      <c r="A4435" s="10" t="s">
        <v>43</v>
      </c>
      <c r="B4435" s="20">
        <v>0.98099999999999998</v>
      </c>
      <c r="C4435" s="19">
        <v>24668</v>
      </c>
      <c r="D4435" s="19">
        <v>1309.727891</v>
      </c>
      <c r="E4435" s="23">
        <v>1.0699678130000001</v>
      </c>
      <c r="F4435" s="23">
        <v>0.14643393900000001</v>
      </c>
      <c r="G4435" s="17">
        <v>0</v>
      </c>
      <c r="H4435" s="17">
        <v>1</v>
      </c>
      <c r="I4435" s="17">
        <v>0.55291984199999999</v>
      </c>
      <c r="J4435" s="17">
        <v>0.44596729899999998</v>
      </c>
      <c r="K4435" s="17">
        <v>1.1100000000000001E-3</v>
      </c>
    </row>
    <row r="4436" spans="1:11" x14ac:dyDescent="0.45">
      <c r="A4436" s="10" t="s">
        <v>43</v>
      </c>
      <c r="B4436" s="20">
        <v>0.98199999999999998</v>
      </c>
      <c r="C4436" s="19">
        <v>24693</v>
      </c>
      <c r="D4436" s="19">
        <v>1337.0809569999999</v>
      </c>
      <c r="E4436" s="23">
        <v>1.1391514140000001</v>
      </c>
      <c r="F4436" s="23">
        <v>0.152235222</v>
      </c>
      <c r="G4436" s="17">
        <v>0</v>
      </c>
      <c r="H4436" s="17">
        <v>1</v>
      </c>
      <c r="I4436" s="17">
        <v>0.55583573100000006</v>
      </c>
      <c r="J4436" s="17">
        <v>0.44305936499999998</v>
      </c>
      <c r="K4436" s="17">
        <v>1.1000000000000001E-3</v>
      </c>
    </row>
    <row r="4437" spans="1:11" x14ac:dyDescent="0.45">
      <c r="A4437" s="10" t="s">
        <v>43</v>
      </c>
      <c r="B4437" s="20">
        <v>0.98299999999999998</v>
      </c>
      <c r="C4437" s="19">
        <v>24719</v>
      </c>
      <c r="D4437" s="19">
        <v>1368.375256</v>
      </c>
      <c r="E4437" s="23">
        <v>1.251570735</v>
      </c>
      <c r="F4437" s="23">
        <v>0.15603499300000001</v>
      </c>
      <c r="G4437" s="17">
        <v>0</v>
      </c>
      <c r="H4437" s="17">
        <v>1</v>
      </c>
      <c r="I4437" s="17">
        <v>0.55776364199999995</v>
      </c>
      <c r="J4437" s="17">
        <v>0.44113636499999997</v>
      </c>
      <c r="K4437" s="17">
        <v>1.1000000000000001E-3</v>
      </c>
    </row>
    <row r="4438" spans="1:11" x14ac:dyDescent="0.45">
      <c r="A4438" s="10" t="s">
        <v>43</v>
      </c>
      <c r="B4438" s="20">
        <v>0.98399999999999999</v>
      </c>
      <c r="C4438" s="19">
        <v>24743</v>
      </c>
      <c r="D4438" s="19">
        <v>1399.513142</v>
      </c>
      <c r="E4438" s="23">
        <v>1.327167757</v>
      </c>
      <c r="F4438" s="23">
        <v>0.160411884</v>
      </c>
      <c r="G4438" s="17">
        <v>0</v>
      </c>
      <c r="H4438" s="17">
        <v>1</v>
      </c>
      <c r="I4438" s="17">
        <v>0.55911453200000005</v>
      </c>
      <c r="J4438" s="17">
        <v>0.43978934200000003</v>
      </c>
      <c r="K4438" s="17">
        <v>1.1000000000000001E-3</v>
      </c>
    </row>
    <row r="4439" spans="1:11" x14ac:dyDescent="0.45">
      <c r="A4439" s="10" t="s">
        <v>43</v>
      </c>
      <c r="B4439" s="20">
        <v>0.98499999999999999</v>
      </c>
      <c r="C4439" s="19">
        <v>24769</v>
      </c>
      <c r="D4439" s="19">
        <v>1434.864049</v>
      </c>
      <c r="E4439" s="23">
        <v>1.4074099289999999</v>
      </c>
      <c r="F4439" s="23">
        <v>0.16565397600000001</v>
      </c>
      <c r="G4439" s="17">
        <v>0</v>
      </c>
      <c r="H4439" s="17">
        <v>1</v>
      </c>
      <c r="I4439" s="17">
        <v>0.56098657799999996</v>
      </c>
      <c r="J4439" s="17">
        <v>0.437864951</v>
      </c>
      <c r="K4439" s="17">
        <v>1.15E-3</v>
      </c>
    </row>
    <row r="4440" spans="1:11" x14ac:dyDescent="0.45">
      <c r="A4440" s="10" t="s">
        <v>43</v>
      </c>
      <c r="B4440" s="20">
        <v>0.98599999999999999</v>
      </c>
      <c r="C4440" s="19">
        <v>24793</v>
      </c>
      <c r="D4440" s="19">
        <v>1470.076675</v>
      </c>
      <c r="E4440" s="23">
        <v>1.531331148</v>
      </c>
      <c r="F4440" s="23">
        <v>0.17129045400000001</v>
      </c>
      <c r="G4440" s="17">
        <v>0</v>
      </c>
      <c r="H4440" s="17">
        <v>1</v>
      </c>
      <c r="I4440" s="17">
        <v>0.56196244399999995</v>
      </c>
      <c r="J4440" s="17">
        <v>0.43689197299999999</v>
      </c>
      <c r="K4440" s="17">
        <v>1.15E-3</v>
      </c>
    </row>
    <row r="4441" spans="1:11" x14ac:dyDescent="0.45">
      <c r="A4441" s="10" t="s">
        <v>43</v>
      </c>
      <c r="B4441" s="20">
        <v>0.98699999999999999</v>
      </c>
      <c r="C4441" s="19">
        <v>24816</v>
      </c>
      <c r="D4441" s="19">
        <v>1506.185395</v>
      </c>
      <c r="E4441" s="23">
        <v>1.622625465</v>
      </c>
      <c r="F4441" s="23">
        <v>0.17629072000000001</v>
      </c>
      <c r="G4441" s="17">
        <v>0</v>
      </c>
      <c r="H4441" s="17">
        <v>1</v>
      </c>
      <c r="I4441" s="17">
        <v>0.56469461300000001</v>
      </c>
      <c r="J4441" s="17">
        <v>0.43416746899999997</v>
      </c>
      <c r="K4441" s="17">
        <v>1.14E-3</v>
      </c>
    </row>
    <row r="4442" spans="1:11" x14ac:dyDescent="0.45">
      <c r="A4442" s="10" t="s">
        <v>43</v>
      </c>
      <c r="B4442" s="20">
        <v>0.98799999999999999</v>
      </c>
      <c r="C4442" s="19">
        <v>24844</v>
      </c>
      <c r="D4442" s="19">
        <v>1553.1155020000001</v>
      </c>
      <c r="E4442" s="23">
        <v>1.741289783</v>
      </c>
      <c r="F4442" s="23">
        <v>0.182130444</v>
      </c>
      <c r="G4442" s="17">
        <v>0</v>
      </c>
      <c r="H4442" s="17">
        <v>1</v>
      </c>
      <c r="I4442" s="17">
        <v>0.56724412300000004</v>
      </c>
      <c r="J4442" s="17">
        <v>0.431625651</v>
      </c>
      <c r="K4442" s="17">
        <v>1.1299999999999999E-3</v>
      </c>
    </row>
    <row r="4443" spans="1:11" x14ac:dyDescent="0.45">
      <c r="A4443" s="10" t="s">
        <v>43</v>
      </c>
      <c r="B4443" s="20">
        <v>0.98899999999999999</v>
      </c>
      <c r="C4443" s="19">
        <v>24868</v>
      </c>
      <c r="D4443" s="19">
        <v>1596.5253829999999</v>
      </c>
      <c r="E4443" s="23">
        <v>1.8689633640000001</v>
      </c>
      <c r="F4443" s="23">
        <v>0.188835117</v>
      </c>
      <c r="G4443" s="17">
        <v>0</v>
      </c>
      <c r="H4443" s="17">
        <v>1</v>
      </c>
      <c r="I4443" s="17">
        <v>0.56948860800000001</v>
      </c>
      <c r="J4443" s="17">
        <v>0.42938797000000001</v>
      </c>
      <c r="K4443" s="17">
        <v>1.1199999999999999E-3</v>
      </c>
    </row>
    <row r="4444" spans="1:11" x14ac:dyDescent="0.45">
      <c r="A4444" s="10" t="s">
        <v>43</v>
      </c>
      <c r="B4444" s="20">
        <v>0.99</v>
      </c>
      <c r="C4444" s="19">
        <v>24894</v>
      </c>
      <c r="D4444" s="19">
        <v>1646.817538</v>
      </c>
      <c r="E4444" s="23">
        <v>2.0125358599999998</v>
      </c>
      <c r="F4444" s="23">
        <v>0.19615584699999999</v>
      </c>
      <c r="G4444" s="17">
        <v>0</v>
      </c>
      <c r="H4444" s="17">
        <v>1</v>
      </c>
      <c r="I4444" s="17">
        <v>0.571073206</v>
      </c>
      <c r="J4444" s="17">
        <v>0.42780902700000001</v>
      </c>
      <c r="K4444" s="17">
        <v>1.1199999999999999E-3</v>
      </c>
    </row>
    <row r="4445" spans="1:11" x14ac:dyDescent="0.45">
      <c r="A4445" s="10" t="s">
        <v>43</v>
      </c>
      <c r="B4445" s="20">
        <v>0.99099999999999999</v>
      </c>
      <c r="C4445" s="19">
        <v>24920</v>
      </c>
      <c r="D4445" s="19">
        <v>1700.1279489999999</v>
      </c>
      <c r="E4445" s="23">
        <v>2.1114359149999999</v>
      </c>
      <c r="F4445" s="23">
        <v>0.20362382900000001</v>
      </c>
      <c r="G4445" s="17">
        <v>0</v>
      </c>
      <c r="H4445" s="17">
        <v>1</v>
      </c>
      <c r="I4445" s="17">
        <v>0.57320934400000001</v>
      </c>
      <c r="J4445" s="17">
        <v>0.42567911800000002</v>
      </c>
      <c r="K4445" s="17">
        <v>1.1100000000000001E-3</v>
      </c>
    </row>
    <row r="4446" spans="1:11" x14ac:dyDescent="0.45">
      <c r="A4446" s="10" t="s">
        <v>43</v>
      </c>
      <c r="B4446" s="20">
        <v>0.99199999999999999</v>
      </c>
      <c r="C4446" s="19">
        <v>24945</v>
      </c>
      <c r="D4446" s="19">
        <v>1755.404728</v>
      </c>
      <c r="E4446" s="23">
        <v>2.3072572070000001</v>
      </c>
      <c r="F4446" s="23">
        <v>0.21129414699999999</v>
      </c>
      <c r="G4446" s="17">
        <v>0</v>
      </c>
      <c r="H4446" s="17">
        <v>1</v>
      </c>
      <c r="I4446" s="17">
        <v>0.57462233900000004</v>
      </c>
      <c r="J4446" s="17">
        <v>0.42427168100000001</v>
      </c>
      <c r="K4446" s="17">
        <v>1.1100000000000001E-3</v>
      </c>
    </row>
    <row r="4447" spans="1:11" x14ac:dyDescent="0.45">
      <c r="A4447" s="10" t="s">
        <v>43</v>
      </c>
      <c r="B4447" s="20">
        <v>0.99299999999999999</v>
      </c>
      <c r="C4447" s="19">
        <v>24969</v>
      </c>
      <c r="D4447" s="19">
        <v>1814.6749179999999</v>
      </c>
      <c r="E4447" s="23">
        <v>2.5495306860000002</v>
      </c>
      <c r="F4447" s="23">
        <v>0.22045047400000001</v>
      </c>
      <c r="G4447" s="17">
        <v>0</v>
      </c>
      <c r="H4447" s="17">
        <v>1</v>
      </c>
      <c r="I4447" s="17">
        <v>0.57585316499999994</v>
      </c>
      <c r="J4447" s="17">
        <v>0.42304451500000001</v>
      </c>
      <c r="K4447" s="17">
        <v>1.1000000000000001E-3</v>
      </c>
    </row>
    <row r="4448" spans="1:11" x14ac:dyDescent="0.45">
      <c r="A4448" s="10" t="s">
        <v>43</v>
      </c>
      <c r="B4448" s="20">
        <v>0.99399999999999999</v>
      </c>
      <c r="C4448" s="19">
        <v>24995</v>
      </c>
      <c r="D4448" s="19">
        <v>1885.3410309999999</v>
      </c>
      <c r="E4448" s="23">
        <v>2.8477318039999999</v>
      </c>
      <c r="F4448" s="23">
        <v>0.22971362100000001</v>
      </c>
      <c r="G4448" s="17">
        <v>0</v>
      </c>
      <c r="H4448" s="17">
        <v>1</v>
      </c>
      <c r="I4448" s="17">
        <v>0.576636712</v>
      </c>
      <c r="J4448" s="17">
        <v>0.42226386399999999</v>
      </c>
      <c r="K4448" s="17">
        <v>1.1000000000000001E-3</v>
      </c>
    </row>
    <row r="4449" spans="1:11" x14ac:dyDescent="0.45">
      <c r="A4449" s="10" t="s">
        <v>43</v>
      </c>
      <c r="B4449" s="20">
        <v>0.995</v>
      </c>
      <c r="C4449" s="19">
        <v>25020</v>
      </c>
      <c r="D4449" s="19">
        <v>1961.853877</v>
      </c>
      <c r="E4449" s="23">
        <v>3.2840936919999999</v>
      </c>
      <c r="F4449" s="23">
        <v>0.24056132699999999</v>
      </c>
      <c r="G4449" s="17">
        <v>0</v>
      </c>
      <c r="H4449" s="17">
        <v>1</v>
      </c>
      <c r="I4449" s="17">
        <v>0.57834812899999999</v>
      </c>
      <c r="J4449" s="17">
        <v>0.42055756500000002</v>
      </c>
      <c r="K4449" s="17">
        <v>1.09E-3</v>
      </c>
    </row>
    <row r="4450" spans="1:11" x14ac:dyDescent="0.45">
      <c r="A4450" s="10" t="s">
        <v>43</v>
      </c>
      <c r="B4450" s="20">
        <v>0.996</v>
      </c>
      <c r="C4450" s="19">
        <v>25045</v>
      </c>
      <c r="D4450" s="19">
        <v>2050.173425</v>
      </c>
      <c r="E4450" s="23">
        <v>3.9131651230000002</v>
      </c>
      <c r="F4450" s="23">
        <v>0.252054061</v>
      </c>
      <c r="G4450" s="17">
        <v>0</v>
      </c>
      <c r="H4450" s="17">
        <v>1</v>
      </c>
      <c r="I4450" s="17">
        <v>0.58308286399999998</v>
      </c>
      <c r="J4450" s="17">
        <v>0.415836129</v>
      </c>
      <c r="K4450" s="17">
        <v>1.08E-3</v>
      </c>
    </row>
    <row r="4451" spans="1:11" x14ac:dyDescent="0.45">
      <c r="A4451" s="10" t="s">
        <v>43</v>
      </c>
      <c r="B4451" s="20">
        <v>0.997</v>
      </c>
      <c r="C4451" s="19">
        <v>25070</v>
      </c>
      <c r="D4451" s="19">
        <v>2158.4732749999998</v>
      </c>
      <c r="E4451" s="23">
        <v>4.6929037060000001</v>
      </c>
      <c r="F4451" s="23">
        <v>0.26623969400000003</v>
      </c>
      <c r="G4451" s="17">
        <v>0</v>
      </c>
      <c r="H4451" s="17">
        <v>1</v>
      </c>
      <c r="I4451" s="17">
        <v>0.58441220199999999</v>
      </c>
      <c r="J4451" s="17">
        <v>0.41451049899999998</v>
      </c>
      <c r="K4451" s="17">
        <v>1.08E-3</v>
      </c>
    </row>
    <row r="4452" spans="1:11" x14ac:dyDescent="0.45">
      <c r="A4452" s="10" t="s">
        <v>43</v>
      </c>
      <c r="B4452" s="20">
        <v>0.998</v>
      </c>
      <c r="C4452" s="19">
        <v>25095</v>
      </c>
      <c r="D4452" s="19">
        <v>2290.074447</v>
      </c>
      <c r="E4452" s="23">
        <v>5.8715007679999998</v>
      </c>
      <c r="F4452" s="23">
        <v>0.28285950999999998</v>
      </c>
      <c r="G4452" s="17">
        <v>0</v>
      </c>
      <c r="H4452" s="17">
        <v>1</v>
      </c>
      <c r="I4452" s="17">
        <v>0.58971694299999999</v>
      </c>
      <c r="J4452" s="17">
        <v>0.40922015499999997</v>
      </c>
      <c r="K4452" s="17">
        <v>1.06E-3</v>
      </c>
    </row>
    <row r="4453" spans="1:11" x14ac:dyDescent="0.45">
      <c r="A4453" s="10" t="s">
        <v>43</v>
      </c>
      <c r="B4453" s="20">
        <v>0.999</v>
      </c>
      <c r="C4453" s="19">
        <v>25120</v>
      </c>
      <c r="D4453" s="19">
        <v>2484.884266</v>
      </c>
      <c r="E4453" s="23">
        <v>10.637740989999999</v>
      </c>
      <c r="F4453" s="23">
        <v>0.302626126</v>
      </c>
      <c r="G4453" s="17">
        <v>0</v>
      </c>
      <c r="H4453" s="17">
        <v>1</v>
      </c>
      <c r="I4453" s="17">
        <v>0.593917794</v>
      </c>
      <c r="J4453" s="17">
        <v>0.40503136899999997</v>
      </c>
      <c r="K4453" s="17">
        <v>1.0499999999999999E-3</v>
      </c>
    </row>
    <row r="4454" spans="1:11" x14ac:dyDescent="0.45">
      <c r="A4454" s="10" t="s">
        <v>43</v>
      </c>
      <c r="B4454" s="20">
        <v>1</v>
      </c>
      <c r="C4454" s="19">
        <v>25121</v>
      </c>
      <c r="D4454" s="19">
        <v>2505.0037860000002</v>
      </c>
      <c r="E4454" s="23">
        <v>20.119520489999999</v>
      </c>
      <c r="F4454" s="23">
        <v>0.33733818700000001</v>
      </c>
      <c r="G4454" s="17">
        <v>0</v>
      </c>
      <c r="H4454" s="17">
        <v>1</v>
      </c>
      <c r="I4454" s="17">
        <v>0.59393954199999999</v>
      </c>
      <c r="J4454" s="17">
        <v>0.40500967799999998</v>
      </c>
      <c r="K4454" s="17">
        <v>1.0499999999999999E-3</v>
      </c>
    </row>
    <row r="4455" spans="1:11" x14ac:dyDescent="0.45">
      <c r="A4455" s="10" t="s">
        <v>45</v>
      </c>
      <c r="B4455" s="20">
        <v>0.01</v>
      </c>
      <c r="C4455" s="19">
        <v>23</v>
      </c>
      <c r="D4455" s="19">
        <v>4.1799999999999997E-2</v>
      </c>
      <c r="E4455" s="23">
        <v>2.0699999999999998E-3</v>
      </c>
      <c r="F4455" s="23">
        <v>1.81E-3</v>
      </c>
      <c r="G4455" s="17">
        <v>0</v>
      </c>
      <c r="H4455" s="17">
        <v>1</v>
      </c>
      <c r="I4455" s="17">
        <v>4.4400000000000002E-2</v>
      </c>
      <c r="J4455" s="17">
        <v>0.95564707000000004</v>
      </c>
      <c r="K4455" s="17">
        <v>0</v>
      </c>
    </row>
    <row r="4456" spans="1:11" x14ac:dyDescent="0.45">
      <c r="A4456" s="10" t="s">
        <v>45</v>
      </c>
      <c r="B4456" s="20">
        <v>0.03</v>
      </c>
      <c r="C4456" s="19">
        <v>57</v>
      </c>
      <c r="D4456" s="19">
        <v>0.16814327400000001</v>
      </c>
      <c r="E4456" s="23">
        <v>4.4999999999999997E-3</v>
      </c>
      <c r="F4456" s="23">
        <v>3.1700000000000001E-3</v>
      </c>
      <c r="G4456" s="17">
        <v>0</v>
      </c>
      <c r="H4456" s="17">
        <v>1</v>
      </c>
      <c r="I4456" s="17">
        <v>1.0999999999999999E-2</v>
      </c>
      <c r="J4456" s="17">
        <v>0.988994229</v>
      </c>
      <c r="K4456" s="17">
        <v>0</v>
      </c>
    </row>
    <row r="4457" spans="1:11" x14ac:dyDescent="0.45">
      <c r="A4457" s="10" t="s">
        <v>45</v>
      </c>
      <c r="B4457" s="20">
        <v>0.04</v>
      </c>
      <c r="C4457" s="19">
        <v>71</v>
      </c>
      <c r="D4457" s="19">
        <v>0.234101797</v>
      </c>
      <c r="E4457" s="23">
        <v>4.7099999999999998E-3</v>
      </c>
      <c r="F4457" s="23">
        <v>4.4999999999999997E-3</v>
      </c>
      <c r="G4457" s="17">
        <v>0</v>
      </c>
      <c r="H4457" s="17">
        <v>1</v>
      </c>
      <c r="I4457" s="17">
        <v>7.9000000000000008E-3</v>
      </c>
      <c r="J4457" s="17">
        <v>0.99210359299999995</v>
      </c>
      <c r="K4457" s="17">
        <v>0</v>
      </c>
    </row>
    <row r="4458" spans="1:11" x14ac:dyDescent="0.45">
      <c r="A4458" s="10" t="s">
        <v>45</v>
      </c>
      <c r="B4458" s="20">
        <v>0.05</v>
      </c>
      <c r="C4458" s="19">
        <v>82</v>
      </c>
      <c r="D4458" s="19">
        <v>0.29223877799999998</v>
      </c>
      <c r="E4458" s="23">
        <v>5.2900000000000004E-3</v>
      </c>
      <c r="F4458" s="23">
        <v>4.7099999999999998E-3</v>
      </c>
      <c r="G4458" s="17">
        <v>0</v>
      </c>
      <c r="H4458" s="17">
        <v>1</v>
      </c>
      <c r="I4458" s="17">
        <v>6.3200000000000001E-3</v>
      </c>
      <c r="J4458" s="17">
        <v>0.99367791400000005</v>
      </c>
      <c r="K4458" s="17">
        <v>0</v>
      </c>
    </row>
    <row r="4459" spans="1:11" x14ac:dyDescent="0.45">
      <c r="A4459" s="10" t="s">
        <v>45</v>
      </c>
      <c r="B4459" s="20">
        <v>0.06</v>
      </c>
      <c r="C4459" s="19">
        <v>94</v>
      </c>
      <c r="D4459" s="19">
        <v>0.367208123</v>
      </c>
      <c r="E4459" s="23">
        <v>6.2500000000000003E-3</v>
      </c>
      <c r="F4459" s="23">
        <v>4.96E-3</v>
      </c>
      <c r="G4459" s="17">
        <v>0</v>
      </c>
      <c r="H4459" s="17">
        <v>1</v>
      </c>
      <c r="I4459" s="17">
        <v>5.1900000000000002E-3</v>
      </c>
      <c r="J4459" s="17">
        <v>0.99481340799999995</v>
      </c>
      <c r="K4459" s="17">
        <v>0</v>
      </c>
    </row>
    <row r="4460" spans="1:11" x14ac:dyDescent="0.45">
      <c r="A4460" s="10" t="s">
        <v>45</v>
      </c>
      <c r="B4460" s="20">
        <v>7.0000000000000007E-2</v>
      </c>
      <c r="C4460" s="19">
        <v>108</v>
      </c>
      <c r="D4460" s="19">
        <v>0.456674841</v>
      </c>
      <c r="E4460" s="23">
        <v>6.3899999999999998E-3</v>
      </c>
      <c r="F4460" s="23">
        <v>5.79E-3</v>
      </c>
      <c r="G4460" s="17">
        <v>0</v>
      </c>
      <c r="H4460" s="17">
        <v>1</v>
      </c>
      <c r="I4460" s="17">
        <v>4.15E-3</v>
      </c>
      <c r="J4460" s="17">
        <v>0.99585093499999999</v>
      </c>
      <c r="K4460" s="17">
        <v>0</v>
      </c>
    </row>
    <row r="4461" spans="1:11" x14ac:dyDescent="0.45">
      <c r="A4461" s="10" t="s">
        <v>45</v>
      </c>
      <c r="B4461" s="20">
        <v>0.12</v>
      </c>
      <c r="C4461" s="19">
        <v>203</v>
      </c>
      <c r="D4461" s="19">
        <v>1.115595412</v>
      </c>
      <c r="E4461" s="23">
        <v>7.4799999999999997E-3</v>
      </c>
      <c r="F4461" s="23">
        <v>6.7400000000000003E-3</v>
      </c>
      <c r="G4461" s="17">
        <v>0</v>
      </c>
      <c r="H4461" s="17">
        <v>1</v>
      </c>
      <c r="I4461" s="17">
        <v>1.6900000000000001E-3</v>
      </c>
      <c r="J4461" s="17">
        <v>0.99830700400000005</v>
      </c>
      <c r="K4461" s="17">
        <v>0</v>
      </c>
    </row>
    <row r="4462" spans="1:11" x14ac:dyDescent="0.45">
      <c r="A4462" s="10" t="s">
        <v>45</v>
      </c>
      <c r="B4462" s="20">
        <v>0.13</v>
      </c>
      <c r="C4462" s="19">
        <v>214</v>
      </c>
      <c r="D4462" s="19">
        <v>1.207248834</v>
      </c>
      <c r="E4462" s="23">
        <v>8.3300000000000006E-3</v>
      </c>
      <c r="F4462" s="23">
        <v>6.94E-3</v>
      </c>
      <c r="G4462" s="17">
        <v>0</v>
      </c>
      <c r="H4462" s="17">
        <v>1</v>
      </c>
      <c r="I4462" s="17">
        <v>1.5900000000000001E-3</v>
      </c>
      <c r="J4462" s="17">
        <v>0.99841202200000001</v>
      </c>
      <c r="K4462" s="17">
        <v>0</v>
      </c>
    </row>
    <row r="4463" spans="1:11" x14ac:dyDescent="0.45">
      <c r="A4463" s="10" t="s">
        <v>45</v>
      </c>
      <c r="B4463" s="20">
        <v>0.14000000000000001</v>
      </c>
      <c r="C4463" s="19">
        <v>235</v>
      </c>
      <c r="D4463" s="19">
        <v>1.389823297</v>
      </c>
      <c r="E4463" s="23">
        <v>8.6899999999999998E-3</v>
      </c>
      <c r="F4463" s="23">
        <v>7.0800000000000004E-3</v>
      </c>
      <c r="G4463" s="17">
        <v>0</v>
      </c>
      <c r="H4463" s="17">
        <v>1</v>
      </c>
      <c r="I4463" s="17">
        <v>1.3699999999999999E-3</v>
      </c>
      <c r="J4463" s="17">
        <v>0.99862781899999997</v>
      </c>
      <c r="K4463" s="17">
        <v>0</v>
      </c>
    </row>
    <row r="4464" spans="1:11" x14ac:dyDescent="0.45">
      <c r="A4464" s="10" t="s">
        <v>45</v>
      </c>
      <c r="B4464" s="20">
        <v>0.16</v>
      </c>
      <c r="C4464" s="19">
        <v>265</v>
      </c>
      <c r="D4464" s="19">
        <v>1.6550551149999999</v>
      </c>
      <c r="E4464" s="23">
        <v>8.8400000000000006E-3</v>
      </c>
      <c r="F4464" s="23">
        <v>8.09E-3</v>
      </c>
      <c r="G4464" s="17">
        <v>0</v>
      </c>
      <c r="H4464" s="17">
        <v>1</v>
      </c>
      <c r="I4464" s="17">
        <v>1.15E-3</v>
      </c>
      <c r="J4464" s="17">
        <v>0.99885405100000002</v>
      </c>
      <c r="K4464" s="17">
        <v>0</v>
      </c>
    </row>
    <row r="4465" spans="1:11" x14ac:dyDescent="0.45">
      <c r="A4465" s="10" t="s">
        <v>45</v>
      </c>
      <c r="B4465" s="20">
        <v>0.17</v>
      </c>
      <c r="C4465" s="19">
        <v>283</v>
      </c>
      <c r="D4465" s="19">
        <v>1.826260175</v>
      </c>
      <c r="E4465" s="23">
        <v>9.7999999999999997E-3</v>
      </c>
      <c r="F4465" s="23">
        <v>8.7399999999999995E-3</v>
      </c>
      <c r="G4465" s="17">
        <v>0</v>
      </c>
      <c r="H4465" s="17">
        <v>1</v>
      </c>
      <c r="I4465" s="17">
        <v>1.0399999999999999E-3</v>
      </c>
      <c r="J4465" s="17">
        <v>0.998964034</v>
      </c>
      <c r="K4465" s="17">
        <v>0</v>
      </c>
    </row>
    <row r="4466" spans="1:11" x14ac:dyDescent="0.45">
      <c r="A4466" s="10" t="s">
        <v>45</v>
      </c>
      <c r="B4466" s="20">
        <v>0.18</v>
      </c>
      <c r="C4466" s="19">
        <v>300</v>
      </c>
      <c r="D4466" s="19">
        <v>1.994136125</v>
      </c>
      <c r="E4466" s="23">
        <v>9.8799999999999999E-3</v>
      </c>
      <c r="F4466" s="23">
        <v>8.9700000000000005E-3</v>
      </c>
      <c r="G4466" s="17">
        <v>0</v>
      </c>
      <c r="H4466" s="17">
        <v>1</v>
      </c>
      <c r="I4466" s="17">
        <v>9.4700000000000003E-4</v>
      </c>
      <c r="J4466" s="17">
        <v>0.99905334000000001</v>
      </c>
      <c r="K4466" s="17">
        <v>0</v>
      </c>
    </row>
    <row r="4467" spans="1:11" x14ac:dyDescent="0.45">
      <c r="A4467" s="10" t="s">
        <v>45</v>
      </c>
      <c r="B4467" s="20">
        <v>0.19</v>
      </c>
      <c r="C4467" s="19">
        <v>311</v>
      </c>
      <c r="D4467" s="19">
        <v>2.103964478</v>
      </c>
      <c r="E4467" s="23">
        <v>1.01E-2</v>
      </c>
      <c r="F4467" s="23">
        <v>9.2200000000000008E-3</v>
      </c>
      <c r="G4467" s="17">
        <v>0</v>
      </c>
      <c r="H4467" s="17">
        <v>1</v>
      </c>
      <c r="I4467" s="17">
        <v>8.9599999999999999E-4</v>
      </c>
      <c r="J4467" s="17">
        <v>0.99910387899999997</v>
      </c>
      <c r="K4467" s="17">
        <v>0</v>
      </c>
    </row>
    <row r="4468" spans="1:11" x14ac:dyDescent="0.45">
      <c r="A4468" s="10" t="s">
        <v>45</v>
      </c>
      <c r="B4468" s="20">
        <v>0.21</v>
      </c>
      <c r="C4468" s="19">
        <v>344</v>
      </c>
      <c r="D4468" s="19">
        <v>2.4732963790000002</v>
      </c>
      <c r="E4468" s="23">
        <v>1.41E-2</v>
      </c>
      <c r="F4468" s="23">
        <v>9.8600000000000007E-3</v>
      </c>
      <c r="G4468" s="17">
        <v>0</v>
      </c>
      <c r="H4468" s="17">
        <v>1</v>
      </c>
      <c r="I4468" s="17">
        <v>1.29E-2</v>
      </c>
      <c r="J4468" s="17">
        <v>0.98713104500000004</v>
      </c>
      <c r="K4468" s="17">
        <v>0</v>
      </c>
    </row>
    <row r="4469" spans="1:11" x14ac:dyDescent="0.45">
      <c r="A4469" s="10" t="s">
        <v>45</v>
      </c>
      <c r="B4469" s="20">
        <v>0.22</v>
      </c>
      <c r="C4469" s="19">
        <v>360</v>
      </c>
      <c r="D4469" s="19">
        <v>2.7107312399999999</v>
      </c>
      <c r="E4469" s="23">
        <v>1.5100000000000001E-2</v>
      </c>
      <c r="F4469" s="23">
        <v>1.0800000000000001E-2</v>
      </c>
      <c r="G4469" s="17">
        <v>0</v>
      </c>
      <c r="H4469" s="17">
        <v>1</v>
      </c>
      <c r="I4469" s="17">
        <v>1.2E-2</v>
      </c>
      <c r="J4469" s="17">
        <v>0.98804665999999997</v>
      </c>
      <c r="K4469" s="17">
        <v>0</v>
      </c>
    </row>
    <row r="4470" spans="1:11" x14ac:dyDescent="0.45">
      <c r="A4470" s="10" t="s">
        <v>45</v>
      </c>
      <c r="B4470" s="20">
        <v>0.23</v>
      </c>
      <c r="C4470" s="19">
        <v>381</v>
      </c>
      <c r="D4470" s="19">
        <v>3.0435294549999998</v>
      </c>
      <c r="E4470" s="23">
        <v>1.5800000000000002E-2</v>
      </c>
      <c r="F4470" s="23">
        <v>1.15E-2</v>
      </c>
      <c r="G4470" s="17">
        <v>0</v>
      </c>
      <c r="H4470" s="17">
        <v>1</v>
      </c>
      <c r="I4470" s="17">
        <v>1.06E-2</v>
      </c>
      <c r="J4470" s="17">
        <v>0.98940381799999999</v>
      </c>
      <c r="K4470" s="17">
        <v>0</v>
      </c>
    </row>
    <row r="4471" spans="1:11" x14ac:dyDescent="0.45">
      <c r="A4471" s="10" t="s">
        <v>45</v>
      </c>
      <c r="B4471" s="20">
        <v>0.25</v>
      </c>
      <c r="C4471" s="19">
        <v>412</v>
      </c>
      <c r="D4471" s="19">
        <v>3.538940073</v>
      </c>
      <c r="E4471" s="23">
        <v>1.5980988000000002E-2</v>
      </c>
      <c r="F4471" s="23">
        <v>1.2999999999999999E-2</v>
      </c>
      <c r="G4471" s="17">
        <v>0</v>
      </c>
      <c r="H4471" s="17">
        <v>1</v>
      </c>
      <c r="I4471" s="17">
        <v>9.0600000000000003E-3</v>
      </c>
      <c r="J4471" s="17">
        <v>0.990935805</v>
      </c>
      <c r="K4471" s="17">
        <v>0</v>
      </c>
    </row>
    <row r="4472" spans="1:11" x14ac:dyDescent="0.45">
      <c r="A4472" s="10" t="s">
        <v>45</v>
      </c>
      <c r="B4472" s="20">
        <v>0.28000000000000003</v>
      </c>
      <c r="C4472" s="19">
        <v>464</v>
      </c>
      <c r="D4472" s="19">
        <v>4.3747840880000002</v>
      </c>
      <c r="E4472" s="23">
        <v>1.6799999999999999E-2</v>
      </c>
      <c r="F4472" s="23">
        <v>1.5699999999999999E-2</v>
      </c>
      <c r="G4472" s="17">
        <v>0</v>
      </c>
      <c r="H4472" s="17">
        <v>1</v>
      </c>
      <c r="I4472" s="17">
        <v>1.14E-2</v>
      </c>
      <c r="J4472" s="17">
        <v>0.98861916900000002</v>
      </c>
      <c r="K4472" s="17">
        <v>0</v>
      </c>
    </row>
    <row r="4473" spans="1:11" x14ac:dyDescent="0.45">
      <c r="A4473" s="10" t="s">
        <v>45</v>
      </c>
      <c r="B4473" s="20">
        <v>0.28999999999999998</v>
      </c>
      <c r="C4473" s="19">
        <v>474</v>
      </c>
      <c r="D4473" s="19">
        <v>4.5511007990000003</v>
      </c>
      <c r="E4473" s="23">
        <v>1.9800000000000002E-2</v>
      </c>
      <c r="F4473" s="23">
        <v>1.5900000000000001E-2</v>
      </c>
      <c r="G4473" s="17">
        <v>0</v>
      </c>
      <c r="H4473" s="17">
        <v>1</v>
      </c>
      <c r="I4473" s="17">
        <v>1.54E-2</v>
      </c>
      <c r="J4473" s="17">
        <v>0.98459220199999997</v>
      </c>
      <c r="K4473" s="17">
        <v>0</v>
      </c>
    </row>
    <row r="4474" spans="1:11" x14ac:dyDescent="0.45">
      <c r="A4474" s="10" t="s">
        <v>45</v>
      </c>
      <c r="B4474" s="20">
        <v>0.3</v>
      </c>
      <c r="C4474" s="19">
        <v>493</v>
      </c>
      <c r="D4474" s="19">
        <v>4.9299390399999998</v>
      </c>
      <c r="E4474" s="23">
        <v>2.01E-2</v>
      </c>
      <c r="F4474" s="23">
        <v>1.67E-2</v>
      </c>
      <c r="G4474" s="17">
        <v>0</v>
      </c>
      <c r="H4474" s="17">
        <v>1</v>
      </c>
      <c r="I4474" s="17">
        <v>1.6199999999999999E-2</v>
      </c>
      <c r="J4474" s="17">
        <v>0.98375031700000004</v>
      </c>
      <c r="K4474" s="17">
        <v>0</v>
      </c>
    </row>
    <row r="4475" spans="1:11" x14ac:dyDescent="0.45">
      <c r="A4475" s="10" t="s">
        <v>45</v>
      </c>
      <c r="B4475" s="20">
        <v>0.37</v>
      </c>
      <c r="C4475" s="19">
        <v>609</v>
      </c>
      <c r="D4475" s="19">
        <v>7.28617589</v>
      </c>
      <c r="E4475" s="23">
        <v>2.0299999999999999E-2</v>
      </c>
      <c r="F4475" s="23">
        <v>1.72E-2</v>
      </c>
      <c r="G4475" s="17">
        <v>0</v>
      </c>
      <c r="H4475" s="17">
        <v>1</v>
      </c>
      <c r="I4475" s="17">
        <v>1.11E-2</v>
      </c>
      <c r="J4475" s="17">
        <v>0.98889470400000001</v>
      </c>
      <c r="K4475" s="17">
        <v>0</v>
      </c>
    </row>
    <row r="4476" spans="1:11" x14ac:dyDescent="0.45">
      <c r="A4476" s="10" t="s">
        <v>45</v>
      </c>
      <c r="B4476" s="20">
        <v>0.38</v>
      </c>
      <c r="C4476" s="19">
        <v>622</v>
      </c>
      <c r="D4476" s="19">
        <v>7.5647645719999996</v>
      </c>
      <c r="E4476" s="23">
        <v>2.1399999999999999E-2</v>
      </c>
      <c r="F4476" s="23">
        <v>2.01E-2</v>
      </c>
      <c r="G4476" s="17">
        <v>0</v>
      </c>
      <c r="H4476" s="17">
        <v>1</v>
      </c>
      <c r="I4476" s="17">
        <v>1.0699999999999999E-2</v>
      </c>
      <c r="J4476" s="17">
        <v>0.98932527299999995</v>
      </c>
      <c r="K4476" s="17">
        <v>0</v>
      </c>
    </row>
    <row r="4477" spans="1:11" x14ac:dyDescent="0.45">
      <c r="A4477" s="10" t="s">
        <v>45</v>
      </c>
      <c r="B4477" s="20">
        <v>0.39</v>
      </c>
      <c r="C4477" s="19">
        <v>639</v>
      </c>
      <c r="D4477" s="19">
        <v>7.9423636740000001</v>
      </c>
      <c r="E4477" s="23">
        <v>2.2200000000000001E-2</v>
      </c>
      <c r="F4477" s="23">
        <v>2.0500000000000001E-2</v>
      </c>
      <c r="G4477" s="17">
        <v>0</v>
      </c>
      <c r="H4477" s="17">
        <v>1</v>
      </c>
      <c r="I4477" s="17">
        <v>1.03E-2</v>
      </c>
      <c r="J4477" s="17">
        <v>0.98971040499999996</v>
      </c>
      <c r="K4477" s="17">
        <v>0</v>
      </c>
    </row>
    <row r="4478" spans="1:11" x14ac:dyDescent="0.45">
      <c r="A4478" s="10" t="s">
        <v>45</v>
      </c>
      <c r="B4478" s="20">
        <v>0.4</v>
      </c>
      <c r="C4478" s="19">
        <v>662</v>
      </c>
      <c r="D4478" s="19">
        <v>8.5007923000000005</v>
      </c>
      <c r="E4478" s="23">
        <v>2.4299999999999999E-2</v>
      </c>
      <c r="F4478" s="23">
        <v>2.06E-2</v>
      </c>
      <c r="G4478" s="17">
        <v>0</v>
      </c>
      <c r="H4478" s="17">
        <v>1</v>
      </c>
      <c r="I4478" s="17">
        <v>9.5700000000000004E-3</v>
      </c>
      <c r="J4478" s="17">
        <v>0.99042750899999998</v>
      </c>
      <c r="K4478" s="17">
        <v>0</v>
      </c>
    </row>
    <row r="4479" spans="1:11" x14ac:dyDescent="0.45">
      <c r="A4479" s="10" t="s">
        <v>45</v>
      </c>
      <c r="B4479" s="20">
        <v>0.44</v>
      </c>
      <c r="C4479" s="19">
        <v>727</v>
      </c>
      <c r="D4479" s="19">
        <v>10.115918779999999</v>
      </c>
      <c r="E4479" s="23">
        <v>2.4799999999999999E-2</v>
      </c>
      <c r="F4479" s="23">
        <v>2.1100000000000001E-2</v>
      </c>
      <c r="G4479" s="17">
        <v>0</v>
      </c>
      <c r="H4479" s="17">
        <v>1</v>
      </c>
      <c r="I4479" s="17">
        <v>8.4899999999999993E-3</v>
      </c>
      <c r="J4479" s="17">
        <v>0.99151082800000001</v>
      </c>
      <c r="K4479" s="17">
        <v>0</v>
      </c>
    </row>
    <row r="4480" spans="1:11" x14ac:dyDescent="0.45">
      <c r="A4480" s="10" t="s">
        <v>45</v>
      </c>
      <c r="B4480" s="20">
        <v>0.45</v>
      </c>
      <c r="C4480" s="19">
        <v>734</v>
      </c>
      <c r="D4480" s="19">
        <v>10.323412790000001</v>
      </c>
      <c r="E4480" s="23">
        <v>3.0099999999999998E-2</v>
      </c>
      <c r="F4480" s="23">
        <v>2.2200000000000001E-2</v>
      </c>
      <c r="G4480" s="17">
        <v>0</v>
      </c>
      <c r="H4480" s="17">
        <v>1</v>
      </c>
      <c r="I4480" s="17">
        <v>1.11E-2</v>
      </c>
      <c r="J4480" s="17">
        <v>0.98889096099999996</v>
      </c>
      <c r="K4480" s="17">
        <v>0</v>
      </c>
    </row>
    <row r="4481" spans="1:11" x14ac:dyDescent="0.45">
      <c r="A4481" s="10" t="s">
        <v>45</v>
      </c>
      <c r="B4481" s="20">
        <v>0.46</v>
      </c>
      <c r="C4481" s="19">
        <v>760</v>
      </c>
      <c r="D4481" s="19">
        <v>11.13441459</v>
      </c>
      <c r="E4481" s="23">
        <v>3.2099999999999997E-2</v>
      </c>
      <c r="F4481" s="23">
        <v>2.3199999999999998E-2</v>
      </c>
      <c r="G4481" s="17">
        <v>0</v>
      </c>
      <c r="H4481" s="17">
        <v>1</v>
      </c>
      <c r="I4481" s="17">
        <v>1.12E-2</v>
      </c>
      <c r="J4481" s="17">
        <v>0.98876118300000004</v>
      </c>
      <c r="K4481" s="17">
        <v>0</v>
      </c>
    </row>
    <row r="4482" spans="1:11" x14ac:dyDescent="0.45">
      <c r="A4482" s="10" t="s">
        <v>45</v>
      </c>
      <c r="B4482" s="20">
        <v>0.47</v>
      </c>
      <c r="C4482" s="19">
        <v>776</v>
      </c>
      <c r="D4482" s="19">
        <v>11.66013075</v>
      </c>
      <c r="E4482" s="23">
        <v>3.3799999999999997E-2</v>
      </c>
      <c r="F4482" s="23">
        <v>2.3599999999999999E-2</v>
      </c>
      <c r="G4482" s="17">
        <v>0</v>
      </c>
      <c r="H4482" s="17">
        <v>1</v>
      </c>
      <c r="I4482" s="17">
        <v>1.0699999999999999E-2</v>
      </c>
      <c r="J4482" s="17">
        <v>0.98927080899999997</v>
      </c>
      <c r="K4482" s="17">
        <v>0</v>
      </c>
    </row>
    <row r="4483" spans="1:11" x14ac:dyDescent="0.45">
      <c r="A4483" s="10" t="s">
        <v>45</v>
      </c>
      <c r="B4483" s="20">
        <v>0.51</v>
      </c>
      <c r="C4483" s="19">
        <v>826</v>
      </c>
      <c r="D4483" s="19">
        <v>13.42023178</v>
      </c>
      <c r="E4483" s="23">
        <v>3.5200000000000002E-2</v>
      </c>
      <c r="F4483" s="23">
        <v>2.6200000000000001E-2</v>
      </c>
      <c r="G4483" s="17">
        <v>0</v>
      </c>
      <c r="H4483" s="17">
        <v>1</v>
      </c>
      <c r="I4483" s="17">
        <v>9.6399999999999993E-3</v>
      </c>
      <c r="J4483" s="17">
        <v>0.99035529600000005</v>
      </c>
      <c r="K4483" s="17">
        <v>0</v>
      </c>
    </row>
    <row r="4484" spans="1:11" x14ac:dyDescent="0.45">
      <c r="A4484" s="10" t="s">
        <v>45</v>
      </c>
      <c r="B4484" s="20">
        <v>0.55000000000000004</v>
      </c>
      <c r="C4484" s="19">
        <v>903</v>
      </c>
      <c r="D4484" s="19">
        <v>16.301982670000001</v>
      </c>
      <c r="E4484" s="23">
        <v>4.07E-2</v>
      </c>
      <c r="F4484" s="23">
        <v>3.2265531E-2</v>
      </c>
      <c r="G4484" s="17">
        <v>0</v>
      </c>
      <c r="H4484" s="17">
        <v>1</v>
      </c>
      <c r="I4484" s="17">
        <v>7.79E-3</v>
      </c>
      <c r="J4484" s="17">
        <v>0.99220968399999998</v>
      </c>
      <c r="K4484" s="17">
        <v>0</v>
      </c>
    </row>
    <row r="4485" spans="1:11" x14ac:dyDescent="0.45">
      <c r="A4485" s="10" t="s">
        <v>45</v>
      </c>
      <c r="B4485" s="20">
        <v>0.56000000000000005</v>
      </c>
      <c r="C4485" s="19">
        <v>925</v>
      </c>
      <c r="D4485" s="19">
        <v>17.245654859999998</v>
      </c>
      <c r="E4485" s="23">
        <v>5.0799999999999998E-2</v>
      </c>
      <c r="F4485" s="23">
        <v>3.3099999999999997E-2</v>
      </c>
      <c r="G4485" s="17">
        <v>0</v>
      </c>
      <c r="H4485" s="17">
        <v>1</v>
      </c>
      <c r="I4485" s="17">
        <v>1.6899999999999998E-2</v>
      </c>
      <c r="J4485" s="17">
        <v>0.98314689899999996</v>
      </c>
      <c r="K4485" s="17">
        <v>0</v>
      </c>
    </row>
    <row r="4486" spans="1:11" x14ac:dyDescent="0.45">
      <c r="A4486" s="10" t="s">
        <v>45</v>
      </c>
      <c r="B4486" s="20">
        <v>0.56999999999999995</v>
      </c>
      <c r="C4486" s="19">
        <v>930</v>
      </c>
      <c r="D4486" s="19">
        <v>17.533830989999998</v>
      </c>
      <c r="E4486" s="23">
        <v>5.8799999999999998E-2</v>
      </c>
      <c r="F4486" s="23">
        <v>3.3300000000000003E-2</v>
      </c>
      <c r="G4486" s="17">
        <v>0</v>
      </c>
      <c r="H4486" s="17">
        <v>1</v>
      </c>
      <c r="I4486" s="17">
        <v>1.67E-2</v>
      </c>
      <c r="J4486" s="17">
        <v>0.98326439399999999</v>
      </c>
      <c r="K4486" s="17">
        <v>0</v>
      </c>
    </row>
    <row r="4487" spans="1:11" x14ac:dyDescent="0.45">
      <c r="A4487" s="10" t="s">
        <v>45</v>
      </c>
      <c r="B4487" s="20">
        <v>0.6</v>
      </c>
      <c r="C4487" s="19">
        <v>981</v>
      </c>
      <c r="D4487" s="19">
        <v>20.578603090000001</v>
      </c>
      <c r="E4487" s="23">
        <v>6.0699999999999997E-2</v>
      </c>
      <c r="F4487" s="23">
        <v>4.1500000000000002E-2</v>
      </c>
      <c r="G4487" s="17">
        <v>0</v>
      </c>
      <c r="H4487" s="17">
        <v>1</v>
      </c>
      <c r="I4487" s="17">
        <v>1.49E-2</v>
      </c>
      <c r="J4487" s="17">
        <v>0.985068151</v>
      </c>
      <c r="K4487" s="17">
        <v>0</v>
      </c>
    </row>
    <row r="4488" spans="1:11" x14ac:dyDescent="0.45">
      <c r="A4488" s="10" t="s">
        <v>45</v>
      </c>
      <c r="B4488" s="20">
        <v>0.61</v>
      </c>
      <c r="C4488" s="19">
        <v>996</v>
      </c>
      <c r="D4488" s="19">
        <v>21.498067890000002</v>
      </c>
      <c r="E4488" s="23">
        <v>6.3299999999999995E-2</v>
      </c>
      <c r="F4488" s="23">
        <v>4.3099999999999999E-2</v>
      </c>
      <c r="G4488" s="17">
        <v>0</v>
      </c>
      <c r="H4488" s="17">
        <v>1</v>
      </c>
      <c r="I4488" s="17">
        <v>1.47E-2</v>
      </c>
      <c r="J4488" s="17">
        <v>0.985321577</v>
      </c>
      <c r="K4488" s="17">
        <v>0</v>
      </c>
    </row>
    <row r="4489" spans="1:11" x14ac:dyDescent="0.45">
      <c r="A4489" s="10" t="s">
        <v>45</v>
      </c>
      <c r="B4489" s="20">
        <v>0.62</v>
      </c>
      <c r="C4489" s="19">
        <v>1016</v>
      </c>
      <c r="D4489" s="19">
        <v>22.88892375</v>
      </c>
      <c r="E4489" s="23">
        <v>6.9500000000000006E-2</v>
      </c>
      <c r="F4489" s="23">
        <v>4.3900000000000002E-2</v>
      </c>
      <c r="G4489" s="17">
        <v>0</v>
      </c>
      <c r="H4489" s="17">
        <v>1</v>
      </c>
      <c r="I4489" s="17">
        <v>1.4200000000000001E-2</v>
      </c>
      <c r="J4489" s="17">
        <v>0.98583222199999998</v>
      </c>
      <c r="K4489" s="17">
        <v>0</v>
      </c>
    </row>
    <row r="4490" spans="1:11" x14ac:dyDescent="0.45">
      <c r="A4490" s="10" t="s">
        <v>45</v>
      </c>
      <c r="B4490" s="20">
        <v>0.64</v>
      </c>
      <c r="C4490" s="19">
        <v>1041</v>
      </c>
      <c r="D4490" s="19">
        <v>24.694996010000001</v>
      </c>
      <c r="E4490" s="23">
        <v>7.22E-2</v>
      </c>
      <c r="F4490" s="23">
        <v>4.6800000000000001E-2</v>
      </c>
      <c r="G4490" s="17">
        <v>0</v>
      </c>
      <c r="H4490" s="17">
        <v>1</v>
      </c>
      <c r="I4490" s="17">
        <v>1.37E-2</v>
      </c>
      <c r="J4490" s="17">
        <v>0.98634241199999995</v>
      </c>
      <c r="K4490" s="17">
        <v>0</v>
      </c>
    </row>
    <row r="4491" spans="1:11" x14ac:dyDescent="0.45">
      <c r="A4491" s="10" t="s">
        <v>45</v>
      </c>
      <c r="B4491" s="20">
        <v>0.65</v>
      </c>
      <c r="C4491" s="19">
        <v>1067</v>
      </c>
      <c r="D4491" s="19">
        <v>26.60412805</v>
      </c>
      <c r="E4491" s="23">
        <v>7.4700000000000003E-2</v>
      </c>
      <c r="F4491" s="23">
        <v>5.1299999999999998E-2</v>
      </c>
      <c r="G4491" s="17">
        <v>0</v>
      </c>
      <c r="H4491" s="17">
        <v>1</v>
      </c>
      <c r="I4491" s="17">
        <v>4.3299999999999998E-2</v>
      </c>
      <c r="J4491" s="17">
        <v>0.95671585999999997</v>
      </c>
      <c r="K4491" s="17">
        <v>0</v>
      </c>
    </row>
    <row r="4492" spans="1:11" x14ac:dyDescent="0.45">
      <c r="A4492" s="10" t="s">
        <v>45</v>
      </c>
      <c r="B4492" s="20">
        <v>0.66</v>
      </c>
      <c r="C4492" s="19">
        <v>1075</v>
      </c>
      <c r="D4492" s="19">
        <v>27.234607430000001</v>
      </c>
      <c r="E4492" s="23">
        <v>7.9000000000000001E-2</v>
      </c>
      <c r="F4492" s="23">
        <v>5.1900000000000002E-2</v>
      </c>
      <c r="G4492" s="17">
        <v>0</v>
      </c>
      <c r="H4492" s="17">
        <v>1</v>
      </c>
      <c r="I4492" s="17">
        <v>5.0099999999999999E-2</v>
      </c>
      <c r="J4492" s="17">
        <v>0.94994625099999996</v>
      </c>
      <c r="K4492" s="17">
        <v>0</v>
      </c>
    </row>
    <row r="4493" spans="1:11" x14ac:dyDescent="0.45">
      <c r="A4493" s="10" t="s">
        <v>45</v>
      </c>
      <c r="B4493" s="20">
        <v>0.67</v>
      </c>
      <c r="C4493" s="19">
        <v>1103</v>
      </c>
      <c r="D4493" s="19">
        <v>29.745574900000001</v>
      </c>
      <c r="E4493" s="23">
        <v>0.10826604400000001</v>
      </c>
      <c r="F4493" s="23">
        <v>5.8400000000000001E-2</v>
      </c>
      <c r="G4493" s="17">
        <v>0</v>
      </c>
      <c r="H4493" s="17">
        <v>1</v>
      </c>
      <c r="I4493" s="17">
        <v>7.1999999999999995E-2</v>
      </c>
      <c r="J4493" s="17">
        <v>0.92804283899999995</v>
      </c>
      <c r="K4493" s="17">
        <v>0</v>
      </c>
    </row>
    <row r="4494" spans="1:11" x14ac:dyDescent="0.45">
      <c r="A4494" s="10" t="s">
        <v>45</v>
      </c>
      <c r="B4494" s="20">
        <v>0.69</v>
      </c>
      <c r="C4494" s="19">
        <v>1136</v>
      </c>
      <c r="D4494" s="19">
        <v>33.534603429999997</v>
      </c>
      <c r="E4494" s="23">
        <v>0.140576742</v>
      </c>
      <c r="F4494" s="23">
        <v>6.4399999999999999E-2</v>
      </c>
      <c r="G4494" s="17">
        <v>0</v>
      </c>
      <c r="H4494" s="17">
        <v>1</v>
      </c>
      <c r="I4494" s="17">
        <v>8.2900000000000001E-2</v>
      </c>
      <c r="J4494" s="17">
        <v>0.91068838900000004</v>
      </c>
      <c r="K4494" s="17">
        <v>6.3899999999999998E-3</v>
      </c>
    </row>
    <row r="4495" spans="1:11" x14ac:dyDescent="0.45">
      <c r="A4495" s="10" t="s">
        <v>45</v>
      </c>
      <c r="B4495" s="20">
        <v>0.7</v>
      </c>
      <c r="C4495" s="19">
        <v>1148</v>
      </c>
      <c r="D4495" s="19">
        <v>35.24499007</v>
      </c>
      <c r="E4495" s="23">
        <v>0.152981637</v>
      </c>
      <c r="F4495" s="23">
        <v>6.7500000000000004E-2</v>
      </c>
      <c r="G4495" s="17">
        <v>0</v>
      </c>
      <c r="H4495" s="17">
        <v>1</v>
      </c>
      <c r="I4495" s="17">
        <v>9.9299999999999999E-2</v>
      </c>
      <c r="J4495" s="17">
        <v>0.89440778700000001</v>
      </c>
      <c r="K4495" s="17">
        <v>6.28E-3</v>
      </c>
    </row>
    <row r="4496" spans="1:11" x14ac:dyDescent="0.45">
      <c r="A4496" s="10" t="s">
        <v>45</v>
      </c>
      <c r="B4496" s="20">
        <v>0.73</v>
      </c>
      <c r="C4496" s="19">
        <v>1201</v>
      </c>
      <c r="D4496" s="19">
        <v>43.456179179999999</v>
      </c>
      <c r="E4496" s="23">
        <v>0.15492809599999999</v>
      </c>
      <c r="F4496" s="23">
        <v>7.6899999999999996E-2</v>
      </c>
      <c r="G4496" s="17">
        <v>0</v>
      </c>
      <c r="H4496" s="17">
        <v>1</v>
      </c>
      <c r="I4496" s="17">
        <v>9.1600000000000001E-2</v>
      </c>
      <c r="J4496" s="17">
        <v>0.90256460999999999</v>
      </c>
      <c r="K4496" s="17">
        <v>5.79E-3</v>
      </c>
    </row>
    <row r="4497" spans="1:11" x14ac:dyDescent="0.45">
      <c r="A4497" s="10" t="s">
        <v>45</v>
      </c>
      <c r="B4497" s="20">
        <v>0.74</v>
      </c>
      <c r="C4497" s="19">
        <v>1218</v>
      </c>
      <c r="D4497" s="19">
        <v>46.111074670000001</v>
      </c>
      <c r="E4497" s="23">
        <v>0.156170323</v>
      </c>
      <c r="F4497" s="23">
        <v>9.11E-2</v>
      </c>
      <c r="G4497" s="17">
        <v>0</v>
      </c>
      <c r="H4497" s="17">
        <v>1</v>
      </c>
      <c r="I4497" s="17">
        <v>0.16569640699999999</v>
      </c>
      <c r="J4497" s="17">
        <v>0.82898171700000001</v>
      </c>
      <c r="K4497" s="17">
        <v>5.3200000000000001E-3</v>
      </c>
    </row>
    <row r="4498" spans="1:11" x14ac:dyDescent="0.45">
      <c r="A4498" s="10" t="s">
        <v>45</v>
      </c>
      <c r="B4498" s="20">
        <v>0.75</v>
      </c>
      <c r="C4498" s="19">
        <v>1233</v>
      </c>
      <c r="D4498" s="19">
        <v>48.860914100000002</v>
      </c>
      <c r="E4498" s="23">
        <v>0.21015688900000001</v>
      </c>
      <c r="F4498" s="23">
        <v>0.101777518</v>
      </c>
      <c r="G4498" s="17">
        <v>0</v>
      </c>
      <c r="H4498" s="17">
        <v>1</v>
      </c>
      <c r="I4498" s="17">
        <v>0.19228121500000001</v>
      </c>
      <c r="J4498" s="17">
        <v>0.80258448500000001</v>
      </c>
      <c r="K4498" s="17">
        <v>5.13E-3</v>
      </c>
    </row>
    <row r="4499" spans="1:11" x14ac:dyDescent="0.45">
      <c r="A4499" s="10" t="s">
        <v>45</v>
      </c>
      <c r="B4499" s="20">
        <v>0.76</v>
      </c>
      <c r="C4499" s="19">
        <v>1250</v>
      </c>
      <c r="D4499" s="19">
        <v>53.311624530000003</v>
      </c>
      <c r="E4499" s="23">
        <v>0.28834411700000001</v>
      </c>
      <c r="F4499" s="23">
        <v>0.1106953</v>
      </c>
      <c r="G4499" s="17">
        <v>0</v>
      </c>
      <c r="H4499" s="17">
        <v>1</v>
      </c>
      <c r="I4499" s="17">
        <v>0.22750207</v>
      </c>
      <c r="J4499" s="17">
        <v>0.76762556699999995</v>
      </c>
      <c r="K4499" s="17">
        <v>4.8700000000000002E-3</v>
      </c>
    </row>
    <row r="4500" spans="1:11" x14ac:dyDescent="0.45">
      <c r="A4500" s="10" t="s">
        <v>45</v>
      </c>
      <c r="B4500" s="20">
        <v>0.77</v>
      </c>
      <c r="C4500" s="19">
        <v>1267</v>
      </c>
      <c r="D4500" s="19">
        <v>58.545506600000003</v>
      </c>
      <c r="E4500" s="23">
        <v>0.34024927799999999</v>
      </c>
      <c r="F4500" s="23">
        <v>0.11984951100000001</v>
      </c>
      <c r="G4500" s="17">
        <v>0</v>
      </c>
      <c r="H4500" s="17">
        <v>1</v>
      </c>
      <c r="I4500" s="17">
        <v>0.27394902300000001</v>
      </c>
      <c r="J4500" s="17">
        <v>0.72147460600000002</v>
      </c>
      <c r="K4500" s="17">
        <v>4.5799999999999999E-3</v>
      </c>
    </row>
    <row r="4501" spans="1:11" x14ac:dyDescent="0.45">
      <c r="A4501" s="10" t="s">
        <v>45</v>
      </c>
      <c r="B4501" s="20">
        <v>0.78</v>
      </c>
      <c r="C4501" s="19">
        <v>1283</v>
      </c>
      <c r="D4501" s="19">
        <v>64.242365680000006</v>
      </c>
      <c r="E4501" s="23">
        <v>0.37516758100000003</v>
      </c>
      <c r="F4501" s="23">
        <v>0.130941997</v>
      </c>
      <c r="G4501" s="17">
        <v>0</v>
      </c>
      <c r="H4501" s="17">
        <v>1</v>
      </c>
      <c r="I4501" s="17">
        <v>0.28249054000000001</v>
      </c>
      <c r="J4501" s="17">
        <v>0.71102613400000003</v>
      </c>
      <c r="K4501" s="17">
        <v>6.4799999999999996E-3</v>
      </c>
    </row>
    <row r="4502" spans="1:11" x14ac:dyDescent="0.45">
      <c r="A4502" s="10" t="s">
        <v>45</v>
      </c>
      <c r="B4502" s="20">
        <v>0.79</v>
      </c>
      <c r="C4502" s="19">
        <v>1298</v>
      </c>
      <c r="D4502" s="19">
        <v>70.498677839999999</v>
      </c>
      <c r="E4502" s="23">
        <v>0.45726419099999999</v>
      </c>
      <c r="F4502" s="23">
        <v>0.14224588499999999</v>
      </c>
      <c r="G4502" s="17">
        <v>0</v>
      </c>
      <c r="H4502" s="17">
        <v>1</v>
      </c>
      <c r="I4502" s="17">
        <v>0.30066844300000001</v>
      </c>
      <c r="J4502" s="17">
        <v>0.69308572499999999</v>
      </c>
      <c r="K4502" s="17">
        <v>6.2500000000000003E-3</v>
      </c>
    </row>
    <row r="4503" spans="1:11" x14ac:dyDescent="0.45">
      <c r="A4503" s="10" t="s">
        <v>45</v>
      </c>
      <c r="B4503" s="20">
        <v>0.8</v>
      </c>
      <c r="C4503" s="19">
        <v>1309</v>
      </c>
      <c r="D4503" s="19">
        <v>76.107328460000005</v>
      </c>
      <c r="E4503" s="23">
        <v>0.53761400100000001</v>
      </c>
      <c r="F4503" s="23">
        <v>0.16784100800000001</v>
      </c>
      <c r="G4503" s="17">
        <v>0</v>
      </c>
      <c r="H4503" s="17">
        <v>1</v>
      </c>
      <c r="I4503" s="17">
        <v>0.31906891900000001</v>
      </c>
      <c r="J4503" s="17">
        <v>0.67296183099999995</v>
      </c>
      <c r="K4503" s="17">
        <v>7.9699999999999997E-3</v>
      </c>
    </row>
    <row r="4504" spans="1:11" x14ac:dyDescent="0.45">
      <c r="A4504" s="10" t="s">
        <v>45</v>
      </c>
      <c r="B4504" s="20">
        <v>0.80100000000000005</v>
      </c>
      <c r="C4504" s="19">
        <v>1311</v>
      </c>
      <c r="D4504" s="19">
        <v>77.217775829999994</v>
      </c>
      <c r="E4504" s="23">
        <v>0.56058297700000004</v>
      </c>
      <c r="F4504" s="23">
        <v>0.169294894</v>
      </c>
      <c r="G4504" s="17">
        <v>0</v>
      </c>
      <c r="H4504" s="17">
        <v>1</v>
      </c>
      <c r="I4504" s="17">
        <v>0.32023386399999998</v>
      </c>
      <c r="J4504" s="17">
        <v>0.67181052100000005</v>
      </c>
      <c r="K4504" s="17">
        <v>7.9600000000000001E-3</v>
      </c>
    </row>
    <row r="4505" spans="1:11" x14ac:dyDescent="0.45">
      <c r="A4505" s="10" t="s">
        <v>45</v>
      </c>
      <c r="B4505" s="20">
        <v>0.80200000000000005</v>
      </c>
      <c r="C4505" s="19">
        <v>1312</v>
      </c>
      <c r="D4505" s="19">
        <v>77.781595499999995</v>
      </c>
      <c r="E4505" s="23">
        <v>0.56381966900000002</v>
      </c>
      <c r="F4505" s="23">
        <v>0.171633857</v>
      </c>
      <c r="G4505" s="17">
        <v>0</v>
      </c>
      <c r="H4505" s="17">
        <v>1</v>
      </c>
      <c r="I4505" s="17">
        <v>0.319892338</v>
      </c>
      <c r="J4505" s="17">
        <v>0.67216053099999995</v>
      </c>
      <c r="K4505" s="17">
        <v>7.9500000000000005E-3</v>
      </c>
    </row>
    <row r="4506" spans="1:11" x14ac:dyDescent="0.45">
      <c r="A4506" s="10" t="s">
        <v>45</v>
      </c>
      <c r="B4506" s="20">
        <v>0.80300000000000005</v>
      </c>
      <c r="C4506" s="19">
        <v>1314</v>
      </c>
      <c r="D4506" s="19">
        <v>78.927965520000001</v>
      </c>
      <c r="E4506" s="23">
        <v>0.57882086700000002</v>
      </c>
      <c r="F4506" s="23">
        <v>0.17281870799999999</v>
      </c>
      <c r="G4506" s="17">
        <v>0</v>
      </c>
      <c r="H4506" s="17">
        <v>1</v>
      </c>
      <c r="I4506" s="17">
        <v>0.325922561</v>
      </c>
      <c r="J4506" s="17">
        <v>0.66620077200000005</v>
      </c>
      <c r="K4506" s="17">
        <v>7.8799999999999999E-3</v>
      </c>
    </row>
    <row r="4507" spans="1:11" x14ac:dyDescent="0.45">
      <c r="A4507" s="10" t="s">
        <v>45</v>
      </c>
      <c r="B4507" s="20">
        <v>0.80400000000000005</v>
      </c>
      <c r="C4507" s="19">
        <v>1316</v>
      </c>
      <c r="D4507" s="19">
        <v>80.15415754</v>
      </c>
      <c r="E4507" s="23">
        <v>0.61633010899999996</v>
      </c>
      <c r="F4507" s="23">
        <v>0.17522331099999999</v>
      </c>
      <c r="G4507" s="17">
        <v>0</v>
      </c>
      <c r="H4507" s="17">
        <v>1</v>
      </c>
      <c r="I4507" s="17">
        <v>0.325353275</v>
      </c>
      <c r="J4507" s="17">
        <v>0.66678381600000003</v>
      </c>
      <c r="K4507" s="17">
        <v>7.8600000000000007E-3</v>
      </c>
    </row>
    <row r="4508" spans="1:11" x14ac:dyDescent="0.45">
      <c r="A4508" s="10" t="s">
        <v>45</v>
      </c>
      <c r="B4508" s="20">
        <v>0.80600000000000005</v>
      </c>
      <c r="C4508" s="19">
        <v>1319</v>
      </c>
      <c r="D4508" s="19">
        <v>82.003609909999994</v>
      </c>
      <c r="E4508" s="23">
        <v>0.61648412399999997</v>
      </c>
      <c r="F4508" s="23">
        <v>0.17783747599999999</v>
      </c>
      <c r="G4508" s="17">
        <v>0</v>
      </c>
      <c r="H4508" s="17">
        <v>1</v>
      </c>
      <c r="I4508" s="17">
        <v>0.32837393999999998</v>
      </c>
      <c r="J4508" s="17">
        <v>0.66379835700000001</v>
      </c>
      <c r="K4508" s="17">
        <v>7.8300000000000002E-3</v>
      </c>
    </row>
    <row r="4509" spans="1:11" x14ac:dyDescent="0.45">
      <c r="A4509" s="10" t="s">
        <v>45</v>
      </c>
      <c r="B4509" s="20">
        <v>0.80700000000000005</v>
      </c>
      <c r="C4509" s="19">
        <v>1321</v>
      </c>
      <c r="D4509" s="19">
        <v>83.26234316</v>
      </c>
      <c r="E4509" s="23">
        <v>0.63075312100000003</v>
      </c>
      <c r="F4509" s="23">
        <v>0.181730789</v>
      </c>
      <c r="G4509" s="17">
        <v>0</v>
      </c>
      <c r="H4509" s="17">
        <v>1</v>
      </c>
      <c r="I4509" s="17">
        <v>0.329815996</v>
      </c>
      <c r="J4509" s="17">
        <v>0.66237310699999996</v>
      </c>
      <c r="K4509" s="17">
        <v>7.8100000000000001E-3</v>
      </c>
    </row>
    <row r="4510" spans="1:11" x14ac:dyDescent="0.45">
      <c r="A4510" s="10" t="s">
        <v>45</v>
      </c>
      <c r="B4510" s="20">
        <v>0.80900000000000005</v>
      </c>
      <c r="C4510" s="19">
        <v>1324</v>
      </c>
      <c r="D4510" s="19">
        <v>85.227580399999994</v>
      </c>
      <c r="E4510" s="23">
        <v>0.65577163800000005</v>
      </c>
      <c r="F4510" s="23">
        <v>0.184363941</v>
      </c>
      <c r="G4510" s="17">
        <v>0</v>
      </c>
      <c r="H4510" s="17">
        <v>1</v>
      </c>
      <c r="I4510" s="17">
        <v>0.33498091099999999</v>
      </c>
      <c r="J4510" s="17">
        <v>0.65726838899999995</v>
      </c>
      <c r="K4510" s="17">
        <v>7.7499999999999999E-3</v>
      </c>
    </row>
    <row r="4511" spans="1:11" x14ac:dyDescent="0.45">
      <c r="A4511" s="10" t="s">
        <v>45</v>
      </c>
      <c r="B4511" s="20">
        <v>0.81</v>
      </c>
      <c r="C4511" s="19">
        <v>1325</v>
      </c>
      <c r="D4511" s="19">
        <v>85.885323189999994</v>
      </c>
      <c r="E4511" s="23">
        <v>0.65774279000000002</v>
      </c>
      <c r="F4511" s="23">
        <v>0.18848098299999999</v>
      </c>
      <c r="G4511" s="17">
        <v>0</v>
      </c>
      <c r="H4511" s="17">
        <v>1</v>
      </c>
      <c r="I4511" s="17">
        <v>0.33594945500000001</v>
      </c>
      <c r="J4511" s="17">
        <v>0.65631113299999999</v>
      </c>
      <c r="K4511" s="17">
        <v>7.7400000000000004E-3</v>
      </c>
    </row>
    <row r="4512" spans="1:11" x14ac:dyDescent="0.45">
      <c r="A4512" s="10" t="s">
        <v>45</v>
      </c>
      <c r="B4512" s="20">
        <v>0.81100000000000005</v>
      </c>
      <c r="C4512" s="19">
        <v>1327</v>
      </c>
      <c r="D4512" s="19">
        <v>87.204605970000003</v>
      </c>
      <c r="E4512" s="23">
        <v>0.66049596200000005</v>
      </c>
      <c r="F4512" s="23">
        <v>0.18984511700000001</v>
      </c>
      <c r="G4512" s="17">
        <v>0</v>
      </c>
      <c r="H4512" s="17">
        <v>1</v>
      </c>
      <c r="I4512" s="17">
        <v>0.33826144000000002</v>
      </c>
      <c r="J4512" s="17">
        <v>0.654026094</v>
      </c>
      <c r="K4512" s="17">
        <v>7.7099999999999998E-3</v>
      </c>
    </row>
    <row r="4513" spans="1:11" x14ac:dyDescent="0.45">
      <c r="A4513" s="10" t="s">
        <v>45</v>
      </c>
      <c r="B4513" s="20">
        <v>0.81200000000000006</v>
      </c>
      <c r="C4513" s="19">
        <v>1329</v>
      </c>
      <c r="D4513" s="19">
        <v>88.536418350000005</v>
      </c>
      <c r="E4513" s="23">
        <v>0.67016400799999998</v>
      </c>
      <c r="F4513" s="23">
        <v>0.19810177200000001</v>
      </c>
      <c r="G4513" s="17">
        <v>0</v>
      </c>
      <c r="H4513" s="17">
        <v>1</v>
      </c>
      <c r="I4513" s="17">
        <v>0.33744104200000002</v>
      </c>
      <c r="J4513" s="17">
        <v>0.65486519700000001</v>
      </c>
      <c r="K4513" s="17">
        <v>7.6899999999999998E-3</v>
      </c>
    </row>
    <row r="4514" spans="1:11" x14ac:dyDescent="0.45">
      <c r="A4514" s="10" t="s">
        <v>45</v>
      </c>
      <c r="B4514" s="20">
        <v>0.81299999999999994</v>
      </c>
      <c r="C4514" s="19">
        <v>1330</v>
      </c>
      <c r="D4514" s="19">
        <v>89.214578880000005</v>
      </c>
      <c r="E4514" s="23">
        <v>0.67816053399999998</v>
      </c>
      <c r="F4514" s="23">
        <v>0.201316368</v>
      </c>
      <c r="G4514" s="17">
        <v>0</v>
      </c>
      <c r="H4514" s="17">
        <v>1</v>
      </c>
      <c r="I4514" s="17">
        <v>0.33812927999999998</v>
      </c>
      <c r="J4514" s="17">
        <v>0.65418495099999996</v>
      </c>
      <c r="K4514" s="17">
        <v>7.6899999999999998E-3</v>
      </c>
    </row>
    <row r="4515" spans="1:11" x14ac:dyDescent="0.45">
      <c r="A4515" s="10" t="s">
        <v>45</v>
      </c>
      <c r="B4515" s="20">
        <v>0.81399999999999995</v>
      </c>
      <c r="C4515" s="19">
        <v>1332</v>
      </c>
      <c r="D4515" s="19">
        <v>90.583360249999998</v>
      </c>
      <c r="E4515" s="23">
        <v>0.68855652499999997</v>
      </c>
      <c r="F4515" s="23">
        <v>0.20274404500000001</v>
      </c>
      <c r="G4515" s="17">
        <v>0</v>
      </c>
      <c r="H4515" s="17">
        <v>1</v>
      </c>
      <c r="I4515" s="17">
        <v>0.33897427200000002</v>
      </c>
      <c r="J4515" s="17">
        <v>0.65336544799999996</v>
      </c>
      <c r="K4515" s="17">
        <v>7.6600000000000001E-3</v>
      </c>
    </row>
    <row r="4516" spans="1:11" x14ac:dyDescent="0.45">
      <c r="A4516" s="10" t="s">
        <v>45</v>
      </c>
      <c r="B4516" s="20">
        <v>0.81499999999999995</v>
      </c>
      <c r="C4516" s="19">
        <v>1334</v>
      </c>
      <c r="D4516" s="19">
        <v>91.967101170000007</v>
      </c>
      <c r="E4516" s="23">
        <v>0.69187045899999999</v>
      </c>
      <c r="F4516" s="23">
        <v>0.20561098899999999</v>
      </c>
      <c r="G4516" s="17">
        <v>0</v>
      </c>
      <c r="H4516" s="17">
        <v>1</v>
      </c>
      <c r="I4516" s="17">
        <v>0.33869317399999999</v>
      </c>
      <c r="J4516" s="17">
        <v>0.65365289900000001</v>
      </c>
      <c r="K4516" s="17">
        <v>7.6499999999999997E-3</v>
      </c>
    </row>
    <row r="4517" spans="1:11" x14ac:dyDescent="0.45">
      <c r="A4517" s="10" t="s">
        <v>45</v>
      </c>
      <c r="B4517" s="20">
        <v>0.81599999999999995</v>
      </c>
      <c r="C4517" s="19">
        <v>1335</v>
      </c>
      <c r="D4517" s="19">
        <v>92.681708119999996</v>
      </c>
      <c r="E4517" s="23">
        <v>0.71460694899999999</v>
      </c>
      <c r="F4517" s="23">
        <v>0.20848826400000001</v>
      </c>
      <c r="G4517" s="17">
        <v>0</v>
      </c>
      <c r="H4517" s="17">
        <v>1</v>
      </c>
      <c r="I4517" s="17">
        <v>0.33932221699999998</v>
      </c>
      <c r="J4517" s="17">
        <v>0.65303113599999996</v>
      </c>
      <c r="K4517" s="17">
        <v>7.6499999999999997E-3</v>
      </c>
    </row>
    <row r="4518" spans="1:11" x14ac:dyDescent="0.45">
      <c r="A4518" s="10" t="s">
        <v>45</v>
      </c>
      <c r="B4518" s="20">
        <v>0.81699999999999995</v>
      </c>
      <c r="C4518" s="19">
        <v>1336</v>
      </c>
      <c r="D4518" s="19">
        <v>93.413533330000007</v>
      </c>
      <c r="E4518" s="23">
        <v>0.73182521199999995</v>
      </c>
      <c r="F4518" s="23">
        <v>0.20998124000000001</v>
      </c>
      <c r="G4518" s="17">
        <v>0</v>
      </c>
      <c r="H4518" s="17">
        <v>1</v>
      </c>
      <c r="I4518" s="17">
        <v>0.338940927</v>
      </c>
      <c r="J4518" s="17">
        <v>0.65342101799999996</v>
      </c>
      <c r="K4518" s="17">
        <v>7.6400000000000001E-3</v>
      </c>
    </row>
    <row r="4519" spans="1:11" x14ac:dyDescent="0.45">
      <c r="A4519" s="10" t="s">
        <v>45</v>
      </c>
      <c r="B4519" s="20">
        <v>0.81799999999999995</v>
      </c>
      <c r="C4519" s="19">
        <v>1339</v>
      </c>
      <c r="D4519" s="19">
        <v>95.646256379999997</v>
      </c>
      <c r="E4519" s="23">
        <v>0.74424101799999998</v>
      </c>
      <c r="F4519" s="23">
        <v>0.211516075</v>
      </c>
      <c r="G4519" s="17">
        <v>0</v>
      </c>
      <c r="H4519" s="17">
        <v>1</v>
      </c>
      <c r="I4519" s="17">
        <v>0.36187879499999998</v>
      </c>
      <c r="J4519" s="17">
        <v>0.63074818099999996</v>
      </c>
      <c r="K4519" s="17">
        <v>7.3699999999999998E-3</v>
      </c>
    </row>
    <row r="4520" spans="1:11" x14ac:dyDescent="0.45">
      <c r="A4520" s="10" t="s">
        <v>45</v>
      </c>
      <c r="B4520" s="20">
        <v>0.81899999999999995</v>
      </c>
      <c r="C4520" s="19">
        <v>1340</v>
      </c>
      <c r="D4520" s="19">
        <v>96.397245420000004</v>
      </c>
      <c r="E4520" s="23">
        <v>0.75098903800000005</v>
      </c>
      <c r="F4520" s="23">
        <v>0.216175477</v>
      </c>
      <c r="G4520" s="17">
        <v>0</v>
      </c>
      <c r="H4520" s="17">
        <v>1</v>
      </c>
      <c r="I4520" s="17">
        <v>0.36315393200000001</v>
      </c>
      <c r="J4520" s="17">
        <v>0.62948777700000003</v>
      </c>
      <c r="K4520" s="17">
        <v>7.3600000000000002E-3</v>
      </c>
    </row>
    <row r="4521" spans="1:11" x14ac:dyDescent="0.45">
      <c r="A4521" s="10" t="s">
        <v>45</v>
      </c>
      <c r="B4521" s="20">
        <v>0.82</v>
      </c>
      <c r="C4521" s="19">
        <v>1342</v>
      </c>
      <c r="D4521" s="19">
        <v>97.929720189999998</v>
      </c>
      <c r="E4521" s="23">
        <v>0.76623738600000002</v>
      </c>
      <c r="F4521" s="23">
        <v>0.217730167</v>
      </c>
      <c r="G4521" s="17">
        <v>0</v>
      </c>
      <c r="H4521" s="17">
        <v>1</v>
      </c>
      <c r="I4521" s="17">
        <v>0.36460372099999999</v>
      </c>
      <c r="J4521" s="17">
        <v>0.62805473899999997</v>
      </c>
      <c r="K4521" s="17">
        <v>7.3400000000000002E-3</v>
      </c>
    </row>
    <row r="4522" spans="1:11" x14ac:dyDescent="0.45">
      <c r="A4522" s="10" t="s">
        <v>45</v>
      </c>
      <c r="B4522" s="20">
        <v>0.82099999999999995</v>
      </c>
      <c r="C4522" s="19">
        <v>1343</v>
      </c>
      <c r="D4522" s="19">
        <v>98.700809620000001</v>
      </c>
      <c r="E4522" s="23">
        <v>0.77108942499999999</v>
      </c>
      <c r="F4522" s="23">
        <v>0.22090072899999999</v>
      </c>
      <c r="G4522" s="17">
        <v>0</v>
      </c>
      <c r="H4522" s="17">
        <v>1</v>
      </c>
      <c r="I4522" s="17">
        <v>0.37661942700000001</v>
      </c>
      <c r="J4522" s="17">
        <v>0.61617786600000002</v>
      </c>
      <c r="K4522" s="17">
        <v>7.1999999999999998E-3</v>
      </c>
    </row>
    <row r="4523" spans="1:11" x14ac:dyDescent="0.45">
      <c r="A4523" s="10" t="s">
        <v>45</v>
      </c>
      <c r="B4523" s="20">
        <v>0.82299999999999995</v>
      </c>
      <c r="C4523" s="19">
        <v>1347</v>
      </c>
      <c r="D4523" s="19">
        <v>101.80096159999999</v>
      </c>
      <c r="E4523" s="23">
        <v>0.77563028199999995</v>
      </c>
      <c r="F4523" s="23">
        <v>0.222486287</v>
      </c>
      <c r="G4523" s="17">
        <v>0</v>
      </c>
      <c r="H4523" s="17">
        <v>1</v>
      </c>
      <c r="I4523" s="17">
        <v>0.38257696899999999</v>
      </c>
      <c r="J4523" s="17">
        <v>0.61028915900000003</v>
      </c>
      <c r="K4523" s="17">
        <v>7.1300000000000001E-3</v>
      </c>
    </row>
    <row r="4524" spans="1:11" x14ac:dyDescent="0.45">
      <c r="A4524" s="10" t="s">
        <v>45</v>
      </c>
      <c r="B4524" s="20">
        <v>0.82399999999999995</v>
      </c>
      <c r="C4524" s="19">
        <v>1348</v>
      </c>
      <c r="D4524" s="19">
        <v>102.5767956</v>
      </c>
      <c r="E4524" s="23">
        <v>0.77583401299999999</v>
      </c>
      <c r="F4524" s="23">
        <v>0.22878317300000001</v>
      </c>
      <c r="G4524" s="17">
        <v>0</v>
      </c>
      <c r="H4524" s="17">
        <v>1</v>
      </c>
      <c r="I4524" s="17">
        <v>0.38394383500000001</v>
      </c>
      <c r="J4524" s="17">
        <v>0.60893808599999999</v>
      </c>
      <c r="K4524" s="17">
        <v>7.1199999999999996E-3</v>
      </c>
    </row>
    <row r="4525" spans="1:11" x14ac:dyDescent="0.45">
      <c r="A4525" s="10" t="s">
        <v>45</v>
      </c>
      <c r="B4525" s="20">
        <v>0.82499999999999996</v>
      </c>
      <c r="C4525" s="19">
        <v>1349</v>
      </c>
      <c r="D4525" s="19">
        <v>103.36303409999999</v>
      </c>
      <c r="E4525" s="23">
        <v>0.786238455</v>
      </c>
      <c r="F4525" s="23">
        <v>0.230337295</v>
      </c>
      <c r="G4525" s="17">
        <v>0</v>
      </c>
      <c r="H4525" s="17">
        <v>1</v>
      </c>
      <c r="I4525" s="17">
        <v>0.383764512</v>
      </c>
      <c r="J4525" s="17">
        <v>0.609120734</v>
      </c>
      <c r="K4525" s="17">
        <v>7.11E-3</v>
      </c>
    </row>
    <row r="4526" spans="1:11" x14ac:dyDescent="0.45">
      <c r="A4526" s="10" t="s">
        <v>45</v>
      </c>
      <c r="B4526" s="20">
        <v>0.82599999999999996</v>
      </c>
      <c r="C4526" s="19">
        <v>1352</v>
      </c>
      <c r="D4526" s="19">
        <v>105.746746</v>
      </c>
      <c r="E4526" s="23">
        <v>0.80612622099999998</v>
      </c>
      <c r="F4526" s="23">
        <v>0.23191208599999999</v>
      </c>
      <c r="G4526" s="17">
        <v>0</v>
      </c>
      <c r="H4526" s="17">
        <v>1</v>
      </c>
      <c r="I4526" s="17">
        <v>0.38672714600000002</v>
      </c>
      <c r="J4526" s="17">
        <v>0.60623086999999998</v>
      </c>
      <c r="K4526" s="17">
        <v>7.0400000000000003E-3</v>
      </c>
    </row>
    <row r="4527" spans="1:11" x14ac:dyDescent="0.45">
      <c r="A4527" s="10" t="s">
        <v>45</v>
      </c>
      <c r="B4527" s="20">
        <v>0.82699999999999996</v>
      </c>
      <c r="C4527" s="19">
        <v>1353</v>
      </c>
      <c r="D4527" s="19">
        <v>106.5660993</v>
      </c>
      <c r="E4527" s="23">
        <v>0.81935327800000002</v>
      </c>
      <c r="F4527" s="23">
        <v>0.23665359</v>
      </c>
      <c r="G4527" s="17">
        <v>0</v>
      </c>
      <c r="H4527" s="17">
        <v>1</v>
      </c>
      <c r="I4527" s="17">
        <v>0.38785561099999999</v>
      </c>
      <c r="J4527" s="17">
        <v>0.60511536300000002</v>
      </c>
      <c r="K4527" s="17">
        <v>7.0299999999999998E-3</v>
      </c>
    </row>
    <row r="4528" spans="1:11" x14ac:dyDescent="0.45">
      <c r="A4528" s="10" t="s">
        <v>45</v>
      </c>
      <c r="B4528" s="20">
        <v>0.82799999999999996</v>
      </c>
      <c r="C4528" s="19">
        <v>1355</v>
      </c>
      <c r="D4528" s="19">
        <v>108.2118741</v>
      </c>
      <c r="E4528" s="23">
        <v>0.82528500500000002</v>
      </c>
      <c r="F4528" s="23">
        <v>0.23828580199999999</v>
      </c>
      <c r="G4528" s="17">
        <v>0</v>
      </c>
      <c r="H4528" s="17">
        <v>1</v>
      </c>
      <c r="I4528" s="17">
        <v>0.39363790100000001</v>
      </c>
      <c r="J4528" s="17">
        <v>0.59940642</v>
      </c>
      <c r="K4528" s="17">
        <v>6.96E-3</v>
      </c>
    </row>
    <row r="4529" spans="1:11" x14ac:dyDescent="0.45">
      <c r="A4529" s="10" t="s">
        <v>45</v>
      </c>
      <c r="B4529" s="20">
        <v>0.82899999999999996</v>
      </c>
      <c r="C4529" s="19">
        <v>1357</v>
      </c>
      <c r="D4529" s="19">
        <v>109.9062429</v>
      </c>
      <c r="E4529" s="23">
        <v>0.84802205799999997</v>
      </c>
      <c r="F4529" s="23">
        <v>0.25169011899999999</v>
      </c>
      <c r="G4529" s="17">
        <v>0</v>
      </c>
      <c r="H4529" s="17">
        <v>1</v>
      </c>
      <c r="I4529" s="17">
        <v>0.393722817</v>
      </c>
      <c r="J4529" s="17">
        <v>0.599335179</v>
      </c>
      <c r="K4529" s="17">
        <v>6.94E-3</v>
      </c>
    </row>
    <row r="4530" spans="1:11" x14ac:dyDescent="0.45">
      <c r="A4530" s="10" t="s">
        <v>45</v>
      </c>
      <c r="B4530" s="20">
        <v>0.83</v>
      </c>
      <c r="C4530" s="19">
        <v>1358</v>
      </c>
      <c r="D4530" s="19">
        <v>110.75789020000001</v>
      </c>
      <c r="E4530" s="23">
        <v>0.85164724999999997</v>
      </c>
      <c r="F4530" s="23">
        <v>0.25518275400000001</v>
      </c>
      <c r="G4530" s="17">
        <v>0</v>
      </c>
      <c r="H4530" s="17">
        <v>1</v>
      </c>
      <c r="I4530" s="17">
        <v>0.39587541500000001</v>
      </c>
      <c r="J4530" s="17">
        <v>0.59720722800000003</v>
      </c>
      <c r="K4530" s="17">
        <v>6.9199999999999999E-3</v>
      </c>
    </row>
    <row r="4531" spans="1:11" x14ac:dyDescent="0.45">
      <c r="A4531" s="10" t="s">
        <v>45</v>
      </c>
      <c r="B4531" s="20">
        <v>0.83099999999999996</v>
      </c>
      <c r="C4531" s="19">
        <v>1360</v>
      </c>
      <c r="D4531" s="19">
        <v>112.4721687</v>
      </c>
      <c r="E4531" s="23">
        <v>0.85713925099999999</v>
      </c>
      <c r="F4531" s="23">
        <v>0.25692680200000001</v>
      </c>
      <c r="G4531" s="17">
        <v>0</v>
      </c>
      <c r="H4531" s="17">
        <v>1</v>
      </c>
      <c r="I4531" s="17">
        <v>0.39777595599999999</v>
      </c>
      <c r="J4531" s="17">
        <v>0.59532844799999995</v>
      </c>
      <c r="K4531" s="17">
        <v>6.8999999999999999E-3</v>
      </c>
    </row>
    <row r="4532" spans="1:11" x14ac:dyDescent="0.45">
      <c r="A4532" s="10" t="s">
        <v>45</v>
      </c>
      <c r="B4532" s="20">
        <v>0.83199999999999996</v>
      </c>
      <c r="C4532" s="19">
        <v>1361</v>
      </c>
      <c r="D4532" s="19">
        <v>113.3321814</v>
      </c>
      <c r="E4532" s="23">
        <v>0.86001277099999995</v>
      </c>
      <c r="F4532" s="23">
        <v>0.26041640999999999</v>
      </c>
      <c r="G4532" s="17">
        <v>0</v>
      </c>
      <c r="H4532" s="17">
        <v>1</v>
      </c>
      <c r="I4532" s="17">
        <v>0.39741850299999998</v>
      </c>
      <c r="J4532" s="17">
        <v>0.595692098</v>
      </c>
      <c r="K4532" s="17">
        <v>6.8900000000000003E-3</v>
      </c>
    </row>
    <row r="4533" spans="1:11" x14ac:dyDescent="0.45">
      <c r="A4533" s="10" t="s">
        <v>45</v>
      </c>
      <c r="B4533" s="20">
        <v>0.83299999999999996</v>
      </c>
      <c r="C4533" s="19">
        <v>1363</v>
      </c>
      <c r="D4533" s="19">
        <v>115.0557026</v>
      </c>
      <c r="E4533" s="23">
        <v>0.86294368700000001</v>
      </c>
      <c r="F4533" s="23">
        <v>0.26215437000000003</v>
      </c>
      <c r="G4533" s="17">
        <v>0</v>
      </c>
      <c r="H4533" s="17">
        <v>1</v>
      </c>
      <c r="I4533" s="17">
        <v>0.400428232</v>
      </c>
      <c r="J4533" s="17">
        <v>0.59272256899999998</v>
      </c>
      <c r="K4533" s="17">
        <v>6.8500000000000002E-3</v>
      </c>
    </row>
    <row r="4534" spans="1:11" x14ac:dyDescent="0.45">
      <c r="A4534" s="10" t="s">
        <v>45</v>
      </c>
      <c r="B4534" s="20">
        <v>0.83399999999999996</v>
      </c>
      <c r="C4534" s="19">
        <v>1365</v>
      </c>
      <c r="D4534" s="19">
        <v>116.8180916</v>
      </c>
      <c r="E4534" s="23">
        <v>0.88197170700000005</v>
      </c>
      <c r="F4534" s="23">
        <v>0.26561031400000001</v>
      </c>
      <c r="G4534" s="17">
        <v>0</v>
      </c>
      <c r="H4534" s="17">
        <v>1</v>
      </c>
      <c r="I4534" s="17">
        <v>0.40085801599999998</v>
      </c>
      <c r="J4534" s="17">
        <v>0.59230311000000002</v>
      </c>
      <c r="K4534" s="17">
        <v>6.8399999999999997E-3</v>
      </c>
    </row>
    <row r="4535" spans="1:11" x14ac:dyDescent="0.45">
      <c r="A4535" s="10" t="s">
        <v>45</v>
      </c>
      <c r="B4535" s="20">
        <v>0.83499999999999996</v>
      </c>
      <c r="C4535" s="19">
        <v>1366</v>
      </c>
      <c r="D4535" s="19">
        <v>117.7145378</v>
      </c>
      <c r="E4535" s="23">
        <v>0.89644623400000001</v>
      </c>
      <c r="F4535" s="23">
        <v>0.26913801700000001</v>
      </c>
      <c r="G4535" s="17">
        <v>0</v>
      </c>
      <c r="H4535" s="17">
        <v>1</v>
      </c>
      <c r="I4535" s="17">
        <v>0.40069095500000002</v>
      </c>
      <c r="J4535" s="17">
        <v>0.59247302099999999</v>
      </c>
      <c r="K4535" s="17">
        <v>6.8399999999999997E-3</v>
      </c>
    </row>
    <row r="4536" spans="1:11" x14ac:dyDescent="0.45">
      <c r="A4536" s="10" t="s">
        <v>45</v>
      </c>
      <c r="B4536" s="20">
        <v>0.83599999999999997</v>
      </c>
      <c r="C4536" s="19">
        <v>1368</v>
      </c>
      <c r="D4536" s="19">
        <v>119.5159103</v>
      </c>
      <c r="E4536" s="23">
        <v>0.90155538999999996</v>
      </c>
      <c r="F4536" s="23">
        <v>0.270930326</v>
      </c>
      <c r="G4536" s="17">
        <v>0</v>
      </c>
      <c r="H4536" s="17">
        <v>1</v>
      </c>
      <c r="I4536" s="17">
        <v>0.40304324899999999</v>
      </c>
      <c r="J4536" s="17">
        <v>0.59014755900000004</v>
      </c>
      <c r="K4536" s="17">
        <v>6.8100000000000001E-3</v>
      </c>
    </row>
    <row r="4537" spans="1:11" x14ac:dyDescent="0.45">
      <c r="A4537" s="10" t="s">
        <v>45</v>
      </c>
      <c r="B4537" s="20">
        <v>0.83699999999999997</v>
      </c>
      <c r="C4537" s="19">
        <v>1370</v>
      </c>
      <c r="D4537" s="19">
        <v>121.3328029</v>
      </c>
      <c r="E4537" s="23">
        <v>0.90985982200000004</v>
      </c>
      <c r="F4537" s="23">
        <v>0.274508484</v>
      </c>
      <c r="G4537" s="17">
        <v>0</v>
      </c>
      <c r="H4537" s="17">
        <v>1</v>
      </c>
      <c r="I4537" s="17">
        <v>0.404647906</v>
      </c>
      <c r="J4537" s="17">
        <v>0.58856649400000005</v>
      </c>
      <c r="K4537" s="17">
        <v>6.79E-3</v>
      </c>
    </row>
    <row r="4538" spans="1:11" x14ac:dyDescent="0.45">
      <c r="A4538" s="10" t="s">
        <v>45</v>
      </c>
      <c r="B4538" s="20">
        <v>0.83899999999999997</v>
      </c>
      <c r="C4538" s="19">
        <v>1373</v>
      </c>
      <c r="D4538" s="19">
        <v>124.1525487</v>
      </c>
      <c r="E4538" s="23">
        <v>0.95651889300000004</v>
      </c>
      <c r="F4538" s="23">
        <v>0.27809005399999998</v>
      </c>
      <c r="G4538" s="17">
        <v>0</v>
      </c>
      <c r="H4538" s="17">
        <v>1</v>
      </c>
      <c r="I4538" s="17">
        <v>0.40934703500000003</v>
      </c>
      <c r="J4538" s="17">
        <v>0.58392092500000004</v>
      </c>
      <c r="K4538" s="17">
        <v>6.7299999999999999E-3</v>
      </c>
    </row>
    <row r="4539" spans="1:11" x14ac:dyDescent="0.45">
      <c r="A4539" s="10" t="s">
        <v>45</v>
      </c>
      <c r="B4539" s="20">
        <v>0.84</v>
      </c>
      <c r="C4539" s="19">
        <v>1375</v>
      </c>
      <c r="D4539" s="19">
        <v>126.0903397</v>
      </c>
      <c r="E4539" s="23">
        <v>0.971488884</v>
      </c>
      <c r="F4539" s="23">
        <v>0.28365161100000003</v>
      </c>
      <c r="G4539" s="17">
        <v>0</v>
      </c>
      <c r="H4539" s="17">
        <v>1</v>
      </c>
      <c r="I4539" s="17">
        <v>0.41680869599999998</v>
      </c>
      <c r="J4539" s="17">
        <v>0.57654430899999998</v>
      </c>
      <c r="K4539" s="17">
        <v>6.6499999999999997E-3</v>
      </c>
    </row>
    <row r="4540" spans="1:11" x14ac:dyDescent="0.45">
      <c r="A4540" s="10" t="s">
        <v>45</v>
      </c>
      <c r="B4540" s="20">
        <v>0.84199999999999997</v>
      </c>
      <c r="C4540" s="19">
        <v>1378</v>
      </c>
      <c r="D4540" s="19">
        <v>129.0227898</v>
      </c>
      <c r="E4540" s="23">
        <v>0.98286454700000003</v>
      </c>
      <c r="F4540" s="23">
        <v>0.28746912499999999</v>
      </c>
      <c r="G4540" s="17">
        <v>0</v>
      </c>
      <c r="H4540" s="17">
        <v>1</v>
      </c>
      <c r="I4540" s="17">
        <v>0.42206707799999998</v>
      </c>
      <c r="J4540" s="17">
        <v>0.57134585999999998</v>
      </c>
      <c r="K4540" s="17">
        <v>6.5900000000000004E-3</v>
      </c>
    </row>
    <row r="4541" spans="1:11" x14ac:dyDescent="0.45">
      <c r="A4541" s="10" t="s">
        <v>45</v>
      </c>
      <c r="B4541" s="20">
        <v>0.84299999999999997</v>
      </c>
      <c r="C4541" s="19">
        <v>1379</v>
      </c>
      <c r="D4541" s="19">
        <v>130.00889309999999</v>
      </c>
      <c r="E4541" s="23">
        <v>0.98610335999999998</v>
      </c>
      <c r="F4541" s="23">
        <v>0.29318747499999998</v>
      </c>
      <c r="G4541" s="17">
        <v>0</v>
      </c>
      <c r="H4541" s="17">
        <v>1</v>
      </c>
      <c r="I4541" s="17">
        <v>0.42178518599999998</v>
      </c>
      <c r="J4541" s="17">
        <v>0.57163215199999995</v>
      </c>
      <c r="K4541" s="17">
        <v>6.5799999999999999E-3</v>
      </c>
    </row>
    <row r="4542" spans="1:11" x14ac:dyDescent="0.45">
      <c r="A4542" s="10" t="s">
        <v>45</v>
      </c>
      <c r="B4542" s="20">
        <v>0.84399999999999997</v>
      </c>
      <c r="C4542" s="19">
        <v>1381</v>
      </c>
      <c r="D4542" s="19">
        <v>132.07791660000001</v>
      </c>
      <c r="E4542" s="23">
        <v>1.0361959700000001</v>
      </c>
      <c r="F4542" s="23">
        <v>0.29509633400000002</v>
      </c>
      <c r="G4542" s="17">
        <v>0</v>
      </c>
      <c r="H4542" s="17">
        <v>1</v>
      </c>
      <c r="I4542" s="17">
        <v>0.42205956</v>
      </c>
      <c r="J4542" s="17">
        <v>0.57136662599999999</v>
      </c>
      <c r="K4542" s="17">
        <v>6.5700000000000003E-3</v>
      </c>
    </row>
    <row r="4543" spans="1:11" x14ac:dyDescent="0.45">
      <c r="A4543" s="10" t="s">
        <v>45</v>
      </c>
      <c r="B4543" s="20">
        <v>0.84499999999999997</v>
      </c>
      <c r="C4543" s="19">
        <v>1383</v>
      </c>
      <c r="D4543" s="19">
        <v>134.15912470000001</v>
      </c>
      <c r="E4543" s="23">
        <v>1.041648809</v>
      </c>
      <c r="F4543" s="23">
        <v>0.29914792600000001</v>
      </c>
      <c r="G4543" s="17">
        <v>0</v>
      </c>
      <c r="H4543" s="17">
        <v>1</v>
      </c>
      <c r="I4543" s="17">
        <v>0.422390455</v>
      </c>
      <c r="J4543" s="17">
        <v>0.57104759299999996</v>
      </c>
      <c r="K4543" s="17">
        <v>6.5599999999999999E-3</v>
      </c>
    </row>
    <row r="4544" spans="1:11" x14ac:dyDescent="0.45">
      <c r="A4544" s="10" t="s">
        <v>45</v>
      </c>
      <c r="B4544" s="20">
        <v>0.84599999999999997</v>
      </c>
      <c r="C4544" s="19">
        <v>1384</v>
      </c>
      <c r="D4544" s="19">
        <v>135.21084110000001</v>
      </c>
      <c r="E4544" s="23">
        <v>1.0517164020000001</v>
      </c>
      <c r="F4544" s="23">
        <v>0.303188558</v>
      </c>
      <c r="G4544" s="17">
        <v>0</v>
      </c>
      <c r="H4544" s="17">
        <v>1</v>
      </c>
      <c r="I4544" s="17">
        <v>0.42213335899999999</v>
      </c>
      <c r="J4544" s="17">
        <v>0.57130868300000004</v>
      </c>
      <c r="K4544" s="17">
        <v>6.5599999999999999E-3</v>
      </c>
    </row>
    <row r="4545" spans="1:11" x14ac:dyDescent="0.45">
      <c r="A4545" s="10" t="s">
        <v>45</v>
      </c>
      <c r="B4545" s="20">
        <v>0.84699999999999998</v>
      </c>
      <c r="C4545" s="19">
        <v>1386</v>
      </c>
      <c r="D4545" s="19">
        <v>137.3325711</v>
      </c>
      <c r="E4545" s="23">
        <v>1.0608649729999999</v>
      </c>
      <c r="F4545" s="23">
        <v>0.30522260200000001</v>
      </c>
      <c r="G4545" s="17">
        <v>0</v>
      </c>
      <c r="H4545" s="17">
        <v>1</v>
      </c>
      <c r="I4545" s="17">
        <v>0.42399898600000002</v>
      </c>
      <c r="J4545" s="17">
        <v>0.56946422799999996</v>
      </c>
      <c r="K4545" s="17">
        <v>6.5399999999999998E-3</v>
      </c>
    </row>
    <row r="4546" spans="1:11" x14ac:dyDescent="0.45">
      <c r="A4546" s="10" t="s">
        <v>45</v>
      </c>
      <c r="B4546" s="20">
        <v>0.84799999999999998</v>
      </c>
      <c r="C4546" s="19">
        <v>1388</v>
      </c>
      <c r="D4546" s="19">
        <v>139.4656536</v>
      </c>
      <c r="E4546" s="23">
        <v>1.072023725</v>
      </c>
      <c r="F4546" s="23">
        <v>0.309307155</v>
      </c>
      <c r="G4546" s="17">
        <v>0</v>
      </c>
      <c r="H4546" s="17">
        <v>1</v>
      </c>
      <c r="I4546" s="17">
        <v>0.42539798499999998</v>
      </c>
      <c r="J4546" s="17">
        <v>0.56808110599999995</v>
      </c>
      <c r="K4546" s="17">
        <v>6.5199999999999998E-3</v>
      </c>
    </row>
    <row r="4547" spans="1:11" x14ac:dyDescent="0.45">
      <c r="A4547" s="10" t="s">
        <v>45</v>
      </c>
      <c r="B4547" s="20">
        <v>0.84899999999999998</v>
      </c>
      <c r="C4547" s="19">
        <v>1389</v>
      </c>
      <c r="D4547" s="19">
        <v>140.53898050000001</v>
      </c>
      <c r="E4547" s="23">
        <v>1.0733269169999999</v>
      </c>
      <c r="F4547" s="23">
        <v>0.33075117399999998</v>
      </c>
      <c r="G4547" s="17">
        <v>0</v>
      </c>
      <c r="H4547" s="17">
        <v>1</v>
      </c>
      <c r="I4547" s="17">
        <v>0.42558838500000001</v>
      </c>
      <c r="J4547" s="17">
        <v>0.56789286699999997</v>
      </c>
      <c r="K4547" s="17">
        <v>6.5199999999999998E-3</v>
      </c>
    </row>
    <row r="4548" spans="1:11" x14ac:dyDescent="0.45">
      <c r="A4548" s="10" t="s">
        <v>45</v>
      </c>
      <c r="B4548" s="20">
        <v>0.85199999999999998</v>
      </c>
      <c r="C4548" s="19">
        <v>1394</v>
      </c>
      <c r="D4548" s="19">
        <v>145.90961859999999</v>
      </c>
      <c r="E4548" s="23">
        <v>1.0741276239999999</v>
      </c>
      <c r="F4548" s="23">
        <v>0.33288501300000001</v>
      </c>
      <c r="G4548" s="17">
        <v>0</v>
      </c>
      <c r="H4548" s="17">
        <v>1</v>
      </c>
      <c r="I4548" s="17">
        <v>0.43179995700000001</v>
      </c>
      <c r="J4548" s="17">
        <v>0.56175178699999995</v>
      </c>
      <c r="K4548" s="17">
        <v>6.45E-3</v>
      </c>
    </row>
    <row r="4549" spans="1:11" x14ac:dyDescent="0.45">
      <c r="A4549" s="10" t="s">
        <v>45</v>
      </c>
      <c r="B4549" s="20">
        <v>0.85299999999999998</v>
      </c>
      <c r="C4549" s="19">
        <v>1395</v>
      </c>
      <c r="D4549" s="19">
        <v>146.99544</v>
      </c>
      <c r="E4549" s="23">
        <v>1.0858214070000001</v>
      </c>
      <c r="F4549" s="23">
        <v>0.34338419999999997</v>
      </c>
      <c r="G4549" s="17">
        <v>0</v>
      </c>
      <c r="H4549" s="17">
        <v>1</v>
      </c>
      <c r="I4549" s="17">
        <v>0.43357101100000001</v>
      </c>
      <c r="J4549" s="17">
        <v>0.56000083199999995</v>
      </c>
      <c r="K4549" s="17">
        <v>6.43E-3</v>
      </c>
    </row>
    <row r="4550" spans="1:11" x14ac:dyDescent="0.45">
      <c r="A4550" s="10" t="s">
        <v>45</v>
      </c>
      <c r="B4550" s="20">
        <v>0.85399999999999998</v>
      </c>
      <c r="C4550" s="19">
        <v>1397</v>
      </c>
      <c r="D4550" s="19">
        <v>149.17747539999999</v>
      </c>
      <c r="E4550" s="23">
        <v>1.091017688</v>
      </c>
      <c r="F4550" s="23">
        <v>0.34548148000000001</v>
      </c>
      <c r="G4550" s="17">
        <v>0</v>
      </c>
      <c r="H4550" s="17">
        <v>1</v>
      </c>
      <c r="I4550" s="17">
        <v>0.43500388200000001</v>
      </c>
      <c r="J4550" s="17">
        <v>0.55858422200000002</v>
      </c>
      <c r="K4550" s="17">
        <v>6.4099999999999999E-3</v>
      </c>
    </row>
    <row r="4551" spans="1:11" x14ac:dyDescent="0.45">
      <c r="A4551" s="10" t="s">
        <v>45</v>
      </c>
      <c r="B4551" s="20">
        <v>0.85499999999999998</v>
      </c>
      <c r="C4551" s="19">
        <v>1398</v>
      </c>
      <c r="D4551" s="19">
        <v>150.28324570000001</v>
      </c>
      <c r="E4551" s="23">
        <v>1.105770318</v>
      </c>
      <c r="F4551" s="23">
        <v>0.34966988599999999</v>
      </c>
      <c r="G4551" s="17">
        <v>0</v>
      </c>
      <c r="H4551" s="17">
        <v>1</v>
      </c>
      <c r="I4551" s="17">
        <v>0.43980614600000001</v>
      </c>
      <c r="J4551" s="17">
        <v>0.55383645699999995</v>
      </c>
      <c r="K4551" s="17">
        <v>6.3600000000000002E-3</v>
      </c>
    </row>
    <row r="4552" spans="1:11" x14ac:dyDescent="0.45">
      <c r="A4552" s="10" t="s">
        <v>45</v>
      </c>
      <c r="B4552" s="20">
        <v>0.85599999999999998</v>
      </c>
      <c r="C4552" s="19">
        <v>1401</v>
      </c>
      <c r="D4552" s="19">
        <v>153.6392903</v>
      </c>
      <c r="E4552" s="23">
        <v>1.127229372</v>
      </c>
      <c r="F4552" s="23">
        <v>0.35178781399999998</v>
      </c>
      <c r="G4552" s="17">
        <v>0</v>
      </c>
      <c r="H4552" s="17">
        <v>1</v>
      </c>
      <c r="I4552" s="17">
        <v>0.44043786600000001</v>
      </c>
      <c r="J4552" s="17">
        <v>0.55321671800000005</v>
      </c>
      <c r="K4552" s="17">
        <v>6.3499999999999997E-3</v>
      </c>
    </row>
    <row r="4553" spans="1:11" x14ac:dyDescent="0.45">
      <c r="A4553" s="10" t="s">
        <v>45</v>
      </c>
      <c r="B4553" s="20">
        <v>0.85699999999999998</v>
      </c>
      <c r="C4553" s="19">
        <v>1402</v>
      </c>
      <c r="D4553" s="19">
        <v>154.76864320000001</v>
      </c>
      <c r="E4553" s="23">
        <v>1.1293528500000001</v>
      </c>
      <c r="F4553" s="23">
        <v>0.35817859499999999</v>
      </c>
      <c r="G4553" s="17">
        <v>0</v>
      </c>
      <c r="H4553" s="17">
        <v>1</v>
      </c>
      <c r="I4553" s="17">
        <v>0.442427295</v>
      </c>
      <c r="J4553" s="17">
        <v>0.55124984899999996</v>
      </c>
      <c r="K4553" s="17">
        <v>6.3200000000000001E-3</v>
      </c>
    </row>
    <row r="4554" spans="1:11" x14ac:dyDescent="0.45">
      <c r="A4554" s="10" t="s">
        <v>45</v>
      </c>
      <c r="B4554" s="20">
        <v>0.85799999999999998</v>
      </c>
      <c r="C4554" s="19">
        <v>1404</v>
      </c>
      <c r="D4554" s="19">
        <v>157.04050179999999</v>
      </c>
      <c r="E4554" s="23">
        <v>1.1360753189999999</v>
      </c>
      <c r="F4554" s="23">
        <v>0.36031481199999998</v>
      </c>
      <c r="G4554" s="17">
        <v>0</v>
      </c>
      <c r="H4554" s="17">
        <v>1</v>
      </c>
      <c r="I4554" s="17">
        <v>0.44182066199999998</v>
      </c>
      <c r="J4554" s="17">
        <v>0.551865151</v>
      </c>
      <c r="K4554" s="17">
        <v>6.3099999999999996E-3</v>
      </c>
    </row>
    <row r="4555" spans="1:11" x14ac:dyDescent="0.45">
      <c r="A4555" s="10" t="s">
        <v>45</v>
      </c>
      <c r="B4555" s="20">
        <v>0.85899999999999999</v>
      </c>
      <c r="C4555" s="19">
        <v>1406</v>
      </c>
      <c r="D4555" s="19">
        <v>159.3241725</v>
      </c>
      <c r="E4555" s="23">
        <v>1.1419468660000001</v>
      </c>
      <c r="F4555" s="23">
        <v>0.36458816999999999</v>
      </c>
      <c r="G4555" s="17">
        <v>0</v>
      </c>
      <c r="H4555" s="17">
        <v>1</v>
      </c>
      <c r="I4555" s="17">
        <v>0.44397982899999999</v>
      </c>
      <c r="J4555" s="17">
        <v>0.54973040900000003</v>
      </c>
      <c r="K4555" s="17">
        <v>6.2899999999999996E-3</v>
      </c>
    </row>
    <row r="4556" spans="1:11" x14ac:dyDescent="0.45">
      <c r="A4556" s="10" t="s">
        <v>45</v>
      </c>
      <c r="B4556" s="20">
        <v>0.86</v>
      </c>
      <c r="C4556" s="19">
        <v>1407</v>
      </c>
      <c r="D4556" s="19">
        <v>160.48742089999999</v>
      </c>
      <c r="E4556" s="23">
        <v>1.1632483629999999</v>
      </c>
      <c r="F4556" s="23">
        <v>0.36884705899999998</v>
      </c>
      <c r="G4556" s="17">
        <v>0</v>
      </c>
      <c r="H4556" s="17">
        <v>1</v>
      </c>
      <c r="I4556" s="17">
        <v>0.44485309699999998</v>
      </c>
      <c r="J4556" s="17">
        <v>0.54886701999999998</v>
      </c>
      <c r="K4556" s="17">
        <v>6.28E-3</v>
      </c>
    </row>
    <row r="4557" spans="1:11" x14ac:dyDescent="0.45">
      <c r="A4557" s="10" t="s">
        <v>45</v>
      </c>
      <c r="B4557" s="20">
        <v>0.86099999999999999</v>
      </c>
      <c r="C4557" s="19">
        <v>1408</v>
      </c>
      <c r="D4557" s="19">
        <v>161.65791179999999</v>
      </c>
      <c r="E4557" s="23">
        <v>1.170490912</v>
      </c>
      <c r="F4557" s="23">
        <v>0.38286046800000001</v>
      </c>
      <c r="G4557" s="17">
        <v>0</v>
      </c>
      <c r="H4557" s="17">
        <v>1</v>
      </c>
      <c r="I4557" s="17">
        <v>0.44462722999999998</v>
      </c>
      <c r="J4557" s="17">
        <v>0.54909607599999999</v>
      </c>
      <c r="K4557" s="17">
        <v>6.28E-3</v>
      </c>
    </row>
    <row r="4558" spans="1:11" x14ac:dyDescent="0.45">
      <c r="A4558" s="10" t="s">
        <v>45</v>
      </c>
      <c r="B4558" s="20">
        <v>0.86299999999999999</v>
      </c>
      <c r="C4558" s="19">
        <v>1412</v>
      </c>
      <c r="D4558" s="19">
        <v>166.3698406</v>
      </c>
      <c r="E4558" s="23">
        <v>1.1779822049999999</v>
      </c>
      <c r="F4558" s="23">
        <v>0.385091715</v>
      </c>
      <c r="G4558" s="17">
        <v>0</v>
      </c>
      <c r="H4558" s="17">
        <v>1</v>
      </c>
      <c r="I4558" s="17">
        <v>0.44375209599999998</v>
      </c>
      <c r="J4558" s="17">
        <v>0.54998356400000004</v>
      </c>
      <c r="K4558" s="17">
        <v>6.2599999999999999E-3</v>
      </c>
    </row>
    <row r="4559" spans="1:11" x14ac:dyDescent="0.45">
      <c r="A4559" s="10" t="s">
        <v>45</v>
      </c>
      <c r="B4559" s="20">
        <v>0.86399999999999999</v>
      </c>
      <c r="C4559" s="19">
        <v>1414</v>
      </c>
      <c r="D4559" s="19">
        <v>168.75692000000001</v>
      </c>
      <c r="E4559" s="23">
        <v>1.196541597</v>
      </c>
      <c r="F4559" s="23">
        <v>0.39397564200000001</v>
      </c>
      <c r="G4559" s="17">
        <v>0</v>
      </c>
      <c r="H4559" s="17">
        <v>1</v>
      </c>
      <c r="I4559" s="17">
        <v>0.444515459</v>
      </c>
      <c r="J4559" s="17">
        <v>0.54923386399999996</v>
      </c>
      <c r="K4559" s="17">
        <v>6.2500000000000003E-3</v>
      </c>
    </row>
    <row r="4560" spans="1:11" x14ac:dyDescent="0.45">
      <c r="A4560" s="10" t="s">
        <v>45</v>
      </c>
      <c r="B4560" s="20">
        <v>0.86599999999999999</v>
      </c>
      <c r="C4560" s="19">
        <v>1417</v>
      </c>
      <c r="D4560" s="19">
        <v>172.3651113</v>
      </c>
      <c r="E4560" s="23">
        <v>1.2046532080000001</v>
      </c>
      <c r="F4560" s="23">
        <v>0.39843003799999999</v>
      </c>
      <c r="G4560" s="17">
        <v>0</v>
      </c>
      <c r="H4560" s="17">
        <v>1</v>
      </c>
      <c r="I4560" s="17">
        <v>0.44835670300000002</v>
      </c>
      <c r="J4560" s="17">
        <v>0.54546534599999996</v>
      </c>
      <c r="K4560" s="17">
        <v>6.1799999999999997E-3</v>
      </c>
    </row>
    <row r="4561" spans="1:11" x14ac:dyDescent="0.45">
      <c r="A4561" s="10" t="s">
        <v>45</v>
      </c>
      <c r="B4561" s="20">
        <v>0.86699999999999999</v>
      </c>
      <c r="C4561" s="19">
        <v>1419</v>
      </c>
      <c r="D4561" s="19">
        <v>174.7792402</v>
      </c>
      <c r="E4561" s="23">
        <v>1.207617199</v>
      </c>
      <c r="F4561" s="23">
        <v>0.40509551100000002</v>
      </c>
      <c r="G4561" s="17">
        <v>0</v>
      </c>
      <c r="H4561" s="17">
        <v>1</v>
      </c>
      <c r="I4561" s="17">
        <v>0.448781445</v>
      </c>
      <c r="J4561" s="17">
        <v>0.54505350399999997</v>
      </c>
      <c r="K4561" s="17">
        <v>6.1700000000000001E-3</v>
      </c>
    </row>
    <row r="4562" spans="1:11" x14ac:dyDescent="0.45">
      <c r="A4562" s="10" t="s">
        <v>45</v>
      </c>
      <c r="B4562" s="20">
        <v>0.86799999999999999</v>
      </c>
      <c r="C4562" s="19">
        <v>1420</v>
      </c>
      <c r="D4562" s="19">
        <v>175.99629590000001</v>
      </c>
      <c r="E4562" s="23">
        <v>1.2170557390000001</v>
      </c>
      <c r="F4562" s="23">
        <v>0.40950193400000001</v>
      </c>
      <c r="G4562" s="17">
        <v>0</v>
      </c>
      <c r="H4562" s="17">
        <v>1</v>
      </c>
      <c r="I4562" s="17">
        <v>0.44920814599999997</v>
      </c>
      <c r="J4562" s="17">
        <v>0.54463157500000003</v>
      </c>
      <c r="K4562" s="17">
        <v>6.1599999999999997E-3</v>
      </c>
    </row>
    <row r="4563" spans="1:11" x14ac:dyDescent="0.45">
      <c r="A4563" s="10" t="s">
        <v>45</v>
      </c>
      <c r="B4563" s="20">
        <v>0.86899999999999999</v>
      </c>
      <c r="C4563" s="19">
        <v>1422</v>
      </c>
      <c r="D4563" s="19">
        <v>178.46167199999999</v>
      </c>
      <c r="E4563" s="23">
        <v>1.246983347</v>
      </c>
      <c r="F4563" s="23">
        <v>0.41171440999999998</v>
      </c>
      <c r="G4563" s="17">
        <v>0</v>
      </c>
      <c r="H4563" s="17">
        <v>1</v>
      </c>
      <c r="I4563" s="17">
        <v>0.46425435999999998</v>
      </c>
      <c r="J4563" s="17">
        <v>0.52975364300000005</v>
      </c>
      <c r="K4563" s="17">
        <v>5.9899999999999997E-3</v>
      </c>
    </row>
    <row r="4564" spans="1:11" x14ac:dyDescent="0.45">
      <c r="A4564" s="10" t="s">
        <v>45</v>
      </c>
      <c r="B4564" s="20">
        <v>0.87</v>
      </c>
      <c r="C4564" s="19">
        <v>1424</v>
      </c>
      <c r="D4564" s="19">
        <v>181.01584199999999</v>
      </c>
      <c r="E4564" s="23">
        <v>1.2796894009999999</v>
      </c>
      <c r="F4564" s="23">
        <v>0.42677586699999998</v>
      </c>
      <c r="G4564" s="17">
        <v>0</v>
      </c>
      <c r="H4564" s="17">
        <v>1</v>
      </c>
      <c r="I4564" s="17">
        <v>0.46848229000000002</v>
      </c>
      <c r="J4564" s="17">
        <v>0.52558234299999995</v>
      </c>
      <c r="K4564" s="17">
        <v>5.94E-3</v>
      </c>
    </row>
    <row r="4565" spans="1:11" x14ac:dyDescent="0.45">
      <c r="A4565" s="10" t="s">
        <v>45</v>
      </c>
      <c r="B4565" s="20">
        <v>0.871</v>
      </c>
      <c r="C4565" s="19">
        <v>1425</v>
      </c>
      <c r="D4565" s="19">
        <v>182.3031368</v>
      </c>
      <c r="E4565" s="23">
        <v>1.287294811</v>
      </c>
      <c r="F4565" s="23">
        <v>0.43252580899999998</v>
      </c>
      <c r="G4565" s="17">
        <v>0</v>
      </c>
      <c r="H4565" s="17">
        <v>1</v>
      </c>
      <c r="I4565" s="17">
        <v>0.46892484400000001</v>
      </c>
      <c r="J4565" s="17">
        <v>0.52514473100000003</v>
      </c>
      <c r="K4565" s="17">
        <v>5.9300000000000004E-3</v>
      </c>
    </row>
    <row r="4566" spans="1:11" x14ac:dyDescent="0.45">
      <c r="A4566" s="10" t="s">
        <v>45</v>
      </c>
      <c r="B4566" s="20">
        <v>0.872</v>
      </c>
      <c r="C4566" s="19">
        <v>1427</v>
      </c>
      <c r="D4566" s="19">
        <v>184.91607970000001</v>
      </c>
      <c r="E4566" s="23">
        <v>1.3175626739999999</v>
      </c>
      <c r="F4566" s="23">
        <v>0.43491343199999999</v>
      </c>
      <c r="G4566" s="17">
        <v>0</v>
      </c>
      <c r="H4566" s="17">
        <v>1</v>
      </c>
      <c r="I4566" s="17">
        <v>0.46908202100000002</v>
      </c>
      <c r="J4566" s="17">
        <v>0.52499446900000002</v>
      </c>
      <c r="K4566" s="17">
        <v>5.9199999999999999E-3</v>
      </c>
    </row>
    <row r="4567" spans="1:11" x14ac:dyDescent="0.45">
      <c r="A4567" s="10" t="s">
        <v>45</v>
      </c>
      <c r="B4567" s="20">
        <v>0.873</v>
      </c>
      <c r="C4567" s="19">
        <v>1428</v>
      </c>
      <c r="D4567" s="19">
        <v>186.2703459</v>
      </c>
      <c r="E4567" s="23">
        <v>1.3542661220000001</v>
      </c>
      <c r="F4567" s="23">
        <v>0.43975542099999998</v>
      </c>
      <c r="G4567" s="17">
        <v>0</v>
      </c>
      <c r="H4567" s="17">
        <v>1</v>
      </c>
      <c r="I4567" s="17">
        <v>0.47010596599999999</v>
      </c>
      <c r="J4567" s="17">
        <v>0.52398194799999998</v>
      </c>
      <c r="K4567" s="17">
        <v>5.9100000000000003E-3</v>
      </c>
    </row>
    <row r="4568" spans="1:11" x14ac:dyDescent="0.45">
      <c r="A4568" s="10" t="s">
        <v>45</v>
      </c>
      <c r="B4568" s="20">
        <v>0.874</v>
      </c>
      <c r="C4568" s="19">
        <v>1430</v>
      </c>
      <c r="D4568" s="19">
        <v>189.02154669999999</v>
      </c>
      <c r="E4568" s="23">
        <v>1.389349162</v>
      </c>
      <c r="F4568" s="23">
        <v>0.44228869199999998</v>
      </c>
      <c r="G4568" s="17">
        <v>0</v>
      </c>
      <c r="H4568" s="17">
        <v>1</v>
      </c>
      <c r="I4568" s="17">
        <v>0.472119124</v>
      </c>
      <c r="J4568" s="17">
        <v>0.52199125099999999</v>
      </c>
      <c r="K4568" s="17">
        <v>5.8900000000000003E-3</v>
      </c>
    </row>
    <row r="4569" spans="1:11" x14ac:dyDescent="0.45">
      <c r="A4569" s="10" t="s">
        <v>45</v>
      </c>
      <c r="B4569" s="20">
        <v>0.875</v>
      </c>
      <c r="C4569" s="19">
        <v>1432</v>
      </c>
      <c r="D4569" s="19">
        <v>191.80336360000001</v>
      </c>
      <c r="E4569" s="23">
        <v>1.3909084030000001</v>
      </c>
      <c r="F4569" s="23">
        <v>0.44743090600000002</v>
      </c>
      <c r="G4569" s="17">
        <v>0</v>
      </c>
      <c r="H4569" s="17">
        <v>1</v>
      </c>
      <c r="I4569" s="17">
        <v>0.47525623700000003</v>
      </c>
      <c r="J4569" s="17">
        <v>0.518889139</v>
      </c>
      <c r="K4569" s="17">
        <v>5.8500000000000002E-3</v>
      </c>
    </row>
    <row r="4570" spans="1:11" x14ac:dyDescent="0.45">
      <c r="A4570" s="10" t="s">
        <v>45</v>
      </c>
      <c r="B4570" s="20">
        <v>0.876</v>
      </c>
      <c r="C4570" s="19">
        <v>1433</v>
      </c>
      <c r="D4570" s="19">
        <v>193.21955600000001</v>
      </c>
      <c r="E4570" s="23">
        <v>1.416192487</v>
      </c>
      <c r="F4570" s="23">
        <v>0.45884916399999998</v>
      </c>
      <c r="G4570" s="17">
        <v>0</v>
      </c>
      <c r="H4570" s="17">
        <v>1</v>
      </c>
      <c r="I4570" s="17">
        <v>0.47500573800000001</v>
      </c>
      <c r="J4570" s="17">
        <v>0.51914272400000006</v>
      </c>
      <c r="K4570" s="17">
        <v>5.8500000000000002E-3</v>
      </c>
    </row>
    <row r="4571" spans="1:11" x14ac:dyDescent="0.45">
      <c r="A4571" s="10" t="s">
        <v>45</v>
      </c>
      <c r="B4571" s="20">
        <v>0.877</v>
      </c>
      <c r="C4571" s="19">
        <v>1435</v>
      </c>
      <c r="D4571" s="19">
        <v>196.15664960000001</v>
      </c>
      <c r="E4571" s="23">
        <v>1.477225107</v>
      </c>
      <c r="F4571" s="23">
        <v>0.46364510799999997</v>
      </c>
      <c r="G4571" s="17">
        <v>0</v>
      </c>
      <c r="H4571" s="17">
        <v>1</v>
      </c>
      <c r="I4571" s="17">
        <v>0.47700659699999998</v>
      </c>
      <c r="J4571" s="17">
        <v>0.51716942200000005</v>
      </c>
      <c r="K4571" s="17">
        <v>5.8199999999999997E-3</v>
      </c>
    </row>
    <row r="4572" spans="1:11" x14ac:dyDescent="0.45">
      <c r="A4572" s="10" t="s">
        <v>45</v>
      </c>
      <c r="B4572" s="20">
        <v>0.878</v>
      </c>
      <c r="C4572" s="19">
        <v>1437</v>
      </c>
      <c r="D4572" s="19">
        <v>199.1219997</v>
      </c>
      <c r="E4572" s="23">
        <v>1.48267503</v>
      </c>
      <c r="F4572" s="23">
        <v>0.46922789500000001</v>
      </c>
      <c r="G4572" s="17">
        <v>0</v>
      </c>
      <c r="H4572" s="17">
        <v>1</v>
      </c>
      <c r="I4572" s="17">
        <v>0.48417332000000002</v>
      </c>
      <c r="J4572" s="17">
        <v>0.51008250799999999</v>
      </c>
      <c r="K4572" s="17">
        <v>5.7400000000000003E-3</v>
      </c>
    </row>
    <row r="4573" spans="1:11" x14ac:dyDescent="0.45">
      <c r="A4573" s="10" t="s">
        <v>45</v>
      </c>
      <c r="B4573" s="20">
        <v>0.879</v>
      </c>
      <c r="C4573" s="19">
        <v>1438</v>
      </c>
      <c r="D4573" s="19">
        <v>200.61271070000001</v>
      </c>
      <c r="E4573" s="23">
        <v>1.490711031</v>
      </c>
      <c r="F4573" s="23">
        <v>0.47482704999999997</v>
      </c>
      <c r="G4573" s="17">
        <v>0</v>
      </c>
      <c r="H4573" s="17">
        <v>1</v>
      </c>
      <c r="I4573" s="17">
        <v>0.48521820900000001</v>
      </c>
      <c r="J4573" s="17">
        <v>0.50904925400000001</v>
      </c>
      <c r="K4573" s="17">
        <v>5.7299999999999999E-3</v>
      </c>
    </row>
    <row r="4574" spans="1:11" x14ac:dyDescent="0.45">
      <c r="A4574" s="10" t="s">
        <v>45</v>
      </c>
      <c r="B4574" s="20">
        <v>0.88</v>
      </c>
      <c r="C4574" s="19">
        <v>1440</v>
      </c>
      <c r="D4574" s="19">
        <v>203.6231109</v>
      </c>
      <c r="E4574" s="23">
        <v>1.512351515</v>
      </c>
      <c r="F4574" s="23">
        <v>0.477625629</v>
      </c>
      <c r="G4574" s="17">
        <v>0</v>
      </c>
      <c r="H4574" s="17">
        <v>1</v>
      </c>
      <c r="I4574" s="17">
        <v>0.48553313799999998</v>
      </c>
      <c r="J4574" s="17">
        <v>0.50874344800000004</v>
      </c>
      <c r="K4574" s="17">
        <v>5.7200000000000003E-3</v>
      </c>
    </row>
    <row r="4575" spans="1:11" x14ac:dyDescent="0.45">
      <c r="A4575" s="10" t="s">
        <v>45</v>
      </c>
      <c r="B4575" s="20">
        <v>0.88100000000000001</v>
      </c>
      <c r="C4575" s="19">
        <v>1442</v>
      </c>
      <c r="D4575" s="19">
        <v>206.64938179999999</v>
      </c>
      <c r="E4575" s="23">
        <v>1.513135431</v>
      </c>
      <c r="F4575" s="23">
        <v>0.48325617399999998</v>
      </c>
      <c r="G4575" s="17">
        <v>0</v>
      </c>
      <c r="H4575" s="17">
        <v>1</v>
      </c>
      <c r="I4575" s="17">
        <v>0.51418407700000002</v>
      </c>
      <c r="J4575" s="17">
        <v>0.48041124899999998</v>
      </c>
      <c r="K4575" s="17">
        <v>5.4000000000000003E-3</v>
      </c>
    </row>
    <row r="4576" spans="1:11" x14ac:dyDescent="0.45">
      <c r="A4576" s="10" t="s">
        <v>45</v>
      </c>
      <c r="B4576" s="20">
        <v>0.88200000000000001</v>
      </c>
      <c r="C4576" s="19">
        <v>1443</v>
      </c>
      <c r="D4576" s="19">
        <v>208.18132259999999</v>
      </c>
      <c r="E4576" s="23">
        <v>1.531940815</v>
      </c>
      <c r="F4576" s="23">
        <v>0.48886859500000002</v>
      </c>
      <c r="G4576" s="17">
        <v>0</v>
      </c>
      <c r="H4576" s="17">
        <v>1</v>
      </c>
      <c r="I4576" s="17">
        <v>0.51405886999999995</v>
      </c>
      <c r="J4576" s="17">
        <v>0.48053777199999997</v>
      </c>
      <c r="K4576" s="17">
        <v>5.4000000000000003E-3</v>
      </c>
    </row>
    <row r="4577" spans="1:11" x14ac:dyDescent="0.45">
      <c r="A4577" s="10" t="s">
        <v>45</v>
      </c>
      <c r="B4577" s="20">
        <v>0.88300000000000001</v>
      </c>
      <c r="C4577" s="19">
        <v>1445</v>
      </c>
      <c r="D4577" s="19">
        <v>211.26322519999999</v>
      </c>
      <c r="E4577" s="23">
        <v>1.5409512839999999</v>
      </c>
      <c r="F4577" s="23">
        <v>0.49170302999999999</v>
      </c>
      <c r="G4577" s="17">
        <v>0</v>
      </c>
      <c r="H4577" s="17">
        <v>1</v>
      </c>
      <c r="I4577" s="17">
        <v>0.51319726700000001</v>
      </c>
      <c r="J4577" s="17">
        <v>0.48140843100000003</v>
      </c>
      <c r="K4577" s="17">
        <v>5.3899999999999998E-3</v>
      </c>
    </row>
    <row r="4578" spans="1:11" x14ac:dyDescent="0.45">
      <c r="A4578" s="10" t="s">
        <v>45</v>
      </c>
      <c r="B4578" s="20">
        <v>0.88400000000000001</v>
      </c>
      <c r="C4578" s="19">
        <v>1446</v>
      </c>
      <c r="D4578" s="19">
        <v>212.8075412</v>
      </c>
      <c r="E4578" s="23">
        <v>1.544316048</v>
      </c>
      <c r="F4578" s="23">
        <v>0.49737464300000001</v>
      </c>
      <c r="G4578" s="17">
        <v>0</v>
      </c>
      <c r="H4578" s="17">
        <v>1</v>
      </c>
      <c r="I4578" s="17">
        <v>0.51366225600000004</v>
      </c>
      <c r="J4578" s="17">
        <v>0.48094859400000001</v>
      </c>
      <c r="K4578" s="17">
        <v>5.3899999999999998E-3</v>
      </c>
    </row>
    <row r="4579" spans="1:11" x14ac:dyDescent="0.45">
      <c r="A4579" s="10" t="s">
        <v>45</v>
      </c>
      <c r="B4579" s="20">
        <v>0.88500000000000001</v>
      </c>
      <c r="C4579" s="19">
        <v>1448</v>
      </c>
      <c r="D4579" s="19">
        <v>215.96618760000001</v>
      </c>
      <c r="E4579" s="23">
        <v>1.6019590290000001</v>
      </c>
      <c r="F4579" s="23">
        <v>0.50019658700000003</v>
      </c>
      <c r="G4579" s="17">
        <v>0</v>
      </c>
      <c r="H4579" s="17">
        <v>1</v>
      </c>
      <c r="I4579" s="17">
        <v>0.51623991899999999</v>
      </c>
      <c r="J4579" s="17">
        <v>0.47839949599999998</v>
      </c>
      <c r="K4579" s="17">
        <v>5.3600000000000002E-3</v>
      </c>
    </row>
    <row r="4580" spans="1:11" x14ac:dyDescent="0.45">
      <c r="A4580" s="10" t="s">
        <v>45</v>
      </c>
      <c r="B4580" s="20">
        <v>0.88600000000000001</v>
      </c>
      <c r="C4580" s="19">
        <v>1449</v>
      </c>
      <c r="D4580" s="19">
        <v>217.57770679999999</v>
      </c>
      <c r="E4580" s="23">
        <v>1.611519288</v>
      </c>
      <c r="F4580" s="23">
        <v>0.50598278900000004</v>
      </c>
      <c r="G4580" s="17">
        <v>0</v>
      </c>
      <c r="H4580" s="17">
        <v>1</v>
      </c>
      <c r="I4580" s="17">
        <v>0.51692280499999999</v>
      </c>
      <c r="J4580" s="17">
        <v>0.47772417700000003</v>
      </c>
      <c r="K4580" s="17">
        <v>5.3499999999999997E-3</v>
      </c>
    </row>
    <row r="4581" spans="1:11" x14ac:dyDescent="0.45">
      <c r="A4581" s="10" t="s">
        <v>45</v>
      </c>
      <c r="B4581" s="20">
        <v>0.88700000000000001</v>
      </c>
      <c r="C4581" s="19">
        <v>1451</v>
      </c>
      <c r="D4581" s="19">
        <v>220.81434730000001</v>
      </c>
      <c r="E4581" s="23">
        <v>1.618320218</v>
      </c>
      <c r="F4581" s="23">
        <v>0.50893876900000001</v>
      </c>
      <c r="G4581" s="17">
        <v>0</v>
      </c>
      <c r="H4581" s="17">
        <v>1</v>
      </c>
      <c r="I4581" s="17">
        <v>0.51786316499999996</v>
      </c>
      <c r="J4581" s="17">
        <v>0.47679423700000001</v>
      </c>
      <c r="K4581" s="17">
        <v>5.3400000000000001E-3</v>
      </c>
    </row>
    <row r="4582" spans="1:11" x14ac:dyDescent="0.45">
      <c r="A4582" s="10" t="s">
        <v>45</v>
      </c>
      <c r="B4582" s="20">
        <v>0.88800000000000001</v>
      </c>
      <c r="C4582" s="19">
        <v>1453</v>
      </c>
      <c r="D4582" s="19">
        <v>224.08742520000001</v>
      </c>
      <c r="E4582" s="23">
        <v>1.650912444</v>
      </c>
      <c r="F4582" s="23">
        <v>0.51483973400000005</v>
      </c>
      <c r="G4582" s="17">
        <v>0</v>
      </c>
      <c r="H4582" s="17">
        <v>1</v>
      </c>
      <c r="I4582" s="17">
        <v>0.51923009200000003</v>
      </c>
      <c r="J4582" s="17">
        <v>0.47544245600000001</v>
      </c>
      <c r="K4582" s="17">
        <v>5.3299999999999997E-3</v>
      </c>
    </row>
    <row r="4583" spans="1:11" x14ac:dyDescent="0.45">
      <c r="A4583" s="10" t="s">
        <v>45</v>
      </c>
      <c r="B4583" s="20">
        <v>0.88900000000000001</v>
      </c>
      <c r="C4583" s="19">
        <v>1455</v>
      </c>
      <c r="D4583" s="19">
        <v>227.42861920000001</v>
      </c>
      <c r="E4583" s="23">
        <v>1.6705970219999999</v>
      </c>
      <c r="F4583" s="23">
        <v>0.53894015900000003</v>
      </c>
      <c r="G4583" s="17">
        <v>0</v>
      </c>
      <c r="H4583" s="17">
        <v>1</v>
      </c>
      <c r="I4583" s="17">
        <v>0.52022895199999997</v>
      </c>
      <c r="J4583" s="17">
        <v>0.474454665</v>
      </c>
      <c r="K4583" s="17">
        <v>5.3200000000000001E-3</v>
      </c>
    </row>
    <row r="4584" spans="1:11" x14ac:dyDescent="0.45">
      <c r="A4584" s="10" t="s">
        <v>45</v>
      </c>
      <c r="B4584" s="20">
        <v>0.89</v>
      </c>
      <c r="C4584" s="19">
        <v>1456</v>
      </c>
      <c r="D4584" s="19">
        <v>229.11059069999999</v>
      </c>
      <c r="E4584" s="23">
        <v>1.6819714779999999</v>
      </c>
      <c r="F4584" s="23">
        <v>0.54514101800000003</v>
      </c>
      <c r="G4584" s="17">
        <v>0</v>
      </c>
      <c r="H4584" s="17">
        <v>1</v>
      </c>
      <c r="I4584" s="17">
        <v>0.51984134199999998</v>
      </c>
      <c r="J4584" s="17">
        <v>0.47484623599999998</v>
      </c>
      <c r="K4584" s="17">
        <v>5.3099999999999996E-3</v>
      </c>
    </row>
    <row r="4585" spans="1:11" x14ac:dyDescent="0.45">
      <c r="A4585" s="10" t="s">
        <v>45</v>
      </c>
      <c r="B4585" s="20">
        <v>0.89100000000000001</v>
      </c>
      <c r="C4585" s="19">
        <v>1458</v>
      </c>
      <c r="D4585" s="19">
        <v>232.5379403</v>
      </c>
      <c r="E4585" s="23">
        <v>1.7149470019999999</v>
      </c>
      <c r="F4585" s="23">
        <v>0.54824711299999995</v>
      </c>
      <c r="G4585" s="17">
        <v>0</v>
      </c>
      <c r="H4585" s="17">
        <v>1</v>
      </c>
      <c r="I4585" s="17">
        <v>0.51913352999999995</v>
      </c>
      <c r="J4585" s="17">
        <v>0.475561281</v>
      </c>
      <c r="K4585" s="17">
        <v>5.3099999999999996E-3</v>
      </c>
    </row>
    <row r="4586" spans="1:11" x14ac:dyDescent="0.45">
      <c r="A4586" s="10" t="s">
        <v>45</v>
      </c>
      <c r="B4586" s="20">
        <v>0.89200000000000002</v>
      </c>
      <c r="C4586" s="19">
        <v>1460</v>
      </c>
      <c r="D4586" s="19">
        <v>236.0003462</v>
      </c>
      <c r="E4586" s="23">
        <v>1.7473518969999999</v>
      </c>
      <c r="F4586" s="23">
        <v>0.55458095900000004</v>
      </c>
      <c r="G4586" s="17">
        <v>0</v>
      </c>
      <c r="H4586" s="17">
        <v>1</v>
      </c>
      <c r="I4586" s="17">
        <v>0.51815545399999996</v>
      </c>
      <c r="J4586" s="17">
        <v>0.47654935300000001</v>
      </c>
      <c r="K4586" s="17">
        <v>5.3E-3</v>
      </c>
    </row>
    <row r="4587" spans="1:11" x14ac:dyDescent="0.45">
      <c r="A4587" s="10" t="s">
        <v>45</v>
      </c>
      <c r="B4587" s="20">
        <v>0.89300000000000002</v>
      </c>
      <c r="C4587" s="19">
        <v>1461</v>
      </c>
      <c r="D4587" s="19">
        <v>237.76173420000001</v>
      </c>
      <c r="E4587" s="23">
        <v>1.761387947</v>
      </c>
      <c r="F4587" s="23">
        <v>0.56094107800000004</v>
      </c>
      <c r="G4587" s="17">
        <v>0</v>
      </c>
      <c r="H4587" s="17">
        <v>1</v>
      </c>
      <c r="I4587" s="17">
        <v>0.51945719000000001</v>
      </c>
      <c r="J4587" s="17">
        <v>0.475261922</v>
      </c>
      <c r="K4587" s="17">
        <v>5.28E-3</v>
      </c>
    </row>
    <row r="4588" spans="1:11" x14ac:dyDescent="0.45">
      <c r="A4588" s="10" t="s">
        <v>45</v>
      </c>
      <c r="B4588" s="20">
        <v>0.89400000000000002</v>
      </c>
      <c r="C4588" s="19">
        <v>1463</v>
      </c>
      <c r="D4588" s="19">
        <v>241.331819</v>
      </c>
      <c r="E4588" s="23">
        <v>1.790118104</v>
      </c>
      <c r="F4588" s="23">
        <v>0.56417678400000004</v>
      </c>
      <c r="G4588" s="17">
        <v>0</v>
      </c>
      <c r="H4588" s="17">
        <v>1</v>
      </c>
      <c r="I4588" s="17">
        <v>0.52003239300000004</v>
      </c>
      <c r="J4588" s="17">
        <v>0.47469304000000001</v>
      </c>
      <c r="K4588" s="17">
        <v>5.2700000000000004E-3</v>
      </c>
    </row>
    <row r="4589" spans="1:11" x14ac:dyDescent="0.45">
      <c r="A4589" s="10" t="s">
        <v>45</v>
      </c>
      <c r="B4589" s="20">
        <v>0.89500000000000002</v>
      </c>
      <c r="C4589" s="19">
        <v>1464</v>
      </c>
      <c r="D4589" s="19">
        <v>243.13317720000001</v>
      </c>
      <c r="E4589" s="23">
        <v>1.8013582349999999</v>
      </c>
      <c r="F4589" s="23">
        <v>0.57985889499999999</v>
      </c>
      <c r="G4589" s="17">
        <v>0</v>
      </c>
      <c r="H4589" s="17">
        <v>1</v>
      </c>
      <c r="I4589" s="17">
        <v>0.52824200799999999</v>
      </c>
      <c r="J4589" s="17">
        <v>0.46657364400000001</v>
      </c>
      <c r="K4589" s="17">
        <v>5.1799999999999997E-3</v>
      </c>
    </row>
    <row r="4590" spans="1:11" x14ac:dyDescent="0.45">
      <c r="A4590" s="10" t="s">
        <v>45</v>
      </c>
      <c r="B4590" s="20">
        <v>0.89600000000000002</v>
      </c>
      <c r="C4590" s="19">
        <v>1466</v>
      </c>
      <c r="D4590" s="19">
        <v>246.79607949999999</v>
      </c>
      <c r="E4590" s="23">
        <v>1.84330036</v>
      </c>
      <c r="F4590" s="23">
        <v>0.58450364200000005</v>
      </c>
      <c r="G4590" s="17">
        <v>0</v>
      </c>
      <c r="H4590" s="17">
        <v>1</v>
      </c>
      <c r="I4590" s="17">
        <v>0.52875746400000001</v>
      </c>
      <c r="J4590" s="17">
        <v>0.46606767500000001</v>
      </c>
      <c r="K4590" s="17">
        <v>5.1700000000000001E-3</v>
      </c>
    </row>
    <row r="4591" spans="1:11" x14ac:dyDescent="0.45">
      <c r="A4591" s="10" t="s">
        <v>45</v>
      </c>
      <c r="B4591" s="20">
        <v>0.89700000000000002</v>
      </c>
      <c r="C4591" s="19">
        <v>1467</v>
      </c>
      <c r="D4591" s="19">
        <v>248.66519299999999</v>
      </c>
      <c r="E4591" s="23">
        <v>1.869113485</v>
      </c>
      <c r="F4591" s="23">
        <v>0.59128053000000003</v>
      </c>
      <c r="G4591" s="17">
        <v>0</v>
      </c>
      <c r="H4591" s="17">
        <v>1</v>
      </c>
      <c r="I4591" s="17">
        <v>0.52922898500000004</v>
      </c>
      <c r="J4591" s="17">
        <v>0.46560133100000001</v>
      </c>
      <c r="K4591" s="17">
        <v>5.1700000000000001E-3</v>
      </c>
    </row>
    <row r="4592" spans="1:11" x14ac:dyDescent="0.45">
      <c r="A4592" s="10" t="s">
        <v>45</v>
      </c>
      <c r="B4592" s="20">
        <v>0.89800000000000002</v>
      </c>
      <c r="C4592" s="19">
        <v>1469</v>
      </c>
      <c r="D4592" s="19">
        <v>252.4726229</v>
      </c>
      <c r="E4592" s="23">
        <v>1.9037149310000001</v>
      </c>
      <c r="F4592" s="23">
        <v>0.59739622999999997</v>
      </c>
      <c r="G4592" s="17">
        <v>0</v>
      </c>
      <c r="H4592" s="17">
        <v>1</v>
      </c>
      <c r="I4592" s="17">
        <v>0.52837413300000002</v>
      </c>
      <c r="J4592" s="17">
        <v>0.46646453399999999</v>
      </c>
      <c r="K4592" s="17">
        <v>5.1599999999999997E-3</v>
      </c>
    </row>
    <row r="4593" spans="1:11" x14ac:dyDescent="0.45">
      <c r="A4593" s="10" t="s">
        <v>45</v>
      </c>
      <c r="B4593" s="20">
        <v>0.89900000000000002</v>
      </c>
      <c r="C4593" s="19">
        <v>1470</v>
      </c>
      <c r="D4593" s="19">
        <v>254.38001009999999</v>
      </c>
      <c r="E4593" s="23">
        <v>1.9073872169999999</v>
      </c>
      <c r="F4593" s="23">
        <v>0.60447654799999995</v>
      </c>
      <c r="G4593" s="17">
        <v>0</v>
      </c>
      <c r="H4593" s="17">
        <v>1</v>
      </c>
      <c r="I4593" s="17">
        <v>0.52896032299999995</v>
      </c>
      <c r="J4593" s="17">
        <v>0.46588475899999998</v>
      </c>
      <c r="K4593" s="17">
        <v>5.1500000000000001E-3</v>
      </c>
    </row>
    <row r="4594" spans="1:11" x14ac:dyDescent="0.45">
      <c r="A4594" s="10" t="s">
        <v>45</v>
      </c>
      <c r="B4594" s="20">
        <v>0.9</v>
      </c>
      <c r="C4594" s="19">
        <v>1473</v>
      </c>
      <c r="D4594" s="19">
        <v>260.12029080000002</v>
      </c>
      <c r="E4594" s="23">
        <v>1.9236967840000001</v>
      </c>
      <c r="F4594" s="23">
        <v>0.61208293000000003</v>
      </c>
      <c r="G4594" s="17">
        <v>0</v>
      </c>
      <c r="H4594" s="17">
        <v>1</v>
      </c>
      <c r="I4594" s="17">
        <v>0.53421269100000002</v>
      </c>
      <c r="J4594" s="17">
        <v>0.46070204100000001</v>
      </c>
      <c r="K4594" s="17">
        <v>5.0899999999999999E-3</v>
      </c>
    </row>
    <row r="4595" spans="1:11" x14ac:dyDescent="0.45">
      <c r="A4595" s="10" t="s">
        <v>45</v>
      </c>
      <c r="B4595" s="20">
        <v>0.90100000000000002</v>
      </c>
      <c r="C4595" s="19">
        <v>1474</v>
      </c>
      <c r="D4595" s="19">
        <v>262.0736579</v>
      </c>
      <c r="E4595" s="23">
        <v>1.953367066</v>
      </c>
      <c r="F4595" s="23">
        <v>0.62263436699999997</v>
      </c>
      <c r="G4595" s="17">
        <v>0</v>
      </c>
      <c r="H4595" s="17">
        <v>1</v>
      </c>
      <c r="I4595" s="17">
        <v>0.53351948699999996</v>
      </c>
      <c r="J4595" s="17">
        <v>0.46140184400000001</v>
      </c>
      <c r="K4595" s="17">
        <v>5.0800000000000003E-3</v>
      </c>
    </row>
    <row r="4596" spans="1:11" x14ac:dyDescent="0.45">
      <c r="A4596" s="10" t="s">
        <v>45</v>
      </c>
      <c r="B4596" s="20">
        <v>0.90200000000000002</v>
      </c>
      <c r="C4596" s="19">
        <v>1475</v>
      </c>
      <c r="D4596" s="19">
        <v>264.03087870000002</v>
      </c>
      <c r="E4596" s="23">
        <v>1.9572208170000001</v>
      </c>
      <c r="F4596" s="23">
        <v>0.62622124800000001</v>
      </c>
      <c r="G4596" s="17">
        <v>0</v>
      </c>
      <c r="H4596" s="17">
        <v>1</v>
      </c>
      <c r="I4596" s="17">
        <v>0.53387668799999999</v>
      </c>
      <c r="J4596" s="17">
        <v>0.46104853200000001</v>
      </c>
      <c r="K4596" s="17">
        <v>5.0699999999999999E-3</v>
      </c>
    </row>
    <row r="4597" spans="1:11" x14ac:dyDescent="0.45">
      <c r="A4597" s="10" t="s">
        <v>45</v>
      </c>
      <c r="B4597" s="20">
        <v>0.90300000000000002</v>
      </c>
      <c r="C4597" s="19">
        <v>1478</v>
      </c>
      <c r="D4597" s="19">
        <v>269.94632890000003</v>
      </c>
      <c r="E4597" s="23">
        <v>1.9750312139999999</v>
      </c>
      <c r="F4597" s="23">
        <v>0.629799204</v>
      </c>
      <c r="G4597" s="17">
        <v>0</v>
      </c>
      <c r="H4597" s="17">
        <v>1</v>
      </c>
      <c r="I4597" s="17">
        <v>0.53359995100000002</v>
      </c>
      <c r="J4597" s="17">
        <v>0.46133724999999998</v>
      </c>
      <c r="K4597" s="17">
        <v>5.0600000000000003E-3</v>
      </c>
    </row>
    <row r="4598" spans="1:11" x14ac:dyDescent="0.45">
      <c r="A4598" s="10" t="s">
        <v>45</v>
      </c>
      <c r="B4598" s="20">
        <v>0.90400000000000003</v>
      </c>
      <c r="C4598" s="19">
        <v>1479</v>
      </c>
      <c r="D4598" s="19">
        <v>271.93234339999998</v>
      </c>
      <c r="E4598" s="23">
        <v>1.9860144980000001</v>
      </c>
      <c r="F4598" s="23">
        <v>0.64053534400000001</v>
      </c>
      <c r="G4598" s="17">
        <v>0</v>
      </c>
      <c r="H4598" s="17">
        <v>1</v>
      </c>
      <c r="I4598" s="17">
        <v>0.53388856200000001</v>
      </c>
      <c r="J4598" s="17">
        <v>0.46105177200000003</v>
      </c>
      <c r="K4598" s="17">
        <v>5.0600000000000003E-3</v>
      </c>
    </row>
    <row r="4599" spans="1:11" x14ac:dyDescent="0.45">
      <c r="A4599" s="10" t="s">
        <v>45</v>
      </c>
      <c r="B4599" s="20">
        <v>0.90500000000000003</v>
      </c>
      <c r="C4599" s="19">
        <v>1481</v>
      </c>
      <c r="D4599" s="19">
        <v>276.0643389</v>
      </c>
      <c r="E4599" s="23">
        <v>2.086883185</v>
      </c>
      <c r="F4599" s="23">
        <v>0.64411374600000004</v>
      </c>
      <c r="G4599" s="17">
        <v>0</v>
      </c>
      <c r="H4599" s="17">
        <v>1</v>
      </c>
      <c r="I4599" s="17">
        <v>0.53333844600000002</v>
      </c>
      <c r="J4599" s="17">
        <v>0.46160710100000002</v>
      </c>
      <c r="K4599" s="17">
        <v>5.0499999999999998E-3</v>
      </c>
    </row>
    <row r="4600" spans="1:11" x14ac:dyDescent="0.45">
      <c r="A4600" s="10" t="s">
        <v>45</v>
      </c>
      <c r="B4600" s="20">
        <v>0.90700000000000003</v>
      </c>
      <c r="C4600" s="19">
        <v>1484</v>
      </c>
      <c r="D4600" s="19">
        <v>282.35688249999998</v>
      </c>
      <c r="E4600" s="23">
        <v>2.1064901040000001</v>
      </c>
      <c r="F4600" s="23">
        <v>0.651636942</v>
      </c>
      <c r="G4600" s="17">
        <v>0</v>
      </c>
      <c r="H4600" s="17">
        <v>1</v>
      </c>
      <c r="I4600" s="17">
        <v>0.53703394999999998</v>
      </c>
      <c r="J4600" s="17">
        <v>0.457951624</v>
      </c>
      <c r="K4600" s="17">
        <v>5.0099999999999997E-3</v>
      </c>
    </row>
    <row r="4601" spans="1:11" x14ac:dyDescent="0.45">
      <c r="A4601" s="10" t="s">
        <v>45</v>
      </c>
      <c r="B4601" s="20">
        <v>0.90800000000000003</v>
      </c>
      <c r="C4601" s="19">
        <v>1486</v>
      </c>
      <c r="D4601" s="19">
        <v>286.5825916</v>
      </c>
      <c r="E4601" s="23">
        <v>2.1128545409999999</v>
      </c>
      <c r="F4601" s="23">
        <v>0.66302180499999996</v>
      </c>
      <c r="G4601" s="17">
        <v>0</v>
      </c>
      <c r="H4601" s="17">
        <v>1</v>
      </c>
      <c r="I4601" s="17">
        <v>0.539347719</v>
      </c>
      <c r="J4601" s="17">
        <v>0.455662915</v>
      </c>
      <c r="K4601" s="17">
        <v>4.9899999999999996E-3</v>
      </c>
    </row>
    <row r="4602" spans="1:11" x14ac:dyDescent="0.45">
      <c r="A4602" s="10" t="s">
        <v>45</v>
      </c>
      <c r="B4602" s="20">
        <v>0.91</v>
      </c>
      <c r="C4602" s="19">
        <v>1489</v>
      </c>
      <c r="D4602" s="19">
        <v>292.97993059999999</v>
      </c>
      <c r="E4602" s="23">
        <v>2.165973648</v>
      </c>
      <c r="F4602" s="23">
        <v>0.670592733</v>
      </c>
      <c r="G4602" s="17">
        <v>0</v>
      </c>
      <c r="H4602" s="17">
        <v>1</v>
      </c>
      <c r="I4602" s="17">
        <v>0.53830969100000003</v>
      </c>
      <c r="J4602" s="17">
        <v>0.45671054500000002</v>
      </c>
      <c r="K4602" s="17">
        <v>4.9800000000000001E-3</v>
      </c>
    </row>
    <row r="4603" spans="1:11" x14ac:dyDescent="0.45">
      <c r="A4603" s="10" t="s">
        <v>45</v>
      </c>
      <c r="B4603" s="20">
        <v>0.91100000000000003</v>
      </c>
      <c r="C4603" s="19">
        <v>1491</v>
      </c>
      <c r="D4603" s="19">
        <v>297.36785650000002</v>
      </c>
      <c r="E4603" s="23">
        <v>2.212989587</v>
      </c>
      <c r="F4603" s="23">
        <v>0.68195428899999999</v>
      </c>
      <c r="G4603" s="17">
        <v>0</v>
      </c>
      <c r="H4603" s="17">
        <v>1</v>
      </c>
      <c r="I4603" s="17">
        <v>0.53832190899999999</v>
      </c>
      <c r="J4603" s="17">
        <v>0.456705427</v>
      </c>
      <c r="K4603" s="17">
        <v>4.9699999999999996E-3</v>
      </c>
    </row>
    <row r="4604" spans="1:11" x14ac:dyDescent="0.45">
      <c r="A4604" s="10" t="s">
        <v>45</v>
      </c>
      <c r="B4604" s="20">
        <v>0.91200000000000003</v>
      </c>
      <c r="C4604" s="19">
        <v>1492</v>
      </c>
      <c r="D4604" s="19">
        <v>299.59070459999998</v>
      </c>
      <c r="E4604" s="23">
        <v>2.22284814</v>
      </c>
      <c r="F4604" s="23">
        <v>0.68974814799999995</v>
      </c>
      <c r="G4604" s="17">
        <v>0</v>
      </c>
      <c r="H4604" s="17">
        <v>1</v>
      </c>
      <c r="I4604" s="17">
        <v>0.53803661199999997</v>
      </c>
      <c r="J4604" s="17">
        <v>0.45699335899999999</v>
      </c>
      <c r="K4604" s="17">
        <v>4.9699999999999996E-3</v>
      </c>
    </row>
    <row r="4605" spans="1:11" x14ac:dyDescent="0.45">
      <c r="A4605" s="10" t="s">
        <v>45</v>
      </c>
      <c r="B4605" s="20">
        <v>0.91300000000000003</v>
      </c>
      <c r="C4605" s="19">
        <v>1494</v>
      </c>
      <c r="D4605" s="19">
        <v>304.10017770000002</v>
      </c>
      <c r="E4605" s="23">
        <v>2.2605157380000001</v>
      </c>
      <c r="F4605" s="23">
        <v>0.69368927899999999</v>
      </c>
      <c r="G4605" s="17">
        <v>0</v>
      </c>
      <c r="H4605" s="17">
        <v>1</v>
      </c>
      <c r="I4605" s="17">
        <v>0.53926349100000004</v>
      </c>
      <c r="J4605" s="17">
        <v>0.45577968000000002</v>
      </c>
      <c r="K4605" s="17">
        <v>4.96E-3</v>
      </c>
    </row>
    <row r="4606" spans="1:11" x14ac:dyDescent="0.45">
      <c r="A4606" s="10" t="s">
        <v>45</v>
      </c>
      <c r="B4606" s="20">
        <v>0.91400000000000003</v>
      </c>
      <c r="C4606" s="19">
        <v>1496</v>
      </c>
      <c r="D4606" s="19">
        <v>308.62620290000001</v>
      </c>
      <c r="E4606" s="23">
        <v>2.264784857</v>
      </c>
      <c r="F4606" s="23">
        <v>0.70167417600000004</v>
      </c>
      <c r="G4606" s="17">
        <v>0</v>
      </c>
      <c r="H4606" s="17">
        <v>1</v>
      </c>
      <c r="I4606" s="17">
        <v>0.53861049100000002</v>
      </c>
      <c r="J4606" s="17">
        <v>0.45643868199999998</v>
      </c>
      <c r="K4606" s="17">
        <v>4.9500000000000004E-3</v>
      </c>
    </row>
    <row r="4607" spans="1:11" x14ac:dyDescent="0.45">
      <c r="A4607" s="10" t="s">
        <v>45</v>
      </c>
      <c r="B4607" s="20">
        <v>0.91500000000000004</v>
      </c>
      <c r="C4607" s="19">
        <v>1497</v>
      </c>
      <c r="D4607" s="19">
        <v>310.89847470000001</v>
      </c>
      <c r="E4607" s="23">
        <v>2.2722717459999999</v>
      </c>
      <c r="F4607" s="23">
        <v>0.70961991899999999</v>
      </c>
      <c r="G4607" s="17">
        <v>0</v>
      </c>
      <c r="H4607" s="17">
        <v>1</v>
      </c>
      <c r="I4607" s="17">
        <v>0.53825053</v>
      </c>
      <c r="J4607" s="17">
        <v>0.45680195200000001</v>
      </c>
      <c r="K4607" s="17">
        <v>4.9500000000000004E-3</v>
      </c>
    </row>
    <row r="4608" spans="1:11" x14ac:dyDescent="0.45">
      <c r="A4608" s="10" t="s">
        <v>45</v>
      </c>
      <c r="B4608" s="20">
        <v>0.91600000000000004</v>
      </c>
      <c r="C4608" s="19">
        <v>1499</v>
      </c>
      <c r="D4608" s="19">
        <v>315.49451740000001</v>
      </c>
      <c r="E4608" s="23">
        <v>2.3049983049999998</v>
      </c>
      <c r="F4608" s="23">
        <v>0.74582543899999998</v>
      </c>
      <c r="G4608" s="17">
        <v>0</v>
      </c>
      <c r="H4608" s="17">
        <v>1</v>
      </c>
      <c r="I4608" s="17">
        <v>0.53831262300000005</v>
      </c>
      <c r="J4608" s="17">
        <v>0.45676803300000002</v>
      </c>
      <c r="K4608" s="17">
        <v>4.9199999999999999E-3</v>
      </c>
    </row>
    <row r="4609" spans="1:11" x14ac:dyDescent="0.45">
      <c r="A4609" s="10" t="s">
        <v>45</v>
      </c>
      <c r="B4609" s="20">
        <v>0.91700000000000004</v>
      </c>
      <c r="C4609" s="19">
        <v>1500</v>
      </c>
      <c r="D4609" s="19">
        <v>317.85998519999998</v>
      </c>
      <c r="E4609" s="23">
        <v>2.3654677730000002</v>
      </c>
      <c r="F4609" s="23">
        <v>0.75408180000000002</v>
      </c>
      <c r="G4609" s="17">
        <v>0</v>
      </c>
      <c r="H4609" s="17">
        <v>1</v>
      </c>
      <c r="I4609" s="17">
        <v>0.53912793199999998</v>
      </c>
      <c r="J4609" s="17">
        <v>0.45596141200000001</v>
      </c>
      <c r="K4609" s="17">
        <v>4.9100000000000003E-3</v>
      </c>
    </row>
    <row r="4610" spans="1:11" x14ac:dyDescent="0.45">
      <c r="A4610" s="10" t="s">
        <v>45</v>
      </c>
      <c r="B4610" s="20">
        <v>0.91800000000000004</v>
      </c>
      <c r="C4610" s="19">
        <v>1502</v>
      </c>
      <c r="D4610" s="19">
        <v>322.64023500000002</v>
      </c>
      <c r="E4610" s="23">
        <v>2.394150416</v>
      </c>
      <c r="F4610" s="23">
        <v>0.75835603299999998</v>
      </c>
      <c r="G4610" s="17">
        <v>0</v>
      </c>
      <c r="H4610" s="17">
        <v>1</v>
      </c>
      <c r="I4610" s="17">
        <v>0.53979334499999998</v>
      </c>
      <c r="J4610" s="17">
        <v>0.45530975499999998</v>
      </c>
      <c r="K4610" s="17">
        <v>4.8999999999999998E-3</v>
      </c>
    </row>
    <row r="4611" spans="1:11" x14ac:dyDescent="0.45">
      <c r="A4611" s="10" t="s">
        <v>45</v>
      </c>
      <c r="B4611" s="20">
        <v>0.91900000000000004</v>
      </c>
      <c r="C4611" s="19">
        <v>1504</v>
      </c>
      <c r="D4611" s="19">
        <v>327.47050339999998</v>
      </c>
      <c r="E4611" s="23">
        <v>2.4295960540000001</v>
      </c>
      <c r="F4611" s="23">
        <v>0.77218793299999999</v>
      </c>
      <c r="G4611" s="17">
        <v>0</v>
      </c>
      <c r="H4611" s="17">
        <v>1</v>
      </c>
      <c r="I4611" s="17">
        <v>0.54214958099999999</v>
      </c>
      <c r="J4611" s="17">
        <v>0.45297859200000001</v>
      </c>
      <c r="K4611" s="17">
        <v>4.8700000000000002E-3</v>
      </c>
    </row>
    <row r="4612" spans="1:11" x14ac:dyDescent="0.45">
      <c r="A4612" s="10" t="s">
        <v>45</v>
      </c>
      <c r="B4612" s="20">
        <v>0.92</v>
      </c>
      <c r="C4612" s="19">
        <v>1505</v>
      </c>
      <c r="D4612" s="19">
        <v>329.90073230000002</v>
      </c>
      <c r="E4612" s="23">
        <v>2.430228821</v>
      </c>
      <c r="F4612" s="23">
        <v>0.78441737499999997</v>
      </c>
      <c r="G4612" s="17">
        <v>0</v>
      </c>
      <c r="H4612" s="17">
        <v>1</v>
      </c>
      <c r="I4612" s="17">
        <v>0.54323071300000003</v>
      </c>
      <c r="J4612" s="17">
        <v>0.451908963</v>
      </c>
      <c r="K4612" s="17">
        <v>4.8599999999999997E-3</v>
      </c>
    </row>
    <row r="4613" spans="1:11" x14ac:dyDescent="0.45">
      <c r="A4613" s="10" t="s">
        <v>45</v>
      </c>
      <c r="B4613" s="20">
        <v>0.92100000000000004</v>
      </c>
      <c r="C4613" s="19">
        <v>1507</v>
      </c>
      <c r="D4613" s="19">
        <v>334.80490099999997</v>
      </c>
      <c r="E4613" s="23">
        <v>2.4640587209999998</v>
      </c>
      <c r="F4613" s="23">
        <v>0.788782922</v>
      </c>
      <c r="G4613" s="17">
        <v>0</v>
      </c>
      <c r="H4613" s="17">
        <v>1</v>
      </c>
      <c r="I4613" s="17">
        <v>0.54262792000000004</v>
      </c>
      <c r="J4613" s="17">
        <v>0.45251714900000001</v>
      </c>
      <c r="K4613" s="17">
        <v>4.8500000000000001E-3</v>
      </c>
    </row>
    <row r="4614" spans="1:11" x14ac:dyDescent="0.45">
      <c r="A4614" s="10" t="s">
        <v>45</v>
      </c>
      <c r="B4614" s="20">
        <v>0.92200000000000004</v>
      </c>
      <c r="C4614" s="19">
        <v>1509</v>
      </c>
      <c r="D4614" s="19">
        <v>339.78996710000001</v>
      </c>
      <c r="E4614" s="23">
        <v>2.499298869</v>
      </c>
      <c r="F4614" s="23">
        <v>0.80117558899999997</v>
      </c>
      <c r="G4614" s="17">
        <v>0</v>
      </c>
      <c r="H4614" s="17">
        <v>1</v>
      </c>
      <c r="I4614" s="17">
        <v>0.543379312</v>
      </c>
      <c r="J4614" s="17">
        <v>0.45177373300000001</v>
      </c>
      <c r="K4614" s="17">
        <v>4.8500000000000001E-3</v>
      </c>
    </row>
    <row r="4615" spans="1:11" x14ac:dyDescent="0.45">
      <c r="A4615" s="10" t="s">
        <v>45</v>
      </c>
      <c r="B4615" s="20">
        <v>0.92300000000000004</v>
      </c>
      <c r="C4615" s="19">
        <v>1510</v>
      </c>
      <c r="D4615" s="19">
        <v>342.3065393</v>
      </c>
      <c r="E4615" s="23">
        <v>2.5165721909999998</v>
      </c>
      <c r="F4615" s="23">
        <v>0.81010095800000004</v>
      </c>
      <c r="G4615" s="17">
        <v>0</v>
      </c>
      <c r="H4615" s="17">
        <v>1</v>
      </c>
      <c r="I4615" s="17">
        <v>0.54393114399999998</v>
      </c>
      <c r="J4615" s="17">
        <v>0.45122775900000001</v>
      </c>
      <c r="K4615" s="17">
        <v>4.8399999999999997E-3</v>
      </c>
    </row>
    <row r="4616" spans="1:11" x14ac:dyDescent="0.45">
      <c r="A4616" s="10" t="s">
        <v>45</v>
      </c>
      <c r="B4616" s="20">
        <v>0.92400000000000004</v>
      </c>
      <c r="C4616" s="19">
        <v>1512</v>
      </c>
      <c r="D4616" s="19">
        <v>347.36480999999998</v>
      </c>
      <c r="E4616" s="23">
        <v>2.5351929580000001</v>
      </c>
      <c r="F4616" s="23">
        <v>0.82011074900000003</v>
      </c>
      <c r="G4616" s="17">
        <v>0</v>
      </c>
      <c r="H4616" s="17">
        <v>1</v>
      </c>
      <c r="I4616" s="17">
        <v>0.54432255799999996</v>
      </c>
      <c r="J4616" s="17">
        <v>0.45084049999999998</v>
      </c>
      <c r="K4616" s="17">
        <v>4.8399999999999997E-3</v>
      </c>
    </row>
    <row r="4617" spans="1:11" x14ac:dyDescent="0.45">
      <c r="A4617" s="10" t="s">
        <v>45</v>
      </c>
      <c r="B4617" s="20">
        <v>0.92500000000000004</v>
      </c>
      <c r="C4617" s="19">
        <v>1514</v>
      </c>
      <c r="D4617" s="19">
        <v>352.46531279999999</v>
      </c>
      <c r="E4617" s="23">
        <v>2.558092534</v>
      </c>
      <c r="F4617" s="23">
        <v>0.83097495200000004</v>
      </c>
      <c r="G4617" s="17">
        <v>0</v>
      </c>
      <c r="H4617" s="17">
        <v>1</v>
      </c>
      <c r="I4617" s="17">
        <v>0.54625597199999998</v>
      </c>
      <c r="J4617" s="17">
        <v>0.44892760900000001</v>
      </c>
      <c r="K4617" s="17">
        <v>4.8199999999999996E-3</v>
      </c>
    </row>
    <row r="4618" spans="1:11" x14ac:dyDescent="0.45">
      <c r="A4618" s="10" t="s">
        <v>45</v>
      </c>
      <c r="B4618" s="20">
        <v>0.92600000000000005</v>
      </c>
      <c r="C4618" s="19">
        <v>1515</v>
      </c>
      <c r="D4618" s="19">
        <v>355.02527329999998</v>
      </c>
      <c r="E4618" s="23">
        <v>2.5599605539999999</v>
      </c>
      <c r="F4618" s="23">
        <v>0.84187674400000001</v>
      </c>
      <c r="G4618" s="17">
        <v>0</v>
      </c>
      <c r="H4618" s="17">
        <v>1</v>
      </c>
      <c r="I4618" s="17">
        <v>0.547171093</v>
      </c>
      <c r="J4618" s="17">
        <v>0.44802220199999998</v>
      </c>
      <c r="K4618" s="17">
        <v>4.81E-3</v>
      </c>
    </row>
    <row r="4619" spans="1:11" x14ac:dyDescent="0.45">
      <c r="A4619" s="10" t="s">
        <v>45</v>
      </c>
      <c r="B4619" s="20">
        <v>0.92700000000000005</v>
      </c>
      <c r="C4619" s="19">
        <v>1517</v>
      </c>
      <c r="D4619" s="19">
        <v>360.22303629999999</v>
      </c>
      <c r="E4619" s="23">
        <v>2.5990327020000001</v>
      </c>
      <c r="F4619" s="23">
        <v>0.84826034299999997</v>
      </c>
      <c r="G4619" s="17">
        <v>0</v>
      </c>
      <c r="H4619" s="17">
        <v>1</v>
      </c>
      <c r="I4619" s="17">
        <v>0.54707070899999999</v>
      </c>
      <c r="J4619" s="17">
        <v>0.44813209100000001</v>
      </c>
      <c r="K4619" s="17">
        <v>4.7999999999999996E-3</v>
      </c>
    </row>
    <row r="4620" spans="1:11" x14ac:dyDescent="0.45">
      <c r="A4620" s="10" t="s">
        <v>45</v>
      </c>
      <c r="B4620" s="20">
        <v>0.92800000000000005</v>
      </c>
      <c r="C4620" s="19">
        <v>1518</v>
      </c>
      <c r="D4620" s="19">
        <v>362.86580509999999</v>
      </c>
      <c r="E4620" s="23">
        <v>2.6427687459999998</v>
      </c>
      <c r="F4620" s="23">
        <v>0.85744995499999999</v>
      </c>
      <c r="G4620" s="17">
        <v>0</v>
      </c>
      <c r="H4620" s="17">
        <v>1</v>
      </c>
      <c r="I4620" s="17">
        <v>0.54748645500000004</v>
      </c>
      <c r="J4620" s="17">
        <v>0.447720748</v>
      </c>
      <c r="K4620" s="17">
        <v>4.79E-3</v>
      </c>
    </row>
    <row r="4621" spans="1:11" x14ac:dyDescent="0.45">
      <c r="A4621" s="10" t="s">
        <v>45</v>
      </c>
      <c r="B4621" s="20">
        <v>0.92900000000000005</v>
      </c>
      <c r="C4621" s="19">
        <v>1520</v>
      </c>
      <c r="D4621" s="19">
        <v>368.17101159999999</v>
      </c>
      <c r="E4621" s="23">
        <v>2.6536546419999998</v>
      </c>
      <c r="F4621" s="23">
        <v>0.86212356499999998</v>
      </c>
      <c r="G4621" s="17">
        <v>0</v>
      </c>
      <c r="H4621" s="17">
        <v>1</v>
      </c>
      <c r="I4621" s="17">
        <v>0.55000230400000005</v>
      </c>
      <c r="J4621" s="17">
        <v>0.44523154599999998</v>
      </c>
      <c r="K4621" s="17">
        <v>4.7699999999999999E-3</v>
      </c>
    </row>
    <row r="4622" spans="1:11" x14ac:dyDescent="0.45">
      <c r="A4622" s="10" t="s">
        <v>45</v>
      </c>
      <c r="B4622" s="20">
        <v>0.93</v>
      </c>
      <c r="C4622" s="19">
        <v>1522</v>
      </c>
      <c r="D4622" s="19">
        <v>373.49725760000001</v>
      </c>
      <c r="E4622" s="23">
        <v>2.6716452839999998</v>
      </c>
      <c r="F4622" s="23">
        <v>0.87144898000000004</v>
      </c>
      <c r="G4622" s="17">
        <v>0</v>
      </c>
      <c r="H4622" s="17">
        <v>1</v>
      </c>
      <c r="I4622" s="17">
        <v>0.547414756</v>
      </c>
      <c r="J4622" s="17">
        <v>0.44355354000000002</v>
      </c>
      <c r="K4622" s="17">
        <v>9.0299999999999998E-3</v>
      </c>
    </row>
    <row r="4623" spans="1:11" x14ac:dyDescent="0.45">
      <c r="A4623" s="10" t="s">
        <v>45</v>
      </c>
      <c r="B4623" s="20">
        <v>0.93100000000000005</v>
      </c>
      <c r="C4623" s="19">
        <v>1523</v>
      </c>
      <c r="D4623" s="19">
        <v>376.19133019999998</v>
      </c>
      <c r="E4623" s="23">
        <v>2.6940725579999998</v>
      </c>
      <c r="F4623" s="23">
        <v>0.88073226500000001</v>
      </c>
      <c r="G4623" s="17">
        <v>0</v>
      </c>
      <c r="H4623" s="17">
        <v>1</v>
      </c>
      <c r="I4623" s="17">
        <v>0.54787777199999999</v>
      </c>
      <c r="J4623" s="17">
        <v>0.44309976400000001</v>
      </c>
      <c r="K4623" s="17">
        <v>9.0200000000000002E-3</v>
      </c>
    </row>
    <row r="4624" spans="1:11" x14ac:dyDescent="0.45">
      <c r="A4624" s="10" t="s">
        <v>45</v>
      </c>
      <c r="B4624" s="20">
        <v>0.93200000000000005</v>
      </c>
      <c r="C4624" s="19">
        <v>1525</v>
      </c>
      <c r="D4624" s="19">
        <v>381.62117569999998</v>
      </c>
      <c r="E4624" s="23">
        <v>2.7214491980000002</v>
      </c>
      <c r="F4624" s="23">
        <v>0.88541789900000001</v>
      </c>
      <c r="G4624" s="17">
        <v>0</v>
      </c>
      <c r="H4624" s="17">
        <v>1</v>
      </c>
      <c r="I4624" s="17">
        <v>0.54744985999999995</v>
      </c>
      <c r="J4624" s="17">
        <v>0.44353472199999999</v>
      </c>
      <c r="K4624" s="17">
        <v>9.0200000000000002E-3</v>
      </c>
    </row>
    <row r="4625" spans="1:11" x14ac:dyDescent="0.45">
      <c r="A4625" s="10" t="s">
        <v>45</v>
      </c>
      <c r="B4625" s="20">
        <v>0.93300000000000005</v>
      </c>
      <c r="C4625" s="19">
        <v>1526</v>
      </c>
      <c r="D4625" s="19">
        <v>384.3701878</v>
      </c>
      <c r="E4625" s="23">
        <v>2.7490120899999999</v>
      </c>
      <c r="F4625" s="23">
        <v>0.89482409299999999</v>
      </c>
      <c r="G4625" s="17">
        <v>0</v>
      </c>
      <c r="H4625" s="17">
        <v>1</v>
      </c>
      <c r="I4625" s="17">
        <v>0.54764766399999998</v>
      </c>
      <c r="J4625" s="17">
        <v>0.44334086</v>
      </c>
      <c r="K4625" s="17">
        <v>9.0100000000000006E-3</v>
      </c>
    </row>
    <row r="4626" spans="1:11" x14ac:dyDescent="0.45">
      <c r="A4626" s="10" t="s">
        <v>45</v>
      </c>
      <c r="B4626" s="20">
        <v>0.93400000000000005</v>
      </c>
      <c r="C4626" s="19">
        <v>1528</v>
      </c>
      <c r="D4626" s="19">
        <v>389.87434409999997</v>
      </c>
      <c r="E4626" s="23">
        <v>2.7520781539999999</v>
      </c>
      <c r="F4626" s="23">
        <v>0.89957842099999996</v>
      </c>
      <c r="G4626" s="17">
        <v>0</v>
      </c>
      <c r="H4626" s="17">
        <v>1</v>
      </c>
      <c r="I4626" s="17">
        <v>0.54850158999999998</v>
      </c>
      <c r="J4626" s="17">
        <v>0.44250394399999998</v>
      </c>
      <c r="K4626" s="17">
        <v>8.9899999999999997E-3</v>
      </c>
    </row>
    <row r="4627" spans="1:11" x14ac:dyDescent="0.45">
      <c r="A4627" s="10" t="s">
        <v>45</v>
      </c>
      <c r="B4627" s="20">
        <v>0.93500000000000005</v>
      </c>
      <c r="C4627" s="19">
        <v>1530</v>
      </c>
      <c r="D4627" s="19">
        <v>395.39208719999999</v>
      </c>
      <c r="E4627" s="23">
        <v>2.7646879439999998</v>
      </c>
      <c r="F4627" s="23">
        <v>0.90902995099999995</v>
      </c>
      <c r="G4627" s="17">
        <v>0</v>
      </c>
      <c r="H4627" s="17">
        <v>1</v>
      </c>
      <c r="I4627" s="17">
        <v>0.54966039700000002</v>
      </c>
      <c r="J4627" s="17">
        <v>0.44136822199999998</v>
      </c>
      <c r="K4627" s="17">
        <v>8.9700000000000005E-3</v>
      </c>
    </row>
    <row r="4628" spans="1:11" x14ac:dyDescent="0.45">
      <c r="A4628" s="10" t="s">
        <v>45</v>
      </c>
      <c r="B4628" s="20">
        <v>0.93600000000000005</v>
      </c>
      <c r="C4628" s="19">
        <v>1531</v>
      </c>
      <c r="D4628" s="19">
        <v>398.18086779999999</v>
      </c>
      <c r="E4628" s="23">
        <v>2.7887806529999999</v>
      </c>
      <c r="F4628" s="23">
        <v>0.94073127599999995</v>
      </c>
      <c r="G4628" s="17">
        <v>0</v>
      </c>
      <c r="H4628" s="17">
        <v>1</v>
      </c>
      <c r="I4628" s="17">
        <v>0.54984655699999996</v>
      </c>
      <c r="J4628" s="17">
        <v>0.441185771</v>
      </c>
      <c r="K4628" s="17">
        <v>8.9700000000000005E-3</v>
      </c>
    </row>
    <row r="4629" spans="1:11" x14ac:dyDescent="0.45">
      <c r="A4629" s="10" t="s">
        <v>45</v>
      </c>
      <c r="B4629" s="20">
        <v>0.93700000000000006</v>
      </c>
      <c r="C4629" s="19">
        <v>1533</v>
      </c>
      <c r="D4629" s="19">
        <v>403.83695899999998</v>
      </c>
      <c r="E4629" s="23">
        <v>2.8305810999999999</v>
      </c>
      <c r="F4629" s="23">
        <v>0.94761325799999996</v>
      </c>
      <c r="G4629" s="17">
        <v>0</v>
      </c>
      <c r="H4629" s="17">
        <v>1</v>
      </c>
      <c r="I4629" s="17">
        <v>0.54994708400000003</v>
      </c>
      <c r="J4629" s="17">
        <v>0.44110075100000001</v>
      </c>
      <c r="K4629" s="17">
        <v>8.9499999999999996E-3</v>
      </c>
    </row>
    <row r="4630" spans="1:11" x14ac:dyDescent="0.45">
      <c r="A4630" s="10" t="s">
        <v>45</v>
      </c>
      <c r="B4630" s="20">
        <v>0.93799999999999994</v>
      </c>
      <c r="C4630" s="19">
        <v>1535</v>
      </c>
      <c r="D4630" s="19">
        <v>409.5956731</v>
      </c>
      <c r="E4630" s="23">
        <v>2.887332394</v>
      </c>
      <c r="F4630" s="23">
        <v>0.95738173699999995</v>
      </c>
      <c r="G4630" s="17">
        <v>0</v>
      </c>
      <c r="H4630" s="17">
        <v>1</v>
      </c>
      <c r="I4630" s="17">
        <v>0.54927516700000001</v>
      </c>
      <c r="J4630" s="17">
        <v>0.441783606</v>
      </c>
      <c r="K4630" s="17">
        <v>8.94E-3</v>
      </c>
    </row>
    <row r="4631" spans="1:11" x14ac:dyDescent="0.45">
      <c r="A4631" s="10" t="s">
        <v>45</v>
      </c>
      <c r="B4631" s="20">
        <v>0.93899999999999995</v>
      </c>
      <c r="C4631" s="19">
        <v>1536</v>
      </c>
      <c r="D4631" s="19">
        <v>412.48547539999998</v>
      </c>
      <c r="E4631" s="23">
        <v>2.889802376</v>
      </c>
      <c r="F4631" s="23">
        <v>0.96731442599999995</v>
      </c>
      <c r="G4631" s="17">
        <v>0</v>
      </c>
      <c r="H4631" s="17">
        <v>1</v>
      </c>
      <c r="I4631" s="17">
        <v>0.54872991999999998</v>
      </c>
      <c r="J4631" s="17">
        <v>0.44233772900000001</v>
      </c>
      <c r="K4631" s="17">
        <v>8.9300000000000004E-3</v>
      </c>
    </row>
    <row r="4632" spans="1:11" x14ac:dyDescent="0.45">
      <c r="A4632" s="10" t="s">
        <v>45</v>
      </c>
      <c r="B4632" s="20">
        <v>0.94</v>
      </c>
      <c r="C4632" s="19">
        <v>1538</v>
      </c>
      <c r="D4632" s="19">
        <v>418.29518780000001</v>
      </c>
      <c r="E4632" s="23">
        <v>2.9162536530000001</v>
      </c>
      <c r="F4632" s="23">
        <v>0.97226929200000001</v>
      </c>
      <c r="G4632" s="17">
        <v>0</v>
      </c>
      <c r="H4632" s="17">
        <v>1</v>
      </c>
      <c r="I4632" s="17">
        <v>0.55032430499999996</v>
      </c>
      <c r="J4632" s="17">
        <v>0.440774903</v>
      </c>
      <c r="K4632" s="17">
        <v>8.8999999999999999E-3</v>
      </c>
    </row>
    <row r="4633" spans="1:11" x14ac:dyDescent="0.45">
      <c r="A4633" s="10" t="s">
        <v>45</v>
      </c>
      <c r="B4633" s="20">
        <v>0.94099999999999995</v>
      </c>
      <c r="C4633" s="19">
        <v>1540</v>
      </c>
      <c r="D4633" s="19">
        <v>424.41727079999998</v>
      </c>
      <c r="E4633" s="23">
        <v>3.0650779300000002</v>
      </c>
      <c r="F4633" s="23">
        <v>0.982179994</v>
      </c>
      <c r="G4633" s="17">
        <v>0</v>
      </c>
      <c r="H4633" s="17">
        <v>1</v>
      </c>
      <c r="I4633" s="17">
        <v>0.55054517400000003</v>
      </c>
      <c r="J4633" s="17">
        <v>0.44056693600000002</v>
      </c>
      <c r="K4633" s="17">
        <v>8.8900000000000003E-3</v>
      </c>
    </row>
    <row r="4634" spans="1:11" x14ac:dyDescent="0.45">
      <c r="A4634" s="10" t="s">
        <v>45</v>
      </c>
      <c r="B4634" s="20">
        <v>0.94199999999999995</v>
      </c>
      <c r="C4634" s="19">
        <v>1541</v>
      </c>
      <c r="D4634" s="19">
        <v>427.49674809999999</v>
      </c>
      <c r="E4634" s="23">
        <v>3.0794773069999999</v>
      </c>
      <c r="F4634" s="23">
        <v>0.99278643</v>
      </c>
      <c r="G4634" s="17">
        <v>0</v>
      </c>
      <c r="H4634" s="17">
        <v>1</v>
      </c>
      <c r="I4634" s="17">
        <v>0.55241864799999996</v>
      </c>
      <c r="J4634" s="17">
        <v>0.43873050899999999</v>
      </c>
      <c r="K4634" s="17">
        <v>8.8500000000000002E-3</v>
      </c>
    </row>
    <row r="4635" spans="1:11" x14ac:dyDescent="0.45">
      <c r="A4635" s="10" t="s">
        <v>45</v>
      </c>
      <c r="B4635" s="20">
        <v>0.94299999999999995</v>
      </c>
      <c r="C4635" s="19">
        <v>1542</v>
      </c>
      <c r="D4635" s="19">
        <v>430.57843450000001</v>
      </c>
      <c r="E4635" s="23">
        <v>3.0816863859999999</v>
      </c>
      <c r="F4635" s="23">
        <v>0.99809607600000005</v>
      </c>
      <c r="G4635" s="17">
        <v>0</v>
      </c>
      <c r="H4635" s="17">
        <v>1</v>
      </c>
      <c r="I4635" s="17">
        <v>0.55215292699999996</v>
      </c>
      <c r="J4635" s="17">
        <v>0.43900048800000002</v>
      </c>
      <c r="K4635" s="17">
        <v>8.8500000000000002E-3</v>
      </c>
    </row>
    <row r="4636" spans="1:11" x14ac:dyDescent="0.45">
      <c r="A4636" s="10" t="s">
        <v>45</v>
      </c>
      <c r="B4636" s="20">
        <v>0.94399999999999995</v>
      </c>
      <c r="C4636" s="19">
        <v>1544</v>
      </c>
      <c r="D4636" s="19">
        <v>436.8203967</v>
      </c>
      <c r="E4636" s="23">
        <v>3.1209811009999999</v>
      </c>
      <c r="F4636" s="23">
        <v>1.0033843769999999</v>
      </c>
      <c r="G4636" s="17">
        <v>0</v>
      </c>
      <c r="H4636" s="17">
        <v>1</v>
      </c>
      <c r="I4636" s="17">
        <v>0.55307194800000004</v>
      </c>
      <c r="J4636" s="17">
        <v>0.43809962099999999</v>
      </c>
      <c r="K4636" s="17">
        <v>8.8299999999999993E-3</v>
      </c>
    </row>
    <row r="4637" spans="1:11" x14ac:dyDescent="0.45">
      <c r="A4637" s="10" t="s">
        <v>45</v>
      </c>
      <c r="B4637" s="20">
        <v>0.94499999999999995</v>
      </c>
      <c r="C4637" s="19">
        <v>1546</v>
      </c>
      <c r="D4637" s="19">
        <v>443.1870629</v>
      </c>
      <c r="E4637" s="23">
        <v>3.1833331330000001</v>
      </c>
      <c r="F4637" s="23">
        <v>1.0140793100000001</v>
      </c>
      <c r="G4637" s="17">
        <v>0</v>
      </c>
      <c r="H4637" s="17">
        <v>1</v>
      </c>
      <c r="I4637" s="17">
        <v>0.55227338299999995</v>
      </c>
      <c r="J4637" s="17">
        <v>0.438910933</v>
      </c>
      <c r="K4637" s="17">
        <v>8.8199999999999997E-3</v>
      </c>
    </row>
    <row r="4638" spans="1:11" x14ac:dyDescent="0.45">
      <c r="A4638" s="10" t="s">
        <v>45</v>
      </c>
      <c r="B4638" s="20">
        <v>0.94599999999999995</v>
      </c>
      <c r="C4638" s="19">
        <v>1548</v>
      </c>
      <c r="D4638" s="19">
        <v>449.57575220000001</v>
      </c>
      <c r="E4638" s="23">
        <v>3.1943446010000001</v>
      </c>
      <c r="F4638" s="23">
        <v>1.024980083</v>
      </c>
      <c r="G4638" s="17">
        <v>0</v>
      </c>
      <c r="H4638" s="17">
        <v>1</v>
      </c>
      <c r="I4638" s="17">
        <v>0.54952488399999999</v>
      </c>
      <c r="J4638" s="17">
        <v>0.44170330400000002</v>
      </c>
      <c r="K4638" s="17">
        <v>8.77E-3</v>
      </c>
    </row>
    <row r="4639" spans="1:11" x14ac:dyDescent="0.45">
      <c r="A4639" s="10" t="s">
        <v>45</v>
      </c>
      <c r="B4639" s="20">
        <v>0.94699999999999995</v>
      </c>
      <c r="C4639" s="19">
        <v>1549</v>
      </c>
      <c r="D4639" s="19">
        <v>452.80211480000003</v>
      </c>
      <c r="E4639" s="23">
        <v>3.2263626859999999</v>
      </c>
      <c r="F4639" s="23">
        <v>1.035826905</v>
      </c>
      <c r="G4639" s="17">
        <v>0</v>
      </c>
      <c r="H4639" s="17">
        <v>1</v>
      </c>
      <c r="I4639" s="17">
        <v>0.54991184400000004</v>
      </c>
      <c r="J4639" s="17">
        <v>0.44132388</v>
      </c>
      <c r="K4639" s="17">
        <v>8.7600000000000004E-3</v>
      </c>
    </row>
    <row r="4640" spans="1:11" x14ac:dyDescent="0.45">
      <c r="A4640" s="10" t="s">
        <v>45</v>
      </c>
      <c r="B4640" s="20">
        <v>0.94799999999999995</v>
      </c>
      <c r="C4640" s="19">
        <v>1551</v>
      </c>
      <c r="D4640" s="19">
        <v>459.30477239999999</v>
      </c>
      <c r="E4640" s="23">
        <v>3.2678814350000001</v>
      </c>
      <c r="F4640" s="23">
        <v>1.0412895879999999</v>
      </c>
      <c r="G4640" s="17">
        <v>0</v>
      </c>
      <c r="H4640" s="17">
        <v>1</v>
      </c>
      <c r="I4640" s="17">
        <v>0.55015461899999996</v>
      </c>
      <c r="J4640" s="17">
        <v>0.44109414899999999</v>
      </c>
      <c r="K4640" s="17">
        <v>8.7500000000000008E-3</v>
      </c>
    </row>
    <row r="4641" spans="1:11" x14ac:dyDescent="0.45">
      <c r="A4641" s="10" t="s">
        <v>45</v>
      </c>
      <c r="B4641" s="20">
        <v>0.94899999999999995</v>
      </c>
      <c r="C4641" s="19">
        <v>1553</v>
      </c>
      <c r="D4641" s="19">
        <v>465.88549540000002</v>
      </c>
      <c r="E4641" s="23">
        <v>3.3043101899999998</v>
      </c>
      <c r="F4641" s="23">
        <v>1.0522575240000001</v>
      </c>
      <c r="G4641" s="17">
        <v>0</v>
      </c>
      <c r="H4641" s="17">
        <v>1</v>
      </c>
      <c r="I4641" s="17">
        <v>0.54967400600000005</v>
      </c>
      <c r="J4641" s="17">
        <v>0.44158240799999998</v>
      </c>
      <c r="K4641" s="17">
        <v>8.7399999999999995E-3</v>
      </c>
    </row>
    <row r="4642" spans="1:11" x14ac:dyDescent="0.45">
      <c r="A4642" s="10" t="s">
        <v>45</v>
      </c>
      <c r="B4642" s="20">
        <v>0.95</v>
      </c>
      <c r="C4642" s="19">
        <v>1554</v>
      </c>
      <c r="D4642" s="19">
        <v>469.30656970000001</v>
      </c>
      <c r="E4642" s="23">
        <v>3.4210742760000001</v>
      </c>
      <c r="F4642" s="23">
        <v>1.06330989</v>
      </c>
      <c r="G4642" s="17">
        <v>0</v>
      </c>
      <c r="H4642" s="17">
        <v>1</v>
      </c>
      <c r="I4642" s="17">
        <v>0.54993895599999998</v>
      </c>
      <c r="J4642" s="17">
        <v>0.44132260299999998</v>
      </c>
      <c r="K4642" s="17">
        <v>8.7399999999999995E-3</v>
      </c>
    </row>
    <row r="4643" spans="1:11" x14ac:dyDescent="0.45">
      <c r="A4643" s="10" t="s">
        <v>45</v>
      </c>
      <c r="B4643" s="20">
        <v>0.95099999999999996</v>
      </c>
      <c r="C4643" s="19">
        <v>1556</v>
      </c>
      <c r="D4643" s="19">
        <v>476.20699980000001</v>
      </c>
      <c r="E4643" s="23">
        <v>3.4678677100000002</v>
      </c>
      <c r="F4643" s="23">
        <v>1.0691171909999999</v>
      </c>
      <c r="G4643" s="17">
        <v>0</v>
      </c>
      <c r="H4643" s="17">
        <v>1</v>
      </c>
      <c r="I4643" s="17">
        <v>0.55061477599999997</v>
      </c>
      <c r="J4643" s="17">
        <v>0.44065990399999999</v>
      </c>
      <c r="K4643" s="17">
        <v>8.7299999999999999E-3</v>
      </c>
    </row>
    <row r="4644" spans="1:11" x14ac:dyDescent="0.45">
      <c r="A4644" s="10" t="s">
        <v>45</v>
      </c>
      <c r="B4644" s="20">
        <v>0.95199999999999996</v>
      </c>
      <c r="C4644" s="19">
        <v>1558</v>
      </c>
      <c r="D4644" s="19">
        <v>483.3343342</v>
      </c>
      <c r="E4644" s="23">
        <v>3.5999555929999998</v>
      </c>
      <c r="F4644" s="23">
        <v>1.080789239</v>
      </c>
      <c r="G4644" s="17">
        <v>0</v>
      </c>
      <c r="H4644" s="17">
        <v>1</v>
      </c>
      <c r="I4644" s="17">
        <v>0.55346151499999996</v>
      </c>
      <c r="J4644" s="17">
        <v>0.43786843800000003</v>
      </c>
      <c r="K4644" s="17">
        <v>8.6700000000000006E-3</v>
      </c>
    </row>
    <row r="4645" spans="1:11" x14ac:dyDescent="0.45">
      <c r="A4645" s="10" t="s">
        <v>45</v>
      </c>
      <c r="B4645" s="20">
        <v>0.95299999999999996</v>
      </c>
      <c r="C4645" s="19">
        <v>1559</v>
      </c>
      <c r="D4645" s="19">
        <v>486.97866970000001</v>
      </c>
      <c r="E4645" s="23">
        <v>3.6443354600000002</v>
      </c>
      <c r="F4645" s="23">
        <v>1.0929008389999999</v>
      </c>
      <c r="G4645" s="17">
        <v>0</v>
      </c>
      <c r="H4645" s="17">
        <v>1</v>
      </c>
      <c r="I4645" s="17">
        <v>0.55368990500000004</v>
      </c>
      <c r="J4645" s="17">
        <v>0.437644482</v>
      </c>
      <c r="K4645" s="17">
        <v>8.6700000000000006E-3</v>
      </c>
    </row>
    <row r="4646" spans="1:11" x14ac:dyDescent="0.45">
      <c r="A4646" s="10" t="s">
        <v>45</v>
      </c>
      <c r="B4646" s="20">
        <v>0.95399999999999996</v>
      </c>
      <c r="C4646" s="19">
        <v>1561</v>
      </c>
      <c r="D4646" s="19">
        <v>494.33254690000001</v>
      </c>
      <c r="E4646" s="23">
        <v>3.7045688929999998</v>
      </c>
      <c r="F4646" s="23">
        <v>1.099108709</v>
      </c>
      <c r="G4646" s="17">
        <v>0</v>
      </c>
      <c r="H4646" s="17">
        <v>1</v>
      </c>
      <c r="I4646" s="17">
        <v>0.55598014100000004</v>
      </c>
      <c r="J4646" s="17">
        <v>0.43539871400000002</v>
      </c>
      <c r="K4646" s="17">
        <v>8.6199999999999992E-3</v>
      </c>
    </row>
    <row r="4647" spans="1:11" x14ac:dyDescent="0.45">
      <c r="A4647" s="10" t="s">
        <v>45</v>
      </c>
      <c r="B4647" s="20">
        <v>0.95499999999999996</v>
      </c>
      <c r="C4647" s="19">
        <v>1563</v>
      </c>
      <c r="D4647" s="19">
        <v>501.79523</v>
      </c>
      <c r="E4647" s="23">
        <v>3.740736042</v>
      </c>
      <c r="F4647" s="23">
        <v>1.1115921470000001</v>
      </c>
      <c r="G4647" s="17">
        <v>0</v>
      </c>
      <c r="H4647" s="17">
        <v>1</v>
      </c>
      <c r="I4647" s="17">
        <v>0.55711527400000005</v>
      </c>
      <c r="J4647" s="17">
        <v>0.43428561999999998</v>
      </c>
      <c r="K4647" s="17">
        <v>8.6E-3</v>
      </c>
    </row>
    <row r="4648" spans="1:11" x14ac:dyDescent="0.45">
      <c r="A4648" s="10" t="s">
        <v>45</v>
      </c>
      <c r="B4648" s="20">
        <v>0.95599999999999996</v>
      </c>
      <c r="C4648" s="19">
        <v>1564</v>
      </c>
      <c r="D4648" s="19">
        <v>505.537961</v>
      </c>
      <c r="E4648" s="23">
        <v>3.7427309649999998</v>
      </c>
      <c r="F4648" s="23">
        <v>1.1242174460000001</v>
      </c>
      <c r="G4648" s="17">
        <v>0</v>
      </c>
      <c r="H4648" s="17">
        <v>1</v>
      </c>
      <c r="I4648" s="17">
        <v>0.55444662899999997</v>
      </c>
      <c r="J4648" s="17">
        <v>0.43699545699999998</v>
      </c>
      <c r="K4648" s="17">
        <v>8.5599999999999999E-3</v>
      </c>
    </row>
    <row r="4649" spans="1:11" x14ac:dyDescent="0.45">
      <c r="A4649" s="10" t="s">
        <v>45</v>
      </c>
      <c r="B4649" s="20">
        <v>0.95699999999999996</v>
      </c>
      <c r="C4649" s="19">
        <v>1566</v>
      </c>
      <c r="D4649" s="19">
        <v>513.06019609999998</v>
      </c>
      <c r="E4649" s="23">
        <v>3.7690526809999998</v>
      </c>
      <c r="F4649" s="23">
        <v>1.130511949</v>
      </c>
      <c r="G4649" s="17">
        <v>0</v>
      </c>
      <c r="H4649" s="17">
        <v>1</v>
      </c>
      <c r="I4649" s="17">
        <v>0.55700860500000005</v>
      </c>
      <c r="J4649" s="17">
        <v>0.43448268899999998</v>
      </c>
      <c r="K4649" s="17">
        <v>8.5100000000000002E-3</v>
      </c>
    </row>
    <row r="4650" spans="1:11" x14ac:dyDescent="0.45">
      <c r="A4650" s="10" t="s">
        <v>45</v>
      </c>
      <c r="B4650" s="20">
        <v>0.95799999999999996</v>
      </c>
      <c r="C4650" s="19">
        <v>1567</v>
      </c>
      <c r="D4650" s="19">
        <v>516.83246110000005</v>
      </c>
      <c r="E4650" s="23">
        <v>3.7722650469999999</v>
      </c>
      <c r="F4650" s="23">
        <v>1.1430985789999999</v>
      </c>
      <c r="G4650" s="17">
        <v>0</v>
      </c>
      <c r="H4650" s="17">
        <v>1</v>
      </c>
      <c r="I4650" s="17">
        <v>0.55761329699999995</v>
      </c>
      <c r="J4650" s="17">
        <v>0.43388961199999998</v>
      </c>
      <c r="K4650" s="17">
        <v>8.5000000000000006E-3</v>
      </c>
    </row>
    <row r="4651" spans="1:11" x14ac:dyDescent="0.45">
      <c r="A4651" s="10" t="s">
        <v>45</v>
      </c>
      <c r="B4651" s="20">
        <v>0.95899999999999996</v>
      </c>
      <c r="C4651" s="19">
        <v>1569</v>
      </c>
      <c r="D4651" s="19">
        <v>524.55158540000002</v>
      </c>
      <c r="E4651" s="23">
        <v>3.8691533649999998</v>
      </c>
      <c r="F4651" s="23">
        <v>1.1493734390000001</v>
      </c>
      <c r="G4651" s="17">
        <v>0</v>
      </c>
      <c r="H4651" s="17">
        <v>1</v>
      </c>
      <c r="I4651" s="17">
        <v>0.55996064800000001</v>
      </c>
      <c r="J4651" s="17">
        <v>0.43158734799999998</v>
      </c>
      <c r="K4651" s="17">
        <v>8.4499999999999992E-3</v>
      </c>
    </row>
    <row r="4652" spans="1:11" x14ac:dyDescent="0.45">
      <c r="A4652" s="10" t="s">
        <v>45</v>
      </c>
      <c r="B4652" s="20">
        <v>0.96</v>
      </c>
      <c r="C4652" s="19">
        <v>1571</v>
      </c>
      <c r="D4652" s="19">
        <v>532.42729859999997</v>
      </c>
      <c r="E4652" s="23">
        <v>3.9813377000000001</v>
      </c>
      <c r="F4652" s="23">
        <v>1.1622484449999999</v>
      </c>
      <c r="G4652" s="17">
        <v>0</v>
      </c>
      <c r="H4652" s="17">
        <v>1</v>
      </c>
      <c r="I4652" s="17">
        <v>0.559969037</v>
      </c>
      <c r="J4652" s="17">
        <v>0.43159294799999998</v>
      </c>
      <c r="K4652" s="17">
        <v>8.4399999999999996E-3</v>
      </c>
    </row>
    <row r="4653" spans="1:11" x14ac:dyDescent="0.45">
      <c r="A4653" s="10" t="s">
        <v>45</v>
      </c>
      <c r="B4653" s="20">
        <v>0.96199999999999997</v>
      </c>
      <c r="C4653" s="19">
        <v>1574</v>
      </c>
      <c r="D4653" s="19">
        <v>544.42167400000005</v>
      </c>
      <c r="E4653" s="23">
        <v>4.0052061080000003</v>
      </c>
      <c r="F4653" s="23">
        <v>1.1753718879999999</v>
      </c>
      <c r="G4653" s="17">
        <v>0</v>
      </c>
      <c r="H4653" s="17">
        <v>1</v>
      </c>
      <c r="I4653" s="17">
        <v>0.57288671099999999</v>
      </c>
      <c r="J4653" s="17">
        <v>0.41894721099999999</v>
      </c>
      <c r="K4653" s="17">
        <v>8.1700000000000002E-3</v>
      </c>
    </row>
    <row r="4654" spans="1:11" x14ac:dyDescent="0.45">
      <c r="A4654" s="10" t="s">
        <v>45</v>
      </c>
      <c r="B4654" s="20">
        <v>0.96299999999999997</v>
      </c>
      <c r="C4654" s="19">
        <v>1576</v>
      </c>
      <c r="D4654" s="19">
        <v>552.4793932</v>
      </c>
      <c r="E4654" s="23">
        <v>4.0344217520000001</v>
      </c>
      <c r="F4654" s="23">
        <v>1.1952504319999999</v>
      </c>
      <c r="G4654" s="17">
        <v>0</v>
      </c>
      <c r="H4654" s="17">
        <v>1</v>
      </c>
      <c r="I4654" s="17">
        <v>0.57391660600000005</v>
      </c>
      <c r="J4654" s="17">
        <v>0.41793700700000003</v>
      </c>
      <c r="K4654" s="17">
        <v>8.1499999999999993E-3</v>
      </c>
    </row>
    <row r="4655" spans="1:11" x14ac:dyDescent="0.45">
      <c r="A4655" s="10" t="s">
        <v>45</v>
      </c>
      <c r="B4655" s="20">
        <v>0.96399999999999997</v>
      </c>
      <c r="C4655" s="19">
        <v>1577</v>
      </c>
      <c r="D4655" s="19">
        <v>556.55189270000005</v>
      </c>
      <c r="E4655" s="23">
        <v>4.0724994939999997</v>
      </c>
      <c r="F4655" s="23">
        <v>1.208491596</v>
      </c>
      <c r="G4655" s="17">
        <v>0</v>
      </c>
      <c r="H4655" s="17">
        <v>1</v>
      </c>
      <c r="I4655" s="17">
        <v>0.57639323899999995</v>
      </c>
      <c r="J4655" s="17">
        <v>0.41550772600000002</v>
      </c>
      <c r="K4655" s="17">
        <v>8.0999999999999996E-3</v>
      </c>
    </row>
    <row r="4656" spans="1:11" x14ac:dyDescent="0.45">
      <c r="A4656" s="10" t="s">
        <v>45</v>
      </c>
      <c r="B4656" s="20">
        <v>0.96499999999999997</v>
      </c>
      <c r="C4656" s="19">
        <v>1579</v>
      </c>
      <c r="D4656" s="19">
        <v>564.73215049999999</v>
      </c>
      <c r="E4656" s="23">
        <v>4.0916549389999997</v>
      </c>
      <c r="F4656" s="23">
        <v>1.215167605</v>
      </c>
      <c r="G4656" s="17">
        <v>0</v>
      </c>
      <c r="H4656" s="17">
        <v>1</v>
      </c>
      <c r="I4656" s="17">
        <v>0.57560407599999996</v>
      </c>
      <c r="J4656" s="17">
        <v>0.41630797600000002</v>
      </c>
      <c r="K4656" s="17">
        <v>8.09E-3</v>
      </c>
    </row>
    <row r="4657" spans="1:11" x14ac:dyDescent="0.45">
      <c r="A4657" s="10" t="s">
        <v>45</v>
      </c>
      <c r="B4657" s="20">
        <v>0.96599999999999997</v>
      </c>
      <c r="C4657" s="19">
        <v>1581</v>
      </c>
      <c r="D4657" s="19">
        <v>573.03693139999996</v>
      </c>
      <c r="E4657" s="23">
        <v>4.160011817</v>
      </c>
      <c r="F4657" s="23">
        <v>1.2285084930000001</v>
      </c>
      <c r="G4657" s="17">
        <v>0</v>
      </c>
      <c r="H4657" s="17">
        <v>1</v>
      </c>
      <c r="I4657" s="17">
        <v>0.57602691900000003</v>
      </c>
      <c r="J4657" s="17">
        <v>0.41590312200000001</v>
      </c>
      <c r="K4657" s="17">
        <v>8.0700000000000008E-3</v>
      </c>
    </row>
    <row r="4658" spans="1:11" x14ac:dyDescent="0.45">
      <c r="A4658" s="10" t="s">
        <v>45</v>
      </c>
      <c r="B4658" s="20">
        <v>0.96699999999999997</v>
      </c>
      <c r="C4658" s="19">
        <v>1582</v>
      </c>
      <c r="D4658" s="19">
        <v>577.21623529999999</v>
      </c>
      <c r="E4658" s="23">
        <v>4.179303912</v>
      </c>
      <c r="F4658" s="23">
        <v>1.242013721</v>
      </c>
      <c r="G4658" s="17">
        <v>0</v>
      </c>
      <c r="H4658" s="17">
        <v>1</v>
      </c>
      <c r="I4658" s="17">
        <v>0.57636643200000004</v>
      </c>
      <c r="J4658" s="17">
        <v>0.41557007099999999</v>
      </c>
      <c r="K4658" s="17">
        <v>8.0599999999999995E-3</v>
      </c>
    </row>
    <row r="4659" spans="1:11" x14ac:dyDescent="0.45">
      <c r="A4659" s="10" t="s">
        <v>45</v>
      </c>
      <c r="B4659" s="20">
        <v>0.96799999999999997</v>
      </c>
      <c r="C4659" s="19">
        <v>1584</v>
      </c>
      <c r="D4659" s="19">
        <v>585.79615820000004</v>
      </c>
      <c r="E4659" s="23">
        <v>4.2951958780000004</v>
      </c>
      <c r="F4659" s="23">
        <v>1.2487816709999999</v>
      </c>
      <c r="G4659" s="17">
        <v>0</v>
      </c>
      <c r="H4659" s="17">
        <v>1</v>
      </c>
      <c r="I4659" s="17">
        <v>0.57650902299999995</v>
      </c>
      <c r="J4659" s="17">
        <v>0.41544104799999998</v>
      </c>
      <c r="K4659" s="17">
        <v>8.0499999999999999E-3</v>
      </c>
    </row>
    <row r="4660" spans="1:11" x14ac:dyDescent="0.45">
      <c r="A4660" s="10" t="s">
        <v>45</v>
      </c>
      <c r="B4660" s="20">
        <v>0.96899999999999997</v>
      </c>
      <c r="C4660" s="19">
        <v>1585</v>
      </c>
      <c r="D4660" s="19">
        <v>590.10833209999998</v>
      </c>
      <c r="E4660" s="23">
        <v>4.3121739259999998</v>
      </c>
      <c r="F4660" s="23">
        <v>1.2627320369999999</v>
      </c>
      <c r="G4660" s="17">
        <v>0</v>
      </c>
      <c r="H4660" s="17">
        <v>1</v>
      </c>
      <c r="I4660" s="17">
        <v>0.57683230799999996</v>
      </c>
      <c r="J4660" s="17">
        <v>0.41512390900000001</v>
      </c>
      <c r="K4660" s="17">
        <v>8.0400000000000003E-3</v>
      </c>
    </row>
    <row r="4661" spans="1:11" x14ac:dyDescent="0.45">
      <c r="A4661" s="10" t="s">
        <v>45</v>
      </c>
      <c r="B4661" s="20">
        <v>0.97</v>
      </c>
      <c r="C4661" s="19">
        <v>1587</v>
      </c>
      <c r="D4661" s="19">
        <v>598.87854379999999</v>
      </c>
      <c r="E4661" s="23">
        <v>4.4060140509999997</v>
      </c>
      <c r="F4661" s="23">
        <v>1.269710165</v>
      </c>
      <c r="G4661" s="17">
        <v>0</v>
      </c>
      <c r="H4661" s="17">
        <v>1</v>
      </c>
      <c r="I4661" s="17">
        <v>0.57870965699999999</v>
      </c>
      <c r="J4661" s="17">
        <v>0.41328224499999999</v>
      </c>
      <c r="K4661" s="17">
        <v>8.0099999999999998E-3</v>
      </c>
    </row>
    <row r="4662" spans="1:11" x14ac:dyDescent="0.45">
      <c r="A4662" s="10" t="s">
        <v>45</v>
      </c>
      <c r="B4662" s="20">
        <v>0.97099999999999997</v>
      </c>
      <c r="C4662" s="19">
        <v>1589</v>
      </c>
      <c r="D4662" s="19">
        <v>607.82999299999994</v>
      </c>
      <c r="E4662" s="23">
        <v>4.487278689</v>
      </c>
      <c r="F4662" s="23">
        <v>1.283903311</v>
      </c>
      <c r="G4662" s="17">
        <v>0</v>
      </c>
      <c r="H4662" s="17">
        <v>1</v>
      </c>
      <c r="I4662" s="17">
        <v>0.57979532600000006</v>
      </c>
      <c r="J4662" s="17">
        <v>0.41221721300000003</v>
      </c>
      <c r="K4662" s="17">
        <v>7.9900000000000006E-3</v>
      </c>
    </row>
    <row r="4663" spans="1:11" x14ac:dyDescent="0.45">
      <c r="A4663" s="10" t="s">
        <v>45</v>
      </c>
      <c r="B4663" s="20">
        <v>0.97199999999999998</v>
      </c>
      <c r="C4663" s="19">
        <v>1590</v>
      </c>
      <c r="D4663" s="19">
        <v>612.38059840000005</v>
      </c>
      <c r="E4663" s="23">
        <v>4.5506053849999999</v>
      </c>
      <c r="F4663" s="23">
        <v>1.2983786909999999</v>
      </c>
      <c r="G4663" s="17">
        <v>0</v>
      </c>
      <c r="H4663" s="17">
        <v>1</v>
      </c>
      <c r="I4663" s="17">
        <v>0.58006296700000004</v>
      </c>
      <c r="J4663" s="17">
        <v>0.41195465999999997</v>
      </c>
      <c r="K4663" s="17">
        <v>7.9799999999999992E-3</v>
      </c>
    </row>
    <row r="4664" spans="1:11" x14ac:dyDescent="0.45">
      <c r="A4664" s="10" t="s">
        <v>45</v>
      </c>
      <c r="B4664" s="20">
        <v>0.97299999999999998</v>
      </c>
      <c r="C4664" s="19">
        <v>1592</v>
      </c>
      <c r="D4664" s="19">
        <v>621.804982</v>
      </c>
      <c r="E4664" s="23">
        <v>4.7255637119999996</v>
      </c>
      <c r="F4664" s="23">
        <v>1.3057366699999999</v>
      </c>
      <c r="G4664" s="17">
        <v>0</v>
      </c>
      <c r="H4664" s="17">
        <v>1</v>
      </c>
      <c r="I4664" s="17">
        <v>0.58205558199999996</v>
      </c>
      <c r="J4664" s="17">
        <v>0.41000788500000002</v>
      </c>
      <c r="K4664" s="17">
        <v>7.9399999999999991E-3</v>
      </c>
    </row>
    <row r="4665" spans="1:11" x14ac:dyDescent="0.45">
      <c r="A4665" s="10" t="s">
        <v>45</v>
      </c>
      <c r="B4665" s="20">
        <v>0.97399999999999998</v>
      </c>
      <c r="C4665" s="19">
        <v>1594</v>
      </c>
      <c r="D4665" s="19">
        <v>631.54217989999995</v>
      </c>
      <c r="E4665" s="23">
        <v>4.9405690919999996</v>
      </c>
      <c r="F4665" s="23">
        <v>1.3210810630000001</v>
      </c>
      <c r="G4665" s="17">
        <v>0</v>
      </c>
      <c r="H4665" s="17">
        <v>1</v>
      </c>
      <c r="I4665" s="17">
        <v>0.58194173699999996</v>
      </c>
      <c r="J4665" s="17">
        <v>0.410132037</v>
      </c>
      <c r="K4665" s="17">
        <v>7.9299999999999995E-3</v>
      </c>
    </row>
    <row r="4666" spans="1:11" x14ac:dyDescent="0.45">
      <c r="A4666" s="10" t="s">
        <v>45</v>
      </c>
      <c r="B4666" s="20">
        <v>0.97499999999999998</v>
      </c>
      <c r="C4666" s="19">
        <v>1595</v>
      </c>
      <c r="D4666" s="19">
        <v>636.50797880000005</v>
      </c>
      <c r="E4666" s="23">
        <v>4.9657989530000002</v>
      </c>
      <c r="F4666" s="23">
        <v>1.336989215</v>
      </c>
      <c r="G4666" s="17">
        <v>0</v>
      </c>
      <c r="H4666" s="17">
        <v>1</v>
      </c>
      <c r="I4666" s="17">
        <v>0.58253534399999995</v>
      </c>
      <c r="J4666" s="17">
        <v>0.40954968400000002</v>
      </c>
      <c r="K4666" s="17">
        <v>7.9100000000000004E-3</v>
      </c>
    </row>
    <row r="4667" spans="1:11" x14ac:dyDescent="0.45">
      <c r="A4667" s="10" t="s">
        <v>45</v>
      </c>
      <c r="B4667" s="20">
        <v>0.97599999999999998</v>
      </c>
      <c r="C4667" s="19">
        <v>1597</v>
      </c>
      <c r="D4667" s="19">
        <v>646.6820553</v>
      </c>
      <c r="E4667" s="23">
        <v>5.1364234929999997</v>
      </c>
      <c r="F4667" s="23">
        <v>1.3451073570000001</v>
      </c>
      <c r="G4667" s="17">
        <v>0</v>
      </c>
      <c r="H4667" s="17">
        <v>1</v>
      </c>
      <c r="I4667" s="17">
        <v>0.58334977600000004</v>
      </c>
      <c r="J4667" s="17">
        <v>0.408750693</v>
      </c>
      <c r="K4667" s="17">
        <v>7.9000000000000008E-3</v>
      </c>
    </row>
    <row r="4668" spans="1:11" x14ac:dyDescent="0.45">
      <c r="A4668" s="10" t="s">
        <v>45</v>
      </c>
      <c r="B4668" s="20">
        <v>0.97699999999999998</v>
      </c>
      <c r="C4668" s="19">
        <v>1599</v>
      </c>
      <c r="D4668" s="19">
        <v>657.31438330000003</v>
      </c>
      <c r="E4668" s="23">
        <v>5.3543240870000002</v>
      </c>
      <c r="F4668" s="23">
        <v>1.3617752009999999</v>
      </c>
      <c r="G4668" s="17">
        <v>0</v>
      </c>
      <c r="H4668" s="17">
        <v>1</v>
      </c>
      <c r="I4668" s="17">
        <v>0.58428560699999998</v>
      </c>
      <c r="J4668" s="17">
        <v>0.40783260599999999</v>
      </c>
      <c r="K4668" s="17">
        <v>7.8799999999999999E-3</v>
      </c>
    </row>
    <row r="4669" spans="1:11" x14ac:dyDescent="0.45">
      <c r="A4669" s="10" t="s">
        <v>45</v>
      </c>
      <c r="B4669" s="20">
        <v>0.97799999999999998</v>
      </c>
      <c r="C4669" s="19">
        <v>1600</v>
      </c>
      <c r="D4669" s="19">
        <v>662.82731220000005</v>
      </c>
      <c r="E4669" s="23">
        <v>5.5129288909999996</v>
      </c>
      <c r="F4669" s="23">
        <v>1.379311293</v>
      </c>
      <c r="G4669" s="17">
        <v>0</v>
      </c>
      <c r="H4669" s="17">
        <v>1</v>
      </c>
      <c r="I4669" s="17">
        <v>0.58369718100000001</v>
      </c>
      <c r="J4669" s="17">
        <v>0.40842896899999998</v>
      </c>
      <c r="K4669" s="17">
        <v>7.8700000000000003E-3</v>
      </c>
    </row>
    <row r="4670" spans="1:11" x14ac:dyDescent="0.45">
      <c r="A4670" s="10" t="s">
        <v>45</v>
      </c>
      <c r="B4670" s="20">
        <v>0.97899999999999998</v>
      </c>
      <c r="C4670" s="19">
        <v>1602</v>
      </c>
      <c r="D4670" s="19">
        <v>674.04064800000003</v>
      </c>
      <c r="E4670" s="23">
        <v>5.6168066830000001</v>
      </c>
      <c r="F4670" s="23">
        <v>1.388456465</v>
      </c>
      <c r="G4670" s="17">
        <v>0</v>
      </c>
      <c r="H4670" s="17">
        <v>1</v>
      </c>
      <c r="I4670" s="17">
        <v>0.583875225</v>
      </c>
      <c r="J4670" s="17">
        <v>0.408262721</v>
      </c>
      <c r="K4670" s="17">
        <v>7.8600000000000007E-3</v>
      </c>
    </row>
    <row r="4671" spans="1:11" x14ac:dyDescent="0.45">
      <c r="A4671" s="10" t="s">
        <v>45</v>
      </c>
      <c r="B4671" s="20">
        <v>0.98</v>
      </c>
      <c r="C4671" s="19">
        <v>1603</v>
      </c>
      <c r="D4671" s="19">
        <v>679.97329879999995</v>
      </c>
      <c r="E4671" s="23">
        <v>5.9326507599999996</v>
      </c>
      <c r="F4671" s="23">
        <v>1.572529847</v>
      </c>
      <c r="G4671" s="17">
        <v>0</v>
      </c>
      <c r="H4671" s="17">
        <v>1</v>
      </c>
      <c r="I4671" s="17">
        <v>0.58362114300000001</v>
      </c>
      <c r="J4671" s="17">
        <v>0.40852022399999999</v>
      </c>
      <c r="K4671" s="17">
        <v>7.8600000000000007E-3</v>
      </c>
    </row>
    <row r="4672" spans="1:11" x14ac:dyDescent="0.45">
      <c r="A4672" s="10" t="s">
        <v>45</v>
      </c>
      <c r="B4672" s="20">
        <v>0.98099999999999998</v>
      </c>
      <c r="C4672" s="19">
        <v>1605</v>
      </c>
      <c r="D4672" s="19">
        <v>692.18381160000001</v>
      </c>
      <c r="E4672" s="23">
        <v>6.1929218190000004</v>
      </c>
      <c r="F4672" s="23">
        <v>1.5833759190000001</v>
      </c>
      <c r="G4672" s="17">
        <v>0</v>
      </c>
      <c r="H4672" s="17">
        <v>1</v>
      </c>
      <c r="I4672" s="17">
        <v>0.58420307699999996</v>
      </c>
      <c r="J4672" s="17">
        <v>0.407949273</v>
      </c>
      <c r="K4672" s="17">
        <v>7.8499999999999993E-3</v>
      </c>
    </row>
    <row r="4673" spans="1:11" x14ac:dyDescent="0.45">
      <c r="A4673" s="10" t="s">
        <v>45</v>
      </c>
      <c r="B4673" s="20">
        <v>0.98199999999999998</v>
      </c>
      <c r="C4673" s="19">
        <v>1606</v>
      </c>
      <c r="D4673" s="19">
        <v>698.37678979999998</v>
      </c>
      <c r="E4673" s="23">
        <v>6.1929782820000003</v>
      </c>
      <c r="F4673" s="23">
        <v>1.6057614659999999</v>
      </c>
      <c r="G4673" s="17">
        <v>0</v>
      </c>
      <c r="H4673" s="17">
        <v>1</v>
      </c>
      <c r="I4673" s="17">
        <v>0.58459648500000005</v>
      </c>
      <c r="J4673" s="17">
        <v>0.40756329000000002</v>
      </c>
      <c r="K4673" s="17">
        <v>7.8399999999999997E-3</v>
      </c>
    </row>
    <row r="4674" spans="1:11" x14ac:dyDescent="0.45">
      <c r="A4674" s="10" t="s">
        <v>45</v>
      </c>
      <c r="B4674" s="20">
        <v>0.98299999999999998</v>
      </c>
      <c r="C4674" s="19">
        <v>1608</v>
      </c>
      <c r="D4674" s="19">
        <v>711.01201279999998</v>
      </c>
      <c r="E4674" s="23">
        <v>6.3176114590000001</v>
      </c>
      <c r="F4674" s="23">
        <v>1.6170879279999999</v>
      </c>
      <c r="G4674" s="17">
        <v>0</v>
      </c>
      <c r="H4674" s="17">
        <v>1</v>
      </c>
      <c r="I4674" s="17">
        <v>0.58556593300000004</v>
      </c>
      <c r="J4674" s="17">
        <v>0.40661214000000001</v>
      </c>
      <c r="K4674" s="17">
        <v>7.8200000000000006E-3</v>
      </c>
    </row>
    <row r="4675" spans="1:11" x14ac:dyDescent="0.45">
      <c r="A4675" s="10" t="s">
        <v>45</v>
      </c>
      <c r="B4675" s="20">
        <v>0.98399999999999999</v>
      </c>
      <c r="C4675" s="19">
        <v>1610</v>
      </c>
      <c r="D4675" s="19">
        <v>723.81986429999995</v>
      </c>
      <c r="E4675" s="23">
        <v>6.4201522500000001</v>
      </c>
      <c r="F4675" s="23">
        <v>1.640186323</v>
      </c>
      <c r="G4675" s="17">
        <v>0</v>
      </c>
      <c r="H4675" s="17">
        <v>1</v>
      </c>
      <c r="I4675" s="17">
        <v>0.58698296400000005</v>
      </c>
      <c r="J4675" s="17">
        <v>0.40522185300000002</v>
      </c>
      <c r="K4675" s="17">
        <v>7.7999999999999996E-3</v>
      </c>
    </row>
    <row r="4676" spans="1:11" x14ac:dyDescent="0.45">
      <c r="A4676" s="10" t="s">
        <v>45</v>
      </c>
      <c r="B4676" s="20">
        <v>0.98499999999999999</v>
      </c>
      <c r="C4676" s="19">
        <v>1612</v>
      </c>
      <c r="D4676" s="19">
        <v>736.87125500000002</v>
      </c>
      <c r="E4676" s="23">
        <v>6.5820451169999998</v>
      </c>
      <c r="F4676" s="23">
        <v>1.663480893</v>
      </c>
      <c r="G4676" s="17">
        <v>0</v>
      </c>
      <c r="H4676" s="17">
        <v>1</v>
      </c>
      <c r="I4676" s="17">
        <v>0.58780848299999999</v>
      </c>
      <c r="J4676" s="17">
        <v>0.40441191500000001</v>
      </c>
      <c r="K4676" s="17">
        <v>7.7799999999999996E-3</v>
      </c>
    </row>
    <row r="4677" spans="1:11" x14ac:dyDescent="0.45">
      <c r="A4677" s="10" t="s">
        <v>45</v>
      </c>
      <c r="B4677" s="20">
        <v>0.98599999999999999</v>
      </c>
      <c r="C4677" s="19">
        <v>1613</v>
      </c>
      <c r="D4677" s="19">
        <v>743.4942241</v>
      </c>
      <c r="E4677" s="23">
        <v>6.6229691040000001</v>
      </c>
      <c r="F4677" s="23">
        <v>1.6871413040000001</v>
      </c>
      <c r="G4677" s="17">
        <v>0</v>
      </c>
      <c r="H4677" s="17">
        <v>1</v>
      </c>
      <c r="I4677" s="17">
        <v>0.58748391099999997</v>
      </c>
      <c r="J4677" s="17">
        <v>0.40474078299999999</v>
      </c>
      <c r="K4677" s="17">
        <v>7.7799999999999996E-3</v>
      </c>
    </row>
    <row r="4678" spans="1:11" x14ac:dyDescent="0.45">
      <c r="A4678" s="10" t="s">
        <v>45</v>
      </c>
      <c r="B4678" s="20">
        <v>0.98699999999999999</v>
      </c>
      <c r="C4678" s="19">
        <v>1615</v>
      </c>
      <c r="D4678" s="19">
        <v>757.07078249999995</v>
      </c>
      <c r="E4678" s="23">
        <v>6.8227704400000002</v>
      </c>
      <c r="F4678" s="23">
        <v>1.699121468</v>
      </c>
      <c r="G4678" s="17">
        <v>0</v>
      </c>
      <c r="H4678" s="17">
        <v>1</v>
      </c>
      <c r="I4678" s="17">
        <v>0.58755176399999998</v>
      </c>
      <c r="J4678" s="17">
        <v>0.40467961899999999</v>
      </c>
      <c r="K4678" s="17">
        <v>7.77E-3</v>
      </c>
    </row>
    <row r="4679" spans="1:11" x14ac:dyDescent="0.45">
      <c r="A4679" s="10" t="s">
        <v>45</v>
      </c>
      <c r="B4679" s="20">
        <v>0.98799999999999999</v>
      </c>
      <c r="C4679" s="19">
        <v>1617</v>
      </c>
      <c r="D4679" s="19">
        <v>771.01123180000002</v>
      </c>
      <c r="E4679" s="23">
        <v>7.0679475140000001</v>
      </c>
      <c r="F4679" s="23">
        <v>1.723706771</v>
      </c>
      <c r="G4679" s="17">
        <v>0</v>
      </c>
      <c r="H4679" s="17">
        <v>1</v>
      </c>
      <c r="I4679" s="17">
        <v>0.58674326700000001</v>
      </c>
      <c r="J4679" s="17">
        <v>0.40549880599999999</v>
      </c>
      <c r="K4679" s="17">
        <v>7.7600000000000004E-3</v>
      </c>
    </row>
    <row r="4680" spans="1:11" x14ac:dyDescent="0.45">
      <c r="A4680" s="10" t="s">
        <v>45</v>
      </c>
      <c r="B4680" s="20">
        <v>0.98899999999999999</v>
      </c>
      <c r="C4680" s="19">
        <v>1618</v>
      </c>
      <c r="D4680" s="19">
        <v>778.1325842</v>
      </c>
      <c r="E4680" s="23">
        <v>7.1213524059999997</v>
      </c>
      <c r="F4680" s="23">
        <v>1.748930415</v>
      </c>
      <c r="G4680" s="17">
        <v>0</v>
      </c>
      <c r="H4680" s="17">
        <v>1</v>
      </c>
      <c r="I4680" s="17">
        <v>0.58630428099999998</v>
      </c>
      <c r="J4680" s="17">
        <v>0.40594359699999999</v>
      </c>
      <c r="K4680" s="17">
        <v>7.7499999999999999E-3</v>
      </c>
    </row>
    <row r="4681" spans="1:11" x14ac:dyDescent="0.45">
      <c r="A4681" s="10" t="s">
        <v>45</v>
      </c>
      <c r="B4681" s="20">
        <v>0.99</v>
      </c>
      <c r="C4681" s="19">
        <v>1620</v>
      </c>
      <c r="D4681" s="19">
        <v>792.69599210000001</v>
      </c>
      <c r="E4681" s="23">
        <v>7.3885532789999999</v>
      </c>
      <c r="F4681" s="23">
        <v>1.7618139209999999</v>
      </c>
      <c r="G4681" s="17">
        <v>0</v>
      </c>
      <c r="H4681" s="17">
        <v>1</v>
      </c>
      <c r="I4681" s="17">
        <v>0.58634014400000001</v>
      </c>
      <c r="J4681" s="17">
        <v>0.40592072400000001</v>
      </c>
      <c r="K4681" s="17">
        <v>7.7400000000000004E-3</v>
      </c>
    </row>
    <row r="4682" spans="1:11" x14ac:dyDescent="0.45">
      <c r="A4682" s="10" t="s">
        <v>45</v>
      </c>
      <c r="B4682" s="20">
        <v>0.99099999999999999</v>
      </c>
      <c r="C4682" s="19">
        <v>1621</v>
      </c>
      <c r="D4682" s="19">
        <v>800.10336110000003</v>
      </c>
      <c r="E4682" s="23">
        <v>7.4073690729999999</v>
      </c>
      <c r="F4682" s="23">
        <v>1.7881618450000001</v>
      </c>
      <c r="G4682" s="17">
        <v>0</v>
      </c>
      <c r="H4682" s="17">
        <v>1</v>
      </c>
      <c r="I4682" s="17">
        <v>0.58601484400000003</v>
      </c>
      <c r="J4682" s="17">
        <v>0.406250318</v>
      </c>
      <c r="K4682" s="17">
        <v>7.7299999999999999E-3</v>
      </c>
    </row>
    <row r="4683" spans="1:11" x14ac:dyDescent="0.45">
      <c r="A4683" s="10" t="s">
        <v>45</v>
      </c>
      <c r="B4683" s="20">
        <v>0.99199999999999999</v>
      </c>
      <c r="C4683" s="19">
        <v>1623</v>
      </c>
      <c r="D4683" s="19">
        <v>815.12281949999999</v>
      </c>
      <c r="E4683" s="23">
        <v>7.5616470939999996</v>
      </c>
      <c r="F4683" s="23">
        <v>1.8015409090000001</v>
      </c>
      <c r="G4683" s="17">
        <v>0</v>
      </c>
      <c r="H4683" s="17">
        <v>1</v>
      </c>
      <c r="I4683" s="17">
        <v>0.58524773200000002</v>
      </c>
      <c r="J4683" s="17">
        <v>0.40702755600000001</v>
      </c>
      <c r="K4683" s="17">
        <v>7.7200000000000003E-3</v>
      </c>
    </row>
    <row r="4684" spans="1:11" x14ac:dyDescent="0.45">
      <c r="A4684" s="10" t="s">
        <v>45</v>
      </c>
      <c r="B4684" s="20">
        <v>0.99299999999999999</v>
      </c>
      <c r="C4684" s="19">
        <v>1625</v>
      </c>
      <c r="D4684" s="19">
        <v>830.88722829999995</v>
      </c>
      <c r="E4684" s="23">
        <v>7.9594860479999996</v>
      </c>
      <c r="F4684" s="23">
        <v>1.8285939339999999</v>
      </c>
      <c r="G4684" s="17">
        <v>0</v>
      </c>
      <c r="H4684" s="17">
        <v>1</v>
      </c>
      <c r="I4684" s="17">
        <v>0.58570751499999996</v>
      </c>
      <c r="J4684" s="17">
        <v>0.406585898</v>
      </c>
      <c r="K4684" s="17">
        <v>7.7099999999999998E-3</v>
      </c>
    </row>
    <row r="4685" spans="1:11" x14ac:dyDescent="0.45">
      <c r="A4685" s="10" t="s">
        <v>45</v>
      </c>
      <c r="B4685" s="20">
        <v>0.99399999999999999</v>
      </c>
      <c r="C4685" s="19">
        <v>1626</v>
      </c>
      <c r="D4685" s="19">
        <v>838.92674810000005</v>
      </c>
      <c r="E4685" s="23">
        <v>8.0395197540000005</v>
      </c>
      <c r="F4685" s="23">
        <v>1.9281969379999999</v>
      </c>
      <c r="G4685" s="17">
        <v>0</v>
      </c>
      <c r="H4685" s="17">
        <v>1</v>
      </c>
      <c r="I4685" s="17">
        <v>0.58659830300000004</v>
      </c>
      <c r="J4685" s="17">
        <v>0.40571168099999999</v>
      </c>
      <c r="K4685" s="17">
        <v>7.6899999999999998E-3</v>
      </c>
    </row>
    <row r="4686" spans="1:11" x14ac:dyDescent="0.45">
      <c r="A4686" s="10" t="s">
        <v>45</v>
      </c>
      <c r="B4686" s="20">
        <v>0.995</v>
      </c>
      <c r="C4686" s="19">
        <v>1628</v>
      </c>
      <c r="D4686" s="19">
        <v>857.72229630000004</v>
      </c>
      <c r="E4686" s="23">
        <v>9.6542583959999995</v>
      </c>
      <c r="F4686" s="23">
        <v>1.9519676720000001</v>
      </c>
      <c r="G4686" s="17">
        <v>0</v>
      </c>
      <c r="H4686" s="17">
        <v>1</v>
      </c>
      <c r="I4686" s="17">
        <v>0.58747009800000005</v>
      </c>
      <c r="J4686" s="17">
        <v>0.404856102</v>
      </c>
      <c r="K4686" s="17">
        <v>7.6699999999999997E-3</v>
      </c>
    </row>
    <row r="4687" spans="1:11" x14ac:dyDescent="0.45">
      <c r="A4687" s="10" t="s">
        <v>45</v>
      </c>
      <c r="B4687" s="20">
        <v>0.996</v>
      </c>
      <c r="C4687" s="19">
        <v>1630</v>
      </c>
      <c r="D4687" s="19">
        <v>878.46828259999995</v>
      </c>
      <c r="E4687" s="23">
        <v>10.421513689999999</v>
      </c>
      <c r="F4687" s="23">
        <v>1.992932825</v>
      </c>
      <c r="G4687" s="17">
        <v>0</v>
      </c>
      <c r="H4687" s="17">
        <v>1</v>
      </c>
      <c r="I4687" s="17">
        <v>0.58675646000000004</v>
      </c>
      <c r="J4687" s="17">
        <v>0.40557906300000002</v>
      </c>
      <c r="K4687" s="17">
        <v>7.6600000000000001E-3</v>
      </c>
    </row>
    <row r="4688" spans="1:11" x14ac:dyDescent="0.45">
      <c r="A4688" s="10" t="s">
        <v>45</v>
      </c>
      <c r="B4688" s="20">
        <v>0.997</v>
      </c>
      <c r="C4688" s="19">
        <v>1631</v>
      </c>
      <c r="D4688" s="19">
        <v>888.89314000000002</v>
      </c>
      <c r="E4688" s="23">
        <v>10.424857449999999</v>
      </c>
      <c r="F4688" s="23">
        <v>2.033911115</v>
      </c>
      <c r="G4688" s="17">
        <v>0</v>
      </c>
      <c r="H4688" s="17">
        <v>1</v>
      </c>
      <c r="I4688" s="17">
        <v>0.58699190400000001</v>
      </c>
      <c r="J4688" s="17">
        <v>0.40534798500000002</v>
      </c>
      <c r="K4688" s="17">
        <v>7.6600000000000001E-3</v>
      </c>
    </row>
    <row r="4689" spans="1:11" x14ac:dyDescent="0.45">
      <c r="A4689" s="10" t="s">
        <v>45</v>
      </c>
      <c r="B4689" s="20">
        <v>0.998</v>
      </c>
      <c r="C4689" s="19">
        <v>1633</v>
      </c>
      <c r="D4689" s="19">
        <v>911.46264829999996</v>
      </c>
      <c r="E4689" s="23">
        <v>11.904032389999999</v>
      </c>
      <c r="F4689" s="23">
        <v>2.0636040690000002</v>
      </c>
      <c r="G4689" s="17">
        <v>0</v>
      </c>
      <c r="H4689" s="17">
        <v>1</v>
      </c>
      <c r="I4689" s="17">
        <v>0.58779876900000005</v>
      </c>
      <c r="J4689" s="17">
        <v>0.40455608599999998</v>
      </c>
      <c r="K4689" s="17">
        <v>7.6499999999999997E-3</v>
      </c>
    </row>
    <row r="4690" spans="1:11" x14ac:dyDescent="0.45">
      <c r="A4690" s="10" t="s">
        <v>45</v>
      </c>
      <c r="B4690" s="20">
        <v>0.999</v>
      </c>
      <c r="C4690" s="19">
        <v>1634</v>
      </c>
      <c r="D4690" s="19">
        <v>925.27053109999997</v>
      </c>
      <c r="E4690" s="23">
        <v>13.80788285</v>
      </c>
      <c r="F4690" s="23">
        <v>2.1180764380000001</v>
      </c>
      <c r="G4690" s="17">
        <v>0</v>
      </c>
      <c r="H4690" s="17">
        <v>1</v>
      </c>
      <c r="I4690" s="17">
        <v>0.58816265400000001</v>
      </c>
      <c r="J4690" s="17">
        <v>0.40419894899999997</v>
      </c>
      <c r="K4690" s="17">
        <v>7.6400000000000001E-3</v>
      </c>
    </row>
    <row r="4691" spans="1:11" x14ac:dyDescent="0.45">
      <c r="A4691" s="10" t="s">
        <v>45</v>
      </c>
      <c r="B4691" s="20">
        <v>1</v>
      </c>
      <c r="C4691" s="19">
        <v>1635</v>
      </c>
      <c r="D4691" s="19">
        <v>940.7304623</v>
      </c>
      <c r="E4691" s="23">
        <v>15.45993112</v>
      </c>
      <c r="F4691" s="23">
        <v>2.1840332729999998</v>
      </c>
      <c r="G4691" s="17">
        <v>0</v>
      </c>
      <c r="H4691" s="17">
        <v>1</v>
      </c>
      <c r="I4691" s="17">
        <v>0.58874113299999997</v>
      </c>
      <c r="J4691" s="17">
        <v>0.40363120000000002</v>
      </c>
      <c r="K4691" s="17">
        <v>7.6299999999999996E-3</v>
      </c>
    </row>
    <row r="4692" spans="1:11" x14ac:dyDescent="0.45">
      <c r="A4692" s="10" t="s">
        <v>47</v>
      </c>
      <c r="B4692" s="20">
        <v>0</v>
      </c>
      <c r="C4692" s="19">
        <v>38</v>
      </c>
      <c r="D4692" s="19">
        <v>8.3400000000000002E-2</v>
      </c>
      <c r="E4692" s="23">
        <v>3.5100000000000001E-3</v>
      </c>
      <c r="F4692" s="23">
        <v>2.5899999999999999E-3</v>
      </c>
      <c r="G4692" s="17">
        <v>0</v>
      </c>
      <c r="H4692" s="17">
        <v>1</v>
      </c>
      <c r="I4692" s="17">
        <v>0.49575450700000001</v>
      </c>
      <c r="J4692" s="17">
        <v>0.47488456099999998</v>
      </c>
      <c r="K4692" s="17">
        <v>2.9399999999999999E-2</v>
      </c>
    </row>
    <row r="4693" spans="1:11" x14ac:dyDescent="0.45">
      <c r="A4693" s="10" t="s">
        <v>47</v>
      </c>
      <c r="B4693" s="20">
        <v>0.01</v>
      </c>
      <c r="C4693" s="19">
        <v>116</v>
      </c>
      <c r="D4693" s="19">
        <v>0.64634634800000001</v>
      </c>
      <c r="E4693" s="23">
        <v>1.03E-2</v>
      </c>
      <c r="F4693" s="23">
        <v>8.3700000000000007E-3</v>
      </c>
      <c r="G4693" s="17">
        <v>0</v>
      </c>
      <c r="H4693" s="17">
        <v>1</v>
      </c>
      <c r="I4693" s="17">
        <v>0.84926313399999998</v>
      </c>
      <c r="J4693" s="17">
        <v>8.2199999999999995E-2</v>
      </c>
      <c r="K4693" s="17">
        <v>6.8500000000000005E-2</v>
      </c>
    </row>
    <row r="4694" spans="1:11" x14ac:dyDescent="0.45">
      <c r="A4694" s="10" t="s">
        <v>47</v>
      </c>
      <c r="B4694" s="20">
        <v>0.02</v>
      </c>
      <c r="C4694" s="19">
        <v>199</v>
      </c>
      <c r="D4694" s="19">
        <v>1.6188560190000001</v>
      </c>
      <c r="E4694" s="23">
        <v>1.35E-2</v>
      </c>
      <c r="F4694" s="23">
        <v>1.1900000000000001E-2</v>
      </c>
      <c r="G4694" s="17">
        <v>0</v>
      </c>
      <c r="H4694" s="17">
        <v>1</v>
      </c>
      <c r="I4694" s="17">
        <v>0.80142376999999998</v>
      </c>
      <c r="J4694" s="17">
        <v>0.170918445</v>
      </c>
      <c r="K4694" s="17">
        <v>2.7699999999999999E-2</v>
      </c>
    </row>
    <row r="4695" spans="1:11" x14ac:dyDescent="0.45">
      <c r="A4695" s="10" t="s">
        <v>47</v>
      </c>
      <c r="B4695" s="20">
        <v>0.03</v>
      </c>
      <c r="C4695" s="19">
        <v>258</v>
      </c>
      <c r="D4695" s="19">
        <v>2.5490707800000001</v>
      </c>
      <c r="E4695" s="23">
        <v>1.7500000000000002E-2</v>
      </c>
      <c r="F4695" s="23">
        <v>1.5100000000000001E-2</v>
      </c>
      <c r="G4695" s="17">
        <v>0</v>
      </c>
      <c r="H4695" s="17">
        <v>1</v>
      </c>
      <c r="I4695" s="17">
        <v>0.829320265</v>
      </c>
      <c r="J4695" s="17">
        <v>0.12204338000000001</v>
      </c>
      <c r="K4695" s="17">
        <v>4.8599999999999997E-2</v>
      </c>
    </row>
    <row r="4696" spans="1:11" x14ac:dyDescent="0.45">
      <c r="A4696" s="10" t="s">
        <v>47</v>
      </c>
      <c r="B4696" s="20">
        <v>0.04</v>
      </c>
      <c r="C4696" s="19">
        <v>359</v>
      </c>
      <c r="D4696" s="19">
        <v>4.4398225499999997</v>
      </c>
      <c r="E4696" s="23">
        <v>1.9800000000000002E-2</v>
      </c>
      <c r="F4696" s="23">
        <v>1.8599999999999998E-2</v>
      </c>
      <c r="G4696" s="17">
        <v>0</v>
      </c>
      <c r="H4696" s="17">
        <v>1</v>
      </c>
      <c r="I4696" s="17">
        <v>0.76129480999999999</v>
      </c>
      <c r="J4696" s="17">
        <v>0.20391089100000001</v>
      </c>
      <c r="K4696" s="17">
        <v>3.4799999999999998E-2</v>
      </c>
    </row>
    <row r="4697" spans="1:11" x14ac:dyDescent="0.45">
      <c r="A4697" s="10" t="s">
        <v>47</v>
      </c>
      <c r="B4697" s="20">
        <v>0.05</v>
      </c>
      <c r="C4697" s="19">
        <v>438</v>
      </c>
      <c r="D4697" s="19">
        <v>6.2527446639999997</v>
      </c>
      <c r="E4697" s="23">
        <v>2.4500000000000001E-2</v>
      </c>
      <c r="F4697" s="23">
        <v>2.12E-2</v>
      </c>
      <c r="G4697" s="17">
        <v>0</v>
      </c>
      <c r="H4697" s="17">
        <v>1</v>
      </c>
      <c r="I4697" s="17">
        <v>0.75362838700000001</v>
      </c>
      <c r="J4697" s="17">
        <v>0.180606146</v>
      </c>
      <c r="K4697" s="17">
        <v>6.5799999999999997E-2</v>
      </c>
    </row>
    <row r="4698" spans="1:11" x14ac:dyDescent="0.45">
      <c r="A4698" s="10" t="s">
        <v>47</v>
      </c>
      <c r="B4698" s="20">
        <v>0.06</v>
      </c>
      <c r="C4698" s="19">
        <v>493</v>
      </c>
      <c r="D4698" s="19">
        <v>7.6495124199999998</v>
      </c>
      <c r="E4698" s="23">
        <v>2.5899999999999999E-2</v>
      </c>
      <c r="F4698" s="23">
        <v>2.3800000000000002E-2</v>
      </c>
      <c r="G4698" s="17">
        <v>0</v>
      </c>
      <c r="H4698" s="17">
        <v>1</v>
      </c>
      <c r="I4698" s="17">
        <v>0.80816865999999998</v>
      </c>
      <c r="J4698" s="17">
        <v>0.141367721</v>
      </c>
      <c r="K4698" s="17">
        <v>5.0500000000000003E-2</v>
      </c>
    </row>
    <row r="4699" spans="1:11" x14ac:dyDescent="0.45">
      <c r="A4699" s="10" t="s">
        <v>47</v>
      </c>
      <c r="B4699" s="20">
        <v>7.0000000000000007E-2</v>
      </c>
      <c r="C4699" s="19">
        <v>598</v>
      </c>
      <c r="D4699" s="19">
        <v>10.555103539999999</v>
      </c>
      <c r="E4699" s="23">
        <v>3.1699999999999999E-2</v>
      </c>
      <c r="F4699" s="23">
        <v>2.6700000000000002E-2</v>
      </c>
      <c r="G4699" s="17">
        <v>0</v>
      </c>
      <c r="H4699" s="17">
        <v>1</v>
      </c>
      <c r="I4699" s="17">
        <v>0.73883942199999997</v>
      </c>
      <c r="J4699" s="17">
        <v>0.22396461000000001</v>
      </c>
      <c r="K4699" s="17">
        <v>3.7199999999999997E-2</v>
      </c>
    </row>
    <row r="4700" spans="1:11" x14ac:dyDescent="0.45">
      <c r="A4700" s="10" t="s">
        <v>47</v>
      </c>
      <c r="B4700" s="20">
        <v>0.08</v>
      </c>
      <c r="C4700" s="19">
        <v>664</v>
      </c>
      <c r="D4700" s="19">
        <v>12.81425842</v>
      </c>
      <c r="E4700" s="23">
        <v>3.6600000000000001E-2</v>
      </c>
      <c r="F4700" s="23">
        <v>3.0099999999999998E-2</v>
      </c>
      <c r="G4700" s="17">
        <v>0</v>
      </c>
      <c r="H4700" s="17">
        <v>1</v>
      </c>
      <c r="I4700" s="17">
        <v>0.77725928300000002</v>
      </c>
      <c r="J4700" s="17">
        <v>0.18985311099999999</v>
      </c>
      <c r="K4700" s="17">
        <v>3.2899999999999999E-2</v>
      </c>
    </row>
    <row r="4701" spans="1:11" x14ac:dyDescent="0.45">
      <c r="A4701" s="10" t="s">
        <v>47</v>
      </c>
      <c r="B4701" s="20">
        <v>0.09</v>
      </c>
      <c r="C4701" s="19">
        <v>753</v>
      </c>
      <c r="D4701" s="19">
        <v>16.163763679999999</v>
      </c>
      <c r="E4701" s="23">
        <v>3.9300000000000002E-2</v>
      </c>
      <c r="F4701" s="23">
        <v>3.5000000000000003E-2</v>
      </c>
      <c r="G4701" s="17">
        <v>0</v>
      </c>
      <c r="H4701" s="17">
        <v>1</v>
      </c>
      <c r="I4701" s="17">
        <v>0.81654538899999995</v>
      </c>
      <c r="J4701" s="17">
        <v>0.15739099500000001</v>
      </c>
      <c r="K4701" s="17">
        <v>2.6100000000000002E-2</v>
      </c>
    </row>
    <row r="4702" spans="1:11" x14ac:dyDescent="0.45">
      <c r="A4702" s="10" t="s">
        <v>47</v>
      </c>
      <c r="B4702" s="20">
        <v>0.1</v>
      </c>
      <c r="C4702" s="19">
        <v>834</v>
      </c>
      <c r="D4702" s="19">
        <v>19.384739509999999</v>
      </c>
      <c r="E4702" s="23">
        <v>4.02E-2</v>
      </c>
      <c r="F4702" s="23">
        <v>3.7699999999999997E-2</v>
      </c>
      <c r="G4702" s="17">
        <v>0</v>
      </c>
      <c r="H4702" s="17">
        <v>1</v>
      </c>
      <c r="I4702" s="17">
        <v>0.85142779999999996</v>
      </c>
      <c r="J4702" s="17">
        <v>0.12740347899999999</v>
      </c>
      <c r="K4702" s="17">
        <v>2.12E-2</v>
      </c>
    </row>
    <row r="4703" spans="1:11" x14ac:dyDescent="0.45">
      <c r="A4703" s="10" t="s">
        <v>47</v>
      </c>
      <c r="B4703" s="20">
        <v>0.11</v>
      </c>
      <c r="C4703" s="19">
        <v>918</v>
      </c>
      <c r="D4703" s="19">
        <v>23.104894430000002</v>
      </c>
      <c r="E4703" s="23">
        <v>4.6800000000000001E-2</v>
      </c>
      <c r="F4703" s="23">
        <v>4.0599999999999997E-2</v>
      </c>
      <c r="G4703" s="17">
        <v>0</v>
      </c>
      <c r="H4703" s="17">
        <v>1</v>
      </c>
      <c r="I4703" s="17">
        <v>0.87254866200000003</v>
      </c>
      <c r="J4703" s="17">
        <v>0.109063435</v>
      </c>
      <c r="K4703" s="17">
        <v>1.84E-2</v>
      </c>
    </row>
    <row r="4704" spans="1:11" x14ac:dyDescent="0.45">
      <c r="A4704" s="10" t="s">
        <v>47</v>
      </c>
      <c r="B4704" s="20">
        <v>0.12</v>
      </c>
      <c r="C4704" s="19">
        <v>997</v>
      </c>
      <c r="D4704" s="19">
        <v>27.119142589999999</v>
      </c>
      <c r="E4704" s="23">
        <v>5.28E-2</v>
      </c>
      <c r="F4704" s="23">
        <v>4.3900000000000002E-2</v>
      </c>
      <c r="G4704" s="17">
        <v>0</v>
      </c>
      <c r="H4704" s="17">
        <v>1</v>
      </c>
      <c r="I4704" s="17">
        <v>0.88459312300000004</v>
      </c>
      <c r="J4704" s="17">
        <v>9.8900000000000002E-2</v>
      </c>
      <c r="K4704" s="17">
        <v>1.66E-2</v>
      </c>
    </row>
    <row r="4705" spans="1:11" x14ac:dyDescent="0.45">
      <c r="A4705" s="10" t="s">
        <v>47</v>
      </c>
      <c r="B4705" s="20">
        <v>0.13</v>
      </c>
      <c r="C4705" s="19">
        <v>1078</v>
      </c>
      <c r="D4705" s="19">
        <v>31.768724769999999</v>
      </c>
      <c r="E4705" s="23">
        <v>6.2199999999999998E-2</v>
      </c>
      <c r="F4705" s="23">
        <v>4.9000000000000002E-2</v>
      </c>
      <c r="G4705" s="17">
        <v>0</v>
      </c>
      <c r="H4705" s="17">
        <v>1</v>
      </c>
      <c r="I4705" s="17">
        <v>0.89787339200000005</v>
      </c>
      <c r="J4705" s="17">
        <v>8.5199999999999998E-2</v>
      </c>
      <c r="K4705" s="17">
        <v>1.6899999999999998E-2</v>
      </c>
    </row>
    <row r="4706" spans="1:11" x14ac:dyDescent="0.45">
      <c r="A4706" s="10" t="s">
        <v>47</v>
      </c>
      <c r="B4706" s="20">
        <v>0.14000000000000001</v>
      </c>
      <c r="C4706" s="19">
        <v>1165</v>
      </c>
      <c r="D4706" s="19">
        <v>37.59011701</v>
      </c>
      <c r="E4706" s="23">
        <v>7.0699999999999999E-2</v>
      </c>
      <c r="F4706" s="23">
        <v>5.5599999999999997E-2</v>
      </c>
      <c r="G4706" s="17">
        <v>0</v>
      </c>
      <c r="H4706" s="17">
        <v>1</v>
      </c>
      <c r="I4706" s="17">
        <v>0.90826447200000004</v>
      </c>
      <c r="J4706" s="17">
        <v>7.6100000000000001E-2</v>
      </c>
      <c r="K4706" s="17">
        <v>1.5599999999999999E-2</v>
      </c>
    </row>
    <row r="4707" spans="1:11" x14ac:dyDescent="0.45">
      <c r="A4707" s="10" t="s">
        <v>47</v>
      </c>
      <c r="B4707" s="20">
        <v>0.15</v>
      </c>
      <c r="C4707" s="19">
        <v>1237</v>
      </c>
      <c r="D4707" s="19">
        <v>42.860483309999999</v>
      </c>
      <c r="E4707" s="23">
        <v>7.7299999999999994E-2</v>
      </c>
      <c r="F4707" s="23">
        <v>6.1699999999999998E-2</v>
      </c>
      <c r="G4707" s="17">
        <v>0</v>
      </c>
      <c r="H4707" s="17">
        <v>1</v>
      </c>
      <c r="I4707" s="17">
        <v>0.90970122399999997</v>
      </c>
      <c r="J4707" s="17">
        <v>7.5700000000000003E-2</v>
      </c>
      <c r="K4707" s="17">
        <v>1.46E-2</v>
      </c>
    </row>
    <row r="4708" spans="1:11" x14ac:dyDescent="0.45">
      <c r="A4708" s="10" t="s">
        <v>47</v>
      </c>
      <c r="B4708" s="20">
        <v>0.16</v>
      </c>
      <c r="C4708" s="19">
        <v>1317</v>
      </c>
      <c r="D4708" s="19">
        <v>49.42409747</v>
      </c>
      <c r="E4708" s="23">
        <v>8.5599999999999996E-2</v>
      </c>
      <c r="F4708" s="23">
        <v>6.83E-2</v>
      </c>
      <c r="G4708" s="17">
        <v>0</v>
      </c>
      <c r="H4708" s="17">
        <v>1</v>
      </c>
      <c r="I4708" s="17">
        <v>0.91930673500000004</v>
      </c>
      <c r="J4708" s="17">
        <v>6.5799999999999997E-2</v>
      </c>
      <c r="K4708" s="17">
        <v>1.49E-2</v>
      </c>
    </row>
    <row r="4709" spans="1:11" x14ac:dyDescent="0.45">
      <c r="A4709" s="10" t="s">
        <v>47</v>
      </c>
      <c r="B4709" s="20">
        <v>0.17</v>
      </c>
      <c r="C4709" s="19">
        <v>1394</v>
      </c>
      <c r="D4709" s="19">
        <v>56.355397959999998</v>
      </c>
      <c r="E4709" s="23">
        <v>9.1899999999999996E-2</v>
      </c>
      <c r="F4709" s="23">
        <v>7.5300000000000006E-2</v>
      </c>
      <c r="G4709" s="17">
        <v>0</v>
      </c>
      <c r="H4709" s="17">
        <v>1</v>
      </c>
      <c r="I4709" s="17">
        <v>0.92825563200000005</v>
      </c>
      <c r="J4709" s="17">
        <v>5.8200000000000002E-2</v>
      </c>
      <c r="K4709" s="17">
        <v>1.3599999999999999E-2</v>
      </c>
    </row>
    <row r="4710" spans="1:11" x14ac:dyDescent="0.45">
      <c r="A4710" s="10" t="s">
        <v>47</v>
      </c>
      <c r="B4710" s="20">
        <v>0.18</v>
      </c>
      <c r="C4710" s="19">
        <v>1471</v>
      </c>
      <c r="D4710" s="19">
        <v>63.549555410000004</v>
      </c>
      <c r="E4710" s="23">
        <v>9.4200000000000006E-2</v>
      </c>
      <c r="F4710" s="23">
        <v>8.1199999999999994E-2</v>
      </c>
      <c r="G4710" s="17">
        <v>0</v>
      </c>
      <c r="H4710" s="17">
        <v>1</v>
      </c>
      <c r="I4710" s="17">
        <v>0.93810943000000002</v>
      </c>
      <c r="J4710" s="17">
        <v>4.9799999999999997E-2</v>
      </c>
      <c r="K4710" s="17">
        <v>1.21E-2</v>
      </c>
    </row>
    <row r="4711" spans="1:11" x14ac:dyDescent="0.45">
      <c r="A4711" s="10" t="s">
        <v>47</v>
      </c>
      <c r="B4711" s="20">
        <v>0.19</v>
      </c>
      <c r="C4711" s="19">
        <v>1556</v>
      </c>
      <c r="D4711" s="19">
        <v>71.896401900000001</v>
      </c>
      <c r="E4711" s="23">
        <v>0.103916178</v>
      </c>
      <c r="F4711" s="23">
        <v>8.6900000000000005E-2</v>
      </c>
      <c r="G4711" s="17">
        <v>0</v>
      </c>
      <c r="H4711" s="17">
        <v>1</v>
      </c>
      <c r="I4711" s="17">
        <v>0.94239804999999999</v>
      </c>
      <c r="J4711" s="17">
        <v>4.5499999999999999E-2</v>
      </c>
      <c r="K4711" s="17">
        <v>1.21E-2</v>
      </c>
    </row>
    <row r="4712" spans="1:11" x14ac:dyDescent="0.45">
      <c r="A4712" s="10" t="s">
        <v>47</v>
      </c>
      <c r="B4712" s="20">
        <v>0.2</v>
      </c>
      <c r="C4712" s="19">
        <v>1635</v>
      </c>
      <c r="D4712" s="19">
        <v>80.300654710000003</v>
      </c>
      <c r="E4712" s="23">
        <v>0.107719651</v>
      </c>
      <c r="F4712" s="23">
        <v>9.3200000000000005E-2</v>
      </c>
      <c r="G4712" s="17">
        <v>0</v>
      </c>
      <c r="H4712" s="17">
        <v>1</v>
      </c>
      <c r="I4712" s="17">
        <v>0.92377148499999995</v>
      </c>
      <c r="J4712" s="17">
        <v>6.5199999999999994E-2</v>
      </c>
      <c r="K4712" s="17">
        <v>1.0999999999999999E-2</v>
      </c>
    </row>
    <row r="4713" spans="1:11" x14ac:dyDescent="0.45">
      <c r="A4713" s="10" t="s">
        <v>47</v>
      </c>
      <c r="B4713" s="20">
        <v>0.21</v>
      </c>
      <c r="C4713" s="19">
        <v>1717</v>
      </c>
      <c r="D4713" s="19">
        <v>89.374012780000001</v>
      </c>
      <c r="E4713" s="23">
        <v>0.112408894</v>
      </c>
      <c r="F4713" s="23">
        <v>9.8000000000000004E-2</v>
      </c>
      <c r="G4713" s="17">
        <v>0</v>
      </c>
      <c r="H4713" s="17">
        <v>1</v>
      </c>
      <c r="I4713" s="17">
        <v>0.932637457</v>
      </c>
      <c r="J4713" s="17">
        <v>5.7599999999999998E-2</v>
      </c>
      <c r="K4713" s="17">
        <v>9.7300000000000008E-3</v>
      </c>
    </row>
    <row r="4714" spans="1:11" x14ac:dyDescent="0.45">
      <c r="A4714" s="10" t="s">
        <v>47</v>
      </c>
      <c r="B4714" s="20">
        <v>0.22</v>
      </c>
      <c r="C4714" s="19">
        <v>1793</v>
      </c>
      <c r="D4714" s="19">
        <v>98.060325390000003</v>
      </c>
      <c r="E4714" s="23">
        <v>0.117859467</v>
      </c>
      <c r="F4714" s="23">
        <v>0.102510147</v>
      </c>
      <c r="G4714" s="17">
        <v>0</v>
      </c>
      <c r="H4714" s="17">
        <v>1</v>
      </c>
      <c r="I4714" s="17">
        <v>0.93834126900000003</v>
      </c>
      <c r="J4714" s="17">
        <v>5.2900000000000003E-2</v>
      </c>
      <c r="K4714" s="17">
        <v>8.77E-3</v>
      </c>
    </row>
    <row r="4715" spans="1:11" x14ac:dyDescent="0.45">
      <c r="A4715" s="10" t="s">
        <v>47</v>
      </c>
      <c r="B4715" s="20">
        <v>0.23</v>
      </c>
      <c r="C4715" s="19">
        <v>1878</v>
      </c>
      <c r="D4715" s="19">
        <v>108.4297337</v>
      </c>
      <c r="E4715" s="23">
        <v>0.125436661</v>
      </c>
      <c r="F4715" s="23">
        <v>0.10739236200000001</v>
      </c>
      <c r="G4715" s="17">
        <v>0</v>
      </c>
      <c r="H4715" s="17">
        <v>1</v>
      </c>
      <c r="I4715" s="17">
        <v>0.94407360900000004</v>
      </c>
      <c r="J4715" s="17">
        <v>4.7899999999999998E-2</v>
      </c>
      <c r="K4715" s="17">
        <v>8.0099999999999998E-3</v>
      </c>
    </row>
    <row r="4716" spans="1:11" x14ac:dyDescent="0.45">
      <c r="A4716" s="10" t="s">
        <v>47</v>
      </c>
      <c r="B4716" s="20">
        <v>0.24</v>
      </c>
      <c r="C4716" s="19">
        <v>1939</v>
      </c>
      <c r="D4716" s="19">
        <v>116.2622405</v>
      </c>
      <c r="E4716" s="23">
        <v>0.131389071</v>
      </c>
      <c r="F4716" s="23">
        <v>0.110626088</v>
      </c>
      <c r="G4716" s="17">
        <v>0</v>
      </c>
      <c r="H4716" s="17">
        <v>1</v>
      </c>
      <c r="I4716" s="17">
        <v>0.946144121</v>
      </c>
      <c r="J4716" s="17">
        <v>4.5999999999999999E-2</v>
      </c>
      <c r="K4716" s="17">
        <v>7.8899999999999994E-3</v>
      </c>
    </row>
    <row r="4717" spans="1:11" x14ac:dyDescent="0.45">
      <c r="A4717" s="10" t="s">
        <v>47</v>
      </c>
      <c r="B4717" s="20">
        <v>0.25</v>
      </c>
      <c r="C4717" s="19">
        <v>2028</v>
      </c>
      <c r="D4717" s="19">
        <v>128.07179289999999</v>
      </c>
      <c r="E4717" s="23">
        <v>0.134788198</v>
      </c>
      <c r="F4717" s="23">
        <v>0.117394448</v>
      </c>
      <c r="G4717" s="17">
        <v>0</v>
      </c>
      <c r="H4717" s="17">
        <v>1</v>
      </c>
      <c r="I4717" s="17">
        <v>0.95064011299999995</v>
      </c>
      <c r="J4717" s="17">
        <v>4.2099999999999999E-2</v>
      </c>
      <c r="K4717" s="17">
        <v>7.28E-3</v>
      </c>
    </row>
    <row r="4718" spans="1:11" x14ac:dyDescent="0.45">
      <c r="A4718" s="10" t="s">
        <v>47</v>
      </c>
      <c r="B4718" s="20">
        <v>0.26</v>
      </c>
      <c r="C4718" s="19">
        <v>2110</v>
      </c>
      <c r="D4718" s="19">
        <v>139.2991614</v>
      </c>
      <c r="E4718" s="23">
        <v>0.14090682600000001</v>
      </c>
      <c r="F4718" s="23">
        <v>0.12176392599999999</v>
      </c>
      <c r="G4718" s="17">
        <v>0</v>
      </c>
      <c r="H4718" s="17">
        <v>1</v>
      </c>
      <c r="I4718" s="17">
        <v>0.95174088899999998</v>
      </c>
      <c r="J4718" s="17">
        <v>4.1399999999999999E-2</v>
      </c>
      <c r="K4718" s="17">
        <v>6.8700000000000002E-3</v>
      </c>
    </row>
    <row r="4719" spans="1:11" x14ac:dyDescent="0.45">
      <c r="A4719" s="10" t="s">
        <v>47</v>
      </c>
      <c r="B4719" s="20">
        <v>0.27</v>
      </c>
      <c r="C4719" s="19">
        <v>2197</v>
      </c>
      <c r="D4719" s="19">
        <v>151.6998518</v>
      </c>
      <c r="E4719" s="23">
        <v>0.14444626899999999</v>
      </c>
      <c r="F4719" s="23">
        <v>0.12684178500000001</v>
      </c>
      <c r="G4719" s="17">
        <v>0</v>
      </c>
      <c r="H4719" s="17">
        <v>1</v>
      </c>
      <c r="I4719" s="17">
        <v>0.95510887899999997</v>
      </c>
      <c r="J4719" s="17">
        <v>3.85E-2</v>
      </c>
      <c r="K4719" s="17">
        <v>6.4099999999999999E-3</v>
      </c>
    </row>
    <row r="4720" spans="1:11" x14ac:dyDescent="0.45">
      <c r="A4720" s="10" t="s">
        <v>47</v>
      </c>
      <c r="B4720" s="20">
        <v>0.28000000000000003</v>
      </c>
      <c r="C4720" s="19">
        <v>2277</v>
      </c>
      <c r="D4720" s="19">
        <v>163.4252773</v>
      </c>
      <c r="E4720" s="23">
        <v>0.14967559899999999</v>
      </c>
      <c r="F4720" s="23">
        <v>0.13124264599999999</v>
      </c>
      <c r="G4720" s="17">
        <v>0</v>
      </c>
      <c r="H4720" s="17">
        <v>1</v>
      </c>
      <c r="I4720" s="17">
        <v>0.95783299499999996</v>
      </c>
      <c r="J4720" s="17">
        <v>3.61E-2</v>
      </c>
      <c r="K4720" s="17">
        <v>6.0499999999999998E-3</v>
      </c>
    </row>
    <row r="4721" spans="1:11" x14ac:dyDescent="0.45">
      <c r="A4721" s="10" t="s">
        <v>47</v>
      </c>
      <c r="B4721" s="20">
        <v>0.28999999999999998</v>
      </c>
      <c r="C4721" s="19">
        <v>2362</v>
      </c>
      <c r="D4721" s="19">
        <v>176.37822420000001</v>
      </c>
      <c r="E4721" s="23">
        <v>0.156763717</v>
      </c>
      <c r="F4721" s="23">
        <v>0.13562454099999999</v>
      </c>
      <c r="G4721" s="17">
        <v>0</v>
      </c>
      <c r="H4721" s="17">
        <v>1</v>
      </c>
      <c r="I4721" s="17">
        <v>0.95872601999999996</v>
      </c>
      <c r="J4721" s="17">
        <v>3.5200000000000002E-2</v>
      </c>
      <c r="K4721" s="17">
        <v>6.0699999999999999E-3</v>
      </c>
    </row>
    <row r="4722" spans="1:11" x14ac:dyDescent="0.45">
      <c r="A4722" s="10" t="s">
        <v>47</v>
      </c>
      <c r="B4722" s="20">
        <v>0.3</v>
      </c>
      <c r="C4722" s="19">
        <v>2436</v>
      </c>
      <c r="D4722" s="19">
        <v>188.1508753</v>
      </c>
      <c r="E4722" s="23">
        <v>0.16212425999999999</v>
      </c>
      <c r="F4722" s="23">
        <v>0.14071703299999999</v>
      </c>
      <c r="G4722" s="17">
        <v>0</v>
      </c>
      <c r="H4722" s="17">
        <v>1</v>
      </c>
      <c r="I4722" s="17">
        <v>0.96139198400000003</v>
      </c>
      <c r="J4722" s="17">
        <v>3.2899999999999999E-2</v>
      </c>
      <c r="K4722" s="17">
        <v>5.6899999999999997E-3</v>
      </c>
    </row>
    <row r="4723" spans="1:11" x14ac:dyDescent="0.45">
      <c r="A4723" s="10" t="s">
        <v>47</v>
      </c>
      <c r="B4723" s="20">
        <v>0.31</v>
      </c>
      <c r="C4723" s="19">
        <v>2514</v>
      </c>
      <c r="D4723" s="19">
        <v>201.0688433</v>
      </c>
      <c r="E4723" s="23">
        <v>0.168739259</v>
      </c>
      <c r="F4723" s="23">
        <v>0.145177366</v>
      </c>
      <c r="G4723" s="17">
        <v>0</v>
      </c>
      <c r="H4723" s="17">
        <v>1</v>
      </c>
      <c r="I4723" s="17">
        <v>0.96305700000000005</v>
      </c>
      <c r="J4723" s="17">
        <v>3.1600000000000003E-2</v>
      </c>
      <c r="K4723" s="17">
        <v>5.3499999999999997E-3</v>
      </c>
    </row>
    <row r="4724" spans="1:11" x14ac:dyDescent="0.45">
      <c r="A4724" s="10" t="s">
        <v>47</v>
      </c>
      <c r="B4724" s="20">
        <v>0.32</v>
      </c>
      <c r="C4724" s="19">
        <v>2596</v>
      </c>
      <c r="D4724" s="19">
        <v>214.970406</v>
      </c>
      <c r="E4724" s="23">
        <v>0.171517905</v>
      </c>
      <c r="F4724" s="23">
        <v>0.14997929400000001</v>
      </c>
      <c r="G4724" s="17">
        <v>0</v>
      </c>
      <c r="H4724" s="17">
        <v>1</v>
      </c>
      <c r="I4724" s="17">
        <v>0.96467613799999996</v>
      </c>
      <c r="J4724" s="17">
        <v>3.0200000000000001E-2</v>
      </c>
      <c r="K4724" s="17">
        <v>5.1399999999999996E-3</v>
      </c>
    </row>
    <row r="4725" spans="1:11" x14ac:dyDescent="0.45">
      <c r="A4725" s="10" t="s">
        <v>47</v>
      </c>
      <c r="B4725" s="20">
        <v>0.33</v>
      </c>
      <c r="C4725" s="19">
        <v>2675</v>
      </c>
      <c r="D4725" s="19">
        <v>228.8188653</v>
      </c>
      <c r="E4725" s="23">
        <v>0.17814907999999999</v>
      </c>
      <c r="F4725" s="23">
        <v>0.15416618600000001</v>
      </c>
      <c r="G4725" s="17">
        <v>0</v>
      </c>
      <c r="H4725" s="17">
        <v>1</v>
      </c>
      <c r="I4725" s="17">
        <v>0.96481590800000006</v>
      </c>
      <c r="J4725" s="17">
        <v>3.0300000000000001E-2</v>
      </c>
      <c r="K4725" s="17">
        <v>4.8399999999999997E-3</v>
      </c>
    </row>
    <row r="4726" spans="1:11" x14ac:dyDescent="0.45">
      <c r="A4726" s="10" t="s">
        <v>47</v>
      </c>
      <c r="B4726" s="20">
        <v>0.34</v>
      </c>
      <c r="C4726" s="19">
        <v>2753</v>
      </c>
      <c r="D4726" s="19">
        <v>242.9802497</v>
      </c>
      <c r="E4726" s="23">
        <v>0.18378301799999999</v>
      </c>
      <c r="F4726" s="23">
        <v>0.15891429200000001</v>
      </c>
      <c r="G4726" s="17">
        <v>0</v>
      </c>
      <c r="H4726" s="17">
        <v>1</v>
      </c>
      <c r="I4726" s="17">
        <v>0.96637245800000005</v>
      </c>
      <c r="J4726" s="17">
        <v>2.9000000000000001E-2</v>
      </c>
      <c r="K4726" s="17">
        <v>4.5900000000000003E-3</v>
      </c>
    </row>
    <row r="4727" spans="1:11" x14ac:dyDescent="0.45">
      <c r="A4727" s="10" t="s">
        <v>47</v>
      </c>
      <c r="B4727" s="20">
        <v>0.35</v>
      </c>
      <c r="C4727" s="19">
        <v>2822</v>
      </c>
      <c r="D4727" s="19">
        <v>255.93869979999999</v>
      </c>
      <c r="E4727" s="23">
        <v>0.19202551600000001</v>
      </c>
      <c r="F4727" s="23">
        <v>0.16350194000000001</v>
      </c>
      <c r="G4727" s="17">
        <v>0</v>
      </c>
      <c r="H4727" s="17">
        <v>1</v>
      </c>
      <c r="I4727" s="17">
        <v>0.96797777900000004</v>
      </c>
      <c r="J4727" s="17">
        <v>2.76E-2</v>
      </c>
      <c r="K4727" s="17">
        <v>4.3800000000000002E-3</v>
      </c>
    </row>
    <row r="4728" spans="1:11" x14ac:dyDescent="0.45">
      <c r="A4728" s="10" t="s">
        <v>47</v>
      </c>
      <c r="B4728" s="20">
        <v>0.36</v>
      </c>
      <c r="C4728" s="19">
        <v>2914</v>
      </c>
      <c r="D4728" s="19">
        <v>273.68509920000002</v>
      </c>
      <c r="E4728" s="23">
        <v>0.19382069699999999</v>
      </c>
      <c r="F4728" s="23">
        <v>0.16884885799999999</v>
      </c>
      <c r="G4728" s="17">
        <v>0</v>
      </c>
      <c r="H4728" s="17">
        <v>1</v>
      </c>
      <c r="I4728" s="17">
        <v>0.96988811500000005</v>
      </c>
      <c r="J4728" s="17">
        <v>2.5999999999999999E-2</v>
      </c>
      <c r="K4728" s="17">
        <v>4.13E-3</v>
      </c>
    </row>
    <row r="4729" spans="1:11" x14ac:dyDescent="0.45">
      <c r="A4729" s="10" t="s">
        <v>47</v>
      </c>
      <c r="B4729" s="20">
        <v>0.37</v>
      </c>
      <c r="C4729" s="19">
        <v>2996</v>
      </c>
      <c r="D4729" s="19">
        <v>289.64196090000002</v>
      </c>
      <c r="E4729" s="23">
        <v>0.196249487</v>
      </c>
      <c r="F4729" s="23">
        <v>0.173732205</v>
      </c>
      <c r="G4729" s="17">
        <v>0</v>
      </c>
      <c r="H4729" s="17">
        <v>1</v>
      </c>
      <c r="I4729" s="17">
        <v>0.97102750699999996</v>
      </c>
      <c r="J4729" s="17">
        <v>2.5000000000000001E-2</v>
      </c>
      <c r="K4729" s="17">
        <v>3.9399999999999999E-3</v>
      </c>
    </row>
    <row r="4730" spans="1:11" x14ac:dyDescent="0.45">
      <c r="A4730" s="10" t="s">
        <v>47</v>
      </c>
      <c r="B4730" s="20">
        <v>0.38</v>
      </c>
      <c r="C4730" s="19">
        <v>3076</v>
      </c>
      <c r="D4730" s="19">
        <v>305.63457299999999</v>
      </c>
      <c r="E4730" s="23">
        <v>0.20303665300000001</v>
      </c>
      <c r="F4730" s="23">
        <v>0.17770488800000001</v>
      </c>
      <c r="G4730" s="17">
        <v>0</v>
      </c>
      <c r="H4730" s="17">
        <v>1</v>
      </c>
      <c r="I4730" s="17">
        <v>0.97234812400000004</v>
      </c>
      <c r="J4730" s="17">
        <v>2.3900000000000001E-2</v>
      </c>
      <c r="K4730" s="17">
        <v>3.7299999999999998E-3</v>
      </c>
    </row>
    <row r="4731" spans="1:11" x14ac:dyDescent="0.45">
      <c r="A4731" s="10" t="s">
        <v>47</v>
      </c>
      <c r="B4731" s="20">
        <v>0.39</v>
      </c>
      <c r="C4731" s="19">
        <v>3150</v>
      </c>
      <c r="D4731" s="19">
        <v>320.82580969999998</v>
      </c>
      <c r="E4731" s="23">
        <v>0.207507681</v>
      </c>
      <c r="F4731" s="23">
        <v>0.18312093199999999</v>
      </c>
      <c r="G4731" s="17">
        <v>0</v>
      </c>
      <c r="H4731" s="17">
        <v>1</v>
      </c>
      <c r="I4731" s="17">
        <v>0.97384679100000004</v>
      </c>
      <c r="J4731" s="17">
        <v>2.2599999999999999E-2</v>
      </c>
      <c r="K4731" s="17">
        <v>3.5799999999999998E-3</v>
      </c>
    </row>
    <row r="4732" spans="1:11" x14ac:dyDescent="0.45">
      <c r="A4732" s="10" t="s">
        <v>47</v>
      </c>
      <c r="B4732" s="20">
        <v>0.4</v>
      </c>
      <c r="C4732" s="19">
        <v>3222</v>
      </c>
      <c r="D4732" s="19">
        <v>335.88889189999998</v>
      </c>
      <c r="E4732" s="23">
        <v>0.21011062799999999</v>
      </c>
      <c r="F4732" s="23">
        <v>0.186878928</v>
      </c>
      <c r="G4732" s="17">
        <v>0</v>
      </c>
      <c r="H4732" s="17">
        <v>1</v>
      </c>
      <c r="I4732" s="17">
        <v>0.97472458200000001</v>
      </c>
      <c r="J4732" s="17">
        <v>2.18E-2</v>
      </c>
      <c r="K4732" s="17">
        <v>3.47E-3</v>
      </c>
    </row>
    <row r="4733" spans="1:11" x14ac:dyDescent="0.45">
      <c r="A4733" s="10" t="s">
        <v>47</v>
      </c>
      <c r="B4733" s="20">
        <v>0.41</v>
      </c>
      <c r="C4733" s="19">
        <v>3304</v>
      </c>
      <c r="D4733" s="19">
        <v>353.25903190000002</v>
      </c>
      <c r="E4733" s="23">
        <v>0.21326447100000001</v>
      </c>
      <c r="F4733" s="23">
        <v>0.19088627999999999</v>
      </c>
      <c r="G4733" s="17">
        <v>0</v>
      </c>
      <c r="H4733" s="17">
        <v>1</v>
      </c>
      <c r="I4733" s="17">
        <v>0.97538421399999997</v>
      </c>
      <c r="J4733" s="17">
        <v>2.1299999999999999E-2</v>
      </c>
      <c r="K4733" s="17">
        <v>3.31E-3</v>
      </c>
    </row>
    <row r="4734" spans="1:11" x14ac:dyDescent="0.45">
      <c r="A4734" s="10" t="s">
        <v>47</v>
      </c>
      <c r="B4734" s="20">
        <v>0.42</v>
      </c>
      <c r="C4734" s="19">
        <v>3395</v>
      </c>
      <c r="D4734" s="19">
        <v>372.85750050000001</v>
      </c>
      <c r="E4734" s="23">
        <v>0.219300574</v>
      </c>
      <c r="F4734" s="23">
        <v>0.19499992599999999</v>
      </c>
      <c r="G4734" s="17">
        <v>0</v>
      </c>
      <c r="H4734" s="17">
        <v>1</v>
      </c>
      <c r="I4734" s="17">
        <v>0.97651146</v>
      </c>
      <c r="J4734" s="17">
        <v>2.0299999999999999E-2</v>
      </c>
      <c r="K4734" s="17">
        <v>3.15E-3</v>
      </c>
    </row>
    <row r="4735" spans="1:11" x14ac:dyDescent="0.45">
      <c r="A4735" s="10" t="s">
        <v>47</v>
      </c>
      <c r="B4735" s="20">
        <v>0.43</v>
      </c>
      <c r="C4735" s="19">
        <v>3475</v>
      </c>
      <c r="D4735" s="19">
        <v>390.71899880000001</v>
      </c>
      <c r="E4735" s="23">
        <v>0.226517626</v>
      </c>
      <c r="F4735" s="23">
        <v>0.19968561000000001</v>
      </c>
      <c r="G4735" s="17">
        <v>0</v>
      </c>
      <c r="H4735" s="17">
        <v>1</v>
      </c>
      <c r="I4735" s="17">
        <v>0.97749740500000004</v>
      </c>
      <c r="J4735" s="17">
        <v>1.95E-2</v>
      </c>
      <c r="K4735" s="17">
        <v>3.0200000000000001E-3</v>
      </c>
    </row>
    <row r="4736" spans="1:11" x14ac:dyDescent="0.45">
      <c r="A4736" s="10" t="s">
        <v>47</v>
      </c>
      <c r="B4736" s="20">
        <v>0.44</v>
      </c>
      <c r="C4736" s="19">
        <v>3540</v>
      </c>
      <c r="D4736" s="19">
        <v>405.6315419</v>
      </c>
      <c r="E4736" s="23">
        <v>0.232640128</v>
      </c>
      <c r="F4736" s="23">
        <v>0.203433323</v>
      </c>
      <c r="G4736" s="17">
        <v>0</v>
      </c>
      <c r="H4736" s="17">
        <v>1</v>
      </c>
      <c r="I4736" s="17">
        <v>0.97825260000000003</v>
      </c>
      <c r="J4736" s="17">
        <v>1.8800000000000001E-2</v>
      </c>
      <c r="K4736" s="17">
        <v>2.9099999999999998E-3</v>
      </c>
    </row>
    <row r="4737" spans="1:11" x14ac:dyDescent="0.45">
      <c r="A4737" s="10" t="s">
        <v>47</v>
      </c>
      <c r="B4737" s="20">
        <v>0.45</v>
      </c>
      <c r="C4737" s="19">
        <v>3619</v>
      </c>
      <c r="D4737" s="19">
        <v>424.1613026</v>
      </c>
      <c r="E4737" s="23">
        <v>0.236686431</v>
      </c>
      <c r="F4737" s="23">
        <v>0.20765319900000001</v>
      </c>
      <c r="G4737" s="17">
        <v>0</v>
      </c>
      <c r="H4737" s="17">
        <v>1</v>
      </c>
      <c r="I4737" s="17">
        <v>0.97912334300000003</v>
      </c>
      <c r="J4737" s="17">
        <v>1.8100000000000002E-2</v>
      </c>
      <c r="K4737" s="17">
        <v>2.82E-3</v>
      </c>
    </row>
    <row r="4738" spans="1:11" x14ac:dyDescent="0.45">
      <c r="A4738" s="10" t="s">
        <v>47</v>
      </c>
      <c r="B4738" s="20">
        <v>0.46</v>
      </c>
      <c r="C4738" s="19">
        <v>3711</v>
      </c>
      <c r="D4738" s="19">
        <v>446.02528089999998</v>
      </c>
      <c r="E4738" s="23">
        <v>0.23998705000000001</v>
      </c>
      <c r="F4738" s="23">
        <v>0.21250101199999999</v>
      </c>
      <c r="G4738" s="17">
        <v>0</v>
      </c>
      <c r="H4738" s="17">
        <v>1</v>
      </c>
      <c r="I4738" s="17">
        <v>0.97958655100000003</v>
      </c>
      <c r="J4738" s="17">
        <v>1.77E-2</v>
      </c>
      <c r="K4738" s="17">
        <v>2.7399999999999998E-3</v>
      </c>
    </row>
    <row r="4739" spans="1:11" x14ac:dyDescent="0.45">
      <c r="A4739" s="10" t="s">
        <v>47</v>
      </c>
      <c r="B4739" s="20">
        <v>0.47</v>
      </c>
      <c r="C4739" s="19">
        <v>3795</v>
      </c>
      <c r="D4739" s="19">
        <v>466.51635520000002</v>
      </c>
      <c r="E4739" s="23">
        <v>0.24823658100000001</v>
      </c>
      <c r="F4739" s="23">
        <v>0.216165315</v>
      </c>
      <c r="G4739" s="17">
        <v>0</v>
      </c>
      <c r="H4739" s="17">
        <v>1</v>
      </c>
      <c r="I4739" s="17">
        <v>0.98040446800000003</v>
      </c>
      <c r="J4739" s="17">
        <v>1.6899999999999998E-2</v>
      </c>
      <c r="K4739" s="17">
        <v>2.7100000000000002E-3</v>
      </c>
    </row>
    <row r="4740" spans="1:11" x14ac:dyDescent="0.45">
      <c r="A4740" s="10" t="s">
        <v>47</v>
      </c>
      <c r="B4740" s="20">
        <v>0.48</v>
      </c>
      <c r="C4740" s="19">
        <v>3869</v>
      </c>
      <c r="D4740" s="19">
        <v>485.18441309999997</v>
      </c>
      <c r="E4740" s="23">
        <v>0.25612164500000001</v>
      </c>
      <c r="F4740" s="23">
        <v>0.22051428200000001</v>
      </c>
      <c r="G4740" s="17">
        <v>0</v>
      </c>
      <c r="H4740" s="17">
        <v>1</v>
      </c>
      <c r="I4740" s="17">
        <v>0.98116524999999999</v>
      </c>
      <c r="J4740" s="17">
        <v>1.6199999999999999E-2</v>
      </c>
      <c r="K4740" s="17">
        <v>2.5899999999999999E-3</v>
      </c>
    </row>
    <row r="4741" spans="1:11" x14ac:dyDescent="0.45">
      <c r="A4741" s="10" t="s">
        <v>47</v>
      </c>
      <c r="B4741" s="20">
        <v>0.49</v>
      </c>
      <c r="C4741" s="19">
        <v>3953</v>
      </c>
      <c r="D4741" s="19">
        <v>506.83992929999999</v>
      </c>
      <c r="E4741" s="23">
        <v>0.25996801600000002</v>
      </c>
      <c r="F4741" s="23">
        <v>0.225132992</v>
      </c>
      <c r="G4741" s="17">
        <v>0</v>
      </c>
      <c r="H4741" s="17">
        <v>1</v>
      </c>
      <c r="I4741" s="17">
        <v>0.98162065099999996</v>
      </c>
      <c r="J4741" s="17">
        <v>1.5900000000000001E-2</v>
      </c>
      <c r="K4741" s="17">
        <v>2.48E-3</v>
      </c>
    </row>
    <row r="4742" spans="1:11" x14ac:dyDescent="0.45">
      <c r="A4742" s="10" t="s">
        <v>47</v>
      </c>
      <c r="B4742" s="20">
        <v>0.5</v>
      </c>
      <c r="C4742" s="19">
        <v>4022</v>
      </c>
      <c r="D4742" s="19">
        <v>525.04730910000001</v>
      </c>
      <c r="E4742" s="23">
        <v>0.267960745</v>
      </c>
      <c r="F4742" s="23">
        <v>0.22944442200000001</v>
      </c>
      <c r="G4742" s="17">
        <v>0</v>
      </c>
      <c r="H4742" s="17">
        <v>1</v>
      </c>
      <c r="I4742" s="17">
        <v>0.98199850899999996</v>
      </c>
      <c r="J4742" s="17">
        <v>1.5599999999999999E-2</v>
      </c>
      <c r="K4742" s="17">
        <v>2.4199999999999998E-3</v>
      </c>
    </row>
    <row r="4743" spans="1:11" x14ac:dyDescent="0.45">
      <c r="A4743" s="10" t="s">
        <v>47</v>
      </c>
      <c r="B4743" s="20">
        <v>0.51</v>
      </c>
      <c r="C4743" s="19">
        <v>4101</v>
      </c>
      <c r="D4743" s="19">
        <v>546.40632200000005</v>
      </c>
      <c r="E4743" s="23">
        <v>0.27321424799999999</v>
      </c>
      <c r="F4743" s="23">
        <v>0.23472548900000001</v>
      </c>
      <c r="G4743" s="17">
        <v>0</v>
      </c>
      <c r="H4743" s="17">
        <v>1</v>
      </c>
      <c r="I4743" s="17">
        <v>0.98237353999999999</v>
      </c>
      <c r="J4743" s="17">
        <v>1.5299999999999999E-2</v>
      </c>
      <c r="K4743" s="17">
        <v>2.33E-3</v>
      </c>
    </row>
    <row r="4744" spans="1:11" x14ac:dyDescent="0.45">
      <c r="A4744" s="10" t="s">
        <v>47</v>
      </c>
      <c r="B4744" s="20">
        <v>0.52</v>
      </c>
      <c r="C4744" s="19">
        <v>4194</v>
      </c>
      <c r="D4744" s="19">
        <v>572.17970500000001</v>
      </c>
      <c r="E4744" s="23">
        <v>0.27976064299999998</v>
      </c>
      <c r="F4744" s="23">
        <v>0.23885530999999999</v>
      </c>
      <c r="G4744" s="17">
        <v>0</v>
      </c>
      <c r="H4744" s="17">
        <v>1</v>
      </c>
      <c r="I4744" s="17">
        <v>0.98291897399999995</v>
      </c>
      <c r="J4744" s="17">
        <v>1.4800000000000001E-2</v>
      </c>
      <c r="K4744" s="17">
        <v>2.2399999999999998E-3</v>
      </c>
    </row>
    <row r="4745" spans="1:11" x14ac:dyDescent="0.45">
      <c r="A4745" s="10" t="s">
        <v>47</v>
      </c>
      <c r="B4745" s="20">
        <v>0.53</v>
      </c>
      <c r="C4745" s="19">
        <v>4265</v>
      </c>
      <c r="D4745" s="19">
        <v>592.3169613</v>
      </c>
      <c r="E4745" s="23">
        <v>0.285464043</v>
      </c>
      <c r="F4745" s="23">
        <v>0.243708181</v>
      </c>
      <c r="G4745" s="17">
        <v>0</v>
      </c>
      <c r="H4745" s="17">
        <v>1</v>
      </c>
      <c r="I4745" s="17">
        <v>0.98343243300000005</v>
      </c>
      <c r="J4745" s="17">
        <v>1.44E-2</v>
      </c>
      <c r="K4745" s="17">
        <v>2.16E-3</v>
      </c>
    </row>
    <row r="4746" spans="1:11" x14ac:dyDescent="0.45">
      <c r="A4746" s="10" t="s">
        <v>47</v>
      </c>
      <c r="B4746" s="20">
        <v>0.54</v>
      </c>
      <c r="C4746" s="19">
        <v>4346</v>
      </c>
      <c r="D4746" s="19">
        <v>615.81489450000004</v>
      </c>
      <c r="E4746" s="23">
        <v>0.29471097400000001</v>
      </c>
      <c r="F4746" s="23">
        <v>0.249251681</v>
      </c>
      <c r="G4746" s="17">
        <v>0</v>
      </c>
      <c r="H4746" s="17">
        <v>1</v>
      </c>
      <c r="I4746" s="17">
        <v>0.98378449000000001</v>
      </c>
      <c r="J4746" s="17">
        <v>1.41E-2</v>
      </c>
      <c r="K4746" s="17">
        <v>2.0899999999999998E-3</v>
      </c>
    </row>
    <row r="4747" spans="1:11" x14ac:dyDescent="0.45">
      <c r="A4747" s="10" t="s">
        <v>47</v>
      </c>
      <c r="B4747" s="20">
        <v>0.55000000000000004</v>
      </c>
      <c r="C4747" s="19">
        <v>4429</v>
      </c>
      <c r="D4747" s="19">
        <v>640.48915390000002</v>
      </c>
      <c r="E4747" s="23">
        <v>0.29956681600000001</v>
      </c>
      <c r="F4747" s="23">
        <v>0.25519863999999998</v>
      </c>
      <c r="G4747" s="17">
        <v>0</v>
      </c>
      <c r="H4747" s="17">
        <v>1</v>
      </c>
      <c r="I4747" s="17">
        <v>0.98423314200000001</v>
      </c>
      <c r="J4747" s="17">
        <v>1.38E-2</v>
      </c>
      <c r="K4747" s="17">
        <v>2.0100000000000001E-3</v>
      </c>
    </row>
    <row r="4748" spans="1:11" x14ac:dyDescent="0.45">
      <c r="A4748" s="10" t="s">
        <v>47</v>
      </c>
      <c r="B4748" s="20">
        <v>0.56000000000000005</v>
      </c>
      <c r="C4748" s="19">
        <v>4522</v>
      </c>
      <c r="D4748" s="19">
        <v>669.40349619999995</v>
      </c>
      <c r="E4748" s="23">
        <v>0.32061077900000001</v>
      </c>
      <c r="F4748" s="23">
        <v>0.261915381</v>
      </c>
      <c r="G4748" s="17">
        <v>0</v>
      </c>
      <c r="H4748" s="17">
        <v>1</v>
      </c>
      <c r="I4748" s="17">
        <v>0.98393867099999999</v>
      </c>
      <c r="J4748" s="17">
        <v>1.41E-2</v>
      </c>
      <c r="K4748" s="17">
        <v>1.98E-3</v>
      </c>
    </row>
    <row r="4749" spans="1:11" x14ac:dyDescent="0.45">
      <c r="A4749" s="10" t="s">
        <v>47</v>
      </c>
      <c r="B4749" s="20">
        <v>0.56999999999999995</v>
      </c>
      <c r="C4749" s="19">
        <v>4602</v>
      </c>
      <c r="D4749" s="19">
        <v>695.41733390000002</v>
      </c>
      <c r="E4749" s="23">
        <v>0.32673591899999999</v>
      </c>
      <c r="F4749" s="23">
        <v>0.26776164200000002</v>
      </c>
      <c r="G4749" s="17">
        <v>0</v>
      </c>
      <c r="H4749" s="17">
        <v>1</v>
      </c>
      <c r="I4749" s="17">
        <v>0.984085616</v>
      </c>
      <c r="J4749" s="17">
        <v>1.4E-2</v>
      </c>
      <c r="K4749" s="17">
        <v>1.9300000000000001E-3</v>
      </c>
    </row>
    <row r="4750" spans="1:11" x14ac:dyDescent="0.45">
      <c r="A4750" s="10" t="s">
        <v>47</v>
      </c>
      <c r="B4750" s="20">
        <v>0.57999999999999996</v>
      </c>
      <c r="C4750" s="19">
        <v>4671</v>
      </c>
      <c r="D4750" s="19">
        <v>718.29439639999998</v>
      </c>
      <c r="E4750" s="23">
        <v>0.33388365399999997</v>
      </c>
      <c r="F4750" s="23">
        <v>0.27382772300000002</v>
      </c>
      <c r="G4750" s="17">
        <v>0</v>
      </c>
      <c r="H4750" s="17">
        <v>1</v>
      </c>
      <c r="I4750" s="17">
        <v>0.98451072699999997</v>
      </c>
      <c r="J4750" s="17">
        <v>1.3599999999999999E-2</v>
      </c>
      <c r="K4750" s="17">
        <v>1.8699999999999999E-3</v>
      </c>
    </row>
    <row r="4751" spans="1:11" x14ac:dyDescent="0.45">
      <c r="A4751" s="10" t="s">
        <v>47</v>
      </c>
      <c r="B4751" s="20">
        <v>0.59</v>
      </c>
      <c r="C4751" s="19">
        <v>4760</v>
      </c>
      <c r="D4751" s="19">
        <v>748.51542210000002</v>
      </c>
      <c r="E4751" s="23">
        <v>0.347058431</v>
      </c>
      <c r="F4751" s="23">
        <v>0.28061734399999999</v>
      </c>
      <c r="G4751" s="17">
        <v>0</v>
      </c>
      <c r="H4751" s="17">
        <v>1</v>
      </c>
      <c r="I4751" s="17">
        <v>0.98495016599999996</v>
      </c>
      <c r="J4751" s="17">
        <v>1.32E-2</v>
      </c>
      <c r="K4751" s="17">
        <v>1.82E-3</v>
      </c>
    </row>
    <row r="4752" spans="1:11" x14ac:dyDescent="0.45">
      <c r="A4752" s="10" t="s">
        <v>47</v>
      </c>
      <c r="B4752" s="20">
        <v>0.6</v>
      </c>
      <c r="C4752" s="19">
        <v>4833</v>
      </c>
      <c r="D4752" s="19">
        <v>774.44981689999997</v>
      </c>
      <c r="E4752" s="23">
        <v>0.36272507799999998</v>
      </c>
      <c r="F4752" s="23">
        <v>0.28761963499999998</v>
      </c>
      <c r="G4752" s="17">
        <v>0</v>
      </c>
      <c r="H4752" s="17">
        <v>1</v>
      </c>
      <c r="I4752" s="17">
        <v>0.984904</v>
      </c>
      <c r="J4752" s="17">
        <v>1.3299999999999999E-2</v>
      </c>
      <c r="K4752" s="17">
        <v>1.7799999999999999E-3</v>
      </c>
    </row>
    <row r="4753" spans="1:11" x14ac:dyDescent="0.45">
      <c r="A4753" s="10" t="s">
        <v>47</v>
      </c>
      <c r="B4753" s="20">
        <v>0.61</v>
      </c>
      <c r="C4753" s="19">
        <v>4911</v>
      </c>
      <c r="D4753" s="19">
        <v>803.51994139999999</v>
      </c>
      <c r="E4753" s="23">
        <v>0.38300262600000001</v>
      </c>
      <c r="F4753" s="23">
        <v>0.29589961300000001</v>
      </c>
      <c r="G4753" s="17">
        <v>0</v>
      </c>
      <c r="H4753" s="17">
        <v>1</v>
      </c>
      <c r="I4753" s="17">
        <v>0.98530063499999998</v>
      </c>
      <c r="J4753" s="17">
        <v>1.2999999999999999E-2</v>
      </c>
      <c r="K4753" s="17">
        <v>1.73E-3</v>
      </c>
    </row>
    <row r="4754" spans="1:11" x14ac:dyDescent="0.45">
      <c r="A4754" s="10" t="s">
        <v>47</v>
      </c>
      <c r="B4754" s="20">
        <v>0.62</v>
      </c>
      <c r="C4754" s="19">
        <v>4983</v>
      </c>
      <c r="D4754" s="19">
        <v>831.53814990000001</v>
      </c>
      <c r="E4754" s="23">
        <v>0.394652171</v>
      </c>
      <c r="F4754" s="23">
        <v>0.30257065300000002</v>
      </c>
      <c r="G4754" s="17">
        <v>0</v>
      </c>
      <c r="H4754" s="17">
        <v>1</v>
      </c>
      <c r="I4754" s="17">
        <v>0.98544835200000003</v>
      </c>
      <c r="J4754" s="17">
        <v>1.2800000000000001E-2</v>
      </c>
      <c r="K4754" s="17">
        <v>1.72E-3</v>
      </c>
    </row>
    <row r="4755" spans="1:11" x14ac:dyDescent="0.45">
      <c r="A4755" s="10" t="s">
        <v>47</v>
      </c>
      <c r="B4755" s="20">
        <v>0.63</v>
      </c>
      <c r="C4755" s="19">
        <v>5071</v>
      </c>
      <c r="D4755" s="19">
        <v>866.6342406</v>
      </c>
      <c r="E4755" s="23">
        <v>0.40201782600000002</v>
      </c>
      <c r="F4755" s="23">
        <v>0.31293611399999999</v>
      </c>
      <c r="G4755" s="17">
        <v>0</v>
      </c>
      <c r="H4755" s="17">
        <v>1</v>
      </c>
      <c r="I4755" s="17">
        <v>0.985929944</v>
      </c>
      <c r="J4755" s="17">
        <v>1.24E-2</v>
      </c>
      <c r="K4755" s="17">
        <v>1.66E-3</v>
      </c>
    </row>
    <row r="4756" spans="1:11" x14ac:dyDescent="0.45">
      <c r="A4756" s="10" t="s">
        <v>47</v>
      </c>
      <c r="B4756" s="20">
        <v>0.64</v>
      </c>
      <c r="C4756" s="19">
        <v>5152</v>
      </c>
      <c r="D4756" s="19">
        <v>899.90577410000003</v>
      </c>
      <c r="E4756" s="23">
        <v>0.41787575799999999</v>
      </c>
      <c r="F4756" s="23">
        <v>0.32150888999999999</v>
      </c>
      <c r="G4756" s="17">
        <v>0</v>
      </c>
      <c r="H4756" s="17">
        <v>1</v>
      </c>
      <c r="I4756" s="17">
        <v>0.986270965</v>
      </c>
      <c r="J4756" s="17">
        <v>1.21E-2</v>
      </c>
      <c r="K4756" s="17">
        <v>1.6199999999999999E-3</v>
      </c>
    </row>
    <row r="4757" spans="1:11" x14ac:dyDescent="0.45">
      <c r="A4757" s="10" t="s">
        <v>47</v>
      </c>
      <c r="B4757" s="20">
        <v>0.65</v>
      </c>
      <c r="C4757" s="19">
        <v>5233</v>
      </c>
      <c r="D4757" s="19">
        <v>934.19252849999998</v>
      </c>
      <c r="E4757" s="23">
        <v>0.42916962400000003</v>
      </c>
      <c r="F4757" s="23">
        <v>0.33061077999999999</v>
      </c>
      <c r="G4757" s="17">
        <v>0</v>
      </c>
      <c r="H4757" s="17">
        <v>1</v>
      </c>
      <c r="I4757" s="17">
        <v>0.98661659400000001</v>
      </c>
      <c r="J4757" s="17">
        <v>1.18E-2</v>
      </c>
      <c r="K4757" s="17">
        <v>1.57E-3</v>
      </c>
    </row>
    <row r="4758" spans="1:11" x14ac:dyDescent="0.45">
      <c r="A4758" s="10" t="s">
        <v>47</v>
      </c>
      <c r="B4758" s="20">
        <v>0.66</v>
      </c>
      <c r="C4758" s="19">
        <v>5303</v>
      </c>
      <c r="D4758" s="19">
        <v>964.67468020000001</v>
      </c>
      <c r="E4758" s="23">
        <v>0.438268993</v>
      </c>
      <c r="F4758" s="23">
        <v>0.339355823</v>
      </c>
      <c r="G4758" s="17">
        <v>0</v>
      </c>
      <c r="H4758" s="17">
        <v>1</v>
      </c>
      <c r="I4758" s="17">
        <v>0.98693337800000003</v>
      </c>
      <c r="J4758" s="17">
        <v>1.15E-2</v>
      </c>
      <c r="K4758" s="17">
        <v>1.58E-3</v>
      </c>
    </row>
    <row r="4759" spans="1:11" x14ac:dyDescent="0.45">
      <c r="A4759" s="10" t="s">
        <v>47</v>
      </c>
      <c r="B4759" s="20">
        <v>0.67</v>
      </c>
      <c r="C4759" s="19">
        <v>5392</v>
      </c>
      <c r="D4759" s="19">
        <v>1004.511197</v>
      </c>
      <c r="E4759" s="23">
        <v>0.45789145599999997</v>
      </c>
      <c r="F4759" s="23">
        <v>0.349352</v>
      </c>
      <c r="G4759" s="17">
        <v>0</v>
      </c>
      <c r="H4759" s="17">
        <v>1</v>
      </c>
      <c r="I4759" s="17">
        <v>0.98720903900000001</v>
      </c>
      <c r="J4759" s="17">
        <v>1.1299999999999999E-2</v>
      </c>
      <c r="K4759" s="17">
        <v>1.5399999999999999E-3</v>
      </c>
    </row>
    <row r="4760" spans="1:11" x14ac:dyDescent="0.45">
      <c r="A4760" s="10" t="s">
        <v>47</v>
      </c>
      <c r="B4760" s="20">
        <v>0.68</v>
      </c>
      <c r="C4760" s="19">
        <v>5469</v>
      </c>
      <c r="D4760" s="19">
        <v>1040.773512</v>
      </c>
      <c r="E4760" s="23">
        <v>0.48209179000000002</v>
      </c>
      <c r="F4760" s="23">
        <v>0.36057250600000001</v>
      </c>
      <c r="G4760" s="17">
        <v>0</v>
      </c>
      <c r="H4760" s="17">
        <v>1</v>
      </c>
      <c r="I4760" s="17">
        <v>0.98749598599999999</v>
      </c>
      <c r="J4760" s="17">
        <v>1.0999999999999999E-2</v>
      </c>
      <c r="K4760" s="17">
        <v>1.5E-3</v>
      </c>
    </row>
    <row r="4761" spans="1:11" x14ac:dyDescent="0.45">
      <c r="A4761" s="10" t="s">
        <v>47</v>
      </c>
      <c r="B4761" s="20">
        <v>0.69</v>
      </c>
      <c r="C4761" s="19">
        <v>5553</v>
      </c>
      <c r="D4761" s="19">
        <v>1081.871713</v>
      </c>
      <c r="E4761" s="23">
        <v>0.50185776599999998</v>
      </c>
      <c r="F4761" s="23">
        <v>0.37102833099999999</v>
      </c>
      <c r="G4761" s="17">
        <v>0</v>
      </c>
      <c r="H4761" s="17">
        <v>1</v>
      </c>
      <c r="I4761" s="17">
        <v>0.98713392</v>
      </c>
      <c r="J4761" s="17">
        <v>1.12E-2</v>
      </c>
      <c r="K4761" s="17">
        <v>1.6900000000000001E-3</v>
      </c>
    </row>
    <row r="4762" spans="1:11" x14ac:dyDescent="0.45">
      <c r="A4762" s="10" t="s">
        <v>47</v>
      </c>
      <c r="B4762" s="20">
        <v>0.7</v>
      </c>
      <c r="C4762" s="19">
        <v>5615</v>
      </c>
      <c r="D4762" s="19">
        <v>1113.4445909999999</v>
      </c>
      <c r="E4762" s="23">
        <v>0.51638240099999999</v>
      </c>
      <c r="F4762" s="23">
        <v>0.38043244399999998</v>
      </c>
      <c r="G4762" s="17">
        <v>0</v>
      </c>
      <c r="H4762" s="17">
        <v>1</v>
      </c>
      <c r="I4762" s="17">
        <v>0.98627495499999995</v>
      </c>
      <c r="J4762" s="17">
        <v>1.21E-2</v>
      </c>
      <c r="K4762" s="17">
        <v>1.67E-3</v>
      </c>
    </row>
    <row r="4763" spans="1:11" x14ac:dyDescent="0.45">
      <c r="A4763" s="10" t="s">
        <v>47</v>
      </c>
      <c r="B4763" s="20">
        <v>0.71</v>
      </c>
      <c r="C4763" s="19">
        <v>5710</v>
      </c>
      <c r="D4763" s="19">
        <v>1163.2341779999999</v>
      </c>
      <c r="E4763" s="23">
        <v>0.53077768700000005</v>
      </c>
      <c r="F4763" s="23">
        <v>0.39262025</v>
      </c>
      <c r="G4763" s="17">
        <v>0</v>
      </c>
      <c r="H4763" s="17">
        <v>1</v>
      </c>
      <c r="I4763" s="17">
        <v>0.98684248600000002</v>
      </c>
      <c r="J4763" s="17">
        <v>1.1599999999999999E-2</v>
      </c>
      <c r="K4763" s="17">
        <v>1.6000000000000001E-3</v>
      </c>
    </row>
    <row r="4764" spans="1:11" x14ac:dyDescent="0.45">
      <c r="A4764" s="10" t="s">
        <v>47</v>
      </c>
      <c r="B4764" s="20">
        <v>0.72</v>
      </c>
      <c r="C4764" s="19">
        <v>5791</v>
      </c>
      <c r="D4764" s="19">
        <v>1207.0688399999999</v>
      </c>
      <c r="E4764" s="23">
        <v>0.549525814</v>
      </c>
      <c r="F4764" s="23">
        <v>0.406684359</v>
      </c>
      <c r="G4764" s="17">
        <v>0</v>
      </c>
      <c r="H4764" s="17">
        <v>1</v>
      </c>
      <c r="I4764" s="17">
        <v>0.98723919100000002</v>
      </c>
      <c r="J4764" s="17">
        <v>1.12E-2</v>
      </c>
      <c r="K4764" s="17">
        <v>1.5499999999999999E-3</v>
      </c>
    </row>
    <row r="4765" spans="1:11" x14ac:dyDescent="0.45">
      <c r="A4765" s="10" t="s">
        <v>47</v>
      </c>
      <c r="B4765" s="20">
        <v>0.73</v>
      </c>
      <c r="C4765" s="19">
        <v>5870</v>
      </c>
      <c r="D4765" s="19">
        <v>1251.726056</v>
      </c>
      <c r="E4765" s="23">
        <v>0.57643155000000001</v>
      </c>
      <c r="F4765" s="23">
        <v>0.42041648399999998</v>
      </c>
      <c r="G4765" s="17">
        <v>0</v>
      </c>
      <c r="H4765" s="17">
        <v>1</v>
      </c>
      <c r="I4765" s="17">
        <v>0.98760829900000002</v>
      </c>
      <c r="J4765" s="17">
        <v>1.09E-2</v>
      </c>
      <c r="K4765" s="17">
        <v>1.5E-3</v>
      </c>
    </row>
    <row r="4766" spans="1:11" x14ac:dyDescent="0.45">
      <c r="A4766" s="10" t="s">
        <v>47</v>
      </c>
      <c r="B4766" s="20">
        <v>0.74</v>
      </c>
      <c r="C4766" s="19">
        <v>5946</v>
      </c>
      <c r="D4766" s="19">
        <v>1296.023621</v>
      </c>
      <c r="E4766" s="23">
        <v>0.58759618800000002</v>
      </c>
      <c r="F4766" s="23">
        <v>0.433828192</v>
      </c>
      <c r="G4766" s="17">
        <v>0</v>
      </c>
      <c r="H4766" s="17">
        <v>1</v>
      </c>
      <c r="I4766" s="17">
        <v>0.98781250700000001</v>
      </c>
      <c r="J4766" s="17">
        <v>1.0699999999999999E-2</v>
      </c>
      <c r="K4766" s="17">
        <v>1.48E-3</v>
      </c>
    </row>
    <row r="4767" spans="1:11" x14ac:dyDescent="0.45">
      <c r="A4767" s="10" t="s">
        <v>47</v>
      </c>
      <c r="B4767" s="20">
        <v>0.75</v>
      </c>
      <c r="C4767" s="19">
        <v>6032</v>
      </c>
      <c r="D4767" s="19">
        <v>1347.2812200000001</v>
      </c>
      <c r="E4767" s="23">
        <v>0.60574708099999997</v>
      </c>
      <c r="F4767" s="23">
        <v>0.44691342699999997</v>
      </c>
      <c r="G4767" s="17">
        <v>0</v>
      </c>
      <c r="H4767" s="17">
        <v>1</v>
      </c>
      <c r="I4767" s="17">
        <v>0.98793020099999995</v>
      </c>
      <c r="J4767" s="17">
        <v>1.06E-2</v>
      </c>
      <c r="K4767" s="17">
        <v>1.4499999999999999E-3</v>
      </c>
    </row>
    <row r="4768" spans="1:11" x14ac:dyDescent="0.45">
      <c r="A4768" s="10" t="s">
        <v>47</v>
      </c>
      <c r="B4768" s="20">
        <v>0.76</v>
      </c>
      <c r="C4768" s="19">
        <v>6111</v>
      </c>
      <c r="D4768" s="19">
        <v>1396.8854859999999</v>
      </c>
      <c r="E4768" s="23">
        <v>0.64183866700000003</v>
      </c>
      <c r="F4768" s="23">
        <v>0.461797291</v>
      </c>
      <c r="G4768" s="17">
        <v>0</v>
      </c>
      <c r="H4768" s="17">
        <v>1</v>
      </c>
      <c r="I4768" s="17">
        <v>0.98800636799999997</v>
      </c>
      <c r="J4768" s="17">
        <v>1.06E-2</v>
      </c>
      <c r="K4768" s="17">
        <v>1.4300000000000001E-3</v>
      </c>
    </row>
    <row r="4769" spans="1:11" x14ac:dyDescent="0.45">
      <c r="A4769" s="10" t="s">
        <v>47</v>
      </c>
      <c r="B4769" s="20">
        <v>0.77</v>
      </c>
      <c r="C4769" s="19">
        <v>6192</v>
      </c>
      <c r="D4769" s="19">
        <v>1450.149917</v>
      </c>
      <c r="E4769" s="23">
        <v>0.67283324499999997</v>
      </c>
      <c r="F4769" s="23">
        <v>0.47515802299999998</v>
      </c>
      <c r="G4769" s="17">
        <v>0</v>
      </c>
      <c r="H4769" s="17">
        <v>1</v>
      </c>
      <c r="I4769" s="17">
        <v>0.98801490700000005</v>
      </c>
      <c r="J4769" s="17">
        <v>1.06E-2</v>
      </c>
      <c r="K4769" s="17">
        <v>1.39E-3</v>
      </c>
    </row>
    <row r="4770" spans="1:11" x14ac:dyDescent="0.45">
      <c r="A4770" s="10" t="s">
        <v>47</v>
      </c>
      <c r="B4770" s="20">
        <v>0.78</v>
      </c>
      <c r="C4770" s="19">
        <v>6267</v>
      </c>
      <c r="D4770" s="19">
        <v>1502.2510219999999</v>
      </c>
      <c r="E4770" s="23">
        <v>0.71791696100000002</v>
      </c>
      <c r="F4770" s="23">
        <v>0.49312405199999998</v>
      </c>
      <c r="G4770" s="17">
        <v>0</v>
      </c>
      <c r="H4770" s="17">
        <v>1</v>
      </c>
      <c r="I4770" s="17">
        <v>0.98791765499999995</v>
      </c>
      <c r="J4770" s="17">
        <v>1.0699999999999999E-2</v>
      </c>
      <c r="K4770" s="17">
        <v>1.3699999999999999E-3</v>
      </c>
    </row>
    <row r="4771" spans="1:11" x14ac:dyDescent="0.45">
      <c r="A4771" s="10" t="s">
        <v>47</v>
      </c>
      <c r="B4771" s="20">
        <v>0.79</v>
      </c>
      <c r="C4771" s="19">
        <v>6349</v>
      </c>
      <c r="D4771" s="19">
        <v>1561.866137</v>
      </c>
      <c r="E4771" s="23">
        <v>0.73922800700000002</v>
      </c>
      <c r="F4771" s="23">
        <v>0.51093864499999997</v>
      </c>
      <c r="G4771" s="17">
        <v>0</v>
      </c>
      <c r="H4771" s="17">
        <v>1</v>
      </c>
      <c r="I4771" s="17">
        <v>0.98817139700000001</v>
      </c>
      <c r="J4771" s="17">
        <v>1.0500000000000001E-2</v>
      </c>
      <c r="K4771" s="17">
        <v>1.34E-3</v>
      </c>
    </row>
    <row r="4772" spans="1:11" x14ac:dyDescent="0.45">
      <c r="A4772" s="10" t="s">
        <v>47</v>
      </c>
      <c r="B4772" s="20">
        <v>0.8</v>
      </c>
      <c r="C4772" s="19">
        <v>6391</v>
      </c>
      <c r="D4772" s="19">
        <v>1593.4967140000001</v>
      </c>
      <c r="E4772" s="23">
        <v>0.76342512399999995</v>
      </c>
      <c r="F4772" s="23">
        <v>0.51985665800000003</v>
      </c>
      <c r="G4772" s="17">
        <v>0</v>
      </c>
      <c r="H4772" s="17">
        <v>1</v>
      </c>
      <c r="I4772" s="17">
        <v>0.98824792500000003</v>
      </c>
      <c r="J4772" s="17">
        <v>1.04E-2</v>
      </c>
      <c r="K4772" s="17">
        <v>1.32E-3</v>
      </c>
    </row>
    <row r="4773" spans="1:11" x14ac:dyDescent="0.45">
      <c r="A4773" s="10" t="s">
        <v>47</v>
      </c>
      <c r="B4773" s="20">
        <v>0.80100000000000005</v>
      </c>
      <c r="C4773" s="19">
        <v>6404</v>
      </c>
      <c r="D4773" s="19">
        <v>1603.438645</v>
      </c>
      <c r="E4773" s="23">
        <v>0.76507973299999998</v>
      </c>
      <c r="F4773" s="23">
        <v>0.52217224500000003</v>
      </c>
      <c r="G4773" s="17">
        <v>0</v>
      </c>
      <c r="H4773" s="17">
        <v>1</v>
      </c>
      <c r="I4773" s="17">
        <v>0.98828398900000003</v>
      </c>
      <c r="J4773" s="17">
        <v>1.04E-2</v>
      </c>
      <c r="K4773" s="17">
        <v>1.32E-3</v>
      </c>
    </row>
    <row r="4774" spans="1:11" x14ac:dyDescent="0.45">
      <c r="A4774" s="10" t="s">
        <v>47</v>
      </c>
      <c r="B4774" s="20">
        <v>0.80300000000000005</v>
      </c>
      <c r="C4774" s="19">
        <v>6420</v>
      </c>
      <c r="D4774" s="19">
        <v>1615.6858990000001</v>
      </c>
      <c r="E4774" s="23">
        <v>0.76545338200000002</v>
      </c>
      <c r="F4774" s="23">
        <v>0.52476106300000003</v>
      </c>
      <c r="G4774" s="17">
        <v>0</v>
      </c>
      <c r="H4774" s="17">
        <v>1</v>
      </c>
      <c r="I4774" s="17">
        <v>0.98835307999999999</v>
      </c>
      <c r="J4774" s="17">
        <v>1.03E-2</v>
      </c>
      <c r="K4774" s="17">
        <v>1.31E-3</v>
      </c>
    </row>
    <row r="4775" spans="1:11" x14ac:dyDescent="0.45">
      <c r="A4775" s="10" t="s">
        <v>47</v>
      </c>
      <c r="B4775" s="20">
        <v>0.80400000000000005</v>
      </c>
      <c r="C4775" s="19">
        <v>6429</v>
      </c>
      <c r="D4775" s="19">
        <v>1622.603897</v>
      </c>
      <c r="E4775" s="23">
        <v>0.77057144399999999</v>
      </c>
      <c r="F4775" s="23">
        <v>0.52819477800000003</v>
      </c>
      <c r="G4775" s="17">
        <v>0</v>
      </c>
      <c r="H4775" s="17">
        <v>1</v>
      </c>
      <c r="I4775" s="17">
        <v>0.98837517399999997</v>
      </c>
      <c r="J4775" s="17">
        <v>1.03E-2</v>
      </c>
      <c r="K4775" s="17">
        <v>1.31E-3</v>
      </c>
    </row>
    <row r="4776" spans="1:11" x14ac:dyDescent="0.45">
      <c r="A4776" s="10" t="s">
        <v>47</v>
      </c>
      <c r="B4776" s="20">
        <v>0.80700000000000005</v>
      </c>
      <c r="C4776" s="19">
        <v>6453</v>
      </c>
      <c r="D4776" s="19">
        <v>1641.1201679999999</v>
      </c>
      <c r="E4776" s="23">
        <v>0.77226703399999996</v>
      </c>
      <c r="F4776" s="23">
        <v>0.53153022699999997</v>
      </c>
      <c r="G4776" s="17">
        <v>0</v>
      </c>
      <c r="H4776" s="17">
        <v>1</v>
      </c>
      <c r="I4776" s="17">
        <v>0.98838339799999997</v>
      </c>
      <c r="J4776" s="17">
        <v>1.03E-2</v>
      </c>
      <c r="K4776" s="17">
        <v>1.2999999999999999E-3</v>
      </c>
    </row>
    <row r="4777" spans="1:11" x14ac:dyDescent="0.45">
      <c r="A4777" s="10" t="s">
        <v>47</v>
      </c>
      <c r="B4777" s="20">
        <v>0.80800000000000005</v>
      </c>
      <c r="C4777" s="19">
        <v>6463</v>
      </c>
      <c r="D4777" s="19">
        <v>1648.84979</v>
      </c>
      <c r="E4777" s="23">
        <v>0.77460573600000004</v>
      </c>
      <c r="F4777" s="23">
        <v>0.535087698</v>
      </c>
      <c r="G4777" s="17">
        <v>0</v>
      </c>
      <c r="H4777" s="17">
        <v>1</v>
      </c>
      <c r="I4777" s="17">
        <v>0.988420258</v>
      </c>
      <c r="J4777" s="17">
        <v>1.03E-2</v>
      </c>
      <c r="K4777" s="17">
        <v>1.2999999999999999E-3</v>
      </c>
    </row>
    <row r="4778" spans="1:11" x14ac:dyDescent="0.45">
      <c r="A4778" s="10" t="s">
        <v>47</v>
      </c>
      <c r="B4778" s="20">
        <v>0.80900000000000005</v>
      </c>
      <c r="C4778" s="19">
        <v>6470</v>
      </c>
      <c r="D4778" s="19">
        <v>1654.2850350000001</v>
      </c>
      <c r="E4778" s="23">
        <v>0.776882136</v>
      </c>
      <c r="F4778" s="23">
        <v>0.536547946</v>
      </c>
      <c r="G4778" s="17">
        <v>0</v>
      </c>
      <c r="H4778" s="17">
        <v>1</v>
      </c>
      <c r="I4778" s="17">
        <v>0.98843423200000002</v>
      </c>
      <c r="J4778" s="17">
        <v>1.03E-2</v>
      </c>
      <c r="K4778" s="17">
        <v>1.2899999999999999E-3</v>
      </c>
    </row>
    <row r="4779" spans="1:11" x14ac:dyDescent="0.45">
      <c r="A4779" s="10" t="s">
        <v>47</v>
      </c>
      <c r="B4779" s="20">
        <v>0.81</v>
      </c>
      <c r="C4779" s="19">
        <v>6478</v>
      </c>
      <c r="D4779" s="19">
        <v>1660.5126760000001</v>
      </c>
      <c r="E4779" s="23">
        <v>0.77912220499999996</v>
      </c>
      <c r="F4779" s="23">
        <v>0.53939257100000004</v>
      </c>
      <c r="G4779" s="17">
        <v>0</v>
      </c>
      <c r="H4779" s="17">
        <v>1</v>
      </c>
      <c r="I4779" s="17">
        <v>0.98848429199999999</v>
      </c>
      <c r="J4779" s="17">
        <v>1.0200000000000001E-2</v>
      </c>
      <c r="K4779" s="17">
        <v>1.2899999999999999E-3</v>
      </c>
    </row>
    <row r="4780" spans="1:11" x14ac:dyDescent="0.45">
      <c r="A4780" s="10" t="s">
        <v>47</v>
      </c>
      <c r="B4780" s="20">
        <v>0.81100000000000005</v>
      </c>
      <c r="C4780" s="19">
        <v>6487</v>
      </c>
      <c r="D4780" s="19">
        <v>1667.578548</v>
      </c>
      <c r="E4780" s="23">
        <v>0.78650132299999997</v>
      </c>
      <c r="F4780" s="23">
        <v>0.54056804700000005</v>
      </c>
      <c r="G4780" s="17">
        <v>0</v>
      </c>
      <c r="H4780" s="17">
        <v>1</v>
      </c>
      <c r="I4780" s="17">
        <v>0.98855174700000004</v>
      </c>
      <c r="J4780" s="17">
        <v>1.0200000000000001E-2</v>
      </c>
      <c r="K4780" s="17">
        <v>1.2800000000000001E-3</v>
      </c>
    </row>
    <row r="4781" spans="1:11" x14ac:dyDescent="0.45">
      <c r="A4781" s="10" t="s">
        <v>47</v>
      </c>
      <c r="B4781" s="20">
        <v>0.81200000000000006</v>
      </c>
      <c r="C4781" s="19">
        <v>6495</v>
      </c>
      <c r="D4781" s="19">
        <v>1673.9227840000001</v>
      </c>
      <c r="E4781" s="23">
        <v>0.79607375000000002</v>
      </c>
      <c r="F4781" s="23">
        <v>0.54286344099999995</v>
      </c>
      <c r="G4781" s="17">
        <v>0</v>
      </c>
      <c r="H4781" s="17">
        <v>1</v>
      </c>
      <c r="I4781" s="17">
        <v>0.98848051800000003</v>
      </c>
      <c r="J4781" s="17">
        <v>1.0200000000000001E-2</v>
      </c>
      <c r="K4781" s="17">
        <v>1.2800000000000001E-3</v>
      </c>
    </row>
    <row r="4782" spans="1:11" x14ac:dyDescent="0.45">
      <c r="A4782" s="10" t="s">
        <v>47</v>
      </c>
      <c r="B4782" s="20">
        <v>0.81299999999999994</v>
      </c>
      <c r="C4782" s="19">
        <v>6503</v>
      </c>
      <c r="D4782" s="19">
        <v>1680.349729</v>
      </c>
      <c r="E4782" s="23">
        <v>0.80979807000000004</v>
      </c>
      <c r="F4782" s="23">
        <v>0.54504871799999999</v>
      </c>
      <c r="G4782" s="17">
        <v>0</v>
      </c>
      <c r="H4782" s="17">
        <v>1</v>
      </c>
      <c r="I4782" s="17">
        <v>0.98840445899999996</v>
      </c>
      <c r="J4782" s="17">
        <v>1.03E-2</v>
      </c>
      <c r="K4782" s="17">
        <v>1.2800000000000001E-3</v>
      </c>
    </row>
    <row r="4783" spans="1:11" x14ac:dyDescent="0.45">
      <c r="A4783" s="10" t="s">
        <v>47</v>
      </c>
      <c r="B4783" s="20">
        <v>0.81399999999999995</v>
      </c>
      <c r="C4783" s="19">
        <v>6510</v>
      </c>
      <c r="D4783" s="19">
        <v>1686.0549980000001</v>
      </c>
      <c r="E4783" s="23">
        <v>0.81695417999999997</v>
      </c>
      <c r="F4783" s="23">
        <v>0.54716905999999998</v>
      </c>
      <c r="G4783" s="17">
        <v>0</v>
      </c>
      <c r="H4783" s="17">
        <v>1</v>
      </c>
      <c r="I4783" s="17">
        <v>0.98836784700000002</v>
      </c>
      <c r="J4783" s="17">
        <v>1.04E-2</v>
      </c>
      <c r="K4783" s="17">
        <v>1.2800000000000001E-3</v>
      </c>
    </row>
    <row r="4784" spans="1:11" x14ac:dyDescent="0.45">
      <c r="A4784" s="10" t="s">
        <v>47</v>
      </c>
      <c r="B4784" s="20">
        <v>0.81499999999999995</v>
      </c>
      <c r="C4784" s="19">
        <v>6516</v>
      </c>
      <c r="D4784" s="19">
        <v>1691.0008150000001</v>
      </c>
      <c r="E4784" s="23">
        <v>0.82695213199999995</v>
      </c>
      <c r="F4784" s="23">
        <v>0.54874131699999995</v>
      </c>
      <c r="G4784" s="17">
        <v>0</v>
      </c>
      <c r="H4784" s="17">
        <v>1</v>
      </c>
      <c r="I4784" s="17">
        <v>0.98839239899999998</v>
      </c>
      <c r="J4784" s="17">
        <v>1.03E-2</v>
      </c>
      <c r="K4784" s="17">
        <v>1.2700000000000001E-3</v>
      </c>
    </row>
    <row r="4785" spans="1:11" x14ac:dyDescent="0.45">
      <c r="A4785" s="10" t="s">
        <v>47</v>
      </c>
      <c r="B4785" s="20">
        <v>0.81599999999999995</v>
      </c>
      <c r="C4785" s="19">
        <v>6523</v>
      </c>
      <c r="D4785" s="19">
        <v>1696.7937440000001</v>
      </c>
      <c r="E4785" s="23">
        <v>0.82945260799999998</v>
      </c>
      <c r="F4785" s="23">
        <v>0.55038812299999995</v>
      </c>
      <c r="G4785" s="17">
        <v>0</v>
      </c>
      <c r="H4785" s="17">
        <v>1</v>
      </c>
      <c r="I4785" s="17">
        <v>0.988399166</v>
      </c>
      <c r="J4785" s="17">
        <v>1.03E-2</v>
      </c>
      <c r="K4785" s="17">
        <v>1.2700000000000001E-3</v>
      </c>
    </row>
    <row r="4786" spans="1:11" x14ac:dyDescent="0.45">
      <c r="A4786" s="10" t="s">
        <v>47</v>
      </c>
      <c r="B4786" s="20">
        <v>0.81799999999999995</v>
      </c>
      <c r="C4786" s="19">
        <v>6542</v>
      </c>
      <c r="D4786" s="19">
        <v>1712.5583799999999</v>
      </c>
      <c r="E4786" s="23">
        <v>0.83051407200000005</v>
      </c>
      <c r="F4786" s="23">
        <v>0.55307105400000001</v>
      </c>
      <c r="G4786" s="17">
        <v>0</v>
      </c>
      <c r="H4786" s="17">
        <v>1</v>
      </c>
      <c r="I4786" s="17">
        <v>0.98856284999999999</v>
      </c>
      <c r="J4786" s="17">
        <v>1.0200000000000001E-2</v>
      </c>
      <c r="K4786" s="17">
        <v>1.2600000000000001E-3</v>
      </c>
    </row>
    <row r="4787" spans="1:11" x14ac:dyDescent="0.45">
      <c r="A4787" s="10" t="s">
        <v>47</v>
      </c>
      <c r="B4787" s="20">
        <v>0.81899999999999995</v>
      </c>
      <c r="C4787" s="19">
        <v>6551</v>
      </c>
      <c r="D4787" s="19">
        <v>1720.066137</v>
      </c>
      <c r="E4787" s="23">
        <v>0.835776399</v>
      </c>
      <c r="F4787" s="23">
        <v>0.556921271</v>
      </c>
      <c r="G4787" s="17">
        <v>0</v>
      </c>
      <c r="H4787" s="17">
        <v>1</v>
      </c>
      <c r="I4787" s="17">
        <v>0.98859835299999999</v>
      </c>
      <c r="J4787" s="17">
        <v>1.0200000000000001E-2</v>
      </c>
      <c r="K4787" s="17">
        <v>1.25E-3</v>
      </c>
    </row>
    <row r="4788" spans="1:11" x14ac:dyDescent="0.45">
      <c r="A4788" s="10" t="s">
        <v>47</v>
      </c>
      <c r="B4788" s="20">
        <v>0.82</v>
      </c>
      <c r="C4788" s="19">
        <v>6556</v>
      </c>
      <c r="D4788" s="19">
        <v>1724.2586020000001</v>
      </c>
      <c r="E4788" s="23">
        <v>0.838979107</v>
      </c>
      <c r="F4788" s="23">
        <v>0.55886963199999995</v>
      </c>
      <c r="G4788" s="17">
        <v>0</v>
      </c>
      <c r="H4788" s="17">
        <v>1</v>
      </c>
      <c r="I4788" s="17">
        <v>0.98861924800000001</v>
      </c>
      <c r="J4788" s="17">
        <v>1.01E-2</v>
      </c>
      <c r="K4788" s="17">
        <v>1.25E-3</v>
      </c>
    </row>
    <row r="4789" spans="1:11" x14ac:dyDescent="0.45">
      <c r="A4789" s="10" t="s">
        <v>47</v>
      </c>
      <c r="B4789" s="20">
        <v>0.82099999999999995</v>
      </c>
      <c r="C4789" s="19">
        <v>6567</v>
      </c>
      <c r="D4789" s="19">
        <v>1733.515341</v>
      </c>
      <c r="E4789" s="23">
        <v>0.84550660499999997</v>
      </c>
      <c r="F4789" s="23">
        <v>0.560256333</v>
      </c>
      <c r="G4789" s="17">
        <v>0</v>
      </c>
      <c r="H4789" s="17">
        <v>1</v>
      </c>
      <c r="I4789" s="17">
        <v>0.988638028</v>
      </c>
      <c r="J4789" s="17">
        <v>1.01E-2</v>
      </c>
      <c r="K4789" s="17">
        <v>1.25E-3</v>
      </c>
    </row>
    <row r="4790" spans="1:11" x14ac:dyDescent="0.45">
      <c r="A4790" s="10" t="s">
        <v>47</v>
      </c>
      <c r="B4790" s="20">
        <v>0.82199999999999995</v>
      </c>
      <c r="C4790" s="19">
        <v>6572</v>
      </c>
      <c r="D4790" s="19">
        <v>1737.7623229999999</v>
      </c>
      <c r="E4790" s="23">
        <v>0.85007385999999996</v>
      </c>
      <c r="F4790" s="23">
        <v>0.56213029999999997</v>
      </c>
      <c r="G4790" s="17">
        <v>0</v>
      </c>
      <c r="H4790" s="17">
        <v>1</v>
      </c>
      <c r="I4790" s="17">
        <v>0.98864967699999995</v>
      </c>
      <c r="J4790" s="17">
        <v>1.01E-2</v>
      </c>
      <c r="K4790" s="17">
        <v>1.25E-3</v>
      </c>
    </row>
    <row r="4791" spans="1:11" x14ac:dyDescent="0.45">
      <c r="A4791" s="10" t="s">
        <v>47</v>
      </c>
      <c r="B4791" s="20">
        <v>0.82299999999999995</v>
      </c>
      <c r="C4791" s="19">
        <v>6577</v>
      </c>
      <c r="D4791" s="19">
        <v>1742.023428</v>
      </c>
      <c r="E4791" s="23">
        <v>0.85443327700000005</v>
      </c>
      <c r="F4791" s="23">
        <v>0.56299765000000002</v>
      </c>
      <c r="G4791" s="17">
        <v>0</v>
      </c>
      <c r="H4791" s="17">
        <v>1</v>
      </c>
      <c r="I4791" s="17">
        <v>0.98867954199999997</v>
      </c>
      <c r="J4791" s="17">
        <v>1.01E-2</v>
      </c>
      <c r="K4791" s="17">
        <v>1.24E-3</v>
      </c>
    </row>
    <row r="4792" spans="1:11" x14ac:dyDescent="0.45">
      <c r="A4792" s="10" t="s">
        <v>47</v>
      </c>
      <c r="B4792" s="20">
        <v>0.82399999999999995</v>
      </c>
      <c r="C4792" s="19">
        <v>6590</v>
      </c>
      <c r="D4792" s="19">
        <v>1753.15688</v>
      </c>
      <c r="E4792" s="23">
        <v>0.860443599</v>
      </c>
      <c r="F4792" s="23">
        <v>0.56605814099999996</v>
      </c>
      <c r="G4792" s="17">
        <v>0</v>
      </c>
      <c r="H4792" s="17">
        <v>1</v>
      </c>
      <c r="I4792" s="17">
        <v>0.98875298</v>
      </c>
      <c r="J4792" s="17">
        <v>0.01</v>
      </c>
      <c r="K4792" s="17">
        <v>1.23E-3</v>
      </c>
    </row>
    <row r="4793" spans="1:11" x14ac:dyDescent="0.45">
      <c r="A4793" s="10" t="s">
        <v>47</v>
      </c>
      <c r="B4793" s="20">
        <v>0.82499999999999996</v>
      </c>
      <c r="C4793" s="19">
        <v>6598</v>
      </c>
      <c r="D4793" s="19">
        <v>1760.0491910000001</v>
      </c>
      <c r="E4793" s="23">
        <v>0.86182645999999996</v>
      </c>
      <c r="F4793" s="23">
        <v>0.56899896800000005</v>
      </c>
      <c r="G4793" s="17">
        <v>0</v>
      </c>
      <c r="H4793" s="17">
        <v>1</v>
      </c>
      <c r="I4793" s="17">
        <v>0.98876072199999998</v>
      </c>
      <c r="J4793" s="17">
        <v>0.01</v>
      </c>
      <c r="K4793" s="17">
        <v>1.23E-3</v>
      </c>
    </row>
    <row r="4794" spans="1:11" x14ac:dyDescent="0.45">
      <c r="A4794" s="10" t="s">
        <v>47</v>
      </c>
      <c r="B4794" s="20">
        <v>0.82599999999999996</v>
      </c>
      <c r="C4794" s="19">
        <v>6603</v>
      </c>
      <c r="D4794" s="19">
        <v>1764.36</v>
      </c>
      <c r="E4794" s="23">
        <v>0.86216172099999999</v>
      </c>
      <c r="F4794" s="23">
        <v>0.57085087199999995</v>
      </c>
      <c r="G4794" s="17">
        <v>0</v>
      </c>
      <c r="H4794" s="17">
        <v>1</v>
      </c>
      <c r="I4794" s="17">
        <v>0.98877782999999997</v>
      </c>
      <c r="J4794" s="17">
        <v>9.9900000000000006E-3</v>
      </c>
      <c r="K4794" s="17">
        <v>1.23E-3</v>
      </c>
    </row>
    <row r="4795" spans="1:11" x14ac:dyDescent="0.45">
      <c r="A4795" s="10" t="s">
        <v>47</v>
      </c>
      <c r="B4795" s="20">
        <v>0.82699999999999996</v>
      </c>
      <c r="C4795" s="19">
        <v>6615</v>
      </c>
      <c r="D4795" s="19">
        <v>1774.7391809999999</v>
      </c>
      <c r="E4795" s="23">
        <v>0.87034728500000003</v>
      </c>
      <c r="F4795" s="23">
        <v>0.57249477800000004</v>
      </c>
      <c r="G4795" s="17">
        <v>0</v>
      </c>
      <c r="H4795" s="17">
        <v>1</v>
      </c>
      <c r="I4795" s="17">
        <v>0.98880363800000004</v>
      </c>
      <c r="J4795" s="17">
        <v>9.9699999999999997E-3</v>
      </c>
      <c r="K4795" s="17">
        <v>1.23E-3</v>
      </c>
    </row>
    <row r="4796" spans="1:11" x14ac:dyDescent="0.45">
      <c r="A4796" s="10" t="s">
        <v>47</v>
      </c>
      <c r="B4796" s="20">
        <v>0.82799999999999996</v>
      </c>
      <c r="C4796" s="19">
        <v>6620</v>
      </c>
      <c r="D4796" s="19">
        <v>1779.1211450000001</v>
      </c>
      <c r="E4796" s="23">
        <v>0.87702146800000003</v>
      </c>
      <c r="F4796" s="23">
        <v>0.57460623700000002</v>
      </c>
      <c r="G4796" s="17">
        <v>0</v>
      </c>
      <c r="H4796" s="17">
        <v>1</v>
      </c>
      <c r="I4796" s="17">
        <v>0.98881175399999999</v>
      </c>
      <c r="J4796" s="17">
        <v>9.9600000000000001E-3</v>
      </c>
      <c r="K4796" s="17">
        <v>1.23E-3</v>
      </c>
    </row>
    <row r="4797" spans="1:11" x14ac:dyDescent="0.45">
      <c r="A4797" s="10" t="s">
        <v>47</v>
      </c>
      <c r="B4797" s="20">
        <v>0.82899999999999996</v>
      </c>
      <c r="C4797" s="19">
        <v>6630</v>
      </c>
      <c r="D4797" s="19">
        <v>1787.9050440000001</v>
      </c>
      <c r="E4797" s="23">
        <v>0.88057999499999995</v>
      </c>
      <c r="F4797" s="23">
        <v>0.57662110200000005</v>
      </c>
      <c r="G4797" s="17">
        <v>0</v>
      </c>
      <c r="H4797" s="17">
        <v>1</v>
      </c>
      <c r="I4797" s="17">
        <v>0.98886011500000004</v>
      </c>
      <c r="J4797" s="17">
        <v>9.92E-3</v>
      </c>
      <c r="K4797" s="17">
        <v>1.2199999999999999E-3</v>
      </c>
    </row>
    <row r="4798" spans="1:11" x14ac:dyDescent="0.45">
      <c r="A4798" s="10" t="s">
        <v>47</v>
      </c>
      <c r="B4798" s="20">
        <v>0.83</v>
      </c>
      <c r="C4798" s="19">
        <v>6639</v>
      </c>
      <c r="D4798" s="19">
        <v>1795.9247130000001</v>
      </c>
      <c r="E4798" s="23">
        <v>0.8950129</v>
      </c>
      <c r="F4798" s="23">
        <v>0.57843135300000004</v>
      </c>
      <c r="G4798" s="17">
        <v>0</v>
      </c>
      <c r="H4798" s="17">
        <v>1</v>
      </c>
      <c r="I4798" s="17">
        <v>0.98881987100000002</v>
      </c>
      <c r="J4798" s="17">
        <v>9.9600000000000001E-3</v>
      </c>
      <c r="K4798" s="17">
        <v>1.2199999999999999E-3</v>
      </c>
    </row>
    <row r="4799" spans="1:11" x14ac:dyDescent="0.45">
      <c r="A4799" s="10" t="s">
        <v>47</v>
      </c>
      <c r="B4799" s="20">
        <v>0.83099999999999996</v>
      </c>
      <c r="C4799" s="19">
        <v>6640</v>
      </c>
      <c r="D4799" s="19">
        <v>1796.8220650000001</v>
      </c>
      <c r="E4799" s="23">
        <v>0.89735260699999997</v>
      </c>
      <c r="F4799" s="23">
        <v>0.58190673000000004</v>
      </c>
      <c r="G4799" s="17">
        <v>0</v>
      </c>
      <c r="H4799" s="17">
        <v>1</v>
      </c>
      <c r="I4799" s="17">
        <v>0.98882047200000001</v>
      </c>
      <c r="J4799" s="17">
        <v>9.9600000000000001E-3</v>
      </c>
      <c r="K4799" s="17">
        <v>1.2199999999999999E-3</v>
      </c>
    </row>
    <row r="4800" spans="1:11" x14ac:dyDescent="0.45">
      <c r="A4800" s="10" t="s">
        <v>47</v>
      </c>
      <c r="B4800" s="20">
        <v>0.83199999999999996</v>
      </c>
      <c r="C4800" s="19">
        <v>6651</v>
      </c>
      <c r="D4800" s="19">
        <v>1806.7008599999999</v>
      </c>
      <c r="E4800" s="23">
        <v>0.89911953</v>
      </c>
      <c r="F4800" s="23">
        <v>0.58254913399999997</v>
      </c>
      <c r="G4800" s="17">
        <v>0</v>
      </c>
      <c r="H4800" s="17">
        <v>1</v>
      </c>
      <c r="I4800" s="17">
        <v>0.98884197600000001</v>
      </c>
      <c r="J4800" s="17">
        <v>9.9500000000000005E-3</v>
      </c>
      <c r="K4800" s="17">
        <v>1.2099999999999999E-3</v>
      </c>
    </row>
    <row r="4801" spans="1:11" x14ac:dyDescent="0.45">
      <c r="A4801" s="10" t="s">
        <v>47</v>
      </c>
      <c r="B4801" s="20">
        <v>0.83299999999999996</v>
      </c>
      <c r="C4801" s="19">
        <v>6661</v>
      </c>
      <c r="D4801" s="19">
        <v>1815.697874</v>
      </c>
      <c r="E4801" s="23">
        <v>0.90017668399999995</v>
      </c>
      <c r="F4801" s="23">
        <v>0.58462992199999997</v>
      </c>
      <c r="G4801" s="17">
        <v>0</v>
      </c>
      <c r="H4801" s="17">
        <v>1</v>
      </c>
      <c r="I4801" s="17">
        <v>0.98885533299999995</v>
      </c>
      <c r="J4801" s="17">
        <v>9.9299999999999996E-3</v>
      </c>
      <c r="K4801" s="17">
        <v>1.2099999999999999E-3</v>
      </c>
    </row>
    <row r="4802" spans="1:11" x14ac:dyDescent="0.45">
      <c r="A4802" s="10" t="s">
        <v>47</v>
      </c>
      <c r="B4802" s="20">
        <v>0.83399999999999996</v>
      </c>
      <c r="C4802" s="19">
        <v>6671</v>
      </c>
      <c r="D4802" s="19">
        <v>1824.722211</v>
      </c>
      <c r="E4802" s="23">
        <v>0.90513560299999996</v>
      </c>
      <c r="F4802" s="23">
        <v>0.58777136200000002</v>
      </c>
      <c r="G4802" s="17">
        <v>0</v>
      </c>
      <c r="H4802" s="17">
        <v>1</v>
      </c>
      <c r="I4802" s="17">
        <v>0.988874425</v>
      </c>
      <c r="J4802" s="17">
        <v>9.92E-3</v>
      </c>
      <c r="K4802" s="17">
        <v>1.2099999999999999E-3</v>
      </c>
    </row>
    <row r="4803" spans="1:11" x14ac:dyDescent="0.45">
      <c r="A4803" s="10" t="s">
        <v>47</v>
      </c>
      <c r="B4803" s="20">
        <v>0.83499999999999996</v>
      </c>
      <c r="C4803" s="19">
        <v>6677</v>
      </c>
      <c r="D4803" s="19">
        <v>1830.1589019999999</v>
      </c>
      <c r="E4803" s="23">
        <v>0.90785874099999997</v>
      </c>
      <c r="F4803" s="23">
        <v>0.58964770300000002</v>
      </c>
      <c r="G4803" s="17">
        <v>0</v>
      </c>
      <c r="H4803" s="17">
        <v>1</v>
      </c>
      <c r="I4803" s="17">
        <v>0.98888226300000004</v>
      </c>
      <c r="J4803" s="17">
        <v>9.9100000000000004E-3</v>
      </c>
      <c r="K4803" s="17">
        <v>1.2099999999999999E-3</v>
      </c>
    </row>
    <row r="4804" spans="1:11" x14ac:dyDescent="0.45">
      <c r="A4804" s="10" t="s">
        <v>47</v>
      </c>
      <c r="B4804" s="20">
        <v>0.83599999999999997</v>
      </c>
      <c r="C4804" s="19">
        <v>6686</v>
      </c>
      <c r="D4804" s="19">
        <v>1838.338299</v>
      </c>
      <c r="E4804" s="23">
        <v>0.909736184</v>
      </c>
      <c r="F4804" s="23">
        <v>0.59229325700000002</v>
      </c>
      <c r="G4804" s="17">
        <v>0</v>
      </c>
      <c r="H4804" s="17">
        <v>1</v>
      </c>
      <c r="I4804" s="17">
        <v>0.988915553</v>
      </c>
      <c r="J4804" s="17">
        <v>9.8799999999999999E-3</v>
      </c>
      <c r="K4804" s="17">
        <v>1.1999999999999999E-3</v>
      </c>
    </row>
    <row r="4805" spans="1:11" x14ac:dyDescent="0.45">
      <c r="A4805" s="10" t="s">
        <v>47</v>
      </c>
      <c r="B4805" s="20">
        <v>0.83699999999999997</v>
      </c>
      <c r="C4805" s="19">
        <v>6693</v>
      </c>
      <c r="D4805" s="19">
        <v>1844.738302</v>
      </c>
      <c r="E4805" s="23">
        <v>0.91530060099999999</v>
      </c>
      <c r="F4805" s="23">
        <v>0.59468940299999995</v>
      </c>
      <c r="G4805" s="17">
        <v>0</v>
      </c>
      <c r="H4805" s="17">
        <v>1</v>
      </c>
      <c r="I4805" s="17">
        <v>0.98895950899999996</v>
      </c>
      <c r="J4805" s="17">
        <v>9.8399999999999998E-3</v>
      </c>
      <c r="K4805" s="17">
        <v>1.1999999999999999E-3</v>
      </c>
    </row>
    <row r="4806" spans="1:11" x14ac:dyDescent="0.45">
      <c r="A4806" s="10" t="s">
        <v>47</v>
      </c>
      <c r="B4806" s="20">
        <v>0.83899999999999997</v>
      </c>
      <c r="C4806" s="19">
        <v>6711</v>
      </c>
      <c r="D4806" s="19">
        <v>1861.25215</v>
      </c>
      <c r="E4806" s="23">
        <v>0.92069479700000001</v>
      </c>
      <c r="F4806" s="23">
        <v>0.59602105599999999</v>
      </c>
      <c r="G4806" s="17">
        <v>0</v>
      </c>
      <c r="H4806" s="17">
        <v>1</v>
      </c>
      <c r="I4806" s="17">
        <v>0.98898827300000003</v>
      </c>
      <c r="J4806" s="17">
        <v>9.8200000000000006E-3</v>
      </c>
      <c r="K4806" s="17">
        <v>1.1999999999999999E-3</v>
      </c>
    </row>
    <row r="4807" spans="1:11" x14ac:dyDescent="0.45">
      <c r="A4807" s="10" t="s">
        <v>47</v>
      </c>
      <c r="B4807" s="20">
        <v>0.84</v>
      </c>
      <c r="C4807" s="19">
        <v>6718</v>
      </c>
      <c r="D4807" s="19">
        <v>1867.72083</v>
      </c>
      <c r="E4807" s="23">
        <v>0.92862149500000002</v>
      </c>
      <c r="F4807" s="23">
        <v>0.59942828100000001</v>
      </c>
      <c r="G4807" s="17">
        <v>0</v>
      </c>
      <c r="H4807" s="17">
        <v>1</v>
      </c>
      <c r="I4807" s="17">
        <v>0.98894090000000001</v>
      </c>
      <c r="J4807" s="17">
        <v>9.8600000000000007E-3</v>
      </c>
      <c r="K4807" s="17">
        <v>1.1900000000000001E-3</v>
      </c>
    </row>
    <row r="4808" spans="1:11" x14ac:dyDescent="0.45">
      <c r="A4808" s="10" t="s">
        <v>47</v>
      </c>
      <c r="B4808" s="20">
        <v>0.84099999999999997</v>
      </c>
      <c r="C4808" s="19">
        <v>6727</v>
      </c>
      <c r="D4808" s="19">
        <v>1876.113507</v>
      </c>
      <c r="E4808" s="23">
        <v>0.93612313000000003</v>
      </c>
      <c r="F4808" s="23">
        <v>0.60363848399999998</v>
      </c>
      <c r="G4808" s="17">
        <v>0</v>
      </c>
      <c r="H4808" s="17">
        <v>1</v>
      </c>
      <c r="I4808" s="17">
        <v>0.98895944899999999</v>
      </c>
      <c r="J4808" s="17">
        <v>9.8499999999999994E-3</v>
      </c>
      <c r="K4808" s="17">
        <v>1.1900000000000001E-3</v>
      </c>
    </row>
    <row r="4809" spans="1:11" x14ac:dyDescent="0.45">
      <c r="A4809" s="10" t="s">
        <v>47</v>
      </c>
      <c r="B4809" s="20">
        <v>0.84199999999999997</v>
      </c>
      <c r="C4809" s="19">
        <v>6733</v>
      </c>
      <c r="D4809" s="19">
        <v>1881.7401850000001</v>
      </c>
      <c r="E4809" s="23">
        <v>0.93905010799999999</v>
      </c>
      <c r="F4809" s="23">
        <v>0.60575607499999995</v>
      </c>
      <c r="G4809" s="17">
        <v>0</v>
      </c>
      <c r="H4809" s="17">
        <v>1</v>
      </c>
      <c r="I4809" s="17">
        <v>0.98900244999999998</v>
      </c>
      <c r="J4809" s="17">
        <v>9.8099999999999993E-3</v>
      </c>
      <c r="K4809" s="17">
        <v>1.1900000000000001E-3</v>
      </c>
    </row>
    <row r="4810" spans="1:11" x14ac:dyDescent="0.45">
      <c r="A4810" s="10" t="s">
        <v>47</v>
      </c>
      <c r="B4810" s="20">
        <v>0.84299999999999997</v>
      </c>
      <c r="C4810" s="19">
        <v>6743</v>
      </c>
      <c r="D4810" s="19">
        <v>1891.1802520000001</v>
      </c>
      <c r="E4810" s="23">
        <v>0.94719838499999998</v>
      </c>
      <c r="F4810" s="23">
        <v>0.60693276900000004</v>
      </c>
      <c r="G4810" s="17">
        <v>0</v>
      </c>
      <c r="H4810" s="17">
        <v>1</v>
      </c>
      <c r="I4810" s="17">
        <v>0.98886964200000005</v>
      </c>
      <c r="J4810" s="17">
        <v>9.9399999999999992E-3</v>
      </c>
      <c r="K4810" s="17">
        <v>1.1900000000000001E-3</v>
      </c>
    </row>
    <row r="4811" spans="1:11" x14ac:dyDescent="0.45">
      <c r="A4811" s="10" t="s">
        <v>47</v>
      </c>
      <c r="B4811" s="20">
        <v>0.84399999999999997</v>
      </c>
      <c r="C4811" s="19">
        <v>6747</v>
      </c>
      <c r="D4811" s="19">
        <v>1894.976216</v>
      </c>
      <c r="E4811" s="23">
        <v>0.95056372700000002</v>
      </c>
      <c r="F4811" s="23">
        <v>0.61039289699999999</v>
      </c>
      <c r="G4811" s="17">
        <v>0</v>
      </c>
      <c r="H4811" s="17">
        <v>1</v>
      </c>
      <c r="I4811" s="17">
        <v>0.98887518299999999</v>
      </c>
      <c r="J4811" s="17">
        <v>9.9399999999999992E-3</v>
      </c>
      <c r="K4811" s="17">
        <v>1.1900000000000001E-3</v>
      </c>
    </row>
    <row r="4812" spans="1:11" x14ac:dyDescent="0.45">
      <c r="A4812" s="10" t="s">
        <v>47</v>
      </c>
      <c r="B4812" s="20">
        <v>0.84499999999999997</v>
      </c>
      <c r="C4812" s="19">
        <v>6756</v>
      </c>
      <c r="D4812" s="19">
        <v>1903.5975980000001</v>
      </c>
      <c r="E4812" s="23">
        <v>0.95793128999999999</v>
      </c>
      <c r="F4812" s="23">
        <v>0.61206527799999999</v>
      </c>
      <c r="G4812" s="17">
        <v>0</v>
      </c>
      <c r="H4812" s="17">
        <v>1</v>
      </c>
      <c r="I4812" s="17">
        <v>0.98889412200000004</v>
      </c>
      <c r="J4812" s="17">
        <v>9.92E-3</v>
      </c>
      <c r="K4812" s="17">
        <v>1.1800000000000001E-3</v>
      </c>
    </row>
    <row r="4813" spans="1:11" x14ac:dyDescent="0.45">
      <c r="A4813" s="10" t="s">
        <v>47</v>
      </c>
      <c r="B4813" s="20">
        <v>0.84599999999999997</v>
      </c>
      <c r="C4813" s="19">
        <v>6767</v>
      </c>
      <c r="D4813" s="19">
        <v>1914.156937</v>
      </c>
      <c r="E4813" s="23">
        <v>0.96533001200000002</v>
      </c>
      <c r="F4813" s="23">
        <v>0.61389956999999995</v>
      </c>
      <c r="G4813" s="17">
        <v>0</v>
      </c>
      <c r="H4813" s="17">
        <v>1</v>
      </c>
      <c r="I4813" s="17">
        <v>0.98888023800000002</v>
      </c>
      <c r="J4813" s="17">
        <v>9.9399999999999992E-3</v>
      </c>
      <c r="K4813" s="17">
        <v>1.1800000000000001E-3</v>
      </c>
    </row>
    <row r="4814" spans="1:11" x14ac:dyDescent="0.45">
      <c r="A4814" s="10" t="s">
        <v>47</v>
      </c>
      <c r="B4814" s="20">
        <v>0.84699999999999998</v>
      </c>
      <c r="C4814" s="19">
        <v>6771</v>
      </c>
      <c r="D4814" s="19">
        <v>1918.048309</v>
      </c>
      <c r="E4814" s="23">
        <v>0.97512338200000004</v>
      </c>
      <c r="F4814" s="23">
        <v>0.61764309900000003</v>
      </c>
      <c r="G4814" s="17">
        <v>0</v>
      </c>
      <c r="H4814" s="17">
        <v>1</v>
      </c>
      <c r="I4814" s="17">
        <v>0.98888442399999998</v>
      </c>
      <c r="J4814" s="17">
        <v>9.9299999999999996E-3</v>
      </c>
      <c r="K4814" s="17">
        <v>1.1800000000000001E-3</v>
      </c>
    </row>
    <row r="4815" spans="1:11" x14ac:dyDescent="0.45">
      <c r="A4815" s="10" t="s">
        <v>47</v>
      </c>
      <c r="B4815" s="20">
        <v>0.84799999999999998</v>
      </c>
      <c r="C4815" s="19">
        <v>6783</v>
      </c>
      <c r="D4815" s="19">
        <v>1929.7586309999999</v>
      </c>
      <c r="E4815" s="23">
        <v>0.97893059400000004</v>
      </c>
      <c r="F4815" s="23">
        <v>0.61975531699999997</v>
      </c>
      <c r="G4815" s="17">
        <v>0</v>
      </c>
      <c r="H4815" s="17">
        <v>1</v>
      </c>
      <c r="I4815" s="17">
        <v>0.98883973999999997</v>
      </c>
      <c r="J4815" s="17">
        <v>9.9799999999999993E-3</v>
      </c>
      <c r="K4815" s="17">
        <v>1.1800000000000001E-3</v>
      </c>
    </row>
    <row r="4816" spans="1:11" x14ac:dyDescent="0.45">
      <c r="A4816" s="10" t="s">
        <v>47</v>
      </c>
      <c r="B4816" s="20">
        <v>0.84899999999999998</v>
      </c>
      <c r="C4816" s="19">
        <v>6790</v>
      </c>
      <c r="D4816" s="19">
        <v>1936.6391349999999</v>
      </c>
      <c r="E4816" s="23">
        <v>0.98658311499999995</v>
      </c>
      <c r="F4816" s="23">
        <v>0.62226604399999996</v>
      </c>
      <c r="G4816" s="17">
        <v>0</v>
      </c>
      <c r="H4816" s="17">
        <v>1</v>
      </c>
      <c r="I4816" s="17">
        <v>0.98882507500000005</v>
      </c>
      <c r="J4816" s="17">
        <v>0.01</v>
      </c>
      <c r="K4816" s="17">
        <v>1.1800000000000001E-3</v>
      </c>
    </row>
    <row r="4817" spans="1:11" x14ac:dyDescent="0.45">
      <c r="A4817" s="10" t="s">
        <v>47</v>
      </c>
      <c r="B4817" s="20">
        <v>0.85</v>
      </c>
      <c r="C4817" s="19">
        <v>6792</v>
      </c>
      <c r="D4817" s="19">
        <v>1938.6156109999999</v>
      </c>
      <c r="E4817" s="23">
        <v>0.98823790300000003</v>
      </c>
      <c r="F4817" s="23">
        <v>0.62490078599999999</v>
      </c>
      <c r="G4817" s="17">
        <v>0</v>
      </c>
      <c r="H4817" s="17">
        <v>1</v>
      </c>
      <c r="I4817" s="17">
        <v>0.98882791699999995</v>
      </c>
      <c r="J4817" s="17">
        <v>9.9900000000000006E-3</v>
      </c>
      <c r="K4817" s="17">
        <v>1.1800000000000001E-3</v>
      </c>
    </row>
    <row r="4818" spans="1:11" x14ac:dyDescent="0.45">
      <c r="A4818" s="10" t="s">
        <v>47</v>
      </c>
      <c r="B4818" s="20">
        <v>0.85099999999999998</v>
      </c>
      <c r="C4818" s="19">
        <v>6806</v>
      </c>
      <c r="D4818" s="19">
        <v>1952.4821010000001</v>
      </c>
      <c r="E4818" s="23">
        <v>0.99473166199999996</v>
      </c>
      <c r="F4818" s="23">
        <v>0.626105566</v>
      </c>
      <c r="G4818" s="17">
        <v>0</v>
      </c>
      <c r="H4818" s="17">
        <v>1</v>
      </c>
      <c r="I4818" s="17">
        <v>0.98881636399999995</v>
      </c>
      <c r="J4818" s="17">
        <v>9.9799999999999993E-3</v>
      </c>
      <c r="K4818" s="17">
        <v>1.1999999999999999E-3</v>
      </c>
    </row>
    <row r="4819" spans="1:11" x14ac:dyDescent="0.45">
      <c r="A4819" s="10" t="s">
        <v>47</v>
      </c>
      <c r="B4819" s="20">
        <v>0.85199999999999998</v>
      </c>
      <c r="C4819" s="19">
        <v>6815</v>
      </c>
      <c r="D4819" s="19">
        <v>1961.4500439999999</v>
      </c>
      <c r="E4819" s="23">
        <v>0.99717190099999997</v>
      </c>
      <c r="F4819" s="23">
        <v>0.63013293100000001</v>
      </c>
      <c r="G4819" s="17">
        <v>0</v>
      </c>
      <c r="H4819" s="17">
        <v>1</v>
      </c>
      <c r="I4819" s="17">
        <v>0.98879358500000003</v>
      </c>
      <c r="J4819" s="17">
        <v>0.01</v>
      </c>
      <c r="K4819" s="17">
        <v>1.1999999999999999E-3</v>
      </c>
    </row>
    <row r="4820" spans="1:11" x14ac:dyDescent="0.45">
      <c r="A4820" s="10" t="s">
        <v>47</v>
      </c>
      <c r="B4820" s="20">
        <v>0.85299999999999998</v>
      </c>
      <c r="C4820" s="19">
        <v>6823</v>
      </c>
      <c r="D4820" s="19">
        <v>1969.4457379999999</v>
      </c>
      <c r="E4820" s="23">
        <v>1.0018110060000001</v>
      </c>
      <c r="F4820" s="23">
        <v>0.63297786099999998</v>
      </c>
      <c r="G4820" s="17">
        <v>0</v>
      </c>
      <c r="H4820" s="17">
        <v>1</v>
      </c>
      <c r="I4820" s="17">
        <v>0.988810466</v>
      </c>
      <c r="J4820" s="17">
        <v>0.01</v>
      </c>
      <c r="K4820" s="17">
        <v>1.1900000000000001E-3</v>
      </c>
    </row>
    <row r="4821" spans="1:11" x14ac:dyDescent="0.45">
      <c r="A4821" s="10" t="s">
        <v>47</v>
      </c>
      <c r="B4821" s="20">
        <v>0.85399999999999998</v>
      </c>
      <c r="C4821" s="19">
        <v>6830</v>
      </c>
      <c r="D4821" s="19">
        <v>1976.5128380000001</v>
      </c>
      <c r="E4821" s="23">
        <v>1.012311899</v>
      </c>
      <c r="F4821" s="23">
        <v>0.63547483999999999</v>
      </c>
      <c r="G4821" s="17">
        <v>0</v>
      </c>
      <c r="H4821" s="17">
        <v>1</v>
      </c>
      <c r="I4821" s="17">
        <v>0.98860099700000004</v>
      </c>
      <c r="J4821" s="17">
        <v>1.0200000000000001E-2</v>
      </c>
      <c r="K4821" s="17">
        <v>1.1900000000000001E-3</v>
      </c>
    </row>
    <row r="4822" spans="1:11" x14ac:dyDescent="0.45">
      <c r="A4822" s="10" t="s">
        <v>47</v>
      </c>
      <c r="B4822" s="20">
        <v>0.85499999999999998</v>
      </c>
      <c r="C4822" s="19">
        <v>6839</v>
      </c>
      <c r="D4822" s="19">
        <v>1985.649359</v>
      </c>
      <c r="E4822" s="23">
        <v>1.01883802</v>
      </c>
      <c r="F4822" s="23">
        <v>0.63739383900000002</v>
      </c>
      <c r="G4822" s="17">
        <v>0</v>
      </c>
      <c r="H4822" s="17">
        <v>1</v>
      </c>
      <c r="I4822" s="17">
        <v>0.98864618500000001</v>
      </c>
      <c r="J4822" s="17">
        <v>1.0200000000000001E-2</v>
      </c>
      <c r="K4822" s="17">
        <v>1.1900000000000001E-3</v>
      </c>
    </row>
    <row r="4823" spans="1:11" x14ac:dyDescent="0.45">
      <c r="A4823" s="10" t="s">
        <v>47</v>
      </c>
      <c r="B4823" s="20">
        <v>0.85599999999999998</v>
      </c>
      <c r="C4823" s="19">
        <v>6847</v>
      </c>
      <c r="D4823" s="19">
        <v>1993.832085</v>
      </c>
      <c r="E4823" s="23">
        <v>1.0243565539999999</v>
      </c>
      <c r="F4823" s="23">
        <v>0.64054656099999996</v>
      </c>
      <c r="G4823" s="17">
        <v>0</v>
      </c>
      <c r="H4823" s="17">
        <v>1</v>
      </c>
      <c r="I4823" s="17">
        <v>0.98866743199999996</v>
      </c>
      <c r="J4823" s="17">
        <v>1.01E-2</v>
      </c>
      <c r="K4823" s="17">
        <v>1.1900000000000001E-3</v>
      </c>
    </row>
    <row r="4824" spans="1:11" x14ac:dyDescent="0.45">
      <c r="A4824" s="10" t="s">
        <v>47</v>
      </c>
      <c r="B4824" s="20">
        <v>0.85699999999999998</v>
      </c>
      <c r="C4824" s="19">
        <v>6854</v>
      </c>
      <c r="D4824" s="19">
        <v>2001.0805539999999</v>
      </c>
      <c r="E4824" s="23">
        <v>1.037924987</v>
      </c>
      <c r="F4824" s="23">
        <v>0.64232674300000003</v>
      </c>
      <c r="G4824" s="17">
        <v>0</v>
      </c>
      <c r="H4824" s="17">
        <v>1</v>
      </c>
      <c r="I4824" s="17">
        <v>0.98868816199999998</v>
      </c>
      <c r="J4824" s="17">
        <v>1.01E-2</v>
      </c>
      <c r="K4824" s="17">
        <v>1.1800000000000001E-3</v>
      </c>
    </row>
    <row r="4825" spans="1:11" x14ac:dyDescent="0.45">
      <c r="A4825" s="10" t="s">
        <v>47</v>
      </c>
      <c r="B4825" s="20">
        <v>0.85799999999999998</v>
      </c>
      <c r="C4825" s="19">
        <v>6860</v>
      </c>
      <c r="D4825" s="19">
        <v>2007.318291</v>
      </c>
      <c r="E4825" s="23">
        <v>1.0401445520000001</v>
      </c>
      <c r="F4825" s="23">
        <v>0.64524725400000005</v>
      </c>
      <c r="G4825" s="17">
        <v>0</v>
      </c>
      <c r="H4825" s="17">
        <v>1</v>
      </c>
      <c r="I4825" s="17">
        <v>0.98869639499999995</v>
      </c>
      <c r="J4825" s="17">
        <v>1.01E-2</v>
      </c>
      <c r="K4825" s="17">
        <v>1.1800000000000001E-3</v>
      </c>
    </row>
    <row r="4826" spans="1:11" x14ac:dyDescent="0.45">
      <c r="A4826" s="10" t="s">
        <v>47</v>
      </c>
      <c r="B4826" s="20">
        <v>0.85899999999999999</v>
      </c>
      <c r="C4826" s="19">
        <v>6871</v>
      </c>
      <c r="D4826" s="19">
        <v>2018.8031579999999</v>
      </c>
      <c r="E4826" s="23">
        <v>1.0484445149999999</v>
      </c>
      <c r="F4826" s="23">
        <v>0.64662218400000004</v>
      </c>
      <c r="G4826" s="17">
        <v>0</v>
      </c>
      <c r="H4826" s="17">
        <v>1</v>
      </c>
      <c r="I4826" s="17">
        <v>0.98872046199999997</v>
      </c>
      <c r="J4826" s="17">
        <v>1.01E-2</v>
      </c>
      <c r="K4826" s="17">
        <v>1.1800000000000001E-3</v>
      </c>
    </row>
    <row r="4827" spans="1:11" x14ac:dyDescent="0.45">
      <c r="A4827" s="10" t="s">
        <v>47</v>
      </c>
      <c r="B4827" s="20">
        <v>0.86</v>
      </c>
      <c r="C4827" s="19">
        <v>6879</v>
      </c>
      <c r="D4827" s="19">
        <v>2027.2088369999999</v>
      </c>
      <c r="E4827" s="23">
        <v>1.0513748519999999</v>
      </c>
      <c r="F4827" s="23">
        <v>0.65090016500000003</v>
      </c>
      <c r="G4827" s="17">
        <v>0</v>
      </c>
      <c r="H4827" s="17">
        <v>1</v>
      </c>
      <c r="I4827" s="17">
        <v>0.98867189700000002</v>
      </c>
      <c r="J4827" s="17">
        <v>1.01E-2</v>
      </c>
      <c r="K4827" s="17">
        <v>1.1800000000000001E-3</v>
      </c>
    </row>
    <row r="4828" spans="1:11" x14ac:dyDescent="0.45">
      <c r="A4828" s="10" t="s">
        <v>47</v>
      </c>
      <c r="B4828" s="20">
        <v>0.86099999999999999</v>
      </c>
      <c r="C4828" s="19">
        <v>6886</v>
      </c>
      <c r="D4828" s="19">
        <v>2034.576401</v>
      </c>
      <c r="E4828" s="23">
        <v>1.053368565</v>
      </c>
      <c r="F4828" s="23">
        <v>0.65342762600000004</v>
      </c>
      <c r="G4828" s="17">
        <v>0</v>
      </c>
      <c r="H4828" s="17">
        <v>1</v>
      </c>
      <c r="I4828" s="17">
        <v>0.98868930799999999</v>
      </c>
      <c r="J4828" s="17">
        <v>1.01E-2</v>
      </c>
      <c r="K4828" s="17">
        <v>1.1800000000000001E-3</v>
      </c>
    </row>
    <row r="4829" spans="1:11" x14ac:dyDescent="0.45">
      <c r="A4829" s="10" t="s">
        <v>47</v>
      </c>
      <c r="B4829" s="20">
        <v>0.86199999999999999</v>
      </c>
      <c r="C4829" s="19">
        <v>6893</v>
      </c>
      <c r="D4829" s="19">
        <v>2041.9661840000001</v>
      </c>
      <c r="E4829" s="23">
        <v>1.0614741139999999</v>
      </c>
      <c r="F4829" s="23">
        <v>0.65504333999999997</v>
      </c>
      <c r="G4829" s="17">
        <v>0</v>
      </c>
      <c r="H4829" s="17">
        <v>1</v>
      </c>
      <c r="I4829" s="17">
        <v>0.98869725399999997</v>
      </c>
      <c r="J4829" s="17">
        <v>1.01E-2</v>
      </c>
      <c r="K4829" s="17">
        <v>1.1800000000000001E-3</v>
      </c>
    </row>
    <row r="4830" spans="1:11" x14ac:dyDescent="0.45">
      <c r="A4830" s="10" t="s">
        <v>47</v>
      </c>
      <c r="B4830" s="20">
        <v>0.86299999999999999</v>
      </c>
      <c r="C4830" s="19">
        <v>6899</v>
      </c>
      <c r="D4830" s="19">
        <v>2048.3380790000001</v>
      </c>
      <c r="E4830" s="23">
        <v>1.0633737830000001</v>
      </c>
      <c r="F4830" s="23">
        <v>0.65665882399999997</v>
      </c>
      <c r="G4830" s="17">
        <v>0</v>
      </c>
      <c r="H4830" s="17">
        <v>1</v>
      </c>
      <c r="I4830" s="17">
        <v>0.98871807700000003</v>
      </c>
      <c r="J4830" s="17">
        <v>1.01E-2</v>
      </c>
      <c r="K4830" s="17">
        <v>1.1800000000000001E-3</v>
      </c>
    </row>
    <row r="4831" spans="1:11" x14ac:dyDescent="0.45">
      <c r="A4831" s="10" t="s">
        <v>47</v>
      </c>
      <c r="B4831" s="20">
        <v>0.86399999999999999</v>
      </c>
      <c r="C4831" s="19">
        <v>6911</v>
      </c>
      <c r="D4831" s="19">
        <v>2061.1562439999998</v>
      </c>
      <c r="E4831" s="23">
        <v>1.0733105460000001</v>
      </c>
      <c r="F4831" s="23">
        <v>0.660536291</v>
      </c>
      <c r="G4831" s="17">
        <v>0</v>
      </c>
      <c r="H4831" s="17">
        <v>1</v>
      </c>
      <c r="I4831" s="17">
        <v>0.98872692600000001</v>
      </c>
      <c r="J4831" s="17">
        <v>1.01E-2</v>
      </c>
      <c r="K4831" s="17">
        <v>1.17E-3</v>
      </c>
    </row>
    <row r="4832" spans="1:11" x14ac:dyDescent="0.45">
      <c r="A4832" s="10" t="s">
        <v>47</v>
      </c>
      <c r="B4832" s="20">
        <v>0.86499999999999999</v>
      </c>
      <c r="C4832" s="19">
        <v>6917</v>
      </c>
      <c r="D4832" s="19">
        <v>2067.621979</v>
      </c>
      <c r="E4832" s="23">
        <v>1.0779503669999999</v>
      </c>
      <c r="F4832" s="23">
        <v>0.66377319700000004</v>
      </c>
      <c r="G4832" s="17">
        <v>0</v>
      </c>
      <c r="H4832" s="17">
        <v>1</v>
      </c>
      <c r="I4832" s="17">
        <v>0.98873155300000004</v>
      </c>
      <c r="J4832" s="17">
        <v>1.01E-2</v>
      </c>
      <c r="K4832" s="17">
        <v>1.17E-3</v>
      </c>
    </row>
    <row r="4833" spans="1:11" x14ac:dyDescent="0.45">
      <c r="A4833" s="10" t="s">
        <v>47</v>
      </c>
      <c r="B4833" s="20">
        <v>0.86599999999999999</v>
      </c>
      <c r="C4833" s="19">
        <v>6927</v>
      </c>
      <c r="D4833" s="19">
        <v>2078.4281179999998</v>
      </c>
      <c r="E4833" s="23">
        <v>1.0864275329999999</v>
      </c>
      <c r="F4833" s="23">
        <v>0.66660421999999997</v>
      </c>
      <c r="G4833" s="17">
        <v>0</v>
      </c>
      <c r="H4833" s="17">
        <v>1</v>
      </c>
      <c r="I4833" s="17">
        <v>0.98875259900000001</v>
      </c>
      <c r="J4833" s="17">
        <v>1.01E-2</v>
      </c>
      <c r="K4833" s="17">
        <v>1.17E-3</v>
      </c>
    </row>
    <row r="4834" spans="1:11" x14ac:dyDescent="0.45">
      <c r="A4834" s="10" t="s">
        <v>47</v>
      </c>
      <c r="B4834" s="20">
        <v>0.86699999999999999</v>
      </c>
      <c r="C4834" s="19">
        <v>6933</v>
      </c>
      <c r="D4834" s="19">
        <v>2084.9965950000001</v>
      </c>
      <c r="E4834" s="23">
        <v>1.0949805720000001</v>
      </c>
      <c r="F4834" s="23">
        <v>0.66969462599999996</v>
      </c>
      <c r="G4834" s="17">
        <v>0</v>
      </c>
      <c r="H4834" s="17">
        <v>1</v>
      </c>
      <c r="I4834" s="17">
        <v>0.98876608899999996</v>
      </c>
      <c r="J4834" s="17">
        <v>1.01E-2</v>
      </c>
      <c r="K4834" s="17">
        <v>1.17E-3</v>
      </c>
    </row>
    <row r="4835" spans="1:11" x14ac:dyDescent="0.45">
      <c r="A4835" s="10" t="s">
        <v>47</v>
      </c>
      <c r="B4835" s="20">
        <v>0.86799999999999999</v>
      </c>
      <c r="C4835" s="19">
        <v>6942</v>
      </c>
      <c r="D4835" s="19">
        <v>2094.8731819999998</v>
      </c>
      <c r="E4835" s="23">
        <v>1.098456208</v>
      </c>
      <c r="F4835" s="23">
        <v>0.672305657</v>
      </c>
      <c r="G4835" s="17">
        <v>0</v>
      </c>
      <c r="H4835" s="17">
        <v>1</v>
      </c>
      <c r="I4835" s="17">
        <v>0.98877814100000005</v>
      </c>
      <c r="J4835" s="17">
        <v>1.01E-2</v>
      </c>
      <c r="K4835" s="17">
        <v>1.17E-3</v>
      </c>
    </row>
    <row r="4836" spans="1:11" x14ac:dyDescent="0.45">
      <c r="A4836" s="10" t="s">
        <v>47</v>
      </c>
      <c r="B4836" s="20">
        <v>0.86899999999999999</v>
      </c>
      <c r="C4836" s="19">
        <v>6950</v>
      </c>
      <c r="D4836" s="19">
        <v>2103.6877039999999</v>
      </c>
      <c r="E4836" s="23">
        <v>1.102529541</v>
      </c>
      <c r="F4836" s="23">
        <v>0.67479150700000001</v>
      </c>
      <c r="G4836" s="17">
        <v>0</v>
      </c>
      <c r="H4836" s="17">
        <v>1</v>
      </c>
      <c r="I4836" s="17">
        <v>0.98878911000000003</v>
      </c>
      <c r="J4836" s="17">
        <v>0.01</v>
      </c>
      <c r="K4836" s="17">
        <v>1.17E-3</v>
      </c>
    </row>
    <row r="4837" spans="1:11" x14ac:dyDescent="0.45">
      <c r="A4837" s="10" t="s">
        <v>47</v>
      </c>
      <c r="B4837" s="20">
        <v>0.87</v>
      </c>
      <c r="C4837" s="19">
        <v>6952</v>
      </c>
      <c r="D4837" s="19">
        <v>2105.894816</v>
      </c>
      <c r="E4837" s="23">
        <v>1.1035559429999999</v>
      </c>
      <c r="F4837" s="23">
        <v>0.67805402599999998</v>
      </c>
      <c r="G4837" s="17">
        <v>0</v>
      </c>
      <c r="H4837" s="17">
        <v>1</v>
      </c>
      <c r="I4837" s="17">
        <v>0.98879233700000002</v>
      </c>
      <c r="J4837" s="17">
        <v>0.01</v>
      </c>
      <c r="K4837" s="17">
        <v>1.16E-3</v>
      </c>
    </row>
    <row r="4838" spans="1:11" x14ac:dyDescent="0.45">
      <c r="A4838" s="10" t="s">
        <v>47</v>
      </c>
      <c r="B4838" s="20">
        <v>0.872</v>
      </c>
      <c r="C4838" s="19">
        <v>6975</v>
      </c>
      <c r="D4838" s="19">
        <v>2131.4546300000002</v>
      </c>
      <c r="E4838" s="23">
        <v>1.1281014009999999</v>
      </c>
      <c r="F4838" s="23">
        <v>0.67985728000000001</v>
      </c>
      <c r="G4838" s="17">
        <v>0</v>
      </c>
      <c r="H4838" s="17">
        <v>1</v>
      </c>
      <c r="I4838" s="17">
        <v>0.98879034099999996</v>
      </c>
      <c r="J4838" s="17">
        <v>1.01E-2</v>
      </c>
      <c r="K4838" s="17">
        <v>1.16E-3</v>
      </c>
    </row>
    <row r="4839" spans="1:11" x14ac:dyDescent="0.45">
      <c r="A4839" s="10" t="s">
        <v>47</v>
      </c>
      <c r="B4839" s="20">
        <v>0.873</v>
      </c>
      <c r="C4839" s="19">
        <v>6983</v>
      </c>
      <c r="D4839" s="19">
        <v>2140.5529780000002</v>
      </c>
      <c r="E4839" s="23">
        <v>1.143717509</v>
      </c>
      <c r="F4839" s="23">
        <v>0.68551468900000001</v>
      </c>
      <c r="G4839" s="17">
        <v>0</v>
      </c>
      <c r="H4839" s="17">
        <v>1</v>
      </c>
      <c r="I4839" s="17">
        <v>0.98880133599999998</v>
      </c>
      <c r="J4839" s="17">
        <v>0.01</v>
      </c>
      <c r="K4839" s="17">
        <v>1.16E-3</v>
      </c>
    </row>
    <row r="4840" spans="1:11" x14ac:dyDescent="0.45">
      <c r="A4840" s="10" t="s">
        <v>47</v>
      </c>
      <c r="B4840" s="20">
        <v>0.874</v>
      </c>
      <c r="C4840" s="19">
        <v>6990</v>
      </c>
      <c r="D4840" s="19">
        <v>2148.5832359999999</v>
      </c>
      <c r="E4840" s="23">
        <v>1.148279292</v>
      </c>
      <c r="F4840" s="23">
        <v>0.68964503200000005</v>
      </c>
      <c r="G4840" s="17">
        <v>0</v>
      </c>
      <c r="H4840" s="17">
        <v>1</v>
      </c>
      <c r="I4840" s="17">
        <v>0.98882064000000003</v>
      </c>
      <c r="J4840" s="17">
        <v>0.01</v>
      </c>
      <c r="K4840" s="17">
        <v>1.16E-3</v>
      </c>
    </row>
    <row r="4841" spans="1:11" x14ac:dyDescent="0.45">
      <c r="A4841" s="10" t="s">
        <v>47</v>
      </c>
      <c r="B4841" s="20">
        <v>0.875</v>
      </c>
      <c r="C4841" s="19">
        <v>6999</v>
      </c>
      <c r="D4841" s="19">
        <v>2158.9782639999999</v>
      </c>
      <c r="E4841" s="23">
        <v>1.15554515</v>
      </c>
      <c r="F4841" s="23">
        <v>0.69251141599999999</v>
      </c>
      <c r="G4841" s="17">
        <v>0</v>
      </c>
      <c r="H4841" s="17">
        <v>1</v>
      </c>
      <c r="I4841" s="17">
        <v>0.98883066799999997</v>
      </c>
      <c r="J4841" s="17">
        <v>0.01</v>
      </c>
      <c r="K4841" s="17">
        <v>1.16E-3</v>
      </c>
    </row>
    <row r="4842" spans="1:11" x14ac:dyDescent="0.45">
      <c r="A4842" s="10" t="s">
        <v>47</v>
      </c>
      <c r="B4842" s="20">
        <v>0.876</v>
      </c>
      <c r="C4842" s="19">
        <v>7004</v>
      </c>
      <c r="D4842" s="19">
        <v>2164.781896</v>
      </c>
      <c r="E4842" s="23">
        <v>1.1607262890000001</v>
      </c>
      <c r="F4842" s="23">
        <v>0.694880469</v>
      </c>
      <c r="G4842" s="17">
        <v>0</v>
      </c>
      <c r="H4842" s="17">
        <v>1</v>
      </c>
      <c r="I4842" s="17">
        <v>0.98885484400000001</v>
      </c>
      <c r="J4842" s="17">
        <v>9.9900000000000006E-3</v>
      </c>
      <c r="K4842" s="17">
        <v>1.15E-3</v>
      </c>
    </row>
    <row r="4843" spans="1:11" x14ac:dyDescent="0.45">
      <c r="A4843" s="10" t="s">
        <v>47</v>
      </c>
      <c r="B4843" s="20">
        <v>0.877</v>
      </c>
      <c r="C4843" s="19">
        <v>7014</v>
      </c>
      <c r="D4843" s="19">
        <v>2176.493708</v>
      </c>
      <c r="E4843" s="23">
        <v>1.1731977220000001</v>
      </c>
      <c r="F4843" s="23">
        <v>0.69816230400000001</v>
      </c>
      <c r="G4843" s="17">
        <v>0</v>
      </c>
      <c r="H4843" s="17">
        <v>1</v>
      </c>
      <c r="I4843" s="17">
        <v>0.98895128300000001</v>
      </c>
      <c r="J4843" s="17">
        <v>9.9100000000000004E-3</v>
      </c>
      <c r="K4843" s="17">
        <v>1.14E-3</v>
      </c>
    </row>
    <row r="4844" spans="1:11" x14ac:dyDescent="0.45">
      <c r="A4844" s="10" t="s">
        <v>47</v>
      </c>
      <c r="B4844" s="20">
        <v>0.878</v>
      </c>
      <c r="C4844" s="19">
        <v>7023</v>
      </c>
      <c r="D4844" s="19">
        <v>2187.0935009999998</v>
      </c>
      <c r="E4844" s="23">
        <v>1.183770789</v>
      </c>
      <c r="F4844" s="23">
        <v>0.70085143999999999</v>
      </c>
      <c r="G4844" s="17">
        <v>0</v>
      </c>
      <c r="H4844" s="17">
        <v>1</v>
      </c>
      <c r="I4844" s="17">
        <v>0.98896176599999996</v>
      </c>
      <c r="J4844" s="17">
        <v>9.9000000000000008E-3</v>
      </c>
      <c r="K4844" s="17">
        <v>1.14E-3</v>
      </c>
    </row>
    <row r="4845" spans="1:11" x14ac:dyDescent="0.45">
      <c r="A4845" s="10" t="s">
        <v>47</v>
      </c>
      <c r="B4845" s="20">
        <v>0.879</v>
      </c>
      <c r="C4845" s="19">
        <v>7031</v>
      </c>
      <c r="D4845" s="19">
        <v>2196.5837849999998</v>
      </c>
      <c r="E4845" s="23">
        <v>1.188004976</v>
      </c>
      <c r="F4845" s="23">
        <v>0.70510569499999998</v>
      </c>
      <c r="G4845" s="17">
        <v>0</v>
      </c>
      <c r="H4845" s="17">
        <v>1</v>
      </c>
      <c r="I4845" s="17">
        <v>0.98887964900000003</v>
      </c>
      <c r="J4845" s="17">
        <v>9.9799999999999993E-3</v>
      </c>
      <c r="K4845" s="17">
        <v>1.14E-3</v>
      </c>
    </row>
    <row r="4846" spans="1:11" x14ac:dyDescent="0.45">
      <c r="A4846" s="10" t="s">
        <v>47</v>
      </c>
      <c r="B4846" s="20">
        <v>0.88</v>
      </c>
      <c r="C4846" s="19">
        <v>7039</v>
      </c>
      <c r="D4846" s="19">
        <v>2206.1266580000001</v>
      </c>
      <c r="E4846" s="23">
        <v>1.1958336119999999</v>
      </c>
      <c r="F4846" s="23">
        <v>0.70728791599999996</v>
      </c>
      <c r="G4846" s="17">
        <v>0</v>
      </c>
      <c r="H4846" s="17">
        <v>1</v>
      </c>
      <c r="I4846" s="17">
        <v>0.98888997300000003</v>
      </c>
      <c r="J4846" s="17">
        <v>9.9699999999999997E-3</v>
      </c>
      <c r="K4846" s="17">
        <v>1.14E-3</v>
      </c>
    </row>
    <row r="4847" spans="1:11" x14ac:dyDescent="0.45">
      <c r="A4847" s="10" t="s">
        <v>47</v>
      </c>
      <c r="B4847" s="20">
        <v>0.88100000000000001</v>
      </c>
      <c r="C4847" s="19">
        <v>7047</v>
      </c>
      <c r="D4847" s="19">
        <v>2215.70046</v>
      </c>
      <c r="E4847" s="23">
        <v>1.1974771749999999</v>
      </c>
      <c r="F4847" s="23">
        <v>0.71134032700000005</v>
      </c>
      <c r="G4847" s="17">
        <v>0</v>
      </c>
      <c r="H4847" s="17">
        <v>1</v>
      </c>
      <c r="I4847" s="17">
        <v>0.98892469599999999</v>
      </c>
      <c r="J4847" s="17">
        <v>9.9399999999999992E-3</v>
      </c>
      <c r="K4847" s="17">
        <v>1.14E-3</v>
      </c>
    </row>
    <row r="4848" spans="1:11" x14ac:dyDescent="0.45">
      <c r="A4848" s="10" t="s">
        <v>47</v>
      </c>
      <c r="B4848" s="20">
        <v>0.88200000000000001</v>
      </c>
      <c r="C4848" s="19">
        <v>7053</v>
      </c>
      <c r="D4848" s="19">
        <v>2222.894002</v>
      </c>
      <c r="E4848" s="23">
        <v>1.200537644</v>
      </c>
      <c r="F4848" s="23">
        <v>0.71353663899999997</v>
      </c>
      <c r="G4848" s="17">
        <v>0</v>
      </c>
      <c r="H4848" s="17">
        <v>1</v>
      </c>
      <c r="I4848" s="17">
        <v>0.98890100299999995</v>
      </c>
      <c r="J4848" s="17">
        <v>9.9600000000000001E-3</v>
      </c>
      <c r="K4848" s="17">
        <v>1.14E-3</v>
      </c>
    </row>
    <row r="4849" spans="1:11" x14ac:dyDescent="0.45">
      <c r="A4849" s="10" t="s">
        <v>47</v>
      </c>
      <c r="B4849" s="20">
        <v>0.88300000000000001</v>
      </c>
      <c r="C4849" s="19">
        <v>7063</v>
      </c>
      <c r="D4849" s="19">
        <v>2234.9948989999998</v>
      </c>
      <c r="E4849" s="23">
        <v>1.2156912950000001</v>
      </c>
      <c r="F4849" s="23">
        <v>0.71517830800000004</v>
      </c>
      <c r="G4849" s="17">
        <v>0</v>
      </c>
      <c r="H4849" s="17">
        <v>1</v>
      </c>
      <c r="I4849" s="17">
        <v>0.98889500200000002</v>
      </c>
      <c r="J4849" s="17">
        <v>9.9699999999999997E-3</v>
      </c>
      <c r="K4849" s="17">
        <v>1.1299999999999999E-3</v>
      </c>
    </row>
    <row r="4850" spans="1:11" x14ac:dyDescent="0.45">
      <c r="A4850" s="10" t="s">
        <v>47</v>
      </c>
      <c r="B4850" s="20">
        <v>0.88400000000000001</v>
      </c>
      <c r="C4850" s="19">
        <v>7071</v>
      </c>
      <c r="D4850" s="19">
        <v>2244.7272269999999</v>
      </c>
      <c r="E4850" s="23">
        <v>1.216540994</v>
      </c>
      <c r="F4850" s="23">
        <v>0.72033049199999999</v>
      </c>
      <c r="G4850" s="17">
        <v>0</v>
      </c>
      <c r="H4850" s="17">
        <v>1</v>
      </c>
      <c r="I4850" s="17">
        <v>0.988908652</v>
      </c>
      <c r="J4850" s="17">
        <v>9.9600000000000001E-3</v>
      </c>
      <c r="K4850" s="17">
        <v>1.1299999999999999E-3</v>
      </c>
    </row>
    <row r="4851" spans="1:11" x14ac:dyDescent="0.45">
      <c r="A4851" s="10" t="s">
        <v>47</v>
      </c>
      <c r="B4851" s="20">
        <v>0.88500000000000001</v>
      </c>
      <c r="C4851" s="19">
        <v>7079</v>
      </c>
      <c r="D4851" s="19">
        <v>2254.5061730000002</v>
      </c>
      <c r="E4851" s="23">
        <v>1.228600132</v>
      </c>
      <c r="F4851" s="23">
        <v>0.72401162100000005</v>
      </c>
      <c r="G4851" s="17">
        <v>0</v>
      </c>
      <c r="H4851" s="17">
        <v>1</v>
      </c>
      <c r="I4851" s="17">
        <v>0.98892364700000002</v>
      </c>
      <c r="J4851" s="17">
        <v>9.9500000000000005E-3</v>
      </c>
      <c r="K4851" s="17">
        <v>1.1299999999999999E-3</v>
      </c>
    </row>
    <row r="4852" spans="1:11" x14ac:dyDescent="0.45">
      <c r="A4852" s="10" t="s">
        <v>47</v>
      </c>
      <c r="B4852" s="20">
        <v>0.88600000000000001</v>
      </c>
      <c r="C4852" s="19">
        <v>7087</v>
      </c>
      <c r="D4852" s="19">
        <v>2264.3470170000001</v>
      </c>
      <c r="E4852" s="23">
        <v>1.2336604769999999</v>
      </c>
      <c r="F4852" s="23">
        <v>0.72625647100000001</v>
      </c>
      <c r="G4852" s="17">
        <v>0</v>
      </c>
      <c r="H4852" s="17">
        <v>1</v>
      </c>
      <c r="I4852" s="17">
        <v>0.98878404099999995</v>
      </c>
      <c r="J4852" s="17">
        <v>1.01E-2</v>
      </c>
      <c r="K4852" s="17">
        <v>1.1299999999999999E-3</v>
      </c>
    </row>
    <row r="4853" spans="1:11" x14ac:dyDescent="0.45">
      <c r="A4853" s="10" t="s">
        <v>47</v>
      </c>
      <c r="B4853" s="20">
        <v>0.88700000000000001</v>
      </c>
      <c r="C4853" s="19">
        <v>7095</v>
      </c>
      <c r="D4853" s="19">
        <v>2274.2578090000002</v>
      </c>
      <c r="E4853" s="23">
        <v>1.238848918</v>
      </c>
      <c r="F4853" s="23">
        <v>0.73046686299999997</v>
      </c>
      <c r="G4853" s="17">
        <v>0</v>
      </c>
      <c r="H4853" s="17">
        <v>1</v>
      </c>
      <c r="I4853" s="17">
        <v>0.98883500599999996</v>
      </c>
      <c r="J4853" s="17">
        <v>0.01</v>
      </c>
      <c r="K4853" s="17">
        <v>1.1299999999999999E-3</v>
      </c>
    </row>
    <row r="4854" spans="1:11" x14ac:dyDescent="0.45">
      <c r="A4854" s="10" t="s">
        <v>47</v>
      </c>
      <c r="B4854" s="20">
        <v>0.88800000000000001</v>
      </c>
      <c r="C4854" s="19">
        <v>7103</v>
      </c>
      <c r="D4854" s="19">
        <v>2284.2075770000001</v>
      </c>
      <c r="E4854" s="23">
        <v>1.2465398590000001</v>
      </c>
      <c r="F4854" s="23">
        <v>0.73340826400000003</v>
      </c>
      <c r="G4854" s="17">
        <v>0</v>
      </c>
      <c r="H4854" s="17">
        <v>1</v>
      </c>
      <c r="I4854" s="17">
        <v>0.98868026499999995</v>
      </c>
      <c r="J4854" s="17">
        <v>1.0200000000000001E-2</v>
      </c>
      <c r="K4854" s="17">
        <v>1.1199999999999999E-3</v>
      </c>
    </row>
    <row r="4855" spans="1:11" x14ac:dyDescent="0.45">
      <c r="A4855" s="10" t="s">
        <v>47</v>
      </c>
      <c r="B4855" s="20">
        <v>0.88900000000000001</v>
      </c>
      <c r="C4855" s="19">
        <v>7108</v>
      </c>
      <c r="D4855" s="19">
        <v>2290.481612</v>
      </c>
      <c r="E4855" s="23">
        <v>1.2569001500000001</v>
      </c>
      <c r="F4855" s="23">
        <v>0.73619082999999996</v>
      </c>
      <c r="G4855" s="17">
        <v>0</v>
      </c>
      <c r="H4855" s="17">
        <v>1</v>
      </c>
      <c r="I4855" s="17">
        <v>0.98869797299999995</v>
      </c>
      <c r="J4855" s="17">
        <v>1.0200000000000001E-2</v>
      </c>
      <c r="K4855" s="17">
        <v>1.1199999999999999E-3</v>
      </c>
    </row>
    <row r="4856" spans="1:11" x14ac:dyDescent="0.45">
      <c r="A4856" s="10" t="s">
        <v>47</v>
      </c>
      <c r="B4856" s="20">
        <v>0.89</v>
      </c>
      <c r="C4856" s="19">
        <v>7119</v>
      </c>
      <c r="D4856" s="19">
        <v>2304.3535750000001</v>
      </c>
      <c r="E4856" s="23">
        <v>1.2631757299999999</v>
      </c>
      <c r="F4856" s="23">
        <v>0.73930070400000003</v>
      </c>
      <c r="G4856" s="17">
        <v>0</v>
      </c>
      <c r="H4856" s="17">
        <v>1</v>
      </c>
      <c r="I4856" s="17">
        <v>0.98872712600000001</v>
      </c>
      <c r="J4856" s="17">
        <v>1.0200000000000001E-2</v>
      </c>
      <c r="K4856" s="17">
        <v>1.1199999999999999E-3</v>
      </c>
    </row>
    <row r="4857" spans="1:11" x14ac:dyDescent="0.45">
      <c r="A4857" s="10" t="s">
        <v>47</v>
      </c>
      <c r="B4857" s="20">
        <v>0.89100000000000001</v>
      </c>
      <c r="C4857" s="19">
        <v>7121</v>
      </c>
      <c r="D4857" s="19">
        <v>2306.8872799999999</v>
      </c>
      <c r="E4857" s="23">
        <v>1.267169813</v>
      </c>
      <c r="F4857" s="23">
        <v>0.74284472400000001</v>
      </c>
      <c r="G4857" s="17">
        <v>0</v>
      </c>
      <c r="H4857" s="17">
        <v>1</v>
      </c>
      <c r="I4857" s="17">
        <v>0.98871724400000005</v>
      </c>
      <c r="J4857" s="17">
        <v>1.0200000000000001E-2</v>
      </c>
      <c r="K4857" s="17">
        <v>1.1199999999999999E-3</v>
      </c>
    </row>
    <row r="4858" spans="1:11" x14ac:dyDescent="0.45">
      <c r="A4858" s="10" t="s">
        <v>47</v>
      </c>
      <c r="B4858" s="20">
        <v>0.89200000000000002</v>
      </c>
      <c r="C4858" s="19">
        <v>7135</v>
      </c>
      <c r="D4858" s="19">
        <v>2324.7059300000001</v>
      </c>
      <c r="E4858" s="23">
        <v>1.283474464</v>
      </c>
      <c r="F4858" s="23">
        <v>0.74343119000000002</v>
      </c>
      <c r="G4858" s="17">
        <v>0</v>
      </c>
      <c r="H4858" s="17">
        <v>1</v>
      </c>
      <c r="I4858" s="17">
        <v>0.98883475499999995</v>
      </c>
      <c r="J4858" s="17">
        <v>1.01E-2</v>
      </c>
      <c r="K4858" s="17">
        <v>1.1100000000000001E-3</v>
      </c>
    </row>
    <row r="4859" spans="1:11" x14ac:dyDescent="0.45">
      <c r="A4859" s="10" t="s">
        <v>47</v>
      </c>
      <c r="B4859" s="20">
        <v>0.89300000000000002</v>
      </c>
      <c r="C4859" s="19">
        <v>7142</v>
      </c>
      <c r="D4859" s="19">
        <v>2333.709969</v>
      </c>
      <c r="E4859" s="23">
        <v>1.2902986890000001</v>
      </c>
      <c r="F4859" s="23">
        <v>0.75007431300000005</v>
      </c>
      <c r="G4859" s="17">
        <v>0</v>
      </c>
      <c r="H4859" s="17">
        <v>1</v>
      </c>
      <c r="I4859" s="17">
        <v>0.98876362699999998</v>
      </c>
      <c r="J4859" s="17">
        <v>1.01E-2</v>
      </c>
      <c r="K4859" s="17">
        <v>1.1100000000000001E-3</v>
      </c>
    </row>
    <row r="4860" spans="1:11" x14ac:dyDescent="0.45">
      <c r="A4860" s="10" t="s">
        <v>47</v>
      </c>
      <c r="B4860" s="20">
        <v>0.89400000000000002</v>
      </c>
      <c r="C4860" s="19">
        <v>7151</v>
      </c>
      <c r="D4860" s="19">
        <v>2345.3737689999998</v>
      </c>
      <c r="E4860" s="23">
        <v>1.3026651440000001</v>
      </c>
      <c r="F4860" s="23">
        <v>0.75335434099999998</v>
      </c>
      <c r="G4860" s="17">
        <v>0</v>
      </c>
      <c r="H4860" s="17">
        <v>1</v>
      </c>
      <c r="I4860" s="17">
        <v>0.98877894899999996</v>
      </c>
      <c r="J4860" s="17">
        <v>1.01E-2</v>
      </c>
      <c r="K4860" s="17">
        <v>1.1100000000000001E-3</v>
      </c>
    </row>
    <row r="4861" spans="1:11" x14ac:dyDescent="0.45">
      <c r="A4861" s="10" t="s">
        <v>47</v>
      </c>
      <c r="B4861" s="20">
        <v>0.89500000000000002</v>
      </c>
      <c r="C4861" s="19">
        <v>7157</v>
      </c>
      <c r="D4861" s="19">
        <v>2353.2274339999999</v>
      </c>
      <c r="E4861" s="23">
        <v>1.3106161700000001</v>
      </c>
      <c r="F4861" s="23">
        <v>0.75658764599999995</v>
      </c>
      <c r="G4861" s="17">
        <v>0</v>
      </c>
      <c r="H4861" s="17">
        <v>1</v>
      </c>
      <c r="I4861" s="17">
        <v>0.98876167100000001</v>
      </c>
      <c r="J4861" s="17">
        <v>1.01E-2</v>
      </c>
      <c r="K4861" s="17">
        <v>1.1000000000000001E-3</v>
      </c>
    </row>
    <row r="4862" spans="1:11" x14ac:dyDescent="0.45">
      <c r="A4862" s="10" t="s">
        <v>47</v>
      </c>
      <c r="B4862" s="20">
        <v>0.89600000000000002</v>
      </c>
      <c r="C4862" s="19">
        <v>7163</v>
      </c>
      <c r="D4862" s="19">
        <v>2361.1054349999999</v>
      </c>
      <c r="E4862" s="23">
        <v>1.3147988340000001</v>
      </c>
      <c r="F4862" s="23">
        <v>0.75843088199999997</v>
      </c>
      <c r="G4862" s="17">
        <v>0</v>
      </c>
      <c r="H4862" s="17">
        <v>1</v>
      </c>
      <c r="I4862" s="17">
        <v>0.98876293999999998</v>
      </c>
      <c r="J4862" s="17">
        <v>1.01E-2</v>
      </c>
      <c r="K4862" s="17">
        <v>1.1000000000000001E-3</v>
      </c>
    </row>
    <row r="4863" spans="1:11" x14ac:dyDescent="0.45">
      <c r="A4863" s="10" t="s">
        <v>47</v>
      </c>
      <c r="B4863" s="20">
        <v>0.89700000000000002</v>
      </c>
      <c r="C4863" s="19">
        <v>7175</v>
      </c>
      <c r="D4863" s="19">
        <v>2376.9149349999998</v>
      </c>
      <c r="E4863" s="23">
        <v>1.3191106450000001</v>
      </c>
      <c r="F4863" s="23">
        <v>0.76251701500000002</v>
      </c>
      <c r="G4863" s="17">
        <v>0</v>
      </c>
      <c r="H4863" s="17">
        <v>1</v>
      </c>
      <c r="I4863" s="17">
        <v>0.98880423500000003</v>
      </c>
      <c r="J4863" s="17">
        <v>1.01E-2</v>
      </c>
      <c r="K4863" s="17">
        <v>1.1000000000000001E-3</v>
      </c>
    </row>
    <row r="4864" spans="1:11" x14ac:dyDescent="0.45">
      <c r="A4864" s="10" t="s">
        <v>47</v>
      </c>
      <c r="B4864" s="20">
        <v>0.89800000000000002</v>
      </c>
      <c r="C4864" s="19">
        <v>7183</v>
      </c>
      <c r="D4864" s="19">
        <v>2387.5153479999999</v>
      </c>
      <c r="E4864" s="23">
        <v>1.3339726599999999</v>
      </c>
      <c r="F4864" s="23">
        <v>0.76761073800000001</v>
      </c>
      <c r="G4864" s="17">
        <v>0</v>
      </c>
      <c r="H4864" s="17">
        <v>1</v>
      </c>
      <c r="I4864" s="17">
        <v>0.98856255599999998</v>
      </c>
      <c r="J4864" s="17">
        <v>1.03E-2</v>
      </c>
      <c r="K4864" s="17">
        <v>1.1000000000000001E-3</v>
      </c>
    </row>
    <row r="4865" spans="1:11" x14ac:dyDescent="0.45">
      <c r="A4865" s="10" t="s">
        <v>47</v>
      </c>
      <c r="B4865" s="20">
        <v>0.89900000000000002</v>
      </c>
      <c r="C4865" s="19">
        <v>7186</v>
      </c>
      <c r="D4865" s="19">
        <v>2391.5235550000002</v>
      </c>
      <c r="E4865" s="23">
        <v>1.3365446919999999</v>
      </c>
      <c r="F4865" s="23">
        <v>0.77131977399999996</v>
      </c>
      <c r="G4865" s="17">
        <v>0</v>
      </c>
      <c r="H4865" s="17">
        <v>1</v>
      </c>
      <c r="I4865" s="17">
        <v>0.98859048599999999</v>
      </c>
      <c r="J4865" s="17">
        <v>1.03E-2</v>
      </c>
      <c r="K4865" s="17">
        <v>1.09E-3</v>
      </c>
    </row>
    <row r="4866" spans="1:11" x14ac:dyDescent="0.45">
      <c r="A4866" s="10" t="s">
        <v>47</v>
      </c>
      <c r="B4866" s="20">
        <v>0.9</v>
      </c>
      <c r="C4866" s="19">
        <v>7192</v>
      </c>
      <c r="D4866" s="19">
        <v>2399.5706249999998</v>
      </c>
      <c r="E4866" s="23">
        <v>1.3421769269999999</v>
      </c>
      <c r="F4866" s="23">
        <v>0.77471776000000003</v>
      </c>
      <c r="G4866" s="17">
        <v>0</v>
      </c>
      <c r="H4866" s="17">
        <v>1</v>
      </c>
      <c r="I4866" s="17">
        <v>0.98859634299999999</v>
      </c>
      <c r="J4866" s="17">
        <v>1.03E-2</v>
      </c>
      <c r="K4866" s="17">
        <v>1.09E-3</v>
      </c>
    </row>
    <row r="4867" spans="1:11" x14ac:dyDescent="0.45">
      <c r="A4867" s="10" t="s">
        <v>47</v>
      </c>
      <c r="B4867" s="20">
        <v>0.90100000000000002</v>
      </c>
      <c r="C4867" s="19">
        <v>7205</v>
      </c>
      <c r="D4867" s="19">
        <v>2417.0634249999998</v>
      </c>
      <c r="E4867" s="23">
        <v>1.351663912</v>
      </c>
      <c r="F4867" s="23">
        <v>0.77626588900000004</v>
      </c>
      <c r="G4867" s="17">
        <v>0</v>
      </c>
      <c r="H4867" s="17">
        <v>1</v>
      </c>
      <c r="I4867" s="17">
        <v>0.98861076699999995</v>
      </c>
      <c r="J4867" s="17">
        <v>1.03E-2</v>
      </c>
      <c r="K4867" s="17">
        <v>1.09E-3</v>
      </c>
    </row>
    <row r="4868" spans="1:11" x14ac:dyDescent="0.45">
      <c r="A4868" s="10" t="s">
        <v>47</v>
      </c>
      <c r="B4868" s="20">
        <v>0.90200000000000002</v>
      </c>
      <c r="C4868" s="19">
        <v>7213</v>
      </c>
      <c r="D4868" s="19">
        <v>2427.9562519999999</v>
      </c>
      <c r="E4868" s="23">
        <v>1.367462728</v>
      </c>
      <c r="F4868" s="23">
        <v>0.78036408499999999</v>
      </c>
      <c r="G4868" s="17">
        <v>0</v>
      </c>
      <c r="H4868" s="17">
        <v>1</v>
      </c>
      <c r="I4868" s="17">
        <v>0.98850112700000003</v>
      </c>
      <c r="J4868" s="17">
        <v>1.04E-2</v>
      </c>
      <c r="K4868" s="17">
        <v>1.09E-3</v>
      </c>
    </row>
    <row r="4869" spans="1:11" x14ac:dyDescent="0.45">
      <c r="A4869" s="10" t="s">
        <v>47</v>
      </c>
      <c r="B4869" s="20">
        <v>0.90300000000000002</v>
      </c>
      <c r="C4869" s="19">
        <v>7221</v>
      </c>
      <c r="D4869" s="19">
        <v>2438.9179640000002</v>
      </c>
      <c r="E4869" s="23">
        <v>1.370433547</v>
      </c>
      <c r="F4869" s="23">
        <v>0.78468916499999997</v>
      </c>
      <c r="G4869" s="17">
        <v>0</v>
      </c>
      <c r="H4869" s="17">
        <v>1</v>
      </c>
      <c r="I4869" s="17">
        <v>0.98851804399999998</v>
      </c>
      <c r="J4869" s="17">
        <v>1.04E-2</v>
      </c>
      <c r="K4869" s="17">
        <v>1.09E-3</v>
      </c>
    </row>
    <row r="4870" spans="1:11" x14ac:dyDescent="0.45">
      <c r="A4870" s="10" t="s">
        <v>47</v>
      </c>
      <c r="B4870" s="20">
        <v>0.90400000000000003</v>
      </c>
      <c r="C4870" s="19">
        <v>7226</v>
      </c>
      <c r="D4870" s="19">
        <v>2445.7827189999998</v>
      </c>
      <c r="E4870" s="23">
        <v>1.3762562039999999</v>
      </c>
      <c r="F4870" s="23">
        <v>0.787274264</v>
      </c>
      <c r="G4870" s="17">
        <v>0</v>
      </c>
      <c r="H4870" s="17">
        <v>1</v>
      </c>
      <c r="I4870" s="17">
        <v>0.98850315700000002</v>
      </c>
      <c r="J4870" s="17">
        <v>1.04E-2</v>
      </c>
      <c r="K4870" s="17">
        <v>1.09E-3</v>
      </c>
    </row>
    <row r="4871" spans="1:11" x14ac:dyDescent="0.45">
      <c r="A4871" s="10" t="s">
        <v>47</v>
      </c>
      <c r="B4871" s="20">
        <v>0.90500000000000003</v>
      </c>
      <c r="C4871" s="19">
        <v>7237</v>
      </c>
      <c r="D4871" s="19">
        <v>2460.9436759999999</v>
      </c>
      <c r="E4871" s="23">
        <v>1.3853062410000001</v>
      </c>
      <c r="F4871" s="23">
        <v>0.79139022800000003</v>
      </c>
      <c r="G4871" s="17">
        <v>0</v>
      </c>
      <c r="H4871" s="17">
        <v>1</v>
      </c>
      <c r="I4871" s="17">
        <v>0.98850864800000005</v>
      </c>
      <c r="J4871" s="17">
        <v>1.04E-2</v>
      </c>
      <c r="K4871" s="17">
        <v>1.09E-3</v>
      </c>
    </row>
    <row r="4872" spans="1:11" x14ac:dyDescent="0.45">
      <c r="A4872" s="10" t="s">
        <v>47</v>
      </c>
      <c r="B4872" s="20">
        <v>0.90600000000000003</v>
      </c>
      <c r="C4872" s="19">
        <v>7243</v>
      </c>
      <c r="D4872" s="19">
        <v>2469.2870400000002</v>
      </c>
      <c r="E4872" s="23">
        <v>1.3941874869999999</v>
      </c>
      <c r="F4872" s="23">
        <v>0.79494902899999997</v>
      </c>
      <c r="G4872" s="17">
        <v>0</v>
      </c>
      <c r="H4872" s="17">
        <v>1</v>
      </c>
      <c r="I4872" s="17">
        <v>0.98852098499999996</v>
      </c>
      <c r="J4872" s="17">
        <v>1.04E-2</v>
      </c>
      <c r="K4872" s="17">
        <v>1.09E-3</v>
      </c>
    </row>
    <row r="4873" spans="1:11" x14ac:dyDescent="0.45">
      <c r="A4873" s="10" t="s">
        <v>47</v>
      </c>
      <c r="B4873" s="20">
        <v>0.90700000000000003</v>
      </c>
      <c r="C4873" s="19">
        <v>7254</v>
      </c>
      <c r="D4873" s="19">
        <v>2484.744972</v>
      </c>
      <c r="E4873" s="23">
        <v>1.418798419</v>
      </c>
      <c r="F4873" s="23">
        <v>0.79909404699999997</v>
      </c>
      <c r="G4873" s="17">
        <v>0</v>
      </c>
      <c r="H4873" s="17">
        <v>1</v>
      </c>
      <c r="I4873" s="17">
        <v>0.98851482000000002</v>
      </c>
      <c r="J4873" s="17">
        <v>1.04E-2</v>
      </c>
      <c r="K4873" s="17">
        <v>1.09E-3</v>
      </c>
    </row>
    <row r="4874" spans="1:11" x14ac:dyDescent="0.45">
      <c r="A4874" s="10" t="s">
        <v>47</v>
      </c>
      <c r="B4874" s="20">
        <v>0.90900000000000003</v>
      </c>
      <c r="C4874" s="19">
        <v>7268</v>
      </c>
      <c r="D4874" s="19">
        <v>2504.6522089999999</v>
      </c>
      <c r="E4874" s="23">
        <v>1.42534893</v>
      </c>
      <c r="F4874" s="23">
        <v>0.80457556299999999</v>
      </c>
      <c r="G4874" s="17">
        <v>0</v>
      </c>
      <c r="H4874" s="17">
        <v>1</v>
      </c>
      <c r="I4874" s="17">
        <v>0.98853629200000004</v>
      </c>
      <c r="J4874" s="17">
        <v>1.04E-2</v>
      </c>
      <c r="K4874" s="17">
        <v>1.08E-3</v>
      </c>
    </row>
    <row r="4875" spans="1:11" x14ac:dyDescent="0.45">
      <c r="A4875" s="10" t="s">
        <v>47</v>
      </c>
      <c r="B4875" s="20">
        <v>0.91</v>
      </c>
      <c r="C4875" s="19">
        <v>7277</v>
      </c>
      <c r="D4875" s="19">
        <v>2517.570029</v>
      </c>
      <c r="E4875" s="23">
        <v>1.4448954199999999</v>
      </c>
      <c r="F4875" s="23">
        <v>0.80986339299999999</v>
      </c>
      <c r="G4875" s="17">
        <v>0</v>
      </c>
      <c r="H4875" s="17">
        <v>1</v>
      </c>
      <c r="I4875" s="17">
        <v>0.98854919200000002</v>
      </c>
      <c r="J4875" s="17">
        <v>1.04E-2</v>
      </c>
      <c r="K4875" s="17">
        <v>1.08E-3</v>
      </c>
    </row>
    <row r="4876" spans="1:11" x14ac:dyDescent="0.45">
      <c r="A4876" s="10" t="s">
        <v>47</v>
      </c>
      <c r="B4876" s="20">
        <v>0.91100000000000003</v>
      </c>
      <c r="C4876" s="19">
        <v>7286</v>
      </c>
      <c r="D4876" s="19">
        <v>2530.6433430000002</v>
      </c>
      <c r="E4876" s="23">
        <v>1.460125323</v>
      </c>
      <c r="F4876" s="23">
        <v>0.81294105800000005</v>
      </c>
      <c r="G4876" s="17">
        <v>0</v>
      </c>
      <c r="H4876" s="17">
        <v>1</v>
      </c>
      <c r="I4876" s="17">
        <v>0.98856127000000005</v>
      </c>
      <c r="J4876" s="17">
        <v>1.04E-2</v>
      </c>
      <c r="K4876" s="17">
        <v>1.08E-3</v>
      </c>
    </row>
    <row r="4877" spans="1:11" x14ac:dyDescent="0.45">
      <c r="A4877" s="10" t="s">
        <v>47</v>
      </c>
      <c r="B4877" s="20">
        <v>0.91200000000000003</v>
      </c>
      <c r="C4877" s="19">
        <v>7294</v>
      </c>
      <c r="D4877" s="19">
        <v>2542.3777190000001</v>
      </c>
      <c r="E4877" s="23">
        <v>1.477912771</v>
      </c>
      <c r="F4877" s="23">
        <v>0.81865945500000004</v>
      </c>
      <c r="G4877" s="17">
        <v>0</v>
      </c>
      <c r="H4877" s="17">
        <v>1</v>
      </c>
      <c r="I4877" s="17">
        <v>0.98856178100000003</v>
      </c>
      <c r="J4877" s="17">
        <v>1.04E-2</v>
      </c>
      <c r="K4877" s="17">
        <v>1.07E-3</v>
      </c>
    </row>
    <row r="4878" spans="1:11" x14ac:dyDescent="0.45">
      <c r="A4878" s="10" t="s">
        <v>47</v>
      </c>
      <c r="B4878" s="20">
        <v>0.91300000000000003</v>
      </c>
      <c r="C4878" s="19">
        <v>7302</v>
      </c>
      <c r="D4878" s="19">
        <v>2554.2908739999998</v>
      </c>
      <c r="E4878" s="23">
        <v>1.4936182570000001</v>
      </c>
      <c r="F4878" s="23">
        <v>0.82279682600000004</v>
      </c>
      <c r="G4878" s="17">
        <v>0</v>
      </c>
      <c r="H4878" s="17">
        <v>1</v>
      </c>
      <c r="I4878" s="17">
        <v>0.98857767299999999</v>
      </c>
      <c r="J4878" s="17">
        <v>1.04E-2</v>
      </c>
      <c r="K4878" s="17">
        <v>1.07E-3</v>
      </c>
    </row>
    <row r="4879" spans="1:11" x14ac:dyDescent="0.45">
      <c r="A4879" s="10" t="s">
        <v>47</v>
      </c>
      <c r="B4879" s="20">
        <v>0.91400000000000003</v>
      </c>
      <c r="C4879" s="19">
        <v>7309</v>
      </c>
      <c r="D4879" s="19">
        <v>2564.7783930000001</v>
      </c>
      <c r="E4879" s="23">
        <v>1.501661613</v>
      </c>
      <c r="F4879" s="23">
        <v>0.82701997500000002</v>
      </c>
      <c r="G4879" s="17">
        <v>0</v>
      </c>
      <c r="H4879" s="17">
        <v>1</v>
      </c>
      <c r="I4879" s="17">
        <v>0.98851338399999999</v>
      </c>
      <c r="J4879" s="17">
        <v>1.04E-2</v>
      </c>
      <c r="K4879" s="17">
        <v>1.07E-3</v>
      </c>
    </row>
    <row r="4880" spans="1:11" x14ac:dyDescent="0.45">
      <c r="A4880" s="10" t="s">
        <v>47</v>
      </c>
      <c r="B4880" s="20">
        <v>0.91500000000000004</v>
      </c>
      <c r="C4880" s="19">
        <v>7318</v>
      </c>
      <c r="D4880" s="19">
        <v>2578.4433789999998</v>
      </c>
      <c r="E4880" s="23">
        <v>1.52989365</v>
      </c>
      <c r="F4880" s="23">
        <v>0.82958319300000005</v>
      </c>
      <c r="G4880" s="17">
        <v>0</v>
      </c>
      <c r="H4880" s="17">
        <v>1</v>
      </c>
      <c r="I4880" s="17">
        <v>0.98837810999999998</v>
      </c>
      <c r="J4880" s="17">
        <v>1.06E-2</v>
      </c>
      <c r="K4880" s="17">
        <v>1.07E-3</v>
      </c>
    </row>
    <row r="4881" spans="1:11" x14ac:dyDescent="0.45">
      <c r="A4881" s="10" t="s">
        <v>47</v>
      </c>
      <c r="B4881" s="20">
        <v>0.91600000000000004</v>
      </c>
      <c r="C4881" s="19">
        <v>7326</v>
      </c>
      <c r="D4881" s="19">
        <v>2590.7080470000001</v>
      </c>
      <c r="E4881" s="23">
        <v>1.5394236059999999</v>
      </c>
      <c r="F4881" s="23">
        <v>0.83543101600000003</v>
      </c>
      <c r="G4881" s="17">
        <v>0</v>
      </c>
      <c r="H4881" s="17">
        <v>1</v>
      </c>
      <c r="I4881" s="17">
        <v>0.98836254700000004</v>
      </c>
      <c r="J4881" s="17">
        <v>1.06E-2</v>
      </c>
      <c r="K4881" s="17">
        <v>1.07E-3</v>
      </c>
    </row>
    <row r="4882" spans="1:11" x14ac:dyDescent="0.45">
      <c r="A4882" s="10" t="s">
        <v>47</v>
      </c>
      <c r="B4882" s="20">
        <v>0.91700000000000004</v>
      </c>
      <c r="C4882" s="19">
        <v>7333</v>
      </c>
      <c r="D4882" s="19">
        <v>2601.5310319999999</v>
      </c>
      <c r="E4882" s="23">
        <v>1.556279851</v>
      </c>
      <c r="F4882" s="23">
        <v>0.839240663</v>
      </c>
      <c r="G4882" s="17">
        <v>0</v>
      </c>
      <c r="H4882" s="17">
        <v>1</v>
      </c>
      <c r="I4882" s="17">
        <v>0.98834819399999996</v>
      </c>
      <c r="J4882" s="17">
        <v>1.06E-2</v>
      </c>
      <c r="K4882" s="17">
        <v>1.07E-3</v>
      </c>
    </row>
    <row r="4883" spans="1:11" x14ac:dyDescent="0.45">
      <c r="A4883" s="10" t="s">
        <v>47</v>
      </c>
      <c r="B4883" s="20">
        <v>0.91800000000000004</v>
      </c>
      <c r="C4883" s="19">
        <v>7342</v>
      </c>
      <c r="D4883" s="19">
        <v>2615.648044</v>
      </c>
      <c r="E4883" s="23">
        <v>1.57356692</v>
      </c>
      <c r="F4883" s="23">
        <v>0.84348847699999996</v>
      </c>
      <c r="G4883" s="17">
        <v>0</v>
      </c>
      <c r="H4883" s="17">
        <v>1</v>
      </c>
      <c r="I4883" s="17">
        <v>0.98835659799999998</v>
      </c>
      <c r="J4883" s="17">
        <v>1.06E-2</v>
      </c>
      <c r="K4883" s="17">
        <v>1.07E-3</v>
      </c>
    </row>
    <row r="4884" spans="1:11" x14ac:dyDescent="0.45">
      <c r="A4884" s="10" t="s">
        <v>47</v>
      </c>
      <c r="B4884" s="20">
        <v>0.91900000000000004</v>
      </c>
      <c r="C4884" s="19">
        <v>7350</v>
      </c>
      <c r="D4884" s="19">
        <v>2628.3334060000002</v>
      </c>
      <c r="E4884" s="23">
        <v>1.5892008390000001</v>
      </c>
      <c r="F4884" s="23">
        <v>0.84703308099999997</v>
      </c>
      <c r="G4884" s="17">
        <v>0</v>
      </c>
      <c r="H4884" s="17">
        <v>1</v>
      </c>
      <c r="I4884" s="17">
        <v>0.98839009300000003</v>
      </c>
      <c r="J4884" s="17">
        <v>1.0500000000000001E-2</v>
      </c>
      <c r="K4884" s="17">
        <v>1.06E-3</v>
      </c>
    </row>
    <row r="4885" spans="1:11" x14ac:dyDescent="0.45">
      <c r="A4885" s="10" t="s">
        <v>47</v>
      </c>
      <c r="B4885" s="20">
        <v>0.92</v>
      </c>
      <c r="C4885" s="19">
        <v>7358</v>
      </c>
      <c r="D4885" s="19">
        <v>2641.148455</v>
      </c>
      <c r="E4885" s="23">
        <v>1.6107511240000001</v>
      </c>
      <c r="F4885" s="23">
        <v>0.85241191800000005</v>
      </c>
      <c r="G4885" s="17">
        <v>0</v>
      </c>
      <c r="H4885" s="17">
        <v>1</v>
      </c>
      <c r="I4885" s="17">
        <v>0.98841656</v>
      </c>
      <c r="J4885" s="17">
        <v>1.0500000000000001E-2</v>
      </c>
      <c r="K4885" s="17">
        <v>1.06E-3</v>
      </c>
    </row>
    <row r="4886" spans="1:11" x14ac:dyDescent="0.45">
      <c r="A4886" s="10" t="s">
        <v>47</v>
      </c>
      <c r="B4886" s="20">
        <v>0.92100000000000004</v>
      </c>
      <c r="C4886" s="19">
        <v>7366</v>
      </c>
      <c r="D4886" s="19">
        <v>2654.0805719999998</v>
      </c>
      <c r="E4886" s="23">
        <v>1.618671328</v>
      </c>
      <c r="F4886" s="23">
        <v>0.85685985499999995</v>
      </c>
      <c r="G4886" s="17">
        <v>0</v>
      </c>
      <c r="H4886" s="17">
        <v>1</v>
      </c>
      <c r="I4886" s="17">
        <v>0.98834083299999997</v>
      </c>
      <c r="J4886" s="17">
        <v>1.06E-2</v>
      </c>
      <c r="K4886" s="17">
        <v>1.06E-3</v>
      </c>
    </row>
    <row r="4887" spans="1:11" x14ac:dyDescent="0.45">
      <c r="A4887" s="10" t="s">
        <v>47</v>
      </c>
      <c r="B4887" s="20">
        <v>0.92200000000000004</v>
      </c>
      <c r="C4887" s="19">
        <v>7370</v>
      </c>
      <c r="D4887" s="19">
        <v>2660.5975020000001</v>
      </c>
      <c r="E4887" s="23">
        <v>1.6332564190000001</v>
      </c>
      <c r="F4887" s="23">
        <v>0.86014840299999995</v>
      </c>
      <c r="G4887" s="17">
        <v>0</v>
      </c>
      <c r="H4887" s="17">
        <v>1</v>
      </c>
      <c r="I4887" s="17">
        <v>0.98835455299999997</v>
      </c>
      <c r="J4887" s="17">
        <v>1.06E-2</v>
      </c>
      <c r="K4887" s="17">
        <v>1.06E-3</v>
      </c>
    </row>
    <row r="4888" spans="1:11" x14ac:dyDescent="0.45">
      <c r="A4888" s="10" t="s">
        <v>47</v>
      </c>
      <c r="B4888" s="20">
        <v>0.92300000000000004</v>
      </c>
      <c r="C4888" s="19">
        <v>7382</v>
      </c>
      <c r="D4888" s="19">
        <v>2680.359402</v>
      </c>
      <c r="E4888" s="23">
        <v>1.655532733</v>
      </c>
      <c r="F4888" s="23">
        <v>0.864431689</v>
      </c>
      <c r="G4888" s="17">
        <v>0</v>
      </c>
      <c r="H4888" s="17">
        <v>1</v>
      </c>
      <c r="I4888" s="17">
        <v>0.98836046700000002</v>
      </c>
      <c r="J4888" s="17">
        <v>1.06E-2</v>
      </c>
      <c r="K4888" s="17">
        <v>1.0499999999999999E-3</v>
      </c>
    </row>
    <row r="4889" spans="1:11" x14ac:dyDescent="0.45">
      <c r="A4889" s="10" t="s">
        <v>47</v>
      </c>
      <c r="B4889" s="20">
        <v>0.92400000000000004</v>
      </c>
      <c r="C4889" s="19">
        <v>7390</v>
      </c>
      <c r="D4889" s="19">
        <v>2693.6193090000002</v>
      </c>
      <c r="E4889" s="23">
        <v>1.6584007080000001</v>
      </c>
      <c r="F4889" s="23">
        <v>0.87051761800000005</v>
      </c>
      <c r="G4889" s="17">
        <v>0</v>
      </c>
      <c r="H4889" s="17">
        <v>1</v>
      </c>
      <c r="I4889" s="17">
        <v>0.98836750600000001</v>
      </c>
      <c r="J4889" s="17">
        <v>1.06E-2</v>
      </c>
      <c r="K4889" s="17">
        <v>1.0499999999999999E-3</v>
      </c>
    </row>
    <row r="4890" spans="1:11" x14ac:dyDescent="0.45">
      <c r="A4890" s="10" t="s">
        <v>47</v>
      </c>
      <c r="B4890" s="20">
        <v>0.92500000000000004</v>
      </c>
      <c r="C4890" s="19">
        <v>7394</v>
      </c>
      <c r="D4890" s="19">
        <v>2700.2732270000001</v>
      </c>
      <c r="E4890" s="23">
        <v>1.6647832579999999</v>
      </c>
      <c r="F4890" s="23">
        <v>0.87472919400000004</v>
      </c>
      <c r="G4890" s="17">
        <v>0</v>
      </c>
      <c r="H4890" s="17">
        <v>1</v>
      </c>
      <c r="I4890" s="17">
        <v>0.98837652300000001</v>
      </c>
      <c r="J4890" s="17">
        <v>1.06E-2</v>
      </c>
      <c r="K4890" s="17">
        <v>1.0499999999999999E-3</v>
      </c>
    </row>
    <row r="4891" spans="1:11" x14ac:dyDescent="0.45">
      <c r="A4891" s="10" t="s">
        <v>47</v>
      </c>
      <c r="B4891" s="20">
        <v>0.92600000000000005</v>
      </c>
      <c r="C4891" s="19">
        <v>7406</v>
      </c>
      <c r="D4891" s="19">
        <v>2720.3083390000002</v>
      </c>
      <c r="E4891" s="23">
        <v>1.669592655</v>
      </c>
      <c r="F4891" s="23">
        <v>0.87785946699999995</v>
      </c>
      <c r="G4891" s="17">
        <v>0</v>
      </c>
      <c r="H4891" s="17">
        <v>1</v>
      </c>
      <c r="I4891" s="17">
        <v>0.98841512399999998</v>
      </c>
      <c r="J4891" s="17">
        <v>1.0500000000000001E-2</v>
      </c>
      <c r="K4891" s="17">
        <v>1.0499999999999999E-3</v>
      </c>
    </row>
    <row r="4892" spans="1:11" x14ac:dyDescent="0.45">
      <c r="A4892" s="10" t="s">
        <v>47</v>
      </c>
      <c r="B4892" s="20">
        <v>0.92700000000000005</v>
      </c>
      <c r="C4892" s="19">
        <v>7412</v>
      </c>
      <c r="D4892" s="19">
        <v>2730.3690059999999</v>
      </c>
      <c r="E4892" s="23">
        <v>1.6851152359999999</v>
      </c>
      <c r="F4892" s="23">
        <v>0.88441354900000002</v>
      </c>
      <c r="G4892" s="17">
        <v>0</v>
      </c>
      <c r="H4892" s="17">
        <v>1</v>
      </c>
      <c r="I4892" s="17">
        <v>0.98842239499999995</v>
      </c>
      <c r="J4892" s="17">
        <v>1.0500000000000001E-2</v>
      </c>
      <c r="K4892" s="17">
        <v>1.0499999999999999E-3</v>
      </c>
    </row>
    <row r="4893" spans="1:11" x14ac:dyDescent="0.45">
      <c r="A4893" s="10" t="s">
        <v>47</v>
      </c>
      <c r="B4893" s="20">
        <v>0.92800000000000005</v>
      </c>
      <c r="C4893" s="19">
        <v>7421</v>
      </c>
      <c r="D4893" s="19">
        <v>2745.6701149999999</v>
      </c>
      <c r="E4893" s="23">
        <v>1.7204016980000001</v>
      </c>
      <c r="F4893" s="23">
        <v>0.88697231399999998</v>
      </c>
      <c r="G4893" s="17">
        <v>0</v>
      </c>
      <c r="H4893" s="17">
        <v>1</v>
      </c>
      <c r="I4893" s="17">
        <v>0.98844984700000005</v>
      </c>
      <c r="J4893" s="17">
        <v>1.0500000000000001E-2</v>
      </c>
      <c r="K4893" s="17">
        <v>1.0399999999999999E-3</v>
      </c>
    </row>
    <row r="4894" spans="1:11" x14ac:dyDescent="0.45">
      <c r="A4894" s="10" t="s">
        <v>47</v>
      </c>
      <c r="B4894" s="20">
        <v>0.92900000000000005</v>
      </c>
      <c r="C4894" s="19">
        <v>7430</v>
      </c>
      <c r="D4894" s="19">
        <v>2761.2594810000001</v>
      </c>
      <c r="E4894" s="23">
        <v>1.735544838</v>
      </c>
      <c r="F4894" s="23">
        <v>0.89361285400000001</v>
      </c>
      <c r="G4894" s="17">
        <v>0</v>
      </c>
      <c r="H4894" s="17">
        <v>1</v>
      </c>
      <c r="I4894" s="17">
        <v>0.98838135400000005</v>
      </c>
      <c r="J4894" s="17">
        <v>1.06E-2</v>
      </c>
      <c r="K4894" s="17">
        <v>1.0399999999999999E-3</v>
      </c>
    </row>
    <row r="4895" spans="1:11" x14ac:dyDescent="0.45">
      <c r="A4895" s="10" t="s">
        <v>47</v>
      </c>
      <c r="B4895" s="20">
        <v>0.93</v>
      </c>
      <c r="C4895" s="19">
        <v>7437</v>
      </c>
      <c r="D4895" s="19">
        <v>2773.4632350000002</v>
      </c>
      <c r="E4895" s="23">
        <v>1.761536939</v>
      </c>
      <c r="F4895" s="23">
        <v>0.89893420999999996</v>
      </c>
      <c r="G4895" s="17">
        <v>0</v>
      </c>
      <c r="H4895" s="17">
        <v>1</v>
      </c>
      <c r="I4895" s="17">
        <v>0.98823743799999997</v>
      </c>
      <c r="J4895" s="17">
        <v>1.0699999999999999E-2</v>
      </c>
      <c r="K4895" s="17">
        <v>1.0399999999999999E-3</v>
      </c>
    </row>
    <row r="4896" spans="1:11" x14ac:dyDescent="0.45">
      <c r="A4896" s="10" t="s">
        <v>47</v>
      </c>
      <c r="B4896" s="20">
        <v>0.93100000000000005</v>
      </c>
      <c r="C4896" s="19">
        <v>7445</v>
      </c>
      <c r="D4896" s="19">
        <v>2787.6990040000001</v>
      </c>
      <c r="E4896" s="23">
        <v>1.7998591690000001</v>
      </c>
      <c r="F4896" s="23">
        <v>0.90231757199999996</v>
      </c>
      <c r="G4896" s="17">
        <v>0</v>
      </c>
      <c r="H4896" s="17">
        <v>1</v>
      </c>
      <c r="I4896" s="17">
        <v>0.98825081100000001</v>
      </c>
      <c r="J4896" s="17">
        <v>1.0699999999999999E-2</v>
      </c>
      <c r="K4896" s="17">
        <v>1.0399999999999999E-3</v>
      </c>
    </row>
    <row r="4897" spans="1:11" x14ac:dyDescent="0.45">
      <c r="A4897" s="10" t="s">
        <v>47</v>
      </c>
      <c r="B4897" s="20">
        <v>0.93200000000000005</v>
      </c>
      <c r="C4897" s="19">
        <v>7454</v>
      </c>
      <c r="D4897" s="19">
        <v>2804.1139480000002</v>
      </c>
      <c r="E4897" s="23">
        <v>1.839078786</v>
      </c>
      <c r="F4897" s="23">
        <v>0.90777975099999997</v>
      </c>
      <c r="G4897" s="17">
        <v>0</v>
      </c>
      <c r="H4897" s="17">
        <v>1</v>
      </c>
      <c r="I4897" s="17">
        <v>0.98818777000000002</v>
      </c>
      <c r="J4897" s="17">
        <v>1.0800000000000001E-2</v>
      </c>
      <c r="K4897" s="17">
        <v>1.0399999999999999E-3</v>
      </c>
    </row>
    <row r="4898" spans="1:11" x14ac:dyDescent="0.45">
      <c r="A4898" s="10" t="s">
        <v>47</v>
      </c>
      <c r="B4898" s="20">
        <v>0.93300000000000005</v>
      </c>
      <c r="C4898" s="19">
        <v>7462</v>
      </c>
      <c r="D4898" s="19">
        <v>2818.9423160000001</v>
      </c>
      <c r="E4898" s="23">
        <v>1.8647321939999999</v>
      </c>
      <c r="F4898" s="23">
        <v>0.91304924399999998</v>
      </c>
      <c r="G4898" s="17">
        <v>0</v>
      </c>
      <c r="H4898" s="17">
        <v>1</v>
      </c>
      <c r="I4898" s="17">
        <v>0.98822046399999997</v>
      </c>
      <c r="J4898" s="17">
        <v>1.0699999999999999E-2</v>
      </c>
      <c r="K4898" s="17">
        <v>1.0399999999999999E-3</v>
      </c>
    </row>
    <row r="4899" spans="1:11" x14ac:dyDescent="0.45">
      <c r="A4899" s="10" t="s">
        <v>47</v>
      </c>
      <c r="B4899" s="20">
        <v>0.93400000000000005</v>
      </c>
      <c r="C4899" s="19">
        <v>7470</v>
      </c>
      <c r="D4899" s="19">
        <v>2833.9088579999998</v>
      </c>
      <c r="E4899" s="23">
        <v>1.8745198919999999</v>
      </c>
      <c r="F4899" s="23">
        <v>0.91924172199999998</v>
      </c>
      <c r="G4899" s="17">
        <v>0</v>
      </c>
      <c r="H4899" s="17">
        <v>1</v>
      </c>
      <c r="I4899" s="17">
        <v>0.98819115400000002</v>
      </c>
      <c r="J4899" s="17">
        <v>1.0800000000000001E-2</v>
      </c>
      <c r="K4899" s="17">
        <v>1.0399999999999999E-3</v>
      </c>
    </row>
    <row r="4900" spans="1:11" x14ac:dyDescent="0.45">
      <c r="A4900" s="10" t="s">
        <v>47</v>
      </c>
      <c r="B4900" s="20">
        <v>0.93500000000000005</v>
      </c>
      <c r="C4900" s="19">
        <v>7478</v>
      </c>
      <c r="D4900" s="19">
        <v>2849.0394070000002</v>
      </c>
      <c r="E4900" s="23">
        <v>1.89764841</v>
      </c>
      <c r="F4900" s="23">
        <v>0.924613083</v>
      </c>
      <c r="G4900" s="17">
        <v>0</v>
      </c>
      <c r="H4900" s="17">
        <v>1</v>
      </c>
      <c r="I4900" s="17">
        <v>0.98826231499999995</v>
      </c>
      <c r="J4900" s="17">
        <v>1.0699999999999999E-2</v>
      </c>
      <c r="K4900" s="17">
        <v>1.0300000000000001E-3</v>
      </c>
    </row>
    <row r="4901" spans="1:11" x14ac:dyDescent="0.45">
      <c r="A4901" s="10" t="s">
        <v>47</v>
      </c>
      <c r="B4901" s="20">
        <v>0.93600000000000005</v>
      </c>
      <c r="C4901" s="19">
        <v>7486</v>
      </c>
      <c r="D4901" s="19">
        <v>2864.3362160000001</v>
      </c>
      <c r="E4901" s="23">
        <v>1.922650043</v>
      </c>
      <c r="F4901" s="23">
        <v>0.92873549399999999</v>
      </c>
      <c r="G4901" s="17">
        <v>0</v>
      </c>
      <c r="H4901" s="17">
        <v>1</v>
      </c>
      <c r="I4901" s="17">
        <v>0.98821036699999998</v>
      </c>
      <c r="J4901" s="17">
        <v>1.0800000000000001E-2</v>
      </c>
      <c r="K4901" s="17">
        <v>1.0300000000000001E-3</v>
      </c>
    </row>
    <row r="4902" spans="1:11" x14ac:dyDescent="0.45">
      <c r="A4902" s="10" t="s">
        <v>47</v>
      </c>
      <c r="B4902" s="20">
        <v>0.93700000000000006</v>
      </c>
      <c r="C4902" s="19">
        <v>7492</v>
      </c>
      <c r="D4902" s="19">
        <v>2875.9915329999999</v>
      </c>
      <c r="E4902" s="23">
        <v>1.9485295920000001</v>
      </c>
      <c r="F4902" s="23">
        <v>0.93291114500000005</v>
      </c>
      <c r="G4902" s="17">
        <v>0</v>
      </c>
      <c r="H4902" s="17">
        <v>1</v>
      </c>
      <c r="I4902" s="17">
        <v>0.98818039599999996</v>
      </c>
      <c r="J4902" s="17">
        <v>1.0800000000000001E-2</v>
      </c>
      <c r="K4902" s="17">
        <v>1.0300000000000001E-3</v>
      </c>
    </row>
    <row r="4903" spans="1:11" x14ac:dyDescent="0.45">
      <c r="A4903" s="10" t="s">
        <v>47</v>
      </c>
      <c r="B4903" s="20">
        <v>0.93799999999999994</v>
      </c>
      <c r="C4903" s="19">
        <v>7502</v>
      </c>
      <c r="D4903" s="19">
        <v>2895.6537680000001</v>
      </c>
      <c r="E4903" s="23">
        <v>1.996611278</v>
      </c>
      <c r="F4903" s="23">
        <v>0.93902341099999997</v>
      </c>
      <c r="G4903" s="17">
        <v>0</v>
      </c>
      <c r="H4903" s="17">
        <v>1</v>
      </c>
      <c r="I4903" s="17">
        <v>0.98809555699999996</v>
      </c>
      <c r="J4903" s="17">
        <v>1.09E-2</v>
      </c>
      <c r="K4903" s="17">
        <v>1.0200000000000001E-3</v>
      </c>
    </row>
    <row r="4904" spans="1:11" x14ac:dyDescent="0.45">
      <c r="A4904" s="10" t="s">
        <v>47</v>
      </c>
      <c r="B4904" s="20">
        <v>0.93899999999999995</v>
      </c>
      <c r="C4904" s="19">
        <v>7510</v>
      </c>
      <c r="D4904" s="19">
        <v>2911.8492569999999</v>
      </c>
      <c r="E4904" s="23">
        <v>2.0448168039999999</v>
      </c>
      <c r="F4904" s="23">
        <v>0.94446697199999996</v>
      </c>
      <c r="G4904" s="17">
        <v>0</v>
      </c>
      <c r="H4904" s="17">
        <v>1</v>
      </c>
      <c r="I4904" s="17">
        <v>0.98808119400000005</v>
      </c>
      <c r="J4904" s="17">
        <v>1.09E-2</v>
      </c>
      <c r="K4904" s="17">
        <v>1.0200000000000001E-3</v>
      </c>
    </row>
    <row r="4905" spans="1:11" x14ac:dyDescent="0.45">
      <c r="A4905" s="10" t="s">
        <v>47</v>
      </c>
      <c r="B4905" s="20">
        <v>0.94</v>
      </c>
      <c r="C4905" s="19">
        <v>7518</v>
      </c>
      <c r="D4905" s="19">
        <v>2928.3759110000001</v>
      </c>
      <c r="E4905" s="23">
        <v>2.0823440720000002</v>
      </c>
      <c r="F4905" s="23">
        <v>0.94902620900000001</v>
      </c>
      <c r="G4905" s="17">
        <v>0</v>
      </c>
      <c r="H4905" s="17">
        <v>1</v>
      </c>
      <c r="I4905" s="17">
        <v>0.98804845299999999</v>
      </c>
      <c r="J4905" s="17">
        <v>1.09E-2</v>
      </c>
      <c r="K4905" s="17">
        <v>1.0200000000000001E-3</v>
      </c>
    </row>
    <row r="4906" spans="1:11" x14ac:dyDescent="0.45">
      <c r="A4906" s="10" t="s">
        <v>47</v>
      </c>
      <c r="B4906" s="20">
        <v>0.94099999999999995</v>
      </c>
      <c r="C4906" s="19">
        <v>7526</v>
      </c>
      <c r="D4906" s="19">
        <v>2945.1087210000001</v>
      </c>
      <c r="E4906" s="23">
        <v>2.1148535389999998</v>
      </c>
      <c r="F4906" s="23">
        <v>0.95859697499999996</v>
      </c>
      <c r="G4906" s="17">
        <v>0</v>
      </c>
      <c r="H4906" s="17">
        <v>1</v>
      </c>
      <c r="I4906" s="17">
        <v>0.98806298199999998</v>
      </c>
      <c r="J4906" s="17">
        <v>1.09E-2</v>
      </c>
      <c r="K4906" s="17">
        <v>1.0200000000000001E-3</v>
      </c>
    </row>
    <row r="4907" spans="1:11" x14ac:dyDescent="0.45">
      <c r="A4907" s="10" t="s">
        <v>47</v>
      </c>
      <c r="B4907" s="20">
        <v>0.94199999999999995</v>
      </c>
      <c r="C4907" s="19">
        <v>7533</v>
      </c>
      <c r="D4907" s="19">
        <v>2960.0830740000001</v>
      </c>
      <c r="E4907" s="23">
        <v>2.1481757699999999</v>
      </c>
      <c r="F4907" s="23">
        <v>0.96433852900000006</v>
      </c>
      <c r="G4907" s="17">
        <v>0</v>
      </c>
      <c r="H4907" s="17">
        <v>1</v>
      </c>
      <c r="I4907" s="17">
        <v>0.98802313799999997</v>
      </c>
      <c r="J4907" s="17">
        <v>1.0999999999999999E-2</v>
      </c>
      <c r="K4907" s="17">
        <v>1.0200000000000001E-3</v>
      </c>
    </row>
    <row r="4908" spans="1:11" x14ac:dyDescent="0.45">
      <c r="A4908" s="10" t="s">
        <v>47</v>
      </c>
      <c r="B4908" s="20">
        <v>0.94299999999999995</v>
      </c>
      <c r="C4908" s="19">
        <v>7542</v>
      </c>
      <c r="D4908" s="19">
        <v>2979.627927</v>
      </c>
      <c r="E4908" s="23">
        <v>2.2000617999999998</v>
      </c>
      <c r="F4908" s="23">
        <v>0.97083474800000003</v>
      </c>
      <c r="G4908" s="17">
        <v>0</v>
      </c>
      <c r="H4908" s="17">
        <v>1</v>
      </c>
      <c r="I4908" s="17">
        <v>0.98804071500000001</v>
      </c>
      <c r="J4908" s="17">
        <v>1.09E-2</v>
      </c>
      <c r="K4908" s="17">
        <v>1.0200000000000001E-3</v>
      </c>
    </row>
    <row r="4909" spans="1:11" x14ac:dyDescent="0.45">
      <c r="A4909" s="10" t="s">
        <v>47</v>
      </c>
      <c r="B4909" s="20">
        <v>0.94399999999999995</v>
      </c>
      <c r="C4909" s="19">
        <v>7549</v>
      </c>
      <c r="D4909" s="19">
        <v>2995.1115</v>
      </c>
      <c r="E4909" s="23">
        <v>2.220000813</v>
      </c>
      <c r="F4909" s="23">
        <v>0.97798998100000001</v>
      </c>
      <c r="G4909" s="17">
        <v>0</v>
      </c>
      <c r="H4909" s="17">
        <v>1</v>
      </c>
      <c r="I4909" s="17">
        <v>0.98804834200000002</v>
      </c>
      <c r="J4909" s="17">
        <v>1.09E-2</v>
      </c>
      <c r="K4909" s="17">
        <v>1.01E-3</v>
      </c>
    </row>
    <row r="4910" spans="1:11" x14ac:dyDescent="0.45">
      <c r="A4910" s="10" t="s">
        <v>47</v>
      </c>
      <c r="B4910" s="20">
        <v>0.94499999999999995</v>
      </c>
      <c r="C4910" s="19">
        <v>7558</v>
      </c>
      <c r="D4910" s="19">
        <v>3015.2468220000001</v>
      </c>
      <c r="E4910" s="23">
        <v>2.248449119</v>
      </c>
      <c r="F4910" s="23">
        <v>0.98425717599999996</v>
      </c>
      <c r="G4910" s="17">
        <v>0</v>
      </c>
      <c r="H4910" s="17">
        <v>1</v>
      </c>
      <c r="I4910" s="17">
        <v>0.98799233799999997</v>
      </c>
      <c r="J4910" s="17">
        <v>1.0999999999999999E-2</v>
      </c>
      <c r="K4910" s="17">
        <v>1.01E-3</v>
      </c>
    </row>
    <row r="4911" spans="1:11" x14ac:dyDescent="0.45">
      <c r="A4911" s="10" t="s">
        <v>47</v>
      </c>
      <c r="B4911" s="20">
        <v>0.94599999999999995</v>
      </c>
      <c r="C4911" s="19">
        <v>7566</v>
      </c>
      <c r="D4911" s="19">
        <v>3033.4511130000001</v>
      </c>
      <c r="E4911" s="23">
        <v>2.2917928989999998</v>
      </c>
      <c r="F4911" s="23">
        <v>0.99143550700000005</v>
      </c>
      <c r="G4911" s="17">
        <v>0</v>
      </c>
      <c r="H4911" s="17">
        <v>1</v>
      </c>
      <c r="I4911" s="17">
        <v>0.98767288399999997</v>
      </c>
      <c r="J4911" s="17">
        <v>1.1299999999999999E-2</v>
      </c>
      <c r="K4911" s="17">
        <v>1.01E-3</v>
      </c>
    </row>
    <row r="4912" spans="1:11" x14ac:dyDescent="0.45">
      <c r="A4912" s="10" t="s">
        <v>47</v>
      </c>
      <c r="B4912" s="20">
        <v>0.94699999999999995</v>
      </c>
      <c r="C4912" s="19">
        <v>7574</v>
      </c>
      <c r="D4912" s="19">
        <v>3051.9637520000001</v>
      </c>
      <c r="E4912" s="23">
        <v>2.3246512539999999</v>
      </c>
      <c r="F4912" s="23">
        <v>0.99758630599999998</v>
      </c>
      <c r="G4912" s="17">
        <v>0</v>
      </c>
      <c r="H4912" s="17">
        <v>1</v>
      </c>
      <c r="I4912" s="17">
        <v>0.98757718000000005</v>
      </c>
      <c r="J4912" s="17">
        <v>1.14E-2</v>
      </c>
      <c r="K4912" s="17">
        <v>1.01E-3</v>
      </c>
    </row>
    <row r="4913" spans="1:11" x14ac:dyDescent="0.45">
      <c r="A4913" s="10" t="s">
        <v>47</v>
      </c>
      <c r="B4913" s="20">
        <v>0.94799999999999995</v>
      </c>
      <c r="C4913" s="19">
        <v>7582</v>
      </c>
      <c r="D4913" s="19">
        <v>3070.6915829999998</v>
      </c>
      <c r="E4913" s="23">
        <v>2.3489444370000001</v>
      </c>
      <c r="F4913" s="23">
        <v>1.0046143110000001</v>
      </c>
      <c r="G4913" s="17">
        <v>0</v>
      </c>
      <c r="H4913" s="17">
        <v>1</v>
      </c>
      <c r="I4913" s="17">
        <v>0.98756177700000003</v>
      </c>
      <c r="J4913" s="17">
        <v>1.14E-2</v>
      </c>
      <c r="K4913" s="17">
        <v>1.01E-3</v>
      </c>
    </row>
    <row r="4914" spans="1:11" x14ac:dyDescent="0.45">
      <c r="A4914" s="10" t="s">
        <v>47</v>
      </c>
      <c r="B4914" s="20">
        <v>0.94899999999999995</v>
      </c>
      <c r="C4914" s="19">
        <v>7590</v>
      </c>
      <c r="D4914" s="19">
        <v>3089.5592919999999</v>
      </c>
      <c r="E4914" s="23">
        <v>2.3662858930000001</v>
      </c>
      <c r="F4914" s="23">
        <v>1.0122478859999999</v>
      </c>
      <c r="G4914" s="17">
        <v>0</v>
      </c>
      <c r="H4914" s="17">
        <v>1</v>
      </c>
      <c r="I4914" s="17">
        <v>0.98755635200000003</v>
      </c>
      <c r="J4914" s="17">
        <v>1.14E-2</v>
      </c>
      <c r="K4914" s="17">
        <v>1.01E-3</v>
      </c>
    </row>
    <row r="4915" spans="1:11" x14ac:dyDescent="0.45">
      <c r="A4915" s="10" t="s">
        <v>47</v>
      </c>
      <c r="B4915" s="20">
        <v>0.95</v>
      </c>
      <c r="C4915" s="19">
        <v>7597</v>
      </c>
      <c r="D4915" s="19">
        <v>3106.2578250000001</v>
      </c>
      <c r="E4915" s="23">
        <v>2.3945204040000001</v>
      </c>
      <c r="F4915" s="23">
        <v>1.0178983189999999</v>
      </c>
      <c r="G4915" s="17">
        <v>0</v>
      </c>
      <c r="H4915" s="17">
        <v>1</v>
      </c>
      <c r="I4915" s="17">
        <v>0.98754879399999995</v>
      </c>
      <c r="J4915" s="17">
        <v>1.14E-2</v>
      </c>
      <c r="K4915" s="17">
        <v>1.01E-3</v>
      </c>
    </row>
    <row r="4916" spans="1:11" x14ac:dyDescent="0.45">
      <c r="A4916" s="10" t="s">
        <v>47</v>
      </c>
      <c r="B4916" s="20">
        <v>0.95099999999999996</v>
      </c>
      <c r="C4916" s="19">
        <v>7605</v>
      </c>
      <c r="D4916" s="19">
        <v>3125.6303670000002</v>
      </c>
      <c r="E4916" s="23">
        <v>2.4392730610000002</v>
      </c>
      <c r="F4916" s="23">
        <v>1.0229026290000001</v>
      </c>
      <c r="G4916" s="17">
        <v>0</v>
      </c>
      <c r="H4916" s="17">
        <v>1</v>
      </c>
      <c r="I4916" s="17">
        <v>0.98756818800000001</v>
      </c>
      <c r="J4916" s="17">
        <v>1.14E-2</v>
      </c>
      <c r="K4916" s="17">
        <v>1.01E-3</v>
      </c>
    </row>
    <row r="4917" spans="1:11" x14ac:dyDescent="0.45">
      <c r="A4917" s="10" t="s">
        <v>47</v>
      </c>
      <c r="B4917" s="20">
        <v>0.95199999999999996</v>
      </c>
      <c r="C4917" s="19">
        <v>7614</v>
      </c>
      <c r="D4917" s="19">
        <v>3147.6980090000002</v>
      </c>
      <c r="E4917" s="23">
        <v>2.46173654</v>
      </c>
      <c r="F4917" s="23">
        <v>1.028727366</v>
      </c>
      <c r="G4917" s="17">
        <v>0</v>
      </c>
      <c r="H4917" s="17">
        <v>1</v>
      </c>
      <c r="I4917" s="17">
        <v>0.98755658700000004</v>
      </c>
      <c r="J4917" s="17">
        <v>1.14E-2</v>
      </c>
      <c r="K4917" s="17">
        <v>1E-3</v>
      </c>
    </row>
    <row r="4918" spans="1:11" x14ac:dyDescent="0.45">
      <c r="A4918" s="10" t="s">
        <v>47</v>
      </c>
      <c r="B4918" s="20">
        <v>0.95299999999999996</v>
      </c>
      <c r="C4918" s="19">
        <v>7622</v>
      </c>
      <c r="D4918" s="19">
        <v>3167.448187</v>
      </c>
      <c r="E4918" s="23">
        <v>2.4746041519999999</v>
      </c>
      <c r="F4918" s="23">
        <v>1.042260416</v>
      </c>
      <c r="G4918" s="17">
        <v>0</v>
      </c>
      <c r="H4918" s="17">
        <v>1</v>
      </c>
      <c r="I4918" s="17">
        <v>0.98757368099999998</v>
      </c>
      <c r="J4918" s="17">
        <v>1.14E-2</v>
      </c>
      <c r="K4918" s="17">
        <v>1E-3</v>
      </c>
    </row>
    <row r="4919" spans="1:11" x14ac:dyDescent="0.45">
      <c r="A4919" s="10" t="s">
        <v>47</v>
      </c>
      <c r="B4919" s="20">
        <v>0.95399999999999996</v>
      </c>
      <c r="C4919" s="19">
        <v>7629</v>
      </c>
      <c r="D4919" s="19">
        <v>3184.9472449999998</v>
      </c>
      <c r="E4919" s="23">
        <v>2.5184666720000002</v>
      </c>
      <c r="F4919" s="23">
        <v>1.0493118880000001</v>
      </c>
      <c r="G4919" s="17">
        <v>0</v>
      </c>
      <c r="H4919" s="17">
        <v>1</v>
      </c>
      <c r="I4919" s="17">
        <v>0.98758890099999996</v>
      </c>
      <c r="J4919" s="17">
        <v>1.14E-2</v>
      </c>
      <c r="K4919" s="17">
        <v>1E-3</v>
      </c>
    </row>
    <row r="4920" spans="1:11" x14ac:dyDescent="0.45">
      <c r="A4920" s="10" t="s">
        <v>47</v>
      </c>
      <c r="B4920" s="20">
        <v>0.95499999999999996</v>
      </c>
      <c r="C4920" s="19">
        <v>7638</v>
      </c>
      <c r="D4920" s="19">
        <v>3207.9321540000001</v>
      </c>
      <c r="E4920" s="23">
        <v>2.5678129420000002</v>
      </c>
      <c r="F4920" s="23">
        <v>1.0559819749999999</v>
      </c>
      <c r="G4920" s="17">
        <v>0</v>
      </c>
      <c r="H4920" s="17">
        <v>1</v>
      </c>
      <c r="I4920" s="17">
        <v>0.987577225</v>
      </c>
      <c r="J4920" s="17">
        <v>1.14E-2</v>
      </c>
      <c r="K4920" s="17">
        <v>1E-3</v>
      </c>
    </row>
    <row r="4921" spans="1:11" x14ac:dyDescent="0.45">
      <c r="A4921" s="10" t="s">
        <v>47</v>
      </c>
      <c r="B4921" s="20">
        <v>0.95599999999999996</v>
      </c>
      <c r="C4921" s="19">
        <v>7646</v>
      </c>
      <c r="D4921" s="19">
        <v>3228.7150860000002</v>
      </c>
      <c r="E4921" s="23">
        <v>2.6136492219999998</v>
      </c>
      <c r="F4921" s="23">
        <v>1.064947122</v>
      </c>
      <c r="G4921" s="17">
        <v>0</v>
      </c>
      <c r="H4921" s="17">
        <v>1</v>
      </c>
      <c r="I4921" s="17">
        <v>0.987604751</v>
      </c>
      <c r="J4921" s="17">
        <v>1.14E-2</v>
      </c>
      <c r="K4921" s="17">
        <v>9.9599999999999992E-4</v>
      </c>
    </row>
    <row r="4922" spans="1:11" x14ac:dyDescent="0.45">
      <c r="A4922" s="10" t="s">
        <v>47</v>
      </c>
      <c r="B4922" s="20">
        <v>0.95699999999999996</v>
      </c>
      <c r="C4922" s="19">
        <v>7654</v>
      </c>
      <c r="D4922" s="19">
        <v>3249.7522220000001</v>
      </c>
      <c r="E4922" s="23">
        <v>2.6440357699999999</v>
      </c>
      <c r="F4922" s="23">
        <v>1.073568107</v>
      </c>
      <c r="G4922" s="17">
        <v>0</v>
      </c>
      <c r="H4922" s="17">
        <v>1</v>
      </c>
      <c r="I4922" s="17">
        <v>0.98751203200000004</v>
      </c>
      <c r="J4922" s="17">
        <v>1.15E-2</v>
      </c>
      <c r="K4922" s="17">
        <v>9.9299999999999996E-4</v>
      </c>
    </row>
    <row r="4923" spans="1:11" x14ac:dyDescent="0.45">
      <c r="A4923" s="10" t="s">
        <v>47</v>
      </c>
      <c r="B4923" s="20">
        <v>0.95799999999999996</v>
      </c>
      <c r="C4923" s="19">
        <v>7660</v>
      </c>
      <c r="D4923" s="19">
        <v>3265.6957670000002</v>
      </c>
      <c r="E4923" s="23">
        <v>2.666227992</v>
      </c>
      <c r="F4923" s="23">
        <v>1.0811842439999999</v>
      </c>
      <c r="G4923" s="17">
        <v>0</v>
      </c>
      <c r="H4923" s="17">
        <v>1</v>
      </c>
      <c r="I4923" s="17">
        <v>0.98754796300000003</v>
      </c>
      <c r="J4923" s="17">
        <v>1.15E-2</v>
      </c>
      <c r="K4923" s="17">
        <v>9.8999999999999999E-4</v>
      </c>
    </row>
    <row r="4924" spans="1:11" x14ac:dyDescent="0.45">
      <c r="A4924" s="10" t="s">
        <v>47</v>
      </c>
      <c r="B4924" s="20">
        <v>0.95899999999999996</v>
      </c>
      <c r="C4924" s="19">
        <v>7670</v>
      </c>
      <c r="D4924" s="19">
        <v>3292.5177600000002</v>
      </c>
      <c r="E4924" s="23">
        <v>2.7036125449999999</v>
      </c>
      <c r="F4924" s="23">
        <v>1.0878166629999999</v>
      </c>
      <c r="G4924" s="17">
        <v>0</v>
      </c>
      <c r="H4924" s="17">
        <v>1</v>
      </c>
      <c r="I4924" s="17">
        <v>0.987277878</v>
      </c>
      <c r="J4924" s="17">
        <v>1.17E-2</v>
      </c>
      <c r="K4924" s="17">
        <v>9.8999999999999999E-4</v>
      </c>
    </row>
    <row r="4925" spans="1:11" x14ac:dyDescent="0.45">
      <c r="A4925" s="10" t="s">
        <v>47</v>
      </c>
      <c r="B4925" s="20">
        <v>0.96</v>
      </c>
      <c r="C4925" s="19">
        <v>7677</v>
      </c>
      <c r="D4925" s="19">
        <v>3311.5301989999998</v>
      </c>
      <c r="E4925" s="23">
        <v>2.7204849979999999</v>
      </c>
      <c r="F4925" s="23">
        <v>1.098405096</v>
      </c>
      <c r="G4925" s="17">
        <v>0</v>
      </c>
      <c r="H4925" s="17">
        <v>1</v>
      </c>
      <c r="I4925" s="17">
        <v>0.98728470499999998</v>
      </c>
      <c r="J4925" s="17">
        <v>1.17E-2</v>
      </c>
      <c r="K4925" s="17">
        <v>9.8799999999999995E-4</v>
      </c>
    </row>
    <row r="4926" spans="1:11" x14ac:dyDescent="0.45">
      <c r="A4926" s="10" t="s">
        <v>47</v>
      </c>
      <c r="B4926" s="20">
        <v>0.96099999999999997</v>
      </c>
      <c r="C4926" s="19">
        <v>7682</v>
      </c>
      <c r="D4926" s="19">
        <v>3325.1536059999999</v>
      </c>
      <c r="E4926" s="23">
        <v>2.7274321420000001</v>
      </c>
      <c r="F4926" s="23">
        <v>1.1042874869999999</v>
      </c>
      <c r="G4926" s="17">
        <v>0</v>
      </c>
      <c r="H4926" s="17">
        <v>1</v>
      </c>
      <c r="I4926" s="17">
        <v>0.98729620799999995</v>
      </c>
      <c r="J4926" s="17">
        <v>1.17E-2</v>
      </c>
      <c r="K4926" s="17">
        <v>9.8700000000000003E-4</v>
      </c>
    </row>
    <row r="4927" spans="1:11" x14ac:dyDescent="0.45">
      <c r="A4927" s="10" t="s">
        <v>47</v>
      </c>
      <c r="B4927" s="20">
        <v>0.96199999999999997</v>
      </c>
      <c r="C4927" s="19">
        <v>7693</v>
      </c>
      <c r="D4927" s="19">
        <v>3355.4174389999998</v>
      </c>
      <c r="E4927" s="23">
        <v>2.762042069</v>
      </c>
      <c r="F4927" s="23">
        <v>1.111718011</v>
      </c>
      <c r="G4927" s="17">
        <v>0</v>
      </c>
      <c r="H4927" s="17">
        <v>1</v>
      </c>
      <c r="I4927" s="17">
        <v>0.98719658300000002</v>
      </c>
      <c r="J4927" s="17">
        <v>1.18E-2</v>
      </c>
      <c r="K4927" s="17">
        <v>9.8700000000000003E-4</v>
      </c>
    </row>
    <row r="4928" spans="1:11" x14ac:dyDescent="0.45">
      <c r="A4928" s="10" t="s">
        <v>47</v>
      </c>
      <c r="B4928" s="20">
        <v>0.96299999999999997</v>
      </c>
      <c r="C4928" s="19">
        <v>7702</v>
      </c>
      <c r="D4928" s="19">
        <v>3380.430347</v>
      </c>
      <c r="E4928" s="23">
        <v>2.7917409659999999</v>
      </c>
      <c r="F4928" s="23">
        <v>1.1216605079999999</v>
      </c>
      <c r="G4928" s="17">
        <v>0</v>
      </c>
      <c r="H4928" s="17">
        <v>1</v>
      </c>
      <c r="I4928" s="17">
        <v>0.98721563499999998</v>
      </c>
      <c r="J4928" s="17">
        <v>1.18E-2</v>
      </c>
      <c r="K4928" s="17">
        <v>9.8499999999999998E-4</v>
      </c>
    </row>
    <row r="4929" spans="1:11" x14ac:dyDescent="0.45">
      <c r="A4929" s="10" t="s">
        <v>47</v>
      </c>
      <c r="B4929" s="20">
        <v>0.96399999999999997</v>
      </c>
      <c r="C4929" s="19">
        <v>7710</v>
      </c>
      <c r="D4929" s="19">
        <v>3403.181595</v>
      </c>
      <c r="E4929" s="23">
        <v>2.8731370209999998</v>
      </c>
      <c r="F4929" s="23">
        <v>1.132388116</v>
      </c>
      <c r="G4929" s="17">
        <v>0</v>
      </c>
      <c r="H4929" s="17">
        <v>1</v>
      </c>
      <c r="I4929" s="17">
        <v>0.98700790400000005</v>
      </c>
      <c r="J4929" s="17">
        <v>1.2E-2</v>
      </c>
      <c r="K4929" s="17">
        <v>9.8400000000000007E-4</v>
      </c>
    </row>
    <row r="4930" spans="1:11" x14ac:dyDescent="0.45">
      <c r="A4930" s="10" t="s">
        <v>47</v>
      </c>
      <c r="B4930" s="20">
        <v>0.96499999999999997</v>
      </c>
      <c r="C4930" s="19">
        <v>7718</v>
      </c>
      <c r="D4930" s="19">
        <v>3426.5949230000001</v>
      </c>
      <c r="E4930" s="23">
        <v>2.9493727509999998</v>
      </c>
      <c r="F4930" s="23">
        <v>1.1394641599999999</v>
      </c>
      <c r="G4930" s="17">
        <v>0</v>
      </c>
      <c r="H4930" s="17">
        <v>1</v>
      </c>
      <c r="I4930" s="17">
        <v>0.98696616800000003</v>
      </c>
      <c r="J4930" s="17">
        <v>1.21E-2</v>
      </c>
      <c r="K4930" s="17">
        <v>9.8400000000000007E-4</v>
      </c>
    </row>
    <row r="4931" spans="1:11" x14ac:dyDescent="0.45">
      <c r="A4931" s="10" t="s">
        <v>47</v>
      </c>
      <c r="B4931" s="20">
        <v>0.96599999999999997</v>
      </c>
      <c r="C4931" s="19">
        <v>7726</v>
      </c>
      <c r="D4931" s="19">
        <v>3450.5318459999999</v>
      </c>
      <c r="E4931" s="23">
        <v>3.0175476360000002</v>
      </c>
      <c r="F4931" s="23">
        <v>1.150553406</v>
      </c>
      <c r="G4931" s="17">
        <v>0</v>
      </c>
      <c r="H4931" s="17">
        <v>1</v>
      </c>
      <c r="I4931" s="17">
        <v>0.98683784100000005</v>
      </c>
      <c r="J4931" s="17">
        <v>1.2200000000000001E-2</v>
      </c>
      <c r="K4931" s="17">
        <v>9.8200000000000002E-4</v>
      </c>
    </row>
    <row r="4932" spans="1:11" x14ac:dyDescent="0.45">
      <c r="A4932" s="10" t="s">
        <v>47</v>
      </c>
      <c r="B4932" s="20">
        <v>0.96699999999999997</v>
      </c>
      <c r="C4932" s="19">
        <v>7734</v>
      </c>
      <c r="D4932" s="19">
        <v>3475.0425209999999</v>
      </c>
      <c r="E4932" s="23">
        <v>3.105190983</v>
      </c>
      <c r="F4932" s="23">
        <v>1.159412406</v>
      </c>
      <c r="G4932" s="17">
        <v>0</v>
      </c>
      <c r="H4932" s="17">
        <v>1</v>
      </c>
      <c r="I4932" s="17">
        <v>0.98677290900000003</v>
      </c>
      <c r="J4932" s="17">
        <v>1.2200000000000001E-2</v>
      </c>
      <c r="K4932" s="17">
        <v>9.810000000000001E-4</v>
      </c>
    </row>
    <row r="4933" spans="1:11" x14ac:dyDescent="0.45">
      <c r="A4933" s="10" t="s">
        <v>47</v>
      </c>
      <c r="B4933" s="20">
        <v>0.96799999999999997</v>
      </c>
      <c r="C4933" s="19">
        <v>7742</v>
      </c>
      <c r="D4933" s="19">
        <v>3499.9656479999999</v>
      </c>
      <c r="E4933" s="23">
        <v>3.1314358210000002</v>
      </c>
      <c r="F4933" s="23">
        <v>1.1672535669999999</v>
      </c>
      <c r="G4933" s="17">
        <v>0</v>
      </c>
      <c r="H4933" s="17">
        <v>1</v>
      </c>
      <c r="I4933" s="17">
        <v>0.98674393100000002</v>
      </c>
      <c r="J4933" s="17">
        <v>1.23E-2</v>
      </c>
      <c r="K4933" s="17">
        <v>9.810000000000001E-4</v>
      </c>
    </row>
    <row r="4934" spans="1:11" x14ac:dyDescent="0.45">
      <c r="A4934" s="10" t="s">
        <v>47</v>
      </c>
      <c r="B4934" s="20">
        <v>0.96899999999999997</v>
      </c>
      <c r="C4934" s="19">
        <v>7750</v>
      </c>
      <c r="D4934" s="19">
        <v>3525.2571539999999</v>
      </c>
      <c r="E4934" s="23">
        <v>3.1960841379999998</v>
      </c>
      <c r="F4934" s="23">
        <v>1.175241829</v>
      </c>
      <c r="G4934" s="17">
        <v>0</v>
      </c>
      <c r="H4934" s="17">
        <v>1</v>
      </c>
      <c r="I4934" s="17">
        <v>0.98667866999999998</v>
      </c>
      <c r="J4934" s="17">
        <v>1.23E-2</v>
      </c>
      <c r="K4934" s="17">
        <v>9.7999999999999997E-4</v>
      </c>
    </row>
    <row r="4935" spans="1:11" x14ac:dyDescent="0.45">
      <c r="A4935" s="10" t="s">
        <v>47</v>
      </c>
      <c r="B4935" s="20">
        <v>0.97</v>
      </c>
      <c r="C4935" s="19">
        <v>7757</v>
      </c>
      <c r="D4935" s="19">
        <v>3547.725375</v>
      </c>
      <c r="E4935" s="23">
        <v>3.21913084</v>
      </c>
      <c r="F4935" s="23">
        <v>1.1891574680000001</v>
      </c>
      <c r="G4935" s="17">
        <v>0</v>
      </c>
      <c r="H4935" s="17">
        <v>1</v>
      </c>
      <c r="I4935" s="17">
        <v>0.98670420800000003</v>
      </c>
      <c r="J4935" s="17">
        <v>1.23E-2</v>
      </c>
      <c r="K4935" s="17">
        <v>9.7799999999999992E-4</v>
      </c>
    </row>
    <row r="4936" spans="1:11" x14ac:dyDescent="0.45">
      <c r="A4936" s="10" t="s">
        <v>47</v>
      </c>
      <c r="B4936" s="20">
        <v>0.97099999999999997</v>
      </c>
      <c r="C4936" s="19">
        <v>7766</v>
      </c>
      <c r="D4936" s="19">
        <v>3577.2699739999998</v>
      </c>
      <c r="E4936" s="23">
        <v>3.3163315830000002</v>
      </c>
      <c r="F4936" s="23">
        <v>1.197727494</v>
      </c>
      <c r="G4936" s="17">
        <v>0</v>
      </c>
      <c r="H4936" s="17">
        <v>1</v>
      </c>
      <c r="I4936" s="17">
        <v>0.98664502399999998</v>
      </c>
      <c r="J4936" s="17">
        <v>1.24E-2</v>
      </c>
      <c r="K4936" s="17">
        <v>9.7799999999999992E-4</v>
      </c>
    </row>
    <row r="4937" spans="1:11" x14ac:dyDescent="0.45">
      <c r="A4937" s="10" t="s">
        <v>47</v>
      </c>
      <c r="B4937" s="20">
        <v>0.97199999999999998</v>
      </c>
      <c r="C4937" s="19">
        <v>7774</v>
      </c>
      <c r="D4937" s="19">
        <v>3604.074306</v>
      </c>
      <c r="E4937" s="23">
        <v>3.3760214409999998</v>
      </c>
      <c r="F4937" s="23">
        <v>1.2099853920000001</v>
      </c>
      <c r="G4937" s="17">
        <v>0</v>
      </c>
      <c r="H4937" s="17">
        <v>1</v>
      </c>
      <c r="I4937" s="17">
        <v>0.98648018400000004</v>
      </c>
      <c r="J4937" s="17">
        <v>1.2500000000000001E-2</v>
      </c>
      <c r="K4937" s="17">
        <v>9.77E-4</v>
      </c>
    </row>
    <row r="4938" spans="1:11" x14ac:dyDescent="0.45">
      <c r="A4938" s="10" t="s">
        <v>47</v>
      </c>
      <c r="B4938" s="20">
        <v>0.97299999999999998</v>
      </c>
      <c r="C4938" s="19">
        <v>7782</v>
      </c>
      <c r="D4938" s="19">
        <v>3631.7569509999998</v>
      </c>
      <c r="E4938" s="23">
        <v>3.5553568649999998</v>
      </c>
      <c r="F4938" s="23">
        <v>1.2217785320000001</v>
      </c>
      <c r="G4938" s="17">
        <v>0</v>
      </c>
      <c r="H4938" s="17">
        <v>1</v>
      </c>
      <c r="I4938" s="17">
        <v>0.98647210100000005</v>
      </c>
      <c r="J4938" s="17">
        <v>1.26E-2</v>
      </c>
      <c r="K4938" s="17">
        <v>9.7599999999999998E-4</v>
      </c>
    </row>
    <row r="4939" spans="1:11" x14ac:dyDescent="0.45">
      <c r="A4939" s="10" t="s">
        <v>47</v>
      </c>
      <c r="B4939" s="20">
        <v>0.97399999999999998</v>
      </c>
      <c r="C4939" s="19">
        <v>7790</v>
      </c>
      <c r="D4939" s="19">
        <v>3660.4121620000001</v>
      </c>
      <c r="E4939" s="23">
        <v>3.6012065780000002</v>
      </c>
      <c r="F4939" s="23">
        <v>1.231293312</v>
      </c>
      <c r="G4939" s="17">
        <v>0</v>
      </c>
      <c r="H4939" s="17">
        <v>1</v>
      </c>
      <c r="I4939" s="17">
        <v>0.98648508499999998</v>
      </c>
      <c r="J4939" s="17">
        <v>1.2500000000000001E-2</v>
      </c>
      <c r="K4939" s="17">
        <v>9.7499999999999996E-4</v>
      </c>
    </row>
    <row r="4940" spans="1:11" x14ac:dyDescent="0.45">
      <c r="A4940" s="10" t="s">
        <v>47</v>
      </c>
      <c r="B4940" s="20">
        <v>0.97499999999999998</v>
      </c>
      <c r="C4940" s="19">
        <v>7797</v>
      </c>
      <c r="D4940" s="19">
        <v>3685.8834120000001</v>
      </c>
      <c r="E4940" s="23">
        <v>3.662341767</v>
      </c>
      <c r="F4940" s="23">
        <v>1.2408925280000001</v>
      </c>
      <c r="G4940" s="17">
        <v>0</v>
      </c>
      <c r="H4940" s="17">
        <v>1</v>
      </c>
      <c r="I4940" s="17">
        <v>0.98644075499999995</v>
      </c>
      <c r="J4940" s="17">
        <v>1.2500000000000001E-2</v>
      </c>
      <c r="K4940" s="17">
        <v>1.01E-3</v>
      </c>
    </row>
    <row r="4941" spans="1:11" x14ac:dyDescent="0.45">
      <c r="A4941" s="10" t="s">
        <v>47</v>
      </c>
      <c r="B4941" s="20">
        <v>0.97599999999999998</v>
      </c>
      <c r="C4941" s="19">
        <v>7806</v>
      </c>
      <c r="D4941" s="19">
        <v>3719.111238</v>
      </c>
      <c r="E4941" s="23">
        <v>3.7221313220000001</v>
      </c>
      <c r="F4941" s="23">
        <v>1.2536195450000001</v>
      </c>
      <c r="G4941" s="17">
        <v>0</v>
      </c>
      <c r="H4941" s="17">
        <v>1</v>
      </c>
      <c r="I4941" s="17">
        <v>0.98640952599999998</v>
      </c>
      <c r="J4941" s="17">
        <v>1.26E-2</v>
      </c>
      <c r="K4941" s="17">
        <v>1.01E-3</v>
      </c>
    </row>
    <row r="4942" spans="1:11" x14ac:dyDescent="0.45">
      <c r="A4942" s="10" t="s">
        <v>47</v>
      </c>
      <c r="B4942" s="20">
        <v>0.97699999999999998</v>
      </c>
      <c r="C4942" s="19">
        <v>7813</v>
      </c>
      <c r="D4942" s="19">
        <v>3745.3608049999998</v>
      </c>
      <c r="E4942" s="23">
        <v>3.766659443</v>
      </c>
      <c r="F4942" s="23">
        <v>1.2687284700000001</v>
      </c>
      <c r="G4942" s="17">
        <v>0</v>
      </c>
      <c r="H4942" s="17">
        <v>1</v>
      </c>
      <c r="I4942" s="17">
        <v>0.98645177100000003</v>
      </c>
      <c r="J4942" s="17">
        <v>1.2500000000000001E-2</v>
      </c>
      <c r="K4942" s="17">
        <v>1.01E-3</v>
      </c>
    </row>
    <row r="4943" spans="1:11" x14ac:dyDescent="0.45">
      <c r="A4943" s="10" t="s">
        <v>47</v>
      </c>
      <c r="B4943" s="20">
        <v>0.97799999999999998</v>
      </c>
      <c r="C4943" s="19">
        <v>7822</v>
      </c>
      <c r="D4943" s="19">
        <v>3779.6960279999998</v>
      </c>
      <c r="E4943" s="23">
        <v>3.8599475779999999</v>
      </c>
      <c r="F4943" s="23">
        <v>1.2797656850000001</v>
      </c>
      <c r="G4943" s="17">
        <v>0</v>
      </c>
      <c r="H4943" s="17">
        <v>1</v>
      </c>
      <c r="I4943" s="17">
        <v>0.98633553699999998</v>
      </c>
      <c r="J4943" s="17">
        <v>1.2699999999999999E-2</v>
      </c>
      <c r="K4943" s="17">
        <v>1.01E-3</v>
      </c>
    </row>
    <row r="4944" spans="1:11" x14ac:dyDescent="0.45">
      <c r="A4944" s="10" t="s">
        <v>47</v>
      </c>
      <c r="B4944" s="20">
        <v>0.97899999999999998</v>
      </c>
      <c r="C4944" s="19">
        <v>7829</v>
      </c>
      <c r="D4944" s="19">
        <v>3807.1968999999999</v>
      </c>
      <c r="E4944" s="23">
        <v>3.9960845869999999</v>
      </c>
      <c r="F4944" s="23">
        <v>1.2917612999999999</v>
      </c>
      <c r="G4944" s="17">
        <v>0</v>
      </c>
      <c r="H4944" s="17">
        <v>1</v>
      </c>
      <c r="I4944" s="17">
        <v>0.98627671500000003</v>
      </c>
      <c r="J4944" s="17">
        <v>1.2699999999999999E-2</v>
      </c>
      <c r="K4944" s="17">
        <v>1.01E-3</v>
      </c>
    </row>
    <row r="4945" spans="1:11" x14ac:dyDescent="0.45">
      <c r="A4945" s="10" t="s">
        <v>47</v>
      </c>
      <c r="B4945" s="20">
        <v>0.98</v>
      </c>
      <c r="C4945" s="19">
        <v>7838</v>
      </c>
      <c r="D4945" s="19">
        <v>3843.3850910000001</v>
      </c>
      <c r="E4945" s="23">
        <v>4.0660258020000004</v>
      </c>
      <c r="F4945" s="23">
        <v>1.304477205</v>
      </c>
      <c r="G4945" s="17">
        <v>0</v>
      </c>
      <c r="H4945" s="17">
        <v>1</v>
      </c>
      <c r="I4945" s="17">
        <v>0.98612671500000004</v>
      </c>
      <c r="J4945" s="17">
        <v>1.29E-2</v>
      </c>
      <c r="K4945" s="17">
        <v>1.01E-3</v>
      </c>
    </row>
    <row r="4946" spans="1:11" x14ac:dyDescent="0.45">
      <c r="A4946" s="10" t="s">
        <v>47</v>
      </c>
      <c r="B4946" s="20">
        <v>0.98099999999999998</v>
      </c>
      <c r="C4946" s="19">
        <v>7846</v>
      </c>
      <c r="D4946" s="19">
        <v>3876.3540320000002</v>
      </c>
      <c r="E4946" s="23">
        <v>4.1321526649999996</v>
      </c>
      <c r="F4946" s="23">
        <v>1.3168999159999999</v>
      </c>
      <c r="G4946" s="17">
        <v>0</v>
      </c>
      <c r="H4946" s="17">
        <v>1</v>
      </c>
      <c r="I4946" s="17">
        <v>0.98606097000000004</v>
      </c>
      <c r="J4946" s="17">
        <v>1.29E-2</v>
      </c>
      <c r="K4946" s="17">
        <v>1.01E-3</v>
      </c>
    </row>
    <row r="4947" spans="1:11" x14ac:dyDescent="0.45">
      <c r="A4947" s="10" t="s">
        <v>47</v>
      </c>
      <c r="B4947" s="20">
        <v>0.98199999999999998</v>
      </c>
      <c r="C4947" s="19">
        <v>7853</v>
      </c>
      <c r="D4947" s="19">
        <v>3905.7844020000002</v>
      </c>
      <c r="E4947" s="23">
        <v>4.2329935560000003</v>
      </c>
      <c r="F4947" s="23">
        <v>1.3282530239999999</v>
      </c>
      <c r="G4947" s="17">
        <v>0</v>
      </c>
      <c r="H4947" s="17">
        <v>1</v>
      </c>
      <c r="I4947" s="17">
        <v>0.98605205399999996</v>
      </c>
      <c r="J4947" s="17">
        <v>1.29E-2</v>
      </c>
      <c r="K4947" s="17">
        <v>1E-3</v>
      </c>
    </row>
    <row r="4948" spans="1:11" x14ac:dyDescent="0.45">
      <c r="A4948" s="10" t="s">
        <v>47</v>
      </c>
      <c r="B4948" s="20">
        <v>0.98299999999999998</v>
      </c>
      <c r="C4948" s="19">
        <v>7862</v>
      </c>
      <c r="D4948" s="19">
        <v>3944.6090450000002</v>
      </c>
      <c r="E4948" s="23">
        <v>4.4004644600000002</v>
      </c>
      <c r="F4948" s="23">
        <v>1.346159144</v>
      </c>
      <c r="G4948" s="17">
        <v>0</v>
      </c>
      <c r="H4948" s="17">
        <v>1</v>
      </c>
      <c r="I4948" s="17">
        <v>0.98602932099999996</v>
      </c>
      <c r="J4948" s="17">
        <v>1.2999999999999999E-2</v>
      </c>
      <c r="K4948" s="17">
        <v>1E-3</v>
      </c>
    </row>
    <row r="4949" spans="1:11" x14ac:dyDescent="0.45">
      <c r="A4949" s="10" t="s">
        <v>47</v>
      </c>
      <c r="B4949" s="20">
        <v>0.98399999999999999</v>
      </c>
      <c r="C4949" s="19">
        <v>7870</v>
      </c>
      <c r="D4949" s="19">
        <v>3980.1697279999998</v>
      </c>
      <c r="E4949" s="23">
        <v>4.466440768</v>
      </c>
      <c r="F4949" s="23">
        <v>1.3620765050000001</v>
      </c>
      <c r="G4949" s="17">
        <v>0</v>
      </c>
      <c r="H4949" s="17">
        <v>1</v>
      </c>
      <c r="I4949" s="17">
        <v>0.98591087200000005</v>
      </c>
      <c r="J4949" s="17">
        <v>1.3100000000000001E-2</v>
      </c>
      <c r="K4949" s="17">
        <v>1E-3</v>
      </c>
    </row>
    <row r="4950" spans="1:11" x14ac:dyDescent="0.45">
      <c r="A4950" s="10" t="s">
        <v>47</v>
      </c>
      <c r="B4950" s="20">
        <v>0.98499999999999999</v>
      </c>
      <c r="C4950" s="19">
        <v>7878</v>
      </c>
      <c r="D4950" s="19">
        <v>4016.4985320000001</v>
      </c>
      <c r="E4950" s="23">
        <v>4.624211377</v>
      </c>
      <c r="F4950" s="23">
        <v>1.3769838889999999</v>
      </c>
      <c r="G4950" s="17">
        <v>0</v>
      </c>
      <c r="H4950" s="17">
        <v>1</v>
      </c>
      <c r="I4950" s="17">
        <v>0.98583795600000002</v>
      </c>
      <c r="J4950" s="17">
        <v>1.32E-2</v>
      </c>
      <c r="K4950" s="17">
        <v>1E-3</v>
      </c>
    </row>
    <row r="4951" spans="1:11" x14ac:dyDescent="0.45">
      <c r="A4951" s="10" t="s">
        <v>47</v>
      </c>
      <c r="B4951" s="20">
        <v>0.98599999999999999</v>
      </c>
      <c r="C4951" s="19">
        <v>7886</v>
      </c>
      <c r="D4951" s="19">
        <v>4054.4038780000001</v>
      </c>
      <c r="E4951" s="23">
        <v>4.7722550239999997</v>
      </c>
      <c r="F4951" s="23">
        <v>1.3897940769999999</v>
      </c>
      <c r="G4951" s="17">
        <v>0</v>
      </c>
      <c r="H4951" s="17">
        <v>1</v>
      </c>
      <c r="I4951" s="17">
        <v>0.98577384999999995</v>
      </c>
      <c r="J4951" s="17">
        <v>1.32E-2</v>
      </c>
      <c r="K4951" s="17">
        <v>1E-3</v>
      </c>
    </row>
    <row r="4952" spans="1:11" x14ac:dyDescent="0.45">
      <c r="A4952" s="10" t="s">
        <v>47</v>
      </c>
      <c r="B4952" s="20">
        <v>0.98699999999999999</v>
      </c>
      <c r="C4952" s="19">
        <v>7893</v>
      </c>
      <c r="D4952" s="19">
        <v>4088.426015</v>
      </c>
      <c r="E4952" s="23">
        <v>4.9525026529999998</v>
      </c>
      <c r="F4952" s="23">
        <v>1.403295586</v>
      </c>
      <c r="G4952" s="17">
        <v>0</v>
      </c>
      <c r="H4952" s="17">
        <v>1</v>
      </c>
      <c r="I4952" s="17">
        <v>0.985803086</v>
      </c>
      <c r="J4952" s="17">
        <v>1.32E-2</v>
      </c>
      <c r="K4952" s="17">
        <v>9.9799999999999997E-4</v>
      </c>
    </row>
    <row r="4953" spans="1:11" x14ac:dyDescent="0.45">
      <c r="A4953" s="10" t="s">
        <v>47</v>
      </c>
      <c r="B4953" s="20">
        <v>0.98799999999999999</v>
      </c>
      <c r="C4953" s="19">
        <v>7902</v>
      </c>
      <c r="D4953" s="19">
        <v>4134.0224589999998</v>
      </c>
      <c r="E4953" s="23">
        <v>5.1783472469999996</v>
      </c>
      <c r="F4953" s="23">
        <v>1.423032082</v>
      </c>
      <c r="G4953" s="17">
        <v>0</v>
      </c>
      <c r="H4953" s="17">
        <v>1</v>
      </c>
      <c r="I4953" s="17">
        <v>0.98581728300000004</v>
      </c>
      <c r="J4953" s="17">
        <v>1.32E-2</v>
      </c>
      <c r="K4953" s="17">
        <v>9.9700000000000006E-4</v>
      </c>
    </row>
    <row r="4954" spans="1:11" x14ac:dyDescent="0.45">
      <c r="A4954" s="10" t="s">
        <v>47</v>
      </c>
      <c r="B4954" s="20">
        <v>0.98899999999999999</v>
      </c>
      <c r="C4954" s="19">
        <v>7910</v>
      </c>
      <c r="D4954" s="19">
        <v>4176.2299169999997</v>
      </c>
      <c r="E4954" s="23">
        <v>5.3296554660000002</v>
      </c>
      <c r="F4954" s="23">
        <v>1.4395755509999999</v>
      </c>
      <c r="G4954" s="17">
        <v>0</v>
      </c>
      <c r="H4954" s="17">
        <v>1</v>
      </c>
      <c r="I4954" s="17">
        <v>0.98576417000000005</v>
      </c>
      <c r="J4954" s="17">
        <v>1.32E-2</v>
      </c>
      <c r="K4954" s="17">
        <v>9.9599999999999992E-4</v>
      </c>
    </row>
    <row r="4955" spans="1:11" x14ac:dyDescent="0.45">
      <c r="A4955" s="10" t="s">
        <v>47</v>
      </c>
      <c r="B4955" s="20">
        <v>0.99</v>
      </c>
      <c r="C4955" s="19">
        <v>7918</v>
      </c>
      <c r="D4955" s="19">
        <v>4219.806192</v>
      </c>
      <c r="E4955" s="23">
        <v>5.5435675299999998</v>
      </c>
      <c r="F4955" s="23">
        <v>1.45939431</v>
      </c>
      <c r="G4955" s="17">
        <v>0</v>
      </c>
      <c r="H4955" s="17">
        <v>1</v>
      </c>
      <c r="I4955" s="17">
        <v>0.98564105599999996</v>
      </c>
      <c r="J4955" s="17">
        <v>1.34E-2</v>
      </c>
      <c r="K4955" s="17">
        <v>9.9599999999999992E-4</v>
      </c>
    </row>
    <row r="4956" spans="1:11" x14ac:dyDescent="0.45">
      <c r="A4956" s="10" t="s">
        <v>47</v>
      </c>
      <c r="B4956" s="20">
        <v>0.99099999999999999</v>
      </c>
      <c r="C4956" s="19">
        <v>7926</v>
      </c>
      <c r="D4956" s="19">
        <v>4265.0051860000003</v>
      </c>
      <c r="E4956" s="23">
        <v>5.7735264280000003</v>
      </c>
      <c r="F4956" s="23">
        <v>1.479031913</v>
      </c>
      <c r="G4956" s="17">
        <v>0</v>
      </c>
      <c r="H4956" s="17">
        <v>1</v>
      </c>
      <c r="I4956" s="17">
        <v>0.98566046500000004</v>
      </c>
      <c r="J4956" s="17">
        <v>1.3299999999999999E-2</v>
      </c>
      <c r="K4956" s="17">
        <v>9.9400000000000009E-4</v>
      </c>
    </row>
    <row r="4957" spans="1:11" x14ac:dyDescent="0.45">
      <c r="A4957" s="10" t="s">
        <v>47</v>
      </c>
      <c r="B4957" s="20">
        <v>0.99199999999999999</v>
      </c>
      <c r="C4957" s="19">
        <v>7934</v>
      </c>
      <c r="D4957" s="19">
        <v>4312.294022</v>
      </c>
      <c r="E4957" s="23">
        <v>5.9905424519999997</v>
      </c>
      <c r="F4957" s="23">
        <v>1.498565468</v>
      </c>
      <c r="G4957" s="17">
        <v>0</v>
      </c>
      <c r="H4957" s="17">
        <v>1</v>
      </c>
      <c r="I4957" s="17">
        <v>0.985620516</v>
      </c>
      <c r="J4957" s="17">
        <v>1.34E-2</v>
      </c>
      <c r="K4957" s="17">
        <v>9.9400000000000009E-4</v>
      </c>
    </row>
    <row r="4958" spans="1:11" x14ac:dyDescent="0.45">
      <c r="A4958" s="10" t="s">
        <v>47</v>
      </c>
      <c r="B4958" s="20">
        <v>0.99299999999999999</v>
      </c>
      <c r="C4958" s="19">
        <v>7942</v>
      </c>
      <c r="D4958" s="19">
        <v>4361.7326119999998</v>
      </c>
      <c r="E4958" s="23">
        <v>6.2831751709999999</v>
      </c>
      <c r="F4958" s="23">
        <v>1.517238632</v>
      </c>
      <c r="G4958" s="17">
        <v>0</v>
      </c>
      <c r="H4958" s="17">
        <v>1</v>
      </c>
      <c r="I4958" s="17">
        <v>0.98549326999999998</v>
      </c>
      <c r="J4958" s="17">
        <v>1.35E-2</v>
      </c>
      <c r="K4958" s="17">
        <v>9.9299999999999996E-4</v>
      </c>
    </row>
    <row r="4959" spans="1:11" x14ac:dyDescent="0.45">
      <c r="A4959" s="10" t="s">
        <v>47</v>
      </c>
      <c r="B4959" s="20">
        <v>0.99399999999999999</v>
      </c>
      <c r="C4959" s="19">
        <v>7950</v>
      </c>
      <c r="D4959" s="19">
        <v>4414.7264299999997</v>
      </c>
      <c r="E4959" s="23">
        <v>6.9085780750000003</v>
      </c>
      <c r="F4959" s="23">
        <v>1.539262248</v>
      </c>
      <c r="G4959" s="17">
        <v>0</v>
      </c>
      <c r="H4959" s="17">
        <v>1</v>
      </c>
      <c r="I4959" s="17">
        <v>0.98542777100000001</v>
      </c>
      <c r="J4959" s="17">
        <v>1.3599999999999999E-2</v>
      </c>
      <c r="K4959" s="17">
        <v>9.9200000000000004E-4</v>
      </c>
    </row>
    <row r="4960" spans="1:11" x14ac:dyDescent="0.45">
      <c r="A4960" s="10" t="s">
        <v>47</v>
      </c>
      <c r="B4960" s="20">
        <v>0.995</v>
      </c>
      <c r="C4960" s="19">
        <v>7958</v>
      </c>
      <c r="D4960" s="19">
        <v>4472.6705650000004</v>
      </c>
      <c r="E4960" s="23">
        <v>7.4745474659999998</v>
      </c>
      <c r="F4960" s="23">
        <v>1.562070973</v>
      </c>
      <c r="G4960" s="17">
        <v>0</v>
      </c>
      <c r="H4960" s="17">
        <v>1</v>
      </c>
      <c r="I4960" s="17">
        <v>0.98529841299999998</v>
      </c>
      <c r="J4960" s="17">
        <v>1.37E-2</v>
      </c>
      <c r="K4960" s="17">
        <v>9.9200000000000004E-4</v>
      </c>
    </row>
    <row r="4961" spans="1:11" x14ac:dyDescent="0.45">
      <c r="A4961" s="10" t="s">
        <v>47</v>
      </c>
      <c r="B4961" s="20">
        <v>0.996</v>
      </c>
      <c r="C4961" s="19">
        <v>7966</v>
      </c>
      <c r="D4961" s="19">
        <v>4535.7866199999999</v>
      </c>
      <c r="E4961" s="23">
        <v>8.1168521150000004</v>
      </c>
      <c r="F4961" s="23">
        <v>1.5892978120000001</v>
      </c>
      <c r="G4961" s="17">
        <v>0</v>
      </c>
      <c r="H4961" s="17">
        <v>1</v>
      </c>
      <c r="I4961" s="17">
        <v>0.98523160200000004</v>
      </c>
      <c r="J4961" s="17">
        <v>1.38E-2</v>
      </c>
      <c r="K4961" s="17">
        <v>9.8999999999999999E-4</v>
      </c>
    </row>
    <row r="4962" spans="1:11" x14ac:dyDescent="0.45">
      <c r="A4962" s="10" t="s">
        <v>47</v>
      </c>
      <c r="B4962" s="20">
        <v>0.997</v>
      </c>
      <c r="C4962" s="19">
        <v>7974</v>
      </c>
      <c r="D4962" s="19">
        <v>4605.6260350000002</v>
      </c>
      <c r="E4962" s="23">
        <v>9.6557930200000008</v>
      </c>
      <c r="F4962" s="23">
        <v>1.616052963</v>
      </c>
      <c r="G4962" s="17">
        <v>0</v>
      </c>
      <c r="H4962" s="17">
        <v>1</v>
      </c>
      <c r="I4962" s="17">
        <v>0.985137869</v>
      </c>
      <c r="J4962" s="17">
        <v>1.3899999999999999E-2</v>
      </c>
      <c r="K4962" s="17">
        <v>9.8999999999999999E-4</v>
      </c>
    </row>
    <row r="4963" spans="1:11" x14ac:dyDescent="0.45">
      <c r="A4963" s="10" t="s">
        <v>47</v>
      </c>
      <c r="B4963" s="20">
        <v>0.998</v>
      </c>
      <c r="C4963" s="19">
        <v>7982</v>
      </c>
      <c r="D4963" s="19">
        <v>4689.1089760000004</v>
      </c>
      <c r="E4963" s="23">
        <v>10.945642960000001</v>
      </c>
      <c r="F4963" s="23">
        <v>1.649209063</v>
      </c>
      <c r="G4963" s="17">
        <v>0</v>
      </c>
      <c r="H4963" s="17">
        <v>1</v>
      </c>
      <c r="I4963" s="17">
        <v>0.98514216799999998</v>
      </c>
      <c r="J4963" s="17">
        <v>1.3899999999999999E-2</v>
      </c>
      <c r="K4963" s="17">
        <v>9.8799999999999995E-4</v>
      </c>
    </row>
    <row r="4964" spans="1:11" x14ac:dyDescent="0.45">
      <c r="A4964" s="10" t="s">
        <v>47</v>
      </c>
      <c r="B4964" s="20">
        <v>0.999</v>
      </c>
      <c r="C4964" s="19">
        <v>7989</v>
      </c>
      <c r="D4964" s="19">
        <v>4775.8866889999999</v>
      </c>
      <c r="E4964" s="23">
        <v>14.74250133</v>
      </c>
      <c r="F4964" s="23">
        <v>1.6881291460000001</v>
      </c>
      <c r="G4964" s="17">
        <v>0</v>
      </c>
      <c r="H4964" s="17">
        <v>1</v>
      </c>
      <c r="I4964" s="17">
        <v>0.98516672299999997</v>
      </c>
      <c r="J4964" s="17">
        <v>1.38E-2</v>
      </c>
      <c r="K4964" s="17">
        <v>9.8499999999999998E-4</v>
      </c>
    </row>
    <row r="4965" spans="1:11" x14ac:dyDescent="0.45">
      <c r="A4965" s="10" t="s">
        <v>47</v>
      </c>
      <c r="B4965" s="20">
        <v>1</v>
      </c>
      <c r="C4965" s="19">
        <v>7990</v>
      </c>
      <c r="D4965" s="19">
        <v>4794.7591700000003</v>
      </c>
      <c r="E4965" s="23">
        <v>18.87248134</v>
      </c>
      <c r="F4965" s="23">
        <v>1.737528746</v>
      </c>
      <c r="G4965" s="17">
        <v>0</v>
      </c>
      <c r="H4965" s="17">
        <v>1</v>
      </c>
      <c r="I4965" s="17">
        <v>0.98516747299999996</v>
      </c>
      <c r="J4965" s="17">
        <v>1.38E-2</v>
      </c>
      <c r="K4965" s="17">
        <v>9.8499999999999998E-4</v>
      </c>
    </row>
    <row r="4966" spans="1:11" x14ac:dyDescent="0.45">
      <c r="A4966" s="10" t="s">
        <v>49</v>
      </c>
      <c r="B4966" s="20">
        <v>0</v>
      </c>
      <c r="C4966" s="19">
        <v>92</v>
      </c>
      <c r="D4966" s="19">
        <v>7.4200000000000002E-2</v>
      </c>
      <c r="E4966" s="23">
        <v>1.3600000000000001E-3</v>
      </c>
      <c r="F4966" s="23">
        <v>9.3000000000000005E-4</v>
      </c>
      <c r="G4966" s="17">
        <v>0</v>
      </c>
      <c r="H4966" s="17">
        <v>1</v>
      </c>
      <c r="I4966" s="17">
        <v>1</v>
      </c>
      <c r="J4966" s="17">
        <v>0</v>
      </c>
      <c r="K4966" s="17">
        <v>0</v>
      </c>
    </row>
    <row r="4967" spans="1:11" x14ac:dyDescent="0.45">
      <c r="A4967" s="10" t="s">
        <v>49</v>
      </c>
      <c r="B4967" s="20">
        <v>0.01</v>
      </c>
      <c r="C4967" s="19">
        <v>268</v>
      </c>
      <c r="D4967" s="19">
        <v>0.57022868100000002</v>
      </c>
      <c r="E4967" s="23">
        <v>3.8800000000000002E-3</v>
      </c>
      <c r="F4967" s="23">
        <v>3.64E-3</v>
      </c>
      <c r="G4967" s="17">
        <v>0</v>
      </c>
      <c r="H4967" s="17">
        <v>1</v>
      </c>
      <c r="I4967" s="17">
        <v>0.688705707</v>
      </c>
      <c r="J4967" s="17">
        <v>0.311294293</v>
      </c>
      <c r="K4967" s="17">
        <v>0</v>
      </c>
    </row>
    <row r="4968" spans="1:11" x14ac:dyDescent="0.45">
      <c r="A4968" s="10" t="s">
        <v>49</v>
      </c>
      <c r="B4968" s="20">
        <v>0.02</v>
      </c>
      <c r="C4968" s="19">
        <v>462</v>
      </c>
      <c r="D4968" s="19">
        <v>1.5703093269999999</v>
      </c>
      <c r="E4968" s="23">
        <v>6.2599999999999999E-3</v>
      </c>
      <c r="F4968" s="23">
        <v>5.3400000000000001E-3</v>
      </c>
      <c r="G4968" s="17">
        <v>0</v>
      </c>
      <c r="H4968" s="17">
        <v>1</v>
      </c>
      <c r="I4968" s="17">
        <v>0.74538265199999998</v>
      </c>
      <c r="J4968" s="17">
        <v>0.25461734800000002</v>
      </c>
      <c r="K4968" s="17">
        <v>0</v>
      </c>
    </row>
    <row r="4969" spans="1:11" x14ac:dyDescent="0.45">
      <c r="A4969" s="10" t="s">
        <v>49</v>
      </c>
      <c r="B4969" s="20">
        <v>0.03</v>
      </c>
      <c r="C4969" s="19">
        <v>647</v>
      </c>
      <c r="D4969" s="19">
        <v>3.1059512090000001</v>
      </c>
      <c r="E4969" s="23">
        <v>9.41E-3</v>
      </c>
      <c r="F4969" s="23">
        <v>8.2299999999999995E-3</v>
      </c>
      <c r="G4969" s="17">
        <v>0</v>
      </c>
      <c r="H4969" s="17">
        <v>1</v>
      </c>
      <c r="I4969" s="17">
        <v>0.67006716700000002</v>
      </c>
      <c r="J4969" s="17">
        <v>0.308561421</v>
      </c>
      <c r="K4969" s="17">
        <v>2.1399999999999999E-2</v>
      </c>
    </row>
    <row r="4970" spans="1:11" x14ac:dyDescent="0.45">
      <c r="A4970" s="10" t="s">
        <v>49</v>
      </c>
      <c r="B4970" s="20">
        <v>0.04</v>
      </c>
      <c r="C4970" s="19">
        <v>835</v>
      </c>
      <c r="D4970" s="19">
        <v>5.0145852980000001</v>
      </c>
      <c r="E4970" s="23">
        <v>1.12E-2</v>
      </c>
      <c r="F4970" s="23">
        <v>9.8099999999999993E-3</v>
      </c>
      <c r="G4970" s="17">
        <v>0</v>
      </c>
      <c r="H4970" s="17">
        <v>1</v>
      </c>
      <c r="I4970" s="17">
        <v>0.71893216199999999</v>
      </c>
      <c r="J4970" s="17">
        <v>0.267690545</v>
      </c>
      <c r="K4970" s="17">
        <v>1.34E-2</v>
      </c>
    </row>
    <row r="4971" spans="1:11" x14ac:dyDescent="0.45">
      <c r="A4971" s="10" t="s">
        <v>49</v>
      </c>
      <c r="B4971" s="20">
        <v>0.05</v>
      </c>
      <c r="C4971" s="19">
        <v>1017</v>
      </c>
      <c r="D4971" s="19">
        <v>7.2120270040000003</v>
      </c>
      <c r="E4971" s="23">
        <v>1.3100000000000001E-2</v>
      </c>
      <c r="F4971" s="23">
        <v>1.15E-2</v>
      </c>
      <c r="G4971" s="17">
        <v>0</v>
      </c>
      <c r="H4971" s="17">
        <v>1</v>
      </c>
      <c r="I4971" s="17">
        <v>0.800711328</v>
      </c>
      <c r="J4971" s="17">
        <v>0.19008634099999999</v>
      </c>
      <c r="K4971" s="17">
        <v>9.1999999999999998E-3</v>
      </c>
    </row>
    <row r="4972" spans="1:11" x14ac:dyDescent="0.45">
      <c r="A4972" s="10" t="s">
        <v>49</v>
      </c>
      <c r="B4972" s="20">
        <v>0.06</v>
      </c>
      <c r="C4972" s="19">
        <v>1204</v>
      </c>
      <c r="D4972" s="19">
        <v>9.8051080370000001</v>
      </c>
      <c r="E4972" s="23">
        <v>1.4146311E-2</v>
      </c>
      <c r="F4972" s="23">
        <v>1.2800000000000001E-2</v>
      </c>
      <c r="G4972" s="17">
        <v>0</v>
      </c>
      <c r="H4972" s="17">
        <v>1</v>
      </c>
      <c r="I4972" s="17">
        <v>0.82704910899999995</v>
      </c>
      <c r="J4972" s="17">
        <v>0.166202075</v>
      </c>
      <c r="K4972" s="17">
        <v>6.7499999999999999E-3</v>
      </c>
    </row>
    <row r="4973" spans="1:11" x14ac:dyDescent="0.45">
      <c r="A4973" s="10" t="s">
        <v>49</v>
      </c>
      <c r="B4973" s="20">
        <v>7.0000000000000007E-2</v>
      </c>
      <c r="C4973" s="19">
        <v>1390</v>
      </c>
      <c r="D4973" s="19">
        <v>12.670588990000001</v>
      </c>
      <c r="E4973" s="23">
        <v>1.6400000000000001E-2</v>
      </c>
      <c r="F4973" s="23">
        <v>1.44E-2</v>
      </c>
      <c r="G4973" s="17">
        <v>0</v>
      </c>
      <c r="H4973" s="17">
        <v>1</v>
      </c>
      <c r="I4973" s="17">
        <v>0.86558997800000004</v>
      </c>
      <c r="J4973" s="17">
        <v>0.12916513099999999</v>
      </c>
      <c r="K4973" s="17">
        <v>5.2399999999999999E-3</v>
      </c>
    </row>
    <row r="4974" spans="1:11" x14ac:dyDescent="0.45">
      <c r="A4974" s="10" t="s">
        <v>49</v>
      </c>
      <c r="B4974" s="20">
        <v>0.08</v>
      </c>
      <c r="C4974" s="19">
        <v>1560</v>
      </c>
      <c r="D4974" s="19">
        <v>15.684969690000001</v>
      </c>
      <c r="E4974" s="23">
        <v>1.8499999999999999E-2</v>
      </c>
      <c r="F4974" s="23">
        <v>1.6E-2</v>
      </c>
      <c r="G4974" s="17">
        <v>0</v>
      </c>
      <c r="H4974" s="17">
        <v>1</v>
      </c>
      <c r="I4974" s="17">
        <v>0.856028185</v>
      </c>
      <c r="J4974" s="17">
        <v>0.13969078600000001</v>
      </c>
      <c r="K4974" s="17">
        <v>4.28E-3</v>
      </c>
    </row>
    <row r="4975" spans="1:11" x14ac:dyDescent="0.45">
      <c r="A4975" s="10" t="s">
        <v>49</v>
      </c>
      <c r="B4975" s="20">
        <v>0.09</v>
      </c>
      <c r="C4975" s="19">
        <v>1758</v>
      </c>
      <c r="D4975" s="19">
        <v>19.52399277</v>
      </c>
      <c r="E4975" s="23">
        <v>2.0199999999999999E-2</v>
      </c>
      <c r="F4975" s="23">
        <v>1.7899999999999999E-2</v>
      </c>
      <c r="G4975" s="17">
        <v>0</v>
      </c>
      <c r="H4975" s="17">
        <v>1</v>
      </c>
      <c r="I4975" s="17">
        <v>0.87619647700000003</v>
      </c>
      <c r="J4975" s="17">
        <v>0.120298013</v>
      </c>
      <c r="K4975" s="17">
        <v>3.5100000000000001E-3</v>
      </c>
    </row>
    <row r="4976" spans="1:11" x14ac:dyDescent="0.45">
      <c r="A4976" s="10" t="s">
        <v>49</v>
      </c>
      <c r="B4976" s="20">
        <v>0.1</v>
      </c>
      <c r="C4976" s="19">
        <v>1938</v>
      </c>
      <c r="D4976" s="19">
        <v>23.429109310000001</v>
      </c>
      <c r="E4976" s="23">
        <v>2.264704E-2</v>
      </c>
      <c r="F4976" s="23">
        <v>1.9900000000000001E-2</v>
      </c>
      <c r="G4976" s="17">
        <v>0</v>
      </c>
      <c r="H4976" s="17">
        <v>1</v>
      </c>
      <c r="I4976" s="17">
        <v>0.89738782399999995</v>
      </c>
      <c r="J4976" s="17">
        <v>9.9699999999999997E-2</v>
      </c>
      <c r="K4976" s="17">
        <v>2.9099999999999998E-3</v>
      </c>
    </row>
    <row r="4977" spans="1:11" x14ac:dyDescent="0.45">
      <c r="A4977" s="10" t="s">
        <v>49</v>
      </c>
      <c r="B4977" s="20">
        <v>0.11</v>
      </c>
      <c r="C4977" s="19">
        <v>2134</v>
      </c>
      <c r="D4977" s="19">
        <v>28.165303819999998</v>
      </c>
      <c r="E4977" s="23">
        <v>2.6499999999999999E-2</v>
      </c>
      <c r="F4977" s="23">
        <v>2.1600000000000001E-2</v>
      </c>
      <c r="G4977" s="17">
        <v>0</v>
      </c>
      <c r="H4977" s="17">
        <v>1</v>
      </c>
      <c r="I4977" s="17">
        <v>0.89441206399999995</v>
      </c>
      <c r="J4977" s="17">
        <v>0.103123169</v>
      </c>
      <c r="K4977" s="17">
        <v>2.4599999999999999E-3</v>
      </c>
    </row>
    <row r="4978" spans="1:11" x14ac:dyDescent="0.45">
      <c r="A4978" s="10" t="s">
        <v>49</v>
      </c>
      <c r="B4978" s="20">
        <v>0.12</v>
      </c>
      <c r="C4978" s="19">
        <v>2316</v>
      </c>
      <c r="D4978" s="19">
        <v>33.280922480000001</v>
      </c>
      <c r="E4978" s="23">
        <v>2.92E-2</v>
      </c>
      <c r="F4978" s="23">
        <v>2.41E-2</v>
      </c>
      <c r="G4978" s="17">
        <v>0</v>
      </c>
      <c r="H4978" s="17">
        <v>1</v>
      </c>
      <c r="I4978" s="17">
        <v>0.885070154</v>
      </c>
      <c r="J4978" s="17">
        <v>0.112776075</v>
      </c>
      <c r="K4978" s="17">
        <v>2.15E-3</v>
      </c>
    </row>
    <row r="4979" spans="1:11" x14ac:dyDescent="0.45">
      <c r="A4979" s="10" t="s">
        <v>49</v>
      </c>
      <c r="B4979" s="20">
        <v>0.13</v>
      </c>
      <c r="C4979" s="19">
        <v>2481</v>
      </c>
      <c r="D4979" s="19">
        <v>38.209312760000003</v>
      </c>
      <c r="E4979" s="23">
        <v>0.03</v>
      </c>
      <c r="F4979" s="23">
        <v>2.5899999999999999E-2</v>
      </c>
      <c r="G4979" s="17">
        <v>0</v>
      </c>
      <c r="H4979" s="17">
        <v>1</v>
      </c>
      <c r="I4979" s="17">
        <v>0.89657789499999996</v>
      </c>
      <c r="J4979" s="17">
        <v>0.10152986</v>
      </c>
      <c r="K4979" s="17">
        <v>1.89E-3</v>
      </c>
    </row>
    <row r="4980" spans="1:11" x14ac:dyDescent="0.45">
      <c r="A4980" s="10" t="s">
        <v>49</v>
      </c>
      <c r="B4980" s="20">
        <v>0.14000000000000001</v>
      </c>
      <c r="C4980" s="19">
        <v>2702</v>
      </c>
      <c r="D4980" s="19">
        <v>45.02290661</v>
      </c>
      <c r="E4980" s="23">
        <v>3.2099999999999997E-2</v>
      </c>
      <c r="F4980" s="23">
        <v>2.8799999999999999E-2</v>
      </c>
      <c r="G4980" s="17">
        <v>0</v>
      </c>
      <c r="H4980" s="17">
        <v>1</v>
      </c>
      <c r="I4980" s="17">
        <v>0.91399780900000005</v>
      </c>
      <c r="J4980" s="17">
        <v>8.4400000000000003E-2</v>
      </c>
      <c r="K4980" s="17">
        <v>1.57E-3</v>
      </c>
    </row>
    <row r="4981" spans="1:11" x14ac:dyDescent="0.45">
      <c r="A4981" s="10" t="s">
        <v>49</v>
      </c>
      <c r="B4981" s="20">
        <v>0.15</v>
      </c>
      <c r="C4981" s="19">
        <v>2872</v>
      </c>
      <c r="D4981" s="19">
        <v>50.564173150000002</v>
      </c>
      <c r="E4981" s="23">
        <v>3.3399999999999999E-2</v>
      </c>
      <c r="F4981" s="23">
        <v>3.0300000000000001E-2</v>
      </c>
      <c r="G4981" s="17">
        <v>0</v>
      </c>
      <c r="H4981" s="17">
        <v>1</v>
      </c>
      <c r="I4981" s="17">
        <v>0.91761445500000005</v>
      </c>
      <c r="J4981" s="17">
        <v>8.1000000000000003E-2</v>
      </c>
      <c r="K4981" s="17">
        <v>1.39E-3</v>
      </c>
    </row>
    <row r="4982" spans="1:11" x14ac:dyDescent="0.45">
      <c r="A4982" s="10" t="s">
        <v>49</v>
      </c>
      <c r="B4982" s="20">
        <v>0.16</v>
      </c>
      <c r="C4982" s="19">
        <v>3060</v>
      </c>
      <c r="D4982" s="19">
        <v>57.079143520000002</v>
      </c>
      <c r="E4982" s="23">
        <v>3.5799999999999998E-2</v>
      </c>
      <c r="F4982" s="23">
        <v>3.1699999999999999E-2</v>
      </c>
      <c r="G4982" s="17">
        <v>0</v>
      </c>
      <c r="H4982" s="17">
        <v>1</v>
      </c>
      <c r="I4982" s="17">
        <v>0.92565554999999999</v>
      </c>
      <c r="J4982" s="17">
        <v>7.3099999999999998E-2</v>
      </c>
      <c r="K4982" s="17">
        <v>1.23E-3</v>
      </c>
    </row>
    <row r="4983" spans="1:11" x14ac:dyDescent="0.45">
      <c r="A4983" s="10" t="s">
        <v>49</v>
      </c>
      <c r="B4983" s="20">
        <v>0.17</v>
      </c>
      <c r="C4983" s="19">
        <v>3239</v>
      </c>
      <c r="D4983" s="19">
        <v>63.742990759999998</v>
      </c>
      <c r="E4983" s="23">
        <v>3.78E-2</v>
      </c>
      <c r="F4983" s="23">
        <v>3.3000000000000002E-2</v>
      </c>
      <c r="G4983" s="17">
        <v>0</v>
      </c>
      <c r="H4983" s="17">
        <v>1</v>
      </c>
      <c r="I4983" s="17">
        <v>0.93373614100000002</v>
      </c>
      <c r="J4983" s="17">
        <v>6.5199999999999994E-2</v>
      </c>
      <c r="K4983" s="17">
        <v>1.09E-3</v>
      </c>
    </row>
    <row r="4984" spans="1:11" x14ac:dyDescent="0.45">
      <c r="A4984" s="10" t="s">
        <v>49</v>
      </c>
      <c r="B4984" s="20">
        <v>0.18</v>
      </c>
      <c r="C4984" s="19">
        <v>3428</v>
      </c>
      <c r="D4984" s="19">
        <v>71.058199599999995</v>
      </c>
      <c r="E4984" s="23">
        <v>3.9600000000000003E-2</v>
      </c>
      <c r="F4984" s="23">
        <v>3.5000000000000003E-2</v>
      </c>
      <c r="G4984" s="17">
        <v>0</v>
      </c>
      <c r="H4984" s="17">
        <v>1</v>
      </c>
      <c r="I4984" s="17">
        <v>0.93542720999999995</v>
      </c>
      <c r="J4984" s="17">
        <v>6.3600000000000004E-2</v>
      </c>
      <c r="K4984" s="17">
        <v>9.8900000000000008E-4</v>
      </c>
    </row>
    <row r="4985" spans="1:11" x14ac:dyDescent="0.45">
      <c r="A4985" s="10" t="s">
        <v>49</v>
      </c>
      <c r="B4985" s="20">
        <v>0.19</v>
      </c>
      <c r="C4985" s="19">
        <v>3619</v>
      </c>
      <c r="D4985" s="19">
        <v>78.86917631</v>
      </c>
      <c r="E4985" s="23">
        <v>4.2599999999999999E-2</v>
      </c>
      <c r="F4985" s="23">
        <v>3.6600000000000001E-2</v>
      </c>
      <c r="G4985" s="17">
        <v>0</v>
      </c>
      <c r="H4985" s="17">
        <v>1</v>
      </c>
      <c r="I4985" s="17">
        <v>0.94171004400000002</v>
      </c>
      <c r="J4985" s="17">
        <v>5.74E-2</v>
      </c>
      <c r="K4985" s="17">
        <v>8.8999999999999995E-4</v>
      </c>
    </row>
    <row r="4986" spans="1:11" x14ac:dyDescent="0.45">
      <c r="A4986" s="10" t="s">
        <v>49</v>
      </c>
      <c r="B4986" s="20">
        <v>0.2</v>
      </c>
      <c r="C4986" s="19">
        <v>3781</v>
      </c>
      <c r="D4986" s="19">
        <v>85.997516880000006</v>
      </c>
      <c r="E4986" s="23">
        <v>4.5699999999999998E-2</v>
      </c>
      <c r="F4986" s="23">
        <v>3.8571895000000002E-2</v>
      </c>
      <c r="G4986" s="17">
        <v>0</v>
      </c>
      <c r="H4986" s="17">
        <v>1</v>
      </c>
      <c r="I4986" s="17">
        <v>0.94330887500000005</v>
      </c>
      <c r="J4986" s="17">
        <v>5.5899999999999998E-2</v>
      </c>
      <c r="K4986" s="17">
        <v>8.1800000000000004E-4</v>
      </c>
    </row>
    <row r="4987" spans="1:11" x14ac:dyDescent="0.45">
      <c r="A4987" s="10" t="s">
        <v>49</v>
      </c>
      <c r="B4987" s="20">
        <v>0.21</v>
      </c>
      <c r="C4987" s="19">
        <v>3986</v>
      </c>
      <c r="D4987" s="19">
        <v>95.639791200000005</v>
      </c>
      <c r="E4987" s="23">
        <v>4.82E-2</v>
      </c>
      <c r="F4987" s="23">
        <v>4.1000000000000002E-2</v>
      </c>
      <c r="G4987" s="17">
        <v>0</v>
      </c>
      <c r="H4987" s="17">
        <v>1</v>
      </c>
      <c r="I4987" s="17">
        <v>0.946473114</v>
      </c>
      <c r="J4987" s="17">
        <v>5.28E-2</v>
      </c>
      <c r="K4987" s="17">
        <v>7.2900000000000005E-4</v>
      </c>
    </row>
    <row r="4988" spans="1:11" x14ac:dyDescent="0.45">
      <c r="A4988" s="10" t="s">
        <v>49</v>
      </c>
      <c r="B4988" s="20">
        <v>0.22</v>
      </c>
      <c r="C4988" s="19">
        <v>4175</v>
      </c>
      <c r="D4988" s="19">
        <v>104.8703478</v>
      </c>
      <c r="E4988" s="23">
        <v>4.9200000000000001E-2</v>
      </c>
      <c r="F4988" s="23">
        <v>4.2900000000000001E-2</v>
      </c>
      <c r="G4988" s="17">
        <v>0</v>
      </c>
      <c r="H4988" s="17">
        <v>1</v>
      </c>
      <c r="I4988" s="17">
        <v>0.95137273899999997</v>
      </c>
      <c r="J4988" s="17">
        <v>4.8000000000000001E-2</v>
      </c>
      <c r="K4988" s="17">
        <v>6.6299999999999996E-4</v>
      </c>
    </row>
    <row r="4989" spans="1:11" x14ac:dyDescent="0.45">
      <c r="A4989" s="10" t="s">
        <v>49</v>
      </c>
      <c r="B4989" s="20">
        <v>0.23</v>
      </c>
      <c r="C4989" s="19">
        <v>4336</v>
      </c>
      <c r="D4989" s="19">
        <v>112.97786120000001</v>
      </c>
      <c r="E4989" s="23">
        <v>5.1499999999999997E-2</v>
      </c>
      <c r="F4989" s="23">
        <v>4.48E-2</v>
      </c>
      <c r="G4989" s="17">
        <v>0</v>
      </c>
      <c r="H4989" s="17">
        <v>1</v>
      </c>
      <c r="I4989" s="17">
        <v>0.95499146499999998</v>
      </c>
      <c r="J4989" s="17">
        <v>4.4400000000000002E-2</v>
      </c>
      <c r="K4989" s="17">
        <v>6.1300000000000005E-4</v>
      </c>
    </row>
    <row r="4990" spans="1:11" x14ac:dyDescent="0.45">
      <c r="A4990" s="10" t="s">
        <v>49</v>
      </c>
      <c r="B4990" s="20">
        <v>0.24</v>
      </c>
      <c r="C4990" s="19">
        <v>4536</v>
      </c>
      <c r="D4990" s="19">
        <v>123.5099786</v>
      </c>
      <c r="E4990" s="23">
        <v>5.3999999999999999E-2</v>
      </c>
      <c r="F4990" s="23">
        <v>4.6899999999999997E-2</v>
      </c>
      <c r="G4990" s="17">
        <v>0</v>
      </c>
      <c r="H4990" s="17">
        <v>1</v>
      </c>
      <c r="I4990" s="17">
        <v>0.95888402399999995</v>
      </c>
      <c r="J4990" s="17">
        <v>4.0599999999999997E-2</v>
      </c>
      <c r="K4990" s="17">
        <v>5.5999999999999995E-4</v>
      </c>
    </row>
    <row r="4991" spans="1:11" x14ac:dyDescent="0.45">
      <c r="A4991" s="10" t="s">
        <v>49</v>
      </c>
      <c r="B4991" s="20">
        <v>0.25</v>
      </c>
      <c r="C4991" s="19">
        <v>4731</v>
      </c>
      <c r="D4991" s="19">
        <v>134.3767024</v>
      </c>
      <c r="E4991" s="23">
        <v>5.6899999999999999E-2</v>
      </c>
      <c r="F4991" s="23">
        <v>4.9200000000000001E-2</v>
      </c>
      <c r="G4991" s="17">
        <v>0</v>
      </c>
      <c r="H4991" s="17">
        <v>1</v>
      </c>
      <c r="I4991" s="17">
        <v>0.96078154199999999</v>
      </c>
      <c r="J4991" s="17">
        <v>3.8699999999999998E-2</v>
      </c>
      <c r="K4991" s="17">
        <v>5.13E-4</v>
      </c>
    </row>
    <row r="4992" spans="1:11" x14ac:dyDescent="0.45">
      <c r="A4992" s="10" t="s">
        <v>49</v>
      </c>
      <c r="B4992" s="20">
        <v>0.26</v>
      </c>
      <c r="C4992" s="19">
        <v>4913</v>
      </c>
      <c r="D4992" s="19">
        <v>144.937161</v>
      </c>
      <c r="E4992" s="23">
        <v>5.8700000000000002E-2</v>
      </c>
      <c r="F4992" s="23">
        <v>5.0999999999999997E-2</v>
      </c>
      <c r="G4992" s="17">
        <v>0</v>
      </c>
      <c r="H4992" s="17">
        <v>1</v>
      </c>
      <c r="I4992" s="17">
        <v>0.95205588200000002</v>
      </c>
      <c r="J4992" s="17">
        <v>4.7500000000000001E-2</v>
      </c>
      <c r="K4992" s="17">
        <v>4.7800000000000002E-4</v>
      </c>
    </row>
    <row r="4993" spans="1:11" x14ac:dyDescent="0.45">
      <c r="A4993" s="10" t="s">
        <v>49</v>
      </c>
      <c r="B4993" s="20">
        <v>0.27</v>
      </c>
      <c r="C4993" s="19">
        <v>5065</v>
      </c>
      <c r="D4993" s="19">
        <v>153.88636790000001</v>
      </c>
      <c r="E4993" s="23">
        <v>5.8999999999999997E-2</v>
      </c>
      <c r="F4993" s="23">
        <v>5.2600000000000001E-2</v>
      </c>
      <c r="G4993" s="17">
        <v>0</v>
      </c>
      <c r="H4993" s="17">
        <v>1</v>
      </c>
      <c r="I4993" s="17">
        <v>0.95444933700000001</v>
      </c>
      <c r="J4993" s="17">
        <v>4.5100000000000001E-2</v>
      </c>
      <c r="K4993" s="17">
        <v>4.5399999999999998E-4</v>
      </c>
    </row>
    <row r="4994" spans="1:11" x14ac:dyDescent="0.45">
      <c r="A4994" s="10" t="s">
        <v>49</v>
      </c>
      <c r="B4994" s="20">
        <v>0.28000000000000003</v>
      </c>
      <c r="C4994" s="19">
        <v>5299</v>
      </c>
      <c r="D4994" s="19">
        <v>167.90494580000001</v>
      </c>
      <c r="E4994" s="23">
        <v>6.1400000000000003E-2</v>
      </c>
      <c r="F4994" s="23">
        <v>5.4800000000000001E-2</v>
      </c>
      <c r="G4994" s="17">
        <v>0</v>
      </c>
      <c r="H4994" s="17">
        <v>1</v>
      </c>
      <c r="I4994" s="17">
        <v>0.95671772600000005</v>
      </c>
      <c r="J4994" s="17">
        <v>4.2900000000000001E-2</v>
      </c>
      <c r="K4994" s="17">
        <v>4.1399999999999998E-4</v>
      </c>
    </row>
    <row r="4995" spans="1:11" x14ac:dyDescent="0.45">
      <c r="A4995" s="10" t="s">
        <v>49</v>
      </c>
      <c r="B4995" s="20">
        <v>0.28999999999999998</v>
      </c>
      <c r="C4995" s="19">
        <v>5490</v>
      </c>
      <c r="D4995" s="19">
        <v>179.69000779999999</v>
      </c>
      <c r="E4995" s="23">
        <v>6.25E-2</v>
      </c>
      <c r="F4995" s="23">
        <v>5.6099999999999997E-2</v>
      </c>
      <c r="G4995" s="17">
        <v>0</v>
      </c>
      <c r="H4995" s="17">
        <v>1</v>
      </c>
      <c r="I4995" s="17">
        <v>0.95960079799999998</v>
      </c>
      <c r="J4995" s="17">
        <v>0.04</v>
      </c>
      <c r="K4995" s="17">
        <v>3.86E-4</v>
      </c>
    </row>
    <row r="4996" spans="1:11" x14ac:dyDescent="0.45">
      <c r="A4996" s="10" t="s">
        <v>49</v>
      </c>
      <c r="B4996" s="20">
        <v>0.3</v>
      </c>
      <c r="C4996" s="19">
        <v>5658</v>
      </c>
      <c r="D4996" s="19">
        <v>190.4127187</v>
      </c>
      <c r="E4996" s="23">
        <v>6.5100000000000005E-2</v>
      </c>
      <c r="F4996" s="23">
        <v>5.7799999999999997E-2</v>
      </c>
      <c r="G4996" s="17">
        <v>0</v>
      </c>
      <c r="H4996" s="17">
        <v>1</v>
      </c>
      <c r="I4996" s="17">
        <v>0.96167903399999999</v>
      </c>
      <c r="J4996" s="17">
        <v>3.7999999999999999E-2</v>
      </c>
      <c r="K4996" s="17">
        <v>3.6600000000000001E-4</v>
      </c>
    </row>
    <row r="4997" spans="1:11" x14ac:dyDescent="0.45">
      <c r="A4997" s="10" t="s">
        <v>49</v>
      </c>
      <c r="B4997" s="20">
        <v>0.31</v>
      </c>
      <c r="C4997" s="19">
        <v>5846</v>
      </c>
      <c r="D4997" s="19">
        <v>202.91114949999999</v>
      </c>
      <c r="E4997" s="23">
        <v>6.7500000000000004E-2</v>
      </c>
      <c r="F4997" s="23">
        <v>5.9400000000000001E-2</v>
      </c>
      <c r="G4997" s="17">
        <v>0</v>
      </c>
      <c r="H4997" s="17">
        <v>1</v>
      </c>
      <c r="I4997" s="17">
        <v>0.96395755999999999</v>
      </c>
      <c r="J4997" s="17">
        <v>3.5700000000000003E-2</v>
      </c>
      <c r="K4997" s="17">
        <v>3.4400000000000001E-4</v>
      </c>
    </row>
    <row r="4998" spans="1:11" x14ac:dyDescent="0.45">
      <c r="A4998" s="10" t="s">
        <v>49</v>
      </c>
      <c r="B4998" s="20">
        <v>0.32</v>
      </c>
      <c r="C4998" s="19">
        <v>6021</v>
      </c>
      <c r="D4998" s="19">
        <v>214.9396156</v>
      </c>
      <c r="E4998" s="23">
        <v>7.0099999999999996E-2</v>
      </c>
      <c r="F4998" s="23">
        <v>6.0999999999999999E-2</v>
      </c>
      <c r="G4998" s="17">
        <v>0</v>
      </c>
      <c r="H4998" s="17">
        <v>1</v>
      </c>
      <c r="I4998" s="17">
        <v>0.96605194800000005</v>
      </c>
      <c r="J4998" s="17">
        <v>3.3599999999999998E-2</v>
      </c>
      <c r="K4998" s="17">
        <v>3.2400000000000001E-4</v>
      </c>
    </row>
    <row r="4999" spans="1:11" x14ac:dyDescent="0.45">
      <c r="A4999" s="10" t="s">
        <v>49</v>
      </c>
      <c r="B4999" s="20">
        <v>0.33</v>
      </c>
      <c r="C4999" s="19">
        <v>6217</v>
      </c>
      <c r="D4999" s="19">
        <v>228.8616523</v>
      </c>
      <c r="E4999" s="23">
        <v>7.22E-2</v>
      </c>
      <c r="F4999" s="23">
        <v>6.3E-2</v>
      </c>
      <c r="G4999" s="17">
        <v>0</v>
      </c>
      <c r="H4999" s="17">
        <v>1</v>
      </c>
      <c r="I4999" s="17">
        <v>0.96174659299999998</v>
      </c>
      <c r="J4999" s="17">
        <v>3.7900000000000003E-2</v>
      </c>
      <c r="K4999" s="17">
        <v>3.0699999999999998E-4</v>
      </c>
    </row>
    <row r="5000" spans="1:11" x14ac:dyDescent="0.45">
      <c r="A5000" s="10" t="s">
        <v>49</v>
      </c>
      <c r="B5000" s="20">
        <v>0.34</v>
      </c>
      <c r="C5000" s="19">
        <v>6373</v>
      </c>
      <c r="D5000" s="19">
        <v>240.3612588</v>
      </c>
      <c r="E5000" s="23">
        <v>7.4700000000000003E-2</v>
      </c>
      <c r="F5000" s="23">
        <v>6.4500000000000002E-2</v>
      </c>
      <c r="G5000" s="17">
        <v>0</v>
      </c>
      <c r="H5000" s="17">
        <v>1</v>
      </c>
      <c r="I5000" s="17">
        <v>0.96344468699999997</v>
      </c>
      <c r="J5000" s="17">
        <v>3.6299999999999999E-2</v>
      </c>
      <c r="K5000" s="17">
        <v>2.9300000000000002E-4</v>
      </c>
    </row>
    <row r="5001" spans="1:11" x14ac:dyDescent="0.45">
      <c r="A5001" s="10" t="s">
        <v>49</v>
      </c>
      <c r="B5001" s="20">
        <v>0.35</v>
      </c>
      <c r="C5001" s="19">
        <v>6566</v>
      </c>
      <c r="D5001" s="19">
        <v>254.9345759</v>
      </c>
      <c r="E5001" s="23">
        <v>7.7600000000000002E-2</v>
      </c>
      <c r="F5001" s="23">
        <v>6.6400000000000001E-2</v>
      </c>
      <c r="G5001" s="17">
        <v>0</v>
      </c>
      <c r="H5001" s="17">
        <v>1</v>
      </c>
      <c r="I5001" s="17">
        <v>0.96457996099999999</v>
      </c>
      <c r="J5001" s="17">
        <v>3.5099999999999999E-2</v>
      </c>
      <c r="K5001" s="17">
        <v>2.7700000000000001E-4</v>
      </c>
    </row>
    <row r="5002" spans="1:11" x14ac:dyDescent="0.45">
      <c r="A5002" s="10" t="s">
        <v>49</v>
      </c>
      <c r="B5002" s="20">
        <v>0.36</v>
      </c>
      <c r="C5002" s="19">
        <v>6771</v>
      </c>
      <c r="D5002" s="19">
        <v>271.19807059999999</v>
      </c>
      <c r="E5002" s="23">
        <v>8.1000000000000003E-2</v>
      </c>
      <c r="F5002" s="23">
        <v>6.8599999999999994E-2</v>
      </c>
      <c r="G5002" s="17">
        <v>0</v>
      </c>
      <c r="H5002" s="17">
        <v>1</v>
      </c>
      <c r="I5002" s="17">
        <v>0.96623814299999999</v>
      </c>
      <c r="J5002" s="17">
        <v>3.3500000000000002E-2</v>
      </c>
      <c r="K5002" s="17">
        <v>2.6400000000000002E-4</v>
      </c>
    </row>
    <row r="5003" spans="1:11" x14ac:dyDescent="0.45">
      <c r="A5003" s="10" t="s">
        <v>49</v>
      </c>
      <c r="B5003" s="20">
        <v>0.37</v>
      </c>
      <c r="C5003" s="19">
        <v>6939</v>
      </c>
      <c r="D5003" s="19">
        <v>285.01476380000003</v>
      </c>
      <c r="E5003" s="23">
        <v>8.3099999999999993E-2</v>
      </c>
      <c r="F5003" s="23">
        <v>7.0599999999999996E-2</v>
      </c>
      <c r="G5003" s="17">
        <v>0</v>
      </c>
      <c r="H5003" s="17">
        <v>1</v>
      </c>
      <c r="I5003" s="17">
        <v>0.96676352799999998</v>
      </c>
      <c r="J5003" s="17">
        <v>3.3000000000000002E-2</v>
      </c>
      <c r="K5003" s="17">
        <v>2.52E-4</v>
      </c>
    </row>
    <row r="5004" spans="1:11" x14ac:dyDescent="0.45">
      <c r="A5004" s="10" t="s">
        <v>49</v>
      </c>
      <c r="B5004" s="20">
        <v>0.38</v>
      </c>
      <c r="C5004" s="19">
        <v>7143</v>
      </c>
      <c r="D5004" s="19">
        <v>302.360499</v>
      </c>
      <c r="E5004" s="23">
        <v>8.8200000000000001E-2</v>
      </c>
      <c r="F5004" s="23">
        <v>7.2800000000000004E-2</v>
      </c>
      <c r="G5004" s="17">
        <v>0</v>
      </c>
      <c r="H5004" s="17">
        <v>1</v>
      </c>
      <c r="I5004" s="17">
        <v>0.96811885399999997</v>
      </c>
      <c r="J5004" s="17">
        <v>3.1600000000000003E-2</v>
      </c>
      <c r="K5004" s="17">
        <v>2.3699999999999999E-4</v>
      </c>
    </row>
    <row r="5005" spans="1:11" x14ac:dyDescent="0.45">
      <c r="A5005" s="10" t="s">
        <v>49</v>
      </c>
      <c r="B5005" s="20">
        <v>0.39</v>
      </c>
      <c r="C5005" s="19">
        <v>7330</v>
      </c>
      <c r="D5005" s="19">
        <v>319.27449789999997</v>
      </c>
      <c r="E5005" s="23">
        <v>9.2299999999999993E-2</v>
      </c>
      <c r="F5005" s="23">
        <v>7.5300000000000006E-2</v>
      </c>
      <c r="G5005" s="17">
        <v>0</v>
      </c>
      <c r="H5005" s="17">
        <v>1</v>
      </c>
      <c r="I5005" s="17">
        <v>0.96985144499999998</v>
      </c>
      <c r="J5005" s="17">
        <v>2.9899999999999999E-2</v>
      </c>
      <c r="K5005" s="17">
        <v>2.24E-4</v>
      </c>
    </row>
    <row r="5006" spans="1:11" x14ac:dyDescent="0.45">
      <c r="A5006" s="10" t="s">
        <v>49</v>
      </c>
      <c r="B5006" s="20">
        <v>0.4</v>
      </c>
      <c r="C5006" s="19">
        <v>7512</v>
      </c>
      <c r="D5006" s="19">
        <v>336.28785429999999</v>
      </c>
      <c r="E5006" s="23">
        <v>9.4899999999999998E-2</v>
      </c>
      <c r="F5006" s="23">
        <v>7.8E-2</v>
      </c>
      <c r="G5006" s="17">
        <v>0</v>
      </c>
      <c r="H5006" s="17">
        <v>1</v>
      </c>
      <c r="I5006" s="17">
        <v>0.97161866100000005</v>
      </c>
      <c r="J5006" s="17">
        <v>2.8199999999999999E-2</v>
      </c>
      <c r="K5006" s="17">
        <v>2.1100000000000001E-4</v>
      </c>
    </row>
    <row r="5007" spans="1:11" x14ac:dyDescent="0.45">
      <c r="A5007" s="10" t="s">
        <v>49</v>
      </c>
      <c r="B5007" s="20">
        <v>0.41</v>
      </c>
      <c r="C5007" s="19">
        <v>7665</v>
      </c>
      <c r="D5007" s="19">
        <v>351.0833116</v>
      </c>
      <c r="E5007" s="23">
        <v>9.7600000000000006E-2</v>
      </c>
      <c r="F5007" s="23">
        <v>8.0500000000000002E-2</v>
      </c>
      <c r="G5007" s="17">
        <v>0</v>
      </c>
      <c r="H5007" s="17">
        <v>1</v>
      </c>
      <c r="I5007" s="17">
        <v>0.97287643199999996</v>
      </c>
      <c r="J5007" s="17">
        <v>2.69E-2</v>
      </c>
      <c r="K5007" s="17">
        <v>2.02E-4</v>
      </c>
    </row>
    <row r="5008" spans="1:11" x14ac:dyDescent="0.45">
      <c r="A5008" s="10" t="s">
        <v>49</v>
      </c>
      <c r="B5008" s="20">
        <v>0.42</v>
      </c>
      <c r="C5008" s="19">
        <v>7884</v>
      </c>
      <c r="D5008" s="19">
        <v>372.71592509999999</v>
      </c>
      <c r="E5008" s="23">
        <v>9.9699999999999997E-2</v>
      </c>
      <c r="F5008" s="23">
        <v>8.2900000000000001E-2</v>
      </c>
      <c r="G5008" s="17">
        <v>0</v>
      </c>
      <c r="H5008" s="17">
        <v>1</v>
      </c>
      <c r="I5008" s="17">
        <v>0.97455359500000005</v>
      </c>
      <c r="J5008" s="17">
        <v>2.53E-2</v>
      </c>
      <c r="K5008" s="17">
        <v>1.8900000000000001E-4</v>
      </c>
    </row>
    <row r="5009" spans="1:11" x14ac:dyDescent="0.45">
      <c r="A5009" s="10" t="s">
        <v>49</v>
      </c>
      <c r="B5009" s="20">
        <v>0.43</v>
      </c>
      <c r="C5009" s="19">
        <v>8068</v>
      </c>
      <c r="D5009" s="19">
        <v>391.31074960000001</v>
      </c>
      <c r="E5009" s="23">
        <v>0.101730907</v>
      </c>
      <c r="F5009" s="23">
        <v>8.5900000000000004E-2</v>
      </c>
      <c r="G5009" s="17">
        <v>0</v>
      </c>
      <c r="H5009" s="17">
        <v>1</v>
      </c>
      <c r="I5009" s="17">
        <v>0.97567377099999997</v>
      </c>
      <c r="J5009" s="17">
        <v>2.41E-2</v>
      </c>
      <c r="K5009" s="17">
        <v>1.8100000000000001E-4</v>
      </c>
    </row>
    <row r="5010" spans="1:11" x14ac:dyDescent="0.45">
      <c r="A5010" s="10" t="s">
        <v>49</v>
      </c>
      <c r="B5010" s="20">
        <v>0.44</v>
      </c>
      <c r="C5010" s="19">
        <v>8249</v>
      </c>
      <c r="D5010" s="19">
        <v>409.92884909999998</v>
      </c>
      <c r="E5010" s="23">
        <v>0.104692917</v>
      </c>
      <c r="F5010" s="23">
        <v>8.8400000000000006E-2</v>
      </c>
      <c r="G5010" s="17">
        <v>0</v>
      </c>
      <c r="H5010" s="17">
        <v>1</v>
      </c>
      <c r="I5010" s="17">
        <v>0.97677083399999998</v>
      </c>
      <c r="J5010" s="17">
        <v>2.3099999999999999E-2</v>
      </c>
      <c r="K5010" s="17">
        <v>1.73E-4</v>
      </c>
    </row>
    <row r="5011" spans="1:11" x14ac:dyDescent="0.45">
      <c r="A5011" s="10" t="s">
        <v>49</v>
      </c>
      <c r="B5011" s="20">
        <v>0.45</v>
      </c>
      <c r="C5011" s="19">
        <v>8430</v>
      </c>
      <c r="D5011" s="19">
        <v>429.37853419999999</v>
      </c>
      <c r="E5011" s="23">
        <v>0.109935291</v>
      </c>
      <c r="F5011" s="23">
        <v>9.1399999999999995E-2</v>
      </c>
      <c r="G5011" s="17">
        <v>0</v>
      </c>
      <c r="H5011" s="17">
        <v>1</v>
      </c>
      <c r="I5011" s="17">
        <v>0.97767815700000005</v>
      </c>
      <c r="J5011" s="17">
        <v>2.2200000000000001E-2</v>
      </c>
      <c r="K5011" s="17">
        <v>1.66E-4</v>
      </c>
    </row>
    <row r="5012" spans="1:11" x14ac:dyDescent="0.45">
      <c r="A5012" s="10" t="s">
        <v>49</v>
      </c>
      <c r="B5012" s="20">
        <v>0.46</v>
      </c>
      <c r="C5012" s="19">
        <v>8627</v>
      </c>
      <c r="D5012" s="19">
        <v>451.2371018</v>
      </c>
      <c r="E5012" s="23">
        <v>0.11336281199999999</v>
      </c>
      <c r="F5012" s="23">
        <v>9.3299999999999994E-2</v>
      </c>
      <c r="G5012" s="17">
        <v>0</v>
      </c>
      <c r="H5012" s="17">
        <v>1</v>
      </c>
      <c r="I5012" s="17">
        <v>0.97876975700000002</v>
      </c>
      <c r="J5012" s="17">
        <v>2.1100000000000001E-2</v>
      </c>
      <c r="K5012" s="17">
        <v>1.5799999999999999E-4</v>
      </c>
    </row>
    <row r="5013" spans="1:11" x14ac:dyDescent="0.45">
      <c r="A5013" s="10" t="s">
        <v>49</v>
      </c>
      <c r="B5013" s="20">
        <v>0.47</v>
      </c>
      <c r="C5013" s="19">
        <v>8799</v>
      </c>
      <c r="D5013" s="19">
        <v>471.05274109999999</v>
      </c>
      <c r="E5013" s="23">
        <v>0.116455407</v>
      </c>
      <c r="F5013" s="23">
        <v>9.6500000000000002E-2</v>
      </c>
      <c r="G5013" s="17">
        <v>0</v>
      </c>
      <c r="H5013" s="17">
        <v>1</v>
      </c>
      <c r="I5013" s="17">
        <v>0.97971421400000003</v>
      </c>
      <c r="J5013" s="17">
        <v>2.01E-2</v>
      </c>
      <c r="K5013" s="17">
        <v>1.5100000000000001E-4</v>
      </c>
    </row>
    <row r="5014" spans="1:11" x14ac:dyDescent="0.45">
      <c r="A5014" s="10" t="s">
        <v>49</v>
      </c>
      <c r="B5014" s="20">
        <v>0.48</v>
      </c>
      <c r="C5014" s="19">
        <v>8998</v>
      </c>
      <c r="D5014" s="19">
        <v>494.43415979999997</v>
      </c>
      <c r="E5014" s="23">
        <v>0.11833847</v>
      </c>
      <c r="F5014" s="23">
        <v>9.9500000000000005E-2</v>
      </c>
      <c r="G5014" s="17">
        <v>0</v>
      </c>
      <c r="H5014" s="17">
        <v>1</v>
      </c>
      <c r="I5014" s="17">
        <v>0.98054358500000005</v>
      </c>
      <c r="J5014" s="17">
        <v>1.9300000000000001E-2</v>
      </c>
      <c r="K5014" s="17">
        <v>1.45E-4</v>
      </c>
    </row>
    <row r="5015" spans="1:11" x14ac:dyDescent="0.45">
      <c r="A5015" s="10" t="s">
        <v>49</v>
      </c>
      <c r="B5015" s="20">
        <v>0.49</v>
      </c>
      <c r="C5015" s="19">
        <v>9184</v>
      </c>
      <c r="D5015" s="19">
        <v>517.16467820000003</v>
      </c>
      <c r="E5015" s="23">
        <v>0.124803752</v>
      </c>
      <c r="F5015" s="23">
        <v>0.102556414</v>
      </c>
      <c r="G5015" s="17">
        <v>0</v>
      </c>
      <c r="H5015" s="17">
        <v>1</v>
      </c>
      <c r="I5015" s="17">
        <v>0.98117184800000001</v>
      </c>
      <c r="J5015" s="17">
        <v>1.8700000000000001E-2</v>
      </c>
      <c r="K5015" s="17">
        <v>1.3799999999999999E-4</v>
      </c>
    </row>
    <row r="5016" spans="1:11" x14ac:dyDescent="0.45">
      <c r="A5016" s="10" t="s">
        <v>49</v>
      </c>
      <c r="B5016" s="20">
        <v>0.5</v>
      </c>
      <c r="C5016" s="19">
        <v>9356</v>
      </c>
      <c r="D5016" s="19">
        <v>539.12718529999995</v>
      </c>
      <c r="E5016" s="23">
        <v>0.12961049099999999</v>
      </c>
      <c r="F5016" s="23">
        <v>0.105580085</v>
      </c>
      <c r="G5016" s="17">
        <v>0</v>
      </c>
      <c r="H5016" s="17">
        <v>1</v>
      </c>
      <c r="I5016" s="17">
        <v>0.98188465800000002</v>
      </c>
      <c r="J5016" s="17">
        <v>1.7999999999999999E-2</v>
      </c>
      <c r="K5016" s="17">
        <v>1.3300000000000001E-4</v>
      </c>
    </row>
    <row r="5017" spans="1:11" x14ac:dyDescent="0.45">
      <c r="A5017" s="10" t="s">
        <v>49</v>
      </c>
      <c r="B5017" s="20">
        <v>0.51</v>
      </c>
      <c r="C5017" s="19">
        <v>9557</v>
      </c>
      <c r="D5017" s="19">
        <v>565.74651610000001</v>
      </c>
      <c r="E5017" s="23">
        <v>0.13421334200000001</v>
      </c>
      <c r="F5017" s="23">
        <v>0.108630933</v>
      </c>
      <c r="G5017" s="17">
        <v>0</v>
      </c>
      <c r="H5017" s="17">
        <v>1</v>
      </c>
      <c r="I5017" s="17">
        <v>0.98265896600000002</v>
      </c>
      <c r="J5017" s="17">
        <v>1.72E-2</v>
      </c>
      <c r="K5017" s="17">
        <v>1.27E-4</v>
      </c>
    </row>
    <row r="5018" spans="1:11" x14ac:dyDescent="0.45">
      <c r="A5018" s="10" t="s">
        <v>49</v>
      </c>
      <c r="B5018" s="20">
        <v>0.52</v>
      </c>
      <c r="C5018" s="19">
        <v>9740</v>
      </c>
      <c r="D5018" s="19">
        <v>590.63091310000004</v>
      </c>
      <c r="E5018" s="23">
        <v>0.13730442600000001</v>
      </c>
      <c r="F5018" s="23">
        <v>0.111959925</v>
      </c>
      <c r="G5018" s="17">
        <v>0</v>
      </c>
      <c r="H5018" s="17">
        <v>1</v>
      </c>
      <c r="I5018" s="17">
        <v>0.98328445600000003</v>
      </c>
      <c r="J5018" s="17">
        <v>1.66E-2</v>
      </c>
      <c r="K5018" s="17">
        <v>1.2300000000000001E-4</v>
      </c>
    </row>
    <row r="5019" spans="1:11" x14ac:dyDescent="0.45">
      <c r="A5019" s="10" t="s">
        <v>49</v>
      </c>
      <c r="B5019" s="20">
        <v>0.53</v>
      </c>
      <c r="C5019" s="19">
        <v>9923</v>
      </c>
      <c r="D5019" s="19">
        <v>615.91790109999999</v>
      </c>
      <c r="E5019" s="23">
        <v>0.140220083</v>
      </c>
      <c r="F5019" s="23">
        <v>0.114610105</v>
      </c>
      <c r="G5019" s="17">
        <v>0</v>
      </c>
      <c r="H5019" s="17">
        <v>1</v>
      </c>
      <c r="I5019" s="17">
        <v>0.98390641000000001</v>
      </c>
      <c r="J5019" s="17">
        <v>1.6E-2</v>
      </c>
      <c r="K5019" s="17">
        <v>1.18E-4</v>
      </c>
    </row>
    <row r="5020" spans="1:11" x14ac:dyDescent="0.45">
      <c r="A5020" s="10" t="s">
        <v>49</v>
      </c>
      <c r="B5020" s="20">
        <v>0.54</v>
      </c>
      <c r="C5020" s="19">
        <v>10098</v>
      </c>
      <c r="D5020" s="19">
        <v>640.82810300000006</v>
      </c>
      <c r="E5020" s="23">
        <v>0.143622533</v>
      </c>
      <c r="F5020" s="23">
        <v>0.11803836199999999</v>
      </c>
      <c r="G5020" s="17">
        <v>0</v>
      </c>
      <c r="H5020" s="17">
        <v>1</v>
      </c>
      <c r="I5020" s="17">
        <v>0.98447264000000001</v>
      </c>
      <c r="J5020" s="17">
        <v>1.54E-2</v>
      </c>
      <c r="K5020" s="17">
        <v>1.1400000000000001E-4</v>
      </c>
    </row>
    <row r="5021" spans="1:11" x14ac:dyDescent="0.45">
      <c r="A5021" s="10" t="s">
        <v>49</v>
      </c>
      <c r="B5021" s="20">
        <v>0.55000000000000004</v>
      </c>
      <c r="C5021" s="19">
        <v>10282</v>
      </c>
      <c r="D5021" s="19">
        <v>667.50926440000001</v>
      </c>
      <c r="E5021" s="23">
        <v>0.14742733999999999</v>
      </c>
      <c r="F5021" s="23">
        <v>0.121193257</v>
      </c>
      <c r="G5021" s="17">
        <v>0</v>
      </c>
      <c r="H5021" s="17">
        <v>1</v>
      </c>
      <c r="I5021" s="17">
        <v>0.98493814099999999</v>
      </c>
      <c r="J5021" s="17">
        <v>1.4999999999999999E-2</v>
      </c>
      <c r="K5021" s="17">
        <v>1.11E-4</v>
      </c>
    </row>
    <row r="5022" spans="1:11" x14ac:dyDescent="0.45">
      <c r="A5022" s="10" t="s">
        <v>49</v>
      </c>
      <c r="B5022" s="20">
        <v>0.56000000000000005</v>
      </c>
      <c r="C5022" s="19">
        <v>10481</v>
      </c>
      <c r="D5022" s="19">
        <v>697.32459249999999</v>
      </c>
      <c r="E5022" s="23">
        <v>0.153246563</v>
      </c>
      <c r="F5022" s="23">
        <v>0.124250588</v>
      </c>
      <c r="G5022" s="17">
        <v>0</v>
      </c>
      <c r="H5022" s="17">
        <v>1</v>
      </c>
      <c r="I5022" s="17">
        <v>0.98534136500000002</v>
      </c>
      <c r="J5022" s="17">
        <v>1.46E-2</v>
      </c>
      <c r="K5022" s="17">
        <v>1.07E-4</v>
      </c>
    </row>
    <row r="5023" spans="1:11" x14ac:dyDescent="0.45">
      <c r="A5023" s="10" t="s">
        <v>49</v>
      </c>
      <c r="B5023" s="20">
        <v>0.56999999999999995</v>
      </c>
      <c r="C5023" s="19">
        <v>10688</v>
      </c>
      <c r="D5023" s="19">
        <v>729.80447700000002</v>
      </c>
      <c r="E5023" s="23">
        <v>0.161828047</v>
      </c>
      <c r="F5023" s="23">
        <v>0.12797942800000001</v>
      </c>
      <c r="G5023" s="17">
        <v>0</v>
      </c>
      <c r="H5023" s="17">
        <v>1</v>
      </c>
      <c r="I5023" s="17">
        <v>0.98456730999999997</v>
      </c>
      <c r="J5023" s="17">
        <v>1.5299999999999999E-2</v>
      </c>
      <c r="K5023" s="17">
        <v>1.03E-4</v>
      </c>
    </row>
    <row r="5024" spans="1:11" x14ac:dyDescent="0.45">
      <c r="A5024" s="10" t="s">
        <v>49</v>
      </c>
      <c r="B5024" s="20">
        <v>0.57999999999999996</v>
      </c>
      <c r="C5024" s="19">
        <v>10870</v>
      </c>
      <c r="D5024" s="19">
        <v>759.82898739999996</v>
      </c>
      <c r="E5024" s="23">
        <v>0.16909801099999999</v>
      </c>
      <c r="F5024" s="23">
        <v>0.131925556</v>
      </c>
      <c r="G5024" s="17">
        <v>0</v>
      </c>
      <c r="H5024" s="17">
        <v>1</v>
      </c>
      <c r="I5024" s="17">
        <v>0.98512213800000004</v>
      </c>
      <c r="J5024" s="17">
        <v>1.4800000000000001E-2</v>
      </c>
      <c r="K5024" s="17">
        <v>9.9500000000000006E-5</v>
      </c>
    </row>
    <row r="5025" spans="1:11" x14ac:dyDescent="0.45">
      <c r="A5025" s="10" t="s">
        <v>49</v>
      </c>
      <c r="B5025" s="20">
        <v>0.59</v>
      </c>
      <c r="C5025" s="19">
        <v>11059</v>
      </c>
      <c r="D5025" s="19">
        <v>792.62856109999996</v>
      </c>
      <c r="E5025" s="23">
        <v>0.178016016</v>
      </c>
      <c r="F5025" s="23">
        <v>0.13611626399999999</v>
      </c>
      <c r="G5025" s="17">
        <v>0</v>
      </c>
      <c r="H5025" s="17">
        <v>1</v>
      </c>
      <c r="I5025" s="17">
        <v>0.98567308399999998</v>
      </c>
      <c r="J5025" s="17">
        <v>1.4200000000000001E-2</v>
      </c>
      <c r="K5025" s="17">
        <v>9.5799999999999998E-5</v>
      </c>
    </row>
    <row r="5026" spans="1:11" x14ac:dyDescent="0.45">
      <c r="A5026" s="10" t="s">
        <v>49</v>
      </c>
      <c r="B5026" s="20">
        <v>0.6</v>
      </c>
      <c r="C5026" s="19">
        <v>11217</v>
      </c>
      <c r="D5026" s="19">
        <v>821.23105759999999</v>
      </c>
      <c r="E5026" s="23">
        <v>0.183061845</v>
      </c>
      <c r="F5026" s="23">
        <v>0.14005612000000001</v>
      </c>
      <c r="G5026" s="17">
        <v>0</v>
      </c>
      <c r="H5026" s="17">
        <v>1</v>
      </c>
      <c r="I5026" s="17">
        <v>0.98602629500000005</v>
      </c>
      <c r="J5026" s="17">
        <v>1.3899999999999999E-2</v>
      </c>
      <c r="K5026" s="17">
        <v>9.3499999999999996E-5</v>
      </c>
    </row>
    <row r="5027" spans="1:11" x14ac:dyDescent="0.45">
      <c r="A5027" s="10" t="s">
        <v>49</v>
      </c>
      <c r="B5027" s="20">
        <v>0.61</v>
      </c>
      <c r="C5027" s="19">
        <v>11404</v>
      </c>
      <c r="D5027" s="19">
        <v>855.92011839999998</v>
      </c>
      <c r="E5027" s="23">
        <v>0.18927108500000001</v>
      </c>
      <c r="F5027" s="23">
        <v>0.14443794099999999</v>
      </c>
      <c r="G5027" s="17">
        <v>0</v>
      </c>
      <c r="H5027" s="17">
        <v>1</v>
      </c>
      <c r="I5027" s="17">
        <v>0.98656806699999999</v>
      </c>
      <c r="J5027" s="17">
        <v>1.3299999999999999E-2</v>
      </c>
      <c r="K5027" s="17">
        <v>8.9900000000000003E-5</v>
      </c>
    </row>
    <row r="5028" spans="1:11" x14ac:dyDescent="0.45">
      <c r="A5028" s="10" t="s">
        <v>49</v>
      </c>
      <c r="B5028" s="20">
        <v>0.62</v>
      </c>
      <c r="C5028" s="19">
        <v>11597</v>
      </c>
      <c r="D5028" s="19">
        <v>893.01811950000001</v>
      </c>
      <c r="E5028" s="23">
        <v>0.19360675499999999</v>
      </c>
      <c r="F5028" s="23">
        <v>0.14832308499999999</v>
      </c>
      <c r="G5028" s="17">
        <v>0</v>
      </c>
      <c r="H5028" s="17">
        <v>1</v>
      </c>
      <c r="I5028" s="17">
        <v>0.98713691100000001</v>
      </c>
      <c r="J5028" s="17">
        <v>1.2800000000000001E-2</v>
      </c>
      <c r="K5028" s="17">
        <v>8.6100000000000006E-5</v>
      </c>
    </row>
    <row r="5029" spans="1:11" x14ac:dyDescent="0.45">
      <c r="A5029" s="10" t="s">
        <v>49</v>
      </c>
      <c r="B5029" s="20">
        <v>0.63</v>
      </c>
      <c r="C5029" s="19">
        <v>11783</v>
      </c>
      <c r="D5029" s="19">
        <v>929.43342229999996</v>
      </c>
      <c r="E5029" s="23">
        <v>0.19855094100000001</v>
      </c>
      <c r="F5029" s="23">
        <v>0.153656654</v>
      </c>
      <c r="G5029" s="17">
        <v>0</v>
      </c>
      <c r="H5029" s="17">
        <v>1</v>
      </c>
      <c r="I5029" s="17">
        <v>0.98764307299999998</v>
      </c>
      <c r="J5029" s="17">
        <v>1.23E-2</v>
      </c>
      <c r="K5029" s="17">
        <v>8.2700000000000004E-5</v>
      </c>
    </row>
    <row r="5030" spans="1:11" x14ac:dyDescent="0.45">
      <c r="A5030" s="10" t="s">
        <v>49</v>
      </c>
      <c r="B5030" s="20">
        <v>0.64</v>
      </c>
      <c r="C5030" s="19">
        <v>11952</v>
      </c>
      <c r="D5030" s="19">
        <v>963.6288346</v>
      </c>
      <c r="E5030" s="23">
        <v>0.20656685799999999</v>
      </c>
      <c r="F5030" s="23">
        <v>0.15821400699999999</v>
      </c>
      <c r="G5030" s="17">
        <v>0</v>
      </c>
      <c r="H5030" s="17">
        <v>1</v>
      </c>
      <c r="I5030" s="17">
        <v>0.98798563900000003</v>
      </c>
      <c r="J5030" s="17">
        <v>1.1900000000000001E-2</v>
      </c>
      <c r="K5030" s="17">
        <v>8.0400000000000003E-5</v>
      </c>
    </row>
    <row r="5031" spans="1:11" x14ac:dyDescent="0.45">
      <c r="A5031" s="10" t="s">
        <v>49</v>
      </c>
      <c r="B5031" s="20">
        <v>0.65</v>
      </c>
      <c r="C5031" s="19">
        <v>12150</v>
      </c>
      <c r="D5031" s="19">
        <v>1005.54303</v>
      </c>
      <c r="E5031" s="23">
        <v>0.21571791300000001</v>
      </c>
      <c r="F5031" s="23">
        <v>0.16290070500000001</v>
      </c>
      <c r="G5031" s="17">
        <v>0</v>
      </c>
      <c r="H5031" s="17">
        <v>1</v>
      </c>
      <c r="I5031" s="17">
        <v>0.98834931599999998</v>
      </c>
      <c r="J5031" s="17">
        <v>1.1599999999999999E-2</v>
      </c>
      <c r="K5031" s="17">
        <v>7.7399999999999998E-5</v>
      </c>
    </row>
    <row r="5032" spans="1:11" x14ac:dyDescent="0.45">
      <c r="A5032" s="10" t="s">
        <v>49</v>
      </c>
      <c r="B5032" s="20">
        <v>0.66</v>
      </c>
      <c r="C5032" s="19">
        <v>12332</v>
      </c>
      <c r="D5032" s="19">
        <v>1045.525298</v>
      </c>
      <c r="E5032" s="23">
        <v>0.22387169800000001</v>
      </c>
      <c r="F5032" s="23">
        <v>0.16824601</v>
      </c>
      <c r="G5032" s="17">
        <v>0</v>
      </c>
      <c r="H5032" s="17">
        <v>1</v>
      </c>
      <c r="I5032" s="17">
        <v>0.98857468199999998</v>
      </c>
      <c r="J5032" s="17">
        <v>1.14E-2</v>
      </c>
      <c r="K5032" s="17">
        <v>7.5300000000000001E-5</v>
      </c>
    </row>
    <row r="5033" spans="1:11" x14ac:dyDescent="0.45">
      <c r="A5033" s="10" t="s">
        <v>49</v>
      </c>
      <c r="B5033" s="20">
        <v>0.67</v>
      </c>
      <c r="C5033" s="19">
        <v>12493</v>
      </c>
      <c r="D5033" s="19">
        <v>1082.002956</v>
      </c>
      <c r="E5033" s="23">
        <v>0.22810449399999999</v>
      </c>
      <c r="F5033" s="23">
        <v>0.17254206599999999</v>
      </c>
      <c r="G5033" s="17">
        <v>0</v>
      </c>
      <c r="H5033" s="17">
        <v>1</v>
      </c>
      <c r="I5033" s="17">
        <v>0.98893685399999998</v>
      </c>
      <c r="J5033" s="17">
        <v>1.0999999999999999E-2</v>
      </c>
      <c r="K5033" s="17">
        <v>7.2899999999999997E-5</v>
      </c>
    </row>
    <row r="5034" spans="1:11" x14ac:dyDescent="0.45">
      <c r="A5034" s="10" t="s">
        <v>49</v>
      </c>
      <c r="B5034" s="20">
        <v>0.68</v>
      </c>
      <c r="C5034" s="19">
        <v>12711</v>
      </c>
      <c r="D5034" s="19">
        <v>1132.911807</v>
      </c>
      <c r="E5034" s="23">
        <v>0.23846021000000001</v>
      </c>
      <c r="F5034" s="23">
        <v>0.17848889500000001</v>
      </c>
      <c r="G5034" s="17">
        <v>0</v>
      </c>
      <c r="H5034" s="17">
        <v>1</v>
      </c>
      <c r="I5034" s="17">
        <v>0.98912265499999996</v>
      </c>
      <c r="J5034" s="17">
        <v>1.0800000000000001E-2</v>
      </c>
      <c r="K5034" s="17">
        <v>6.9900000000000005E-5</v>
      </c>
    </row>
    <row r="5035" spans="1:11" x14ac:dyDescent="0.45">
      <c r="A5035" s="10" t="s">
        <v>49</v>
      </c>
      <c r="B5035" s="20">
        <v>0.69</v>
      </c>
      <c r="C5035" s="19">
        <v>12897</v>
      </c>
      <c r="D5035" s="19">
        <v>1178.8441580000001</v>
      </c>
      <c r="E5035" s="23">
        <v>0.25265610300000002</v>
      </c>
      <c r="F5035" s="23">
        <v>0.18452339200000001</v>
      </c>
      <c r="G5035" s="17">
        <v>0</v>
      </c>
      <c r="H5035" s="17">
        <v>1</v>
      </c>
      <c r="I5035" s="17">
        <v>0.98881615</v>
      </c>
      <c r="J5035" s="17">
        <v>1.11E-2</v>
      </c>
      <c r="K5035" s="17">
        <v>6.7899999999999997E-5</v>
      </c>
    </row>
    <row r="5036" spans="1:11" x14ac:dyDescent="0.45">
      <c r="A5036" s="10" t="s">
        <v>49</v>
      </c>
      <c r="B5036" s="20">
        <v>0.7</v>
      </c>
      <c r="C5036" s="19">
        <v>13065</v>
      </c>
      <c r="D5036" s="19">
        <v>1221.65625</v>
      </c>
      <c r="E5036" s="23">
        <v>0.25769432199999998</v>
      </c>
      <c r="F5036" s="23">
        <v>0.18958834099999999</v>
      </c>
      <c r="G5036" s="17">
        <v>0</v>
      </c>
      <c r="H5036" s="17">
        <v>1</v>
      </c>
      <c r="I5036" s="17">
        <v>0.98911146599999999</v>
      </c>
      <c r="J5036" s="17">
        <v>1.0800000000000001E-2</v>
      </c>
      <c r="K5036" s="17">
        <v>6.6099999999999994E-5</v>
      </c>
    </row>
    <row r="5037" spans="1:11" x14ac:dyDescent="0.45">
      <c r="A5037" s="10" t="s">
        <v>49</v>
      </c>
      <c r="B5037" s="20">
        <v>0.71</v>
      </c>
      <c r="C5037" s="19">
        <v>13251</v>
      </c>
      <c r="D5037" s="19">
        <v>1270.0462580000001</v>
      </c>
      <c r="E5037" s="23">
        <v>0.26377225500000001</v>
      </c>
      <c r="F5037" s="23">
        <v>0.19603126900000001</v>
      </c>
      <c r="G5037" s="17">
        <v>0</v>
      </c>
      <c r="H5037" s="17">
        <v>1</v>
      </c>
      <c r="I5037" s="17">
        <v>0.98936102299999995</v>
      </c>
      <c r="J5037" s="17">
        <v>1.06E-2</v>
      </c>
      <c r="K5037" s="17">
        <v>6.4599999999999998E-5</v>
      </c>
    </row>
    <row r="5038" spans="1:11" x14ac:dyDescent="0.45">
      <c r="A5038" s="10" t="s">
        <v>49</v>
      </c>
      <c r="B5038" s="20">
        <v>0.72</v>
      </c>
      <c r="C5038" s="19">
        <v>13448</v>
      </c>
      <c r="D5038" s="19">
        <v>1322.803905</v>
      </c>
      <c r="E5038" s="23">
        <v>0.27303952399999998</v>
      </c>
      <c r="F5038" s="23">
        <v>0.202754561</v>
      </c>
      <c r="G5038" s="17">
        <v>0</v>
      </c>
      <c r="H5038" s="17">
        <v>1</v>
      </c>
      <c r="I5038" s="17">
        <v>0.98976491300000002</v>
      </c>
      <c r="J5038" s="17">
        <v>1.0200000000000001E-2</v>
      </c>
      <c r="K5038" s="17">
        <v>6.2199999999999994E-5</v>
      </c>
    </row>
    <row r="5039" spans="1:11" x14ac:dyDescent="0.45">
      <c r="A5039" s="10" t="s">
        <v>49</v>
      </c>
      <c r="B5039" s="20">
        <v>0.73</v>
      </c>
      <c r="C5039" s="19">
        <v>13636</v>
      </c>
      <c r="D5039" s="19">
        <v>1375.1662490000001</v>
      </c>
      <c r="E5039" s="23">
        <v>0.284085382</v>
      </c>
      <c r="F5039" s="23">
        <v>0.20910536499999999</v>
      </c>
      <c r="G5039" s="17">
        <v>0</v>
      </c>
      <c r="H5039" s="17">
        <v>1</v>
      </c>
      <c r="I5039" s="17">
        <v>0.99009842199999998</v>
      </c>
      <c r="J5039" s="17">
        <v>9.8399999999999998E-3</v>
      </c>
      <c r="K5039" s="17">
        <v>6.0099999999999997E-5</v>
      </c>
    </row>
    <row r="5040" spans="1:11" x14ac:dyDescent="0.45">
      <c r="A5040" s="10" t="s">
        <v>49</v>
      </c>
      <c r="B5040" s="20">
        <v>0.74</v>
      </c>
      <c r="C5040" s="19">
        <v>13819</v>
      </c>
      <c r="D5040" s="19">
        <v>1427.5892859999999</v>
      </c>
      <c r="E5040" s="23">
        <v>0.28887831000000003</v>
      </c>
      <c r="F5040" s="23">
        <v>0.21574470500000001</v>
      </c>
      <c r="G5040" s="17">
        <v>0</v>
      </c>
      <c r="H5040" s="17">
        <v>1</v>
      </c>
      <c r="I5040" s="17">
        <v>0.99040263100000003</v>
      </c>
      <c r="J5040" s="17">
        <v>9.5399999999999999E-3</v>
      </c>
      <c r="K5040" s="17">
        <v>5.8300000000000001E-5</v>
      </c>
    </row>
    <row r="5041" spans="1:11" x14ac:dyDescent="0.45">
      <c r="A5041" s="10" t="s">
        <v>49</v>
      </c>
      <c r="B5041" s="20">
        <v>0.75</v>
      </c>
      <c r="C5041" s="19">
        <v>14008</v>
      </c>
      <c r="D5041" s="19">
        <v>1483.270483</v>
      </c>
      <c r="E5041" s="23">
        <v>0.30139707300000002</v>
      </c>
      <c r="F5041" s="23">
        <v>0.222502582</v>
      </c>
      <c r="G5041" s="17">
        <v>0</v>
      </c>
      <c r="H5041" s="17">
        <v>1</v>
      </c>
      <c r="I5041" s="17">
        <v>0.99065947399999998</v>
      </c>
      <c r="J5041" s="17">
        <v>9.2800000000000001E-3</v>
      </c>
      <c r="K5041" s="17">
        <v>5.6700000000000003E-5</v>
      </c>
    </row>
    <row r="5042" spans="1:11" x14ac:dyDescent="0.45">
      <c r="A5042" s="10" t="s">
        <v>49</v>
      </c>
      <c r="B5042" s="20">
        <v>0.76</v>
      </c>
      <c r="C5042" s="19">
        <v>14160</v>
      </c>
      <c r="D5042" s="19">
        <v>1529.594173</v>
      </c>
      <c r="E5042" s="23">
        <v>0.30581888800000001</v>
      </c>
      <c r="F5042" s="23">
        <v>0.22820403</v>
      </c>
      <c r="G5042" s="17">
        <v>0</v>
      </c>
      <c r="H5042" s="17">
        <v>1</v>
      </c>
      <c r="I5042" s="17">
        <v>0.99084959699999997</v>
      </c>
      <c r="J5042" s="17">
        <v>9.0900000000000009E-3</v>
      </c>
      <c r="K5042" s="17">
        <v>5.5600000000000003E-5</v>
      </c>
    </row>
    <row r="5043" spans="1:11" x14ac:dyDescent="0.45">
      <c r="A5043" s="10" t="s">
        <v>49</v>
      </c>
      <c r="B5043" s="20">
        <v>0.77</v>
      </c>
      <c r="C5043" s="19">
        <v>14382</v>
      </c>
      <c r="D5043" s="19">
        <v>1598.8672759999999</v>
      </c>
      <c r="E5043" s="23">
        <v>0.31862838599999999</v>
      </c>
      <c r="F5043" s="23">
        <v>0.23583046099999999</v>
      </c>
      <c r="G5043" s="17">
        <v>0</v>
      </c>
      <c r="H5043" s="17">
        <v>1</v>
      </c>
      <c r="I5043" s="17">
        <v>0.99120584</v>
      </c>
      <c r="J5043" s="17">
        <v>8.7399999999999995E-3</v>
      </c>
      <c r="K5043" s="17">
        <v>5.3399999999999997E-5</v>
      </c>
    </row>
    <row r="5044" spans="1:11" x14ac:dyDescent="0.45">
      <c r="A5044" s="10" t="s">
        <v>49</v>
      </c>
      <c r="B5044" s="20">
        <v>0.78</v>
      </c>
      <c r="C5044" s="19">
        <v>14564</v>
      </c>
      <c r="D5044" s="19">
        <v>1658.1938439999999</v>
      </c>
      <c r="E5044" s="23">
        <v>0.33294881599999998</v>
      </c>
      <c r="F5044" s="23">
        <v>0.243602648</v>
      </c>
      <c r="G5044" s="17">
        <v>0</v>
      </c>
      <c r="H5044" s="17">
        <v>1</v>
      </c>
      <c r="I5044" s="17">
        <v>0.99143801499999995</v>
      </c>
      <c r="J5044" s="17">
        <v>8.5100000000000002E-3</v>
      </c>
      <c r="K5044" s="17">
        <v>5.1999999999999997E-5</v>
      </c>
    </row>
    <row r="5045" spans="1:11" x14ac:dyDescent="0.45">
      <c r="A5045" s="10" t="s">
        <v>49</v>
      </c>
      <c r="B5045" s="20">
        <v>0.79</v>
      </c>
      <c r="C5045" s="19">
        <v>14750</v>
      </c>
      <c r="D5045" s="19">
        <v>1721.7867100000001</v>
      </c>
      <c r="E5045" s="23">
        <v>0.35320999800000002</v>
      </c>
      <c r="F5045" s="23">
        <v>0.25098041100000001</v>
      </c>
      <c r="G5045" s="17">
        <v>0</v>
      </c>
      <c r="H5045" s="17">
        <v>1</v>
      </c>
      <c r="I5045" s="17">
        <v>0.99135121299999995</v>
      </c>
      <c r="J5045" s="17">
        <v>8.6E-3</v>
      </c>
      <c r="K5045" s="17">
        <v>5.0800000000000002E-5</v>
      </c>
    </row>
    <row r="5046" spans="1:11" x14ac:dyDescent="0.45">
      <c r="A5046" s="10" t="s">
        <v>49</v>
      </c>
      <c r="B5046" s="20">
        <v>0.8</v>
      </c>
      <c r="C5046" s="19">
        <v>14863</v>
      </c>
      <c r="D5046" s="19">
        <v>1762.441818</v>
      </c>
      <c r="E5046" s="23">
        <v>0.37302901900000002</v>
      </c>
      <c r="F5046" s="23">
        <v>0.255724956</v>
      </c>
      <c r="G5046" s="17">
        <v>0</v>
      </c>
      <c r="H5046" s="17">
        <v>1</v>
      </c>
      <c r="I5046" s="17">
        <v>0.99146072399999996</v>
      </c>
      <c r="J5046" s="17">
        <v>8.4899999999999993E-3</v>
      </c>
      <c r="K5046" s="17">
        <v>5.0099999999999998E-5</v>
      </c>
    </row>
    <row r="5047" spans="1:11" x14ac:dyDescent="0.45">
      <c r="A5047" s="10" t="s">
        <v>49</v>
      </c>
      <c r="B5047" s="20">
        <v>0.80100000000000005</v>
      </c>
      <c r="C5047" s="19">
        <v>14876</v>
      </c>
      <c r="D5047" s="19">
        <v>1767.305484</v>
      </c>
      <c r="E5047" s="23">
        <v>0.37507534399999998</v>
      </c>
      <c r="F5047" s="23">
        <v>0.25675819500000002</v>
      </c>
      <c r="G5047" s="17">
        <v>0</v>
      </c>
      <c r="H5047" s="17">
        <v>1</v>
      </c>
      <c r="I5047" s="17">
        <v>0.99148482900000001</v>
      </c>
      <c r="J5047" s="17">
        <v>8.4700000000000001E-3</v>
      </c>
      <c r="K5047" s="17">
        <v>5.0000000000000002E-5</v>
      </c>
    </row>
    <row r="5048" spans="1:11" x14ac:dyDescent="0.45">
      <c r="A5048" s="10" t="s">
        <v>49</v>
      </c>
      <c r="B5048" s="20">
        <v>0.80200000000000005</v>
      </c>
      <c r="C5048" s="19">
        <v>14896</v>
      </c>
      <c r="D5048" s="19">
        <v>1774.8137039999999</v>
      </c>
      <c r="E5048" s="23">
        <v>0.37541100999999999</v>
      </c>
      <c r="F5048" s="23">
        <v>0.25743242900000002</v>
      </c>
      <c r="G5048" s="17">
        <v>0</v>
      </c>
      <c r="H5048" s="17">
        <v>1</v>
      </c>
      <c r="I5048" s="17">
        <v>0.99149920700000005</v>
      </c>
      <c r="J5048" s="17">
        <v>8.4499999999999992E-3</v>
      </c>
      <c r="K5048" s="17">
        <v>4.99E-5</v>
      </c>
    </row>
    <row r="5049" spans="1:11" x14ac:dyDescent="0.45">
      <c r="A5049" s="10" t="s">
        <v>49</v>
      </c>
      <c r="B5049" s="20">
        <v>0.80500000000000005</v>
      </c>
      <c r="C5049" s="19">
        <v>14956</v>
      </c>
      <c r="D5049" s="19">
        <v>1797.6300670000001</v>
      </c>
      <c r="E5049" s="23">
        <v>0.38642718199999998</v>
      </c>
      <c r="F5049" s="23">
        <v>0.25892715500000002</v>
      </c>
      <c r="G5049" s="17">
        <v>0</v>
      </c>
      <c r="H5049" s="17">
        <v>1</v>
      </c>
      <c r="I5049" s="17">
        <v>0.99156298899999995</v>
      </c>
      <c r="J5049" s="17">
        <v>8.3899999999999999E-3</v>
      </c>
      <c r="K5049" s="17">
        <v>4.9499999999999997E-5</v>
      </c>
    </row>
    <row r="5050" spans="1:11" x14ac:dyDescent="0.45">
      <c r="A5050" s="10" t="s">
        <v>49</v>
      </c>
      <c r="B5050" s="20">
        <v>0.80600000000000005</v>
      </c>
      <c r="C5050" s="19">
        <v>14977</v>
      </c>
      <c r="D5050" s="19">
        <v>1805.776656</v>
      </c>
      <c r="E5050" s="23">
        <v>0.39093689500000001</v>
      </c>
      <c r="F5050" s="23">
        <v>0.261139077</v>
      </c>
      <c r="G5050" s="17">
        <v>0</v>
      </c>
      <c r="H5050" s="17">
        <v>1</v>
      </c>
      <c r="I5050" s="17">
        <v>0.99158072799999997</v>
      </c>
      <c r="J5050" s="17">
        <v>8.3700000000000007E-3</v>
      </c>
      <c r="K5050" s="17">
        <v>4.9400000000000001E-5</v>
      </c>
    </row>
    <row r="5051" spans="1:11" x14ac:dyDescent="0.45">
      <c r="A5051" s="10" t="s">
        <v>49</v>
      </c>
      <c r="B5051" s="20">
        <v>0.80700000000000005</v>
      </c>
      <c r="C5051" s="19">
        <v>14988</v>
      </c>
      <c r="D5051" s="19">
        <v>1810.0857550000001</v>
      </c>
      <c r="E5051" s="23">
        <v>0.39173633200000002</v>
      </c>
      <c r="F5051" s="23">
        <v>0.26184723399999998</v>
      </c>
      <c r="G5051" s="17">
        <v>0</v>
      </c>
      <c r="H5051" s="17">
        <v>1</v>
      </c>
      <c r="I5051" s="17">
        <v>0.99159359400000002</v>
      </c>
      <c r="J5051" s="17">
        <v>8.3599999999999994E-3</v>
      </c>
      <c r="K5051" s="17">
        <v>4.9299999999999999E-5</v>
      </c>
    </row>
    <row r="5052" spans="1:11" x14ac:dyDescent="0.45">
      <c r="A5052" s="10" t="s">
        <v>49</v>
      </c>
      <c r="B5052" s="20">
        <v>0.80800000000000005</v>
      </c>
      <c r="C5052" s="19">
        <v>15012</v>
      </c>
      <c r="D5052" s="19">
        <v>1819.518503</v>
      </c>
      <c r="E5052" s="23">
        <v>0.39340408399999999</v>
      </c>
      <c r="F5052" s="23">
        <v>0.262580227</v>
      </c>
      <c r="G5052" s="17">
        <v>0</v>
      </c>
      <c r="H5052" s="17">
        <v>1</v>
      </c>
      <c r="I5052" s="17">
        <v>0.99162905499999998</v>
      </c>
      <c r="J5052" s="17">
        <v>8.3199999999999993E-3</v>
      </c>
      <c r="K5052" s="17">
        <v>4.9100000000000001E-5</v>
      </c>
    </row>
    <row r="5053" spans="1:11" x14ac:dyDescent="0.45">
      <c r="A5053" s="10" t="s">
        <v>49</v>
      </c>
      <c r="B5053" s="20">
        <v>0.80900000000000005</v>
      </c>
      <c r="C5053" s="19">
        <v>15028</v>
      </c>
      <c r="D5053" s="19">
        <v>1825.818172</v>
      </c>
      <c r="E5053" s="23">
        <v>0.39555748400000001</v>
      </c>
      <c r="F5053" s="23">
        <v>0.26340892599999999</v>
      </c>
      <c r="G5053" s="17">
        <v>0</v>
      </c>
      <c r="H5053" s="17">
        <v>1</v>
      </c>
      <c r="I5053" s="17">
        <v>0.99164178800000002</v>
      </c>
      <c r="J5053" s="17">
        <v>8.3099999999999997E-3</v>
      </c>
      <c r="K5053" s="17">
        <v>4.9100000000000001E-5</v>
      </c>
    </row>
    <row r="5054" spans="1:11" x14ac:dyDescent="0.45">
      <c r="A5054" s="10" t="s">
        <v>49</v>
      </c>
      <c r="B5054" s="20">
        <v>0.81</v>
      </c>
      <c r="C5054" s="19">
        <v>15047</v>
      </c>
      <c r="D5054" s="19">
        <v>1833.3380890000001</v>
      </c>
      <c r="E5054" s="23">
        <v>0.39758609700000003</v>
      </c>
      <c r="F5054" s="23">
        <v>0.26395851100000001</v>
      </c>
      <c r="G5054" s="17">
        <v>0</v>
      </c>
      <c r="H5054" s="17">
        <v>1</v>
      </c>
      <c r="I5054" s="17">
        <v>0.99168084199999995</v>
      </c>
      <c r="J5054" s="17">
        <v>8.2699999999999996E-3</v>
      </c>
      <c r="K5054" s="17">
        <v>4.88E-5</v>
      </c>
    </row>
    <row r="5055" spans="1:11" x14ac:dyDescent="0.45">
      <c r="A5055" s="10" t="s">
        <v>49</v>
      </c>
      <c r="B5055" s="20">
        <v>0.81100000000000005</v>
      </c>
      <c r="C5055" s="19">
        <v>15067</v>
      </c>
      <c r="D5055" s="19">
        <v>1841.368091</v>
      </c>
      <c r="E5055" s="23">
        <v>0.40387742100000001</v>
      </c>
      <c r="F5055" s="23">
        <v>0.26461539699999997</v>
      </c>
      <c r="G5055" s="17">
        <v>0</v>
      </c>
      <c r="H5055" s="17">
        <v>1</v>
      </c>
      <c r="I5055" s="17">
        <v>0.99170700199999995</v>
      </c>
      <c r="J5055" s="17">
        <v>8.2400000000000008E-3</v>
      </c>
      <c r="K5055" s="17">
        <v>4.8699999999999998E-5</v>
      </c>
    </row>
    <row r="5056" spans="1:11" x14ac:dyDescent="0.45">
      <c r="A5056" s="10" t="s">
        <v>49</v>
      </c>
      <c r="B5056" s="20">
        <v>0.81200000000000006</v>
      </c>
      <c r="C5056" s="19">
        <v>15085</v>
      </c>
      <c r="D5056" s="19">
        <v>1848.715408</v>
      </c>
      <c r="E5056" s="23">
        <v>0.40941723800000002</v>
      </c>
      <c r="F5056" s="23">
        <v>0.26650629199999998</v>
      </c>
      <c r="G5056" s="17">
        <v>0</v>
      </c>
      <c r="H5056" s="17">
        <v>1</v>
      </c>
      <c r="I5056" s="17">
        <v>0.991723189</v>
      </c>
      <c r="J5056" s="17">
        <v>8.2299999999999995E-3</v>
      </c>
      <c r="K5056" s="17">
        <v>4.8600000000000002E-5</v>
      </c>
    </row>
    <row r="5057" spans="1:11" x14ac:dyDescent="0.45">
      <c r="A5057" s="10" t="s">
        <v>49</v>
      </c>
      <c r="B5057" s="20">
        <v>0.81299999999999994</v>
      </c>
      <c r="C5057" s="19">
        <v>15107</v>
      </c>
      <c r="D5057" s="19">
        <v>1857.728856</v>
      </c>
      <c r="E5057" s="23">
        <v>0.40991877799999998</v>
      </c>
      <c r="F5057" s="23">
        <v>0.26761502999999998</v>
      </c>
      <c r="G5057" s="17">
        <v>0</v>
      </c>
      <c r="H5057" s="17">
        <v>1</v>
      </c>
      <c r="I5057" s="17">
        <v>0.99173865299999997</v>
      </c>
      <c r="J5057" s="17">
        <v>8.2100000000000003E-3</v>
      </c>
      <c r="K5057" s="17">
        <v>4.8399999999999997E-5</v>
      </c>
    </row>
    <row r="5058" spans="1:11" x14ac:dyDescent="0.45">
      <c r="A5058" s="10" t="s">
        <v>49</v>
      </c>
      <c r="B5058" s="20">
        <v>0.81399999999999995</v>
      </c>
      <c r="C5058" s="19">
        <v>15125</v>
      </c>
      <c r="D5058" s="19">
        <v>1865.136463</v>
      </c>
      <c r="E5058" s="23">
        <v>0.41389447000000001</v>
      </c>
      <c r="F5058" s="23">
        <v>0.268438073</v>
      </c>
      <c r="G5058" s="17">
        <v>0</v>
      </c>
      <c r="H5058" s="17">
        <v>1</v>
      </c>
      <c r="I5058" s="17">
        <v>0.99175772100000004</v>
      </c>
      <c r="J5058" s="17">
        <v>8.1899999999999994E-3</v>
      </c>
      <c r="K5058" s="17">
        <v>4.8300000000000002E-5</v>
      </c>
    </row>
    <row r="5059" spans="1:11" x14ac:dyDescent="0.45">
      <c r="A5059" s="10" t="s">
        <v>49</v>
      </c>
      <c r="B5059" s="20">
        <v>0.81499999999999995</v>
      </c>
      <c r="C5059" s="19">
        <v>15135</v>
      </c>
      <c r="D5059" s="19">
        <v>1869.2847710000001</v>
      </c>
      <c r="E5059" s="23">
        <v>0.415509619</v>
      </c>
      <c r="F5059" s="23">
        <v>0.26911305299999999</v>
      </c>
      <c r="G5059" s="17">
        <v>0</v>
      </c>
      <c r="H5059" s="17">
        <v>1</v>
      </c>
      <c r="I5059" s="17">
        <v>0.991600802</v>
      </c>
      <c r="J5059" s="17">
        <v>8.3499999999999998E-3</v>
      </c>
      <c r="K5059" s="17">
        <v>4.8300000000000002E-5</v>
      </c>
    </row>
    <row r="5060" spans="1:11" x14ac:dyDescent="0.45">
      <c r="A5060" s="10" t="s">
        <v>49</v>
      </c>
      <c r="B5060" s="20">
        <v>0.81599999999999995</v>
      </c>
      <c r="C5060" s="19">
        <v>15161</v>
      </c>
      <c r="D5060" s="19">
        <v>1880.1008119999999</v>
      </c>
      <c r="E5060" s="23">
        <v>0.41763544800000002</v>
      </c>
      <c r="F5060" s="23">
        <v>0.270541156</v>
      </c>
      <c r="G5060" s="17">
        <v>0</v>
      </c>
      <c r="H5060" s="17">
        <v>1</v>
      </c>
      <c r="I5060" s="17">
        <v>0.99162681699999999</v>
      </c>
      <c r="J5060" s="17">
        <v>8.3300000000000006E-3</v>
      </c>
      <c r="K5060" s="17">
        <v>4.8099999999999997E-5</v>
      </c>
    </row>
    <row r="5061" spans="1:11" x14ac:dyDescent="0.45">
      <c r="A5061" s="10" t="s">
        <v>49</v>
      </c>
      <c r="B5061" s="20">
        <v>0.81699999999999995</v>
      </c>
      <c r="C5061" s="19">
        <v>15180</v>
      </c>
      <c r="D5061" s="19">
        <v>1888.0712739999999</v>
      </c>
      <c r="E5061" s="23">
        <v>0.42056812999999998</v>
      </c>
      <c r="F5061" s="23">
        <v>0.27189388399999997</v>
      </c>
      <c r="G5061" s="17">
        <v>0</v>
      </c>
      <c r="H5061" s="17">
        <v>1</v>
      </c>
      <c r="I5061" s="17">
        <v>0.99164202000000001</v>
      </c>
      <c r="J5061" s="17">
        <v>8.3099999999999997E-3</v>
      </c>
      <c r="K5061" s="17">
        <v>4.8000000000000001E-5</v>
      </c>
    </row>
    <row r="5062" spans="1:11" x14ac:dyDescent="0.45">
      <c r="A5062" s="10" t="s">
        <v>49</v>
      </c>
      <c r="B5062" s="20">
        <v>0.81799999999999995</v>
      </c>
      <c r="C5062" s="19">
        <v>15199</v>
      </c>
      <c r="D5062" s="19">
        <v>1896.068035</v>
      </c>
      <c r="E5062" s="23">
        <v>0.42107150999999998</v>
      </c>
      <c r="F5062" s="23">
        <v>0.27289977599999998</v>
      </c>
      <c r="G5062" s="17">
        <v>0</v>
      </c>
      <c r="H5062" s="17">
        <v>1</v>
      </c>
      <c r="I5062" s="17">
        <v>0.99167711300000005</v>
      </c>
      <c r="J5062" s="17">
        <v>8.2799999999999992E-3</v>
      </c>
      <c r="K5062" s="17">
        <v>4.7800000000000003E-5</v>
      </c>
    </row>
    <row r="5063" spans="1:11" x14ac:dyDescent="0.45">
      <c r="A5063" s="10" t="s">
        <v>49</v>
      </c>
      <c r="B5063" s="20">
        <v>0.81899999999999995</v>
      </c>
      <c r="C5063" s="19">
        <v>15218</v>
      </c>
      <c r="D5063" s="19">
        <v>1904.0908890000001</v>
      </c>
      <c r="E5063" s="23">
        <v>0.42248938000000003</v>
      </c>
      <c r="F5063" s="23">
        <v>0.27383864899999999</v>
      </c>
      <c r="G5063" s="17">
        <v>0</v>
      </c>
      <c r="H5063" s="17">
        <v>1</v>
      </c>
      <c r="I5063" s="17">
        <v>0.99170408300000001</v>
      </c>
      <c r="J5063" s="17">
        <v>8.2500000000000004E-3</v>
      </c>
      <c r="K5063" s="17">
        <v>4.7700000000000001E-5</v>
      </c>
    </row>
    <row r="5064" spans="1:11" x14ac:dyDescent="0.45">
      <c r="A5064" s="10" t="s">
        <v>49</v>
      </c>
      <c r="B5064" s="20">
        <v>0.82</v>
      </c>
      <c r="C5064" s="19">
        <v>15234</v>
      </c>
      <c r="D5064" s="19">
        <v>1910.8755530000001</v>
      </c>
      <c r="E5064" s="23">
        <v>0.42629835500000002</v>
      </c>
      <c r="F5064" s="23">
        <v>0.274821912</v>
      </c>
      <c r="G5064" s="17">
        <v>0</v>
      </c>
      <c r="H5064" s="17">
        <v>1</v>
      </c>
      <c r="I5064" s="17">
        <v>0.99165234899999999</v>
      </c>
      <c r="J5064" s="17">
        <v>8.3000000000000001E-3</v>
      </c>
      <c r="K5064" s="17">
        <v>4.7599999999999998E-5</v>
      </c>
    </row>
    <row r="5065" spans="1:11" x14ac:dyDescent="0.45">
      <c r="A5065" s="10" t="s">
        <v>49</v>
      </c>
      <c r="B5065" s="20">
        <v>0.82099999999999995</v>
      </c>
      <c r="C5065" s="19">
        <v>15250</v>
      </c>
      <c r="D5065" s="19">
        <v>1917.705729</v>
      </c>
      <c r="E5065" s="23">
        <v>0.42688599999999999</v>
      </c>
      <c r="F5065" s="23">
        <v>0.27544528299999999</v>
      </c>
      <c r="G5065" s="17">
        <v>0</v>
      </c>
      <c r="H5065" s="17">
        <v>1</v>
      </c>
      <c r="I5065" s="17">
        <v>0.99165882299999997</v>
      </c>
      <c r="J5065" s="17">
        <v>8.2900000000000005E-3</v>
      </c>
      <c r="K5065" s="17">
        <v>4.7599999999999998E-5</v>
      </c>
    </row>
    <row r="5066" spans="1:11" x14ac:dyDescent="0.45">
      <c r="A5066" s="10" t="s">
        <v>49</v>
      </c>
      <c r="B5066" s="20">
        <v>0.82199999999999995</v>
      </c>
      <c r="C5066" s="19">
        <v>15264</v>
      </c>
      <c r="D5066" s="19">
        <v>1923.6830130000001</v>
      </c>
      <c r="E5066" s="23">
        <v>0.42694886500000001</v>
      </c>
      <c r="F5066" s="23">
        <v>0.27686620899999997</v>
      </c>
      <c r="G5066" s="17">
        <v>0</v>
      </c>
      <c r="H5066" s="17">
        <v>1</v>
      </c>
      <c r="I5066" s="17">
        <v>0.99167443</v>
      </c>
      <c r="J5066" s="17">
        <v>8.2799999999999992E-3</v>
      </c>
      <c r="K5066" s="17">
        <v>4.7500000000000003E-5</v>
      </c>
    </row>
    <row r="5067" spans="1:11" x14ac:dyDescent="0.45">
      <c r="A5067" s="10" t="s">
        <v>49</v>
      </c>
      <c r="B5067" s="20">
        <v>0.82399999999999995</v>
      </c>
      <c r="C5067" s="19">
        <v>15311</v>
      </c>
      <c r="D5067" s="19">
        <v>1943.7706470000001</v>
      </c>
      <c r="E5067" s="23">
        <v>0.42793965</v>
      </c>
      <c r="F5067" s="23">
        <v>0.278102138</v>
      </c>
      <c r="G5067" s="17">
        <v>0</v>
      </c>
      <c r="H5067" s="17">
        <v>1</v>
      </c>
      <c r="I5067" s="17">
        <v>0.99180196600000003</v>
      </c>
      <c r="J5067" s="17">
        <v>8.1499999999999993E-3</v>
      </c>
      <c r="K5067" s="17">
        <v>4.6799999999999999E-5</v>
      </c>
    </row>
    <row r="5068" spans="1:11" x14ac:dyDescent="0.45">
      <c r="A5068" s="10" t="s">
        <v>49</v>
      </c>
      <c r="B5068" s="20">
        <v>0.82499999999999996</v>
      </c>
      <c r="C5068" s="19">
        <v>15326</v>
      </c>
      <c r="D5068" s="19">
        <v>1950.2349750000001</v>
      </c>
      <c r="E5068" s="23">
        <v>0.43181721499999998</v>
      </c>
      <c r="F5068" s="23">
        <v>0.28022963299999998</v>
      </c>
      <c r="G5068" s="17">
        <v>0</v>
      </c>
      <c r="H5068" s="17">
        <v>1</v>
      </c>
      <c r="I5068" s="17">
        <v>0.99181813900000004</v>
      </c>
      <c r="J5068" s="17">
        <v>8.1399999999999997E-3</v>
      </c>
      <c r="K5068" s="17">
        <v>4.6699999999999997E-5</v>
      </c>
    </row>
    <row r="5069" spans="1:11" x14ac:dyDescent="0.45">
      <c r="A5069" s="10" t="s">
        <v>49</v>
      </c>
      <c r="B5069" s="20">
        <v>0.82599999999999996</v>
      </c>
      <c r="C5069" s="19">
        <v>15348</v>
      </c>
      <c r="D5069" s="19">
        <v>1959.7374649999999</v>
      </c>
      <c r="E5069" s="23">
        <v>0.43193135599999999</v>
      </c>
      <c r="F5069" s="23">
        <v>0.28109459999999997</v>
      </c>
      <c r="G5069" s="17">
        <v>0</v>
      </c>
      <c r="H5069" s="17">
        <v>1</v>
      </c>
      <c r="I5069" s="17">
        <v>0.99184613600000004</v>
      </c>
      <c r="J5069" s="17">
        <v>8.1099999999999992E-3</v>
      </c>
      <c r="K5069" s="17">
        <v>4.6499999999999999E-5</v>
      </c>
    </row>
    <row r="5070" spans="1:11" x14ac:dyDescent="0.45">
      <c r="A5070" s="10" t="s">
        <v>49</v>
      </c>
      <c r="B5070" s="20">
        <v>0.82699999999999996</v>
      </c>
      <c r="C5070" s="19">
        <v>15364</v>
      </c>
      <c r="D5070" s="19">
        <v>1966.67733</v>
      </c>
      <c r="E5070" s="23">
        <v>0.43498942499999999</v>
      </c>
      <c r="F5070" s="23">
        <v>0.28230140300000001</v>
      </c>
      <c r="G5070" s="17">
        <v>0</v>
      </c>
      <c r="H5070" s="17">
        <v>1</v>
      </c>
      <c r="I5070" s="17">
        <v>0.99185983499999997</v>
      </c>
      <c r="J5070" s="17">
        <v>8.09E-3</v>
      </c>
      <c r="K5070" s="17">
        <v>4.6400000000000003E-5</v>
      </c>
    </row>
    <row r="5071" spans="1:11" x14ac:dyDescent="0.45">
      <c r="A5071" s="10" t="s">
        <v>49</v>
      </c>
      <c r="B5071" s="20">
        <v>0.82799999999999996</v>
      </c>
      <c r="C5071" s="19">
        <v>15381</v>
      </c>
      <c r="D5071" s="19">
        <v>1974.0808830000001</v>
      </c>
      <c r="E5071" s="23">
        <v>0.435503101</v>
      </c>
      <c r="F5071" s="23">
        <v>0.28292994799999999</v>
      </c>
      <c r="G5071" s="17">
        <v>0</v>
      </c>
      <c r="H5071" s="17">
        <v>1</v>
      </c>
      <c r="I5071" s="17">
        <v>0.99188560999999997</v>
      </c>
      <c r="J5071" s="17">
        <v>8.0700000000000008E-3</v>
      </c>
      <c r="K5071" s="17">
        <v>4.6300000000000001E-5</v>
      </c>
    </row>
    <row r="5072" spans="1:11" x14ac:dyDescent="0.45">
      <c r="A5072" s="10" t="s">
        <v>49</v>
      </c>
      <c r="B5072" s="20">
        <v>0.82899999999999996</v>
      </c>
      <c r="C5072" s="19">
        <v>15400</v>
      </c>
      <c r="D5072" s="19">
        <v>1982.3612880000001</v>
      </c>
      <c r="E5072" s="23">
        <v>0.43624775500000001</v>
      </c>
      <c r="F5072" s="23">
        <v>0.28409099399999999</v>
      </c>
      <c r="G5072" s="17">
        <v>0</v>
      </c>
      <c r="H5072" s="17">
        <v>1</v>
      </c>
      <c r="I5072" s="17">
        <v>0.99191639799999998</v>
      </c>
      <c r="J5072" s="17">
        <v>8.0400000000000003E-3</v>
      </c>
      <c r="K5072" s="17">
        <v>4.6100000000000002E-5</v>
      </c>
    </row>
    <row r="5073" spans="1:11" x14ac:dyDescent="0.45">
      <c r="A5073" s="10" t="s">
        <v>49</v>
      </c>
      <c r="B5073" s="20">
        <v>0.83</v>
      </c>
      <c r="C5073" s="19">
        <v>15420</v>
      </c>
      <c r="D5073" s="19">
        <v>1991.1158379999999</v>
      </c>
      <c r="E5073" s="23">
        <v>0.441024372</v>
      </c>
      <c r="F5073" s="23">
        <v>0.28483587100000002</v>
      </c>
      <c r="G5073" s="17">
        <v>0</v>
      </c>
      <c r="H5073" s="17">
        <v>1</v>
      </c>
      <c r="I5073" s="17">
        <v>0.99193090500000003</v>
      </c>
      <c r="J5073" s="17">
        <v>8.0199999999999994E-3</v>
      </c>
      <c r="K5073" s="17">
        <v>4.6E-5</v>
      </c>
    </row>
    <row r="5074" spans="1:11" x14ac:dyDescent="0.45">
      <c r="A5074" s="10" t="s">
        <v>49</v>
      </c>
      <c r="B5074" s="20">
        <v>0.83099999999999996</v>
      </c>
      <c r="C5074" s="19">
        <v>15440</v>
      </c>
      <c r="D5074" s="19">
        <v>1999.952994</v>
      </c>
      <c r="E5074" s="23">
        <v>0.44268295699999999</v>
      </c>
      <c r="F5074" s="23">
        <v>0.28562194600000002</v>
      </c>
      <c r="G5074" s="17">
        <v>0</v>
      </c>
      <c r="H5074" s="17">
        <v>1</v>
      </c>
      <c r="I5074" s="17">
        <v>0.99196409100000005</v>
      </c>
      <c r="J5074" s="17">
        <v>7.9900000000000006E-3</v>
      </c>
      <c r="K5074" s="17">
        <v>4.5800000000000002E-5</v>
      </c>
    </row>
    <row r="5075" spans="1:11" x14ac:dyDescent="0.45">
      <c r="A5075" s="10" t="s">
        <v>49</v>
      </c>
      <c r="B5075" s="20">
        <v>0.83199999999999996</v>
      </c>
      <c r="C5075" s="19">
        <v>15456</v>
      </c>
      <c r="D5075" s="19">
        <v>2007.043725</v>
      </c>
      <c r="E5075" s="23">
        <v>0.44329090399999999</v>
      </c>
      <c r="F5075" s="23">
        <v>0.28642110700000001</v>
      </c>
      <c r="G5075" s="17">
        <v>0</v>
      </c>
      <c r="H5075" s="17">
        <v>1</v>
      </c>
      <c r="I5075" s="17">
        <v>0.99197503300000001</v>
      </c>
      <c r="J5075" s="17">
        <v>7.9799999999999992E-3</v>
      </c>
      <c r="K5075" s="17">
        <v>4.5800000000000002E-5</v>
      </c>
    </row>
    <row r="5076" spans="1:11" x14ac:dyDescent="0.45">
      <c r="A5076" s="10" t="s">
        <v>49</v>
      </c>
      <c r="B5076" s="20">
        <v>0.83299999999999996</v>
      </c>
      <c r="C5076" s="19">
        <v>15474</v>
      </c>
      <c r="D5076" s="19">
        <v>2015.0350129999999</v>
      </c>
      <c r="E5076" s="23">
        <v>0.44484050400000003</v>
      </c>
      <c r="F5076" s="23">
        <v>0.28705992299999999</v>
      </c>
      <c r="G5076" s="17">
        <v>0</v>
      </c>
      <c r="H5076" s="17">
        <v>1</v>
      </c>
      <c r="I5076" s="17">
        <v>0.99193315500000001</v>
      </c>
      <c r="J5076" s="17">
        <v>8.0199999999999994E-3</v>
      </c>
      <c r="K5076" s="17">
        <v>4.57E-5</v>
      </c>
    </row>
    <row r="5077" spans="1:11" x14ac:dyDescent="0.45">
      <c r="A5077" s="10" t="s">
        <v>49</v>
      </c>
      <c r="B5077" s="20">
        <v>0.83399999999999996</v>
      </c>
      <c r="C5077" s="19">
        <v>15487</v>
      </c>
      <c r="D5077" s="19">
        <v>2020.820966</v>
      </c>
      <c r="E5077" s="23">
        <v>0.44554445999999998</v>
      </c>
      <c r="F5077" s="23">
        <v>0.28940337700000002</v>
      </c>
      <c r="G5077" s="17">
        <v>0</v>
      </c>
      <c r="H5077" s="17">
        <v>1</v>
      </c>
      <c r="I5077" s="17">
        <v>0.99193874999999998</v>
      </c>
      <c r="J5077" s="17">
        <v>8.0199999999999994E-3</v>
      </c>
      <c r="K5077" s="17">
        <v>4.5599999999999997E-5</v>
      </c>
    </row>
    <row r="5078" spans="1:11" x14ac:dyDescent="0.45">
      <c r="A5078" s="10" t="s">
        <v>49</v>
      </c>
      <c r="B5078" s="20">
        <v>0.83499999999999996</v>
      </c>
      <c r="C5078" s="19">
        <v>15510</v>
      </c>
      <c r="D5078" s="19">
        <v>2031.0909710000001</v>
      </c>
      <c r="E5078" s="23">
        <v>0.448632855</v>
      </c>
      <c r="F5078" s="23">
        <v>0.29054634699999998</v>
      </c>
      <c r="G5078" s="17">
        <v>0</v>
      </c>
      <c r="H5078" s="17">
        <v>1</v>
      </c>
      <c r="I5078" s="17">
        <v>0.99198119100000004</v>
      </c>
      <c r="J5078" s="17">
        <v>7.9699999999999997E-3</v>
      </c>
      <c r="K5078" s="17">
        <v>4.5399999999999999E-5</v>
      </c>
    </row>
    <row r="5079" spans="1:11" x14ac:dyDescent="0.45">
      <c r="A5079" s="10" t="s">
        <v>49</v>
      </c>
      <c r="B5079" s="20">
        <v>0.83599999999999997</v>
      </c>
      <c r="C5079" s="19">
        <v>15532</v>
      </c>
      <c r="D5079" s="19">
        <v>2040.9657549999999</v>
      </c>
      <c r="E5079" s="23">
        <v>0.44972135800000002</v>
      </c>
      <c r="F5079" s="23">
        <v>0.29177101799999999</v>
      </c>
      <c r="G5079" s="17">
        <v>0</v>
      </c>
      <c r="H5079" s="17">
        <v>1</v>
      </c>
      <c r="I5079" s="17">
        <v>0.99200540800000003</v>
      </c>
      <c r="J5079" s="17">
        <v>7.9500000000000005E-3</v>
      </c>
      <c r="K5079" s="17">
        <v>4.5200000000000001E-5</v>
      </c>
    </row>
    <row r="5080" spans="1:11" x14ac:dyDescent="0.45">
      <c r="A5080" s="10" t="s">
        <v>49</v>
      </c>
      <c r="B5080" s="20">
        <v>0.83699999999999997</v>
      </c>
      <c r="C5080" s="19">
        <v>15552</v>
      </c>
      <c r="D5080" s="19">
        <v>2050.0161600000001</v>
      </c>
      <c r="E5080" s="23">
        <v>0.45517995</v>
      </c>
      <c r="F5080" s="23">
        <v>0.292657581</v>
      </c>
      <c r="G5080" s="17">
        <v>0</v>
      </c>
      <c r="H5080" s="17">
        <v>1</v>
      </c>
      <c r="I5080" s="17">
        <v>0.99203214500000003</v>
      </c>
      <c r="J5080" s="17">
        <v>7.92E-3</v>
      </c>
      <c r="K5080" s="17">
        <v>4.5099999999999998E-5</v>
      </c>
    </row>
    <row r="5081" spans="1:11" x14ac:dyDescent="0.45">
      <c r="A5081" s="10" t="s">
        <v>49</v>
      </c>
      <c r="B5081" s="20">
        <v>0.83799999999999997</v>
      </c>
      <c r="C5081" s="19">
        <v>15554</v>
      </c>
      <c r="D5081" s="19">
        <v>2050.9285519999999</v>
      </c>
      <c r="E5081" s="23">
        <v>0.45621215700000001</v>
      </c>
      <c r="F5081" s="23">
        <v>0.294237894</v>
      </c>
      <c r="G5081" s="17">
        <v>0</v>
      </c>
      <c r="H5081" s="17">
        <v>1</v>
      </c>
      <c r="I5081" s="17">
        <v>0.99203357599999997</v>
      </c>
      <c r="J5081" s="17">
        <v>7.92E-3</v>
      </c>
      <c r="K5081" s="17">
        <v>4.5099999999999998E-5</v>
      </c>
    </row>
    <row r="5082" spans="1:11" x14ac:dyDescent="0.45">
      <c r="A5082" s="10" t="s">
        <v>49</v>
      </c>
      <c r="B5082" s="20">
        <v>0.83899999999999997</v>
      </c>
      <c r="C5082" s="19">
        <v>15584</v>
      </c>
      <c r="D5082" s="19">
        <v>2064.6189250000002</v>
      </c>
      <c r="E5082" s="23">
        <v>0.45668513100000002</v>
      </c>
      <c r="F5082" s="23">
        <v>0.29462770399999999</v>
      </c>
      <c r="G5082" s="17">
        <v>0</v>
      </c>
      <c r="H5082" s="17">
        <v>1</v>
      </c>
      <c r="I5082" s="17">
        <v>0.99206561699999996</v>
      </c>
      <c r="J5082" s="17">
        <v>7.8899999999999994E-3</v>
      </c>
      <c r="K5082" s="17">
        <v>4.49E-5</v>
      </c>
    </row>
    <row r="5083" spans="1:11" x14ac:dyDescent="0.45">
      <c r="A5083" s="10" t="s">
        <v>49</v>
      </c>
      <c r="B5083" s="20">
        <v>0.84099999999999997</v>
      </c>
      <c r="C5083" s="19">
        <v>15623</v>
      </c>
      <c r="D5083" s="19">
        <v>2082.500861</v>
      </c>
      <c r="E5083" s="23">
        <v>0.46311923300000002</v>
      </c>
      <c r="F5083" s="23">
        <v>0.296175986</v>
      </c>
      <c r="G5083" s="17">
        <v>0</v>
      </c>
      <c r="H5083" s="17">
        <v>1</v>
      </c>
      <c r="I5083" s="17">
        <v>0.99210853200000004</v>
      </c>
      <c r="J5083" s="17">
        <v>7.8499999999999993E-3</v>
      </c>
      <c r="K5083" s="17">
        <v>4.46E-5</v>
      </c>
    </row>
    <row r="5084" spans="1:11" x14ac:dyDescent="0.45">
      <c r="A5084" s="10" t="s">
        <v>49</v>
      </c>
      <c r="B5084" s="20">
        <v>0.84199999999999997</v>
      </c>
      <c r="C5084" s="19">
        <v>15639</v>
      </c>
      <c r="D5084" s="19">
        <v>2089.9270000000001</v>
      </c>
      <c r="E5084" s="23">
        <v>0.46476704899999999</v>
      </c>
      <c r="F5084" s="23">
        <v>0.29848369600000002</v>
      </c>
      <c r="G5084" s="17">
        <v>0</v>
      </c>
      <c r="H5084" s="17">
        <v>1</v>
      </c>
      <c r="I5084" s="17">
        <v>0.99211824299999996</v>
      </c>
      <c r="J5084" s="17">
        <v>7.8399999999999997E-3</v>
      </c>
      <c r="K5084" s="17">
        <v>4.46E-5</v>
      </c>
    </row>
    <row r="5085" spans="1:11" x14ac:dyDescent="0.45">
      <c r="A5085" s="10" t="s">
        <v>49</v>
      </c>
      <c r="B5085" s="20">
        <v>0.84299999999999997</v>
      </c>
      <c r="C5085" s="19">
        <v>15663</v>
      </c>
      <c r="D5085" s="19">
        <v>2101.1078819999998</v>
      </c>
      <c r="E5085" s="23">
        <v>0.46719602700000001</v>
      </c>
      <c r="F5085" s="23">
        <v>0.299342263</v>
      </c>
      <c r="G5085" s="17">
        <v>0</v>
      </c>
      <c r="H5085" s="17">
        <v>1</v>
      </c>
      <c r="I5085" s="17">
        <v>0.99214398500000001</v>
      </c>
      <c r="J5085" s="17">
        <v>7.8100000000000001E-3</v>
      </c>
      <c r="K5085" s="17">
        <v>4.4400000000000002E-5</v>
      </c>
    </row>
    <row r="5086" spans="1:11" x14ac:dyDescent="0.45">
      <c r="A5086" s="10" t="s">
        <v>49</v>
      </c>
      <c r="B5086" s="20">
        <v>0.84399999999999997</v>
      </c>
      <c r="C5086" s="19">
        <v>15682</v>
      </c>
      <c r="D5086" s="19">
        <v>2110.0486110000002</v>
      </c>
      <c r="E5086" s="23">
        <v>0.47138786300000002</v>
      </c>
      <c r="F5086" s="23">
        <v>0.30083145700000002</v>
      </c>
      <c r="G5086" s="17">
        <v>0</v>
      </c>
      <c r="H5086" s="17">
        <v>1</v>
      </c>
      <c r="I5086" s="17">
        <v>0.99215967599999999</v>
      </c>
      <c r="J5086" s="17">
        <v>7.7999999999999996E-3</v>
      </c>
      <c r="K5086" s="17">
        <v>4.4400000000000002E-5</v>
      </c>
    </row>
    <row r="5087" spans="1:11" x14ac:dyDescent="0.45">
      <c r="A5087" s="10" t="s">
        <v>49</v>
      </c>
      <c r="B5087" s="20">
        <v>0.84499999999999997</v>
      </c>
      <c r="C5087" s="19">
        <v>15692</v>
      </c>
      <c r="D5087" s="19">
        <v>2114.7774760000002</v>
      </c>
      <c r="E5087" s="23">
        <v>0.472886484</v>
      </c>
      <c r="F5087" s="23">
        <v>0.30164955199999999</v>
      </c>
      <c r="G5087" s="17">
        <v>0</v>
      </c>
      <c r="H5087" s="17">
        <v>1</v>
      </c>
      <c r="I5087" s="17">
        <v>0.99216834700000001</v>
      </c>
      <c r="J5087" s="17">
        <v>7.79E-3</v>
      </c>
      <c r="K5087" s="17">
        <v>4.4299999999999999E-5</v>
      </c>
    </row>
    <row r="5088" spans="1:11" x14ac:dyDescent="0.45">
      <c r="A5088" s="10" t="s">
        <v>49</v>
      </c>
      <c r="B5088" s="20">
        <v>0.84599999999999997</v>
      </c>
      <c r="C5088" s="19">
        <v>15709</v>
      </c>
      <c r="D5088" s="19">
        <v>2122.8644909999998</v>
      </c>
      <c r="E5088" s="23">
        <v>0.479114121</v>
      </c>
      <c r="F5088" s="23">
        <v>0.30302077399999999</v>
      </c>
      <c r="G5088" s="17">
        <v>0</v>
      </c>
      <c r="H5088" s="17">
        <v>1</v>
      </c>
      <c r="I5088" s="17">
        <v>0.99217817200000002</v>
      </c>
      <c r="J5088" s="17">
        <v>7.7799999999999996E-3</v>
      </c>
      <c r="K5088" s="17">
        <v>4.4199999999999997E-5</v>
      </c>
    </row>
    <row r="5089" spans="1:11" x14ac:dyDescent="0.45">
      <c r="A5089" s="10" t="s">
        <v>49</v>
      </c>
      <c r="B5089" s="20">
        <v>0.84699999999999998</v>
      </c>
      <c r="C5089" s="19">
        <v>15733</v>
      </c>
      <c r="D5089" s="19">
        <v>2134.3652189999998</v>
      </c>
      <c r="E5089" s="23">
        <v>0.47919698500000002</v>
      </c>
      <c r="F5089" s="23">
        <v>0.303981424</v>
      </c>
      <c r="G5089" s="17">
        <v>0</v>
      </c>
      <c r="H5089" s="17">
        <v>1</v>
      </c>
      <c r="I5089" s="17">
        <v>0.99222624699999995</v>
      </c>
      <c r="J5089" s="17">
        <v>7.7299999999999999E-3</v>
      </c>
      <c r="K5089" s="17">
        <v>4.3999999999999999E-5</v>
      </c>
    </row>
    <row r="5090" spans="1:11" x14ac:dyDescent="0.45">
      <c r="A5090" s="10" t="s">
        <v>49</v>
      </c>
      <c r="B5090" s="20">
        <v>0.84799999999999998</v>
      </c>
      <c r="C5090" s="19">
        <v>15752</v>
      </c>
      <c r="D5090" s="19">
        <v>2143.4952210000001</v>
      </c>
      <c r="E5090" s="23">
        <v>0.48123698999999998</v>
      </c>
      <c r="F5090" s="23">
        <v>0.30504602400000003</v>
      </c>
      <c r="G5090" s="17">
        <v>0</v>
      </c>
      <c r="H5090" s="17">
        <v>1</v>
      </c>
      <c r="I5090" s="17">
        <v>0.99224155800000002</v>
      </c>
      <c r="J5090" s="17">
        <v>7.7099999999999998E-3</v>
      </c>
      <c r="K5090" s="17">
        <v>4.3900000000000003E-5</v>
      </c>
    </row>
    <row r="5091" spans="1:11" x14ac:dyDescent="0.45">
      <c r="A5091" s="10" t="s">
        <v>49</v>
      </c>
      <c r="B5091" s="20">
        <v>0.84899999999999998</v>
      </c>
      <c r="C5091" s="19">
        <v>15770</v>
      </c>
      <c r="D5091" s="19">
        <v>2152.1613229999998</v>
      </c>
      <c r="E5091" s="23">
        <v>0.48145011799999998</v>
      </c>
      <c r="F5091" s="23">
        <v>0.30588606699999998</v>
      </c>
      <c r="G5091" s="17">
        <v>0</v>
      </c>
      <c r="H5091" s="17">
        <v>1</v>
      </c>
      <c r="I5091" s="17">
        <v>0.99225802699999999</v>
      </c>
      <c r="J5091" s="17">
        <v>7.7000000000000002E-3</v>
      </c>
      <c r="K5091" s="17">
        <v>4.3800000000000001E-5</v>
      </c>
    </row>
    <row r="5092" spans="1:11" x14ac:dyDescent="0.45">
      <c r="A5092" s="10" t="s">
        <v>49</v>
      </c>
      <c r="B5092" s="20">
        <v>0.85</v>
      </c>
      <c r="C5092" s="19">
        <v>15789</v>
      </c>
      <c r="D5092" s="19">
        <v>2161.3384040000001</v>
      </c>
      <c r="E5092" s="23">
        <v>0.48309841100000001</v>
      </c>
      <c r="F5092" s="23">
        <v>0.30798421799999998</v>
      </c>
      <c r="G5092" s="17">
        <v>0</v>
      </c>
      <c r="H5092" s="17">
        <v>1</v>
      </c>
      <c r="I5092" s="17">
        <v>0.99228945499999999</v>
      </c>
      <c r="J5092" s="17">
        <v>7.6699999999999997E-3</v>
      </c>
      <c r="K5092" s="17">
        <v>4.3600000000000003E-5</v>
      </c>
    </row>
    <row r="5093" spans="1:11" x14ac:dyDescent="0.45">
      <c r="A5093" s="10" t="s">
        <v>49</v>
      </c>
      <c r="B5093" s="20">
        <v>0.85099999999999998</v>
      </c>
      <c r="C5093" s="19">
        <v>15811</v>
      </c>
      <c r="D5093" s="19">
        <v>2172.0071069999999</v>
      </c>
      <c r="E5093" s="23">
        <v>0.48649842199999999</v>
      </c>
      <c r="F5093" s="23">
        <v>0.30912387600000002</v>
      </c>
      <c r="G5093" s="17">
        <v>0</v>
      </c>
      <c r="H5093" s="17">
        <v>1</v>
      </c>
      <c r="I5093" s="17">
        <v>0.99231792600000002</v>
      </c>
      <c r="J5093" s="17">
        <v>7.6400000000000001E-3</v>
      </c>
      <c r="K5093" s="17">
        <v>4.35E-5</v>
      </c>
    </row>
    <row r="5094" spans="1:11" x14ac:dyDescent="0.45">
      <c r="A5094" s="10" t="s">
        <v>49</v>
      </c>
      <c r="B5094" s="20">
        <v>0.85199999999999998</v>
      </c>
      <c r="C5094" s="19">
        <v>15819</v>
      </c>
      <c r="D5094" s="19">
        <v>2175.9035709999998</v>
      </c>
      <c r="E5094" s="23">
        <v>0.48720207199999999</v>
      </c>
      <c r="F5094" s="23">
        <v>0.31056370100000003</v>
      </c>
      <c r="G5094" s="17">
        <v>0</v>
      </c>
      <c r="H5094" s="17">
        <v>1</v>
      </c>
      <c r="I5094" s="17">
        <v>0.99232796499999998</v>
      </c>
      <c r="J5094" s="17">
        <v>7.6299999999999996E-3</v>
      </c>
      <c r="K5094" s="17">
        <v>4.3399999999999998E-5</v>
      </c>
    </row>
    <row r="5095" spans="1:11" x14ac:dyDescent="0.45">
      <c r="A5095" s="10" t="s">
        <v>49</v>
      </c>
      <c r="B5095" s="20">
        <v>0.85299999999999998</v>
      </c>
      <c r="C5095" s="19">
        <v>15847</v>
      </c>
      <c r="D5095" s="19">
        <v>2189.5823759999998</v>
      </c>
      <c r="E5095" s="23">
        <v>0.48852875099999998</v>
      </c>
      <c r="F5095" s="23">
        <v>0.31125062999999997</v>
      </c>
      <c r="G5095" s="17">
        <v>0</v>
      </c>
      <c r="H5095" s="17">
        <v>1</v>
      </c>
      <c r="I5095" s="17">
        <v>0.99234567200000001</v>
      </c>
      <c r="J5095" s="17">
        <v>7.6099999999999996E-3</v>
      </c>
      <c r="K5095" s="17">
        <v>4.3300000000000002E-5</v>
      </c>
    </row>
    <row r="5096" spans="1:11" x14ac:dyDescent="0.45">
      <c r="A5096" s="10" t="s">
        <v>49</v>
      </c>
      <c r="B5096" s="20">
        <v>0.85399999999999998</v>
      </c>
      <c r="C5096" s="19">
        <v>15863</v>
      </c>
      <c r="D5096" s="19">
        <v>2197.411239</v>
      </c>
      <c r="E5096" s="23">
        <v>0.48965371499999999</v>
      </c>
      <c r="F5096" s="23">
        <v>0.31249906700000002</v>
      </c>
      <c r="G5096" s="17">
        <v>0</v>
      </c>
      <c r="H5096" s="17">
        <v>1</v>
      </c>
      <c r="I5096" s="17">
        <v>0.99238156700000002</v>
      </c>
      <c r="J5096" s="17">
        <v>7.5799999999999999E-3</v>
      </c>
      <c r="K5096" s="17">
        <v>4.3099999999999997E-5</v>
      </c>
    </row>
    <row r="5097" spans="1:11" x14ac:dyDescent="0.45">
      <c r="A5097" s="10" t="s">
        <v>49</v>
      </c>
      <c r="B5097" s="20">
        <v>0.85499999999999998</v>
      </c>
      <c r="C5097" s="19">
        <v>15883</v>
      </c>
      <c r="D5097" s="19">
        <v>2207.2388719999999</v>
      </c>
      <c r="E5097" s="23">
        <v>0.49266278099999999</v>
      </c>
      <c r="F5097" s="23">
        <v>0.31396140299999997</v>
      </c>
      <c r="G5097" s="17">
        <v>0</v>
      </c>
      <c r="H5097" s="17">
        <v>1</v>
      </c>
      <c r="I5097" s="17">
        <v>0.99242303200000004</v>
      </c>
      <c r="J5097" s="17">
        <v>7.5300000000000002E-3</v>
      </c>
      <c r="K5097" s="17">
        <v>4.2899999999999999E-5</v>
      </c>
    </row>
    <row r="5098" spans="1:11" x14ac:dyDescent="0.45">
      <c r="A5098" s="10" t="s">
        <v>49</v>
      </c>
      <c r="B5098" s="20">
        <v>0.85599999999999998</v>
      </c>
      <c r="C5098" s="19">
        <v>15904</v>
      </c>
      <c r="D5098" s="19">
        <v>2217.6053440000001</v>
      </c>
      <c r="E5098" s="23">
        <v>0.49619946300000001</v>
      </c>
      <c r="F5098" s="23">
        <v>0.31516174200000002</v>
      </c>
      <c r="G5098" s="17">
        <v>0</v>
      </c>
      <c r="H5098" s="17">
        <v>1</v>
      </c>
      <c r="I5098" s="17">
        <v>0.99246321599999998</v>
      </c>
      <c r="J5098" s="17">
        <v>7.4900000000000001E-3</v>
      </c>
      <c r="K5098" s="17">
        <v>4.2599999999999999E-5</v>
      </c>
    </row>
    <row r="5099" spans="1:11" x14ac:dyDescent="0.45">
      <c r="A5099" s="10" t="s">
        <v>49</v>
      </c>
      <c r="B5099" s="20">
        <v>0.85799999999999998</v>
      </c>
      <c r="C5099" s="19">
        <v>15939</v>
      </c>
      <c r="D5099" s="19">
        <v>2235.015007</v>
      </c>
      <c r="E5099" s="23">
        <v>0.50292976899999997</v>
      </c>
      <c r="F5099" s="23">
        <v>0.31699384600000002</v>
      </c>
      <c r="G5099" s="17">
        <v>0</v>
      </c>
      <c r="H5099" s="17">
        <v>1</v>
      </c>
      <c r="I5099" s="17">
        <v>0.99252824900000003</v>
      </c>
      <c r="J5099" s="17">
        <v>7.43E-3</v>
      </c>
      <c r="K5099" s="17">
        <v>4.2200000000000003E-5</v>
      </c>
    </row>
    <row r="5100" spans="1:11" x14ac:dyDescent="0.45">
      <c r="A5100" s="10" t="s">
        <v>49</v>
      </c>
      <c r="B5100" s="20">
        <v>0.85899999999999999</v>
      </c>
      <c r="C5100" s="19">
        <v>15960</v>
      </c>
      <c r="D5100" s="19">
        <v>2245.602942</v>
      </c>
      <c r="E5100" s="23">
        <v>0.50563841799999998</v>
      </c>
      <c r="F5100" s="23">
        <v>0.31888291200000002</v>
      </c>
      <c r="G5100" s="17">
        <v>0</v>
      </c>
      <c r="H5100" s="17">
        <v>1</v>
      </c>
      <c r="I5100" s="17">
        <v>0.99253781399999996</v>
      </c>
      <c r="J5100" s="17">
        <v>7.4200000000000004E-3</v>
      </c>
      <c r="K5100" s="17">
        <v>4.2200000000000003E-5</v>
      </c>
    </row>
    <row r="5101" spans="1:11" x14ac:dyDescent="0.45">
      <c r="A5101" s="10" t="s">
        <v>49</v>
      </c>
      <c r="B5101" s="20">
        <v>0.86</v>
      </c>
      <c r="C5101" s="19">
        <v>15979</v>
      </c>
      <c r="D5101" s="19">
        <v>2255.236363</v>
      </c>
      <c r="E5101" s="23">
        <v>0.50745227900000001</v>
      </c>
      <c r="F5101" s="23">
        <v>0.31985381899999998</v>
      </c>
      <c r="G5101" s="17">
        <v>0</v>
      </c>
      <c r="H5101" s="17">
        <v>1</v>
      </c>
      <c r="I5101" s="17">
        <v>0.99255204200000002</v>
      </c>
      <c r="J5101" s="17">
        <v>7.4099999999999999E-3</v>
      </c>
      <c r="K5101" s="17">
        <v>4.21E-5</v>
      </c>
    </row>
    <row r="5102" spans="1:11" x14ac:dyDescent="0.45">
      <c r="A5102" s="10" t="s">
        <v>49</v>
      </c>
      <c r="B5102" s="20">
        <v>0.86099999999999999</v>
      </c>
      <c r="C5102" s="19">
        <v>15995</v>
      </c>
      <c r="D5102" s="19">
        <v>2263.3965760000001</v>
      </c>
      <c r="E5102" s="23">
        <v>0.51228880499999996</v>
      </c>
      <c r="F5102" s="23">
        <v>0.32130637000000001</v>
      </c>
      <c r="G5102" s="17">
        <v>0</v>
      </c>
      <c r="H5102" s="17">
        <v>1</v>
      </c>
      <c r="I5102" s="17">
        <v>0.99256797399999996</v>
      </c>
      <c r="J5102" s="17">
        <v>7.3899999999999999E-3</v>
      </c>
      <c r="K5102" s="17">
        <v>4.1999999999999998E-5</v>
      </c>
    </row>
    <row r="5103" spans="1:11" x14ac:dyDescent="0.45">
      <c r="A5103" s="10" t="s">
        <v>49</v>
      </c>
      <c r="B5103" s="20">
        <v>0.86199999999999999</v>
      </c>
      <c r="C5103" s="19">
        <v>16016</v>
      </c>
      <c r="D5103" s="19">
        <v>2274.2219020000002</v>
      </c>
      <c r="E5103" s="23">
        <v>0.518144983</v>
      </c>
      <c r="F5103" s="23">
        <v>0.322806231</v>
      </c>
      <c r="G5103" s="17">
        <v>0</v>
      </c>
      <c r="H5103" s="17">
        <v>1</v>
      </c>
      <c r="I5103" s="17">
        <v>0.99259085000000002</v>
      </c>
      <c r="J5103" s="17">
        <v>7.3699999999999998E-3</v>
      </c>
      <c r="K5103" s="17">
        <v>4.1900000000000002E-5</v>
      </c>
    </row>
    <row r="5104" spans="1:11" x14ac:dyDescent="0.45">
      <c r="A5104" s="10" t="s">
        <v>49</v>
      </c>
      <c r="B5104" s="20">
        <v>0.86299999999999999</v>
      </c>
      <c r="C5104" s="19">
        <v>16034</v>
      </c>
      <c r="D5104" s="19">
        <v>2283.5934200000002</v>
      </c>
      <c r="E5104" s="23">
        <v>0.52286161900000006</v>
      </c>
      <c r="F5104" s="23">
        <v>0.32416122000000003</v>
      </c>
      <c r="G5104" s="17">
        <v>0</v>
      </c>
      <c r="H5104" s="17">
        <v>1</v>
      </c>
      <c r="I5104" s="17">
        <v>0.99261058599999996</v>
      </c>
      <c r="J5104" s="17">
        <v>7.3499999999999998E-3</v>
      </c>
      <c r="K5104" s="17">
        <v>4.18E-5</v>
      </c>
    </row>
    <row r="5105" spans="1:11" x14ac:dyDescent="0.45">
      <c r="A5105" s="10" t="s">
        <v>49</v>
      </c>
      <c r="B5105" s="20">
        <v>0.86399999999999999</v>
      </c>
      <c r="C5105" s="19">
        <v>16049</v>
      </c>
      <c r="D5105" s="19">
        <v>2291.4586319999999</v>
      </c>
      <c r="E5105" s="23">
        <v>0.52434750399999996</v>
      </c>
      <c r="F5105" s="23">
        <v>0.32535556799999998</v>
      </c>
      <c r="G5105" s="17">
        <v>0</v>
      </c>
      <c r="H5105" s="17">
        <v>1</v>
      </c>
      <c r="I5105" s="17">
        <v>0.99265281299999997</v>
      </c>
      <c r="J5105" s="17">
        <v>7.3099999999999997E-3</v>
      </c>
      <c r="K5105" s="17">
        <v>4.1499999999999999E-5</v>
      </c>
    </row>
    <row r="5106" spans="1:11" x14ac:dyDescent="0.45">
      <c r="A5106" s="10" t="s">
        <v>49</v>
      </c>
      <c r="B5106" s="20">
        <v>0.86499999999999999</v>
      </c>
      <c r="C5106" s="19">
        <v>16064</v>
      </c>
      <c r="D5106" s="19">
        <v>2299.3429799999999</v>
      </c>
      <c r="E5106" s="23">
        <v>0.525974355</v>
      </c>
      <c r="F5106" s="23">
        <v>0.32609660099999999</v>
      </c>
      <c r="G5106" s="17">
        <v>0</v>
      </c>
      <c r="H5106" s="17">
        <v>1</v>
      </c>
      <c r="I5106" s="17">
        <v>0.99267575100000005</v>
      </c>
      <c r="J5106" s="17">
        <v>7.28E-3</v>
      </c>
      <c r="K5106" s="17">
        <v>4.1399999999999997E-5</v>
      </c>
    </row>
    <row r="5107" spans="1:11" x14ac:dyDescent="0.45">
      <c r="A5107" s="10" t="s">
        <v>49</v>
      </c>
      <c r="B5107" s="20">
        <v>0.86599999999999999</v>
      </c>
      <c r="C5107" s="19">
        <v>16088</v>
      </c>
      <c r="D5107" s="19">
        <v>2312.000141</v>
      </c>
      <c r="E5107" s="23">
        <v>0.53053049100000005</v>
      </c>
      <c r="F5107" s="23">
        <v>0.32758857200000002</v>
      </c>
      <c r="G5107" s="17">
        <v>0</v>
      </c>
      <c r="H5107" s="17">
        <v>1</v>
      </c>
      <c r="I5107" s="17">
        <v>0.99269145599999997</v>
      </c>
      <c r="J5107" s="17">
        <v>7.2700000000000004E-3</v>
      </c>
      <c r="K5107" s="17">
        <v>4.1300000000000001E-5</v>
      </c>
    </row>
    <row r="5108" spans="1:11" x14ac:dyDescent="0.45">
      <c r="A5108" s="10" t="s">
        <v>49</v>
      </c>
      <c r="B5108" s="20">
        <v>0.86699999999999999</v>
      </c>
      <c r="C5108" s="19">
        <v>16108</v>
      </c>
      <c r="D5108" s="19">
        <v>2322.6803070000001</v>
      </c>
      <c r="E5108" s="23">
        <v>0.53827619400000004</v>
      </c>
      <c r="F5108" s="23">
        <v>0.32929197599999999</v>
      </c>
      <c r="G5108" s="17">
        <v>0</v>
      </c>
      <c r="H5108" s="17">
        <v>1</v>
      </c>
      <c r="I5108" s="17">
        <v>0.99272424000000004</v>
      </c>
      <c r="J5108" s="17">
        <v>7.2300000000000003E-3</v>
      </c>
      <c r="K5108" s="17">
        <v>4.1100000000000003E-5</v>
      </c>
    </row>
    <row r="5109" spans="1:11" x14ac:dyDescent="0.45">
      <c r="A5109" s="10" t="s">
        <v>49</v>
      </c>
      <c r="B5109" s="20">
        <v>0.86799999999999999</v>
      </c>
      <c r="C5109" s="19">
        <v>16113</v>
      </c>
      <c r="D5109" s="19">
        <v>2325.3819480000002</v>
      </c>
      <c r="E5109" s="23">
        <v>0.54032818999999999</v>
      </c>
      <c r="F5109" s="23">
        <v>0.33076685900000002</v>
      </c>
      <c r="G5109" s="17">
        <v>0</v>
      </c>
      <c r="H5109" s="17">
        <v>1</v>
      </c>
      <c r="I5109" s="17">
        <v>0.99272866900000001</v>
      </c>
      <c r="J5109" s="17">
        <v>7.2300000000000003E-3</v>
      </c>
      <c r="K5109" s="17">
        <v>4.1100000000000003E-5</v>
      </c>
    </row>
    <row r="5110" spans="1:11" x14ac:dyDescent="0.45">
      <c r="A5110" s="10" t="s">
        <v>49</v>
      </c>
      <c r="B5110" s="20">
        <v>0.86899999999999999</v>
      </c>
      <c r="C5110" s="19">
        <v>16141</v>
      </c>
      <c r="D5110" s="19">
        <v>2340.550765</v>
      </c>
      <c r="E5110" s="23">
        <v>0.54754423699999999</v>
      </c>
      <c r="F5110" s="23">
        <v>0.33128679599999999</v>
      </c>
      <c r="G5110" s="17">
        <v>0</v>
      </c>
      <c r="H5110" s="17">
        <v>1</v>
      </c>
      <c r="I5110" s="17">
        <v>0.99276698200000002</v>
      </c>
      <c r="J5110" s="17">
        <v>7.1900000000000002E-3</v>
      </c>
      <c r="K5110" s="17">
        <v>4.0800000000000002E-5</v>
      </c>
    </row>
    <row r="5111" spans="1:11" x14ac:dyDescent="0.45">
      <c r="A5111" s="10" t="s">
        <v>49</v>
      </c>
      <c r="B5111" s="20">
        <v>0.87</v>
      </c>
      <c r="C5111" s="19">
        <v>16163</v>
      </c>
      <c r="D5111" s="19">
        <v>2352.6101309999999</v>
      </c>
      <c r="E5111" s="23">
        <v>0.54928893700000003</v>
      </c>
      <c r="F5111" s="23">
        <v>0.332974571</v>
      </c>
      <c r="G5111" s="17">
        <v>0</v>
      </c>
      <c r="H5111" s="17">
        <v>1</v>
      </c>
      <c r="I5111" s="17">
        <v>0.99277752900000005</v>
      </c>
      <c r="J5111" s="17">
        <v>7.1799999999999998E-3</v>
      </c>
      <c r="K5111" s="17">
        <v>4.0800000000000002E-5</v>
      </c>
    </row>
    <row r="5112" spans="1:11" x14ac:dyDescent="0.45">
      <c r="A5112" s="10" t="s">
        <v>49</v>
      </c>
      <c r="B5112" s="20">
        <v>0.871</v>
      </c>
      <c r="C5112" s="19">
        <v>16183</v>
      </c>
      <c r="D5112" s="19">
        <v>2363.7243010000002</v>
      </c>
      <c r="E5112" s="23">
        <v>0.56342603700000005</v>
      </c>
      <c r="F5112" s="23">
        <v>0.33478571299999998</v>
      </c>
      <c r="G5112" s="17">
        <v>0</v>
      </c>
      <c r="H5112" s="17">
        <v>1</v>
      </c>
      <c r="I5112" s="17">
        <v>0.99279403300000002</v>
      </c>
      <c r="J5112" s="17">
        <v>7.1700000000000002E-3</v>
      </c>
      <c r="K5112" s="17">
        <v>4.07E-5</v>
      </c>
    </row>
    <row r="5113" spans="1:11" x14ac:dyDescent="0.45">
      <c r="A5113" s="10" t="s">
        <v>49</v>
      </c>
      <c r="B5113" s="20">
        <v>0.872</v>
      </c>
      <c r="C5113" s="19">
        <v>16199</v>
      </c>
      <c r="D5113" s="19">
        <v>2372.8035369999998</v>
      </c>
      <c r="E5113" s="23">
        <v>0.57019727200000003</v>
      </c>
      <c r="F5113" s="23">
        <v>0.33587319900000001</v>
      </c>
      <c r="G5113" s="17">
        <v>0</v>
      </c>
      <c r="H5113" s="17">
        <v>1</v>
      </c>
      <c r="I5113" s="17">
        <v>0.99279871900000005</v>
      </c>
      <c r="J5113" s="17">
        <v>7.1599999999999997E-3</v>
      </c>
      <c r="K5113" s="17">
        <v>4.07E-5</v>
      </c>
    </row>
    <row r="5114" spans="1:11" x14ac:dyDescent="0.45">
      <c r="A5114" s="10" t="s">
        <v>49</v>
      </c>
      <c r="B5114" s="20">
        <v>0.873</v>
      </c>
      <c r="C5114" s="19">
        <v>16219</v>
      </c>
      <c r="D5114" s="19">
        <v>2384.2219530000002</v>
      </c>
      <c r="E5114" s="23">
        <v>0.57115980399999999</v>
      </c>
      <c r="F5114" s="23">
        <v>0.33767856400000001</v>
      </c>
      <c r="G5114" s="17">
        <v>0</v>
      </c>
      <c r="H5114" s="17">
        <v>1</v>
      </c>
      <c r="I5114" s="17">
        <v>0.99281256500000004</v>
      </c>
      <c r="J5114" s="17">
        <v>7.1500000000000001E-3</v>
      </c>
      <c r="K5114" s="17">
        <v>4.0599999999999998E-5</v>
      </c>
    </row>
    <row r="5115" spans="1:11" x14ac:dyDescent="0.45">
      <c r="A5115" s="10" t="s">
        <v>49</v>
      </c>
      <c r="B5115" s="20">
        <v>0.874</v>
      </c>
      <c r="C5115" s="19">
        <v>16239</v>
      </c>
      <c r="D5115" s="19">
        <v>2395.716672</v>
      </c>
      <c r="E5115" s="23">
        <v>0.57811431499999999</v>
      </c>
      <c r="F5115" s="23">
        <v>0.33927839700000001</v>
      </c>
      <c r="G5115" s="17">
        <v>0</v>
      </c>
      <c r="H5115" s="17">
        <v>1</v>
      </c>
      <c r="I5115" s="17">
        <v>0.99283552100000005</v>
      </c>
      <c r="J5115" s="17">
        <v>7.1199999999999996E-3</v>
      </c>
      <c r="K5115" s="17">
        <v>4.0500000000000002E-5</v>
      </c>
    </row>
    <row r="5116" spans="1:11" x14ac:dyDescent="0.45">
      <c r="A5116" s="10" t="s">
        <v>49</v>
      </c>
      <c r="B5116" s="20">
        <v>0.875</v>
      </c>
      <c r="C5116" s="19">
        <v>16254</v>
      </c>
      <c r="D5116" s="19">
        <v>2404.4130580000001</v>
      </c>
      <c r="E5116" s="23">
        <v>0.58162856799999996</v>
      </c>
      <c r="F5116" s="23">
        <v>0.34076873400000002</v>
      </c>
      <c r="G5116" s="17">
        <v>0</v>
      </c>
      <c r="H5116" s="17">
        <v>1</v>
      </c>
      <c r="I5116" s="17">
        <v>0.99285889699999996</v>
      </c>
      <c r="J5116" s="17">
        <v>7.1000000000000004E-3</v>
      </c>
      <c r="K5116" s="17">
        <v>4.0299999999999997E-5</v>
      </c>
    </row>
    <row r="5117" spans="1:11" x14ac:dyDescent="0.45">
      <c r="A5117" s="10" t="s">
        <v>49</v>
      </c>
      <c r="B5117" s="20">
        <v>0.876</v>
      </c>
      <c r="C5117" s="19">
        <v>16276</v>
      </c>
      <c r="D5117" s="19">
        <v>2417.3260409999998</v>
      </c>
      <c r="E5117" s="23">
        <v>0.58904331899999995</v>
      </c>
      <c r="F5117" s="23">
        <v>0.34213675799999999</v>
      </c>
      <c r="G5117" s="17">
        <v>0</v>
      </c>
      <c r="H5117" s="17">
        <v>1</v>
      </c>
      <c r="I5117" s="17">
        <v>0.99287502000000005</v>
      </c>
      <c r="J5117" s="17">
        <v>7.0800000000000004E-3</v>
      </c>
      <c r="K5117" s="17">
        <v>4.0200000000000001E-5</v>
      </c>
    </row>
    <row r="5118" spans="1:11" x14ac:dyDescent="0.45">
      <c r="A5118" s="10" t="s">
        <v>49</v>
      </c>
      <c r="B5118" s="20">
        <v>0.877</v>
      </c>
      <c r="C5118" s="19">
        <v>16294</v>
      </c>
      <c r="D5118" s="19">
        <v>2427.9314319999999</v>
      </c>
      <c r="E5118" s="23">
        <v>0.58938954799999999</v>
      </c>
      <c r="F5118" s="23">
        <v>0.34345555700000002</v>
      </c>
      <c r="G5118" s="17">
        <v>0</v>
      </c>
      <c r="H5118" s="17">
        <v>1</v>
      </c>
      <c r="I5118" s="17">
        <v>0.99288186199999995</v>
      </c>
      <c r="J5118" s="17">
        <v>7.0800000000000004E-3</v>
      </c>
      <c r="K5118" s="17">
        <v>4.0200000000000001E-5</v>
      </c>
    </row>
    <row r="5119" spans="1:11" x14ac:dyDescent="0.45">
      <c r="A5119" s="10" t="s">
        <v>49</v>
      </c>
      <c r="B5119" s="20">
        <v>0.878</v>
      </c>
      <c r="C5119" s="19">
        <v>16313</v>
      </c>
      <c r="D5119" s="19">
        <v>2439.1643629999999</v>
      </c>
      <c r="E5119" s="23">
        <v>0.59271418799999998</v>
      </c>
      <c r="F5119" s="23">
        <v>0.34537396300000001</v>
      </c>
      <c r="G5119" s="17">
        <v>0</v>
      </c>
      <c r="H5119" s="17">
        <v>1</v>
      </c>
      <c r="I5119" s="17">
        <v>0.99290139099999997</v>
      </c>
      <c r="J5119" s="17">
        <v>7.0600000000000003E-3</v>
      </c>
      <c r="K5119" s="17">
        <v>4.0099999999999999E-5</v>
      </c>
    </row>
    <row r="5120" spans="1:11" x14ac:dyDescent="0.45">
      <c r="A5120" s="10" t="s">
        <v>49</v>
      </c>
      <c r="B5120" s="20">
        <v>0.879</v>
      </c>
      <c r="C5120" s="19">
        <v>16329</v>
      </c>
      <c r="D5120" s="19">
        <v>2448.7183</v>
      </c>
      <c r="E5120" s="23">
        <v>0.598076987</v>
      </c>
      <c r="F5120" s="23">
        <v>0.346986552</v>
      </c>
      <c r="G5120" s="17">
        <v>0</v>
      </c>
      <c r="H5120" s="17">
        <v>1</v>
      </c>
      <c r="I5120" s="17">
        <v>0.99292537400000003</v>
      </c>
      <c r="J5120" s="17">
        <v>7.0299999999999998E-3</v>
      </c>
      <c r="K5120" s="17">
        <v>3.9900000000000001E-5</v>
      </c>
    </row>
    <row r="5121" spans="1:11" x14ac:dyDescent="0.45">
      <c r="A5121" s="10" t="s">
        <v>49</v>
      </c>
      <c r="B5121" s="20">
        <v>0.88100000000000001</v>
      </c>
      <c r="C5121" s="19">
        <v>16367</v>
      </c>
      <c r="D5121" s="19">
        <v>2471.469169</v>
      </c>
      <c r="E5121" s="23">
        <v>0.59920842200000002</v>
      </c>
      <c r="F5121" s="23">
        <v>0.34872459300000003</v>
      </c>
      <c r="G5121" s="17">
        <v>0</v>
      </c>
      <c r="H5121" s="17">
        <v>1</v>
      </c>
      <c r="I5121" s="17">
        <v>0.99295683899999998</v>
      </c>
      <c r="J5121" s="17">
        <v>7.0000000000000001E-3</v>
      </c>
      <c r="K5121" s="17">
        <v>3.9799999999999998E-5</v>
      </c>
    </row>
    <row r="5122" spans="1:11" x14ac:dyDescent="0.45">
      <c r="A5122" s="10" t="s">
        <v>49</v>
      </c>
      <c r="B5122" s="20">
        <v>0.88200000000000001</v>
      </c>
      <c r="C5122" s="19">
        <v>16384</v>
      </c>
      <c r="D5122" s="19">
        <v>2481.7179980000001</v>
      </c>
      <c r="E5122" s="23">
        <v>0.60510220000000003</v>
      </c>
      <c r="F5122" s="23">
        <v>0.351581274</v>
      </c>
      <c r="G5122" s="17">
        <v>0</v>
      </c>
      <c r="H5122" s="17">
        <v>1</v>
      </c>
      <c r="I5122" s="17">
        <v>0.99297070499999995</v>
      </c>
      <c r="J5122" s="17">
        <v>6.9899999999999997E-3</v>
      </c>
      <c r="K5122" s="17">
        <v>3.9700000000000003E-5</v>
      </c>
    </row>
    <row r="5123" spans="1:11" x14ac:dyDescent="0.45">
      <c r="A5123" s="10" t="s">
        <v>49</v>
      </c>
      <c r="B5123" s="20">
        <v>0.88300000000000001</v>
      </c>
      <c r="C5123" s="19">
        <v>16394</v>
      </c>
      <c r="D5123" s="19">
        <v>2487.7861440000001</v>
      </c>
      <c r="E5123" s="23">
        <v>0.60681459400000004</v>
      </c>
      <c r="F5123" s="23">
        <v>0.35303473899999999</v>
      </c>
      <c r="G5123" s="17">
        <v>0</v>
      </c>
      <c r="H5123" s="17">
        <v>1</v>
      </c>
      <c r="I5123" s="17">
        <v>0.99299235100000005</v>
      </c>
      <c r="J5123" s="17">
        <v>6.9699999999999996E-3</v>
      </c>
      <c r="K5123" s="17">
        <v>3.96E-5</v>
      </c>
    </row>
    <row r="5124" spans="1:11" x14ac:dyDescent="0.45">
      <c r="A5124" s="10" t="s">
        <v>49</v>
      </c>
      <c r="B5124" s="20">
        <v>0.88400000000000001</v>
      </c>
      <c r="C5124" s="19">
        <v>16412</v>
      </c>
      <c r="D5124" s="19">
        <v>2498.76107</v>
      </c>
      <c r="E5124" s="23">
        <v>0.60971808999999999</v>
      </c>
      <c r="F5124" s="23">
        <v>0.354099053</v>
      </c>
      <c r="G5124" s="17">
        <v>0</v>
      </c>
      <c r="H5124" s="17">
        <v>1</v>
      </c>
      <c r="I5124" s="17">
        <v>0.99302161799999999</v>
      </c>
      <c r="J5124" s="17">
        <v>6.94E-3</v>
      </c>
      <c r="K5124" s="17">
        <v>3.9400000000000002E-5</v>
      </c>
    </row>
    <row r="5125" spans="1:11" x14ac:dyDescent="0.45">
      <c r="A5125" s="10" t="s">
        <v>49</v>
      </c>
      <c r="B5125" s="20">
        <v>0.88500000000000001</v>
      </c>
      <c r="C5125" s="19">
        <v>16443</v>
      </c>
      <c r="D5125" s="19">
        <v>2517.8184890000002</v>
      </c>
      <c r="E5125" s="23">
        <v>0.61918799599999996</v>
      </c>
      <c r="F5125" s="23">
        <v>0.35553980600000001</v>
      </c>
      <c r="G5125" s="17">
        <v>0</v>
      </c>
      <c r="H5125" s="17">
        <v>1</v>
      </c>
      <c r="I5125" s="17">
        <v>0.99304348499999995</v>
      </c>
      <c r="J5125" s="17">
        <v>6.9199999999999999E-3</v>
      </c>
      <c r="K5125" s="17">
        <v>3.9199999999999997E-5</v>
      </c>
    </row>
    <row r="5126" spans="1:11" x14ac:dyDescent="0.45">
      <c r="A5126" s="10" t="s">
        <v>49</v>
      </c>
      <c r="B5126" s="20">
        <v>0.88600000000000001</v>
      </c>
      <c r="C5126" s="19">
        <v>16459</v>
      </c>
      <c r="D5126" s="19">
        <v>2527.796844</v>
      </c>
      <c r="E5126" s="23">
        <v>0.62857299</v>
      </c>
      <c r="F5126" s="23">
        <v>0.35813505000000001</v>
      </c>
      <c r="G5126" s="17">
        <v>0</v>
      </c>
      <c r="H5126" s="17">
        <v>1</v>
      </c>
      <c r="I5126" s="17">
        <v>0.99307241499999999</v>
      </c>
      <c r="J5126" s="17">
        <v>6.8900000000000003E-3</v>
      </c>
      <c r="K5126" s="17">
        <v>3.9100000000000002E-5</v>
      </c>
    </row>
    <row r="5127" spans="1:11" x14ac:dyDescent="0.45">
      <c r="A5127" s="10" t="s">
        <v>49</v>
      </c>
      <c r="B5127" s="20">
        <v>0.88700000000000001</v>
      </c>
      <c r="C5127" s="19">
        <v>16479</v>
      </c>
      <c r="D5127" s="19">
        <v>2540.3754159999999</v>
      </c>
      <c r="E5127" s="23">
        <v>0.62922434999999999</v>
      </c>
      <c r="F5127" s="23">
        <v>0.35916441599999999</v>
      </c>
      <c r="G5127" s="17">
        <v>0</v>
      </c>
      <c r="H5127" s="17">
        <v>1</v>
      </c>
      <c r="I5127" s="17">
        <v>0.99308215899999996</v>
      </c>
      <c r="J5127" s="17">
        <v>6.8799999999999998E-3</v>
      </c>
      <c r="K5127" s="17">
        <v>3.8999999999999999E-5</v>
      </c>
    </row>
    <row r="5128" spans="1:11" x14ac:dyDescent="0.45">
      <c r="A5128" s="10" t="s">
        <v>49</v>
      </c>
      <c r="B5128" s="20">
        <v>0.88800000000000001</v>
      </c>
      <c r="C5128" s="19">
        <v>16498</v>
      </c>
      <c r="D5128" s="19">
        <v>2552.372644</v>
      </c>
      <c r="E5128" s="23">
        <v>0.63178772000000005</v>
      </c>
      <c r="F5128" s="23">
        <v>0.36115504999999998</v>
      </c>
      <c r="G5128" s="17">
        <v>0</v>
      </c>
      <c r="H5128" s="17">
        <v>1</v>
      </c>
      <c r="I5128" s="17">
        <v>0.99309350699999999</v>
      </c>
      <c r="J5128" s="17">
        <v>6.8700000000000002E-3</v>
      </c>
      <c r="K5128" s="17">
        <v>3.8999999999999999E-5</v>
      </c>
    </row>
    <row r="5129" spans="1:11" x14ac:dyDescent="0.45">
      <c r="A5129" s="10" t="s">
        <v>49</v>
      </c>
      <c r="B5129" s="20">
        <v>0.88900000000000001</v>
      </c>
      <c r="C5129" s="19">
        <v>16517</v>
      </c>
      <c r="D5129" s="19">
        <v>2564.4201290000001</v>
      </c>
      <c r="E5129" s="23">
        <v>0.63482553799999997</v>
      </c>
      <c r="F5129" s="23">
        <v>0.36285961300000003</v>
      </c>
      <c r="G5129" s="17">
        <v>0</v>
      </c>
      <c r="H5129" s="17">
        <v>1</v>
      </c>
      <c r="I5129" s="17">
        <v>0.99313368800000001</v>
      </c>
      <c r="J5129" s="17">
        <v>6.8300000000000001E-3</v>
      </c>
      <c r="K5129" s="17">
        <v>3.8699999999999999E-5</v>
      </c>
    </row>
    <row r="5130" spans="1:11" x14ac:dyDescent="0.45">
      <c r="A5130" s="10" t="s">
        <v>49</v>
      </c>
      <c r="B5130" s="20">
        <v>0.89</v>
      </c>
      <c r="C5130" s="19">
        <v>16536</v>
      </c>
      <c r="D5130" s="19">
        <v>2576.6146979999999</v>
      </c>
      <c r="E5130" s="23">
        <v>0.64637675000000006</v>
      </c>
      <c r="F5130" s="23">
        <v>0.36410133700000002</v>
      </c>
      <c r="G5130" s="17">
        <v>0</v>
      </c>
      <c r="H5130" s="17">
        <v>1</v>
      </c>
      <c r="I5130" s="17">
        <v>0.99315547000000004</v>
      </c>
      <c r="J5130" s="17">
        <v>6.8100000000000001E-3</v>
      </c>
      <c r="K5130" s="17">
        <v>3.8600000000000003E-5</v>
      </c>
    </row>
    <row r="5131" spans="1:11" x14ac:dyDescent="0.45">
      <c r="A5131" s="10" t="s">
        <v>49</v>
      </c>
      <c r="B5131" s="20">
        <v>0.89100000000000001</v>
      </c>
      <c r="C5131" s="19">
        <v>16554</v>
      </c>
      <c r="D5131" s="19">
        <v>2588.3326790000001</v>
      </c>
      <c r="E5131" s="23">
        <v>0.65534523</v>
      </c>
      <c r="F5131" s="23">
        <v>0.36621344500000003</v>
      </c>
      <c r="G5131" s="17">
        <v>0</v>
      </c>
      <c r="H5131" s="17">
        <v>1</v>
      </c>
      <c r="I5131" s="17">
        <v>0.99316605199999997</v>
      </c>
      <c r="J5131" s="17">
        <v>6.7999999999999996E-3</v>
      </c>
      <c r="K5131" s="17">
        <v>3.8500000000000001E-5</v>
      </c>
    </row>
    <row r="5132" spans="1:11" x14ac:dyDescent="0.45">
      <c r="A5132" s="10" t="s">
        <v>49</v>
      </c>
      <c r="B5132" s="20">
        <v>0.89200000000000002</v>
      </c>
      <c r="C5132" s="19">
        <v>16563</v>
      </c>
      <c r="D5132" s="19">
        <v>2594.2500150000001</v>
      </c>
      <c r="E5132" s="23">
        <v>0.658963886</v>
      </c>
      <c r="F5132" s="23">
        <v>0.36822994199999998</v>
      </c>
      <c r="G5132" s="17">
        <v>0</v>
      </c>
      <c r="H5132" s="17">
        <v>1</v>
      </c>
      <c r="I5132" s="17">
        <v>0.99316829299999998</v>
      </c>
      <c r="J5132" s="17">
        <v>6.79E-3</v>
      </c>
      <c r="K5132" s="17">
        <v>3.8500000000000001E-5</v>
      </c>
    </row>
    <row r="5133" spans="1:11" x14ac:dyDescent="0.45">
      <c r="A5133" s="10" t="s">
        <v>49</v>
      </c>
      <c r="B5133" s="20">
        <v>0.89300000000000002</v>
      </c>
      <c r="C5133" s="19">
        <v>16581</v>
      </c>
      <c r="D5133" s="19">
        <v>2606.2048829999999</v>
      </c>
      <c r="E5133" s="23">
        <v>0.66653906699999999</v>
      </c>
      <c r="F5133" s="23">
        <v>0.36926792000000003</v>
      </c>
      <c r="G5133" s="17">
        <v>0</v>
      </c>
      <c r="H5133" s="17">
        <v>1</v>
      </c>
      <c r="I5133" s="17">
        <v>0.99321725500000002</v>
      </c>
      <c r="J5133" s="17">
        <v>6.7400000000000003E-3</v>
      </c>
      <c r="K5133" s="17">
        <v>3.8300000000000003E-5</v>
      </c>
    </row>
    <row r="5134" spans="1:11" x14ac:dyDescent="0.45">
      <c r="A5134" s="10" t="s">
        <v>49</v>
      </c>
      <c r="B5134" s="20">
        <v>0.89400000000000002</v>
      </c>
      <c r="C5134" s="19">
        <v>16608</v>
      </c>
      <c r="D5134" s="19">
        <v>2624.2241049999998</v>
      </c>
      <c r="E5134" s="23">
        <v>0.66902698199999999</v>
      </c>
      <c r="F5134" s="23">
        <v>0.37054573499999999</v>
      </c>
      <c r="G5134" s="17">
        <v>0</v>
      </c>
      <c r="H5134" s="17">
        <v>1</v>
      </c>
      <c r="I5134" s="17">
        <v>0.99325511600000005</v>
      </c>
      <c r="J5134" s="17">
        <v>6.7099999999999998E-3</v>
      </c>
      <c r="K5134" s="17">
        <v>3.8000000000000002E-5</v>
      </c>
    </row>
    <row r="5135" spans="1:11" x14ac:dyDescent="0.45">
      <c r="A5135" s="10" t="s">
        <v>49</v>
      </c>
      <c r="B5135" s="20">
        <v>0.89500000000000002</v>
      </c>
      <c r="C5135" s="19">
        <v>16627</v>
      </c>
      <c r="D5135" s="19">
        <v>2636.9957399999998</v>
      </c>
      <c r="E5135" s="23">
        <v>0.67317550500000001</v>
      </c>
      <c r="F5135" s="23">
        <v>0.37246261800000002</v>
      </c>
      <c r="G5135" s="17">
        <v>0</v>
      </c>
      <c r="H5135" s="17">
        <v>1</v>
      </c>
      <c r="I5135" s="17">
        <v>0.99326629</v>
      </c>
      <c r="J5135" s="17">
        <v>6.7000000000000002E-3</v>
      </c>
      <c r="K5135" s="17">
        <v>3.8000000000000002E-5</v>
      </c>
    </row>
    <row r="5136" spans="1:11" x14ac:dyDescent="0.45">
      <c r="A5136" s="10" t="s">
        <v>49</v>
      </c>
      <c r="B5136" s="20">
        <v>0.89600000000000002</v>
      </c>
      <c r="C5136" s="19">
        <v>16644</v>
      </c>
      <c r="D5136" s="19">
        <v>2648.4572910000002</v>
      </c>
      <c r="E5136" s="23">
        <v>0.67609495399999997</v>
      </c>
      <c r="F5136" s="23">
        <v>0.37511597800000002</v>
      </c>
      <c r="G5136" s="17">
        <v>0</v>
      </c>
      <c r="H5136" s="17">
        <v>1</v>
      </c>
      <c r="I5136" s="17">
        <v>0.99327066500000005</v>
      </c>
      <c r="J5136" s="17">
        <v>6.6899999999999998E-3</v>
      </c>
      <c r="K5136" s="17">
        <v>3.8000000000000002E-5</v>
      </c>
    </row>
    <row r="5137" spans="1:11" x14ac:dyDescent="0.45">
      <c r="A5137" s="10" t="s">
        <v>49</v>
      </c>
      <c r="B5137" s="20">
        <v>0.89700000000000002</v>
      </c>
      <c r="C5137" s="19">
        <v>16665</v>
      </c>
      <c r="D5137" s="19">
        <v>2662.715146</v>
      </c>
      <c r="E5137" s="23">
        <v>0.68313405599999999</v>
      </c>
      <c r="F5137" s="23">
        <v>0.37633238400000002</v>
      </c>
      <c r="G5137" s="17">
        <v>0</v>
      </c>
      <c r="H5137" s="17">
        <v>1</v>
      </c>
      <c r="I5137" s="17">
        <v>0.99328140700000001</v>
      </c>
      <c r="J5137" s="17">
        <v>6.6800000000000002E-3</v>
      </c>
      <c r="K5137" s="17">
        <v>3.79E-5</v>
      </c>
    </row>
    <row r="5138" spans="1:11" x14ac:dyDescent="0.45">
      <c r="A5138" s="10" t="s">
        <v>49</v>
      </c>
      <c r="B5138" s="20">
        <v>0.89800000000000002</v>
      </c>
      <c r="C5138" s="19">
        <v>16680</v>
      </c>
      <c r="D5138" s="19">
        <v>2673.0296309999999</v>
      </c>
      <c r="E5138" s="23">
        <v>0.68920130000000002</v>
      </c>
      <c r="F5138" s="23">
        <v>0.37888595200000003</v>
      </c>
      <c r="G5138" s="17">
        <v>0</v>
      </c>
      <c r="H5138" s="17">
        <v>1</v>
      </c>
      <c r="I5138" s="17">
        <v>0.99330388400000003</v>
      </c>
      <c r="J5138" s="17">
        <v>6.6600000000000001E-3</v>
      </c>
      <c r="K5138" s="17">
        <v>3.7799999999999997E-5</v>
      </c>
    </row>
    <row r="5139" spans="1:11" x14ac:dyDescent="0.45">
      <c r="A5139" s="10" t="s">
        <v>49</v>
      </c>
      <c r="B5139" s="20">
        <v>0.89900000000000002</v>
      </c>
      <c r="C5139" s="19">
        <v>16703</v>
      </c>
      <c r="D5139" s="19">
        <v>2688.9010699999999</v>
      </c>
      <c r="E5139" s="23">
        <v>0.690442271</v>
      </c>
      <c r="F5139" s="23">
        <v>0.379992041</v>
      </c>
      <c r="G5139" s="17">
        <v>0</v>
      </c>
      <c r="H5139" s="17">
        <v>1</v>
      </c>
      <c r="I5139" s="17">
        <v>0.99333352699999999</v>
      </c>
      <c r="J5139" s="17">
        <v>6.6299999999999996E-3</v>
      </c>
      <c r="K5139" s="17">
        <v>3.7599999999999999E-5</v>
      </c>
    </row>
    <row r="5140" spans="1:11" x14ac:dyDescent="0.45">
      <c r="A5140" s="10" t="s">
        <v>49</v>
      </c>
      <c r="B5140" s="20">
        <v>0.9</v>
      </c>
      <c r="C5140" s="19">
        <v>16716</v>
      </c>
      <c r="D5140" s="19">
        <v>2697.916095</v>
      </c>
      <c r="E5140" s="23">
        <v>0.69384206699999995</v>
      </c>
      <c r="F5140" s="23">
        <v>0.38168601299999999</v>
      </c>
      <c r="G5140" s="17">
        <v>0</v>
      </c>
      <c r="H5140" s="17">
        <v>1</v>
      </c>
      <c r="I5140" s="17">
        <v>0.993352228</v>
      </c>
      <c r="J5140" s="17">
        <v>6.6100000000000004E-3</v>
      </c>
      <c r="K5140" s="17">
        <v>3.7499999999999997E-5</v>
      </c>
    </row>
    <row r="5141" spans="1:11" x14ac:dyDescent="0.45">
      <c r="A5141" s="10" t="s">
        <v>49</v>
      </c>
      <c r="B5141" s="20">
        <v>0.90100000000000002</v>
      </c>
      <c r="C5141" s="19">
        <v>16739</v>
      </c>
      <c r="D5141" s="19">
        <v>2713.9370950000002</v>
      </c>
      <c r="E5141" s="23">
        <v>0.69876319799999997</v>
      </c>
      <c r="F5141" s="23">
        <v>0.38264578199999999</v>
      </c>
      <c r="G5141" s="17">
        <v>0</v>
      </c>
      <c r="H5141" s="17">
        <v>1</v>
      </c>
      <c r="I5141" s="17">
        <v>0.99341083299999999</v>
      </c>
      <c r="J5141" s="17">
        <v>6.5500000000000003E-3</v>
      </c>
      <c r="K5141" s="17">
        <v>3.7200000000000003E-5</v>
      </c>
    </row>
    <row r="5142" spans="1:11" x14ac:dyDescent="0.45">
      <c r="A5142" s="10" t="s">
        <v>49</v>
      </c>
      <c r="B5142" s="20">
        <v>0.90200000000000002</v>
      </c>
      <c r="C5142" s="19">
        <v>16750</v>
      </c>
      <c r="D5142" s="19">
        <v>2721.6617630000001</v>
      </c>
      <c r="E5142" s="23">
        <v>0.70563234200000002</v>
      </c>
      <c r="F5142" s="23">
        <v>0.38658440599999999</v>
      </c>
      <c r="G5142" s="17">
        <v>0</v>
      </c>
      <c r="H5142" s="17">
        <v>1</v>
      </c>
      <c r="I5142" s="17">
        <v>0.99341442300000005</v>
      </c>
      <c r="J5142" s="17">
        <v>6.5500000000000003E-3</v>
      </c>
      <c r="K5142" s="17">
        <v>3.7100000000000001E-5</v>
      </c>
    </row>
    <row r="5143" spans="1:11" x14ac:dyDescent="0.45">
      <c r="A5143" s="10" t="s">
        <v>49</v>
      </c>
      <c r="B5143" s="20">
        <v>0.90300000000000002</v>
      </c>
      <c r="C5143" s="19">
        <v>16776</v>
      </c>
      <c r="D5143" s="19">
        <v>2740.1117429999999</v>
      </c>
      <c r="E5143" s="23">
        <v>0.71110511899999995</v>
      </c>
      <c r="F5143" s="23">
        <v>0.38801492399999998</v>
      </c>
      <c r="G5143" s="17">
        <v>0</v>
      </c>
      <c r="H5143" s="17">
        <v>1</v>
      </c>
      <c r="I5143" s="17">
        <v>0.99344000899999996</v>
      </c>
      <c r="J5143" s="17">
        <v>6.5199999999999998E-3</v>
      </c>
      <c r="K5143" s="17">
        <v>3.6999999999999998E-5</v>
      </c>
    </row>
    <row r="5144" spans="1:11" x14ac:dyDescent="0.45">
      <c r="A5144" s="10" t="s">
        <v>49</v>
      </c>
      <c r="B5144" s="20">
        <v>0.90400000000000003</v>
      </c>
      <c r="C5144" s="19">
        <v>16791</v>
      </c>
      <c r="D5144" s="19">
        <v>2750.8509170000002</v>
      </c>
      <c r="E5144" s="23">
        <v>0.71694821500000006</v>
      </c>
      <c r="F5144" s="23">
        <v>0.39053194899999999</v>
      </c>
      <c r="G5144" s="17">
        <v>0</v>
      </c>
      <c r="H5144" s="17">
        <v>1</v>
      </c>
      <c r="I5144" s="17">
        <v>0.99345696800000005</v>
      </c>
      <c r="J5144" s="17">
        <v>6.5100000000000002E-3</v>
      </c>
      <c r="K5144" s="17">
        <v>3.6900000000000002E-5</v>
      </c>
    </row>
    <row r="5145" spans="1:11" x14ac:dyDescent="0.45">
      <c r="A5145" s="10" t="s">
        <v>49</v>
      </c>
      <c r="B5145" s="20">
        <v>0.90500000000000003</v>
      </c>
      <c r="C5145" s="19">
        <v>16811</v>
      </c>
      <c r="D5145" s="19">
        <v>2765.218351</v>
      </c>
      <c r="E5145" s="23">
        <v>0.72131405800000004</v>
      </c>
      <c r="F5145" s="23">
        <v>0.39176714099999999</v>
      </c>
      <c r="G5145" s="17">
        <v>0</v>
      </c>
      <c r="H5145" s="17">
        <v>1</v>
      </c>
      <c r="I5145" s="17">
        <v>0.99347151499999997</v>
      </c>
      <c r="J5145" s="17">
        <v>6.4900000000000001E-3</v>
      </c>
      <c r="K5145" s="17">
        <v>3.68E-5</v>
      </c>
    </row>
    <row r="5146" spans="1:11" x14ac:dyDescent="0.45">
      <c r="A5146" s="10" t="s">
        <v>49</v>
      </c>
      <c r="B5146" s="20">
        <v>0.90600000000000003</v>
      </c>
      <c r="C5146" s="19">
        <v>16833</v>
      </c>
      <c r="D5146" s="19">
        <v>2781.219184</v>
      </c>
      <c r="E5146" s="23">
        <v>0.73273551199999998</v>
      </c>
      <c r="F5146" s="23">
        <v>0.39425982799999998</v>
      </c>
      <c r="G5146" s="17">
        <v>0</v>
      </c>
      <c r="H5146" s="17">
        <v>1</v>
      </c>
      <c r="I5146" s="17">
        <v>0.99348225300000004</v>
      </c>
      <c r="J5146" s="17">
        <v>6.4799999999999996E-3</v>
      </c>
      <c r="K5146" s="17">
        <v>3.68E-5</v>
      </c>
    </row>
    <row r="5147" spans="1:11" x14ac:dyDescent="0.45">
      <c r="A5147" s="10" t="s">
        <v>49</v>
      </c>
      <c r="B5147" s="20">
        <v>0.90700000000000003</v>
      </c>
      <c r="C5147" s="19">
        <v>16851</v>
      </c>
      <c r="D5147" s="19">
        <v>2794.5553030000001</v>
      </c>
      <c r="E5147" s="23">
        <v>0.74506467300000001</v>
      </c>
      <c r="F5147" s="23">
        <v>0.39629941899999999</v>
      </c>
      <c r="G5147" s="17">
        <v>0</v>
      </c>
      <c r="H5147" s="17">
        <v>1</v>
      </c>
      <c r="I5147" s="17">
        <v>0.99211280099999999</v>
      </c>
      <c r="J5147" s="17">
        <v>7.8499999999999993E-3</v>
      </c>
      <c r="K5147" s="17">
        <v>3.6699999999999998E-5</v>
      </c>
    </row>
    <row r="5148" spans="1:11" x14ac:dyDescent="0.45">
      <c r="A5148" s="10" t="s">
        <v>49</v>
      </c>
      <c r="B5148" s="20">
        <v>0.90800000000000003</v>
      </c>
      <c r="C5148" s="19">
        <v>16868</v>
      </c>
      <c r="D5148" s="19">
        <v>2807.2454339999999</v>
      </c>
      <c r="E5148" s="23">
        <v>0.74787129799999996</v>
      </c>
      <c r="F5148" s="23">
        <v>0.39849436300000002</v>
      </c>
      <c r="G5148" s="17">
        <v>0</v>
      </c>
      <c r="H5148" s="17">
        <v>1</v>
      </c>
      <c r="I5148" s="17">
        <v>0.99211911699999999</v>
      </c>
      <c r="J5148" s="17">
        <v>7.8399999999999997E-3</v>
      </c>
      <c r="K5148" s="17">
        <v>3.6600000000000002E-5</v>
      </c>
    </row>
    <row r="5149" spans="1:11" x14ac:dyDescent="0.45">
      <c r="A5149" s="10" t="s">
        <v>49</v>
      </c>
      <c r="B5149" s="20">
        <v>0.90900000000000003</v>
      </c>
      <c r="C5149" s="19">
        <v>16883</v>
      </c>
      <c r="D5149" s="19">
        <v>2818.4848299999999</v>
      </c>
      <c r="E5149" s="23">
        <v>0.75270155800000005</v>
      </c>
      <c r="F5149" s="23">
        <v>0.40035640500000003</v>
      </c>
      <c r="G5149" s="17">
        <v>0</v>
      </c>
      <c r="H5149" s="17">
        <v>1</v>
      </c>
      <c r="I5149" s="17">
        <v>0.99213464200000001</v>
      </c>
      <c r="J5149" s="17">
        <v>7.8300000000000002E-3</v>
      </c>
      <c r="K5149" s="17">
        <v>3.6600000000000002E-5</v>
      </c>
    </row>
    <row r="5150" spans="1:11" x14ac:dyDescent="0.45">
      <c r="A5150" s="10" t="s">
        <v>49</v>
      </c>
      <c r="B5150" s="20">
        <v>0.91</v>
      </c>
      <c r="C5150" s="19">
        <v>16906</v>
      </c>
      <c r="D5150" s="19">
        <v>2835.8122410000001</v>
      </c>
      <c r="E5150" s="23">
        <v>0.75726120500000005</v>
      </c>
      <c r="F5150" s="23">
        <v>0.40217563200000001</v>
      </c>
      <c r="G5150" s="17">
        <v>0</v>
      </c>
      <c r="H5150" s="17">
        <v>1</v>
      </c>
      <c r="I5150" s="17">
        <v>0.99215375900000002</v>
      </c>
      <c r="J5150" s="17">
        <v>7.8100000000000001E-3</v>
      </c>
      <c r="K5150" s="17">
        <v>3.65E-5</v>
      </c>
    </row>
    <row r="5151" spans="1:11" x14ac:dyDescent="0.45">
      <c r="A5151" s="10" t="s">
        <v>49</v>
      </c>
      <c r="B5151" s="20">
        <v>0.91100000000000003</v>
      </c>
      <c r="C5151" s="19">
        <v>16925</v>
      </c>
      <c r="D5151" s="19">
        <v>2850.2769309999999</v>
      </c>
      <c r="E5151" s="23">
        <v>0.76419607599999995</v>
      </c>
      <c r="F5151" s="23">
        <v>0.40447145000000001</v>
      </c>
      <c r="G5151" s="17">
        <v>0</v>
      </c>
      <c r="H5151" s="17">
        <v>1</v>
      </c>
      <c r="I5151" s="17">
        <v>0.99217541099999995</v>
      </c>
      <c r="J5151" s="17">
        <v>7.79E-3</v>
      </c>
      <c r="K5151" s="17">
        <v>3.6399999999999997E-5</v>
      </c>
    </row>
    <row r="5152" spans="1:11" x14ac:dyDescent="0.45">
      <c r="A5152" s="10" t="s">
        <v>49</v>
      </c>
      <c r="B5152" s="20">
        <v>0.91200000000000003</v>
      </c>
      <c r="C5152" s="19">
        <v>16943</v>
      </c>
      <c r="D5152" s="19">
        <v>2864.1377969999999</v>
      </c>
      <c r="E5152" s="23">
        <v>0.77611527800000002</v>
      </c>
      <c r="F5152" s="23">
        <v>0.40606630599999999</v>
      </c>
      <c r="G5152" s="17">
        <v>0</v>
      </c>
      <c r="H5152" s="17">
        <v>1</v>
      </c>
      <c r="I5152" s="17">
        <v>0.99204578099999996</v>
      </c>
      <c r="J5152" s="17">
        <v>7.92E-3</v>
      </c>
      <c r="K5152" s="17">
        <v>3.6300000000000001E-5</v>
      </c>
    </row>
    <row r="5153" spans="1:11" x14ac:dyDescent="0.45">
      <c r="A5153" s="10" t="s">
        <v>49</v>
      </c>
      <c r="B5153" s="20">
        <v>0.91300000000000003</v>
      </c>
      <c r="C5153" s="19">
        <v>16961</v>
      </c>
      <c r="D5153" s="19">
        <v>2878.133143</v>
      </c>
      <c r="E5153" s="23">
        <v>0.77884759699999995</v>
      </c>
      <c r="F5153" s="23">
        <v>0.40859743500000001</v>
      </c>
      <c r="G5153" s="17">
        <v>0</v>
      </c>
      <c r="H5153" s="17">
        <v>1</v>
      </c>
      <c r="I5153" s="17">
        <v>0.99078583799999997</v>
      </c>
      <c r="J5153" s="17">
        <v>9.1800000000000007E-3</v>
      </c>
      <c r="K5153" s="17">
        <v>3.6199999999999999E-5</v>
      </c>
    </row>
    <row r="5154" spans="1:11" x14ac:dyDescent="0.45">
      <c r="A5154" s="10" t="s">
        <v>49</v>
      </c>
      <c r="B5154" s="20">
        <v>0.91400000000000003</v>
      </c>
      <c r="C5154" s="19">
        <v>16980</v>
      </c>
      <c r="D5154" s="19">
        <v>2893.0004130000002</v>
      </c>
      <c r="E5154" s="23">
        <v>0.78684564400000001</v>
      </c>
      <c r="F5154" s="23">
        <v>0.41096321400000002</v>
      </c>
      <c r="G5154" s="17">
        <v>0</v>
      </c>
      <c r="H5154" s="17">
        <v>1</v>
      </c>
      <c r="I5154" s="17">
        <v>0.99081153600000005</v>
      </c>
      <c r="J5154" s="17">
        <v>9.1500000000000001E-3</v>
      </c>
      <c r="K5154" s="17">
        <v>3.6100000000000003E-5</v>
      </c>
    </row>
    <row r="5155" spans="1:11" x14ac:dyDescent="0.45">
      <c r="A5155" s="10" t="s">
        <v>49</v>
      </c>
      <c r="B5155" s="20">
        <v>0.91500000000000004</v>
      </c>
      <c r="C5155" s="19">
        <v>17000</v>
      </c>
      <c r="D5155" s="19">
        <v>2908.771659</v>
      </c>
      <c r="E5155" s="23">
        <v>0.78955045700000004</v>
      </c>
      <c r="F5155" s="23">
        <v>0.41302598899999998</v>
      </c>
      <c r="G5155" s="17">
        <v>0</v>
      </c>
      <c r="H5155" s="17">
        <v>1</v>
      </c>
      <c r="I5155" s="17">
        <v>0.99084900499999995</v>
      </c>
      <c r="J5155" s="17">
        <v>9.1199999999999996E-3</v>
      </c>
      <c r="K5155" s="17">
        <v>3.6000000000000001E-5</v>
      </c>
    </row>
    <row r="5156" spans="1:11" x14ac:dyDescent="0.45">
      <c r="A5156" s="10" t="s">
        <v>49</v>
      </c>
      <c r="B5156" s="20">
        <v>0.91600000000000004</v>
      </c>
      <c r="C5156" s="19">
        <v>17004</v>
      </c>
      <c r="D5156" s="19">
        <v>2911.9358350000002</v>
      </c>
      <c r="E5156" s="23">
        <v>0.79131620599999997</v>
      </c>
      <c r="F5156" s="23">
        <v>0.41559409200000003</v>
      </c>
      <c r="G5156" s="17">
        <v>0</v>
      </c>
      <c r="H5156" s="17">
        <v>1</v>
      </c>
      <c r="I5156" s="17">
        <v>0.99085118299999997</v>
      </c>
      <c r="J5156" s="17">
        <v>9.11E-3</v>
      </c>
      <c r="K5156" s="17">
        <v>3.6000000000000001E-5</v>
      </c>
    </row>
    <row r="5157" spans="1:11" x14ac:dyDescent="0.45">
      <c r="A5157" s="10" t="s">
        <v>49</v>
      </c>
      <c r="B5157" s="20">
        <v>0.91700000000000004</v>
      </c>
      <c r="C5157" s="19">
        <v>17034</v>
      </c>
      <c r="D5157" s="19">
        <v>2935.755897</v>
      </c>
      <c r="E5157" s="23">
        <v>0.80167872600000001</v>
      </c>
      <c r="F5157" s="23">
        <v>0.41594704100000002</v>
      </c>
      <c r="G5157" s="17">
        <v>0</v>
      </c>
      <c r="H5157" s="17">
        <v>1</v>
      </c>
      <c r="I5157" s="17">
        <v>0.99084602399999999</v>
      </c>
      <c r="J5157" s="17">
        <v>9.1199999999999996E-3</v>
      </c>
      <c r="K5157" s="17">
        <v>3.5899999999999998E-5</v>
      </c>
    </row>
    <row r="5158" spans="1:11" x14ac:dyDescent="0.45">
      <c r="A5158" s="10" t="s">
        <v>49</v>
      </c>
      <c r="B5158" s="20">
        <v>0.91800000000000004</v>
      </c>
      <c r="C5158" s="19">
        <v>17055</v>
      </c>
      <c r="D5158" s="19">
        <v>2952.663372</v>
      </c>
      <c r="E5158" s="23">
        <v>0.80565846200000002</v>
      </c>
      <c r="F5158" s="23">
        <v>0.41859386700000001</v>
      </c>
      <c r="G5158" s="17">
        <v>0</v>
      </c>
      <c r="H5158" s="17">
        <v>1</v>
      </c>
      <c r="I5158" s="17">
        <v>0.99089281100000004</v>
      </c>
      <c r="J5158" s="17">
        <v>9.0699999999999999E-3</v>
      </c>
      <c r="K5158" s="17">
        <v>3.57E-5</v>
      </c>
    </row>
    <row r="5159" spans="1:11" x14ac:dyDescent="0.45">
      <c r="A5159" s="10" t="s">
        <v>49</v>
      </c>
      <c r="B5159" s="20">
        <v>0.91900000000000004</v>
      </c>
      <c r="C5159" s="19">
        <v>17074</v>
      </c>
      <c r="D5159" s="19">
        <v>2968.0875569999998</v>
      </c>
      <c r="E5159" s="23">
        <v>0.81922948600000001</v>
      </c>
      <c r="F5159" s="23">
        <v>0.42186672800000002</v>
      </c>
      <c r="G5159" s="17">
        <v>0</v>
      </c>
      <c r="H5159" s="17">
        <v>1</v>
      </c>
      <c r="I5159" s="17">
        <v>0.99090467699999996</v>
      </c>
      <c r="J5159" s="17">
        <v>9.0600000000000003E-3</v>
      </c>
      <c r="K5159" s="17">
        <v>3.57E-5</v>
      </c>
    </row>
    <row r="5160" spans="1:11" x14ac:dyDescent="0.45">
      <c r="A5160" s="10" t="s">
        <v>49</v>
      </c>
      <c r="B5160" s="20">
        <v>0.92</v>
      </c>
      <c r="C5160" s="19">
        <v>17092</v>
      </c>
      <c r="D5160" s="19">
        <v>2982.8751080000002</v>
      </c>
      <c r="E5160" s="23">
        <v>0.82597113300000002</v>
      </c>
      <c r="F5160" s="23">
        <v>0.42442415</v>
      </c>
      <c r="G5160" s="17">
        <v>0</v>
      </c>
      <c r="H5160" s="17">
        <v>1</v>
      </c>
      <c r="I5160" s="17">
        <v>0.99093854100000001</v>
      </c>
      <c r="J5160" s="17">
        <v>9.0299999999999998E-3</v>
      </c>
      <c r="K5160" s="17">
        <v>3.5500000000000002E-5</v>
      </c>
    </row>
    <row r="5161" spans="1:11" x14ac:dyDescent="0.45">
      <c r="A5161" s="10" t="s">
        <v>49</v>
      </c>
      <c r="B5161" s="20">
        <v>0.92100000000000004</v>
      </c>
      <c r="C5161" s="19">
        <v>17104</v>
      </c>
      <c r="D5161" s="19">
        <v>2992.8725840000002</v>
      </c>
      <c r="E5161" s="23">
        <v>0.83635259699999998</v>
      </c>
      <c r="F5161" s="23">
        <v>0.42671810599999999</v>
      </c>
      <c r="G5161" s="17">
        <v>0</v>
      </c>
      <c r="H5161" s="17">
        <v>1</v>
      </c>
      <c r="I5161" s="17">
        <v>0.99095656300000001</v>
      </c>
      <c r="J5161" s="17">
        <v>9.0100000000000006E-3</v>
      </c>
      <c r="K5161" s="17">
        <v>3.5500000000000002E-5</v>
      </c>
    </row>
    <row r="5162" spans="1:11" x14ac:dyDescent="0.45">
      <c r="A5162" s="10" t="s">
        <v>49</v>
      </c>
      <c r="B5162" s="20">
        <v>0.92200000000000004</v>
      </c>
      <c r="C5162" s="19">
        <v>17117</v>
      </c>
      <c r="D5162" s="19">
        <v>3003.7560600000002</v>
      </c>
      <c r="E5162" s="23">
        <v>0.83816643800000001</v>
      </c>
      <c r="F5162" s="23">
        <v>0.42785596300000001</v>
      </c>
      <c r="G5162" s="17">
        <v>0</v>
      </c>
      <c r="H5162" s="17">
        <v>1</v>
      </c>
      <c r="I5162" s="17">
        <v>0.99099608500000003</v>
      </c>
      <c r="J5162" s="17">
        <v>8.9700000000000005E-3</v>
      </c>
      <c r="K5162" s="17">
        <v>3.5299999999999997E-5</v>
      </c>
    </row>
    <row r="5163" spans="1:11" x14ac:dyDescent="0.45">
      <c r="A5163" s="10" t="s">
        <v>49</v>
      </c>
      <c r="B5163" s="20">
        <v>0.92300000000000004</v>
      </c>
      <c r="C5163" s="19">
        <v>17147</v>
      </c>
      <c r="D5163" s="19">
        <v>3029.0363969999999</v>
      </c>
      <c r="E5163" s="23">
        <v>0.85266188200000004</v>
      </c>
      <c r="F5163" s="23">
        <v>0.43019164700000001</v>
      </c>
      <c r="G5163" s="17">
        <v>0</v>
      </c>
      <c r="H5163" s="17">
        <v>1</v>
      </c>
      <c r="I5163" s="17">
        <v>0.991042062</v>
      </c>
      <c r="J5163" s="17">
        <v>8.9200000000000008E-3</v>
      </c>
      <c r="K5163" s="17">
        <v>3.5099999999999999E-5</v>
      </c>
    </row>
    <row r="5164" spans="1:11" x14ac:dyDescent="0.45">
      <c r="A5164" s="10" t="s">
        <v>49</v>
      </c>
      <c r="B5164" s="20">
        <v>0.92400000000000004</v>
      </c>
      <c r="C5164" s="19">
        <v>17166</v>
      </c>
      <c r="D5164" s="19">
        <v>3045.5215499999999</v>
      </c>
      <c r="E5164" s="23">
        <v>0.87159952900000004</v>
      </c>
      <c r="F5164" s="23">
        <v>0.43306745099999999</v>
      </c>
      <c r="G5164" s="17">
        <v>0</v>
      </c>
      <c r="H5164" s="17">
        <v>1</v>
      </c>
      <c r="I5164" s="17">
        <v>0.99105864099999996</v>
      </c>
      <c r="J5164" s="17">
        <v>8.9099999999999995E-3</v>
      </c>
      <c r="K5164" s="17">
        <v>3.5099999999999999E-5</v>
      </c>
    </row>
    <row r="5165" spans="1:11" x14ac:dyDescent="0.45">
      <c r="A5165" s="10" t="s">
        <v>49</v>
      </c>
      <c r="B5165" s="20">
        <v>0.92500000000000004</v>
      </c>
      <c r="C5165" s="19">
        <v>17183</v>
      </c>
      <c r="D5165" s="19">
        <v>3060.3915280000001</v>
      </c>
      <c r="E5165" s="23">
        <v>0.87990046799999999</v>
      </c>
      <c r="F5165" s="23">
        <v>0.43627084599999999</v>
      </c>
      <c r="G5165" s="17">
        <v>0</v>
      </c>
      <c r="H5165" s="17">
        <v>1</v>
      </c>
      <c r="I5165" s="17">
        <v>0.99107635500000002</v>
      </c>
      <c r="J5165" s="17">
        <v>8.8900000000000003E-3</v>
      </c>
      <c r="K5165" s="17">
        <v>3.4999999999999997E-5</v>
      </c>
    </row>
    <row r="5166" spans="1:11" x14ac:dyDescent="0.45">
      <c r="A5166" s="10" t="s">
        <v>49</v>
      </c>
      <c r="B5166" s="20">
        <v>0.92600000000000005</v>
      </c>
      <c r="C5166" s="19">
        <v>17202</v>
      </c>
      <c r="D5166" s="19">
        <v>3077.2297490000001</v>
      </c>
      <c r="E5166" s="23">
        <v>0.88793894399999995</v>
      </c>
      <c r="F5166" s="23">
        <v>0.438217521</v>
      </c>
      <c r="G5166" s="17">
        <v>0</v>
      </c>
      <c r="H5166" s="17">
        <v>1</v>
      </c>
      <c r="I5166" s="17">
        <v>0.99109536099999995</v>
      </c>
      <c r="J5166" s="17">
        <v>8.8699999999999994E-3</v>
      </c>
      <c r="K5166" s="17">
        <v>3.4900000000000001E-5</v>
      </c>
    </row>
    <row r="5167" spans="1:11" x14ac:dyDescent="0.45">
      <c r="A5167" s="10" t="s">
        <v>49</v>
      </c>
      <c r="B5167" s="20">
        <v>0.92700000000000005</v>
      </c>
      <c r="C5167" s="19">
        <v>17222</v>
      </c>
      <c r="D5167" s="19">
        <v>3095.1203500000001</v>
      </c>
      <c r="E5167" s="23">
        <v>0.90019065899999995</v>
      </c>
      <c r="F5167" s="23">
        <v>0.44114732699999998</v>
      </c>
      <c r="G5167" s="17">
        <v>0</v>
      </c>
      <c r="H5167" s="17">
        <v>1</v>
      </c>
      <c r="I5167" s="17">
        <v>0.991118202</v>
      </c>
      <c r="J5167" s="17">
        <v>8.8500000000000002E-3</v>
      </c>
      <c r="K5167" s="17">
        <v>3.4799999999999999E-5</v>
      </c>
    </row>
    <row r="5168" spans="1:11" x14ac:dyDescent="0.45">
      <c r="A5168" s="10" t="s">
        <v>49</v>
      </c>
      <c r="B5168" s="20">
        <v>0.92800000000000005</v>
      </c>
      <c r="C5168" s="19">
        <v>17225</v>
      </c>
      <c r="D5168" s="19">
        <v>3097.8268990000001</v>
      </c>
      <c r="E5168" s="23">
        <v>0.90300639400000005</v>
      </c>
      <c r="F5168" s="23">
        <v>0.44350995999999998</v>
      </c>
      <c r="G5168" s="17">
        <v>0</v>
      </c>
      <c r="H5168" s="17">
        <v>1</v>
      </c>
      <c r="I5168" s="17">
        <v>0.99111897400000004</v>
      </c>
      <c r="J5168" s="17">
        <v>8.8500000000000002E-3</v>
      </c>
      <c r="K5168" s="17">
        <v>3.4799999999999999E-5</v>
      </c>
    </row>
    <row r="5169" spans="1:11" x14ac:dyDescent="0.45">
      <c r="A5169" s="10" t="s">
        <v>49</v>
      </c>
      <c r="B5169" s="20">
        <v>0.92900000000000005</v>
      </c>
      <c r="C5169" s="19">
        <v>17259</v>
      </c>
      <c r="D5169" s="19">
        <v>3128.5645949999998</v>
      </c>
      <c r="E5169" s="23">
        <v>0.90455244899999998</v>
      </c>
      <c r="F5169" s="23">
        <v>0.44382863</v>
      </c>
      <c r="G5169" s="17">
        <v>0</v>
      </c>
      <c r="H5169" s="17">
        <v>1</v>
      </c>
      <c r="I5169" s="17">
        <v>0.99114835899999998</v>
      </c>
      <c r="J5169" s="17">
        <v>8.8199999999999997E-3</v>
      </c>
      <c r="K5169" s="17">
        <v>3.4700000000000003E-5</v>
      </c>
    </row>
    <row r="5170" spans="1:11" x14ac:dyDescent="0.45">
      <c r="A5170" s="10" t="s">
        <v>49</v>
      </c>
      <c r="B5170" s="20">
        <v>0.93</v>
      </c>
      <c r="C5170" s="19">
        <v>17276</v>
      </c>
      <c r="D5170" s="19">
        <v>3144.0642969999999</v>
      </c>
      <c r="E5170" s="23">
        <v>0.91519119299999996</v>
      </c>
      <c r="F5170" s="23">
        <v>0.44742410900000001</v>
      </c>
      <c r="G5170" s="17">
        <v>0</v>
      </c>
      <c r="H5170" s="17">
        <v>1</v>
      </c>
      <c r="I5170" s="17">
        <v>0.99116046000000002</v>
      </c>
      <c r="J5170" s="17">
        <v>8.8000000000000005E-3</v>
      </c>
      <c r="K5170" s="17">
        <v>3.4700000000000003E-5</v>
      </c>
    </row>
    <row r="5171" spans="1:11" x14ac:dyDescent="0.45">
      <c r="A5171" s="10" t="s">
        <v>49</v>
      </c>
      <c r="B5171" s="20">
        <v>0.93100000000000005</v>
      </c>
      <c r="C5171" s="19">
        <v>17296</v>
      </c>
      <c r="D5171" s="19">
        <v>3162.4165800000001</v>
      </c>
      <c r="E5171" s="23">
        <v>0.92067913599999995</v>
      </c>
      <c r="F5171" s="23">
        <v>0.45131408200000001</v>
      </c>
      <c r="G5171" s="17">
        <v>0</v>
      </c>
      <c r="H5171" s="17">
        <v>1</v>
      </c>
      <c r="I5171" s="17">
        <v>0.99120635599999996</v>
      </c>
      <c r="J5171" s="17">
        <v>8.7600000000000004E-3</v>
      </c>
      <c r="K5171" s="17">
        <v>3.4499999999999998E-5</v>
      </c>
    </row>
    <row r="5172" spans="1:11" x14ac:dyDescent="0.45">
      <c r="A5172" s="10" t="s">
        <v>49</v>
      </c>
      <c r="B5172" s="20">
        <v>0.93200000000000005</v>
      </c>
      <c r="C5172" s="19">
        <v>17314</v>
      </c>
      <c r="D5172" s="19">
        <v>3179.0664190000002</v>
      </c>
      <c r="E5172" s="23">
        <v>0.933326396</v>
      </c>
      <c r="F5172" s="23">
        <v>0.453830395</v>
      </c>
      <c r="G5172" s="17">
        <v>0</v>
      </c>
      <c r="H5172" s="17">
        <v>1</v>
      </c>
      <c r="I5172" s="17">
        <v>0.99122447000000002</v>
      </c>
      <c r="J5172" s="17">
        <v>8.7399999999999995E-3</v>
      </c>
      <c r="K5172" s="17">
        <v>3.4400000000000003E-5</v>
      </c>
    </row>
    <row r="5173" spans="1:11" x14ac:dyDescent="0.45">
      <c r="A5173" s="10" t="s">
        <v>49</v>
      </c>
      <c r="B5173" s="20">
        <v>0.93300000000000005</v>
      </c>
      <c r="C5173" s="19">
        <v>17332</v>
      </c>
      <c r="D5173" s="19">
        <v>3195.9759260000001</v>
      </c>
      <c r="E5173" s="23">
        <v>0.94534227000000004</v>
      </c>
      <c r="F5173" s="23">
        <v>0.456945094</v>
      </c>
      <c r="G5173" s="17">
        <v>0</v>
      </c>
      <c r="H5173" s="17">
        <v>1</v>
      </c>
      <c r="I5173" s="17">
        <v>0.99124122999999997</v>
      </c>
      <c r="J5173" s="17">
        <v>8.7200000000000003E-3</v>
      </c>
      <c r="K5173" s="17">
        <v>3.43E-5</v>
      </c>
    </row>
    <row r="5174" spans="1:11" x14ac:dyDescent="0.45">
      <c r="A5174" s="10" t="s">
        <v>49</v>
      </c>
      <c r="B5174" s="20">
        <v>0.93400000000000005</v>
      </c>
      <c r="C5174" s="19">
        <v>17352</v>
      </c>
      <c r="D5174" s="19">
        <v>3215.021823</v>
      </c>
      <c r="E5174" s="23">
        <v>0.95897244299999995</v>
      </c>
      <c r="F5174" s="23">
        <v>0.459414129</v>
      </c>
      <c r="G5174" s="17">
        <v>0</v>
      </c>
      <c r="H5174" s="17">
        <v>1</v>
      </c>
      <c r="I5174" s="17">
        <v>0.99125482300000001</v>
      </c>
      <c r="J5174" s="17">
        <v>8.7100000000000007E-3</v>
      </c>
      <c r="K5174" s="17">
        <v>3.43E-5</v>
      </c>
    </row>
    <row r="5175" spans="1:11" x14ac:dyDescent="0.45">
      <c r="A5175" s="10" t="s">
        <v>49</v>
      </c>
      <c r="B5175" s="20">
        <v>0.93500000000000005</v>
      </c>
      <c r="C5175" s="19">
        <v>17371</v>
      </c>
      <c r="D5175" s="19">
        <v>3233.3758429999998</v>
      </c>
      <c r="E5175" s="23">
        <v>0.97116411000000002</v>
      </c>
      <c r="F5175" s="23">
        <v>0.46248412799999999</v>
      </c>
      <c r="G5175" s="17">
        <v>0</v>
      </c>
      <c r="H5175" s="17">
        <v>1</v>
      </c>
      <c r="I5175" s="17">
        <v>0.99127163100000004</v>
      </c>
      <c r="J5175" s="17">
        <v>8.6899999999999998E-3</v>
      </c>
      <c r="K5175" s="17">
        <v>3.4199999999999998E-5</v>
      </c>
    </row>
    <row r="5176" spans="1:11" x14ac:dyDescent="0.45">
      <c r="A5176" s="10" t="s">
        <v>49</v>
      </c>
      <c r="B5176" s="20">
        <v>0.93600000000000005</v>
      </c>
      <c r="C5176" s="19">
        <v>17379</v>
      </c>
      <c r="D5176" s="19">
        <v>3241.167301</v>
      </c>
      <c r="E5176" s="23">
        <v>0.97752777899999999</v>
      </c>
      <c r="F5176" s="23">
        <v>0.46539868699999998</v>
      </c>
      <c r="G5176" s="17">
        <v>0</v>
      </c>
      <c r="H5176" s="17">
        <v>1</v>
      </c>
      <c r="I5176" s="17">
        <v>0.99129283499999998</v>
      </c>
      <c r="J5176" s="17">
        <v>8.6700000000000006E-3</v>
      </c>
      <c r="K5176" s="17">
        <v>3.4100000000000002E-5</v>
      </c>
    </row>
    <row r="5177" spans="1:11" x14ac:dyDescent="0.45">
      <c r="A5177" s="10" t="s">
        <v>49</v>
      </c>
      <c r="B5177" s="20">
        <v>0.93700000000000006</v>
      </c>
      <c r="C5177" s="19">
        <v>17396</v>
      </c>
      <c r="D5177" s="19">
        <v>3257.794527</v>
      </c>
      <c r="E5177" s="23">
        <v>0.97807214899999995</v>
      </c>
      <c r="F5177" s="23">
        <v>0.46657481699999998</v>
      </c>
      <c r="G5177" s="17">
        <v>0</v>
      </c>
      <c r="H5177" s="17">
        <v>1</v>
      </c>
      <c r="I5177" s="17">
        <v>0.99130110999999999</v>
      </c>
      <c r="J5177" s="17">
        <v>8.6599999999999993E-3</v>
      </c>
      <c r="K5177" s="17">
        <v>3.4100000000000002E-5</v>
      </c>
    </row>
    <row r="5178" spans="1:11" x14ac:dyDescent="0.45">
      <c r="A5178" s="10" t="s">
        <v>49</v>
      </c>
      <c r="B5178" s="20">
        <v>0.93799999999999994</v>
      </c>
      <c r="C5178" s="19">
        <v>17420</v>
      </c>
      <c r="D5178" s="19">
        <v>3281.3465230000002</v>
      </c>
      <c r="E5178" s="23">
        <v>0.98750558099999997</v>
      </c>
      <c r="F5178" s="23">
        <v>0.46856781600000003</v>
      </c>
      <c r="G5178" s="17">
        <v>0</v>
      </c>
      <c r="H5178" s="17">
        <v>1</v>
      </c>
      <c r="I5178" s="17">
        <v>0.99135600300000004</v>
      </c>
      <c r="J5178" s="17">
        <v>8.6099999999999996E-3</v>
      </c>
      <c r="K5178" s="17">
        <v>3.3899999999999997E-5</v>
      </c>
    </row>
    <row r="5179" spans="1:11" x14ac:dyDescent="0.45">
      <c r="A5179" s="10" t="s">
        <v>49</v>
      </c>
      <c r="B5179" s="20">
        <v>0.93899999999999995</v>
      </c>
      <c r="C5179" s="19">
        <v>17445</v>
      </c>
      <c r="D5179" s="19">
        <v>3306.3648899999998</v>
      </c>
      <c r="E5179" s="23">
        <v>1.0156043530000001</v>
      </c>
      <c r="F5179" s="23">
        <v>0.47294839799999999</v>
      </c>
      <c r="G5179" s="17">
        <v>0</v>
      </c>
      <c r="H5179" s="17">
        <v>1</v>
      </c>
      <c r="I5179" s="17">
        <v>0.991388669</v>
      </c>
      <c r="J5179" s="17">
        <v>8.5800000000000008E-3</v>
      </c>
      <c r="K5179" s="17">
        <v>3.3800000000000002E-5</v>
      </c>
    </row>
    <row r="5180" spans="1:11" x14ac:dyDescent="0.45">
      <c r="A5180" s="10" t="s">
        <v>49</v>
      </c>
      <c r="B5180" s="20">
        <v>0.94</v>
      </c>
      <c r="C5180" s="19">
        <v>17464</v>
      </c>
      <c r="D5180" s="19">
        <v>3325.8150660000001</v>
      </c>
      <c r="E5180" s="23">
        <v>1.034809619</v>
      </c>
      <c r="F5180" s="23">
        <v>0.475960877</v>
      </c>
      <c r="G5180" s="17">
        <v>0</v>
      </c>
      <c r="H5180" s="17">
        <v>1</v>
      </c>
      <c r="I5180" s="17">
        <v>0.99140757700000004</v>
      </c>
      <c r="J5180" s="17">
        <v>8.5599999999999999E-3</v>
      </c>
      <c r="K5180" s="17">
        <v>3.3699999999999999E-5</v>
      </c>
    </row>
    <row r="5181" spans="1:11" x14ac:dyDescent="0.45">
      <c r="A5181" s="10" t="s">
        <v>49</v>
      </c>
      <c r="B5181" s="20">
        <v>0.94099999999999995</v>
      </c>
      <c r="C5181" s="19">
        <v>17482</v>
      </c>
      <c r="D5181" s="19">
        <v>3344.5856490000001</v>
      </c>
      <c r="E5181" s="23">
        <v>1.0505364720000001</v>
      </c>
      <c r="F5181" s="23">
        <v>0.47948585500000002</v>
      </c>
      <c r="G5181" s="17">
        <v>0</v>
      </c>
      <c r="H5181" s="17">
        <v>1</v>
      </c>
      <c r="I5181" s="17">
        <v>0.99142546399999998</v>
      </c>
      <c r="J5181" s="17">
        <v>8.5400000000000007E-3</v>
      </c>
      <c r="K5181" s="17">
        <v>3.3599999999999997E-5</v>
      </c>
    </row>
    <row r="5182" spans="1:11" x14ac:dyDescent="0.45">
      <c r="A5182" s="10" t="s">
        <v>49</v>
      </c>
      <c r="B5182" s="20">
        <v>0.94199999999999995</v>
      </c>
      <c r="C5182" s="19">
        <v>17501</v>
      </c>
      <c r="D5182" s="19">
        <v>3364.7075239999999</v>
      </c>
      <c r="E5182" s="23">
        <v>1.0637260719999999</v>
      </c>
      <c r="F5182" s="23">
        <v>0.48179351100000001</v>
      </c>
      <c r="G5182" s="17">
        <v>0</v>
      </c>
      <c r="H5182" s="17">
        <v>1</v>
      </c>
      <c r="I5182" s="17">
        <v>0.99143700700000004</v>
      </c>
      <c r="J5182" s="17">
        <v>8.5299999999999994E-3</v>
      </c>
      <c r="K5182" s="17">
        <v>3.3599999999999997E-5</v>
      </c>
    </row>
    <row r="5183" spans="1:11" x14ac:dyDescent="0.45">
      <c r="A5183" s="10" t="s">
        <v>49</v>
      </c>
      <c r="B5183" s="20">
        <v>0.94299999999999995</v>
      </c>
      <c r="C5183" s="19">
        <v>17516</v>
      </c>
      <c r="D5183" s="19">
        <v>3380.826192</v>
      </c>
      <c r="E5183" s="23">
        <v>1.0865481809999999</v>
      </c>
      <c r="F5183" s="23">
        <v>0.48582750499999999</v>
      </c>
      <c r="G5183" s="17">
        <v>0</v>
      </c>
      <c r="H5183" s="17">
        <v>1</v>
      </c>
      <c r="I5183" s="17">
        <v>0.99145662899999998</v>
      </c>
      <c r="J5183" s="17">
        <v>8.5100000000000002E-3</v>
      </c>
      <c r="K5183" s="17">
        <v>3.3500000000000001E-5</v>
      </c>
    </row>
    <row r="5184" spans="1:11" x14ac:dyDescent="0.45">
      <c r="A5184" s="10" t="s">
        <v>49</v>
      </c>
      <c r="B5184" s="20">
        <v>0.94399999999999995</v>
      </c>
      <c r="C5184" s="19">
        <v>17538</v>
      </c>
      <c r="D5184" s="19">
        <v>3404.8568479999999</v>
      </c>
      <c r="E5184" s="23">
        <v>1.097370253</v>
      </c>
      <c r="F5184" s="23">
        <v>0.48846178899999998</v>
      </c>
      <c r="G5184" s="17">
        <v>0</v>
      </c>
      <c r="H5184" s="17">
        <v>1</v>
      </c>
      <c r="I5184" s="17">
        <v>0.99150675200000005</v>
      </c>
      <c r="J5184" s="17">
        <v>8.4600000000000005E-3</v>
      </c>
      <c r="K5184" s="17">
        <v>3.3300000000000003E-5</v>
      </c>
    </row>
    <row r="5185" spans="1:11" x14ac:dyDescent="0.45">
      <c r="A5185" s="10" t="s">
        <v>49</v>
      </c>
      <c r="B5185" s="20">
        <v>0.94499999999999995</v>
      </c>
      <c r="C5185" s="19">
        <v>17555</v>
      </c>
      <c r="D5185" s="19">
        <v>3423.7493519999998</v>
      </c>
      <c r="E5185" s="23">
        <v>1.119262757</v>
      </c>
      <c r="F5185" s="23">
        <v>0.49147551299999997</v>
      </c>
      <c r="G5185" s="17">
        <v>0</v>
      </c>
      <c r="H5185" s="17">
        <v>1</v>
      </c>
      <c r="I5185" s="17">
        <v>0.99151508499999996</v>
      </c>
      <c r="J5185" s="17">
        <v>8.4499999999999992E-3</v>
      </c>
      <c r="K5185" s="17">
        <v>3.3200000000000001E-5</v>
      </c>
    </row>
    <row r="5186" spans="1:11" x14ac:dyDescent="0.45">
      <c r="A5186" s="10" t="s">
        <v>49</v>
      </c>
      <c r="B5186" s="20">
        <v>0.94599999999999995</v>
      </c>
      <c r="C5186" s="19">
        <v>17574</v>
      </c>
      <c r="D5186" s="19">
        <v>3445.1277319999999</v>
      </c>
      <c r="E5186" s="23">
        <v>1.1314028759999999</v>
      </c>
      <c r="F5186" s="23">
        <v>0.49572464900000002</v>
      </c>
      <c r="G5186" s="17">
        <v>0</v>
      </c>
      <c r="H5186" s="17">
        <v>1</v>
      </c>
      <c r="I5186" s="17">
        <v>0.99153410099999995</v>
      </c>
      <c r="J5186" s="17">
        <v>8.43E-3</v>
      </c>
      <c r="K5186" s="17">
        <v>3.3099999999999998E-5</v>
      </c>
    </row>
    <row r="5187" spans="1:11" x14ac:dyDescent="0.45">
      <c r="A5187" s="10" t="s">
        <v>49</v>
      </c>
      <c r="B5187" s="20">
        <v>0.94699999999999995</v>
      </c>
      <c r="C5187" s="19">
        <v>17592</v>
      </c>
      <c r="D5187" s="19">
        <v>3465.5667570000001</v>
      </c>
      <c r="E5187" s="23">
        <v>1.143549025</v>
      </c>
      <c r="F5187" s="23">
        <v>0.49881441799999998</v>
      </c>
      <c r="G5187" s="17">
        <v>0</v>
      </c>
      <c r="H5187" s="17">
        <v>1</v>
      </c>
      <c r="I5187" s="17">
        <v>0.99153328799999996</v>
      </c>
      <c r="J5187" s="17">
        <v>8.43E-3</v>
      </c>
      <c r="K5187" s="17">
        <v>3.3099999999999998E-5</v>
      </c>
    </row>
    <row r="5188" spans="1:11" x14ac:dyDescent="0.45">
      <c r="A5188" s="10" t="s">
        <v>49</v>
      </c>
      <c r="B5188" s="20">
        <v>0.94799999999999995</v>
      </c>
      <c r="C5188" s="19">
        <v>17605</v>
      </c>
      <c r="D5188" s="19">
        <v>3480.507998</v>
      </c>
      <c r="E5188" s="23">
        <v>1.151281046</v>
      </c>
      <c r="F5188" s="23">
        <v>0.50238865700000002</v>
      </c>
      <c r="G5188" s="17">
        <v>0</v>
      </c>
      <c r="H5188" s="17">
        <v>1</v>
      </c>
      <c r="I5188" s="17">
        <v>0.99155854300000001</v>
      </c>
      <c r="J5188" s="17">
        <v>8.4100000000000008E-3</v>
      </c>
      <c r="K5188" s="17">
        <v>3.3000000000000003E-5</v>
      </c>
    </row>
    <row r="5189" spans="1:11" x14ac:dyDescent="0.45">
      <c r="A5189" s="10" t="s">
        <v>49</v>
      </c>
      <c r="B5189" s="20">
        <v>0.94899999999999995</v>
      </c>
      <c r="C5189" s="19">
        <v>17630</v>
      </c>
      <c r="D5189" s="19">
        <v>3509.4004810000001</v>
      </c>
      <c r="E5189" s="23">
        <v>1.1645945289999999</v>
      </c>
      <c r="F5189" s="23">
        <v>0.504293569</v>
      </c>
      <c r="G5189" s="17">
        <v>0</v>
      </c>
      <c r="H5189" s="17">
        <v>1</v>
      </c>
      <c r="I5189" s="17">
        <v>0.99160008899999996</v>
      </c>
      <c r="J5189" s="17">
        <v>8.3700000000000007E-3</v>
      </c>
      <c r="K5189" s="17">
        <v>3.2799999999999998E-5</v>
      </c>
    </row>
    <row r="5190" spans="1:11" x14ac:dyDescent="0.45">
      <c r="A5190" s="10" t="s">
        <v>49</v>
      </c>
      <c r="B5190" s="20">
        <v>0.95</v>
      </c>
      <c r="C5190" s="19">
        <v>17647</v>
      </c>
      <c r="D5190" s="19">
        <v>3529.3048490000001</v>
      </c>
      <c r="E5190" s="23">
        <v>1.178108403</v>
      </c>
      <c r="F5190" s="23">
        <v>0.50980524199999999</v>
      </c>
      <c r="G5190" s="17">
        <v>0</v>
      </c>
      <c r="H5190" s="17">
        <v>1</v>
      </c>
      <c r="I5190" s="17">
        <v>0.99160564900000003</v>
      </c>
      <c r="J5190" s="17">
        <v>8.3599999999999994E-3</v>
      </c>
      <c r="K5190" s="17">
        <v>3.2799999999999998E-5</v>
      </c>
    </row>
    <row r="5191" spans="1:11" x14ac:dyDescent="0.45">
      <c r="A5191" s="10" t="s">
        <v>49</v>
      </c>
      <c r="B5191" s="20">
        <v>0.95099999999999996</v>
      </c>
      <c r="C5191" s="19">
        <v>17668</v>
      </c>
      <c r="D5191" s="19">
        <v>3554.2961540000001</v>
      </c>
      <c r="E5191" s="23">
        <v>1.197346647</v>
      </c>
      <c r="F5191" s="23">
        <v>0.51245854800000001</v>
      </c>
      <c r="G5191" s="17">
        <v>0</v>
      </c>
      <c r="H5191" s="17">
        <v>1</v>
      </c>
      <c r="I5191" s="17">
        <v>0.99161974900000005</v>
      </c>
      <c r="J5191" s="17">
        <v>8.3499999999999998E-3</v>
      </c>
      <c r="K5191" s="17">
        <v>3.2700000000000002E-5</v>
      </c>
    </row>
    <row r="5192" spans="1:11" x14ac:dyDescent="0.45">
      <c r="A5192" s="10" t="s">
        <v>49</v>
      </c>
      <c r="B5192" s="20">
        <v>0.95199999999999996</v>
      </c>
      <c r="C5192" s="19">
        <v>17686</v>
      </c>
      <c r="D5192" s="19">
        <v>3576.0541619999999</v>
      </c>
      <c r="E5192" s="23">
        <v>1.2210381029999999</v>
      </c>
      <c r="F5192" s="23">
        <v>0.51714962499999995</v>
      </c>
      <c r="G5192" s="17">
        <v>0</v>
      </c>
      <c r="H5192" s="17">
        <v>1</v>
      </c>
      <c r="I5192" s="17">
        <v>0.99162205999999997</v>
      </c>
      <c r="J5192" s="17">
        <v>8.3499999999999998E-3</v>
      </c>
      <c r="K5192" s="17">
        <v>3.2700000000000002E-5</v>
      </c>
    </row>
    <row r="5193" spans="1:11" x14ac:dyDescent="0.45">
      <c r="A5193" s="10" t="s">
        <v>49</v>
      </c>
      <c r="B5193" s="20">
        <v>0.95299999999999996</v>
      </c>
      <c r="C5193" s="19">
        <v>17702</v>
      </c>
      <c r="D5193" s="19">
        <v>3595.8233439999999</v>
      </c>
      <c r="E5193" s="23">
        <v>1.245895993</v>
      </c>
      <c r="F5193" s="23">
        <v>0.519956686</v>
      </c>
      <c r="G5193" s="17">
        <v>0</v>
      </c>
      <c r="H5193" s="17">
        <v>1</v>
      </c>
      <c r="I5193" s="17">
        <v>0.99162834700000002</v>
      </c>
      <c r="J5193" s="17">
        <v>8.3400000000000002E-3</v>
      </c>
      <c r="K5193" s="17">
        <v>3.2700000000000002E-5</v>
      </c>
    </row>
    <row r="5194" spans="1:11" x14ac:dyDescent="0.45">
      <c r="A5194" s="10" t="s">
        <v>49</v>
      </c>
      <c r="B5194" s="20">
        <v>0.95399999999999996</v>
      </c>
      <c r="C5194" s="19">
        <v>17719</v>
      </c>
      <c r="D5194" s="19">
        <v>3617.2309989999999</v>
      </c>
      <c r="E5194" s="23">
        <v>1.273800276</v>
      </c>
      <c r="F5194" s="23">
        <v>0.52252911400000002</v>
      </c>
      <c r="G5194" s="17">
        <v>0</v>
      </c>
      <c r="H5194" s="17">
        <v>1</v>
      </c>
      <c r="I5194" s="17">
        <v>0.99164293599999997</v>
      </c>
      <c r="J5194" s="17">
        <v>8.3199999999999993E-3</v>
      </c>
      <c r="K5194" s="17">
        <v>3.26E-5</v>
      </c>
    </row>
    <row r="5195" spans="1:11" x14ac:dyDescent="0.45">
      <c r="A5195" s="10" t="s">
        <v>49</v>
      </c>
      <c r="B5195" s="20">
        <v>0.95499999999999996</v>
      </c>
      <c r="C5195" s="19">
        <v>17732</v>
      </c>
      <c r="D5195" s="19">
        <v>3633.809522</v>
      </c>
      <c r="E5195" s="23">
        <v>1.2788498660000001</v>
      </c>
      <c r="F5195" s="23">
        <v>0.52733723200000004</v>
      </c>
      <c r="G5195" s="17">
        <v>0</v>
      </c>
      <c r="H5195" s="17">
        <v>1</v>
      </c>
      <c r="I5195" s="17">
        <v>0.99165566299999997</v>
      </c>
      <c r="J5195" s="17">
        <v>8.3099999999999997E-3</v>
      </c>
      <c r="K5195" s="17">
        <v>3.26E-5</v>
      </c>
    </row>
    <row r="5196" spans="1:11" x14ac:dyDescent="0.45">
      <c r="A5196" s="10" t="s">
        <v>49</v>
      </c>
      <c r="B5196" s="20">
        <v>0.95599999999999996</v>
      </c>
      <c r="C5196" s="19">
        <v>17758</v>
      </c>
      <c r="D5196" s="19">
        <v>3667.133828</v>
      </c>
      <c r="E5196" s="23">
        <v>1.2897869749999999</v>
      </c>
      <c r="F5196" s="23">
        <v>0.53066269600000004</v>
      </c>
      <c r="G5196" s="17">
        <v>0</v>
      </c>
      <c r="H5196" s="17">
        <v>1</v>
      </c>
      <c r="I5196" s="17">
        <v>0.99168850099999994</v>
      </c>
      <c r="J5196" s="17">
        <v>8.2799999999999992E-3</v>
      </c>
      <c r="K5196" s="17">
        <v>3.2400000000000001E-5</v>
      </c>
    </row>
    <row r="5197" spans="1:11" x14ac:dyDescent="0.45">
      <c r="A5197" s="10" t="s">
        <v>49</v>
      </c>
      <c r="B5197" s="20">
        <v>0.95699999999999996</v>
      </c>
      <c r="C5197" s="19">
        <v>17779</v>
      </c>
      <c r="D5197" s="19">
        <v>3694.4381530000001</v>
      </c>
      <c r="E5197" s="23">
        <v>1.307810428</v>
      </c>
      <c r="F5197" s="23">
        <v>0.53583801900000005</v>
      </c>
      <c r="G5197" s="17">
        <v>0</v>
      </c>
      <c r="H5197" s="17">
        <v>1</v>
      </c>
      <c r="I5197" s="17">
        <v>0.99170703699999996</v>
      </c>
      <c r="J5197" s="17">
        <v>8.26E-3</v>
      </c>
      <c r="K5197" s="17">
        <v>3.2400000000000001E-5</v>
      </c>
    </row>
    <row r="5198" spans="1:11" x14ac:dyDescent="0.45">
      <c r="A5198" s="10" t="s">
        <v>49</v>
      </c>
      <c r="B5198" s="20">
        <v>0.95799999999999996</v>
      </c>
      <c r="C5198" s="19">
        <v>17798</v>
      </c>
      <c r="D5198" s="19">
        <v>3719.3930190000001</v>
      </c>
      <c r="E5198" s="23">
        <v>1.321024132</v>
      </c>
      <c r="F5198" s="23">
        <v>0.540236092</v>
      </c>
      <c r="G5198" s="17">
        <v>0</v>
      </c>
      <c r="H5198" s="17">
        <v>1</v>
      </c>
      <c r="I5198" s="17">
        <v>0.99172452799999999</v>
      </c>
      <c r="J5198" s="17">
        <v>8.2400000000000008E-3</v>
      </c>
      <c r="K5198" s="17">
        <v>3.2299999999999999E-5</v>
      </c>
    </row>
    <row r="5199" spans="1:11" x14ac:dyDescent="0.45">
      <c r="A5199" s="10" t="s">
        <v>49</v>
      </c>
      <c r="B5199" s="20">
        <v>0.95899999999999996</v>
      </c>
      <c r="C5199" s="19">
        <v>17816</v>
      </c>
      <c r="D5199" s="19">
        <v>3743.2947920000001</v>
      </c>
      <c r="E5199" s="23">
        <v>1.3287718479999999</v>
      </c>
      <c r="F5199" s="23">
        <v>0.54420944800000004</v>
      </c>
      <c r="G5199" s="17">
        <v>0</v>
      </c>
      <c r="H5199" s="17">
        <v>1</v>
      </c>
      <c r="I5199" s="17">
        <v>0.99175102900000001</v>
      </c>
      <c r="J5199" s="17">
        <v>8.2199999999999999E-3</v>
      </c>
      <c r="K5199" s="17">
        <v>3.2199999999999997E-5</v>
      </c>
    </row>
    <row r="5200" spans="1:11" x14ac:dyDescent="0.45">
      <c r="A5200" s="10" t="s">
        <v>49</v>
      </c>
      <c r="B5200" s="20">
        <v>0.96</v>
      </c>
      <c r="C5200" s="19">
        <v>17828</v>
      </c>
      <c r="D5200" s="19">
        <v>3759.3327840000002</v>
      </c>
      <c r="E5200" s="23">
        <v>1.3461999769999999</v>
      </c>
      <c r="F5200" s="23">
        <v>0.54868065499999996</v>
      </c>
      <c r="G5200" s="17">
        <v>0</v>
      </c>
      <c r="H5200" s="17">
        <v>1</v>
      </c>
      <c r="I5200" s="17">
        <v>0.99175496900000004</v>
      </c>
      <c r="J5200" s="17">
        <v>8.2100000000000003E-3</v>
      </c>
      <c r="K5200" s="17">
        <v>3.2199999999999997E-5</v>
      </c>
    </row>
    <row r="5201" spans="1:11" x14ac:dyDescent="0.45">
      <c r="A5201" s="10" t="s">
        <v>49</v>
      </c>
      <c r="B5201" s="20">
        <v>0.96099999999999997</v>
      </c>
      <c r="C5201" s="19">
        <v>17850</v>
      </c>
      <c r="D5201" s="19">
        <v>3789.0671590000002</v>
      </c>
      <c r="E5201" s="23">
        <v>1.3600270990000001</v>
      </c>
      <c r="F5201" s="23">
        <v>0.55079749899999997</v>
      </c>
      <c r="G5201" s="17">
        <v>0</v>
      </c>
      <c r="H5201" s="17">
        <v>1</v>
      </c>
      <c r="I5201" s="17">
        <v>0.991760435</v>
      </c>
      <c r="J5201" s="17">
        <v>8.2100000000000003E-3</v>
      </c>
      <c r="K5201" s="17">
        <v>3.2199999999999997E-5</v>
      </c>
    </row>
    <row r="5202" spans="1:11" x14ac:dyDescent="0.45">
      <c r="A5202" s="10" t="s">
        <v>49</v>
      </c>
      <c r="B5202" s="20">
        <v>0.96199999999999997</v>
      </c>
      <c r="C5202" s="19">
        <v>17869</v>
      </c>
      <c r="D5202" s="19">
        <v>3815.1773370000001</v>
      </c>
      <c r="E5202" s="23">
        <v>1.3912500050000001</v>
      </c>
      <c r="F5202" s="23">
        <v>0.55472281800000001</v>
      </c>
      <c r="G5202" s="17">
        <v>0</v>
      </c>
      <c r="H5202" s="17">
        <v>1</v>
      </c>
      <c r="I5202" s="17">
        <v>0.99174020500000004</v>
      </c>
      <c r="J5202" s="17">
        <v>8.2299999999999995E-3</v>
      </c>
      <c r="K5202" s="17">
        <v>3.2100000000000001E-5</v>
      </c>
    </row>
    <row r="5203" spans="1:11" x14ac:dyDescent="0.45">
      <c r="A5203" s="10" t="s">
        <v>49</v>
      </c>
      <c r="B5203" s="20">
        <v>0.96299999999999997</v>
      </c>
      <c r="C5203" s="19">
        <v>17890</v>
      </c>
      <c r="D5203" s="19">
        <v>3844.9330660000001</v>
      </c>
      <c r="E5203" s="23">
        <v>1.4341598179999999</v>
      </c>
      <c r="F5203" s="23">
        <v>0.560883146</v>
      </c>
      <c r="G5203" s="17">
        <v>0</v>
      </c>
      <c r="H5203" s="17">
        <v>1</v>
      </c>
      <c r="I5203" s="17">
        <v>0.99168709899999996</v>
      </c>
      <c r="J5203" s="17">
        <v>8.2799999999999992E-3</v>
      </c>
      <c r="K5203" s="17">
        <v>3.1999999999999999E-5</v>
      </c>
    </row>
    <row r="5204" spans="1:11" x14ac:dyDescent="0.45">
      <c r="A5204" s="10" t="s">
        <v>49</v>
      </c>
      <c r="B5204" s="20">
        <v>0.96399999999999997</v>
      </c>
      <c r="C5204" s="19">
        <v>17909</v>
      </c>
      <c r="D5204" s="19">
        <v>3872.642081</v>
      </c>
      <c r="E5204" s="23">
        <v>1.481575082</v>
      </c>
      <c r="F5204" s="23">
        <v>0.56554631200000005</v>
      </c>
      <c r="G5204" s="17">
        <v>0</v>
      </c>
      <c r="H5204" s="17">
        <v>1</v>
      </c>
      <c r="I5204" s="17">
        <v>0.99169944799999998</v>
      </c>
      <c r="J5204" s="17">
        <v>8.2699999999999996E-3</v>
      </c>
      <c r="K5204" s="17">
        <v>3.1900000000000003E-5</v>
      </c>
    </row>
    <row r="5205" spans="1:11" x14ac:dyDescent="0.45">
      <c r="A5205" s="10" t="s">
        <v>49</v>
      </c>
      <c r="B5205" s="20">
        <v>0.96499999999999997</v>
      </c>
      <c r="C5205" s="19">
        <v>17926</v>
      </c>
      <c r="D5205" s="19">
        <v>3897.9634540000002</v>
      </c>
      <c r="E5205" s="23">
        <v>1.496364448</v>
      </c>
      <c r="F5205" s="23">
        <v>0.57031682299999997</v>
      </c>
      <c r="G5205" s="17">
        <v>0</v>
      </c>
      <c r="H5205" s="17">
        <v>1</v>
      </c>
      <c r="I5205" s="17">
        <v>0.99169148600000001</v>
      </c>
      <c r="J5205" s="17">
        <v>8.2799999999999992E-3</v>
      </c>
      <c r="K5205" s="17">
        <v>3.1900000000000003E-5</v>
      </c>
    </row>
    <row r="5206" spans="1:11" x14ac:dyDescent="0.45">
      <c r="A5206" s="10" t="s">
        <v>49</v>
      </c>
      <c r="B5206" s="20">
        <v>0.96599999999999997</v>
      </c>
      <c r="C5206" s="19">
        <v>17944</v>
      </c>
      <c r="D5206" s="19">
        <v>3925.0931190000001</v>
      </c>
      <c r="E5206" s="23">
        <v>1.5189932209999999</v>
      </c>
      <c r="F5206" s="23">
        <v>0.57446331699999997</v>
      </c>
      <c r="G5206" s="17">
        <v>0</v>
      </c>
      <c r="H5206" s="17">
        <v>1</v>
      </c>
      <c r="I5206" s="17">
        <v>0.99169463899999999</v>
      </c>
      <c r="J5206" s="17">
        <v>8.2699999999999996E-3</v>
      </c>
      <c r="K5206" s="17">
        <v>3.18E-5</v>
      </c>
    </row>
    <row r="5207" spans="1:11" x14ac:dyDescent="0.45">
      <c r="A5207" s="10" t="s">
        <v>49</v>
      </c>
      <c r="B5207" s="20">
        <v>0.96699999999999997</v>
      </c>
      <c r="C5207" s="19">
        <v>17965</v>
      </c>
      <c r="D5207" s="19">
        <v>3957.5144129999999</v>
      </c>
      <c r="E5207" s="23">
        <v>1.5657067739999999</v>
      </c>
      <c r="F5207" s="23">
        <v>0.57880098199999996</v>
      </c>
      <c r="G5207" s="17">
        <v>0</v>
      </c>
      <c r="H5207" s="17">
        <v>1</v>
      </c>
      <c r="I5207" s="17">
        <v>0.99169138700000004</v>
      </c>
      <c r="J5207" s="17">
        <v>8.2799999999999992E-3</v>
      </c>
      <c r="K5207" s="17">
        <v>3.18E-5</v>
      </c>
    </row>
    <row r="5208" spans="1:11" x14ac:dyDescent="0.45">
      <c r="A5208" s="10" t="s">
        <v>49</v>
      </c>
      <c r="B5208" s="20">
        <v>0.96799999999999997</v>
      </c>
      <c r="C5208" s="19">
        <v>17983</v>
      </c>
      <c r="D5208" s="19">
        <v>3985.8808770000001</v>
      </c>
      <c r="E5208" s="23">
        <v>1.5854863079999999</v>
      </c>
      <c r="F5208" s="23">
        <v>0.58328769300000005</v>
      </c>
      <c r="G5208" s="17">
        <v>0</v>
      </c>
      <c r="H5208" s="17">
        <v>1</v>
      </c>
      <c r="I5208" s="17">
        <v>0.99170810499999995</v>
      </c>
      <c r="J5208" s="17">
        <v>8.26E-3</v>
      </c>
      <c r="K5208" s="17">
        <v>3.1699999999999998E-5</v>
      </c>
    </row>
    <row r="5209" spans="1:11" x14ac:dyDescent="0.45">
      <c r="A5209" s="10" t="s">
        <v>49</v>
      </c>
      <c r="B5209" s="20">
        <v>0.96899999999999997</v>
      </c>
      <c r="C5209" s="19">
        <v>18000</v>
      </c>
      <c r="D5209" s="19">
        <v>4013.1667379999999</v>
      </c>
      <c r="E5209" s="23">
        <v>1.6215110740000001</v>
      </c>
      <c r="F5209" s="23">
        <v>0.58722755699999996</v>
      </c>
      <c r="G5209" s="17">
        <v>0</v>
      </c>
      <c r="H5209" s="17">
        <v>1</v>
      </c>
      <c r="I5209" s="17">
        <v>0.99162166100000004</v>
      </c>
      <c r="J5209" s="17">
        <v>8.3499999999999998E-3</v>
      </c>
      <c r="K5209" s="17">
        <v>3.1699999999999998E-5</v>
      </c>
    </row>
    <row r="5210" spans="1:11" x14ac:dyDescent="0.45">
      <c r="A5210" s="10" t="s">
        <v>49</v>
      </c>
      <c r="B5210" s="20">
        <v>0.97</v>
      </c>
      <c r="C5210" s="19">
        <v>18020</v>
      </c>
      <c r="D5210" s="19">
        <v>4046.481029</v>
      </c>
      <c r="E5210" s="23">
        <v>1.6839039330000001</v>
      </c>
      <c r="F5210" s="23">
        <v>0.591028742</v>
      </c>
      <c r="G5210" s="17">
        <v>0</v>
      </c>
      <c r="H5210" s="17">
        <v>1</v>
      </c>
      <c r="I5210" s="17">
        <v>0.99164696699999999</v>
      </c>
      <c r="J5210" s="17">
        <v>8.3199999999999993E-3</v>
      </c>
      <c r="K5210" s="17">
        <v>3.15E-5</v>
      </c>
    </row>
    <row r="5211" spans="1:11" x14ac:dyDescent="0.45">
      <c r="A5211" s="10" t="s">
        <v>49</v>
      </c>
      <c r="B5211" s="20">
        <v>0.97099999999999997</v>
      </c>
      <c r="C5211" s="19">
        <v>18039</v>
      </c>
      <c r="D5211" s="19">
        <v>4078.9826079999998</v>
      </c>
      <c r="E5211" s="23">
        <v>1.7239953960000001</v>
      </c>
      <c r="F5211" s="23">
        <v>0.59987430200000003</v>
      </c>
      <c r="G5211" s="17">
        <v>0</v>
      </c>
      <c r="H5211" s="17">
        <v>1</v>
      </c>
      <c r="I5211" s="17">
        <v>0.991660867</v>
      </c>
      <c r="J5211" s="17">
        <v>8.3099999999999997E-3</v>
      </c>
      <c r="K5211" s="17">
        <v>3.15E-5</v>
      </c>
    </row>
    <row r="5212" spans="1:11" x14ac:dyDescent="0.45">
      <c r="A5212" s="10" t="s">
        <v>49</v>
      </c>
      <c r="B5212" s="20">
        <v>0.97199999999999998</v>
      </c>
      <c r="C5212" s="19">
        <v>18057</v>
      </c>
      <c r="D5212" s="19">
        <v>4110.4397980000003</v>
      </c>
      <c r="E5212" s="23">
        <v>1.766895793</v>
      </c>
      <c r="F5212" s="23">
        <v>0.60598297499999998</v>
      </c>
      <c r="G5212" s="17">
        <v>0</v>
      </c>
      <c r="H5212" s="17">
        <v>1</v>
      </c>
      <c r="I5212" s="17">
        <v>0.99168129999999999</v>
      </c>
      <c r="J5212" s="17">
        <v>8.2900000000000005E-3</v>
      </c>
      <c r="K5212" s="17">
        <v>3.1399999999999998E-5</v>
      </c>
    </row>
    <row r="5213" spans="1:11" x14ac:dyDescent="0.45">
      <c r="A5213" s="10" t="s">
        <v>49</v>
      </c>
      <c r="B5213" s="20">
        <v>0.97299999999999998</v>
      </c>
      <c r="C5213" s="19">
        <v>18076</v>
      </c>
      <c r="D5213" s="19">
        <v>4144.4674020000002</v>
      </c>
      <c r="E5213" s="23">
        <v>1.814789</v>
      </c>
      <c r="F5213" s="23">
        <v>0.61169167700000004</v>
      </c>
      <c r="G5213" s="17">
        <v>0</v>
      </c>
      <c r="H5213" s="17">
        <v>1</v>
      </c>
      <c r="I5213" s="17">
        <v>0.99170145799999998</v>
      </c>
      <c r="J5213" s="17">
        <v>8.2699999999999996E-3</v>
      </c>
      <c r="K5213" s="17">
        <v>3.1300000000000002E-5</v>
      </c>
    </row>
    <row r="5214" spans="1:11" x14ac:dyDescent="0.45">
      <c r="A5214" s="10" t="s">
        <v>49</v>
      </c>
      <c r="B5214" s="20">
        <v>0.97399999999999998</v>
      </c>
      <c r="C5214" s="19">
        <v>18095</v>
      </c>
      <c r="D5214" s="19">
        <v>4179.3523210000003</v>
      </c>
      <c r="E5214" s="23">
        <v>1.851498925</v>
      </c>
      <c r="F5214" s="23">
        <v>0.61737837900000003</v>
      </c>
      <c r="G5214" s="17">
        <v>0</v>
      </c>
      <c r="H5214" s="17">
        <v>1</v>
      </c>
      <c r="I5214" s="17">
        <v>0.99167097999999998</v>
      </c>
      <c r="J5214" s="17">
        <v>8.3000000000000001E-3</v>
      </c>
      <c r="K5214" s="17">
        <v>3.1300000000000002E-5</v>
      </c>
    </row>
    <row r="5215" spans="1:11" x14ac:dyDescent="0.45">
      <c r="A5215" s="10" t="s">
        <v>49</v>
      </c>
      <c r="B5215" s="20">
        <v>0.97499999999999998</v>
      </c>
      <c r="C5215" s="19">
        <v>18112</v>
      </c>
      <c r="D5215" s="19">
        <v>4211.4291309999999</v>
      </c>
      <c r="E5215" s="23">
        <v>1.922656296</v>
      </c>
      <c r="F5215" s="23">
        <v>0.62376080899999997</v>
      </c>
      <c r="G5215" s="17">
        <v>0</v>
      </c>
      <c r="H5215" s="17">
        <v>1</v>
      </c>
      <c r="I5215" s="17">
        <v>0.99167450599999996</v>
      </c>
      <c r="J5215" s="17">
        <v>8.2900000000000005E-3</v>
      </c>
      <c r="K5215" s="17">
        <v>3.1199999999999999E-5</v>
      </c>
    </row>
    <row r="5216" spans="1:11" x14ac:dyDescent="0.45">
      <c r="A5216" s="10" t="s">
        <v>49</v>
      </c>
      <c r="B5216" s="20">
        <v>0.97599999999999998</v>
      </c>
      <c r="C5216" s="19">
        <v>18132</v>
      </c>
      <c r="D5216" s="19">
        <v>4250.6797489999999</v>
      </c>
      <c r="E5216" s="23">
        <v>1.9804282580000001</v>
      </c>
      <c r="F5216" s="23">
        <v>0.62871725199999995</v>
      </c>
      <c r="G5216" s="17">
        <v>0</v>
      </c>
      <c r="H5216" s="17">
        <v>1</v>
      </c>
      <c r="I5216" s="17">
        <v>0.99170981999999996</v>
      </c>
      <c r="J5216" s="17">
        <v>8.26E-3</v>
      </c>
      <c r="K5216" s="17">
        <v>3.1099999999999997E-5</v>
      </c>
    </row>
    <row r="5217" spans="1:11" x14ac:dyDescent="0.45">
      <c r="A5217" s="10" t="s">
        <v>49</v>
      </c>
      <c r="B5217" s="20">
        <v>0.97699999999999998</v>
      </c>
      <c r="C5217" s="19">
        <v>18150</v>
      </c>
      <c r="D5217" s="19">
        <v>4286.8119150000002</v>
      </c>
      <c r="E5217" s="23">
        <v>2.029210999</v>
      </c>
      <c r="F5217" s="23">
        <v>0.63651315799999997</v>
      </c>
      <c r="G5217" s="17">
        <v>0</v>
      </c>
      <c r="H5217" s="17">
        <v>1</v>
      </c>
      <c r="I5217" s="17">
        <v>0.99165360800000002</v>
      </c>
      <c r="J5217" s="17">
        <v>8.3199999999999993E-3</v>
      </c>
      <c r="K5217" s="17">
        <v>3.1000000000000001E-5</v>
      </c>
    </row>
    <row r="5218" spans="1:11" x14ac:dyDescent="0.45">
      <c r="A5218" s="10" t="s">
        <v>49</v>
      </c>
      <c r="B5218" s="20">
        <v>0.97799999999999998</v>
      </c>
      <c r="C5218" s="19">
        <v>18169</v>
      </c>
      <c r="D5218" s="19">
        <v>4326.3531370000001</v>
      </c>
      <c r="E5218" s="23">
        <v>2.127575357</v>
      </c>
      <c r="F5218" s="23">
        <v>0.64216881800000003</v>
      </c>
      <c r="G5218" s="17">
        <v>0</v>
      </c>
      <c r="H5218" s="17">
        <v>1</v>
      </c>
      <c r="I5218" s="17">
        <v>0.99166428500000003</v>
      </c>
      <c r="J5218" s="17">
        <v>8.3000000000000001E-3</v>
      </c>
      <c r="K5218" s="17">
        <v>3.1000000000000001E-5</v>
      </c>
    </row>
    <row r="5219" spans="1:11" x14ac:dyDescent="0.45">
      <c r="A5219" s="10" t="s">
        <v>49</v>
      </c>
      <c r="B5219" s="20">
        <v>0.97899999999999998</v>
      </c>
      <c r="C5219" s="19">
        <v>18187</v>
      </c>
      <c r="D5219" s="19">
        <v>4365.7520260000001</v>
      </c>
      <c r="E5219" s="23">
        <v>2.2654004030000001</v>
      </c>
      <c r="F5219" s="23">
        <v>0.64967392099999999</v>
      </c>
      <c r="G5219" s="17">
        <v>0</v>
      </c>
      <c r="H5219" s="17">
        <v>1</v>
      </c>
      <c r="I5219" s="17">
        <v>0.99164218800000004</v>
      </c>
      <c r="J5219" s="17">
        <v>8.3300000000000006E-3</v>
      </c>
      <c r="K5219" s="17">
        <v>3.0899999999999999E-5</v>
      </c>
    </row>
    <row r="5220" spans="1:11" x14ac:dyDescent="0.45">
      <c r="A5220" s="10" t="s">
        <v>49</v>
      </c>
      <c r="B5220" s="20">
        <v>0.98</v>
      </c>
      <c r="C5220" s="19">
        <v>18206</v>
      </c>
      <c r="D5220" s="19">
        <v>4409.5109469999998</v>
      </c>
      <c r="E5220" s="23">
        <v>2.348930374</v>
      </c>
      <c r="F5220" s="23">
        <v>0.65712717600000004</v>
      </c>
      <c r="G5220" s="17">
        <v>0</v>
      </c>
      <c r="H5220" s="17">
        <v>1</v>
      </c>
      <c r="I5220" s="17">
        <v>0.99162326899999997</v>
      </c>
      <c r="J5220" s="17">
        <v>8.3499999999999998E-3</v>
      </c>
      <c r="K5220" s="17">
        <v>3.0800000000000003E-5</v>
      </c>
    </row>
    <row r="5221" spans="1:11" x14ac:dyDescent="0.45">
      <c r="A5221" s="10" t="s">
        <v>49</v>
      </c>
      <c r="B5221" s="20">
        <v>0.98099999999999998</v>
      </c>
      <c r="C5221" s="19">
        <v>18223</v>
      </c>
      <c r="D5221" s="19">
        <v>4450.3039520000002</v>
      </c>
      <c r="E5221" s="23">
        <v>2.4334832359999998</v>
      </c>
      <c r="F5221" s="23">
        <v>0.66521986600000005</v>
      </c>
      <c r="G5221" s="17">
        <v>0</v>
      </c>
      <c r="H5221" s="17">
        <v>1</v>
      </c>
      <c r="I5221" s="17">
        <v>0.99164901000000005</v>
      </c>
      <c r="J5221" s="17">
        <v>8.3199999999999993E-3</v>
      </c>
      <c r="K5221" s="17">
        <v>3.0700000000000001E-5</v>
      </c>
    </row>
    <row r="5222" spans="1:11" x14ac:dyDescent="0.45">
      <c r="A5222" s="10" t="s">
        <v>49</v>
      </c>
      <c r="B5222" s="20">
        <v>0.98199999999999998</v>
      </c>
      <c r="C5222" s="19">
        <v>18243</v>
      </c>
      <c r="D5222" s="19">
        <v>4500.3996340000003</v>
      </c>
      <c r="E5222" s="23">
        <v>2.5614126009999998</v>
      </c>
      <c r="F5222" s="23">
        <v>0.67302617799999997</v>
      </c>
      <c r="G5222" s="17">
        <v>0</v>
      </c>
      <c r="H5222" s="17">
        <v>1</v>
      </c>
      <c r="I5222" s="17">
        <v>0.99162783899999996</v>
      </c>
      <c r="J5222" s="17">
        <v>8.3400000000000002E-3</v>
      </c>
      <c r="K5222" s="17">
        <v>3.0599999999999998E-5</v>
      </c>
    </row>
    <row r="5223" spans="1:11" x14ac:dyDescent="0.45">
      <c r="A5223" s="10" t="s">
        <v>49</v>
      </c>
      <c r="B5223" s="20">
        <v>0.98299999999999998</v>
      </c>
      <c r="C5223" s="19">
        <v>18262</v>
      </c>
      <c r="D5223" s="19">
        <v>4550.0889530000004</v>
      </c>
      <c r="E5223" s="23">
        <v>2.6426725690000001</v>
      </c>
      <c r="F5223" s="23">
        <v>0.68163854499999998</v>
      </c>
      <c r="G5223" s="17">
        <v>0</v>
      </c>
      <c r="H5223" s="17">
        <v>1</v>
      </c>
      <c r="I5223" s="17">
        <v>0.99170627700000002</v>
      </c>
      <c r="J5223" s="17">
        <v>8.26E-3</v>
      </c>
      <c r="K5223" s="17">
        <v>3.04E-5</v>
      </c>
    </row>
    <row r="5224" spans="1:11" x14ac:dyDescent="0.45">
      <c r="A5224" s="10" t="s">
        <v>49</v>
      </c>
      <c r="B5224" s="20">
        <v>0.98399999999999999</v>
      </c>
      <c r="C5224" s="19">
        <v>18280</v>
      </c>
      <c r="D5224" s="19">
        <v>4598.2142649999996</v>
      </c>
      <c r="E5224" s="23">
        <v>2.7310954770000002</v>
      </c>
      <c r="F5224" s="23">
        <v>0.69097145100000001</v>
      </c>
      <c r="G5224" s="17">
        <v>0</v>
      </c>
      <c r="H5224" s="17">
        <v>1</v>
      </c>
      <c r="I5224" s="17">
        <v>0.99177738999999998</v>
      </c>
      <c r="J5224" s="17">
        <v>8.1899999999999994E-3</v>
      </c>
      <c r="K5224" s="17">
        <v>3.01E-5</v>
      </c>
    </row>
    <row r="5225" spans="1:11" x14ac:dyDescent="0.45">
      <c r="A5225" s="10" t="s">
        <v>49</v>
      </c>
      <c r="B5225" s="20">
        <v>0.98499999999999999</v>
      </c>
      <c r="C5225" s="19">
        <v>18299</v>
      </c>
      <c r="D5225" s="19">
        <v>4651.0388899999998</v>
      </c>
      <c r="E5225" s="23">
        <v>2.8610299719999999</v>
      </c>
      <c r="F5225" s="23">
        <v>0.70045977500000001</v>
      </c>
      <c r="G5225" s="17">
        <v>0</v>
      </c>
      <c r="H5225" s="17">
        <v>1</v>
      </c>
      <c r="I5225" s="17">
        <v>0.99178982999999998</v>
      </c>
      <c r="J5225" s="17">
        <v>8.1799999999999998E-3</v>
      </c>
      <c r="K5225" s="17">
        <v>3.01E-5</v>
      </c>
    </row>
    <row r="5226" spans="1:11" x14ac:dyDescent="0.45">
      <c r="A5226" s="10" t="s">
        <v>49</v>
      </c>
      <c r="B5226" s="20">
        <v>0.98599999999999999</v>
      </c>
      <c r="C5226" s="19">
        <v>18317</v>
      </c>
      <c r="D5226" s="19">
        <v>4703.2023220000001</v>
      </c>
      <c r="E5226" s="23">
        <v>2.9645804619999998</v>
      </c>
      <c r="F5226" s="23">
        <v>0.710544167</v>
      </c>
      <c r="G5226" s="17">
        <v>0</v>
      </c>
      <c r="H5226" s="17">
        <v>1</v>
      </c>
      <c r="I5226" s="17">
        <v>0.99181736600000003</v>
      </c>
      <c r="J5226" s="17">
        <v>8.1499999999999993E-3</v>
      </c>
      <c r="K5226" s="17">
        <v>3.0000000000000001E-5</v>
      </c>
    </row>
    <row r="5227" spans="1:11" x14ac:dyDescent="0.45">
      <c r="A5227" s="10" t="s">
        <v>49</v>
      </c>
      <c r="B5227" s="20">
        <v>0.98699999999999999</v>
      </c>
      <c r="C5227" s="19">
        <v>18336</v>
      </c>
      <c r="D5227" s="19">
        <v>4760.3353610000004</v>
      </c>
      <c r="E5227" s="23">
        <v>3.0454799339999998</v>
      </c>
      <c r="F5227" s="23">
        <v>0.71911669899999997</v>
      </c>
      <c r="G5227" s="17">
        <v>0</v>
      </c>
      <c r="H5227" s="17">
        <v>1</v>
      </c>
      <c r="I5227" s="17">
        <v>0.99183180999999998</v>
      </c>
      <c r="J5227" s="17">
        <v>8.1399999999999997E-3</v>
      </c>
      <c r="K5227" s="17">
        <v>2.9899999999999998E-5</v>
      </c>
    </row>
    <row r="5228" spans="1:11" x14ac:dyDescent="0.45">
      <c r="A5228" s="10" t="s">
        <v>49</v>
      </c>
      <c r="B5228" s="20">
        <v>0.98799999999999999</v>
      </c>
      <c r="C5228" s="19">
        <v>18354</v>
      </c>
      <c r="D5228" s="19">
        <v>4816.3251899999996</v>
      </c>
      <c r="E5228" s="23">
        <v>3.1845374020000001</v>
      </c>
      <c r="F5228" s="23">
        <v>0.73095005000000002</v>
      </c>
      <c r="G5228" s="17">
        <v>0</v>
      </c>
      <c r="H5228" s="17">
        <v>1</v>
      </c>
      <c r="I5228" s="17">
        <v>0.99181945900000001</v>
      </c>
      <c r="J5228" s="17">
        <v>8.1499999999999993E-3</v>
      </c>
      <c r="K5228" s="17">
        <v>2.9799999999999999E-5</v>
      </c>
    </row>
    <row r="5229" spans="1:11" x14ac:dyDescent="0.45">
      <c r="A5229" s="10" t="s">
        <v>49</v>
      </c>
      <c r="B5229" s="20">
        <v>0.98899999999999999</v>
      </c>
      <c r="C5229" s="19">
        <v>18373</v>
      </c>
      <c r="D5229" s="19">
        <v>4879.8147859999999</v>
      </c>
      <c r="E5229" s="23">
        <v>3.4214190379999998</v>
      </c>
      <c r="F5229" s="23">
        <v>0.74025140199999995</v>
      </c>
      <c r="G5229" s="17">
        <v>0</v>
      </c>
      <c r="H5229" s="17">
        <v>1</v>
      </c>
      <c r="I5229" s="17">
        <v>0.99185610199999996</v>
      </c>
      <c r="J5229" s="17">
        <v>8.1099999999999992E-3</v>
      </c>
      <c r="K5229" s="17">
        <v>2.97E-5</v>
      </c>
    </row>
    <row r="5230" spans="1:11" x14ac:dyDescent="0.45">
      <c r="A5230" s="10" t="s">
        <v>49</v>
      </c>
      <c r="B5230" s="20">
        <v>0.99</v>
      </c>
      <c r="C5230" s="19">
        <v>18391</v>
      </c>
      <c r="D5230" s="19">
        <v>4942.2332539999998</v>
      </c>
      <c r="E5230" s="23">
        <v>3.5343063469999998</v>
      </c>
      <c r="F5230" s="23">
        <v>0.75315840700000003</v>
      </c>
      <c r="G5230" s="17">
        <v>0</v>
      </c>
      <c r="H5230" s="17">
        <v>1</v>
      </c>
      <c r="I5230" s="17">
        <v>0.99185606400000004</v>
      </c>
      <c r="J5230" s="17">
        <v>8.1099999999999992E-3</v>
      </c>
      <c r="K5230" s="17">
        <v>2.9600000000000001E-5</v>
      </c>
    </row>
    <row r="5231" spans="1:11" x14ac:dyDescent="0.45">
      <c r="A5231" s="10" t="s">
        <v>49</v>
      </c>
      <c r="B5231" s="20">
        <v>0.99099999999999999</v>
      </c>
      <c r="C5231" s="19">
        <v>18407</v>
      </c>
      <c r="D5231" s="19">
        <v>5000.8377989999999</v>
      </c>
      <c r="E5231" s="23">
        <v>3.781696868</v>
      </c>
      <c r="F5231" s="23">
        <v>0.76601434999999996</v>
      </c>
      <c r="G5231" s="17">
        <v>0</v>
      </c>
      <c r="H5231" s="17">
        <v>1</v>
      </c>
      <c r="I5231" s="17">
        <v>0.99186687699999998</v>
      </c>
      <c r="J5231" s="17">
        <v>8.0999999999999996E-3</v>
      </c>
      <c r="K5231" s="17">
        <v>2.9499999999999999E-5</v>
      </c>
    </row>
    <row r="5232" spans="1:11" x14ac:dyDescent="0.45">
      <c r="A5232" s="10" t="s">
        <v>49</v>
      </c>
      <c r="B5232" s="20">
        <v>0.99199999999999999</v>
      </c>
      <c r="C5232" s="19">
        <v>18429</v>
      </c>
      <c r="D5232" s="19">
        <v>5087.0607959999998</v>
      </c>
      <c r="E5232" s="23">
        <v>4.1156451900000004</v>
      </c>
      <c r="F5232" s="23">
        <v>0.77605949900000004</v>
      </c>
      <c r="G5232" s="17">
        <v>0</v>
      </c>
      <c r="H5232" s="17">
        <v>1</v>
      </c>
      <c r="I5232" s="17">
        <v>0.99176472999999998</v>
      </c>
      <c r="J5232" s="17">
        <v>8.2100000000000003E-3</v>
      </c>
      <c r="K5232" s="17">
        <v>2.94E-5</v>
      </c>
    </row>
    <row r="5233" spans="1:11" x14ac:dyDescent="0.45">
      <c r="A5233" s="10" t="s">
        <v>49</v>
      </c>
      <c r="B5233" s="20">
        <v>0.99299999999999999</v>
      </c>
      <c r="C5233" s="19">
        <v>18447</v>
      </c>
      <c r="D5233" s="19">
        <v>5162.6918919999998</v>
      </c>
      <c r="E5233" s="23">
        <v>4.3607897659999999</v>
      </c>
      <c r="F5233" s="23">
        <v>0.79381160799999995</v>
      </c>
      <c r="G5233" s="17">
        <v>0</v>
      </c>
      <c r="H5233" s="17">
        <v>1</v>
      </c>
      <c r="I5233" s="17">
        <v>0.99178222500000002</v>
      </c>
      <c r="J5233" s="17">
        <v>8.1899999999999994E-3</v>
      </c>
      <c r="K5233" s="17">
        <v>2.9300000000000001E-5</v>
      </c>
    </row>
    <row r="5234" spans="1:11" x14ac:dyDescent="0.45">
      <c r="A5234" s="10" t="s">
        <v>49</v>
      </c>
      <c r="B5234" s="20">
        <v>0.99399999999999999</v>
      </c>
      <c r="C5234" s="19">
        <v>18466</v>
      </c>
      <c r="D5234" s="19">
        <v>5248.82053</v>
      </c>
      <c r="E5234" s="23">
        <v>4.7894947119999998</v>
      </c>
      <c r="F5234" s="23">
        <v>0.80796345800000002</v>
      </c>
      <c r="G5234" s="17">
        <v>0</v>
      </c>
      <c r="H5234" s="17">
        <v>1</v>
      </c>
      <c r="I5234" s="17">
        <v>0.99177804400000003</v>
      </c>
      <c r="J5234" s="17">
        <v>8.1899999999999994E-3</v>
      </c>
      <c r="K5234" s="17">
        <v>2.9300000000000001E-5</v>
      </c>
    </row>
    <row r="5235" spans="1:11" x14ac:dyDescent="0.45">
      <c r="A5235" s="10" t="s">
        <v>49</v>
      </c>
      <c r="B5235" s="20">
        <v>0.995</v>
      </c>
      <c r="C5235" s="19">
        <v>18484</v>
      </c>
      <c r="D5235" s="19">
        <v>5340.3512810000002</v>
      </c>
      <c r="E5235" s="23">
        <v>5.2435830140000004</v>
      </c>
      <c r="F5235" s="23">
        <v>0.823220481</v>
      </c>
      <c r="G5235" s="17">
        <v>0</v>
      </c>
      <c r="H5235" s="17">
        <v>1</v>
      </c>
      <c r="I5235" s="17">
        <v>0.99183169699999996</v>
      </c>
      <c r="J5235" s="17">
        <v>8.1399999999999997E-3</v>
      </c>
      <c r="K5235" s="17">
        <v>2.9099999999999999E-5</v>
      </c>
    </row>
    <row r="5236" spans="1:11" x14ac:dyDescent="0.45">
      <c r="A5236" s="10" t="s">
        <v>49</v>
      </c>
      <c r="B5236" s="20">
        <v>0.996</v>
      </c>
      <c r="C5236" s="19">
        <v>18503</v>
      </c>
      <c r="D5236" s="19">
        <v>5448.9329429999998</v>
      </c>
      <c r="E5236" s="23">
        <v>6.3340624659999998</v>
      </c>
      <c r="F5236" s="23">
        <v>0.84290362500000005</v>
      </c>
      <c r="G5236" s="17">
        <v>0</v>
      </c>
      <c r="H5236" s="17">
        <v>1</v>
      </c>
      <c r="I5236" s="17">
        <v>0.99186622099999999</v>
      </c>
      <c r="J5236" s="17">
        <v>8.0999999999999996E-3</v>
      </c>
      <c r="K5236" s="17">
        <v>2.8900000000000001E-5</v>
      </c>
    </row>
    <row r="5237" spans="1:11" x14ac:dyDescent="0.45">
      <c r="A5237" s="10" t="s">
        <v>49</v>
      </c>
      <c r="B5237" s="20">
        <v>0.997</v>
      </c>
      <c r="C5237" s="19">
        <v>18521</v>
      </c>
      <c r="D5237" s="19">
        <v>5577.3624840000002</v>
      </c>
      <c r="E5237" s="23">
        <v>7.8462207309999998</v>
      </c>
      <c r="F5237" s="23">
        <v>0.86528424900000001</v>
      </c>
      <c r="G5237" s="17">
        <v>0</v>
      </c>
      <c r="H5237" s="17">
        <v>1</v>
      </c>
      <c r="I5237" s="17">
        <v>0.99196142600000003</v>
      </c>
      <c r="J5237" s="17">
        <v>8.0099999999999998E-3</v>
      </c>
      <c r="K5237" s="17">
        <v>2.8600000000000001E-5</v>
      </c>
    </row>
    <row r="5238" spans="1:11" x14ac:dyDescent="0.45">
      <c r="A5238" s="10" t="s">
        <v>49</v>
      </c>
      <c r="B5238" s="20">
        <v>0.998</v>
      </c>
      <c r="C5238" s="19">
        <v>18540</v>
      </c>
      <c r="D5238" s="19">
        <v>5744.9123959999997</v>
      </c>
      <c r="E5238" s="23">
        <v>9.5111246719999993</v>
      </c>
      <c r="F5238" s="23">
        <v>0.89175957699999997</v>
      </c>
      <c r="G5238" s="17">
        <v>0</v>
      </c>
      <c r="H5238" s="17">
        <v>1</v>
      </c>
      <c r="I5238" s="17">
        <v>0.992051719</v>
      </c>
      <c r="J5238" s="17">
        <v>7.92E-3</v>
      </c>
      <c r="K5238" s="17">
        <v>2.8200000000000001E-5</v>
      </c>
    </row>
    <row r="5239" spans="1:11" x14ac:dyDescent="0.45">
      <c r="A5239" s="10" t="s">
        <v>49</v>
      </c>
      <c r="B5239" s="20">
        <v>0.999</v>
      </c>
      <c r="C5239" s="19">
        <v>18558</v>
      </c>
      <c r="D5239" s="19">
        <v>5967.9965670000001</v>
      </c>
      <c r="E5239" s="23">
        <v>21.23599639</v>
      </c>
      <c r="F5239" s="23">
        <v>0.92415503399999999</v>
      </c>
      <c r="G5239" s="17">
        <v>0</v>
      </c>
      <c r="H5239" s="17">
        <v>1</v>
      </c>
      <c r="I5239" s="17">
        <v>0.99223530800000004</v>
      </c>
      <c r="J5239" s="17">
        <v>7.7400000000000004E-3</v>
      </c>
      <c r="K5239" s="17">
        <v>2.76E-5</v>
      </c>
    </row>
    <row r="5240" spans="1:11" x14ac:dyDescent="0.45">
      <c r="A5240" s="10" t="s">
        <v>49</v>
      </c>
      <c r="B5240" s="20">
        <v>1</v>
      </c>
      <c r="C5240" s="19">
        <v>18559</v>
      </c>
      <c r="D5240" s="19">
        <v>5998.622523</v>
      </c>
      <c r="E5240" s="23">
        <v>30.625956729999999</v>
      </c>
      <c r="F5240" s="23">
        <v>0.97855735899999996</v>
      </c>
      <c r="G5240" s="17">
        <v>0</v>
      </c>
      <c r="H5240" s="17">
        <v>1</v>
      </c>
      <c r="I5240" s="17">
        <v>0.99226536499999995</v>
      </c>
      <c r="J5240" s="17">
        <v>7.7099999999999998E-3</v>
      </c>
      <c r="K5240" s="17">
        <v>2.7500000000000001E-5</v>
      </c>
    </row>
    <row r="5241" spans="1:11" x14ac:dyDescent="0.45">
      <c r="A5241" s="10" t="s">
        <v>51</v>
      </c>
      <c r="B5241" s="20">
        <v>0</v>
      </c>
      <c r="C5241" s="19">
        <v>167</v>
      </c>
      <c r="D5241" s="19">
        <v>0.18083833999999999</v>
      </c>
      <c r="E5241" s="23">
        <v>1.3699999999999999E-3</v>
      </c>
      <c r="F5241" s="23">
        <v>1.1999999999999999E-3</v>
      </c>
      <c r="G5241" s="17">
        <v>0</v>
      </c>
      <c r="H5241" s="17">
        <v>1</v>
      </c>
      <c r="I5241" s="17">
        <v>0.38455628800000002</v>
      </c>
      <c r="J5241" s="17">
        <v>0.61544371200000003</v>
      </c>
      <c r="K5241" s="17">
        <v>0</v>
      </c>
    </row>
    <row r="5242" spans="1:11" x14ac:dyDescent="0.45">
      <c r="A5242" s="10" t="s">
        <v>51</v>
      </c>
      <c r="B5242" s="20">
        <v>0.01</v>
      </c>
      <c r="C5242" s="19">
        <v>498</v>
      </c>
      <c r="D5242" s="19">
        <v>1.123226775</v>
      </c>
      <c r="E5242" s="23">
        <v>3.9300000000000003E-3</v>
      </c>
      <c r="F5242" s="23">
        <v>3.5100000000000001E-3</v>
      </c>
      <c r="G5242" s="17">
        <v>0</v>
      </c>
      <c r="H5242" s="17">
        <v>1</v>
      </c>
      <c r="I5242" s="17">
        <v>0.45569586099999998</v>
      </c>
      <c r="J5242" s="17">
        <v>0.54430413899999996</v>
      </c>
      <c r="K5242" s="17">
        <v>0</v>
      </c>
    </row>
    <row r="5243" spans="1:11" x14ac:dyDescent="0.45">
      <c r="A5243" s="10" t="s">
        <v>51</v>
      </c>
      <c r="B5243" s="20">
        <v>0.02</v>
      </c>
      <c r="C5243" s="19">
        <v>846</v>
      </c>
      <c r="D5243" s="19">
        <v>2.9472832750000002</v>
      </c>
      <c r="E5243" s="23">
        <v>6.3899999999999998E-3</v>
      </c>
      <c r="F5243" s="23">
        <v>5.6499999999999996E-3</v>
      </c>
      <c r="G5243" s="17">
        <v>0</v>
      </c>
      <c r="H5243" s="17">
        <v>1</v>
      </c>
      <c r="I5243" s="17">
        <v>0.44369214899999998</v>
      </c>
      <c r="J5243" s="17">
        <v>0.517227459</v>
      </c>
      <c r="K5243" s="17">
        <v>3.9100000000000003E-2</v>
      </c>
    </row>
    <row r="5244" spans="1:11" x14ac:dyDescent="0.45">
      <c r="A5244" s="10" t="s">
        <v>51</v>
      </c>
      <c r="B5244" s="20">
        <v>0.03</v>
      </c>
      <c r="C5244" s="19">
        <v>1193</v>
      </c>
      <c r="D5244" s="19">
        <v>5.4219179420000003</v>
      </c>
      <c r="E5244" s="23">
        <v>8.5699999999999995E-3</v>
      </c>
      <c r="F5244" s="23">
        <v>6.9899999999999997E-3</v>
      </c>
      <c r="G5244" s="17">
        <v>0</v>
      </c>
      <c r="H5244" s="17">
        <v>1</v>
      </c>
      <c r="I5244" s="17">
        <v>0.49503419399999998</v>
      </c>
      <c r="J5244" s="17">
        <v>0.470580793</v>
      </c>
      <c r="K5244" s="17">
        <v>3.44E-2</v>
      </c>
    </row>
    <row r="5245" spans="1:11" x14ac:dyDescent="0.45">
      <c r="A5245" s="10" t="s">
        <v>51</v>
      </c>
      <c r="B5245" s="20">
        <v>0.04</v>
      </c>
      <c r="C5245" s="19">
        <v>1537</v>
      </c>
      <c r="D5245" s="19">
        <v>8.7973764110000001</v>
      </c>
      <c r="E5245" s="23">
        <v>1.0500000000000001E-2</v>
      </c>
      <c r="F5245" s="23">
        <v>9.4800000000000006E-3</v>
      </c>
      <c r="G5245" s="17">
        <v>0</v>
      </c>
      <c r="H5245" s="17">
        <v>1</v>
      </c>
      <c r="I5245" s="17">
        <v>0.51786741599999997</v>
      </c>
      <c r="J5245" s="17">
        <v>0.46051642399999998</v>
      </c>
      <c r="K5245" s="17">
        <v>2.1600000000000001E-2</v>
      </c>
    </row>
    <row r="5246" spans="1:11" x14ac:dyDescent="0.45">
      <c r="A5246" s="10" t="s">
        <v>51</v>
      </c>
      <c r="B5246" s="20">
        <v>0.05</v>
      </c>
      <c r="C5246" s="19">
        <v>1802</v>
      </c>
      <c r="D5246" s="19">
        <v>11.670598030000001</v>
      </c>
      <c r="E5246" s="23">
        <v>1.17E-2</v>
      </c>
      <c r="F5246" s="23">
        <v>1.0500000000000001E-2</v>
      </c>
      <c r="G5246" s="17">
        <v>0</v>
      </c>
      <c r="H5246" s="17">
        <v>1</v>
      </c>
      <c r="I5246" s="17">
        <v>0.59831876100000003</v>
      </c>
      <c r="J5246" s="17">
        <v>0.38530575</v>
      </c>
      <c r="K5246" s="17">
        <v>1.6400000000000001E-2</v>
      </c>
    </row>
    <row r="5247" spans="1:11" x14ac:dyDescent="0.45">
      <c r="A5247" s="10" t="s">
        <v>51</v>
      </c>
      <c r="B5247" s="20">
        <v>0.06</v>
      </c>
      <c r="C5247" s="19">
        <v>2204</v>
      </c>
      <c r="D5247" s="19">
        <v>16.633937249999999</v>
      </c>
      <c r="E5247" s="23">
        <v>1.32E-2</v>
      </c>
      <c r="F5247" s="23">
        <v>1.18E-2</v>
      </c>
      <c r="G5247" s="17">
        <v>0</v>
      </c>
      <c r="H5247" s="17">
        <v>1</v>
      </c>
      <c r="I5247" s="17">
        <v>0.61229888700000001</v>
      </c>
      <c r="J5247" s="17">
        <v>0.37637804800000002</v>
      </c>
      <c r="K5247" s="17">
        <v>1.1299999999999999E-2</v>
      </c>
    </row>
    <row r="5248" spans="1:11" x14ac:dyDescent="0.45">
      <c r="A5248" s="10" t="s">
        <v>51</v>
      </c>
      <c r="B5248" s="20">
        <v>7.0000000000000007E-2</v>
      </c>
      <c r="C5248" s="19">
        <v>2552</v>
      </c>
      <c r="D5248" s="19">
        <v>21.551890350000001</v>
      </c>
      <c r="E5248" s="23">
        <v>1.5100000000000001E-2</v>
      </c>
      <c r="F5248" s="23">
        <v>1.3100000000000001E-2</v>
      </c>
      <c r="G5248" s="17">
        <v>0</v>
      </c>
      <c r="H5248" s="17">
        <v>1</v>
      </c>
      <c r="I5248" s="17">
        <v>0.63472903899999999</v>
      </c>
      <c r="J5248" s="17">
        <v>0.35650794000000002</v>
      </c>
      <c r="K5248" s="17">
        <v>8.7600000000000004E-3</v>
      </c>
    </row>
    <row r="5249" spans="1:11" x14ac:dyDescent="0.45">
      <c r="A5249" s="10" t="s">
        <v>51</v>
      </c>
      <c r="B5249" s="20">
        <v>0.08</v>
      </c>
      <c r="C5249" s="19">
        <v>2905</v>
      </c>
      <c r="D5249" s="19">
        <v>27.15054546</v>
      </c>
      <c r="E5249" s="23">
        <v>1.6799999999999999E-2</v>
      </c>
      <c r="F5249" s="23">
        <v>1.4800000000000001E-2</v>
      </c>
      <c r="G5249" s="17">
        <v>0</v>
      </c>
      <c r="H5249" s="17">
        <v>1</v>
      </c>
      <c r="I5249" s="17">
        <v>0.60346199599999995</v>
      </c>
      <c r="J5249" s="17">
        <v>0.38547932699999998</v>
      </c>
      <c r="K5249" s="17">
        <v>1.11E-2</v>
      </c>
    </row>
    <row r="5250" spans="1:11" x14ac:dyDescent="0.45">
      <c r="A5250" s="10" t="s">
        <v>51</v>
      </c>
      <c r="B5250" s="20">
        <v>0.09</v>
      </c>
      <c r="C5250" s="19">
        <v>3244</v>
      </c>
      <c r="D5250" s="19">
        <v>33.266405630000001</v>
      </c>
      <c r="E5250" s="23">
        <v>1.9199999999999998E-2</v>
      </c>
      <c r="F5250" s="23">
        <v>1.6400000000000001E-2</v>
      </c>
      <c r="G5250" s="17">
        <v>0</v>
      </c>
      <c r="H5250" s="17">
        <v>1</v>
      </c>
      <c r="I5250" s="17">
        <v>0.60035745299999999</v>
      </c>
      <c r="J5250" s="17">
        <v>0.38894951500000002</v>
      </c>
      <c r="K5250" s="17">
        <v>1.0699999999999999E-2</v>
      </c>
    </row>
    <row r="5251" spans="1:11" x14ac:dyDescent="0.45">
      <c r="A5251" s="10" t="s">
        <v>51</v>
      </c>
      <c r="B5251" s="20">
        <v>0.1</v>
      </c>
      <c r="C5251" s="19">
        <v>3590</v>
      </c>
      <c r="D5251" s="19">
        <v>40.284772709999999</v>
      </c>
      <c r="E5251" s="23">
        <v>2.1399999999999999E-2</v>
      </c>
      <c r="F5251" s="23">
        <v>1.83E-2</v>
      </c>
      <c r="G5251" s="17">
        <v>0</v>
      </c>
      <c r="H5251" s="17">
        <v>1</v>
      </c>
      <c r="I5251" s="17">
        <v>0.60622309299999999</v>
      </c>
      <c r="J5251" s="17">
        <v>0.38481774499999999</v>
      </c>
      <c r="K5251" s="17">
        <v>8.9599999999999992E-3</v>
      </c>
    </row>
    <row r="5252" spans="1:11" x14ac:dyDescent="0.45">
      <c r="A5252" s="10" t="s">
        <v>51</v>
      </c>
      <c r="B5252" s="20">
        <v>0.11</v>
      </c>
      <c r="C5252" s="19">
        <v>3929</v>
      </c>
      <c r="D5252" s="19">
        <v>47.902686109999998</v>
      </c>
      <c r="E5252" s="23">
        <v>2.2800000000000001E-2</v>
      </c>
      <c r="F5252" s="23">
        <v>1.9800000000000002E-2</v>
      </c>
      <c r="G5252" s="17">
        <v>0</v>
      </c>
      <c r="H5252" s="17">
        <v>1</v>
      </c>
      <c r="I5252" s="17">
        <v>0.58353896999999999</v>
      </c>
      <c r="J5252" s="17">
        <v>0.40893519299999997</v>
      </c>
      <c r="K5252" s="17">
        <v>7.5300000000000002E-3</v>
      </c>
    </row>
    <row r="5253" spans="1:11" x14ac:dyDescent="0.45">
      <c r="A5253" s="10" t="s">
        <v>51</v>
      </c>
      <c r="B5253" s="20">
        <v>0.12</v>
      </c>
      <c r="C5253" s="19">
        <v>4271</v>
      </c>
      <c r="D5253" s="19">
        <v>56.205258870000002</v>
      </c>
      <c r="E5253" s="23">
        <v>2.5700000000000001E-2</v>
      </c>
      <c r="F5253" s="23">
        <v>2.1999999999999999E-2</v>
      </c>
      <c r="G5253" s="17">
        <v>0</v>
      </c>
      <c r="H5253" s="17">
        <v>1</v>
      </c>
      <c r="I5253" s="17">
        <v>0.56486053000000003</v>
      </c>
      <c r="J5253" s="17">
        <v>0.42862998600000002</v>
      </c>
      <c r="K5253" s="17">
        <v>6.5100000000000002E-3</v>
      </c>
    </row>
    <row r="5254" spans="1:11" x14ac:dyDescent="0.45">
      <c r="A5254" s="10" t="s">
        <v>51</v>
      </c>
      <c r="B5254" s="20">
        <v>0.13</v>
      </c>
      <c r="C5254" s="19">
        <v>4593</v>
      </c>
      <c r="D5254" s="19">
        <v>64.741303759999994</v>
      </c>
      <c r="E5254" s="23">
        <v>2.69E-2</v>
      </c>
      <c r="F5254" s="23">
        <v>2.3800000000000002E-2</v>
      </c>
      <c r="G5254" s="17">
        <v>0</v>
      </c>
      <c r="H5254" s="17">
        <v>1</v>
      </c>
      <c r="I5254" s="17">
        <v>0.56381618</v>
      </c>
      <c r="J5254" s="17">
        <v>0.43057866500000003</v>
      </c>
      <c r="K5254" s="17">
        <v>5.6100000000000004E-3</v>
      </c>
    </row>
    <row r="5255" spans="1:11" x14ac:dyDescent="0.45">
      <c r="A5255" s="10" t="s">
        <v>51</v>
      </c>
      <c r="B5255" s="20">
        <v>0.14000000000000001</v>
      </c>
      <c r="C5255" s="19">
        <v>4990</v>
      </c>
      <c r="D5255" s="19">
        <v>76.185294020000001</v>
      </c>
      <c r="E5255" s="23">
        <v>3.0200000000000001E-2</v>
      </c>
      <c r="F5255" s="23">
        <v>2.58E-2</v>
      </c>
      <c r="G5255" s="17">
        <v>0</v>
      </c>
      <c r="H5255" s="17">
        <v>1</v>
      </c>
      <c r="I5255" s="17">
        <v>0.59345425900000004</v>
      </c>
      <c r="J5255" s="17">
        <v>0.40174797200000001</v>
      </c>
      <c r="K5255" s="17">
        <v>4.7999999999999996E-3</v>
      </c>
    </row>
    <row r="5256" spans="1:11" x14ac:dyDescent="0.45">
      <c r="A5256" s="10" t="s">
        <v>51</v>
      </c>
      <c r="B5256" s="20">
        <v>0.15</v>
      </c>
      <c r="C5256" s="19">
        <v>5297</v>
      </c>
      <c r="D5256" s="19">
        <v>85.715596430000005</v>
      </c>
      <c r="E5256" s="23">
        <v>3.1300000000000001E-2</v>
      </c>
      <c r="F5256" s="23">
        <v>2.76E-2</v>
      </c>
      <c r="G5256" s="17">
        <v>0</v>
      </c>
      <c r="H5256" s="17">
        <v>1</v>
      </c>
      <c r="I5256" s="17">
        <v>0.61830236500000002</v>
      </c>
      <c r="J5256" s="17">
        <v>0.37740141500000002</v>
      </c>
      <c r="K5256" s="17">
        <v>4.3E-3</v>
      </c>
    </row>
    <row r="5257" spans="1:11" x14ac:dyDescent="0.45">
      <c r="A5257" s="10" t="s">
        <v>51</v>
      </c>
      <c r="B5257" s="20">
        <v>0.16</v>
      </c>
      <c r="C5257" s="19">
        <v>5608</v>
      </c>
      <c r="D5257" s="19">
        <v>95.627564579999998</v>
      </c>
      <c r="E5257" s="23">
        <v>3.2500000000000001E-2</v>
      </c>
      <c r="F5257" s="23">
        <v>2.93E-2</v>
      </c>
      <c r="G5257" s="17">
        <v>0</v>
      </c>
      <c r="H5257" s="17">
        <v>1</v>
      </c>
      <c r="I5257" s="17">
        <v>0.63599948399999995</v>
      </c>
      <c r="J5257" s="17">
        <v>0.36011681299999998</v>
      </c>
      <c r="K5257" s="17">
        <v>3.8800000000000002E-3</v>
      </c>
    </row>
    <row r="5258" spans="1:11" x14ac:dyDescent="0.45">
      <c r="A5258" s="10" t="s">
        <v>51</v>
      </c>
      <c r="B5258" s="20">
        <v>0.17</v>
      </c>
      <c r="C5258" s="19">
        <v>5978</v>
      </c>
      <c r="D5258" s="19">
        <v>107.9216641</v>
      </c>
      <c r="E5258" s="23">
        <v>3.3599999999999998E-2</v>
      </c>
      <c r="F5258" s="23">
        <v>3.0458231999999998E-2</v>
      </c>
      <c r="G5258" s="17">
        <v>0</v>
      </c>
      <c r="H5258" s="17">
        <v>1</v>
      </c>
      <c r="I5258" s="17">
        <v>0.59820477599999999</v>
      </c>
      <c r="J5258" s="17">
        <v>0.39836560300000001</v>
      </c>
      <c r="K5258" s="17">
        <v>3.4299999999999999E-3</v>
      </c>
    </row>
    <row r="5259" spans="1:11" x14ac:dyDescent="0.45">
      <c r="A5259" s="10" t="s">
        <v>51</v>
      </c>
      <c r="B5259" s="20">
        <v>0.18</v>
      </c>
      <c r="C5259" s="19">
        <v>6323</v>
      </c>
      <c r="D5259" s="19">
        <v>119.9435696</v>
      </c>
      <c r="E5259" s="23">
        <v>3.6499999999999998E-2</v>
      </c>
      <c r="F5259" s="23">
        <v>3.2099999999999997E-2</v>
      </c>
      <c r="G5259" s="17">
        <v>0</v>
      </c>
      <c r="H5259" s="17">
        <v>1</v>
      </c>
      <c r="I5259" s="17">
        <v>0.61222790800000004</v>
      </c>
      <c r="J5259" s="17">
        <v>0.38351714799999997</v>
      </c>
      <c r="K5259" s="17">
        <v>4.2500000000000003E-3</v>
      </c>
    </row>
    <row r="5260" spans="1:11" x14ac:dyDescent="0.45">
      <c r="A5260" s="10" t="s">
        <v>51</v>
      </c>
      <c r="B5260" s="20">
        <v>0.19</v>
      </c>
      <c r="C5260" s="19">
        <v>6666</v>
      </c>
      <c r="D5260" s="19">
        <v>132.84409220000001</v>
      </c>
      <c r="E5260" s="23">
        <v>3.8899999999999997E-2</v>
      </c>
      <c r="F5260" s="23">
        <v>3.3700000000000001E-2</v>
      </c>
      <c r="G5260" s="17">
        <v>0</v>
      </c>
      <c r="H5260" s="17">
        <v>1</v>
      </c>
      <c r="I5260" s="17">
        <v>0.62734125799999996</v>
      </c>
      <c r="J5260" s="17">
        <v>0.36881946999999998</v>
      </c>
      <c r="K5260" s="17">
        <v>3.8400000000000001E-3</v>
      </c>
    </row>
    <row r="5261" spans="1:11" x14ac:dyDescent="0.45">
      <c r="A5261" s="10" t="s">
        <v>51</v>
      </c>
      <c r="B5261" s="20">
        <v>0.2</v>
      </c>
      <c r="C5261" s="19">
        <v>7003</v>
      </c>
      <c r="D5261" s="19">
        <v>146.49353740000001</v>
      </c>
      <c r="E5261" s="23">
        <v>4.2099999999999999E-2</v>
      </c>
      <c r="F5261" s="23">
        <v>3.5000000000000003E-2</v>
      </c>
      <c r="G5261" s="17">
        <v>0</v>
      </c>
      <c r="H5261" s="17">
        <v>1</v>
      </c>
      <c r="I5261" s="17">
        <v>0.65440400799999998</v>
      </c>
      <c r="J5261" s="17">
        <v>0.34211765500000002</v>
      </c>
      <c r="K5261" s="17">
        <v>3.48E-3</v>
      </c>
    </row>
    <row r="5262" spans="1:11" x14ac:dyDescent="0.45">
      <c r="A5262" s="10" t="s">
        <v>51</v>
      </c>
      <c r="B5262" s="20">
        <v>0.21</v>
      </c>
      <c r="C5262" s="19">
        <v>7346</v>
      </c>
      <c r="D5262" s="19">
        <v>161.24322050000001</v>
      </c>
      <c r="E5262" s="23">
        <v>4.3999999999999997E-2</v>
      </c>
      <c r="F5262" s="23">
        <v>3.73E-2</v>
      </c>
      <c r="G5262" s="17">
        <v>0</v>
      </c>
      <c r="H5262" s="17">
        <v>1</v>
      </c>
      <c r="I5262" s="17">
        <v>0.67286409899999999</v>
      </c>
      <c r="J5262" s="17">
        <v>0.32395951200000001</v>
      </c>
      <c r="K5262" s="17">
        <v>3.1800000000000001E-3</v>
      </c>
    </row>
    <row r="5263" spans="1:11" x14ac:dyDescent="0.45">
      <c r="A5263" s="10" t="s">
        <v>51</v>
      </c>
      <c r="B5263" s="20">
        <v>0.22</v>
      </c>
      <c r="C5263" s="19">
        <v>7580</v>
      </c>
      <c r="D5263" s="19">
        <v>171.7172051</v>
      </c>
      <c r="E5263" s="23">
        <v>4.5600000000000002E-2</v>
      </c>
      <c r="F5263" s="23">
        <v>3.8699999999999998E-2</v>
      </c>
      <c r="G5263" s="17">
        <v>0</v>
      </c>
      <c r="H5263" s="17">
        <v>1</v>
      </c>
      <c r="I5263" s="17">
        <v>0.68704868299999999</v>
      </c>
      <c r="J5263" s="17">
        <v>0.30998556100000002</v>
      </c>
      <c r="K5263" s="17">
        <v>2.97E-3</v>
      </c>
    </row>
    <row r="5264" spans="1:11" x14ac:dyDescent="0.45">
      <c r="A5264" s="10" t="s">
        <v>51</v>
      </c>
      <c r="B5264" s="20">
        <v>0.23</v>
      </c>
      <c r="C5264" s="19">
        <v>8051</v>
      </c>
      <c r="D5264" s="19">
        <v>193.33974470000001</v>
      </c>
      <c r="E5264" s="23">
        <v>4.6800000000000001E-2</v>
      </c>
      <c r="F5264" s="23">
        <v>4.1200000000000001E-2</v>
      </c>
      <c r="G5264" s="17">
        <v>0</v>
      </c>
      <c r="H5264" s="17">
        <v>1</v>
      </c>
      <c r="I5264" s="17">
        <v>0.709510855</v>
      </c>
      <c r="J5264" s="17">
        <v>0.28747626199999998</v>
      </c>
      <c r="K5264" s="17">
        <v>3.0100000000000001E-3</v>
      </c>
    </row>
    <row r="5265" spans="1:11" x14ac:dyDescent="0.45">
      <c r="A5265" s="10" t="s">
        <v>51</v>
      </c>
      <c r="B5265" s="20">
        <v>0.24</v>
      </c>
      <c r="C5265" s="19">
        <v>8375</v>
      </c>
      <c r="D5265" s="19">
        <v>208.71829500000001</v>
      </c>
      <c r="E5265" s="23">
        <v>4.8000000000000001E-2</v>
      </c>
      <c r="F5265" s="23">
        <v>4.2999999999999997E-2</v>
      </c>
      <c r="G5265" s="17">
        <v>0</v>
      </c>
      <c r="H5265" s="17">
        <v>1</v>
      </c>
      <c r="I5265" s="17">
        <v>0.72457186600000001</v>
      </c>
      <c r="J5265" s="17">
        <v>0.27264987299999999</v>
      </c>
      <c r="K5265" s="17">
        <v>2.7799999999999999E-3</v>
      </c>
    </row>
    <row r="5266" spans="1:11" x14ac:dyDescent="0.45">
      <c r="A5266" s="10" t="s">
        <v>51</v>
      </c>
      <c r="B5266" s="20">
        <v>0.25</v>
      </c>
      <c r="C5266" s="19">
        <v>8709</v>
      </c>
      <c r="D5266" s="19">
        <v>225.21548240000001</v>
      </c>
      <c r="E5266" s="23">
        <v>5.0900000000000001E-2</v>
      </c>
      <c r="F5266" s="23">
        <v>4.4600000000000001E-2</v>
      </c>
      <c r="G5266" s="17">
        <v>0</v>
      </c>
      <c r="H5266" s="17">
        <v>1</v>
      </c>
      <c r="I5266" s="17">
        <v>0.72895897300000001</v>
      </c>
      <c r="J5266" s="17">
        <v>0.26846547300000001</v>
      </c>
      <c r="K5266" s="17">
        <v>2.5799999999999998E-3</v>
      </c>
    </row>
    <row r="5267" spans="1:11" x14ac:dyDescent="0.45">
      <c r="A5267" s="10" t="s">
        <v>51</v>
      </c>
      <c r="B5267" s="20">
        <v>0.26</v>
      </c>
      <c r="C5267" s="19">
        <v>9003</v>
      </c>
      <c r="D5267" s="19">
        <v>240.45609060000001</v>
      </c>
      <c r="E5267" s="23">
        <v>5.28E-2</v>
      </c>
      <c r="F5267" s="23">
        <v>4.6100000000000002E-2</v>
      </c>
      <c r="G5267" s="17">
        <v>0</v>
      </c>
      <c r="H5267" s="17">
        <v>1</v>
      </c>
      <c r="I5267" s="17">
        <v>0.73899776699999997</v>
      </c>
      <c r="J5267" s="17">
        <v>0.25859527999999998</v>
      </c>
      <c r="K5267" s="17">
        <v>2.4099999999999998E-3</v>
      </c>
    </row>
    <row r="5268" spans="1:11" x14ac:dyDescent="0.45">
      <c r="A5268" s="10" t="s">
        <v>51</v>
      </c>
      <c r="B5268" s="20">
        <v>0.27</v>
      </c>
      <c r="C5268" s="19">
        <v>9400</v>
      </c>
      <c r="D5268" s="19">
        <v>261.85209559999998</v>
      </c>
      <c r="E5268" s="23">
        <v>5.5399999999999998E-2</v>
      </c>
      <c r="F5268" s="23">
        <v>4.8000000000000001E-2</v>
      </c>
      <c r="G5268" s="17">
        <v>0</v>
      </c>
      <c r="H5268" s="17">
        <v>1</v>
      </c>
      <c r="I5268" s="17">
        <v>0.75964917600000004</v>
      </c>
      <c r="J5268" s="17">
        <v>0.23813794399999999</v>
      </c>
      <c r="K5268" s="17">
        <v>2.2100000000000002E-3</v>
      </c>
    </row>
    <row r="5269" spans="1:11" x14ac:dyDescent="0.45">
      <c r="A5269" s="10" t="s">
        <v>51</v>
      </c>
      <c r="B5269" s="20">
        <v>0.28000000000000003</v>
      </c>
      <c r="C5269" s="19">
        <v>9760</v>
      </c>
      <c r="D5269" s="19">
        <v>282.38012020000002</v>
      </c>
      <c r="E5269" s="23">
        <v>5.8599999999999999E-2</v>
      </c>
      <c r="F5269" s="23">
        <v>0.05</v>
      </c>
      <c r="G5269" s="17">
        <v>0</v>
      </c>
      <c r="H5269" s="17">
        <v>1</v>
      </c>
      <c r="I5269" s="17">
        <v>0.76824760000000003</v>
      </c>
      <c r="J5269" s="17">
        <v>0.22861348200000001</v>
      </c>
      <c r="K5269" s="17">
        <v>3.14E-3</v>
      </c>
    </row>
    <row r="5270" spans="1:11" x14ac:dyDescent="0.45">
      <c r="A5270" s="10" t="s">
        <v>51</v>
      </c>
      <c r="B5270" s="20">
        <v>0.28999999999999998</v>
      </c>
      <c r="C5270" s="19">
        <v>10110</v>
      </c>
      <c r="D5270" s="19">
        <v>303.68333289999998</v>
      </c>
      <c r="E5270" s="23">
        <v>6.2100000000000002E-2</v>
      </c>
      <c r="F5270" s="23">
        <v>5.1999999999999998E-2</v>
      </c>
      <c r="G5270" s="17">
        <v>0</v>
      </c>
      <c r="H5270" s="17">
        <v>1</v>
      </c>
      <c r="I5270" s="17">
        <v>0.78220921799999998</v>
      </c>
      <c r="J5270" s="17">
        <v>0.214869963</v>
      </c>
      <c r="K5270" s="17">
        <v>2.9199999999999999E-3</v>
      </c>
    </row>
    <row r="5271" spans="1:11" x14ac:dyDescent="0.45">
      <c r="A5271" s="10" t="s">
        <v>51</v>
      </c>
      <c r="B5271" s="20">
        <v>0.3</v>
      </c>
      <c r="C5271" s="19">
        <v>10428</v>
      </c>
      <c r="D5271" s="19">
        <v>323.90147669999999</v>
      </c>
      <c r="E5271" s="23">
        <v>6.5199999999999994E-2</v>
      </c>
      <c r="F5271" s="23">
        <v>5.33E-2</v>
      </c>
      <c r="G5271" s="17">
        <v>0</v>
      </c>
      <c r="H5271" s="17">
        <v>1</v>
      </c>
      <c r="I5271" s="17">
        <v>0.79471398599999998</v>
      </c>
      <c r="J5271" s="17">
        <v>0.20254993499999999</v>
      </c>
      <c r="K5271" s="17">
        <v>2.7399999999999998E-3</v>
      </c>
    </row>
    <row r="5272" spans="1:11" x14ac:dyDescent="0.45">
      <c r="A5272" s="10" t="s">
        <v>51</v>
      </c>
      <c r="B5272" s="20">
        <v>0.31</v>
      </c>
      <c r="C5272" s="19">
        <v>10764</v>
      </c>
      <c r="D5272" s="19">
        <v>346.44180410000001</v>
      </c>
      <c r="E5272" s="23">
        <v>6.88E-2</v>
      </c>
      <c r="F5272" s="23">
        <v>5.6300000000000003E-2</v>
      </c>
      <c r="G5272" s="17">
        <v>0</v>
      </c>
      <c r="H5272" s="17">
        <v>1</v>
      </c>
      <c r="I5272" s="17">
        <v>0.80493916099999996</v>
      </c>
      <c r="J5272" s="17">
        <v>0.19250371399999999</v>
      </c>
      <c r="K5272" s="17">
        <v>2.5600000000000002E-3</v>
      </c>
    </row>
    <row r="5273" spans="1:11" x14ac:dyDescent="0.45">
      <c r="A5273" s="10" t="s">
        <v>51</v>
      </c>
      <c r="B5273" s="20">
        <v>0.32</v>
      </c>
      <c r="C5273" s="19">
        <v>11110</v>
      </c>
      <c r="D5273" s="19">
        <v>370.74385860000001</v>
      </c>
      <c r="E5273" s="23">
        <v>7.1999999999999995E-2</v>
      </c>
      <c r="F5273" s="23">
        <v>5.8700000000000002E-2</v>
      </c>
      <c r="G5273" s="17">
        <v>0</v>
      </c>
      <c r="H5273" s="17">
        <v>1</v>
      </c>
      <c r="I5273" s="17">
        <v>0.815328092</v>
      </c>
      <c r="J5273" s="17">
        <v>0.182280468</v>
      </c>
      <c r="K5273" s="17">
        <v>2.3900000000000002E-3</v>
      </c>
    </row>
    <row r="5274" spans="1:11" x14ac:dyDescent="0.45">
      <c r="A5274" s="10" t="s">
        <v>51</v>
      </c>
      <c r="B5274" s="20">
        <v>0.33</v>
      </c>
      <c r="C5274" s="19">
        <v>11448</v>
      </c>
      <c r="D5274" s="19">
        <v>395.4733842</v>
      </c>
      <c r="E5274" s="23">
        <v>7.4300000000000005E-2</v>
      </c>
      <c r="F5274" s="23">
        <v>6.1400000000000003E-2</v>
      </c>
      <c r="G5274" s="17">
        <v>0</v>
      </c>
      <c r="H5274" s="17">
        <v>1</v>
      </c>
      <c r="I5274" s="17">
        <v>0.82338489199999998</v>
      </c>
      <c r="J5274" s="17">
        <v>0.17437674</v>
      </c>
      <c r="K5274" s="17">
        <v>2.2399999999999998E-3</v>
      </c>
    </row>
    <row r="5275" spans="1:11" x14ac:dyDescent="0.45">
      <c r="A5275" s="10" t="s">
        <v>51</v>
      </c>
      <c r="B5275" s="20">
        <v>0.34</v>
      </c>
      <c r="C5275" s="19">
        <v>11775</v>
      </c>
      <c r="D5275" s="19">
        <v>420.4558983</v>
      </c>
      <c r="E5275" s="23">
        <v>7.8E-2</v>
      </c>
      <c r="F5275" s="23">
        <v>6.4100000000000004E-2</v>
      </c>
      <c r="G5275" s="17">
        <v>0</v>
      </c>
      <c r="H5275" s="17">
        <v>1</v>
      </c>
      <c r="I5275" s="17">
        <v>0.83209582800000004</v>
      </c>
      <c r="J5275" s="17">
        <v>0.16580287599999999</v>
      </c>
      <c r="K5275" s="17">
        <v>2.0999999999999999E-3</v>
      </c>
    </row>
    <row r="5276" spans="1:11" x14ac:dyDescent="0.45">
      <c r="A5276" s="10" t="s">
        <v>51</v>
      </c>
      <c r="B5276" s="20">
        <v>0.35</v>
      </c>
      <c r="C5276" s="19">
        <v>12134</v>
      </c>
      <c r="D5276" s="19">
        <v>449.25055179999998</v>
      </c>
      <c r="E5276" s="23">
        <v>8.2199999999999995E-2</v>
      </c>
      <c r="F5276" s="23">
        <v>6.6799999999999998E-2</v>
      </c>
      <c r="G5276" s="17">
        <v>0</v>
      </c>
      <c r="H5276" s="17">
        <v>1</v>
      </c>
      <c r="I5276" s="17">
        <v>0.841890429</v>
      </c>
      <c r="J5276" s="17">
        <v>0.156141593</v>
      </c>
      <c r="K5276" s="17">
        <v>1.97E-3</v>
      </c>
    </row>
    <row r="5277" spans="1:11" x14ac:dyDescent="0.45">
      <c r="A5277" s="10" t="s">
        <v>51</v>
      </c>
      <c r="B5277" s="20">
        <v>0.36</v>
      </c>
      <c r="C5277" s="19">
        <v>12458</v>
      </c>
      <c r="D5277" s="19">
        <v>476.60512060000002</v>
      </c>
      <c r="E5277" s="23">
        <v>8.6599999999999996E-2</v>
      </c>
      <c r="F5277" s="23">
        <v>6.9800000000000001E-2</v>
      </c>
      <c r="G5277" s="17">
        <v>0</v>
      </c>
      <c r="H5277" s="17">
        <v>1</v>
      </c>
      <c r="I5277" s="17">
        <v>0.847465464</v>
      </c>
      <c r="J5277" s="17">
        <v>0.15066695199999999</v>
      </c>
      <c r="K5277" s="17">
        <v>1.8699999999999999E-3</v>
      </c>
    </row>
    <row r="5278" spans="1:11" x14ac:dyDescent="0.45">
      <c r="A5278" s="10" t="s">
        <v>51</v>
      </c>
      <c r="B5278" s="20">
        <v>0.37</v>
      </c>
      <c r="C5278" s="19">
        <v>12819</v>
      </c>
      <c r="D5278" s="19">
        <v>508.1166667</v>
      </c>
      <c r="E5278" s="23">
        <v>8.8099999999999998E-2</v>
      </c>
      <c r="F5278" s="23">
        <v>7.2499999999999995E-2</v>
      </c>
      <c r="G5278" s="17">
        <v>0</v>
      </c>
      <c r="H5278" s="17">
        <v>1</v>
      </c>
      <c r="I5278" s="17">
        <v>0.85580582000000005</v>
      </c>
      <c r="J5278" s="17">
        <v>0.142431535</v>
      </c>
      <c r="K5278" s="17">
        <v>1.7600000000000001E-3</v>
      </c>
    </row>
    <row r="5279" spans="1:11" x14ac:dyDescent="0.45">
      <c r="A5279" s="10" t="s">
        <v>51</v>
      </c>
      <c r="B5279" s="20">
        <v>0.38</v>
      </c>
      <c r="C5279" s="19">
        <v>13157</v>
      </c>
      <c r="D5279" s="19">
        <v>538.67750430000001</v>
      </c>
      <c r="E5279" s="23">
        <v>9.2399999999999996E-2</v>
      </c>
      <c r="F5279" s="23">
        <v>7.5700000000000003E-2</v>
      </c>
      <c r="G5279" s="17">
        <v>0</v>
      </c>
      <c r="H5279" s="17">
        <v>1</v>
      </c>
      <c r="I5279" s="17">
        <v>0.86331742600000005</v>
      </c>
      <c r="J5279" s="17">
        <v>0.13501574699999999</v>
      </c>
      <c r="K5279" s="17">
        <v>1.67E-3</v>
      </c>
    </row>
    <row r="5280" spans="1:11" x14ac:dyDescent="0.45">
      <c r="A5280" s="10" t="s">
        <v>51</v>
      </c>
      <c r="B5280" s="20">
        <v>0.39</v>
      </c>
      <c r="C5280" s="19">
        <v>13490</v>
      </c>
      <c r="D5280" s="19">
        <v>569.80844090000005</v>
      </c>
      <c r="E5280" s="23">
        <v>9.4600000000000004E-2</v>
      </c>
      <c r="F5280" s="23">
        <v>7.85E-2</v>
      </c>
      <c r="G5280" s="17">
        <v>0</v>
      </c>
      <c r="H5280" s="17">
        <v>1</v>
      </c>
      <c r="I5280" s="17">
        <v>0.87046904700000005</v>
      </c>
      <c r="J5280" s="17">
        <v>0.12795557099999999</v>
      </c>
      <c r="K5280" s="17">
        <v>1.58E-3</v>
      </c>
    </row>
    <row r="5281" spans="1:11" x14ac:dyDescent="0.45">
      <c r="A5281" s="10" t="s">
        <v>51</v>
      </c>
      <c r="B5281" s="20">
        <v>0.4</v>
      </c>
      <c r="C5281" s="19">
        <v>13844</v>
      </c>
      <c r="D5281" s="19">
        <v>603.74787419999996</v>
      </c>
      <c r="E5281" s="23">
        <v>9.7500000000000003E-2</v>
      </c>
      <c r="F5281" s="23">
        <v>8.14E-2</v>
      </c>
      <c r="G5281" s="17">
        <v>0</v>
      </c>
      <c r="H5281" s="17">
        <v>1</v>
      </c>
      <c r="I5281" s="17">
        <v>0.87742272200000004</v>
      </c>
      <c r="J5281" s="17">
        <v>0.121088497</v>
      </c>
      <c r="K5281" s="17">
        <v>1.49E-3</v>
      </c>
    </row>
    <row r="5282" spans="1:11" x14ac:dyDescent="0.45">
      <c r="A5282" s="10" t="s">
        <v>51</v>
      </c>
      <c r="B5282" s="20">
        <v>0.41</v>
      </c>
      <c r="C5282" s="19">
        <v>14188</v>
      </c>
      <c r="D5282" s="19">
        <v>637.71674150000001</v>
      </c>
      <c r="E5282" s="23">
        <v>9.9599999999999994E-2</v>
      </c>
      <c r="F5282" s="23">
        <v>8.4199999999999997E-2</v>
      </c>
      <c r="G5282" s="17">
        <v>0</v>
      </c>
      <c r="H5282" s="17">
        <v>1</v>
      </c>
      <c r="I5282" s="17">
        <v>0.88402984200000001</v>
      </c>
      <c r="J5282" s="17">
        <v>0.114562444</v>
      </c>
      <c r="K5282" s="17">
        <v>1.41E-3</v>
      </c>
    </row>
    <row r="5283" spans="1:11" x14ac:dyDescent="0.45">
      <c r="A5283" s="10" t="s">
        <v>51</v>
      </c>
      <c r="B5283" s="20">
        <v>0.42</v>
      </c>
      <c r="C5283" s="19">
        <v>14507</v>
      </c>
      <c r="D5283" s="19">
        <v>669.87279920000003</v>
      </c>
      <c r="E5283" s="23">
        <v>0.10166209</v>
      </c>
      <c r="F5283" s="23">
        <v>8.6900000000000005E-2</v>
      </c>
      <c r="G5283" s="17">
        <v>0</v>
      </c>
      <c r="H5283" s="17">
        <v>1</v>
      </c>
      <c r="I5283" s="17">
        <v>0.88956259999999998</v>
      </c>
      <c r="J5283" s="17">
        <v>0.10910022</v>
      </c>
      <c r="K5283" s="17">
        <v>1.34E-3</v>
      </c>
    </row>
    <row r="5284" spans="1:11" x14ac:dyDescent="0.45">
      <c r="A5284" s="10" t="s">
        <v>51</v>
      </c>
      <c r="B5284" s="20">
        <v>0.43</v>
      </c>
      <c r="C5284" s="19">
        <v>14862</v>
      </c>
      <c r="D5284" s="19">
        <v>706.34600890000002</v>
      </c>
      <c r="E5284" s="23">
        <v>0.104271876</v>
      </c>
      <c r="F5284" s="23">
        <v>8.9399999999999993E-2</v>
      </c>
      <c r="G5284" s="17">
        <v>0</v>
      </c>
      <c r="H5284" s="17">
        <v>1</v>
      </c>
      <c r="I5284" s="17">
        <v>0.89447811300000002</v>
      </c>
      <c r="J5284" s="17">
        <v>0.104253233</v>
      </c>
      <c r="K5284" s="17">
        <v>1.2700000000000001E-3</v>
      </c>
    </row>
    <row r="5285" spans="1:11" x14ac:dyDescent="0.45">
      <c r="A5285" s="10" t="s">
        <v>51</v>
      </c>
      <c r="B5285" s="20">
        <v>0.44</v>
      </c>
      <c r="C5285" s="19">
        <v>15209</v>
      </c>
      <c r="D5285" s="19">
        <v>743.00205649999998</v>
      </c>
      <c r="E5285" s="23">
        <v>0.107618567</v>
      </c>
      <c r="F5285" s="23">
        <v>9.1899999999999996E-2</v>
      </c>
      <c r="G5285" s="17">
        <v>0</v>
      </c>
      <c r="H5285" s="17">
        <v>1</v>
      </c>
      <c r="I5285" s="17">
        <v>0.89949691200000004</v>
      </c>
      <c r="J5285" s="17">
        <v>9.9299999999999999E-2</v>
      </c>
      <c r="K5285" s="17">
        <v>1.2099999999999999E-3</v>
      </c>
    </row>
    <row r="5286" spans="1:11" x14ac:dyDescent="0.45">
      <c r="A5286" s="10" t="s">
        <v>51</v>
      </c>
      <c r="B5286" s="20">
        <v>0.45</v>
      </c>
      <c r="C5286" s="19">
        <v>15524</v>
      </c>
      <c r="D5286" s="19">
        <v>777.28897749999999</v>
      </c>
      <c r="E5286" s="23">
        <v>0.11066830499999999</v>
      </c>
      <c r="F5286" s="23">
        <v>9.4500000000000001E-2</v>
      </c>
      <c r="G5286" s="17">
        <v>0</v>
      </c>
      <c r="H5286" s="17">
        <v>1</v>
      </c>
      <c r="I5286" s="17">
        <v>0.90381468899999995</v>
      </c>
      <c r="J5286" s="17">
        <v>9.5000000000000001E-2</v>
      </c>
      <c r="K5286" s="17">
        <v>1.16E-3</v>
      </c>
    </row>
    <row r="5287" spans="1:11" x14ac:dyDescent="0.45">
      <c r="A5287" s="10" t="s">
        <v>51</v>
      </c>
      <c r="B5287" s="20">
        <v>0.46</v>
      </c>
      <c r="C5287" s="19">
        <v>15890</v>
      </c>
      <c r="D5287" s="19">
        <v>818.39760120000005</v>
      </c>
      <c r="E5287" s="23">
        <v>0.115042194</v>
      </c>
      <c r="F5287" s="23">
        <v>9.7100000000000006E-2</v>
      </c>
      <c r="G5287" s="17">
        <v>0</v>
      </c>
      <c r="H5287" s="17">
        <v>1</v>
      </c>
      <c r="I5287" s="17">
        <v>0.908580359</v>
      </c>
      <c r="J5287" s="17">
        <v>9.0300000000000005E-2</v>
      </c>
      <c r="K5287" s="17">
        <v>1.16E-3</v>
      </c>
    </row>
    <row r="5288" spans="1:11" x14ac:dyDescent="0.45">
      <c r="A5288" s="10" t="s">
        <v>51</v>
      </c>
      <c r="B5288" s="20">
        <v>0.47</v>
      </c>
      <c r="C5288" s="19">
        <v>16239</v>
      </c>
      <c r="D5288" s="19">
        <v>859.33389079999995</v>
      </c>
      <c r="E5288" s="23">
        <v>0.11974357099999999</v>
      </c>
      <c r="F5288" s="23">
        <v>9.98E-2</v>
      </c>
      <c r="G5288" s="17">
        <v>0</v>
      </c>
      <c r="H5288" s="17">
        <v>1</v>
      </c>
      <c r="I5288" s="17">
        <v>0.91215312900000001</v>
      </c>
      <c r="J5288" s="17">
        <v>8.6699999999999999E-2</v>
      </c>
      <c r="K5288" s="17">
        <v>1.1100000000000001E-3</v>
      </c>
    </row>
    <row r="5289" spans="1:11" x14ac:dyDescent="0.45">
      <c r="A5289" s="10" t="s">
        <v>51</v>
      </c>
      <c r="B5289" s="20">
        <v>0.48</v>
      </c>
      <c r="C5289" s="19">
        <v>16527</v>
      </c>
      <c r="D5289" s="19">
        <v>894.42040580000003</v>
      </c>
      <c r="E5289" s="23">
        <v>0.123630395</v>
      </c>
      <c r="F5289" s="23">
        <v>0.10229521</v>
      </c>
      <c r="G5289" s="17">
        <v>0</v>
      </c>
      <c r="H5289" s="17">
        <v>1</v>
      </c>
      <c r="I5289" s="17">
        <v>0.91519376600000002</v>
      </c>
      <c r="J5289" s="17">
        <v>8.3699999999999997E-2</v>
      </c>
      <c r="K5289" s="17">
        <v>1.09E-3</v>
      </c>
    </row>
    <row r="5290" spans="1:11" x14ac:dyDescent="0.45">
      <c r="A5290" s="10" t="s">
        <v>51</v>
      </c>
      <c r="B5290" s="20">
        <v>0.49</v>
      </c>
      <c r="C5290" s="19">
        <v>16910</v>
      </c>
      <c r="D5290" s="19">
        <v>942.35272220000002</v>
      </c>
      <c r="E5290" s="23">
        <v>0.127092491</v>
      </c>
      <c r="F5290" s="23">
        <v>0.104724545</v>
      </c>
      <c r="G5290" s="17">
        <v>0</v>
      </c>
      <c r="H5290" s="17">
        <v>1</v>
      </c>
      <c r="I5290" s="17">
        <v>0.91921791799999997</v>
      </c>
      <c r="J5290" s="17">
        <v>7.9799999999999996E-2</v>
      </c>
      <c r="K5290" s="17">
        <v>1.0300000000000001E-3</v>
      </c>
    </row>
    <row r="5291" spans="1:11" x14ac:dyDescent="0.45">
      <c r="A5291" s="10" t="s">
        <v>51</v>
      </c>
      <c r="B5291" s="20">
        <v>0.5</v>
      </c>
      <c r="C5291" s="19">
        <v>17261</v>
      </c>
      <c r="D5291" s="19">
        <v>987.41435469999999</v>
      </c>
      <c r="E5291" s="23">
        <v>0.12969159699999999</v>
      </c>
      <c r="F5291" s="23">
        <v>0.10818090499999999</v>
      </c>
      <c r="G5291" s="17">
        <v>0</v>
      </c>
      <c r="H5291" s="17">
        <v>1</v>
      </c>
      <c r="I5291" s="17">
        <v>0.92309561500000004</v>
      </c>
      <c r="J5291" s="17">
        <v>7.5899999999999995E-2</v>
      </c>
      <c r="K5291" s="17">
        <v>9.810000000000001E-4</v>
      </c>
    </row>
    <row r="5292" spans="1:11" x14ac:dyDescent="0.45">
      <c r="A5292" s="10" t="s">
        <v>51</v>
      </c>
      <c r="B5292" s="20">
        <v>0.51</v>
      </c>
      <c r="C5292" s="19">
        <v>17605</v>
      </c>
      <c r="D5292" s="19">
        <v>1032.614583</v>
      </c>
      <c r="E5292" s="23">
        <v>0.13286339999999999</v>
      </c>
      <c r="F5292" s="23">
        <v>0.11094322199999999</v>
      </c>
      <c r="G5292" s="17">
        <v>0</v>
      </c>
      <c r="H5292" s="17">
        <v>1</v>
      </c>
      <c r="I5292" s="17">
        <v>0.92598160900000004</v>
      </c>
      <c r="J5292" s="17">
        <v>7.3099999999999998E-2</v>
      </c>
      <c r="K5292" s="17">
        <v>9.4200000000000002E-4</v>
      </c>
    </row>
    <row r="5293" spans="1:11" x14ac:dyDescent="0.45">
      <c r="A5293" s="10" t="s">
        <v>51</v>
      </c>
      <c r="B5293" s="20">
        <v>0.52</v>
      </c>
      <c r="C5293" s="19">
        <v>17950</v>
      </c>
      <c r="D5293" s="19">
        <v>1078.9789920000001</v>
      </c>
      <c r="E5293" s="23">
        <v>0.136481302</v>
      </c>
      <c r="F5293" s="23">
        <v>0.113597745</v>
      </c>
      <c r="G5293" s="17">
        <v>0</v>
      </c>
      <c r="H5293" s="17">
        <v>1</v>
      </c>
      <c r="I5293" s="17">
        <v>0.92795559000000005</v>
      </c>
      <c r="J5293" s="17">
        <v>7.1099999999999997E-2</v>
      </c>
      <c r="K5293" s="17">
        <v>9.0300000000000005E-4</v>
      </c>
    </row>
    <row r="5294" spans="1:11" x14ac:dyDescent="0.45">
      <c r="A5294" s="10" t="s">
        <v>51</v>
      </c>
      <c r="B5294" s="20">
        <v>0.53</v>
      </c>
      <c r="C5294" s="19">
        <v>18289</v>
      </c>
      <c r="D5294" s="19">
        <v>1125.9431959999999</v>
      </c>
      <c r="E5294" s="23">
        <v>0.140496695</v>
      </c>
      <c r="F5294" s="23">
        <v>0.116608028</v>
      </c>
      <c r="G5294" s="17">
        <v>0</v>
      </c>
      <c r="H5294" s="17">
        <v>1</v>
      </c>
      <c r="I5294" s="17">
        <v>0.93063041099999999</v>
      </c>
      <c r="J5294" s="17">
        <v>6.8500000000000005E-2</v>
      </c>
      <c r="K5294" s="17">
        <v>8.6799999999999996E-4</v>
      </c>
    </row>
    <row r="5295" spans="1:11" x14ac:dyDescent="0.45">
      <c r="A5295" s="10" t="s">
        <v>51</v>
      </c>
      <c r="B5295" s="20">
        <v>0.54</v>
      </c>
      <c r="C5295" s="19">
        <v>18622</v>
      </c>
      <c r="D5295" s="19">
        <v>1173.264866</v>
      </c>
      <c r="E5295" s="23">
        <v>0.14337106799999999</v>
      </c>
      <c r="F5295" s="23">
        <v>0.119562577</v>
      </c>
      <c r="G5295" s="17">
        <v>0</v>
      </c>
      <c r="H5295" s="17">
        <v>1</v>
      </c>
      <c r="I5295" s="17">
        <v>0.93326445099999999</v>
      </c>
      <c r="J5295" s="17">
        <v>6.59E-2</v>
      </c>
      <c r="K5295" s="17">
        <v>8.34E-4</v>
      </c>
    </row>
    <row r="5296" spans="1:11" x14ac:dyDescent="0.45">
      <c r="A5296" s="10" t="s">
        <v>51</v>
      </c>
      <c r="B5296" s="20">
        <v>0.55000000000000004</v>
      </c>
      <c r="C5296" s="19">
        <v>18976</v>
      </c>
      <c r="D5296" s="19">
        <v>1224.8341949999999</v>
      </c>
      <c r="E5296" s="23">
        <v>0.148219085</v>
      </c>
      <c r="F5296" s="23">
        <v>0.12247374799999999</v>
      </c>
      <c r="G5296" s="17">
        <v>0</v>
      </c>
      <c r="H5296" s="17">
        <v>1</v>
      </c>
      <c r="I5296" s="17">
        <v>0.93535668500000002</v>
      </c>
      <c r="J5296" s="17">
        <v>6.3799999999999996E-2</v>
      </c>
      <c r="K5296" s="17">
        <v>8.0400000000000003E-4</v>
      </c>
    </row>
    <row r="5297" spans="1:11" x14ac:dyDescent="0.45">
      <c r="A5297" s="10" t="s">
        <v>51</v>
      </c>
      <c r="B5297" s="20">
        <v>0.56000000000000005</v>
      </c>
      <c r="C5297" s="19">
        <v>19323</v>
      </c>
      <c r="D5297" s="19">
        <v>1277.1365920000001</v>
      </c>
      <c r="E5297" s="23">
        <v>0.15335274900000001</v>
      </c>
      <c r="F5297" s="23">
        <v>0.125897326</v>
      </c>
      <c r="G5297" s="17">
        <v>0</v>
      </c>
      <c r="H5297" s="17">
        <v>1</v>
      </c>
      <c r="I5297" s="17">
        <v>0.93741107800000001</v>
      </c>
      <c r="J5297" s="17">
        <v>6.1800000000000001E-2</v>
      </c>
      <c r="K5297" s="17">
        <v>7.7300000000000003E-4</v>
      </c>
    </row>
    <row r="5298" spans="1:11" x14ac:dyDescent="0.45">
      <c r="A5298" s="10" t="s">
        <v>51</v>
      </c>
      <c r="B5298" s="20">
        <v>0.56999999999999995</v>
      </c>
      <c r="C5298" s="19">
        <v>19692</v>
      </c>
      <c r="D5298" s="19">
        <v>1334.1527309999999</v>
      </c>
      <c r="E5298" s="23">
        <v>0.156391155</v>
      </c>
      <c r="F5298" s="23">
        <v>0.129077213</v>
      </c>
      <c r="G5298" s="17">
        <v>0</v>
      </c>
      <c r="H5298" s="17">
        <v>1</v>
      </c>
      <c r="I5298" s="17">
        <v>0.94002935099999996</v>
      </c>
      <c r="J5298" s="17">
        <v>5.9200000000000003E-2</v>
      </c>
      <c r="K5298" s="17">
        <v>7.3899999999999997E-4</v>
      </c>
    </row>
    <row r="5299" spans="1:11" x14ac:dyDescent="0.45">
      <c r="A5299" s="10" t="s">
        <v>51</v>
      </c>
      <c r="B5299" s="20">
        <v>0.57999999999999996</v>
      </c>
      <c r="C5299" s="19">
        <v>20021</v>
      </c>
      <c r="D5299" s="19">
        <v>1386.6409980000001</v>
      </c>
      <c r="E5299" s="23">
        <v>0.162474914</v>
      </c>
      <c r="F5299" s="23">
        <v>0.132453346</v>
      </c>
      <c r="G5299" s="17">
        <v>0</v>
      </c>
      <c r="H5299" s="17">
        <v>1</v>
      </c>
      <c r="I5299" s="17">
        <v>0.94211592799999999</v>
      </c>
      <c r="J5299" s="17">
        <v>5.7200000000000001E-2</v>
      </c>
      <c r="K5299" s="17">
        <v>7.1199999999999996E-4</v>
      </c>
    </row>
    <row r="5300" spans="1:11" x14ac:dyDescent="0.45">
      <c r="A5300" s="10" t="s">
        <v>51</v>
      </c>
      <c r="B5300" s="20">
        <v>0.59</v>
      </c>
      <c r="C5300" s="19">
        <v>20365</v>
      </c>
      <c r="D5300" s="19">
        <v>1443.2429770000001</v>
      </c>
      <c r="E5300" s="23">
        <v>0.166227597</v>
      </c>
      <c r="F5300" s="23">
        <v>0.13588282900000001</v>
      </c>
      <c r="G5300" s="17">
        <v>0</v>
      </c>
      <c r="H5300" s="17">
        <v>1</v>
      </c>
      <c r="I5300" s="17">
        <v>0.94425125899999995</v>
      </c>
      <c r="J5300" s="17">
        <v>5.5100000000000003E-2</v>
      </c>
      <c r="K5300" s="17">
        <v>6.8499999999999995E-4</v>
      </c>
    </row>
    <row r="5301" spans="1:11" x14ac:dyDescent="0.45">
      <c r="A5301" s="10" t="s">
        <v>51</v>
      </c>
      <c r="B5301" s="20">
        <v>0.6</v>
      </c>
      <c r="C5301" s="19">
        <v>20686</v>
      </c>
      <c r="D5301" s="19">
        <v>1497.2557609999999</v>
      </c>
      <c r="E5301" s="23">
        <v>0.17079789200000001</v>
      </c>
      <c r="F5301" s="23">
        <v>0.13899919099999999</v>
      </c>
      <c r="G5301" s="17">
        <v>0</v>
      </c>
      <c r="H5301" s="17">
        <v>1</v>
      </c>
      <c r="I5301" s="17">
        <v>0.94561804500000002</v>
      </c>
      <c r="J5301" s="17">
        <v>5.3699999999999998E-2</v>
      </c>
      <c r="K5301" s="17">
        <v>6.6399999999999999E-4</v>
      </c>
    </row>
    <row r="5302" spans="1:11" x14ac:dyDescent="0.45">
      <c r="A5302" s="10" t="s">
        <v>51</v>
      </c>
      <c r="B5302" s="20">
        <v>0.61</v>
      </c>
      <c r="C5302" s="19">
        <v>21019</v>
      </c>
      <c r="D5302" s="19">
        <v>1555.224125</v>
      </c>
      <c r="E5302" s="23">
        <v>0.17622705699999999</v>
      </c>
      <c r="F5302" s="23">
        <v>0.14258409899999999</v>
      </c>
      <c r="G5302" s="17">
        <v>0</v>
      </c>
      <c r="H5302" s="17">
        <v>1</v>
      </c>
      <c r="I5302" s="17">
        <v>0.94726690300000005</v>
      </c>
      <c r="J5302" s="17">
        <v>5.21E-2</v>
      </c>
      <c r="K5302" s="17">
        <v>6.4099999999999997E-4</v>
      </c>
    </row>
    <row r="5303" spans="1:11" x14ac:dyDescent="0.45">
      <c r="A5303" s="10" t="s">
        <v>51</v>
      </c>
      <c r="B5303" s="20">
        <v>0.62</v>
      </c>
      <c r="C5303" s="19">
        <v>21369</v>
      </c>
      <c r="D5303" s="19">
        <v>1617.625812</v>
      </c>
      <c r="E5303" s="23">
        <v>0.180197684</v>
      </c>
      <c r="F5303" s="23">
        <v>0.14619326699999999</v>
      </c>
      <c r="G5303" s="17">
        <v>0</v>
      </c>
      <c r="H5303" s="17">
        <v>1</v>
      </c>
      <c r="I5303" s="17">
        <v>0.949037405</v>
      </c>
      <c r="J5303" s="17">
        <v>5.0299999999999997E-2</v>
      </c>
      <c r="K5303" s="17">
        <v>6.1799999999999995E-4</v>
      </c>
    </row>
    <row r="5304" spans="1:11" x14ac:dyDescent="0.45">
      <c r="A5304" s="10" t="s">
        <v>51</v>
      </c>
      <c r="B5304" s="20">
        <v>0.63</v>
      </c>
      <c r="C5304" s="19">
        <v>21706</v>
      </c>
      <c r="D5304" s="19">
        <v>1679.6660019999999</v>
      </c>
      <c r="E5304" s="23">
        <v>0.186625341</v>
      </c>
      <c r="F5304" s="23">
        <v>0.14992698099999999</v>
      </c>
      <c r="G5304" s="17">
        <v>0</v>
      </c>
      <c r="H5304" s="17">
        <v>1</v>
      </c>
      <c r="I5304" s="17">
        <v>0.94985439299999996</v>
      </c>
      <c r="J5304" s="17">
        <v>4.9500000000000002E-2</v>
      </c>
      <c r="K5304" s="17">
        <v>5.9800000000000001E-4</v>
      </c>
    </row>
    <row r="5305" spans="1:11" x14ac:dyDescent="0.45">
      <c r="A5305" s="10" t="s">
        <v>51</v>
      </c>
      <c r="B5305" s="20">
        <v>0.64</v>
      </c>
      <c r="C5305" s="19">
        <v>22053</v>
      </c>
      <c r="D5305" s="19">
        <v>1745.37114</v>
      </c>
      <c r="E5305" s="23">
        <v>0.19232018300000001</v>
      </c>
      <c r="F5305" s="23">
        <v>0.153561536</v>
      </c>
      <c r="G5305" s="17">
        <v>0</v>
      </c>
      <c r="H5305" s="17">
        <v>1</v>
      </c>
      <c r="I5305" s="17">
        <v>0.95040888099999998</v>
      </c>
      <c r="J5305" s="17">
        <v>4.9000000000000002E-2</v>
      </c>
      <c r="K5305" s="17">
        <v>5.8100000000000003E-4</v>
      </c>
    </row>
    <row r="5306" spans="1:11" x14ac:dyDescent="0.45">
      <c r="A5306" s="10" t="s">
        <v>51</v>
      </c>
      <c r="B5306" s="20">
        <v>0.65</v>
      </c>
      <c r="C5306" s="19">
        <v>22393</v>
      </c>
      <c r="D5306" s="19">
        <v>1811.9461060000001</v>
      </c>
      <c r="E5306" s="23">
        <v>0.199700928</v>
      </c>
      <c r="F5306" s="23">
        <v>0.1573775</v>
      </c>
      <c r="G5306" s="17">
        <v>0</v>
      </c>
      <c r="H5306" s="17">
        <v>1</v>
      </c>
      <c r="I5306" s="17">
        <v>0.95176915100000004</v>
      </c>
      <c r="J5306" s="17">
        <v>4.7699999999999999E-2</v>
      </c>
      <c r="K5306" s="17">
        <v>5.62E-4</v>
      </c>
    </row>
    <row r="5307" spans="1:11" x14ac:dyDescent="0.45">
      <c r="A5307" s="10" t="s">
        <v>51</v>
      </c>
      <c r="B5307" s="20">
        <v>0.66</v>
      </c>
      <c r="C5307" s="19">
        <v>22734</v>
      </c>
      <c r="D5307" s="19">
        <v>1880.816742</v>
      </c>
      <c r="E5307" s="23">
        <v>0.20476760099999999</v>
      </c>
      <c r="F5307" s="23">
        <v>0.16155354899999999</v>
      </c>
      <c r="G5307" s="17">
        <v>0</v>
      </c>
      <c r="H5307" s="17">
        <v>1</v>
      </c>
      <c r="I5307" s="17">
        <v>0.95298266300000001</v>
      </c>
      <c r="J5307" s="17">
        <v>4.65E-2</v>
      </c>
      <c r="K5307" s="17">
        <v>5.44E-4</v>
      </c>
    </row>
    <row r="5308" spans="1:11" x14ac:dyDescent="0.45">
      <c r="A5308" s="10" t="s">
        <v>51</v>
      </c>
      <c r="B5308" s="20">
        <v>0.67</v>
      </c>
      <c r="C5308" s="19">
        <v>23079</v>
      </c>
      <c r="D5308" s="19">
        <v>1952.500659</v>
      </c>
      <c r="E5308" s="23">
        <v>0.211079869</v>
      </c>
      <c r="F5308" s="23">
        <v>0.16561674900000001</v>
      </c>
      <c r="G5308" s="17">
        <v>0</v>
      </c>
      <c r="H5308" s="17">
        <v>1</v>
      </c>
      <c r="I5308" s="17">
        <v>0.95406833999999996</v>
      </c>
      <c r="J5308" s="17">
        <v>4.5400000000000003E-2</v>
      </c>
      <c r="K5308" s="17">
        <v>5.2499999999999997E-4</v>
      </c>
    </row>
    <row r="5309" spans="1:11" x14ac:dyDescent="0.45">
      <c r="A5309" s="10" t="s">
        <v>51</v>
      </c>
      <c r="B5309" s="20">
        <v>0.68</v>
      </c>
      <c r="C5309" s="19">
        <v>23417</v>
      </c>
      <c r="D5309" s="19">
        <v>2024.953708</v>
      </c>
      <c r="E5309" s="23">
        <v>0.21800371700000001</v>
      </c>
      <c r="F5309" s="23">
        <v>0.170051224</v>
      </c>
      <c r="G5309" s="17">
        <v>0</v>
      </c>
      <c r="H5309" s="17">
        <v>1</v>
      </c>
      <c r="I5309" s="17">
        <v>0.95509582400000004</v>
      </c>
      <c r="J5309" s="17">
        <v>4.4400000000000002E-2</v>
      </c>
      <c r="K5309" s="17">
        <v>5.0900000000000001E-4</v>
      </c>
    </row>
    <row r="5310" spans="1:11" x14ac:dyDescent="0.45">
      <c r="A5310" s="10" t="s">
        <v>51</v>
      </c>
      <c r="B5310" s="20">
        <v>0.69</v>
      </c>
      <c r="C5310" s="19">
        <v>23752</v>
      </c>
      <c r="D5310" s="19">
        <v>2098.9386370000002</v>
      </c>
      <c r="E5310" s="23">
        <v>0.22391014400000001</v>
      </c>
      <c r="F5310" s="23">
        <v>0.174458472</v>
      </c>
      <c r="G5310" s="17">
        <v>0</v>
      </c>
      <c r="H5310" s="17">
        <v>1</v>
      </c>
      <c r="I5310" s="17">
        <v>0.95614347600000005</v>
      </c>
      <c r="J5310" s="17">
        <v>4.3299999999999998E-2</v>
      </c>
      <c r="K5310" s="17">
        <v>5.8399999999999999E-4</v>
      </c>
    </row>
    <row r="5311" spans="1:11" x14ac:dyDescent="0.45">
      <c r="A5311" s="10" t="s">
        <v>51</v>
      </c>
      <c r="B5311" s="20">
        <v>0.7</v>
      </c>
      <c r="C5311" s="19">
        <v>24105</v>
      </c>
      <c r="D5311" s="19">
        <v>2179.417841</v>
      </c>
      <c r="E5311" s="23">
        <v>0.232154309</v>
      </c>
      <c r="F5311" s="23">
        <v>0.17913131199999999</v>
      </c>
      <c r="G5311" s="17">
        <v>0</v>
      </c>
      <c r="H5311" s="17">
        <v>1</v>
      </c>
      <c r="I5311" s="17">
        <v>0.95734678100000004</v>
      </c>
      <c r="J5311" s="17">
        <v>4.2099999999999999E-2</v>
      </c>
      <c r="K5311" s="17">
        <v>5.6700000000000001E-4</v>
      </c>
    </row>
    <row r="5312" spans="1:11" x14ac:dyDescent="0.45">
      <c r="A5312" s="10" t="s">
        <v>51</v>
      </c>
      <c r="B5312" s="20">
        <v>0.71</v>
      </c>
      <c r="C5312" s="19">
        <v>24442</v>
      </c>
      <c r="D5312" s="19">
        <v>2259.2180579999999</v>
      </c>
      <c r="E5312" s="23">
        <v>0.24019373699999999</v>
      </c>
      <c r="F5312" s="23">
        <v>0.18400735400000001</v>
      </c>
      <c r="G5312" s="17">
        <v>0</v>
      </c>
      <c r="H5312" s="17">
        <v>1</v>
      </c>
      <c r="I5312" s="17">
        <v>0.95843478999999998</v>
      </c>
      <c r="J5312" s="17">
        <v>4.1000000000000002E-2</v>
      </c>
      <c r="K5312" s="17">
        <v>5.5099999999999995E-4</v>
      </c>
    </row>
    <row r="5313" spans="1:11" x14ac:dyDescent="0.45">
      <c r="A5313" s="10" t="s">
        <v>51</v>
      </c>
      <c r="B5313" s="20">
        <v>0.72</v>
      </c>
      <c r="C5313" s="19">
        <v>24784</v>
      </c>
      <c r="D5313" s="19">
        <v>2342.570123</v>
      </c>
      <c r="E5313" s="23">
        <v>0.24780616899999999</v>
      </c>
      <c r="F5313" s="23">
        <v>0.18897333099999999</v>
      </c>
      <c r="G5313" s="17">
        <v>0</v>
      </c>
      <c r="H5313" s="17">
        <v>1</v>
      </c>
      <c r="I5313" s="17">
        <v>0.95956666999999995</v>
      </c>
      <c r="J5313" s="17">
        <v>3.9899999999999998E-2</v>
      </c>
      <c r="K5313" s="17">
        <v>5.3200000000000003E-4</v>
      </c>
    </row>
    <row r="5314" spans="1:11" x14ac:dyDescent="0.45">
      <c r="A5314" s="10" t="s">
        <v>51</v>
      </c>
      <c r="B5314" s="20">
        <v>0.73</v>
      </c>
      <c r="C5314" s="19">
        <v>25129</v>
      </c>
      <c r="D5314" s="19">
        <v>2429.6939069999999</v>
      </c>
      <c r="E5314" s="23">
        <v>0.258439311</v>
      </c>
      <c r="F5314" s="23">
        <v>0.19418165900000001</v>
      </c>
      <c r="G5314" s="17">
        <v>0</v>
      </c>
      <c r="H5314" s="17">
        <v>1</v>
      </c>
      <c r="I5314" s="17">
        <v>0.96070060800000001</v>
      </c>
      <c r="J5314" s="17">
        <v>3.8800000000000001E-2</v>
      </c>
      <c r="K5314" s="17">
        <v>5.1400000000000003E-4</v>
      </c>
    </row>
    <row r="5315" spans="1:11" x14ac:dyDescent="0.45">
      <c r="A5315" s="10" t="s">
        <v>51</v>
      </c>
      <c r="B5315" s="20">
        <v>0.74</v>
      </c>
      <c r="C5315" s="19">
        <v>25458</v>
      </c>
      <c r="D5315" s="19">
        <v>2516.5612489999999</v>
      </c>
      <c r="E5315" s="23">
        <v>0.270563681</v>
      </c>
      <c r="F5315" s="23">
        <v>0.19980113499999999</v>
      </c>
      <c r="G5315" s="17">
        <v>0</v>
      </c>
      <c r="H5315" s="17">
        <v>1</v>
      </c>
      <c r="I5315" s="17">
        <v>0.96154801199999995</v>
      </c>
      <c r="J5315" s="17">
        <v>3.7900000000000003E-2</v>
      </c>
      <c r="K5315" s="17">
        <v>5.1999999999999995E-4</v>
      </c>
    </row>
    <row r="5316" spans="1:11" x14ac:dyDescent="0.45">
      <c r="A5316" s="10" t="s">
        <v>51</v>
      </c>
      <c r="B5316" s="20">
        <v>0.75</v>
      </c>
      <c r="C5316" s="19">
        <v>25805</v>
      </c>
      <c r="D5316" s="19">
        <v>2612.420854</v>
      </c>
      <c r="E5316" s="23">
        <v>0.28318082500000002</v>
      </c>
      <c r="F5316" s="23">
        <v>0.20564152799999999</v>
      </c>
      <c r="G5316" s="17">
        <v>0</v>
      </c>
      <c r="H5316" s="17">
        <v>1</v>
      </c>
      <c r="I5316" s="17">
        <v>0.96232908500000003</v>
      </c>
      <c r="J5316" s="17">
        <v>3.7199999999999997E-2</v>
      </c>
      <c r="K5316" s="17">
        <v>5.0699999999999996E-4</v>
      </c>
    </row>
    <row r="5317" spans="1:11" x14ac:dyDescent="0.45">
      <c r="A5317" s="10" t="s">
        <v>51</v>
      </c>
      <c r="B5317" s="20">
        <v>0.76</v>
      </c>
      <c r="C5317" s="19">
        <v>26154</v>
      </c>
      <c r="D5317" s="19">
        <v>2712.763085</v>
      </c>
      <c r="E5317" s="23">
        <v>0.29185836300000001</v>
      </c>
      <c r="F5317" s="23">
        <v>0.21180404799999999</v>
      </c>
      <c r="G5317" s="17">
        <v>0</v>
      </c>
      <c r="H5317" s="17">
        <v>1</v>
      </c>
      <c r="I5317" s="17">
        <v>0.96311062400000003</v>
      </c>
      <c r="J5317" s="17">
        <v>3.6400000000000002E-2</v>
      </c>
      <c r="K5317" s="17">
        <v>4.9200000000000003E-4</v>
      </c>
    </row>
    <row r="5318" spans="1:11" x14ac:dyDescent="0.45">
      <c r="A5318" s="10" t="s">
        <v>51</v>
      </c>
      <c r="B5318" s="20">
        <v>0.77</v>
      </c>
      <c r="C5318" s="19">
        <v>26496</v>
      </c>
      <c r="D5318" s="19">
        <v>2814.5182060000002</v>
      </c>
      <c r="E5318" s="23">
        <v>0.30244247400000002</v>
      </c>
      <c r="F5318" s="23">
        <v>0.218484713</v>
      </c>
      <c r="G5318" s="17">
        <v>0</v>
      </c>
      <c r="H5318" s="17">
        <v>1</v>
      </c>
      <c r="I5318" s="17">
        <v>0.96392714599999996</v>
      </c>
      <c r="J5318" s="17">
        <v>3.5499999999999997E-2</v>
      </c>
      <c r="K5318" s="17">
        <v>5.5099999999999995E-4</v>
      </c>
    </row>
    <row r="5319" spans="1:11" x14ac:dyDescent="0.45">
      <c r="A5319" s="10" t="s">
        <v>51</v>
      </c>
      <c r="B5319" s="20">
        <v>0.78</v>
      </c>
      <c r="C5319" s="19">
        <v>26832</v>
      </c>
      <c r="D5319" s="19">
        <v>2918.6399120000001</v>
      </c>
      <c r="E5319" s="23">
        <v>0.31626136500000002</v>
      </c>
      <c r="F5319" s="23">
        <v>0.22531520299999999</v>
      </c>
      <c r="G5319" s="17">
        <v>0</v>
      </c>
      <c r="H5319" s="17">
        <v>1</v>
      </c>
      <c r="I5319" s="17">
        <v>0.96461383599999995</v>
      </c>
      <c r="J5319" s="17">
        <v>3.4799999999999998E-2</v>
      </c>
      <c r="K5319" s="17">
        <v>5.5400000000000002E-4</v>
      </c>
    </row>
    <row r="5320" spans="1:11" x14ac:dyDescent="0.45">
      <c r="A5320" s="10" t="s">
        <v>51</v>
      </c>
      <c r="B5320" s="20">
        <v>0.79</v>
      </c>
      <c r="C5320" s="19">
        <v>27181</v>
      </c>
      <c r="D5320" s="19">
        <v>3031.0727539999998</v>
      </c>
      <c r="E5320" s="23">
        <v>0.32982973900000001</v>
      </c>
      <c r="F5320" s="23">
        <v>0.232253129</v>
      </c>
      <c r="G5320" s="17">
        <v>0</v>
      </c>
      <c r="H5320" s="17">
        <v>1</v>
      </c>
      <c r="I5320" s="17">
        <v>0.96518551600000002</v>
      </c>
      <c r="J5320" s="17">
        <v>3.4299999999999997E-2</v>
      </c>
      <c r="K5320" s="17">
        <v>5.4000000000000001E-4</v>
      </c>
    </row>
    <row r="5321" spans="1:11" x14ac:dyDescent="0.45">
      <c r="A5321" s="10" t="s">
        <v>51</v>
      </c>
      <c r="B5321" s="20">
        <v>0.8</v>
      </c>
      <c r="C5321" s="19">
        <v>27387</v>
      </c>
      <c r="D5321" s="19">
        <v>3099.7162159999998</v>
      </c>
      <c r="E5321" s="23">
        <v>0.337754516</v>
      </c>
      <c r="F5321" s="23">
        <v>0.236791631</v>
      </c>
      <c r="G5321" s="17">
        <v>0</v>
      </c>
      <c r="H5321" s="17">
        <v>1</v>
      </c>
      <c r="I5321" s="17">
        <v>0.96530686899999996</v>
      </c>
      <c r="J5321" s="17">
        <v>3.4200000000000001E-2</v>
      </c>
      <c r="K5321" s="17">
        <v>5.3200000000000003E-4</v>
      </c>
    </row>
    <row r="5322" spans="1:11" x14ac:dyDescent="0.45">
      <c r="A5322" s="10" t="s">
        <v>51</v>
      </c>
      <c r="B5322" s="20">
        <v>0.80100000000000005</v>
      </c>
      <c r="C5322" s="19">
        <v>27417</v>
      </c>
      <c r="D5322" s="19">
        <v>3109.8651949999999</v>
      </c>
      <c r="E5322" s="23">
        <v>0.338547971</v>
      </c>
      <c r="F5322" s="23">
        <v>0.237621843</v>
      </c>
      <c r="G5322" s="17">
        <v>0</v>
      </c>
      <c r="H5322" s="17">
        <v>1</v>
      </c>
      <c r="I5322" s="17">
        <v>0.965421258</v>
      </c>
      <c r="J5322" s="17">
        <v>3.4000000000000002E-2</v>
      </c>
      <c r="K5322" s="17">
        <v>5.2999999999999998E-4</v>
      </c>
    </row>
    <row r="5323" spans="1:11" x14ac:dyDescent="0.45">
      <c r="A5323" s="10" t="s">
        <v>51</v>
      </c>
      <c r="B5323" s="20">
        <v>0.80200000000000005</v>
      </c>
      <c r="C5323" s="19">
        <v>27451</v>
      </c>
      <c r="D5323" s="19">
        <v>3121.416107</v>
      </c>
      <c r="E5323" s="23">
        <v>0.34090492</v>
      </c>
      <c r="F5323" s="23">
        <v>0.238303078</v>
      </c>
      <c r="G5323" s="17">
        <v>0</v>
      </c>
      <c r="H5323" s="17">
        <v>1</v>
      </c>
      <c r="I5323" s="17">
        <v>0.96543994099999997</v>
      </c>
      <c r="J5323" s="17">
        <v>3.4000000000000002E-2</v>
      </c>
      <c r="K5323" s="17">
        <v>5.2899999999999996E-4</v>
      </c>
    </row>
    <row r="5324" spans="1:11" x14ac:dyDescent="0.45">
      <c r="A5324" s="10" t="s">
        <v>51</v>
      </c>
      <c r="B5324" s="20">
        <v>0.80300000000000005</v>
      </c>
      <c r="C5324" s="19">
        <v>27490</v>
      </c>
      <c r="D5324" s="19">
        <v>3134.730399</v>
      </c>
      <c r="E5324" s="23">
        <v>0.34269070699999998</v>
      </c>
      <c r="F5324" s="23">
        <v>0.23909872400000001</v>
      </c>
      <c r="G5324" s="17">
        <v>0</v>
      </c>
      <c r="H5324" s="17">
        <v>1</v>
      </c>
      <c r="I5324" s="17">
        <v>0.96551474299999995</v>
      </c>
      <c r="J5324" s="17">
        <v>3.4000000000000002E-2</v>
      </c>
      <c r="K5324" s="17">
        <v>5.2700000000000002E-4</v>
      </c>
    </row>
    <row r="5325" spans="1:11" x14ac:dyDescent="0.45">
      <c r="A5325" s="10" t="s">
        <v>51</v>
      </c>
      <c r="B5325" s="20">
        <v>0.80400000000000005</v>
      </c>
      <c r="C5325" s="19">
        <v>27524</v>
      </c>
      <c r="D5325" s="19">
        <v>3146.4043369999999</v>
      </c>
      <c r="E5325" s="23">
        <v>0.34354539299999998</v>
      </c>
      <c r="F5325" s="23">
        <v>0.239861029</v>
      </c>
      <c r="G5325" s="17">
        <v>0</v>
      </c>
      <c r="H5325" s="17">
        <v>1</v>
      </c>
      <c r="I5325" s="17">
        <v>0.96561032300000005</v>
      </c>
      <c r="J5325" s="17">
        <v>3.3864234E-2</v>
      </c>
      <c r="K5325" s="17">
        <v>5.2499999999999997E-4</v>
      </c>
    </row>
    <row r="5326" spans="1:11" x14ac:dyDescent="0.45">
      <c r="A5326" s="10" t="s">
        <v>51</v>
      </c>
      <c r="B5326" s="20">
        <v>0.80500000000000005</v>
      </c>
      <c r="C5326" s="19">
        <v>27557</v>
      </c>
      <c r="D5326" s="19">
        <v>3157.7544320000002</v>
      </c>
      <c r="E5326" s="23">
        <v>0.34411406</v>
      </c>
      <c r="F5326" s="23">
        <v>0.240720395</v>
      </c>
      <c r="G5326" s="17">
        <v>0</v>
      </c>
      <c r="H5326" s="17">
        <v>1</v>
      </c>
      <c r="I5326" s="17">
        <v>0.96573447300000004</v>
      </c>
      <c r="J5326" s="17">
        <v>3.3700000000000001E-2</v>
      </c>
      <c r="K5326" s="17">
        <v>5.2400000000000005E-4</v>
      </c>
    </row>
    <row r="5327" spans="1:11" x14ac:dyDescent="0.45">
      <c r="A5327" s="10" t="s">
        <v>51</v>
      </c>
      <c r="B5327" s="20">
        <v>0.80600000000000005</v>
      </c>
      <c r="C5327" s="19">
        <v>27582</v>
      </c>
      <c r="D5327" s="19">
        <v>3166.374816</v>
      </c>
      <c r="E5327" s="23">
        <v>0.34540768500000002</v>
      </c>
      <c r="F5327" s="23">
        <v>0.241471777</v>
      </c>
      <c r="G5327" s="17">
        <v>0</v>
      </c>
      <c r="H5327" s="17">
        <v>1</v>
      </c>
      <c r="I5327" s="17">
        <v>0.96579108400000002</v>
      </c>
      <c r="J5327" s="17">
        <v>3.3700000000000001E-2</v>
      </c>
      <c r="K5327" s="17">
        <v>5.22E-4</v>
      </c>
    </row>
    <row r="5328" spans="1:11" x14ac:dyDescent="0.45">
      <c r="A5328" s="10" t="s">
        <v>51</v>
      </c>
      <c r="B5328" s="20">
        <v>0.80700000000000005</v>
      </c>
      <c r="C5328" s="19">
        <v>27626</v>
      </c>
      <c r="D5328" s="19">
        <v>3181.6241890000001</v>
      </c>
      <c r="E5328" s="23">
        <v>0.347677134</v>
      </c>
      <c r="F5328" s="23">
        <v>0.24209318899999999</v>
      </c>
      <c r="G5328" s="17">
        <v>0</v>
      </c>
      <c r="H5328" s="17">
        <v>1</v>
      </c>
      <c r="I5328" s="17">
        <v>0.96590122199999995</v>
      </c>
      <c r="J5328" s="17">
        <v>3.3599999999999998E-2</v>
      </c>
      <c r="K5328" s="17">
        <v>5.1999999999999995E-4</v>
      </c>
    </row>
    <row r="5329" spans="1:11" x14ac:dyDescent="0.45">
      <c r="A5329" s="10" t="s">
        <v>51</v>
      </c>
      <c r="B5329" s="20">
        <v>0.80800000000000005</v>
      </c>
      <c r="C5329" s="19">
        <v>27661</v>
      </c>
      <c r="D5329" s="19">
        <v>3193.848782</v>
      </c>
      <c r="E5329" s="23">
        <v>0.35012600700000002</v>
      </c>
      <c r="F5329" s="23">
        <v>0.24297326799999999</v>
      </c>
      <c r="G5329" s="17">
        <v>0</v>
      </c>
      <c r="H5329" s="17">
        <v>1</v>
      </c>
      <c r="I5329" s="17">
        <v>0.96599118399999995</v>
      </c>
      <c r="J5329" s="17">
        <v>3.3500000000000002E-2</v>
      </c>
      <c r="K5329" s="17">
        <v>5.2499999999999997E-4</v>
      </c>
    </row>
    <row r="5330" spans="1:11" x14ac:dyDescent="0.45">
      <c r="A5330" s="10" t="s">
        <v>51</v>
      </c>
      <c r="B5330" s="20">
        <v>0.80900000000000005</v>
      </c>
      <c r="C5330" s="19">
        <v>27691</v>
      </c>
      <c r="D5330" s="19">
        <v>3204.3795660000001</v>
      </c>
      <c r="E5330" s="23">
        <v>0.352421437</v>
      </c>
      <c r="F5330" s="23">
        <v>0.24370496799999999</v>
      </c>
      <c r="G5330" s="17">
        <v>0</v>
      </c>
      <c r="H5330" s="17">
        <v>1</v>
      </c>
      <c r="I5330" s="17">
        <v>0.96607120700000004</v>
      </c>
      <c r="J5330" s="17">
        <v>3.3399999999999999E-2</v>
      </c>
      <c r="K5330" s="17">
        <v>5.2400000000000005E-4</v>
      </c>
    </row>
    <row r="5331" spans="1:11" x14ac:dyDescent="0.45">
      <c r="A5331" s="10" t="s">
        <v>51</v>
      </c>
      <c r="B5331" s="20">
        <v>0.81</v>
      </c>
      <c r="C5331" s="19">
        <v>27729</v>
      </c>
      <c r="D5331" s="19">
        <v>3217.8193590000001</v>
      </c>
      <c r="E5331" s="23">
        <v>0.35469112899999999</v>
      </c>
      <c r="F5331" s="23">
        <v>0.244559993</v>
      </c>
      <c r="G5331" s="17">
        <v>0</v>
      </c>
      <c r="H5331" s="17">
        <v>1</v>
      </c>
      <c r="I5331" s="17">
        <v>0.96604945200000003</v>
      </c>
      <c r="J5331" s="17">
        <v>3.3399999999999999E-2</v>
      </c>
      <c r="K5331" s="17">
        <v>5.2300000000000003E-4</v>
      </c>
    </row>
    <row r="5332" spans="1:11" x14ac:dyDescent="0.45">
      <c r="A5332" s="10" t="s">
        <v>51</v>
      </c>
      <c r="B5332" s="20">
        <v>0.81100000000000005</v>
      </c>
      <c r="C5332" s="19">
        <v>27754</v>
      </c>
      <c r="D5332" s="19">
        <v>3226.7098289999999</v>
      </c>
      <c r="E5332" s="23">
        <v>0.35663855700000002</v>
      </c>
      <c r="F5332" s="23">
        <v>0.24543693</v>
      </c>
      <c r="G5332" s="17">
        <v>0</v>
      </c>
      <c r="H5332" s="17">
        <v>1</v>
      </c>
      <c r="I5332" s="17">
        <v>0.966099386</v>
      </c>
      <c r="J5332" s="17">
        <v>3.3399999999999999E-2</v>
      </c>
      <c r="K5332" s="17">
        <v>5.22E-4</v>
      </c>
    </row>
    <row r="5333" spans="1:11" x14ac:dyDescent="0.45">
      <c r="A5333" s="10" t="s">
        <v>51</v>
      </c>
      <c r="B5333" s="20">
        <v>0.81200000000000006</v>
      </c>
      <c r="C5333" s="19">
        <v>27797</v>
      </c>
      <c r="D5333" s="19">
        <v>3242.1460569999999</v>
      </c>
      <c r="E5333" s="23">
        <v>0.36122041300000002</v>
      </c>
      <c r="F5333" s="23">
        <v>0.246094812</v>
      </c>
      <c r="G5333" s="17">
        <v>0</v>
      </c>
      <c r="H5333" s="17">
        <v>1</v>
      </c>
      <c r="I5333" s="17">
        <v>0.96617292600000004</v>
      </c>
      <c r="J5333" s="17">
        <v>3.3300000000000003E-2</v>
      </c>
      <c r="K5333" s="17">
        <v>5.1999999999999995E-4</v>
      </c>
    </row>
    <row r="5334" spans="1:11" x14ac:dyDescent="0.45">
      <c r="A5334" s="10" t="s">
        <v>51</v>
      </c>
      <c r="B5334" s="20">
        <v>0.81299999999999994</v>
      </c>
      <c r="C5334" s="19">
        <v>27832</v>
      </c>
      <c r="D5334" s="19">
        <v>3254.8184099999999</v>
      </c>
      <c r="E5334" s="23">
        <v>0.362871834</v>
      </c>
      <c r="F5334" s="23">
        <v>0.24704142600000001</v>
      </c>
      <c r="G5334" s="17">
        <v>0</v>
      </c>
      <c r="H5334" s="17">
        <v>1</v>
      </c>
      <c r="I5334" s="17">
        <v>0.96621815300000002</v>
      </c>
      <c r="J5334" s="17">
        <v>3.3300000000000003E-2</v>
      </c>
      <c r="K5334" s="17">
        <v>5.1800000000000001E-4</v>
      </c>
    </row>
    <row r="5335" spans="1:11" x14ac:dyDescent="0.45">
      <c r="A5335" s="10" t="s">
        <v>51</v>
      </c>
      <c r="B5335" s="20">
        <v>0.81399999999999995</v>
      </c>
      <c r="C5335" s="19">
        <v>27865</v>
      </c>
      <c r="D5335" s="19">
        <v>3266.8276919999998</v>
      </c>
      <c r="E5335" s="23">
        <v>0.36419615999999999</v>
      </c>
      <c r="F5335" s="23">
        <v>0.247858624</v>
      </c>
      <c r="G5335" s="17">
        <v>0</v>
      </c>
      <c r="H5335" s="17">
        <v>1</v>
      </c>
      <c r="I5335" s="17">
        <v>0.96629766900000003</v>
      </c>
      <c r="J5335" s="17">
        <v>3.32E-2</v>
      </c>
      <c r="K5335" s="17">
        <v>5.1699999999999999E-4</v>
      </c>
    </row>
    <row r="5336" spans="1:11" x14ac:dyDescent="0.45">
      <c r="A5336" s="10" t="s">
        <v>51</v>
      </c>
      <c r="B5336" s="20">
        <v>0.81499999999999995</v>
      </c>
      <c r="C5336" s="19">
        <v>27896</v>
      </c>
      <c r="D5336" s="19">
        <v>3278.1301760000001</v>
      </c>
      <c r="E5336" s="23">
        <v>0.36472792900000001</v>
      </c>
      <c r="F5336" s="23">
        <v>0.24873327200000001</v>
      </c>
      <c r="G5336" s="17">
        <v>0</v>
      </c>
      <c r="H5336" s="17">
        <v>1</v>
      </c>
      <c r="I5336" s="17">
        <v>0.96632883000000003</v>
      </c>
      <c r="J5336" s="17">
        <v>3.32E-2</v>
      </c>
      <c r="K5336" s="17">
        <v>5.1599999999999997E-4</v>
      </c>
    </row>
    <row r="5337" spans="1:11" x14ac:dyDescent="0.45">
      <c r="A5337" s="10" t="s">
        <v>51</v>
      </c>
      <c r="B5337" s="20">
        <v>0.81599999999999995</v>
      </c>
      <c r="C5337" s="19">
        <v>27934</v>
      </c>
      <c r="D5337" s="19">
        <v>3292.0273379999999</v>
      </c>
      <c r="E5337" s="23">
        <v>0.36680543100000002</v>
      </c>
      <c r="F5337" s="23">
        <v>0.24949090199999999</v>
      </c>
      <c r="G5337" s="17">
        <v>0</v>
      </c>
      <c r="H5337" s="17">
        <v>1</v>
      </c>
      <c r="I5337" s="17">
        <v>0.96638308799999995</v>
      </c>
      <c r="J5337" s="17">
        <v>3.3099999999999997E-2</v>
      </c>
      <c r="K5337" s="17">
        <v>5.1500000000000005E-4</v>
      </c>
    </row>
    <row r="5338" spans="1:11" x14ac:dyDescent="0.45">
      <c r="A5338" s="10" t="s">
        <v>51</v>
      </c>
      <c r="B5338" s="20">
        <v>0.81699999999999995</v>
      </c>
      <c r="C5338" s="19">
        <v>27969</v>
      </c>
      <c r="D5338" s="19">
        <v>3304.8960430000002</v>
      </c>
      <c r="E5338" s="23">
        <v>0.36879262299999999</v>
      </c>
      <c r="F5338" s="23">
        <v>0.25012075099999997</v>
      </c>
      <c r="G5338" s="17">
        <v>0</v>
      </c>
      <c r="H5338" s="17">
        <v>1</v>
      </c>
      <c r="I5338" s="17">
        <v>0.96641504700000003</v>
      </c>
      <c r="J5338" s="17">
        <v>3.3099999999999997E-2</v>
      </c>
      <c r="K5338" s="17">
        <v>5.1400000000000003E-4</v>
      </c>
    </row>
    <row r="5339" spans="1:11" x14ac:dyDescent="0.45">
      <c r="A5339" s="10" t="s">
        <v>51</v>
      </c>
      <c r="B5339" s="20">
        <v>0.81799999999999995</v>
      </c>
      <c r="C5339" s="19">
        <v>28003</v>
      </c>
      <c r="D5339" s="19">
        <v>3317.4743979999998</v>
      </c>
      <c r="E5339" s="23">
        <v>0.372028996</v>
      </c>
      <c r="F5339" s="23">
        <v>0.25126452700000002</v>
      </c>
      <c r="G5339" s="17">
        <v>0</v>
      </c>
      <c r="H5339" s="17">
        <v>1</v>
      </c>
      <c r="I5339" s="17">
        <v>0.96646521500000004</v>
      </c>
      <c r="J5339" s="17">
        <v>3.3000000000000002E-2</v>
      </c>
      <c r="K5339" s="17">
        <v>5.13E-4</v>
      </c>
    </row>
    <row r="5340" spans="1:11" x14ac:dyDescent="0.45">
      <c r="A5340" s="10" t="s">
        <v>51</v>
      </c>
      <c r="B5340" s="20">
        <v>0.81899999999999995</v>
      </c>
      <c r="C5340" s="19">
        <v>28037</v>
      </c>
      <c r="D5340" s="19">
        <v>3330.1437689999998</v>
      </c>
      <c r="E5340" s="23">
        <v>0.37281827699999998</v>
      </c>
      <c r="F5340" s="23">
        <v>0.25206598299999999</v>
      </c>
      <c r="G5340" s="17">
        <v>0</v>
      </c>
      <c r="H5340" s="17">
        <v>1</v>
      </c>
      <c r="I5340" s="17">
        <v>0.96659091799999997</v>
      </c>
      <c r="J5340" s="17">
        <v>3.2899999999999999E-2</v>
      </c>
      <c r="K5340" s="17">
        <v>5.1099999999999995E-4</v>
      </c>
    </row>
    <row r="5341" spans="1:11" x14ac:dyDescent="0.45">
      <c r="A5341" s="10" t="s">
        <v>51</v>
      </c>
      <c r="B5341" s="20">
        <v>0.82</v>
      </c>
      <c r="C5341" s="19">
        <v>28071</v>
      </c>
      <c r="D5341" s="19">
        <v>3342.8562230000002</v>
      </c>
      <c r="E5341" s="23">
        <v>0.37460102000000001</v>
      </c>
      <c r="F5341" s="23">
        <v>0.25290961000000001</v>
      </c>
      <c r="G5341" s="17">
        <v>0</v>
      </c>
      <c r="H5341" s="17">
        <v>1</v>
      </c>
      <c r="I5341" s="17">
        <v>0.96662707800000003</v>
      </c>
      <c r="J5341" s="17">
        <v>3.2899999999999999E-2</v>
      </c>
      <c r="K5341" s="17">
        <v>5.1000000000000004E-4</v>
      </c>
    </row>
    <row r="5342" spans="1:11" x14ac:dyDescent="0.45">
      <c r="A5342" s="10" t="s">
        <v>51</v>
      </c>
      <c r="B5342" s="20">
        <v>0.82099999999999995</v>
      </c>
      <c r="C5342" s="19">
        <v>28105</v>
      </c>
      <c r="D5342" s="19">
        <v>3355.6195950000001</v>
      </c>
      <c r="E5342" s="23">
        <v>0.37680302799999998</v>
      </c>
      <c r="F5342" s="23">
        <v>0.25381181000000003</v>
      </c>
      <c r="G5342" s="17">
        <v>0</v>
      </c>
      <c r="H5342" s="17">
        <v>1</v>
      </c>
      <c r="I5342" s="17">
        <v>0.96666205999999999</v>
      </c>
      <c r="J5342" s="17">
        <v>3.2800000000000003E-2</v>
      </c>
      <c r="K5342" s="17">
        <v>5.0900000000000001E-4</v>
      </c>
    </row>
    <row r="5343" spans="1:11" x14ac:dyDescent="0.45">
      <c r="A5343" s="10" t="s">
        <v>51</v>
      </c>
      <c r="B5343" s="20">
        <v>0.82199999999999995</v>
      </c>
      <c r="C5343" s="19">
        <v>28133</v>
      </c>
      <c r="D5343" s="19">
        <v>3366.1975809999999</v>
      </c>
      <c r="E5343" s="23">
        <v>0.37886584699999998</v>
      </c>
      <c r="F5343" s="23">
        <v>0.25472946699999999</v>
      </c>
      <c r="G5343" s="17">
        <v>0</v>
      </c>
      <c r="H5343" s="17">
        <v>1</v>
      </c>
      <c r="I5343" s="17">
        <v>0.96674094600000005</v>
      </c>
      <c r="J5343" s="17">
        <v>3.2800000000000003E-2</v>
      </c>
      <c r="K5343" s="17">
        <v>5.0699999999999996E-4</v>
      </c>
    </row>
    <row r="5344" spans="1:11" x14ac:dyDescent="0.45">
      <c r="A5344" s="10" t="s">
        <v>51</v>
      </c>
      <c r="B5344" s="20">
        <v>0.82299999999999995</v>
      </c>
      <c r="C5344" s="19">
        <v>28173</v>
      </c>
      <c r="D5344" s="19">
        <v>3381.3779749999999</v>
      </c>
      <c r="E5344" s="23">
        <v>0.38094692800000002</v>
      </c>
      <c r="F5344" s="23">
        <v>0.25548575299999998</v>
      </c>
      <c r="G5344" s="17">
        <v>0</v>
      </c>
      <c r="H5344" s="17">
        <v>1</v>
      </c>
      <c r="I5344" s="17">
        <v>0.96673560199999997</v>
      </c>
      <c r="J5344" s="17">
        <v>3.2800000000000003E-2</v>
      </c>
      <c r="K5344" s="17">
        <v>5.0600000000000005E-4</v>
      </c>
    </row>
    <row r="5345" spans="1:11" x14ac:dyDescent="0.45">
      <c r="A5345" s="10" t="s">
        <v>51</v>
      </c>
      <c r="B5345" s="20">
        <v>0.82399999999999995</v>
      </c>
      <c r="C5345" s="19">
        <v>28206</v>
      </c>
      <c r="D5345" s="19">
        <v>3393.9881110000001</v>
      </c>
      <c r="E5345" s="23">
        <v>0.38329947599999997</v>
      </c>
      <c r="F5345" s="23">
        <v>0.25650239499999999</v>
      </c>
      <c r="G5345" s="17">
        <v>0</v>
      </c>
      <c r="H5345" s="17">
        <v>1</v>
      </c>
      <c r="I5345" s="17">
        <v>0.96682691399999998</v>
      </c>
      <c r="J5345" s="17">
        <v>3.27E-2</v>
      </c>
      <c r="K5345" s="17">
        <v>5.04E-4</v>
      </c>
    </row>
    <row r="5346" spans="1:11" x14ac:dyDescent="0.45">
      <c r="A5346" s="10" t="s">
        <v>51</v>
      </c>
      <c r="B5346" s="20">
        <v>0.82499999999999996</v>
      </c>
      <c r="C5346" s="19">
        <v>28240</v>
      </c>
      <c r="D5346" s="19">
        <v>3407.0519869999998</v>
      </c>
      <c r="E5346" s="23">
        <v>0.38540318299999998</v>
      </c>
      <c r="F5346" s="23">
        <v>0.25726878600000003</v>
      </c>
      <c r="G5346" s="17">
        <v>0</v>
      </c>
      <c r="H5346" s="17">
        <v>1</v>
      </c>
      <c r="I5346" s="17">
        <v>0.96683002500000004</v>
      </c>
      <c r="J5346" s="17">
        <v>3.27E-2</v>
      </c>
      <c r="K5346" s="17">
        <v>5.0299999999999997E-4</v>
      </c>
    </row>
    <row r="5347" spans="1:11" x14ac:dyDescent="0.45">
      <c r="A5347" s="10" t="s">
        <v>51</v>
      </c>
      <c r="B5347" s="20">
        <v>0.82599999999999996</v>
      </c>
      <c r="C5347" s="19">
        <v>28273</v>
      </c>
      <c r="D5347" s="19">
        <v>3419.796464</v>
      </c>
      <c r="E5347" s="23">
        <v>0.38755269599999997</v>
      </c>
      <c r="F5347" s="23">
        <v>0.25802411600000003</v>
      </c>
      <c r="G5347" s="17">
        <v>0</v>
      </c>
      <c r="H5347" s="17">
        <v>1</v>
      </c>
      <c r="I5347" s="17">
        <v>0.96687082899999999</v>
      </c>
      <c r="J5347" s="17">
        <v>3.2599999999999997E-2</v>
      </c>
      <c r="K5347" s="17">
        <v>5.2499999999999997E-4</v>
      </c>
    </row>
    <row r="5348" spans="1:11" x14ac:dyDescent="0.45">
      <c r="A5348" s="10" t="s">
        <v>51</v>
      </c>
      <c r="B5348" s="20">
        <v>0.82699999999999996</v>
      </c>
      <c r="C5348" s="19">
        <v>28310</v>
      </c>
      <c r="D5348" s="19">
        <v>3434.171092</v>
      </c>
      <c r="E5348" s="23">
        <v>0.38934224499999998</v>
      </c>
      <c r="F5348" s="23">
        <v>0.25915432500000002</v>
      </c>
      <c r="G5348" s="17">
        <v>0</v>
      </c>
      <c r="H5348" s="17">
        <v>1</v>
      </c>
      <c r="I5348" s="17">
        <v>0.96693677099999997</v>
      </c>
      <c r="J5348" s="17">
        <v>3.2500000000000001E-2</v>
      </c>
      <c r="K5348" s="17">
        <v>5.2400000000000005E-4</v>
      </c>
    </row>
    <row r="5349" spans="1:11" x14ac:dyDescent="0.45">
      <c r="A5349" s="10" t="s">
        <v>51</v>
      </c>
      <c r="B5349" s="20">
        <v>0.82799999999999996</v>
      </c>
      <c r="C5349" s="19">
        <v>28339</v>
      </c>
      <c r="D5349" s="19">
        <v>3445.4746</v>
      </c>
      <c r="E5349" s="23">
        <v>0.390522706</v>
      </c>
      <c r="F5349" s="23">
        <v>0.26007981600000002</v>
      </c>
      <c r="G5349" s="17">
        <v>0</v>
      </c>
      <c r="H5349" s="17">
        <v>1</v>
      </c>
      <c r="I5349" s="17">
        <v>0.96699448399999999</v>
      </c>
      <c r="J5349" s="17">
        <v>3.2500000000000001E-2</v>
      </c>
      <c r="K5349" s="17">
        <v>5.2300000000000003E-4</v>
      </c>
    </row>
    <row r="5350" spans="1:11" x14ac:dyDescent="0.45">
      <c r="A5350" s="10" t="s">
        <v>51</v>
      </c>
      <c r="B5350" s="20">
        <v>0.82899999999999996</v>
      </c>
      <c r="C5350" s="19">
        <v>28378</v>
      </c>
      <c r="D5350" s="19">
        <v>3460.716731</v>
      </c>
      <c r="E5350" s="23">
        <v>0.39178587199999998</v>
      </c>
      <c r="F5350" s="23">
        <v>0.26084902199999999</v>
      </c>
      <c r="G5350" s="17">
        <v>0</v>
      </c>
      <c r="H5350" s="17">
        <v>1</v>
      </c>
      <c r="I5350" s="17">
        <v>0.96704418700000006</v>
      </c>
      <c r="J5350" s="17">
        <v>3.2399999999999998E-2</v>
      </c>
      <c r="K5350" s="17">
        <v>5.22E-4</v>
      </c>
    </row>
    <row r="5351" spans="1:11" x14ac:dyDescent="0.45">
      <c r="A5351" s="10" t="s">
        <v>51</v>
      </c>
      <c r="B5351" s="20">
        <v>0.83</v>
      </c>
      <c r="C5351" s="19">
        <v>28412</v>
      </c>
      <c r="D5351" s="19">
        <v>3474.080187</v>
      </c>
      <c r="E5351" s="23">
        <v>0.39358999700000002</v>
      </c>
      <c r="F5351" s="23">
        <v>0.26167523999999998</v>
      </c>
      <c r="G5351" s="17">
        <v>0</v>
      </c>
      <c r="H5351" s="17">
        <v>1</v>
      </c>
      <c r="I5351" s="17">
        <v>0.96710965699999996</v>
      </c>
      <c r="J5351" s="17">
        <v>3.2399999999999998E-2</v>
      </c>
      <c r="K5351" s="17">
        <v>5.2099999999999998E-4</v>
      </c>
    </row>
    <row r="5352" spans="1:11" x14ac:dyDescent="0.45">
      <c r="A5352" s="10" t="s">
        <v>51</v>
      </c>
      <c r="B5352" s="20">
        <v>0.83099999999999996</v>
      </c>
      <c r="C5352" s="19">
        <v>28443</v>
      </c>
      <c r="D5352" s="19">
        <v>3486.2925679999998</v>
      </c>
      <c r="E5352" s="23">
        <v>0.39446853599999998</v>
      </c>
      <c r="F5352" s="23">
        <v>0.26278813200000001</v>
      </c>
      <c r="G5352" s="17">
        <v>0</v>
      </c>
      <c r="H5352" s="17">
        <v>1</v>
      </c>
      <c r="I5352" s="17">
        <v>0.96718804800000002</v>
      </c>
      <c r="J5352" s="17">
        <v>3.2300000000000002E-2</v>
      </c>
      <c r="K5352" s="17">
        <v>5.1900000000000004E-4</v>
      </c>
    </row>
    <row r="5353" spans="1:11" x14ac:dyDescent="0.45">
      <c r="A5353" s="10" t="s">
        <v>51</v>
      </c>
      <c r="B5353" s="20">
        <v>0.83199999999999996</v>
      </c>
      <c r="C5353" s="19">
        <v>28474</v>
      </c>
      <c r="D5353" s="19">
        <v>3498.5830059999998</v>
      </c>
      <c r="E5353" s="23">
        <v>0.39790599799999998</v>
      </c>
      <c r="F5353" s="23">
        <v>0.26360431699999998</v>
      </c>
      <c r="G5353" s="17">
        <v>0</v>
      </c>
      <c r="H5353" s="17">
        <v>1</v>
      </c>
      <c r="I5353" s="17">
        <v>0.96720820399999996</v>
      </c>
      <c r="J5353" s="17">
        <v>3.2300000000000002E-2</v>
      </c>
      <c r="K5353" s="17">
        <v>5.1800000000000001E-4</v>
      </c>
    </row>
    <row r="5354" spans="1:11" x14ac:dyDescent="0.45">
      <c r="A5354" s="10" t="s">
        <v>51</v>
      </c>
      <c r="B5354" s="20">
        <v>0.83299999999999996</v>
      </c>
      <c r="C5354" s="19">
        <v>28511</v>
      </c>
      <c r="D5354" s="19">
        <v>3513.3399490000002</v>
      </c>
      <c r="E5354" s="23">
        <v>0.400363472</v>
      </c>
      <c r="F5354" s="23">
        <v>0.26461829100000001</v>
      </c>
      <c r="G5354" s="17">
        <v>0</v>
      </c>
      <c r="H5354" s="17">
        <v>1</v>
      </c>
      <c r="I5354" s="17">
        <v>0.96732477800000005</v>
      </c>
      <c r="J5354" s="17">
        <v>3.2199999999999999E-2</v>
      </c>
      <c r="K5354" s="17">
        <v>5.1599999999999997E-4</v>
      </c>
    </row>
    <row r="5355" spans="1:11" x14ac:dyDescent="0.45">
      <c r="A5355" s="10" t="s">
        <v>51</v>
      </c>
      <c r="B5355" s="20">
        <v>0.83399999999999996</v>
      </c>
      <c r="C5355" s="19">
        <v>28548</v>
      </c>
      <c r="D5355" s="19">
        <v>3528.1888330000002</v>
      </c>
      <c r="E5355" s="23">
        <v>0.40252672</v>
      </c>
      <c r="F5355" s="23">
        <v>0.26564711000000002</v>
      </c>
      <c r="G5355" s="17">
        <v>0</v>
      </c>
      <c r="H5355" s="17">
        <v>1</v>
      </c>
      <c r="I5355" s="17">
        <v>0.96738415200000005</v>
      </c>
      <c r="J5355" s="17">
        <v>3.2099999999999997E-2</v>
      </c>
      <c r="K5355" s="17">
        <v>5.1500000000000005E-4</v>
      </c>
    </row>
    <row r="5356" spans="1:11" x14ac:dyDescent="0.45">
      <c r="A5356" s="10" t="s">
        <v>51</v>
      </c>
      <c r="B5356" s="20">
        <v>0.83499999999999996</v>
      </c>
      <c r="C5356" s="19">
        <v>28577</v>
      </c>
      <c r="D5356" s="19">
        <v>3539.8853140000001</v>
      </c>
      <c r="E5356" s="23">
        <v>0.404868968</v>
      </c>
      <c r="F5356" s="23">
        <v>0.26664727599999999</v>
      </c>
      <c r="G5356" s="17">
        <v>0</v>
      </c>
      <c r="H5356" s="17">
        <v>1</v>
      </c>
      <c r="I5356" s="17">
        <v>0.96745903799999999</v>
      </c>
      <c r="J5356" s="17">
        <v>3.2000000000000001E-2</v>
      </c>
      <c r="K5356" s="17">
        <v>5.13E-4</v>
      </c>
    </row>
    <row r="5357" spans="1:11" x14ac:dyDescent="0.45">
      <c r="A5357" s="10" t="s">
        <v>51</v>
      </c>
      <c r="B5357" s="20">
        <v>0.83599999999999997</v>
      </c>
      <c r="C5357" s="19">
        <v>28617</v>
      </c>
      <c r="D5357" s="19">
        <v>3556.1393029999999</v>
      </c>
      <c r="E5357" s="23">
        <v>0.40743985799999999</v>
      </c>
      <c r="F5357" s="23">
        <v>0.26751082999999998</v>
      </c>
      <c r="G5357" s="17">
        <v>0</v>
      </c>
      <c r="H5357" s="17">
        <v>1</v>
      </c>
      <c r="I5357" s="17">
        <v>0.96755446199999995</v>
      </c>
      <c r="J5357" s="17">
        <v>3.1899999999999998E-2</v>
      </c>
      <c r="K5357" s="17">
        <v>5.1099999999999995E-4</v>
      </c>
    </row>
    <row r="5358" spans="1:11" x14ac:dyDescent="0.45">
      <c r="A5358" s="10" t="s">
        <v>51</v>
      </c>
      <c r="B5358" s="20">
        <v>0.83699999999999997</v>
      </c>
      <c r="C5358" s="19">
        <v>28652</v>
      </c>
      <c r="D5358" s="19">
        <v>3570.4500149999999</v>
      </c>
      <c r="E5358" s="23">
        <v>0.41049180200000002</v>
      </c>
      <c r="F5358" s="23">
        <v>0.26859571300000001</v>
      </c>
      <c r="G5358" s="17">
        <v>0</v>
      </c>
      <c r="H5358" s="17">
        <v>1</v>
      </c>
      <c r="I5358" s="17">
        <v>0.96762035499999999</v>
      </c>
      <c r="J5358" s="17">
        <v>3.1899999999999998E-2</v>
      </c>
      <c r="K5358" s="17">
        <v>5.1000000000000004E-4</v>
      </c>
    </row>
    <row r="5359" spans="1:11" x14ac:dyDescent="0.45">
      <c r="A5359" s="10" t="s">
        <v>51</v>
      </c>
      <c r="B5359" s="20">
        <v>0.83799999999999997</v>
      </c>
      <c r="C5359" s="19">
        <v>28683</v>
      </c>
      <c r="D5359" s="19">
        <v>3583.194892</v>
      </c>
      <c r="E5359" s="23">
        <v>0.41181719900000002</v>
      </c>
      <c r="F5359" s="23">
        <v>0.26948183399999998</v>
      </c>
      <c r="G5359" s="17">
        <v>0</v>
      </c>
      <c r="H5359" s="17">
        <v>1</v>
      </c>
      <c r="I5359" s="17">
        <v>0.96766207699999995</v>
      </c>
      <c r="J5359" s="17">
        <v>3.1800000000000002E-2</v>
      </c>
      <c r="K5359" s="17">
        <v>5.0900000000000001E-4</v>
      </c>
    </row>
    <row r="5360" spans="1:11" x14ac:dyDescent="0.45">
      <c r="A5360" s="10" t="s">
        <v>51</v>
      </c>
      <c r="B5360" s="20">
        <v>0.83899999999999997</v>
      </c>
      <c r="C5360" s="19">
        <v>28721</v>
      </c>
      <c r="D5360" s="19">
        <v>3598.8946900000001</v>
      </c>
      <c r="E5360" s="23">
        <v>0.41414240000000002</v>
      </c>
      <c r="F5360" s="23">
        <v>0.27045160800000001</v>
      </c>
      <c r="G5360" s="17">
        <v>0</v>
      </c>
      <c r="H5360" s="17">
        <v>1</v>
      </c>
      <c r="I5360" s="17">
        <v>0.96769355400000001</v>
      </c>
      <c r="J5360" s="17">
        <v>3.1800000000000002E-2</v>
      </c>
      <c r="K5360" s="17">
        <v>5.0799999999999999E-4</v>
      </c>
    </row>
    <row r="5361" spans="1:11" x14ac:dyDescent="0.45">
      <c r="A5361" s="10" t="s">
        <v>51</v>
      </c>
      <c r="B5361" s="20">
        <v>0.84</v>
      </c>
      <c r="C5361" s="19">
        <v>28755</v>
      </c>
      <c r="D5361" s="19">
        <v>3613.007603</v>
      </c>
      <c r="E5361" s="23">
        <v>0.41556099299999999</v>
      </c>
      <c r="F5361" s="23">
        <v>0.27152976000000001</v>
      </c>
      <c r="G5361" s="17">
        <v>0</v>
      </c>
      <c r="H5361" s="17">
        <v>1</v>
      </c>
      <c r="I5361" s="17">
        <v>0.96772309599999995</v>
      </c>
      <c r="J5361" s="17">
        <v>3.1800000000000002E-2</v>
      </c>
      <c r="K5361" s="17">
        <v>5.0699999999999996E-4</v>
      </c>
    </row>
    <row r="5362" spans="1:11" x14ac:dyDescent="0.45">
      <c r="A5362" s="10" t="s">
        <v>51</v>
      </c>
      <c r="B5362" s="20">
        <v>0.84099999999999997</v>
      </c>
      <c r="C5362" s="19">
        <v>28788</v>
      </c>
      <c r="D5362" s="19">
        <v>3626.8296580000001</v>
      </c>
      <c r="E5362" s="23">
        <v>0.420556445</v>
      </c>
      <c r="F5362" s="23">
        <v>0.27246126100000001</v>
      </c>
      <c r="G5362" s="17">
        <v>0</v>
      </c>
      <c r="H5362" s="17">
        <v>1</v>
      </c>
      <c r="I5362" s="17">
        <v>0.96777840800000003</v>
      </c>
      <c r="J5362" s="17">
        <v>3.1699999999999999E-2</v>
      </c>
      <c r="K5362" s="17">
        <v>5.1000000000000004E-4</v>
      </c>
    </row>
    <row r="5363" spans="1:11" x14ac:dyDescent="0.45">
      <c r="A5363" s="10" t="s">
        <v>51</v>
      </c>
      <c r="B5363" s="20">
        <v>0.84199999999999997</v>
      </c>
      <c r="C5363" s="19">
        <v>28823</v>
      </c>
      <c r="D5363" s="19">
        <v>3641.5994999999998</v>
      </c>
      <c r="E5363" s="23">
        <v>0.42304241300000001</v>
      </c>
      <c r="F5363" s="23">
        <v>0.27344780299999999</v>
      </c>
      <c r="G5363" s="17">
        <v>0</v>
      </c>
      <c r="H5363" s="17">
        <v>1</v>
      </c>
      <c r="I5363" s="17">
        <v>0.96781244200000005</v>
      </c>
      <c r="J5363" s="17">
        <v>3.1699999999999999E-2</v>
      </c>
      <c r="K5363" s="17">
        <v>5.0799999999999999E-4</v>
      </c>
    </row>
    <row r="5364" spans="1:11" x14ac:dyDescent="0.45">
      <c r="A5364" s="10" t="s">
        <v>51</v>
      </c>
      <c r="B5364" s="20">
        <v>0.84299999999999997</v>
      </c>
      <c r="C5364" s="19">
        <v>28858</v>
      </c>
      <c r="D5364" s="19">
        <v>3656.4451039999999</v>
      </c>
      <c r="E5364" s="23">
        <v>0.425273654</v>
      </c>
      <c r="F5364" s="23">
        <v>0.27456173900000003</v>
      </c>
      <c r="G5364" s="17">
        <v>0</v>
      </c>
      <c r="H5364" s="17">
        <v>1</v>
      </c>
      <c r="I5364" s="17">
        <v>0.96783193499999998</v>
      </c>
      <c r="J5364" s="17">
        <v>3.1699999999999999E-2</v>
      </c>
      <c r="K5364" s="17">
        <v>5.0699999999999996E-4</v>
      </c>
    </row>
    <row r="5365" spans="1:11" x14ac:dyDescent="0.45">
      <c r="A5365" s="10" t="s">
        <v>51</v>
      </c>
      <c r="B5365" s="20">
        <v>0.84399999999999997</v>
      </c>
      <c r="C5365" s="19">
        <v>28892</v>
      </c>
      <c r="D5365" s="19">
        <v>3670.9396400000001</v>
      </c>
      <c r="E5365" s="23">
        <v>0.42758710100000002</v>
      </c>
      <c r="F5365" s="23">
        <v>0.27555888099999998</v>
      </c>
      <c r="G5365" s="17">
        <v>0</v>
      </c>
      <c r="H5365" s="17">
        <v>1</v>
      </c>
      <c r="I5365" s="17">
        <v>0.96779160600000003</v>
      </c>
      <c r="J5365" s="17">
        <v>3.1699999999999999E-2</v>
      </c>
      <c r="K5365" s="17">
        <v>5.0600000000000005E-4</v>
      </c>
    </row>
    <row r="5366" spans="1:11" x14ac:dyDescent="0.45">
      <c r="A5366" s="10" t="s">
        <v>51</v>
      </c>
      <c r="B5366" s="20">
        <v>0.84499999999999997</v>
      </c>
      <c r="C5366" s="19">
        <v>28922</v>
      </c>
      <c r="D5366" s="19">
        <v>3683.7913709999998</v>
      </c>
      <c r="E5366" s="23">
        <v>0.42955384400000002</v>
      </c>
      <c r="F5366" s="23">
        <v>0.27655307400000001</v>
      </c>
      <c r="G5366" s="17">
        <v>0</v>
      </c>
      <c r="H5366" s="17">
        <v>1</v>
      </c>
      <c r="I5366" s="17">
        <v>0.96783715999999997</v>
      </c>
      <c r="J5366" s="17">
        <v>3.1699999999999999E-2</v>
      </c>
      <c r="K5366" s="17">
        <v>5.0500000000000002E-4</v>
      </c>
    </row>
    <row r="5367" spans="1:11" x14ac:dyDescent="0.45">
      <c r="A5367" s="10" t="s">
        <v>51</v>
      </c>
      <c r="B5367" s="20">
        <v>0.84599999999999997</v>
      </c>
      <c r="C5367" s="19">
        <v>28960</v>
      </c>
      <c r="D5367" s="19">
        <v>3700.1566800000001</v>
      </c>
      <c r="E5367" s="23">
        <v>0.43166145099999997</v>
      </c>
      <c r="F5367" s="23">
        <v>0.27750686000000002</v>
      </c>
      <c r="G5367" s="17">
        <v>0</v>
      </c>
      <c r="H5367" s="17">
        <v>1</v>
      </c>
      <c r="I5367" s="17">
        <v>0.96790631199999999</v>
      </c>
      <c r="J5367" s="17">
        <v>3.1600000000000003E-2</v>
      </c>
      <c r="K5367" s="17">
        <v>5.0299999999999997E-4</v>
      </c>
    </row>
    <row r="5368" spans="1:11" x14ac:dyDescent="0.45">
      <c r="A5368" s="10" t="s">
        <v>51</v>
      </c>
      <c r="B5368" s="20">
        <v>0.84699999999999998</v>
      </c>
      <c r="C5368" s="19">
        <v>28994</v>
      </c>
      <c r="D5368" s="19">
        <v>3714.878252</v>
      </c>
      <c r="E5368" s="23">
        <v>0.43486480300000002</v>
      </c>
      <c r="F5368" s="23">
        <v>0.278534695</v>
      </c>
      <c r="G5368" s="17">
        <v>0</v>
      </c>
      <c r="H5368" s="17">
        <v>1</v>
      </c>
      <c r="I5368" s="17">
        <v>0.96800207100000002</v>
      </c>
      <c r="J5368" s="17">
        <v>3.15E-2</v>
      </c>
      <c r="K5368" s="17">
        <v>5.0199999999999995E-4</v>
      </c>
    </row>
    <row r="5369" spans="1:11" x14ac:dyDescent="0.45">
      <c r="A5369" s="10" t="s">
        <v>51</v>
      </c>
      <c r="B5369" s="20">
        <v>0.84799999999999998</v>
      </c>
      <c r="C5369" s="19">
        <v>29026</v>
      </c>
      <c r="D5369" s="19">
        <v>3728.8266189999999</v>
      </c>
      <c r="E5369" s="23">
        <v>0.43665280400000001</v>
      </c>
      <c r="F5369" s="23">
        <v>0.27970200699999997</v>
      </c>
      <c r="G5369" s="17">
        <v>0</v>
      </c>
      <c r="H5369" s="17">
        <v>1</v>
      </c>
      <c r="I5369" s="17">
        <v>0.96789573699999998</v>
      </c>
      <c r="J5369" s="17">
        <v>3.1600000000000003E-2</v>
      </c>
      <c r="K5369" s="17">
        <v>5.0000000000000001E-4</v>
      </c>
    </row>
    <row r="5370" spans="1:11" x14ac:dyDescent="0.45">
      <c r="A5370" s="10" t="s">
        <v>51</v>
      </c>
      <c r="B5370" s="20">
        <v>0.84899999999999998</v>
      </c>
      <c r="C5370" s="19">
        <v>29058</v>
      </c>
      <c r="D5370" s="19">
        <v>3742.8299390000002</v>
      </c>
      <c r="E5370" s="23">
        <v>0.43798270500000003</v>
      </c>
      <c r="F5370" s="23">
        <v>0.28069635300000001</v>
      </c>
      <c r="G5370" s="17">
        <v>0</v>
      </c>
      <c r="H5370" s="17">
        <v>1</v>
      </c>
      <c r="I5370" s="17">
        <v>0.96793406500000001</v>
      </c>
      <c r="J5370" s="17">
        <v>3.1600000000000003E-2</v>
      </c>
      <c r="K5370" s="17">
        <v>4.9899999999999999E-4</v>
      </c>
    </row>
    <row r="5371" spans="1:11" x14ac:dyDescent="0.45">
      <c r="A5371" s="10" t="s">
        <v>51</v>
      </c>
      <c r="B5371" s="20">
        <v>0.85</v>
      </c>
      <c r="C5371" s="19">
        <v>29093</v>
      </c>
      <c r="D5371" s="19">
        <v>3758.1799310000001</v>
      </c>
      <c r="E5371" s="23">
        <v>0.43954493300000003</v>
      </c>
      <c r="F5371" s="23">
        <v>0.28177306800000002</v>
      </c>
      <c r="G5371" s="17">
        <v>0</v>
      </c>
      <c r="H5371" s="17">
        <v>1</v>
      </c>
      <c r="I5371" s="17">
        <v>0.96798080200000003</v>
      </c>
      <c r="J5371" s="17">
        <v>3.15E-2</v>
      </c>
      <c r="K5371" s="17">
        <v>4.9799999999999996E-4</v>
      </c>
    </row>
    <row r="5372" spans="1:11" x14ac:dyDescent="0.45">
      <c r="A5372" s="10" t="s">
        <v>51</v>
      </c>
      <c r="B5372" s="20">
        <v>0.85099999999999998</v>
      </c>
      <c r="C5372" s="19">
        <v>29125</v>
      </c>
      <c r="D5372" s="19">
        <v>3772.27306</v>
      </c>
      <c r="E5372" s="23">
        <v>0.44098204000000002</v>
      </c>
      <c r="F5372" s="23">
        <v>0.28269375499999999</v>
      </c>
      <c r="G5372" s="17">
        <v>0</v>
      </c>
      <c r="H5372" s="17">
        <v>1</v>
      </c>
      <c r="I5372" s="17">
        <v>0.96801062199999999</v>
      </c>
      <c r="J5372" s="17">
        <v>3.15E-2</v>
      </c>
      <c r="K5372" s="17">
        <v>4.9799999999999996E-4</v>
      </c>
    </row>
    <row r="5373" spans="1:11" x14ac:dyDescent="0.45">
      <c r="A5373" s="10" t="s">
        <v>51</v>
      </c>
      <c r="B5373" s="20">
        <v>0.85199999999999998</v>
      </c>
      <c r="C5373" s="19">
        <v>29162</v>
      </c>
      <c r="D5373" s="19">
        <v>3788.623548</v>
      </c>
      <c r="E5373" s="23">
        <v>0.44376898100000001</v>
      </c>
      <c r="F5373" s="23">
        <v>0.28381459199999998</v>
      </c>
      <c r="G5373" s="17">
        <v>0</v>
      </c>
      <c r="H5373" s="17">
        <v>1</v>
      </c>
      <c r="I5373" s="17">
        <v>0.968091127</v>
      </c>
      <c r="J5373" s="17">
        <v>3.1399999999999997E-2</v>
      </c>
      <c r="K5373" s="17">
        <v>4.9600000000000002E-4</v>
      </c>
    </row>
    <row r="5374" spans="1:11" x14ac:dyDescent="0.45">
      <c r="A5374" s="10" t="s">
        <v>51</v>
      </c>
      <c r="B5374" s="20">
        <v>0.85299999999999998</v>
      </c>
      <c r="C5374" s="19">
        <v>29198</v>
      </c>
      <c r="D5374" s="19">
        <v>3804.6184910000002</v>
      </c>
      <c r="E5374" s="23">
        <v>0.44591293100000001</v>
      </c>
      <c r="F5374" s="23">
        <v>0.28503294800000001</v>
      </c>
      <c r="G5374" s="17">
        <v>0</v>
      </c>
      <c r="H5374" s="17">
        <v>1</v>
      </c>
      <c r="I5374" s="17">
        <v>0.96811548000000003</v>
      </c>
      <c r="J5374" s="17">
        <v>3.1399999999999997E-2</v>
      </c>
      <c r="K5374" s="17">
        <v>4.95E-4</v>
      </c>
    </row>
    <row r="5375" spans="1:11" x14ac:dyDescent="0.45">
      <c r="A5375" s="10" t="s">
        <v>51</v>
      </c>
      <c r="B5375" s="20">
        <v>0.85399999999999998</v>
      </c>
      <c r="C5375" s="19">
        <v>29233</v>
      </c>
      <c r="D5375" s="19">
        <v>3820.270947</v>
      </c>
      <c r="E5375" s="23">
        <v>0.44836611399999998</v>
      </c>
      <c r="F5375" s="23">
        <v>0.28600009500000001</v>
      </c>
      <c r="G5375" s="17">
        <v>0</v>
      </c>
      <c r="H5375" s="17">
        <v>1</v>
      </c>
      <c r="I5375" s="17">
        <v>0.96822522799999999</v>
      </c>
      <c r="J5375" s="17">
        <v>3.1300000000000001E-2</v>
      </c>
      <c r="K5375" s="17">
        <v>4.9399999999999997E-4</v>
      </c>
    </row>
    <row r="5376" spans="1:11" x14ac:dyDescent="0.45">
      <c r="A5376" s="10" t="s">
        <v>51</v>
      </c>
      <c r="B5376" s="20">
        <v>0.85499999999999998</v>
      </c>
      <c r="C5376" s="19">
        <v>29266</v>
      </c>
      <c r="D5376" s="19">
        <v>3835.091336</v>
      </c>
      <c r="E5376" s="23">
        <v>0.44979496699999999</v>
      </c>
      <c r="F5376" s="23">
        <v>0.28727277299999998</v>
      </c>
      <c r="G5376" s="17">
        <v>0</v>
      </c>
      <c r="H5376" s="17">
        <v>1</v>
      </c>
      <c r="I5376" s="17">
        <v>0.96824401199999999</v>
      </c>
      <c r="J5376" s="17">
        <v>3.1300000000000001E-2</v>
      </c>
      <c r="K5376" s="17">
        <v>4.9299999999999995E-4</v>
      </c>
    </row>
    <row r="5377" spans="1:11" x14ac:dyDescent="0.45">
      <c r="A5377" s="10" t="s">
        <v>51</v>
      </c>
      <c r="B5377" s="20">
        <v>0.85599999999999998</v>
      </c>
      <c r="C5377" s="19">
        <v>29300</v>
      </c>
      <c r="D5377" s="19">
        <v>3850.4466309999998</v>
      </c>
      <c r="E5377" s="23">
        <v>0.45263380800000003</v>
      </c>
      <c r="F5377" s="23">
        <v>0.28830755699999999</v>
      </c>
      <c r="G5377" s="17">
        <v>0</v>
      </c>
      <c r="H5377" s="17">
        <v>1</v>
      </c>
      <c r="I5377" s="17">
        <v>0.96832687500000003</v>
      </c>
      <c r="J5377" s="17">
        <v>3.1199999999999999E-2</v>
      </c>
      <c r="K5377" s="17">
        <v>4.9100000000000001E-4</v>
      </c>
    </row>
    <row r="5378" spans="1:11" x14ac:dyDescent="0.45">
      <c r="A5378" s="10" t="s">
        <v>51</v>
      </c>
      <c r="B5378" s="20">
        <v>0.85699999999999998</v>
      </c>
      <c r="C5378" s="19">
        <v>29336</v>
      </c>
      <c r="D5378" s="19">
        <v>3866.8069879999998</v>
      </c>
      <c r="E5378" s="23">
        <v>0.45571104499999998</v>
      </c>
      <c r="F5378" s="23">
        <v>0.28939805600000001</v>
      </c>
      <c r="G5378" s="17">
        <v>0</v>
      </c>
      <c r="H5378" s="17">
        <v>1</v>
      </c>
      <c r="I5378" s="17">
        <v>0.968385159</v>
      </c>
      <c r="J5378" s="17">
        <v>3.1099999999999999E-2</v>
      </c>
      <c r="K5378" s="17">
        <v>4.8999999999999998E-4</v>
      </c>
    </row>
    <row r="5379" spans="1:11" x14ac:dyDescent="0.45">
      <c r="A5379" s="10" t="s">
        <v>51</v>
      </c>
      <c r="B5379" s="20">
        <v>0.85799999999999998</v>
      </c>
      <c r="C5379" s="19">
        <v>29370</v>
      </c>
      <c r="D5379" s="19">
        <v>3882.4002660000001</v>
      </c>
      <c r="E5379" s="23">
        <v>0.46015521799999998</v>
      </c>
      <c r="F5379" s="23">
        <v>0.29059632099999999</v>
      </c>
      <c r="G5379" s="17">
        <v>0</v>
      </c>
      <c r="H5379" s="17">
        <v>1</v>
      </c>
      <c r="I5379" s="17">
        <v>0.96842890500000001</v>
      </c>
      <c r="J5379" s="17">
        <v>3.1099999999999999E-2</v>
      </c>
      <c r="K5379" s="17">
        <v>4.8999999999999998E-4</v>
      </c>
    </row>
    <row r="5380" spans="1:11" x14ac:dyDescent="0.45">
      <c r="A5380" s="10" t="s">
        <v>51</v>
      </c>
      <c r="B5380" s="20">
        <v>0.85899999999999999</v>
      </c>
      <c r="C5380" s="19">
        <v>29405</v>
      </c>
      <c r="D5380" s="19">
        <v>3898.613707</v>
      </c>
      <c r="E5380" s="23">
        <v>0.46439787100000002</v>
      </c>
      <c r="F5380" s="23">
        <v>0.291682836</v>
      </c>
      <c r="G5380" s="17">
        <v>0</v>
      </c>
      <c r="H5380" s="17">
        <v>1</v>
      </c>
      <c r="I5380" s="17">
        <v>0.96847964099999995</v>
      </c>
      <c r="J5380" s="17">
        <v>3.1E-2</v>
      </c>
      <c r="K5380" s="17">
        <v>4.8799999999999999E-4</v>
      </c>
    </row>
    <row r="5381" spans="1:11" x14ac:dyDescent="0.45">
      <c r="A5381" s="10" t="s">
        <v>51</v>
      </c>
      <c r="B5381" s="20">
        <v>0.86</v>
      </c>
      <c r="C5381" s="19">
        <v>29435</v>
      </c>
      <c r="D5381" s="19">
        <v>3912.5772240000001</v>
      </c>
      <c r="E5381" s="23">
        <v>0.46677007199999998</v>
      </c>
      <c r="F5381" s="23">
        <v>0.292878478</v>
      </c>
      <c r="G5381" s="17">
        <v>0</v>
      </c>
      <c r="H5381" s="17">
        <v>1</v>
      </c>
      <c r="I5381" s="17">
        <v>0.96855131400000005</v>
      </c>
      <c r="J5381" s="17">
        <v>3.1E-2</v>
      </c>
      <c r="K5381" s="17">
        <v>4.8700000000000002E-4</v>
      </c>
    </row>
    <row r="5382" spans="1:11" x14ac:dyDescent="0.45">
      <c r="A5382" s="10" t="s">
        <v>51</v>
      </c>
      <c r="B5382" s="20">
        <v>0.86099999999999999</v>
      </c>
      <c r="C5382" s="19">
        <v>29472</v>
      </c>
      <c r="D5382" s="19">
        <v>3929.9020439999999</v>
      </c>
      <c r="E5382" s="23">
        <v>0.47020476</v>
      </c>
      <c r="F5382" s="23">
        <v>0.293894877</v>
      </c>
      <c r="G5382" s="17">
        <v>0</v>
      </c>
      <c r="H5382" s="17">
        <v>1</v>
      </c>
      <c r="I5382" s="17">
        <v>0.96858125799999994</v>
      </c>
      <c r="J5382" s="17">
        <v>3.09E-2</v>
      </c>
      <c r="K5382" s="17">
        <v>4.86E-4</v>
      </c>
    </row>
    <row r="5383" spans="1:11" x14ac:dyDescent="0.45">
      <c r="A5383" s="10" t="s">
        <v>51</v>
      </c>
      <c r="B5383" s="20">
        <v>0.86199999999999999</v>
      </c>
      <c r="C5383" s="19">
        <v>29506</v>
      </c>
      <c r="D5383" s="19">
        <v>3945.919817</v>
      </c>
      <c r="E5383" s="23">
        <v>0.47284650299999997</v>
      </c>
      <c r="F5383" s="23">
        <v>0.294973871</v>
      </c>
      <c r="G5383" s="17">
        <v>0</v>
      </c>
      <c r="H5383" s="17">
        <v>1</v>
      </c>
      <c r="I5383" s="17">
        <v>0.96845319399999996</v>
      </c>
      <c r="J5383" s="17">
        <v>3.1099999999999999E-2</v>
      </c>
      <c r="K5383" s="17">
        <v>4.8999999999999998E-4</v>
      </c>
    </row>
    <row r="5384" spans="1:11" x14ac:dyDescent="0.45">
      <c r="A5384" s="10" t="s">
        <v>51</v>
      </c>
      <c r="B5384" s="20">
        <v>0.86299999999999999</v>
      </c>
      <c r="C5384" s="19">
        <v>29541</v>
      </c>
      <c r="D5384" s="19">
        <v>3962.5360139999998</v>
      </c>
      <c r="E5384" s="23">
        <v>0.47566141099999998</v>
      </c>
      <c r="F5384" s="23">
        <v>0.29626634600000001</v>
      </c>
      <c r="G5384" s="17">
        <v>0</v>
      </c>
      <c r="H5384" s="17">
        <v>1</v>
      </c>
      <c r="I5384" s="17">
        <v>0.96852645199999998</v>
      </c>
      <c r="J5384" s="17">
        <v>3.1E-2</v>
      </c>
      <c r="K5384" s="17">
        <v>4.8799999999999999E-4</v>
      </c>
    </row>
    <row r="5385" spans="1:11" x14ac:dyDescent="0.45">
      <c r="A5385" s="10" t="s">
        <v>51</v>
      </c>
      <c r="B5385" s="20">
        <v>0.86399999999999999</v>
      </c>
      <c r="C5385" s="19">
        <v>29574</v>
      </c>
      <c r="D5385" s="19">
        <v>3978.3240249999999</v>
      </c>
      <c r="E5385" s="23">
        <v>0.479822264</v>
      </c>
      <c r="F5385" s="23">
        <v>0.29743022499999999</v>
      </c>
      <c r="G5385" s="17">
        <v>0</v>
      </c>
      <c r="H5385" s="17">
        <v>1</v>
      </c>
      <c r="I5385" s="17">
        <v>0.96859951499999997</v>
      </c>
      <c r="J5385" s="17">
        <v>3.09E-2</v>
      </c>
      <c r="K5385" s="17">
        <v>4.8700000000000002E-4</v>
      </c>
    </row>
    <row r="5386" spans="1:11" x14ac:dyDescent="0.45">
      <c r="A5386" s="10" t="s">
        <v>51</v>
      </c>
      <c r="B5386" s="20">
        <v>0.86499999999999999</v>
      </c>
      <c r="C5386" s="19">
        <v>29605</v>
      </c>
      <c r="D5386" s="19">
        <v>3993.2923940000001</v>
      </c>
      <c r="E5386" s="23">
        <v>0.48658481799999997</v>
      </c>
      <c r="F5386" s="23">
        <v>0.29844558500000001</v>
      </c>
      <c r="G5386" s="17">
        <v>0</v>
      </c>
      <c r="H5386" s="17">
        <v>1</v>
      </c>
      <c r="I5386" s="17">
        <v>0.96859669999999998</v>
      </c>
      <c r="J5386" s="17">
        <v>3.09E-2</v>
      </c>
      <c r="K5386" s="17">
        <v>4.8700000000000002E-4</v>
      </c>
    </row>
    <row r="5387" spans="1:11" x14ac:dyDescent="0.45">
      <c r="A5387" s="10" t="s">
        <v>51</v>
      </c>
      <c r="B5387" s="20">
        <v>0.86599999999999999</v>
      </c>
      <c r="C5387" s="19">
        <v>29643</v>
      </c>
      <c r="D5387" s="19">
        <v>4011.8884469999998</v>
      </c>
      <c r="E5387" s="23">
        <v>0.492280679</v>
      </c>
      <c r="F5387" s="23">
        <v>0.29980727099999999</v>
      </c>
      <c r="G5387" s="17">
        <v>0</v>
      </c>
      <c r="H5387" s="17">
        <v>1</v>
      </c>
      <c r="I5387" s="17">
        <v>0.96855737200000003</v>
      </c>
      <c r="J5387" s="17">
        <v>3.09E-2</v>
      </c>
      <c r="K5387" s="17">
        <v>4.9899999999999999E-4</v>
      </c>
    </row>
    <row r="5388" spans="1:11" x14ac:dyDescent="0.45">
      <c r="A5388" s="10" t="s">
        <v>51</v>
      </c>
      <c r="B5388" s="20">
        <v>0.86699999999999999</v>
      </c>
      <c r="C5388" s="19">
        <v>29676</v>
      </c>
      <c r="D5388" s="19">
        <v>4028.2097319999998</v>
      </c>
      <c r="E5388" s="23">
        <v>0.49623705299999998</v>
      </c>
      <c r="F5388" s="23">
        <v>0.30101731500000001</v>
      </c>
      <c r="G5388" s="17">
        <v>0</v>
      </c>
      <c r="H5388" s="17">
        <v>1</v>
      </c>
      <c r="I5388" s="17">
        <v>0.968572549</v>
      </c>
      <c r="J5388" s="17">
        <v>3.09E-2</v>
      </c>
      <c r="K5388" s="17">
        <v>4.9700000000000005E-4</v>
      </c>
    </row>
    <row r="5389" spans="1:11" x14ac:dyDescent="0.45">
      <c r="A5389" s="10" t="s">
        <v>51</v>
      </c>
      <c r="B5389" s="20">
        <v>0.86799999999999999</v>
      </c>
      <c r="C5389" s="19">
        <v>29712</v>
      </c>
      <c r="D5389" s="19">
        <v>4046.1321250000001</v>
      </c>
      <c r="E5389" s="23">
        <v>0.49912084899999998</v>
      </c>
      <c r="F5389" s="23">
        <v>0.30234482099999999</v>
      </c>
      <c r="G5389" s="17">
        <v>0</v>
      </c>
      <c r="H5389" s="17">
        <v>1</v>
      </c>
      <c r="I5389" s="17">
        <v>0.96864805899999995</v>
      </c>
      <c r="J5389" s="17">
        <v>3.09E-2</v>
      </c>
      <c r="K5389" s="17">
        <v>4.9600000000000002E-4</v>
      </c>
    </row>
    <row r="5390" spans="1:11" x14ac:dyDescent="0.45">
      <c r="A5390" s="10" t="s">
        <v>51</v>
      </c>
      <c r="B5390" s="20">
        <v>0.86899999999999999</v>
      </c>
      <c r="C5390" s="19">
        <v>29742</v>
      </c>
      <c r="D5390" s="19">
        <v>4061.1667630000002</v>
      </c>
      <c r="E5390" s="23">
        <v>0.50269140400000001</v>
      </c>
      <c r="F5390" s="23">
        <v>0.30351782900000002</v>
      </c>
      <c r="G5390" s="17">
        <v>0</v>
      </c>
      <c r="H5390" s="17">
        <v>1</v>
      </c>
      <c r="I5390" s="17">
        <v>0.968684243</v>
      </c>
      <c r="J5390" s="17">
        <v>3.0800000000000001E-2</v>
      </c>
      <c r="K5390" s="17">
        <v>4.95E-4</v>
      </c>
    </row>
    <row r="5391" spans="1:11" x14ac:dyDescent="0.45">
      <c r="A5391" s="10" t="s">
        <v>51</v>
      </c>
      <c r="B5391" s="20">
        <v>0.87</v>
      </c>
      <c r="C5391" s="19">
        <v>29776</v>
      </c>
      <c r="D5391" s="19">
        <v>4078.3007130000001</v>
      </c>
      <c r="E5391" s="23">
        <v>0.50490204500000002</v>
      </c>
      <c r="F5391" s="23">
        <v>0.30474464400000001</v>
      </c>
      <c r="G5391" s="17">
        <v>0</v>
      </c>
      <c r="H5391" s="17">
        <v>1</v>
      </c>
      <c r="I5391" s="17">
        <v>0.96878136999999998</v>
      </c>
      <c r="J5391" s="17">
        <v>3.0700000000000002E-2</v>
      </c>
      <c r="K5391" s="17">
        <v>5.0100000000000003E-4</v>
      </c>
    </row>
    <row r="5392" spans="1:11" x14ac:dyDescent="0.45">
      <c r="A5392" s="10" t="s">
        <v>51</v>
      </c>
      <c r="B5392" s="20">
        <v>0.871</v>
      </c>
      <c r="C5392" s="19">
        <v>29808</v>
      </c>
      <c r="D5392" s="19">
        <v>4094.4751900000001</v>
      </c>
      <c r="E5392" s="23">
        <v>0.50710914399999996</v>
      </c>
      <c r="F5392" s="23">
        <v>0.30612958299999998</v>
      </c>
      <c r="G5392" s="17">
        <v>0</v>
      </c>
      <c r="H5392" s="17">
        <v>1</v>
      </c>
      <c r="I5392" s="17">
        <v>0.96887104300000004</v>
      </c>
      <c r="J5392" s="17">
        <v>3.0599999999999999E-2</v>
      </c>
      <c r="K5392" s="17">
        <v>5.0000000000000001E-4</v>
      </c>
    </row>
    <row r="5393" spans="1:11" x14ac:dyDescent="0.45">
      <c r="A5393" s="10" t="s">
        <v>51</v>
      </c>
      <c r="B5393" s="20">
        <v>0.872</v>
      </c>
      <c r="C5393" s="19">
        <v>29845</v>
      </c>
      <c r="D5393" s="19">
        <v>4113.3093769999996</v>
      </c>
      <c r="E5393" s="23">
        <v>0.51090863200000003</v>
      </c>
      <c r="F5393" s="23">
        <v>0.30734644300000002</v>
      </c>
      <c r="G5393" s="17">
        <v>0</v>
      </c>
      <c r="H5393" s="17">
        <v>1</v>
      </c>
      <c r="I5393" s="17">
        <v>0.96898081400000002</v>
      </c>
      <c r="J5393" s="17">
        <v>3.0499999999999999E-2</v>
      </c>
      <c r="K5393" s="17">
        <v>4.9799999999999996E-4</v>
      </c>
    </row>
    <row r="5394" spans="1:11" x14ac:dyDescent="0.45">
      <c r="A5394" s="10" t="s">
        <v>51</v>
      </c>
      <c r="B5394" s="20">
        <v>0.873</v>
      </c>
      <c r="C5394" s="19">
        <v>29879</v>
      </c>
      <c r="D5394" s="19">
        <v>4130.7376629999999</v>
      </c>
      <c r="E5394" s="23">
        <v>0.514443804</v>
      </c>
      <c r="F5394" s="23">
        <v>0.30864946300000001</v>
      </c>
      <c r="G5394" s="17">
        <v>0</v>
      </c>
      <c r="H5394" s="17">
        <v>1</v>
      </c>
      <c r="I5394" s="17">
        <v>0.96906048499999997</v>
      </c>
      <c r="J5394" s="17">
        <v>3.04E-2</v>
      </c>
      <c r="K5394" s="17">
        <v>5.04E-4</v>
      </c>
    </row>
    <row r="5395" spans="1:11" x14ac:dyDescent="0.45">
      <c r="A5395" s="10" t="s">
        <v>51</v>
      </c>
      <c r="B5395" s="20">
        <v>0.874</v>
      </c>
      <c r="C5395" s="19">
        <v>29915</v>
      </c>
      <c r="D5395" s="19">
        <v>4149.306509</v>
      </c>
      <c r="E5395" s="23">
        <v>0.51710608899999999</v>
      </c>
      <c r="F5395" s="23">
        <v>0.31001557499999999</v>
      </c>
      <c r="G5395" s="17">
        <v>0</v>
      </c>
      <c r="H5395" s="17">
        <v>1</v>
      </c>
      <c r="I5395" s="17">
        <v>0.96902107800000004</v>
      </c>
      <c r="J5395" s="17">
        <v>3.0499999999999999E-2</v>
      </c>
      <c r="K5395" s="17">
        <v>5.0199999999999995E-4</v>
      </c>
    </row>
    <row r="5396" spans="1:11" x14ac:dyDescent="0.45">
      <c r="A5396" s="10" t="s">
        <v>51</v>
      </c>
      <c r="B5396" s="20">
        <v>0.875</v>
      </c>
      <c r="C5396" s="19">
        <v>29945</v>
      </c>
      <c r="D5396" s="19">
        <v>4164.8589190000002</v>
      </c>
      <c r="E5396" s="23">
        <v>0.51929545799999999</v>
      </c>
      <c r="F5396" s="23">
        <v>0.31144158</v>
      </c>
      <c r="G5396" s="17">
        <v>0</v>
      </c>
      <c r="H5396" s="17">
        <v>1</v>
      </c>
      <c r="I5396" s="17">
        <v>0.96908868800000003</v>
      </c>
      <c r="J5396" s="17">
        <v>3.04E-2</v>
      </c>
      <c r="K5396" s="17">
        <v>5.0100000000000003E-4</v>
      </c>
    </row>
    <row r="5397" spans="1:11" x14ac:dyDescent="0.45">
      <c r="A5397" s="10" t="s">
        <v>51</v>
      </c>
      <c r="B5397" s="20">
        <v>0.876</v>
      </c>
      <c r="C5397" s="19">
        <v>29986</v>
      </c>
      <c r="D5397" s="19">
        <v>4186.2727839999998</v>
      </c>
      <c r="E5397" s="23">
        <v>0.52481798000000002</v>
      </c>
      <c r="F5397" s="23">
        <v>0.312440306</v>
      </c>
      <c r="G5397" s="17">
        <v>0</v>
      </c>
      <c r="H5397" s="17">
        <v>1</v>
      </c>
      <c r="I5397" s="17">
        <v>0.96908291199999996</v>
      </c>
      <c r="J5397" s="17">
        <v>3.04E-2</v>
      </c>
      <c r="K5397" s="17">
        <v>5.0000000000000001E-4</v>
      </c>
    </row>
    <row r="5398" spans="1:11" x14ac:dyDescent="0.45">
      <c r="A5398" s="10" t="s">
        <v>51</v>
      </c>
      <c r="B5398" s="20">
        <v>0.877</v>
      </c>
      <c r="C5398" s="19">
        <v>30018</v>
      </c>
      <c r="D5398" s="19">
        <v>4203.1424790000001</v>
      </c>
      <c r="E5398" s="23">
        <v>0.52804976699999995</v>
      </c>
      <c r="F5398" s="23">
        <v>0.313928869</v>
      </c>
      <c r="G5398" s="17">
        <v>0</v>
      </c>
      <c r="H5398" s="17">
        <v>1</v>
      </c>
      <c r="I5398" s="17">
        <v>0.96899427800000004</v>
      </c>
      <c r="J5398" s="17">
        <v>3.0499999999999999E-2</v>
      </c>
      <c r="K5398" s="17">
        <v>4.9899999999999999E-4</v>
      </c>
    </row>
    <row r="5399" spans="1:11" x14ac:dyDescent="0.45">
      <c r="A5399" s="10" t="s">
        <v>51</v>
      </c>
      <c r="B5399" s="20">
        <v>0.878</v>
      </c>
      <c r="C5399" s="19">
        <v>30053</v>
      </c>
      <c r="D5399" s="19">
        <v>4221.7209000000003</v>
      </c>
      <c r="E5399" s="23">
        <v>0.53333281700000001</v>
      </c>
      <c r="F5399" s="23">
        <v>0.31542588599999999</v>
      </c>
      <c r="G5399" s="17">
        <v>0</v>
      </c>
      <c r="H5399" s="17">
        <v>1</v>
      </c>
      <c r="I5399" s="17">
        <v>0.96901980499999996</v>
      </c>
      <c r="J5399" s="17">
        <v>3.0499999999999999E-2</v>
      </c>
      <c r="K5399" s="17">
        <v>4.9799999999999996E-4</v>
      </c>
    </row>
    <row r="5400" spans="1:11" x14ac:dyDescent="0.45">
      <c r="A5400" s="10" t="s">
        <v>51</v>
      </c>
      <c r="B5400" s="20">
        <v>0.879</v>
      </c>
      <c r="C5400" s="19">
        <v>30087</v>
      </c>
      <c r="D5400" s="19">
        <v>4239.9431080000004</v>
      </c>
      <c r="E5400" s="23">
        <v>0.537574318</v>
      </c>
      <c r="F5400" s="23">
        <v>0.31674792800000001</v>
      </c>
      <c r="G5400" s="17">
        <v>0</v>
      </c>
      <c r="H5400" s="17">
        <v>1</v>
      </c>
      <c r="I5400" s="17">
        <v>0.96906024499999999</v>
      </c>
      <c r="J5400" s="17">
        <v>3.04E-2</v>
      </c>
      <c r="K5400" s="17">
        <v>4.9799999999999996E-4</v>
      </c>
    </row>
    <row r="5401" spans="1:11" x14ac:dyDescent="0.45">
      <c r="A5401" s="10" t="s">
        <v>51</v>
      </c>
      <c r="B5401" s="20">
        <v>0.88</v>
      </c>
      <c r="C5401" s="19">
        <v>30121</v>
      </c>
      <c r="D5401" s="19">
        <v>4258.3009629999997</v>
      </c>
      <c r="E5401" s="23">
        <v>0.54130301300000006</v>
      </c>
      <c r="F5401" s="23">
        <v>0.31773478900000002</v>
      </c>
      <c r="G5401" s="17">
        <v>0</v>
      </c>
      <c r="H5401" s="17">
        <v>1</v>
      </c>
      <c r="I5401" s="17">
        <v>0.969070023</v>
      </c>
      <c r="J5401" s="17">
        <v>3.04E-2</v>
      </c>
      <c r="K5401" s="17">
        <v>4.9700000000000005E-4</v>
      </c>
    </row>
    <row r="5402" spans="1:11" x14ac:dyDescent="0.45">
      <c r="A5402" s="10" t="s">
        <v>51</v>
      </c>
      <c r="B5402" s="20">
        <v>0.88100000000000001</v>
      </c>
      <c r="C5402" s="19">
        <v>30157</v>
      </c>
      <c r="D5402" s="19">
        <v>4277.942153</v>
      </c>
      <c r="E5402" s="23">
        <v>0.54920957299999995</v>
      </c>
      <c r="F5402" s="23">
        <v>0.319539293</v>
      </c>
      <c r="G5402" s="17">
        <v>0</v>
      </c>
      <c r="H5402" s="17">
        <v>1</v>
      </c>
      <c r="I5402" s="17">
        <v>0.96909204900000001</v>
      </c>
      <c r="J5402" s="17">
        <v>3.04E-2</v>
      </c>
      <c r="K5402" s="17">
        <v>4.9600000000000002E-4</v>
      </c>
    </row>
    <row r="5403" spans="1:11" x14ac:dyDescent="0.45">
      <c r="A5403" s="10" t="s">
        <v>51</v>
      </c>
      <c r="B5403" s="20">
        <v>0.88200000000000001</v>
      </c>
      <c r="C5403" s="19">
        <v>30186</v>
      </c>
      <c r="D5403" s="19">
        <v>4293.9076770000001</v>
      </c>
      <c r="E5403" s="23">
        <v>0.552301492</v>
      </c>
      <c r="F5403" s="23">
        <v>0.32088111800000002</v>
      </c>
      <c r="G5403" s="17">
        <v>0</v>
      </c>
      <c r="H5403" s="17">
        <v>1</v>
      </c>
      <c r="I5403" s="17">
        <v>0.969138045</v>
      </c>
      <c r="J5403" s="17">
        <v>3.04E-2</v>
      </c>
      <c r="K5403" s="17">
        <v>4.95E-4</v>
      </c>
    </row>
    <row r="5404" spans="1:11" x14ac:dyDescent="0.45">
      <c r="A5404" s="10" t="s">
        <v>51</v>
      </c>
      <c r="B5404" s="20">
        <v>0.88300000000000001</v>
      </c>
      <c r="C5404" s="19">
        <v>30219</v>
      </c>
      <c r="D5404" s="19">
        <v>4312.1663330000001</v>
      </c>
      <c r="E5404" s="23">
        <v>0.55513158600000001</v>
      </c>
      <c r="F5404" s="23">
        <v>0.32232587899999998</v>
      </c>
      <c r="G5404" s="17">
        <v>0</v>
      </c>
      <c r="H5404" s="17">
        <v>1</v>
      </c>
      <c r="I5404" s="17">
        <v>0.96919975199999997</v>
      </c>
      <c r="J5404" s="17">
        <v>3.0300000000000001E-2</v>
      </c>
      <c r="K5404" s="17">
        <v>4.9399999999999997E-4</v>
      </c>
    </row>
    <row r="5405" spans="1:11" x14ac:dyDescent="0.45">
      <c r="A5405" s="10" t="s">
        <v>51</v>
      </c>
      <c r="B5405" s="20">
        <v>0.88400000000000001</v>
      </c>
      <c r="C5405" s="19">
        <v>30257</v>
      </c>
      <c r="D5405" s="19">
        <v>4333.304838</v>
      </c>
      <c r="E5405" s="23">
        <v>0.55851920399999999</v>
      </c>
      <c r="F5405" s="23">
        <v>0.32379206599999999</v>
      </c>
      <c r="G5405" s="17">
        <v>0</v>
      </c>
      <c r="H5405" s="17">
        <v>1</v>
      </c>
      <c r="I5405" s="17">
        <v>0.96933325199999998</v>
      </c>
      <c r="J5405" s="17">
        <v>3.0200000000000001E-2</v>
      </c>
      <c r="K5405" s="17">
        <v>4.9100000000000001E-4</v>
      </c>
    </row>
    <row r="5406" spans="1:11" x14ac:dyDescent="0.45">
      <c r="A5406" s="10" t="s">
        <v>51</v>
      </c>
      <c r="B5406" s="20">
        <v>0.88500000000000001</v>
      </c>
      <c r="C5406" s="19">
        <v>30285</v>
      </c>
      <c r="D5406" s="19">
        <v>4349.0581149999998</v>
      </c>
      <c r="E5406" s="23">
        <v>0.56666708399999999</v>
      </c>
      <c r="F5406" s="23">
        <v>0.32529249300000002</v>
      </c>
      <c r="G5406" s="17">
        <v>0</v>
      </c>
      <c r="H5406" s="17">
        <v>1</v>
      </c>
      <c r="I5406" s="17">
        <v>0.96936540599999999</v>
      </c>
      <c r="J5406" s="17">
        <v>3.0099999999999998E-2</v>
      </c>
      <c r="K5406" s="17">
        <v>4.9100000000000001E-4</v>
      </c>
    </row>
    <row r="5407" spans="1:11" x14ac:dyDescent="0.45">
      <c r="A5407" s="10" t="s">
        <v>51</v>
      </c>
      <c r="B5407" s="20">
        <v>0.88600000000000001</v>
      </c>
      <c r="C5407" s="19">
        <v>30323</v>
      </c>
      <c r="D5407" s="19">
        <v>4370.6744470000003</v>
      </c>
      <c r="E5407" s="23">
        <v>0.57186152000000001</v>
      </c>
      <c r="F5407" s="23">
        <v>0.32665011500000002</v>
      </c>
      <c r="G5407" s="17">
        <v>0</v>
      </c>
      <c r="H5407" s="17">
        <v>1</v>
      </c>
      <c r="I5407" s="17">
        <v>0.96938575299999996</v>
      </c>
      <c r="J5407" s="17">
        <v>3.0099999999999998E-2</v>
      </c>
      <c r="K5407" s="17">
        <v>4.8999999999999998E-4</v>
      </c>
    </row>
    <row r="5408" spans="1:11" x14ac:dyDescent="0.45">
      <c r="A5408" s="10" t="s">
        <v>51</v>
      </c>
      <c r="B5408" s="20">
        <v>0.88700000000000001</v>
      </c>
      <c r="C5408" s="19">
        <v>30357</v>
      </c>
      <c r="D5408" s="19">
        <v>4390.1618129999997</v>
      </c>
      <c r="E5408" s="23">
        <v>0.57568866799999996</v>
      </c>
      <c r="F5408" s="23">
        <v>0.32808772000000003</v>
      </c>
      <c r="G5408" s="17">
        <v>0</v>
      </c>
      <c r="H5408" s="17">
        <v>1</v>
      </c>
      <c r="I5408" s="17">
        <v>0.96941823599999999</v>
      </c>
      <c r="J5408" s="17">
        <v>3.0099999999999998E-2</v>
      </c>
      <c r="K5408" s="17">
        <v>4.8899999999999996E-4</v>
      </c>
    </row>
    <row r="5409" spans="1:11" x14ac:dyDescent="0.45">
      <c r="A5409" s="10" t="s">
        <v>51</v>
      </c>
      <c r="B5409" s="20">
        <v>0.88800000000000001</v>
      </c>
      <c r="C5409" s="19">
        <v>30395</v>
      </c>
      <c r="D5409" s="19">
        <v>4412.150353</v>
      </c>
      <c r="E5409" s="23">
        <v>0.57966778299999999</v>
      </c>
      <c r="F5409" s="23">
        <v>0.32960626599999998</v>
      </c>
      <c r="G5409" s="17">
        <v>0</v>
      </c>
      <c r="H5409" s="17">
        <v>1</v>
      </c>
      <c r="I5409" s="17">
        <v>0.96946605799999996</v>
      </c>
      <c r="J5409" s="17">
        <v>0.03</v>
      </c>
      <c r="K5409" s="17">
        <v>4.8700000000000002E-4</v>
      </c>
    </row>
    <row r="5410" spans="1:11" x14ac:dyDescent="0.45">
      <c r="A5410" s="10" t="s">
        <v>51</v>
      </c>
      <c r="B5410" s="20">
        <v>0.88900000000000001</v>
      </c>
      <c r="C5410" s="19">
        <v>30430</v>
      </c>
      <c r="D5410" s="19">
        <v>4432.4998599999999</v>
      </c>
      <c r="E5410" s="23">
        <v>0.58301212899999999</v>
      </c>
      <c r="F5410" s="23">
        <v>0.33142294700000002</v>
      </c>
      <c r="G5410" s="17">
        <v>0</v>
      </c>
      <c r="H5410" s="17">
        <v>1</v>
      </c>
      <c r="I5410" s="17">
        <v>0.96954258999999998</v>
      </c>
      <c r="J5410" s="17">
        <v>0.03</v>
      </c>
      <c r="K5410" s="17">
        <v>4.86E-4</v>
      </c>
    </row>
    <row r="5411" spans="1:11" x14ac:dyDescent="0.45">
      <c r="A5411" s="10" t="s">
        <v>51</v>
      </c>
      <c r="B5411" s="20">
        <v>0.89</v>
      </c>
      <c r="C5411" s="19">
        <v>30463</v>
      </c>
      <c r="D5411" s="19">
        <v>4451.8475520000002</v>
      </c>
      <c r="E5411" s="23">
        <v>0.58958054599999998</v>
      </c>
      <c r="F5411" s="23">
        <v>0.33299967800000002</v>
      </c>
      <c r="G5411" s="17">
        <v>0</v>
      </c>
      <c r="H5411" s="17">
        <v>1</v>
      </c>
      <c r="I5411" s="17">
        <v>0.96956954699999998</v>
      </c>
      <c r="J5411" s="17">
        <v>2.9899999999999999E-2</v>
      </c>
      <c r="K5411" s="17">
        <v>4.9799999999999996E-4</v>
      </c>
    </row>
    <row r="5412" spans="1:11" x14ac:dyDescent="0.45">
      <c r="A5412" s="10" t="s">
        <v>51</v>
      </c>
      <c r="B5412" s="20">
        <v>0.89100000000000001</v>
      </c>
      <c r="C5412" s="19">
        <v>30499</v>
      </c>
      <c r="D5412" s="19">
        <v>4473.1689980000001</v>
      </c>
      <c r="E5412" s="23">
        <v>0.59560519999999995</v>
      </c>
      <c r="F5412" s="23">
        <v>0.33449407799999997</v>
      </c>
      <c r="G5412" s="17">
        <v>0</v>
      </c>
      <c r="H5412" s="17">
        <v>1</v>
      </c>
      <c r="I5412" s="17">
        <v>0.96961061000000004</v>
      </c>
      <c r="J5412" s="17">
        <v>2.9899999999999999E-2</v>
      </c>
      <c r="K5412" s="17">
        <v>4.9700000000000005E-4</v>
      </c>
    </row>
    <row r="5413" spans="1:11" x14ac:dyDescent="0.45">
      <c r="A5413" s="10" t="s">
        <v>51</v>
      </c>
      <c r="B5413" s="20">
        <v>0.89200000000000002</v>
      </c>
      <c r="C5413" s="19">
        <v>30533</v>
      </c>
      <c r="D5413" s="19">
        <v>4493.5055329999996</v>
      </c>
      <c r="E5413" s="23">
        <v>0.60260378199999998</v>
      </c>
      <c r="F5413" s="23">
        <v>0.33619543800000001</v>
      </c>
      <c r="G5413" s="17">
        <v>0</v>
      </c>
      <c r="H5413" s="17">
        <v>1</v>
      </c>
      <c r="I5413" s="17">
        <v>0.96956050599999999</v>
      </c>
      <c r="J5413" s="17">
        <v>2.9899999999999999E-2</v>
      </c>
      <c r="K5413" s="17">
        <v>4.9600000000000002E-4</v>
      </c>
    </row>
    <row r="5414" spans="1:11" x14ac:dyDescent="0.45">
      <c r="A5414" s="10" t="s">
        <v>51</v>
      </c>
      <c r="B5414" s="20">
        <v>0.89300000000000002</v>
      </c>
      <c r="C5414" s="19">
        <v>30566</v>
      </c>
      <c r="D5414" s="19">
        <v>4513.4545500000004</v>
      </c>
      <c r="E5414" s="23">
        <v>0.60606541700000005</v>
      </c>
      <c r="F5414" s="23">
        <v>0.33773292900000002</v>
      </c>
      <c r="G5414" s="17">
        <v>0</v>
      </c>
      <c r="H5414" s="17">
        <v>1</v>
      </c>
      <c r="I5414" s="17">
        <v>0.96958750900000001</v>
      </c>
      <c r="J5414" s="17">
        <v>2.9899999999999999E-2</v>
      </c>
      <c r="K5414" s="17">
        <v>5.0799999999999999E-4</v>
      </c>
    </row>
    <row r="5415" spans="1:11" x14ac:dyDescent="0.45">
      <c r="A5415" s="10" t="s">
        <v>51</v>
      </c>
      <c r="B5415" s="20">
        <v>0.89400000000000002</v>
      </c>
      <c r="C5415" s="19">
        <v>30593</v>
      </c>
      <c r="D5415" s="19">
        <v>4529.9058999999997</v>
      </c>
      <c r="E5415" s="23">
        <v>0.61208029600000002</v>
      </c>
      <c r="F5415" s="23">
        <v>0.33919014400000003</v>
      </c>
      <c r="G5415" s="17">
        <v>0</v>
      </c>
      <c r="H5415" s="17">
        <v>1</v>
      </c>
      <c r="I5415" s="17">
        <v>0.969572722</v>
      </c>
      <c r="J5415" s="17">
        <v>2.9899999999999999E-2</v>
      </c>
      <c r="K5415" s="17">
        <v>5.0699999999999996E-4</v>
      </c>
    </row>
    <row r="5416" spans="1:11" x14ac:dyDescent="0.45">
      <c r="A5416" s="10" t="s">
        <v>51</v>
      </c>
      <c r="B5416" s="20">
        <v>0.89500000000000002</v>
      </c>
      <c r="C5416" s="19">
        <v>30634</v>
      </c>
      <c r="D5416" s="19">
        <v>4555.140351</v>
      </c>
      <c r="E5416" s="23">
        <v>0.61798825199999996</v>
      </c>
      <c r="F5416" s="23">
        <v>0.34076374799999998</v>
      </c>
      <c r="G5416" s="17">
        <v>0</v>
      </c>
      <c r="H5416" s="17">
        <v>1</v>
      </c>
      <c r="I5416" s="17">
        <v>0.96963135300000003</v>
      </c>
      <c r="J5416" s="17">
        <v>2.9899999999999999E-2</v>
      </c>
      <c r="K5416" s="17">
        <v>5.0600000000000005E-4</v>
      </c>
    </row>
    <row r="5417" spans="1:11" x14ac:dyDescent="0.45">
      <c r="A5417" s="10" t="s">
        <v>51</v>
      </c>
      <c r="B5417" s="20">
        <v>0.89600000000000002</v>
      </c>
      <c r="C5417" s="19">
        <v>30666</v>
      </c>
      <c r="D5417" s="19">
        <v>4574.9981610000004</v>
      </c>
      <c r="E5417" s="23">
        <v>0.62183699599999998</v>
      </c>
      <c r="F5417" s="23">
        <v>0.34264857999999998</v>
      </c>
      <c r="G5417" s="17">
        <v>0</v>
      </c>
      <c r="H5417" s="17">
        <v>1</v>
      </c>
      <c r="I5417" s="17">
        <v>0.96970908899999997</v>
      </c>
      <c r="J5417" s="17">
        <v>2.98E-2</v>
      </c>
      <c r="K5417" s="17">
        <v>5.04E-4</v>
      </c>
    </row>
    <row r="5418" spans="1:11" x14ac:dyDescent="0.45">
      <c r="A5418" s="10" t="s">
        <v>51</v>
      </c>
      <c r="B5418" s="20">
        <v>0.89700000000000002</v>
      </c>
      <c r="C5418" s="19">
        <v>30702</v>
      </c>
      <c r="D5418" s="19">
        <v>4597.5013829999998</v>
      </c>
      <c r="E5418" s="23">
        <v>0.62791497200000002</v>
      </c>
      <c r="F5418" s="23">
        <v>0.344155502</v>
      </c>
      <c r="G5418" s="17">
        <v>0</v>
      </c>
      <c r="H5418" s="17">
        <v>1</v>
      </c>
      <c r="I5418" s="17">
        <v>0.969742047</v>
      </c>
      <c r="J5418" s="17">
        <v>2.98E-2</v>
      </c>
      <c r="K5418" s="17">
        <v>5.0299999999999997E-4</v>
      </c>
    </row>
    <row r="5419" spans="1:11" x14ac:dyDescent="0.45">
      <c r="A5419" s="10" t="s">
        <v>51</v>
      </c>
      <c r="B5419" s="20">
        <v>0.89800000000000002</v>
      </c>
      <c r="C5419" s="19">
        <v>30738</v>
      </c>
      <c r="D5419" s="19">
        <v>4620.2381530000002</v>
      </c>
      <c r="E5419" s="23">
        <v>0.63534787999999998</v>
      </c>
      <c r="F5419" s="23">
        <v>0.34578533700000003</v>
      </c>
      <c r="G5419" s="17">
        <v>0</v>
      </c>
      <c r="H5419" s="17">
        <v>1</v>
      </c>
      <c r="I5419" s="17">
        <v>0.96976685699999998</v>
      </c>
      <c r="J5419" s="17">
        <v>2.9700000000000001E-2</v>
      </c>
      <c r="K5419" s="17">
        <v>5.0199999999999995E-4</v>
      </c>
    </row>
    <row r="5420" spans="1:11" x14ac:dyDescent="0.45">
      <c r="A5420" s="10" t="s">
        <v>51</v>
      </c>
      <c r="B5420" s="20">
        <v>0.89900000000000002</v>
      </c>
      <c r="C5420" s="19">
        <v>30768</v>
      </c>
      <c r="D5420" s="19">
        <v>4639.396248</v>
      </c>
      <c r="E5420" s="23">
        <v>0.641971713</v>
      </c>
      <c r="F5420" s="23">
        <v>0.34770525499999999</v>
      </c>
      <c r="G5420" s="17">
        <v>0</v>
      </c>
      <c r="H5420" s="17">
        <v>1</v>
      </c>
      <c r="I5420" s="17">
        <v>0.96979203199999997</v>
      </c>
      <c r="J5420" s="17">
        <v>2.9700000000000001E-2</v>
      </c>
      <c r="K5420" s="17">
        <v>5.0100000000000003E-4</v>
      </c>
    </row>
    <row r="5421" spans="1:11" x14ac:dyDescent="0.45">
      <c r="A5421" s="10" t="s">
        <v>51</v>
      </c>
      <c r="B5421" s="20">
        <v>0.9</v>
      </c>
      <c r="C5421" s="19">
        <v>30803</v>
      </c>
      <c r="D5421" s="19">
        <v>4661.9582270000001</v>
      </c>
      <c r="E5421" s="23">
        <v>0.64761007699999995</v>
      </c>
      <c r="F5421" s="23">
        <v>0.34944668899999998</v>
      </c>
      <c r="G5421" s="17">
        <v>0</v>
      </c>
      <c r="H5421" s="17">
        <v>1</v>
      </c>
      <c r="I5421" s="17">
        <v>0.96983946700000001</v>
      </c>
      <c r="J5421" s="17">
        <v>2.9700000000000001E-2</v>
      </c>
      <c r="K5421" s="17">
        <v>5.0000000000000001E-4</v>
      </c>
    </row>
    <row r="5422" spans="1:11" x14ac:dyDescent="0.45">
      <c r="A5422" s="10" t="s">
        <v>51</v>
      </c>
      <c r="B5422" s="20">
        <v>0.90100000000000002</v>
      </c>
      <c r="C5422" s="19">
        <v>30841</v>
      </c>
      <c r="D5422" s="19">
        <v>4686.6572749999996</v>
      </c>
      <c r="E5422" s="23">
        <v>0.65456830300000002</v>
      </c>
      <c r="F5422" s="23">
        <v>0.35112822799999999</v>
      </c>
      <c r="G5422" s="17">
        <v>0</v>
      </c>
      <c r="H5422" s="17">
        <v>1</v>
      </c>
      <c r="I5422" s="17">
        <v>0.969924334</v>
      </c>
      <c r="J5422" s="17">
        <v>2.9600000000000001E-2</v>
      </c>
      <c r="K5422" s="17">
        <v>4.9899999999999999E-4</v>
      </c>
    </row>
    <row r="5423" spans="1:11" x14ac:dyDescent="0.45">
      <c r="A5423" s="10" t="s">
        <v>51</v>
      </c>
      <c r="B5423" s="20">
        <v>0.90200000000000002</v>
      </c>
      <c r="C5423" s="19">
        <v>30873</v>
      </c>
      <c r="D5423" s="19">
        <v>4707.7178690000001</v>
      </c>
      <c r="E5423" s="23">
        <v>0.66107727599999999</v>
      </c>
      <c r="F5423" s="23">
        <v>0.35297851400000002</v>
      </c>
      <c r="G5423" s="17">
        <v>0</v>
      </c>
      <c r="H5423" s="17">
        <v>1</v>
      </c>
      <c r="I5423" s="17">
        <v>0.96999964299999997</v>
      </c>
      <c r="J5423" s="17">
        <v>2.9499999999999998E-2</v>
      </c>
      <c r="K5423" s="17">
        <v>4.9700000000000005E-4</v>
      </c>
    </row>
    <row r="5424" spans="1:11" x14ac:dyDescent="0.45">
      <c r="A5424" s="10" t="s">
        <v>51</v>
      </c>
      <c r="B5424" s="20">
        <v>0.90300000000000002</v>
      </c>
      <c r="C5424" s="19">
        <v>30905</v>
      </c>
      <c r="D5424" s="19">
        <v>4728.933207</v>
      </c>
      <c r="E5424" s="23">
        <v>0.66544597699999997</v>
      </c>
      <c r="F5424" s="23">
        <v>0.35462484900000002</v>
      </c>
      <c r="G5424" s="17">
        <v>0</v>
      </c>
      <c r="H5424" s="17">
        <v>1</v>
      </c>
      <c r="I5424" s="17">
        <v>0.97006759399999998</v>
      </c>
      <c r="J5424" s="17">
        <v>2.9399999999999999E-2</v>
      </c>
      <c r="K5424" s="17">
        <v>4.9600000000000002E-4</v>
      </c>
    </row>
    <row r="5425" spans="1:11" x14ac:dyDescent="0.45">
      <c r="A5425" s="10" t="s">
        <v>51</v>
      </c>
      <c r="B5425" s="20">
        <v>0.90400000000000003</v>
      </c>
      <c r="C5425" s="19">
        <v>30942</v>
      </c>
      <c r="D5425" s="19">
        <v>4753.6493110000001</v>
      </c>
      <c r="E5425" s="23">
        <v>0.67213322099999995</v>
      </c>
      <c r="F5425" s="23">
        <v>0.35664054499999998</v>
      </c>
      <c r="G5425" s="17">
        <v>0</v>
      </c>
      <c r="H5425" s="17">
        <v>1</v>
      </c>
      <c r="I5425" s="17">
        <v>0.97016491199999999</v>
      </c>
      <c r="J5425" s="17">
        <v>2.93E-2</v>
      </c>
      <c r="K5425" s="17">
        <v>4.9399999999999997E-4</v>
      </c>
    </row>
    <row r="5426" spans="1:11" x14ac:dyDescent="0.45">
      <c r="A5426" s="10" t="s">
        <v>51</v>
      </c>
      <c r="B5426" s="20">
        <v>0.90500000000000003</v>
      </c>
      <c r="C5426" s="19">
        <v>30977</v>
      </c>
      <c r="D5426" s="19">
        <v>4777.3565760000001</v>
      </c>
      <c r="E5426" s="23">
        <v>0.68150144599999996</v>
      </c>
      <c r="F5426" s="23">
        <v>0.35863118599999999</v>
      </c>
      <c r="G5426" s="17">
        <v>0</v>
      </c>
      <c r="H5426" s="17">
        <v>1</v>
      </c>
      <c r="I5426" s="17">
        <v>0.97018479300000005</v>
      </c>
      <c r="J5426" s="17">
        <v>2.93E-2</v>
      </c>
      <c r="K5426" s="17">
        <v>5.0000000000000001E-4</v>
      </c>
    </row>
    <row r="5427" spans="1:11" x14ac:dyDescent="0.45">
      <c r="A5427" s="10" t="s">
        <v>51</v>
      </c>
      <c r="B5427" s="20">
        <v>0.90600000000000003</v>
      </c>
      <c r="C5427" s="19">
        <v>31011</v>
      </c>
      <c r="D5427" s="19">
        <v>4800.6691000000001</v>
      </c>
      <c r="E5427" s="23">
        <v>0.68799403400000003</v>
      </c>
      <c r="F5427" s="23">
        <v>0.36055943600000001</v>
      </c>
      <c r="G5427" s="17">
        <v>0</v>
      </c>
      <c r="H5427" s="17">
        <v>1</v>
      </c>
      <c r="I5427" s="17">
        <v>0.97014875899999997</v>
      </c>
      <c r="J5427" s="17">
        <v>2.93E-2</v>
      </c>
      <c r="K5427" s="17">
        <v>5.0699999999999996E-4</v>
      </c>
    </row>
    <row r="5428" spans="1:11" x14ac:dyDescent="0.45">
      <c r="A5428" s="10" t="s">
        <v>51</v>
      </c>
      <c r="B5428" s="20">
        <v>0.90700000000000003</v>
      </c>
      <c r="C5428" s="19">
        <v>31045</v>
      </c>
      <c r="D5428" s="19">
        <v>4824.1613799999996</v>
      </c>
      <c r="E5428" s="23">
        <v>0.69312473200000002</v>
      </c>
      <c r="F5428" s="23">
        <v>0.36245862299999998</v>
      </c>
      <c r="G5428" s="17">
        <v>0</v>
      </c>
      <c r="H5428" s="17">
        <v>1</v>
      </c>
      <c r="I5428" s="17">
        <v>0.97020391699999997</v>
      </c>
      <c r="J5428" s="17">
        <v>2.93E-2</v>
      </c>
      <c r="K5428" s="17">
        <v>5.0600000000000005E-4</v>
      </c>
    </row>
    <row r="5429" spans="1:11" x14ac:dyDescent="0.45">
      <c r="A5429" s="10" t="s">
        <v>51</v>
      </c>
      <c r="B5429" s="20">
        <v>0.90800000000000003</v>
      </c>
      <c r="C5429" s="19">
        <v>31080</v>
      </c>
      <c r="D5429" s="19">
        <v>4848.5448390000001</v>
      </c>
      <c r="E5429" s="23">
        <v>0.70204657100000001</v>
      </c>
      <c r="F5429" s="23">
        <v>0.36435573700000001</v>
      </c>
      <c r="G5429" s="17">
        <v>0</v>
      </c>
      <c r="H5429" s="17">
        <v>1</v>
      </c>
      <c r="I5429" s="17">
        <v>0.97017761899999999</v>
      </c>
      <c r="J5429" s="17">
        <v>2.93E-2</v>
      </c>
      <c r="K5429" s="17">
        <v>5.0500000000000002E-4</v>
      </c>
    </row>
    <row r="5430" spans="1:11" x14ac:dyDescent="0.45">
      <c r="A5430" s="10" t="s">
        <v>51</v>
      </c>
      <c r="B5430" s="20">
        <v>0.90900000000000003</v>
      </c>
      <c r="C5430" s="19">
        <v>31103</v>
      </c>
      <c r="D5430" s="19">
        <v>4864.8093490000001</v>
      </c>
      <c r="E5430" s="23">
        <v>0.70986735700000003</v>
      </c>
      <c r="F5430" s="23">
        <v>0.36627293</v>
      </c>
      <c r="G5430" s="17">
        <v>0</v>
      </c>
      <c r="H5430" s="17">
        <v>1</v>
      </c>
      <c r="I5430" s="17">
        <v>0.97017028000000005</v>
      </c>
      <c r="J5430" s="17">
        <v>2.93E-2</v>
      </c>
      <c r="K5430" s="17">
        <v>5.2099999999999998E-4</v>
      </c>
    </row>
    <row r="5431" spans="1:11" x14ac:dyDescent="0.45">
      <c r="A5431" s="10" t="s">
        <v>51</v>
      </c>
      <c r="B5431" s="20">
        <v>0.91</v>
      </c>
      <c r="C5431" s="19">
        <v>31148</v>
      </c>
      <c r="D5431" s="19">
        <v>4896.9015810000001</v>
      </c>
      <c r="E5431" s="23">
        <v>0.71795479600000001</v>
      </c>
      <c r="F5431" s="23">
        <v>0.36780382900000003</v>
      </c>
      <c r="G5431" s="17">
        <v>0</v>
      </c>
      <c r="H5431" s="17">
        <v>1</v>
      </c>
      <c r="I5431" s="17">
        <v>0.97017002799999996</v>
      </c>
      <c r="J5431" s="17">
        <v>2.93E-2</v>
      </c>
      <c r="K5431" s="17">
        <v>5.1999999999999995E-4</v>
      </c>
    </row>
    <row r="5432" spans="1:11" x14ac:dyDescent="0.45">
      <c r="A5432" s="10" t="s">
        <v>51</v>
      </c>
      <c r="B5432" s="20">
        <v>0.91100000000000003</v>
      </c>
      <c r="C5432" s="19">
        <v>31182</v>
      </c>
      <c r="D5432" s="19">
        <v>4921.4387889999998</v>
      </c>
      <c r="E5432" s="23">
        <v>0.72385627799999996</v>
      </c>
      <c r="F5432" s="23">
        <v>0.37030090900000001</v>
      </c>
      <c r="G5432" s="17">
        <v>0</v>
      </c>
      <c r="H5432" s="17">
        <v>1</v>
      </c>
      <c r="I5432" s="17">
        <v>0.97018531200000002</v>
      </c>
      <c r="J5432" s="17">
        <v>2.93E-2</v>
      </c>
      <c r="K5432" s="17">
        <v>5.1800000000000001E-4</v>
      </c>
    </row>
    <row r="5433" spans="1:11" x14ac:dyDescent="0.45">
      <c r="A5433" s="10" t="s">
        <v>51</v>
      </c>
      <c r="B5433" s="20">
        <v>0.91200000000000003</v>
      </c>
      <c r="C5433" s="19">
        <v>31215</v>
      </c>
      <c r="D5433" s="19">
        <v>4945.536752</v>
      </c>
      <c r="E5433" s="23">
        <v>0.73499933799999995</v>
      </c>
      <c r="F5433" s="23">
        <v>0.37238147900000002</v>
      </c>
      <c r="G5433" s="17">
        <v>0</v>
      </c>
      <c r="H5433" s="17">
        <v>1</v>
      </c>
      <c r="I5433" s="17">
        <v>0.97022899500000004</v>
      </c>
      <c r="J5433" s="17">
        <v>2.93E-2</v>
      </c>
      <c r="K5433" s="17">
        <v>5.1699999999999999E-4</v>
      </c>
    </row>
    <row r="5434" spans="1:11" x14ac:dyDescent="0.45">
      <c r="A5434" s="10" t="s">
        <v>51</v>
      </c>
      <c r="B5434" s="20">
        <v>0.91300000000000003</v>
      </c>
      <c r="C5434" s="19">
        <v>31249</v>
      </c>
      <c r="D5434" s="19">
        <v>4970.5786539999999</v>
      </c>
      <c r="E5434" s="23">
        <v>0.73790835099999996</v>
      </c>
      <c r="F5434" s="23">
        <v>0.37420925300000002</v>
      </c>
      <c r="G5434" s="17">
        <v>0</v>
      </c>
      <c r="H5434" s="17">
        <v>1</v>
      </c>
      <c r="I5434" s="17">
        <v>0.97030717300000002</v>
      </c>
      <c r="J5434" s="17">
        <v>2.92E-2</v>
      </c>
      <c r="K5434" s="17">
        <v>5.1599999999999997E-4</v>
      </c>
    </row>
    <row r="5435" spans="1:11" x14ac:dyDescent="0.45">
      <c r="A5435" s="10" t="s">
        <v>51</v>
      </c>
      <c r="B5435" s="20">
        <v>0.91400000000000003</v>
      </c>
      <c r="C5435" s="19">
        <v>31285</v>
      </c>
      <c r="D5435" s="19">
        <v>4997.3828739999999</v>
      </c>
      <c r="E5435" s="23">
        <v>0.74814433899999999</v>
      </c>
      <c r="F5435" s="23">
        <v>0.37650481200000002</v>
      </c>
      <c r="G5435" s="17">
        <v>0</v>
      </c>
      <c r="H5435" s="17">
        <v>1</v>
      </c>
      <c r="I5435" s="17">
        <v>0.97024573300000005</v>
      </c>
      <c r="J5435" s="17">
        <v>2.92E-2</v>
      </c>
      <c r="K5435" s="17">
        <v>6.0300000000000002E-4</v>
      </c>
    </row>
    <row r="5436" spans="1:11" x14ac:dyDescent="0.45">
      <c r="A5436" s="10" t="s">
        <v>51</v>
      </c>
      <c r="B5436" s="20">
        <v>0.91500000000000004</v>
      </c>
      <c r="C5436" s="19">
        <v>31319</v>
      </c>
      <c r="D5436" s="19">
        <v>5022.9661859999997</v>
      </c>
      <c r="E5436" s="23">
        <v>0.75572943699999995</v>
      </c>
      <c r="F5436" s="23">
        <v>0.37819314700000001</v>
      </c>
      <c r="G5436" s="17">
        <v>0</v>
      </c>
      <c r="H5436" s="17">
        <v>1</v>
      </c>
      <c r="I5436" s="17">
        <v>0.97029069599999995</v>
      </c>
      <c r="J5436" s="17">
        <v>2.9100000000000001E-2</v>
      </c>
      <c r="K5436" s="17">
        <v>6.02E-4</v>
      </c>
    </row>
    <row r="5437" spans="1:11" x14ac:dyDescent="0.45">
      <c r="A5437" s="10" t="s">
        <v>51</v>
      </c>
      <c r="B5437" s="20">
        <v>0.91600000000000004</v>
      </c>
      <c r="C5437" s="19">
        <v>31354</v>
      </c>
      <c r="D5437" s="19">
        <v>5049.5697609999997</v>
      </c>
      <c r="E5437" s="23">
        <v>0.76416629999999997</v>
      </c>
      <c r="F5437" s="23">
        <v>0.38077349100000002</v>
      </c>
      <c r="G5437" s="17">
        <v>0</v>
      </c>
      <c r="H5437" s="17">
        <v>1</v>
      </c>
      <c r="I5437" s="17">
        <v>0.97030575200000002</v>
      </c>
      <c r="J5437" s="17">
        <v>2.9100000000000001E-2</v>
      </c>
      <c r="K5437" s="17">
        <v>6.0099999999999997E-4</v>
      </c>
    </row>
    <row r="5438" spans="1:11" x14ac:dyDescent="0.45">
      <c r="A5438" s="10" t="s">
        <v>51</v>
      </c>
      <c r="B5438" s="20">
        <v>0.91700000000000004</v>
      </c>
      <c r="C5438" s="19">
        <v>31388</v>
      </c>
      <c r="D5438" s="19">
        <v>5075.6525179999999</v>
      </c>
      <c r="E5438" s="23">
        <v>0.76891699099999999</v>
      </c>
      <c r="F5438" s="23">
        <v>0.38296007799999998</v>
      </c>
      <c r="G5438" s="17">
        <v>0</v>
      </c>
      <c r="H5438" s="17">
        <v>1</v>
      </c>
      <c r="I5438" s="17">
        <v>0.97032198000000003</v>
      </c>
      <c r="J5438" s="17">
        <v>2.9100000000000001E-2</v>
      </c>
      <c r="K5438" s="17">
        <v>6.2200000000000005E-4</v>
      </c>
    </row>
    <row r="5439" spans="1:11" x14ac:dyDescent="0.45">
      <c r="A5439" s="10" t="s">
        <v>51</v>
      </c>
      <c r="B5439" s="20">
        <v>0.91800000000000004</v>
      </c>
      <c r="C5439" s="19">
        <v>31421</v>
      </c>
      <c r="D5439" s="19">
        <v>5101.1825250000002</v>
      </c>
      <c r="E5439" s="23">
        <v>0.77930116299999996</v>
      </c>
      <c r="F5439" s="23">
        <v>0.38520574600000002</v>
      </c>
      <c r="G5439" s="17">
        <v>0</v>
      </c>
      <c r="H5439" s="17">
        <v>1</v>
      </c>
      <c r="I5439" s="17">
        <v>0.97034645500000005</v>
      </c>
      <c r="J5439" s="17">
        <v>2.9000000000000001E-2</v>
      </c>
      <c r="K5439" s="17">
        <v>6.2100000000000002E-4</v>
      </c>
    </row>
    <row r="5440" spans="1:11" x14ac:dyDescent="0.45">
      <c r="A5440" s="10" t="s">
        <v>51</v>
      </c>
      <c r="B5440" s="20">
        <v>0.91900000000000004</v>
      </c>
      <c r="C5440" s="19">
        <v>31455</v>
      </c>
      <c r="D5440" s="19">
        <v>5127.8063529999999</v>
      </c>
      <c r="E5440" s="23">
        <v>0.78970621500000004</v>
      </c>
      <c r="F5440" s="23">
        <v>0.38731934000000001</v>
      </c>
      <c r="G5440" s="17">
        <v>0</v>
      </c>
      <c r="H5440" s="17">
        <v>1</v>
      </c>
      <c r="I5440" s="17">
        <v>0.97034369600000003</v>
      </c>
      <c r="J5440" s="17">
        <v>2.9000000000000001E-2</v>
      </c>
      <c r="K5440" s="17">
        <v>6.1899999999999998E-4</v>
      </c>
    </row>
    <row r="5441" spans="1:11" x14ac:dyDescent="0.45">
      <c r="A5441" s="10" t="s">
        <v>51</v>
      </c>
      <c r="B5441" s="20">
        <v>0.92</v>
      </c>
      <c r="C5441" s="19">
        <v>31490</v>
      </c>
      <c r="D5441" s="19">
        <v>5155.5513979999996</v>
      </c>
      <c r="E5441" s="23">
        <v>0.79747104300000005</v>
      </c>
      <c r="F5441" s="23">
        <v>0.38970912200000002</v>
      </c>
      <c r="G5441" s="17">
        <v>0</v>
      </c>
      <c r="H5441" s="17">
        <v>1</v>
      </c>
      <c r="I5441" s="17">
        <v>0.97036161899999995</v>
      </c>
      <c r="J5441" s="17">
        <v>2.9000000000000001E-2</v>
      </c>
      <c r="K5441" s="17">
        <v>6.1899999999999998E-4</v>
      </c>
    </row>
    <row r="5442" spans="1:11" x14ac:dyDescent="0.45">
      <c r="A5442" s="10" t="s">
        <v>51</v>
      </c>
      <c r="B5442" s="20">
        <v>0.92100000000000004</v>
      </c>
      <c r="C5442" s="19">
        <v>31522</v>
      </c>
      <c r="D5442" s="19">
        <v>5181.3062419999997</v>
      </c>
      <c r="E5442" s="23">
        <v>0.81159444700000005</v>
      </c>
      <c r="F5442" s="23">
        <v>0.39203565099999999</v>
      </c>
      <c r="G5442" s="17">
        <v>0</v>
      </c>
      <c r="H5442" s="17">
        <v>1</v>
      </c>
      <c r="I5442" s="17">
        <v>0.97040096499999995</v>
      </c>
      <c r="J5442" s="17">
        <v>2.9000000000000001E-2</v>
      </c>
      <c r="K5442" s="17">
        <v>6.1700000000000004E-4</v>
      </c>
    </row>
    <row r="5443" spans="1:11" x14ac:dyDescent="0.45">
      <c r="A5443" s="10" t="s">
        <v>51</v>
      </c>
      <c r="B5443" s="20">
        <v>0.92200000000000004</v>
      </c>
      <c r="C5443" s="19">
        <v>31557</v>
      </c>
      <c r="D5443" s="19">
        <v>5209.9610549999998</v>
      </c>
      <c r="E5443" s="23">
        <v>0.82627896899999997</v>
      </c>
      <c r="F5443" s="23">
        <v>0.39425312800000001</v>
      </c>
      <c r="G5443" s="17">
        <v>0</v>
      </c>
      <c r="H5443" s="17">
        <v>1</v>
      </c>
      <c r="I5443" s="17">
        <v>0.97039361599999996</v>
      </c>
      <c r="J5443" s="17">
        <v>2.9000000000000001E-2</v>
      </c>
      <c r="K5443" s="17">
        <v>6.1600000000000001E-4</v>
      </c>
    </row>
    <row r="5444" spans="1:11" x14ac:dyDescent="0.45">
      <c r="A5444" s="10" t="s">
        <v>51</v>
      </c>
      <c r="B5444" s="20">
        <v>0.92300000000000004</v>
      </c>
      <c r="C5444" s="19">
        <v>31593</v>
      </c>
      <c r="D5444" s="19">
        <v>5239.934021</v>
      </c>
      <c r="E5444" s="23">
        <v>0.83850999800000003</v>
      </c>
      <c r="F5444" s="23">
        <v>0.39674848400000001</v>
      </c>
      <c r="G5444" s="17">
        <v>0</v>
      </c>
      <c r="H5444" s="17">
        <v>1</v>
      </c>
      <c r="I5444" s="17">
        <v>0.97037487899999997</v>
      </c>
      <c r="J5444" s="17">
        <v>2.9000000000000001E-2</v>
      </c>
      <c r="K5444" s="17">
        <v>6.1499999999999999E-4</v>
      </c>
    </row>
    <row r="5445" spans="1:11" x14ac:dyDescent="0.45">
      <c r="A5445" s="10" t="s">
        <v>51</v>
      </c>
      <c r="B5445" s="20">
        <v>0.92400000000000004</v>
      </c>
      <c r="C5445" s="19">
        <v>31627</v>
      </c>
      <c r="D5445" s="19">
        <v>5268.5984209999997</v>
      </c>
      <c r="E5445" s="23">
        <v>0.85047039800000002</v>
      </c>
      <c r="F5445" s="23">
        <v>0.39913011999999998</v>
      </c>
      <c r="G5445" s="17">
        <v>0</v>
      </c>
      <c r="H5445" s="17">
        <v>1</v>
      </c>
      <c r="I5445" s="17">
        <v>0.97035942100000006</v>
      </c>
      <c r="J5445" s="17">
        <v>2.9000000000000001E-2</v>
      </c>
      <c r="K5445" s="17">
        <v>6.1399999999999996E-4</v>
      </c>
    </row>
    <row r="5446" spans="1:11" x14ac:dyDescent="0.45">
      <c r="A5446" s="10" t="s">
        <v>51</v>
      </c>
      <c r="B5446" s="20">
        <v>0.92500000000000004</v>
      </c>
      <c r="C5446" s="19">
        <v>31661</v>
      </c>
      <c r="D5446" s="19">
        <v>5297.7625090000001</v>
      </c>
      <c r="E5446" s="23">
        <v>0.86386939299999999</v>
      </c>
      <c r="F5446" s="23">
        <v>0.40166101199999998</v>
      </c>
      <c r="G5446" s="17">
        <v>0</v>
      </c>
      <c r="H5446" s="17">
        <v>1</v>
      </c>
      <c r="I5446" s="17">
        <v>0.97042788499999999</v>
      </c>
      <c r="J5446" s="17">
        <v>2.9000000000000001E-2</v>
      </c>
      <c r="K5446" s="17">
        <v>6.1300000000000005E-4</v>
      </c>
    </row>
    <row r="5447" spans="1:11" x14ac:dyDescent="0.45">
      <c r="A5447" s="10" t="s">
        <v>51</v>
      </c>
      <c r="B5447" s="20">
        <v>0.92600000000000005</v>
      </c>
      <c r="C5447" s="19">
        <v>31695</v>
      </c>
      <c r="D5447" s="19">
        <v>5327.4490519999999</v>
      </c>
      <c r="E5447" s="23">
        <v>0.88237470500000004</v>
      </c>
      <c r="F5447" s="23">
        <v>0.40386198299999998</v>
      </c>
      <c r="G5447" s="17">
        <v>0</v>
      </c>
      <c r="H5447" s="17">
        <v>1</v>
      </c>
      <c r="I5447" s="17">
        <v>0.97034773399999996</v>
      </c>
      <c r="J5447" s="17">
        <v>2.9000000000000001E-2</v>
      </c>
      <c r="K5447" s="17">
        <v>6.11E-4</v>
      </c>
    </row>
    <row r="5448" spans="1:11" x14ac:dyDescent="0.45">
      <c r="A5448" s="10" t="s">
        <v>51</v>
      </c>
      <c r="B5448" s="20">
        <v>0.92700000000000005</v>
      </c>
      <c r="C5448" s="19">
        <v>31730</v>
      </c>
      <c r="D5448" s="19">
        <v>5358.5461459999997</v>
      </c>
      <c r="E5448" s="23">
        <v>0.89573054100000005</v>
      </c>
      <c r="F5448" s="23">
        <v>0.40687427799999998</v>
      </c>
      <c r="G5448" s="17">
        <v>0</v>
      </c>
      <c r="H5448" s="17">
        <v>1</v>
      </c>
      <c r="I5448" s="17">
        <v>0.97034410800000004</v>
      </c>
      <c r="J5448" s="17">
        <v>2.9000000000000001E-2</v>
      </c>
      <c r="K5448" s="17">
        <v>6.11E-4</v>
      </c>
    </row>
    <row r="5449" spans="1:11" x14ac:dyDescent="0.45">
      <c r="A5449" s="10" t="s">
        <v>51</v>
      </c>
      <c r="B5449" s="20">
        <v>0.92800000000000005</v>
      </c>
      <c r="C5449" s="19">
        <v>31763</v>
      </c>
      <c r="D5449" s="19">
        <v>5388.3423119999998</v>
      </c>
      <c r="E5449" s="23">
        <v>0.91053142099999995</v>
      </c>
      <c r="F5449" s="23">
        <v>0.40952738900000002</v>
      </c>
      <c r="G5449" s="17">
        <v>0</v>
      </c>
      <c r="H5449" s="17">
        <v>1</v>
      </c>
      <c r="I5449" s="17">
        <v>0.97035923700000004</v>
      </c>
      <c r="J5449" s="17">
        <v>2.9000000000000001E-2</v>
      </c>
      <c r="K5449" s="17">
        <v>6.0899999999999995E-4</v>
      </c>
    </row>
    <row r="5450" spans="1:11" x14ac:dyDescent="0.45">
      <c r="A5450" s="10" t="s">
        <v>51</v>
      </c>
      <c r="B5450" s="20">
        <v>0.92900000000000005</v>
      </c>
      <c r="C5450" s="19">
        <v>31798</v>
      </c>
      <c r="D5450" s="19">
        <v>5420.3759250000003</v>
      </c>
      <c r="E5450" s="23">
        <v>0.91988244299999999</v>
      </c>
      <c r="F5450" s="23">
        <v>0.412227171</v>
      </c>
      <c r="G5450" s="17">
        <v>0</v>
      </c>
      <c r="H5450" s="17">
        <v>1</v>
      </c>
      <c r="I5450" s="17">
        <v>0.97035861599999995</v>
      </c>
      <c r="J5450" s="17">
        <v>2.9000000000000001E-2</v>
      </c>
      <c r="K5450" s="17">
        <v>6.0700000000000001E-4</v>
      </c>
    </row>
    <row r="5451" spans="1:11" x14ac:dyDescent="0.45">
      <c r="A5451" s="10" t="s">
        <v>51</v>
      </c>
      <c r="B5451" s="20">
        <v>0.93</v>
      </c>
      <c r="C5451" s="19">
        <v>31832</v>
      </c>
      <c r="D5451" s="19">
        <v>5451.8076700000001</v>
      </c>
      <c r="E5451" s="23">
        <v>0.928637932</v>
      </c>
      <c r="F5451" s="23">
        <v>0.41504959899999999</v>
      </c>
      <c r="G5451" s="17">
        <v>0</v>
      </c>
      <c r="H5451" s="17">
        <v>1</v>
      </c>
      <c r="I5451" s="17">
        <v>0.97038792799999996</v>
      </c>
      <c r="J5451" s="17">
        <v>2.9000000000000001E-2</v>
      </c>
      <c r="K5451" s="17">
        <v>6.0499999999999996E-4</v>
      </c>
    </row>
    <row r="5452" spans="1:11" x14ac:dyDescent="0.45">
      <c r="A5452" s="10" t="s">
        <v>51</v>
      </c>
      <c r="B5452" s="20">
        <v>0.93100000000000005</v>
      </c>
      <c r="C5452" s="19">
        <v>31866</v>
      </c>
      <c r="D5452" s="19">
        <v>5483.5272789999999</v>
      </c>
      <c r="E5452" s="23">
        <v>0.93749686499999996</v>
      </c>
      <c r="F5452" s="23">
        <v>0.417817045</v>
      </c>
      <c r="G5452" s="17">
        <v>0</v>
      </c>
      <c r="H5452" s="17">
        <v>1</v>
      </c>
      <c r="I5452" s="17">
        <v>0.97019939200000005</v>
      </c>
      <c r="J5452" s="17">
        <v>2.92E-2</v>
      </c>
      <c r="K5452" s="17">
        <v>6.0499999999999996E-4</v>
      </c>
    </row>
    <row r="5453" spans="1:11" x14ac:dyDescent="0.45">
      <c r="A5453" s="10" t="s">
        <v>51</v>
      </c>
      <c r="B5453" s="20">
        <v>0.93200000000000005</v>
      </c>
      <c r="C5453" s="19">
        <v>31901</v>
      </c>
      <c r="D5453" s="19">
        <v>5516.575554</v>
      </c>
      <c r="E5453" s="23">
        <v>0.95033384099999996</v>
      </c>
      <c r="F5453" s="23">
        <v>0.42066024899999999</v>
      </c>
      <c r="G5453" s="17">
        <v>0</v>
      </c>
      <c r="H5453" s="17">
        <v>1</v>
      </c>
      <c r="I5453" s="17">
        <v>0.97020116000000001</v>
      </c>
      <c r="J5453" s="17">
        <v>2.92E-2</v>
      </c>
      <c r="K5453" s="17">
        <v>6.0400000000000004E-4</v>
      </c>
    </row>
    <row r="5454" spans="1:11" x14ac:dyDescent="0.45">
      <c r="A5454" s="10" t="s">
        <v>51</v>
      </c>
      <c r="B5454" s="20">
        <v>0.93300000000000005</v>
      </c>
      <c r="C5454" s="19">
        <v>31934</v>
      </c>
      <c r="D5454" s="19">
        <v>5548.2172909999999</v>
      </c>
      <c r="E5454" s="23">
        <v>0.96634510900000004</v>
      </c>
      <c r="F5454" s="23">
        <v>0.42351284</v>
      </c>
      <c r="G5454" s="17">
        <v>0</v>
      </c>
      <c r="H5454" s="17">
        <v>1</v>
      </c>
      <c r="I5454" s="17">
        <v>0.97019022300000002</v>
      </c>
      <c r="J5454" s="17">
        <v>2.92E-2</v>
      </c>
      <c r="K5454" s="17">
        <v>6.0300000000000002E-4</v>
      </c>
    </row>
    <row r="5455" spans="1:11" x14ac:dyDescent="0.45">
      <c r="A5455" s="10" t="s">
        <v>51</v>
      </c>
      <c r="B5455" s="20">
        <v>0.93400000000000005</v>
      </c>
      <c r="C5455" s="19">
        <v>31969</v>
      </c>
      <c r="D5455" s="19">
        <v>5582.3039310000004</v>
      </c>
      <c r="E5455" s="23">
        <v>0.98174979399999995</v>
      </c>
      <c r="F5455" s="23">
        <v>0.42571775899999997</v>
      </c>
      <c r="G5455" s="17">
        <v>0</v>
      </c>
      <c r="H5455" s="17">
        <v>1</v>
      </c>
      <c r="I5455" s="17">
        <v>0.97011731700000003</v>
      </c>
      <c r="J5455" s="17">
        <v>2.93E-2</v>
      </c>
      <c r="K5455" s="17">
        <v>6.0099999999999997E-4</v>
      </c>
    </row>
    <row r="5456" spans="1:11" x14ac:dyDescent="0.45">
      <c r="A5456" s="10" t="s">
        <v>51</v>
      </c>
      <c r="B5456" s="20">
        <v>0.93500000000000005</v>
      </c>
      <c r="C5456" s="19">
        <v>32002</v>
      </c>
      <c r="D5456" s="19">
        <v>5614.9538309999998</v>
      </c>
      <c r="E5456" s="23">
        <v>0.99603117100000005</v>
      </c>
      <c r="F5456" s="23">
        <v>0.42937799900000001</v>
      </c>
      <c r="G5456" s="17">
        <v>0</v>
      </c>
      <c r="H5456" s="17">
        <v>1</v>
      </c>
      <c r="I5456" s="17">
        <v>0.97016299399999995</v>
      </c>
      <c r="J5456" s="17">
        <v>2.92E-2</v>
      </c>
      <c r="K5456" s="17">
        <v>5.9999999999999995E-4</v>
      </c>
    </row>
    <row r="5457" spans="1:11" x14ac:dyDescent="0.45">
      <c r="A5457" s="10" t="s">
        <v>51</v>
      </c>
      <c r="B5457" s="20">
        <v>0.93600000000000005</v>
      </c>
      <c r="C5457" s="19">
        <v>32037</v>
      </c>
      <c r="D5457" s="19">
        <v>5650.0333010000004</v>
      </c>
      <c r="E5457" s="23">
        <v>1.0094775250000001</v>
      </c>
      <c r="F5457" s="23">
        <v>0.432264023</v>
      </c>
      <c r="G5457" s="17">
        <v>0</v>
      </c>
      <c r="H5457" s="17">
        <v>1</v>
      </c>
      <c r="I5457" s="17">
        <v>0.97010024100000003</v>
      </c>
      <c r="J5457" s="17">
        <v>2.93E-2</v>
      </c>
      <c r="K5457" s="17">
        <v>5.9900000000000003E-4</v>
      </c>
    </row>
    <row r="5458" spans="1:11" x14ac:dyDescent="0.45">
      <c r="A5458" s="10" t="s">
        <v>51</v>
      </c>
      <c r="B5458" s="20">
        <v>0.93700000000000006</v>
      </c>
      <c r="C5458" s="19">
        <v>32072</v>
      </c>
      <c r="D5458" s="19">
        <v>5685.7027399999997</v>
      </c>
      <c r="E5458" s="23">
        <v>1.0257157160000001</v>
      </c>
      <c r="F5458" s="23">
        <v>0.43548873599999999</v>
      </c>
      <c r="G5458" s="17">
        <v>0</v>
      </c>
      <c r="H5458" s="17">
        <v>1</v>
      </c>
      <c r="I5458" s="17">
        <v>0.97006159199999997</v>
      </c>
      <c r="J5458" s="17">
        <v>2.93E-2</v>
      </c>
      <c r="K5458" s="17">
        <v>5.9800000000000001E-4</v>
      </c>
    </row>
    <row r="5459" spans="1:11" x14ac:dyDescent="0.45">
      <c r="A5459" s="10" t="s">
        <v>51</v>
      </c>
      <c r="B5459" s="20">
        <v>0.93799999999999994</v>
      </c>
      <c r="C5459" s="19">
        <v>32105</v>
      </c>
      <c r="D5459" s="19">
        <v>5719.799653</v>
      </c>
      <c r="E5459" s="23">
        <v>1.0383757170000001</v>
      </c>
      <c r="F5459" s="23">
        <v>0.43875088200000001</v>
      </c>
      <c r="G5459" s="17">
        <v>0</v>
      </c>
      <c r="H5459" s="17">
        <v>1</v>
      </c>
      <c r="I5459" s="17">
        <v>0.97009391899999997</v>
      </c>
      <c r="J5459" s="17">
        <v>2.93E-2</v>
      </c>
      <c r="K5459" s="17">
        <v>5.9699999999999998E-4</v>
      </c>
    </row>
    <row r="5460" spans="1:11" x14ac:dyDescent="0.45">
      <c r="A5460" s="10" t="s">
        <v>51</v>
      </c>
      <c r="B5460" s="20">
        <v>0.93899999999999995</v>
      </c>
      <c r="C5460" s="19">
        <v>32140</v>
      </c>
      <c r="D5460" s="19">
        <v>5756.4242610000001</v>
      </c>
      <c r="E5460" s="23">
        <v>1.0581608339999999</v>
      </c>
      <c r="F5460" s="23">
        <v>0.44178741300000002</v>
      </c>
      <c r="G5460" s="17">
        <v>0</v>
      </c>
      <c r="H5460" s="17">
        <v>1</v>
      </c>
      <c r="I5460" s="17">
        <v>0.97006932800000001</v>
      </c>
      <c r="J5460" s="17">
        <v>2.93E-2</v>
      </c>
      <c r="K5460" s="17">
        <v>5.9599999999999996E-4</v>
      </c>
    </row>
    <row r="5461" spans="1:11" x14ac:dyDescent="0.45">
      <c r="A5461" s="10" t="s">
        <v>51</v>
      </c>
      <c r="B5461" s="20">
        <v>0.94</v>
      </c>
      <c r="C5461" s="19">
        <v>32174</v>
      </c>
      <c r="D5461" s="19">
        <v>5792.6558480000003</v>
      </c>
      <c r="E5461" s="23">
        <v>1.072490722</v>
      </c>
      <c r="F5461" s="23">
        <v>0.445178148</v>
      </c>
      <c r="G5461" s="17">
        <v>0</v>
      </c>
      <c r="H5461" s="17">
        <v>1</v>
      </c>
      <c r="I5461" s="17">
        <v>0.97001974300000005</v>
      </c>
      <c r="J5461" s="17">
        <v>2.9399999999999999E-2</v>
      </c>
      <c r="K5461" s="17">
        <v>6.0899999999999995E-4</v>
      </c>
    </row>
    <row r="5462" spans="1:11" x14ac:dyDescent="0.45">
      <c r="A5462" s="10" t="s">
        <v>51</v>
      </c>
      <c r="B5462" s="20">
        <v>0.94099999999999995</v>
      </c>
      <c r="C5462" s="19">
        <v>32208</v>
      </c>
      <c r="D5462" s="19">
        <v>5829.4214830000001</v>
      </c>
      <c r="E5462" s="23">
        <v>1.0894285509999999</v>
      </c>
      <c r="F5462" s="23">
        <v>0.44846182000000001</v>
      </c>
      <c r="G5462" s="17">
        <v>0</v>
      </c>
      <c r="H5462" s="17">
        <v>1</v>
      </c>
      <c r="I5462" s="17">
        <v>0.96992742899999995</v>
      </c>
      <c r="J5462" s="17">
        <v>2.9499999999999998E-2</v>
      </c>
      <c r="K5462" s="17">
        <v>6.0800000000000003E-4</v>
      </c>
    </row>
    <row r="5463" spans="1:11" x14ac:dyDescent="0.45">
      <c r="A5463" s="10" t="s">
        <v>51</v>
      </c>
      <c r="B5463" s="20">
        <v>0.94199999999999995</v>
      </c>
      <c r="C5463" s="19">
        <v>32242</v>
      </c>
      <c r="D5463" s="19">
        <v>5866.7646919999997</v>
      </c>
      <c r="E5463" s="23">
        <v>1.1094975970000001</v>
      </c>
      <c r="F5463" s="23">
        <v>0.45163868499999998</v>
      </c>
      <c r="G5463" s="17">
        <v>0</v>
      </c>
      <c r="H5463" s="17">
        <v>1</v>
      </c>
      <c r="I5463" s="17">
        <v>0.96990600999999999</v>
      </c>
      <c r="J5463" s="17">
        <v>2.9499999999999998E-2</v>
      </c>
      <c r="K5463" s="17">
        <v>6.0700000000000001E-4</v>
      </c>
    </row>
    <row r="5464" spans="1:11" x14ac:dyDescent="0.45">
      <c r="A5464" s="10" t="s">
        <v>51</v>
      </c>
      <c r="B5464" s="20">
        <v>0.94299999999999995</v>
      </c>
      <c r="C5464" s="19">
        <v>32276</v>
      </c>
      <c r="D5464" s="19">
        <v>5904.9111990000001</v>
      </c>
      <c r="E5464" s="23">
        <v>1.1302418270000001</v>
      </c>
      <c r="F5464" s="23">
        <v>0.45520262299999997</v>
      </c>
      <c r="G5464" s="17">
        <v>0</v>
      </c>
      <c r="H5464" s="17">
        <v>1</v>
      </c>
      <c r="I5464" s="17">
        <v>0.96983513399999999</v>
      </c>
      <c r="J5464" s="17">
        <v>2.9600000000000001E-2</v>
      </c>
      <c r="K5464" s="17">
        <v>6.0700000000000001E-4</v>
      </c>
    </row>
    <row r="5465" spans="1:11" x14ac:dyDescent="0.45">
      <c r="A5465" s="10" t="s">
        <v>51</v>
      </c>
      <c r="B5465" s="20">
        <v>0.94399999999999995</v>
      </c>
      <c r="C5465" s="19">
        <v>32311</v>
      </c>
      <c r="D5465" s="19">
        <v>5944.6808149999997</v>
      </c>
      <c r="E5465" s="23">
        <v>1.1433248300000001</v>
      </c>
      <c r="F5465" s="23">
        <v>0.45860890599999998</v>
      </c>
      <c r="G5465" s="17">
        <v>0</v>
      </c>
      <c r="H5465" s="17">
        <v>1</v>
      </c>
      <c r="I5465" s="17">
        <v>0.96969544299999999</v>
      </c>
      <c r="J5465" s="17">
        <v>2.9700000000000001E-2</v>
      </c>
      <c r="K5465" s="17">
        <v>6.0499999999999996E-4</v>
      </c>
    </row>
    <row r="5466" spans="1:11" x14ac:dyDescent="0.45">
      <c r="A5466" s="10" t="s">
        <v>51</v>
      </c>
      <c r="B5466" s="20">
        <v>0.94499999999999995</v>
      </c>
      <c r="C5466" s="19">
        <v>32345</v>
      </c>
      <c r="D5466" s="19">
        <v>5983.9492449999998</v>
      </c>
      <c r="E5466" s="23">
        <v>1.165132547</v>
      </c>
      <c r="F5466" s="23">
        <v>0.46217495800000002</v>
      </c>
      <c r="G5466" s="17">
        <v>0</v>
      </c>
      <c r="H5466" s="17">
        <v>1</v>
      </c>
      <c r="I5466" s="17">
        <v>0.96972537700000006</v>
      </c>
      <c r="J5466" s="17">
        <v>2.9700000000000001E-2</v>
      </c>
      <c r="K5466" s="17">
        <v>6.0400000000000004E-4</v>
      </c>
    </row>
    <row r="5467" spans="1:11" x14ac:dyDescent="0.45">
      <c r="A5467" s="10" t="s">
        <v>51</v>
      </c>
      <c r="B5467" s="20">
        <v>0.94599999999999995</v>
      </c>
      <c r="C5467" s="19">
        <v>32379</v>
      </c>
      <c r="D5467" s="19">
        <v>6024.2608909999999</v>
      </c>
      <c r="E5467" s="23">
        <v>1.1981471560000001</v>
      </c>
      <c r="F5467" s="23">
        <v>0.46603647399999998</v>
      </c>
      <c r="G5467" s="17">
        <v>0</v>
      </c>
      <c r="H5467" s="17">
        <v>1</v>
      </c>
      <c r="I5467" s="17">
        <v>0.96961651100000001</v>
      </c>
      <c r="J5467" s="17">
        <v>2.98E-2</v>
      </c>
      <c r="K5467" s="17">
        <v>6.0300000000000002E-4</v>
      </c>
    </row>
    <row r="5468" spans="1:11" x14ac:dyDescent="0.45">
      <c r="A5468" s="10" t="s">
        <v>51</v>
      </c>
      <c r="B5468" s="20">
        <v>0.94699999999999995</v>
      </c>
      <c r="C5468" s="19">
        <v>32413</v>
      </c>
      <c r="D5468" s="19">
        <v>6065.415215</v>
      </c>
      <c r="E5468" s="23">
        <v>1.2213743159999999</v>
      </c>
      <c r="F5468" s="23">
        <v>0.46970866500000003</v>
      </c>
      <c r="G5468" s="17">
        <v>0</v>
      </c>
      <c r="H5468" s="17">
        <v>1</v>
      </c>
      <c r="I5468" s="17">
        <v>0.96951715299999996</v>
      </c>
      <c r="J5468" s="17">
        <v>2.9899999999999999E-2</v>
      </c>
      <c r="K5468" s="17">
        <v>6.02E-4</v>
      </c>
    </row>
    <row r="5469" spans="1:11" x14ac:dyDescent="0.45">
      <c r="A5469" s="10" t="s">
        <v>51</v>
      </c>
      <c r="B5469" s="20">
        <v>0.94799999999999995</v>
      </c>
      <c r="C5469" s="19">
        <v>32448</v>
      </c>
      <c r="D5469" s="19">
        <v>6108.5314230000004</v>
      </c>
      <c r="E5469" s="23">
        <v>1.2421317810000001</v>
      </c>
      <c r="F5469" s="23">
        <v>0.47338672500000001</v>
      </c>
      <c r="G5469" s="17">
        <v>0</v>
      </c>
      <c r="H5469" s="17">
        <v>1</v>
      </c>
      <c r="I5469" s="17">
        <v>0.969565177</v>
      </c>
      <c r="J5469" s="17">
        <v>2.98E-2</v>
      </c>
      <c r="K5469" s="17">
        <v>6.0099999999999997E-4</v>
      </c>
    </row>
    <row r="5470" spans="1:11" x14ac:dyDescent="0.45">
      <c r="A5470" s="10" t="s">
        <v>51</v>
      </c>
      <c r="B5470" s="20">
        <v>0.94899999999999995</v>
      </c>
      <c r="C5470" s="19">
        <v>32482</v>
      </c>
      <c r="D5470" s="19">
        <v>6151.2536719999998</v>
      </c>
      <c r="E5470" s="23">
        <v>1.2734565200000001</v>
      </c>
      <c r="F5470" s="23">
        <v>0.477469221</v>
      </c>
      <c r="G5470" s="17">
        <v>0</v>
      </c>
      <c r="H5470" s="17">
        <v>1</v>
      </c>
      <c r="I5470" s="17">
        <v>0.96958117200000005</v>
      </c>
      <c r="J5470" s="17">
        <v>2.98E-2</v>
      </c>
      <c r="K5470" s="17">
        <v>5.9999999999999995E-4</v>
      </c>
    </row>
    <row r="5471" spans="1:11" x14ac:dyDescent="0.45">
      <c r="A5471" s="10" t="s">
        <v>51</v>
      </c>
      <c r="B5471" s="20">
        <v>0.95</v>
      </c>
      <c r="C5471" s="19">
        <v>32516</v>
      </c>
      <c r="D5471" s="19">
        <v>6194.9408729999996</v>
      </c>
      <c r="E5471" s="23">
        <v>1.2907990840000001</v>
      </c>
      <c r="F5471" s="23">
        <v>0.48155387999999999</v>
      </c>
      <c r="G5471" s="17">
        <v>0</v>
      </c>
      <c r="H5471" s="17">
        <v>1</v>
      </c>
      <c r="I5471" s="17">
        <v>0.96962908000000003</v>
      </c>
      <c r="J5471" s="17">
        <v>2.98E-2</v>
      </c>
      <c r="K5471" s="17">
        <v>5.9800000000000001E-4</v>
      </c>
    </row>
    <row r="5472" spans="1:11" x14ac:dyDescent="0.45">
      <c r="A5472" s="10" t="s">
        <v>51</v>
      </c>
      <c r="B5472" s="20">
        <v>0.95099999999999996</v>
      </c>
      <c r="C5472" s="19">
        <v>32550</v>
      </c>
      <c r="D5472" s="19">
        <v>6239.1106540000001</v>
      </c>
      <c r="E5472" s="23">
        <v>1.3032088930000001</v>
      </c>
      <c r="F5472" s="23">
        <v>0.48577986299999998</v>
      </c>
      <c r="G5472" s="17">
        <v>0</v>
      </c>
      <c r="H5472" s="17">
        <v>1</v>
      </c>
      <c r="I5472" s="17">
        <v>0.96968950799999998</v>
      </c>
      <c r="J5472" s="17">
        <v>2.9700000000000001E-2</v>
      </c>
      <c r="K5472" s="17">
        <v>5.9699999999999998E-4</v>
      </c>
    </row>
    <row r="5473" spans="1:11" x14ac:dyDescent="0.45">
      <c r="A5473" s="10" t="s">
        <v>51</v>
      </c>
      <c r="B5473" s="20">
        <v>0.95199999999999996</v>
      </c>
      <c r="C5473" s="19">
        <v>32584</v>
      </c>
      <c r="D5473" s="19">
        <v>6284.0800710000003</v>
      </c>
      <c r="E5473" s="23">
        <v>1.3354538279999999</v>
      </c>
      <c r="F5473" s="23">
        <v>0.48990361599999999</v>
      </c>
      <c r="G5473" s="17">
        <v>0</v>
      </c>
      <c r="H5473" s="17">
        <v>1</v>
      </c>
      <c r="I5473" s="17">
        <v>0.96964392300000002</v>
      </c>
      <c r="J5473" s="17">
        <v>2.98E-2</v>
      </c>
      <c r="K5473" s="17">
        <v>5.9599999999999996E-4</v>
      </c>
    </row>
    <row r="5474" spans="1:11" x14ac:dyDescent="0.45">
      <c r="A5474" s="10" t="s">
        <v>51</v>
      </c>
      <c r="B5474" s="20">
        <v>0.95299999999999996</v>
      </c>
      <c r="C5474" s="19">
        <v>32618</v>
      </c>
      <c r="D5474" s="19">
        <v>6329.9819289999996</v>
      </c>
      <c r="E5474" s="23">
        <v>1.361575355</v>
      </c>
      <c r="F5474" s="23">
        <v>0.49420852599999998</v>
      </c>
      <c r="G5474" s="17">
        <v>0</v>
      </c>
      <c r="H5474" s="17">
        <v>1</v>
      </c>
      <c r="I5474" s="17">
        <v>0.96959966799999997</v>
      </c>
      <c r="J5474" s="17">
        <v>2.98E-2</v>
      </c>
      <c r="K5474" s="17">
        <v>5.9599999999999996E-4</v>
      </c>
    </row>
    <row r="5475" spans="1:11" x14ac:dyDescent="0.45">
      <c r="A5475" s="10" t="s">
        <v>51</v>
      </c>
      <c r="B5475" s="20">
        <v>0.95399999999999996</v>
      </c>
      <c r="C5475" s="19">
        <v>32653</v>
      </c>
      <c r="D5475" s="19">
        <v>6378.25821</v>
      </c>
      <c r="E5475" s="23">
        <v>1.397860162</v>
      </c>
      <c r="F5475" s="23">
        <v>0.49849147799999999</v>
      </c>
      <c r="G5475" s="17">
        <v>0</v>
      </c>
      <c r="H5475" s="17">
        <v>1</v>
      </c>
      <c r="I5475" s="17">
        <v>0.96962208100000002</v>
      </c>
      <c r="J5475" s="17">
        <v>2.98E-2</v>
      </c>
      <c r="K5475" s="17">
        <v>5.9400000000000002E-4</v>
      </c>
    </row>
    <row r="5476" spans="1:11" x14ac:dyDescent="0.45">
      <c r="A5476" s="10" t="s">
        <v>51</v>
      </c>
      <c r="B5476" s="20">
        <v>0.95499999999999996</v>
      </c>
      <c r="C5476" s="19">
        <v>32686</v>
      </c>
      <c r="D5476" s="19">
        <v>6424.7671710000004</v>
      </c>
      <c r="E5476" s="23">
        <v>1.4198506980000001</v>
      </c>
      <c r="F5476" s="23">
        <v>0.50302298000000001</v>
      </c>
      <c r="G5476" s="17">
        <v>0</v>
      </c>
      <c r="H5476" s="17">
        <v>1</v>
      </c>
      <c r="I5476" s="17">
        <v>0.969568188</v>
      </c>
      <c r="J5476" s="17">
        <v>2.98E-2</v>
      </c>
      <c r="K5476" s="17">
        <v>5.9299999999999999E-4</v>
      </c>
    </row>
    <row r="5477" spans="1:11" x14ac:dyDescent="0.45">
      <c r="A5477" s="10" t="s">
        <v>51</v>
      </c>
      <c r="B5477" s="20">
        <v>0.95599999999999996</v>
      </c>
      <c r="C5477" s="19">
        <v>32721</v>
      </c>
      <c r="D5477" s="19">
        <v>6475.1393349999998</v>
      </c>
      <c r="E5477" s="23">
        <v>1.4528243590000001</v>
      </c>
      <c r="F5477" s="23">
        <v>0.50738389800000006</v>
      </c>
      <c r="G5477" s="17">
        <v>0</v>
      </c>
      <c r="H5477" s="17">
        <v>1</v>
      </c>
      <c r="I5477" s="17">
        <v>0.96963517399999999</v>
      </c>
      <c r="J5477" s="17">
        <v>2.98E-2</v>
      </c>
      <c r="K5477" s="17">
        <v>5.9100000000000005E-4</v>
      </c>
    </row>
    <row r="5478" spans="1:11" x14ac:dyDescent="0.45">
      <c r="A5478" s="10" t="s">
        <v>51</v>
      </c>
      <c r="B5478" s="20">
        <v>0.95699999999999996</v>
      </c>
      <c r="C5478" s="19">
        <v>32752</v>
      </c>
      <c r="D5478" s="19">
        <v>6520.4416190000002</v>
      </c>
      <c r="E5478" s="23">
        <v>1.471070463</v>
      </c>
      <c r="F5478" s="23">
        <v>0.51247499600000002</v>
      </c>
      <c r="G5478" s="17">
        <v>0</v>
      </c>
      <c r="H5478" s="17">
        <v>1</v>
      </c>
      <c r="I5478" s="17">
        <v>0.96963208599999995</v>
      </c>
      <c r="J5478" s="17">
        <v>2.98E-2</v>
      </c>
      <c r="K5478" s="17">
        <v>5.9000000000000003E-4</v>
      </c>
    </row>
    <row r="5479" spans="1:11" x14ac:dyDescent="0.45">
      <c r="A5479" s="10" t="s">
        <v>51</v>
      </c>
      <c r="B5479" s="20">
        <v>0.95799999999999996</v>
      </c>
      <c r="C5479" s="19">
        <v>32790</v>
      </c>
      <c r="D5479" s="19">
        <v>6576.9219819999998</v>
      </c>
      <c r="E5479" s="23">
        <v>1.5017023460000001</v>
      </c>
      <c r="F5479" s="23">
        <v>0.51689311599999999</v>
      </c>
      <c r="G5479" s="17">
        <v>0</v>
      </c>
      <c r="H5479" s="17">
        <v>1</v>
      </c>
      <c r="I5479" s="17">
        <v>0.96955892200000005</v>
      </c>
      <c r="J5479" s="17">
        <v>2.9899999999999999E-2</v>
      </c>
      <c r="K5479" s="17">
        <v>5.9000000000000003E-4</v>
      </c>
    </row>
    <row r="5480" spans="1:11" x14ac:dyDescent="0.45">
      <c r="A5480" s="10" t="s">
        <v>51</v>
      </c>
      <c r="B5480" s="20">
        <v>0.95899999999999996</v>
      </c>
      <c r="C5480" s="19">
        <v>32823</v>
      </c>
      <c r="D5480" s="19">
        <v>6627.1679649999996</v>
      </c>
      <c r="E5480" s="23">
        <v>1.536951374</v>
      </c>
      <c r="F5480" s="23">
        <v>0.52194925400000003</v>
      </c>
      <c r="G5480" s="17">
        <v>0</v>
      </c>
      <c r="H5480" s="17">
        <v>1</v>
      </c>
      <c r="I5480" s="17">
        <v>0.96956727099999995</v>
      </c>
      <c r="J5480" s="17">
        <v>2.98E-2</v>
      </c>
      <c r="K5480" s="17">
        <v>5.8900000000000001E-4</v>
      </c>
    </row>
    <row r="5481" spans="1:11" x14ac:dyDescent="0.45">
      <c r="A5481" s="10" t="s">
        <v>51</v>
      </c>
      <c r="B5481" s="20">
        <v>0.96</v>
      </c>
      <c r="C5481" s="19">
        <v>32857</v>
      </c>
      <c r="D5481" s="19">
        <v>6680.0279220000002</v>
      </c>
      <c r="E5481" s="23">
        <v>1.571812129</v>
      </c>
      <c r="F5481" s="23">
        <v>0.526989449</v>
      </c>
      <c r="G5481" s="17">
        <v>0</v>
      </c>
      <c r="H5481" s="17">
        <v>1</v>
      </c>
      <c r="I5481" s="17">
        <v>0.96959220700000004</v>
      </c>
      <c r="J5481" s="17">
        <v>2.98E-2</v>
      </c>
      <c r="K5481" s="17">
        <v>5.8699999999999996E-4</v>
      </c>
    </row>
    <row r="5482" spans="1:11" x14ac:dyDescent="0.45">
      <c r="A5482" s="10" t="s">
        <v>51</v>
      </c>
      <c r="B5482" s="20">
        <v>0.96099999999999997</v>
      </c>
      <c r="C5482" s="19">
        <v>32891</v>
      </c>
      <c r="D5482" s="19">
        <v>6733.8288510000002</v>
      </c>
      <c r="E5482" s="23">
        <v>1.59385175</v>
      </c>
      <c r="F5482" s="23">
        <v>0.53220730199999999</v>
      </c>
      <c r="G5482" s="17">
        <v>0</v>
      </c>
      <c r="H5482" s="17">
        <v>1</v>
      </c>
      <c r="I5482" s="17">
        <v>0.96963056800000003</v>
      </c>
      <c r="J5482" s="17">
        <v>2.98E-2</v>
      </c>
      <c r="K5482" s="17">
        <v>5.8600000000000004E-4</v>
      </c>
    </row>
    <row r="5483" spans="1:11" x14ac:dyDescent="0.45">
      <c r="A5483" s="10" t="s">
        <v>51</v>
      </c>
      <c r="B5483" s="20">
        <v>0.96199999999999997</v>
      </c>
      <c r="C5483" s="19">
        <v>32926</v>
      </c>
      <c r="D5483" s="19">
        <v>6790.191906</v>
      </c>
      <c r="E5483" s="23">
        <v>1.6291484469999999</v>
      </c>
      <c r="F5483" s="23">
        <v>0.53742431599999996</v>
      </c>
      <c r="G5483" s="17">
        <v>0</v>
      </c>
      <c r="H5483" s="17">
        <v>1</v>
      </c>
      <c r="I5483" s="17">
        <v>0.96961546499999995</v>
      </c>
      <c r="J5483" s="17">
        <v>2.98E-2</v>
      </c>
      <c r="K5483" s="17">
        <v>5.8500000000000002E-4</v>
      </c>
    </row>
    <row r="5484" spans="1:11" x14ac:dyDescent="0.45">
      <c r="A5484" s="10" t="s">
        <v>51</v>
      </c>
      <c r="B5484" s="20">
        <v>0.96299999999999997</v>
      </c>
      <c r="C5484" s="19">
        <v>32961</v>
      </c>
      <c r="D5484" s="19">
        <v>6847.8956980000003</v>
      </c>
      <c r="E5484" s="23">
        <v>1.6720944440000001</v>
      </c>
      <c r="F5484" s="23">
        <v>0.54290997900000004</v>
      </c>
      <c r="G5484" s="17">
        <v>0</v>
      </c>
      <c r="H5484" s="17">
        <v>1</v>
      </c>
      <c r="I5484" s="17">
        <v>0.969611785</v>
      </c>
      <c r="J5484" s="17">
        <v>2.98E-2</v>
      </c>
      <c r="K5484" s="17">
        <v>6.1700000000000004E-4</v>
      </c>
    </row>
    <row r="5485" spans="1:11" x14ac:dyDescent="0.45">
      <c r="A5485" s="10" t="s">
        <v>51</v>
      </c>
      <c r="B5485" s="20">
        <v>0.96399999999999997</v>
      </c>
      <c r="C5485" s="19">
        <v>32992</v>
      </c>
      <c r="D5485" s="19">
        <v>6900.2164270000003</v>
      </c>
      <c r="E5485" s="23">
        <v>1.698058955</v>
      </c>
      <c r="F5485" s="23">
        <v>0.54846953300000001</v>
      </c>
      <c r="G5485" s="17">
        <v>0</v>
      </c>
      <c r="H5485" s="17">
        <v>1</v>
      </c>
      <c r="I5485" s="17">
        <v>0.96950589899999995</v>
      </c>
      <c r="J5485" s="17">
        <v>2.9899999999999999E-2</v>
      </c>
      <c r="K5485" s="17">
        <v>6.1600000000000001E-4</v>
      </c>
    </row>
    <row r="5486" spans="1:11" x14ac:dyDescent="0.45">
      <c r="A5486" s="10" t="s">
        <v>51</v>
      </c>
      <c r="B5486" s="20">
        <v>0.96499999999999997</v>
      </c>
      <c r="C5486" s="19">
        <v>33029</v>
      </c>
      <c r="D5486" s="19">
        <v>6963.6343139999999</v>
      </c>
      <c r="E5486" s="23">
        <v>1.7391115779999999</v>
      </c>
      <c r="F5486" s="23">
        <v>0.55347967899999995</v>
      </c>
      <c r="G5486" s="17">
        <v>0</v>
      </c>
      <c r="H5486" s="17">
        <v>1</v>
      </c>
      <c r="I5486" s="17">
        <v>0.96935372200000003</v>
      </c>
      <c r="J5486" s="17">
        <v>0.03</v>
      </c>
      <c r="K5486" s="17">
        <v>6.1499999999999999E-4</v>
      </c>
    </row>
    <row r="5487" spans="1:11" x14ac:dyDescent="0.45">
      <c r="A5487" s="10" t="s">
        <v>51</v>
      </c>
      <c r="B5487" s="20">
        <v>0.96599999999999997</v>
      </c>
      <c r="C5487" s="19">
        <v>33062</v>
      </c>
      <c r="D5487" s="19">
        <v>7021.5201139999999</v>
      </c>
      <c r="E5487" s="23">
        <v>1.7762544199999999</v>
      </c>
      <c r="F5487" s="23">
        <v>0.55997642400000003</v>
      </c>
      <c r="G5487" s="17">
        <v>0</v>
      </c>
      <c r="H5487" s="17">
        <v>1</v>
      </c>
      <c r="I5487" s="17">
        <v>0.96923983899999999</v>
      </c>
      <c r="J5487" s="17">
        <v>3.0099999999999998E-2</v>
      </c>
      <c r="K5487" s="17">
        <v>6.1499999999999999E-4</v>
      </c>
    </row>
    <row r="5488" spans="1:11" x14ac:dyDescent="0.45">
      <c r="A5488" s="10" t="s">
        <v>51</v>
      </c>
      <c r="B5488" s="20">
        <v>0.96699999999999997</v>
      </c>
      <c r="C5488" s="19">
        <v>33095</v>
      </c>
      <c r="D5488" s="19">
        <v>7080.7925530000002</v>
      </c>
      <c r="E5488" s="23">
        <v>1.8111701099999999</v>
      </c>
      <c r="F5488" s="23">
        <v>0.56568781700000004</v>
      </c>
      <c r="G5488" s="17">
        <v>0</v>
      </c>
      <c r="H5488" s="17">
        <v>1</v>
      </c>
      <c r="I5488" s="17">
        <v>0.96925273199999995</v>
      </c>
      <c r="J5488" s="17">
        <v>3.0099999999999998E-2</v>
      </c>
      <c r="K5488" s="17">
        <v>6.1300000000000005E-4</v>
      </c>
    </row>
    <row r="5489" spans="1:11" x14ac:dyDescent="0.45">
      <c r="A5489" s="10" t="s">
        <v>51</v>
      </c>
      <c r="B5489" s="20">
        <v>0.96799999999999997</v>
      </c>
      <c r="C5489" s="19">
        <v>33132</v>
      </c>
      <c r="D5489" s="19">
        <v>7148.498345</v>
      </c>
      <c r="E5489" s="23">
        <v>1.854146311</v>
      </c>
      <c r="F5489" s="23">
        <v>0.57163135200000004</v>
      </c>
      <c r="G5489" s="17">
        <v>0</v>
      </c>
      <c r="H5489" s="17">
        <v>1</v>
      </c>
      <c r="I5489" s="17">
        <v>0.96912309299999999</v>
      </c>
      <c r="J5489" s="17">
        <v>3.0300000000000001E-2</v>
      </c>
      <c r="K5489" s="17">
        <v>6.1300000000000005E-4</v>
      </c>
    </row>
    <row r="5490" spans="1:11" x14ac:dyDescent="0.45">
      <c r="A5490" s="10" t="s">
        <v>51</v>
      </c>
      <c r="B5490" s="20">
        <v>0.96899999999999997</v>
      </c>
      <c r="C5490" s="19">
        <v>33165</v>
      </c>
      <c r="D5490" s="19">
        <v>7210.3412699999999</v>
      </c>
      <c r="E5490" s="23">
        <v>1.885466141</v>
      </c>
      <c r="F5490" s="23">
        <v>0.57814510100000005</v>
      </c>
      <c r="G5490" s="17">
        <v>0</v>
      </c>
      <c r="H5490" s="17">
        <v>1</v>
      </c>
      <c r="I5490" s="17">
        <v>0.968998523</v>
      </c>
      <c r="J5490" s="17">
        <v>3.04E-2</v>
      </c>
      <c r="K5490" s="17">
        <v>6.1200000000000002E-4</v>
      </c>
    </row>
    <row r="5491" spans="1:11" x14ac:dyDescent="0.45">
      <c r="A5491" s="10" t="s">
        <v>51</v>
      </c>
      <c r="B5491" s="20">
        <v>0.97</v>
      </c>
      <c r="C5491" s="19">
        <v>33200</v>
      </c>
      <c r="D5491" s="19">
        <v>7276.7526749999997</v>
      </c>
      <c r="E5491" s="23">
        <v>1.9177587220000001</v>
      </c>
      <c r="F5491" s="23">
        <v>0.58425141999999997</v>
      </c>
      <c r="G5491" s="17">
        <v>0</v>
      </c>
      <c r="H5491" s="17">
        <v>1</v>
      </c>
      <c r="I5491" s="17">
        <v>0.968971417</v>
      </c>
      <c r="J5491" s="17">
        <v>3.04E-2</v>
      </c>
      <c r="K5491" s="17">
        <v>6.11E-4</v>
      </c>
    </row>
    <row r="5492" spans="1:11" x14ac:dyDescent="0.45">
      <c r="A5492" s="10" t="s">
        <v>51</v>
      </c>
      <c r="B5492" s="20">
        <v>0.97099999999999997</v>
      </c>
      <c r="C5492" s="19">
        <v>33234</v>
      </c>
      <c r="D5492" s="19">
        <v>7342.533958</v>
      </c>
      <c r="E5492" s="23">
        <v>1.965862548</v>
      </c>
      <c r="F5492" s="23">
        <v>0.59071033799999995</v>
      </c>
      <c r="G5492" s="17">
        <v>0</v>
      </c>
      <c r="H5492" s="17">
        <v>1</v>
      </c>
      <c r="I5492" s="17">
        <v>0.96893386100000001</v>
      </c>
      <c r="J5492" s="17">
        <v>3.0499999999999999E-2</v>
      </c>
      <c r="K5492" s="17">
        <v>6.0999999999999997E-4</v>
      </c>
    </row>
    <row r="5493" spans="1:11" x14ac:dyDescent="0.45">
      <c r="A5493" s="10" t="s">
        <v>51</v>
      </c>
      <c r="B5493" s="20">
        <v>0.97199999999999998</v>
      </c>
      <c r="C5493" s="19">
        <v>33267</v>
      </c>
      <c r="D5493" s="19">
        <v>7408.3346540000002</v>
      </c>
      <c r="E5493" s="23">
        <v>2.013019941</v>
      </c>
      <c r="F5493" s="23">
        <v>0.59731169900000003</v>
      </c>
      <c r="G5493" s="17">
        <v>0</v>
      </c>
      <c r="H5493" s="17">
        <v>1</v>
      </c>
      <c r="I5493" s="17">
        <v>0.96883060499999996</v>
      </c>
      <c r="J5493" s="17">
        <v>3.0499999999999999E-2</v>
      </c>
      <c r="K5493" s="17">
        <v>6.2399999999999999E-4</v>
      </c>
    </row>
    <row r="5494" spans="1:11" x14ac:dyDescent="0.45">
      <c r="A5494" s="10" t="s">
        <v>51</v>
      </c>
      <c r="B5494" s="20">
        <v>0.97299999999999998</v>
      </c>
      <c r="C5494" s="19">
        <v>33301</v>
      </c>
      <c r="D5494" s="19">
        <v>7477.8931220000004</v>
      </c>
      <c r="E5494" s="23">
        <v>2.0802676280000001</v>
      </c>
      <c r="F5494" s="23">
        <v>0.60405921699999998</v>
      </c>
      <c r="G5494" s="17">
        <v>0</v>
      </c>
      <c r="H5494" s="17">
        <v>1</v>
      </c>
      <c r="I5494" s="17">
        <v>0.96819030100000003</v>
      </c>
      <c r="J5494" s="17">
        <v>3.1199999999999999E-2</v>
      </c>
      <c r="K5494" s="17">
        <v>6.2200000000000005E-4</v>
      </c>
    </row>
    <row r="5495" spans="1:11" x14ac:dyDescent="0.45">
      <c r="A5495" s="10" t="s">
        <v>51</v>
      </c>
      <c r="B5495" s="20">
        <v>0.97399999999999998</v>
      </c>
      <c r="C5495" s="19">
        <v>33337</v>
      </c>
      <c r="D5495" s="19">
        <v>7553.6073210000004</v>
      </c>
      <c r="E5495" s="23">
        <v>2.1190296970000002</v>
      </c>
      <c r="F5495" s="23">
        <v>0.61113018200000002</v>
      </c>
      <c r="G5495" s="17">
        <v>0</v>
      </c>
      <c r="H5495" s="17">
        <v>1</v>
      </c>
      <c r="I5495" s="17">
        <v>0.96819244999999998</v>
      </c>
      <c r="J5495" s="17">
        <v>3.1199999999999999E-2</v>
      </c>
      <c r="K5495" s="17">
        <v>6.2100000000000002E-4</v>
      </c>
    </row>
    <row r="5496" spans="1:11" x14ac:dyDescent="0.45">
      <c r="A5496" s="10" t="s">
        <v>51</v>
      </c>
      <c r="B5496" s="20">
        <v>0.97499999999999998</v>
      </c>
      <c r="C5496" s="19">
        <v>33370</v>
      </c>
      <c r="D5496" s="19">
        <v>7624.3072469999997</v>
      </c>
      <c r="E5496" s="23">
        <v>2.1670347329999999</v>
      </c>
      <c r="F5496" s="23">
        <v>0.61864687200000001</v>
      </c>
      <c r="G5496" s="17">
        <v>0</v>
      </c>
      <c r="H5496" s="17">
        <v>1</v>
      </c>
      <c r="I5496" s="17">
        <v>0.96815538499999998</v>
      </c>
      <c r="J5496" s="17">
        <v>3.1199999999999999E-2</v>
      </c>
      <c r="K5496" s="17">
        <v>6.2E-4</v>
      </c>
    </row>
    <row r="5497" spans="1:11" x14ac:dyDescent="0.45">
      <c r="A5497" s="10" t="s">
        <v>51</v>
      </c>
      <c r="B5497" s="20">
        <v>0.97599999999999998</v>
      </c>
      <c r="C5497" s="19">
        <v>33405</v>
      </c>
      <c r="D5497" s="19">
        <v>7701.4220370000003</v>
      </c>
      <c r="E5497" s="23">
        <v>2.2412551180000002</v>
      </c>
      <c r="F5497" s="23">
        <v>0.62581011399999997</v>
      </c>
      <c r="G5497" s="17">
        <v>0</v>
      </c>
      <c r="H5497" s="17">
        <v>1</v>
      </c>
      <c r="I5497" s="17">
        <v>0.96811638899999997</v>
      </c>
      <c r="J5497" s="17">
        <v>3.1300000000000001E-2</v>
      </c>
      <c r="K5497" s="17">
        <v>6.1899999999999998E-4</v>
      </c>
    </row>
    <row r="5498" spans="1:11" x14ac:dyDescent="0.45">
      <c r="A5498" s="10" t="s">
        <v>51</v>
      </c>
      <c r="B5498" s="20">
        <v>0.97699999999999998</v>
      </c>
      <c r="C5498" s="19">
        <v>33438</v>
      </c>
      <c r="D5498" s="19">
        <v>7776.2034729999996</v>
      </c>
      <c r="E5498" s="23">
        <v>2.3000066270000001</v>
      </c>
      <c r="F5498" s="23">
        <v>0.63357618599999999</v>
      </c>
      <c r="G5498" s="17">
        <v>0</v>
      </c>
      <c r="H5498" s="17">
        <v>1</v>
      </c>
      <c r="I5498" s="17">
        <v>0.96810209899999999</v>
      </c>
      <c r="J5498" s="17">
        <v>3.1300000000000001E-2</v>
      </c>
      <c r="K5498" s="17">
        <v>6.1799999999999995E-4</v>
      </c>
    </row>
    <row r="5499" spans="1:11" x14ac:dyDescent="0.45">
      <c r="A5499" s="10" t="s">
        <v>51</v>
      </c>
      <c r="B5499" s="20">
        <v>0.97799999999999998</v>
      </c>
      <c r="C5499" s="19">
        <v>33472</v>
      </c>
      <c r="D5499" s="19">
        <v>7855.4995209999997</v>
      </c>
      <c r="E5499" s="23">
        <v>2.36672102</v>
      </c>
      <c r="F5499" s="23">
        <v>0.64101343399999999</v>
      </c>
      <c r="G5499" s="17">
        <v>0</v>
      </c>
      <c r="H5499" s="17">
        <v>1</v>
      </c>
      <c r="I5499" s="17">
        <v>0.96811463499999995</v>
      </c>
      <c r="J5499" s="17">
        <v>3.1300000000000001E-2</v>
      </c>
      <c r="K5499" s="17">
        <v>6.1700000000000004E-4</v>
      </c>
    </row>
    <row r="5500" spans="1:11" x14ac:dyDescent="0.45">
      <c r="A5500" s="10" t="s">
        <v>51</v>
      </c>
      <c r="B5500" s="20">
        <v>0.97899999999999998</v>
      </c>
      <c r="C5500" s="19">
        <v>33508</v>
      </c>
      <c r="D5500" s="19">
        <v>7941.7139880000004</v>
      </c>
      <c r="E5500" s="23">
        <v>2.4355440740000001</v>
      </c>
      <c r="F5500" s="23">
        <v>0.64888912700000001</v>
      </c>
      <c r="G5500" s="17">
        <v>0</v>
      </c>
      <c r="H5500" s="17">
        <v>1</v>
      </c>
      <c r="I5500" s="17">
        <v>0.96808351299999995</v>
      </c>
      <c r="J5500" s="17">
        <v>3.1300000000000001E-2</v>
      </c>
      <c r="K5500" s="17">
        <v>6.1700000000000004E-4</v>
      </c>
    </row>
    <row r="5501" spans="1:11" x14ac:dyDescent="0.45">
      <c r="A5501" s="10" t="s">
        <v>51</v>
      </c>
      <c r="B5501" s="20">
        <v>0.98</v>
      </c>
      <c r="C5501" s="19">
        <v>33542</v>
      </c>
      <c r="D5501" s="19">
        <v>8025.7891749999999</v>
      </c>
      <c r="E5501" s="23">
        <v>2.5085542950000002</v>
      </c>
      <c r="F5501" s="23">
        <v>0.65783745999999998</v>
      </c>
      <c r="G5501" s="17">
        <v>0</v>
      </c>
      <c r="H5501" s="17">
        <v>1</v>
      </c>
      <c r="I5501" s="17">
        <v>0.96799256600000005</v>
      </c>
      <c r="J5501" s="17">
        <v>3.1399999999999997E-2</v>
      </c>
      <c r="K5501" s="17">
        <v>6.1600000000000001E-4</v>
      </c>
    </row>
    <row r="5502" spans="1:11" x14ac:dyDescent="0.45">
      <c r="A5502" s="10" t="s">
        <v>51</v>
      </c>
      <c r="B5502" s="20">
        <v>0.98099999999999998</v>
      </c>
      <c r="C5502" s="19">
        <v>33576</v>
      </c>
      <c r="D5502" s="19">
        <v>8112.6111769999998</v>
      </c>
      <c r="E5502" s="23">
        <v>2.596059849</v>
      </c>
      <c r="F5502" s="23">
        <v>0.66643086900000004</v>
      </c>
      <c r="G5502" s="17">
        <v>0</v>
      </c>
      <c r="H5502" s="17">
        <v>1</v>
      </c>
      <c r="I5502" s="17">
        <v>0.96802524599999995</v>
      </c>
      <c r="J5502" s="17">
        <v>3.1399999999999997E-2</v>
      </c>
      <c r="K5502" s="17">
        <v>6.1499999999999999E-4</v>
      </c>
    </row>
    <row r="5503" spans="1:11" x14ac:dyDescent="0.45">
      <c r="A5503" s="10" t="s">
        <v>51</v>
      </c>
      <c r="B5503" s="20">
        <v>0.98199999999999998</v>
      </c>
      <c r="C5503" s="19">
        <v>33610</v>
      </c>
      <c r="D5503" s="19">
        <v>8202.775764</v>
      </c>
      <c r="E5503" s="23">
        <v>2.6968777770000001</v>
      </c>
      <c r="F5503" s="23">
        <v>0.67513414500000002</v>
      </c>
      <c r="G5503" s="17">
        <v>0</v>
      </c>
      <c r="H5503" s="17">
        <v>1</v>
      </c>
      <c r="I5503" s="17">
        <v>0.96800584999999995</v>
      </c>
      <c r="J5503" s="17">
        <v>3.1399999999999997E-2</v>
      </c>
      <c r="K5503" s="17">
        <v>6.1399999999999996E-4</v>
      </c>
    </row>
    <row r="5504" spans="1:11" x14ac:dyDescent="0.45">
      <c r="A5504" s="10" t="s">
        <v>51</v>
      </c>
      <c r="B5504" s="20">
        <v>0.98299999999999998</v>
      </c>
      <c r="C5504" s="19">
        <v>33644</v>
      </c>
      <c r="D5504" s="19">
        <v>8296.2988389999991</v>
      </c>
      <c r="E5504" s="23">
        <v>2.808897124</v>
      </c>
      <c r="F5504" s="23">
        <v>0.68466242700000002</v>
      </c>
      <c r="G5504" s="17">
        <v>0</v>
      </c>
      <c r="H5504" s="17">
        <v>1</v>
      </c>
      <c r="I5504" s="17">
        <v>0.96799800000000003</v>
      </c>
      <c r="J5504" s="17">
        <v>3.1399999999999997E-2</v>
      </c>
      <c r="K5504" s="17">
        <v>6.1300000000000005E-4</v>
      </c>
    </row>
    <row r="5505" spans="1:11" x14ac:dyDescent="0.45">
      <c r="A5505" s="10" t="s">
        <v>51</v>
      </c>
      <c r="B5505" s="20">
        <v>0.98399999999999999</v>
      </c>
      <c r="C5505" s="19">
        <v>33679</v>
      </c>
      <c r="D5505" s="19">
        <v>8396.6137820000004</v>
      </c>
      <c r="E5505" s="23">
        <v>2.9040389700000002</v>
      </c>
      <c r="F5505" s="23">
        <v>0.69406572799999999</v>
      </c>
      <c r="G5505" s="17">
        <v>0</v>
      </c>
      <c r="H5505" s="17">
        <v>1</v>
      </c>
      <c r="I5505" s="17">
        <v>0.96786726700000003</v>
      </c>
      <c r="J5505" s="17">
        <v>3.15E-2</v>
      </c>
      <c r="K5505" s="17">
        <v>6.1200000000000002E-4</v>
      </c>
    </row>
    <row r="5506" spans="1:11" x14ac:dyDescent="0.45">
      <c r="A5506" s="10" t="s">
        <v>51</v>
      </c>
      <c r="B5506" s="20">
        <v>0.98499999999999999</v>
      </c>
      <c r="C5506" s="19">
        <v>33713</v>
      </c>
      <c r="D5506" s="19">
        <v>8497.1378139999997</v>
      </c>
      <c r="E5506" s="23">
        <v>3.011295192</v>
      </c>
      <c r="F5506" s="23">
        <v>0.70447662</v>
      </c>
      <c r="G5506" s="17">
        <v>0</v>
      </c>
      <c r="H5506" s="17">
        <v>1</v>
      </c>
      <c r="I5506" s="17">
        <v>0.96774288900000005</v>
      </c>
      <c r="J5506" s="17">
        <v>3.1600000000000003E-2</v>
      </c>
      <c r="K5506" s="17">
        <v>6.11E-4</v>
      </c>
    </row>
    <row r="5507" spans="1:11" x14ac:dyDescent="0.45">
      <c r="A5507" s="10" t="s">
        <v>51</v>
      </c>
      <c r="B5507" s="20">
        <v>0.98599999999999999</v>
      </c>
      <c r="C5507" s="19">
        <v>33747</v>
      </c>
      <c r="D5507" s="19">
        <v>8601.7578680000006</v>
      </c>
      <c r="E5507" s="23">
        <v>3.1263913589999999</v>
      </c>
      <c r="F5507" s="23">
        <v>0.71502924000000001</v>
      </c>
      <c r="G5507" s="17">
        <v>0</v>
      </c>
      <c r="H5507" s="17">
        <v>1</v>
      </c>
      <c r="I5507" s="17">
        <v>0.96768579399999999</v>
      </c>
      <c r="J5507" s="17">
        <v>3.1699999999999999E-2</v>
      </c>
      <c r="K5507" s="17">
        <v>6.11E-4</v>
      </c>
    </row>
    <row r="5508" spans="1:11" x14ac:dyDescent="0.45">
      <c r="A5508" s="10" t="s">
        <v>51</v>
      </c>
      <c r="B5508" s="20">
        <v>0.98699999999999999</v>
      </c>
      <c r="C5508" s="19">
        <v>33781</v>
      </c>
      <c r="D5508" s="19">
        <v>8710.7049449999995</v>
      </c>
      <c r="E5508" s="23">
        <v>3.2541769349999998</v>
      </c>
      <c r="F5508" s="23">
        <v>0.72583038899999996</v>
      </c>
      <c r="G5508" s="17">
        <v>0</v>
      </c>
      <c r="H5508" s="17">
        <v>1</v>
      </c>
      <c r="I5508" s="17">
        <v>0.96759019499999999</v>
      </c>
      <c r="J5508" s="17">
        <v>3.1800000000000002E-2</v>
      </c>
      <c r="K5508" s="17">
        <v>6.0999999999999997E-4</v>
      </c>
    </row>
    <row r="5509" spans="1:11" x14ac:dyDescent="0.45">
      <c r="A5509" s="10" t="s">
        <v>51</v>
      </c>
      <c r="B5509" s="20">
        <v>0.98799999999999999</v>
      </c>
      <c r="C5509" s="19">
        <v>33815</v>
      </c>
      <c r="D5509" s="19">
        <v>8823.9141259999997</v>
      </c>
      <c r="E5509" s="23">
        <v>3.3813719889999998</v>
      </c>
      <c r="F5509" s="23">
        <v>0.73733740999999997</v>
      </c>
      <c r="G5509" s="17">
        <v>0</v>
      </c>
      <c r="H5509" s="17">
        <v>1</v>
      </c>
      <c r="I5509" s="17">
        <v>0.96754027300000001</v>
      </c>
      <c r="J5509" s="17">
        <v>3.1899999999999998E-2</v>
      </c>
      <c r="K5509" s="17">
        <v>6.0899999999999995E-4</v>
      </c>
    </row>
    <row r="5510" spans="1:11" x14ac:dyDescent="0.45">
      <c r="A5510" s="10" t="s">
        <v>51</v>
      </c>
      <c r="B5510" s="20">
        <v>0.98899999999999999</v>
      </c>
      <c r="C5510" s="19">
        <v>33850</v>
      </c>
      <c r="D5510" s="19">
        <v>8944.1187910000008</v>
      </c>
      <c r="E5510" s="23">
        <v>3.5058598029999999</v>
      </c>
      <c r="F5510" s="23">
        <v>0.74910009300000002</v>
      </c>
      <c r="G5510" s="17">
        <v>0</v>
      </c>
      <c r="H5510" s="17">
        <v>1</v>
      </c>
      <c r="I5510" s="17">
        <v>0.96739006100000002</v>
      </c>
      <c r="J5510" s="17">
        <v>3.2000000000000001E-2</v>
      </c>
      <c r="K5510" s="17">
        <v>6.0899999999999995E-4</v>
      </c>
    </row>
    <row r="5511" spans="1:11" x14ac:dyDescent="0.45">
      <c r="A5511" s="10" t="s">
        <v>51</v>
      </c>
      <c r="B5511" s="20">
        <v>0.99</v>
      </c>
      <c r="C5511" s="19">
        <v>33883</v>
      </c>
      <c r="D5511" s="19">
        <v>9063.1221509999996</v>
      </c>
      <c r="E5511" s="23">
        <v>3.7041475789999998</v>
      </c>
      <c r="F5511" s="23">
        <v>0.76133616000000004</v>
      </c>
      <c r="G5511" s="17">
        <v>0</v>
      </c>
      <c r="H5511" s="17">
        <v>1</v>
      </c>
      <c r="I5511" s="17">
        <v>0.96728269200000006</v>
      </c>
      <c r="J5511" s="17">
        <v>3.2099999999999997E-2</v>
      </c>
      <c r="K5511" s="17">
        <v>6.0800000000000003E-4</v>
      </c>
    </row>
    <row r="5512" spans="1:11" x14ac:dyDescent="0.45">
      <c r="A5512" s="10" t="s">
        <v>51</v>
      </c>
      <c r="B5512" s="20">
        <v>0.99099999999999999</v>
      </c>
      <c r="C5512" s="19">
        <v>33918</v>
      </c>
      <c r="D5512" s="19">
        <v>9195.6461729999992</v>
      </c>
      <c r="E5512" s="23">
        <v>3.8797075689999998</v>
      </c>
      <c r="F5512" s="23">
        <v>0.77428275499999999</v>
      </c>
      <c r="G5512" s="17">
        <v>0</v>
      </c>
      <c r="H5512" s="17">
        <v>1</v>
      </c>
      <c r="I5512" s="17">
        <v>0.96718065399999997</v>
      </c>
      <c r="J5512" s="17">
        <v>3.2199999999999999E-2</v>
      </c>
      <c r="K5512" s="17">
        <v>6.0700000000000001E-4</v>
      </c>
    </row>
    <row r="5513" spans="1:11" x14ac:dyDescent="0.45">
      <c r="A5513" s="10" t="s">
        <v>51</v>
      </c>
      <c r="B5513" s="20">
        <v>0.99199999999999999</v>
      </c>
      <c r="C5513" s="19">
        <v>33951</v>
      </c>
      <c r="D5513" s="19">
        <v>9326.5781040000002</v>
      </c>
      <c r="E5513" s="23">
        <v>4.0449139550000002</v>
      </c>
      <c r="F5513" s="23">
        <v>0.78795881599999995</v>
      </c>
      <c r="G5513" s="17">
        <v>0</v>
      </c>
      <c r="H5513" s="17">
        <v>1</v>
      </c>
      <c r="I5513" s="17">
        <v>0.96714307899999996</v>
      </c>
      <c r="J5513" s="17">
        <v>3.2300000000000002E-2</v>
      </c>
      <c r="K5513" s="17">
        <v>6.0700000000000001E-4</v>
      </c>
    </row>
    <row r="5514" spans="1:11" x14ac:dyDescent="0.45">
      <c r="A5514" s="10" t="s">
        <v>51</v>
      </c>
      <c r="B5514" s="20">
        <v>0.99299999999999999</v>
      </c>
      <c r="C5514" s="19">
        <v>33986</v>
      </c>
      <c r="D5514" s="19">
        <v>9472.4509460000008</v>
      </c>
      <c r="E5514" s="23">
        <v>4.3632364949999998</v>
      </c>
      <c r="F5514" s="23">
        <v>0.801838791</v>
      </c>
      <c r="G5514" s="17">
        <v>0</v>
      </c>
      <c r="H5514" s="17">
        <v>1</v>
      </c>
      <c r="I5514" s="17">
        <v>0.96710818099999996</v>
      </c>
      <c r="J5514" s="17">
        <v>3.2300000000000002E-2</v>
      </c>
      <c r="K5514" s="17">
        <v>6.0499999999999996E-4</v>
      </c>
    </row>
    <row r="5515" spans="1:11" x14ac:dyDescent="0.45">
      <c r="A5515" s="10" t="s">
        <v>51</v>
      </c>
      <c r="B5515" s="20">
        <v>0.99399999999999999</v>
      </c>
      <c r="C5515" s="19">
        <v>34021</v>
      </c>
      <c r="D5515" s="19">
        <v>9631.4047750000009</v>
      </c>
      <c r="E5515" s="23">
        <v>4.7429177620000003</v>
      </c>
      <c r="F5515" s="23">
        <v>0.816870184</v>
      </c>
      <c r="G5515" s="17">
        <v>0</v>
      </c>
      <c r="H5515" s="17">
        <v>1</v>
      </c>
      <c r="I5515" s="17">
        <v>0.96704101099999995</v>
      </c>
      <c r="J5515" s="17">
        <v>3.2399999999999998E-2</v>
      </c>
      <c r="K5515" s="17">
        <v>6.0400000000000004E-4</v>
      </c>
    </row>
    <row r="5516" spans="1:11" x14ac:dyDescent="0.45">
      <c r="A5516" s="10" t="s">
        <v>51</v>
      </c>
      <c r="B5516" s="20">
        <v>0.995</v>
      </c>
      <c r="C5516" s="19">
        <v>34055</v>
      </c>
      <c r="D5516" s="19">
        <v>9799.321817</v>
      </c>
      <c r="E5516" s="23">
        <v>5.1090767789999996</v>
      </c>
      <c r="F5516" s="23">
        <v>0.83456920899999998</v>
      </c>
      <c r="G5516" s="17">
        <v>0</v>
      </c>
      <c r="H5516" s="17">
        <v>1</v>
      </c>
      <c r="I5516" s="17">
        <v>0.96690913899999997</v>
      </c>
      <c r="J5516" s="17">
        <v>3.2500000000000001E-2</v>
      </c>
      <c r="K5516" s="17">
        <v>6.0300000000000002E-4</v>
      </c>
    </row>
    <row r="5517" spans="1:11" x14ac:dyDescent="0.45">
      <c r="A5517" s="10" t="s">
        <v>51</v>
      </c>
      <c r="B5517" s="20">
        <v>0.996</v>
      </c>
      <c r="C5517" s="19">
        <v>34089</v>
      </c>
      <c r="D5517" s="19">
        <v>9980.2820400000001</v>
      </c>
      <c r="E5517" s="23">
        <v>5.5318607469999996</v>
      </c>
      <c r="F5517" s="23">
        <v>0.852605999</v>
      </c>
      <c r="G5517" s="17">
        <v>0</v>
      </c>
      <c r="H5517" s="17">
        <v>1</v>
      </c>
      <c r="I5517" s="17">
        <v>0.96683816300000003</v>
      </c>
      <c r="J5517" s="17">
        <v>3.2599999999999997E-2</v>
      </c>
      <c r="K5517" s="17">
        <v>6.02E-4</v>
      </c>
    </row>
    <row r="5518" spans="1:11" x14ac:dyDescent="0.45">
      <c r="A5518" s="10" t="s">
        <v>51</v>
      </c>
      <c r="B5518" s="20">
        <v>0.997</v>
      </c>
      <c r="C5518" s="19">
        <v>34123</v>
      </c>
      <c r="D5518" s="19">
        <v>10183.14921</v>
      </c>
      <c r="E5518" s="23">
        <v>6.3405593729999996</v>
      </c>
      <c r="F5518" s="23">
        <v>0.87199161599999997</v>
      </c>
      <c r="G5518" s="17">
        <v>0</v>
      </c>
      <c r="H5518" s="17">
        <v>1</v>
      </c>
      <c r="I5518" s="17">
        <v>0.96667278499999998</v>
      </c>
      <c r="J5518" s="17">
        <v>3.27E-2</v>
      </c>
      <c r="K5518" s="17">
        <v>6.02E-4</v>
      </c>
    </row>
    <row r="5519" spans="1:11" x14ac:dyDescent="0.45">
      <c r="A5519" s="10" t="s">
        <v>51</v>
      </c>
      <c r="B5519" s="20">
        <v>0.998</v>
      </c>
      <c r="C5519" s="19">
        <v>34157</v>
      </c>
      <c r="D5519" s="19">
        <v>10415.14681</v>
      </c>
      <c r="E5519" s="23">
        <v>7.7205467380000004</v>
      </c>
      <c r="F5519" s="23">
        <v>0.89396376899999996</v>
      </c>
      <c r="G5519" s="17">
        <v>0</v>
      </c>
      <c r="H5519" s="17">
        <v>1</v>
      </c>
      <c r="I5519" s="17">
        <v>0.96648609900000004</v>
      </c>
      <c r="J5519" s="17">
        <v>3.2899999999999999E-2</v>
      </c>
      <c r="K5519" s="17">
        <v>6.0099999999999997E-4</v>
      </c>
    </row>
    <row r="5520" spans="1:11" x14ac:dyDescent="0.45">
      <c r="A5520" s="10" t="s">
        <v>51</v>
      </c>
      <c r="B5520" s="20">
        <v>0.999</v>
      </c>
      <c r="C5520" s="19">
        <v>34191</v>
      </c>
      <c r="D5520" s="19">
        <v>10743.657950000001</v>
      </c>
      <c r="E5520" s="23">
        <v>16.957978969999999</v>
      </c>
      <c r="F5520" s="23">
        <v>0.91959259400000004</v>
      </c>
      <c r="G5520" s="17">
        <v>0</v>
      </c>
      <c r="H5520" s="17">
        <v>1</v>
      </c>
      <c r="I5520" s="17">
        <v>0.96614023100000002</v>
      </c>
      <c r="J5520" s="17">
        <v>3.3300000000000003E-2</v>
      </c>
      <c r="K5520" s="17">
        <v>5.9999999999999995E-4</v>
      </c>
    </row>
    <row r="5521" spans="1:11" x14ac:dyDescent="0.45">
      <c r="A5521" s="10" t="s">
        <v>51</v>
      </c>
      <c r="B5521" s="20">
        <v>1</v>
      </c>
      <c r="C5521" s="19">
        <v>34192</v>
      </c>
      <c r="D5521" s="19">
        <v>10765.59713</v>
      </c>
      <c r="E5521" s="23">
        <v>21.939179920000001</v>
      </c>
      <c r="F5521" s="23">
        <v>0.95868606300000003</v>
      </c>
      <c r="G5521" s="17">
        <v>0</v>
      </c>
      <c r="H5521" s="17">
        <v>1</v>
      </c>
      <c r="I5521" s="17">
        <v>0.96612793399999997</v>
      </c>
      <c r="J5521" s="17">
        <v>3.3300000000000003E-2</v>
      </c>
      <c r="K5521" s="17">
        <v>5.9999999999999995E-4</v>
      </c>
    </row>
    <row r="5522" spans="1:11" x14ac:dyDescent="0.45">
      <c r="A5522" s="10" t="s">
        <v>53</v>
      </c>
      <c r="B5522" s="20">
        <v>0</v>
      </c>
      <c r="C5522" s="19">
        <v>112</v>
      </c>
      <c r="D5522" s="19">
        <v>0.17903893600000001</v>
      </c>
      <c r="E5522" s="23">
        <v>2.3E-3</v>
      </c>
      <c r="F5522" s="23">
        <v>1.98E-3</v>
      </c>
      <c r="G5522" s="17">
        <v>0</v>
      </c>
      <c r="H5522" s="17">
        <v>1</v>
      </c>
      <c r="I5522" s="17">
        <v>0.475265995</v>
      </c>
      <c r="J5522" s="17">
        <v>0.524734005</v>
      </c>
      <c r="K5522" s="17">
        <v>0</v>
      </c>
    </row>
    <row r="5523" spans="1:11" x14ac:dyDescent="0.45">
      <c r="A5523" s="10" t="s">
        <v>53</v>
      </c>
      <c r="B5523" s="20">
        <v>0.01</v>
      </c>
      <c r="C5523" s="19">
        <v>326</v>
      </c>
      <c r="D5523" s="19">
        <v>1.0069482460000001</v>
      </c>
      <c r="E5523" s="23">
        <v>5.3099999999999996E-3</v>
      </c>
      <c r="F5523" s="23">
        <v>4.5900000000000003E-3</v>
      </c>
      <c r="G5523" s="17">
        <v>0</v>
      </c>
      <c r="H5523" s="17">
        <v>1</v>
      </c>
      <c r="I5523" s="17">
        <v>0.65516737300000005</v>
      </c>
      <c r="J5523" s="17">
        <v>0.344832627</v>
      </c>
      <c r="K5523" s="17">
        <v>0</v>
      </c>
    </row>
    <row r="5524" spans="1:11" x14ac:dyDescent="0.45">
      <c r="A5524" s="10" t="s">
        <v>53</v>
      </c>
      <c r="B5524" s="20">
        <v>0.02</v>
      </c>
      <c r="C5524" s="19">
        <v>495</v>
      </c>
      <c r="D5524" s="19">
        <v>1.994848178</v>
      </c>
      <c r="E5524" s="23">
        <v>6.28E-3</v>
      </c>
      <c r="F5524" s="23">
        <v>5.8799999999999998E-3</v>
      </c>
      <c r="G5524" s="17">
        <v>0</v>
      </c>
      <c r="H5524" s="17">
        <v>1</v>
      </c>
      <c r="I5524" s="17">
        <v>0.42055408</v>
      </c>
      <c r="J5524" s="17">
        <v>0.57944591999999995</v>
      </c>
      <c r="K5524" s="17">
        <v>0</v>
      </c>
    </row>
    <row r="5525" spans="1:11" x14ac:dyDescent="0.45">
      <c r="A5525" s="10" t="s">
        <v>53</v>
      </c>
      <c r="B5525" s="20">
        <v>0.03</v>
      </c>
      <c r="C5525" s="19">
        <v>788</v>
      </c>
      <c r="D5525" s="19">
        <v>4.0701329340000001</v>
      </c>
      <c r="E5525" s="23">
        <v>8.3199999999999993E-3</v>
      </c>
      <c r="F5525" s="23">
        <v>7.2100000000000003E-3</v>
      </c>
      <c r="G5525" s="17">
        <v>0</v>
      </c>
      <c r="H5525" s="17">
        <v>1</v>
      </c>
      <c r="I5525" s="17">
        <v>0.43633891000000002</v>
      </c>
      <c r="J5525" s="17">
        <v>0.56201782099999997</v>
      </c>
      <c r="K5525" s="17">
        <v>1.64E-3</v>
      </c>
    </row>
    <row r="5526" spans="1:11" x14ac:dyDescent="0.45">
      <c r="A5526" s="10" t="s">
        <v>53</v>
      </c>
      <c r="B5526" s="20">
        <v>0.04</v>
      </c>
      <c r="C5526" s="19">
        <v>978</v>
      </c>
      <c r="D5526" s="19">
        <v>5.7318665229999999</v>
      </c>
      <c r="E5526" s="23">
        <v>9.2700000000000005E-3</v>
      </c>
      <c r="F5526" s="23">
        <v>8.5400000000000007E-3</v>
      </c>
      <c r="G5526" s="17">
        <v>0</v>
      </c>
      <c r="H5526" s="17">
        <v>1</v>
      </c>
      <c r="I5526" s="17">
        <v>0.53029901599999996</v>
      </c>
      <c r="J5526" s="17">
        <v>0.46856014299999998</v>
      </c>
      <c r="K5526" s="17">
        <v>1.14E-3</v>
      </c>
    </row>
    <row r="5527" spans="1:11" x14ac:dyDescent="0.45">
      <c r="A5527" s="10" t="s">
        <v>53</v>
      </c>
      <c r="B5527" s="20">
        <v>0.05</v>
      </c>
      <c r="C5527" s="19">
        <v>1224</v>
      </c>
      <c r="D5527" s="19">
        <v>8.2567839440000004</v>
      </c>
      <c r="E5527" s="23">
        <v>1.14E-2</v>
      </c>
      <c r="F5527" s="23">
        <v>9.9799999999999993E-3</v>
      </c>
      <c r="G5527" s="17">
        <v>0</v>
      </c>
      <c r="H5527" s="17">
        <v>1</v>
      </c>
      <c r="I5527" s="17">
        <v>0.48621586100000003</v>
      </c>
      <c r="J5527" s="17">
        <v>0.51299602399999999</v>
      </c>
      <c r="K5527" s="17">
        <v>7.8799999999999996E-4</v>
      </c>
    </row>
    <row r="5528" spans="1:11" x14ac:dyDescent="0.45">
      <c r="A5528" s="10" t="s">
        <v>53</v>
      </c>
      <c r="B5528" s="20">
        <v>0.06</v>
      </c>
      <c r="C5528" s="19">
        <v>1458</v>
      </c>
      <c r="D5528" s="19">
        <v>11.05712097</v>
      </c>
      <c r="E5528" s="23">
        <v>1.24E-2</v>
      </c>
      <c r="F5528" s="23">
        <v>1.15E-2</v>
      </c>
      <c r="G5528" s="17">
        <v>0</v>
      </c>
      <c r="H5528" s="17">
        <v>1</v>
      </c>
      <c r="I5528" s="17">
        <v>0.47635192799999998</v>
      </c>
      <c r="J5528" s="17">
        <v>0.52306450999999998</v>
      </c>
      <c r="K5528" s="17">
        <v>5.8399999999999999E-4</v>
      </c>
    </row>
    <row r="5529" spans="1:11" x14ac:dyDescent="0.45">
      <c r="A5529" s="10" t="s">
        <v>53</v>
      </c>
      <c r="B5529" s="20">
        <v>7.0000000000000007E-2</v>
      </c>
      <c r="C5529" s="19">
        <v>1688</v>
      </c>
      <c r="D5529" s="19">
        <v>14.071374240000001</v>
      </c>
      <c r="E5529" s="23">
        <v>1.3599999999999999E-2</v>
      </c>
      <c r="F5529" s="23">
        <v>1.2500000000000001E-2</v>
      </c>
      <c r="G5529" s="17">
        <v>0</v>
      </c>
      <c r="H5529" s="17">
        <v>1</v>
      </c>
      <c r="I5529" s="17">
        <v>0.42926319000000002</v>
      </c>
      <c r="J5529" s="17">
        <v>0.570280601</v>
      </c>
      <c r="K5529" s="17">
        <v>4.5600000000000003E-4</v>
      </c>
    </row>
    <row r="5530" spans="1:11" x14ac:dyDescent="0.45">
      <c r="A5530" s="10" t="s">
        <v>53</v>
      </c>
      <c r="B5530" s="20">
        <v>0.08</v>
      </c>
      <c r="C5530" s="19">
        <v>1909</v>
      </c>
      <c r="D5530" s="19">
        <v>17.226991250000001</v>
      </c>
      <c r="E5530" s="23">
        <v>1.5100000000000001E-2</v>
      </c>
      <c r="F5530" s="23">
        <v>1.35E-2</v>
      </c>
      <c r="G5530" s="17">
        <v>0</v>
      </c>
      <c r="H5530" s="17">
        <v>1</v>
      </c>
      <c r="I5530" s="17">
        <v>0.50441121</v>
      </c>
      <c r="J5530" s="17">
        <v>0.49521652500000002</v>
      </c>
      <c r="K5530" s="17">
        <v>3.7199999999999999E-4</v>
      </c>
    </row>
    <row r="5531" spans="1:11" x14ac:dyDescent="0.45">
      <c r="A5531" s="10" t="s">
        <v>53</v>
      </c>
      <c r="B5531" s="20">
        <v>0.09</v>
      </c>
      <c r="C5531" s="19">
        <v>2119</v>
      </c>
      <c r="D5531" s="19">
        <v>20.51596748</v>
      </c>
      <c r="E5531" s="23">
        <v>1.66E-2</v>
      </c>
      <c r="F5531" s="23">
        <v>1.46E-2</v>
      </c>
      <c r="G5531" s="17">
        <v>0</v>
      </c>
      <c r="H5531" s="17">
        <v>1</v>
      </c>
      <c r="I5531" s="17">
        <v>0.51426615799999997</v>
      </c>
      <c r="J5531" s="17">
        <v>0.48542120900000002</v>
      </c>
      <c r="K5531" s="17">
        <v>3.1300000000000002E-4</v>
      </c>
    </row>
    <row r="5532" spans="1:11" x14ac:dyDescent="0.45">
      <c r="A5532" s="10" t="s">
        <v>53</v>
      </c>
      <c r="B5532" s="20">
        <v>0.1</v>
      </c>
      <c r="C5532" s="19">
        <v>2362</v>
      </c>
      <c r="D5532" s="19">
        <v>24.68640989</v>
      </c>
      <c r="E5532" s="23">
        <v>1.7600000000000001E-2</v>
      </c>
      <c r="F5532" s="23">
        <v>1.5800000000000002E-2</v>
      </c>
      <c r="G5532" s="17">
        <v>0</v>
      </c>
      <c r="H5532" s="17">
        <v>1</v>
      </c>
      <c r="I5532" s="17">
        <v>0.53479330300000005</v>
      </c>
      <c r="J5532" s="17">
        <v>0.464946786</v>
      </c>
      <c r="K5532" s="17">
        <v>2.5999999999999998E-4</v>
      </c>
    </row>
    <row r="5533" spans="1:11" x14ac:dyDescent="0.45">
      <c r="A5533" s="10" t="s">
        <v>53</v>
      </c>
      <c r="B5533" s="20">
        <v>0.11</v>
      </c>
      <c r="C5533" s="19">
        <v>2585</v>
      </c>
      <c r="D5533" s="19">
        <v>28.76558176</v>
      </c>
      <c r="E5533" s="23">
        <v>1.8599999999999998E-2</v>
      </c>
      <c r="F5533" s="23">
        <v>1.6899999999999998E-2</v>
      </c>
      <c r="G5533" s="17">
        <v>0</v>
      </c>
      <c r="H5533" s="17">
        <v>1</v>
      </c>
      <c r="I5533" s="17">
        <v>0.51031117999999998</v>
      </c>
      <c r="J5533" s="17">
        <v>0.489466876</v>
      </c>
      <c r="K5533" s="17">
        <v>2.22E-4</v>
      </c>
    </row>
    <row r="5534" spans="1:11" x14ac:dyDescent="0.45">
      <c r="A5534" s="10" t="s">
        <v>53</v>
      </c>
      <c r="B5534" s="20">
        <v>0.12</v>
      </c>
      <c r="C5534" s="19">
        <v>2809</v>
      </c>
      <c r="D5534" s="19">
        <v>33.125019889999997</v>
      </c>
      <c r="E5534" s="23">
        <v>2.0500000000000001E-2</v>
      </c>
      <c r="F5534" s="23">
        <v>1.8100000000000002E-2</v>
      </c>
      <c r="G5534" s="17">
        <v>0</v>
      </c>
      <c r="H5534" s="17">
        <v>1</v>
      </c>
      <c r="I5534" s="17">
        <v>0.49990827900000001</v>
      </c>
      <c r="J5534" s="17">
        <v>0.49989890199999998</v>
      </c>
      <c r="K5534" s="17">
        <v>1.93E-4</v>
      </c>
    </row>
    <row r="5535" spans="1:11" x14ac:dyDescent="0.45">
      <c r="A5535" s="10" t="s">
        <v>53</v>
      </c>
      <c r="B5535" s="20">
        <v>0.13</v>
      </c>
      <c r="C5535" s="19">
        <v>3039</v>
      </c>
      <c r="D5535" s="19">
        <v>37.972197420000001</v>
      </c>
      <c r="E5535" s="23">
        <v>2.1700000000000001E-2</v>
      </c>
      <c r="F5535" s="23">
        <v>1.9300000000000001E-2</v>
      </c>
      <c r="G5535" s="17">
        <v>0</v>
      </c>
      <c r="H5535" s="17">
        <v>1</v>
      </c>
      <c r="I5535" s="17">
        <v>0.496132609</v>
      </c>
      <c r="J5535" s="17">
        <v>0.50369808599999999</v>
      </c>
      <c r="K5535" s="17">
        <v>1.6899999999999999E-4</v>
      </c>
    </row>
    <row r="5536" spans="1:11" x14ac:dyDescent="0.45">
      <c r="A5536" s="10" t="s">
        <v>53</v>
      </c>
      <c r="B5536" s="20">
        <v>0.14000000000000001</v>
      </c>
      <c r="C5536" s="19">
        <v>3287</v>
      </c>
      <c r="D5536" s="19">
        <v>43.455744189999997</v>
      </c>
      <c r="E5536" s="23">
        <v>2.3E-2</v>
      </c>
      <c r="F5536" s="23">
        <v>2.0400000000000001E-2</v>
      </c>
      <c r="G5536" s="17">
        <v>0</v>
      </c>
      <c r="H5536" s="17">
        <v>1</v>
      </c>
      <c r="I5536" s="17">
        <v>0.50875992800000003</v>
      </c>
      <c r="J5536" s="17">
        <v>0.49109260900000001</v>
      </c>
      <c r="K5536" s="17">
        <v>1.47E-4</v>
      </c>
    </row>
    <row r="5537" spans="1:11" x14ac:dyDescent="0.45">
      <c r="A5537" s="10" t="s">
        <v>53</v>
      </c>
      <c r="B5537" s="20">
        <v>0.15</v>
      </c>
      <c r="C5537" s="19">
        <v>3483</v>
      </c>
      <c r="D5537" s="19">
        <v>48.054054100000002</v>
      </c>
      <c r="E5537" s="23">
        <v>2.3800000000000002E-2</v>
      </c>
      <c r="F5537" s="23">
        <v>2.1399999999999999E-2</v>
      </c>
      <c r="G5537" s="17">
        <v>0</v>
      </c>
      <c r="H5537" s="17">
        <v>1</v>
      </c>
      <c r="I5537" s="17">
        <v>0.51615741400000004</v>
      </c>
      <c r="J5537" s="17">
        <v>0.48370902599999999</v>
      </c>
      <c r="K5537" s="17">
        <v>1.34E-4</v>
      </c>
    </row>
    <row r="5538" spans="1:11" x14ac:dyDescent="0.45">
      <c r="A5538" s="10" t="s">
        <v>53</v>
      </c>
      <c r="B5538" s="20">
        <v>0.16</v>
      </c>
      <c r="C5538" s="19">
        <v>3714</v>
      </c>
      <c r="D5538" s="19">
        <v>53.773340070000003</v>
      </c>
      <c r="E5538" s="23">
        <v>2.5999999999999999E-2</v>
      </c>
      <c r="F5538" s="23">
        <v>2.2599999999999999E-2</v>
      </c>
      <c r="G5538" s="17">
        <v>0</v>
      </c>
      <c r="H5538" s="17">
        <v>1</v>
      </c>
      <c r="I5538" s="17">
        <v>0.51283971900000003</v>
      </c>
      <c r="J5538" s="17">
        <v>0.48703959499999999</v>
      </c>
      <c r="K5538" s="17">
        <v>1.21E-4</v>
      </c>
    </row>
    <row r="5539" spans="1:11" x14ac:dyDescent="0.45">
      <c r="A5539" s="10" t="s">
        <v>53</v>
      </c>
      <c r="B5539" s="20">
        <v>0.17</v>
      </c>
      <c r="C5539" s="19">
        <v>3936</v>
      </c>
      <c r="D5539" s="19">
        <v>59.686872180000002</v>
      </c>
      <c r="E5539" s="23">
        <v>2.7199999999999998E-2</v>
      </c>
      <c r="F5539" s="23">
        <v>2.3800000000000002E-2</v>
      </c>
      <c r="G5539" s="17">
        <v>0</v>
      </c>
      <c r="H5539" s="17">
        <v>1</v>
      </c>
      <c r="I5539" s="17">
        <v>0.51104372200000003</v>
      </c>
      <c r="J5539" s="17">
        <v>0.48884727900000002</v>
      </c>
      <c r="K5539" s="17">
        <v>1.0900000000000001E-4</v>
      </c>
    </row>
    <row r="5540" spans="1:11" x14ac:dyDescent="0.45">
      <c r="A5540" s="10" t="s">
        <v>53</v>
      </c>
      <c r="B5540" s="20">
        <v>0.18</v>
      </c>
      <c r="C5540" s="19">
        <v>4166</v>
      </c>
      <c r="D5540" s="19">
        <v>66.156407049999999</v>
      </c>
      <c r="E5540" s="23">
        <v>2.92E-2</v>
      </c>
      <c r="F5540" s="23">
        <v>2.5100000000000001E-2</v>
      </c>
      <c r="G5540" s="17">
        <v>0</v>
      </c>
      <c r="H5540" s="17">
        <v>1</v>
      </c>
      <c r="I5540" s="17">
        <v>0.51673376999999998</v>
      </c>
      <c r="J5540" s="17">
        <v>0.48316764000000001</v>
      </c>
      <c r="K5540" s="17">
        <v>9.8599999999999998E-5</v>
      </c>
    </row>
    <row r="5541" spans="1:11" x14ac:dyDescent="0.45">
      <c r="A5541" s="10" t="s">
        <v>53</v>
      </c>
      <c r="B5541" s="20">
        <v>0.19</v>
      </c>
      <c r="C5541" s="19">
        <v>4385</v>
      </c>
      <c r="D5541" s="19">
        <v>72.667583120000003</v>
      </c>
      <c r="E5541" s="23">
        <v>3.0499999999999999E-2</v>
      </c>
      <c r="F5541" s="23">
        <v>2.6499999999999999E-2</v>
      </c>
      <c r="G5541" s="17">
        <v>0</v>
      </c>
      <c r="H5541" s="17">
        <v>1</v>
      </c>
      <c r="I5541" s="17">
        <v>0.54246255300000001</v>
      </c>
      <c r="J5541" s="17">
        <v>0.45744758499999999</v>
      </c>
      <c r="K5541" s="17">
        <v>8.9900000000000003E-5</v>
      </c>
    </row>
    <row r="5542" spans="1:11" x14ac:dyDescent="0.45">
      <c r="A5542" s="10" t="s">
        <v>53</v>
      </c>
      <c r="B5542" s="20">
        <v>0.2</v>
      </c>
      <c r="C5542" s="19">
        <v>4609</v>
      </c>
      <c r="D5542" s="19">
        <v>79.610630760000006</v>
      </c>
      <c r="E5542" s="23">
        <v>3.2000000000000001E-2</v>
      </c>
      <c r="F5542" s="23">
        <v>2.7799999999999998E-2</v>
      </c>
      <c r="G5542" s="17">
        <v>0</v>
      </c>
      <c r="H5542" s="17">
        <v>1</v>
      </c>
      <c r="I5542" s="17">
        <v>0.55499700699999999</v>
      </c>
      <c r="J5542" s="17">
        <v>0.44492099299999999</v>
      </c>
      <c r="K5542" s="17">
        <v>8.2000000000000001E-5</v>
      </c>
    </row>
    <row r="5543" spans="1:11" x14ac:dyDescent="0.45">
      <c r="A5543" s="10" t="s">
        <v>53</v>
      </c>
      <c r="B5543" s="20">
        <v>0.21</v>
      </c>
      <c r="C5543" s="19">
        <v>4838</v>
      </c>
      <c r="D5543" s="19">
        <v>87.192022570000006</v>
      </c>
      <c r="E5543" s="23">
        <v>3.4299999999999997E-2</v>
      </c>
      <c r="F5543" s="23">
        <v>2.92E-2</v>
      </c>
      <c r="G5543" s="17">
        <v>0</v>
      </c>
      <c r="H5543" s="17">
        <v>1</v>
      </c>
      <c r="I5543" s="17">
        <v>0.54731377699999995</v>
      </c>
      <c r="J5543" s="17">
        <v>0.45261115099999999</v>
      </c>
      <c r="K5543" s="17">
        <v>7.5099999999999996E-5</v>
      </c>
    </row>
    <row r="5544" spans="1:11" x14ac:dyDescent="0.45">
      <c r="A5544" s="10" t="s">
        <v>53</v>
      </c>
      <c r="B5544" s="20">
        <v>0.22</v>
      </c>
      <c r="C5544" s="19">
        <v>5065</v>
      </c>
      <c r="D5544" s="19">
        <v>95.195652910000007</v>
      </c>
      <c r="E5544" s="23">
        <v>3.6200000000000003E-2</v>
      </c>
      <c r="F5544" s="23">
        <v>3.0700000000000002E-2</v>
      </c>
      <c r="G5544" s="17">
        <v>0</v>
      </c>
      <c r="H5544" s="17">
        <v>1</v>
      </c>
      <c r="I5544" s="17">
        <v>0.54118950399999999</v>
      </c>
      <c r="J5544" s="17">
        <v>0.45874094799999998</v>
      </c>
      <c r="K5544" s="17">
        <v>6.9499999999999995E-5</v>
      </c>
    </row>
    <row r="5545" spans="1:11" x14ac:dyDescent="0.45">
      <c r="A5545" s="10" t="s">
        <v>53</v>
      </c>
      <c r="B5545" s="20">
        <v>0.23</v>
      </c>
      <c r="C5545" s="19">
        <v>5253</v>
      </c>
      <c r="D5545" s="19">
        <v>102.1916014</v>
      </c>
      <c r="E5545" s="23">
        <v>3.7900000000000003E-2</v>
      </c>
      <c r="F5545" s="23">
        <v>3.2199999999999999E-2</v>
      </c>
      <c r="G5545" s="17">
        <v>0</v>
      </c>
      <c r="H5545" s="17">
        <v>1</v>
      </c>
      <c r="I5545" s="17">
        <v>0.55792591400000002</v>
      </c>
      <c r="J5545" s="17">
        <v>0.44200952500000001</v>
      </c>
      <c r="K5545" s="17">
        <v>6.4599999999999998E-5</v>
      </c>
    </row>
    <row r="5546" spans="1:11" x14ac:dyDescent="0.45">
      <c r="A5546" s="10" t="s">
        <v>53</v>
      </c>
      <c r="B5546" s="20">
        <v>0.24</v>
      </c>
      <c r="C5546" s="19">
        <v>5514</v>
      </c>
      <c r="D5546" s="19">
        <v>112.22407889999999</v>
      </c>
      <c r="E5546" s="23">
        <v>3.9399999999999998E-2</v>
      </c>
      <c r="F5546" s="23">
        <v>3.39E-2</v>
      </c>
      <c r="G5546" s="17">
        <v>0</v>
      </c>
      <c r="H5546" s="17">
        <v>1</v>
      </c>
      <c r="I5546" s="17">
        <v>0.57828633299999999</v>
      </c>
      <c r="J5546" s="17">
        <v>0.42165517400000002</v>
      </c>
      <c r="K5546" s="17">
        <v>5.8499999999999999E-5</v>
      </c>
    </row>
    <row r="5547" spans="1:11" x14ac:dyDescent="0.45">
      <c r="A5547" s="10" t="s">
        <v>53</v>
      </c>
      <c r="B5547" s="20">
        <v>0.25</v>
      </c>
      <c r="C5547" s="19">
        <v>5741</v>
      </c>
      <c r="D5547" s="19">
        <v>121.4144771</v>
      </c>
      <c r="E5547" s="23">
        <v>4.1799999999999997E-2</v>
      </c>
      <c r="F5547" s="23">
        <v>3.5400000000000001E-2</v>
      </c>
      <c r="G5547" s="17">
        <v>0</v>
      </c>
      <c r="H5547" s="17">
        <v>1</v>
      </c>
      <c r="I5547" s="17">
        <v>0.57613764999999995</v>
      </c>
      <c r="J5547" s="17">
        <v>0.42380801699999998</v>
      </c>
      <c r="K5547" s="17">
        <v>5.4299999999999998E-5</v>
      </c>
    </row>
    <row r="5548" spans="1:11" x14ac:dyDescent="0.45">
      <c r="A5548" s="10" t="s">
        <v>53</v>
      </c>
      <c r="B5548" s="20">
        <v>0.26</v>
      </c>
      <c r="C5548" s="19">
        <v>5945</v>
      </c>
      <c r="D5548" s="19">
        <v>130.23120840000001</v>
      </c>
      <c r="E5548" s="23">
        <v>4.4200000000000003E-2</v>
      </c>
      <c r="F5548" s="23">
        <v>3.6900000000000002E-2</v>
      </c>
      <c r="G5548" s="17">
        <v>0</v>
      </c>
      <c r="H5548" s="17">
        <v>1</v>
      </c>
      <c r="I5548" s="17">
        <v>0.59188889700000002</v>
      </c>
      <c r="J5548" s="17">
        <v>0.40806029999999999</v>
      </c>
      <c r="K5548" s="17">
        <v>5.0800000000000002E-5</v>
      </c>
    </row>
    <row r="5549" spans="1:11" x14ac:dyDescent="0.45">
      <c r="A5549" s="10" t="s">
        <v>53</v>
      </c>
      <c r="B5549" s="20">
        <v>0.27</v>
      </c>
      <c r="C5549" s="19">
        <v>6185</v>
      </c>
      <c r="D5549" s="19">
        <v>140.9260204</v>
      </c>
      <c r="E5549" s="23">
        <v>4.4999999999999998E-2</v>
      </c>
      <c r="F5549" s="23">
        <v>3.8800000000000001E-2</v>
      </c>
      <c r="G5549" s="17">
        <v>0</v>
      </c>
      <c r="H5549" s="17">
        <v>1</v>
      </c>
      <c r="I5549" s="17">
        <v>0.59838256899999998</v>
      </c>
      <c r="J5549" s="17">
        <v>0.40157076899999999</v>
      </c>
      <c r="K5549" s="17">
        <v>4.6699999999999997E-5</v>
      </c>
    </row>
    <row r="5550" spans="1:11" x14ac:dyDescent="0.45">
      <c r="A5550" s="10" t="s">
        <v>53</v>
      </c>
      <c r="B5550" s="20">
        <v>0.28000000000000003</v>
      </c>
      <c r="C5550" s="19">
        <v>6440</v>
      </c>
      <c r="D5550" s="19">
        <v>152.70292319999999</v>
      </c>
      <c r="E5550" s="23">
        <v>4.7600000000000003E-2</v>
      </c>
      <c r="F5550" s="23">
        <v>4.0608931000000001E-2</v>
      </c>
      <c r="G5550" s="17">
        <v>0</v>
      </c>
      <c r="H5550" s="17">
        <v>1</v>
      </c>
      <c r="I5550" s="17">
        <v>0.61598814700000004</v>
      </c>
      <c r="J5550" s="17">
        <v>0.38396890700000003</v>
      </c>
      <c r="K5550" s="17">
        <v>4.2899999999999999E-5</v>
      </c>
    </row>
    <row r="5551" spans="1:11" x14ac:dyDescent="0.45">
      <c r="A5551" s="10" t="s">
        <v>53</v>
      </c>
      <c r="B5551" s="20">
        <v>0.28999999999999998</v>
      </c>
      <c r="C5551" s="19">
        <v>6659</v>
      </c>
      <c r="D5551" s="19">
        <v>163.43284370000001</v>
      </c>
      <c r="E5551" s="23">
        <v>5.0200000000000002E-2</v>
      </c>
      <c r="F5551" s="23">
        <v>4.24E-2</v>
      </c>
      <c r="G5551" s="17">
        <v>0</v>
      </c>
      <c r="H5551" s="17">
        <v>1</v>
      </c>
      <c r="I5551" s="17">
        <v>0.61457996299999995</v>
      </c>
      <c r="J5551" s="17">
        <v>0.385379731</v>
      </c>
      <c r="K5551" s="17">
        <v>4.0299999999999997E-5</v>
      </c>
    </row>
    <row r="5552" spans="1:11" x14ac:dyDescent="0.45">
      <c r="A5552" s="10" t="s">
        <v>53</v>
      </c>
      <c r="B5552" s="20">
        <v>0.3</v>
      </c>
      <c r="C5552" s="19">
        <v>6868</v>
      </c>
      <c r="D5552" s="19">
        <v>174.10552870000001</v>
      </c>
      <c r="E5552" s="23">
        <v>5.2299999999999999E-2</v>
      </c>
      <c r="F5552" s="23">
        <v>4.3700000000000003E-2</v>
      </c>
      <c r="G5552" s="17">
        <v>0</v>
      </c>
      <c r="H5552" s="17">
        <v>1</v>
      </c>
      <c r="I5552" s="17">
        <v>0.61842331900000003</v>
      </c>
      <c r="J5552" s="17">
        <v>0.38153883399999999</v>
      </c>
      <c r="K5552" s="17">
        <v>3.7799999999999997E-5</v>
      </c>
    </row>
    <row r="5553" spans="1:11" x14ac:dyDescent="0.45">
      <c r="A5553" s="10" t="s">
        <v>53</v>
      </c>
      <c r="B5553" s="20">
        <v>0.31</v>
      </c>
      <c r="C5553" s="19">
        <v>7085</v>
      </c>
      <c r="D5553" s="19">
        <v>185.69197500000001</v>
      </c>
      <c r="E5553" s="23">
        <v>5.3800000000000001E-2</v>
      </c>
      <c r="F5553" s="23">
        <v>4.5499999999999999E-2</v>
      </c>
      <c r="G5553" s="17">
        <v>0</v>
      </c>
      <c r="H5553" s="17">
        <v>1</v>
      </c>
      <c r="I5553" s="17">
        <v>0.61435943199999998</v>
      </c>
      <c r="J5553" s="17">
        <v>0.38560502000000002</v>
      </c>
      <c r="K5553" s="17">
        <v>3.5500000000000002E-5</v>
      </c>
    </row>
    <row r="5554" spans="1:11" x14ac:dyDescent="0.45">
      <c r="A5554" s="10" t="s">
        <v>53</v>
      </c>
      <c r="B5554" s="20">
        <v>0.32</v>
      </c>
      <c r="C5554" s="19">
        <v>7317</v>
      </c>
      <c r="D5554" s="19">
        <v>198.6418692</v>
      </c>
      <c r="E5554" s="23">
        <v>5.74E-2</v>
      </c>
      <c r="F5554" s="23">
        <v>4.7600000000000003E-2</v>
      </c>
      <c r="G5554" s="17">
        <v>0</v>
      </c>
      <c r="H5554" s="17">
        <v>1</v>
      </c>
      <c r="I5554" s="17">
        <v>0.62726064199999998</v>
      </c>
      <c r="J5554" s="17">
        <v>0.37270602899999999</v>
      </c>
      <c r="K5554" s="17">
        <v>3.3300000000000003E-5</v>
      </c>
    </row>
    <row r="5555" spans="1:11" x14ac:dyDescent="0.45">
      <c r="A5555" s="10" t="s">
        <v>53</v>
      </c>
      <c r="B5555" s="20">
        <v>0.33</v>
      </c>
      <c r="C5555" s="19">
        <v>7543</v>
      </c>
      <c r="D5555" s="19">
        <v>212.0690003</v>
      </c>
      <c r="E5555" s="23">
        <v>6.1699999999999998E-2</v>
      </c>
      <c r="F5555" s="23">
        <v>4.9700000000000001E-2</v>
      </c>
      <c r="G5555" s="17">
        <v>0</v>
      </c>
      <c r="H5555" s="17">
        <v>1</v>
      </c>
      <c r="I5555" s="17">
        <v>0.63887960700000002</v>
      </c>
      <c r="J5555" s="17">
        <v>0.36108899100000003</v>
      </c>
      <c r="K5555" s="17">
        <v>3.1399999999999998E-5</v>
      </c>
    </row>
    <row r="5556" spans="1:11" x14ac:dyDescent="0.45">
      <c r="A5556" s="10" t="s">
        <v>53</v>
      </c>
      <c r="B5556" s="20">
        <v>0.34</v>
      </c>
      <c r="C5556" s="19">
        <v>7767</v>
      </c>
      <c r="D5556" s="19">
        <v>226.26545419999999</v>
      </c>
      <c r="E5556" s="23">
        <v>6.5699999999999995E-2</v>
      </c>
      <c r="F5556" s="23">
        <v>5.1900000000000002E-2</v>
      </c>
      <c r="G5556" s="17">
        <v>0</v>
      </c>
      <c r="H5556" s="17">
        <v>1</v>
      </c>
      <c r="I5556" s="17">
        <v>0.64789643799999996</v>
      </c>
      <c r="J5556" s="17">
        <v>0.35207385000000002</v>
      </c>
      <c r="K5556" s="17">
        <v>2.97E-5</v>
      </c>
    </row>
    <row r="5557" spans="1:11" x14ac:dyDescent="0.45">
      <c r="A5557" s="10" t="s">
        <v>53</v>
      </c>
      <c r="B5557" s="20">
        <v>0.35</v>
      </c>
      <c r="C5557" s="19">
        <v>7993</v>
      </c>
      <c r="D5557" s="19">
        <v>241.46210120000001</v>
      </c>
      <c r="E5557" s="23">
        <v>6.8400000000000002E-2</v>
      </c>
      <c r="F5557" s="23">
        <v>5.4100000000000002E-2</v>
      </c>
      <c r="G5557" s="17">
        <v>0</v>
      </c>
      <c r="H5557" s="17">
        <v>1</v>
      </c>
      <c r="I5557" s="17">
        <v>0.66826679700000002</v>
      </c>
      <c r="J5557" s="17">
        <v>0.33170536699999997</v>
      </c>
      <c r="K5557" s="17">
        <v>2.7800000000000001E-5</v>
      </c>
    </row>
    <row r="5558" spans="1:11" x14ac:dyDescent="0.45">
      <c r="A5558" s="10" t="s">
        <v>53</v>
      </c>
      <c r="B5558" s="20">
        <v>0.36</v>
      </c>
      <c r="C5558" s="19">
        <v>8217</v>
      </c>
      <c r="D5558" s="19">
        <v>257.22834769999997</v>
      </c>
      <c r="E5558" s="23">
        <v>7.2800000000000004E-2</v>
      </c>
      <c r="F5558" s="23">
        <v>5.6399999999999999E-2</v>
      </c>
      <c r="G5558" s="17">
        <v>0</v>
      </c>
      <c r="H5558" s="17">
        <v>1</v>
      </c>
      <c r="I5558" s="17">
        <v>0.67706760399999999</v>
      </c>
      <c r="J5558" s="17">
        <v>0.32290614200000001</v>
      </c>
      <c r="K5558" s="17">
        <v>2.6299999999999999E-5</v>
      </c>
    </row>
    <row r="5559" spans="1:11" x14ac:dyDescent="0.45">
      <c r="A5559" s="10" t="s">
        <v>53</v>
      </c>
      <c r="B5559" s="20">
        <v>0.37</v>
      </c>
      <c r="C5559" s="19">
        <v>8443</v>
      </c>
      <c r="D5559" s="19">
        <v>274.08569</v>
      </c>
      <c r="E5559" s="23">
        <v>7.6499999999999999E-2</v>
      </c>
      <c r="F5559" s="23">
        <v>5.9200000000000003E-2</v>
      </c>
      <c r="G5559" s="17">
        <v>0</v>
      </c>
      <c r="H5559" s="17">
        <v>1</v>
      </c>
      <c r="I5559" s="17">
        <v>0.69110823899999996</v>
      </c>
      <c r="J5559" s="17">
        <v>0.30886713900000001</v>
      </c>
      <c r="K5559" s="17">
        <v>2.4600000000000002E-5</v>
      </c>
    </row>
    <row r="5560" spans="1:11" x14ac:dyDescent="0.45">
      <c r="A5560" s="10" t="s">
        <v>53</v>
      </c>
      <c r="B5560" s="20">
        <v>0.38</v>
      </c>
      <c r="C5560" s="19">
        <v>8667</v>
      </c>
      <c r="D5560" s="19">
        <v>291.80835949999999</v>
      </c>
      <c r="E5560" s="23">
        <v>8.2699999999999996E-2</v>
      </c>
      <c r="F5560" s="23">
        <v>6.2600000000000003E-2</v>
      </c>
      <c r="G5560" s="17">
        <v>0</v>
      </c>
      <c r="H5560" s="17">
        <v>1</v>
      </c>
      <c r="I5560" s="17">
        <v>0.70591554599999995</v>
      </c>
      <c r="J5560" s="17">
        <v>0.29406118199999998</v>
      </c>
      <c r="K5560" s="17">
        <v>2.3300000000000001E-5</v>
      </c>
    </row>
    <row r="5561" spans="1:11" x14ac:dyDescent="0.45">
      <c r="A5561" s="10" t="s">
        <v>53</v>
      </c>
      <c r="B5561" s="20">
        <v>0.39</v>
      </c>
      <c r="C5561" s="19">
        <v>8891</v>
      </c>
      <c r="D5561" s="19">
        <v>310.98145890000001</v>
      </c>
      <c r="E5561" s="23">
        <v>8.7300000000000003E-2</v>
      </c>
      <c r="F5561" s="23">
        <v>6.5699999999999995E-2</v>
      </c>
      <c r="G5561" s="17">
        <v>0</v>
      </c>
      <c r="H5561" s="17">
        <v>1</v>
      </c>
      <c r="I5561" s="17">
        <v>0.71879368899999996</v>
      </c>
      <c r="J5561" s="17">
        <v>0.28118437699999999</v>
      </c>
      <c r="K5561" s="17">
        <v>2.19E-5</v>
      </c>
    </row>
    <row r="5562" spans="1:11" x14ac:dyDescent="0.45">
      <c r="A5562" s="10" t="s">
        <v>53</v>
      </c>
      <c r="B5562" s="20">
        <v>0.4</v>
      </c>
      <c r="C5562" s="19">
        <v>9118</v>
      </c>
      <c r="D5562" s="19">
        <v>331.60522939999998</v>
      </c>
      <c r="E5562" s="23">
        <v>9.4E-2</v>
      </c>
      <c r="F5562" s="23">
        <v>6.9400000000000003E-2</v>
      </c>
      <c r="G5562" s="17">
        <v>0</v>
      </c>
      <c r="H5562" s="17">
        <v>1</v>
      </c>
      <c r="I5562" s="17">
        <v>0.73047864500000004</v>
      </c>
      <c r="J5562" s="17">
        <v>0.269500662</v>
      </c>
      <c r="K5562" s="17">
        <v>2.0699999999999998E-5</v>
      </c>
    </row>
    <row r="5563" spans="1:11" x14ac:dyDescent="0.45">
      <c r="A5563" s="10" t="s">
        <v>53</v>
      </c>
      <c r="B5563" s="20">
        <v>0.41</v>
      </c>
      <c r="C5563" s="19">
        <v>9342</v>
      </c>
      <c r="D5563" s="19">
        <v>353.2393495</v>
      </c>
      <c r="E5563" s="23">
        <v>9.8900000000000002E-2</v>
      </c>
      <c r="F5563" s="23">
        <v>7.2999999999999995E-2</v>
      </c>
      <c r="G5563" s="17">
        <v>0</v>
      </c>
      <c r="H5563" s="17">
        <v>1</v>
      </c>
      <c r="I5563" s="17">
        <v>0.743958075</v>
      </c>
      <c r="J5563" s="17">
        <v>0.25602242800000002</v>
      </c>
      <c r="K5563" s="17">
        <v>1.95E-5</v>
      </c>
    </row>
    <row r="5564" spans="1:11" x14ac:dyDescent="0.45">
      <c r="A5564" s="10" t="s">
        <v>53</v>
      </c>
      <c r="B5564" s="20">
        <v>0.42</v>
      </c>
      <c r="C5564" s="19">
        <v>9569</v>
      </c>
      <c r="D5564" s="19">
        <v>376.09259659999998</v>
      </c>
      <c r="E5564" s="23">
        <v>0.102200123</v>
      </c>
      <c r="F5564" s="23">
        <v>7.7100000000000002E-2</v>
      </c>
      <c r="G5564" s="17">
        <v>0</v>
      </c>
      <c r="H5564" s="17">
        <v>1</v>
      </c>
      <c r="I5564" s="17">
        <v>0.75780912899999997</v>
      </c>
      <c r="J5564" s="17">
        <v>0.24217246200000001</v>
      </c>
      <c r="K5564" s="17">
        <v>1.84E-5</v>
      </c>
    </row>
    <row r="5565" spans="1:11" x14ac:dyDescent="0.45">
      <c r="A5565" s="10" t="s">
        <v>53</v>
      </c>
      <c r="B5565" s="20">
        <v>0.43</v>
      </c>
      <c r="C5565" s="19">
        <v>9789</v>
      </c>
      <c r="D5565" s="19">
        <v>399.09752850000001</v>
      </c>
      <c r="E5565" s="23">
        <v>0.10697668</v>
      </c>
      <c r="F5565" s="23">
        <v>8.0799999999999997E-2</v>
      </c>
      <c r="G5565" s="17">
        <v>0</v>
      </c>
      <c r="H5565" s="17">
        <v>1</v>
      </c>
      <c r="I5565" s="17">
        <v>0.76666333600000003</v>
      </c>
      <c r="J5565" s="17">
        <v>0.233319269</v>
      </c>
      <c r="K5565" s="17">
        <v>1.7399999999999999E-5</v>
      </c>
    </row>
    <row r="5566" spans="1:11" x14ac:dyDescent="0.45">
      <c r="A5566" s="10" t="s">
        <v>53</v>
      </c>
      <c r="B5566" s="20">
        <v>0.44</v>
      </c>
      <c r="C5566" s="19">
        <v>10005</v>
      </c>
      <c r="D5566" s="19">
        <v>422.56066829999997</v>
      </c>
      <c r="E5566" s="23">
        <v>0.110547408</v>
      </c>
      <c r="F5566" s="23">
        <v>8.5000000000000006E-2</v>
      </c>
      <c r="G5566" s="17">
        <v>0</v>
      </c>
      <c r="H5566" s="17">
        <v>1</v>
      </c>
      <c r="I5566" s="17">
        <v>0.77539586599999999</v>
      </c>
      <c r="J5566" s="17">
        <v>0.22458751499999999</v>
      </c>
      <c r="K5566" s="17">
        <v>1.66E-5</v>
      </c>
    </row>
    <row r="5567" spans="1:11" x14ac:dyDescent="0.45">
      <c r="A5567" s="10" t="s">
        <v>53</v>
      </c>
      <c r="B5567" s="20">
        <v>0.45</v>
      </c>
      <c r="C5567" s="19">
        <v>10242</v>
      </c>
      <c r="D5567" s="19">
        <v>449.18911500000002</v>
      </c>
      <c r="E5567" s="23">
        <v>0.11599217000000001</v>
      </c>
      <c r="F5567" s="23">
        <v>8.8800000000000004E-2</v>
      </c>
      <c r="G5567" s="17">
        <v>0</v>
      </c>
      <c r="H5567" s="17">
        <v>1</v>
      </c>
      <c r="I5567" s="17">
        <v>0.78850786399999995</v>
      </c>
      <c r="J5567" s="17">
        <v>0.21147650700000001</v>
      </c>
      <c r="K5567" s="17">
        <v>1.56E-5</v>
      </c>
    </row>
    <row r="5568" spans="1:11" x14ac:dyDescent="0.45">
      <c r="A5568" s="10" t="s">
        <v>53</v>
      </c>
      <c r="B5568" s="20">
        <v>0.46</v>
      </c>
      <c r="C5568" s="19">
        <v>10469</v>
      </c>
      <c r="D5568" s="19">
        <v>476.25468899999998</v>
      </c>
      <c r="E5568" s="23">
        <v>0.122649725</v>
      </c>
      <c r="F5568" s="23">
        <v>9.2799999999999994E-2</v>
      </c>
      <c r="G5568" s="17">
        <v>0</v>
      </c>
      <c r="H5568" s="17">
        <v>1</v>
      </c>
      <c r="I5568" s="17">
        <v>0.79952329300000002</v>
      </c>
      <c r="J5568" s="17">
        <v>0.200461994</v>
      </c>
      <c r="K5568" s="17">
        <v>1.47E-5</v>
      </c>
    </row>
    <row r="5569" spans="1:11" x14ac:dyDescent="0.45">
      <c r="A5569" s="10" t="s">
        <v>53</v>
      </c>
      <c r="B5569" s="20">
        <v>0.47</v>
      </c>
      <c r="C5569" s="19">
        <v>10695</v>
      </c>
      <c r="D5569" s="19">
        <v>504.42791399999999</v>
      </c>
      <c r="E5569" s="23">
        <v>0.12776795399999999</v>
      </c>
      <c r="F5569" s="23">
        <v>9.7199999999999995E-2</v>
      </c>
      <c r="G5569" s="17">
        <v>0</v>
      </c>
      <c r="H5569" s="17">
        <v>1</v>
      </c>
      <c r="I5569" s="17">
        <v>0.80761907200000005</v>
      </c>
      <c r="J5569" s="17">
        <v>0.19236682699999999</v>
      </c>
      <c r="K5569" s="17">
        <v>1.4100000000000001E-5</v>
      </c>
    </row>
    <row r="5570" spans="1:11" x14ac:dyDescent="0.45">
      <c r="A5570" s="10" t="s">
        <v>53</v>
      </c>
      <c r="B5570" s="20">
        <v>0.48</v>
      </c>
      <c r="C5570" s="19">
        <v>10921</v>
      </c>
      <c r="D5570" s="19">
        <v>534.18568560000006</v>
      </c>
      <c r="E5570" s="23">
        <v>0.13449644299999999</v>
      </c>
      <c r="F5570" s="23">
        <v>0.10152285599999999</v>
      </c>
      <c r="G5570" s="17">
        <v>0</v>
      </c>
      <c r="H5570" s="17">
        <v>1</v>
      </c>
      <c r="I5570" s="17">
        <v>0.81444100799999997</v>
      </c>
      <c r="J5570" s="17">
        <v>0.18554556699999999</v>
      </c>
      <c r="K5570" s="17">
        <v>1.34E-5</v>
      </c>
    </row>
    <row r="5571" spans="1:11" x14ac:dyDescent="0.45">
      <c r="A5571" s="10" t="s">
        <v>53</v>
      </c>
      <c r="B5571" s="20">
        <v>0.49</v>
      </c>
      <c r="C5571" s="19">
        <v>11123</v>
      </c>
      <c r="D5571" s="19">
        <v>562.10449040000003</v>
      </c>
      <c r="E5571" s="23">
        <v>0.141035775</v>
      </c>
      <c r="F5571" s="23">
        <v>0.10542512800000001</v>
      </c>
      <c r="G5571" s="17">
        <v>0</v>
      </c>
      <c r="H5571" s="17">
        <v>1</v>
      </c>
      <c r="I5571" s="17">
        <v>0.82178476</v>
      </c>
      <c r="J5571" s="17">
        <v>0.17820245600000001</v>
      </c>
      <c r="K5571" s="17">
        <v>1.2799999999999999E-5</v>
      </c>
    </row>
    <row r="5572" spans="1:11" x14ac:dyDescent="0.45">
      <c r="A5572" s="10" t="s">
        <v>53</v>
      </c>
      <c r="B5572" s="20">
        <v>0.5</v>
      </c>
      <c r="C5572" s="19">
        <v>11370</v>
      </c>
      <c r="D5572" s="19">
        <v>597.73582520000002</v>
      </c>
      <c r="E5572" s="23">
        <v>0.147954793</v>
      </c>
      <c r="F5572" s="23">
        <v>0.111097762</v>
      </c>
      <c r="G5572" s="17">
        <v>0</v>
      </c>
      <c r="H5572" s="17">
        <v>1</v>
      </c>
      <c r="I5572" s="17">
        <v>0.82940378800000003</v>
      </c>
      <c r="J5572" s="17">
        <v>0.170584019</v>
      </c>
      <c r="K5572" s="17">
        <v>1.22E-5</v>
      </c>
    </row>
    <row r="5573" spans="1:11" x14ac:dyDescent="0.45">
      <c r="A5573" s="10" t="s">
        <v>53</v>
      </c>
      <c r="B5573" s="20">
        <v>0.51</v>
      </c>
      <c r="C5573" s="19">
        <v>11594</v>
      </c>
      <c r="D5573" s="19">
        <v>631.61448010000004</v>
      </c>
      <c r="E5573" s="23">
        <v>0.15472551300000001</v>
      </c>
      <c r="F5573" s="23">
        <v>0.115726342</v>
      </c>
      <c r="G5573" s="17">
        <v>0</v>
      </c>
      <c r="H5573" s="17">
        <v>1</v>
      </c>
      <c r="I5573" s="17">
        <v>0.83873691100000003</v>
      </c>
      <c r="J5573" s="17">
        <v>0.16125156700000001</v>
      </c>
      <c r="K5573" s="17">
        <v>1.15E-5</v>
      </c>
    </row>
    <row r="5574" spans="1:11" x14ac:dyDescent="0.45">
      <c r="A5574" s="10" t="s">
        <v>53</v>
      </c>
      <c r="B5574" s="20">
        <v>0.52</v>
      </c>
      <c r="C5574" s="19">
        <v>11813</v>
      </c>
      <c r="D5574" s="19">
        <v>666.20269010000004</v>
      </c>
      <c r="E5574" s="23">
        <v>0.16010149100000001</v>
      </c>
      <c r="F5574" s="23">
        <v>0.12070862</v>
      </c>
      <c r="G5574" s="17">
        <v>0</v>
      </c>
      <c r="H5574" s="17">
        <v>1</v>
      </c>
      <c r="I5574" s="17">
        <v>0.84607498199999998</v>
      </c>
      <c r="J5574" s="17">
        <v>0.153914101</v>
      </c>
      <c r="K5574" s="17">
        <v>1.0900000000000001E-5</v>
      </c>
    </row>
    <row r="5575" spans="1:11" x14ac:dyDescent="0.45">
      <c r="A5575" s="10" t="s">
        <v>53</v>
      </c>
      <c r="B5575" s="20">
        <v>0.53</v>
      </c>
      <c r="C5575" s="19">
        <v>12044</v>
      </c>
      <c r="D5575" s="19">
        <v>703.57365800000002</v>
      </c>
      <c r="E5575" s="23">
        <v>0.16611237700000001</v>
      </c>
      <c r="F5575" s="23">
        <v>0.12560764199999999</v>
      </c>
      <c r="G5575" s="17">
        <v>0</v>
      </c>
      <c r="H5575" s="17">
        <v>1</v>
      </c>
      <c r="I5575" s="17">
        <v>0.84700609599999999</v>
      </c>
      <c r="J5575" s="17">
        <v>0.152983438</v>
      </c>
      <c r="K5575" s="17">
        <v>1.0499999999999999E-5</v>
      </c>
    </row>
    <row r="5576" spans="1:11" x14ac:dyDescent="0.45">
      <c r="A5576" s="10" t="s">
        <v>53</v>
      </c>
      <c r="B5576" s="20">
        <v>0.54</v>
      </c>
      <c r="C5576" s="19">
        <v>12269</v>
      </c>
      <c r="D5576" s="19">
        <v>741.66205620000005</v>
      </c>
      <c r="E5576" s="23">
        <v>0.17331449199999999</v>
      </c>
      <c r="F5576" s="23">
        <v>0.13052693800000001</v>
      </c>
      <c r="G5576" s="17">
        <v>0</v>
      </c>
      <c r="H5576" s="17">
        <v>1</v>
      </c>
      <c r="I5576" s="17">
        <v>0.85244429899999996</v>
      </c>
      <c r="J5576" s="17">
        <v>0.14754568300000001</v>
      </c>
      <c r="K5576" s="17">
        <v>1.0000000000000001E-5</v>
      </c>
    </row>
    <row r="5577" spans="1:11" x14ac:dyDescent="0.45">
      <c r="A5577" s="10" t="s">
        <v>53</v>
      </c>
      <c r="B5577" s="20">
        <v>0.55000000000000004</v>
      </c>
      <c r="C5577" s="19">
        <v>12476</v>
      </c>
      <c r="D5577" s="19">
        <v>778.35350830000004</v>
      </c>
      <c r="E5577" s="23">
        <v>0.181821028</v>
      </c>
      <c r="F5577" s="23">
        <v>0.13570906599999999</v>
      </c>
      <c r="G5577" s="17">
        <v>0</v>
      </c>
      <c r="H5577" s="17">
        <v>1</v>
      </c>
      <c r="I5577" s="17">
        <v>0.85820140700000003</v>
      </c>
      <c r="J5577" s="17">
        <v>0.14178897600000001</v>
      </c>
      <c r="K5577" s="17">
        <v>9.6199999999999994E-6</v>
      </c>
    </row>
    <row r="5578" spans="1:11" x14ac:dyDescent="0.45">
      <c r="A5578" s="10" t="s">
        <v>53</v>
      </c>
      <c r="B5578" s="20">
        <v>0.56000000000000005</v>
      </c>
      <c r="C5578" s="19">
        <v>12726</v>
      </c>
      <c r="D5578" s="19">
        <v>824.58510290000004</v>
      </c>
      <c r="E5578" s="23">
        <v>0.18965268699999999</v>
      </c>
      <c r="F5578" s="23">
        <v>0.141472236</v>
      </c>
      <c r="G5578" s="17">
        <v>0</v>
      </c>
      <c r="H5578" s="17">
        <v>1</v>
      </c>
      <c r="I5578" s="17">
        <v>0.86588361999999996</v>
      </c>
      <c r="J5578" s="17">
        <v>0.13410728399999999</v>
      </c>
      <c r="K5578" s="17">
        <v>9.0999999999999993E-6</v>
      </c>
    </row>
    <row r="5579" spans="1:11" x14ac:dyDescent="0.45">
      <c r="A5579" s="10" t="s">
        <v>53</v>
      </c>
      <c r="B5579" s="20">
        <v>0.56999999999999995</v>
      </c>
      <c r="C5579" s="19">
        <v>12969</v>
      </c>
      <c r="D5579" s="19">
        <v>872.32746529999997</v>
      </c>
      <c r="E5579" s="23">
        <v>0.20181876100000001</v>
      </c>
      <c r="F5579" s="23">
        <v>0.14734017099999999</v>
      </c>
      <c r="G5579" s="17">
        <v>0</v>
      </c>
      <c r="H5579" s="17">
        <v>1</v>
      </c>
      <c r="I5579" s="17">
        <v>0.87264070400000004</v>
      </c>
      <c r="J5579" s="17">
        <v>0.12732759399999999</v>
      </c>
      <c r="K5579" s="17">
        <v>3.1699999999999998E-5</v>
      </c>
    </row>
    <row r="5580" spans="1:11" x14ac:dyDescent="0.45">
      <c r="A5580" s="10" t="s">
        <v>53</v>
      </c>
      <c r="B5580" s="20">
        <v>0.57999999999999996</v>
      </c>
      <c r="C5580" s="19">
        <v>13191</v>
      </c>
      <c r="D5580" s="19">
        <v>918.08907999999997</v>
      </c>
      <c r="E5580" s="23">
        <v>0.20985329999999999</v>
      </c>
      <c r="F5580" s="23">
        <v>0.152397846</v>
      </c>
      <c r="G5580" s="17">
        <v>0</v>
      </c>
      <c r="H5580" s="17">
        <v>1</v>
      </c>
      <c r="I5580" s="17">
        <v>0.87836888499999999</v>
      </c>
      <c r="J5580" s="17">
        <v>0.121600838</v>
      </c>
      <c r="K5580" s="17">
        <v>3.0300000000000001E-5</v>
      </c>
    </row>
    <row r="5581" spans="1:11" x14ac:dyDescent="0.45">
      <c r="A5581" s="10" t="s">
        <v>53</v>
      </c>
      <c r="B5581" s="20">
        <v>0.59</v>
      </c>
      <c r="C5581" s="19">
        <v>13417</v>
      </c>
      <c r="D5581" s="19">
        <v>966.20622579999997</v>
      </c>
      <c r="E5581" s="23">
        <v>0.217715081</v>
      </c>
      <c r="F5581" s="23">
        <v>0.159538129</v>
      </c>
      <c r="G5581" s="17">
        <v>0</v>
      </c>
      <c r="H5581" s="17">
        <v>1</v>
      </c>
      <c r="I5581" s="17">
        <v>0.88356556200000003</v>
      </c>
      <c r="J5581" s="17">
        <v>0.11628937</v>
      </c>
      <c r="K5581" s="17">
        <v>1.45E-4</v>
      </c>
    </row>
    <row r="5582" spans="1:11" x14ac:dyDescent="0.45">
      <c r="A5582" s="10" t="s">
        <v>53</v>
      </c>
      <c r="B5582" s="20">
        <v>0.6</v>
      </c>
      <c r="C5582" s="19">
        <v>13621</v>
      </c>
      <c r="D5582" s="19">
        <v>1011.461097</v>
      </c>
      <c r="E5582" s="23">
        <v>0.22643904500000001</v>
      </c>
      <c r="F5582" s="23">
        <v>0.16491486</v>
      </c>
      <c r="G5582" s="17">
        <v>0</v>
      </c>
      <c r="H5582" s="17">
        <v>1</v>
      </c>
      <c r="I5582" s="17">
        <v>0.88781943100000005</v>
      </c>
      <c r="J5582" s="17">
        <v>0.11204122499999999</v>
      </c>
      <c r="K5582" s="17">
        <v>1.3899999999999999E-4</v>
      </c>
    </row>
    <row r="5583" spans="1:11" x14ac:dyDescent="0.45">
      <c r="A5583" s="10" t="s">
        <v>53</v>
      </c>
      <c r="B5583" s="20">
        <v>0.61</v>
      </c>
      <c r="C5583" s="19">
        <v>13844</v>
      </c>
      <c r="D5583" s="19">
        <v>1063.352875</v>
      </c>
      <c r="E5583" s="23">
        <v>0.24187293500000001</v>
      </c>
      <c r="F5583" s="23">
        <v>0.17199919699999999</v>
      </c>
      <c r="G5583" s="17">
        <v>0</v>
      </c>
      <c r="H5583" s="17">
        <v>1</v>
      </c>
      <c r="I5583" s="17">
        <v>0.89211428100000001</v>
      </c>
      <c r="J5583" s="17">
        <v>0.107751904</v>
      </c>
      <c r="K5583" s="17">
        <v>1.34E-4</v>
      </c>
    </row>
    <row r="5584" spans="1:11" x14ac:dyDescent="0.45">
      <c r="A5584" s="10" t="s">
        <v>53</v>
      </c>
      <c r="B5584" s="20">
        <v>0.62</v>
      </c>
      <c r="C5584" s="19">
        <v>14072</v>
      </c>
      <c r="D5584" s="19">
        <v>1119.574063</v>
      </c>
      <c r="E5584" s="23">
        <v>0.252873827</v>
      </c>
      <c r="F5584" s="23">
        <v>0.17907852899999999</v>
      </c>
      <c r="G5584" s="17">
        <v>0</v>
      </c>
      <c r="H5584" s="17">
        <v>1</v>
      </c>
      <c r="I5584" s="17">
        <v>0.89534948400000003</v>
      </c>
      <c r="J5584" s="17">
        <v>0.104522901</v>
      </c>
      <c r="K5584" s="17">
        <v>1.2799999999999999E-4</v>
      </c>
    </row>
    <row r="5585" spans="1:11" x14ac:dyDescent="0.45">
      <c r="A5585" s="10" t="s">
        <v>53</v>
      </c>
      <c r="B5585" s="20">
        <v>0.63</v>
      </c>
      <c r="C5585" s="19">
        <v>14292</v>
      </c>
      <c r="D5585" s="19">
        <v>1176.4419359999999</v>
      </c>
      <c r="E5585" s="23">
        <v>0.26398835300000001</v>
      </c>
      <c r="F5585" s="23">
        <v>0.18657928600000001</v>
      </c>
      <c r="G5585" s="17">
        <v>0</v>
      </c>
      <c r="H5585" s="17">
        <v>1</v>
      </c>
      <c r="I5585" s="17">
        <v>0.90043080099999995</v>
      </c>
      <c r="J5585" s="17">
        <v>9.9400000000000002E-2</v>
      </c>
      <c r="K5585" s="17">
        <v>1.21E-4</v>
      </c>
    </row>
    <row r="5586" spans="1:11" x14ac:dyDescent="0.45">
      <c r="A5586" s="10" t="s">
        <v>53</v>
      </c>
      <c r="B5586" s="20">
        <v>0.64</v>
      </c>
      <c r="C5586" s="19">
        <v>14524</v>
      </c>
      <c r="D5586" s="19">
        <v>1239.3019529999999</v>
      </c>
      <c r="E5586" s="23">
        <v>0.27674021799999998</v>
      </c>
      <c r="F5586" s="23">
        <v>0.19443465099999999</v>
      </c>
      <c r="G5586" s="17">
        <v>0</v>
      </c>
      <c r="H5586" s="17">
        <v>1</v>
      </c>
      <c r="I5586" s="17">
        <v>0.90500668299999998</v>
      </c>
      <c r="J5586" s="17">
        <v>9.4899999999999998E-2</v>
      </c>
      <c r="K5586" s="17">
        <v>1.15E-4</v>
      </c>
    </row>
    <row r="5587" spans="1:11" x14ac:dyDescent="0.45">
      <c r="A5587" s="10" t="s">
        <v>53</v>
      </c>
      <c r="B5587" s="20">
        <v>0.65</v>
      </c>
      <c r="C5587" s="19">
        <v>14736</v>
      </c>
      <c r="D5587" s="19">
        <v>1299.8163320000001</v>
      </c>
      <c r="E5587" s="23">
        <v>0.29607765000000003</v>
      </c>
      <c r="F5587" s="23">
        <v>0.20254821000000001</v>
      </c>
      <c r="G5587" s="17">
        <v>0</v>
      </c>
      <c r="H5587" s="17">
        <v>1</v>
      </c>
      <c r="I5587" s="17">
        <v>0.90883531200000001</v>
      </c>
      <c r="J5587" s="17">
        <v>9.11E-2</v>
      </c>
      <c r="K5587" s="17">
        <v>1.11E-4</v>
      </c>
    </row>
    <row r="5588" spans="1:11" x14ac:dyDescent="0.45">
      <c r="A5588" s="10" t="s">
        <v>53</v>
      </c>
      <c r="B5588" s="20">
        <v>0.66</v>
      </c>
      <c r="C5588" s="19">
        <v>14973</v>
      </c>
      <c r="D5588" s="19">
        <v>1371.5485940000001</v>
      </c>
      <c r="E5588" s="23">
        <v>0.30936961899999998</v>
      </c>
      <c r="F5588" s="23">
        <v>0.21129662799999999</v>
      </c>
      <c r="G5588" s="17">
        <v>0</v>
      </c>
      <c r="H5588" s="17">
        <v>1</v>
      </c>
      <c r="I5588" s="17">
        <v>0.91342878800000005</v>
      </c>
      <c r="J5588" s="17">
        <v>8.6499999999999994E-2</v>
      </c>
      <c r="K5588" s="17">
        <v>1.05E-4</v>
      </c>
    </row>
    <row r="5589" spans="1:11" x14ac:dyDescent="0.45">
      <c r="A5589" s="10" t="s">
        <v>53</v>
      </c>
      <c r="B5589" s="20">
        <v>0.67</v>
      </c>
      <c r="C5589" s="19">
        <v>15195</v>
      </c>
      <c r="D5589" s="19">
        <v>1441.793156</v>
      </c>
      <c r="E5589" s="23">
        <v>0.326611445</v>
      </c>
      <c r="F5589" s="23">
        <v>0.22020326100000001</v>
      </c>
      <c r="G5589" s="17">
        <v>0</v>
      </c>
      <c r="H5589" s="17">
        <v>1</v>
      </c>
      <c r="I5589" s="17">
        <v>0.91666634899999999</v>
      </c>
      <c r="J5589" s="17">
        <v>8.3199999999999996E-2</v>
      </c>
      <c r="K5589" s="17">
        <v>1.01E-4</v>
      </c>
    </row>
    <row r="5590" spans="1:11" x14ac:dyDescent="0.45">
      <c r="A5590" s="10" t="s">
        <v>53</v>
      </c>
      <c r="B5590" s="20">
        <v>0.68</v>
      </c>
      <c r="C5590" s="19">
        <v>15424</v>
      </c>
      <c r="D5590" s="19">
        <v>1518.166997</v>
      </c>
      <c r="E5590" s="23">
        <v>0.34002792199999998</v>
      </c>
      <c r="F5590" s="23">
        <v>0.22961887</v>
      </c>
      <c r="G5590" s="17">
        <v>0</v>
      </c>
      <c r="H5590" s="17">
        <v>1</v>
      </c>
      <c r="I5590" s="17">
        <v>0.91954048399999999</v>
      </c>
      <c r="J5590" s="17">
        <v>8.0399999999999999E-2</v>
      </c>
      <c r="K5590" s="17">
        <v>9.6299999999999996E-5</v>
      </c>
    </row>
    <row r="5591" spans="1:11" x14ac:dyDescent="0.45">
      <c r="A5591" s="10" t="s">
        <v>53</v>
      </c>
      <c r="B5591" s="20">
        <v>0.69</v>
      </c>
      <c r="C5591" s="19">
        <v>15650</v>
      </c>
      <c r="D5591" s="19">
        <v>1596.932746</v>
      </c>
      <c r="E5591" s="23">
        <v>0.35535767699999998</v>
      </c>
      <c r="F5591" s="23">
        <v>0.239982046</v>
      </c>
      <c r="G5591" s="17">
        <v>0</v>
      </c>
      <c r="H5591" s="17">
        <v>1</v>
      </c>
      <c r="I5591" s="17">
        <v>0.92235055499999996</v>
      </c>
      <c r="J5591" s="17">
        <v>7.7499999999999999E-2</v>
      </c>
      <c r="K5591" s="17">
        <v>1.4200000000000001E-4</v>
      </c>
    </row>
    <row r="5592" spans="1:11" x14ac:dyDescent="0.45">
      <c r="A5592" s="10" t="s">
        <v>53</v>
      </c>
      <c r="B5592" s="20">
        <v>0.7</v>
      </c>
      <c r="C5592" s="19">
        <v>15867</v>
      </c>
      <c r="D5592" s="19">
        <v>1675.505449</v>
      </c>
      <c r="E5592" s="23">
        <v>0.37166933899999999</v>
      </c>
      <c r="F5592" s="23">
        <v>0.25022617000000003</v>
      </c>
      <c r="G5592" s="17">
        <v>0</v>
      </c>
      <c r="H5592" s="17">
        <v>1</v>
      </c>
      <c r="I5592" s="17">
        <v>0.92592704100000001</v>
      </c>
      <c r="J5592" s="17">
        <v>7.3899999999999993E-2</v>
      </c>
      <c r="K5592" s="17">
        <v>1.35E-4</v>
      </c>
    </row>
    <row r="5593" spans="1:11" x14ac:dyDescent="0.45">
      <c r="A5593" s="10" t="s">
        <v>53</v>
      </c>
      <c r="B5593" s="20">
        <v>0.71</v>
      </c>
      <c r="C5593" s="19">
        <v>16082</v>
      </c>
      <c r="D5593" s="19">
        <v>1756.7519600000001</v>
      </c>
      <c r="E5593" s="23">
        <v>0.38674901</v>
      </c>
      <c r="F5593" s="23">
        <v>0.26081651</v>
      </c>
      <c r="G5593" s="17">
        <v>0</v>
      </c>
      <c r="H5593" s="17">
        <v>1</v>
      </c>
      <c r="I5593" s="17">
        <v>0.92864633399999996</v>
      </c>
      <c r="J5593" s="17">
        <v>7.1199999999999999E-2</v>
      </c>
      <c r="K5593" s="17">
        <v>1.7699999999999999E-4</v>
      </c>
    </row>
    <row r="5594" spans="1:11" x14ac:dyDescent="0.45">
      <c r="A5594" s="10" t="s">
        <v>53</v>
      </c>
      <c r="B5594" s="20">
        <v>0.72</v>
      </c>
      <c r="C5594" s="19">
        <v>16324</v>
      </c>
      <c r="D5594" s="19">
        <v>1852.3320189999999</v>
      </c>
      <c r="E5594" s="23">
        <v>0.40699397599999998</v>
      </c>
      <c r="F5594" s="23">
        <v>0.27207340099999999</v>
      </c>
      <c r="G5594" s="17">
        <v>0</v>
      </c>
      <c r="H5594" s="17">
        <v>1</v>
      </c>
      <c r="I5594" s="17">
        <v>0.93205135699999997</v>
      </c>
      <c r="J5594" s="17">
        <v>6.7799999999999999E-2</v>
      </c>
      <c r="K5594" s="17">
        <v>1.6899999999999999E-4</v>
      </c>
    </row>
    <row r="5595" spans="1:11" x14ac:dyDescent="0.45">
      <c r="A5595" s="10" t="s">
        <v>53</v>
      </c>
      <c r="B5595" s="20">
        <v>0.73</v>
      </c>
      <c r="C5595" s="19">
        <v>16551</v>
      </c>
      <c r="D5595" s="19">
        <v>1947.932282</v>
      </c>
      <c r="E5595" s="23">
        <v>0.43226103999999999</v>
      </c>
      <c r="F5595" s="23">
        <v>0.28400248</v>
      </c>
      <c r="G5595" s="17">
        <v>0</v>
      </c>
      <c r="H5595" s="17">
        <v>1</v>
      </c>
      <c r="I5595" s="17">
        <v>0.93449330600000002</v>
      </c>
      <c r="J5595" s="17">
        <v>6.5299999999999997E-2</v>
      </c>
      <c r="K5595" s="17">
        <v>1.63E-4</v>
      </c>
    </row>
    <row r="5596" spans="1:11" x14ac:dyDescent="0.45">
      <c r="A5596" s="10" t="s">
        <v>53</v>
      </c>
      <c r="B5596" s="20">
        <v>0.74</v>
      </c>
      <c r="C5596" s="19">
        <v>16775</v>
      </c>
      <c r="D5596" s="19">
        <v>2046.9504489999999</v>
      </c>
      <c r="E5596" s="23">
        <v>0.45322356600000002</v>
      </c>
      <c r="F5596" s="23">
        <v>0.29655508000000003</v>
      </c>
      <c r="G5596" s="17">
        <v>0</v>
      </c>
      <c r="H5596" s="17">
        <v>1</v>
      </c>
      <c r="I5596" s="17">
        <v>0.93700370300000002</v>
      </c>
      <c r="J5596" s="17">
        <v>6.2799999999999995E-2</v>
      </c>
      <c r="K5596" s="17">
        <v>1.56E-4</v>
      </c>
    </row>
    <row r="5597" spans="1:11" x14ac:dyDescent="0.45">
      <c r="A5597" s="10" t="s">
        <v>53</v>
      </c>
      <c r="B5597" s="20">
        <v>0.75</v>
      </c>
      <c r="C5597" s="19">
        <v>17001</v>
      </c>
      <c r="D5597" s="19">
        <v>2151.7032819999999</v>
      </c>
      <c r="E5597" s="23">
        <v>0.47155380800000002</v>
      </c>
      <c r="F5597" s="23">
        <v>0.30941517800000001</v>
      </c>
      <c r="G5597" s="17">
        <v>0</v>
      </c>
      <c r="H5597" s="17">
        <v>1</v>
      </c>
      <c r="I5597" s="17">
        <v>0.93993128599999998</v>
      </c>
      <c r="J5597" s="17">
        <v>5.9900000000000002E-2</v>
      </c>
      <c r="K5597" s="17">
        <v>1.4899999999999999E-4</v>
      </c>
    </row>
    <row r="5598" spans="1:11" x14ac:dyDescent="0.45">
      <c r="A5598" s="10" t="s">
        <v>53</v>
      </c>
      <c r="B5598" s="20">
        <v>0.76</v>
      </c>
      <c r="C5598" s="19">
        <v>17225</v>
      </c>
      <c r="D5598" s="19">
        <v>2259.6733199999999</v>
      </c>
      <c r="E5598" s="23">
        <v>0.498572707</v>
      </c>
      <c r="F5598" s="23">
        <v>0.32312333700000001</v>
      </c>
      <c r="G5598" s="17">
        <v>0</v>
      </c>
      <c r="H5598" s="17">
        <v>1</v>
      </c>
      <c r="I5598" s="17">
        <v>0.94239590200000001</v>
      </c>
      <c r="J5598" s="17">
        <v>5.7500000000000002E-2</v>
      </c>
      <c r="K5598" s="17">
        <v>1.4200000000000001E-4</v>
      </c>
    </row>
    <row r="5599" spans="1:11" x14ac:dyDescent="0.45">
      <c r="A5599" s="10" t="s">
        <v>53</v>
      </c>
      <c r="B5599" s="20">
        <v>0.77</v>
      </c>
      <c r="C5599" s="19">
        <v>17448</v>
      </c>
      <c r="D5599" s="19">
        <v>2372.8089810000001</v>
      </c>
      <c r="E5599" s="23">
        <v>0.51932904599999996</v>
      </c>
      <c r="F5599" s="23">
        <v>0.33725964200000003</v>
      </c>
      <c r="G5599" s="17">
        <v>0</v>
      </c>
      <c r="H5599" s="17">
        <v>1</v>
      </c>
      <c r="I5599" s="17">
        <v>0.94454691199999996</v>
      </c>
      <c r="J5599" s="17">
        <v>5.5300000000000002E-2</v>
      </c>
      <c r="K5599" s="17">
        <v>1.36E-4</v>
      </c>
    </row>
    <row r="5600" spans="1:11" x14ac:dyDescent="0.45">
      <c r="A5600" s="10" t="s">
        <v>53</v>
      </c>
      <c r="B5600" s="20">
        <v>0.78</v>
      </c>
      <c r="C5600" s="19">
        <v>17673</v>
      </c>
      <c r="D5600" s="19">
        <v>2492.2815679999999</v>
      </c>
      <c r="E5600" s="23">
        <v>0.54353944200000004</v>
      </c>
      <c r="F5600" s="23">
        <v>0.351182151</v>
      </c>
      <c r="G5600" s="17">
        <v>0</v>
      </c>
      <c r="H5600" s="17">
        <v>1</v>
      </c>
      <c r="I5600" s="17">
        <v>0.94678301600000003</v>
      </c>
      <c r="J5600" s="17">
        <v>5.3100000000000001E-2</v>
      </c>
      <c r="K5600" s="17">
        <v>1.4300000000000001E-4</v>
      </c>
    </row>
    <row r="5601" spans="1:11" x14ac:dyDescent="0.45">
      <c r="A5601" s="10" t="s">
        <v>53</v>
      </c>
      <c r="B5601" s="20">
        <v>0.79</v>
      </c>
      <c r="C5601" s="19">
        <v>17902</v>
      </c>
      <c r="D5601" s="19">
        <v>2619.5006530000001</v>
      </c>
      <c r="E5601" s="23">
        <v>0.56861798299999999</v>
      </c>
      <c r="F5601" s="23">
        <v>0.36705248899999998</v>
      </c>
      <c r="G5601" s="17">
        <v>0</v>
      </c>
      <c r="H5601" s="17">
        <v>1</v>
      </c>
      <c r="I5601" s="17">
        <v>0.94905130299999996</v>
      </c>
      <c r="J5601" s="17">
        <v>5.0799999999999998E-2</v>
      </c>
      <c r="K5601" s="17">
        <v>1.45E-4</v>
      </c>
    </row>
    <row r="5602" spans="1:11" x14ac:dyDescent="0.45">
      <c r="A5602" s="10" t="s">
        <v>53</v>
      </c>
      <c r="B5602" s="20">
        <v>0.8</v>
      </c>
      <c r="C5602" s="19">
        <v>18037</v>
      </c>
      <c r="D5602" s="19">
        <v>2697.33835</v>
      </c>
      <c r="E5602" s="23">
        <v>0.58714119899999995</v>
      </c>
      <c r="F5602" s="23">
        <v>0.37619322599999999</v>
      </c>
      <c r="G5602" s="17">
        <v>0</v>
      </c>
      <c r="H5602" s="17">
        <v>1</v>
      </c>
      <c r="I5602" s="17">
        <v>0.95053062399999999</v>
      </c>
      <c r="J5602" s="17">
        <v>4.9299999999999997E-2</v>
      </c>
      <c r="K5602" s="17">
        <v>1.3999999999999999E-4</v>
      </c>
    </row>
    <row r="5603" spans="1:11" x14ac:dyDescent="0.45">
      <c r="A5603" s="10" t="s">
        <v>53</v>
      </c>
      <c r="B5603" s="20">
        <v>0.80100000000000005</v>
      </c>
      <c r="C5603" s="19">
        <v>18058</v>
      </c>
      <c r="D5603" s="19">
        <v>2709.6942089999998</v>
      </c>
      <c r="E5603" s="23">
        <v>0.58909257100000001</v>
      </c>
      <c r="F5603" s="23">
        <v>0.37848775200000001</v>
      </c>
      <c r="G5603" s="17">
        <v>0</v>
      </c>
      <c r="H5603" s="17">
        <v>1</v>
      </c>
      <c r="I5603" s="17">
        <v>0.95079016100000002</v>
      </c>
      <c r="J5603" s="17">
        <v>4.9099999999999998E-2</v>
      </c>
      <c r="K5603" s="17">
        <v>1.3999999999999999E-4</v>
      </c>
    </row>
    <row r="5604" spans="1:11" x14ac:dyDescent="0.45">
      <c r="A5604" s="10" t="s">
        <v>53</v>
      </c>
      <c r="B5604" s="20">
        <v>0.80200000000000005</v>
      </c>
      <c r="C5604" s="19">
        <v>18075</v>
      </c>
      <c r="D5604" s="19">
        <v>2719.7312000000002</v>
      </c>
      <c r="E5604" s="23">
        <v>0.59096740000000003</v>
      </c>
      <c r="F5604" s="23">
        <v>0.37998147300000001</v>
      </c>
      <c r="G5604" s="17">
        <v>0</v>
      </c>
      <c r="H5604" s="17">
        <v>1</v>
      </c>
      <c r="I5604" s="17">
        <v>0.95086054900000005</v>
      </c>
      <c r="J5604" s="17">
        <v>4.9000000000000002E-2</v>
      </c>
      <c r="K5604" s="17">
        <v>1.3899999999999999E-4</v>
      </c>
    </row>
    <row r="5605" spans="1:11" x14ac:dyDescent="0.45">
      <c r="A5605" s="10" t="s">
        <v>53</v>
      </c>
      <c r="B5605" s="20">
        <v>0.80300000000000005</v>
      </c>
      <c r="C5605" s="19">
        <v>18100</v>
      </c>
      <c r="D5605" s="19">
        <v>2734.5287239999998</v>
      </c>
      <c r="E5605" s="23">
        <v>0.59253600900000003</v>
      </c>
      <c r="F5605" s="23">
        <v>0.38139832499999998</v>
      </c>
      <c r="G5605" s="17">
        <v>0</v>
      </c>
      <c r="H5605" s="17">
        <v>1</v>
      </c>
      <c r="I5605" s="17">
        <v>0.95104376700000004</v>
      </c>
      <c r="J5605" s="17">
        <v>4.8800000000000003E-2</v>
      </c>
      <c r="K5605" s="17">
        <v>1.3799999999999999E-4</v>
      </c>
    </row>
    <row r="5606" spans="1:11" x14ac:dyDescent="0.45">
      <c r="A5606" s="10" t="s">
        <v>53</v>
      </c>
      <c r="B5606" s="20">
        <v>0.80400000000000005</v>
      </c>
      <c r="C5606" s="19">
        <v>18125</v>
      </c>
      <c r="D5606" s="19">
        <v>2749.3845609999998</v>
      </c>
      <c r="E5606" s="23">
        <v>0.59499325300000006</v>
      </c>
      <c r="F5606" s="23">
        <v>0.38283721999999998</v>
      </c>
      <c r="G5606" s="17">
        <v>0</v>
      </c>
      <c r="H5606" s="17">
        <v>1</v>
      </c>
      <c r="I5606" s="17">
        <v>0.951302447</v>
      </c>
      <c r="J5606" s="17">
        <v>4.8599999999999997E-2</v>
      </c>
      <c r="K5606" s="17">
        <v>1.3799999999999999E-4</v>
      </c>
    </row>
    <row r="5607" spans="1:11" x14ac:dyDescent="0.45">
      <c r="A5607" s="10" t="s">
        <v>53</v>
      </c>
      <c r="B5607" s="20">
        <v>0.80500000000000005</v>
      </c>
      <c r="C5607" s="19">
        <v>18149</v>
      </c>
      <c r="D5607" s="19">
        <v>2763.7503959999999</v>
      </c>
      <c r="E5607" s="23">
        <v>0.600249531</v>
      </c>
      <c r="F5607" s="23">
        <v>0.38494515200000001</v>
      </c>
      <c r="G5607" s="17">
        <v>0</v>
      </c>
      <c r="H5607" s="17">
        <v>1</v>
      </c>
      <c r="I5607" s="17">
        <v>0.95160772199999999</v>
      </c>
      <c r="J5607" s="17">
        <v>4.8300000000000003E-2</v>
      </c>
      <c r="K5607" s="17">
        <v>1.37E-4</v>
      </c>
    </row>
    <row r="5608" spans="1:11" x14ac:dyDescent="0.45">
      <c r="A5608" s="10" t="s">
        <v>53</v>
      </c>
      <c r="B5608" s="20">
        <v>0.80600000000000005</v>
      </c>
      <c r="C5608" s="19">
        <v>18171</v>
      </c>
      <c r="D5608" s="19">
        <v>2777.0025460000002</v>
      </c>
      <c r="E5608" s="23">
        <v>0.60439784500000004</v>
      </c>
      <c r="F5608" s="23">
        <v>0.38667094800000001</v>
      </c>
      <c r="G5608" s="17">
        <v>0</v>
      </c>
      <c r="H5608" s="17">
        <v>1</v>
      </c>
      <c r="I5608" s="17">
        <v>0.95185028199999999</v>
      </c>
      <c r="J5608" s="17">
        <v>4.8000000000000001E-2</v>
      </c>
      <c r="K5608" s="17">
        <v>1.36E-4</v>
      </c>
    </row>
    <row r="5609" spans="1:11" x14ac:dyDescent="0.45">
      <c r="A5609" s="10" t="s">
        <v>53</v>
      </c>
      <c r="B5609" s="20">
        <v>0.80700000000000005</v>
      </c>
      <c r="C5609" s="19">
        <v>18195</v>
      </c>
      <c r="D5609" s="19">
        <v>2791.5428940000002</v>
      </c>
      <c r="E5609" s="23">
        <v>0.60789835800000003</v>
      </c>
      <c r="F5609" s="23">
        <v>0.38831559100000002</v>
      </c>
      <c r="G5609" s="17">
        <v>0</v>
      </c>
      <c r="H5609" s="17">
        <v>1</v>
      </c>
      <c r="I5609" s="17">
        <v>0.95211540800000005</v>
      </c>
      <c r="J5609" s="17">
        <v>4.7699999999999999E-2</v>
      </c>
      <c r="K5609" s="17">
        <v>1.35E-4</v>
      </c>
    </row>
    <row r="5610" spans="1:11" x14ac:dyDescent="0.45">
      <c r="A5610" s="10" t="s">
        <v>53</v>
      </c>
      <c r="B5610" s="20">
        <v>0.80800000000000005</v>
      </c>
      <c r="C5610" s="19">
        <v>18203</v>
      </c>
      <c r="D5610" s="19">
        <v>2796.4072769999998</v>
      </c>
      <c r="E5610" s="23">
        <v>0.60806297300000001</v>
      </c>
      <c r="F5610" s="23">
        <v>0.389958533</v>
      </c>
      <c r="G5610" s="17">
        <v>0</v>
      </c>
      <c r="H5610" s="17">
        <v>1</v>
      </c>
      <c r="I5610" s="17">
        <v>0.95221698300000002</v>
      </c>
      <c r="J5610" s="17">
        <v>4.7600000000000003E-2</v>
      </c>
      <c r="K5610" s="17">
        <v>1.35E-4</v>
      </c>
    </row>
    <row r="5611" spans="1:11" x14ac:dyDescent="0.45">
      <c r="A5611" s="10" t="s">
        <v>53</v>
      </c>
      <c r="B5611" s="20">
        <v>0.80900000000000005</v>
      </c>
      <c r="C5611" s="19">
        <v>18240</v>
      </c>
      <c r="D5611" s="19">
        <v>2818.95084</v>
      </c>
      <c r="E5611" s="23">
        <v>0.61118864299999998</v>
      </c>
      <c r="F5611" s="23">
        <v>0.390341145</v>
      </c>
      <c r="G5611" s="17">
        <v>0</v>
      </c>
      <c r="H5611" s="17">
        <v>1</v>
      </c>
      <c r="I5611" s="17">
        <v>0.95258234500000005</v>
      </c>
      <c r="J5611" s="17">
        <v>4.7300000000000002E-2</v>
      </c>
      <c r="K5611" s="17">
        <v>1.34E-4</v>
      </c>
    </row>
    <row r="5612" spans="1:11" x14ac:dyDescent="0.45">
      <c r="A5612" s="10" t="s">
        <v>53</v>
      </c>
      <c r="B5612" s="20">
        <v>0.81</v>
      </c>
      <c r="C5612" s="19">
        <v>18259</v>
      </c>
      <c r="D5612" s="19">
        <v>2830.5835419999999</v>
      </c>
      <c r="E5612" s="23">
        <v>0.61355099700000004</v>
      </c>
      <c r="F5612" s="23">
        <v>0.39322034900000002</v>
      </c>
      <c r="G5612" s="17">
        <v>0</v>
      </c>
      <c r="H5612" s="17">
        <v>1</v>
      </c>
      <c r="I5612" s="17">
        <v>0.95275072999999999</v>
      </c>
      <c r="J5612" s="17">
        <v>4.7100000000000003E-2</v>
      </c>
      <c r="K5612" s="17">
        <v>1.34E-4</v>
      </c>
    </row>
    <row r="5613" spans="1:11" x14ac:dyDescent="0.45">
      <c r="A5613" s="10" t="s">
        <v>53</v>
      </c>
      <c r="B5613" s="20">
        <v>0.81100000000000005</v>
      </c>
      <c r="C5613" s="19">
        <v>18284</v>
      </c>
      <c r="D5613" s="19">
        <v>2845.9523140000001</v>
      </c>
      <c r="E5613" s="23">
        <v>0.61633425100000006</v>
      </c>
      <c r="F5613" s="23">
        <v>0.39496304100000001</v>
      </c>
      <c r="G5613" s="17">
        <v>0</v>
      </c>
      <c r="H5613" s="17">
        <v>1</v>
      </c>
      <c r="I5613" s="17">
        <v>0.95289762700000002</v>
      </c>
      <c r="J5613" s="17">
        <v>4.7E-2</v>
      </c>
      <c r="K5613" s="17">
        <v>1.3300000000000001E-4</v>
      </c>
    </row>
    <row r="5614" spans="1:11" x14ac:dyDescent="0.45">
      <c r="A5614" s="10" t="s">
        <v>53</v>
      </c>
      <c r="B5614" s="20">
        <v>0.81200000000000006</v>
      </c>
      <c r="C5614" s="19">
        <v>18307</v>
      </c>
      <c r="D5614" s="19">
        <v>2860.1462569999999</v>
      </c>
      <c r="E5614" s="23">
        <v>0.61826875599999997</v>
      </c>
      <c r="F5614" s="23">
        <v>0.39674163000000001</v>
      </c>
      <c r="G5614" s="17">
        <v>0</v>
      </c>
      <c r="H5614" s="17">
        <v>1</v>
      </c>
      <c r="I5614" s="17">
        <v>0.95316654899999997</v>
      </c>
      <c r="J5614" s="17">
        <v>4.6699999999999998E-2</v>
      </c>
      <c r="K5614" s="17">
        <v>1.3200000000000001E-4</v>
      </c>
    </row>
    <row r="5615" spans="1:11" x14ac:dyDescent="0.45">
      <c r="A5615" s="10" t="s">
        <v>53</v>
      </c>
      <c r="B5615" s="20">
        <v>0.81299999999999994</v>
      </c>
      <c r="C5615" s="19">
        <v>18328</v>
      </c>
      <c r="D5615" s="19">
        <v>2873.1652589999999</v>
      </c>
      <c r="E5615" s="23">
        <v>0.62315423700000006</v>
      </c>
      <c r="F5615" s="23">
        <v>0.39791745099999998</v>
      </c>
      <c r="G5615" s="17">
        <v>0</v>
      </c>
      <c r="H5615" s="17">
        <v>1</v>
      </c>
      <c r="I5615" s="17">
        <v>0.95331396899999998</v>
      </c>
      <c r="J5615" s="17">
        <v>4.6600000000000003E-2</v>
      </c>
      <c r="K5615" s="17">
        <v>1.3200000000000001E-4</v>
      </c>
    </row>
    <row r="5616" spans="1:11" x14ac:dyDescent="0.45">
      <c r="A5616" s="10" t="s">
        <v>53</v>
      </c>
      <c r="B5616" s="20">
        <v>0.81399999999999995</v>
      </c>
      <c r="C5616" s="19">
        <v>18350</v>
      </c>
      <c r="D5616" s="19">
        <v>2886.89419</v>
      </c>
      <c r="E5616" s="23">
        <v>0.62493323700000003</v>
      </c>
      <c r="F5616" s="23">
        <v>0.40005655800000001</v>
      </c>
      <c r="G5616" s="17">
        <v>0</v>
      </c>
      <c r="H5616" s="17">
        <v>1</v>
      </c>
      <c r="I5616" s="17">
        <v>0.95342860200000001</v>
      </c>
      <c r="J5616" s="17">
        <v>4.6399999999999997E-2</v>
      </c>
      <c r="K5616" s="17">
        <v>1.3200000000000001E-4</v>
      </c>
    </row>
    <row r="5617" spans="1:11" x14ac:dyDescent="0.45">
      <c r="A5617" s="10" t="s">
        <v>53</v>
      </c>
      <c r="B5617" s="20">
        <v>0.81499999999999995</v>
      </c>
      <c r="C5617" s="19">
        <v>18374</v>
      </c>
      <c r="D5617" s="19">
        <v>2901.9652729999998</v>
      </c>
      <c r="E5617" s="23">
        <v>0.62931550999999997</v>
      </c>
      <c r="F5617" s="23">
        <v>0.401709539</v>
      </c>
      <c r="G5617" s="17">
        <v>0</v>
      </c>
      <c r="H5617" s="17">
        <v>1</v>
      </c>
      <c r="I5617" s="17">
        <v>0.95370031</v>
      </c>
      <c r="J5617" s="17">
        <v>4.6199999999999998E-2</v>
      </c>
      <c r="K5617" s="17">
        <v>1.3100000000000001E-4</v>
      </c>
    </row>
    <row r="5618" spans="1:11" x14ac:dyDescent="0.45">
      <c r="A5618" s="10" t="s">
        <v>53</v>
      </c>
      <c r="B5618" s="20">
        <v>0.81599999999999995</v>
      </c>
      <c r="C5618" s="19">
        <v>18397</v>
      </c>
      <c r="D5618" s="19">
        <v>2916.5838509999999</v>
      </c>
      <c r="E5618" s="23">
        <v>0.637470604</v>
      </c>
      <c r="F5618" s="23">
        <v>0.40332515699999999</v>
      </c>
      <c r="G5618" s="17">
        <v>0</v>
      </c>
      <c r="H5618" s="17">
        <v>1</v>
      </c>
      <c r="I5618" s="17">
        <v>0.95394558399999996</v>
      </c>
      <c r="J5618" s="17">
        <v>4.5900000000000003E-2</v>
      </c>
      <c r="K5618" s="17">
        <v>1.2999999999999999E-4</v>
      </c>
    </row>
    <row r="5619" spans="1:11" x14ac:dyDescent="0.45">
      <c r="A5619" s="10" t="s">
        <v>53</v>
      </c>
      <c r="B5619" s="20">
        <v>0.81699999999999995</v>
      </c>
      <c r="C5619" s="19">
        <v>18417</v>
      </c>
      <c r="D5619" s="19">
        <v>2929.3728369999999</v>
      </c>
      <c r="E5619" s="23">
        <v>0.64078586100000001</v>
      </c>
      <c r="F5619" s="23">
        <v>0.405321653</v>
      </c>
      <c r="G5619" s="17">
        <v>0</v>
      </c>
      <c r="H5619" s="17">
        <v>1</v>
      </c>
      <c r="I5619" s="17">
        <v>0.95408610000000005</v>
      </c>
      <c r="J5619" s="17">
        <v>4.58E-2</v>
      </c>
      <c r="K5619" s="17">
        <v>1.2999999999999999E-4</v>
      </c>
    </row>
    <row r="5620" spans="1:11" x14ac:dyDescent="0.45">
      <c r="A5620" s="10" t="s">
        <v>53</v>
      </c>
      <c r="B5620" s="20">
        <v>0.81799999999999995</v>
      </c>
      <c r="C5620" s="19">
        <v>18443</v>
      </c>
      <c r="D5620" s="19">
        <v>2946.0479190000001</v>
      </c>
      <c r="E5620" s="23">
        <v>0.64259729700000001</v>
      </c>
      <c r="F5620" s="23">
        <v>0.40695884100000002</v>
      </c>
      <c r="G5620" s="17">
        <v>0</v>
      </c>
      <c r="H5620" s="17">
        <v>1</v>
      </c>
      <c r="I5620" s="17">
        <v>0.95436898000000003</v>
      </c>
      <c r="J5620" s="17">
        <v>4.5499999999999999E-2</v>
      </c>
      <c r="K5620" s="17">
        <v>1.2899999999999999E-4</v>
      </c>
    </row>
    <row r="5621" spans="1:11" x14ac:dyDescent="0.45">
      <c r="A5621" s="10" t="s">
        <v>53</v>
      </c>
      <c r="B5621" s="20">
        <v>0.81899999999999995</v>
      </c>
      <c r="C5621" s="19">
        <v>18465</v>
      </c>
      <c r="D5621" s="19">
        <v>2960.2421789999999</v>
      </c>
      <c r="E5621" s="23">
        <v>0.64682841099999999</v>
      </c>
      <c r="F5621" s="23">
        <v>0.40889706199999998</v>
      </c>
      <c r="G5621" s="17">
        <v>0</v>
      </c>
      <c r="H5621" s="17">
        <v>1</v>
      </c>
      <c r="I5621" s="17">
        <v>0.95453942000000003</v>
      </c>
      <c r="J5621" s="17">
        <v>4.53E-2</v>
      </c>
      <c r="K5621" s="17">
        <v>1.2799999999999999E-4</v>
      </c>
    </row>
    <row r="5622" spans="1:11" x14ac:dyDescent="0.45">
      <c r="A5622" s="10" t="s">
        <v>53</v>
      </c>
      <c r="B5622" s="20">
        <v>0.82</v>
      </c>
      <c r="C5622" s="19">
        <v>18486</v>
      </c>
      <c r="D5622" s="19">
        <v>2973.8763680000002</v>
      </c>
      <c r="E5622" s="23">
        <v>0.65040023400000002</v>
      </c>
      <c r="F5622" s="23">
        <v>0.410493249</v>
      </c>
      <c r="G5622" s="17">
        <v>0</v>
      </c>
      <c r="H5622" s="17">
        <v>1</v>
      </c>
      <c r="I5622" s="17">
        <v>0.95470613900000001</v>
      </c>
      <c r="J5622" s="17">
        <v>4.5199999999999997E-2</v>
      </c>
      <c r="K5622" s="17">
        <v>1.2799999999999999E-4</v>
      </c>
    </row>
    <row r="5623" spans="1:11" x14ac:dyDescent="0.45">
      <c r="A5623" s="10" t="s">
        <v>53</v>
      </c>
      <c r="B5623" s="20">
        <v>0.82099999999999995</v>
      </c>
      <c r="C5623" s="19">
        <v>18510</v>
      </c>
      <c r="D5623" s="19">
        <v>2989.5298400000001</v>
      </c>
      <c r="E5623" s="23">
        <v>0.65351211099999995</v>
      </c>
      <c r="F5623" s="23">
        <v>0.41219627399999997</v>
      </c>
      <c r="G5623" s="17">
        <v>0</v>
      </c>
      <c r="H5623" s="17">
        <v>1</v>
      </c>
      <c r="I5623" s="17">
        <v>0.95492808399999995</v>
      </c>
      <c r="J5623" s="17">
        <v>4.4900000000000002E-2</v>
      </c>
      <c r="K5623" s="17">
        <v>1.27E-4</v>
      </c>
    </row>
    <row r="5624" spans="1:11" x14ac:dyDescent="0.45">
      <c r="A5624" s="10" t="s">
        <v>53</v>
      </c>
      <c r="B5624" s="20">
        <v>0.82199999999999995</v>
      </c>
      <c r="C5624" s="19">
        <v>18533</v>
      </c>
      <c r="D5624" s="19">
        <v>3004.5697420000001</v>
      </c>
      <c r="E5624" s="23">
        <v>0.65557857900000005</v>
      </c>
      <c r="F5624" s="23">
        <v>0.41402603999999998</v>
      </c>
      <c r="G5624" s="17">
        <v>0</v>
      </c>
      <c r="H5624" s="17">
        <v>1</v>
      </c>
      <c r="I5624" s="17">
        <v>0.95506805800000005</v>
      </c>
      <c r="J5624" s="17">
        <v>4.48E-2</v>
      </c>
      <c r="K5624" s="17">
        <v>1.27E-4</v>
      </c>
    </row>
    <row r="5625" spans="1:11" x14ac:dyDescent="0.45">
      <c r="A5625" s="10" t="s">
        <v>53</v>
      </c>
      <c r="B5625" s="20">
        <v>0.82299999999999995</v>
      </c>
      <c r="C5625" s="19">
        <v>18555</v>
      </c>
      <c r="D5625" s="19">
        <v>3019.018208</v>
      </c>
      <c r="E5625" s="23">
        <v>0.65787933799999998</v>
      </c>
      <c r="F5625" s="23">
        <v>0.41576819500000001</v>
      </c>
      <c r="G5625" s="17">
        <v>0</v>
      </c>
      <c r="H5625" s="17">
        <v>1</v>
      </c>
      <c r="I5625" s="17">
        <v>0.95527797299999995</v>
      </c>
      <c r="J5625" s="17">
        <v>4.4600000000000001E-2</v>
      </c>
      <c r="K5625" s="17">
        <v>1.26E-4</v>
      </c>
    </row>
    <row r="5626" spans="1:11" x14ac:dyDescent="0.45">
      <c r="A5626" s="10" t="s">
        <v>53</v>
      </c>
      <c r="B5626" s="20">
        <v>0.82399999999999995</v>
      </c>
      <c r="C5626" s="19">
        <v>18576</v>
      </c>
      <c r="D5626" s="19">
        <v>3032.8609729999998</v>
      </c>
      <c r="E5626" s="23">
        <v>0.659782431</v>
      </c>
      <c r="F5626" s="23">
        <v>0.417766427</v>
      </c>
      <c r="G5626" s="17">
        <v>0</v>
      </c>
      <c r="H5626" s="17">
        <v>1</v>
      </c>
      <c r="I5626" s="17">
        <v>0.95542262</v>
      </c>
      <c r="J5626" s="17">
        <v>4.4499999999999998E-2</v>
      </c>
      <c r="K5626" s="17">
        <v>1.26E-4</v>
      </c>
    </row>
    <row r="5627" spans="1:11" x14ac:dyDescent="0.45">
      <c r="A5627" s="10" t="s">
        <v>53</v>
      </c>
      <c r="B5627" s="20">
        <v>0.82499999999999996</v>
      </c>
      <c r="C5627" s="19">
        <v>18597</v>
      </c>
      <c r="D5627" s="19">
        <v>3046.736582</v>
      </c>
      <c r="E5627" s="23">
        <v>0.66354412900000004</v>
      </c>
      <c r="F5627" s="23">
        <v>0.41941767000000002</v>
      </c>
      <c r="G5627" s="17">
        <v>0</v>
      </c>
      <c r="H5627" s="17">
        <v>1</v>
      </c>
      <c r="I5627" s="17">
        <v>0.95560277199999999</v>
      </c>
      <c r="J5627" s="17">
        <v>4.4299999999999999E-2</v>
      </c>
      <c r="K5627" s="17">
        <v>1.25E-4</v>
      </c>
    </row>
    <row r="5628" spans="1:11" x14ac:dyDescent="0.45">
      <c r="A5628" s="10" t="s">
        <v>53</v>
      </c>
      <c r="B5628" s="20">
        <v>0.82599999999999996</v>
      </c>
      <c r="C5628" s="19">
        <v>18620</v>
      </c>
      <c r="D5628" s="19">
        <v>3062.0599520000001</v>
      </c>
      <c r="E5628" s="23">
        <v>0.66766115199999998</v>
      </c>
      <c r="F5628" s="23">
        <v>0.42110671300000002</v>
      </c>
      <c r="G5628" s="17">
        <v>0</v>
      </c>
      <c r="H5628" s="17">
        <v>1</v>
      </c>
      <c r="I5628" s="17">
        <v>0.95583884299999999</v>
      </c>
      <c r="J5628" s="17">
        <v>4.3999999999999997E-2</v>
      </c>
      <c r="K5628" s="17">
        <v>1.2400000000000001E-4</v>
      </c>
    </row>
    <row r="5629" spans="1:11" x14ac:dyDescent="0.45">
      <c r="A5629" s="10" t="s">
        <v>53</v>
      </c>
      <c r="B5629" s="20">
        <v>0.82699999999999996</v>
      </c>
      <c r="C5629" s="19">
        <v>18644</v>
      </c>
      <c r="D5629" s="19">
        <v>3078.22118</v>
      </c>
      <c r="E5629" s="23">
        <v>0.67773114300000004</v>
      </c>
      <c r="F5629" s="23">
        <v>0.4229948</v>
      </c>
      <c r="G5629" s="17">
        <v>0</v>
      </c>
      <c r="H5629" s="17">
        <v>1</v>
      </c>
      <c r="I5629" s="17">
        <v>0.95604002700000001</v>
      </c>
      <c r="J5629" s="17">
        <v>4.3799999999999999E-2</v>
      </c>
      <c r="K5629" s="17">
        <v>1.2400000000000001E-4</v>
      </c>
    </row>
    <row r="5630" spans="1:11" x14ac:dyDescent="0.45">
      <c r="A5630" s="10" t="s">
        <v>53</v>
      </c>
      <c r="B5630" s="20">
        <v>0.82799999999999996</v>
      </c>
      <c r="C5630" s="19">
        <v>18666</v>
      </c>
      <c r="D5630" s="19">
        <v>3093.1722639999998</v>
      </c>
      <c r="E5630" s="23">
        <v>0.680904548</v>
      </c>
      <c r="F5630" s="23">
        <v>0.42496307100000003</v>
      </c>
      <c r="G5630" s="17">
        <v>0</v>
      </c>
      <c r="H5630" s="17">
        <v>1</v>
      </c>
      <c r="I5630" s="17">
        <v>0.95618302200000005</v>
      </c>
      <c r="J5630" s="17">
        <v>4.3700000000000003E-2</v>
      </c>
      <c r="K5630" s="17">
        <v>1.2300000000000001E-4</v>
      </c>
    </row>
    <row r="5631" spans="1:11" x14ac:dyDescent="0.45">
      <c r="A5631" s="10" t="s">
        <v>53</v>
      </c>
      <c r="B5631" s="20">
        <v>0.82899999999999996</v>
      </c>
      <c r="C5631" s="19">
        <v>18685</v>
      </c>
      <c r="D5631" s="19">
        <v>3106.1468199999999</v>
      </c>
      <c r="E5631" s="23">
        <v>0.68455544400000001</v>
      </c>
      <c r="F5631" s="23">
        <v>0.42684603599999998</v>
      </c>
      <c r="G5631" s="17">
        <v>0</v>
      </c>
      <c r="H5631" s="17">
        <v>1</v>
      </c>
      <c r="I5631" s="17">
        <v>0.95633480699999995</v>
      </c>
      <c r="J5631" s="17">
        <v>4.3499999999999997E-2</v>
      </c>
      <c r="K5631" s="17">
        <v>1.2300000000000001E-4</v>
      </c>
    </row>
    <row r="5632" spans="1:11" x14ac:dyDescent="0.45">
      <c r="A5632" s="10" t="s">
        <v>53</v>
      </c>
      <c r="B5632" s="20">
        <v>0.83</v>
      </c>
      <c r="C5632" s="19">
        <v>18709</v>
      </c>
      <c r="D5632" s="19">
        <v>3122.5997000000002</v>
      </c>
      <c r="E5632" s="23">
        <v>0.68598112600000005</v>
      </c>
      <c r="F5632" s="23">
        <v>0.42857267900000001</v>
      </c>
      <c r="G5632" s="17">
        <v>0</v>
      </c>
      <c r="H5632" s="17">
        <v>1</v>
      </c>
      <c r="I5632" s="17">
        <v>0.956585613</v>
      </c>
      <c r="J5632" s="17">
        <v>4.3299999999999998E-2</v>
      </c>
      <c r="K5632" s="17">
        <v>1.22E-4</v>
      </c>
    </row>
    <row r="5633" spans="1:11" x14ac:dyDescent="0.45">
      <c r="A5633" s="10" t="s">
        <v>53</v>
      </c>
      <c r="B5633" s="20">
        <v>0.83099999999999996</v>
      </c>
      <c r="C5633" s="19">
        <v>18735</v>
      </c>
      <c r="D5633" s="19">
        <v>3140.4737690000002</v>
      </c>
      <c r="E5633" s="23">
        <v>0.68884839600000003</v>
      </c>
      <c r="F5633" s="23">
        <v>0.43050085999999999</v>
      </c>
      <c r="G5633" s="17">
        <v>0</v>
      </c>
      <c r="H5633" s="17">
        <v>1</v>
      </c>
      <c r="I5633" s="17">
        <v>0.95669811299999996</v>
      </c>
      <c r="J5633" s="17">
        <v>4.3200000000000002E-2</v>
      </c>
      <c r="K5633" s="17">
        <v>1.22E-4</v>
      </c>
    </row>
    <row r="5634" spans="1:11" x14ac:dyDescent="0.45">
      <c r="A5634" s="10" t="s">
        <v>53</v>
      </c>
      <c r="B5634" s="20">
        <v>0.83199999999999996</v>
      </c>
      <c r="C5634" s="19">
        <v>18758</v>
      </c>
      <c r="D5634" s="19">
        <v>3156.3398980000002</v>
      </c>
      <c r="E5634" s="23">
        <v>0.69135288100000003</v>
      </c>
      <c r="F5634" s="23">
        <v>0.4323843</v>
      </c>
      <c r="G5634" s="17">
        <v>0</v>
      </c>
      <c r="H5634" s="17">
        <v>1</v>
      </c>
      <c r="I5634" s="17">
        <v>0.95685969299999996</v>
      </c>
      <c r="J5634" s="17">
        <v>4.2999999999999997E-2</v>
      </c>
      <c r="K5634" s="17">
        <v>1.21E-4</v>
      </c>
    </row>
    <row r="5635" spans="1:11" x14ac:dyDescent="0.45">
      <c r="A5635" s="10" t="s">
        <v>53</v>
      </c>
      <c r="B5635" s="20">
        <v>0.83299999999999996</v>
      </c>
      <c r="C5635" s="19">
        <v>18779</v>
      </c>
      <c r="D5635" s="19">
        <v>3170.9142259999999</v>
      </c>
      <c r="E5635" s="23">
        <v>0.69616672599999996</v>
      </c>
      <c r="F5635" s="23">
        <v>0.43429964100000001</v>
      </c>
      <c r="G5635" s="17">
        <v>0</v>
      </c>
      <c r="H5635" s="17">
        <v>1</v>
      </c>
      <c r="I5635" s="17">
        <v>0.95697942800000002</v>
      </c>
      <c r="J5635" s="17">
        <v>4.2900000000000001E-2</v>
      </c>
      <c r="K5635" s="17">
        <v>1.21E-4</v>
      </c>
    </row>
    <row r="5636" spans="1:11" x14ac:dyDescent="0.45">
      <c r="A5636" s="10" t="s">
        <v>53</v>
      </c>
      <c r="B5636" s="20">
        <v>0.83399999999999996</v>
      </c>
      <c r="C5636" s="19">
        <v>18802</v>
      </c>
      <c r="D5636" s="19">
        <v>3186.964446</v>
      </c>
      <c r="E5636" s="23">
        <v>0.70074669700000003</v>
      </c>
      <c r="F5636" s="23">
        <v>0.43627336900000002</v>
      </c>
      <c r="G5636" s="17">
        <v>0</v>
      </c>
      <c r="H5636" s="17">
        <v>1</v>
      </c>
      <c r="I5636" s="17">
        <v>0.95713490099999998</v>
      </c>
      <c r="J5636" s="17">
        <v>4.2700000000000002E-2</v>
      </c>
      <c r="K5636" s="17">
        <v>1.21E-4</v>
      </c>
    </row>
    <row r="5637" spans="1:11" x14ac:dyDescent="0.45">
      <c r="A5637" s="10" t="s">
        <v>53</v>
      </c>
      <c r="B5637" s="20">
        <v>0.83499999999999996</v>
      </c>
      <c r="C5637" s="19">
        <v>18822</v>
      </c>
      <c r="D5637" s="19">
        <v>3201.0028229999998</v>
      </c>
      <c r="E5637" s="23">
        <v>0.70323979599999997</v>
      </c>
      <c r="F5637" s="23">
        <v>0.437626395</v>
      </c>
      <c r="G5637" s="17">
        <v>0</v>
      </c>
      <c r="H5637" s="17">
        <v>1</v>
      </c>
      <c r="I5637" s="17">
        <v>0.95724703600000005</v>
      </c>
      <c r="J5637" s="17">
        <v>4.2599999999999999E-2</v>
      </c>
      <c r="K5637" s="17">
        <v>1.2E-4</v>
      </c>
    </row>
    <row r="5638" spans="1:11" x14ac:dyDescent="0.45">
      <c r="A5638" s="10" t="s">
        <v>53</v>
      </c>
      <c r="B5638" s="20">
        <v>0.83599999999999997</v>
      </c>
      <c r="C5638" s="19">
        <v>18846</v>
      </c>
      <c r="D5638" s="19">
        <v>3217.9411140000002</v>
      </c>
      <c r="E5638" s="23">
        <v>0.70720042800000005</v>
      </c>
      <c r="F5638" s="23">
        <v>0.43874249500000001</v>
      </c>
      <c r="G5638" s="17">
        <v>0</v>
      </c>
      <c r="H5638" s="17">
        <v>1</v>
      </c>
      <c r="I5638" s="17">
        <v>0.95744767200000003</v>
      </c>
      <c r="J5638" s="17">
        <v>4.24E-2</v>
      </c>
      <c r="K5638" s="17">
        <v>1.2E-4</v>
      </c>
    </row>
    <row r="5639" spans="1:11" x14ac:dyDescent="0.45">
      <c r="A5639" s="10" t="s">
        <v>53</v>
      </c>
      <c r="B5639" s="20">
        <v>0.83699999999999997</v>
      </c>
      <c r="C5639" s="19">
        <v>18870</v>
      </c>
      <c r="D5639" s="19">
        <v>3234.9387830000001</v>
      </c>
      <c r="E5639" s="23">
        <v>0.70950501600000004</v>
      </c>
      <c r="F5639" s="23">
        <v>0.44206233</v>
      </c>
      <c r="G5639" s="17">
        <v>0</v>
      </c>
      <c r="H5639" s="17">
        <v>1</v>
      </c>
      <c r="I5639" s="17">
        <v>0.95763794300000005</v>
      </c>
      <c r="J5639" s="17">
        <v>4.2200000000000001E-2</v>
      </c>
      <c r="K5639" s="17">
        <v>1.1900000000000001E-4</v>
      </c>
    </row>
    <row r="5640" spans="1:11" x14ac:dyDescent="0.45">
      <c r="A5640" s="10" t="s">
        <v>53</v>
      </c>
      <c r="B5640" s="20">
        <v>0.83799999999999997</v>
      </c>
      <c r="C5640" s="19">
        <v>18893</v>
      </c>
      <c r="D5640" s="19">
        <v>3251.3312660000001</v>
      </c>
      <c r="E5640" s="23">
        <v>0.71456067000000001</v>
      </c>
      <c r="F5640" s="23">
        <v>0.44408526700000001</v>
      </c>
      <c r="G5640" s="17">
        <v>0</v>
      </c>
      <c r="H5640" s="17">
        <v>1</v>
      </c>
      <c r="I5640" s="17">
        <v>0.95777272599999996</v>
      </c>
      <c r="J5640" s="17">
        <v>4.2099999999999999E-2</v>
      </c>
      <c r="K5640" s="17">
        <v>1.1900000000000001E-4</v>
      </c>
    </row>
    <row r="5641" spans="1:11" x14ac:dyDescent="0.45">
      <c r="A5641" s="10" t="s">
        <v>53</v>
      </c>
      <c r="B5641" s="20">
        <v>0.83899999999999997</v>
      </c>
      <c r="C5641" s="19">
        <v>18914</v>
      </c>
      <c r="D5641" s="19">
        <v>3266.3686910000001</v>
      </c>
      <c r="E5641" s="23">
        <v>0.71736850600000002</v>
      </c>
      <c r="F5641" s="23">
        <v>0.44602449</v>
      </c>
      <c r="G5641" s="17">
        <v>0</v>
      </c>
      <c r="H5641" s="17">
        <v>1</v>
      </c>
      <c r="I5641" s="17">
        <v>0.95792602699999996</v>
      </c>
      <c r="J5641" s="17">
        <v>4.2000000000000003E-2</v>
      </c>
      <c r="K5641" s="17">
        <v>1.18E-4</v>
      </c>
    </row>
    <row r="5642" spans="1:11" x14ac:dyDescent="0.45">
      <c r="A5642" s="10" t="s">
        <v>53</v>
      </c>
      <c r="B5642" s="20">
        <v>0.84</v>
      </c>
      <c r="C5642" s="19">
        <v>18937</v>
      </c>
      <c r="D5642" s="19">
        <v>3282.917821</v>
      </c>
      <c r="E5642" s="23">
        <v>0.72173940599999997</v>
      </c>
      <c r="F5642" s="23">
        <v>0.44789684200000002</v>
      </c>
      <c r="G5642" s="17">
        <v>0</v>
      </c>
      <c r="H5642" s="17">
        <v>1</v>
      </c>
      <c r="I5642" s="17">
        <v>0.95811492200000004</v>
      </c>
      <c r="J5642" s="17">
        <v>4.1799999999999997E-2</v>
      </c>
      <c r="K5642" s="17">
        <v>1.18E-4</v>
      </c>
    </row>
    <row r="5643" spans="1:11" x14ac:dyDescent="0.45">
      <c r="A5643" s="10" t="s">
        <v>53</v>
      </c>
      <c r="B5643" s="20">
        <v>0.84099999999999997</v>
      </c>
      <c r="C5643" s="19">
        <v>18960</v>
      </c>
      <c r="D5643" s="19">
        <v>3299.5411340000001</v>
      </c>
      <c r="E5643" s="23">
        <v>0.72496453199999999</v>
      </c>
      <c r="F5643" s="23">
        <v>0.44961172500000002</v>
      </c>
      <c r="G5643" s="17">
        <v>0</v>
      </c>
      <c r="H5643" s="17">
        <v>1</v>
      </c>
      <c r="I5643" s="17">
        <v>0.95824546799999999</v>
      </c>
      <c r="J5643" s="17">
        <v>4.1599999999999998E-2</v>
      </c>
      <c r="K5643" s="17">
        <v>1.17E-4</v>
      </c>
    </row>
    <row r="5644" spans="1:11" x14ac:dyDescent="0.45">
      <c r="A5644" s="10" t="s">
        <v>53</v>
      </c>
      <c r="B5644" s="20">
        <v>0.84199999999999997</v>
      </c>
      <c r="C5644" s="19">
        <v>18981</v>
      </c>
      <c r="D5644" s="19">
        <v>3314.8072139999999</v>
      </c>
      <c r="E5644" s="23">
        <v>0.728406051</v>
      </c>
      <c r="F5644" s="23">
        <v>0.45185567500000001</v>
      </c>
      <c r="G5644" s="17">
        <v>0</v>
      </c>
      <c r="H5644" s="17">
        <v>1</v>
      </c>
      <c r="I5644" s="17">
        <v>0.95842442100000003</v>
      </c>
      <c r="J5644" s="17">
        <v>4.1399999999999999E-2</v>
      </c>
      <c r="K5644" s="17">
        <v>1.34E-4</v>
      </c>
    </row>
    <row r="5645" spans="1:11" x14ac:dyDescent="0.45">
      <c r="A5645" s="10" t="s">
        <v>53</v>
      </c>
      <c r="B5645" s="20">
        <v>0.84299999999999997</v>
      </c>
      <c r="C5645" s="19">
        <v>19005</v>
      </c>
      <c r="D5645" s="19">
        <v>3332.3523249999998</v>
      </c>
      <c r="E5645" s="23">
        <v>0.73373700100000006</v>
      </c>
      <c r="F5645" s="23">
        <v>0.453716391</v>
      </c>
      <c r="G5645" s="17">
        <v>0</v>
      </c>
      <c r="H5645" s="17">
        <v>1</v>
      </c>
      <c r="I5645" s="17">
        <v>0.95859024100000001</v>
      </c>
      <c r="J5645" s="17">
        <v>4.1300000000000003E-2</v>
      </c>
      <c r="K5645" s="17">
        <v>1.34E-4</v>
      </c>
    </row>
    <row r="5646" spans="1:11" x14ac:dyDescent="0.45">
      <c r="A5646" s="10" t="s">
        <v>53</v>
      </c>
      <c r="B5646" s="20">
        <v>0.84399999999999997</v>
      </c>
      <c r="C5646" s="19">
        <v>19028</v>
      </c>
      <c r="D5646" s="19">
        <v>3349.2557849999998</v>
      </c>
      <c r="E5646" s="23">
        <v>0.73571350099999999</v>
      </c>
      <c r="F5646" s="23">
        <v>0.45576362300000001</v>
      </c>
      <c r="G5646" s="17">
        <v>0</v>
      </c>
      <c r="H5646" s="17">
        <v>1</v>
      </c>
      <c r="I5646" s="17">
        <v>0.95877595100000002</v>
      </c>
      <c r="J5646" s="17">
        <v>4.1099999999999998E-2</v>
      </c>
      <c r="K5646" s="17">
        <v>1.3300000000000001E-4</v>
      </c>
    </row>
    <row r="5647" spans="1:11" x14ac:dyDescent="0.45">
      <c r="A5647" s="10" t="s">
        <v>53</v>
      </c>
      <c r="B5647" s="20">
        <v>0.84499999999999997</v>
      </c>
      <c r="C5647" s="19">
        <v>19051</v>
      </c>
      <c r="D5647" s="19">
        <v>3366.2331650000001</v>
      </c>
      <c r="E5647" s="23">
        <v>0.740391354</v>
      </c>
      <c r="F5647" s="23">
        <v>0.45788520999999999</v>
      </c>
      <c r="G5647" s="17">
        <v>0</v>
      </c>
      <c r="H5647" s="17">
        <v>1</v>
      </c>
      <c r="I5647" s="17">
        <v>0.958928691</v>
      </c>
      <c r="J5647" s="17">
        <v>4.0899999999999999E-2</v>
      </c>
      <c r="K5647" s="17">
        <v>1.3300000000000001E-4</v>
      </c>
    </row>
    <row r="5648" spans="1:11" x14ac:dyDescent="0.45">
      <c r="A5648" s="10" t="s">
        <v>53</v>
      </c>
      <c r="B5648" s="20">
        <v>0.84599999999999997</v>
      </c>
      <c r="C5648" s="19">
        <v>19067</v>
      </c>
      <c r="D5648" s="19">
        <v>3378.103881</v>
      </c>
      <c r="E5648" s="23">
        <v>0.74303865499999999</v>
      </c>
      <c r="F5648" s="23">
        <v>0.45947958999999999</v>
      </c>
      <c r="G5648" s="17">
        <v>0</v>
      </c>
      <c r="H5648" s="17">
        <v>1</v>
      </c>
      <c r="I5648" s="17">
        <v>0.95899855899999997</v>
      </c>
      <c r="J5648" s="17">
        <v>4.0899999999999999E-2</v>
      </c>
      <c r="K5648" s="17">
        <v>1.3200000000000001E-4</v>
      </c>
    </row>
    <row r="5649" spans="1:11" x14ac:dyDescent="0.45">
      <c r="A5649" s="10" t="s">
        <v>53</v>
      </c>
      <c r="B5649" s="20">
        <v>0.84699999999999998</v>
      </c>
      <c r="C5649" s="19">
        <v>19093</v>
      </c>
      <c r="D5649" s="19">
        <v>3397.4467549999999</v>
      </c>
      <c r="E5649" s="23">
        <v>0.74495178100000004</v>
      </c>
      <c r="F5649" s="23">
        <v>0.461081036</v>
      </c>
      <c r="G5649" s="17">
        <v>0</v>
      </c>
      <c r="H5649" s="17">
        <v>1</v>
      </c>
      <c r="I5649" s="17">
        <v>0.959240494</v>
      </c>
      <c r="J5649" s="17">
        <v>4.0599999999999997E-2</v>
      </c>
      <c r="K5649" s="17">
        <v>1.3100000000000001E-4</v>
      </c>
    </row>
    <row r="5650" spans="1:11" x14ac:dyDescent="0.45">
      <c r="A5650" s="10" t="s">
        <v>53</v>
      </c>
      <c r="B5650" s="20">
        <v>0.84799999999999998</v>
      </c>
      <c r="C5650" s="19">
        <v>19118</v>
      </c>
      <c r="D5650" s="19">
        <v>3416.1295909999999</v>
      </c>
      <c r="E5650" s="23">
        <v>0.74970378299999996</v>
      </c>
      <c r="F5650" s="23">
        <v>0.463525874</v>
      </c>
      <c r="G5650" s="17">
        <v>0</v>
      </c>
      <c r="H5650" s="17">
        <v>1</v>
      </c>
      <c r="I5650" s="17">
        <v>0.95944620899999999</v>
      </c>
      <c r="J5650" s="17">
        <v>4.0399999999999998E-2</v>
      </c>
      <c r="K5650" s="17">
        <v>1.3100000000000001E-4</v>
      </c>
    </row>
    <row r="5651" spans="1:11" x14ac:dyDescent="0.45">
      <c r="A5651" s="10" t="s">
        <v>53</v>
      </c>
      <c r="B5651" s="20">
        <v>0.84899999999999998</v>
      </c>
      <c r="C5651" s="19">
        <v>19138</v>
      </c>
      <c r="D5651" s="19">
        <v>3431.1605370000002</v>
      </c>
      <c r="E5651" s="23">
        <v>0.75194809900000004</v>
      </c>
      <c r="F5651" s="23">
        <v>0.46596310800000001</v>
      </c>
      <c r="G5651" s="17">
        <v>0</v>
      </c>
      <c r="H5651" s="17">
        <v>1</v>
      </c>
      <c r="I5651" s="17">
        <v>0.959504527</v>
      </c>
      <c r="J5651" s="17">
        <v>4.0399999999999998E-2</v>
      </c>
      <c r="K5651" s="17">
        <v>1.3100000000000001E-4</v>
      </c>
    </row>
    <row r="5652" spans="1:11" x14ac:dyDescent="0.45">
      <c r="A5652" s="10" t="s">
        <v>53</v>
      </c>
      <c r="B5652" s="20">
        <v>0.85</v>
      </c>
      <c r="C5652" s="19">
        <v>19163</v>
      </c>
      <c r="D5652" s="19">
        <v>3449.9846349999998</v>
      </c>
      <c r="E5652" s="23">
        <v>0.75367111200000003</v>
      </c>
      <c r="F5652" s="23">
        <v>0.46790907500000001</v>
      </c>
      <c r="G5652" s="17">
        <v>0</v>
      </c>
      <c r="H5652" s="17">
        <v>1</v>
      </c>
      <c r="I5652" s="17">
        <v>0.95968480499999997</v>
      </c>
      <c r="J5652" s="17">
        <v>4.02E-2</v>
      </c>
      <c r="K5652" s="17">
        <v>1.2999999999999999E-4</v>
      </c>
    </row>
    <row r="5653" spans="1:11" x14ac:dyDescent="0.45">
      <c r="A5653" s="10" t="s">
        <v>53</v>
      </c>
      <c r="B5653" s="20">
        <v>0.85099999999999998</v>
      </c>
      <c r="C5653" s="19">
        <v>19186</v>
      </c>
      <c r="D5653" s="19">
        <v>3467.356393</v>
      </c>
      <c r="E5653" s="23">
        <v>0.75963176600000004</v>
      </c>
      <c r="F5653" s="23">
        <v>0.47006294100000001</v>
      </c>
      <c r="G5653" s="17">
        <v>0</v>
      </c>
      <c r="H5653" s="17">
        <v>1</v>
      </c>
      <c r="I5653" s="17">
        <v>0.95970530099999996</v>
      </c>
      <c r="J5653" s="17">
        <v>4.02E-2</v>
      </c>
      <c r="K5653" s="17">
        <v>1.2999999999999999E-4</v>
      </c>
    </row>
    <row r="5654" spans="1:11" x14ac:dyDescent="0.45">
      <c r="A5654" s="10" t="s">
        <v>53</v>
      </c>
      <c r="B5654" s="20">
        <v>0.85199999999999998</v>
      </c>
      <c r="C5654" s="19">
        <v>19206</v>
      </c>
      <c r="D5654" s="19">
        <v>3482.6048169999999</v>
      </c>
      <c r="E5654" s="23">
        <v>0.76389046000000005</v>
      </c>
      <c r="F5654" s="23">
        <v>0.47217942200000002</v>
      </c>
      <c r="G5654" s="17">
        <v>0</v>
      </c>
      <c r="H5654" s="17">
        <v>1</v>
      </c>
      <c r="I5654" s="17">
        <v>0.95977236700000002</v>
      </c>
      <c r="J5654" s="17">
        <v>4.0099999999999997E-2</v>
      </c>
      <c r="K5654" s="17">
        <v>1.2899999999999999E-4</v>
      </c>
    </row>
    <row r="5655" spans="1:11" x14ac:dyDescent="0.45">
      <c r="A5655" s="10" t="s">
        <v>53</v>
      </c>
      <c r="B5655" s="20">
        <v>0.85299999999999998</v>
      </c>
      <c r="C5655" s="19">
        <v>19228</v>
      </c>
      <c r="D5655" s="19">
        <v>3499.503021</v>
      </c>
      <c r="E5655" s="23">
        <v>0.77010219000000002</v>
      </c>
      <c r="F5655" s="23">
        <v>0.47405602000000002</v>
      </c>
      <c r="G5655" s="17">
        <v>0</v>
      </c>
      <c r="H5655" s="17">
        <v>1</v>
      </c>
      <c r="I5655" s="17">
        <v>0.95990193099999999</v>
      </c>
      <c r="J5655" s="17">
        <v>0.04</v>
      </c>
      <c r="K5655" s="17">
        <v>1.2899999999999999E-4</v>
      </c>
    </row>
    <row r="5656" spans="1:11" x14ac:dyDescent="0.45">
      <c r="A5656" s="10" t="s">
        <v>53</v>
      </c>
      <c r="B5656" s="20">
        <v>0.85399999999999998</v>
      </c>
      <c r="C5656" s="19">
        <v>19247</v>
      </c>
      <c r="D5656" s="19">
        <v>3514.1710050000002</v>
      </c>
      <c r="E5656" s="23">
        <v>0.77340134100000002</v>
      </c>
      <c r="F5656" s="23">
        <v>0.475945954</v>
      </c>
      <c r="G5656" s="17">
        <v>0</v>
      </c>
      <c r="H5656" s="17">
        <v>1</v>
      </c>
      <c r="I5656" s="17">
        <v>0.96003412700000001</v>
      </c>
      <c r="J5656" s="17">
        <v>3.9800000000000002E-2</v>
      </c>
      <c r="K5656" s="17">
        <v>1.2799999999999999E-4</v>
      </c>
    </row>
    <row r="5657" spans="1:11" x14ac:dyDescent="0.45">
      <c r="A5657" s="10" t="s">
        <v>53</v>
      </c>
      <c r="B5657" s="20">
        <v>0.85499999999999998</v>
      </c>
      <c r="C5657" s="19">
        <v>19276</v>
      </c>
      <c r="D5657" s="19">
        <v>3536.6064889999998</v>
      </c>
      <c r="E5657" s="23">
        <v>0.77475208299999998</v>
      </c>
      <c r="F5657" s="23">
        <v>0.47770486200000001</v>
      </c>
      <c r="G5657" s="17">
        <v>0</v>
      </c>
      <c r="H5657" s="17">
        <v>1</v>
      </c>
      <c r="I5657" s="17">
        <v>0.96033006099999996</v>
      </c>
      <c r="J5657" s="17">
        <v>3.95E-2</v>
      </c>
      <c r="K5657" s="17">
        <v>1.27E-4</v>
      </c>
    </row>
    <row r="5658" spans="1:11" x14ac:dyDescent="0.45">
      <c r="A5658" s="10" t="s">
        <v>53</v>
      </c>
      <c r="B5658" s="20">
        <v>0.85599999999999998</v>
      </c>
      <c r="C5658" s="19">
        <v>19298</v>
      </c>
      <c r="D5658" s="19">
        <v>3553.6882970000001</v>
      </c>
      <c r="E5658" s="23">
        <v>0.77900576899999996</v>
      </c>
      <c r="F5658" s="23">
        <v>0.48054453499999999</v>
      </c>
      <c r="G5658" s="17">
        <v>0</v>
      </c>
      <c r="H5658" s="17">
        <v>1</v>
      </c>
      <c r="I5658" s="17">
        <v>0.96040888599999996</v>
      </c>
      <c r="J5658" s="17">
        <v>3.95E-2</v>
      </c>
      <c r="K5658" s="17">
        <v>1.27E-4</v>
      </c>
    </row>
    <row r="5659" spans="1:11" x14ac:dyDescent="0.45">
      <c r="A5659" s="10" t="s">
        <v>53</v>
      </c>
      <c r="B5659" s="20">
        <v>0.85699999999999998</v>
      </c>
      <c r="C5659" s="19">
        <v>19320</v>
      </c>
      <c r="D5659" s="19">
        <v>3570.8709490000001</v>
      </c>
      <c r="E5659" s="23">
        <v>0.78403721999999998</v>
      </c>
      <c r="F5659" s="23">
        <v>0.48262264100000002</v>
      </c>
      <c r="G5659" s="17">
        <v>0</v>
      </c>
      <c r="H5659" s="17">
        <v>1</v>
      </c>
      <c r="I5659" s="17">
        <v>0.96058508200000003</v>
      </c>
      <c r="J5659" s="17">
        <v>3.9300000000000002E-2</v>
      </c>
      <c r="K5659" s="17">
        <v>1.27E-4</v>
      </c>
    </row>
    <row r="5660" spans="1:11" x14ac:dyDescent="0.45">
      <c r="A5660" s="10" t="s">
        <v>53</v>
      </c>
      <c r="B5660" s="20">
        <v>0.85799999999999998</v>
      </c>
      <c r="C5660" s="19">
        <v>19342</v>
      </c>
      <c r="D5660" s="19">
        <v>3588.1856130000001</v>
      </c>
      <c r="E5660" s="23">
        <v>0.79073162200000002</v>
      </c>
      <c r="F5660" s="23">
        <v>0.48449656699999999</v>
      </c>
      <c r="G5660" s="17">
        <v>0</v>
      </c>
      <c r="H5660" s="17">
        <v>1</v>
      </c>
      <c r="I5660" s="17">
        <v>0.96075070399999996</v>
      </c>
      <c r="J5660" s="17">
        <v>3.9100000000000003E-2</v>
      </c>
      <c r="K5660" s="17">
        <v>1.26E-4</v>
      </c>
    </row>
    <row r="5661" spans="1:11" x14ac:dyDescent="0.45">
      <c r="A5661" s="10" t="s">
        <v>53</v>
      </c>
      <c r="B5661" s="20">
        <v>0.85899999999999999</v>
      </c>
      <c r="C5661" s="19">
        <v>19365</v>
      </c>
      <c r="D5661" s="19">
        <v>3606.4540870000001</v>
      </c>
      <c r="E5661" s="23">
        <v>0.79725051999999996</v>
      </c>
      <c r="F5661" s="23">
        <v>0.486561994</v>
      </c>
      <c r="G5661" s="17">
        <v>0</v>
      </c>
      <c r="H5661" s="17">
        <v>1</v>
      </c>
      <c r="I5661" s="17">
        <v>0.96087741599999998</v>
      </c>
      <c r="J5661" s="17">
        <v>3.9E-2</v>
      </c>
      <c r="K5661" s="17">
        <v>1.26E-4</v>
      </c>
    </row>
    <row r="5662" spans="1:11" x14ac:dyDescent="0.45">
      <c r="A5662" s="10" t="s">
        <v>53</v>
      </c>
      <c r="B5662" s="20">
        <v>0.86</v>
      </c>
      <c r="C5662" s="19">
        <v>19387</v>
      </c>
      <c r="D5662" s="19">
        <v>3624.0959640000001</v>
      </c>
      <c r="E5662" s="23">
        <v>0.80419806400000005</v>
      </c>
      <c r="F5662" s="23">
        <v>0.48897998999999998</v>
      </c>
      <c r="G5662" s="17">
        <v>0</v>
      </c>
      <c r="H5662" s="17">
        <v>1</v>
      </c>
      <c r="I5662" s="17">
        <v>0.96098921400000004</v>
      </c>
      <c r="J5662" s="17">
        <v>3.8899999999999997E-2</v>
      </c>
      <c r="K5662" s="17">
        <v>1.25E-4</v>
      </c>
    </row>
    <row r="5663" spans="1:11" x14ac:dyDescent="0.45">
      <c r="A5663" s="10" t="s">
        <v>53</v>
      </c>
      <c r="B5663" s="20">
        <v>0.86099999999999999</v>
      </c>
      <c r="C5663" s="19">
        <v>19410</v>
      </c>
      <c r="D5663" s="19">
        <v>3642.64813</v>
      </c>
      <c r="E5663" s="23">
        <v>0.80750153099999999</v>
      </c>
      <c r="F5663" s="23">
        <v>0.49109981200000002</v>
      </c>
      <c r="G5663" s="17">
        <v>0</v>
      </c>
      <c r="H5663" s="17">
        <v>1</v>
      </c>
      <c r="I5663" s="17">
        <v>0.96102169100000001</v>
      </c>
      <c r="J5663" s="17">
        <v>3.8899999999999997E-2</v>
      </c>
      <c r="K5663" s="17">
        <v>1.25E-4</v>
      </c>
    </row>
    <row r="5664" spans="1:11" x14ac:dyDescent="0.45">
      <c r="A5664" s="10" t="s">
        <v>53</v>
      </c>
      <c r="B5664" s="20">
        <v>0.86199999999999999</v>
      </c>
      <c r="C5664" s="19">
        <v>19429</v>
      </c>
      <c r="D5664" s="19">
        <v>3658.0246950000001</v>
      </c>
      <c r="E5664" s="23">
        <v>0.81280865400000002</v>
      </c>
      <c r="F5664" s="23">
        <v>0.49329745000000003</v>
      </c>
      <c r="G5664" s="17">
        <v>0</v>
      </c>
      <c r="H5664" s="17">
        <v>1</v>
      </c>
      <c r="I5664" s="17">
        <v>0.96112044600000002</v>
      </c>
      <c r="J5664" s="17">
        <v>3.8800000000000001E-2</v>
      </c>
      <c r="K5664" s="17">
        <v>1.25E-4</v>
      </c>
    </row>
    <row r="5665" spans="1:11" x14ac:dyDescent="0.45">
      <c r="A5665" s="10" t="s">
        <v>53</v>
      </c>
      <c r="B5665" s="20">
        <v>0.86299999999999999</v>
      </c>
      <c r="C5665" s="19">
        <v>19454</v>
      </c>
      <c r="D5665" s="19">
        <v>3678.3963079999999</v>
      </c>
      <c r="E5665" s="23">
        <v>0.816123606</v>
      </c>
      <c r="F5665" s="23">
        <v>0.49523726400000001</v>
      </c>
      <c r="G5665" s="17">
        <v>0</v>
      </c>
      <c r="H5665" s="17">
        <v>1</v>
      </c>
      <c r="I5665" s="17">
        <v>0.96120876200000005</v>
      </c>
      <c r="J5665" s="17">
        <v>3.8699999999999998E-2</v>
      </c>
      <c r="K5665" s="17">
        <v>1.2400000000000001E-4</v>
      </c>
    </row>
    <row r="5666" spans="1:11" x14ac:dyDescent="0.45">
      <c r="A5666" s="10" t="s">
        <v>53</v>
      </c>
      <c r="B5666" s="20">
        <v>0.86399999999999999</v>
      </c>
      <c r="C5666" s="19">
        <v>19476</v>
      </c>
      <c r="D5666" s="19">
        <v>3696.4080119999999</v>
      </c>
      <c r="E5666" s="23">
        <v>0.82255498100000002</v>
      </c>
      <c r="F5666" s="23">
        <v>0.497672538</v>
      </c>
      <c r="G5666" s="17">
        <v>0</v>
      </c>
      <c r="H5666" s="17">
        <v>1</v>
      </c>
      <c r="I5666" s="17">
        <v>0.96132321399999998</v>
      </c>
      <c r="J5666" s="17">
        <v>3.8600000000000002E-2</v>
      </c>
      <c r="K5666" s="17">
        <v>1.2400000000000001E-4</v>
      </c>
    </row>
    <row r="5667" spans="1:11" x14ac:dyDescent="0.45">
      <c r="A5667" s="10" t="s">
        <v>53</v>
      </c>
      <c r="B5667" s="20">
        <v>0.86499999999999999</v>
      </c>
      <c r="C5667" s="19">
        <v>19500</v>
      </c>
      <c r="D5667" s="19">
        <v>3716.2253799999999</v>
      </c>
      <c r="E5667" s="23">
        <v>0.82833916299999999</v>
      </c>
      <c r="F5667" s="23">
        <v>0.49996338200000001</v>
      </c>
      <c r="G5667" s="17">
        <v>0</v>
      </c>
      <c r="H5667" s="17">
        <v>1</v>
      </c>
      <c r="I5667" s="17">
        <v>0.96138028900000005</v>
      </c>
      <c r="J5667" s="17">
        <v>3.85E-2</v>
      </c>
      <c r="K5667" s="17">
        <v>1.5799999999999999E-4</v>
      </c>
    </row>
    <row r="5668" spans="1:11" x14ac:dyDescent="0.45">
      <c r="A5668" s="10" t="s">
        <v>53</v>
      </c>
      <c r="B5668" s="20">
        <v>0.86599999999999999</v>
      </c>
      <c r="C5668" s="19">
        <v>19519</v>
      </c>
      <c r="D5668" s="19">
        <v>3732.0305600000002</v>
      </c>
      <c r="E5668" s="23">
        <v>0.83951985500000004</v>
      </c>
      <c r="F5668" s="23">
        <v>0.50227511199999997</v>
      </c>
      <c r="G5668" s="17">
        <v>0</v>
      </c>
      <c r="H5668" s="17">
        <v>1</v>
      </c>
      <c r="I5668" s="17">
        <v>0.96147730600000003</v>
      </c>
      <c r="J5668" s="17">
        <v>3.8399999999999997E-2</v>
      </c>
      <c r="K5668" s="17">
        <v>1.5799999999999999E-4</v>
      </c>
    </row>
    <row r="5669" spans="1:11" x14ac:dyDescent="0.45">
      <c r="A5669" s="10" t="s">
        <v>53</v>
      </c>
      <c r="B5669" s="20">
        <v>0.86699999999999999</v>
      </c>
      <c r="C5669" s="19">
        <v>19544</v>
      </c>
      <c r="D5669" s="19">
        <v>3753.1048380000002</v>
      </c>
      <c r="E5669" s="23">
        <v>0.84517313100000002</v>
      </c>
      <c r="F5669" s="23">
        <v>0.50355462799999995</v>
      </c>
      <c r="G5669" s="17">
        <v>0</v>
      </c>
      <c r="H5669" s="17">
        <v>1</v>
      </c>
      <c r="I5669" s="17">
        <v>0.96157455400000003</v>
      </c>
      <c r="J5669" s="17">
        <v>3.8300000000000001E-2</v>
      </c>
      <c r="K5669" s="17">
        <v>1.5799999999999999E-4</v>
      </c>
    </row>
    <row r="5670" spans="1:11" x14ac:dyDescent="0.45">
      <c r="A5670" s="10" t="s">
        <v>53</v>
      </c>
      <c r="B5670" s="20">
        <v>0.86799999999999999</v>
      </c>
      <c r="C5670" s="19">
        <v>19569</v>
      </c>
      <c r="D5670" s="19">
        <v>3774.3248429999999</v>
      </c>
      <c r="E5670" s="23">
        <v>0.85165721500000002</v>
      </c>
      <c r="F5670" s="23">
        <v>0.506761762</v>
      </c>
      <c r="G5670" s="17">
        <v>0</v>
      </c>
      <c r="H5670" s="17">
        <v>1</v>
      </c>
      <c r="I5670" s="17">
        <v>0.96171200800000001</v>
      </c>
      <c r="J5670" s="17">
        <v>3.8100000000000002E-2</v>
      </c>
      <c r="K5670" s="17">
        <v>1.5699999999999999E-4</v>
      </c>
    </row>
    <row r="5671" spans="1:11" x14ac:dyDescent="0.45">
      <c r="A5671" s="10" t="s">
        <v>53</v>
      </c>
      <c r="B5671" s="20">
        <v>0.86899999999999999</v>
      </c>
      <c r="C5671" s="19">
        <v>19589</v>
      </c>
      <c r="D5671" s="19">
        <v>3791.4267719999998</v>
      </c>
      <c r="E5671" s="23">
        <v>0.85667339499999995</v>
      </c>
      <c r="F5671" s="23">
        <v>0.50931312699999998</v>
      </c>
      <c r="G5671" s="17">
        <v>0</v>
      </c>
      <c r="H5671" s="17">
        <v>1</v>
      </c>
      <c r="I5671" s="17">
        <v>0.96188686400000001</v>
      </c>
      <c r="J5671" s="17">
        <v>3.7999999999999999E-2</v>
      </c>
      <c r="K5671" s="17">
        <v>1.56E-4</v>
      </c>
    </row>
    <row r="5672" spans="1:11" x14ac:dyDescent="0.45">
      <c r="A5672" s="10" t="s">
        <v>53</v>
      </c>
      <c r="B5672" s="20">
        <v>0.87</v>
      </c>
      <c r="C5672" s="19">
        <v>19614</v>
      </c>
      <c r="D5672" s="19">
        <v>3813.0225650000002</v>
      </c>
      <c r="E5672" s="23">
        <v>0.868129123</v>
      </c>
      <c r="F5672" s="23">
        <v>0.51148548199999999</v>
      </c>
      <c r="G5672" s="17">
        <v>0</v>
      </c>
      <c r="H5672" s="17">
        <v>1</v>
      </c>
      <c r="I5672" s="17">
        <v>0.96202147800000004</v>
      </c>
      <c r="J5672" s="17">
        <v>3.78E-2</v>
      </c>
      <c r="K5672" s="17">
        <v>1.56E-4</v>
      </c>
    </row>
    <row r="5673" spans="1:11" x14ac:dyDescent="0.45">
      <c r="A5673" s="10" t="s">
        <v>53</v>
      </c>
      <c r="B5673" s="20">
        <v>0.871</v>
      </c>
      <c r="C5673" s="19">
        <v>19635</v>
      </c>
      <c r="D5673" s="19">
        <v>3831.2993110000002</v>
      </c>
      <c r="E5673" s="23">
        <v>0.871634888</v>
      </c>
      <c r="F5673" s="23">
        <v>0.51386177499999997</v>
      </c>
      <c r="G5673" s="17">
        <v>0</v>
      </c>
      <c r="H5673" s="17">
        <v>1</v>
      </c>
      <c r="I5673" s="17">
        <v>0.96222573899999997</v>
      </c>
      <c r="J5673" s="17">
        <v>3.7600000000000001E-2</v>
      </c>
      <c r="K5673" s="17">
        <v>1.55E-4</v>
      </c>
    </row>
    <row r="5674" spans="1:11" x14ac:dyDescent="0.45">
      <c r="A5674" s="10" t="s">
        <v>53</v>
      </c>
      <c r="B5674" s="20">
        <v>0.872</v>
      </c>
      <c r="C5674" s="19">
        <v>19659</v>
      </c>
      <c r="D5674" s="19">
        <v>3852.3721500000001</v>
      </c>
      <c r="E5674" s="23">
        <v>0.88592305999999998</v>
      </c>
      <c r="F5674" s="23">
        <v>0.51628490699999996</v>
      </c>
      <c r="G5674" s="17">
        <v>0</v>
      </c>
      <c r="H5674" s="17">
        <v>1</v>
      </c>
      <c r="I5674" s="17">
        <v>0.96230655799999998</v>
      </c>
      <c r="J5674" s="17">
        <v>3.7499999999999999E-2</v>
      </c>
      <c r="K5674" s="17">
        <v>1.54E-4</v>
      </c>
    </row>
    <row r="5675" spans="1:11" x14ac:dyDescent="0.45">
      <c r="A5675" s="10" t="s">
        <v>53</v>
      </c>
      <c r="B5675" s="20">
        <v>0.873</v>
      </c>
      <c r="C5675" s="19">
        <v>19680</v>
      </c>
      <c r="D5675" s="19">
        <v>3871.0350699999999</v>
      </c>
      <c r="E5675" s="23">
        <v>0.89059173899999999</v>
      </c>
      <c r="F5675" s="23">
        <v>0.51849600200000001</v>
      </c>
      <c r="G5675" s="17">
        <v>0</v>
      </c>
      <c r="H5675" s="17">
        <v>1</v>
      </c>
      <c r="I5675" s="17">
        <v>0.962443834</v>
      </c>
      <c r="J5675" s="17">
        <v>3.7400000000000003E-2</v>
      </c>
      <c r="K5675" s="17">
        <v>1.54E-4</v>
      </c>
    </row>
    <row r="5676" spans="1:11" x14ac:dyDescent="0.45">
      <c r="A5676" s="10" t="s">
        <v>53</v>
      </c>
      <c r="B5676" s="20">
        <v>0.874</v>
      </c>
      <c r="C5676" s="19">
        <v>19702</v>
      </c>
      <c r="D5676" s="19">
        <v>3890.6745660000001</v>
      </c>
      <c r="E5676" s="23">
        <v>0.899012386</v>
      </c>
      <c r="F5676" s="23">
        <v>0.52006851499999995</v>
      </c>
      <c r="G5676" s="17">
        <v>0</v>
      </c>
      <c r="H5676" s="17">
        <v>1</v>
      </c>
      <c r="I5676" s="17">
        <v>0.96255460000000004</v>
      </c>
      <c r="J5676" s="17">
        <v>3.73E-2</v>
      </c>
      <c r="K5676" s="17">
        <v>1.5300000000000001E-4</v>
      </c>
    </row>
    <row r="5677" spans="1:11" x14ac:dyDescent="0.45">
      <c r="A5677" s="10" t="s">
        <v>53</v>
      </c>
      <c r="B5677" s="20">
        <v>0.875</v>
      </c>
      <c r="C5677" s="19">
        <v>19725</v>
      </c>
      <c r="D5677" s="19">
        <v>3911.4255629999998</v>
      </c>
      <c r="E5677" s="23">
        <v>0.90388500000000005</v>
      </c>
      <c r="F5677" s="23">
        <v>0.52345571499999999</v>
      </c>
      <c r="G5677" s="17">
        <v>0</v>
      </c>
      <c r="H5677" s="17">
        <v>1</v>
      </c>
      <c r="I5677" s="17">
        <v>0.96249121299999996</v>
      </c>
      <c r="J5677" s="17">
        <v>3.7400000000000003E-2</v>
      </c>
      <c r="K5677" s="17">
        <v>1.5300000000000001E-4</v>
      </c>
    </row>
    <row r="5678" spans="1:11" x14ac:dyDescent="0.45">
      <c r="A5678" s="10" t="s">
        <v>53</v>
      </c>
      <c r="B5678" s="20">
        <v>0.876</v>
      </c>
      <c r="C5678" s="19">
        <v>19747</v>
      </c>
      <c r="D5678" s="19">
        <v>3931.3734570000001</v>
      </c>
      <c r="E5678" s="23">
        <v>0.91209912699999995</v>
      </c>
      <c r="F5678" s="23">
        <v>0.52604304099999999</v>
      </c>
      <c r="G5678" s="17">
        <v>0</v>
      </c>
      <c r="H5678" s="17">
        <v>1</v>
      </c>
      <c r="I5678" s="17">
        <v>0.96260852299999999</v>
      </c>
      <c r="J5678" s="17">
        <v>3.7199999999999997E-2</v>
      </c>
      <c r="K5678" s="17">
        <v>1.5200000000000001E-4</v>
      </c>
    </row>
    <row r="5679" spans="1:11" x14ac:dyDescent="0.45">
      <c r="A5679" s="10" t="s">
        <v>53</v>
      </c>
      <c r="B5679" s="20">
        <v>0.877</v>
      </c>
      <c r="C5679" s="19">
        <v>19771</v>
      </c>
      <c r="D5679" s="19">
        <v>3953.3233270000001</v>
      </c>
      <c r="E5679" s="23">
        <v>0.91753538700000004</v>
      </c>
      <c r="F5679" s="23">
        <v>0.52824126999999998</v>
      </c>
      <c r="G5679" s="17">
        <v>0</v>
      </c>
      <c r="H5679" s="17">
        <v>1</v>
      </c>
      <c r="I5679" s="17">
        <v>0.96283698799999995</v>
      </c>
      <c r="J5679" s="17">
        <v>3.6999999999999998E-2</v>
      </c>
      <c r="K5679" s="17">
        <v>1.5100000000000001E-4</v>
      </c>
    </row>
    <row r="5680" spans="1:11" x14ac:dyDescent="0.45">
      <c r="A5680" s="10" t="s">
        <v>53</v>
      </c>
      <c r="B5680" s="20">
        <v>0.878</v>
      </c>
      <c r="C5680" s="19">
        <v>19793</v>
      </c>
      <c r="D5680" s="19">
        <v>3973.6060360000001</v>
      </c>
      <c r="E5680" s="23">
        <v>0.92396390299999998</v>
      </c>
      <c r="F5680" s="23">
        <v>0.53122416699999997</v>
      </c>
      <c r="G5680" s="17">
        <v>0</v>
      </c>
      <c r="H5680" s="17">
        <v>1</v>
      </c>
      <c r="I5680" s="17">
        <v>0.96301794299999999</v>
      </c>
      <c r="J5680" s="17">
        <v>3.6799999999999999E-2</v>
      </c>
      <c r="K5680" s="17">
        <v>1.4999999999999999E-4</v>
      </c>
    </row>
    <row r="5681" spans="1:11" x14ac:dyDescent="0.45">
      <c r="A5681" s="10" t="s">
        <v>53</v>
      </c>
      <c r="B5681" s="20">
        <v>0.879</v>
      </c>
      <c r="C5681" s="19">
        <v>19816</v>
      </c>
      <c r="D5681" s="19">
        <v>3994.9663399999999</v>
      </c>
      <c r="E5681" s="23">
        <v>0.932743883</v>
      </c>
      <c r="F5681" s="23">
        <v>0.53356191399999997</v>
      </c>
      <c r="G5681" s="17">
        <v>0</v>
      </c>
      <c r="H5681" s="17">
        <v>1</v>
      </c>
      <c r="I5681" s="17">
        <v>0.96313653499999996</v>
      </c>
      <c r="J5681" s="17">
        <v>3.6700000000000003E-2</v>
      </c>
      <c r="K5681" s="17">
        <v>1.4999999999999999E-4</v>
      </c>
    </row>
    <row r="5682" spans="1:11" x14ac:dyDescent="0.45">
      <c r="A5682" s="10" t="s">
        <v>53</v>
      </c>
      <c r="B5682" s="20">
        <v>0.88</v>
      </c>
      <c r="C5682" s="19">
        <v>19839</v>
      </c>
      <c r="D5682" s="19">
        <v>4016.5376099999999</v>
      </c>
      <c r="E5682" s="23">
        <v>0.94278832499999998</v>
      </c>
      <c r="F5682" s="23">
        <v>0.53613942599999997</v>
      </c>
      <c r="G5682" s="17">
        <v>0</v>
      </c>
      <c r="H5682" s="17">
        <v>1</v>
      </c>
      <c r="I5682" s="17">
        <v>0.96326356800000001</v>
      </c>
      <c r="J5682" s="17">
        <v>3.6600000000000001E-2</v>
      </c>
      <c r="K5682" s="17">
        <v>1.4899999999999999E-4</v>
      </c>
    </row>
    <row r="5683" spans="1:11" x14ac:dyDescent="0.45">
      <c r="A5683" s="10" t="s">
        <v>53</v>
      </c>
      <c r="B5683" s="20">
        <v>0.88100000000000001</v>
      </c>
      <c r="C5683" s="19">
        <v>19857</v>
      </c>
      <c r="D5683" s="19">
        <v>4033.5535530000002</v>
      </c>
      <c r="E5683" s="23">
        <v>0.94667582299999997</v>
      </c>
      <c r="F5683" s="23">
        <v>0.538749641</v>
      </c>
      <c r="G5683" s="17">
        <v>0</v>
      </c>
      <c r="H5683" s="17">
        <v>1</v>
      </c>
      <c r="I5683" s="17">
        <v>0.96343954200000004</v>
      </c>
      <c r="J5683" s="17">
        <v>3.6400000000000002E-2</v>
      </c>
      <c r="K5683" s="17">
        <v>1.4799999999999999E-4</v>
      </c>
    </row>
    <row r="5684" spans="1:11" x14ac:dyDescent="0.45">
      <c r="A5684" s="10" t="s">
        <v>53</v>
      </c>
      <c r="B5684" s="20">
        <v>0.88200000000000001</v>
      </c>
      <c r="C5684" s="19">
        <v>19883</v>
      </c>
      <c r="D5684" s="19">
        <v>4058.246365</v>
      </c>
      <c r="E5684" s="23">
        <v>0.95299002399999999</v>
      </c>
      <c r="F5684" s="23">
        <v>0.54088145600000004</v>
      </c>
      <c r="G5684" s="17">
        <v>0</v>
      </c>
      <c r="H5684" s="17">
        <v>1</v>
      </c>
      <c r="I5684" s="17">
        <v>0.96358312199999996</v>
      </c>
      <c r="J5684" s="17">
        <v>3.6299999999999999E-2</v>
      </c>
      <c r="K5684" s="17">
        <v>1.4799999999999999E-4</v>
      </c>
    </row>
    <row r="5685" spans="1:11" x14ac:dyDescent="0.45">
      <c r="A5685" s="10" t="s">
        <v>53</v>
      </c>
      <c r="B5685" s="20">
        <v>0.88300000000000001</v>
      </c>
      <c r="C5685" s="19">
        <v>19898</v>
      </c>
      <c r="D5685" s="19">
        <v>4072.577045</v>
      </c>
      <c r="E5685" s="23">
        <v>0.96029545299999997</v>
      </c>
      <c r="F5685" s="23">
        <v>0.54424944799999997</v>
      </c>
      <c r="G5685" s="17">
        <v>0</v>
      </c>
      <c r="H5685" s="17">
        <v>1</v>
      </c>
      <c r="I5685" s="17">
        <v>0.96357478500000004</v>
      </c>
      <c r="J5685" s="17">
        <v>3.6299999999999999E-2</v>
      </c>
      <c r="K5685" s="17">
        <v>1.4799999999999999E-4</v>
      </c>
    </row>
    <row r="5686" spans="1:11" x14ac:dyDescent="0.45">
      <c r="A5686" s="10" t="s">
        <v>53</v>
      </c>
      <c r="B5686" s="20">
        <v>0.88400000000000001</v>
      </c>
      <c r="C5686" s="19">
        <v>19926</v>
      </c>
      <c r="D5686" s="19">
        <v>4099.483287</v>
      </c>
      <c r="E5686" s="23">
        <v>0.96138760400000001</v>
      </c>
      <c r="F5686" s="23">
        <v>0.54615920299999998</v>
      </c>
      <c r="G5686" s="17">
        <v>0</v>
      </c>
      <c r="H5686" s="17">
        <v>1</v>
      </c>
      <c r="I5686" s="17">
        <v>0.96368989999999999</v>
      </c>
      <c r="J5686" s="17">
        <v>3.6200000000000003E-2</v>
      </c>
      <c r="K5686" s="17">
        <v>1.47E-4</v>
      </c>
    </row>
    <row r="5687" spans="1:11" x14ac:dyDescent="0.45">
      <c r="A5687" s="10" t="s">
        <v>53</v>
      </c>
      <c r="B5687" s="20">
        <v>0.88500000000000001</v>
      </c>
      <c r="C5687" s="19">
        <v>19949</v>
      </c>
      <c r="D5687" s="19">
        <v>4121.6666370000003</v>
      </c>
      <c r="E5687" s="23">
        <v>0.96759509399999999</v>
      </c>
      <c r="F5687" s="23">
        <v>0.54925641199999997</v>
      </c>
      <c r="G5687" s="17">
        <v>0</v>
      </c>
      <c r="H5687" s="17">
        <v>1</v>
      </c>
      <c r="I5687" s="17">
        <v>0.96385752099999999</v>
      </c>
      <c r="J5687" s="17">
        <v>3.5999999999999997E-2</v>
      </c>
      <c r="K5687" s="17">
        <v>1.47E-4</v>
      </c>
    </row>
    <row r="5688" spans="1:11" x14ac:dyDescent="0.45">
      <c r="A5688" s="10" t="s">
        <v>53</v>
      </c>
      <c r="B5688" s="20">
        <v>0.88600000000000001</v>
      </c>
      <c r="C5688" s="19">
        <v>19972</v>
      </c>
      <c r="D5688" s="19">
        <v>4144.0731320000004</v>
      </c>
      <c r="E5688" s="23">
        <v>0.97788230799999998</v>
      </c>
      <c r="F5688" s="23">
        <v>0.55199334899999997</v>
      </c>
      <c r="G5688" s="17">
        <v>0</v>
      </c>
      <c r="H5688" s="17">
        <v>1</v>
      </c>
      <c r="I5688" s="17">
        <v>0.96393934800000003</v>
      </c>
      <c r="J5688" s="17">
        <v>3.5900000000000001E-2</v>
      </c>
      <c r="K5688" s="17">
        <v>1.46E-4</v>
      </c>
    </row>
    <row r="5689" spans="1:11" x14ac:dyDescent="0.45">
      <c r="A5689" s="10" t="s">
        <v>53</v>
      </c>
      <c r="B5689" s="20">
        <v>0.88700000000000001</v>
      </c>
      <c r="C5689" s="19">
        <v>19996</v>
      </c>
      <c r="D5689" s="19">
        <v>4167.6097499999996</v>
      </c>
      <c r="E5689" s="23">
        <v>0.98305178199999999</v>
      </c>
      <c r="F5689" s="23">
        <v>0.55495898099999996</v>
      </c>
      <c r="G5689" s="17">
        <v>0</v>
      </c>
      <c r="H5689" s="17">
        <v>1</v>
      </c>
      <c r="I5689" s="17">
        <v>0.96403614800000004</v>
      </c>
      <c r="J5689" s="17">
        <v>3.5799999999999998E-2</v>
      </c>
      <c r="K5689" s="17">
        <v>1.46E-4</v>
      </c>
    </row>
    <row r="5690" spans="1:11" x14ac:dyDescent="0.45">
      <c r="A5690" s="10" t="s">
        <v>53</v>
      </c>
      <c r="B5690" s="20">
        <v>0.88800000000000001</v>
      </c>
      <c r="C5690" s="19">
        <v>20017</v>
      </c>
      <c r="D5690" s="19">
        <v>4188.2997349999996</v>
      </c>
      <c r="E5690" s="23">
        <v>0.98902495199999996</v>
      </c>
      <c r="F5690" s="23">
        <v>0.55758691900000001</v>
      </c>
      <c r="G5690" s="17">
        <v>0</v>
      </c>
      <c r="H5690" s="17">
        <v>1</v>
      </c>
      <c r="I5690" s="17">
        <v>0.96415774399999998</v>
      </c>
      <c r="J5690" s="17">
        <v>3.5700000000000003E-2</v>
      </c>
      <c r="K5690" s="17">
        <v>1.45E-4</v>
      </c>
    </row>
    <row r="5691" spans="1:11" x14ac:dyDescent="0.45">
      <c r="A5691" s="10" t="s">
        <v>53</v>
      </c>
      <c r="B5691" s="20">
        <v>0.88900000000000001</v>
      </c>
      <c r="C5691" s="19">
        <v>20041</v>
      </c>
      <c r="D5691" s="19">
        <v>4212.110463</v>
      </c>
      <c r="E5691" s="23">
        <v>0.99456140299999996</v>
      </c>
      <c r="F5691" s="23">
        <v>0.56031773600000001</v>
      </c>
      <c r="G5691" s="17">
        <v>0</v>
      </c>
      <c r="H5691" s="17">
        <v>1</v>
      </c>
      <c r="I5691" s="17">
        <v>0.96429653800000004</v>
      </c>
      <c r="J5691" s="17">
        <v>3.5499999999999997E-2</v>
      </c>
      <c r="K5691" s="17">
        <v>1.55E-4</v>
      </c>
    </row>
    <row r="5692" spans="1:11" x14ac:dyDescent="0.45">
      <c r="A5692" s="10" t="s">
        <v>53</v>
      </c>
      <c r="B5692" s="20">
        <v>0.89</v>
      </c>
      <c r="C5692" s="19">
        <v>20062</v>
      </c>
      <c r="D5692" s="19">
        <v>4233.0443779999996</v>
      </c>
      <c r="E5692" s="23">
        <v>0.99951300399999998</v>
      </c>
      <c r="F5692" s="23">
        <v>0.56322934199999997</v>
      </c>
      <c r="G5692" s="17">
        <v>0</v>
      </c>
      <c r="H5692" s="17">
        <v>1</v>
      </c>
      <c r="I5692" s="17">
        <v>0.96442861099999999</v>
      </c>
      <c r="J5692" s="17">
        <v>3.5400000000000001E-2</v>
      </c>
      <c r="K5692" s="17">
        <v>1.54E-4</v>
      </c>
    </row>
    <row r="5693" spans="1:11" x14ac:dyDescent="0.45">
      <c r="A5693" s="10" t="s">
        <v>53</v>
      </c>
      <c r="B5693" s="20">
        <v>0.89100000000000001</v>
      </c>
      <c r="C5693" s="19">
        <v>20086</v>
      </c>
      <c r="D5693" s="19">
        <v>4257.0996459999997</v>
      </c>
      <c r="E5693" s="23">
        <v>1.004486524</v>
      </c>
      <c r="F5693" s="23">
        <v>0.56594484300000003</v>
      </c>
      <c r="G5693" s="17">
        <v>0</v>
      </c>
      <c r="H5693" s="17">
        <v>1</v>
      </c>
      <c r="I5693" s="17">
        <v>0.96455854500000004</v>
      </c>
      <c r="J5693" s="17">
        <v>3.5299999999999998E-2</v>
      </c>
      <c r="K5693" s="17">
        <v>1.54E-4</v>
      </c>
    </row>
    <row r="5694" spans="1:11" x14ac:dyDescent="0.45">
      <c r="A5694" s="10" t="s">
        <v>53</v>
      </c>
      <c r="B5694" s="20">
        <v>0.89200000000000002</v>
      </c>
      <c r="C5694" s="19">
        <v>20106</v>
      </c>
      <c r="D5694" s="19">
        <v>4277.3782570000003</v>
      </c>
      <c r="E5694" s="23">
        <v>1.017765139</v>
      </c>
      <c r="F5694" s="23">
        <v>0.56888309999999997</v>
      </c>
      <c r="G5694" s="17">
        <v>0</v>
      </c>
      <c r="H5694" s="17">
        <v>1</v>
      </c>
      <c r="I5694" s="17">
        <v>0.96458440899999998</v>
      </c>
      <c r="J5694" s="17">
        <v>3.5299999999999998E-2</v>
      </c>
      <c r="K5694" s="17">
        <v>1.5300000000000001E-4</v>
      </c>
    </row>
    <row r="5695" spans="1:11" x14ac:dyDescent="0.45">
      <c r="A5695" s="10" t="s">
        <v>53</v>
      </c>
      <c r="B5695" s="20">
        <v>0.89300000000000002</v>
      </c>
      <c r="C5695" s="19">
        <v>20131</v>
      </c>
      <c r="D5695" s="19">
        <v>4302.9172820000003</v>
      </c>
      <c r="E5695" s="23">
        <v>1.0254113739999999</v>
      </c>
      <c r="F5695" s="23">
        <v>0.57151270899999995</v>
      </c>
      <c r="G5695" s="17">
        <v>0</v>
      </c>
      <c r="H5695" s="17">
        <v>1</v>
      </c>
      <c r="I5695" s="17">
        <v>0.96478014700000003</v>
      </c>
      <c r="J5695" s="17">
        <v>3.5099999999999999E-2</v>
      </c>
      <c r="K5695" s="17">
        <v>1.5300000000000001E-4</v>
      </c>
    </row>
    <row r="5696" spans="1:11" x14ac:dyDescent="0.45">
      <c r="A5696" s="10" t="s">
        <v>53</v>
      </c>
      <c r="B5696" s="20">
        <v>0.89400000000000002</v>
      </c>
      <c r="C5696" s="19">
        <v>20154</v>
      </c>
      <c r="D5696" s="19">
        <v>4326.6680139999999</v>
      </c>
      <c r="E5696" s="23">
        <v>1.0363621730000001</v>
      </c>
      <c r="F5696" s="23">
        <v>0.57445486800000001</v>
      </c>
      <c r="G5696" s="17">
        <v>0</v>
      </c>
      <c r="H5696" s="17">
        <v>1</v>
      </c>
      <c r="I5696" s="17">
        <v>0.96497787599999996</v>
      </c>
      <c r="J5696" s="17">
        <v>3.49E-2</v>
      </c>
      <c r="K5696" s="17">
        <v>1.5200000000000001E-4</v>
      </c>
    </row>
    <row r="5697" spans="1:11" x14ac:dyDescent="0.45">
      <c r="A5697" s="10" t="s">
        <v>53</v>
      </c>
      <c r="B5697" s="20">
        <v>0.89500000000000002</v>
      </c>
      <c r="C5697" s="19">
        <v>20177</v>
      </c>
      <c r="D5697" s="19">
        <v>4350.6058800000001</v>
      </c>
      <c r="E5697" s="23">
        <v>1.0422768929999999</v>
      </c>
      <c r="F5697" s="23">
        <v>0.57761696100000004</v>
      </c>
      <c r="G5697" s="17">
        <v>0</v>
      </c>
      <c r="H5697" s="17">
        <v>1</v>
      </c>
      <c r="I5697" s="17">
        <v>0.96506793000000002</v>
      </c>
      <c r="J5697" s="17">
        <v>3.4799999999999998E-2</v>
      </c>
      <c r="K5697" s="17">
        <v>1.5100000000000001E-4</v>
      </c>
    </row>
    <row r="5698" spans="1:11" x14ac:dyDescent="0.45">
      <c r="A5698" s="10" t="s">
        <v>53</v>
      </c>
      <c r="B5698" s="20">
        <v>0.89600000000000002</v>
      </c>
      <c r="C5698" s="19">
        <v>20198</v>
      </c>
      <c r="D5698" s="19">
        <v>4372.6340829999999</v>
      </c>
      <c r="E5698" s="23">
        <v>1.051606592</v>
      </c>
      <c r="F5698" s="23">
        <v>0.58013487200000002</v>
      </c>
      <c r="G5698" s="17">
        <v>0</v>
      </c>
      <c r="H5698" s="17">
        <v>1</v>
      </c>
      <c r="I5698" s="17">
        <v>0.96515742800000004</v>
      </c>
      <c r="J5698" s="17">
        <v>3.4700000000000002E-2</v>
      </c>
      <c r="K5698" s="17">
        <v>1.5100000000000001E-4</v>
      </c>
    </row>
    <row r="5699" spans="1:11" x14ac:dyDescent="0.45">
      <c r="A5699" s="10" t="s">
        <v>53</v>
      </c>
      <c r="B5699" s="20">
        <v>0.89700000000000002</v>
      </c>
      <c r="C5699" s="19">
        <v>20222</v>
      </c>
      <c r="D5699" s="19">
        <v>4397.942524</v>
      </c>
      <c r="E5699" s="23">
        <v>1.0588094299999999</v>
      </c>
      <c r="F5699" s="23">
        <v>0.58326876100000002</v>
      </c>
      <c r="G5699" s="17">
        <v>0</v>
      </c>
      <c r="H5699" s="17">
        <v>1</v>
      </c>
      <c r="I5699" s="17">
        <v>0.96526193599999999</v>
      </c>
      <c r="J5699" s="17">
        <v>3.4599999999999999E-2</v>
      </c>
      <c r="K5699" s="17">
        <v>1.4999999999999999E-4</v>
      </c>
    </row>
    <row r="5700" spans="1:11" x14ac:dyDescent="0.45">
      <c r="A5700" s="10" t="s">
        <v>53</v>
      </c>
      <c r="B5700" s="20">
        <v>0.89800000000000002</v>
      </c>
      <c r="C5700" s="19">
        <v>20244</v>
      </c>
      <c r="D5700" s="19">
        <v>4421.2818150000003</v>
      </c>
      <c r="E5700" s="23">
        <v>1.064501532</v>
      </c>
      <c r="F5700" s="23">
        <v>0.58654171899999996</v>
      </c>
      <c r="G5700" s="17">
        <v>0</v>
      </c>
      <c r="H5700" s="17">
        <v>1</v>
      </c>
      <c r="I5700" s="17">
        <v>0.96541911000000002</v>
      </c>
      <c r="J5700" s="17">
        <v>3.44E-2</v>
      </c>
      <c r="K5700" s="17">
        <v>1.4999999999999999E-4</v>
      </c>
    </row>
    <row r="5701" spans="1:11" x14ac:dyDescent="0.45">
      <c r="A5701" s="10" t="s">
        <v>53</v>
      </c>
      <c r="B5701" s="20">
        <v>0.89900000000000002</v>
      </c>
      <c r="C5701" s="19">
        <v>20266</v>
      </c>
      <c r="D5701" s="19">
        <v>4444.8368890000002</v>
      </c>
      <c r="E5701" s="23">
        <v>1.075131321</v>
      </c>
      <c r="F5701" s="23">
        <v>0.58933137199999996</v>
      </c>
      <c r="G5701" s="17">
        <v>0</v>
      </c>
      <c r="H5701" s="17">
        <v>1</v>
      </c>
      <c r="I5701" s="17">
        <v>0.96544895399999997</v>
      </c>
      <c r="J5701" s="17">
        <v>3.44E-2</v>
      </c>
      <c r="K5701" s="17">
        <v>1.4899999999999999E-4</v>
      </c>
    </row>
    <row r="5702" spans="1:11" x14ac:dyDescent="0.45">
      <c r="A5702" s="10" t="s">
        <v>53</v>
      </c>
      <c r="B5702" s="20">
        <v>0.9</v>
      </c>
      <c r="C5702" s="19">
        <v>20286</v>
      </c>
      <c r="D5702" s="19">
        <v>4466.386246</v>
      </c>
      <c r="E5702" s="23">
        <v>1.0787483609999999</v>
      </c>
      <c r="F5702" s="23">
        <v>0.59219951299999996</v>
      </c>
      <c r="G5702" s="17">
        <v>0</v>
      </c>
      <c r="H5702" s="17">
        <v>1</v>
      </c>
      <c r="I5702" s="17">
        <v>0.96562480500000003</v>
      </c>
      <c r="J5702" s="17">
        <v>3.4200000000000001E-2</v>
      </c>
      <c r="K5702" s="17">
        <v>1.4899999999999999E-4</v>
      </c>
    </row>
    <row r="5703" spans="1:11" x14ac:dyDescent="0.45">
      <c r="A5703" s="10" t="s">
        <v>53</v>
      </c>
      <c r="B5703" s="20">
        <v>0.90100000000000002</v>
      </c>
      <c r="C5703" s="19">
        <v>20311</v>
      </c>
      <c r="D5703" s="19">
        <v>4493.4664739999998</v>
      </c>
      <c r="E5703" s="23">
        <v>1.085304265</v>
      </c>
      <c r="F5703" s="23">
        <v>0.59526443500000004</v>
      </c>
      <c r="G5703" s="17">
        <v>0</v>
      </c>
      <c r="H5703" s="17">
        <v>1</v>
      </c>
      <c r="I5703" s="17">
        <v>0.96570198299999999</v>
      </c>
      <c r="J5703" s="17">
        <v>3.4099999999999998E-2</v>
      </c>
      <c r="K5703" s="17">
        <v>1.4799999999999999E-4</v>
      </c>
    </row>
    <row r="5704" spans="1:11" x14ac:dyDescent="0.45">
      <c r="A5704" s="10" t="s">
        <v>53</v>
      </c>
      <c r="B5704" s="20">
        <v>0.90200000000000002</v>
      </c>
      <c r="C5704" s="19">
        <v>20332</v>
      </c>
      <c r="D5704" s="19">
        <v>4516.3134129999999</v>
      </c>
      <c r="E5704" s="23">
        <v>1.0907162770000001</v>
      </c>
      <c r="F5704" s="23">
        <v>0.59829532200000002</v>
      </c>
      <c r="G5704" s="17">
        <v>0</v>
      </c>
      <c r="H5704" s="17">
        <v>1</v>
      </c>
      <c r="I5704" s="17">
        <v>0.96582518399999995</v>
      </c>
      <c r="J5704" s="17">
        <v>3.4000000000000002E-2</v>
      </c>
      <c r="K5704" s="17">
        <v>1.4799999999999999E-4</v>
      </c>
    </row>
    <row r="5705" spans="1:11" x14ac:dyDescent="0.45">
      <c r="A5705" s="10" t="s">
        <v>53</v>
      </c>
      <c r="B5705" s="20">
        <v>0.90300000000000002</v>
      </c>
      <c r="C5705" s="19">
        <v>20356</v>
      </c>
      <c r="D5705" s="19">
        <v>4542.6533200000003</v>
      </c>
      <c r="E5705" s="23">
        <v>1.1034171230000001</v>
      </c>
      <c r="F5705" s="23">
        <v>0.60068368999999999</v>
      </c>
      <c r="G5705" s="17">
        <v>0</v>
      </c>
      <c r="H5705" s="17">
        <v>1</v>
      </c>
      <c r="I5705" s="17">
        <v>0.96591897900000001</v>
      </c>
      <c r="J5705" s="17">
        <v>3.39E-2</v>
      </c>
      <c r="K5705" s="17">
        <v>1.47E-4</v>
      </c>
    </row>
    <row r="5706" spans="1:11" x14ac:dyDescent="0.45">
      <c r="A5706" s="10" t="s">
        <v>53</v>
      </c>
      <c r="B5706" s="20">
        <v>0.90400000000000003</v>
      </c>
      <c r="C5706" s="19">
        <v>20379</v>
      </c>
      <c r="D5706" s="19">
        <v>4568.1016710000004</v>
      </c>
      <c r="E5706" s="23">
        <v>1.1070797560000001</v>
      </c>
      <c r="F5706" s="23">
        <v>0.60462348099999996</v>
      </c>
      <c r="G5706" s="17">
        <v>0</v>
      </c>
      <c r="H5706" s="17">
        <v>1</v>
      </c>
      <c r="I5706" s="17">
        <v>0.96589208800000004</v>
      </c>
      <c r="J5706" s="17">
        <v>3.39E-2</v>
      </c>
      <c r="K5706" s="17">
        <v>1.9000000000000001E-4</v>
      </c>
    </row>
    <row r="5707" spans="1:11" x14ac:dyDescent="0.45">
      <c r="A5707" s="10" t="s">
        <v>53</v>
      </c>
      <c r="B5707" s="20">
        <v>0.90500000000000003</v>
      </c>
      <c r="C5707" s="19">
        <v>20402</v>
      </c>
      <c r="D5707" s="19">
        <v>4593.6447520000002</v>
      </c>
      <c r="E5707" s="23">
        <v>1.1124364120000001</v>
      </c>
      <c r="F5707" s="23">
        <v>0.60779972599999998</v>
      </c>
      <c r="G5707" s="17">
        <v>0</v>
      </c>
      <c r="H5707" s="17">
        <v>1</v>
      </c>
      <c r="I5707" s="17">
        <v>0.96591970400000005</v>
      </c>
      <c r="J5707" s="17">
        <v>3.39E-2</v>
      </c>
      <c r="K5707" s="17">
        <v>2.0599999999999999E-4</v>
      </c>
    </row>
    <row r="5708" spans="1:11" x14ac:dyDescent="0.45">
      <c r="A5708" s="10" t="s">
        <v>53</v>
      </c>
      <c r="B5708" s="20">
        <v>0.90600000000000003</v>
      </c>
      <c r="C5708" s="19">
        <v>20424</v>
      </c>
      <c r="D5708" s="19">
        <v>4618.1869479999996</v>
      </c>
      <c r="E5708" s="23">
        <v>1.118079426</v>
      </c>
      <c r="F5708" s="23">
        <v>0.61016714299999997</v>
      </c>
      <c r="G5708" s="17">
        <v>0</v>
      </c>
      <c r="H5708" s="17">
        <v>1</v>
      </c>
      <c r="I5708" s="17">
        <v>0.96607559499999995</v>
      </c>
      <c r="J5708" s="17">
        <v>3.3700000000000001E-2</v>
      </c>
      <c r="K5708" s="17">
        <v>2.05E-4</v>
      </c>
    </row>
    <row r="5709" spans="1:11" x14ac:dyDescent="0.45">
      <c r="A5709" s="10" t="s">
        <v>53</v>
      </c>
      <c r="B5709" s="20">
        <v>0.90700000000000003</v>
      </c>
      <c r="C5709" s="19">
        <v>20447</v>
      </c>
      <c r="D5709" s="19">
        <v>4644.00846</v>
      </c>
      <c r="E5709" s="23">
        <v>1.124988656</v>
      </c>
      <c r="F5709" s="23">
        <v>0.61408203500000003</v>
      </c>
      <c r="G5709" s="17">
        <v>0</v>
      </c>
      <c r="H5709" s="17">
        <v>1</v>
      </c>
      <c r="I5709" s="17">
        <v>0.96609179000000001</v>
      </c>
      <c r="J5709" s="17">
        <v>3.3700000000000001E-2</v>
      </c>
      <c r="K5709" s="17">
        <v>2.04E-4</v>
      </c>
    </row>
    <row r="5710" spans="1:11" x14ac:dyDescent="0.45">
      <c r="A5710" s="10" t="s">
        <v>53</v>
      </c>
      <c r="B5710" s="20">
        <v>0.90800000000000003</v>
      </c>
      <c r="C5710" s="19">
        <v>20469</v>
      </c>
      <c r="D5710" s="19">
        <v>4668.9017260000001</v>
      </c>
      <c r="E5710" s="23">
        <v>1.136271901</v>
      </c>
      <c r="F5710" s="23">
        <v>0.61735200999999995</v>
      </c>
      <c r="G5710" s="17">
        <v>0</v>
      </c>
      <c r="H5710" s="17">
        <v>1</v>
      </c>
      <c r="I5710" s="17">
        <v>0.96623139700000005</v>
      </c>
      <c r="J5710" s="17">
        <v>3.3599999999999998E-2</v>
      </c>
      <c r="K5710" s="17">
        <v>2.04E-4</v>
      </c>
    </row>
    <row r="5711" spans="1:11" x14ac:dyDescent="0.45">
      <c r="A5711" s="10" t="s">
        <v>53</v>
      </c>
      <c r="B5711" s="20">
        <v>0.90900000000000003</v>
      </c>
      <c r="C5711" s="19">
        <v>20490</v>
      </c>
      <c r="D5711" s="19">
        <v>4692.904732</v>
      </c>
      <c r="E5711" s="23">
        <v>1.1474611750000001</v>
      </c>
      <c r="F5711" s="23">
        <v>0.62049786299999998</v>
      </c>
      <c r="G5711" s="17">
        <v>0</v>
      </c>
      <c r="H5711" s="17">
        <v>1</v>
      </c>
      <c r="I5711" s="17">
        <v>0.96631646800000004</v>
      </c>
      <c r="J5711" s="17">
        <v>3.3500000000000002E-2</v>
      </c>
      <c r="K5711" s="17">
        <v>2.03E-4</v>
      </c>
    </row>
    <row r="5712" spans="1:11" x14ac:dyDescent="0.45">
      <c r="A5712" s="10" t="s">
        <v>53</v>
      </c>
      <c r="B5712" s="20">
        <v>0.91</v>
      </c>
      <c r="C5712" s="19">
        <v>20514</v>
      </c>
      <c r="D5712" s="19">
        <v>4720.5569610000002</v>
      </c>
      <c r="E5712" s="23">
        <v>1.157070429</v>
      </c>
      <c r="F5712" s="23">
        <v>0.62330346700000006</v>
      </c>
      <c r="G5712" s="17">
        <v>0</v>
      </c>
      <c r="H5712" s="17">
        <v>1</v>
      </c>
      <c r="I5712" s="17">
        <v>0.96631985099999995</v>
      </c>
      <c r="J5712" s="17">
        <v>3.3500000000000002E-2</v>
      </c>
      <c r="K5712" s="17">
        <v>2.02E-4</v>
      </c>
    </row>
    <row r="5713" spans="1:11" x14ac:dyDescent="0.45">
      <c r="A5713" s="10" t="s">
        <v>53</v>
      </c>
      <c r="B5713" s="20">
        <v>0.91100000000000003</v>
      </c>
      <c r="C5713" s="19">
        <v>20536</v>
      </c>
      <c r="D5713" s="19">
        <v>4746.0871530000004</v>
      </c>
      <c r="E5713" s="23">
        <v>1.1680069559999999</v>
      </c>
      <c r="F5713" s="23">
        <v>0.62683400600000005</v>
      </c>
      <c r="G5713" s="17">
        <v>0</v>
      </c>
      <c r="H5713" s="17">
        <v>1</v>
      </c>
      <c r="I5713" s="17">
        <v>0.96641420300000003</v>
      </c>
      <c r="J5713" s="17">
        <v>3.3399999999999999E-2</v>
      </c>
      <c r="K5713" s="17">
        <v>2.0100000000000001E-4</v>
      </c>
    </row>
    <row r="5714" spans="1:11" x14ac:dyDescent="0.45">
      <c r="A5714" s="10" t="s">
        <v>53</v>
      </c>
      <c r="B5714" s="20">
        <v>0.91200000000000003</v>
      </c>
      <c r="C5714" s="19">
        <v>20559</v>
      </c>
      <c r="D5714" s="19">
        <v>4773.1004130000001</v>
      </c>
      <c r="E5714" s="23">
        <v>1.1782786599999999</v>
      </c>
      <c r="F5714" s="23">
        <v>0.62973441500000005</v>
      </c>
      <c r="G5714" s="17">
        <v>0</v>
      </c>
      <c r="H5714" s="17">
        <v>1</v>
      </c>
      <c r="I5714" s="17">
        <v>0.96652224900000006</v>
      </c>
      <c r="J5714" s="17">
        <v>3.3300000000000003E-2</v>
      </c>
      <c r="K5714" s="17">
        <v>2.0100000000000001E-4</v>
      </c>
    </row>
    <row r="5715" spans="1:11" x14ac:dyDescent="0.45">
      <c r="A5715" s="10" t="s">
        <v>53</v>
      </c>
      <c r="B5715" s="20">
        <v>0.91300000000000003</v>
      </c>
      <c r="C5715" s="19">
        <v>20581</v>
      </c>
      <c r="D5715" s="19">
        <v>4799.1571480000002</v>
      </c>
      <c r="E5715" s="23">
        <v>1.1903713250000001</v>
      </c>
      <c r="F5715" s="23">
        <v>0.63341496399999997</v>
      </c>
      <c r="G5715" s="17">
        <v>0</v>
      </c>
      <c r="H5715" s="17">
        <v>1</v>
      </c>
      <c r="I5715" s="17">
        <v>0.96657201599999998</v>
      </c>
      <c r="J5715" s="17">
        <v>3.32E-2</v>
      </c>
      <c r="K5715" s="17">
        <v>2.0000000000000001E-4</v>
      </c>
    </row>
    <row r="5716" spans="1:11" x14ac:dyDescent="0.45">
      <c r="A5716" s="10" t="s">
        <v>53</v>
      </c>
      <c r="B5716" s="20">
        <v>0.91400000000000003</v>
      </c>
      <c r="C5716" s="19">
        <v>20604</v>
      </c>
      <c r="D5716" s="19">
        <v>4826.6178570000002</v>
      </c>
      <c r="E5716" s="23">
        <v>1.1989262350000001</v>
      </c>
      <c r="F5716" s="23">
        <v>0.63667904799999997</v>
      </c>
      <c r="G5716" s="17">
        <v>0</v>
      </c>
      <c r="H5716" s="17">
        <v>1</v>
      </c>
      <c r="I5716" s="17">
        <v>0.966577727</v>
      </c>
      <c r="J5716" s="17">
        <v>3.32E-2</v>
      </c>
      <c r="K5716" s="17">
        <v>1.9900000000000001E-4</v>
      </c>
    </row>
    <row r="5717" spans="1:11" x14ac:dyDescent="0.45">
      <c r="A5717" s="10" t="s">
        <v>53</v>
      </c>
      <c r="B5717" s="20">
        <v>0.91500000000000004</v>
      </c>
      <c r="C5717" s="19">
        <v>20627</v>
      </c>
      <c r="D5717" s="19">
        <v>4854.3407100000004</v>
      </c>
      <c r="E5717" s="23">
        <v>1.2123876039999999</v>
      </c>
      <c r="F5717" s="23">
        <v>0.64013627100000003</v>
      </c>
      <c r="G5717" s="17">
        <v>0</v>
      </c>
      <c r="H5717" s="17">
        <v>1</v>
      </c>
      <c r="I5717" s="17">
        <v>0.96667489799999995</v>
      </c>
      <c r="J5717" s="17">
        <v>3.3099999999999997E-2</v>
      </c>
      <c r="K5717" s="17">
        <v>1.9900000000000001E-4</v>
      </c>
    </row>
    <row r="5718" spans="1:11" x14ac:dyDescent="0.45">
      <c r="A5718" s="10" t="s">
        <v>53</v>
      </c>
      <c r="B5718" s="20">
        <v>0.91600000000000004</v>
      </c>
      <c r="C5718" s="19">
        <v>20649</v>
      </c>
      <c r="D5718" s="19">
        <v>4881.1418210000002</v>
      </c>
      <c r="E5718" s="23">
        <v>1.224528917</v>
      </c>
      <c r="F5718" s="23">
        <v>0.6438625</v>
      </c>
      <c r="G5718" s="17">
        <v>0</v>
      </c>
      <c r="H5718" s="17">
        <v>1</v>
      </c>
      <c r="I5718" s="17">
        <v>0.96674621400000005</v>
      </c>
      <c r="J5718" s="17">
        <v>3.3099999999999997E-2</v>
      </c>
      <c r="K5718" s="17">
        <v>1.9799999999999999E-4</v>
      </c>
    </row>
    <row r="5719" spans="1:11" x14ac:dyDescent="0.45">
      <c r="A5719" s="10" t="s">
        <v>53</v>
      </c>
      <c r="B5719" s="20">
        <v>0.91700000000000004</v>
      </c>
      <c r="C5719" s="19">
        <v>20671</v>
      </c>
      <c r="D5719" s="19">
        <v>4908.1513100000002</v>
      </c>
      <c r="E5719" s="23">
        <v>1.2305661080000001</v>
      </c>
      <c r="F5719" s="23">
        <v>0.64729324300000002</v>
      </c>
      <c r="G5719" s="17">
        <v>0</v>
      </c>
      <c r="H5719" s="17">
        <v>1</v>
      </c>
      <c r="I5719" s="17">
        <v>0.966904702</v>
      </c>
      <c r="J5719" s="17">
        <v>3.2899999999999999E-2</v>
      </c>
      <c r="K5719" s="17">
        <v>1.9699999999999999E-4</v>
      </c>
    </row>
    <row r="5720" spans="1:11" x14ac:dyDescent="0.45">
      <c r="A5720" s="10" t="s">
        <v>53</v>
      </c>
      <c r="B5720" s="20">
        <v>0.91800000000000004</v>
      </c>
      <c r="C5720" s="19">
        <v>20694</v>
      </c>
      <c r="D5720" s="19">
        <v>4936.5883240000003</v>
      </c>
      <c r="E5720" s="23">
        <v>1.2417155470000001</v>
      </c>
      <c r="F5720" s="23">
        <v>0.65069171699999995</v>
      </c>
      <c r="G5720" s="17">
        <v>0</v>
      </c>
      <c r="H5720" s="17">
        <v>1</v>
      </c>
      <c r="I5720" s="17">
        <v>0.96697758700000003</v>
      </c>
      <c r="J5720" s="17">
        <v>3.2800000000000003E-2</v>
      </c>
      <c r="K5720" s="17">
        <v>1.9699999999999999E-4</v>
      </c>
    </row>
    <row r="5721" spans="1:11" x14ac:dyDescent="0.45">
      <c r="A5721" s="10" t="s">
        <v>53</v>
      </c>
      <c r="B5721" s="20">
        <v>0.91900000000000004</v>
      </c>
      <c r="C5721" s="19">
        <v>20717</v>
      </c>
      <c r="D5721" s="19">
        <v>4965.2710079999997</v>
      </c>
      <c r="E5721" s="23">
        <v>1.250080525</v>
      </c>
      <c r="F5721" s="23">
        <v>0.65434875699999995</v>
      </c>
      <c r="G5721" s="17">
        <v>0</v>
      </c>
      <c r="H5721" s="17">
        <v>1</v>
      </c>
      <c r="I5721" s="17">
        <v>0.96711100800000005</v>
      </c>
      <c r="J5721" s="17">
        <v>3.27E-2</v>
      </c>
      <c r="K5721" s="17">
        <v>1.9599999999999999E-4</v>
      </c>
    </row>
    <row r="5722" spans="1:11" x14ac:dyDescent="0.45">
      <c r="A5722" s="10" t="s">
        <v>53</v>
      </c>
      <c r="B5722" s="20">
        <v>0.92</v>
      </c>
      <c r="C5722" s="19">
        <v>20738</v>
      </c>
      <c r="D5722" s="19">
        <v>4991.6667109999999</v>
      </c>
      <c r="E5722" s="23">
        <v>1.2629742310000001</v>
      </c>
      <c r="F5722" s="23">
        <v>0.65774444099999996</v>
      </c>
      <c r="G5722" s="17">
        <v>0</v>
      </c>
      <c r="H5722" s="17">
        <v>1</v>
      </c>
      <c r="I5722" s="17">
        <v>0.96716543899999996</v>
      </c>
      <c r="J5722" s="17">
        <v>3.2599999999999997E-2</v>
      </c>
      <c r="K5722" s="17">
        <v>1.95E-4</v>
      </c>
    </row>
    <row r="5723" spans="1:11" x14ac:dyDescent="0.45">
      <c r="A5723" s="10" t="s">
        <v>53</v>
      </c>
      <c r="B5723" s="20">
        <v>0.92100000000000004</v>
      </c>
      <c r="C5723" s="19">
        <v>20761</v>
      </c>
      <c r="D5723" s="19">
        <v>5020.7710989999996</v>
      </c>
      <c r="E5723" s="23">
        <v>1.2663645889999999</v>
      </c>
      <c r="F5723" s="23">
        <v>0.66136106500000003</v>
      </c>
      <c r="G5723" s="17">
        <v>0</v>
      </c>
      <c r="H5723" s="17">
        <v>1</v>
      </c>
      <c r="I5723" s="17">
        <v>0.96725886400000005</v>
      </c>
      <c r="J5723" s="17">
        <v>3.2500000000000001E-2</v>
      </c>
      <c r="K5723" s="17">
        <v>1.95E-4</v>
      </c>
    </row>
    <row r="5724" spans="1:11" x14ac:dyDescent="0.45">
      <c r="A5724" s="10" t="s">
        <v>53</v>
      </c>
      <c r="B5724" s="20">
        <v>0.92200000000000004</v>
      </c>
      <c r="C5724" s="19">
        <v>20785</v>
      </c>
      <c r="D5724" s="19">
        <v>5051.3741630000004</v>
      </c>
      <c r="E5724" s="23">
        <v>1.280152508</v>
      </c>
      <c r="F5724" s="23">
        <v>0.66463304000000001</v>
      </c>
      <c r="G5724" s="17">
        <v>0</v>
      </c>
      <c r="H5724" s="17">
        <v>1</v>
      </c>
      <c r="I5724" s="17">
        <v>0.96733259599999999</v>
      </c>
      <c r="J5724" s="17">
        <v>3.2500000000000001E-2</v>
      </c>
      <c r="K5724" s="17">
        <v>1.94E-4</v>
      </c>
    </row>
    <row r="5725" spans="1:11" x14ac:dyDescent="0.45">
      <c r="A5725" s="10" t="s">
        <v>53</v>
      </c>
      <c r="B5725" s="20">
        <v>0.92300000000000004</v>
      </c>
      <c r="C5725" s="19">
        <v>20807</v>
      </c>
      <c r="D5725" s="19">
        <v>5079.6660890000003</v>
      </c>
      <c r="E5725" s="23">
        <v>1.28849477</v>
      </c>
      <c r="F5725" s="23">
        <v>0.66878042599999998</v>
      </c>
      <c r="G5725" s="17">
        <v>0</v>
      </c>
      <c r="H5725" s="17">
        <v>1</v>
      </c>
      <c r="I5725" s="17">
        <v>0.96738953599999999</v>
      </c>
      <c r="J5725" s="17">
        <v>3.2399999999999998E-2</v>
      </c>
      <c r="K5725" s="17">
        <v>1.94E-4</v>
      </c>
    </row>
    <row r="5726" spans="1:11" x14ac:dyDescent="0.45">
      <c r="A5726" s="10" t="s">
        <v>53</v>
      </c>
      <c r="B5726" s="20">
        <v>0.92400000000000004</v>
      </c>
      <c r="C5726" s="19">
        <v>20827</v>
      </c>
      <c r="D5726" s="19">
        <v>5105.6041100000002</v>
      </c>
      <c r="E5726" s="23">
        <v>1.3035111100000001</v>
      </c>
      <c r="F5726" s="23">
        <v>0.67242805000000005</v>
      </c>
      <c r="G5726" s="17">
        <v>0</v>
      </c>
      <c r="H5726" s="17">
        <v>1</v>
      </c>
      <c r="I5726" s="17">
        <v>0.96741957499999998</v>
      </c>
      <c r="J5726" s="17">
        <v>3.2399999999999998E-2</v>
      </c>
      <c r="K5726" s="17">
        <v>1.93E-4</v>
      </c>
    </row>
    <row r="5727" spans="1:11" x14ac:dyDescent="0.45">
      <c r="A5727" s="10" t="s">
        <v>53</v>
      </c>
      <c r="B5727" s="20">
        <v>0.92500000000000004</v>
      </c>
      <c r="C5727" s="19">
        <v>20851</v>
      </c>
      <c r="D5727" s="19">
        <v>5137.0229209999998</v>
      </c>
      <c r="E5727" s="23">
        <v>1.314808653</v>
      </c>
      <c r="F5727" s="23">
        <v>0.67599933199999995</v>
      </c>
      <c r="G5727" s="17">
        <v>0</v>
      </c>
      <c r="H5727" s="17">
        <v>1</v>
      </c>
      <c r="I5727" s="17">
        <v>0.96756348800000003</v>
      </c>
      <c r="J5727" s="17">
        <v>3.2199999999999999E-2</v>
      </c>
      <c r="K5727" s="17">
        <v>1.92E-4</v>
      </c>
    </row>
    <row r="5728" spans="1:11" x14ac:dyDescent="0.45">
      <c r="A5728" s="10" t="s">
        <v>53</v>
      </c>
      <c r="B5728" s="20">
        <v>0.92600000000000005</v>
      </c>
      <c r="C5728" s="19">
        <v>20871</v>
      </c>
      <c r="D5728" s="19">
        <v>5163.4642180000001</v>
      </c>
      <c r="E5728" s="23">
        <v>1.3280673460000001</v>
      </c>
      <c r="F5728" s="23">
        <v>0.67990622599999995</v>
      </c>
      <c r="G5728" s="17">
        <v>0</v>
      </c>
      <c r="H5728" s="17">
        <v>1</v>
      </c>
      <c r="I5728" s="17">
        <v>0.96765025500000001</v>
      </c>
      <c r="J5728" s="17">
        <v>3.2199999999999999E-2</v>
      </c>
      <c r="K5728" s="17">
        <v>1.92E-4</v>
      </c>
    </row>
    <row r="5729" spans="1:11" x14ac:dyDescent="0.45">
      <c r="A5729" s="10" t="s">
        <v>53</v>
      </c>
      <c r="B5729" s="20">
        <v>0.92700000000000005</v>
      </c>
      <c r="C5729" s="19">
        <v>20897</v>
      </c>
      <c r="D5729" s="19">
        <v>5198.0330949999998</v>
      </c>
      <c r="E5729" s="23">
        <v>1.3344157409999999</v>
      </c>
      <c r="F5729" s="23">
        <v>0.68336361300000004</v>
      </c>
      <c r="G5729" s="17">
        <v>0</v>
      </c>
      <c r="H5729" s="17">
        <v>1</v>
      </c>
      <c r="I5729" s="17">
        <v>0.96768330400000002</v>
      </c>
      <c r="J5729" s="17">
        <v>3.2099999999999997E-2</v>
      </c>
      <c r="K5729" s="17">
        <v>1.92E-4</v>
      </c>
    </row>
    <row r="5730" spans="1:11" x14ac:dyDescent="0.45">
      <c r="A5730" s="10" t="s">
        <v>53</v>
      </c>
      <c r="B5730" s="20">
        <v>0.92800000000000005</v>
      </c>
      <c r="C5730" s="19">
        <v>20919</v>
      </c>
      <c r="D5730" s="19">
        <v>5227.4801770000004</v>
      </c>
      <c r="E5730" s="23">
        <v>1.340834093</v>
      </c>
      <c r="F5730" s="23">
        <v>0.68726253900000001</v>
      </c>
      <c r="G5730" s="17">
        <v>0</v>
      </c>
      <c r="H5730" s="17">
        <v>1</v>
      </c>
      <c r="I5730" s="17">
        <v>0.96781652600000001</v>
      </c>
      <c r="J5730" s="17">
        <v>3.2000000000000001E-2</v>
      </c>
      <c r="K5730" s="17">
        <v>1.9100000000000001E-4</v>
      </c>
    </row>
    <row r="5731" spans="1:11" x14ac:dyDescent="0.45">
      <c r="A5731" s="10" t="s">
        <v>53</v>
      </c>
      <c r="B5731" s="20">
        <v>0.92900000000000005</v>
      </c>
      <c r="C5731" s="19">
        <v>20940</v>
      </c>
      <c r="D5731" s="19">
        <v>5255.65942</v>
      </c>
      <c r="E5731" s="23">
        <v>1.3450478880000001</v>
      </c>
      <c r="F5731" s="23">
        <v>0.69138991599999999</v>
      </c>
      <c r="G5731" s="17">
        <v>0</v>
      </c>
      <c r="H5731" s="17">
        <v>1</v>
      </c>
      <c r="I5731" s="17">
        <v>0.96787908700000003</v>
      </c>
      <c r="J5731" s="17">
        <v>3.1899999999999998E-2</v>
      </c>
      <c r="K5731" s="17">
        <v>1.9000000000000001E-4</v>
      </c>
    </row>
    <row r="5732" spans="1:11" x14ac:dyDescent="0.45">
      <c r="A5732" s="10" t="s">
        <v>53</v>
      </c>
      <c r="B5732" s="20">
        <v>0.93</v>
      </c>
      <c r="C5732" s="19">
        <v>20964</v>
      </c>
      <c r="D5732" s="19">
        <v>5288.1557519999997</v>
      </c>
      <c r="E5732" s="23">
        <v>1.3611090830000001</v>
      </c>
      <c r="F5732" s="23">
        <v>0.69450321599999998</v>
      </c>
      <c r="G5732" s="17">
        <v>0</v>
      </c>
      <c r="H5732" s="17">
        <v>1</v>
      </c>
      <c r="I5732" s="17">
        <v>0.96802297299999995</v>
      </c>
      <c r="J5732" s="17">
        <v>3.1800000000000002E-2</v>
      </c>
      <c r="K5732" s="17">
        <v>1.8900000000000001E-4</v>
      </c>
    </row>
    <row r="5733" spans="1:11" x14ac:dyDescent="0.45">
      <c r="A5733" s="10" t="s">
        <v>53</v>
      </c>
      <c r="B5733" s="20">
        <v>0.93100000000000005</v>
      </c>
      <c r="C5733" s="19">
        <v>20987</v>
      </c>
      <c r="D5733" s="19">
        <v>5319.7009989999997</v>
      </c>
      <c r="E5733" s="23">
        <v>1.382478396</v>
      </c>
      <c r="F5733" s="23">
        <v>0.69886510700000004</v>
      </c>
      <c r="G5733" s="17">
        <v>0</v>
      </c>
      <c r="H5733" s="17">
        <v>1</v>
      </c>
      <c r="I5733" s="17">
        <v>0.96807374700000004</v>
      </c>
      <c r="J5733" s="17">
        <v>3.1699999999999999E-2</v>
      </c>
      <c r="K5733" s="17">
        <v>1.8900000000000001E-4</v>
      </c>
    </row>
    <row r="5734" spans="1:11" x14ac:dyDescent="0.45">
      <c r="A5734" s="10" t="s">
        <v>53</v>
      </c>
      <c r="B5734" s="20">
        <v>0.93200000000000005</v>
      </c>
      <c r="C5734" s="19">
        <v>21008</v>
      </c>
      <c r="D5734" s="19">
        <v>5348.9281300000002</v>
      </c>
      <c r="E5734" s="23">
        <v>1.4008118540000001</v>
      </c>
      <c r="F5734" s="23">
        <v>0.70336772400000003</v>
      </c>
      <c r="G5734" s="17">
        <v>0</v>
      </c>
      <c r="H5734" s="17">
        <v>1</v>
      </c>
      <c r="I5734" s="17">
        <v>0.96819481200000002</v>
      </c>
      <c r="J5734" s="17">
        <v>3.1600000000000003E-2</v>
      </c>
      <c r="K5734" s="17">
        <v>1.8799999999999999E-4</v>
      </c>
    </row>
    <row r="5735" spans="1:11" x14ac:dyDescent="0.45">
      <c r="A5735" s="10" t="s">
        <v>53</v>
      </c>
      <c r="B5735" s="20">
        <v>0.93300000000000005</v>
      </c>
      <c r="C5735" s="19">
        <v>21020</v>
      </c>
      <c r="D5735" s="19">
        <v>5365.7726519999997</v>
      </c>
      <c r="E5735" s="23">
        <v>1.4051581550000001</v>
      </c>
      <c r="F5735" s="23">
        <v>0.70663731600000002</v>
      </c>
      <c r="G5735" s="17">
        <v>0</v>
      </c>
      <c r="H5735" s="17">
        <v>1</v>
      </c>
      <c r="I5735" s="17">
        <v>0.96827400299999999</v>
      </c>
      <c r="J5735" s="17">
        <v>3.15E-2</v>
      </c>
      <c r="K5735" s="17">
        <v>1.8699999999999999E-4</v>
      </c>
    </row>
    <row r="5736" spans="1:11" x14ac:dyDescent="0.45">
      <c r="A5736" s="10" t="s">
        <v>53</v>
      </c>
      <c r="B5736" s="20">
        <v>0.93400000000000005</v>
      </c>
      <c r="C5736" s="19">
        <v>21054</v>
      </c>
      <c r="D5736" s="19">
        <v>5413.7384160000001</v>
      </c>
      <c r="E5736" s="23">
        <v>1.42031755</v>
      </c>
      <c r="F5736" s="23">
        <v>0.70941021900000001</v>
      </c>
      <c r="G5736" s="17">
        <v>0</v>
      </c>
      <c r="H5736" s="17">
        <v>1</v>
      </c>
      <c r="I5736" s="17">
        <v>0.968354347</v>
      </c>
      <c r="J5736" s="17">
        <v>3.15E-2</v>
      </c>
      <c r="K5736" s="17">
        <v>1.8699999999999999E-4</v>
      </c>
    </row>
    <row r="5737" spans="1:11" x14ac:dyDescent="0.45">
      <c r="A5737" s="10" t="s">
        <v>53</v>
      </c>
      <c r="B5737" s="20">
        <v>0.93500000000000005</v>
      </c>
      <c r="C5737" s="19">
        <v>21077</v>
      </c>
      <c r="D5737" s="19">
        <v>5446.5170609999996</v>
      </c>
      <c r="E5737" s="23">
        <v>1.430236853</v>
      </c>
      <c r="F5737" s="23">
        <v>0.71511661100000001</v>
      </c>
      <c r="G5737" s="17">
        <v>0</v>
      </c>
      <c r="H5737" s="17">
        <v>1</v>
      </c>
      <c r="I5737" s="17">
        <v>0.96846272300000003</v>
      </c>
      <c r="J5737" s="17">
        <v>3.1399999999999997E-2</v>
      </c>
      <c r="K5737" s="17">
        <v>1.8599999999999999E-4</v>
      </c>
    </row>
    <row r="5738" spans="1:11" x14ac:dyDescent="0.45">
      <c r="A5738" s="10" t="s">
        <v>53</v>
      </c>
      <c r="B5738" s="20">
        <v>0.93600000000000005</v>
      </c>
      <c r="C5738" s="19">
        <v>21099</v>
      </c>
      <c r="D5738" s="19">
        <v>5478.2186549999997</v>
      </c>
      <c r="E5738" s="23">
        <v>1.4494576079999999</v>
      </c>
      <c r="F5738" s="23">
        <v>0.71968135600000005</v>
      </c>
      <c r="G5738" s="17">
        <v>0</v>
      </c>
      <c r="H5738" s="17">
        <v>1</v>
      </c>
      <c r="I5738" s="17">
        <v>0.96845483799999998</v>
      </c>
      <c r="J5738" s="17">
        <v>3.1399999999999997E-2</v>
      </c>
      <c r="K5738" s="17">
        <v>1.8599999999999999E-4</v>
      </c>
    </row>
    <row r="5739" spans="1:11" x14ac:dyDescent="0.45">
      <c r="A5739" s="10" t="s">
        <v>53</v>
      </c>
      <c r="B5739" s="20">
        <v>0.93700000000000006</v>
      </c>
      <c r="C5739" s="19">
        <v>21122</v>
      </c>
      <c r="D5739" s="19">
        <v>5511.8049549999996</v>
      </c>
      <c r="E5739" s="23">
        <v>1.470416105</v>
      </c>
      <c r="F5739" s="23">
        <v>0.723899403</v>
      </c>
      <c r="G5739" s="17">
        <v>0</v>
      </c>
      <c r="H5739" s="17">
        <v>1</v>
      </c>
      <c r="I5739" s="17">
        <v>0.96854106699999998</v>
      </c>
      <c r="J5739" s="17">
        <v>3.1300000000000001E-2</v>
      </c>
      <c r="K5739" s="17">
        <v>2.02E-4</v>
      </c>
    </row>
    <row r="5740" spans="1:11" x14ac:dyDescent="0.45">
      <c r="A5740" s="10" t="s">
        <v>53</v>
      </c>
      <c r="B5740" s="20">
        <v>0.93799999999999994</v>
      </c>
      <c r="C5740" s="19">
        <v>21145</v>
      </c>
      <c r="D5740" s="19">
        <v>5545.7724669999998</v>
      </c>
      <c r="E5740" s="23">
        <v>1.4819162299999999</v>
      </c>
      <c r="F5740" s="23">
        <v>0.72825567300000005</v>
      </c>
      <c r="G5740" s="17">
        <v>0</v>
      </c>
      <c r="H5740" s="17">
        <v>1</v>
      </c>
      <c r="I5740" s="17">
        <v>0.96862424899999999</v>
      </c>
      <c r="J5740" s="17">
        <v>3.1199999999999999E-2</v>
      </c>
      <c r="K5740" s="17">
        <v>2.02E-4</v>
      </c>
    </row>
    <row r="5741" spans="1:11" x14ac:dyDescent="0.45">
      <c r="A5741" s="10" t="s">
        <v>53</v>
      </c>
      <c r="B5741" s="20">
        <v>0.93899999999999995</v>
      </c>
      <c r="C5741" s="19">
        <v>21167</v>
      </c>
      <c r="D5741" s="19">
        <v>5578.6149379999997</v>
      </c>
      <c r="E5741" s="23">
        <v>1.499444196</v>
      </c>
      <c r="F5741" s="23">
        <v>0.732735582</v>
      </c>
      <c r="G5741" s="17">
        <v>0</v>
      </c>
      <c r="H5741" s="17">
        <v>1</v>
      </c>
      <c r="I5741" s="17">
        <v>0.96869809799999995</v>
      </c>
      <c r="J5741" s="17">
        <v>3.1099999999999999E-2</v>
      </c>
      <c r="K5741" s="17">
        <v>2.0100000000000001E-4</v>
      </c>
    </row>
    <row r="5742" spans="1:11" x14ac:dyDescent="0.45">
      <c r="A5742" s="10" t="s">
        <v>53</v>
      </c>
      <c r="B5742" s="20">
        <v>0.94</v>
      </c>
      <c r="C5742" s="19">
        <v>21190</v>
      </c>
      <c r="D5742" s="19">
        <v>5613.2768880000003</v>
      </c>
      <c r="E5742" s="23">
        <v>1.5109784820000001</v>
      </c>
      <c r="F5742" s="23">
        <v>0.73643575299999997</v>
      </c>
      <c r="G5742" s="17">
        <v>0</v>
      </c>
      <c r="H5742" s="17">
        <v>1</v>
      </c>
      <c r="I5742" s="17">
        <v>0.968818764</v>
      </c>
      <c r="J5742" s="17">
        <v>3.1E-2</v>
      </c>
      <c r="K5742" s="17">
        <v>2.0000000000000001E-4</v>
      </c>
    </row>
    <row r="5743" spans="1:11" x14ac:dyDescent="0.45">
      <c r="A5743" s="10" t="s">
        <v>53</v>
      </c>
      <c r="B5743" s="20">
        <v>0.94099999999999995</v>
      </c>
      <c r="C5743" s="19">
        <v>21211</v>
      </c>
      <c r="D5743" s="19">
        <v>5645.2644319999999</v>
      </c>
      <c r="E5743" s="23">
        <v>1.529496934</v>
      </c>
      <c r="F5743" s="23">
        <v>0.74149868200000002</v>
      </c>
      <c r="G5743" s="17">
        <v>0</v>
      </c>
      <c r="H5743" s="17">
        <v>1</v>
      </c>
      <c r="I5743" s="17">
        <v>0.96890492399999995</v>
      </c>
      <c r="J5743" s="17">
        <v>3.09E-2</v>
      </c>
      <c r="K5743" s="17">
        <v>2.0000000000000001E-4</v>
      </c>
    </row>
    <row r="5744" spans="1:11" x14ac:dyDescent="0.45">
      <c r="A5744" s="10" t="s">
        <v>53</v>
      </c>
      <c r="B5744" s="20">
        <v>0.94199999999999995</v>
      </c>
      <c r="C5744" s="19">
        <v>21235</v>
      </c>
      <c r="D5744" s="19">
        <v>5682.1280390000002</v>
      </c>
      <c r="E5744" s="23">
        <v>1.548278767</v>
      </c>
      <c r="F5744" s="23">
        <v>0.74563520999999999</v>
      </c>
      <c r="G5744" s="17">
        <v>0</v>
      </c>
      <c r="H5744" s="17">
        <v>1</v>
      </c>
      <c r="I5744" s="17">
        <v>0.96900139600000001</v>
      </c>
      <c r="J5744" s="17">
        <v>3.0800000000000001E-2</v>
      </c>
      <c r="K5744" s="17">
        <v>1.9900000000000001E-4</v>
      </c>
    </row>
    <row r="5745" spans="1:11" x14ac:dyDescent="0.45">
      <c r="A5745" s="10" t="s">
        <v>53</v>
      </c>
      <c r="B5745" s="20">
        <v>0.94299999999999995</v>
      </c>
      <c r="C5745" s="19">
        <v>21257</v>
      </c>
      <c r="D5745" s="19">
        <v>5716.3742609999999</v>
      </c>
      <c r="E5745" s="23">
        <v>1.566592567</v>
      </c>
      <c r="F5745" s="23">
        <v>0.74940644899999997</v>
      </c>
      <c r="G5745" s="17">
        <v>0</v>
      </c>
      <c r="H5745" s="17">
        <v>1</v>
      </c>
      <c r="I5745" s="17">
        <v>0.96907167000000005</v>
      </c>
      <c r="J5745" s="17">
        <v>3.0700000000000002E-2</v>
      </c>
      <c r="K5745" s="17">
        <v>1.9799999999999999E-4</v>
      </c>
    </row>
    <row r="5746" spans="1:11" x14ac:dyDescent="0.45">
      <c r="A5746" s="10" t="s">
        <v>53</v>
      </c>
      <c r="B5746" s="20">
        <v>0.94399999999999995</v>
      </c>
      <c r="C5746" s="19">
        <v>21279</v>
      </c>
      <c r="D5746" s="19">
        <v>5751.0190789999997</v>
      </c>
      <c r="E5746" s="23">
        <v>1.5837377619999999</v>
      </c>
      <c r="F5746" s="23">
        <v>0.75507375200000004</v>
      </c>
      <c r="G5746" s="17">
        <v>0</v>
      </c>
      <c r="H5746" s="17">
        <v>1</v>
      </c>
      <c r="I5746" s="17">
        <v>0.969119328</v>
      </c>
      <c r="J5746" s="17">
        <v>3.0700000000000002E-2</v>
      </c>
      <c r="K5746" s="17">
        <v>1.9799999999999999E-4</v>
      </c>
    </row>
    <row r="5747" spans="1:11" x14ac:dyDescent="0.45">
      <c r="A5747" s="10" t="s">
        <v>53</v>
      </c>
      <c r="B5747" s="20">
        <v>0.94499999999999995</v>
      </c>
      <c r="C5747" s="19">
        <v>21302</v>
      </c>
      <c r="D5747" s="19">
        <v>5787.5873899999997</v>
      </c>
      <c r="E5747" s="23">
        <v>1.5970517420000001</v>
      </c>
      <c r="F5747" s="23">
        <v>0.75909950800000003</v>
      </c>
      <c r="G5747" s="17">
        <v>0</v>
      </c>
      <c r="H5747" s="17">
        <v>1</v>
      </c>
      <c r="I5747" s="17">
        <v>0.969167687</v>
      </c>
      <c r="J5747" s="17">
        <v>3.0599999999999999E-2</v>
      </c>
      <c r="K5747" s="17">
        <v>1.9799999999999999E-4</v>
      </c>
    </row>
    <row r="5748" spans="1:11" x14ac:dyDescent="0.45">
      <c r="A5748" s="10" t="s">
        <v>53</v>
      </c>
      <c r="B5748" s="20">
        <v>0.94599999999999995</v>
      </c>
      <c r="C5748" s="19">
        <v>21325</v>
      </c>
      <c r="D5748" s="19">
        <v>5824.474561</v>
      </c>
      <c r="E5748" s="23">
        <v>1.6077112280000001</v>
      </c>
      <c r="F5748" s="23">
        <v>0.76448403099999995</v>
      </c>
      <c r="G5748" s="17">
        <v>0</v>
      </c>
      <c r="H5748" s="17">
        <v>1</v>
      </c>
      <c r="I5748" s="17">
        <v>0.96919412100000002</v>
      </c>
      <c r="J5748" s="17">
        <v>3.0599999999999999E-2</v>
      </c>
      <c r="K5748" s="17">
        <v>1.9699999999999999E-4</v>
      </c>
    </row>
    <row r="5749" spans="1:11" x14ac:dyDescent="0.45">
      <c r="A5749" s="10" t="s">
        <v>53</v>
      </c>
      <c r="B5749" s="20">
        <v>0.94699999999999995</v>
      </c>
      <c r="C5749" s="19">
        <v>21348</v>
      </c>
      <c r="D5749" s="19">
        <v>5861.8005460000004</v>
      </c>
      <c r="E5749" s="23">
        <v>1.634826487</v>
      </c>
      <c r="F5749" s="23">
        <v>0.76897208100000003</v>
      </c>
      <c r="G5749" s="17">
        <v>0</v>
      </c>
      <c r="H5749" s="17">
        <v>1</v>
      </c>
      <c r="I5749" s="17">
        <v>0.96922678799999995</v>
      </c>
      <c r="J5749" s="17">
        <v>3.0599999999999999E-2</v>
      </c>
      <c r="K5749" s="17">
        <v>1.9699999999999999E-4</v>
      </c>
    </row>
    <row r="5750" spans="1:11" x14ac:dyDescent="0.45">
      <c r="A5750" s="10" t="s">
        <v>53</v>
      </c>
      <c r="B5750" s="20">
        <v>0.94799999999999995</v>
      </c>
      <c r="C5750" s="19">
        <v>21365</v>
      </c>
      <c r="D5750" s="19">
        <v>5889.6346059999996</v>
      </c>
      <c r="E5750" s="23">
        <v>1.642394879</v>
      </c>
      <c r="F5750" s="23">
        <v>0.77404033400000005</v>
      </c>
      <c r="G5750" s="17">
        <v>0</v>
      </c>
      <c r="H5750" s="17">
        <v>1</v>
      </c>
      <c r="I5750" s="17">
        <v>0.96931970899999997</v>
      </c>
      <c r="J5750" s="17">
        <v>3.0499999999999999E-2</v>
      </c>
      <c r="K5750" s="17">
        <v>1.9599999999999999E-4</v>
      </c>
    </row>
    <row r="5751" spans="1:11" x14ac:dyDescent="0.45">
      <c r="A5751" s="10" t="s">
        <v>53</v>
      </c>
      <c r="B5751" s="20">
        <v>0.94899999999999995</v>
      </c>
      <c r="C5751" s="19">
        <v>21393</v>
      </c>
      <c r="D5751" s="19">
        <v>5935.8493520000002</v>
      </c>
      <c r="E5751" s="23">
        <v>1.6596784389999999</v>
      </c>
      <c r="F5751" s="23">
        <v>0.77804483700000004</v>
      </c>
      <c r="G5751" s="17">
        <v>0</v>
      </c>
      <c r="H5751" s="17">
        <v>1</v>
      </c>
      <c r="I5751" s="17">
        <v>0.969349872</v>
      </c>
      <c r="J5751" s="17">
        <v>3.0499999999999999E-2</v>
      </c>
      <c r="K5751" s="17">
        <v>1.95E-4</v>
      </c>
    </row>
    <row r="5752" spans="1:11" x14ac:dyDescent="0.45">
      <c r="A5752" s="10" t="s">
        <v>53</v>
      </c>
      <c r="B5752" s="20">
        <v>0.95</v>
      </c>
      <c r="C5752" s="19">
        <v>21415</v>
      </c>
      <c r="D5752" s="19">
        <v>5972.6191930000005</v>
      </c>
      <c r="E5752" s="23">
        <v>1.6776209310000001</v>
      </c>
      <c r="F5752" s="23">
        <v>0.78394328700000004</v>
      </c>
      <c r="G5752" s="17">
        <v>0</v>
      </c>
      <c r="H5752" s="17">
        <v>1</v>
      </c>
      <c r="I5752" s="17">
        <v>0.969379777</v>
      </c>
      <c r="J5752" s="17">
        <v>3.04E-2</v>
      </c>
      <c r="K5752" s="17">
        <v>1.95E-4</v>
      </c>
    </row>
    <row r="5753" spans="1:11" x14ac:dyDescent="0.45">
      <c r="A5753" s="10" t="s">
        <v>53</v>
      </c>
      <c r="B5753" s="20">
        <v>0.95099999999999996</v>
      </c>
      <c r="C5753" s="19">
        <v>21437</v>
      </c>
      <c r="D5753" s="19">
        <v>6009.7872600000001</v>
      </c>
      <c r="E5753" s="23">
        <v>1.694721312</v>
      </c>
      <c r="F5753" s="23">
        <v>0.788935516</v>
      </c>
      <c r="G5753" s="17">
        <v>0</v>
      </c>
      <c r="H5753" s="17">
        <v>1</v>
      </c>
      <c r="I5753" s="17">
        <v>0.969496633</v>
      </c>
      <c r="J5753" s="17">
        <v>3.0309340000000001E-2</v>
      </c>
      <c r="K5753" s="17">
        <v>1.94E-4</v>
      </c>
    </row>
    <row r="5754" spans="1:11" x14ac:dyDescent="0.45">
      <c r="A5754" s="10" t="s">
        <v>53</v>
      </c>
      <c r="B5754" s="20">
        <v>0.95199999999999996</v>
      </c>
      <c r="C5754" s="19">
        <v>21459</v>
      </c>
      <c r="D5754" s="19">
        <v>6047.1999610000003</v>
      </c>
      <c r="E5754" s="23">
        <v>1.7069032129999999</v>
      </c>
      <c r="F5754" s="23">
        <v>0.79376157300000005</v>
      </c>
      <c r="G5754" s="17">
        <v>0</v>
      </c>
      <c r="H5754" s="17">
        <v>1</v>
      </c>
      <c r="I5754" s="17">
        <v>0.96957189300000002</v>
      </c>
      <c r="J5754" s="17">
        <v>3.0200000000000001E-2</v>
      </c>
      <c r="K5754" s="17">
        <v>1.94E-4</v>
      </c>
    </row>
    <row r="5755" spans="1:11" x14ac:dyDescent="0.45">
      <c r="A5755" s="10" t="s">
        <v>53</v>
      </c>
      <c r="B5755" s="20">
        <v>0.95299999999999996</v>
      </c>
      <c r="C5755" s="19">
        <v>21483</v>
      </c>
      <c r="D5755" s="19">
        <v>6088.6630930000001</v>
      </c>
      <c r="E5755" s="23">
        <v>1.754124507</v>
      </c>
      <c r="F5755" s="23">
        <v>0.79792598100000001</v>
      </c>
      <c r="G5755" s="17">
        <v>0</v>
      </c>
      <c r="H5755" s="17">
        <v>1</v>
      </c>
      <c r="I5755" s="17">
        <v>0.96965251200000002</v>
      </c>
      <c r="J5755" s="17">
        <v>3.0200000000000001E-2</v>
      </c>
      <c r="K5755" s="17">
        <v>1.93E-4</v>
      </c>
    </row>
    <row r="5756" spans="1:11" x14ac:dyDescent="0.45">
      <c r="A5756" s="10" t="s">
        <v>53</v>
      </c>
      <c r="B5756" s="20">
        <v>0.95399999999999996</v>
      </c>
      <c r="C5756" s="19">
        <v>21504</v>
      </c>
      <c r="D5756" s="19">
        <v>6125.7698899999996</v>
      </c>
      <c r="E5756" s="23">
        <v>1.773051191</v>
      </c>
      <c r="F5756" s="23">
        <v>0.80205723600000001</v>
      </c>
      <c r="G5756" s="17">
        <v>0</v>
      </c>
      <c r="H5756" s="17">
        <v>1</v>
      </c>
      <c r="I5756" s="17">
        <v>0.96983229500000001</v>
      </c>
      <c r="J5756" s="17">
        <v>0.03</v>
      </c>
      <c r="K5756" s="17">
        <v>1.9100000000000001E-4</v>
      </c>
    </row>
    <row r="5757" spans="1:11" x14ac:dyDescent="0.45">
      <c r="A5757" s="10" t="s">
        <v>53</v>
      </c>
      <c r="B5757" s="20">
        <v>0.95499999999999996</v>
      </c>
      <c r="C5757" s="19">
        <v>21527</v>
      </c>
      <c r="D5757" s="19">
        <v>6166.8636079999997</v>
      </c>
      <c r="E5757" s="23">
        <v>1.798175138</v>
      </c>
      <c r="F5757" s="23">
        <v>0.80579452799999995</v>
      </c>
      <c r="G5757" s="17">
        <v>0</v>
      </c>
      <c r="H5757" s="17">
        <v>1</v>
      </c>
      <c r="I5757" s="17">
        <v>0.969873981</v>
      </c>
      <c r="J5757" s="17">
        <v>2.9899999999999999E-2</v>
      </c>
      <c r="K5757" s="17">
        <v>1.9100000000000001E-4</v>
      </c>
    </row>
    <row r="5758" spans="1:11" x14ac:dyDescent="0.45">
      <c r="A5758" s="10" t="s">
        <v>53</v>
      </c>
      <c r="B5758" s="20">
        <v>0.95599999999999996</v>
      </c>
      <c r="C5758" s="19">
        <v>21550</v>
      </c>
      <c r="D5758" s="19">
        <v>6208.525654</v>
      </c>
      <c r="E5758" s="23">
        <v>1.823863217</v>
      </c>
      <c r="F5758" s="23">
        <v>0.81496363400000005</v>
      </c>
      <c r="G5758" s="17">
        <v>0</v>
      </c>
      <c r="H5758" s="17">
        <v>1</v>
      </c>
      <c r="I5758" s="17">
        <v>0.96997889699999995</v>
      </c>
      <c r="J5758" s="17">
        <v>2.98E-2</v>
      </c>
      <c r="K5758" s="17">
        <v>1.9000000000000001E-4</v>
      </c>
    </row>
    <row r="5759" spans="1:11" x14ac:dyDescent="0.45">
      <c r="A5759" s="10" t="s">
        <v>53</v>
      </c>
      <c r="B5759" s="20">
        <v>0.95699999999999996</v>
      </c>
      <c r="C5759" s="19">
        <v>21572</v>
      </c>
      <c r="D5759" s="19">
        <v>6248.9982410000002</v>
      </c>
      <c r="E5759" s="23">
        <v>1.8518527060000001</v>
      </c>
      <c r="F5759" s="23">
        <v>0.82039824100000003</v>
      </c>
      <c r="G5759" s="17">
        <v>0</v>
      </c>
      <c r="H5759" s="17">
        <v>1</v>
      </c>
      <c r="I5759" s="17">
        <v>0.97008640599999996</v>
      </c>
      <c r="J5759" s="17">
        <v>2.9700000000000001E-2</v>
      </c>
      <c r="K5759" s="17">
        <v>1.8900000000000001E-4</v>
      </c>
    </row>
    <row r="5760" spans="1:11" x14ac:dyDescent="0.45">
      <c r="A5760" s="10" t="s">
        <v>53</v>
      </c>
      <c r="B5760" s="20">
        <v>0.95799999999999996</v>
      </c>
      <c r="C5760" s="19">
        <v>21595</v>
      </c>
      <c r="D5760" s="19">
        <v>6291.8226750000003</v>
      </c>
      <c r="E5760" s="23">
        <v>1.872045921</v>
      </c>
      <c r="F5760" s="23">
        <v>0.82582462899999998</v>
      </c>
      <c r="G5760" s="17">
        <v>0</v>
      </c>
      <c r="H5760" s="17">
        <v>1</v>
      </c>
      <c r="I5760" s="17">
        <v>0.970171377</v>
      </c>
      <c r="J5760" s="17">
        <v>2.9600000000000001E-2</v>
      </c>
      <c r="K5760" s="17">
        <v>1.8900000000000001E-4</v>
      </c>
    </row>
    <row r="5761" spans="1:11" x14ac:dyDescent="0.45">
      <c r="A5761" s="10" t="s">
        <v>53</v>
      </c>
      <c r="B5761" s="20">
        <v>0.95899999999999996</v>
      </c>
      <c r="C5761" s="19">
        <v>21617</v>
      </c>
      <c r="D5761" s="19">
        <v>6333.248509</v>
      </c>
      <c r="E5761" s="23">
        <v>1.9008912309999999</v>
      </c>
      <c r="F5761" s="23">
        <v>0.83151821599999998</v>
      </c>
      <c r="G5761" s="17">
        <v>0</v>
      </c>
      <c r="H5761" s="17">
        <v>1</v>
      </c>
      <c r="I5761" s="17">
        <v>0.97021588700000005</v>
      </c>
      <c r="J5761" s="17">
        <v>2.9600000000000001E-2</v>
      </c>
      <c r="K5761" s="17">
        <v>1.8900000000000001E-4</v>
      </c>
    </row>
    <row r="5762" spans="1:11" x14ac:dyDescent="0.45">
      <c r="A5762" s="10" t="s">
        <v>53</v>
      </c>
      <c r="B5762" s="20">
        <v>0.96</v>
      </c>
      <c r="C5762" s="19">
        <v>21640</v>
      </c>
      <c r="D5762" s="19">
        <v>6377.1834520000002</v>
      </c>
      <c r="E5762" s="23">
        <v>1.9238079079999999</v>
      </c>
      <c r="F5762" s="23">
        <v>0.83692655900000001</v>
      </c>
      <c r="G5762" s="17">
        <v>0</v>
      </c>
      <c r="H5762" s="17">
        <v>1</v>
      </c>
      <c r="I5762" s="17">
        <v>0.97028659399999995</v>
      </c>
      <c r="J5762" s="17">
        <v>2.9499999999999998E-2</v>
      </c>
      <c r="K5762" s="17">
        <v>1.8799999999999999E-4</v>
      </c>
    </row>
    <row r="5763" spans="1:11" x14ac:dyDescent="0.45">
      <c r="A5763" s="10" t="s">
        <v>53</v>
      </c>
      <c r="B5763" s="20">
        <v>0.96099999999999997</v>
      </c>
      <c r="C5763" s="19">
        <v>21663</v>
      </c>
      <c r="D5763" s="19">
        <v>6421.8583440000002</v>
      </c>
      <c r="E5763" s="23">
        <v>1.9540213609999999</v>
      </c>
      <c r="F5763" s="23">
        <v>0.84336688299999996</v>
      </c>
      <c r="G5763" s="17">
        <v>0</v>
      </c>
      <c r="H5763" s="17">
        <v>1</v>
      </c>
      <c r="I5763" s="17">
        <v>0.97033017099999996</v>
      </c>
      <c r="J5763" s="17">
        <v>2.9499999999999998E-2</v>
      </c>
      <c r="K5763" s="17">
        <v>1.8699999999999999E-4</v>
      </c>
    </row>
    <row r="5764" spans="1:11" x14ac:dyDescent="0.45">
      <c r="A5764" s="10" t="s">
        <v>53</v>
      </c>
      <c r="B5764" s="20">
        <v>0.96199999999999997</v>
      </c>
      <c r="C5764" s="19">
        <v>21685</v>
      </c>
      <c r="D5764" s="19">
        <v>6465.1388029999998</v>
      </c>
      <c r="E5764" s="23">
        <v>1.979472898</v>
      </c>
      <c r="F5764" s="23">
        <v>0.849184261</v>
      </c>
      <c r="G5764" s="17">
        <v>0</v>
      </c>
      <c r="H5764" s="17">
        <v>1</v>
      </c>
      <c r="I5764" s="17">
        <v>0.97032579600000002</v>
      </c>
      <c r="J5764" s="17">
        <v>2.9499999999999998E-2</v>
      </c>
      <c r="K5764" s="17">
        <v>1.8699999999999999E-4</v>
      </c>
    </row>
    <row r="5765" spans="1:11" x14ac:dyDescent="0.45">
      <c r="A5765" s="10" t="s">
        <v>53</v>
      </c>
      <c r="B5765" s="20">
        <v>0.96299999999999997</v>
      </c>
      <c r="C5765" s="19">
        <v>21708</v>
      </c>
      <c r="D5765" s="19">
        <v>6511.0344610000002</v>
      </c>
      <c r="E5765" s="23">
        <v>2.0035600339999999</v>
      </c>
      <c r="F5765" s="23">
        <v>0.85529862499999998</v>
      </c>
      <c r="G5765" s="17">
        <v>0</v>
      </c>
      <c r="H5765" s="17">
        <v>1</v>
      </c>
      <c r="I5765" s="17">
        <v>0.97039529099999999</v>
      </c>
      <c r="J5765" s="17">
        <v>2.9399999999999999E-2</v>
      </c>
      <c r="K5765" s="17">
        <v>1.8599999999999999E-4</v>
      </c>
    </row>
    <row r="5766" spans="1:11" x14ac:dyDescent="0.45">
      <c r="A5766" s="10" t="s">
        <v>53</v>
      </c>
      <c r="B5766" s="20">
        <v>0.96399999999999997</v>
      </c>
      <c r="C5766" s="19">
        <v>21730</v>
      </c>
      <c r="D5766" s="19">
        <v>6555.6778290000002</v>
      </c>
      <c r="E5766" s="23">
        <v>2.0514577620000001</v>
      </c>
      <c r="F5766" s="23">
        <v>0.86164010000000002</v>
      </c>
      <c r="G5766" s="17">
        <v>0</v>
      </c>
      <c r="H5766" s="17">
        <v>1</v>
      </c>
      <c r="I5766" s="17">
        <v>0.97037510500000002</v>
      </c>
      <c r="J5766" s="17">
        <v>2.9399999999999999E-2</v>
      </c>
      <c r="K5766" s="17">
        <v>1.8599999999999999E-4</v>
      </c>
    </row>
    <row r="5767" spans="1:11" x14ac:dyDescent="0.45">
      <c r="A5767" s="10" t="s">
        <v>53</v>
      </c>
      <c r="B5767" s="20">
        <v>0.96499999999999997</v>
      </c>
      <c r="C5767" s="19">
        <v>21752</v>
      </c>
      <c r="D5767" s="19">
        <v>6601.3213759999999</v>
      </c>
      <c r="E5767" s="23">
        <v>2.091451776</v>
      </c>
      <c r="F5767" s="23">
        <v>0.867717721</v>
      </c>
      <c r="G5767" s="17">
        <v>0</v>
      </c>
      <c r="H5767" s="17">
        <v>1</v>
      </c>
      <c r="I5767" s="17">
        <v>0.97042399300000004</v>
      </c>
      <c r="J5767" s="17">
        <v>2.9399999999999999E-2</v>
      </c>
      <c r="K5767" s="17">
        <v>1.85E-4</v>
      </c>
    </row>
    <row r="5768" spans="1:11" x14ac:dyDescent="0.45">
      <c r="A5768" s="10" t="s">
        <v>53</v>
      </c>
      <c r="B5768" s="20">
        <v>0.96599999999999997</v>
      </c>
      <c r="C5768" s="19">
        <v>21775</v>
      </c>
      <c r="D5768" s="19">
        <v>6649.7227320000002</v>
      </c>
      <c r="E5768" s="23">
        <v>2.1259464339999998</v>
      </c>
      <c r="F5768" s="23">
        <v>0.87387318300000005</v>
      </c>
      <c r="G5768" s="17">
        <v>0</v>
      </c>
      <c r="H5768" s="17">
        <v>1</v>
      </c>
      <c r="I5768" s="17">
        <v>0.97051241899999996</v>
      </c>
      <c r="J5768" s="17">
        <v>2.93E-2</v>
      </c>
      <c r="K5768" s="17">
        <v>1.85E-4</v>
      </c>
    </row>
    <row r="5769" spans="1:11" x14ac:dyDescent="0.45">
      <c r="A5769" s="10" t="s">
        <v>53</v>
      </c>
      <c r="B5769" s="20">
        <v>0.96699999999999997</v>
      </c>
      <c r="C5769" s="19">
        <v>21798</v>
      </c>
      <c r="D5769" s="19">
        <v>6699.1780090000002</v>
      </c>
      <c r="E5769" s="23">
        <v>2.1789054459999999</v>
      </c>
      <c r="F5769" s="23">
        <v>0.88070190699999995</v>
      </c>
      <c r="G5769" s="17">
        <v>0</v>
      </c>
      <c r="H5769" s="17">
        <v>1</v>
      </c>
      <c r="I5769" s="17">
        <v>0.97053060599999996</v>
      </c>
      <c r="J5769" s="17">
        <v>2.93E-2</v>
      </c>
      <c r="K5769" s="17">
        <v>1.84E-4</v>
      </c>
    </row>
    <row r="5770" spans="1:11" x14ac:dyDescent="0.45">
      <c r="A5770" s="10" t="s">
        <v>53</v>
      </c>
      <c r="B5770" s="20">
        <v>0.96799999999999997</v>
      </c>
      <c r="C5770" s="19">
        <v>21819</v>
      </c>
      <c r="D5770" s="19">
        <v>6745.4799350000003</v>
      </c>
      <c r="E5770" s="23">
        <v>2.2155822789999999</v>
      </c>
      <c r="F5770" s="23">
        <v>0.887442061</v>
      </c>
      <c r="G5770" s="17">
        <v>0</v>
      </c>
      <c r="H5770" s="17">
        <v>1</v>
      </c>
      <c r="I5770" s="17">
        <v>0.97052255399999998</v>
      </c>
      <c r="J5770" s="17">
        <v>2.93E-2</v>
      </c>
      <c r="K5770" s="17">
        <v>1.84E-4</v>
      </c>
    </row>
    <row r="5771" spans="1:11" x14ac:dyDescent="0.45">
      <c r="A5771" s="10" t="s">
        <v>53</v>
      </c>
      <c r="B5771" s="20">
        <v>0.96899999999999997</v>
      </c>
      <c r="C5771" s="19">
        <v>21843</v>
      </c>
      <c r="D5771" s="19">
        <v>6799.3256110000002</v>
      </c>
      <c r="E5771" s="23">
        <v>2.2875582090000002</v>
      </c>
      <c r="F5771" s="23">
        <v>0.89390299500000003</v>
      </c>
      <c r="G5771" s="17">
        <v>0</v>
      </c>
      <c r="H5771" s="17">
        <v>1</v>
      </c>
      <c r="I5771" s="17">
        <v>0.97059111899999995</v>
      </c>
      <c r="J5771" s="17">
        <v>2.92E-2</v>
      </c>
      <c r="K5771" s="17">
        <v>1.83E-4</v>
      </c>
    </row>
    <row r="5772" spans="1:11" x14ac:dyDescent="0.45">
      <c r="A5772" s="10" t="s">
        <v>53</v>
      </c>
      <c r="B5772" s="20">
        <v>0.97</v>
      </c>
      <c r="C5772" s="19">
        <v>21865</v>
      </c>
      <c r="D5772" s="19">
        <v>6850.6518269999997</v>
      </c>
      <c r="E5772" s="23">
        <v>2.36521662</v>
      </c>
      <c r="F5772" s="23">
        <v>0.90114094899999997</v>
      </c>
      <c r="G5772" s="17">
        <v>0</v>
      </c>
      <c r="H5772" s="17">
        <v>1</v>
      </c>
      <c r="I5772" s="17">
        <v>0.970590383</v>
      </c>
      <c r="J5772" s="17">
        <v>2.92E-2</v>
      </c>
      <c r="K5772" s="17">
        <v>1.83E-4</v>
      </c>
    </row>
    <row r="5773" spans="1:11" x14ac:dyDescent="0.45">
      <c r="A5773" s="10" t="s">
        <v>53</v>
      </c>
      <c r="B5773" s="20">
        <v>0.97099999999999997</v>
      </c>
      <c r="C5773" s="19">
        <v>21888</v>
      </c>
      <c r="D5773" s="19">
        <v>6905.5691669999997</v>
      </c>
      <c r="E5773" s="23">
        <v>2.408517443</v>
      </c>
      <c r="F5773" s="23">
        <v>0.90876297299999997</v>
      </c>
      <c r="G5773" s="17">
        <v>0</v>
      </c>
      <c r="H5773" s="17">
        <v>1</v>
      </c>
      <c r="I5773" s="17">
        <v>0.97072322499999997</v>
      </c>
      <c r="J5773" s="17">
        <v>2.9100000000000001E-2</v>
      </c>
      <c r="K5773" s="17">
        <v>1.8200000000000001E-4</v>
      </c>
    </row>
    <row r="5774" spans="1:11" x14ac:dyDescent="0.45">
      <c r="A5774" s="10" t="s">
        <v>53</v>
      </c>
      <c r="B5774" s="20">
        <v>0.97199999999999998</v>
      </c>
      <c r="C5774" s="19">
        <v>21910</v>
      </c>
      <c r="D5774" s="19">
        <v>6959.0609050000003</v>
      </c>
      <c r="E5774" s="23">
        <v>2.449393315</v>
      </c>
      <c r="F5774" s="23">
        <v>0.91632105900000005</v>
      </c>
      <c r="G5774" s="17">
        <v>0</v>
      </c>
      <c r="H5774" s="17">
        <v>1</v>
      </c>
      <c r="I5774" s="17">
        <v>0.97080965799999996</v>
      </c>
      <c r="J5774" s="17">
        <v>2.9000000000000001E-2</v>
      </c>
      <c r="K5774" s="17">
        <v>1.8100000000000001E-4</v>
      </c>
    </row>
    <row r="5775" spans="1:11" x14ac:dyDescent="0.45">
      <c r="A5775" s="10" t="s">
        <v>53</v>
      </c>
      <c r="B5775" s="20">
        <v>0.97299999999999998</v>
      </c>
      <c r="C5775" s="19">
        <v>21933</v>
      </c>
      <c r="D5775" s="19">
        <v>7015.7947020000001</v>
      </c>
      <c r="E5775" s="23">
        <v>2.4788907670000002</v>
      </c>
      <c r="F5775" s="23">
        <v>0.92413251500000004</v>
      </c>
      <c r="G5775" s="17">
        <v>0</v>
      </c>
      <c r="H5775" s="17">
        <v>1</v>
      </c>
      <c r="I5775" s="17">
        <v>0.97096522600000001</v>
      </c>
      <c r="J5775" s="17">
        <v>2.8899999999999999E-2</v>
      </c>
      <c r="K5775" s="17">
        <v>1.8000000000000001E-4</v>
      </c>
    </row>
    <row r="5776" spans="1:11" x14ac:dyDescent="0.45">
      <c r="A5776" s="10" t="s">
        <v>53</v>
      </c>
      <c r="B5776" s="20">
        <v>0.97399999999999998</v>
      </c>
      <c r="C5776" s="19">
        <v>21956</v>
      </c>
      <c r="D5776" s="19">
        <v>7073.6194720000003</v>
      </c>
      <c r="E5776" s="23">
        <v>2.543727187</v>
      </c>
      <c r="F5776" s="23">
        <v>0.93216404900000005</v>
      </c>
      <c r="G5776" s="17">
        <v>0</v>
      </c>
      <c r="H5776" s="17">
        <v>1</v>
      </c>
      <c r="I5776" s="17">
        <v>0.97103357000000001</v>
      </c>
      <c r="J5776" s="17">
        <v>2.8799999999999999E-2</v>
      </c>
      <c r="K5776" s="17">
        <v>1.8000000000000001E-4</v>
      </c>
    </row>
    <row r="5777" spans="1:11" x14ac:dyDescent="0.45">
      <c r="A5777" s="10" t="s">
        <v>53</v>
      </c>
      <c r="B5777" s="20">
        <v>0.97499999999999998</v>
      </c>
      <c r="C5777" s="19">
        <v>21978</v>
      </c>
      <c r="D5777" s="19">
        <v>7130.097229</v>
      </c>
      <c r="E5777" s="23">
        <v>2.589773637</v>
      </c>
      <c r="F5777" s="23">
        <v>0.94037133900000003</v>
      </c>
      <c r="G5777" s="17">
        <v>0</v>
      </c>
      <c r="H5777" s="17">
        <v>1</v>
      </c>
      <c r="I5777" s="17">
        <v>0.97112033399999997</v>
      </c>
      <c r="J5777" s="17">
        <v>2.87E-2</v>
      </c>
      <c r="K5777" s="17">
        <v>1.7899999999999999E-4</v>
      </c>
    </row>
    <row r="5778" spans="1:11" x14ac:dyDescent="0.45">
      <c r="A5778" s="10" t="s">
        <v>53</v>
      </c>
      <c r="B5778" s="20">
        <v>0.97599999999999998</v>
      </c>
      <c r="C5778" s="19">
        <v>22001</v>
      </c>
      <c r="D5778" s="19">
        <v>7190.2684280000003</v>
      </c>
      <c r="E5778" s="23">
        <v>2.6458071059999999</v>
      </c>
      <c r="F5778" s="23">
        <v>0.94819379299999995</v>
      </c>
      <c r="G5778" s="17">
        <v>0</v>
      </c>
      <c r="H5778" s="17">
        <v>1</v>
      </c>
      <c r="I5778" s="17">
        <v>0.97104341999999999</v>
      </c>
      <c r="J5778" s="17">
        <v>2.8799999999999999E-2</v>
      </c>
      <c r="K5778" s="17">
        <v>1.7899999999999999E-4</v>
      </c>
    </row>
    <row r="5779" spans="1:11" x14ac:dyDescent="0.45">
      <c r="A5779" s="10" t="s">
        <v>53</v>
      </c>
      <c r="B5779" s="20">
        <v>0.97699999999999998</v>
      </c>
      <c r="C5779" s="19">
        <v>22023</v>
      </c>
      <c r="D5779" s="19">
        <v>7249.1821959999997</v>
      </c>
      <c r="E5779" s="23">
        <v>2.7097306639999998</v>
      </c>
      <c r="F5779" s="23">
        <v>0.95687049499999999</v>
      </c>
      <c r="G5779" s="17">
        <v>0</v>
      </c>
      <c r="H5779" s="17">
        <v>1</v>
      </c>
      <c r="I5779" s="17">
        <v>0.97105998299999996</v>
      </c>
      <c r="J5779" s="17">
        <v>2.8799999999999999E-2</v>
      </c>
      <c r="K5779" s="17">
        <v>1.7799999999999999E-4</v>
      </c>
    </row>
    <row r="5780" spans="1:11" x14ac:dyDescent="0.45">
      <c r="A5780" s="10" t="s">
        <v>53</v>
      </c>
      <c r="B5780" s="20">
        <v>0.97799999999999998</v>
      </c>
      <c r="C5780" s="19">
        <v>22046</v>
      </c>
      <c r="D5780" s="19">
        <v>7312.7001190000001</v>
      </c>
      <c r="E5780" s="23">
        <v>2.8059098869999999</v>
      </c>
      <c r="F5780" s="23">
        <v>0.96537686599999994</v>
      </c>
      <c r="G5780" s="17">
        <v>0</v>
      </c>
      <c r="H5780" s="17">
        <v>1</v>
      </c>
      <c r="I5780" s="17">
        <v>0.97106602799999997</v>
      </c>
      <c r="J5780" s="17">
        <v>2.8799999999999999E-2</v>
      </c>
      <c r="K5780" s="17">
        <v>1.7799999999999999E-4</v>
      </c>
    </row>
    <row r="5781" spans="1:11" x14ac:dyDescent="0.45">
      <c r="A5781" s="10" t="s">
        <v>53</v>
      </c>
      <c r="B5781" s="20">
        <v>0.97899999999999998</v>
      </c>
      <c r="C5781" s="19">
        <v>22068</v>
      </c>
      <c r="D5781" s="19">
        <v>7375.2292189999998</v>
      </c>
      <c r="E5781" s="23">
        <v>2.8801729210000002</v>
      </c>
      <c r="F5781" s="23">
        <v>0.97432472599999997</v>
      </c>
      <c r="G5781" s="17">
        <v>0</v>
      </c>
      <c r="H5781" s="17">
        <v>1</v>
      </c>
      <c r="I5781" s="17">
        <v>0.97101809400000005</v>
      </c>
      <c r="J5781" s="17">
        <v>2.8799999999999999E-2</v>
      </c>
      <c r="K5781" s="17">
        <v>1.7699999999999999E-4</v>
      </c>
    </row>
    <row r="5782" spans="1:11" x14ac:dyDescent="0.45">
      <c r="A5782" s="10" t="s">
        <v>53</v>
      </c>
      <c r="B5782" s="20">
        <v>0.98</v>
      </c>
      <c r="C5782" s="19">
        <v>22091</v>
      </c>
      <c r="D5782" s="19">
        <v>7442.4462249999997</v>
      </c>
      <c r="E5782" s="23">
        <v>2.9499965220000002</v>
      </c>
      <c r="F5782" s="23">
        <v>0.98374060900000004</v>
      </c>
      <c r="G5782" s="17">
        <v>0</v>
      </c>
      <c r="H5782" s="17">
        <v>1</v>
      </c>
      <c r="I5782" s="17">
        <v>0.97104780400000001</v>
      </c>
      <c r="J5782" s="17">
        <v>2.8775225000000001E-2</v>
      </c>
      <c r="K5782" s="17">
        <v>1.7699999999999999E-4</v>
      </c>
    </row>
    <row r="5783" spans="1:11" x14ac:dyDescent="0.45">
      <c r="A5783" s="10" t="s">
        <v>53</v>
      </c>
      <c r="B5783" s="20">
        <v>0.98099999999999998</v>
      </c>
      <c r="C5783" s="19">
        <v>22113</v>
      </c>
      <c r="D5783" s="19">
        <v>7508.1440830000001</v>
      </c>
      <c r="E5783" s="23">
        <v>3.0160252230000002</v>
      </c>
      <c r="F5783" s="23">
        <v>0.99320531499999998</v>
      </c>
      <c r="G5783" s="17">
        <v>0</v>
      </c>
      <c r="H5783" s="17">
        <v>1</v>
      </c>
      <c r="I5783" s="17">
        <v>0.97101733400000001</v>
      </c>
      <c r="J5783" s="17">
        <v>2.8799999999999999E-2</v>
      </c>
      <c r="K5783" s="17">
        <v>1.7699999999999999E-4</v>
      </c>
    </row>
    <row r="5784" spans="1:11" x14ac:dyDescent="0.45">
      <c r="A5784" s="10" t="s">
        <v>53</v>
      </c>
      <c r="B5784" s="20">
        <v>0.98199999999999998</v>
      </c>
      <c r="C5784" s="19">
        <v>22136</v>
      </c>
      <c r="D5784" s="19">
        <v>7578.3404019999998</v>
      </c>
      <c r="E5784" s="23">
        <v>3.0953385720000002</v>
      </c>
      <c r="F5784" s="23">
        <v>1.0025441390000001</v>
      </c>
      <c r="G5784" s="17">
        <v>0</v>
      </c>
      <c r="H5784" s="17">
        <v>1</v>
      </c>
      <c r="I5784" s="17">
        <v>0.97109579400000001</v>
      </c>
      <c r="J5784" s="17">
        <v>2.87E-2</v>
      </c>
      <c r="K5784" s="17">
        <v>1.76E-4</v>
      </c>
    </row>
    <row r="5785" spans="1:11" x14ac:dyDescent="0.45">
      <c r="A5785" s="10" t="s">
        <v>53</v>
      </c>
      <c r="B5785" s="20">
        <v>0.98299999999999998</v>
      </c>
      <c r="C5785" s="19">
        <v>22158</v>
      </c>
      <c r="D5785" s="19">
        <v>7647.4283370000003</v>
      </c>
      <c r="E5785" s="23">
        <v>3.1576001159999998</v>
      </c>
      <c r="F5785" s="23">
        <v>1.012689771</v>
      </c>
      <c r="G5785" s="17">
        <v>0</v>
      </c>
      <c r="H5785" s="17">
        <v>1</v>
      </c>
      <c r="I5785" s="17">
        <v>0.97115330200000005</v>
      </c>
      <c r="J5785" s="17">
        <v>2.87E-2</v>
      </c>
      <c r="K5785" s="17">
        <v>1.76E-4</v>
      </c>
    </row>
    <row r="5786" spans="1:11" x14ac:dyDescent="0.45">
      <c r="A5786" s="10" t="s">
        <v>53</v>
      </c>
      <c r="B5786" s="20">
        <v>0.98399999999999999</v>
      </c>
      <c r="C5786" s="19">
        <v>22181</v>
      </c>
      <c r="D5786" s="19">
        <v>7721.100743</v>
      </c>
      <c r="E5786" s="23">
        <v>3.2907489330000002</v>
      </c>
      <c r="F5786" s="23">
        <v>1.0236365970000001</v>
      </c>
      <c r="G5786" s="17">
        <v>0</v>
      </c>
      <c r="H5786" s="17">
        <v>1</v>
      </c>
      <c r="I5786" s="17">
        <v>0.971260927</v>
      </c>
      <c r="J5786" s="17">
        <v>2.86E-2</v>
      </c>
      <c r="K5786" s="17">
        <v>1.75E-4</v>
      </c>
    </row>
    <row r="5787" spans="1:11" x14ac:dyDescent="0.45">
      <c r="A5787" s="10" t="s">
        <v>53</v>
      </c>
      <c r="B5787" s="20">
        <v>0.98499999999999999</v>
      </c>
      <c r="C5787" s="19">
        <v>22203</v>
      </c>
      <c r="D5787" s="19">
        <v>7794.9155879999998</v>
      </c>
      <c r="E5787" s="23">
        <v>3.4072057660000001</v>
      </c>
      <c r="F5787" s="23">
        <v>1.0342586090000001</v>
      </c>
      <c r="G5787" s="17">
        <v>0</v>
      </c>
      <c r="H5787" s="17">
        <v>1</v>
      </c>
      <c r="I5787" s="17">
        <v>0.97136947799999995</v>
      </c>
      <c r="J5787" s="17">
        <v>2.8500000000000001E-2</v>
      </c>
      <c r="K5787" s="17">
        <v>1.74E-4</v>
      </c>
    </row>
    <row r="5788" spans="1:11" x14ac:dyDescent="0.45">
      <c r="A5788" s="10" t="s">
        <v>53</v>
      </c>
      <c r="B5788" s="20">
        <v>0.98599999999999999</v>
      </c>
      <c r="C5788" s="19">
        <v>22226</v>
      </c>
      <c r="D5788" s="19">
        <v>7874.1222390000003</v>
      </c>
      <c r="E5788" s="23">
        <v>3.479264299</v>
      </c>
      <c r="F5788" s="23">
        <v>1.0449495790000001</v>
      </c>
      <c r="G5788" s="17">
        <v>0</v>
      </c>
      <c r="H5788" s="17">
        <v>1</v>
      </c>
      <c r="I5788" s="17">
        <v>0.97148422700000003</v>
      </c>
      <c r="J5788" s="17">
        <v>2.8299999999999999E-2</v>
      </c>
      <c r="K5788" s="17">
        <v>1.73E-4</v>
      </c>
    </row>
    <row r="5789" spans="1:11" x14ac:dyDescent="0.45">
      <c r="A5789" s="10" t="s">
        <v>53</v>
      </c>
      <c r="B5789" s="20">
        <v>0.98699999999999999</v>
      </c>
      <c r="C5789" s="19">
        <v>22247</v>
      </c>
      <c r="D5789" s="19">
        <v>7949.14048</v>
      </c>
      <c r="E5789" s="23">
        <v>3.644874207</v>
      </c>
      <c r="F5789" s="23">
        <v>1.057046511</v>
      </c>
      <c r="G5789" s="17">
        <v>0</v>
      </c>
      <c r="H5789" s="17">
        <v>1</v>
      </c>
      <c r="I5789" s="17">
        <v>0.97152034099999995</v>
      </c>
      <c r="J5789" s="17">
        <v>2.8307150999999999E-2</v>
      </c>
      <c r="K5789" s="17">
        <v>1.73E-4</v>
      </c>
    </row>
    <row r="5790" spans="1:11" x14ac:dyDescent="0.45">
      <c r="A5790" s="10" t="s">
        <v>53</v>
      </c>
      <c r="B5790" s="20">
        <v>0.98799999999999999</v>
      </c>
      <c r="C5790" s="19">
        <v>22271</v>
      </c>
      <c r="D5790" s="19">
        <v>8038.2140799999997</v>
      </c>
      <c r="E5790" s="23">
        <v>3.775524506</v>
      </c>
      <c r="F5790" s="23">
        <v>1.0684161459999999</v>
      </c>
      <c r="G5790" s="17">
        <v>0</v>
      </c>
      <c r="H5790" s="17">
        <v>1</v>
      </c>
      <c r="I5790" s="17">
        <v>0.97163675699999996</v>
      </c>
      <c r="J5790" s="17">
        <v>2.8191542E-2</v>
      </c>
      <c r="K5790" s="17">
        <v>1.7200000000000001E-4</v>
      </c>
    </row>
    <row r="5791" spans="1:11" x14ac:dyDescent="0.45">
      <c r="A5791" s="10" t="s">
        <v>53</v>
      </c>
      <c r="B5791" s="20">
        <v>0.98899999999999999</v>
      </c>
      <c r="C5791" s="19">
        <v>22293</v>
      </c>
      <c r="D5791" s="19">
        <v>8123.5711060000003</v>
      </c>
      <c r="E5791" s="23">
        <v>3.9563228389999998</v>
      </c>
      <c r="F5791" s="23">
        <v>1.0817076910000001</v>
      </c>
      <c r="G5791" s="17">
        <v>0</v>
      </c>
      <c r="H5791" s="17">
        <v>1</v>
      </c>
      <c r="I5791" s="17">
        <v>0.97170582699999997</v>
      </c>
      <c r="J5791" s="17">
        <v>2.81E-2</v>
      </c>
      <c r="K5791" s="17">
        <v>1.7100000000000001E-4</v>
      </c>
    </row>
    <row r="5792" spans="1:11" x14ac:dyDescent="0.45">
      <c r="A5792" s="10" t="s">
        <v>53</v>
      </c>
      <c r="B5792" s="20">
        <v>0.99</v>
      </c>
      <c r="C5792" s="19">
        <v>22313</v>
      </c>
      <c r="D5792" s="19">
        <v>8204.3022419999998</v>
      </c>
      <c r="E5792" s="23">
        <v>4.0863558150000001</v>
      </c>
      <c r="F5792" s="23">
        <v>1.093991441</v>
      </c>
      <c r="G5792" s="17">
        <v>0</v>
      </c>
      <c r="H5792" s="17">
        <v>1</v>
      </c>
      <c r="I5792" s="17">
        <v>0.97174644200000004</v>
      </c>
      <c r="J5792" s="17">
        <v>2.81E-2</v>
      </c>
      <c r="K5792" s="17">
        <v>1.7100000000000001E-4</v>
      </c>
    </row>
    <row r="5793" spans="1:11" x14ac:dyDescent="0.45">
      <c r="A5793" s="10" t="s">
        <v>53</v>
      </c>
      <c r="B5793" s="20">
        <v>0.99099999999999999</v>
      </c>
      <c r="C5793" s="19">
        <v>22338</v>
      </c>
      <c r="D5793" s="19">
        <v>8308.1420290000005</v>
      </c>
      <c r="E5793" s="23">
        <v>4.233380371</v>
      </c>
      <c r="F5793" s="23">
        <v>1.1063828410000001</v>
      </c>
      <c r="G5793" s="17">
        <v>0</v>
      </c>
      <c r="H5793" s="17">
        <v>1</v>
      </c>
      <c r="I5793" s="17">
        <v>0.97178553000000001</v>
      </c>
      <c r="J5793" s="17">
        <v>2.8000000000000001E-2</v>
      </c>
      <c r="K5793" s="17">
        <v>1.7000000000000001E-4</v>
      </c>
    </row>
    <row r="5794" spans="1:11" x14ac:dyDescent="0.45">
      <c r="A5794" s="10" t="s">
        <v>53</v>
      </c>
      <c r="B5794" s="20">
        <v>0.99199999999999999</v>
      </c>
      <c r="C5794" s="19">
        <v>22361</v>
      </c>
      <c r="D5794" s="19">
        <v>8407.4174180000009</v>
      </c>
      <c r="E5794" s="23">
        <v>4.3852328470000002</v>
      </c>
      <c r="F5794" s="23">
        <v>1.122488162</v>
      </c>
      <c r="G5794" s="17">
        <v>0</v>
      </c>
      <c r="H5794" s="17">
        <v>1</v>
      </c>
      <c r="I5794" s="17">
        <v>0.97187774599999999</v>
      </c>
      <c r="J5794" s="17">
        <v>2.8000000000000001E-2</v>
      </c>
      <c r="K5794" s="17">
        <v>1.7000000000000001E-4</v>
      </c>
    </row>
    <row r="5795" spans="1:11" x14ac:dyDescent="0.45">
      <c r="A5795" s="10" t="s">
        <v>53</v>
      </c>
      <c r="B5795" s="20">
        <v>0.99299999999999999</v>
      </c>
      <c r="C5795" s="19">
        <v>22383</v>
      </c>
      <c r="D5795" s="19">
        <v>8506.518188</v>
      </c>
      <c r="E5795" s="23">
        <v>4.6950682099999996</v>
      </c>
      <c r="F5795" s="23">
        <v>1.138153822</v>
      </c>
      <c r="G5795" s="17">
        <v>0</v>
      </c>
      <c r="H5795" s="17">
        <v>1</v>
      </c>
      <c r="I5795" s="17">
        <v>0.97188085199999996</v>
      </c>
      <c r="J5795" s="17">
        <v>2.7900000000000001E-2</v>
      </c>
      <c r="K5795" s="17">
        <v>1.6899999999999999E-4</v>
      </c>
    </row>
    <row r="5796" spans="1:11" x14ac:dyDescent="0.45">
      <c r="A5796" s="10" t="s">
        <v>53</v>
      </c>
      <c r="B5796" s="20">
        <v>0.99399999999999999</v>
      </c>
      <c r="C5796" s="19">
        <v>22406</v>
      </c>
      <c r="D5796" s="19">
        <v>8618.2488069999999</v>
      </c>
      <c r="E5796" s="23">
        <v>5.0910377039999997</v>
      </c>
      <c r="F5796" s="23">
        <v>1.1528458610000001</v>
      </c>
      <c r="G5796" s="17">
        <v>0</v>
      </c>
      <c r="H5796" s="17">
        <v>1</v>
      </c>
      <c r="I5796" s="17">
        <v>0.97188798899999995</v>
      </c>
      <c r="J5796" s="17">
        <v>2.7900000000000001E-2</v>
      </c>
      <c r="K5796" s="17">
        <v>1.6899999999999999E-4</v>
      </c>
    </row>
    <row r="5797" spans="1:11" x14ac:dyDescent="0.45">
      <c r="A5797" s="10" t="s">
        <v>53</v>
      </c>
      <c r="B5797" s="20">
        <v>0.995</v>
      </c>
      <c r="C5797" s="19">
        <v>22428</v>
      </c>
      <c r="D5797" s="19">
        <v>8735.8993449999998</v>
      </c>
      <c r="E5797" s="23">
        <v>5.5825528179999999</v>
      </c>
      <c r="F5797" s="23">
        <v>1.1699100360000001</v>
      </c>
      <c r="G5797" s="17">
        <v>0</v>
      </c>
      <c r="H5797" s="17">
        <v>1</v>
      </c>
      <c r="I5797" s="17">
        <v>0.97196456099999995</v>
      </c>
      <c r="J5797" s="17">
        <v>2.7900000000000001E-2</v>
      </c>
      <c r="K5797" s="17">
        <v>1.6799999999999999E-4</v>
      </c>
    </row>
    <row r="5798" spans="1:11" x14ac:dyDescent="0.45">
      <c r="A5798" s="10" t="s">
        <v>53</v>
      </c>
      <c r="B5798" s="20">
        <v>0.996</v>
      </c>
      <c r="C5798" s="19">
        <v>22451</v>
      </c>
      <c r="D5798" s="19">
        <v>8869.5741959999996</v>
      </c>
      <c r="E5798" s="23">
        <v>6.1546514730000004</v>
      </c>
      <c r="F5798" s="23">
        <v>1.1892299230000001</v>
      </c>
      <c r="G5798" s="17">
        <v>0</v>
      </c>
      <c r="H5798" s="17">
        <v>1</v>
      </c>
      <c r="I5798" s="17">
        <v>0.97197339599999999</v>
      </c>
      <c r="J5798" s="17">
        <v>2.7900000000000001E-2</v>
      </c>
      <c r="K5798" s="17">
        <v>1.6799999999999999E-4</v>
      </c>
    </row>
    <row r="5799" spans="1:11" x14ac:dyDescent="0.45">
      <c r="A5799" s="10" t="s">
        <v>53</v>
      </c>
      <c r="B5799" s="20">
        <v>0.997</v>
      </c>
      <c r="C5799" s="19">
        <v>22473</v>
      </c>
      <c r="D5799" s="19">
        <v>9011.0808699999998</v>
      </c>
      <c r="E5799" s="23">
        <v>6.7470517020000003</v>
      </c>
      <c r="F5799" s="23">
        <v>1.210249261</v>
      </c>
      <c r="G5799" s="17">
        <v>0</v>
      </c>
      <c r="H5799" s="17">
        <v>1</v>
      </c>
      <c r="I5799" s="17">
        <v>0.97201821099999997</v>
      </c>
      <c r="J5799" s="17">
        <v>2.7799999999999998E-2</v>
      </c>
      <c r="K5799" s="17">
        <v>1.6699999999999999E-4</v>
      </c>
    </row>
    <row r="5800" spans="1:11" x14ac:dyDescent="0.45">
      <c r="A5800" s="10" t="s">
        <v>53</v>
      </c>
      <c r="B5800" s="20">
        <v>0.998</v>
      </c>
      <c r="C5800" s="19">
        <v>22496</v>
      </c>
      <c r="D5800" s="19">
        <v>9180.0031560000007</v>
      </c>
      <c r="E5800" s="23">
        <v>7.9503670409999998</v>
      </c>
      <c r="F5800" s="23">
        <v>1.231590913</v>
      </c>
      <c r="G5800" s="17">
        <v>0</v>
      </c>
      <c r="H5800" s="17">
        <v>1</v>
      </c>
      <c r="I5800" s="17">
        <v>0.97200309200000001</v>
      </c>
      <c r="J5800" s="17">
        <v>2.7799999999999998E-2</v>
      </c>
      <c r="K5800" s="17">
        <v>1.6699999999999999E-4</v>
      </c>
    </row>
    <row r="5801" spans="1:11" x14ac:dyDescent="0.45">
      <c r="A5801" s="10" t="s">
        <v>53</v>
      </c>
      <c r="B5801" s="20">
        <v>0.999</v>
      </c>
      <c r="C5801" s="19">
        <v>22518</v>
      </c>
      <c r="D5801" s="19">
        <v>9401.9720579999994</v>
      </c>
      <c r="E5801" s="23">
        <v>15.589445080000001</v>
      </c>
      <c r="F5801" s="23">
        <v>1.2594312990000001</v>
      </c>
      <c r="G5801" s="17">
        <v>0</v>
      </c>
      <c r="H5801" s="17">
        <v>1</v>
      </c>
      <c r="I5801" s="17">
        <v>0.97214006799999997</v>
      </c>
      <c r="J5801" s="17">
        <v>2.7699999999999999E-2</v>
      </c>
      <c r="K5801" s="17">
        <v>1.66E-4</v>
      </c>
    </row>
    <row r="5802" spans="1:11" x14ac:dyDescent="0.45">
      <c r="A5802" s="10" t="s">
        <v>53</v>
      </c>
      <c r="B5802" s="20">
        <v>1</v>
      </c>
      <c r="C5802" s="19">
        <v>22519</v>
      </c>
      <c r="D5802" s="19">
        <v>9444.5773950000003</v>
      </c>
      <c r="E5802" s="23">
        <v>42.605337489999997</v>
      </c>
      <c r="F5802" s="23">
        <v>1.3045274419999999</v>
      </c>
      <c r="G5802" s="17">
        <v>0</v>
      </c>
      <c r="H5802" s="17">
        <v>1</v>
      </c>
      <c r="I5802" s="17">
        <v>0.97244218699999996</v>
      </c>
      <c r="J5802" s="17">
        <v>2.7400000000000001E-2</v>
      </c>
      <c r="K5802" s="17">
        <v>1.64E-4</v>
      </c>
    </row>
    <row r="5803" spans="1:11" x14ac:dyDescent="0.45">
      <c r="A5803" s="10" t="s">
        <v>55</v>
      </c>
      <c r="B5803" s="20">
        <v>0</v>
      </c>
      <c r="C5803" s="19">
        <v>119</v>
      </c>
      <c r="D5803" s="19">
        <v>6.4100000000000004E-2</v>
      </c>
      <c r="E5803" s="23">
        <v>1.0300000000000001E-3</v>
      </c>
      <c r="F5803" s="23">
        <v>8.0400000000000003E-4</v>
      </c>
      <c r="G5803" s="17">
        <v>0</v>
      </c>
      <c r="H5803" s="17">
        <v>1</v>
      </c>
      <c r="I5803" s="17">
        <v>0.28205761600000001</v>
      </c>
      <c r="J5803" s="17">
        <v>0.71794238399999999</v>
      </c>
      <c r="K5803" s="17">
        <v>0</v>
      </c>
    </row>
    <row r="5804" spans="1:11" x14ac:dyDescent="0.45">
      <c r="A5804" s="10" t="s">
        <v>55</v>
      </c>
      <c r="B5804" s="20">
        <v>0.01</v>
      </c>
      <c r="C5804" s="19">
        <v>346</v>
      </c>
      <c r="D5804" s="19">
        <v>0.39828358899999999</v>
      </c>
      <c r="E5804" s="23">
        <v>2.2599999999999999E-3</v>
      </c>
      <c r="F5804" s="23">
        <v>1.73E-3</v>
      </c>
      <c r="G5804" s="17">
        <v>0</v>
      </c>
      <c r="H5804" s="17">
        <v>1</v>
      </c>
      <c r="I5804" s="17">
        <v>0.36059529699999998</v>
      </c>
      <c r="J5804" s="17">
        <v>0.63940470299999996</v>
      </c>
      <c r="K5804" s="17">
        <v>0</v>
      </c>
    </row>
    <row r="5805" spans="1:11" x14ac:dyDescent="0.45">
      <c r="A5805" s="10" t="s">
        <v>55</v>
      </c>
      <c r="B5805" s="20">
        <v>0.02</v>
      </c>
      <c r="C5805" s="19">
        <v>601</v>
      </c>
      <c r="D5805" s="19">
        <v>1.0389232960000001</v>
      </c>
      <c r="E5805" s="23">
        <v>2.8300000000000001E-3</v>
      </c>
      <c r="F5805" s="23">
        <v>2.5699999999999998E-3</v>
      </c>
      <c r="G5805" s="17">
        <v>0</v>
      </c>
      <c r="H5805" s="17">
        <v>1</v>
      </c>
      <c r="I5805" s="17">
        <v>0.36211714099999998</v>
      </c>
      <c r="J5805" s="17">
        <v>0.63788285899999997</v>
      </c>
      <c r="K5805" s="17">
        <v>0</v>
      </c>
    </row>
    <row r="5806" spans="1:11" x14ac:dyDescent="0.45">
      <c r="A5806" s="10" t="s">
        <v>55</v>
      </c>
      <c r="B5806" s="20">
        <v>0.03</v>
      </c>
      <c r="C5806" s="19">
        <v>839</v>
      </c>
      <c r="D5806" s="19">
        <v>1.8081300339999999</v>
      </c>
      <c r="E5806" s="23">
        <v>3.7100000000000002E-3</v>
      </c>
      <c r="F5806" s="23">
        <v>3.2000000000000002E-3</v>
      </c>
      <c r="G5806" s="17">
        <v>0</v>
      </c>
      <c r="H5806" s="17">
        <v>1</v>
      </c>
      <c r="I5806" s="17">
        <v>0.32065803500000001</v>
      </c>
      <c r="J5806" s="17">
        <v>0.67934196499999999</v>
      </c>
      <c r="K5806" s="17">
        <v>0</v>
      </c>
    </row>
    <row r="5807" spans="1:11" x14ac:dyDescent="0.45">
      <c r="A5807" s="10" t="s">
        <v>55</v>
      </c>
      <c r="B5807" s="20">
        <v>0.04</v>
      </c>
      <c r="C5807" s="19">
        <v>1082</v>
      </c>
      <c r="D5807" s="19">
        <v>2.8290893210000001</v>
      </c>
      <c r="E5807" s="23">
        <v>4.62E-3</v>
      </c>
      <c r="F5807" s="23">
        <v>4.0699999999999998E-3</v>
      </c>
      <c r="G5807" s="17">
        <v>0</v>
      </c>
      <c r="H5807" s="17">
        <v>1</v>
      </c>
      <c r="I5807" s="17">
        <v>0.38364158300000001</v>
      </c>
      <c r="J5807" s="17">
        <v>0.61635841700000005</v>
      </c>
      <c r="K5807" s="17">
        <v>0</v>
      </c>
    </row>
    <row r="5808" spans="1:11" x14ac:dyDescent="0.45">
      <c r="A5808" s="10" t="s">
        <v>55</v>
      </c>
      <c r="B5808" s="20">
        <v>0.05</v>
      </c>
      <c r="C5808" s="19">
        <v>1308</v>
      </c>
      <c r="D5808" s="19">
        <v>3.965407704</v>
      </c>
      <c r="E5808" s="23">
        <v>5.45E-3</v>
      </c>
      <c r="F5808" s="23">
        <v>4.7999999999999996E-3</v>
      </c>
      <c r="G5808" s="17">
        <v>0</v>
      </c>
      <c r="H5808" s="17">
        <v>1</v>
      </c>
      <c r="I5808" s="17">
        <v>0.39638544799999997</v>
      </c>
      <c r="J5808" s="17">
        <v>0.60361455200000003</v>
      </c>
      <c r="K5808" s="17">
        <v>0</v>
      </c>
    </row>
    <row r="5809" spans="1:11" x14ac:dyDescent="0.45">
      <c r="A5809" s="10" t="s">
        <v>55</v>
      </c>
      <c r="B5809" s="20">
        <v>0.06</v>
      </c>
      <c r="C5809" s="19">
        <v>1560</v>
      </c>
      <c r="D5809" s="19">
        <v>5.4249938340000003</v>
      </c>
      <c r="E5809" s="23">
        <v>6.11E-3</v>
      </c>
      <c r="F5809" s="23">
        <v>5.4999999999999997E-3</v>
      </c>
      <c r="G5809" s="17">
        <v>0</v>
      </c>
      <c r="H5809" s="17">
        <v>1</v>
      </c>
      <c r="I5809" s="17">
        <v>0.40226698500000002</v>
      </c>
      <c r="J5809" s="17">
        <v>0.59773301499999998</v>
      </c>
      <c r="K5809" s="17">
        <v>0</v>
      </c>
    </row>
    <row r="5810" spans="1:11" x14ac:dyDescent="0.45">
      <c r="A5810" s="10" t="s">
        <v>55</v>
      </c>
      <c r="B5810" s="20">
        <v>7.0000000000000007E-2</v>
      </c>
      <c r="C5810" s="19">
        <v>1800</v>
      </c>
      <c r="D5810" s="19">
        <v>6.9741862350000003</v>
      </c>
      <c r="E5810" s="23">
        <v>6.9699999999999996E-3</v>
      </c>
      <c r="F5810" s="23">
        <v>6.1199999999999996E-3</v>
      </c>
      <c r="G5810" s="17">
        <v>0</v>
      </c>
      <c r="H5810" s="17">
        <v>1</v>
      </c>
      <c r="I5810" s="17">
        <v>0.40193231200000001</v>
      </c>
      <c r="J5810" s="17">
        <v>0.59806768799999999</v>
      </c>
      <c r="K5810" s="17">
        <v>0</v>
      </c>
    </row>
    <row r="5811" spans="1:11" x14ac:dyDescent="0.45">
      <c r="A5811" s="10" t="s">
        <v>55</v>
      </c>
      <c r="B5811" s="20">
        <v>0.08</v>
      </c>
      <c r="C5811" s="19">
        <v>2043</v>
      </c>
      <c r="D5811" s="19">
        <v>8.7816675770000003</v>
      </c>
      <c r="E5811" s="23">
        <v>7.9500000000000005E-3</v>
      </c>
      <c r="F5811" s="23">
        <v>6.8100000000000001E-3</v>
      </c>
      <c r="G5811" s="17">
        <v>0</v>
      </c>
      <c r="H5811" s="17">
        <v>1</v>
      </c>
      <c r="I5811" s="17">
        <v>0.383327796</v>
      </c>
      <c r="J5811" s="17">
        <v>0.616672204</v>
      </c>
      <c r="K5811" s="17">
        <v>0</v>
      </c>
    </row>
    <row r="5812" spans="1:11" x14ac:dyDescent="0.45">
      <c r="A5812" s="10" t="s">
        <v>55</v>
      </c>
      <c r="B5812" s="20">
        <v>0.09</v>
      </c>
      <c r="C5812" s="19">
        <v>2282</v>
      </c>
      <c r="D5812" s="19">
        <v>10.78826306</v>
      </c>
      <c r="E5812" s="23">
        <v>8.6899999999999998E-3</v>
      </c>
      <c r="F5812" s="23">
        <v>7.5799999999999999E-3</v>
      </c>
      <c r="G5812" s="17">
        <v>0</v>
      </c>
      <c r="H5812" s="17">
        <v>1</v>
      </c>
      <c r="I5812" s="17">
        <v>0.419541471</v>
      </c>
      <c r="J5812" s="17">
        <v>0.58045852899999995</v>
      </c>
      <c r="K5812" s="17">
        <v>0</v>
      </c>
    </row>
    <row r="5813" spans="1:11" x14ac:dyDescent="0.45">
      <c r="A5813" s="10" t="s">
        <v>55</v>
      </c>
      <c r="B5813" s="20">
        <v>0.1</v>
      </c>
      <c r="C5813" s="19">
        <v>2514</v>
      </c>
      <c r="D5813" s="19">
        <v>12.857010649999999</v>
      </c>
      <c r="E5813" s="23">
        <v>9.2399999999999999E-3</v>
      </c>
      <c r="F5813" s="23">
        <v>8.3400000000000002E-3</v>
      </c>
      <c r="G5813" s="17">
        <v>0</v>
      </c>
      <c r="H5813" s="17">
        <v>1</v>
      </c>
      <c r="I5813" s="17">
        <v>0.40165860599999997</v>
      </c>
      <c r="J5813" s="17">
        <v>0.59834139399999997</v>
      </c>
      <c r="K5813" s="17">
        <v>0</v>
      </c>
    </row>
    <row r="5814" spans="1:11" x14ac:dyDescent="0.45">
      <c r="A5814" s="10" t="s">
        <v>55</v>
      </c>
      <c r="B5814" s="20">
        <v>0.11</v>
      </c>
      <c r="C5814" s="19">
        <v>2758</v>
      </c>
      <c r="D5814" s="19">
        <v>15.225118459999999</v>
      </c>
      <c r="E5814" s="23">
        <v>0.01</v>
      </c>
      <c r="F5814" s="23">
        <v>9.0100000000000006E-3</v>
      </c>
      <c r="G5814" s="17">
        <v>0</v>
      </c>
      <c r="H5814" s="17">
        <v>1</v>
      </c>
      <c r="I5814" s="17">
        <v>0.41184924000000001</v>
      </c>
      <c r="J5814" s="17">
        <v>0.58815075999999999</v>
      </c>
      <c r="K5814" s="17">
        <v>0</v>
      </c>
    </row>
    <row r="5815" spans="1:11" x14ac:dyDescent="0.45">
      <c r="A5815" s="10" t="s">
        <v>55</v>
      </c>
      <c r="B5815" s="20">
        <v>0.12</v>
      </c>
      <c r="C5815" s="19">
        <v>3000</v>
      </c>
      <c r="D5815" s="19">
        <v>17.751503889999999</v>
      </c>
      <c r="E5815" s="23">
        <v>1.0800000000000001E-2</v>
      </c>
      <c r="F5815" s="23">
        <v>9.6100000000000005E-3</v>
      </c>
      <c r="G5815" s="17">
        <v>0</v>
      </c>
      <c r="H5815" s="17">
        <v>1</v>
      </c>
      <c r="I5815" s="17">
        <v>0.396018284</v>
      </c>
      <c r="J5815" s="17">
        <v>0.60398171599999995</v>
      </c>
      <c r="K5815" s="17">
        <v>0</v>
      </c>
    </row>
    <row r="5816" spans="1:11" x14ac:dyDescent="0.45">
      <c r="A5816" s="10" t="s">
        <v>55</v>
      </c>
      <c r="B5816" s="20">
        <v>0.13</v>
      </c>
      <c r="C5816" s="19">
        <v>3246</v>
      </c>
      <c r="D5816" s="19">
        <v>20.54223983</v>
      </c>
      <c r="E5816" s="23">
        <v>1.18E-2</v>
      </c>
      <c r="F5816" s="23">
        <v>1.03E-2</v>
      </c>
      <c r="G5816" s="17">
        <v>0</v>
      </c>
      <c r="H5816" s="17">
        <v>1</v>
      </c>
      <c r="I5816" s="17">
        <v>0.39330357799999999</v>
      </c>
      <c r="J5816" s="17">
        <v>0.60669642199999996</v>
      </c>
      <c r="K5816" s="17">
        <v>0</v>
      </c>
    </row>
    <row r="5817" spans="1:11" x14ac:dyDescent="0.45">
      <c r="A5817" s="10" t="s">
        <v>55</v>
      </c>
      <c r="B5817" s="20">
        <v>0.14000000000000001</v>
      </c>
      <c r="C5817" s="19">
        <v>3512</v>
      </c>
      <c r="D5817" s="19">
        <v>23.810612200000001</v>
      </c>
      <c r="E5817" s="23">
        <v>1.2699999999999999E-2</v>
      </c>
      <c r="F5817" s="23">
        <v>1.11E-2</v>
      </c>
      <c r="G5817" s="17">
        <v>0</v>
      </c>
      <c r="H5817" s="17">
        <v>1</v>
      </c>
      <c r="I5817" s="17">
        <v>0.37217460000000002</v>
      </c>
      <c r="J5817" s="17">
        <v>0.62782539999999998</v>
      </c>
      <c r="K5817" s="17">
        <v>0</v>
      </c>
    </row>
    <row r="5818" spans="1:11" x14ac:dyDescent="0.45">
      <c r="A5818" s="10" t="s">
        <v>55</v>
      </c>
      <c r="B5818" s="20">
        <v>0.15</v>
      </c>
      <c r="C5818" s="19">
        <v>3727</v>
      </c>
      <c r="D5818" s="19">
        <v>26.62580517</v>
      </c>
      <c r="E5818" s="23">
        <v>1.34E-2</v>
      </c>
      <c r="F5818" s="23">
        <v>1.18E-2</v>
      </c>
      <c r="G5818" s="17">
        <v>0</v>
      </c>
      <c r="H5818" s="17">
        <v>1</v>
      </c>
      <c r="I5818" s="17">
        <v>0.388027065</v>
      </c>
      <c r="J5818" s="17">
        <v>0.61197293500000005</v>
      </c>
      <c r="K5818" s="17">
        <v>0</v>
      </c>
    </row>
    <row r="5819" spans="1:11" x14ac:dyDescent="0.45">
      <c r="A5819" s="10" t="s">
        <v>55</v>
      </c>
      <c r="B5819" s="20">
        <v>0.16</v>
      </c>
      <c r="C5819" s="19">
        <v>3964</v>
      </c>
      <c r="D5819" s="19">
        <v>29.89744971</v>
      </c>
      <c r="E5819" s="23">
        <v>1.43E-2</v>
      </c>
      <c r="F5819" s="23">
        <v>1.2500000000000001E-2</v>
      </c>
      <c r="G5819" s="17">
        <v>0</v>
      </c>
      <c r="H5819" s="17">
        <v>1</v>
      </c>
      <c r="I5819" s="17">
        <v>0.39896017499999997</v>
      </c>
      <c r="J5819" s="17">
        <v>0.60103982499999997</v>
      </c>
      <c r="K5819" s="17">
        <v>0</v>
      </c>
    </row>
    <row r="5820" spans="1:11" x14ac:dyDescent="0.45">
      <c r="A5820" s="10" t="s">
        <v>55</v>
      </c>
      <c r="B5820" s="20">
        <v>0.17</v>
      </c>
      <c r="C5820" s="19">
        <v>4210</v>
      </c>
      <c r="D5820" s="19">
        <v>33.520737199999999</v>
      </c>
      <c r="E5820" s="23">
        <v>1.52E-2</v>
      </c>
      <c r="F5820" s="23">
        <v>1.32E-2</v>
      </c>
      <c r="G5820" s="17">
        <v>0</v>
      </c>
      <c r="H5820" s="17">
        <v>1</v>
      </c>
      <c r="I5820" s="17">
        <v>0.396061628</v>
      </c>
      <c r="J5820" s="17">
        <v>0.603938372</v>
      </c>
      <c r="K5820" s="17">
        <v>0</v>
      </c>
    </row>
    <row r="5821" spans="1:11" x14ac:dyDescent="0.45">
      <c r="A5821" s="10" t="s">
        <v>55</v>
      </c>
      <c r="B5821" s="20">
        <v>0.18</v>
      </c>
      <c r="C5821" s="19">
        <v>4449</v>
      </c>
      <c r="D5821" s="19">
        <v>37.245737320000003</v>
      </c>
      <c r="E5821" s="23">
        <v>1.5900000000000001E-2</v>
      </c>
      <c r="F5821" s="23">
        <v>1.4E-2</v>
      </c>
      <c r="G5821" s="17">
        <v>0</v>
      </c>
      <c r="H5821" s="17">
        <v>1</v>
      </c>
      <c r="I5821" s="17">
        <v>0.39416006599999998</v>
      </c>
      <c r="J5821" s="17">
        <v>0.60583993400000002</v>
      </c>
      <c r="K5821" s="17">
        <v>0</v>
      </c>
    </row>
    <row r="5822" spans="1:11" x14ac:dyDescent="0.45">
      <c r="A5822" s="10" t="s">
        <v>55</v>
      </c>
      <c r="B5822" s="20">
        <v>0.19</v>
      </c>
      <c r="C5822" s="19">
        <v>4690</v>
      </c>
      <c r="D5822" s="19">
        <v>41.1720349</v>
      </c>
      <c r="E5822" s="23">
        <v>1.6799999999999999E-2</v>
      </c>
      <c r="F5822" s="23">
        <v>1.47E-2</v>
      </c>
      <c r="G5822" s="17">
        <v>0</v>
      </c>
      <c r="H5822" s="17">
        <v>1</v>
      </c>
      <c r="I5822" s="17">
        <v>0.40243986700000001</v>
      </c>
      <c r="J5822" s="17">
        <v>0.59456533099999997</v>
      </c>
      <c r="K5822" s="17">
        <v>2.99E-3</v>
      </c>
    </row>
    <row r="5823" spans="1:11" x14ac:dyDescent="0.45">
      <c r="A5823" s="10" t="s">
        <v>55</v>
      </c>
      <c r="B5823" s="20">
        <v>0.2</v>
      </c>
      <c r="C5823" s="19">
        <v>4932</v>
      </c>
      <c r="D5823" s="19">
        <v>45.312653769999997</v>
      </c>
      <c r="E5823" s="23">
        <v>1.7399999999999999E-2</v>
      </c>
      <c r="F5823" s="23">
        <v>1.54E-2</v>
      </c>
      <c r="G5823" s="17">
        <v>0</v>
      </c>
      <c r="H5823" s="17">
        <v>1</v>
      </c>
      <c r="I5823" s="17">
        <v>0.389889229</v>
      </c>
      <c r="J5823" s="17">
        <v>0.60740164600000002</v>
      </c>
      <c r="K5823" s="17">
        <v>2.7100000000000002E-3</v>
      </c>
    </row>
    <row r="5824" spans="1:11" x14ac:dyDescent="0.45">
      <c r="A5824" s="10" t="s">
        <v>55</v>
      </c>
      <c r="B5824" s="20">
        <v>0.21</v>
      </c>
      <c r="C5824" s="19">
        <v>5171</v>
      </c>
      <c r="D5824" s="19">
        <v>49.561861899999997</v>
      </c>
      <c r="E5824" s="23">
        <v>1.8100000000000002E-2</v>
      </c>
      <c r="F5824" s="23">
        <v>1.61E-2</v>
      </c>
      <c r="G5824" s="17">
        <v>0</v>
      </c>
      <c r="H5824" s="17">
        <v>1</v>
      </c>
      <c r="I5824" s="17">
        <v>0.385542936</v>
      </c>
      <c r="J5824" s="17">
        <v>0.61198227999999999</v>
      </c>
      <c r="K5824" s="17">
        <v>2.47E-3</v>
      </c>
    </row>
    <row r="5825" spans="1:11" x14ac:dyDescent="0.45">
      <c r="A5825" s="10" t="s">
        <v>55</v>
      </c>
      <c r="B5825" s="20">
        <v>0.22</v>
      </c>
      <c r="C5825" s="19">
        <v>5401</v>
      </c>
      <c r="D5825" s="19">
        <v>53.863500430000002</v>
      </c>
      <c r="E5825" s="23">
        <v>1.9199999999999998E-2</v>
      </c>
      <c r="F5825" s="23">
        <v>1.6799999999999999E-2</v>
      </c>
      <c r="G5825" s="17">
        <v>0</v>
      </c>
      <c r="H5825" s="17">
        <v>1</v>
      </c>
      <c r="I5825" s="17">
        <v>0.38517802499999998</v>
      </c>
      <c r="J5825" s="17">
        <v>0.61254178599999998</v>
      </c>
      <c r="K5825" s="17">
        <v>2.2799999999999999E-3</v>
      </c>
    </row>
    <row r="5826" spans="1:11" x14ac:dyDescent="0.45">
      <c r="A5826" s="10" t="s">
        <v>55</v>
      </c>
      <c r="B5826" s="20">
        <v>0.23</v>
      </c>
      <c r="C5826" s="19">
        <v>5677</v>
      </c>
      <c r="D5826" s="19">
        <v>59.26211816</v>
      </c>
      <c r="E5826" s="23">
        <v>1.9800000000000002E-2</v>
      </c>
      <c r="F5826" s="23">
        <v>1.7600000000000001E-2</v>
      </c>
      <c r="G5826" s="17">
        <v>0</v>
      </c>
      <c r="H5826" s="17">
        <v>1</v>
      </c>
      <c r="I5826" s="17">
        <v>0.38459820500000003</v>
      </c>
      <c r="J5826" s="17">
        <v>0.61332047599999995</v>
      </c>
      <c r="K5826" s="17">
        <v>2.0799999999999998E-3</v>
      </c>
    </row>
    <row r="5827" spans="1:11" x14ac:dyDescent="0.45">
      <c r="A5827" s="10" t="s">
        <v>55</v>
      </c>
      <c r="B5827" s="20">
        <v>0.24</v>
      </c>
      <c r="C5827" s="19">
        <v>5893</v>
      </c>
      <c r="D5827" s="19">
        <v>63.662240320000002</v>
      </c>
      <c r="E5827" s="23">
        <v>2.0899999999999998E-2</v>
      </c>
      <c r="F5827" s="23">
        <v>1.8200000000000001E-2</v>
      </c>
      <c r="G5827" s="17">
        <v>0</v>
      </c>
      <c r="H5827" s="17">
        <v>1</v>
      </c>
      <c r="I5827" s="17">
        <v>0.388023587</v>
      </c>
      <c r="J5827" s="17">
        <v>0.61003552500000002</v>
      </c>
      <c r="K5827" s="17">
        <v>1.9400000000000001E-3</v>
      </c>
    </row>
    <row r="5828" spans="1:11" x14ac:dyDescent="0.45">
      <c r="A5828" s="10" t="s">
        <v>55</v>
      </c>
      <c r="B5828" s="20">
        <v>0.25</v>
      </c>
      <c r="C5828" s="19">
        <v>6135</v>
      </c>
      <c r="D5828" s="19">
        <v>68.784267869999994</v>
      </c>
      <c r="E5828" s="23">
        <v>2.1600000000000001E-2</v>
      </c>
      <c r="F5828" s="23">
        <v>1.89E-2</v>
      </c>
      <c r="G5828" s="17">
        <v>0</v>
      </c>
      <c r="H5828" s="17">
        <v>1</v>
      </c>
      <c r="I5828" s="17">
        <v>0.376511547</v>
      </c>
      <c r="J5828" s="17">
        <v>0.62169559299999999</v>
      </c>
      <c r="K5828" s="17">
        <v>1.7899999999999999E-3</v>
      </c>
    </row>
    <row r="5829" spans="1:11" x14ac:dyDescent="0.45">
      <c r="A5829" s="10" t="s">
        <v>55</v>
      </c>
      <c r="B5829" s="20">
        <v>0.26</v>
      </c>
      <c r="C5829" s="19">
        <v>6371</v>
      </c>
      <c r="D5829" s="19">
        <v>73.962740569999994</v>
      </c>
      <c r="E5829" s="23">
        <v>2.2200000000000001E-2</v>
      </c>
      <c r="F5829" s="23">
        <v>1.9599999999999999E-2</v>
      </c>
      <c r="G5829" s="17">
        <v>0</v>
      </c>
      <c r="H5829" s="17">
        <v>1</v>
      </c>
      <c r="I5829" s="17">
        <v>0.372521345</v>
      </c>
      <c r="J5829" s="17">
        <v>0.62581804699999999</v>
      </c>
      <c r="K5829" s="17">
        <v>1.66E-3</v>
      </c>
    </row>
    <row r="5830" spans="1:11" x14ac:dyDescent="0.45">
      <c r="A5830" s="10" t="s">
        <v>55</v>
      </c>
      <c r="B5830" s="20">
        <v>0.27</v>
      </c>
      <c r="C5830" s="19">
        <v>6612</v>
      </c>
      <c r="D5830" s="19">
        <v>79.411293929999999</v>
      </c>
      <c r="E5830" s="23">
        <v>2.3099999999999999E-2</v>
      </c>
      <c r="F5830" s="23">
        <v>2.0299999999999999E-2</v>
      </c>
      <c r="G5830" s="17">
        <v>0</v>
      </c>
      <c r="H5830" s="17">
        <v>1</v>
      </c>
      <c r="I5830" s="17">
        <v>0.36601552900000001</v>
      </c>
      <c r="J5830" s="17">
        <v>0.63243479000000002</v>
      </c>
      <c r="K5830" s="17">
        <v>1.5499999999999999E-3</v>
      </c>
    </row>
    <row r="5831" spans="1:11" x14ac:dyDescent="0.45">
      <c r="A5831" s="10" t="s">
        <v>55</v>
      </c>
      <c r="B5831" s="20">
        <v>0.28000000000000003</v>
      </c>
      <c r="C5831" s="19">
        <v>6880</v>
      </c>
      <c r="D5831" s="19">
        <v>85.722084929999994</v>
      </c>
      <c r="E5831" s="23">
        <v>2.41E-2</v>
      </c>
      <c r="F5831" s="23">
        <v>2.1100000000000001E-2</v>
      </c>
      <c r="G5831" s="17">
        <v>0</v>
      </c>
      <c r="H5831" s="17">
        <v>1</v>
      </c>
      <c r="I5831" s="17">
        <v>0.36871217299999998</v>
      </c>
      <c r="J5831" s="17">
        <v>0.62984955399999998</v>
      </c>
      <c r="K5831" s="17">
        <v>1.4400000000000001E-3</v>
      </c>
    </row>
    <row r="5832" spans="1:11" x14ac:dyDescent="0.45">
      <c r="A5832" s="10" t="s">
        <v>55</v>
      </c>
      <c r="B5832" s="20">
        <v>0.28999999999999998</v>
      </c>
      <c r="C5832" s="19">
        <v>7120</v>
      </c>
      <c r="D5832" s="19">
        <v>91.589506650000004</v>
      </c>
      <c r="E5832" s="23">
        <v>2.4799999999999999E-2</v>
      </c>
      <c r="F5832" s="23">
        <v>2.18E-2</v>
      </c>
      <c r="G5832" s="17">
        <v>0</v>
      </c>
      <c r="H5832" s="17">
        <v>1</v>
      </c>
      <c r="I5832" s="17">
        <v>0.36455216899999998</v>
      </c>
      <c r="J5832" s="17">
        <v>0.63409921199999997</v>
      </c>
      <c r="K5832" s="17">
        <v>1.3500000000000001E-3</v>
      </c>
    </row>
    <row r="5833" spans="1:11" x14ac:dyDescent="0.45">
      <c r="A5833" s="10" t="s">
        <v>55</v>
      </c>
      <c r="B5833" s="20">
        <v>0.3</v>
      </c>
      <c r="C5833" s="19">
        <v>7327</v>
      </c>
      <c r="D5833" s="19">
        <v>96.814433300000005</v>
      </c>
      <c r="E5833" s="23">
        <v>2.5600000000000001E-2</v>
      </c>
      <c r="F5833" s="23">
        <v>2.24E-2</v>
      </c>
      <c r="G5833" s="17">
        <v>0</v>
      </c>
      <c r="H5833" s="17">
        <v>1</v>
      </c>
      <c r="I5833" s="17">
        <v>0.35932625899999998</v>
      </c>
      <c r="J5833" s="17">
        <v>0.63939591299999998</v>
      </c>
      <c r="K5833" s="17">
        <v>1.2800000000000001E-3</v>
      </c>
    </row>
    <row r="5834" spans="1:11" x14ac:dyDescent="0.45">
      <c r="A5834" s="10" t="s">
        <v>55</v>
      </c>
      <c r="B5834" s="20">
        <v>0.31</v>
      </c>
      <c r="C5834" s="19">
        <v>7578</v>
      </c>
      <c r="D5834" s="19">
        <v>103.39035</v>
      </c>
      <c r="E5834" s="23">
        <v>2.6700000000000002E-2</v>
      </c>
      <c r="F5834" s="23">
        <v>2.3099999999999999E-2</v>
      </c>
      <c r="G5834" s="17">
        <v>0</v>
      </c>
      <c r="H5834" s="17">
        <v>1</v>
      </c>
      <c r="I5834" s="17">
        <v>0.353981877</v>
      </c>
      <c r="J5834" s="17">
        <v>0.64173468300000003</v>
      </c>
      <c r="K5834" s="17">
        <v>4.28E-3</v>
      </c>
    </row>
    <row r="5835" spans="1:11" x14ac:dyDescent="0.45">
      <c r="A5835" s="10" t="s">
        <v>55</v>
      </c>
      <c r="B5835" s="20">
        <v>0.32</v>
      </c>
      <c r="C5835" s="19">
        <v>7815</v>
      </c>
      <c r="D5835" s="19">
        <v>109.8298269</v>
      </c>
      <c r="E5835" s="23">
        <v>2.7400000000000001E-2</v>
      </c>
      <c r="F5835" s="23">
        <v>2.3900000000000001E-2</v>
      </c>
      <c r="G5835" s="17">
        <v>0</v>
      </c>
      <c r="H5835" s="17">
        <v>1</v>
      </c>
      <c r="I5835" s="17">
        <v>0.34988746700000001</v>
      </c>
      <c r="J5835" s="17">
        <v>0.64608939799999998</v>
      </c>
      <c r="K5835" s="17">
        <v>4.0200000000000001E-3</v>
      </c>
    </row>
    <row r="5836" spans="1:11" x14ac:dyDescent="0.45">
      <c r="A5836" s="10" t="s">
        <v>55</v>
      </c>
      <c r="B5836" s="20">
        <v>0.33</v>
      </c>
      <c r="C5836" s="19">
        <v>8050</v>
      </c>
      <c r="D5836" s="19">
        <v>116.4049497</v>
      </c>
      <c r="E5836" s="23">
        <v>2.8400000000000002E-2</v>
      </c>
      <c r="F5836" s="23">
        <v>2.46E-2</v>
      </c>
      <c r="G5836" s="17">
        <v>0</v>
      </c>
      <c r="H5836" s="17">
        <v>1</v>
      </c>
      <c r="I5836" s="17">
        <v>0.35246809299999998</v>
      </c>
      <c r="J5836" s="17">
        <v>0.64344699699999997</v>
      </c>
      <c r="K5836" s="17">
        <v>4.0800000000000003E-3</v>
      </c>
    </row>
    <row r="5837" spans="1:11" x14ac:dyDescent="0.45">
      <c r="A5837" s="10" t="s">
        <v>55</v>
      </c>
      <c r="B5837" s="20">
        <v>0.34</v>
      </c>
      <c r="C5837" s="19">
        <v>8299</v>
      </c>
      <c r="D5837" s="19">
        <v>123.5727412</v>
      </c>
      <c r="E5837" s="23">
        <v>2.93E-2</v>
      </c>
      <c r="F5837" s="23">
        <v>2.5399999999999999E-2</v>
      </c>
      <c r="G5837" s="17">
        <v>0</v>
      </c>
      <c r="H5837" s="17">
        <v>1</v>
      </c>
      <c r="I5837" s="17">
        <v>0.35733468800000001</v>
      </c>
      <c r="J5837" s="17">
        <v>0.63771450200000002</v>
      </c>
      <c r="K5837" s="17">
        <v>4.9500000000000004E-3</v>
      </c>
    </row>
    <row r="5838" spans="1:11" x14ac:dyDescent="0.45">
      <c r="A5838" s="10" t="s">
        <v>55</v>
      </c>
      <c r="B5838" s="20">
        <v>0.35</v>
      </c>
      <c r="C5838" s="19">
        <v>8539</v>
      </c>
      <c r="D5838" s="19">
        <v>130.72043869999999</v>
      </c>
      <c r="E5838" s="23">
        <v>3.0200000000000001E-2</v>
      </c>
      <c r="F5838" s="23">
        <v>2.6200000000000001E-2</v>
      </c>
      <c r="G5838" s="17">
        <v>0</v>
      </c>
      <c r="H5838" s="17">
        <v>1</v>
      </c>
      <c r="I5838" s="17">
        <v>0.35842162399999999</v>
      </c>
      <c r="J5838" s="17">
        <v>0.63687945599999995</v>
      </c>
      <c r="K5838" s="17">
        <v>4.7000000000000002E-3</v>
      </c>
    </row>
    <row r="5839" spans="1:11" x14ac:dyDescent="0.45">
      <c r="A5839" s="10" t="s">
        <v>55</v>
      </c>
      <c r="B5839" s="20">
        <v>0.36</v>
      </c>
      <c r="C5839" s="19">
        <v>8776</v>
      </c>
      <c r="D5839" s="19">
        <v>138.07607770000001</v>
      </c>
      <c r="E5839" s="23">
        <v>3.1600000000000003E-2</v>
      </c>
      <c r="F5839" s="23">
        <v>2.7E-2</v>
      </c>
      <c r="G5839" s="17">
        <v>0</v>
      </c>
      <c r="H5839" s="17">
        <v>1</v>
      </c>
      <c r="I5839" s="17">
        <v>0.35854525900000001</v>
      </c>
      <c r="J5839" s="17">
        <v>0.63700152899999996</v>
      </c>
      <c r="K5839" s="17">
        <v>4.45E-3</v>
      </c>
    </row>
    <row r="5840" spans="1:11" x14ac:dyDescent="0.45">
      <c r="A5840" s="10" t="s">
        <v>55</v>
      </c>
      <c r="B5840" s="20">
        <v>0.37</v>
      </c>
      <c r="C5840" s="19">
        <v>9011</v>
      </c>
      <c r="D5840" s="19">
        <v>145.61751839999999</v>
      </c>
      <c r="E5840" s="23">
        <v>3.2500000000000001E-2</v>
      </c>
      <c r="F5840" s="23">
        <v>2.7799999999999998E-2</v>
      </c>
      <c r="G5840" s="17">
        <v>0</v>
      </c>
      <c r="H5840" s="17">
        <v>1</v>
      </c>
      <c r="I5840" s="17">
        <v>0.35806738599999999</v>
      </c>
      <c r="J5840" s="17">
        <v>0.63771073599999994</v>
      </c>
      <c r="K5840" s="17">
        <v>4.2199999999999998E-3</v>
      </c>
    </row>
    <row r="5841" spans="1:11" x14ac:dyDescent="0.45">
      <c r="A5841" s="10" t="s">
        <v>55</v>
      </c>
      <c r="B5841" s="20">
        <v>0.38</v>
      </c>
      <c r="C5841" s="19">
        <v>9262</v>
      </c>
      <c r="D5841" s="19">
        <v>153.87409489999999</v>
      </c>
      <c r="E5841" s="23">
        <v>3.3399999999999999E-2</v>
      </c>
      <c r="F5841" s="23">
        <v>2.86E-2</v>
      </c>
      <c r="G5841" s="17">
        <v>0</v>
      </c>
      <c r="H5841" s="17">
        <v>1</v>
      </c>
      <c r="I5841" s="17">
        <v>0.368161866</v>
      </c>
      <c r="J5841" s="17">
        <v>0.62783697599999999</v>
      </c>
      <c r="K5841" s="17">
        <v>4.0000000000000001E-3</v>
      </c>
    </row>
    <row r="5842" spans="1:11" x14ac:dyDescent="0.45">
      <c r="A5842" s="10" t="s">
        <v>55</v>
      </c>
      <c r="B5842" s="20">
        <v>0.39</v>
      </c>
      <c r="C5842" s="19">
        <v>9502</v>
      </c>
      <c r="D5842" s="19">
        <v>162.000114</v>
      </c>
      <c r="E5842" s="23">
        <v>3.4299999999999997E-2</v>
      </c>
      <c r="F5842" s="23">
        <v>2.9499999999999998E-2</v>
      </c>
      <c r="G5842" s="17">
        <v>0</v>
      </c>
      <c r="H5842" s="17">
        <v>1</v>
      </c>
      <c r="I5842" s="17">
        <v>0.37194767200000001</v>
      </c>
      <c r="J5842" s="17">
        <v>0.62423834700000003</v>
      </c>
      <c r="K5842" s="17">
        <v>3.81E-3</v>
      </c>
    </row>
    <row r="5843" spans="1:11" x14ac:dyDescent="0.45">
      <c r="A5843" s="10" t="s">
        <v>55</v>
      </c>
      <c r="B5843" s="20">
        <v>0.4</v>
      </c>
      <c r="C5843" s="19">
        <v>9726</v>
      </c>
      <c r="D5843" s="19">
        <v>169.7879283</v>
      </c>
      <c r="E5843" s="23">
        <v>3.5299999999999998E-2</v>
      </c>
      <c r="F5843" s="23">
        <v>3.0300000000000001E-2</v>
      </c>
      <c r="G5843" s="17">
        <v>0</v>
      </c>
      <c r="H5843" s="17">
        <v>1</v>
      </c>
      <c r="I5843" s="17">
        <v>0.37143727199999999</v>
      </c>
      <c r="J5843" s="17">
        <v>0.62492372799999996</v>
      </c>
      <c r="K5843" s="17">
        <v>3.64E-3</v>
      </c>
    </row>
    <row r="5844" spans="1:11" x14ac:dyDescent="0.45">
      <c r="A5844" s="10" t="s">
        <v>55</v>
      </c>
      <c r="B5844" s="20">
        <v>0.41</v>
      </c>
      <c r="C5844" s="19">
        <v>9982</v>
      </c>
      <c r="D5844" s="19">
        <v>178.95672880000001</v>
      </c>
      <c r="E5844" s="23">
        <v>3.6499999999999998E-2</v>
      </c>
      <c r="F5844" s="23">
        <v>3.1199999999999999E-2</v>
      </c>
      <c r="G5844" s="17">
        <v>0</v>
      </c>
      <c r="H5844" s="17">
        <v>1</v>
      </c>
      <c r="I5844" s="17">
        <v>0.37318115400000001</v>
      </c>
      <c r="J5844" s="17">
        <v>0.62334803299999997</v>
      </c>
      <c r="K5844" s="17">
        <v>3.47E-3</v>
      </c>
    </row>
    <row r="5845" spans="1:11" x14ac:dyDescent="0.45">
      <c r="A5845" s="10" t="s">
        <v>55</v>
      </c>
      <c r="B5845" s="20">
        <v>0.42</v>
      </c>
      <c r="C5845" s="19">
        <v>10225</v>
      </c>
      <c r="D5845" s="19">
        <v>187.9910692</v>
      </c>
      <c r="E5845" s="23">
        <v>3.7699999999999997E-2</v>
      </c>
      <c r="F5845" s="23">
        <v>3.2000000000000001E-2</v>
      </c>
      <c r="G5845" s="17">
        <v>0</v>
      </c>
      <c r="H5845" s="17">
        <v>1</v>
      </c>
      <c r="I5845" s="17">
        <v>0.38139327000000001</v>
      </c>
      <c r="J5845" s="17">
        <v>0.61529710400000004</v>
      </c>
      <c r="K5845" s="17">
        <v>3.31E-3</v>
      </c>
    </row>
    <row r="5846" spans="1:11" x14ac:dyDescent="0.45">
      <c r="A5846" s="10" t="s">
        <v>55</v>
      </c>
      <c r="B5846" s="20">
        <v>0.43</v>
      </c>
      <c r="C5846" s="19">
        <v>10464</v>
      </c>
      <c r="D5846" s="19">
        <v>197.13138699999999</v>
      </c>
      <c r="E5846" s="23">
        <v>3.8899999999999997E-2</v>
      </c>
      <c r="F5846" s="23">
        <v>3.2899999999999999E-2</v>
      </c>
      <c r="G5846" s="17">
        <v>0</v>
      </c>
      <c r="H5846" s="17">
        <v>1</v>
      </c>
      <c r="I5846" s="17">
        <v>0.38734679399999999</v>
      </c>
      <c r="J5846" s="17">
        <v>0.609495177</v>
      </c>
      <c r="K5846" s="17">
        <v>3.16E-3</v>
      </c>
    </row>
    <row r="5847" spans="1:11" x14ac:dyDescent="0.45">
      <c r="A5847" s="10" t="s">
        <v>55</v>
      </c>
      <c r="B5847" s="20">
        <v>0.44</v>
      </c>
      <c r="C5847" s="19">
        <v>10706</v>
      </c>
      <c r="D5847" s="19">
        <v>206.6825006</v>
      </c>
      <c r="E5847" s="23">
        <v>4.02E-2</v>
      </c>
      <c r="F5847" s="23">
        <v>3.3799999999999997E-2</v>
      </c>
      <c r="G5847" s="17">
        <v>0</v>
      </c>
      <c r="H5847" s="17">
        <v>1</v>
      </c>
      <c r="I5847" s="17">
        <v>0.37985732300000002</v>
      </c>
      <c r="J5847" s="17">
        <v>0.61713376900000005</v>
      </c>
      <c r="K5847" s="17">
        <v>3.0100000000000001E-3</v>
      </c>
    </row>
    <row r="5848" spans="1:11" x14ac:dyDescent="0.45">
      <c r="A5848" s="10" t="s">
        <v>55</v>
      </c>
      <c r="B5848" s="20">
        <v>0.45</v>
      </c>
      <c r="C5848" s="19">
        <v>10946</v>
      </c>
      <c r="D5848" s="19">
        <v>216.52073780000001</v>
      </c>
      <c r="E5848" s="23">
        <v>4.1799999999999997E-2</v>
      </c>
      <c r="F5848" s="23">
        <v>3.4799999999999998E-2</v>
      </c>
      <c r="G5848" s="17">
        <v>0</v>
      </c>
      <c r="H5848" s="17">
        <v>1</v>
      </c>
      <c r="I5848" s="17">
        <v>0.38274164599999999</v>
      </c>
      <c r="J5848" s="17">
        <v>0.61437768199999998</v>
      </c>
      <c r="K5848" s="17">
        <v>2.8800000000000002E-3</v>
      </c>
    </row>
    <row r="5849" spans="1:11" x14ac:dyDescent="0.45">
      <c r="A5849" s="10" t="s">
        <v>55</v>
      </c>
      <c r="B5849" s="20">
        <v>0.46</v>
      </c>
      <c r="C5849" s="19">
        <v>11183</v>
      </c>
      <c r="D5849" s="19">
        <v>226.60755320000001</v>
      </c>
      <c r="E5849" s="23">
        <v>4.3200000000000002E-2</v>
      </c>
      <c r="F5849" s="23">
        <v>3.5799999999999998E-2</v>
      </c>
      <c r="G5849" s="17">
        <v>0</v>
      </c>
      <c r="H5849" s="17">
        <v>1</v>
      </c>
      <c r="I5849" s="17">
        <v>0.38831968100000003</v>
      </c>
      <c r="J5849" s="17">
        <v>0.60892379900000004</v>
      </c>
      <c r="K5849" s="17">
        <v>2.7599999999999999E-3</v>
      </c>
    </row>
    <row r="5850" spans="1:11" x14ac:dyDescent="0.45">
      <c r="A5850" s="10" t="s">
        <v>55</v>
      </c>
      <c r="B5850" s="20">
        <v>0.47</v>
      </c>
      <c r="C5850" s="19">
        <v>11427</v>
      </c>
      <c r="D5850" s="19">
        <v>237.30983409999999</v>
      </c>
      <c r="E5850" s="23">
        <v>4.4400000000000002E-2</v>
      </c>
      <c r="F5850" s="23">
        <v>3.6900000000000002E-2</v>
      </c>
      <c r="G5850" s="17">
        <v>0</v>
      </c>
      <c r="H5850" s="17">
        <v>1</v>
      </c>
      <c r="I5850" s="17">
        <v>0.38890271300000001</v>
      </c>
      <c r="J5850" s="17">
        <v>0.60846275599999999</v>
      </c>
      <c r="K5850" s="17">
        <v>2.63E-3</v>
      </c>
    </row>
    <row r="5851" spans="1:11" x14ac:dyDescent="0.45">
      <c r="A5851" s="10" t="s">
        <v>55</v>
      </c>
      <c r="B5851" s="20">
        <v>0.48</v>
      </c>
      <c r="C5851" s="19">
        <v>11664</v>
      </c>
      <c r="D5851" s="19">
        <v>248.02577539999999</v>
      </c>
      <c r="E5851" s="23">
        <v>4.5999999999999999E-2</v>
      </c>
      <c r="F5851" s="23">
        <v>3.7900000000000003E-2</v>
      </c>
      <c r="G5851" s="17">
        <v>0</v>
      </c>
      <c r="H5851" s="17">
        <v>1</v>
      </c>
      <c r="I5851" s="17">
        <v>0.39304366200000002</v>
      </c>
      <c r="J5851" s="17">
        <v>0.60442334900000005</v>
      </c>
      <c r="K5851" s="17">
        <v>2.5300000000000001E-3</v>
      </c>
    </row>
    <row r="5852" spans="1:11" x14ac:dyDescent="0.45">
      <c r="A5852" s="10" t="s">
        <v>55</v>
      </c>
      <c r="B5852" s="20">
        <v>0.49</v>
      </c>
      <c r="C5852" s="19">
        <v>11907</v>
      </c>
      <c r="D5852" s="19">
        <v>259.4416913</v>
      </c>
      <c r="E5852" s="23">
        <v>4.7800000000000002E-2</v>
      </c>
      <c r="F5852" s="23">
        <v>3.9E-2</v>
      </c>
      <c r="G5852" s="17">
        <v>0</v>
      </c>
      <c r="H5852" s="17">
        <v>1</v>
      </c>
      <c r="I5852" s="17">
        <v>0.392870261</v>
      </c>
      <c r="J5852" s="17">
        <v>0.60470220900000005</v>
      </c>
      <c r="K5852" s="17">
        <v>2.4299999999999999E-3</v>
      </c>
    </row>
    <row r="5853" spans="1:11" x14ac:dyDescent="0.45">
      <c r="A5853" s="10" t="s">
        <v>55</v>
      </c>
      <c r="B5853" s="20">
        <v>0.5</v>
      </c>
      <c r="C5853" s="19">
        <v>12142</v>
      </c>
      <c r="D5853" s="19">
        <v>270.80405380000002</v>
      </c>
      <c r="E5853" s="23">
        <v>4.9000000000000002E-2</v>
      </c>
      <c r="F5853" s="23">
        <v>4.0099999999999997E-2</v>
      </c>
      <c r="G5853" s="17">
        <v>0</v>
      </c>
      <c r="H5853" s="17">
        <v>1</v>
      </c>
      <c r="I5853" s="17">
        <v>0.38735676899999999</v>
      </c>
      <c r="J5853" s="17">
        <v>0.61030635700000002</v>
      </c>
      <c r="K5853" s="17">
        <v>2.3400000000000001E-3</v>
      </c>
    </row>
    <row r="5854" spans="1:11" x14ac:dyDescent="0.45">
      <c r="A5854" s="10" t="s">
        <v>55</v>
      </c>
      <c r="B5854" s="20">
        <v>0.51</v>
      </c>
      <c r="C5854" s="19">
        <v>12390</v>
      </c>
      <c r="D5854" s="19">
        <v>283.17148809999998</v>
      </c>
      <c r="E5854" s="23">
        <v>5.0999999999999997E-2</v>
      </c>
      <c r="F5854" s="23">
        <v>4.1300000000000003E-2</v>
      </c>
      <c r="G5854" s="17">
        <v>0</v>
      </c>
      <c r="H5854" s="17">
        <v>1</v>
      </c>
      <c r="I5854" s="17">
        <v>0.38352911099999998</v>
      </c>
      <c r="J5854" s="17">
        <v>0.61422227600000001</v>
      </c>
      <c r="K5854" s="17">
        <v>2.2499999999999998E-3</v>
      </c>
    </row>
    <row r="5855" spans="1:11" x14ac:dyDescent="0.45">
      <c r="A5855" s="10" t="s">
        <v>55</v>
      </c>
      <c r="B5855" s="20">
        <v>0.52</v>
      </c>
      <c r="C5855" s="19">
        <v>12630</v>
      </c>
      <c r="D5855" s="19">
        <v>295.67260299999998</v>
      </c>
      <c r="E5855" s="23">
        <v>5.3100000000000001E-2</v>
      </c>
      <c r="F5855" s="23">
        <v>4.2500000000000003E-2</v>
      </c>
      <c r="G5855" s="17">
        <v>0</v>
      </c>
      <c r="H5855" s="17">
        <v>1</v>
      </c>
      <c r="I5855" s="17">
        <v>0.38919536700000001</v>
      </c>
      <c r="J5855" s="17">
        <v>0.60864273000000002</v>
      </c>
      <c r="K5855" s="17">
        <v>2.16E-3</v>
      </c>
    </row>
    <row r="5856" spans="1:11" x14ac:dyDescent="0.45">
      <c r="A5856" s="10" t="s">
        <v>55</v>
      </c>
      <c r="B5856" s="20">
        <v>0.53</v>
      </c>
      <c r="C5856" s="19">
        <v>12867</v>
      </c>
      <c r="D5856" s="19">
        <v>308.57783260000002</v>
      </c>
      <c r="E5856" s="23">
        <v>5.5599999999999997E-2</v>
      </c>
      <c r="F5856" s="23">
        <v>4.3799999999999999E-2</v>
      </c>
      <c r="G5856" s="17">
        <v>0</v>
      </c>
      <c r="H5856" s="17">
        <v>1</v>
      </c>
      <c r="I5856" s="17">
        <v>0.39591612799999998</v>
      </c>
      <c r="J5856" s="17">
        <v>0.60200715000000005</v>
      </c>
      <c r="K5856" s="17">
        <v>2.0799999999999998E-3</v>
      </c>
    </row>
    <row r="5857" spans="1:11" x14ac:dyDescent="0.45">
      <c r="A5857" s="10" t="s">
        <v>55</v>
      </c>
      <c r="B5857" s="20">
        <v>0.54</v>
      </c>
      <c r="C5857" s="19">
        <v>13112</v>
      </c>
      <c r="D5857" s="19">
        <v>322.55761899999999</v>
      </c>
      <c r="E5857" s="23">
        <v>5.8700000000000002E-2</v>
      </c>
      <c r="F5857" s="23">
        <v>4.5199999999999997E-2</v>
      </c>
      <c r="G5857" s="17">
        <v>0</v>
      </c>
      <c r="H5857" s="17">
        <v>1</v>
      </c>
      <c r="I5857" s="17">
        <v>0.39736069200000002</v>
      </c>
      <c r="J5857" s="17">
        <v>0.600646927</v>
      </c>
      <c r="K5857" s="17">
        <v>1.99E-3</v>
      </c>
    </row>
    <row r="5858" spans="1:11" x14ac:dyDescent="0.45">
      <c r="A5858" s="10" t="s">
        <v>55</v>
      </c>
      <c r="B5858" s="20">
        <v>0.55000000000000004</v>
      </c>
      <c r="C5858" s="19">
        <v>13352</v>
      </c>
      <c r="D5858" s="19">
        <v>336.92727669999999</v>
      </c>
      <c r="E5858" s="23">
        <v>6.13E-2</v>
      </c>
      <c r="F5858" s="23">
        <v>4.6800000000000001E-2</v>
      </c>
      <c r="G5858" s="17">
        <v>0</v>
      </c>
      <c r="H5858" s="17">
        <v>1</v>
      </c>
      <c r="I5858" s="17">
        <v>0.40423884799999998</v>
      </c>
      <c r="J5858" s="17">
        <v>0.59385126600000004</v>
      </c>
      <c r="K5858" s="17">
        <v>1.91E-3</v>
      </c>
    </row>
    <row r="5859" spans="1:11" x14ac:dyDescent="0.45">
      <c r="A5859" s="10" t="s">
        <v>55</v>
      </c>
      <c r="B5859" s="20">
        <v>0.56000000000000005</v>
      </c>
      <c r="C5859" s="19">
        <v>13616</v>
      </c>
      <c r="D5859" s="19">
        <v>353.51555919999998</v>
      </c>
      <c r="E5859" s="23">
        <v>6.4299999999999996E-2</v>
      </c>
      <c r="F5859" s="23">
        <v>4.8599999999999997E-2</v>
      </c>
      <c r="G5859" s="17">
        <v>0</v>
      </c>
      <c r="H5859" s="17">
        <v>1</v>
      </c>
      <c r="I5859" s="17">
        <v>0.41323426200000002</v>
      </c>
      <c r="J5859" s="17">
        <v>0.58494344399999998</v>
      </c>
      <c r="K5859" s="17">
        <v>1.82E-3</v>
      </c>
    </row>
    <row r="5860" spans="1:11" x14ac:dyDescent="0.45">
      <c r="A5860" s="10" t="s">
        <v>55</v>
      </c>
      <c r="B5860" s="20">
        <v>0.56999999999999995</v>
      </c>
      <c r="C5860" s="19">
        <v>13851</v>
      </c>
      <c r="D5860" s="19">
        <v>369.0777721</v>
      </c>
      <c r="E5860" s="23">
        <v>6.8099999999999994E-2</v>
      </c>
      <c r="F5860" s="23">
        <v>5.04E-2</v>
      </c>
      <c r="G5860" s="17">
        <v>0</v>
      </c>
      <c r="H5860" s="17">
        <v>1</v>
      </c>
      <c r="I5860" s="17">
        <v>0.41887137899999999</v>
      </c>
      <c r="J5860" s="17">
        <v>0.57938215699999995</v>
      </c>
      <c r="K5860" s="17">
        <v>1.75E-3</v>
      </c>
    </row>
    <row r="5861" spans="1:11" x14ac:dyDescent="0.45">
      <c r="A5861" s="10" t="s">
        <v>55</v>
      </c>
      <c r="B5861" s="20">
        <v>0.57999999999999996</v>
      </c>
      <c r="C5861" s="19">
        <v>14092</v>
      </c>
      <c r="D5861" s="19">
        <v>385.97889609999999</v>
      </c>
      <c r="E5861" s="23">
        <v>7.17E-2</v>
      </c>
      <c r="F5861" s="23">
        <v>5.2299999999999999E-2</v>
      </c>
      <c r="G5861" s="17">
        <v>0</v>
      </c>
      <c r="H5861" s="17">
        <v>1</v>
      </c>
      <c r="I5861" s="17">
        <v>0.43378847599999998</v>
      </c>
      <c r="J5861" s="17">
        <v>0.56454104699999996</v>
      </c>
      <c r="K5861" s="17">
        <v>1.67E-3</v>
      </c>
    </row>
    <row r="5862" spans="1:11" x14ac:dyDescent="0.45">
      <c r="A5862" s="10" t="s">
        <v>55</v>
      </c>
      <c r="B5862" s="20">
        <v>0.59</v>
      </c>
      <c r="C5862" s="19">
        <v>14339</v>
      </c>
      <c r="D5862" s="19">
        <v>404.19914210000002</v>
      </c>
      <c r="E5862" s="23">
        <v>7.5600000000000001E-2</v>
      </c>
      <c r="F5862" s="23">
        <v>5.4300000000000001E-2</v>
      </c>
      <c r="G5862" s="17">
        <v>0</v>
      </c>
      <c r="H5862" s="17">
        <v>1</v>
      </c>
      <c r="I5862" s="17">
        <v>0.44646725100000001</v>
      </c>
      <c r="J5862" s="17">
        <v>0.55193254700000005</v>
      </c>
      <c r="K5862" s="17">
        <v>1.6000000000000001E-3</v>
      </c>
    </row>
    <row r="5863" spans="1:11" x14ac:dyDescent="0.45">
      <c r="A5863" s="10" t="s">
        <v>55</v>
      </c>
      <c r="B5863" s="20">
        <v>0.6</v>
      </c>
      <c r="C5863" s="19">
        <v>14552</v>
      </c>
      <c r="D5863" s="19">
        <v>420.5857929</v>
      </c>
      <c r="E5863" s="23">
        <v>7.85E-2</v>
      </c>
      <c r="F5863" s="23">
        <v>5.6300000000000003E-2</v>
      </c>
      <c r="G5863" s="17">
        <v>0</v>
      </c>
      <c r="H5863" s="17">
        <v>1</v>
      </c>
      <c r="I5863" s="17">
        <v>0.46026056900000001</v>
      </c>
      <c r="J5863" s="17">
        <v>0.53820225200000005</v>
      </c>
      <c r="K5863" s="17">
        <v>1.5399999999999999E-3</v>
      </c>
    </row>
    <row r="5864" spans="1:11" x14ac:dyDescent="0.45">
      <c r="A5864" s="10" t="s">
        <v>55</v>
      </c>
      <c r="B5864" s="20">
        <v>0.61</v>
      </c>
      <c r="C5864" s="19">
        <v>14796</v>
      </c>
      <c r="D5864" s="19">
        <v>440.52839610000001</v>
      </c>
      <c r="E5864" s="23">
        <v>8.4599999999999995E-2</v>
      </c>
      <c r="F5864" s="23">
        <v>5.8599999999999999E-2</v>
      </c>
      <c r="G5864" s="17">
        <v>0</v>
      </c>
      <c r="H5864" s="17">
        <v>1</v>
      </c>
      <c r="I5864" s="17">
        <v>0.46886563399999998</v>
      </c>
      <c r="J5864" s="17">
        <v>0.52965691500000001</v>
      </c>
      <c r="K5864" s="17">
        <v>1.48E-3</v>
      </c>
    </row>
    <row r="5865" spans="1:11" x14ac:dyDescent="0.45">
      <c r="A5865" s="10" t="s">
        <v>55</v>
      </c>
      <c r="B5865" s="20">
        <v>0.62</v>
      </c>
      <c r="C5865" s="19">
        <v>15036</v>
      </c>
      <c r="D5865" s="19">
        <v>461.41747909999998</v>
      </c>
      <c r="E5865" s="23">
        <v>8.9599999999999999E-2</v>
      </c>
      <c r="F5865" s="23">
        <v>6.0999999999999999E-2</v>
      </c>
      <c r="G5865" s="17">
        <v>0</v>
      </c>
      <c r="H5865" s="17">
        <v>1</v>
      </c>
      <c r="I5865" s="17">
        <v>0.478698982</v>
      </c>
      <c r="J5865" s="17">
        <v>0.51988833599999995</v>
      </c>
      <c r="K5865" s="17">
        <v>1.41E-3</v>
      </c>
    </row>
    <row r="5866" spans="1:11" x14ac:dyDescent="0.45">
      <c r="A5866" s="10" t="s">
        <v>55</v>
      </c>
      <c r="B5866" s="20">
        <v>0.63</v>
      </c>
      <c r="C5866" s="19">
        <v>15277</v>
      </c>
      <c r="D5866" s="19">
        <v>483.8480012</v>
      </c>
      <c r="E5866" s="23">
        <v>9.7000000000000003E-2</v>
      </c>
      <c r="F5866" s="23">
        <v>6.3799999999999996E-2</v>
      </c>
      <c r="G5866" s="17">
        <v>0</v>
      </c>
      <c r="H5866" s="17">
        <v>1</v>
      </c>
      <c r="I5866" s="17">
        <v>0.49250306500000002</v>
      </c>
      <c r="J5866" s="17">
        <v>0.50614466999999996</v>
      </c>
      <c r="K5866" s="17">
        <v>1.3500000000000001E-3</v>
      </c>
    </row>
    <row r="5867" spans="1:11" x14ac:dyDescent="0.45">
      <c r="A5867" s="10" t="s">
        <v>55</v>
      </c>
      <c r="B5867" s="20">
        <v>0.64</v>
      </c>
      <c r="C5867" s="19">
        <v>15517</v>
      </c>
      <c r="D5867" s="19">
        <v>507.95286490000001</v>
      </c>
      <c r="E5867" s="23">
        <v>0.105617409</v>
      </c>
      <c r="F5867" s="23">
        <v>6.6900000000000001E-2</v>
      </c>
      <c r="G5867" s="17">
        <v>0</v>
      </c>
      <c r="H5867" s="17">
        <v>1</v>
      </c>
      <c r="I5867" s="17">
        <v>0.503982139</v>
      </c>
      <c r="J5867" s="17">
        <v>0.49472523200000001</v>
      </c>
      <c r="K5867" s="17">
        <v>1.2899999999999999E-3</v>
      </c>
    </row>
    <row r="5868" spans="1:11" x14ac:dyDescent="0.45">
      <c r="A5868" s="10" t="s">
        <v>55</v>
      </c>
      <c r="B5868" s="20">
        <v>0.65</v>
      </c>
      <c r="C5868" s="19">
        <v>15755</v>
      </c>
      <c r="D5868" s="19">
        <v>533.9557006</v>
      </c>
      <c r="E5868" s="23">
        <v>0.113283728</v>
      </c>
      <c r="F5868" s="23">
        <v>7.0400000000000004E-2</v>
      </c>
      <c r="G5868" s="17">
        <v>0</v>
      </c>
      <c r="H5868" s="17">
        <v>1</v>
      </c>
      <c r="I5868" s="17">
        <v>0.51996208799999999</v>
      </c>
      <c r="J5868" s="17">
        <v>0.47880555000000002</v>
      </c>
      <c r="K5868" s="17">
        <v>1.23E-3</v>
      </c>
    </row>
    <row r="5869" spans="1:11" x14ac:dyDescent="0.45">
      <c r="A5869" s="10" t="s">
        <v>55</v>
      </c>
      <c r="B5869" s="20">
        <v>0.66</v>
      </c>
      <c r="C5869" s="19">
        <v>15992</v>
      </c>
      <c r="D5869" s="19">
        <v>561.99642779999999</v>
      </c>
      <c r="E5869" s="23">
        <v>0.122635085</v>
      </c>
      <c r="F5869" s="23">
        <v>7.4300000000000005E-2</v>
      </c>
      <c r="G5869" s="17">
        <v>0</v>
      </c>
      <c r="H5869" s="17">
        <v>1</v>
      </c>
      <c r="I5869" s="17">
        <v>0.53627785100000003</v>
      </c>
      <c r="J5869" s="17">
        <v>0.462316369</v>
      </c>
      <c r="K5869" s="17">
        <v>1.41E-3</v>
      </c>
    </row>
    <row r="5870" spans="1:11" x14ac:dyDescent="0.45">
      <c r="A5870" s="10" t="s">
        <v>55</v>
      </c>
      <c r="B5870" s="20">
        <v>0.67</v>
      </c>
      <c r="C5870" s="19">
        <v>16234</v>
      </c>
      <c r="D5870" s="19">
        <v>593.0747642</v>
      </c>
      <c r="E5870" s="23">
        <v>0.13347506000000001</v>
      </c>
      <c r="F5870" s="23">
        <v>7.85E-2</v>
      </c>
      <c r="G5870" s="17">
        <v>0</v>
      </c>
      <c r="H5870" s="17">
        <v>1</v>
      </c>
      <c r="I5870" s="17">
        <v>0.54936051600000002</v>
      </c>
      <c r="J5870" s="17">
        <v>0.44929421200000003</v>
      </c>
      <c r="K5870" s="17">
        <v>1.3500000000000001E-3</v>
      </c>
    </row>
    <row r="5871" spans="1:11" x14ac:dyDescent="0.45">
      <c r="A5871" s="10" t="s">
        <v>55</v>
      </c>
      <c r="B5871" s="20">
        <v>0.68</v>
      </c>
      <c r="C5871" s="19">
        <v>16479</v>
      </c>
      <c r="D5871" s="19">
        <v>627.32897549999996</v>
      </c>
      <c r="E5871" s="23">
        <v>0.14495329500000001</v>
      </c>
      <c r="F5871" s="23">
        <v>8.3099999999999993E-2</v>
      </c>
      <c r="G5871" s="17">
        <v>0</v>
      </c>
      <c r="H5871" s="17">
        <v>1</v>
      </c>
      <c r="I5871" s="17">
        <v>0.571160369</v>
      </c>
      <c r="J5871" s="17">
        <v>0.42756618099999999</v>
      </c>
      <c r="K5871" s="17">
        <v>1.2700000000000001E-3</v>
      </c>
    </row>
    <row r="5872" spans="1:11" x14ac:dyDescent="0.45">
      <c r="A5872" s="10" t="s">
        <v>55</v>
      </c>
      <c r="B5872" s="20">
        <v>0.69</v>
      </c>
      <c r="C5872" s="19">
        <v>16721</v>
      </c>
      <c r="D5872" s="19">
        <v>663.47400210000001</v>
      </c>
      <c r="E5872" s="23">
        <v>0.154795713</v>
      </c>
      <c r="F5872" s="23">
        <v>8.8499999999999995E-2</v>
      </c>
      <c r="G5872" s="17">
        <v>0</v>
      </c>
      <c r="H5872" s="17">
        <v>1</v>
      </c>
      <c r="I5872" s="17">
        <v>0.58790070800000005</v>
      </c>
      <c r="J5872" s="17">
        <v>0.410886794</v>
      </c>
      <c r="K5872" s="17">
        <v>1.2099999999999999E-3</v>
      </c>
    </row>
    <row r="5873" spans="1:11" x14ac:dyDescent="0.45">
      <c r="A5873" s="10" t="s">
        <v>55</v>
      </c>
      <c r="B5873" s="20">
        <v>0.7</v>
      </c>
      <c r="C5873" s="19">
        <v>16961</v>
      </c>
      <c r="D5873" s="19">
        <v>702.23715530000004</v>
      </c>
      <c r="E5873" s="23">
        <v>0.16774164599999999</v>
      </c>
      <c r="F5873" s="23">
        <v>9.4100000000000003E-2</v>
      </c>
      <c r="G5873" s="17">
        <v>0</v>
      </c>
      <c r="H5873" s="17">
        <v>1</v>
      </c>
      <c r="I5873" s="17">
        <v>0.60651641899999997</v>
      </c>
      <c r="J5873" s="17">
        <v>0.39233587199999997</v>
      </c>
      <c r="K5873" s="17">
        <v>1.15E-3</v>
      </c>
    </row>
    <row r="5874" spans="1:11" x14ac:dyDescent="0.45">
      <c r="A5874" s="10" t="s">
        <v>55</v>
      </c>
      <c r="B5874" s="20">
        <v>0.71</v>
      </c>
      <c r="C5874" s="19">
        <v>17197</v>
      </c>
      <c r="D5874" s="19">
        <v>743.34450260000006</v>
      </c>
      <c r="E5874" s="23">
        <v>0.18053967700000001</v>
      </c>
      <c r="F5874" s="23">
        <v>0.100150554</v>
      </c>
      <c r="G5874" s="17">
        <v>0</v>
      </c>
      <c r="H5874" s="17">
        <v>1</v>
      </c>
      <c r="I5874" s="17">
        <v>0.626200337</v>
      </c>
      <c r="J5874" s="17">
        <v>0.37271234600000003</v>
      </c>
      <c r="K5874" s="17">
        <v>1.09E-3</v>
      </c>
    </row>
    <row r="5875" spans="1:11" x14ac:dyDescent="0.45">
      <c r="A5875" s="10" t="s">
        <v>55</v>
      </c>
      <c r="B5875" s="20">
        <v>0.72</v>
      </c>
      <c r="C5875" s="19">
        <v>17442</v>
      </c>
      <c r="D5875" s="19">
        <v>788.96905649999997</v>
      </c>
      <c r="E5875" s="23">
        <v>0.19210316199999999</v>
      </c>
      <c r="F5875" s="23">
        <v>0.10667431500000001</v>
      </c>
      <c r="G5875" s="17">
        <v>0</v>
      </c>
      <c r="H5875" s="17">
        <v>1</v>
      </c>
      <c r="I5875" s="17">
        <v>0.64540903999999999</v>
      </c>
      <c r="J5875" s="17">
        <v>0.35356252100000002</v>
      </c>
      <c r="K5875" s="17">
        <v>1.0300000000000001E-3</v>
      </c>
    </row>
    <row r="5876" spans="1:11" x14ac:dyDescent="0.45">
      <c r="A5876" s="10" t="s">
        <v>55</v>
      </c>
      <c r="B5876" s="20">
        <v>0.73</v>
      </c>
      <c r="C5876" s="19">
        <v>17680</v>
      </c>
      <c r="D5876" s="19">
        <v>835.59751840000001</v>
      </c>
      <c r="E5876" s="23">
        <v>0.20228394799999999</v>
      </c>
      <c r="F5876" s="23">
        <v>0.113464497</v>
      </c>
      <c r="G5876" s="17">
        <v>0</v>
      </c>
      <c r="H5876" s="17">
        <v>1</v>
      </c>
      <c r="I5876" s="17">
        <v>0.66393665199999996</v>
      </c>
      <c r="J5876" s="17">
        <v>0.33509006499999999</v>
      </c>
      <c r="K5876" s="17">
        <v>9.7300000000000002E-4</v>
      </c>
    </row>
    <row r="5877" spans="1:11" x14ac:dyDescent="0.45">
      <c r="A5877" s="10" t="s">
        <v>55</v>
      </c>
      <c r="B5877" s="20">
        <v>0.74</v>
      </c>
      <c r="C5877" s="19">
        <v>17923</v>
      </c>
      <c r="D5877" s="19">
        <v>887.03247620000002</v>
      </c>
      <c r="E5877" s="23">
        <v>0.22093518100000001</v>
      </c>
      <c r="F5877" s="23">
        <v>0.120734065</v>
      </c>
      <c r="G5877" s="17">
        <v>0</v>
      </c>
      <c r="H5877" s="17">
        <v>1</v>
      </c>
      <c r="I5877" s="17">
        <v>0.679868256</v>
      </c>
      <c r="J5877" s="17">
        <v>0.31920997299999998</v>
      </c>
      <c r="K5877" s="17">
        <v>9.2199999999999997E-4</v>
      </c>
    </row>
    <row r="5878" spans="1:11" x14ac:dyDescent="0.45">
      <c r="A5878" s="10" t="s">
        <v>55</v>
      </c>
      <c r="B5878" s="20">
        <v>0.75</v>
      </c>
      <c r="C5878" s="19">
        <v>18163</v>
      </c>
      <c r="D5878" s="19">
        <v>941.56882610000002</v>
      </c>
      <c r="E5878" s="23">
        <v>0.234148934</v>
      </c>
      <c r="F5878" s="23">
        <v>0.12860112000000001</v>
      </c>
      <c r="G5878" s="17">
        <v>0</v>
      </c>
      <c r="H5878" s="17">
        <v>1</v>
      </c>
      <c r="I5878" s="17">
        <v>0.69780698699999999</v>
      </c>
      <c r="J5878" s="17">
        <v>0.30132392200000002</v>
      </c>
      <c r="K5878" s="17">
        <v>8.6899999999999998E-4</v>
      </c>
    </row>
    <row r="5879" spans="1:11" x14ac:dyDescent="0.45">
      <c r="A5879" s="10" t="s">
        <v>55</v>
      </c>
      <c r="B5879" s="20">
        <v>0.76</v>
      </c>
      <c r="C5879" s="19">
        <v>18389</v>
      </c>
      <c r="D5879" s="19">
        <v>996.99596750000001</v>
      </c>
      <c r="E5879" s="23">
        <v>0.25627788899999998</v>
      </c>
      <c r="F5879" s="23">
        <v>0.13702583800000001</v>
      </c>
      <c r="G5879" s="17">
        <v>0</v>
      </c>
      <c r="H5879" s="17">
        <v>1</v>
      </c>
      <c r="I5879" s="17">
        <v>0.71433269099999996</v>
      </c>
      <c r="J5879" s="17">
        <v>0.284847093</v>
      </c>
      <c r="K5879" s="17">
        <v>8.1999999999999998E-4</v>
      </c>
    </row>
    <row r="5880" spans="1:11" x14ac:dyDescent="0.45">
      <c r="A5880" s="10" t="s">
        <v>55</v>
      </c>
      <c r="B5880" s="20">
        <v>0.77</v>
      </c>
      <c r="C5880" s="19">
        <v>18641</v>
      </c>
      <c r="D5880" s="19">
        <v>1063.7558570000001</v>
      </c>
      <c r="E5880" s="23">
        <v>0.27411739600000001</v>
      </c>
      <c r="F5880" s="23">
        <v>0.146321707</v>
      </c>
      <c r="G5880" s="17">
        <v>0</v>
      </c>
      <c r="H5880" s="17">
        <v>1</v>
      </c>
      <c r="I5880" s="17">
        <v>0.73048160299999998</v>
      </c>
      <c r="J5880" s="17">
        <v>0.26874486400000003</v>
      </c>
      <c r="K5880" s="17">
        <v>7.7399999999999995E-4</v>
      </c>
    </row>
    <row r="5881" spans="1:11" x14ac:dyDescent="0.45">
      <c r="A5881" s="10" t="s">
        <v>55</v>
      </c>
      <c r="B5881" s="20">
        <v>0.78</v>
      </c>
      <c r="C5881" s="19">
        <v>18883</v>
      </c>
      <c r="D5881" s="19">
        <v>1132.2740799999999</v>
      </c>
      <c r="E5881" s="23">
        <v>0.29539114599999999</v>
      </c>
      <c r="F5881" s="23">
        <v>0.156112798</v>
      </c>
      <c r="G5881" s="17">
        <v>0</v>
      </c>
      <c r="H5881" s="17">
        <v>1</v>
      </c>
      <c r="I5881" s="17">
        <v>0.74571116500000001</v>
      </c>
      <c r="J5881" s="17">
        <v>0.25356247700000001</v>
      </c>
      <c r="K5881" s="17">
        <v>7.2599999999999997E-4</v>
      </c>
    </row>
    <row r="5882" spans="1:11" x14ac:dyDescent="0.45">
      <c r="A5882" s="10" t="s">
        <v>55</v>
      </c>
      <c r="B5882" s="20">
        <v>0.79</v>
      </c>
      <c r="C5882" s="19">
        <v>19123</v>
      </c>
      <c r="D5882" s="19">
        <v>1204.831222</v>
      </c>
      <c r="E5882" s="23">
        <v>0.31020129400000002</v>
      </c>
      <c r="F5882" s="23">
        <v>0.166423451</v>
      </c>
      <c r="G5882" s="17">
        <v>0</v>
      </c>
      <c r="H5882" s="17">
        <v>1</v>
      </c>
      <c r="I5882" s="17">
        <v>0.75911527199999995</v>
      </c>
      <c r="J5882" s="17">
        <v>0.24019784599999999</v>
      </c>
      <c r="K5882" s="17">
        <v>6.87E-4</v>
      </c>
    </row>
    <row r="5883" spans="1:11" x14ac:dyDescent="0.45">
      <c r="A5883" s="10" t="s">
        <v>55</v>
      </c>
      <c r="B5883" s="20">
        <v>0.8</v>
      </c>
      <c r="C5883" s="19">
        <v>19270</v>
      </c>
      <c r="D5883" s="19">
        <v>1251.1519029999999</v>
      </c>
      <c r="E5883" s="23">
        <v>0.31919215499999998</v>
      </c>
      <c r="F5883" s="23">
        <v>0.17257075699999999</v>
      </c>
      <c r="G5883" s="17">
        <v>0</v>
      </c>
      <c r="H5883" s="17">
        <v>1</v>
      </c>
      <c r="I5883" s="17">
        <v>0.76523391100000004</v>
      </c>
      <c r="J5883" s="17">
        <v>0.23410038999999999</v>
      </c>
      <c r="K5883" s="17">
        <v>6.6600000000000003E-4</v>
      </c>
    </row>
    <row r="5884" spans="1:11" x14ac:dyDescent="0.45">
      <c r="A5884" s="10" t="s">
        <v>55</v>
      </c>
      <c r="B5884" s="20">
        <v>0.80100000000000005</v>
      </c>
      <c r="C5884" s="19">
        <v>19293</v>
      </c>
      <c r="D5884" s="19">
        <v>1258.5289299999999</v>
      </c>
      <c r="E5884" s="23">
        <v>0.321412686</v>
      </c>
      <c r="F5884" s="23">
        <v>0.17341510399999999</v>
      </c>
      <c r="G5884" s="17">
        <v>0</v>
      </c>
      <c r="H5884" s="17">
        <v>1</v>
      </c>
      <c r="I5884" s="17">
        <v>0.76625295000000004</v>
      </c>
      <c r="J5884" s="17">
        <v>0.23308424</v>
      </c>
      <c r="K5884" s="17">
        <v>6.6299999999999996E-4</v>
      </c>
    </row>
    <row r="5885" spans="1:11" x14ac:dyDescent="0.45">
      <c r="A5885" s="10" t="s">
        <v>55</v>
      </c>
      <c r="B5885" s="20">
        <v>0.80200000000000005</v>
      </c>
      <c r="C5885" s="19">
        <v>19309</v>
      </c>
      <c r="D5885" s="19">
        <v>1263.6893130000001</v>
      </c>
      <c r="E5885" s="23">
        <v>0.32314178700000001</v>
      </c>
      <c r="F5885" s="23">
        <v>0.17411089099999999</v>
      </c>
      <c r="G5885" s="17">
        <v>0</v>
      </c>
      <c r="H5885" s="17">
        <v>1</v>
      </c>
      <c r="I5885" s="17">
        <v>0.767378962</v>
      </c>
      <c r="J5885" s="17">
        <v>0.231961422</v>
      </c>
      <c r="K5885" s="17">
        <v>6.6E-4</v>
      </c>
    </row>
    <row r="5886" spans="1:11" x14ac:dyDescent="0.45">
      <c r="A5886" s="10" t="s">
        <v>55</v>
      </c>
      <c r="B5886" s="20">
        <v>0.80300000000000005</v>
      </c>
      <c r="C5886" s="19">
        <v>19341</v>
      </c>
      <c r="D5886" s="19">
        <v>1274.042408</v>
      </c>
      <c r="E5886" s="23">
        <v>0.32422322199999998</v>
      </c>
      <c r="F5886" s="23">
        <v>0.175791319</v>
      </c>
      <c r="G5886" s="17">
        <v>0</v>
      </c>
      <c r="H5886" s="17">
        <v>1</v>
      </c>
      <c r="I5886" s="17">
        <v>0.76949546300000005</v>
      </c>
      <c r="J5886" s="17">
        <v>0.22985092200000001</v>
      </c>
      <c r="K5886" s="17">
        <v>6.5399999999999996E-4</v>
      </c>
    </row>
    <row r="5887" spans="1:11" x14ac:dyDescent="0.45">
      <c r="A5887" s="10" t="s">
        <v>55</v>
      </c>
      <c r="B5887" s="20">
        <v>0.80400000000000005</v>
      </c>
      <c r="C5887" s="19">
        <v>19361</v>
      </c>
      <c r="D5887" s="19">
        <v>1280.543101</v>
      </c>
      <c r="E5887" s="23">
        <v>0.32574557900000001</v>
      </c>
      <c r="F5887" s="23">
        <v>0.17727885199999999</v>
      </c>
      <c r="G5887" s="17">
        <v>0</v>
      </c>
      <c r="H5887" s="17">
        <v>1</v>
      </c>
      <c r="I5887" s="17">
        <v>0.76987989300000004</v>
      </c>
      <c r="J5887" s="17">
        <v>0.22946776199999999</v>
      </c>
      <c r="K5887" s="17">
        <v>6.5200000000000002E-4</v>
      </c>
    </row>
    <row r="5888" spans="1:11" x14ac:dyDescent="0.45">
      <c r="A5888" s="10" t="s">
        <v>55</v>
      </c>
      <c r="B5888" s="20">
        <v>0.80500000000000005</v>
      </c>
      <c r="C5888" s="19">
        <v>19389</v>
      </c>
      <c r="D5888" s="19">
        <v>1289.704483</v>
      </c>
      <c r="E5888" s="23">
        <v>0.328985213</v>
      </c>
      <c r="F5888" s="23">
        <v>0.17821925599999999</v>
      </c>
      <c r="G5888" s="17">
        <v>0</v>
      </c>
      <c r="H5888" s="17">
        <v>1</v>
      </c>
      <c r="I5888" s="17">
        <v>0.77154275000000005</v>
      </c>
      <c r="J5888" s="17">
        <v>0.22780963700000001</v>
      </c>
      <c r="K5888" s="17">
        <v>6.4800000000000003E-4</v>
      </c>
    </row>
    <row r="5889" spans="1:11" x14ac:dyDescent="0.45">
      <c r="A5889" s="10" t="s">
        <v>55</v>
      </c>
      <c r="B5889" s="20">
        <v>0.80600000000000005</v>
      </c>
      <c r="C5889" s="19">
        <v>19413</v>
      </c>
      <c r="D5889" s="19">
        <v>1297.626221</v>
      </c>
      <c r="E5889" s="23">
        <v>0.33082130900000001</v>
      </c>
      <c r="F5889" s="23">
        <v>0.17945143299999999</v>
      </c>
      <c r="G5889" s="17">
        <v>0</v>
      </c>
      <c r="H5889" s="17">
        <v>1</v>
      </c>
      <c r="I5889" s="17">
        <v>0.77273658499999998</v>
      </c>
      <c r="J5889" s="17">
        <v>0.22661926900000001</v>
      </c>
      <c r="K5889" s="17">
        <v>6.4400000000000004E-4</v>
      </c>
    </row>
    <row r="5890" spans="1:11" x14ac:dyDescent="0.45">
      <c r="A5890" s="10" t="s">
        <v>55</v>
      </c>
      <c r="B5890" s="20">
        <v>0.80700000000000005</v>
      </c>
      <c r="C5890" s="19">
        <v>19437</v>
      </c>
      <c r="D5890" s="19">
        <v>1305.57482</v>
      </c>
      <c r="E5890" s="23">
        <v>0.33153367900000003</v>
      </c>
      <c r="F5890" s="23">
        <v>0.18061248999999999</v>
      </c>
      <c r="G5890" s="17">
        <v>0</v>
      </c>
      <c r="H5890" s="17">
        <v>1</v>
      </c>
      <c r="I5890" s="17">
        <v>0.77435429899999997</v>
      </c>
      <c r="J5890" s="17">
        <v>0.22500613999999999</v>
      </c>
      <c r="K5890" s="17">
        <v>6.4000000000000005E-4</v>
      </c>
    </row>
    <row r="5891" spans="1:11" x14ac:dyDescent="0.45">
      <c r="A5891" s="10" t="s">
        <v>55</v>
      </c>
      <c r="B5891" s="20">
        <v>0.80800000000000005</v>
      </c>
      <c r="C5891" s="19">
        <v>19457</v>
      </c>
      <c r="D5891" s="19">
        <v>1312.224526</v>
      </c>
      <c r="E5891" s="23">
        <v>0.33283393900000002</v>
      </c>
      <c r="F5891" s="23">
        <v>0.18171095100000001</v>
      </c>
      <c r="G5891" s="17">
        <v>0</v>
      </c>
      <c r="H5891" s="17">
        <v>1</v>
      </c>
      <c r="I5891" s="17">
        <v>0.77547199899999997</v>
      </c>
      <c r="J5891" s="17">
        <v>0.22389171599999999</v>
      </c>
      <c r="K5891" s="17">
        <v>6.3599999999999996E-4</v>
      </c>
    </row>
    <row r="5892" spans="1:11" x14ac:dyDescent="0.45">
      <c r="A5892" s="10" t="s">
        <v>55</v>
      </c>
      <c r="B5892" s="20">
        <v>0.80900000000000005</v>
      </c>
      <c r="C5892" s="19">
        <v>19484</v>
      </c>
      <c r="D5892" s="19">
        <v>1321.231194</v>
      </c>
      <c r="E5892" s="23">
        <v>0.334920565</v>
      </c>
      <c r="F5892" s="23">
        <v>0.18270919299999999</v>
      </c>
      <c r="G5892" s="17">
        <v>0</v>
      </c>
      <c r="H5892" s="17">
        <v>1</v>
      </c>
      <c r="I5892" s="17">
        <v>0.77726364299999995</v>
      </c>
      <c r="J5892" s="17">
        <v>0.222105149</v>
      </c>
      <c r="K5892" s="17">
        <v>6.3100000000000005E-4</v>
      </c>
    </row>
    <row r="5893" spans="1:11" x14ac:dyDescent="0.45">
      <c r="A5893" s="10" t="s">
        <v>55</v>
      </c>
      <c r="B5893" s="20">
        <v>0.81</v>
      </c>
      <c r="C5893" s="19">
        <v>19510</v>
      </c>
      <c r="D5893" s="19">
        <v>1329.966962</v>
      </c>
      <c r="E5893" s="23">
        <v>0.33808084100000002</v>
      </c>
      <c r="F5893" s="23">
        <v>0.183923736</v>
      </c>
      <c r="G5893" s="17">
        <v>0</v>
      </c>
      <c r="H5893" s="17">
        <v>1</v>
      </c>
      <c r="I5893" s="17">
        <v>0.77864929199999999</v>
      </c>
      <c r="J5893" s="17">
        <v>0.220723426</v>
      </c>
      <c r="K5893" s="17">
        <v>6.2699999999999995E-4</v>
      </c>
    </row>
    <row r="5894" spans="1:11" x14ac:dyDescent="0.45">
      <c r="A5894" s="10" t="s">
        <v>55</v>
      </c>
      <c r="B5894" s="20">
        <v>0.81100000000000005</v>
      </c>
      <c r="C5894" s="19">
        <v>19530</v>
      </c>
      <c r="D5894" s="19">
        <v>1336.783598</v>
      </c>
      <c r="E5894" s="23">
        <v>0.34177050399999997</v>
      </c>
      <c r="F5894" s="23">
        <v>0.18513516899999999</v>
      </c>
      <c r="G5894" s="17">
        <v>0</v>
      </c>
      <c r="H5894" s="17">
        <v>1</v>
      </c>
      <c r="I5894" s="17">
        <v>0.77961471599999999</v>
      </c>
      <c r="J5894" s="17">
        <v>0.21976073800000001</v>
      </c>
      <c r="K5894" s="17">
        <v>6.2500000000000001E-4</v>
      </c>
    </row>
    <row r="5895" spans="1:11" x14ac:dyDescent="0.45">
      <c r="A5895" s="10" t="s">
        <v>55</v>
      </c>
      <c r="B5895" s="20">
        <v>0.81200000000000006</v>
      </c>
      <c r="C5895" s="19">
        <v>19558</v>
      </c>
      <c r="D5895" s="19">
        <v>1346.3681509999999</v>
      </c>
      <c r="E5895" s="23">
        <v>0.344039176</v>
      </c>
      <c r="F5895" s="23">
        <v>0.18615571</v>
      </c>
      <c r="G5895" s="17">
        <v>0</v>
      </c>
      <c r="H5895" s="17">
        <v>1</v>
      </c>
      <c r="I5895" s="17">
        <v>0.78037281000000003</v>
      </c>
      <c r="J5895" s="17">
        <v>0.219004793</v>
      </c>
      <c r="K5895" s="17">
        <v>6.2200000000000005E-4</v>
      </c>
    </row>
    <row r="5896" spans="1:11" x14ac:dyDescent="0.45">
      <c r="A5896" s="10" t="s">
        <v>55</v>
      </c>
      <c r="B5896" s="20">
        <v>0.81299999999999994</v>
      </c>
      <c r="C5896" s="19">
        <v>19581</v>
      </c>
      <c r="D5896" s="19">
        <v>1354.3534549999999</v>
      </c>
      <c r="E5896" s="23">
        <v>0.34877957900000001</v>
      </c>
      <c r="F5896" s="23">
        <v>0.187089599</v>
      </c>
      <c r="G5896" s="17">
        <v>0</v>
      </c>
      <c r="H5896" s="17">
        <v>1</v>
      </c>
      <c r="I5896" s="17">
        <v>0.78137025699999996</v>
      </c>
      <c r="J5896" s="17">
        <v>0.218010234</v>
      </c>
      <c r="K5896" s="17">
        <v>6.2E-4</v>
      </c>
    </row>
    <row r="5897" spans="1:11" x14ac:dyDescent="0.45">
      <c r="A5897" s="10" t="s">
        <v>55</v>
      </c>
      <c r="B5897" s="20">
        <v>0.81399999999999995</v>
      </c>
      <c r="C5897" s="19">
        <v>19591</v>
      </c>
      <c r="D5897" s="19">
        <v>1357.8436959999999</v>
      </c>
      <c r="E5897" s="23">
        <v>0.34947203900000001</v>
      </c>
      <c r="F5897" s="23">
        <v>0.18783680699999999</v>
      </c>
      <c r="G5897" s="17">
        <v>0</v>
      </c>
      <c r="H5897" s="17">
        <v>1</v>
      </c>
      <c r="I5897" s="17">
        <v>0.781789383</v>
      </c>
      <c r="J5897" s="17">
        <v>0.21759229599999999</v>
      </c>
      <c r="K5897" s="17">
        <v>6.1799999999999995E-4</v>
      </c>
    </row>
    <row r="5898" spans="1:11" x14ac:dyDescent="0.45">
      <c r="A5898" s="10" t="s">
        <v>55</v>
      </c>
      <c r="B5898" s="20">
        <v>0.81499999999999995</v>
      </c>
      <c r="C5898" s="19">
        <v>19630</v>
      </c>
      <c r="D5898" s="19">
        <v>1371.531068</v>
      </c>
      <c r="E5898" s="23">
        <v>0.35162873700000002</v>
      </c>
      <c r="F5898" s="23">
        <v>0.18929231199999999</v>
      </c>
      <c r="G5898" s="17">
        <v>0</v>
      </c>
      <c r="H5898" s="17">
        <v>1</v>
      </c>
      <c r="I5898" s="17">
        <v>0.78435060400000001</v>
      </c>
      <c r="J5898" s="17">
        <v>0.21503847300000001</v>
      </c>
      <c r="K5898" s="17">
        <v>6.11E-4</v>
      </c>
    </row>
    <row r="5899" spans="1:11" x14ac:dyDescent="0.45">
      <c r="A5899" s="10" t="s">
        <v>55</v>
      </c>
      <c r="B5899" s="20">
        <v>0.81599999999999995</v>
      </c>
      <c r="C5899" s="19">
        <v>19655</v>
      </c>
      <c r="D5899" s="19">
        <v>1380.368796</v>
      </c>
      <c r="E5899" s="23">
        <v>0.35475274200000001</v>
      </c>
      <c r="F5899" s="23">
        <v>0.190990822</v>
      </c>
      <c r="G5899" s="17">
        <v>0</v>
      </c>
      <c r="H5899" s="17">
        <v>1</v>
      </c>
      <c r="I5899" s="17">
        <v>0.78525425500000001</v>
      </c>
      <c r="J5899" s="17">
        <v>0.214138037</v>
      </c>
      <c r="K5899" s="17">
        <v>6.0800000000000003E-4</v>
      </c>
    </row>
    <row r="5900" spans="1:11" x14ac:dyDescent="0.45">
      <c r="A5900" s="10" t="s">
        <v>55</v>
      </c>
      <c r="B5900" s="20">
        <v>0.81699999999999995</v>
      </c>
      <c r="C5900" s="19">
        <v>19680</v>
      </c>
      <c r="D5900" s="19">
        <v>1389.2793569999999</v>
      </c>
      <c r="E5900" s="23">
        <v>0.35757843700000003</v>
      </c>
      <c r="F5900" s="23">
        <v>0.19221465500000001</v>
      </c>
      <c r="G5900" s="17">
        <v>0</v>
      </c>
      <c r="H5900" s="17">
        <v>1</v>
      </c>
      <c r="I5900" s="17">
        <v>0.785916261</v>
      </c>
      <c r="J5900" s="17">
        <v>0.21347949799999999</v>
      </c>
      <c r="K5900" s="17">
        <v>6.0400000000000004E-4</v>
      </c>
    </row>
    <row r="5901" spans="1:11" x14ac:dyDescent="0.45">
      <c r="A5901" s="10" t="s">
        <v>55</v>
      </c>
      <c r="B5901" s="20">
        <v>0.81799999999999995</v>
      </c>
      <c r="C5901" s="19">
        <v>19683</v>
      </c>
      <c r="D5901" s="19">
        <v>1390.3537879999999</v>
      </c>
      <c r="E5901" s="23">
        <v>0.35828572600000003</v>
      </c>
      <c r="F5901" s="23">
        <v>0.19344862600000001</v>
      </c>
      <c r="G5901" s="17">
        <v>0</v>
      </c>
      <c r="H5901" s="17">
        <v>1</v>
      </c>
      <c r="I5901" s="17">
        <v>0.78604810400000003</v>
      </c>
      <c r="J5901" s="17">
        <v>0.21334805600000001</v>
      </c>
      <c r="K5901" s="17">
        <v>6.0400000000000004E-4</v>
      </c>
    </row>
    <row r="5902" spans="1:11" x14ac:dyDescent="0.45">
      <c r="A5902" s="10" t="s">
        <v>55</v>
      </c>
      <c r="B5902" s="20">
        <v>0.81899999999999995</v>
      </c>
      <c r="C5902" s="19">
        <v>19727</v>
      </c>
      <c r="D5902" s="19">
        <v>1406.1777460000001</v>
      </c>
      <c r="E5902" s="23">
        <v>0.361116349</v>
      </c>
      <c r="F5902" s="23">
        <v>0.193952819</v>
      </c>
      <c r="G5902" s="17">
        <v>0</v>
      </c>
      <c r="H5902" s="17">
        <v>1</v>
      </c>
      <c r="I5902" s="17">
        <v>0.78801025700000005</v>
      </c>
      <c r="J5902" s="17">
        <v>0.211391565</v>
      </c>
      <c r="K5902" s="17">
        <v>5.9800000000000001E-4</v>
      </c>
    </row>
    <row r="5903" spans="1:11" x14ac:dyDescent="0.45">
      <c r="A5903" s="10" t="s">
        <v>55</v>
      </c>
      <c r="B5903" s="20">
        <v>0.82</v>
      </c>
      <c r="C5903" s="19">
        <v>19751</v>
      </c>
      <c r="D5903" s="19">
        <v>1414.8651</v>
      </c>
      <c r="E5903" s="23">
        <v>0.36391696600000001</v>
      </c>
      <c r="F5903" s="23">
        <v>0.19583235600000001</v>
      </c>
      <c r="G5903" s="17">
        <v>0</v>
      </c>
      <c r="H5903" s="17">
        <v>1</v>
      </c>
      <c r="I5903" s="17">
        <v>0.78930605499999995</v>
      </c>
      <c r="J5903" s="17">
        <v>0.21009950099999999</v>
      </c>
      <c r="K5903" s="17">
        <v>5.9400000000000002E-4</v>
      </c>
    </row>
    <row r="5904" spans="1:11" x14ac:dyDescent="0.45">
      <c r="A5904" s="10" t="s">
        <v>55</v>
      </c>
      <c r="B5904" s="20">
        <v>0.82099999999999995</v>
      </c>
      <c r="C5904" s="19">
        <v>19771</v>
      </c>
      <c r="D5904" s="19">
        <v>1422.1807650000001</v>
      </c>
      <c r="E5904" s="23">
        <v>0.36632020300000001</v>
      </c>
      <c r="F5904" s="23">
        <v>0.19704495299999999</v>
      </c>
      <c r="G5904" s="17">
        <v>0</v>
      </c>
      <c r="H5904" s="17">
        <v>1</v>
      </c>
      <c r="I5904" s="17">
        <v>0.79055207000000005</v>
      </c>
      <c r="J5904" s="17">
        <v>0.20885719799999999</v>
      </c>
      <c r="K5904" s="17">
        <v>5.9100000000000005E-4</v>
      </c>
    </row>
    <row r="5905" spans="1:11" x14ac:dyDescent="0.45">
      <c r="A5905" s="10" t="s">
        <v>55</v>
      </c>
      <c r="B5905" s="20">
        <v>0.82199999999999995</v>
      </c>
      <c r="C5905" s="19">
        <v>19797</v>
      </c>
      <c r="D5905" s="19">
        <v>1431.7210580000001</v>
      </c>
      <c r="E5905" s="23">
        <v>0.367311575</v>
      </c>
      <c r="F5905" s="23">
        <v>0.198067625</v>
      </c>
      <c r="G5905" s="17">
        <v>0</v>
      </c>
      <c r="H5905" s="17">
        <v>1</v>
      </c>
      <c r="I5905" s="17">
        <v>0.79197259900000005</v>
      </c>
      <c r="J5905" s="17">
        <v>0.20744067599999999</v>
      </c>
      <c r="K5905" s="17">
        <v>5.8699999999999996E-4</v>
      </c>
    </row>
    <row r="5906" spans="1:11" x14ac:dyDescent="0.45">
      <c r="A5906" s="10" t="s">
        <v>55</v>
      </c>
      <c r="B5906" s="20">
        <v>0.82299999999999995</v>
      </c>
      <c r="C5906" s="19">
        <v>19809</v>
      </c>
      <c r="D5906" s="19">
        <v>1436.1325549999999</v>
      </c>
      <c r="E5906" s="23">
        <v>0.36781466699999998</v>
      </c>
      <c r="F5906" s="23">
        <v>0.199432955</v>
      </c>
      <c r="G5906" s="17">
        <v>0</v>
      </c>
      <c r="H5906" s="17">
        <v>1</v>
      </c>
      <c r="I5906" s="17">
        <v>0.79268732900000005</v>
      </c>
      <c r="J5906" s="17">
        <v>0.20672796099999999</v>
      </c>
      <c r="K5906" s="17">
        <v>5.8500000000000002E-4</v>
      </c>
    </row>
    <row r="5907" spans="1:11" x14ac:dyDescent="0.45">
      <c r="A5907" s="10" t="s">
        <v>55</v>
      </c>
      <c r="B5907" s="20">
        <v>0.82399999999999995</v>
      </c>
      <c r="C5907" s="19">
        <v>19848</v>
      </c>
      <c r="D5907" s="19">
        <v>1450.5106699999999</v>
      </c>
      <c r="E5907" s="23">
        <v>0.37141437100000002</v>
      </c>
      <c r="F5907" s="23">
        <v>0.200185839</v>
      </c>
      <c r="G5907" s="17">
        <v>0</v>
      </c>
      <c r="H5907" s="17">
        <v>1</v>
      </c>
      <c r="I5907" s="17">
        <v>0.793936117</v>
      </c>
      <c r="J5907" s="17">
        <v>0.205483101</v>
      </c>
      <c r="K5907" s="17">
        <v>5.8100000000000003E-4</v>
      </c>
    </row>
    <row r="5908" spans="1:11" x14ac:dyDescent="0.45">
      <c r="A5908" s="10" t="s">
        <v>55</v>
      </c>
      <c r="B5908" s="20">
        <v>0.82499999999999996</v>
      </c>
      <c r="C5908" s="19">
        <v>19871</v>
      </c>
      <c r="D5908" s="19">
        <v>1459.107162</v>
      </c>
      <c r="E5908" s="23">
        <v>0.376499311</v>
      </c>
      <c r="F5908" s="23">
        <v>0.20196977099999999</v>
      </c>
      <c r="G5908" s="17">
        <v>0</v>
      </c>
      <c r="H5908" s="17">
        <v>1</v>
      </c>
      <c r="I5908" s="17">
        <v>0.79509802299999999</v>
      </c>
      <c r="J5908" s="17">
        <v>0.20432492199999999</v>
      </c>
      <c r="K5908" s="17">
        <v>5.7700000000000004E-4</v>
      </c>
    </row>
    <row r="5909" spans="1:11" x14ac:dyDescent="0.45">
      <c r="A5909" s="10" t="s">
        <v>55</v>
      </c>
      <c r="B5909" s="20">
        <v>0.82599999999999996</v>
      </c>
      <c r="C5909" s="19">
        <v>19895</v>
      </c>
      <c r="D5909" s="19">
        <v>1468.2251839999999</v>
      </c>
      <c r="E5909" s="23">
        <v>0.38088801100000003</v>
      </c>
      <c r="F5909" s="23">
        <v>0.203137332</v>
      </c>
      <c r="G5909" s="17">
        <v>0</v>
      </c>
      <c r="H5909" s="17">
        <v>1</v>
      </c>
      <c r="I5909" s="17">
        <v>0.79620107699999998</v>
      </c>
      <c r="J5909" s="17">
        <v>0.20322501200000001</v>
      </c>
      <c r="K5909" s="17">
        <v>5.7399999999999997E-4</v>
      </c>
    </row>
    <row r="5910" spans="1:11" x14ac:dyDescent="0.45">
      <c r="A5910" s="10" t="s">
        <v>55</v>
      </c>
      <c r="B5910" s="20">
        <v>0.82699999999999996</v>
      </c>
      <c r="C5910" s="19">
        <v>19919</v>
      </c>
      <c r="D5910" s="19">
        <v>1477.3877379999999</v>
      </c>
      <c r="E5910" s="23">
        <v>0.38219673199999998</v>
      </c>
      <c r="F5910" s="23">
        <v>0.204434703</v>
      </c>
      <c r="G5910" s="17">
        <v>0</v>
      </c>
      <c r="H5910" s="17">
        <v>1</v>
      </c>
      <c r="I5910" s="17">
        <v>0.79747591200000001</v>
      </c>
      <c r="J5910" s="17">
        <v>0.20195376700000001</v>
      </c>
      <c r="K5910" s="17">
        <v>5.6999999999999998E-4</v>
      </c>
    </row>
    <row r="5911" spans="1:11" x14ac:dyDescent="0.45">
      <c r="A5911" s="10" t="s">
        <v>55</v>
      </c>
      <c r="B5911" s="20">
        <v>0.82799999999999996</v>
      </c>
      <c r="C5911" s="19">
        <v>19942</v>
      </c>
      <c r="D5911" s="19">
        <v>1486.1918129999999</v>
      </c>
      <c r="E5911" s="23">
        <v>0.38336495199999998</v>
      </c>
      <c r="F5911" s="23">
        <v>0.205736952</v>
      </c>
      <c r="G5911" s="17">
        <v>0</v>
      </c>
      <c r="H5911" s="17">
        <v>1</v>
      </c>
      <c r="I5911" s="17">
        <v>0.79871321500000003</v>
      </c>
      <c r="J5911" s="17">
        <v>0.20071994900000001</v>
      </c>
      <c r="K5911" s="17">
        <v>5.6700000000000001E-4</v>
      </c>
    </row>
    <row r="5912" spans="1:11" x14ac:dyDescent="0.45">
      <c r="A5912" s="10" t="s">
        <v>55</v>
      </c>
      <c r="B5912" s="20">
        <v>0.82899999999999996</v>
      </c>
      <c r="C5912" s="19">
        <v>19968</v>
      </c>
      <c r="D5912" s="19">
        <v>1496.1922689999999</v>
      </c>
      <c r="E5912" s="23">
        <v>0.38574866600000002</v>
      </c>
      <c r="F5912" s="23">
        <v>0.206979151</v>
      </c>
      <c r="G5912" s="17">
        <v>0</v>
      </c>
      <c r="H5912" s="17">
        <v>1</v>
      </c>
      <c r="I5912" s="17">
        <v>0.80015202699999999</v>
      </c>
      <c r="J5912" s="17">
        <v>0.199285188</v>
      </c>
      <c r="K5912" s="17">
        <v>5.6300000000000002E-4</v>
      </c>
    </row>
    <row r="5913" spans="1:11" x14ac:dyDescent="0.45">
      <c r="A5913" s="10" t="s">
        <v>55</v>
      </c>
      <c r="B5913" s="20">
        <v>0.83</v>
      </c>
      <c r="C5913" s="19">
        <v>19986</v>
      </c>
      <c r="D5913" s="19">
        <v>1503.194493</v>
      </c>
      <c r="E5913" s="23">
        <v>0.39194577800000002</v>
      </c>
      <c r="F5913" s="23">
        <v>0.20811570099999999</v>
      </c>
      <c r="G5913" s="17">
        <v>0</v>
      </c>
      <c r="H5913" s="17">
        <v>1</v>
      </c>
      <c r="I5913" s="17">
        <v>0.80092920499999998</v>
      </c>
      <c r="J5913" s="17">
        <v>0.19851021699999999</v>
      </c>
      <c r="K5913" s="17">
        <v>5.6099999999999998E-4</v>
      </c>
    </row>
    <row r="5914" spans="1:11" x14ac:dyDescent="0.45">
      <c r="A5914" s="10" t="s">
        <v>55</v>
      </c>
      <c r="B5914" s="20">
        <v>0.83099999999999996</v>
      </c>
      <c r="C5914" s="19">
        <v>20013</v>
      </c>
      <c r="D5914" s="19">
        <v>1513.790518</v>
      </c>
      <c r="E5914" s="23">
        <v>0.39274278600000001</v>
      </c>
      <c r="F5914" s="23">
        <v>0.20919660100000001</v>
      </c>
      <c r="G5914" s="17">
        <v>0</v>
      </c>
      <c r="H5914" s="17">
        <v>1</v>
      </c>
      <c r="I5914" s="17">
        <v>0.80272323599999995</v>
      </c>
      <c r="J5914" s="17">
        <v>0.19672123799999999</v>
      </c>
      <c r="K5914" s="17">
        <v>5.5599999999999996E-4</v>
      </c>
    </row>
    <row r="5915" spans="1:11" x14ac:dyDescent="0.45">
      <c r="A5915" s="10" t="s">
        <v>55</v>
      </c>
      <c r="B5915" s="20">
        <v>0.83199999999999996</v>
      </c>
      <c r="C5915" s="19">
        <v>20035</v>
      </c>
      <c r="D5915" s="19">
        <v>1522.450249</v>
      </c>
      <c r="E5915" s="23">
        <v>0.39580230900000002</v>
      </c>
      <c r="F5915" s="23">
        <v>0.210616473</v>
      </c>
      <c r="G5915" s="17">
        <v>0</v>
      </c>
      <c r="H5915" s="17">
        <v>1</v>
      </c>
      <c r="I5915" s="17">
        <v>0.80386794399999995</v>
      </c>
      <c r="J5915" s="17">
        <v>0.195579752</v>
      </c>
      <c r="K5915" s="17">
        <v>5.5199999999999997E-4</v>
      </c>
    </row>
    <row r="5916" spans="1:11" x14ac:dyDescent="0.45">
      <c r="A5916" s="10" t="s">
        <v>55</v>
      </c>
      <c r="B5916" s="20">
        <v>0.83299999999999996</v>
      </c>
      <c r="C5916" s="19">
        <v>20065</v>
      </c>
      <c r="D5916" s="19">
        <v>1534.392668</v>
      </c>
      <c r="E5916" s="23">
        <v>0.39983281999999998</v>
      </c>
      <c r="F5916" s="23">
        <v>0.21210184300000001</v>
      </c>
      <c r="G5916" s="17">
        <v>0</v>
      </c>
      <c r="H5916" s="17">
        <v>1</v>
      </c>
      <c r="I5916" s="17">
        <v>0.80540599300000004</v>
      </c>
      <c r="J5916" s="17">
        <v>0.19404613600000001</v>
      </c>
      <c r="K5916" s="17">
        <v>5.4799999999999998E-4</v>
      </c>
    </row>
    <row r="5917" spans="1:11" x14ac:dyDescent="0.45">
      <c r="A5917" s="10" t="s">
        <v>55</v>
      </c>
      <c r="B5917" s="20">
        <v>0.83399999999999996</v>
      </c>
      <c r="C5917" s="19">
        <v>20078</v>
      </c>
      <c r="D5917" s="19">
        <v>1539.610439</v>
      </c>
      <c r="E5917" s="23">
        <v>0.402320499</v>
      </c>
      <c r="F5917" s="23">
        <v>0.21365310000000001</v>
      </c>
      <c r="G5917" s="17">
        <v>0</v>
      </c>
      <c r="H5917" s="17">
        <v>1</v>
      </c>
      <c r="I5917" s="17">
        <v>0.80596400599999996</v>
      </c>
      <c r="J5917" s="17">
        <v>0.193489736</v>
      </c>
      <c r="K5917" s="17">
        <v>5.4600000000000004E-4</v>
      </c>
    </row>
    <row r="5918" spans="1:11" x14ac:dyDescent="0.45">
      <c r="A5918" s="10" t="s">
        <v>55</v>
      </c>
      <c r="B5918" s="20">
        <v>0.83499999999999996</v>
      </c>
      <c r="C5918" s="19">
        <v>20102</v>
      </c>
      <c r="D5918" s="19">
        <v>1549.2721469999999</v>
      </c>
      <c r="E5918" s="23">
        <v>0.40291204400000002</v>
      </c>
      <c r="F5918" s="23">
        <v>0.214583571</v>
      </c>
      <c r="G5918" s="17">
        <v>0</v>
      </c>
      <c r="H5918" s="17">
        <v>1</v>
      </c>
      <c r="I5918" s="17">
        <v>0.80721835399999997</v>
      </c>
      <c r="J5918" s="17">
        <v>0.19223891900000001</v>
      </c>
      <c r="K5918" s="17">
        <v>5.4299999999999997E-4</v>
      </c>
    </row>
    <row r="5919" spans="1:11" x14ac:dyDescent="0.45">
      <c r="A5919" s="10" t="s">
        <v>55</v>
      </c>
      <c r="B5919" s="20">
        <v>0.83599999999999997</v>
      </c>
      <c r="C5919" s="19">
        <v>20137</v>
      </c>
      <c r="D5919" s="19">
        <v>1563.437633</v>
      </c>
      <c r="E5919" s="23">
        <v>0.40701063700000001</v>
      </c>
      <c r="F5919" s="23">
        <v>0.21592652000000001</v>
      </c>
      <c r="G5919" s="17">
        <v>0</v>
      </c>
      <c r="H5919" s="17">
        <v>1</v>
      </c>
      <c r="I5919" s="17">
        <v>0.80878207499999999</v>
      </c>
      <c r="J5919" s="17">
        <v>0.19068053800000001</v>
      </c>
      <c r="K5919" s="17">
        <v>5.3700000000000004E-4</v>
      </c>
    </row>
    <row r="5920" spans="1:11" x14ac:dyDescent="0.45">
      <c r="A5920" s="10" t="s">
        <v>55</v>
      </c>
      <c r="B5920" s="20">
        <v>0.83699999999999997</v>
      </c>
      <c r="C5920" s="19">
        <v>20161</v>
      </c>
      <c r="D5920" s="19">
        <v>1573.2332879999999</v>
      </c>
      <c r="E5920" s="23">
        <v>0.40968069200000001</v>
      </c>
      <c r="F5920" s="23">
        <v>0.21770917000000001</v>
      </c>
      <c r="G5920" s="17">
        <v>0</v>
      </c>
      <c r="H5920" s="17">
        <v>1</v>
      </c>
      <c r="I5920" s="17">
        <v>0.80984471899999999</v>
      </c>
      <c r="J5920" s="17">
        <v>0.18962094400000001</v>
      </c>
      <c r="K5920" s="17">
        <v>5.3399999999999997E-4</v>
      </c>
    </row>
    <row r="5921" spans="1:11" x14ac:dyDescent="0.45">
      <c r="A5921" s="10" t="s">
        <v>55</v>
      </c>
      <c r="B5921" s="20">
        <v>0.83799999999999997</v>
      </c>
      <c r="C5921" s="19">
        <v>20185</v>
      </c>
      <c r="D5921" s="19">
        <v>1583.104376</v>
      </c>
      <c r="E5921" s="23">
        <v>0.412447228</v>
      </c>
      <c r="F5921" s="23">
        <v>0.21906487099999999</v>
      </c>
      <c r="G5921" s="17">
        <v>0</v>
      </c>
      <c r="H5921" s="17">
        <v>1</v>
      </c>
      <c r="I5921" s="17">
        <v>0.810801667</v>
      </c>
      <c r="J5921" s="17">
        <v>0.188666744</v>
      </c>
      <c r="K5921" s="17">
        <v>5.3200000000000003E-4</v>
      </c>
    </row>
    <row r="5922" spans="1:11" x14ac:dyDescent="0.45">
      <c r="A5922" s="10" t="s">
        <v>55</v>
      </c>
      <c r="B5922" s="20">
        <v>0.83899999999999997</v>
      </c>
      <c r="C5922" s="19">
        <v>20201</v>
      </c>
      <c r="D5922" s="19">
        <v>1589.7429890000001</v>
      </c>
      <c r="E5922" s="23">
        <v>0.41613536600000001</v>
      </c>
      <c r="F5922" s="23">
        <v>0.22025261800000001</v>
      </c>
      <c r="G5922" s="17">
        <v>0</v>
      </c>
      <c r="H5922" s="17">
        <v>1</v>
      </c>
      <c r="I5922" s="17">
        <v>0.81127975299999999</v>
      </c>
      <c r="J5922" s="17">
        <v>0.18819017199999999</v>
      </c>
      <c r="K5922" s="17">
        <v>5.2999999999999998E-4</v>
      </c>
    </row>
    <row r="5923" spans="1:11" x14ac:dyDescent="0.45">
      <c r="A5923" s="10" t="s">
        <v>55</v>
      </c>
      <c r="B5923" s="20">
        <v>0.84</v>
      </c>
      <c r="C5923" s="19">
        <v>20233</v>
      </c>
      <c r="D5923" s="19">
        <v>1603.0920960000001</v>
      </c>
      <c r="E5923" s="23">
        <v>0.41862380300000002</v>
      </c>
      <c r="F5923" s="23">
        <v>0.221399344</v>
      </c>
      <c r="G5923" s="17">
        <v>0</v>
      </c>
      <c r="H5923" s="17">
        <v>1</v>
      </c>
      <c r="I5923" s="17">
        <v>0.81309866399999997</v>
      </c>
      <c r="J5923" s="17">
        <v>0.18637636899999999</v>
      </c>
      <c r="K5923" s="17">
        <v>5.2499999999999997E-4</v>
      </c>
    </row>
    <row r="5924" spans="1:11" x14ac:dyDescent="0.45">
      <c r="A5924" s="10" t="s">
        <v>55</v>
      </c>
      <c r="B5924" s="20">
        <v>0.84099999999999997</v>
      </c>
      <c r="C5924" s="19">
        <v>20256</v>
      </c>
      <c r="D5924" s="19">
        <v>1612.736922</v>
      </c>
      <c r="E5924" s="23">
        <v>0.42053243800000001</v>
      </c>
      <c r="F5924" s="23">
        <v>0.223195801</v>
      </c>
      <c r="G5924" s="17">
        <v>0</v>
      </c>
      <c r="H5924" s="17">
        <v>1</v>
      </c>
      <c r="I5924" s="17">
        <v>0.813995197</v>
      </c>
      <c r="J5924" s="17">
        <v>0.18548235499999999</v>
      </c>
      <c r="K5924" s="17">
        <v>5.22E-4</v>
      </c>
    </row>
    <row r="5925" spans="1:11" x14ac:dyDescent="0.45">
      <c r="A5925" s="10" t="s">
        <v>55</v>
      </c>
      <c r="B5925" s="20">
        <v>0.84199999999999997</v>
      </c>
      <c r="C5925" s="19">
        <v>20281</v>
      </c>
      <c r="D5925" s="19">
        <v>1623.280121</v>
      </c>
      <c r="E5925" s="23">
        <v>0.42303768000000003</v>
      </c>
      <c r="F5925" s="23">
        <v>0.224470843</v>
      </c>
      <c r="G5925" s="17">
        <v>0</v>
      </c>
      <c r="H5925" s="17">
        <v>1</v>
      </c>
      <c r="I5925" s="17">
        <v>0.81512836600000005</v>
      </c>
      <c r="J5925" s="17">
        <v>0.18435236799999999</v>
      </c>
      <c r="K5925" s="17">
        <v>5.1900000000000004E-4</v>
      </c>
    </row>
    <row r="5926" spans="1:11" x14ac:dyDescent="0.45">
      <c r="A5926" s="10" t="s">
        <v>55</v>
      </c>
      <c r="B5926" s="20">
        <v>0.84299999999999997</v>
      </c>
      <c r="C5926" s="19">
        <v>20301</v>
      </c>
      <c r="D5926" s="19">
        <v>1631.7717339999999</v>
      </c>
      <c r="E5926" s="23">
        <v>0.42537831599999998</v>
      </c>
      <c r="F5926" s="23">
        <v>0.22567311200000001</v>
      </c>
      <c r="G5926" s="17">
        <v>0</v>
      </c>
      <c r="H5926" s="17">
        <v>1</v>
      </c>
      <c r="I5926" s="17">
        <v>0.81623817099999996</v>
      </c>
      <c r="J5926" s="17">
        <v>0.18324567999999999</v>
      </c>
      <c r="K5926" s="17">
        <v>5.1599999999999997E-4</v>
      </c>
    </row>
    <row r="5927" spans="1:11" x14ac:dyDescent="0.45">
      <c r="A5927" s="10" t="s">
        <v>55</v>
      </c>
      <c r="B5927" s="20">
        <v>0.84399999999999997</v>
      </c>
      <c r="C5927" s="19">
        <v>20326</v>
      </c>
      <c r="D5927" s="19">
        <v>1642.442589</v>
      </c>
      <c r="E5927" s="23">
        <v>0.42982795099999999</v>
      </c>
      <c r="F5927" s="23">
        <v>0.22723405899999999</v>
      </c>
      <c r="G5927" s="17">
        <v>0</v>
      </c>
      <c r="H5927" s="17">
        <v>1</v>
      </c>
      <c r="I5927" s="17">
        <v>0.81723100599999998</v>
      </c>
      <c r="J5927" s="17">
        <v>0.182255634</v>
      </c>
      <c r="K5927" s="17">
        <v>5.13E-4</v>
      </c>
    </row>
    <row r="5928" spans="1:11" x14ac:dyDescent="0.45">
      <c r="A5928" s="10" t="s">
        <v>55</v>
      </c>
      <c r="B5928" s="20">
        <v>0.84499999999999997</v>
      </c>
      <c r="C5928" s="19">
        <v>20353</v>
      </c>
      <c r="D5928" s="19">
        <v>1654.069242</v>
      </c>
      <c r="E5928" s="23">
        <v>0.43206278199999998</v>
      </c>
      <c r="F5928" s="23">
        <v>0.22868398200000001</v>
      </c>
      <c r="G5928" s="17">
        <v>0</v>
      </c>
      <c r="H5928" s="17">
        <v>1</v>
      </c>
      <c r="I5928" s="17">
        <v>0.81823206199999998</v>
      </c>
      <c r="J5928" s="17">
        <v>0.181257473</v>
      </c>
      <c r="K5928" s="17">
        <v>5.1000000000000004E-4</v>
      </c>
    </row>
    <row r="5929" spans="1:11" x14ac:dyDescent="0.45">
      <c r="A5929" s="10" t="s">
        <v>55</v>
      </c>
      <c r="B5929" s="20">
        <v>0.84599999999999997</v>
      </c>
      <c r="C5929" s="19">
        <v>20369</v>
      </c>
      <c r="D5929" s="19">
        <v>1660.9892170000001</v>
      </c>
      <c r="E5929" s="23">
        <v>0.432903651</v>
      </c>
      <c r="F5929" s="23">
        <v>0.23022425399999999</v>
      </c>
      <c r="G5929" s="17">
        <v>0</v>
      </c>
      <c r="H5929" s="17">
        <v>1</v>
      </c>
      <c r="I5929" s="17">
        <v>0.81854153100000004</v>
      </c>
      <c r="J5929" s="17">
        <v>0.180948947</v>
      </c>
      <c r="K5929" s="17">
        <v>5.1000000000000004E-4</v>
      </c>
    </row>
    <row r="5930" spans="1:11" x14ac:dyDescent="0.45">
      <c r="A5930" s="10" t="s">
        <v>55</v>
      </c>
      <c r="B5930" s="20">
        <v>0.84699999999999998</v>
      </c>
      <c r="C5930" s="19">
        <v>20399</v>
      </c>
      <c r="D5930" s="19">
        <v>1674.0204229999999</v>
      </c>
      <c r="E5930" s="23">
        <v>0.43589368299999998</v>
      </c>
      <c r="F5930" s="23">
        <v>0.23122733100000001</v>
      </c>
      <c r="G5930" s="17">
        <v>0</v>
      </c>
      <c r="H5930" s="17">
        <v>1</v>
      </c>
      <c r="I5930" s="17">
        <v>0.82006764300000001</v>
      </c>
      <c r="J5930" s="17">
        <v>0.17942712099999999</v>
      </c>
      <c r="K5930" s="17">
        <v>5.0500000000000002E-4</v>
      </c>
    </row>
    <row r="5931" spans="1:11" x14ac:dyDescent="0.45">
      <c r="A5931" s="10" t="s">
        <v>55</v>
      </c>
      <c r="B5931" s="20">
        <v>0.84799999999999998</v>
      </c>
      <c r="C5931" s="19">
        <v>20425</v>
      </c>
      <c r="D5931" s="19">
        <v>1685.4166090000001</v>
      </c>
      <c r="E5931" s="23">
        <v>0.44110395499999999</v>
      </c>
      <c r="F5931" s="23">
        <v>0.23294642300000001</v>
      </c>
      <c r="G5931" s="17">
        <v>0</v>
      </c>
      <c r="H5931" s="17">
        <v>1</v>
      </c>
      <c r="I5931" s="17">
        <v>0.82131255599999997</v>
      </c>
      <c r="J5931" s="17">
        <v>0.178185703</v>
      </c>
      <c r="K5931" s="17">
        <v>5.0199999999999995E-4</v>
      </c>
    </row>
    <row r="5932" spans="1:11" x14ac:dyDescent="0.45">
      <c r="A5932" s="10" t="s">
        <v>55</v>
      </c>
      <c r="B5932" s="20">
        <v>0.84899999999999998</v>
      </c>
      <c r="C5932" s="19">
        <v>20449</v>
      </c>
      <c r="D5932" s="19">
        <v>1696.021137</v>
      </c>
      <c r="E5932" s="23">
        <v>0.44224601499999999</v>
      </c>
      <c r="F5932" s="23">
        <v>0.23441393399999999</v>
      </c>
      <c r="G5932" s="17">
        <v>0</v>
      </c>
      <c r="H5932" s="17">
        <v>1</v>
      </c>
      <c r="I5932" s="17">
        <v>0.82241448800000005</v>
      </c>
      <c r="J5932" s="17">
        <v>0.17708686600000001</v>
      </c>
      <c r="K5932" s="17">
        <v>4.9899999999999999E-4</v>
      </c>
    </row>
    <row r="5933" spans="1:11" x14ac:dyDescent="0.45">
      <c r="A5933" s="10" t="s">
        <v>55</v>
      </c>
      <c r="B5933" s="20">
        <v>0.85</v>
      </c>
      <c r="C5933" s="19">
        <v>20473</v>
      </c>
      <c r="D5933" s="19">
        <v>1706.6697810000001</v>
      </c>
      <c r="E5933" s="23">
        <v>0.44513884500000001</v>
      </c>
      <c r="F5933" s="23">
        <v>0.23594674299999999</v>
      </c>
      <c r="G5933" s="17">
        <v>0</v>
      </c>
      <c r="H5933" s="17">
        <v>1</v>
      </c>
      <c r="I5933" s="17">
        <v>0.823576117</v>
      </c>
      <c r="J5933" s="17">
        <v>0.17592849799999999</v>
      </c>
      <c r="K5933" s="17">
        <v>4.95E-4</v>
      </c>
    </row>
    <row r="5934" spans="1:11" x14ac:dyDescent="0.45">
      <c r="A5934" s="10" t="s">
        <v>55</v>
      </c>
      <c r="B5934" s="20">
        <v>0.85099999999999998</v>
      </c>
      <c r="C5934" s="19">
        <v>20498</v>
      </c>
      <c r="D5934" s="19">
        <v>1717.839753</v>
      </c>
      <c r="E5934" s="23">
        <v>0.44778804999999999</v>
      </c>
      <c r="F5934" s="23">
        <v>0.237429802</v>
      </c>
      <c r="G5934" s="17">
        <v>0</v>
      </c>
      <c r="H5934" s="17">
        <v>1</v>
      </c>
      <c r="I5934" s="17">
        <v>0.82486308799999997</v>
      </c>
      <c r="J5934" s="17">
        <v>0.174645141</v>
      </c>
      <c r="K5934" s="17">
        <v>4.9200000000000003E-4</v>
      </c>
    </row>
    <row r="5935" spans="1:11" x14ac:dyDescent="0.45">
      <c r="A5935" s="10" t="s">
        <v>55</v>
      </c>
      <c r="B5935" s="20">
        <v>0.85199999999999998</v>
      </c>
      <c r="C5935" s="19">
        <v>20513</v>
      </c>
      <c r="D5935" s="19">
        <v>1724.605258</v>
      </c>
      <c r="E5935" s="23">
        <v>0.45275848200000002</v>
      </c>
      <c r="F5935" s="23">
        <v>0.238474624</v>
      </c>
      <c r="G5935" s="17">
        <v>0</v>
      </c>
      <c r="H5935" s="17">
        <v>1</v>
      </c>
      <c r="I5935" s="17">
        <v>0.82546203799999995</v>
      </c>
      <c r="J5935" s="17">
        <v>0.17404797</v>
      </c>
      <c r="K5935" s="17">
        <v>4.8999999999999998E-4</v>
      </c>
    </row>
    <row r="5936" spans="1:11" x14ac:dyDescent="0.45">
      <c r="A5936" s="10" t="s">
        <v>55</v>
      </c>
      <c r="B5936" s="20">
        <v>0.85299999999999998</v>
      </c>
      <c r="C5936" s="19">
        <v>20544</v>
      </c>
      <c r="D5936" s="19">
        <v>1738.65185</v>
      </c>
      <c r="E5936" s="23">
        <v>0.45362498099999998</v>
      </c>
      <c r="F5936" s="23">
        <v>0.24004804299999999</v>
      </c>
      <c r="G5936" s="17">
        <v>0</v>
      </c>
      <c r="H5936" s="17">
        <v>1</v>
      </c>
      <c r="I5936" s="17">
        <v>0.82723956700000001</v>
      </c>
      <c r="J5936" s="17">
        <v>0.17227543100000001</v>
      </c>
      <c r="K5936" s="17">
        <v>4.8500000000000003E-4</v>
      </c>
    </row>
    <row r="5937" spans="1:11" x14ac:dyDescent="0.45">
      <c r="A5937" s="10" t="s">
        <v>55</v>
      </c>
      <c r="B5937" s="20">
        <v>0.85399999999999998</v>
      </c>
      <c r="C5937" s="19">
        <v>20561</v>
      </c>
      <c r="D5937" s="19">
        <v>1746.369418</v>
      </c>
      <c r="E5937" s="23">
        <v>0.45513439700000002</v>
      </c>
      <c r="F5937" s="23">
        <v>0.241770017</v>
      </c>
      <c r="G5937" s="17">
        <v>0</v>
      </c>
      <c r="H5937" s="17">
        <v>1</v>
      </c>
      <c r="I5937" s="17">
        <v>0.82793676400000005</v>
      </c>
      <c r="J5937" s="17">
        <v>0.17158019199999999</v>
      </c>
      <c r="K5937" s="17">
        <v>4.8299999999999998E-4</v>
      </c>
    </row>
    <row r="5938" spans="1:11" x14ac:dyDescent="0.45">
      <c r="A5938" s="10" t="s">
        <v>55</v>
      </c>
      <c r="B5938" s="20">
        <v>0.85499999999999998</v>
      </c>
      <c r="C5938" s="19">
        <v>20590</v>
      </c>
      <c r="D5938" s="19">
        <v>1759.634266</v>
      </c>
      <c r="E5938" s="23">
        <v>0.46017338099999999</v>
      </c>
      <c r="F5938" s="23">
        <v>0.24302304</v>
      </c>
      <c r="G5938" s="17">
        <v>0</v>
      </c>
      <c r="H5938" s="17">
        <v>1</v>
      </c>
      <c r="I5938" s="17">
        <v>0.82922399000000002</v>
      </c>
      <c r="J5938" s="17">
        <v>0.17029676299999999</v>
      </c>
      <c r="K5938" s="17">
        <v>4.7899999999999999E-4</v>
      </c>
    </row>
    <row r="5939" spans="1:11" x14ac:dyDescent="0.45">
      <c r="A5939" s="10" t="s">
        <v>55</v>
      </c>
      <c r="B5939" s="20">
        <v>0.85599999999999998</v>
      </c>
      <c r="C5939" s="19">
        <v>20617</v>
      </c>
      <c r="D5939" s="19">
        <v>1772.0972830000001</v>
      </c>
      <c r="E5939" s="23">
        <v>0.462209498</v>
      </c>
      <c r="F5939" s="23">
        <v>0.244700895</v>
      </c>
      <c r="G5939" s="17">
        <v>0</v>
      </c>
      <c r="H5939" s="17">
        <v>1</v>
      </c>
      <c r="I5939" s="17">
        <v>0.83042101400000001</v>
      </c>
      <c r="J5939" s="17">
        <v>0.16910309800000001</v>
      </c>
      <c r="K5939" s="17">
        <v>4.7600000000000002E-4</v>
      </c>
    </row>
    <row r="5940" spans="1:11" x14ac:dyDescent="0.45">
      <c r="A5940" s="10" t="s">
        <v>55</v>
      </c>
      <c r="B5940" s="20">
        <v>0.85699999999999998</v>
      </c>
      <c r="C5940" s="19">
        <v>20637</v>
      </c>
      <c r="D5940" s="19">
        <v>1781.419684</v>
      </c>
      <c r="E5940" s="23">
        <v>0.47023684500000001</v>
      </c>
      <c r="F5940" s="23">
        <v>0.24619711999999999</v>
      </c>
      <c r="G5940" s="17">
        <v>0</v>
      </c>
      <c r="H5940" s="17">
        <v>1</v>
      </c>
      <c r="I5940" s="17">
        <v>0.83075114699999997</v>
      </c>
      <c r="J5940" s="17">
        <v>0.16877478800000001</v>
      </c>
      <c r="K5940" s="17">
        <v>4.7399999999999997E-4</v>
      </c>
    </row>
    <row r="5941" spans="1:11" x14ac:dyDescent="0.45">
      <c r="A5941" s="10" t="s">
        <v>55</v>
      </c>
      <c r="B5941" s="20">
        <v>0.85799999999999998</v>
      </c>
      <c r="C5941" s="19">
        <v>20665</v>
      </c>
      <c r="D5941" s="19">
        <v>1794.6454160000001</v>
      </c>
      <c r="E5941" s="23">
        <v>0.47397422</v>
      </c>
      <c r="F5941" s="23">
        <v>0.24771884</v>
      </c>
      <c r="G5941" s="17">
        <v>0</v>
      </c>
      <c r="H5941" s="17">
        <v>1</v>
      </c>
      <c r="I5941" s="17">
        <v>0.83202819800000005</v>
      </c>
      <c r="J5941" s="17">
        <v>0.16750131500000001</v>
      </c>
      <c r="K5941" s="17">
        <v>4.6999999999999999E-4</v>
      </c>
    </row>
    <row r="5942" spans="1:11" x14ac:dyDescent="0.45">
      <c r="A5942" s="10" t="s">
        <v>55</v>
      </c>
      <c r="B5942" s="20">
        <v>0.85899999999999999</v>
      </c>
      <c r="C5942" s="19">
        <v>20687</v>
      </c>
      <c r="D5942" s="19">
        <v>1805.0978259999999</v>
      </c>
      <c r="E5942" s="23">
        <v>0.47633319000000002</v>
      </c>
      <c r="F5942" s="23">
        <v>0.24946316499999999</v>
      </c>
      <c r="G5942" s="17">
        <v>0</v>
      </c>
      <c r="H5942" s="17">
        <v>1</v>
      </c>
      <c r="I5942" s="17">
        <v>0.83266194999999998</v>
      </c>
      <c r="J5942" s="17">
        <v>0.16686933800000001</v>
      </c>
      <c r="K5942" s="17">
        <v>4.6900000000000002E-4</v>
      </c>
    </row>
    <row r="5943" spans="1:11" x14ac:dyDescent="0.45">
      <c r="A5943" s="10" t="s">
        <v>55</v>
      </c>
      <c r="B5943" s="20">
        <v>0.86</v>
      </c>
      <c r="C5943" s="19">
        <v>20709</v>
      </c>
      <c r="D5943" s="19">
        <v>1815.589444</v>
      </c>
      <c r="E5943" s="23">
        <v>0.47737935100000001</v>
      </c>
      <c r="F5943" s="23">
        <v>0.25089844500000003</v>
      </c>
      <c r="G5943" s="17">
        <v>0</v>
      </c>
      <c r="H5943" s="17">
        <v>1</v>
      </c>
      <c r="I5943" s="17">
        <v>0.83380451600000005</v>
      </c>
      <c r="J5943" s="17">
        <v>0.165729972</v>
      </c>
      <c r="K5943" s="17">
        <v>4.66E-4</v>
      </c>
    </row>
    <row r="5944" spans="1:11" x14ac:dyDescent="0.45">
      <c r="A5944" s="10" t="s">
        <v>55</v>
      </c>
      <c r="B5944" s="20">
        <v>0.86099999999999999</v>
      </c>
      <c r="C5944" s="19">
        <v>20727</v>
      </c>
      <c r="D5944" s="19">
        <v>1824.1956299999999</v>
      </c>
      <c r="E5944" s="23">
        <v>0.47861136399999998</v>
      </c>
      <c r="F5944" s="23">
        <v>0.25236341099999998</v>
      </c>
      <c r="G5944" s="17">
        <v>0</v>
      </c>
      <c r="H5944" s="17">
        <v>1</v>
      </c>
      <c r="I5944" s="17">
        <v>0.83473699700000004</v>
      </c>
      <c r="J5944" s="17">
        <v>0.164800103</v>
      </c>
      <c r="K5944" s="17">
        <v>4.6299999999999998E-4</v>
      </c>
    </row>
    <row r="5945" spans="1:11" x14ac:dyDescent="0.45">
      <c r="A5945" s="10" t="s">
        <v>55</v>
      </c>
      <c r="B5945" s="20">
        <v>0.86199999999999999</v>
      </c>
      <c r="C5945" s="19">
        <v>20759</v>
      </c>
      <c r="D5945" s="19">
        <v>1839.562966</v>
      </c>
      <c r="E5945" s="23">
        <v>0.48168031100000003</v>
      </c>
      <c r="F5945" s="23">
        <v>0.25368315600000002</v>
      </c>
      <c r="G5945" s="17">
        <v>0</v>
      </c>
      <c r="H5945" s="17">
        <v>1</v>
      </c>
      <c r="I5945" s="17">
        <v>0.83600830299999995</v>
      </c>
      <c r="J5945" s="17">
        <v>0.163532767</v>
      </c>
      <c r="K5945" s="17">
        <v>4.5899999999999999E-4</v>
      </c>
    </row>
    <row r="5946" spans="1:11" x14ac:dyDescent="0.45">
      <c r="A5946" s="10" t="s">
        <v>55</v>
      </c>
      <c r="B5946" s="20">
        <v>0.86299999999999999</v>
      </c>
      <c r="C5946" s="19">
        <v>20786</v>
      </c>
      <c r="D5946" s="19">
        <v>1852.591866</v>
      </c>
      <c r="E5946" s="23">
        <v>0.48410302100000002</v>
      </c>
      <c r="F5946" s="23">
        <v>0.25533125600000001</v>
      </c>
      <c r="G5946" s="17">
        <v>0</v>
      </c>
      <c r="H5946" s="17">
        <v>1</v>
      </c>
      <c r="I5946" s="17">
        <v>0.83716007299999995</v>
      </c>
      <c r="J5946" s="17">
        <v>0.16238423099999999</v>
      </c>
      <c r="K5946" s="17">
        <v>4.5600000000000003E-4</v>
      </c>
    </row>
    <row r="5947" spans="1:11" x14ac:dyDescent="0.45">
      <c r="A5947" s="10" t="s">
        <v>55</v>
      </c>
      <c r="B5947" s="20">
        <v>0.86399999999999999</v>
      </c>
      <c r="C5947" s="19">
        <v>20809</v>
      </c>
      <c r="D5947" s="19">
        <v>1863.7630019999999</v>
      </c>
      <c r="E5947" s="23">
        <v>0.48710231199999998</v>
      </c>
      <c r="F5947" s="23">
        <v>0.25650585999999997</v>
      </c>
      <c r="G5947" s="17">
        <v>0</v>
      </c>
      <c r="H5947" s="17">
        <v>1</v>
      </c>
      <c r="I5947" s="17">
        <v>0.83811191200000001</v>
      </c>
      <c r="J5947" s="17">
        <v>0.16143511899999999</v>
      </c>
      <c r="K5947" s="17">
        <v>4.5300000000000001E-4</v>
      </c>
    </row>
    <row r="5948" spans="1:11" x14ac:dyDescent="0.45">
      <c r="A5948" s="10" t="s">
        <v>55</v>
      </c>
      <c r="B5948" s="20">
        <v>0.86499999999999999</v>
      </c>
      <c r="C5948" s="19">
        <v>20835</v>
      </c>
      <c r="D5948" s="19">
        <v>1876.456081</v>
      </c>
      <c r="E5948" s="23">
        <v>0.48961623500000001</v>
      </c>
      <c r="F5948" s="23">
        <v>0.25868953900000002</v>
      </c>
      <c r="G5948" s="17">
        <v>0</v>
      </c>
      <c r="H5948" s="17">
        <v>1</v>
      </c>
      <c r="I5948" s="17">
        <v>0.83886682099999998</v>
      </c>
      <c r="J5948" s="17">
        <v>0.16068232099999999</v>
      </c>
      <c r="K5948" s="17">
        <v>4.5100000000000001E-4</v>
      </c>
    </row>
    <row r="5949" spans="1:11" x14ac:dyDescent="0.45">
      <c r="A5949" s="10" t="s">
        <v>55</v>
      </c>
      <c r="B5949" s="20">
        <v>0.86599999999999999</v>
      </c>
      <c r="C5949" s="19">
        <v>20854</v>
      </c>
      <c r="D5949" s="19">
        <v>1885.793856</v>
      </c>
      <c r="E5949" s="23">
        <v>0.493400269</v>
      </c>
      <c r="F5949" s="23">
        <v>0.26044109300000001</v>
      </c>
      <c r="G5949" s="17">
        <v>0</v>
      </c>
      <c r="H5949" s="17">
        <v>1</v>
      </c>
      <c r="I5949" s="17">
        <v>0.83972812299999999</v>
      </c>
      <c r="J5949" s="17">
        <v>0.15982342999999999</v>
      </c>
      <c r="K5949" s="17">
        <v>4.4799999999999999E-4</v>
      </c>
    </row>
    <row r="5950" spans="1:11" x14ac:dyDescent="0.45">
      <c r="A5950" s="10" t="s">
        <v>55</v>
      </c>
      <c r="B5950" s="20">
        <v>0.86699999999999999</v>
      </c>
      <c r="C5950" s="19">
        <v>20875</v>
      </c>
      <c r="D5950" s="19">
        <v>1896.162294</v>
      </c>
      <c r="E5950" s="23">
        <v>0.49438226899999999</v>
      </c>
      <c r="F5950" s="23">
        <v>0.26177667500000001</v>
      </c>
      <c r="G5950" s="17">
        <v>0</v>
      </c>
      <c r="H5950" s="17">
        <v>1</v>
      </c>
      <c r="I5950" s="17">
        <v>0.84049457900000002</v>
      </c>
      <c r="J5950" s="17">
        <v>0.159059118</v>
      </c>
      <c r="K5950" s="17">
        <v>4.46E-4</v>
      </c>
    </row>
    <row r="5951" spans="1:11" x14ac:dyDescent="0.45">
      <c r="A5951" s="10" t="s">
        <v>55</v>
      </c>
      <c r="B5951" s="20">
        <v>0.86799999999999999</v>
      </c>
      <c r="C5951" s="19">
        <v>20906</v>
      </c>
      <c r="D5951" s="19">
        <v>1911.511659</v>
      </c>
      <c r="E5951" s="23">
        <v>0.495617154</v>
      </c>
      <c r="F5951" s="23">
        <v>0.26323661599999998</v>
      </c>
      <c r="G5951" s="17">
        <v>0</v>
      </c>
      <c r="H5951" s="17">
        <v>1</v>
      </c>
      <c r="I5951" s="17">
        <v>0.84152610699999997</v>
      </c>
      <c r="J5951" s="17">
        <v>0.158030476</v>
      </c>
      <c r="K5951" s="17">
        <v>4.4299999999999998E-4</v>
      </c>
    </row>
    <row r="5952" spans="1:11" x14ac:dyDescent="0.45">
      <c r="A5952" s="10" t="s">
        <v>55</v>
      </c>
      <c r="B5952" s="20">
        <v>0.86899999999999999</v>
      </c>
      <c r="C5952" s="19">
        <v>20929</v>
      </c>
      <c r="D5952" s="19">
        <v>1922.9794939999999</v>
      </c>
      <c r="E5952" s="23">
        <v>0.49961865500000002</v>
      </c>
      <c r="F5952" s="23">
        <v>0.26460699900000001</v>
      </c>
      <c r="G5952" s="17">
        <v>0</v>
      </c>
      <c r="H5952" s="17">
        <v>1</v>
      </c>
      <c r="I5952" s="17">
        <v>0.84252780500000002</v>
      </c>
      <c r="J5952" s="17">
        <v>0.157031581</v>
      </c>
      <c r="K5952" s="17">
        <v>4.4099999999999999E-4</v>
      </c>
    </row>
    <row r="5953" spans="1:11" x14ac:dyDescent="0.45">
      <c r="A5953" s="10" t="s">
        <v>55</v>
      </c>
      <c r="B5953" s="20">
        <v>0.87</v>
      </c>
      <c r="C5953" s="19">
        <v>20949</v>
      </c>
      <c r="D5953" s="19">
        <v>1933.025245</v>
      </c>
      <c r="E5953" s="23">
        <v>0.50433354600000002</v>
      </c>
      <c r="F5953" s="23">
        <v>0.26676118799999998</v>
      </c>
      <c r="G5953" s="17">
        <v>0</v>
      </c>
      <c r="H5953" s="17">
        <v>1</v>
      </c>
      <c r="I5953" s="17">
        <v>0.84333865799999996</v>
      </c>
      <c r="J5953" s="17">
        <v>0.156222997</v>
      </c>
      <c r="K5953" s="17">
        <v>4.3800000000000002E-4</v>
      </c>
    </row>
    <row r="5954" spans="1:11" x14ac:dyDescent="0.45">
      <c r="A5954" s="10" t="s">
        <v>55</v>
      </c>
      <c r="B5954" s="20">
        <v>0.871</v>
      </c>
      <c r="C5954" s="19">
        <v>20973</v>
      </c>
      <c r="D5954" s="19">
        <v>1945.1962599999999</v>
      </c>
      <c r="E5954" s="23">
        <v>0.50897414500000004</v>
      </c>
      <c r="F5954" s="23">
        <v>0.26795615900000003</v>
      </c>
      <c r="G5954" s="17">
        <v>0</v>
      </c>
      <c r="H5954" s="17">
        <v>1</v>
      </c>
      <c r="I5954" s="17">
        <v>0.84413425799999997</v>
      </c>
      <c r="J5954" s="17">
        <v>0.15542982399999999</v>
      </c>
      <c r="K5954" s="17">
        <v>4.3600000000000003E-4</v>
      </c>
    </row>
    <row r="5955" spans="1:11" x14ac:dyDescent="0.45">
      <c r="A5955" s="10" t="s">
        <v>55</v>
      </c>
      <c r="B5955" s="20">
        <v>0.872</v>
      </c>
      <c r="C5955" s="19">
        <v>21001</v>
      </c>
      <c r="D5955" s="19">
        <v>1959.517871</v>
      </c>
      <c r="E5955" s="23">
        <v>0.51280012500000005</v>
      </c>
      <c r="F5955" s="23">
        <v>0.26973499000000001</v>
      </c>
      <c r="G5955" s="17">
        <v>0</v>
      </c>
      <c r="H5955" s="17">
        <v>1</v>
      </c>
      <c r="I5955" s="17">
        <v>0.84546291799999995</v>
      </c>
      <c r="J5955" s="17">
        <v>0.15410488</v>
      </c>
      <c r="K5955" s="17">
        <v>4.3199999999999998E-4</v>
      </c>
    </row>
    <row r="5956" spans="1:11" x14ac:dyDescent="0.45">
      <c r="A5956" s="10" t="s">
        <v>55</v>
      </c>
      <c r="B5956" s="20">
        <v>0.873</v>
      </c>
      <c r="C5956" s="19">
        <v>21027</v>
      </c>
      <c r="D5956" s="19">
        <v>1972.9080469999999</v>
      </c>
      <c r="E5956" s="23">
        <v>0.51646860400000005</v>
      </c>
      <c r="F5956" s="23">
        <v>0.27156166700000001</v>
      </c>
      <c r="G5956" s="17">
        <v>0</v>
      </c>
      <c r="H5956" s="17">
        <v>1</v>
      </c>
      <c r="I5956" s="17">
        <v>0.84639205500000003</v>
      </c>
      <c r="J5956" s="17">
        <v>0.15317840799999999</v>
      </c>
      <c r="K5956" s="17">
        <v>4.2999999999999999E-4</v>
      </c>
    </row>
    <row r="5957" spans="1:11" x14ac:dyDescent="0.45">
      <c r="A5957" s="10" t="s">
        <v>55</v>
      </c>
      <c r="B5957" s="20">
        <v>0.874</v>
      </c>
      <c r="C5957" s="19">
        <v>21049</v>
      </c>
      <c r="D5957" s="19">
        <v>1984.344394</v>
      </c>
      <c r="E5957" s="23">
        <v>0.52261547600000002</v>
      </c>
      <c r="F5957" s="23">
        <v>0.27321504299999999</v>
      </c>
      <c r="G5957" s="17">
        <v>0</v>
      </c>
      <c r="H5957" s="17">
        <v>1</v>
      </c>
      <c r="I5957" s="17">
        <v>0.847130983</v>
      </c>
      <c r="J5957" s="17">
        <v>0.152441668</v>
      </c>
      <c r="K5957" s="17">
        <v>4.2700000000000002E-4</v>
      </c>
    </row>
    <row r="5958" spans="1:11" x14ac:dyDescent="0.45">
      <c r="A5958" s="10" t="s">
        <v>55</v>
      </c>
      <c r="B5958" s="20">
        <v>0.875</v>
      </c>
      <c r="C5958" s="19">
        <v>21072</v>
      </c>
      <c r="D5958" s="19">
        <v>1996.3922339999999</v>
      </c>
      <c r="E5958" s="23">
        <v>0.525112633</v>
      </c>
      <c r="F5958" s="23">
        <v>0.27424165</v>
      </c>
      <c r="G5958" s="17">
        <v>0</v>
      </c>
      <c r="H5958" s="17">
        <v>1</v>
      </c>
      <c r="I5958" s="17">
        <v>0.84824166400000001</v>
      </c>
      <c r="J5958" s="17">
        <v>0.151334092</v>
      </c>
      <c r="K5958" s="17">
        <v>4.2400000000000001E-4</v>
      </c>
    </row>
    <row r="5959" spans="1:11" x14ac:dyDescent="0.45">
      <c r="A5959" s="10" t="s">
        <v>55</v>
      </c>
      <c r="B5959" s="20">
        <v>0.876</v>
      </c>
      <c r="C5959" s="19">
        <v>21096</v>
      </c>
      <c r="D5959" s="19">
        <v>2009.0496459999999</v>
      </c>
      <c r="E5959" s="23">
        <v>0.52945078199999995</v>
      </c>
      <c r="F5959" s="23">
        <v>0.27660815300000002</v>
      </c>
      <c r="G5959" s="17">
        <v>0</v>
      </c>
      <c r="H5959" s="17">
        <v>1</v>
      </c>
      <c r="I5959" s="17">
        <v>0.84918350300000001</v>
      </c>
      <c r="J5959" s="17">
        <v>0.150394894</v>
      </c>
      <c r="K5959" s="17">
        <v>4.2200000000000001E-4</v>
      </c>
    </row>
    <row r="5960" spans="1:11" x14ac:dyDescent="0.45">
      <c r="A5960" s="10" t="s">
        <v>55</v>
      </c>
      <c r="B5960" s="20">
        <v>0.877</v>
      </c>
      <c r="C5960" s="19">
        <v>21123</v>
      </c>
      <c r="D5960" s="19">
        <v>2023.3793840000001</v>
      </c>
      <c r="E5960" s="23">
        <v>0.53192068100000001</v>
      </c>
      <c r="F5960" s="23">
        <v>0.27826817799999998</v>
      </c>
      <c r="G5960" s="17">
        <v>0</v>
      </c>
      <c r="H5960" s="17">
        <v>1</v>
      </c>
      <c r="I5960" s="17">
        <v>0.85039208700000002</v>
      </c>
      <c r="J5960" s="17">
        <v>0.14918968899999999</v>
      </c>
      <c r="K5960" s="17">
        <v>4.1800000000000002E-4</v>
      </c>
    </row>
    <row r="5961" spans="1:11" x14ac:dyDescent="0.45">
      <c r="A5961" s="10" t="s">
        <v>55</v>
      </c>
      <c r="B5961" s="20">
        <v>0.878</v>
      </c>
      <c r="C5961" s="19">
        <v>21146</v>
      </c>
      <c r="D5961" s="19">
        <v>2035.65966</v>
      </c>
      <c r="E5961" s="23">
        <v>0.53593936799999997</v>
      </c>
      <c r="F5961" s="23">
        <v>0.280078612</v>
      </c>
      <c r="G5961" s="17">
        <v>0</v>
      </c>
      <c r="H5961" s="17">
        <v>1</v>
      </c>
      <c r="I5961" s="17">
        <v>0.85120930400000006</v>
      </c>
      <c r="J5961" s="17">
        <v>0.14837476999999999</v>
      </c>
      <c r="K5961" s="17">
        <v>4.1599999999999997E-4</v>
      </c>
    </row>
    <row r="5962" spans="1:11" x14ac:dyDescent="0.45">
      <c r="A5962" s="10" t="s">
        <v>55</v>
      </c>
      <c r="B5962" s="20">
        <v>0.879</v>
      </c>
      <c r="C5962" s="19">
        <v>21168</v>
      </c>
      <c r="D5962" s="19">
        <v>2047.4801769999999</v>
      </c>
      <c r="E5962" s="23">
        <v>0.53863542600000003</v>
      </c>
      <c r="F5962" s="23">
        <v>0.28176670300000001</v>
      </c>
      <c r="G5962" s="17">
        <v>0</v>
      </c>
      <c r="H5962" s="17">
        <v>1</v>
      </c>
      <c r="I5962" s="17">
        <v>0.85124034299999995</v>
      </c>
      <c r="J5962" s="17">
        <v>0.14834644899999999</v>
      </c>
      <c r="K5962" s="17">
        <v>4.1300000000000001E-4</v>
      </c>
    </row>
    <row r="5963" spans="1:11" x14ac:dyDescent="0.45">
      <c r="A5963" s="10" t="s">
        <v>55</v>
      </c>
      <c r="B5963" s="20">
        <v>0.88</v>
      </c>
      <c r="C5963" s="19">
        <v>21194</v>
      </c>
      <c r="D5963" s="19">
        <v>2061.518</v>
      </c>
      <c r="E5963" s="23">
        <v>0.541750128</v>
      </c>
      <c r="F5963" s="23">
        <v>0.283290394</v>
      </c>
      <c r="G5963" s="17">
        <v>0</v>
      </c>
      <c r="H5963" s="17">
        <v>1</v>
      </c>
      <c r="I5963" s="17">
        <v>0.85217807700000003</v>
      </c>
      <c r="J5963" s="17">
        <v>0.14741132000000001</v>
      </c>
      <c r="K5963" s="17">
        <v>4.1100000000000002E-4</v>
      </c>
    </row>
    <row r="5964" spans="1:11" x14ac:dyDescent="0.45">
      <c r="A5964" s="10" t="s">
        <v>55</v>
      </c>
      <c r="B5964" s="20">
        <v>0.88100000000000001</v>
      </c>
      <c r="C5964" s="19">
        <v>21220</v>
      </c>
      <c r="D5964" s="19">
        <v>2075.6409960000001</v>
      </c>
      <c r="E5964" s="23">
        <v>0.54644680599999995</v>
      </c>
      <c r="F5964" s="23">
        <v>0.28516764100000003</v>
      </c>
      <c r="G5964" s="17">
        <v>0</v>
      </c>
      <c r="H5964" s="17">
        <v>1</v>
      </c>
      <c r="I5964" s="17">
        <v>0.853172241</v>
      </c>
      <c r="J5964" s="17">
        <v>0.14641991700000001</v>
      </c>
      <c r="K5964" s="17">
        <v>4.08E-4</v>
      </c>
    </row>
    <row r="5965" spans="1:11" x14ac:dyDescent="0.45">
      <c r="A5965" s="10" t="s">
        <v>55</v>
      </c>
      <c r="B5965" s="20">
        <v>0.88200000000000001</v>
      </c>
      <c r="C5965" s="19">
        <v>21244</v>
      </c>
      <c r="D5965" s="19">
        <v>2088.8358800000001</v>
      </c>
      <c r="E5965" s="23">
        <v>0.55412348499999997</v>
      </c>
      <c r="F5965" s="23">
        <v>0.287055112</v>
      </c>
      <c r="G5965" s="17">
        <v>0</v>
      </c>
      <c r="H5965" s="17">
        <v>1</v>
      </c>
      <c r="I5965" s="17">
        <v>0.854161701</v>
      </c>
      <c r="J5965" s="17">
        <v>0.14543320500000001</v>
      </c>
      <c r="K5965" s="17">
        <v>4.0499999999999998E-4</v>
      </c>
    </row>
    <row r="5966" spans="1:11" x14ac:dyDescent="0.45">
      <c r="A5966" s="10" t="s">
        <v>55</v>
      </c>
      <c r="B5966" s="20">
        <v>0.88300000000000001</v>
      </c>
      <c r="C5966" s="19">
        <v>21268</v>
      </c>
      <c r="D5966" s="19">
        <v>2102.1770080000001</v>
      </c>
      <c r="E5966" s="23">
        <v>0.55738474000000005</v>
      </c>
      <c r="F5966" s="23">
        <v>0.28874256999999998</v>
      </c>
      <c r="G5966" s="17">
        <v>0</v>
      </c>
      <c r="H5966" s="17">
        <v>1</v>
      </c>
      <c r="I5966" s="17">
        <v>0.85515992600000001</v>
      </c>
      <c r="J5966" s="17">
        <v>0.144437753</v>
      </c>
      <c r="K5966" s="17">
        <v>4.0200000000000001E-4</v>
      </c>
    </row>
    <row r="5967" spans="1:11" x14ac:dyDescent="0.45">
      <c r="A5967" s="10" t="s">
        <v>55</v>
      </c>
      <c r="B5967" s="20">
        <v>0.88400000000000001</v>
      </c>
      <c r="C5967" s="19">
        <v>21292</v>
      </c>
      <c r="D5967" s="19">
        <v>2115.5785799999999</v>
      </c>
      <c r="E5967" s="23">
        <v>0.55864153000000005</v>
      </c>
      <c r="F5967" s="23">
        <v>0.29057856199999998</v>
      </c>
      <c r="G5967" s="17">
        <v>0</v>
      </c>
      <c r="H5967" s="17">
        <v>1</v>
      </c>
      <c r="I5967" s="17">
        <v>0.85606206200000001</v>
      </c>
      <c r="J5967" s="17">
        <v>0.14353812299999999</v>
      </c>
      <c r="K5967" s="17">
        <v>4.0000000000000002E-4</v>
      </c>
    </row>
    <row r="5968" spans="1:11" x14ac:dyDescent="0.45">
      <c r="A5968" s="10" t="s">
        <v>55</v>
      </c>
      <c r="B5968" s="20">
        <v>0.88500000000000001</v>
      </c>
      <c r="C5968" s="19">
        <v>21300</v>
      </c>
      <c r="D5968" s="19">
        <v>2120.0615290000001</v>
      </c>
      <c r="E5968" s="23">
        <v>0.56068151799999999</v>
      </c>
      <c r="F5968" s="23">
        <v>0.29238948199999998</v>
      </c>
      <c r="G5968" s="17">
        <v>0</v>
      </c>
      <c r="H5968" s="17">
        <v>1</v>
      </c>
      <c r="I5968" s="17">
        <v>0.85643762899999998</v>
      </c>
      <c r="J5968" s="17">
        <v>0.143163599</v>
      </c>
      <c r="K5968" s="17">
        <v>3.9899999999999999E-4</v>
      </c>
    </row>
    <row r="5969" spans="1:11" x14ac:dyDescent="0.45">
      <c r="A5969" s="10" t="s">
        <v>55</v>
      </c>
      <c r="B5969" s="20">
        <v>0.88600000000000001</v>
      </c>
      <c r="C5969" s="19">
        <v>21340</v>
      </c>
      <c r="D5969" s="19">
        <v>2142.5875850000002</v>
      </c>
      <c r="E5969" s="23">
        <v>0.56736525999999998</v>
      </c>
      <c r="F5969" s="23">
        <v>0.293370521</v>
      </c>
      <c r="G5969" s="17">
        <v>0</v>
      </c>
      <c r="H5969" s="17">
        <v>1</v>
      </c>
      <c r="I5969" s="17">
        <v>0.85804165600000004</v>
      </c>
      <c r="J5969" s="17">
        <v>0.14156402700000001</v>
      </c>
      <c r="K5969" s="17">
        <v>3.9399999999999998E-4</v>
      </c>
    </row>
    <row r="5970" spans="1:11" x14ac:dyDescent="0.45">
      <c r="A5970" s="10" t="s">
        <v>55</v>
      </c>
      <c r="B5970" s="20">
        <v>0.88700000000000001</v>
      </c>
      <c r="C5970" s="19">
        <v>21362</v>
      </c>
      <c r="D5970" s="19">
        <v>2155.1458480000001</v>
      </c>
      <c r="E5970" s="23">
        <v>0.57228626900000001</v>
      </c>
      <c r="F5970" s="23">
        <v>0.29596908100000002</v>
      </c>
      <c r="G5970" s="17">
        <v>0</v>
      </c>
      <c r="H5970" s="17">
        <v>1</v>
      </c>
      <c r="I5970" s="17">
        <v>0.85888772300000005</v>
      </c>
      <c r="J5970" s="17">
        <v>0.14072037400000001</v>
      </c>
      <c r="K5970" s="17">
        <v>3.9199999999999999E-4</v>
      </c>
    </row>
    <row r="5971" spans="1:11" x14ac:dyDescent="0.45">
      <c r="A5971" s="10" t="s">
        <v>55</v>
      </c>
      <c r="B5971" s="20">
        <v>0.88800000000000001</v>
      </c>
      <c r="C5971" s="19">
        <v>21383</v>
      </c>
      <c r="D5971" s="19">
        <v>2167.2203730000001</v>
      </c>
      <c r="E5971" s="23">
        <v>0.57839282800000003</v>
      </c>
      <c r="F5971" s="23">
        <v>0.29768140700000001</v>
      </c>
      <c r="G5971" s="17">
        <v>0</v>
      </c>
      <c r="H5971" s="17">
        <v>1</v>
      </c>
      <c r="I5971" s="17">
        <v>0.85920861400000004</v>
      </c>
      <c r="J5971" s="17">
        <v>0.14040050500000001</v>
      </c>
      <c r="K5971" s="17">
        <v>3.9100000000000002E-4</v>
      </c>
    </row>
    <row r="5972" spans="1:11" x14ac:dyDescent="0.45">
      <c r="A5972" s="10" t="s">
        <v>55</v>
      </c>
      <c r="B5972" s="20">
        <v>0.88900000000000001</v>
      </c>
      <c r="C5972" s="19">
        <v>21412</v>
      </c>
      <c r="D5972" s="19">
        <v>2184.0361889999999</v>
      </c>
      <c r="E5972" s="23">
        <v>0.58192618600000001</v>
      </c>
      <c r="F5972" s="23">
        <v>0.299354016</v>
      </c>
      <c r="G5972" s="17">
        <v>0</v>
      </c>
      <c r="H5972" s="17">
        <v>1</v>
      </c>
      <c r="I5972" s="17">
        <v>0.86005558699999995</v>
      </c>
      <c r="J5972" s="17">
        <v>0.139556718</v>
      </c>
      <c r="K5972" s="17">
        <v>3.88E-4</v>
      </c>
    </row>
    <row r="5973" spans="1:11" x14ac:dyDescent="0.45">
      <c r="A5973" s="10" t="s">
        <v>55</v>
      </c>
      <c r="B5973" s="20">
        <v>0.89</v>
      </c>
      <c r="C5973" s="19">
        <v>21436</v>
      </c>
      <c r="D5973" s="19">
        <v>2198.0131940000001</v>
      </c>
      <c r="E5973" s="23">
        <v>0.58246922000000001</v>
      </c>
      <c r="F5973" s="23">
        <v>0.30142423200000001</v>
      </c>
      <c r="G5973" s="17">
        <v>0</v>
      </c>
      <c r="H5973" s="17">
        <v>1</v>
      </c>
      <c r="I5973" s="17">
        <v>0.86088305899999995</v>
      </c>
      <c r="J5973" s="17">
        <v>0.13873153799999999</v>
      </c>
      <c r="K5973" s="17">
        <v>3.8499999999999998E-4</v>
      </c>
    </row>
    <row r="5974" spans="1:11" x14ac:dyDescent="0.45">
      <c r="A5974" s="10" t="s">
        <v>55</v>
      </c>
      <c r="B5974" s="20">
        <v>0.89100000000000001</v>
      </c>
      <c r="C5974" s="19">
        <v>21460</v>
      </c>
      <c r="D5974" s="19">
        <v>2212.0385310000001</v>
      </c>
      <c r="E5974" s="23">
        <v>0.58585404299999999</v>
      </c>
      <c r="F5974" s="23">
        <v>0.30330116200000001</v>
      </c>
      <c r="G5974" s="17">
        <v>0</v>
      </c>
      <c r="H5974" s="17">
        <v>1</v>
      </c>
      <c r="I5974" s="17">
        <v>0.86180525900000005</v>
      </c>
      <c r="J5974" s="17">
        <v>0.13781189299999999</v>
      </c>
      <c r="K5974" s="17">
        <v>3.8299999999999999E-4</v>
      </c>
    </row>
    <row r="5975" spans="1:11" x14ac:dyDescent="0.45">
      <c r="A5975" s="10" t="s">
        <v>55</v>
      </c>
      <c r="B5975" s="20">
        <v>0.89200000000000002</v>
      </c>
      <c r="C5975" s="19">
        <v>21478</v>
      </c>
      <c r="D5975" s="19">
        <v>2222.6197440000001</v>
      </c>
      <c r="E5975" s="23">
        <v>0.588808467</v>
      </c>
      <c r="F5975" s="23">
        <v>0.30504801599999998</v>
      </c>
      <c r="G5975" s="17">
        <v>0</v>
      </c>
      <c r="H5975" s="17">
        <v>1</v>
      </c>
      <c r="I5975" s="17">
        <v>0.86247454099999998</v>
      </c>
      <c r="J5975" s="17">
        <v>0.13714446499999999</v>
      </c>
      <c r="K5975" s="17">
        <v>3.8099999999999999E-4</v>
      </c>
    </row>
    <row r="5976" spans="1:11" x14ac:dyDescent="0.45">
      <c r="A5976" s="10" t="s">
        <v>55</v>
      </c>
      <c r="B5976" s="20">
        <v>0.89300000000000002</v>
      </c>
      <c r="C5976" s="19">
        <v>21507</v>
      </c>
      <c r="D5976" s="19">
        <v>2239.7401500000001</v>
      </c>
      <c r="E5976" s="23">
        <v>0.592591015</v>
      </c>
      <c r="F5976" s="23">
        <v>0.30615824800000002</v>
      </c>
      <c r="G5976" s="17">
        <v>0</v>
      </c>
      <c r="H5976" s="17">
        <v>1</v>
      </c>
      <c r="I5976" s="17">
        <v>0.863313094</v>
      </c>
      <c r="J5976" s="17">
        <v>0.136308235</v>
      </c>
      <c r="K5976" s="17">
        <v>3.79E-4</v>
      </c>
    </row>
    <row r="5977" spans="1:11" x14ac:dyDescent="0.45">
      <c r="A5977" s="10" t="s">
        <v>55</v>
      </c>
      <c r="B5977" s="20">
        <v>0.89400000000000002</v>
      </c>
      <c r="C5977" s="19">
        <v>21532</v>
      </c>
      <c r="D5977" s="19">
        <v>2254.5895420000002</v>
      </c>
      <c r="E5977" s="23">
        <v>0.59577355099999996</v>
      </c>
      <c r="F5977" s="23">
        <v>0.30874635099999997</v>
      </c>
      <c r="G5977" s="17">
        <v>0</v>
      </c>
      <c r="H5977" s="17">
        <v>1</v>
      </c>
      <c r="I5977" s="17">
        <v>0.86396878700000002</v>
      </c>
      <c r="J5977" s="17">
        <v>0.135654365</v>
      </c>
      <c r="K5977" s="17">
        <v>3.77E-4</v>
      </c>
    </row>
    <row r="5978" spans="1:11" x14ac:dyDescent="0.45">
      <c r="A5978" s="10" t="s">
        <v>55</v>
      </c>
      <c r="B5978" s="20">
        <v>0.89500000000000002</v>
      </c>
      <c r="C5978" s="19">
        <v>21551</v>
      </c>
      <c r="D5978" s="19">
        <v>2265.9246600000001</v>
      </c>
      <c r="E5978" s="23">
        <v>0.59725739600000005</v>
      </c>
      <c r="F5978" s="23">
        <v>0.31053390199999997</v>
      </c>
      <c r="G5978" s="17">
        <v>0</v>
      </c>
      <c r="H5978" s="17">
        <v>1</v>
      </c>
      <c r="I5978" s="17">
        <v>0.86462369100000003</v>
      </c>
      <c r="J5978" s="17">
        <v>0.135001276</v>
      </c>
      <c r="K5978" s="17">
        <v>3.7500000000000001E-4</v>
      </c>
    </row>
    <row r="5979" spans="1:11" x14ac:dyDescent="0.45">
      <c r="A5979" s="10" t="s">
        <v>55</v>
      </c>
      <c r="B5979" s="20">
        <v>0.89600000000000002</v>
      </c>
      <c r="C5979" s="19">
        <v>21571</v>
      </c>
      <c r="D5979" s="19">
        <v>2277.8906179999999</v>
      </c>
      <c r="E5979" s="23">
        <v>0.60010839599999999</v>
      </c>
      <c r="F5979" s="23">
        <v>0.31224576500000001</v>
      </c>
      <c r="G5979" s="17">
        <v>0</v>
      </c>
      <c r="H5979" s="17">
        <v>1</v>
      </c>
      <c r="I5979" s="17">
        <v>0.86524024499999996</v>
      </c>
      <c r="J5979" s="17">
        <v>0.13438673900000001</v>
      </c>
      <c r="K5979" s="17">
        <v>3.7300000000000001E-4</v>
      </c>
    </row>
    <row r="5980" spans="1:11" x14ac:dyDescent="0.45">
      <c r="A5980" s="10" t="s">
        <v>55</v>
      </c>
      <c r="B5980" s="20">
        <v>0.89700000000000002</v>
      </c>
      <c r="C5980" s="19">
        <v>21602</v>
      </c>
      <c r="D5980" s="19">
        <v>2296.565188</v>
      </c>
      <c r="E5980" s="23">
        <v>0.60705434899999999</v>
      </c>
      <c r="F5980" s="23">
        <v>0.31377803500000001</v>
      </c>
      <c r="G5980" s="17">
        <v>0</v>
      </c>
      <c r="H5980" s="17">
        <v>1</v>
      </c>
      <c r="I5980" s="17">
        <v>0.86629054599999999</v>
      </c>
      <c r="J5980" s="17">
        <v>0.133339345</v>
      </c>
      <c r="K5980" s="17">
        <v>3.6999999999999999E-4</v>
      </c>
    </row>
    <row r="5981" spans="1:11" x14ac:dyDescent="0.45">
      <c r="A5981" s="10" t="s">
        <v>55</v>
      </c>
      <c r="B5981" s="20">
        <v>0.89800000000000002</v>
      </c>
      <c r="C5981" s="19">
        <v>21627</v>
      </c>
      <c r="D5981" s="19">
        <v>2311.8132420000002</v>
      </c>
      <c r="E5981" s="23">
        <v>0.61298264700000005</v>
      </c>
      <c r="F5981" s="23">
        <v>0.31624571699999998</v>
      </c>
      <c r="G5981" s="17">
        <v>0</v>
      </c>
      <c r="H5981" s="17">
        <v>1</v>
      </c>
      <c r="I5981" s="17">
        <v>0.86709157000000003</v>
      </c>
      <c r="J5981" s="17">
        <v>0.132540607</v>
      </c>
      <c r="K5981" s="17">
        <v>3.68E-4</v>
      </c>
    </row>
    <row r="5982" spans="1:11" x14ac:dyDescent="0.45">
      <c r="A5982" s="10" t="s">
        <v>55</v>
      </c>
      <c r="B5982" s="20">
        <v>0.89900000000000002</v>
      </c>
      <c r="C5982" s="19">
        <v>21651</v>
      </c>
      <c r="D5982" s="19">
        <v>2326.606354</v>
      </c>
      <c r="E5982" s="23">
        <v>0.61845049699999999</v>
      </c>
      <c r="F5982" s="23">
        <v>0.31818243400000001</v>
      </c>
      <c r="G5982" s="17">
        <v>0</v>
      </c>
      <c r="H5982" s="17">
        <v>1</v>
      </c>
      <c r="I5982" s="17">
        <v>0.86780188199999997</v>
      </c>
      <c r="J5982" s="17">
        <v>0.13183226000000001</v>
      </c>
      <c r="K5982" s="17">
        <v>3.6600000000000001E-4</v>
      </c>
    </row>
    <row r="5983" spans="1:11" x14ac:dyDescent="0.45">
      <c r="A5983" s="10" t="s">
        <v>55</v>
      </c>
      <c r="B5983" s="20">
        <v>0.9</v>
      </c>
      <c r="C5983" s="19">
        <v>21677</v>
      </c>
      <c r="D5983" s="19">
        <v>2342.7620310000002</v>
      </c>
      <c r="E5983" s="23">
        <v>0.62360609499999997</v>
      </c>
      <c r="F5983" s="23">
        <v>0.32001690799999999</v>
      </c>
      <c r="G5983" s="17">
        <v>0</v>
      </c>
      <c r="H5983" s="17">
        <v>1</v>
      </c>
      <c r="I5983" s="17">
        <v>0.86846514200000002</v>
      </c>
      <c r="J5983" s="17">
        <v>0.13117088900000001</v>
      </c>
      <c r="K5983" s="17">
        <v>3.6400000000000001E-4</v>
      </c>
    </row>
    <row r="5984" spans="1:11" x14ac:dyDescent="0.45">
      <c r="A5984" s="10" t="s">
        <v>55</v>
      </c>
      <c r="B5984" s="20">
        <v>0.90100000000000002</v>
      </c>
      <c r="C5984" s="19">
        <v>21701</v>
      </c>
      <c r="D5984" s="19">
        <v>2357.7773929999998</v>
      </c>
      <c r="E5984" s="23">
        <v>0.62655768599999995</v>
      </c>
      <c r="F5984" s="23">
        <v>0.32218256000000001</v>
      </c>
      <c r="G5984" s="17">
        <v>0</v>
      </c>
      <c r="H5984" s="17">
        <v>1</v>
      </c>
      <c r="I5984" s="17">
        <v>0.86921531799999996</v>
      </c>
      <c r="J5984" s="17">
        <v>0.13042278900000001</v>
      </c>
      <c r="K5984" s="17">
        <v>3.6200000000000002E-4</v>
      </c>
    </row>
    <row r="5985" spans="1:11" x14ac:dyDescent="0.45">
      <c r="A5985" s="10" t="s">
        <v>55</v>
      </c>
      <c r="B5985" s="20">
        <v>0.90200000000000002</v>
      </c>
      <c r="C5985" s="19">
        <v>21724</v>
      </c>
      <c r="D5985" s="19">
        <v>2372.249186</v>
      </c>
      <c r="E5985" s="23">
        <v>0.63127824200000004</v>
      </c>
      <c r="F5985" s="23">
        <v>0.32421569300000003</v>
      </c>
      <c r="G5985" s="17">
        <v>0</v>
      </c>
      <c r="H5985" s="17">
        <v>1</v>
      </c>
      <c r="I5985" s="17">
        <v>0.869860356</v>
      </c>
      <c r="J5985" s="17">
        <v>0.12977957200000001</v>
      </c>
      <c r="K5985" s="17">
        <v>3.6000000000000002E-4</v>
      </c>
    </row>
    <row r="5986" spans="1:11" x14ac:dyDescent="0.45">
      <c r="A5986" s="10" t="s">
        <v>55</v>
      </c>
      <c r="B5986" s="20">
        <v>0.90300000000000002</v>
      </c>
      <c r="C5986" s="19">
        <v>21745</v>
      </c>
      <c r="D5986" s="19">
        <v>2385.5563280000001</v>
      </c>
      <c r="E5986" s="23">
        <v>0.63477380500000002</v>
      </c>
      <c r="F5986" s="23">
        <v>0.32613150800000001</v>
      </c>
      <c r="G5986" s="17">
        <v>0</v>
      </c>
      <c r="H5986" s="17">
        <v>1</v>
      </c>
      <c r="I5986" s="17">
        <v>0.87036404499999998</v>
      </c>
      <c r="J5986" s="17">
        <v>0.12927739499999999</v>
      </c>
      <c r="K5986" s="17">
        <v>3.59E-4</v>
      </c>
    </row>
    <row r="5987" spans="1:11" x14ac:dyDescent="0.45">
      <c r="A5987" s="10" t="s">
        <v>55</v>
      </c>
      <c r="B5987" s="20">
        <v>0.90400000000000003</v>
      </c>
      <c r="C5987" s="19">
        <v>21772</v>
      </c>
      <c r="D5987" s="19">
        <v>2402.8115670000002</v>
      </c>
      <c r="E5987" s="23">
        <v>0.64079902799999999</v>
      </c>
      <c r="F5987" s="23">
        <v>0.32784302900000001</v>
      </c>
      <c r="G5987" s="17">
        <v>0</v>
      </c>
      <c r="H5987" s="17">
        <v>1</v>
      </c>
      <c r="I5987" s="17">
        <v>0.87123989700000004</v>
      </c>
      <c r="J5987" s="17">
        <v>0.12840396500000001</v>
      </c>
      <c r="K5987" s="17">
        <v>3.5599999999999998E-4</v>
      </c>
    </row>
    <row r="5988" spans="1:11" x14ac:dyDescent="0.45">
      <c r="A5988" s="10" t="s">
        <v>55</v>
      </c>
      <c r="B5988" s="20">
        <v>0.90500000000000003</v>
      </c>
      <c r="C5988" s="19">
        <v>21794</v>
      </c>
      <c r="D5988" s="19">
        <v>2416.9859780000002</v>
      </c>
      <c r="E5988" s="23">
        <v>0.64559491999999996</v>
      </c>
      <c r="F5988" s="23">
        <v>0.33015488399999998</v>
      </c>
      <c r="G5988" s="17">
        <v>0</v>
      </c>
      <c r="H5988" s="17">
        <v>1</v>
      </c>
      <c r="I5988" s="17">
        <v>0.87193928300000001</v>
      </c>
      <c r="J5988" s="17">
        <v>0.12770651399999999</v>
      </c>
      <c r="K5988" s="17">
        <v>3.5399999999999999E-4</v>
      </c>
    </row>
    <row r="5989" spans="1:11" x14ac:dyDescent="0.45">
      <c r="A5989" s="10" t="s">
        <v>55</v>
      </c>
      <c r="B5989" s="20">
        <v>0.90600000000000003</v>
      </c>
      <c r="C5989" s="19">
        <v>21818</v>
      </c>
      <c r="D5989" s="19">
        <v>2432.4923429999999</v>
      </c>
      <c r="E5989" s="23">
        <v>0.647366577</v>
      </c>
      <c r="F5989" s="23">
        <v>0.33201762099999999</v>
      </c>
      <c r="G5989" s="17">
        <v>0</v>
      </c>
      <c r="H5989" s="17">
        <v>1</v>
      </c>
      <c r="I5989" s="17">
        <v>0.87260129900000005</v>
      </c>
      <c r="J5989" s="17">
        <v>0.127046349</v>
      </c>
      <c r="K5989" s="17">
        <v>3.5199999999999999E-4</v>
      </c>
    </row>
    <row r="5990" spans="1:11" x14ac:dyDescent="0.45">
      <c r="A5990" s="10" t="s">
        <v>55</v>
      </c>
      <c r="B5990" s="20">
        <v>0.90700000000000003</v>
      </c>
      <c r="C5990" s="19">
        <v>21842</v>
      </c>
      <c r="D5990" s="19">
        <v>2448.142386</v>
      </c>
      <c r="E5990" s="23">
        <v>0.65479214100000005</v>
      </c>
      <c r="F5990" s="23">
        <v>0.33406706899999999</v>
      </c>
      <c r="G5990" s="17">
        <v>0</v>
      </c>
      <c r="H5990" s="17">
        <v>1</v>
      </c>
      <c r="I5990" s="17">
        <v>0.87347718299999999</v>
      </c>
      <c r="J5990" s="17">
        <v>0.12617288700000001</v>
      </c>
      <c r="K5990" s="17">
        <v>3.5E-4</v>
      </c>
    </row>
    <row r="5991" spans="1:11" x14ac:dyDescent="0.45">
      <c r="A5991" s="10" t="s">
        <v>55</v>
      </c>
      <c r="B5991" s="20">
        <v>0.90800000000000003</v>
      </c>
      <c r="C5991" s="19">
        <v>21866</v>
      </c>
      <c r="D5991" s="19">
        <v>2463.9091969999999</v>
      </c>
      <c r="E5991" s="23">
        <v>0.65963100600000002</v>
      </c>
      <c r="F5991" s="23">
        <v>0.33574526599999999</v>
      </c>
      <c r="G5991" s="17">
        <v>0</v>
      </c>
      <c r="H5991" s="17">
        <v>1</v>
      </c>
      <c r="I5991" s="17">
        <v>0.87446280799999998</v>
      </c>
      <c r="J5991" s="17">
        <v>0.125189988</v>
      </c>
      <c r="K5991" s="17">
        <v>3.4699999999999998E-4</v>
      </c>
    </row>
    <row r="5992" spans="1:11" x14ac:dyDescent="0.45">
      <c r="A5992" s="10" t="s">
        <v>55</v>
      </c>
      <c r="B5992" s="20">
        <v>0.90900000000000003</v>
      </c>
      <c r="C5992" s="19">
        <v>21889</v>
      </c>
      <c r="D5992" s="19">
        <v>2479.1323699999998</v>
      </c>
      <c r="E5992" s="23">
        <v>0.66440436199999997</v>
      </c>
      <c r="F5992" s="23">
        <v>0.33815120199999998</v>
      </c>
      <c r="G5992" s="17">
        <v>0</v>
      </c>
      <c r="H5992" s="17">
        <v>1</v>
      </c>
      <c r="I5992" s="17">
        <v>0.87530940400000001</v>
      </c>
      <c r="J5992" s="17">
        <v>0.124345733</v>
      </c>
      <c r="K5992" s="17">
        <v>3.4499999999999998E-4</v>
      </c>
    </row>
    <row r="5993" spans="1:11" x14ac:dyDescent="0.45">
      <c r="A5993" s="10" t="s">
        <v>55</v>
      </c>
      <c r="B5993" s="20">
        <v>0.91</v>
      </c>
      <c r="C5993" s="19">
        <v>21916</v>
      </c>
      <c r="D5993" s="19">
        <v>2497.1422910000001</v>
      </c>
      <c r="E5993" s="23">
        <v>0.67225428499999995</v>
      </c>
      <c r="F5993" s="23">
        <v>0.34008303600000001</v>
      </c>
      <c r="G5993" s="17">
        <v>0</v>
      </c>
      <c r="H5993" s="17">
        <v>1</v>
      </c>
      <c r="I5993" s="17">
        <v>0.87608196999999999</v>
      </c>
      <c r="J5993" s="17">
        <v>0.123575353</v>
      </c>
      <c r="K5993" s="17">
        <v>3.4299999999999999E-4</v>
      </c>
    </row>
    <row r="5994" spans="1:11" x14ac:dyDescent="0.45">
      <c r="A5994" s="10" t="s">
        <v>55</v>
      </c>
      <c r="B5994" s="20">
        <v>0.91100000000000003</v>
      </c>
      <c r="C5994" s="19">
        <v>21940</v>
      </c>
      <c r="D5994" s="19">
        <v>2513.3640359999999</v>
      </c>
      <c r="E5994" s="23">
        <v>0.67962532799999997</v>
      </c>
      <c r="F5994" s="23">
        <v>0.34230280699999999</v>
      </c>
      <c r="G5994" s="17">
        <v>0</v>
      </c>
      <c r="H5994" s="17">
        <v>1</v>
      </c>
      <c r="I5994" s="17">
        <v>0.87695398300000005</v>
      </c>
      <c r="J5994" s="17">
        <v>0.122705784</v>
      </c>
      <c r="K5994" s="17">
        <v>3.4000000000000002E-4</v>
      </c>
    </row>
    <row r="5995" spans="1:11" x14ac:dyDescent="0.45">
      <c r="A5995" s="10" t="s">
        <v>55</v>
      </c>
      <c r="B5995" s="20">
        <v>0.91200000000000003</v>
      </c>
      <c r="C5995" s="19">
        <v>21962</v>
      </c>
      <c r="D5995" s="19">
        <v>2528.3699329999999</v>
      </c>
      <c r="E5995" s="23">
        <v>0.68557828700000001</v>
      </c>
      <c r="F5995" s="23">
        <v>0.34375720799999998</v>
      </c>
      <c r="G5995" s="17">
        <v>0</v>
      </c>
      <c r="H5995" s="17">
        <v>1</v>
      </c>
      <c r="I5995" s="17">
        <v>0.87773730999999999</v>
      </c>
      <c r="J5995" s="17">
        <v>0.121924623</v>
      </c>
      <c r="K5995" s="17">
        <v>3.3799999999999998E-4</v>
      </c>
    </row>
    <row r="5996" spans="1:11" x14ac:dyDescent="0.45">
      <c r="A5996" s="10" t="s">
        <v>55</v>
      </c>
      <c r="B5996" s="20">
        <v>0.91300000000000003</v>
      </c>
      <c r="C5996" s="19">
        <v>21987</v>
      </c>
      <c r="D5996" s="19">
        <v>2545.5594599999999</v>
      </c>
      <c r="E5996" s="23">
        <v>0.68892279300000003</v>
      </c>
      <c r="F5996" s="23">
        <v>0.34649490999999999</v>
      </c>
      <c r="G5996" s="17">
        <v>0</v>
      </c>
      <c r="H5996" s="17">
        <v>1</v>
      </c>
      <c r="I5996" s="17">
        <v>0.87838629999999995</v>
      </c>
      <c r="J5996" s="17">
        <v>0.12127742699999999</v>
      </c>
      <c r="K5996" s="17">
        <v>3.3599999999999998E-4</v>
      </c>
    </row>
    <row r="5997" spans="1:11" x14ac:dyDescent="0.45">
      <c r="A5997" s="10" t="s">
        <v>55</v>
      </c>
      <c r="B5997" s="20">
        <v>0.91400000000000003</v>
      </c>
      <c r="C5997" s="19">
        <v>22010</v>
      </c>
      <c r="D5997" s="19">
        <v>2561.472475</v>
      </c>
      <c r="E5997" s="23">
        <v>0.69570526099999996</v>
      </c>
      <c r="F5997" s="23">
        <v>0.34874306500000002</v>
      </c>
      <c r="G5997" s="17">
        <v>0</v>
      </c>
      <c r="H5997" s="17">
        <v>1</v>
      </c>
      <c r="I5997" s="17">
        <v>0.878925505</v>
      </c>
      <c r="J5997" s="17">
        <v>0.120739713</v>
      </c>
      <c r="K5997" s="17">
        <v>3.3500000000000001E-4</v>
      </c>
    </row>
    <row r="5998" spans="1:11" x14ac:dyDescent="0.45">
      <c r="A5998" s="10" t="s">
        <v>55</v>
      </c>
      <c r="B5998" s="20">
        <v>0.91500000000000004</v>
      </c>
      <c r="C5998" s="19">
        <v>22038</v>
      </c>
      <c r="D5998" s="19">
        <v>2581.0215320000002</v>
      </c>
      <c r="E5998" s="23">
        <v>0.70279270199999999</v>
      </c>
      <c r="F5998" s="23">
        <v>0.35084018099999997</v>
      </c>
      <c r="G5998" s="17">
        <v>0</v>
      </c>
      <c r="H5998" s="17">
        <v>1</v>
      </c>
      <c r="I5998" s="17">
        <v>0.87974538000000002</v>
      </c>
      <c r="J5998" s="17">
        <v>0.119922105</v>
      </c>
      <c r="K5998" s="17">
        <v>3.3300000000000002E-4</v>
      </c>
    </row>
    <row r="5999" spans="1:11" x14ac:dyDescent="0.45">
      <c r="A5999" s="10" t="s">
        <v>55</v>
      </c>
      <c r="B5999" s="20">
        <v>0.91600000000000004</v>
      </c>
      <c r="C5999" s="19">
        <v>22060</v>
      </c>
      <c r="D5999" s="19">
        <v>2596.5237849999999</v>
      </c>
      <c r="E5999" s="23">
        <v>0.70645642900000005</v>
      </c>
      <c r="F5999" s="23">
        <v>0.35293482100000001</v>
      </c>
      <c r="G5999" s="17">
        <v>0</v>
      </c>
      <c r="H5999" s="17">
        <v>1</v>
      </c>
      <c r="I5999" s="17">
        <v>0.88041829199999999</v>
      </c>
      <c r="J5999" s="17">
        <v>0.119251054</v>
      </c>
      <c r="K5999" s="17">
        <v>3.3100000000000002E-4</v>
      </c>
    </row>
    <row r="6000" spans="1:11" x14ac:dyDescent="0.45">
      <c r="A6000" s="10" t="s">
        <v>55</v>
      </c>
      <c r="B6000" s="20">
        <v>0.91700000000000004</v>
      </c>
      <c r="C6000" s="19">
        <v>22085</v>
      </c>
      <c r="D6000" s="19">
        <v>2614.3384700000001</v>
      </c>
      <c r="E6000" s="23">
        <v>0.71936750400000005</v>
      </c>
      <c r="F6000" s="23">
        <v>0.35527035400000001</v>
      </c>
      <c r="G6000" s="17">
        <v>0</v>
      </c>
      <c r="H6000" s="17">
        <v>1</v>
      </c>
      <c r="I6000" s="17">
        <v>0.88137662900000002</v>
      </c>
      <c r="J6000" s="17">
        <v>0.118295367</v>
      </c>
      <c r="K6000" s="17">
        <v>3.28E-4</v>
      </c>
    </row>
    <row r="6001" spans="1:11" x14ac:dyDescent="0.45">
      <c r="A6001" s="10" t="s">
        <v>55</v>
      </c>
      <c r="B6001" s="20">
        <v>0.91800000000000004</v>
      </c>
      <c r="C6001" s="19">
        <v>22109</v>
      </c>
      <c r="D6001" s="19">
        <v>2631.6631910000001</v>
      </c>
      <c r="E6001" s="23">
        <v>0.72521071400000003</v>
      </c>
      <c r="F6001" s="23">
        <v>0.35688250500000002</v>
      </c>
      <c r="G6001" s="17">
        <v>0</v>
      </c>
      <c r="H6001" s="17">
        <v>1</v>
      </c>
      <c r="I6001" s="17">
        <v>0.88212739799999995</v>
      </c>
      <c r="J6001" s="17">
        <v>0.117546683</v>
      </c>
      <c r="K6001" s="17">
        <v>3.2600000000000001E-4</v>
      </c>
    </row>
    <row r="6002" spans="1:11" x14ac:dyDescent="0.45">
      <c r="A6002" s="10" t="s">
        <v>55</v>
      </c>
      <c r="B6002" s="20">
        <v>0.91900000000000004</v>
      </c>
      <c r="C6002" s="19">
        <v>22133</v>
      </c>
      <c r="D6002" s="19">
        <v>2649.1234850000001</v>
      </c>
      <c r="E6002" s="23">
        <v>0.73072344199999995</v>
      </c>
      <c r="F6002" s="23">
        <v>0.35940775200000002</v>
      </c>
      <c r="G6002" s="17">
        <v>0</v>
      </c>
      <c r="H6002" s="17">
        <v>1</v>
      </c>
      <c r="I6002" s="17">
        <v>0.88273417600000004</v>
      </c>
      <c r="J6002" s="17">
        <v>0.116941583</v>
      </c>
      <c r="K6002" s="17">
        <v>3.2400000000000001E-4</v>
      </c>
    </row>
    <row r="6003" spans="1:11" x14ac:dyDescent="0.45">
      <c r="A6003" s="10" t="s">
        <v>55</v>
      </c>
      <c r="B6003" s="20">
        <v>0.92</v>
      </c>
      <c r="C6003" s="19">
        <v>22157</v>
      </c>
      <c r="D6003" s="19">
        <v>2666.7196899999999</v>
      </c>
      <c r="E6003" s="23">
        <v>0.73722330700000005</v>
      </c>
      <c r="F6003" s="23">
        <v>0.362108545</v>
      </c>
      <c r="G6003" s="17">
        <v>0</v>
      </c>
      <c r="H6003" s="17">
        <v>1</v>
      </c>
      <c r="I6003" s="17">
        <v>0.88335960999999996</v>
      </c>
      <c r="J6003" s="17">
        <v>0.116317981</v>
      </c>
      <c r="K6003" s="17">
        <v>3.2200000000000002E-4</v>
      </c>
    </row>
    <row r="6004" spans="1:11" x14ac:dyDescent="0.45">
      <c r="A6004" s="10" t="s">
        <v>55</v>
      </c>
      <c r="B6004" s="20">
        <v>0.92100000000000004</v>
      </c>
      <c r="C6004" s="19">
        <v>22180</v>
      </c>
      <c r="D6004" s="19">
        <v>2683.7128889999999</v>
      </c>
      <c r="E6004" s="23">
        <v>0.74113640400000003</v>
      </c>
      <c r="F6004" s="23">
        <v>0.36432914300000002</v>
      </c>
      <c r="G6004" s="17">
        <v>0</v>
      </c>
      <c r="H6004" s="17">
        <v>1</v>
      </c>
      <c r="I6004" s="17">
        <v>0.88388865599999999</v>
      </c>
      <c r="J6004" s="17">
        <v>0.115790397</v>
      </c>
      <c r="K6004" s="17">
        <v>3.21E-4</v>
      </c>
    </row>
    <row r="6005" spans="1:11" x14ac:dyDescent="0.45">
      <c r="A6005" s="10" t="s">
        <v>55</v>
      </c>
      <c r="B6005" s="20">
        <v>0.92200000000000004</v>
      </c>
      <c r="C6005" s="19">
        <v>22206</v>
      </c>
      <c r="D6005" s="19">
        <v>2703.0891529999999</v>
      </c>
      <c r="E6005" s="23">
        <v>0.74704027500000003</v>
      </c>
      <c r="F6005" s="23">
        <v>0.36669443499999999</v>
      </c>
      <c r="G6005" s="17">
        <v>0</v>
      </c>
      <c r="H6005" s="17">
        <v>1</v>
      </c>
      <c r="I6005" s="17">
        <v>0.88439102199999997</v>
      </c>
      <c r="J6005" s="17">
        <v>0.11528981100000001</v>
      </c>
      <c r="K6005" s="17">
        <v>3.19E-4</v>
      </c>
    </row>
    <row r="6006" spans="1:11" x14ac:dyDescent="0.45">
      <c r="A6006" s="10" t="s">
        <v>55</v>
      </c>
      <c r="B6006" s="20">
        <v>0.92300000000000004</v>
      </c>
      <c r="C6006" s="19">
        <v>22230</v>
      </c>
      <c r="D6006" s="19">
        <v>2721.0828019999999</v>
      </c>
      <c r="E6006" s="23">
        <v>0.75113858300000003</v>
      </c>
      <c r="F6006" s="23">
        <v>0.36885256</v>
      </c>
      <c r="G6006" s="17">
        <v>0</v>
      </c>
      <c r="H6006" s="17">
        <v>1</v>
      </c>
      <c r="I6006" s="17">
        <v>0.884888699</v>
      </c>
      <c r="J6006" s="17">
        <v>0.114793692</v>
      </c>
      <c r="K6006" s="17">
        <v>3.1799999999999998E-4</v>
      </c>
    </row>
    <row r="6007" spans="1:11" x14ac:dyDescent="0.45">
      <c r="A6007" s="10" t="s">
        <v>55</v>
      </c>
      <c r="B6007" s="20">
        <v>0.92400000000000004</v>
      </c>
      <c r="C6007" s="19">
        <v>22251</v>
      </c>
      <c r="D6007" s="19">
        <v>2736.9138079999998</v>
      </c>
      <c r="E6007" s="23">
        <v>0.75676086600000003</v>
      </c>
      <c r="F6007" s="23">
        <v>0.37147464600000002</v>
      </c>
      <c r="G6007" s="17">
        <v>0</v>
      </c>
      <c r="H6007" s="17">
        <v>1</v>
      </c>
      <c r="I6007" s="17">
        <v>0.88544272499999999</v>
      </c>
      <c r="J6007" s="17">
        <v>0.114241195</v>
      </c>
      <c r="K6007" s="17">
        <v>3.1599999999999998E-4</v>
      </c>
    </row>
    <row r="6008" spans="1:11" x14ac:dyDescent="0.45">
      <c r="A6008" s="10" t="s">
        <v>55</v>
      </c>
      <c r="B6008" s="20">
        <v>0.92500000000000004</v>
      </c>
      <c r="C6008" s="19">
        <v>22275</v>
      </c>
      <c r="D6008" s="19">
        <v>2755.2170820000001</v>
      </c>
      <c r="E6008" s="23">
        <v>0.771803656</v>
      </c>
      <c r="F6008" s="23">
        <v>0.37370874900000001</v>
      </c>
      <c r="G6008" s="17">
        <v>0</v>
      </c>
      <c r="H6008" s="17">
        <v>1</v>
      </c>
      <c r="I6008" s="17">
        <v>0.88614446499999999</v>
      </c>
      <c r="J6008" s="17">
        <v>0.113541403</v>
      </c>
      <c r="K6008" s="17">
        <v>3.1399999999999999E-4</v>
      </c>
    </row>
    <row r="6009" spans="1:11" x14ac:dyDescent="0.45">
      <c r="A6009" s="10" t="s">
        <v>55</v>
      </c>
      <c r="B6009" s="20">
        <v>0.92600000000000005</v>
      </c>
      <c r="C6009" s="19">
        <v>22296</v>
      </c>
      <c r="D6009" s="19">
        <v>2771.5001980000002</v>
      </c>
      <c r="E6009" s="23">
        <v>0.77820361199999999</v>
      </c>
      <c r="F6009" s="23">
        <v>0.37609988599999999</v>
      </c>
      <c r="G6009" s="17">
        <v>0</v>
      </c>
      <c r="H6009" s="17">
        <v>1</v>
      </c>
      <c r="I6009" s="17">
        <v>0.88681792599999998</v>
      </c>
      <c r="J6009" s="17">
        <v>0.11286980000000001</v>
      </c>
      <c r="K6009" s="17">
        <v>3.1199999999999999E-4</v>
      </c>
    </row>
    <row r="6010" spans="1:11" x14ac:dyDescent="0.45">
      <c r="A6010" s="10" t="s">
        <v>55</v>
      </c>
      <c r="B6010" s="20">
        <v>0.92700000000000005</v>
      </c>
      <c r="C6010" s="19">
        <v>22326</v>
      </c>
      <c r="D6010" s="19">
        <v>2794.9838410000002</v>
      </c>
      <c r="E6010" s="23">
        <v>0.78603191900000002</v>
      </c>
      <c r="F6010" s="23">
        <v>0.37828130599999998</v>
      </c>
      <c r="G6010" s="17">
        <v>0</v>
      </c>
      <c r="H6010" s="17">
        <v>1</v>
      </c>
      <c r="I6010" s="17">
        <v>0.88768975400000005</v>
      </c>
      <c r="J6010" s="17">
        <v>0.112000378</v>
      </c>
      <c r="K6010" s="17">
        <v>3.1E-4</v>
      </c>
    </row>
    <row r="6011" spans="1:11" x14ac:dyDescent="0.45">
      <c r="A6011" s="10" t="s">
        <v>55</v>
      </c>
      <c r="B6011" s="20">
        <v>0.92800000000000005</v>
      </c>
      <c r="C6011" s="19">
        <v>22348</v>
      </c>
      <c r="D6011" s="19">
        <v>2812.3382040000001</v>
      </c>
      <c r="E6011" s="23">
        <v>0.79082723799999999</v>
      </c>
      <c r="F6011" s="23">
        <v>0.38109209900000002</v>
      </c>
      <c r="G6011" s="17">
        <v>0</v>
      </c>
      <c r="H6011" s="17">
        <v>1</v>
      </c>
      <c r="I6011" s="17">
        <v>0.88839396800000003</v>
      </c>
      <c r="J6011" s="17">
        <v>0.11129810599999999</v>
      </c>
      <c r="K6011" s="17">
        <v>3.0800000000000001E-4</v>
      </c>
    </row>
    <row r="6012" spans="1:11" x14ac:dyDescent="0.45">
      <c r="A6012" s="10" t="s">
        <v>55</v>
      </c>
      <c r="B6012" s="20">
        <v>0.92900000000000005</v>
      </c>
      <c r="C6012" s="19">
        <v>22373</v>
      </c>
      <c r="D6012" s="19">
        <v>2832.2079490000001</v>
      </c>
      <c r="E6012" s="23">
        <v>0.79685573200000004</v>
      </c>
      <c r="F6012" s="23">
        <v>0.38333805300000001</v>
      </c>
      <c r="G6012" s="17">
        <v>0</v>
      </c>
      <c r="H6012" s="17">
        <v>1</v>
      </c>
      <c r="I6012" s="17">
        <v>0.88907443799999997</v>
      </c>
      <c r="J6012" s="17">
        <v>0.110619515</v>
      </c>
      <c r="K6012" s="17">
        <v>3.0600000000000001E-4</v>
      </c>
    </row>
    <row r="6013" spans="1:11" x14ac:dyDescent="0.45">
      <c r="A6013" s="10" t="s">
        <v>55</v>
      </c>
      <c r="B6013" s="20">
        <v>0.93</v>
      </c>
      <c r="C6013" s="19">
        <v>22398</v>
      </c>
      <c r="D6013" s="19">
        <v>2852.3085369999999</v>
      </c>
      <c r="E6013" s="23">
        <v>0.80845715299999998</v>
      </c>
      <c r="F6013" s="23">
        <v>0.38593999600000001</v>
      </c>
      <c r="G6013" s="17">
        <v>0</v>
      </c>
      <c r="H6013" s="17">
        <v>1</v>
      </c>
      <c r="I6013" s="17">
        <v>0.88979006500000002</v>
      </c>
      <c r="J6013" s="17">
        <v>0.109905978</v>
      </c>
      <c r="K6013" s="17">
        <v>3.0400000000000002E-4</v>
      </c>
    </row>
    <row r="6014" spans="1:11" x14ac:dyDescent="0.45">
      <c r="A6014" s="10" t="s">
        <v>55</v>
      </c>
      <c r="B6014" s="20">
        <v>0.93100000000000005</v>
      </c>
      <c r="C6014" s="19">
        <v>22422</v>
      </c>
      <c r="D6014" s="19">
        <v>2871.8201560000002</v>
      </c>
      <c r="E6014" s="23">
        <v>0.81815924799999995</v>
      </c>
      <c r="F6014" s="23">
        <v>0.38873868700000003</v>
      </c>
      <c r="G6014" s="17">
        <v>0</v>
      </c>
      <c r="H6014" s="17">
        <v>1</v>
      </c>
      <c r="I6014" s="17">
        <v>0.89056391499999998</v>
      </c>
      <c r="J6014" s="17">
        <v>0.109134262</v>
      </c>
      <c r="K6014" s="17">
        <v>3.0200000000000002E-4</v>
      </c>
    </row>
    <row r="6015" spans="1:11" x14ac:dyDescent="0.45">
      <c r="A6015" s="10" t="s">
        <v>55</v>
      </c>
      <c r="B6015" s="20">
        <v>0.93200000000000005</v>
      </c>
      <c r="C6015" s="19">
        <v>22447</v>
      </c>
      <c r="D6015" s="19">
        <v>2892.6006860000002</v>
      </c>
      <c r="E6015" s="23">
        <v>0.83464444199999999</v>
      </c>
      <c r="F6015" s="23">
        <v>0.39108302299999997</v>
      </c>
      <c r="G6015" s="17">
        <v>0</v>
      </c>
      <c r="H6015" s="17">
        <v>1</v>
      </c>
      <c r="I6015" s="17">
        <v>0.891304859</v>
      </c>
      <c r="J6015" s="17">
        <v>0.108395362</v>
      </c>
      <c r="K6015" s="17">
        <v>2.9999999999999997E-4</v>
      </c>
    </row>
    <row r="6016" spans="1:11" x14ac:dyDescent="0.45">
      <c r="A6016" s="10" t="s">
        <v>55</v>
      </c>
      <c r="B6016" s="20">
        <v>0.93300000000000005</v>
      </c>
      <c r="C6016" s="19">
        <v>22471</v>
      </c>
      <c r="D6016" s="19">
        <v>2912.8117980000002</v>
      </c>
      <c r="E6016" s="23">
        <v>0.84824296799999999</v>
      </c>
      <c r="F6016" s="23">
        <v>0.39398613199999999</v>
      </c>
      <c r="G6016" s="17">
        <v>0</v>
      </c>
      <c r="H6016" s="17">
        <v>1</v>
      </c>
      <c r="I6016" s="17">
        <v>0.89212853999999997</v>
      </c>
      <c r="J6016" s="17">
        <v>0.107573953</v>
      </c>
      <c r="K6016" s="17">
        <v>2.9799999999999998E-4</v>
      </c>
    </row>
    <row r="6017" spans="1:11" x14ac:dyDescent="0.45">
      <c r="A6017" s="10" t="s">
        <v>55</v>
      </c>
      <c r="B6017" s="20">
        <v>0.93400000000000005</v>
      </c>
      <c r="C6017" s="19">
        <v>22495</v>
      </c>
      <c r="D6017" s="19">
        <v>2933.4450820000002</v>
      </c>
      <c r="E6017" s="23">
        <v>0.86568172899999996</v>
      </c>
      <c r="F6017" s="23">
        <v>0.39660065700000002</v>
      </c>
      <c r="G6017" s="17">
        <v>0</v>
      </c>
      <c r="H6017" s="17">
        <v>1</v>
      </c>
      <c r="I6017" s="17">
        <v>0.89240328300000005</v>
      </c>
      <c r="J6017" s="17">
        <v>0.107299967</v>
      </c>
      <c r="K6017" s="17">
        <v>2.9700000000000001E-4</v>
      </c>
    </row>
    <row r="6018" spans="1:11" x14ac:dyDescent="0.45">
      <c r="A6018" s="10" t="s">
        <v>55</v>
      </c>
      <c r="B6018" s="20">
        <v>0.93500000000000005</v>
      </c>
      <c r="C6018" s="19">
        <v>22518</v>
      </c>
      <c r="D6018" s="19">
        <v>2953.4247209999999</v>
      </c>
      <c r="E6018" s="23">
        <v>0.871925014</v>
      </c>
      <c r="F6018" s="23">
        <v>0.39915598400000002</v>
      </c>
      <c r="G6018" s="17">
        <v>0</v>
      </c>
      <c r="H6018" s="17">
        <v>1</v>
      </c>
      <c r="I6018" s="17">
        <v>0.89296854999999997</v>
      </c>
      <c r="J6018" s="17">
        <v>0.106736259</v>
      </c>
      <c r="K6018" s="17">
        <v>2.9500000000000001E-4</v>
      </c>
    </row>
    <row r="6019" spans="1:11" x14ac:dyDescent="0.45">
      <c r="A6019" s="10" t="s">
        <v>55</v>
      </c>
      <c r="B6019" s="20">
        <v>0.93600000000000005</v>
      </c>
      <c r="C6019" s="19">
        <v>22541</v>
      </c>
      <c r="D6019" s="19">
        <v>2973.5668000000001</v>
      </c>
      <c r="E6019" s="23">
        <v>0.87897519400000002</v>
      </c>
      <c r="F6019" s="23">
        <v>0.40106664400000003</v>
      </c>
      <c r="G6019" s="17">
        <v>0</v>
      </c>
      <c r="H6019" s="17">
        <v>1</v>
      </c>
      <c r="I6019" s="17">
        <v>0.89359013600000003</v>
      </c>
      <c r="J6019" s="17">
        <v>0.106116448</v>
      </c>
      <c r="K6019" s="17">
        <v>2.9300000000000002E-4</v>
      </c>
    </row>
    <row r="6020" spans="1:11" x14ac:dyDescent="0.45">
      <c r="A6020" s="10" t="s">
        <v>55</v>
      </c>
      <c r="B6020" s="20">
        <v>0.93700000000000006</v>
      </c>
      <c r="C6020" s="19">
        <v>22562</v>
      </c>
      <c r="D6020" s="19">
        <v>2992.1076560000001</v>
      </c>
      <c r="E6020" s="23">
        <v>0.88986420200000005</v>
      </c>
      <c r="F6020" s="23">
        <v>0.404605732</v>
      </c>
      <c r="G6020" s="17">
        <v>0</v>
      </c>
      <c r="H6020" s="17">
        <v>1</v>
      </c>
      <c r="I6020" s="17">
        <v>0.89428650600000004</v>
      </c>
      <c r="J6020" s="17">
        <v>0.105421999</v>
      </c>
      <c r="K6020" s="17">
        <v>2.9100000000000003E-4</v>
      </c>
    </row>
    <row r="6021" spans="1:11" x14ac:dyDescent="0.45">
      <c r="A6021" s="10" t="s">
        <v>55</v>
      </c>
      <c r="B6021" s="20">
        <v>0.93799999999999994</v>
      </c>
      <c r="C6021" s="19">
        <v>22590</v>
      </c>
      <c r="D6021" s="19">
        <v>3017.196027</v>
      </c>
      <c r="E6021" s="23">
        <v>0.89805989500000005</v>
      </c>
      <c r="F6021" s="23">
        <v>0.40728373600000001</v>
      </c>
      <c r="G6021" s="17">
        <v>0</v>
      </c>
      <c r="H6021" s="17">
        <v>1</v>
      </c>
      <c r="I6021" s="17">
        <v>0.89499987000000003</v>
      </c>
      <c r="J6021" s="17">
        <v>0.104710817</v>
      </c>
      <c r="K6021" s="17">
        <v>2.8899999999999998E-4</v>
      </c>
    </row>
    <row r="6022" spans="1:11" x14ac:dyDescent="0.45">
      <c r="A6022" s="10" t="s">
        <v>55</v>
      </c>
      <c r="B6022" s="20">
        <v>0.93899999999999995</v>
      </c>
      <c r="C6022" s="19">
        <v>22614</v>
      </c>
      <c r="D6022" s="19">
        <v>3038.8674380000002</v>
      </c>
      <c r="E6022" s="23">
        <v>0.90599896000000002</v>
      </c>
      <c r="F6022" s="23">
        <v>0.41047746000000002</v>
      </c>
      <c r="G6022" s="17">
        <v>0</v>
      </c>
      <c r="H6022" s="17">
        <v>1</v>
      </c>
      <c r="I6022" s="17">
        <v>0.89579124200000004</v>
      </c>
      <c r="J6022" s="17">
        <v>0.103921626</v>
      </c>
      <c r="K6022" s="17">
        <v>2.8699999999999998E-4</v>
      </c>
    </row>
    <row r="6023" spans="1:11" x14ac:dyDescent="0.45">
      <c r="A6023" s="10" t="s">
        <v>55</v>
      </c>
      <c r="B6023" s="20">
        <v>0.94</v>
      </c>
      <c r="C6023" s="19">
        <v>22639</v>
      </c>
      <c r="D6023" s="19">
        <v>3061.7269879999999</v>
      </c>
      <c r="E6023" s="23">
        <v>0.91733370999999997</v>
      </c>
      <c r="F6023" s="23">
        <v>0.41334340800000002</v>
      </c>
      <c r="G6023" s="17">
        <v>0</v>
      </c>
      <c r="H6023" s="17">
        <v>1</v>
      </c>
      <c r="I6023" s="17">
        <v>0.89645819199999999</v>
      </c>
      <c r="J6023" s="17">
        <v>0.10325651299999999</v>
      </c>
      <c r="K6023" s="17">
        <v>2.8499999999999999E-4</v>
      </c>
    </row>
    <row r="6024" spans="1:11" x14ac:dyDescent="0.45">
      <c r="A6024" s="10" t="s">
        <v>55</v>
      </c>
      <c r="B6024" s="20">
        <v>0.94099999999999995</v>
      </c>
      <c r="C6024" s="19">
        <v>22662</v>
      </c>
      <c r="D6024" s="19">
        <v>3082.888246</v>
      </c>
      <c r="E6024" s="23">
        <v>0.92183591200000004</v>
      </c>
      <c r="F6024" s="23">
        <v>0.41611746700000002</v>
      </c>
      <c r="G6024" s="17">
        <v>0</v>
      </c>
      <c r="H6024" s="17">
        <v>1</v>
      </c>
      <c r="I6024" s="17">
        <v>0.89723771500000005</v>
      </c>
      <c r="J6024" s="17">
        <v>0.102479138</v>
      </c>
      <c r="K6024" s="17">
        <v>2.8299999999999999E-4</v>
      </c>
    </row>
    <row r="6025" spans="1:11" x14ac:dyDescent="0.45">
      <c r="A6025" s="10" t="s">
        <v>55</v>
      </c>
      <c r="B6025" s="20">
        <v>0.94199999999999995</v>
      </c>
      <c r="C6025" s="19">
        <v>22684</v>
      </c>
      <c r="D6025" s="19">
        <v>3103.3422289999999</v>
      </c>
      <c r="E6025" s="23">
        <v>0.93595858700000001</v>
      </c>
      <c r="F6025" s="23">
        <v>0.41903416999999998</v>
      </c>
      <c r="G6025" s="17">
        <v>0</v>
      </c>
      <c r="H6025" s="17">
        <v>1</v>
      </c>
      <c r="I6025" s="17">
        <v>0.89793074100000003</v>
      </c>
      <c r="J6025" s="17">
        <v>0.10178802100000001</v>
      </c>
      <c r="K6025" s="17">
        <v>2.81E-4</v>
      </c>
    </row>
    <row r="6026" spans="1:11" x14ac:dyDescent="0.45">
      <c r="A6026" s="10" t="s">
        <v>55</v>
      </c>
      <c r="B6026" s="20">
        <v>0.94299999999999995</v>
      </c>
      <c r="C6026" s="19">
        <v>22711</v>
      </c>
      <c r="D6026" s="19">
        <v>3128.8536939999999</v>
      </c>
      <c r="E6026" s="23">
        <v>0.95010688799999998</v>
      </c>
      <c r="F6026" s="23">
        <v>0.42176191800000001</v>
      </c>
      <c r="G6026" s="17">
        <v>0</v>
      </c>
      <c r="H6026" s="17">
        <v>1</v>
      </c>
      <c r="I6026" s="17">
        <v>0.89827602699999998</v>
      </c>
      <c r="J6026" s="17">
        <v>0.101444273</v>
      </c>
      <c r="K6026" s="17">
        <v>2.7999999999999998E-4</v>
      </c>
    </row>
    <row r="6027" spans="1:11" x14ac:dyDescent="0.45">
      <c r="A6027" s="10" t="s">
        <v>55</v>
      </c>
      <c r="B6027" s="20">
        <v>0.94399999999999995</v>
      </c>
      <c r="C6027" s="19">
        <v>22735</v>
      </c>
      <c r="D6027" s="19">
        <v>3151.755384</v>
      </c>
      <c r="E6027" s="23">
        <v>0.95932999600000002</v>
      </c>
      <c r="F6027" s="23">
        <v>0.425220392</v>
      </c>
      <c r="G6027" s="17">
        <v>0</v>
      </c>
      <c r="H6027" s="17">
        <v>1</v>
      </c>
      <c r="I6027" s="17">
        <v>0.89889655599999996</v>
      </c>
      <c r="J6027" s="17">
        <v>0.100825473</v>
      </c>
      <c r="K6027" s="17">
        <v>2.7799999999999998E-4</v>
      </c>
    </row>
    <row r="6028" spans="1:11" x14ac:dyDescent="0.45">
      <c r="A6028" s="10" t="s">
        <v>55</v>
      </c>
      <c r="B6028" s="20">
        <v>0.94499999999999995</v>
      </c>
      <c r="C6028" s="19">
        <v>22757</v>
      </c>
      <c r="D6028" s="19">
        <v>3172.9810170000001</v>
      </c>
      <c r="E6028" s="23">
        <v>0.96820041800000001</v>
      </c>
      <c r="F6028" s="23">
        <v>0.42802900100000002</v>
      </c>
      <c r="G6028" s="17">
        <v>0</v>
      </c>
      <c r="H6028" s="17">
        <v>1</v>
      </c>
      <c r="I6028" s="17">
        <v>0.89936522500000005</v>
      </c>
      <c r="J6028" s="17">
        <v>0.100358093</v>
      </c>
      <c r="K6028" s="17">
        <v>2.7700000000000001E-4</v>
      </c>
    </row>
    <row r="6029" spans="1:11" x14ac:dyDescent="0.45">
      <c r="A6029" s="10" t="s">
        <v>55</v>
      </c>
      <c r="B6029" s="20">
        <v>0.94599999999999995</v>
      </c>
      <c r="C6029" s="19">
        <v>22783</v>
      </c>
      <c r="D6029" s="19">
        <v>3198.3504079999998</v>
      </c>
      <c r="E6029" s="23">
        <v>0.98256592300000001</v>
      </c>
      <c r="F6029" s="23">
        <v>0.43099610300000002</v>
      </c>
      <c r="G6029" s="17">
        <v>0</v>
      </c>
      <c r="H6029" s="17">
        <v>1</v>
      </c>
      <c r="I6029" s="17">
        <v>0.89995752299999998</v>
      </c>
      <c r="J6029" s="17">
        <v>9.98E-2</v>
      </c>
      <c r="K6029" s="17">
        <v>2.7500000000000002E-4</v>
      </c>
    </row>
    <row r="6030" spans="1:11" x14ac:dyDescent="0.45">
      <c r="A6030" s="10" t="s">
        <v>55</v>
      </c>
      <c r="B6030" s="20">
        <v>0.94699999999999995</v>
      </c>
      <c r="C6030" s="19">
        <v>22804</v>
      </c>
      <c r="D6030" s="19">
        <v>3219.142343</v>
      </c>
      <c r="E6030" s="23">
        <v>0.99416792099999995</v>
      </c>
      <c r="F6030" s="23">
        <v>0.43347353700000002</v>
      </c>
      <c r="G6030" s="17">
        <v>0</v>
      </c>
      <c r="H6030" s="17">
        <v>1</v>
      </c>
      <c r="I6030" s="17">
        <v>0.90044357399999997</v>
      </c>
      <c r="J6030" s="17">
        <v>9.9299999999999999E-2</v>
      </c>
      <c r="K6030" s="17">
        <v>2.7399999999999999E-4</v>
      </c>
    </row>
    <row r="6031" spans="1:11" x14ac:dyDescent="0.45">
      <c r="A6031" s="10" t="s">
        <v>55</v>
      </c>
      <c r="B6031" s="20">
        <v>0.94799999999999995</v>
      </c>
      <c r="C6031" s="19">
        <v>22829</v>
      </c>
      <c r="D6031" s="19">
        <v>3244.2903470000001</v>
      </c>
      <c r="E6031" s="23">
        <v>1.0145475079999999</v>
      </c>
      <c r="F6031" s="23">
        <v>0.43651287300000002</v>
      </c>
      <c r="G6031" s="17">
        <v>0</v>
      </c>
      <c r="H6031" s="17">
        <v>1</v>
      </c>
      <c r="I6031" s="17">
        <v>0.90104568100000004</v>
      </c>
      <c r="J6031" s="17">
        <v>9.8699999999999996E-2</v>
      </c>
      <c r="K6031" s="17">
        <v>2.72E-4</v>
      </c>
    </row>
    <row r="6032" spans="1:11" x14ac:dyDescent="0.45">
      <c r="A6032" s="10" t="s">
        <v>55</v>
      </c>
      <c r="B6032" s="20">
        <v>0.94899999999999995</v>
      </c>
      <c r="C6032" s="19">
        <v>22850</v>
      </c>
      <c r="D6032" s="19">
        <v>3265.6968590000001</v>
      </c>
      <c r="E6032" s="23">
        <v>1.023182276</v>
      </c>
      <c r="F6032" s="23">
        <v>0.44060907300000002</v>
      </c>
      <c r="G6032" s="17">
        <v>0</v>
      </c>
      <c r="H6032" s="17">
        <v>1</v>
      </c>
      <c r="I6032" s="17">
        <v>0.90164312499999999</v>
      </c>
      <c r="J6032" s="17">
        <v>9.8100000000000007E-2</v>
      </c>
      <c r="K6032" s="17">
        <v>2.7E-4</v>
      </c>
    </row>
    <row r="6033" spans="1:11" x14ac:dyDescent="0.45">
      <c r="A6033" s="10" t="s">
        <v>55</v>
      </c>
      <c r="B6033" s="20">
        <v>0.95</v>
      </c>
      <c r="C6033" s="19">
        <v>22879</v>
      </c>
      <c r="D6033" s="19">
        <v>3295.5409370000002</v>
      </c>
      <c r="E6033" s="23">
        <v>1.037355697</v>
      </c>
      <c r="F6033" s="23">
        <v>0.443617765</v>
      </c>
      <c r="G6033" s="17">
        <v>0</v>
      </c>
      <c r="H6033" s="17">
        <v>1</v>
      </c>
      <c r="I6033" s="17">
        <v>0.90216421999999996</v>
      </c>
      <c r="J6033" s="17">
        <v>9.7600000000000006E-2</v>
      </c>
      <c r="K6033" s="17">
        <v>2.6899999999999998E-4</v>
      </c>
    </row>
    <row r="6034" spans="1:11" x14ac:dyDescent="0.45">
      <c r="A6034" s="10" t="s">
        <v>55</v>
      </c>
      <c r="B6034" s="20">
        <v>0.95099999999999996</v>
      </c>
      <c r="C6034" s="19">
        <v>22904</v>
      </c>
      <c r="D6034" s="19">
        <v>3321.567157</v>
      </c>
      <c r="E6034" s="23">
        <v>1.0442713990000001</v>
      </c>
      <c r="F6034" s="23">
        <v>0.44723711900000002</v>
      </c>
      <c r="G6034" s="17">
        <v>0</v>
      </c>
      <c r="H6034" s="17">
        <v>1</v>
      </c>
      <c r="I6034" s="17">
        <v>0.90298361199999999</v>
      </c>
      <c r="J6034" s="17">
        <v>9.6699999999999994E-2</v>
      </c>
      <c r="K6034" s="17">
        <v>2.6699999999999998E-4</v>
      </c>
    </row>
    <row r="6035" spans="1:11" x14ac:dyDescent="0.45">
      <c r="A6035" s="10" t="s">
        <v>55</v>
      </c>
      <c r="B6035" s="20">
        <v>0.95199999999999996</v>
      </c>
      <c r="C6035" s="19">
        <v>22924</v>
      </c>
      <c r="D6035" s="19">
        <v>3342.5929500000002</v>
      </c>
      <c r="E6035" s="23">
        <v>1.054047599</v>
      </c>
      <c r="F6035" s="23">
        <v>0.45067228100000001</v>
      </c>
      <c r="G6035" s="17">
        <v>0</v>
      </c>
      <c r="H6035" s="17">
        <v>1</v>
      </c>
      <c r="I6035" s="17">
        <v>0.90349573599999999</v>
      </c>
      <c r="J6035" s="17">
        <v>9.6199999999999994E-2</v>
      </c>
      <c r="K6035" s="17">
        <v>2.6499999999999999E-4</v>
      </c>
    </row>
    <row r="6036" spans="1:11" x14ac:dyDescent="0.45">
      <c r="A6036" s="10" t="s">
        <v>55</v>
      </c>
      <c r="B6036" s="20">
        <v>0.95299999999999996</v>
      </c>
      <c r="C6036" s="19">
        <v>22952</v>
      </c>
      <c r="D6036" s="19">
        <v>3372.2506669999998</v>
      </c>
      <c r="E6036" s="23">
        <v>1.0640398689999999</v>
      </c>
      <c r="F6036" s="23">
        <v>0.45381092699999998</v>
      </c>
      <c r="G6036" s="17">
        <v>0</v>
      </c>
      <c r="H6036" s="17">
        <v>1</v>
      </c>
      <c r="I6036" s="17">
        <v>0.90438307500000004</v>
      </c>
      <c r="J6036" s="17">
        <v>9.5399999999999999E-2</v>
      </c>
      <c r="K6036" s="17">
        <v>2.63E-4</v>
      </c>
    </row>
    <row r="6037" spans="1:11" x14ac:dyDescent="0.45">
      <c r="A6037" s="10" t="s">
        <v>55</v>
      </c>
      <c r="B6037" s="20">
        <v>0.95399999999999996</v>
      </c>
      <c r="C6037" s="19">
        <v>22975</v>
      </c>
      <c r="D6037" s="19">
        <v>3397.0248409999999</v>
      </c>
      <c r="E6037" s="23">
        <v>1.0872966660000001</v>
      </c>
      <c r="F6037" s="23">
        <v>0.45738014500000002</v>
      </c>
      <c r="G6037" s="17">
        <v>0</v>
      </c>
      <c r="H6037" s="17">
        <v>1</v>
      </c>
      <c r="I6037" s="17">
        <v>0.90490680800000001</v>
      </c>
      <c r="J6037" s="17">
        <v>9.4799999999999995E-2</v>
      </c>
      <c r="K6037" s="17">
        <v>2.61E-4</v>
      </c>
    </row>
    <row r="6038" spans="1:11" x14ac:dyDescent="0.45">
      <c r="A6038" s="10" t="s">
        <v>55</v>
      </c>
      <c r="B6038" s="20">
        <v>0.95499999999999996</v>
      </c>
      <c r="C6038" s="19">
        <v>22998</v>
      </c>
      <c r="D6038" s="19">
        <v>3422.1252439999998</v>
      </c>
      <c r="E6038" s="23">
        <v>1.096333773</v>
      </c>
      <c r="F6038" s="23">
        <v>0.46048105900000003</v>
      </c>
      <c r="G6038" s="17">
        <v>0</v>
      </c>
      <c r="H6038" s="17">
        <v>1</v>
      </c>
      <c r="I6038" s="17">
        <v>0.905529272</v>
      </c>
      <c r="J6038" s="17">
        <v>9.4200000000000006E-2</v>
      </c>
      <c r="K6038" s="17">
        <v>2.5999999999999998E-4</v>
      </c>
    </row>
    <row r="6039" spans="1:11" x14ac:dyDescent="0.45">
      <c r="A6039" s="10" t="s">
        <v>55</v>
      </c>
      <c r="B6039" s="20">
        <v>0.95599999999999996</v>
      </c>
      <c r="C6039" s="19">
        <v>23019</v>
      </c>
      <c r="D6039" s="19">
        <v>3445.3239309999999</v>
      </c>
      <c r="E6039" s="23">
        <v>1.113425975</v>
      </c>
      <c r="F6039" s="23">
        <v>0.46435998899999997</v>
      </c>
      <c r="G6039" s="17">
        <v>0</v>
      </c>
      <c r="H6039" s="17">
        <v>1</v>
      </c>
      <c r="I6039" s="17">
        <v>0.90604363200000004</v>
      </c>
      <c r="J6039" s="17">
        <v>9.3700000000000006E-2</v>
      </c>
      <c r="K6039" s="17">
        <v>2.5799999999999998E-4</v>
      </c>
    </row>
    <row r="6040" spans="1:11" x14ac:dyDescent="0.45">
      <c r="A6040" s="10" t="s">
        <v>55</v>
      </c>
      <c r="B6040" s="20">
        <v>0.95699999999999996</v>
      </c>
      <c r="C6040" s="19">
        <v>23048</v>
      </c>
      <c r="D6040" s="19">
        <v>3477.8244199999999</v>
      </c>
      <c r="E6040" s="23">
        <v>1.13247886</v>
      </c>
      <c r="F6040" s="23">
        <v>0.46752724800000001</v>
      </c>
      <c r="G6040" s="17">
        <v>0</v>
      </c>
      <c r="H6040" s="17">
        <v>1</v>
      </c>
      <c r="I6040" s="17">
        <v>0.90678020199999998</v>
      </c>
      <c r="J6040" s="17">
        <v>9.2999999999999999E-2</v>
      </c>
      <c r="K6040" s="17">
        <v>2.5599999999999999E-4</v>
      </c>
    </row>
    <row r="6041" spans="1:11" x14ac:dyDescent="0.45">
      <c r="A6041" s="10" t="s">
        <v>55</v>
      </c>
      <c r="B6041" s="20">
        <v>0.95799999999999996</v>
      </c>
      <c r="C6041" s="19">
        <v>23069</v>
      </c>
      <c r="D6041" s="19">
        <v>3501.7880890000001</v>
      </c>
      <c r="E6041" s="23">
        <v>1.1538798830000001</v>
      </c>
      <c r="F6041" s="23">
        <v>0.47174453199999999</v>
      </c>
      <c r="G6041" s="17">
        <v>0</v>
      </c>
      <c r="H6041" s="17">
        <v>1</v>
      </c>
      <c r="I6041" s="17">
        <v>0.90693725999999997</v>
      </c>
      <c r="J6041" s="17">
        <v>9.2799999999999994E-2</v>
      </c>
      <c r="K6041" s="17">
        <v>2.5500000000000002E-4</v>
      </c>
    </row>
    <row r="6042" spans="1:11" x14ac:dyDescent="0.45">
      <c r="A6042" s="10" t="s">
        <v>55</v>
      </c>
      <c r="B6042" s="20">
        <v>0.95899999999999996</v>
      </c>
      <c r="C6042" s="19">
        <v>23096</v>
      </c>
      <c r="D6042" s="19">
        <v>3533.3108630000002</v>
      </c>
      <c r="E6042" s="23">
        <v>1.1749142159999999</v>
      </c>
      <c r="F6042" s="23">
        <v>0.47492301799999997</v>
      </c>
      <c r="G6042" s="17">
        <v>0</v>
      </c>
      <c r="H6042" s="17">
        <v>1</v>
      </c>
      <c r="I6042" s="17">
        <v>0.907634104</v>
      </c>
      <c r="J6042" s="17">
        <v>9.2100000000000001E-2</v>
      </c>
      <c r="K6042" s="17">
        <v>2.5300000000000002E-4</v>
      </c>
    </row>
    <row r="6043" spans="1:11" x14ac:dyDescent="0.45">
      <c r="A6043" s="10" t="s">
        <v>55</v>
      </c>
      <c r="B6043" s="20">
        <v>0.96</v>
      </c>
      <c r="C6043" s="19">
        <v>23120</v>
      </c>
      <c r="D6043" s="19">
        <v>3561.7772209999998</v>
      </c>
      <c r="E6043" s="23">
        <v>1.1942724039999999</v>
      </c>
      <c r="F6043" s="23">
        <v>0.47900642799999998</v>
      </c>
      <c r="G6043" s="17">
        <v>0</v>
      </c>
      <c r="H6043" s="17">
        <v>1</v>
      </c>
      <c r="I6043" s="17">
        <v>0.908274425</v>
      </c>
      <c r="J6043" s="17">
        <v>9.1499999999999998E-2</v>
      </c>
      <c r="K6043" s="17">
        <v>2.5099999999999998E-4</v>
      </c>
    </row>
    <row r="6044" spans="1:11" x14ac:dyDescent="0.45">
      <c r="A6044" s="10" t="s">
        <v>55</v>
      </c>
      <c r="B6044" s="20">
        <v>0.96099999999999997</v>
      </c>
      <c r="C6044" s="19">
        <v>23143</v>
      </c>
      <c r="D6044" s="19">
        <v>3589.3060569999998</v>
      </c>
      <c r="E6044" s="23">
        <v>1.2014878929999999</v>
      </c>
      <c r="F6044" s="23">
        <v>0.48218518900000001</v>
      </c>
      <c r="G6044" s="17">
        <v>0</v>
      </c>
      <c r="H6044" s="17">
        <v>1</v>
      </c>
      <c r="I6044" s="17">
        <v>0.90880012399999999</v>
      </c>
      <c r="J6044" s="17">
        <v>9.0899999999999995E-2</v>
      </c>
      <c r="K6044" s="17">
        <v>2.5000000000000001E-4</v>
      </c>
    </row>
    <row r="6045" spans="1:11" x14ac:dyDescent="0.45">
      <c r="A6045" s="10" t="s">
        <v>55</v>
      </c>
      <c r="B6045" s="20">
        <v>0.96199999999999997</v>
      </c>
      <c r="C6045" s="19">
        <v>23168</v>
      </c>
      <c r="D6045" s="19">
        <v>3619.7225389999999</v>
      </c>
      <c r="E6045" s="23">
        <v>1.229449558</v>
      </c>
      <c r="F6045" s="23">
        <v>0.485009686</v>
      </c>
      <c r="G6045" s="17">
        <v>0</v>
      </c>
      <c r="H6045" s="17">
        <v>1</v>
      </c>
      <c r="I6045" s="17">
        <v>0.90907141199999997</v>
      </c>
      <c r="J6045" s="17">
        <v>9.0700000000000003E-2</v>
      </c>
      <c r="K6045" s="17">
        <v>2.4899999999999998E-4</v>
      </c>
    </row>
    <row r="6046" spans="1:11" x14ac:dyDescent="0.45">
      <c r="A6046" s="10" t="s">
        <v>55</v>
      </c>
      <c r="B6046" s="20">
        <v>0.96299999999999997</v>
      </c>
      <c r="C6046" s="19">
        <v>23186</v>
      </c>
      <c r="D6046" s="19">
        <v>3641.9928460000001</v>
      </c>
      <c r="E6046" s="23">
        <v>1.245248556</v>
      </c>
      <c r="F6046" s="23">
        <v>0.49067948500000003</v>
      </c>
      <c r="G6046" s="17">
        <v>0</v>
      </c>
      <c r="H6046" s="17">
        <v>1</v>
      </c>
      <c r="I6046" s="17">
        <v>0.90949744499999996</v>
      </c>
      <c r="J6046" s="17">
        <v>9.0300000000000005E-2</v>
      </c>
      <c r="K6046" s="17">
        <v>2.4800000000000001E-4</v>
      </c>
    </row>
    <row r="6047" spans="1:11" x14ac:dyDescent="0.45">
      <c r="A6047" s="10" t="s">
        <v>55</v>
      </c>
      <c r="B6047" s="20">
        <v>0.96399999999999997</v>
      </c>
      <c r="C6047" s="19">
        <v>23215</v>
      </c>
      <c r="D6047" s="19">
        <v>3678.359598</v>
      </c>
      <c r="E6047" s="23">
        <v>1.2643660299999999</v>
      </c>
      <c r="F6047" s="23">
        <v>0.49414986399999999</v>
      </c>
      <c r="G6047" s="17">
        <v>0</v>
      </c>
      <c r="H6047" s="17">
        <v>1</v>
      </c>
      <c r="I6047" s="17">
        <v>0.91030624199999999</v>
      </c>
      <c r="J6047" s="17">
        <v>8.9399999999999993E-2</v>
      </c>
      <c r="K6047" s="17">
        <v>2.4499999999999999E-4</v>
      </c>
    </row>
    <row r="6048" spans="1:11" x14ac:dyDescent="0.45">
      <c r="A6048" s="10" t="s">
        <v>55</v>
      </c>
      <c r="B6048" s="20">
        <v>0.96499999999999997</v>
      </c>
      <c r="C6048" s="19">
        <v>23240</v>
      </c>
      <c r="D6048" s="19">
        <v>3710.2783380000001</v>
      </c>
      <c r="E6048" s="23">
        <v>1.293926396</v>
      </c>
      <c r="F6048" s="23">
        <v>0.49889594799999998</v>
      </c>
      <c r="G6048" s="17">
        <v>0</v>
      </c>
      <c r="H6048" s="17">
        <v>1</v>
      </c>
      <c r="I6048" s="17">
        <v>0.91091081200000001</v>
      </c>
      <c r="J6048" s="17">
        <v>8.8800000000000004E-2</v>
      </c>
      <c r="K6048" s="17">
        <v>2.4399999999999999E-4</v>
      </c>
    </row>
    <row r="6049" spans="1:11" x14ac:dyDescent="0.45">
      <c r="A6049" s="10" t="s">
        <v>55</v>
      </c>
      <c r="B6049" s="20">
        <v>0.96599999999999997</v>
      </c>
      <c r="C6049" s="19">
        <v>23264</v>
      </c>
      <c r="D6049" s="19">
        <v>3741.5834100000002</v>
      </c>
      <c r="E6049" s="23">
        <v>1.313099502</v>
      </c>
      <c r="F6049" s="23">
        <v>0.50304129099999995</v>
      </c>
      <c r="G6049" s="17">
        <v>0</v>
      </c>
      <c r="H6049" s="17">
        <v>1</v>
      </c>
      <c r="I6049" s="17">
        <v>0.91166597999999999</v>
      </c>
      <c r="J6049" s="17">
        <v>8.8099999999999998E-2</v>
      </c>
      <c r="K6049" s="17">
        <v>2.42E-4</v>
      </c>
    </row>
    <row r="6050" spans="1:11" x14ac:dyDescent="0.45">
      <c r="A6050" s="10" t="s">
        <v>55</v>
      </c>
      <c r="B6050" s="20">
        <v>0.96699999999999997</v>
      </c>
      <c r="C6050" s="19">
        <v>23289</v>
      </c>
      <c r="D6050" s="19">
        <v>3774.8157839999999</v>
      </c>
      <c r="E6050" s="23">
        <v>1.3375826099999999</v>
      </c>
      <c r="F6050" s="23">
        <v>0.50714777600000005</v>
      </c>
      <c r="G6050" s="17">
        <v>0</v>
      </c>
      <c r="H6050" s="17">
        <v>1</v>
      </c>
      <c r="I6050" s="17">
        <v>0.91208692999999996</v>
      </c>
      <c r="J6050" s="17">
        <v>8.77E-2</v>
      </c>
      <c r="K6050" s="17">
        <v>2.4000000000000001E-4</v>
      </c>
    </row>
    <row r="6051" spans="1:11" x14ac:dyDescent="0.45">
      <c r="A6051" s="10" t="s">
        <v>55</v>
      </c>
      <c r="B6051" s="20">
        <v>0.96799999999999997</v>
      </c>
      <c r="C6051" s="19">
        <v>23312</v>
      </c>
      <c r="D6051" s="19">
        <v>3805.962352</v>
      </c>
      <c r="E6051" s="23">
        <v>1.3647478239999999</v>
      </c>
      <c r="F6051" s="23">
        <v>0.51170062199999999</v>
      </c>
      <c r="G6051" s="17">
        <v>0</v>
      </c>
      <c r="H6051" s="17">
        <v>1</v>
      </c>
      <c r="I6051" s="17">
        <v>0.91264433199999995</v>
      </c>
      <c r="J6051" s="17">
        <v>8.7099999999999997E-2</v>
      </c>
      <c r="K6051" s="17">
        <v>2.3900000000000001E-4</v>
      </c>
    </row>
    <row r="6052" spans="1:11" x14ac:dyDescent="0.45">
      <c r="A6052" s="10" t="s">
        <v>55</v>
      </c>
      <c r="B6052" s="20">
        <v>0.96899999999999997</v>
      </c>
      <c r="C6052" s="19">
        <v>23337</v>
      </c>
      <c r="D6052" s="19">
        <v>3840.404297</v>
      </c>
      <c r="E6052" s="23">
        <v>1.386415194</v>
      </c>
      <c r="F6052" s="23">
        <v>0.51567484399999997</v>
      </c>
      <c r="G6052" s="17">
        <v>0</v>
      </c>
      <c r="H6052" s="17">
        <v>1</v>
      </c>
      <c r="I6052" s="17">
        <v>0.91340823599999998</v>
      </c>
      <c r="J6052" s="17">
        <v>8.6400000000000005E-2</v>
      </c>
      <c r="K6052" s="17">
        <v>2.3699999999999999E-4</v>
      </c>
    </row>
    <row r="6053" spans="1:11" x14ac:dyDescent="0.45">
      <c r="A6053" s="10" t="s">
        <v>55</v>
      </c>
      <c r="B6053" s="20">
        <v>0.97</v>
      </c>
      <c r="C6053" s="19">
        <v>23361</v>
      </c>
      <c r="D6053" s="19">
        <v>3873.9799840000001</v>
      </c>
      <c r="E6053" s="23">
        <v>1.4133032780000001</v>
      </c>
      <c r="F6053" s="23">
        <v>0.51934982200000002</v>
      </c>
      <c r="G6053" s="17">
        <v>0</v>
      </c>
      <c r="H6053" s="17">
        <v>1</v>
      </c>
      <c r="I6053" s="17">
        <v>0.91395673099999997</v>
      </c>
      <c r="J6053" s="17">
        <v>8.5800000000000001E-2</v>
      </c>
      <c r="K6053" s="17">
        <v>2.3499999999999999E-4</v>
      </c>
    </row>
    <row r="6054" spans="1:11" x14ac:dyDescent="0.45">
      <c r="A6054" s="10" t="s">
        <v>55</v>
      </c>
      <c r="B6054" s="20">
        <v>0.97099999999999997</v>
      </c>
      <c r="C6054" s="19">
        <v>23385</v>
      </c>
      <c r="D6054" s="19">
        <v>3908.0505880000001</v>
      </c>
      <c r="E6054" s="23">
        <v>1.433311993</v>
      </c>
      <c r="F6054" s="23">
        <v>0.52553322099999999</v>
      </c>
      <c r="G6054" s="17">
        <v>0</v>
      </c>
      <c r="H6054" s="17">
        <v>1</v>
      </c>
      <c r="I6054" s="17">
        <v>0.91463604099999996</v>
      </c>
      <c r="J6054" s="17">
        <v>8.5099999999999995E-2</v>
      </c>
      <c r="K6054" s="17">
        <v>2.33E-4</v>
      </c>
    </row>
    <row r="6055" spans="1:11" x14ac:dyDescent="0.45">
      <c r="A6055" s="10" t="s">
        <v>55</v>
      </c>
      <c r="B6055" s="20">
        <v>0.97199999999999998</v>
      </c>
      <c r="C6055" s="19">
        <v>23408</v>
      </c>
      <c r="D6055" s="19">
        <v>3941.2770230000001</v>
      </c>
      <c r="E6055" s="23">
        <v>1.469444585</v>
      </c>
      <c r="F6055" s="23">
        <v>0.53033785899999997</v>
      </c>
      <c r="G6055" s="17">
        <v>0</v>
      </c>
      <c r="H6055" s="17">
        <v>1</v>
      </c>
      <c r="I6055" s="17">
        <v>0.91517677900000005</v>
      </c>
      <c r="J6055" s="17">
        <v>8.4599999999999995E-2</v>
      </c>
      <c r="K6055" s="17">
        <v>2.32E-4</v>
      </c>
    </row>
    <row r="6056" spans="1:11" x14ac:dyDescent="0.45">
      <c r="A6056" s="10" t="s">
        <v>55</v>
      </c>
      <c r="B6056" s="20">
        <v>0.97299999999999998</v>
      </c>
      <c r="C6056" s="19">
        <v>23433</v>
      </c>
      <c r="D6056" s="19">
        <v>3978.206831</v>
      </c>
      <c r="E6056" s="23">
        <v>1.4898968100000001</v>
      </c>
      <c r="F6056" s="23">
        <v>0.53455789499999995</v>
      </c>
      <c r="G6056" s="17">
        <v>0</v>
      </c>
      <c r="H6056" s="17">
        <v>1</v>
      </c>
      <c r="I6056" s="17">
        <v>0.91585518300000002</v>
      </c>
      <c r="J6056" s="17">
        <v>8.3900000000000002E-2</v>
      </c>
      <c r="K6056" s="17">
        <v>2.3000000000000001E-4</v>
      </c>
    </row>
    <row r="6057" spans="1:11" x14ac:dyDescent="0.45">
      <c r="A6057" s="10" t="s">
        <v>55</v>
      </c>
      <c r="B6057" s="20">
        <v>0.97399999999999998</v>
      </c>
      <c r="C6057" s="19">
        <v>23457</v>
      </c>
      <c r="D6057" s="19">
        <v>4014.6561240000001</v>
      </c>
      <c r="E6057" s="23">
        <v>1.541840887</v>
      </c>
      <c r="F6057" s="23">
        <v>0.53991178399999995</v>
      </c>
      <c r="G6057" s="17">
        <v>0</v>
      </c>
      <c r="H6057" s="17">
        <v>1</v>
      </c>
      <c r="I6057" s="17">
        <v>0.91608551299999996</v>
      </c>
      <c r="J6057" s="17">
        <v>8.3699999999999997E-2</v>
      </c>
      <c r="K6057" s="17">
        <v>2.2900000000000001E-4</v>
      </c>
    </row>
    <row r="6058" spans="1:11" x14ac:dyDescent="0.45">
      <c r="A6058" s="10" t="s">
        <v>55</v>
      </c>
      <c r="B6058" s="20">
        <v>0.97499999999999998</v>
      </c>
      <c r="C6058" s="19">
        <v>23479</v>
      </c>
      <c r="D6058" s="19">
        <v>4049.008041</v>
      </c>
      <c r="E6058" s="23">
        <v>1.57037826</v>
      </c>
      <c r="F6058" s="23">
        <v>0.54497125499999999</v>
      </c>
      <c r="G6058" s="17">
        <v>0</v>
      </c>
      <c r="H6058" s="17">
        <v>1</v>
      </c>
      <c r="I6058" s="17">
        <v>0.91638474000000003</v>
      </c>
      <c r="J6058" s="17">
        <v>8.3400000000000002E-2</v>
      </c>
      <c r="K6058" s="17">
        <v>2.2900000000000001E-4</v>
      </c>
    </row>
    <row r="6059" spans="1:11" x14ac:dyDescent="0.45">
      <c r="A6059" s="10" t="s">
        <v>55</v>
      </c>
      <c r="B6059" s="20">
        <v>0.97599999999999998</v>
      </c>
      <c r="C6059" s="19">
        <v>23504</v>
      </c>
      <c r="D6059" s="19">
        <v>4088.626178</v>
      </c>
      <c r="E6059" s="23">
        <v>1.5997880680000001</v>
      </c>
      <c r="F6059" s="23">
        <v>0.54954666299999999</v>
      </c>
      <c r="G6059" s="17">
        <v>0</v>
      </c>
      <c r="H6059" s="17">
        <v>1</v>
      </c>
      <c r="I6059" s="17">
        <v>0.91641162499999995</v>
      </c>
      <c r="J6059" s="17">
        <v>8.3400000000000002E-2</v>
      </c>
      <c r="K6059" s="17">
        <v>2.2800000000000001E-4</v>
      </c>
    </row>
    <row r="6060" spans="1:11" x14ac:dyDescent="0.45">
      <c r="A6060" s="10" t="s">
        <v>55</v>
      </c>
      <c r="B6060" s="20">
        <v>0.97699999999999998</v>
      </c>
      <c r="C6060" s="19">
        <v>23528</v>
      </c>
      <c r="D6060" s="19">
        <v>4127.5701559999998</v>
      </c>
      <c r="E6060" s="23">
        <v>1.6537975439999999</v>
      </c>
      <c r="F6060" s="23">
        <v>0.555324649</v>
      </c>
      <c r="G6060" s="17">
        <v>0</v>
      </c>
      <c r="H6060" s="17">
        <v>1</v>
      </c>
      <c r="I6060" s="17">
        <v>0.91681673100000005</v>
      </c>
      <c r="J6060" s="17">
        <v>8.3000000000000004E-2</v>
      </c>
      <c r="K6060" s="17">
        <v>2.2699999999999999E-4</v>
      </c>
    </row>
    <row r="6061" spans="1:11" x14ac:dyDescent="0.45">
      <c r="A6061" s="10" t="s">
        <v>55</v>
      </c>
      <c r="B6061" s="20">
        <v>0.97799999999999998</v>
      </c>
      <c r="C6061" s="19">
        <v>23553</v>
      </c>
      <c r="D6061" s="19">
        <v>4169.7176010000003</v>
      </c>
      <c r="E6061" s="23">
        <v>1.704717963</v>
      </c>
      <c r="F6061" s="23">
        <v>0.56089148300000002</v>
      </c>
      <c r="G6061" s="17">
        <v>0</v>
      </c>
      <c r="H6061" s="17">
        <v>1</v>
      </c>
      <c r="I6061" s="17">
        <v>0.91745426600000002</v>
      </c>
      <c r="J6061" s="17">
        <v>8.2299999999999998E-2</v>
      </c>
      <c r="K6061" s="17">
        <v>2.2499999999999999E-4</v>
      </c>
    </row>
    <row r="6062" spans="1:11" x14ac:dyDescent="0.45">
      <c r="A6062" s="10" t="s">
        <v>55</v>
      </c>
      <c r="B6062" s="20">
        <v>0.97899999999999998</v>
      </c>
      <c r="C6062" s="19">
        <v>23577</v>
      </c>
      <c r="D6062" s="19">
        <v>4211.0924869999999</v>
      </c>
      <c r="E6062" s="23">
        <v>1.7377536250000001</v>
      </c>
      <c r="F6062" s="23">
        <v>0.56670882199999995</v>
      </c>
      <c r="G6062" s="17">
        <v>0</v>
      </c>
      <c r="H6062" s="17">
        <v>1</v>
      </c>
      <c r="I6062" s="17">
        <v>0.91782580199999997</v>
      </c>
      <c r="J6062" s="17">
        <v>8.2000000000000003E-2</v>
      </c>
      <c r="K6062" s="17">
        <v>2.24E-4</v>
      </c>
    </row>
    <row r="6063" spans="1:11" x14ac:dyDescent="0.45">
      <c r="A6063" s="10" t="s">
        <v>55</v>
      </c>
      <c r="B6063" s="20">
        <v>0.98</v>
      </c>
      <c r="C6063" s="19">
        <v>23596</v>
      </c>
      <c r="D6063" s="19">
        <v>4244.5676530000001</v>
      </c>
      <c r="E6063" s="23">
        <v>1.777288682</v>
      </c>
      <c r="F6063" s="23">
        <v>0.57240884700000005</v>
      </c>
      <c r="G6063" s="17">
        <v>0</v>
      </c>
      <c r="H6063" s="17">
        <v>1</v>
      </c>
      <c r="I6063" s="17">
        <v>0.91819790199999995</v>
      </c>
      <c r="J6063" s="17">
        <v>8.1600000000000006E-2</v>
      </c>
      <c r="K6063" s="17">
        <v>2.23E-4</v>
      </c>
    </row>
    <row r="6064" spans="1:11" x14ac:dyDescent="0.45">
      <c r="A6064" s="10" t="s">
        <v>55</v>
      </c>
      <c r="B6064" s="20">
        <v>0.98099999999999998</v>
      </c>
      <c r="C6064" s="19">
        <v>23625</v>
      </c>
      <c r="D6064" s="19">
        <v>4296.8955749999996</v>
      </c>
      <c r="E6064" s="23">
        <v>1.837518851</v>
      </c>
      <c r="F6064" s="23">
        <v>0.57686135000000005</v>
      </c>
      <c r="G6064" s="17">
        <v>0</v>
      </c>
      <c r="H6064" s="17">
        <v>1</v>
      </c>
      <c r="I6064" s="17">
        <v>0.91891403599999999</v>
      </c>
      <c r="J6064" s="17">
        <v>8.09E-2</v>
      </c>
      <c r="K6064" s="17">
        <v>2.2100000000000001E-4</v>
      </c>
    </row>
    <row r="6065" spans="1:11" x14ac:dyDescent="0.45">
      <c r="A6065" s="10" t="s">
        <v>55</v>
      </c>
      <c r="B6065" s="20">
        <v>0.98199999999999998</v>
      </c>
      <c r="C6065" s="19">
        <v>23649</v>
      </c>
      <c r="D6065" s="19">
        <v>4341.9187140000004</v>
      </c>
      <c r="E6065" s="23">
        <v>1.9144117430000001</v>
      </c>
      <c r="F6065" s="23">
        <v>0.58459083599999995</v>
      </c>
      <c r="G6065" s="17">
        <v>0</v>
      </c>
      <c r="H6065" s="17">
        <v>1</v>
      </c>
      <c r="I6065" s="17">
        <v>0.91933639700000003</v>
      </c>
      <c r="J6065" s="17">
        <v>8.0399999999999999E-2</v>
      </c>
      <c r="K6065" s="17">
        <v>2.2000000000000001E-4</v>
      </c>
    </row>
    <row r="6066" spans="1:11" x14ac:dyDescent="0.45">
      <c r="A6066" s="10" t="s">
        <v>55</v>
      </c>
      <c r="B6066" s="20">
        <v>0.98299999999999998</v>
      </c>
      <c r="C6066" s="19">
        <v>23674</v>
      </c>
      <c r="D6066" s="19">
        <v>4390.6021190000001</v>
      </c>
      <c r="E6066" s="23">
        <v>1.9905071139999999</v>
      </c>
      <c r="F6066" s="23">
        <v>0.59059519400000005</v>
      </c>
      <c r="G6066" s="17">
        <v>0</v>
      </c>
      <c r="H6066" s="17">
        <v>1</v>
      </c>
      <c r="I6066" s="17">
        <v>0.91964239000000003</v>
      </c>
      <c r="J6066" s="17">
        <v>8.0100000000000005E-2</v>
      </c>
      <c r="K6066" s="17">
        <v>2.1900000000000001E-4</v>
      </c>
    </row>
    <row r="6067" spans="1:11" x14ac:dyDescent="0.45">
      <c r="A6067" s="10" t="s">
        <v>55</v>
      </c>
      <c r="B6067" s="20">
        <v>0.98399999999999999</v>
      </c>
      <c r="C6067" s="19">
        <v>23698</v>
      </c>
      <c r="D6067" s="19">
        <v>4439.2473639999998</v>
      </c>
      <c r="E6067" s="23">
        <v>2.0515263739999998</v>
      </c>
      <c r="F6067" s="23">
        <v>0.59794788799999998</v>
      </c>
      <c r="G6067" s="17">
        <v>0</v>
      </c>
      <c r="H6067" s="17">
        <v>1</v>
      </c>
      <c r="I6067" s="17">
        <v>0.920239574</v>
      </c>
      <c r="J6067" s="17">
        <v>7.9500000000000001E-2</v>
      </c>
      <c r="K6067" s="17">
        <v>2.1699999999999999E-4</v>
      </c>
    </row>
    <row r="6068" spans="1:11" x14ac:dyDescent="0.45">
      <c r="A6068" s="10" t="s">
        <v>55</v>
      </c>
      <c r="B6068" s="20">
        <v>0.98499999999999999</v>
      </c>
      <c r="C6068" s="19">
        <v>23722</v>
      </c>
      <c r="D6068" s="19">
        <v>4489.6505649999999</v>
      </c>
      <c r="E6068" s="23">
        <v>2.1338996209999999</v>
      </c>
      <c r="F6068" s="23">
        <v>0.60498471700000001</v>
      </c>
      <c r="G6068" s="17">
        <v>0</v>
      </c>
      <c r="H6068" s="17">
        <v>1</v>
      </c>
      <c r="I6068" s="17">
        <v>0.92082886600000002</v>
      </c>
      <c r="J6068" s="17">
        <v>7.9000000000000001E-2</v>
      </c>
      <c r="K6068" s="17">
        <v>2.1599999999999999E-4</v>
      </c>
    </row>
    <row r="6069" spans="1:11" x14ac:dyDescent="0.45">
      <c r="A6069" s="10" t="s">
        <v>55</v>
      </c>
      <c r="B6069" s="20">
        <v>0.98599999999999999</v>
      </c>
      <c r="C6069" s="19">
        <v>23746</v>
      </c>
      <c r="D6069" s="19">
        <v>4541.5501009999998</v>
      </c>
      <c r="E6069" s="23">
        <v>2.1993731580000002</v>
      </c>
      <c r="F6069" s="23">
        <v>0.612232518</v>
      </c>
      <c r="G6069" s="17">
        <v>0</v>
      </c>
      <c r="H6069" s="17">
        <v>1</v>
      </c>
      <c r="I6069" s="17">
        <v>0.92117528900000001</v>
      </c>
      <c r="J6069" s="17">
        <v>7.8600000000000003E-2</v>
      </c>
      <c r="K6069" s="17">
        <v>2.1499999999999999E-4</v>
      </c>
    </row>
    <row r="6070" spans="1:11" x14ac:dyDescent="0.45">
      <c r="A6070" s="10" t="s">
        <v>55</v>
      </c>
      <c r="B6070" s="20">
        <v>0.98699999999999999</v>
      </c>
      <c r="C6070" s="19">
        <v>23770</v>
      </c>
      <c r="D6070" s="19">
        <v>4596.0171630000004</v>
      </c>
      <c r="E6070" s="23">
        <v>2.321600723</v>
      </c>
      <c r="F6070" s="23">
        <v>0.61964683600000003</v>
      </c>
      <c r="G6070" s="17">
        <v>0</v>
      </c>
      <c r="H6070" s="17">
        <v>1</v>
      </c>
      <c r="I6070" s="17">
        <v>0.92146431200000001</v>
      </c>
      <c r="J6070" s="17">
        <v>7.8299999999999995E-2</v>
      </c>
      <c r="K6070" s="17">
        <v>2.14E-4</v>
      </c>
    </row>
    <row r="6071" spans="1:11" x14ac:dyDescent="0.45">
      <c r="A6071" s="10" t="s">
        <v>55</v>
      </c>
      <c r="B6071" s="20">
        <v>0.98799999999999999</v>
      </c>
      <c r="C6071" s="19">
        <v>23794</v>
      </c>
      <c r="D6071" s="19">
        <v>4653.51433</v>
      </c>
      <c r="E6071" s="23">
        <v>2.4733928180000002</v>
      </c>
      <c r="F6071" s="23">
        <v>0.62733044199999999</v>
      </c>
      <c r="G6071" s="17">
        <v>0</v>
      </c>
      <c r="H6071" s="17">
        <v>1</v>
      </c>
      <c r="I6071" s="17">
        <v>0.92196229100000004</v>
      </c>
      <c r="J6071" s="17">
        <v>7.7799999999999994E-2</v>
      </c>
      <c r="K6071" s="17">
        <v>2.12E-4</v>
      </c>
    </row>
    <row r="6072" spans="1:11" x14ac:dyDescent="0.45">
      <c r="A6072" s="10" t="s">
        <v>55</v>
      </c>
      <c r="B6072" s="20">
        <v>0.98899999999999999</v>
      </c>
      <c r="C6072" s="19">
        <v>23818</v>
      </c>
      <c r="D6072" s="19">
        <v>4714.2078819999997</v>
      </c>
      <c r="E6072" s="23">
        <v>2.574030161</v>
      </c>
      <c r="F6072" s="23">
        <v>0.63592300700000004</v>
      </c>
      <c r="G6072" s="17">
        <v>0</v>
      </c>
      <c r="H6072" s="17">
        <v>1</v>
      </c>
      <c r="I6072" s="17">
        <v>0.92245487999999998</v>
      </c>
      <c r="J6072" s="17">
        <v>7.7299999999999994E-2</v>
      </c>
      <c r="K6072" s="17">
        <v>2.1100000000000001E-4</v>
      </c>
    </row>
    <row r="6073" spans="1:11" x14ac:dyDescent="0.45">
      <c r="A6073" s="10" t="s">
        <v>55</v>
      </c>
      <c r="B6073" s="20">
        <v>0.99</v>
      </c>
      <c r="C6073" s="19">
        <v>23842</v>
      </c>
      <c r="D6073" s="19">
        <v>4777.3351540000003</v>
      </c>
      <c r="E6073" s="23">
        <v>2.7235229009999999</v>
      </c>
      <c r="F6073" s="23">
        <v>0.64467330300000003</v>
      </c>
      <c r="G6073" s="17">
        <v>0</v>
      </c>
      <c r="H6073" s="17">
        <v>1</v>
      </c>
      <c r="I6073" s="17">
        <v>0.92296682200000002</v>
      </c>
      <c r="J6073" s="17">
        <v>7.6799999999999993E-2</v>
      </c>
      <c r="K6073" s="17">
        <v>2.1000000000000001E-4</v>
      </c>
    </row>
    <row r="6074" spans="1:11" x14ac:dyDescent="0.45">
      <c r="A6074" s="10" t="s">
        <v>55</v>
      </c>
      <c r="B6074" s="20">
        <v>0.99099999999999999</v>
      </c>
      <c r="C6074" s="19">
        <v>23865</v>
      </c>
      <c r="D6074" s="19">
        <v>4842.3212100000001</v>
      </c>
      <c r="E6074" s="23">
        <v>2.9459348649999999</v>
      </c>
      <c r="F6074" s="23">
        <v>0.654171061</v>
      </c>
      <c r="G6074" s="17">
        <v>0</v>
      </c>
      <c r="H6074" s="17">
        <v>1</v>
      </c>
      <c r="I6074" s="17">
        <v>0.92335648100000001</v>
      </c>
      <c r="J6074" s="17">
        <v>7.6399999999999996E-2</v>
      </c>
      <c r="K6074" s="17">
        <v>2.0799999999999999E-4</v>
      </c>
    </row>
    <row r="6075" spans="1:11" x14ac:dyDescent="0.45">
      <c r="A6075" s="10" t="s">
        <v>55</v>
      </c>
      <c r="B6075" s="20">
        <v>0.99199999999999999</v>
      </c>
      <c r="C6075" s="19">
        <v>23888</v>
      </c>
      <c r="D6075" s="19">
        <v>4913.1508750000003</v>
      </c>
      <c r="E6075" s="23">
        <v>3.181609704</v>
      </c>
      <c r="F6075" s="23">
        <v>0.66378155599999999</v>
      </c>
      <c r="G6075" s="17">
        <v>0</v>
      </c>
      <c r="H6075" s="17">
        <v>1</v>
      </c>
      <c r="I6075" s="17">
        <v>0.92358808000000003</v>
      </c>
      <c r="J6075" s="17">
        <v>7.6200000000000004E-2</v>
      </c>
      <c r="K6075" s="17">
        <v>2.0799999999999999E-4</v>
      </c>
    </row>
    <row r="6076" spans="1:11" x14ac:dyDescent="0.45">
      <c r="A6076" s="10" t="s">
        <v>55</v>
      </c>
      <c r="B6076" s="20">
        <v>0.99299999999999999</v>
      </c>
      <c r="C6076" s="19">
        <v>23914</v>
      </c>
      <c r="D6076" s="19">
        <v>4998.4227799999999</v>
      </c>
      <c r="E6076" s="23">
        <v>3.3638762440000001</v>
      </c>
      <c r="F6076" s="23">
        <v>0.67450068200000002</v>
      </c>
      <c r="G6076" s="17">
        <v>0</v>
      </c>
      <c r="H6076" s="17">
        <v>1</v>
      </c>
      <c r="I6076" s="17">
        <v>0.92395560799999998</v>
      </c>
      <c r="J6076" s="17">
        <v>7.5800000000000006E-2</v>
      </c>
      <c r="K6076" s="17">
        <v>2.0699999999999999E-4</v>
      </c>
    </row>
    <row r="6077" spans="1:11" x14ac:dyDescent="0.45">
      <c r="A6077" s="10" t="s">
        <v>55</v>
      </c>
      <c r="B6077" s="20">
        <v>0.99399999999999999</v>
      </c>
      <c r="C6077" s="19">
        <v>23937</v>
      </c>
      <c r="D6077" s="19">
        <v>5078.5234200000004</v>
      </c>
      <c r="E6077" s="23">
        <v>3.5943523069999999</v>
      </c>
      <c r="F6077" s="23">
        <v>0.68696089999999999</v>
      </c>
      <c r="G6077" s="17">
        <v>0</v>
      </c>
      <c r="H6077" s="17">
        <v>1</v>
      </c>
      <c r="I6077" s="17">
        <v>0.92448321899999997</v>
      </c>
      <c r="J6077" s="17">
        <v>7.5300000000000006E-2</v>
      </c>
      <c r="K6077" s="17">
        <v>2.05E-4</v>
      </c>
    </row>
    <row r="6078" spans="1:11" x14ac:dyDescent="0.45">
      <c r="A6078" s="10" t="s">
        <v>55</v>
      </c>
      <c r="B6078" s="20">
        <v>0.995</v>
      </c>
      <c r="C6078" s="19">
        <v>23962</v>
      </c>
      <c r="D6078" s="19">
        <v>5173.3631379999997</v>
      </c>
      <c r="E6078" s="23">
        <v>3.963969514</v>
      </c>
      <c r="F6078" s="23">
        <v>0.69917876400000001</v>
      </c>
      <c r="G6078" s="17">
        <v>0</v>
      </c>
      <c r="H6078" s="17">
        <v>1</v>
      </c>
      <c r="I6078" s="17">
        <v>0.92500509500000005</v>
      </c>
      <c r="J6078" s="17">
        <v>7.4800000000000005E-2</v>
      </c>
      <c r="K6078" s="17">
        <v>2.04E-4</v>
      </c>
    </row>
    <row r="6079" spans="1:11" x14ac:dyDescent="0.45">
      <c r="A6079" s="10" t="s">
        <v>55</v>
      </c>
      <c r="B6079" s="20">
        <v>0.996</v>
      </c>
      <c r="C6079" s="19">
        <v>23986</v>
      </c>
      <c r="D6079" s="19">
        <v>5272.6131169999999</v>
      </c>
      <c r="E6079" s="23">
        <v>4.3843169120000001</v>
      </c>
      <c r="F6079" s="23">
        <v>0.71327366999999997</v>
      </c>
      <c r="G6079" s="17">
        <v>0</v>
      </c>
      <c r="H6079" s="17">
        <v>1</v>
      </c>
      <c r="I6079" s="17">
        <v>0.92528062499999997</v>
      </c>
      <c r="J6079" s="17">
        <v>7.4499999999999997E-2</v>
      </c>
      <c r="K6079" s="17">
        <v>2.03E-4</v>
      </c>
    </row>
    <row r="6080" spans="1:11" x14ac:dyDescent="0.45">
      <c r="A6080" s="10" t="s">
        <v>55</v>
      </c>
      <c r="B6080" s="20">
        <v>0.997</v>
      </c>
      <c r="C6080" s="19">
        <v>24010</v>
      </c>
      <c r="D6080" s="19">
        <v>5385.3495999999996</v>
      </c>
      <c r="E6080" s="23">
        <v>5.1496351990000004</v>
      </c>
      <c r="F6080" s="23">
        <v>0.72842956400000003</v>
      </c>
      <c r="G6080" s="17">
        <v>0</v>
      </c>
      <c r="H6080" s="17">
        <v>1</v>
      </c>
      <c r="I6080" s="17">
        <v>0.92548237099999997</v>
      </c>
      <c r="J6080" s="17">
        <v>7.4300000000000005E-2</v>
      </c>
      <c r="K6080" s="17">
        <v>2.02E-4</v>
      </c>
    </row>
    <row r="6081" spans="1:11" x14ac:dyDescent="0.45">
      <c r="A6081" s="10" t="s">
        <v>55</v>
      </c>
      <c r="B6081" s="20">
        <v>0.998</v>
      </c>
      <c r="C6081" s="19">
        <v>24034</v>
      </c>
      <c r="D6081" s="19">
        <v>5529.3477489999996</v>
      </c>
      <c r="E6081" s="23">
        <v>6.9315271379999999</v>
      </c>
      <c r="F6081" s="23">
        <v>0.74588391300000001</v>
      </c>
      <c r="G6081" s="17">
        <v>0</v>
      </c>
      <c r="H6081" s="17">
        <v>1</v>
      </c>
      <c r="I6081" s="17">
        <v>0.92557330400000004</v>
      </c>
      <c r="J6081" s="17">
        <v>7.4200000000000002E-2</v>
      </c>
      <c r="K6081" s="17">
        <v>2.0100000000000001E-4</v>
      </c>
    </row>
    <row r="6082" spans="1:11" x14ac:dyDescent="0.45">
      <c r="A6082" s="10" t="s">
        <v>55</v>
      </c>
      <c r="B6082" s="20">
        <v>0.999</v>
      </c>
      <c r="C6082" s="19">
        <v>24058</v>
      </c>
      <c r="D6082" s="19">
        <v>5746.1686550000004</v>
      </c>
      <c r="E6082" s="23">
        <v>12.972484590000001</v>
      </c>
      <c r="F6082" s="23">
        <v>0.76877316600000001</v>
      </c>
      <c r="G6082" s="17">
        <v>0</v>
      </c>
      <c r="H6082" s="17">
        <v>1</v>
      </c>
      <c r="I6082" s="17">
        <v>0.92601032800000005</v>
      </c>
      <c r="J6082" s="17">
        <v>7.3800000000000004E-2</v>
      </c>
      <c r="K6082" s="17">
        <v>2.0000000000000001E-4</v>
      </c>
    </row>
    <row r="6083" spans="1:11" x14ac:dyDescent="0.45">
      <c r="A6083" s="10" t="s">
        <v>55</v>
      </c>
      <c r="B6083" s="20">
        <v>1</v>
      </c>
      <c r="C6083" s="19">
        <v>24059</v>
      </c>
      <c r="D6083" s="19">
        <v>5762.2199049999999</v>
      </c>
      <c r="E6083" s="23">
        <v>16.051250029999999</v>
      </c>
      <c r="F6083" s="23">
        <v>0.80600214400000003</v>
      </c>
      <c r="G6083" s="17">
        <v>0</v>
      </c>
      <c r="H6083" s="17">
        <v>1</v>
      </c>
      <c r="I6083" s="17">
        <v>0.92603112399999998</v>
      </c>
      <c r="J6083" s="17">
        <v>7.3800000000000004E-2</v>
      </c>
      <c r="K6083" s="17">
        <v>2.0000000000000001E-4</v>
      </c>
    </row>
    <row r="6084" spans="1:11" x14ac:dyDescent="0.45">
      <c r="A6084" s="10" t="s">
        <v>57</v>
      </c>
      <c r="B6084" s="20">
        <v>0</v>
      </c>
      <c r="C6084" s="19">
        <v>41</v>
      </c>
      <c r="D6084" s="19">
        <v>2.2200000000000001E-2</v>
      </c>
      <c r="E6084" s="23">
        <v>9.0200000000000002E-4</v>
      </c>
      <c r="F6084" s="23">
        <v>6.1700000000000004E-4</v>
      </c>
      <c r="G6084" s="17">
        <v>0</v>
      </c>
      <c r="H6084" s="17">
        <v>1</v>
      </c>
      <c r="I6084" s="17">
        <v>8.7900000000000006E-2</v>
      </c>
      <c r="J6084" s="17">
        <v>0.91208642799999995</v>
      </c>
      <c r="K6084" s="17">
        <v>0</v>
      </c>
    </row>
    <row r="6085" spans="1:11" x14ac:dyDescent="0.45">
      <c r="A6085" s="10" t="s">
        <v>57</v>
      </c>
      <c r="B6085" s="20">
        <v>0.01</v>
      </c>
      <c r="C6085" s="19">
        <v>145</v>
      </c>
      <c r="D6085" s="19">
        <v>0.159484928</v>
      </c>
      <c r="E6085" s="23">
        <v>1.7882180000000001E-3</v>
      </c>
      <c r="F6085" s="23">
        <v>1.42E-3</v>
      </c>
      <c r="G6085" s="17">
        <v>0</v>
      </c>
      <c r="H6085" s="17">
        <v>1</v>
      </c>
      <c r="I6085" s="17">
        <v>0.158856938</v>
      </c>
      <c r="J6085" s="17">
        <v>0.841143062</v>
      </c>
      <c r="K6085" s="17">
        <v>0</v>
      </c>
    </row>
    <row r="6086" spans="1:11" x14ac:dyDescent="0.45">
      <c r="A6086" s="10" t="s">
        <v>57</v>
      </c>
      <c r="B6086" s="20">
        <v>0.02</v>
      </c>
      <c r="C6086" s="19">
        <v>214</v>
      </c>
      <c r="D6086" s="19">
        <v>0.29893426099999998</v>
      </c>
      <c r="E6086" s="23">
        <v>2.3400000000000001E-3</v>
      </c>
      <c r="F6086" s="23">
        <v>1.8600000000000001E-3</v>
      </c>
      <c r="G6086" s="17">
        <v>0</v>
      </c>
      <c r="H6086" s="17">
        <v>1</v>
      </c>
      <c r="I6086" s="17">
        <v>0.26138289300000001</v>
      </c>
      <c r="J6086" s="17">
        <v>0.73861710700000005</v>
      </c>
      <c r="K6086" s="17">
        <v>0</v>
      </c>
    </row>
    <row r="6087" spans="1:11" x14ac:dyDescent="0.45">
      <c r="A6087" s="10" t="s">
        <v>57</v>
      </c>
      <c r="B6087" s="20">
        <v>0.03</v>
      </c>
      <c r="C6087" s="19">
        <v>332</v>
      </c>
      <c r="D6087" s="19">
        <v>0.62769515499999995</v>
      </c>
      <c r="E6087" s="23">
        <v>3.13E-3</v>
      </c>
      <c r="F6087" s="23">
        <v>2.8E-3</v>
      </c>
      <c r="G6087" s="17">
        <v>0</v>
      </c>
      <c r="H6087" s="17">
        <v>1</v>
      </c>
      <c r="I6087" s="17">
        <v>0.19830838100000001</v>
      </c>
      <c r="J6087" s="17">
        <v>0.80169161899999997</v>
      </c>
      <c r="K6087" s="17">
        <v>0</v>
      </c>
    </row>
    <row r="6088" spans="1:11" x14ac:dyDescent="0.45">
      <c r="A6088" s="10" t="s">
        <v>57</v>
      </c>
      <c r="B6088" s="20">
        <v>0.04</v>
      </c>
      <c r="C6088" s="19">
        <v>430</v>
      </c>
      <c r="D6088" s="19">
        <v>0.97040651</v>
      </c>
      <c r="E6088" s="23">
        <v>3.9399999999999999E-3</v>
      </c>
      <c r="F6088" s="23">
        <v>3.46E-3</v>
      </c>
      <c r="G6088" s="17">
        <v>0</v>
      </c>
      <c r="H6088" s="17">
        <v>1</v>
      </c>
      <c r="I6088" s="17">
        <v>0.17551913499999999</v>
      </c>
      <c r="J6088" s="17">
        <v>0.82448086499999995</v>
      </c>
      <c r="K6088" s="17">
        <v>0</v>
      </c>
    </row>
    <row r="6089" spans="1:11" x14ac:dyDescent="0.45">
      <c r="A6089" s="10" t="s">
        <v>57</v>
      </c>
      <c r="B6089" s="20">
        <v>0.05</v>
      </c>
      <c r="C6089" s="19">
        <v>532</v>
      </c>
      <c r="D6089" s="19">
        <v>1.4002280140000001</v>
      </c>
      <c r="E6089" s="23">
        <v>4.79E-3</v>
      </c>
      <c r="F6089" s="23">
        <v>4.0099999999999997E-3</v>
      </c>
      <c r="G6089" s="17">
        <v>0</v>
      </c>
      <c r="H6089" s="17">
        <v>1</v>
      </c>
      <c r="I6089" s="17">
        <v>0.13136825899999999</v>
      </c>
      <c r="J6089" s="17">
        <v>0.86863174099999996</v>
      </c>
      <c r="K6089" s="17">
        <v>0</v>
      </c>
    </row>
    <row r="6090" spans="1:11" x14ac:dyDescent="0.45">
      <c r="A6090" s="10" t="s">
        <v>57</v>
      </c>
      <c r="B6090" s="20">
        <v>0.06</v>
      </c>
      <c r="C6090" s="19">
        <v>628</v>
      </c>
      <c r="D6090" s="19">
        <v>1.9140457280000001</v>
      </c>
      <c r="E6090" s="23">
        <v>5.79E-3</v>
      </c>
      <c r="F6090" s="23">
        <v>4.8199999999999996E-3</v>
      </c>
      <c r="G6090" s="17">
        <v>0</v>
      </c>
      <c r="H6090" s="17">
        <v>1</v>
      </c>
      <c r="I6090" s="17">
        <v>0.12606129799999999</v>
      </c>
      <c r="J6090" s="17">
        <v>0.87393870200000001</v>
      </c>
      <c r="K6090" s="17">
        <v>0</v>
      </c>
    </row>
    <row r="6091" spans="1:11" x14ac:dyDescent="0.45">
      <c r="A6091" s="10" t="s">
        <v>57</v>
      </c>
      <c r="B6091" s="20">
        <v>7.0000000000000007E-2</v>
      </c>
      <c r="C6091" s="19">
        <v>731</v>
      </c>
      <c r="D6091" s="19">
        <v>2.5414396500000001</v>
      </c>
      <c r="E6091" s="23">
        <v>6.5599999999999999E-3</v>
      </c>
      <c r="F6091" s="23">
        <v>5.7200000000000003E-3</v>
      </c>
      <c r="G6091" s="17">
        <v>0</v>
      </c>
      <c r="H6091" s="17">
        <v>1</v>
      </c>
      <c r="I6091" s="17">
        <v>0.119205096</v>
      </c>
      <c r="J6091" s="17">
        <v>0.88079490400000005</v>
      </c>
      <c r="K6091" s="17">
        <v>0</v>
      </c>
    </row>
    <row r="6092" spans="1:11" x14ac:dyDescent="0.45">
      <c r="A6092" s="10" t="s">
        <v>57</v>
      </c>
      <c r="B6092" s="20">
        <v>0.08</v>
      </c>
      <c r="C6092" s="19">
        <v>815</v>
      </c>
      <c r="D6092" s="19">
        <v>3.1194841370000002</v>
      </c>
      <c r="E6092" s="23">
        <v>7.1700000000000002E-3</v>
      </c>
      <c r="F6092" s="23">
        <v>6.3099999999999996E-3</v>
      </c>
      <c r="G6092" s="17">
        <v>0</v>
      </c>
      <c r="H6092" s="17">
        <v>1</v>
      </c>
      <c r="I6092" s="17">
        <v>0.116199574</v>
      </c>
      <c r="J6092" s="17">
        <v>0.86274962499999996</v>
      </c>
      <c r="K6092" s="17">
        <v>2.1100000000000001E-2</v>
      </c>
    </row>
    <row r="6093" spans="1:11" x14ac:dyDescent="0.45">
      <c r="A6093" s="10" t="s">
        <v>57</v>
      </c>
      <c r="B6093" s="20">
        <v>0.09</v>
      </c>
      <c r="C6093" s="19">
        <v>924</v>
      </c>
      <c r="D6093" s="19">
        <v>3.9240323039999998</v>
      </c>
      <c r="E6093" s="23">
        <v>7.5700000000000003E-3</v>
      </c>
      <c r="F6093" s="23">
        <v>6.9800000000000001E-3</v>
      </c>
      <c r="G6093" s="17">
        <v>0</v>
      </c>
      <c r="H6093" s="17">
        <v>1</v>
      </c>
      <c r="I6093" s="17">
        <v>9.64E-2</v>
      </c>
      <c r="J6093" s="17">
        <v>0.88652801199999998</v>
      </c>
      <c r="K6093" s="17">
        <v>1.7100000000000001E-2</v>
      </c>
    </row>
    <row r="6094" spans="1:11" x14ac:dyDescent="0.45">
      <c r="A6094" s="10" t="s">
        <v>57</v>
      </c>
      <c r="B6094" s="20">
        <v>0.1</v>
      </c>
      <c r="C6094" s="19">
        <v>1021</v>
      </c>
      <c r="D6094" s="19">
        <v>4.6838702440000004</v>
      </c>
      <c r="E6094" s="23">
        <v>7.9900000000000006E-3</v>
      </c>
      <c r="F6094" s="23">
        <v>7.43E-3</v>
      </c>
      <c r="G6094" s="17">
        <v>0</v>
      </c>
      <c r="H6094" s="17">
        <v>1</v>
      </c>
      <c r="I6094" s="17">
        <v>9.7799999999999998E-2</v>
      </c>
      <c r="J6094" s="17">
        <v>0.88795524199999998</v>
      </c>
      <c r="K6094" s="17">
        <v>1.43E-2</v>
      </c>
    </row>
    <row r="6095" spans="1:11" x14ac:dyDescent="0.45">
      <c r="A6095" s="10" t="s">
        <v>57</v>
      </c>
      <c r="B6095" s="20">
        <v>0.11</v>
      </c>
      <c r="C6095" s="19">
        <v>1089</v>
      </c>
      <c r="D6095" s="19">
        <v>5.2530049200000004</v>
      </c>
      <c r="E6095" s="23">
        <v>8.6700000000000006E-3</v>
      </c>
      <c r="F6095" s="23">
        <v>7.7299999999999999E-3</v>
      </c>
      <c r="G6095" s="17">
        <v>0</v>
      </c>
      <c r="H6095" s="17">
        <v>1</v>
      </c>
      <c r="I6095" s="17">
        <v>0.13614560000000001</v>
      </c>
      <c r="J6095" s="17">
        <v>0.85105217200000005</v>
      </c>
      <c r="K6095" s="17">
        <v>1.2800000000000001E-2</v>
      </c>
    </row>
    <row r="6096" spans="1:11" x14ac:dyDescent="0.45">
      <c r="A6096" s="10" t="s">
        <v>57</v>
      </c>
      <c r="B6096" s="20">
        <v>0.12</v>
      </c>
      <c r="C6096" s="19">
        <v>1217</v>
      </c>
      <c r="D6096" s="19">
        <v>6.3718176570000002</v>
      </c>
      <c r="E6096" s="23">
        <v>9.0200000000000002E-3</v>
      </c>
      <c r="F6096" s="23">
        <v>8.2699999999999996E-3</v>
      </c>
      <c r="G6096" s="17">
        <v>0</v>
      </c>
      <c r="H6096" s="17">
        <v>1</v>
      </c>
      <c r="I6096" s="17">
        <v>0.13433651799999999</v>
      </c>
      <c r="J6096" s="17">
        <v>0.85486739599999995</v>
      </c>
      <c r="K6096" s="17">
        <v>1.0800000000000001E-2</v>
      </c>
    </row>
    <row r="6097" spans="1:11" x14ac:dyDescent="0.45">
      <c r="A6097" s="10" t="s">
        <v>57</v>
      </c>
      <c r="B6097" s="20">
        <v>0.13</v>
      </c>
      <c r="C6097" s="19">
        <v>1316</v>
      </c>
      <c r="D6097" s="19">
        <v>7.2880837610000002</v>
      </c>
      <c r="E6097" s="23">
        <v>9.5999999999999992E-3</v>
      </c>
      <c r="F6097" s="23">
        <v>8.6700000000000006E-3</v>
      </c>
      <c r="G6097" s="17">
        <v>0</v>
      </c>
      <c r="H6097" s="17">
        <v>1</v>
      </c>
      <c r="I6097" s="17">
        <v>0.13137901599999999</v>
      </c>
      <c r="J6097" s="17">
        <v>0.85922081900000002</v>
      </c>
      <c r="K6097" s="17">
        <v>9.4000000000000004E-3</v>
      </c>
    </row>
    <row r="6098" spans="1:11" x14ac:dyDescent="0.45">
      <c r="A6098" s="10" t="s">
        <v>57</v>
      </c>
      <c r="B6098" s="20">
        <v>0.14000000000000001</v>
      </c>
      <c r="C6098" s="19">
        <v>1422</v>
      </c>
      <c r="D6098" s="19">
        <v>8.3648097010000004</v>
      </c>
      <c r="E6098" s="23">
        <v>1.0500000000000001E-2</v>
      </c>
      <c r="F6098" s="23">
        <v>9.2300000000000004E-3</v>
      </c>
      <c r="G6098" s="17">
        <v>0</v>
      </c>
      <c r="H6098" s="17">
        <v>1</v>
      </c>
      <c r="I6098" s="17">
        <v>0.16187172399999999</v>
      </c>
      <c r="J6098" s="17">
        <v>0.82999180900000002</v>
      </c>
      <c r="K6098" s="17">
        <v>8.1399999999999997E-3</v>
      </c>
    </row>
    <row r="6099" spans="1:11" x14ac:dyDescent="0.45">
      <c r="A6099" s="10" t="s">
        <v>57</v>
      </c>
      <c r="B6099" s="20">
        <v>0.15</v>
      </c>
      <c r="C6099" s="19">
        <v>1512</v>
      </c>
      <c r="D6099" s="19">
        <v>9.3485143730000004</v>
      </c>
      <c r="E6099" s="23">
        <v>1.12E-2</v>
      </c>
      <c r="F6099" s="23">
        <v>9.6299999999999997E-3</v>
      </c>
      <c r="G6099" s="17">
        <v>0</v>
      </c>
      <c r="H6099" s="17">
        <v>1</v>
      </c>
      <c r="I6099" s="17">
        <v>0.175049655</v>
      </c>
      <c r="J6099" s="17">
        <v>0.81760275800000004</v>
      </c>
      <c r="K6099" s="17">
        <v>7.3499999999999998E-3</v>
      </c>
    </row>
    <row r="6100" spans="1:11" x14ac:dyDescent="0.45">
      <c r="A6100" s="10" t="s">
        <v>57</v>
      </c>
      <c r="B6100" s="20">
        <v>0.16</v>
      </c>
      <c r="C6100" s="19">
        <v>1605</v>
      </c>
      <c r="D6100" s="19">
        <v>10.419134590000001</v>
      </c>
      <c r="E6100" s="23">
        <v>1.2E-2</v>
      </c>
      <c r="F6100" s="23">
        <v>1.03E-2</v>
      </c>
      <c r="G6100" s="17">
        <v>0</v>
      </c>
      <c r="H6100" s="17">
        <v>1</v>
      </c>
      <c r="I6100" s="17">
        <v>0.188489412</v>
      </c>
      <c r="J6100" s="17">
        <v>0.804918825</v>
      </c>
      <c r="K6100" s="17">
        <v>6.5900000000000004E-3</v>
      </c>
    </row>
    <row r="6101" spans="1:11" x14ac:dyDescent="0.45">
      <c r="A6101" s="10" t="s">
        <v>57</v>
      </c>
      <c r="B6101" s="20">
        <v>0.17</v>
      </c>
      <c r="C6101" s="19">
        <v>1685</v>
      </c>
      <c r="D6101" s="19">
        <v>11.40812064</v>
      </c>
      <c r="E6101" s="23">
        <v>1.2500000000000001E-2</v>
      </c>
      <c r="F6101" s="23">
        <v>1.0871126E-2</v>
      </c>
      <c r="G6101" s="17">
        <v>0</v>
      </c>
      <c r="H6101" s="17">
        <v>1</v>
      </c>
      <c r="I6101" s="17">
        <v>0.177100864</v>
      </c>
      <c r="J6101" s="17">
        <v>0.81691126800000002</v>
      </c>
      <c r="K6101" s="17">
        <v>5.9899999999999997E-3</v>
      </c>
    </row>
    <row r="6102" spans="1:11" x14ac:dyDescent="0.45">
      <c r="A6102" s="10" t="s">
        <v>57</v>
      </c>
      <c r="B6102" s="20">
        <v>0.18</v>
      </c>
      <c r="C6102" s="19">
        <v>1796</v>
      </c>
      <c r="D6102" s="19">
        <v>12.833129059999999</v>
      </c>
      <c r="E6102" s="23">
        <v>1.2999999999999999E-2</v>
      </c>
      <c r="F6102" s="23">
        <v>1.1599999999999999E-2</v>
      </c>
      <c r="G6102" s="17">
        <v>0</v>
      </c>
      <c r="H6102" s="17">
        <v>1</v>
      </c>
      <c r="I6102" s="17">
        <v>0.168201868</v>
      </c>
      <c r="J6102" s="17">
        <v>0.82649215899999995</v>
      </c>
      <c r="K6102" s="17">
        <v>5.3099999999999996E-3</v>
      </c>
    </row>
    <row r="6103" spans="1:11" x14ac:dyDescent="0.45">
      <c r="A6103" s="10" t="s">
        <v>57</v>
      </c>
      <c r="B6103" s="20">
        <v>0.19</v>
      </c>
      <c r="C6103" s="19">
        <v>1902</v>
      </c>
      <c r="D6103" s="19">
        <v>14.24411974</v>
      </c>
      <c r="E6103" s="23">
        <v>1.3599999999999999E-2</v>
      </c>
      <c r="F6103" s="23">
        <v>1.2200000000000001E-2</v>
      </c>
      <c r="G6103" s="17">
        <v>0</v>
      </c>
      <c r="H6103" s="17">
        <v>1</v>
      </c>
      <c r="I6103" s="17">
        <v>0.170032244</v>
      </c>
      <c r="J6103" s="17">
        <v>0.82522211499999998</v>
      </c>
      <c r="K6103" s="17">
        <v>4.7499999999999999E-3</v>
      </c>
    </row>
    <row r="6104" spans="1:11" x14ac:dyDescent="0.45">
      <c r="A6104" s="10" t="s">
        <v>57</v>
      </c>
      <c r="B6104" s="20">
        <v>0.2</v>
      </c>
      <c r="C6104" s="19">
        <v>1996</v>
      </c>
      <c r="D6104" s="19">
        <v>15.557472450000001</v>
      </c>
      <c r="E6104" s="23">
        <v>1.43E-2</v>
      </c>
      <c r="F6104" s="23">
        <v>1.2699999999999999E-2</v>
      </c>
      <c r="G6104" s="17">
        <v>0</v>
      </c>
      <c r="H6104" s="17">
        <v>1</v>
      </c>
      <c r="I6104" s="17">
        <v>0.192108059</v>
      </c>
      <c r="J6104" s="17">
        <v>0.80354730600000002</v>
      </c>
      <c r="K6104" s="17">
        <v>4.3400000000000001E-3</v>
      </c>
    </row>
    <row r="6105" spans="1:11" x14ac:dyDescent="0.45">
      <c r="A6105" s="10" t="s">
        <v>57</v>
      </c>
      <c r="B6105" s="20">
        <v>0.21</v>
      </c>
      <c r="C6105" s="19">
        <v>2094</v>
      </c>
      <c r="D6105" s="19">
        <v>16.987455369999999</v>
      </c>
      <c r="E6105" s="23">
        <v>1.49E-2</v>
      </c>
      <c r="F6105" s="23">
        <v>1.32E-2</v>
      </c>
      <c r="G6105" s="17">
        <v>0</v>
      </c>
      <c r="H6105" s="17">
        <v>1</v>
      </c>
      <c r="I6105" s="17">
        <v>0.17898113199999999</v>
      </c>
      <c r="J6105" s="17">
        <v>0.817059965</v>
      </c>
      <c r="K6105" s="17">
        <v>3.96E-3</v>
      </c>
    </row>
    <row r="6106" spans="1:11" x14ac:dyDescent="0.45">
      <c r="A6106" s="10" t="s">
        <v>57</v>
      </c>
      <c r="B6106" s="20">
        <v>0.22</v>
      </c>
      <c r="C6106" s="19">
        <v>2132</v>
      </c>
      <c r="D6106" s="19">
        <v>17.556371720000001</v>
      </c>
      <c r="E6106" s="23">
        <v>1.4999999999999999E-2</v>
      </c>
      <c r="F6106" s="23">
        <v>1.34E-2</v>
      </c>
      <c r="G6106" s="17">
        <v>0</v>
      </c>
      <c r="H6106" s="17">
        <v>1</v>
      </c>
      <c r="I6106" s="17">
        <v>0.181392743</v>
      </c>
      <c r="J6106" s="17">
        <v>0.81476857199999997</v>
      </c>
      <c r="K6106" s="17">
        <v>3.8400000000000001E-3</v>
      </c>
    </row>
    <row r="6107" spans="1:11" x14ac:dyDescent="0.45">
      <c r="A6107" s="10" t="s">
        <v>57</v>
      </c>
      <c r="B6107" s="20">
        <v>0.23</v>
      </c>
      <c r="C6107" s="19">
        <v>2299</v>
      </c>
      <c r="D6107" s="19">
        <v>20.081605669999998</v>
      </c>
      <c r="E6107" s="23">
        <v>1.5299999999999999E-2</v>
      </c>
      <c r="F6107" s="23">
        <v>1.4E-2</v>
      </c>
      <c r="G6107" s="17">
        <v>0</v>
      </c>
      <c r="H6107" s="17">
        <v>1</v>
      </c>
      <c r="I6107" s="17">
        <v>0.15686668300000001</v>
      </c>
      <c r="J6107" s="17">
        <v>0.83981365900000005</v>
      </c>
      <c r="K6107" s="17">
        <v>3.32E-3</v>
      </c>
    </row>
    <row r="6108" spans="1:11" x14ac:dyDescent="0.45">
      <c r="A6108" s="10" t="s">
        <v>57</v>
      </c>
      <c r="B6108" s="20">
        <v>0.24</v>
      </c>
      <c r="C6108" s="19">
        <v>2390</v>
      </c>
      <c r="D6108" s="19">
        <v>21.528647459999998</v>
      </c>
      <c r="E6108" s="23">
        <v>1.6299999999999999E-2</v>
      </c>
      <c r="F6108" s="23">
        <v>1.4500000000000001E-2</v>
      </c>
      <c r="G6108" s="17">
        <v>0</v>
      </c>
      <c r="H6108" s="17">
        <v>1</v>
      </c>
      <c r="I6108" s="17">
        <v>0.17736934700000001</v>
      </c>
      <c r="J6108" s="17">
        <v>0.81953305600000004</v>
      </c>
      <c r="K6108" s="17">
        <v>3.0999999999999999E-3</v>
      </c>
    </row>
    <row r="6109" spans="1:11" x14ac:dyDescent="0.45">
      <c r="A6109" s="10" t="s">
        <v>57</v>
      </c>
      <c r="B6109" s="20">
        <v>0.25</v>
      </c>
      <c r="C6109" s="19">
        <v>2447</v>
      </c>
      <c r="D6109" s="19">
        <v>22.466969769999999</v>
      </c>
      <c r="E6109" s="23">
        <v>1.66E-2</v>
      </c>
      <c r="F6109" s="23">
        <v>1.49E-2</v>
      </c>
      <c r="G6109" s="17">
        <v>0</v>
      </c>
      <c r="H6109" s="17">
        <v>1</v>
      </c>
      <c r="I6109" s="17">
        <v>0.172011358</v>
      </c>
      <c r="J6109" s="17">
        <v>0.82502123599999999</v>
      </c>
      <c r="K6109" s="17">
        <v>2.97E-3</v>
      </c>
    </row>
    <row r="6110" spans="1:11" x14ac:dyDescent="0.45">
      <c r="A6110" s="10" t="s">
        <v>57</v>
      </c>
      <c r="B6110" s="20">
        <v>0.26</v>
      </c>
      <c r="C6110" s="19">
        <v>2584</v>
      </c>
      <c r="D6110" s="19">
        <v>24.77016695</v>
      </c>
      <c r="E6110" s="23">
        <v>1.7100000000000001E-2</v>
      </c>
      <c r="F6110" s="23">
        <v>1.54E-2</v>
      </c>
      <c r="G6110" s="17">
        <v>0</v>
      </c>
      <c r="H6110" s="17">
        <v>1</v>
      </c>
      <c r="I6110" s="17">
        <v>0.172185739</v>
      </c>
      <c r="J6110" s="17">
        <v>0.82513322700000002</v>
      </c>
      <c r="K6110" s="17">
        <v>2.6800000000000001E-3</v>
      </c>
    </row>
    <row r="6111" spans="1:11" x14ac:dyDescent="0.45">
      <c r="A6111" s="10" t="s">
        <v>57</v>
      </c>
      <c r="B6111" s="20">
        <v>0.27</v>
      </c>
      <c r="C6111" s="19">
        <v>2673</v>
      </c>
      <c r="D6111" s="19">
        <v>26.301421869999999</v>
      </c>
      <c r="E6111" s="23">
        <v>1.7399999999999999E-2</v>
      </c>
      <c r="F6111" s="23">
        <v>1.5800000000000002E-2</v>
      </c>
      <c r="G6111" s="17">
        <v>0</v>
      </c>
      <c r="H6111" s="17">
        <v>1</v>
      </c>
      <c r="I6111" s="17">
        <v>0.194070997</v>
      </c>
      <c r="J6111" s="17">
        <v>0.80340847100000001</v>
      </c>
      <c r="K6111" s="17">
        <v>2.5200000000000001E-3</v>
      </c>
    </row>
    <row r="6112" spans="1:11" x14ac:dyDescent="0.45">
      <c r="A6112" s="10" t="s">
        <v>57</v>
      </c>
      <c r="B6112" s="20">
        <v>0.28000000000000003</v>
      </c>
      <c r="C6112" s="19">
        <v>2787</v>
      </c>
      <c r="D6112" s="19">
        <v>28.355801199999998</v>
      </c>
      <c r="E6112" s="23">
        <v>1.84E-2</v>
      </c>
      <c r="F6112" s="23">
        <v>1.6299999999999999E-2</v>
      </c>
      <c r="G6112" s="17">
        <v>0</v>
      </c>
      <c r="H6112" s="17">
        <v>1</v>
      </c>
      <c r="I6112" s="17">
        <v>0.206428001</v>
      </c>
      <c r="J6112" s="17">
        <v>0.79121175899999996</v>
      </c>
      <c r="K6112" s="17">
        <v>2.3600000000000001E-3</v>
      </c>
    </row>
    <row r="6113" spans="1:11" x14ac:dyDescent="0.45">
      <c r="A6113" s="10" t="s">
        <v>57</v>
      </c>
      <c r="B6113" s="20">
        <v>0.28999999999999998</v>
      </c>
      <c r="C6113" s="19">
        <v>2884</v>
      </c>
      <c r="D6113" s="19">
        <v>30.17084071</v>
      </c>
      <c r="E6113" s="23">
        <v>1.9099999999999999E-2</v>
      </c>
      <c r="F6113" s="23">
        <v>1.6799999999999999E-2</v>
      </c>
      <c r="G6113" s="17">
        <v>0</v>
      </c>
      <c r="H6113" s="17">
        <v>1</v>
      </c>
      <c r="I6113" s="17">
        <v>0.20907862499999999</v>
      </c>
      <c r="J6113" s="17">
        <v>0.78870258199999999</v>
      </c>
      <c r="K6113" s="17">
        <v>2.2200000000000002E-3</v>
      </c>
    </row>
    <row r="6114" spans="1:11" x14ac:dyDescent="0.45">
      <c r="A6114" s="10" t="s">
        <v>57</v>
      </c>
      <c r="B6114" s="20">
        <v>0.3</v>
      </c>
      <c r="C6114" s="19">
        <v>2971</v>
      </c>
      <c r="D6114" s="19">
        <v>31.881834000000001</v>
      </c>
      <c r="E6114" s="23">
        <v>1.9900000000000001E-2</v>
      </c>
      <c r="F6114" s="23">
        <v>1.7299999999999999E-2</v>
      </c>
      <c r="G6114" s="17">
        <v>0</v>
      </c>
      <c r="H6114" s="17">
        <v>1</v>
      </c>
      <c r="I6114" s="17">
        <v>0.19897957699999999</v>
      </c>
      <c r="J6114" s="17">
        <v>0.79793111299999997</v>
      </c>
      <c r="K6114" s="17">
        <v>3.0899999999999999E-3</v>
      </c>
    </row>
    <row r="6115" spans="1:11" x14ac:dyDescent="0.45">
      <c r="A6115" s="10" t="s">
        <v>57</v>
      </c>
      <c r="B6115" s="20">
        <v>0.31</v>
      </c>
      <c r="C6115" s="19">
        <v>3039</v>
      </c>
      <c r="D6115" s="19">
        <v>33.240705929999997</v>
      </c>
      <c r="E6115" s="23">
        <v>2.0199999999999999E-2</v>
      </c>
      <c r="F6115" s="23">
        <v>1.7600000000000001E-2</v>
      </c>
      <c r="G6115" s="17">
        <v>0</v>
      </c>
      <c r="H6115" s="17">
        <v>1</v>
      </c>
      <c r="I6115" s="17">
        <v>0.19069869</v>
      </c>
      <c r="J6115" s="17">
        <v>0.80634056700000001</v>
      </c>
      <c r="K6115" s="17">
        <v>2.96E-3</v>
      </c>
    </row>
    <row r="6116" spans="1:11" x14ac:dyDescent="0.45">
      <c r="A6116" s="10" t="s">
        <v>57</v>
      </c>
      <c r="B6116" s="20">
        <v>0.32</v>
      </c>
      <c r="C6116" s="19">
        <v>3171</v>
      </c>
      <c r="D6116" s="19">
        <v>35.9587462</v>
      </c>
      <c r="E6116" s="23">
        <v>2.12E-2</v>
      </c>
      <c r="F6116" s="23">
        <v>1.83E-2</v>
      </c>
      <c r="G6116" s="17">
        <v>0</v>
      </c>
      <c r="H6116" s="17">
        <v>1</v>
      </c>
      <c r="I6116" s="17">
        <v>0.19264858400000001</v>
      </c>
      <c r="J6116" s="17">
        <v>0.80459839499999997</v>
      </c>
      <c r="K6116" s="17">
        <v>2.7499999999999998E-3</v>
      </c>
    </row>
    <row r="6117" spans="1:11" x14ac:dyDescent="0.45">
      <c r="A6117" s="10" t="s">
        <v>57</v>
      </c>
      <c r="B6117" s="20">
        <v>0.33</v>
      </c>
      <c r="C6117" s="19">
        <v>3236</v>
      </c>
      <c r="D6117" s="19">
        <v>37.35589195</v>
      </c>
      <c r="E6117" s="23">
        <v>2.1700000000000001E-2</v>
      </c>
      <c r="F6117" s="23">
        <v>1.8700000000000001E-2</v>
      </c>
      <c r="G6117" s="17">
        <v>0</v>
      </c>
      <c r="H6117" s="17">
        <v>1</v>
      </c>
      <c r="I6117" s="17">
        <v>0.19567409399999999</v>
      </c>
      <c r="J6117" s="17">
        <v>0.80166674400000004</v>
      </c>
      <c r="K6117" s="17">
        <v>2.66E-3</v>
      </c>
    </row>
    <row r="6118" spans="1:11" x14ac:dyDescent="0.45">
      <c r="A6118" s="10" t="s">
        <v>57</v>
      </c>
      <c r="B6118" s="20">
        <v>0.34</v>
      </c>
      <c r="C6118" s="19">
        <v>3362</v>
      </c>
      <c r="D6118" s="19">
        <v>40.145675519999998</v>
      </c>
      <c r="E6118" s="23">
        <v>2.3099999999999999E-2</v>
      </c>
      <c r="F6118" s="23">
        <v>1.9400000000000001E-2</v>
      </c>
      <c r="G6118" s="17">
        <v>0</v>
      </c>
      <c r="H6118" s="17">
        <v>1</v>
      </c>
      <c r="I6118" s="17">
        <v>0.194732936</v>
      </c>
      <c r="J6118" s="17">
        <v>0.80280228899999995</v>
      </c>
      <c r="K6118" s="17">
        <v>2.4599999999999999E-3</v>
      </c>
    </row>
    <row r="6119" spans="1:11" x14ac:dyDescent="0.45">
      <c r="A6119" s="10" t="s">
        <v>57</v>
      </c>
      <c r="B6119" s="20">
        <v>0.35</v>
      </c>
      <c r="C6119" s="19">
        <v>3463</v>
      </c>
      <c r="D6119" s="19">
        <v>42.515438070000002</v>
      </c>
      <c r="E6119" s="23">
        <v>2.3800000000000002E-2</v>
      </c>
      <c r="F6119" s="23">
        <v>2.01E-2</v>
      </c>
      <c r="G6119" s="17">
        <v>0</v>
      </c>
      <c r="H6119" s="17">
        <v>1</v>
      </c>
      <c r="I6119" s="17">
        <v>0.18809574100000001</v>
      </c>
      <c r="J6119" s="17">
        <v>0.80876419300000002</v>
      </c>
      <c r="K6119" s="17">
        <v>3.14E-3</v>
      </c>
    </row>
    <row r="6120" spans="1:11" x14ac:dyDescent="0.45">
      <c r="A6120" s="10" t="s">
        <v>57</v>
      </c>
      <c r="B6120" s="20">
        <v>0.36</v>
      </c>
      <c r="C6120" s="19">
        <v>3537</v>
      </c>
      <c r="D6120" s="19">
        <v>44.285479309999999</v>
      </c>
      <c r="E6120" s="23">
        <v>2.41E-2</v>
      </c>
      <c r="F6120" s="23">
        <v>2.06E-2</v>
      </c>
      <c r="G6120" s="17">
        <v>0</v>
      </c>
      <c r="H6120" s="17">
        <v>1</v>
      </c>
      <c r="I6120" s="17">
        <v>0.18895637300000001</v>
      </c>
      <c r="J6120" s="17">
        <v>0.80803765699999996</v>
      </c>
      <c r="K6120" s="17">
        <v>3.0100000000000001E-3</v>
      </c>
    </row>
    <row r="6121" spans="1:11" x14ac:dyDescent="0.45">
      <c r="A6121" s="10" t="s">
        <v>57</v>
      </c>
      <c r="B6121" s="20">
        <v>0.37</v>
      </c>
      <c r="C6121" s="19">
        <v>3651</v>
      </c>
      <c r="D6121" s="19">
        <v>47.09386842</v>
      </c>
      <c r="E6121" s="23">
        <v>2.4899999999999999E-2</v>
      </c>
      <c r="F6121" s="23">
        <v>2.1299999999999999E-2</v>
      </c>
      <c r="G6121" s="17">
        <v>0</v>
      </c>
      <c r="H6121" s="17">
        <v>1</v>
      </c>
      <c r="I6121" s="17">
        <v>0.19098259300000001</v>
      </c>
      <c r="J6121" s="17">
        <v>0.80618222299999998</v>
      </c>
      <c r="K6121" s="17">
        <v>2.8400000000000001E-3</v>
      </c>
    </row>
    <row r="6122" spans="1:11" x14ac:dyDescent="0.45">
      <c r="A6122" s="10" t="s">
        <v>57</v>
      </c>
      <c r="B6122" s="20">
        <v>0.38</v>
      </c>
      <c r="C6122" s="19">
        <v>3749</v>
      </c>
      <c r="D6122" s="19">
        <v>49.598831179999998</v>
      </c>
      <c r="E6122" s="23">
        <v>2.5999999999999999E-2</v>
      </c>
      <c r="F6122" s="23">
        <v>2.2100000000000002E-2</v>
      </c>
      <c r="G6122" s="17">
        <v>0</v>
      </c>
      <c r="H6122" s="17">
        <v>1</v>
      </c>
      <c r="I6122" s="17">
        <v>0.19622851599999999</v>
      </c>
      <c r="J6122" s="17">
        <v>0.80107112700000005</v>
      </c>
      <c r="K6122" s="17">
        <v>2.7000000000000001E-3</v>
      </c>
    </row>
    <row r="6123" spans="1:11" x14ac:dyDescent="0.45">
      <c r="A6123" s="10" t="s">
        <v>57</v>
      </c>
      <c r="B6123" s="20">
        <v>0.39</v>
      </c>
      <c r="C6123" s="19">
        <v>3798</v>
      </c>
      <c r="D6123" s="19">
        <v>50.876928390000003</v>
      </c>
      <c r="E6123" s="23">
        <v>2.6200000000000001E-2</v>
      </c>
      <c r="F6123" s="23">
        <v>2.24E-2</v>
      </c>
      <c r="G6123" s="17">
        <v>0</v>
      </c>
      <c r="H6123" s="17">
        <v>1</v>
      </c>
      <c r="I6123" s="17">
        <v>0.196270321</v>
      </c>
      <c r="J6123" s="17">
        <v>0.80109370599999996</v>
      </c>
      <c r="K6123" s="17">
        <v>2.64E-3</v>
      </c>
    </row>
    <row r="6124" spans="1:11" x14ac:dyDescent="0.45">
      <c r="A6124" s="10" t="s">
        <v>57</v>
      </c>
      <c r="B6124" s="20">
        <v>0.4</v>
      </c>
      <c r="C6124" s="19">
        <v>3950</v>
      </c>
      <c r="D6124" s="19">
        <v>54.903520640000004</v>
      </c>
      <c r="E6124" s="23">
        <v>2.7099999999999999E-2</v>
      </c>
      <c r="F6124" s="23">
        <v>2.3300000000000001E-2</v>
      </c>
      <c r="G6124" s="17">
        <v>0</v>
      </c>
      <c r="H6124" s="17">
        <v>1</v>
      </c>
      <c r="I6124" s="17">
        <v>0.19356225899999999</v>
      </c>
      <c r="J6124" s="17">
        <v>0.80399316099999996</v>
      </c>
      <c r="K6124" s="17">
        <v>2.4399999999999999E-3</v>
      </c>
    </row>
    <row r="6125" spans="1:11" x14ac:dyDescent="0.45">
      <c r="A6125" s="10" t="s">
        <v>57</v>
      </c>
      <c r="B6125" s="20">
        <v>0.41</v>
      </c>
      <c r="C6125" s="19">
        <v>4022</v>
      </c>
      <c r="D6125" s="19">
        <v>56.908896239999997</v>
      </c>
      <c r="E6125" s="23">
        <v>2.8199999999999999E-2</v>
      </c>
      <c r="F6125" s="23">
        <v>2.4E-2</v>
      </c>
      <c r="G6125" s="17">
        <v>0</v>
      </c>
      <c r="H6125" s="17">
        <v>1</v>
      </c>
      <c r="I6125" s="17">
        <v>0.20882256299999999</v>
      </c>
      <c r="J6125" s="17">
        <v>0.788812442</v>
      </c>
      <c r="K6125" s="17">
        <v>2.3600000000000001E-3</v>
      </c>
    </row>
    <row r="6126" spans="1:11" x14ac:dyDescent="0.45">
      <c r="A6126" s="10" t="s">
        <v>57</v>
      </c>
      <c r="B6126" s="20">
        <v>0.42</v>
      </c>
      <c r="C6126" s="19">
        <v>4141</v>
      </c>
      <c r="D6126" s="19">
        <v>60.300700730000003</v>
      </c>
      <c r="E6126" s="23">
        <v>2.8799999999999999E-2</v>
      </c>
      <c r="F6126" s="23">
        <v>2.4799999999999999E-2</v>
      </c>
      <c r="G6126" s="17">
        <v>0</v>
      </c>
      <c r="H6126" s="17">
        <v>1</v>
      </c>
      <c r="I6126" s="17">
        <v>0.19947916299999999</v>
      </c>
      <c r="J6126" s="17">
        <v>0.79829270500000005</v>
      </c>
      <c r="K6126" s="17">
        <v>2.2300000000000002E-3</v>
      </c>
    </row>
    <row r="6127" spans="1:11" x14ac:dyDescent="0.45">
      <c r="A6127" s="10" t="s">
        <v>57</v>
      </c>
      <c r="B6127" s="20">
        <v>0.43</v>
      </c>
      <c r="C6127" s="19">
        <v>4241</v>
      </c>
      <c r="D6127" s="19">
        <v>63.201443599999998</v>
      </c>
      <c r="E6127" s="23">
        <v>2.93E-2</v>
      </c>
      <c r="F6127" s="23">
        <v>2.5399999999999999E-2</v>
      </c>
      <c r="G6127" s="17">
        <v>0</v>
      </c>
      <c r="H6127" s="17">
        <v>1</v>
      </c>
      <c r="I6127" s="17">
        <v>0.189737885</v>
      </c>
      <c r="J6127" s="17">
        <v>0.80814279</v>
      </c>
      <c r="K6127" s="17">
        <v>2.1199999999999999E-3</v>
      </c>
    </row>
    <row r="6128" spans="1:11" x14ac:dyDescent="0.45">
      <c r="A6128" s="10" t="s">
        <v>57</v>
      </c>
      <c r="B6128" s="20">
        <v>0.44</v>
      </c>
      <c r="C6128" s="19">
        <v>4342</v>
      </c>
      <c r="D6128" s="19">
        <v>66.213612470000001</v>
      </c>
      <c r="E6128" s="23">
        <v>0.03</v>
      </c>
      <c r="F6128" s="23">
        <v>2.5999999999999999E-2</v>
      </c>
      <c r="G6128" s="17">
        <v>0</v>
      </c>
      <c r="H6128" s="17">
        <v>1</v>
      </c>
      <c r="I6128" s="17">
        <v>0.185085006</v>
      </c>
      <c r="J6128" s="17">
        <v>0.81287595000000001</v>
      </c>
      <c r="K6128" s="17">
        <v>2.0400000000000001E-3</v>
      </c>
    </row>
    <row r="6129" spans="1:11" x14ac:dyDescent="0.45">
      <c r="A6129" s="10" t="s">
        <v>57</v>
      </c>
      <c r="B6129" s="20">
        <v>0.45</v>
      </c>
      <c r="C6129" s="19">
        <v>4438</v>
      </c>
      <c r="D6129" s="19">
        <v>69.126417270000005</v>
      </c>
      <c r="E6129" s="23">
        <v>3.1300000000000001E-2</v>
      </c>
      <c r="F6129" s="23">
        <v>2.6700000000000002E-2</v>
      </c>
      <c r="G6129" s="17">
        <v>0</v>
      </c>
      <c r="H6129" s="17">
        <v>1</v>
      </c>
      <c r="I6129" s="17">
        <v>0.20996786200000001</v>
      </c>
      <c r="J6129" s="17">
        <v>0.78807413800000004</v>
      </c>
      <c r="K6129" s="17">
        <v>1.9599999999999999E-3</v>
      </c>
    </row>
    <row r="6130" spans="1:11" x14ac:dyDescent="0.45">
      <c r="A6130" s="10" t="s">
        <v>57</v>
      </c>
      <c r="B6130" s="20">
        <v>0.46</v>
      </c>
      <c r="C6130" s="19">
        <v>4506</v>
      </c>
      <c r="D6130" s="19">
        <v>71.280028999999999</v>
      </c>
      <c r="E6130" s="23">
        <v>3.2000000000000001E-2</v>
      </c>
      <c r="F6130" s="23">
        <v>2.7199999999999998E-2</v>
      </c>
      <c r="G6130" s="17">
        <v>0</v>
      </c>
      <c r="H6130" s="17">
        <v>1</v>
      </c>
      <c r="I6130" s="17">
        <v>0.214004307</v>
      </c>
      <c r="J6130" s="17">
        <v>0.784090489</v>
      </c>
      <c r="K6130" s="17">
        <v>1.91E-3</v>
      </c>
    </row>
    <row r="6131" spans="1:11" x14ac:dyDescent="0.45">
      <c r="A6131" s="10" t="s">
        <v>57</v>
      </c>
      <c r="B6131" s="20">
        <v>0.47</v>
      </c>
      <c r="C6131" s="19">
        <v>4606</v>
      </c>
      <c r="D6131" s="19">
        <v>74.499117130000002</v>
      </c>
      <c r="E6131" s="23">
        <v>3.2399999999999998E-2</v>
      </c>
      <c r="F6131" s="23">
        <v>2.7799999999999998E-2</v>
      </c>
      <c r="G6131" s="17">
        <v>0</v>
      </c>
      <c r="H6131" s="17">
        <v>1</v>
      </c>
      <c r="I6131" s="17">
        <v>0.21568812600000001</v>
      </c>
      <c r="J6131" s="17">
        <v>0.78248502900000005</v>
      </c>
      <c r="K6131" s="17">
        <v>1.83E-3</v>
      </c>
    </row>
    <row r="6132" spans="1:11" x14ac:dyDescent="0.45">
      <c r="A6132" s="10" t="s">
        <v>57</v>
      </c>
      <c r="B6132" s="20">
        <v>0.48</v>
      </c>
      <c r="C6132" s="19">
        <v>4731</v>
      </c>
      <c r="D6132" s="19">
        <v>78.568896769999995</v>
      </c>
      <c r="E6132" s="23">
        <v>3.3000000000000002E-2</v>
      </c>
      <c r="F6132" s="23">
        <v>2.87E-2</v>
      </c>
      <c r="G6132" s="17">
        <v>0</v>
      </c>
      <c r="H6132" s="17">
        <v>1</v>
      </c>
      <c r="I6132" s="17">
        <v>0.222196377</v>
      </c>
      <c r="J6132" s="17">
        <v>0.77606116400000003</v>
      </c>
      <c r="K6132" s="17">
        <v>1.74E-3</v>
      </c>
    </row>
    <row r="6133" spans="1:11" x14ac:dyDescent="0.45">
      <c r="A6133" s="10" t="s">
        <v>57</v>
      </c>
      <c r="B6133" s="20">
        <v>0.49</v>
      </c>
      <c r="C6133" s="19">
        <v>4807</v>
      </c>
      <c r="D6133" s="19">
        <v>81.100853049999998</v>
      </c>
      <c r="E6133" s="23">
        <v>3.3799999999999997E-2</v>
      </c>
      <c r="F6133" s="23">
        <v>2.92E-2</v>
      </c>
      <c r="G6133" s="17">
        <v>0</v>
      </c>
      <c r="H6133" s="17">
        <v>1</v>
      </c>
      <c r="I6133" s="17">
        <v>0.21648752900000001</v>
      </c>
      <c r="J6133" s="17">
        <v>0.78182706599999996</v>
      </c>
      <c r="K6133" s="17">
        <v>1.6900000000000001E-3</v>
      </c>
    </row>
    <row r="6134" spans="1:11" x14ac:dyDescent="0.45">
      <c r="A6134" s="10" t="s">
        <v>57</v>
      </c>
      <c r="B6134" s="20">
        <v>0.5</v>
      </c>
      <c r="C6134" s="19">
        <v>4891</v>
      </c>
      <c r="D6134" s="19">
        <v>83.967414719999994</v>
      </c>
      <c r="E6134" s="23">
        <v>3.4500000000000003E-2</v>
      </c>
      <c r="F6134" s="23">
        <v>2.98E-2</v>
      </c>
      <c r="G6134" s="17">
        <v>0</v>
      </c>
      <c r="H6134" s="17">
        <v>1</v>
      </c>
      <c r="I6134" s="17">
        <v>0.22298541299999999</v>
      </c>
      <c r="J6134" s="17">
        <v>0.77538703799999997</v>
      </c>
      <c r="K6134" s="17">
        <v>1.6299999999999999E-3</v>
      </c>
    </row>
    <row r="6135" spans="1:11" x14ac:dyDescent="0.45">
      <c r="A6135" s="10" t="s">
        <v>57</v>
      </c>
      <c r="B6135" s="20">
        <v>0.51</v>
      </c>
      <c r="C6135" s="19">
        <v>5020</v>
      </c>
      <c r="D6135" s="19">
        <v>88.441969499999999</v>
      </c>
      <c r="E6135" s="23">
        <v>3.49E-2</v>
      </c>
      <c r="F6135" s="23">
        <v>3.0499999999999999E-2</v>
      </c>
      <c r="G6135" s="17">
        <v>0</v>
      </c>
      <c r="H6135" s="17">
        <v>1</v>
      </c>
      <c r="I6135" s="17">
        <v>0.23462772900000001</v>
      </c>
      <c r="J6135" s="17">
        <v>0.76381944599999996</v>
      </c>
      <c r="K6135" s="17">
        <v>1.5499999999999999E-3</v>
      </c>
    </row>
    <row r="6136" spans="1:11" x14ac:dyDescent="0.45">
      <c r="A6136" s="10" t="s">
        <v>57</v>
      </c>
      <c r="B6136" s="20">
        <v>0.52</v>
      </c>
      <c r="C6136" s="19">
        <v>5070</v>
      </c>
      <c r="D6136" s="19">
        <v>90.217268320000002</v>
      </c>
      <c r="E6136" s="23">
        <v>3.61E-2</v>
      </c>
      <c r="F6136" s="23">
        <v>3.09E-2</v>
      </c>
      <c r="G6136" s="17">
        <v>0</v>
      </c>
      <c r="H6136" s="17">
        <v>1</v>
      </c>
      <c r="I6136" s="17">
        <v>0.24282265</v>
      </c>
      <c r="J6136" s="17">
        <v>0.75464999300000002</v>
      </c>
      <c r="K6136" s="17">
        <v>2.5300000000000001E-3</v>
      </c>
    </row>
    <row r="6137" spans="1:11" x14ac:dyDescent="0.45">
      <c r="A6137" s="10" t="s">
        <v>57</v>
      </c>
      <c r="B6137" s="20">
        <v>0.53</v>
      </c>
      <c r="C6137" s="19">
        <v>5218</v>
      </c>
      <c r="D6137" s="19">
        <v>95.611763920000001</v>
      </c>
      <c r="E6137" s="23">
        <v>3.6799999999999999E-2</v>
      </c>
      <c r="F6137" s="23">
        <v>3.1899999999999998E-2</v>
      </c>
      <c r="G6137" s="17">
        <v>0</v>
      </c>
      <c r="H6137" s="17">
        <v>1</v>
      </c>
      <c r="I6137" s="17">
        <v>0.239662613</v>
      </c>
      <c r="J6137" s="17">
        <v>0.75795663000000002</v>
      </c>
      <c r="K6137" s="17">
        <v>2.3800000000000002E-3</v>
      </c>
    </row>
    <row r="6138" spans="1:11" x14ac:dyDescent="0.45">
      <c r="A6138" s="10" t="s">
        <v>57</v>
      </c>
      <c r="B6138" s="20">
        <v>0.54</v>
      </c>
      <c r="C6138" s="19">
        <v>5307</v>
      </c>
      <c r="D6138" s="19">
        <v>98.956333700000002</v>
      </c>
      <c r="E6138" s="23">
        <v>3.8600000000000002E-2</v>
      </c>
      <c r="F6138" s="23">
        <v>3.2500000000000001E-2</v>
      </c>
      <c r="G6138" s="17">
        <v>0</v>
      </c>
      <c r="H6138" s="17">
        <v>1</v>
      </c>
      <c r="I6138" s="17">
        <v>0.23755758299999999</v>
      </c>
      <c r="J6138" s="17">
        <v>0.76013444200000002</v>
      </c>
      <c r="K6138" s="17">
        <v>2.31E-3</v>
      </c>
    </row>
    <row r="6139" spans="1:11" x14ac:dyDescent="0.45">
      <c r="A6139" s="10" t="s">
        <v>57</v>
      </c>
      <c r="B6139" s="20">
        <v>0.55000000000000004</v>
      </c>
      <c r="C6139" s="19">
        <v>5405</v>
      </c>
      <c r="D6139" s="19">
        <v>102.79474759999999</v>
      </c>
      <c r="E6139" s="23">
        <v>4.02E-2</v>
      </c>
      <c r="F6139" s="23">
        <v>3.3099999999999997E-2</v>
      </c>
      <c r="G6139" s="17">
        <v>0</v>
      </c>
      <c r="H6139" s="17">
        <v>1</v>
      </c>
      <c r="I6139" s="17">
        <v>0.23795413700000001</v>
      </c>
      <c r="J6139" s="17">
        <v>0.75981837799999996</v>
      </c>
      <c r="K6139" s="17">
        <v>2.2300000000000002E-3</v>
      </c>
    </row>
    <row r="6140" spans="1:11" x14ac:dyDescent="0.45">
      <c r="A6140" s="10" t="s">
        <v>57</v>
      </c>
      <c r="B6140" s="20">
        <v>0.56000000000000005</v>
      </c>
      <c r="C6140" s="19">
        <v>5523</v>
      </c>
      <c r="D6140" s="19">
        <v>107.6319651</v>
      </c>
      <c r="E6140" s="23">
        <v>4.1500000000000002E-2</v>
      </c>
      <c r="F6140" s="23">
        <v>3.4099999999999998E-2</v>
      </c>
      <c r="G6140" s="17">
        <v>0</v>
      </c>
      <c r="H6140" s="17">
        <v>1</v>
      </c>
      <c r="I6140" s="17">
        <v>0.242847226</v>
      </c>
      <c r="J6140" s="17">
        <v>0.755017559</v>
      </c>
      <c r="K6140" s="17">
        <v>2.14E-3</v>
      </c>
    </row>
    <row r="6141" spans="1:11" x14ac:dyDescent="0.45">
      <c r="A6141" s="10" t="s">
        <v>57</v>
      </c>
      <c r="B6141" s="20">
        <v>0.56999999999999995</v>
      </c>
      <c r="C6141" s="19">
        <v>5592</v>
      </c>
      <c r="D6141" s="19">
        <v>110.51321900000001</v>
      </c>
      <c r="E6141" s="23">
        <v>4.2000000000000003E-2</v>
      </c>
      <c r="F6141" s="23">
        <v>3.4700000000000002E-2</v>
      </c>
      <c r="G6141" s="17">
        <v>0</v>
      </c>
      <c r="H6141" s="17">
        <v>1</v>
      </c>
      <c r="I6141" s="17">
        <v>0.24211212700000001</v>
      </c>
      <c r="J6141" s="17">
        <v>0.75580672800000004</v>
      </c>
      <c r="K6141" s="17">
        <v>2.0799999999999998E-3</v>
      </c>
    </row>
    <row r="6142" spans="1:11" x14ac:dyDescent="0.45">
      <c r="A6142" s="10" t="s">
        <v>57</v>
      </c>
      <c r="B6142" s="20">
        <v>0.57999999999999996</v>
      </c>
      <c r="C6142" s="19">
        <v>5712</v>
      </c>
      <c r="D6142" s="19">
        <v>115.5860282</v>
      </c>
      <c r="E6142" s="23">
        <v>4.2700000000000002E-2</v>
      </c>
      <c r="F6142" s="23">
        <v>3.5700000000000003E-2</v>
      </c>
      <c r="G6142" s="17">
        <v>0</v>
      </c>
      <c r="H6142" s="17">
        <v>1</v>
      </c>
      <c r="I6142" s="17">
        <v>0.25606975199999998</v>
      </c>
      <c r="J6142" s="17">
        <v>0.74193311200000001</v>
      </c>
      <c r="K6142" s="17">
        <v>2E-3</v>
      </c>
    </row>
    <row r="6143" spans="1:11" x14ac:dyDescent="0.45">
      <c r="A6143" s="10" t="s">
        <v>57</v>
      </c>
      <c r="B6143" s="20">
        <v>0.59</v>
      </c>
      <c r="C6143" s="19">
        <v>5797</v>
      </c>
      <c r="D6143" s="19">
        <v>119.3049037</v>
      </c>
      <c r="E6143" s="23">
        <v>4.4999999999999998E-2</v>
      </c>
      <c r="F6143" s="23">
        <v>3.6499999999999998E-2</v>
      </c>
      <c r="G6143" s="17">
        <v>0</v>
      </c>
      <c r="H6143" s="17">
        <v>1</v>
      </c>
      <c r="I6143" s="17">
        <v>0.26000408800000002</v>
      </c>
      <c r="J6143" s="17">
        <v>0.73805832100000002</v>
      </c>
      <c r="K6143" s="17">
        <v>1.9400000000000001E-3</v>
      </c>
    </row>
    <row r="6144" spans="1:11" x14ac:dyDescent="0.45">
      <c r="A6144" s="10" t="s">
        <v>57</v>
      </c>
      <c r="B6144" s="20">
        <v>0.6</v>
      </c>
      <c r="C6144" s="19">
        <v>5902</v>
      </c>
      <c r="D6144" s="19">
        <v>124.1011087</v>
      </c>
      <c r="E6144" s="23">
        <v>4.6699999999999998E-2</v>
      </c>
      <c r="F6144" s="23">
        <v>3.7400000000000003E-2</v>
      </c>
      <c r="G6144" s="17">
        <v>0</v>
      </c>
      <c r="H6144" s="17">
        <v>1</v>
      </c>
      <c r="I6144" s="17">
        <v>0.27589794000000001</v>
      </c>
      <c r="J6144" s="17">
        <v>0.72223298800000002</v>
      </c>
      <c r="K6144" s="17">
        <v>1.8699999999999999E-3</v>
      </c>
    </row>
    <row r="6145" spans="1:11" x14ac:dyDescent="0.45">
      <c r="A6145" s="10" t="s">
        <v>57</v>
      </c>
      <c r="B6145" s="20">
        <v>0.61</v>
      </c>
      <c r="C6145" s="19">
        <v>5982</v>
      </c>
      <c r="D6145" s="19">
        <v>127.8566337</v>
      </c>
      <c r="E6145" s="23">
        <v>4.7100000000000003E-2</v>
      </c>
      <c r="F6145" s="23">
        <v>3.8100000000000002E-2</v>
      </c>
      <c r="G6145" s="17">
        <v>0</v>
      </c>
      <c r="H6145" s="17">
        <v>1</v>
      </c>
      <c r="I6145" s="17">
        <v>0.26900488700000003</v>
      </c>
      <c r="J6145" s="17">
        <v>0.72918347100000003</v>
      </c>
      <c r="K6145" s="17">
        <v>1.81E-3</v>
      </c>
    </row>
    <row r="6146" spans="1:11" x14ac:dyDescent="0.45">
      <c r="A6146" s="10" t="s">
        <v>57</v>
      </c>
      <c r="B6146" s="20">
        <v>0.62</v>
      </c>
      <c r="C6146" s="19">
        <v>6093</v>
      </c>
      <c r="D6146" s="19">
        <v>133.13307599999999</v>
      </c>
      <c r="E6146" s="23">
        <v>4.8099999999999997E-2</v>
      </c>
      <c r="F6146" s="23">
        <v>3.9199999999999999E-2</v>
      </c>
      <c r="G6146" s="17">
        <v>0</v>
      </c>
      <c r="H6146" s="17">
        <v>1</v>
      </c>
      <c r="I6146" s="17">
        <v>0.27215051600000001</v>
      </c>
      <c r="J6146" s="17">
        <v>0.72611268900000003</v>
      </c>
      <c r="K6146" s="17">
        <v>1.74E-3</v>
      </c>
    </row>
    <row r="6147" spans="1:11" x14ac:dyDescent="0.45">
      <c r="A6147" s="10" t="s">
        <v>57</v>
      </c>
      <c r="B6147" s="20">
        <v>0.63</v>
      </c>
      <c r="C6147" s="19">
        <v>6175</v>
      </c>
      <c r="D6147" s="19">
        <v>137.1683147</v>
      </c>
      <c r="E6147" s="23">
        <v>5.0200000000000002E-2</v>
      </c>
      <c r="F6147" s="23">
        <v>3.9800000000000002E-2</v>
      </c>
      <c r="G6147" s="17">
        <v>0</v>
      </c>
      <c r="H6147" s="17">
        <v>1</v>
      </c>
      <c r="I6147" s="17">
        <v>0.27696398100000003</v>
      </c>
      <c r="J6147" s="17">
        <v>0.72134134500000002</v>
      </c>
      <c r="K6147" s="17">
        <v>1.6900000000000001E-3</v>
      </c>
    </row>
    <row r="6148" spans="1:11" x14ac:dyDescent="0.45">
      <c r="A6148" s="10" t="s">
        <v>57</v>
      </c>
      <c r="B6148" s="20">
        <v>0.64</v>
      </c>
      <c r="C6148" s="19">
        <v>6285</v>
      </c>
      <c r="D6148" s="19">
        <v>142.73285060000001</v>
      </c>
      <c r="E6148" s="23">
        <v>5.1799999999999999E-2</v>
      </c>
      <c r="F6148" s="23">
        <v>4.1200000000000001E-2</v>
      </c>
      <c r="G6148" s="17">
        <v>0</v>
      </c>
      <c r="H6148" s="17">
        <v>1</v>
      </c>
      <c r="I6148" s="17">
        <v>0.30010499400000001</v>
      </c>
      <c r="J6148" s="17">
        <v>0.69826180400000004</v>
      </c>
      <c r="K6148" s="17">
        <v>1.6299999999999999E-3</v>
      </c>
    </row>
    <row r="6149" spans="1:11" x14ac:dyDescent="0.45">
      <c r="A6149" s="10" t="s">
        <v>57</v>
      </c>
      <c r="B6149" s="20">
        <v>0.65</v>
      </c>
      <c r="C6149" s="19">
        <v>6391</v>
      </c>
      <c r="D6149" s="19">
        <v>148.28296399999999</v>
      </c>
      <c r="E6149" s="23">
        <v>5.3199999999999997E-2</v>
      </c>
      <c r="F6149" s="23">
        <v>4.2200000000000001E-2</v>
      </c>
      <c r="G6149" s="17">
        <v>0</v>
      </c>
      <c r="H6149" s="17">
        <v>1</v>
      </c>
      <c r="I6149" s="17">
        <v>0.30668320999999998</v>
      </c>
      <c r="J6149" s="17">
        <v>0.69174332699999996</v>
      </c>
      <c r="K6149" s="17">
        <v>1.57E-3</v>
      </c>
    </row>
    <row r="6150" spans="1:11" x14ac:dyDescent="0.45">
      <c r="A6150" s="10" t="s">
        <v>57</v>
      </c>
      <c r="B6150" s="20">
        <v>0.66</v>
      </c>
      <c r="C6150" s="19">
        <v>6485</v>
      </c>
      <c r="D6150" s="19">
        <v>153.36975430000001</v>
      </c>
      <c r="E6150" s="23">
        <v>5.5100000000000003E-2</v>
      </c>
      <c r="F6150" s="23">
        <v>4.3299999999999998E-2</v>
      </c>
      <c r="G6150" s="17">
        <v>0</v>
      </c>
      <c r="H6150" s="17">
        <v>1</v>
      </c>
      <c r="I6150" s="17">
        <v>0.31255168700000002</v>
      </c>
      <c r="J6150" s="17">
        <v>0.685925491</v>
      </c>
      <c r="K6150" s="17">
        <v>1.5200000000000001E-3</v>
      </c>
    </row>
    <row r="6151" spans="1:11" x14ac:dyDescent="0.45">
      <c r="A6151" s="10" t="s">
        <v>57</v>
      </c>
      <c r="B6151" s="20">
        <v>0.67</v>
      </c>
      <c r="C6151" s="19">
        <v>6581</v>
      </c>
      <c r="D6151" s="19">
        <v>158.76468650000001</v>
      </c>
      <c r="E6151" s="23">
        <v>5.7799999999999997E-2</v>
      </c>
      <c r="F6151" s="23">
        <v>4.4200000000000003E-2</v>
      </c>
      <c r="G6151" s="17">
        <v>0</v>
      </c>
      <c r="H6151" s="17">
        <v>1</v>
      </c>
      <c r="I6151" s="17">
        <v>0.31630837699999997</v>
      </c>
      <c r="J6151" s="17">
        <v>0.682212767</v>
      </c>
      <c r="K6151" s="17">
        <v>1.48E-3</v>
      </c>
    </row>
    <row r="6152" spans="1:11" x14ac:dyDescent="0.45">
      <c r="A6152" s="10" t="s">
        <v>57</v>
      </c>
      <c r="B6152" s="20">
        <v>0.68</v>
      </c>
      <c r="C6152" s="19">
        <v>6670</v>
      </c>
      <c r="D6152" s="19">
        <v>163.95773070000001</v>
      </c>
      <c r="E6152" s="23">
        <v>5.9700000000000003E-2</v>
      </c>
      <c r="F6152" s="23">
        <v>4.5499999999999999E-2</v>
      </c>
      <c r="G6152" s="17">
        <v>0</v>
      </c>
      <c r="H6152" s="17">
        <v>1</v>
      </c>
      <c r="I6152" s="17">
        <v>0.32436461900000002</v>
      </c>
      <c r="J6152" s="17">
        <v>0.67419998999999997</v>
      </c>
      <c r="K6152" s="17">
        <v>1.4400000000000001E-3</v>
      </c>
    </row>
    <row r="6153" spans="1:11" x14ac:dyDescent="0.45">
      <c r="A6153" s="10" t="s">
        <v>57</v>
      </c>
      <c r="B6153" s="20">
        <v>0.69</v>
      </c>
      <c r="C6153" s="19">
        <v>6779</v>
      </c>
      <c r="D6153" s="19">
        <v>170.53991450000001</v>
      </c>
      <c r="E6153" s="23">
        <v>6.1400000000000003E-2</v>
      </c>
      <c r="F6153" s="23">
        <v>4.6800000000000001E-2</v>
      </c>
      <c r="G6153" s="17">
        <v>0</v>
      </c>
      <c r="H6153" s="17">
        <v>1</v>
      </c>
      <c r="I6153" s="17">
        <v>0.33985252399999999</v>
      </c>
      <c r="J6153" s="17">
        <v>0.65876227099999995</v>
      </c>
      <c r="K6153" s="17">
        <v>1.39E-3</v>
      </c>
    </row>
    <row r="6154" spans="1:11" x14ac:dyDescent="0.45">
      <c r="A6154" s="10" t="s">
        <v>57</v>
      </c>
      <c r="B6154" s="20">
        <v>0.7</v>
      </c>
      <c r="C6154" s="19">
        <v>6873</v>
      </c>
      <c r="D6154" s="19">
        <v>176.47127399999999</v>
      </c>
      <c r="E6154" s="23">
        <v>6.4899999999999999E-2</v>
      </c>
      <c r="F6154" s="23">
        <v>4.8300000000000003E-2</v>
      </c>
      <c r="G6154" s="17">
        <v>0</v>
      </c>
      <c r="H6154" s="17">
        <v>1</v>
      </c>
      <c r="I6154" s="17">
        <v>0.34553200099999998</v>
      </c>
      <c r="J6154" s="17">
        <v>0.65312610599999998</v>
      </c>
      <c r="K6154" s="17">
        <v>1.34E-3</v>
      </c>
    </row>
    <row r="6155" spans="1:11" x14ac:dyDescent="0.45">
      <c r="A6155" s="10" t="s">
        <v>57</v>
      </c>
      <c r="B6155" s="20">
        <v>0.71</v>
      </c>
      <c r="C6155" s="19">
        <v>6973</v>
      </c>
      <c r="D6155" s="19">
        <v>183.06683649999999</v>
      </c>
      <c r="E6155" s="23">
        <v>6.7199999999999996E-2</v>
      </c>
      <c r="F6155" s="23">
        <v>4.9700000000000001E-2</v>
      </c>
      <c r="G6155" s="17">
        <v>0</v>
      </c>
      <c r="H6155" s="17">
        <v>1</v>
      </c>
      <c r="I6155" s="17">
        <v>0.36489248299999999</v>
      </c>
      <c r="J6155" s="17">
        <v>0.63380820599999999</v>
      </c>
      <c r="K6155" s="17">
        <v>1.2999999999999999E-3</v>
      </c>
    </row>
    <row r="6156" spans="1:11" x14ac:dyDescent="0.45">
      <c r="A6156" s="10" t="s">
        <v>57</v>
      </c>
      <c r="B6156" s="20">
        <v>0.72</v>
      </c>
      <c r="C6156" s="19">
        <v>7074</v>
      </c>
      <c r="D6156" s="19">
        <v>190.02125720000001</v>
      </c>
      <c r="E6156" s="23">
        <v>7.1999999999999995E-2</v>
      </c>
      <c r="F6156" s="23">
        <v>5.1299999999999998E-2</v>
      </c>
      <c r="G6156" s="17">
        <v>0</v>
      </c>
      <c r="H6156" s="17">
        <v>1</v>
      </c>
      <c r="I6156" s="17">
        <v>0.36988629000000001</v>
      </c>
      <c r="J6156" s="17">
        <v>0.62863040699999995</v>
      </c>
      <c r="K6156" s="17">
        <v>1.48E-3</v>
      </c>
    </row>
    <row r="6157" spans="1:11" x14ac:dyDescent="0.45">
      <c r="A6157" s="10" t="s">
        <v>57</v>
      </c>
      <c r="B6157" s="20">
        <v>0.73</v>
      </c>
      <c r="C6157" s="19">
        <v>7149</v>
      </c>
      <c r="D6157" s="19">
        <v>195.5845865</v>
      </c>
      <c r="E6157" s="23">
        <v>7.7200000000000005E-2</v>
      </c>
      <c r="F6157" s="23">
        <v>5.2600000000000001E-2</v>
      </c>
      <c r="G6157" s="17">
        <v>0</v>
      </c>
      <c r="H6157" s="17">
        <v>1</v>
      </c>
      <c r="I6157" s="17">
        <v>0.38146003099999998</v>
      </c>
      <c r="J6157" s="17">
        <v>0.61567372499999995</v>
      </c>
      <c r="K6157" s="17">
        <v>2.8700000000000002E-3</v>
      </c>
    </row>
    <row r="6158" spans="1:11" x14ac:dyDescent="0.45">
      <c r="A6158" s="10" t="s">
        <v>57</v>
      </c>
      <c r="B6158" s="20">
        <v>0.74</v>
      </c>
      <c r="C6158" s="19">
        <v>7269</v>
      </c>
      <c r="D6158" s="19">
        <v>205.15520409999999</v>
      </c>
      <c r="E6158" s="23">
        <v>8.4900000000000003E-2</v>
      </c>
      <c r="F6158" s="23">
        <v>5.5E-2</v>
      </c>
      <c r="G6158" s="17">
        <v>0</v>
      </c>
      <c r="H6158" s="17">
        <v>1</v>
      </c>
      <c r="I6158" s="17">
        <v>0.404088693</v>
      </c>
      <c r="J6158" s="17">
        <v>0.59316181199999995</v>
      </c>
      <c r="K6158" s="17">
        <v>2.7499999999999998E-3</v>
      </c>
    </row>
    <row r="6159" spans="1:11" x14ac:dyDescent="0.45">
      <c r="A6159" s="10" t="s">
        <v>57</v>
      </c>
      <c r="B6159" s="20">
        <v>0.75</v>
      </c>
      <c r="C6159" s="19">
        <v>7367</v>
      </c>
      <c r="D6159" s="19">
        <v>213.52310879999999</v>
      </c>
      <c r="E6159" s="23">
        <v>8.6900000000000005E-2</v>
      </c>
      <c r="F6159" s="23">
        <v>5.7099999999999998E-2</v>
      </c>
      <c r="G6159" s="17">
        <v>0</v>
      </c>
      <c r="H6159" s="17">
        <v>1</v>
      </c>
      <c r="I6159" s="17">
        <v>0.42809225400000001</v>
      </c>
      <c r="J6159" s="17">
        <v>0.56927398500000004</v>
      </c>
      <c r="K6159" s="17">
        <v>2.63E-3</v>
      </c>
    </row>
    <row r="6160" spans="1:11" x14ac:dyDescent="0.45">
      <c r="A6160" s="10" t="s">
        <v>57</v>
      </c>
      <c r="B6160" s="20">
        <v>0.76</v>
      </c>
      <c r="C6160" s="19">
        <v>7464</v>
      </c>
      <c r="D6160" s="19">
        <v>222.21127300000001</v>
      </c>
      <c r="E6160" s="23">
        <v>9.4399999999999998E-2</v>
      </c>
      <c r="F6160" s="23">
        <v>5.9400000000000001E-2</v>
      </c>
      <c r="G6160" s="17">
        <v>0</v>
      </c>
      <c r="H6160" s="17">
        <v>1</v>
      </c>
      <c r="I6160" s="17">
        <v>0.439911365</v>
      </c>
      <c r="J6160" s="17">
        <v>0.55754315799999998</v>
      </c>
      <c r="K6160" s="17">
        <v>2.5500000000000002E-3</v>
      </c>
    </row>
    <row r="6161" spans="1:11" x14ac:dyDescent="0.45">
      <c r="A6161" s="10" t="s">
        <v>57</v>
      </c>
      <c r="B6161" s="20">
        <v>0.77</v>
      </c>
      <c r="C6161" s="19">
        <v>7561</v>
      </c>
      <c r="D6161" s="19">
        <v>231.86625509999999</v>
      </c>
      <c r="E6161" s="23">
        <v>0.104615099</v>
      </c>
      <c r="F6161" s="23">
        <v>6.2100000000000002E-2</v>
      </c>
      <c r="G6161" s="17">
        <v>0</v>
      </c>
      <c r="H6161" s="17">
        <v>1</v>
      </c>
      <c r="I6161" s="17">
        <v>0.45025868800000002</v>
      </c>
      <c r="J6161" s="17">
        <v>0.54727190000000003</v>
      </c>
      <c r="K6161" s="17">
        <v>2.47E-3</v>
      </c>
    </row>
    <row r="6162" spans="1:11" x14ac:dyDescent="0.45">
      <c r="A6162" s="10" t="s">
        <v>57</v>
      </c>
      <c r="B6162" s="20">
        <v>0.78</v>
      </c>
      <c r="C6162" s="19">
        <v>7625</v>
      </c>
      <c r="D6162" s="19">
        <v>238.69047639999999</v>
      </c>
      <c r="E6162" s="23">
        <v>0.107648786</v>
      </c>
      <c r="F6162" s="23">
        <v>6.4299999999999996E-2</v>
      </c>
      <c r="G6162" s="17">
        <v>0</v>
      </c>
      <c r="H6162" s="17">
        <v>1</v>
      </c>
      <c r="I6162" s="17">
        <v>0.46121946899999999</v>
      </c>
      <c r="J6162" s="17">
        <v>0.53636858399999998</v>
      </c>
      <c r="K6162" s="17">
        <v>2.4099999999999998E-3</v>
      </c>
    </row>
    <row r="6163" spans="1:11" x14ac:dyDescent="0.45">
      <c r="A6163" s="10" t="s">
        <v>57</v>
      </c>
      <c r="B6163" s="20">
        <v>0.79</v>
      </c>
      <c r="C6163" s="19">
        <v>7750</v>
      </c>
      <c r="D6163" s="19">
        <v>252.33267290000001</v>
      </c>
      <c r="E6163" s="23">
        <v>0.113473741</v>
      </c>
      <c r="F6163" s="23">
        <v>6.8099999999999994E-2</v>
      </c>
      <c r="G6163" s="17">
        <v>0</v>
      </c>
      <c r="H6163" s="17">
        <v>1</v>
      </c>
      <c r="I6163" s="17">
        <v>0.48857669999999997</v>
      </c>
      <c r="J6163" s="17">
        <v>0.50900484099999999</v>
      </c>
      <c r="K6163" s="17">
        <v>2.4199999999999998E-3</v>
      </c>
    </row>
    <row r="6164" spans="1:11" x14ac:dyDescent="0.45">
      <c r="A6164" s="10" t="s">
        <v>57</v>
      </c>
      <c r="B6164" s="20">
        <v>0.8</v>
      </c>
      <c r="C6164" s="19">
        <v>7801</v>
      </c>
      <c r="D6164" s="19">
        <v>258.23420049999999</v>
      </c>
      <c r="E6164" s="23">
        <v>0.11669858</v>
      </c>
      <c r="F6164" s="23">
        <v>6.9599999999999995E-2</v>
      </c>
      <c r="G6164" s="17">
        <v>0</v>
      </c>
      <c r="H6164" s="17">
        <v>1</v>
      </c>
      <c r="I6164" s="17">
        <v>0.49869565700000001</v>
      </c>
      <c r="J6164" s="17">
        <v>0.49893847099999999</v>
      </c>
      <c r="K6164" s="17">
        <v>2.3700000000000001E-3</v>
      </c>
    </row>
    <row r="6165" spans="1:11" x14ac:dyDescent="0.45">
      <c r="A6165" s="10" t="s">
        <v>57</v>
      </c>
      <c r="B6165" s="20">
        <v>0.80100000000000005</v>
      </c>
      <c r="C6165" s="19">
        <v>7826</v>
      </c>
      <c r="D6165" s="19">
        <v>261.15178470000001</v>
      </c>
      <c r="E6165" s="23">
        <v>0.116703368</v>
      </c>
      <c r="F6165" s="23">
        <v>7.0099999999999996E-2</v>
      </c>
      <c r="G6165" s="17">
        <v>0</v>
      </c>
      <c r="H6165" s="17">
        <v>1</v>
      </c>
      <c r="I6165" s="17">
        <v>0.50420292799999999</v>
      </c>
      <c r="J6165" s="17">
        <v>0.49345719100000002</v>
      </c>
      <c r="K6165" s="17">
        <v>2.3400000000000001E-3</v>
      </c>
    </row>
    <row r="6166" spans="1:11" x14ac:dyDescent="0.45">
      <c r="A6166" s="10" t="s">
        <v>57</v>
      </c>
      <c r="B6166" s="20">
        <v>0.80200000000000005</v>
      </c>
      <c r="C6166" s="19">
        <v>7831</v>
      </c>
      <c r="D6166" s="19">
        <v>261.73706149999998</v>
      </c>
      <c r="E6166" s="23">
        <v>0.117062624</v>
      </c>
      <c r="F6166" s="23">
        <v>7.0800000000000002E-2</v>
      </c>
      <c r="G6166" s="17">
        <v>0</v>
      </c>
      <c r="H6166" s="17">
        <v>1</v>
      </c>
      <c r="I6166" s="17">
        <v>0.50375120600000001</v>
      </c>
      <c r="J6166" s="17">
        <v>0.49292734300000002</v>
      </c>
      <c r="K6166" s="17">
        <v>3.32E-3</v>
      </c>
    </row>
    <row r="6167" spans="1:11" x14ac:dyDescent="0.45">
      <c r="A6167" s="10" t="s">
        <v>57</v>
      </c>
      <c r="B6167" s="20">
        <v>0.80300000000000005</v>
      </c>
      <c r="C6167" s="19">
        <v>7846</v>
      </c>
      <c r="D6167" s="19">
        <v>263.50282110000001</v>
      </c>
      <c r="E6167" s="23">
        <v>0.118370566</v>
      </c>
      <c r="F6167" s="23">
        <v>7.0900000000000005E-2</v>
      </c>
      <c r="G6167" s="17">
        <v>0</v>
      </c>
      <c r="H6167" s="17">
        <v>1</v>
      </c>
      <c r="I6167" s="17">
        <v>0.50554084300000002</v>
      </c>
      <c r="J6167" s="17">
        <v>0.49115332099999998</v>
      </c>
      <c r="K6167" s="17">
        <v>3.31E-3</v>
      </c>
    </row>
    <row r="6168" spans="1:11" x14ac:dyDescent="0.45">
      <c r="A6168" s="10" t="s">
        <v>57</v>
      </c>
      <c r="B6168" s="20">
        <v>0.80500000000000005</v>
      </c>
      <c r="C6168" s="19">
        <v>7865</v>
      </c>
      <c r="D6168" s="19">
        <v>265.7619871</v>
      </c>
      <c r="E6168" s="23">
        <v>0.119036462</v>
      </c>
      <c r="F6168" s="23">
        <v>7.1499999999999994E-2</v>
      </c>
      <c r="G6168" s="17">
        <v>0</v>
      </c>
      <c r="H6168" s="17">
        <v>1</v>
      </c>
      <c r="I6168" s="17">
        <v>0.50912209200000003</v>
      </c>
      <c r="J6168" s="17">
        <v>0.48759601499999999</v>
      </c>
      <c r="K6168" s="17">
        <v>3.2799999999999999E-3</v>
      </c>
    </row>
    <row r="6169" spans="1:11" x14ac:dyDescent="0.45">
      <c r="A6169" s="10" t="s">
        <v>57</v>
      </c>
      <c r="B6169" s="20">
        <v>0.80600000000000005</v>
      </c>
      <c r="C6169" s="19">
        <v>7875</v>
      </c>
      <c r="D6169" s="19">
        <v>266.95500379999999</v>
      </c>
      <c r="E6169" s="23">
        <v>0.119307064</v>
      </c>
      <c r="F6169" s="23">
        <v>7.2099999999999997E-2</v>
      </c>
      <c r="G6169" s="17">
        <v>0</v>
      </c>
      <c r="H6169" s="17">
        <v>1</v>
      </c>
      <c r="I6169" s="17">
        <v>0.51147762900000004</v>
      </c>
      <c r="J6169" s="17">
        <v>0.48525622600000001</v>
      </c>
      <c r="K6169" s="17">
        <v>3.2699999999999999E-3</v>
      </c>
    </row>
    <row r="6170" spans="1:11" x14ac:dyDescent="0.45">
      <c r="A6170" s="10" t="s">
        <v>57</v>
      </c>
      <c r="B6170" s="20">
        <v>0.80700000000000005</v>
      </c>
      <c r="C6170" s="19">
        <v>7885</v>
      </c>
      <c r="D6170" s="19">
        <v>268.15915360000002</v>
      </c>
      <c r="E6170" s="23">
        <v>0.12138236199999999</v>
      </c>
      <c r="F6170" s="23">
        <v>7.2400000000000006E-2</v>
      </c>
      <c r="G6170" s="17">
        <v>0</v>
      </c>
      <c r="H6170" s="17">
        <v>1</v>
      </c>
      <c r="I6170" s="17">
        <v>0.51338958800000001</v>
      </c>
      <c r="J6170" s="17">
        <v>0.483357225</v>
      </c>
      <c r="K6170" s="17">
        <v>3.2499999999999999E-3</v>
      </c>
    </row>
    <row r="6171" spans="1:11" x14ac:dyDescent="0.45">
      <c r="A6171" s="10" t="s">
        <v>57</v>
      </c>
      <c r="B6171" s="20">
        <v>0.80800000000000005</v>
      </c>
      <c r="C6171" s="19">
        <v>7891</v>
      </c>
      <c r="D6171" s="19">
        <v>268.88890720000001</v>
      </c>
      <c r="E6171" s="23">
        <v>0.12175132800000001</v>
      </c>
      <c r="F6171" s="23">
        <v>7.2599999999999998E-2</v>
      </c>
      <c r="G6171" s="17">
        <v>0</v>
      </c>
      <c r="H6171" s="17">
        <v>1</v>
      </c>
      <c r="I6171" s="17">
        <v>0.51414741500000005</v>
      </c>
      <c r="J6171" s="17">
        <v>0.48260446499999998</v>
      </c>
      <c r="K6171" s="17">
        <v>3.2499999999999999E-3</v>
      </c>
    </row>
    <row r="6172" spans="1:11" x14ac:dyDescent="0.45">
      <c r="A6172" s="10" t="s">
        <v>57</v>
      </c>
      <c r="B6172" s="20">
        <v>0.81</v>
      </c>
      <c r="C6172" s="19">
        <v>7914</v>
      </c>
      <c r="D6172" s="19">
        <v>271.72987569999998</v>
      </c>
      <c r="E6172" s="23">
        <v>0.12447578400000001</v>
      </c>
      <c r="F6172" s="23">
        <v>7.2800000000000004E-2</v>
      </c>
      <c r="G6172" s="17">
        <v>0</v>
      </c>
      <c r="H6172" s="17">
        <v>1</v>
      </c>
      <c r="I6172" s="17">
        <v>0.51769113099999997</v>
      </c>
      <c r="J6172" s="17">
        <v>0.47908682499999999</v>
      </c>
      <c r="K6172" s="17">
        <v>3.2200000000000002E-3</v>
      </c>
    </row>
    <row r="6173" spans="1:11" x14ac:dyDescent="0.45">
      <c r="A6173" s="10" t="s">
        <v>57</v>
      </c>
      <c r="B6173" s="20">
        <v>0.81100000000000005</v>
      </c>
      <c r="C6173" s="19">
        <v>7920</v>
      </c>
      <c r="D6173" s="19">
        <v>272.49207009999998</v>
      </c>
      <c r="E6173" s="23">
        <v>0.12835327999999999</v>
      </c>
      <c r="F6173" s="23">
        <v>7.3400000000000007E-2</v>
      </c>
      <c r="G6173" s="17">
        <v>0</v>
      </c>
      <c r="H6173" s="17">
        <v>1</v>
      </c>
      <c r="I6173" s="17">
        <v>0.51859556900000003</v>
      </c>
      <c r="J6173" s="17">
        <v>0.47819236599999998</v>
      </c>
      <c r="K6173" s="17">
        <v>3.2100000000000002E-3</v>
      </c>
    </row>
    <row r="6174" spans="1:11" x14ac:dyDescent="0.45">
      <c r="A6174" s="10" t="s">
        <v>57</v>
      </c>
      <c r="B6174" s="20">
        <v>0.81200000000000006</v>
      </c>
      <c r="C6174" s="19">
        <v>7933</v>
      </c>
      <c r="D6174" s="19">
        <v>274.16755169999999</v>
      </c>
      <c r="E6174" s="23">
        <v>0.129625405</v>
      </c>
      <c r="F6174" s="23">
        <v>7.3499999999999996E-2</v>
      </c>
      <c r="G6174" s="17">
        <v>0</v>
      </c>
      <c r="H6174" s="17">
        <v>1</v>
      </c>
      <c r="I6174" s="17">
        <v>0.52109630500000004</v>
      </c>
      <c r="J6174" s="17">
        <v>0.47570831499999999</v>
      </c>
      <c r="K6174" s="17">
        <v>3.2000000000000002E-3</v>
      </c>
    </row>
    <row r="6175" spans="1:11" x14ac:dyDescent="0.45">
      <c r="A6175" s="10" t="s">
        <v>57</v>
      </c>
      <c r="B6175" s="20">
        <v>0.81299999999999994</v>
      </c>
      <c r="C6175" s="19">
        <v>7942</v>
      </c>
      <c r="D6175" s="19">
        <v>275.34033410000001</v>
      </c>
      <c r="E6175" s="23">
        <v>0.13158103700000001</v>
      </c>
      <c r="F6175" s="23">
        <v>7.3899999999999993E-2</v>
      </c>
      <c r="G6175" s="17">
        <v>0</v>
      </c>
      <c r="H6175" s="17">
        <v>1</v>
      </c>
      <c r="I6175" s="17">
        <v>0.52198248700000005</v>
      </c>
      <c r="J6175" s="17">
        <v>0.47482928899999999</v>
      </c>
      <c r="K6175" s="17">
        <v>3.188223E-3</v>
      </c>
    </row>
    <row r="6176" spans="1:11" x14ac:dyDescent="0.45">
      <c r="A6176" s="10" t="s">
        <v>57</v>
      </c>
      <c r="B6176" s="20">
        <v>0.81399999999999995</v>
      </c>
      <c r="C6176" s="19">
        <v>7950</v>
      </c>
      <c r="D6176" s="19">
        <v>276.40257170000001</v>
      </c>
      <c r="E6176" s="23">
        <v>0.133911524</v>
      </c>
      <c r="F6176" s="23">
        <v>7.4099999999999999E-2</v>
      </c>
      <c r="G6176" s="17">
        <v>0</v>
      </c>
      <c r="H6176" s="17">
        <v>1</v>
      </c>
      <c r="I6176" s="17">
        <v>0.52184730199999996</v>
      </c>
      <c r="J6176" s="17">
        <v>0.47497425500000001</v>
      </c>
      <c r="K6176" s="17">
        <v>3.1800000000000001E-3</v>
      </c>
    </row>
    <row r="6177" spans="1:11" x14ac:dyDescent="0.45">
      <c r="A6177" s="10" t="s">
        <v>57</v>
      </c>
      <c r="B6177" s="20">
        <v>0.81499999999999995</v>
      </c>
      <c r="C6177" s="19">
        <v>7962</v>
      </c>
      <c r="D6177" s="19">
        <v>278.0119507</v>
      </c>
      <c r="E6177" s="23">
        <v>0.134114919</v>
      </c>
      <c r="F6177" s="23">
        <v>7.4399999999999994E-2</v>
      </c>
      <c r="G6177" s="17">
        <v>0</v>
      </c>
      <c r="H6177" s="17">
        <v>1</v>
      </c>
      <c r="I6177" s="17">
        <v>0.52507659100000004</v>
      </c>
      <c r="J6177" s="17">
        <v>0.47176643299999999</v>
      </c>
      <c r="K6177" s="17">
        <v>3.16E-3</v>
      </c>
    </row>
    <row r="6178" spans="1:11" x14ac:dyDescent="0.45">
      <c r="A6178" s="10" t="s">
        <v>57</v>
      </c>
      <c r="B6178" s="20">
        <v>0.81599999999999995</v>
      </c>
      <c r="C6178" s="19">
        <v>7973</v>
      </c>
      <c r="D6178" s="19">
        <v>279.50145950000001</v>
      </c>
      <c r="E6178" s="23">
        <v>0.13656927599999999</v>
      </c>
      <c r="F6178" s="23">
        <v>7.5600000000000001E-2</v>
      </c>
      <c r="G6178" s="17">
        <v>0</v>
      </c>
      <c r="H6178" s="17">
        <v>1</v>
      </c>
      <c r="I6178" s="17">
        <v>0.52574319000000003</v>
      </c>
      <c r="J6178" s="17">
        <v>0.47111135100000001</v>
      </c>
      <c r="K6178" s="17">
        <v>3.15E-3</v>
      </c>
    </row>
    <row r="6179" spans="1:11" x14ac:dyDescent="0.45">
      <c r="A6179" s="10" t="s">
        <v>57</v>
      </c>
      <c r="B6179" s="20">
        <v>0.81799999999999995</v>
      </c>
      <c r="C6179" s="19">
        <v>7987</v>
      </c>
      <c r="D6179" s="19">
        <v>281.4158875</v>
      </c>
      <c r="E6179" s="23">
        <v>0.13678173299999999</v>
      </c>
      <c r="F6179" s="23">
        <v>7.6200000000000004E-2</v>
      </c>
      <c r="G6179" s="17">
        <v>0</v>
      </c>
      <c r="H6179" s="17">
        <v>1</v>
      </c>
      <c r="I6179" s="17">
        <v>0.529566973</v>
      </c>
      <c r="J6179" s="17">
        <v>0.46731292899999999</v>
      </c>
      <c r="K6179" s="17">
        <v>3.1199999999999999E-3</v>
      </c>
    </row>
    <row r="6180" spans="1:11" x14ac:dyDescent="0.45">
      <c r="A6180" s="10" t="s">
        <v>57</v>
      </c>
      <c r="B6180" s="20">
        <v>0.82</v>
      </c>
      <c r="C6180" s="19">
        <v>8010</v>
      </c>
      <c r="D6180" s="19">
        <v>284.5626815</v>
      </c>
      <c r="E6180" s="23">
        <v>0.13681712800000001</v>
      </c>
      <c r="F6180" s="23">
        <v>7.6600000000000001E-2</v>
      </c>
      <c r="G6180" s="17">
        <v>0</v>
      </c>
      <c r="H6180" s="17">
        <v>1</v>
      </c>
      <c r="I6180" s="17">
        <v>0.53499396700000001</v>
      </c>
      <c r="J6180" s="17">
        <v>0.46192192900000001</v>
      </c>
      <c r="K6180" s="17">
        <v>3.0799999999999998E-3</v>
      </c>
    </row>
    <row r="6181" spans="1:11" x14ac:dyDescent="0.45">
      <c r="A6181" s="10" t="s">
        <v>57</v>
      </c>
      <c r="B6181" s="20">
        <v>0.82199999999999995</v>
      </c>
      <c r="C6181" s="19">
        <v>8031</v>
      </c>
      <c r="D6181" s="19">
        <v>287.46685309999998</v>
      </c>
      <c r="E6181" s="23">
        <v>0.13981754399999999</v>
      </c>
      <c r="F6181" s="23">
        <v>7.7600000000000002E-2</v>
      </c>
      <c r="G6181" s="17">
        <v>0</v>
      </c>
      <c r="H6181" s="17">
        <v>1</v>
      </c>
      <c r="I6181" s="17">
        <v>0.53448240800000002</v>
      </c>
      <c r="J6181" s="17">
        <v>0.46244860300000001</v>
      </c>
      <c r="K6181" s="17">
        <v>3.0699999999999998E-3</v>
      </c>
    </row>
    <row r="6182" spans="1:11" x14ac:dyDescent="0.45">
      <c r="A6182" s="10" t="s">
        <v>57</v>
      </c>
      <c r="B6182" s="20">
        <v>0.82299999999999995</v>
      </c>
      <c r="C6182" s="19">
        <v>8035</v>
      </c>
      <c r="D6182" s="19">
        <v>288.0270769</v>
      </c>
      <c r="E6182" s="23">
        <v>0.14011145699999999</v>
      </c>
      <c r="F6182" s="23">
        <v>7.85E-2</v>
      </c>
      <c r="G6182" s="17">
        <v>0</v>
      </c>
      <c r="H6182" s="17">
        <v>1</v>
      </c>
      <c r="I6182" s="17">
        <v>0.534606727</v>
      </c>
      <c r="J6182" s="17">
        <v>0.46232606399999998</v>
      </c>
      <c r="K6182" s="17">
        <v>3.0699999999999998E-3</v>
      </c>
    </row>
    <row r="6183" spans="1:11" x14ac:dyDescent="0.45">
      <c r="A6183" s="10" t="s">
        <v>57</v>
      </c>
      <c r="B6183" s="20">
        <v>0.82399999999999995</v>
      </c>
      <c r="C6183" s="19">
        <v>8051</v>
      </c>
      <c r="D6183" s="19">
        <v>290.28605629999998</v>
      </c>
      <c r="E6183" s="23">
        <v>0.14118621000000001</v>
      </c>
      <c r="F6183" s="23">
        <v>7.8600000000000003E-2</v>
      </c>
      <c r="G6183" s="17">
        <v>0</v>
      </c>
      <c r="H6183" s="17">
        <v>1</v>
      </c>
      <c r="I6183" s="17">
        <v>0.53809102499999995</v>
      </c>
      <c r="J6183" s="17">
        <v>0.45886473</v>
      </c>
      <c r="K6183" s="17">
        <v>3.0400000000000002E-3</v>
      </c>
    </row>
    <row r="6184" spans="1:11" x14ac:dyDescent="0.45">
      <c r="A6184" s="10" t="s">
        <v>57</v>
      </c>
      <c r="B6184" s="20">
        <v>0.82499999999999996</v>
      </c>
      <c r="C6184" s="19">
        <v>8060</v>
      </c>
      <c r="D6184" s="19">
        <v>291.56601319999999</v>
      </c>
      <c r="E6184" s="23">
        <v>0.142415873</v>
      </c>
      <c r="F6184" s="23">
        <v>7.9299999999999995E-2</v>
      </c>
      <c r="G6184" s="17">
        <v>0</v>
      </c>
      <c r="H6184" s="17">
        <v>1</v>
      </c>
      <c r="I6184" s="17">
        <v>0.54004628399999999</v>
      </c>
      <c r="J6184" s="17">
        <v>0.45692235599999997</v>
      </c>
      <c r="K6184" s="17">
        <v>3.0300000000000001E-3</v>
      </c>
    </row>
    <row r="6185" spans="1:11" x14ac:dyDescent="0.45">
      <c r="A6185" s="10" t="s">
        <v>57</v>
      </c>
      <c r="B6185" s="20">
        <v>0.82599999999999996</v>
      </c>
      <c r="C6185" s="19">
        <v>8069</v>
      </c>
      <c r="D6185" s="19">
        <v>292.86116750000002</v>
      </c>
      <c r="E6185" s="23">
        <v>0.14390603299999999</v>
      </c>
      <c r="F6185" s="23">
        <v>7.9600000000000004E-2</v>
      </c>
      <c r="G6185" s="17">
        <v>0</v>
      </c>
      <c r="H6185" s="17">
        <v>1</v>
      </c>
      <c r="I6185" s="17">
        <v>0.54184083999999999</v>
      </c>
      <c r="J6185" s="17">
        <v>0.45513962800000002</v>
      </c>
      <c r="K6185" s="17">
        <v>3.0200000000000001E-3</v>
      </c>
    </row>
    <row r="6186" spans="1:11" x14ac:dyDescent="0.45">
      <c r="A6186" s="10" t="s">
        <v>57</v>
      </c>
      <c r="B6186" s="20">
        <v>0.82699999999999996</v>
      </c>
      <c r="C6186" s="19">
        <v>8076</v>
      </c>
      <c r="D6186" s="19">
        <v>293.88114610000002</v>
      </c>
      <c r="E6186" s="23">
        <v>0.147127493</v>
      </c>
      <c r="F6186" s="23">
        <v>7.9899999999999999E-2</v>
      </c>
      <c r="G6186" s="17">
        <v>0</v>
      </c>
      <c r="H6186" s="17">
        <v>1</v>
      </c>
      <c r="I6186" s="17">
        <v>0.54121597200000005</v>
      </c>
      <c r="J6186" s="17">
        <v>0.45576797899999999</v>
      </c>
      <c r="K6186" s="17">
        <v>3.0200000000000001E-3</v>
      </c>
    </row>
    <row r="6187" spans="1:11" x14ac:dyDescent="0.45">
      <c r="A6187" s="10" t="s">
        <v>57</v>
      </c>
      <c r="B6187" s="20">
        <v>0.82799999999999996</v>
      </c>
      <c r="C6187" s="19">
        <v>8081</v>
      </c>
      <c r="D6187" s="19">
        <v>294.61702129999998</v>
      </c>
      <c r="E6187" s="23">
        <v>0.14717503100000001</v>
      </c>
      <c r="F6187" s="23">
        <v>8.0500000000000002E-2</v>
      </c>
      <c r="G6187" s="17">
        <v>0</v>
      </c>
      <c r="H6187" s="17">
        <v>1</v>
      </c>
      <c r="I6187" s="17">
        <v>0.54136488900000002</v>
      </c>
      <c r="J6187" s="17">
        <v>0.45562004099999998</v>
      </c>
      <c r="K6187" s="17">
        <v>3.0200000000000001E-3</v>
      </c>
    </row>
    <row r="6188" spans="1:11" x14ac:dyDescent="0.45">
      <c r="A6188" s="10" t="s">
        <v>57</v>
      </c>
      <c r="B6188" s="20">
        <v>0.82899999999999996</v>
      </c>
      <c r="C6188" s="19">
        <v>8098</v>
      </c>
      <c r="D6188" s="19">
        <v>297.12069259999998</v>
      </c>
      <c r="E6188" s="23">
        <v>0.14826166399999999</v>
      </c>
      <c r="F6188" s="23">
        <v>8.0699999999999994E-2</v>
      </c>
      <c r="G6188" s="17">
        <v>0</v>
      </c>
      <c r="H6188" s="17">
        <v>1</v>
      </c>
      <c r="I6188" s="17">
        <v>0.544377479</v>
      </c>
      <c r="J6188" s="17">
        <v>0.45262808199999999</v>
      </c>
      <c r="K6188" s="17">
        <v>2.99E-3</v>
      </c>
    </row>
    <row r="6189" spans="1:11" x14ac:dyDescent="0.45">
      <c r="A6189" s="10" t="s">
        <v>57</v>
      </c>
      <c r="B6189" s="20">
        <v>0.83</v>
      </c>
      <c r="C6189" s="19">
        <v>8102</v>
      </c>
      <c r="D6189" s="19">
        <v>297.7142619</v>
      </c>
      <c r="E6189" s="23">
        <v>0.14842760499999999</v>
      </c>
      <c r="F6189" s="23">
        <v>8.1299999999999997E-2</v>
      </c>
      <c r="G6189" s="17">
        <v>0</v>
      </c>
      <c r="H6189" s="17">
        <v>1</v>
      </c>
      <c r="I6189" s="17">
        <v>0.54519964799999998</v>
      </c>
      <c r="J6189" s="17">
        <v>0.45181131699999999</v>
      </c>
      <c r="K6189" s="17">
        <v>2.99E-3</v>
      </c>
    </row>
    <row r="6190" spans="1:11" x14ac:dyDescent="0.45">
      <c r="A6190" s="10" t="s">
        <v>57</v>
      </c>
      <c r="B6190" s="20">
        <v>0.83099999999999996</v>
      </c>
      <c r="C6190" s="19">
        <v>8115</v>
      </c>
      <c r="D6190" s="19">
        <v>299.64589640000003</v>
      </c>
      <c r="E6190" s="23">
        <v>0.148715453</v>
      </c>
      <c r="F6190" s="23">
        <v>8.14E-2</v>
      </c>
      <c r="G6190" s="17">
        <v>0</v>
      </c>
      <c r="H6190" s="17">
        <v>1</v>
      </c>
      <c r="I6190" s="17">
        <v>0.54658568799999996</v>
      </c>
      <c r="J6190" s="17">
        <v>0.45043438699999999</v>
      </c>
      <c r="K6190" s="17">
        <v>2.98E-3</v>
      </c>
    </row>
    <row r="6191" spans="1:11" x14ac:dyDescent="0.45">
      <c r="A6191" s="10" t="s">
        <v>57</v>
      </c>
      <c r="B6191" s="20">
        <v>0.83199999999999996</v>
      </c>
      <c r="C6191" s="19">
        <v>8129</v>
      </c>
      <c r="D6191" s="19">
        <v>301.74854820000002</v>
      </c>
      <c r="E6191" s="23">
        <v>0.150978168</v>
      </c>
      <c r="F6191" s="23">
        <v>8.2299999999999998E-2</v>
      </c>
      <c r="G6191" s="17">
        <v>0</v>
      </c>
      <c r="H6191" s="17">
        <v>1</v>
      </c>
      <c r="I6191" s="17">
        <v>0.54840718300000002</v>
      </c>
      <c r="J6191" s="17">
        <v>0.44862486200000001</v>
      </c>
      <c r="K6191" s="17">
        <v>2.97E-3</v>
      </c>
    </row>
    <row r="6192" spans="1:11" x14ac:dyDescent="0.45">
      <c r="A6192" s="10" t="s">
        <v>57</v>
      </c>
      <c r="B6192" s="20">
        <v>0.83399999999999996</v>
      </c>
      <c r="C6192" s="19">
        <v>8148</v>
      </c>
      <c r="D6192" s="19">
        <v>304.6397705</v>
      </c>
      <c r="E6192" s="23">
        <v>0.15216959499999999</v>
      </c>
      <c r="F6192" s="23">
        <v>8.3000000000000004E-2</v>
      </c>
      <c r="G6192" s="17">
        <v>0</v>
      </c>
      <c r="H6192" s="17">
        <v>1</v>
      </c>
      <c r="I6192" s="17">
        <v>0.55358758799999996</v>
      </c>
      <c r="J6192" s="17">
        <v>0.443478504</v>
      </c>
      <c r="K6192" s="17">
        <v>2.9299999999999999E-3</v>
      </c>
    </row>
    <row r="6193" spans="1:11" x14ac:dyDescent="0.45">
      <c r="A6193" s="10" t="s">
        <v>57</v>
      </c>
      <c r="B6193" s="20">
        <v>0.83499999999999996</v>
      </c>
      <c r="C6193" s="19">
        <v>8158</v>
      </c>
      <c r="D6193" s="19">
        <v>306.18259819999997</v>
      </c>
      <c r="E6193" s="23">
        <v>0.15648590400000001</v>
      </c>
      <c r="F6193" s="23">
        <v>8.3699999999999997E-2</v>
      </c>
      <c r="G6193" s="17">
        <v>0</v>
      </c>
      <c r="H6193" s="17">
        <v>1</v>
      </c>
      <c r="I6193" s="17">
        <v>0.55507864699999998</v>
      </c>
      <c r="J6193" s="17">
        <v>0.44199724499999998</v>
      </c>
      <c r="K6193" s="17">
        <v>2.9199999999999999E-3</v>
      </c>
    </row>
    <row r="6194" spans="1:11" x14ac:dyDescent="0.45">
      <c r="A6194" s="10" t="s">
        <v>57</v>
      </c>
      <c r="B6194" s="20">
        <v>0.83599999999999997</v>
      </c>
      <c r="C6194" s="19">
        <v>8163</v>
      </c>
      <c r="D6194" s="19">
        <v>306.96601379999998</v>
      </c>
      <c r="E6194" s="23">
        <v>0.15668311100000001</v>
      </c>
      <c r="F6194" s="23">
        <v>8.4099999999999994E-2</v>
      </c>
      <c r="G6194" s="17">
        <v>0</v>
      </c>
      <c r="H6194" s="17">
        <v>1</v>
      </c>
      <c r="I6194" s="17">
        <v>0.55559564699999997</v>
      </c>
      <c r="J6194" s="17">
        <v>0.44148364200000001</v>
      </c>
      <c r="K6194" s="17">
        <v>2.9199999999999999E-3</v>
      </c>
    </row>
    <row r="6195" spans="1:11" x14ac:dyDescent="0.45">
      <c r="A6195" s="10" t="s">
        <v>57</v>
      </c>
      <c r="B6195" s="20">
        <v>0.83699999999999997</v>
      </c>
      <c r="C6195" s="19">
        <v>8176</v>
      </c>
      <c r="D6195" s="19">
        <v>309.01804670000001</v>
      </c>
      <c r="E6195" s="23">
        <v>0.15893855300000001</v>
      </c>
      <c r="F6195" s="23">
        <v>8.43E-2</v>
      </c>
      <c r="G6195" s="17">
        <v>0</v>
      </c>
      <c r="H6195" s="17">
        <v>1</v>
      </c>
      <c r="I6195" s="17">
        <v>0.55922522500000005</v>
      </c>
      <c r="J6195" s="17">
        <v>0.43787791799999998</v>
      </c>
      <c r="K6195" s="17">
        <v>2.8999999999999998E-3</v>
      </c>
    </row>
    <row r="6196" spans="1:11" x14ac:dyDescent="0.45">
      <c r="A6196" s="10" t="s">
        <v>57</v>
      </c>
      <c r="B6196" s="20">
        <v>0.83799999999999997</v>
      </c>
      <c r="C6196" s="19">
        <v>8184</v>
      </c>
      <c r="D6196" s="19">
        <v>310.29340280000002</v>
      </c>
      <c r="E6196" s="23">
        <v>0.159743053</v>
      </c>
      <c r="F6196" s="23">
        <v>8.5000000000000006E-2</v>
      </c>
      <c r="G6196" s="17">
        <v>0</v>
      </c>
      <c r="H6196" s="17">
        <v>1</v>
      </c>
      <c r="I6196" s="17">
        <v>0.56129167499999999</v>
      </c>
      <c r="J6196" s="17">
        <v>0.43582504999999999</v>
      </c>
      <c r="K6196" s="17">
        <v>2.8800000000000002E-3</v>
      </c>
    </row>
    <row r="6197" spans="1:11" x14ac:dyDescent="0.45">
      <c r="A6197" s="10" t="s">
        <v>57</v>
      </c>
      <c r="B6197" s="20">
        <v>0.84</v>
      </c>
      <c r="C6197" s="19">
        <v>8199</v>
      </c>
      <c r="D6197" s="19">
        <v>312.6934</v>
      </c>
      <c r="E6197" s="23">
        <v>0.15999981399999999</v>
      </c>
      <c r="F6197" s="23">
        <v>8.5500000000000007E-2</v>
      </c>
      <c r="G6197" s="17">
        <v>0</v>
      </c>
      <c r="H6197" s="17">
        <v>1</v>
      </c>
      <c r="I6197" s="17">
        <v>0.56549866800000004</v>
      </c>
      <c r="J6197" s="17">
        <v>0.43164570600000002</v>
      </c>
      <c r="K6197" s="17">
        <v>2.8600000000000001E-3</v>
      </c>
    </row>
    <row r="6198" spans="1:11" x14ac:dyDescent="0.45">
      <c r="A6198" s="10" t="s">
        <v>57</v>
      </c>
      <c r="B6198" s="20">
        <v>0.84099999999999997</v>
      </c>
      <c r="C6198" s="19">
        <v>8216</v>
      </c>
      <c r="D6198" s="19">
        <v>315.42622119999999</v>
      </c>
      <c r="E6198" s="23">
        <v>0.16147091199999999</v>
      </c>
      <c r="F6198" s="23">
        <v>8.6400000000000005E-2</v>
      </c>
      <c r="G6198" s="17">
        <v>0</v>
      </c>
      <c r="H6198" s="17">
        <v>1</v>
      </c>
      <c r="I6198" s="17">
        <v>0.56858166700000001</v>
      </c>
      <c r="J6198" s="17">
        <v>0.42858296899999998</v>
      </c>
      <c r="K6198" s="17">
        <v>2.8400000000000001E-3</v>
      </c>
    </row>
    <row r="6199" spans="1:11" x14ac:dyDescent="0.45">
      <c r="A6199" s="10" t="s">
        <v>57</v>
      </c>
      <c r="B6199" s="20">
        <v>0.84199999999999997</v>
      </c>
      <c r="C6199" s="19">
        <v>8221</v>
      </c>
      <c r="D6199" s="19">
        <v>316.23955369999999</v>
      </c>
      <c r="E6199" s="23">
        <v>0.16463050500000001</v>
      </c>
      <c r="F6199" s="23">
        <v>8.6999999999999994E-2</v>
      </c>
      <c r="G6199" s="17">
        <v>0</v>
      </c>
      <c r="H6199" s="17">
        <v>1</v>
      </c>
      <c r="I6199" s="17">
        <v>0.56940103600000003</v>
      </c>
      <c r="J6199" s="17">
        <v>0.42776898499999999</v>
      </c>
      <c r="K6199" s="17">
        <v>2.8300000000000001E-3</v>
      </c>
    </row>
    <row r="6200" spans="1:11" x14ac:dyDescent="0.45">
      <c r="A6200" s="10" t="s">
        <v>57</v>
      </c>
      <c r="B6200" s="20">
        <v>0.84299999999999997</v>
      </c>
      <c r="C6200" s="19">
        <v>8236</v>
      </c>
      <c r="D6200" s="19">
        <v>318.7238299</v>
      </c>
      <c r="E6200" s="23">
        <v>0.16714968299999999</v>
      </c>
      <c r="F6200" s="23">
        <v>8.7400000000000005E-2</v>
      </c>
      <c r="G6200" s="17">
        <v>0</v>
      </c>
      <c r="H6200" s="17">
        <v>1</v>
      </c>
      <c r="I6200" s="17">
        <v>0.57150229699999999</v>
      </c>
      <c r="J6200" s="17">
        <v>0.42568250200000002</v>
      </c>
      <c r="K6200" s="17">
        <v>2.82E-3</v>
      </c>
    </row>
    <row r="6201" spans="1:11" x14ac:dyDescent="0.45">
      <c r="A6201" s="10" t="s">
        <v>57</v>
      </c>
      <c r="B6201" s="20">
        <v>0.84399999999999997</v>
      </c>
      <c r="C6201" s="19">
        <v>8246</v>
      </c>
      <c r="D6201" s="19">
        <v>320.39940480000001</v>
      </c>
      <c r="E6201" s="23">
        <v>0.16787155300000001</v>
      </c>
      <c r="F6201" s="23">
        <v>8.8099999999999998E-2</v>
      </c>
      <c r="G6201" s="17">
        <v>0</v>
      </c>
      <c r="H6201" s="17">
        <v>1</v>
      </c>
      <c r="I6201" s="17">
        <v>0.57406619999999997</v>
      </c>
      <c r="J6201" s="17">
        <v>0.42313544400000003</v>
      </c>
      <c r="K6201" s="17">
        <v>2.8E-3</v>
      </c>
    </row>
    <row r="6202" spans="1:11" x14ac:dyDescent="0.45">
      <c r="A6202" s="10" t="s">
        <v>57</v>
      </c>
      <c r="B6202" s="20">
        <v>0.84499999999999997</v>
      </c>
      <c r="C6202" s="19">
        <v>8256</v>
      </c>
      <c r="D6202" s="19">
        <v>322.09181740000002</v>
      </c>
      <c r="E6202" s="23">
        <v>0.16954744899999999</v>
      </c>
      <c r="F6202" s="23">
        <v>8.8499999999999995E-2</v>
      </c>
      <c r="G6202" s="17">
        <v>0</v>
      </c>
      <c r="H6202" s="17">
        <v>1</v>
      </c>
      <c r="I6202" s="17">
        <v>0.57514342500000004</v>
      </c>
      <c r="J6202" s="17">
        <v>0.422065882</v>
      </c>
      <c r="K6202" s="17">
        <v>2.7899999999999999E-3</v>
      </c>
    </row>
    <row r="6203" spans="1:11" x14ac:dyDescent="0.45">
      <c r="A6203" s="10" t="s">
        <v>57</v>
      </c>
      <c r="B6203" s="20">
        <v>0.84599999999999997</v>
      </c>
      <c r="C6203" s="19">
        <v>8265</v>
      </c>
      <c r="D6203" s="19">
        <v>323.63230609999999</v>
      </c>
      <c r="E6203" s="23">
        <v>0.174358334</v>
      </c>
      <c r="F6203" s="23">
        <v>8.8900000000000007E-2</v>
      </c>
      <c r="G6203" s="17">
        <v>0</v>
      </c>
      <c r="H6203" s="17">
        <v>1</v>
      </c>
      <c r="I6203" s="17">
        <v>0.57581553900000004</v>
      </c>
      <c r="J6203" s="17">
        <v>0.42140118900000001</v>
      </c>
      <c r="K6203" s="17">
        <v>2.7799999999999999E-3</v>
      </c>
    </row>
    <row r="6204" spans="1:11" x14ac:dyDescent="0.45">
      <c r="A6204" s="10" t="s">
        <v>57</v>
      </c>
      <c r="B6204" s="20">
        <v>0.84799999999999998</v>
      </c>
      <c r="C6204" s="19">
        <v>8285</v>
      </c>
      <c r="D6204" s="19">
        <v>327.1352018</v>
      </c>
      <c r="E6204" s="23">
        <v>0.17592930000000001</v>
      </c>
      <c r="F6204" s="23">
        <v>8.9200000000000002E-2</v>
      </c>
      <c r="G6204" s="17">
        <v>0</v>
      </c>
      <c r="H6204" s="17">
        <v>1</v>
      </c>
      <c r="I6204" s="17">
        <v>0.57769155900000002</v>
      </c>
      <c r="J6204" s="17">
        <v>0.41954137899999999</v>
      </c>
      <c r="K6204" s="17">
        <v>2.7699999999999999E-3</v>
      </c>
    </row>
    <row r="6205" spans="1:11" x14ac:dyDescent="0.45">
      <c r="A6205" s="10" t="s">
        <v>57</v>
      </c>
      <c r="B6205" s="20">
        <v>0.85</v>
      </c>
      <c r="C6205" s="19">
        <v>8304</v>
      </c>
      <c r="D6205" s="19">
        <v>330.52823289999998</v>
      </c>
      <c r="E6205" s="23">
        <v>0.179804414</v>
      </c>
      <c r="F6205" s="23">
        <v>9.0800000000000006E-2</v>
      </c>
      <c r="G6205" s="17">
        <v>0</v>
      </c>
      <c r="H6205" s="17">
        <v>1</v>
      </c>
      <c r="I6205" s="17">
        <v>0.58049384800000003</v>
      </c>
      <c r="J6205" s="17">
        <v>0.41675900100000002</v>
      </c>
      <c r="K6205" s="17">
        <v>2.7499999999999998E-3</v>
      </c>
    </row>
    <row r="6206" spans="1:11" x14ac:dyDescent="0.45">
      <c r="A6206" s="10" t="s">
        <v>57</v>
      </c>
      <c r="B6206" s="20">
        <v>0.85099999999999998</v>
      </c>
      <c r="C6206" s="19">
        <v>8314</v>
      </c>
      <c r="D6206" s="19">
        <v>332.33776169999999</v>
      </c>
      <c r="E6206" s="23">
        <v>0.181099486</v>
      </c>
      <c r="F6206" s="23">
        <v>9.1600000000000001E-2</v>
      </c>
      <c r="G6206" s="17">
        <v>0</v>
      </c>
      <c r="H6206" s="17">
        <v>1</v>
      </c>
      <c r="I6206" s="17">
        <v>0.58299266199999999</v>
      </c>
      <c r="J6206" s="17">
        <v>0.41427655099999999</v>
      </c>
      <c r="K6206" s="17">
        <v>2.7299999999999998E-3</v>
      </c>
    </row>
    <row r="6207" spans="1:11" x14ac:dyDescent="0.45">
      <c r="A6207" s="10" t="s">
        <v>57</v>
      </c>
      <c r="B6207" s="20">
        <v>0.85199999999999998</v>
      </c>
      <c r="C6207" s="19">
        <v>8320</v>
      </c>
      <c r="D6207" s="19">
        <v>333.43253040000002</v>
      </c>
      <c r="E6207" s="23">
        <v>0.18394412900000001</v>
      </c>
      <c r="F6207" s="23">
        <v>9.1999999999999998E-2</v>
      </c>
      <c r="G6207" s="17">
        <v>0</v>
      </c>
      <c r="H6207" s="17">
        <v>1</v>
      </c>
      <c r="I6207" s="17">
        <v>0.58352621400000004</v>
      </c>
      <c r="J6207" s="17">
        <v>0.41374707399999999</v>
      </c>
      <c r="K6207" s="17">
        <v>2.7299999999999998E-3</v>
      </c>
    </row>
    <row r="6208" spans="1:11" x14ac:dyDescent="0.45">
      <c r="A6208" s="10" t="s">
        <v>57</v>
      </c>
      <c r="B6208" s="20">
        <v>0.85299999999999998</v>
      </c>
      <c r="C6208" s="19">
        <v>8326</v>
      </c>
      <c r="D6208" s="19">
        <v>334.53851359999999</v>
      </c>
      <c r="E6208" s="23">
        <v>0.184330524</v>
      </c>
      <c r="F6208" s="23">
        <v>9.2799999999999994E-2</v>
      </c>
      <c r="G6208" s="17">
        <v>0</v>
      </c>
      <c r="H6208" s="17">
        <v>1</v>
      </c>
      <c r="I6208" s="17">
        <v>0.58503907399999999</v>
      </c>
      <c r="J6208" s="17">
        <v>0.41224411900000002</v>
      </c>
      <c r="K6208" s="17">
        <v>2.7200000000000002E-3</v>
      </c>
    </row>
    <row r="6209" spans="1:11" x14ac:dyDescent="0.45">
      <c r="A6209" s="10" t="s">
        <v>57</v>
      </c>
      <c r="B6209" s="20">
        <v>0.85399999999999998</v>
      </c>
      <c r="C6209" s="19">
        <v>8343</v>
      </c>
      <c r="D6209" s="19">
        <v>337.67914350000001</v>
      </c>
      <c r="E6209" s="23">
        <v>0.185669218</v>
      </c>
      <c r="F6209" s="23">
        <v>9.3299999999999994E-2</v>
      </c>
      <c r="G6209" s="17">
        <v>0</v>
      </c>
      <c r="H6209" s="17">
        <v>1</v>
      </c>
      <c r="I6209" s="17">
        <v>0.58714661999999995</v>
      </c>
      <c r="J6209" s="17">
        <v>0.41015037100000001</v>
      </c>
      <c r="K6209" s="17">
        <v>2.7000000000000001E-3</v>
      </c>
    </row>
    <row r="6210" spans="1:11" x14ac:dyDescent="0.45">
      <c r="A6210" s="10" t="s">
        <v>57</v>
      </c>
      <c r="B6210" s="20">
        <v>0.85499999999999998</v>
      </c>
      <c r="C6210" s="19">
        <v>8352</v>
      </c>
      <c r="D6210" s="19">
        <v>339.35622389999997</v>
      </c>
      <c r="E6210" s="23">
        <v>0.18642257000000001</v>
      </c>
      <c r="F6210" s="23">
        <v>9.4100000000000003E-2</v>
      </c>
      <c r="G6210" s="17">
        <v>0</v>
      </c>
      <c r="H6210" s="17">
        <v>1</v>
      </c>
      <c r="I6210" s="17">
        <v>0.58925130999999997</v>
      </c>
      <c r="J6210" s="17">
        <v>0.40806026499999998</v>
      </c>
      <c r="K6210" s="17">
        <v>2.6900000000000001E-3</v>
      </c>
    </row>
    <row r="6211" spans="1:11" x14ac:dyDescent="0.45">
      <c r="A6211" s="10" t="s">
        <v>57</v>
      </c>
      <c r="B6211" s="20">
        <v>0.85599999999999998</v>
      </c>
      <c r="C6211" s="19">
        <v>8362</v>
      </c>
      <c r="D6211" s="19">
        <v>341.23373170000002</v>
      </c>
      <c r="E6211" s="23">
        <v>0.18775078000000001</v>
      </c>
      <c r="F6211" s="23">
        <v>9.4643985E-2</v>
      </c>
      <c r="G6211" s="17">
        <v>0</v>
      </c>
      <c r="H6211" s="17">
        <v>1</v>
      </c>
      <c r="I6211" s="17">
        <v>0.59130843799999999</v>
      </c>
      <c r="J6211" s="17">
        <v>0.406016602</v>
      </c>
      <c r="K6211" s="17">
        <v>2.6700000000000001E-3</v>
      </c>
    </row>
    <row r="6212" spans="1:11" x14ac:dyDescent="0.45">
      <c r="A6212" s="10" t="s">
        <v>57</v>
      </c>
      <c r="B6212" s="20">
        <v>0.85799999999999998</v>
      </c>
      <c r="C6212" s="19">
        <v>8377</v>
      </c>
      <c r="D6212" s="19">
        <v>344.0500849</v>
      </c>
      <c r="E6212" s="23">
        <v>0.18775688600000001</v>
      </c>
      <c r="F6212" s="23">
        <v>9.5399999999999999E-2</v>
      </c>
      <c r="G6212" s="17">
        <v>0</v>
      </c>
      <c r="H6212" s="17">
        <v>1</v>
      </c>
      <c r="I6212" s="17">
        <v>0.59255057</v>
      </c>
      <c r="J6212" s="17">
        <v>0.40478259900000002</v>
      </c>
      <c r="K6212" s="17">
        <v>2.6700000000000001E-3</v>
      </c>
    </row>
    <row r="6213" spans="1:11" x14ac:dyDescent="0.45">
      <c r="A6213" s="10" t="s">
        <v>57</v>
      </c>
      <c r="B6213" s="20">
        <v>0.86</v>
      </c>
      <c r="C6213" s="19">
        <v>8402</v>
      </c>
      <c r="D6213" s="19">
        <v>348.76005420000001</v>
      </c>
      <c r="E6213" s="23">
        <v>0.18898962499999999</v>
      </c>
      <c r="F6213" s="23">
        <v>9.6199999999999994E-2</v>
      </c>
      <c r="G6213" s="17">
        <v>0</v>
      </c>
      <c r="H6213" s="17">
        <v>1</v>
      </c>
      <c r="I6213" s="17">
        <v>0.595818026</v>
      </c>
      <c r="J6213" s="17">
        <v>0.40153696100000003</v>
      </c>
      <c r="K6213" s="17">
        <v>2.65E-3</v>
      </c>
    </row>
    <row r="6214" spans="1:11" x14ac:dyDescent="0.45">
      <c r="A6214" s="10" t="s">
        <v>57</v>
      </c>
      <c r="B6214" s="20">
        <v>0.86099999999999999</v>
      </c>
      <c r="C6214" s="19">
        <v>8409</v>
      </c>
      <c r="D6214" s="19">
        <v>350.08712359999998</v>
      </c>
      <c r="E6214" s="23">
        <v>0.18958134400000001</v>
      </c>
      <c r="F6214" s="23">
        <v>9.7299999999999998E-2</v>
      </c>
      <c r="G6214" s="17">
        <v>0</v>
      </c>
      <c r="H6214" s="17">
        <v>1</v>
      </c>
      <c r="I6214" s="17">
        <v>0.596726113</v>
      </c>
      <c r="J6214" s="17">
        <v>0.40063481699999998</v>
      </c>
      <c r="K6214" s="17">
        <v>2.64E-3</v>
      </c>
    </row>
    <row r="6215" spans="1:11" x14ac:dyDescent="0.45">
      <c r="A6215" s="10" t="s">
        <v>57</v>
      </c>
      <c r="B6215" s="20">
        <v>0.86199999999999999</v>
      </c>
      <c r="C6215" s="19">
        <v>8418</v>
      </c>
      <c r="D6215" s="19">
        <v>351.81525169999998</v>
      </c>
      <c r="E6215" s="23">
        <v>0.19338802299999999</v>
      </c>
      <c r="F6215" s="23">
        <v>9.8100000000000007E-2</v>
      </c>
      <c r="G6215" s="17">
        <v>0</v>
      </c>
      <c r="H6215" s="17">
        <v>1</v>
      </c>
      <c r="I6215" s="17">
        <v>0.59687960399999995</v>
      </c>
      <c r="J6215" s="17">
        <v>0.40048402900000002</v>
      </c>
      <c r="K6215" s="17">
        <v>2.64E-3</v>
      </c>
    </row>
    <row r="6216" spans="1:11" x14ac:dyDescent="0.45">
      <c r="A6216" s="10" t="s">
        <v>57</v>
      </c>
      <c r="B6216" s="20">
        <v>0.86399999999999999</v>
      </c>
      <c r="C6216" s="19">
        <v>8440</v>
      </c>
      <c r="D6216" s="19">
        <v>356.09714100000002</v>
      </c>
      <c r="E6216" s="23">
        <v>0.194954604</v>
      </c>
      <c r="F6216" s="23">
        <v>9.8699999999999996E-2</v>
      </c>
      <c r="G6216" s="17">
        <v>0</v>
      </c>
      <c r="H6216" s="17">
        <v>1</v>
      </c>
      <c r="I6216" s="17">
        <v>0.60215928699999999</v>
      </c>
      <c r="J6216" s="17">
        <v>0.39523887400000002</v>
      </c>
      <c r="K6216" s="17">
        <v>2.5999999999999999E-3</v>
      </c>
    </row>
    <row r="6217" spans="1:11" x14ac:dyDescent="0.45">
      <c r="A6217" s="10" t="s">
        <v>57</v>
      </c>
      <c r="B6217" s="20">
        <v>0.86499999999999999</v>
      </c>
      <c r="C6217" s="19">
        <v>8451</v>
      </c>
      <c r="D6217" s="19">
        <v>358.27113910000003</v>
      </c>
      <c r="E6217" s="23">
        <v>0.19969210200000001</v>
      </c>
      <c r="F6217" s="23">
        <v>0.100033964</v>
      </c>
      <c r="G6217" s="17">
        <v>0</v>
      </c>
      <c r="H6217" s="17">
        <v>1</v>
      </c>
      <c r="I6217" s="17">
        <v>0.60382197500000001</v>
      </c>
      <c r="J6217" s="17">
        <v>0.39346650500000002</v>
      </c>
      <c r="K6217" s="17">
        <v>2.7100000000000002E-3</v>
      </c>
    </row>
    <row r="6218" spans="1:11" x14ac:dyDescent="0.45">
      <c r="A6218" s="10" t="s">
        <v>57</v>
      </c>
      <c r="B6218" s="20">
        <v>0.86599999999999999</v>
      </c>
      <c r="C6218" s="19">
        <v>8458</v>
      </c>
      <c r="D6218" s="19">
        <v>359.67168040000001</v>
      </c>
      <c r="E6218" s="23">
        <v>0.20007733</v>
      </c>
      <c r="F6218" s="23">
        <v>0.10054039100000001</v>
      </c>
      <c r="G6218" s="17">
        <v>0</v>
      </c>
      <c r="H6218" s="17">
        <v>1</v>
      </c>
      <c r="I6218" s="17">
        <v>0.60572297100000005</v>
      </c>
      <c r="J6218" s="17">
        <v>0.39157851999999999</v>
      </c>
      <c r="K6218" s="17">
        <v>2.7000000000000001E-3</v>
      </c>
    </row>
    <row r="6219" spans="1:11" x14ac:dyDescent="0.45">
      <c r="A6219" s="10" t="s">
        <v>57</v>
      </c>
      <c r="B6219" s="20">
        <v>0.86699999999999999</v>
      </c>
      <c r="C6219" s="19">
        <v>8470</v>
      </c>
      <c r="D6219" s="19">
        <v>362.08191670000002</v>
      </c>
      <c r="E6219" s="23">
        <v>0.20316729</v>
      </c>
      <c r="F6219" s="23">
        <v>0.100867969</v>
      </c>
      <c r="G6219" s="17">
        <v>0</v>
      </c>
      <c r="H6219" s="17">
        <v>1</v>
      </c>
      <c r="I6219" s="17">
        <v>0.60800626599999996</v>
      </c>
      <c r="J6219" s="17">
        <v>0.38931085300000001</v>
      </c>
      <c r="K6219" s="17">
        <v>2.6800000000000001E-3</v>
      </c>
    </row>
    <row r="6220" spans="1:11" x14ac:dyDescent="0.45">
      <c r="A6220" s="10" t="s">
        <v>57</v>
      </c>
      <c r="B6220" s="20">
        <v>0.86799999999999999</v>
      </c>
      <c r="C6220" s="19">
        <v>8479</v>
      </c>
      <c r="D6220" s="19">
        <v>363.92713220000002</v>
      </c>
      <c r="E6220" s="23">
        <v>0.20691522700000001</v>
      </c>
      <c r="F6220" s="23">
        <v>0.101798535</v>
      </c>
      <c r="G6220" s="17">
        <v>0</v>
      </c>
      <c r="H6220" s="17">
        <v>1</v>
      </c>
      <c r="I6220" s="17">
        <v>0.60938536799999998</v>
      </c>
      <c r="J6220" s="17">
        <v>0.38794118900000002</v>
      </c>
      <c r="K6220" s="17">
        <v>2.6700000000000001E-3</v>
      </c>
    </row>
    <row r="6221" spans="1:11" x14ac:dyDescent="0.45">
      <c r="A6221" s="10" t="s">
        <v>57</v>
      </c>
      <c r="B6221" s="20">
        <v>0.86899999999999999</v>
      </c>
      <c r="C6221" s="19">
        <v>8487</v>
      </c>
      <c r="D6221" s="19">
        <v>365.58636030000002</v>
      </c>
      <c r="E6221" s="23">
        <v>0.20740350499999999</v>
      </c>
      <c r="F6221" s="23">
        <v>0.102516071</v>
      </c>
      <c r="G6221" s="17">
        <v>0</v>
      </c>
      <c r="H6221" s="17">
        <v>1</v>
      </c>
      <c r="I6221" s="17">
        <v>0.61133244799999997</v>
      </c>
      <c r="J6221" s="17">
        <v>0.38600743500000001</v>
      </c>
      <c r="K6221" s="17">
        <v>2.66E-3</v>
      </c>
    </row>
    <row r="6222" spans="1:11" x14ac:dyDescent="0.45">
      <c r="A6222" s="10" t="s">
        <v>57</v>
      </c>
      <c r="B6222" s="20">
        <v>0.87</v>
      </c>
      <c r="C6222" s="19">
        <v>8499</v>
      </c>
      <c r="D6222" s="19">
        <v>368.0814274</v>
      </c>
      <c r="E6222" s="23">
        <v>0.20823340800000001</v>
      </c>
      <c r="F6222" s="23">
        <v>0.103028958</v>
      </c>
      <c r="G6222" s="17">
        <v>0</v>
      </c>
      <c r="H6222" s="17">
        <v>1</v>
      </c>
      <c r="I6222" s="17">
        <v>0.61267968299999997</v>
      </c>
      <c r="J6222" s="17">
        <v>0.38466942100000001</v>
      </c>
      <c r="K6222" s="17">
        <v>2.65E-3</v>
      </c>
    </row>
    <row r="6223" spans="1:11" x14ac:dyDescent="0.45">
      <c r="A6223" s="10" t="s">
        <v>57</v>
      </c>
      <c r="B6223" s="20">
        <v>0.871</v>
      </c>
      <c r="C6223" s="19">
        <v>8507</v>
      </c>
      <c r="D6223" s="19">
        <v>369.76470549999999</v>
      </c>
      <c r="E6223" s="23">
        <v>0.211316061</v>
      </c>
      <c r="F6223" s="23">
        <v>0.103618522</v>
      </c>
      <c r="G6223" s="17">
        <v>0</v>
      </c>
      <c r="H6223" s="17">
        <v>1</v>
      </c>
      <c r="I6223" s="17">
        <v>0.61301740299999996</v>
      </c>
      <c r="J6223" s="17">
        <v>0.38433427999999997</v>
      </c>
      <c r="K6223" s="17">
        <v>2.65E-3</v>
      </c>
    </row>
    <row r="6224" spans="1:11" x14ac:dyDescent="0.45">
      <c r="A6224" s="10" t="s">
        <v>57</v>
      </c>
      <c r="B6224" s="20">
        <v>0.872</v>
      </c>
      <c r="C6224" s="19">
        <v>8519</v>
      </c>
      <c r="D6224" s="19">
        <v>372.3116771</v>
      </c>
      <c r="E6224" s="23">
        <v>0.213270352</v>
      </c>
      <c r="F6224" s="23">
        <v>0.104403023</v>
      </c>
      <c r="G6224" s="17">
        <v>0</v>
      </c>
      <c r="H6224" s="17">
        <v>1</v>
      </c>
      <c r="I6224" s="17">
        <v>0.61603355599999998</v>
      </c>
      <c r="J6224" s="17">
        <v>0.38133876799999999</v>
      </c>
      <c r="K6224" s="17">
        <v>2.63E-3</v>
      </c>
    </row>
    <row r="6225" spans="1:11" x14ac:dyDescent="0.45">
      <c r="A6225" s="10" t="s">
        <v>57</v>
      </c>
      <c r="B6225" s="20">
        <v>0.873</v>
      </c>
      <c r="C6225" s="19">
        <v>8529</v>
      </c>
      <c r="D6225" s="19">
        <v>374.49289499999998</v>
      </c>
      <c r="E6225" s="23">
        <v>0.222164001</v>
      </c>
      <c r="F6225" s="23">
        <v>0.10520330899999999</v>
      </c>
      <c r="G6225" s="17">
        <v>0</v>
      </c>
      <c r="H6225" s="17">
        <v>1</v>
      </c>
      <c r="I6225" s="17">
        <v>0.61713129200000005</v>
      </c>
      <c r="J6225" s="17">
        <v>0.38024930800000001</v>
      </c>
      <c r="K6225" s="17">
        <v>2.6199999999999999E-3</v>
      </c>
    </row>
    <row r="6226" spans="1:11" x14ac:dyDescent="0.45">
      <c r="A6226" s="10" t="s">
        <v>57</v>
      </c>
      <c r="B6226" s="20">
        <v>0.874</v>
      </c>
      <c r="C6226" s="19">
        <v>8534</v>
      </c>
      <c r="D6226" s="19">
        <v>375.60513479999997</v>
      </c>
      <c r="E6226" s="23">
        <v>0.22251549100000001</v>
      </c>
      <c r="F6226" s="23">
        <v>0.105952164</v>
      </c>
      <c r="G6226" s="17">
        <v>0</v>
      </c>
      <c r="H6226" s="17">
        <v>1</v>
      </c>
      <c r="I6226" s="17">
        <v>0.61712607600000002</v>
      </c>
      <c r="J6226" s="17">
        <v>0.38025651799999999</v>
      </c>
      <c r="K6226" s="17">
        <v>2.6199999999999999E-3</v>
      </c>
    </row>
    <row r="6227" spans="1:11" x14ac:dyDescent="0.45">
      <c r="A6227" s="10" t="s">
        <v>57</v>
      </c>
      <c r="B6227" s="20">
        <v>0.875</v>
      </c>
      <c r="C6227" s="19">
        <v>8547</v>
      </c>
      <c r="D6227" s="19">
        <v>378.51333160000001</v>
      </c>
      <c r="E6227" s="23">
        <v>0.22461608799999999</v>
      </c>
      <c r="F6227" s="23">
        <v>0.106224732</v>
      </c>
      <c r="G6227" s="17">
        <v>0</v>
      </c>
      <c r="H6227" s="17">
        <v>1</v>
      </c>
      <c r="I6227" s="17">
        <v>0.61788227399999995</v>
      </c>
      <c r="J6227" s="17">
        <v>0.379505706</v>
      </c>
      <c r="K6227" s="17">
        <v>2.6099999999999999E-3</v>
      </c>
    </row>
    <row r="6228" spans="1:11" x14ac:dyDescent="0.45">
      <c r="A6228" s="10" t="s">
        <v>57</v>
      </c>
      <c r="B6228" s="20">
        <v>0.876</v>
      </c>
      <c r="C6228" s="19">
        <v>8556</v>
      </c>
      <c r="D6228" s="19">
        <v>380.5429633</v>
      </c>
      <c r="E6228" s="23">
        <v>0.22565918200000001</v>
      </c>
      <c r="F6228" s="23">
        <v>0.107185189</v>
      </c>
      <c r="G6228" s="17">
        <v>0</v>
      </c>
      <c r="H6228" s="17">
        <v>1</v>
      </c>
      <c r="I6228" s="17">
        <v>0.61908162899999997</v>
      </c>
      <c r="J6228" s="17">
        <v>0.378314549</v>
      </c>
      <c r="K6228" s="17">
        <v>2.5999999999999999E-3</v>
      </c>
    </row>
    <row r="6229" spans="1:11" x14ac:dyDescent="0.45">
      <c r="A6229" s="10" t="s">
        <v>57</v>
      </c>
      <c r="B6229" s="20">
        <v>0.878</v>
      </c>
      <c r="C6229" s="19">
        <v>8571</v>
      </c>
      <c r="D6229" s="19">
        <v>383.94266279999999</v>
      </c>
      <c r="E6229" s="23">
        <v>0.228032767</v>
      </c>
      <c r="F6229" s="23">
        <v>0.107680753</v>
      </c>
      <c r="G6229" s="17">
        <v>0</v>
      </c>
      <c r="H6229" s="17">
        <v>1</v>
      </c>
      <c r="I6229" s="17">
        <v>0.62306314299999999</v>
      </c>
      <c r="J6229" s="17">
        <v>0.37436025099999998</v>
      </c>
      <c r="K6229" s="17">
        <v>2.5799999999999998E-3</v>
      </c>
    </row>
    <row r="6230" spans="1:11" x14ac:dyDescent="0.45">
      <c r="A6230" s="10" t="s">
        <v>57</v>
      </c>
      <c r="B6230" s="20">
        <v>0.879</v>
      </c>
      <c r="C6230" s="19">
        <v>8585</v>
      </c>
      <c r="D6230" s="19">
        <v>387.14586200000002</v>
      </c>
      <c r="E6230" s="23">
        <v>0.22990744399999999</v>
      </c>
      <c r="F6230" s="23">
        <v>0.10914837600000001</v>
      </c>
      <c r="G6230" s="17">
        <v>0</v>
      </c>
      <c r="H6230" s="17">
        <v>1</v>
      </c>
      <c r="I6230" s="17">
        <v>0.62524889500000003</v>
      </c>
      <c r="J6230" s="17">
        <v>0.37218943999999998</v>
      </c>
      <c r="K6230" s="17">
        <v>2.5600000000000002E-3</v>
      </c>
    </row>
    <row r="6231" spans="1:11" x14ac:dyDescent="0.45">
      <c r="A6231" s="10" t="s">
        <v>57</v>
      </c>
      <c r="B6231" s="20">
        <v>0.88</v>
      </c>
      <c r="C6231" s="19">
        <v>8596</v>
      </c>
      <c r="D6231" s="19">
        <v>389.6973102</v>
      </c>
      <c r="E6231" s="23">
        <v>0.23399803999999999</v>
      </c>
      <c r="F6231" s="23">
        <v>0.110083586</v>
      </c>
      <c r="G6231" s="17">
        <v>0</v>
      </c>
      <c r="H6231" s="17">
        <v>1</v>
      </c>
      <c r="I6231" s="17">
        <v>0.62633447799999997</v>
      </c>
      <c r="J6231" s="17">
        <v>0.37111317199999999</v>
      </c>
      <c r="K6231" s="17">
        <v>2.5500000000000002E-3</v>
      </c>
    </row>
    <row r="6232" spans="1:11" x14ac:dyDescent="0.45">
      <c r="A6232" s="10" t="s">
        <v>57</v>
      </c>
      <c r="B6232" s="20">
        <v>0.88100000000000001</v>
      </c>
      <c r="C6232" s="19">
        <v>8606</v>
      </c>
      <c r="D6232" s="19">
        <v>392.06338310000001</v>
      </c>
      <c r="E6232" s="23">
        <v>0.24043092399999999</v>
      </c>
      <c r="F6232" s="23">
        <v>0.110968992</v>
      </c>
      <c r="G6232" s="17">
        <v>0</v>
      </c>
      <c r="H6232" s="17">
        <v>1</v>
      </c>
      <c r="I6232" s="17">
        <v>0.627961887</v>
      </c>
      <c r="J6232" s="17">
        <v>0.36949767100000003</v>
      </c>
      <c r="K6232" s="17">
        <v>2.5400000000000002E-3</v>
      </c>
    </row>
    <row r="6233" spans="1:11" x14ac:dyDescent="0.45">
      <c r="A6233" s="10" t="s">
        <v>57</v>
      </c>
      <c r="B6233" s="20">
        <v>0.88200000000000001</v>
      </c>
      <c r="C6233" s="19">
        <v>8616</v>
      </c>
      <c r="D6233" s="19">
        <v>394.48636269999997</v>
      </c>
      <c r="E6233" s="23">
        <v>0.24476613699999999</v>
      </c>
      <c r="F6233" s="23">
        <v>0.11173583600000001</v>
      </c>
      <c r="G6233" s="17">
        <v>0</v>
      </c>
      <c r="H6233" s="17">
        <v>1</v>
      </c>
      <c r="I6233" s="17">
        <v>0.62718293700000005</v>
      </c>
      <c r="J6233" s="17">
        <v>0.37028593900000001</v>
      </c>
      <c r="K6233" s="17">
        <v>2.5300000000000001E-3</v>
      </c>
    </row>
    <row r="6234" spans="1:11" x14ac:dyDescent="0.45">
      <c r="A6234" s="10" t="s">
        <v>57</v>
      </c>
      <c r="B6234" s="20">
        <v>0.88300000000000001</v>
      </c>
      <c r="C6234" s="19">
        <v>8625</v>
      </c>
      <c r="D6234" s="19">
        <v>396.69827099999998</v>
      </c>
      <c r="E6234" s="23">
        <v>0.246398228</v>
      </c>
      <c r="F6234" s="23">
        <v>0.11234001</v>
      </c>
      <c r="G6234" s="17">
        <v>0</v>
      </c>
      <c r="H6234" s="17">
        <v>1</v>
      </c>
      <c r="I6234" s="17">
        <v>0.62948418500000003</v>
      </c>
      <c r="J6234" s="17">
        <v>0.368000314</v>
      </c>
      <c r="K6234" s="17">
        <v>2.5200000000000001E-3</v>
      </c>
    </row>
    <row r="6235" spans="1:11" x14ac:dyDescent="0.45">
      <c r="A6235" s="10" t="s">
        <v>57</v>
      </c>
      <c r="B6235" s="20">
        <v>0.88400000000000001</v>
      </c>
      <c r="C6235" s="19">
        <v>8630</v>
      </c>
      <c r="D6235" s="19">
        <v>397.93237540000001</v>
      </c>
      <c r="E6235" s="23">
        <v>0.24682087999999999</v>
      </c>
      <c r="F6235" s="23">
        <v>0.11289339599999999</v>
      </c>
      <c r="G6235" s="17">
        <v>0</v>
      </c>
      <c r="H6235" s="17">
        <v>1</v>
      </c>
      <c r="I6235" s="17">
        <v>0.63027028500000004</v>
      </c>
      <c r="J6235" s="17">
        <v>0.367219552</v>
      </c>
      <c r="K6235" s="17">
        <v>2.5100000000000001E-3</v>
      </c>
    </row>
    <row r="6236" spans="1:11" x14ac:dyDescent="0.45">
      <c r="A6236" s="10" t="s">
        <v>57</v>
      </c>
      <c r="B6236" s="20">
        <v>0.88700000000000001</v>
      </c>
      <c r="C6236" s="19">
        <v>8663</v>
      </c>
      <c r="D6236" s="19">
        <v>406.12345679999999</v>
      </c>
      <c r="E6236" s="23">
        <v>0.24839568000000001</v>
      </c>
      <c r="F6236" s="23">
        <v>0.11401520800000001</v>
      </c>
      <c r="G6236" s="17">
        <v>0</v>
      </c>
      <c r="H6236" s="17">
        <v>1</v>
      </c>
      <c r="I6236" s="17">
        <v>0.63368388099999995</v>
      </c>
      <c r="J6236" s="17">
        <v>0.36382913099999997</v>
      </c>
      <c r="K6236" s="17">
        <v>2.49E-3</v>
      </c>
    </row>
    <row r="6237" spans="1:11" x14ac:dyDescent="0.45">
      <c r="A6237" s="10" t="s">
        <v>57</v>
      </c>
      <c r="B6237" s="20">
        <v>0.88800000000000001</v>
      </c>
      <c r="C6237" s="19">
        <v>8675</v>
      </c>
      <c r="D6237" s="19">
        <v>409.11447529999998</v>
      </c>
      <c r="E6237" s="23">
        <v>0.24992028099999999</v>
      </c>
      <c r="F6237" s="23">
        <v>0.116301137</v>
      </c>
      <c r="G6237" s="17">
        <v>0</v>
      </c>
      <c r="H6237" s="17">
        <v>1</v>
      </c>
      <c r="I6237" s="17">
        <v>0.63519063799999997</v>
      </c>
      <c r="J6237" s="17">
        <v>0.362332604</v>
      </c>
      <c r="K6237" s="17">
        <v>2.48E-3</v>
      </c>
    </row>
    <row r="6238" spans="1:11" x14ac:dyDescent="0.45">
      <c r="A6238" s="10" t="s">
        <v>57</v>
      </c>
      <c r="B6238" s="20">
        <v>0.88900000000000001</v>
      </c>
      <c r="C6238" s="19">
        <v>8685</v>
      </c>
      <c r="D6238" s="19">
        <v>411.63249510000003</v>
      </c>
      <c r="E6238" s="23">
        <v>0.25263454299999999</v>
      </c>
      <c r="F6238" s="23">
        <v>0.117374509</v>
      </c>
      <c r="G6238" s="17">
        <v>0</v>
      </c>
      <c r="H6238" s="17">
        <v>1</v>
      </c>
      <c r="I6238" s="17">
        <v>0.63689902899999995</v>
      </c>
      <c r="J6238" s="17">
        <v>0.360637176</v>
      </c>
      <c r="K6238" s="17">
        <v>2.4599999999999999E-3</v>
      </c>
    </row>
    <row r="6239" spans="1:11" x14ac:dyDescent="0.45">
      <c r="A6239" s="10" t="s">
        <v>57</v>
      </c>
      <c r="B6239" s="20">
        <v>0.89</v>
      </c>
      <c r="C6239" s="19">
        <v>8695</v>
      </c>
      <c r="D6239" s="19">
        <v>414.1861116</v>
      </c>
      <c r="E6239" s="23">
        <v>0.25681132400000001</v>
      </c>
      <c r="F6239" s="23">
        <v>0.1181634</v>
      </c>
      <c r="G6239" s="17">
        <v>0</v>
      </c>
      <c r="H6239" s="17">
        <v>1</v>
      </c>
      <c r="I6239" s="17">
        <v>0.63738305500000003</v>
      </c>
      <c r="J6239" s="17">
        <v>0.36015684599999997</v>
      </c>
      <c r="K6239" s="17">
        <v>2.4599999999999999E-3</v>
      </c>
    </row>
    <row r="6240" spans="1:11" x14ac:dyDescent="0.45">
      <c r="A6240" s="10" t="s">
        <v>57</v>
      </c>
      <c r="B6240" s="20">
        <v>0.89100000000000001</v>
      </c>
      <c r="C6240" s="19">
        <v>8697</v>
      </c>
      <c r="D6240" s="19">
        <v>414.70280200000002</v>
      </c>
      <c r="E6240" s="23">
        <v>0.25981645599999997</v>
      </c>
      <c r="F6240" s="23">
        <v>0.119023534</v>
      </c>
      <c r="G6240" s="17">
        <v>0</v>
      </c>
      <c r="H6240" s="17">
        <v>1</v>
      </c>
      <c r="I6240" s="17">
        <v>0.63749360899999996</v>
      </c>
      <c r="J6240" s="17">
        <v>0.36004704100000001</v>
      </c>
      <c r="K6240" s="17">
        <v>2.4599999999999999E-3</v>
      </c>
    </row>
    <row r="6241" spans="1:11" x14ac:dyDescent="0.45">
      <c r="A6241" s="10" t="s">
        <v>57</v>
      </c>
      <c r="B6241" s="20">
        <v>0.89200000000000002</v>
      </c>
      <c r="C6241" s="19">
        <v>8714</v>
      </c>
      <c r="D6241" s="19">
        <v>419.13526080000003</v>
      </c>
      <c r="E6241" s="23">
        <v>0.26177276999999999</v>
      </c>
      <c r="F6241" s="23">
        <v>0.119384533</v>
      </c>
      <c r="G6241" s="17">
        <v>0</v>
      </c>
      <c r="H6241" s="17">
        <v>1</v>
      </c>
      <c r="I6241" s="17">
        <v>0.63666904700000004</v>
      </c>
      <c r="J6241" s="17">
        <v>0.36088361800000002</v>
      </c>
      <c r="K6241" s="17">
        <v>2.4499999999999999E-3</v>
      </c>
    </row>
    <row r="6242" spans="1:11" x14ac:dyDescent="0.45">
      <c r="A6242" s="10" t="s">
        <v>57</v>
      </c>
      <c r="B6242" s="20">
        <v>0.89300000000000002</v>
      </c>
      <c r="C6242" s="19">
        <v>8723</v>
      </c>
      <c r="D6242" s="19">
        <v>421.50461209999997</v>
      </c>
      <c r="E6242" s="23">
        <v>0.26425656800000002</v>
      </c>
      <c r="F6242" s="23">
        <v>0.12051321500000001</v>
      </c>
      <c r="G6242" s="17">
        <v>0</v>
      </c>
      <c r="H6242" s="17">
        <v>1</v>
      </c>
      <c r="I6242" s="17">
        <v>0.636796892</v>
      </c>
      <c r="J6242" s="17">
        <v>0.36075815300000003</v>
      </c>
      <c r="K6242" s="17">
        <v>2.4399999999999999E-3</v>
      </c>
    </row>
    <row r="6243" spans="1:11" x14ac:dyDescent="0.45">
      <c r="A6243" s="10" t="s">
        <v>57</v>
      </c>
      <c r="B6243" s="20">
        <v>0.89400000000000002</v>
      </c>
      <c r="C6243" s="19">
        <v>8732</v>
      </c>
      <c r="D6243" s="19">
        <v>423.89041989999998</v>
      </c>
      <c r="E6243" s="23">
        <v>0.26508975200000001</v>
      </c>
      <c r="F6243" s="23">
        <v>0.121098782</v>
      </c>
      <c r="G6243" s="17">
        <v>0</v>
      </c>
      <c r="H6243" s="17">
        <v>1</v>
      </c>
      <c r="I6243" s="17">
        <v>0.639202351</v>
      </c>
      <c r="J6243" s="17">
        <v>0.358368886</v>
      </c>
      <c r="K6243" s="17">
        <v>2.4299999999999999E-3</v>
      </c>
    </row>
    <row r="6244" spans="1:11" x14ac:dyDescent="0.45">
      <c r="A6244" s="10" t="s">
        <v>57</v>
      </c>
      <c r="B6244" s="20">
        <v>0.89500000000000002</v>
      </c>
      <c r="C6244" s="19">
        <v>8743</v>
      </c>
      <c r="D6244" s="19">
        <v>426.8208712</v>
      </c>
      <c r="E6244" s="23">
        <v>0.26722347000000002</v>
      </c>
      <c r="F6244" s="23">
        <v>0.12231665</v>
      </c>
      <c r="G6244" s="17">
        <v>0</v>
      </c>
      <c r="H6244" s="17">
        <v>1</v>
      </c>
      <c r="I6244" s="17">
        <v>0.640857762</v>
      </c>
      <c r="J6244" s="17">
        <v>0.35672461799999999</v>
      </c>
      <c r="K6244" s="17">
        <v>2.4199999999999998E-3</v>
      </c>
    </row>
    <row r="6245" spans="1:11" x14ac:dyDescent="0.45">
      <c r="A6245" s="10" t="s">
        <v>57</v>
      </c>
      <c r="B6245" s="20">
        <v>0.89600000000000002</v>
      </c>
      <c r="C6245" s="19">
        <v>8753</v>
      </c>
      <c r="D6245" s="19">
        <v>429.53044690000002</v>
      </c>
      <c r="E6245" s="23">
        <v>0.271886617</v>
      </c>
      <c r="F6245" s="23">
        <v>0.123281926</v>
      </c>
      <c r="G6245" s="17">
        <v>0</v>
      </c>
      <c r="H6245" s="17">
        <v>1</v>
      </c>
      <c r="I6245" s="17">
        <v>0.64339519899999997</v>
      </c>
      <c r="J6245" s="17">
        <v>0.35420472400000003</v>
      </c>
      <c r="K6245" s="17">
        <v>2.3999999999999998E-3</v>
      </c>
    </row>
    <row r="6246" spans="1:11" x14ac:dyDescent="0.45">
      <c r="A6246" s="10" t="s">
        <v>57</v>
      </c>
      <c r="B6246" s="20">
        <v>0.89700000000000002</v>
      </c>
      <c r="C6246" s="19">
        <v>8763</v>
      </c>
      <c r="D6246" s="19">
        <v>432.26907160000002</v>
      </c>
      <c r="E6246" s="23">
        <v>0.275409668</v>
      </c>
      <c r="F6246" s="23">
        <v>0.12413864199999999</v>
      </c>
      <c r="G6246" s="17">
        <v>0</v>
      </c>
      <c r="H6246" s="17">
        <v>1</v>
      </c>
      <c r="I6246" s="17">
        <v>0.64411501000000004</v>
      </c>
      <c r="J6246" s="17">
        <v>0.35349397199999999</v>
      </c>
      <c r="K6246" s="17">
        <v>2.3900000000000002E-3</v>
      </c>
    </row>
    <row r="6247" spans="1:11" x14ac:dyDescent="0.45">
      <c r="A6247" s="10" t="s">
        <v>57</v>
      </c>
      <c r="B6247" s="20">
        <v>0.89800000000000002</v>
      </c>
      <c r="C6247" s="19">
        <v>8765</v>
      </c>
      <c r="D6247" s="19">
        <v>432.8214754</v>
      </c>
      <c r="E6247" s="23">
        <v>0.27620188800000001</v>
      </c>
      <c r="F6247" s="23">
        <v>0.12500499100000001</v>
      </c>
      <c r="G6247" s="17">
        <v>0</v>
      </c>
      <c r="H6247" s="17">
        <v>1</v>
      </c>
      <c r="I6247" s="17">
        <v>0.64423316100000005</v>
      </c>
      <c r="J6247" s="17">
        <v>0.35337661500000001</v>
      </c>
      <c r="K6247" s="17">
        <v>2.3900000000000002E-3</v>
      </c>
    </row>
    <row r="6248" spans="1:11" x14ac:dyDescent="0.45">
      <c r="A6248" s="10" t="s">
        <v>57</v>
      </c>
      <c r="B6248" s="20">
        <v>0.89900000000000002</v>
      </c>
      <c r="C6248" s="19">
        <v>8783</v>
      </c>
      <c r="D6248" s="19">
        <v>437.80546470000002</v>
      </c>
      <c r="E6248" s="23">
        <v>0.27910215999999999</v>
      </c>
      <c r="F6248" s="23">
        <v>0.125452913</v>
      </c>
      <c r="G6248" s="17">
        <v>0</v>
      </c>
      <c r="H6248" s="17">
        <v>1</v>
      </c>
      <c r="I6248" s="17">
        <v>0.64897866800000004</v>
      </c>
      <c r="J6248" s="17">
        <v>0.34866324999999998</v>
      </c>
      <c r="K6248" s="17">
        <v>2.3600000000000001E-3</v>
      </c>
    </row>
    <row r="6249" spans="1:11" x14ac:dyDescent="0.45">
      <c r="A6249" s="10" t="s">
        <v>57</v>
      </c>
      <c r="B6249" s="20">
        <v>0.9</v>
      </c>
      <c r="C6249" s="19">
        <v>8790</v>
      </c>
      <c r="D6249" s="19">
        <v>439.7756966</v>
      </c>
      <c r="E6249" s="23">
        <v>0.28176173500000001</v>
      </c>
      <c r="F6249" s="23">
        <v>0.12672151600000001</v>
      </c>
      <c r="G6249" s="17">
        <v>0</v>
      </c>
      <c r="H6249" s="17">
        <v>1</v>
      </c>
      <c r="I6249" s="17">
        <v>0.64966289399999999</v>
      </c>
      <c r="J6249" s="17">
        <v>0.34798361999999999</v>
      </c>
      <c r="K6249" s="17">
        <v>2.3500000000000001E-3</v>
      </c>
    </row>
    <row r="6250" spans="1:11" x14ac:dyDescent="0.45">
      <c r="A6250" s="10" t="s">
        <v>57</v>
      </c>
      <c r="B6250" s="20">
        <v>0.90100000000000002</v>
      </c>
      <c r="C6250" s="19">
        <v>8802</v>
      </c>
      <c r="D6250" s="19">
        <v>443.16888340000003</v>
      </c>
      <c r="E6250" s="23">
        <v>0.28712164899999998</v>
      </c>
      <c r="F6250" s="23">
        <v>0.12721186500000001</v>
      </c>
      <c r="G6250" s="17">
        <v>0</v>
      </c>
      <c r="H6250" s="17">
        <v>1</v>
      </c>
      <c r="I6250" s="17">
        <v>0.65218128600000003</v>
      </c>
      <c r="J6250" s="17">
        <v>0.34548214599999999</v>
      </c>
      <c r="K6250" s="17">
        <v>2.3400000000000001E-3</v>
      </c>
    </row>
    <row r="6251" spans="1:11" x14ac:dyDescent="0.45">
      <c r="A6251" s="10" t="s">
        <v>57</v>
      </c>
      <c r="B6251" s="20">
        <v>0.90200000000000002</v>
      </c>
      <c r="C6251" s="19">
        <v>8812</v>
      </c>
      <c r="D6251" s="19">
        <v>446.06567360000003</v>
      </c>
      <c r="E6251" s="23">
        <v>0.29054243699999999</v>
      </c>
      <c r="F6251" s="23">
        <v>0.128052317</v>
      </c>
      <c r="G6251" s="17">
        <v>0</v>
      </c>
      <c r="H6251" s="17">
        <v>1</v>
      </c>
      <c r="I6251" s="17">
        <v>0.65453940899999996</v>
      </c>
      <c r="J6251" s="17">
        <v>0.34313986499999999</v>
      </c>
      <c r="K6251" s="17">
        <v>2.32E-3</v>
      </c>
    </row>
    <row r="6252" spans="1:11" x14ac:dyDescent="0.45">
      <c r="A6252" s="10" t="s">
        <v>57</v>
      </c>
      <c r="B6252" s="20">
        <v>0.90300000000000002</v>
      </c>
      <c r="C6252" s="19">
        <v>8821</v>
      </c>
      <c r="D6252" s="19">
        <v>448.68585519999999</v>
      </c>
      <c r="E6252" s="23">
        <v>0.29183735599999999</v>
      </c>
      <c r="F6252" s="23">
        <v>0.12877677600000001</v>
      </c>
      <c r="G6252" s="17">
        <v>0</v>
      </c>
      <c r="H6252" s="17">
        <v>1</v>
      </c>
      <c r="I6252" s="17">
        <v>0.65628094400000003</v>
      </c>
      <c r="J6252" s="17">
        <v>0.341410029</v>
      </c>
      <c r="K6252" s="17">
        <v>2.31E-3</v>
      </c>
    </row>
    <row r="6253" spans="1:11" x14ac:dyDescent="0.45">
      <c r="A6253" s="10" t="s">
        <v>57</v>
      </c>
      <c r="B6253" s="20">
        <v>0.90400000000000003</v>
      </c>
      <c r="C6253" s="19">
        <v>8831</v>
      </c>
      <c r="D6253" s="19">
        <v>451.6200369</v>
      </c>
      <c r="E6253" s="23">
        <v>0.29424036599999998</v>
      </c>
      <c r="F6253" s="23">
        <v>0.129429093</v>
      </c>
      <c r="G6253" s="17">
        <v>0</v>
      </c>
      <c r="H6253" s="17">
        <v>1</v>
      </c>
      <c r="I6253" s="17">
        <v>0.65780935699999998</v>
      </c>
      <c r="J6253" s="17">
        <v>0.33989188300000001</v>
      </c>
      <c r="K6253" s="17">
        <v>2.3E-3</v>
      </c>
    </row>
    <row r="6254" spans="1:11" x14ac:dyDescent="0.45">
      <c r="A6254" s="10" t="s">
        <v>57</v>
      </c>
      <c r="B6254" s="20">
        <v>0.90500000000000003</v>
      </c>
      <c r="C6254" s="19">
        <v>8841</v>
      </c>
      <c r="D6254" s="19">
        <v>454.60686889999999</v>
      </c>
      <c r="E6254" s="23">
        <v>0.29992814499999998</v>
      </c>
      <c r="F6254" s="23">
        <v>0.131399878</v>
      </c>
      <c r="G6254" s="17">
        <v>0</v>
      </c>
      <c r="H6254" s="17">
        <v>1</v>
      </c>
      <c r="I6254" s="17">
        <v>0.65809327799999995</v>
      </c>
      <c r="J6254" s="17">
        <v>0.33961342799999999</v>
      </c>
      <c r="K6254" s="17">
        <v>2.2899999999999999E-3</v>
      </c>
    </row>
    <row r="6255" spans="1:11" x14ac:dyDescent="0.45">
      <c r="A6255" s="10" t="s">
        <v>57</v>
      </c>
      <c r="B6255" s="20">
        <v>0.90600000000000003</v>
      </c>
      <c r="C6255" s="19">
        <v>8848</v>
      </c>
      <c r="D6255" s="19">
        <v>456.721655</v>
      </c>
      <c r="E6255" s="23">
        <v>0.30362592100000002</v>
      </c>
      <c r="F6255" s="23">
        <v>0.13248789499999999</v>
      </c>
      <c r="G6255" s="17">
        <v>0</v>
      </c>
      <c r="H6255" s="17">
        <v>1</v>
      </c>
      <c r="I6255" s="17">
        <v>0.65880062500000003</v>
      </c>
      <c r="J6255" s="17">
        <v>0.33891102400000001</v>
      </c>
      <c r="K6255" s="17">
        <v>2.2899999999999999E-3</v>
      </c>
    </row>
    <row r="6256" spans="1:11" x14ac:dyDescent="0.45">
      <c r="A6256" s="10" t="s">
        <v>57</v>
      </c>
      <c r="B6256" s="20">
        <v>0.90700000000000003</v>
      </c>
      <c r="C6256" s="19">
        <v>8859</v>
      </c>
      <c r="D6256" s="19">
        <v>460.0663318</v>
      </c>
      <c r="E6256" s="23">
        <v>0.30523398099999999</v>
      </c>
      <c r="F6256" s="23">
        <v>0.13322563200000001</v>
      </c>
      <c r="G6256" s="17">
        <v>0</v>
      </c>
      <c r="H6256" s="17">
        <v>1</v>
      </c>
      <c r="I6256" s="17">
        <v>0.66072125199999998</v>
      </c>
      <c r="J6256" s="17">
        <v>0.33700327800000002</v>
      </c>
      <c r="K6256" s="17">
        <v>2.2799999999999999E-3</v>
      </c>
    </row>
    <row r="6257" spans="1:11" x14ac:dyDescent="0.45">
      <c r="A6257" s="10" t="s">
        <v>57</v>
      </c>
      <c r="B6257" s="20">
        <v>0.90800000000000003</v>
      </c>
      <c r="C6257" s="19">
        <v>8867</v>
      </c>
      <c r="D6257" s="19">
        <v>462.51598410000003</v>
      </c>
      <c r="E6257" s="23">
        <v>0.30620654000000003</v>
      </c>
      <c r="F6257" s="23">
        <v>0.13430925799999999</v>
      </c>
      <c r="G6257" s="17">
        <v>0</v>
      </c>
      <c r="H6257" s="17">
        <v>1</v>
      </c>
      <c r="I6257" s="17">
        <v>0.66286909199999999</v>
      </c>
      <c r="J6257" s="17">
        <v>0.334869843</v>
      </c>
      <c r="K6257" s="17">
        <v>2.2599999999999999E-3</v>
      </c>
    </row>
    <row r="6258" spans="1:11" x14ac:dyDescent="0.45">
      <c r="A6258" s="10" t="s">
        <v>57</v>
      </c>
      <c r="B6258" s="20">
        <v>0.90900000000000003</v>
      </c>
      <c r="C6258" s="19">
        <v>8876</v>
      </c>
      <c r="D6258" s="19">
        <v>465.31272209999997</v>
      </c>
      <c r="E6258" s="23">
        <v>0.31388903899999998</v>
      </c>
      <c r="F6258" s="23">
        <v>0.13530608099999999</v>
      </c>
      <c r="G6258" s="17">
        <v>0</v>
      </c>
      <c r="H6258" s="17">
        <v>1</v>
      </c>
      <c r="I6258" s="17">
        <v>0.66319643399999995</v>
      </c>
      <c r="J6258" s="17">
        <v>0.33455044499999997</v>
      </c>
      <c r="K6258" s="17">
        <v>2.2499999999999998E-3</v>
      </c>
    </row>
    <row r="6259" spans="1:11" x14ac:dyDescent="0.45">
      <c r="A6259" s="10" t="s">
        <v>57</v>
      </c>
      <c r="B6259" s="20">
        <v>0.91</v>
      </c>
      <c r="C6259" s="19">
        <v>8885</v>
      </c>
      <c r="D6259" s="19">
        <v>468.1724734</v>
      </c>
      <c r="E6259" s="23">
        <v>0.31917980400000001</v>
      </c>
      <c r="F6259" s="23">
        <v>0.13601637499999999</v>
      </c>
      <c r="G6259" s="17">
        <v>0</v>
      </c>
      <c r="H6259" s="17">
        <v>1</v>
      </c>
      <c r="I6259" s="17">
        <v>0.66479712499999999</v>
      </c>
      <c r="J6259" s="17">
        <v>0.33296046200000001</v>
      </c>
      <c r="K6259" s="17">
        <v>2.2399999999999998E-3</v>
      </c>
    </row>
    <row r="6260" spans="1:11" x14ac:dyDescent="0.45">
      <c r="A6260" s="10" t="s">
        <v>57</v>
      </c>
      <c r="B6260" s="20">
        <v>0.91100000000000003</v>
      </c>
      <c r="C6260" s="19">
        <v>8900</v>
      </c>
      <c r="D6260" s="19">
        <v>472.99688049999997</v>
      </c>
      <c r="E6260" s="23">
        <v>0.32162714100000001</v>
      </c>
      <c r="F6260" s="23">
        <v>0.13723793400000001</v>
      </c>
      <c r="G6260" s="17">
        <v>0</v>
      </c>
      <c r="H6260" s="17">
        <v>1</v>
      </c>
      <c r="I6260" s="17">
        <v>0.66716985299999998</v>
      </c>
      <c r="J6260" s="17">
        <v>0.33060360799999999</v>
      </c>
      <c r="K6260" s="17">
        <v>2.2300000000000002E-3</v>
      </c>
    </row>
    <row r="6261" spans="1:11" x14ac:dyDescent="0.45">
      <c r="A6261" s="10" t="s">
        <v>57</v>
      </c>
      <c r="B6261" s="20">
        <v>0.91200000000000003</v>
      </c>
      <c r="C6261" s="19">
        <v>8905</v>
      </c>
      <c r="D6261" s="19">
        <v>474.61888850000003</v>
      </c>
      <c r="E6261" s="23">
        <v>0.32440160099999998</v>
      </c>
      <c r="F6261" s="23">
        <v>0.13858257800000001</v>
      </c>
      <c r="G6261" s="17">
        <v>0</v>
      </c>
      <c r="H6261" s="17">
        <v>1</v>
      </c>
      <c r="I6261" s="17">
        <v>0.66789567699999997</v>
      </c>
      <c r="J6261" s="17">
        <v>0.32988263899999998</v>
      </c>
      <c r="K6261" s="17">
        <v>2.2200000000000002E-3</v>
      </c>
    </row>
    <row r="6262" spans="1:11" x14ac:dyDescent="0.45">
      <c r="A6262" s="10" t="s">
        <v>57</v>
      </c>
      <c r="B6262" s="20">
        <v>0.91300000000000003</v>
      </c>
      <c r="C6262" s="19">
        <v>8918</v>
      </c>
      <c r="D6262" s="19">
        <v>478.85020270000001</v>
      </c>
      <c r="E6262" s="23">
        <v>0.32639037799999998</v>
      </c>
      <c r="F6262" s="23">
        <v>0.138998281</v>
      </c>
      <c r="G6262" s="17">
        <v>0</v>
      </c>
      <c r="H6262" s="17">
        <v>1</v>
      </c>
      <c r="I6262" s="17">
        <v>0.67171737399999998</v>
      </c>
      <c r="J6262" s="17">
        <v>0.32608650700000003</v>
      </c>
      <c r="K6262" s="17">
        <v>2.2000000000000001E-3</v>
      </c>
    </row>
    <row r="6263" spans="1:11" x14ac:dyDescent="0.45">
      <c r="A6263" s="10" t="s">
        <v>57</v>
      </c>
      <c r="B6263" s="20">
        <v>0.91400000000000003</v>
      </c>
      <c r="C6263" s="19">
        <v>8929</v>
      </c>
      <c r="D6263" s="19">
        <v>482.47365919999999</v>
      </c>
      <c r="E6263" s="23">
        <v>0.333307509</v>
      </c>
      <c r="F6263" s="23">
        <v>0.14007672199999999</v>
      </c>
      <c r="G6263" s="17">
        <v>0</v>
      </c>
      <c r="H6263" s="17">
        <v>1</v>
      </c>
      <c r="I6263" s="17">
        <v>0.67092864100000005</v>
      </c>
      <c r="J6263" s="17">
        <v>0.32688014799999998</v>
      </c>
      <c r="K6263" s="17">
        <v>2.1900000000000001E-3</v>
      </c>
    </row>
    <row r="6264" spans="1:11" x14ac:dyDescent="0.45">
      <c r="A6264" s="10" t="s">
        <v>57</v>
      </c>
      <c r="B6264" s="20">
        <v>0.91500000000000004</v>
      </c>
      <c r="C6264" s="19">
        <v>8938</v>
      </c>
      <c r="D6264" s="19">
        <v>485.52876900000001</v>
      </c>
      <c r="E6264" s="23">
        <v>0.34501157999999998</v>
      </c>
      <c r="F6264" s="23">
        <v>0.141907582</v>
      </c>
      <c r="G6264" s="17">
        <v>0</v>
      </c>
      <c r="H6264" s="17">
        <v>1</v>
      </c>
      <c r="I6264" s="17">
        <v>0.67146341099999995</v>
      </c>
      <c r="J6264" s="17">
        <v>0.326348939</v>
      </c>
      <c r="K6264" s="17">
        <v>2.1900000000000001E-3</v>
      </c>
    </row>
    <row r="6265" spans="1:11" x14ac:dyDescent="0.45">
      <c r="A6265" s="10" t="s">
        <v>57</v>
      </c>
      <c r="B6265" s="20">
        <v>0.91600000000000004</v>
      </c>
      <c r="C6265" s="19">
        <v>8942</v>
      </c>
      <c r="D6265" s="19">
        <v>486.91196359999998</v>
      </c>
      <c r="E6265" s="23">
        <v>0.345943206</v>
      </c>
      <c r="F6265" s="23">
        <v>0.142996814</v>
      </c>
      <c r="G6265" s="17">
        <v>0</v>
      </c>
      <c r="H6265" s="17">
        <v>1</v>
      </c>
      <c r="I6265" s="17">
        <v>0.67241791299999998</v>
      </c>
      <c r="J6265" s="17">
        <v>0.32540079300000002</v>
      </c>
      <c r="K6265" s="17">
        <v>2.1800000000000001E-3</v>
      </c>
    </row>
    <row r="6266" spans="1:11" x14ac:dyDescent="0.45">
      <c r="A6266" s="10" t="s">
        <v>57</v>
      </c>
      <c r="B6266" s="20">
        <v>0.91700000000000004</v>
      </c>
      <c r="C6266" s="19">
        <v>8956</v>
      </c>
      <c r="D6266" s="19">
        <v>491.7649462</v>
      </c>
      <c r="E6266" s="23">
        <v>0.34664161399999999</v>
      </c>
      <c r="F6266" s="23">
        <v>0.14347077</v>
      </c>
      <c r="G6266" s="17">
        <v>0</v>
      </c>
      <c r="H6266" s="17">
        <v>1</v>
      </c>
      <c r="I6266" s="17">
        <v>0.67182286700000005</v>
      </c>
      <c r="J6266" s="17">
        <v>0.32599776899999999</v>
      </c>
      <c r="K6266" s="17">
        <v>2.1800000000000001E-3</v>
      </c>
    </row>
    <row r="6267" spans="1:11" x14ac:dyDescent="0.45">
      <c r="A6267" s="10" t="s">
        <v>57</v>
      </c>
      <c r="B6267" s="20">
        <v>0.91800000000000004</v>
      </c>
      <c r="C6267" s="19">
        <v>8966</v>
      </c>
      <c r="D6267" s="19">
        <v>495.2471291</v>
      </c>
      <c r="E6267" s="23">
        <v>0.35060707699999999</v>
      </c>
      <c r="F6267" s="23">
        <v>0.144734944</v>
      </c>
      <c r="G6267" s="17">
        <v>0</v>
      </c>
      <c r="H6267" s="17">
        <v>1</v>
      </c>
      <c r="I6267" s="17">
        <v>0.67328345099999998</v>
      </c>
      <c r="J6267" s="17">
        <v>0.32454688500000001</v>
      </c>
      <c r="K6267" s="17">
        <v>2.1700000000000001E-3</v>
      </c>
    </row>
    <row r="6268" spans="1:11" x14ac:dyDescent="0.45">
      <c r="A6268" s="10" t="s">
        <v>57</v>
      </c>
      <c r="B6268" s="20">
        <v>0.91900000000000004</v>
      </c>
      <c r="C6268" s="19">
        <v>8978</v>
      </c>
      <c r="D6268" s="19">
        <v>499.52457420000002</v>
      </c>
      <c r="E6268" s="23">
        <v>0.36290802999999999</v>
      </c>
      <c r="F6268" s="23">
        <v>0.14563531299999999</v>
      </c>
      <c r="G6268" s="17">
        <v>0</v>
      </c>
      <c r="H6268" s="17">
        <v>1</v>
      </c>
      <c r="I6268" s="17">
        <v>0.67489187399999995</v>
      </c>
      <c r="J6268" s="17">
        <v>0.3229495</v>
      </c>
      <c r="K6268" s="17">
        <v>2.16E-3</v>
      </c>
    </row>
    <row r="6269" spans="1:11" x14ac:dyDescent="0.45">
      <c r="A6269" s="10" t="s">
        <v>57</v>
      </c>
      <c r="B6269" s="20">
        <v>0.92</v>
      </c>
      <c r="C6269" s="19">
        <v>8988</v>
      </c>
      <c r="D6269" s="19">
        <v>503.18039620000002</v>
      </c>
      <c r="E6269" s="23">
        <v>0.367000508</v>
      </c>
      <c r="F6269" s="23">
        <v>0.14674879099999999</v>
      </c>
      <c r="G6269" s="17">
        <v>0</v>
      </c>
      <c r="H6269" s="17">
        <v>1</v>
      </c>
      <c r="I6269" s="17">
        <v>0.67531962099999998</v>
      </c>
      <c r="J6269" s="17">
        <v>0.32252459300000003</v>
      </c>
      <c r="K6269" s="17">
        <v>2.16E-3</v>
      </c>
    </row>
    <row r="6270" spans="1:11" x14ac:dyDescent="0.45">
      <c r="A6270" s="10" t="s">
        <v>57</v>
      </c>
      <c r="B6270" s="20">
        <v>0.92100000000000004</v>
      </c>
      <c r="C6270" s="19">
        <v>8997</v>
      </c>
      <c r="D6270" s="19">
        <v>506.54179169999998</v>
      </c>
      <c r="E6270" s="23">
        <v>0.38046693300000001</v>
      </c>
      <c r="F6270" s="23">
        <v>0.149028722</v>
      </c>
      <c r="G6270" s="17">
        <v>0</v>
      </c>
      <c r="H6270" s="17">
        <v>1</v>
      </c>
      <c r="I6270" s="17">
        <v>0.67558744299999995</v>
      </c>
      <c r="J6270" s="17">
        <v>0.32225918100000001</v>
      </c>
      <c r="K6270" s="17">
        <v>2.15E-3</v>
      </c>
    </row>
    <row r="6271" spans="1:11" x14ac:dyDescent="0.45">
      <c r="A6271" s="10" t="s">
        <v>57</v>
      </c>
      <c r="B6271" s="20">
        <v>0.92200000000000004</v>
      </c>
      <c r="C6271" s="19">
        <v>9007</v>
      </c>
      <c r="D6271" s="19">
        <v>510.3837211</v>
      </c>
      <c r="E6271" s="23">
        <v>0.38991841799999999</v>
      </c>
      <c r="F6271" s="23">
        <v>0.15012245099999999</v>
      </c>
      <c r="G6271" s="17">
        <v>0</v>
      </c>
      <c r="H6271" s="17">
        <v>1</v>
      </c>
      <c r="I6271" s="17">
        <v>0.67622709700000005</v>
      </c>
      <c r="J6271" s="17">
        <v>0.32162439999999998</v>
      </c>
      <c r="K6271" s="17">
        <v>2.15E-3</v>
      </c>
    </row>
    <row r="6272" spans="1:11" x14ac:dyDescent="0.45">
      <c r="A6272" s="10" t="s">
        <v>57</v>
      </c>
      <c r="B6272" s="20">
        <v>0.92300000000000004</v>
      </c>
      <c r="C6272" s="19">
        <v>9013</v>
      </c>
      <c r="D6272" s="19">
        <v>512.74045360000002</v>
      </c>
      <c r="E6272" s="23">
        <v>0.39442869899999999</v>
      </c>
      <c r="F6272" s="23">
        <v>0.15147913599999999</v>
      </c>
      <c r="G6272" s="17">
        <v>0</v>
      </c>
      <c r="H6272" s="17">
        <v>1</v>
      </c>
      <c r="I6272" s="17">
        <v>0.67647958900000005</v>
      </c>
      <c r="J6272" s="17">
        <v>0.32137385499999999</v>
      </c>
      <c r="K6272" s="17">
        <v>2.15E-3</v>
      </c>
    </row>
    <row r="6273" spans="1:11" x14ac:dyDescent="0.45">
      <c r="A6273" s="10" t="s">
        <v>57</v>
      </c>
      <c r="B6273" s="20">
        <v>0.92400000000000004</v>
      </c>
      <c r="C6273" s="19">
        <v>9027</v>
      </c>
      <c r="D6273" s="19">
        <v>518.36313070000006</v>
      </c>
      <c r="E6273" s="23">
        <v>0.412093288</v>
      </c>
      <c r="F6273" s="23">
        <v>0.15236361900000001</v>
      </c>
      <c r="G6273" s="17">
        <v>0</v>
      </c>
      <c r="H6273" s="17">
        <v>1</v>
      </c>
      <c r="I6273" s="17">
        <v>0.67797081699999995</v>
      </c>
      <c r="J6273" s="17">
        <v>0.31989400699999998</v>
      </c>
      <c r="K6273" s="17">
        <v>2.14E-3</v>
      </c>
    </row>
    <row r="6274" spans="1:11" x14ac:dyDescent="0.45">
      <c r="A6274" s="10" t="s">
        <v>57</v>
      </c>
      <c r="B6274" s="20">
        <v>0.92500000000000004</v>
      </c>
      <c r="C6274" s="19">
        <v>9036</v>
      </c>
      <c r="D6274" s="19">
        <v>522.09895080000001</v>
      </c>
      <c r="E6274" s="23">
        <v>0.41834260400000001</v>
      </c>
      <c r="F6274" s="23">
        <v>0.153902237</v>
      </c>
      <c r="G6274" s="17">
        <v>0</v>
      </c>
      <c r="H6274" s="17">
        <v>1</v>
      </c>
      <c r="I6274" s="17">
        <v>0.67831197300000001</v>
      </c>
      <c r="J6274" s="17">
        <v>0.31955649200000003</v>
      </c>
      <c r="K6274" s="17">
        <v>2.1299999999999999E-3</v>
      </c>
    </row>
    <row r="6275" spans="1:11" x14ac:dyDescent="0.45">
      <c r="A6275" s="10" t="s">
        <v>57</v>
      </c>
      <c r="B6275" s="20">
        <v>0.92600000000000005</v>
      </c>
      <c r="C6275" s="19">
        <v>9046</v>
      </c>
      <c r="D6275" s="19">
        <v>526.350865</v>
      </c>
      <c r="E6275" s="23">
        <v>0.428307414</v>
      </c>
      <c r="F6275" s="23">
        <v>0.154934604</v>
      </c>
      <c r="G6275" s="17">
        <v>0</v>
      </c>
      <c r="H6275" s="17">
        <v>1</v>
      </c>
      <c r="I6275" s="17">
        <v>0.67968319600000004</v>
      </c>
      <c r="J6275" s="17">
        <v>0.31819480700000002</v>
      </c>
      <c r="K6275" s="17">
        <v>2.1199999999999999E-3</v>
      </c>
    </row>
    <row r="6276" spans="1:11" x14ac:dyDescent="0.45">
      <c r="A6276" s="10" t="s">
        <v>57</v>
      </c>
      <c r="B6276" s="20">
        <v>0.92700000000000005</v>
      </c>
      <c r="C6276" s="19">
        <v>9056</v>
      </c>
      <c r="D6276" s="19">
        <v>530.66852749999998</v>
      </c>
      <c r="E6276" s="23">
        <v>0.435514597</v>
      </c>
      <c r="F6276" s="23">
        <v>0.156952338</v>
      </c>
      <c r="G6276" s="17">
        <v>0</v>
      </c>
      <c r="H6276" s="17">
        <v>1</v>
      </c>
      <c r="I6276" s="17">
        <v>0.68161966799999996</v>
      </c>
      <c r="J6276" s="17">
        <v>0.31627116399999999</v>
      </c>
      <c r="K6276" s="17">
        <v>2.1099999999999999E-3</v>
      </c>
    </row>
    <row r="6277" spans="1:11" x14ac:dyDescent="0.45">
      <c r="A6277" s="10" t="s">
        <v>57</v>
      </c>
      <c r="B6277" s="20">
        <v>0.92800000000000005</v>
      </c>
      <c r="C6277" s="19">
        <v>9060</v>
      </c>
      <c r="D6277" s="19">
        <v>532.4231929</v>
      </c>
      <c r="E6277" s="23">
        <v>0.439156349</v>
      </c>
      <c r="F6277" s="23">
        <v>0.15867136100000001</v>
      </c>
      <c r="G6277" s="17">
        <v>0</v>
      </c>
      <c r="H6277" s="17">
        <v>1</v>
      </c>
      <c r="I6277" s="17">
        <v>0.68125927900000005</v>
      </c>
      <c r="J6277" s="17">
        <v>0.31663266699999998</v>
      </c>
      <c r="K6277" s="17">
        <v>2.1099999999999999E-3</v>
      </c>
    </row>
    <row r="6278" spans="1:11" x14ac:dyDescent="0.45">
      <c r="A6278" s="10" t="s">
        <v>57</v>
      </c>
      <c r="B6278" s="20">
        <v>0.92900000000000005</v>
      </c>
      <c r="C6278" s="19">
        <v>9074</v>
      </c>
      <c r="D6278" s="19">
        <v>538.60778149999999</v>
      </c>
      <c r="E6278" s="23">
        <v>0.44414874700000001</v>
      </c>
      <c r="F6278" s="23">
        <v>0.15946637699999999</v>
      </c>
      <c r="G6278" s="17">
        <v>0</v>
      </c>
      <c r="H6278" s="17">
        <v>1</v>
      </c>
      <c r="I6278" s="17">
        <v>0.68132857300000005</v>
      </c>
      <c r="J6278" s="17">
        <v>0.31656617500000001</v>
      </c>
      <c r="K6278" s="17">
        <v>2.1099999999999999E-3</v>
      </c>
    </row>
    <row r="6279" spans="1:11" x14ac:dyDescent="0.45">
      <c r="A6279" s="10" t="s">
        <v>57</v>
      </c>
      <c r="B6279" s="20">
        <v>0.93</v>
      </c>
      <c r="C6279" s="19">
        <v>9084</v>
      </c>
      <c r="D6279" s="19">
        <v>543.07443430000001</v>
      </c>
      <c r="E6279" s="23">
        <v>0.45413471</v>
      </c>
      <c r="F6279" s="23">
        <v>0.16120278199999999</v>
      </c>
      <c r="G6279" s="17">
        <v>0</v>
      </c>
      <c r="H6279" s="17">
        <v>1</v>
      </c>
      <c r="I6279" s="17">
        <v>0.68326511000000001</v>
      </c>
      <c r="J6279" s="17">
        <v>0.31464417900000002</v>
      </c>
      <c r="K6279" s="17">
        <v>2.0899999999999998E-3</v>
      </c>
    </row>
    <row r="6280" spans="1:11" x14ac:dyDescent="0.45">
      <c r="A6280" s="10" t="s">
        <v>57</v>
      </c>
      <c r="B6280" s="20">
        <v>0.93100000000000005</v>
      </c>
      <c r="C6280" s="19">
        <v>9090</v>
      </c>
      <c r="D6280" s="19">
        <v>545.80424010000002</v>
      </c>
      <c r="E6280" s="23">
        <v>0.45496762000000002</v>
      </c>
      <c r="F6280" s="23">
        <v>0.16306921499999999</v>
      </c>
      <c r="G6280" s="17">
        <v>0</v>
      </c>
      <c r="H6280" s="17">
        <v>1</v>
      </c>
      <c r="I6280" s="17">
        <v>0.68513109699999997</v>
      </c>
      <c r="J6280" s="17">
        <v>0.31279050899999999</v>
      </c>
      <c r="K6280" s="17">
        <v>2.0799999999999998E-3</v>
      </c>
    </row>
    <row r="6281" spans="1:11" x14ac:dyDescent="0.45">
      <c r="A6281" s="10" t="s">
        <v>57</v>
      </c>
      <c r="B6281" s="20">
        <v>0.93200000000000005</v>
      </c>
      <c r="C6281" s="19">
        <v>9100</v>
      </c>
      <c r="D6281" s="19">
        <v>550.36868870000001</v>
      </c>
      <c r="E6281" s="23">
        <v>0.45683798599999997</v>
      </c>
      <c r="F6281" s="23">
        <v>0.16410583200000001</v>
      </c>
      <c r="G6281" s="17">
        <v>0</v>
      </c>
      <c r="H6281" s="17">
        <v>1</v>
      </c>
      <c r="I6281" s="17">
        <v>0.68673610299999999</v>
      </c>
      <c r="J6281" s="17">
        <v>0.311196097</v>
      </c>
      <c r="K6281" s="17">
        <v>2.0699999999999998E-3</v>
      </c>
    </row>
    <row r="6282" spans="1:11" x14ac:dyDescent="0.45">
      <c r="A6282" s="10" t="s">
        <v>57</v>
      </c>
      <c r="B6282" s="20">
        <v>0.93300000000000005</v>
      </c>
      <c r="C6282" s="19">
        <v>9107</v>
      </c>
      <c r="D6282" s="19">
        <v>553.60579489999998</v>
      </c>
      <c r="E6282" s="23">
        <v>0.46665338899999997</v>
      </c>
      <c r="F6282" s="23">
        <v>0.165792099</v>
      </c>
      <c r="G6282" s="17">
        <v>0</v>
      </c>
      <c r="H6282" s="17">
        <v>1</v>
      </c>
      <c r="I6282" s="17">
        <v>0.687295023</v>
      </c>
      <c r="J6282" s="17">
        <v>0.31064121300000003</v>
      </c>
      <c r="K6282" s="17">
        <v>2.0600000000000002E-3</v>
      </c>
    </row>
    <row r="6283" spans="1:11" x14ac:dyDescent="0.45">
      <c r="A6283" s="10" t="s">
        <v>57</v>
      </c>
      <c r="B6283" s="20">
        <v>0.93600000000000005</v>
      </c>
      <c r="C6283" s="19">
        <v>9144</v>
      </c>
      <c r="D6283" s="19">
        <v>571.10391770000001</v>
      </c>
      <c r="E6283" s="23">
        <v>0.49696854299999998</v>
      </c>
      <c r="F6283" s="23">
        <v>0.167753711</v>
      </c>
      <c r="G6283" s="17">
        <v>0</v>
      </c>
      <c r="H6283" s="17">
        <v>1</v>
      </c>
      <c r="I6283" s="17">
        <v>0.69229545000000003</v>
      </c>
      <c r="J6283" s="17">
        <v>0.30567597099999999</v>
      </c>
      <c r="K6283" s="17">
        <v>2.0300000000000001E-3</v>
      </c>
    </row>
    <row r="6284" spans="1:11" x14ac:dyDescent="0.45">
      <c r="A6284" s="10" t="s">
        <v>57</v>
      </c>
      <c r="B6284" s="20">
        <v>0.93700000000000006</v>
      </c>
      <c r="C6284" s="19">
        <v>9153</v>
      </c>
      <c r="D6284" s="19">
        <v>575.67020170000001</v>
      </c>
      <c r="E6284" s="23">
        <v>0.51561130300000002</v>
      </c>
      <c r="F6284" s="23">
        <v>0.173054971</v>
      </c>
      <c r="G6284" s="17">
        <v>0</v>
      </c>
      <c r="H6284" s="17">
        <v>1</v>
      </c>
      <c r="I6284" s="17">
        <v>0.69358209900000001</v>
      </c>
      <c r="J6284" s="17">
        <v>0.30439871099999999</v>
      </c>
      <c r="K6284" s="17">
        <v>2.0200000000000001E-3</v>
      </c>
    </row>
    <row r="6285" spans="1:11" x14ac:dyDescent="0.45">
      <c r="A6285" s="10" t="s">
        <v>57</v>
      </c>
      <c r="B6285" s="20">
        <v>0.93799999999999994</v>
      </c>
      <c r="C6285" s="19">
        <v>9162</v>
      </c>
      <c r="D6285" s="19">
        <v>580.34698990000004</v>
      </c>
      <c r="E6285" s="23">
        <v>0.52596978999999999</v>
      </c>
      <c r="F6285" s="23">
        <v>0.174653792</v>
      </c>
      <c r="G6285" s="17">
        <v>0</v>
      </c>
      <c r="H6285" s="17">
        <v>1</v>
      </c>
      <c r="I6285" s="17">
        <v>0.694577691</v>
      </c>
      <c r="J6285" s="17">
        <v>0.30340990000000001</v>
      </c>
      <c r="K6285" s="17">
        <v>2.0100000000000001E-3</v>
      </c>
    </row>
    <row r="6286" spans="1:11" x14ac:dyDescent="0.45">
      <c r="A6286" s="10" t="s">
        <v>57</v>
      </c>
      <c r="B6286" s="20">
        <v>0.93899999999999995</v>
      </c>
      <c r="C6286" s="19">
        <v>9172</v>
      </c>
      <c r="D6286" s="19">
        <v>585.6677469</v>
      </c>
      <c r="E6286" s="23">
        <v>0.53340731799999996</v>
      </c>
      <c r="F6286" s="23">
        <v>0.176296021</v>
      </c>
      <c r="G6286" s="17">
        <v>0</v>
      </c>
      <c r="H6286" s="17">
        <v>1</v>
      </c>
      <c r="I6286" s="17">
        <v>0.69538211699999997</v>
      </c>
      <c r="J6286" s="17">
        <v>0.30261175600000001</v>
      </c>
      <c r="K6286" s="17">
        <v>2.0100000000000001E-3</v>
      </c>
    </row>
    <row r="6287" spans="1:11" x14ac:dyDescent="0.45">
      <c r="A6287" s="10" t="s">
        <v>57</v>
      </c>
      <c r="B6287" s="20">
        <v>0.94</v>
      </c>
      <c r="C6287" s="19">
        <v>9179</v>
      </c>
      <c r="D6287" s="19">
        <v>589.42314329999999</v>
      </c>
      <c r="E6287" s="23">
        <v>0.54280734600000002</v>
      </c>
      <c r="F6287" s="23">
        <v>0.17798889600000001</v>
      </c>
      <c r="G6287" s="17">
        <v>0</v>
      </c>
      <c r="H6287" s="17">
        <v>1</v>
      </c>
      <c r="I6287" s="17">
        <v>0.69692208</v>
      </c>
      <c r="J6287" s="17">
        <v>0.30108193599999999</v>
      </c>
      <c r="K6287" s="17">
        <v>2E-3</v>
      </c>
    </row>
    <row r="6288" spans="1:11" x14ac:dyDescent="0.45">
      <c r="A6288" s="10" t="s">
        <v>57</v>
      </c>
      <c r="B6288" s="20">
        <v>0.94099999999999995</v>
      </c>
      <c r="C6288" s="19">
        <v>9192</v>
      </c>
      <c r="D6288" s="19">
        <v>596.4950566</v>
      </c>
      <c r="E6288" s="23">
        <v>0.54399333100000002</v>
      </c>
      <c r="F6288" s="23">
        <v>0.17962421200000001</v>
      </c>
      <c r="G6288" s="17">
        <v>0</v>
      </c>
      <c r="H6288" s="17">
        <v>1</v>
      </c>
      <c r="I6288" s="17">
        <v>0.70072900800000004</v>
      </c>
      <c r="J6288" s="17">
        <v>0.29730007800000002</v>
      </c>
      <c r="K6288" s="17">
        <v>1.97E-3</v>
      </c>
    </row>
    <row r="6289" spans="1:11" x14ac:dyDescent="0.45">
      <c r="A6289" s="10" t="s">
        <v>57</v>
      </c>
      <c r="B6289" s="20">
        <v>0.94199999999999995</v>
      </c>
      <c r="C6289" s="19">
        <v>9201</v>
      </c>
      <c r="D6289" s="19">
        <v>601.42778550000003</v>
      </c>
      <c r="E6289" s="23">
        <v>0.55275982899999998</v>
      </c>
      <c r="F6289" s="23">
        <v>0.182132566</v>
      </c>
      <c r="G6289" s="17">
        <v>0</v>
      </c>
      <c r="H6289" s="17">
        <v>1</v>
      </c>
      <c r="I6289" s="17">
        <v>0.70118018100000001</v>
      </c>
      <c r="J6289" s="17">
        <v>0.29685187699999999</v>
      </c>
      <c r="K6289" s="17">
        <v>1.97E-3</v>
      </c>
    </row>
    <row r="6290" spans="1:11" x14ac:dyDescent="0.45">
      <c r="A6290" s="10" t="s">
        <v>57</v>
      </c>
      <c r="B6290" s="20">
        <v>0.94299999999999995</v>
      </c>
      <c r="C6290" s="19">
        <v>9210</v>
      </c>
      <c r="D6290" s="19">
        <v>606.4253334</v>
      </c>
      <c r="E6290" s="23">
        <v>0.555283101</v>
      </c>
      <c r="F6290" s="23">
        <v>0.184022766</v>
      </c>
      <c r="G6290" s="17">
        <v>0</v>
      </c>
      <c r="H6290" s="17">
        <v>1</v>
      </c>
      <c r="I6290" s="17">
        <v>0.70068942899999997</v>
      </c>
      <c r="J6290" s="17">
        <v>0.29734400599999999</v>
      </c>
      <c r="K6290" s="17">
        <v>1.97E-3</v>
      </c>
    </row>
    <row r="6291" spans="1:11" x14ac:dyDescent="0.45">
      <c r="A6291" s="10" t="s">
        <v>57</v>
      </c>
      <c r="B6291" s="20">
        <v>0.94399999999999995</v>
      </c>
      <c r="C6291" s="19">
        <v>9222</v>
      </c>
      <c r="D6291" s="19">
        <v>613.13586989999999</v>
      </c>
      <c r="E6291" s="23">
        <v>0.56650412699999997</v>
      </c>
      <c r="F6291" s="23">
        <v>0.185783159</v>
      </c>
      <c r="G6291" s="17">
        <v>0</v>
      </c>
      <c r="H6291" s="17">
        <v>1</v>
      </c>
      <c r="I6291" s="17">
        <v>0.70134082499999995</v>
      </c>
      <c r="J6291" s="17">
        <v>0.29670002600000001</v>
      </c>
      <c r="K6291" s="17">
        <v>1.9599999999999999E-3</v>
      </c>
    </row>
    <row r="6292" spans="1:11" x14ac:dyDescent="0.45">
      <c r="A6292" s="10" t="s">
        <v>57</v>
      </c>
      <c r="B6292" s="20">
        <v>0.94499999999999995</v>
      </c>
      <c r="C6292" s="19">
        <v>9232</v>
      </c>
      <c r="D6292" s="19">
        <v>618.88135450000004</v>
      </c>
      <c r="E6292" s="23">
        <v>0.57547539700000006</v>
      </c>
      <c r="F6292" s="23">
        <v>0.18771969199999999</v>
      </c>
      <c r="G6292" s="17">
        <v>0</v>
      </c>
      <c r="H6292" s="17">
        <v>1</v>
      </c>
      <c r="I6292" s="17">
        <v>0.70349156000000002</v>
      </c>
      <c r="J6292" s="17">
        <v>0.294563399</v>
      </c>
      <c r="K6292" s="17">
        <v>1.9499999999999999E-3</v>
      </c>
    </row>
    <row r="6293" spans="1:11" x14ac:dyDescent="0.45">
      <c r="A6293" s="10" t="s">
        <v>57</v>
      </c>
      <c r="B6293" s="20">
        <v>0.94699999999999995</v>
      </c>
      <c r="C6293" s="19">
        <v>9251</v>
      </c>
      <c r="D6293" s="19">
        <v>629.98373730000003</v>
      </c>
      <c r="E6293" s="23">
        <v>0.59884904500000002</v>
      </c>
      <c r="F6293" s="23">
        <v>0.190621392</v>
      </c>
      <c r="G6293" s="17">
        <v>0</v>
      </c>
      <c r="H6293" s="17">
        <v>1</v>
      </c>
      <c r="I6293" s="17">
        <v>0.70702970899999995</v>
      </c>
      <c r="J6293" s="17">
        <v>0.29105033600000002</v>
      </c>
      <c r="K6293" s="17">
        <v>1.92E-3</v>
      </c>
    </row>
    <row r="6294" spans="1:11" x14ac:dyDescent="0.45">
      <c r="A6294" s="10" t="s">
        <v>57</v>
      </c>
      <c r="B6294" s="20">
        <v>0.94799999999999995</v>
      </c>
      <c r="C6294" s="19">
        <v>9261</v>
      </c>
      <c r="D6294" s="19">
        <v>636.03142630000002</v>
      </c>
      <c r="E6294" s="23">
        <v>0.61034875899999996</v>
      </c>
      <c r="F6294" s="23">
        <v>0.19423247799999999</v>
      </c>
      <c r="G6294" s="17">
        <v>0</v>
      </c>
      <c r="H6294" s="17">
        <v>1</v>
      </c>
      <c r="I6294" s="17">
        <v>0.70748850100000005</v>
      </c>
      <c r="J6294" s="17">
        <v>0.290596138</v>
      </c>
      <c r="K6294" s="17">
        <v>1.92E-3</v>
      </c>
    </row>
    <row r="6295" spans="1:11" x14ac:dyDescent="0.45">
      <c r="A6295" s="10" t="s">
        <v>57</v>
      </c>
      <c r="B6295" s="20">
        <v>0.94899999999999995</v>
      </c>
      <c r="C6295" s="19">
        <v>9271</v>
      </c>
      <c r="D6295" s="19">
        <v>642.18430809999995</v>
      </c>
      <c r="E6295" s="23">
        <v>0.61731024499999998</v>
      </c>
      <c r="F6295" s="23">
        <v>0.195999747</v>
      </c>
      <c r="G6295" s="17">
        <v>0</v>
      </c>
      <c r="H6295" s="17">
        <v>1</v>
      </c>
      <c r="I6295" s="17">
        <v>0.70986581900000001</v>
      </c>
      <c r="J6295" s="17">
        <v>0.28823438699999998</v>
      </c>
      <c r="K6295" s="17">
        <v>1.9E-3</v>
      </c>
    </row>
    <row r="6296" spans="1:11" x14ac:dyDescent="0.45">
      <c r="A6296" s="10" t="s">
        <v>57</v>
      </c>
      <c r="B6296" s="20">
        <v>0.95</v>
      </c>
      <c r="C6296" s="19">
        <v>9280</v>
      </c>
      <c r="D6296" s="19">
        <v>647.8560913</v>
      </c>
      <c r="E6296" s="23">
        <v>0.63246979000000003</v>
      </c>
      <c r="F6296" s="23">
        <v>0.198531611</v>
      </c>
      <c r="G6296" s="17">
        <v>0</v>
      </c>
      <c r="H6296" s="17">
        <v>1</v>
      </c>
      <c r="I6296" s="17">
        <v>0.70984793499999999</v>
      </c>
      <c r="J6296" s="17">
        <v>0.28825496099999998</v>
      </c>
      <c r="K6296" s="17">
        <v>1.9E-3</v>
      </c>
    </row>
    <row r="6297" spans="1:11" x14ac:dyDescent="0.45">
      <c r="A6297" s="10" t="s">
        <v>57</v>
      </c>
      <c r="B6297" s="20">
        <v>0.95099999999999996</v>
      </c>
      <c r="C6297" s="19">
        <v>9290</v>
      </c>
      <c r="D6297" s="19">
        <v>654.26965240000004</v>
      </c>
      <c r="E6297" s="23">
        <v>0.64689405899999997</v>
      </c>
      <c r="F6297" s="23">
        <v>0.200659056</v>
      </c>
      <c r="G6297" s="17">
        <v>0</v>
      </c>
      <c r="H6297" s="17">
        <v>1</v>
      </c>
      <c r="I6297" s="17">
        <v>0.71171332799999998</v>
      </c>
      <c r="J6297" s="17">
        <v>0.286401766</v>
      </c>
      <c r="K6297" s="17">
        <v>1.8799999999999999E-3</v>
      </c>
    </row>
    <row r="6298" spans="1:11" x14ac:dyDescent="0.45">
      <c r="A6298" s="10" t="s">
        <v>57</v>
      </c>
      <c r="B6298" s="20">
        <v>0.95199999999999996</v>
      </c>
      <c r="C6298" s="19">
        <v>9296</v>
      </c>
      <c r="D6298" s="19">
        <v>658.17372820000003</v>
      </c>
      <c r="E6298" s="23">
        <v>0.65473499700000004</v>
      </c>
      <c r="F6298" s="23">
        <v>0.202549648</v>
      </c>
      <c r="G6298" s="17">
        <v>0</v>
      </c>
      <c r="H6298" s="17">
        <v>1</v>
      </c>
      <c r="I6298" s="17">
        <v>0.71279801899999995</v>
      </c>
      <c r="J6298" s="17">
        <v>0.28532416599999999</v>
      </c>
      <c r="K6298" s="17">
        <v>1.8799999999999999E-3</v>
      </c>
    </row>
    <row r="6299" spans="1:11" x14ac:dyDescent="0.45">
      <c r="A6299" s="10" t="s">
        <v>57</v>
      </c>
      <c r="B6299" s="20">
        <v>0.95299999999999996</v>
      </c>
      <c r="C6299" s="19">
        <v>9308</v>
      </c>
      <c r="D6299" s="19">
        <v>666.0564498</v>
      </c>
      <c r="E6299" s="23">
        <v>0.65792653199999995</v>
      </c>
      <c r="F6299" s="23">
        <v>0.20452298399999999</v>
      </c>
      <c r="G6299" s="17">
        <v>0</v>
      </c>
      <c r="H6299" s="17">
        <v>1</v>
      </c>
      <c r="I6299" s="17">
        <v>0.71521510200000005</v>
      </c>
      <c r="J6299" s="17">
        <v>0.282924275</v>
      </c>
      <c r="K6299" s="17">
        <v>1.8600000000000001E-3</v>
      </c>
    </row>
    <row r="6300" spans="1:11" x14ac:dyDescent="0.45">
      <c r="A6300" s="10" t="s">
        <v>57</v>
      </c>
      <c r="B6300" s="20">
        <v>0.95399999999999996</v>
      </c>
      <c r="C6300" s="19">
        <v>9317</v>
      </c>
      <c r="D6300" s="19">
        <v>672.07345180000004</v>
      </c>
      <c r="E6300" s="23">
        <v>0.68168287299999997</v>
      </c>
      <c r="F6300" s="23">
        <v>0.207327488</v>
      </c>
      <c r="G6300" s="17">
        <v>0</v>
      </c>
      <c r="H6300" s="17">
        <v>1</v>
      </c>
      <c r="I6300" s="17">
        <v>0.71584678599999996</v>
      </c>
      <c r="J6300" s="17">
        <v>0.282297823</v>
      </c>
      <c r="K6300" s="17">
        <v>1.8600000000000001E-3</v>
      </c>
    </row>
    <row r="6301" spans="1:11" x14ac:dyDescent="0.45">
      <c r="A6301" s="10" t="s">
        <v>57</v>
      </c>
      <c r="B6301" s="20">
        <v>0.95599999999999996</v>
      </c>
      <c r="C6301" s="19">
        <v>9339</v>
      </c>
      <c r="D6301" s="19">
        <v>687.30859910000004</v>
      </c>
      <c r="E6301" s="23">
        <v>0.70563329699999999</v>
      </c>
      <c r="F6301" s="23">
        <v>0.209651803</v>
      </c>
      <c r="G6301" s="17">
        <v>0</v>
      </c>
      <c r="H6301" s="17">
        <v>1</v>
      </c>
      <c r="I6301" s="17">
        <v>0.71992261000000002</v>
      </c>
      <c r="J6301" s="17">
        <v>0.27824949799999998</v>
      </c>
      <c r="K6301" s="17">
        <v>1.83E-3</v>
      </c>
    </row>
    <row r="6302" spans="1:11" x14ac:dyDescent="0.45">
      <c r="A6302" s="10" t="s">
        <v>57</v>
      </c>
      <c r="B6302" s="20">
        <v>0.95699999999999996</v>
      </c>
      <c r="C6302" s="19">
        <v>9348</v>
      </c>
      <c r="D6302" s="19">
        <v>693.75207669999998</v>
      </c>
      <c r="E6302" s="23">
        <v>0.72366005799999999</v>
      </c>
      <c r="F6302" s="23">
        <v>0.21505142399999999</v>
      </c>
      <c r="G6302" s="17">
        <v>0</v>
      </c>
      <c r="H6302" s="17">
        <v>1</v>
      </c>
      <c r="I6302" s="17">
        <v>0.72107542899999999</v>
      </c>
      <c r="J6302" s="17">
        <v>0.27710569299999999</v>
      </c>
      <c r="K6302" s="17">
        <v>1.82E-3</v>
      </c>
    </row>
    <row r="6303" spans="1:11" x14ac:dyDescent="0.45">
      <c r="A6303" s="10" t="s">
        <v>57</v>
      </c>
      <c r="B6303" s="20">
        <v>0.95799999999999996</v>
      </c>
      <c r="C6303" s="19">
        <v>9357</v>
      </c>
      <c r="D6303" s="19">
        <v>700.40625199999999</v>
      </c>
      <c r="E6303" s="23">
        <v>0.754357269</v>
      </c>
      <c r="F6303" s="23">
        <v>0.21742094200000001</v>
      </c>
      <c r="G6303" s="17">
        <v>0</v>
      </c>
      <c r="H6303" s="17">
        <v>1</v>
      </c>
      <c r="I6303" s="17">
        <v>0.72195176900000002</v>
      </c>
      <c r="J6303" s="17">
        <v>0.27623554900000002</v>
      </c>
      <c r="K6303" s="17">
        <v>1.81E-3</v>
      </c>
    </row>
    <row r="6304" spans="1:11" x14ac:dyDescent="0.45">
      <c r="A6304" s="10" t="s">
        <v>57</v>
      </c>
      <c r="B6304" s="20">
        <v>0.95899999999999996</v>
      </c>
      <c r="C6304" s="19">
        <v>9365</v>
      </c>
      <c r="D6304" s="19">
        <v>706.48467679999999</v>
      </c>
      <c r="E6304" s="23">
        <v>0.76232989200000001</v>
      </c>
      <c r="F6304" s="23">
        <v>0.21981024199999999</v>
      </c>
      <c r="G6304" s="17">
        <v>0</v>
      </c>
      <c r="H6304" s="17">
        <v>1</v>
      </c>
      <c r="I6304" s="17">
        <v>0.72262336599999999</v>
      </c>
      <c r="J6304" s="17">
        <v>0.275569024</v>
      </c>
      <c r="K6304" s="17">
        <v>1.81E-3</v>
      </c>
    </row>
    <row r="6305" spans="1:11" x14ac:dyDescent="0.45">
      <c r="A6305" s="10" t="s">
        <v>57</v>
      </c>
      <c r="B6305" s="20">
        <v>0.96</v>
      </c>
      <c r="C6305" s="19">
        <v>9372</v>
      </c>
      <c r="D6305" s="19">
        <v>711.86240769999995</v>
      </c>
      <c r="E6305" s="23">
        <v>0.77388107699999997</v>
      </c>
      <c r="F6305" s="23">
        <v>0.221650081</v>
      </c>
      <c r="G6305" s="17">
        <v>0</v>
      </c>
      <c r="H6305" s="17">
        <v>1</v>
      </c>
      <c r="I6305" s="17">
        <v>0.72335077400000003</v>
      </c>
      <c r="J6305" s="17">
        <v>0.27484635699999999</v>
      </c>
      <c r="K6305" s="17">
        <v>1.8E-3</v>
      </c>
    </row>
    <row r="6306" spans="1:11" x14ac:dyDescent="0.45">
      <c r="A6306" s="10" t="s">
        <v>57</v>
      </c>
      <c r="B6306" s="20">
        <v>0.96099999999999997</v>
      </c>
      <c r="C6306" s="19">
        <v>9388</v>
      </c>
      <c r="D6306" s="19">
        <v>724.3745821</v>
      </c>
      <c r="E6306" s="23">
        <v>0.79239908400000003</v>
      </c>
      <c r="F6306" s="23">
        <v>0.22406694599999999</v>
      </c>
      <c r="G6306" s="17">
        <v>0</v>
      </c>
      <c r="H6306" s="17">
        <v>1</v>
      </c>
      <c r="I6306" s="17">
        <v>0.72473887299999995</v>
      </c>
      <c r="J6306" s="17">
        <v>0.27347281600000001</v>
      </c>
      <c r="K6306" s="17">
        <v>1.7899999999999999E-3</v>
      </c>
    </row>
    <row r="6307" spans="1:11" x14ac:dyDescent="0.45">
      <c r="A6307" s="10" t="s">
        <v>57</v>
      </c>
      <c r="B6307" s="20">
        <v>0.96199999999999997</v>
      </c>
      <c r="C6307" s="19">
        <v>9397</v>
      </c>
      <c r="D6307" s="19">
        <v>731.65186270000004</v>
      </c>
      <c r="E6307" s="23">
        <v>0.81802710000000001</v>
      </c>
      <c r="F6307" s="23">
        <v>0.22846021399999999</v>
      </c>
      <c r="G6307" s="17">
        <v>0</v>
      </c>
      <c r="H6307" s="17">
        <v>1</v>
      </c>
      <c r="I6307" s="17">
        <v>0.72606141000000002</v>
      </c>
      <c r="J6307" s="17">
        <v>0.27216041899999999</v>
      </c>
      <c r="K6307" s="17">
        <v>1.7799999999999999E-3</v>
      </c>
    </row>
    <row r="6308" spans="1:11" x14ac:dyDescent="0.45">
      <c r="A6308" s="10" t="s">
        <v>57</v>
      </c>
      <c r="B6308" s="20">
        <v>0.96299999999999997</v>
      </c>
      <c r="C6308" s="19">
        <v>9406</v>
      </c>
      <c r="D6308" s="19">
        <v>739.17845739999996</v>
      </c>
      <c r="E6308" s="23">
        <v>0.842334476</v>
      </c>
      <c r="F6308" s="23">
        <v>0.23136120299999999</v>
      </c>
      <c r="G6308" s="17">
        <v>0</v>
      </c>
      <c r="H6308" s="17">
        <v>1</v>
      </c>
      <c r="I6308" s="17">
        <v>0.72781196299999995</v>
      </c>
      <c r="J6308" s="17">
        <v>0.27042122899999999</v>
      </c>
      <c r="K6308" s="17">
        <v>1.7700000000000001E-3</v>
      </c>
    </row>
    <row r="6309" spans="1:11" x14ac:dyDescent="0.45">
      <c r="A6309" s="10" t="s">
        <v>57</v>
      </c>
      <c r="B6309" s="20">
        <v>0.96399999999999997</v>
      </c>
      <c r="C6309" s="19">
        <v>9415</v>
      </c>
      <c r="D6309" s="19">
        <v>746.80440620000002</v>
      </c>
      <c r="E6309" s="23">
        <v>0.85579503499999998</v>
      </c>
      <c r="F6309" s="23">
        <v>0.234087871</v>
      </c>
      <c r="G6309" s="17">
        <v>0</v>
      </c>
      <c r="H6309" s="17">
        <v>1</v>
      </c>
      <c r="I6309" s="17">
        <v>0.73022776</v>
      </c>
      <c r="J6309" s="17">
        <v>0.26802147999999998</v>
      </c>
      <c r="K6309" s="17">
        <v>1.75E-3</v>
      </c>
    </row>
    <row r="6310" spans="1:11" x14ac:dyDescent="0.45">
      <c r="A6310" s="10" t="s">
        <v>57</v>
      </c>
      <c r="B6310" s="20">
        <v>0.96499999999999997</v>
      </c>
      <c r="C6310" s="19">
        <v>9426</v>
      </c>
      <c r="D6310" s="19">
        <v>756.48189620000005</v>
      </c>
      <c r="E6310" s="23">
        <v>0.90373201000000003</v>
      </c>
      <c r="F6310" s="23">
        <v>0.23706125</v>
      </c>
      <c r="G6310" s="17">
        <v>0</v>
      </c>
      <c r="H6310" s="17">
        <v>1</v>
      </c>
      <c r="I6310" s="17">
        <v>0.730610604</v>
      </c>
      <c r="J6310" s="17">
        <v>0.26764305999999999</v>
      </c>
      <c r="K6310" s="17">
        <v>1.75E-3</v>
      </c>
    </row>
    <row r="6311" spans="1:11" x14ac:dyDescent="0.45">
      <c r="A6311" s="10" t="s">
        <v>57</v>
      </c>
      <c r="B6311" s="20">
        <v>0.96599999999999997</v>
      </c>
      <c r="C6311" s="19">
        <v>9435</v>
      </c>
      <c r="D6311" s="19">
        <v>764.71576300000004</v>
      </c>
      <c r="E6311" s="23">
        <v>0.92599769099999996</v>
      </c>
      <c r="F6311" s="23">
        <v>0.240483</v>
      </c>
      <c r="G6311" s="17">
        <v>0</v>
      </c>
      <c r="H6311" s="17">
        <v>1</v>
      </c>
      <c r="I6311" s="17">
        <v>0.73176701499999997</v>
      </c>
      <c r="J6311" s="17">
        <v>0.26649414500000002</v>
      </c>
      <c r="K6311" s="17">
        <v>1.74E-3</v>
      </c>
    </row>
    <row r="6312" spans="1:11" x14ac:dyDescent="0.45">
      <c r="A6312" s="10" t="s">
        <v>57</v>
      </c>
      <c r="B6312" s="20">
        <v>0.96699999999999997</v>
      </c>
      <c r="C6312" s="19">
        <v>9445</v>
      </c>
      <c r="D6312" s="19">
        <v>774.11877570000001</v>
      </c>
      <c r="E6312" s="23">
        <v>0.95188474999999995</v>
      </c>
      <c r="F6312" s="23">
        <v>0.24341148100000001</v>
      </c>
      <c r="G6312" s="17">
        <v>0</v>
      </c>
      <c r="H6312" s="17">
        <v>1</v>
      </c>
      <c r="I6312" s="17">
        <v>0.73206125499999997</v>
      </c>
      <c r="J6312" s="17">
        <v>0.26620296900000001</v>
      </c>
      <c r="K6312" s="17">
        <v>1.74E-3</v>
      </c>
    </row>
    <row r="6313" spans="1:11" x14ac:dyDescent="0.45">
      <c r="A6313" s="10" t="s">
        <v>57</v>
      </c>
      <c r="B6313" s="20">
        <v>0.96799999999999997</v>
      </c>
      <c r="C6313" s="19">
        <v>9456</v>
      </c>
      <c r="D6313" s="19">
        <v>784.72584210000002</v>
      </c>
      <c r="E6313" s="23">
        <v>0.96891669199999997</v>
      </c>
      <c r="F6313" s="23">
        <v>0.24694064099999999</v>
      </c>
      <c r="G6313" s="17">
        <v>0</v>
      </c>
      <c r="H6313" s="17">
        <v>1</v>
      </c>
      <c r="I6313" s="17">
        <v>0.73648617400000005</v>
      </c>
      <c r="J6313" s="17">
        <v>0.26180671500000002</v>
      </c>
      <c r="K6313" s="17">
        <v>1.7099999999999999E-3</v>
      </c>
    </row>
    <row r="6314" spans="1:11" x14ac:dyDescent="0.45">
      <c r="A6314" s="10" t="s">
        <v>57</v>
      </c>
      <c r="B6314" s="20">
        <v>0.96899999999999997</v>
      </c>
      <c r="C6314" s="19">
        <v>9466</v>
      </c>
      <c r="D6314" s="19">
        <v>794.6824957</v>
      </c>
      <c r="E6314" s="23">
        <v>1.0142527029999999</v>
      </c>
      <c r="F6314" s="23">
        <v>0.250790397</v>
      </c>
      <c r="G6314" s="17">
        <v>0</v>
      </c>
      <c r="H6314" s="17">
        <v>1</v>
      </c>
      <c r="I6314" s="17">
        <v>0.73810167199999999</v>
      </c>
      <c r="J6314" s="17">
        <v>0.26020264999999998</v>
      </c>
      <c r="K6314" s="17">
        <v>1.6999999999999999E-3</v>
      </c>
    </row>
    <row r="6315" spans="1:11" x14ac:dyDescent="0.45">
      <c r="A6315" s="10" t="s">
        <v>57</v>
      </c>
      <c r="B6315" s="20">
        <v>0.97</v>
      </c>
      <c r="C6315" s="19">
        <v>9473</v>
      </c>
      <c r="D6315" s="19">
        <v>801.82626040000002</v>
      </c>
      <c r="E6315" s="23">
        <v>1.046579741</v>
      </c>
      <c r="F6315" s="23">
        <v>0.253924074</v>
      </c>
      <c r="G6315" s="17">
        <v>0</v>
      </c>
      <c r="H6315" s="17">
        <v>1</v>
      </c>
      <c r="I6315" s="17">
        <v>0.74044327700000001</v>
      </c>
      <c r="J6315" s="17">
        <v>0.25787620500000002</v>
      </c>
      <c r="K6315" s="17">
        <v>1.6800000000000001E-3</v>
      </c>
    </row>
    <row r="6316" spans="1:11" x14ac:dyDescent="0.45">
      <c r="A6316" s="10" t="s">
        <v>57</v>
      </c>
      <c r="B6316" s="20">
        <v>0.97099999999999997</v>
      </c>
      <c r="C6316" s="19">
        <v>9485</v>
      </c>
      <c r="D6316" s="19">
        <v>814.53599350000002</v>
      </c>
      <c r="E6316" s="23">
        <v>1.078980641</v>
      </c>
      <c r="F6316" s="23">
        <v>0.25710332899999999</v>
      </c>
      <c r="G6316" s="17">
        <v>0</v>
      </c>
      <c r="H6316" s="17">
        <v>1</v>
      </c>
      <c r="I6316" s="17">
        <v>0.74083899200000003</v>
      </c>
      <c r="J6316" s="17">
        <v>0.25748377500000003</v>
      </c>
      <c r="K6316" s="17">
        <v>1.6800000000000001E-3</v>
      </c>
    </row>
    <row r="6317" spans="1:11" x14ac:dyDescent="0.45">
      <c r="A6317" s="10" t="s">
        <v>57</v>
      </c>
      <c r="B6317" s="20">
        <v>0.97199999999999998</v>
      </c>
      <c r="C6317" s="19">
        <v>9495</v>
      </c>
      <c r="D6317" s="19">
        <v>825.68135459999996</v>
      </c>
      <c r="E6317" s="23">
        <v>1.1281927279999999</v>
      </c>
      <c r="F6317" s="23">
        <v>0.262171231</v>
      </c>
      <c r="G6317" s="17">
        <v>0</v>
      </c>
      <c r="H6317" s="17">
        <v>1</v>
      </c>
      <c r="I6317" s="17">
        <v>0.74376345600000004</v>
      </c>
      <c r="J6317" s="17">
        <v>0.25457856099999998</v>
      </c>
      <c r="K6317" s="17">
        <v>1.66E-3</v>
      </c>
    </row>
    <row r="6318" spans="1:11" x14ac:dyDescent="0.45">
      <c r="A6318" s="10" t="s">
        <v>57</v>
      </c>
      <c r="B6318" s="20">
        <v>0.97299999999999998</v>
      </c>
      <c r="C6318" s="19">
        <v>9504</v>
      </c>
      <c r="D6318" s="19">
        <v>835.89568970000005</v>
      </c>
      <c r="E6318" s="23">
        <v>1.143286867</v>
      </c>
      <c r="F6318" s="23">
        <v>0.266234892</v>
      </c>
      <c r="G6318" s="17">
        <v>0</v>
      </c>
      <c r="H6318" s="17">
        <v>1</v>
      </c>
      <c r="I6318" s="17">
        <v>0.74405861200000001</v>
      </c>
      <c r="J6318" s="17">
        <v>0.254285596</v>
      </c>
      <c r="K6318" s="17">
        <v>1.66E-3</v>
      </c>
    </row>
    <row r="6319" spans="1:11" x14ac:dyDescent="0.45">
      <c r="A6319" s="10" t="s">
        <v>57</v>
      </c>
      <c r="B6319" s="20">
        <v>0.97399999999999998</v>
      </c>
      <c r="C6319" s="19">
        <v>9513</v>
      </c>
      <c r="D6319" s="19">
        <v>846.32127579999997</v>
      </c>
      <c r="E6319" s="23">
        <v>1.1622670230000001</v>
      </c>
      <c r="F6319" s="23">
        <v>0.26975891499999999</v>
      </c>
      <c r="G6319" s="17">
        <v>0</v>
      </c>
      <c r="H6319" s="17">
        <v>1</v>
      </c>
      <c r="I6319" s="17">
        <v>0.74538344599999995</v>
      </c>
      <c r="J6319" s="17">
        <v>0.25296933300000002</v>
      </c>
      <c r="K6319" s="17">
        <v>1.65E-3</v>
      </c>
    </row>
    <row r="6320" spans="1:11" x14ac:dyDescent="0.45">
      <c r="A6320" s="10" t="s">
        <v>57</v>
      </c>
      <c r="B6320" s="20">
        <v>0.97499999999999998</v>
      </c>
      <c r="C6320" s="19">
        <v>9524</v>
      </c>
      <c r="D6320" s="19">
        <v>859.26049650000004</v>
      </c>
      <c r="E6320" s="23">
        <v>1.1874844250000001</v>
      </c>
      <c r="F6320" s="23">
        <v>0.27401804200000002</v>
      </c>
      <c r="G6320" s="17">
        <v>0</v>
      </c>
      <c r="H6320" s="17">
        <v>1</v>
      </c>
      <c r="I6320" s="17">
        <v>0.74607549100000004</v>
      </c>
      <c r="J6320" s="17">
        <v>0.252282334</v>
      </c>
      <c r="K6320" s="17">
        <v>1.64E-3</v>
      </c>
    </row>
    <row r="6321" spans="1:11" x14ac:dyDescent="0.45">
      <c r="A6321" s="10" t="s">
        <v>57</v>
      </c>
      <c r="B6321" s="20">
        <v>0.97599999999999998</v>
      </c>
      <c r="C6321" s="19">
        <v>9534</v>
      </c>
      <c r="D6321" s="19">
        <v>871.3529575</v>
      </c>
      <c r="E6321" s="23">
        <v>1.2356959780000001</v>
      </c>
      <c r="F6321" s="23">
        <v>0.27884773299999999</v>
      </c>
      <c r="G6321" s="17">
        <v>0</v>
      </c>
      <c r="H6321" s="17">
        <v>1</v>
      </c>
      <c r="I6321" s="17">
        <v>0.74649192200000003</v>
      </c>
      <c r="J6321" s="17">
        <v>0.25187030900000001</v>
      </c>
      <c r="K6321" s="17">
        <v>1.64E-3</v>
      </c>
    </row>
    <row r="6322" spans="1:11" x14ac:dyDescent="0.45">
      <c r="A6322" s="10" t="s">
        <v>57</v>
      </c>
      <c r="B6322" s="20">
        <v>0.97699999999999998</v>
      </c>
      <c r="C6322" s="19">
        <v>9542</v>
      </c>
      <c r="D6322" s="19">
        <v>881.37943110000003</v>
      </c>
      <c r="E6322" s="23">
        <v>1.269556022</v>
      </c>
      <c r="F6322" s="23">
        <v>0.28334103599999999</v>
      </c>
      <c r="G6322" s="17">
        <v>0</v>
      </c>
      <c r="H6322" s="17">
        <v>1</v>
      </c>
      <c r="I6322" s="17">
        <v>0.74905286800000004</v>
      </c>
      <c r="J6322" s="17">
        <v>0.249326518</v>
      </c>
      <c r="K6322" s="17">
        <v>1.6199999999999999E-3</v>
      </c>
    </row>
    <row r="6323" spans="1:11" x14ac:dyDescent="0.45">
      <c r="A6323" s="10" t="s">
        <v>57</v>
      </c>
      <c r="B6323" s="20">
        <v>0.97799999999999998</v>
      </c>
      <c r="C6323" s="19">
        <v>9554</v>
      </c>
      <c r="D6323" s="19">
        <v>896.83225219999997</v>
      </c>
      <c r="E6323" s="23">
        <v>1.3086008760000001</v>
      </c>
      <c r="F6323" s="23">
        <v>0.28658372100000001</v>
      </c>
      <c r="G6323" s="17">
        <v>0</v>
      </c>
      <c r="H6323" s="17">
        <v>1</v>
      </c>
      <c r="I6323" s="17">
        <v>0.75028657899999995</v>
      </c>
      <c r="J6323" s="17">
        <v>0.24810116800000001</v>
      </c>
      <c r="K6323" s="17">
        <v>1.6100000000000001E-3</v>
      </c>
    </row>
    <row r="6324" spans="1:11" x14ac:dyDescent="0.45">
      <c r="A6324" s="10" t="s">
        <v>57</v>
      </c>
      <c r="B6324" s="20">
        <v>0.97899999999999998</v>
      </c>
      <c r="C6324" s="19">
        <v>9560</v>
      </c>
      <c r="D6324" s="19">
        <v>904.87786070000004</v>
      </c>
      <c r="E6324" s="23">
        <v>1.3853962420000001</v>
      </c>
      <c r="F6324" s="23">
        <v>0.29157907100000002</v>
      </c>
      <c r="G6324" s="17">
        <v>0</v>
      </c>
      <c r="H6324" s="17">
        <v>1</v>
      </c>
      <c r="I6324" s="17">
        <v>0.75112673200000002</v>
      </c>
      <c r="J6324" s="17">
        <v>0.247267178</v>
      </c>
      <c r="K6324" s="17">
        <v>1.6100000000000001E-3</v>
      </c>
    </row>
    <row r="6325" spans="1:11" x14ac:dyDescent="0.45">
      <c r="A6325" s="10" t="s">
        <v>57</v>
      </c>
      <c r="B6325" s="20">
        <v>0.98</v>
      </c>
      <c r="C6325" s="19">
        <v>9573</v>
      </c>
      <c r="D6325" s="19">
        <v>923.22860649999996</v>
      </c>
      <c r="E6325" s="23">
        <v>1.4304237049999999</v>
      </c>
      <c r="F6325" s="23">
        <v>0.294190491</v>
      </c>
      <c r="G6325" s="17">
        <v>0</v>
      </c>
      <c r="H6325" s="17">
        <v>1</v>
      </c>
      <c r="I6325" s="17">
        <v>0.75383887400000005</v>
      </c>
      <c r="J6325" s="17">
        <v>0.244578501</v>
      </c>
      <c r="K6325" s="17">
        <v>1.58E-3</v>
      </c>
    </row>
    <row r="6326" spans="1:11" x14ac:dyDescent="0.45">
      <c r="A6326" s="10" t="s">
        <v>57</v>
      </c>
      <c r="B6326" s="20">
        <v>0.98099999999999998</v>
      </c>
      <c r="C6326" s="19">
        <v>9583</v>
      </c>
      <c r="D6326" s="19">
        <v>937.8659844</v>
      </c>
      <c r="E6326" s="23">
        <v>1.483900963</v>
      </c>
      <c r="F6326" s="23">
        <v>0.30018317700000002</v>
      </c>
      <c r="G6326" s="17">
        <v>0</v>
      </c>
      <c r="H6326" s="17">
        <v>1</v>
      </c>
      <c r="I6326" s="17">
        <v>0.75520103299999997</v>
      </c>
      <c r="J6326" s="17">
        <v>0.24322619700000001</v>
      </c>
      <c r="K6326" s="17">
        <v>1.57E-3</v>
      </c>
    </row>
    <row r="6327" spans="1:11" x14ac:dyDescent="0.45">
      <c r="A6327" s="10" t="s">
        <v>57</v>
      </c>
      <c r="B6327" s="20">
        <v>0.98199999999999998</v>
      </c>
      <c r="C6327" s="19">
        <v>9593</v>
      </c>
      <c r="D6327" s="19">
        <v>953.16278069999998</v>
      </c>
      <c r="E6327" s="23">
        <v>1.5724972269999999</v>
      </c>
      <c r="F6327" s="23">
        <v>0.30817777299999999</v>
      </c>
      <c r="G6327" s="17">
        <v>0</v>
      </c>
      <c r="H6327" s="17">
        <v>1</v>
      </c>
      <c r="I6327" s="17">
        <v>0.75665953500000005</v>
      </c>
      <c r="J6327" s="17">
        <v>0.24177806399999999</v>
      </c>
      <c r="K6327" s="17">
        <v>1.56E-3</v>
      </c>
    </row>
    <row r="6328" spans="1:11" x14ac:dyDescent="0.45">
      <c r="A6328" s="10" t="s">
        <v>57</v>
      </c>
      <c r="B6328" s="20">
        <v>0.98299999999999998</v>
      </c>
      <c r="C6328" s="19">
        <v>9602</v>
      </c>
      <c r="D6328" s="19">
        <v>967.90064289999998</v>
      </c>
      <c r="E6328" s="23">
        <v>1.7172636960000001</v>
      </c>
      <c r="F6328" s="23">
        <v>0.31432173499999999</v>
      </c>
      <c r="G6328" s="17">
        <v>0</v>
      </c>
      <c r="H6328" s="17">
        <v>1</v>
      </c>
      <c r="I6328" s="17">
        <v>0.7575828</v>
      </c>
      <c r="J6328" s="17">
        <v>0.240861345</v>
      </c>
      <c r="K6328" s="17">
        <v>1.56E-3</v>
      </c>
    </row>
    <row r="6329" spans="1:11" x14ac:dyDescent="0.45">
      <c r="A6329" s="10" t="s">
        <v>57</v>
      </c>
      <c r="B6329" s="20">
        <v>0.98399999999999999</v>
      </c>
      <c r="C6329" s="19">
        <v>9612</v>
      </c>
      <c r="D6329" s="19">
        <v>985.66141130000005</v>
      </c>
      <c r="E6329" s="23">
        <v>1.8526427759999999</v>
      </c>
      <c r="F6329" s="23">
        <v>0.320068611</v>
      </c>
      <c r="G6329" s="17">
        <v>0</v>
      </c>
      <c r="H6329" s="17">
        <v>1</v>
      </c>
      <c r="I6329" s="17">
        <v>0.75802640200000004</v>
      </c>
      <c r="J6329" s="17">
        <v>0.240421152</v>
      </c>
      <c r="K6329" s="17">
        <v>1.5499999999999999E-3</v>
      </c>
    </row>
    <row r="6330" spans="1:11" x14ac:dyDescent="0.45">
      <c r="A6330" s="10" t="s">
        <v>57</v>
      </c>
      <c r="B6330" s="20">
        <v>0.98499999999999999</v>
      </c>
      <c r="C6330" s="19">
        <v>9622</v>
      </c>
      <c r="D6330" s="19">
        <v>1004.943393</v>
      </c>
      <c r="E6330" s="23">
        <v>1.9895555680000001</v>
      </c>
      <c r="F6330" s="23">
        <v>0.32682862800000001</v>
      </c>
      <c r="G6330" s="17">
        <v>0</v>
      </c>
      <c r="H6330" s="17">
        <v>1</v>
      </c>
      <c r="I6330" s="17">
        <v>0.75820391799999998</v>
      </c>
      <c r="J6330" s="17">
        <v>0.24024638000000001</v>
      </c>
      <c r="K6330" s="17">
        <v>1.5499999999999999E-3</v>
      </c>
    </row>
    <row r="6331" spans="1:11" x14ac:dyDescent="0.45">
      <c r="A6331" s="10" t="s">
        <v>57</v>
      </c>
      <c r="B6331" s="20">
        <v>0.98599999999999999</v>
      </c>
      <c r="C6331" s="19">
        <v>9632</v>
      </c>
      <c r="D6331" s="19">
        <v>1025.239112</v>
      </c>
      <c r="E6331" s="23">
        <v>2.0759217589999999</v>
      </c>
      <c r="F6331" s="23">
        <v>0.33357026099999998</v>
      </c>
      <c r="G6331" s="17">
        <v>0</v>
      </c>
      <c r="H6331" s="17">
        <v>1</v>
      </c>
      <c r="I6331" s="17">
        <v>0.759007557</v>
      </c>
      <c r="J6331" s="17">
        <v>0.23945013300000001</v>
      </c>
      <c r="K6331" s="17">
        <v>1.5399999999999999E-3</v>
      </c>
    </row>
    <row r="6332" spans="1:11" x14ac:dyDescent="0.45">
      <c r="A6332" s="10" t="s">
        <v>57</v>
      </c>
      <c r="B6332" s="20">
        <v>0.98699999999999999</v>
      </c>
      <c r="C6332" s="19">
        <v>9641</v>
      </c>
      <c r="D6332" s="19">
        <v>1045.0779319999999</v>
      </c>
      <c r="E6332" s="23">
        <v>2.2555843649999998</v>
      </c>
      <c r="F6332" s="23">
        <v>0.34154530100000002</v>
      </c>
      <c r="G6332" s="17">
        <v>0</v>
      </c>
      <c r="H6332" s="17">
        <v>1</v>
      </c>
      <c r="I6332" s="17">
        <v>0.759413224</v>
      </c>
      <c r="J6332" s="17">
        <v>0.23904913799999999</v>
      </c>
      <c r="K6332" s="17">
        <v>1.5399999999999999E-3</v>
      </c>
    </row>
    <row r="6333" spans="1:11" x14ac:dyDescent="0.45">
      <c r="A6333" s="10" t="s">
        <v>57</v>
      </c>
      <c r="B6333" s="20">
        <v>0.98799999999999999</v>
      </c>
      <c r="C6333" s="19">
        <v>9650</v>
      </c>
      <c r="D6333" s="19">
        <v>1066.2608070000001</v>
      </c>
      <c r="E6333" s="23">
        <v>2.390287807</v>
      </c>
      <c r="F6333" s="23">
        <v>0.34980436999999998</v>
      </c>
      <c r="G6333" s="17">
        <v>0</v>
      </c>
      <c r="H6333" s="17">
        <v>1</v>
      </c>
      <c r="I6333" s="17">
        <v>0.76243631300000003</v>
      </c>
      <c r="J6333" s="17">
        <v>0.236045369</v>
      </c>
      <c r="K6333" s="17">
        <v>1.5200000000000001E-3</v>
      </c>
    </row>
    <row r="6334" spans="1:11" x14ac:dyDescent="0.45">
      <c r="A6334" s="10" t="s">
        <v>57</v>
      </c>
      <c r="B6334" s="20">
        <v>0.98899999999999999</v>
      </c>
      <c r="C6334" s="19">
        <v>9660</v>
      </c>
      <c r="D6334" s="19">
        <v>1091.1333079999999</v>
      </c>
      <c r="E6334" s="23">
        <v>2.5720138079999999</v>
      </c>
      <c r="F6334" s="23">
        <v>0.35806335500000003</v>
      </c>
      <c r="G6334" s="17">
        <v>0</v>
      </c>
      <c r="H6334" s="17">
        <v>1</v>
      </c>
      <c r="I6334" s="17">
        <v>0.76287569799999999</v>
      </c>
      <c r="J6334" s="17">
        <v>0.23560998599999999</v>
      </c>
      <c r="K6334" s="17">
        <v>1.5100000000000001E-3</v>
      </c>
    </row>
    <row r="6335" spans="1:11" x14ac:dyDescent="0.45">
      <c r="A6335" s="10" t="s">
        <v>57</v>
      </c>
      <c r="B6335" s="20">
        <v>0.99</v>
      </c>
      <c r="C6335" s="19">
        <v>9671</v>
      </c>
      <c r="D6335" s="19">
        <v>1120.3552830000001</v>
      </c>
      <c r="E6335" s="23">
        <v>2.7731346179999998</v>
      </c>
      <c r="F6335" s="23">
        <v>0.36685438199999998</v>
      </c>
      <c r="G6335" s="17">
        <v>0</v>
      </c>
      <c r="H6335" s="17">
        <v>1</v>
      </c>
      <c r="I6335" s="17">
        <v>0.76393736700000003</v>
      </c>
      <c r="J6335" s="17">
        <v>0.23455588399999999</v>
      </c>
      <c r="K6335" s="17">
        <v>1.5100000000000001E-3</v>
      </c>
    </row>
    <row r="6336" spans="1:11" x14ac:dyDescent="0.45">
      <c r="A6336" s="10" t="s">
        <v>57</v>
      </c>
      <c r="B6336" s="20">
        <v>0.99099999999999999</v>
      </c>
      <c r="C6336" s="19">
        <v>9680</v>
      </c>
      <c r="D6336" s="19">
        <v>1145.9261409999999</v>
      </c>
      <c r="E6336" s="23">
        <v>2.8651755400000001</v>
      </c>
      <c r="F6336" s="23">
        <v>0.379042092</v>
      </c>
      <c r="G6336" s="17">
        <v>0</v>
      </c>
      <c r="H6336" s="17">
        <v>1</v>
      </c>
      <c r="I6336" s="17">
        <v>0.76509392700000001</v>
      </c>
      <c r="J6336" s="17">
        <v>0.233407792</v>
      </c>
      <c r="K6336" s="17">
        <v>1.5E-3</v>
      </c>
    </row>
    <row r="6337" spans="1:11" x14ac:dyDescent="0.45">
      <c r="A6337" s="10" t="s">
        <v>57</v>
      </c>
      <c r="B6337" s="20">
        <v>0.99199999999999999</v>
      </c>
      <c r="C6337" s="19">
        <v>9690</v>
      </c>
      <c r="D6337" s="19">
        <v>1175.554997</v>
      </c>
      <c r="E6337" s="23">
        <v>3.0436441080000001</v>
      </c>
      <c r="F6337" s="23">
        <v>0.38905877100000003</v>
      </c>
      <c r="G6337" s="17">
        <v>0</v>
      </c>
      <c r="H6337" s="17">
        <v>1</v>
      </c>
      <c r="I6337" s="17">
        <v>0.76505668900000001</v>
      </c>
      <c r="J6337" s="17">
        <v>0.233447191</v>
      </c>
      <c r="K6337" s="17">
        <v>1.5E-3</v>
      </c>
    </row>
    <row r="6338" spans="1:11" x14ac:dyDescent="0.45">
      <c r="A6338" s="10" t="s">
        <v>57</v>
      </c>
      <c r="B6338" s="20">
        <v>0.99299999999999999</v>
      </c>
      <c r="C6338" s="19">
        <v>9699</v>
      </c>
      <c r="D6338" s="19">
        <v>1204.2095790000001</v>
      </c>
      <c r="E6338" s="23">
        <v>3.2803812479999999</v>
      </c>
      <c r="F6338" s="23">
        <v>0.400565218</v>
      </c>
      <c r="G6338" s="17">
        <v>0</v>
      </c>
      <c r="H6338" s="17">
        <v>1</v>
      </c>
      <c r="I6338" s="17">
        <v>0.767983003</v>
      </c>
      <c r="J6338" s="17">
        <v>0.230539512</v>
      </c>
      <c r="K6338" s="17">
        <v>1.48E-3</v>
      </c>
    </row>
    <row r="6339" spans="1:11" x14ac:dyDescent="0.45">
      <c r="A6339" s="10" t="s">
        <v>57</v>
      </c>
      <c r="B6339" s="20">
        <v>0.99399999999999999</v>
      </c>
      <c r="C6339" s="19">
        <v>9710</v>
      </c>
      <c r="D6339" s="19">
        <v>1242.196819</v>
      </c>
      <c r="E6339" s="23">
        <v>3.6266198279999999</v>
      </c>
      <c r="F6339" s="23">
        <v>0.41113348799999999</v>
      </c>
      <c r="G6339" s="17">
        <v>0</v>
      </c>
      <c r="H6339" s="17">
        <v>1</v>
      </c>
      <c r="I6339" s="17">
        <v>0.76997190999999998</v>
      </c>
      <c r="J6339" s="17">
        <v>0.22856489399999999</v>
      </c>
      <c r="K6339" s="17">
        <v>1.4599999999999999E-3</v>
      </c>
    </row>
    <row r="6340" spans="1:11" x14ac:dyDescent="0.45">
      <c r="A6340" s="10" t="s">
        <v>57</v>
      </c>
      <c r="B6340" s="20">
        <v>0.995</v>
      </c>
      <c r="C6340" s="19">
        <v>9719</v>
      </c>
      <c r="D6340" s="19">
        <v>1276.0273810000001</v>
      </c>
      <c r="E6340" s="23">
        <v>3.9803925819999999</v>
      </c>
      <c r="F6340" s="23">
        <v>0.42484293899999998</v>
      </c>
      <c r="G6340" s="17">
        <v>0</v>
      </c>
      <c r="H6340" s="17">
        <v>1</v>
      </c>
      <c r="I6340" s="17">
        <v>0.77153792600000004</v>
      </c>
      <c r="J6340" s="17">
        <v>0.22700883899999999</v>
      </c>
      <c r="K6340" s="17">
        <v>1.4499999999999999E-3</v>
      </c>
    </row>
    <row r="6341" spans="1:11" x14ac:dyDescent="0.45">
      <c r="A6341" s="10" t="s">
        <v>57</v>
      </c>
      <c r="B6341" s="20">
        <v>0.996</v>
      </c>
      <c r="C6341" s="19">
        <v>9729</v>
      </c>
      <c r="D6341" s="19">
        <v>1317.6759609999999</v>
      </c>
      <c r="E6341" s="23">
        <v>4.3347805470000003</v>
      </c>
      <c r="F6341" s="23">
        <v>0.43709068499999998</v>
      </c>
      <c r="G6341" s="17">
        <v>0</v>
      </c>
      <c r="H6341" s="17">
        <v>1</v>
      </c>
      <c r="I6341" s="17">
        <v>0.77169611500000002</v>
      </c>
      <c r="J6341" s="17">
        <v>0.226852889</v>
      </c>
      <c r="K6341" s="17">
        <v>1.4499999999999999E-3</v>
      </c>
    </row>
    <row r="6342" spans="1:11" x14ac:dyDescent="0.45">
      <c r="A6342" s="10" t="s">
        <v>57</v>
      </c>
      <c r="B6342" s="20">
        <v>0.997</v>
      </c>
      <c r="C6342" s="19">
        <v>9739</v>
      </c>
      <c r="D6342" s="19">
        <v>1363.6359130000001</v>
      </c>
      <c r="E6342" s="23">
        <v>4.9211884110000002</v>
      </c>
      <c r="F6342" s="23">
        <v>0.45224420999999998</v>
      </c>
      <c r="G6342" s="17">
        <v>0</v>
      </c>
      <c r="H6342" s="17">
        <v>1</v>
      </c>
      <c r="I6342" s="17">
        <v>0.775675742</v>
      </c>
      <c r="J6342" s="17">
        <v>0.22289899799999999</v>
      </c>
      <c r="K6342" s="17">
        <v>1.4300000000000001E-3</v>
      </c>
    </row>
    <row r="6343" spans="1:11" x14ac:dyDescent="0.45">
      <c r="A6343" s="10" t="s">
        <v>57</v>
      </c>
      <c r="B6343" s="20">
        <v>0.998</v>
      </c>
      <c r="C6343" s="19">
        <v>9749</v>
      </c>
      <c r="D6343" s="19">
        <v>1420.793582</v>
      </c>
      <c r="E6343" s="23">
        <v>6.3528248080000003</v>
      </c>
      <c r="F6343" s="23">
        <v>0.46902052999999999</v>
      </c>
      <c r="G6343" s="17">
        <v>0</v>
      </c>
      <c r="H6343" s="17">
        <v>1</v>
      </c>
      <c r="I6343" s="17">
        <v>0.78037272400000002</v>
      </c>
      <c r="J6343" s="17">
        <v>0.21823216600000001</v>
      </c>
      <c r="K6343" s="17">
        <v>1.4E-3</v>
      </c>
    </row>
    <row r="6344" spans="1:11" x14ac:dyDescent="0.45">
      <c r="A6344" s="10" t="s">
        <v>57</v>
      </c>
      <c r="B6344" s="20">
        <v>0.999</v>
      </c>
      <c r="C6344" s="19">
        <v>9758</v>
      </c>
      <c r="D6344" s="19">
        <v>1490.8109480000001</v>
      </c>
      <c r="E6344" s="23">
        <v>9.9247242740000008</v>
      </c>
      <c r="F6344" s="23">
        <v>0.49614651900000001</v>
      </c>
      <c r="G6344" s="17">
        <v>0</v>
      </c>
      <c r="H6344" s="17">
        <v>1</v>
      </c>
      <c r="I6344" s="17">
        <v>0.78097198300000004</v>
      </c>
      <c r="J6344" s="17">
        <v>0.21763755800000001</v>
      </c>
      <c r="K6344" s="17">
        <v>1.39E-3</v>
      </c>
    </row>
    <row r="6345" spans="1:11" x14ac:dyDescent="0.45">
      <c r="A6345" s="10" t="s">
        <v>57</v>
      </c>
      <c r="B6345" s="20">
        <v>1</v>
      </c>
      <c r="C6345" s="19">
        <v>9759</v>
      </c>
      <c r="D6345" s="19">
        <v>1502.326106</v>
      </c>
      <c r="E6345" s="23">
        <v>11.51515884</v>
      </c>
      <c r="F6345" s="23">
        <v>0.52734906999999998</v>
      </c>
      <c r="G6345" s="17">
        <v>0</v>
      </c>
      <c r="H6345" s="17">
        <v>1</v>
      </c>
      <c r="I6345" s="17">
        <v>0.78104622199999996</v>
      </c>
      <c r="J6345" s="17">
        <v>0.21756379000000001</v>
      </c>
      <c r="K6345" s="17">
        <v>1.39E-3</v>
      </c>
    </row>
    <row r="6346" spans="1:11" x14ac:dyDescent="0.45">
      <c r="A6346" s="10" t="s">
        <v>59</v>
      </c>
      <c r="B6346" s="20">
        <v>0</v>
      </c>
      <c r="C6346" s="19">
        <v>88</v>
      </c>
      <c r="D6346" s="19">
        <v>3.6900000000000002E-2</v>
      </c>
      <c r="E6346" s="23">
        <v>5.6300000000000002E-4</v>
      </c>
      <c r="F6346" s="23">
        <v>4.3899999999999999E-4</v>
      </c>
      <c r="G6346" s="17">
        <v>0</v>
      </c>
      <c r="H6346" s="17">
        <v>1</v>
      </c>
      <c r="I6346" s="17">
        <v>1.9E-2</v>
      </c>
      <c r="J6346" s="17">
        <v>0.98100211199999998</v>
      </c>
      <c r="K6346" s="17">
        <v>0</v>
      </c>
    </row>
    <row r="6347" spans="1:11" x14ac:dyDescent="0.45">
      <c r="A6347" s="10" t="s">
        <v>59</v>
      </c>
      <c r="B6347" s="20">
        <v>0.01</v>
      </c>
      <c r="C6347" s="19">
        <v>268</v>
      </c>
      <c r="D6347" s="19">
        <v>0.30672502400000001</v>
      </c>
      <c r="E6347" s="23">
        <v>2.4099999999999998E-3</v>
      </c>
      <c r="F6347" s="23">
        <v>1.9499999999999999E-3</v>
      </c>
      <c r="G6347" s="17">
        <v>0</v>
      </c>
      <c r="H6347" s="17">
        <v>1</v>
      </c>
      <c r="I6347" s="17">
        <v>0.36999045600000002</v>
      </c>
      <c r="J6347" s="17">
        <v>0.63000954399999998</v>
      </c>
      <c r="K6347" s="17">
        <v>0</v>
      </c>
    </row>
    <row r="6348" spans="1:11" x14ac:dyDescent="0.45">
      <c r="A6348" s="10" t="s">
        <v>59</v>
      </c>
      <c r="B6348" s="20">
        <v>0.02</v>
      </c>
      <c r="C6348" s="19">
        <v>450</v>
      </c>
      <c r="D6348" s="19">
        <v>0.88260248900000005</v>
      </c>
      <c r="E6348" s="23">
        <v>3.64E-3</v>
      </c>
      <c r="F6348" s="23">
        <v>3.3600000000000001E-3</v>
      </c>
      <c r="G6348" s="17">
        <v>0</v>
      </c>
      <c r="H6348" s="17">
        <v>1</v>
      </c>
      <c r="I6348" s="17">
        <v>0.34753851800000002</v>
      </c>
      <c r="J6348" s="17">
        <v>0.64970931300000001</v>
      </c>
      <c r="K6348" s="17">
        <v>2.7499999999999998E-3</v>
      </c>
    </row>
    <row r="6349" spans="1:11" x14ac:dyDescent="0.45">
      <c r="A6349" s="10" t="s">
        <v>59</v>
      </c>
      <c r="B6349" s="20">
        <v>0.03</v>
      </c>
      <c r="C6349" s="19">
        <v>630</v>
      </c>
      <c r="D6349" s="19">
        <v>1.650582166</v>
      </c>
      <c r="E6349" s="23">
        <v>4.8399999999999997E-3</v>
      </c>
      <c r="F6349" s="23">
        <v>4.2399999999999998E-3</v>
      </c>
      <c r="G6349" s="17">
        <v>0</v>
      </c>
      <c r="H6349" s="17">
        <v>1</v>
      </c>
      <c r="I6349" s="17">
        <v>0.30221674799999998</v>
      </c>
      <c r="J6349" s="17">
        <v>0.69632020699999997</v>
      </c>
      <c r="K6349" s="17">
        <v>1.4599999999999999E-3</v>
      </c>
    </row>
    <row r="6350" spans="1:11" x14ac:dyDescent="0.45">
      <c r="A6350" s="10" t="s">
        <v>59</v>
      </c>
      <c r="B6350" s="20">
        <v>0.04</v>
      </c>
      <c r="C6350" s="19">
        <v>805</v>
      </c>
      <c r="D6350" s="19">
        <v>2.5875174269999999</v>
      </c>
      <c r="E6350" s="23">
        <v>5.9899999999999997E-3</v>
      </c>
      <c r="F6350" s="23">
        <v>5.1999999999999998E-3</v>
      </c>
      <c r="G6350" s="17">
        <v>0</v>
      </c>
      <c r="H6350" s="17">
        <v>1</v>
      </c>
      <c r="I6350" s="17">
        <v>0.36446571700000002</v>
      </c>
      <c r="J6350" s="17">
        <v>0.634583754</v>
      </c>
      <c r="K6350" s="17">
        <v>9.5100000000000002E-4</v>
      </c>
    </row>
    <row r="6351" spans="1:11" x14ac:dyDescent="0.45">
      <c r="A6351" s="10" t="s">
        <v>59</v>
      </c>
      <c r="B6351" s="20">
        <v>0.05</v>
      </c>
      <c r="C6351" s="19">
        <v>980</v>
      </c>
      <c r="D6351" s="19">
        <v>3.699160413</v>
      </c>
      <c r="E6351" s="23">
        <v>6.77E-3</v>
      </c>
      <c r="F6351" s="23">
        <v>6.13E-3</v>
      </c>
      <c r="G6351" s="17">
        <v>0</v>
      </c>
      <c r="H6351" s="17">
        <v>1</v>
      </c>
      <c r="I6351" s="17">
        <v>0.35501861699999998</v>
      </c>
      <c r="J6351" s="17">
        <v>0.64430722600000001</v>
      </c>
      <c r="K6351" s="17">
        <v>6.7400000000000001E-4</v>
      </c>
    </row>
    <row r="6352" spans="1:11" x14ac:dyDescent="0.45">
      <c r="A6352" s="10" t="s">
        <v>59</v>
      </c>
      <c r="B6352" s="20">
        <v>0.06</v>
      </c>
      <c r="C6352" s="19">
        <v>1143</v>
      </c>
      <c r="D6352" s="19">
        <v>4.8686580160000004</v>
      </c>
      <c r="E6352" s="23">
        <v>7.6800000000000002E-3</v>
      </c>
      <c r="F6352" s="23">
        <v>6.7999999999999996E-3</v>
      </c>
      <c r="G6352" s="17">
        <v>0</v>
      </c>
      <c r="H6352" s="17">
        <v>1</v>
      </c>
      <c r="I6352" s="17">
        <v>0.29584333000000002</v>
      </c>
      <c r="J6352" s="17">
        <v>0.70364248600000001</v>
      </c>
      <c r="K6352" s="17">
        <v>5.1400000000000003E-4</v>
      </c>
    </row>
    <row r="6353" spans="1:11" x14ac:dyDescent="0.45">
      <c r="A6353" s="10" t="s">
        <v>59</v>
      </c>
      <c r="B6353" s="20">
        <v>7.0000000000000007E-2</v>
      </c>
      <c r="C6353" s="19">
        <v>1351</v>
      </c>
      <c r="D6353" s="19">
        <v>6.5955383889999997</v>
      </c>
      <c r="E6353" s="23">
        <v>9.0799999999999995E-3</v>
      </c>
      <c r="F6353" s="23">
        <v>7.7799999999999996E-3</v>
      </c>
      <c r="G6353" s="17">
        <v>0</v>
      </c>
      <c r="H6353" s="17">
        <v>1</v>
      </c>
      <c r="I6353" s="17">
        <v>0.245715829</v>
      </c>
      <c r="J6353" s="17">
        <v>0.75390785900000001</v>
      </c>
      <c r="K6353" s="17">
        <v>3.7599999999999998E-4</v>
      </c>
    </row>
    <row r="6354" spans="1:11" x14ac:dyDescent="0.45">
      <c r="A6354" s="10" t="s">
        <v>59</v>
      </c>
      <c r="B6354" s="20">
        <v>0.08</v>
      </c>
      <c r="C6354" s="19">
        <v>1530</v>
      </c>
      <c r="D6354" s="19">
        <v>8.3466623739999992</v>
      </c>
      <c r="E6354" s="23">
        <v>1.0699999999999999E-2</v>
      </c>
      <c r="F6354" s="23">
        <v>8.8599999999999998E-3</v>
      </c>
      <c r="G6354" s="17">
        <v>0</v>
      </c>
      <c r="H6354" s="17">
        <v>1</v>
      </c>
      <c r="I6354" s="17">
        <v>0.24711867600000001</v>
      </c>
      <c r="J6354" s="17">
        <v>0.75257886799999996</v>
      </c>
      <c r="K6354" s="17">
        <v>3.0200000000000002E-4</v>
      </c>
    </row>
    <row r="6355" spans="1:11" x14ac:dyDescent="0.45">
      <c r="A6355" s="10" t="s">
        <v>59</v>
      </c>
      <c r="B6355" s="20">
        <v>0.09</v>
      </c>
      <c r="C6355" s="19">
        <v>1689</v>
      </c>
      <c r="D6355" s="19">
        <v>10.106615529999999</v>
      </c>
      <c r="E6355" s="23">
        <v>1.15E-2</v>
      </c>
      <c r="F6355" s="23">
        <v>9.9100000000000004E-3</v>
      </c>
      <c r="G6355" s="17">
        <v>0</v>
      </c>
      <c r="H6355" s="17">
        <v>1</v>
      </c>
      <c r="I6355" s="17">
        <v>0.25836952099999999</v>
      </c>
      <c r="J6355" s="17">
        <v>0.74138063300000001</v>
      </c>
      <c r="K6355" s="17">
        <v>2.5000000000000001E-4</v>
      </c>
    </row>
    <row r="6356" spans="1:11" x14ac:dyDescent="0.45">
      <c r="A6356" s="10" t="s">
        <v>59</v>
      </c>
      <c r="B6356" s="20">
        <v>0.1</v>
      </c>
      <c r="C6356" s="19">
        <v>1884</v>
      </c>
      <c r="D6356" s="19">
        <v>12.464344540000001</v>
      </c>
      <c r="E6356" s="23">
        <v>1.2699999999999999E-2</v>
      </c>
      <c r="F6356" s="23">
        <v>1.11E-2</v>
      </c>
      <c r="G6356" s="17">
        <v>0</v>
      </c>
      <c r="H6356" s="17">
        <v>1</v>
      </c>
      <c r="I6356" s="17">
        <v>0.233826325</v>
      </c>
      <c r="J6356" s="17">
        <v>0.76596999799999999</v>
      </c>
      <c r="K6356" s="17">
        <v>2.04E-4</v>
      </c>
    </row>
    <row r="6357" spans="1:11" x14ac:dyDescent="0.45">
      <c r="A6357" s="10" t="s">
        <v>59</v>
      </c>
      <c r="B6357" s="20">
        <v>0.11</v>
      </c>
      <c r="C6357" s="19">
        <v>2068</v>
      </c>
      <c r="D6357" s="19">
        <v>14.91366726</v>
      </c>
      <c r="E6357" s="23">
        <v>1.4E-2</v>
      </c>
      <c r="F6357" s="23">
        <v>1.2200000000000001E-2</v>
      </c>
      <c r="G6357" s="17">
        <v>0</v>
      </c>
      <c r="H6357" s="17">
        <v>1</v>
      </c>
      <c r="I6357" s="17">
        <v>0.248558784</v>
      </c>
      <c r="J6357" s="17">
        <v>0.75127298399999998</v>
      </c>
      <c r="K6357" s="17">
        <v>1.6799999999999999E-4</v>
      </c>
    </row>
    <row r="6358" spans="1:11" x14ac:dyDescent="0.45">
      <c r="A6358" s="10" t="s">
        <v>59</v>
      </c>
      <c r="B6358" s="20">
        <v>0.12</v>
      </c>
      <c r="C6358" s="19">
        <v>2248</v>
      </c>
      <c r="D6358" s="19">
        <v>17.53008646</v>
      </c>
      <c r="E6358" s="23">
        <v>1.49E-2</v>
      </c>
      <c r="F6358" s="23">
        <v>1.32E-2</v>
      </c>
      <c r="G6358" s="17">
        <v>0</v>
      </c>
      <c r="H6358" s="17">
        <v>1</v>
      </c>
      <c r="I6358" s="17">
        <v>0.234192863</v>
      </c>
      <c r="J6358" s="17">
        <v>0.76566445500000002</v>
      </c>
      <c r="K6358" s="17">
        <v>1.4300000000000001E-4</v>
      </c>
    </row>
    <row r="6359" spans="1:11" x14ac:dyDescent="0.45">
      <c r="A6359" s="10" t="s">
        <v>59</v>
      </c>
      <c r="B6359" s="20">
        <v>0.13</v>
      </c>
      <c r="C6359" s="19">
        <v>2431</v>
      </c>
      <c r="D6359" s="19">
        <v>20.393749750000001</v>
      </c>
      <c r="E6359" s="23">
        <v>1.61E-2</v>
      </c>
      <c r="F6359" s="23">
        <v>1.41E-2</v>
      </c>
      <c r="G6359" s="17">
        <v>0</v>
      </c>
      <c r="H6359" s="17">
        <v>1</v>
      </c>
      <c r="I6359" s="17">
        <v>0.25203507200000003</v>
      </c>
      <c r="J6359" s="17">
        <v>0.74784278699999995</v>
      </c>
      <c r="K6359" s="17">
        <v>1.22E-4</v>
      </c>
    </row>
    <row r="6360" spans="1:11" x14ac:dyDescent="0.45">
      <c r="A6360" s="10" t="s">
        <v>59</v>
      </c>
      <c r="B6360" s="20">
        <v>0.14000000000000001</v>
      </c>
      <c r="C6360" s="19">
        <v>2617</v>
      </c>
      <c r="D6360" s="19">
        <v>23.538847560000001</v>
      </c>
      <c r="E6360" s="23">
        <v>1.7600000000000001E-2</v>
      </c>
      <c r="F6360" s="23">
        <v>1.5299999999999999E-2</v>
      </c>
      <c r="G6360" s="17">
        <v>0</v>
      </c>
      <c r="H6360" s="17">
        <v>1</v>
      </c>
      <c r="I6360" s="17">
        <v>0.25603728100000001</v>
      </c>
      <c r="J6360" s="17">
        <v>0.74385693399999997</v>
      </c>
      <c r="K6360" s="17">
        <v>1.06E-4</v>
      </c>
    </row>
    <row r="6361" spans="1:11" x14ac:dyDescent="0.45">
      <c r="A6361" s="10" t="s">
        <v>59</v>
      </c>
      <c r="B6361" s="20">
        <v>0.15</v>
      </c>
      <c r="C6361" s="19">
        <v>2791</v>
      </c>
      <c r="D6361" s="19">
        <v>26.700078789999999</v>
      </c>
      <c r="E6361" s="23">
        <v>1.8800000000000001E-2</v>
      </c>
      <c r="F6361" s="23">
        <v>1.6299999999999999E-2</v>
      </c>
      <c r="G6361" s="17">
        <v>0</v>
      </c>
      <c r="H6361" s="17">
        <v>1</v>
      </c>
      <c r="I6361" s="17">
        <v>0.26222964599999998</v>
      </c>
      <c r="J6361" s="17">
        <v>0.73767674100000002</v>
      </c>
      <c r="K6361" s="17">
        <v>9.3599999999999998E-5</v>
      </c>
    </row>
    <row r="6362" spans="1:11" x14ac:dyDescent="0.45">
      <c r="A6362" s="10" t="s">
        <v>59</v>
      </c>
      <c r="B6362" s="20">
        <v>0.16</v>
      </c>
      <c r="C6362" s="19">
        <v>2971</v>
      </c>
      <c r="D6362" s="19">
        <v>30.182970910000002</v>
      </c>
      <c r="E6362" s="23">
        <v>0.02</v>
      </c>
      <c r="F6362" s="23">
        <v>1.72E-2</v>
      </c>
      <c r="G6362" s="17">
        <v>0</v>
      </c>
      <c r="H6362" s="17">
        <v>1</v>
      </c>
      <c r="I6362" s="17">
        <v>0.256606583</v>
      </c>
      <c r="J6362" s="17">
        <v>0.74331049599999999</v>
      </c>
      <c r="K6362" s="17">
        <v>8.2899999999999996E-5</v>
      </c>
    </row>
    <row r="6363" spans="1:11" x14ac:dyDescent="0.45">
      <c r="A6363" s="10" t="s">
        <v>59</v>
      </c>
      <c r="B6363" s="20">
        <v>0.17</v>
      </c>
      <c r="C6363" s="19">
        <v>3145</v>
      </c>
      <c r="D6363" s="19">
        <v>33.722054640000003</v>
      </c>
      <c r="E6363" s="23">
        <v>2.07E-2</v>
      </c>
      <c r="F6363" s="23">
        <v>1.83E-2</v>
      </c>
      <c r="G6363" s="17">
        <v>0</v>
      </c>
      <c r="H6363" s="17">
        <v>1</v>
      </c>
      <c r="I6363" s="17">
        <v>0.27333850300000001</v>
      </c>
      <c r="J6363" s="17">
        <v>0.72593528600000001</v>
      </c>
      <c r="K6363" s="17">
        <v>7.2599999999999997E-4</v>
      </c>
    </row>
    <row r="6364" spans="1:11" x14ac:dyDescent="0.45">
      <c r="A6364" s="10" t="s">
        <v>59</v>
      </c>
      <c r="B6364" s="20">
        <v>0.18</v>
      </c>
      <c r="C6364" s="19">
        <v>3313</v>
      </c>
      <c r="D6364" s="19">
        <v>37.280766579999998</v>
      </c>
      <c r="E6364" s="23">
        <v>2.1600000000000001E-2</v>
      </c>
      <c r="F6364" s="23">
        <v>1.9199999999999998E-2</v>
      </c>
      <c r="G6364" s="17">
        <v>0</v>
      </c>
      <c r="H6364" s="17">
        <v>1</v>
      </c>
      <c r="I6364" s="17">
        <v>0.25230563900000003</v>
      </c>
      <c r="J6364" s="17">
        <v>0.74703914599999999</v>
      </c>
      <c r="K6364" s="17">
        <v>6.5499999999999998E-4</v>
      </c>
    </row>
    <row r="6365" spans="1:11" x14ac:dyDescent="0.45">
      <c r="A6365" s="10" t="s">
        <v>59</v>
      </c>
      <c r="B6365" s="20">
        <v>0.19</v>
      </c>
      <c r="C6365" s="19">
        <v>3496</v>
      </c>
      <c r="D6365" s="19">
        <v>41.26605095</v>
      </c>
      <c r="E6365" s="23">
        <v>2.2100000000000002E-2</v>
      </c>
      <c r="F6365" s="23">
        <v>2.0199999999999999E-2</v>
      </c>
      <c r="G6365" s="17">
        <v>0</v>
      </c>
      <c r="H6365" s="17">
        <v>1</v>
      </c>
      <c r="I6365" s="17">
        <v>0.24176803999999999</v>
      </c>
      <c r="J6365" s="17">
        <v>0.75764289900000004</v>
      </c>
      <c r="K6365" s="17">
        <v>5.8900000000000001E-4</v>
      </c>
    </row>
    <row r="6366" spans="1:11" x14ac:dyDescent="0.45">
      <c r="A6366" s="10" t="s">
        <v>59</v>
      </c>
      <c r="B6366" s="20">
        <v>0.2</v>
      </c>
      <c r="C6366" s="19">
        <v>3688</v>
      </c>
      <c r="D6366" s="19">
        <v>45.606024849999997</v>
      </c>
      <c r="E6366" s="23">
        <v>2.3199999999999998E-2</v>
      </c>
      <c r="F6366" s="23">
        <v>2.0899999999999998E-2</v>
      </c>
      <c r="G6366" s="17">
        <v>0</v>
      </c>
      <c r="H6366" s="17">
        <v>1</v>
      </c>
      <c r="I6366" s="17">
        <v>0.224524371</v>
      </c>
      <c r="J6366" s="17">
        <v>0.77494289299999997</v>
      </c>
      <c r="K6366" s="17">
        <v>5.3300000000000005E-4</v>
      </c>
    </row>
    <row r="6367" spans="1:11" x14ac:dyDescent="0.45">
      <c r="A6367" s="10" t="s">
        <v>59</v>
      </c>
      <c r="B6367" s="20">
        <v>0.21</v>
      </c>
      <c r="C6367" s="19">
        <v>3867</v>
      </c>
      <c r="D6367" s="19">
        <v>49.865153650000003</v>
      </c>
      <c r="E6367" s="23">
        <v>2.4199999999999999E-2</v>
      </c>
      <c r="F6367" s="23">
        <v>2.1700000000000001E-2</v>
      </c>
      <c r="G6367" s="17">
        <v>0</v>
      </c>
      <c r="H6367" s="17">
        <v>1</v>
      </c>
      <c r="I6367" s="17">
        <v>0.22658071799999999</v>
      </c>
      <c r="J6367" s="17">
        <v>0.768684327</v>
      </c>
      <c r="K6367" s="17">
        <v>4.7299999999999998E-3</v>
      </c>
    </row>
    <row r="6368" spans="1:11" x14ac:dyDescent="0.45">
      <c r="A6368" s="10" t="s">
        <v>59</v>
      </c>
      <c r="B6368" s="20">
        <v>0.22</v>
      </c>
      <c r="C6368" s="19">
        <v>4053</v>
      </c>
      <c r="D6368" s="19">
        <v>54.439388049999998</v>
      </c>
      <c r="E6368" s="23">
        <v>2.5100000000000001E-2</v>
      </c>
      <c r="F6368" s="23">
        <v>2.2499999999999999E-2</v>
      </c>
      <c r="G6368" s="17">
        <v>0</v>
      </c>
      <c r="H6368" s="17">
        <v>1</v>
      </c>
      <c r="I6368" s="17">
        <v>0.21642699400000001</v>
      </c>
      <c r="J6368" s="17">
        <v>0.779240241</v>
      </c>
      <c r="K6368" s="17">
        <v>4.3299999999999996E-3</v>
      </c>
    </row>
    <row r="6369" spans="1:11" x14ac:dyDescent="0.45">
      <c r="A6369" s="10" t="s">
        <v>59</v>
      </c>
      <c r="B6369" s="20">
        <v>0.23</v>
      </c>
      <c r="C6369" s="19">
        <v>4245</v>
      </c>
      <c r="D6369" s="19">
        <v>59.318881959999999</v>
      </c>
      <c r="E6369" s="23">
        <v>2.58E-2</v>
      </c>
      <c r="F6369" s="23">
        <v>2.3300000000000001E-2</v>
      </c>
      <c r="G6369" s="17">
        <v>0</v>
      </c>
      <c r="H6369" s="17">
        <v>1</v>
      </c>
      <c r="I6369" s="17">
        <v>0.20553083999999999</v>
      </c>
      <c r="J6369" s="17">
        <v>0.79047991399999995</v>
      </c>
      <c r="K6369" s="17">
        <v>3.9899999999999996E-3</v>
      </c>
    </row>
    <row r="6370" spans="1:11" x14ac:dyDescent="0.45">
      <c r="A6370" s="10" t="s">
        <v>59</v>
      </c>
      <c r="B6370" s="20">
        <v>0.24</v>
      </c>
      <c r="C6370" s="19">
        <v>4410</v>
      </c>
      <c r="D6370" s="19">
        <v>63.639421149999997</v>
      </c>
      <c r="E6370" s="23">
        <v>2.6499999999999999E-2</v>
      </c>
      <c r="F6370" s="23">
        <v>2.3900000000000001E-2</v>
      </c>
      <c r="G6370" s="17">
        <v>0</v>
      </c>
      <c r="H6370" s="17">
        <v>1</v>
      </c>
      <c r="I6370" s="17">
        <v>0.213316595</v>
      </c>
      <c r="J6370" s="17">
        <v>0.78296902300000004</v>
      </c>
      <c r="K6370" s="17">
        <v>3.7100000000000002E-3</v>
      </c>
    </row>
    <row r="6371" spans="1:11" x14ac:dyDescent="0.45">
      <c r="A6371" s="10" t="s">
        <v>59</v>
      </c>
      <c r="B6371" s="20">
        <v>0.25</v>
      </c>
      <c r="C6371" s="19">
        <v>4583</v>
      </c>
      <c r="D6371" s="19">
        <v>68.277220189999994</v>
      </c>
      <c r="E6371" s="23">
        <v>2.7099999999999999E-2</v>
      </c>
      <c r="F6371" s="23">
        <v>2.47E-2</v>
      </c>
      <c r="G6371" s="17">
        <v>0</v>
      </c>
      <c r="H6371" s="17">
        <v>1</v>
      </c>
      <c r="I6371" s="17">
        <v>0.21574610299999999</v>
      </c>
      <c r="J6371" s="17">
        <v>0.78078099000000001</v>
      </c>
      <c r="K6371" s="17">
        <v>3.47E-3</v>
      </c>
    </row>
    <row r="6372" spans="1:11" x14ac:dyDescent="0.45">
      <c r="A6372" s="10" t="s">
        <v>59</v>
      </c>
      <c r="B6372" s="20">
        <v>0.26</v>
      </c>
      <c r="C6372" s="19">
        <v>4771</v>
      </c>
      <c r="D6372" s="19">
        <v>73.437886590000005</v>
      </c>
      <c r="E6372" s="23">
        <v>2.7799999999999998E-2</v>
      </c>
      <c r="F6372" s="23">
        <v>2.5399999999999999E-2</v>
      </c>
      <c r="G6372" s="17">
        <v>0</v>
      </c>
      <c r="H6372" s="17">
        <v>1</v>
      </c>
      <c r="I6372" s="17">
        <v>0.21181615300000001</v>
      </c>
      <c r="J6372" s="17">
        <v>0.78495601699999995</v>
      </c>
      <c r="K6372" s="17">
        <v>3.2299999999999998E-3</v>
      </c>
    </row>
    <row r="6373" spans="1:11" x14ac:dyDescent="0.45">
      <c r="A6373" s="10" t="s">
        <v>59</v>
      </c>
      <c r="B6373" s="20">
        <v>0.27</v>
      </c>
      <c r="C6373" s="19">
        <v>4951</v>
      </c>
      <c r="D6373" s="19">
        <v>78.528917089999993</v>
      </c>
      <c r="E6373" s="23">
        <v>2.86E-2</v>
      </c>
      <c r="F6373" s="23">
        <v>2.6100000000000002E-2</v>
      </c>
      <c r="G6373" s="17">
        <v>0</v>
      </c>
      <c r="H6373" s="17">
        <v>1</v>
      </c>
      <c r="I6373" s="17">
        <v>0.22298869900000001</v>
      </c>
      <c r="J6373" s="17">
        <v>0.77398849599999997</v>
      </c>
      <c r="K6373" s="17">
        <v>3.0200000000000001E-3</v>
      </c>
    </row>
    <row r="6374" spans="1:11" x14ac:dyDescent="0.45">
      <c r="A6374" s="10" t="s">
        <v>59</v>
      </c>
      <c r="B6374" s="20">
        <v>0.28000000000000003</v>
      </c>
      <c r="C6374" s="19">
        <v>5149</v>
      </c>
      <c r="D6374" s="19">
        <v>84.282280959999994</v>
      </c>
      <c r="E6374" s="23">
        <v>2.9600000000000001E-2</v>
      </c>
      <c r="F6374" s="23">
        <v>2.6800000000000001E-2</v>
      </c>
      <c r="G6374" s="17">
        <v>0</v>
      </c>
      <c r="H6374" s="17">
        <v>1</v>
      </c>
      <c r="I6374" s="17">
        <v>0.21722828499999999</v>
      </c>
      <c r="J6374" s="17">
        <v>0.77994991599999997</v>
      </c>
      <c r="K6374" s="17">
        <v>2.82E-3</v>
      </c>
    </row>
    <row r="6375" spans="1:11" x14ac:dyDescent="0.45">
      <c r="A6375" s="10" t="s">
        <v>59</v>
      </c>
      <c r="B6375" s="20">
        <v>0.28999999999999998</v>
      </c>
      <c r="C6375" s="19">
        <v>5330</v>
      </c>
      <c r="D6375" s="19">
        <v>89.703593720000001</v>
      </c>
      <c r="E6375" s="23">
        <v>3.0200000000000001E-2</v>
      </c>
      <c r="F6375" s="23">
        <v>2.7400000000000001E-2</v>
      </c>
      <c r="G6375" s="17">
        <v>0</v>
      </c>
      <c r="H6375" s="17">
        <v>1</v>
      </c>
      <c r="I6375" s="17">
        <v>0.210787744</v>
      </c>
      <c r="J6375" s="17">
        <v>0.78655757900000001</v>
      </c>
      <c r="K6375" s="17">
        <v>2.65E-3</v>
      </c>
    </row>
    <row r="6376" spans="1:11" x14ac:dyDescent="0.45">
      <c r="A6376" s="10" t="s">
        <v>59</v>
      </c>
      <c r="B6376" s="20">
        <v>0.3</v>
      </c>
      <c r="C6376" s="19">
        <v>5487</v>
      </c>
      <c r="D6376" s="19">
        <v>94.512213930000001</v>
      </c>
      <c r="E6376" s="23">
        <v>3.0800000000000001E-2</v>
      </c>
      <c r="F6376" s="23">
        <v>2.8000000000000001E-2</v>
      </c>
      <c r="G6376" s="17">
        <v>0</v>
      </c>
      <c r="H6376" s="17">
        <v>1</v>
      </c>
      <c r="I6376" s="17">
        <v>0.21301086699999999</v>
      </c>
      <c r="J6376" s="17">
        <v>0.78446496300000002</v>
      </c>
      <c r="K6376" s="17">
        <v>2.5200000000000001E-3</v>
      </c>
    </row>
    <row r="6377" spans="1:11" x14ac:dyDescent="0.45">
      <c r="A6377" s="10" t="s">
        <v>59</v>
      </c>
      <c r="B6377" s="20">
        <v>0.31</v>
      </c>
      <c r="C6377" s="19">
        <v>5674</v>
      </c>
      <c r="D6377" s="19">
        <v>100.3652014</v>
      </c>
      <c r="E6377" s="23">
        <v>3.1699999999999999E-2</v>
      </c>
      <c r="F6377" s="23">
        <v>2.87E-2</v>
      </c>
      <c r="G6377" s="17">
        <v>0</v>
      </c>
      <c r="H6377" s="17">
        <v>1</v>
      </c>
      <c r="I6377" s="17">
        <v>0.21502226399999999</v>
      </c>
      <c r="J6377" s="17">
        <v>0.78192566299999999</v>
      </c>
      <c r="K6377" s="17">
        <v>3.0500000000000002E-3</v>
      </c>
    </row>
    <row r="6378" spans="1:11" x14ac:dyDescent="0.45">
      <c r="A6378" s="10" t="s">
        <v>59</v>
      </c>
      <c r="B6378" s="20">
        <v>0.32</v>
      </c>
      <c r="C6378" s="19">
        <v>5854</v>
      </c>
      <c r="D6378" s="19">
        <v>106.11682279999999</v>
      </c>
      <c r="E6378" s="23">
        <v>3.2300000000000002E-2</v>
      </c>
      <c r="F6378" s="23">
        <v>2.93E-2</v>
      </c>
      <c r="G6378" s="17">
        <v>0</v>
      </c>
      <c r="H6378" s="17">
        <v>1</v>
      </c>
      <c r="I6378" s="17">
        <v>0.22550382999999999</v>
      </c>
      <c r="J6378" s="17">
        <v>0.77098016999999996</v>
      </c>
      <c r="K6378" s="17">
        <v>3.5200000000000001E-3</v>
      </c>
    </row>
    <row r="6379" spans="1:11" x14ac:dyDescent="0.45">
      <c r="A6379" s="10" t="s">
        <v>59</v>
      </c>
      <c r="B6379" s="20">
        <v>0.33</v>
      </c>
      <c r="C6379" s="19">
        <v>6032</v>
      </c>
      <c r="D6379" s="19">
        <v>111.94510579999999</v>
      </c>
      <c r="E6379" s="23">
        <v>3.32E-2</v>
      </c>
      <c r="F6379" s="23">
        <v>2.9899999999999999E-2</v>
      </c>
      <c r="G6379" s="17">
        <v>0</v>
      </c>
      <c r="H6379" s="17">
        <v>1</v>
      </c>
      <c r="I6379" s="17">
        <v>0.23125889799999999</v>
      </c>
      <c r="J6379" s="17">
        <v>0.765408117</v>
      </c>
      <c r="K6379" s="17">
        <v>3.3300000000000001E-3</v>
      </c>
    </row>
    <row r="6380" spans="1:11" x14ac:dyDescent="0.45">
      <c r="A6380" s="10" t="s">
        <v>59</v>
      </c>
      <c r="B6380" s="20">
        <v>0.34</v>
      </c>
      <c r="C6380" s="19">
        <v>6211</v>
      </c>
      <c r="D6380" s="19">
        <v>117.9503358</v>
      </c>
      <c r="E6380" s="23">
        <v>3.39E-2</v>
      </c>
      <c r="F6380" s="23">
        <v>3.0599999999999999E-2</v>
      </c>
      <c r="G6380" s="17">
        <v>0</v>
      </c>
      <c r="H6380" s="17">
        <v>1</v>
      </c>
      <c r="I6380" s="17">
        <v>0.23246076099999999</v>
      </c>
      <c r="J6380" s="17">
        <v>0.764381635</v>
      </c>
      <c r="K6380" s="17">
        <v>3.16E-3</v>
      </c>
    </row>
    <row r="6381" spans="1:11" x14ac:dyDescent="0.45">
      <c r="A6381" s="10" t="s">
        <v>59</v>
      </c>
      <c r="B6381" s="20">
        <v>0.35</v>
      </c>
      <c r="C6381" s="19">
        <v>6394</v>
      </c>
      <c r="D6381" s="19">
        <v>124.2407169</v>
      </c>
      <c r="E6381" s="23">
        <v>3.49E-2</v>
      </c>
      <c r="F6381" s="23">
        <v>3.1300000000000001E-2</v>
      </c>
      <c r="G6381" s="17">
        <v>0</v>
      </c>
      <c r="H6381" s="17">
        <v>1</v>
      </c>
      <c r="I6381" s="17">
        <v>0.227356588</v>
      </c>
      <c r="J6381" s="17">
        <v>0.76964750100000001</v>
      </c>
      <c r="K6381" s="17">
        <v>3.0000000000000001E-3</v>
      </c>
    </row>
    <row r="6382" spans="1:11" x14ac:dyDescent="0.45">
      <c r="A6382" s="10" t="s">
        <v>59</v>
      </c>
      <c r="B6382" s="20">
        <v>0.36</v>
      </c>
      <c r="C6382" s="19">
        <v>6575</v>
      </c>
      <c r="D6382" s="19">
        <v>130.6689868</v>
      </c>
      <c r="E6382" s="23">
        <v>3.5900000000000001E-2</v>
      </c>
      <c r="F6382" s="23">
        <v>3.1899999999999998E-2</v>
      </c>
      <c r="G6382" s="17">
        <v>0</v>
      </c>
      <c r="H6382" s="17">
        <v>1</v>
      </c>
      <c r="I6382" s="17">
        <v>0.22343446</v>
      </c>
      <c r="J6382" s="17">
        <v>0.77372109</v>
      </c>
      <c r="K6382" s="17">
        <v>2.8400000000000001E-3</v>
      </c>
    </row>
    <row r="6383" spans="1:11" x14ac:dyDescent="0.45">
      <c r="A6383" s="10" t="s">
        <v>59</v>
      </c>
      <c r="B6383" s="20">
        <v>0.37</v>
      </c>
      <c r="C6383" s="19">
        <v>6745</v>
      </c>
      <c r="D6383" s="19">
        <v>136.8349197</v>
      </c>
      <c r="E6383" s="23">
        <v>3.6700000000000003E-2</v>
      </c>
      <c r="F6383" s="23">
        <v>3.27E-2</v>
      </c>
      <c r="G6383" s="17">
        <v>0</v>
      </c>
      <c r="H6383" s="17">
        <v>1</v>
      </c>
      <c r="I6383" s="17">
        <v>0.224250537</v>
      </c>
      <c r="J6383" s="17">
        <v>0.77303094800000005</v>
      </c>
      <c r="K6383" s="17">
        <v>2.7200000000000002E-3</v>
      </c>
    </row>
    <row r="6384" spans="1:11" x14ac:dyDescent="0.45">
      <c r="A6384" s="10" t="s">
        <v>59</v>
      </c>
      <c r="B6384" s="20">
        <v>0.38</v>
      </c>
      <c r="C6384" s="19">
        <v>6934</v>
      </c>
      <c r="D6384" s="19">
        <v>143.8374384</v>
      </c>
      <c r="E6384" s="23">
        <v>3.7400000000000003E-2</v>
      </c>
      <c r="F6384" s="23">
        <v>3.3399999999999999E-2</v>
      </c>
      <c r="G6384" s="17">
        <v>0</v>
      </c>
      <c r="H6384" s="17">
        <v>1</v>
      </c>
      <c r="I6384" s="17">
        <v>0.22923536899999999</v>
      </c>
      <c r="J6384" s="17">
        <v>0.76817539400000001</v>
      </c>
      <c r="K6384" s="17">
        <v>2.5899999999999999E-3</v>
      </c>
    </row>
    <row r="6385" spans="1:11" x14ac:dyDescent="0.45">
      <c r="A6385" s="10" t="s">
        <v>59</v>
      </c>
      <c r="B6385" s="20">
        <v>0.39</v>
      </c>
      <c r="C6385" s="19">
        <v>7110</v>
      </c>
      <c r="D6385" s="19">
        <v>150.4749352</v>
      </c>
      <c r="E6385" s="23">
        <v>3.8100000000000002E-2</v>
      </c>
      <c r="F6385" s="23">
        <v>3.4000000000000002E-2</v>
      </c>
      <c r="G6385" s="17">
        <v>0</v>
      </c>
      <c r="H6385" s="17">
        <v>1</v>
      </c>
      <c r="I6385" s="17">
        <v>0.22161593900000001</v>
      </c>
      <c r="J6385" s="17">
        <v>0.775911197</v>
      </c>
      <c r="K6385" s="17">
        <v>2.47E-3</v>
      </c>
    </row>
    <row r="6386" spans="1:11" x14ac:dyDescent="0.45">
      <c r="A6386" s="10" t="s">
        <v>59</v>
      </c>
      <c r="B6386" s="20">
        <v>0.4</v>
      </c>
      <c r="C6386" s="19">
        <v>7295</v>
      </c>
      <c r="D6386" s="19">
        <v>157.5978265</v>
      </c>
      <c r="E6386" s="23">
        <v>3.9E-2</v>
      </c>
      <c r="F6386" s="23">
        <v>3.4799999999999998E-2</v>
      </c>
      <c r="G6386" s="17">
        <v>0</v>
      </c>
      <c r="H6386" s="17">
        <v>1</v>
      </c>
      <c r="I6386" s="17">
        <v>0.225715414</v>
      </c>
      <c r="J6386" s="17">
        <v>0.77192303600000001</v>
      </c>
      <c r="K6386" s="17">
        <v>2.3600000000000001E-3</v>
      </c>
    </row>
    <row r="6387" spans="1:11" x14ac:dyDescent="0.45">
      <c r="A6387" s="10" t="s">
        <v>59</v>
      </c>
      <c r="B6387" s="20">
        <v>0.41</v>
      </c>
      <c r="C6387" s="19">
        <v>7475</v>
      </c>
      <c r="D6387" s="19">
        <v>164.67233719999999</v>
      </c>
      <c r="E6387" s="23">
        <v>0.04</v>
      </c>
      <c r="F6387" s="23">
        <v>3.5499999999999997E-2</v>
      </c>
      <c r="G6387" s="17">
        <v>0</v>
      </c>
      <c r="H6387" s="17">
        <v>1</v>
      </c>
      <c r="I6387" s="17">
        <v>0.22101391200000001</v>
      </c>
      <c r="J6387" s="17">
        <v>0.77672449099999996</v>
      </c>
      <c r="K6387" s="17">
        <v>2.2599999999999999E-3</v>
      </c>
    </row>
    <row r="6388" spans="1:11" x14ac:dyDescent="0.45">
      <c r="A6388" s="10" t="s">
        <v>59</v>
      </c>
      <c r="B6388" s="20">
        <v>0.42</v>
      </c>
      <c r="C6388" s="19">
        <v>7654</v>
      </c>
      <c r="D6388" s="19">
        <v>171.96778749999999</v>
      </c>
      <c r="E6388" s="23">
        <v>4.1200000000000001E-2</v>
      </c>
      <c r="F6388" s="23">
        <v>3.6200000000000003E-2</v>
      </c>
      <c r="G6388" s="17">
        <v>0</v>
      </c>
      <c r="H6388" s="17">
        <v>1</v>
      </c>
      <c r="I6388" s="17">
        <v>0.22053931399999999</v>
      </c>
      <c r="J6388" s="17">
        <v>0.77555857299999997</v>
      </c>
      <c r="K6388" s="17">
        <v>3.8999999999999998E-3</v>
      </c>
    </row>
    <row r="6389" spans="1:11" x14ac:dyDescent="0.45">
      <c r="A6389" s="10" t="s">
        <v>59</v>
      </c>
      <c r="B6389" s="20">
        <v>0.43</v>
      </c>
      <c r="C6389" s="19">
        <v>7833</v>
      </c>
      <c r="D6389" s="19">
        <v>179.4321334</v>
      </c>
      <c r="E6389" s="23">
        <v>4.2200000000000001E-2</v>
      </c>
      <c r="F6389" s="23">
        <v>3.6999999999999998E-2</v>
      </c>
      <c r="G6389" s="17">
        <v>0</v>
      </c>
      <c r="H6389" s="17">
        <v>1</v>
      </c>
      <c r="I6389" s="17">
        <v>0.221178131</v>
      </c>
      <c r="J6389" s="17">
        <v>0.77508165500000004</v>
      </c>
      <c r="K6389" s="17">
        <v>3.7399999999999998E-3</v>
      </c>
    </row>
    <row r="6390" spans="1:11" x14ac:dyDescent="0.45">
      <c r="A6390" s="10" t="s">
        <v>59</v>
      </c>
      <c r="B6390" s="20">
        <v>0.44</v>
      </c>
      <c r="C6390" s="19">
        <v>8016</v>
      </c>
      <c r="D6390" s="19">
        <v>187.22898860000001</v>
      </c>
      <c r="E6390" s="23">
        <v>4.3299999999999998E-2</v>
      </c>
      <c r="F6390" s="23">
        <v>3.78E-2</v>
      </c>
      <c r="G6390" s="17">
        <v>0</v>
      </c>
      <c r="H6390" s="17">
        <v>1</v>
      </c>
      <c r="I6390" s="17">
        <v>0.21450801</v>
      </c>
      <c r="J6390" s="17">
        <v>0.78190644399999998</v>
      </c>
      <c r="K6390" s="17">
        <v>3.5899999999999999E-3</v>
      </c>
    </row>
    <row r="6391" spans="1:11" x14ac:dyDescent="0.45">
      <c r="A6391" s="10" t="s">
        <v>59</v>
      </c>
      <c r="B6391" s="20">
        <v>0.45</v>
      </c>
      <c r="C6391" s="19">
        <v>8196</v>
      </c>
      <c r="D6391" s="19">
        <v>195.0777487</v>
      </c>
      <c r="E6391" s="23">
        <v>4.41E-2</v>
      </c>
      <c r="F6391" s="23">
        <v>3.8600000000000002E-2</v>
      </c>
      <c r="G6391" s="17">
        <v>0</v>
      </c>
      <c r="H6391" s="17">
        <v>1</v>
      </c>
      <c r="I6391" s="17">
        <v>0.223780378</v>
      </c>
      <c r="J6391" s="17">
        <v>0.77277398500000005</v>
      </c>
      <c r="K6391" s="17">
        <v>3.4499999999999999E-3</v>
      </c>
    </row>
    <row r="6392" spans="1:11" x14ac:dyDescent="0.45">
      <c r="A6392" s="10" t="s">
        <v>59</v>
      </c>
      <c r="B6392" s="20">
        <v>0.46</v>
      </c>
      <c r="C6392" s="19">
        <v>8372</v>
      </c>
      <c r="D6392" s="19">
        <v>202.9171858</v>
      </c>
      <c r="E6392" s="23">
        <v>4.4999999999999998E-2</v>
      </c>
      <c r="F6392" s="23">
        <v>3.9399999999999998E-2</v>
      </c>
      <c r="G6392" s="17">
        <v>0</v>
      </c>
      <c r="H6392" s="17">
        <v>1</v>
      </c>
      <c r="I6392" s="17">
        <v>0.22922506400000001</v>
      </c>
      <c r="J6392" s="17">
        <v>0.76745304999999997</v>
      </c>
      <c r="K6392" s="17">
        <v>3.32E-3</v>
      </c>
    </row>
    <row r="6393" spans="1:11" x14ac:dyDescent="0.45">
      <c r="A6393" s="10" t="s">
        <v>59</v>
      </c>
      <c r="B6393" s="20">
        <v>0.47</v>
      </c>
      <c r="C6393" s="19">
        <v>8554</v>
      </c>
      <c r="D6393" s="19">
        <v>211.2328761</v>
      </c>
      <c r="E6393" s="23">
        <v>4.6199999999999998E-2</v>
      </c>
      <c r="F6393" s="23">
        <v>4.02E-2</v>
      </c>
      <c r="G6393" s="17">
        <v>0</v>
      </c>
      <c r="H6393" s="17">
        <v>1</v>
      </c>
      <c r="I6393" s="17">
        <v>0.227595141</v>
      </c>
      <c r="J6393" s="17">
        <v>0.76921410999999995</v>
      </c>
      <c r="K6393" s="17">
        <v>3.1900000000000001E-3</v>
      </c>
    </row>
    <row r="6394" spans="1:11" x14ac:dyDescent="0.45">
      <c r="A6394" s="10" t="s">
        <v>59</v>
      </c>
      <c r="B6394" s="20">
        <v>0.48</v>
      </c>
      <c r="C6394" s="19">
        <v>8725</v>
      </c>
      <c r="D6394" s="19">
        <v>219.17602969999999</v>
      </c>
      <c r="E6394" s="23">
        <v>4.6800000000000001E-2</v>
      </c>
      <c r="F6394" s="23">
        <v>4.1000000000000002E-2</v>
      </c>
      <c r="G6394" s="17">
        <v>0</v>
      </c>
      <c r="H6394" s="17">
        <v>1</v>
      </c>
      <c r="I6394" s="17">
        <v>0.231415592</v>
      </c>
      <c r="J6394" s="17">
        <v>0.76549472500000004</v>
      </c>
      <c r="K6394" s="17">
        <v>3.0899999999999999E-3</v>
      </c>
    </row>
    <row r="6395" spans="1:11" x14ac:dyDescent="0.45">
      <c r="A6395" s="10" t="s">
        <v>59</v>
      </c>
      <c r="B6395" s="20">
        <v>0.49</v>
      </c>
      <c r="C6395" s="19">
        <v>8914</v>
      </c>
      <c r="D6395" s="19">
        <v>228.1319957</v>
      </c>
      <c r="E6395" s="23">
        <v>4.7899999999999998E-2</v>
      </c>
      <c r="F6395" s="23">
        <v>4.19E-2</v>
      </c>
      <c r="G6395" s="17">
        <v>0</v>
      </c>
      <c r="H6395" s="17">
        <v>1</v>
      </c>
      <c r="I6395" s="17">
        <v>0.234666228</v>
      </c>
      <c r="J6395" s="17">
        <v>0.76236543300000004</v>
      </c>
      <c r="K6395" s="17">
        <v>2.97E-3</v>
      </c>
    </row>
    <row r="6396" spans="1:11" x14ac:dyDescent="0.45">
      <c r="A6396" s="10" t="s">
        <v>59</v>
      </c>
      <c r="B6396" s="20">
        <v>0.5</v>
      </c>
      <c r="C6396" s="19">
        <v>9096</v>
      </c>
      <c r="D6396" s="19">
        <v>237.03337859999999</v>
      </c>
      <c r="E6396" s="23">
        <v>4.9599999999999998E-2</v>
      </c>
      <c r="F6396" s="23">
        <v>4.2700000000000002E-2</v>
      </c>
      <c r="G6396" s="17">
        <v>0</v>
      </c>
      <c r="H6396" s="17">
        <v>1</v>
      </c>
      <c r="I6396" s="17">
        <v>0.23323190399999999</v>
      </c>
      <c r="J6396" s="17">
        <v>0.76391332000000001</v>
      </c>
      <c r="K6396" s="17">
        <v>2.8500000000000001E-3</v>
      </c>
    </row>
    <row r="6397" spans="1:11" x14ac:dyDescent="0.45">
      <c r="A6397" s="10" t="s">
        <v>59</v>
      </c>
      <c r="B6397" s="20">
        <v>0.51</v>
      </c>
      <c r="C6397" s="19">
        <v>9253</v>
      </c>
      <c r="D6397" s="19">
        <v>244.98937119999999</v>
      </c>
      <c r="E6397" s="23">
        <v>5.1400000000000001E-2</v>
      </c>
      <c r="F6397" s="23">
        <v>4.3499999999999997E-2</v>
      </c>
      <c r="G6397" s="17">
        <v>0</v>
      </c>
      <c r="H6397" s="17">
        <v>1</v>
      </c>
      <c r="I6397" s="17">
        <v>0.235847373</v>
      </c>
      <c r="J6397" s="17">
        <v>0.76138772899999996</v>
      </c>
      <c r="K6397" s="17">
        <v>2.7599999999999999E-3</v>
      </c>
    </row>
    <row r="6398" spans="1:11" x14ac:dyDescent="0.45">
      <c r="A6398" s="10" t="s">
        <v>59</v>
      </c>
      <c r="B6398" s="20">
        <v>0.52</v>
      </c>
      <c r="C6398" s="19">
        <v>9457</v>
      </c>
      <c r="D6398" s="19">
        <v>255.59352390000001</v>
      </c>
      <c r="E6398" s="23">
        <v>5.2499999999999998E-2</v>
      </c>
      <c r="F6398" s="23">
        <v>4.4499999999999998E-2</v>
      </c>
      <c r="G6398" s="17">
        <v>0</v>
      </c>
      <c r="H6398" s="17">
        <v>1</v>
      </c>
      <c r="I6398" s="17">
        <v>0.24538138900000001</v>
      </c>
      <c r="J6398" s="17">
        <v>0.75155741899999995</v>
      </c>
      <c r="K6398" s="17">
        <v>3.0599999999999998E-3</v>
      </c>
    </row>
    <row r="6399" spans="1:11" x14ac:dyDescent="0.45">
      <c r="A6399" s="10" t="s">
        <v>59</v>
      </c>
      <c r="B6399" s="20">
        <v>0.53</v>
      </c>
      <c r="C6399" s="19">
        <v>9629</v>
      </c>
      <c r="D6399" s="19">
        <v>264.75941060000002</v>
      </c>
      <c r="E6399" s="23">
        <v>5.3900000000000003E-2</v>
      </c>
      <c r="F6399" s="23">
        <v>4.5600000000000002E-2</v>
      </c>
      <c r="G6399" s="17">
        <v>0</v>
      </c>
      <c r="H6399" s="17">
        <v>1</v>
      </c>
      <c r="I6399" s="17">
        <v>0.241963082</v>
      </c>
      <c r="J6399" s="17">
        <v>0.75508402600000002</v>
      </c>
      <c r="K6399" s="17">
        <v>2.9499999999999999E-3</v>
      </c>
    </row>
    <row r="6400" spans="1:11" x14ac:dyDescent="0.45">
      <c r="A6400" s="10" t="s">
        <v>59</v>
      </c>
      <c r="B6400" s="20">
        <v>0.54</v>
      </c>
      <c r="C6400" s="19">
        <v>9812</v>
      </c>
      <c r="D6400" s="19">
        <v>274.77579059999999</v>
      </c>
      <c r="E6400" s="23">
        <v>5.5300000000000002E-2</v>
      </c>
      <c r="F6400" s="23">
        <v>4.65E-2</v>
      </c>
      <c r="G6400" s="17">
        <v>0</v>
      </c>
      <c r="H6400" s="17">
        <v>1</v>
      </c>
      <c r="I6400" s="17">
        <v>0.239013058</v>
      </c>
      <c r="J6400" s="17">
        <v>0.75814103799999999</v>
      </c>
      <c r="K6400" s="17">
        <v>2.8500000000000001E-3</v>
      </c>
    </row>
    <row r="6401" spans="1:11" x14ac:dyDescent="0.45">
      <c r="A6401" s="10" t="s">
        <v>59</v>
      </c>
      <c r="B6401" s="20">
        <v>0.55000000000000004</v>
      </c>
      <c r="C6401" s="19">
        <v>9991</v>
      </c>
      <c r="D6401" s="19">
        <v>284.85979220000002</v>
      </c>
      <c r="E6401" s="23">
        <v>5.74E-2</v>
      </c>
      <c r="F6401" s="23">
        <v>4.7699999999999999E-2</v>
      </c>
      <c r="G6401" s="17">
        <v>0</v>
      </c>
      <c r="H6401" s="17">
        <v>1</v>
      </c>
      <c r="I6401" s="17">
        <v>0.24482784899999999</v>
      </c>
      <c r="J6401" s="17">
        <v>0.75242603299999999</v>
      </c>
      <c r="K6401" s="17">
        <v>2.7499999999999998E-3</v>
      </c>
    </row>
    <row r="6402" spans="1:11" x14ac:dyDescent="0.45">
      <c r="A6402" s="10" t="s">
        <v>59</v>
      </c>
      <c r="B6402" s="20">
        <v>0.56000000000000005</v>
      </c>
      <c r="C6402" s="19">
        <v>10195</v>
      </c>
      <c r="D6402" s="19">
        <v>296.83474280000001</v>
      </c>
      <c r="E6402" s="23">
        <v>5.9799999999999999E-2</v>
      </c>
      <c r="F6402" s="23">
        <v>4.9000000000000002E-2</v>
      </c>
      <c r="G6402" s="17">
        <v>0</v>
      </c>
      <c r="H6402" s="17">
        <v>1</v>
      </c>
      <c r="I6402" s="17">
        <v>0.253034394</v>
      </c>
      <c r="J6402" s="17">
        <v>0.74432945900000003</v>
      </c>
      <c r="K6402" s="17">
        <v>2.64E-3</v>
      </c>
    </row>
    <row r="6403" spans="1:11" x14ac:dyDescent="0.45">
      <c r="A6403" s="10" t="s">
        <v>59</v>
      </c>
      <c r="B6403" s="20">
        <v>0.56999999999999995</v>
      </c>
      <c r="C6403" s="19">
        <v>10374</v>
      </c>
      <c r="D6403" s="19">
        <v>307.70685509999998</v>
      </c>
      <c r="E6403" s="23">
        <v>6.1600000000000002E-2</v>
      </c>
      <c r="F6403" s="23">
        <v>5.0099999999999999E-2</v>
      </c>
      <c r="G6403" s="17">
        <v>0</v>
      </c>
      <c r="H6403" s="17">
        <v>1</v>
      </c>
      <c r="I6403" s="17">
        <v>0.26700237700000001</v>
      </c>
      <c r="J6403" s="17">
        <v>0.73006687699999995</v>
      </c>
      <c r="K6403" s="17">
        <v>2.9299999999999999E-3</v>
      </c>
    </row>
    <row r="6404" spans="1:11" x14ac:dyDescent="0.45">
      <c r="A6404" s="10" t="s">
        <v>59</v>
      </c>
      <c r="B6404" s="20">
        <v>0.57999999999999996</v>
      </c>
      <c r="C6404" s="19">
        <v>10554</v>
      </c>
      <c r="D6404" s="19">
        <v>319.03141670000002</v>
      </c>
      <c r="E6404" s="23">
        <v>6.4199999999999993E-2</v>
      </c>
      <c r="F6404" s="23">
        <v>5.1400000000000001E-2</v>
      </c>
      <c r="G6404" s="17">
        <v>0</v>
      </c>
      <c r="H6404" s="17">
        <v>1</v>
      </c>
      <c r="I6404" s="17">
        <v>0.27569550799999998</v>
      </c>
      <c r="J6404" s="17">
        <v>0.721477331</v>
      </c>
      <c r="K6404" s="17">
        <v>2.8300000000000001E-3</v>
      </c>
    </row>
    <row r="6405" spans="1:11" x14ac:dyDescent="0.45">
      <c r="A6405" s="10" t="s">
        <v>59</v>
      </c>
      <c r="B6405" s="20">
        <v>0.59</v>
      </c>
      <c r="C6405" s="19">
        <v>10736</v>
      </c>
      <c r="D6405" s="19">
        <v>330.84311020000001</v>
      </c>
      <c r="E6405" s="23">
        <v>6.5699999999999995E-2</v>
      </c>
      <c r="F6405" s="23">
        <v>5.28E-2</v>
      </c>
      <c r="G6405" s="17">
        <v>0</v>
      </c>
      <c r="H6405" s="17">
        <v>1</v>
      </c>
      <c r="I6405" s="17">
        <v>0.28522840700000002</v>
      </c>
      <c r="J6405" s="17">
        <v>0.71204646999999999</v>
      </c>
      <c r="K6405" s="17">
        <v>2.7299999999999998E-3</v>
      </c>
    </row>
    <row r="6406" spans="1:11" x14ac:dyDescent="0.45">
      <c r="A6406" s="10" t="s">
        <v>59</v>
      </c>
      <c r="B6406" s="20">
        <v>0.6</v>
      </c>
      <c r="C6406" s="19">
        <v>10895</v>
      </c>
      <c r="D6406" s="19">
        <v>341.4863608</v>
      </c>
      <c r="E6406" s="23">
        <v>6.8099999999999994E-2</v>
      </c>
      <c r="F6406" s="23">
        <v>5.3999999999999999E-2</v>
      </c>
      <c r="G6406" s="17">
        <v>0</v>
      </c>
      <c r="H6406" s="17">
        <v>1</v>
      </c>
      <c r="I6406" s="17">
        <v>0.28960339800000001</v>
      </c>
      <c r="J6406" s="17">
        <v>0.70775103699999997</v>
      </c>
      <c r="K6406" s="17">
        <v>2.65E-3</v>
      </c>
    </row>
    <row r="6407" spans="1:11" x14ac:dyDescent="0.45">
      <c r="A6407" s="10" t="s">
        <v>59</v>
      </c>
      <c r="B6407" s="20">
        <v>0.61</v>
      </c>
      <c r="C6407" s="19">
        <v>11066</v>
      </c>
      <c r="D6407" s="19">
        <v>353.33636150000001</v>
      </c>
      <c r="E6407" s="23">
        <v>7.0300000000000001E-2</v>
      </c>
      <c r="F6407" s="23">
        <v>5.5500000000000001E-2</v>
      </c>
      <c r="G6407" s="17">
        <v>0</v>
      </c>
      <c r="H6407" s="17">
        <v>1</v>
      </c>
      <c r="I6407" s="17">
        <v>0.29746261600000001</v>
      </c>
      <c r="J6407" s="17">
        <v>0.69997277800000002</v>
      </c>
      <c r="K6407" s="17">
        <v>2.5600000000000002E-3</v>
      </c>
    </row>
    <row r="6408" spans="1:11" x14ac:dyDescent="0.45">
      <c r="A6408" s="10" t="s">
        <v>59</v>
      </c>
      <c r="B6408" s="20">
        <v>0.62</v>
      </c>
      <c r="C6408" s="19">
        <v>11257</v>
      </c>
      <c r="D6408" s="19">
        <v>366.89514659999998</v>
      </c>
      <c r="E6408" s="23">
        <v>7.2400000000000006E-2</v>
      </c>
      <c r="F6408" s="23">
        <v>5.6899999999999999E-2</v>
      </c>
      <c r="G6408" s="17">
        <v>0</v>
      </c>
      <c r="H6408" s="17">
        <v>1</v>
      </c>
      <c r="I6408" s="17">
        <v>0.30187737199999998</v>
      </c>
      <c r="J6408" s="17">
        <v>0.69565152900000005</v>
      </c>
      <c r="K6408" s="17">
        <v>2.47E-3</v>
      </c>
    </row>
    <row r="6409" spans="1:11" x14ac:dyDescent="0.45">
      <c r="A6409" s="10" t="s">
        <v>59</v>
      </c>
      <c r="B6409" s="20">
        <v>0.63</v>
      </c>
      <c r="C6409" s="19">
        <v>11438</v>
      </c>
      <c r="D6409" s="19">
        <v>380.3045644</v>
      </c>
      <c r="E6409" s="23">
        <v>7.6300000000000007E-2</v>
      </c>
      <c r="F6409" s="23">
        <v>5.8500000000000003E-2</v>
      </c>
      <c r="G6409" s="17">
        <v>0</v>
      </c>
      <c r="H6409" s="17">
        <v>1</v>
      </c>
      <c r="I6409" s="17">
        <v>0.307953849</v>
      </c>
      <c r="J6409" s="17">
        <v>0.68966106400000005</v>
      </c>
      <c r="K6409" s="17">
        <v>2.3900000000000002E-3</v>
      </c>
    </row>
    <row r="6410" spans="1:11" x14ac:dyDescent="0.45">
      <c r="A6410" s="10" t="s">
        <v>59</v>
      </c>
      <c r="B6410" s="20">
        <v>0.64</v>
      </c>
      <c r="C6410" s="19">
        <v>11609</v>
      </c>
      <c r="D6410" s="19">
        <v>393.52228769999999</v>
      </c>
      <c r="E6410" s="23">
        <v>7.8899999999999998E-2</v>
      </c>
      <c r="F6410" s="23">
        <v>6.0299999999999999E-2</v>
      </c>
      <c r="G6410" s="17">
        <v>0</v>
      </c>
      <c r="H6410" s="17">
        <v>1</v>
      </c>
      <c r="I6410" s="17">
        <v>0.32168532300000002</v>
      </c>
      <c r="J6410" s="17">
        <v>0.67601389099999998</v>
      </c>
      <c r="K6410" s="17">
        <v>2.3E-3</v>
      </c>
    </row>
    <row r="6411" spans="1:11" x14ac:dyDescent="0.45">
      <c r="A6411" s="10" t="s">
        <v>59</v>
      </c>
      <c r="B6411" s="20">
        <v>0.65</v>
      </c>
      <c r="C6411" s="19">
        <v>11798</v>
      </c>
      <c r="D6411" s="19">
        <v>408.603386</v>
      </c>
      <c r="E6411" s="23">
        <v>8.1699999999999995E-2</v>
      </c>
      <c r="F6411" s="23">
        <v>6.2E-2</v>
      </c>
      <c r="G6411" s="17">
        <v>0</v>
      </c>
      <c r="H6411" s="17">
        <v>1</v>
      </c>
      <c r="I6411" s="17">
        <v>0.33002997099999998</v>
      </c>
      <c r="J6411" s="17">
        <v>0.66775287299999997</v>
      </c>
      <c r="K6411" s="17">
        <v>2.2200000000000002E-3</v>
      </c>
    </row>
    <row r="6412" spans="1:11" x14ac:dyDescent="0.45">
      <c r="A6412" s="10" t="s">
        <v>59</v>
      </c>
      <c r="B6412" s="20">
        <v>0.66</v>
      </c>
      <c r="C6412" s="19">
        <v>11947</v>
      </c>
      <c r="D6412" s="19">
        <v>421.05144330000002</v>
      </c>
      <c r="E6412" s="23">
        <v>8.48E-2</v>
      </c>
      <c r="F6412" s="23">
        <v>6.3799999999999996E-2</v>
      </c>
      <c r="G6412" s="17">
        <v>0</v>
      </c>
      <c r="H6412" s="17">
        <v>1</v>
      </c>
      <c r="I6412" s="17">
        <v>0.33341645600000003</v>
      </c>
      <c r="J6412" s="17">
        <v>0.66443077800000006</v>
      </c>
      <c r="K6412" s="17">
        <v>2.15E-3</v>
      </c>
    </row>
    <row r="6413" spans="1:11" x14ac:dyDescent="0.45">
      <c r="A6413" s="10" t="s">
        <v>59</v>
      </c>
      <c r="B6413" s="20">
        <v>0.67</v>
      </c>
      <c r="C6413" s="19">
        <v>12159</v>
      </c>
      <c r="D6413" s="19">
        <v>439.34295500000002</v>
      </c>
      <c r="E6413" s="23">
        <v>8.77E-2</v>
      </c>
      <c r="F6413" s="23">
        <v>6.59E-2</v>
      </c>
      <c r="G6413" s="17">
        <v>0</v>
      </c>
      <c r="H6413" s="17">
        <v>1</v>
      </c>
      <c r="I6413" s="17">
        <v>0.35356324300000003</v>
      </c>
      <c r="J6413" s="17">
        <v>0.644375641</v>
      </c>
      <c r="K6413" s="17">
        <v>2.0600000000000002E-3</v>
      </c>
    </row>
    <row r="6414" spans="1:11" x14ac:dyDescent="0.45">
      <c r="A6414" s="10" t="s">
        <v>59</v>
      </c>
      <c r="B6414" s="20">
        <v>0.68</v>
      </c>
      <c r="C6414" s="19">
        <v>12339</v>
      </c>
      <c r="D6414" s="19">
        <v>455.61379620000002</v>
      </c>
      <c r="E6414" s="23">
        <v>9.1800000000000007E-2</v>
      </c>
      <c r="F6414" s="23">
        <v>6.7799999999999999E-2</v>
      </c>
      <c r="G6414" s="17">
        <v>0</v>
      </c>
      <c r="H6414" s="17">
        <v>1</v>
      </c>
      <c r="I6414" s="17">
        <v>0.37254891299999998</v>
      </c>
      <c r="J6414" s="17">
        <v>0.62546492399999998</v>
      </c>
      <c r="K6414" s="17">
        <v>1.99E-3</v>
      </c>
    </row>
    <row r="6415" spans="1:11" x14ac:dyDescent="0.45">
      <c r="A6415" s="10" t="s">
        <v>59</v>
      </c>
      <c r="B6415" s="20">
        <v>0.69</v>
      </c>
      <c r="C6415" s="19">
        <v>12511</v>
      </c>
      <c r="D6415" s="19">
        <v>471.73588760000001</v>
      </c>
      <c r="E6415" s="23">
        <v>9.5899999999999999E-2</v>
      </c>
      <c r="F6415" s="23">
        <v>7.0099999999999996E-2</v>
      </c>
      <c r="G6415" s="17">
        <v>0</v>
      </c>
      <c r="H6415" s="17">
        <v>1</v>
      </c>
      <c r="I6415" s="17">
        <v>0.38179366100000001</v>
      </c>
      <c r="J6415" s="17">
        <v>0.61628457400000003</v>
      </c>
      <c r="K6415" s="17">
        <v>1.92E-3</v>
      </c>
    </row>
    <row r="6416" spans="1:11" x14ac:dyDescent="0.45">
      <c r="A6416" s="10" t="s">
        <v>59</v>
      </c>
      <c r="B6416" s="20">
        <v>0.7</v>
      </c>
      <c r="C6416" s="19">
        <v>12693</v>
      </c>
      <c r="D6416" s="19">
        <v>489.64315420000003</v>
      </c>
      <c r="E6416" s="23">
        <v>0.10170259199999999</v>
      </c>
      <c r="F6416" s="23">
        <v>7.2499999999999995E-2</v>
      </c>
      <c r="G6416" s="17">
        <v>0</v>
      </c>
      <c r="H6416" s="17">
        <v>1</v>
      </c>
      <c r="I6416" s="17">
        <v>0.39349519500000002</v>
      </c>
      <c r="J6416" s="17">
        <v>0.60465145799999998</v>
      </c>
      <c r="K6416" s="17">
        <v>1.8500000000000001E-3</v>
      </c>
    </row>
    <row r="6417" spans="1:11" x14ac:dyDescent="0.45">
      <c r="A6417" s="10" t="s">
        <v>59</v>
      </c>
      <c r="B6417" s="20">
        <v>0.71</v>
      </c>
      <c r="C6417" s="19">
        <v>12876</v>
      </c>
      <c r="D6417" s="19">
        <v>508.95694320000001</v>
      </c>
      <c r="E6417" s="23">
        <v>0.108610975</v>
      </c>
      <c r="F6417" s="23">
        <v>7.4800000000000005E-2</v>
      </c>
      <c r="G6417" s="17">
        <v>0</v>
      </c>
      <c r="H6417" s="17">
        <v>1</v>
      </c>
      <c r="I6417" s="17">
        <v>0.41013852099999998</v>
      </c>
      <c r="J6417" s="17">
        <v>0.58807663099999996</v>
      </c>
      <c r="K6417" s="17">
        <v>1.7799999999999999E-3</v>
      </c>
    </row>
    <row r="6418" spans="1:11" x14ac:dyDescent="0.45">
      <c r="A6418" s="10" t="s">
        <v>59</v>
      </c>
      <c r="B6418" s="20">
        <v>0.72</v>
      </c>
      <c r="C6418" s="19">
        <v>13059</v>
      </c>
      <c r="D6418" s="19">
        <v>529.03167389999999</v>
      </c>
      <c r="E6418" s="23">
        <v>0.110756124</v>
      </c>
      <c r="F6418" s="23">
        <v>7.7799999999999994E-2</v>
      </c>
      <c r="G6418" s="17">
        <v>0</v>
      </c>
      <c r="H6418" s="17">
        <v>1</v>
      </c>
      <c r="I6418" s="17">
        <v>0.43002554500000001</v>
      </c>
      <c r="J6418" s="17">
        <v>0.56826088900000005</v>
      </c>
      <c r="K6418" s="17">
        <v>1.7099999999999999E-3</v>
      </c>
    </row>
    <row r="6419" spans="1:11" x14ac:dyDescent="0.45">
      <c r="A6419" s="10" t="s">
        <v>59</v>
      </c>
      <c r="B6419" s="20">
        <v>0.73</v>
      </c>
      <c r="C6419" s="19">
        <v>13205</v>
      </c>
      <c r="D6419" s="19">
        <v>545.69554600000004</v>
      </c>
      <c r="E6419" s="23">
        <v>0.119159213</v>
      </c>
      <c r="F6419" s="23">
        <v>8.0500000000000002E-2</v>
      </c>
      <c r="G6419" s="17">
        <v>0</v>
      </c>
      <c r="H6419" s="17">
        <v>1</v>
      </c>
      <c r="I6419" s="17">
        <v>0.44058693799999998</v>
      </c>
      <c r="J6419" s="17">
        <v>0.55774764200000004</v>
      </c>
      <c r="K6419" s="17">
        <v>1.67E-3</v>
      </c>
    </row>
    <row r="6420" spans="1:11" x14ac:dyDescent="0.45">
      <c r="A6420" s="10" t="s">
        <v>59</v>
      </c>
      <c r="B6420" s="20">
        <v>0.74</v>
      </c>
      <c r="C6420" s="19">
        <v>13418</v>
      </c>
      <c r="D6420" s="19">
        <v>571.75174119999997</v>
      </c>
      <c r="E6420" s="23">
        <v>0.12619707499999999</v>
      </c>
      <c r="F6420" s="23">
        <v>8.3799999999999999E-2</v>
      </c>
      <c r="G6420" s="17">
        <v>0</v>
      </c>
      <c r="H6420" s="17">
        <v>1</v>
      </c>
      <c r="I6420" s="17">
        <v>0.458723887</v>
      </c>
      <c r="J6420" s="17">
        <v>0.53942448600000004</v>
      </c>
      <c r="K6420" s="17">
        <v>1.8500000000000001E-3</v>
      </c>
    </row>
    <row r="6421" spans="1:11" x14ac:dyDescent="0.45">
      <c r="A6421" s="10" t="s">
        <v>59</v>
      </c>
      <c r="B6421" s="20">
        <v>0.75</v>
      </c>
      <c r="C6421" s="19">
        <v>13593</v>
      </c>
      <c r="D6421" s="19">
        <v>594.70896000000005</v>
      </c>
      <c r="E6421" s="23">
        <v>0.134953928</v>
      </c>
      <c r="F6421" s="23">
        <v>8.7300000000000003E-2</v>
      </c>
      <c r="G6421" s="17">
        <v>0</v>
      </c>
      <c r="H6421" s="17">
        <v>1</v>
      </c>
      <c r="I6421" s="17">
        <v>0.47789029799999999</v>
      </c>
      <c r="J6421" s="17">
        <v>0.52033056799999999</v>
      </c>
      <c r="K6421" s="17">
        <v>1.7799999999999999E-3</v>
      </c>
    </row>
    <row r="6422" spans="1:11" x14ac:dyDescent="0.45">
      <c r="A6422" s="10" t="s">
        <v>59</v>
      </c>
      <c r="B6422" s="20">
        <v>0.76</v>
      </c>
      <c r="C6422" s="19">
        <v>13780</v>
      </c>
      <c r="D6422" s="19">
        <v>620.00803629999996</v>
      </c>
      <c r="E6422" s="23">
        <v>0.13582803199999999</v>
      </c>
      <c r="F6422" s="23">
        <v>9.0999999999999998E-2</v>
      </c>
      <c r="G6422" s="17">
        <v>0</v>
      </c>
      <c r="H6422" s="17">
        <v>1</v>
      </c>
      <c r="I6422" s="17">
        <v>0.49851067599999999</v>
      </c>
      <c r="J6422" s="17">
        <v>0.49978326899999997</v>
      </c>
      <c r="K6422" s="17">
        <v>1.7099999999999999E-3</v>
      </c>
    </row>
    <row r="6423" spans="1:11" x14ac:dyDescent="0.45">
      <c r="A6423" s="10" t="s">
        <v>59</v>
      </c>
      <c r="B6423" s="20">
        <v>0.77</v>
      </c>
      <c r="C6423" s="19">
        <v>13944</v>
      </c>
      <c r="D6423" s="19">
        <v>642.65760030000001</v>
      </c>
      <c r="E6423" s="23">
        <v>0.14168582199999999</v>
      </c>
      <c r="F6423" s="23">
        <v>9.4500000000000001E-2</v>
      </c>
      <c r="G6423" s="17">
        <v>0</v>
      </c>
      <c r="H6423" s="17">
        <v>1</v>
      </c>
      <c r="I6423" s="17">
        <v>0.51640504700000001</v>
      </c>
      <c r="J6423" s="17">
        <v>0.48195297399999998</v>
      </c>
      <c r="K6423" s="17">
        <v>1.64E-3</v>
      </c>
    </row>
    <row r="6424" spans="1:11" x14ac:dyDescent="0.45">
      <c r="A6424" s="10" t="s">
        <v>59</v>
      </c>
      <c r="B6424" s="20">
        <v>0.78</v>
      </c>
      <c r="C6424" s="19">
        <v>14139</v>
      </c>
      <c r="D6424" s="19">
        <v>671.38465880000001</v>
      </c>
      <c r="E6424" s="23">
        <v>0.153647006</v>
      </c>
      <c r="F6424" s="23">
        <v>9.8299999999999998E-2</v>
      </c>
      <c r="G6424" s="17">
        <v>0</v>
      </c>
      <c r="H6424" s="17">
        <v>1</v>
      </c>
      <c r="I6424" s="17">
        <v>0.53099969599999997</v>
      </c>
      <c r="J6424" s="17">
        <v>0.46741814100000001</v>
      </c>
      <c r="K6424" s="17">
        <v>1.58E-3</v>
      </c>
    </row>
    <row r="6425" spans="1:11" x14ac:dyDescent="0.45">
      <c r="A6425" s="10" t="s">
        <v>59</v>
      </c>
      <c r="B6425" s="20">
        <v>0.79</v>
      </c>
      <c r="C6425" s="19">
        <v>14314</v>
      </c>
      <c r="D6425" s="19">
        <v>698.87370490000001</v>
      </c>
      <c r="E6425" s="23">
        <v>0.160313551</v>
      </c>
      <c r="F6425" s="23">
        <v>0.10240936</v>
      </c>
      <c r="G6425" s="17">
        <v>0</v>
      </c>
      <c r="H6425" s="17">
        <v>1</v>
      </c>
      <c r="I6425" s="17">
        <v>0.548948934</v>
      </c>
      <c r="J6425" s="17">
        <v>0.44952972200000002</v>
      </c>
      <c r="K6425" s="17">
        <v>1.5200000000000001E-3</v>
      </c>
    </row>
    <row r="6426" spans="1:11" x14ac:dyDescent="0.45">
      <c r="A6426" s="10" t="s">
        <v>59</v>
      </c>
      <c r="B6426" s="20">
        <v>0.8</v>
      </c>
      <c r="C6426" s="19">
        <v>14429</v>
      </c>
      <c r="D6426" s="19">
        <v>717.54457319999995</v>
      </c>
      <c r="E6426" s="23">
        <v>0.165162212</v>
      </c>
      <c r="F6426" s="23">
        <v>0.10494553500000001</v>
      </c>
      <c r="G6426" s="17">
        <v>0</v>
      </c>
      <c r="H6426" s="17">
        <v>1</v>
      </c>
      <c r="I6426" s="17">
        <v>0.56114107499999999</v>
      </c>
      <c r="J6426" s="17">
        <v>0.43737870400000001</v>
      </c>
      <c r="K6426" s="17">
        <v>1.48E-3</v>
      </c>
    </row>
    <row r="6427" spans="1:11" x14ac:dyDescent="0.45">
      <c r="A6427" s="10" t="s">
        <v>59</v>
      </c>
      <c r="B6427" s="20">
        <v>0.80100000000000005</v>
      </c>
      <c r="C6427" s="19">
        <v>14440</v>
      </c>
      <c r="D6427" s="19">
        <v>719.36956540000006</v>
      </c>
      <c r="E6427" s="23">
        <v>0.16674872299999999</v>
      </c>
      <c r="F6427" s="23">
        <v>0.105602978</v>
      </c>
      <c r="G6427" s="17">
        <v>0</v>
      </c>
      <c r="H6427" s="17">
        <v>1</v>
      </c>
      <c r="I6427" s="17">
        <v>0.56223111100000001</v>
      </c>
      <c r="J6427" s="17">
        <v>0.43629234500000003</v>
      </c>
      <c r="K6427" s="17">
        <v>1.48E-3</v>
      </c>
    </row>
    <row r="6428" spans="1:11" x14ac:dyDescent="0.45">
      <c r="A6428" s="10" t="s">
        <v>59</v>
      </c>
      <c r="B6428" s="20">
        <v>0.80200000000000005</v>
      </c>
      <c r="C6428" s="19">
        <v>14464</v>
      </c>
      <c r="D6428" s="19">
        <v>723.39423869999996</v>
      </c>
      <c r="E6428" s="23">
        <v>0.171562938</v>
      </c>
      <c r="F6428" s="23">
        <v>0.105818379</v>
      </c>
      <c r="G6428" s="17">
        <v>0</v>
      </c>
      <c r="H6428" s="17">
        <v>1</v>
      </c>
      <c r="I6428" s="17">
        <v>0.56315844100000001</v>
      </c>
      <c r="J6428" s="17">
        <v>0.43537210999999998</v>
      </c>
      <c r="K6428" s="17">
        <v>1.47E-3</v>
      </c>
    </row>
    <row r="6429" spans="1:11" x14ac:dyDescent="0.45">
      <c r="A6429" s="10" t="s">
        <v>59</v>
      </c>
      <c r="B6429" s="20">
        <v>0.80300000000000005</v>
      </c>
      <c r="C6429" s="19">
        <v>14483</v>
      </c>
      <c r="D6429" s="19">
        <v>726.66237579999995</v>
      </c>
      <c r="E6429" s="23">
        <v>0.17222221200000001</v>
      </c>
      <c r="F6429" s="23">
        <v>0.106486373</v>
      </c>
      <c r="G6429" s="17">
        <v>0</v>
      </c>
      <c r="H6429" s="17">
        <v>1</v>
      </c>
      <c r="I6429" s="17">
        <v>0.56516177700000003</v>
      </c>
      <c r="J6429" s="17">
        <v>0.43337551299999999</v>
      </c>
      <c r="K6429" s="17">
        <v>1.4599999999999999E-3</v>
      </c>
    </row>
    <row r="6430" spans="1:11" x14ac:dyDescent="0.45">
      <c r="A6430" s="10" t="s">
        <v>59</v>
      </c>
      <c r="B6430" s="20">
        <v>0.80400000000000005</v>
      </c>
      <c r="C6430" s="19">
        <v>14500</v>
      </c>
      <c r="D6430" s="19">
        <v>729.59786110000005</v>
      </c>
      <c r="E6430" s="23">
        <v>0.17297581000000001</v>
      </c>
      <c r="F6430" s="23">
        <v>0.106992192</v>
      </c>
      <c r="G6430" s="17">
        <v>0</v>
      </c>
      <c r="H6430" s="17">
        <v>1</v>
      </c>
      <c r="I6430" s="17">
        <v>0.56685654299999999</v>
      </c>
      <c r="J6430" s="17">
        <v>0.431686448</v>
      </c>
      <c r="K6430" s="17">
        <v>1.4599999999999999E-3</v>
      </c>
    </row>
    <row r="6431" spans="1:11" x14ac:dyDescent="0.45">
      <c r="A6431" s="10" t="s">
        <v>59</v>
      </c>
      <c r="B6431" s="20">
        <v>0.80500000000000005</v>
      </c>
      <c r="C6431" s="19">
        <v>14518</v>
      </c>
      <c r="D6431" s="19">
        <v>732.72451249999995</v>
      </c>
      <c r="E6431" s="23">
        <v>0.17418317</v>
      </c>
      <c r="F6431" s="23">
        <v>0.107440564</v>
      </c>
      <c r="G6431" s="17">
        <v>0</v>
      </c>
      <c r="H6431" s="17">
        <v>1</v>
      </c>
      <c r="I6431" s="17">
        <v>0.56836698299999999</v>
      </c>
      <c r="J6431" s="17">
        <v>0.43018128</v>
      </c>
      <c r="K6431" s="17">
        <v>1.4499999999999999E-3</v>
      </c>
    </row>
    <row r="6432" spans="1:11" x14ac:dyDescent="0.45">
      <c r="A6432" s="10" t="s">
        <v>59</v>
      </c>
      <c r="B6432" s="20">
        <v>0.80600000000000005</v>
      </c>
      <c r="C6432" s="19">
        <v>14537</v>
      </c>
      <c r="D6432" s="19">
        <v>736.05437029999996</v>
      </c>
      <c r="E6432" s="23">
        <v>0.17675745200000001</v>
      </c>
      <c r="F6432" s="23">
        <v>0.107910349</v>
      </c>
      <c r="G6432" s="17">
        <v>0</v>
      </c>
      <c r="H6432" s="17">
        <v>1</v>
      </c>
      <c r="I6432" s="17">
        <v>0.57028506899999998</v>
      </c>
      <c r="J6432" s="17">
        <v>0.42827041700000001</v>
      </c>
      <c r="K6432" s="17">
        <v>1.4400000000000001E-3</v>
      </c>
    </row>
    <row r="6433" spans="1:11" x14ac:dyDescent="0.45">
      <c r="A6433" s="10" t="s">
        <v>59</v>
      </c>
      <c r="B6433" s="20">
        <v>0.80700000000000005</v>
      </c>
      <c r="C6433" s="19">
        <v>14555</v>
      </c>
      <c r="D6433" s="19">
        <v>739.26128770000003</v>
      </c>
      <c r="E6433" s="23">
        <v>0.17889233199999999</v>
      </c>
      <c r="F6433" s="23">
        <v>0.108415709</v>
      </c>
      <c r="G6433" s="17">
        <v>0</v>
      </c>
      <c r="H6433" s="17">
        <v>1</v>
      </c>
      <c r="I6433" s="17">
        <v>0.57208616000000001</v>
      </c>
      <c r="J6433" s="17">
        <v>0.42647576799999998</v>
      </c>
      <c r="K6433" s="17">
        <v>1.4400000000000001E-3</v>
      </c>
    </row>
    <row r="6434" spans="1:11" x14ac:dyDescent="0.45">
      <c r="A6434" s="10" t="s">
        <v>59</v>
      </c>
      <c r="B6434" s="20">
        <v>0.80800000000000005</v>
      </c>
      <c r="C6434" s="19">
        <v>14571</v>
      </c>
      <c r="D6434" s="19">
        <v>742.1385133</v>
      </c>
      <c r="E6434" s="23">
        <v>0.18005135</v>
      </c>
      <c r="F6434" s="23">
        <v>0.108859438</v>
      </c>
      <c r="G6434" s="17">
        <v>0</v>
      </c>
      <c r="H6434" s="17">
        <v>1</v>
      </c>
      <c r="I6434" s="17">
        <v>0.57310940099999996</v>
      </c>
      <c r="J6434" s="17">
        <v>0.42545786299999999</v>
      </c>
      <c r="K6434" s="17">
        <v>1.4300000000000001E-3</v>
      </c>
    </row>
    <row r="6435" spans="1:11" x14ac:dyDescent="0.45">
      <c r="A6435" s="10" t="s">
        <v>59</v>
      </c>
      <c r="B6435" s="20">
        <v>0.80900000000000005</v>
      </c>
      <c r="C6435" s="19">
        <v>14579</v>
      </c>
      <c r="D6435" s="19">
        <v>743.58344290000002</v>
      </c>
      <c r="E6435" s="23">
        <v>0.180683228</v>
      </c>
      <c r="F6435" s="23">
        <v>0.10925886</v>
      </c>
      <c r="G6435" s="17">
        <v>0</v>
      </c>
      <c r="H6435" s="17">
        <v>1</v>
      </c>
      <c r="I6435" s="17">
        <v>0.57350015399999998</v>
      </c>
      <c r="J6435" s="17">
        <v>0.42506992500000002</v>
      </c>
      <c r="K6435" s="17">
        <v>1.4300000000000001E-3</v>
      </c>
    </row>
    <row r="6436" spans="1:11" x14ac:dyDescent="0.45">
      <c r="A6436" s="10" t="s">
        <v>59</v>
      </c>
      <c r="B6436" s="20">
        <v>0.81</v>
      </c>
      <c r="C6436" s="19">
        <v>14608</v>
      </c>
      <c r="D6436" s="19">
        <v>748.86701600000004</v>
      </c>
      <c r="E6436" s="23">
        <v>0.18359070199999999</v>
      </c>
      <c r="F6436" s="23">
        <v>0.1096393</v>
      </c>
      <c r="G6436" s="17">
        <v>0</v>
      </c>
      <c r="H6436" s="17">
        <v>1</v>
      </c>
      <c r="I6436" s="17">
        <v>0.57569956300000003</v>
      </c>
      <c r="J6436" s="17">
        <v>0.42287930099999999</v>
      </c>
      <c r="K6436" s="17">
        <v>1.42E-3</v>
      </c>
    </row>
    <row r="6437" spans="1:11" x14ac:dyDescent="0.45">
      <c r="A6437" s="10" t="s">
        <v>59</v>
      </c>
      <c r="B6437" s="20">
        <v>0.81100000000000005</v>
      </c>
      <c r="C6437" s="19">
        <v>14627</v>
      </c>
      <c r="D6437" s="19">
        <v>752.35940579999999</v>
      </c>
      <c r="E6437" s="23">
        <v>0.183894371</v>
      </c>
      <c r="F6437" s="23">
        <v>0.110405775</v>
      </c>
      <c r="G6437" s="17">
        <v>0</v>
      </c>
      <c r="H6437" s="17">
        <v>1</v>
      </c>
      <c r="I6437" s="17">
        <v>0.57769909100000005</v>
      </c>
      <c r="J6437" s="17">
        <v>0.42088687899999999</v>
      </c>
      <c r="K6437" s="17">
        <v>1.41E-3</v>
      </c>
    </row>
    <row r="6438" spans="1:11" x14ac:dyDescent="0.45">
      <c r="A6438" s="10" t="s">
        <v>59</v>
      </c>
      <c r="B6438" s="20">
        <v>0.81200000000000006</v>
      </c>
      <c r="C6438" s="19">
        <v>14639</v>
      </c>
      <c r="D6438" s="19">
        <v>754.57288889999995</v>
      </c>
      <c r="E6438" s="23">
        <v>0.184747631</v>
      </c>
      <c r="F6438" s="23">
        <v>0.110945197</v>
      </c>
      <c r="G6438" s="17">
        <v>0</v>
      </c>
      <c r="H6438" s="17">
        <v>1</v>
      </c>
      <c r="I6438" s="17">
        <v>0.57865280799999996</v>
      </c>
      <c r="J6438" s="17">
        <v>0.41993692799999999</v>
      </c>
      <c r="K6438" s="17">
        <v>1.41E-3</v>
      </c>
    </row>
    <row r="6439" spans="1:11" x14ac:dyDescent="0.45">
      <c r="A6439" s="10" t="s">
        <v>59</v>
      </c>
      <c r="B6439" s="20">
        <v>0.81399999999999995</v>
      </c>
      <c r="C6439" s="19">
        <v>14681</v>
      </c>
      <c r="D6439" s="19">
        <v>762.36618950000002</v>
      </c>
      <c r="E6439" s="23">
        <v>0.18555477500000001</v>
      </c>
      <c r="F6439" s="23">
        <v>0.11141482599999999</v>
      </c>
      <c r="G6439" s="17">
        <v>0</v>
      </c>
      <c r="H6439" s="17">
        <v>1</v>
      </c>
      <c r="I6439" s="17">
        <v>0.58380486399999998</v>
      </c>
      <c r="J6439" s="17">
        <v>0.414802116</v>
      </c>
      <c r="K6439" s="17">
        <v>1.39E-3</v>
      </c>
    </row>
    <row r="6440" spans="1:11" x14ac:dyDescent="0.45">
      <c r="A6440" s="10" t="s">
        <v>59</v>
      </c>
      <c r="B6440" s="20">
        <v>0.81499999999999995</v>
      </c>
      <c r="C6440" s="19">
        <v>14699</v>
      </c>
      <c r="D6440" s="19">
        <v>765.72026389999996</v>
      </c>
      <c r="E6440" s="23">
        <v>0.18738170700000001</v>
      </c>
      <c r="F6440" s="23">
        <v>0.112467912</v>
      </c>
      <c r="G6440" s="17">
        <v>0</v>
      </c>
      <c r="H6440" s="17">
        <v>1</v>
      </c>
      <c r="I6440" s="17">
        <v>0.585814838</v>
      </c>
      <c r="J6440" s="17">
        <v>0.41279886900000001</v>
      </c>
      <c r="K6440" s="17">
        <v>1.39E-3</v>
      </c>
    </row>
    <row r="6441" spans="1:11" x14ac:dyDescent="0.45">
      <c r="A6441" s="10" t="s">
        <v>59</v>
      </c>
      <c r="B6441" s="20">
        <v>0.81599999999999995</v>
      </c>
      <c r="C6441" s="19">
        <v>14714</v>
      </c>
      <c r="D6441" s="19">
        <v>768.54009900000005</v>
      </c>
      <c r="E6441" s="23">
        <v>0.188085274</v>
      </c>
      <c r="F6441" s="23">
        <v>0.113014859</v>
      </c>
      <c r="G6441" s="17">
        <v>0</v>
      </c>
      <c r="H6441" s="17">
        <v>1</v>
      </c>
      <c r="I6441" s="17">
        <v>0.58669278499999999</v>
      </c>
      <c r="J6441" s="17">
        <v>0.41192527899999998</v>
      </c>
      <c r="K6441" s="17">
        <v>1.3799999999999999E-3</v>
      </c>
    </row>
    <row r="6442" spans="1:11" x14ac:dyDescent="0.45">
      <c r="A6442" s="10" t="s">
        <v>59</v>
      </c>
      <c r="B6442" s="20">
        <v>0.81699999999999995</v>
      </c>
      <c r="C6442" s="19">
        <v>14735</v>
      </c>
      <c r="D6442" s="19">
        <v>772.50093230000004</v>
      </c>
      <c r="E6442" s="23">
        <v>0.18935370600000001</v>
      </c>
      <c r="F6442" s="23">
        <v>0.113378325</v>
      </c>
      <c r="G6442" s="17">
        <v>0</v>
      </c>
      <c r="H6442" s="17">
        <v>1</v>
      </c>
      <c r="I6442" s="17">
        <v>0.58819400200000005</v>
      </c>
      <c r="J6442" s="17">
        <v>0.410429082</v>
      </c>
      <c r="K6442" s="17">
        <v>1.3799999999999999E-3</v>
      </c>
    </row>
    <row r="6443" spans="1:11" x14ac:dyDescent="0.45">
      <c r="A6443" s="10" t="s">
        <v>59</v>
      </c>
      <c r="B6443" s="20">
        <v>0.81799999999999995</v>
      </c>
      <c r="C6443" s="19">
        <v>14744</v>
      </c>
      <c r="D6443" s="19">
        <v>774.20512150000002</v>
      </c>
      <c r="E6443" s="23">
        <v>0.189354356</v>
      </c>
      <c r="F6443" s="23">
        <v>0.113934695</v>
      </c>
      <c r="G6443" s="17">
        <v>0</v>
      </c>
      <c r="H6443" s="17">
        <v>1</v>
      </c>
      <c r="I6443" s="17">
        <v>0.58927932100000002</v>
      </c>
      <c r="J6443" s="17">
        <v>0.409347391</v>
      </c>
      <c r="K6443" s="17">
        <v>1.3699999999999999E-3</v>
      </c>
    </row>
    <row r="6444" spans="1:11" x14ac:dyDescent="0.45">
      <c r="A6444" s="10" t="s">
        <v>59</v>
      </c>
      <c r="B6444" s="20">
        <v>0.81899999999999995</v>
      </c>
      <c r="C6444" s="19">
        <v>14770</v>
      </c>
      <c r="D6444" s="19">
        <v>779.14403979999997</v>
      </c>
      <c r="E6444" s="23">
        <v>0.19050825800000001</v>
      </c>
      <c r="F6444" s="23">
        <v>0.11439271400000001</v>
      </c>
      <c r="G6444" s="17">
        <v>0</v>
      </c>
      <c r="H6444" s="17">
        <v>1</v>
      </c>
      <c r="I6444" s="17">
        <v>0.59103017499999999</v>
      </c>
      <c r="J6444" s="17">
        <v>0.407603459</v>
      </c>
      <c r="K6444" s="17">
        <v>1.3699999999999999E-3</v>
      </c>
    </row>
    <row r="6445" spans="1:11" x14ac:dyDescent="0.45">
      <c r="A6445" s="10" t="s">
        <v>59</v>
      </c>
      <c r="B6445" s="20">
        <v>0.82</v>
      </c>
      <c r="C6445" s="19">
        <v>14788</v>
      </c>
      <c r="D6445" s="19">
        <v>782.59289239999998</v>
      </c>
      <c r="E6445" s="23">
        <v>0.192773469</v>
      </c>
      <c r="F6445" s="23">
        <v>0.114958876</v>
      </c>
      <c r="G6445" s="17">
        <v>0</v>
      </c>
      <c r="H6445" s="17">
        <v>1</v>
      </c>
      <c r="I6445" s="17">
        <v>0.59284967799999999</v>
      </c>
      <c r="J6445" s="17">
        <v>0.40579003499999999</v>
      </c>
      <c r="K6445" s="17">
        <v>1.3600000000000001E-3</v>
      </c>
    </row>
    <row r="6446" spans="1:11" x14ac:dyDescent="0.45">
      <c r="A6446" s="10" t="s">
        <v>59</v>
      </c>
      <c r="B6446" s="20">
        <v>0.82099999999999995</v>
      </c>
      <c r="C6446" s="19">
        <v>14798</v>
      </c>
      <c r="D6446" s="19">
        <v>784.52173479999999</v>
      </c>
      <c r="E6446" s="23">
        <v>0.193210093</v>
      </c>
      <c r="F6446" s="23">
        <v>0.115329535</v>
      </c>
      <c r="G6446" s="17">
        <v>0</v>
      </c>
      <c r="H6446" s="17">
        <v>1</v>
      </c>
      <c r="I6446" s="17">
        <v>0.59224896400000004</v>
      </c>
      <c r="J6446" s="17">
        <v>0.40639217900000002</v>
      </c>
      <c r="K6446" s="17">
        <v>1.3600000000000001E-3</v>
      </c>
    </row>
    <row r="6447" spans="1:11" x14ac:dyDescent="0.45">
      <c r="A6447" s="10" t="s">
        <v>59</v>
      </c>
      <c r="B6447" s="20">
        <v>0.82199999999999995</v>
      </c>
      <c r="C6447" s="19">
        <v>14823</v>
      </c>
      <c r="D6447" s="19">
        <v>789.35361320000004</v>
      </c>
      <c r="E6447" s="23">
        <v>0.19360477600000001</v>
      </c>
      <c r="F6447" s="23">
        <v>0.115989725</v>
      </c>
      <c r="G6447" s="17">
        <v>0</v>
      </c>
      <c r="H6447" s="17">
        <v>1</v>
      </c>
      <c r="I6447" s="17">
        <v>0.59445691599999995</v>
      </c>
      <c r="J6447" s="17">
        <v>0.40419158500000002</v>
      </c>
      <c r="K6447" s="17">
        <v>1.3500000000000001E-3</v>
      </c>
    </row>
    <row r="6448" spans="1:11" x14ac:dyDescent="0.45">
      <c r="A6448" s="10" t="s">
        <v>59</v>
      </c>
      <c r="B6448" s="20">
        <v>0.82399999999999995</v>
      </c>
      <c r="C6448" s="19">
        <v>14852</v>
      </c>
      <c r="D6448" s="19">
        <v>795.00681250000002</v>
      </c>
      <c r="E6448" s="23">
        <v>0.19493790499999999</v>
      </c>
      <c r="F6448" s="23">
        <v>0.11664519800000001</v>
      </c>
      <c r="G6448" s="17">
        <v>0</v>
      </c>
      <c r="H6448" s="17">
        <v>1</v>
      </c>
      <c r="I6448" s="17">
        <v>0.59752150699999995</v>
      </c>
      <c r="J6448" s="17">
        <v>0.40113720600000002</v>
      </c>
      <c r="K6448" s="17">
        <v>1.34E-3</v>
      </c>
    </row>
    <row r="6449" spans="1:11" x14ac:dyDescent="0.45">
      <c r="A6449" s="10" t="s">
        <v>59</v>
      </c>
      <c r="B6449" s="20">
        <v>0.82699999999999996</v>
      </c>
      <c r="C6449" s="19">
        <v>14913</v>
      </c>
      <c r="D6449" s="19">
        <v>806.9466023</v>
      </c>
      <c r="E6449" s="23">
        <v>0.19650519899999999</v>
      </c>
      <c r="F6449" s="23">
        <v>0.117252606</v>
      </c>
      <c r="G6449" s="17">
        <v>0</v>
      </c>
      <c r="H6449" s="17">
        <v>1</v>
      </c>
      <c r="I6449" s="17">
        <v>0.60107893300000004</v>
      </c>
      <c r="J6449" s="17">
        <v>0.39759163600000003</v>
      </c>
      <c r="K6449" s="17">
        <v>1.33E-3</v>
      </c>
    </row>
    <row r="6450" spans="1:11" x14ac:dyDescent="0.45">
      <c r="A6450" s="10" t="s">
        <v>59</v>
      </c>
      <c r="B6450" s="20">
        <v>0.82899999999999996</v>
      </c>
      <c r="C6450" s="19">
        <v>14942</v>
      </c>
      <c r="D6450" s="19">
        <v>812.66353489999995</v>
      </c>
      <c r="E6450" s="23">
        <v>0.198258604</v>
      </c>
      <c r="F6450" s="23">
        <v>0.119567514</v>
      </c>
      <c r="G6450" s="17">
        <v>0</v>
      </c>
      <c r="H6450" s="17">
        <v>1</v>
      </c>
      <c r="I6450" s="17">
        <v>0.60302691399999997</v>
      </c>
      <c r="J6450" s="17">
        <v>0.39565014599999998</v>
      </c>
      <c r="K6450" s="17">
        <v>1.32E-3</v>
      </c>
    </row>
    <row r="6451" spans="1:11" x14ac:dyDescent="0.45">
      <c r="A6451" s="10" t="s">
        <v>59</v>
      </c>
      <c r="B6451" s="20">
        <v>0.83</v>
      </c>
      <c r="C6451" s="19">
        <v>14961</v>
      </c>
      <c r="D6451" s="19">
        <v>816.44420119999995</v>
      </c>
      <c r="E6451" s="23">
        <v>0.20125279900000001</v>
      </c>
      <c r="F6451" s="23">
        <v>0.120391383</v>
      </c>
      <c r="G6451" s="17">
        <v>0</v>
      </c>
      <c r="H6451" s="17">
        <v>1</v>
      </c>
      <c r="I6451" s="17">
        <v>0.60460349700000005</v>
      </c>
      <c r="J6451" s="17">
        <v>0.39407881700000003</v>
      </c>
      <c r="K6451" s="17">
        <v>1.32E-3</v>
      </c>
    </row>
    <row r="6452" spans="1:11" x14ac:dyDescent="0.45">
      <c r="A6452" s="10" t="s">
        <v>59</v>
      </c>
      <c r="B6452" s="20">
        <v>0.83099999999999996</v>
      </c>
      <c r="C6452" s="19">
        <v>14981</v>
      </c>
      <c r="D6452" s="19">
        <v>820.47596529999998</v>
      </c>
      <c r="E6452" s="23">
        <v>0.20200349300000001</v>
      </c>
      <c r="F6452" s="23">
        <v>0.120881768</v>
      </c>
      <c r="G6452" s="17">
        <v>0</v>
      </c>
      <c r="H6452" s="17">
        <v>1</v>
      </c>
      <c r="I6452" s="17">
        <v>0.60606696400000004</v>
      </c>
      <c r="J6452" s="17">
        <v>0.39262022699999999</v>
      </c>
      <c r="K6452" s="17">
        <v>1.31E-3</v>
      </c>
    </row>
    <row r="6453" spans="1:11" x14ac:dyDescent="0.45">
      <c r="A6453" s="10" t="s">
        <v>59</v>
      </c>
      <c r="B6453" s="20">
        <v>0.83299999999999996</v>
      </c>
      <c r="C6453" s="19">
        <v>15023</v>
      </c>
      <c r="D6453" s="19">
        <v>828.96950000000004</v>
      </c>
      <c r="E6453" s="23">
        <v>0.202888772</v>
      </c>
      <c r="F6453" s="23">
        <v>0.12175962</v>
      </c>
      <c r="G6453" s="17">
        <v>0</v>
      </c>
      <c r="H6453" s="17">
        <v>1</v>
      </c>
      <c r="I6453" s="17">
        <v>0.61039602699999995</v>
      </c>
      <c r="J6453" s="17">
        <v>0.38830559199999998</v>
      </c>
      <c r="K6453" s="17">
        <v>1.2999999999999999E-3</v>
      </c>
    </row>
    <row r="6454" spans="1:11" x14ac:dyDescent="0.45">
      <c r="A6454" s="10" t="s">
        <v>59</v>
      </c>
      <c r="B6454" s="20">
        <v>0.83499999999999996</v>
      </c>
      <c r="C6454" s="19">
        <v>15057</v>
      </c>
      <c r="D6454" s="19">
        <v>835.94470869999998</v>
      </c>
      <c r="E6454" s="23">
        <v>0.20830781900000001</v>
      </c>
      <c r="F6454" s="23">
        <v>0.122991316</v>
      </c>
      <c r="G6454" s="17">
        <v>0</v>
      </c>
      <c r="H6454" s="17">
        <v>1</v>
      </c>
      <c r="I6454" s="17">
        <v>0.61366450800000005</v>
      </c>
      <c r="J6454" s="17">
        <v>0.38504814700000001</v>
      </c>
      <c r="K6454" s="17">
        <v>1.2899999999999999E-3</v>
      </c>
    </row>
    <row r="6455" spans="1:11" x14ac:dyDescent="0.45">
      <c r="A6455" s="10" t="s">
        <v>59</v>
      </c>
      <c r="B6455" s="20">
        <v>0.83599999999999997</v>
      </c>
      <c r="C6455" s="19">
        <v>15077</v>
      </c>
      <c r="D6455" s="19">
        <v>840.15580409999995</v>
      </c>
      <c r="E6455" s="23">
        <v>0.21257176</v>
      </c>
      <c r="F6455" s="23">
        <v>0.12393460000000001</v>
      </c>
      <c r="G6455" s="17">
        <v>0</v>
      </c>
      <c r="H6455" s="17">
        <v>1</v>
      </c>
      <c r="I6455" s="17">
        <v>0.61517463100000003</v>
      </c>
      <c r="J6455" s="17">
        <v>0.38354321899999999</v>
      </c>
      <c r="K6455" s="17">
        <v>1.2800000000000001E-3</v>
      </c>
    </row>
    <row r="6456" spans="1:11" x14ac:dyDescent="0.45">
      <c r="A6456" s="10" t="s">
        <v>59</v>
      </c>
      <c r="B6456" s="20">
        <v>0.83699999999999997</v>
      </c>
      <c r="C6456" s="19">
        <v>15083</v>
      </c>
      <c r="D6456" s="19">
        <v>841.43172819999995</v>
      </c>
      <c r="E6456" s="23">
        <v>0.212654023</v>
      </c>
      <c r="F6456" s="23">
        <v>0.124570001</v>
      </c>
      <c r="G6456" s="17">
        <v>0</v>
      </c>
      <c r="H6456" s="17">
        <v>1</v>
      </c>
      <c r="I6456" s="17">
        <v>0.61578183799999997</v>
      </c>
      <c r="J6456" s="17">
        <v>0.38293803599999998</v>
      </c>
      <c r="K6456" s="17">
        <v>1.2800000000000001E-3</v>
      </c>
    </row>
    <row r="6457" spans="1:11" x14ac:dyDescent="0.45">
      <c r="A6457" s="10" t="s">
        <v>59</v>
      </c>
      <c r="B6457" s="20">
        <v>0.83799999999999997</v>
      </c>
      <c r="C6457" s="19">
        <v>15101</v>
      </c>
      <c r="D6457" s="19">
        <v>845.27110730000004</v>
      </c>
      <c r="E6457" s="23">
        <v>0.21329883699999999</v>
      </c>
      <c r="F6457" s="23">
        <v>0.124900224</v>
      </c>
      <c r="G6457" s="17">
        <v>0</v>
      </c>
      <c r="H6457" s="17">
        <v>1</v>
      </c>
      <c r="I6457" s="17">
        <v>0.617896691</v>
      </c>
      <c r="J6457" s="17">
        <v>0.38083022900000002</v>
      </c>
      <c r="K6457" s="17">
        <v>1.2700000000000001E-3</v>
      </c>
    </row>
    <row r="6458" spans="1:11" x14ac:dyDescent="0.45">
      <c r="A6458" s="10" t="s">
        <v>59</v>
      </c>
      <c r="B6458" s="20">
        <v>0.83899999999999997</v>
      </c>
      <c r="C6458" s="19">
        <v>15121</v>
      </c>
      <c r="D6458" s="19">
        <v>849.54498560000002</v>
      </c>
      <c r="E6458" s="23">
        <v>0.21522218800000001</v>
      </c>
      <c r="F6458" s="23">
        <v>0.12549808500000001</v>
      </c>
      <c r="G6458" s="17">
        <v>0</v>
      </c>
      <c r="H6458" s="17">
        <v>1</v>
      </c>
      <c r="I6458" s="17">
        <v>0.61952041199999996</v>
      </c>
      <c r="J6458" s="17">
        <v>0.37921191799999998</v>
      </c>
      <c r="K6458" s="17">
        <v>1.2700000000000001E-3</v>
      </c>
    </row>
    <row r="6459" spans="1:11" x14ac:dyDescent="0.45">
      <c r="A6459" s="10" t="s">
        <v>59</v>
      </c>
      <c r="B6459" s="20">
        <v>0.84</v>
      </c>
      <c r="C6459" s="19">
        <v>15148</v>
      </c>
      <c r="D6459" s="19">
        <v>855.38356869999996</v>
      </c>
      <c r="E6459" s="23">
        <v>0.21668842299999999</v>
      </c>
      <c r="F6459" s="23">
        <v>0.126155665</v>
      </c>
      <c r="G6459" s="17">
        <v>0</v>
      </c>
      <c r="H6459" s="17">
        <v>1</v>
      </c>
      <c r="I6459" s="17">
        <v>0.62242846500000004</v>
      </c>
      <c r="J6459" s="17">
        <v>0.37631355399999999</v>
      </c>
      <c r="K6459" s="17">
        <v>1.2600000000000001E-3</v>
      </c>
    </row>
    <row r="6460" spans="1:11" x14ac:dyDescent="0.45">
      <c r="A6460" s="10" t="s">
        <v>59</v>
      </c>
      <c r="B6460" s="20">
        <v>0.84099999999999997</v>
      </c>
      <c r="C6460" s="19">
        <v>15164</v>
      </c>
      <c r="D6460" s="19">
        <v>858.87066549999997</v>
      </c>
      <c r="E6460" s="23">
        <v>0.21798540899999999</v>
      </c>
      <c r="F6460" s="23">
        <v>0.12687862899999999</v>
      </c>
      <c r="G6460" s="17">
        <v>0</v>
      </c>
      <c r="H6460" s="17">
        <v>1</v>
      </c>
      <c r="I6460" s="17">
        <v>0.62374988399999998</v>
      </c>
      <c r="J6460" s="17">
        <v>0.37499653700000002</v>
      </c>
      <c r="K6460" s="17">
        <v>1.25E-3</v>
      </c>
    </row>
    <row r="6461" spans="1:11" x14ac:dyDescent="0.45">
      <c r="A6461" s="10" t="s">
        <v>59</v>
      </c>
      <c r="B6461" s="20">
        <v>0.84199999999999997</v>
      </c>
      <c r="C6461" s="19">
        <v>15174</v>
      </c>
      <c r="D6461" s="19">
        <v>861.05209379999997</v>
      </c>
      <c r="E6461" s="23">
        <v>0.21814283400000001</v>
      </c>
      <c r="F6461" s="23">
        <v>0.12726105400000001</v>
      </c>
      <c r="G6461" s="17">
        <v>0</v>
      </c>
      <c r="H6461" s="17">
        <v>1</v>
      </c>
      <c r="I6461" s="17">
        <v>0.62492141000000001</v>
      </c>
      <c r="J6461" s="17">
        <v>0.37382891400000001</v>
      </c>
      <c r="K6461" s="17">
        <v>1.25E-3</v>
      </c>
    </row>
    <row r="6462" spans="1:11" x14ac:dyDescent="0.45">
      <c r="A6462" s="10" t="s">
        <v>59</v>
      </c>
      <c r="B6462" s="20">
        <v>0.84299999999999997</v>
      </c>
      <c r="C6462" s="19">
        <v>15202</v>
      </c>
      <c r="D6462" s="19">
        <v>867.19056539999997</v>
      </c>
      <c r="E6462" s="23">
        <v>0.22005015999999999</v>
      </c>
      <c r="F6462" s="23">
        <v>0.127989411</v>
      </c>
      <c r="G6462" s="17">
        <v>0</v>
      </c>
      <c r="H6462" s="17">
        <v>1</v>
      </c>
      <c r="I6462" s="17">
        <v>0.62606027799999997</v>
      </c>
      <c r="J6462" s="17">
        <v>0.372694048</v>
      </c>
      <c r="K6462" s="17">
        <v>1.25E-3</v>
      </c>
    </row>
    <row r="6463" spans="1:11" x14ac:dyDescent="0.45">
      <c r="A6463" s="10" t="s">
        <v>59</v>
      </c>
      <c r="B6463" s="20">
        <v>0.84399999999999997</v>
      </c>
      <c r="C6463" s="19">
        <v>15215</v>
      </c>
      <c r="D6463" s="19">
        <v>870.07269840000004</v>
      </c>
      <c r="E6463" s="23">
        <v>0.22316386799999999</v>
      </c>
      <c r="F6463" s="23">
        <v>0.12882908800000001</v>
      </c>
      <c r="G6463" s="17">
        <v>0</v>
      </c>
      <c r="H6463" s="17">
        <v>1</v>
      </c>
      <c r="I6463" s="17">
        <v>0.62725156800000004</v>
      </c>
      <c r="J6463" s="17">
        <v>0.37150672699999998</v>
      </c>
      <c r="K6463" s="17">
        <v>1.24E-3</v>
      </c>
    </row>
    <row r="6464" spans="1:11" x14ac:dyDescent="0.45">
      <c r="A6464" s="10" t="s">
        <v>59</v>
      </c>
      <c r="B6464" s="20">
        <v>0.84499999999999997</v>
      </c>
      <c r="C6464" s="19">
        <v>15237</v>
      </c>
      <c r="D6464" s="19">
        <v>875.02253150000001</v>
      </c>
      <c r="E6464" s="23">
        <v>0.22815913299999999</v>
      </c>
      <c r="F6464" s="23">
        <v>0.12931611300000001</v>
      </c>
      <c r="G6464" s="17">
        <v>0</v>
      </c>
      <c r="H6464" s="17">
        <v>1</v>
      </c>
      <c r="I6464" s="17">
        <v>0.62945380900000003</v>
      </c>
      <c r="J6464" s="17">
        <v>0.369312011</v>
      </c>
      <c r="K6464" s="17">
        <v>1.23E-3</v>
      </c>
    </row>
    <row r="6465" spans="1:11" x14ac:dyDescent="0.45">
      <c r="A6465" s="10" t="s">
        <v>59</v>
      </c>
      <c r="B6465" s="20">
        <v>0.84599999999999997</v>
      </c>
      <c r="C6465" s="19">
        <v>15257</v>
      </c>
      <c r="D6465" s="19">
        <v>879.61229579999997</v>
      </c>
      <c r="E6465" s="23">
        <v>0.229788666</v>
      </c>
      <c r="F6465" s="23">
        <v>0.130095288</v>
      </c>
      <c r="G6465" s="17">
        <v>0</v>
      </c>
      <c r="H6465" s="17">
        <v>1</v>
      </c>
      <c r="I6465" s="17">
        <v>0.63171588300000003</v>
      </c>
      <c r="J6465" s="17">
        <v>0.367057472</v>
      </c>
      <c r="K6465" s="17">
        <v>1.23E-3</v>
      </c>
    </row>
    <row r="6466" spans="1:11" x14ac:dyDescent="0.45">
      <c r="A6466" s="10" t="s">
        <v>59</v>
      </c>
      <c r="B6466" s="20">
        <v>0.84699999999999998</v>
      </c>
      <c r="C6466" s="19">
        <v>15267</v>
      </c>
      <c r="D6466" s="19">
        <v>881.91606220000006</v>
      </c>
      <c r="E6466" s="23">
        <v>0.23087424500000001</v>
      </c>
      <c r="F6466" s="23">
        <v>0.130743056</v>
      </c>
      <c r="G6466" s="17">
        <v>0</v>
      </c>
      <c r="H6466" s="17">
        <v>1</v>
      </c>
      <c r="I6466" s="17">
        <v>0.63253852300000002</v>
      </c>
      <c r="J6466" s="17">
        <v>0.36623757200000001</v>
      </c>
      <c r="K6466" s="17">
        <v>1.2199999999999999E-3</v>
      </c>
    </row>
    <row r="6467" spans="1:11" x14ac:dyDescent="0.45">
      <c r="A6467" s="10" t="s">
        <v>59</v>
      </c>
      <c r="B6467" s="20">
        <v>0.84899999999999998</v>
      </c>
      <c r="C6467" s="19">
        <v>15311</v>
      </c>
      <c r="D6467" s="19">
        <v>892.09005349999995</v>
      </c>
      <c r="E6467" s="23">
        <v>0.23379139900000001</v>
      </c>
      <c r="F6467" s="23">
        <v>0.131390798</v>
      </c>
      <c r="G6467" s="17">
        <v>0</v>
      </c>
      <c r="H6467" s="17">
        <v>1</v>
      </c>
      <c r="I6467" s="17">
        <v>0.636958044</v>
      </c>
      <c r="J6467" s="17">
        <v>0.36183299299999999</v>
      </c>
      <c r="K6467" s="17">
        <v>1.2099999999999999E-3</v>
      </c>
    </row>
    <row r="6468" spans="1:11" x14ac:dyDescent="0.45">
      <c r="A6468" s="10" t="s">
        <v>59</v>
      </c>
      <c r="B6468" s="20">
        <v>0.85</v>
      </c>
      <c r="C6468" s="19">
        <v>15317</v>
      </c>
      <c r="D6468" s="19">
        <v>893.49379320000003</v>
      </c>
      <c r="E6468" s="23">
        <v>0.23398239100000001</v>
      </c>
      <c r="F6468" s="23">
        <v>0.132664159</v>
      </c>
      <c r="G6468" s="17">
        <v>0</v>
      </c>
      <c r="H6468" s="17">
        <v>1</v>
      </c>
      <c r="I6468" s="17">
        <v>0.63748932400000002</v>
      </c>
      <c r="J6468" s="17">
        <v>0.36130348099999998</v>
      </c>
      <c r="K6468" s="17">
        <v>1.2099999999999999E-3</v>
      </c>
    </row>
    <row r="6469" spans="1:11" x14ac:dyDescent="0.45">
      <c r="A6469" s="10" t="s">
        <v>59</v>
      </c>
      <c r="B6469" s="20">
        <v>0.85099999999999998</v>
      </c>
      <c r="C6469" s="19">
        <v>15334</v>
      </c>
      <c r="D6469" s="19">
        <v>897.47617049999997</v>
      </c>
      <c r="E6469" s="23">
        <v>0.23425749100000001</v>
      </c>
      <c r="F6469" s="23">
        <v>0.13316043499999999</v>
      </c>
      <c r="G6469" s="17">
        <v>0</v>
      </c>
      <c r="H6469" s="17">
        <v>1</v>
      </c>
      <c r="I6469" s="17">
        <v>0.63921603999999999</v>
      </c>
      <c r="J6469" s="17">
        <v>0.35958251499999999</v>
      </c>
      <c r="K6469" s="17">
        <v>1.1999999999999999E-3</v>
      </c>
    </row>
    <row r="6470" spans="1:11" x14ac:dyDescent="0.45">
      <c r="A6470" s="10" t="s">
        <v>59</v>
      </c>
      <c r="B6470" s="20">
        <v>0.85399999999999998</v>
      </c>
      <c r="C6470" s="19">
        <v>15395</v>
      </c>
      <c r="D6470" s="19">
        <v>911.85948789999998</v>
      </c>
      <c r="E6470" s="23">
        <v>0.237915196</v>
      </c>
      <c r="F6470" s="23">
        <v>0.13416003800000001</v>
      </c>
      <c r="G6470" s="17">
        <v>0</v>
      </c>
      <c r="H6470" s="17">
        <v>1</v>
      </c>
      <c r="I6470" s="17">
        <v>0.64507803900000005</v>
      </c>
      <c r="J6470" s="17">
        <v>0.35374003799999998</v>
      </c>
      <c r="K6470" s="17">
        <v>1.1800000000000001E-3</v>
      </c>
    </row>
    <row r="6471" spans="1:11" x14ac:dyDescent="0.45">
      <c r="A6471" s="10" t="s">
        <v>59</v>
      </c>
      <c r="B6471" s="20">
        <v>0.85499999999999998</v>
      </c>
      <c r="C6471" s="19">
        <v>15407</v>
      </c>
      <c r="D6471" s="19">
        <v>914.72308420000002</v>
      </c>
      <c r="E6471" s="23">
        <v>0.238633026</v>
      </c>
      <c r="F6471" s="23">
        <v>0.13596302399999999</v>
      </c>
      <c r="G6471" s="17">
        <v>0</v>
      </c>
      <c r="H6471" s="17">
        <v>1</v>
      </c>
      <c r="I6471" s="17">
        <v>0.64643160200000005</v>
      </c>
      <c r="J6471" s="17">
        <v>0.35239098200000002</v>
      </c>
      <c r="K6471" s="17">
        <v>1.1800000000000001E-3</v>
      </c>
    </row>
    <row r="6472" spans="1:11" x14ac:dyDescent="0.45">
      <c r="A6472" s="10" t="s">
        <v>59</v>
      </c>
      <c r="B6472" s="20">
        <v>0.85599999999999998</v>
      </c>
      <c r="C6472" s="19">
        <v>15436</v>
      </c>
      <c r="D6472" s="19">
        <v>921.66071079999995</v>
      </c>
      <c r="E6472" s="23">
        <v>0.241494024</v>
      </c>
      <c r="F6472" s="23">
        <v>0.136495963</v>
      </c>
      <c r="G6472" s="17">
        <v>0</v>
      </c>
      <c r="H6472" s="17">
        <v>1</v>
      </c>
      <c r="I6472" s="17">
        <v>0.64640943500000003</v>
      </c>
      <c r="J6472" s="17">
        <v>0.35241921900000001</v>
      </c>
      <c r="K6472" s="17">
        <v>1.17E-3</v>
      </c>
    </row>
    <row r="6473" spans="1:11" x14ac:dyDescent="0.45">
      <c r="A6473" s="10" t="s">
        <v>59</v>
      </c>
      <c r="B6473" s="20">
        <v>0.85799999999999998</v>
      </c>
      <c r="C6473" s="19">
        <v>15471</v>
      </c>
      <c r="D6473" s="19">
        <v>930.1237926</v>
      </c>
      <c r="E6473" s="23">
        <v>0.24284075099999999</v>
      </c>
      <c r="F6473" s="23">
        <v>0.13766413</v>
      </c>
      <c r="G6473" s="17">
        <v>0</v>
      </c>
      <c r="H6473" s="17">
        <v>1</v>
      </c>
      <c r="I6473" s="17">
        <v>0.64994376600000003</v>
      </c>
      <c r="J6473" s="17">
        <v>0.34889659699999997</v>
      </c>
      <c r="K6473" s="17">
        <v>1.16E-3</v>
      </c>
    </row>
    <row r="6474" spans="1:11" x14ac:dyDescent="0.45">
      <c r="A6474" s="10" t="s">
        <v>59</v>
      </c>
      <c r="B6474" s="20">
        <v>0.85899999999999999</v>
      </c>
      <c r="C6474" s="19">
        <v>15483</v>
      </c>
      <c r="D6474" s="19">
        <v>933.05717449999997</v>
      </c>
      <c r="E6474" s="23">
        <v>0.24467420300000001</v>
      </c>
      <c r="F6474" s="23">
        <v>0.138757309</v>
      </c>
      <c r="G6474" s="17">
        <v>0</v>
      </c>
      <c r="H6474" s="17">
        <v>1</v>
      </c>
      <c r="I6474" s="17">
        <v>0.65057584999999996</v>
      </c>
      <c r="J6474" s="17">
        <v>0.34826660700000001</v>
      </c>
      <c r="K6474" s="17">
        <v>1.16E-3</v>
      </c>
    </row>
    <row r="6475" spans="1:11" x14ac:dyDescent="0.45">
      <c r="A6475" s="10" t="s">
        <v>59</v>
      </c>
      <c r="B6475" s="20">
        <v>0.86199999999999999</v>
      </c>
      <c r="C6475" s="19">
        <v>15541</v>
      </c>
      <c r="D6475" s="19">
        <v>947.26742609999997</v>
      </c>
      <c r="E6475" s="23">
        <v>0.24579489400000001</v>
      </c>
      <c r="F6475" s="23">
        <v>0.139820159</v>
      </c>
      <c r="G6475" s="17">
        <v>0</v>
      </c>
      <c r="H6475" s="17">
        <v>1</v>
      </c>
      <c r="I6475" s="17">
        <v>0.65601722399999995</v>
      </c>
      <c r="J6475" s="17">
        <v>0.34284325799999998</v>
      </c>
      <c r="K6475" s="17">
        <v>1.14E-3</v>
      </c>
    </row>
    <row r="6476" spans="1:11" x14ac:dyDescent="0.45">
      <c r="A6476" s="10" t="s">
        <v>59</v>
      </c>
      <c r="B6476" s="20">
        <v>0.86299999999999999</v>
      </c>
      <c r="C6476" s="19">
        <v>15555</v>
      </c>
      <c r="D6476" s="19">
        <v>950.70907969999996</v>
      </c>
      <c r="E6476" s="23">
        <v>0.24625707899999999</v>
      </c>
      <c r="F6476" s="23">
        <v>0.14156102600000001</v>
      </c>
      <c r="G6476" s="17">
        <v>0</v>
      </c>
      <c r="H6476" s="17">
        <v>1</v>
      </c>
      <c r="I6476" s="17">
        <v>0.65744113900000001</v>
      </c>
      <c r="J6476" s="17">
        <v>0.34142405999999997</v>
      </c>
      <c r="K6476" s="17">
        <v>1.1299999999999999E-3</v>
      </c>
    </row>
    <row r="6477" spans="1:11" x14ac:dyDescent="0.45">
      <c r="A6477" s="10" t="s">
        <v>59</v>
      </c>
      <c r="B6477" s="20">
        <v>0.86399999999999999</v>
      </c>
      <c r="C6477" s="19">
        <v>15581</v>
      </c>
      <c r="D6477" s="19">
        <v>957.16200140000001</v>
      </c>
      <c r="E6477" s="23">
        <v>0.249633723</v>
      </c>
      <c r="F6477" s="23">
        <v>0.14212813899999999</v>
      </c>
      <c r="G6477" s="17">
        <v>0</v>
      </c>
      <c r="H6477" s="17">
        <v>1</v>
      </c>
      <c r="I6477" s="17">
        <v>0.659611752</v>
      </c>
      <c r="J6477" s="17">
        <v>0.339260638</v>
      </c>
      <c r="K6477" s="17">
        <v>1.1299999999999999E-3</v>
      </c>
    </row>
    <row r="6478" spans="1:11" x14ac:dyDescent="0.45">
      <c r="A6478" s="10" t="s">
        <v>59</v>
      </c>
      <c r="B6478" s="20">
        <v>0.86499999999999999</v>
      </c>
      <c r="C6478" s="19">
        <v>15585</v>
      </c>
      <c r="D6478" s="19">
        <v>958.16349190000005</v>
      </c>
      <c r="E6478" s="23">
        <v>0.251143436</v>
      </c>
      <c r="F6478" s="23">
        <v>0.14283268499999999</v>
      </c>
      <c r="G6478" s="17">
        <v>0</v>
      </c>
      <c r="H6478" s="17">
        <v>1</v>
      </c>
      <c r="I6478" s="17">
        <v>0.65976355099999995</v>
      </c>
      <c r="J6478" s="17">
        <v>0.33911001299999999</v>
      </c>
      <c r="K6478" s="17">
        <v>1.1299999999999999E-3</v>
      </c>
    </row>
    <row r="6479" spans="1:11" x14ac:dyDescent="0.45">
      <c r="A6479" s="10" t="s">
        <v>59</v>
      </c>
      <c r="B6479" s="20">
        <v>0.86599999999999999</v>
      </c>
      <c r="C6479" s="19">
        <v>15607</v>
      </c>
      <c r="D6479" s="19">
        <v>963.69030940000005</v>
      </c>
      <c r="E6479" s="23">
        <v>0.25121897599999998</v>
      </c>
      <c r="F6479" s="23">
        <v>0.14344750100000001</v>
      </c>
      <c r="G6479" s="17">
        <v>0</v>
      </c>
      <c r="H6479" s="17">
        <v>1</v>
      </c>
      <c r="I6479" s="17">
        <v>0.66213227100000005</v>
      </c>
      <c r="J6479" s="17">
        <v>0.33674913499999998</v>
      </c>
      <c r="K6479" s="17">
        <v>1.1199999999999999E-3</v>
      </c>
    </row>
    <row r="6480" spans="1:11" x14ac:dyDescent="0.45">
      <c r="A6480" s="10" t="s">
        <v>59</v>
      </c>
      <c r="B6480" s="20">
        <v>0.86699999999999999</v>
      </c>
      <c r="C6480" s="19">
        <v>15625</v>
      </c>
      <c r="D6480" s="19">
        <v>968.22248769999999</v>
      </c>
      <c r="E6480" s="23">
        <v>0.25315677599999997</v>
      </c>
      <c r="F6480" s="23">
        <v>0.14425206900000001</v>
      </c>
      <c r="G6480" s="17">
        <v>0</v>
      </c>
      <c r="H6480" s="17">
        <v>1</v>
      </c>
      <c r="I6480" s="17">
        <v>0.66393795600000005</v>
      </c>
      <c r="J6480" s="17">
        <v>0.33494942900000002</v>
      </c>
      <c r="K6480" s="17">
        <v>1.1100000000000001E-3</v>
      </c>
    </row>
    <row r="6481" spans="1:11" x14ac:dyDescent="0.45">
      <c r="A6481" s="10" t="s">
        <v>59</v>
      </c>
      <c r="B6481" s="20">
        <v>0.86899999999999999</v>
      </c>
      <c r="C6481" s="19">
        <v>15659</v>
      </c>
      <c r="D6481" s="19">
        <v>976.84005000000002</v>
      </c>
      <c r="E6481" s="23">
        <v>0.25345771499999997</v>
      </c>
      <c r="F6481" s="23">
        <v>0.145247127</v>
      </c>
      <c r="G6481" s="17">
        <v>0</v>
      </c>
      <c r="H6481" s="17">
        <v>1</v>
      </c>
      <c r="I6481" s="17">
        <v>0.66666965</v>
      </c>
      <c r="J6481" s="17">
        <v>0.33222677900000003</v>
      </c>
      <c r="K6481" s="17">
        <v>1.1000000000000001E-3</v>
      </c>
    </row>
    <row r="6482" spans="1:11" x14ac:dyDescent="0.45">
      <c r="A6482" s="10" t="s">
        <v>59</v>
      </c>
      <c r="B6482" s="20">
        <v>0.87</v>
      </c>
      <c r="C6482" s="19">
        <v>15681</v>
      </c>
      <c r="D6482" s="19">
        <v>982.43816790000005</v>
      </c>
      <c r="E6482" s="23">
        <v>0.25459922899999998</v>
      </c>
      <c r="F6482" s="23">
        <v>0.14633834000000001</v>
      </c>
      <c r="G6482" s="17">
        <v>0</v>
      </c>
      <c r="H6482" s="17">
        <v>1</v>
      </c>
      <c r="I6482" s="17">
        <v>0.66886761500000003</v>
      </c>
      <c r="J6482" s="17">
        <v>0.33003609099999998</v>
      </c>
      <c r="K6482" s="17">
        <v>1.1000000000000001E-3</v>
      </c>
    </row>
    <row r="6483" spans="1:11" x14ac:dyDescent="0.45">
      <c r="A6483" s="10" t="s">
        <v>59</v>
      </c>
      <c r="B6483" s="20">
        <v>0.872</v>
      </c>
      <c r="C6483" s="19">
        <v>15726</v>
      </c>
      <c r="D6483" s="19">
        <v>993.91693710000004</v>
      </c>
      <c r="E6483" s="23">
        <v>0.25575903100000003</v>
      </c>
      <c r="F6483" s="23">
        <v>0.147456528</v>
      </c>
      <c r="G6483" s="17">
        <v>0</v>
      </c>
      <c r="H6483" s="17">
        <v>1</v>
      </c>
      <c r="I6483" s="17">
        <v>0.66744737600000004</v>
      </c>
      <c r="J6483" s="17">
        <v>0.33146395499999998</v>
      </c>
      <c r="K6483" s="17">
        <v>1.09E-3</v>
      </c>
    </row>
    <row r="6484" spans="1:11" x14ac:dyDescent="0.45">
      <c r="A6484" s="10" t="s">
        <v>59</v>
      </c>
      <c r="B6484" s="20">
        <v>0.873</v>
      </c>
      <c r="C6484" s="19">
        <v>15740</v>
      </c>
      <c r="D6484" s="19">
        <v>997.52908070000001</v>
      </c>
      <c r="E6484" s="23">
        <v>0.25937824799999998</v>
      </c>
      <c r="F6484" s="23">
        <v>0.148942095</v>
      </c>
      <c r="G6484" s="17">
        <v>0</v>
      </c>
      <c r="H6484" s="17">
        <v>1</v>
      </c>
      <c r="I6484" s="17">
        <v>0.66844615699999999</v>
      </c>
      <c r="J6484" s="17">
        <v>0.33046856099999999</v>
      </c>
      <c r="K6484" s="17">
        <v>1.09E-3</v>
      </c>
    </row>
    <row r="6485" spans="1:11" x14ac:dyDescent="0.45">
      <c r="A6485" s="10" t="s">
        <v>59</v>
      </c>
      <c r="B6485" s="20">
        <v>0.874</v>
      </c>
      <c r="C6485" s="19">
        <v>15758</v>
      </c>
      <c r="D6485" s="19">
        <v>1002.205182</v>
      </c>
      <c r="E6485" s="23">
        <v>0.26221583900000001</v>
      </c>
      <c r="F6485" s="23">
        <v>0.14956778500000001</v>
      </c>
      <c r="G6485" s="17">
        <v>0</v>
      </c>
      <c r="H6485" s="17">
        <v>1</v>
      </c>
      <c r="I6485" s="17">
        <v>0.670086195</v>
      </c>
      <c r="J6485" s="17">
        <v>0.32883389099999999</v>
      </c>
      <c r="K6485" s="17">
        <v>1.08E-3</v>
      </c>
    </row>
    <row r="6486" spans="1:11" x14ac:dyDescent="0.45">
      <c r="A6486" s="10" t="s">
        <v>59</v>
      </c>
      <c r="B6486" s="20">
        <v>0.875</v>
      </c>
      <c r="C6486" s="19">
        <v>15777</v>
      </c>
      <c r="D6486" s="19">
        <v>1007.221327</v>
      </c>
      <c r="E6486" s="23">
        <v>0.26574600300000001</v>
      </c>
      <c r="F6486" s="23">
        <v>0.150189616</v>
      </c>
      <c r="G6486" s="17">
        <v>0</v>
      </c>
      <c r="H6486" s="17">
        <v>1</v>
      </c>
      <c r="I6486" s="17">
        <v>0.67140728100000002</v>
      </c>
      <c r="J6486" s="17">
        <v>0.32751712900000002</v>
      </c>
      <c r="K6486" s="17">
        <v>1.08E-3</v>
      </c>
    </row>
    <row r="6487" spans="1:11" x14ac:dyDescent="0.45">
      <c r="A6487" s="10" t="s">
        <v>59</v>
      </c>
      <c r="B6487" s="20">
        <v>0.876</v>
      </c>
      <c r="C6487" s="19">
        <v>15796</v>
      </c>
      <c r="D6487" s="19">
        <v>1012.309585</v>
      </c>
      <c r="E6487" s="23">
        <v>0.26881867999999998</v>
      </c>
      <c r="F6487" s="23">
        <v>0.15092454599999999</v>
      </c>
      <c r="G6487" s="17">
        <v>0</v>
      </c>
      <c r="H6487" s="17">
        <v>1</v>
      </c>
      <c r="I6487" s="17">
        <v>0.67249154</v>
      </c>
      <c r="J6487" s="17">
        <v>0.32643652099999998</v>
      </c>
      <c r="K6487" s="17">
        <v>1.07E-3</v>
      </c>
    </row>
    <row r="6488" spans="1:11" x14ac:dyDescent="0.45">
      <c r="A6488" s="10" t="s">
        <v>59</v>
      </c>
      <c r="B6488" s="20">
        <v>0.877</v>
      </c>
      <c r="C6488" s="19">
        <v>15806</v>
      </c>
      <c r="D6488" s="19">
        <v>1015.001655</v>
      </c>
      <c r="E6488" s="23">
        <v>0.26929183800000001</v>
      </c>
      <c r="F6488" s="23">
        <v>0.151812842</v>
      </c>
      <c r="G6488" s="17">
        <v>0</v>
      </c>
      <c r="H6488" s="17">
        <v>1</v>
      </c>
      <c r="I6488" s="17">
        <v>0.67321610899999995</v>
      </c>
      <c r="J6488" s="17">
        <v>0.325714324</v>
      </c>
      <c r="K6488" s="17">
        <v>1.07E-3</v>
      </c>
    </row>
    <row r="6489" spans="1:11" x14ac:dyDescent="0.45">
      <c r="A6489" s="10" t="s">
        <v>59</v>
      </c>
      <c r="B6489" s="20">
        <v>0.878</v>
      </c>
      <c r="C6489" s="19">
        <v>15827</v>
      </c>
      <c r="D6489" s="19">
        <v>1020.673799</v>
      </c>
      <c r="E6489" s="23">
        <v>0.27116183100000002</v>
      </c>
      <c r="F6489" s="23">
        <v>0.15237136200000001</v>
      </c>
      <c r="G6489" s="17">
        <v>0</v>
      </c>
      <c r="H6489" s="17">
        <v>1</v>
      </c>
      <c r="I6489" s="17">
        <v>0.67491630400000002</v>
      </c>
      <c r="J6489" s="17">
        <v>0.324019693</v>
      </c>
      <c r="K6489" s="17">
        <v>1.06E-3</v>
      </c>
    </row>
    <row r="6490" spans="1:11" x14ac:dyDescent="0.45">
      <c r="A6490" s="10" t="s">
        <v>59</v>
      </c>
      <c r="B6490" s="20">
        <v>0.879</v>
      </c>
      <c r="C6490" s="19">
        <v>15852</v>
      </c>
      <c r="D6490" s="19">
        <v>1027.512291</v>
      </c>
      <c r="E6490" s="23">
        <v>0.27873699000000002</v>
      </c>
      <c r="F6490" s="23">
        <v>0.15317053799999999</v>
      </c>
      <c r="G6490" s="17">
        <v>0</v>
      </c>
      <c r="H6490" s="17">
        <v>1</v>
      </c>
      <c r="I6490" s="17">
        <v>0.67676376800000004</v>
      </c>
      <c r="J6490" s="17">
        <v>0.32217933199999998</v>
      </c>
      <c r="K6490" s="17">
        <v>1.06E-3</v>
      </c>
    </row>
    <row r="6491" spans="1:11" x14ac:dyDescent="0.45">
      <c r="A6491" s="10" t="s">
        <v>59</v>
      </c>
      <c r="B6491" s="20">
        <v>0.88</v>
      </c>
      <c r="C6491" s="19">
        <v>15868</v>
      </c>
      <c r="D6491" s="19">
        <v>1031.999871</v>
      </c>
      <c r="E6491" s="23">
        <v>0.28155703300000001</v>
      </c>
      <c r="F6491" s="23">
        <v>0.15424491000000001</v>
      </c>
      <c r="G6491" s="17">
        <v>0</v>
      </c>
      <c r="H6491" s="17">
        <v>1</v>
      </c>
      <c r="I6491" s="17">
        <v>0.67706914900000004</v>
      </c>
      <c r="J6491" s="17">
        <v>0.32187748100000002</v>
      </c>
      <c r="K6491" s="17">
        <v>1.0499999999999999E-3</v>
      </c>
    </row>
    <row r="6492" spans="1:11" x14ac:dyDescent="0.45">
      <c r="A6492" s="10" t="s">
        <v>59</v>
      </c>
      <c r="B6492" s="20">
        <v>0.88100000000000001</v>
      </c>
      <c r="C6492" s="19">
        <v>15887</v>
      </c>
      <c r="D6492" s="19">
        <v>1037.352279</v>
      </c>
      <c r="E6492" s="23">
        <v>0.281761443</v>
      </c>
      <c r="F6492" s="23">
        <v>0.15500229099999999</v>
      </c>
      <c r="G6492" s="17">
        <v>0</v>
      </c>
      <c r="H6492" s="17">
        <v>1</v>
      </c>
      <c r="I6492" s="17">
        <v>0.67892390599999997</v>
      </c>
      <c r="J6492" s="17">
        <v>0.32002877499999999</v>
      </c>
      <c r="K6492" s="17">
        <v>1.0499999999999999E-3</v>
      </c>
    </row>
    <row r="6493" spans="1:11" x14ac:dyDescent="0.45">
      <c r="A6493" s="10" t="s">
        <v>59</v>
      </c>
      <c r="B6493" s="20">
        <v>0.88200000000000001</v>
      </c>
      <c r="C6493" s="19">
        <v>15904</v>
      </c>
      <c r="D6493" s="19">
        <v>1042.177805</v>
      </c>
      <c r="E6493" s="23">
        <v>0.28453240800000001</v>
      </c>
      <c r="F6493" s="23">
        <v>0.15580441</v>
      </c>
      <c r="G6493" s="17">
        <v>0</v>
      </c>
      <c r="H6493" s="17">
        <v>1</v>
      </c>
      <c r="I6493" s="17">
        <v>0.67995430800000001</v>
      </c>
      <c r="J6493" s="17">
        <v>0.31900282099999999</v>
      </c>
      <c r="K6493" s="17">
        <v>1.0399999999999999E-3</v>
      </c>
    </row>
    <row r="6494" spans="1:11" x14ac:dyDescent="0.45">
      <c r="A6494" s="10" t="s">
        <v>59</v>
      </c>
      <c r="B6494" s="20">
        <v>0.88300000000000001</v>
      </c>
      <c r="C6494" s="19">
        <v>15915</v>
      </c>
      <c r="D6494" s="19">
        <v>1045.3105430000001</v>
      </c>
      <c r="E6494" s="23">
        <v>0.28546509399999997</v>
      </c>
      <c r="F6494" s="23">
        <v>0.15634985000000001</v>
      </c>
      <c r="G6494" s="17">
        <v>0</v>
      </c>
      <c r="H6494" s="17">
        <v>1</v>
      </c>
      <c r="I6494" s="17">
        <v>0.68056576400000002</v>
      </c>
      <c r="J6494" s="17">
        <v>0.31839335699999999</v>
      </c>
      <c r="K6494" s="17">
        <v>1.0399999999999999E-3</v>
      </c>
    </row>
    <row r="6495" spans="1:11" x14ac:dyDescent="0.45">
      <c r="A6495" s="10" t="s">
        <v>59</v>
      </c>
      <c r="B6495" s="20">
        <v>0.88500000000000001</v>
      </c>
      <c r="C6495" s="19">
        <v>15957</v>
      </c>
      <c r="D6495" s="19">
        <v>1057.3533749999999</v>
      </c>
      <c r="E6495" s="23">
        <v>0.28810762099999998</v>
      </c>
      <c r="F6495" s="23">
        <v>0.15732336199999999</v>
      </c>
      <c r="G6495" s="17">
        <v>0</v>
      </c>
      <c r="H6495" s="17">
        <v>1</v>
      </c>
      <c r="I6495" s="17">
        <v>0.68198902800000005</v>
      </c>
      <c r="J6495" s="17">
        <v>0.31697473199999998</v>
      </c>
      <c r="K6495" s="17">
        <v>1.0399999999999999E-3</v>
      </c>
    </row>
    <row r="6496" spans="1:11" x14ac:dyDescent="0.45">
      <c r="A6496" s="10" t="s">
        <v>59</v>
      </c>
      <c r="B6496" s="20">
        <v>0.88600000000000001</v>
      </c>
      <c r="C6496" s="19">
        <v>15978</v>
      </c>
      <c r="D6496" s="19">
        <v>1063.4289679999999</v>
      </c>
      <c r="E6496" s="23">
        <v>0.28986995300000001</v>
      </c>
      <c r="F6496" s="23">
        <v>0.15867878599999999</v>
      </c>
      <c r="G6496" s="17">
        <v>0</v>
      </c>
      <c r="H6496" s="17">
        <v>1</v>
      </c>
      <c r="I6496" s="17">
        <v>0.683656983</v>
      </c>
      <c r="J6496" s="17">
        <v>0.31531221100000001</v>
      </c>
      <c r="K6496" s="17">
        <v>1.0300000000000001E-3</v>
      </c>
    </row>
    <row r="6497" spans="1:11" x14ac:dyDescent="0.45">
      <c r="A6497" s="10" t="s">
        <v>59</v>
      </c>
      <c r="B6497" s="20">
        <v>0.88700000000000001</v>
      </c>
      <c r="C6497" s="19">
        <v>15992</v>
      </c>
      <c r="D6497" s="19">
        <v>1067.5</v>
      </c>
      <c r="E6497" s="23">
        <v>0.29078797299999998</v>
      </c>
      <c r="F6497" s="23">
        <v>0.15935934600000001</v>
      </c>
      <c r="G6497" s="17">
        <v>0</v>
      </c>
      <c r="H6497" s="17">
        <v>1</v>
      </c>
      <c r="I6497" s="17">
        <v>0.68510532599999996</v>
      </c>
      <c r="J6497" s="17">
        <v>0.313868588</v>
      </c>
      <c r="K6497" s="17">
        <v>1.0300000000000001E-3</v>
      </c>
    </row>
    <row r="6498" spans="1:11" x14ac:dyDescent="0.45">
      <c r="A6498" s="10" t="s">
        <v>59</v>
      </c>
      <c r="B6498" s="20">
        <v>0.88800000000000001</v>
      </c>
      <c r="C6498" s="19">
        <v>16014</v>
      </c>
      <c r="D6498" s="19">
        <v>1073.9498020000001</v>
      </c>
      <c r="E6498" s="23">
        <v>0.29430720399999999</v>
      </c>
      <c r="F6498" s="23">
        <v>0.16073241199999999</v>
      </c>
      <c r="G6498" s="17">
        <v>0</v>
      </c>
      <c r="H6498" s="17">
        <v>1</v>
      </c>
      <c r="I6498" s="17">
        <v>0.686231009</v>
      </c>
      <c r="J6498" s="17">
        <v>0.312746572</v>
      </c>
      <c r="K6498" s="17">
        <v>1.0200000000000001E-3</v>
      </c>
    </row>
    <row r="6499" spans="1:11" x14ac:dyDescent="0.45">
      <c r="A6499" s="10" t="s">
        <v>59</v>
      </c>
      <c r="B6499" s="20">
        <v>0.88900000000000001</v>
      </c>
      <c r="C6499" s="19">
        <v>16029</v>
      </c>
      <c r="D6499" s="19">
        <v>1078.4033509999999</v>
      </c>
      <c r="E6499" s="23">
        <v>0.29881042899999999</v>
      </c>
      <c r="F6499" s="23">
        <v>0.161685052</v>
      </c>
      <c r="G6499" s="17">
        <v>0</v>
      </c>
      <c r="H6499" s="17">
        <v>1</v>
      </c>
      <c r="I6499" s="17">
        <v>0.68722104799999995</v>
      </c>
      <c r="J6499" s="17">
        <v>0.31175987500000002</v>
      </c>
      <c r="K6499" s="17">
        <v>1.0200000000000001E-3</v>
      </c>
    </row>
    <row r="6500" spans="1:11" x14ac:dyDescent="0.45">
      <c r="A6500" s="10" t="s">
        <v>59</v>
      </c>
      <c r="B6500" s="20">
        <v>0.89</v>
      </c>
      <c r="C6500" s="19">
        <v>16048</v>
      </c>
      <c r="D6500" s="19">
        <v>1084.123977</v>
      </c>
      <c r="E6500" s="23">
        <v>0.30323327</v>
      </c>
      <c r="F6500" s="23">
        <v>0.16245522700000001</v>
      </c>
      <c r="G6500" s="17">
        <v>0</v>
      </c>
      <c r="H6500" s="17">
        <v>1</v>
      </c>
      <c r="I6500" s="17">
        <v>0.68865688700000005</v>
      </c>
      <c r="J6500" s="17">
        <v>0.31032886700000001</v>
      </c>
      <c r="K6500" s="17">
        <v>1.01E-3</v>
      </c>
    </row>
    <row r="6501" spans="1:11" x14ac:dyDescent="0.45">
      <c r="A6501" s="10" t="s">
        <v>59</v>
      </c>
      <c r="B6501" s="20">
        <v>0.89100000000000001</v>
      </c>
      <c r="C6501" s="19">
        <v>16065</v>
      </c>
      <c r="D6501" s="19">
        <v>1089.311764</v>
      </c>
      <c r="E6501" s="23">
        <v>0.30740666900000002</v>
      </c>
      <c r="F6501" s="23">
        <v>0.16337722399999999</v>
      </c>
      <c r="G6501" s="17">
        <v>0</v>
      </c>
      <c r="H6501" s="17">
        <v>1</v>
      </c>
      <c r="I6501" s="17">
        <v>0.69016541799999997</v>
      </c>
      <c r="J6501" s="17">
        <v>0.308825448</v>
      </c>
      <c r="K6501" s="17">
        <v>1.01E-3</v>
      </c>
    </row>
    <row r="6502" spans="1:11" x14ac:dyDescent="0.45">
      <c r="A6502" s="10" t="s">
        <v>59</v>
      </c>
      <c r="B6502" s="20">
        <v>0.89200000000000002</v>
      </c>
      <c r="C6502" s="19">
        <v>16085</v>
      </c>
      <c r="D6502" s="19">
        <v>1095.4734579999999</v>
      </c>
      <c r="E6502" s="23">
        <v>0.31223616999999998</v>
      </c>
      <c r="F6502" s="23">
        <v>0.16397548100000001</v>
      </c>
      <c r="G6502" s="17">
        <v>0</v>
      </c>
      <c r="H6502" s="17">
        <v>1</v>
      </c>
      <c r="I6502" s="17">
        <v>0.69206203700000002</v>
      </c>
      <c r="J6502" s="17">
        <v>0.30693510899999998</v>
      </c>
      <c r="K6502" s="17">
        <v>1E-3</v>
      </c>
    </row>
    <row r="6503" spans="1:11" x14ac:dyDescent="0.45">
      <c r="A6503" s="10" t="s">
        <v>59</v>
      </c>
      <c r="B6503" s="20">
        <v>0.89300000000000002</v>
      </c>
      <c r="C6503" s="19">
        <v>16100</v>
      </c>
      <c r="D6503" s="19">
        <v>1100.1889739999999</v>
      </c>
      <c r="E6503" s="23">
        <v>0.31589555000000002</v>
      </c>
      <c r="F6503" s="23">
        <v>0.164687307</v>
      </c>
      <c r="G6503" s="17">
        <v>0</v>
      </c>
      <c r="H6503" s="17">
        <v>1</v>
      </c>
      <c r="I6503" s="17">
        <v>0.69293650100000004</v>
      </c>
      <c r="J6503" s="17">
        <v>0.30606397400000002</v>
      </c>
      <c r="K6503" s="17">
        <v>1E-3</v>
      </c>
    </row>
    <row r="6504" spans="1:11" x14ac:dyDescent="0.45">
      <c r="A6504" s="10" t="s">
        <v>59</v>
      </c>
      <c r="B6504" s="20">
        <v>0.89400000000000002</v>
      </c>
      <c r="C6504" s="19">
        <v>16119</v>
      </c>
      <c r="D6504" s="19">
        <v>1106.2109359999999</v>
      </c>
      <c r="E6504" s="23">
        <v>0.31727889599999998</v>
      </c>
      <c r="F6504" s="23">
        <v>0.16523976900000001</v>
      </c>
      <c r="G6504" s="17">
        <v>0</v>
      </c>
      <c r="H6504" s="17">
        <v>1</v>
      </c>
      <c r="I6504" s="17">
        <v>0.69439056899999996</v>
      </c>
      <c r="J6504" s="17">
        <v>0.30461463900000002</v>
      </c>
      <c r="K6504" s="17">
        <v>9.9500000000000001E-4</v>
      </c>
    </row>
    <row r="6505" spans="1:11" x14ac:dyDescent="0.45">
      <c r="A6505" s="10" t="s">
        <v>59</v>
      </c>
      <c r="B6505" s="20">
        <v>0.89500000000000002</v>
      </c>
      <c r="C6505" s="19">
        <v>16139</v>
      </c>
      <c r="D6505" s="19">
        <v>1112.6100799999999</v>
      </c>
      <c r="E6505" s="23">
        <v>0.32083468599999998</v>
      </c>
      <c r="F6505" s="23">
        <v>0.16699108700000001</v>
      </c>
      <c r="G6505" s="17">
        <v>0</v>
      </c>
      <c r="H6505" s="17">
        <v>1</v>
      </c>
      <c r="I6505" s="17">
        <v>0.69497062399999998</v>
      </c>
      <c r="J6505" s="17">
        <v>0.30403825200000001</v>
      </c>
      <c r="K6505" s="17">
        <v>9.9099999999999991E-4</v>
      </c>
    </row>
    <row r="6506" spans="1:11" x14ac:dyDescent="0.45">
      <c r="A6506" s="10" t="s">
        <v>59</v>
      </c>
      <c r="B6506" s="20">
        <v>0.89600000000000002</v>
      </c>
      <c r="C6506" s="19">
        <v>16157</v>
      </c>
      <c r="D6506" s="19">
        <v>1118.4139809999999</v>
      </c>
      <c r="E6506" s="23">
        <v>0.324913006</v>
      </c>
      <c r="F6506" s="23">
        <v>0.16792684999999999</v>
      </c>
      <c r="G6506" s="17">
        <v>0</v>
      </c>
      <c r="H6506" s="17">
        <v>1</v>
      </c>
      <c r="I6506" s="17">
        <v>0.69624227900000002</v>
      </c>
      <c r="J6506" s="17">
        <v>0.30277099499999999</v>
      </c>
      <c r="K6506" s="17">
        <v>9.8700000000000003E-4</v>
      </c>
    </row>
    <row r="6507" spans="1:11" x14ac:dyDescent="0.45">
      <c r="A6507" s="10" t="s">
        <v>59</v>
      </c>
      <c r="B6507" s="20">
        <v>0.89700000000000002</v>
      </c>
      <c r="C6507" s="19">
        <v>16175</v>
      </c>
      <c r="D6507" s="19">
        <v>1124.315744</v>
      </c>
      <c r="E6507" s="23">
        <v>0.32982889300000001</v>
      </c>
      <c r="F6507" s="23">
        <v>0.16861204799999999</v>
      </c>
      <c r="G6507" s="17">
        <v>0</v>
      </c>
      <c r="H6507" s="17">
        <v>1</v>
      </c>
      <c r="I6507" s="17">
        <v>0.69763107599999996</v>
      </c>
      <c r="J6507" s="17">
        <v>0.30138700899999998</v>
      </c>
      <c r="K6507" s="17">
        <v>9.8200000000000002E-4</v>
      </c>
    </row>
    <row r="6508" spans="1:11" x14ac:dyDescent="0.45">
      <c r="A6508" s="10" t="s">
        <v>59</v>
      </c>
      <c r="B6508" s="20">
        <v>0.89800000000000002</v>
      </c>
      <c r="C6508" s="19">
        <v>16191</v>
      </c>
      <c r="D6508" s="19">
        <v>1129.627583</v>
      </c>
      <c r="E6508" s="23">
        <v>0.33281844500000002</v>
      </c>
      <c r="F6508" s="23">
        <v>0.16998714600000001</v>
      </c>
      <c r="G6508" s="17">
        <v>0</v>
      </c>
      <c r="H6508" s="17">
        <v>1</v>
      </c>
      <c r="I6508" s="17">
        <v>0.69902646899999998</v>
      </c>
      <c r="J6508" s="17">
        <v>0.29999614699999999</v>
      </c>
      <c r="K6508" s="17">
        <v>9.77E-4</v>
      </c>
    </row>
    <row r="6509" spans="1:11" x14ac:dyDescent="0.45">
      <c r="A6509" s="10" t="s">
        <v>59</v>
      </c>
      <c r="B6509" s="20">
        <v>0.89900000000000002</v>
      </c>
      <c r="C6509" s="19">
        <v>16209</v>
      </c>
      <c r="D6509" s="19">
        <v>1135.6512760000001</v>
      </c>
      <c r="E6509" s="23">
        <v>0.33640266099999999</v>
      </c>
      <c r="F6509" s="23">
        <v>0.17091271099999999</v>
      </c>
      <c r="G6509" s="17">
        <v>0</v>
      </c>
      <c r="H6509" s="17">
        <v>1</v>
      </c>
      <c r="I6509" s="17">
        <v>0.70060472799999995</v>
      </c>
      <c r="J6509" s="17">
        <v>0.29842317499999998</v>
      </c>
      <c r="K6509" s="17">
        <v>9.7199999999999999E-4</v>
      </c>
    </row>
    <row r="6510" spans="1:11" x14ac:dyDescent="0.45">
      <c r="A6510" s="10" t="s">
        <v>59</v>
      </c>
      <c r="B6510" s="20">
        <v>0.9</v>
      </c>
      <c r="C6510" s="19">
        <v>16230</v>
      </c>
      <c r="D6510" s="19">
        <v>1142.7313999999999</v>
      </c>
      <c r="E6510" s="23">
        <v>0.33782344399999997</v>
      </c>
      <c r="F6510" s="23">
        <v>0.17192798100000001</v>
      </c>
      <c r="G6510" s="17">
        <v>0</v>
      </c>
      <c r="H6510" s="17">
        <v>1</v>
      </c>
      <c r="I6510" s="17">
        <v>0.70215189</v>
      </c>
      <c r="J6510" s="17">
        <v>0.29688109000000001</v>
      </c>
      <c r="K6510" s="17">
        <v>9.6699999999999998E-4</v>
      </c>
    </row>
    <row r="6511" spans="1:11" x14ac:dyDescent="0.45">
      <c r="A6511" s="10" t="s">
        <v>59</v>
      </c>
      <c r="B6511" s="20">
        <v>0.90100000000000002</v>
      </c>
      <c r="C6511" s="19">
        <v>16242</v>
      </c>
      <c r="D6511" s="19">
        <v>1146.79268</v>
      </c>
      <c r="E6511" s="23">
        <v>0.34174545499999998</v>
      </c>
      <c r="F6511" s="23">
        <v>0.17303038900000001</v>
      </c>
      <c r="G6511" s="17">
        <v>0</v>
      </c>
      <c r="H6511" s="17">
        <v>1</v>
      </c>
      <c r="I6511" s="17">
        <v>0.70243280900000005</v>
      </c>
      <c r="J6511" s="17">
        <v>0.29660195900000003</v>
      </c>
      <c r="K6511" s="17">
        <v>9.6500000000000004E-4</v>
      </c>
    </row>
    <row r="6512" spans="1:11" x14ac:dyDescent="0.45">
      <c r="A6512" s="10" t="s">
        <v>59</v>
      </c>
      <c r="B6512" s="20">
        <v>0.90200000000000002</v>
      </c>
      <c r="C6512" s="19">
        <v>16257</v>
      </c>
      <c r="D6512" s="19">
        <v>1151.9373579999999</v>
      </c>
      <c r="E6512" s="23">
        <v>0.34665421099999999</v>
      </c>
      <c r="F6512" s="23">
        <v>0.17364286300000001</v>
      </c>
      <c r="G6512" s="17">
        <v>0</v>
      </c>
      <c r="H6512" s="17">
        <v>1</v>
      </c>
      <c r="I6512" s="17">
        <v>0.70319496199999998</v>
      </c>
      <c r="J6512" s="17">
        <v>0.29584371300000001</v>
      </c>
      <c r="K6512" s="17">
        <v>9.6100000000000005E-4</v>
      </c>
    </row>
    <row r="6513" spans="1:11" x14ac:dyDescent="0.45">
      <c r="A6513" s="10" t="s">
        <v>59</v>
      </c>
      <c r="B6513" s="20">
        <v>0.90300000000000002</v>
      </c>
      <c r="C6513" s="19">
        <v>16279</v>
      </c>
      <c r="D6513" s="19">
        <v>1159.5699930000001</v>
      </c>
      <c r="E6513" s="23">
        <v>0.34753599400000001</v>
      </c>
      <c r="F6513" s="23">
        <v>0.17470561000000001</v>
      </c>
      <c r="G6513" s="17">
        <v>0</v>
      </c>
      <c r="H6513" s="17">
        <v>1</v>
      </c>
      <c r="I6513" s="17">
        <v>0.70490778099999996</v>
      </c>
      <c r="J6513" s="17">
        <v>0.29413644100000003</v>
      </c>
      <c r="K6513" s="17">
        <v>9.5600000000000004E-4</v>
      </c>
    </row>
    <row r="6514" spans="1:11" x14ac:dyDescent="0.45">
      <c r="A6514" s="10" t="s">
        <v>59</v>
      </c>
      <c r="B6514" s="20">
        <v>0.90400000000000003</v>
      </c>
      <c r="C6514" s="19">
        <v>16290</v>
      </c>
      <c r="D6514" s="19">
        <v>1163.4218129999999</v>
      </c>
      <c r="E6514" s="23">
        <v>0.351879836</v>
      </c>
      <c r="F6514" s="23">
        <v>0.17590957199999999</v>
      </c>
      <c r="G6514" s="17">
        <v>0</v>
      </c>
      <c r="H6514" s="17">
        <v>1</v>
      </c>
      <c r="I6514" s="17">
        <v>0.70551567999999998</v>
      </c>
      <c r="J6514" s="17">
        <v>0.29353064600000001</v>
      </c>
      <c r="K6514" s="17">
        <v>9.5399999999999999E-4</v>
      </c>
    </row>
    <row r="6515" spans="1:11" x14ac:dyDescent="0.45">
      <c r="A6515" s="10" t="s">
        <v>59</v>
      </c>
      <c r="B6515" s="20">
        <v>0.90500000000000003</v>
      </c>
      <c r="C6515" s="19">
        <v>16314</v>
      </c>
      <c r="D6515" s="19">
        <v>1171.946645</v>
      </c>
      <c r="E6515" s="23">
        <v>0.36080259999999997</v>
      </c>
      <c r="F6515" s="23">
        <v>0.176656547</v>
      </c>
      <c r="G6515" s="17">
        <v>0</v>
      </c>
      <c r="H6515" s="17">
        <v>1</v>
      </c>
      <c r="I6515" s="17">
        <v>0.707195307</v>
      </c>
      <c r="J6515" s="17">
        <v>0.29185645900000001</v>
      </c>
      <c r="K6515" s="17">
        <v>9.4799999999999995E-4</v>
      </c>
    </row>
    <row r="6516" spans="1:11" x14ac:dyDescent="0.45">
      <c r="A6516" s="10" t="s">
        <v>59</v>
      </c>
      <c r="B6516" s="20">
        <v>0.90600000000000003</v>
      </c>
      <c r="C6516" s="19">
        <v>16338</v>
      </c>
      <c r="D6516" s="19">
        <v>1180.7086850000001</v>
      </c>
      <c r="E6516" s="23">
        <v>0.37321669200000002</v>
      </c>
      <c r="F6516" s="23">
        <v>0.177982157</v>
      </c>
      <c r="G6516" s="17">
        <v>0</v>
      </c>
      <c r="H6516" s="17">
        <v>1</v>
      </c>
      <c r="I6516" s="17">
        <v>0.70657425699999998</v>
      </c>
      <c r="J6516" s="17">
        <v>0.29248096400000001</v>
      </c>
      <c r="K6516" s="17">
        <v>9.4499999999999998E-4</v>
      </c>
    </row>
    <row r="6517" spans="1:11" x14ac:dyDescent="0.45">
      <c r="A6517" s="10" t="s">
        <v>59</v>
      </c>
      <c r="B6517" s="20">
        <v>0.90700000000000003</v>
      </c>
      <c r="C6517" s="19">
        <v>16356</v>
      </c>
      <c r="D6517" s="19">
        <v>1187.4762290000001</v>
      </c>
      <c r="E6517" s="23">
        <v>0.37674691300000002</v>
      </c>
      <c r="F6517" s="23">
        <v>0.17918489700000001</v>
      </c>
      <c r="G6517" s="17">
        <v>0</v>
      </c>
      <c r="H6517" s="17">
        <v>1</v>
      </c>
      <c r="I6517" s="17">
        <v>0.70829199399999998</v>
      </c>
      <c r="J6517" s="17">
        <v>0.29076875800000002</v>
      </c>
      <c r="K6517" s="17">
        <v>9.3899999999999995E-4</v>
      </c>
    </row>
    <row r="6518" spans="1:11" x14ac:dyDescent="0.45">
      <c r="A6518" s="10" t="s">
        <v>59</v>
      </c>
      <c r="B6518" s="20">
        <v>0.90800000000000003</v>
      </c>
      <c r="C6518" s="19">
        <v>16373</v>
      </c>
      <c r="D6518" s="19">
        <v>1193.970047</v>
      </c>
      <c r="E6518" s="23">
        <v>0.38529896499999999</v>
      </c>
      <c r="F6518" s="23">
        <v>0.180328297</v>
      </c>
      <c r="G6518" s="17">
        <v>0</v>
      </c>
      <c r="H6518" s="17">
        <v>1</v>
      </c>
      <c r="I6518" s="17">
        <v>0.70893750200000005</v>
      </c>
      <c r="J6518" s="17">
        <v>0.29012687700000001</v>
      </c>
      <c r="K6518" s="17">
        <v>9.3599999999999998E-4</v>
      </c>
    </row>
    <row r="6519" spans="1:11" x14ac:dyDescent="0.45">
      <c r="A6519" s="10" t="s">
        <v>59</v>
      </c>
      <c r="B6519" s="20">
        <v>0.90900000000000003</v>
      </c>
      <c r="C6519" s="19">
        <v>16391</v>
      </c>
      <c r="D6519" s="19">
        <v>1200.972145</v>
      </c>
      <c r="E6519" s="23">
        <v>0.38996011400000002</v>
      </c>
      <c r="F6519" s="23">
        <v>0.18157852399999999</v>
      </c>
      <c r="G6519" s="17">
        <v>0</v>
      </c>
      <c r="H6519" s="17">
        <v>1</v>
      </c>
      <c r="I6519" s="17">
        <v>0.71063005099999998</v>
      </c>
      <c r="J6519" s="17">
        <v>0.28843976900000001</v>
      </c>
      <c r="K6519" s="17">
        <v>9.3000000000000005E-4</v>
      </c>
    </row>
    <row r="6520" spans="1:11" x14ac:dyDescent="0.45">
      <c r="A6520" s="10" t="s">
        <v>59</v>
      </c>
      <c r="B6520" s="20">
        <v>0.91</v>
      </c>
      <c r="C6520" s="19">
        <v>16410</v>
      </c>
      <c r="D6520" s="19">
        <v>1208.4197590000001</v>
      </c>
      <c r="E6520" s="23">
        <v>0.393135703</v>
      </c>
      <c r="F6520" s="23">
        <v>0.18284197199999999</v>
      </c>
      <c r="G6520" s="17">
        <v>0</v>
      </c>
      <c r="H6520" s="17">
        <v>1</v>
      </c>
      <c r="I6520" s="17">
        <v>0.71221980600000001</v>
      </c>
      <c r="J6520" s="17">
        <v>0.28685520599999997</v>
      </c>
      <c r="K6520" s="17">
        <v>9.2500000000000004E-4</v>
      </c>
    </row>
    <row r="6521" spans="1:11" x14ac:dyDescent="0.45">
      <c r="A6521" s="10" t="s">
        <v>59</v>
      </c>
      <c r="B6521" s="20">
        <v>0.91200000000000003</v>
      </c>
      <c r="C6521" s="19">
        <v>16446</v>
      </c>
      <c r="D6521" s="19">
        <v>1222.719458</v>
      </c>
      <c r="E6521" s="23">
        <v>0.39896366500000002</v>
      </c>
      <c r="F6521" s="23">
        <v>0.18380644199999999</v>
      </c>
      <c r="G6521" s="17">
        <v>0</v>
      </c>
      <c r="H6521" s="17">
        <v>1</v>
      </c>
      <c r="I6521" s="17">
        <v>0.71513183300000005</v>
      </c>
      <c r="J6521" s="17">
        <v>0.283952539</v>
      </c>
      <c r="K6521" s="17">
        <v>9.1600000000000004E-4</v>
      </c>
    </row>
    <row r="6522" spans="1:11" x14ac:dyDescent="0.45">
      <c r="A6522" s="10" t="s">
        <v>59</v>
      </c>
      <c r="B6522" s="20">
        <v>0.91300000000000003</v>
      </c>
      <c r="C6522" s="19">
        <v>16462</v>
      </c>
      <c r="D6522" s="19">
        <v>1229.2138910000001</v>
      </c>
      <c r="E6522" s="23">
        <v>0.41247982700000002</v>
      </c>
      <c r="F6522" s="23">
        <v>0.18638727699999999</v>
      </c>
      <c r="G6522" s="17">
        <v>0</v>
      </c>
      <c r="H6522" s="17">
        <v>1</v>
      </c>
      <c r="I6522" s="17">
        <v>0.71649860799999998</v>
      </c>
      <c r="J6522" s="17">
        <v>0.28259015700000001</v>
      </c>
      <c r="K6522" s="17">
        <v>9.1100000000000003E-4</v>
      </c>
    </row>
    <row r="6523" spans="1:11" x14ac:dyDescent="0.45">
      <c r="A6523" s="10" t="s">
        <v>59</v>
      </c>
      <c r="B6523" s="20">
        <v>0.91400000000000003</v>
      </c>
      <c r="C6523" s="19">
        <v>16480</v>
      </c>
      <c r="D6523" s="19">
        <v>1236.6971860000001</v>
      </c>
      <c r="E6523" s="23">
        <v>0.42191557600000001</v>
      </c>
      <c r="F6523" s="23">
        <v>0.18772302799999999</v>
      </c>
      <c r="G6523" s="17">
        <v>0</v>
      </c>
      <c r="H6523" s="17">
        <v>1</v>
      </c>
      <c r="I6523" s="17">
        <v>0.71819353200000002</v>
      </c>
      <c r="J6523" s="17">
        <v>0.28090068099999999</v>
      </c>
      <c r="K6523" s="17">
        <v>9.0600000000000001E-4</v>
      </c>
    </row>
    <row r="6524" spans="1:11" x14ac:dyDescent="0.45">
      <c r="A6524" s="10" t="s">
        <v>59</v>
      </c>
      <c r="B6524" s="20">
        <v>0.91600000000000004</v>
      </c>
      <c r="C6524" s="19">
        <v>16518</v>
      </c>
      <c r="D6524" s="19">
        <v>1252.8190709999999</v>
      </c>
      <c r="E6524" s="23">
        <v>0.42681258100000002</v>
      </c>
      <c r="F6524" s="23">
        <v>0.18871511899999999</v>
      </c>
      <c r="G6524" s="17">
        <v>0</v>
      </c>
      <c r="H6524" s="17">
        <v>1</v>
      </c>
      <c r="I6524" s="17">
        <v>0.72213812899999996</v>
      </c>
      <c r="J6524" s="17">
        <v>0.27697002599999998</v>
      </c>
      <c r="K6524" s="17">
        <v>8.92E-4</v>
      </c>
    </row>
    <row r="6525" spans="1:11" x14ac:dyDescent="0.45">
      <c r="A6525" s="10" t="s">
        <v>59</v>
      </c>
      <c r="B6525" s="20">
        <v>0.91700000000000004</v>
      </c>
      <c r="C6525" s="19">
        <v>16536</v>
      </c>
      <c r="D6525" s="19">
        <v>1260.656033</v>
      </c>
      <c r="E6525" s="23">
        <v>0.43924956300000001</v>
      </c>
      <c r="F6525" s="23">
        <v>0.191956295</v>
      </c>
      <c r="G6525" s="17">
        <v>0</v>
      </c>
      <c r="H6525" s="17">
        <v>1</v>
      </c>
      <c r="I6525" s="17">
        <v>0.72313308600000004</v>
      </c>
      <c r="J6525" s="17">
        <v>0.27597867100000001</v>
      </c>
      <c r="K6525" s="17">
        <v>8.8800000000000001E-4</v>
      </c>
    </row>
    <row r="6526" spans="1:11" x14ac:dyDescent="0.45">
      <c r="A6526" s="10" t="s">
        <v>59</v>
      </c>
      <c r="B6526" s="20">
        <v>0.91800000000000004</v>
      </c>
      <c r="C6526" s="19">
        <v>16552</v>
      </c>
      <c r="D6526" s="19">
        <v>1267.7938569999999</v>
      </c>
      <c r="E6526" s="23">
        <v>0.44622473099999999</v>
      </c>
      <c r="F6526" s="23">
        <v>0.19328025700000001</v>
      </c>
      <c r="G6526" s="17">
        <v>0</v>
      </c>
      <c r="H6526" s="17">
        <v>1</v>
      </c>
      <c r="I6526" s="17">
        <v>0.72465969799999996</v>
      </c>
      <c r="J6526" s="17">
        <v>0.27445695599999997</v>
      </c>
      <c r="K6526" s="17">
        <v>8.83E-4</v>
      </c>
    </row>
    <row r="6527" spans="1:11" x14ac:dyDescent="0.45">
      <c r="A6527" s="10" t="s">
        <v>59</v>
      </c>
      <c r="B6527" s="20">
        <v>0.91900000000000004</v>
      </c>
      <c r="C6527" s="19">
        <v>16571</v>
      </c>
      <c r="D6527" s="19">
        <v>1276.3556759999999</v>
      </c>
      <c r="E6527" s="23">
        <v>0.45434070599999998</v>
      </c>
      <c r="F6527" s="23">
        <v>0.19425456799999999</v>
      </c>
      <c r="G6527" s="17">
        <v>0</v>
      </c>
      <c r="H6527" s="17">
        <v>1</v>
      </c>
      <c r="I6527" s="17">
        <v>0.72595460099999998</v>
      </c>
      <c r="J6527" s="17">
        <v>0.27316634499999998</v>
      </c>
      <c r="K6527" s="17">
        <v>8.7900000000000001E-4</v>
      </c>
    </row>
    <row r="6528" spans="1:11" x14ac:dyDescent="0.45">
      <c r="A6528" s="10" t="s">
        <v>59</v>
      </c>
      <c r="B6528" s="20">
        <v>0.92</v>
      </c>
      <c r="C6528" s="19">
        <v>16583</v>
      </c>
      <c r="D6528" s="19">
        <v>1281.8614500000001</v>
      </c>
      <c r="E6528" s="23">
        <v>0.46038413</v>
      </c>
      <c r="F6528" s="23">
        <v>0.196137318</v>
      </c>
      <c r="G6528" s="17">
        <v>0</v>
      </c>
      <c r="H6528" s="17">
        <v>1</v>
      </c>
      <c r="I6528" s="17">
        <v>0.72677334000000005</v>
      </c>
      <c r="J6528" s="17">
        <v>0.27235023200000003</v>
      </c>
      <c r="K6528" s="17">
        <v>8.7600000000000004E-4</v>
      </c>
    </row>
    <row r="6529" spans="1:11" x14ac:dyDescent="0.45">
      <c r="A6529" s="10" t="s">
        <v>59</v>
      </c>
      <c r="B6529" s="20">
        <v>0.92300000000000004</v>
      </c>
      <c r="C6529" s="19">
        <v>16642</v>
      </c>
      <c r="D6529" s="19">
        <v>1309.055961</v>
      </c>
      <c r="E6529" s="23">
        <v>0.46174434600000003</v>
      </c>
      <c r="F6529" s="23">
        <v>0.19741704900000001</v>
      </c>
      <c r="G6529" s="17">
        <v>0</v>
      </c>
      <c r="H6529" s="17">
        <v>1</v>
      </c>
      <c r="I6529" s="17">
        <v>0.73297126499999998</v>
      </c>
      <c r="J6529" s="17">
        <v>0.26617218799999998</v>
      </c>
      <c r="K6529" s="17">
        <v>8.5700000000000001E-4</v>
      </c>
    </row>
    <row r="6530" spans="1:11" x14ac:dyDescent="0.45">
      <c r="A6530" s="10" t="s">
        <v>59</v>
      </c>
      <c r="B6530" s="20">
        <v>0.92400000000000004</v>
      </c>
      <c r="C6530" s="19">
        <v>16662</v>
      </c>
      <c r="D6530" s="19">
        <v>1318.5156300000001</v>
      </c>
      <c r="E6530" s="23">
        <v>0.47832544999999999</v>
      </c>
      <c r="F6530" s="23">
        <v>0.20194266</v>
      </c>
      <c r="G6530" s="17">
        <v>0</v>
      </c>
      <c r="H6530" s="17">
        <v>1</v>
      </c>
      <c r="I6530" s="17">
        <v>0.73513377000000002</v>
      </c>
      <c r="J6530" s="17">
        <v>0.26401676000000002</v>
      </c>
      <c r="K6530" s="17">
        <v>8.4900000000000004E-4</v>
      </c>
    </row>
    <row r="6531" spans="1:11" x14ac:dyDescent="0.45">
      <c r="A6531" s="10" t="s">
        <v>59</v>
      </c>
      <c r="B6531" s="20">
        <v>0.92600000000000005</v>
      </c>
      <c r="C6531" s="19">
        <v>16691</v>
      </c>
      <c r="D6531" s="19">
        <v>1332.4098859999999</v>
      </c>
      <c r="E6531" s="23">
        <v>0.483640666</v>
      </c>
      <c r="F6531" s="23">
        <v>0.203968133</v>
      </c>
      <c r="G6531" s="17">
        <v>0</v>
      </c>
      <c r="H6531" s="17">
        <v>1</v>
      </c>
      <c r="I6531" s="17">
        <v>0.73653970300000005</v>
      </c>
      <c r="J6531" s="17">
        <v>0.26261533599999998</v>
      </c>
      <c r="K6531" s="17">
        <v>8.4500000000000005E-4</v>
      </c>
    </row>
    <row r="6532" spans="1:11" x14ac:dyDescent="0.45">
      <c r="A6532" s="10" t="s">
        <v>59</v>
      </c>
      <c r="B6532" s="20">
        <v>0.92700000000000005</v>
      </c>
      <c r="C6532" s="19">
        <v>16716</v>
      </c>
      <c r="D6532" s="19">
        <v>1344.505259</v>
      </c>
      <c r="E6532" s="23">
        <v>0.48381492100000001</v>
      </c>
      <c r="F6532" s="23">
        <v>0.20590287099999999</v>
      </c>
      <c r="G6532" s="17">
        <v>0</v>
      </c>
      <c r="H6532" s="17">
        <v>1</v>
      </c>
      <c r="I6532" s="17">
        <v>0.73874887</v>
      </c>
      <c r="J6532" s="17">
        <v>0.26041325500000001</v>
      </c>
      <c r="K6532" s="17">
        <v>8.3799999999999999E-4</v>
      </c>
    </row>
    <row r="6533" spans="1:11" x14ac:dyDescent="0.45">
      <c r="A6533" s="10" t="s">
        <v>59</v>
      </c>
      <c r="B6533" s="20">
        <v>0.92800000000000005</v>
      </c>
      <c r="C6533" s="19">
        <v>16734</v>
      </c>
      <c r="D6533" s="19">
        <v>1353.404671</v>
      </c>
      <c r="E6533" s="23">
        <v>0.49672228299999999</v>
      </c>
      <c r="F6533" s="23">
        <v>0.20805980099999999</v>
      </c>
      <c r="G6533" s="17">
        <v>0</v>
      </c>
      <c r="H6533" s="17">
        <v>1</v>
      </c>
      <c r="I6533" s="17">
        <v>0.73983153199999996</v>
      </c>
      <c r="J6533" s="17">
        <v>0.259334432</v>
      </c>
      <c r="K6533" s="17">
        <v>8.34E-4</v>
      </c>
    </row>
    <row r="6534" spans="1:11" x14ac:dyDescent="0.45">
      <c r="A6534" s="10" t="s">
        <v>59</v>
      </c>
      <c r="B6534" s="20">
        <v>0.92900000000000005</v>
      </c>
      <c r="C6534" s="19">
        <v>16751</v>
      </c>
      <c r="D6534" s="19">
        <v>1362.00622</v>
      </c>
      <c r="E6534" s="23">
        <v>0.51426676999999998</v>
      </c>
      <c r="F6534" s="23">
        <v>0.20979740899999999</v>
      </c>
      <c r="G6534" s="17">
        <v>0</v>
      </c>
      <c r="H6534" s="17">
        <v>1</v>
      </c>
      <c r="I6534" s="17">
        <v>0.74145087600000004</v>
      </c>
      <c r="J6534" s="17">
        <v>0.25772043300000003</v>
      </c>
      <c r="K6534" s="17">
        <v>8.2899999999999998E-4</v>
      </c>
    </row>
    <row r="6535" spans="1:11" x14ac:dyDescent="0.45">
      <c r="A6535" s="10" t="s">
        <v>59</v>
      </c>
      <c r="B6535" s="20">
        <v>0.93100000000000005</v>
      </c>
      <c r="C6535" s="19">
        <v>16785</v>
      </c>
      <c r="D6535" s="19">
        <v>1379.530923</v>
      </c>
      <c r="E6535" s="23">
        <v>0.51734175100000002</v>
      </c>
      <c r="F6535" s="23">
        <v>0.21176046800000001</v>
      </c>
      <c r="G6535" s="17">
        <v>0</v>
      </c>
      <c r="H6535" s="17">
        <v>1</v>
      </c>
      <c r="I6535" s="17">
        <v>0.742718396</v>
      </c>
      <c r="J6535" s="17">
        <v>0.256456976</v>
      </c>
      <c r="K6535" s="17">
        <v>8.25E-4</v>
      </c>
    </row>
    <row r="6536" spans="1:11" x14ac:dyDescent="0.45">
      <c r="A6536" s="10" t="s">
        <v>59</v>
      </c>
      <c r="B6536" s="20">
        <v>0.93200000000000005</v>
      </c>
      <c r="C6536" s="19">
        <v>16807</v>
      </c>
      <c r="D6536" s="19">
        <v>1390.968744</v>
      </c>
      <c r="E6536" s="23">
        <v>0.52096614100000005</v>
      </c>
      <c r="F6536" s="23">
        <v>0.21438095300000001</v>
      </c>
      <c r="G6536" s="17">
        <v>0</v>
      </c>
      <c r="H6536" s="17">
        <v>1</v>
      </c>
      <c r="I6536" s="17">
        <v>0.74491748099999999</v>
      </c>
      <c r="J6536" s="17">
        <v>0.25426493900000002</v>
      </c>
      <c r="K6536" s="17">
        <v>8.1800000000000004E-4</v>
      </c>
    </row>
    <row r="6537" spans="1:11" x14ac:dyDescent="0.45">
      <c r="A6537" s="10" t="s">
        <v>59</v>
      </c>
      <c r="B6537" s="20">
        <v>0.93300000000000005</v>
      </c>
      <c r="C6537" s="19">
        <v>16818</v>
      </c>
      <c r="D6537" s="19">
        <v>1396.7537030000001</v>
      </c>
      <c r="E6537" s="23">
        <v>0.52757294499999996</v>
      </c>
      <c r="F6537" s="23">
        <v>0.21659081099999999</v>
      </c>
      <c r="G6537" s="17">
        <v>0</v>
      </c>
      <c r="H6537" s="17">
        <v>1</v>
      </c>
      <c r="I6537" s="17">
        <v>0.74611834399999999</v>
      </c>
      <c r="J6537" s="17">
        <v>0.25306792500000003</v>
      </c>
      <c r="K6537" s="17">
        <v>8.1400000000000005E-4</v>
      </c>
    </row>
    <row r="6538" spans="1:11" x14ac:dyDescent="0.45">
      <c r="A6538" s="10" t="s">
        <v>59</v>
      </c>
      <c r="B6538" s="20">
        <v>0.93400000000000005</v>
      </c>
      <c r="C6538" s="19">
        <v>16841</v>
      </c>
      <c r="D6538" s="19">
        <v>1408.8935220000001</v>
      </c>
      <c r="E6538" s="23">
        <v>0.52835623200000004</v>
      </c>
      <c r="F6538" s="23">
        <v>0.217766983</v>
      </c>
      <c r="G6538" s="17">
        <v>0</v>
      </c>
      <c r="H6538" s="17">
        <v>1</v>
      </c>
      <c r="I6538" s="17">
        <v>0.74827951199999998</v>
      </c>
      <c r="J6538" s="17">
        <v>0.25091368400000003</v>
      </c>
      <c r="K6538" s="17">
        <v>8.0699999999999999E-4</v>
      </c>
    </row>
    <row r="6539" spans="1:11" x14ac:dyDescent="0.45">
      <c r="A6539" s="10" t="s">
        <v>59</v>
      </c>
      <c r="B6539" s="20">
        <v>0.93500000000000005</v>
      </c>
      <c r="C6539" s="19">
        <v>16857</v>
      </c>
      <c r="D6539" s="19">
        <v>1417.43561</v>
      </c>
      <c r="E6539" s="23">
        <v>0.54028637499999999</v>
      </c>
      <c r="F6539" s="23">
        <v>0.21985694</v>
      </c>
      <c r="G6539" s="17">
        <v>0</v>
      </c>
      <c r="H6539" s="17">
        <v>1</v>
      </c>
      <c r="I6539" s="17">
        <v>0.74901430599999996</v>
      </c>
      <c r="J6539" s="17">
        <v>0.250181245</v>
      </c>
      <c r="K6539" s="17">
        <v>8.0400000000000003E-4</v>
      </c>
    </row>
    <row r="6540" spans="1:11" x14ac:dyDescent="0.45">
      <c r="A6540" s="10" t="s">
        <v>59</v>
      </c>
      <c r="B6540" s="20">
        <v>0.93600000000000005</v>
      </c>
      <c r="C6540" s="19">
        <v>16879</v>
      </c>
      <c r="D6540" s="19">
        <v>1429.3309200000001</v>
      </c>
      <c r="E6540" s="23">
        <v>0.54069590199999995</v>
      </c>
      <c r="F6540" s="23">
        <v>0.22142171899999999</v>
      </c>
      <c r="G6540" s="17">
        <v>0</v>
      </c>
      <c r="H6540" s="17">
        <v>1</v>
      </c>
      <c r="I6540" s="17">
        <v>0.75138273</v>
      </c>
      <c r="J6540" s="17">
        <v>0.24782041199999999</v>
      </c>
      <c r="K6540" s="17">
        <v>7.9699999999999997E-4</v>
      </c>
    </row>
    <row r="6541" spans="1:11" x14ac:dyDescent="0.45">
      <c r="A6541" s="10" t="s">
        <v>59</v>
      </c>
      <c r="B6541" s="20">
        <v>0.93700000000000006</v>
      </c>
      <c r="C6541" s="19">
        <v>16889</v>
      </c>
      <c r="D6541" s="19">
        <v>1434.8002799999999</v>
      </c>
      <c r="E6541" s="23">
        <v>0.54740383000000004</v>
      </c>
      <c r="F6541" s="23">
        <v>0.22348911299999999</v>
      </c>
      <c r="G6541" s="17">
        <v>0</v>
      </c>
      <c r="H6541" s="17">
        <v>1</v>
      </c>
      <c r="I6541" s="17">
        <v>0.751798627</v>
      </c>
      <c r="J6541" s="17">
        <v>0.24740630499999999</v>
      </c>
      <c r="K6541" s="17">
        <v>7.9500000000000003E-4</v>
      </c>
    </row>
    <row r="6542" spans="1:11" x14ac:dyDescent="0.45">
      <c r="A6542" s="10" t="s">
        <v>59</v>
      </c>
      <c r="B6542" s="20">
        <v>0.93799999999999994</v>
      </c>
      <c r="C6542" s="19">
        <v>16915</v>
      </c>
      <c r="D6542" s="19">
        <v>1449.192427</v>
      </c>
      <c r="E6542" s="23">
        <v>0.55975999099999996</v>
      </c>
      <c r="F6542" s="23">
        <v>0.22460553799999999</v>
      </c>
      <c r="G6542" s="17">
        <v>0</v>
      </c>
      <c r="H6542" s="17">
        <v>1</v>
      </c>
      <c r="I6542" s="17">
        <v>0.75410068500000005</v>
      </c>
      <c r="J6542" s="17">
        <v>0.245111621</v>
      </c>
      <c r="K6542" s="17">
        <v>7.8799999999999996E-4</v>
      </c>
    </row>
    <row r="6543" spans="1:11" x14ac:dyDescent="0.45">
      <c r="A6543" s="10" t="s">
        <v>59</v>
      </c>
      <c r="B6543" s="20">
        <v>0.93899999999999995</v>
      </c>
      <c r="C6543" s="19">
        <v>16931</v>
      </c>
      <c r="D6543" s="19">
        <v>1458.2537629999999</v>
      </c>
      <c r="E6543" s="23">
        <v>0.57076569200000005</v>
      </c>
      <c r="F6543" s="23">
        <v>0.22706577999999999</v>
      </c>
      <c r="G6543" s="17">
        <v>0</v>
      </c>
      <c r="H6543" s="17">
        <v>1</v>
      </c>
      <c r="I6543" s="17">
        <v>0.75542919600000003</v>
      </c>
      <c r="J6543" s="17">
        <v>0.243788531</v>
      </c>
      <c r="K6543" s="17">
        <v>7.8200000000000003E-4</v>
      </c>
    </row>
    <row r="6544" spans="1:11" x14ac:dyDescent="0.45">
      <c r="A6544" s="10" t="s">
        <v>59</v>
      </c>
      <c r="B6544" s="20">
        <v>0.94</v>
      </c>
      <c r="C6544" s="19">
        <v>16947</v>
      </c>
      <c r="D6544" s="19">
        <v>1467.4794159999999</v>
      </c>
      <c r="E6544" s="23">
        <v>0.58046690199999995</v>
      </c>
      <c r="F6544" s="23">
        <v>0.22855370699999999</v>
      </c>
      <c r="G6544" s="17">
        <v>0</v>
      </c>
      <c r="H6544" s="17">
        <v>1</v>
      </c>
      <c r="I6544" s="17">
        <v>0.75670968100000002</v>
      </c>
      <c r="J6544" s="17">
        <v>0.24251214099999999</v>
      </c>
      <c r="K6544" s="17">
        <v>7.7800000000000005E-4</v>
      </c>
    </row>
    <row r="6545" spans="1:11" x14ac:dyDescent="0.45">
      <c r="A6545" s="10" t="s">
        <v>59</v>
      </c>
      <c r="B6545" s="20">
        <v>0.94099999999999995</v>
      </c>
      <c r="C6545" s="19">
        <v>16969</v>
      </c>
      <c r="D6545" s="19">
        <v>1480.333879</v>
      </c>
      <c r="E6545" s="23">
        <v>0.58792483600000001</v>
      </c>
      <c r="F6545" s="23">
        <v>0.230224541</v>
      </c>
      <c r="G6545" s="17">
        <v>0</v>
      </c>
      <c r="H6545" s="17">
        <v>1</v>
      </c>
      <c r="I6545" s="17">
        <v>0.75719994499999999</v>
      </c>
      <c r="J6545" s="17">
        <v>0.24202463099999999</v>
      </c>
      <c r="K6545" s="17">
        <v>7.7499999999999997E-4</v>
      </c>
    </row>
    <row r="6546" spans="1:11" x14ac:dyDescent="0.45">
      <c r="A6546" s="10" t="s">
        <v>59</v>
      </c>
      <c r="B6546" s="20">
        <v>0.94199999999999995</v>
      </c>
      <c r="C6546" s="19">
        <v>16986</v>
      </c>
      <c r="D6546" s="19">
        <v>1490.4137909999999</v>
      </c>
      <c r="E6546" s="23">
        <v>0.59812634200000003</v>
      </c>
      <c r="F6546" s="23">
        <v>0.23205135199999999</v>
      </c>
      <c r="G6546" s="17">
        <v>0</v>
      </c>
      <c r="H6546" s="17">
        <v>1</v>
      </c>
      <c r="I6546" s="17">
        <v>0.75770297600000003</v>
      </c>
      <c r="J6546" s="17">
        <v>0.24152411900000001</v>
      </c>
      <c r="K6546" s="17">
        <v>7.7300000000000003E-4</v>
      </c>
    </row>
    <row r="6547" spans="1:11" x14ac:dyDescent="0.45">
      <c r="A6547" s="10" t="s">
        <v>59</v>
      </c>
      <c r="B6547" s="20">
        <v>0.94299999999999995</v>
      </c>
      <c r="C6547" s="19">
        <v>17005</v>
      </c>
      <c r="D6547" s="19">
        <v>1501.828258</v>
      </c>
      <c r="E6547" s="23">
        <v>0.60127207100000002</v>
      </c>
      <c r="F6547" s="23">
        <v>0.23456632999999999</v>
      </c>
      <c r="G6547" s="17">
        <v>0</v>
      </c>
      <c r="H6547" s="17">
        <v>1</v>
      </c>
      <c r="I6547" s="17">
        <v>0.75941002400000002</v>
      </c>
      <c r="J6547" s="17">
        <v>0.23982251600000001</v>
      </c>
      <c r="K6547" s="17">
        <v>7.67E-4</v>
      </c>
    </row>
    <row r="6548" spans="1:11" x14ac:dyDescent="0.45">
      <c r="A6548" s="10" t="s">
        <v>59</v>
      </c>
      <c r="B6548" s="20">
        <v>0.94399999999999995</v>
      </c>
      <c r="C6548" s="19">
        <v>17019</v>
      </c>
      <c r="D6548" s="19">
        <v>1510.280475</v>
      </c>
      <c r="E6548" s="23">
        <v>0.60422163699999998</v>
      </c>
      <c r="F6548" s="23">
        <v>0.23660395200000001</v>
      </c>
      <c r="G6548" s="17">
        <v>0</v>
      </c>
      <c r="H6548" s="17">
        <v>1</v>
      </c>
      <c r="I6548" s="17">
        <v>0.76096555099999996</v>
      </c>
      <c r="J6548" s="17">
        <v>0.23827195100000001</v>
      </c>
      <c r="K6548" s="17">
        <v>7.6199999999999998E-4</v>
      </c>
    </row>
    <row r="6549" spans="1:11" x14ac:dyDescent="0.45">
      <c r="A6549" s="10" t="s">
        <v>59</v>
      </c>
      <c r="B6549" s="20">
        <v>0.94499999999999995</v>
      </c>
      <c r="C6549" s="19">
        <v>17040</v>
      </c>
      <c r="D6549" s="19">
        <v>1523.1258089999999</v>
      </c>
      <c r="E6549" s="23">
        <v>0.61904737099999996</v>
      </c>
      <c r="F6549" s="23">
        <v>0.238217234</v>
      </c>
      <c r="G6549" s="17">
        <v>0</v>
      </c>
      <c r="H6549" s="17">
        <v>1</v>
      </c>
      <c r="I6549" s="17">
        <v>0.76046450099999996</v>
      </c>
      <c r="J6549" s="17">
        <v>0.238774509</v>
      </c>
      <c r="K6549" s="17">
        <v>7.6099999999999996E-4</v>
      </c>
    </row>
    <row r="6550" spans="1:11" x14ac:dyDescent="0.45">
      <c r="A6550" s="10" t="s">
        <v>59</v>
      </c>
      <c r="B6550" s="20">
        <v>0.94599999999999995</v>
      </c>
      <c r="C6550" s="19">
        <v>17059</v>
      </c>
      <c r="D6550" s="19">
        <v>1534.927592</v>
      </c>
      <c r="E6550" s="23">
        <v>0.62494101599999996</v>
      </c>
      <c r="F6550" s="23">
        <v>0.240399423</v>
      </c>
      <c r="G6550" s="17">
        <v>0</v>
      </c>
      <c r="H6550" s="17">
        <v>1</v>
      </c>
      <c r="I6550" s="17">
        <v>0.76093510799999997</v>
      </c>
      <c r="J6550" s="17">
        <v>0.23830554300000001</v>
      </c>
      <c r="K6550" s="17">
        <v>7.5900000000000002E-4</v>
      </c>
    </row>
    <row r="6551" spans="1:11" x14ac:dyDescent="0.45">
      <c r="A6551" s="10" t="s">
        <v>59</v>
      </c>
      <c r="B6551" s="20">
        <v>0.94699999999999995</v>
      </c>
      <c r="C6551" s="19">
        <v>17074</v>
      </c>
      <c r="D6551" s="19">
        <v>1544.3956330000001</v>
      </c>
      <c r="E6551" s="23">
        <v>0.63120273599999999</v>
      </c>
      <c r="F6551" s="23">
        <v>0.242565063</v>
      </c>
      <c r="G6551" s="17">
        <v>0</v>
      </c>
      <c r="H6551" s="17">
        <v>1</v>
      </c>
      <c r="I6551" s="17">
        <v>0.76137056700000005</v>
      </c>
      <c r="J6551" s="17">
        <v>0.237871466</v>
      </c>
      <c r="K6551" s="17">
        <v>7.5799999999999999E-4</v>
      </c>
    </row>
    <row r="6552" spans="1:11" x14ac:dyDescent="0.45">
      <c r="A6552" s="10" t="s">
        <v>59</v>
      </c>
      <c r="B6552" s="20">
        <v>0.94799999999999995</v>
      </c>
      <c r="C6552" s="19">
        <v>17095</v>
      </c>
      <c r="D6552" s="19">
        <v>1557.823271</v>
      </c>
      <c r="E6552" s="23">
        <v>0.64650743399999999</v>
      </c>
      <c r="F6552" s="23">
        <v>0.244375866</v>
      </c>
      <c r="G6552" s="17">
        <v>0</v>
      </c>
      <c r="H6552" s="17">
        <v>1</v>
      </c>
      <c r="I6552" s="17">
        <v>0.762597784</v>
      </c>
      <c r="J6552" s="17">
        <v>0.236648521</v>
      </c>
      <c r="K6552" s="17">
        <v>7.54E-4</v>
      </c>
    </row>
    <row r="6553" spans="1:11" x14ac:dyDescent="0.45">
      <c r="A6553" s="10" t="s">
        <v>59</v>
      </c>
      <c r="B6553" s="20">
        <v>0.94899999999999995</v>
      </c>
      <c r="C6553" s="19">
        <v>17113</v>
      </c>
      <c r="D6553" s="19">
        <v>1569.6224299999999</v>
      </c>
      <c r="E6553" s="23">
        <v>0.67074299299999995</v>
      </c>
      <c r="F6553" s="23">
        <v>0.24663390199999999</v>
      </c>
      <c r="G6553" s="17">
        <v>0</v>
      </c>
      <c r="H6553" s="17">
        <v>1</v>
      </c>
      <c r="I6553" s="17">
        <v>0.76367954999999998</v>
      </c>
      <c r="J6553" s="17">
        <v>0.235570853</v>
      </c>
      <c r="K6553" s="17">
        <v>7.5000000000000002E-4</v>
      </c>
    </row>
    <row r="6554" spans="1:11" x14ac:dyDescent="0.45">
      <c r="A6554" s="10" t="s">
        <v>59</v>
      </c>
      <c r="B6554" s="20">
        <v>0.95</v>
      </c>
      <c r="C6554" s="19">
        <v>17130</v>
      </c>
      <c r="D6554" s="19">
        <v>1581.051649</v>
      </c>
      <c r="E6554" s="23">
        <v>0.67409862399999998</v>
      </c>
      <c r="F6554" s="23">
        <v>0.248641476</v>
      </c>
      <c r="G6554" s="17">
        <v>0</v>
      </c>
      <c r="H6554" s="17">
        <v>1</v>
      </c>
      <c r="I6554" s="17">
        <v>0.76449711499999995</v>
      </c>
      <c r="J6554" s="17">
        <v>0.234755882</v>
      </c>
      <c r="K6554" s="17">
        <v>7.4700000000000005E-4</v>
      </c>
    </row>
    <row r="6555" spans="1:11" x14ac:dyDescent="0.45">
      <c r="A6555" s="10" t="s">
        <v>59</v>
      </c>
      <c r="B6555" s="20">
        <v>0.95099999999999996</v>
      </c>
      <c r="C6555" s="19">
        <v>17149</v>
      </c>
      <c r="D6555" s="19">
        <v>1593.98732</v>
      </c>
      <c r="E6555" s="23">
        <v>0.68327103</v>
      </c>
      <c r="F6555" s="23">
        <v>0.250314488</v>
      </c>
      <c r="G6555" s="17">
        <v>0</v>
      </c>
      <c r="H6555" s="17">
        <v>1</v>
      </c>
      <c r="I6555" s="17">
        <v>0.76554580500000002</v>
      </c>
      <c r="J6555" s="17">
        <v>0.23371051800000001</v>
      </c>
      <c r="K6555" s="17">
        <v>7.4399999999999998E-4</v>
      </c>
    </row>
    <row r="6556" spans="1:11" x14ac:dyDescent="0.45">
      <c r="A6556" s="10" t="s">
        <v>59</v>
      </c>
      <c r="B6556" s="20">
        <v>0.95199999999999996</v>
      </c>
      <c r="C6556" s="19">
        <v>17167</v>
      </c>
      <c r="D6556" s="19">
        <v>1606.6289879999999</v>
      </c>
      <c r="E6556" s="23">
        <v>0.71208047299999999</v>
      </c>
      <c r="F6556" s="23">
        <v>0.252206184</v>
      </c>
      <c r="G6556" s="17">
        <v>0</v>
      </c>
      <c r="H6556" s="17">
        <v>1</v>
      </c>
      <c r="I6556" s="17">
        <v>0.76707991900000005</v>
      </c>
      <c r="J6556" s="17">
        <v>0.23218137699999999</v>
      </c>
      <c r="K6556" s="17">
        <v>7.3899999999999997E-4</v>
      </c>
    </row>
    <row r="6557" spans="1:11" x14ac:dyDescent="0.45">
      <c r="A6557" s="10" t="s">
        <v>59</v>
      </c>
      <c r="B6557" s="20">
        <v>0.95299999999999996</v>
      </c>
      <c r="C6557" s="19">
        <v>17185</v>
      </c>
      <c r="D6557" s="19">
        <v>1619.5387370000001</v>
      </c>
      <c r="E6557" s="23">
        <v>0.72207791499999996</v>
      </c>
      <c r="F6557" s="23">
        <v>0.25573940499999998</v>
      </c>
      <c r="G6557" s="17">
        <v>0</v>
      </c>
      <c r="H6557" s="17">
        <v>1</v>
      </c>
      <c r="I6557" s="17">
        <v>0.76839687599999995</v>
      </c>
      <c r="J6557" s="17">
        <v>0.23086859600000001</v>
      </c>
      <c r="K6557" s="17">
        <v>7.3499999999999998E-4</v>
      </c>
    </row>
    <row r="6558" spans="1:11" x14ac:dyDescent="0.45">
      <c r="A6558" s="10" t="s">
        <v>59</v>
      </c>
      <c r="B6558" s="20">
        <v>0.95399999999999996</v>
      </c>
      <c r="C6558" s="19">
        <v>17203</v>
      </c>
      <c r="D6558" s="19">
        <v>1632.6255940000001</v>
      </c>
      <c r="E6558" s="23">
        <v>0.73313004500000001</v>
      </c>
      <c r="F6558" s="23">
        <v>0.25818529699999998</v>
      </c>
      <c r="G6558" s="17">
        <v>0</v>
      </c>
      <c r="H6558" s="17">
        <v>1</v>
      </c>
      <c r="I6558" s="17">
        <v>0.768963701</v>
      </c>
      <c r="J6558" s="17">
        <v>0.23030414399999999</v>
      </c>
      <c r="K6558" s="17">
        <v>7.3200000000000001E-4</v>
      </c>
    </row>
    <row r="6559" spans="1:11" x14ac:dyDescent="0.45">
      <c r="A6559" s="10" t="s">
        <v>59</v>
      </c>
      <c r="B6559" s="20">
        <v>0.95499999999999996</v>
      </c>
      <c r="C6559" s="19">
        <v>17217</v>
      </c>
      <c r="D6559" s="19">
        <v>1642.946285</v>
      </c>
      <c r="E6559" s="23">
        <v>0.74050853100000003</v>
      </c>
      <c r="F6559" s="23">
        <v>0.260141607</v>
      </c>
      <c r="G6559" s="17">
        <v>0</v>
      </c>
      <c r="H6559" s="17">
        <v>1</v>
      </c>
      <c r="I6559" s="17">
        <v>0.769833396</v>
      </c>
      <c r="J6559" s="17">
        <v>0.22943720500000001</v>
      </c>
      <c r="K6559" s="17">
        <v>7.2900000000000005E-4</v>
      </c>
    </row>
    <row r="6560" spans="1:11" x14ac:dyDescent="0.45">
      <c r="A6560" s="10" t="s">
        <v>59</v>
      </c>
      <c r="B6560" s="20">
        <v>0.95599999999999996</v>
      </c>
      <c r="C6560" s="19">
        <v>17239</v>
      </c>
      <c r="D6560" s="19">
        <v>1659.5208640000001</v>
      </c>
      <c r="E6560" s="23">
        <v>0.75643657799999997</v>
      </c>
      <c r="F6560" s="23">
        <v>0.261684747</v>
      </c>
      <c r="G6560" s="17">
        <v>0</v>
      </c>
      <c r="H6560" s="17">
        <v>1</v>
      </c>
      <c r="I6560" s="17">
        <v>0.77255197200000003</v>
      </c>
      <c r="J6560" s="17">
        <v>0.22672724399999999</v>
      </c>
      <c r="K6560" s="17">
        <v>7.2099999999999996E-4</v>
      </c>
    </row>
    <row r="6561" spans="1:11" x14ac:dyDescent="0.45">
      <c r="A6561" s="10" t="s">
        <v>59</v>
      </c>
      <c r="B6561" s="20">
        <v>0.95699999999999996</v>
      </c>
      <c r="C6561" s="19">
        <v>17256</v>
      </c>
      <c r="D6561" s="19">
        <v>1672.3881200000001</v>
      </c>
      <c r="E6561" s="23">
        <v>0.75698520199999997</v>
      </c>
      <c r="F6561" s="23">
        <v>0.26417153199999999</v>
      </c>
      <c r="G6561" s="17">
        <v>0</v>
      </c>
      <c r="H6561" s="17">
        <v>1</v>
      </c>
      <c r="I6561" s="17">
        <v>0.77451771800000002</v>
      </c>
      <c r="J6561" s="17">
        <v>0.224767728</v>
      </c>
      <c r="K6561" s="17">
        <v>7.1500000000000003E-4</v>
      </c>
    </row>
    <row r="6562" spans="1:11" x14ac:dyDescent="0.45">
      <c r="A6562" s="10" t="s">
        <v>59</v>
      </c>
      <c r="B6562" s="20">
        <v>0.95799999999999996</v>
      </c>
      <c r="C6562" s="19">
        <v>17271</v>
      </c>
      <c r="D6562" s="19">
        <v>1683.921116</v>
      </c>
      <c r="E6562" s="23">
        <v>0.77474941600000002</v>
      </c>
      <c r="F6562" s="23">
        <v>0.26608963099999999</v>
      </c>
      <c r="G6562" s="17">
        <v>0</v>
      </c>
      <c r="H6562" s="17">
        <v>1</v>
      </c>
      <c r="I6562" s="17">
        <v>0.77593902699999995</v>
      </c>
      <c r="J6562" s="17">
        <v>0.22335092400000001</v>
      </c>
      <c r="K6562" s="17">
        <v>7.1000000000000002E-4</v>
      </c>
    </row>
    <row r="6563" spans="1:11" x14ac:dyDescent="0.45">
      <c r="A6563" s="10" t="s">
        <v>59</v>
      </c>
      <c r="B6563" s="20">
        <v>0.95899999999999996</v>
      </c>
      <c r="C6563" s="19">
        <v>17281</v>
      </c>
      <c r="D6563" s="19">
        <v>1691.778043</v>
      </c>
      <c r="E6563" s="23">
        <v>0.786931033</v>
      </c>
      <c r="F6563" s="23">
        <v>0.26781068299999999</v>
      </c>
      <c r="G6563" s="17">
        <v>0</v>
      </c>
      <c r="H6563" s="17">
        <v>1</v>
      </c>
      <c r="I6563" s="17">
        <v>0.777177746</v>
      </c>
      <c r="J6563" s="17">
        <v>0.22211612999999999</v>
      </c>
      <c r="K6563" s="17">
        <v>7.0600000000000003E-4</v>
      </c>
    </row>
    <row r="6564" spans="1:11" x14ac:dyDescent="0.45">
      <c r="A6564" s="10" t="s">
        <v>59</v>
      </c>
      <c r="B6564" s="20">
        <v>0.96</v>
      </c>
      <c r="C6564" s="19">
        <v>17310</v>
      </c>
      <c r="D6564" s="19">
        <v>1714.6759689999999</v>
      </c>
      <c r="E6564" s="23">
        <v>0.80063381600000005</v>
      </c>
      <c r="F6564" s="23">
        <v>0.27180346700000002</v>
      </c>
      <c r="G6564" s="17">
        <v>0</v>
      </c>
      <c r="H6564" s="17">
        <v>1</v>
      </c>
      <c r="I6564" s="17">
        <v>0.78011850100000002</v>
      </c>
      <c r="J6564" s="17">
        <v>0.21918474800000001</v>
      </c>
      <c r="K6564" s="17">
        <v>6.9700000000000003E-4</v>
      </c>
    </row>
    <row r="6565" spans="1:11" x14ac:dyDescent="0.45">
      <c r="A6565" s="10" t="s">
        <v>59</v>
      </c>
      <c r="B6565" s="20">
        <v>0.96099999999999997</v>
      </c>
      <c r="C6565" s="19">
        <v>17328</v>
      </c>
      <c r="D6565" s="19">
        <v>1729.267556</v>
      </c>
      <c r="E6565" s="23">
        <v>0.81783513900000004</v>
      </c>
      <c r="F6565" s="23">
        <v>0.27594822400000002</v>
      </c>
      <c r="G6565" s="17">
        <v>0</v>
      </c>
      <c r="H6565" s="17">
        <v>1</v>
      </c>
      <c r="I6565" s="17">
        <v>0.78164428200000002</v>
      </c>
      <c r="J6565" s="17">
        <v>0.21766380199999999</v>
      </c>
      <c r="K6565" s="17">
        <v>6.9200000000000002E-4</v>
      </c>
    </row>
    <row r="6566" spans="1:11" x14ac:dyDescent="0.45">
      <c r="A6566" s="10" t="s">
        <v>59</v>
      </c>
      <c r="B6566" s="20">
        <v>0.96199999999999997</v>
      </c>
      <c r="C6566" s="19">
        <v>17347</v>
      </c>
      <c r="D6566" s="19">
        <v>1745.0319119999999</v>
      </c>
      <c r="E6566" s="23">
        <v>0.83624419999999999</v>
      </c>
      <c r="F6566" s="23">
        <v>0.27816330299999997</v>
      </c>
      <c r="G6566" s="17">
        <v>0</v>
      </c>
      <c r="H6566" s="17">
        <v>1</v>
      </c>
      <c r="I6566" s="17">
        <v>0.78315281599999997</v>
      </c>
      <c r="J6566" s="17">
        <v>0.21616004799999999</v>
      </c>
      <c r="K6566" s="17">
        <v>6.87E-4</v>
      </c>
    </row>
    <row r="6567" spans="1:11" x14ac:dyDescent="0.45">
      <c r="A6567" s="10" t="s">
        <v>59</v>
      </c>
      <c r="B6567" s="20">
        <v>0.96299999999999997</v>
      </c>
      <c r="C6567" s="19">
        <v>17361</v>
      </c>
      <c r="D6567" s="19">
        <v>1756.870367</v>
      </c>
      <c r="E6567" s="23">
        <v>0.87063834100000004</v>
      </c>
      <c r="F6567" s="23">
        <v>0.281626455</v>
      </c>
      <c r="G6567" s="17">
        <v>0</v>
      </c>
      <c r="H6567" s="17">
        <v>1</v>
      </c>
      <c r="I6567" s="17">
        <v>0.78431436399999999</v>
      </c>
      <c r="J6567" s="17">
        <v>0.215002415</v>
      </c>
      <c r="K6567" s="17">
        <v>6.8300000000000001E-4</v>
      </c>
    </row>
    <row r="6568" spans="1:11" x14ac:dyDescent="0.45">
      <c r="A6568" s="10" t="s">
        <v>59</v>
      </c>
      <c r="B6568" s="20">
        <v>0.96399999999999997</v>
      </c>
      <c r="C6568" s="19">
        <v>17383</v>
      </c>
      <c r="D6568" s="19">
        <v>1776.3681799999999</v>
      </c>
      <c r="E6568" s="23">
        <v>0.91184264500000001</v>
      </c>
      <c r="F6568" s="23">
        <v>0.28372034400000001</v>
      </c>
      <c r="G6568" s="17">
        <v>0</v>
      </c>
      <c r="H6568" s="17">
        <v>1</v>
      </c>
      <c r="I6568" s="17">
        <v>0.78580176700000004</v>
      </c>
      <c r="J6568" s="17">
        <v>0.21351972399999999</v>
      </c>
      <c r="K6568" s="17">
        <v>6.7900000000000002E-4</v>
      </c>
    </row>
    <row r="6569" spans="1:11" x14ac:dyDescent="0.45">
      <c r="A6569" s="10" t="s">
        <v>59</v>
      </c>
      <c r="B6569" s="20">
        <v>0.96499999999999997</v>
      </c>
      <c r="C6569" s="19">
        <v>17401</v>
      </c>
      <c r="D6569" s="19">
        <v>1793.12592</v>
      </c>
      <c r="E6569" s="23">
        <v>0.94166774399999997</v>
      </c>
      <c r="F6569" s="23">
        <v>0.28744604200000001</v>
      </c>
      <c r="G6569" s="17">
        <v>0</v>
      </c>
      <c r="H6569" s="17">
        <v>1</v>
      </c>
      <c r="I6569" s="17">
        <v>0.78756792099999995</v>
      </c>
      <c r="J6569" s="17">
        <v>0.211759164</v>
      </c>
      <c r="K6569" s="17">
        <v>6.7299999999999999E-4</v>
      </c>
    </row>
    <row r="6570" spans="1:11" x14ac:dyDescent="0.45">
      <c r="A6570" s="10" t="s">
        <v>59</v>
      </c>
      <c r="B6570" s="20">
        <v>0.96599999999999997</v>
      </c>
      <c r="C6570" s="19">
        <v>17418</v>
      </c>
      <c r="D6570" s="19">
        <v>1809.393223</v>
      </c>
      <c r="E6570" s="23">
        <v>0.97244582400000001</v>
      </c>
      <c r="F6570" s="23">
        <v>0.29075865200000001</v>
      </c>
      <c r="G6570" s="17">
        <v>0</v>
      </c>
      <c r="H6570" s="17">
        <v>1</v>
      </c>
      <c r="I6570" s="17">
        <v>0.78882366800000003</v>
      </c>
      <c r="J6570" s="17">
        <v>0.21050739500000001</v>
      </c>
      <c r="K6570" s="17">
        <v>6.69E-4</v>
      </c>
    </row>
    <row r="6571" spans="1:11" x14ac:dyDescent="0.45">
      <c r="A6571" s="10" t="s">
        <v>59</v>
      </c>
      <c r="B6571" s="20">
        <v>0.96699999999999997</v>
      </c>
      <c r="C6571" s="19">
        <v>17437</v>
      </c>
      <c r="D6571" s="19">
        <v>1828.2227150000001</v>
      </c>
      <c r="E6571" s="23">
        <v>1.011216305</v>
      </c>
      <c r="F6571" s="23">
        <v>0.29385414300000001</v>
      </c>
      <c r="G6571" s="17">
        <v>0</v>
      </c>
      <c r="H6571" s="17">
        <v>1</v>
      </c>
      <c r="I6571" s="17">
        <v>0.79048001300000004</v>
      </c>
      <c r="J6571" s="17">
        <v>0.20885648400000001</v>
      </c>
      <c r="K6571" s="17">
        <v>6.6399999999999999E-4</v>
      </c>
    </row>
    <row r="6572" spans="1:11" x14ac:dyDescent="0.45">
      <c r="A6572" s="10" t="s">
        <v>59</v>
      </c>
      <c r="B6572" s="20">
        <v>0.96799999999999997</v>
      </c>
      <c r="C6572" s="19">
        <v>17444</v>
      </c>
      <c r="D6572" s="19">
        <v>1835.347982</v>
      </c>
      <c r="E6572" s="23">
        <v>1.025407441</v>
      </c>
      <c r="F6572" s="23">
        <v>0.29743501500000002</v>
      </c>
      <c r="G6572" s="17">
        <v>0</v>
      </c>
      <c r="H6572" s="17">
        <v>1</v>
      </c>
      <c r="I6572" s="17">
        <v>0.79113532600000003</v>
      </c>
      <c r="J6572" s="17">
        <v>0.20820324600000001</v>
      </c>
      <c r="K6572" s="17">
        <v>6.6100000000000002E-4</v>
      </c>
    </row>
    <row r="6573" spans="1:11" x14ac:dyDescent="0.45">
      <c r="A6573" s="10" t="s">
        <v>59</v>
      </c>
      <c r="B6573" s="20">
        <v>0.96899999999999997</v>
      </c>
      <c r="C6573" s="19">
        <v>17471</v>
      </c>
      <c r="D6573" s="19">
        <v>1863.3495</v>
      </c>
      <c r="E6573" s="23">
        <v>1.05406398</v>
      </c>
      <c r="F6573" s="23">
        <v>0.29927393899999999</v>
      </c>
      <c r="G6573" s="17">
        <v>0</v>
      </c>
      <c r="H6573" s="17">
        <v>1</v>
      </c>
      <c r="I6573" s="17">
        <v>0.79233385899999997</v>
      </c>
      <c r="J6573" s="17">
        <v>0.20700850900000001</v>
      </c>
      <c r="K6573" s="17">
        <v>6.5799999999999995E-4</v>
      </c>
    </row>
    <row r="6574" spans="1:11" x14ac:dyDescent="0.45">
      <c r="A6574" s="10" t="s">
        <v>59</v>
      </c>
      <c r="B6574" s="20">
        <v>0.97</v>
      </c>
      <c r="C6574" s="19">
        <v>17491</v>
      </c>
      <c r="D6574" s="19">
        <v>1884.7290660000001</v>
      </c>
      <c r="E6574" s="23">
        <v>1.0791368560000001</v>
      </c>
      <c r="F6574" s="23">
        <v>0.30421576099999997</v>
      </c>
      <c r="G6574" s="17">
        <v>0</v>
      </c>
      <c r="H6574" s="17">
        <v>1</v>
      </c>
      <c r="I6574" s="17">
        <v>0.79360018700000001</v>
      </c>
      <c r="J6574" s="17">
        <v>0.20574619099999999</v>
      </c>
      <c r="K6574" s="17">
        <v>6.5399999999999996E-4</v>
      </c>
    </row>
    <row r="6575" spans="1:11" x14ac:dyDescent="0.45">
      <c r="A6575" s="10" t="s">
        <v>59</v>
      </c>
      <c r="B6575" s="20">
        <v>0.97099999999999997</v>
      </c>
      <c r="C6575" s="19">
        <v>17509</v>
      </c>
      <c r="D6575" s="19">
        <v>1904.3880469999999</v>
      </c>
      <c r="E6575" s="23">
        <v>1.101778181</v>
      </c>
      <c r="F6575" s="23">
        <v>0.30836581000000002</v>
      </c>
      <c r="G6575" s="17">
        <v>0</v>
      </c>
      <c r="H6575" s="17">
        <v>1</v>
      </c>
      <c r="I6575" s="17">
        <v>0.79479280600000002</v>
      </c>
      <c r="J6575" s="17">
        <v>0.20455810999999999</v>
      </c>
      <c r="K6575" s="17">
        <v>6.4899999999999995E-4</v>
      </c>
    </row>
    <row r="6576" spans="1:11" x14ac:dyDescent="0.45">
      <c r="A6576" s="10" t="s">
        <v>59</v>
      </c>
      <c r="B6576" s="20">
        <v>0.97199999999999998</v>
      </c>
      <c r="C6576" s="19">
        <v>17526</v>
      </c>
      <c r="D6576" s="19">
        <v>1923.650543</v>
      </c>
      <c r="E6576" s="23">
        <v>1.1600019290000001</v>
      </c>
      <c r="F6576" s="23">
        <v>0.31234463699999998</v>
      </c>
      <c r="G6576" s="17">
        <v>0</v>
      </c>
      <c r="H6576" s="17">
        <v>1</v>
      </c>
      <c r="I6576" s="17">
        <v>0.79618794400000004</v>
      </c>
      <c r="J6576" s="17">
        <v>0.20316770100000001</v>
      </c>
      <c r="K6576" s="17">
        <v>6.4400000000000004E-4</v>
      </c>
    </row>
    <row r="6577" spans="1:11" x14ac:dyDescent="0.45">
      <c r="A6577" s="10" t="s">
        <v>59</v>
      </c>
      <c r="B6577" s="20">
        <v>0.97299999999999998</v>
      </c>
      <c r="C6577" s="19">
        <v>17543</v>
      </c>
      <c r="D6577" s="19">
        <v>1943.53116</v>
      </c>
      <c r="E6577" s="23">
        <v>1.171245681</v>
      </c>
      <c r="F6577" s="23">
        <v>0.31611745000000002</v>
      </c>
      <c r="G6577" s="17">
        <v>0</v>
      </c>
      <c r="H6577" s="17">
        <v>1</v>
      </c>
      <c r="I6577" s="17">
        <v>0.79839675399999999</v>
      </c>
      <c r="J6577" s="17">
        <v>0.20096598900000001</v>
      </c>
      <c r="K6577" s="17">
        <v>6.3699999999999998E-4</v>
      </c>
    </row>
    <row r="6578" spans="1:11" x14ac:dyDescent="0.45">
      <c r="A6578" s="10" t="s">
        <v>59</v>
      </c>
      <c r="B6578" s="20">
        <v>0.97399999999999998</v>
      </c>
      <c r="C6578" s="19">
        <v>17563</v>
      </c>
      <c r="D6578" s="19">
        <v>1967.1670939999999</v>
      </c>
      <c r="E6578" s="23">
        <v>1.202484254</v>
      </c>
      <c r="F6578" s="23">
        <v>0.32002360800000001</v>
      </c>
      <c r="G6578" s="17">
        <v>0</v>
      </c>
      <c r="H6578" s="17">
        <v>1</v>
      </c>
      <c r="I6578" s="17">
        <v>0.80051709500000001</v>
      </c>
      <c r="J6578" s="17">
        <v>0.19885235100000001</v>
      </c>
      <c r="K6578" s="17">
        <v>6.3100000000000005E-4</v>
      </c>
    </row>
    <row r="6579" spans="1:11" x14ac:dyDescent="0.45">
      <c r="A6579" s="10" t="s">
        <v>59</v>
      </c>
      <c r="B6579" s="20">
        <v>0.97499999999999998</v>
      </c>
      <c r="C6579" s="19">
        <v>17581</v>
      </c>
      <c r="D6579" s="19">
        <v>1989.1200690000001</v>
      </c>
      <c r="E6579" s="23">
        <v>1.260429201</v>
      </c>
      <c r="F6579" s="23">
        <v>0.32412624600000001</v>
      </c>
      <c r="G6579" s="17">
        <v>0</v>
      </c>
      <c r="H6579" s="17">
        <v>1</v>
      </c>
      <c r="I6579" s="17">
        <v>0.80189251100000003</v>
      </c>
      <c r="J6579" s="17">
        <v>0.19748128200000001</v>
      </c>
      <c r="K6579" s="17">
        <v>6.2600000000000004E-4</v>
      </c>
    </row>
    <row r="6580" spans="1:11" x14ac:dyDescent="0.45">
      <c r="A6580" s="10" t="s">
        <v>59</v>
      </c>
      <c r="B6580" s="20">
        <v>0.97599999999999998</v>
      </c>
      <c r="C6580" s="19">
        <v>17599</v>
      </c>
      <c r="D6580" s="19">
        <v>2012.234121</v>
      </c>
      <c r="E6580" s="23">
        <v>1.305308527</v>
      </c>
      <c r="F6580" s="23">
        <v>0.328933853</v>
      </c>
      <c r="G6580" s="17">
        <v>0</v>
      </c>
      <c r="H6580" s="17">
        <v>1</v>
      </c>
      <c r="I6580" s="17">
        <v>0.80398745400000005</v>
      </c>
      <c r="J6580" s="17">
        <v>0.195392961</v>
      </c>
      <c r="K6580" s="17">
        <v>6.2E-4</v>
      </c>
    </row>
    <row r="6581" spans="1:11" x14ac:dyDescent="0.45">
      <c r="A6581" s="10" t="s">
        <v>59</v>
      </c>
      <c r="B6581" s="20">
        <v>0.97699999999999998</v>
      </c>
      <c r="C6581" s="19">
        <v>17616</v>
      </c>
      <c r="D6581" s="19">
        <v>2034.9689550000001</v>
      </c>
      <c r="E6581" s="23">
        <v>1.3509195839999999</v>
      </c>
      <c r="F6581" s="23">
        <v>0.333074539</v>
      </c>
      <c r="G6581" s="17">
        <v>0</v>
      </c>
      <c r="H6581" s="17">
        <v>1</v>
      </c>
      <c r="I6581" s="17">
        <v>0.80531466699999998</v>
      </c>
      <c r="J6581" s="17">
        <v>0.19406994399999999</v>
      </c>
      <c r="K6581" s="17">
        <v>6.1499999999999999E-4</v>
      </c>
    </row>
    <row r="6582" spans="1:11" x14ac:dyDescent="0.45">
      <c r="A6582" s="10" t="s">
        <v>59</v>
      </c>
      <c r="B6582" s="20">
        <v>0.97799999999999998</v>
      </c>
      <c r="C6582" s="19">
        <v>17635</v>
      </c>
      <c r="D6582" s="19">
        <v>2061.0508399999999</v>
      </c>
      <c r="E6582" s="23">
        <v>1.3924995739999999</v>
      </c>
      <c r="F6582" s="23">
        <v>0.33762716100000001</v>
      </c>
      <c r="G6582" s="17">
        <v>0</v>
      </c>
      <c r="H6582" s="17">
        <v>1</v>
      </c>
      <c r="I6582" s="17">
        <v>0.80775069300000002</v>
      </c>
      <c r="J6582" s="17">
        <v>0.19164170799999999</v>
      </c>
      <c r="K6582" s="17">
        <v>6.0800000000000003E-4</v>
      </c>
    </row>
    <row r="6583" spans="1:11" x14ac:dyDescent="0.45">
      <c r="A6583" s="10" t="s">
        <v>59</v>
      </c>
      <c r="B6583" s="20">
        <v>0.97899999999999998</v>
      </c>
      <c r="C6583" s="19">
        <v>17653</v>
      </c>
      <c r="D6583" s="19">
        <v>2086.243723</v>
      </c>
      <c r="E6583" s="23">
        <v>1.4023974809999999</v>
      </c>
      <c r="F6583" s="23">
        <v>0.34206665800000002</v>
      </c>
      <c r="G6583" s="17">
        <v>0</v>
      </c>
      <c r="H6583" s="17">
        <v>1</v>
      </c>
      <c r="I6583" s="17">
        <v>0.81022992599999999</v>
      </c>
      <c r="J6583" s="17">
        <v>0.18917031100000001</v>
      </c>
      <c r="K6583" s="17">
        <v>5.9999999999999995E-4</v>
      </c>
    </row>
    <row r="6584" spans="1:11" x14ac:dyDescent="0.45">
      <c r="A6584" s="10" t="s">
        <v>59</v>
      </c>
      <c r="B6584" s="20">
        <v>0.98</v>
      </c>
      <c r="C6584" s="19">
        <v>17670</v>
      </c>
      <c r="D6584" s="19">
        <v>2110.5982640000002</v>
      </c>
      <c r="E6584" s="23">
        <v>1.4466243910000001</v>
      </c>
      <c r="F6584" s="23">
        <v>0.34634626299999999</v>
      </c>
      <c r="G6584" s="17">
        <v>0</v>
      </c>
      <c r="H6584" s="17">
        <v>1</v>
      </c>
      <c r="I6584" s="17">
        <v>0.81106375100000005</v>
      </c>
      <c r="J6584" s="17">
        <v>0.188339122</v>
      </c>
      <c r="K6584" s="17">
        <v>5.9699999999999998E-4</v>
      </c>
    </row>
    <row r="6585" spans="1:11" x14ac:dyDescent="0.45">
      <c r="A6585" s="10" t="s">
        <v>59</v>
      </c>
      <c r="B6585" s="20">
        <v>0.98099999999999998</v>
      </c>
      <c r="C6585" s="19">
        <v>17688</v>
      </c>
      <c r="D6585" s="19">
        <v>2137.1810639999999</v>
      </c>
      <c r="E6585" s="23">
        <v>1.5133030679999999</v>
      </c>
      <c r="F6585" s="23">
        <v>0.35288683300000001</v>
      </c>
      <c r="G6585" s="17">
        <v>0</v>
      </c>
      <c r="H6585" s="17">
        <v>1</v>
      </c>
      <c r="I6585" s="17">
        <v>0.81307946399999997</v>
      </c>
      <c r="J6585" s="17">
        <v>0.186329997</v>
      </c>
      <c r="K6585" s="17">
        <v>5.9100000000000005E-4</v>
      </c>
    </row>
    <row r="6586" spans="1:11" x14ac:dyDescent="0.45">
      <c r="A6586" s="10" t="s">
        <v>59</v>
      </c>
      <c r="B6586" s="20">
        <v>0.98199999999999998</v>
      </c>
      <c r="C6586" s="19">
        <v>17707</v>
      </c>
      <c r="D6586" s="19">
        <v>2166.7525730000002</v>
      </c>
      <c r="E6586" s="23">
        <v>1.589367084</v>
      </c>
      <c r="F6586" s="23">
        <v>0.35782032800000002</v>
      </c>
      <c r="G6586" s="17">
        <v>0</v>
      </c>
      <c r="H6586" s="17">
        <v>1</v>
      </c>
      <c r="I6586" s="17">
        <v>0.81500895600000001</v>
      </c>
      <c r="J6586" s="17">
        <v>0.18440720199999999</v>
      </c>
      <c r="K6586" s="17">
        <v>5.8399999999999999E-4</v>
      </c>
    </row>
    <row r="6587" spans="1:11" x14ac:dyDescent="0.45">
      <c r="A6587" s="10" t="s">
        <v>59</v>
      </c>
      <c r="B6587" s="20">
        <v>0.98299999999999998</v>
      </c>
      <c r="C6587" s="19">
        <v>17724</v>
      </c>
      <c r="D6587" s="19">
        <v>2194.038317</v>
      </c>
      <c r="E6587" s="23">
        <v>1.6127068</v>
      </c>
      <c r="F6587" s="23">
        <v>0.36293898899999999</v>
      </c>
      <c r="G6587" s="17">
        <v>0</v>
      </c>
      <c r="H6587" s="17">
        <v>1</v>
      </c>
      <c r="I6587" s="17">
        <v>0.81627497299999996</v>
      </c>
      <c r="J6587" s="17">
        <v>0.18314586899999999</v>
      </c>
      <c r="K6587" s="17">
        <v>5.7899999999999998E-4</v>
      </c>
    </row>
    <row r="6588" spans="1:11" x14ac:dyDescent="0.45">
      <c r="A6588" s="10" t="s">
        <v>59</v>
      </c>
      <c r="B6588" s="20">
        <v>0.98399999999999999</v>
      </c>
      <c r="C6588" s="19">
        <v>17743</v>
      </c>
      <c r="D6588" s="19">
        <v>2225.7781629999999</v>
      </c>
      <c r="E6588" s="23">
        <v>1.7227427870000001</v>
      </c>
      <c r="F6588" s="23">
        <v>0.36961572599999998</v>
      </c>
      <c r="G6588" s="17">
        <v>0</v>
      </c>
      <c r="H6588" s="17">
        <v>1</v>
      </c>
      <c r="I6588" s="17">
        <v>0.81771963000000003</v>
      </c>
      <c r="J6588" s="17">
        <v>0.18170593199999999</v>
      </c>
      <c r="K6588" s="17">
        <v>5.7399999999999997E-4</v>
      </c>
    </row>
    <row r="6589" spans="1:11" x14ac:dyDescent="0.45">
      <c r="A6589" s="10" t="s">
        <v>59</v>
      </c>
      <c r="B6589" s="20">
        <v>0.98499999999999999</v>
      </c>
      <c r="C6589" s="19">
        <v>17761</v>
      </c>
      <c r="D6589" s="19">
        <v>2258.2329639999998</v>
      </c>
      <c r="E6589" s="23">
        <v>1.898488172</v>
      </c>
      <c r="F6589" s="23">
        <v>0.37579959699999999</v>
      </c>
      <c r="G6589" s="17">
        <v>0</v>
      </c>
      <c r="H6589" s="17">
        <v>1</v>
      </c>
      <c r="I6589" s="17">
        <v>0.819530066</v>
      </c>
      <c r="J6589" s="17">
        <v>0.17990120100000001</v>
      </c>
      <c r="K6589" s="17">
        <v>5.6899999999999995E-4</v>
      </c>
    </row>
    <row r="6590" spans="1:11" x14ac:dyDescent="0.45">
      <c r="A6590" s="10" t="s">
        <v>59</v>
      </c>
      <c r="B6590" s="20">
        <v>0.98599999999999999</v>
      </c>
      <c r="C6590" s="19">
        <v>17779</v>
      </c>
      <c r="D6590" s="19">
        <v>2294.2694369999999</v>
      </c>
      <c r="E6590" s="23">
        <v>2.0724417869999998</v>
      </c>
      <c r="F6590" s="23">
        <v>0.38226562600000003</v>
      </c>
      <c r="G6590" s="17">
        <v>0</v>
      </c>
      <c r="H6590" s="17">
        <v>1</v>
      </c>
      <c r="I6590" s="17">
        <v>0.821453604</v>
      </c>
      <c r="J6590" s="17">
        <v>0.17798445900000001</v>
      </c>
      <c r="K6590" s="17">
        <v>5.62E-4</v>
      </c>
    </row>
    <row r="6591" spans="1:11" x14ac:dyDescent="0.45">
      <c r="A6591" s="10" t="s">
        <v>59</v>
      </c>
      <c r="B6591" s="20">
        <v>0.98699999999999999</v>
      </c>
      <c r="C6591" s="19">
        <v>17797</v>
      </c>
      <c r="D6591" s="19">
        <v>2333.219654</v>
      </c>
      <c r="E6591" s="23">
        <v>2.2423475599999998</v>
      </c>
      <c r="F6591" s="23">
        <v>0.38879838300000003</v>
      </c>
      <c r="G6591" s="17">
        <v>0</v>
      </c>
      <c r="H6591" s="17">
        <v>1</v>
      </c>
      <c r="I6591" s="17">
        <v>0.82289783699999997</v>
      </c>
      <c r="J6591" s="17">
        <v>0.17654484200000001</v>
      </c>
      <c r="K6591" s="17">
        <v>5.5699999999999999E-4</v>
      </c>
    </row>
    <row r="6592" spans="1:11" x14ac:dyDescent="0.45">
      <c r="A6592" s="10" t="s">
        <v>59</v>
      </c>
      <c r="B6592" s="20">
        <v>0.98799999999999999</v>
      </c>
      <c r="C6592" s="19">
        <v>17813</v>
      </c>
      <c r="D6592" s="19">
        <v>2369.9107300000001</v>
      </c>
      <c r="E6592" s="23">
        <v>2.3687864730000001</v>
      </c>
      <c r="F6592" s="23">
        <v>0.39782714499999999</v>
      </c>
      <c r="G6592" s="17">
        <v>0</v>
      </c>
      <c r="H6592" s="17">
        <v>1</v>
      </c>
      <c r="I6592" s="17">
        <v>0.82418644100000005</v>
      </c>
      <c r="J6592" s="17">
        <v>0.17526029400000001</v>
      </c>
      <c r="K6592" s="17">
        <v>5.53E-4</v>
      </c>
    </row>
    <row r="6593" spans="1:11" x14ac:dyDescent="0.45">
      <c r="A6593" s="10" t="s">
        <v>59</v>
      </c>
      <c r="B6593" s="20">
        <v>0.98899999999999999</v>
      </c>
      <c r="C6593" s="19">
        <v>17832</v>
      </c>
      <c r="D6593" s="19">
        <v>2415.4754979999998</v>
      </c>
      <c r="E6593" s="23">
        <v>2.4560588079999999</v>
      </c>
      <c r="F6593" s="23">
        <v>0.40461752600000001</v>
      </c>
      <c r="G6593" s="17">
        <v>0</v>
      </c>
      <c r="H6593" s="17">
        <v>1</v>
      </c>
      <c r="I6593" s="17">
        <v>0.82706211500000004</v>
      </c>
      <c r="J6593" s="17">
        <v>0.17239367</v>
      </c>
      <c r="K6593" s="17">
        <v>5.44E-4</v>
      </c>
    </row>
    <row r="6594" spans="1:11" x14ac:dyDescent="0.45">
      <c r="A6594" s="10" t="s">
        <v>59</v>
      </c>
      <c r="B6594" s="20">
        <v>0.99</v>
      </c>
      <c r="C6594" s="19">
        <v>17851</v>
      </c>
      <c r="D6594" s="19">
        <v>2463.4455149999999</v>
      </c>
      <c r="E6594" s="23">
        <v>2.6444292730000001</v>
      </c>
      <c r="F6594" s="23">
        <v>0.41306279600000001</v>
      </c>
      <c r="G6594" s="17">
        <v>0</v>
      </c>
      <c r="H6594" s="17">
        <v>1</v>
      </c>
      <c r="I6594" s="17">
        <v>0.82970854299999997</v>
      </c>
      <c r="J6594" s="17">
        <v>0.169755569</v>
      </c>
      <c r="K6594" s="17">
        <v>5.3600000000000002E-4</v>
      </c>
    </row>
    <row r="6595" spans="1:11" x14ac:dyDescent="0.45">
      <c r="A6595" s="10" t="s">
        <v>59</v>
      </c>
      <c r="B6595" s="20">
        <v>0.99099999999999999</v>
      </c>
      <c r="C6595" s="19">
        <v>17868</v>
      </c>
      <c r="D6595" s="19">
        <v>2510.4464630000002</v>
      </c>
      <c r="E6595" s="23">
        <v>2.8647807630000002</v>
      </c>
      <c r="F6595" s="23">
        <v>0.42470374599999999</v>
      </c>
      <c r="G6595" s="17">
        <v>0</v>
      </c>
      <c r="H6595" s="17">
        <v>1</v>
      </c>
      <c r="I6595" s="17">
        <v>0.83210865700000003</v>
      </c>
      <c r="J6595" s="17">
        <v>0.16736304799999999</v>
      </c>
      <c r="K6595" s="17">
        <v>5.2800000000000004E-4</v>
      </c>
    </row>
    <row r="6596" spans="1:11" x14ac:dyDescent="0.45">
      <c r="A6596" s="10" t="s">
        <v>59</v>
      </c>
      <c r="B6596" s="20">
        <v>0.99199999999999999</v>
      </c>
      <c r="C6596" s="19">
        <v>17887</v>
      </c>
      <c r="D6596" s="19">
        <v>2567.4713179999999</v>
      </c>
      <c r="E6596" s="23">
        <v>3.203724029</v>
      </c>
      <c r="F6596" s="23">
        <v>0.43441224499999997</v>
      </c>
      <c r="G6596" s="17">
        <v>0</v>
      </c>
      <c r="H6596" s="17">
        <v>1</v>
      </c>
      <c r="I6596" s="17">
        <v>0.83581180799999999</v>
      </c>
      <c r="J6596" s="17">
        <v>0.16367155</v>
      </c>
      <c r="K6596" s="17">
        <v>5.1699999999999999E-4</v>
      </c>
    </row>
    <row r="6597" spans="1:11" x14ac:dyDescent="0.45">
      <c r="A6597" s="10" t="s">
        <v>59</v>
      </c>
      <c r="B6597" s="20">
        <v>0.99299999999999999</v>
      </c>
      <c r="C6597" s="19">
        <v>17905</v>
      </c>
      <c r="D6597" s="19">
        <v>2630.6527209999999</v>
      </c>
      <c r="E6597" s="23">
        <v>3.755044201</v>
      </c>
      <c r="F6597" s="23">
        <v>0.446354576</v>
      </c>
      <c r="G6597" s="17">
        <v>0</v>
      </c>
      <c r="H6597" s="17">
        <v>1</v>
      </c>
      <c r="I6597" s="17">
        <v>0.83933371199999995</v>
      </c>
      <c r="J6597" s="17">
        <v>0.16016085899999999</v>
      </c>
      <c r="K6597" s="17">
        <v>5.0500000000000002E-4</v>
      </c>
    </row>
    <row r="6598" spans="1:11" x14ac:dyDescent="0.45">
      <c r="A6598" s="10" t="s">
        <v>59</v>
      </c>
      <c r="B6598" s="20">
        <v>0.99399999999999999</v>
      </c>
      <c r="C6598" s="19">
        <v>17923</v>
      </c>
      <c r="D6598" s="19">
        <v>2704.5842680000001</v>
      </c>
      <c r="E6598" s="23">
        <v>4.3700425259999998</v>
      </c>
      <c r="F6598" s="23">
        <v>0.458859144</v>
      </c>
      <c r="G6598" s="17">
        <v>0</v>
      </c>
      <c r="H6598" s="17">
        <v>1</v>
      </c>
      <c r="I6598" s="17">
        <v>0.84232199200000002</v>
      </c>
      <c r="J6598" s="17">
        <v>0.157182182</v>
      </c>
      <c r="K6598" s="17">
        <v>4.9600000000000002E-4</v>
      </c>
    </row>
    <row r="6599" spans="1:11" x14ac:dyDescent="0.45">
      <c r="A6599" s="10" t="s">
        <v>59</v>
      </c>
      <c r="B6599" s="20">
        <v>0.995</v>
      </c>
      <c r="C6599" s="19">
        <v>17940</v>
      </c>
      <c r="D6599" s="19">
        <v>2784.1604240000001</v>
      </c>
      <c r="E6599" s="23">
        <v>4.9968076630000002</v>
      </c>
      <c r="F6599" s="23">
        <v>0.47490394899999999</v>
      </c>
      <c r="G6599" s="17">
        <v>0</v>
      </c>
      <c r="H6599" s="17">
        <v>1</v>
      </c>
      <c r="I6599" s="17">
        <v>0.84478672399999999</v>
      </c>
      <c r="J6599" s="17">
        <v>0.154725417</v>
      </c>
      <c r="K6599" s="17">
        <v>4.8799999999999999E-4</v>
      </c>
    </row>
    <row r="6600" spans="1:11" x14ac:dyDescent="0.45">
      <c r="A6600" s="10" t="s">
        <v>59</v>
      </c>
      <c r="B6600" s="20">
        <v>0.996</v>
      </c>
      <c r="C6600" s="19">
        <v>17958</v>
      </c>
      <c r="D6600" s="19">
        <v>2875.9987820000001</v>
      </c>
      <c r="E6600" s="23">
        <v>5.143674732</v>
      </c>
      <c r="F6600" s="23">
        <v>0.491670353</v>
      </c>
      <c r="G6600" s="17">
        <v>0</v>
      </c>
      <c r="H6600" s="17">
        <v>1</v>
      </c>
      <c r="I6600" s="17">
        <v>0.85057413000000004</v>
      </c>
      <c r="J6600" s="17">
        <v>0.14895620100000001</v>
      </c>
      <c r="K6600" s="17">
        <v>4.6999999999999999E-4</v>
      </c>
    </row>
    <row r="6601" spans="1:11" x14ac:dyDescent="0.45">
      <c r="A6601" s="10" t="s">
        <v>59</v>
      </c>
      <c r="B6601" s="20">
        <v>0.997</v>
      </c>
      <c r="C6601" s="19">
        <v>17977</v>
      </c>
      <c r="D6601" s="19">
        <v>2980.611058</v>
      </c>
      <c r="E6601" s="23">
        <v>6.0346131559999998</v>
      </c>
      <c r="F6601" s="23">
        <v>0.51007130499999997</v>
      </c>
      <c r="G6601" s="17">
        <v>0</v>
      </c>
      <c r="H6601" s="17">
        <v>1</v>
      </c>
      <c r="I6601" s="17">
        <v>0.85458447100000001</v>
      </c>
      <c r="J6601" s="17">
        <v>0.144958737</v>
      </c>
      <c r="K6601" s="17">
        <v>4.57E-4</v>
      </c>
    </row>
    <row r="6602" spans="1:11" x14ac:dyDescent="0.45">
      <c r="A6602" s="10" t="s">
        <v>59</v>
      </c>
      <c r="B6602" s="20">
        <v>0.998</v>
      </c>
      <c r="C6602" s="19">
        <v>17994</v>
      </c>
      <c r="D6602" s="19">
        <v>3099.042715</v>
      </c>
      <c r="E6602" s="23">
        <v>8.1713862109999997</v>
      </c>
      <c r="F6602" s="23">
        <v>0.53380270500000004</v>
      </c>
      <c r="G6602" s="17">
        <v>0</v>
      </c>
      <c r="H6602" s="17">
        <v>1</v>
      </c>
      <c r="I6602" s="17">
        <v>0.85898902799999999</v>
      </c>
      <c r="J6602" s="17">
        <v>0.140568147</v>
      </c>
      <c r="K6602" s="17">
        <v>4.4299999999999998E-4</v>
      </c>
    </row>
    <row r="6603" spans="1:11" x14ac:dyDescent="0.45">
      <c r="A6603" s="10" t="s">
        <v>59</v>
      </c>
      <c r="B6603" s="20">
        <v>0.999</v>
      </c>
      <c r="C6603" s="19">
        <v>18013</v>
      </c>
      <c r="D6603" s="19">
        <v>3314.1445760000001</v>
      </c>
      <c r="E6603" s="23">
        <v>20.851317139999999</v>
      </c>
      <c r="F6603" s="23">
        <v>0.55802352700000002</v>
      </c>
      <c r="G6603" s="17">
        <v>0</v>
      </c>
      <c r="H6603" s="17">
        <v>1</v>
      </c>
      <c r="I6603" s="17">
        <v>0.86455345900000002</v>
      </c>
      <c r="J6603" s="17">
        <v>0.135021365</v>
      </c>
      <c r="K6603" s="17">
        <v>4.2499999999999998E-4</v>
      </c>
    </row>
    <row r="6604" spans="1:11" x14ac:dyDescent="0.45">
      <c r="A6604" s="10" t="s">
        <v>59</v>
      </c>
      <c r="B6604" s="20">
        <v>1</v>
      </c>
      <c r="C6604" s="19">
        <v>18014</v>
      </c>
      <c r="D6604" s="19">
        <v>3336.574255</v>
      </c>
      <c r="E6604" s="23">
        <v>22.429679369999999</v>
      </c>
      <c r="F6604" s="23">
        <v>0.61111702800000001</v>
      </c>
      <c r="G6604" s="17">
        <v>0</v>
      </c>
      <c r="H6604" s="17">
        <v>1</v>
      </c>
      <c r="I6604" s="17">
        <v>0.86457148299999997</v>
      </c>
      <c r="J6604" s="17">
        <v>0.135003398</v>
      </c>
      <c r="K6604" s="17">
        <v>4.2499999999999998E-4</v>
      </c>
    </row>
    <row r="6605" spans="1:11" x14ac:dyDescent="0.45">
      <c r="A6605" s="10" t="s">
        <v>61</v>
      </c>
      <c r="B6605" s="20">
        <v>0</v>
      </c>
      <c r="C6605" s="19">
        <v>121</v>
      </c>
      <c r="D6605" s="19">
        <v>9.6799999999999997E-2</v>
      </c>
      <c r="E6605" s="23">
        <v>1.32E-3</v>
      </c>
      <c r="F6605" s="23">
        <v>1E-3</v>
      </c>
      <c r="G6605" s="17">
        <v>0</v>
      </c>
      <c r="H6605" s="17">
        <v>1</v>
      </c>
      <c r="I6605" s="17">
        <v>0.53217476399999997</v>
      </c>
      <c r="J6605" s="17">
        <v>0.46782523599999998</v>
      </c>
      <c r="K6605" s="17">
        <v>0</v>
      </c>
    </row>
    <row r="6606" spans="1:11" x14ac:dyDescent="0.45">
      <c r="A6606" s="10" t="s">
        <v>61</v>
      </c>
      <c r="B6606" s="20">
        <v>0.01</v>
      </c>
      <c r="C6606" s="19">
        <v>387</v>
      </c>
      <c r="D6606" s="19">
        <v>0.63879129700000004</v>
      </c>
      <c r="E6606" s="23">
        <v>2.6900000000000001E-3</v>
      </c>
      <c r="F6606" s="23">
        <v>2.31E-3</v>
      </c>
      <c r="G6606" s="17">
        <v>0</v>
      </c>
      <c r="H6606" s="17">
        <v>1</v>
      </c>
      <c r="I6606" s="17">
        <v>0.23867619100000001</v>
      </c>
      <c r="J6606" s="17">
        <v>0.76132380899999996</v>
      </c>
      <c r="K6606" s="17">
        <v>0</v>
      </c>
    </row>
    <row r="6607" spans="1:11" x14ac:dyDescent="0.45">
      <c r="A6607" s="10" t="s">
        <v>61</v>
      </c>
      <c r="B6607" s="20">
        <v>0.02</v>
      </c>
      <c r="C6607" s="19">
        <v>641</v>
      </c>
      <c r="D6607" s="19">
        <v>1.565197119</v>
      </c>
      <c r="E6607" s="23">
        <v>4.4799999999999996E-3</v>
      </c>
      <c r="F6607" s="23">
        <v>3.7599999999999999E-3</v>
      </c>
      <c r="G6607" s="17">
        <v>0</v>
      </c>
      <c r="H6607" s="17">
        <v>1</v>
      </c>
      <c r="I6607" s="17">
        <v>0.262262306</v>
      </c>
      <c r="J6607" s="17">
        <v>0.70636576900000003</v>
      </c>
      <c r="K6607" s="17">
        <v>3.1399999999999997E-2</v>
      </c>
    </row>
    <row r="6608" spans="1:11" x14ac:dyDescent="0.45">
      <c r="A6608" s="10" t="s">
        <v>61</v>
      </c>
      <c r="B6608" s="20">
        <v>0.03</v>
      </c>
      <c r="C6608" s="19">
        <v>903</v>
      </c>
      <c r="D6608" s="19">
        <v>2.8965071089999999</v>
      </c>
      <c r="E6608" s="23">
        <v>5.79E-3</v>
      </c>
      <c r="F6608" s="23">
        <v>5.0600000000000003E-3</v>
      </c>
      <c r="G6608" s="17">
        <v>0</v>
      </c>
      <c r="H6608" s="17">
        <v>1</v>
      </c>
      <c r="I6608" s="17">
        <v>0.45233647399999999</v>
      </c>
      <c r="J6608" s="17">
        <v>0.53082703899999995</v>
      </c>
      <c r="K6608" s="17">
        <v>1.6799999999999999E-2</v>
      </c>
    </row>
    <row r="6609" spans="1:11" x14ac:dyDescent="0.45">
      <c r="A6609" s="10" t="s">
        <v>61</v>
      </c>
      <c r="B6609" s="20">
        <v>0.04</v>
      </c>
      <c r="C6609" s="19">
        <v>1163</v>
      </c>
      <c r="D6609" s="19">
        <v>4.5709281690000001</v>
      </c>
      <c r="E6609" s="23">
        <v>7.2199999999999999E-3</v>
      </c>
      <c r="F6609" s="23">
        <v>6.2199999999999998E-3</v>
      </c>
      <c r="G6609" s="17">
        <v>0</v>
      </c>
      <c r="H6609" s="17">
        <v>1</v>
      </c>
      <c r="I6609" s="17">
        <v>0.50723284899999999</v>
      </c>
      <c r="J6609" s="17">
        <v>0.48203623400000001</v>
      </c>
      <c r="K6609" s="17">
        <v>1.0699999999999999E-2</v>
      </c>
    </row>
    <row r="6610" spans="1:11" x14ac:dyDescent="0.45">
      <c r="A6610" s="10" t="s">
        <v>61</v>
      </c>
      <c r="B6610" s="20">
        <v>0.05</v>
      </c>
      <c r="C6610" s="19">
        <v>1424</v>
      </c>
      <c r="D6610" s="19">
        <v>6.6944446649999998</v>
      </c>
      <c r="E6610" s="23">
        <v>8.7100000000000007E-3</v>
      </c>
      <c r="F6610" s="23">
        <v>7.6499999999999997E-3</v>
      </c>
      <c r="G6610" s="17">
        <v>0</v>
      </c>
      <c r="H6610" s="17">
        <v>1</v>
      </c>
      <c r="I6610" s="17">
        <v>0.48711069800000001</v>
      </c>
      <c r="J6610" s="17">
        <v>0.50548722099999999</v>
      </c>
      <c r="K6610" s="17">
        <v>7.4000000000000003E-3</v>
      </c>
    </row>
    <row r="6611" spans="1:11" x14ac:dyDescent="0.45">
      <c r="A6611" s="10" t="s">
        <v>61</v>
      </c>
      <c r="B6611" s="20">
        <v>0.06</v>
      </c>
      <c r="C6611" s="19">
        <v>1683</v>
      </c>
      <c r="D6611" s="19">
        <v>9.0900369009999995</v>
      </c>
      <c r="E6611" s="23">
        <v>9.8499999999999994E-3</v>
      </c>
      <c r="F6611" s="23">
        <v>8.8100000000000001E-3</v>
      </c>
      <c r="G6611" s="17">
        <v>0</v>
      </c>
      <c r="H6611" s="17">
        <v>1</v>
      </c>
      <c r="I6611" s="17">
        <v>0.47572093999999998</v>
      </c>
      <c r="J6611" s="17">
        <v>0.51037332099999999</v>
      </c>
      <c r="K6611" s="17">
        <v>1.3899999999999999E-2</v>
      </c>
    </row>
    <row r="6612" spans="1:11" x14ac:dyDescent="0.45">
      <c r="A6612" s="10" t="s">
        <v>61</v>
      </c>
      <c r="B6612" s="20">
        <v>7.0000000000000007E-2</v>
      </c>
      <c r="C6612" s="19">
        <v>1935</v>
      </c>
      <c r="D6612" s="19">
        <v>11.84548934</v>
      </c>
      <c r="E6612" s="23">
        <v>1.2E-2</v>
      </c>
      <c r="F6612" s="23">
        <v>9.9799999999999993E-3</v>
      </c>
      <c r="G6612" s="17">
        <v>0</v>
      </c>
      <c r="H6612" s="17">
        <v>1</v>
      </c>
      <c r="I6612" s="17">
        <v>0.49369370400000001</v>
      </c>
      <c r="J6612" s="17">
        <v>0.49581938599999997</v>
      </c>
      <c r="K6612" s="17">
        <v>1.0500000000000001E-2</v>
      </c>
    </row>
    <row r="6613" spans="1:11" x14ac:dyDescent="0.45">
      <c r="A6613" s="10" t="s">
        <v>61</v>
      </c>
      <c r="B6613" s="20">
        <v>0.08</v>
      </c>
      <c r="C6613" s="19">
        <v>2190</v>
      </c>
      <c r="D6613" s="19">
        <v>15.043444859999999</v>
      </c>
      <c r="E6613" s="23">
        <v>1.2800000000000001E-2</v>
      </c>
      <c r="F6613" s="23">
        <v>1.15E-2</v>
      </c>
      <c r="G6613" s="17">
        <v>0</v>
      </c>
      <c r="H6613" s="17">
        <v>1</v>
      </c>
      <c r="I6613" s="17">
        <v>0.41419161599999998</v>
      </c>
      <c r="J6613" s="17">
        <v>0.57756511300000002</v>
      </c>
      <c r="K6613" s="17">
        <v>8.2400000000000008E-3</v>
      </c>
    </row>
    <row r="6614" spans="1:11" x14ac:dyDescent="0.45">
      <c r="A6614" s="10" t="s">
        <v>61</v>
      </c>
      <c r="B6614" s="20">
        <v>0.09</v>
      </c>
      <c r="C6614" s="19">
        <v>2440</v>
      </c>
      <c r="D6614" s="19">
        <v>18.537410189999999</v>
      </c>
      <c r="E6614" s="23">
        <v>1.4999999999999999E-2</v>
      </c>
      <c r="F6614" s="23">
        <v>1.29E-2</v>
      </c>
      <c r="G6614" s="17">
        <v>0</v>
      </c>
      <c r="H6614" s="17">
        <v>1</v>
      </c>
      <c r="I6614" s="17">
        <v>0.43790568099999999</v>
      </c>
      <c r="J6614" s="17">
        <v>0.55543220299999996</v>
      </c>
      <c r="K6614" s="17">
        <v>6.6600000000000001E-3</v>
      </c>
    </row>
    <row r="6615" spans="1:11" x14ac:dyDescent="0.45">
      <c r="A6615" s="10" t="s">
        <v>61</v>
      </c>
      <c r="B6615" s="20">
        <v>0.1</v>
      </c>
      <c r="C6615" s="19">
        <v>2707</v>
      </c>
      <c r="D6615" s="19">
        <v>22.60562857</v>
      </c>
      <c r="E6615" s="23">
        <v>1.54E-2</v>
      </c>
      <c r="F6615" s="23">
        <v>1.41E-2</v>
      </c>
      <c r="G6615" s="17">
        <v>0</v>
      </c>
      <c r="H6615" s="17">
        <v>1</v>
      </c>
      <c r="I6615" s="17">
        <v>0.40904147400000002</v>
      </c>
      <c r="J6615" s="17">
        <v>0.58556344500000002</v>
      </c>
      <c r="K6615" s="17">
        <v>5.4000000000000003E-3</v>
      </c>
    </row>
    <row r="6616" spans="1:11" x14ac:dyDescent="0.45">
      <c r="A6616" s="10" t="s">
        <v>61</v>
      </c>
      <c r="B6616" s="20">
        <v>0.11</v>
      </c>
      <c r="C6616" s="19">
        <v>2978</v>
      </c>
      <c r="D6616" s="19">
        <v>26.949627750000001</v>
      </c>
      <c r="E6616" s="23">
        <v>1.6799999999999999E-2</v>
      </c>
      <c r="F6616" s="23">
        <v>1.5100000000000001E-2</v>
      </c>
      <c r="G6616" s="17">
        <v>0</v>
      </c>
      <c r="H6616" s="17">
        <v>1</v>
      </c>
      <c r="I6616" s="17">
        <v>0.42021448500000003</v>
      </c>
      <c r="J6616" s="17">
        <v>0.57527323600000002</v>
      </c>
      <c r="K6616" s="17">
        <v>4.5100000000000001E-3</v>
      </c>
    </row>
    <row r="6617" spans="1:11" x14ac:dyDescent="0.45">
      <c r="A6617" s="10" t="s">
        <v>61</v>
      </c>
      <c r="B6617" s="20">
        <v>0.12</v>
      </c>
      <c r="C6617" s="19">
        <v>3234</v>
      </c>
      <c r="D6617" s="19">
        <v>31.514606319999999</v>
      </c>
      <c r="E6617" s="23">
        <v>1.8599999999999998E-2</v>
      </c>
      <c r="F6617" s="23">
        <v>1.6199999999999999E-2</v>
      </c>
      <c r="G6617" s="17">
        <v>0</v>
      </c>
      <c r="H6617" s="17">
        <v>1</v>
      </c>
      <c r="I6617" s="17">
        <v>0.43332123700000003</v>
      </c>
      <c r="J6617" s="17">
        <v>0.56047186699999996</v>
      </c>
      <c r="K6617" s="17">
        <v>6.2100000000000002E-3</v>
      </c>
    </row>
    <row r="6618" spans="1:11" x14ac:dyDescent="0.45">
      <c r="A6618" s="10" t="s">
        <v>61</v>
      </c>
      <c r="B6618" s="20">
        <v>0.13</v>
      </c>
      <c r="C6618" s="19">
        <v>3493</v>
      </c>
      <c r="D6618" s="19">
        <v>36.63193133</v>
      </c>
      <c r="E6618" s="23">
        <v>2.0855341999999999E-2</v>
      </c>
      <c r="F6618" s="23">
        <v>1.72E-2</v>
      </c>
      <c r="G6618" s="17">
        <v>0</v>
      </c>
      <c r="H6618" s="17">
        <v>1</v>
      </c>
      <c r="I6618" s="17">
        <v>0.45766644699999998</v>
      </c>
      <c r="J6618" s="17">
        <v>0.53694835200000002</v>
      </c>
      <c r="K6618" s="17">
        <v>5.3899999999999998E-3</v>
      </c>
    </row>
    <row r="6619" spans="1:11" x14ac:dyDescent="0.45">
      <c r="A6619" s="10" t="s">
        <v>61</v>
      </c>
      <c r="B6619" s="20">
        <v>0.14000000000000001</v>
      </c>
      <c r="C6619" s="19">
        <v>3749</v>
      </c>
      <c r="D6619" s="19">
        <v>42.1334576</v>
      </c>
      <c r="E6619" s="23">
        <v>2.23E-2</v>
      </c>
      <c r="F6619" s="23">
        <v>1.9E-2</v>
      </c>
      <c r="G6619" s="17">
        <v>0</v>
      </c>
      <c r="H6619" s="17">
        <v>1</v>
      </c>
      <c r="I6619" s="17">
        <v>0.46747338199999999</v>
      </c>
      <c r="J6619" s="17">
        <v>0.52776740899999997</v>
      </c>
      <c r="K6619" s="17">
        <v>4.7600000000000003E-3</v>
      </c>
    </row>
    <row r="6620" spans="1:11" x14ac:dyDescent="0.45">
      <c r="A6620" s="10" t="s">
        <v>61</v>
      </c>
      <c r="B6620" s="20">
        <v>0.15</v>
      </c>
      <c r="C6620" s="19">
        <v>4007</v>
      </c>
      <c r="D6620" s="19">
        <v>48.016242490000003</v>
      </c>
      <c r="E6620" s="23">
        <v>2.3800000000000002E-2</v>
      </c>
      <c r="F6620" s="23">
        <v>2.0400000000000001E-2</v>
      </c>
      <c r="G6620" s="17">
        <v>0</v>
      </c>
      <c r="H6620" s="17">
        <v>1</v>
      </c>
      <c r="I6620" s="17">
        <v>0.46896249600000001</v>
      </c>
      <c r="J6620" s="17">
        <v>0.52686892500000004</v>
      </c>
      <c r="K6620" s="17">
        <v>4.1700000000000001E-3</v>
      </c>
    </row>
    <row r="6621" spans="1:11" x14ac:dyDescent="0.45">
      <c r="A6621" s="10" t="s">
        <v>61</v>
      </c>
      <c r="B6621" s="20">
        <v>0.16</v>
      </c>
      <c r="C6621" s="19">
        <v>4265</v>
      </c>
      <c r="D6621" s="19">
        <v>54.38971411</v>
      </c>
      <c r="E6621" s="23">
        <v>2.5499999999999998E-2</v>
      </c>
      <c r="F6621" s="23">
        <v>2.1899999999999999E-2</v>
      </c>
      <c r="G6621" s="17">
        <v>0</v>
      </c>
      <c r="H6621" s="17">
        <v>1</v>
      </c>
      <c r="I6621" s="17">
        <v>0.45727684800000001</v>
      </c>
      <c r="J6621" s="17">
        <v>0.53905765800000005</v>
      </c>
      <c r="K6621" s="17">
        <v>3.6700000000000001E-3</v>
      </c>
    </row>
    <row r="6622" spans="1:11" x14ac:dyDescent="0.45">
      <c r="A6622" s="10" t="s">
        <v>61</v>
      </c>
      <c r="B6622" s="20">
        <v>0.17</v>
      </c>
      <c r="C6622" s="19">
        <v>4519</v>
      </c>
      <c r="D6622" s="19">
        <v>61.072614010000002</v>
      </c>
      <c r="E6622" s="23">
        <v>2.7400000000000001E-2</v>
      </c>
      <c r="F6622" s="23">
        <v>2.3400000000000001E-2</v>
      </c>
      <c r="G6622" s="17">
        <v>0</v>
      </c>
      <c r="H6622" s="17">
        <v>1</v>
      </c>
      <c r="I6622" s="17">
        <v>0.48344804200000002</v>
      </c>
      <c r="J6622" s="17">
        <v>0.513276171</v>
      </c>
      <c r="K6622" s="17">
        <v>3.2799999999999999E-3</v>
      </c>
    </row>
    <row r="6623" spans="1:11" x14ac:dyDescent="0.45">
      <c r="A6623" s="10" t="s">
        <v>61</v>
      </c>
      <c r="B6623" s="20">
        <v>0.18</v>
      </c>
      <c r="C6623" s="19">
        <v>4775</v>
      </c>
      <c r="D6623" s="19">
        <v>68.347674639999994</v>
      </c>
      <c r="E6623" s="23">
        <v>2.93E-2</v>
      </c>
      <c r="F6623" s="23">
        <v>2.4899999999999999E-2</v>
      </c>
      <c r="G6623" s="17">
        <v>0</v>
      </c>
      <c r="H6623" s="17">
        <v>1</v>
      </c>
      <c r="I6623" s="17">
        <v>0.48761341499999999</v>
      </c>
      <c r="J6623" s="17">
        <v>0.50944963899999995</v>
      </c>
      <c r="K6623" s="17">
        <v>2.9399999999999999E-3</v>
      </c>
    </row>
    <row r="6624" spans="1:11" x14ac:dyDescent="0.45">
      <c r="A6624" s="10" t="s">
        <v>61</v>
      </c>
      <c r="B6624" s="20">
        <v>0.19</v>
      </c>
      <c r="C6624" s="19">
        <v>5000</v>
      </c>
      <c r="D6624" s="19">
        <v>75.095309169999993</v>
      </c>
      <c r="E6624" s="23">
        <v>3.09E-2</v>
      </c>
      <c r="F6624" s="23">
        <v>2.63E-2</v>
      </c>
      <c r="G6624" s="17">
        <v>0</v>
      </c>
      <c r="H6624" s="17">
        <v>1</v>
      </c>
      <c r="I6624" s="17">
        <v>0.49845727000000001</v>
      </c>
      <c r="J6624" s="17">
        <v>0.49885793</v>
      </c>
      <c r="K6624" s="17">
        <v>2.6800000000000001E-3</v>
      </c>
    </row>
    <row r="6625" spans="1:11" x14ac:dyDescent="0.45">
      <c r="A6625" s="10" t="s">
        <v>61</v>
      </c>
      <c r="B6625" s="20">
        <v>0.2</v>
      </c>
      <c r="C6625" s="19">
        <v>5286</v>
      </c>
      <c r="D6625" s="19">
        <v>84.228208359999996</v>
      </c>
      <c r="E6625" s="23">
        <v>3.3000000000000002E-2</v>
      </c>
      <c r="F6625" s="23">
        <v>2.81E-2</v>
      </c>
      <c r="G6625" s="17">
        <v>0</v>
      </c>
      <c r="H6625" s="17">
        <v>1</v>
      </c>
      <c r="I6625" s="17">
        <v>0.53350333900000002</v>
      </c>
      <c r="J6625" s="17">
        <v>0.46410639999999997</v>
      </c>
      <c r="K6625" s="17">
        <v>2.3900000000000002E-3</v>
      </c>
    </row>
    <row r="6626" spans="1:11" x14ac:dyDescent="0.45">
      <c r="A6626" s="10" t="s">
        <v>61</v>
      </c>
      <c r="B6626" s="20">
        <v>0.21</v>
      </c>
      <c r="C6626" s="19">
        <v>5548</v>
      </c>
      <c r="D6626" s="19">
        <v>93.051998459999993</v>
      </c>
      <c r="E6626" s="23">
        <v>3.4000000000000002E-2</v>
      </c>
      <c r="F6626" s="23">
        <v>2.9399999999999999E-2</v>
      </c>
      <c r="G6626" s="17">
        <v>0</v>
      </c>
      <c r="H6626" s="17">
        <v>1</v>
      </c>
      <c r="I6626" s="17">
        <v>0.52099603299999997</v>
      </c>
      <c r="J6626" s="17">
        <v>0.476829275</v>
      </c>
      <c r="K6626" s="17">
        <v>2.1700000000000001E-3</v>
      </c>
    </row>
    <row r="6627" spans="1:11" x14ac:dyDescent="0.45">
      <c r="A6627" s="10" t="s">
        <v>61</v>
      </c>
      <c r="B6627" s="20">
        <v>0.22</v>
      </c>
      <c r="C6627" s="19">
        <v>5807</v>
      </c>
      <c r="D6627" s="19">
        <v>102.0782961</v>
      </c>
      <c r="E6627" s="23">
        <v>3.6200000000000003E-2</v>
      </c>
      <c r="F6627" s="23">
        <v>3.1099999999999999E-2</v>
      </c>
      <c r="G6627" s="17">
        <v>0</v>
      </c>
      <c r="H6627" s="17">
        <v>1</v>
      </c>
      <c r="I6627" s="17">
        <v>0.49344143699999998</v>
      </c>
      <c r="J6627" s="17">
        <v>0.50458661800000004</v>
      </c>
      <c r="K6627" s="17">
        <v>1.97E-3</v>
      </c>
    </row>
    <row r="6628" spans="1:11" x14ac:dyDescent="0.45">
      <c r="A6628" s="10" t="s">
        <v>61</v>
      </c>
      <c r="B6628" s="20">
        <v>0.23</v>
      </c>
      <c r="C6628" s="19">
        <v>6047</v>
      </c>
      <c r="D6628" s="19">
        <v>111.08382469999999</v>
      </c>
      <c r="E6628" s="23">
        <v>3.8821651999999998E-2</v>
      </c>
      <c r="F6628" s="23">
        <v>3.2599999999999997E-2</v>
      </c>
      <c r="G6628" s="17">
        <v>0</v>
      </c>
      <c r="H6628" s="17">
        <v>1</v>
      </c>
      <c r="I6628" s="17">
        <v>0.51992389699999997</v>
      </c>
      <c r="J6628" s="17">
        <v>0.47826384500000002</v>
      </c>
      <c r="K6628" s="17">
        <v>1.81E-3</v>
      </c>
    </row>
    <row r="6629" spans="1:11" x14ac:dyDescent="0.45">
      <c r="A6629" s="10" t="s">
        <v>61</v>
      </c>
      <c r="B6629" s="20">
        <v>0.24</v>
      </c>
      <c r="C6629" s="19">
        <v>6327</v>
      </c>
      <c r="D6629" s="19">
        <v>122.005561</v>
      </c>
      <c r="E6629" s="23">
        <v>3.9399999999999998E-2</v>
      </c>
      <c r="F6629" s="23">
        <v>3.44E-2</v>
      </c>
      <c r="G6629" s="17">
        <v>0</v>
      </c>
      <c r="H6629" s="17">
        <v>1</v>
      </c>
      <c r="I6629" s="17">
        <v>0.56149670799999996</v>
      </c>
      <c r="J6629" s="17">
        <v>0.43686205500000003</v>
      </c>
      <c r="K6629" s="17">
        <v>1.64E-3</v>
      </c>
    </row>
    <row r="6630" spans="1:11" x14ac:dyDescent="0.45">
      <c r="A6630" s="10" t="s">
        <v>61</v>
      </c>
      <c r="B6630" s="20">
        <v>0.25</v>
      </c>
      <c r="C6630" s="19">
        <v>6558</v>
      </c>
      <c r="D6630" s="19">
        <v>131.24633009999999</v>
      </c>
      <c r="E6630" s="23">
        <v>4.0800000000000003E-2</v>
      </c>
      <c r="F6630" s="23">
        <v>3.5700000000000003E-2</v>
      </c>
      <c r="G6630" s="17">
        <v>0</v>
      </c>
      <c r="H6630" s="17">
        <v>1</v>
      </c>
      <c r="I6630" s="17">
        <v>0.57342491100000004</v>
      </c>
      <c r="J6630" s="17">
        <v>0.42504959799999997</v>
      </c>
      <c r="K6630" s="17">
        <v>1.5299999999999999E-3</v>
      </c>
    </row>
    <row r="6631" spans="1:11" x14ac:dyDescent="0.45">
      <c r="A6631" s="10" t="s">
        <v>61</v>
      </c>
      <c r="B6631" s="20">
        <v>0.26</v>
      </c>
      <c r="C6631" s="19">
        <v>6840</v>
      </c>
      <c r="D6631" s="19">
        <v>142.9132615</v>
      </c>
      <c r="E6631" s="23">
        <v>4.24E-2</v>
      </c>
      <c r="F6631" s="23">
        <v>3.73E-2</v>
      </c>
      <c r="G6631" s="17">
        <v>0</v>
      </c>
      <c r="H6631" s="17">
        <v>1</v>
      </c>
      <c r="I6631" s="17">
        <v>0.59545475199999998</v>
      </c>
      <c r="J6631" s="17">
        <v>0.40314049800000001</v>
      </c>
      <c r="K6631" s="17">
        <v>1.4E-3</v>
      </c>
    </row>
    <row r="6632" spans="1:11" x14ac:dyDescent="0.45">
      <c r="A6632" s="10" t="s">
        <v>61</v>
      </c>
      <c r="B6632" s="20">
        <v>0.27</v>
      </c>
      <c r="C6632" s="19">
        <v>6959</v>
      </c>
      <c r="D6632" s="19">
        <v>147.98961170000001</v>
      </c>
      <c r="E6632" s="23">
        <v>4.2900000000000001E-2</v>
      </c>
      <c r="F6632" s="23">
        <v>3.7699999999999997E-2</v>
      </c>
      <c r="G6632" s="17">
        <v>0</v>
      </c>
      <c r="H6632" s="17">
        <v>1</v>
      </c>
      <c r="I6632" s="17">
        <v>0.59465688100000003</v>
      </c>
      <c r="J6632" s="17">
        <v>0.40398975999999998</v>
      </c>
      <c r="K6632" s="17">
        <v>1.3500000000000001E-3</v>
      </c>
    </row>
    <row r="6633" spans="1:11" x14ac:dyDescent="0.45">
      <c r="A6633" s="10" t="s">
        <v>61</v>
      </c>
      <c r="B6633" s="20">
        <v>0.28000000000000003</v>
      </c>
      <c r="C6633" s="19">
        <v>7403</v>
      </c>
      <c r="D6633" s="19">
        <v>167.09827440000001</v>
      </c>
      <c r="E6633" s="23">
        <v>4.3900000000000002E-2</v>
      </c>
      <c r="F6633" s="23">
        <v>3.95E-2</v>
      </c>
      <c r="G6633" s="17">
        <v>0</v>
      </c>
      <c r="H6633" s="17">
        <v>1</v>
      </c>
      <c r="I6633" s="17">
        <v>0.64405579899999998</v>
      </c>
      <c r="J6633" s="17">
        <v>0.354758621</v>
      </c>
      <c r="K6633" s="17">
        <v>1.1900000000000001E-3</v>
      </c>
    </row>
    <row r="6634" spans="1:11" x14ac:dyDescent="0.45">
      <c r="A6634" s="10" t="s">
        <v>61</v>
      </c>
      <c r="B6634" s="20">
        <v>0.28999999999999998</v>
      </c>
      <c r="C6634" s="19">
        <v>7614</v>
      </c>
      <c r="D6634" s="19">
        <v>176.56204589999999</v>
      </c>
      <c r="E6634" s="23">
        <v>4.6600000000000003E-2</v>
      </c>
      <c r="F6634" s="23">
        <v>4.07E-2</v>
      </c>
      <c r="G6634" s="17">
        <v>0</v>
      </c>
      <c r="H6634" s="17">
        <v>1</v>
      </c>
      <c r="I6634" s="17">
        <v>0.65887360900000003</v>
      </c>
      <c r="J6634" s="17">
        <v>0.34000063400000002</v>
      </c>
      <c r="K6634" s="17">
        <v>1.1299999999999999E-3</v>
      </c>
    </row>
    <row r="6635" spans="1:11" x14ac:dyDescent="0.45">
      <c r="A6635" s="10" t="s">
        <v>61</v>
      </c>
      <c r="B6635" s="20">
        <v>0.3</v>
      </c>
      <c r="C6635" s="19">
        <v>7895</v>
      </c>
      <c r="D6635" s="19">
        <v>190.0183767</v>
      </c>
      <c r="E6635" s="23">
        <v>4.99E-2</v>
      </c>
      <c r="F6635" s="23">
        <v>4.2299999999999997E-2</v>
      </c>
      <c r="G6635" s="17">
        <v>0</v>
      </c>
      <c r="H6635" s="17">
        <v>1</v>
      </c>
      <c r="I6635" s="17">
        <v>0.670838606</v>
      </c>
      <c r="J6635" s="17">
        <v>0.32810808200000002</v>
      </c>
      <c r="K6635" s="17">
        <v>1.0499999999999999E-3</v>
      </c>
    </row>
    <row r="6636" spans="1:11" x14ac:dyDescent="0.45">
      <c r="A6636" s="10" t="s">
        <v>61</v>
      </c>
      <c r="B6636" s="20">
        <v>0.31</v>
      </c>
      <c r="C6636" s="19">
        <v>8157</v>
      </c>
      <c r="D6636" s="19">
        <v>203.31695920000001</v>
      </c>
      <c r="E6636" s="23">
        <v>5.2299999999999999E-2</v>
      </c>
      <c r="F6636" s="23">
        <v>4.36E-2</v>
      </c>
      <c r="G6636" s="17">
        <v>0</v>
      </c>
      <c r="H6636" s="17">
        <v>1</v>
      </c>
      <c r="I6636" s="17">
        <v>0.68687898800000002</v>
      </c>
      <c r="J6636" s="17">
        <v>0.312046196</v>
      </c>
      <c r="K6636" s="17">
        <v>1.07E-3</v>
      </c>
    </row>
    <row r="6637" spans="1:11" x14ac:dyDescent="0.45">
      <c r="A6637" s="10" t="s">
        <v>61</v>
      </c>
      <c r="B6637" s="20">
        <v>0.32</v>
      </c>
      <c r="C6637" s="19">
        <v>8416</v>
      </c>
      <c r="D6637" s="19">
        <v>217.20376870000001</v>
      </c>
      <c r="E6637" s="23">
        <v>5.5100000000000003E-2</v>
      </c>
      <c r="F6637" s="23">
        <v>4.4999999999999998E-2</v>
      </c>
      <c r="G6637" s="17">
        <v>0</v>
      </c>
      <c r="H6637" s="17">
        <v>1</v>
      </c>
      <c r="I6637" s="17">
        <v>0.69545472600000002</v>
      </c>
      <c r="J6637" s="17">
        <v>0.30353659599999999</v>
      </c>
      <c r="K6637" s="17">
        <v>1.01E-3</v>
      </c>
    </row>
    <row r="6638" spans="1:11" x14ac:dyDescent="0.45">
      <c r="A6638" s="10" t="s">
        <v>61</v>
      </c>
      <c r="B6638" s="20">
        <v>0.33</v>
      </c>
      <c r="C6638" s="19">
        <v>8666</v>
      </c>
      <c r="D6638" s="19">
        <v>231.33168370000001</v>
      </c>
      <c r="E6638" s="23">
        <v>5.8200000000000002E-2</v>
      </c>
      <c r="F6638" s="23">
        <v>4.6899999999999997E-2</v>
      </c>
      <c r="G6638" s="17">
        <v>0</v>
      </c>
      <c r="H6638" s="17">
        <v>1</v>
      </c>
      <c r="I6638" s="17">
        <v>0.70961398600000003</v>
      </c>
      <c r="J6638" s="17">
        <v>0.28943542</v>
      </c>
      <c r="K6638" s="17">
        <v>9.5100000000000002E-4</v>
      </c>
    </row>
    <row r="6639" spans="1:11" x14ac:dyDescent="0.45">
      <c r="A6639" s="10" t="s">
        <v>61</v>
      </c>
      <c r="B6639" s="20">
        <v>0.34</v>
      </c>
      <c r="C6639" s="19">
        <v>8928</v>
      </c>
      <c r="D6639" s="19">
        <v>246.87184590000001</v>
      </c>
      <c r="E6639" s="23">
        <v>6.13E-2</v>
      </c>
      <c r="F6639" s="23">
        <v>4.8599999999999997E-2</v>
      </c>
      <c r="G6639" s="17">
        <v>0</v>
      </c>
      <c r="H6639" s="17">
        <v>1</v>
      </c>
      <c r="I6639" s="17">
        <v>0.72303559699999997</v>
      </c>
      <c r="J6639" s="17">
        <v>0.27607156900000002</v>
      </c>
      <c r="K6639" s="17">
        <v>8.9300000000000002E-4</v>
      </c>
    </row>
    <row r="6640" spans="1:11" x14ac:dyDescent="0.45">
      <c r="A6640" s="10" t="s">
        <v>61</v>
      </c>
      <c r="B6640" s="20">
        <v>0.35</v>
      </c>
      <c r="C6640" s="19">
        <v>9124</v>
      </c>
      <c r="D6640" s="19">
        <v>259.02478980000001</v>
      </c>
      <c r="E6640" s="23">
        <v>6.3700000000000007E-2</v>
      </c>
      <c r="F6640" s="23">
        <v>5.0799999999999998E-2</v>
      </c>
      <c r="G6640" s="17">
        <v>0</v>
      </c>
      <c r="H6640" s="17">
        <v>1</v>
      </c>
      <c r="I6640" s="17">
        <v>0.72536411999999995</v>
      </c>
      <c r="J6640" s="17">
        <v>0.27378060100000001</v>
      </c>
      <c r="K6640" s="17">
        <v>8.5499999999999997E-4</v>
      </c>
    </row>
    <row r="6641" spans="1:11" x14ac:dyDescent="0.45">
      <c r="A6641" s="10" t="s">
        <v>61</v>
      </c>
      <c r="B6641" s="20">
        <v>0.36</v>
      </c>
      <c r="C6641" s="19">
        <v>9451</v>
      </c>
      <c r="D6641" s="19">
        <v>280.35003490000003</v>
      </c>
      <c r="E6641" s="23">
        <v>6.7900000000000002E-2</v>
      </c>
      <c r="F6641" s="23">
        <v>5.2999999999999999E-2</v>
      </c>
      <c r="G6641" s="17">
        <v>0</v>
      </c>
      <c r="H6641" s="17">
        <v>1</v>
      </c>
      <c r="I6641" s="17">
        <v>0.73809544500000002</v>
      </c>
      <c r="J6641" s="17">
        <v>0.26110973100000001</v>
      </c>
      <c r="K6641" s="17">
        <v>7.9500000000000003E-4</v>
      </c>
    </row>
    <row r="6642" spans="1:11" x14ac:dyDescent="0.45">
      <c r="A6642" s="10" t="s">
        <v>61</v>
      </c>
      <c r="B6642" s="20">
        <v>0.37</v>
      </c>
      <c r="C6642" s="19">
        <v>9699</v>
      </c>
      <c r="D6642" s="19">
        <v>297.64767269999999</v>
      </c>
      <c r="E6642" s="23">
        <v>7.1599999999999997E-2</v>
      </c>
      <c r="F6642" s="23">
        <v>5.45E-2</v>
      </c>
      <c r="G6642" s="17">
        <v>0</v>
      </c>
      <c r="H6642" s="17">
        <v>1</v>
      </c>
      <c r="I6642" s="17">
        <v>0.74766290199999996</v>
      </c>
      <c r="J6642" s="17">
        <v>0.25158419300000001</v>
      </c>
      <c r="K6642" s="17">
        <v>7.5299999999999998E-4</v>
      </c>
    </row>
    <row r="6643" spans="1:11" x14ac:dyDescent="0.45">
      <c r="A6643" s="10" t="s">
        <v>61</v>
      </c>
      <c r="B6643" s="20">
        <v>0.38</v>
      </c>
      <c r="C6643" s="19">
        <v>9968</v>
      </c>
      <c r="D6643" s="19">
        <v>317.26580999999999</v>
      </c>
      <c r="E6643" s="23">
        <v>7.5600000000000001E-2</v>
      </c>
      <c r="F6643" s="23">
        <v>5.8500000000000003E-2</v>
      </c>
      <c r="G6643" s="17">
        <v>0</v>
      </c>
      <c r="H6643" s="17">
        <v>1</v>
      </c>
      <c r="I6643" s="17">
        <v>0.745913614</v>
      </c>
      <c r="J6643" s="17">
        <v>0.25337241100000002</v>
      </c>
      <c r="K6643" s="17">
        <v>7.1400000000000001E-4</v>
      </c>
    </row>
    <row r="6644" spans="1:11" x14ac:dyDescent="0.45">
      <c r="A6644" s="10" t="s">
        <v>61</v>
      </c>
      <c r="B6644" s="20">
        <v>0.39</v>
      </c>
      <c r="C6644" s="19">
        <v>10228</v>
      </c>
      <c r="D6644" s="19">
        <v>337.29468009999999</v>
      </c>
      <c r="E6644" s="23">
        <v>7.8600000000000003E-2</v>
      </c>
      <c r="F6644" s="23">
        <v>6.13E-2</v>
      </c>
      <c r="G6644" s="17">
        <v>0</v>
      </c>
      <c r="H6644" s="17">
        <v>1</v>
      </c>
      <c r="I6644" s="17">
        <v>0.753721953</v>
      </c>
      <c r="J6644" s="17">
        <v>0.245600176</v>
      </c>
      <c r="K6644" s="17">
        <v>6.78E-4</v>
      </c>
    </row>
    <row r="6645" spans="1:11" x14ac:dyDescent="0.45">
      <c r="A6645" s="10" t="s">
        <v>61</v>
      </c>
      <c r="B6645" s="20">
        <v>0.4</v>
      </c>
      <c r="C6645" s="19">
        <v>10461</v>
      </c>
      <c r="D6645" s="19">
        <v>356.32359500000001</v>
      </c>
      <c r="E6645" s="23">
        <v>8.3199999999999996E-2</v>
      </c>
      <c r="F6645" s="23">
        <v>6.4000000000000001E-2</v>
      </c>
      <c r="G6645" s="17">
        <v>0</v>
      </c>
      <c r="H6645" s="17">
        <v>1</v>
      </c>
      <c r="I6645" s="17">
        <v>0.76151156099999995</v>
      </c>
      <c r="J6645" s="17">
        <v>0.237845365</v>
      </c>
      <c r="K6645" s="17">
        <v>6.4300000000000002E-4</v>
      </c>
    </row>
    <row r="6646" spans="1:11" x14ac:dyDescent="0.45">
      <c r="A6646" s="10" t="s">
        <v>61</v>
      </c>
      <c r="B6646" s="20">
        <v>0.41</v>
      </c>
      <c r="C6646" s="19">
        <v>10733</v>
      </c>
      <c r="D6646" s="19">
        <v>379.3653243</v>
      </c>
      <c r="E6646" s="23">
        <v>8.6900000000000005E-2</v>
      </c>
      <c r="F6646" s="23">
        <v>6.6799999999999998E-2</v>
      </c>
      <c r="G6646" s="17">
        <v>0</v>
      </c>
      <c r="H6646" s="17">
        <v>1</v>
      </c>
      <c r="I6646" s="17">
        <v>0.77040430000000004</v>
      </c>
      <c r="J6646" s="17">
        <v>0.22898697900000001</v>
      </c>
      <c r="K6646" s="17">
        <v>6.0899999999999995E-4</v>
      </c>
    </row>
    <row r="6647" spans="1:11" x14ac:dyDescent="0.45">
      <c r="A6647" s="10" t="s">
        <v>61</v>
      </c>
      <c r="B6647" s="20">
        <v>0.42</v>
      </c>
      <c r="C6647" s="19">
        <v>10970</v>
      </c>
      <c r="D6647" s="19">
        <v>400.73160080000002</v>
      </c>
      <c r="E6647" s="23">
        <v>9.1800000000000007E-2</v>
      </c>
      <c r="F6647" s="23">
        <v>6.9599999999999995E-2</v>
      </c>
      <c r="G6647" s="17">
        <v>0</v>
      </c>
      <c r="H6647" s="17">
        <v>1</v>
      </c>
      <c r="I6647" s="17">
        <v>0.77970990299999998</v>
      </c>
      <c r="J6647" s="17">
        <v>0.219711882</v>
      </c>
      <c r="K6647" s="17">
        <v>5.7799999999999995E-4</v>
      </c>
    </row>
    <row r="6648" spans="1:11" x14ac:dyDescent="0.45">
      <c r="A6648" s="10" t="s">
        <v>61</v>
      </c>
      <c r="B6648" s="20">
        <v>0.43</v>
      </c>
      <c r="C6648" s="19">
        <v>11259</v>
      </c>
      <c r="D6648" s="19">
        <v>427.87425760000002</v>
      </c>
      <c r="E6648" s="23">
        <v>9.6299999999999997E-2</v>
      </c>
      <c r="F6648" s="23">
        <v>7.3899999999999993E-2</v>
      </c>
      <c r="G6648" s="17">
        <v>0</v>
      </c>
      <c r="H6648" s="17">
        <v>1</v>
      </c>
      <c r="I6648" s="17">
        <v>0.78555565100000002</v>
      </c>
      <c r="J6648" s="17">
        <v>0.21389735800000001</v>
      </c>
      <c r="K6648" s="17">
        <v>5.4699999999999996E-4</v>
      </c>
    </row>
    <row r="6649" spans="1:11" x14ac:dyDescent="0.45">
      <c r="A6649" s="10" t="s">
        <v>61</v>
      </c>
      <c r="B6649" s="20">
        <v>0.44</v>
      </c>
      <c r="C6649" s="19">
        <v>11520</v>
      </c>
      <c r="D6649" s="19">
        <v>453.41237159999997</v>
      </c>
      <c r="E6649" s="23">
        <v>9.9900000000000003E-2</v>
      </c>
      <c r="F6649" s="23">
        <v>7.7100000000000002E-2</v>
      </c>
      <c r="G6649" s="17">
        <v>0</v>
      </c>
      <c r="H6649" s="17">
        <v>1</v>
      </c>
      <c r="I6649" s="17">
        <v>0.79111800899999996</v>
      </c>
      <c r="J6649" s="17">
        <v>0.20836228400000001</v>
      </c>
      <c r="K6649" s="17">
        <v>5.1999999999999995E-4</v>
      </c>
    </row>
    <row r="6650" spans="1:11" x14ac:dyDescent="0.45">
      <c r="A6650" s="10" t="s">
        <v>61</v>
      </c>
      <c r="B6650" s="20">
        <v>0.45</v>
      </c>
      <c r="C6650" s="19">
        <v>11781</v>
      </c>
      <c r="D6650" s="19">
        <v>479.96716550000002</v>
      </c>
      <c r="E6650" s="23">
        <v>0.103976287</v>
      </c>
      <c r="F6650" s="23">
        <v>8.0699999999999994E-2</v>
      </c>
      <c r="G6650" s="17">
        <v>0</v>
      </c>
      <c r="H6650" s="17">
        <v>1</v>
      </c>
      <c r="I6650" s="17">
        <v>0.799487536</v>
      </c>
      <c r="J6650" s="17">
        <v>0.200018363</v>
      </c>
      <c r="K6650" s="17">
        <v>4.9399999999999997E-4</v>
      </c>
    </row>
    <row r="6651" spans="1:11" x14ac:dyDescent="0.45">
      <c r="A6651" s="10" t="s">
        <v>61</v>
      </c>
      <c r="B6651" s="20">
        <v>0.46</v>
      </c>
      <c r="C6651" s="19">
        <v>12041</v>
      </c>
      <c r="D6651" s="19">
        <v>507.77583129999999</v>
      </c>
      <c r="E6651" s="23">
        <v>0.109447594</v>
      </c>
      <c r="F6651" s="23">
        <v>8.3900000000000002E-2</v>
      </c>
      <c r="G6651" s="17">
        <v>0</v>
      </c>
      <c r="H6651" s="17">
        <v>1</v>
      </c>
      <c r="I6651" s="17">
        <v>0.80673418100000005</v>
      </c>
      <c r="J6651" s="17">
        <v>0.19279649800000001</v>
      </c>
      <c r="K6651" s="17">
        <v>4.6900000000000002E-4</v>
      </c>
    </row>
    <row r="6652" spans="1:11" x14ac:dyDescent="0.45">
      <c r="A6652" s="10" t="s">
        <v>61</v>
      </c>
      <c r="B6652" s="20">
        <v>0.47</v>
      </c>
      <c r="C6652" s="19">
        <v>12289</v>
      </c>
      <c r="D6652" s="19">
        <v>535.7147109</v>
      </c>
      <c r="E6652" s="23">
        <v>0.115757529</v>
      </c>
      <c r="F6652" s="23">
        <v>8.77E-2</v>
      </c>
      <c r="G6652" s="17">
        <v>0</v>
      </c>
      <c r="H6652" s="17">
        <v>1</v>
      </c>
      <c r="I6652" s="17">
        <v>0.81610207099999998</v>
      </c>
      <c r="J6652" s="17">
        <v>0.18345177700000001</v>
      </c>
      <c r="K6652" s="17">
        <v>4.46E-4</v>
      </c>
    </row>
    <row r="6653" spans="1:11" x14ac:dyDescent="0.45">
      <c r="A6653" s="10" t="s">
        <v>61</v>
      </c>
      <c r="B6653" s="20">
        <v>0.48</v>
      </c>
      <c r="C6653" s="19">
        <v>12513</v>
      </c>
      <c r="D6653" s="19">
        <v>562.26266239999995</v>
      </c>
      <c r="E6653" s="23">
        <v>0.122297826</v>
      </c>
      <c r="F6653" s="23">
        <v>9.1399999999999995E-2</v>
      </c>
      <c r="G6653" s="17">
        <v>0</v>
      </c>
      <c r="H6653" s="17">
        <v>1</v>
      </c>
      <c r="I6653" s="17">
        <v>0.82239454899999997</v>
      </c>
      <c r="J6653" s="17">
        <v>0.17717693200000001</v>
      </c>
      <c r="K6653" s="17">
        <v>4.2900000000000002E-4</v>
      </c>
    </row>
    <row r="6654" spans="1:11" x14ac:dyDescent="0.45">
      <c r="A6654" s="10" t="s">
        <v>61</v>
      </c>
      <c r="B6654" s="20">
        <v>0.49</v>
      </c>
      <c r="C6654" s="19">
        <v>12813</v>
      </c>
      <c r="D6654" s="19">
        <v>599.92271979999998</v>
      </c>
      <c r="E6654" s="23">
        <v>0.12882680299999999</v>
      </c>
      <c r="F6654" s="23">
        <v>9.6000000000000002E-2</v>
      </c>
      <c r="G6654" s="17">
        <v>0</v>
      </c>
      <c r="H6654" s="17">
        <v>1</v>
      </c>
      <c r="I6654" s="17">
        <v>0.83327633000000001</v>
      </c>
      <c r="J6654" s="17">
        <v>0.16632252</v>
      </c>
      <c r="K6654" s="17">
        <v>4.0099999999999999E-4</v>
      </c>
    </row>
    <row r="6655" spans="1:11" x14ac:dyDescent="0.45">
      <c r="A6655" s="10" t="s">
        <v>61</v>
      </c>
      <c r="B6655" s="20">
        <v>0.5</v>
      </c>
      <c r="C6655" s="19">
        <v>13064</v>
      </c>
      <c r="D6655" s="19">
        <v>633.1114513</v>
      </c>
      <c r="E6655" s="23">
        <v>0.135594141</v>
      </c>
      <c r="F6655" s="23">
        <v>0.10010823200000001</v>
      </c>
      <c r="G6655" s="17">
        <v>0</v>
      </c>
      <c r="H6655" s="17">
        <v>1</v>
      </c>
      <c r="I6655" s="17">
        <v>0.84047331400000003</v>
      </c>
      <c r="J6655" s="17">
        <v>0.15914393199999999</v>
      </c>
      <c r="K6655" s="17">
        <v>3.8299999999999999E-4</v>
      </c>
    </row>
    <row r="6656" spans="1:11" x14ac:dyDescent="0.45">
      <c r="A6656" s="10" t="s">
        <v>61</v>
      </c>
      <c r="B6656" s="20">
        <v>0.51</v>
      </c>
      <c r="C6656" s="19">
        <v>13335</v>
      </c>
      <c r="D6656" s="19">
        <v>670.25909290000004</v>
      </c>
      <c r="E6656" s="23">
        <v>0.13887955499999999</v>
      </c>
      <c r="F6656" s="23">
        <v>0.10440551100000001</v>
      </c>
      <c r="G6656" s="17">
        <v>0</v>
      </c>
      <c r="H6656" s="17">
        <v>1</v>
      </c>
      <c r="I6656" s="17">
        <v>0.84504546199999997</v>
      </c>
      <c r="J6656" s="17">
        <v>0.154588744</v>
      </c>
      <c r="K6656" s="17">
        <v>3.6600000000000001E-4</v>
      </c>
    </row>
    <row r="6657" spans="1:11" x14ac:dyDescent="0.45">
      <c r="A6657" s="10" t="s">
        <v>61</v>
      </c>
      <c r="B6657" s="20">
        <v>0.52</v>
      </c>
      <c r="C6657" s="19">
        <v>13562</v>
      </c>
      <c r="D6657" s="19">
        <v>702.68839539999999</v>
      </c>
      <c r="E6657" s="23">
        <v>0.14571985100000001</v>
      </c>
      <c r="F6657" s="23">
        <v>0.108687319</v>
      </c>
      <c r="G6657" s="17">
        <v>0</v>
      </c>
      <c r="H6657" s="17">
        <v>1</v>
      </c>
      <c r="I6657" s="17">
        <v>0.85074159400000005</v>
      </c>
      <c r="J6657" s="17">
        <v>0.148906124</v>
      </c>
      <c r="K6657" s="17">
        <v>3.5199999999999999E-4</v>
      </c>
    </row>
    <row r="6658" spans="1:11" x14ac:dyDescent="0.45">
      <c r="A6658" s="10" t="s">
        <v>61</v>
      </c>
      <c r="B6658" s="20">
        <v>0.53</v>
      </c>
      <c r="C6658" s="19">
        <v>13844</v>
      </c>
      <c r="D6658" s="19">
        <v>744.49980140000002</v>
      </c>
      <c r="E6658" s="23">
        <v>0.15116874999999999</v>
      </c>
      <c r="F6658" s="23">
        <v>0.113221852</v>
      </c>
      <c r="G6658" s="17">
        <v>0</v>
      </c>
      <c r="H6658" s="17">
        <v>1</v>
      </c>
      <c r="I6658" s="17">
        <v>0.85812395299999999</v>
      </c>
      <c r="J6658" s="17">
        <v>0.14154243699999999</v>
      </c>
      <c r="K6658" s="17">
        <v>3.3399999999999999E-4</v>
      </c>
    </row>
    <row r="6659" spans="1:11" x14ac:dyDescent="0.45">
      <c r="A6659" s="10" t="s">
        <v>61</v>
      </c>
      <c r="B6659" s="20">
        <v>0.54</v>
      </c>
      <c r="C6659" s="19">
        <v>14106</v>
      </c>
      <c r="D6659" s="19">
        <v>785.03932880000002</v>
      </c>
      <c r="E6659" s="23">
        <v>0.16031303799999999</v>
      </c>
      <c r="F6659" s="23">
        <v>0.118006184</v>
      </c>
      <c r="G6659" s="17">
        <v>0</v>
      </c>
      <c r="H6659" s="17">
        <v>1</v>
      </c>
      <c r="I6659" s="17">
        <v>0.864243965</v>
      </c>
      <c r="J6659" s="17">
        <v>0.135437216</v>
      </c>
      <c r="K6659" s="17">
        <v>3.19E-4</v>
      </c>
    </row>
    <row r="6660" spans="1:11" x14ac:dyDescent="0.45">
      <c r="A6660" s="10" t="s">
        <v>61</v>
      </c>
      <c r="B6660" s="20">
        <v>0.55000000000000004</v>
      </c>
      <c r="C6660" s="19">
        <v>14372</v>
      </c>
      <c r="D6660" s="19">
        <v>828.21013219999998</v>
      </c>
      <c r="E6660" s="23">
        <v>0.16483714799999999</v>
      </c>
      <c r="F6660" s="23">
        <v>0.123202535</v>
      </c>
      <c r="G6660" s="17">
        <v>0</v>
      </c>
      <c r="H6660" s="17">
        <v>1</v>
      </c>
      <c r="I6660" s="17">
        <v>0.87087731800000001</v>
      </c>
      <c r="J6660" s="17">
        <v>0.12881959200000001</v>
      </c>
      <c r="K6660" s="17">
        <v>3.0299999999999999E-4</v>
      </c>
    </row>
    <row r="6661" spans="1:11" x14ac:dyDescent="0.45">
      <c r="A6661" s="10" t="s">
        <v>61</v>
      </c>
      <c r="B6661" s="20">
        <v>0.56000000000000005</v>
      </c>
      <c r="C6661" s="19">
        <v>14656</v>
      </c>
      <c r="D6661" s="19">
        <v>876.68537609999998</v>
      </c>
      <c r="E6661" s="23">
        <v>0.175864086</v>
      </c>
      <c r="F6661" s="23">
        <v>0.128771047</v>
      </c>
      <c r="G6661" s="17">
        <v>0</v>
      </c>
      <c r="H6661" s="17">
        <v>1</v>
      </c>
      <c r="I6661" s="17">
        <v>0.87211964799999997</v>
      </c>
      <c r="J6661" s="17">
        <v>0.12758898199999999</v>
      </c>
      <c r="K6661" s="17">
        <v>2.9100000000000003E-4</v>
      </c>
    </row>
    <row r="6662" spans="1:11" x14ac:dyDescent="0.45">
      <c r="A6662" s="10" t="s">
        <v>61</v>
      </c>
      <c r="B6662" s="20">
        <v>0.56999999999999995</v>
      </c>
      <c r="C6662" s="19">
        <v>14915</v>
      </c>
      <c r="D6662" s="19">
        <v>923.52008469999998</v>
      </c>
      <c r="E6662" s="23">
        <v>0.18655339300000001</v>
      </c>
      <c r="F6662" s="23">
        <v>0.13414793999999999</v>
      </c>
      <c r="G6662" s="17">
        <v>0</v>
      </c>
      <c r="H6662" s="17">
        <v>1</v>
      </c>
      <c r="I6662" s="17">
        <v>0.87638336500000003</v>
      </c>
      <c r="J6662" s="17">
        <v>0.123336478</v>
      </c>
      <c r="K6662" s="17">
        <v>2.7999999999999998E-4</v>
      </c>
    </row>
    <row r="6663" spans="1:11" x14ac:dyDescent="0.45">
      <c r="A6663" s="10" t="s">
        <v>61</v>
      </c>
      <c r="B6663" s="20">
        <v>0.57999999999999996</v>
      </c>
      <c r="C6663" s="19">
        <v>15174</v>
      </c>
      <c r="D6663" s="19">
        <v>972.48838339999998</v>
      </c>
      <c r="E6663" s="23">
        <v>0.191312959</v>
      </c>
      <c r="F6663" s="23">
        <v>0.13971719899999999</v>
      </c>
      <c r="G6663" s="17">
        <v>0</v>
      </c>
      <c r="H6663" s="17">
        <v>1</v>
      </c>
      <c r="I6663" s="17">
        <v>0.87946691899999996</v>
      </c>
      <c r="J6663" s="17">
        <v>0.120262119</v>
      </c>
      <c r="K6663" s="17">
        <v>2.7099999999999997E-4</v>
      </c>
    </row>
    <row r="6664" spans="1:11" x14ac:dyDescent="0.45">
      <c r="A6664" s="10" t="s">
        <v>61</v>
      </c>
      <c r="B6664" s="20">
        <v>0.59</v>
      </c>
      <c r="C6664" s="19">
        <v>15430</v>
      </c>
      <c r="D6664" s="19">
        <v>1022.281246</v>
      </c>
      <c r="E6664" s="23">
        <v>0.19648122000000001</v>
      </c>
      <c r="F6664" s="23">
        <v>0.145407119</v>
      </c>
      <c r="G6664" s="17">
        <v>0</v>
      </c>
      <c r="H6664" s="17">
        <v>1</v>
      </c>
      <c r="I6664" s="17">
        <v>0.88415747300000003</v>
      </c>
      <c r="J6664" s="17">
        <v>0.11558321000000001</v>
      </c>
      <c r="K6664" s="17">
        <v>2.5900000000000001E-4</v>
      </c>
    </row>
    <row r="6665" spans="1:11" x14ac:dyDescent="0.45">
      <c r="A6665" s="10" t="s">
        <v>61</v>
      </c>
      <c r="B6665" s="20">
        <v>0.6</v>
      </c>
      <c r="C6665" s="19">
        <v>15663</v>
      </c>
      <c r="D6665" s="19">
        <v>1069.160961</v>
      </c>
      <c r="E6665" s="23">
        <v>0.20656464999999999</v>
      </c>
      <c r="F6665" s="23">
        <v>0.15081329500000001</v>
      </c>
      <c r="G6665" s="17">
        <v>0</v>
      </c>
      <c r="H6665" s="17">
        <v>1</v>
      </c>
      <c r="I6665" s="17">
        <v>0.88713881800000005</v>
      </c>
      <c r="J6665" s="17">
        <v>0.1125892</v>
      </c>
      <c r="K6665" s="17">
        <v>2.72E-4</v>
      </c>
    </row>
    <row r="6666" spans="1:11" x14ac:dyDescent="0.45">
      <c r="A6666" s="10" t="s">
        <v>61</v>
      </c>
      <c r="B6666" s="20">
        <v>0.61</v>
      </c>
      <c r="C6666" s="19">
        <v>15919</v>
      </c>
      <c r="D6666" s="19">
        <v>1124.1532360000001</v>
      </c>
      <c r="E6666" s="23">
        <v>0.22158620200000001</v>
      </c>
      <c r="F6666" s="23">
        <v>0.156961567</v>
      </c>
      <c r="G6666" s="17">
        <v>0</v>
      </c>
      <c r="H6666" s="17">
        <v>1</v>
      </c>
      <c r="I6666" s="17">
        <v>0.89056822700000005</v>
      </c>
      <c r="J6666" s="17">
        <v>0.109168776</v>
      </c>
      <c r="K6666" s="17">
        <v>2.63E-4</v>
      </c>
    </row>
    <row r="6667" spans="1:11" x14ac:dyDescent="0.45">
      <c r="A6667" s="10" t="s">
        <v>61</v>
      </c>
      <c r="B6667" s="20">
        <v>0.62</v>
      </c>
      <c r="C6667" s="19">
        <v>16180</v>
      </c>
      <c r="D6667" s="19">
        <v>1183.768769</v>
      </c>
      <c r="E6667" s="23">
        <v>0.23407956899999999</v>
      </c>
      <c r="F6667" s="23">
        <v>0.16393953</v>
      </c>
      <c r="G6667" s="17">
        <v>0</v>
      </c>
      <c r="H6667" s="17">
        <v>1</v>
      </c>
      <c r="I6667" s="17">
        <v>0.89429662899999995</v>
      </c>
      <c r="J6667" s="17">
        <v>0.105449873</v>
      </c>
      <c r="K6667" s="17">
        <v>2.5300000000000002E-4</v>
      </c>
    </row>
    <row r="6668" spans="1:11" x14ac:dyDescent="0.45">
      <c r="A6668" s="10" t="s">
        <v>61</v>
      </c>
      <c r="B6668" s="20">
        <v>0.63</v>
      </c>
      <c r="C6668" s="19">
        <v>16397</v>
      </c>
      <c r="D6668" s="19">
        <v>1235.840107</v>
      </c>
      <c r="E6668" s="23">
        <v>0.246259746</v>
      </c>
      <c r="F6668" s="23">
        <v>0.170337338</v>
      </c>
      <c r="G6668" s="17">
        <v>0</v>
      </c>
      <c r="H6668" s="17">
        <v>1</v>
      </c>
      <c r="I6668" s="17">
        <v>0.89657127000000003</v>
      </c>
      <c r="J6668" s="17">
        <v>0.103181069</v>
      </c>
      <c r="K6668" s="17">
        <v>2.4800000000000001E-4</v>
      </c>
    </row>
    <row r="6669" spans="1:11" x14ac:dyDescent="0.45">
      <c r="A6669" s="10" t="s">
        <v>61</v>
      </c>
      <c r="B6669" s="20">
        <v>0.64</v>
      </c>
      <c r="C6669" s="19">
        <v>16699</v>
      </c>
      <c r="D6669" s="19">
        <v>1311.703495</v>
      </c>
      <c r="E6669" s="23">
        <v>0.257910056</v>
      </c>
      <c r="F6669" s="23">
        <v>0.17846452600000001</v>
      </c>
      <c r="G6669" s="17">
        <v>0</v>
      </c>
      <c r="H6669" s="17">
        <v>1</v>
      </c>
      <c r="I6669" s="17">
        <v>0.90125373600000003</v>
      </c>
      <c r="J6669" s="17">
        <v>9.8500000000000004E-2</v>
      </c>
      <c r="K6669" s="17">
        <v>2.3599999999999999E-4</v>
      </c>
    </row>
    <row r="6670" spans="1:11" x14ac:dyDescent="0.45">
      <c r="A6670" s="10" t="s">
        <v>61</v>
      </c>
      <c r="B6670" s="20">
        <v>0.65</v>
      </c>
      <c r="C6670" s="19">
        <v>16961</v>
      </c>
      <c r="D6670" s="19">
        <v>1380.558057</v>
      </c>
      <c r="E6670" s="23">
        <v>0.26826295100000003</v>
      </c>
      <c r="F6670" s="23">
        <v>0.186089802</v>
      </c>
      <c r="G6670" s="17">
        <v>0</v>
      </c>
      <c r="H6670" s="17">
        <v>1</v>
      </c>
      <c r="I6670" s="17">
        <v>0.90399765099999996</v>
      </c>
      <c r="J6670" s="17">
        <v>9.5799999999999996E-2</v>
      </c>
      <c r="K6670" s="17">
        <v>2.2800000000000001E-4</v>
      </c>
    </row>
    <row r="6671" spans="1:11" x14ac:dyDescent="0.45">
      <c r="A6671" s="10" t="s">
        <v>61</v>
      </c>
      <c r="B6671" s="20">
        <v>0.66</v>
      </c>
      <c r="C6671" s="19">
        <v>17219</v>
      </c>
      <c r="D6671" s="19">
        <v>1451.3626549999999</v>
      </c>
      <c r="E6671" s="23">
        <v>0.28052248000000002</v>
      </c>
      <c r="F6671" s="23">
        <v>0.193765511</v>
      </c>
      <c r="G6671" s="17">
        <v>0</v>
      </c>
      <c r="H6671" s="17">
        <v>1</v>
      </c>
      <c r="I6671" s="17">
        <v>0.90582299899999996</v>
      </c>
      <c r="J6671" s="17">
        <v>9.4E-2</v>
      </c>
      <c r="K6671" s="17">
        <v>2.2000000000000001E-4</v>
      </c>
    </row>
    <row r="6672" spans="1:11" x14ac:dyDescent="0.45">
      <c r="A6672" s="10" t="s">
        <v>61</v>
      </c>
      <c r="B6672" s="20">
        <v>0.67</v>
      </c>
      <c r="C6672" s="19">
        <v>17474</v>
      </c>
      <c r="D6672" s="19">
        <v>1523.935166</v>
      </c>
      <c r="E6672" s="23">
        <v>0.28889257600000001</v>
      </c>
      <c r="F6672" s="23">
        <v>0.201566305</v>
      </c>
      <c r="G6672" s="17">
        <v>0</v>
      </c>
      <c r="H6672" s="17">
        <v>1</v>
      </c>
      <c r="I6672" s="17">
        <v>0.90928901100000004</v>
      </c>
      <c r="J6672" s="17">
        <v>9.0499999999999997E-2</v>
      </c>
      <c r="K6672" s="17">
        <v>2.12E-4</v>
      </c>
    </row>
    <row r="6673" spans="1:11" x14ac:dyDescent="0.45">
      <c r="A6673" s="10" t="s">
        <v>61</v>
      </c>
      <c r="B6673" s="20">
        <v>0.68</v>
      </c>
      <c r="C6673" s="19">
        <v>17738</v>
      </c>
      <c r="D6673" s="19">
        <v>1602.6110120000001</v>
      </c>
      <c r="E6673" s="23">
        <v>0.30796242099999999</v>
      </c>
      <c r="F6673" s="23">
        <v>0.210316579</v>
      </c>
      <c r="G6673" s="17">
        <v>0</v>
      </c>
      <c r="H6673" s="17">
        <v>1</v>
      </c>
      <c r="I6673" s="17">
        <v>0.91185401700000002</v>
      </c>
      <c r="J6673" s="17">
        <v>8.7900000000000006E-2</v>
      </c>
      <c r="K6673" s="17">
        <v>2.05E-4</v>
      </c>
    </row>
    <row r="6674" spans="1:11" x14ac:dyDescent="0.45">
      <c r="A6674" s="10" t="s">
        <v>61</v>
      </c>
      <c r="B6674" s="20">
        <v>0.69</v>
      </c>
      <c r="C6674" s="19">
        <v>17984</v>
      </c>
      <c r="D6674" s="19">
        <v>1680.3368599999999</v>
      </c>
      <c r="E6674" s="23">
        <v>0.323708208</v>
      </c>
      <c r="F6674" s="23">
        <v>0.21889119200000001</v>
      </c>
      <c r="G6674" s="17">
        <v>0</v>
      </c>
      <c r="H6674" s="17">
        <v>1</v>
      </c>
      <c r="I6674" s="17">
        <v>0.91348158099999999</v>
      </c>
      <c r="J6674" s="17">
        <v>8.6300000000000002E-2</v>
      </c>
      <c r="K6674" s="17">
        <v>2.0100000000000001E-4</v>
      </c>
    </row>
    <row r="6675" spans="1:11" x14ac:dyDescent="0.45">
      <c r="A6675" s="10" t="s">
        <v>61</v>
      </c>
      <c r="B6675" s="20">
        <v>0.7</v>
      </c>
      <c r="C6675" s="19">
        <v>18248</v>
      </c>
      <c r="D6675" s="19">
        <v>1768.7068180000001</v>
      </c>
      <c r="E6675" s="23">
        <v>0.34313244599999998</v>
      </c>
      <c r="F6675" s="23">
        <v>0.22871153799999999</v>
      </c>
      <c r="G6675" s="17">
        <v>0</v>
      </c>
      <c r="H6675" s="17">
        <v>1</v>
      </c>
      <c r="I6675" s="17">
        <v>0.91588895800000003</v>
      </c>
      <c r="J6675" s="17">
        <v>8.3900000000000002E-2</v>
      </c>
      <c r="K6675" s="17">
        <v>1.95E-4</v>
      </c>
    </row>
    <row r="6676" spans="1:11" x14ac:dyDescent="0.45">
      <c r="A6676" s="10" t="s">
        <v>61</v>
      </c>
      <c r="B6676" s="20">
        <v>0.71</v>
      </c>
      <c r="C6676" s="19">
        <v>18511</v>
      </c>
      <c r="D6676" s="19">
        <v>1861.282541</v>
      </c>
      <c r="E6676" s="23">
        <v>0.358664345</v>
      </c>
      <c r="F6676" s="23">
        <v>0.238734579</v>
      </c>
      <c r="G6676" s="17">
        <v>0</v>
      </c>
      <c r="H6676" s="17">
        <v>1</v>
      </c>
      <c r="I6676" s="17">
        <v>0.91686613100000003</v>
      </c>
      <c r="J6676" s="17">
        <v>8.2900000000000001E-2</v>
      </c>
      <c r="K6676" s="17">
        <v>1.9000000000000001E-4</v>
      </c>
    </row>
    <row r="6677" spans="1:11" x14ac:dyDescent="0.45">
      <c r="A6677" s="10" t="s">
        <v>61</v>
      </c>
      <c r="B6677" s="20">
        <v>0.72</v>
      </c>
      <c r="C6677" s="19">
        <v>18774</v>
      </c>
      <c r="D6677" s="19">
        <v>1957.734845</v>
      </c>
      <c r="E6677" s="23">
        <v>0.37520773299999999</v>
      </c>
      <c r="F6677" s="23">
        <v>0.24959234399999999</v>
      </c>
      <c r="G6677" s="17">
        <v>0</v>
      </c>
      <c r="H6677" s="17">
        <v>1</v>
      </c>
      <c r="I6677" s="17">
        <v>0.91849042700000005</v>
      </c>
      <c r="J6677" s="17">
        <v>8.1299999999999997E-2</v>
      </c>
      <c r="K6677" s="17">
        <v>1.8599999999999999E-4</v>
      </c>
    </row>
    <row r="6678" spans="1:11" x14ac:dyDescent="0.45">
      <c r="A6678" s="10" t="s">
        <v>61</v>
      </c>
      <c r="B6678" s="20">
        <v>0.73</v>
      </c>
      <c r="C6678" s="19">
        <v>19033</v>
      </c>
      <c r="D6678" s="19">
        <v>2058.4108160000001</v>
      </c>
      <c r="E6678" s="23">
        <v>0.39785655399999997</v>
      </c>
      <c r="F6678" s="23">
        <v>0.26056658599999999</v>
      </c>
      <c r="G6678" s="17">
        <v>0</v>
      </c>
      <c r="H6678" s="17">
        <v>1</v>
      </c>
      <c r="I6678" s="17">
        <v>0.920800485</v>
      </c>
      <c r="J6678" s="17">
        <v>7.9000000000000001E-2</v>
      </c>
      <c r="K6678" s="17">
        <v>1.8000000000000001E-4</v>
      </c>
    </row>
    <row r="6679" spans="1:11" x14ac:dyDescent="0.45">
      <c r="A6679" s="10" t="s">
        <v>61</v>
      </c>
      <c r="B6679" s="20">
        <v>0.74</v>
      </c>
      <c r="C6679" s="19">
        <v>19292</v>
      </c>
      <c r="D6679" s="19">
        <v>2163.9228499999999</v>
      </c>
      <c r="E6679" s="23">
        <v>0.42209331</v>
      </c>
      <c r="F6679" s="23">
        <v>0.27231950900000002</v>
      </c>
      <c r="G6679" s="17">
        <v>0</v>
      </c>
      <c r="H6679" s="17">
        <v>1</v>
      </c>
      <c r="I6679" s="17">
        <v>0.92300201599999998</v>
      </c>
      <c r="J6679" s="17">
        <v>7.6799999999999993E-2</v>
      </c>
      <c r="K6679" s="17">
        <v>1.75E-4</v>
      </c>
    </row>
    <row r="6680" spans="1:11" x14ac:dyDescent="0.45">
      <c r="A6680" s="10" t="s">
        <v>61</v>
      </c>
      <c r="B6680" s="20">
        <v>0.75</v>
      </c>
      <c r="C6680" s="19">
        <v>19548</v>
      </c>
      <c r="D6680" s="19">
        <v>2276.2806409999998</v>
      </c>
      <c r="E6680" s="23">
        <v>0.456477138</v>
      </c>
      <c r="F6680" s="23">
        <v>0.28489013099999999</v>
      </c>
      <c r="G6680" s="17">
        <v>0</v>
      </c>
      <c r="H6680" s="17">
        <v>1</v>
      </c>
      <c r="I6680" s="17">
        <v>0.92417684200000005</v>
      </c>
      <c r="J6680" s="17">
        <v>7.5700000000000003E-2</v>
      </c>
      <c r="K6680" s="17">
        <v>1.7200000000000001E-4</v>
      </c>
    </row>
    <row r="6681" spans="1:11" x14ac:dyDescent="0.45">
      <c r="A6681" s="10" t="s">
        <v>61</v>
      </c>
      <c r="B6681" s="20">
        <v>0.76</v>
      </c>
      <c r="C6681" s="19">
        <v>19810</v>
      </c>
      <c r="D6681" s="19">
        <v>2398.917477</v>
      </c>
      <c r="E6681" s="23">
        <v>0.481355266</v>
      </c>
      <c r="F6681" s="23">
        <v>0.29862787400000002</v>
      </c>
      <c r="G6681" s="17">
        <v>0</v>
      </c>
      <c r="H6681" s="17">
        <v>1</v>
      </c>
      <c r="I6681" s="17">
        <v>0.92579064499999997</v>
      </c>
      <c r="J6681" s="17">
        <v>7.3999999999999996E-2</v>
      </c>
      <c r="K6681" s="17">
        <v>1.6699999999999999E-4</v>
      </c>
    </row>
    <row r="6682" spans="1:11" x14ac:dyDescent="0.45">
      <c r="A6682" s="10" t="s">
        <v>61</v>
      </c>
      <c r="B6682" s="20">
        <v>0.77</v>
      </c>
      <c r="C6682" s="19">
        <v>20069</v>
      </c>
      <c r="D6682" s="19">
        <v>2528.6429589999998</v>
      </c>
      <c r="E6682" s="23">
        <v>0.51380327800000003</v>
      </c>
      <c r="F6682" s="23">
        <v>0.31317750100000002</v>
      </c>
      <c r="G6682" s="17">
        <v>0</v>
      </c>
      <c r="H6682" s="17">
        <v>1</v>
      </c>
      <c r="I6682" s="17">
        <v>0.92682876599999997</v>
      </c>
      <c r="J6682" s="17">
        <v>7.2999999999999995E-2</v>
      </c>
      <c r="K6682" s="17">
        <v>1.63E-4</v>
      </c>
    </row>
    <row r="6683" spans="1:11" x14ac:dyDescent="0.45">
      <c r="A6683" s="10" t="s">
        <v>61</v>
      </c>
      <c r="B6683" s="20">
        <v>0.78</v>
      </c>
      <c r="C6683" s="19">
        <v>20322</v>
      </c>
      <c r="D6683" s="19">
        <v>2661.9093039999998</v>
      </c>
      <c r="E6683" s="23">
        <v>0.53658223000000005</v>
      </c>
      <c r="F6683" s="23">
        <v>0.32761348899999998</v>
      </c>
      <c r="G6683" s="17">
        <v>0</v>
      </c>
      <c r="H6683" s="17">
        <v>1</v>
      </c>
      <c r="I6683" s="17">
        <v>0.92742083600000003</v>
      </c>
      <c r="J6683" s="17">
        <v>7.2400000000000006E-2</v>
      </c>
      <c r="K6683" s="17">
        <v>1.6000000000000001E-4</v>
      </c>
    </row>
    <row r="6684" spans="1:11" x14ac:dyDescent="0.45">
      <c r="A6684" s="10" t="s">
        <v>61</v>
      </c>
      <c r="B6684" s="20">
        <v>0.79</v>
      </c>
      <c r="C6684" s="19">
        <v>20587</v>
      </c>
      <c r="D6684" s="19">
        <v>2809.2648330000002</v>
      </c>
      <c r="E6684" s="23">
        <v>0.57405124900000004</v>
      </c>
      <c r="F6684" s="23">
        <v>0.34504422499999998</v>
      </c>
      <c r="G6684" s="17">
        <v>0</v>
      </c>
      <c r="H6684" s="17">
        <v>1</v>
      </c>
      <c r="I6684" s="17">
        <v>0.92869391000000001</v>
      </c>
      <c r="J6684" s="17">
        <v>7.1099999999999997E-2</v>
      </c>
      <c r="K6684" s="17">
        <v>1.56E-4</v>
      </c>
    </row>
    <row r="6685" spans="1:11" x14ac:dyDescent="0.45">
      <c r="A6685" s="10" t="s">
        <v>61</v>
      </c>
      <c r="B6685" s="20">
        <v>0.8</v>
      </c>
      <c r="C6685" s="19">
        <v>20742</v>
      </c>
      <c r="D6685" s="19">
        <v>2899.8479870000001</v>
      </c>
      <c r="E6685" s="23">
        <v>0.59271587299999995</v>
      </c>
      <c r="F6685" s="23">
        <v>0.35515239300000001</v>
      </c>
      <c r="G6685" s="17">
        <v>0</v>
      </c>
      <c r="H6685" s="17">
        <v>1</v>
      </c>
      <c r="I6685" s="17">
        <v>0.92939898899999995</v>
      </c>
      <c r="J6685" s="17">
        <v>7.0400000000000004E-2</v>
      </c>
      <c r="K6685" s="17">
        <v>1.54E-4</v>
      </c>
    </row>
    <row r="6686" spans="1:11" x14ac:dyDescent="0.45">
      <c r="A6686" s="10" t="s">
        <v>61</v>
      </c>
      <c r="B6686" s="20">
        <v>0.80100000000000005</v>
      </c>
      <c r="C6686" s="19">
        <v>20768</v>
      </c>
      <c r="D6686" s="19">
        <v>2915.3169130000001</v>
      </c>
      <c r="E6686" s="23">
        <v>0.59711830300000002</v>
      </c>
      <c r="F6686" s="23">
        <v>0.35715608199999999</v>
      </c>
      <c r="G6686" s="17">
        <v>0</v>
      </c>
      <c r="H6686" s="17">
        <v>1</v>
      </c>
      <c r="I6686" s="17">
        <v>0.92941732899999996</v>
      </c>
      <c r="J6686" s="17">
        <v>7.0400000000000004E-2</v>
      </c>
      <c r="K6686" s="17">
        <v>1.54E-4</v>
      </c>
    </row>
    <row r="6687" spans="1:11" x14ac:dyDescent="0.45">
      <c r="A6687" s="10" t="s">
        <v>61</v>
      </c>
      <c r="B6687" s="20">
        <v>0.80200000000000005</v>
      </c>
      <c r="C6687" s="19">
        <v>20794</v>
      </c>
      <c r="D6687" s="19">
        <v>2930.8658660000001</v>
      </c>
      <c r="E6687" s="23">
        <v>0.59828845900000005</v>
      </c>
      <c r="F6687" s="23">
        <v>0.35882275899999999</v>
      </c>
      <c r="G6687" s="17">
        <v>0</v>
      </c>
      <c r="H6687" s="17">
        <v>1</v>
      </c>
      <c r="I6687" s="17">
        <v>0.92963657600000005</v>
      </c>
      <c r="J6687" s="17">
        <v>7.0199999999999999E-2</v>
      </c>
      <c r="K6687" s="17">
        <v>1.5300000000000001E-4</v>
      </c>
    </row>
    <row r="6688" spans="1:11" x14ac:dyDescent="0.45">
      <c r="A6688" s="10" t="s">
        <v>61</v>
      </c>
      <c r="B6688" s="20">
        <v>0.80300000000000005</v>
      </c>
      <c r="C6688" s="19">
        <v>20817</v>
      </c>
      <c r="D6688" s="19">
        <v>2944.708795</v>
      </c>
      <c r="E6688" s="23">
        <v>0.60366458000000001</v>
      </c>
      <c r="F6688" s="23">
        <v>0.36073949700000002</v>
      </c>
      <c r="G6688" s="17">
        <v>0</v>
      </c>
      <c r="H6688" s="17">
        <v>1</v>
      </c>
      <c r="I6688" s="17">
        <v>0.92978043600000004</v>
      </c>
      <c r="J6688" s="17">
        <v>7.0099999999999996E-2</v>
      </c>
      <c r="K6688" s="17">
        <v>1.5300000000000001E-4</v>
      </c>
    </row>
    <row r="6689" spans="1:11" x14ac:dyDescent="0.45">
      <c r="A6689" s="10" t="s">
        <v>61</v>
      </c>
      <c r="B6689" s="20">
        <v>0.80400000000000005</v>
      </c>
      <c r="C6689" s="19">
        <v>20846</v>
      </c>
      <c r="D6689" s="19">
        <v>2962.318025</v>
      </c>
      <c r="E6689" s="23">
        <v>0.60964568699999999</v>
      </c>
      <c r="F6689" s="23">
        <v>0.36219457100000002</v>
      </c>
      <c r="G6689" s="17">
        <v>0</v>
      </c>
      <c r="H6689" s="17">
        <v>1</v>
      </c>
      <c r="I6689" s="17">
        <v>0.92989207799999996</v>
      </c>
      <c r="J6689" s="17">
        <v>7.0000000000000007E-2</v>
      </c>
      <c r="K6689" s="17">
        <v>1.5300000000000001E-4</v>
      </c>
    </row>
    <row r="6690" spans="1:11" x14ac:dyDescent="0.45">
      <c r="A6690" s="10" t="s">
        <v>61</v>
      </c>
      <c r="B6690" s="20">
        <v>0.80500000000000005</v>
      </c>
      <c r="C6690" s="19">
        <v>20872</v>
      </c>
      <c r="D6690" s="19">
        <v>2978.22523</v>
      </c>
      <c r="E6690" s="23">
        <v>0.61269943800000004</v>
      </c>
      <c r="F6690" s="23">
        <v>0.36425155799999998</v>
      </c>
      <c r="G6690" s="17">
        <v>0</v>
      </c>
      <c r="H6690" s="17">
        <v>1</v>
      </c>
      <c r="I6690" s="17">
        <v>0.93000328300000001</v>
      </c>
      <c r="J6690" s="17">
        <v>6.9800000000000001E-2</v>
      </c>
      <c r="K6690" s="17">
        <v>1.5200000000000001E-4</v>
      </c>
    </row>
    <row r="6691" spans="1:11" x14ac:dyDescent="0.45">
      <c r="A6691" s="10" t="s">
        <v>61</v>
      </c>
      <c r="B6691" s="20">
        <v>0.80600000000000005</v>
      </c>
      <c r="C6691" s="19">
        <v>20893</v>
      </c>
      <c r="D6691" s="19">
        <v>2991.1393720000001</v>
      </c>
      <c r="E6691" s="23">
        <v>0.61685573800000004</v>
      </c>
      <c r="F6691" s="23">
        <v>0.36606261600000001</v>
      </c>
      <c r="G6691" s="17">
        <v>0</v>
      </c>
      <c r="H6691" s="17">
        <v>1</v>
      </c>
      <c r="I6691" s="17">
        <v>0.93018281400000002</v>
      </c>
      <c r="J6691" s="17">
        <v>6.9699999999999998E-2</v>
      </c>
      <c r="K6691" s="17">
        <v>1.5200000000000001E-4</v>
      </c>
    </row>
    <row r="6692" spans="1:11" x14ac:dyDescent="0.45">
      <c r="A6692" s="10" t="s">
        <v>61</v>
      </c>
      <c r="B6692" s="20">
        <v>0.80700000000000005</v>
      </c>
      <c r="C6692" s="19">
        <v>20922</v>
      </c>
      <c r="D6692" s="19">
        <v>3009.1248209999999</v>
      </c>
      <c r="E6692" s="23">
        <v>0.62443565599999995</v>
      </c>
      <c r="F6692" s="23">
        <v>0.367675751</v>
      </c>
      <c r="G6692" s="17">
        <v>0</v>
      </c>
      <c r="H6692" s="17">
        <v>1</v>
      </c>
      <c r="I6692" s="17">
        <v>0.93035154600000003</v>
      </c>
      <c r="J6692" s="17">
        <v>6.9500000000000006E-2</v>
      </c>
      <c r="K6692" s="17">
        <v>1.5200000000000001E-4</v>
      </c>
    </row>
    <row r="6693" spans="1:11" x14ac:dyDescent="0.45">
      <c r="A6693" s="10" t="s">
        <v>61</v>
      </c>
      <c r="B6693" s="20">
        <v>0.80800000000000005</v>
      </c>
      <c r="C6693" s="19">
        <v>20945</v>
      </c>
      <c r="D6693" s="19">
        <v>3023.5345729999999</v>
      </c>
      <c r="E6693" s="23">
        <v>0.62855923199999997</v>
      </c>
      <c r="F6693" s="23">
        <v>0.369748888</v>
      </c>
      <c r="G6693" s="17">
        <v>0</v>
      </c>
      <c r="H6693" s="17">
        <v>1</v>
      </c>
      <c r="I6693" s="17">
        <v>0.93036852199999998</v>
      </c>
      <c r="J6693" s="17">
        <v>6.9500000000000006E-2</v>
      </c>
      <c r="K6693" s="17">
        <v>1.5100000000000001E-4</v>
      </c>
    </row>
    <row r="6694" spans="1:11" x14ac:dyDescent="0.45">
      <c r="A6694" s="10" t="s">
        <v>61</v>
      </c>
      <c r="B6694" s="20">
        <v>0.80900000000000005</v>
      </c>
      <c r="C6694" s="19">
        <v>20975</v>
      </c>
      <c r="D6694" s="19">
        <v>3042.4361020000001</v>
      </c>
      <c r="E6694" s="23">
        <v>0.63320092699999997</v>
      </c>
      <c r="F6694" s="23">
        <v>0.37133408400000001</v>
      </c>
      <c r="G6694" s="17">
        <v>0</v>
      </c>
      <c r="H6694" s="17">
        <v>1</v>
      </c>
      <c r="I6694" s="17">
        <v>0.93016993199999998</v>
      </c>
      <c r="J6694" s="17">
        <v>6.9699999999999998E-2</v>
      </c>
      <c r="K6694" s="17">
        <v>1.5100000000000001E-4</v>
      </c>
    </row>
    <row r="6695" spans="1:11" x14ac:dyDescent="0.45">
      <c r="A6695" s="10" t="s">
        <v>61</v>
      </c>
      <c r="B6695" s="20">
        <v>0.81</v>
      </c>
      <c r="C6695" s="19">
        <v>20997</v>
      </c>
      <c r="D6695" s="19">
        <v>3056.4150540000001</v>
      </c>
      <c r="E6695" s="23">
        <v>0.63639277100000002</v>
      </c>
      <c r="F6695" s="23">
        <v>0.37345663600000001</v>
      </c>
      <c r="G6695" s="17">
        <v>0</v>
      </c>
      <c r="H6695" s="17">
        <v>1</v>
      </c>
      <c r="I6695" s="17">
        <v>0.93033515700000002</v>
      </c>
      <c r="J6695" s="17">
        <v>6.9500000000000006E-2</v>
      </c>
      <c r="K6695" s="17">
        <v>1.5100000000000001E-4</v>
      </c>
    </row>
    <row r="6696" spans="1:11" x14ac:dyDescent="0.45">
      <c r="A6696" s="10" t="s">
        <v>61</v>
      </c>
      <c r="B6696" s="20">
        <v>0.81100000000000005</v>
      </c>
      <c r="C6696" s="19">
        <v>21027</v>
      </c>
      <c r="D6696" s="19">
        <v>3075.5513719999999</v>
      </c>
      <c r="E6696" s="23">
        <v>0.63973303999999998</v>
      </c>
      <c r="F6696" s="23">
        <v>0.375078892</v>
      </c>
      <c r="G6696" s="17">
        <v>0</v>
      </c>
      <c r="H6696" s="17">
        <v>1</v>
      </c>
      <c r="I6696" s="17">
        <v>0.93049866599999997</v>
      </c>
      <c r="J6696" s="17">
        <v>6.9400000000000003E-2</v>
      </c>
      <c r="K6696" s="17">
        <v>1.4999999999999999E-4</v>
      </c>
    </row>
    <row r="6697" spans="1:11" x14ac:dyDescent="0.45">
      <c r="A6697" s="10" t="s">
        <v>61</v>
      </c>
      <c r="B6697" s="20">
        <v>0.81200000000000006</v>
      </c>
      <c r="C6697" s="19">
        <v>21053</v>
      </c>
      <c r="D6697" s="19">
        <v>3092.27943</v>
      </c>
      <c r="E6697" s="23">
        <v>0.64484472599999998</v>
      </c>
      <c r="F6697" s="23">
        <v>0.377355565</v>
      </c>
      <c r="G6697" s="17">
        <v>0</v>
      </c>
      <c r="H6697" s="17">
        <v>1</v>
      </c>
      <c r="I6697" s="17">
        <v>0.93060750599999997</v>
      </c>
      <c r="J6697" s="17">
        <v>6.9199999999999998E-2</v>
      </c>
      <c r="K6697" s="17">
        <v>1.4999999999999999E-4</v>
      </c>
    </row>
    <row r="6698" spans="1:11" x14ac:dyDescent="0.45">
      <c r="A6698" s="10" t="s">
        <v>61</v>
      </c>
      <c r="B6698" s="20">
        <v>0.81299999999999994</v>
      </c>
      <c r="C6698" s="19">
        <v>21076</v>
      </c>
      <c r="D6698" s="19">
        <v>3107.140719</v>
      </c>
      <c r="E6698" s="23">
        <v>0.64744813599999995</v>
      </c>
      <c r="F6698" s="23">
        <v>0.37932440499999998</v>
      </c>
      <c r="G6698" s="17">
        <v>0</v>
      </c>
      <c r="H6698" s="17">
        <v>1</v>
      </c>
      <c r="I6698" s="17">
        <v>0.93060337299999996</v>
      </c>
      <c r="J6698" s="17">
        <v>6.9199999999999998E-2</v>
      </c>
      <c r="K6698" s="17">
        <v>1.4999999999999999E-4</v>
      </c>
    </row>
    <row r="6699" spans="1:11" x14ac:dyDescent="0.45">
      <c r="A6699" s="10" t="s">
        <v>61</v>
      </c>
      <c r="B6699" s="20">
        <v>0.81399999999999995</v>
      </c>
      <c r="C6699" s="19">
        <v>21105</v>
      </c>
      <c r="D6699" s="19">
        <v>3125.9989420000002</v>
      </c>
      <c r="E6699" s="23">
        <v>0.65327803299999998</v>
      </c>
      <c r="F6699" s="23">
        <v>0.38101351</v>
      </c>
      <c r="G6699" s="17">
        <v>0</v>
      </c>
      <c r="H6699" s="17">
        <v>1</v>
      </c>
      <c r="I6699" s="17">
        <v>0.93067894900000003</v>
      </c>
      <c r="J6699" s="17">
        <v>6.9199999999999998E-2</v>
      </c>
      <c r="K6699" s="17">
        <v>1.4999999999999999E-4</v>
      </c>
    </row>
    <row r="6700" spans="1:11" x14ac:dyDescent="0.45">
      <c r="A6700" s="10" t="s">
        <v>61</v>
      </c>
      <c r="B6700" s="20">
        <v>0.81499999999999995</v>
      </c>
      <c r="C6700" s="19">
        <v>21124</v>
      </c>
      <c r="D6700" s="19">
        <v>3138.4687629999999</v>
      </c>
      <c r="E6700" s="23">
        <v>0.657757288</v>
      </c>
      <c r="F6700" s="23">
        <v>0.382798896</v>
      </c>
      <c r="G6700" s="17">
        <v>0</v>
      </c>
      <c r="H6700" s="17">
        <v>1</v>
      </c>
      <c r="I6700" s="17">
        <v>0.93068672100000005</v>
      </c>
      <c r="J6700" s="17">
        <v>6.9199999999999998E-2</v>
      </c>
      <c r="K6700" s="17">
        <v>1.4899999999999999E-4</v>
      </c>
    </row>
    <row r="6701" spans="1:11" x14ac:dyDescent="0.45">
      <c r="A6701" s="10" t="s">
        <v>61</v>
      </c>
      <c r="B6701" s="20">
        <v>0.81599999999999995</v>
      </c>
      <c r="C6701" s="19">
        <v>21157</v>
      </c>
      <c r="D6701" s="19">
        <v>3160.2418290000001</v>
      </c>
      <c r="E6701" s="23">
        <v>0.66147738099999998</v>
      </c>
      <c r="F6701" s="23">
        <v>0.38427656799999999</v>
      </c>
      <c r="G6701" s="17">
        <v>0</v>
      </c>
      <c r="H6701" s="17">
        <v>1</v>
      </c>
      <c r="I6701" s="17">
        <v>0.93088504500000002</v>
      </c>
      <c r="J6701" s="17">
        <v>6.9000000000000006E-2</v>
      </c>
      <c r="K6701" s="17">
        <v>1.4899999999999999E-4</v>
      </c>
    </row>
    <row r="6702" spans="1:11" x14ac:dyDescent="0.45">
      <c r="A6702" s="10" t="s">
        <v>61</v>
      </c>
      <c r="B6702" s="20">
        <v>0.81699999999999995</v>
      </c>
      <c r="C6702" s="19">
        <v>21182</v>
      </c>
      <c r="D6702" s="19">
        <v>3176.7848330000002</v>
      </c>
      <c r="E6702" s="23">
        <v>0.66243861299999995</v>
      </c>
      <c r="F6702" s="23">
        <v>0.38598429499999998</v>
      </c>
      <c r="G6702" s="17">
        <v>0</v>
      </c>
      <c r="H6702" s="17">
        <v>1</v>
      </c>
      <c r="I6702" s="17">
        <v>0.93104652300000001</v>
      </c>
      <c r="J6702" s="17">
        <v>6.88E-2</v>
      </c>
      <c r="K6702" s="17">
        <v>1.4899999999999999E-4</v>
      </c>
    </row>
    <row r="6703" spans="1:11" x14ac:dyDescent="0.45">
      <c r="A6703" s="10" t="s">
        <v>61</v>
      </c>
      <c r="B6703" s="20">
        <v>0.81799999999999995</v>
      </c>
      <c r="C6703" s="19">
        <v>21202</v>
      </c>
      <c r="D6703" s="19">
        <v>3190.0537079999999</v>
      </c>
      <c r="E6703" s="23">
        <v>0.664545673</v>
      </c>
      <c r="F6703" s="23">
        <v>0.38895542399999999</v>
      </c>
      <c r="G6703" s="17">
        <v>0</v>
      </c>
      <c r="H6703" s="17">
        <v>1</v>
      </c>
      <c r="I6703" s="17">
        <v>0.93114596500000002</v>
      </c>
      <c r="J6703" s="17">
        <v>6.8699999999999997E-2</v>
      </c>
      <c r="K6703" s="17">
        <v>1.4799999999999999E-4</v>
      </c>
    </row>
    <row r="6704" spans="1:11" x14ac:dyDescent="0.45">
      <c r="A6704" s="10" t="s">
        <v>61</v>
      </c>
      <c r="B6704" s="20">
        <v>0.81899999999999995</v>
      </c>
      <c r="C6704" s="19">
        <v>21234</v>
      </c>
      <c r="D6704" s="19">
        <v>3211.3920629999998</v>
      </c>
      <c r="E6704" s="23">
        <v>0.66992865999999995</v>
      </c>
      <c r="F6704" s="23">
        <v>0.390276925</v>
      </c>
      <c r="G6704" s="17">
        <v>0</v>
      </c>
      <c r="H6704" s="17">
        <v>1</v>
      </c>
      <c r="I6704" s="17">
        <v>0.93135371199999994</v>
      </c>
      <c r="J6704" s="17">
        <v>6.8500000000000005E-2</v>
      </c>
      <c r="K6704" s="17">
        <v>1.4799999999999999E-4</v>
      </c>
    </row>
    <row r="6705" spans="1:11" x14ac:dyDescent="0.45">
      <c r="A6705" s="10" t="s">
        <v>61</v>
      </c>
      <c r="B6705" s="20">
        <v>0.82</v>
      </c>
      <c r="C6705" s="19">
        <v>21256</v>
      </c>
      <c r="D6705" s="19">
        <v>3226.2012639999998</v>
      </c>
      <c r="E6705" s="23">
        <v>0.67690644799999999</v>
      </c>
      <c r="F6705" s="23">
        <v>0.392707211</v>
      </c>
      <c r="G6705" s="17">
        <v>0</v>
      </c>
      <c r="H6705" s="17">
        <v>1</v>
      </c>
      <c r="I6705" s="17">
        <v>0.93159608599999999</v>
      </c>
      <c r="J6705" s="17">
        <v>6.83E-2</v>
      </c>
      <c r="K6705" s="17">
        <v>1.47E-4</v>
      </c>
    </row>
    <row r="6706" spans="1:11" x14ac:dyDescent="0.45">
      <c r="A6706" s="10" t="s">
        <v>61</v>
      </c>
      <c r="B6706" s="20">
        <v>0.82099999999999995</v>
      </c>
      <c r="C6706" s="19">
        <v>21286</v>
      </c>
      <c r="D6706" s="19">
        <v>3246.5305629999998</v>
      </c>
      <c r="E6706" s="23">
        <v>0.677895951</v>
      </c>
      <c r="F6706" s="23">
        <v>0.39467168699999999</v>
      </c>
      <c r="G6706" s="17">
        <v>0</v>
      </c>
      <c r="H6706" s="17">
        <v>1</v>
      </c>
      <c r="I6706" s="17">
        <v>0.93182752099999999</v>
      </c>
      <c r="J6706" s="17">
        <v>6.8000000000000005E-2</v>
      </c>
      <c r="K6706" s="17">
        <v>1.47E-4</v>
      </c>
    </row>
    <row r="6707" spans="1:11" x14ac:dyDescent="0.45">
      <c r="A6707" s="10" t="s">
        <v>61</v>
      </c>
      <c r="B6707" s="20">
        <v>0.82199999999999995</v>
      </c>
      <c r="C6707" s="19">
        <v>21311</v>
      </c>
      <c r="D6707" s="19">
        <v>3263.5969719999998</v>
      </c>
      <c r="E6707" s="23">
        <v>0.686447943</v>
      </c>
      <c r="F6707" s="23">
        <v>0.39674698800000002</v>
      </c>
      <c r="G6707" s="17">
        <v>0</v>
      </c>
      <c r="H6707" s="17">
        <v>1</v>
      </c>
      <c r="I6707" s="17">
        <v>0.93180336500000005</v>
      </c>
      <c r="J6707" s="17">
        <v>6.8099999999999994E-2</v>
      </c>
      <c r="K6707" s="17">
        <v>1.46E-4</v>
      </c>
    </row>
    <row r="6708" spans="1:11" x14ac:dyDescent="0.45">
      <c r="A6708" s="10" t="s">
        <v>61</v>
      </c>
      <c r="B6708" s="20">
        <v>0.82299999999999995</v>
      </c>
      <c r="C6708" s="19">
        <v>21338</v>
      </c>
      <c r="D6708" s="19">
        <v>3282.1740140000002</v>
      </c>
      <c r="E6708" s="23">
        <v>0.68962679100000002</v>
      </c>
      <c r="F6708" s="23">
        <v>0.39883048300000001</v>
      </c>
      <c r="G6708" s="17">
        <v>0</v>
      </c>
      <c r="H6708" s="17">
        <v>1</v>
      </c>
      <c r="I6708" s="17">
        <v>0.93191150599999995</v>
      </c>
      <c r="J6708" s="17">
        <v>6.7900000000000002E-2</v>
      </c>
      <c r="K6708" s="17">
        <v>1.46E-4</v>
      </c>
    </row>
    <row r="6709" spans="1:11" x14ac:dyDescent="0.45">
      <c r="A6709" s="10" t="s">
        <v>61</v>
      </c>
      <c r="B6709" s="20">
        <v>0.82399999999999995</v>
      </c>
      <c r="C6709" s="19">
        <v>21363</v>
      </c>
      <c r="D6709" s="19">
        <v>3299.4839320000001</v>
      </c>
      <c r="E6709" s="23">
        <v>0.69347274000000003</v>
      </c>
      <c r="F6709" s="23">
        <v>0.40084334300000002</v>
      </c>
      <c r="G6709" s="17">
        <v>0</v>
      </c>
      <c r="H6709" s="17">
        <v>1</v>
      </c>
      <c r="I6709" s="17">
        <v>0.93199954500000004</v>
      </c>
      <c r="J6709" s="17">
        <v>6.7900000000000002E-2</v>
      </c>
      <c r="K6709" s="17">
        <v>1.46E-4</v>
      </c>
    </row>
    <row r="6710" spans="1:11" x14ac:dyDescent="0.45">
      <c r="A6710" s="10" t="s">
        <v>61</v>
      </c>
      <c r="B6710" s="20">
        <v>0.82499999999999996</v>
      </c>
      <c r="C6710" s="19">
        <v>21388</v>
      </c>
      <c r="D6710" s="19">
        <v>3316.872136</v>
      </c>
      <c r="E6710" s="23">
        <v>0.69773439999999998</v>
      </c>
      <c r="F6710" s="23">
        <v>0.40295610500000001</v>
      </c>
      <c r="G6710" s="17">
        <v>0</v>
      </c>
      <c r="H6710" s="17">
        <v>1</v>
      </c>
      <c r="I6710" s="17">
        <v>0.93207218400000003</v>
      </c>
      <c r="J6710" s="17">
        <v>6.7799999999999999E-2</v>
      </c>
      <c r="K6710" s="17">
        <v>1.46E-4</v>
      </c>
    </row>
    <row r="6711" spans="1:11" x14ac:dyDescent="0.45">
      <c r="A6711" s="10" t="s">
        <v>61</v>
      </c>
      <c r="B6711" s="20">
        <v>0.82599999999999996</v>
      </c>
      <c r="C6711" s="19">
        <v>21414</v>
      </c>
      <c r="D6711" s="19">
        <v>3335.083408</v>
      </c>
      <c r="E6711" s="23">
        <v>0.70367222500000004</v>
      </c>
      <c r="F6711" s="23">
        <v>0.40497688500000001</v>
      </c>
      <c r="G6711" s="17">
        <v>0</v>
      </c>
      <c r="H6711" s="17">
        <v>1</v>
      </c>
      <c r="I6711" s="17">
        <v>0.93218704500000005</v>
      </c>
      <c r="J6711" s="17">
        <v>6.7699999999999996E-2</v>
      </c>
      <c r="K6711" s="17">
        <v>1.45E-4</v>
      </c>
    </row>
    <row r="6712" spans="1:11" x14ac:dyDescent="0.45">
      <c r="A6712" s="10" t="s">
        <v>61</v>
      </c>
      <c r="B6712" s="20">
        <v>0.82699999999999996</v>
      </c>
      <c r="C6712" s="19">
        <v>21437</v>
      </c>
      <c r="D6712" s="19">
        <v>3351.325151</v>
      </c>
      <c r="E6712" s="23">
        <v>0.70876740900000001</v>
      </c>
      <c r="F6712" s="23">
        <v>0.40647274700000002</v>
      </c>
      <c r="G6712" s="17">
        <v>0</v>
      </c>
      <c r="H6712" s="17">
        <v>1</v>
      </c>
      <c r="I6712" s="17">
        <v>0.93222119999999997</v>
      </c>
      <c r="J6712" s="17">
        <v>6.7599999999999993E-2</v>
      </c>
      <c r="K6712" s="17">
        <v>1.45E-4</v>
      </c>
    </row>
    <row r="6713" spans="1:11" x14ac:dyDescent="0.45">
      <c r="A6713" s="10" t="s">
        <v>61</v>
      </c>
      <c r="B6713" s="20">
        <v>0.82799999999999996</v>
      </c>
      <c r="C6713" s="19">
        <v>21467</v>
      </c>
      <c r="D6713" s="19">
        <v>3372.6924279999998</v>
      </c>
      <c r="E6713" s="23">
        <v>0.71472048200000005</v>
      </c>
      <c r="F6713" s="23">
        <v>0.40894697899999999</v>
      </c>
      <c r="G6713" s="17">
        <v>0</v>
      </c>
      <c r="H6713" s="17">
        <v>1</v>
      </c>
      <c r="I6713" s="17">
        <v>0.932236866</v>
      </c>
      <c r="J6713" s="17">
        <v>6.7599999999999993E-2</v>
      </c>
      <c r="K6713" s="17">
        <v>1.45E-4</v>
      </c>
    </row>
    <row r="6714" spans="1:11" x14ac:dyDescent="0.45">
      <c r="A6714" s="10" t="s">
        <v>61</v>
      </c>
      <c r="B6714" s="20">
        <v>0.82899999999999996</v>
      </c>
      <c r="C6714" s="19">
        <v>21488</v>
      </c>
      <c r="D6714" s="19">
        <v>3387.7244919999998</v>
      </c>
      <c r="E6714" s="23">
        <v>0.71757807699999998</v>
      </c>
      <c r="F6714" s="23">
        <v>0.41076990600000002</v>
      </c>
      <c r="G6714" s="17">
        <v>0</v>
      </c>
      <c r="H6714" s="17">
        <v>1</v>
      </c>
      <c r="I6714" s="17">
        <v>0.93232838299999998</v>
      </c>
      <c r="J6714" s="17">
        <v>6.7500000000000004E-2</v>
      </c>
      <c r="K6714" s="17">
        <v>1.45E-4</v>
      </c>
    </row>
    <row r="6715" spans="1:11" x14ac:dyDescent="0.45">
      <c r="A6715" s="10" t="s">
        <v>61</v>
      </c>
      <c r="B6715" s="20">
        <v>0.83</v>
      </c>
      <c r="C6715" s="19">
        <v>21519</v>
      </c>
      <c r="D6715" s="19">
        <v>3410.0604440000002</v>
      </c>
      <c r="E6715" s="23">
        <v>0.72382744300000001</v>
      </c>
      <c r="F6715" s="23">
        <v>0.41313752199999998</v>
      </c>
      <c r="G6715" s="17">
        <v>0</v>
      </c>
      <c r="H6715" s="17">
        <v>1</v>
      </c>
      <c r="I6715" s="17">
        <v>0.93241107700000003</v>
      </c>
      <c r="J6715" s="17">
        <v>6.7400000000000002E-2</v>
      </c>
      <c r="K6715" s="17">
        <v>1.44E-4</v>
      </c>
    </row>
    <row r="6716" spans="1:11" x14ac:dyDescent="0.45">
      <c r="A6716" s="10" t="s">
        <v>61</v>
      </c>
      <c r="B6716" s="20">
        <v>0.83099999999999996</v>
      </c>
      <c r="C6716" s="19">
        <v>21544</v>
      </c>
      <c r="D6716" s="19">
        <v>3428.1642710000001</v>
      </c>
      <c r="E6716" s="23">
        <v>0.72420269699999995</v>
      </c>
      <c r="F6716" s="23">
        <v>0.41555076600000002</v>
      </c>
      <c r="G6716" s="17">
        <v>0</v>
      </c>
      <c r="H6716" s="17">
        <v>1</v>
      </c>
      <c r="I6716" s="17">
        <v>0.93247018299999995</v>
      </c>
      <c r="J6716" s="17">
        <v>6.7400000000000002E-2</v>
      </c>
      <c r="K6716" s="17">
        <v>1.44E-4</v>
      </c>
    </row>
    <row r="6717" spans="1:11" x14ac:dyDescent="0.45">
      <c r="A6717" s="10" t="s">
        <v>61</v>
      </c>
      <c r="B6717" s="20">
        <v>0.83199999999999996</v>
      </c>
      <c r="C6717" s="19">
        <v>21571</v>
      </c>
      <c r="D6717" s="19">
        <v>3447.7619079999999</v>
      </c>
      <c r="E6717" s="23">
        <v>0.72892844899999998</v>
      </c>
      <c r="F6717" s="23">
        <v>0.41762889800000003</v>
      </c>
      <c r="G6717" s="17">
        <v>0</v>
      </c>
      <c r="H6717" s="17">
        <v>1</v>
      </c>
      <c r="I6717" s="17">
        <v>0.93264787900000001</v>
      </c>
      <c r="J6717" s="17">
        <v>6.7199999999999996E-2</v>
      </c>
      <c r="K6717" s="17">
        <v>1.44E-4</v>
      </c>
    </row>
    <row r="6718" spans="1:11" x14ac:dyDescent="0.45">
      <c r="A6718" s="10" t="s">
        <v>61</v>
      </c>
      <c r="B6718" s="20">
        <v>0.83299999999999996</v>
      </c>
      <c r="C6718" s="19">
        <v>21595</v>
      </c>
      <c r="D6718" s="19">
        <v>3465.3215030000001</v>
      </c>
      <c r="E6718" s="23">
        <v>0.73207701599999997</v>
      </c>
      <c r="F6718" s="23">
        <v>0.41971661599999999</v>
      </c>
      <c r="G6718" s="17">
        <v>0</v>
      </c>
      <c r="H6718" s="17">
        <v>1</v>
      </c>
      <c r="I6718" s="17">
        <v>0.93274530499999997</v>
      </c>
      <c r="J6718" s="17">
        <v>6.7100000000000007E-2</v>
      </c>
      <c r="K6718" s="17">
        <v>1.44E-4</v>
      </c>
    </row>
    <row r="6719" spans="1:11" x14ac:dyDescent="0.45">
      <c r="A6719" s="10" t="s">
        <v>61</v>
      </c>
      <c r="B6719" s="20">
        <v>0.83399999999999996</v>
      </c>
      <c r="C6719" s="19">
        <v>21623</v>
      </c>
      <c r="D6719" s="19">
        <v>3485.9297759999999</v>
      </c>
      <c r="E6719" s="23">
        <v>0.74015558000000004</v>
      </c>
      <c r="F6719" s="23">
        <v>0.42185920500000001</v>
      </c>
      <c r="G6719" s="17">
        <v>0</v>
      </c>
      <c r="H6719" s="17">
        <v>1</v>
      </c>
      <c r="I6719" s="17">
        <v>0.93293444999999997</v>
      </c>
      <c r="J6719" s="17">
        <v>6.6900000000000001E-2</v>
      </c>
      <c r="K6719" s="17">
        <v>1.4300000000000001E-4</v>
      </c>
    </row>
    <row r="6720" spans="1:11" x14ac:dyDescent="0.45">
      <c r="A6720" s="10" t="s">
        <v>61</v>
      </c>
      <c r="B6720" s="20">
        <v>0.83499999999999996</v>
      </c>
      <c r="C6720" s="19">
        <v>21636</v>
      </c>
      <c r="D6720" s="19">
        <v>3495.557401</v>
      </c>
      <c r="E6720" s="23">
        <v>0.74139708299999996</v>
      </c>
      <c r="F6720" s="23">
        <v>0.42417559700000002</v>
      </c>
      <c r="G6720" s="17">
        <v>0</v>
      </c>
      <c r="H6720" s="17">
        <v>1</v>
      </c>
      <c r="I6720" s="17">
        <v>0.93304915799999999</v>
      </c>
      <c r="J6720" s="17">
        <v>6.6799999999999998E-2</v>
      </c>
      <c r="K6720" s="17">
        <v>1.4300000000000001E-4</v>
      </c>
    </row>
    <row r="6721" spans="1:11" x14ac:dyDescent="0.45">
      <c r="A6721" s="10" t="s">
        <v>61</v>
      </c>
      <c r="B6721" s="20">
        <v>0.83599999999999997</v>
      </c>
      <c r="C6721" s="19">
        <v>21666</v>
      </c>
      <c r="D6721" s="19">
        <v>3517.8607040000002</v>
      </c>
      <c r="E6721" s="23">
        <v>0.74583730999999998</v>
      </c>
      <c r="F6721" s="23">
        <v>0.42563054299999997</v>
      </c>
      <c r="G6721" s="17">
        <v>0</v>
      </c>
      <c r="H6721" s="17">
        <v>1</v>
      </c>
      <c r="I6721" s="17">
        <v>0.93311931999999997</v>
      </c>
      <c r="J6721" s="17">
        <v>6.6699999999999995E-2</v>
      </c>
      <c r="K6721" s="17">
        <v>1.4300000000000001E-4</v>
      </c>
    </row>
    <row r="6722" spans="1:11" x14ac:dyDescent="0.45">
      <c r="A6722" s="10" t="s">
        <v>61</v>
      </c>
      <c r="B6722" s="20">
        <v>0.83699999999999997</v>
      </c>
      <c r="C6722" s="19">
        <v>21700</v>
      </c>
      <c r="D6722" s="19">
        <v>3543.2692609999999</v>
      </c>
      <c r="E6722" s="23">
        <v>0.74908807200000005</v>
      </c>
      <c r="F6722" s="23">
        <v>0.42805078899999999</v>
      </c>
      <c r="G6722" s="17">
        <v>0</v>
      </c>
      <c r="H6722" s="17">
        <v>1</v>
      </c>
      <c r="I6722" s="17">
        <v>0.93315053699999995</v>
      </c>
      <c r="J6722" s="17">
        <v>6.6699999999999995E-2</v>
      </c>
      <c r="K6722" s="17">
        <v>1.4300000000000001E-4</v>
      </c>
    </row>
    <row r="6723" spans="1:11" x14ac:dyDescent="0.45">
      <c r="A6723" s="10" t="s">
        <v>61</v>
      </c>
      <c r="B6723" s="20">
        <v>0.83799999999999997</v>
      </c>
      <c r="C6723" s="19">
        <v>21720</v>
      </c>
      <c r="D6723" s="19">
        <v>3558.2541689999998</v>
      </c>
      <c r="E6723" s="23">
        <v>0.749641695</v>
      </c>
      <c r="F6723" s="23">
        <v>0.43067753399999997</v>
      </c>
      <c r="G6723" s="17">
        <v>0</v>
      </c>
      <c r="H6723" s="17">
        <v>1</v>
      </c>
      <c r="I6723" s="17">
        <v>0.93322260899999998</v>
      </c>
      <c r="J6723" s="17">
        <v>6.6600000000000006E-2</v>
      </c>
      <c r="K6723" s="17">
        <v>1.4200000000000001E-4</v>
      </c>
    </row>
    <row r="6724" spans="1:11" x14ac:dyDescent="0.45">
      <c r="A6724" s="10" t="s">
        <v>61</v>
      </c>
      <c r="B6724" s="20">
        <v>0.83899999999999997</v>
      </c>
      <c r="C6724" s="19">
        <v>21752</v>
      </c>
      <c r="D6724" s="19">
        <v>3582.3345789999998</v>
      </c>
      <c r="E6724" s="23">
        <v>0.75403571400000002</v>
      </c>
      <c r="F6724" s="23">
        <v>0.43251876500000003</v>
      </c>
      <c r="G6724" s="17">
        <v>0</v>
      </c>
      <c r="H6724" s="17">
        <v>1</v>
      </c>
      <c r="I6724" s="17">
        <v>0.93351802900000003</v>
      </c>
      <c r="J6724" s="17">
        <v>6.6299999999999998E-2</v>
      </c>
      <c r="K6724" s="17">
        <v>1.4200000000000001E-4</v>
      </c>
    </row>
    <row r="6725" spans="1:11" x14ac:dyDescent="0.45">
      <c r="A6725" s="10" t="s">
        <v>61</v>
      </c>
      <c r="B6725" s="20">
        <v>0.84</v>
      </c>
      <c r="C6725" s="19">
        <v>21776</v>
      </c>
      <c r="D6725" s="19">
        <v>3600.4732429999999</v>
      </c>
      <c r="E6725" s="23">
        <v>0.75705076400000004</v>
      </c>
      <c r="F6725" s="23">
        <v>0.43503487099999999</v>
      </c>
      <c r="G6725" s="17">
        <v>0</v>
      </c>
      <c r="H6725" s="17">
        <v>1</v>
      </c>
      <c r="I6725" s="17">
        <v>0.93340456999999999</v>
      </c>
      <c r="J6725" s="17">
        <v>6.6453850999999994E-2</v>
      </c>
      <c r="K6725" s="17">
        <v>1.4200000000000001E-4</v>
      </c>
    </row>
    <row r="6726" spans="1:11" x14ac:dyDescent="0.45">
      <c r="A6726" s="10" t="s">
        <v>61</v>
      </c>
      <c r="B6726" s="20">
        <v>0.84099999999999997</v>
      </c>
      <c r="C6726" s="19">
        <v>21804</v>
      </c>
      <c r="D6726" s="19">
        <v>3621.7908339999999</v>
      </c>
      <c r="E6726" s="23">
        <v>0.76764099399999997</v>
      </c>
      <c r="F6726" s="23">
        <v>0.43730303599999998</v>
      </c>
      <c r="G6726" s="17">
        <v>0</v>
      </c>
      <c r="H6726" s="17">
        <v>1</v>
      </c>
      <c r="I6726" s="17">
        <v>0.93350312499999999</v>
      </c>
      <c r="J6726" s="17">
        <v>6.6400000000000001E-2</v>
      </c>
      <c r="K6726" s="17">
        <v>1.4100000000000001E-4</v>
      </c>
    </row>
    <row r="6727" spans="1:11" x14ac:dyDescent="0.45">
      <c r="A6727" s="10" t="s">
        <v>61</v>
      </c>
      <c r="B6727" s="20">
        <v>0.84199999999999997</v>
      </c>
      <c r="C6727" s="19">
        <v>21829</v>
      </c>
      <c r="D6727" s="19">
        <v>3641.18723</v>
      </c>
      <c r="E6727" s="23">
        <v>0.77972283899999995</v>
      </c>
      <c r="F6727" s="23">
        <v>0.43939401</v>
      </c>
      <c r="G6727" s="17">
        <v>0</v>
      </c>
      <c r="H6727" s="17">
        <v>1</v>
      </c>
      <c r="I6727" s="17">
        <v>0.93361234000000004</v>
      </c>
      <c r="J6727" s="17">
        <v>6.6199999999999995E-2</v>
      </c>
      <c r="K6727" s="17">
        <v>1.4100000000000001E-4</v>
      </c>
    </row>
    <row r="6728" spans="1:11" x14ac:dyDescent="0.45">
      <c r="A6728" s="10" t="s">
        <v>61</v>
      </c>
      <c r="B6728" s="20">
        <v>0.84299999999999997</v>
      </c>
      <c r="C6728" s="19">
        <v>21855</v>
      </c>
      <c r="D6728" s="19">
        <v>3661.5493580000002</v>
      </c>
      <c r="E6728" s="23">
        <v>0.785803574</v>
      </c>
      <c r="F6728" s="23">
        <v>0.44186897400000003</v>
      </c>
      <c r="G6728" s="17">
        <v>0</v>
      </c>
      <c r="H6728" s="17">
        <v>1</v>
      </c>
      <c r="I6728" s="17">
        <v>0.93372587100000004</v>
      </c>
      <c r="J6728" s="17">
        <v>6.6100000000000006E-2</v>
      </c>
      <c r="K6728" s="17">
        <v>1.4100000000000001E-4</v>
      </c>
    </row>
    <row r="6729" spans="1:11" x14ac:dyDescent="0.45">
      <c r="A6729" s="10" t="s">
        <v>61</v>
      </c>
      <c r="B6729" s="20">
        <v>0.84399999999999997</v>
      </c>
      <c r="C6729" s="19">
        <v>21868</v>
      </c>
      <c r="D6729" s="19">
        <v>3671.7771080000002</v>
      </c>
      <c r="E6729" s="23">
        <v>0.78750716799999998</v>
      </c>
      <c r="F6729" s="23">
        <v>0.44425051199999999</v>
      </c>
      <c r="G6729" s="17">
        <v>0</v>
      </c>
      <c r="H6729" s="17">
        <v>1</v>
      </c>
      <c r="I6729" s="17">
        <v>0.93378878600000004</v>
      </c>
      <c r="J6729" s="17">
        <v>6.6100000000000006E-2</v>
      </c>
      <c r="K6729" s="17">
        <v>1.3999999999999999E-4</v>
      </c>
    </row>
    <row r="6730" spans="1:11" x14ac:dyDescent="0.45">
      <c r="A6730" s="10" t="s">
        <v>61</v>
      </c>
      <c r="B6730" s="20">
        <v>0.84499999999999997</v>
      </c>
      <c r="C6730" s="19">
        <v>21907</v>
      </c>
      <c r="D6730" s="19">
        <v>3702.551242</v>
      </c>
      <c r="E6730" s="23">
        <v>0.79104404399999995</v>
      </c>
      <c r="F6730" s="23">
        <v>0.44524529400000001</v>
      </c>
      <c r="G6730" s="17">
        <v>0</v>
      </c>
      <c r="H6730" s="17">
        <v>1</v>
      </c>
      <c r="I6730" s="17">
        <v>0.93394461200000001</v>
      </c>
      <c r="J6730" s="17">
        <v>6.59E-2</v>
      </c>
      <c r="K6730" s="17">
        <v>1.3999999999999999E-4</v>
      </c>
    </row>
    <row r="6731" spans="1:11" x14ac:dyDescent="0.45">
      <c r="A6731" s="10" t="s">
        <v>61</v>
      </c>
      <c r="B6731" s="20">
        <v>0.84599999999999997</v>
      </c>
      <c r="C6731" s="19">
        <v>21933</v>
      </c>
      <c r="D6731" s="19">
        <v>3723.1746440000002</v>
      </c>
      <c r="E6731" s="23">
        <v>0.79517490000000002</v>
      </c>
      <c r="F6731" s="23">
        <v>0.44767897200000001</v>
      </c>
      <c r="G6731" s="17">
        <v>0</v>
      </c>
      <c r="H6731" s="17">
        <v>1</v>
      </c>
      <c r="I6731" s="17">
        <v>0.93402288200000005</v>
      </c>
      <c r="J6731" s="17">
        <v>6.5799999999999997E-2</v>
      </c>
      <c r="K6731" s="17">
        <v>1.3999999999999999E-4</v>
      </c>
    </row>
    <row r="6732" spans="1:11" x14ac:dyDescent="0.45">
      <c r="A6732" s="10" t="s">
        <v>61</v>
      </c>
      <c r="B6732" s="20">
        <v>0.84699999999999998</v>
      </c>
      <c r="C6732" s="19">
        <v>21956</v>
      </c>
      <c r="D6732" s="19">
        <v>3741.5344230000001</v>
      </c>
      <c r="E6732" s="23">
        <v>0.79893649</v>
      </c>
      <c r="F6732" s="23">
        <v>0.44930175900000002</v>
      </c>
      <c r="G6732" s="17">
        <v>0</v>
      </c>
      <c r="H6732" s="17">
        <v>1</v>
      </c>
      <c r="I6732" s="17">
        <v>0.93411587200000001</v>
      </c>
      <c r="J6732" s="17">
        <v>6.5699999999999995E-2</v>
      </c>
      <c r="K6732" s="17">
        <v>1.3999999999999999E-4</v>
      </c>
    </row>
    <row r="6733" spans="1:11" x14ac:dyDescent="0.45">
      <c r="A6733" s="10" t="s">
        <v>61</v>
      </c>
      <c r="B6733" s="20">
        <v>0.84799999999999998</v>
      </c>
      <c r="C6733" s="19">
        <v>21985</v>
      </c>
      <c r="D6733" s="19">
        <v>3764.8226890000001</v>
      </c>
      <c r="E6733" s="23">
        <v>0.80386905399999997</v>
      </c>
      <c r="F6733" s="23">
        <v>0.45338769099999998</v>
      </c>
      <c r="G6733" s="17">
        <v>0</v>
      </c>
      <c r="H6733" s="17">
        <v>1</v>
      </c>
      <c r="I6733" s="17">
        <v>0.93424443199999996</v>
      </c>
      <c r="J6733" s="17">
        <v>6.5600000000000006E-2</v>
      </c>
      <c r="K6733" s="17">
        <v>1.3899999999999999E-4</v>
      </c>
    </row>
    <row r="6734" spans="1:11" x14ac:dyDescent="0.45">
      <c r="A6734" s="10" t="s">
        <v>61</v>
      </c>
      <c r="B6734" s="20">
        <v>0.84899999999999998</v>
      </c>
      <c r="C6734" s="19">
        <v>22011</v>
      </c>
      <c r="D6734" s="19">
        <v>3785.8349830000002</v>
      </c>
      <c r="E6734" s="23">
        <v>0.81034278299999996</v>
      </c>
      <c r="F6734" s="23">
        <v>0.45586764299999999</v>
      </c>
      <c r="G6734" s="17">
        <v>0</v>
      </c>
      <c r="H6734" s="17">
        <v>1</v>
      </c>
      <c r="I6734" s="17">
        <v>0.93450641599999995</v>
      </c>
      <c r="J6734" s="17">
        <v>6.54E-2</v>
      </c>
      <c r="K6734" s="17">
        <v>1.3899999999999999E-4</v>
      </c>
    </row>
    <row r="6735" spans="1:11" x14ac:dyDescent="0.45">
      <c r="A6735" s="10" t="s">
        <v>61</v>
      </c>
      <c r="B6735" s="20">
        <v>0.85</v>
      </c>
      <c r="C6735" s="19">
        <v>22037</v>
      </c>
      <c r="D6735" s="19">
        <v>3807.0147529999999</v>
      </c>
      <c r="E6735" s="23">
        <v>0.81618606299999996</v>
      </c>
      <c r="F6735" s="23">
        <v>0.45779063199999998</v>
      </c>
      <c r="G6735" s="17">
        <v>0</v>
      </c>
      <c r="H6735" s="17">
        <v>1</v>
      </c>
      <c r="I6735" s="17">
        <v>0.93470976800000005</v>
      </c>
      <c r="J6735" s="17">
        <v>6.5199999999999994E-2</v>
      </c>
      <c r="K6735" s="17">
        <v>1.3799999999999999E-4</v>
      </c>
    </row>
    <row r="6736" spans="1:11" x14ac:dyDescent="0.45">
      <c r="A6736" s="10" t="s">
        <v>61</v>
      </c>
      <c r="B6736" s="20">
        <v>0.85099999999999998</v>
      </c>
      <c r="C6736" s="19">
        <v>22063</v>
      </c>
      <c r="D6736" s="19">
        <v>3828.3229719999999</v>
      </c>
      <c r="E6736" s="23">
        <v>0.82063558700000006</v>
      </c>
      <c r="F6736" s="23">
        <v>0.46072633800000001</v>
      </c>
      <c r="G6736" s="17">
        <v>0</v>
      </c>
      <c r="H6736" s="17">
        <v>1</v>
      </c>
      <c r="I6736" s="17">
        <v>0.93471764499999999</v>
      </c>
      <c r="J6736" s="17">
        <v>6.5100000000000005E-2</v>
      </c>
      <c r="K6736" s="17">
        <v>1.3799999999999999E-4</v>
      </c>
    </row>
    <row r="6737" spans="1:11" x14ac:dyDescent="0.45">
      <c r="A6737" s="10" t="s">
        <v>61</v>
      </c>
      <c r="B6737" s="20">
        <v>0.85199999999999998</v>
      </c>
      <c r="C6737" s="19">
        <v>22089</v>
      </c>
      <c r="D6737" s="19">
        <v>3849.7888240000002</v>
      </c>
      <c r="E6737" s="23">
        <v>0.82832126100000003</v>
      </c>
      <c r="F6737" s="23">
        <v>0.463064578</v>
      </c>
      <c r="G6737" s="17">
        <v>0</v>
      </c>
      <c r="H6737" s="17">
        <v>1</v>
      </c>
      <c r="I6737" s="17">
        <v>0.93464824700000004</v>
      </c>
      <c r="J6737" s="17">
        <v>6.5199999999999994E-2</v>
      </c>
      <c r="K6737" s="17">
        <v>1.3799999999999999E-4</v>
      </c>
    </row>
    <row r="6738" spans="1:11" x14ac:dyDescent="0.45">
      <c r="A6738" s="10" t="s">
        <v>61</v>
      </c>
      <c r="B6738" s="20">
        <v>0.85299999999999998</v>
      </c>
      <c r="C6738" s="19">
        <v>22112</v>
      </c>
      <c r="D6738" s="19">
        <v>3868.9019720000001</v>
      </c>
      <c r="E6738" s="23">
        <v>0.83219791600000004</v>
      </c>
      <c r="F6738" s="23">
        <v>0.46530375400000001</v>
      </c>
      <c r="G6738" s="17">
        <v>0</v>
      </c>
      <c r="H6738" s="17">
        <v>1</v>
      </c>
      <c r="I6738" s="17">
        <v>0.93473404299999996</v>
      </c>
      <c r="J6738" s="17">
        <v>6.5100000000000005E-2</v>
      </c>
      <c r="K6738" s="17">
        <v>1.3799999999999999E-4</v>
      </c>
    </row>
    <row r="6739" spans="1:11" x14ac:dyDescent="0.45">
      <c r="A6739" s="10" t="s">
        <v>61</v>
      </c>
      <c r="B6739" s="20">
        <v>0.85399999999999998</v>
      </c>
      <c r="C6739" s="19">
        <v>22140</v>
      </c>
      <c r="D6739" s="19">
        <v>3892.316883</v>
      </c>
      <c r="E6739" s="23">
        <v>0.83900594500000003</v>
      </c>
      <c r="F6739" s="23">
        <v>0.46790203400000002</v>
      </c>
      <c r="G6739" s="17">
        <v>0</v>
      </c>
      <c r="H6739" s="17">
        <v>1</v>
      </c>
      <c r="I6739" s="17">
        <v>0.93483096399999999</v>
      </c>
      <c r="J6739" s="17">
        <v>6.5000000000000002E-2</v>
      </c>
      <c r="K6739" s="17">
        <v>1.3799999999999999E-4</v>
      </c>
    </row>
    <row r="6740" spans="1:11" x14ac:dyDescent="0.45">
      <c r="A6740" s="10" t="s">
        <v>61</v>
      </c>
      <c r="B6740" s="20">
        <v>0.85499999999999998</v>
      </c>
      <c r="C6740" s="19">
        <v>22165</v>
      </c>
      <c r="D6740" s="19">
        <v>3913.4132949999998</v>
      </c>
      <c r="E6740" s="23">
        <v>0.84818844999999998</v>
      </c>
      <c r="F6740" s="23">
        <v>0.47050027900000002</v>
      </c>
      <c r="G6740" s="17">
        <v>0</v>
      </c>
      <c r="H6740" s="17">
        <v>1</v>
      </c>
      <c r="I6740" s="17">
        <v>0.934992249</v>
      </c>
      <c r="J6740" s="17">
        <v>6.4899999999999999E-2</v>
      </c>
      <c r="K6740" s="17">
        <v>1.37E-4</v>
      </c>
    </row>
    <row r="6741" spans="1:11" x14ac:dyDescent="0.45">
      <c r="A6741" s="10" t="s">
        <v>61</v>
      </c>
      <c r="B6741" s="20">
        <v>0.85599999999999998</v>
      </c>
      <c r="C6741" s="19">
        <v>22185</v>
      </c>
      <c r="D6741" s="19">
        <v>3930.4604859999999</v>
      </c>
      <c r="E6741" s="23">
        <v>0.85546955999999996</v>
      </c>
      <c r="F6741" s="23">
        <v>0.47217843500000001</v>
      </c>
      <c r="G6741" s="17">
        <v>0</v>
      </c>
      <c r="H6741" s="17">
        <v>1</v>
      </c>
      <c r="I6741" s="17">
        <v>0.93510373899999999</v>
      </c>
      <c r="J6741" s="17">
        <v>6.4799999999999996E-2</v>
      </c>
      <c r="K6741" s="17">
        <v>1.37E-4</v>
      </c>
    </row>
    <row r="6742" spans="1:11" x14ac:dyDescent="0.45">
      <c r="A6742" s="10" t="s">
        <v>61</v>
      </c>
      <c r="B6742" s="20">
        <v>0.85699999999999998</v>
      </c>
      <c r="C6742" s="19">
        <v>22215</v>
      </c>
      <c r="D6742" s="19">
        <v>3956.213252</v>
      </c>
      <c r="E6742" s="23">
        <v>0.86306195100000005</v>
      </c>
      <c r="F6742" s="23">
        <v>0.47492520100000002</v>
      </c>
      <c r="G6742" s="17">
        <v>0</v>
      </c>
      <c r="H6742" s="17">
        <v>1</v>
      </c>
      <c r="I6742" s="17">
        <v>0.93515485300000001</v>
      </c>
      <c r="J6742" s="17">
        <v>6.4699999999999994E-2</v>
      </c>
      <c r="K6742" s="17">
        <v>1.37E-4</v>
      </c>
    </row>
    <row r="6743" spans="1:11" x14ac:dyDescent="0.45">
      <c r="A6743" s="10" t="s">
        <v>61</v>
      </c>
      <c r="B6743" s="20">
        <v>0.85799999999999998</v>
      </c>
      <c r="C6743" s="19">
        <v>22242</v>
      </c>
      <c r="D6743" s="19">
        <v>3979.5951209999998</v>
      </c>
      <c r="E6743" s="23">
        <v>0.86839917499999997</v>
      </c>
      <c r="F6743" s="23">
        <v>0.47754473600000003</v>
      </c>
      <c r="G6743" s="17">
        <v>0</v>
      </c>
      <c r="H6743" s="17">
        <v>1</v>
      </c>
      <c r="I6743" s="17">
        <v>0.93530540799999995</v>
      </c>
      <c r="J6743" s="17">
        <v>6.4600000000000005E-2</v>
      </c>
      <c r="K6743" s="17">
        <v>1.36E-4</v>
      </c>
    </row>
    <row r="6744" spans="1:11" x14ac:dyDescent="0.45">
      <c r="A6744" s="10" t="s">
        <v>61</v>
      </c>
      <c r="B6744" s="20">
        <v>0.85899999999999999</v>
      </c>
      <c r="C6744" s="19">
        <v>22270</v>
      </c>
      <c r="D6744" s="19">
        <v>4003.9837870000001</v>
      </c>
      <c r="E6744" s="23">
        <v>0.87441480599999999</v>
      </c>
      <c r="F6744" s="23">
        <v>0.48026267</v>
      </c>
      <c r="G6744" s="17">
        <v>0</v>
      </c>
      <c r="H6744" s="17">
        <v>1</v>
      </c>
      <c r="I6744" s="17">
        <v>0.93533942199999998</v>
      </c>
      <c r="J6744" s="17">
        <v>6.4500000000000002E-2</v>
      </c>
      <c r="K6744" s="17">
        <v>1.36E-4</v>
      </c>
    </row>
    <row r="6745" spans="1:11" x14ac:dyDescent="0.45">
      <c r="A6745" s="10" t="s">
        <v>61</v>
      </c>
      <c r="B6745" s="20">
        <v>0.86</v>
      </c>
      <c r="C6745" s="19">
        <v>22296</v>
      </c>
      <c r="D6745" s="19">
        <v>4026.841289</v>
      </c>
      <c r="E6745" s="23">
        <v>0.88269052100000001</v>
      </c>
      <c r="F6745" s="23">
        <v>0.48326697000000002</v>
      </c>
      <c r="G6745" s="17">
        <v>0</v>
      </c>
      <c r="H6745" s="17">
        <v>1</v>
      </c>
      <c r="I6745" s="17">
        <v>0.93540236799999998</v>
      </c>
      <c r="J6745" s="17">
        <v>6.4500000000000002E-2</v>
      </c>
      <c r="K6745" s="17">
        <v>1.36E-4</v>
      </c>
    </row>
    <row r="6746" spans="1:11" x14ac:dyDescent="0.45">
      <c r="A6746" s="10" t="s">
        <v>61</v>
      </c>
      <c r="B6746" s="20">
        <v>0.86099999999999999</v>
      </c>
      <c r="C6746" s="19">
        <v>22320</v>
      </c>
      <c r="D6746" s="19">
        <v>4048.1205559999999</v>
      </c>
      <c r="E6746" s="23">
        <v>0.88877219399999996</v>
      </c>
      <c r="F6746" s="23">
        <v>0.48600019</v>
      </c>
      <c r="G6746" s="17">
        <v>0</v>
      </c>
      <c r="H6746" s="17">
        <v>1</v>
      </c>
      <c r="I6746" s="17">
        <v>0.93547019300000001</v>
      </c>
      <c r="J6746" s="17">
        <v>6.4399999999999999E-2</v>
      </c>
      <c r="K6746" s="17">
        <v>1.36E-4</v>
      </c>
    </row>
    <row r="6747" spans="1:11" x14ac:dyDescent="0.45">
      <c r="A6747" s="10" t="s">
        <v>61</v>
      </c>
      <c r="B6747" s="20">
        <v>0.86199999999999999</v>
      </c>
      <c r="C6747" s="19">
        <v>22347</v>
      </c>
      <c r="D6747" s="19">
        <v>4072.191585</v>
      </c>
      <c r="E6747" s="23">
        <v>0.89469587399999995</v>
      </c>
      <c r="F6747" s="23">
        <v>0.48800372199999997</v>
      </c>
      <c r="G6747" s="17">
        <v>0</v>
      </c>
      <c r="H6747" s="17">
        <v>1</v>
      </c>
      <c r="I6747" s="17">
        <v>0.93556929</v>
      </c>
      <c r="J6747" s="17">
        <v>6.4299999999999996E-2</v>
      </c>
      <c r="K6747" s="17">
        <v>1.36E-4</v>
      </c>
    </row>
    <row r="6748" spans="1:11" x14ac:dyDescent="0.45">
      <c r="A6748" s="10" t="s">
        <v>61</v>
      </c>
      <c r="B6748" s="20">
        <v>0.86299999999999999</v>
      </c>
      <c r="C6748" s="19">
        <v>22372</v>
      </c>
      <c r="D6748" s="19">
        <v>4094.7078449999999</v>
      </c>
      <c r="E6748" s="23">
        <v>0.90664260799999996</v>
      </c>
      <c r="F6748" s="23">
        <v>0.49130527600000001</v>
      </c>
      <c r="G6748" s="17">
        <v>0</v>
      </c>
      <c r="H6748" s="17">
        <v>1</v>
      </c>
      <c r="I6748" s="17">
        <v>0.93568171099999997</v>
      </c>
      <c r="J6748" s="17">
        <v>6.4199999999999993E-2</v>
      </c>
      <c r="K6748" s="17">
        <v>1.35E-4</v>
      </c>
    </row>
    <row r="6749" spans="1:11" x14ac:dyDescent="0.45">
      <c r="A6749" s="10" t="s">
        <v>61</v>
      </c>
      <c r="B6749" s="20">
        <v>0.86399999999999999</v>
      </c>
      <c r="C6749" s="19">
        <v>22400</v>
      </c>
      <c r="D6749" s="19">
        <v>4120.1387139999997</v>
      </c>
      <c r="E6749" s="23">
        <v>0.90999812000000002</v>
      </c>
      <c r="F6749" s="23">
        <v>0.49391881500000001</v>
      </c>
      <c r="G6749" s="17">
        <v>0</v>
      </c>
      <c r="H6749" s="17">
        <v>1</v>
      </c>
      <c r="I6749" s="17">
        <v>0.935678495</v>
      </c>
      <c r="J6749" s="17">
        <v>6.4199999999999993E-2</v>
      </c>
      <c r="K6749" s="17">
        <v>1.35E-4</v>
      </c>
    </row>
    <row r="6750" spans="1:11" x14ac:dyDescent="0.45">
      <c r="A6750" s="10" t="s">
        <v>61</v>
      </c>
      <c r="B6750" s="20">
        <v>0.86499999999999999</v>
      </c>
      <c r="C6750" s="19">
        <v>22424</v>
      </c>
      <c r="D6750" s="19">
        <v>4142.1143069999998</v>
      </c>
      <c r="E6750" s="23">
        <v>0.91669980600000001</v>
      </c>
      <c r="F6750" s="23">
        <v>0.496401066</v>
      </c>
      <c r="G6750" s="17">
        <v>0</v>
      </c>
      <c r="H6750" s="17">
        <v>1</v>
      </c>
      <c r="I6750" s="17">
        <v>0.935745033</v>
      </c>
      <c r="J6750" s="17">
        <v>6.4100000000000004E-2</v>
      </c>
      <c r="K6750" s="17">
        <v>1.35E-4</v>
      </c>
    </row>
    <row r="6751" spans="1:11" x14ac:dyDescent="0.45">
      <c r="A6751" s="10" t="s">
        <v>61</v>
      </c>
      <c r="B6751" s="20">
        <v>0.86599999999999999</v>
      </c>
      <c r="C6751" s="19">
        <v>22449</v>
      </c>
      <c r="D6751" s="19">
        <v>4165.1127310000002</v>
      </c>
      <c r="E6751" s="23">
        <v>0.92156622899999996</v>
      </c>
      <c r="F6751" s="23">
        <v>0.499367699</v>
      </c>
      <c r="G6751" s="17">
        <v>0</v>
      </c>
      <c r="H6751" s="17">
        <v>1</v>
      </c>
      <c r="I6751" s="17">
        <v>0.93567106799999999</v>
      </c>
      <c r="J6751" s="17">
        <v>6.4199999999999993E-2</v>
      </c>
      <c r="K6751" s="17">
        <v>1.35E-4</v>
      </c>
    </row>
    <row r="6752" spans="1:11" x14ac:dyDescent="0.45">
      <c r="A6752" s="10" t="s">
        <v>61</v>
      </c>
      <c r="B6752" s="20">
        <v>0.86699999999999999</v>
      </c>
      <c r="C6752" s="19">
        <v>22466</v>
      </c>
      <c r="D6752" s="19">
        <v>4180.7936479999998</v>
      </c>
      <c r="E6752" s="23">
        <v>0.92411019599999999</v>
      </c>
      <c r="F6752" s="23">
        <v>0.502084945</v>
      </c>
      <c r="G6752" s="17">
        <v>0</v>
      </c>
      <c r="H6752" s="17">
        <v>1</v>
      </c>
      <c r="I6752" s="17">
        <v>0.93572375100000005</v>
      </c>
      <c r="J6752" s="17">
        <v>6.4100000000000004E-2</v>
      </c>
      <c r="K6752" s="17">
        <v>1.35E-4</v>
      </c>
    </row>
    <row r="6753" spans="1:11" x14ac:dyDescent="0.45">
      <c r="A6753" s="10" t="s">
        <v>61</v>
      </c>
      <c r="B6753" s="20">
        <v>0.86799999999999999</v>
      </c>
      <c r="C6753" s="19">
        <v>22501</v>
      </c>
      <c r="D6753" s="19">
        <v>4213.207633</v>
      </c>
      <c r="E6753" s="23">
        <v>0.93020338000000002</v>
      </c>
      <c r="F6753" s="23">
        <v>0.50421205599999996</v>
      </c>
      <c r="G6753" s="17">
        <v>0</v>
      </c>
      <c r="H6753" s="17">
        <v>1</v>
      </c>
      <c r="I6753" s="17">
        <v>0.93581865900000005</v>
      </c>
      <c r="J6753" s="17">
        <v>6.4000000000000001E-2</v>
      </c>
      <c r="K6753" s="17">
        <v>1.34E-4</v>
      </c>
    </row>
    <row r="6754" spans="1:11" x14ac:dyDescent="0.45">
      <c r="A6754" s="10" t="s">
        <v>61</v>
      </c>
      <c r="B6754" s="20">
        <v>0.86899999999999999</v>
      </c>
      <c r="C6754" s="19">
        <v>22528</v>
      </c>
      <c r="D6754" s="19">
        <v>4238.4830570000004</v>
      </c>
      <c r="E6754" s="23">
        <v>0.94088175600000001</v>
      </c>
      <c r="F6754" s="23">
        <v>0.50764823000000003</v>
      </c>
      <c r="G6754" s="17">
        <v>0</v>
      </c>
      <c r="H6754" s="17">
        <v>1</v>
      </c>
      <c r="I6754" s="17">
        <v>0.93584234899999996</v>
      </c>
      <c r="J6754" s="17">
        <v>6.4000000000000001E-2</v>
      </c>
      <c r="K6754" s="17">
        <v>1.34E-4</v>
      </c>
    </row>
    <row r="6755" spans="1:11" x14ac:dyDescent="0.45">
      <c r="A6755" s="10" t="s">
        <v>61</v>
      </c>
      <c r="B6755" s="20">
        <v>0.87</v>
      </c>
      <c r="C6755" s="19">
        <v>22555</v>
      </c>
      <c r="D6755" s="19">
        <v>4264.1266130000004</v>
      </c>
      <c r="E6755" s="23">
        <v>0.95635006199999995</v>
      </c>
      <c r="F6755" s="23">
        <v>0.51052108600000001</v>
      </c>
      <c r="G6755" s="17">
        <v>0</v>
      </c>
      <c r="H6755" s="17">
        <v>1</v>
      </c>
      <c r="I6755" s="17">
        <v>0.93593817199999996</v>
      </c>
      <c r="J6755" s="17">
        <v>6.3899999999999998E-2</v>
      </c>
      <c r="K6755" s="17">
        <v>1.34E-4</v>
      </c>
    </row>
    <row r="6756" spans="1:11" x14ac:dyDescent="0.45">
      <c r="A6756" s="10" t="s">
        <v>61</v>
      </c>
      <c r="B6756" s="20">
        <v>0.871</v>
      </c>
      <c r="C6756" s="19">
        <v>22581</v>
      </c>
      <c r="D6756" s="19">
        <v>4289.1016509999999</v>
      </c>
      <c r="E6756" s="23">
        <v>0.96527043899999998</v>
      </c>
      <c r="F6756" s="23">
        <v>0.51327353600000003</v>
      </c>
      <c r="G6756" s="17">
        <v>0</v>
      </c>
      <c r="H6756" s="17">
        <v>1</v>
      </c>
      <c r="I6756" s="17">
        <v>0.93601134900000005</v>
      </c>
      <c r="J6756" s="17">
        <v>6.3899999999999998E-2</v>
      </c>
      <c r="K6756" s="17">
        <v>1.3300000000000001E-4</v>
      </c>
    </row>
    <row r="6757" spans="1:11" x14ac:dyDescent="0.45">
      <c r="A6757" s="10" t="s">
        <v>61</v>
      </c>
      <c r="B6757" s="20">
        <v>0.872</v>
      </c>
      <c r="C6757" s="19">
        <v>22607</v>
      </c>
      <c r="D6757" s="19">
        <v>4314.388379</v>
      </c>
      <c r="E6757" s="23">
        <v>0.97755922100000003</v>
      </c>
      <c r="F6757" s="23">
        <v>0.516383649</v>
      </c>
      <c r="G6757" s="17">
        <v>0</v>
      </c>
      <c r="H6757" s="17">
        <v>1</v>
      </c>
      <c r="I6757" s="17">
        <v>0.93600358299999997</v>
      </c>
      <c r="J6757" s="17">
        <v>6.3899999999999998E-2</v>
      </c>
      <c r="K6757" s="17">
        <v>1.3300000000000001E-4</v>
      </c>
    </row>
    <row r="6758" spans="1:11" x14ac:dyDescent="0.45">
      <c r="A6758" s="10" t="s">
        <v>61</v>
      </c>
      <c r="B6758" s="20">
        <v>0.873</v>
      </c>
      <c r="C6758" s="19">
        <v>22632</v>
      </c>
      <c r="D6758" s="19">
        <v>4338.9680369999996</v>
      </c>
      <c r="E6758" s="23">
        <v>0.98701898899999996</v>
      </c>
      <c r="F6758" s="23">
        <v>0.51931833400000005</v>
      </c>
      <c r="G6758" s="17">
        <v>0</v>
      </c>
      <c r="H6758" s="17">
        <v>1</v>
      </c>
      <c r="I6758" s="17">
        <v>0.936054944</v>
      </c>
      <c r="J6758" s="17">
        <v>6.3799999999999996E-2</v>
      </c>
      <c r="K6758" s="17">
        <v>1.3300000000000001E-4</v>
      </c>
    </row>
    <row r="6759" spans="1:11" x14ac:dyDescent="0.45">
      <c r="A6759" s="10" t="s">
        <v>61</v>
      </c>
      <c r="B6759" s="20">
        <v>0.874</v>
      </c>
      <c r="C6759" s="19">
        <v>22654</v>
      </c>
      <c r="D6759" s="19">
        <v>4360.739646</v>
      </c>
      <c r="E6759" s="23">
        <v>0.99445420299999998</v>
      </c>
      <c r="F6759" s="23">
        <v>0.52171799699999999</v>
      </c>
      <c r="G6759" s="17">
        <v>0</v>
      </c>
      <c r="H6759" s="17">
        <v>1</v>
      </c>
      <c r="I6759" s="17">
        <v>0.93598395300000004</v>
      </c>
      <c r="J6759" s="17">
        <v>6.3899999999999998E-2</v>
      </c>
      <c r="K6759" s="17">
        <v>1.3300000000000001E-4</v>
      </c>
    </row>
    <row r="6760" spans="1:11" x14ac:dyDescent="0.45">
      <c r="A6760" s="10" t="s">
        <v>61</v>
      </c>
      <c r="B6760" s="20">
        <v>0.875</v>
      </c>
      <c r="C6760" s="19">
        <v>22684</v>
      </c>
      <c r="D6760" s="19">
        <v>4390.60034</v>
      </c>
      <c r="E6760" s="23">
        <v>0.99713748000000002</v>
      </c>
      <c r="F6760" s="23">
        <v>0.52451118200000002</v>
      </c>
      <c r="G6760" s="17">
        <v>0</v>
      </c>
      <c r="H6760" s="17">
        <v>1</v>
      </c>
      <c r="I6760" s="17">
        <v>0.93613513900000001</v>
      </c>
      <c r="J6760" s="17">
        <v>6.3700000000000007E-2</v>
      </c>
      <c r="K6760" s="17">
        <v>1.3200000000000001E-4</v>
      </c>
    </row>
    <row r="6761" spans="1:11" x14ac:dyDescent="0.45">
      <c r="A6761" s="10" t="s">
        <v>61</v>
      </c>
      <c r="B6761" s="20">
        <v>0.876</v>
      </c>
      <c r="C6761" s="19">
        <v>22710</v>
      </c>
      <c r="D6761" s="19">
        <v>4416.606256</v>
      </c>
      <c r="E6761" s="23">
        <v>1.0020783230000001</v>
      </c>
      <c r="F6761" s="23">
        <v>0.52807626100000005</v>
      </c>
      <c r="G6761" s="17">
        <v>0</v>
      </c>
      <c r="H6761" s="17">
        <v>1</v>
      </c>
      <c r="I6761" s="17">
        <v>0.93620369299999995</v>
      </c>
      <c r="J6761" s="17">
        <v>6.3700000000000007E-2</v>
      </c>
      <c r="K6761" s="17">
        <v>1.3200000000000001E-4</v>
      </c>
    </row>
    <row r="6762" spans="1:11" x14ac:dyDescent="0.45">
      <c r="A6762" s="10" t="s">
        <v>61</v>
      </c>
      <c r="B6762" s="20">
        <v>0.877</v>
      </c>
      <c r="C6762" s="19">
        <v>22736</v>
      </c>
      <c r="D6762" s="19">
        <v>4442.7969380000004</v>
      </c>
      <c r="E6762" s="23">
        <v>1.0121069170000001</v>
      </c>
      <c r="F6762" s="23">
        <v>0.53136767100000004</v>
      </c>
      <c r="G6762" s="17">
        <v>0</v>
      </c>
      <c r="H6762" s="17">
        <v>1</v>
      </c>
      <c r="I6762" s="17">
        <v>0.93625260099999996</v>
      </c>
      <c r="J6762" s="17">
        <v>6.3600000000000004E-2</v>
      </c>
      <c r="K6762" s="17">
        <v>1.3200000000000001E-4</v>
      </c>
    </row>
    <row r="6763" spans="1:11" x14ac:dyDescent="0.45">
      <c r="A6763" s="10" t="s">
        <v>61</v>
      </c>
      <c r="B6763" s="20">
        <v>0.878</v>
      </c>
      <c r="C6763" s="19">
        <v>22762</v>
      </c>
      <c r="D6763" s="19">
        <v>4469.2492259999999</v>
      </c>
      <c r="E6763" s="23">
        <v>1.020672574</v>
      </c>
      <c r="F6763" s="23">
        <v>0.53362905299999996</v>
      </c>
      <c r="G6763" s="17">
        <v>0</v>
      </c>
      <c r="H6763" s="17">
        <v>1</v>
      </c>
      <c r="I6763" s="17">
        <v>0.93649839000000001</v>
      </c>
      <c r="J6763" s="17">
        <v>6.3399999999999998E-2</v>
      </c>
      <c r="K6763" s="17">
        <v>1.3200000000000001E-4</v>
      </c>
    </row>
    <row r="6764" spans="1:11" x14ac:dyDescent="0.45">
      <c r="A6764" s="10" t="s">
        <v>61</v>
      </c>
      <c r="B6764" s="20">
        <v>0.879</v>
      </c>
      <c r="C6764" s="19">
        <v>22788</v>
      </c>
      <c r="D6764" s="19">
        <v>4495.8958579999999</v>
      </c>
      <c r="E6764" s="23">
        <v>1.030521545</v>
      </c>
      <c r="F6764" s="23">
        <v>0.53582530500000003</v>
      </c>
      <c r="G6764" s="17">
        <v>0</v>
      </c>
      <c r="H6764" s="17">
        <v>1</v>
      </c>
      <c r="I6764" s="17">
        <v>0.93655508399999998</v>
      </c>
      <c r="J6764" s="17">
        <v>6.3299999999999995E-2</v>
      </c>
      <c r="K6764" s="17">
        <v>1.3100000000000001E-4</v>
      </c>
    </row>
    <row r="6765" spans="1:11" x14ac:dyDescent="0.45">
      <c r="A6765" s="10" t="s">
        <v>61</v>
      </c>
      <c r="B6765" s="20">
        <v>0.88</v>
      </c>
      <c r="C6765" s="19">
        <v>22814</v>
      </c>
      <c r="D6765" s="19">
        <v>4522.7625280000002</v>
      </c>
      <c r="E6765" s="23">
        <v>1.036020771</v>
      </c>
      <c r="F6765" s="23">
        <v>0.54045218699999997</v>
      </c>
      <c r="G6765" s="17">
        <v>0</v>
      </c>
      <c r="H6765" s="17">
        <v>1</v>
      </c>
      <c r="I6765" s="17">
        <v>0.93656782400000005</v>
      </c>
      <c r="J6765" s="17">
        <v>6.3299999999999995E-2</v>
      </c>
      <c r="K6765" s="17">
        <v>1.3100000000000001E-4</v>
      </c>
    </row>
    <row r="6766" spans="1:11" x14ac:dyDescent="0.45">
      <c r="A6766" s="10" t="s">
        <v>61</v>
      </c>
      <c r="B6766" s="20">
        <v>0.88100000000000001</v>
      </c>
      <c r="C6766" s="19">
        <v>22840</v>
      </c>
      <c r="D6766" s="19">
        <v>4549.8184449999999</v>
      </c>
      <c r="E6766" s="23">
        <v>1.0430166270000001</v>
      </c>
      <c r="F6766" s="23">
        <v>0.54372534400000005</v>
      </c>
      <c r="G6766" s="17">
        <v>0</v>
      </c>
      <c r="H6766" s="17">
        <v>1</v>
      </c>
      <c r="I6766" s="17">
        <v>0.93644340500000001</v>
      </c>
      <c r="J6766" s="17">
        <v>6.3399999999999998E-2</v>
      </c>
      <c r="K6766" s="17">
        <v>1.3100000000000001E-4</v>
      </c>
    </row>
    <row r="6767" spans="1:11" x14ac:dyDescent="0.45">
      <c r="A6767" s="10" t="s">
        <v>61</v>
      </c>
      <c r="B6767" s="20">
        <v>0.88200000000000001</v>
      </c>
      <c r="C6767" s="19">
        <v>22866</v>
      </c>
      <c r="D6767" s="19">
        <v>4577.078853</v>
      </c>
      <c r="E6767" s="23">
        <v>1.0522934829999999</v>
      </c>
      <c r="F6767" s="23">
        <v>0.54678690399999996</v>
      </c>
      <c r="G6767" s="17">
        <v>0</v>
      </c>
      <c r="H6767" s="17">
        <v>1</v>
      </c>
      <c r="I6767" s="17">
        <v>0.93661073800000005</v>
      </c>
      <c r="J6767" s="17">
        <v>6.3299999999999995E-2</v>
      </c>
      <c r="K6767" s="17">
        <v>1.3100000000000001E-4</v>
      </c>
    </row>
    <row r="6768" spans="1:11" x14ac:dyDescent="0.45">
      <c r="A6768" s="10" t="s">
        <v>61</v>
      </c>
      <c r="B6768" s="20">
        <v>0.88300000000000001</v>
      </c>
      <c r="C6768" s="19">
        <v>22892</v>
      </c>
      <c r="D6768" s="19">
        <v>4604.5754340000003</v>
      </c>
      <c r="E6768" s="23">
        <v>1.0640187619999999</v>
      </c>
      <c r="F6768" s="23">
        <v>0.55006473</v>
      </c>
      <c r="G6768" s="17">
        <v>0</v>
      </c>
      <c r="H6768" s="17">
        <v>1</v>
      </c>
      <c r="I6768" s="17">
        <v>0.93658248300000002</v>
      </c>
      <c r="J6768" s="17">
        <v>6.3299999999999995E-2</v>
      </c>
      <c r="K6768" s="17">
        <v>1.2999999999999999E-4</v>
      </c>
    </row>
    <row r="6769" spans="1:11" x14ac:dyDescent="0.45">
      <c r="A6769" s="10" t="s">
        <v>61</v>
      </c>
      <c r="B6769" s="20">
        <v>0.88400000000000001</v>
      </c>
      <c r="C6769" s="19">
        <v>22917</v>
      </c>
      <c r="D6769" s="19">
        <v>4631.3627310000002</v>
      </c>
      <c r="E6769" s="23">
        <v>1.0746756070000001</v>
      </c>
      <c r="F6769" s="23">
        <v>0.55341801999999995</v>
      </c>
      <c r="G6769" s="17">
        <v>0</v>
      </c>
      <c r="H6769" s="17">
        <v>1</v>
      </c>
      <c r="I6769" s="17">
        <v>0.93655872699999998</v>
      </c>
      <c r="J6769" s="17">
        <v>6.3299999999999995E-2</v>
      </c>
      <c r="K6769" s="17">
        <v>1.2999999999999999E-4</v>
      </c>
    </row>
    <row r="6770" spans="1:11" x14ac:dyDescent="0.45">
      <c r="A6770" s="10" t="s">
        <v>61</v>
      </c>
      <c r="B6770" s="20">
        <v>0.88500000000000001</v>
      </c>
      <c r="C6770" s="19">
        <v>22940</v>
      </c>
      <c r="D6770" s="19">
        <v>4656.1987179999996</v>
      </c>
      <c r="E6770" s="23">
        <v>1.0826442329999999</v>
      </c>
      <c r="F6770" s="23">
        <v>0.55605639900000003</v>
      </c>
      <c r="G6770" s="17">
        <v>0</v>
      </c>
      <c r="H6770" s="17">
        <v>1</v>
      </c>
      <c r="I6770" s="17">
        <v>0.93659794799999996</v>
      </c>
      <c r="J6770" s="17">
        <v>6.3299999999999995E-2</v>
      </c>
      <c r="K6770" s="17">
        <v>1.2999999999999999E-4</v>
      </c>
    </row>
    <row r="6771" spans="1:11" x14ac:dyDescent="0.45">
      <c r="A6771" s="10" t="s">
        <v>61</v>
      </c>
      <c r="B6771" s="20">
        <v>0.88600000000000001</v>
      </c>
      <c r="C6771" s="19">
        <v>22966</v>
      </c>
      <c r="D6771" s="19">
        <v>4684.413399</v>
      </c>
      <c r="E6771" s="23">
        <v>1.087837833</v>
      </c>
      <c r="F6771" s="23">
        <v>0.55950538400000005</v>
      </c>
      <c r="G6771" s="17">
        <v>0</v>
      </c>
      <c r="H6771" s="17">
        <v>1</v>
      </c>
      <c r="I6771" s="17">
        <v>0.93662634499999997</v>
      </c>
      <c r="J6771" s="17">
        <v>6.3200000000000006E-2</v>
      </c>
      <c r="K6771" s="17">
        <v>1.2999999999999999E-4</v>
      </c>
    </row>
    <row r="6772" spans="1:11" x14ac:dyDescent="0.45">
      <c r="A6772" s="10" t="s">
        <v>61</v>
      </c>
      <c r="B6772" s="20">
        <v>0.88700000000000001</v>
      </c>
      <c r="C6772" s="19">
        <v>22994</v>
      </c>
      <c r="D6772" s="19">
        <v>4715.0627219999997</v>
      </c>
      <c r="E6772" s="23">
        <v>1.1059223330000001</v>
      </c>
      <c r="F6772" s="23">
        <v>0.56271046800000002</v>
      </c>
      <c r="G6772" s="17">
        <v>0</v>
      </c>
      <c r="H6772" s="17">
        <v>1</v>
      </c>
      <c r="I6772" s="17">
        <v>0.93668532800000004</v>
      </c>
      <c r="J6772" s="17">
        <v>6.3200000000000006E-2</v>
      </c>
      <c r="K6772" s="17">
        <v>1.2999999999999999E-4</v>
      </c>
    </row>
    <row r="6773" spans="1:11" x14ac:dyDescent="0.45">
      <c r="A6773" s="10" t="s">
        <v>61</v>
      </c>
      <c r="B6773" s="20">
        <v>0.88800000000000001</v>
      </c>
      <c r="C6773" s="19">
        <v>23020</v>
      </c>
      <c r="D6773" s="19">
        <v>4743.96623</v>
      </c>
      <c r="E6773" s="23">
        <v>1.118718697</v>
      </c>
      <c r="F6773" s="23">
        <v>0.56529075699999998</v>
      </c>
      <c r="G6773" s="17">
        <v>0</v>
      </c>
      <c r="H6773" s="17">
        <v>1</v>
      </c>
      <c r="I6773" s="17">
        <v>0.93670606999999995</v>
      </c>
      <c r="J6773" s="17">
        <v>6.3200000000000006E-2</v>
      </c>
      <c r="K6773" s="17">
        <v>1.2899999999999999E-4</v>
      </c>
    </row>
    <row r="6774" spans="1:11" x14ac:dyDescent="0.45">
      <c r="A6774" s="10" t="s">
        <v>61</v>
      </c>
      <c r="B6774" s="20">
        <v>0.88900000000000001</v>
      </c>
      <c r="C6774" s="19">
        <v>23047</v>
      </c>
      <c r="D6774" s="19">
        <v>4774.2771279999997</v>
      </c>
      <c r="E6774" s="23">
        <v>1.1249409130000001</v>
      </c>
      <c r="F6774" s="23">
        <v>0.56973509099999997</v>
      </c>
      <c r="G6774" s="17">
        <v>0</v>
      </c>
      <c r="H6774" s="17">
        <v>1</v>
      </c>
      <c r="I6774" s="17">
        <v>0.93681063600000003</v>
      </c>
      <c r="J6774" s="17">
        <v>6.3100000000000003E-2</v>
      </c>
      <c r="K6774" s="17">
        <v>1.2899999999999999E-4</v>
      </c>
    </row>
    <row r="6775" spans="1:11" x14ac:dyDescent="0.45">
      <c r="A6775" s="10" t="s">
        <v>61</v>
      </c>
      <c r="B6775" s="20">
        <v>0.89</v>
      </c>
      <c r="C6775" s="19">
        <v>23070</v>
      </c>
      <c r="D6775" s="19">
        <v>4800.2312080000002</v>
      </c>
      <c r="E6775" s="23">
        <v>1.130568494</v>
      </c>
      <c r="F6775" s="23">
        <v>0.57327502799999996</v>
      </c>
      <c r="G6775" s="17">
        <v>0</v>
      </c>
      <c r="H6775" s="17">
        <v>1</v>
      </c>
      <c r="I6775" s="17">
        <v>0.93687788599999999</v>
      </c>
      <c r="J6775" s="17">
        <v>6.3E-2</v>
      </c>
      <c r="K6775" s="17">
        <v>1.2899999999999999E-4</v>
      </c>
    </row>
    <row r="6776" spans="1:11" x14ac:dyDescent="0.45">
      <c r="A6776" s="10" t="s">
        <v>61</v>
      </c>
      <c r="B6776" s="20">
        <v>0.89100000000000001</v>
      </c>
      <c r="C6776" s="19">
        <v>23099</v>
      </c>
      <c r="D6776" s="19">
        <v>4833.1378450000002</v>
      </c>
      <c r="E6776" s="23">
        <v>1.1388881749999999</v>
      </c>
      <c r="F6776" s="23">
        <v>0.57660268199999998</v>
      </c>
      <c r="G6776" s="17">
        <v>0</v>
      </c>
      <c r="H6776" s="17">
        <v>1</v>
      </c>
      <c r="I6776" s="17">
        <v>0.93672823699999996</v>
      </c>
      <c r="J6776" s="17">
        <v>6.3100000000000003E-2</v>
      </c>
      <c r="K6776" s="17">
        <v>1.2799999999999999E-4</v>
      </c>
    </row>
    <row r="6777" spans="1:11" x14ac:dyDescent="0.45">
      <c r="A6777" s="10" t="s">
        <v>61</v>
      </c>
      <c r="B6777" s="20">
        <v>0.89200000000000002</v>
      </c>
      <c r="C6777" s="19">
        <v>23124</v>
      </c>
      <c r="D6777" s="19">
        <v>4861.7290620000003</v>
      </c>
      <c r="E6777" s="23">
        <v>1.1490574039999999</v>
      </c>
      <c r="F6777" s="23">
        <v>0.579703729</v>
      </c>
      <c r="G6777" s="17">
        <v>0</v>
      </c>
      <c r="H6777" s="17">
        <v>1</v>
      </c>
      <c r="I6777" s="17">
        <v>0.93677815900000005</v>
      </c>
      <c r="J6777" s="17">
        <v>6.3100000000000003E-2</v>
      </c>
      <c r="K6777" s="17">
        <v>1.2799999999999999E-4</v>
      </c>
    </row>
    <row r="6778" spans="1:11" x14ac:dyDescent="0.45">
      <c r="A6778" s="10" t="s">
        <v>61</v>
      </c>
      <c r="B6778" s="20">
        <v>0.89300000000000002</v>
      </c>
      <c r="C6778" s="19">
        <v>23149</v>
      </c>
      <c r="D6778" s="19">
        <v>4890.5286420000002</v>
      </c>
      <c r="E6778" s="23">
        <v>1.156682405</v>
      </c>
      <c r="F6778" s="23">
        <v>0.58368044399999996</v>
      </c>
      <c r="G6778" s="17">
        <v>0</v>
      </c>
      <c r="H6778" s="17">
        <v>1</v>
      </c>
      <c r="I6778" s="17">
        <v>0.93667062999999995</v>
      </c>
      <c r="J6778" s="17">
        <v>6.3200000000000006E-2</v>
      </c>
      <c r="K6778" s="17">
        <v>1.2799999999999999E-4</v>
      </c>
    </row>
    <row r="6779" spans="1:11" x14ac:dyDescent="0.45">
      <c r="A6779" s="10" t="s">
        <v>61</v>
      </c>
      <c r="B6779" s="20">
        <v>0.89400000000000002</v>
      </c>
      <c r="C6779" s="19">
        <v>23176</v>
      </c>
      <c r="D6779" s="19">
        <v>4921.8413950000004</v>
      </c>
      <c r="E6779" s="23">
        <v>1.1630114629999999</v>
      </c>
      <c r="F6779" s="23">
        <v>0.58726949699999997</v>
      </c>
      <c r="G6779" s="17">
        <v>0</v>
      </c>
      <c r="H6779" s="17">
        <v>1</v>
      </c>
      <c r="I6779" s="17">
        <v>0.936759118</v>
      </c>
      <c r="J6779" s="17">
        <v>6.3100000000000003E-2</v>
      </c>
      <c r="K6779" s="17">
        <v>1.2799999999999999E-4</v>
      </c>
    </row>
    <row r="6780" spans="1:11" x14ac:dyDescent="0.45">
      <c r="A6780" s="10" t="s">
        <v>61</v>
      </c>
      <c r="B6780" s="20">
        <v>0.89500000000000002</v>
      </c>
      <c r="C6780" s="19">
        <v>23202</v>
      </c>
      <c r="D6780" s="19">
        <v>4952.1234899999999</v>
      </c>
      <c r="E6780" s="23">
        <v>1.1682676320000001</v>
      </c>
      <c r="F6780" s="23">
        <v>0.59065971799999994</v>
      </c>
      <c r="G6780" s="17">
        <v>0</v>
      </c>
      <c r="H6780" s="17">
        <v>1</v>
      </c>
      <c r="I6780" s="17">
        <v>0.93673314799999996</v>
      </c>
      <c r="J6780" s="17">
        <v>6.3100000000000003E-2</v>
      </c>
      <c r="K6780" s="17">
        <v>1.2799999999999999E-4</v>
      </c>
    </row>
    <row r="6781" spans="1:11" x14ac:dyDescent="0.45">
      <c r="A6781" s="10" t="s">
        <v>61</v>
      </c>
      <c r="B6781" s="20">
        <v>0.89600000000000002</v>
      </c>
      <c r="C6781" s="19">
        <v>23228</v>
      </c>
      <c r="D6781" s="19">
        <v>4982.6323199999997</v>
      </c>
      <c r="E6781" s="23">
        <v>1.179218281</v>
      </c>
      <c r="F6781" s="23">
        <v>0.59422197700000001</v>
      </c>
      <c r="G6781" s="17">
        <v>0</v>
      </c>
      <c r="H6781" s="17">
        <v>1</v>
      </c>
      <c r="I6781" s="17">
        <v>0.93676895100000002</v>
      </c>
      <c r="J6781" s="17">
        <v>6.3100000000000003E-2</v>
      </c>
      <c r="K6781" s="17">
        <v>1.27E-4</v>
      </c>
    </row>
    <row r="6782" spans="1:11" x14ac:dyDescent="0.45">
      <c r="A6782" s="10" t="s">
        <v>61</v>
      </c>
      <c r="B6782" s="20">
        <v>0.89700000000000002</v>
      </c>
      <c r="C6782" s="19">
        <v>23254</v>
      </c>
      <c r="D6782" s="19">
        <v>5013.4560279999996</v>
      </c>
      <c r="E6782" s="23">
        <v>1.1907463979999999</v>
      </c>
      <c r="F6782" s="23">
        <v>0.59770723599999998</v>
      </c>
      <c r="G6782" s="17">
        <v>0</v>
      </c>
      <c r="H6782" s="17">
        <v>1</v>
      </c>
      <c r="I6782" s="17">
        <v>0.93665616399999996</v>
      </c>
      <c r="J6782" s="17">
        <v>6.3200000000000006E-2</v>
      </c>
      <c r="K6782" s="17">
        <v>1.27E-4</v>
      </c>
    </row>
    <row r="6783" spans="1:11" x14ac:dyDescent="0.45">
      <c r="A6783" s="10" t="s">
        <v>61</v>
      </c>
      <c r="B6783" s="20">
        <v>0.89800000000000002</v>
      </c>
      <c r="C6783" s="19">
        <v>23280</v>
      </c>
      <c r="D6783" s="19">
        <v>5044.5126190000001</v>
      </c>
      <c r="E6783" s="23">
        <v>1.1973412560000001</v>
      </c>
      <c r="F6783" s="23">
        <v>0.601503122</v>
      </c>
      <c r="G6783" s="17">
        <v>0</v>
      </c>
      <c r="H6783" s="17">
        <v>1</v>
      </c>
      <c r="I6783" s="17">
        <v>0.93672259000000002</v>
      </c>
      <c r="J6783" s="17">
        <v>6.3200000000000006E-2</v>
      </c>
      <c r="K6783" s="17">
        <v>1.27E-4</v>
      </c>
    </row>
    <row r="6784" spans="1:11" x14ac:dyDescent="0.45">
      <c r="A6784" s="10" t="s">
        <v>61</v>
      </c>
      <c r="B6784" s="20">
        <v>0.89900000000000002</v>
      </c>
      <c r="C6784" s="19">
        <v>23303</v>
      </c>
      <c r="D6784" s="19">
        <v>5072.1616869999998</v>
      </c>
      <c r="E6784" s="23">
        <v>1.208496952</v>
      </c>
      <c r="F6784" s="23">
        <v>0.60549592299999999</v>
      </c>
      <c r="G6784" s="17">
        <v>0</v>
      </c>
      <c r="H6784" s="17">
        <v>1</v>
      </c>
      <c r="I6784" s="17">
        <v>0.93682434999999997</v>
      </c>
      <c r="J6784" s="17">
        <v>6.3E-2</v>
      </c>
      <c r="K6784" s="17">
        <v>1.27E-4</v>
      </c>
    </row>
    <row r="6785" spans="1:11" x14ac:dyDescent="0.45">
      <c r="A6785" s="10" t="s">
        <v>61</v>
      </c>
      <c r="B6785" s="20">
        <v>0.9</v>
      </c>
      <c r="C6785" s="19">
        <v>23332</v>
      </c>
      <c r="D6785" s="19">
        <v>5107.4539139999997</v>
      </c>
      <c r="E6785" s="23">
        <v>1.2266378309999999</v>
      </c>
      <c r="F6785" s="23">
        <v>0.60871959499999995</v>
      </c>
      <c r="G6785" s="17">
        <v>0</v>
      </c>
      <c r="H6785" s="17">
        <v>1</v>
      </c>
      <c r="I6785" s="17">
        <v>0.93703388200000004</v>
      </c>
      <c r="J6785" s="17">
        <v>6.2799999999999995E-2</v>
      </c>
      <c r="K6785" s="17">
        <v>1.26E-4</v>
      </c>
    </row>
    <row r="6786" spans="1:11" x14ac:dyDescent="0.45">
      <c r="A6786" s="10" t="s">
        <v>61</v>
      </c>
      <c r="B6786" s="20">
        <v>0.90100000000000002</v>
      </c>
      <c r="C6786" s="19">
        <v>23357</v>
      </c>
      <c r="D6786" s="19">
        <v>5138.2895669999998</v>
      </c>
      <c r="E6786" s="23">
        <v>1.2368908270000001</v>
      </c>
      <c r="F6786" s="23">
        <v>0.61299981199999998</v>
      </c>
      <c r="G6786" s="17">
        <v>0</v>
      </c>
      <c r="H6786" s="17">
        <v>1</v>
      </c>
      <c r="I6786" s="17">
        <v>0.937078313</v>
      </c>
      <c r="J6786" s="17">
        <v>6.2799999999999995E-2</v>
      </c>
      <c r="K6786" s="17">
        <v>1.26E-4</v>
      </c>
    </row>
    <row r="6787" spans="1:11" x14ac:dyDescent="0.45">
      <c r="A6787" s="10" t="s">
        <v>61</v>
      </c>
      <c r="B6787" s="20">
        <v>0.90200000000000002</v>
      </c>
      <c r="C6787" s="19">
        <v>23383</v>
      </c>
      <c r="D6787" s="19">
        <v>5170.6121119999998</v>
      </c>
      <c r="E6787" s="23">
        <v>1.2491373020000001</v>
      </c>
      <c r="F6787" s="23">
        <v>0.61653619000000004</v>
      </c>
      <c r="G6787" s="17">
        <v>0</v>
      </c>
      <c r="H6787" s="17">
        <v>1</v>
      </c>
      <c r="I6787" s="17">
        <v>0.93716070100000004</v>
      </c>
      <c r="J6787" s="17">
        <v>6.2700000000000006E-2</v>
      </c>
      <c r="K6787" s="17">
        <v>1.26E-4</v>
      </c>
    </row>
    <row r="6788" spans="1:11" x14ac:dyDescent="0.45">
      <c r="A6788" s="10" t="s">
        <v>61</v>
      </c>
      <c r="B6788" s="20">
        <v>0.90300000000000002</v>
      </c>
      <c r="C6788" s="19">
        <v>23408</v>
      </c>
      <c r="D6788" s="19">
        <v>5201.9983279999997</v>
      </c>
      <c r="E6788" s="23">
        <v>1.2624399959999999</v>
      </c>
      <c r="F6788" s="23">
        <v>0.62020547299999995</v>
      </c>
      <c r="G6788" s="17">
        <v>0</v>
      </c>
      <c r="H6788" s="17">
        <v>1</v>
      </c>
      <c r="I6788" s="17">
        <v>0.93725597900000002</v>
      </c>
      <c r="J6788" s="17">
        <v>6.2600000000000003E-2</v>
      </c>
      <c r="K6788" s="17">
        <v>1.26E-4</v>
      </c>
    </row>
    <row r="6789" spans="1:11" x14ac:dyDescent="0.45">
      <c r="A6789" s="10" t="s">
        <v>61</v>
      </c>
      <c r="B6789" s="20">
        <v>0.90400000000000003</v>
      </c>
      <c r="C6789" s="19">
        <v>23435</v>
      </c>
      <c r="D6789" s="19">
        <v>5236.4692519999999</v>
      </c>
      <c r="E6789" s="23">
        <v>1.2860360829999999</v>
      </c>
      <c r="F6789" s="23">
        <v>0.624144959</v>
      </c>
      <c r="G6789" s="17">
        <v>0</v>
      </c>
      <c r="H6789" s="17">
        <v>1</v>
      </c>
      <c r="I6789" s="17">
        <v>0.93733065199999999</v>
      </c>
      <c r="J6789" s="17">
        <v>6.25E-2</v>
      </c>
      <c r="K6789" s="17">
        <v>1.25E-4</v>
      </c>
    </row>
    <row r="6790" spans="1:11" x14ac:dyDescent="0.45">
      <c r="A6790" s="10" t="s">
        <v>61</v>
      </c>
      <c r="B6790" s="20">
        <v>0.90500000000000003</v>
      </c>
      <c r="C6790" s="19">
        <v>23456</v>
      </c>
      <c r="D6790" s="19">
        <v>5263.7028499999997</v>
      </c>
      <c r="E6790" s="23">
        <v>1.302348861</v>
      </c>
      <c r="F6790" s="23">
        <v>0.628385953</v>
      </c>
      <c r="G6790" s="17">
        <v>0</v>
      </c>
      <c r="H6790" s="17">
        <v>1</v>
      </c>
      <c r="I6790" s="17">
        <v>0.93726990200000004</v>
      </c>
      <c r="J6790" s="17">
        <v>6.2600000000000003E-2</v>
      </c>
      <c r="K6790" s="17">
        <v>1.25E-4</v>
      </c>
    </row>
    <row r="6791" spans="1:11" x14ac:dyDescent="0.45">
      <c r="A6791" s="10" t="s">
        <v>61</v>
      </c>
      <c r="B6791" s="20">
        <v>0.90600000000000003</v>
      </c>
      <c r="C6791" s="19">
        <v>23486</v>
      </c>
      <c r="D6791" s="19">
        <v>5302.8700849999996</v>
      </c>
      <c r="E6791" s="23">
        <v>1.31084818</v>
      </c>
      <c r="F6791" s="23">
        <v>0.63208503000000005</v>
      </c>
      <c r="G6791" s="17">
        <v>0</v>
      </c>
      <c r="H6791" s="17">
        <v>1</v>
      </c>
      <c r="I6791" s="17">
        <v>0.93715338699999995</v>
      </c>
      <c r="J6791" s="17">
        <v>6.2700000000000006E-2</v>
      </c>
      <c r="K6791" s="17">
        <v>1.25E-4</v>
      </c>
    </row>
    <row r="6792" spans="1:11" x14ac:dyDescent="0.45">
      <c r="A6792" s="10" t="s">
        <v>61</v>
      </c>
      <c r="B6792" s="20">
        <v>0.90700000000000003</v>
      </c>
      <c r="C6792" s="19">
        <v>23513</v>
      </c>
      <c r="D6792" s="19">
        <v>5338.3675640000001</v>
      </c>
      <c r="E6792" s="23">
        <v>1.3225895350000001</v>
      </c>
      <c r="F6792" s="23">
        <v>0.63620388900000002</v>
      </c>
      <c r="G6792" s="17">
        <v>0</v>
      </c>
      <c r="H6792" s="17">
        <v>1</v>
      </c>
      <c r="I6792" s="17">
        <v>0.93699520300000005</v>
      </c>
      <c r="J6792" s="17">
        <v>6.2899999999999998E-2</v>
      </c>
      <c r="K6792" s="17">
        <v>1.25E-4</v>
      </c>
    </row>
    <row r="6793" spans="1:11" x14ac:dyDescent="0.45">
      <c r="A6793" s="10" t="s">
        <v>61</v>
      </c>
      <c r="B6793" s="20">
        <v>0.90800000000000003</v>
      </c>
      <c r="C6793" s="19">
        <v>23536</v>
      </c>
      <c r="D6793" s="19">
        <v>5368.8692090000004</v>
      </c>
      <c r="E6793" s="23">
        <v>1.32909626</v>
      </c>
      <c r="F6793" s="23">
        <v>0.64087065899999995</v>
      </c>
      <c r="G6793" s="17">
        <v>0</v>
      </c>
      <c r="H6793" s="17">
        <v>1</v>
      </c>
      <c r="I6793" s="17">
        <v>0.93718362099999997</v>
      </c>
      <c r="J6793" s="17">
        <v>6.2700000000000006E-2</v>
      </c>
      <c r="K6793" s="17">
        <v>1.2400000000000001E-4</v>
      </c>
    </row>
    <row r="6794" spans="1:11" x14ac:dyDescent="0.45">
      <c r="A6794" s="10" t="s">
        <v>61</v>
      </c>
      <c r="B6794" s="20">
        <v>0.90900000000000003</v>
      </c>
      <c r="C6794" s="19">
        <v>23565</v>
      </c>
      <c r="D6794" s="19">
        <v>5407.5798889999996</v>
      </c>
      <c r="E6794" s="23">
        <v>1.3403555970000001</v>
      </c>
      <c r="F6794" s="23">
        <v>0.64377439700000005</v>
      </c>
      <c r="G6794" s="17">
        <v>0</v>
      </c>
      <c r="H6794" s="17">
        <v>1</v>
      </c>
      <c r="I6794" s="17">
        <v>0.93715215900000004</v>
      </c>
      <c r="J6794" s="17">
        <v>6.2700000000000006E-2</v>
      </c>
      <c r="K6794" s="17">
        <v>1.2400000000000001E-4</v>
      </c>
    </row>
    <row r="6795" spans="1:11" x14ac:dyDescent="0.45">
      <c r="A6795" s="10" t="s">
        <v>61</v>
      </c>
      <c r="B6795" s="20">
        <v>0.91</v>
      </c>
      <c r="C6795" s="19">
        <v>23590</v>
      </c>
      <c r="D6795" s="19">
        <v>5441.2056259999999</v>
      </c>
      <c r="E6795" s="23">
        <v>1.349067048</v>
      </c>
      <c r="F6795" s="23">
        <v>0.649033792</v>
      </c>
      <c r="G6795" s="17">
        <v>0</v>
      </c>
      <c r="H6795" s="17">
        <v>1</v>
      </c>
      <c r="I6795" s="17">
        <v>0.93733725999999995</v>
      </c>
      <c r="J6795" s="17">
        <v>6.25E-2</v>
      </c>
      <c r="K6795" s="17">
        <v>1.2400000000000001E-4</v>
      </c>
    </row>
    <row r="6796" spans="1:11" x14ac:dyDescent="0.45">
      <c r="A6796" s="10" t="s">
        <v>61</v>
      </c>
      <c r="B6796" s="20">
        <v>0.91100000000000003</v>
      </c>
      <c r="C6796" s="19">
        <v>23615</v>
      </c>
      <c r="D6796" s="19">
        <v>5475.1236330000002</v>
      </c>
      <c r="E6796" s="23">
        <v>1.362503464</v>
      </c>
      <c r="F6796" s="23">
        <v>0.65327545600000003</v>
      </c>
      <c r="G6796" s="17">
        <v>0</v>
      </c>
      <c r="H6796" s="17">
        <v>1</v>
      </c>
      <c r="I6796" s="17">
        <v>0.93719124300000001</v>
      </c>
      <c r="J6796" s="17">
        <v>6.2700000000000006E-2</v>
      </c>
      <c r="K6796" s="17">
        <v>1.2400000000000001E-4</v>
      </c>
    </row>
    <row r="6797" spans="1:11" x14ac:dyDescent="0.45">
      <c r="A6797" s="10" t="s">
        <v>61</v>
      </c>
      <c r="B6797" s="20">
        <v>0.91200000000000003</v>
      </c>
      <c r="C6797" s="19">
        <v>23640</v>
      </c>
      <c r="D6797" s="19">
        <v>5509.3767340000004</v>
      </c>
      <c r="E6797" s="23">
        <v>1.3823936610000001</v>
      </c>
      <c r="F6797" s="23">
        <v>0.65731673700000004</v>
      </c>
      <c r="G6797" s="17">
        <v>0</v>
      </c>
      <c r="H6797" s="17">
        <v>1</v>
      </c>
      <c r="I6797" s="17">
        <v>0.93713662200000003</v>
      </c>
      <c r="J6797" s="17">
        <v>6.2700000000000006E-2</v>
      </c>
      <c r="K6797" s="17">
        <v>1.2300000000000001E-4</v>
      </c>
    </row>
    <row r="6798" spans="1:11" x14ac:dyDescent="0.45">
      <c r="A6798" s="10" t="s">
        <v>61</v>
      </c>
      <c r="B6798" s="20">
        <v>0.91300000000000003</v>
      </c>
      <c r="C6798" s="19">
        <v>23668</v>
      </c>
      <c r="D6798" s="19">
        <v>5548.210169</v>
      </c>
      <c r="E6798" s="23">
        <v>1.3939965219999999</v>
      </c>
      <c r="F6798" s="23">
        <v>0.66157962100000001</v>
      </c>
      <c r="G6798" s="17">
        <v>0</v>
      </c>
      <c r="H6798" s="17">
        <v>1</v>
      </c>
      <c r="I6798" s="17">
        <v>0.93733185100000005</v>
      </c>
      <c r="J6798" s="17">
        <v>6.25E-2</v>
      </c>
      <c r="K6798" s="17">
        <v>1.2300000000000001E-4</v>
      </c>
    </row>
    <row r="6799" spans="1:11" x14ac:dyDescent="0.45">
      <c r="A6799" s="10" t="s">
        <v>61</v>
      </c>
      <c r="B6799" s="20">
        <v>0.91400000000000003</v>
      </c>
      <c r="C6799" s="19">
        <v>23693</v>
      </c>
      <c r="D6799" s="19">
        <v>5583.2909200000004</v>
      </c>
      <c r="E6799" s="23">
        <v>1.4070381089999999</v>
      </c>
      <c r="F6799" s="23">
        <v>0.66566341799999995</v>
      </c>
      <c r="G6799" s="17">
        <v>0</v>
      </c>
      <c r="H6799" s="17">
        <v>1</v>
      </c>
      <c r="I6799" s="17">
        <v>0.93737443499999995</v>
      </c>
      <c r="J6799" s="17">
        <v>6.25E-2</v>
      </c>
      <c r="K6799" s="17">
        <v>1.2300000000000001E-4</v>
      </c>
    </row>
    <row r="6800" spans="1:11" x14ac:dyDescent="0.45">
      <c r="A6800" s="10" t="s">
        <v>61</v>
      </c>
      <c r="B6800" s="20">
        <v>0.91500000000000004</v>
      </c>
      <c r="C6800" s="19">
        <v>23720</v>
      </c>
      <c r="D6800" s="19">
        <v>5621.5177839999997</v>
      </c>
      <c r="E6800" s="23">
        <v>1.4225450610000001</v>
      </c>
      <c r="F6800" s="23">
        <v>0.670459315</v>
      </c>
      <c r="G6800" s="17">
        <v>0</v>
      </c>
      <c r="H6800" s="17">
        <v>1</v>
      </c>
      <c r="I6800" s="17">
        <v>0.93747386300000002</v>
      </c>
      <c r="J6800" s="17">
        <v>6.2399999999999997E-2</v>
      </c>
      <c r="K6800" s="17">
        <v>1.22E-4</v>
      </c>
    </row>
    <row r="6801" spans="1:11" x14ac:dyDescent="0.45">
      <c r="A6801" s="10" t="s">
        <v>61</v>
      </c>
      <c r="B6801" s="20">
        <v>0.91600000000000004</v>
      </c>
      <c r="C6801" s="19">
        <v>23746</v>
      </c>
      <c r="D6801" s="19">
        <v>5658.7294879999999</v>
      </c>
      <c r="E6801" s="23">
        <v>1.440320321</v>
      </c>
      <c r="F6801" s="23">
        <v>0.67494240599999999</v>
      </c>
      <c r="G6801" s="17">
        <v>0</v>
      </c>
      <c r="H6801" s="17">
        <v>1</v>
      </c>
      <c r="I6801" s="17">
        <v>0.93773975600000004</v>
      </c>
      <c r="J6801" s="17">
        <v>6.2100000000000002E-2</v>
      </c>
      <c r="K6801" s="17">
        <v>1.22E-4</v>
      </c>
    </row>
    <row r="6802" spans="1:11" x14ac:dyDescent="0.45">
      <c r="A6802" s="10" t="s">
        <v>61</v>
      </c>
      <c r="B6802" s="20">
        <v>0.91700000000000004</v>
      </c>
      <c r="C6802" s="19">
        <v>23772</v>
      </c>
      <c r="D6802" s="19">
        <v>5696.2719610000004</v>
      </c>
      <c r="E6802" s="23">
        <v>1.4465017680000001</v>
      </c>
      <c r="F6802" s="23">
        <v>0.67922825099999995</v>
      </c>
      <c r="G6802" s="17">
        <v>0</v>
      </c>
      <c r="H6802" s="17">
        <v>1</v>
      </c>
      <c r="I6802" s="17">
        <v>0.93775312200000005</v>
      </c>
      <c r="J6802" s="17">
        <v>6.2100000000000002E-2</v>
      </c>
      <c r="K6802" s="17">
        <v>1.22E-4</v>
      </c>
    </row>
    <row r="6803" spans="1:11" x14ac:dyDescent="0.45">
      <c r="A6803" s="10" t="s">
        <v>61</v>
      </c>
      <c r="B6803" s="20">
        <v>0.91800000000000004</v>
      </c>
      <c r="C6803" s="19">
        <v>23797</v>
      </c>
      <c r="D6803" s="19">
        <v>5732.686557</v>
      </c>
      <c r="E6803" s="23">
        <v>1.4643303889999999</v>
      </c>
      <c r="F6803" s="23">
        <v>0.68399093099999997</v>
      </c>
      <c r="G6803" s="17">
        <v>0</v>
      </c>
      <c r="H6803" s="17">
        <v>1</v>
      </c>
      <c r="I6803" s="17">
        <v>0.93788993600000004</v>
      </c>
      <c r="J6803" s="17">
        <v>6.2E-2</v>
      </c>
      <c r="K6803" s="17">
        <v>1.22E-4</v>
      </c>
    </row>
    <row r="6804" spans="1:11" x14ac:dyDescent="0.45">
      <c r="A6804" s="10" t="s">
        <v>61</v>
      </c>
      <c r="B6804" s="20">
        <v>0.91900000000000004</v>
      </c>
      <c r="C6804" s="19">
        <v>23824</v>
      </c>
      <c r="D6804" s="19">
        <v>5772.5817029999998</v>
      </c>
      <c r="E6804" s="23">
        <v>1.486321231</v>
      </c>
      <c r="F6804" s="23">
        <v>0.68791676899999998</v>
      </c>
      <c r="G6804" s="17">
        <v>0</v>
      </c>
      <c r="H6804" s="17">
        <v>1</v>
      </c>
      <c r="I6804" s="17">
        <v>0.93796272800000002</v>
      </c>
      <c r="J6804" s="17">
        <v>6.1899999999999997E-2</v>
      </c>
      <c r="K6804" s="17">
        <v>1.21E-4</v>
      </c>
    </row>
    <row r="6805" spans="1:11" x14ac:dyDescent="0.45">
      <c r="A6805" s="10" t="s">
        <v>61</v>
      </c>
      <c r="B6805" s="20">
        <v>0.92</v>
      </c>
      <c r="C6805" s="19">
        <v>23850</v>
      </c>
      <c r="D6805" s="19">
        <v>5811.608628</v>
      </c>
      <c r="E6805" s="23">
        <v>1.510075117</v>
      </c>
      <c r="F6805" s="23">
        <v>0.69318401699999999</v>
      </c>
      <c r="G6805" s="17">
        <v>0</v>
      </c>
      <c r="H6805" s="17">
        <v>1</v>
      </c>
      <c r="I6805" s="17">
        <v>0.93797554900000002</v>
      </c>
      <c r="J6805" s="17">
        <v>6.1899999999999997E-2</v>
      </c>
      <c r="K6805" s="17">
        <v>1.21E-4</v>
      </c>
    </row>
    <row r="6806" spans="1:11" x14ac:dyDescent="0.45">
      <c r="A6806" s="10" t="s">
        <v>61</v>
      </c>
      <c r="B6806" s="20">
        <v>0.92100000000000004</v>
      </c>
      <c r="C6806" s="19">
        <v>23874</v>
      </c>
      <c r="D6806" s="19">
        <v>5848.0890470000004</v>
      </c>
      <c r="E6806" s="23">
        <v>1.527762404</v>
      </c>
      <c r="F6806" s="23">
        <v>0.69796686900000005</v>
      </c>
      <c r="G6806" s="17">
        <v>0</v>
      </c>
      <c r="H6806" s="17">
        <v>1</v>
      </c>
      <c r="I6806" s="17">
        <v>0.93785100700000001</v>
      </c>
      <c r="J6806" s="17">
        <v>6.2E-2</v>
      </c>
      <c r="K6806" s="17">
        <v>1.21E-4</v>
      </c>
    </row>
    <row r="6807" spans="1:11" x14ac:dyDescent="0.45">
      <c r="A6807" s="10" t="s">
        <v>61</v>
      </c>
      <c r="B6807" s="20">
        <v>0.92200000000000004</v>
      </c>
      <c r="C6807" s="19">
        <v>23902</v>
      </c>
      <c r="D6807" s="19">
        <v>5891.1184880000001</v>
      </c>
      <c r="E6807" s="23">
        <v>1.5478917270000001</v>
      </c>
      <c r="F6807" s="23">
        <v>0.70196644100000005</v>
      </c>
      <c r="G6807" s="17">
        <v>0</v>
      </c>
      <c r="H6807" s="17">
        <v>1</v>
      </c>
      <c r="I6807" s="17">
        <v>0.93815048300000004</v>
      </c>
      <c r="J6807" s="17">
        <v>6.1699999999999998E-2</v>
      </c>
      <c r="K6807" s="17">
        <v>1.2E-4</v>
      </c>
    </row>
    <row r="6808" spans="1:11" x14ac:dyDescent="0.45">
      <c r="A6808" s="10" t="s">
        <v>61</v>
      </c>
      <c r="B6808" s="20">
        <v>0.92300000000000004</v>
      </c>
      <c r="C6808" s="19">
        <v>23926</v>
      </c>
      <c r="D6808" s="19">
        <v>5928.4680820000003</v>
      </c>
      <c r="E6808" s="23">
        <v>1.565200929</v>
      </c>
      <c r="F6808" s="23">
        <v>0.70767223599999995</v>
      </c>
      <c r="G6808" s="17">
        <v>0</v>
      </c>
      <c r="H6808" s="17">
        <v>1</v>
      </c>
      <c r="I6808" s="17">
        <v>0.938099393</v>
      </c>
      <c r="J6808" s="17">
        <v>6.1800000000000001E-2</v>
      </c>
      <c r="K6808" s="17">
        <v>1.2E-4</v>
      </c>
    </row>
    <row r="6809" spans="1:11" x14ac:dyDescent="0.45">
      <c r="A6809" s="10" t="s">
        <v>61</v>
      </c>
      <c r="B6809" s="20">
        <v>0.92400000000000004</v>
      </c>
      <c r="C6809" s="19">
        <v>23953</v>
      </c>
      <c r="D6809" s="19">
        <v>5971.0496169999997</v>
      </c>
      <c r="E6809" s="23">
        <v>1.5834555429999999</v>
      </c>
      <c r="F6809" s="23">
        <v>0.71211090799999999</v>
      </c>
      <c r="G6809" s="17">
        <v>0</v>
      </c>
      <c r="H6809" s="17">
        <v>1</v>
      </c>
      <c r="I6809" s="17">
        <v>0.93818649099999996</v>
      </c>
      <c r="J6809" s="17">
        <v>6.1699999999999998E-2</v>
      </c>
      <c r="K6809" s="17">
        <v>1.2E-4</v>
      </c>
    </row>
    <row r="6810" spans="1:11" x14ac:dyDescent="0.45">
      <c r="A6810" s="10" t="s">
        <v>61</v>
      </c>
      <c r="B6810" s="20">
        <v>0.92500000000000004</v>
      </c>
      <c r="C6810" s="19">
        <v>23979</v>
      </c>
      <c r="D6810" s="19">
        <v>6012.3447800000004</v>
      </c>
      <c r="E6810" s="23">
        <v>1.5924337150000001</v>
      </c>
      <c r="F6810" s="23">
        <v>0.71750995900000003</v>
      </c>
      <c r="G6810" s="17">
        <v>0</v>
      </c>
      <c r="H6810" s="17">
        <v>1</v>
      </c>
      <c r="I6810" s="17">
        <v>0.93827175900000004</v>
      </c>
      <c r="J6810" s="17">
        <v>6.1600000000000002E-2</v>
      </c>
      <c r="K6810" s="17">
        <v>1.2E-4</v>
      </c>
    </row>
    <row r="6811" spans="1:11" x14ac:dyDescent="0.45">
      <c r="A6811" s="10" t="s">
        <v>61</v>
      </c>
      <c r="B6811" s="20">
        <v>0.92600000000000005</v>
      </c>
      <c r="C6811" s="19">
        <v>24005</v>
      </c>
      <c r="D6811" s="19">
        <v>6053.960274</v>
      </c>
      <c r="E6811" s="23">
        <v>1.605990206</v>
      </c>
      <c r="F6811" s="23">
        <v>0.72260349000000001</v>
      </c>
      <c r="G6811" s="17">
        <v>0</v>
      </c>
      <c r="H6811" s="17">
        <v>1</v>
      </c>
      <c r="I6811" s="17">
        <v>0.93829762500000002</v>
      </c>
      <c r="J6811" s="17">
        <v>6.1600000000000002E-2</v>
      </c>
      <c r="K6811" s="17">
        <v>1.1900000000000001E-4</v>
      </c>
    </row>
    <row r="6812" spans="1:11" x14ac:dyDescent="0.45">
      <c r="A6812" s="10" t="s">
        <v>61</v>
      </c>
      <c r="B6812" s="20">
        <v>0.92700000000000005</v>
      </c>
      <c r="C6812" s="19">
        <v>24030</v>
      </c>
      <c r="D6812" s="19">
        <v>6094.4060079999999</v>
      </c>
      <c r="E6812" s="23">
        <v>1.6262792610000001</v>
      </c>
      <c r="F6812" s="23">
        <v>0.72766934599999999</v>
      </c>
      <c r="G6812" s="17">
        <v>0</v>
      </c>
      <c r="H6812" s="17">
        <v>1</v>
      </c>
      <c r="I6812" s="17">
        <v>0.93829208799999997</v>
      </c>
      <c r="J6812" s="17">
        <v>6.1600000000000002E-2</v>
      </c>
      <c r="K6812" s="17">
        <v>1.1900000000000001E-4</v>
      </c>
    </row>
    <row r="6813" spans="1:11" x14ac:dyDescent="0.45">
      <c r="A6813" s="10" t="s">
        <v>61</v>
      </c>
      <c r="B6813" s="20">
        <v>0.92800000000000005</v>
      </c>
      <c r="C6813" s="19">
        <v>24055</v>
      </c>
      <c r="D6813" s="19">
        <v>6135.2969849999999</v>
      </c>
      <c r="E6813" s="23">
        <v>1.643298186</v>
      </c>
      <c r="F6813" s="23">
        <v>0.73264617300000001</v>
      </c>
      <c r="G6813" s="17">
        <v>0</v>
      </c>
      <c r="H6813" s="17">
        <v>1</v>
      </c>
      <c r="I6813" s="17">
        <v>0.93839435199999999</v>
      </c>
      <c r="J6813" s="17">
        <v>6.1499999999999999E-2</v>
      </c>
      <c r="K6813" s="17">
        <v>1.1900000000000001E-4</v>
      </c>
    </row>
    <row r="6814" spans="1:11" x14ac:dyDescent="0.45">
      <c r="A6814" s="10" t="s">
        <v>61</v>
      </c>
      <c r="B6814" s="20">
        <v>0.92900000000000005</v>
      </c>
      <c r="C6814" s="19">
        <v>24082</v>
      </c>
      <c r="D6814" s="19">
        <v>6179.7999170000003</v>
      </c>
      <c r="E6814" s="23">
        <v>1.6540056059999999</v>
      </c>
      <c r="F6814" s="23">
        <v>0.73754108100000004</v>
      </c>
      <c r="G6814" s="17">
        <v>0</v>
      </c>
      <c r="H6814" s="17">
        <v>1</v>
      </c>
      <c r="I6814" s="17">
        <v>0.93836326999999997</v>
      </c>
      <c r="J6814" s="17">
        <v>6.1499999999999999E-2</v>
      </c>
      <c r="K6814" s="17">
        <v>1.1900000000000001E-4</v>
      </c>
    </row>
    <row r="6815" spans="1:11" x14ac:dyDescent="0.45">
      <c r="A6815" s="10" t="s">
        <v>61</v>
      </c>
      <c r="B6815" s="20">
        <v>0.93</v>
      </c>
      <c r="C6815" s="19">
        <v>24109</v>
      </c>
      <c r="D6815" s="19">
        <v>6224.8070200000002</v>
      </c>
      <c r="E6815" s="23">
        <v>1.686362227</v>
      </c>
      <c r="F6815" s="23">
        <v>0.74297562100000003</v>
      </c>
      <c r="G6815" s="17">
        <v>0</v>
      </c>
      <c r="H6815" s="17">
        <v>1</v>
      </c>
      <c r="I6815" s="17">
        <v>0.93845241300000004</v>
      </c>
      <c r="J6815" s="17">
        <v>6.1400000000000003E-2</v>
      </c>
      <c r="K6815" s="17">
        <v>1.1900000000000001E-4</v>
      </c>
    </row>
    <row r="6816" spans="1:11" x14ac:dyDescent="0.45">
      <c r="A6816" s="10" t="s">
        <v>61</v>
      </c>
      <c r="B6816" s="20">
        <v>0.93100000000000005</v>
      </c>
      <c r="C6816" s="19">
        <v>24135</v>
      </c>
      <c r="D6816" s="19">
        <v>6268.8828270000004</v>
      </c>
      <c r="E6816" s="23">
        <v>1.7018251849999999</v>
      </c>
      <c r="F6816" s="23">
        <v>0.74854120899999999</v>
      </c>
      <c r="G6816" s="17">
        <v>0</v>
      </c>
      <c r="H6816" s="17">
        <v>1</v>
      </c>
      <c r="I6816" s="17">
        <v>0.93846890800000005</v>
      </c>
      <c r="J6816" s="17">
        <v>6.1400000000000003E-2</v>
      </c>
      <c r="K6816" s="17">
        <v>1.1900000000000001E-4</v>
      </c>
    </row>
    <row r="6817" spans="1:11" x14ac:dyDescent="0.45">
      <c r="A6817" s="10" t="s">
        <v>61</v>
      </c>
      <c r="B6817" s="20">
        <v>0.93200000000000005</v>
      </c>
      <c r="C6817" s="19">
        <v>24160</v>
      </c>
      <c r="D6817" s="19">
        <v>6311.6632380000001</v>
      </c>
      <c r="E6817" s="23">
        <v>1.716846774</v>
      </c>
      <c r="F6817" s="23">
        <v>0.75364350999999996</v>
      </c>
      <c r="G6817" s="17">
        <v>0</v>
      </c>
      <c r="H6817" s="17">
        <v>1</v>
      </c>
      <c r="I6817" s="17">
        <v>0.93842305599999998</v>
      </c>
      <c r="J6817" s="17">
        <v>6.1499999999999999E-2</v>
      </c>
      <c r="K6817" s="17">
        <v>1.18E-4</v>
      </c>
    </row>
    <row r="6818" spans="1:11" x14ac:dyDescent="0.45">
      <c r="A6818" s="10" t="s">
        <v>61</v>
      </c>
      <c r="B6818" s="20">
        <v>0.93300000000000005</v>
      </c>
      <c r="C6818" s="19">
        <v>24184</v>
      </c>
      <c r="D6818" s="19">
        <v>6353.1402479999997</v>
      </c>
      <c r="E6818" s="23">
        <v>1.734648934</v>
      </c>
      <c r="F6818" s="23">
        <v>0.75905660600000002</v>
      </c>
      <c r="G6818" s="17">
        <v>0</v>
      </c>
      <c r="H6818" s="17">
        <v>1</v>
      </c>
      <c r="I6818" s="17">
        <v>0.93848221300000001</v>
      </c>
      <c r="J6818" s="17">
        <v>6.1400000000000003E-2</v>
      </c>
      <c r="K6818" s="17">
        <v>1.18E-4</v>
      </c>
    </row>
    <row r="6819" spans="1:11" x14ac:dyDescent="0.45">
      <c r="A6819" s="10" t="s">
        <v>61</v>
      </c>
      <c r="B6819" s="20">
        <v>0.93400000000000005</v>
      </c>
      <c r="C6819" s="19">
        <v>24212</v>
      </c>
      <c r="D6819" s="19">
        <v>6401.9545120000002</v>
      </c>
      <c r="E6819" s="23">
        <v>1.753640707</v>
      </c>
      <c r="F6819" s="23">
        <v>0.764015687</v>
      </c>
      <c r="G6819" s="17">
        <v>0</v>
      </c>
      <c r="H6819" s="17">
        <v>1</v>
      </c>
      <c r="I6819" s="17">
        <v>0.93844026300000005</v>
      </c>
      <c r="J6819" s="17">
        <v>6.1400000000000003E-2</v>
      </c>
      <c r="K6819" s="17">
        <v>1.18E-4</v>
      </c>
    </row>
    <row r="6820" spans="1:11" x14ac:dyDescent="0.45">
      <c r="A6820" s="10" t="s">
        <v>61</v>
      </c>
      <c r="B6820" s="20">
        <v>0.93500000000000005</v>
      </c>
      <c r="C6820" s="19">
        <v>24238</v>
      </c>
      <c r="D6820" s="19">
        <v>6447.7812919999997</v>
      </c>
      <c r="E6820" s="23">
        <v>1.76723082</v>
      </c>
      <c r="F6820" s="23">
        <v>0.770088895</v>
      </c>
      <c r="G6820" s="17">
        <v>0</v>
      </c>
      <c r="H6820" s="17">
        <v>1</v>
      </c>
      <c r="I6820" s="17">
        <v>0.93849919599999998</v>
      </c>
      <c r="J6820" s="17">
        <v>6.1400000000000003E-2</v>
      </c>
      <c r="K6820" s="17">
        <v>1.18E-4</v>
      </c>
    </row>
    <row r="6821" spans="1:11" x14ac:dyDescent="0.45">
      <c r="A6821" s="10" t="s">
        <v>61</v>
      </c>
      <c r="B6821" s="20">
        <v>0.93600000000000005</v>
      </c>
      <c r="C6821" s="19">
        <v>24264</v>
      </c>
      <c r="D6821" s="19">
        <v>6493.95568</v>
      </c>
      <c r="E6821" s="23">
        <v>1.7818056499999999</v>
      </c>
      <c r="F6821" s="23">
        <v>0.77433026000000005</v>
      </c>
      <c r="G6821" s="17">
        <v>0</v>
      </c>
      <c r="H6821" s="17">
        <v>1</v>
      </c>
      <c r="I6821" s="17">
        <v>0.93847862199999998</v>
      </c>
      <c r="J6821" s="17">
        <v>6.1400000000000003E-2</v>
      </c>
      <c r="K6821" s="17">
        <v>1.18E-4</v>
      </c>
    </row>
    <row r="6822" spans="1:11" x14ac:dyDescent="0.45">
      <c r="A6822" s="10" t="s">
        <v>61</v>
      </c>
      <c r="B6822" s="20">
        <v>0.93700000000000006</v>
      </c>
      <c r="C6822" s="19">
        <v>24289</v>
      </c>
      <c r="D6822" s="19">
        <v>6538.725496</v>
      </c>
      <c r="E6822" s="23">
        <v>1.7980307440000001</v>
      </c>
      <c r="F6822" s="23">
        <v>0.78149085100000004</v>
      </c>
      <c r="G6822" s="17">
        <v>0</v>
      </c>
      <c r="H6822" s="17">
        <v>1</v>
      </c>
      <c r="I6822" s="17">
        <v>0.93850534299999999</v>
      </c>
      <c r="J6822" s="17">
        <v>6.1400000000000003E-2</v>
      </c>
      <c r="K6822" s="17">
        <v>1.17E-4</v>
      </c>
    </row>
    <row r="6823" spans="1:11" x14ac:dyDescent="0.45">
      <c r="A6823" s="10" t="s">
        <v>61</v>
      </c>
      <c r="B6823" s="20">
        <v>0.93799999999999994</v>
      </c>
      <c r="C6823" s="19">
        <v>24315</v>
      </c>
      <c r="D6823" s="19">
        <v>6585.7339860000002</v>
      </c>
      <c r="E6823" s="23">
        <v>1.82096346</v>
      </c>
      <c r="F6823" s="23">
        <v>0.78665802799999995</v>
      </c>
      <c r="G6823" s="17">
        <v>0</v>
      </c>
      <c r="H6823" s="17">
        <v>1</v>
      </c>
      <c r="I6823" s="17">
        <v>0.93860697800000004</v>
      </c>
      <c r="J6823" s="17">
        <v>6.13E-2</v>
      </c>
      <c r="K6823" s="17">
        <v>1.17E-4</v>
      </c>
    </row>
    <row r="6824" spans="1:11" x14ac:dyDescent="0.45">
      <c r="A6824" s="10" t="s">
        <v>61</v>
      </c>
      <c r="B6824" s="20">
        <v>0.93899999999999995</v>
      </c>
      <c r="C6824" s="19">
        <v>24342</v>
      </c>
      <c r="D6824" s="19">
        <v>6635.1250879999998</v>
      </c>
      <c r="E6824" s="23">
        <v>1.8422777910000001</v>
      </c>
      <c r="F6824" s="23">
        <v>0.79315469500000002</v>
      </c>
      <c r="G6824" s="17">
        <v>0</v>
      </c>
      <c r="H6824" s="17">
        <v>1</v>
      </c>
      <c r="I6824" s="17">
        <v>0.93853637700000003</v>
      </c>
      <c r="J6824" s="17">
        <v>6.13E-2</v>
      </c>
      <c r="K6824" s="17">
        <v>1.17E-4</v>
      </c>
    </row>
    <row r="6825" spans="1:11" x14ac:dyDescent="0.45">
      <c r="A6825" s="10" t="s">
        <v>61</v>
      </c>
      <c r="B6825" s="20">
        <v>0.94</v>
      </c>
      <c r="C6825" s="19">
        <v>24367</v>
      </c>
      <c r="D6825" s="19">
        <v>6681.5882890000003</v>
      </c>
      <c r="E6825" s="23">
        <v>1.87524567</v>
      </c>
      <c r="F6825" s="23">
        <v>0.79855895499999996</v>
      </c>
      <c r="G6825" s="17">
        <v>0</v>
      </c>
      <c r="H6825" s="17">
        <v>1</v>
      </c>
      <c r="I6825" s="17">
        <v>0.93861920499999996</v>
      </c>
      <c r="J6825" s="17">
        <v>6.13E-2</v>
      </c>
      <c r="K6825" s="17">
        <v>1.17E-4</v>
      </c>
    </row>
    <row r="6826" spans="1:11" x14ac:dyDescent="0.45">
      <c r="A6826" s="10" t="s">
        <v>61</v>
      </c>
      <c r="B6826" s="20">
        <v>0.94099999999999995</v>
      </c>
      <c r="C6826" s="19">
        <v>24393</v>
      </c>
      <c r="D6826" s="19">
        <v>6730.5865329999997</v>
      </c>
      <c r="E6826" s="23">
        <v>1.8943711780000001</v>
      </c>
      <c r="F6826" s="23">
        <v>0.80499934900000003</v>
      </c>
      <c r="G6826" s="17">
        <v>0</v>
      </c>
      <c r="H6826" s="17">
        <v>1</v>
      </c>
      <c r="I6826" s="17">
        <v>0.93870316899999995</v>
      </c>
      <c r="J6826" s="17">
        <v>6.1199999999999997E-2</v>
      </c>
      <c r="K6826" s="17">
        <v>1.17E-4</v>
      </c>
    </row>
    <row r="6827" spans="1:11" x14ac:dyDescent="0.45">
      <c r="A6827" s="10" t="s">
        <v>61</v>
      </c>
      <c r="B6827" s="20">
        <v>0.94199999999999995</v>
      </c>
      <c r="C6827" s="19">
        <v>24419</v>
      </c>
      <c r="D6827" s="19">
        <v>6780.1769549999999</v>
      </c>
      <c r="E6827" s="23">
        <v>1.91921093</v>
      </c>
      <c r="F6827" s="23">
        <v>0.81095570100000003</v>
      </c>
      <c r="G6827" s="17">
        <v>0</v>
      </c>
      <c r="H6827" s="17">
        <v>1</v>
      </c>
      <c r="I6827" s="17">
        <v>0.938682185</v>
      </c>
      <c r="J6827" s="17">
        <v>6.1199999999999997E-2</v>
      </c>
      <c r="K6827" s="17">
        <v>1.17E-4</v>
      </c>
    </row>
    <row r="6828" spans="1:11" x14ac:dyDescent="0.45">
      <c r="A6828" s="10" t="s">
        <v>61</v>
      </c>
      <c r="B6828" s="20">
        <v>0.94299999999999995</v>
      </c>
      <c r="C6828" s="19">
        <v>24441</v>
      </c>
      <c r="D6828" s="19">
        <v>6822.5942949999999</v>
      </c>
      <c r="E6828" s="23">
        <v>1.9320778359999999</v>
      </c>
      <c r="F6828" s="23">
        <v>0.81706543799999998</v>
      </c>
      <c r="G6828" s="17">
        <v>0</v>
      </c>
      <c r="H6828" s="17">
        <v>1</v>
      </c>
      <c r="I6828" s="17">
        <v>0.93876797199999995</v>
      </c>
      <c r="J6828" s="17">
        <v>6.1100000000000002E-2</v>
      </c>
      <c r="K6828" s="17">
        <v>1.16E-4</v>
      </c>
    </row>
    <row r="6829" spans="1:11" x14ac:dyDescent="0.45">
      <c r="A6829" s="10" t="s">
        <v>61</v>
      </c>
      <c r="B6829" s="20">
        <v>0.94399999999999995</v>
      </c>
      <c r="C6829" s="19">
        <v>24469</v>
      </c>
      <c r="D6829" s="19">
        <v>6877.0921230000004</v>
      </c>
      <c r="E6829" s="23">
        <v>1.9610572959999999</v>
      </c>
      <c r="F6829" s="23">
        <v>0.82213167700000001</v>
      </c>
      <c r="G6829" s="17">
        <v>0</v>
      </c>
      <c r="H6829" s="17">
        <v>1</v>
      </c>
      <c r="I6829" s="17">
        <v>0.93858753500000003</v>
      </c>
      <c r="J6829" s="17">
        <v>6.13E-2</v>
      </c>
      <c r="K6829" s="17">
        <v>1.16E-4</v>
      </c>
    </row>
    <row r="6830" spans="1:11" x14ac:dyDescent="0.45">
      <c r="A6830" s="10" t="s">
        <v>61</v>
      </c>
      <c r="B6830" s="20">
        <v>0.94499999999999995</v>
      </c>
      <c r="C6830" s="19">
        <v>24497</v>
      </c>
      <c r="D6830" s="19">
        <v>6932.3135849999999</v>
      </c>
      <c r="E6830" s="23">
        <v>1.9883904240000001</v>
      </c>
      <c r="F6830" s="23">
        <v>0.829275282</v>
      </c>
      <c r="G6830" s="17">
        <v>0</v>
      </c>
      <c r="H6830" s="17">
        <v>1</v>
      </c>
      <c r="I6830" s="17">
        <v>0.93867578299999999</v>
      </c>
      <c r="J6830" s="17">
        <v>6.1199999999999997E-2</v>
      </c>
      <c r="K6830" s="17">
        <v>1.16E-4</v>
      </c>
    </row>
    <row r="6831" spans="1:11" x14ac:dyDescent="0.45">
      <c r="A6831" s="10" t="s">
        <v>61</v>
      </c>
      <c r="B6831" s="20">
        <v>0.94599999999999995</v>
      </c>
      <c r="C6831" s="19">
        <v>24521</v>
      </c>
      <c r="D6831" s="19">
        <v>6980.1258260000004</v>
      </c>
      <c r="E6831" s="23">
        <v>1.9969370790000001</v>
      </c>
      <c r="F6831" s="23">
        <v>0.83566342699999996</v>
      </c>
      <c r="G6831" s="17">
        <v>0</v>
      </c>
      <c r="H6831" s="17">
        <v>1</v>
      </c>
      <c r="I6831" s="17">
        <v>0.938595658</v>
      </c>
      <c r="J6831" s="17">
        <v>6.13E-2</v>
      </c>
      <c r="K6831" s="17">
        <v>1.16E-4</v>
      </c>
    </row>
    <row r="6832" spans="1:11" x14ac:dyDescent="0.45">
      <c r="A6832" s="10" t="s">
        <v>61</v>
      </c>
      <c r="B6832" s="20">
        <v>0.94699999999999995</v>
      </c>
      <c r="C6832" s="19">
        <v>24549</v>
      </c>
      <c r="D6832" s="19">
        <v>7036.3076190000002</v>
      </c>
      <c r="E6832" s="23">
        <v>2.0175716339999998</v>
      </c>
      <c r="F6832" s="23">
        <v>0.84144464900000004</v>
      </c>
      <c r="G6832" s="17">
        <v>0</v>
      </c>
      <c r="H6832" s="17">
        <v>1</v>
      </c>
      <c r="I6832" s="17">
        <v>0.93855766799999996</v>
      </c>
      <c r="J6832" s="17">
        <v>6.13E-2</v>
      </c>
      <c r="K6832" s="17">
        <v>1.16E-4</v>
      </c>
    </row>
    <row r="6833" spans="1:11" x14ac:dyDescent="0.45">
      <c r="A6833" s="10" t="s">
        <v>61</v>
      </c>
      <c r="B6833" s="20">
        <v>0.94799999999999995</v>
      </c>
      <c r="C6833" s="19">
        <v>24575</v>
      </c>
      <c r="D6833" s="19">
        <v>7089.1091909999996</v>
      </c>
      <c r="E6833" s="23">
        <v>2.0422565289999999</v>
      </c>
      <c r="F6833" s="23">
        <v>0.84858131400000003</v>
      </c>
      <c r="G6833" s="17">
        <v>0</v>
      </c>
      <c r="H6833" s="17">
        <v>1</v>
      </c>
      <c r="I6833" s="17">
        <v>0.93859197400000005</v>
      </c>
      <c r="J6833" s="17">
        <v>6.13E-2</v>
      </c>
      <c r="K6833" s="17">
        <v>1.15E-4</v>
      </c>
    </row>
    <row r="6834" spans="1:11" x14ac:dyDescent="0.45">
      <c r="A6834" s="10" t="s">
        <v>61</v>
      </c>
      <c r="B6834" s="20">
        <v>0.94899999999999995</v>
      </c>
      <c r="C6834" s="19">
        <v>24601</v>
      </c>
      <c r="D6834" s="19">
        <v>7142.3822739999996</v>
      </c>
      <c r="E6834" s="23">
        <v>2.053549925</v>
      </c>
      <c r="F6834" s="23">
        <v>0.85356485199999999</v>
      </c>
      <c r="G6834" s="17">
        <v>0</v>
      </c>
      <c r="H6834" s="17">
        <v>1</v>
      </c>
      <c r="I6834" s="17">
        <v>0.93870845800000002</v>
      </c>
      <c r="J6834" s="17">
        <v>6.1199999999999997E-2</v>
      </c>
      <c r="K6834" s="17">
        <v>1.15E-4</v>
      </c>
    </row>
    <row r="6835" spans="1:11" x14ac:dyDescent="0.45">
      <c r="A6835" s="10" t="s">
        <v>61</v>
      </c>
      <c r="B6835" s="20">
        <v>0.95</v>
      </c>
      <c r="C6835" s="19">
        <v>24626</v>
      </c>
      <c r="D6835" s="19">
        <v>7194.0879919999998</v>
      </c>
      <c r="E6835" s="23">
        <v>2.0768047859999998</v>
      </c>
      <c r="F6835" s="23">
        <v>0.85858267499999996</v>
      </c>
      <c r="G6835" s="17">
        <v>0</v>
      </c>
      <c r="H6835" s="17">
        <v>1</v>
      </c>
      <c r="I6835" s="17">
        <v>0.93876566699999997</v>
      </c>
      <c r="J6835" s="17">
        <v>6.1100000000000002E-2</v>
      </c>
      <c r="K6835" s="17">
        <v>1.15E-4</v>
      </c>
    </row>
    <row r="6836" spans="1:11" x14ac:dyDescent="0.45">
      <c r="A6836" s="10" t="s">
        <v>61</v>
      </c>
      <c r="B6836" s="20">
        <v>0.95099999999999996</v>
      </c>
      <c r="C6836" s="19">
        <v>24651</v>
      </c>
      <c r="D6836" s="19">
        <v>7246.4392610000004</v>
      </c>
      <c r="E6836" s="23">
        <v>2.10901103</v>
      </c>
      <c r="F6836" s="23">
        <v>0.86840131600000003</v>
      </c>
      <c r="G6836" s="17">
        <v>0</v>
      </c>
      <c r="H6836" s="17">
        <v>1</v>
      </c>
      <c r="I6836" s="17">
        <v>0.93869680499999997</v>
      </c>
      <c r="J6836" s="17">
        <v>6.1199999999999997E-2</v>
      </c>
      <c r="K6836" s="17">
        <v>1.15E-4</v>
      </c>
    </row>
    <row r="6837" spans="1:11" x14ac:dyDescent="0.45">
      <c r="A6837" s="10" t="s">
        <v>61</v>
      </c>
      <c r="B6837" s="20">
        <v>0.95199999999999996</v>
      </c>
      <c r="C6837" s="19">
        <v>24677</v>
      </c>
      <c r="D6837" s="19">
        <v>7301.9024600000002</v>
      </c>
      <c r="E6837" s="23">
        <v>2.1576181860000001</v>
      </c>
      <c r="F6837" s="23">
        <v>0.87520567100000002</v>
      </c>
      <c r="G6837" s="17">
        <v>0</v>
      </c>
      <c r="H6837" s="17">
        <v>1</v>
      </c>
      <c r="I6837" s="17">
        <v>0.93873350600000005</v>
      </c>
      <c r="J6837" s="17">
        <v>6.1199999999999997E-2</v>
      </c>
      <c r="K6837" s="17">
        <v>1.15E-4</v>
      </c>
    </row>
    <row r="6838" spans="1:11" x14ac:dyDescent="0.45">
      <c r="A6838" s="10" t="s">
        <v>61</v>
      </c>
      <c r="B6838" s="20">
        <v>0.95299999999999996</v>
      </c>
      <c r="C6838" s="19">
        <v>24704</v>
      </c>
      <c r="D6838" s="19">
        <v>7360.5976440000004</v>
      </c>
      <c r="E6838" s="23">
        <v>2.1850531599999998</v>
      </c>
      <c r="F6838" s="23">
        <v>0.88184826900000002</v>
      </c>
      <c r="G6838" s="17">
        <v>0</v>
      </c>
      <c r="H6838" s="17">
        <v>1</v>
      </c>
      <c r="I6838" s="17">
        <v>0.93878541299999996</v>
      </c>
      <c r="J6838" s="17">
        <v>6.1100000000000002E-2</v>
      </c>
      <c r="K6838" s="17">
        <v>1.15E-4</v>
      </c>
    </row>
    <row r="6839" spans="1:11" x14ac:dyDescent="0.45">
      <c r="A6839" s="10" t="s">
        <v>61</v>
      </c>
      <c r="B6839" s="20">
        <v>0.95399999999999996</v>
      </c>
      <c r="C6839" s="19">
        <v>24730</v>
      </c>
      <c r="D6839" s="19">
        <v>7418.075769</v>
      </c>
      <c r="E6839" s="23">
        <v>2.2244297720000001</v>
      </c>
      <c r="F6839" s="23">
        <v>0.88910178399999995</v>
      </c>
      <c r="G6839" s="17">
        <v>0</v>
      </c>
      <c r="H6839" s="17">
        <v>1</v>
      </c>
      <c r="I6839" s="17">
        <v>0.938880096</v>
      </c>
      <c r="J6839" s="17">
        <v>6.0999999999999999E-2</v>
      </c>
      <c r="K6839" s="17">
        <v>1.1400000000000001E-4</v>
      </c>
    </row>
    <row r="6840" spans="1:11" x14ac:dyDescent="0.45">
      <c r="A6840" s="10" t="s">
        <v>61</v>
      </c>
      <c r="B6840" s="20">
        <v>0.95499999999999996</v>
      </c>
      <c r="C6840" s="19">
        <v>24756</v>
      </c>
      <c r="D6840" s="19">
        <v>7476.2066629999999</v>
      </c>
      <c r="E6840" s="23">
        <v>2.2456641909999999</v>
      </c>
      <c r="F6840" s="23">
        <v>0.89636702000000001</v>
      </c>
      <c r="G6840" s="17">
        <v>0</v>
      </c>
      <c r="H6840" s="17">
        <v>1</v>
      </c>
      <c r="I6840" s="17">
        <v>0.93901026499999996</v>
      </c>
      <c r="J6840" s="17">
        <v>6.0900000000000003E-2</v>
      </c>
      <c r="K6840" s="17">
        <v>1.1400000000000001E-4</v>
      </c>
    </row>
    <row r="6841" spans="1:11" x14ac:dyDescent="0.45">
      <c r="A6841" s="10" t="s">
        <v>61</v>
      </c>
      <c r="B6841" s="20">
        <v>0.95599999999999996</v>
      </c>
      <c r="C6841" s="19">
        <v>24779</v>
      </c>
      <c r="D6841" s="19">
        <v>7528.1746229999999</v>
      </c>
      <c r="E6841" s="23">
        <v>2.2732763569999999</v>
      </c>
      <c r="F6841" s="23">
        <v>0.90381051099999998</v>
      </c>
      <c r="G6841" s="17">
        <v>0</v>
      </c>
      <c r="H6841" s="17">
        <v>1</v>
      </c>
      <c r="I6841" s="17">
        <v>0.93898292500000002</v>
      </c>
      <c r="J6841" s="17">
        <v>6.0900000000000003E-2</v>
      </c>
      <c r="K6841" s="17">
        <v>1.1400000000000001E-4</v>
      </c>
    </row>
    <row r="6842" spans="1:11" x14ac:dyDescent="0.45">
      <c r="A6842" s="10" t="s">
        <v>61</v>
      </c>
      <c r="B6842" s="20">
        <v>0.95699999999999996</v>
      </c>
      <c r="C6842" s="19">
        <v>24808</v>
      </c>
      <c r="D6842" s="19">
        <v>7594.6589190000004</v>
      </c>
      <c r="E6842" s="23">
        <v>2.3123454940000001</v>
      </c>
      <c r="F6842" s="23">
        <v>0.91068476300000001</v>
      </c>
      <c r="G6842" s="17">
        <v>0</v>
      </c>
      <c r="H6842" s="17">
        <v>1</v>
      </c>
      <c r="I6842" s="17">
        <v>0.93879598900000005</v>
      </c>
      <c r="J6842" s="17">
        <v>6.1100000000000002E-2</v>
      </c>
      <c r="K6842" s="17">
        <v>1.1400000000000001E-4</v>
      </c>
    </row>
    <row r="6843" spans="1:11" x14ac:dyDescent="0.45">
      <c r="A6843" s="10" t="s">
        <v>61</v>
      </c>
      <c r="B6843" s="20">
        <v>0.95799999999999996</v>
      </c>
      <c r="C6843" s="19">
        <v>24834</v>
      </c>
      <c r="D6843" s="19">
        <v>7655.2431319999996</v>
      </c>
      <c r="E6843" s="23">
        <v>2.3467736719999999</v>
      </c>
      <c r="F6843" s="23">
        <v>0.91828671799999995</v>
      </c>
      <c r="G6843" s="17">
        <v>0</v>
      </c>
      <c r="H6843" s="17">
        <v>1</v>
      </c>
      <c r="I6843" s="17">
        <v>0.93876496899999995</v>
      </c>
      <c r="J6843" s="17">
        <v>6.1100000000000002E-2</v>
      </c>
      <c r="K6843" s="17">
        <v>1.1400000000000001E-4</v>
      </c>
    </row>
    <row r="6844" spans="1:11" x14ac:dyDescent="0.45">
      <c r="A6844" s="10" t="s">
        <v>61</v>
      </c>
      <c r="B6844" s="20">
        <v>0.95899999999999996</v>
      </c>
      <c r="C6844" s="19">
        <v>24860</v>
      </c>
      <c r="D6844" s="19">
        <v>7716.9856239999999</v>
      </c>
      <c r="E6844" s="23">
        <v>2.3946802979999999</v>
      </c>
      <c r="F6844" s="23">
        <v>0.92652048600000003</v>
      </c>
      <c r="G6844" s="17">
        <v>0</v>
      </c>
      <c r="H6844" s="17">
        <v>1</v>
      </c>
      <c r="I6844" s="17">
        <v>0.93872841299999998</v>
      </c>
      <c r="J6844" s="17">
        <v>6.1199999999999997E-2</v>
      </c>
      <c r="K6844" s="17">
        <v>1.13E-4</v>
      </c>
    </row>
    <row r="6845" spans="1:11" x14ac:dyDescent="0.45">
      <c r="A6845" s="10" t="s">
        <v>61</v>
      </c>
      <c r="B6845" s="20">
        <v>0.96</v>
      </c>
      <c r="C6845" s="19">
        <v>24885</v>
      </c>
      <c r="D6845" s="19">
        <v>7777.3875079999998</v>
      </c>
      <c r="E6845" s="23">
        <v>2.423579895</v>
      </c>
      <c r="F6845" s="23">
        <v>0.93429238599999997</v>
      </c>
      <c r="G6845" s="17">
        <v>0</v>
      </c>
      <c r="H6845" s="17">
        <v>1</v>
      </c>
      <c r="I6845" s="17">
        <v>0.93874891800000004</v>
      </c>
      <c r="J6845" s="17">
        <v>6.1100000000000002E-2</v>
      </c>
      <c r="K6845" s="17">
        <v>1.13E-4</v>
      </c>
    </row>
    <row r="6846" spans="1:11" x14ac:dyDescent="0.45">
      <c r="A6846" s="10" t="s">
        <v>61</v>
      </c>
      <c r="B6846" s="20">
        <v>0.96099999999999997</v>
      </c>
      <c r="C6846" s="19">
        <v>24910</v>
      </c>
      <c r="D6846" s="19">
        <v>7838.4818640000003</v>
      </c>
      <c r="E6846" s="23">
        <v>2.4709040280000001</v>
      </c>
      <c r="F6846" s="23">
        <v>0.94206658200000004</v>
      </c>
      <c r="G6846" s="17">
        <v>0</v>
      </c>
      <c r="H6846" s="17">
        <v>1</v>
      </c>
      <c r="I6846" s="17">
        <v>0.93884551999999999</v>
      </c>
      <c r="J6846" s="17">
        <v>6.0999999999999999E-2</v>
      </c>
      <c r="K6846" s="17">
        <v>1.13E-4</v>
      </c>
    </row>
    <row r="6847" spans="1:11" x14ac:dyDescent="0.45">
      <c r="A6847" s="10" t="s">
        <v>61</v>
      </c>
      <c r="B6847" s="20">
        <v>0.96199999999999997</v>
      </c>
      <c r="C6847" s="19">
        <v>24937</v>
      </c>
      <c r="D6847" s="19">
        <v>7905.9173309999996</v>
      </c>
      <c r="E6847" s="23">
        <v>2.5135819979999998</v>
      </c>
      <c r="F6847" s="23">
        <v>0.94965456299999995</v>
      </c>
      <c r="G6847" s="17">
        <v>0</v>
      </c>
      <c r="H6847" s="17">
        <v>1</v>
      </c>
      <c r="I6847" s="17">
        <v>0.93861363900000006</v>
      </c>
      <c r="J6847" s="17">
        <v>6.13E-2</v>
      </c>
      <c r="K6847" s="17">
        <v>1.12E-4</v>
      </c>
    </row>
    <row r="6848" spans="1:11" x14ac:dyDescent="0.45">
      <c r="A6848" s="10" t="s">
        <v>61</v>
      </c>
      <c r="B6848" s="20">
        <v>0.96299999999999997</v>
      </c>
      <c r="C6848" s="19">
        <v>24963</v>
      </c>
      <c r="D6848" s="19">
        <v>7971.7132670000001</v>
      </c>
      <c r="E6848" s="23">
        <v>2.5501401000000001</v>
      </c>
      <c r="F6848" s="23">
        <v>0.957460863</v>
      </c>
      <c r="G6848" s="17">
        <v>0</v>
      </c>
      <c r="H6848" s="17">
        <v>1</v>
      </c>
      <c r="I6848" s="17">
        <v>0.93863772400000001</v>
      </c>
      <c r="J6848" s="17">
        <v>6.13E-2</v>
      </c>
      <c r="K6848" s="17">
        <v>1.12E-4</v>
      </c>
    </row>
    <row r="6849" spans="1:11" x14ac:dyDescent="0.45">
      <c r="A6849" s="10" t="s">
        <v>61</v>
      </c>
      <c r="B6849" s="20">
        <v>0.96399999999999997</v>
      </c>
      <c r="C6849" s="19">
        <v>24989</v>
      </c>
      <c r="D6849" s="19">
        <v>8038.3157950000004</v>
      </c>
      <c r="E6849" s="23">
        <v>2.569435039</v>
      </c>
      <c r="F6849" s="23">
        <v>0.96607216600000001</v>
      </c>
      <c r="G6849" s="17">
        <v>0</v>
      </c>
      <c r="H6849" s="17">
        <v>1</v>
      </c>
      <c r="I6849" s="17">
        <v>0.93871444199999998</v>
      </c>
      <c r="J6849" s="17">
        <v>6.1199999999999997E-2</v>
      </c>
      <c r="K6849" s="17">
        <v>1.12E-4</v>
      </c>
    </row>
    <row r="6850" spans="1:11" x14ac:dyDescent="0.45">
      <c r="A6850" s="10" t="s">
        <v>61</v>
      </c>
      <c r="B6850" s="20">
        <v>0.96499999999999997</v>
      </c>
      <c r="C6850" s="19">
        <v>25015</v>
      </c>
      <c r="D6850" s="19">
        <v>8105.901468</v>
      </c>
      <c r="E6850" s="23">
        <v>2.6116234239999998</v>
      </c>
      <c r="F6850" s="23">
        <v>0.97470137800000001</v>
      </c>
      <c r="G6850" s="17">
        <v>0</v>
      </c>
      <c r="H6850" s="17">
        <v>1</v>
      </c>
      <c r="I6850" s="17">
        <v>0.93861419300000004</v>
      </c>
      <c r="J6850" s="17">
        <v>6.13E-2</v>
      </c>
      <c r="K6850" s="17">
        <v>1.12E-4</v>
      </c>
    </row>
    <row r="6851" spans="1:11" x14ac:dyDescent="0.45">
      <c r="A6851" s="10" t="s">
        <v>61</v>
      </c>
      <c r="B6851" s="20">
        <v>0.96599999999999997</v>
      </c>
      <c r="C6851" s="19">
        <v>25041</v>
      </c>
      <c r="D6851" s="19">
        <v>8174.4632080000001</v>
      </c>
      <c r="E6851" s="23">
        <v>2.6606518939999999</v>
      </c>
      <c r="F6851" s="23">
        <v>0.98327405300000004</v>
      </c>
      <c r="G6851" s="17">
        <v>0</v>
      </c>
      <c r="H6851" s="17">
        <v>1</v>
      </c>
      <c r="I6851" s="17">
        <v>0.93855546899999998</v>
      </c>
      <c r="J6851" s="17">
        <v>6.13E-2</v>
      </c>
      <c r="K6851" s="17">
        <v>1.12E-4</v>
      </c>
    </row>
    <row r="6852" spans="1:11" x14ac:dyDescent="0.45">
      <c r="A6852" s="10" t="s">
        <v>61</v>
      </c>
      <c r="B6852" s="20">
        <v>0.96699999999999997</v>
      </c>
      <c r="C6852" s="19">
        <v>25066</v>
      </c>
      <c r="D6852" s="19">
        <v>8241.6377400000001</v>
      </c>
      <c r="E6852" s="23">
        <v>2.7068284239999998</v>
      </c>
      <c r="F6852" s="23">
        <v>0.99247046000000005</v>
      </c>
      <c r="G6852" s="17">
        <v>0</v>
      </c>
      <c r="H6852" s="17">
        <v>1</v>
      </c>
      <c r="I6852" s="17">
        <v>0.93872344299999999</v>
      </c>
      <c r="J6852" s="17">
        <v>6.1199999999999997E-2</v>
      </c>
      <c r="K6852" s="17">
        <v>1.11E-4</v>
      </c>
    </row>
    <row r="6853" spans="1:11" x14ac:dyDescent="0.45">
      <c r="A6853" s="10" t="s">
        <v>61</v>
      </c>
      <c r="B6853" s="20">
        <v>0.96799999999999997</v>
      </c>
      <c r="C6853" s="19">
        <v>25093</v>
      </c>
      <c r="D6853" s="19">
        <v>8315.1621880000002</v>
      </c>
      <c r="E6853" s="23">
        <v>2.743076834</v>
      </c>
      <c r="F6853" s="23">
        <v>1.0002006889999999</v>
      </c>
      <c r="G6853" s="17">
        <v>0</v>
      </c>
      <c r="H6853" s="17">
        <v>1</v>
      </c>
      <c r="I6853" s="17">
        <v>0.93872765199999997</v>
      </c>
      <c r="J6853" s="17">
        <v>6.1199999999999997E-2</v>
      </c>
      <c r="K6853" s="17">
        <v>1.11E-4</v>
      </c>
    </row>
    <row r="6854" spans="1:11" x14ac:dyDescent="0.45">
      <c r="A6854" s="10" t="s">
        <v>61</v>
      </c>
      <c r="B6854" s="20">
        <v>0.96899999999999997</v>
      </c>
      <c r="C6854" s="19">
        <v>25118</v>
      </c>
      <c r="D6854" s="19">
        <v>8384.5020019999993</v>
      </c>
      <c r="E6854" s="23">
        <v>2.7951450420000001</v>
      </c>
      <c r="F6854" s="23">
        <v>1.01059181</v>
      </c>
      <c r="G6854" s="17">
        <v>0</v>
      </c>
      <c r="H6854" s="17">
        <v>1</v>
      </c>
      <c r="I6854" s="17">
        <v>0.93873730499999997</v>
      </c>
      <c r="J6854" s="17">
        <v>6.1199999999999997E-2</v>
      </c>
      <c r="K6854" s="17">
        <v>1.11E-4</v>
      </c>
    </row>
    <row r="6855" spans="1:11" x14ac:dyDescent="0.45">
      <c r="A6855" s="10" t="s">
        <v>61</v>
      </c>
      <c r="B6855" s="20">
        <v>0.97</v>
      </c>
      <c r="C6855" s="19">
        <v>25145</v>
      </c>
      <c r="D6855" s="19">
        <v>8460.9100959999996</v>
      </c>
      <c r="E6855" s="23">
        <v>2.8616163700000001</v>
      </c>
      <c r="F6855" s="23">
        <v>1.019612746</v>
      </c>
      <c r="G6855" s="17">
        <v>0</v>
      </c>
      <c r="H6855" s="17">
        <v>1</v>
      </c>
      <c r="I6855" s="17">
        <v>0.93866786300000005</v>
      </c>
      <c r="J6855" s="17">
        <v>6.1199999999999997E-2</v>
      </c>
      <c r="K6855" s="17">
        <v>1.11E-4</v>
      </c>
    </row>
    <row r="6856" spans="1:11" x14ac:dyDescent="0.45">
      <c r="A6856" s="10" t="s">
        <v>61</v>
      </c>
      <c r="B6856" s="20">
        <v>0.97099999999999997</v>
      </c>
      <c r="C6856" s="19">
        <v>25170</v>
      </c>
      <c r="D6856" s="19">
        <v>8533.2164830000002</v>
      </c>
      <c r="E6856" s="23">
        <v>2.9168714819999999</v>
      </c>
      <c r="F6856" s="23">
        <v>1.0289990609999999</v>
      </c>
      <c r="G6856" s="17">
        <v>0</v>
      </c>
      <c r="H6856" s="17">
        <v>1</v>
      </c>
      <c r="I6856" s="17">
        <v>0.93867863200000001</v>
      </c>
      <c r="J6856" s="17">
        <v>6.1199999999999997E-2</v>
      </c>
      <c r="K6856" s="17">
        <v>1.1E-4</v>
      </c>
    </row>
    <row r="6857" spans="1:11" x14ac:dyDescent="0.45">
      <c r="A6857" s="10" t="s">
        <v>61</v>
      </c>
      <c r="B6857" s="20">
        <v>0.97199999999999998</v>
      </c>
      <c r="C6857" s="19">
        <v>25196</v>
      </c>
      <c r="D6857" s="19">
        <v>8610.1854370000001</v>
      </c>
      <c r="E6857" s="23">
        <v>2.9864091230000001</v>
      </c>
      <c r="F6857" s="23">
        <v>1.038649371</v>
      </c>
      <c r="G6857" s="17">
        <v>0</v>
      </c>
      <c r="H6857" s="17">
        <v>1</v>
      </c>
      <c r="I6857" s="17">
        <v>0.93868597600000003</v>
      </c>
      <c r="J6857" s="17">
        <v>6.1199999999999997E-2</v>
      </c>
      <c r="K6857" s="17">
        <v>1.1E-4</v>
      </c>
    </row>
    <row r="6858" spans="1:11" x14ac:dyDescent="0.45">
      <c r="A6858" s="10" t="s">
        <v>61</v>
      </c>
      <c r="B6858" s="20">
        <v>0.97299999999999998</v>
      </c>
      <c r="C6858" s="19">
        <v>25222</v>
      </c>
      <c r="D6858" s="19">
        <v>8688.8862530000006</v>
      </c>
      <c r="E6858" s="23">
        <v>3.0634784540000002</v>
      </c>
      <c r="F6858" s="23">
        <v>1.048541355</v>
      </c>
      <c r="G6858" s="17">
        <v>0</v>
      </c>
      <c r="H6858" s="17">
        <v>1</v>
      </c>
      <c r="I6858" s="17">
        <v>0.93856735199999997</v>
      </c>
      <c r="J6858" s="17">
        <v>6.13E-2</v>
      </c>
      <c r="K6858" s="17">
        <v>1.1E-4</v>
      </c>
    </row>
    <row r="6859" spans="1:11" x14ac:dyDescent="0.45">
      <c r="A6859" s="10" t="s">
        <v>61</v>
      </c>
      <c r="B6859" s="20">
        <v>0.97399999999999998</v>
      </c>
      <c r="C6859" s="19">
        <v>25247</v>
      </c>
      <c r="D6859" s="19">
        <v>8766.2915439999997</v>
      </c>
      <c r="E6859" s="23">
        <v>3.1183872959999999</v>
      </c>
      <c r="F6859" s="23">
        <v>1.058675459</v>
      </c>
      <c r="G6859" s="17">
        <v>0</v>
      </c>
      <c r="H6859" s="17">
        <v>1</v>
      </c>
      <c r="I6859" s="17">
        <v>0.93862593699999997</v>
      </c>
      <c r="J6859" s="17">
        <v>6.13E-2</v>
      </c>
      <c r="K6859" s="17">
        <v>1.1E-4</v>
      </c>
    </row>
    <row r="6860" spans="1:11" x14ac:dyDescent="0.45">
      <c r="A6860" s="10" t="s">
        <v>61</v>
      </c>
      <c r="B6860" s="20">
        <v>0.97499999999999998</v>
      </c>
      <c r="C6860" s="19">
        <v>25273</v>
      </c>
      <c r="D6860" s="19">
        <v>8848.6600429999999</v>
      </c>
      <c r="E6860" s="23">
        <v>3.2069752579999999</v>
      </c>
      <c r="F6860" s="23">
        <v>1.0672526609999999</v>
      </c>
      <c r="G6860" s="17">
        <v>0</v>
      </c>
      <c r="H6860" s="17">
        <v>1</v>
      </c>
      <c r="I6860" s="17">
        <v>0.93856363499999995</v>
      </c>
      <c r="J6860" s="17">
        <v>6.13E-2</v>
      </c>
      <c r="K6860" s="17">
        <v>1.1E-4</v>
      </c>
    </row>
    <row r="6861" spans="1:11" x14ac:dyDescent="0.45">
      <c r="A6861" s="10" t="s">
        <v>61</v>
      </c>
      <c r="B6861" s="20">
        <v>0.97599999999999998</v>
      </c>
      <c r="C6861" s="19">
        <v>25298</v>
      </c>
      <c r="D6861" s="19">
        <v>8929.5724210000008</v>
      </c>
      <c r="E6861" s="23">
        <v>3.2679145080000001</v>
      </c>
      <c r="F6861" s="23">
        <v>1.079633912</v>
      </c>
      <c r="G6861" s="17">
        <v>0</v>
      </c>
      <c r="H6861" s="17">
        <v>1</v>
      </c>
      <c r="I6861" s="17">
        <v>0.93848458300000004</v>
      </c>
      <c r="J6861" s="17">
        <v>6.1400000000000003E-2</v>
      </c>
      <c r="K6861" s="17">
        <v>1.1E-4</v>
      </c>
    </row>
    <row r="6862" spans="1:11" x14ac:dyDescent="0.45">
      <c r="A6862" s="10" t="s">
        <v>61</v>
      </c>
      <c r="B6862" s="20">
        <v>0.97699999999999998</v>
      </c>
      <c r="C6862" s="19">
        <v>25326</v>
      </c>
      <c r="D6862" s="19">
        <v>9022.1823810000005</v>
      </c>
      <c r="E6862" s="23">
        <v>3.3486343669999998</v>
      </c>
      <c r="F6862" s="23">
        <v>1.090109341</v>
      </c>
      <c r="G6862" s="17">
        <v>0</v>
      </c>
      <c r="H6862" s="17">
        <v>1</v>
      </c>
      <c r="I6862" s="17">
        <v>0.93838287799999998</v>
      </c>
      <c r="J6862" s="17">
        <v>6.1499999999999999E-2</v>
      </c>
      <c r="K6862" s="17">
        <v>1.0900000000000001E-4</v>
      </c>
    </row>
    <row r="6863" spans="1:11" x14ac:dyDescent="0.45">
      <c r="A6863" s="10" t="s">
        <v>61</v>
      </c>
      <c r="B6863" s="20">
        <v>0.97799999999999998</v>
      </c>
      <c r="C6863" s="19">
        <v>25352</v>
      </c>
      <c r="D6863" s="19">
        <v>9110.4144699999997</v>
      </c>
      <c r="E6863" s="23">
        <v>3.4363144700000001</v>
      </c>
      <c r="F6863" s="23">
        <v>1.1021067069999999</v>
      </c>
      <c r="G6863" s="17">
        <v>0</v>
      </c>
      <c r="H6863" s="17">
        <v>1</v>
      </c>
      <c r="I6863" s="17">
        <v>0.93821968</v>
      </c>
      <c r="J6863" s="17">
        <v>6.1699999999999998E-2</v>
      </c>
      <c r="K6863" s="17">
        <v>1.0900000000000001E-4</v>
      </c>
    </row>
    <row r="6864" spans="1:11" x14ac:dyDescent="0.45">
      <c r="A6864" s="10" t="s">
        <v>61</v>
      </c>
      <c r="B6864" s="20">
        <v>0.97899999999999998</v>
      </c>
      <c r="C6864" s="19">
        <v>25378</v>
      </c>
      <c r="D6864" s="19">
        <v>9201.3097870000001</v>
      </c>
      <c r="E6864" s="23">
        <v>3.545115714</v>
      </c>
      <c r="F6864" s="23">
        <v>1.1129406550000001</v>
      </c>
      <c r="G6864" s="17">
        <v>0</v>
      </c>
      <c r="H6864" s="17">
        <v>1</v>
      </c>
      <c r="I6864" s="17">
        <v>0.93820419200000005</v>
      </c>
      <c r="J6864" s="17">
        <v>6.1699999999999998E-2</v>
      </c>
      <c r="K6864" s="17">
        <v>1.0900000000000001E-4</v>
      </c>
    </row>
    <row r="6865" spans="1:11" x14ac:dyDescent="0.45">
      <c r="A6865" s="10" t="s">
        <v>61</v>
      </c>
      <c r="B6865" s="20">
        <v>0.98</v>
      </c>
      <c r="C6865" s="19">
        <v>25403</v>
      </c>
      <c r="D6865" s="19">
        <v>9291.696156</v>
      </c>
      <c r="E6865" s="23">
        <v>3.6585490119999999</v>
      </c>
      <c r="F6865" s="23">
        <v>1.125752399</v>
      </c>
      <c r="G6865" s="17">
        <v>0</v>
      </c>
      <c r="H6865" s="17">
        <v>1</v>
      </c>
      <c r="I6865" s="17">
        <v>0.93833719699999996</v>
      </c>
      <c r="J6865" s="17">
        <v>6.1600000000000002E-2</v>
      </c>
      <c r="K6865" s="17">
        <v>1.0900000000000001E-4</v>
      </c>
    </row>
    <row r="6866" spans="1:11" x14ac:dyDescent="0.45">
      <c r="A6866" s="10" t="s">
        <v>61</v>
      </c>
      <c r="B6866" s="20">
        <v>0.98099999999999998</v>
      </c>
      <c r="C6866" s="19">
        <v>25429</v>
      </c>
      <c r="D6866" s="19">
        <v>9388.0778759999994</v>
      </c>
      <c r="E6866" s="23">
        <v>3.7529422449999998</v>
      </c>
      <c r="F6866" s="23">
        <v>1.137495023</v>
      </c>
      <c r="G6866" s="17">
        <v>0</v>
      </c>
      <c r="H6866" s="17">
        <v>1</v>
      </c>
      <c r="I6866" s="17">
        <v>0.93825078399999995</v>
      </c>
      <c r="J6866" s="17">
        <v>6.1600000000000002E-2</v>
      </c>
      <c r="K6866" s="17">
        <v>1.08E-4</v>
      </c>
    </row>
    <row r="6867" spans="1:11" x14ac:dyDescent="0.45">
      <c r="A6867" s="10" t="s">
        <v>61</v>
      </c>
      <c r="B6867" s="20">
        <v>0.98199999999999998</v>
      </c>
      <c r="C6867" s="19">
        <v>25455</v>
      </c>
      <c r="D6867" s="19">
        <v>9486.4465220000002</v>
      </c>
      <c r="E6867" s="23">
        <v>3.8124272779999999</v>
      </c>
      <c r="F6867" s="23">
        <v>1.150203028</v>
      </c>
      <c r="G6867" s="17">
        <v>0</v>
      </c>
      <c r="H6867" s="17">
        <v>1</v>
      </c>
      <c r="I6867" s="17">
        <v>0.93819131899999997</v>
      </c>
      <c r="J6867" s="17">
        <v>6.1699999999999998E-2</v>
      </c>
      <c r="K6867" s="17">
        <v>1.08E-4</v>
      </c>
    </row>
    <row r="6868" spans="1:11" x14ac:dyDescent="0.45">
      <c r="A6868" s="10" t="s">
        <v>61</v>
      </c>
      <c r="B6868" s="20">
        <v>0.98299999999999998</v>
      </c>
      <c r="C6868" s="19">
        <v>25480</v>
      </c>
      <c r="D6868" s="19">
        <v>9582.7610480000003</v>
      </c>
      <c r="E6868" s="23">
        <v>3.890132479</v>
      </c>
      <c r="F6868" s="23">
        <v>1.163433513</v>
      </c>
      <c r="G6868" s="17">
        <v>0</v>
      </c>
      <c r="H6868" s="17">
        <v>1</v>
      </c>
      <c r="I6868" s="17">
        <v>0.93811120800000003</v>
      </c>
      <c r="J6868" s="17">
        <v>6.1800000000000001E-2</v>
      </c>
      <c r="K6868" s="17">
        <v>1.08E-4</v>
      </c>
    </row>
    <row r="6869" spans="1:11" x14ac:dyDescent="0.45">
      <c r="A6869" s="10" t="s">
        <v>61</v>
      </c>
      <c r="B6869" s="20">
        <v>0.98399999999999999</v>
      </c>
      <c r="C6869" s="19">
        <v>25507</v>
      </c>
      <c r="D6869" s="19">
        <v>9689.4462980000008</v>
      </c>
      <c r="E6869" s="23">
        <v>4.0140963730000001</v>
      </c>
      <c r="F6869" s="23">
        <v>1.1739544340000001</v>
      </c>
      <c r="G6869" s="17">
        <v>0</v>
      </c>
      <c r="H6869" s="17">
        <v>1</v>
      </c>
      <c r="I6869" s="17">
        <v>0.93806493599999996</v>
      </c>
      <c r="J6869" s="17">
        <v>6.1800000000000001E-2</v>
      </c>
      <c r="K6869" s="17">
        <v>1.08E-4</v>
      </c>
    </row>
    <row r="6870" spans="1:11" x14ac:dyDescent="0.45">
      <c r="A6870" s="10" t="s">
        <v>61</v>
      </c>
      <c r="B6870" s="20">
        <v>0.98499999999999999</v>
      </c>
      <c r="C6870" s="19">
        <v>25533</v>
      </c>
      <c r="D6870" s="19">
        <v>9794.8900809999996</v>
      </c>
      <c r="E6870" s="23">
        <v>4.1017726359999997</v>
      </c>
      <c r="F6870" s="23">
        <v>1.190309236</v>
      </c>
      <c r="G6870" s="17">
        <v>0</v>
      </c>
      <c r="H6870" s="17">
        <v>1</v>
      </c>
      <c r="I6870" s="17">
        <v>0.93807273999999996</v>
      </c>
      <c r="J6870" s="17">
        <v>6.1800000000000001E-2</v>
      </c>
      <c r="K6870" s="17">
        <v>1.08E-4</v>
      </c>
    </row>
    <row r="6871" spans="1:11" x14ac:dyDescent="0.45">
      <c r="A6871" s="10" t="s">
        <v>61</v>
      </c>
      <c r="B6871" s="20">
        <v>0.98599999999999999</v>
      </c>
      <c r="C6871" s="19">
        <v>25559</v>
      </c>
      <c r="D6871" s="19">
        <v>9903.265292</v>
      </c>
      <c r="E6871" s="23">
        <v>4.2432480090000002</v>
      </c>
      <c r="F6871" s="23">
        <v>1.204686659</v>
      </c>
      <c r="G6871" s="17">
        <v>0</v>
      </c>
      <c r="H6871" s="17">
        <v>1</v>
      </c>
      <c r="I6871" s="17">
        <v>0.93806768600000001</v>
      </c>
      <c r="J6871" s="17">
        <v>6.1800000000000001E-2</v>
      </c>
      <c r="K6871" s="17">
        <v>1.08E-4</v>
      </c>
    </row>
    <row r="6872" spans="1:11" x14ac:dyDescent="0.45">
      <c r="A6872" s="10" t="s">
        <v>61</v>
      </c>
      <c r="B6872" s="20">
        <v>0.98699999999999999</v>
      </c>
      <c r="C6872" s="19">
        <v>25585</v>
      </c>
      <c r="D6872" s="19">
        <v>10016.15617</v>
      </c>
      <c r="E6872" s="23">
        <v>4.444839677</v>
      </c>
      <c r="F6872" s="23">
        <v>1.2187342459999999</v>
      </c>
      <c r="G6872" s="17">
        <v>0</v>
      </c>
      <c r="H6872" s="17">
        <v>1</v>
      </c>
      <c r="I6872" s="17">
        <v>0.93799632099999997</v>
      </c>
      <c r="J6872" s="17">
        <v>6.1899999999999997E-2</v>
      </c>
      <c r="K6872" s="17">
        <v>1.08E-4</v>
      </c>
    </row>
    <row r="6873" spans="1:11" x14ac:dyDescent="0.45">
      <c r="A6873" s="10" t="s">
        <v>61</v>
      </c>
      <c r="B6873" s="20">
        <v>0.98799999999999999</v>
      </c>
      <c r="C6873" s="19">
        <v>25611</v>
      </c>
      <c r="D6873" s="19">
        <v>10133.54969</v>
      </c>
      <c r="E6873" s="23">
        <v>4.6106923760000003</v>
      </c>
      <c r="F6873" s="23">
        <v>1.231384781</v>
      </c>
      <c r="G6873" s="17">
        <v>0</v>
      </c>
      <c r="H6873" s="17">
        <v>1</v>
      </c>
      <c r="I6873" s="17">
        <v>0.93790601299999998</v>
      </c>
      <c r="J6873" s="17">
        <v>6.2E-2</v>
      </c>
      <c r="K6873" s="17">
        <v>1.07E-4</v>
      </c>
    </row>
    <row r="6874" spans="1:11" x14ac:dyDescent="0.45">
      <c r="A6874" s="10" t="s">
        <v>61</v>
      </c>
      <c r="B6874" s="20">
        <v>0.98899999999999999</v>
      </c>
      <c r="C6874" s="19">
        <v>25637</v>
      </c>
      <c r="D6874" s="19">
        <v>10255.97205</v>
      </c>
      <c r="E6874" s="23">
        <v>4.7832438650000002</v>
      </c>
      <c r="F6874" s="23">
        <v>1.2485423920000001</v>
      </c>
      <c r="G6874" s="17">
        <v>0</v>
      </c>
      <c r="H6874" s="17">
        <v>1</v>
      </c>
      <c r="I6874" s="17">
        <v>0.93799001699999995</v>
      </c>
      <c r="J6874" s="17">
        <v>6.1899999999999997E-2</v>
      </c>
      <c r="K6874" s="17">
        <v>1.07E-4</v>
      </c>
    </row>
    <row r="6875" spans="1:11" x14ac:dyDescent="0.45">
      <c r="A6875" s="10" t="s">
        <v>61</v>
      </c>
      <c r="B6875" s="20">
        <v>0.99</v>
      </c>
      <c r="C6875" s="19">
        <v>25662</v>
      </c>
      <c r="D6875" s="19">
        <v>10377.92542</v>
      </c>
      <c r="E6875" s="23">
        <v>4.9724442489999996</v>
      </c>
      <c r="F6875" s="23">
        <v>1.2665017569999999</v>
      </c>
      <c r="G6875" s="17">
        <v>0</v>
      </c>
      <c r="H6875" s="17">
        <v>1</v>
      </c>
      <c r="I6875" s="17">
        <v>0.93797768199999998</v>
      </c>
      <c r="J6875" s="17">
        <v>6.1899999999999997E-2</v>
      </c>
      <c r="K6875" s="17">
        <v>1.07E-4</v>
      </c>
    </row>
    <row r="6876" spans="1:11" x14ac:dyDescent="0.45">
      <c r="A6876" s="10" t="s">
        <v>61</v>
      </c>
      <c r="B6876" s="20">
        <v>0.99099999999999999</v>
      </c>
      <c r="C6876" s="19">
        <v>25688</v>
      </c>
      <c r="D6876" s="19">
        <v>10509.40566</v>
      </c>
      <c r="E6876" s="23">
        <v>5.1926680379999999</v>
      </c>
      <c r="F6876" s="23">
        <v>1.2833756270000001</v>
      </c>
      <c r="G6876" s="17">
        <v>0</v>
      </c>
      <c r="H6876" s="17">
        <v>1</v>
      </c>
      <c r="I6876" s="17">
        <v>0.93791797300000002</v>
      </c>
      <c r="J6876" s="17">
        <v>6.2E-2</v>
      </c>
      <c r="K6876" s="17">
        <v>1.07E-4</v>
      </c>
    </row>
    <row r="6877" spans="1:11" x14ac:dyDescent="0.45">
      <c r="A6877" s="10" t="s">
        <v>61</v>
      </c>
      <c r="B6877" s="20">
        <v>0.99199999999999999</v>
      </c>
      <c r="C6877" s="19">
        <v>25714</v>
      </c>
      <c r="D6877" s="19">
        <v>10647.573549999999</v>
      </c>
      <c r="E6877" s="23">
        <v>5.4474554499999996</v>
      </c>
      <c r="F6877" s="23">
        <v>1.301218596</v>
      </c>
      <c r="G6877" s="17">
        <v>0</v>
      </c>
      <c r="H6877" s="17">
        <v>1</v>
      </c>
      <c r="I6877" s="17">
        <v>0.937909769</v>
      </c>
      <c r="J6877" s="17">
        <v>6.2E-2</v>
      </c>
      <c r="K6877" s="17">
        <v>1.07E-4</v>
      </c>
    </row>
    <row r="6878" spans="1:11" x14ac:dyDescent="0.45">
      <c r="A6878" s="10" t="s">
        <v>61</v>
      </c>
      <c r="B6878" s="20">
        <v>0.99299999999999999</v>
      </c>
      <c r="C6878" s="19">
        <v>25740</v>
      </c>
      <c r="D6878" s="19">
        <v>10793.33662</v>
      </c>
      <c r="E6878" s="23">
        <v>5.7825823669999998</v>
      </c>
      <c r="F6878" s="23">
        <v>1.319910795</v>
      </c>
      <c r="G6878" s="17">
        <v>0</v>
      </c>
      <c r="H6878" s="17">
        <v>1</v>
      </c>
      <c r="I6878" s="17">
        <v>0.93780246499999997</v>
      </c>
      <c r="J6878" s="17">
        <v>6.2100000000000002E-2</v>
      </c>
      <c r="K6878" s="17">
        <v>1.07E-4</v>
      </c>
    </row>
    <row r="6879" spans="1:11" x14ac:dyDescent="0.45">
      <c r="A6879" s="10" t="s">
        <v>61</v>
      </c>
      <c r="B6879" s="20">
        <v>0.99399999999999999</v>
      </c>
      <c r="C6879" s="19">
        <v>25766</v>
      </c>
      <c r="D6879" s="19">
        <v>10949.578869999999</v>
      </c>
      <c r="E6879" s="23">
        <v>6.211428175</v>
      </c>
      <c r="F6879" s="23">
        <v>1.340015483</v>
      </c>
      <c r="G6879" s="17">
        <v>0</v>
      </c>
      <c r="H6879" s="17">
        <v>1</v>
      </c>
      <c r="I6879" s="17">
        <v>0.93774459399999999</v>
      </c>
      <c r="J6879" s="17">
        <v>6.2100000000000002E-2</v>
      </c>
      <c r="K6879" s="17">
        <v>1.06E-4</v>
      </c>
    </row>
    <row r="6880" spans="1:11" x14ac:dyDescent="0.45">
      <c r="A6880" s="10" t="s">
        <v>61</v>
      </c>
      <c r="B6880" s="20">
        <v>0.995</v>
      </c>
      <c r="C6880" s="19">
        <v>25792</v>
      </c>
      <c r="D6880" s="19">
        <v>11118.82728</v>
      </c>
      <c r="E6880" s="23">
        <v>6.7504366859999996</v>
      </c>
      <c r="F6880" s="23">
        <v>1.3606861029999999</v>
      </c>
      <c r="G6880" s="17">
        <v>0</v>
      </c>
      <c r="H6880" s="17">
        <v>1</v>
      </c>
      <c r="I6880" s="17">
        <v>0.93761072199999995</v>
      </c>
      <c r="J6880" s="17">
        <v>6.2300000000000001E-2</v>
      </c>
      <c r="K6880" s="17">
        <v>1.06E-4</v>
      </c>
    </row>
    <row r="6881" spans="1:11" x14ac:dyDescent="0.45">
      <c r="A6881" s="10" t="s">
        <v>61</v>
      </c>
      <c r="B6881" s="20">
        <v>0.996</v>
      </c>
      <c r="C6881" s="19">
        <v>25818</v>
      </c>
      <c r="D6881" s="19">
        <v>11301.941999999999</v>
      </c>
      <c r="E6881" s="23">
        <v>7.4493649990000002</v>
      </c>
      <c r="F6881" s="23">
        <v>1.384769184</v>
      </c>
      <c r="G6881" s="17">
        <v>0</v>
      </c>
      <c r="H6881" s="17">
        <v>1</v>
      </c>
      <c r="I6881" s="17">
        <v>0.93752415899999997</v>
      </c>
      <c r="J6881" s="17">
        <v>6.2399999999999997E-2</v>
      </c>
      <c r="K6881" s="17">
        <v>1.06E-4</v>
      </c>
    </row>
    <row r="6882" spans="1:11" x14ac:dyDescent="0.45">
      <c r="A6882" s="10" t="s">
        <v>61</v>
      </c>
      <c r="B6882" s="20">
        <v>0.997</v>
      </c>
      <c r="C6882" s="19">
        <v>25844</v>
      </c>
      <c r="D6882" s="19">
        <v>11508.529119999999</v>
      </c>
      <c r="E6882" s="23">
        <v>8.5416673880000005</v>
      </c>
      <c r="F6882" s="23">
        <v>1.4109732260000001</v>
      </c>
      <c r="G6882" s="17">
        <v>0</v>
      </c>
      <c r="H6882" s="17">
        <v>1</v>
      </c>
      <c r="I6882" s="17">
        <v>0.93745883399999996</v>
      </c>
      <c r="J6882" s="17">
        <v>6.2399999999999997E-2</v>
      </c>
      <c r="K6882" s="17">
        <v>1.06E-4</v>
      </c>
    </row>
    <row r="6883" spans="1:11" x14ac:dyDescent="0.45">
      <c r="A6883" s="10" t="s">
        <v>61</v>
      </c>
      <c r="B6883" s="20">
        <v>0.998</v>
      </c>
      <c r="C6883" s="19">
        <v>25870</v>
      </c>
      <c r="D6883" s="19">
        <v>11758.772499999999</v>
      </c>
      <c r="E6883" s="23">
        <v>10.55393087</v>
      </c>
      <c r="F6883" s="23">
        <v>1.4399913769999999</v>
      </c>
      <c r="G6883" s="17">
        <v>0</v>
      </c>
      <c r="H6883" s="17">
        <v>1</v>
      </c>
      <c r="I6883" s="17">
        <v>0.93734507899999997</v>
      </c>
      <c r="J6883" s="17">
        <v>6.25E-2</v>
      </c>
      <c r="K6883" s="17">
        <v>1.06E-4</v>
      </c>
    </row>
    <row r="6884" spans="1:11" x14ac:dyDescent="0.45">
      <c r="A6884" s="10" t="s">
        <v>61</v>
      </c>
      <c r="B6884" s="20">
        <v>0.999</v>
      </c>
      <c r="C6884" s="19">
        <v>25895</v>
      </c>
      <c r="D6884" s="19">
        <v>12103.587939999999</v>
      </c>
      <c r="E6884" s="23">
        <v>19.68451627</v>
      </c>
      <c r="F6884" s="23">
        <v>1.4761538359999999</v>
      </c>
      <c r="G6884" s="17">
        <v>0</v>
      </c>
      <c r="H6884" s="17">
        <v>1</v>
      </c>
      <c r="I6884" s="17">
        <v>0.93763541299999997</v>
      </c>
      <c r="J6884" s="17">
        <v>6.2300000000000001E-2</v>
      </c>
      <c r="K6884" s="17">
        <v>1.05E-4</v>
      </c>
    </row>
    <row r="6885" spans="1:11" x14ac:dyDescent="0.45">
      <c r="A6885" s="10" t="s">
        <v>61</v>
      </c>
      <c r="B6885" s="20">
        <v>1</v>
      </c>
      <c r="C6885" s="19">
        <v>25896</v>
      </c>
      <c r="D6885" s="19">
        <v>12125.27564</v>
      </c>
      <c r="E6885" s="23">
        <v>21.687698319999999</v>
      </c>
      <c r="F6885" s="23">
        <v>1.5298745469999999</v>
      </c>
      <c r="G6885" s="17">
        <v>0</v>
      </c>
      <c r="H6885" s="17">
        <v>1</v>
      </c>
      <c r="I6885" s="17">
        <v>0.93764185499999997</v>
      </c>
      <c r="J6885" s="17">
        <v>6.2300000000000001E-2</v>
      </c>
      <c r="K6885" s="17">
        <v>1.05E-4</v>
      </c>
    </row>
    <row r="6886" spans="1:11" x14ac:dyDescent="0.45">
      <c r="A6886" s="10" t="s">
        <v>63</v>
      </c>
      <c r="B6886" s="20">
        <v>0.03</v>
      </c>
      <c r="C6886" s="19">
        <v>15</v>
      </c>
      <c r="D6886" s="19">
        <v>5.0099999999999999E-2</v>
      </c>
      <c r="E6886" s="23">
        <v>4.5100000000000001E-3</v>
      </c>
      <c r="F6886" s="23">
        <v>4.45E-3</v>
      </c>
      <c r="G6886" s="17">
        <v>0</v>
      </c>
      <c r="H6886" s="17">
        <v>1</v>
      </c>
      <c r="I6886" s="17">
        <v>0.12479346700000001</v>
      </c>
      <c r="J6886" s="17">
        <v>0.87520653299999995</v>
      </c>
      <c r="K6886" s="17">
        <v>0</v>
      </c>
    </row>
    <row r="6887" spans="1:11" x14ac:dyDescent="0.45">
      <c r="A6887" s="10" t="s">
        <v>63</v>
      </c>
      <c r="B6887" s="20">
        <v>0.09</v>
      </c>
      <c r="C6887" s="19">
        <v>48</v>
      </c>
      <c r="D6887" s="19">
        <v>0.28088732700000002</v>
      </c>
      <c r="E6887" s="23">
        <v>7.9799999999999992E-3</v>
      </c>
      <c r="F6887" s="23">
        <v>6.9899999999999997E-3</v>
      </c>
      <c r="G6887" s="17">
        <v>0</v>
      </c>
      <c r="H6887" s="17">
        <v>1</v>
      </c>
      <c r="I6887" s="17">
        <v>0.43628946200000002</v>
      </c>
      <c r="J6887" s="17">
        <v>0.56371053800000004</v>
      </c>
      <c r="K6887" s="17">
        <v>0</v>
      </c>
    </row>
    <row r="6888" spans="1:11" x14ac:dyDescent="0.45">
      <c r="A6888" s="10" t="s">
        <v>63</v>
      </c>
      <c r="B6888" s="20">
        <v>0.1</v>
      </c>
      <c r="C6888" s="19">
        <v>51</v>
      </c>
      <c r="D6888" s="19">
        <v>0.30631457699999998</v>
      </c>
      <c r="E6888" s="23">
        <v>8.9800000000000001E-3</v>
      </c>
      <c r="F6888" s="23">
        <v>8.0199999999999994E-3</v>
      </c>
      <c r="G6888" s="17">
        <v>0</v>
      </c>
      <c r="H6888" s="17">
        <v>1</v>
      </c>
      <c r="I6888" s="17">
        <v>0.494494885</v>
      </c>
      <c r="J6888" s="17">
        <v>0.50550511499999995</v>
      </c>
      <c r="K6888" s="17">
        <v>0</v>
      </c>
    </row>
    <row r="6889" spans="1:11" x14ac:dyDescent="0.45">
      <c r="A6889" s="10" t="s">
        <v>63</v>
      </c>
      <c r="B6889" s="20">
        <v>0.11</v>
      </c>
      <c r="C6889" s="19">
        <v>58</v>
      </c>
      <c r="D6889" s="19">
        <v>0.38250361500000002</v>
      </c>
      <c r="E6889" s="23">
        <v>1.09E-2</v>
      </c>
      <c r="F6889" s="23">
        <v>8.0800000000000004E-3</v>
      </c>
      <c r="G6889" s="17">
        <v>0</v>
      </c>
      <c r="H6889" s="17">
        <v>1</v>
      </c>
      <c r="I6889" s="17">
        <v>0.38056599000000002</v>
      </c>
      <c r="J6889" s="17">
        <v>0.61943400999999998</v>
      </c>
      <c r="K6889" s="17">
        <v>0</v>
      </c>
    </row>
    <row r="6890" spans="1:11" x14ac:dyDescent="0.45">
      <c r="A6890" s="10" t="s">
        <v>63</v>
      </c>
      <c r="B6890" s="20">
        <v>0.12</v>
      </c>
      <c r="C6890" s="19">
        <v>62</v>
      </c>
      <c r="D6890" s="19">
        <v>0.43789119500000001</v>
      </c>
      <c r="E6890" s="23">
        <v>1.38E-2</v>
      </c>
      <c r="F6890" s="23">
        <v>9.0200000000000002E-3</v>
      </c>
      <c r="G6890" s="17">
        <v>0</v>
      </c>
      <c r="H6890" s="17">
        <v>1</v>
      </c>
      <c r="I6890" s="17">
        <v>0.47813117999999999</v>
      </c>
      <c r="J6890" s="17">
        <v>0.52186882000000001</v>
      </c>
      <c r="K6890" s="17">
        <v>0</v>
      </c>
    </row>
    <row r="6891" spans="1:11" x14ac:dyDescent="0.45">
      <c r="A6891" s="10" t="s">
        <v>63</v>
      </c>
      <c r="B6891" s="20">
        <v>0.13</v>
      </c>
      <c r="C6891" s="19">
        <v>67</v>
      </c>
      <c r="D6891" s="19">
        <v>0.51409431000000005</v>
      </c>
      <c r="E6891" s="23">
        <v>1.52E-2</v>
      </c>
      <c r="F6891" s="23">
        <v>1.12E-2</v>
      </c>
      <c r="G6891" s="17">
        <v>0</v>
      </c>
      <c r="H6891" s="17">
        <v>1</v>
      </c>
      <c r="I6891" s="17">
        <v>0.57289547500000004</v>
      </c>
      <c r="J6891" s="17">
        <v>0.42710452500000001</v>
      </c>
      <c r="K6891" s="17">
        <v>0</v>
      </c>
    </row>
    <row r="6892" spans="1:11" x14ac:dyDescent="0.45">
      <c r="A6892" s="10" t="s">
        <v>63</v>
      </c>
      <c r="B6892" s="20">
        <v>0.14000000000000001</v>
      </c>
      <c r="C6892" s="19">
        <v>74</v>
      </c>
      <c r="D6892" s="19">
        <v>0.62738992900000001</v>
      </c>
      <c r="E6892" s="23">
        <v>1.6199999999999999E-2</v>
      </c>
      <c r="F6892" s="23">
        <v>1.2999999999999999E-2</v>
      </c>
      <c r="G6892" s="17">
        <v>0</v>
      </c>
      <c r="H6892" s="17">
        <v>1</v>
      </c>
      <c r="I6892" s="17">
        <v>0.66369064300000002</v>
      </c>
      <c r="J6892" s="17">
        <v>0.33630935699999998</v>
      </c>
      <c r="K6892" s="17">
        <v>0</v>
      </c>
    </row>
    <row r="6893" spans="1:11" x14ac:dyDescent="0.45">
      <c r="A6893" s="10" t="s">
        <v>63</v>
      </c>
      <c r="B6893" s="20">
        <v>0.15</v>
      </c>
      <c r="C6893" s="19">
        <v>79</v>
      </c>
      <c r="D6893" s="19">
        <v>0.71197522099999999</v>
      </c>
      <c r="E6893" s="23">
        <v>1.6899999999999998E-2</v>
      </c>
      <c r="F6893" s="23">
        <v>1.5299999999999999E-2</v>
      </c>
      <c r="G6893" s="17">
        <v>0</v>
      </c>
      <c r="H6893" s="17">
        <v>1</v>
      </c>
      <c r="I6893" s="17">
        <v>0.70733999700000005</v>
      </c>
      <c r="J6893" s="17">
        <v>0.292660003</v>
      </c>
      <c r="K6893" s="17">
        <v>0</v>
      </c>
    </row>
    <row r="6894" spans="1:11" x14ac:dyDescent="0.45">
      <c r="A6894" s="10" t="s">
        <v>63</v>
      </c>
      <c r="B6894" s="20">
        <v>0.17</v>
      </c>
      <c r="C6894" s="19">
        <v>87</v>
      </c>
      <c r="D6894" s="19">
        <v>0.86215994100000004</v>
      </c>
      <c r="E6894" s="23">
        <v>1.8800000000000001E-2</v>
      </c>
      <c r="F6894" s="23">
        <v>1.61E-2</v>
      </c>
      <c r="G6894" s="17">
        <v>0</v>
      </c>
      <c r="H6894" s="17">
        <v>1</v>
      </c>
      <c r="I6894" s="17">
        <v>0.764974292</v>
      </c>
      <c r="J6894" s="17">
        <v>0.235025708</v>
      </c>
      <c r="K6894" s="17">
        <v>0</v>
      </c>
    </row>
    <row r="6895" spans="1:11" x14ac:dyDescent="0.45">
      <c r="A6895" s="10" t="s">
        <v>63</v>
      </c>
      <c r="B6895" s="20">
        <v>0.18</v>
      </c>
      <c r="C6895" s="19">
        <v>94</v>
      </c>
      <c r="D6895" s="19">
        <v>1.009321264</v>
      </c>
      <c r="E6895" s="23">
        <v>2.1600000000000001E-2</v>
      </c>
      <c r="F6895" s="23">
        <v>1.8200000000000001E-2</v>
      </c>
      <c r="G6895" s="17">
        <v>0</v>
      </c>
      <c r="H6895" s="17">
        <v>1</v>
      </c>
      <c r="I6895" s="17">
        <v>0.80310786099999998</v>
      </c>
      <c r="J6895" s="17">
        <v>0.19689213899999999</v>
      </c>
      <c r="K6895" s="17">
        <v>0</v>
      </c>
    </row>
    <row r="6896" spans="1:11" x14ac:dyDescent="0.45">
      <c r="A6896" s="10" t="s">
        <v>63</v>
      </c>
      <c r="B6896" s="20">
        <v>0.19</v>
      </c>
      <c r="C6896" s="19">
        <v>96</v>
      </c>
      <c r="D6896" s="19">
        <v>1.064550347</v>
      </c>
      <c r="E6896" s="23">
        <v>2.76E-2</v>
      </c>
      <c r="F6896" s="23">
        <v>1.83E-2</v>
      </c>
      <c r="G6896" s="17">
        <v>0</v>
      </c>
      <c r="H6896" s="17">
        <v>1</v>
      </c>
      <c r="I6896" s="17">
        <v>0.78650828900000003</v>
      </c>
      <c r="J6896" s="17">
        <v>0.213491711</v>
      </c>
      <c r="K6896" s="17">
        <v>0</v>
      </c>
    </row>
    <row r="6897" spans="1:11" x14ac:dyDescent="0.45">
      <c r="A6897" s="10" t="s">
        <v>63</v>
      </c>
      <c r="B6897" s="20">
        <v>0.2</v>
      </c>
      <c r="C6897" s="19">
        <v>101</v>
      </c>
      <c r="D6897" s="19">
        <v>1.2143563100000001</v>
      </c>
      <c r="E6897" s="23">
        <v>0.03</v>
      </c>
      <c r="F6897" s="23">
        <v>1.9900000000000001E-2</v>
      </c>
      <c r="G6897" s="17">
        <v>0</v>
      </c>
      <c r="H6897" s="17">
        <v>1</v>
      </c>
      <c r="I6897" s="17">
        <v>0.81458871600000005</v>
      </c>
      <c r="J6897" s="17">
        <v>0.18541128400000001</v>
      </c>
      <c r="K6897" s="17">
        <v>0</v>
      </c>
    </row>
    <row r="6898" spans="1:11" x14ac:dyDescent="0.45">
      <c r="A6898" s="10" t="s">
        <v>63</v>
      </c>
      <c r="B6898" s="20">
        <v>0.4</v>
      </c>
      <c r="C6898" s="19">
        <v>206</v>
      </c>
      <c r="D6898" s="19">
        <v>4.5712496700000003</v>
      </c>
      <c r="E6898" s="23">
        <v>3.49E-2</v>
      </c>
      <c r="F6898" s="23">
        <v>3.1899999999999998E-2</v>
      </c>
      <c r="G6898" s="17">
        <v>0</v>
      </c>
      <c r="H6898" s="17">
        <v>1</v>
      </c>
      <c r="I6898" s="17">
        <v>0.50574451899999995</v>
      </c>
      <c r="J6898" s="17">
        <v>0.494255481</v>
      </c>
      <c r="K6898" s="17">
        <v>0</v>
      </c>
    </row>
    <row r="6899" spans="1:11" x14ac:dyDescent="0.45">
      <c r="A6899" s="10" t="s">
        <v>63</v>
      </c>
      <c r="B6899" s="20">
        <v>0.41</v>
      </c>
      <c r="C6899" s="19">
        <v>213</v>
      </c>
      <c r="D6899" s="19">
        <v>4.8449016970000001</v>
      </c>
      <c r="E6899" s="23">
        <v>4.7600000000000003E-2</v>
      </c>
      <c r="F6899" s="23">
        <v>3.2300000000000002E-2</v>
      </c>
      <c r="G6899" s="17">
        <v>0</v>
      </c>
      <c r="H6899" s="17">
        <v>1</v>
      </c>
      <c r="I6899" s="17">
        <v>0.50339474399999995</v>
      </c>
      <c r="J6899" s="17">
        <v>0.49660525599999999</v>
      </c>
      <c r="K6899" s="17">
        <v>0</v>
      </c>
    </row>
    <row r="6900" spans="1:11" x14ac:dyDescent="0.45">
      <c r="A6900" s="10" t="s">
        <v>63</v>
      </c>
      <c r="B6900" s="20">
        <v>0.51</v>
      </c>
      <c r="C6900" s="19">
        <v>265</v>
      </c>
      <c r="D6900" s="19">
        <v>7.5226770549999999</v>
      </c>
      <c r="E6900" s="23">
        <v>5.57E-2</v>
      </c>
      <c r="F6900" s="23">
        <v>4.7600000000000003E-2</v>
      </c>
      <c r="G6900" s="17">
        <v>0</v>
      </c>
      <c r="H6900" s="17">
        <v>1</v>
      </c>
      <c r="I6900" s="17">
        <v>0.735049905</v>
      </c>
      <c r="J6900" s="17">
        <v>0.264950095</v>
      </c>
      <c r="K6900" s="17">
        <v>0</v>
      </c>
    </row>
    <row r="6901" spans="1:11" x14ac:dyDescent="0.45">
      <c r="A6901" s="10" t="s">
        <v>63</v>
      </c>
      <c r="B6901" s="20">
        <v>0.52</v>
      </c>
      <c r="C6901" s="19">
        <v>267</v>
      </c>
      <c r="D6901" s="19">
        <v>7.639623898</v>
      </c>
      <c r="E6901" s="23">
        <v>5.9700000000000003E-2</v>
      </c>
      <c r="F6901" s="23">
        <v>4.7800000000000002E-2</v>
      </c>
      <c r="G6901" s="17">
        <v>0</v>
      </c>
      <c r="H6901" s="17">
        <v>1</v>
      </c>
      <c r="I6901" s="17">
        <v>0.73775084599999996</v>
      </c>
      <c r="J6901" s="17">
        <v>0.26224915399999998</v>
      </c>
      <c r="K6901" s="17">
        <v>0</v>
      </c>
    </row>
    <row r="6902" spans="1:11" x14ac:dyDescent="0.45">
      <c r="A6902" s="10" t="s">
        <v>63</v>
      </c>
      <c r="B6902" s="20">
        <v>0.53</v>
      </c>
      <c r="C6902" s="19">
        <v>276</v>
      </c>
      <c r="D6902" s="19">
        <v>8.2065248139999998</v>
      </c>
      <c r="E6902" s="23">
        <v>6.3500000000000001E-2</v>
      </c>
      <c r="F6902" s="23">
        <v>5.1799999999999999E-2</v>
      </c>
      <c r="G6902" s="17">
        <v>0</v>
      </c>
      <c r="H6902" s="17">
        <v>1</v>
      </c>
      <c r="I6902" s="17">
        <v>0.76752864899999995</v>
      </c>
      <c r="J6902" s="17">
        <v>0.23247135099999999</v>
      </c>
      <c r="K6902" s="17">
        <v>0</v>
      </c>
    </row>
    <row r="6903" spans="1:11" x14ac:dyDescent="0.45">
      <c r="A6903" s="10" t="s">
        <v>63</v>
      </c>
      <c r="B6903" s="20">
        <v>0.54</v>
      </c>
      <c r="C6903" s="19">
        <v>281</v>
      </c>
      <c r="D6903" s="19">
        <v>8.5347334860000004</v>
      </c>
      <c r="E6903" s="23">
        <v>6.5600000000000006E-2</v>
      </c>
      <c r="F6903" s="23">
        <v>5.28E-2</v>
      </c>
      <c r="G6903" s="17">
        <v>0</v>
      </c>
      <c r="H6903" s="17">
        <v>1</v>
      </c>
      <c r="I6903" s="17">
        <v>0.77724853800000004</v>
      </c>
      <c r="J6903" s="17">
        <v>0.22275146200000001</v>
      </c>
      <c r="K6903" s="17">
        <v>0</v>
      </c>
    </row>
    <row r="6904" spans="1:11" x14ac:dyDescent="0.45">
      <c r="A6904" s="10" t="s">
        <v>63</v>
      </c>
      <c r="B6904" s="20">
        <v>0.55000000000000004</v>
      </c>
      <c r="C6904" s="19">
        <v>286</v>
      </c>
      <c r="D6904" s="19">
        <v>8.9032215259999994</v>
      </c>
      <c r="E6904" s="23">
        <v>7.6200000000000004E-2</v>
      </c>
      <c r="F6904" s="23">
        <v>5.5300000000000002E-2</v>
      </c>
      <c r="G6904" s="17">
        <v>0</v>
      </c>
      <c r="H6904" s="17">
        <v>1</v>
      </c>
      <c r="I6904" s="17">
        <v>0.78357211100000002</v>
      </c>
      <c r="J6904" s="17">
        <v>0.21642788900000001</v>
      </c>
      <c r="K6904" s="17">
        <v>0</v>
      </c>
    </row>
    <row r="6905" spans="1:11" x14ac:dyDescent="0.45">
      <c r="A6905" s="10" t="s">
        <v>63</v>
      </c>
      <c r="B6905" s="20">
        <v>0.56000000000000005</v>
      </c>
      <c r="C6905" s="19">
        <v>289</v>
      </c>
      <c r="D6905" s="19">
        <v>9.1429119429999997</v>
      </c>
      <c r="E6905" s="23">
        <v>8.3299999999999999E-2</v>
      </c>
      <c r="F6905" s="23">
        <v>5.62E-2</v>
      </c>
      <c r="G6905" s="17">
        <v>0</v>
      </c>
      <c r="H6905" s="17">
        <v>1</v>
      </c>
      <c r="I6905" s="17">
        <v>0.79119578300000004</v>
      </c>
      <c r="J6905" s="17">
        <v>0.20880421699999999</v>
      </c>
      <c r="K6905" s="17">
        <v>0</v>
      </c>
    </row>
    <row r="6906" spans="1:11" x14ac:dyDescent="0.45">
      <c r="A6906" s="10" t="s">
        <v>63</v>
      </c>
      <c r="B6906" s="20">
        <v>0.59</v>
      </c>
      <c r="C6906" s="19">
        <v>306</v>
      </c>
      <c r="D6906" s="19">
        <v>10.59769058</v>
      </c>
      <c r="E6906" s="23">
        <v>8.5599999999999996E-2</v>
      </c>
      <c r="F6906" s="23">
        <v>5.6599999999999998E-2</v>
      </c>
      <c r="G6906" s="17">
        <v>0</v>
      </c>
      <c r="H6906" s="17">
        <v>1</v>
      </c>
      <c r="I6906" s="17">
        <v>0.81383463300000003</v>
      </c>
      <c r="J6906" s="17">
        <v>0.186165367</v>
      </c>
      <c r="K6906" s="17">
        <v>0</v>
      </c>
    </row>
    <row r="6907" spans="1:11" x14ac:dyDescent="0.45">
      <c r="A6907" s="10" t="s">
        <v>63</v>
      </c>
      <c r="B6907" s="20">
        <v>0.6</v>
      </c>
      <c r="C6907" s="19">
        <v>312</v>
      </c>
      <c r="D6907" s="19">
        <v>11.1462006</v>
      </c>
      <c r="E6907" s="23">
        <v>9.4899999999999998E-2</v>
      </c>
      <c r="F6907" s="23">
        <v>6.2700000000000006E-2</v>
      </c>
      <c r="G6907" s="17">
        <v>0</v>
      </c>
      <c r="H6907" s="17">
        <v>1</v>
      </c>
      <c r="I6907" s="17">
        <v>0.82105404199999998</v>
      </c>
      <c r="J6907" s="17">
        <v>0.17894595799999999</v>
      </c>
      <c r="K6907" s="17">
        <v>0</v>
      </c>
    </row>
    <row r="6908" spans="1:11" x14ac:dyDescent="0.45">
      <c r="A6908" s="10" t="s">
        <v>63</v>
      </c>
      <c r="B6908" s="20">
        <v>0.61</v>
      </c>
      <c r="C6908" s="19">
        <v>317</v>
      </c>
      <c r="D6908" s="19">
        <v>11.67637322</v>
      </c>
      <c r="E6908" s="23">
        <v>0.110738327</v>
      </c>
      <c r="F6908" s="23">
        <v>6.4799999999999996E-2</v>
      </c>
      <c r="G6908" s="17">
        <v>0</v>
      </c>
      <c r="H6908" s="17">
        <v>1</v>
      </c>
      <c r="I6908" s="17">
        <v>0.82483996400000004</v>
      </c>
      <c r="J6908" s="17">
        <v>0.17516003599999999</v>
      </c>
      <c r="K6908" s="17">
        <v>0</v>
      </c>
    </row>
    <row r="6909" spans="1:11" x14ac:dyDescent="0.45">
      <c r="A6909" s="10" t="s">
        <v>63</v>
      </c>
      <c r="B6909" s="20">
        <v>0.62</v>
      </c>
      <c r="C6909" s="19">
        <v>322</v>
      </c>
      <c r="D6909" s="19">
        <v>12.304498929999999</v>
      </c>
      <c r="E6909" s="23">
        <v>0.12668860100000001</v>
      </c>
      <c r="F6909" s="23">
        <v>6.6199999999999995E-2</v>
      </c>
      <c r="G6909" s="17">
        <v>0</v>
      </c>
      <c r="H6909" s="17">
        <v>1</v>
      </c>
      <c r="I6909" s="17">
        <v>0.83543137300000003</v>
      </c>
      <c r="J6909" s="17">
        <v>0.164568627</v>
      </c>
      <c r="K6909" s="17">
        <v>0</v>
      </c>
    </row>
    <row r="6910" spans="1:11" x14ac:dyDescent="0.45">
      <c r="A6910" s="10" t="s">
        <v>63</v>
      </c>
      <c r="B6910" s="20">
        <v>0.63</v>
      </c>
      <c r="C6910" s="19">
        <v>326</v>
      </c>
      <c r="D6910" s="19">
        <v>12.81548383</v>
      </c>
      <c r="E6910" s="23">
        <v>0.12904396600000001</v>
      </c>
      <c r="F6910" s="23">
        <v>7.0000000000000007E-2</v>
      </c>
      <c r="G6910" s="17">
        <v>0</v>
      </c>
      <c r="H6910" s="17">
        <v>1</v>
      </c>
      <c r="I6910" s="17">
        <v>0.84113869600000002</v>
      </c>
      <c r="J6910" s="17">
        <v>0.15886130400000001</v>
      </c>
      <c r="K6910" s="17">
        <v>0</v>
      </c>
    </row>
    <row r="6911" spans="1:11" x14ac:dyDescent="0.45">
      <c r="A6911" s="10" t="s">
        <v>63</v>
      </c>
      <c r="B6911" s="20">
        <v>0.67</v>
      </c>
      <c r="C6911" s="19">
        <v>348</v>
      </c>
      <c r="D6911" s="19">
        <v>15.75604676</v>
      </c>
      <c r="E6911" s="23">
        <v>0.13631173099999999</v>
      </c>
      <c r="F6911" s="23">
        <v>8.0399999999999999E-2</v>
      </c>
      <c r="G6911" s="17">
        <v>0</v>
      </c>
      <c r="H6911" s="17">
        <v>1</v>
      </c>
      <c r="I6911" s="17">
        <v>0.87542510900000003</v>
      </c>
      <c r="J6911" s="17">
        <v>0.12457489099999999</v>
      </c>
      <c r="K6911" s="17">
        <v>0</v>
      </c>
    </row>
    <row r="6912" spans="1:11" x14ac:dyDescent="0.45">
      <c r="A6912" s="10" t="s">
        <v>63</v>
      </c>
      <c r="B6912" s="20">
        <v>0.68</v>
      </c>
      <c r="C6912" s="19">
        <v>350</v>
      </c>
      <c r="D6912" s="19">
        <v>16.052330399999999</v>
      </c>
      <c r="E6912" s="23">
        <v>0.15183290999999999</v>
      </c>
      <c r="F6912" s="23">
        <v>8.1299999999999997E-2</v>
      </c>
      <c r="G6912" s="17">
        <v>0</v>
      </c>
      <c r="H6912" s="17">
        <v>1</v>
      </c>
      <c r="I6912" s="17">
        <v>0.87949391899999996</v>
      </c>
      <c r="J6912" s="17">
        <v>0.120506081</v>
      </c>
      <c r="K6912" s="17">
        <v>0</v>
      </c>
    </row>
    <row r="6913" spans="1:11" x14ac:dyDescent="0.45">
      <c r="A6913" s="10" t="s">
        <v>63</v>
      </c>
      <c r="B6913" s="20">
        <v>0.7</v>
      </c>
      <c r="C6913" s="19">
        <v>360</v>
      </c>
      <c r="D6913" s="19">
        <v>17.59091578</v>
      </c>
      <c r="E6913" s="23">
        <v>0.15385853799999999</v>
      </c>
      <c r="F6913" s="23">
        <v>0.10135791</v>
      </c>
      <c r="G6913" s="17">
        <v>0</v>
      </c>
      <c r="H6913" s="17">
        <v>1</v>
      </c>
      <c r="I6913" s="17">
        <v>0.89223213899999998</v>
      </c>
      <c r="J6913" s="17">
        <v>0.10776786100000001</v>
      </c>
      <c r="K6913" s="17">
        <v>0</v>
      </c>
    </row>
    <row r="6914" spans="1:11" x14ac:dyDescent="0.45">
      <c r="A6914" s="10" t="s">
        <v>63</v>
      </c>
      <c r="B6914" s="20">
        <v>0.71</v>
      </c>
      <c r="C6914" s="19">
        <v>368</v>
      </c>
      <c r="D6914" s="19">
        <v>18.969316450000001</v>
      </c>
      <c r="E6914" s="23">
        <v>0.189628202</v>
      </c>
      <c r="F6914" s="23">
        <v>0.11561632500000001</v>
      </c>
      <c r="G6914" s="17">
        <v>0</v>
      </c>
      <c r="H6914" s="17">
        <v>1</v>
      </c>
      <c r="I6914" s="17">
        <v>0.89646052200000004</v>
      </c>
      <c r="J6914" s="17">
        <v>0.103539478</v>
      </c>
      <c r="K6914" s="17">
        <v>0</v>
      </c>
    </row>
    <row r="6915" spans="1:11" x14ac:dyDescent="0.45">
      <c r="A6915" s="10" t="s">
        <v>63</v>
      </c>
      <c r="B6915" s="20">
        <v>0.72</v>
      </c>
      <c r="C6915" s="19">
        <v>373</v>
      </c>
      <c r="D6915" s="19">
        <v>20.012030129999999</v>
      </c>
      <c r="E6915" s="23">
        <v>0.22518613900000001</v>
      </c>
      <c r="F6915" s="23">
        <v>0.12062832499999999</v>
      </c>
      <c r="G6915" s="17">
        <v>0</v>
      </c>
      <c r="H6915" s="17">
        <v>1</v>
      </c>
      <c r="I6915" s="17">
        <v>0.90118414700000005</v>
      </c>
      <c r="J6915" s="17">
        <v>9.8799999999999999E-2</v>
      </c>
      <c r="K6915" s="17">
        <v>0</v>
      </c>
    </row>
    <row r="6916" spans="1:11" x14ac:dyDescent="0.45">
      <c r="A6916" s="10" t="s">
        <v>63</v>
      </c>
      <c r="B6916" s="20">
        <v>0.73</v>
      </c>
      <c r="C6916" s="19">
        <v>379</v>
      </c>
      <c r="D6916" s="19">
        <v>21.54327262</v>
      </c>
      <c r="E6916" s="23">
        <v>0.28537282000000003</v>
      </c>
      <c r="F6916" s="23">
        <v>0.13304971099999999</v>
      </c>
      <c r="G6916" s="17">
        <v>0</v>
      </c>
      <c r="H6916" s="17">
        <v>1</v>
      </c>
      <c r="I6916" s="17">
        <v>0.90628090400000005</v>
      </c>
      <c r="J6916" s="17">
        <v>9.3700000000000006E-2</v>
      </c>
      <c r="K6916" s="17">
        <v>0</v>
      </c>
    </row>
    <row r="6917" spans="1:11" x14ac:dyDescent="0.45">
      <c r="A6917" s="10" t="s">
        <v>63</v>
      </c>
      <c r="B6917" s="20">
        <v>0.74</v>
      </c>
      <c r="C6917" s="19">
        <v>380</v>
      </c>
      <c r="D6917" s="19">
        <v>21.8295952</v>
      </c>
      <c r="E6917" s="23">
        <v>0.28632258700000002</v>
      </c>
      <c r="F6917" s="23">
        <v>0.13465311199999999</v>
      </c>
      <c r="G6917" s="17">
        <v>0</v>
      </c>
      <c r="H6917" s="17">
        <v>1</v>
      </c>
      <c r="I6917" s="17">
        <v>0.90674765199999996</v>
      </c>
      <c r="J6917" s="17">
        <v>9.3299999999999994E-2</v>
      </c>
      <c r="K6917" s="17">
        <v>0</v>
      </c>
    </row>
    <row r="6918" spans="1:11" x14ac:dyDescent="0.45">
      <c r="A6918" s="10" t="s">
        <v>63</v>
      </c>
      <c r="B6918" s="20">
        <v>0.75</v>
      </c>
      <c r="C6918" s="19">
        <v>388</v>
      </c>
      <c r="D6918" s="19">
        <v>24.24201588</v>
      </c>
      <c r="E6918" s="23">
        <v>0.33345427399999999</v>
      </c>
      <c r="F6918" s="23">
        <v>0.150669895</v>
      </c>
      <c r="G6918" s="17">
        <v>0</v>
      </c>
      <c r="H6918" s="17">
        <v>1</v>
      </c>
      <c r="I6918" s="17">
        <v>0.91113549100000002</v>
      </c>
      <c r="J6918" s="17">
        <v>8.8900000000000007E-2</v>
      </c>
      <c r="K6918" s="17">
        <v>0</v>
      </c>
    </row>
    <row r="6919" spans="1:11" x14ac:dyDescent="0.45">
      <c r="A6919" s="10" t="s">
        <v>63</v>
      </c>
      <c r="B6919" s="20">
        <v>0.76</v>
      </c>
      <c r="C6919" s="19">
        <v>394</v>
      </c>
      <c r="D6919" s="19">
        <v>26.316654</v>
      </c>
      <c r="E6919" s="23">
        <v>0.36133781700000001</v>
      </c>
      <c r="F6919" s="23">
        <v>0.15971909100000001</v>
      </c>
      <c r="G6919" s="17">
        <v>0</v>
      </c>
      <c r="H6919" s="17">
        <v>1</v>
      </c>
      <c r="I6919" s="17">
        <v>0.91944908199999997</v>
      </c>
      <c r="J6919" s="17">
        <v>8.0600000000000005E-2</v>
      </c>
      <c r="K6919" s="17">
        <v>0</v>
      </c>
    </row>
    <row r="6920" spans="1:11" x14ac:dyDescent="0.45">
      <c r="A6920" s="10" t="s">
        <v>63</v>
      </c>
      <c r="B6920" s="20">
        <v>0.77</v>
      </c>
      <c r="C6920" s="19">
        <v>397</v>
      </c>
      <c r="D6920" s="19">
        <v>27.52337193</v>
      </c>
      <c r="E6920" s="23">
        <v>0.43101858700000001</v>
      </c>
      <c r="F6920" s="23">
        <v>0.16775178900000001</v>
      </c>
      <c r="G6920" s="17">
        <v>0</v>
      </c>
      <c r="H6920" s="17">
        <v>1</v>
      </c>
      <c r="I6920" s="17">
        <v>0.92304343600000005</v>
      </c>
      <c r="J6920" s="17">
        <v>7.6999999999999999E-2</v>
      </c>
      <c r="K6920" s="17">
        <v>0</v>
      </c>
    </row>
    <row r="6921" spans="1:11" x14ac:dyDescent="0.45">
      <c r="A6921" s="10" t="s">
        <v>63</v>
      </c>
      <c r="B6921" s="20">
        <v>0.78</v>
      </c>
      <c r="C6921" s="19">
        <v>405</v>
      </c>
      <c r="D6921" s="19">
        <v>30.98814733</v>
      </c>
      <c r="E6921" s="23">
        <v>0.43309692500000002</v>
      </c>
      <c r="F6921" s="23">
        <v>0.170189444</v>
      </c>
      <c r="G6921" s="17">
        <v>0</v>
      </c>
      <c r="H6921" s="17">
        <v>1</v>
      </c>
      <c r="I6921" s="17">
        <v>0.93296847800000005</v>
      </c>
      <c r="J6921" s="17">
        <v>6.7000000000000004E-2</v>
      </c>
      <c r="K6921" s="17">
        <v>0</v>
      </c>
    </row>
    <row r="6922" spans="1:11" x14ac:dyDescent="0.45">
      <c r="A6922" s="10" t="s">
        <v>63</v>
      </c>
      <c r="B6922" s="20">
        <v>0.79</v>
      </c>
      <c r="C6922" s="19">
        <v>410</v>
      </c>
      <c r="D6922" s="19">
        <v>33.654216609999999</v>
      </c>
      <c r="E6922" s="23">
        <v>0.555574283</v>
      </c>
      <c r="F6922" s="23">
        <v>0.21845584200000001</v>
      </c>
      <c r="G6922" s="17">
        <v>0</v>
      </c>
      <c r="H6922" s="17">
        <v>1</v>
      </c>
      <c r="I6922" s="17">
        <v>0.937043034</v>
      </c>
      <c r="J6922" s="17">
        <v>6.3E-2</v>
      </c>
      <c r="K6922" s="17">
        <v>0</v>
      </c>
    </row>
    <row r="6923" spans="1:11" x14ac:dyDescent="0.45">
      <c r="A6923" s="10" t="s">
        <v>63</v>
      </c>
      <c r="B6923" s="20">
        <v>0.8</v>
      </c>
      <c r="C6923" s="19">
        <v>411</v>
      </c>
      <c r="D6923" s="19">
        <v>34.215338209999999</v>
      </c>
      <c r="E6923" s="23">
        <v>0.56112160799999999</v>
      </c>
      <c r="F6923" s="23">
        <v>0.22169736600000001</v>
      </c>
      <c r="G6923" s="17">
        <v>0</v>
      </c>
      <c r="H6923" s="17">
        <v>1</v>
      </c>
      <c r="I6923" s="17">
        <v>0.93738866399999998</v>
      </c>
      <c r="J6923" s="17">
        <v>6.2600000000000003E-2</v>
      </c>
      <c r="K6923" s="17">
        <v>0</v>
      </c>
    </row>
    <row r="6924" spans="1:11" x14ac:dyDescent="0.45">
      <c r="A6924" s="10" t="s">
        <v>63</v>
      </c>
      <c r="B6924" s="20">
        <v>0.80200000000000005</v>
      </c>
      <c r="C6924" s="19">
        <v>414</v>
      </c>
      <c r="D6924" s="19">
        <v>35.922650689999998</v>
      </c>
      <c r="E6924" s="23">
        <v>0.56910415800000003</v>
      </c>
      <c r="F6924" s="23">
        <v>0.22895908400000001</v>
      </c>
      <c r="G6924" s="17">
        <v>0</v>
      </c>
      <c r="H6924" s="17">
        <v>1</v>
      </c>
      <c r="I6924" s="17">
        <v>0.93782850100000004</v>
      </c>
      <c r="J6924" s="17">
        <v>6.2199999999999998E-2</v>
      </c>
      <c r="K6924" s="17">
        <v>0</v>
      </c>
    </row>
    <row r="6925" spans="1:11" x14ac:dyDescent="0.45">
      <c r="A6925" s="10" t="s">
        <v>63</v>
      </c>
      <c r="B6925" s="20">
        <v>0.80400000000000005</v>
      </c>
      <c r="C6925" s="19">
        <v>415</v>
      </c>
      <c r="D6925" s="19">
        <v>36.508216570000002</v>
      </c>
      <c r="E6925" s="23">
        <v>0.58556588799999998</v>
      </c>
      <c r="F6925" s="23">
        <v>0.23867751500000001</v>
      </c>
      <c r="G6925" s="17">
        <v>0</v>
      </c>
      <c r="H6925" s="17">
        <v>1</v>
      </c>
      <c r="I6925" s="17">
        <v>0.93795968399999996</v>
      </c>
      <c r="J6925" s="17">
        <v>6.2E-2</v>
      </c>
      <c r="K6925" s="17">
        <v>0</v>
      </c>
    </row>
    <row r="6926" spans="1:11" x14ac:dyDescent="0.45">
      <c r="A6926" s="10" t="s">
        <v>63</v>
      </c>
      <c r="B6926" s="20">
        <v>0.81</v>
      </c>
      <c r="C6926" s="19">
        <v>418</v>
      </c>
      <c r="D6926" s="19">
        <v>38.390912360000002</v>
      </c>
      <c r="E6926" s="23">
        <v>0.62756526099999999</v>
      </c>
      <c r="F6926" s="23">
        <v>0.24769403700000001</v>
      </c>
      <c r="G6926" s="17">
        <v>0</v>
      </c>
      <c r="H6926" s="17">
        <v>1</v>
      </c>
      <c r="I6926" s="17">
        <v>0.93813421399999997</v>
      </c>
      <c r="J6926" s="17">
        <v>6.1899999999999997E-2</v>
      </c>
      <c r="K6926" s="17">
        <v>0</v>
      </c>
    </row>
    <row r="6927" spans="1:11" x14ac:dyDescent="0.45">
      <c r="A6927" s="10" t="s">
        <v>63</v>
      </c>
      <c r="B6927" s="20">
        <v>0.81299999999999994</v>
      </c>
      <c r="C6927" s="19">
        <v>420</v>
      </c>
      <c r="D6927" s="19">
        <v>39.936223349999999</v>
      </c>
      <c r="E6927" s="23">
        <v>0.772655494</v>
      </c>
      <c r="F6927" s="23">
        <v>0.26005645900000002</v>
      </c>
      <c r="G6927" s="17">
        <v>0</v>
      </c>
      <c r="H6927" s="17">
        <v>1</v>
      </c>
      <c r="I6927" s="17">
        <v>0.939097607</v>
      </c>
      <c r="J6927" s="17">
        <v>6.0900000000000003E-2</v>
      </c>
      <c r="K6927" s="17">
        <v>0</v>
      </c>
    </row>
    <row r="6928" spans="1:11" x14ac:dyDescent="0.45">
      <c r="A6928" s="10" t="s">
        <v>63</v>
      </c>
      <c r="B6928" s="20">
        <v>0.81699999999999995</v>
      </c>
      <c r="C6928" s="19">
        <v>422</v>
      </c>
      <c r="D6928" s="19">
        <v>41.513100799999997</v>
      </c>
      <c r="E6928" s="23">
        <v>0.78843872699999995</v>
      </c>
      <c r="F6928" s="23">
        <v>0.27125073100000002</v>
      </c>
      <c r="G6928" s="17">
        <v>0</v>
      </c>
      <c r="H6928" s="17">
        <v>1</v>
      </c>
      <c r="I6928" s="17">
        <v>0.94018552099999997</v>
      </c>
      <c r="J6928" s="17">
        <v>5.9799999999999999E-2</v>
      </c>
      <c r="K6928" s="17">
        <v>0</v>
      </c>
    </row>
    <row r="6929" spans="1:11" x14ac:dyDescent="0.45">
      <c r="A6929" s="10" t="s">
        <v>63</v>
      </c>
      <c r="B6929" s="20">
        <v>0.82499999999999996</v>
      </c>
      <c r="C6929" s="19">
        <v>426</v>
      </c>
      <c r="D6929" s="19">
        <v>44.93194433</v>
      </c>
      <c r="E6929" s="23">
        <v>0.85471088299999998</v>
      </c>
      <c r="F6929" s="23">
        <v>0.28572458000000001</v>
      </c>
      <c r="G6929" s="17">
        <v>0</v>
      </c>
      <c r="H6929" s="17">
        <v>1</v>
      </c>
      <c r="I6929" s="17">
        <v>0.94544514599999996</v>
      </c>
      <c r="J6929" s="17">
        <v>5.4600000000000003E-2</v>
      </c>
      <c r="K6929" s="17">
        <v>0</v>
      </c>
    </row>
    <row r="6930" spans="1:11" x14ac:dyDescent="0.45">
      <c r="A6930" s="10" t="s">
        <v>63</v>
      </c>
      <c r="B6930" s="20">
        <v>0.83299999999999996</v>
      </c>
      <c r="C6930" s="19">
        <v>430</v>
      </c>
      <c r="D6930" s="19">
        <v>48.806453159999997</v>
      </c>
      <c r="E6930" s="23">
        <v>0.96862720800000002</v>
      </c>
      <c r="F6930" s="23">
        <v>0.313725437</v>
      </c>
      <c r="G6930" s="17">
        <v>0</v>
      </c>
      <c r="H6930" s="17">
        <v>1</v>
      </c>
      <c r="I6930" s="17">
        <v>0.95117596000000004</v>
      </c>
      <c r="J6930" s="17">
        <v>4.8800000000000003E-2</v>
      </c>
      <c r="K6930" s="17">
        <v>0</v>
      </c>
    </row>
    <row r="6931" spans="1:11" x14ac:dyDescent="0.45">
      <c r="A6931" s="10" t="s">
        <v>63</v>
      </c>
      <c r="B6931" s="20">
        <v>0.83499999999999996</v>
      </c>
      <c r="C6931" s="19">
        <v>431</v>
      </c>
      <c r="D6931" s="19">
        <v>49.811235949999997</v>
      </c>
      <c r="E6931" s="23">
        <v>1.004782786</v>
      </c>
      <c r="F6931" s="23">
        <v>0.337981058</v>
      </c>
      <c r="G6931" s="17">
        <v>0</v>
      </c>
      <c r="H6931" s="17">
        <v>1</v>
      </c>
      <c r="I6931" s="17">
        <v>0.95250621199999996</v>
      </c>
      <c r="J6931" s="17">
        <v>4.7500000000000001E-2</v>
      </c>
      <c r="K6931" s="17">
        <v>0</v>
      </c>
    </row>
    <row r="6932" spans="1:11" x14ac:dyDescent="0.45">
      <c r="A6932" s="10" t="s">
        <v>63</v>
      </c>
      <c r="B6932" s="20">
        <v>0.83699999999999997</v>
      </c>
      <c r="C6932" s="19">
        <v>432</v>
      </c>
      <c r="D6932" s="19">
        <v>50.878987350000003</v>
      </c>
      <c r="E6932" s="23">
        <v>1.067751406</v>
      </c>
      <c r="F6932" s="23">
        <v>0.344098505</v>
      </c>
      <c r="G6932" s="17">
        <v>0</v>
      </c>
      <c r="H6932" s="17">
        <v>1</v>
      </c>
      <c r="I6932" s="17">
        <v>0.95336754499999998</v>
      </c>
      <c r="J6932" s="17">
        <v>4.6600000000000003E-2</v>
      </c>
      <c r="K6932" s="17">
        <v>0</v>
      </c>
    </row>
    <row r="6933" spans="1:11" x14ac:dyDescent="0.45">
      <c r="A6933" s="10" t="s">
        <v>63</v>
      </c>
      <c r="B6933" s="20">
        <v>0.83899999999999997</v>
      </c>
      <c r="C6933" s="19">
        <v>433</v>
      </c>
      <c r="D6933" s="19">
        <v>52.010237199999999</v>
      </c>
      <c r="E6933" s="23">
        <v>1.131249841</v>
      </c>
      <c r="F6933" s="23">
        <v>0.35067716700000001</v>
      </c>
      <c r="G6933" s="17">
        <v>0</v>
      </c>
      <c r="H6933" s="17">
        <v>1</v>
      </c>
      <c r="I6933" s="17">
        <v>0.95533170300000003</v>
      </c>
      <c r="J6933" s="17">
        <v>4.4699999999999997E-2</v>
      </c>
      <c r="K6933" s="17">
        <v>0</v>
      </c>
    </row>
    <row r="6934" spans="1:11" x14ac:dyDescent="0.45">
      <c r="A6934" s="10" t="s">
        <v>63</v>
      </c>
      <c r="B6934" s="20">
        <v>0.84099999999999997</v>
      </c>
      <c r="C6934" s="19">
        <v>434</v>
      </c>
      <c r="D6934" s="19">
        <v>53.149298399999999</v>
      </c>
      <c r="E6934" s="23">
        <v>1.1390612069999999</v>
      </c>
      <c r="F6934" s="23">
        <v>0.36410923499999998</v>
      </c>
      <c r="G6934" s="17">
        <v>0</v>
      </c>
      <c r="H6934" s="17">
        <v>1</v>
      </c>
      <c r="I6934" s="17">
        <v>0.95296672000000004</v>
      </c>
      <c r="J6934" s="17">
        <v>4.7033279999999997E-2</v>
      </c>
      <c r="K6934" s="17">
        <v>0</v>
      </c>
    </row>
    <row r="6935" spans="1:11" x14ac:dyDescent="0.45">
      <c r="A6935" s="10" t="s">
        <v>63</v>
      </c>
      <c r="B6935" s="20">
        <v>0.84299999999999997</v>
      </c>
      <c r="C6935" s="19">
        <v>435</v>
      </c>
      <c r="D6935" s="19">
        <v>54.296436569999997</v>
      </c>
      <c r="E6935" s="23">
        <v>1.147138169</v>
      </c>
      <c r="F6935" s="23">
        <v>0.37346124600000002</v>
      </c>
      <c r="G6935" s="17">
        <v>0</v>
      </c>
      <c r="H6935" s="17">
        <v>1</v>
      </c>
      <c r="I6935" s="17">
        <v>0.95394776699999995</v>
      </c>
      <c r="J6935" s="17">
        <v>4.6100000000000002E-2</v>
      </c>
      <c r="K6935" s="17">
        <v>0</v>
      </c>
    </row>
    <row r="6936" spans="1:11" x14ac:dyDescent="0.45">
      <c r="A6936" s="10" t="s">
        <v>63</v>
      </c>
      <c r="B6936" s="20">
        <v>0.84399999999999997</v>
      </c>
      <c r="C6936" s="19">
        <v>436</v>
      </c>
      <c r="D6936" s="19">
        <v>55.489978479999998</v>
      </c>
      <c r="E6936" s="23">
        <v>1.1935419119999999</v>
      </c>
      <c r="F6936" s="23">
        <v>0.38055919900000001</v>
      </c>
      <c r="G6936" s="17">
        <v>0</v>
      </c>
      <c r="H6936" s="17">
        <v>1</v>
      </c>
      <c r="I6936" s="17">
        <v>0.95433082000000002</v>
      </c>
      <c r="J6936" s="17">
        <v>4.5699999999999998E-2</v>
      </c>
      <c r="K6936" s="17">
        <v>0</v>
      </c>
    </row>
    <row r="6937" spans="1:11" x14ac:dyDescent="0.45">
      <c r="A6937" s="10" t="s">
        <v>63</v>
      </c>
      <c r="B6937" s="20">
        <v>0.84599999999999997</v>
      </c>
      <c r="C6937" s="19">
        <v>437</v>
      </c>
      <c r="D6937" s="19">
        <v>56.707815779999997</v>
      </c>
      <c r="E6937" s="23">
        <v>1.2178373</v>
      </c>
      <c r="F6937" s="23">
        <v>0.38794995100000002</v>
      </c>
      <c r="G6937" s="17">
        <v>0</v>
      </c>
      <c r="H6937" s="17">
        <v>1</v>
      </c>
      <c r="I6937" s="17">
        <v>0.95482681899999999</v>
      </c>
      <c r="J6937" s="17">
        <v>4.5199999999999997E-2</v>
      </c>
      <c r="K6937" s="17">
        <v>0</v>
      </c>
    </row>
    <row r="6938" spans="1:11" x14ac:dyDescent="0.45">
      <c r="A6938" s="10" t="s">
        <v>63</v>
      </c>
      <c r="B6938" s="20">
        <v>0.85199999999999998</v>
      </c>
      <c r="C6938" s="19">
        <v>440</v>
      </c>
      <c r="D6938" s="19">
        <v>60.446359149999999</v>
      </c>
      <c r="E6938" s="23">
        <v>1.2461811229999999</v>
      </c>
      <c r="F6938" s="23">
        <v>0.395426414</v>
      </c>
      <c r="G6938" s="17">
        <v>0</v>
      </c>
      <c r="H6938" s="17">
        <v>1</v>
      </c>
      <c r="I6938" s="17">
        <v>0.95648376300000004</v>
      </c>
      <c r="J6938" s="17">
        <v>4.3499999999999997E-2</v>
      </c>
      <c r="K6938" s="17">
        <v>0</v>
      </c>
    </row>
    <row r="6939" spans="1:11" x14ac:dyDescent="0.45">
      <c r="A6939" s="10" t="s">
        <v>63</v>
      </c>
      <c r="B6939" s="20">
        <v>0.85799999999999998</v>
      </c>
      <c r="C6939" s="19">
        <v>443</v>
      </c>
      <c r="D6939" s="19">
        <v>64.416064349999999</v>
      </c>
      <c r="E6939" s="23">
        <v>1.3232350660000001</v>
      </c>
      <c r="F6939" s="23">
        <v>0.41781469599999999</v>
      </c>
      <c r="G6939" s="17">
        <v>0</v>
      </c>
      <c r="H6939" s="17">
        <v>1</v>
      </c>
      <c r="I6939" s="17">
        <v>0.96010898700000002</v>
      </c>
      <c r="J6939" s="17">
        <v>3.9899999999999998E-2</v>
      </c>
      <c r="K6939" s="17">
        <v>0</v>
      </c>
    </row>
    <row r="6940" spans="1:11" x14ac:dyDescent="0.45">
      <c r="A6940" s="10" t="s">
        <v>63</v>
      </c>
      <c r="B6940" s="20">
        <v>0.86</v>
      </c>
      <c r="C6940" s="19">
        <v>444</v>
      </c>
      <c r="D6940" s="19">
        <v>65.753381750000003</v>
      </c>
      <c r="E6940" s="23">
        <v>1.3373173949999999</v>
      </c>
      <c r="F6940" s="23">
        <v>0.44103060300000002</v>
      </c>
      <c r="G6940" s="17">
        <v>0</v>
      </c>
      <c r="H6940" s="17">
        <v>1</v>
      </c>
      <c r="I6940" s="17">
        <v>0.96122775400000005</v>
      </c>
      <c r="J6940" s="17">
        <v>3.8800000000000001E-2</v>
      </c>
      <c r="K6940" s="17">
        <v>0</v>
      </c>
    </row>
    <row r="6941" spans="1:11" x14ac:dyDescent="0.45">
      <c r="A6941" s="10" t="s">
        <v>63</v>
      </c>
      <c r="B6941" s="20">
        <v>0.86199999999999999</v>
      </c>
      <c r="C6941" s="19">
        <v>445</v>
      </c>
      <c r="D6941" s="19">
        <v>67.096063419999993</v>
      </c>
      <c r="E6941" s="23">
        <v>1.3426816749999999</v>
      </c>
      <c r="F6941" s="23">
        <v>0.448626254</v>
      </c>
      <c r="G6941" s="17">
        <v>0</v>
      </c>
      <c r="H6941" s="17">
        <v>1</v>
      </c>
      <c r="I6941" s="17">
        <v>0.96147260400000001</v>
      </c>
      <c r="J6941" s="17">
        <v>3.85E-2</v>
      </c>
      <c r="K6941" s="17">
        <v>0</v>
      </c>
    </row>
    <row r="6942" spans="1:11" x14ac:dyDescent="0.45">
      <c r="A6942" s="10" t="s">
        <v>63</v>
      </c>
      <c r="B6942" s="20">
        <v>0.86399999999999999</v>
      </c>
      <c r="C6942" s="19">
        <v>446</v>
      </c>
      <c r="D6942" s="19">
        <v>68.440798220000005</v>
      </c>
      <c r="E6942" s="23">
        <v>1.3447348029999999</v>
      </c>
      <c r="F6942" s="23">
        <v>0.45613932400000001</v>
      </c>
      <c r="G6942" s="17">
        <v>0</v>
      </c>
      <c r="H6942" s="17">
        <v>1</v>
      </c>
      <c r="I6942" s="17">
        <v>0.96310222000000001</v>
      </c>
      <c r="J6942" s="17">
        <v>3.6900000000000002E-2</v>
      </c>
      <c r="K6942" s="17">
        <v>0</v>
      </c>
    </row>
    <row r="6943" spans="1:11" x14ac:dyDescent="0.45">
      <c r="A6943" s="10" t="s">
        <v>63</v>
      </c>
      <c r="B6943" s="20">
        <v>0.86599999999999999</v>
      </c>
      <c r="C6943" s="19">
        <v>447</v>
      </c>
      <c r="D6943" s="19">
        <v>69.786056689999995</v>
      </c>
      <c r="E6943" s="23">
        <v>1.345258464</v>
      </c>
      <c r="F6943" s="23">
        <v>0.463544287</v>
      </c>
      <c r="G6943" s="17">
        <v>0</v>
      </c>
      <c r="H6943" s="17">
        <v>1</v>
      </c>
      <c r="I6943" s="17">
        <v>0.963167208</v>
      </c>
      <c r="J6943" s="17">
        <v>3.6799999999999999E-2</v>
      </c>
      <c r="K6943" s="17">
        <v>0</v>
      </c>
    </row>
    <row r="6944" spans="1:11" x14ac:dyDescent="0.45">
      <c r="A6944" s="10" t="s">
        <v>63</v>
      </c>
      <c r="B6944" s="20">
        <v>0.86799999999999999</v>
      </c>
      <c r="C6944" s="19">
        <v>448</v>
      </c>
      <c r="D6944" s="19">
        <v>71.152798989999994</v>
      </c>
      <c r="E6944" s="23">
        <v>1.3667423009999999</v>
      </c>
      <c r="F6944" s="23">
        <v>0.47083118099999999</v>
      </c>
      <c r="G6944" s="17">
        <v>0</v>
      </c>
      <c r="H6944" s="17">
        <v>1</v>
      </c>
      <c r="I6944" s="17">
        <v>0.96440700099999999</v>
      </c>
      <c r="J6944" s="17">
        <v>3.56E-2</v>
      </c>
      <c r="K6944" s="17">
        <v>0</v>
      </c>
    </row>
    <row r="6945" spans="1:11" x14ac:dyDescent="0.45">
      <c r="A6945" s="10" t="s">
        <v>63</v>
      </c>
      <c r="B6945" s="20">
        <v>0.87</v>
      </c>
      <c r="C6945" s="19">
        <v>449</v>
      </c>
      <c r="D6945" s="19">
        <v>72.522212210000006</v>
      </c>
      <c r="E6945" s="23">
        <v>1.3694132210000001</v>
      </c>
      <c r="F6945" s="23">
        <v>0.478174714</v>
      </c>
      <c r="G6945" s="17">
        <v>0</v>
      </c>
      <c r="H6945" s="17">
        <v>1</v>
      </c>
      <c r="I6945" s="17">
        <v>0.96459433100000003</v>
      </c>
      <c r="J6945" s="17">
        <v>3.5400000000000001E-2</v>
      </c>
      <c r="K6945" s="17">
        <v>0</v>
      </c>
    </row>
    <row r="6946" spans="1:11" x14ac:dyDescent="0.45">
      <c r="A6946" s="10" t="s">
        <v>63</v>
      </c>
      <c r="B6946" s="20">
        <v>0.872</v>
      </c>
      <c r="C6946" s="19">
        <v>450</v>
      </c>
      <c r="D6946" s="19">
        <v>73.928155439999998</v>
      </c>
      <c r="E6946" s="23">
        <v>1.405943229</v>
      </c>
      <c r="F6946" s="23">
        <v>0.485420556</v>
      </c>
      <c r="G6946" s="17">
        <v>0</v>
      </c>
      <c r="H6946" s="17">
        <v>1</v>
      </c>
      <c r="I6946" s="17">
        <v>0.96482461799999997</v>
      </c>
      <c r="J6946" s="17">
        <v>3.5200000000000002E-2</v>
      </c>
      <c r="K6946" s="17">
        <v>0</v>
      </c>
    </row>
    <row r="6947" spans="1:11" x14ac:dyDescent="0.45">
      <c r="A6947" s="10" t="s">
        <v>63</v>
      </c>
      <c r="B6947" s="20">
        <v>0.877</v>
      </c>
      <c r="C6947" s="19">
        <v>453</v>
      </c>
      <c r="D6947" s="19">
        <v>78.190965520000006</v>
      </c>
      <c r="E6947" s="23">
        <v>1.420936693</v>
      </c>
      <c r="F6947" s="23">
        <v>0.49284412599999999</v>
      </c>
      <c r="G6947" s="17">
        <v>0</v>
      </c>
      <c r="H6947" s="17">
        <v>1</v>
      </c>
      <c r="I6947" s="17">
        <v>0.96739649000000005</v>
      </c>
      <c r="J6947" s="17">
        <v>3.2599999999999997E-2</v>
      </c>
      <c r="K6947" s="17">
        <v>0</v>
      </c>
    </row>
    <row r="6948" spans="1:11" x14ac:dyDescent="0.45">
      <c r="A6948" s="10" t="s">
        <v>63</v>
      </c>
      <c r="B6948" s="20">
        <v>0.879</v>
      </c>
      <c r="C6948" s="19">
        <v>454</v>
      </c>
      <c r="D6948" s="19">
        <v>79.739349529999998</v>
      </c>
      <c r="E6948" s="23">
        <v>1.5483840149999999</v>
      </c>
      <c r="F6948" s="23">
        <v>0.51476757200000001</v>
      </c>
      <c r="G6948" s="17">
        <v>0</v>
      </c>
      <c r="H6948" s="17">
        <v>1</v>
      </c>
      <c r="I6948" s="17">
        <v>0.96789119300000004</v>
      </c>
      <c r="J6948" s="17">
        <v>3.2099999999999997E-2</v>
      </c>
      <c r="K6948" s="17">
        <v>0</v>
      </c>
    </row>
    <row r="6949" spans="1:11" x14ac:dyDescent="0.45">
      <c r="A6949" s="10" t="s">
        <v>63</v>
      </c>
      <c r="B6949" s="20">
        <v>0.88300000000000001</v>
      </c>
      <c r="C6949" s="19">
        <v>456</v>
      </c>
      <c r="D6949" s="19">
        <v>82.921642599999998</v>
      </c>
      <c r="E6949" s="23">
        <v>1.5911465330000001</v>
      </c>
      <c r="F6949" s="23">
        <v>0.52284270099999997</v>
      </c>
      <c r="G6949" s="17">
        <v>0</v>
      </c>
      <c r="H6949" s="17">
        <v>1</v>
      </c>
      <c r="I6949" s="17">
        <v>0.96945658899999998</v>
      </c>
      <c r="J6949" s="17">
        <v>3.0499999999999999E-2</v>
      </c>
      <c r="K6949" s="17">
        <v>0</v>
      </c>
    </row>
    <row r="6950" spans="1:11" x14ac:dyDescent="0.45">
      <c r="A6950" s="10" t="s">
        <v>63</v>
      </c>
      <c r="B6950" s="20">
        <v>0.88500000000000001</v>
      </c>
      <c r="C6950" s="19">
        <v>457</v>
      </c>
      <c r="D6950" s="19">
        <v>84.557178699999994</v>
      </c>
      <c r="E6950" s="23">
        <v>1.6355361070000001</v>
      </c>
      <c r="F6950" s="23">
        <v>0.53927814399999996</v>
      </c>
      <c r="G6950" s="17">
        <v>0</v>
      </c>
      <c r="H6950" s="17">
        <v>1</v>
      </c>
      <c r="I6950" s="17">
        <v>0.96962777099999997</v>
      </c>
      <c r="J6950" s="17">
        <v>3.04E-2</v>
      </c>
      <c r="K6950" s="17">
        <v>0</v>
      </c>
    </row>
    <row r="6951" spans="1:11" x14ac:dyDescent="0.45">
      <c r="A6951" s="10" t="s">
        <v>63</v>
      </c>
      <c r="B6951" s="20">
        <v>0.88700000000000001</v>
      </c>
      <c r="C6951" s="19">
        <v>458</v>
      </c>
      <c r="D6951" s="19">
        <v>86.263076909999995</v>
      </c>
      <c r="E6951" s="23">
        <v>1.70589821</v>
      </c>
      <c r="F6951" s="23">
        <v>0.54764652599999997</v>
      </c>
      <c r="G6951" s="17">
        <v>0</v>
      </c>
      <c r="H6951" s="17">
        <v>1</v>
      </c>
      <c r="I6951" s="17">
        <v>0.97023664799999998</v>
      </c>
      <c r="J6951" s="17">
        <v>2.98E-2</v>
      </c>
      <c r="K6951" s="17">
        <v>0</v>
      </c>
    </row>
    <row r="6952" spans="1:11" x14ac:dyDescent="0.45">
      <c r="A6952" s="10" t="s">
        <v>63</v>
      </c>
      <c r="B6952" s="20">
        <v>0.89100000000000001</v>
      </c>
      <c r="C6952" s="19">
        <v>460</v>
      </c>
      <c r="D6952" s="19">
        <v>89.755526340000003</v>
      </c>
      <c r="E6952" s="23">
        <v>1.7462247129999999</v>
      </c>
      <c r="F6952" s="23">
        <v>0.55642115999999997</v>
      </c>
      <c r="G6952" s="17">
        <v>0</v>
      </c>
      <c r="H6952" s="17">
        <v>1</v>
      </c>
      <c r="I6952" s="17">
        <v>0.97223371599999997</v>
      </c>
      <c r="J6952" s="17">
        <v>2.7799999999999998E-2</v>
      </c>
      <c r="K6952" s="17">
        <v>0</v>
      </c>
    </row>
    <row r="6953" spans="1:11" x14ac:dyDescent="0.45">
      <c r="A6953" s="10" t="s">
        <v>63</v>
      </c>
      <c r="B6953" s="20">
        <v>0.89700000000000002</v>
      </c>
      <c r="C6953" s="19">
        <v>463</v>
      </c>
      <c r="D6953" s="19">
        <v>95.058228779999993</v>
      </c>
      <c r="E6953" s="23">
        <v>1.7675674800000001</v>
      </c>
      <c r="F6953" s="23">
        <v>0.65606894999999998</v>
      </c>
      <c r="G6953" s="17">
        <v>0</v>
      </c>
      <c r="H6953" s="17">
        <v>1</v>
      </c>
      <c r="I6953" s="17">
        <v>0.97422981799999997</v>
      </c>
      <c r="J6953" s="17">
        <v>2.58E-2</v>
      </c>
      <c r="K6953" s="17">
        <v>0</v>
      </c>
    </row>
    <row r="6954" spans="1:11" x14ac:dyDescent="0.45">
      <c r="A6954" s="10" t="s">
        <v>63</v>
      </c>
      <c r="B6954" s="20">
        <v>0.90100000000000002</v>
      </c>
      <c r="C6954" s="19">
        <v>465</v>
      </c>
      <c r="D6954" s="19">
        <v>98.680465949999999</v>
      </c>
      <c r="E6954" s="23">
        <v>1.8111185860000001</v>
      </c>
      <c r="F6954" s="23">
        <v>0.68958419100000001</v>
      </c>
      <c r="G6954" s="17">
        <v>0</v>
      </c>
      <c r="H6954" s="17">
        <v>1</v>
      </c>
      <c r="I6954" s="17">
        <v>0.97435437400000002</v>
      </c>
      <c r="J6954" s="17">
        <v>2.5600000000000001E-2</v>
      </c>
      <c r="K6954" s="17">
        <v>0</v>
      </c>
    </row>
    <row r="6955" spans="1:11" x14ac:dyDescent="0.45">
      <c r="A6955" s="10" t="s">
        <v>63</v>
      </c>
      <c r="B6955" s="20">
        <v>0.90300000000000002</v>
      </c>
      <c r="C6955" s="19">
        <v>466</v>
      </c>
      <c r="D6955" s="19">
        <v>100.55403800000001</v>
      </c>
      <c r="E6955" s="23">
        <v>1.873572008</v>
      </c>
      <c r="F6955" s="23">
        <v>0.71362041799999998</v>
      </c>
      <c r="G6955" s="17">
        <v>0</v>
      </c>
      <c r="H6955" s="17">
        <v>1</v>
      </c>
      <c r="I6955" s="17">
        <v>0.97465972999999995</v>
      </c>
      <c r="J6955" s="17">
        <v>2.53E-2</v>
      </c>
      <c r="K6955" s="17">
        <v>0</v>
      </c>
    </row>
    <row r="6956" spans="1:11" x14ac:dyDescent="0.45">
      <c r="A6956" s="10" t="s">
        <v>63</v>
      </c>
      <c r="B6956" s="20">
        <v>0.90500000000000003</v>
      </c>
      <c r="C6956" s="19">
        <v>467</v>
      </c>
      <c r="D6956" s="19">
        <v>102.5365745</v>
      </c>
      <c r="E6956" s="23">
        <v>1.9825365720000001</v>
      </c>
      <c r="F6956" s="23">
        <v>0.72846299599999997</v>
      </c>
      <c r="G6956" s="17">
        <v>0</v>
      </c>
      <c r="H6956" s="17">
        <v>1</v>
      </c>
      <c r="I6956" s="17">
        <v>0.97494923499999997</v>
      </c>
      <c r="J6956" s="17">
        <v>2.5100000000000001E-2</v>
      </c>
      <c r="K6956" s="17">
        <v>0</v>
      </c>
    </row>
    <row r="6957" spans="1:11" x14ac:dyDescent="0.45">
      <c r="A6957" s="10" t="s">
        <v>63</v>
      </c>
      <c r="B6957" s="20">
        <v>0.90600000000000003</v>
      </c>
      <c r="C6957" s="19">
        <v>468</v>
      </c>
      <c r="D6957" s="19">
        <v>104.5250594</v>
      </c>
      <c r="E6957" s="23">
        <v>1.9884849</v>
      </c>
      <c r="F6957" s="23">
        <v>0.73918157399999995</v>
      </c>
      <c r="G6957" s="17">
        <v>0</v>
      </c>
      <c r="H6957" s="17">
        <v>1</v>
      </c>
      <c r="I6957" s="17">
        <v>0.97518176999999995</v>
      </c>
      <c r="J6957" s="17">
        <v>2.4799999999999999E-2</v>
      </c>
      <c r="K6957" s="17">
        <v>0</v>
      </c>
    </row>
    <row r="6958" spans="1:11" x14ac:dyDescent="0.45">
      <c r="A6958" s="10" t="s">
        <v>63</v>
      </c>
      <c r="B6958" s="20">
        <v>0.90800000000000003</v>
      </c>
      <c r="C6958" s="19">
        <v>469</v>
      </c>
      <c r="D6958" s="19">
        <v>106.5580661</v>
      </c>
      <c r="E6958" s="23">
        <v>2.033006672</v>
      </c>
      <c r="F6958" s="23">
        <v>0.74976889000000002</v>
      </c>
      <c r="G6958" s="17">
        <v>0</v>
      </c>
      <c r="H6958" s="17">
        <v>1</v>
      </c>
      <c r="I6958" s="17">
        <v>0.97564406299999995</v>
      </c>
      <c r="J6958" s="17">
        <v>2.4400000000000002E-2</v>
      </c>
      <c r="K6958" s="17">
        <v>0</v>
      </c>
    </row>
    <row r="6959" spans="1:11" x14ac:dyDescent="0.45">
      <c r="A6959" s="10" t="s">
        <v>63</v>
      </c>
      <c r="B6959" s="20">
        <v>0.91</v>
      </c>
      <c r="C6959" s="19">
        <v>470</v>
      </c>
      <c r="D6959" s="19">
        <v>108.6041513</v>
      </c>
      <c r="E6959" s="23">
        <v>2.0460851660000001</v>
      </c>
      <c r="F6959" s="23">
        <v>0.76055240099999999</v>
      </c>
      <c r="G6959" s="17">
        <v>0</v>
      </c>
      <c r="H6959" s="17">
        <v>1</v>
      </c>
      <c r="I6959" s="17">
        <v>0.97587729199999995</v>
      </c>
      <c r="J6959" s="17">
        <v>2.41E-2</v>
      </c>
      <c r="K6959" s="17">
        <v>0</v>
      </c>
    </row>
    <row r="6960" spans="1:11" x14ac:dyDescent="0.45">
      <c r="A6960" s="10" t="s">
        <v>63</v>
      </c>
      <c r="B6960" s="20">
        <v>0.91200000000000003</v>
      </c>
      <c r="C6960" s="19">
        <v>471</v>
      </c>
      <c r="D6960" s="19">
        <v>110.7365192</v>
      </c>
      <c r="E6960" s="23">
        <v>2.132367924</v>
      </c>
      <c r="F6960" s="23">
        <v>0.77126517400000005</v>
      </c>
      <c r="G6960" s="17">
        <v>0</v>
      </c>
      <c r="H6960" s="17">
        <v>1</v>
      </c>
      <c r="I6960" s="17">
        <v>0.975573668</v>
      </c>
      <c r="J6960" s="17">
        <v>2.4400000000000002E-2</v>
      </c>
      <c r="K6960" s="17">
        <v>0</v>
      </c>
    </row>
    <row r="6961" spans="1:11" x14ac:dyDescent="0.45">
      <c r="A6961" s="10" t="s">
        <v>63</v>
      </c>
      <c r="B6961" s="20">
        <v>0.91400000000000003</v>
      </c>
      <c r="C6961" s="19">
        <v>472</v>
      </c>
      <c r="D6961" s="19">
        <v>112.920344</v>
      </c>
      <c r="E6961" s="23">
        <v>2.1838248199999999</v>
      </c>
      <c r="F6961" s="23">
        <v>0.78251395700000004</v>
      </c>
      <c r="G6961" s="17">
        <v>0</v>
      </c>
      <c r="H6961" s="17">
        <v>1</v>
      </c>
      <c r="I6961" s="17">
        <v>0.97604818299999996</v>
      </c>
      <c r="J6961" s="17">
        <v>2.4E-2</v>
      </c>
      <c r="K6961" s="17">
        <v>0</v>
      </c>
    </row>
    <row r="6962" spans="1:11" x14ac:dyDescent="0.45">
      <c r="A6962" s="10" t="s">
        <v>63</v>
      </c>
      <c r="B6962" s="20">
        <v>0.91600000000000004</v>
      </c>
      <c r="C6962" s="19">
        <v>473</v>
      </c>
      <c r="D6962" s="19">
        <v>115.1862852</v>
      </c>
      <c r="E6962" s="23">
        <v>2.2659411390000002</v>
      </c>
      <c r="F6962" s="23">
        <v>0.79400011199999998</v>
      </c>
      <c r="G6962" s="17">
        <v>0</v>
      </c>
      <c r="H6962" s="17">
        <v>1</v>
      </c>
      <c r="I6962" s="17">
        <v>0.97621579300000005</v>
      </c>
      <c r="J6962" s="17">
        <v>2.3800000000000002E-2</v>
      </c>
      <c r="K6962" s="17">
        <v>0</v>
      </c>
    </row>
    <row r="6963" spans="1:11" x14ac:dyDescent="0.45">
      <c r="A6963" s="10" t="s">
        <v>63</v>
      </c>
      <c r="B6963" s="20">
        <v>0.91800000000000004</v>
      </c>
      <c r="C6963" s="19">
        <v>474</v>
      </c>
      <c r="D6963" s="19">
        <v>117.4854809</v>
      </c>
      <c r="E6963" s="23">
        <v>2.299195723</v>
      </c>
      <c r="F6963" s="23">
        <v>0.80596711200000004</v>
      </c>
      <c r="G6963" s="17">
        <v>0</v>
      </c>
      <c r="H6963" s="17">
        <v>1</v>
      </c>
      <c r="I6963" s="17">
        <v>0.97623521400000002</v>
      </c>
      <c r="J6963" s="17">
        <v>2.3800000000000002E-2</v>
      </c>
      <c r="K6963" s="17">
        <v>0</v>
      </c>
    </row>
    <row r="6964" spans="1:11" x14ac:dyDescent="0.45">
      <c r="A6964" s="10" t="s">
        <v>63</v>
      </c>
      <c r="B6964" s="20">
        <v>0.92</v>
      </c>
      <c r="C6964" s="19">
        <v>475</v>
      </c>
      <c r="D6964" s="19">
        <v>119.8770684</v>
      </c>
      <c r="E6964" s="23">
        <v>2.3915875579999999</v>
      </c>
      <c r="F6964" s="23">
        <v>0.81800927800000001</v>
      </c>
      <c r="G6964" s="17">
        <v>0</v>
      </c>
      <c r="H6964" s="17">
        <v>1</v>
      </c>
      <c r="I6964" s="17">
        <v>0.97632544499999996</v>
      </c>
      <c r="J6964" s="17">
        <v>2.3699999999999999E-2</v>
      </c>
      <c r="K6964" s="17">
        <v>0</v>
      </c>
    </row>
    <row r="6965" spans="1:11" x14ac:dyDescent="0.45">
      <c r="A6965" s="10" t="s">
        <v>63</v>
      </c>
      <c r="B6965" s="20">
        <v>0.92200000000000004</v>
      </c>
      <c r="C6965" s="19">
        <v>476</v>
      </c>
      <c r="D6965" s="19">
        <v>122.31938649999999</v>
      </c>
      <c r="E6965" s="23">
        <v>2.4423180690000001</v>
      </c>
      <c r="F6965" s="23">
        <v>0.830597904</v>
      </c>
      <c r="G6965" s="17">
        <v>0</v>
      </c>
      <c r="H6965" s="17">
        <v>1</v>
      </c>
      <c r="I6965" s="17">
        <v>0.97642034899999997</v>
      </c>
      <c r="J6965" s="17">
        <v>2.3599999999999999E-2</v>
      </c>
      <c r="K6965" s="17">
        <v>0</v>
      </c>
    </row>
    <row r="6966" spans="1:11" x14ac:dyDescent="0.45">
      <c r="A6966" s="10" t="s">
        <v>63</v>
      </c>
      <c r="B6966" s="20">
        <v>0.92400000000000004</v>
      </c>
      <c r="C6966" s="19">
        <v>477</v>
      </c>
      <c r="D6966" s="19">
        <v>124.85717150000001</v>
      </c>
      <c r="E6966" s="23">
        <v>2.5377849800000001</v>
      </c>
      <c r="F6966" s="23">
        <v>0.84338933400000005</v>
      </c>
      <c r="G6966" s="17">
        <v>0</v>
      </c>
      <c r="H6966" s="17">
        <v>1</v>
      </c>
      <c r="I6966" s="17">
        <v>0.97678911400000001</v>
      </c>
      <c r="J6966" s="17">
        <v>2.3199999999999998E-2</v>
      </c>
      <c r="K6966" s="17">
        <v>0</v>
      </c>
    </row>
    <row r="6967" spans="1:11" x14ac:dyDescent="0.45">
      <c r="A6967" s="10" t="s">
        <v>63</v>
      </c>
      <c r="B6967" s="20">
        <v>0.92600000000000005</v>
      </c>
      <c r="C6967" s="19">
        <v>478</v>
      </c>
      <c r="D6967" s="19">
        <v>127.6115029</v>
      </c>
      <c r="E6967" s="23">
        <v>2.754331369</v>
      </c>
      <c r="F6967" s="23">
        <v>0.856731032</v>
      </c>
      <c r="G6967" s="17">
        <v>0</v>
      </c>
      <c r="H6967" s="17">
        <v>1</v>
      </c>
      <c r="I6967" s="17">
        <v>0.97687359100000004</v>
      </c>
      <c r="J6967" s="17">
        <v>2.3099999999999999E-2</v>
      </c>
      <c r="K6967" s="17">
        <v>0</v>
      </c>
    </row>
    <row r="6968" spans="1:11" x14ac:dyDescent="0.45">
      <c r="A6968" s="10" t="s">
        <v>63</v>
      </c>
      <c r="B6968" s="20">
        <v>0.93</v>
      </c>
      <c r="C6968" s="19">
        <v>480</v>
      </c>
      <c r="D6968" s="19">
        <v>133.25237670000001</v>
      </c>
      <c r="E6968" s="23">
        <v>2.8204369040000001</v>
      </c>
      <c r="F6968" s="23">
        <v>0.87155603500000001</v>
      </c>
      <c r="G6968" s="17">
        <v>0</v>
      </c>
      <c r="H6968" s="17">
        <v>1</v>
      </c>
      <c r="I6968" s="17">
        <v>0.97789994700000005</v>
      </c>
      <c r="J6968" s="17">
        <v>2.2100000000000002E-2</v>
      </c>
      <c r="K6968" s="17">
        <v>0</v>
      </c>
    </row>
    <row r="6969" spans="1:11" x14ac:dyDescent="0.45">
      <c r="A6969" s="10" t="s">
        <v>63</v>
      </c>
      <c r="B6969" s="20">
        <v>0.93200000000000005</v>
      </c>
      <c r="C6969" s="19">
        <v>481</v>
      </c>
      <c r="D6969" s="19">
        <v>136.12345210000001</v>
      </c>
      <c r="E6969" s="23">
        <v>2.8710754029999999</v>
      </c>
      <c r="F6969" s="23">
        <v>0.96384550700000005</v>
      </c>
      <c r="G6969" s="17">
        <v>0</v>
      </c>
      <c r="H6969" s="17">
        <v>1</v>
      </c>
      <c r="I6969" s="17">
        <v>0.97814007800000002</v>
      </c>
      <c r="J6969" s="17">
        <v>2.1899999999999999E-2</v>
      </c>
      <c r="K6969" s="17">
        <v>0</v>
      </c>
    </row>
    <row r="6970" spans="1:11" x14ac:dyDescent="0.45">
      <c r="A6970" s="10" t="s">
        <v>63</v>
      </c>
      <c r="B6970" s="20">
        <v>0.93400000000000005</v>
      </c>
      <c r="C6970" s="19">
        <v>482</v>
      </c>
      <c r="D6970" s="19">
        <v>138.99532239999999</v>
      </c>
      <c r="E6970" s="23">
        <v>2.8718703290000001</v>
      </c>
      <c r="F6970" s="23">
        <v>0.97960773800000001</v>
      </c>
      <c r="G6970" s="17">
        <v>0</v>
      </c>
      <c r="H6970" s="17">
        <v>1</v>
      </c>
      <c r="I6970" s="17">
        <v>0.97849098599999995</v>
      </c>
      <c r="J6970" s="17">
        <v>2.1499999999999998E-2</v>
      </c>
      <c r="K6970" s="17">
        <v>0</v>
      </c>
    </row>
    <row r="6971" spans="1:11" x14ac:dyDescent="0.45">
      <c r="A6971" s="10" t="s">
        <v>63</v>
      </c>
      <c r="B6971" s="20">
        <v>0.93600000000000005</v>
      </c>
      <c r="C6971" s="19">
        <v>483</v>
      </c>
      <c r="D6971" s="19">
        <v>142.09976760000001</v>
      </c>
      <c r="E6971" s="23">
        <v>3.1044451830000002</v>
      </c>
      <c r="F6971" s="23">
        <v>0.99511808700000004</v>
      </c>
      <c r="G6971" s="17">
        <v>0</v>
      </c>
      <c r="H6971" s="17">
        <v>1</v>
      </c>
      <c r="I6971" s="17">
        <v>0.978933308</v>
      </c>
      <c r="J6971" s="17">
        <v>2.1100000000000001E-2</v>
      </c>
      <c r="K6971" s="17">
        <v>0</v>
      </c>
    </row>
    <row r="6972" spans="1:11" x14ac:dyDescent="0.45">
      <c r="A6972" s="10" t="s">
        <v>63</v>
      </c>
      <c r="B6972" s="20">
        <v>0.93700000000000006</v>
      </c>
      <c r="C6972" s="19">
        <v>484</v>
      </c>
      <c r="D6972" s="19">
        <v>145.2551029</v>
      </c>
      <c r="E6972" s="23">
        <v>3.1553352889999999</v>
      </c>
      <c r="F6972" s="23">
        <v>1.012267088</v>
      </c>
      <c r="G6972" s="17">
        <v>0</v>
      </c>
      <c r="H6972" s="17">
        <v>1</v>
      </c>
      <c r="I6972" s="17">
        <v>0.97939979600000004</v>
      </c>
      <c r="J6972" s="17">
        <v>2.06E-2</v>
      </c>
      <c r="K6972" s="17">
        <v>0</v>
      </c>
    </row>
    <row r="6973" spans="1:11" x14ac:dyDescent="0.45">
      <c r="A6973" s="10" t="s">
        <v>63</v>
      </c>
      <c r="B6973" s="20">
        <v>0.93899999999999995</v>
      </c>
      <c r="C6973" s="19">
        <v>485</v>
      </c>
      <c r="D6973" s="19">
        <v>148.58410480000001</v>
      </c>
      <c r="E6973" s="23">
        <v>3.3290019169999998</v>
      </c>
      <c r="F6973" s="23">
        <v>1.029549896</v>
      </c>
      <c r="G6973" s="17">
        <v>0</v>
      </c>
      <c r="H6973" s="17">
        <v>1</v>
      </c>
      <c r="I6973" s="17">
        <v>0.97964997499999995</v>
      </c>
      <c r="J6973" s="17">
        <v>2.0400000000000001E-2</v>
      </c>
      <c r="K6973" s="17">
        <v>0</v>
      </c>
    </row>
    <row r="6974" spans="1:11" x14ac:dyDescent="0.45">
      <c r="A6974" s="10" t="s">
        <v>63</v>
      </c>
      <c r="B6974" s="20">
        <v>0.94099999999999995</v>
      </c>
      <c r="C6974" s="19">
        <v>486</v>
      </c>
      <c r="D6974" s="19">
        <v>152.0723021</v>
      </c>
      <c r="E6974" s="23">
        <v>3.488197354</v>
      </c>
      <c r="F6974" s="23">
        <v>1.0479455120000001</v>
      </c>
      <c r="G6974" s="17">
        <v>0</v>
      </c>
      <c r="H6974" s="17">
        <v>1</v>
      </c>
      <c r="I6974" s="17">
        <v>0.97969823899999997</v>
      </c>
      <c r="J6974" s="17">
        <v>2.0299999999999999E-2</v>
      </c>
      <c r="K6974" s="17">
        <v>0</v>
      </c>
    </row>
    <row r="6975" spans="1:11" x14ac:dyDescent="0.45">
      <c r="A6975" s="10" t="s">
        <v>63</v>
      </c>
      <c r="B6975" s="20">
        <v>0.94299999999999995</v>
      </c>
      <c r="C6975" s="19">
        <v>487</v>
      </c>
      <c r="D6975" s="19">
        <v>155.60292029999999</v>
      </c>
      <c r="E6975" s="23">
        <v>3.5306182119999998</v>
      </c>
      <c r="F6975" s="23">
        <v>1.06731259</v>
      </c>
      <c r="G6975" s="17">
        <v>0</v>
      </c>
      <c r="H6975" s="17">
        <v>1</v>
      </c>
      <c r="I6975" s="17">
        <v>0.97999041099999995</v>
      </c>
      <c r="J6975" s="17">
        <v>0.02</v>
      </c>
      <c r="K6975" s="17">
        <v>0</v>
      </c>
    </row>
    <row r="6976" spans="1:11" x14ac:dyDescent="0.45">
      <c r="A6976" s="10" t="s">
        <v>63</v>
      </c>
      <c r="B6976" s="20">
        <v>0.94499999999999995</v>
      </c>
      <c r="C6976" s="19">
        <v>488</v>
      </c>
      <c r="D6976" s="19">
        <v>159.19860449999999</v>
      </c>
      <c r="E6976" s="23">
        <v>3.595684136</v>
      </c>
      <c r="F6976" s="23">
        <v>1.0867086969999999</v>
      </c>
      <c r="G6976" s="17">
        <v>0</v>
      </c>
      <c r="H6976" s="17">
        <v>1</v>
      </c>
      <c r="I6976" s="17">
        <v>0.98035766899999999</v>
      </c>
      <c r="J6976" s="17">
        <v>1.9599999999999999E-2</v>
      </c>
      <c r="K6976" s="17">
        <v>0</v>
      </c>
    </row>
    <row r="6977" spans="1:11" x14ac:dyDescent="0.45">
      <c r="A6977" s="10" t="s">
        <v>63</v>
      </c>
      <c r="B6977" s="20">
        <v>0.94699999999999995</v>
      </c>
      <c r="C6977" s="19">
        <v>489</v>
      </c>
      <c r="D6977" s="19">
        <v>163.04930659999999</v>
      </c>
      <c r="E6977" s="23">
        <v>3.850702144</v>
      </c>
      <c r="F6977" s="23">
        <v>1.152386414</v>
      </c>
      <c r="G6977" s="17">
        <v>0</v>
      </c>
      <c r="H6977" s="17">
        <v>1</v>
      </c>
      <c r="I6977" s="17">
        <v>0.98060815800000001</v>
      </c>
      <c r="J6977" s="17">
        <v>1.9400000000000001E-2</v>
      </c>
      <c r="K6977" s="17">
        <v>0</v>
      </c>
    </row>
    <row r="6978" spans="1:11" x14ac:dyDescent="0.45">
      <c r="A6978" s="10" t="s">
        <v>63</v>
      </c>
      <c r="B6978" s="20">
        <v>0.94899999999999995</v>
      </c>
      <c r="C6978" s="19">
        <v>490</v>
      </c>
      <c r="D6978" s="19">
        <v>166.92132889999999</v>
      </c>
      <c r="E6978" s="23">
        <v>3.8720222529999999</v>
      </c>
      <c r="F6978" s="23">
        <v>1.1825378559999999</v>
      </c>
      <c r="G6978" s="17">
        <v>0</v>
      </c>
      <c r="H6978" s="17">
        <v>1</v>
      </c>
      <c r="I6978" s="17">
        <v>0.98085367300000004</v>
      </c>
      <c r="J6978" s="17">
        <v>1.9099999999999999E-2</v>
      </c>
      <c r="K6978" s="17">
        <v>0</v>
      </c>
    </row>
    <row r="6979" spans="1:11" x14ac:dyDescent="0.45">
      <c r="A6979" s="10" t="s">
        <v>63</v>
      </c>
      <c r="B6979" s="20">
        <v>0.95099999999999996</v>
      </c>
      <c r="C6979" s="19">
        <v>491</v>
      </c>
      <c r="D6979" s="19">
        <v>170.8643423</v>
      </c>
      <c r="E6979" s="23">
        <v>3.9430134209999999</v>
      </c>
      <c r="F6979" s="23">
        <v>1.2127214129999999</v>
      </c>
      <c r="G6979" s="17">
        <v>0</v>
      </c>
      <c r="H6979" s="17">
        <v>1</v>
      </c>
      <c r="I6979" s="17">
        <v>0.98135825499999996</v>
      </c>
      <c r="J6979" s="17">
        <v>1.8599999999999998E-2</v>
      </c>
      <c r="K6979" s="17">
        <v>0</v>
      </c>
    </row>
    <row r="6980" spans="1:11" x14ac:dyDescent="0.45">
      <c r="A6980" s="10" t="s">
        <v>63</v>
      </c>
      <c r="B6980" s="20">
        <v>0.95299999999999996</v>
      </c>
      <c r="C6980" s="19">
        <v>492</v>
      </c>
      <c r="D6980" s="19">
        <v>174.81766250000001</v>
      </c>
      <c r="E6980" s="23">
        <v>3.9533202310000002</v>
      </c>
      <c r="F6980" s="23">
        <v>1.2349189089999999</v>
      </c>
      <c r="G6980" s="17">
        <v>0</v>
      </c>
      <c r="H6980" s="17">
        <v>1</v>
      </c>
      <c r="I6980" s="17">
        <v>0.98232576500000002</v>
      </c>
      <c r="J6980" s="17">
        <v>1.77E-2</v>
      </c>
      <c r="K6980" s="17">
        <v>0</v>
      </c>
    </row>
    <row r="6981" spans="1:11" x14ac:dyDescent="0.45">
      <c r="A6981" s="10" t="s">
        <v>63</v>
      </c>
      <c r="B6981" s="20">
        <v>0.95499999999999996</v>
      </c>
      <c r="C6981" s="19">
        <v>493</v>
      </c>
      <c r="D6981" s="19">
        <v>178.9578305</v>
      </c>
      <c r="E6981" s="23">
        <v>4.1401679219999998</v>
      </c>
      <c r="F6981" s="23">
        <v>1.2654649419999999</v>
      </c>
      <c r="G6981" s="17">
        <v>0</v>
      </c>
      <c r="H6981" s="17">
        <v>1</v>
      </c>
      <c r="I6981" s="17">
        <v>0.98277760400000003</v>
      </c>
      <c r="J6981" s="17">
        <v>1.72E-2</v>
      </c>
      <c r="K6981" s="17">
        <v>0</v>
      </c>
    </row>
    <row r="6982" spans="1:11" x14ac:dyDescent="0.45">
      <c r="A6982" s="10" t="s">
        <v>63</v>
      </c>
      <c r="B6982" s="20">
        <v>0.95699999999999996</v>
      </c>
      <c r="C6982" s="19">
        <v>494</v>
      </c>
      <c r="D6982" s="19">
        <v>183.10232479999999</v>
      </c>
      <c r="E6982" s="23">
        <v>4.144494377</v>
      </c>
      <c r="F6982" s="23">
        <v>1.2886480300000001</v>
      </c>
      <c r="G6982" s="17">
        <v>0</v>
      </c>
      <c r="H6982" s="17">
        <v>1</v>
      </c>
      <c r="I6982" s="17">
        <v>0.98328903300000003</v>
      </c>
      <c r="J6982" s="17">
        <v>1.67E-2</v>
      </c>
      <c r="K6982" s="17">
        <v>0</v>
      </c>
    </row>
    <row r="6983" spans="1:11" x14ac:dyDescent="0.45">
      <c r="A6983" s="10" t="s">
        <v>63</v>
      </c>
      <c r="B6983" s="20">
        <v>0.95899999999999996</v>
      </c>
      <c r="C6983" s="19">
        <v>495</v>
      </c>
      <c r="D6983" s="19">
        <v>187.35843940000001</v>
      </c>
      <c r="E6983" s="23">
        <v>4.2561146140000004</v>
      </c>
      <c r="F6983" s="23">
        <v>1.329556497</v>
      </c>
      <c r="G6983" s="17">
        <v>0</v>
      </c>
      <c r="H6983" s="17">
        <v>1</v>
      </c>
      <c r="I6983" s="17">
        <v>0.98350680700000004</v>
      </c>
      <c r="J6983" s="17">
        <v>1.6500000000000001E-2</v>
      </c>
      <c r="K6983" s="17">
        <v>0</v>
      </c>
    </row>
    <row r="6984" spans="1:11" x14ac:dyDescent="0.45">
      <c r="A6984" s="10" t="s">
        <v>63</v>
      </c>
      <c r="B6984" s="20">
        <v>0.96099999999999997</v>
      </c>
      <c r="C6984" s="19">
        <v>496</v>
      </c>
      <c r="D6984" s="19">
        <v>191.63321540000001</v>
      </c>
      <c r="E6984" s="23">
        <v>4.2747759729999997</v>
      </c>
      <c r="F6984" s="23">
        <v>1.3531577720000001</v>
      </c>
      <c r="G6984" s="17">
        <v>0</v>
      </c>
      <c r="H6984" s="17">
        <v>1</v>
      </c>
      <c r="I6984" s="17">
        <v>0.983704629</v>
      </c>
      <c r="J6984" s="17">
        <v>1.6299999999999999E-2</v>
      </c>
      <c r="K6984" s="17">
        <v>0</v>
      </c>
    </row>
    <row r="6985" spans="1:11" x14ac:dyDescent="0.45">
      <c r="A6985" s="10" t="s">
        <v>63</v>
      </c>
      <c r="B6985" s="20">
        <v>0.96699999999999997</v>
      </c>
      <c r="C6985" s="19">
        <v>499</v>
      </c>
      <c r="D6985" s="19">
        <v>204.85612499999999</v>
      </c>
      <c r="E6985" s="23">
        <v>4.4076365309999996</v>
      </c>
      <c r="F6985" s="23">
        <v>1.3952941889999999</v>
      </c>
      <c r="G6985" s="17">
        <v>0</v>
      </c>
      <c r="H6985" s="17">
        <v>1</v>
      </c>
      <c r="I6985" s="17">
        <v>0.98439558100000002</v>
      </c>
      <c r="J6985" s="17">
        <v>1.5599999999999999E-2</v>
      </c>
      <c r="K6985" s="17">
        <v>0</v>
      </c>
    </row>
    <row r="6986" spans="1:11" x14ac:dyDescent="0.45">
      <c r="A6986" s="10" t="s">
        <v>63</v>
      </c>
      <c r="B6986" s="20">
        <v>0.96799999999999997</v>
      </c>
      <c r="C6986" s="19">
        <v>500</v>
      </c>
      <c r="D6986" s="19">
        <v>209.29933940000001</v>
      </c>
      <c r="E6986" s="23">
        <v>4.4432143960000001</v>
      </c>
      <c r="F6986" s="23">
        <v>1.4670166259999999</v>
      </c>
      <c r="G6986" s="17">
        <v>0</v>
      </c>
      <c r="H6986" s="17">
        <v>1</v>
      </c>
      <c r="I6986" s="17">
        <v>0.98458066600000005</v>
      </c>
      <c r="J6986" s="17">
        <v>1.54E-2</v>
      </c>
      <c r="K6986" s="17">
        <v>0</v>
      </c>
    </row>
    <row r="6987" spans="1:11" x14ac:dyDescent="0.45">
      <c r="A6987" s="10" t="s">
        <v>63</v>
      </c>
      <c r="B6987" s="20">
        <v>0.97</v>
      </c>
      <c r="C6987" s="19">
        <v>501</v>
      </c>
      <c r="D6987" s="19">
        <v>213.83027939999999</v>
      </c>
      <c r="E6987" s="23">
        <v>4.5309399590000003</v>
      </c>
      <c r="F6987" s="23">
        <v>1.5103882799999999</v>
      </c>
      <c r="G6987" s="17">
        <v>0</v>
      </c>
      <c r="H6987" s="17">
        <v>1</v>
      </c>
      <c r="I6987" s="17">
        <v>0.98466216200000001</v>
      </c>
      <c r="J6987" s="17">
        <v>1.5299999999999999E-2</v>
      </c>
      <c r="K6987" s="17">
        <v>0</v>
      </c>
    </row>
    <row r="6988" spans="1:11" x14ac:dyDescent="0.45">
      <c r="A6988" s="10" t="s">
        <v>63</v>
      </c>
      <c r="B6988" s="20">
        <v>0.97199999999999998</v>
      </c>
      <c r="C6988" s="19">
        <v>502</v>
      </c>
      <c r="D6988" s="19">
        <v>218.74651639999999</v>
      </c>
      <c r="E6988" s="23">
        <v>4.9162370800000001</v>
      </c>
      <c r="F6988" s="23">
        <v>1.5446727499999999</v>
      </c>
      <c r="G6988" s="17">
        <v>0</v>
      </c>
      <c r="H6988" s="17">
        <v>1</v>
      </c>
      <c r="I6988" s="17">
        <v>0.98490544099999999</v>
      </c>
      <c r="J6988" s="17">
        <v>1.5100000000000001E-2</v>
      </c>
      <c r="K6988" s="17">
        <v>0</v>
      </c>
    </row>
    <row r="6989" spans="1:11" x14ac:dyDescent="0.45">
      <c r="A6989" s="10" t="s">
        <v>63</v>
      </c>
      <c r="B6989" s="20">
        <v>0.97399999999999998</v>
      </c>
      <c r="C6989" s="19">
        <v>503</v>
      </c>
      <c r="D6989" s="19">
        <v>223.6851331</v>
      </c>
      <c r="E6989" s="23">
        <v>4.9386166390000001</v>
      </c>
      <c r="F6989" s="23">
        <v>1.5714311969999999</v>
      </c>
      <c r="G6989" s="17">
        <v>0</v>
      </c>
      <c r="H6989" s="17">
        <v>1</v>
      </c>
      <c r="I6989" s="17">
        <v>0.98519839600000003</v>
      </c>
      <c r="J6989" s="17">
        <v>1.4800000000000001E-2</v>
      </c>
      <c r="K6989" s="17">
        <v>0</v>
      </c>
    </row>
    <row r="6990" spans="1:11" x14ac:dyDescent="0.45">
      <c r="A6990" s="10" t="s">
        <v>63</v>
      </c>
      <c r="B6990" s="20">
        <v>0.97599999999999998</v>
      </c>
      <c r="C6990" s="19">
        <v>504</v>
      </c>
      <c r="D6990" s="19">
        <v>228.88212619999999</v>
      </c>
      <c r="E6990" s="23">
        <v>5.1969931000000003</v>
      </c>
      <c r="F6990" s="23">
        <v>1.6086477720000001</v>
      </c>
      <c r="G6990" s="17">
        <v>0</v>
      </c>
      <c r="H6990" s="17">
        <v>1</v>
      </c>
      <c r="I6990" s="17">
        <v>0.985216604</v>
      </c>
      <c r="J6990" s="17">
        <v>1.4800000000000001E-2</v>
      </c>
      <c r="K6990" s="17">
        <v>0</v>
      </c>
    </row>
    <row r="6991" spans="1:11" x14ac:dyDescent="0.45">
      <c r="A6991" s="10" t="s">
        <v>63</v>
      </c>
      <c r="B6991" s="20">
        <v>0.97799999999999998</v>
      </c>
      <c r="C6991" s="19">
        <v>505</v>
      </c>
      <c r="D6991" s="19">
        <v>234.24566870000001</v>
      </c>
      <c r="E6991" s="23">
        <v>5.3635425640000003</v>
      </c>
      <c r="F6991" s="23">
        <v>1.6478113210000001</v>
      </c>
      <c r="G6991" s="17">
        <v>0</v>
      </c>
      <c r="H6991" s="17">
        <v>1</v>
      </c>
      <c r="I6991" s="17">
        <v>0.98547478099999997</v>
      </c>
      <c r="J6991" s="17">
        <v>1.4500000000000001E-2</v>
      </c>
      <c r="K6991" s="17">
        <v>0</v>
      </c>
    </row>
    <row r="6992" spans="1:11" x14ac:dyDescent="0.45">
      <c r="A6992" s="10" t="s">
        <v>63</v>
      </c>
      <c r="B6992" s="20">
        <v>0.98</v>
      </c>
      <c r="C6992" s="19">
        <v>506</v>
      </c>
      <c r="D6992" s="19">
        <v>239.8146879</v>
      </c>
      <c r="E6992" s="23">
        <v>5.5690191530000002</v>
      </c>
      <c r="F6992" s="23">
        <v>1.6881142549999999</v>
      </c>
      <c r="G6992" s="17">
        <v>0</v>
      </c>
      <c r="H6992" s="17">
        <v>1</v>
      </c>
      <c r="I6992" s="17">
        <v>0.98564029900000005</v>
      </c>
      <c r="J6992" s="17">
        <v>1.44E-2</v>
      </c>
      <c r="K6992" s="17">
        <v>0</v>
      </c>
    </row>
    <row r="6993" spans="1:11" x14ac:dyDescent="0.45">
      <c r="A6993" s="10" t="s">
        <v>63</v>
      </c>
      <c r="B6993" s="20">
        <v>0.98199999999999998</v>
      </c>
      <c r="C6993" s="19">
        <v>507</v>
      </c>
      <c r="D6993" s="19">
        <v>245.4800185</v>
      </c>
      <c r="E6993" s="23">
        <v>5.6653306040000002</v>
      </c>
      <c r="F6993" s="23">
        <v>1.730040418</v>
      </c>
      <c r="G6993" s="17">
        <v>0</v>
      </c>
      <c r="H6993" s="17">
        <v>1</v>
      </c>
      <c r="I6993" s="17">
        <v>0.98604726799999998</v>
      </c>
      <c r="J6993" s="17">
        <v>1.4E-2</v>
      </c>
      <c r="K6993" s="17">
        <v>0</v>
      </c>
    </row>
    <row r="6994" spans="1:11" x14ac:dyDescent="0.45">
      <c r="A6994" s="10" t="s">
        <v>63</v>
      </c>
      <c r="B6994" s="20">
        <v>0.98399999999999999</v>
      </c>
      <c r="C6994" s="19">
        <v>508</v>
      </c>
      <c r="D6994" s="19">
        <v>251.21567899999999</v>
      </c>
      <c r="E6994" s="23">
        <v>5.735660481</v>
      </c>
      <c r="F6994" s="23">
        <v>1.7610269549999999</v>
      </c>
      <c r="G6994" s="17">
        <v>0</v>
      </c>
      <c r="H6994" s="17">
        <v>1</v>
      </c>
      <c r="I6994" s="17">
        <v>0.98619394000000005</v>
      </c>
      <c r="J6994" s="17">
        <v>1.38E-2</v>
      </c>
      <c r="K6994" s="17">
        <v>0</v>
      </c>
    </row>
    <row r="6995" spans="1:11" x14ac:dyDescent="0.45">
      <c r="A6995" s="10" t="s">
        <v>63</v>
      </c>
      <c r="B6995" s="20">
        <v>0.98599999999999999</v>
      </c>
      <c r="C6995" s="19">
        <v>509</v>
      </c>
      <c r="D6995" s="19">
        <v>257.13837289999998</v>
      </c>
      <c r="E6995" s="23">
        <v>5.9226938970000003</v>
      </c>
      <c r="F6995" s="23">
        <v>1.79207878</v>
      </c>
      <c r="G6995" s="17">
        <v>0</v>
      </c>
      <c r="H6995" s="17">
        <v>1</v>
      </c>
      <c r="I6995" s="17">
        <v>0.98632319000000002</v>
      </c>
      <c r="J6995" s="17">
        <v>1.37E-2</v>
      </c>
      <c r="K6995" s="17">
        <v>0</v>
      </c>
    </row>
    <row r="6996" spans="1:11" x14ac:dyDescent="0.45">
      <c r="A6996" s="10" t="s">
        <v>63</v>
      </c>
      <c r="B6996" s="20">
        <v>0.98799999999999999</v>
      </c>
      <c r="C6996" s="19">
        <v>510</v>
      </c>
      <c r="D6996" s="19">
        <v>263.35817270000001</v>
      </c>
      <c r="E6996" s="23">
        <v>6.2197998419999996</v>
      </c>
      <c r="F6996" s="23">
        <v>1.824099052</v>
      </c>
      <c r="G6996" s="17">
        <v>0</v>
      </c>
      <c r="H6996" s="17">
        <v>1</v>
      </c>
      <c r="I6996" s="17">
        <v>0.986435638</v>
      </c>
      <c r="J6996" s="17">
        <v>1.3599999999999999E-2</v>
      </c>
      <c r="K6996" s="17">
        <v>0</v>
      </c>
    </row>
    <row r="6997" spans="1:11" x14ac:dyDescent="0.45">
      <c r="A6997" s="10" t="s">
        <v>63</v>
      </c>
      <c r="B6997" s="20">
        <v>0.99</v>
      </c>
      <c r="C6997" s="19">
        <v>511</v>
      </c>
      <c r="D6997" s="19">
        <v>269.68363410000001</v>
      </c>
      <c r="E6997" s="23">
        <v>6.3254613739999996</v>
      </c>
      <c r="F6997" s="23">
        <v>1.8579121350000001</v>
      </c>
      <c r="G6997" s="17">
        <v>0</v>
      </c>
      <c r="H6997" s="17">
        <v>1</v>
      </c>
      <c r="I6997" s="17">
        <v>0.98645301299999999</v>
      </c>
      <c r="J6997" s="17">
        <v>1.35E-2</v>
      </c>
      <c r="K6997" s="17">
        <v>0</v>
      </c>
    </row>
    <row r="6998" spans="1:11" x14ac:dyDescent="0.45">
      <c r="A6998" s="10" t="s">
        <v>63</v>
      </c>
      <c r="B6998" s="20">
        <v>0.99199999999999999</v>
      </c>
      <c r="C6998" s="19">
        <v>512</v>
      </c>
      <c r="D6998" s="19">
        <v>276.60062190000002</v>
      </c>
      <c r="E6998" s="23">
        <v>6.9169877870000001</v>
      </c>
      <c r="F6998" s="23">
        <v>1.892015564</v>
      </c>
      <c r="G6998" s="17">
        <v>0</v>
      </c>
      <c r="H6998" s="17">
        <v>1</v>
      </c>
      <c r="I6998" s="17">
        <v>0.98667526100000003</v>
      </c>
      <c r="J6998" s="17">
        <v>1.3299999999999999E-2</v>
      </c>
      <c r="K6998" s="17">
        <v>0</v>
      </c>
    </row>
    <row r="6999" spans="1:11" x14ac:dyDescent="0.45">
      <c r="A6999" s="10" t="s">
        <v>63</v>
      </c>
      <c r="B6999" s="20">
        <v>0.99399999999999999</v>
      </c>
      <c r="C6999" s="19">
        <v>513</v>
      </c>
      <c r="D6999" s="19">
        <v>284.1255074</v>
      </c>
      <c r="E6999" s="23">
        <v>7.5248855380000004</v>
      </c>
      <c r="F6999" s="23">
        <v>1.9300835350000001</v>
      </c>
      <c r="G6999" s="17">
        <v>0</v>
      </c>
      <c r="H6999" s="17">
        <v>1</v>
      </c>
      <c r="I6999" s="17">
        <v>0.98671552799999995</v>
      </c>
      <c r="J6999" s="17">
        <v>1.3299999999999999E-2</v>
      </c>
      <c r="K6999" s="17">
        <v>0</v>
      </c>
    </row>
    <row r="7000" spans="1:11" x14ac:dyDescent="0.45">
      <c r="A7000" s="10" t="s">
        <v>63</v>
      </c>
      <c r="B7000" s="20">
        <v>0.996</v>
      </c>
      <c r="C7000" s="19">
        <v>514</v>
      </c>
      <c r="D7000" s="19">
        <v>292.49904099999998</v>
      </c>
      <c r="E7000" s="23">
        <v>8.3735335810000002</v>
      </c>
      <c r="F7000" s="23">
        <v>2.037680602</v>
      </c>
      <c r="G7000" s="17">
        <v>0</v>
      </c>
      <c r="H7000" s="17">
        <v>1</v>
      </c>
      <c r="I7000" s="17">
        <v>0.98696319099999996</v>
      </c>
      <c r="J7000" s="17">
        <v>1.2999999999999999E-2</v>
      </c>
      <c r="K7000" s="17">
        <v>0</v>
      </c>
    </row>
    <row r="7001" spans="1:11" x14ac:dyDescent="0.45">
      <c r="A7001" s="10" t="s">
        <v>63</v>
      </c>
      <c r="B7001" s="20">
        <v>0.998</v>
      </c>
      <c r="C7001" s="19">
        <v>515</v>
      </c>
      <c r="D7001" s="19">
        <v>305.51165029999999</v>
      </c>
      <c r="E7001" s="23">
        <v>13.01260928</v>
      </c>
      <c r="F7001" s="23">
        <v>2.1007856970000001</v>
      </c>
      <c r="G7001" s="17">
        <v>0</v>
      </c>
      <c r="H7001" s="17">
        <v>1</v>
      </c>
      <c r="I7001" s="17">
        <v>0.98711029800000005</v>
      </c>
      <c r="J7001" s="17">
        <v>1.29E-2</v>
      </c>
      <c r="K7001" s="17">
        <v>0</v>
      </c>
    </row>
    <row r="7002" spans="1:11" x14ac:dyDescent="0.45">
      <c r="A7002" s="10" t="s">
        <v>63</v>
      </c>
      <c r="B7002" s="20">
        <v>1</v>
      </c>
      <c r="C7002" s="19">
        <v>516</v>
      </c>
      <c r="D7002" s="19">
        <v>320.38181220000001</v>
      </c>
      <c r="E7002" s="23">
        <v>14.87016187</v>
      </c>
      <c r="F7002" s="23">
        <v>2.2829487720000001</v>
      </c>
      <c r="G7002" s="17">
        <v>0</v>
      </c>
      <c r="H7002" s="17">
        <v>1</v>
      </c>
      <c r="I7002" s="17">
        <v>0.98734697199999999</v>
      </c>
      <c r="J7002" s="17">
        <v>1.2699999999999999E-2</v>
      </c>
      <c r="K7002" s="17">
        <v>0</v>
      </c>
    </row>
    <row r="7003" spans="1:11" x14ac:dyDescent="0.45">
      <c r="A7003" s="10" t="s">
        <v>65</v>
      </c>
      <c r="B7003" s="20">
        <v>0</v>
      </c>
      <c r="C7003" s="19">
        <v>60</v>
      </c>
      <c r="D7003" s="19">
        <v>5.0500000000000003E-2</v>
      </c>
      <c r="E7003" s="23">
        <v>1.73E-3</v>
      </c>
      <c r="F7003" s="23">
        <v>1.1000000000000001E-3</v>
      </c>
      <c r="G7003" s="17">
        <v>0</v>
      </c>
      <c r="H7003" s="17">
        <v>1</v>
      </c>
      <c r="I7003" s="17">
        <v>0.53689166700000002</v>
      </c>
      <c r="J7003" s="17">
        <v>0.46310833299999998</v>
      </c>
      <c r="K7003" s="17">
        <v>0</v>
      </c>
    </row>
    <row r="7004" spans="1:11" x14ac:dyDescent="0.45">
      <c r="A7004" s="10" t="s">
        <v>65</v>
      </c>
      <c r="B7004" s="20">
        <v>0.01</v>
      </c>
      <c r="C7004" s="19">
        <v>199</v>
      </c>
      <c r="D7004" s="19">
        <v>0.44110640600000001</v>
      </c>
      <c r="E7004" s="23">
        <v>4.1000000000000003E-3</v>
      </c>
      <c r="F7004" s="23">
        <v>3.5799999999999998E-3</v>
      </c>
      <c r="G7004" s="17">
        <v>0</v>
      </c>
      <c r="H7004" s="17">
        <v>1</v>
      </c>
      <c r="I7004" s="17">
        <v>0.47223048299999998</v>
      </c>
      <c r="J7004" s="17">
        <v>0.52776951699999997</v>
      </c>
      <c r="K7004" s="17">
        <v>0</v>
      </c>
    </row>
    <row r="7005" spans="1:11" x14ac:dyDescent="0.45">
      <c r="A7005" s="10" t="s">
        <v>65</v>
      </c>
      <c r="B7005" s="20">
        <v>0.02</v>
      </c>
      <c r="C7005" s="19">
        <v>332</v>
      </c>
      <c r="D7005" s="19">
        <v>1.1868881819999999</v>
      </c>
      <c r="E7005" s="23">
        <v>6.7799999999999996E-3</v>
      </c>
      <c r="F7005" s="23">
        <v>5.9800000000000001E-3</v>
      </c>
      <c r="G7005" s="17">
        <v>0</v>
      </c>
      <c r="H7005" s="17">
        <v>1</v>
      </c>
      <c r="I7005" s="17">
        <v>0.32486723699999998</v>
      </c>
      <c r="J7005" s="17">
        <v>0.67513276300000002</v>
      </c>
      <c r="K7005" s="17">
        <v>0</v>
      </c>
    </row>
    <row r="7006" spans="1:11" x14ac:dyDescent="0.45">
      <c r="A7006" s="10" t="s">
        <v>65</v>
      </c>
      <c r="B7006" s="20">
        <v>0.03</v>
      </c>
      <c r="C7006" s="19">
        <v>445</v>
      </c>
      <c r="D7006" s="19">
        <v>2.090283994</v>
      </c>
      <c r="E7006" s="23">
        <v>9.1299999999999992E-3</v>
      </c>
      <c r="F7006" s="23">
        <v>7.9000000000000008E-3</v>
      </c>
      <c r="G7006" s="17">
        <v>0</v>
      </c>
      <c r="H7006" s="17">
        <v>1</v>
      </c>
      <c r="I7006" s="17">
        <v>0.30016350000000003</v>
      </c>
      <c r="J7006" s="17">
        <v>0.69983649999999997</v>
      </c>
      <c r="K7006" s="17">
        <v>0</v>
      </c>
    </row>
    <row r="7007" spans="1:11" x14ac:dyDescent="0.45">
      <c r="A7007" s="10" t="s">
        <v>65</v>
      </c>
      <c r="B7007" s="20">
        <v>0.04</v>
      </c>
      <c r="C7007" s="19">
        <v>604</v>
      </c>
      <c r="D7007" s="19">
        <v>3.6515413830000001</v>
      </c>
      <c r="E7007" s="23">
        <v>1.0699999999999999E-2</v>
      </c>
      <c r="F7007" s="23">
        <v>9.5999999999999992E-3</v>
      </c>
      <c r="G7007" s="17">
        <v>0</v>
      </c>
      <c r="H7007" s="17">
        <v>1</v>
      </c>
      <c r="I7007" s="17">
        <v>0.28508734000000002</v>
      </c>
      <c r="J7007" s="17">
        <v>0.71491265999999998</v>
      </c>
      <c r="K7007" s="17">
        <v>0</v>
      </c>
    </row>
    <row r="7008" spans="1:11" x14ac:dyDescent="0.45">
      <c r="A7008" s="10" t="s">
        <v>65</v>
      </c>
      <c r="B7008" s="20">
        <v>0.05</v>
      </c>
      <c r="C7008" s="19">
        <v>733</v>
      </c>
      <c r="D7008" s="19">
        <v>5.1125576620000004</v>
      </c>
      <c r="E7008" s="23">
        <v>1.2E-2</v>
      </c>
      <c r="F7008" s="23">
        <v>1.0999999999999999E-2</v>
      </c>
      <c r="G7008" s="17">
        <v>0</v>
      </c>
      <c r="H7008" s="17">
        <v>1</v>
      </c>
      <c r="I7008" s="17">
        <v>0.27245143500000002</v>
      </c>
      <c r="J7008" s="17">
        <v>0.72754856499999998</v>
      </c>
      <c r="K7008" s="17">
        <v>0</v>
      </c>
    </row>
    <row r="7009" spans="1:11" x14ac:dyDescent="0.45">
      <c r="A7009" s="10" t="s">
        <v>65</v>
      </c>
      <c r="B7009" s="20">
        <v>0.06</v>
      </c>
      <c r="C7009" s="19">
        <v>872</v>
      </c>
      <c r="D7009" s="19">
        <v>6.8681571850000003</v>
      </c>
      <c r="E7009" s="23">
        <v>1.3299999999999999E-2</v>
      </c>
      <c r="F7009" s="23">
        <v>1.2E-2</v>
      </c>
      <c r="G7009" s="17">
        <v>0</v>
      </c>
      <c r="H7009" s="17">
        <v>1</v>
      </c>
      <c r="I7009" s="17">
        <v>0.26955157600000001</v>
      </c>
      <c r="J7009" s="17">
        <v>0.73044842399999999</v>
      </c>
      <c r="K7009" s="17">
        <v>0</v>
      </c>
    </row>
    <row r="7010" spans="1:11" x14ac:dyDescent="0.45">
      <c r="A7010" s="10" t="s">
        <v>65</v>
      </c>
      <c r="B7010" s="20">
        <v>7.0000000000000007E-2</v>
      </c>
      <c r="C7010" s="19">
        <v>1006</v>
      </c>
      <c r="D7010" s="19">
        <v>8.7269146529999997</v>
      </c>
      <c r="E7010" s="23">
        <v>1.4500000000000001E-2</v>
      </c>
      <c r="F7010" s="23">
        <v>1.32E-2</v>
      </c>
      <c r="G7010" s="17">
        <v>0</v>
      </c>
      <c r="H7010" s="17">
        <v>1</v>
      </c>
      <c r="I7010" s="17">
        <v>0.311926804</v>
      </c>
      <c r="J7010" s="17">
        <v>0.68807319600000005</v>
      </c>
      <c r="K7010" s="17">
        <v>0</v>
      </c>
    </row>
    <row r="7011" spans="1:11" x14ac:dyDescent="0.45">
      <c r="A7011" s="10" t="s">
        <v>65</v>
      </c>
      <c r="B7011" s="20">
        <v>0.08</v>
      </c>
      <c r="C7011" s="19">
        <v>1128</v>
      </c>
      <c r="D7011" s="19">
        <v>10.60396422</v>
      </c>
      <c r="E7011" s="23">
        <v>1.6E-2</v>
      </c>
      <c r="F7011" s="23">
        <v>1.4500000000000001E-2</v>
      </c>
      <c r="G7011" s="17">
        <v>0</v>
      </c>
      <c r="H7011" s="17">
        <v>1</v>
      </c>
      <c r="I7011" s="17">
        <v>0.306950852</v>
      </c>
      <c r="J7011" s="17">
        <v>0.69304914799999995</v>
      </c>
      <c r="K7011" s="17">
        <v>0</v>
      </c>
    </row>
    <row r="7012" spans="1:11" x14ac:dyDescent="0.45">
      <c r="A7012" s="10" t="s">
        <v>65</v>
      </c>
      <c r="B7012" s="20">
        <v>0.09</v>
      </c>
      <c r="C7012" s="19">
        <v>1258</v>
      </c>
      <c r="D7012" s="19">
        <v>12.76275088</v>
      </c>
      <c r="E7012" s="23">
        <v>1.7100000000000001E-2</v>
      </c>
      <c r="F7012" s="23">
        <v>1.55E-2</v>
      </c>
      <c r="G7012" s="17">
        <v>0</v>
      </c>
      <c r="H7012" s="17">
        <v>1</v>
      </c>
      <c r="I7012" s="17">
        <v>0.326952611</v>
      </c>
      <c r="J7012" s="17">
        <v>0.67304738900000005</v>
      </c>
      <c r="K7012" s="17">
        <v>0</v>
      </c>
    </row>
    <row r="7013" spans="1:11" x14ac:dyDescent="0.45">
      <c r="A7013" s="10" t="s">
        <v>65</v>
      </c>
      <c r="B7013" s="20">
        <v>0.1</v>
      </c>
      <c r="C7013" s="19">
        <v>1409</v>
      </c>
      <c r="D7013" s="19">
        <v>15.48354945</v>
      </c>
      <c r="E7013" s="23">
        <v>1.9E-2</v>
      </c>
      <c r="F7013" s="23">
        <v>1.6899999999999998E-2</v>
      </c>
      <c r="G7013" s="17">
        <v>0</v>
      </c>
      <c r="H7013" s="17">
        <v>1</v>
      </c>
      <c r="I7013" s="17">
        <v>0.34300630999999998</v>
      </c>
      <c r="J7013" s="17">
        <v>0.65699368999999996</v>
      </c>
      <c r="K7013" s="17">
        <v>0</v>
      </c>
    </row>
    <row r="7014" spans="1:11" x14ac:dyDescent="0.45">
      <c r="A7014" s="10" t="s">
        <v>65</v>
      </c>
      <c r="B7014" s="20">
        <v>0.11</v>
      </c>
      <c r="C7014" s="19">
        <v>1541</v>
      </c>
      <c r="D7014" s="19">
        <v>18.070576979999998</v>
      </c>
      <c r="E7014" s="23">
        <v>2.0184048E-2</v>
      </c>
      <c r="F7014" s="23">
        <v>1.8100000000000002E-2</v>
      </c>
      <c r="G7014" s="17">
        <v>0</v>
      </c>
      <c r="H7014" s="17">
        <v>1</v>
      </c>
      <c r="I7014" s="17">
        <v>0.37572174400000002</v>
      </c>
      <c r="J7014" s="17">
        <v>0.62427825599999998</v>
      </c>
      <c r="K7014" s="17">
        <v>0</v>
      </c>
    </row>
    <row r="7015" spans="1:11" x14ac:dyDescent="0.45">
      <c r="A7015" s="10" t="s">
        <v>65</v>
      </c>
      <c r="B7015" s="20">
        <v>0.12</v>
      </c>
      <c r="C7015" s="19">
        <v>1677</v>
      </c>
      <c r="D7015" s="19">
        <v>20.891297080000001</v>
      </c>
      <c r="E7015" s="23">
        <v>2.1100000000000001E-2</v>
      </c>
      <c r="F7015" s="23">
        <v>1.9199999999999998E-2</v>
      </c>
      <c r="G7015" s="17">
        <v>0</v>
      </c>
      <c r="H7015" s="17">
        <v>1</v>
      </c>
      <c r="I7015" s="17">
        <v>0.36809583800000001</v>
      </c>
      <c r="J7015" s="17">
        <v>0.63190416199999999</v>
      </c>
      <c r="K7015" s="17">
        <v>0</v>
      </c>
    </row>
    <row r="7016" spans="1:11" x14ac:dyDescent="0.45">
      <c r="A7016" s="10" t="s">
        <v>65</v>
      </c>
      <c r="B7016" s="20">
        <v>0.13</v>
      </c>
      <c r="C7016" s="19">
        <v>1811</v>
      </c>
      <c r="D7016" s="19">
        <v>23.80450647</v>
      </c>
      <c r="E7016" s="23">
        <v>2.2200000000000001E-2</v>
      </c>
      <c r="F7016" s="23">
        <v>2.0299999999999999E-2</v>
      </c>
      <c r="G7016" s="17">
        <v>0</v>
      </c>
      <c r="H7016" s="17">
        <v>1</v>
      </c>
      <c r="I7016" s="17">
        <v>0.365306362</v>
      </c>
      <c r="J7016" s="17">
        <v>0.634693638</v>
      </c>
      <c r="K7016" s="17">
        <v>0</v>
      </c>
    </row>
    <row r="7017" spans="1:11" x14ac:dyDescent="0.45">
      <c r="A7017" s="10" t="s">
        <v>65</v>
      </c>
      <c r="B7017" s="20">
        <v>0.14000000000000001</v>
      </c>
      <c r="C7017" s="19">
        <v>1955</v>
      </c>
      <c r="D7017" s="19">
        <v>27.117688789999999</v>
      </c>
      <c r="E7017" s="23">
        <v>2.3900000000000001E-2</v>
      </c>
      <c r="F7017" s="23">
        <v>2.1499999999999998E-2</v>
      </c>
      <c r="G7017" s="17">
        <v>0</v>
      </c>
      <c r="H7017" s="17">
        <v>1</v>
      </c>
      <c r="I7017" s="17">
        <v>0.37817045100000002</v>
      </c>
      <c r="J7017" s="17">
        <v>0.62182954899999998</v>
      </c>
      <c r="K7017" s="17">
        <v>0</v>
      </c>
    </row>
    <row r="7018" spans="1:11" x14ac:dyDescent="0.45">
      <c r="A7018" s="10" t="s">
        <v>65</v>
      </c>
      <c r="B7018" s="20">
        <v>0.15</v>
      </c>
      <c r="C7018" s="19">
        <v>2079</v>
      </c>
      <c r="D7018" s="19">
        <v>30.17985024</v>
      </c>
      <c r="E7018" s="23">
        <v>2.52E-2</v>
      </c>
      <c r="F7018" s="23">
        <v>2.2499999999999999E-2</v>
      </c>
      <c r="G7018" s="17">
        <v>0</v>
      </c>
      <c r="H7018" s="17">
        <v>1</v>
      </c>
      <c r="I7018" s="17">
        <v>0.38466406800000003</v>
      </c>
      <c r="J7018" s="17">
        <v>0.61533593200000003</v>
      </c>
      <c r="K7018" s="17">
        <v>0</v>
      </c>
    </row>
    <row r="7019" spans="1:11" x14ac:dyDescent="0.45">
      <c r="A7019" s="10" t="s">
        <v>65</v>
      </c>
      <c r="B7019" s="20">
        <v>0.16</v>
      </c>
      <c r="C7019" s="19">
        <v>2212</v>
      </c>
      <c r="D7019" s="19">
        <v>33.601899240000002</v>
      </c>
      <c r="E7019" s="23">
        <v>2.63E-2</v>
      </c>
      <c r="F7019" s="23">
        <v>2.3599999999999999E-2</v>
      </c>
      <c r="G7019" s="17">
        <v>0</v>
      </c>
      <c r="H7019" s="17">
        <v>1</v>
      </c>
      <c r="I7019" s="17">
        <v>0.35633740400000002</v>
      </c>
      <c r="J7019" s="17">
        <v>0.64366259599999998</v>
      </c>
      <c r="K7019" s="17">
        <v>0</v>
      </c>
    </row>
    <row r="7020" spans="1:11" x14ac:dyDescent="0.45">
      <c r="A7020" s="10" t="s">
        <v>65</v>
      </c>
      <c r="B7020" s="20">
        <v>0.17</v>
      </c>
      <c r="C7020" s="19">
        <v>2347</v>
      </c>
      <c r="D7020" s="19">
        <v>37.253043560000002</v>
      </c>
      <c r="E7020" s="23">
        <v>2.7900000000000001E-2</v>
      </c>
      <c r="F7020" s="23">
        <v>2.47E-2</v>
      </c>
      <c r="G7020" s="17">
        <v>0</v>
      </c>
      <c r="H7020" s="17">
        <v>1</v>
      </c>
      <c r="I7020" s="17">
        <v>0.353415123</v>
      </c>
      <c r="J7020" s="17">
        <v>0.646584877</v>
      </c>
      <c r="K7020" s="17">
        <v>0</v>
      </c>
    </row>
    <row r="7021" spans="1:11" x14ac:dyDescent="0.45">
      <c r="A7021" s="10" t="s">
        <v>65</v>
      </c>
      <c r="B7021" s="20">
        <v>0.18</v>
      </c>
      <c r="C7021" s="19">
        <v>2481</v>
      </c>
      <c r="D7021" s="19">
        <v>41.079015980000001</v>
      </c>
      <c r="E7021" s="23">
        <v>2.93E-2</v>
      </c>
      <c r="F7021" s="23">
        <v>2.5899999999999999E-2</v>
      </c>
      <c r="G7021" s="17">
        <v>0</v>
      </c>
      <c r="H7021" s="17">
        <v>1</v>
      </c>
      <c r="I7021" s="17">
        <v>0.36328216899999999</v>
      </c>
      <c r="J7021" s="17">
        <v>0.63671783100000001</v>
      </c>
      <c r="K7021" s="17">
        <v>0</v>
      </c>
    </row>
    <row r="7022" spans="1:11" x14ac:dyDescent="0.45">
      <c r="A7022" s="10" t="s">
        <v>65</v>
      </c>
      <c r="B7022" s="20">
        <v>0.19</v>
      </c>
      <c r="C7022" s="19">
        <v>2611</v>
      </c>
      <c r="D7022" s="19">
        <v>44.980543400000002</v>
      </c>
      <c r="E7022" s="23">
        <v>3.0499999999999999E-2</v>
      </c>
      <c r="F7022" s="23">
        <v>2.7099999999999999E-2</v>
      </c>
      <c r="G7022" s="17">
        <v>0</v>
      </c>
      <c r="H7022" s="17">
        <v>1</v>
      </c>
      <c r="I7022" s="17">
        <v>0.35759705200000003</v>
      </c>
      <c r="J7022" s="17">
        <v>0.64240294799999997</v>
      </c>
      <c r="K7022" s="17">
        <v>0</v>
      </c>
    </row>
    <row r="7023" spans="1:11" x14ac:dyDescent="0.45">
      <c r="A7023" s="10" t="s">
        <v>65</v>
      </c>
      <c r="B7023" s="20">
        <v>0.2</v>
      </c>
      <c r="C7023" s="19">
        <v>2743</v>
      </c>
      <c r="D7023" s="19">
        <v>49.165124949999999</v>
      </c>
      <c r="E7023" s="23">
        <v>3.2300000000000002E-2</v>
      </c>
      <c r="F7023" s="23">
        <v>2.8400000000000002E-2</v>
      </c>
      <c r="G7023" s="17">
        <v>0</v>
      </c>
      <c r="H7023" s="17">
        <v>1</v>
      </c>
      <c r="I7023" s="17">
        <v>0.35285650699999999</v>
      </c>
      <c r="J7023" s="17">
        <v>0.64714349299999996</v>
      </c>
      <c r="K7023" s="17">
        <v>0</v>
      </c>
    </row>
    <row r="7024" spans="1:11" x14ac:dyDescent="0.45">
      <c r="A7024" s="10" t="s">
        <v>65</v>
      </c>
      <c r="B7024" s="20">
        <v>0.21</v>
      </c>
      <c r="C7024" s="19">
        <v>2871</v>
      </c>
      <c r="D7024" s="19">
        <v>53.401244339999998</v>
      </c>
      <c r="E7024" s="23">
        <v>3.3799999999999997E-2</v>
      </c>
      <c r="F7024" s="23">
        <v>2.9600000000000001E-2</v>
      </c>
      <c r="G7024" s="17">
        <v>0</v>
      </c>
      <c r="H7024" s="17">
        <v>1</v>
      </c>
      <c r="I7024" s="17">
        <v>0.33604875099999998</v>
      </c>
      <c r="J7024" s="17">
        <v>0.66395124900000002</v>
      </c>
      <c r="K7024" s="17">
        <v>0</v>
      </c>
    </row>
    <row r="7025" spans="1:11" x14ac:dyDescent="0.45">
      <c r="A7025" s="10" t="s">
        <v>65</v>
      </c>
      <c r="B7025" s="20">
        <v>0.22</v>
      </c>
      <c r="C7025" s="19">
        <v>3020</v>
      </c>
      <c r="D7025" s="19">
        <v>58.487509680000002</v>
      </c>
      <c r="E7025" s="23">
        <v>3.4799999999999998E-2</v>
      </c>
      <c r="F7025" s="23">
        <v>3.1E-2</v>
      </c>
      <c r="G7025" s="17">
        <v>0</v>
      </c>
      <c r="H7025" s="17">
        <v>1</v>
      </c>
      <c r="I7025" s="17">
        <v>0.329698404</v>
      </c>
      <c r="J7025" s="17">
        <v>0.67030159600000006</v>
      </c>
      <c r="K7025" s="17">
        <v>0</v>
      </c>
    </row>
    <row r="7026" spans="1:11" x14ac:dyDescent="0.45">
      <c r="A7026" s="10" t="s">
        <v>65</v>
      </c>
      <c r="B7026" s="20">
        <v>0.23</v>
      </c>
      <c r="C7026" s="19">
        <v>3168</v>
      </c>
      <c r="D7026" s="19">
        <v>63.807081009999997</v>
      </c>
      <c r="E7026" s="23">
        <v>3.6900000000000002E-2</v>
      </c>
      <c r="F7026" s="23">
        <v>3.2300000000000002E-2</v>
      </c>
      <c r="G7026" s="17">
        <v>0</v>
      </c>
      <c r="H7026" s="17">
        <v>1</v>
      </c>
      <c r="I7026" s="17">
        <v>0.35337869900000002</v>
      </c>
      <c r="J7026" s="17">
        <v>0.64431659699999999</v>
      </c>
      <c r="K7026" s="17">
        <v>2.3E-3</v>
      </c>
    </row>
    <row r="7027" spans="1:11" x14ac:dyDescent="0.45">
      <c r="A7027" s="10" t="s">
        <v>65</v>
      </c>
      <c r="B7027" s="20">
        <v>0.24</v>
      </c>
      <c r="C7027" s="19">
        <v>3287</v>
      </c>
      <c r="D7027" s="19">
        <v>68.362044929999996</v>
      </c>
      <c r="E7027" s="23">
        <v>3.9800000000000002E-2</v>
      </c>
      <c r="F7027" s="23">
        <v>3.3500000000000002E-2</v>
      </c>
      <c r="G7027" s="17">
        <v>0</v>
      </c>
      <c r="H7027" s="17">
        <v>1</v>
      </c>
      <c r="I7027" s="17">
        <v>0.365261169</v>
      </c>
      <c r="J7027" s="17">
        <v>0.632592602</v>
      </c>
      <c r="K7027" s="17">
        <v>2.15E-3</v>
      </c>
    </row>
    <row r="7028" spans="1:11" x14ac:dyDescent="0.45">
      <c r="A7028" s="10" t="s">
        <v>65</v>
      </c>
      <c r="B7028" s="20">
        <v>0.25</v>
      </c>
      <c r="C7028" s="19">
        <v>3423</v>
      </c>
      <c r="D7028" s="19">
        <v>73.978255360000006</v>
      </c>
      <c r="E7028" s="23">
        <v>4.2500000000000003E-2</v>
      </c>
      <c r="F7028" s="23">
        <v>3.5200000000000002E-2</v>
      </c>
      <c r="G7028" s="17">
        <v>0</v>
      </c>
      <c r="H7028" s="17">
        <v>1</v>
      </c>
      <c r="I7028" s="17">
        <v>0.38438741900000001</v>
      </c>
      <c r="J7028" s="17">
        <v>0.61362320299999995</v>
      </c>
      <c r="K7028" s="17">
        <v>1.99E-3</v>
      </c>
    </row>
    <row r="7029" spans="1:11" x14ac:dyDescent="0.45">
      <c r="A7029" s="10" t="s">
        <v>65</v>
      </c>
      <c r="B7029" s="20">
        <v>0.26</v>
      </c>
      <c r="C7029" s="19">
        <v>3555</v>
      </c>
      <c r="D7029" s="19">
        <v>79.738535260000006</v>
      </c>
      <c r="E7029" s="23">
        <v>4.4770111000000001E-2</v>
      </c>
      <c r="F7029" s="23">
        <v>3.6999999999999998E-2</v>
      </c>
      <c r="G7029" s="17">
        <v>0</v>
      </c>
      <c r="H7029" s="17">
        <v>1</v>
      </c>
      <c r="I7029" s="17">
        <v>0.389763937</v>
      </c>
      <c r="J7029" s="17">
        <v>0.60838278000000001</v>
      </c>
      <c r="K7029" s="17">
        <v>1.8500000000000001E-3</v>
      </c>
    </row>
    <row r="7030" spans="1:11" x14ac:dyDescent="0.45">
      <c r="A7030" s="10" t="s">
        <v>65</v>
      </c>
      <c r="B7030" s="20">
        <v>0.27</v>
      </c>
      <c r="C7030" s="19">
        <v>3688</v>
      </c>
      <c r="D7030" s="19">
        <v>85.923474529999993</v>
      </c>
      <c r="E7030" s="23">
        <v>4.8000000000000001E-2</v>
      </c>
      <c r="F7030" s="23">
        <v>3.8600000000000002E-2</v>
      </c>
      <c r="G7030" s="17">
        <v>0</v>
      </c>
      <c r="H7030" s="17">
        <v>1</v>
      </c>
      <c r="I7030" s="17">
        <v>0.38832726899999997</v>
      </c>
      <c r="J7030" s="17">
        <v>0.60994682300000003</v>
      </c>
      <c r="K7030" s="17">
        <v>1.73E-3</v>
      </c>
    </row>
    <row r="7031" spans="1:11" x14ac:dyDescent="0.45">
      <c r="A7031" s="10" t="s">
        <v>65</v>
      </c>
      <c r="B7031" s="20">
        <v>0.28000000000000003</v>
      </c>
      <c r="C7031" s="19">
        <v>3839</v>
      </c>
      <c r="D7031" s="19">
        <v>93.254705130000005</v>
      </c>
      <c r="E7031" s="23">
        <v>4.99E-2</v>
      </c>
      <c r="F7031" s="23">
        <v>4.1000000000000002E-2</v>
      </c>
      <c r="G7031" s="17">
        <v>0</v>
      </c>
      <c r="H7031" s="17">
        <v>1</v>
      </c>
      <c r="I7031" s="17">
        <v>0.39267553700000002</v>
      </c>
      <c r="J7031" s="17">
        <v>0.60572911799999996</v>
      </c>
      <c r="K7031" s="17">
        <v>1.6000000000000001E-3</v>
      </c>
    </row>
    <row r="7032" spans="1:11" x14ac:dyDescent="0.45">
      <c r="A7032" s="10" t="s">
        <v>65</v>
      </c>
      <c r="B7032" s="20">
        <v>0.28999999999999998</v>
      </c>
      <c r="C7032" s="19">
        <v>3969</v>
      </c>
      <c r="D7032" s="19">
        <v>99.96607917</v>
      </c>
      <c r="E7032" s="23">
        <v>5.2900000000000003E-2</v>
      </c>
      <c r="F7032" s="23">
        <v>4.3099999999999999E-2</v>
      </c>
      <c r="G7032" s="17">
        <v>0</v>
      </c>
      <c r="H7032" s="17">
        <v>1</v>
      </c>
      <c r="I7032" s="17">
        <v>0.40225402199999999</v>
      </c>
      <c r="J7032" s="17">
        <v>0.59625316299999997</v>
      </c>
      <c r="K7032" s="17">
        <v>1.49E-3</v>
      </c>
    </row>
    <row r="7033" spans="1:11" x14ac:dyDescent="0.45">
      <c r="A7033" s="10" t="s">
        <v>65</v>
      </c>
      <c r="B7033" s="20">
        <v>0.3</v>
      </c>
      <c r="C7033" s="19">
        <v>4090</v>
      </c>
      <c r="D7033" s="19">
        <v>106.4819306</v>
      </c>
      <c r="E7033" s="23">
        <v>5.4800000000000001E-2</v>
      </c>
      <c r="F7033" s="23">
        <v>4.5100000000000001E-2</v>
      </c>
      <c r="G7033" s="17">
        <v>0</v>
      </c>
      <c r="H7033" s="17">
        <v>1</v>
      </c>
      <c r="I7033" s="17">
        <v>0.41439285599999998</v>
      </c>
      <c r="J7033" s="17">
        <v>0.58419628700000004</v>
      </c>
      <c r="K7033" s="17">
        <v>1.41E-3</v>
      </c>
    </row>
    <row r="7034" spans="1:11" x14ac:dyDescent="0.45">
      <c r="A7034" s="10" t="s">
        <v>65</v>
      </c>
      <c r="B7034" s="20">
        <v>0.31</v>
      </c>
      <c r="C7034" s="19">
        <v>4228</v>
      </c>
      <c r="D7034" s="19">
        <v>114.27471920000001</v>
      </c>
      <c r="E7034" s="23">
        <v>5.8299999999999998E-2</v>
      </c>
      <c r="F7034" s="23">
        <v>4.7399999999999998E-2</v>
      </c>
      <c r="G7034" s="17">
        <v>0</v>
      </c>
      <c r="H7034" s="17">
        <v>1</v>
      </c>
      <c r="I7034" s="17">
        <v>0.42931314199999998</v>
      </c>
      <c r="J7034" s="17">
        <v>0.56937349699999995</v>
      </c>
      <c r="K7034" s="17">
        <v>1.31E-3</v>
      </c>
    </row>
    <row r="7035" spans="1:11" x14ac:dyDescent="0.45">
      <c r="A7035" s="10" t="s">
        <v>65</v>
      </c>
      <c r="B7035" s="20">
        <v>0.32</v>
      </c>
      <c r="C7035" s="19">
        <v>4362</v>
      </c>
      <c r="D7035" s="19">
        <v>122.2943528</v>
      </c>
      <c r="E7035" s="23">
        <v>6.13E-2</v>
      </c>
      <c r="F7035" s="23">
        <v>4.9799999999999997E-2</v>
      </c>
      <c r="G7035" s="17">
        <v>0</v>
      </c>
      <c r="H7035" s="17">
        <v>1</v>
      </c>
      <c r="I7035" s="17">
        <v>0.43186575700000002</v>
      </c>
      <c r="J7035" s="17">
        <v>0.56689955599999997</v>
      </c>
      <c r="K7035" s="17">
        <v>1.23E-3</v>
      </c>
    </row>
    <row r="7036" spans="1:11" x14ac:dyDescent="0.45">
      <c r="A7036" s="10" t="s">
        <v>65</v>
      </c>
      <c r="B7036" s="20">
        <v>0.33</v>
      </c>
      <c r="C7036" s="19">
        <v>4497</v>
      </c>
      <c r="D7036" s="19">
        <v>130.809911</v>
      </c>
      <c r="E7036" s="23">
        <v>6.5000000000000002E-2</v>
      </c>
      <c r="F7036" s="23">
        <v>5.21E-2</v>
      </c>
      <c r="G7036" s="17">
        <v>0</v>
      </c>
      <c r="H7036" s="17">
        <v>1</v>
      </c>
      <c r="I7036" s="17">
        <v>0.45596471700000002</v>
      </c>
      <c r="J7036" s="17">
        <v>0.54006398600000005</v>
      </c>
      <c r="K7036" s="17">
        <v>3.9699999999999996E-3</v>
      </c>
    </row>
    <row r="7037" spans="1:11" x14ac:dyDescent="0.45">
      <c r="A7037" s="10" t="s">
        <v>65</v>
      </c>
      <c r="B7037" s="20">
        <v>0.34</v>
      </c>
      <c r="C7037" s="19">
        <v>4631</v>
      </c>
      <c r="D7037" s="19">
        <v>139.842151</v>
      </c>
      <c r="E7037" s="23">
        <v>7.0000000000000007E-2</v>
      </c>
      <c r="F7037" s="23">
        <v>5.4399999999999997E-2</v>
      </c>
      <c r="G7037" s="17">
        <v>0</v>
      </c>
      <c r="H7037" s="17">
        <v>1</v>
      </c>
      <c r="I7037" s="17">
        <v>0.47292795900000001</v>
      </c>
      <c r="J7037" s="17">
        <v>0.52334852300000001</v>
      </c>
      <c r="K7037" s="17">
        <v>3.7200000000000002E-3</v>
      </c>
    </row>
    <row r="7038" spans="1:11" x14ac:dyDescent="0.45">
      <c r="A7038" s="10" t="s">
        <v>65</v>
      </c>
      <c r="B7038" s="20">
        <v>0.35</v>
      </c>
      <c r="C7038" s="19">
        <v>4763</v>
      </c>
      <c r="D7038" s="19">
        <v>149.43533640000001</v>
      </c>
      <c r="E7038" s="23">
        <v>7.4999999999999997E-2</v>
      </c>
      <c r="F7038" s="23">
        <v>5.7599999999999998E-2</v>
      </c>
      <c r="G7038" s="17">
        <v>0</v>
      </c>
      <c r="H7038" s="17">
        <v>1</v>
      </c>
      <c r="I7038" s="17">
        <v>0.49188735500000003</v>
      </c>
      <c r="J7038" s="17">
        <v>0.50462124100000005</v>
      </c>
      <c r="K7038" s="17">
        <v>3.49E-3</v>
      </c>
    </row>
    <row r="7039" spans="1:11" x14ac:dyDescent="0.45">
      <c r="A7039" s="10" t="s">
        <v>65</v>
      </c>
      <c r="B7039" s="20">
        <v>0.36</v>
      </c>
      <c r="C7039" s="19">
        <v>4872</v>
      </c>
      <c r="D7039" s="19">
        <v>157.75683140000001</v>
      </c>
      <c r="E7039" s="23">
        <v>7.85E-2</v>
      </c>
      <c r="F7039" s="23">
        <v>0.06</v>
      </c>
      <c r="G7039" s="17">
        <v>0</v>
      </c>
      <c r="H7039" s="17">
        <v>1</v>
      </c>
      <c r="I7039" s="17">
        <v>0.50474134599999998</v>
      </c>
      <c r="J7039" s="17">
        <v>0.49194091200000001</v>
      </c>
      <c r="K7039" s="17">
        <v>3.32E-3</v>
      </c>
    </row>
    <row r="7040" spans="1:11" x14ac:dyDescent="0.45">
      <c r="A7040" s="10" t="s">
        <v>65</v>
      </c>
      <c r="B7040" s="20">
        <v>0.37</v>
      </c>
      <c r="C7040" s="19">
        <v>5030</v>
      </c>
      <c r="D7040" s="19">
        <v>170.36446889999999</v>
      </c>
      <c r="E7040" s="23">
        <v>8.2699999999999996E-2</v>
      </c>
      <c r="F7040" s="23">
        <v>6.3600000000000004E-2</v>
      </c>
      <c r="G7040" s="17">
        <v>0</v>
      </c>
      <c r="H7040" s="17">
        <v>1</v>
      </c>
      <c r="I7040" s="17">
        <v>0.52419515900000002</v>
      </c>
      <c r="J7040" s="17">
        <v>0.47271268500000002</v>
      </c>
      <c r="K7040" s="17">
        <v>3.0899999999999999E-3</v>
      </c>
    </row>
    <row r="7041" spans="1:11" x14ac:dyDescent="0.45">
      <c r="A7041" s="10" t="s">
        <v>65</v>
      </c>
      <c r="B7041" s="20">
        <v>0.38</v>
      </c>
      <c r="C7041" s="19">
        <v>5168</v>
      </c>
      <c r="D7041" s="19">
        <v>182.24371679999999</v>
      </c>
      <c r="E7041" s="23">
        <v>8.9899999999999994E-2</v>
      </c>
      <c r="F7041" s="23">
        <v>6.7000000000000004E-2</v>
      </c>
      <c r="G7041" s="17">
        <v>0</v>
      </c>
      <c r="H7041" s="17">
        <v>1</v>
      </c>
      <c r="I7041" s="17">
        <v>0.54304276500000004</v>
      </c>
      <c r="J7041" s="17">
        <v>0.454053912</v>
      </c>
      <c r="K7041" s="17">
        <v>2.8999999999999998E-3</v>
      </c>
    </row>
    <row r="7042" spans="1:11" x14ac:dyDescent="0.45">
      <c r="A7042" s="10" t="s">
        <v>65</v>
      </c>
      <c r="B7042" s="20">
        <v>0.39</v>
      </c>
      <c r="C7042" s="19">
        <v>5291</v>
      </c>
      <c r="D7042" s="19">
        <v>193.8015044</v>
      </c>
      <c r="E7042" s="23">
        <v>9.8000000000000004E-2</v>
      </c>
      <c r="F7042" s="23">
        <v>7.0800000000000002E-2</v>
      </c>
      <c r="G7042" s="17">
        <v>0</v>
      </c>
      <c r="H7042" s="17">
        <v>1</v>
      </c>
      <c r="I7042" s="17">
        <v>0.56566627999999997</v>
      </c>
      <c r="J7042" s="17">
        <v>0.43159588199999999</v>
      </c>
      <c r="K7042" s="17">
        <v>2.7399999999999998E-3</v>
      </c>
    </row>
    <row r="7043" spans="1:11" x14ac:dyDescent="0.45">
      <c r="A7043" s="10" t="s">
        <v>65</v>
      </c>
      <c r="B7043" s="20">
        <v>0.4</v>
      </c>
      <c r="C7043" s="19">
        <v>5433</v>
      </c>
      <c r="D7043" s="19">
        <v>208.1683797</v>
      </c>
      <c r="E7043" s="23">
        <v>0.103418234</v>
      </c>
      <c r="F7043" s="23">
        <v>7.4899999999999994E-2</v>
      </c>
      <c r="G7043" s="17">
        <v>0</v>
      </c>
      <c r="H7043" s="17">
        <v>1</v>
      </c>
      <c r="I7043" s="17">
        <v>0.58376609800000001</v>
      </c>
      <c r="J7043" s="17">
        <v>0.41368328100000001</v>
      </c>
      <c r="K7043" s="17">
        <v>2.5500000000000002E-3</v>
      </c>
    </row>
    <row r="7044" spans="1:11" x14ac:dyDescent="0.45">
      <c r="A7044" s="10" t="s">
        <v>65</v>
      </c>
      <c r="B7044" s="20">
        <v>0.41</v>
      </c>
      <c r="C7044" s="19">
        <v>5570</v>
      </c>
      <c r="D7044" s="19">
        <v>222.84659959999999</v>
      </c>
      <c r="E7044" s="23">
        <v>0.110566341</v>
      </c>
      <c r="F7044" s="23">
        <v>7.9299999999999995E-2</v>
      </c>
      <c r="G7044" s="17">
        <v>0</v>
      </c>
      <c r="H7044" s="17">
        <v>1</v>
      </c>
      <c r="I7044" s="17">
        <v>0.60159496499999998</v>
      </c>
      <c r="J7044" s="17">
        <v>0.39601916599999998</v>
      </c>
      <c r="K7044" s="17">
        <v>2.3900000000000002E-3</v>
      </c>
    </row>
    <row r="7045" spans="1:11" x14ac:dyDescent="0.45">
      <c r="A7045" s="10" t="s">
        <v>65</v>
      </c>
      <c r="B7045" s="20">
        <v>0.42</v>
      </c>
      <c r="C7045" s="19">
        <v>5692</v>
      </c>
      <c r="D7045" s="19">
        <v>236.7233124</v>
      </c>
      <c r="E7045" s="23">
        <v>0.116085103</v>
      </c>
      <c r="F7045" s="23">
        <v>8.4000000000000005E-2</v>
      </c>
      <c r="G7045" s="17">
        <v>0</v>
      </c>
      <c r="H7045" s="17">
        <v>1</v>
      </c>
      <c r="I7045" s="17">
        <v>0.61728931899999995</v>
      </c>
      <c r="J7045" s="17">
        <v>0.38044391900000002</v>
      </c>
      <c r="K7045" s="17">
        <v>2.2699999999999999E-3</v>
      </c>
    </row>
    <row r="7046" spans="1:11" x14ac:dyDescent="0.45">
      <c r="A7046" s="10" t="s">
        <v>65</v>
      </c>
      <c r="B7046" s="20">
        <v>0.43</v>
      </c>
      <c r="C7046" s="19">
        <v>5839</v>
      </c>
      <c r="D7046" s="19">
        <v>254.03672850000001</v>
      </c>
      <c r="E7046" s="23">
        <v>0.121440601</v>
      </c>
      <c r="F7046" s="23">
        <v>8.8700000000000001E-2</v>
      </c>
      <c r="G7046" s="17">
        <v>0</v>
      </c>
      <c r="H7046" s="17">
        <v>1</v>
      </c>
      <c r="I7046" s="17">
        <v>0.63917375300000001</v>
      </c>
      <c r="J7046" s="17">
        <v>0.35870064299999999</v>
      </c>
      <c r="K7046" s="17">
        <v>2.1299999999999999E-3</v>
      </c>
    </row>
    <row r="7047" spans="1:11" x14ac:dyDescent="0.45">
      <c r="A7047" s="10" t="s">
        <v>65</v>
      </c>
      <c r="B7047" s="20">
        <v>0.44</v>
      </c>
      <c r="C7047" s="19">
        <v>5963</v>
      </c>
      <c r="D7047" s="19">
        <v>269.36579849999998</v>
      </c>
      <c r="E7047" s="23">
        <v>0.125685193</v>
      </c>
      <c r="F7047" s="23">
        <v>9.3799999999999994E-2</v>
      </c>
      <c r="G7047" s="17">
        <v>0</v>
      </c>
      <c r="H7047" s="17">
        <v>1</v>
      </c>
      <c r="I7047" s="17">
        <v>0.66309834400000001</v>
      </c>
      <c r="J7047" s="17">
        <v>0.33492602900000001</v>
      </c>
      <c r="K7047" s="17">
        <v>1.98E-3</v>
      </c>
    </row>
    <row r="7048" spans="1:11" x14ac:dyDescent="0.45">
      <c r="A7048" s="10" t="s">
        <v>65</v>
      </c>
      <c r="B7048" s="20">
        <v>0.45</v>
      </c>
      <c r="C7048" s="19">
        <v>6098</v>
      </c>
      <c r="D7048" s="19">
        <v>286.86806009999998</v>
      </c>
      <c r="E7048" s="23">
        <v>0.13517183399999999</v>
      </c>
      <c r="F7048" s="23">
        <v>9.8699999999999996E-2</v>
      </c>
      <c r="G7048" s="17">
        <v>0</v>
      </c>
      <c r="H7048" s="17">
        <v>1</v>
      </c>
      <c r="I7048" s="17">
        <v>0.67748360600000002</v>
      </c>
      <c r="J7048" s="17">
        <v>0.32065085700000001</v>
      </c>
      <c r="K7048" s="17">
        <v>1.8699999999999999E-3</v>
      </c>
    </row>
    <row r="7049" spans="1:11" x14ac:dyDescent="0.45">
      <c r="A7049" s="10" t="s">
        <v>65</v>
      </c>
      <c r="B7049" s="20">
        <v>0.46</v>
      </c>
      <c r="C7049" s="19">
        <v>6242</v>
      </c>
      <c r="D7049" s="19">
        <v>307.08600680000001</v>
      </c>
      <c r="E7049" s="23">
        <v>0.14799891400000001</v>
      </c>
      <c r="F7049" s="23">
        <v>0.104239383</v>
      </c>
      <c r="G7049" s="17">
        <v>0</v>
      </c>
      <c r="H7049" s="17">
        <v>1</v>
      </c>
      <c r="I7049" s="17">
        <v>0.69226759100000002</v>
      </c>
      <c r="J7049" s="17">
        <v>0.30597527600000002</v>
      </c>
      <c r="K7049" s="17">
        <v>1.7600000000000001E-3</v>
      </c>
    </row>
    <row r="7050" spans="1:11" x14ac:dyDescent="0.45">
      <c r="A7050" s="10" t="s">
        <v>65</v>
      </c>
      <c r="B7050" s="20">
        <v>0.47</v>
      </c>
      <c r="C7050" s="19">
        <v>6376</v>
      </c>
      <c r="D7050" s="19">
        <v>327.47032999999999</v>
      </c>
      <c r="E7050" s="23">
        <v>0.156484765</v>
      </c>
      <c r="F7050" s="23">
        <v>0.109770693</v>
      </c>
      <c r="G7050" s="17">
        <v>0</v>
      </c>
      <c r="H7050" s="17">
        <v>1</v>
      </c>
      <c r="I7050" s="17">
        <v>0.70801091400000005</v>
      </c>
      <c r="J7050" s="17">
        <v>0.29033948100000001</v>
      </c>
      <c r="K7050" s="17">
        <v>1.65E-3</v>
      </c>
    </row>
    <row r="7051" spans="1:11" x14ac:dyDescent="0.45">
      <c r="A7051" s="10" t="s">
        <v>65</v>
      </c>
      <c r="B7051" s="20">
        <v>0.48</v>
      </c>
      <c r="C7051" s="19">
        <v>6481</v>
      </c>
      <c r="D7051" s="19">
        <v>343.99570629999999</v>
      </c>
      <c r="E7051" s="23">
        <v>0.15863005099999999</v>
      </c>
      <c r="F7051" s="23">
        <v>0.114936918</v>
      </c>
      <c r="G7051" s="17">
        <v>0</v>
      </c>
      <c r="H7051" s="17">
        <v>1</v>
      </c>
      <c r="I7051" s="17">
        <v>0.72508388199999996</v>
      </c>
      <c r="J7051" s="17">
        <v>0.27336296799999998</v>
      </c>
      <c r="K7051" s="17">
        <v>1.5499999999999999E-3</v>
      </c>
    </row>
    <row r="7052" spans="1:11" x14ac:dyDescent="0.45">
      <c r="A7052" s="10" t="s">
        <v>65</v>
      </c>
      <c r="B7052" s="20">
        <v>0.49</v>
      </c>
      <c r="C7052" s="19">
        <v>6643</v>
      </c>
      <c r="D7052" s="19">
        <v>369.9012391</v>
      </c>
      <c r="E7052" s="23">
        <v>0.16285259599999999</v>
      </c>
      <c r="F7052" s="23">
        <v>0.12179870700000001</v>
      </c>
      <c r="G7052" s="17">
        <v>0</v>
      </c>
      <c r="H7052" s="17">
        <v>1</v>
      </c>
      <c r="I7052" s="17">
        <v>0.74824274599999996</v>
      </c>
      <c r="J7052" s="17">
        <v>0.25033549300000002</v>
      </c>
      <c r="K7052" s="17">
        <v>1.42E-3</v>
      </c>
    </row>
    <row r="7053" spans="1:11" x14ac:dyDescent="0.45">
      <c r="A7053" s="10" t="s">
        <v>65</v>
      </c>
      <c r="B7053" s="20">
        <v>0.5</v>
      </c>
      <c r="C7053" s="19">
        <v>6772</v>
      </c>
      <c r="D7053" s="19">
        <v>391.65299349999998</v>
      </c>
      <c r="E7053" s="23">
        <v>0.172457688</v>
      </c>
      <c r="F7053" s="23">
        <v>0.12699062</v>
      </c>
      <c r="G7053" s="17">
        <v>0</v>
      </c>
      <c r="H7053" s="17">
        <v>1</v>
      </c>
      <c r="I7053" s="17">
        <v>0.76034372299999997</v>
      </c>
      <c r="J7053" s="17">
        <v>0.23830949300000001</v>
      </c>
      <c r="K7053" s="17">
        <v>1.3500000000000001E-3</v>
      </c>
    </row>
    <row r="7054" spans="1:11" x14ac:dyDescent="0.45">
      <c r="A7054" s="10" t="s">
        <v>65</v>
      </c>
      <c r="B7054" s="20">
        <v>0.51</v>
      </c>
      <c r="C7054" s="19">
        <v>6911</v>
      </c>
      <c r="D7054" s="19">
        <v>416.15621750000003</v>
      </c>
      <c r="E7054" s="23">
        <v>0.17901256900000001</v>
      </c>
      <c r="F7054" s="23">
        <v>0.132736886</v>
      </c>
      <c r="G7054" s="17">
        <v>0</v>
      </c>
      <c r="H7054" s="17">
        <v>1</v>
      </c>
      <c r="I7054" s="17">
        <v>0.77356149799999996</v>
      </c>
      <c r="J7054" s="17">
        <v>0.22516767200000001</v>
      </c>
      <c r="K7054" s="17">
        <v>1.2700000000000001E-3</v>
      </c>
    </row>
    <row r="7055" spans="1:11" x14ac:dyDescent="0.45">
      <c r="A7055" s="10" t="s">
        <v>65</v>
      </c>
      <c r="B7055" s="20">
        <v>0.52</v>
      </c>
      <c r="C7055" s="19">
        <v>7045</v>
      </c>
      <c r="D7055" s="19">
        <v>441.35747040000001</v>
      </c>
      <c r="E7055" s="23">
        <v>0.194849042</v>
      </c>
      <c r="F7055" s="23">
        <v>0.140414504</v>
      </c>
      <c r="G7055" s="17">
        <v>0</v>
      </c>
      <c r="H7055" s="17">
        <v>1</v>
      </c>
      <c r="I7055" s="17">
        <v>0.78562638299999998</v>
      </c>
      <c r="J7055" s="17">
        <v>0.213174855</v>
      </c>
      <c r="K7055" s="17">
        <v>1.1999999999999999E-3</v>
      </c>
    </row>
    <row r="7056" spans="1:11" x14ac:dyDescent="0.45">
      <c r="A7056" s="10" t="s">
        <v>65</v>
      </c>
      <c r="B7056" s="20">
        <v>0.53</v>
      </c>
      <c r="C7056" s="19">
        <v>7177</v>
      </c>
      <c r="D7056" s="19">
        <v>468.09860880000002</v>
      </c>
      <c r="E7056" s="23">
        <v>0.20956430400000001</v>
      </c>
      <c r="F7056" s="23">
        <v>0.14721452900000001</v>
      </c>
      <c r="G7056" s="17">
        <v>0</v>
      </c>
      <c r="H7056" s="17">
        <v>1</v>
      </c>
      <c r="I7056" s="17">
        <v>0.79724725699999999</v>
      </c>
      <c r="J7056" s="17">
        <v>0.20162429800000001</v>
      </c>
      <c r="K7056" s="17">
        <v>1.1299999999999999E-3</v>
      </c>
    </row>
    <row r="7057" spans="1:11" x14ac:dyDescent="0.45">
      <c r="A7057" s="10" t="s">
        <v>65</v>
      </c>
      <c r="B7057" s="20">
        <v>0.54</v>
      </c>
      <c r="C7057" s="19">
        <v>7300</v>
      </c>
      <c r="D7057" s="19">
        <v>494.1028005</v>
      </c>
      <c r="E7057" s="23">
        <v>0.214887302</v>
      </c>
      <c r="F7057" s="23">
        <v>0.15325693900000001</v>
      </c>
      <c r="G7057" s="17">
        <v>0</v>
      </c>
      <c r="H7057" s="17">
        <v>1</v>
      </c>
      <c r="I7057" s="17">
        <v>0.80905441300000003</v>
      </c>
      <c r="J7057" s="17">
        <v>0.189883148</v>
      </c>
      <c r="K7057" s="17">
        <v>1.06E-3</v>
      </c>
    </row>
    <row r="7058" spans="1:11" x14ac:dyDescent="0.45">
      <c r="A7058" s="10" t="s">
        <v>65</v>
      </c>
      <c r="B7058" s="20">
        <v>0.55000000000000004</v>
      </c>
      <c r="C7058" s="19">
        <v>7441</v>
      </c>
      <c r="D7058" s="19">
        <v>525.63016449999998</v>
      </c>
      <c r="E7058" s="23">
        <v>0.231590403</v>
      </c>
      <c r="F7058" s="23">
        <v>0.16168750300000001</v>
      </c>
      <c r="G7058" s="17">
        <v>0</v>
      </c>
      <c r="H7058" s="17">
        <v>1</v>
      </c>
      <c r="I7058" s="17">
        <v>0.81935453700000005</v>
      </c>
      <c r="J7058" s="17">
        <v>0.17964603300000001</v>
      </c>
      <c r="K7058" s="17">
        <v>9.990000000000001E-4</v>
      </c>
    </row>
    <row r="7059" spans="1:11" x14ac:dyDescent="0.45">
      <c r="A7059" s="10" t="s">
        <v>65</v>
      </c>
      <c r="B7059" s="20">
        <v>0.56000000000000005</v>
      </c>
      <c r="C7059" s="19">
        <v>7580</v>
      </c>
      <c r="D7059" s="19">
        <v>558.77181810000002</v>
      </c>
      <c r="E7059" s="23">
        <v>0.24286291300000001</v>
      </c>
      <c r="F7059" s="23">
        <v>0.16971757000000001</v>
      </c>
      <c r="G7059" s="17">
        <v>0</v>
      </c>
      <c r="H7059" s="17">
        <v>1</v>
      </c>
      <c r="I7059" s="17">
        <v>0.83086988500000003</v>
      </c>
      <c r="J7059" s="17">
        <v>0.16819583599999999</v>
      </c>
      <c r="K7059" s="17">
        <v>9.3400000000000004E-4</v>
      </c>
    </row>
    <row r="7060" spans="1:11" x14ac:dyDescent="0.45">
      <c r="A7060" s="10" t="s">
        <v>65</v>
      </c>
      <c r="B7060" s="20">
        <v>0.56999999999999995</v>
      </c>
      <c r="C7060" s="19">
        <v>7726</v>
      </c>
      <c r="D7060" s="19">
        <v>594.65248510000004</v>
      </c>
      <c r="E7060" s="23">
        <v>0.24995587899999999</v>
      </c>
      <c r="F7060" s="23">
        <v>0.178584567</v>
      </c>
      <c r="G7060" s="17">
        <v>0</v>
      </c>
      <c r="H7060" s="17">
        <v>1</v>
      </c>
      <c r="I7060" s="17">
        <v>0.84109865900000003</v>
      </c>
      <c r="J7060" s="17">
        <v>0.15802368899999999</v>
      </c>
      <c r="K7060" s="17">
        <v>8.7799999999999998E-4</v>
      </c>
    </row>
    <row r="7061" spans="1:11" x14ac:dyDescent="0.45">
      <c r="A7061" s="10" t="s">
        <v>65</v>
      </c>
      <c r="B7061" s="20">
        <v>0.57999999999999996</v>
      </c>
      <c r="C7061" s="19">
        <v>7866</v>
      </c>
      <c r="D7061" s="19">
        <v>630.42992470000002</v>
      </c>
      <c r="E7061" s="23">
        <v>0.26323743399999999</v>
      </c>
      <c r="F7061" s="23">
        <v>0.186075925</v>
      </c>
      <c r="G7061" s="17">
        <v>0</v>
      </c>
      <c r="H7061" s="17">
        <v>1</v>
      </c>
      <c r="I7061" s="17">
        <v>0.85049977099999996</v>
      </c>
      <c r="J7061" s="17">
        <v>0.14867551500000001</v>
      </c>
      <c r="K7061" s="17">
        <v>8.25E-4</v>
      </c>
    </row>
    <row r="7062" spans="1:11" x14ac:dyDescent="0.45">
      <c r="A7062" s="10" t="s">
        <v>65</v>
      </c>
      <c r="B7062" s="20">
        <v>0.59</v>
      </c>
      <c r="C7062" s="19">
        <v>7998</v>
      </c>
      <c r="D7062" s="19">
        <v>666.65414339999995</v>
      </c>
      <c r="E7062" s="23">
        <v>0.28307359700000001</v>
      </c>
      <c r="F7062" s="23">
        <v>0.19466446200000001</v>
      </c>
      <c r="G7062" s="17">
        <v>0</v>
      </c>
      <c r="H7062" s="17">
        <v>1</v>
      </c>
      <c r="I7062" s="17">
        <v>0.856818415</v>
      </c>
      <c r="J7062" s="17">
        <v>0.14239557799999999</v>
      </c>
      <c r="K7062" s="17">
        <v>7.8600000000000002E-4</v>
      </c>
    </row>
    <row r="7063" spans="1:11" x14ac:dyDescent="0.45">
      <c r="A7063" s="10" t="s">
        <v>65</v>
      </c>
      <c r="B7063" s="20">
        <v>0.6</v>
      </c>
      <c r="C7063" s="19">
        <v>8120</v>
      </c>
      <c r="D7063" s="19">
        <v>701.92017390000001</v>
      </c>
      <c r="E7063" s="23">
        <v>0.29473760700000001</v>
      </c>
      <c r="F7063" s="23">
        <v>0.20404836500000001</v>
      </c>
      <c r="G7063" s="17">
        <v>0</v>
      </c>
      <c r="H7063" s="17">
        <v>1</v>
      </c>
      <c r="I7063" s="17">
        <v>0.86344148799999998</v>
      </c>
      <c r="J7063" s="17">
        <v>0.135809654</v>
      </c>
      <c r="K7063" s="17">
        <v>7.4899999999999999E-4</v>
      </c>
    </row>
    <row r="7064" spans="1:11" x14ac:dyDescent="0.45">
      <c r="A7064" s="10" t="s">
        <v>65</v>
      </c>
      <c r="B7064" s="20">
        <v>0.61</v>
      </c>
      <c r="C7064" s="19">
        <v>8253</v>
      </c>
      <c r="D7064" s="19">
        <v>742.6079373</v>
      </c>
      <c r="E7064" s="23">
        <v>0.31431735500000002</v>
      </c>
      <c r="F7064" s="23">
        <v>0.21392433299999999</v>
      </c>
      <c r="G7064" s="17">
        <v>0</v>
      </c>
      <c r="H7064" s="17">
        <v>1</v>
      </c>
      <c r="I7064" s="17">
        <v>0.87063115499999999</v>
      </c>
      <c r="J7064" s="17">
        <v>0.12866044600000001</v>
      </c>
      <c r="K7064" s="17">
        <v>7.0799999999999997E-4</v>
      </c>
    </row>
    <row r="7065" spans="1:11" x14ac:dyDescent="0.45">
      <c r="A7065" s="10" t="s">
        <v>65</v>
      </c>
      <c r="B7065" s="20">
        <v>0.62</v>
      </c>
      <c r="C7065" s="19">
        <v>8385</v>
      </c>
      <c r="D7065" s="19">
        <v>785.45857850000004</v>
      </c>
      <c r="E7065" s="23">
        <v>0.33351676400000002</v>
      </c>
      <c r="F7065" s="23">
        <v>0.22372720700000001</v>
      </c>
      <c r="G7065" s="17">
        <v>0</v>
      </c>
      <c r="H7065" s="17">
        <v>1</v>
      </c>
      <c r="I7065" s="17">
        <v>0.87633458799999997</v>
      </c>
      <c r="J7065" s="17">
        <v>0.122992116</v>
      </c>
      <c r="K7065" s="17">
        <v>6.7299999999999999E-4</v>
      </c>
    </row>
    <row r="7066" spans="1:11" x14ac:dyDescent="0.45">
      <c r="A7066" s="10" t="s">
        <v>65</v>
      </c>
      <c r="B7066" s="20">
        <v>0.63</v>
      </c>
      <c r="C7066" s="19">
        <v>8524</v>
      </c>
      <c r="D7066" s="19">
        <v>833.151702</v>
      </c>
      <c r="E7066" s="23">
        <v>0.35352507100000002</v>
      </c>
      <c r="F7066" s="23">
        <v>0.234648736</v>
      </c>
      <c r="G7066" s="17">
        <v>0</v>
      </c>
      <c r="H7066" s="17">
        <v>1</v>
      </c>
      <c r="I7066" s="17">
        <v>0.88309886299999996</v>
      </c>
      <c r="J7066" s="17">
        <v>0.116265649</v>
      </c>
      <c r="K7066" s="17">
        <v>6.3500000000000004E-4</v>
      </c>
    </row>
    <row r="7067" spans="1:11" x14ac:dyDescent="0.45">
      <c r="A7067" s="10" t="s">
        <v>65</v>
      </c>
      <c r="B7067" s="20">
        <v>0.64</v>
      </c>
      <c r="C7067" s="19">
        <v>8654</v>
      </c>
      <c r="D7067" s="19">
        <v>880.25549509999996</v>
      </c>
      <c r="E7067" s="23">
        <v>0.37223695400000001</v>
      </c>
      <c r="F7067" s="23">
        <v>0.24626139399999999</v>
      </c>
      <c r="G7067" s="17">
        <v>0</v>
      </c>
      <c r="H7067" s="17">
        <v>1</v>
      </c>
      <c r="I7067" s="17">
        <v>0.88905821200000001</v>
      </c>
      <c r="J7067" s="17">
        <v>0.11033907499999999</v>
      </c>
      <c r="K7067" s="17">
        <v>6.0300000000000002E-4</v>
      </c>
    </row>
    <row r="7068" spans="1:11" x14ac:dyDescent="0.45">
      <c r="A7068" s="10" t="s">
        <v>65</v>
      </c>
      <c r="B7068" s="20">
        <v>0.65</v>
      </c>
      <c r="C7068" s="19">
        <v>8792</v>
      </c>
      <c r="D7068" s="19">
        <v>932.75988289999998</v>
      </c>
      <c r="E7068" s="23">
        <v>0.39106118000000001</v>
      </c>
      <c r="F7068" s="23">
        <v>0.25759106799999998</v>
      </c>
      <c r="G7068" s="17">
        <v>0</v>
      </c>
      <c r="H7068" s="17">
        <v>1</v>
      </c>
      <c r="I7068" s="17">
        <v>0.89564247299999999</v>
      </c>
      <c r="J7068" s="17">
        <v>0.10379058400000001</v>
      </c>
      <c r="K7068" s="17">
        <v>5.6700000000000001E-4</v>
      </c>
    </row>
    <row r="7069" spans="1:11" x14ac:dyDescent="0.45">
      <c r="A7069" s="10" t="s">
        <v>65</v>
      </c>
      <c r="B7069" s="20">
        <v>0.66</v>
      </c>
      <c r="C7069" s="19">
        <v>8925</v>
      </c>
      <c r="D7069" s="19">
        <v>985.96154100000001</v>
      </c>
      <c r="E7069" s="23">
        <v>0.40965415199999999</v>
      </c>
      <c r="F7069" s="23">
        <v>0.27084323100000002</v>
      </c>
      <c r="G7069" s="17">
        <v>0</v>
      </c>
      <c r="H7069" s="17">
        <v>1</v>
      </c>
      <c r="I7069" s="17">
        <v>0.90086853300000003</v>
      </c>
      <c r="J7069" s="17">
        <v>9.8599999999999993E-2</v>
      </c>
      <c r="K7069" s="17">
        <v>5.3799999999999996E-4</v>
      </c>
    </row>
    <row r="7070" spans="1:11" x14ac:dyDescent="0.45">
      <c r="A7070" s="10" t="s">
        <v>65</v>
      </c>
      <c r="B7070" s="20">
        <v>0.67</v>
      </c>
      <c r="C7070" s="19">
        <v>9061</v>
      </c>
      <c r="D7070" s="19">
        <v>1042.9726680000001</v>
      </c>
      <c r="E7070" s="23">
        <v>0.432445827</v>
      </c>
      <c r="F7070" s="23">
        <v>0.28345287800000002</v>
      </c>
      <c r="G7070" s="17">
        <v>0</v>
      </c>
      <c r="H7070" s="17">
        <v>1</v>
      </c>
      <c r="I7070" s="17">
        <v>0.90595586299999997</v>
      </c>
      <c r="J7070" s="17">
        <v>9.35E-2</v>
      </c>
      <c r="K7070" s="17">
        <v>5.0900000000000001E-4</v>
      </c>
    </row>
    <row r="7071" spans="1:11" x14ac:dyDescent="0.45">
      <c r="A7071" s="10" t="s">
        <v>65</v>
      </c>
      <c r="B7071" s="20">
        <v>0.68</v>
      </c>
      <c r="C7071" s="19">
        <v>9180</v>
      </c>
      <c r="D7071" s="19">
        <v>1095.1603849999999</v>
      </c>
      <c r="E7071" s="23">
        <v>0.44728479999999998</v>
      </c>
      <c r="F7071" s="23">
        <v>0.29546215799999997</v>
      </c>
      <c r="G7071" s="17">
        <v>0</v>
      </c>
      <c r="H7071" s="17">
        <v>1</v>
      </c>
      <c r="I7071" s="17">
        <v>0.91059285099999998</v>
      </c>
      <c r="J7071" s="17">
        <v>8.8922891000000004E-2</v>
      </c>
      <c r="K7071" s="17">
        <v>4.84E-4</v>
      </c>
    </row>
    <row r="7072" spans="1:11" x14ac:dyDescent="0.45">
      <c r="A7072" s="10" t="s">
        <v>65</v>
      </c>
      <c r="B7072" s="20">
        <v>0.69</v>
      </c>
      <c r="C7072" s="19">
        <v>9329</v>
      </c>
      <c r="D7072" s="19">
        <v>1163.147721</v>
      </c>
      <c r="E7072" s="23">
        <v>0.46896673999999999</v>
      </c>
      <c r="F7072" s="23">
        <v>0.31208177799999998</v>
      </c>
      <c r="G7072" s="17">
        <v>0</v>
      </c>
      <c r="H7072" s="17">
        <v>1</v>
      </c>
      <c r="I7072" s="17">
        <v>0.91574989900000003</v>
      </c>
      <c r="J7072" s="17">
        <v>8.3799999999999999E-2</v>
      </c>
      <c r="K7072" s="17">
        <v>4.5600000000000003E-4</v>
      </c>
    </row>
    <row r="7073" spans="1:11" x14ac:dyDescent="0.45">
      <c r="A7073" s="10" t="s">
        <v>65</v>
      </c>
      <c r="B7073" s="20">
        <v>0.7</v>
      </c>
      <c r="C7073" s="19">
        <v>9462</v>
      </c>
      <c r="D7073" s="19">
        <v>1226.7692079999999</v>
      </c>
      <c r="E7073" s="23">
        <v>0.48844798</v>
      </c>
      <c r="F7073" s="23">
        <v>0.32557597399999999</v>
      </c>
      <c r="G7073" s="17">
        <v>0</v>
      </c>
      <c r="H7073" s="17">
        <v>1</v>
      </c>
      <c r="I7073" s="17">
        <v>0.92038862099999996</v>
      </c>
      <c r="J7073" s="17">
        <v>7.9200000000000007E-2</v>
      </c>
      <c r="K7073" s="17">
        <v>4.3100000000000001E-4</v>
      </c>
    </row>
    <row r="7074" spans="1:11" x14ac:dyDescent="0.45">
      <c r="A7074" s="10" t="s">
        <v>65</v>
      </c>
      <c r="B7074" s="20">
        <v>0.71</v>
      </c>
      <c r="C7074" s="19">
        <v>9597</v>
      </c>
      <c r="D7074" s="19">
        <v>1294.2209740000001</v>
      </c>
      <c r="E7074" s="23">
        <v>0.50936892199999995</v>
      </c>
      <c r="F7074" s="23">
        <v>0.340834476</v>
      </c>
      <c r="G7074" s="17">
        <v>0</v>
      </c>
      <c r="H7074" s="17">
        <v>1</v>
      </c>
      <c r="I7074" s="17">
        <v>0.92449060400000005</v>
      </c>
      <c r="J7074" s="17">
        <v>7.51E-2</v>
      </c>
      <c r="K7074" s="17">
        <v>4.08E-4</v>
      </c>
    </row>
    <row r="7075" spans="1:11" x14ac:dyDescent="0.45">
      <c r="A7075" s="10" t="s">
        <v>65</v>
      </c>
      <c r="B7075" s="20">
        <v>0.72</v>
      </c>
      <c r="C7075" s="19">
        <v>9732</v>
      </c>
      <c r="D7075" s="19">
        <v>1363.8130490000001</v>
      </c>
      <c r="E7075" s="23">
        <v>0.52225698799999998</v>
      </c>
      <c r="F7075" s="23">
        <v>0.35595845300000001</v>
      </c>
      <c r="G7075" s="17">
        <v>0</v>
      </c>
      <c r="H7075" s="17">
        <v>1</v>
      </c>
      <c r="I7075" s="17">
        <v>0.92815005299999997</v>
      </c>
      <c r="J7075" s="17">
        <v>7.1499999999999994E-2</v>
      </c>
      <c r="K7075" s="17">
        <v>3.8900000000000002E-4</v>
      </c>
    </row>
    <row r="7076" spans="1:11" x14ac:dyDescent="0.45">
      <c r="A7076" s="10" t="s">
        <v>65</v>
      </c>
      <c r="B7076" s="20">
        <v>0.73</v>
      </c>
      <c r="C7076" s="19">
        <v>9866</v>
      </c>
      <c r="D7076" s="19">
        <v>1435.891701</v>
      </c>
      <c r="E7076" s="23">
        <v>0.546049907</v>
      </c>
      <c r="F7076" s="23">
        <v>0.371389727</v>
      </c>
      <c r="G7076" s="17">
        <v>0</v>
      </c>
      <c r="H7076" s="17">
        <v>1</v>
      </c>
      <c r="I7076" s="17">
        <v>0.93153902</v>
      </c>
      <c r="J7076" s="17">
        <v>6.8099999999999994E-2</v>
      </c>
      <c r="K7076" s="17">
        <v>3.6999999999999999E-4</v>
      </c>
    </row>
    <row r="7077" spans="1:11" x14ac:dyDescent="0.45">
      <c r="A7077" s="10" t="s">
        <v>65</v>
      </c>
      <c r="B7077" s="20">
        <v>0.74</v>
      </c>
      <c r="C7077" s="19">
        <v>9998</v>
      </c>
      <c r="D7077" s="19">
        <v>1509.9194110000001</v>
      </c>
      <c r="E7077" s="23">
        <v>0.57568132500000002</v>
      </c>
      <c r="F7077" s="23">
        <v>0.38661270599999997</v>
      </c>
      <c r="G7077" s="17">
        <v>0</v>
      </c>
      <c r="H7077" s="17">
        <v>1</v>
      </c>
      <c r="I7077" s="17">
        <v>0.93473975499999995</v>
      </c>
      <c r="J7077" s="17">
        <v>6.4899999999999999E-2</v>
      </c>
      <c r="K7077" s="17">
        <v>3.5300000000000002E-4</v>
      </c>
    </row>
    <row r="7078" spans="1:11" x14ac:dyDescent="0.45">
      <c r="A7078" s="10" t="s">
        <v>65</v>
      </c>
      <c r="B7078" s="20">
        <v>0.75</v>
      </c>
      <c r="C7078" s="19">
        <v>10134</v>
      </c>
      <c r="D7078" s="19">
        <v>1590.310878</v>
      </c>
      <c r="E7078" s="23">
        <v>0.60477125899999995</v>
      </c>
      <c r="F7078" s="23">
        <v>0.402792449</v>
      </c>
      <c r="G7078" s="17">
        <v>0</v>
      </c>
      <c r="H7078" s="17">
        <v>1</v>
      </c>
      <c r="I7078" s="17">
        <v>0.93812666899999997</v>
      </c>
      <c r="J7078" s="17">
        <v>6.1499999999999999E-2</v>
      </c>
      <c r="K7078" s="17">
        <v>3.3399999999999999E-4</v>
      </c>
    </row>
    <row r="7079" spans="1:11" x14ac:dyDescent="0.45">
      <c r="A7079" s="10" t="s">
        <v>65</v>
      </c>
      <c r="B7079" s="20">
        <v>0.76</v>
      </c>
      <c r="C7079" s="19">
        <v>10267</v>
      </c>
      <c r="D7079" s="19">
        <v>1671.795312</v>
      </c>
      <c r="E7079" s="23">
        <v>0.623550147</v>
      </c>
      <c r="F7079" s="23">
        <v>0.41902793300000002</v>
      </c>
      <c r="G7079" s="17">
        <v>0</v>
      </c>
      <c r="H7079" s="17">
        <v>1</v>
      </c>
      <c r="I7079" s="17">
        <v>0.94121892600000001</v>
      </c>
      <c r="J7079" s="17">
        <v>5.8500000000000003E-2</v>
      </c>
      <c r="K7079" s="17">
        <v>3.1799999999999998E-4</v>
      </c>
    </row>
    <row r="7080" spans="1:11" x14ac:dyDescent="0.45">
      <c r="A7080" s="10" t="s">
        <v>65</v>
      </c>
      <c r="B7080" s="20">
        <v>0.77</v>
      </c>
      <c r="C7080" s="19">
        <v>10402</v>
      </c>
      <c r="D7080" s="19">
        <v>1758.073625</v>
      </c>
      <c r="E7080" s="23">
        <v>0.65188196600000003</v>
      </c>
      <c r="F7080" s="23">
        <v>0.43802488299999998</v>
      </c>
      <c r="G7080" s="17">
        <v>0</v>
      </c>
      <c r="H7080" s="17">
        <v>1</v>
      </c>
      <c r="I7080" s="17">
        <v>0.943677604</v>
      </c>
      <c r="J7080" s="17">
        <v>5.6000000000000001E-2</v>
      </c>
      <c r="K7080" s="17">
        <v>3.0299999999999999E-4</v>
      </c>
    </row>
    <row r="7081" spans="1:11" x14ac:dyDescent="0.45">
      <c r="A7081" s="10" t="s">
        <v>65</v>
      </c>
      <c r="B7081" s="20">
        <v>0.78</v>
      </c>
      <c r="C7081" s="19">
        <v>10537</v>
      </c>
      <c r="D7081" s="19">
        <v>1847.739333</v>
      </c>
      <c r="E7081" s="23">
        <v>0.68369840000000004</v>
      </c>
      <c r="F7081" s="23">
        <v>0.456341094</v>
      </c>
      <c r="G7081" s="17">
        <v>0</v>
      </c>
      <c r="H7081" s="17">
        <v>1</v>
      </c>
      <c r="I7081" s="17">
        <v>0.94620486100000001</v>
      </c>
      <c r="J7081" s="17">
        <v>5.3499999999999999E-2</v>
      </c>
      <c r="K7081" s="17">
        <v>2.8899999999999998E-4</v>
      </c>
    </row>
    <row r="7082" spans="1:11" x14ac:dyDescent="0.45">
      <c r="A7082" s="10" t="s">
        <v>65</v>
      </c>
      <c r="B7082" s="20">
        <v>0.79</v>
      </c>
      <c r="C7082" s="19">
        <v>10670</v>
      </c>
      <c r="D7082" s="19">
        <v>1941.2212930000001</v>
      </c>
      <c r="E7082" s="23">
        <v>0.72062368600000004</v>
      </c>
      <c r="F7082" s="23">
        <v>0.47538910600000001</v>
      </c>
      <c r="G7082" s="17">
        <v>0</v>
      </c>
      <c r="H7082" s="17">
        <v>1</v>
      </c>
      <c r="I7082" s="17">
        <v>0.94823713600000004</v>
      </c>
      <c r="J7082" s="17">
        <v>5.1499999999999997E-2</v>
      </c>
      <c r="K7082" s="17">
        <v>2.7599999999999999E-4</v>
      </c>
    </row>
    <row r="7083" spans="1:11" x14ac:dyDescent="0.45">
      <c r="A7083" s="10" t="s">
        <v>65</v>
      </c>
      <c r="B7083" s="20">
        <v>0.8</v>
      </c>
      <c r="C7083" s="19">
        <v>10749</v>
      </c>
      <c r="D7083" s="19">
        <v>1999.2275549999999</v>
      </c>
      <c r="E7083" s="23">
        <v>0.74577357399999999</v>
      </c>
      <c r="F7083" s="23">
        <v>0.48698837900000003</v>
      </c>
      <c r="G7083" s="17">
        <v>0</v>
      </c>
      <c r="H7083" s="17">
        <v>1</v>
      </c>
      <c r="I7083" s="17">
        <v>0.94974072399999998</v>
      </c>
      <c r="J7083" s="17">
        <v>0.05</v>
      </c>
      <c r="K7083" s="17">
        <v>2.6800000000000001E-4</v>
      </c>
    </row>
    <row r="7084" spans="1:11" x14ac:dyDescent="0.45">
      <c r="A7084" s="10" t="s">
        <v>65</v>
      </c>
      <c r="B7084" s="20">
        <v>0.80100000000000005</v>
      </c>
      <c r="C7084" s="19">
        <v>10766</v>
      </c>
      <c r="D7084" s="19">
        <v>2011.9663250000001</v>
      </c>
      <c r="E7084" s="23">
        <v>0.75000419600000001</v>
      </c>
      <c r="F7084" s="23">
        <v>0.488136234</v>
      </c>
      <c r="G7084" s="17">
        <v>0</v>
      </c>
      <c r="H7084" s="17">
        <v>1</v>
      </c>
      <c r="I7084" s="17">
        <v>0.95001792699999998</v>
      </c>
      <c r="J7084" s="17">
        <v>4.9700000000000001E-2</v>
      </c>
      <c r="K7084" s="17">
        <v>2.6600000000000001E-4</v>
      </c>
    </row>
    <row r="7085" spans="1:11" x14ac:dyDescent="0.45">
      <c r="A7085" s="10" t="s">
        <v>65</v>
      </c>
      <c r="B7085" s="20">
        <v>0.80200000000000005</v>
      </c>
      <c r="C7085" s="19">
        <v>10776</v>
      </c>
      <c r="D7085" s="19">
        <v>2019.4897719999999</v>
      </c>
      <c r="E7085" s="23">
        <v>0.75287912599999995</v>
      </c>
      <c r="F7085" s="23">
        <v>0.49103205700000002</v>
      </c>
      <c r="G7085" s="17">
        <v>0</v>
      </c>
      <c r="H7085" s="17">
        <v>1</v>
      </c>
      <c r="I7085" s="17">
        <v>0.95017392199999995</v>
      </c>
      <c r="J7085" s="17">
        <v>4.9599999999999998E-2</v>
      </c>
      <c r="K7085" s="17">
        <v>2.6600000000000001E-4</v>
      </c>
    </row>
    <row r="7086" spans="1:11" x14ac:dyDescent="0.45">
      <c r="A7086" s="10" t="s">
        <v>65</v>
      </c>
      <c r="B7086" s="20">
        <v>0.80300000000000005</v>
      </c>
      <c r="C7086" s="19">
        <v>10791</v>
      </c>
      <c r="D7086" s="19">
        <v>2030.812512</v>
      </c>
      <c r="E7086" s="23">
        <v>0.75703738799999998</v>
      </c>
      <c r="F7086" s="23">
        <v>0.49199630999999999</v>
      </c>
      <c r="G7086" s="17">
        <v>0</v>
      </c>
      <c r="H7086" s="17">
        <v>1</v>
      </c>
      <c r="I7086" s="17">
        <v>0.95045716499999999</v>
      </c>
      <c r="J7086" s="17">
        <v>4.9299999999999997E-2</v>
      </c>
      <c r="K7086" s="17">
        <v>2.6400000000000002E-4</v>
      </c>
    </row>
    <row r="7087" spans="1:11" x14ac:dyDescent="0.45">
      <c r="A7087" s="10" t="s">
        <v>65</v>
      </c>
      <c r="B7087" s="20">
        <v>0.80400000000000005</v>
      </c>
      <c r="C7087" s="19">
        <v>10805</v>
      </c>
      <c r="D7087" s="19">
        <v>2041.43966</v>
      </c>
      <c r="E7087" s="23">
        <v>0.75998081900000003</v>
      </c>
      <c r="F7087" s="23">
        <v>0.49555442999999999</v>
      </c>
      <c r="G7087" s="17">
        <v>0</v>
      </c>
      <c r="H7087" s="17">
        <v>1</v>
      </c>
      <c r="I7087" s="17">
        <v>0.95051536599999997</v>
      </c>
      <c r="J7087" s="17">
        <v>4.9200000000000001E-2</v>
      </c>
      <c r="K7087" s="17">
        <v>2.63E-4</v>
      </c>
    </row>
    <row r="7088" spans="1:11" x14ac:dyDescent="0.45">
      <c r="A7088" s="10" t="s">
        <v>65</v>
      </c>
      <c r="B7088" s="20">
        <v>0.80500000000000005</v>
      </c>
      <c r="C7088" s="19">
        <v>10816</v>
      </c>
      <c r="D7088" s="19">
        <v>2049.8236700000002</v>
      </c>
      <c r="E7088" s="23">
        <v>0.76336154000000001</v>
      </c>
      <c r="F7088" s="23">
        <v>0.49767535299999999</v>
      </c>
      <c r="G7088" s="17">
        <v>0</v>
      </c>
      <c r="H7088" s="17">
        <v>1</v>
      </c>
      <c r="I7088" s="17">
        <v>0.950727302</v>
      </c>
      <c r="J7088" s="17">
        <v>4.9000000000000002E-2</v>
      </c>
      <c r="K7088" s="17">
        <v>2.6200000000000003E-4</v>
      </c>
    </row>
    <row r="7089" spans="1:11" x14ac:dyDescent="0.45">
      <c r="A7089" s="10" t="s">
        <v>65</v>
      </c>
      <c r="B7089" s="20">
        <v>0.80600000000000005</v>
      </c>
      <c r="C7089" s="19">
        <v>10831</v>
      </c>
      <c r="D7089" s="19">
        <v>2061.2869860000001</v>
      </c>
      <c r="E7089" s="23">
        <v>0.76506793399999995</v>
      </c>
      <c r="F7089" s="23">
        <v>0.499508483</v>
      </c>
      <c r="G7089" s="17">
        <v>0</v>
      </c>
      <c r="H7089" s="17">
        <v>1</v>
      </c>
      <c r="I7089" s="17">
        <v>0.95101305199999997</v>
      </c>
      <c r="J7089" s="17">
        <v>4.87E-2</v>
      </c>
      <c r="K7089" s="17">
        <v>2.61E-4</v>
      </c>
    </row>
    <row r="7090" spans="1:11" x14ac:dyDescent="0.45">
      <c r="A7090" s="10" t="s">
        <v>65</v>
      </c>
      <c r="B7090" s="20">
        <v>0.80700000000000005</v>
      </c>
      <c r="C7090" s="19">
        <v>10845</v>
      </c>
      <c r="D7090" s="19">
        <v>2072.0446149999998</v>
      </c>
      <c r="E7090" s="23">
        <v>0.77006011799999996</v>
      </c>
      <c r="F7090" s="23">
        <v>0.50173100699999995</v>
      </c>
      <c r="G7090" s="17">
        <v>0</v>
      </c>
      <c r="H7090" s="17">
        <v>1</v>
      </c>
      <c r="I7090" s="17">
        <v>0.95121464200000005</v>
      </c>
      <c r="J7090" s="17">
        <v>4.8500000000000001E-2</v>
      </c>
      <c r="K7090" s="17">
        <v>2.5999999999999998E-4</v>
      </c>
    </row>
    <row r="7091" spans="1:11" x14ac:dyDescent="0.45">
      <c r="A7091" s="10" t="s">
        <v>65</v>
      </c>
      <c r="B7091" s="20">
        <v>0.80800000000000005</v>
      </c>
      <c r="C7091" s="19">
        <v>10856</v>
      </c>
      <c r="D7091" s="19">
        <v>2080.5483570000001</v>
      </c>
      <c r="E7091" s="23">
        <v>0.77322416900000002</v>
      </c>
      <c r="F7091" s="23">
        <v>0.50386434700000005</v>
      </c>
      <c r="G7091" s="17">
        <v>0</v>
      </c>
      <c r="H7091" s="17">
        <v>1</v>
      </c>
      <c r="I7091" s="17">
        <v>0.95144111399999998</v>
      </c>
      <c r="J7091" s="17">
        <v>4.8300000000000003E-2</v>
      </c>
      <c r="K7091" s="17">
        <v>2.5799999999999998E-4</v>
      </c>
    </row>
    <row r="7092" spans="1:11" x14ac:dyDescent="0.45">
      <c r="A7092" s="10" t="s">
        <v>65</v>
      </c>
      <c r="B7092" s="20">
        <v>0.80900000000000005</v>
      </c>
      <c r="C7092" s="19">
        <v>10870</v>
      </c>
      <c r="D7092" s="19">
        <v>2091.4116669999999</v>
      </c>
      <c r="E7092" s="23">
        <v>0.77800374900000002</v>
      </c>
      <c r="F7092" s="23">
        <v>0.50525184700000003</v>
      </c>
      <c r="G7092" s="17">
        <v>0</v>
      </c>
      <c r="H7092" s="17">
        <v>1</v>
      </c>
      <c r="I7092" s="17">
        <v>0.95172546099999999</v>
      </c>
      <c r="J7092" s="17">
        <v>4.8000000000000001E-2</v>
      </c>
      <c r="K7092" s="17">
        <v>2.5700000000000001E-4</v>
      </c>
    </row>
    <row r="7093" spans="1:11" x14ac:dyDescent="0.45">
      <c r="A7093" s="10" t="s">
        <v>65</v>
      </c>
      <c r="B7093" s="20">
        <v>0.81</v>
      </c>
      <c r="C7093" s="19">
        <v>10884</v>
      </c>
      <c r="D7093" s="19">
        <v>2102.3232330000001</v>
      </c>
      <c r="E7093" s="23">
        <v>0.781195788</v>
      </c>
      <c r="F7093" s="23">
        <v>0.50784458799999999</v>
      </c>
      <c r="G7093" s="17">
        <v>0</v>
      </c>
      <c r="H7093" s="17">
        <v>1</v>
      </c>
      <c r="I7093" s="17">
        <v>0.95200271999999997</v>
      </c>
      <c r="J7093" s="17">
        <v>4.7699999999999999E-2</v>
      </c>
      <c r="K7093" s="17">
        <v>2.5500000000000002E-4</v>
      </c>
    </row>
    <row r="7094" spans="1:11" x14ac:dyDescent="0.45">
      <c r="A7094" s="10" t="s">
        <v>65</v>
      </c>
      <c r="B7094" s="20">
        <v>0.81100000000000005</v>
      </c>
      <c r="C7094" s="19">
        <v>10899</v>
      </c>
      <c r="D7094" s="19">
        <v>2114.0607070000001</v>
      </c>
      <c r="E7094" s="23">
        <v>0.78311832599999998</v>
      </c>
      <c r="F7094" s="23">
        <v>0.51007314100000001</v>
      </c>
      <c r="G7094" s="17">
        <v>0</v>
      </c>
      <c r="H7094" s="17">
        <v>1</v>
      </c>
      <c r="I7094" s="17">
        <v>0.95229261300000001</v>
      </c>
      <c r="J7094" s="17">
        <v>4.7500000000000001E-2</v>
      </c>
      <c r="K7094" s="17">
        <v>2.5399999999999999E-4</v>
      </c>
    </row>
    <row r="7095" spans="1:11" x14ac:dyDescent="0.45">
      <c r="A7095" s="10" t="s">
        <v>65</v>
      </c>
      <c r="B7095" s="20">
        <v>0.81200000000000006</v>
      </c>
      <c r="C7095" s="19">
        <v>10911</v>
      </c>
      <c r="D7095" s="19">
        <v>2123.4743100000001</v>
      </c>
      <c r="E7095" s="23">
        <v>0.78548454499999998</v>
      </c>
      <c r="F7095" s="23">
        <v>0.512177416</v>
      </c>
      <c r="G7095" s="17">
        <v>0</v>
      </c>
      <c r="H7095" s="17">
        <v>1</v>
      </c>
      <c r="I7095" s="17">
        <v>0.95243982999999999</v>
      </c>
      <c r="J7095" s="17">
        <v>4.7300000000000002E-2</v>
      </c>
      <c r="K7095" s="17">
        <v>2.5300000000000002E-4</v>
      </c>
    </row>
    <row r="7096" spans="1:11" x14ac:dyDescent="0.45">
      <c r="A7096" s="10" t="s">
        <v>65</v>
      </c>
      <c r="B7096" s="20">
        <v>0.81299999999999994</v>
      </c>
      <c r="C7096" s="19">
        <v>10926</v>
      </c>
      <c r="D7096" s="19">
        <v>2135.2939900000001</v>
      </c>
      <c r="E7096" s="23">
        <v>0.79249744899999996</v>
      </c>
      <c r="F7096" s="23">
        <v>0.51337079600000002</v>
      </c>
      <c r="G7096" s="17">
        <v>0</v>
      </c>
      <c r="H7096" s="17">
        <v>1</v>
      </c>
      <c r="I7096" s="17">
        <v>0.95262198099999995</v>
      </c>
      <c r="J7096" s="17">
        <v>4.7100000000000003E-2</v>
      </c>
      <c r="K7096" s="17">
        <v>2.52E-4</v>
      </c>
    </row>
    <row r="7097" spans="1:11" x14ac:dyDescent="0.45">
      <c r="A7097" s="10" t="s">
        <v>65</v>
      </c>
      <c r="B7097" s="20">
        <v>0.81399999999999995</v>
      </c>
      <c r="C7097" s="19">
        <v>10940</v>
      </c>
      <c r="D7097" s="19">
        <v>2146.406082</v>
      </c>
      <c r="E7097" s="23">
        <v>0.79523913599999996</v>
      </c>
      <c r="F7097" s="23">
        <v>0.51647696300000001</v>
      </c>
      <c r="G7097" s="17">
        <v>0</v>
      </c>
      <c r="H7097" s="17">
        <v>1</v>
      </c>
      <c r="I7097" s="17">
        <v>0.95286494700000002</v>
      </c>
      <c r="J7097" s="17">
        <v>4.6899999999999997E-2</v>
      </c>
      <c r="K7097" s="17">
        <v>2.5099999999999998E-4</v>
      </c>
    </row>
    <row r="7098" spans="1:11" x14ac:dyDescent="0.45">
      <c r="A7098" s="10" t="s">
        <v>65</v>
      </c>
      <c r="B7098" s="20">
        <v>0.81499999999999995</v>
      </c>
      <c r="C7098" s="19">
        <v>10949</v>
      </c>
      <c r="D7098" s="19">
        <v>2153.579491</v>
      </c>
      <c r="E7098" s="23">
        <v>0.79917528999999998</v>
      </c>
      <c r="F7098" s="23">
        <v>0.51866354199999998</v>
      </c>
      <c r="G7098" s="17">
        <v>0</v>
      </c>
      <c r="H7098" s="17">
        <v>1</v>
      </c>
      <c r="I7098" s="17">
        <v>0.95299283999999995</v>
      </c>
      <c r="J7098" s="17">
        <v>4.6800000000000001E-2</v>
      </c>
      <c r="K7098" s="17">
        <v>2.5000000000000001E-4</v>
      </c>
    </row>
    <row r="7099" spans="1:11" x14ac:dyDescent="0.45">
      <c r="A7099" s="10" t="s">
        <v>65</v>
      </c>
      <c r="B7099" s="20">
        <v>0.81599999999999995</v>
      </c>
      <c r="C7099" s="19">
        <v>10963</v>
      </c>
      <c r="D7099" s="19">
        <v>2164.7921409999999</v>
      </c>
      <c r="E7099" s="23">
        <v>0.80315040400000004</v>
      </c>
      <c r="F7099" s="23">
        <v>0.52027017499999995</v>
      </c>
      <c r="G7099" s="17">
        <v>0</v>
      </c>
      <c r="H7099" s="17">
        <v>1</v>
      </c>
      <c r="I7099" s="17">
        <v>0.95323726799999997</v>
      </c>
      <c r="J7099" s="17">
        <v>4.65E-2</v>
      </c>
      <c r="K7099" s="17">
        <v>2.4899999999999998E-4</v>
      </c>
    </row>
    <row r="7100" spans="1:11" x14ac:dyDescent="0.45">
      <c r="A7100" s="10" t="s">
        <v>65</v>
      </c>
      <c r="B7100" s="20">
        <v>0.81699999999999995</v>
      </c>
      <c r="C7100" s="19">
        <v>10980</v>
      </c>
      <c r="D7100" s="19">
        <v>2178.495308</v>
      </c>
      <c r="E7100" s="23">
        <v>0.80908079300000002</v>
      </c>
      <c r="F7100" s="23">
        <v>0.52169885400000005</v>
      </c>
      <c r="G7100" s="17">
        <v>0</v>
      </c>
      <c r="H7100" s="17">
        <v>1</v>
      </c>
      <c r="I7100" s="17">
        <v>0.95350058599999998</v>
      </c>
      <c r="J7100" s="17">
        <v>4.6300000000000001E-2</v>
      </c>
      <c r="K7100" s="17">
        <v>2.4699999999999999E-4</v>
      </c>
    </row>
    <row r="7101" spans="1:11" x14ac:dyDescent="0.45">
      <c r="A7101" s="10" t="s">
        <v>65</v>
      </c>
      <c r="B7101" s="20">
        <v>0.81799999999999995</v>
      </c>
      <c r="C7101" s="19">
        <v>10994</v>
      </c>
      <c r="D7101" s="19">
        <v>2189.84438</v>
      </c>
      <c r="E7101" s="23">
        <v>0.81224031900000004</v>
      </c>
      <c r="F7101" s="23">
        <v>0.52499436700000002</v>
      </c>
      <c r="G7101" s="17">
        <v>0</v>
      </c>
      <c r="H7101" s="17">
        <v>1</v>
      </c>
      <c r="I7101" s="17">
        <v>0.953732154</v>
      </c>
      <c r="J7101" s="17">
        <v>4.5999999999999999E-2</v>
      </c>
      <c r="K7101" s="17">
        <v>2.4600000000000002E-4</v>
      </c>
    </row>
    <row r="7102" spans="1:11" x14ac:dyDescent="0.45">
      <c r="A7102" s="10" t="s">
        <v>65</v>
      </c>
      <c r="B7102" s="20">
        <v>0.81899999999999995</v>
      </c>
      <c r="C7102" s="19">
        <v>11007</v>
      </c>
      <c r="D7102" s="19">
        <v>2200.4165830000002</v>
      </c>
      <c r="E7102" s="23">
        <v>0.81461130100000001</v>
      </c>
      <c r="F7102" s="23">
        <v>0.52714085499999996</v>
      </c>
      <c r="G7102" s="17">
        <v>0</v>
      </c>
      <c r="H7102" s="17">
        <v>1</v>
      </c>
      <c r="I7102" s="17">
        <v>0.95395353100000002</v>
      </c>
      <c r="J7102" s="17">
        <v>4.58E-2</v>
      </c>
      <c r="K7102" s="17">
        <v>2.4499999999999999E-4</v>
      </c>
    </row>
    <row r="7103" spans="1:11" x14ac:dyDescent="0.45">
      <c r="A7103" s="10" t="s">
        <v>65</v>
      </c>
      <c r="B7103" s="20">
        <v>0.82</v>
      </c>
      <c r="C7103" s="19">
        <v>11016</v>
      </c>
      <c r="D7103" s="19">
        <v>2207.7578709999998</v>
      </c>
      <c r="E7103" s="23">
        <v>0.81750810799999996</v>
      </c>
      <c r="F7103" s="23">
        <v>0.529342282</v>
      </c>
      <c r="G7103" s="17">
        <v>0</v>
      </c>
      <c r="H7103" s="17">
        <v>1</v>
      </c>
      <c r="I7103" s="17">
        <v>0.95407775699999997</v>
      </c>
      <c r="J7103" s="17">
        <v>4.5699999999999998E-2</v>
      </c>
      <c r="K7103" s="17">
        <v>2.4399999999999999E-4</v>
      </c>
    </row>
    <row r="7104" spans="1:11" x14ac:dyDescent="0.45">
      <c r="A7104" s="10" t="s">
        <v>65</v>
      </c>
      <c r="B7104" s="20">
        <v>0.82099999999999995</v>
      </c>
      <c r="C7104" s="19">
        <v>11033</v>
      </c>
      <c r="D7104" s="19">
        <v>2221.731014</v>
      </c>
      <c r="E7104" s="23">
        <v>0.82297906300000001</v>
      </c>
      <c r="F7104" s="23">
        <v>0.53050821299999995</v>
      </c>
      <c r="G7104" s="17">
        <v>0</v>
      </c>
      <c r="H7104" s="17">
        <v>1</v>
      </c>
      <c r="I7104" s="17">
        <v>0.95432958899999998</v>
      </c>
      <c r="J7104" s="17">
        <v>4.5400000000000003E-2</v>
      </c>
      <c r="K7104" s="17">
        <v>2.43E-4</v>
      </c>
    </row>
    <row r="7105" spans="1:11" x14ac:dyDescent="0.45">
      <c r="A7105" s="10" t="s">
        <v>65</v>
      </c>
      <c r="B7105" s="20">
        <v>0.82199999999999995</v>
      </c>
      <c r="C7105" s="19">
        <v>11047</v>
      </c>
      <c r="D7105" s="19">
        <v>2233.3191790000001</v>
      </c>
      <c r="E7105" s="23">
        <v>0.83029534800000004</v>
      </c>
      <c r="F7105" s="23">
        <v>0.53377347200000003</v>
      </c>
      <c r="G7105" s="17">
        <v>0</v>
      </c>
      <c r="H7105" s="17">
        <v>1</v>
      </c>
      <c r="I7105" s="17">
        <v>0.95454194599999997</v>
      </c>
      <c r="J7105" s="17">
        <v>4.5199999999999997E-2</v>
      </c>
      <c r="K7105" s="17">
        <v>2.42E-4</v>
      </c>
    </row>
    <row r="7106" spans="1:11" x14ac:dyDescent="0.45">
      <c r="A7106" s="10" t="s">
        <v>65</v>
      </c>
      <c r="B7106" s="20">
        <v>0.82299999999999995</v>
      </c>
      <c r="C7106" s="19">
        <v>11058</v>
      </c>
      <c r="D7106" s="19">
        <v>2242.5027660000001</v>
      </c>
      <c r="E7106" s="23">
        <v>0.83589233799999996</v>
      </c>
      <c r="F7106" s="23">
        <v>0.53557172500000005</v>
      </c>
      <c r="G7106" s="17">
        <v>0</v>
      </c>
      <c r="H7106" s="17">
        <v>1</v>
      </c>
      <c r="I7106" s="17">
        <v>0.95466479699999995</v>
      </c>
      <c r="J7106" s="17">
        <v>4.5100000000000001E-2</v>
      </c>
      <c r="K7106" s="17">
        <v>2.41E-4</v>
      </c>
    </row>
    <row r="7107" spans="1:11" x14ac:dyDescent="0.45">
      <c r="A7107" s="10" t="s">
        <v>65</v>
      </c>
      <c r="B7107" s="20">
        <v>0.82399999999999995</v>
      </c>
      <c r="C7107" s="19">
        <v>11073</v>
      </c>
      <c r="D7107" s="19">
        <v>2255.0589709999999</v>
      </c>
      <c r="E7107" s="23">
        <v>0.83780057100000005</v>
      </c>
      <c r="F7107" s="23">
        <v>0.538086748</v>
      </c>
      <c r="G7107" s="17">
        <v>0</v>
      </c>
      <c r="H7107" s="17">
        <v>1</v>
      </c>
      <c r="I7107" s="17">
        <v>0.95495159399999996</v>
      </c>
      <c r="J7107" s="17">
        <v>4.48E-2</v>
      </c>
      <c r="K7107" s="17">
        <v>2.4000000000000001E-4</v>
      </c>
    </row>
    <row r="7108" spans="1:11" x14ac:dyDescent="0.45">
      <c r="A7108" s="10" t="s">
        <v>65</v>
      </c>
      <c r="B7108" s="20">
        <v>0.82499999999999996</v>
      </c>
      <c r="C7108" s="19">
        <v>11087</v>
      </c>
      <c r="D7108" s="19">
        <v>2266.8346820000002</v>
      </c>
      <c r="E7108" s="23">
        <v>0.84425720599999998</v>
      </c>
      <c r="F7108" s="23">
        <v>0.54040486700000001</v>
      </c>
      <c r="G7108" s="17">
        <v>0</v>
      </c>
      <c r="H7108" s="17">
        <v>1</v>
      </c>
      <c r="I7108" s="17">
        <v>0.95508320899999999</v>
      </c>
      <c r="J7108" s="17">
        <v>4.4699999999999997E-2</v>
      </c>
      <c r="K7108" s="17">
        <v>2.3900000000000001E-4</v>
      </c>
    </row>
    <row r="7109" spans="1:11" x14ac:dyDescent="0.45">
      <c r="A7109" s="10" t="s">
        <v>65</v>
      </c>
      <c r="B7109" s="20">
        <v>0.82599999999999996</v>
      </c>
      <c r="C7109" s="19">
        <v>11098</v>
      </c>
      <c r="D7109" s="19">
        <v>2276.1341200000002</v>
      </c>
      <c r="E7109" s="23">
        <v>0.84572484800000003</v>
      </c>
      <c r="F7109" s="23">
        <v>0.54246697600000005</v>
      </c>
      <c r="G7109" s="17">
        <v>0</v>
      </c>
      <c r="H7109" s="17">
        <v>1</v>
      </c>
      <c r="I7109" s="17">
        <v>0.95518643999999997</v>
      </c>
      <c r="J7109" s="17">
        <v>4.4600000000000001E-2</v>
      </c>
      <c r="K7109" s="17">
        <v>2.3800000000000001E-4</v>
      </c>
    </row>
    <row r="7110" spans="1:11" x14ac:dyDescent="0.45">
      <c r="A7110" s="10" t="s">
        <v>65</v>
      </c>
      <c r="B7110" s="20">
        <v>0.82699999999999996</v>
      </c>
      <c r="C7110" s="19">
        <v>11114</v>
      </c>
      <c r="D7110" s="19">
        <v>2289.6885259999999</v>
      </c>
      <c r="E7110" s="23">
        <v>0.85039362399999996</v>
      </c>
      <c r="F7110" s="23">
        <v>0.54461004300000004</v>
      </c>
      <c r="G7110" s="17">
        <v>0</v>
      </c>
      <c r="H7110" s="17">
        <v>1</v>
      </c>
      <c r="I7110" s="17">
        <v>0.95532827499999995</v>
      </c>
      <c r="J7110" s="17">
        <v>4.4400000000000002E-2</v>
      </c>
      <c r="K7110" s="17">
        <v>2.3699999999999999E-4</v>
      </c>
    </row>
    <row r="7111" spans="1:11" x14ac:dyDescent="0.45">
      <c r="A7111" s="10" t="s">
        <v>65</v>
      </c>
      <c r="B7111" s="20">
        <v>0.82799999999999996</v>
      </c>
      <c r="C7111" s="19">
        <v>11124</v>
      </c>
      <c r="D7111" s="19">
        <v>2298.2166579999998</v>
      </c>
      <c r="E7111" s="23">
        <v>0.85402866499999996</v>
      </c>
      <c r="F7111" s="23">
        <v>0.54721920300000004</v>
      </c>
      <c r="G7111" s="17">
        <v>0</v>
      </c>
      <c r="H7111" s="17">
        <v>1</v>
      </c>
      <c r="I7111" s="17">
        <v>0.95544755699999995</v>
      </c>
      <c r="J7111" s="17">
        <v>4.4299999999999999E-2</v>
      </c>
      <c r="K7111" s="17">
        <v>2.3699999999999999E-4</v>
      </c>
    </row>
    <row r="7112" spans="1:11" x14ac:dyDescent="0.45">
      <c r="A7112" s="10" t="s">
        <v>65</v>
      </c>
      <c r="B7112" s="20">
        <v>0.82899999999999996</v>
      </c>
      <c r="C7112" s="19">
        <v>11140</v>
      </c>
      <c r="D7112" s="19">
        <v>2311.894119</v>
      </c>
      <c r="E7112" s="23">
        <v>0.85550857999999996</v>
      </c>
      <c r="F7112" s="23">
        <v>0.54919140899999996</v>
      </c>
      <c r="G7112" s="17">
        <v>0</v>
      </c>
      <c r="H7112" s="17">
        <v>1</v>
      </c>
      <c r="I7112" s="17">
        <v>0.95574277500000004</v>
      </c>
      <c r="J7112" s="17">
        <v>4.3999999999999997E-2</v>
      </c>
      <c r="K7112" s="17">
        <v>2.3499999999999999E-4</v>
      </c>
    </row>
    <row r="7113" spans="1:11" x14ac:dyDescent="0.45">
      <c r="A7113" s="10" t="s">
        <v>65</v>
      </c>
      <c r="B7113" s="20">
        <v>0.83</v>
      </c>
      <c r="C7113" s="19">
        <v>11153</v>
      </c>
      <c r="D7113" s="19">
        <v>2323.0427850000001</v>
      </c>
      <c r="E7113" s="23">
        <v>0.85957931899999995</v>
      </c>
      <c r="F7113" s="23">
        <v>0.55142040299999995</v>
      </c>
      <c r="G7113" s="17">
        <v>0</v>
      </c>
      <c r="H7113" s="17">
        <v>1</v>
      </c>
      <c r="I7113" s="17">
        <v>0.95589124700000005</v>
      </c>
      <c r="J7113" s="17">
        <v>4.3900000000000002E-2</v>
      </c>
      <c r="K7113" s="17">
        <v>2.34E-4</v>
      </c>
    </row>
    <row r="7114" spans="1:11" x14ac:dyDescent="0.45">
      <c r="A7114" s="10" t="s">
        <v>65</v>
      </c>
      <c r="B7114" s="20">
        <v>0.83099999999999996</v>
      </c>
      <c r="C7114" s="19">
        <v>11168</v>
      </c>
      <c r="D7114" s="19">
        <v>2335.966081</v>
      </c>
      <c r="E7114" s="23">
        <v>0.86321574899999998</v>
      </c>
      <c r="F7114" s="23">
        <v>0.55396363599999998</v>
      </c>
      <c r="G7114" s="17">
        <v>0</v>
      </c>
      <c r="H7114" s="17">
        <v>1</v>
      </c>
      <c r="I7114" s="17">
        <v>0.95612617300000002</v>
      </c>
      <c r="J7114" s="17">
        <v>4.36E-2</v>
      </c>
      <c r="K7114" s="17">
        <v>2.33E-4</v>
      </c>
    </row>
    <row r="7115" spans="1:11" x14ac:dyDescent="0.45">
      <c r="A7115" s="10" t="s">
        <v>65</v>
      </c>
      <c r="B7115" s="20">
        <v>0.83199999999999996</v>
      </c>
      <c r="C7115" s="19">
        <v>11179</v>
      </c>
      <c r="D7115" s="19">
        <v>2345.487948</v>
      </c>
      <c r="E7115" s="23">
        <v>0.86776843400000003</v>
      </c>
      <c r="F7115" s="23">
        <v>0.55585160899999997</v>
      </c>
      <c r="G7115" s="17">
        <v>0</v>
      </c>
      <c r="H7115" s="17">
        <v>1</v>
      </c>
      <c r="I7115" s="17">
        <v>0.95620791100000002</v>
      </c>
      <c r="J7115" s="17">
        <v>4.36E-2</v>
      </c>
      <c r="K7115" s="17">
        <v>2.32E-4</v>
      </c>
    </row>
    <row r="7116" spans="1:11" x14ac:dyDescent="0.45">
      <c r="A7116" s="10" t="s">
        <v>65</v>
      </c>
      <c r="B7116" s="20">
        <v>0.83299999999999996</v>
      </c>
      <c r="C7116" s="19">
        <v>11193</v>
      </c>
      <c r="D7116" s="19">
        <v>2357.6617409999999</v>
      </c>
      <c r="E7116" s="23">
        <v>0.87134168000000001</v>
      </c>
      <c r="F7116" s="23">
        <v>0.55834980999999995</v>
      </c>
      <c r="G7116" s="17">
        <v>0</v>
      </c>
      <c r="H7116" s="17">
        <v>1</v>
      </c>
      <c r="I7116" s="17">
        <v>0.95643102599999996</v>
      </c>
      <c r="J7116" s="17">
        <v>4.3299999999999998E-2</v>
      </c>
      <c r="K7116" s="17">
        <v>2.31E-4</v>
      </c>
    </row>
    <row r="7117" spans="1:11" x14ac:dyDescent="0.45">
      <c r="A7117" s="10" t="s">
        <v>65</v>
      </c>
      <c r="B7117" s="20">
        <v>0.83399999999999996</v>
      </c>
      <c r="C7117" s="19">
        <v>11209</v>
      </c>
      <c r="D7117" s="19">
        <v>2371.6610609999998</v>
      </c>
      <c r="E7117" s="23">
        <v>0.87705372999999998</v>
      </c>
      <c r="F7117" s="23">
        <v>0.55990141100000002</v>
      </c>
      <c r="G7117" s="17">
        <v>0</v>
      </c>
      <c r="H7117" s="17">
        <v>1</v>
      </c>
      <c r="I7117" s="17">
        <v>0.95660578799999996</v>
      </c>
      <c r="J7117" s="17">
        <v>4.3200000000000002E-2</v>
      </c>
      <c r="K7117" s="17">
        <v>2.3000000000000001E-4</v>
      </c>
    </row>
    <row r="7118" spans="1:11" x14ac:dyDescent="0.45">
      <c r="A7118" s="10" t="s">
        <v>65</v>
      </c>
      <c r="B7118" s="20">
        <v>0.83499999999999996</v>
      </c>
      <c r="C7118" s="19">
        <v>11218</v>
      </c>
      <c r="D7118" s="19">
        <v>2379.5691360000001</v>
      </c>
      <c r="E7118" s="23">
        <v>0.87905773600000003</v>
      </c>
      <c r="F7118" s="23">
        <v>0.56330835899999998</v>
      </c>
      <c r="G7118" s="17">
        <v>0</v>
      </c>
      <c r="H7118" s="17">
        <v>1</v>
      </c>
      <c r="I7118" s="17">
        <v>0.95665876800000005</v>
      </c>
      <c r="J7118" s="17">
        <v>4.3099999999999999E-2</v>
      </c>
      <c r="K7118" s="17">
        <v>2.3000000000000001E-4</v>
      </c>
    </row>
    <row r="7119" spans="1:11" x14ac:dyDescent="0.45">
      <c r="A7119" s="10" t="s">
        <v>65</v>
      </c>
      <c r="B7119" s="20">
        <v>0.83599999999999997</v>
      </c>
      <c r="C7119" s="19">
        <v>11235</v>
      </c>
      <c r="D7119" s="19">
        <v>2394.541909</v>
      </c>
      <c r="E7119" s="23">
        <v>0.88317093899999999</v>
      </c>
      <c r="F7119" s="23">
        <v>0.56512443300000004</v>
      </c>
      <c r="G7119" s="17">
        <v>0</v>
      </c>
      <c r="H7119" s="17">
        <v>1</v>
      </c>
      <c r="I7119" s="17">
        <v>0.95687376899999999</v>
      </c>
      <c r="J7119" s="17">
        <v>4.2900000000000001E-2</v>
      </c>
      <c r="K7119" s="17">
        <v>2.2900000000000001E-4</v>
      </c>
    </row>
    <row r="7120" spans="1:11" x14ac:dyDescent="0.45">
      <c r="A7120" s="10" t="s">
        <v>65</v>
      </c>
      <c r="B7120" s="20">
        <v>0.83699999999999997</v>
      </c>
      <c r="C7120" s="19">
        <v>11249</v>
      </c>
      <c r="D7120" s="19">
        <v>2406.9497409999999</v>
      </c>
      <c r="E7120" s="23">
        <v>0.88965689199999998</v>
      </c>
      <c r="F7120" s="23">
        <v>0.56743254399999998</v>
      </c>
      <c r="G7120" s="17">
        <v>0</v>
      </c>
      <c r="H7120" s="17">
        <v>1</v>
      </c>
      <c r="I7120" s="17">
        <v>0.95710974900000001</v>
      </c>
      <c r="J7120" s="17">
        <v>4.2700000000000002E-2</v>
      </c>
      <c r="K7120" s="17">
        <v>2.2699999999999999E-4</v>
      </c>
    </row>
    <row r="7121" spans="1:11" x14ac:dyDescent="0.45">
      <c r="A7121" s="10" t="s">
        <v>65</v>
      </c>
      <c r="B7121" s="20">
        <v>0.83799999999999997</v>
      </c>
      <c r="C7121" s="19">
        <v>11260</v>
      </c>
      <c r="D7121" s="19">
        <v>2416.7472979999998</v>
      </c>
      <c r="E7121" s="23">
        <v>0.89123746699999995</v>
      </c>
      <c r="F7121" s="23">
        <v>0.57031519799999997</v>
      </c>
      <c r="G7121" s="17">
        <v>0</v>
      </c>
      <c r="H7121" s="17">
        <v>1</v>
      </c>
      <c r="I7121" s="17">
        <v>0.95728838100000002</v>
      </c>
      <c r="J7121" s="17">
        <v>4.2500000000000003E-2</v>
      </c>
      <c r="K7121" s="17">
        <v>2.2599999999999999E-4</v>
      </c>
    </row>
    <row r="7122" spans="1:11" x14ac:dyDescent="0.45">
      <c r="A7122" s="10" t="s">
        <v>65</v>
      </c>
      <c r="B7122" s="20">
        <v>0.83899999999999997</v>
      </c>
      <c r="C7122" s="19">
        <v>11276</v>
      </c>
      <c r="D7122" s="19">
        <v>2431.0603420000002</v>
      </c>
      <c r="E7122" s="23">
        <v>0.89585924900000002</v>
      </c>
      <c r="F7122" s="23">
        <v>0.57156310499999996</v>
      </c>
      <c r="G7122" s="17">
        <v>0</v>
      </c>
      <c r="H7122" s="17">
        <v>1</v>
      </c>
      <c r="I7122" s="17">
        <v>0.957501877</v>
      </c>
      <c r="J7122" s="17">
        <v>4.2272771000000001E-2</v>
      </c>
      <c r="K7122" s="17">
        <v>2.2499999999999999E-4</v>
      </c>
    </row>
    <row r="7123" spans="1:11" x14ac:dyDescent="0.45">
      <c r="A7123" s="10" t="s">
        <v>65</v>
      </c>
      <c r="B7123" s="20">
        <v>0.84</v>
      </c>
      <c r="C7123" s="19">
        <v>11289</v>
      </c>
      <c r="D7123" s="19">
        <v>2442.752892</v>
      </c>
      <c r="E7123" s="23">
        <v>0.90188548499999999</v>
      </c>
      <c r="F7123" s="23">
        <v>0.57495110800000004</v>
      </c>
      <c r="G7123" s="17">
        <v>0</v>
      </c>
      <c r="H7123" s="17">
        <v>1</v>
      </c>
      <c r="I7123" s="17">
        <v>0.95757126000000004</v>
      </c>
      <c r="J7123" s="17">
        <v>4.2200000000000001E-2</v>
      </c>
      <c r="K7123" s="17">
        <v>2.2499999999999999E-4</v>
      </c>
    </row>
    <row r="7124" spans="1:11" x14ac:dyDescent="0.45">
      <c r="A7124" s="10" t="s">
        <v>65</v>
      </c>
      <c r="B7124" s="20">
        <v>0.84099999999999997</v>
      </c>
      <c r="C7124" s="19">
        <v>11301</v>
      </c>
      <c r="D7124" s="19">
        <v>2453.616184</v>
      </c>
      <c r="E7124" s="23">
        <v>0.90656943199999995</v>
      </c>
      <c r="F7124" s="23">
        <v>0.57701977999999998</v>
      </c>
      <c r="G7124" s="17">
        <v>0</v>
      </c>
      <c r="H7124" s="17">
        <v>1</v>
      </c>
      <c r="I7124" s="17">
        <v>0.95775507299999996</v>
      </c>
      <c r="J7124" s="17">
        <v>4.2000000000000003E-2</v>
      </c>
      <c r="K7124" s="17">
        <v>2.24E-4</v>
      </c>
    </row>
    <row r="7125" spans="1:11" x14ac:dyDescent="0.45">
      <c r="A7125" s="10" t="s">
        <v>65</v>
      </c>
      <c r="B7125" s="20">
        <v>0.84199999999999997</v>
      </c>
      <c r="C7125" s="19">
        <v>11314</v>
      </c>
      <c r="D7125" s="19">
        <v>2465.4180660000002</v>
      </c>
      <c r="E7125" s="23">
        <v>0.908125136</v>
      </c>
      <c r="F7125" s="23">
        <v>0.57957030700000001</v>
      </c>
      <c r="G7125" s="17">
        <v>0</v>
      </c>
      <c r="H7125" s="17">
        <v>1</v>
      </c>
      <c r="I7125" s="17">
        <v>0.957972359</v>
      </c>
      <c r="J7125" s="17">
        <v>4.1799999999999997E-2</v>
      </c>
      <c r="K7125" s="17">
        <v>2.22E-4</v>
      </c>
    </row>
    <row r="7126" spans="1:11" x14ac:dyDescent="0.45">
      <c r="A7126" s="10" t="s">
        <v>65</v>
      </c>
      <c r="B7126" s="20">
        <v>0.84299999999999997</v>
      </c>
      <c r="C7126" s="19">
        <v>11329</v>
      </c>
      <c r="D7126" s="19">
        <v>2479.0640880000001</v>
      </c>
      <c r="E7126" s="23">
        <v>0.91122657500000004</v>
      </c>
      <c r="F7126" s="23">
        <v>0.58198537100000003</v>
      </c>
      <c r="G7126" s="17">
        <v>0</v>
      </c>
      <c r="H7126" s="17">
        <v>1</v>
      </c>
      <c r="I7126" s="17">
        <v>0.95817912699999996</v>
      </c>
      <c r="J7126" s="17">
        <v>4.1599999999999998E-2</v>
      </c>
      <c r="K7126" s="17">
        <v>2.2100000000000001E-4</v>
      </c>
    </row>
    <row r="7127" spans="1:11" x14ac:dyDescent="0.45">
      <c r="A7127" s="10" t="s">
        <v>65</v>
      </c>
      <c r="B7127" s="20">
        <v>0.84399999999999997</v>
      </c>
      <c r="C7127" s="19">
        <v>11343</v>
      </c>
      <c r="D7127" s="19">
        <v>2491.848645</v>
      </c>
      <c r="E7127" s="23">
        <v>0.914659589</v>
      </c>
      <c r="F7127" s="23">
        <v>0.58421036500000001</v>
      </c>
      <c r="G7127" s="17">
        <v>0</v>
      </c>
      <c r="H7127" s="17">
        <v>1</v>
      </c>
      <c r="I7127" s="17">
        <v>0.95836438000000002</v>
      </c>
      <c r="J7127" s="17">
        <v>4.1399999999999999E-2</v>
      </c>
      <c r="K7127" s="17">
        <v>2.2000000000000001E-4</v>
      </c>
    </row>
    <row r="7128" spans="1:11" x14ac:dyDescent="0.45">
      <c r="A7128" s="10" t="s">
        <v>65</v>
      </c>
      <c r="B7128" s="20">
        <v>0.84499999999999997</v>
      </c>
      <c r="C7128" s="19">
        <v>11353</v>
      </c>
      <c r="D7128" s="19">
        <v>2501.0105100000001</v>
      </c>
      <c r="E7128" s="23">
        <v>0.91709148900000004</v>
      </c>
      <c r="F7128" s="23">
        <v>0.58690317299999994</v>
      </c>
      <c r="G7128" s="17">
        <v>0</v>
      </c>
      <c r="H7128" s="17">
        <v>1</v>
      </c>
      <c r="I7128" s="17">
        <v>0.95848888399999999</v>
      </c>
      <c r="J7128" s="17">
        <v>4.1300000000000003E-2</v>
      </c>
      <c r="K7128" s="17">
        <v>2.2000000000000001E-4</v>
      </c>
    </row>
    <row r="7129" spans="1:11" x14ac:dyDescent="0.45">
      <c r="A7129" s="10" t="s">
        <v>65</v>
      </c>
      <c r="B7129" s="20">
        <v>0.84599999999999997</v>
      </c>
      <c r="C7129" s="19">
        <v>11369</v>
      </c>
      <c r="D7129" s="19">
        <v>2515.691104</v>
      </c>
      <c r="E7129" s="23">
        <v>0.91825808399999997</v>
      </c>
      <c r="F7129" s="23">
        <v>0.58880851300000003</v>
      </c>
      <c r="G7129" s="17">
        <v>0</v>
      </c>
      <c r="H7129" s="17">
        <v>1</v>
      </c>
      <c r="I7129" s="17">
        <v>0.95876579699999998</v>
      </c>
      <c r="J7129" s="17">
        <v>4.1000000000000002E-2</v>
      </c>
      <c r="K7129" s="17">
        <v>2.1800000000000001E-4</v>
      </c>
    </row>
    <row r="7130" spans="1:11" x14ac:dyDescent="0.45">
      <c r="A7130" s="10" t="s">
        <v>65</v>
      </c>
      <c r="B7130" s="20">
        <v>0.84699999999999998</v>
      </c>
      <c r="C7130" s="19">
        <v>11383</v>
      </c>
      <c r="D7130" s="19">
        <v>2528.573625</v>
      </c>
      <c r="E7130" s="23">
        <v>0.92120621599999997</v>
      </c>
      <c r="F7130" s="23">
        <v>0.59156956699999996</v>
      </c>
      <c r="G7130" s="17">
        <v>0</v>
      </c>
      <c r="H7130" s="17">
        <v>1</v>
      </c>
      <c r="I7130" s="17">
        <v>0.95893118200000005</v>
      </c>
      <c r="J7130" s="17">
        <v>4.0899999999999999E-2</v>
      </c>
      <c r="K7130" s="17">
        <v>2.1699999999999999E-4</v>
      </c>
    </row>
    <row r="7131" spans="1:11" x14ac:dyDescent="0.45">
      <c r="A7131" s="10" t="s">
        <v>65</v>
      </c>
      <c r="B7131" s="20">
        <v>0.84799999999999998</v>
      </c>
      <c r="C7131" s="19">
        <v>11395</v>
      </c>
      <c r="D7131" s="19">
        <v>2539.6723010000001</v>
      </c>
      <c r="E7131" s="23">
        <v>0.92588689000000002</v>
      </c>
      <c r="F7131" s="23">
        <v>0.59401831599999999</v>
      </c>
      <c r="G7131" s="17">
        <v>0</v>
      </c>
      <c r="H7131" s="17">
        <v>1</v>
      </c>
      <c r="I7131" s="17">
        <v>0.95911072900000005</v>
      </c>
      <c r="J7131" s="17">
        <v>4.07E-2</v>
      </c>
      <c r="K7131" s="17">
        <v>2.1599999999999999E-4</v>
      </c>
    </row>
    <row r="7132" spans="1:11" x14ac:dyDescent="0.45">
      <c r="A7132" s="10" t="s">
        <v>65</v>
      </c>
      <c r="B7132" s="20">
        <v>0.84899999999999998</v>
      </c>
      <c r="C7132" s="19">
        <v>11410</v>
      </c>
      <c r="D7132" s="19">
        <v>2553.5837620000002</v>
      </c>
      <c r="E7132" s="23">
        <v>0.92928792000000005</v>
      </c>
      <c r="F7132" s="23">
        <v>0.59540707299999995</v>
      </c>
      <c r="G7132" s="17">
        <v>0</v>
      </c>
      <c r="H7132" s="17">
        <v>1</v>
      </c>
      <c r="I7132" s="17">
        <v>0.95930090300000004</v>
      </c>
      <c r="J7132" s="17">
        <v>4.0500000000000001E-2</v>
      </c>
      <c r="K7132" s="17">
        <v>2.1499999999999999E-4</v>
      </c>
    </row>
    <row r="7133" spans="1:11" x14ac:dyDescent="0.45">
      <c r="A7133" s="10" t="s">
        <v>65</v>
      </c>
      <c r="B7133" s="20">
        <v>0.85</v>
      </c>
      <c r="C7133" s="19">
        <v>11422</v>
      </c>
      <c r="D7133" s="19">
        <v>2564.7508069999999</v>
      </c>
      <c r="E7133" s="23">
        <v>0.93120102400000004</v>
      </c>
      <c r="F7133" s="23">
        <v>0.59883047899999997</v>
      </c>
      <c r="G7133" s="17">
        <v>0</v>
      </c>
      <c r="H7133" s="17">
        <v>1</v>
      </c>
      <c r="I7133" s="17">
        <v>0.95948381999999999</v>
      </c>
      <c r="J7133" s="17">
        <v>4.0300000000000002E-2</v>
      </c>
      <c r="K7133" s="17">
        <v>2.14E-4</v>
      </c>
    </row>
    <row r="7134" spans="1:11" x14ac:dyDescent="0.45">
      <c r="A7134" s="10" t="s">
        <v>65</v>
      </c>
      <c r="B7134" s="20">
        <v>0.85099999999999998</v>
      </c>
      <c r="C7134" s="19">
        <v>11437</v>
      </c>
      <c r="D7134" s="19">
        <v>2578.7354780000001</v>
      </c>
      <c r="E7134" s="23">
        <v>0.934989917</v>
      </c>
      <c r="F7134" s="23">
        <v>0.60115714899999995</v>
      </c>
      <c r="G7134" s="17">
        <v>0</v>
      </c>
      <c r="H7134" s="17">
        <v>1</v>
      </c>
      <c r="I7134" s="17">
        <v>0.95966876300000004</v>
      </c>
      <c r="J7134" s="17">
        <v>4.0099999999999997E-2</v>
      </c>
      <c r="K7134" s="17">
        <v>2.14E-4</v>
      </c>
    </row>
    <row r="7135" spans="1:11" x14ac:dyDescent="0.45">
      <c r="A7135" s="10" t="s">
        <v>65</v>
      </c>
      <c r="B7135" s="20">
        <v>0.85199999999999998</v>
      </c>
      <c r="C7135" s="19">
        <v>11448</v>
      </c>
      <c r="D7135" s="19">
        <v>2589.0330180000001</v>
      </c>
      <c r="E7135" s="23">
        <v>0.93864830099999996</v>
      </c>
      <c r="F7135" s="23">
        <v>0.60374440100000004</v>
      </c>
      <c r="G7135" s="17">
        <v>0</v>
      </c>
      <c r="H7135" s="17">
        <v>1</v>
      </c>
      <c r="I7135" s="17">
        <v>0.95981952299999995</v>
      </c>
      <c r="J7135" s="17">
        <v>0.04</v>
      </c>
      <c r="K7135" s="17">
        <v>2.13E-4</v>
      </c>
    </row>
    <row r="7136" spans="1:11" x14ac:dyDescent="0.45">
      <c r="A7136" s="10" t="s">
        <v>65</v>
      </c>
      <c r="B7136" s="20">
        <v>0.85299999999999998</v>
      </c>
      <c r="C7136" s="19">
        <v>11463</v>
      </c>
      <c r="D7136" s="19">
        <v>2603.1658560000001</v>
      </c>
      <c r="E7136" s="23">
        <v>0.94577483200000001</v>
      </c>
      <c r="F7136" s="23">
        <v>0.60595830699999997</v>
      </c>
      <c r="G7136" s="17">
        <v>0</v>
      </c>
      <c r="H7136" s="17">
        <v>1</v>
      </c>
      <c r="I7136" s="17">
        <v>0.96003334600000001</v>
      </c>
      <c r="J7136" s="17">
        <v>3.9800000000000002E-2</v>
      </c>
      <c r="K7136" s="17">
        <v>2.1100000000000001E-4</v>
      </c>
    </row>
    <row r="7137" spans="1:11" x14ac:dyDescent="0.45">
      <c r="A7137" s="10" t="s">
        <v>65</v>
      </c>
      <c r="B7137" s="20">
        <v>0.85399999999999998</v>
      </c>
      <c r="C7137" s="19">
        <v>11477</v>
      </c>
      <c r="D7137" s="19">
        <v>2616.4558790000001</v>
      </c>
      <c r="E7137" s="23">
        <v>0.95531276499999995</v>
      </c>
      <c r="F7137" s="23">
        <v>0.608397721</v>
      </c>
      <c r="G7137" s="17">
        <v>0</v>
      </c>
      <c r="H7137" s="17">
        <v>1</v>
      </c>
      <c r="I7137" s="17">
        <v>0.96021810299999999</v>
      </c>
      <c r="J7137" s="17">
        <v>3.9600000000000003E-2</v>
      </c>
      <c r="K7137" s="17">
        <v>2.1100000000000001E-4</v>
      </c>
    </row>
    <row r="7138" spans="1:11" x14ac:dyDescent="0.45">
      <c r="A7138" s="10" t="s">
        <v>65</v>
      </c>
      <c r="B7138" s="20">
        <v>0.85499999999999998</v>
      </c>
      <c r="C7138" s="19">
        <v>11490</v>
      </c>
      <c r="D7138" s="19">
        <v>2628.9130960000002</v>
      </c>
      <c r="E7138" s="23">
        <v>0.96078524799999998</v>
      </c>
      <c r="F7138" s="23">
        <v>0.61082540299999999</v>
      </c>
      <c r="G7138" s="17">
        <v>0</v>
      </c>
      <c r="H7138" s="17">
        <v>1</v>
      </c>
      <c r="I7138" s="17">
        <v>0.960404759</v>
      </c>
      <c r="J7138" s="17">
        <v>3.9399999999999998E-2</v>
      </c>
      <c r="K7138" s="17">
        <v>2.1000000000000001E-4</v>
      </c>
    </row>
    <row r="7139" spans="1:11" x14ac:dyDescent="0.45">
      <c r="A7139" s="10" t="s">
        <v>65</v>
      </c>
      <c r="B7139" s="20">
        <v>0.85599999999999998</v>
      </c>
      <c r="C7139" s="19">
        <v>11504</v>
      </c>
      <c r="D7139" s="19">
        <v>2642.3840460000001</v>
      </c>
      <c r="E7139" s="23">
        <v>0.96488243200000001</v>
      </c>
      <c r="F7139" s="23">
        <v>0.61342028900000001</v>
      </c>
      <c r="G7139" s="17">
        <v>0</v>
      </c>
      <c r="H7139" s="17">
        <v>1</v>
      </c>
      <c r="I7139" s="17">
        <v>0.96061348700000004</v>
      </c>
      <c r="J7139" s="17">
        <v>3.9178097000000002E-2</v>
      </c>
      <c r="K7139" s="17">
        <v>2.0799999999999999E-4</v>
      </c>
    </row>
    <row r="7140" spans="1:11" x14ac:dyDescent="0.45">
      <c r="A7140" s="10" t="s">
        <v>65</v>
      </c>
      <c r="B7140" s="20">
        <v>0.85699999999999998</v>
      </c>
      <c r="C7140" s="19">
        <v>11514</v>
      </c>
      <c r="D7140" s="19">
        <v>2652.0484099999999</v>
      </c>
      <c r="E7140" s="23">
        <v>0.96722893600000004</v>
      </c>
      <c r="F7140" s="23">
        <v>0.61588554799999995</v>
      </c>
      <c r="G7140" s="17">
        <v>0</v>
      </c>
      <c r="H7140" s="17">
        <v>1</v>
      </c>
      <c r="I7140" s="17">
        <v>0.96072184500000002</v>
      </c>
      <c r="J7140" s="17">
        <v>3.9100000000000003E-2</v>
      </c>
      <c r="K7140" s="17">
        <v>2.0799999999999999E-4</v>
      </c>
    </row>
    <row r="7141" spans="1:11" x14ac:dyDescent="0.45">
      <c r="A7141" s="10" t="s">
        <v>65</v>
      </c>
      <c r="B7141" s="20">
        <v>0.85799999999999998</v>
      </c>
      <c r="C7141" s="19">
        <v>11529</v>
      </c>
      <c r="D7141" s="19">
        <v>2666.6098160000001</v>
      </c>
      <c r="E7141" s="23">
        <v>0.97423685599999998</v>
      </c>
      <c r="F7141" s="23">
        <v>0.617958919</v>
      </c>
      <c r="G7141" s="17">
        <v>0</v>
      </c>
      <c r="H7141" s="17">
        <v>1</v>
      </c>
      <c r="I7141" s="17">
        <v>0.960945194</v>
      </c>
      <c r="J7141" s="17">
        <v>3.8800000000000001E-2</v>
      </c>
      <c r="K7141" s="17">
        <v>2.0699999999999999E-4</v>
      </c>
    </row>
    <row r="7142" spans="1:11" x14ac:dyDescent="0.45">
      <c r="A7142" s="10" t="s">
        <v>65</v>
      </c>
      <c r="B7142" s="20">
        <v>0.85899999999999999</v>
      </c>
      <c r="C7142" s="19">
        <v>11543</v>
      </c>
      <c r="D7142" s="19">
        <v>2680.3232710000002</v>
      </c>
      <c r="E7142" s="23">
        <v>0.98268330599999998</v>
      </c>
      <c r="F7142" s="23">
        <v>0.62056326399999995</v>
      </c>
      <c r="G7142" s="17">
        <v>0</v>
      </c>
      <c r="H7142" s="17">
        <v>1</v>
      </c>
      <c r="I7142" s="17">
        <v>0.96110897399999995</v>
      </c>
      <c r="J7142" s="17">
        <v>3.8699999999999998E-2</v>
      </c>
      <c r="K7142" s="17">
        <v>2.0599999999999999E-4</v>
      </c>
    </row>
    <row r="7143" spans="1:11" x14ac:dyDescent="0.45">
      <c r="A7143" s="10" t="s">
        <v>65</v>
      </c>
      <c r="B7143" s="20">
        <v>0.86</v>
      </c>
      <c r="C7143" s="19">
        <v>11555</v>
      </c>
      <c r="D7143" s="19">
        <v>2692.1350309999998</v>
      </c>
      <c r="E7143" s="23">
        <v>0.98566094599999998</v>
      </c>
      <c r="F7143" s="23">
        <v>0.62307641999999996</v>
      </c>
      <c r="G7143" s="17">
        <v>0</v>
      </c>
      <c r="H7143" s="17">
        <v>1</v>
      </c>
      <c r="I7143" s="17">
        <v>0.96131606800000002</v>
      </c>
      <c r="J7143" s="17">
        <v>3.85E-2</v>
      </c>
      <c r="K7143" s="17">
        <v>2.05E-4</v>
      </c>
    </row>
    <row r="7144" spans="1:11" x14ac:dyDescent="0.45">
      <c r="A7144" s="10" t="s">
        <v>65</v>
      </c>
      <c r="B7144" s="20">
        <v>0.86099999999999999</v>
      </c>
      <c r="C7144" s="19">
        <v>11570</v>
      </c>
      <c r="D7144" s="19">
        <v>2706.965224</v>
      </c>
      <c r="E7144" s="23">
        <v>0.99037820499999996</v>
      </c>
      <c r="F7144" s="23">
        <v>0.62526609700000002</v>
      </c>
      <c r="G7144" s="17">
        <v>0</v>
      </c>
      <c r="H7144" s="17">
        <v>1</v>
      </c>
      <c r="I7144" s="17">
        <v>0.96153239099999999</v>
      </c>
      <c r="J7144" s="17">
        <v>3.8300000000000001E-2</v>
      </c>
      <c r="K7144" s="17">
        <v>2.04E-4</v>
      </c>
    </row>
    <row r="7145" spans="1:11" x14ac:dyDescent="0.45">
      <c r="A7145" s="10" t="s">
        <v>65</v>
      </c>
      <c r="B7145" s="20">
        <v>0.86199999999999999</v>
      </c>
      <c r="C7145" s="19">
        <v>11583</v>
      </c>
      <c r="D7145" s="19">
        <v>2719.8877680000001</v>
      </c>
      <c r="E7145" s="23">
        <v>0.99539839100000005</v>
      </c>
      <c r="F7145" s="23">
        <v>0.62853764300000003</v>
      </c>
      <c r="G7145" s="17">
        <v>0</v>
      </c>
      <c r="H7145" s="17">
        <v>1</v>
      </c>
      <c r="I7145" s="17">
        <v>0.96168572299999999</v>
      </c>
      <c r="J7145" s="17">
        <v>3.8100000000000002E-2</v>
      </c>
      <c r="K7145" s="17">
        <v>2.03E-4</v>
      </c>
    </row>
    <row r="7146" spans="1:11" x14ac:dyDescent="0.45">
      <c r="A7146" s="10" t="s">
        <v>65</v>
      </c>
      <c r="B7146" s="20">
        <v>0.86299999999999999</v>
      </c>
      <c r="C7146" s="19">
        <v>11598</v>
      </c>
      <c r="D7146" s="19">
        <v>2734.8323959999998</v>
      </c>
      <c r="E7146" s="23">
        <v>0.99704391400000003</v>
      </c>
      <c r="F7146" s="23">
        <v>0.63087471500000003</v>
      </c>
      <c r="G7146" s="17">
        <v>0</v>
      </c>
      <c r="H7146" s="17">
        <v>1</v>
      </c>
      <c r="I7146" s="17">
        <v>0.96193164900000006</v>
      </c>
      <c r="J7146" s="17">
        <v>3.7900000000000003E-2</v>
      </c>
      <c r="K7146" s="17">
        <v>2.0100000000000001E-4</v>
      </c>
    </row>
    <row r="7147" spans="1:11" x14ac:dyDescent="0.45">
      <c r="A7147" s="10" t="s">
        <v>65</v>
      </c>
      <c r="B7147" s="20">
        <v>0.86399999999999999</v>
      </c>
      <c r="C7147" s="19">
        <v>11611</v>
      </c>
      <c r="D7147" s="19">
        <v>2747.8255709999999</v>
      </c>
      <c r="E7147" s="23">
        <v>1.0000766729999999</v>
      </c>
      <c r="F7147" s="23">
        <v>0.63364106899999995</v>
      </c>
      <c r="G7147" s="17">
        <v>0</v>
      </c>
      <c r="H7147" s="17">
        <v>1</v>
      </c>
      <c r="I7147" s="17">
        <v>0.96212514299999996</v>
      </c>
      <c r="J7147" s="17">
        <v>3.7699999999999997E-2</v>
      </c>
      <c r="K7147" s="17">
        <v>2.0000000000000001E-4</v>
      </c>
    </row>
    <row r="7148" spans="1:11" x14ac:dyDescent="0.45">
      <c r="A7148" s="10" t="s">
        <v>65</v>
      </c>
      <c r="B7148" s="20">
        <v>0.86499999999999999</v>
      </c>
      <c r="C7148" s="19">
        <v>11625</v>
      </c>
      <c r="D7148" s="19">
        <v>2761.8568409999998</v>
      </c>
      <c r="E7148" s="23">
        <v>1.0035673890000001</v>
      </c>
      <c r="F7148" s="23">
        <v>0.63624745999999999</v>
      </c>
      <c r="G7148" s="17">
        <v>0</v>
      </c>
      <c r="H7148" s="17">
        <v>1</v>
      </c>
      <c r="I7148" s="17">
        <v>0.96229924600000005</v>
      </c>
      <c r="J7148" s="17">
        <v>3.7499999999999999E-2</v>
      </c>
      <c r="K7148" s="17">
        <v>1.9900000000000001E-4</v>
      </c>
    </row>
    <row r="7149" spans="1:11" x14ac:dyDescent="0.45">
      <c r="A7149" s="10" t="s">
        <v>65</v>
      </c>
      <c r="B7149" s="20">
        <v>0.86599999999999999</v>
      </c>
      <c r="C7149" s="19">
        <v>11637</v>
      </c>
      <c r="D7149" s="19">
        <v>2773.9270860000001</v>
      </c>
      <c r="E7149" s="23">
        <v>1.0071348849999999</v>
      </c>
      <c r="F7149" s="23">
        <v>0.63862579500000005</v>
      </c>
      <c r="G7149" s="17">
        <v>0</v>
      </c>
      <c r="H7149" s="17">
        <v>1</v>
      </c>
      <c r="I7149" s="17">
        <v>0.96243570300000003</v>
      </c>
      <c r="J7149" s="17">
        <v>3.7400000000000003E-2</v>
      </c>
      <c r="K7149" s="17">
        <v>1.9900000000000001E-4</v>
      </c>
    </row>
    <row r="7150" spans="1:11" x14ac:dyDescent="0.45">
      <c r="A7150" s="10" t="s">
        <v>65</v>
      </c>
      <c r="B7150" s="20">
        <v>0.86699999999999999</v>
      </c>
      <c r="C7150" s="19">
        <v>11651</v>
      </c>
      <c r="D7150" s="19">
        <v>2788.0535199999999</v>
      </c>
      <c r="E7150" s="23">
        <v>1.0107431140000001</v>
      </c>
      <c r="F7150" s="23">
        <v>0.64138812899999997</v>
      </c>
      <c r="G7150" s="17">
        <v>0</v>
      </c>
      <c r="H7150" s="17">
        <v>1</v>
      </c>
      <c r="I7150" s="17">
        <v>0.96258617899999999</v>
      </c>
      <c r="J7150" s="17">
        <v>3.7199999999999997E-2</v>
      </c>
      <c r="K7150" s="17">
        <v>1.9799999999999999E-4</v>
      </c>
    </row>
    <row r="7151" spans="1:11" x14ac:dyDescent="0.45">
      <c r="A7151" s="10" t="s">
        <v>65</v>
      </c>
      <c r="B7151" s="20">
        <v>0.86799999999999999</v>
      </c>
      <c r="C7151" s="19">
        <v>11660</v>
      </c>
      <c r="D7151" s="19">
        <v>2797.1590980000001</v>
      </c>
      <c r="E7151" s="23">
        <v>1.012057384</v>
      </c>
      <c r="F7151" s="23">
        <v>0.64414229300000003</v>
      </c>
      <c r="G7151" s="17">
        <v>0</v>
      </c>
      <c r="H7151" s="17">
        <v>1</v>
      </c>
      <c r="I7151" s="17">
        <v>0.96268717999999998</v>
      </c>
      <c r="J7151" s="17">
        <v>3.7100000000000001E-2</v>
      </c>
      <c r="K7151" s="17">
        <v>1.9699999999999999E-4</v>
      </c>
    </row>
    <row r="7152" spans="1:11" x14ac:dyDescent="0.45">
      <c r="A7152" s="10" t="s">
        <v>65</v>
      </c>
      <c r="B7152" s="20">
        <v>0.86899999999999999</v>
      </c>
      <c r="C7152" s="19">
        <v>11678</v>
      </c>
      <c r="D7152" s="19">
        <v>2815.4456530000002</v>
      </c>
      <c r="E7152" s="23">
        <v>1.0199819029999999</v>
      </c>
      <c r="F7152" s="23">
        <v>0.64617695200000003</v>
      </c>
      <c r="G7152" s="17">
        <v>0</v>
      </c>
      <c r="H7152" s="17">
        <v>1</v>
      </c>
      <c r="I7152" s="17">
        <v>0.96293371500000002</v>
      </c>
      <c r="J7152" s="17">
        <v>3.6900000000000002E-2</v>
      </c>
      <c r="K7152" s="17">
        <v>1.9599999999999999E-4</v>
      </c>
    </row>
    <row r="7153" spans="1:11" x14ac:dyDescent="0.45">
      <c r="A7153" s="10" t="s">
        <v>65</v>
      </c>
      <c r="B7153" s="20">
        <v>0.87</v>
      </c>
      <c r="C7153" s="19">
        <v>11687</v>
      </c>
      <c r="D7153" s="19">
        <v>2824.6264040000001</v>
      </c>
      <c r="E7153" s="23">
        <v>1.0200834320000001</v>
      </c>
      <c r="F7153" s="23">
        <v>0.64862986199999995</v>
      </c>
      <c r="G7153" s="17">
        <v>0</v>
      </c>
      <c r="H7153" s="17">
        <v>1</v>
      </c>
      <c r="I7153" s="17">
        <v>0.96306235500000004</v>
      </c>
      <c r="J7153" s="17">
        <v>3.6700000000000003E-2</v>
      </c>
      <c r="K7153" s="17">
        <v>1.95E-4</v>
      </c>
    </row>
    <row r="7154" spans="1:11" x14ac:dyDescent="0.45">
      <c r="A7154" s="10" t="s">
        <v>65</v>
      </c>
      <c r="B7154" s="20">
        <v>0.871</v>
      </c>
      <c r="C7154" s="19">
        <v>11702</v>
      </c>
      <c r="D7154" s="19">
        <v>2840.0682510000001</v>
      </c>
      <c r="E7154" s="23">
        <v>1.0328630569999999</v>
      </c>
      <c r="F7154" s="23">
        <v>0.651219938</v>
      </c>
      <c r="G7154" s="17">
        <v>0</v>
      </c>
      <c r="H7154" s="17">
        <v>1</v>
      </c>
      <c r="I7154" s="17">
        <v>0.96323605800000001</v>
      </c>
      <c r="J7154" s="17">
        <v>3.6600000000000001E-2</v>
      </c>
      <c r="K7154" s="17">
        <v>1.95E-4</v>
      </c>
    </row>
    <row r="7155" spans="1:11" x14ac:dyDescent="0.45">
      <c r="A7155" s="10" t="s">
        <v>65</v>
      </c>
      <c r="B7155" s="20">
        <v>0.872</v>
      </c>
      <c r="C7155" s="19">
        <v>11713</v>
      </c>
      <c r="D7155" s="19">
        <v>2851.472949</v>
      </c>
      <c r="E7155" s="23">
        <v>1.0382668230000001</v>
      </c>
      <c r="F7155" s="23">
        <v>0.65415575000000004</v>
      </c>
      <c r="G7155" s="17">
        <v>0</v>
      </c>
      <c r="H7155" s="17">
        <v>1</v>
      </c>
      <c r="I7155" s="17">
        <v>0.96337941500000002</v>
      </c>
      <c r="J7155" s="17">
        <v>3.6400000000000002E-2</v>
      </c>
      <c r="K7155" s="17">
        <v>1.94E-4</v>
      </c>
    </row>
    <row r="7156" spans="1:11" x14ac:dyDescent="0.45">
      <c r="A7156" s="10" t="s">
        <v>65</v>
      </c>
      <c r="B7156" s="20">
        <v>0.873</v>
      </c>
      <c r="C7156" s="19">
        <v>11731</v>
      </c>
      <c r="D7156" s="19">
        <v>2870.216625</v>
      </c>
      <c r="E7156" s="23">
        <v>1.046526514</v>
      </c>
      <c r="F7156" s="23">
        <v>0.65659562800000004</v>
      </c>
      <c r="G7156" s="17">
        <v>0</v>
      </c>
      <c r="H7156" s="17">
        <v>1</v>
      </c>
      <c r="I7156" s="17">
        <v>0.96358732300000005</v>
      </c>
      <c r="J7156" s="17">
        <v>3.6200000000000003E-2</v>
      </c>
      <c r="K7156" s="17">
        <v>1.93E-4</v>
      </c>
    </row>
    <row r="7157" spans="1:11" x14ac:dyDescent="0.45">
      <c r="A7157" s="10" t="s">
        <v>65</v>
      </c>
      <c r="B7157" s="20">
        <v>0.874</v>
      </c>
      <c r="C7157" s="19">
        <v>11740</v>
      </c>
      <c r="D7157" s="19">
        <v>2879.65578</v>
      </c>
      <c r="E7157" s="23">
        <v>1.0502638950000001</v>
      </c>
      <c r="F7157" s="23">
        <v>0.65967684000000004</v>
      </c>
      <c r="G7157" s="17">
        <v>0</v>
      </c>
      <c r="H7157" s="17">
        <v>1</v>
      </c>
      <c r="I7157" s="17">
        <v>0.96369056200000003</v>
      </c>
      <c r="J7157" s="17">
        <v>3.61E-2</v>
      </c>
      <c r="K7157" s="17">
        <v>1.92E-4</v>
      </c>
    </row>
    <row r="7158" spans="1:11" x14ac:dyDescent="0.45">
      <c r="A7158" s="10" t="s">
        <v>65</v>
      </c>
      <c r="B7158" s="20">
        <v>0.875</v>
      </c>
      <c r="C7158" s="19">
        <v>11757</v>
      </c>
      <c r="D7158" s="19">
        <v>2897.5645800000002</v>
      </c>
      <c r="E7158" s="23">
        <v>1.0549047060000001</v>
      </c>
      <c r="F7158" s="23">
        <v>0.66177739000000002</v>
      </c>
      <c r="G7158" s="17">
        <v>0</v>
      </c>
      <c r="H7158" s="17">
        <v>1</v>
      </c>
      <c r="I7158" s="17">
        <v>0.96383430000000003</v>
      </c>
      <c r="J7158" s="17">
        <v>3.5999999999999997E-2</v>
      </c>
      <c r="K7158" s="17">
        <v>1.9100000000000001E-4</v>
      </c>
    </row>
    <row r="7159" spans="1:11" x14ac:dyDescent="0.45">
      <c r="A7159" s="10" t="s">
        <v>65</v>
      </c>
      <c r="B7159" s="20">
        <v>0.876</v>
      </c>
      <c r="C7159" s="19">
        <v>11772</v>
      </c>
      <c r="D7159" s="19">
        <v>2913.4591839999998</v>
      </c>
      <c r="E7159" s="23">
        <v>1.06253273</v>
      </c>
      <c r="F7159" s="23">
        <v>0.66403453700000004</v>
      </c>
      <c r="G7159" s="17">
        <v>0</v>
      </c>
      <c r="H7159" s="17">
        <v>1</v>
      </c>
      <c r="I7159" s="17">
        <v>0.96399963300000002</v>
      </c>
      <c r="J7159" s="17">
        <v>3.5799999999999998E-2</v>
      </c>
      <c r="K7159" s="17">
        <v>1.9000000000000001E-4</v>
      </c>
    </row>
    <row r="7160" spans="1:11" x14ac:dyDescent="0.45">
      <c r="A7160" s="10" t="s">
        <v>65</v>
      </c>
      <c r="B7160" s="20">
        <v>0.877</v>
      </c>
      <c r="C7160" s="19">
        <v>11785</v>
      </c>
      <c r="D7160" s="19">
        <v>2927.2779810000002</v>
      </c>
      <c r="E7160" s="23">
        <v>1.063327495</v>
      </c>
      <c r="F7160" s="23">
        <v>0.66806308999999997</v>
      </c>
      <c r="G7160" s="17">
        <v>0</v>
      </c>
      <c r="H7160" s="17">
        <v>1</v>
      </c>
      <c r="I7160" s="17">
        <v>0.96413816699999999</v>
      </c>
      <c r="J7160" s="17">
        <v>3.5700000000000003E-2</v>
      </c>
      <c r="K7160" s="17">
        <v>1.9000000000000001E-4</v>
      </c>
    </row>
    <row r="7161" spans="1:11" x14ac:dyDescent="0.45">
      <c r="A7161" s="10" t="s">
        <v>65</v>
      </c>
      <c r="B7161" s="20">
        <v>0.878</v>
      </c>
      <c r="C7161" s="19">
        <v>11797</v>
      </c>
      <c r="D7161" s="19">
        <v>2940.0849589999998</v>
      </c>
      <c r="E7161" s="23">
        <v>1.068788597</v>
      </c>
      <c r="F7161" s="23">
        <v>0.67063821300000004</v>
      </c>
      <c r="G7161" s="17">
        <v>0</v>
      </c>
      <c r="H7161" s="17">
        <v>1</v>
      </c>
      <c r="I7161" s="17">
        <v>0.964291805</v>
      </c>
      <c r="J7161" s="17">
        <v>3.5499999999999997E-2</v>
      </c>
      <c r="K7161" s="17">
        <v>1.8900000000000001E-4</v>
      </c>
    </row>
    <row r="7162" spans="1:11" x14ac:dyDescent="0.45">
      <c r="A7162" s="10" t="s">
        <v>65</v>
      </c>
      <c r="B7162" s="20">
        <v>0.879</v>
      </c>
      <c r="C7162" s="19">
        <v>11811</v>
      </c>
      <c r="D7162" s="19">
        <v>2955.0948210000001</v>
      </c>
      <c r="E7162" s="23">
        <v>1.077767457</v>
      </c>
      <c r="F7162" s="23">
        <v>0.67308952899999996</v>
      </c>
      <c r="G7162" s="17">
        <v>0</v>
      </c>
      <c r="H7162" s="17">
        <v>1</v>
      </c>
      <c r="I7162" s="17">
        <v>0.96443355500000005</v>
      </c>
      <c r="J7162" s="17">
        <v>3.5400000000000001E-2</v>
      </c>
      <c r="K7162" s="17">
        <v>1.8799999999999999E-4</v>
      </c>
    </row>
    <row r="7163" spans="1:11" x14ac:dyDescent="0.45">
      <c r="A7163" s="10" t="s">
        <v>65</v>
      </c>
      <c r="B7163" s="20">
        <v>0.88</v>
      </c>
      <c r="C7163" s="19">
        <v>11821</v>
      </c>
      <c r="D7163" s="19">
        <v>2965.9097390000002</v>
      </c>
      <c r="E7163" s="23">
        <v>1.0857974500000001</v>
      </c>
      <c r="F7163" s="23">
        <v>0.67600536300000003</v>
      </c>
      <c r="G7163" s="17">
        <v>0</v>
      </c>
      <c r="H7163" s="17">
        <v>1</v>
      </c>
      <c r="I7163" s="17">
        <v>0.96455882100000001</v>
      </c>
      <c r="J7163" s="17">
        <v>3.5299999999999998E-2</v>
      </c>
      <c r="K7163" s="17">
        <v>1.8799999999999999E-4</v>
      </c>
    </row>
    <row r="7164" spans="1:11" x14ac:dyDescent="0.45">
      <c r="A7164" s="10" t="s">
        <v>65</v>
      </c>
      <c r="B7164" s="20">
        <v>0.88100000000000001</v>
      </c>
      <c r="C7164" s="19">
        <v>11839</v>
      </c>
      <c r="D7164" s="19">
        <v>2985.5195829999998</v>
      </c>
      <c r="E7164" s="23">
        <v>1.092230316</v>
      </c>
      <c r="F7164" s="23">
        <v>0.67831050199999998</v>
      </c>
      <c r="G7164" s="17">
        <v>0</v>
      </c>
      <c r="H7164" s="17">
        <v>1</v>
      </c>
      <c r="I7164" s="17">
        <v>0.96480519799999997</v>
      </c>
      <c r="J7164" s="17">
        <v>3.5000000000000003E-2</v>
      </c>
      <c r="K7164" s="17">
        <v>1.8599999999999999E-4</v>
      </c>
    </row>
    <row r="7165" spans="1:11" x14ac:dyDescent="0.45">
      <c r="A7165" s="10" t="s">
        <v>65</v>
      </c>
      <c r="B7165" s="20">
        <v>0.88200000000000001</v>
      </c>
      <c r="C7165" s="19">
        <v>11846</v>
      </c>
      <c r="D7165" s="19">
        <v>2993.169148</v>
      </c>
      <c r="E7165" s="23">
        <v>1.093608363</v>
      </c>
      <c r="F7165" s="23">
        <v>0.68136618199999999</v>
      </c>
      <c r="G7165" s="17">
        <v>0</v>
      </c>
      <c r="H7165" s="17">
        <v>1</v>
      </c>
      <c r="I7165" s="17">
        <v>0.96490147699999995</v>
      </c>
      <c r="J7165" s="17">
        <v>3.49E-2</v>
      </c>
      <c r="K7165" s="17">
        <v>1.8599999999999999E-4</v>
      </c>
    </row>
    <row r="7166" spans="1:11" x14ac:dyDescent="0.45">
      <c r="A7166" s="10" t="s">
        <v>65</v>
      </c>
      <c r="B7166" s="20">
        <v>0.88300000000000001</v>
      </c>
      <c r="C7166" s="19">
        <v>11866</v>
      </c>
      <c r="D7166" s="19">
        <v>3015.0661930000001</v>
      </c>
      <c r="E7166" s="23">
        <v>1.097318378</v>
      </c>
      <c r="F7166" s="23">
        <v>0.68328048600000002</v>
      </c>
      <c r="G7166" s="17">
        <v>0</v>
      </c>
      <c r="H7166" s="17">
        <v>1</v>
      </c>
      <c r="I7166" s="17">
        <v>0.965140051</v>
      </c>
      <c r="J7166" s="17">
        <v>3.4700000000000002E-2</v>
      </c>
      <c r="K7166" s="17">
        <v>1.84E-4</v>
      </c>
    </row>
    <row r="7167" spans="1:11" x14ac:dyDescent="0.45">
      <c r="A7167" s="10" t="s">
        <v>65</v>
      </c>
      <c r="B7167" s="20">
        <v>0.88400000000000001</v>
      </c>
      <c r="C7167" s="19">
        <v>11879</v>
      </c>
      <c r="D7167" s="19">
        <v>3029.3749509999998</v>
      </c>
      <c r="E7167" s="23">
        <v>1.1027718909999999</v>
      </c>
      <c r="F7167" s="23">
        <v>0.687561702</v>
      </c>
      <c r="G7167" s="17">
        <v>0</v>
      </c>
      <c r="H7167" s="17">
        <v>1</v>
      </c>
      <c r="I7167" s="17">
        <v>0.96527883999999997</v>
      </c>
      <c r="J7167" s="17">
        <v>3.4500000000000003E-2</v>
      </c>
      <c r="K7167" s="17">
        <v>1.84E-4</v>
      </c>
    </row>
    <row r="7168" spans="1:11" x14ac:dyDescent="0.45">
      <c r="A7168" s="10" t="s">
        <v>65</v>
      </c>
      <c r="B7168" s="20">
        <v>0.88500000000000001</v>
      </c>
      <c r="C7168" s="19">
        <v>11891</v>
      </c>
      <c r="D7168" s="19">
        <v>3042.6479199999999</v>
      </c>
      <c r="E7168" s="23">
        <v>1.1082761729999999</v>
      </c>
      <c r="F7168" s="23">
        <v>0.690028321</v>
      </c>
      <c r="G7168" s="17">
        <v>0</v>
      </c>
      <c r="H7168" s="17">
        <v>1</v>
      </c>
      <c r="I7168" s="17">
        <v>0.96540455700000005</v>
      </c>
      <c r="J7168" s="17">
        <v>3.44E-2</v>
      </c>
      <c r="K7168" s="17">
        <v>1.83E-4</v>
      </c>
    </row>
    <row r="7169" spans="1:11" x14ac:dyDescent="0.45">
      <c r="A7169" s="10" t="s">
        <v>65</v>
      </c>
      <c r="B7169" s="20">
        <v>0.88600000000000001</v>
      </c>
      <c r="C7169" s="19">
        <v>11906</v>
      </c>
      <c r="D7169" s="19">
        <v>3059.3758130000001</v>
      </c>
      <c r="E7169" s="23">
        <v>1.119334329</v>
      </c>
      <c r="F7169" s="23">
        <v>0.69284605099999996</v>
      </c>
      <c r="G7169" s="17">
        <v>0</v>
      </c>
      <c r="H7169" s="17">
        <v>1</v>
      </c>
      <c r="I7169" s="17">
        <v>0.96553187399999996</v>
      </c>
      <c r="J7169" s="17">
        <v>3.4299999999999997E-2</v>
      </c>
      <c r="K7169" s="17">
        <v>1.8200000000000001E-4</v>
      </c>
    </row>
    <row r="7170" spans="1:11" x14ac:dyDescent="0.45">
      <c r="A7170" s="10" t="s">
        <v>65</v>
      </c>
      <c r="B7170" s="20">
        <v>0.88700000000000001</v>
      </c>
      <c r="C7170" s="19">
        <v>11920</v>
      </c>
      <c r="D7170" s="19">
        <v>3075.1223920000002</v>
      </c>
      <c r="E7170" s="23">
        <v>1.127895962</v>
      </c>
      <c r="F7170" s="23">
        <v>0.69573505000000002</v>
      </c>
      <c r="G7170" s="17">
        <v>0</v>
      </c>
      <c r="H7170" s="17">
        <v>1</v>
      </c>
      <c r="I7170" s="17">
        <v>0.96572203700000003</v>
      </c>
      <c r="J7170" s="17">
        <v>3.4099999999999998E-2</v>
      </c>
      <c r="K7170" s="17">
        <v>1.8100000000000001E-4</v>
      </c>
    </row>
    <row r="7171" spans="1:11" x14ac:dyDescent="0.45">
      <c r="A7171" s="10" t="s">
        <v>65</v>
      </c>
      <c r="B7171" s="20">
        <v>0.88800000000000001</v>
      </c>
      <c r="C7171" s="19">
        <v>11929</v>
      </c>
      <c r="D7171" s="19">
        <v>3085.3231639999999</v>
      </c>
      <c r="E7171" s="23">
        <v>1.1341686099999999</v>
      </c>
      <c r="F7171" s="23">
        <v>0.69860642799999995</v>
      </c>
      <c r="G7171" s="17">
        <v>0</v>
      </c>
      <c r="H7171" s="17">
        <v>1</v>
      </c>
      <c r="I7171" s="17">
        <v>0.96579559999999998</v>
      </c>
      <c r="J7171" s="17">
        <v>3.4000000000000002E-2</v>
      </c>
      <c r="K7171" s="17">
        <v>1.8100000000000001E-4</v>
      </c>
    </row>
    <row r="7172" spans="1:11" x14ac:dyDescent="0.45">
      <c r="A7172" s="10" t="s">
        <v>65</v>
      </c>
      <c r="B7172" s="20">
        <v>0.88900000000000001</v>
      </c>
      <c r="C7172" s="19">
        <v>11946</v>
      </c>
      <c r="D7172" s="19">
        <v>3104.6871169999999</v>
      </c>
      <c r="E7172" s="23">
        <v>1.1471302430000001</v>
      </c>
      <c r="F7172" s="23">
        <v>0.69991391700000005</v>
      </c>
      <c r="G7172" s="17">
        <v>0</v>
      </c>
      <c r="H7172" s="17">
        <v>1</v>
      </c>
      <c r="I7172" s="17">
        <v>0.96600523299999996</v>
      </c>
      <c r="J7172" s="17">
        <v>3.3799999999999997E-2</v>
      </c>
      <c r="K7172" s="17">
        <v>1.8000000000000001E-4</v>
      </c>
    </row>
    <row r="7173" spans="1:11" x14ac:dyDescent="0.45">
      <c r="A7173" s="10" t="s">
        <v>65</v>
      </c>
      <c r="B7173" s="20">
        <v>0.89</v>
      </c>
      <c r="C7173" s="19">
        <v>11959</v>
      </c>
      <c r="D7173" s="19">
        <v>3119.6613659999998</v>
      </c>
      <c r="E7173" s="23">
        <v>1.1530092670000001</v>
      </c>
      <c r="F7173" s="23">
        <v>0.70433938799999996</v>
      </c>
      <c r="G7173" s="17">
        <v>0</v>
      </c>
      <c r="H7173" s="17">
        <v>1</v>
      </c>
      <c r="I7173" s="17">
        <v>0.96615741200000005</v>
      </c>
      <c r="J7173" s="17">
        <v>3.3700000000000001E-2</v>
      </c>
      <c r="K7173" s="17">
        <v>1.7899999999999999E-4</v>
      </c>
    </row>
    <row r="7174" spans="1:11" x14ac:dyDescent="0.45">
      <c r="A7174" s="10" t="s">
        <v>65</v>
      </c>
      <c r="B7174" s="20">
        <v>0.89100000000000001</v>
      </c>
      <c r="C7174" s="19">
        <v>11974</v>
      </c>
      <c r="D7174" s="19">
        <v>3137.0575309999999</v>
      </c>
      <c r="E7174" s="23">
        <v>1.1625547000000001</v>
      </c>
      <c r="F7174" s="23">
        <v>0.70755339699999997</v>
      </c>
      <c r="G7174" s="17">
        <v>0</v>
      </c>
      <c r="H7174" s="17">
        <v>1</v>
      </c>
      <c r="I7174" s="17">
        <v>0.966364958</v>
      </c>
      <c r="J7174" s="17">
        <v>3.3500000000000002E-2</v>
      </c>
      <c r="K7174" s="17">
        <v>1.7799999999999999E-4</v>
      </c>
    </row>
    <row r="7175" spans="1:11" x14ac:dyDescent="0.45">
      <c r="A7175" s="10" t="s">
        <v>65</v>
      </c>
      <c r="B7175" s="20">
        <v>0.89200000000000002</v>
      </c>
      <c r="C7175" s="19">
        <v>11987</v>
      </c>
      <c r="D7175" s="19">
        <v>3152.21378</v>
      </c>
      <c r="E7175" s="23">
        <v>1.1698329599999999</v>
      </c>
      <c r="F7175" s="23">
        <v>0.71089594899999997</v>
      </c>
      <c r="G7175" s="17">
        <v>0</v>
      </c>
      <c r="H7175" s="17">
        <v>1</v>
      </c>
      <c r="I7175" s="17">
        <v>0.96652846400000003</v>
      </c>
      <c r="J7175" s="17">
        <v>3.3294418999999999E-2</v>
      </c>
      <c r="K7175" s="17">
        <v>1.7699999999999999E-4</v>
      </c>
    </row>
    <row r="7176" spans="1:11" x14ac:dyDescent="0.45">
      <c r="A7176" s="10" t="s">
        <v>65</v>
      </c>
      <c r="B7176" s="20">
        <v>0.89300000000000002</v>
      </c>
      <c r="C7176" s="19">
        <v>12000</v>
      </c>
      <c r="D7176" s="19">
        <v>3167.5027289999998</v>
      </c>
      <c r="E7176" s="23">
        <v>1.1775933000000001</v>
      </c>
      <c r="F7176" s="23">
        <v>0.71384981599999997</v>
      </c>
      <c r="G7176" s="17">
        <v>0</v>
      </c>
      <c r="H7176" s="17">
        <v>1</v>
      </c>
      <c r="I7176" s="17">
        <v>0.96667184299999998</v>
      </c>
      <c r="J7176" s="17">
        <v>3.32E-2</v>
      </c>
      <c r="K7176" s="17">
        <v>1.76E-4</v>
      </c>
    </row>
    <row r="7177" spans="1:11" x14ac:dyDescent="0.45">
      <c r="A7177" s="10" t="s">
        <v>65</v>
      </c>
      <c r="B7177" s="20">
        <v>0.89400000000000002</v>
      </c>
      <c r="C7177" s="19">
        <v>12014</v>
      </c>
      <c r="D7177" s="19">
        <v>3184.1313690000002</v>
      </c>
      <c r="E7177" s="23">
        <v>1.1897971199999999</v>
      </c>
      <c r="F7177" s="23">
        <v>0.71683627900000002</v>
      </c>
      <c r="G7177" s="17">
        <v>0</v>
      </c>
      <c r="H7177" s="17">
        <v>1</v>
      </c>
      <c r="I7177" s="17">
        <v>0.96680209100000003</v>
      </c>
      <c r="J7177" s="17">
        <v>3.3000000000000002E-2</v>
      </c>
      <c r="K7177" s="17">
        <v>1.76E-4</v>
      </c>
    </row>
    <row r="7178" spans="1:11" x14ac:dyDescent="0.45">
      <c r="A7178" s="10" t="s">
        <v>65</v>
      </c>
      <c r="B7178" s="20">
        <v>0.89500000000000002</v>
      </c>
      <c r="C7178" s="19">
        <v>12027</v>
      </c>
      <c r="D7178" s="19">
        <v>3199.6793590000002</v>
      </c>
      <c r="E7178" s="23">
        <v>1.1984262059999999</v>
      </c>
      <c r="F7178" s="23">
        <v>0.71981815599999999</v>
      </c>
      <c r="G7178" s="17">
        <v>0</v>
      </c>
      <c r="H7178" s="17">
        <v>1</v>
      </c>
      <c r="I7178" s="17">
        <v>0.96694896399999997</v>
      </c>
      <c r="J7178" s="17">
        <v>3.2899999999999999E-2</v>
      </c>
      <c r="K7178" s="17">
        <v>1.75E-4</v>
      </c>
    </row>
    <row r="7179" spans="1:11" x14ac:dyDescent="0.45">
      <c r="A7179" s="10" t="s">
        <v>65</v>
      </c>
      <c r="B7179" s="20">
        <v>0.89600000000000002</v>
      </c>
      <c r="C7179" s="19">
        <v>12041</v>
      </c>
      <c r="D7179" s="19">
        <v>3216.5038300000001</v>
      </c>
      <c r="E7179" s="23">
        <v>1.2044821370000001</v>
      </c>
      <c r="F7179" s="23">
        <v>0.72266447599999994</v>
      </c>
      <c r="G7179" s="17">
        <v>0</v>
      </c>
      <c r="H7179" s="17">
        <v>1</v>
      </c>
      <c r="I7179" s="17">
        <v>0.96710137799999996</v>
      </c>
      <c r="J7179" s="17">
        <v>3.27E-2</v>
      </c>
      <c r="K7179" s="17">
        <v>1.74E-4</v>
      </c>
    </row>
    <row r="7180" spans="1:11" x14ac:dyDescent="0.45">
      <c r="A7180" s="10" t="s">
        <v>65</v>
      </c>
      <c r="B7180" s="20">
        <v>0.89700000000000002</v>
      </c>
      <c r="C7180" s="19">
        <v>12054</v>
      </c>
      <c r="D7180" s="19">
        <v>3232.2625929999999</v>
      </c>
      <c r="E7180" s="23">
        <v>1.215897818</v>
      </c>
      <c r="F7180" s="23">
        <v>0.72577851999999998</v>
      </c>
      <c r="G7180" s="17">
        <v>0</v>
      </c>
      <c r="H7180" s="17">
        <v>1</v>
      </c>
      <c r="I7180" s="17">
        <v>0.96726125200000002</v>
      </c>
      <c r="J7180" s="17">
        <v>3.2599999999999997E-2</v>
      </c>
      <c r="K7180" s="17">
        <v>1.73E-4</v>
      </c>
    </row>
    <row r="7181" spans="1:11" x14ac:dyDescent="0.45">
      <c r="A7181" s="10" t="s">
        <v>65</v>
      </c>
      <c r="B7181" s="20">
        <v>0.89800000000000002</v>
      </c>
      <c r="C7181" s="19">
        <v>12068</v>
      </c>
      <c r="D7181" s="19">
        <v>3249.3113579999999</v>
      </c>
      <c r="E7181" s="23">
        <v>1.218527608</v>
      </c>
      <c r="F7181" s="23">
        <v>0.72946902199999997</v>
      </c>
      <c r="G7181" s="17">
        <v>0</v>
      </c>
      <c r="H7181" s="17">
        <v>1</v>
      </c>
      <c r="I7181" s="17">
        <v>0.96737833799999995</v>
      </c>
      <c r="J7181" s="17">
        <v>3.2399999999999998E-2</v>
      </c>
      <c r="K7181" s="17">
        <v>1.7200000000000001E-4</v>
      </c>
    </row>
    <row r="7182" spans="1:11" x14ac:dyDescent="0.45">
      <c r="A7182" s="10" t="s">
        <v>65</v>
      </c>
      <c r="B7182" s="20">
        <v>0.89900000000000002</v>
      </c>
      <c r="C7182" s="19">
        <v>12080</v>
      </c>
      <c r="D7182" s="19">
        <v>3264.0633330000001</v>
      </c>
      <c r="E7182" s="23">
        <v>1.2372682349999999</v>
      </c>
      <c r="F7182" s="23">
        <v>0.73273170099999996</v>
      </c>
      <c r="G7182" s="17">
        <v>0</v>
      </c>
      <c r="H7182" s="17">
        <v>1</v>
      </c>
      <c r="I7182" s="17">
        <v>0.96750667499999998</v>
      </c>
      <c r="J7182" s="17">
        <v>3.2300000000000002E-2</v>
      </c>
      <c r="K7182" s="17">
        <v>1.7200000000000001E-4</v>
      </c>
    </row>
    <row r="7183" spans="1:11" x14ac:dyDescent="0.45">
      <c r="A7183" s="10" t="s">
        <v>65</v>
      </c>
      <c r="B7183" s="20">
        <v>0.9</v>
      </c>
      <c r="C7183" s="19">
        <v>12095</v>
      </c>
      <c r="D7183" s="19">
        <v>3282.6828569999998</v>
      </c>
      <c r="E7183" s="23">
        <v>1.2436218059999999</v>
      </c>
      <c r="F7183" s="23">
        <v>0.73570409599999997</v>
      </c>
      <c r="G7183" s="17">
        <v>0</v>
      </c>
      <c r="H7183" s="17">
        <v>1</v>
      </c>
      <c r="I7183" s="17">
        <v>0.96767303900000001</v>
      </c>
      <c r="J7183" s="17">
        <v>3.2199999999999999E-2</v>
      </c>
      <c r="K7183" s="17">
        <v>1.7100000000000001E-4</v>
      </c>
    </row>
    <row r="7184" spans="1:11" x14ac:dyDescent="0.45">
      <c r="A7184" s="10" t="s">
        <v>65</v>
      </c>
      <c r="B7184" s="20">
        <v>0.90100000000000002</v>
      </c>
      <c r="C7184" s="19">
        <v>12107</v>
      </c>
      <c r="D7184" s="19">
        <v>3297.667187</v>
      </c>
      <c r="E7184" s="23">
        <v>1.2578168489999999</v>
      </c>
      <c r="F7184" s="23">
        <v>0.73921333099999997</v>
      </c>
      <c r="G7184" s="17">
        <v>0</v>
      </c>
      <c r="H7184" s="17">
        <v>1</v>
      </c>
      <c r="I7184" s="17">
        <v>0.96779363900000004</v>
      </c>
      <c r="J7184" s="17">
        <v>3.2000000000000001E-2</v>
      </c>
      <c r="K7184" s="17">
        <v>1.7000000000000001E-4</v>
      </c>
    </row>
    <row r="7185" spans="1:11" x14ac:dyDescent="0.45">
      <c r="A7185" s="10" t="s">
        <v>65</v>
      </c>
      <c r="B7185" s="20">
        <v>0.90200000000000002</v>
      </c>
      <c r="C7185" s="19">
        <v>12121</v>
      </c>
      <c r="D7185" s="19">
        <v>3315.3312230000001</v>
      </c>
      <c r="E7185" s="23">
        <v>1.262612361</v>
      </c>
      <c r="F7185" s="23">
        <v>0.74122708900000001</v>
      </c>
      <c r="G7185" s="17">
        <v>0</v>
      </c>
      <c r="H7185" s="17">
        <v>1</v>
      </c>
      <c r="I7185" s="17">
        <v>0.96794323500000001</v>
      </c>
      <c r="J7185" s="17">
        <v>3.1899999999999998E-2</v>
      </c>
      <c r="K7185" s="17">
        <v>1.6899999999999999E-4</v>
      </c>
    </row>
    <row r="7186" spans="1:11" x14ac:dyDescent="0.45">
      <c r="A7186" s="10" t="s">
        <v>65</v>
      </c>
      <c r="B7186" s="20">
        <v>0.90300000000000002</v>
      </c>
      <c r="C7186" s="19">
        <v>12135</v>
      </c>
      <c r="D7186" s="19">
        <v>3333.0368119999998</v>
      </c>
      <c r="E7186" s="23">
        <v>1.2685185880000001</v>
      </c>
      <c r="F7186" s="23">
        <v>0.74566573400000002</v>
      </c>
      <c r="G7186" s="17">
        <v>0</v>
      </c>
      <c r="H7186" s="17">
        <v>1</v>
      </c>
      <c r="I7186" s="17">
        <v>0.96804090200000004</v>
      </c>
      <c r="J7186" s="17">
        <v>3.1800000000000002E-2</v>
      </c>
      <c r="K7186" s="17">
        <v>1.6899999999999999E-4</v>
      </c>
    </row>
    <row r="7187" spans="1:11" x14ac:dyDescent="0.45">
      <c r="A7187" s="10" t="s">
        <v>65</v>
      </c>
      <c r="B7187" s="20">
        <v>0.90400000000000003</v>
      </c>
      <c r="C7187" s="19">
        <v>12148</v>
      </c>
      <c r="D7187" s="19">
        <v>3349.5621630000001</v>
      </c>
      <c r="E7187" s="23">
        <v>1.2730547189999999</v>
      </c>
      <c r="F7187" s="23">
        <v>0.749087316</v>
      </c>
      <c r="G7187" s="17">
        <v>0</v>
      </c>
      <c r="H7187" s="17">
        <v>1</v>
      </c>
      <c r="I7187" s="17">
        <v>0.96819775299999999</v>
      </c>
      <c r="J7187" s="17">
        <v>3.1600000000000003E-2</v>
      </c>
      <c r="K7187" s="17">
        <v>1.6799999999999999E-4</v>
      </c>
    </row>
    <row r="7188" spans="1:11" x14ac:dyDescent="0.45">
      <c r="A7188" s="10" t="s">
        <v>65</v>
      </c>
      <c r="B7188" s="20">
        <v>0.90500000000000003</v>
      </c>
      <c r="C7188" s="19">
        <v>12155</v>
      </c>
      <c r="D7188" s="19">
        <v>3358.4984399999998</v>
      </c>
      <c r="E7188" s="23">
        <v>1.2776590240000001</v>
      </c>
      <c r="F7188" s="23">
        <v>0.75131482299999996</v>
      </c>
      <c r="G7188" s="17">
        <v>0</v>
      </c>
      <c r="H7188" s="17">
        <v>1</v>
      </c>
      <c r="I7188" s="17">
        <v>0.96824897200000004</v>
      </c>
      <c r="J7188" s="17">
        <v>3.1600000000000003E-2</v>
      </c>
      <c r="K7188" s="17">
        <v>1.6799999999999999E-4</v>
      </c>
    </row>
    <row r="7189" spans="1:11" x14ac:dyDescent="0.45">
      <c r="A7189" s="10" t="s">
        <v>65</v>
      </c>
      <c r="B7189" s="20">
        <v>0.90800000000000003</v>
      </c>
      <c r="C7189" s="19">
        <v>12200</v>
      </c>
      <c r="D7189" s="19">
        <v>3416.0077430000001</v>
      </c>
      <c r="E7189" s="23">
        <v>1.2779845009999999</v>
      </c>
      <c r="F7189" s="23">
        <v>0.75658750200000002</v>
      </c>
      <c r="G7189" s="17">
        <v>0</v>
      </c>
      <c r="H7189" s="17">
        <v>1</v>
      </c>
      <c r="I7189" s="17">
        <v>0.968887363</v>
      </c>
      <c r="J7189" s="17">
        <v>3.09E-2</v>
      </c>
      <c r="K7189" s="17">
        <v>1.64E-4</v>
      </c>
    </row>
    <row r="7190" spans="1:11" x14ac:dyDescent="0.45">
      <c r="A7190" s="10" t="s">
        <v>65</v>
      </c>
      <c r="B7190" s="20">
        <v>0.90900000000000003</v>
      </c>
      <c r="C7190" s="19">
        <v>12215</v>
      </c>
      <c r="D7190" s="19">
        <v>3435.2615930000002</v>
      </c>
      <c r="E7190" s="23">
        <v>1.2866767450000001</v>
      </c>
      <c r="F7190" s="23">
        <v>0.76520432100000002</v>
      </c>
      <c r="G7190" s="17">
        <v>0</v>
      </c>
      <c r="H7190" s="17">
        <v>1</v>
      </c>
      <c r="I7190" s="17">
        <v>0.96902455600000004</v>
      </c>
      <c r="J7190" s="17">
        <v>3.0800000000000001E-2</v>
      </c>
      <c r="K7190" s="17">
        <v>1.64E-4</v>
      </c>
    </row>
    <row r="7191" spans="1:11" x14ac:dyDescent="0.45">
      <c r="A7191" s="10" t="s">
        <v>65</v>
      </c>
      <c r="B7191" s="20">
        <v>0.91</v>
      </c>
      <c r="C7191" s="19">
        <v>12220</v>
      </c>
      <c r="D7191" s="19">
        <v>3441.7094889999998</v>
      </c>
      <c r="E7191" s="23">
        <v>1.290971968</v>
      </c>
      <c r="F7191" s="23">
        <v>0.76774045499999999</v>
      </c>
      <c r="G7191" s="17">
        <v>0</v>
      </c>
      <c r="H7191" s="17">
        <v>1</v>
      </c>
      <c r="I7191" s="17">
        <v>0.96907178900000002</v>
      </c>
      <c r="J7191" s="17">
        <v>3.0800000000000001E-2</v>
      </c>
      <c r="K7191" s="17">
        <v>1.63E-4</v>
      </c>
    </row>
    <row r="7192" spans="1:11" x14ac:dyDescent="0.45">
      <c r="A7192" s="10" t="s">
        <v>65</v>
      </c>
      <c r="B7192" s="20">
        <v>0.91200000000000003</v>
      </c>
      <c r="C7192" s="19">
        <v>12256</v>
      </c>
      <c r="D7192" s="19">
        <v>3488.266392</v>
      </c>
      <c r="E7192" s="23">
        <v>1.3042694429999999</v>
      </c>
      <c r="F7192" s="23">
        <v>0.771891153</v>
      </c>
      <c r="G7192" s="17">
        <v>0</v>
      </c>
      <c r="H7192" s="17">
        <v>1</v>
      </c>
      <c r="I7192" s="17">
        <v>0.96953061699999998</v>
      </c>
      <c r="J7192" s="17">
        <v>3.0300000000000001E-2</v>
      </c>
      <c r="K7192" s="17">
        <v>1.6100000000000001E-4</v>
      </c>
    </row>
    <row r="7193" spans="1:11" x14ac:dyDescent="0.45">
      <c r="A7193" s="10" t="s">
        <v>65</v>
      </c>
      <c r="B7193" s="20">
        <v>0.91300000000000003</v>
      </c>
      <c r="C7193" s="19">
        <v>12268</v>
      </c>
      <c r="D7193" s="19">
        <v>3503.9697660000002</v>
      </c>
      <c r="E7193" s="23">
        <v>1.3097401950000001</v>
      </c>
      <c r="F7193" s="23">
        <v>0.77799284999999996</v>
      </c>
      <c r="G7193" s="17">
        <v>0</v>
      </c>
      <c r="H7193" s="17">
        <v>1</v>
      </c>
      <c r="I7193" s="17">
        <v>0.96962601500000001</v>
      </c>
      <c r="J7193" s="17">
        <v>3.0200000000000001E-2</v>
      </c>
      <c r="K7193" s="17">
        <v>1.6100000000000001E-4</v>
      </c>
    </row>
    <row r="7194" spans="1:11" x14ac:dyDescent="0.45">
      <c r="A7194" s="10" t="s">
        <v>65</v>
      </c>
      <c r="B7194" s="20">
        <v>0.91400000000000003</v>
      </c>
      <c r="C7194" s="19">
        <v>12279</v>
      </c>
      <c r="D7194" s="19">
        <v>3518.4300280000002</v>
      </c>
      <c r="E7194" s="23">
        <v>1.3225705839999999</v>
      </c>
      <c r="F7194" s="23">
        <v>0.78211393900000004</v>
      </c>
      <c r="G7194" s="17">
        <v>0</v>
      </c>
      <c r="H7194" s="17">
        <v>1</v>
      </c>
      <c r="I7194" s="17">
        <v>0.969724998</v>
      </c>
      <c r="J7194" s="17">
        <v>3.0099999999999998E-2</v>
      </c>
      <c r="K7194" s="17">
        <v>1.6000000000000001E-4</v>
      </c>
    </row>
    <row r="7195" spans="1:11" x14ac:dyDescent="0.45">
      <c r="A7195" s="10" t="s">
        <v>65</v>
      </c>
      <c r="B7195" s="20">
        <v>0.91500000000000004</v>
      </c>
      <c r="C7195" s="19">
        <v>12296</v>
      </c>
      <c r="D7195" s="19">
        <v>3540.9902619999998</v>
      </c>
      <c r="E7195" s="23">
        <v>1.331051019</v>
      </c>
      <c r="F7195" s="23">
        <v>0.78488878100000004</v>
      </c>
      <c r="G7195" s="17">
        <v>0</v>
      </c>
      <c r="H7195" s="17">
        <v>1</v>
      </c>
      <c r="I7195" s="17">
        <v>0.96994176099999996</v>
      </c>
      <c r="J7195" s="17">
        <v>2.9899999999999999E-2</v>
      </c>
      <c r="K7195" s="17">
        <v>1.5899999999999999E-4</v>
      </c>
    </row>
    <row r="7196" spans="1:11" x14ac:dyDescent="0.45">
      <c r="A7196" s="10" t="s">
        <v>65</v>
      </c>
      <c r="B7196" s="20">
        <v>0.91600000000000004</v>
      </c>
      <c r="C7196" s="19">
        <v>12309</v>
      </c>
      <c r="D7196" s="19">
        <v>3558.3203779999999</v>
      </c>
      <c r="E7196" s="23">
        <v>1.33483686</v>
      </c>
      <c r="F7196" s="23">
        <v>0.78930178600000001</v>
      </c>
      <c r="G7196" s="17">
        <v>0</v>
      </c>
      <c r="H7196" s="17">
        <v>1</v>
      </c>
      <c r="I7196" s="17">
        <v>0.97008573600000003</v>
      </c>
      <c r="J7196" s="17">
        <v>2.98E-2</v>
      </c>
      <c r="K7196" s="17">
        <v>1.5799999999999999E-4</v>
      </c>
    </row>
    <row r="7197" spans="1:11" x14ac:dyDescent="0.45">
      <c r="A7197" s="10" t="s">
        <v>65</v>
      </c>
      <c r="B7197" s="20">
        <v>0.91700000000000004</v>
      </c>
      <c r="C7197" s="19">
        <v>12322</v>
      </c>
      <c r="D7197" s="19">
        <v>3575.694082</v>
      </c>
      <c r="E7197" s="23">
        <v>1.3370086109999999</v>
      </c>
      <c r="F7197" s="23">
        <v>0.79269403000000005</v>
      </c>
      <c r="G7197" s="17">
        <v>0</v>
      </c>
      <c r="H7197" s="17">
        <v>1</v>
      </c>
      <c r="I7197" s="17">
        <v>0.970201961</v>
      </c>
      <c r="J7197" s="17">
        <v>2.9600000000000001E-2</v>
      </c>
      <c r="K7197" s="17">
        <v>1.5699999999999999E-4</v>
      </c>
    </row>
    <row r="7198" spans="1:11" x14ac:dyDescent="0.45">
      <c r="A7198" s="10" t="s">
        <v>65</v>
      </c>
      <c r="B7198" s="20">
        <v>0.91800000000000004</v>
      </c>
      <c r="C7198" s="19">
        <v>12335</v>
      </c>
      <c r="D7198" s="19">
        <v>3593.1389709999999</v>
      </c>
      <c r="E7198" s="23">
        <v>1.343303632</v>
      </c>
      <c r="F7198" s="23">
        <v>0.79620201899999998</v>
      </c>
      <c r="G7198" s="17">
        <v>0</v>
      </c>
      <c r="H7198" s="17">
        <v>1</v>
      </c>
      <c r="I7198" s="17">
        <v>0.97032160700000003</v>
      </c>
      <c r="J7198" s="17">
        <v>2.9499999999999998E-2</v>
      </c>
      <c r="K7198" s="17">
        <v>1.5699999999999999E-4</v>
      </c>
    </row>
    <row r="7199" spans="1:11" x14ac:dyDescent="0.45">
      <c r="A7199" s="10" t="s">
        <v>65</v>
      </c>
      <c r="B7199" s="20">
        <v>0.91900000000000004</v>
      </c>
      <c r="C7199" s="19">
        <v>12350</v>
      </c>
      <c r="D7199" s="19">
        <v>3613.3268929999999</v>
      </c>
      <c r="E7199" s="23">
        <v>1.349520093</v>
      </c>
      <c r="F7199" s="23">
        <v>0.79972052900000001</v>
      </c>
      <c r="G7199" s="17">
        <v>0</v>
      </c>
      <c r="H7199" s="17">
        <v>1</v>
      </c>
      <c r="I7199" s="17">
        <v>0.97049494400000003</v>
      </c>
      <c r="J7199" s="17">
        <v>2.93E-2</v>
      </c>
      <c r="K7199" s="17">
        <v>1.56E-4</v>
      </c>
    </row>
    <row r="7200" spans="1:11" x14ac:dyDescent="0.45">
      <c r="A7200" s="10" t="s">
        <v>65</v>
      </c>
      <c r="B7200" s="20">
        <v>0.92</v>
      </c>
      <c r="C7200" s="19">
        <v>12361</v>
      </c>
      <c r="D7200" s="19">
        <v>3628.2466979999999</v>
      </c>
      <c r="E7200" s="23">
        <v>1.3621654459999999</v>
      </c>
      <c r="F7200" s="23">
        <v>0.80314786599999999</v>
      </c>
      <c r="G7200" s="17">
        <v>0</v>
      </c>
      <c r="H7200" s="17">
        <v>1</v>
      </c>
      <c r="I7200" s="17">
        <v>0.97060645499999998</v>
      </c>
      <c r="J7200" s="17">
        <v>2.92E-2</v>
      </c>
      <c r="K7200" s="17">
        <v>1.55E-4</v>
      </c>
    </row>
    <row r="7201" spans="1:11" x14ac:dyDescent="0.45">
      <c r="A7201" s="10" t="s">
        <v>65</v>
      </c>
      <c r="B7201" s="20">
        <v>0.92100000000000004</v>
      </c>
      <c r="C7201" s="19">
        <v>12373</v>
      </c>
      <c r="D7201" s="19">
        <v>3644.6853390000001</v>
      </c>
      <c r="E7201" s="23">
        <v>1.3815459880000001</v>
      </c>
      <c r="F7201" s="23">
        <v>0.80634451399999996</v>
      </c>
      <c r="G7201" s="17">
        <v>0</v>
      </c>
      <c r="H7201" s="17">
        <v>1</v>
      </c>
      <c r="I7201" s="17">
        <v>0.97072585099999997</v>
      </c>
      <c r="J7201" s="17">
        <v>2.9100000000000001E-2</v>
      </c>
      <c r="K7201" s="17">
        <v>1.55E-4</v>
      </c>
    </row>
    <row r="7202" spans="1:11" x14ac:dyDescent="0.45">
      <c r="A7202" s="10" t="s">
        <v>65</v>
      </c>
      <c r="B7202" s="20">
        <v>0.92200000000000004</v>
      </c>
      <c r="C7202" s="19">
        <v>12388</v>
      </c>
      <c r="D7202" s="19">
        <v>3665.5231269999999</v>
      </c>
      <c r="E7202" s="23">
        <v>1.3978383299999999</v>
      </c>
      <c r="F7202" s="23">
        <v>0.80931135099999996</v>
      </c>
      <c r="G7202" s="17">
        <v>0</v>
      </c>
      <c r="H7202" s="17">
        <v>1</v>
      </c>
      <c r="I7202" s="17">
        <v>0.97087150099999997</v>
      </c>
      <c r="J7202" s="17">
        <v>2.9000000000000001E-2</v>
      </c>
      <c r="K7202" s="17">
        <v>1.54E-4</v>
      </c>
    </row>
    <row r="7203" spans="1:11" x14ac:dyDescent="0.45">
      <c r="A7203" s="10" t="s">
        <v>65</v>
      </c>
      <c r="B7203" s="20">
        <v>0.92300000000000004</v>
      </c>
      <c r="C7203" s="19">
        <v>12403</v>
      </c>
      <c r="D7203" s="19">
        <v>3686.5835480000001</v>
      </c>
      <c r="E7203" s="23">
        <v>1.4083915920000001</v>
      </c>
      <c r="F7203" s="23">
        <v>0.81380839500000002</v>
      </c>
      <c r="G7203" s="17">
        <v>0</v>
      </c>
      <c r="H7203" s="17">
        <v>1</v>
      </c>
      <c r="I7203" s="17">
        <v>0.97100997899999997</v>
      </c>
      <c r="J7203" s="17">
        <v>2.8799999999999999E-2</v>
      </c>
      <c r="K7203" s="17">
        <v>1.5300000000000001E-4</v>
      </c>
    </row>
    <row r="7204" spans="1:11" x14ac:dyDescent="0.45">
      <c r="A7204" s="10" t="s">
        <v>65</v>
      </c>
      <c r="B7204" s="20">
        <v>0.92400000000000004</v>
      </c>
      <c r="C7204" s="19">
        <v>12417</v>
      </c>
      <c r="D7204" s="19">
        <v>3706.354241</v>
      </c>
      <c r="E7204" s="23">
        <v>1.416254554</v>
      </c>
      <c r="F7204" s="23">
        <v>0.81711103200000001</v>
      </c>
      <c r="G7204" s="17">
        <v>0</v>
      </c>
      <c r="H7204" s="17">
        <v>1</v>
      </c>
      <c r="I7204" s="17">
        <v>0.97066560199999996</v>
      </c>
      <c r="J7204" s="17">
        <v>2.92E-2</v>
      </c>
      <c r="K7204" s="17">
        <v>1.5300000000000001E-4</v>
      </c>
    </row>
    <row r="7205" spans="1:11" x14ac:dyDescent="0.45">
      <c r="A7205" s="10" t="s">
        <v>65</v>
      </c>
      <c r="B7205" s="20">
        <v>0.92500000000000004</v>
      </c>
      <c r="C7205" s="19">
        <v>12430</v>
      </c>
      <c r="D7205" s="19">
        <v>3724.879747</v>
      </c>
      <c r="E7205" s="23">
        <v>1.429839238</v>
      </c>
      <c r="F7205" s="23">
        <v>0.82150704100000005</v>
      </c>
      <c r="G7205" s="17">
        <v>0</v>
      </c>
      <c r="H7205" s="17">
        <v>1</v>
      </c>
      <c r="I7205" s="17">
        <v>0.97074306499999996</v>
      </c>
      <c r="J7205" s="17">
        <v>2.9100000000000001E-2</v>
      </c>
      <c r="K7205" s="17">
        <v>1.5200000000000001E-4</v>
      </c>
    </row>
    <row r="7206" spans="1:11" x14ac:dyDescent="0.45">
      <c r="A7206" s="10" t="s">
        <v>65</v>
      </c>
      <c r="B7206" s="20">
        <v>0.92600000000000005</v>
      </c>
      <c r="C7206" s="19">
        <v>12444</v>
      </c>
      <c r="D7206" s="19">
        <v>3744.9549569999999</v>
      </c>
      <c r="E7206" s="23">
        <v>1.439621075</v>
      </c>
      <c r="F7206" s="23">
        <v>0.82459842400000005</v>
      </c>
      <c r="G7206" s="17">
        <v>0</v>
      </c>
      <c r="H7206" s="17">
        <v>1</v>
      </c>
      <c r="I7206" s="17">
        <v>0.97087180100000003</v>
      </c>
      <c r="J7206" s="17">
        <v>2.9000000000000001E-2</v>
      </c>
      <c r="K7206" s="17">
        <v>1.5200000000000001E-4</v>
      </c>
    </row>
    <row r="7207" spans="1:11" x14ac:dyDescent="0.45">
      <c r="A7207" s="10" t="s">
        <v>65</v>
      </c>
      <c r="B7207" s="20">
        <v>0.92700000000000005</v>
      </c>
      <c r="C7207" s="19">
        <v>12457</v>
      </c>
      <c r="D7207" s="19">
        <v>3763.8168260000002</v>
      </c>
      <c r="E7207" s="23">
        <v>1.458564806</v>
      </c>
      <c r="F7207" s="23">
        <v>0.82883057299999996</v>
      </c>
      <c r="G7207" s="17">
        <v>0</v>
      </c>
      <c r="H7207" s="17">
        <v>1</v>
      </c>
      <c r="I7207" s="17">
        <v>0.97100678500000004</v>
      </c>
      <c r="J7207" s="17">
        <v>2.8799999999999999E-2</v>
      </c>
      <c r="K7207" s="17">
        <v>1.5100000000000001E-4</v>
      </c>
    </row>
    <row r="7208" spans="1:11" x14ac:dyDescent="0.45">
      <c r="A7208" s="10" t="s">
        <v>65</v>
      </c>
      <c r="B7208" s="20">
        <v>0.92800000000000005</v>
      </c>
      <c r="C7208" s="19">
        <v>12468</v>
      </c>
      <c r="D7208" s="19">
        <v>3779.9565400000001</v>
      </c>
      <c r="E7208" s="23">
        <v>1.477059141</v>
      </c>
      <c r="F7208" s="23">
        <v>0.833040432</v>
      </c>
      <c r="G7208" s="17">
        <v>0</v>
      </c>
      <c r="H7208" s="17">
        <v>1</v>
      </c>
      <c r="I7208" s="17">
        <v>0.97109091400000003</v>
      </c>
      <c r="J7208" s="17">
        <v>2.8799999999999999E-2</v>
      </c>
      <c r="K7208" s="17">
        <v>1.4999999999999999E-4</v>
      </c>
    </row>
    <row r="7209" spans="1:11" x14ac:dyDescent="0.45">
      <c r="A7209" s="10" t="s">
        <v>65</v>
      </c>
      <c r="B7209" s="20">
        <v>0.92900000000000005</v>
      </c>
      <c r="C7209" s="19">
        <v>12483</v>
      </c>
      <c r="D7209" s="19">
        <v>3802.2794739999999</v>
      </c>
      <c r="E7209" s="23">
        <v>1.4956870470000001</v>
      </c>
      <c r="F7209" s="23">
        <v>0.83573976000000005</v>
      </c>
      <c r="G7209" s="17">
        <v>0</v>
      </c>
      <c r="H7209" s="17">
        <v>1</v>
      </c>
      <c r="I7209" s="17">
        <v>0.97123819099999997</v>
      </c>
      <c r="J7209" s="17">
        <v>2.86E-2</v>
      </c>
      <c r="K7209" s="17">
        <v>1.4999999999999999E-4</v>
      </c>
    </row>
    <row r="7210" spans="1:11" x14ac:dyDescent="0.45">
      <c r="A7210" s="10" t="s">
        <v>65</v>
      </c>
      <c r="B7210" s="20">
        <v>0.93</v>
      </c>
      <c r="C7210" s="19">
        <v>12497</v>
      </c>
      <c r="D7210" s="19">
        <v>3823.3259549999998</v>
      </c>
      <c r="E7210" s="23">
        <v>1.5101991210000001</v>
      </c>
      <c r="F7210" s="23">
        <v>0.84074188000000005</v>
      </c>
      <c r="G7210" s="17">
        <v>0</v>
      </c>
      <c r="H7210" s="17">
        <v>1</v>
      </c>
      <c r="I7210" s="17">
        <v>0.97142514800000002</v>
      </c>
      <c r="J7210" s="17">
        <v>2.8400000000000002E-2</v>
      </c>
      <c r="K7210" s="17">
        <v>1.4899999999999999E-4</v>
      </c>
    </row>
    <row r="7211" spans="1:11" x14ac:dyDescent="0.45">
      <c r="A7211" s="10" t="s">
        <v>65</v>
      </c>
      <c r="B7211" s="20">
        <v>0.93100000000000005</v>
      </c>
      <c r="C7211" s="19">
        <v>12511</v>
      </c>
      <c r="D7211" s="19">
        <v>3844.6217489999999</v>
      </c>
      <c r="E7211" s="23">
        <v>1.530066828</v>
      </c>
      <c r="F7211" s="23">
        <v>0.84452909799999998</v>
      </c>
      <c r="G7211" s="17">
        <v>0</v>
      </c>
      <c r="H7211" s="17">
        <v>1</v>
      </c>
      <c r="I7211" s="17">
        <v>0.97153755500000005</v>
      </c>
      <c r="J7211" s="17">
        <v>2.8299999999999999E-2</v>
      </c>
      <c r="K7211" s="17">
        <v>1.4799999999999999E-4</v>
      </c>
    </row>
    <row r="7212" spans="1:11" x14ac:dyDescent="0.45">
      <c r="A7212" s="10" t="s">
        <v>65</v>
      </c>
      <c r="B7212" s="20">
        <v>0.93200000000000005</v>
      </c>
      <c r="C7212" s="19">
        <v>12523</v>
      </c>
      <c r="D7212" s="19">
        <v>3863.1923579999998</v>
      </c>
      <c r="E7212" s="23">
        <v>1.553982575</v>
      </c>
      <c r="F7212" s="23">
        <v>0.84908984499999995</v>
      </c>
      <c r="G7212" s="17">
        <v>0</v>
      </c>
      <c r="H7212" s="17">
        <v>1</v>
      </c>
      <c r="I7212" s="17">
        <v>0.97169445700000001</v>
      </c>
      <c r="J7212" s="17">
        <v>2.8199999999999999E-2</v>
      </c>
      <c r="K7212" s="17">
        <v>1.47E-4</v>
      </c>
    </row>
    <row r="7213" spans="1:11" x14ac:dyDescent="0.45">
      <c r="A7213" s="10" t="s">
        <v>65</v>
      </c>
      <c r="B7213" s="20">
        <v>0.93300000000000005</v>
      </c>
      <c r="C7213" s="19">
        <v>12538</v>
      </c>
      <c r="D7213" s="19">
        <v>3886.6182389999999</v>
      </c>
      <c r="E7213" s="23">
        <v>1.567224575</v>
      </c>
      <c r="F7213" s="23">
        <v>0.85295335999999999</v>
      </c>
      <c r="G7213" s="17">
        <v>0</v>
      </c>
      <c r="H7213" s="17">
        <v>1</v>
      </c>
      <c r="I7213" s="17">
        <v>0.97185733200000002</v>
      </c>
      <c r="J7213" s="17">
        <v>2.8000000000000001E-2</v>
      </c>
      <c r="K7213" s="17">
        <v>1.46E-4</v>
      </c>
    </row>
    <row r="7214" spans="1:11" x14ac:dyDescent="0.45">
      <c r="A7214" s="10" t="s">
        <v>65</v>
      </c>
      <c r="B7214" s="20">
        <v>0.93400000000000005</v>
      </c>
      <c r="C7214" s="19">
        <v>12550</v>
      </c>
      <c r="D7214" s="19">
        <v>3905.6006750000001</v>
      </c>
      <c r="E7214" s="23">
        <v>1.5929836319999999</v>
      </c>
      <c r="F7214" s="23">
        <v>0.85753699000000005</v>
      </c>
      <c r="G7214" s="17">
        <v>0</v>
      </c>
      <c r="H7214" s="17">
        <v>1</v>
      </c>
      <c r="I7214" s="17">
        <v>0.97198323900000005</v>
      </c>
      <c r="J7214" s="17">
        <v>2.7900000000000001E-2</v>
      </c>
      <c r="K7214" s="17">
        <v>1.46E-4</v>
      </c>
    </row>
    <row r="7215" spans="1:11" x14ac:dyDescent="0.45">
      <c r="A7215" s="10" t="s">
        <v>65</v>
      </c>
      <c r="B7215" s="20">
        <v>0.93500000000000005</v>
      </c>
      <c r="C7215" s="19">
        <v>12563</v>
      </c>
      <c r="D7215" s="19">
        <v>3926.3495899999998</v>
      </c>
      <c r="E7215" s="23">
        <v>1.5993467640000001</v>
      </c>
      <c r="F7215" s="23">
        <v>0.86114738899999999</v>
      </c>
      <c r="G7215" s="17">
        <v>0</v>
      </c>
      <c r="H7215" s="17">
        <v>1</v>
      </c>
      <c r="I7215" s="17">
        <v>0.97209260799999997</v>
      </c>
      <c r="J7215" s="17">
        <v>2.7762215999999999E-2</v>
      </c>
      <c r="K7215" s="17">
        <v>1.45E-4</v>
      </c>
    </row>
    <row r="7216" spans="1:11" x14ac:dyDescent="0.45">
      <c r="A7216" s="10" t="s">
        <v>65</v>
      </c>
      <c r="B7216" s="20">
        <v>0.93600000000000005</v>
      </c>
      <c r="C7216" s="19">
        <v>12569</v>
      </c>
      <c r="D7216" s="19">
        <v>3936.0152899999998</v>
      </c>
      <c r="E7216" s="23">
        <v>1.6136853410000001</v>
      </c>
      <c r="F7216" s="23">
        <v>0.86539653599999999</v>
      </c>
      <c r="G7216" s="17">
        <v>0</v>
      </c>
      <c r="H7216" s="17">
        <v>1</v>
      </c>
      <c r="I7216" s="17">
        <v>0.97215429799999997</v>
      </c>
      <c r="J7216" s="17">
        <v>2.7699999999999999E-2</v>
      </c>
      <c r="K7216" s="17">
        <v>1.45E-4</v>
      </c>
    </row>
    <row r="7217" spans="1:11" x14ac:dyDescent="0.45">
      <c r="A7217" s="10" t="s">
        <v>65</v>
      </c>
      <c r="B7217" s="20">
        <v>0.93799999999999994</v>
      </c>
      <c r="C7217" s="19">
        <v>12605</v>
      </c>
      <c r="D7217" s="19">
        <v>3994.3877349999998</v>
      </c>
      <c r="E7217" s="23">
        <v>1.632714725</v>
      </c>
      <c r="F7217" s="23">
        <v>0.86939663099999998</v>
      </c>
      <c r="G7217" s="17">
        <v>0</v>
      </c>
      <c r="H7217" s="17">
        <v>1</v>
      </c>
      <c r="I7217" s="17">
        <v>0.97258517700000002</v>
      </c>
      <c r="J7217" s="17">
        <v>2.7300000000000001E-2</v>
      </c>
      <c r="K7217" s="17">
        <v>1.4300000000000001E-4</v>
      </c>
    </row>
    <row r="7218" spans="1:11" x14ac:dyDescent="0.45">
      <c r="A7218" s="10" t="s">
        <v>65</v>
      </c>
      <c r="B7218" s="20">
        <v>0.93899999999999995</v>
      </c>
      <c r="C7218" s="19">
        <v>12618</v>
      </c>
      <c r="D7218" s="19">
        <v>4015.6736310000001</v>
      </c>
      <c r="E7218" s="23">
        <v>1.6390578680000001</v>
      </c>
      <c r="F7218" s="23">
        <v>0.87894722800000002</v>
      </c>
      <c r="G7218" s="17">
        <v>0</v>
      </c>
      <c r="H7218" s="17">
        <v>1</v>
      </c>
      <c r="I7218" s="17">
        <v>0.97267744199999995</v>
      </c>
      <c r="J7218" s="17">
        <v>2.7199999999999998E-2</v>
      </c>
      <c r="K7218" s="17">
        <v>1.4200000000000001E-4</v>
      </c>
    </row>
    <row r="7219" spans="1:11" x14ac:dyDescent="0.45">
      <c r="A7219" s="10" t="s">
        <v>65</v>
      </c>
      <c r="B7219" s="20">
        <v>0.94</v>
      </c>
      <c r="C7219" s="19">
        <v>12625</v>
      </c>
      <c r="D7219" s="19">
        <v>4027.230294</v>
      </c>
      <c r="E7219" s="23">
        <v>1.6588258549999999</v>
      </c>
      <c r="F7219" s="23">
        <v>0.88368327700000004</v>
      </c>
      <c r="G7219" s="17">
        <v>0</v>
      </c>
      <c r="H7219" s="17">
        <v>1</v>
      </c>
      <c r="I7219" s="17">
        <v>0.97272863399999998</v>
      </c>
      <c r="J7219" s="17">
        <v>2.7099999999999999E-2</v>
      </c>
      <c r="K7219" s="17">
        <v>1.4200000000000001E-4</v>
      </c>
    </row>
    <row r="7220" spans="1:11" x14ac:dyDescent="0.45">
      <c r="A7220" s="10" t="s">
        <v>65</v>
      </c>
      <c r="B7220" s="20">
        <v>0.94099999999999995</v>
      </c>
      <c r="C7220" s="19">
        <v>12644</v>
      </c>
      <c r="D7220" s="19">
        <v>4058.8958349999998</v>
      </c>
      <c r="E7220" s="23">
        <v>1.686659964</v>
      </c>
      <c r="F7220" s="23">
        <v>0.88638613700000002</v>
      </c>
      <c r="G7220" s="17">
        <v>0</v>
      </c>
      <c r="H7220" s="17">
        <v>1</v>
      </c>
      <c r="I7220" s="17">
        <v>0.97288677800000001</v>
      </c>
      <c r="J7220" s="17">
        <v>2.7E-2</v>
      </c>
      <c r="K7220" s="17">
        <v>1.4100000000000001E-4</v>
      </c>
    </row>
    <row r="7221" spans="1:11" x14ac:dyDescent="0.45">
      <c r="A7221" s="10" t="s">
        <v>65</v>
      </c>
      <c r="B7221" s="20">
        <v>0.94199999999999995</v>
      </c>
      <c r="C7221" s="19">
        <v>12658</v>
      </c>
      <c r="D7221" s="19">
        <v>4082.6797510000001</v>
      </c>
      <c r="E7221" s="23">
        <v>1.7063290680000001</v>
      </c>
      <c r="F7221" s="23">
        <v>0.89283154799999997</v>
      </c>
      <c r="G7221" s="17">
        <v>0</v>
      </c>
      <c r="H7221" s="17">
        <v>1</v>
      </c>
      <c r="I7221" s="17">
        <v>0.97301038200000001</v>
      </c>
      <c r="J7221" s="17">
        <v>2.6800000000000001E-2</v>
      </c>
      <c r="K7221" s="17">
        <v>1.3999999999999999E-4</v>
      </c>
    </row>
    <row r="7222" spans="1:11" x14ac:dyDescent="0.45">
      <c r="A7222" s="10" t="s">
        <v>65</v>
      </c>
      <c r="B7222" s="20">
        <v>0.94299999999999995</v>
      </c>
      <c r="C7222" s="19">
        <v>12672</v>
      </c>
      <c r="D7222" s="19">
        <v>4106.6597160000001</v>
      </c>
      <c r="E7222" s="23">
        <v>1.7240583840000001</v>
      </c>
      <c r="F7222" s="23">
        <v>0.89753475400000005</v>
      </c>
      <c r="G7222" s="17">
        <v>0</v>
      </c>
      <c r="H7222" s="17">
        <v>1</v>
      </c>
      <c r="I7222" s="17">
        <v>0.97316747299999995</v>
      </c>
      <c r="J7222" s="17">
        <v>2.6700000000000002E-2</v>
      </c>
      <c r="K7222" s="17">
        <v>1.3999999999999999E-4</v>
      </c>
    </row>
    <row r="7223" spans="1:11" x14ac:dyDescent="0.45">
      <c r="A7223" s="10" t="s">
        <v>65</v>
      </c>
      <c r="B7223" s="20">
        <v>0.94399999999999995</v>
      </c>
      <c r="C7223" s="19">
        <v>12684</v>
      </c>
      <c r="D7223" s="19">
        <v>4127.5440410000001</v>
      </c>
      <c r="E7223" s="23">
        <v>1.753618525</v>
      </c>
      <c r="F7223" s="23">
        <v>0.90253891100000005</v>
      </c>
      <c r="G7223" s="17">
        <v>0</v>
      </c>
      <c r="H7223" s="17">
        <v>1</v>
      </c>
      <c r="I7223" s="17">
        <v>0.97327773799999995</v>
      </c>
      <c r="J7223" s="17">
        <v>2.6599999999999999E-2</v>
      </c>
      <c r="K7223" s="17">
        <v>1.3899999999999999E-4</v>
      </c>
    </row>
    <row r="7224" spans="1:11" x14ac:dyDescent="0.45">
      <c r="A7224" s="10" t="s">
        <v>65</v>
      </c>
      <c r="B7224" s="20">
        <v>0.94499999999999995</v>
      </c>
      <c r="C7224" s="19">
        <v>12699</v>
      </c>
      <c r="D7224" s="19">
        <v>4153.9986849999996</v>
      </c>
      <c r="E7224" s="23">
        <v>1.7734313509999999</v>
      </c>
      <c r="F7224" s="23">
        <v>0.90699584200000005</v>
      </c>
      <c r="G7224" s="17">
        <v>0</v>
      </c>
      <c r="H7224" s="17">
        <v>1</v>
      </c>
      <c r="I7224" s="17">
        <v>0.97340935799999995</v>
      </c>
      <c r="J7224" s="17">
        <v>2.6499999999999999E-2</v>
      </c>
      <c r="K7224" s="17">
        <v>1.3799999999999999E-4</v>
      </c>
    </row>
    <row r="7225" spans="1:11" x14ac:dyDescent="0.45">
      <c r="A7225" s="10" t="s">
        <v>65</v>
      </c>
      <c r="B7225" s="20">
        <v>0.94599999999999995</v>
      </c>
      <c r="C7225" s="19">
        <v>12712</v>
      </c>
      <c r="D7225" s="19">
        <v>4177.3400519999996</v>
      </c>
      <c r="E7225" s="23">
        <v>1.8154520139999999</v>
      </c>
      <c r="F7225" s="23">
        <v>0.91181129699999997</v>
      </c>
      <c r="G7225" s="17">
        <v>0</v>
      </c>
      <c r="H7225" s="17">
        <v>1</v>
      </c>
      <c r="I7225" s="17">
        <v>0.97349367899999995</v>
      </c>
      <c r="J7225" s="17">
        <v>2.64E-2</v>
      </c>
      <c r="K7225" s="17">
        <v>1.3799999999999999E-4</v>
      </c>
    </row>
    <row r="7226" spans="1:11" x14ac:dyDescent="0.45">
      <c r="A7226" s="10" t="s">
        <v>65</v>
      </c>
      <c r="B7226" s="20">
        <v>0.94699999999999995</v>
      </c>
      <c r="C7226" s="19">
        <v>12722</v>
      </c>
      <c r="D7226" s="19">
        <v>4195.5947070000002</v>
      </c>
      <c r="E7226" s="23">
        <v>1.835818642</v>
      </c>
      <c r="F7226" s="23">
        <v>0.91724443</v>
      </c>
      <c r="G7226" s="17">
        <v>0</v>
      </c>
      <c r="H7226" s="17">
        <v>1</v>
      </c>
      <c r="I7226" s="17">
        <v>0.97360937400000003</v>
      </c>
      <c r="J7226" s="17">
        <v>2.63E-2</v>
      </c>
      <c r="K7226" s="17">
        <v>1.37E-4</v>
      </c>
    </row>
    <row r="7227" spans="1:11" x14ac:dyDescent="0.45">
      <c r="A7227" s="10" t="s">
        <v>65</v>
      </c>
      <c r="B7227" s="20">
        <v>0.94799999999999995</v>
      </c>
      <c r="C7227" s="19">
        <v>12738</v>
      </c>
      <c r="D7227" s="19">
        <v>4225.2397369999999</v>
      </c>
      <c r="E7227" s="23">
        <v>1.880286594</v>
      </c>
      <c r="F7227" s="23">
        <v>0.92141002000000005</v>
      </c>
      <c r="G7227" s="17">
        <v>0</v>
      </c>
      <c r="H7227" s="17">
        <v>1</v>
      </c>
      <c r="I7227" s="17">
        <v>0.97374167899999997</v>
      </c>
      <c r="J7227" s="17">
        <v>2.6100000000000002E-2</v>
      </c>
      <c r="K7227" s="17">
        <v>1.36E-4</v>
      </c>
    </row>
    <row r="7228" spans="1:11" x14ac:dyDescent="0.45">
      <c r="A7228" s="10" t="s">
        <v>65</v>
      </c>
      <c r="B7228" s="20">
        <v>0.94899999999999995</v>
      </c>
      <c r="C7228" s="19">
        <v>12751</v>
      </c>
      <c r="D7228" s="19">
        <v>4249.8017900000004</v>
      </c>
      <c r="E7228" s="23">
        <v>1.9039934350000001</v>
      </c>
      <c r="F7228" s="23">
        <v>0.92700347500000002</v>
      </c>
      <c r="G7228" s="17">
        <v>0</v>
      </c>
      <c r="H7228" s="17">
        <v>1</v>
      </c>
      <c r="I7228" s="17">
        <v>0.97379590299999996</v>
      </c>
      <c r="J7228" s="17">
        <v>2.6100000000000002E-2</v>
      </c>
      <c r="K7228" s="17">
        <v>1.36E-4</v>
      </c>
    </row>
    <row r="7229" spans="1:11" x14ac:dyDescent="0.45">
      <c r="A7229" s="10" t="s">
        <v>65</v>
      </c>
      <c r="B7229" s="20">
        <v>0.95</v>
      </c>
      <c r="C7229" s="19">
        <v>12764</v>
      </c>
      <c r="D7229" s="19">
        <v>4274.602637</v>
      </c>
      <c r="E7229" s="23">
        <v>1.9120105949999999</v>
      </c>
      <c r="F7229" s="23">
        <v>0.93224483499999999</v>
      </c>
      <c r="G7229" s="17">
        <v>0</v>
      </c>
      <c r="H7229" s="17">
        <v>1</v>
      </c>
      <c r="I7229" s="17">
        <v>0.97386715199999996</v>
      </c>
      <c r="J7229" s="17">
        <v>2.5999999999999999E-2</v>
      </c>
      <c r="K7229" s="17">
        <v>1.36E-4</v>
      </c>
    </row>
    <row r="7230" spans="1:11" x14ac:dyDescent="0.45">
      <c r="A7230" s="10" t="s">
        <v>65</v>
      </c>
      <c r="B7230" s="20">
        <v>0.95099999999999996</v>
      </c>
      <c r="C7230" s="19">
        <v>12779</v>
      </c>
      <c r="D7230" s="19">
        <v>4303.4260050000003</v>
      </c>
      <c r="E7230" s="23">
        <v>1.9339589850000001</v>
      </c>
      <c r="F7230" s="23">
        <v>0.93782001699999995</v>
      </c>
      <c r="G7230" s="17">
        <v>0</v>
      </c>
      <c r="H7230" s="17">
        <v>1</v>
      </c>
      <c r="I7230" s="17">
        <v>0.97405192500000004</v>
      </c>
      <c r="J7230" s="17">
        <v>2.58E-2</v>
      </c>
      <c r="K7230" s="17">
        <v>1.35E-4</v>
      </c>
    </row>
    <row r="7231" spans="1:11" x14ac:dyDescent="0.45">
      <c r="A7231" s="10" t="s">
        <v>65</v>
      </c>
      <c r="B7231" s="20">
        <v>0.95199999999999996</v>
      </c>
      <c r="C7231" s="19">
        <v>12792</v>
      </c>
      <c r="D7231" s="19">
        <v>4328.9576429999997</v>
      </c>
      <c r="E7231" s="23">
        <v>1.9741912800000001</v>
      </c>
      <c r="F7231" s="23">
        <v>0.94378253300000003</v>
      </c>
      <c r="G7231" s="17">
        <v>0</v>
      </c>
      <c r="H7231" s="17">
        <v>1</v>
      </c>
      <c r="I7231" s="17">
        <v>0.97414157999999995</v>
      </c>
      <c r="J7231" s="17">
        <v>2.5700000000000001E-2</v>
      </c>
      <c r="K7231" s="17">
        <v>1.34E-4</v>
      </c>
    </row>
    <row r="7232" spans="1:11" x14ac:dyDescent="0.45">
      <c r="A7232" s="10" t="s">
        <v>65</v>
      </c>
      <c r="B7232" s="20">
        <v>0.95299999999999996</v>
      </c>
      <c r="C7232" s="19">
        <v>12806</v>
      </c>
      <c r="D7232" s="19">
        <v>4357.0474320000003</v>
      </c>
      <c r="E7232" s="23">
        <v>2.0218138410000002</v>
      </c>
      <c r="F7232" s="23">
        <v>0.94928857300000002</v>
      </c>
      <c r="G7232" s="17">
        <v>0</v>
      </c>
      <c r="H7232" s="17">
        <v>1</v>
      </c>
      <c r="I7232" s="17">
        <v>0.97421598099999995</v>
      </c>
      <c r="J7232" s="17">
        <v>2.5700000000000001E-2</v>
      </c>
      <c r="K7232" s="17">
        <v>1.34E-4</v>
      </c>
    </row>
    <row r="7233" spans="1:11" x14ac:dyDescent="0.45">
      <c r="A7233" s="10" t="s">
        <v>65</v>
      </c>
      <c r="B7233" s="20">
        <v>0.95399999999999996</v>
      </c>
      <c r="C7233" s="19">
        <v>12819</v>
      </c>
      <c r="D7233" s="19">
        <v>4383.592721</v>
      </c>
      <c r="E7233" s="23">
        <v>2.050132375</v>
      </c>
      <c r="F7233" s="23">
        <v>0.95486517000000004</v>
      </c>
      <c r="G7233" s="17">
        <v>0</v>
      </c>
      <c r="H7233" s="17">
        <v>1</v>
      </c>
      <c r="I7233" s="17">
        <v>0.97431543399999998</v>
      </c>
      <c r="J7233" s="17">
        <v>2.5600000000000001E-2</v>
      </c>
      <c r="K7233" s="17">
        <v>1.3300000000000001E-4</v>
      </c>
    </row>
    <row r="7234" spans="1:11" x14ac:dyDescent="0.45">
      <c r="A7234" s="10" t="s">
        <v>65</v>
      </c>
      <c r="B7234" s="20">
        <v>0.95499999999999996</v>
      </c>
      <c r="C7234" s="19">
        <v>12833</v>
      </c>
      <c r="D7234" s="19">
        <v>4412.4848279999997</v>
      </c>
      <c r="E7234" s="23">
        <v>2.068231189</v>
      </c>
      <c r="F7234" s="23">
        <v>0.96107840499999997</v>
      </c>
      <c r="G7234" s="17">
        <v>0</v>
      </c>
      <c r="H7234" s="17">
        <v>1</v>
      </c>
      <c r="I7234" s="17">
        <v>0.97445878399999997</v>
      </c>
      <c r="J7234" s="17">
        <v>2.5399999999999999E-2</v>
      </c>
      <c r="K7234" s="17">
        <v>1.3200000000000001E-4</v>
      </c>
    </row>
    <row r="7235" spans="1:11" x14ac:dyDescent="0.45">
      <c r="A7235" s="10" t="s">
        <v>65</v>
      </c>
      <c r="B7235" s="20">
        <v>0.95599999999999996</v>
      </c>
      <c r="C7235" s="19">
        <v>12846</v>
      </c>
      <c r="D7235" s="19">
        <v>4439.5956200000001</v>
      </c>
      <c r="E7235" s="23">
        <v>2.1016982720000001</v>
      </c>
      <c r="F7235" s="23">
        <v>0.96700708700000004</v>
      </c>
      <c r="G7235" s="17">
        <v>0</v>
      </c>
      <c r="H7235" s="17">
        <v>1</v>
      </c>
      <c r="I7235" s="17">
        <v>0.97453791700000003</v>
      </c>
      <c r="J7235" s="17">
        <v>2.53E-2</v>
      </c>
      <c r="K7235" s="17">
        <v>1.3200000000000001E-4</v>
      </c>
    </row>
    <row r="7236" spans="1:11" x14ac:dyDescent="0.45">
      <c r="A7236" s="10" t="s">
        <v>65</v>
      </c>
      <c r="B7236" s="20">
        <v>0.95699999999999996</v>
      </c>
      <c r="C7236" s="19">
        <v>12860</v>
      </c>
      <c r="D7236" s="19">
        <v>4469.3480639999998</v>
      </c>
      <c r="E7236" s="23">
        <v>2.1435666279999999</v>
      </c>
      <c r="F7236" s="23">
        <v>0.97308758699999998</v>
      </c>
      <c r="G7236" s="17">
        <v>0</v>
      </c>
      <c r="H7236" s="17">
        <v>1</v>
      </c>
      <c r="I7236" s="17">
        <v>0.97463449000000002</v>
      </c>
      <c r="J7236" s="17">
        <v>2.52E-2</v>
      </c>
      <c r="K7236" s="17">
        <v>1.3200000000000001E-4</v>
      </c>
    </row>
    <row r="7237" spans="1:11" x14ac:dyDescent="0.45">
      <c r="A7237" s="10" t="s">
        <v>65</v>
      </c>
      <c r="B7237" s="20">
        <v>0.95799999999999996</v>
      </c>
      <c r="C7237" s="19">
        <v>12871</v>
      </c>
      <c r="D7237" s="19">
        <v>4493.078872</v>
      </c>
      <c r="E7237" s="23">
        <v>2.1667226770000001</v>
      </c>
      <c r="F7237" s="23">
        <v>0.97996478399999998</v>
      </c>
      <c r="G7237" s="17">
        <v>0</v>
      </c>
      <c r="H7237" s="17">
        <v>1</v>
      </c>
      <c r="I7237" s="17">
        <v>0.97474751999999998</v>
      </c>
      <c r="J7237" s="17">
        <v>2.5100000000000001E-2</v>
      </c>
      <c r="K7237" s="17">
        <v>1.3100000000000001E-4</v>
      </c>
    </row>
    <row r="7238" spans="1:11" x14ac:dyDescent="0.45">
      <c r="A7238" s="10" t="s">
        <v>65</v>
      </c>
      <c r="B7238" s="20">
        <v>0.95899999999999996</v>
      </c>
      <c r="C7238" s="19">
        <v>12887</v>
      </c>
      <c r="D7238" s="19">
        <v>4528.0567499999997</v>
      </c>
      <c r="E7238" s="23">
        <v>2.2083758979999999</v>
      </c>
      <c r="F7238" s="23">
        <v>0.98543977599999999</v>
      </c>
      <c r="G7238" s="17">
        <v>0</v>
      </c>
      <c r="H7238" s="17">
        <v>1</v>
      </c>
      <c r="I7238" s="17">
        <v>0.97489532499999998</v>
      </c>
      <c r="J7238" s="17">
        <v>2.5000000000000001E-2</v>
      </c>
      <c r="K7238" s="17">
        <v>1.2999999999999999E-4</v>
      </c>
    </row>
    <row r="7239" spans="1:11" x14ac:dyDescent="0.45">
      <c r="A7239" s="10" t="s">
        <v>65</v>
      </c>
      <c r="B7239" s="20">
        <v>0.96</v>
      </c>
      <c r="C7239" s="19">
        <v>12900</v>
      </c>
      <c r="D7239" s="19">
        <v>4557.1512940000002</v>
      </c>
      <c r="E7239" s="23">
        <v>2.262255862</v>
      </c>
      <c r="F7239" s="23">
        <v>0.99286102700000001</v>
      </c>
      <c r="G7239" s="17">
        <v>0</v>
      </c>
      <c r="H7239" s="17">
        <v>1</v>
      </c>
      <c r="I7239" s="17">
        <v>0.97482289899999996</v>
      </c>
      <c r="J7239" s="17">
        <v>2.5000000000000001E-2</v>
      </c>
      <c r="K7239" s="17">
        <v>1.2999999999999999E-4</v>
      </c>
    </row>
    <row r="7240" spans="1:11" x14ac:dyDescent="0.45">
      <c r="A7240" s="10" t="s">
        <v>65</v>
      </c>
      <c r="B7240" s="20">
        <v>0.96099999999999997</v>
      </c>
      <c r="C7240" s="19">
        <v>12912</v>
      </c>
      <c r="D7240" s="19">
        <v>4584.4070700000002</v>
      </c>
      <c r="E7240" s="23">
        <v>2.2866327809999998</v>
      </c>
      <c r="F7240" s="23">
        <v>0.99861108099999996</v>
      </c>
      <c r="G7240" s="17">
        <v>0</v>
      </c>
      <c r="H7240" s="17">
        <v>1</v>
      </c>
      <c r="I7240" s="17">
        <v>0.97491462200000001</v>
      </c>
      <c r="J7240" s="17">
        <v>2.5000000000000001E-2</v>
      </c>
      <c r="K7240" s="17">
        <v>1.2899999999999999E-4</v>
      </c>
    </row>
    <row r="7241" spans="1:11" x14ac:dyDescent="0.45">
      <c r="A7241" s="10" t="s">
        <v>65</v>
      </c>
      <c r="B7241" s="20">
        <v>0.96199999999999997</v>
      </c>
      <c r="C7241" s="19">
        <v>12927</v>
      </c>
      <c r="D7241" s="19">
        <v>4618.7995170000004</v>
      </c>
      <c r="E7241" s="23">
        <v>2.299183438</v>
      </c>
      <c r="F7241" s="23">
        <v>1.0054317779999999</v>
      </c>
      <c r="G7241" s="17">
        <v>0</v>
      </c>
      <c r="H7241" s="17">
        <v>1</v>
      </c>
      <c r="I7241" s="17">
        <v>0.97508158</v>
      </c>
      <c r="J7241" s="17">
        <v>2.4799999999999999E-2</v>
      </c>
      <c r="K7241" s="17">
        <v>1.2799999999999999E-4</v>
      </c>
    </row>
    <row r="7242" spans="1:11" x14ac:dyDescent="0.45">
      <c r="A7242" s="10" t="s">
        <v>65</v>
      </c>
      <c r="B7242" s="20">
        <v>0.96299999999999997</v>
      </c>
      <c r="C7242" s="19">
        <v>12939</v>
      </c>
      <c r="D7242" s="19">
        <v>4646.4987540000002</v>
      </c>
      <c r="E7242" s="23">
        <v>2.3168831640000001</v>
      </c>
      <c r="F7242" s="23">
        <v>1.012915708</v>
      </c>
      <c r="G7242" s="17">
        <v>0</v>
      </c>
      <c r="H7242" s="17">
        <v>1</v>
      </c>
      <c r="I7242" s="17">
        <v>0.97520748300000004</v>
      </c>
      <c r="J7242" s="17">
        <v>2.47E-2</v>
      </c>
      <c r="K7242" s="17">
        <v>1.2799999999999999E-4</v>
      </c>
    </row>
    <row r="7243" spans="1:11" x14ac:dyDescent="0.45">
      <c r="A7243" s="10" t="s">
        <v>65</v>
      </c>
      <c r="B7243" s="20">
        <v>0.96399999999999997</v>
      </c>
      <c r="C7243" s="19">
        <v>12954</v>
      </c>
      <c r="D7243" s="19">
        <v>4681.4788289999997</v>
      </c>
      <c r="E7243" s="23">
        <v>2.3415651980000001</v>
      </c>
      <c r="F7243" s="23">
        <v>1.019405874</v>
      </c>
      <c r="G7243" s="17">
        <v>0</v>
      </c>
      <c r="H7243" s="17">
        <v>1</v>
      </c>
      <c r="I7243" s="17">
        <v>0.97533040800000004</v>
      </c>
      <c r="J7243" s="17">
        <v>2.4500000000000001E-2</v>
      </c>
      <c r="K7243" s="17">
        <v>1.27E-4</v>
      </c>
    </row>
    <row r="7244" spans="1:11" x14ac:dyDescent="0.45">
      <c r="A7244" s="10" t="s">
        <v>65</v>
      </c>
      <c r="B7244" s="20">
        <v>0.96499999999999997</v>
      </c>
      <c r="C7244" s="19">
        <v>12964</v>
      </c>
      <c r="D7244" s="19">
        <v>4705.1012760000003</v>
      </c>
      <c r="E7244" s="23">
        <v>2.3782310249999998</v>
      </c>
      <c r="F7244" s="23">
        <v>1.027025514</v>
      </c>
      <c r="G7244" s="17">
        <v>0</v>
      </c>
      <c r="H7244" s="17">
        <v>1</v>
      </c>
      <c r="I7244" s="17">
        <v>0.97537952400000005</v>
      </c>
      <c r="J7244" s="17">
        <v>2.4500000000000001E-2</v>
      </c>
      <c r="K7244" s="17">
        <v>1.27E-4</v>
      </c>
    </row>
    <row r="7245" spans="1:11" x14ac:dyDescent="0.45">
      <c r="A7245" s="10" t="s">
        <v>65</v>
      </c>
      <c r="B7245" s="20">
        <v>0.96599999999999997</v>
      </c>
      <c r="C7245" s="19">
        <v>12980</v>
      </c>
      <c r="D7245" s="19">
        <v>4743.328837</v>
      </c>
      <c r="E7245" s="23">
        <v>2.405066599</v>
      </c>
      <c r="F7245" s="23">
        <v>1.0327086969999999</v>
      </c>
      <c r="G7245" s="17">
        <v>0</v>
      </c>
      <c r="H7245" s="17">
        <v>1</v>
      </c>
      <c r="I7245" s="17">
        <v>0.97559395999999998</v>
      </c>
      <c r="J7245" s="17">
        <v>2.4299999999999999E-2</v>
      </c>
      <c r="K7245" s="17">
        <v>1.26E-4</v>
      </c>
    </row>
    <row r="7246" spans="1:11" x14ac:dyDescent="0.45">
      <c r="A7246" s="10" t="s">
        <v>65</v>
      </c>
      <c r="B7246" s="20">
        <v>0.96699999999999997</v>
      </c>
      <c r="C7246" s="19">
        <v>12993</v>
      </c>
      <c r="D7246" s="19">
        <v>4774.7462489999998</v>
      </c>
      <c r="E7246" s="23">
        <v>2.4318892189999999</v>
      </c>
      <c r="F7246" s="23">
        <v>1.040970078</v>
      </c>
      <c r="G7246" s="17">
        <v>0</v>
      </c>
      <c r="H7246" s="17">
        <v>1</v>
      </c>
      <c r="I7246" s="17">
        <v>0.97569234299999996</v>
      </c>
      <c r="J7246" s="17">
        <v>2.4199999999999999E-2</v>
      </c>
      <c r="K7246" s="17">
        <v>1.25E-4</v>
      </c>
    </row>
    <row r="7247" spans="1:11" x14ac:dyDescent="0.45">
      <c r="A7247" s="10" t="s">
        <v>65</v>
      </c>
      <c r="B7247" s="20">
        <v>0.96799999999999997</v>
      </c>
      <c r="C7247" s="19">
        <v>13007</v>
      </c>
      <c r="D7247" s="19">
        <v>4809.0749210000004</v>
      </c>
      <c r="E7247" s="23">
        <v>2.4751981729999999</v>
      </c>
      <c r="F7247" s="23">
        <v>1.0480687500000001</v>
      </c>
      <c r="G7247" s="17">
        <v>0</v>
      </c>
      <c r="H7247" s="17">
        <v>1</v>
      </c>
      <c r="I7247" s="17">
        <v>0.97576095299999999</v>
      </c>
      <c r="J7247" s="17">
        <v>2.41E-2</v>
      </c>
      <c r="K7247" s="17">
        <v>1.25E-4</v>
      </c>
    </row>
    <row r="7248" spans="1:11" x14ac:dyDescent="0.45">
      <c r="A7248" s="10" t="s">
        <v>65</v>
      </c>
      <c r="B7248" s="20">
        <v>0.96899999999999997</v>
      </c>
      <c r="C7248" s="19">
        <v>13020</v>
      </c>
      <c r="D7248" s="19">
        <v>4841.7415549999996</v>
      </c>
      <c r="E7248" s="23">
        <v>2.5307063300000001</v>
      </c>
      <c r="F7248" s="23">
        <v>1.0557150310000001</v>
      </c>
      <c r="G7248" s="17">
        <v>0</v>
      </c>
      <c r="H7248" s="17">
        <v>1</v>
      </c>
      <c r="I7248" s="17">
        <v>0.97583499100000004</v>
      </c>
      <c r="J7248" s="17">
        <v>2.4E-2</v>
      </c>
      <c r="K7248" s="17">
        <v>1.2400000000000001E-4</v>
      </c>
    </row>
    <row r="7249" spans="1:11" x14ac:dyDescent="0.45">
      <c r="A7249" s="10" t="s">
        <v>65</v>
      </c>
      <c r="B7249" s="20">
        <v>0.97</v>
      </c>
      <c r="C7249" s="19">
        <v>13034</v>
      </c>
      <c r="D7249" s="19">
        <v>4877.3656549999996</v>
      </c>
      <c r="E7249" s="23">
        <v>2.557812534</v>
      </c>
      <c r="F7249" s="23">
        <v>1.0631453259999999</v>
      </c>
      <c r="G7249" s="17">
        <v>0</v>
      </c>
      <c r="H7249" s="17">
        <v>1</v>
      </c>
      <c r="I7249" s="17">
        <v>0.97596693300000004</v>
      </c>
      <c r="J7249" s="17">
        <v>2.3900000000000001E-2</v>
      </c>
      <c r="K7249" s="17">
        <v>1.2400000000000001E-4</v>
      </c>
    </row>
    <row r="7250" spans="1:11" x14ac:dyDescent="0.45">
      <c r="A7250" s="10" t="s">
        <v>65</v>
      </c>
      <c r="B7250" s="20">
        <v>0.97099999999999997</v>
      </c>
      <c r="C7250" s="19">
        <v>13048</v>
      </c>
      <c r="D7250" s="19">
        <v>4913.4111739999998</v>
      </c>
      <c r="E7250" s="23">
        <v>2.5873603840000001</v>
      </c>
      <c r="F7250" s="23">
        <v>1.070805867</v>
      </c>
      <c r="G7250" s="17">
        <v>0</v>
      </c>
      <c r="H7250" s="17">
        <v>1</v>
      </c>
      <c r="I7250" s="17">
        <v>0.97611818800000005</v>
      </c>
      <c r="J7250" s="17">
        <v>2.3800000000000002E-2</v>
      </c>
      <c r="K7250" s="17">
        <v>1.2300000000000001E-4</v>
      </c>
    </row>
    <row r="7251" spans="1:11" x14ac:dyDescent="0.45">
      <c r="A7251" s="10" t="s">
        <v>65</v>
      </c>
      <c r="B7251" s="20">
        <v>0.97199999999999998</v>
      </c>
      <c r="C7251" s="19">
        <v>13061</v>
      </c>
      <c r="D7251" s="19">
        <v>4947.4401809999999</v>
      </c>
      <c r="E7251" s="23">
        <v>2.6603957669999998</v>
      </c>
      <c r="F7251" s="23">
        <v>1.079228641</v>
      </c>
      <c r="G7251" s="17">
        <v>0</v>
      </c>
      <c r="H7251" s="17">
        <v>1</v>
      </c>
      <c r="I7251" s="17">
        <v>0.97623032099999996</v>
      </c>
      <c r="J7251" s="17">
        <v>2.3599999999999999E-2</v>
      </c>
      <c r="K7251" s="17">
        <v>1.22E-4</v>
      </c>
    </row>
    <row r="7252" spans="1:11" x14ac:dyDescent="0.45">
      <c r="A7252" s="10" t="s">
        <v>65</v>
      </c>
      <c r="B7252" s="20">
        <v>0.97299999999999998</v>
      </c>
      <c r="C7252" s="19">
        <v>13074</v>
      </c>
      <c r="D7252" s="19">
        <v>4982.4558290000004</v>
      </c>
      <c r="E7252" s="23">
        <v>2.7148054680000002</v>
      </c>
      <c r="F7252" s="23">
        <v>1.087005513</v>
      </c>
      <c r="G7252" s="17">
        <v>0</v>
      </c>
      <c r="H7252" s="17">
        <v>1</v>
      </c>
      <c r="I7252" s="17">
        <v>0.97633288699999998</v>
      </c>
      <c r="J7252" s="17">
        <v>2.35E-2</v>
      </c>
      <c r="K7252" s="17">
        <v>1.22E-4</v>
      </c>
    </row>
    <row r="7253" spans="1:11" x14ac:dyDescent="0.45">
      <c r="A7253" s="10" t="s">
        <v>65</v>
      </c>
      <c r="B7253" s="20">
        <v>0.97399999999999998</v>
      </c>
      <c r="C7253" s="19">
        <v>13087</v>
      </c>
      <c r="D7253" s="19">
        <v>5018.0206319999998</v>
      </c>
      <c r="E7253" s="23">
        <v>2.7478724130000001</v>
      </c>
      <c r="F7253" s="23">
        <v>1.095064408</v>
      </c>
      <c r="G7253" s="17">
        <v>0</v>
      </c>
      <c r="H7253" s="17">
        <v>1</v>
      </c>
      <c r="I7253" s="17">
        <v>0.97644465400000002</v>
      </c>
      <c r="J7253" s="17">
        <v>2.3400000000000001E-2</v>
      </c>
      <c r="K7253" s="17">
        <v>1.21E-4</v>
      </c>
    </row>
    <row r="7254" spans="1:11" x14ac:dyDescent="0.45">
      <c r="A7254" s="10" t="s">
        <v>65</v>
      </c>
      <c r="B7254" s="20">
        <v>0.97499999999999998</v>
      </c>
      <c r="C7254" s="19">
        <v>13100</v>
      </c>
      <c r="D7254" s="19">
        <v>5054.1094929999999</v>
      </c>
      <c r="E7254" s="23">
        <v>2.7985601670000002</v>
      </c>
      <c r="F7254" s="23">
        <v>1.103271138</v>
      </c>
      <c r="G7254" s="17">
        <v>0</v>
      </c>
      <c r="H7254" s="17">
        <v>1</v>
      </c>
      <c r="I7254" s="17">
        <v>0.97653767000000002</v>
      </c>
      <c r="J7254" s="17">
        <v>2.3300000000000001E-2</v>
      </c>
      <c r="K7254" s="17">
        <v>1.21E-4</v>
      </c>
    </row>
    <row r="7255" spans="1:11" x14ac:dyDescent="0.45">
      <c r="A7255" s="10" t="s">
        <v>65</v>
      </c>
      <c r="B7255" s="20">
        <v>0.97599999999999998</v>
      </c>
      <c r="C7255" s="19">
        <v>13114</v>
      </c>
      <c r="D7255" s="19">
        <v>5093.550722</v>
      </c>
      <c r="E7255" s="23">
        <v>2.8374650689999998</v>
      </c>
      <c r="F7255" s="23">
        <v>1.111447721</v>
      </c>
      <c r="G7255" s="17">
        <v>0</v>
      </c>
      <c r="H7255" s="17">
        <v>1</v>
      </c>
      <c r="I7255" s="17">
        <v>0.976642699</v>
      </c>
      <c r="J7255" s="17">
        <v>2.3199999999999998E-2</v>
      </c>
      <c r="K7255" s="17">
        <v>1.2E-4</v>
      </c>
    </row>
    <row r="7256" spans="1:11" x14ac:dyDescent="0.45">
      <c r="A7256" s="10" t="s">
        <v>65</v>
      </c>
      <c r="B7256" s="20">
        <v>0.97699999999999998</v>
      </c>
      <c r="C7256" s="19">
        <v>13128</v>
      </c>
      <c r="D7256" s="19">
        <v>5133.2857100000001</v>
      </c>
      <c r="E7256" s="23">
        <v>2.8396453359999998</v>
      </c>
      <c r="F7256" s="23">
        <v>1.120634471</v>
      </c>
      <c r="G7256" s="17">
        <v>0</v>
      </c>
      <c r="H7256" s="17">
        <v>1</v>
      </c>
      <c r="I7256" s="17">
        <v>0.976867814</v>
      </c>
      <c r="J7256" s="17">
        <v>2.3E-2</v>
      </c>
      <c r="K7256" s="17">
        <v>1.1900000000000001E-4</v>
      </c>
    </row>
    <row r="7257" spans="1:11" x14ac:dyDescent="0.45">
      <c r="A7257" s="10" t="s">
        <v>65</v>
      </c>
      <c r="B7257" s="20">
        <v>0.97799999999999998</v>
      </c>
      <c r="C7257" s="19">
        <v>13141</v>
      </c>
      <c r="D7257" s="19">
        <v>5170.4641499999998</v>
      </c>
      <c r="E7257" s="23">
        <v>2.871777389</v>
      </c>
      <c r="F7257" s="23">
        <v>1.1297139279999999</v>
      </c>
      <c r="G7257" s="17">
        <v>0</v>
      </c>
      <c r="H7257" s="17">
        <v>1</v>
      </c>
      <c r="I7257" s="17">
        <v>0.97694626799999995</v>
      </c>
      <c r="J7257" s="17">
        <v>2.29E-2</v>
      </c>
      <c r="K7257" s="17">
        <v>1.18E-4</v>
      </c>
    </row>
    <row r="7258" spans="1:11" x14ac:dyDescent="0.45">
      <c r="A7258" s="10" t="s">
        <v>65</v>
      </c>
      <c r="B7258" s="20">
        <v>0.97899999999999998</v>
      </c>
      <c r="C7258" s="19">
        <v>13155</v>
      </c>
      <c r="D7258" s="19">
        <v>5211.0630199999996</v>
      </c>
      <c r="E7258" s="23">
        <v>2.9249566800000002</v>
      </c>
      <c r="F7258" s="23">
        <v>1.1383374879999999</v>
      </c>
      <c r="G7258" s="17">
        <v>0</v>
      </c>
      <c r="H7258" s="17">
        <v>1</v>
      </c>
      <c r="I7258" s="17">
        <v>0.97705135300000001</v>
      </c>
      <c r="J7258" s="17">
        <v>2.2800000000000001E-2</v>
      </c>
      <c r="K7258" s="17">
        <v>1.18E-4</v>
      </c>
    </row>
    <row r="7259" spans="1:11" x14ac:dyDescent="0.45">
      <c r="A7259" s="10" t="s">
        <v>65</v>
      </c>
      <c r="B7259" s="20">
        <v>0.98</v>
      </c>
      <c r="C7259" s="19">
        <v>13168</v>
      </c>
      <c r="D7259" s="19">
        <v>5249.5083130000003</v>
      </c>
      <c r="E7259" s="23">
        <v>2.978125339</v>
      </c>
      <c r="F7259" s="23">
        <v>1.147817367</v>
      </c>
      <c r="G7259" s="17">
        <v>0</v>
      </c>
      <c r="H7259" s="17">
        <v>1</v>
      </c>
      <c r="I7259" s="17">
        <v>0.97710471099999996</v>
      </c>
      <c r="J7259" s="17">
        <v>2.2800000000000001E-2</v>
      </c>
      <c r="K7259" s="17">
        <v>1.17E-4</v>
      </c>
    </row>
    <row r="7260" spans="1:11" x14ac:dyDescent="0.45">
      <c r="A7260" s="10" t="s">
        <v>65</v>
      </c>
      <c r="B7260" s="20">
        <v>0.98099999999999998</v>
      </c>
      <c r="C7260" s="19">
        <v>13182</v>
      </c>
      <c r="D7260" s="19">
        <v>5291.4616210000004</v>
      </c>
      <c r="E7260" s="23">
        <v>3.0196704780000001</v>
      </c>
      <c r="F7260" s="23">
        <v>1.156601204</v>
      </c>
      <c r="G7260" s="17">
        <v>0</v>
      </c>
      <c r="H7260" s="17">
        <v>1</v>
      </c>
      <c r="I7260" s="17">
        <v>0.97725524100000005</v>
      </c>
      <c r="J7260" s="17">
        <v>2.2599999999999999E-2</v>
      </c>
      <c r="K7260" s="17">
        <v>1.17E-4</v>
      </c>
    </row>
    <row r="7261" spans="1:11" x14ac:dyDescent="0.45">
      <c r="A7261" s="10" t="s">
        <v>65</v>
      </c>
      <c r="B7261" s="20">
        <v>0.98199999999999998</v>
      </c>
      <c r="C7261" s="19">
        <v>13195</v>
      </c>
      <c r="D7261" s="19">
        <v>5331.0849189999999</v>
      </c>
      <c r="E7261" s="23">
        <v>3.073328251</v>
      </c>
      <c r="F7261" s="23">
        <v>1.1664459389999999</v>
      </c>
      <c r="G7261" s="17">
        <v>0</v>
      </c>
      <c r="H7261" s="17">
        <v>1</v>
      </c>
      <c r="I7261" s="17">
        <v>0.977374933</v>
      </c>
      <c r="J7261" s="17">
        <v>2.2499999999999999E-2</v>
      </c>
      <c r="K7261" s="17">
        <v>1.16E-4</v>
      </c>
    </row>
    <row r="7262" spans="1:11" x14ac:dyDescent="0.45">
      <c r="A7262" s="10" t="s">
        <v>65</v>
      </c>
      <c r="B7262" s="20">
        <v>0.98299999999999998</v>
      </c>
      <c r="C7262" s="19">
        <v>13209</v>
      </c>
      <c r="D7262" s="19">
        <v>5374.7553760000001</v>
      </c>
      <c r="E7262" s="23">
        <v>3.171904321</v>
      </c>
      <c r="F7262" s="23">
        <v>1.1745914129999999</v>
      </c>
      <c r="G7262" s="17">
        <v>0</v>
      </c>
      <c r="H7262" s="17">
        <v>1</v>
      </c>
      <c r="I7262" s="17">
        <v>0.97742379899999998</v>
      </c>
      <c r="J7262" s="17">
        <v>2.2499999999999999E-2</v>
      </c>
      <c r="K7262" s="17">
        <v>1.16E-4</v>
      </c>
    </row>
    <row r="7263" spans="1:11" x14ac:dyDescent="0.45">
      <c r="A7263" s="10" t="s">
        <v>65</v>
      </c>
      <c r="B7263" s="20">
        <v>0.98399999999999999</v>
      </c>
      <c r="C7263" s="19">
        <v>13217</v>
      </c>
      <c r="D7263" s="19">
        <v>5400.1898849999998</v>
      </c>
      <c r="E7263" s="23">
        <v>3.1842224309999998</v>
      </c>
      <c r="F7263" s="23">
        <v>1.1850829919999999</v>
      </c>
      <c r="G7263" s="17">
        <v>0</v>
      </c>
      <c r="H7263" s="17">
        <v>1</v>
      </c>
      <c r="I7263" s="17">
        <v>0.97751205399999996</v>
      </c>
      <c r="J7263" s="17">
        <v>2.24E-2</v>
      </c>
      <c r="K7263" s="17">
        <v>1.15E-4</v>
      </c>
    </row>
    <row r="7264" spans="1:11" x14ac:dyDescent="0.45">
      <c r="A7264" s="10" t="s">
        <v>65</v>
      </c>
      <c r="B7264" s="20">
        <v>0.98499999999999999</v>
      </c>
      <c r="C7264" s="19">
        <v>13236</v>
      </c>
      <c r="D7264" s="19">
        <v>5461.0198129999999</v>
      </c>
      <c r="E7264" s="23">
        <v>3.2316808099999998</v>
      </c>
      <c r="F7264" s="23">
        <v>1.1924022009999999</v>
      </c>
      <c r="G7264" s="17">
        <v>0</v>
      </c>
      <c r="H7264" s="17">
        <v>1</v>
      </c>
      <c r="I7264" s="17">
        <v>0.97767148500000001</v>
      </c>
      <c r="J7264" s="17">
        <v>2.2200000000000001E-2</v>
      </c>
      <c r="K7264" s="17">
        <v>1.1400000000000001E-4</v>
      </c>
    </row>
    <row r="7265" spans="1:11" x14ac:dyDescent="0.45">
      <c r="A7265" s="10" t="s">
        <v>65</v>
      </c>
      <c r="B7265" s="20">
        <v>0.98599999999999999</v>
      </c>
      <c r="C7265" s="19">
        <v>13249</v>
      </c>
      <c r="D7265" s="19">
        <v>5504.4395080000004</v>
      </c>
      <c r="E7265" s="23">
        <v>3.3886540639999998</v>
      </c>
      <c r="F7265" s="23">
        <v>1.2062427840000001</v>
      </c>
      <c r="G7265" s="17">
        <v>0</v>
      </c>
      <c r="H7265" s="17">
        <v>1</v>
      </c>
      <c r="I7265" s="17">
        <v>0.97774160600000004</v>
      </c>
      <c r="J7265" s="17">
        <v>2.2100000000000002E-2</v>
      </c>
      <c r="K7265" s="17">
        <v>1.1400000000000001E-4</v>
      </c>
    </row>
    <row r="7266" spans="1:11" x14ac:dyDescent="0.45">
      <c r="A7266" s="10" t="s">
        <v>65</v>
      </c>
      <c r="B7266" s="20">
        <v>0.98699999999999999</v>
      </c>
      <c r="C7266" s="19">
        <v>13262</v>
      </c>
      <c r="D7266" s="19">
        <v>5549.1168939999998</v>
      </c>
      <c r="E7266" s="23">
        <v>3.504255401</v>
      </c>
      <c r="F7266" s="23">
        <v>1.2159740219999999</v>
      </c>
      <c r="G7266" s="17">
        <v>0</v>
      </c>
      <c r="H7266" s="17">
        <v>1</v>
      </c>
      <c r="I7266" s="17">
        <v>0.97781805399999999</v>
      </c>
      <c r="J7266" s="17">
        <v>2.2100000000000002E-2</v>
      </c>
      <c r="K7266" s="17">
        <v>1.1400000000000001E-4</v>
      </c>
    </row>
    <row r="7267" spans="1:11" x14ac:dyDescent="0.45">
      <c r="A7267" s="10" t="s">
        <v>65</v>
      </c>
      <c r="B7267" s="20">
        <v>0.98799999999999999</v>
      </c>
      <c r="C7267" s="19">
        <v>13276</v>
      </c>
      <c r="D7267" s="19">
        <v>5598.8958640000001</v>
      </c>
      <c r="E7267" s="23">
        <v>3.611489094</v>
      </c>
      <c r="F7267" s="23">
        <v>1.226243277</v>
      </c>
      <c r="G7267" s="17">
        <v>0</v>
      </c>
      <c r="H7267" s="17">
        <v>1</v>
      </c>
      <c r="I7267" s="17">
        <v>0.97791445700000001</v>
      </c>
      <c r="J7267" s="17">
        <v>2.1999999999999999E-2</v>
      </c>
      <c r="K7267" s="17">
        <v>1.13E-4</v>
      </c>
    </row>
    <row r="7268" spans="1:11" x14ac:dyDescent="0.45">
      <c r="A7268" s="10" t="s">
        <v>65</v>
      </c>
      <c r="B7268" s="20">
        <v>0.98899999999999999</v>
      </c>
      <c r="C7268" s="19">
        <v>13288</v>
      </c>
      <c r="D7268" s="19">
        <v>5643.4602489999997</v>
      </c>
      <c r="E7268" s="23">
        <v>3.7531484179999999</v>
      </c>
      <c r="F7268" s="23">
        <v>1.2390592030000001</v>
      </c>
      <c r="G7268" s="17">
        <v>0</v>
      </c>
      <c r="H7268" s="17">
        <v>1</v>
      </c>
      <c r="I7268" s="17">
        <v>0.97802633400000005</v>
      </c>
      <c r="J7268" s="17">
        <v>2.1899999999999999E-2</v>
      </c>
      <c r="K7268" s="17">
        <v>1.13E-4</v>
      </c>
    </row>
    <row r="7269" spans="1:11" x14ac:dyDescent="0.45">
      <c r="A7269" s="10" t="s">
        <v>65</v>
      </c>
      <c r="B7269" s="20">
        <v>0.99</v>
      </c>
      <c r="C7269" s="19">
        <v>13303</v>
      </c>
      <c r="D7269" s="19">
        <v>5700.6014640000003</v>
      </c>
      <c r="E7269" s="23">
        <v>3.8414454600000001</v>
      </c>
      <c r="F7269" s="23">
        <v>1.2494022199999999</v>
      </c>
      <c r="G7269" s="17">
        <v>0</v>
      </c>
      <c r="H7269" s="17">
        <v>1</v>
      </c>
      <c r="I7269" s="17">
        <v>0.97814369499999998</v>
      </c>
      <c r="J7269" s="17">
        <v>2.1700000000000001E-2</v>
      </c>
      <c r="K7269" s="17">
        <v>1.12E-4</v>
      </c>
    </row>
    <row r="7270" spans="1:11" x14ac:dyDescent="0.45">
      <c r="A7270" s="10" t="s">
        <v>65</v>
      </c>
      <c r="B7270" s="20">
        <v>0.99099999999999999</v>
      </c>
      <c r="C7270" s="19">
        <v>13314</v>
      </c>
      <c r="D7270" s="19">
        <v>5744.6640440000001</v>
      </c>
      <c r="E7270" s="23">
        <v>4.1152164989999998</v>
      </c>
      <c r="F7270" s="23">
        <v>1.2636011170000001</v>
      </c>
      <c r="G7270" s="17">
        <v>0</v>
      </c>
      <c r="H7270" s="17">
        <v>1</v>
      </c>
      <c r="I7270" s="17">
        <v>0.97823995500000005</v>
      </c>
      <c r="J7270" s="17">
        <v>2.1600000000000001E-2</v>
      </c>
      <c r="K7270" s="17">
        <v>1.11E-4</v>
      </c>
    </row>
    <row r="7271" spans="1:11" x14ac:dyDescent="0.45">
      <c r="A7271" s="10" t="s">
        <v>65</v>
      </c>
      <c r="B7271" s="20">
        <v>0.99199999999999999</v>
      </c>
      <c r="C7271" s="19">
        <v>13330</v>
      </c>
      <c r="D7271" s="19">
        <v>5813.6391880000001</v>
      </c>
      <c r="E7271" s="23">
        <v>4.486374423</v>
      </c>
      <c r="F7271" s="23">
        <v>1.274322897</v>
      </c>
      <c r="G7271" s="17">
        <v>0</v>
      </c>
      <c r="H7271" s="17">
        <v>1</v>
      </c>
      <c r="I7271" s="17">
        <v>0.97836036599999998</v>
      </c>
      <c r="J7271" s="17">
        <v>2.1499999999999998E-2</v>
      </c>
      <c r="K7271" s="17">
        <v>1.11E-4</v>
      </c>
    </row>
    <row r="7272" spans="1:11" x14ac:dyDescent="0.45">
      <c r="A7272" s="10" t="s">
        <v>65</v>
      </c>
      <c r="B7272" s="20">
        <v>0.99299999999999999</v>
      </c>
      <c r="C7272" s="19">
        <v>13341</v>
      </c>
      <c r="D7272" s="19">
        <v>5865.6477919999998</v>
      </c>
      <c r="E7272" s="23">
        <v>4.9451884740000001</v>
      </c>
      <c r="F7272" s="23">
        <v>1.290988552</v>
      </c>
      <c r="G7272" s="17">
        <v>0</v>
      </c>
      <c r="H7272" s="17">
        <v>1</v>
      </c>
      <c r="I7272" s="17">
        <v>0.97844625799999996</v>
      </c>
      <c r="J7272" s="17">
        <v>2.1399999999999999E-2</v>
      </c>
      <c r="K7272" s="17">
        <v>1.1E-4</v>
      </c>
    </row>
    <row r="7273" spans="1:11" x14ac:dyDescent="0.45">
      <c r="A7273" s="10" t="s">
        <v>65</v>
      </c>
      <c r="B7273" s="20">
        <v>0.99399999999999999</v>
      </c>
      <c r="C7273" s="19">
        <v>13356</v>
      </c>
      <c r="D7273" s="19">
        <v>5940.7646260000001</v>
      </c>
      <c r="E7273" s="23">
        <v>5.0702684219999998</v>
      </c>
      <c r="F7273" s="23">
        <v>1.3042465089999999</v>
      </c>
      <c r="G7273" s="17">
        <v>0</v>
      </c>
      <c r="H7273" s="17">
        <v>1</v>
      </c>
      <c r="I7273" s="17">
        <v>0.97846201700000002</v>
      </c>
      <c r="J7273" s="17">
        <v>2.1399999999999999E-2</v>
      </c>
      <c r="K7273" s="17">
        <v>1.1E-4</v>
      </c>
    </row>
    <row r="7274" spans="1:11" x14ac:dyDescent="0.45">
      <c r="A7274" s="10" t="s">
        <v>65</v>
      </c>
      <c r="B7274" s="20">
        <v>0.995</v>
      </c>
      <c r="C7274" s="19">
        <v>13370</v>
      </c>
      <c r="D7274" s="19">
        <v>6017.0837009999996</v>
      </c>
      <c r="E7274" s="23">
        <v>5.8072509920000002</v>
      </c>
      <c r="F7274" s="23">
        <v>1.3230436240000001</v>
      </c>
      <c r="G7274" s="17">
        <v>0</v>
      </c>
      <c r="H7274" s="17">
        <v>1</v>
      </c>
      <c r="I7274" s="17">
        <v>0.97855864999999997</v>
      </c>
      <c r="J7274" s="17">
        <v>2.1299999999999999E-2</v>
      </c>
      <c r="K7274" s="17">
        <v>1.1E-4</v>
      </c>
    </row>
    <row r="7275" spans="1:11" x14ac:dyDescent="0.45">
      <c r="A7275" s="10" t="s">
        <v>65</v>
      </c>
      <c r="B7275" s="20">
        <v>0.996</v>
      </c>
      <c r="C7275" s="19">
        <v>13383</v>
      </c>
      <c r="D7275" s="19">
        <v>6098.0535840000002</v>
      </c>
      <c r="E7275" s="23">
        <v>6.5036320349999999</v>
      </c>
      <c r="F7275" s="23">
        <v>1.341628593</v>
      </c>
      <c r="G7275" s="17">
        <v>0</v>
      </c>
      <c r="H7275" s="17">
        <v>1</v>
      </c>
      <c r="I7275" s="17">
        <v>0.97871503900000001</v>
      </c>
      <c r="J7275" s="17">
        <v>2.12E-2</v>
      </c>
      <c r="K7275" s="17">
        <v>1.0900000000000001E-4</v>
      </c>
    </row>
    <row r="7276" spans="1:11" x14ac:dyDescent="0.45">
      <c r="A7276" s="10" t="s">
        <v>65</v>
      </c>
      <c r="B7276" s="20">
        <v>0.997</v>
      </c>
      <c r="C7276" s="19">
        <v>13397</v>
      </c>
      <c r="D7276" s="19">
        <v>6199.512925</v>
      </c>
      <c r="E7276" s="23">
        <v>7.7219715750000004</v>
      </c>
      <c r="F7276" s="23">
        <v>1.3644644779999999</v>
      </c>
      <c r="G7276" s="17">
        <v>0</v>
      </c>
      <c r="H7276" s="17">
        <v>1</v>
      </c>
      <c r="I7276" s="17">
        <v>0.97882846700000004</v>
      </c>
      <c r="J7276" s="17">
        <v>2.1100000000000001E-2</v>
      </c>
      <c r="K7276" s="17">
        <v>1.08E-4</v>
      </c>
    </row>
    <row r="7277" spans="1:11" x14ac:dyDescent="0.45">
      <c r="A7277" s="10" t="s">
        <v>65</v>
      </c>
      <c r="B7277" s="20">
        <v>0.998</v>
      </c>
      <c r="C7277" s="19">
        <v>13410</v>
      </c>
      <c r="D7277" s="19">
        <v>6310.3243490000004</v>
      </c>
      <c r="E7277" s="23">
        <v>9.7151886810000008</v>
      </c>
      <c r="F7277" s="23">
        <v>1.3911305389999999</v>
      </c>
      <c r="G7277" s="17">
        <v>0</v>
      </c>
      <c r="H7277" s="17">
        <v>1</v>
      </c>
      <c r="I7277" s="17">
        <v>0.97900983200000002</v>
      </c>
      <c r="J7277" s="17">
        <v>2.0899999999999998E-2</v>
      </c>
      <c r="K7277" s="17">
        <v>1.07E-4</v>
      </c>
    </row>
    <row r="7278" spans="1:11" x14ac:dyDescent="0.45">
      <c r="A7278" s="10" t="s">
        <v>65</v>
      </c>
      <c r="B7278" s="20">
        <v>0.999</v>
      </c>
      <c r="C7278" s="19">
        <v>13422</v>
      </c>
      <c r="D7278" s="19">
        <v>6470.8325889999996</v>
      </c>
      <c r="E7278" s="23">
        <v>21.808955600000001</v>
      </c>
      <c r="F7278" s="23">
        <v>1.4214199009999999</v>
      </c>
      <c r="G7278" s="17">
        <v>0</v>
      </c>
      <c r="H7278" s="17">
        <v>1</v>
      </c>
      <c r="I7278" s="17">
        <v>0.97917177600000005</v>
      </c>
      <c r="J7278" s="17">
        <v>2.07E-2</v>
      </c>
      <c r="K7278" s="17">
        <v>1.07E-4</v>
      </c>
    </row>
    <row r="7279" spans="1:11" x14ac:dyDescent="0.45">
      <c r="A7279" s="10" t="s">
        <v>65</v>
      </c>
      <c r="B7279" s="20">
        <v>1</v>
      </c>
      <c r="C7279" s="19">
        <v>13424</v>
      </c>
      <c r="D7279" s="19">
        <v>6515.0234890000002</v>
      </c>
      <c r="E7279" s="23">
        <v>22.095449890000001</v>
      </c>
      <c r="F7279" s="23">
        <v>1.478679136</v>
      </c>
      <c r="G7279" s="17">
        <v>0</v>
      </c>
      <c r="H7279" s="17">
        <v>1</v>
      </c>
      <c r="I7279" s="17">
        <v>0.97919066600000004</v>
      </c>
      <c r="J7279" s="17">
        <v>2.07E-2</v>
      </c>
      <c r="K7279" s="17">
        <v>1.06E-4</v>
      </c>
    </row>
    <row r="7280" spans="1:11" x14ac:dyDescent="0.45">
      <c r="A7280" s="10" t="s">
        <v>67</v>
      </c>
      <c r="B7280" s="20">
        <v>0</v>
      </c>
      <c r="C7280" s="19">
        <v>4</v>
      </c>
      <c r="D7280" s="19">
        <v>1.0499999999999999E-3</v>
      </c>
      <c r="E7280" s="23">
        <v>8.9099999999999997E-4</v>
      </c>
      <c r="F7280" s="23">
        <v>5.3499999999999999E-5</v>
      </c>
      <c r="G7280" s="17">
        <v>0</v>
      </c>
      <c r="H7280" s="17">
        <v>1</v>
      </c>
      <c r="I7280" s="17">
        <v>1</v>
      </c>
      <c r="J7280" s="17">
        <v>0</v>
      </c>
      <c r="K7280" s="17">
        <v>0</v>
      </c>
    </row>
    <row r="7281" spans="1:11" x14ac:dyDescent="0.45">
      <c r="A7281" s="10" t="s">
        <v>67</v>
      </c>
      <c r="B7281" s="20">
        <v>0.01</v>
      </c>
      <c r="C7281" s="19">
        <v>56</v>
      </c>
      <c r="D7281" s="19">
        <v>0.13580210700000001</v>
      </c>
      <c r="E7281" s="23">
        <v>4.45E-3</v>
      </c>
      <c r="F7281" s="23">
        <v>3.2799999999999999E-3</v>
      </c>
      <c r="G7281" s="17">
        <v>0</v>
      </c>
      <c r="H7281" s="17">
        <v>1</v>
      </c>
      <c r="I7281" s="17">
        <v>0.59829806699999999</v>
      </c>
      <c r="J7281" s="17">
        <v>0.40170193300000001</v>
      </c>
      <c r="K7281" s="17">
        <v>0</v>
      </c>
    </row>
    <row r="7282" spans="1:11" x14ac:dyDescent="0.45">
      <c r="A7282" s="10" t="s">
        <v>67</v>
      </c>
      <c r="B7282" s="20">
        <v>0.02</v>
      </c>
      <c r="C7282" s="19">
        <v>86</v>
      </c>
      <c r="D7282" s="19">
        <v>0.31729575300000001</v>
      </c>
      <c r="E7282" s="23">
        <v>6.8500000000000002E-3</v>
      </c>
      <c r="F7282" s="23">
        <v>5.9800000000000001E-3</v>
      </c>
      <c r="G7282" s="17">
        <v>0</v>
      </c>
      <c r="H7282" s="17">
        <v>1</v>
      </c>
      <c r="I7282" s="17">
        <v>0.74273387400000002</v>
      </c>
      <c r="J7282" s="17">
        <v>0.25726612599999998</v>
      </c>
      <c r="K7282" s="17">
        <v>0</v>
      </c>
    </row>
    <row r="7283" spans="1:11" x14ac:dyDescent="0.45">
      <c r="A7283" s="10" t="s">
        <v>67</v>
      </c>
      <c r="B7283" s="20">
        <v>0.03</v>
      </c>
      <c r="C7283" s="19">
        <v>126</v>
      </c>
      <c r="D7283" s="19">
        <v>0.59790775799999996</v>
      </c>
      <c r="E7283" s="23">
        <v>7.2399999999999999E-3</v>
      </c>
      <c r="F7283" s="23">
        <v>6.94E-3</v>
      </c>
      <c r="G7283" s="17">
        <v>0</v>
      </c>
      <c r="H7283" s="17">
        <v>1</v>
      </c>
      <c r="I7283" s="17">
        <v>0.48861452500000002</v>
      </c>
      <c r="J7283" s="17">
        <v>0.51138547499999998</v>
      </c>
      <c r="K7283" s="17">
        <v>0</v>
      </c>
    </row>
    <row r="7284" spans="1:11" x14ac:dyDescent="0.45">
      <c r="A7284" s="10" t="s">
        <v>67</v>
      </c>
      <c r="B7284" s="20">
        <v>0.04</v>
      </c>
      <c r="C7284" s="19">
        <v>141</v>
      </c>
      <c r="D7284" s="19">
        <v>0.714662397</v>
      </c>
      <c r="E7284" s="23">
        <v>7.7799999999999996E-3</v>
      </c>
      <c r="F7284" s="23">
        <v>7.0600000000000003E-3</v>
      </c>
      <c r="G7284" s="17">
        <v>0</v>
      </c>
      <c r="H7284" s="17">
        <v>1</v>
      </c>
      <c r="I7284" s="17">
        <v>0.57630272199999999</v>
      </c>
      <c r="J7284" s="17">
        <v>0.42369727800000001</v>
      </c>
      <c r="K7284" s="17">
        <v>0</v>
      </c>
    </row>
    <row r="7285" spans="1:11" x14ac:dyDescent="0.45">
      <c r="A7285" s="10" t="s">
        <v>67</v>
      </c>
      <c r="B7285" s="20">
        <v>0.05</v>
      </c>
      <c r="C7285" s="19">
        <v>194</v>
      </c>
      <c r="D7285" s="19">
        <v>1.153225867</v>
      </c>
      <c r="E7285" s="23">
        <v>1.06E-2</v>
      </c>
      <c r="F7285" s="23">
        <v>8.1899999999999994E-3</v>
      </c>
      <c r="G7285" s="17">
        <v>0</v>
      </c>
      <c r="H7285" s="17">
        <v>1</v>
      </c>
      <c r="I7285" s="17">
        <v>0.47033864600000003</v>
      </c>
      <c r="J7285" s="17">
        <v>0.52966135400000003</v>
      </c>
      <c r="K7285" s="17">
        <v>0</v>
      </c>
    </row>
    <row r="7286" spans="1:11" x14ac:dyDescent="0.45">
      <c r="A7286" s="10" t="s">
        <v>67</v>
      </c>
      <c r="B7286" s="20">
        <v>0.06</v>
      </c>
      <c r="C7286" s="19">
        <v>240</v>
      </c>
      <c r="D7286" s="19">
        <v>1.660616273</v>
      </c>
      <c r="E7286" s="23">
        <v>1.1599999999999999E-2</v>
      </c>
      <c r="F7286" s="23">
        <v>1.0200000000000001E-2</v>
      </c>
      <c r="G7286" s="17">
        <v>0</v>
      </c>
      <c r="H7286" s="17">
        <v>1</v>
      </c>
      <c r="I7286" s="17">
        <v>0.42479216800000003</v>
      </c>
      <c r="J7286" s="17">
        <v>0.57520783200000003</v>
      </c>
      <c r="K7286" s="17">
        <v>0</v>
      </c>
    </row>
    <row r="7287" spans="1:11" x14ac:dyDescent="0.45">
      <c r="A7287" s="10" t="s">
        <v>67</v>
      </c>
      <c r="B7287" s="20">
        <v>7.0000000000000007E-2</v>
      </c>
      <c r="C7287" s="19">
        <v>278</v>
      </c>
      <c r="D7287" s="19">
        <v>2.121082924</v>
      </c>
      <c r="E7287" s="23">
        <v>1.2500000000000001E-2</v>
      </c>
      <c r="F7287" s="23">
        <v>1.15E-2</v>
      </c>
      <c r="G7287" s="17">
        <v>0</v>
      </c>
      <c r="H7287" s="17">
        <v>1</v>
      </c>
      <c r="I7287" s="17">
        <v>0.53571428099999996</v>
      </c>
      <c r="J7287" s="17">
        <v>0.46428571899999999</v>
      </c>
      <c r="K7287" s="17">
        <v>0</v>
      </c>
    </row>
    <row r="7288" spans="1:11" x14ac:dyDescent="0.45">
      <c r="A7288" s="10" t="s">
        <v>67</v>
      </c>
      <c r="B7288" s="20">
        <v>0.08</v>
      </c>
      <c r="C7288" s="19">
        <v>317</v>
      </c>
      <c r="D7288" s="19">
        <v>2.6521274930000001</v>
      </c>
      <c r="E7288" s="23">
        <v>1.46E-2</v>
      </c>
      <c r="F7288" s="23">
        <v>1.26E-2</v>
      </c>
      <c r="G7288" s="17">
        <v>0</v>
      </c>
      <c r="H7288" s="17">
        <v>1</v>
      </c>
      <c r="I7288" s="17">
        <v>0.50644420999999995</v>
      </c>
      <c r="J7288" s="17">
        <v>0.49355578999999999</v>
      </c>
      <c r="K7288" s="17">
        <v>0</v>
      </c>
    </row>
    <row r="7289" spans="1:11" x14ac:dyDescent="0.45">
      <c r="A7289" s="10" t="s">
        <v>67</v>
      </c>
      <c r="B7289" s="20">
        <v>0.09</v>
      </c>
      <c r="C7289" s="19">
        <v>352</v>
      </c>
      <c r="D7289" s="19">
        <v>3.1751671259999998</v>
      </c>
      <c r="E7289" s="23">
        <v>1.5599999999999999E-2</v>
      </c>
      <c r="F7289" s="23">
        <v>1.38E-2</v>
      </c>
      <c r="G7289" s="17">
        <v>0</v>
      </c>
      <c r="H7289" s="17">
        <v>1</v>
      </c>
      <c r="I7289" s="17">
        <v>0.47233526100000001</v>
      </c>
      <c r="J7289" s="17">
        <v>0.52766473899999999</v>
      </c>
      <c r="K7289" s="17">
        <v>0</v>
      </c>
    </row>
    <row r="7290" spans="1:11" x14ac:dyDescent="0.45">
      <c r="A7290" s="10" t="s">
        <v>67</v>
      </c>
      <c r="B7290" s="20">
        <v>0.1</v>
      </c>
      <c r="C7290" s="19">
        <v>391</v>
      </c>
      <c r="D7290" s="19">
        <v>3.790584468</v>
      </c>
      <c r="E7290" s="23">
        <v>1.5800000000000002E-2</v>
      </c>
      <c r="F7290" s="23">
        <v>1.4800000000000001E-2</v>
      </c>
      <c r="G7290" s="17">
        <v>0</v>
      </c>
      <c r="H7290" s="17">
        <v>1</v>
      </c>
      <c r="I7290" s="17">
        <v>0.533851466</v>
      </c>
      <c r="J7290" s="17">
        <v>0.466148534</v>
      </c>
      <c r="K7290" s="17">
        <v>0</v>
      </c>
    </row>
    <row r="7291" spans="1:11" x14ac:dyDescent="0.45">
      <c r="A7291" s="10" t="s">
        <v>67</v>
      </c>
      <c r="B7291" s="20">
        <v>0.11</v>
      </c>
      <c r="C7291" s="19">
        <v>407</v>
      </c>
      <c r="D7291" s="19">
        <v>4.0468394910000001</v>
      </c>
      <c r="E7291" s="23">
        <v>1.61E-2</v>
      </c>
      <c r="F7291" s="23">
        <v>1.5299999999999999E-2</v>
      </c>
      <c r="G7291" s="17">
        <v>0</v>
      </c>
      <c r="H7291" s="17">
        <v>1</v>
      </c>
      <c r="I7291" s="17">
        <v>0.56778161000000005</v>
      </c>
      <c r="J7291" s="17">
        <v>0.43221839000000001</v>
      </c>
      <c r="K7291" s="17">
        <v>0</v>
      </c>
    </row>
    <row r="7292" spans="1:11" x14ac:dyDescent="0.45">
      <c r="A7292" s="10" t="s">
        <v>67</v>
      </c>
      <c r="B7292" s="20">
        <v>0.12</v>
      </c>
      <c r="C7292" s="19">
        <v>469</v>
      </c>
      <c r="D7292" s="19">
        <v>5.0884672210000002</v>
      </c>
      <c r="E7292" s="23">
        <v>1.8599999999999998E-2</v>
      </c>
      <c r="F7292" s="23">
        <v>1.6299999999999999E-2</v>
      </c>
      <c r="G7292" s="17">
        <v>0</v>
      </c>
      <c r="H7292" s="17">
        <v>1</v>
      </c>
      <c r="I7292" s="17">
        <v>0.577112081</v>
      </c>
      <c r="J7292" s="17">
        <v>0.422887919</v>
      </c>
      <c r="K7292" s="17">
        <v>0</v>
      </c>
    </row>
    <row r="7293" spans="1:11" x14ac:dyDescent="0.45">
      <c r="A7293" s="10" t="s">
        <v>67</v>
      </c>
      <c r="B7293" s="20">
        <v>0.13</v>
      </c>
      <c r="C7293" s="19">
        <v>505</v>
      </c>
      <c r="D7293" s="19">
        <v>5.815782327</v>
      </c>
      <c r="E7293" s="23">
        <v>2.0899999999999998E-2</v>
      </c>
      <c r="F7293" s="23">
        <v>1.7100000000000001E-2</v>
      </c>
      <c r="G7293" s="17">
        <v>0</v>
      </c>
      <c r="H7293" s="17">
        <v>1</v>
      </c>
      <c r="I7293" s="17">
        <v>0.61715954799999995</v>
      </c>
      <c r="J7293" s="17">
        <v>0.382840452</v>
      </c>
      <c r="K7293" s="17">
        <v>0</v>
      </c>
    </row>
    <row r="7294" spans="1:11" x14ac:dyDescent="0.45">
      <c r="A7294" s="10" t="s">
        <v>67</v>
      </c>
      <c r="B7294" s="20">
        <v>0.14000000000000001</v>
      </c>
      <c r="C7294" s="19">
        <v>542</v>
      </c>
      <c r="D7294" s="19">
        <v>6.6267277849999999</v>
      </c>
      <c r="E7294" s="23">
        <v>2.2700000000000001E-2</v>
      </c>
      <c r="F7294" s="23">
        <v>1.84E-2</v>
      </c>
      <c r="G7294" s="17">
        <v>0</v>
      </c>
      <c r="H7294" s="17">
        <v>1</v>
      </c>
      <c r="I7294" s="17">
        <v>0.53744740000000002</v>
      </c>
      <c r="J7294" s="17">
        <v>0.46255259999999998</v>
      </c>
      <c r="K7294" s="17">
        <v>0</v>
      </c>
    </row>
    <row r="7295" spans="1:11" x14ac:dyDescent="0.45">
      <c r="A7295" s="10" t="s">
        <v>67</v>
      </c>
      <c r="B7295" s="20">
        <v>0.15</v>
      </c>
      <c r="C7295" s="19">
        <v>582</v>
      </c>
      <c r="D7295" s="19">
        <v>7.5498553519999998</v>
      </c>
      <c r="E7295" s="23">
        <v>2.4E-2</v>
      </c>
      <c r="F7295" s="23">
        <v>2.06E-2</v>
      </c>
      <c r="G7295" s="17">
        <v>0</v>
      </c>
      <c r="H7295" s="17">
        <v>1</v>
      </c>
      <c r="I7295" s="17">
        <v>0.57671653300000003</v>
      </c>
      <c r="J7295" s="17">
        <v>0.42328346700000002</v>
      </c>
      <c r="K7295" s="17">
        <v>0</v>
      </c>
    </row>
    <row r="7296" spans="1:11" x14ac:dyDescent="0.45">
      <c r="A7296" s="10" t="s">
        <v>67</v>
      </c>
      <c r="B7296" s="20">
        <v>0.16</v>
      </c>
      <c r="C7296" s="19">
        <v>604</v>
      </c>
      <c r="D7296" s="19">
        <v>8.0910603890000008</v>
      </c>
      <c r="E7296" s="23">
        <v>2.46E-2</v>
      </c>
      <c r="F7296" s="23">
        <v>2.1600000000000001E-2</v>
      </c>
      <c r="G7296" s="17">
        <v>0</v>
      </c>
      <c r="H7296" s="17">
        <v>1</v>
      </c>
      <c r="I7296" s="17">
        <v>0.60349826200000001</v>
      </c>
      <c r="J7296" s="17">
        <v>0.39650173799999999</v>
      </c>
      <c r="K7296" s="17">
        <v>0</v>
      </c>
    </row>
    <row r="7297" spans="1:11" x14ac:dyDescent="0.45">
      <c r="A7297" s="10" t="s">
        <v>67</v>
      </c>
      <c r="B7297" s="20">
        <v>0.17</v>
      </c>
      <c r="C7297" s="19">
        <v>655</v>
      </c>
      <c r="D7297" s="19">
        <v>9.3743827609999997</v>
      </c>
      <c r="E7297" s="23">
        <v>2.5499999999999998E-2</v>
      </c>
      <c r="F7297" s="23">
        <v>2.29E-2</v>
      </c>
      <c r="G7297" s="17">
        <v>0</v>
      </c>
      <c r="H7297" s="17">
        <v>1</v>
      </c>
      <c r="I7297" s="17">
        <v>0.64702611499999996</v>
      </c>
      <c r="J7297" s="17">
        <v>0.35297388499999999</v>
      </c>
      <c r="K7297" s="17">
        <v>0</v>
      </c>
    </row>
    <row r="7298" spans="1:11" x14ac:dyDescent="0.45">
      <c r="A7298" s="10" t="s">
        <v>67</v>
      </c>
      <c r="B7298" s="20">
        <v>0.18</v>
      </c>
      <c r="C7298" s="19">
        <v>676</v>
      </c>
      <c r="D7298" s="19">
        <v>9.9319000440000007</v>
      </c>
      <c r="E7298" s="23">
        <v>2.6700000000000002E-2</v>
      </c>
      <c r="F7298" s="23">
        <v>2.3900000000000001E-2</v>
      </c>
      <c r="G7298" s="17">
        <v>0</v>
      </c>
      <c r="H7298" s="17">
        <v>1</v>
      </c>
      <c r="I7298" s="17">
        <v>0.66767232499999996</v>
      </c>
      <c r="J7298" s="17">
        <v>0.33232767499999999</v>
      </c>
      <c r="K7298" s="17">
        <v>0</v>
      </c>
    </row>
    <row r="7299" spans="1:11" x14ac:dyDescent="0.45">
      <c r="A7299" s="10" t="s">
        <v>67</v>
      </c>
      <c r="B7299" s="20">
        <v>0.19</v>
      </c>
      <c r="C7299" s="19">
        <v>723</v>
      </c>
      <c r="D7299" s="19">
        <v>11.20075544</v>
      </c>
      <c r="E7299" s="23">
        <v>2.7E-2</v>
      </c>
      <c r="F7299" s="23">
        <v>2.46E-2</v>
      </c>
      <c r="G7299" s="17">
        <v>0</v>
      </c>
      <c r="H7299" s="17">
        <v>1</v>
      </c>
      <c r="I7299" s="17">
        <v>0.57995235899999997</v>
      </c>
      <c r="J7299" s="17">
        <v>0.42004764100000003</v>
      </c>
      <c r="K7299" s="17">
        <v>0</v>
      </c>
    </row>
    <row r="7300" spans="1:11" x14ac:dyDescent="0.45">
      <c r="A7300" s="10" t="s">
        <v>67</v>
      </c>
      <c r="B7300" s="20">
        <v>0.2</v>
      </c>
      <c r="C7300" s="19">
        <v>766</v>
      </c>
      <c r="D7300" s="19">
        <v>12.38161652</v>
      </c>
      <c r="E7300" s="23">
        <v>2.7799999999999998E-2</v>
      </c>
      <c r="F7300" s="23">
        <v>2.5899999999999999E-2</v>
      </c>
      <c r="G7300" s="17">
        <v>0</v>
      </c>
      <c r="H7300" s="17">
        <v>1</v>
      </c>
      <c r="I7300" s="17">
        <v>0.59016329300000003</v>
      </c>
      <c r="J7300" s="17">
        <v>0.40983670700000002</v>
      </c>
      <c r="K7300" s="17">
        <v>0</v>
      </c>
    </row>
    <row r="7301" spans="1:11" x14ac:dyDescent="0.45">
      <c r="A7301" s="10" t="s">
        <v>67</v>
      </c>
      <c r="B7301" s="20">
        <v>0.21</v>
      </c>
      <c r="C7301" s="19">
        <v>791</v>
      </c>
      <c r="D7301" s="19">
        <v>13.10243723</v>
      </c>
      <c r="E7301" s="23">
        <v>3.0300000000000001E-2</v>
      </c>
      <c r="F7301" s="23">
        <v>2.6499999999999999E-2</v>
      </c>
      <c r="G7301" s="17">
        <v>0</v>
      </c>
      <c r="H7301" s="17">
        <v>1</v>
      </c>
      <c r="I7301" s="17">
        <v>0.58357747400000004</v>
      </c>
      <c r="J7301" s="17">
        <v>0.41642252600000002</v>
      </c>
      <c r="K7301" s="17">
        <v>0</v>
      </c>
    </row>
    <row r="7302" spans="1:11" x14ac:dyDescent="0.45">
      <c r="A7302" s="10" t="s">
        <v>67</v>
      </c>
      <c r="B7302" s="20">
        <v>0.22</v>
      </c>
      <c r="C7302" s="19">
        <v>834</v>
      </c>
      <c r="D7302" s="19">
        <v>14.43591792</v>
      </c>
      <c r="E7302" s="23">
        <v>3.1800000000000002E-2</v>
      </c>
      <c r="F7302" s="23">
        <v>2.76E-2</v>
      </c>
      <c r="G7302" s="17">
        <v>0</v>
      </c>
      <c r="H7302" s="17">
        <v>1</v>
      </c>
      <c r="I7302" s="17">
        <v>0.53624570100000002</v>
      </c>
      <c r="J7302" s="17">
        <v>0.46375429899999998</v>
      </c>
      <c r="K7302" s="17">
        <v>0</v>
      </c>
    </row>
    <row r="7303" spans="1:11" x14ac:dyDescent="0.45">
      <c r="A7303" s="10" t="s">
        <v>67</v>
      </c>
      <c r="B7303" s="20">
        <v>0.23</v>
      </c>
      <c r="C7303" s="19">
        <v>873</v>
      </c>
      <c r="D7303" s="19">
        <v>15.67571442</v>
      </c>
      <c r="E7303" s="23">
        <v>3.1800000000000002E-2</v>
      </c>
      <c r="F7303" s="23">
        <v>2.7900000000000001E-2</v>
      </c>
      <c r="G7303" s="17">
        <v>0</v>
      </c>
      <c r="H7303" s="17">
        <v>1</v>
      </c>
      <c r="I7303" s="17">
        <v>0.56174387199999998</v>
      </c>
      <c r="J7303" s="17">
        <v>0.43825612800000002</v>
      </c>
      <c r="K7303" s="17">
        <v>0</v>
      </c>
    </row>
    <row r="7304" spans="1:11" x14ac:dyDescent="0.45">
      <c r="A7304" s="10" t="s">
        <v>67</v>
      </c>
      <c r="B7304" s="20">
        <v>0.24</v>
      </c>
      <c r="C7304" s="19">
        <v>919</v>
      </c>
      <c r="D7304" s="19">
        <v>17.185219879999998</v>
      </c>
      <c r="E7304" s="23">
        <v>3.3599999999999998E-2</v>
      </c>
      <c r="F7304" s="23">
        <v>2.9700000000000001E-2</v>
      </c>
      <c r="G7304" s="17">
        <v>0</v>
      </c>
      <c r="H7304" s="17">
        <v>1</v>
      </c>
      <c r="I7304" s="17">
        <v>0.58660998200000003</v>
      </c>
      <c r="J7304" s="17">
        <v>0.41339001800000003</v>
      </c>
      <c r="K7304" s="17">
        <v>0</v>
      </c>
    </row>
    <row r="7305" spans="1:11" x14ac:dyDescent="0.45">
      <c r="A7305" s="10" t="s">
        <v>67</v>
      </c>
      <c r="B7305" s="20">
        <v>0.25</v>
      </c>
      <c r="C7305" s="19">
        <v>957</v>
      </c>
      <c r="D7305" s="19">
        <v>18.475874449999999</v>
      </c>
      <c r="E7305" s="23">
        <v>3.4000000000000002E-2</v>
      </c>
      <c r="F7305" s="23">
        <v>3.0300000000000001E-2</v>
      </c>
      <c r="G7305" s="17">
        <v>0</v>
      </c>
      <c r="H7305" s="17">
        <v>1</v>
      </c>
      <c r="I7305" s="17">
        <v>0.58945307700000005</v>
      </c>
      <c r="J7305" s="17">
        <v>0.41054692300000001</v>
      </c>
      <c r="K7305" s="17">
        <v>0</v>
      </c>
    </row>
    <row r="7306" spans="1:11" x14ac:dyDescent="0.45">
      <c r="A7306" s="10" t="s">
        <v>67</v>
      </c>
      <c r="B7306" s="20">
        <v>0.26</v>
      </c>
      <c r="C7306" s="19">
        <v>987</v>
      </c>
      <c r="D7306" s="19">
        <v>19.506438670000001</v>
      </c>
      <c r="E7306" s="23">
        <v>3.4599999999999999E-2</v>
      </c>
      <c r="F7306" s="23">
        <v>3.1300000000000001E-2</v>
      </c>
      <c r="G7306" s="17">
        <v>0</v>
      </c>
      <c r="H7306" s="17">
        <v>1</v>
      </c>
      <c r="I7306" s="17">
        <v>0.58540349999999997</v>
      </c>
      <c r="J7306" s="17">
        <v>0.41459649999999998</v>
      </c>
      <c r="K7306" s="17">
        <v>0</v>
      </c>
    </row>
    <row r="7307" spans="1:11" x14ac:dyDescent="0.45">
      <c r="A7307" s="10" t="s">
        <v>67</v>
      </c>
      <c r="B7307" s="20">
        <v>0.27</v>
      </c>
      <c r="C7307" s="19">
        <v>1033</v>
      </c>
      <c r="D7307" s="19">
        <v>21.164241369999999</v>
      </c>
      <c r="E7307" s="23">
        <v>3.5999999999999997E-2</v>
      </c>
      <c r="F7307" s="23">
        <v>3.2199999999999999E-2</v>
      </c>
      <c r="G7307" s="17">
        <v>0</v>
      </c>
      <c r="H7307" s="17">
        <v>1</v>
      </c>
      <c r="I7307" s="17">
        <v>0.61784464400000005</v>
      </c>
      <c r="J7307" s="17">
        <v>0.382155356</v>
      </c>
      <c r="K7307" s="17">
        <v>0</v>
      </c>
    </row>
    <row r="7308" spans="1:11" x14ac:dyDescent="0.45">
      <c r="A7308" s="10" t="s">
        <v>67</v>
      </c>
      <c r="B7308" s="20">
        <v>0.28000000000000003</v>
      </c>
      <c r="C7308" s="19">
        <v>1061</v>
      </c>
      <c r="D7308" s="19">
        <v>22.204618140000001</v>
      </c>
      <c r="E7308" s="23">
        <v>3.7900000000000003E-2</v>
      </c>
      <c r="F7308" s="23">
        <v>3.3599999999999998E-2</v>
      </c>
      <c r="G7308" s="17">
        <v>0</v>
      </c>
      <c r="H7308" s="17">
        <v>1</v>
      </c>
      <c r="I7308" s="17">
        <v>0.62743376399999995</v>
      </c>
      <c r="J7308" s="17">
        <v>0.372566236</v>
      </c>
      <c r="K7308" s="17">
        <v>0</v>
      </c>
    </row>
    <row r="7309" spans="1:11" x14ac:dyDescent="0.45">
      <c r="A7309" s="10" t="s">
        <v>67</v>
      </c>
      <c r="B7309" s="20">
        <v>0.28999999999999998</v>
      </c>
      <c r="C7309" s="19">
        <v>1097</v>
      </c>
      <c r="D7309" s="19">
        <v>23.576879219999999</v>
      </c>
      <c r="E7309" s="23">
        <v>3.9E-2</v>
      </c>
      <c r="F7309" s="23">
        <v>3.4599999999999999E-2</v>
      </c>
      <c r="G7309" s="17">
        <v>0</v>
      </c>
      <c r="H7309" s="17">
        <v>1</v>
      </c>
      <c r="I7309" s="17">
        <v>0.61585574200000004</v>
      </c>
      <c r="J7309" s="17">
        <v>0.38414425800000002</v>
      </c>
      <c r="K7309" s="17">
        <v>0</v>
      </c>
    </row>
    <row r="7310" spans="1:11" x14ac:dyDescent="0.45">
      <c r="A7310" s="10" t="s">
        <v>67</v>
      </c>
      <c r="B7310" s="20">
        <v>0.31</v>
      </c>
      <c r="C7310" s="19">
        <v>1187</v>
      </c>
      <c r="D7310" s="19">
        <v>27.145227500000001</v>
      </c>
      <c r="E7310" s="23">
        <v>4.0399999999999998E-2</v>
      </c>
      <c r="F7310" s="23">
        <v>3.6400000000000002E-2</v>
      </c>
      <c r="G7310" s="17">
        <v>0</v>
      </c>
      <c r="H7310" s="17">
        <v>1</v>
      </c>
      <c r="I7310" s="17">
        <v>0.66006891499999998</v>
      </c>
      <c r="J7310" s="17">
        <v>0.33993108500000002</v>
      </c>
      <c r="K7310" s="17">
        <v>0</v>
      </c>
    </row>
    <row r="7311" spans="1:11" x14ac:dyDescent="0.45">
      <c r="A7311" s="10" t="s">
        <v>67</v>
      </c>
      <c r="B7311" s="20">
        <v>0.32</v>
      </c>
      <c r="C7311" s="19">
        <v>1206</v>
      </c>
      <c r="D7311" s="19">
        <v>27.91551896</v>
      </c>
      <c r="E7311" s="23">
        <v>4.0599999999999997E-2</v>
      </c>
      <c r="F7311" s="23">
        <v>3.6900000000000002E-2</v>
      </c>
      <c r="G7311" s="17">
        <v>0</v>
      </c>
      <c r="H7311" s="17">
        <v>1</v>
      </c>
      <c r="I7311" s="17">
        <v>0.64531662599999995</v>
      </c>
      <c r="J7311" s="17">
        <v>0.354683374</v>
      </c>
      <c r="K7311" s="17">
        <v>0</v>
      </c>
    </row>
    <row r="7312" spans="1:11" x14ac:dyDescent="0.45">
      <c r="A7312" s="10" t="s">
        <v>67</v>
      </c>
      <c r="B7312" s="20">
        <v>0.33</v>
      </c>
      <c r="C7312" s="19">
        <v>1254</v>
      </c>
      <c r="D7312" s="19">
        <v>29.882918149999998</v>
      </c>
      <c r="E7312" s="23">
        <v>4.3099999999999999E-2</v>
      </c>
      <c r="F7312" s="23">
        <v>3.7900000000000003E-2</v>
      </c>
      <c r="G7312" s="17">
        <v>0</v>
      </c>
      <c r="H7312" s="17">
        <v>1</v>
      </c>
      <c r="I7312" s="17">
        <v>0.61614208199999998</v>
      </c>
      <c r="J7312" s="17">
        <v>0.38385791800000002</v>
      </c>
      <c r="K7312" s="17">
        <v>0</v>
      </c>
    </row>
    <row r="7313" spans="1:11" x14ac:dyDescent="0.45">
      <c r="A7313" s="10" t="s">
        <v>67</v>
      </c>
      <c r="B7313" s="20">
        <v>0.34</v>
      </c>
      <c r="C7313" s="19">
        <v>1298</v>
      </c>
      <c r="D7313" s="19">
        <v>31.82188502</v>
      </c>
      <c r="E7313" s="23">
        <v>4.58E-2</v>
      </c>
      <c r="F7313" s="23">
        <v>3.9E-2</v>
      </c>
      <c r="G7313" s="17">
        <v>0</v>
      </c>
      <c r="H7313" s="17">
        <v>1</v>
      </c>
      <c r="I7313" s="17">
        <v>0.63701176299999995</v>
      </c>
      <c r="J7313" s="17">
        <v>0.36298823699999999</v>
      </c>
      <c r="K7313" s="17">
        <v>0</v>
      </c>
    </row>
    <row r="7314" spans="1:11" x14ac:dyDescent="0.45">
      <c r="A7314" s="10" t="s">
        <v>67</v>
      </c>
      <c r="B7314" s="20">
        <v>0.35</v>
      </c>
      <c r="C7314" s="19">
        <v>1333</v>
      </c>
      <c r="D7314" s="19">
        <v>33.484319509999999</v>
      </c>
      <c r="E7314" s="23">
        <v>5.0200000000000002E-2</v>
      </c>
      <c r="F7314" s="23">
        <v>4.0300000000000002E-2</v>
      </c>
      <c r="G7314" s="17">
        <v>0</v>
      </c>
      <c r="H7314" s="17">
        <v>1</v>
      </c>
      <c r="I7314" s="17">
        <v>0.63544970099999998</v>
      </c>
      <c r="J7314" s="17">
        <v>0.36455029900000002</v>
      </c>
      <c r="K7314" s="17">
        <v>0</v>
      </c>
    </row>
    <row r="7315" spans="1:11" x14ac:dyDescent="0.45">
      <c r="A7315" s="10" t="s">
        <v>67</v>
      </c>
      <c r="B7315" s="20">
        <v>0.36</v>
      </c>
      <c r="C7315" s="19">
        <v>1373</v>
      </c>
      <c r="D7315" s="19">
        <v>35.577112149999998</v>
      </c>
      <c r="E7315" s="23">
        <v>5.45E-2</v>
      </c>
      <c r="F7315" s="23">
        <v>4.1399999999999999E-2</v>
      </c>
      <c r="G7315" s="17">
        <v>0</v>
      </c>
      <c r="H7315" s="17">
        <v>1</v>
      </c>
      <c r="I7315" s="17">
        <v>0.65821565999999998</v>
      </c>
      <c r="J7315" s="17">
        <v>0.34178434000000002</v>
      </c>
      <c r="K7315" s="17">
        <v>0</v>
      </c>
    </row>
    <row r="7316" spans="1:11" x14ac:dyDescent="0.45">
      <c r="A7316" s="10" t="s">
        <v>67</v>
      </c>
      <c r="B7316" s="20">
        <v>0.37</v>
      </c>
      <c r="C7316" s="19">
        <v>1413</v>
      </c>
      <c r="D7316" s="19">
        <v>37.879444530000001</v>
      </c>
      <c r="E7316" s="23">
        <v>6.0008129E-2</v>
      </c>
      <c r="F7316" s="23">
        <v>4.3700000000000003E-2</v>
      </c>
      <c r="G7316" s="17">
        <v>0</v>
      </c>
      <c r="H7316" s="17">
        <v>1</v>
      </c>
      <c r="I7316" s="17">
        <v>0.67929044500000002</v>
      </c>
      <c r="J7316" s="17">
        <v>0.32070955499999998</v>
      </c>
      <c r="K7316" s="17">
        <v>0</v>
      </c>
    </row>
    <row r="7317" spans="1:11" x14ac:dyDescent="0.45">
      <c r="A7317" s="10" t="s">
        <v>67</v>
      </c>
      <c r="B7317" s="20">
        <v>0.38</v>
      </c>
      <c r="C7317" s="19">
        <v>1444</v>
      </c>
      <c r="D7317" s="19">
        <v>39.761828809999997</v>
      </c>
      <c r="E7317" s="23">
        <v>6.2100000000000002E-2</v>
      </c>
      <c r="F7317" s="23">
        <v>4.6199999999999998E-2</v>
      </c>
      <c r="G7317" s="17">
        <v>0</v>
      </c>
      <c r="H7317" s="17">
        <v>1</v>
      </c>
      <c r="I7317" s="17">
        <v>0.69138844099999996</v>
      </c>
      <c r="J7317" s="17">
        <v>0.30861155899999998</v>
      </c>
      <c r="K7317" s="17">
        <v>0</v>
      </c>
    </row>
    <row r="7318" spans="1:11" x14ac:dyDescent="0.45">
      <c r="A7318" s="10" t="s">
        <v>67</v>
      </c>
      <c r="B7318" s="20">
        <v>0.39</v>
      </c>
      <c r="C7318" s="19">
        <v>1485</v>
      </c>
      <c r="D7318" s="19">
        <v>42.383529789999997</v>
      </c>
      <c r="E7318" s="23">
        <v>6.8500000000000005E-2</v>
      </c>
      <c r="F7318" s="23">
        <v>4.8399999999999999E-2</v>
      </c>
      <c r="G7318" s="17">
        <v>0</v>
      </c>
      <c r="H7318" s="17">
        <v>1</v>
      </c>
      <c r="I7318" s="17">
        <v>0.70646916599999998</v>
      </c>
      <c r="J7318" s="17">
        <v>0.29146275599999999</v>
      </c>
      <c r="K7318" s="17">
        <v>2.0699999999999998E-3</v>
      </c>
    </row>
    <row r="7319" spans="1:11" x14ac:dyDescent="0.45">
      <c r="A7319" s="10" t="s">
        <v>67</v>
      </c>
      <c r="B7319" s="20">
        <v>0.4</v>
      </c>
      <c r="C7319" s="19">
        <v>1519</v>
      </c>
      <c r="D7319" s="19">
        <v>44.800413040000002</v>
      </c>
      <c r="E7319" s="23">
        <v>7.3099999999999998E-2</v>
      </c>
      <c r="F7319" s="23">
        <v>4.9700000000000001E-2</v>
      </c>
      <c r="G7319" s="17">
        <v>0</v>
      </c>
      <c r="H7319" s="17">
        <v>1</v>
      </c>
      <c r="I7319" s="17">
        <v>0.71980462700000003</v>
      </c>
      <c r="J7319" s="17">
        <v>0.278221251</v>
      </c>
      <c r="K7319" s="17">
        <v>1.97E-3</v>
      </c>
    </row>
    <row r="7320" spans="1:11" x14ac:dyDescent="0.45">
      <c r="A7320" s="10" t="s">
        <v>67</v>
      </c>
      <c r="B7320" s="20">
        <v>0.41</v>
      </c>
      <c r="C7320" s="19">
        <v>1564</v>
      </c>
      <c r="D7320" s="19">
        <v>48.147184260000003</v>
      </c>
      <c r="E7320" s="23">
        <v>7.4800000000000005E-2</v>
      </c>
      <c r="F7320" s="23">
        <v>5.0299999999999997E-2</v>
      </c>
      <c r="G7320" s="17">
        <v>0</v>
      </c>
      <c r="H7320" s="17">
        <v>1</v>
      </c>
      <c r="I7320" s="17">
        <v>0.73540300300000006</v>
      </c>
      <c r="J7320" s="17">
        <v>0.262732774</v>
      </c>
      <c r="K7320" s="17">
        <v>1.8600000000000001E-3</v>
      </c>
    </row>
    <row r="7321" spans="1:11" x14ac:dyDescent="0.45">
      <c r="A7321" s="10" t="s">
        <v>67</v>
      </c>
      <c r="B7321" s="20">
        <v>0.42</v>
      </c>
      <c r="C7321" s="19">
        <v>1565</v>
      </c>
      <c r="D7321" s="19">
        <v>48.221997119999997</v>
      </c>
      <c r="E7321" s="23">
        <v>7.4800000000000005E-2</v>
      </c>
      <c r="F7321" s="23">
        <v>5.2600000000000001E-2</v>
      </c>
      <c r="G7321" s="17">
        <v>0</v>
      </c>
      <c r="H7321" s="17">
        <v>1</v>
      </c>
      <c r="I7321" s="17">
        <v>0.73584201400000004</v>
      </c>
      <c r="J7321" s="17">
        <v>0.26229685600000002</v>
      </c>
      <c r="K7321" s="17">
        <v>1.8600000000000001E-3</v>
      </c>
    </row>
    <row r="7322" spans="1:11" x14ac:dyDescent="0.45">
      <c r="A7322" s="10" t="s">
        <v>67</v>
      </c>
      <c r="B7322" s="20">
        <v>0.43</v>
      </c>
      <c r="C7322" s="19">
        <v>1615</v>
      </c>
      <c r="D7322" s="19">
        <v>52.033792529999999</v>
      </c>
      <c r="E7322" s="23">
        <v>7.8200000000000006E-2</v>
      </c>
      <c r="F7322" s="23">
        <v>5.8900000000000001E-2</v>
      </c>
      <c r="G7322" s="17">
        <v>0</v>
      </c>
      <c r="H7322" s="17">
        <v>1</v>
      </c>
      <c r="I7322" s="17">
        <v>0.75041498299999998</v>
      </c>
      <c r="J7322" s="17">
        <v>0.247826561</v>
      </c>
      <c r="K7322" s="17">
        <v>1.7600000000000001E-3</v>
      </c>
    </row>
    <row r="7323" spans="1:11" x14ac:dyDescent="0.45">
      <c r="A7323" s="10" t="s">
        <v>67</v>
      </c>
      <c r="B7323" s="20">
        <v>0.44</v>
      </c>
      <c r="C7323" s="19">
        <v>1671</v>
      </c>
      <c r="D7323" s="19">
        <v>56.420004839999997</v>
      </c>
      <c r="E7323" s="23">
        <v>7.8399999999999997E-2</v>
      </c>
      <c r="F7323" s="23">
        <v>6.25E-2</v>
      </c>
      <c r="G7323" s="17">
        <v>0</v>
      </c>
      <c r="H7323" s="17">
        <v>1</v>
      </c>
      <c r="I7323" s="17">
        <v>0.77370255300000002</v>
      </c>
      <c r="J7323" s="17">
        <v>0.22470306400000001</v>
      </c>
      <c r="K7323" s="17">
        <v>1.5900000000000001E-3</v>
      </c>
    </row>
    <row r="7324" spans="1:11" x14ac:dyDescent="0.45">
      <c r="A7324" s="10" t="s">
        <v>67</v>
      </c>
      <c r="B7324" s="20">
        <v>0.45</v>
      </c>
      <c r="C7324" s="19">
        <v>1713</v>
      </c>
      <c r="D7324" s="19">
        <v>59.735124220000003</v>
      </c>
      <c r="E7324" s="23">
        <v>7.9000000000000001E-2</v>
      </c>
      <c r="F7324" s="23">
        <v>6.4500000000000002E-2</v>
      </c>
      <c r="G7324" s="17">
        <v>0</v>
      </c>
      <c r="H7324" s="17">
        <v>1</v>
      </c>
      <c r="I7324" s="17">
        <v>0.78384253999999998</v>
      </c>
      <c r="J7324" s="17">
        <v>0.214634519</v>
      </c>
      <c r="K7324" s="17">
        <v>1.5200000000000001E-3</v>
      </c>
    </row>
    <row r="7325" spans="1:11" x14ac:dyDescent="0.45">
      <c r="A7325" s="10" t="s">
        <v>67</v>
      </c>
      <c r="B7325" s="20">
        <v>0.46</v>
      </c>
      <c r="C7325" s="19">
        <v>1746</v>
      </c>
      <c r="D7325" s="19">
        <v>62.3841714</v>
      </c>
      <c r="E7325" s="23">
        <v>8.0500000000000002E-2</v>
      </c>
      <c r="F7325" s="23">
        <v>6.7599999999999993E-2</v>
      </c>
      <c r="G7325" s="17">
        <v>0</v>
      </c>
      <c r="H7325" s="17">
        <v>1</v>
      </c>
      <c r="I7325" s="17">
        <v>0.791559228</v>
      </c>
      <c r="J7325" s="17">
        <v>0.206994594</v>
      </c>
      <c r="K7325" s="17">
        <v>1.4499999999999999E-3</v>
      </c>
    </row>
    <row r="7326" spans="1:11" x14ac:dyDescent="0.45">
      <c r="A7326" s="10" t="s">
        <v>67</v>
      </c>
      <c r="B7326" s="20">
        <v>0.47</v>
      </c>
      <c r="C7326" s="19">
        <v>1789</v>
      </c>
      <c r="D7326" s="19">
        <v>65.860383150000004</v>
      </c>
      <c r="E7326" s="23">
        <v>8.2400000000000001E-2</v>
      </c>
      <c r="F7326" s="23">
        <v>7.0000000000000007E-2</v>
      </c>
      <c r="G7326" s="17">
        <v>0</v>
      </c>
      <c r="H7326" s="17">
        <v>1</v>
      </c>
      <c r="I7326" s="17">
        <v>0.801046955</v>
      </c>
      <c r="J7326" s="17">
        <v>0.19757269299999999</v>
      </c>
      <c r="K7326" s="17">
        <v>1.3799999999999999E-3</v>
      </c>
    </row>
    <row r="7327" spans="1:11" x14ac:dyDescent="0.45">
      <c r="A7327" s="10" t="s">
        <v>67</v>
      </c>
      <c r="B7327" s="20">
        <v>0.48</v>
      </c>
      <c r="C7327" s="19">
        <v>1825</v>
      </c>
      <c r="D7327" s="19">
        <v>68.939063849999997</v>
      </c>
      <c r="E7327" s="23">
        <v>8.7099999999999997E-2</v>
      </c>
      <c r="F7327" s="23">
        <v>7.3300000000000004E-2</v>
      </c>
      <c r="G7327" s="17">
        <v>0</v>
      </c>
      <c r="H7327" s="17">
        <v>1</v>
      </c>
      <c r="I7327" s="17">
        <v>0.81006302200000002</v>
      </c>
      <c r="J7327" s="17">
        <v>0.188619181</v>
      </c>
      <c r="K7327" s="17">
        <v>1.32E-3</v>
      </c>
    </row>
    <row r="7328" spans="1:11" x14ac:dyDescent="0.45">
      <c r="A7328" s="10" t="s">
        <v>67</v>
      </c>
      <c r="B7328" s="20">
        <v>0.49</v>
      </c>
      <c r="C7328" s="19">
        <v>1865</v>
      </c>
      <c r="D7328" s="19">
        <v>72.487069840000004</v>
      </c>
      <c r="E7328" s="23">
        <v>9.1999999999999998E-2</v>
      </c>
      <c r="F7328" s="23">
        <v>7.5800000000000006E-2</v>
      </c>
      <c r="G7328" s="17">
        <v>0</v>
      </c>
      <c r="H7328" s="17">
        <v>1</v>
      </c>
      <c r="I7328" s="17">
        <v>0.82053067099999999</v>
      </c>
      <c r="J7328" s="17">
        <v>0.178224989</v>
      </c>
      <c r="K7328" s="17">
        <v>1.24E-3</v>
      </c>
    </row>
    <row r="7329" spans="1:11" x14ac:dyDescent="0.45">
      <c r="A7329" s="10" t="s">
        <v>67</v>
      </c>
      <c r="B7329" s="20">
        <v>0.51</v>
      </c>
      <c r="C7329" s="19">
        <v>1940</v>
      </c>
      <c r="D7329" s="19">
        <v>79.559761069999993</v>
      </c>
      <c r="E7329" s="23">
        <v>9.6000000000000002E-2</v>
      </c>
      <c r="F7329" s="23">
        <v>8.0100000000000005E-2</v>
      </c>
      <c r="G7329" s="17">
        <v>0</v>
      </c>
      <c r="H7329" s="17">
        <v>1</v>
      </c>
      <c r="I7329" s="17">
        <v>0.83863299499999999</v>
      </c>
      <c r="J7329" s="17">
        <v>0.16024817599999999</v>
      </c>
      <c r="K7329" s="17">
        <v>1.1199999999999999E-3</v>
      </c>
    </row>
    <row r="7330" spans="1:11" x14ac:dyDescent="0.45">
      <c r="A7330" s="10" t="s">
        <v>67</v>
      </c>
      <c r="B7330" s="20">
        <v>0.52</v>
      </c>
      <c r="C7330" s="19">
        <v>1974</v>
      </c>
      <c r="D7330" s="19">
        <v>82.949536949999995</v>
      </c>
      <c r="E7330" s="23">
        <v>0.105962946</v>
      </c>
      <c r="F7330" s="23">
        <v>8.2600000000000007E-2</v>
      </c>
      <c r="G7330" s="17">
        <v>0</v>
      </c>
      <c r="H7330" s="17">
        <v>1</v>
      </c>
      <c r="I7330" s="17">
        <v>0.84056704400000004</v>
      </c>
      <c r="J7330" s="17">
        <v>0.158360417</v>
      </c>
      <c r="K7330" s="17">
        <v>1.07E-3</v>
      </c>
    </row>
    <row r="7331" spans="1:11" x14ac:dyDescent="0.45">
      <c r="A7331" s="10" t="s">
        <v>67</v>
      </c>
      <c r="B7331" s="20">
        <v>0.53</v>
      </c>
      <c r="C7331" s="19">
        <v>1997</v>
      </c>
      <c r="D7331" s="19">
        <v>85.397162699999996</v>
      </c>
      <c r="E7331" s="23">
        <v>0.106861874</v>
      </c>
      <c r="F7331" s="23">
        <v>8.3000000000000004E-2</v>
      </c>
      <c r="G7331" s="17">
        <v>0</v>
      </c>
      <c r="H7331" s="17">
        <v>1</v>
      </c>
      <c r="I7331" s="17">
        <v>0.83412028699999996</v>
      </c>
      <c r="J7331" s="17">
        <v>0.16481826699999999</v>
      </c>
      <c r="K7331" s="17">
        <v>1.06E-3</v>
      </c>
    </row>
    <row r="7332" spans="1:11" x14ac:dyDescent="0.45">
      <c r="A7332" s="10" t="s">
        <v>67</v>
      </c>
      <c r="B7332" s="20">
        <v>0.54</v>
      </c>
      <c r="C7332" s="19">
        <v>2035</v>
      </c>
      <c r="D7332" s="19">
        <v>89.532449029999995</v>
      </c>
      <c r="E7332" s="23">
        <v>0.114477022</v>
      </c>
      <c r="F7332" s="23">
        <v>8.6400000000000005E-2</v>
      </c>
      <c r="G7332" s="17">
        <v>0</v>
      </c>
      <c r="H7332" s="17">
        <v>1</v>
      </c>
      <c r="I7332" s="17">
        <v>0.84124779400000005</v>
      </c>
      <c r="J7332" s="17">
        <v>0.15773636799999999</v>
      </c>
      <c r="K7332" s="17">
        <v>1.0200000000000001E-3</v>
      </c>
    </row>
    <row r="7333" spans="1:11" x14ac:dyDescent="0.45">
      <c r="A7333" s="10" t="s">
        <v>67</v>
      </c>
      <c r="B7333" s="20">
        <v>0.55000000000000004</v>
      </c>
      <c r="C7333" s="19">
        <v>2066</v>
      </c>
      <c r="D7333" s="19">
        <v>93.101113249999997</v>
      </c>
      <c r="E7333" s="23">
        <v>0.11570127400000001</v>
      </c>
      <c r="F7333" s="23">
        <v>8.7900000000000006E-2</v>
      </c>
      <c r="G7333" s="17">
        <v>0</v>
      </c>
      <c r="H7333" s="17">
        <v>1</v>
      </c>
      <c r="I7333" s="17">
        <v>0.848779383</v>
      </c>
      <c r="J7333" s="17">
        <v>0.15025297400000001</v>
      </c>
      <c r="K7333" s="17">
        <v>9.68E-4</v>
      </c>
    </row>
    <row r="7334" spans="1:11" x14ac:dyDescent="0.45">
      <c r="A7334" s="10" t="s">
        <v>67</v>
      </c>
      <c r="B7334" s="20">
        <v>0.56000000000000005</v>
      </c>
      <c r="C7334" s="19">
        <v>2127</v>
      </c>
      <c r="D7334" s="19">
        <v>100.19277630000001</v>
      </c>
      <c r="E7334" s="23">
        <v>0.116602786</v>
      </c>
      <c r="F7334" s="23">
        <v>9.2200000000000004E-2</v>
      </c>
      <c r="G7334" s="17">
        <v>0</v>
      </c>
      <c r="H7334" s="17">
        <v>1</v>
      </c>
      <c r="I7334" s="17">
        <v>0.85762679200000003</v>
      </c>
      <c r="J7334" s="17">
        <v>0.14146217799999999</v>
      </c>
      <c r="K7334" s="17">
        <v>9.1100000000000003E-4</v>
      </c>
    </row>
    <row r="7335" spans="1:11" x14ac:dyDescent="0.45">
      <c r="A7335" s="10" t="s">
        <v>67</v>
      </c>
      <c r="B7335" s="20">
        <v>0.56999999999999995</v>
      </c>
      <c r="C7335" s="19">
        <v>2164</v>
      </c>
      <c r="D7335" s="19">
        <v>104.5823802</v>
      </c>
      <c r="E7335" s="23">
        <v>0.12513551000000001</v>
      </c>
      <c r="F7335" s="23">
        <v>9.5600000000000004E-2</v>
      </c>
      <c r="G7335" s="17">
        <v>0</v>
      </c>
      <c r="H7335" s="17">
        <v>1</v>
      </c>
      <c r="I7335" s="17">
        <v>0.86450159199999999</v>
      </c>
      <c r="J7335" s="17">
        <v>0.134631369</v>
      </c>
      <c r="K7335" s="17">
        <v>8.6700000000000004E-4</v>
      </c>
    </row>
    <row r="7336" spans="1:11" x14ac:dyDescent="0.45">
      <c r="A7336" s="10" t="s">
        <v>67</v>
      </c>
      <c r="B7336" s="20">
        <v>0.57999999999999996</v>
      </c>
      <c r="C7336" s="19">
        <v>2208</v>
      </c>
      <c r="D7336" s="19">
        <v>110.1714139</v>
      </c>
      <c r="E7336" s="23">
        <v>0.12778626600000001</v>
      </c>
      <c r="F7336" s="23">
        <v>9.8000000000000004E-2</v>
      </c>
      <c r="G7336" s="17">
        <v>0</v>
      </c>
      <c r="H7336" s="17">
        <v>1</v>
      </c>
      <c r="I7336" s="17">
        <v>0.87001169899999997</v>
      </c>
      <c r="J7336" s="17">
        <v>0.129156521</v>
      </c>
      <c r="K7336" s="17">
        <v>8.3199999999999995E-4</v>
      </c>
    </row>
    <row r="7337" spans="1:11" x14ac:dyDescent="0.45">
      <c r="A7337" s="10" t="s">
        <v>67</v>
      </c>
      <c r="B7337" s="20">
        <v>0.61</v>
      </c>
      <c r="C7337" s="19">
        <v>2317</v>
      </c>
      <c r="D7337" s="19">
        <v>124.16562740000001</v>
      </c>
      <c r="E7337" s="23">
        <v>0.12993490499999999</v>
      </c>
      <c r="F7337" s="23">
        <v>0.10695083499999999</v>
      </c>
      <c r="G7337" s="17">
        <v>0</v>
      </c>
      <c r="H7337" s="17">
        <v>1</v>
      </c>
      <c r="I7337" s="17">
        <v>0.88430172100000004</v>
      </c>
      <c r="J7337" s="17">
        <v>0.114957939</v>
      </c>
      <c r="K7337" s="17">
        <v>7.3999999999999999E-4</v>
      </c>
    </row>
    <row r="7338" spans="1:11" x14ac:dyDescent="0.45">
      <c r="A7338" s="10" t="s">
        <v>67</v>
      </c>
      <c r="B7338" s="20">
        <v>0.62</v>
      </c>
      <c r="C7338" s="19">
        <v>2345</v>
      </c>
      <c r="D7338" s="19">
        <v>127.84598680000001</v>
      </c>
      <c r="E7338" s="23">
        <v>0.13388016999999999</v>
      </c>
      <c r="F7338" s="23">
        <v>0.109119823</v>
      </c>
      <c r="G7338" s="17">
        <v>0</v>
      </c>
      <c r="H7338" s="17">
        <v>1</v>
      </c>
      <c r="I7338" s="17">
        <v>0.88791418</v>
      </c>
      <c r="J7338" s="17">
        <v>0.111368595</v>
      </c>
      <c r="K7338" s="17">
        <v>7.1699999999999997E-4</v>
      </c>
    </row>
    <row r="7339" spans="1:11" x14ac:dyDescent="0.45">
      <c r="A7339" s="10" t="s">
        <v>67</v>
      </c>
      <c r="B7339" s="20">
        <v>0.63</v>
      </c>
      <c r="C7339" s="19">
        <v>2380</v>
      </c>
      <c r="D7339" s="19">
        <v>132.5640951</v>
      </c>
      <c r="E7339" s="23">
        <v>0.13495716099999999</v>
      </c>
      <c r="F7339" s="23">
        <v>0.10982167700000001</v>
      </c>
      <c r="G7339" s="17">
        <v>0</v>
      </c>
      <c r="H7339" s="17">
        <v>1</v>
      </c>
      <c r="I7339" s="17">
        <v>0.89264622599999999</v>
      </c>
      <c r="J7339" s="17">
        <v>0.106666829</v>
      </c>
      <c r="K7339" s="17">
        <v>6.87E-4</v>
      </c>
    </row>
    <row r="7340" spans="1:11" x14ac:dyDescent="0.45">
      <c r="A7340" s="10" t="s">
        <v>67</v>
      </c>
      <c r="B7340" s="20">
        <v>0.64</v>
      </c>
      <c r="C7340" s="19">
        <v>2418</v>
      </c>
      <c r="D7340" s="19">
        <v>137.80061599999999</v>
      </c>
      <c r="E7340" s="23">
        <v>0.141380693</v>
      </c>
      <c r="F7340" s="23">
        <v>0.114794509</v>
      </c>
      <c r="G7340" s="17">
        <v>0</v>
      </c>
      <c r="H7340" s="17">
        <v>1</v>
      </c>
      <c r="I7340" s="17">
        <v>0.89607931500000004</v>
      </c>
      <c r="J7340" s="17">
        <v>0.103255708</v>
      </c>
      <c r="K7340" s="17">
        <v>6.6500000000000001E-4</v>
      </c>
    </row>
    <row r="7341" spans="1:11" x14ac:dyDescent="0.45">
      <c r="A7341" s="10" t="s">
        <v>67</v>
      </c>
      <c r="B7341" s="20">
        <v>0.65</v>
      </c>
      <c r="C7341" s="19">
        <v>2455</v>
      </c>
      <c r="D7341" s="19">
        <v>143.05645129999999</v>
      </c>
      <c r="E7341" s="23">
        <v>0.14436729100000001</v>
      </c>
      <c r="F7341" s="23">
        <v>0.117389718</v>
      </c>
      <c r="G7341" s="17">
        <v>0</v>
      </c>
      <c r="H7341" s="17">
        <v>1</v>
      </c>
      <c r="I7341" s="17">
        <v>0.89918494299999996</v>
      </c>
      <c r="J7341" s="17">
        <v>0.10016995300000001</v>
      </c>
      <c r="K7341" s="17">
        <v>6.4499999999999996E-4</v>
      </c>
    </row>
    <row r="7342" spans="1:11" x14ac:dyDescent="0.45">
      <c r="A7342" s="10" t="s">
        <v>67</v>
      </c>
      <c r="B7342" s="20">
        <v>0.66</v>
      </c>
      <c r="C7342" s="19">
        <v>2501</v>
      </c>
      <c r="D7342" s="19">
        <v>149.75665240000001</v>
      </c>
      <c r="E7342" s="23">
        <v>0.14720609800000001</v>
      </c>
      <c r="F7342" s="23">
        <v>0.121371192</v>
      </c>
      <c r="G7342" s="17">
        <v>0</v>
      </c>
      <c r="H7342" s="17">
        <v>1</v>
      </c>
      <c r="I7342" s="17">
        <v>0.90310007000000003</v>
      </c>
      <c r="J7342" s="17">
        <v>9.6279877999999999E-2</v>
      </c>
      <c r="K7342" s="17">
        <v>6.2E-4</v>
      </c>
    </row>
    <row r="7343" spans="1:11" x14ac:dyDescent="0.45">
      <c r="A7343" s="10" t="s">
        <v>67</v>
      </c>
      <c r="B7343" s="20">
        <v>0.68</v>
      </c>
      <c r="C7343" s="19">
        <v>2580</v>
      </c>
      <c r="D7343" s="19">
        <v>161.45369410000001</v>
      </c>
      <c r="E7343" s="23">
        <v>0.15198040299999999</v>
      </c>
      <c r="F7343" s="23">
        <v>0.12417228700000001</v>
      </c>
      <c r="G7343" s="17">
        <v>0</v>
      </c>
      <c r="H7343" s="17">
        <v>1</v>
      </c>
      <c r="I7343" s="17">
        <v>0.90922090099999997</v>
      </c>
      <c r="J7343" s="17">
        <v>9.0200000000000002E-2</v>
      </c>
      <c r="K7343" s="17">
        <v>5.8E-4</v>
      </c>
    </row>
    <row r="7344" spans="1:11" x14ac:dyDescent="0.45">
      <c r="A7344" s="10" t="s">
        <v>67</v>
      </c>
      <c r="B7344" s="20">
        <v>0.69</v>
      </c>
      <c r="C7344" s="19">
        <v>2619</v>
      </c>
      <c r="D7344" s="19">
        <v>167.44863179999999</v>
      </c>
      <c r="E7344" s="23">
        <v>0.15430440500000001</v>
      </c>
      <c r="F7344" s="23">
        <v>0.128849886</v>
      </c>
      <c r="G7344" s="17">
        <v>0</v>
      </c>
      <c r="H7344" s="17">
        <v>1</v>
      </c>
      <c r="I7344" s="17">
        <v>0.91123872900000003</v>
      </c>
      <c r="J7344" s="17">
        <v>8.8200000000000001E-2</v>
      </c>
      <c r="K7344" s="17">
        <v>5.6599999999999999E-4</v>
      </c>
    </row>
    <row r="7345" spans="1:11" x14ac:dyDescent="0.45">
      <c r="A7345" s="10" t="s">
        <v>67</v>
      </c>
      <c r="B7345" s="20">
        <v>0.7</v>
      </c>
      <c r="C7345" s="19">
        <v>2642</v>
      </c>
      <c r="D7345" s="19">
        <v>171.02574100000001</v>
      </c>
      <c r="E7345" s="23">
        <v>0.15552648799999999</v>
      </c>
      <c r="F7345" s="23">
        <v>0.13100634899999999</v>
      </c>
      <c r="G7345" s="17">
        <v>0</v>
      </c>
      <c r="H7345" s="17">
        <v>1</v>
      </c>
      <c r="I7345" s="17">
        <v>0.91383129600000002</v>
      </c>
      <c r="J7345" s="17">
        <v>8.5599999999999996E-2</v>
      </c>
      <c r="K7345" s="17">
        <v>5.4900000000000001E-4</v>
      </c>
    </row>
    <row r="7346" spans="1:11" x14ac:dyDescent="0.45">
      <c r="A7346" s="10" t="s">
        <v>67</v>
      </c>
      <c r="B7346" s="20">
        <v>0.71</v>
      </c>
      <c r="C7346" s="19">
        <v>2683</v>
      </c>
      <c r="D7346" s="19">
        <v>177.7669631</v>
      </c>
      <c r="E7346" s="23">
        <v>0.165948604</v>
      </c>
      <c r="F7346" s="23">
        <v>0.134092607</v>
      </c>
      <c r="G7346" s="17">
        <v>0</v>
      </c>
      <c r="H7346" s="17">
        <v>1</v>
      </c>
      <c r="I7346" s="17">
        <v>0.91690468300000005</v>
      </c>
      <c r="J7346" s="17">
        <v>8.2500000000000004E-2</v>
      </c>
      <c r="K7346" s="17">
        <v>6.1700000000000004E-4</v>
      </c>
    </row>
    <row r="7347" spans="1:11" x14ac:dyDescent="0.45">
      <c r="A7347" s="10" t="s">
        <v>67</v>
      </c>
      <c r="B7347" s="20">
        <v>0.72</v>
      </c>
      <c r="C7347" s="19">
        <v>2715</v>
      </c>
      <c r="D7347" s="19">
        <v>183.1031543</v>
      </c>
      <c r="E7347" s="23">
        <v>0.166755973</v>
      </c>
      <c r="F7347" s="23">
        <v>0.136164374</v>
      </c>
      <c r="G7347" s="17">
        <v>0</v>
      </c>
      <c r="H7347" s="17">
        <v>1</v>
      </c>
      <c r="I7347" s="17">
        <v>0.91884656099999995</v>
      </c>
      <c r="J7347" s="17">
        <v>8.0600000000000005E-2</v>
      </c>
      <c r="K7347" s="17">
        <v>6.02E-4</v>
      </c>
    </row>
    <row r="7348" spans="1:11" x14ac:dyDescent="0.45">
      <c r="A7348" s="10" t="s">
        <v>67</v>
      </c>
      <c r="B7348" s="20">
        <v>0.73</v>
      </c>
      <c r="C7348" s="19">
        <v>2754</v>
      </c>
      <c r="D7348" s="19">
        <v>189.72006880000001</v>
      </c>
      <c r="E7348" s="23">
        <v>0.18472620300000001</v>
      </c>
      <c r="F7348" s="23">
        <v>0.13999266799999999</v>
      </c>
      <c r="G7348" s="17">
        <v>0</v>
      </c>
      <c r="H7348" s="17">
        <v>1</v>
      </c>
      <c r="I7348" s="17">
        <v>0.92206252300000002</v>
      </c>
      <c r="J7348" s="17">
        <v>7.7399999999999997E-2</v>
      </c>
      <c r="K7348" s="17">
        <v>5.7899999999999998E-4</v>
      </c>
    </row>
    <row r="7349" spans="1:11" x14ac:dyDescent="0.45">
      <c r="A7349" s="10" t="s">
        <v>67</v>
      </c>
      <c r="B7349" s="20">
        <v>0.74</v>
      </c>
      <c r="C7349" s="19">
        <v>2805</v>
      </c>
      <c r="D7349" s="19">
        <v>199.47186980000001</v>
      </c>
      <c r="E7349" s="23">
        <v>0.206972982</v>
      </c>
      <c r="F7349" s="23">
        <v>0.14490811100000001</v>
      </c>
      <c r="G7349" s="17">
        <v>0</v>
      </c>
      <c r="H7349" s="17">
        <v>1</v>
      </c>
      <c r="I7349" s="17">
        <v>0.92444870499999998</v>
      </c>
      <c r="J7349" s="17">
        <v>7.4999999999999997E-2</v>
      </c>
      <c r="K7349" s="17">
        <v>5.5699999999999999E-4</v>
      </c>
    </row>
    <row r="7350" spans="1:11" x14ac:dyDescent="0.45">
      <c r="A7350" s="10" t="s">
        <v>67</v>
      </c>
      <c r="B7350" s="20">
        <v>0.75</v>
      </c>
      <c r="C7350" s="19">
        <v>2842</v>
      </c>
      <c r="D7350" s="19">
        <v>207.4095538</v>
      </c>
      <c r="E7350" s="23">
        <v>0.21744665099999999</v>
      </c>
      <c r="F7350" s="23">
        <v>0.148996186</v>
      </c>
      <c r="G7350" s="17">
        <v>0</v>
      </c>
      <c r="H7350" s="17">
        <v>1</v>
      </c>
      <c r="I7350" s="17">
        <v>0.91910897400000002</v>
      </c>
      <c r="J7350" s="17">
        <v>8.0299999999999996E-2</v>
      </c>
      <c r="K7350" s="17">
        <v>5.4699999999999996E-4</v>
      </c>
    </row>
    <row r="7351" spans="1:11" x14ac:dyDescent="0.45">
      <c r="A7351" s="10" t="s">
        <v>67</v>
      </c>
      <c r="B7351" s="20">
        <v>0.76</v>
      </c>
      <c r="C7351" s="19">
        <v>2879</v>
      </c>
      <c r="D7351" s="19">
        <v>215.5942483</v>
      </c>
      <c r="E7351" s="23">
        <v>0.22136523999999999</v>
      </c>
      <c r="F7351" s="23">
        <v>0.15134299600000001</v>
      </c>
      <c r="G7351" s="17">
        <v>0</v>
      </c>
      <c r="H7351" s="17">
        <v>1</v>
      </c>
      <c r="I7351" s="17">
        <v>0.92173143700000004</v>
      </c>
      <c r="J7351" s="17">
        <v>7.7700000000000005E-2</v>
      </c>
      <c r="K7351" s="17">
        <v>5.2999999999999998E-4</v>
      </c>
    </row>
    <row r="7352" spans="1:11" x14ac:dyDescent="0.45">
      <c r="A7352" s="10" t="s">
        <v>67</v>
      </c>
      <c r="B7352" s="20">
        <v>0.77</v>
      </c>
      <c r="C7352" s="19">
        <v>2909</v>
      </c>
      <c r="D7352" s="19">
        <v>222.2704727</v>
      </c>
      <c r="E7352" s="23">
        <v>0.222540812</v>
      </c>
      <c r="F7352" s="23">
        <v>0.15567173100000001</v>
      </c>
      <c r="G7352" s="17">
        <v>0</v>
      </c>
      <c r="H7352" s="17">
        <v>1</v>
      </c>
      <c r="I7352" s="17">
        <v>0.92239768600000005</v>
      </c>
      <c r="J7352" s="17">
        <v>7.7100000000000002E-2</v>
      </c>
      <c r="K7352" s="17">
        <v>5.2499999999999997E-4</v>
      </c>
    </row>
    <row r="7353" spans="1:11" x14ac:dyDescent="0.45">
      <c r="A7353" s="10" t="s">
        <v>67</v>
      </c>
      <c r="B7353" s="20">
        <v>0.78</v>
      </c>
      <c r="C7353" s="19">
        <v>2958</v>
      </c>
      <c r="D7353" s="19">
        <v>233.6036857</v>
      </c>
      <c r="E7353" s="23">
        <v>0.24333168699999999</v>
      </c>
      <c r="F7353" s="23">
        <v>0.16404780299999999</v>
      </c>
      <c r="G7353" s="17">
        <v>0</v>
      </c>
      <c r="H7353" s="17">
        <v>1</v>
      </c>
      <c r="I7353" s="17">
        <v>0.92510225199999996</v>
      </c>
      <c r="J7353" s="17">
        <v>7.4399999999999994E-2</v>
      </c>
      <c r="K7353" s="17">
        <v>5.0699999999999996E-4</v>
      </c>
    </row>
    <row r="7354" spans="1:11" x14ac:dyDescent="0.45">
      <c r="A7354" s="10" t="s">
        <v>67</v>
      </c>
      <c r="B7354" s="20">
        <v>0.79</v>
      </c>
      <c r="C7354" s="19">
        <v>2981</v>
      </c>
      <c r="D7354" s="19">
        <v>239.26014649999999</v>
      </c>
      <c r="E7354" s="23">
        <v>0.246017863</v>
      </c>
      <c r="F7354" s="23">
        <v>0.16532687800000001</v>
      </c>
      <c r="G7354" s="17">
        <v>0</v>
      </c>
      <c r="H7354" s="17">
        <v>1</v>
      </c>
      <c r="I7354" s="17">
        <v>0.92640123200000002</v>
      </c>
      <c r="J7354" s="17">
        <v>7.3099999999999998E-2</v>
      </c>
      <c r="K7354" s="17">
        <v>4.9799999999999996E-4</v>
      </c>
    </row>
    <row r="7355" spans="1:11" x14ac:dyDescent="0.45">
      <c r="A7355" s="10" t="s">
        <v>67</v>
      </c>
      <c r="B7355" s="20">
        <v>0.80400000000000005</v>
      </c>
      <c r="C7355" s="19">
        <v>3034</v>
      </c>
      <c r="D7355" s="19">
        <v>252.70034380000001</v>
      </c>
      <c r="E7355" s="23">
        <v>0.26219124199999999</v>
      </c>
      <c r="F7355" s="23">
        <v>0.166997067</v>
      </c>
      <c r="G7355" s="17">
        <v>0</v>
      </c>
      <c r="H7355" s="17">
        <v>1</v>
      </c>
      <c r="I7355" s="17">
        <v>0.93017139299999996</v>
      </c>
      <c r="J7355" s="17">
        <v>6.9400000000000003E-2</v>
      </c>
      <c r="K7355" s="17">
        <v>4.73E-4</v>
      </c>
    </row>
    <row r="7356" spans="1:11" x14ac:dyDescent="0.45">
      <c r="A7356" s="10" t="s">
        <v>67</v>
      </c>
      <c r="B7356" s="20">
        <v>0.80500000000000005</v>
      </c>
      <c r="C7356" s="19">
        <v>3036</v>
      </c>
      <c r="D7356" s="19">
        <v>253.23361259999999</v>
      </c>
      <c r="E7356" s="23">
        <v>0.267531992</v>
      </c>
      <c r="F7356" s="23">
        <v>0.172553184</v>
      </c>
      <c r="G7356" s="17">
        <v>0</v>
      </c>
      <c r="H7356" s="17">
        <v>1</v>
      </c>
      <c r="I7356" s="17">
        <v>0.93020573299999998</v>
      </c>
      <c r="J7356" s="17">
        <v>6.93E-2</v>
      </c>
      <c r="K7356" s="17">
        <v>4.7199999999999998E-4</v>
      </c>
    </row>
    <row r="7357" spans="1:11" x14ac:dyDescent="0.45">
      <c r="A7357" s="10" t="s">
        <v>67</v>
      </c>
      <c r="B7357" s="20">
        <v>0.80700000000000005</v>
      </c>
      <c r="C7357" s="19">
        <v>3044</v>
      </c>
      <c r="D7357" s="19">
        <v>255.3804533</v>
      </c>
      <c r="E7357" s="23">
        <v>0.26835509299999999</v>
      </c>
      <c r="F7357" s="23">
        <v>0.17278043300000001</v>
      </c>
      <c r="G7357" s="17">
        <v>0</v>
      </c>
      <c r="H7357" s="17">
        <v>1</v>
      </c>
      <c r="I7357" s="17">
        <v>0.93094586700000004</v>
      </c>
      <c r="J7357" s="17">
        <v>6.8599999999999994E-2</v>
      </c>
      <c r="K7357" s="17">
        <v>4.6700000000000002E-4</v>
      </c>
    </row>
    <row r="7358" spans="1:11" x14ac:dyDescent="0.45">
      <c r="A7358" s="10" t="s">
        <v>67</v>
      </c>
      <c r="B7358" s="20">
        <v>0.80800000000000005</v>
      </c>
      <c r="C7358" s="19">
        <v>3049</v>
      </c>
      <c r="D7358" s="19">
        <v>256.76774110000002</v>
      </c>
      <c r="E7358" s="23">
        <v>0.279617746</v>
      </c>
      <c r="F7358" s="23">
        <v>0.173695023</v>
      </c>
      <c r="G7358" s="17">
        <v>0</v>
      </c>
      <c r="H7358" s="17">
        <v>1</v>
      </c>
      <c r="I7358" s="17">
        <v>0.931474146</v>
      </c>
      <c r="J7358" s="17">
        <v>6.8099999999999994E-2</v>
      </c>
      <c r="K7358" s="17">
        <v>4.64E-4</v>
      </c>
    </row>
    <row r="7359" spans="1:11" x14ac:dyDescent="0.45">
      <c r="A7359" s="10" t="s">
        <v>67</v>
      </c>
      <c r="B7359" s="20">
        <v>0.81</v>
      </c>
      <c r="C7359" s="19">
        <v>3055</v>
      </c>
      <c r="D7359" s="19">
        <v>258.4568716</v>
      </c>
      <c r="E7359" s="23">
        <v>0.28268720899999999</v>
      </c>
      <c r="F7359" s="23">
        <v>0.17925486400000001</v>
      </c>
      <c r="G7359" s="17">
        <v>0</v>
      </c>
      <c r="H7359" s="17">
        <v>1</v>
      </c>
      <c r="I7359" s="17">
        <v>0.93161013199999998</v>
      </c>
      <c r="J7359" s="17">
        <v>6.7900000000000002E-2</v>
      </c>
      <c r="K7359" s="17">
        <v>4.6299999999999998E-4</v>
      </c>
    </row>
    <row r="7360" spans="1:11" x14ac:dyDescent="0.45">
      <c r="A7360" s="10" t="s">
        <v>67</v>
      </c>
      <c r="B7360" s="20">
        <v>0.81100000000000005</v>
      </c>
      <c r="C7360" s="19">
        <v>3057</v>
      </c>
      <c r="D7360" s="19">
        <v>259.03118419999998</v>
      </c>
      <c r="E7360" s="23">
        <v>0.28715626300000002</v>
      </c>
      <c r="F7360" s="23">
        <v>0.18005591000000001</v>
      </c>
      <c r="G7360" s="17">
        <v>0</v>
      </c>
      <c r="H7360" s="17">
        <v>1</v>
      </c>
      <c r="I7360" s="17">
        <v>0.93163162799999999</v>
      </c>
      <c r="J7360" s="17">
        <v>6.7900000000000002E-2</v>
      </c>
      <c r="K7360" s="17">
        <v>4.6299999999999998E-4</v>
      </c>
    </row>
    <row r="7361" spans="1:11" x14ac:dyDescent="0.45">
      <c r="A7361" s="10" t="s">
        <v>67</v>
      </c>
      <c r="B7361" s="20">
        <v>0.82099999999999995</v>
      </c>
      <c r="C7361" s="19">
        <v>3098</v>
      </c>
      <c r="D7361" s="19">
        <v>270.90695499999998</v>
      </c>
      <c r="E7361" s="23">
        <v>0.28965294699999999</v>
      </c>
      <c r="F7361" s="23">
        <v>0.18225075199999999</v>
      </c>
      <c r="G7361" s="17">
        <v>0</v>
      </c>
      <c r="H7361" s="17">
        <v>1</v>
      </c>
      <c r="I7361" s="17">
        <v>0.93430729400000001</v>
      </c>
      <c r="J7361" s="17">
        <v>6.5199999999999994E-2</v>
      </c>
      <c r="K7361" s="17">
        <v>4.4499999999999997E-4</v>
      </c>
    </row>
    <row r="7362" spans="1:11" x14ac:dyDescent="0.45">
      <c r="A7362" s="10" t="s">
        <v>67</v>
      </c>
      <c r="B7362" s="20">
        <v>0.82899999999999996</v>
      </c>
      <c r="C7362" s="19">
        <v>3128</v>
      </c>
      <c r="D7362" s="19">
        <v>279.59864709999999</v>
      </c>
      <c r="E7362" s="23">
        <v>0.28996365899999998</v>
      </c>
      <c r="F7362" s="23">
        <v>0.189691531</v>
      </c>
      <c r="G7362" s="17">
        <v>0</v>
      </c>
      <c r="H7362" s="17">
        <v>1</v>
      </c>
      <c r="I7362" s="17">
        <v>0.93706203600000004</v>
      </c>
      <c r="J7362" s="17">
        <v>6.25E-2</v>
      </c>
      <c r="K7362" s="17">
        <v>4.26E-4</v>
      </c>
    </row>
    <row r="7363" spans="1:11" x14ac:dyDescent="0.45">
      <c r="A7363" s="10" t="s">
        <v>67</v>
      </c>
      <c r="B7363" s="20">
        <v>0.83</v>
      </c>
      <c r="C7363" s="19">
        <v>3131</v>
      </c>
      <c r="D7363" s="19">
        <v>280.48442</v>
      </c>
      <c r="E7363" s="23">
        <v>0.298581808</v>
      </c>
      <c r="F7363" s="23">
        <v>0.193809272</v>
      </c>
      <c r="G7363" s="17">
        <v>0</v>
      </c>
      <c r="H7363" s="17">
        <v>1</v>
      </c>
      <c r="I7363" s="17">
        <v>0.93713654000000002</v>
      </c>
      <c r="J7363" s="17">
        <v>6.2399999999999997E-2</v>
      </c>
      <c r="K7363" s="17">
        <v>4.2499999999999998E-4</v>
      </c>
    </row>
    <row r="7364" spans="1:11" x14ac:dyDescent="0.45">
      <c r="A7364" s="10" t="s">
        <v>67</v>
      </c>
      <c r="B7364" s="20">
        <v>0.83099999999999996</v>
      </c>
      <c r="C7364" s="19">
        <v>3133</v>
      </c>
      <c r="D7364" s="19">
        <v>281.0929739</v>
      </c>
      <c r="E7364" s="23">
        <v>0.30427696700000001</v>
      </c>
      <c r="F7364" s="23">
        <v>0.19419648</v>
      </c>
      <c r="G7364" s="17">
        <v>0</v>
      </c>
      <c r="H7364" s="17">
        <v>1</v>
      </c>
      <c r="I7364" s="17">
        <v>0.93730972700000004</v>
      </c>
      <c r="J7364" s="17">
        <v>6.2300000000000001E-2</v>
      </c>
      <c r="K7364" s="17">
        <v>4.2400000000000001E-4</v>
      </c>
    </row>
    <row r="7365" spans="1:11" x14ac:dyDescent="0.45">
      <c r="A7365" s="10" t="s">
        <v>67</v>
      </c>
      <c r="B7365" s="20">
        <v>0.83199999999999996</v>
      </c>
      <c r="C7365" s="19">
        <v>3139</v>
      </c>
      <c r="D7365" s="19">
        <v>282.9427973</v>
      </c>
      <c r="E7365" s="23">
        <v>0.308303891</v>
      </c>
      <c r="F7365" s="23">
        <v>0.19447587199999999</v>
      </c>
      <c r="G7365" s="17">
        <v>0</v>
      </c>
      <c r="H7365" s="17">
        <v>1</v>
      </c>
      <c r="I7365" s="17">
        <v>0.937930826</v>
      </c>
      <c r="J7365" s="17">
        <v>6.1600000000000002E-2</v>
      </c>
      <c r="K7365" s="17">
        <v>4.2000000000000002E-4</v>
      </c>
    </row>
    <row r="7366" spans="1:11" x14ac:dyDescent="0.45">
      <c r="A7366" s="10" t="s">
        <v>67</v>
      </c>
      <c r="B7366" s="20">
        <v>0.83499999999999996</v>
      </c>
      <c r="C7366" s="19">
        <v>3150</v>
      </c>
      <c r="D7366" s="19">
        <v>286.36310850000001</v>
      </c>
      <c r="E7366" s="23">
        <v>0.31093737900000001</v>
      </c>
      <c r="F7366" s="23">
        <v>0.19634796400000001</v>
      </c>
      <c r="G7366" s="17">
        <v>0</v>
      </c>
      <c r="H7366" s="17">
        <v>1</v>
      </c>
      <c r="I7366" s="17">
        <v>0.93865014499999999</v>
      </c>
      <c r="J7366" s="17">
        <v>6.0900000000000003E-2</v>
      </c>
      <c r="K7366" s="17">
        <v>4.15E-4</v>
      </c>
    </row>
    <row r="7367" spans="1:11" x14ac:dyDescent="0.45">
      <c r="A7367" s="10" t="s">
        <v>67</v>
      </c>
      <c r="B7367" s="20">
        <v>0.83699999999999997</v>
      </c>
      <c r="C7367" s="19">
        <v>3156</v>
      </c>
      <c r="D7367" s="19">
        <v>288.30453740000002</v>
      </c>
      <c r="E7367" s="23">
        <v>0.32799212</v>
      </c>
      <c r="F7367" s="23">
        <v>0.197939483</v>
      </c>
      <c r="G7367" s="17">
        <v>0</v>
      </c>
      <c r="H7367" s="17">
        <v>1</v>
      </c>
      <c r="I7367" s="17">
        <v>0.93901024399999999</v>
      </c>
      <c r="J7367" s="17">
        <v>6.0600000000000001E-2</v>
      </c>
      <c r="K7367" s="17">
        <v>4.1300000000000001E-4</v>
      </c>
    </row>
    <row r="7368" spans="1:11" x14ac:dyDescent="0.45">
      <c r="A7368" s="10" t="s">
        <v>67</v>
      </c>
      <c r="B7368" s="20">
        <v>0.83799999999999997</v>
      </c>
      <c r="C7368" s="19">
        <v>3162</v>
      </c>
      <c r="D7368" s="19">
        <v>290.2997135</v>
      </c>
      <c r="E7368" s="23">
        <v>0.33522670599999999</v>
      </c>
      <c r="F7368" s="23">
        <v>0.19888408499999999</v>
      </c>
      <c r="G7368" s="17">
        <v>0</v>
      </c>
      <c r="H7368" s="17">
        <v>1</v>
      </c>
      <c r="I7368" s="17">
        <v>0.93908728299999999</v>
      </c>
      <c r="J7368" s="17">
        <v>6.0499999999999998E-2</v>
      </c>
      <c r="K7368" s="17">
        <v>4.1199999999999999E-4</v>
      </c>
    </row>
    <row r="7369" spans="1:11" x14ac:dyDescent="0.45">
      <c r="A7369" s="10" t="s">
        <v>67</v>
      </c>
      <c r="B7369" s="20">
        <v>0.83899999999999997</v>
      </c>
      <c r="C7369" s="19">
        <v>3164</v>
      </c>
      <c r="D7369" s="19">
        <v>290.97684459999999</v>
      </c>
      <c r="E7369" s="23">
        <v>0.33856554599999999</v>
      </c>
      <c r="F7369" s="23">
        <v>0.19988143799999999</v>
      </c>
      <c r="G7369" s="17">
        <v>0</v>
      </c>
      <c r="H7369" s="17">
        <v>1</v>
      </c>
      <c r="I7369" s="17">
        <v>0.93923141799999998</v>
      </c>
      <c r="J7369" s="17">
        <v>6.0400000000000002E-2</v>
      </c>
      <c r="K7369" s="17">
        <v>4.1100000000000002E-4</v>
      </c>
    </row>
    <row r="7370" spans="1:11" x14ac:dyDescent="0.45">
      <c r="A7370" s="10" t="s">
        <v>67</v>
      </c>
      <c r="B7370" s="20">
        <v>0.84099999999999997</v>
      </c>
      <c r="C7370" s="19">
        <v>3173</v>
      </c>
      <c r="D7370" s="19">
        <v>294.03226660000001</v>
      </c>
      <c r="E7370" s="23">
        <v>0.33949133799999998</v>
      </c>
      <c r="F7370" s="23">
        <v>0.20022556699999999</v>
      </c>
      <c r="G7370" s="17">
        <v>0</v>
      </c>
      <c r="H7370" s="17">
        <v>1</v>
      </c>
      <c r="I7370" s="17">
        <v>0.939848248</v>
      </c>
      <c r="J7370" s="17">
        <v>5.9700000000000003E-2</v>
      </c>
      <c r="K7370" s="17">
        <v>4.0700000000000003E-4</v>
      </c>
    </row>
    <row r="7371" spans="1:11" x14ac:dyDescent="0.45">
      <c r="A7371" s="10" t="s">
        <v>67</v>
      </c>
      <c r="B7371" s="20">
        <v>0.84199999999999997</v>
      </c>
      <c r="C7371" s="19">
        <v>3177</v>
      </c>
      <c r="D7371" s="19">
        <v>295.41313739999998</v>
      </c>
      <c r="E7371" s="23">
        <v>0.34995822999999998</v>
      </c>
      <c r="F7371" s="23">
        <v>0.20361686200000001</v>
      </c>
      <c r="G7371" s="17">
        <v>0</v>
      </c>
      <c r="H7371" s="17">
        <v>1</v>
      </c>
      <c r="I7371" s="17">
        <v>0.93984421900000004</v>
      </c>
      <c r="J7371" s="17">
        <v>5.9700000000000003E-2</v>
      </c>
      <c r="K7371" s="17">
        <v>4.06E-4</v>
      </c>
    </row>
    <row r="7372" spans="1:11" x14ac:dyDescent="0.45">
      <c r="A7372" s="10" t="s">
        <v>67</v>
      </c>
      <c r="B7372" s="20">
        <v>0.84299999999999997</v>
      </c>
      <c r="C7372" s="19">
        <v>3180</v>
      </c>
      <c r="D7372" s="19">
        <v>296.46445640000002</v>
      </c>
      <c r="E7372" s="23">
        <v>0.35043966799999998</v>
      </c>
      <c r="F7372" s="23">
        <v>0.20432753100000001</v>
      </c>
      <c r="G7372" s="17">
        <v>0</v>
      </c>
      <c r="H7372" s="17">
        <v>1</v>
      </c>
      <c r="I7372" s="17">
        <v>0.939946901</v>
      </c>
      <c r="J7372" s="17">
        <v>5.96E-2</v>
      </c>
      <c r="K7372" s="17">
        <v>4.06E-4</v>
      </c>
    </row>
    <row r="7373" spans="1:11" x14ac:dyDescent="0.45">
      <c r="A7373" s="10" t="s">
        <v>67</v>
      </c>
      <c r="B7373" s="20">
        <v>0.84599999999999997</v>
      </c>
      <c r="C7373" s="19">
        <v>3192</v>
      </c>
      <c r="D7373" s="19">
        <v>300.6713694</v>
      </c>
      <c r="E7373" s="23">
        <v>0.35057608400000001</v>
      </c>
      <c r="F7373" s="23">
        <v>0.20487545200000001</v>
      </c>
      <c r="G7373" s="17">
        <v>0</v>
      </c>
      <c r="H7373" s="17">
        <v>1</v>
      </c>
      <c r="I7373" s="17">
        <v>0.94046628200000004</v>
      </c>
      <c r="J7373" s="17">
        <v>5.91E-2</v>
      </c>
      <c r="K7373" s="17">
        <v>4.0200000000000001E-4</v>
      </c>
    </row>
    <row r="7374" spans="1:11" x14ac:dyDescent="0.45">
      <c r="A7374" s="10" t="s">
        <v>67</v>
      </c>
      <c r="B7374" s="20">
        <v>0.84699999999999998</v>
      </c>
      <c r="C7374" s="19">
        <v>3193</v>
      </c>
      <c r="D7374" s="19">
        <v>301.0264722</v>
      </c>
      <c r="E7374" s="23">
        <v>0.35510273999999997</v>
      </c>
      <c r="F7374" s="23">
        <v>0.207028663</v>
      </c>
      <c r="G7374" s="17">
        <v>0</v>
      </c>
      <c r="H7374" s="17">
        <v>1</v>
      </c>
      <c r="I7374" s="17">
        <v>0.94047207799999999</v>
      </c>
      <c r="J7374" s="17">
        <v>5.91E-2</v>
      </c>
      <c r="K7374" s="17">
        <v>4.0200000000000001E-4</v>
      </c>
    </row>
    <row r="7375" spans="1:11" x14ac:dyDescent="0.45">
      <c r="A7375" s="10" t="s">
        <v>67</v>
      </c>
      <c r="B7375" s="20">
        <v>0.84799999999999998</v>
      </c>
      <c r="C7375" s="19">
        <v>3199</v>
      </c>
      <c r="D7375" s="19">
        <v>303.16961170000002</v>
      </c>
      <c r="E7375" s="23">
        <v>0.35813639200000003</v>
      </c>
      <c r="F7375" s="23">
        <v>0.207210796</v>
      </c>
      <c r="G7375" s="17">
        <v>0</v>
      </c>
      <c r="H7375" s="17">
        <v>1</v>
      </c>
      <c r="I7375" s="17">
        <v>0.94079384300000002</v>
      </c>
      <c r="J7375" s="17">
        <v>5.8799999999999998E-2</v>
      </c>
      <c r="K7375" s="17">
        <v>4.0000000000000002E-4</v>
      </c>
    </row>
    <row r="7376" spans="1:11" x14ac:dyDescent="0.45">
      <c r="A7376" s="10" t="s">
        <v>67</v>
      </c>
      <c r="B7376" s="20">
        <v>0.84899999999999998</v>
      </c>
      <c r="C7376" s="19">
        <v>3203</v>
      </c>
      <c r="D7376" s="19">
        <v>304.6499508</v>
      </c>
      <c r="E7376" s="23">
        <v>0.37147814099999998</v>
      </c>
      <c r="F7376" s="23">
        <v>0.21001404100000001</v>
      </c>
      <c r="G7376" s="17">
        <v>0</v>
      </c>
      <c r="H7376" s="17">
        <v>1</v>
      </c>
      <c r="I7376" s="17">
        <v>0.94088417700000004</v>
      </c>
      <c r="J7376" s="17">
        <v>5.8700000000000002E-2</v>
      </c>
      <c r="K7376" s="17">
        <v>3.9899999999999999E-4</v>
      </c>
    </row>
    <row r="7377" spans="1:11" x14ac:dyDescent="0.45">
      <c r="A7377" s="10" t="s">
        <v>67</v>
      </c>
      <c r="B7377" s="20">
        <v>0.85</v>
      </c>
      <c r="C7377" s="19">
        <v>3207</v>
      </c>
      <c r="D7377" s="19">
        <v>306.16139950000002</v>
      </c>
      <c r="E7377" s="23">
        <v>0.382876726</v>
      </c>
      <c r="F7377" s="23">
        <v>0.210810412</v>
      </c>
      <c r="G7377" s="17">
        <v>0</v>
      </c>
      <c r="H7377" s="17">
        <v>1</v>
      </c>
      <c r="I7377" s="17">
        <v>0.94103737799999998</v>
      </c>
      <c r="J7377" s="17">
        <v>5.8599999999999999E-2</v>
      </c>
      <c r="K7377" s="17">
        <v>3.9800000000000002E-4</v>
      </c>
    </row>
    <row r="7378" spans="1:11" x14ac:dyDescent="0.45">
      <c r="A7378" s="10" t="s">
        <v>67</v>
      </c>
      <c r="B7378" s="20">
        <v>0.85099999999999998</v>
      </c>
      <c r="C7378" s="19">
        <v>3210</v>
      </c>
      <c r="D7378" s="19">
        <v>307.33202949999998</v>
      </c>
      <c r="E7378" s="23">
        <v>0.390419927</v>
      </c>
      <c r="F7378" s="23">
        <v>0.21200655299999999</v>
      </c>
      <c r="G7378" s="17">
        <v>0</v>
      </c>
      <c r="H7378" s="17">
        <v>1</v>
      </c>
      <c r="I7378" s="17">
        <v>0.94094050500000004</v>
      </c>
      <c r="J7378" s="17">
        <v>5.8700000000000002E-2</v>
      </c>
      <c r="K7378" s="17">
        <v>3.9800000000000002E-4</v>
      </c>
    </row>
    <row r="7379" spans="1:11" x14ac:dyDescent="0.45">
      <c r="A7379" s="10" t="s">
        <v>67</v>
      </c>
      <c r="B7379" s="20">
        <v>0.85299999999999998</v>
      </c>
      <c r="C7379" s="19">
        <v>3216</v>
      </c>
      <c r="D7379" s="19">
        <v>309.69947569999999</v>
      </c>
      <c r="E7379" s="23">
        <v>0.39502659499999998</v>
      </c>
      <c r="F7379" s="23">
        <v>0.213037328</v>
      </c>
      <c r="G7379" s="17">
        <v>0</v>
      </c>
      <c r="H7379" s="17">
        <v>1</v>
      </c>
      <c r="I7379" s="17">
        <v>0.94121232799999999</v>
      </c>
      <c r="J7379" s="17">
        <v>5.8400000000000001E-2</v>
      </c>
      <c r="K7379" s="17">
        <v>3.9599999999999998E-4</v>
      </c>
    </row>
    <row r="7380" spans="1:11" x14ac:dyDescent="0.45">
      <c r="A7380" s="10" t="s">
        <v>67</v>
      </c>
      <c r="B7380" s="20">
        <v>0.85399999999999998</v>
      </c>
      <c r="C7380" s="19">
        <v>3219</v>
      </c>
      <c r="D7380" s="19">
        <v>310.91504579999997</v>
      </c>
      <c r="E7380" s="23">
        <v>0.40519002700000001</v>
      </c>
      <c r="F7380" s="23">
        <v>0.215042871</v>
      </c>
      <c r="G7380" s="17">
        <v>0</v>
      </c>
      <c r="H7380" s="17">
        <v>1</v>
      </c>
      <c r="I7380" s="17">
        <v>0.94124896599999996</v>
      </c>
      <c r="J7380" s="17">
        <v>5.8400000000000001E-2</v>
      </c>
      <c r="K7380" s="17">
        <v>3.9599999999999998E-4</v>
      </c>
    </row>
    <row r="7381" spans="1:11" x14ac:dyDescent="0.45">
      <c r="A7381" s="10" t="s">
        <v>67</v>
      </c>
      <c r="B7381" s="20">
        <v>0.85699999999999998</v>
      </c>
      <c r="C7381" s="19">
        <v>3232</v>
      </c>
      <c r="D7381" s="19">
        <v>316.19682970000002</v>
      </c>
      <c r="E7381" s="23">
        <v>0.40634621300000001</v>
      </c>
      <c r="F7381" s="23">
        <v>0.21612288399999999</v>
      </c>
      <c r="G7381" s="17">
        <v>0</v>
      </c>
      <c r="H7381" s="17">
        <v>1</v>
      </c>
      <c r="I7381" s="17">
        <v>0.94197233999999996</v>
      </c>
      <c r="J7381" s="17">
        <v>5.7599999999999998E-2</v>
      </c>
      <c r="K7381" s="17">
        <v>3.9100000000000002E-4</v>
      </c>
    </row>
    <row r="7382" spans="1:11" x14ac:dyDescent="0.45">
      <c r="A7382" s="10" t="s">
        <v>67</v>
      </c>
      <c r="B7382" s="20">
        <v>0.85799999999999998</v>
      </c>
      <c r="C7382" s="19">
        <v>3237</v>
      </c>
      <c r="D7382" s="19">
        <v>318.23942010000002</v>
      </c>
      <c r="E7382" s="23">
        <v>0.408874978</v>
      </c>
      <c r="F7382" s="23">
        <v>0.21915996800000001</v>
      </c>
      <c r="G7382" s="17">
        <v>0</v>
      </c>
      <c r="H7382" s="17">
        <v>1</v>
      </c>
      <c r="I7382" s="17">
        <v>0.94204412900000001</v>
      </c>
      <c r="J7382" s="17">
        <v>5.7565432E-2</v>
      </c>
      <c r="K7382" s="17">
        <v>3.8999999999999999E-4</v>
      </c>
    </row>
    <row r="7383" spans="1:11" x14ac:dyDescent="0.45">
      <c r="A7383" s="10" t="s">
        <v>67</v>
      </c>
      <c r="B7383" s="20">
        <v>0.86</v>
      </c>
      <c r="C7383" s="19">
        <v>3243</v>
      </c>
      <c r="D7383" s="19">
        <v>320.69819109999997</v>
      </c>
      <c r="E7383" s="23">
        <v>0.40979516199999999</v>
      </c>
      <c r="F7383" s="23">
        <v>0.22031600000000001</v>
      </c>
      <c r="G7383" s="17">
        <v>0</v>
      </c>
      <c r="H7383" s="17">
        <v>1</v>
      </c>
      <c r="I7383" s="17">
        <v>0.94249446100000001</v>
      </c>
      <c r="J7383" s="17">
        <v>5.7099999999999998E-2</v>
      </c>
      <c r="K7383" s="17">
        <v>3.8699999999999997E-4</v>
      </c>
    </row>
    <row r="7384" spans="1:11" x14ac:dyDescent="0.45">
      <c r="A7384" s="10" t="s">
        <v>67</v>
      </c>
      <c r="B7384" s="20">
        <v>0.86099999999999999</v>
      </c>
      <c r="C7384" s="19">
        <v>3248</v>
      </c>
      <c r="D7384" s="19">
        <v>322.78144049999997</v>
      </c>
      <c r="E7384" s="23">
        <v>0.42223092600000001</v>
      </c>
      <c r="F7384" s="23">
        <v>0.22169402999999999</v>
      </c>
      <c r="G7384" s="17">
        <v>0</v>
      </c>
      <c r="H7384" s="17">
        <v>1</v>
      </c>
      <c r="I7384" s="17">
        <v>0.94069457499999998</v>
      </c>
      <c r="J7384" s="17">
        <v>5.8900000000000001E-2</v>
      </c>
      <c r="K7384" s="17">
        <v>3.86E-4</v>
      </c>
    </row>
    <row r="7385" spans="1:11" x14ac:dyDescent="0.45">
      <c r="A7385" s="10" t="s">
        <v>67</v>
      </c>
      <c r="B7385" s="20">
        <v>0.86299999999999999</v>
      </c>
      <c r="C7385" s="19">
        <v>3255</v>
      </c>
      <c r="D7385" s="19">
        <v>325.75678799999997</v>
      </c>
      <c r="E7385" s="23">
        <v>0.42504964899999997</v>
      </c>
      <c r="F7385" s="23">
        <v>0.22286846299999999</v>
      </c>
      <c r="G7385" s="17">
        <v>0</v>
      </c>
      <c r="H7385" s="17">
        <v>1</v>
      </c>
      <c r="I7385" s="17">
        <v>0.94126844300000001</v>
      </c>
      <c r="J7385" s="17">
        <v>5.8299999999999998E-2</v>
      </c>
      <c r="K7385" s="17">
        <v>3.8299999999999999E-4</v>
      </c>
    </row>
    <row r="7386" spans="1:11" x14ac:dyDescent="0.45">
      <c r="A7386" s="10" t="s">
        <v>67</v>
      </c>
      <c r="B7386" s="20">
        <v>0.86399999999999999</v>
      </c>
      <c r="C7386" s="19">
        <v>3258</v>
      </c>
      <c r="D7386" s="19">
        <v>327.1167461</v>
      </c>
      <c r="E7386" s="23">
        <v>0.45652325599999999</v>
      </c>
      <c r="F7386" s="23">
        <v>0.22690671600000001</v>
      </c>
      <c r="G7386" s="17">
        <v>0</v>
      </c>
      <c r="H7386" s="17">
        <v>1</v>
      </c>
      <c r="I7386" s="17">
        <v>0.94137497299999995</v>
      </c>
      <c r="J7386" s="17">
        <v>5.8200000000000002E-2</v>
      </c>
      <c r="K7386" s="17">
        <v>3.8200000000000002E-4</v>
      </c>
    </row>
    <row r="7387" spans="1:11" x14ac:dyDescent="0.45">
      <c r="A7387" s="10" t="s">
        <v>67</v>
      </c>
      <c r="B7387" s="20">
        <v>0.86699999999999999</v>
      </c>
      <c r="C7387" s="19">
        <v>3271</v>
      </c>
      <c r="D7387" s="19">
        <v>333.07024619999999</v>
      </c>
      <c r="E7387" s="23">
        <v>0.45801855200000002</v>
      </c>
      <c r="F7387" s="23">
        <v>0.22858652500000001</v>
      </c>
      <c r="G7387" s="17">
        <v>0</v>
      </c>
      <c r="H7387" s="17">
        <v>1</v>
      </c>
      <c r="I7387" s="17">
        <v>0.94216070500000004</v>
      </c>
      <c r="J7387" s="17">
        <v>5.7500000000000002E-2</v>
      </c>
      <c r="K7387" s="17">
        <v>3.77E-4</v>
      </c>
    </row>
    <row r="7388" spans="1:11" x14ac:dyDescent="0.45">
      <c r="A7388" s="10" t="s">
        <v>67</v>
      </c>
      <c r="B7388" s="20">
        <v>0.86799999999999999</v>
      </c>
      <c r="C7388" s="19">
        <v>3274</v>
      </c>
      <c r="D7388" s="19">
        <v>334.449884</v>
      </c>
      <c r="E7388" s="23">
        <v>0.460234439</v>
      </c>
      <c r="F7388" s="23">
        <v>0.23221411</v>
      </c>
      <c r="G7388" s="17">
        <v>0</v>
      </c>
      <c r="H7388" s="17">
        <v>1</v>
      </c>
      <c r="I7388" s="17">
        <v>0.94168115299999999</v>
      </c>
      <c r="J7388" s="17">
        <v>5.79E-2</v>
      </c>
      <c r="K7388" s="17">
        <v>3.7599999999999998E-4</v>
      </c>
    </row>
    <row r="7389" spans="1:11" x14ac:dyDescent="0.45">
      <c r="A7389" s="10" t="s">
        <v>67</v>
      </c>
      <c r="B7389" s="20">
        <v>0.875</v>
      </c>
      <c r="C7389" s="19">
        <v>3301</v>
      </c>
      <c r="D7389" s="19">
        <v>346.89922189999999</v>
      </c>
      <c r="E7389" s="23">
        <v>0.46486501899999999</v>
      </c>
      <c r="F7389" s="23">
        <v>0.23369161499999999</v>
      </c>
      <c r="G7389" s="17">
        <v>0</v>
      </c>
      <c r="H7389" s="17">
        <v>1</v>
      </c>
      <c r="I7389" s="17">
        <v>0.94304507699999995</v>
      </c>
      <c r="J7389" s="17">
        <v>5.6599999999999998E-2</v>
      </c>
      <c r="K7389" s="17">
        <v>3.6699999999999998E-4</v>
      </c>
    </row>
    <row r="7390" spans="1:11" x14ac:dyDescent="0.45">
      <c r="A7390" s="10" t="s">
        <v>67</v>
      </c>
      <c r="B7390" s="20">
        <v>0.876</v>
      </c>
      <c r="C7390" s="19">
        <v>3305</v>
      </c>
      <c r="D7390" s="19">
        <v>348.80155869999999</v>
      </c>
      <c r="E7390" s="23">
        <v>0.47767725100000002</v>
      </c>
      <c r="F7390" s="23">
        <v>0.24094890099999999</v>
      </c>
      <c r="G7390" s="17">
        <v>0</v>
      </c>
      <c r="H7390" s="17">
        <v>1</v>
      </c>
      <c r="I7390" s="17">
        <v>0.94331612499999995</v>
      </c>
      <c r="J7390" s="17">
        <v>5.6300000000000003E-2</v>
      </c>
      <c r="K7390" s="17">
        <v>3.6499999999999998E-4</v>
      </c>
    </row>
    <row r="7391" spans="1:11" x14ac:dyDescent="0.45">
      <c r="A7391" s="10" t="s">
        <v>67</v>
      </c>
      <c r="B7391" s="20">
        <v>0.88</v>
      </c>
      <c r="C7391" s="19">
        <v>3319</v>
      </c>
      <c r="D7391" s="19">
        <v>355.60750839999997</v>
      </c>
      <c r="E7391" s="23">
        <v>0.48613926699999999</v>
      </c>
      <c r="F7391" s="23">
        <v>0.24205306700000001</v>
      </c>
      <c r="G7391" s="17">
        <v>0</v>
      </c>
      <c r="H7391" s="17">
        <v>1</v>
      </c>
      <c r="I7391" s="17">
        <v>0.94459083499999996</v>
      </c>
      <c r="J7391" s="17">
        <v>5.5100000000000003E-2</v>
      </c>
      <c r="K7391" s="17">
        <v>3.57E-4</v>
      </c>
    </row>
    <row r="7392" spans="1:11" x14ac:dyDescent="0.45">
      <c r="A7392" s="10" t="s">
        <v>67</v>
      </c>
      <c r="B7392" s="20">
        <v>0.88100000000000001</v>
      </c>
      <c r="C7392" s="19">
        <v>3322</v>
      </c>
      <c r="D7392" s="19">
        <v>357.07009620000002</v>
      </c>
      <c r="E7392" s="23">
        <v>0.48752927000000001</v>
      </c>
      <c r="F7392" s="23">
        <v>0.246008168</v>
      </c>
      <c r="G7392" s="17">
        <v>0</v>
      </c>
      <c r="H7392" s="17">
        <v>1</v>
      </c>
      <c r="I7392" s="17">
        <v>0.94483576700000005</v>
      </c>
      <c r="J7392" s="17">
        <v>5.4800000000000001E-2</v>
      </c>
      <c r="K7392" s="17">
        <v>3.5599999999999998E-4</v>
      </c>
    </row>
    <row r="7393" spans="1:11" x14ac:dyDescent="0.45">
      <c r="A7393" s="10" t="s">
        <v>67</v>
      </c>
      <c r="B7393" s="20">
        <v>0.88300000000000001</v>
      </c>
      <c r="C7393" s="19">
        <v>3331</v>
      </c>
      <c r="D7393" s="19">
        <v>361.4657947</v>
      </c>
      <c r="E7393" s="23">
        <v>0.49128304699999997</v>
      </c>
      <c r="F7393" s="23">
        <v>0.251362945</v>
      </c>
      <c r="G7393" s="17">
        <v>0</v>
      </c>
      <c r="H7393" s="17">
        <v>1</v>
      </c>
      <c r="I7393" s="17">
        <v>0.94541783999999995</v>
      </c>
      <c r="J7393" s="17">
        <v>5.4199999999999998E-2</v>
      </c>
      <c r="K7393" s="17">
        <v>3.5199999999999999E-4</v>
      </c>
    </row>
    <row r="7394" spans="1:11" x14ac:dyDescent="0.45">
      <c r="A7394" s="10" t="s">
        <v>67</v>
      </c>
      <c r="B7394" s="20">
        <v>0.88400000000000001</v>
      </c>
      <c r="C7394" s="19">
        <v>3332</v>
      </c>
      <c r="D7394" s="19">
        <v>361.96282159999998</v>
      </c>
      <c r="E7394" s="23">
        <v>0.49702689</v>
      </c>
      <c r="F7394" s="23">
        <v>0.25468278599999999</v>
      </c>
      <c r="G7394" s="17">
        <v>0</v>
      </c>
      <c r="H7394" s="17">
        <v>1</v>
      </c>
      <c r="I7394" s="17">
        <v>0.94543133800000001</v>
      </c>
      <c r="J7394" s="17">
        <v>5.4199999999999998E-2</v>
      </c>
      <c r="K7394" s="17">
        <v>3.5199999999999999E-4</v>
      </c>
    </row>
    <row r="7395" spans="1:11" x14ac:dyDescent="0.45">
      <c r="A7395" s="10" t="s">
        <v>67</v>
      </c>
      <c r="B7395" s="20">
        <v>0.89100000000000001</v>
      </c>
      <c r="C7395" s="19">
        <v>3361</v>
      </c>
      <c r="D7395" s="19">
        <v>376.40691170000002</v>
      </c>
      <c r="E7395" s="23">
        <v>0.49807206999999998</v>
      </c>
      <c r="F7395" s="23">
        <v>0.25536241799999998</v>
      </c>
      <c r="G7395" s="17">
        <v>0</v>
      </c>
      <c r="H7395" s="17">
        <v>1</v>
      </c>
      <c r="I7395" s="17">
        <v>0.94748645799999998</v>
      </c>
      <c r="J7395" s="17">
        <v>5.2200000000000003E-2</v>
      </c>
      <c r="K7395" s="17">
        <v>3.39E-4</v>
      </c>
    </row>
    <row r="7396" spans="1:11" x14ac:dyDescent="0.45">
      <c r="A7396" s="10" t="s">
        <v>67</v>
      </c>
      <c r="B7396" s="20">
        <v>0.89200000000000002</v>
      </c>
      <c r="C7396" s="19">
        <v>3362</v>
      </c>
      <c r="D7396" s="19">
        <v>376.90625610000001</v>
      </c>
      <c r="E7396" s="23">
        <v>0.49934442200000001</v>
      </c>
      <c r="F7396" s="23">
        <v>0.26354681299999999</v>
      </c>
      <c r="G7396" s="17">
        <v>0</v>
      </c>
      <c r="H7396" s="17">
        <v>1</v>
      </c>
      <c r="I7396" s="17">
        <v>0.94751439699999995</v>
      </c>
      <c r="J7396" s="17">
        <v>5.21E-2</v>
      </c>
      <c r="K7396" s="17">
        <v>3.3799999999999998E-4</v>
      </c>
    </row>
    <row r="7397" spans="1:11" x14ac:dyDescent="0.45">
      <c r="A7397" s="10" t="s">
        <v>67</v>
      </c>
      <c r="B7397" s="20">
        <v>0.89500000000000002</v>
      </c>
      <c r="C7397" s="19">
        <v>3374</v>
      </c>
      <c r="D7397" s="19">
        <v>382.93485870000001</v>
      </c>
      <c r="E7397" s="23">
        <v>0.50238355300000004</v>
      </c>
      <c r="F7397" s="23">
        <v>0.26382067799999998</v>
      </c>
      <c r="G7397" s="17">
        <v>0</v>
      </c>
      <c r="H7397" s="17">
        <v>1</v>
      </c>
      <c r="I7397" s="17">
        <v>0.94818804400000001</v>
      </c>
      <c r="J7397" s="17">
        <v>5.1499999999999997E-2</v>
      </c>
      <c r="K7397" s="17">
        <v>3.3399999999999999E-4</v>
      </c>
    </row>
    <row r="7398" spans="1:11" x14ac:dyDescent="0.45">
      <c r="A7398" s="10" t="s">
        <v>67</v>
      </c>
      <c r="B7398" s="20">
        <v>0.89600000000000002</v>
      </c>
      <c r="C7398" s="19">
        <v>3380</v>
      </c>
      <c r="D7398" s="19">
        <v>385.9736077</v>
      </c>
      <c r="E7398" s="23">
        <v>0.50645816200000005</v>
      </c>
      <c r="F7398" s="23">
        <v>0.26709989299999998</v>
      </c>
      <c r="G7398" s="17">
        <v>0</v>
      </c>
      <c r="H7398" s="17">
        <v>1</v>
      </c>
      <c r="I7398" s="17">
        <v>0.93982898800000003</v>
      </c>
      <c r="J7398" s="17">
        <v>5.9799999999999999E-2</v>
      </c>
      <c r="K7398" s="17">
        <v>3.3100000000000002E-4</v>
      </c>
    </row>
    <row r="7399" spans="1:11" x14ac:dyDescent="0.45">
      <c r="A7399" s="10" t="s">
        <v>67</v>
      </c>
      <c r="B7399" s="20">
        <v>0.89700000000000002</v>
      </c>
      <c r="C7399" s="19">
        <v>3381</v>
      </c>
      <c r="D7399" s="19">
        <v>386.4818952</v>
      </c>
      <c r="E7399" s="23">
        <v>0.50828748000000001</v>
      </c>
      <c r="F7399" s="23">
        <v>0.268733738</v>
      </c>
      <c r="G7399" s="17">
        <v>0</v>
      </c>
      <c r="H7399" s="17">
        <v>1</v>
      </c>
      <c r="I7399" s="17">
        <v>0.93983441199999995</v>
      </c>
      <c r="J7399" s="17">
        <v>5.9799999999999999E-2</v>
      </c>
      <c r="K7399" s="17">
        <v>3.3100000000000002E-4</v>
      </c>
    </row>
    <row r="7400" spans="1:11" x14ac:dyDescent="0.45">
      <c r="A7400" s="10" t="s">
        <v>67</v>
      </c>
      <c r="B7400" s="20">
        <v>0.89900000000000002</v>
      </c>
      <c r="C7400" s="19">
        <v>3392</v>
      </c>
      <c r="D7400" s="19">
        <v>392.1134725</v>
      </c>
      <c r="E7400" s="23">
        <v>0.51196157600000003</v>
      </c>
      <c r="F7400" s="23">
        <v>0.26900595799999999</v>
      </c>
      <c r="G7400" s="17">
        <v>0</v>
      </c>
      <c r="H7400" s="17">
        <v>1</v>
      </c>
      <c r="I7400" s="17">
        <v>0.94077279599999997</v>
      </c>
      <c r="J7400" s="17">
        <v>5.8900000000000001E-2</v>
      </c>
      <c r="K7400" s="17">
        <v>3.2600000000000001E-4</v>
      </c>
    </row>
    <row r="7401" spans="1:11" x14ac:dyDescent="0.45">
      <c r="A7401" s="10" t="s">
        <v>67</v>
      </c>
      <c r="B7401" s="20">
        <v>0.9</v>
      </c>
      <c r="C7401" s="19">
        <v>3395</v>
      </c>
      <c r="D7401" s="19">
        <v>393.66543949999999</v>
      </c>
      <c r="E7401" s="23">
        <v>0.52011119699999997</v>
      </c>
      <c r="F7401" s="23">
        <v>0.27200541</v>
      </c>
      <c r="G7401" s="17">
        <v>0</v>
      </c>
      <c r="H7401" s="17">
        <v>1</v>
      </c>
      <c r="I7401" s="17">
        <v>0.94081661400000005</v>
      </c>
      <c r="J7401" s="17">
        <v>5.8900000000000001E-2</v>
      </c>
      <c r="K7401" s="17">
        <v>3.2600000000000001E-4</v>
      </c>
    </row>
    <row r="7402" spans="1:11" x14ac:dyDescent="0.45">
      <c r="A7402" s="10" t="s">
        <v>67</v>
      </c>
      <c r="B7402" s="20">
        <v>0.90100000000000002</v>
      </c>
      <c r="C7402" s="19">
        <v>3398</v>
      </c>
      <c r="D7402" s="19">
        <v>395.2610019</v>
      </c>
      <c r="E7402" s="23">
        <v>0.53395064800000003</v>
      </c>
      <c r="F7402" s="23">
        <v>0.27282862099999999</v>
      </c>
      <c r="G7402" s="17">
        <v>0</v>
      </c>
      <c r="H7402" s="17">
        <v>1</v>
      </c>
      <c r="I7402" s="17">
        <v>0.940715474</v>
      </c>
      <c r="J7402" s="17">
        <v>5.8999999999999997E-2</v>
      </c>
      <c r="K7402" s="17">
        <v>3.2499999999999999E-4</v>
      </c>
    </row>
    <row r="7403" spans="1:11" x14ac:dyDescent="0.45">
      <c r="A7403" s="10" t="s">
        <v>67</v>
      </c>
      <c r="B7403" s="20">
        <v>0.90200000000000002</v>
      </c>
      <c r="C7403" s="19">
        <v>3401</v>
      </c>
      <c r="D7403" s="19">
        <v>396.87377950000001</v>
      </c>
      <c r="E7403" s="23">
        <v>0.53825951900000002</v>
      </c>
      <c r="F7403" s="23">
        <v>0.27369492699999998</v>
      </c>
      <c r="G7403" s="17">
        <v>0</v>
      </c>
      <c r="H7403" s="17">
        <v>1</v>
      </c>
      <c r="I7403" s="17">
        <v>0.94081817999999995</v>
      </c>
      <c r="J7403" s="17">
        <v>5.8900000000000001E-2</v>
      </c>
      <c r="K7403" s="17">
        <v>3.2499999999999999E-4</v>
      </c>
    </row>
    <row r="7404" spans="1:11" x14ac:dyDescent="0.45">
      <c r="A7404" s="10" t="s">
        <v>67</v>
      </c>
      <c r="B7404" s="20">
        <v>0.90300000000000002</v>
      </c>
      <c r="C7404" s="19">
        <v>3407</v>
      </c>
      <c r="D7404" s="19">
        <v>400.12590879999999</v>
      </c>
      <c r="E7404" s="23">
        <v>0.55151006400000002</v>
      </c>
      <c r="F7404" s="23">
        <v>0.27457458600000001</v>
      </c>
      <c r="G7404" s="17">
        <v>0</v>
      </c>
      <c r="H7404" s="17">
        <v>1</v>
      </c>
      <c r="I7404" s="17">
        <v>0.94108583199999996</v>
      </c>
      <c r="J7404" s="17">
        <v>5.8599999999999999E-2</v>
      </c>
      <c r="K7404" s="17">
        <v>3.2299999999999999E-4</v>
      </c>
    </row>
    <row r="7405" spans="1:11" x14ac:dyDescent="0.45">
      <c r="A7405" s="10" t="s">
        <v>67</v>
      </c>
      <c r="B7405" s="20">
        <v>0.90400000000000003</v>
      </c>
      <c r="C7405" s="19">
        <v>3408</v>
      </c>
      <c r="D7405" s="19">
        <v>400.68395859999998</v>
      </c>
      <c r="E7405" s="23">
        <v>0.55804980900000001</v>
      </c>
      <c r="F7405" s="23">
        <v>0.276345758</v>
      </c>
      <c r="G7405" s="17">
        <v>0</v>
      </c>
      <c r="H7405" s="17">
        <v>1</v>
      </c>
      <c r="I7405" s="17">
        <v>0.94109395200000001</v>
      </c>
      <c r="J7405" s="17">
        <v>5.8599999999999999E-2</v>
      </c>
      <c r="K7405" s="17">
        <v>3.2299999999999999E-4</v>
      </c>
    </row>
    <row r="7406" spans="1:11" x14ac:dyDescent="0.45">
      <c r="A7406" s="10" t="s">
        <v>67</v>
      </c>
      <c r="B7406" s="20">
        <v>0.90500000000000003</v>
      </c>
      <c r="C7406" s="19">
        <v>3412</v>
      </c>
      <c r="D7406" s="19">
        <v>402.91688019999998</v>
      </c>
      <c r="E7406" s="23">
        <v>0.55875277700000003</v>
      </c>
      <c r="F7406" s="23">
        <v>0.28515638100000001</v>
      </c>
      <c r="G7406" s="17">
        <v>0</v>
      </c>
      <c r="H7406" s="17">
        <v>1</v>
      </c>
      <c r="I7406" s="17">
        <v>0.94118205300000002</v>
      </c>
      <c r="J7406" s="17">
        <v>5.8500000000000003E-2</v>
      </c>
      <c r="K7406" s="17">
        <v>3.2200000000000002E-4</v>
      </c>
    </row>
    <row r="7407" spans="1:11" x14ac:dyDescent="0.45">
      <c r="A7407" s="10" t="s">
        <v>67</v>
      </c>
      <c r="B7407" s="20">
        <v>0.90600000000000003</v>
      </c>
      <c r="C7407" s="19">
        <v>3418</v>
      </c>
      <c r="D7407" s="19">
        <v>406.36432059999999</v>
      </c>
      <c r="E7407" s="23">
        <v>0.57813650800000005</v>
      </c>
      <c r="F7407" s="23">
        <v>0.28643392000000001</v>
      </c>
      <c r="G7407" s="17">
        <v>0</v>
      </c>
      <c r="H7407" s="17">
        <v>1</v>
      </c>
      <c r="I7407" s="17">
        <v>0.94161459700000005</v>
      </c>
      <c r="J7407" s="17">
        <v>5.8099999999999999E-2</v>
      </c>
      <c r="K7407" s="17">
        <v>3.2000000000000003E-4</v>
      </c>
    </row>
    <row r="7408" spans="1:11" x14ac:dyDescent="0.45">
      <c r="A7408" s="10" t="s">
        <v>67</v>
      </c>
      <c r="B7408" s="20">
        <v>0.90700000000000003</v>
      </c>
      <c r="C7408" s="19">
        <v>3420</v>
      </c>
      <c r="D7408" s="19">
        <v>407.53064210000002</v>
      </c>
      <c r="E7408" s="23">
        <v>0.58316071599999997</v>
      </c>
      <c r="F7408" s="23">
        <v>0.28844186100000002</v>
      </c>
      <c r="G7408" s="17">
        <v>0</v>
      </c>
      <c r="H7408" s="17">
        <v>1</v>
      </c>
      <c r="I7408" s="17">
        <v>0.94173285900000003</v>
      </c>
      <c r="J7408" s="17">
        <v>5.79E-2</v>
      </c>
      <c r="K7408" s="17">
        <v>3.19E-4</v>
      </c>
    </row>
    <row r="7409" spans="1:11" x14ac:dyDescent="0.45">
      <c r="A7409" s="10" t="s">
        <v>67</v>
      </c>
      <c r="B7409" s="20">
        <v>0.90800000000000003</v>
      </c>
      <c r="C7409" s="19">
        <v>3426</v>
      </c>
      <c r="D7409" s="19">
        <v>411.05929450000002</v>
      </c>
      <c r="E7409" s="23">
        <v>0.59600904899999996</v>
      </c>
      <c r="F7409" s="23">
        <v>0.28912487100000001</v>
      </c>
      <c r="G7409" s="17">
        <v>0</v>
      </c>
      <c r="H7409" s="17">
        <v>1</v>
      </c>
      <c r="I7409" s="17">
        <v>0.94211346200000001</v>
      </c>
      <c r="J7409" s="17">
        <v>5.7599999999999998E-2</v>
      </c>
      <c r="K7409" s="17">
        <v>3.1700000000000001E-4</v>
      </c>
    </row>
    <row r="7410" spans="1:11" x14ac:dyDescent="0.45">
      <c r="A7410" s="10" t="s">
        <v>67</v>
      </c>
      <c r="B7410" s="20">
        <v>0.90900000000000003</v>
      </c>
      <c r="C7410" s="19">
        <v>3429</v>
      </c>
      <c r="D7410" s="19">
        <v>412.85684309999999</v>
      </c>
      <c r="E7410" s="23">
        <v>0.60523839300000004</v>
      </c>
      <c r="F7410" s="23">
        <v>0.29118920199999998</v>
      </c>
      <c r="G7410" s="17">
        <v>0</v>
      </c>
      <c r="H7410" s="17">
        <v>1</v>
      </c>
      <c r="I7410" s="17">
        <v>0.94214584700000004</v>
      </c>
      <c r="J7410" s="17">
        <v>5.7500000000000002E-2</v>
      </c>
      <c r="K7410" s="17">
        <v>3.1700000000000001E-4</v>
      </c>
    </row>
    <row r="7411" spans="1:11" x14ac:dyDescent="0.45">
      <c r="A7411" s="10" t="s">
        <v>67</v>
      </c>
      <c r="B7411" s="20">
        <v>0.91</v>
      </c>
      <c r="C7411" s="19">
        <v>3430</v>
      </c>
      <c r="D7411" s="19">
        <v>413.46664989999999</v>
      </c>
      <c r="E7411" s="23">
        <v>0.60980673399999996</v>
      </c>
      <c r="F7411" s="23">
        <v>0.29475547499999999</v>
      </c>
      <c r="G7411" s="17">
        <v>0</v>
      </c>
      <c r="H7411" s="17">
        <v>1</v>
      </c>
      <c r="I7411" s="17">
        <v>0.94216205099999994</v>
      </c>
      <c r="J7411" s="17">
        <v>5.7500000000000002E-2</v>
      </c>
      <c r="K7411" s="17">
        <v>3.1700000000000001E-4</v>
      </c>
    </row>
    <row r="7412" spans="1:11" x14ac:dyDescent="0.45">
      <c r="A7412" s="10" t="s">
        <v>67</v>
      </c>
      <c r="B7412" s="20">
        <v>0.91100000000000003</v>
      </c>
      <c r="C7412" s="19">
        <v>3435</v>
      </c>
      <c r="D7412" s="19">
        <v>416.53735269999999</v>
      </c>
      <c r="E7412" s="23">
        <v>0.615304293</v>
      </c>
      <c r="F7412" s="23">
        <v>0.29529241699999997</v>
      </c>
      <c r="G7412" s="17">
        <v>0</v>
      </c>
      <c r="H7412" s="17">
        <v>1</v>
      </c>
      <c r="I7412" s="17">
        <v>0.94247725900000001</v>
      </c>
      <c r="J7412" s="17">
        <v>5.7200000000000001E-2</v>
      </c>
      <c r="K7412" s="17">
        <v>3.1500000000000001E-4</v>
      </c>
    </row>
    <row r="7413" spans="1:11" x14ac:dyDescent="0.45">
      <c r="A7413" s="10" t="s">
        <v>67</v>
      </c>
      <c r="B7413" s="20">
        <v>0.91200000000000003</v>
      </c>
      <c r="C7413" s="19">
        <v>3438</v>
      </c>
      <c r="D7413" s="19">
        <v>418.38566809999998</v>
      </c>
      <c r="E7413" s="23">
        <v>0.61610514900000002</v>
      </c>
      <c r="F7413" s="23">
        <v>0.29714188400000002</v>
      </c>
      <c r="G7413" s="17">
        <v>0</v>
      </c>
      <c r="H7413" s="17">
        <v>1</v>
      </c>
      <c r="I7413" s="17">
        <v>0.94249391699999996</v>
      </c>
      <c r="J7413" s="17">
        <v>5.7200000000000001E-2</v>
      </c>
      <c r="K7413" s="17">
        <v>3.1500000000000001E-4</v>
      </c>
    </row>
    <row r="7414" spans="1:11" x14ac:dyDescent="0.45">
      <c r="A7414" s="10" t="s">
        <v>67</v>
      </c>
      <c r="B7414" s="20">
        <v>0.91300000000000003</v>
      </c>
      <c r="C7414" s="19">
        <v>3444</v>
      </c>
      <c r="D7414" s="19">
        <v>422.08523279999997</v>
      </c>
      <c r="E7414" s="23">
        <v>0.61659411500000005</v>
      </c>
      <c r="F7414" s="23">
        <v>0.29945451499999998</v>
      </c>
      <c r="G7414" s="17">
        <v>0</v>
      </c>
      <c r="H7414" s="17">
        <v>1</v>
      </c>
      <c r="I7414" s="17">
        <v>0.94312482799999997</v>
      </c>
      <c r="J7414" s="17">
        <v>5.6599999999999998E-2</v>
      </c>
      <c r="K7414" s="17">
        <v>3.1199999999999999E-4</v>
      </c>
    </row>
    <row r="7415" spans="1:11" x14ac:dyDescent="0.45">
      <c r="A7415" s="10" t="s">
        <v>67</v>
      </c>
      <c r="B7415" s="20">
        <v>0.91400000000000003</v>
      </c>
      <c r="C7415" s="19">
        <v>3446</v>
      </c>
      <c r="D7415" s="19">
        <v>423.35029580000003</v>
      </c>
      <c r="E7415" s="23">
        <v>0.63548494</v>
      </c>
      <c r="F7415" s="23">
        <v>0.30165687299999999</v>
      </c>
      <c r="G7415" s="17">
        <v>0</v>
      </c>
      <c r="H7415" s="17">
        <v>1</v>
      </c>
      <c r="I7415" s="17">
        <v>0.94317170699999997</v>
      </c>
      <c r="J7415" s="17">
        <v>5.6500000000000002E-2</v>
      </c>
      <c r="K7415" s="17">
        <v>3.1100000000000002E-4</v>
      </c>
    </row>
    <row r="7416" spans="1:11" x14ac:dyDescent="0.45">
      <c r="A7416" s="10" t="s">
        <v>67</v>
      </c>
      <c r="B7416" s="20">
        <v>0.91500000000000004</v>
      </c>
      <c r="C7416" s="19">
        <v>3452</v>
      </c>
      <c r="D7416" s="19">
        <v>427.2450058</v>
      </c>
      <c r="E7416" s="23">
        <v>0.65288944400000004</v>
      </c>
      <c r="F7416" s="23">
        <v>0.30242101799999999</v>
      </c>
      <c r="G7416" s="17">
        <v>0</v>
      </c>
      <c r="H7416" s="17">
        <v>1</v>
      </c>
      <c r="I7416" s="17">
        <v>0.94296716000000003</v>
      </c>
      <c r="J7416" s="17">
        <v>5.67E-2</v>
      </c>
      <c r="K7416" s="17">
        <v>3.1100000000000002E-4</v>
      </c>
    </row>
    <row r="7417" spans="1:11" x14ac:dyDescent="0.45">
      <c r="A7417" s="10" t="s">
        <v>67</v>
      </c>
      <c r="B7417" s="20">
        <v>0.91600000000000004</v>
      </c>
      <c r="C7417" s="19">
        <v>3455</v>
      </c>
      <c r="D7417" s="19">
        <v>429.21438710000001</v>
      </c>
      <c r="E7417" s="23">
        <v>0.65681153199999998</v>
      </c>
      <c r="F7417" s="23">
        <v>0.30480655000000001</v>
      </c>
      <c r="G7417" s="17">
        <v>0</v>
      </c>
      <c r="H7417" s="17">
        <v>1</v>
      </c>
      <c r="I7417" s="17">
        <v>0.94272065599999999</v>
      </c>
      <c r="J7417" s="17">
        <v>5.7000000000000002E-2</v>
      </c>
      <c r="K7417" s="17">
        <v>3.1E-4</v>
      </c>
    </row>
    <row r="7418" spans="1:11" x14ac:dyDescent="0.45">
      <c r="A7418" s="10" t="s">
        <v>67</v>
      </c>
      <c r="B7418" s="20">
        <v>0.91700000000000004</v>
      </c>
      <c r="C7418" s="19">
        <v>3458</v>
      </c>
      <c r="D7418" s="19">
        <v>431.19440429999997</v>
      </c>
      <c r="E7418" s="23">
        <v>0.66000572999999996</v>
      </c>
      <c r="F7418" s="23">
        <v>0.30601222</v>
      </c>
      <c r="G7418" s="17">
        <v>0</v>
      </c>
      <c r="H7418" s="17">
        <v>1</v>
      </c>
      <c r="I7418" s="17">
        <v>0.94301827299999996</v>
      </c>
      <c r="J7418" s="17">
        <v>5.67E-2</v>
      </c>
      <c r="K7418" s="17">
        <v>3.0899999999999998E-4</v>
      </c>
    </row>
    <row r="7419" spans="1:11" x14ac:dyDescent="0.45">
      <c r="A7419" s="10" t="s">
        <v>67</v>
      </c>
      <c r="B7419" s="20">
        <v>0.92</v>
      </c>
      <c r="C7419" s="19">
        <v>3470</v>
      </c>
      <c r="D7419" s="19">
        <v>439.27688599999999</v>
      </c>
      <c r="E7419" s="23">
        <v>0.69902230399999998</v>
      </c>
      <c r="F7419" s="23">
        <v>0.30722176600000001</v>
      </c>
      <c r="G7419" s="17">
        <v>0</v>
      </c>
      <c r="H7419" s="17">
        <v>1</v>
      </c>
      <c r="I7419" s="17">
        <v>0.94307879699999997</v>
      </c>
      <c r="J7419" s="17">
        <v>5.6599999999999998E-2</v>
      </c>
      <c r="K7419" s="17">
        <v>3.0800000000000001E-4</v>
      </c>
    </row>
    <row r="7420" spans="1:11" x14ac:dyDescent="0.45">
      <c r="A7420" s="10" t="s">
        <v>67</v>
      </c>
      <c r="B7420" s="20">
        <v>0.92300000000000004</v>
      </c>
      <c r="C7420" s="19">
        <v>3481</v>
      </c>
      <c r="D7420" s="19">
        <v>447.37760079999998</v>
      </c>
      <c r="E7420" s="23">
        <v>0.73642861900000001</v>
      </c>
      <c r="F7420" s="23">
        <v>0.31216089000000002</v>
      </c>
      <c r="G7420" s="17">
        <v>0</v>
      </c>
      <c r="H7420" s="17">
        <v>1</v>
      </c>
      <c r="I7420" s="17">
        <v>0.94367599099999999</v>
      </c>
      <c r="J7420" s="17">
        <v>5.6000000000000001E-2</v>
      </c>
      <c r="K7420" s="17">
        <v>3.0499999999999999E-4</v>
      </c>
    </row>
    <row r="7421" spans="1:11" x14ac:dyDescent="0.45">
      <c r="A7421" s="10" t="s">
        <v>67</v>
      </c>
      <c r="B7421" s="20">
        <v>0.92500000000000004</v>
      </c>
      <c r="C7421" s="19">
        <v>3489</v>
      </c>
      <c r="D7421" s="19">
        <v>453.3562503</v>
      </c>
      <c r="E7421" s="23">
        <v>0.74825877600000001</v>
      </c>
      <c r="F7421" s="23">
        <v>0.31734062899999999</v>
      </c>
      <c r="G7421" s="17">
        <v>0</v>
      </c>
      <c r="H7421" s="17">
        <v>1</v>
      </c>
      <c r="I7421" s="17">
        <v>0.94444391400000005</v>
      </c>
      <c r="J7421" s="17">
        <v>5.5300000000000002E-2</v>
      </c>
      <c r="K7421" s="17">
        <v>3.01E-4</v>
      </c>
    </row>
    <row r="7422" spans="1:11" x14ac:dyDescent="0.45">
      <c r="A7422" s="10" t="s">
        <v>67</v>
      </c>
      <c r="B7422" s="20">
        <v>0.92600000000000005</v>
      </c>
      <c r="C7422" s="19">
        <v>3493</v>
      </c>
      <c r="D7422" s="19">
        <v>456.37907990000002</v>
      </c>
      <c r="E7422" s="23">
        <v>0.75570742400000002</v>
      </c>
      <c r="F7422" s="23">
        <v>0.32803030399999999</v>
      </c>
      <c r="G7422" s="17">
        <v>0</v>
      </c>
      <c r="H7422" s="17">
        <v>1</v>
      </c>
      <c r="I7422" s="17">
        <v>0.94478494599999996</v>
      </c>
      <c r="J7422" s="17">
        <v>5.4899999999999997E-2</v>
      </c>
      <c r="K7422" s="17">
        <v>2.99E-4</v>
      </c>
    </row>
    <row r="7423" spans="1:11" x14ac:dyDescent="0.45">
      <c r="A7423" s="10" t="s">
        <v>67</v>
      </c>
      <c r="B7423" s="20">
        <v>0.92700000000000005</v>
      </c>
      <c r="C7423" s="19">
        <v>3495</v>
      </c>
      <c r="D7423" s="19">
        <v>457.89799269999997</v>
      </c>
      <c r="E7423" s="23">
        <v>0.75985778599999998</v>
      </c>
      <c r="F7423" s="23">
        <v>0.330584037</v>
      </c>
      <c r="G7423" s="17">
        <v>0</v>
      </c>
      <c r="H7423" s="17">
        <v>1</v>
      </c>
      <c r="I7423" s="17">
        <v>0.94480559500000005</v>
      </c>
      <c r="J7423" s="17">
        <v>5.4899999999999997E-2</v>
      </c>
      <c r="K7423" s="17">
        <v>2.99E-4</v>
      </c>
    </row>
    <row r="7424" spans="1:11" x14ac:dyDescent="0.45">
      <c r="A7424" s="10" t="s">
        <v>67</v>
      </c>
      <c r="B7424" s="20">
        <v>0.92800000000000005</v>
      </c>
      <c r="C7424" s="19">
        <v>3501</v>
      </c>
      <c r="D7424" s="19">
        <v>462.55839379999998</v>
      </c>
      <c r="E7424" s="23">
        <v>0.81505780100000003</v>
      </c>
      <c r="F7424" s="23">
        <v>0.33156319699999998</v>
      </c>
      <c r="G7424" s="17">
        <v>0</v>
      </c>
      <c r="H7424" s="17">
        <v>1</v>
      </c>
      <c r="I7424" s="17">
        <v>0.94492841100000002</v>
      </c>
      <c r="J7424" s="17">
        <v>5.4800000000000001E-2</v>
      </c>
      <c r="K7424" s="17">
        <v>2.9799999999999998E-4</v>
      </c>
    </row>
    <row r="7425" spans="1:11" x14ac:dyDescent="0.45">
      <c r="A7425" s="10" t="s">
        <v>67</v>
      </c>
      <c r="B7425" s="20">
        <v>0.92900000000000005</v>
      </c>
      <c r="C7425" s="19">
        <v>3503</v>
      </c>
      <c r="D7425" s="19">
        <v>464.23319479999998</v>
      </c>
      <c r="E7425" s="23">
        <v>0.85831147900000004</v>
      </c>
      <c r="F7425" s="23">
        <v>0.33459156699999998</v>
      </c>
      <c r="G7425" s="17">
        <v>0</v>
      </c>
      <c r="H7425" s="17">
        <v>1</v>
      </c>
      <c r="I7425" s="17">
        <v>0.94496813599999996</v>
      </c>
      <c r="J7425" s="17">
        <v>5.4699999999999999E-2</v>
      </c>
      <c r="K7425" s="17">
        <v>2.9799999999999998E-4</v>
      </c>
    </row>
    <row r="7426" spans="1:11" x14ac:dyDescent="0.45">
      <c r="A7426" s="10" t="s">
        <v>67</v>
      </c>
      <c r="B7426" s="20">
        <v>0.93300000000000005</v>
      </c>
      <c r="C7426" s="19">
        <v>3520</v>
      </c>
      <c r="D7426" s="19">
        <v>478.94014550000003</v>
      </c>
      <c r="E7426" s="23">
        <v>0.87054887800000003</v>
      </c>
      <c r="F7426" s="23">
        <v>0.33572914399999998</v>
      </c>
      <c r="G7426" s="17">
        <v>0</v>
      </c>
      <c r="H7426" s="17">
        <v>1</v>
      </c>
      <c r="I7426" s="17">
        <v>0.94641438300000003</v>
      </c>
      <c r="J7426" s="17">
        <v>5.33E-2</v>
      </c>
      <c r="K7426" s="17">
        <v>2.9E-4</v>
      </c>
    </row>
    <row r="7427" spans="1:11" x14ac:dyDescent="0.45">
      <c r="A7427" s="10" t="s">
        <v>67</v>
      </c>
      <c r="B7427" s="20">
        <v>0.93400000000000005</v>
      </c>
      <c r="C7427" s="19">
        <v>3524</v>
      </c>
      <c r="D7427" s="19">
        <v>482.56552740000001</v>
      </c>
      <c r="E7427" s="23">
        <v>0.91402170999999999</v>
      </c>
      <c r="F7427" s="23">
        <v>0.34571755100000001</v>
      </c>
      <c r="G7427" s="17">
        <v>0</v>
      </c>
      <c r="H7427" s="17">
        <v>1</v>
      </c>
      <c r="I7427" s="17">
        <v>0.94644000299999997</v>
      </c>
      <c r="J7427" s="17">
        <v>5.33E-2</v>
      </c>
      <c r="K7427" s="17">
        <v>2.8899999999999998E-4</v>
      </c>
    </row>
    <row r="7428" spans="1:11" x14ac:dyDescent="0.45">
      <c r="A7428" s="10" t="s">
        <v>67</v>
      </c>
      <c r="B7428" s="20">
        <v>0.93500000000000005</v>
      </c>
      <c r="C7428" s="19">
        <v>3525</v>
      </c>
      <c r="D7428" s="19">
        <v>483.50812630000001</v>
      </c>
      <c r="E7428" s="23">
        <v>0.94259891299999998</v>
      </c>
      <c r="F7428" s="23">
        <v>0.35321971200000002</v>
      </c>
      <c r="G7428" s="17">
        <v>0</v>
      </c>
      <c r="H7428" s="17">
        <v>1</v>
      </c>
      <c r="I7428" s="17">
        <v>0.946463363</v>
      </c>
      <c r="J7428" s="17">
        <v>5.3199999999999997E-2</v>
      </c>
      <c r="K7428" s="17">
        <v>2.8899999999999998E-4</v>
      </c>
    </row>
    <row r="7429" spans="1:11" x14ac:dyDescent="0.45">
      <c r="A7429" s="10" t="s">
        <v>67</v>
      </c>
      <c r="B7429" s="20">
        <v>0.93600000000000005</v>
      </c>
      <c r="C7429" s="19">
        <v>3529</v>
      </c>
      <c r="D7429" s="19">
        <v>487.28238679999998</v>
      </c>
      <c r="E7429" s="23">
        <v>0.943565133</v>
      </c>
      <c r="F7429" s="23">
        <v>0.35388718600000002</v>
      </c>
      <c r="G7429" s="17">
        <v>0</v>
      </c>
      <c r="H7429" s="17">
        <v>1</v>
      </c>
      <c r="I7429" s="17">
        <v>0.94657966400000004</v>
      </c>
      <c r="J7429" s="17">
        <v>5.3100000000000001E-2</v>
      </c>
      <c r="K7429" s="17">
        <v>2.8899999999999998E-4</v>
      </c>
    </row>
    <row r="7430" spans="1:11" x14ac:dyDescent="0.45">
      <c r="A7430" s="10" t="s">
        <v>67</v>
      </c>
      <c r="B7430" s="20">
        <v>0.93700000000000006</v>
      </c>
      <c r="C7430" s="19">
        <v>3534</v>
      </c>
      <c r="D7430" s="19">
        <v>492.19717650000001</v>
      </c>
      <c r="E7430" s="23">
        <v>0.99151374299999995</v>
      </c>
      <c r="F7430" s="23">
        <v>0.35654638799999999</v>
      </c>
      <c r="G7430" s="17">
        <v>0</v>
      </c>
      <c r="H7430" s="17">
        <v>1</v>
      </c>
      <c r="I7430" s="17">
        <v>0.94632059800000001</v>
      </c>
      <c r="J7430" s="17">
        <v>5.3400000000000003E-2</v>
      </c>
      <c r="K7430" s="17">
        <v>2.8800000000000001E-4</v>
      </c>
    </row>
    <row r="7431" spans="1:11" x14ac:dyDescent="0.45">
      <c r="A7431" s="10" t="s">
        <v>67</v>
      </c>
      <c r="B7431" s="20">
        <v>0.93799999999999994</v>
      </c>
      <c r="C7431" s="19">
        <v>3539</v>
      </c>
      <c r="D7431" s="19">
        <v>497.1696359</v>
      </c>
      <c r="E7431" s="23">
        <v>0.99969875600000002</v>
      </c>
      <c r="F7431" s="23">
        <v>0.36005766299999997</v>
      </c>
      <c r="G7431" s="17">
        <v>0</v>
      </c>
      <c r="H7431" s="17">
        <v>1</v>
      </c>
      <c r="I7431" s="17">
        <v>0.94642195699999998</v>
      </c>
      <c r="J7431" s="17">
        <v>5.33E-2</v>
      </c>
      <c r="K7431" s="17">
        <v>2.8699999999999998E-4</v>
      </c>
    </row>
    <row r="7432" spans="1:11" x14ac:dyDescent="0.45">
      <c r="A7432" s="10" t="s">
        <v>67</v>
      </c>
      <c r="B7432" s="20">
        <v>0.93899999999999995</v>
      </c>
      <c r="C7432" s="19">
        <v>3542</v>
      </c>
      <c r="D7432" s="19">
        <v>500.23952889999998</v>
      </c>
      <c r="E7432" s="23">
        <v>1.0356648070000001</v>
      </c>
      <c r="F7432" s="23">
        <v>0.36359408599999998</v>
      </c>
      <c r="G7432" s="17">
        <v>0</v>
      </c>
      <c r="H7432" s="17">
        <v>1</v>
      </c>
      <c r="I7432" s="17">
        <v>0.94637410499999997</v>
      </c>
      <c r="J7432" s="17">
        <v>5.33E-2</v>
      </c>
      <c r="K7432" s="17">
        <v>2.8699999999999998E-4</v>
      </c>
    </row>
    <row r="7433" spans="1:11" x14ac:dyDescent="0.45">
      <c r="A7433" s="10" t="s">
        <v>67</v>
      </c>
      <c r="B7433" s="20">
        <v>0.94</v>
      </c>
      <c r="C7433" s="19">
        <v>3546</v>
      </c>
      <c r="D7433" s="19">
        <v>504.54144730000002</v>
      </c>
      <c r="E7433" s="23">
        <v>1.0794098160000001</v>
      </c>
      <c r="F7433" s="23">
        <v>0.36579309799999998</v>
      </c>
      <c r="G7433" s="17">
        <v>0</v>
      </c>
      <c r="H7433" s="17">
        <v>1</v>
      </c>
      <c r="I7433" s="17">
        <v>0.94642666600000003</v>
      </c>
      <c r="J7433" s="17">
        <v>5.33E-2</v>
      </c>
      <c r="K7433" s="17">
        <v>2.8699999999999998E-4</v>
      </c>
    </row>
    <row r="7434" spans="1:11" x14ac:dyDescent="0.45">
      <c r="A7434" s="10" t="s">
        <v>67</v>
      </c>
      <c r="B7434" s="20">
        <v>0.94099999999999995</v>
      </c>
      <c r="C7434" s="19">
        <v>3548</v>
      </c>
      <c r="D7434" s="19">
        <v>506.71600310000002</v>
      </c>
      <c r="E7434" s="23">
        <v>1.089128584</v>
      </c>
      <c r="F7434" s="23">
        <v>0.36893330299999999</v>
      </c>
      <c r="G7434" s="17">
        <v>0</v>
      </c>
      <c r="H7434" s="17">
        <v>1</v>
      </c>
      <c r="I7434" s="17">
        <v>0.94646493499999995</v>
      </c>
      <c r="J7434" s="17">
        <v>5.3199999999999997E-2</v>
      </c>
      <c r="K7434" s="17">
        <v>2.8600000000000001E-4</v>
      </c>
    </row>
    <row r="7435" spans="1:11" x14ac:dyDescent="0.45">
      <c r="A7435" s="10" t="s">
        <v>67</v>
      </c>
      <c r="B7435" s="20">
        <v>0.94199999999999995</v>
      </c>
      <c r="C7435" s="19">
        <v>3553</v>
      </c>
      <c r="D7435" s="19">
        <v>512.19533269999999</v>
      </c>
      <c r="E7435" s="23">
        <v>1.1027739299999999</v>
      </c>
      <c r="F7435" s="23">
        <v>0.37051905299999999</v>
      </c>
      <c r="G7435" s="17">
        <v>0</v>
      </c>
      <c r="H7435" s="17">
        <v>1</v>
      </c>
      <c r="I7435" s="17">
        <v>0.94656549400000001</v>
      </c>
      <c r="J7435" s="17">
        <v>5.3100000000000001E-2</v>
      </c>
      <c r="K7435" s="17">
        <v>2.8600000000000001E-4</v>
      </c>
    </row>
    <row r="7436" spans="1:11" x14ac:dyDescent="0.45">
      <c r="A7436" s="10" t="s">
        <v>67</v>
      </c>
      <c r="B7436" s="20">
        <v>0.94299999999999995</v>
      </c>
      <c r="C7436" s="19">
        <v>3557</v>
      </c>
      <c r="D7436" s="19">
        <v>516.72302079999997</v>
      </c>
      <c r="E7436" s="23">
        <v>1.1622335399999999</v>
      </c>
      <c r="F7436" s="23">
        <v>0.37450010099999997</v>
      </c>
      <c r="G7436" s="17">
        <v>0</v>
      </c>
      <c r="H7436" s="17">
        <v>1</v>
      </c>
      <c r="I7436" s="17">
        <v>0.94605567199999996</v>
      </c>
      <c r="J7436" s="17">
        <v>5.3699999999999998E-2</v>
      </c>
      <c r="K7436" s="17">
        <v>2.8600000000000001E-4</v>
      </c>
    </row>
    <row r="7437" spans="1:11" x14ac:dyDescent="0.45">
      <c r="A7437" s="10" t="s">
        <v>67</v>
      </c>
      <c r="B7437" s="20">
        <v>0.94399999999999995</v>
      </c>
      <c r="C7437" s="19">
        <v>3558</v>
      </c>
      <c r="D7437" s="19">
        <v>517.89611649999995</v>
      </c>
      <c r="E7437" s="23">
        <v>1.173095711</v>
      </c>
      <c r="F7437" s="23">
        <v>0.37781123500000002</v>
      </c>
      <c r="G7437" s="17">
        <v>0</v>
      </c>
      <c r="H7437" s="17">
        <v>1</v>
      </c>
      <c r="I7437" s="17">
        <v>0.94606180100000004</v>
      </c>
      <c r="J7437" s="17">
        <v>5.3699999999999998E-2</v>
      </c>
      <c r="K7437" s="17">
        <v>2.8499999999999999E-4</v>
      </c>
    </row>
    <row r="7438" spans="1:11" x14ac:dyDescent="0.45">
      <c r="A7438" s="10" t="s">
        <v>67</v>
      </c>
      <c r="B7438" s="20">
        <v>0.94599999999999995</v>
      </c>
      <c r="C7438" s="19">
        <v>3569</v>
      </c>
      <c r="D7438" s="19">
        <v>530.97096650000003</v>
      </c>
      <c r="E7438" s="23">
        <v>1.190707486</v>
      </c>
      <c r="F7438" s="23">
        <v>0.38570522699999998</v>
      </c>
      <c r="G7438" s="17">
        <v>0</v>
      </c>
      <c r="H7438" s="17">
        <v>1</v>
      </c>
      <c r="I7438" s="17">
        <v>0.94650349499999997</v>
      </c>
      <c r="J7438" s="17">
        <v>5.3199999999999997E-2</v>
      </c>
      <c r="K7438" s="17">
        <v>2.8299999999999999E-4</v>
      </c>
    </row>
    <row r="7439" spans="1:11" x14ac:dyDescent="0.45">
      <c r="A7439" s="10" t="s">
        <v>67</v>
      </c>
      <c r="B7439" s="20">
        <v>0.94699999999999995</v>
      </c>
      <c r="C7439" s="19">
        <v>3572</v>
      </c>
      <c r="D7439" s="19">
        <v>534.59405709999999</v>
      </c>
      <c r="E7439" s="23">
        <v>1.2120115970000001</v>
      </c>
      <c r="F7439" s="23">
        <v>0.39554052000000001</v>
      </c>
      <c r="G7439" s="17">
        <v>0</v>
      </c>
      <c r="H7439" s="17">
        <v>1</v>
      </c>
      <c r="I7439" s="17">
        <v>0.94656928600000001</v>
      </c>
      <c r="J7439" s="17">
        <v>5.3100000000000001E-2</v>
      </c>
      <c r="K7439" s="17">
        <v>2.8299999999999999E-4</v>
      </c>
    </row>
    <row r="7440" spans="1:11" x14ac:dyDescent="0.45">
      <c r="A7440" s="10" t="s">
        <v>67</v>
      </c>
      <c r="B7440" s="20">
        <v>0.94799999999999995</v>
      </c>
      <c r="C7440" s="19">
        <v>3576</v>
      </c>
      <c r="D7440" s="19">
        <v>539.46749009999996</v>
      </c>
      <c r="E7440" s="23">
        <v>1.218358262</v>
      </c>
      <c r="F7440" s="23">
        <v>0.39824470299999998</v>
      </c>
      <c r="G7440" s="17">
        <v>0</v>
      </c>
      <c r="H7440" s="17">
        <v>1</v>
      </c>
      <c r="I7440" s="17">
        <v>0.94605587999999996</v>
      </c>
      <c r="J7440" s="17">
        <v>5.3699999999999998E-2</v>
      </c>
      <c r="K7440" s="17">
        <v>2.8299999999999999E-4</v>
      </c>
    </row>
    <row r="7441" spans="1:11" x14ac:dyDescent="0.45">
      <c r="A7441" s="10" t="s">
        <v>67</v>
      </c>
      <c r="B7441" s="20">
        <v>0.94899999999999995</v>
      </c>
      <c r="C7441" s="19">
        <v>3580</v>
      </c>
      <c r="D7441" s="19">
        <v>544.44642229999999</v>
      </c>
      <c r="E7441" s="23">
        <v>1.252478113</v>
      </c>
      <c r="F7441" s="23">
        <v>0.40186951399999998</v>
      </c>
      <c r="G7441" s="17">
        <v>0</v>
      </c>
      <c r="H7441" s="17">
        <v>1</v>
      </c>
      <c r="I7441" s="17">
        <v>0.94604549400000004</v>
      </c>
      <c r="J7441" s="17">
        <v>5.3699999999999998E-2</v>
      </c>
      <c r="K7441" s="17">
        <v>2.8200000000000002E-4</v>
      </c>
    </row>
    <row r="7442" spans="1:11" x14ac:dyDescent="0.45">
      <c r="A7442" s="10" t="s">
        <v>67</v>
      </c>
      <c r="B7442" s="20">
        <v>0.95</v>
      </c>
      <c r="C7442" s="19">
        <v>3583</v>
      </c>
      <c r="D7442" s="19">
        <v>548.29751650000003</v>
      </c>
      <c r="E7442" s="23">
        <v>1.2836980549999999</v>
      </c>
      <c r="F7442" s="23">
        <v>0.408784235</v>
      </c>
      <c r="G7442" s="17">
        <v>0</v>
      </c>
      <c r="H7442" s="17">
        <v>1</v>
      </c>
      <c r="I7442" s="17">
        <v>0.94673325699999999</v>
      </c>
      <c r="J7442" s="17">
        <v>5.2999999999999999E-2</v>
      </c>
      <c r="K7442" s="17">
        <v>2.7799999999999998E-4</v>
      </c>
    </row>
    <row r="7443" spans="1:11" x14ac:dyDescent="0.45">
      <c r="A7443" s="10" t="s">
        <v>67</v>
      </c>
      <c r="B7443" s="20">
        <v>0.95099999999999996</v>
      </c>
      <c r="C7443" s="19">
        <v>3588</v>
      </c>
      <c r="D7443" s="19">
        <v>554.73572760000002</v>
      </c>
      <c r="E7443" s="23">
        <v>1.287790287</v>
      </c>
      <c r="F7443" s="23">
        <v>0.41170061499999999</v>
      </c>
      <c r="G7443" s="17">
        <v>0</v>
      </c>
      <c r="H7443" s="17">
        <v>1</v>
      </c>
      <c r="I7443" s="17">
        <v>0.94759724599999995</v>
      </c>
      <c r="J7443" s="17">
        <v>5.21E-2</v>
      </c>
      <c r="K7443" s="17">
        <v>2.7399999999999999E-4</v>
      </c>
    </row>
    <row r="7444" spans="1:11" x14ac:dyDescent="0.45">
      <c r="A7444" s="10" t="s">
        <v>67</v>
      </c>
      <c r="B7444" s="20">
        <v>0.95299999999999996</v>
      </c>
      <c r="C7444" s="19">
        <v>3595</v>
      </c>
      <c r="D7444" s="19">
        <v>563.89904039999999</v>
      </c>
      <c r="E7444" s="23">
        <v>1.3187856309999999</v>
      </c>
      <c r="F7444" s="23">
        <v>0.41654007100000001</v>
      </c>
      <c r="G7444" s="17">
        <v>0</v>
      </c>
      <c r="H7444" s="17">
        <v>1</v>
      </c>
      <c r="I7444" s="17">
        <v>0.94711057399999998</v>
      </c>
      <c r="J7444" s="17">
        <v>5.2600000000000001E-2</v>
      </c>
      <c r="K7444" s="17">
        <v>2.7300000000000002E-4</v>
      </c>
    </row>
    <row r="7445" spans="1:11" x14ac:dyDescent="0.45">
      <c r="A7445" s="10" t="s">
        <v>67</v>
      </c>
      <c r="B7445" s="20">
        <v>0.95399999999999996</v>
      </c>
      <c r="C7445" s="19">
        <v>3599</v>
      </c>
      <c r="D7445" s="19">
        <v>569.36401490000003</v>
      </c>
      <c r="E7445" s="23">
        <v>1.381782174</v>
      </c>
      <c r="F7445" s="23">
        <v>0.42339043599999998</v>
      </c>
      <c r="G7445" s="17">
        <v>0</v>
      </c>
      <c r="H7445" s="17">
        <v>1</v>
      </c>
      <c r="I7445" s="17">
        <v>0.94719050199999999</v>
      </c>
      <c r="J7445" s="17">
        <v>5.2499999999999998E-2</v>
      </c>
      <c r="K7445" s="17">
        <v>2.7300000000000002E-4</v>
      </c>
    </row>
    <row r="7446" spans="1:11" x14ac:dyDescent="0.45">
      <c r="A7446" s="10" t="s">
        <v>67</v>
      </c>
      <c r="B7446" s="20">
        <v>0.95499999999999996</v>
      </c>
      <c r="C7446" s="19">
        <v>3603</v>
      </c>
      <c r="D7446" s="19">
        <v>575.27274</v>
      </c>
      <c r="E7446" s="23">
        <v>1.5346074000000001</v>
      </c>
      <c r="F7446" s="23">
        <v>0.42750769799999999</v>
      </c>
      <c r="G7446" s="17">
        <v>0</v>
      </c>
      <c r="H7446" s="17">
        <v>1</v>
      </c>
      <c r="I7446" s="17">
        <v>0.94718431199999997</v>
      </c>
      <c r="J7446" s="17">
        <v>5.2499999999999998E-2</v>
      </c>
      <c r="K7446" s="17">
        <v>2.7300000000000002E-4</v>
      </c>
    </row>
    <row r="7447" spans="1:11" x14ac:dyDescent="0.45">
      <c r="A7447" s="10" t="s">
        <v>67</v>
      </c>
      <c r="B7447" s="20">
        <v>0.95599999999999996</v>
      </c>
      <c r="C7447" s="19">
        <v>3606</v>
      </c>
      <c r="D7447" s="19">
        <v>579.95785569999998</v>
      </c>
      <c r="E7447" s="23">
        <v>1.6067685549999999</v>
      </c>
      <c r="F7447" s="23">
        <v>0.43207149700000003</v>
      </c>
      <c r="G7447" s="17">
        <v>0</v>
      </c>
      <c r="H7447" s="17">
        <v>1</v>
      </c>
      <c r="I7447" s="17">
        <v>0.94729878899999997</v>
      </c>
      <c r="J7447" s="17">
        <v>5.2400000000000002E-2</v>
      </c>
      <c r="K7447" s="17">
        <v>2.72E-4</v>
      </c>
    </row>
    <row r="7448" spans="1:11" x14ac:dyDescent="0.45">
      <c r="A7448" s="10" t="s">
        <v>67</v>
      </c>
      <c r="B7448" s="20">
        <v>0.95699999999999996</v>
      </c>
      <c r="C7448" s="19">
        <v>3610</v>
      </c>
      <c r="D7448" s="19">
        <v>586.60317910000003</v>
      </c>
      <c r="E7448" s="23">
        <v>1.734057491</v>
      </c>
      <c r="F7448" s="23">
        <v>0.43574311199999999</v>
      </c>
      <c r="G7448" s="17">
        <v>0</v>
      </c>
      <c r="H7448" s="17">
        <v>1</v>
      </c>
      <c r="I7448" s="17">
        <v>0.94677048799999997</v>
      </c>
      <c r="J7448" s="17">
        <v>5.2999999999999999E-2</v>
      </c>
      <c r="K7448" s="17">
        <v>2.72E-4</v>
      </c>
    </row>
    <row r="7449" spans="1:11" x14ac:dyDescent="0.45">
      <c r="A7449" s="10" t="s">
        <v>67</v>
      </c>
      <c r="B7449" s="20">
        <v>0.95899999999999996</v>
      </c>
      <c r="C7449" s="19">
        <v>3616</v>
      </c>
      <c r="D7449" s="19">
        <v>597.11161930000003</v>
      </c>
      <c r="E7449" s="23">
        <v>1.7622404659999999</v>
      </c>
      <c r="F7449" s="23">
        <v>0.44103151699999998</v>
      </c>
      <c r="G7449" s="17">
        <v>0</v>
      </c>
      <c r="H7449" s="17">
        <v>1</v>
      </c>
      <c r="I7449" s="17">
        <v>0.94719112599999999</v>
      </c>
      <c r="J7449" s="17">
        <v>5.2499999999999998E-2</v>
      </c>
      <c r="K7449" s="17">
        <v>2.7E-4</v>
      </c>
    </row>
    <row r="7450" spans="1:11" x14ac:dyDescent="0.45">
      <c r="A7450" s="10" t="s">
        <v>67</v>
      </c>
      <c r="B7450" s="20">
        <v>0.96</v>
      </c>
      <c r="C7450" s="19">
        <v>3622</v>
      </c>
      <c r="D7450" s="19">
        <v>607.77686619999997</v>
      </c>
      <c r="E7450" s="23">
        <v>1.7879413710000001</v>
      </c>
      <c r="F7450" s="23">
        <v>0.44945836700000003</v>
      </c>
      <c r="G7450" s="17">
        <v>0</v>
      </c>
      <c r="H7450" s="17">
        <v>1</v>
      </c>
      <c r="I7450" s="17">
        <v>0.94816825900000001</v>
      </c>
      <c r="J7450" s="17">
        <v>5.16E-2</v>
      </c>
      <c r="K7450" s="17">
        <v>2.6499999999999999E-4</v>
      </c>
    </row>
    <row r="7451" spans="1:11" x14ac:dyDescent="0.45">
      <c r="A7451" s="10" t="s">
        <v>67</v>
      </c>
      <c r="B7451" s="20">
        <v>0.96199999999999997</v>
      </c>
      <c r="C7451" s="19">
        <v>3627</v>
      </c>
      <c r="D7451" s="19">
        <v>616.74494159999995</v>
      </c>
      <c r="E7451" s="23">
        <v>1.7962737689999999</v>
      </c>
      <c r="F7451" s="23">
        <v>0.46821798399999998</v>
      </c>
      <c r="G7451" s="17">
        <v>0</v>
      </c>
      <c r="H7451" s="17">
        <v>1</v>
      </c>
      <c r="I7451" s="17">
        <v>0.94820501899999998</v>
      </c>
      <c r="J7451" s="17">
        <v>5.1499999999999997E-2</v>
      </c>
      <c r="K7451" s="17">
        <v>2.6499999999999999E-4</v>
      </c>
    </row>
    <row r="7452" spans="1:11" x14ac:dyDescent="0.45">
      <c r="A7452" s="10" t="s">
        <v>67</v>
      </c>
      <c r="B7452" s="20">
        <v>0.96299999999999997</v>
      </c>
      <c r="C7452" s="19">
        <v>3633</v>
      </c>
      <c r="D7452" s="19">
        <v>627.59656370000005</v>
      </c>
      <c r="E7452" s="23">
        <v>1.8290448349999999</v>
      </c>
      <c r="F7452" s="23">
        <v>0.47548441600000002</v>
      </c>
      <c r="G7452" s="17">
        <v>0</v>
      </c>
      <c r="H7452" s="17">
        <v>1</v>
      </c>
      <c r="I7452" s="17">
        <v>0.94797774199999996</v>
      </c>
      <c r="J7452" s="17">
        <v>5.1799999999999999E-2</v>
      </c>
      <c r="K7452" s="17">
        <v>2.6400000000000002E-4</v>
      </c>
    </row>
    <row r="7453" spans="1:11" x14ac:dyDescent="0.45">
      <c r="A7453" s="10" t="s">
        <v>67</v>
      </c>
      <c r="B7453" s="20">
        <v>0.96399999999999997</v>
      </c>
      <c r="C7453" s="19">
        <v>3637</v>
      </c>
      <c r="D7453" s="19">
        <v>635.02474199999995</v>
      </c>
      <c r="E7453" s="23">
        <v>1.897434565</v>
      </c>
      <c r="F7453" s="23">
        <v>0.484197614</v>
      </c>
      <c r="G7453" s="17">
        <v>0</v>
      </c>
      <c r="H7453" s="17">
        <v>1</v>
      </c>
      <c r="I7453" s="17">
        <v>0.94822840100000005</v>
      </c>
      <c r="J7453" s="17">
        <v>5.1499999999999997E-2</v>
      </c>
      <c r="K7453" s="17">
        <v>2.63E-4</v>
      </c>
    </row>
    <row r="7454" spans="1:11" x14ac:dyDescent="0.45">
      <c r="A7454" s="10" t="s">
        <v>67</v>
      </c>
      <c r="B7454" s="20">
        <v>0.96499999999999997</v>
      </c>
      <c r="C7454" s="19">
        <v>3640</v>
      </c>
      <c r="D7454" s="19">
        <v>640.74686980000001</v>
      </c>
      <c r="E7454" s="23">
        <v>1.9121608029999999</v>
      </c>
      <c r="F7454" s="23">
        <v>0.49015356599999998</v>
      </c>
      <c r="G7454" s="17">
        <v>0</v>
      </c>
      <c r="H7454" s="17">
        <v>1</v>
      </c>
      <c r="I7454" s="17">
        <v>0.94827530500000001</v>
      </c>
      <c r="J7454" s="17">
        <v>5.1499999999999997E-2</v>
      </c>
      <c r="K7454" s="17">
        <v>2.6200000000000003E-4</v>
      </c>
    </row>
    <row r="7455" spans="1:11" x14ac:dyDescent="0.45">
      <c r="A7455" s="10" t="s">
        <v>67</v>
      </c>
      <c r="B7455" s="20">
        <v>0.96599999999999997</v>
      </c>
      <c r="C7455" s="19">
        <v>3644</v>
      </c>
      <c r="D7455" s="19">
        <v>648.67095200000006</v>
      </c>
      <c r="E7455" s="23">
        <v>2.0085811699999998</v>
      </c>
      <c r="F7455" s="23">
        <v>0.49474996300000001</v>
      </c>
      <c r="G7455" s="17">
        <v>0</v>
      </c>
      <c r="H7455" s="17">
        <v>1</v>
      </c>
      <c r="I7455" s="17">
        <v>0.94838399100000004</v>
      </c>
      <c r="J7455" s="17">
        <v>5.1400000000000001E-2</v>
      </c>
      <c r="K7455" s="17">
        <v>2.6200000000000003E-4</v>
      </c>
    </row>
    <row r="7456" spans="1:11" x14ac:dyDescent="0.45">
      <c r="A7456" s="10" t="s">
        <v>67</v>
      </c>
      <c r="B7456" s="20">
        <v>0.96699999999999997</v>
      </c>
      <c r="C7456" s="19">
        <v>3646</v>
      </c>
      <c r="D7456" s="19">
        <v>652.7072584</v>
      </c>
      <c r="E7456" s="23">
        <v>2.0211610850000001</v>
      </c>
      <c r="F7456" s="23">
        <v>0.50114940500000005</v>
      </c>
      <c r="G7456" s="17">
        <v>0</v>
      </c>
      <c r="H7456" s="17">
        <v>1</v>
      </c>
      <c r="I7456" s="17">
        <v>0.94839096899999997</v>
      </c>
      <c r="J7456" s="17">
        <v>5.1299999999999998E-2</v>
      </c>
      <c r="K7456" s="17">
        <v>2.6200000000000003E-4</v>
      </c>
    </row>
    <row r="7457" spans="1:11" x14ac:dyDescent="0.45">
      <c r="A7457" s="10" t="s">
        <v>67</v>
      </c>
      <c r="B7457" s="20">
        <v>0.96899999999999997</v>
      </c>
      <c r="C7457" s="19">
        <v>3654</v>
      </c>
      <c r="D7457" s="19">
        <v>668.90300509999997</v>
      </c>
      <c r="E7457" s="23">
        <v>2.037589713</v>
      </c>
      <c r="F7457" s="23">
        <v>0.50440827499999996</v>
      </c>
      <c r="G7457" s="17">
        <v>0</v>
      </c>
      <c r="H7457" s="17">
        <v>1</v>
      </c>
      <c r="I7457" s="17">
        <v>0.94964627899999998</v>
      </c>
      <c r="J7457" s="17">
        <v>5.0099999999999999E-2</v>
      </c>
      <c r="K7457" s="17">
        <v>2.5500000000000002E-4</v>
      </c>
    </row>
    <row r="7458" spans="1:11" x14ac:dyDescent="0.45">
      <c r="A7458" s="10" t="s">
        <v>67</v>
      </c>
      <c r="B7458" s="20">
        <v>0.97</v>
      </c>
      <c r="C7458" s="19">
        <v>3659</v>
      </c>
      <c r="D7458" s="19">
        <v>679.24869630000001</v>
      </c>
      <c r="E7458" s="23">
        <v>2.0956638129999998</v>
      </c>
      <c r="F7458" s="23">
        <v>0.51735873399999999</v>
      </c>
      <c r="G7458" s="17">
        <v>0</v>
      </c>
      <c r="H7458" s="17">
        <v>1</v>
      </c>
      <c r="I7458" s="17">
        <v>0.94979340099999998</v>
      </c>
      <c r="J7458" s="17">
        <v>0.05</v>
      </c>
      <c r="K7458" s="17">
        <v>2.5399999999999999E-4</v>
      </c>
    </row>
    <row r="7459" spans="1:11" x14ac:dyDescent="0.45">
      <c r="A7459" s="10" t="s">
        <v>67</v>
      </c>
      <c r="B7459" s="20">
        <v>0.97099999999999997</v>
      </c>
      <c r="C7459" s="19">
        <v>3663</v>
      </c>
      <c r="D7459" s="19">
        <v>687.83291510000004</v>
      </c>
      <c r="E7459" s="23">
        <v>2.1552197450000001</v>
      </c>
      <c r="F7459" s="23">
        <v>0.536943744</v>
      </c>
      <c r="G7459" s="17">
        <v>0</v>
      </c>
      <c r="H7459" s="17">
        <v>1</v>
      </c>
      <c r="I7459" s="17">
        <v>0.94984290500000002</v>
      </c>
      <c r="J7459" s="17">
        <v>4.99E-2</v>
      </c>
      <c r="K7459" s="17">
        <v>2.5399999999999999E-4</v>
      </c>
    </row>
    <row r="7460" spans="1:11" x14ac:dyDescent="0.45">
      <c r="A7460" s="10" t="s">
        <v>67</v>
      </c>
      <c r="B7460" s="20">
        <v>0.97199999999999998</v>
      </c>
      <c r="C7460" s="19">
        <v>3667</v>
      </c>
      <c r="D7460" s="19">
        <v>696.58181179999997</v>
      </c>
      <c r="E7460" s="23">
        <v>2.2133098769999999</v>
      </c>
      <c r="F7460" s="23">
        <v>0.54517170400000003</v>
      </c>
      <c r="G7460" s="17">
        <v>0</v>
      </c>
      <c r="H7460" s="17">
        <v>1</v>
      </c>
      <c r="I7460" s="17">
        <v>0.94983883599999996</v>
      </c>
      <c r="J7460" s="17">
        <v>4.99E-2</v>
      </c>
      <c r="K7460" s="17">
        <v>2.5300000000000002E-4</v>
      </c>
    </row>
    <row r="7461" spans="1:11" x14ac:dyDescent="0.45">
      <c r="A7461" s="10" t="s">
        <v>67</v>
      </c>
      <c r="B7461" s="20">
        <v>0.97299999999999998</v>
      </c>
      <c r="C7461" s="19">
        <v>3671</v>
      </c>
      <c r="D7461" s="19">
        <v>705.67376000000002</v>
      </c>
      <c r="E7461" s="23">
        <v>2.2919724719999999</v>
      </c>
      <c r="F7461" s="23">
        <v>0.55354139400000002</v>
      </c>
      <c r="G7461" s="17">
        <v>0</v>
      </c>
      <c r="H7461" s="17">
        <v>1</v>
      </c>
      <c r="I7461" s="17">
        <v>0.94986720000000002</v>
      </c>
      <c r="J7461" s="17">
        <v>4.99E-2</v>
      </c>
      <c r="K7461" s="17">
        <v>2.5300000000000002E-4</v>
      </c>
    </row>
    <row r="7462" spans="1:11" x14ac:dyDescent="0.45">
      <c r="A7462" s="10" t="s">
        <v>67</v>
      </c>
      <c r="B7462" s="20">
        <v>0.97399999999999998</v>
      </c>
      <c r="C7462" s="19">
        <v>3674</v>
      </c>
      <c r="D7462" s="19">
        <v>712.66022480000004</v>
      </c>
      <c r="E7462" s="23">
        <v>2.3372485009999999</v>
      </c>
      <c r="F7462" s="23">
        <v>0.56224228499999995</v>
      </c>
      <c r="G7462" s="17">
        <v>0</v>
      </c>
      <c r="H7462" s="17">
        <v>1</v>
      </c>
      <c r="I7462" s="17">
        <v>0.94957619800000004</v>
      </c>
      <c r="J7462" s="17">
        <v>5.0200000000000002E-2</v>
      </c>
      <c r="K7462" s="17">
        <v>2.5300000000000002E-4</v>
      </c>
    </row>
    <row r="7463" spans="1:11" x14ac:dyDescent="0.45">
      <c r="A7463" s="10" t="s">
        <v>67</v>
      </c>
      <c r="B7463" s="20">
        <v>0.97499999999999998</v>
      </c>
      <c r="C7463" s="19">
        <v>3678</v>
      </c>
      <c r="D7463" s="19">
        <v>722.18236349999995</v>
      </c>
      <c r="E7463" s="23">
        <v>2.433029313</v>
      </c>
      <c r="F7463" s="23">
        <v>0.56841321300000003</v>
      </c>
      <c r="G7463" s="17">
        <v>0</v>
      </c>
      <c r="H7463" s="17">
        <v>1</v>
      </c>
      <c r="I7463" s="17">
        <v>0.94948473300000003</v>
      </c>
      <c r="J7463" s="17">
        <v>5.0299999999999997E-2</v>
      </c>
      <c r="K7463" s="17">
        <v>2.5300000000000002E-4</v>
      </c>
    </row>
    <row r="7464" spans="1:11" x14ac:dyDescent="0.45">
      <c r="A7464" s="10" t="s">
        <v>67</v>
      </c>
      <c r="B7464" s="20">
        <v>0.97599999999999998</v>
      </c>
      <c r="C7464" s="19">
        <v>3682</v>
      </c>
      <c r="D7464" s="19">
        <v>732.1943417</v>
      </c>
      <c r="E7464" s="23">
        <v>2.528793844</v>
      </c>
      <c r="F7464" s="23">
        <v>0.57625789500000002</v>
      </c>
      <c r="G7464" s="17">
        <v>0</v>
      </c>
      <c r="H7464" s="17">
        <v>1</v>
      </c>
      <c r="I7464" s="17">
        <v>0.94947295300000001</v>
      </c>
      <c r="J7464" s="17">
        <v>5.0299999999999997E-2</v>
      </c>
      <c r="K7464" s="17">
        <v>2.5300000000000002E-4</v>
      </c>
    </row>
    <row r="7465" spans="1:11" x14ac:dyDescent="0.45">
      <c r="A7465" s="10" t="s">
        <v>67</v>
      </c>
      <c r="B7465" s="20">
        <v>0.97699999999999998</v>
      </c>
      <c r="C7465" s="19">
        <v>3686</v>
      </c>
      <c r="D7465" s="19">
        <v>742.77874919999999</v>
      </c>
      <c r="E7465" s="23">
        <v>2.7269344320000002</v>
      </c>
      <c r="F7465" s="23">
        <v>0.584562794</v>
      </c>
      <c r="G7465" s="17">
        <v>0</v>
      </c>
      <c r="H7465" s="17">
        <v>1</v>
      </c>
      <c r="I7465" s="17">
        <v>0.94929033399999996</v>
      </c>
      <c r="J7465" s="17">
        <v>5.0500000000000003E-2</v>
      </c>
      <c r="K7465" s="17">
        <v>2.52E-4</v>
      </c>
    </row>
    <row r="7466" spans="1:11" x14ac:dyDescent="0.45">
      <c r="A7466" s="10" t="s">
        <v>67</v>
      </c>
      <c r="B7466" s="20">
        <v>0.97799999999999998</v>
      </c>
      <c r="C7466" s="19">
        <v>3689</v>
      </c>
      <c r="D7466" s="19">
        <v>751.11477500000001</v>
      </c>
      <c r="E7466" s="23">
        <v>2.7952319220000001</v>
      </c>
      <c r="F7466" s="23">
        <v>0.59341060099999998</v>
      </c>
      <c r="G7466" s="17">
        <v>0</v>
      </c>
      <c r="H7466" s="17">
        <v>1</v>
      </c>
      <c r="I7466" s="17">
        <v>0.94917490699999996</v>
      </c>
      <c r="J7466" s="17">
        <v>5.0599999999999999E-2</v>
      </c>
      <c r="K7466" s="17">
        <v>2.52E-4</v>
      </c>
    </row>
    <row r="7467" spans="1:11" x14ac:dyDescent="0.45">
      <c r="A7467" s="10" t="s">
        <v>67</v>
      </c>
      <c r="B7467" s="20">
        <v>0.97899999999999998</v>
      </c>
      <c r="C7467" s="19">
        <v>3693</v>
      </c>
      <c r="D7467" s="19">
        <v>762.76465459999997</v>
      </c>
      <c r="E7467" s="23">
        <v>2.9330400490000001</v>
      </c>
      <c r="F7467" s="23">
        <v>0.60042214599999999</v>
      </c>
      <c r="G7467" s="17">
        <v>0</v>
      </c>
      <c r="H7467" s="17">
        <v>1</v>
      </c>
      <c r="I7467" s="17">
        <v>0.94912431600000002</v>
      </c>
      <c r="J7467" s="17">
        <v>5.0599999999999999E-2</v>
      </c>
      <c r="K7467" s="17">
        <v>2.52E-4</v>
      </c>
    </row>
    <row r="7468" spans="1:11" x14ac:dyDescent="0.45">
      <c r="A7468" s="10" t="s">
        <v>67</v>
      </c>
      <c r="B7468" s="20">
        <v>0.98</v>
      </c>
      <c r="C7468" s="19">
        <v>3697</v>
      </c>
      <c r="D7468" s="19">
        <v>774.7227603</v>
      </c>
      <c r="E7468" s="23">
        <v>3.0306403560000001</v>
      </c>
      <c r="F7468" s="23">
        <v>0.61027112400000005</v>
      </c>
      <c r="G7468" s="17">
        <v>0</v>
      </c>
      <c r="H7468" s="17">
        <v>1</v>
      </c>
      <c r="I7468" s="17">
        <v>0.949237832</v>
      </c>
      <c r="J7468" s="17">
        <v>5.0500000000000003E-2</v>
      </c>
      <c r="K7468" s="17">
        <v>2.5099999999999998E-4</v>
      </c>
    </row>
    <row r="7469" spans="1:11" x14ac:dyDescent="0.45">
      <c r="A7469" s="10" t="s">
        <v>67</v>
      </c>
      <c r="B7469" s="20">
        <v>0.98099999999999998</v>
      </c>
      <c r="C7469" s="19">
        <v>3700</v>
      </c>
      <c r="D7469" s="19">
        <v>783.90850699999999</v>
      </c>
      <c r="E7469" s="23">
        <v>3.1058747800000002</v>
      </c>
      <c r="F7469" s="23">
        <v>0.62036340599999995</v>
      </c>
      <c r="G7469" s="17">
        <v>0</v>
      </c>
      <c r="H7469" s="17">
        <v>1</v>
      </c>
      <c r="I7469" s="17">
        <v>0.94934669800000004</v>
      </c>
      <c r="J7469" s="17">
        <v>5.04E-2</v>
      </c>
      <c r="K7469" s="17">
        <v>2.5000000000000001E-4</v>
      </c>
    </row>
    <row r="7470" spans="1:11" x14ac:dyDescent="0.45">
      <c r="A7470" s="10" t="s">
        <v>67</v>
      </c>
      <c r="B7470" s="20">
        <v>0.98199999999999998</v>
      </c>
      <c r="C7470" s="19">
        <v>3703</v>
      </c>
      <c r="D7470" s="19">
        <v>793.69743719999997</v>
      </c>
      <c r="E7470" s="23">
        <v>3.3775324590000002</v>
      </c>
      <c r="F7470" s="23">
        <v>0.62810617099999999</v>
      </c>
      <c r="G7470" s="17">
        <v>0</v>
      </c>
      <c r="H7470" s="17">
        <v>1</v>
      </c>
      <c r="I7470" s="17">
        <v>0.94940570000000002</v>
      </c>
      <c r="J7470" s="17">
        <v>5.0299999999999997E-2</v>
      </c>
      <c r="K7470" s="17">
        <v>2.5000000000000001E-4</v>
      </c>
    </row>
    <row r="7471" spans="1:11" x14ac:dyDescent="0.45">
      <c r="A7471" s="10" t="s">
        <v>67</v>
      </c>
      <c r="B7471" s="20">
        <v>0.98299999999999998</v>
      </c>
      <c r="C7471" s="19">
        <v>3708</v>
      </c>
      <c r="D7471" s="19">
        <v>811.02644769999995</v>
      </c>
      <c r="E7471" s="23">
        <v>3.481940437</v>
      </c>
      <c r="F7471" s="23">
        <v>0.63643558300000003</v>
      </c>
      <c r="G7471" s="17">
        <v>0</v>
      </c>
      <c r="H7471" s="17">
        <v>1</v>
      </c>
      <c r="I7471" s="17">
        <v>0.94948085500000001</v>
      </c>
      <c r="J7471" s="17">
        <v>5.0299999999999997E-2</v>
      </c>
      <c r="K7471" s="17">
        <v>2.5000000000000001E-4</v>
      </c>
    </row>
    <row r="7472" spans="1:11" x14ac:dyDescent="0.45">
      <c r="A7472" s="10" t="s">
        <v>67</v>
      </c>
      <c r="B7472" s="20">
        <v>0.98399999999999999</v>
      </c>
      <c r="C7472" s="19">
        <v>3712</v>
      </c>
      <c r="D7472" s="19">
        <v>825.14626060000001</v>
      </c>
      <c r="E7472" s="23">
        <v>3.5466751310000002</v>
      </c>
      <c r="F7472" s="23">
        <v>0.66379440499999998</v>
      </c>
      <c r="G7472" s="17">
        <v>0</v>
      </c>
      <c r="H7472" s="17">
        <v>1</v>
      </c>
      <c r="I7472" s="17">
        <v>0.94955403400000005</v>
      </c>
      <c r="J7472" s="17">
        <v>5.0200000000000002E-2</v>
      </c>
      <c r="K7472" s="17">
        <v>2.4899999999999998E-4</v>
      </c>
    </row>
    <row r="7473" spans="1:11" x14ac:dyDescent="0.45">
      <c r="A7473" s="10" t="s">
        <v>67</v>
      </c>
      <c r="B7473" s="20">
        <v>0.98499999999999999</v>
      </c>
      <c r="C7473" s="19">
        <v>3716</v>
      </c>
      <c r="D7473" s="19">
        <v>839.53288650000002</v>
      </c>
      <c r="E7473" s="23">
        <v>3.6084216370000002</v>
      </c>
      <c r="F7473" s="23">
        <v>0.67608233200000001</v>
      </c>
      <c r="G7473" s="17">
        <v>0</v>
      </c>
      <c r="H7473" s="17">
        <v>1</v>
      </c>
      <c r="I7473" s="17">
        <v>0.94932803600000004</v>
      </c>
      <c r="J7473" s="17">
        <v>5.04E-2</v>
      </c>
      <c r="K7473" s="17">
        <v>2.4899999999999998E-4</v>
      </c>
    </row>
    <row r="7474" spans="1:11" x14ac:dyDescent="0.45">
      <c r="A7474" s="10" t="s">
        <v>67</v>
      </c>
      <c r="B7474" s="20">
        <v>0.98599999999999999</v>
      </c>
      <c r="C7474" s="19">
        <v>3720</v>
      </c>
      <c r="D7474" s="19">
        <v>854.22179749999998</v>
      </c>
      <c r="E7474" s="23">
        <v>3.7061194980000001</v>
      </c>
      <c r="F7474" s="23">
        <v>0.69281389800000004</v>
      </c>
      <c r="G7474" s="17">
        <v>0</v>
      </c>
      <c r="H7474" s="17">
        <v>1</v>
      </c>
      <c r="I7474" s="17">
        <v>0.94938251699999998</v>
      </c>
      <c r="J7474" s="17">
        <v>5.04E-2</v>
      </c>
      <c r="K7474" s="17">
        <v>2.4899999999999998E-4</v>
      </c>
    </row>
    <row r="7475" spans="1:11" x14ac:dyDescent="0.45">
      <c r="A7475" s="10" t="s">
        <v>67</v>
      </c>
      <c r="B7475" s="20">
        <v>0.98699999999999999</v>
      </c>
      <c r="C7475" s="19">
        <v>3723</v>
      </c>
      <c r="D7475" s="19">
        <v>865.96199590000003</v>
      </c>
      <c r="E7475" s="23">
        <v>4.0215905730000001</v>
      </c>
      <c r="F7475" s="23">
        <v>0.70613661900000002</v>
      </c>
      <c r="G7475" s="17">
        <v>0</v>
      </c>
      <c r="H7475" s="17">
        <v>1</v>
      </c>
      <c r="I7475" s="17">
        <v>0.94926392199999998</v>
      </c>
      <c r="J7475" s="17">
        <v>5.0500000000000003E-2</v>
      </c>
      <c r="K7475" s="17">
        <v>2.4800000000000001E-4</v>
      </c>
    </row>
    <row r="7476" spans="1:11" x14ac:dyDescent="0.45">
      <c r="A7476" s="10" t="s">
        <v>67</v>
      </c>
      <c r="B7476" s="20">
        <v>0.98799999999999999</v>
      </c>
      <c r="C7476" s="19">
        <v>3727</v>
      </c>
      <c r="D7476" s="19">
        <v>882.58907929999998</v>
      </c>
      <c r="E7476" s="23">
        <v>4.2576502100000004</v>
      </c>
      <c r="F7476" s="23">
        <v>0.71867072399999998</v>
      </c>
      <c r="G7476" s="17">
        <v>0</v>
      </c>
      <c r="H7476" s="17">
        <v>1</v>
      </c>
      <c r="I7476" s="17">
        <v>0.94932859000000003</v>
      </c>
      <c r="J7476" s="17">
        <v>5.04E-2</v>
      </c>
      <c r="K7476" s="17">
        <v>2.4800000000000001E-4</v>
      </c>
    </row>
    <row r="7477" spans="1:11" x14ac:dyDescent="0.45">
      <c r="A7477" s="10" t="s">
        <v>67</v>
      </c>
      <c r="B7477" s="20">
        <v>0.98899999999999999</v>
      </c>
      <c r="C7477" s="19">
        <v>3731</v>
      </c>
      <c r="D7477" s="19">
        <v>900.57026450000001</v>
      </c>
      <c r="E7477" s="23">
        <v>4.7570490129999996</v>
      </c>
      <c r="F7477" s="23">
        <v>0.73511256700000005</v>
      </c>
      <c r="G7477" s="17">
        <v>0</v>
      </c>
      <c r="H7477" s="17">
        <v>1</v>
      </c>
      <c r="I7477" s="17">
        <v>0.94940952099999998</v>
      </c>
      <c r="J7477" s="17">
        <v>5.0299999999999997E-2</v>
      </c>
      <c r="K7477" s="17">
        <v>2.4800000000000001E-4</v>
      </c>
    </row>
    <row r="7478" spans="1:11" x14ac:dyDescent="0.45">
      <c r="A7478" s="10" t="s">
        <v>67</v>
      </c>
      <c r="B7478" s="20">
        <v>0.99</v>
      </c>
      <c r="C7478" s="19">
        <v>3735</v>
      </c>
      <c r="D7478" s="19">
        <v>920.36866620000001</v>
      </c>
      <c r="E7478" s="23">
        <v>5.0681204190000004</v>
      </c>
      <c r="F7478" s="23">
        <v>0.75295547100000004</v>
      </c>
      <c r="G7478" s="17">
        <v>0</v>
      </c>
      <c r="H7478" s="17">
        <v>1</v>
      </c>
      <c r="I7478" s="17">
        <v>0.94928274999999995</v>
      </c>
      <c r="J7478" s="17">
        <v>5.0500000000000003E-2</v>
      </c>
      <c r="K7478" s="17">
        <v>2.4699999999999999E-4</v>
      </c>
    </row>
    <row r="7479" spans="1:11" x14ac:dyDescent="0.45">
      <c r="A7479" s="10" t="s">
        <v>67</v>
      </c>
      <c r="B7479" s="20">
        <v>0.99099999999999999</v>
      </c>
      <c r="C7479" s="19">
        <v>3738</v>
      </c>
      <c r="D7479" s="19">
        <v>935.77434200000005</v>
      </c>
      <c r="E7479" s="23">
        <v>5.1711875349999996</v>
      </c>
      <c r="F7479" s="23">
        <v>0.77087071100000004</v>
      </c>
      <c r="G7479" s="17">
        <v>0</v>
      </c>
      <c r="H7479" s="17">
        <v>1</v>
      </c>
      <c r="I7479" s="17">
        <v>0.94899326299999998</v>
      </c>
      <c r="J7479" s="17">
        <v>5.0799999999999998E-2</v>
      </c>
      <c r="K7479" s="17">
        <v>2.4699999999999999E-4</v>
      </c>
    </row>
    <row r="7480" spans="1:11" x14ac:dyDescent="0.45">
      <c r="A7480" s="10" t="s">
        <v>67</v>
      </c>
      <c r="B7480" s="20">
        <v>0.99199999999999999</v>
      </c>
      <c r="C7480" s="19">
        <v>3741</v>
      </c>
      <c r="D7480" s="19">
        <v>951.86779739999997</v>
      </c>
      <c r="E7480" s="23">
        <v>5.4676581999999998</v>
      </c>
      <c r="F7480" s="23">
        <v>0.78855401000000003</v>
      </c>
      <c r="G7480" s="17">
        <v>0</v>
      </c>
      <c r="H7480" s="17">
        <v>1</v>
      </c>
      <c r="I7480" s="17">
        <v>0.94891179999999997</v>
      </c>
      <c r="J7480" s="17">
        <v>5.0799999999999998E-2</v>
      </c>
      <c r="K7480" s="17">
        <v>2.4699999999999999E-4</v>
      </c>
    </row>
    <row r="7481" spans="1:11" x14ac:dyDescent="0.45">
      <c r="A7481" s="10" t="s">
        <v>67</v>
      </c>
      <c r="B7481" s="20">
        <v>0.99299999999999999</v>
      </c>
      <c r="C7481" s="19">
        <v>3746</v>
      </c>
      <c r="D7481" s="19">
        <v>979.31236049999995</v>
      </c>
      <c r="E7481" s="23">
        <v>5.5103211710000002</v>
      </c>
      <c r="F7481" s="23">
        <v>0.80384180299999997</v>
      </c>
      <c r="G7481" s="17">
        <v>0</v>
      </c>
      <c r="H7481" s="17">
        <v>1</v>
      </c>
      <c r="I7481" s="17">
        <v>0.95065558500000003</v>
      </c>
      <c r="J7481" s="17">
        <v>4.9099999999999998E-2</v>
      </c>
      <c r="K7481" s="17">
        <v>2.3900000000000001E-4</v>
      </c>
    </row>
    <row r="7482" spans="1:11" x14ac:dyDescent="0.45">
      <c r="A7482" s="10" t="s">
        <v>67</v>
      </c>
      <c r="B7482" s="20">
        <v>0.99399999999999999</v>
      </c>
      <c r="C7482" s="19">
        <v>3750</v>
      </c>
      <c r="D7482" s="19">
        <v>1002.685335</v>
      </c>
      <c r="E7482" s="23">
        <v>6.3105542229999996</v>
      </c>
      <c r="F7482" s="23">
        <v>0.83071426699999995</v>
      </c>
      <c r="G7482" s="17">
        <v>0</v>
      </c>
      <c r="H7482" s="17">
        <v>1</v>
      </c>
      <c r="I7482" s="17">
        <v>0.950589456</v>
      </c>
      <c r="J7482" s="17">
        <v>4.9200000000000001E-2</v>
      </c>
      <c r="K7482" s="17">
        <v>2.3800000000000001E-4</v>
      </c>
    </row>
    <row r="7483" spans="1:11" x14ac:dyDescent="0.45">
      <c r="A7483" s="10" t="s">
        <v>67</v>
      </c>
      <c r="B7483" s="20">
        <v>0.995</v>
      </c>
      <c r="C7483" s="19">
        <v>3753</v>
      </c>
      <c r="D7483" s="19">
        <v>1023.495094</v>
      </c>
      <c r="E7483" s="23">
        <v>7.2391974970000001</v>
      </c>
      <c r="F7483" s="23">
        <v>0.85199889200000001</v>
      </c>
      <c r="G7483" s="17">
        <v>0</v>
      </c>
      <c r="H7483" s="17">
        <v>1</v>
      </c>
      <c r="I7483" s="17">
        <v>0.95046132000000005</v>
      </c>
      <c r="J7483" s="17">
        <v>4.9299999999999997E-2</v>
      </c>
      <c r="K7483" s="17">
        <v>2.3800000000000001E-4</v>
      </c>
    </row>
    <row r="7484" spans="1:11" x14ac:dyDescent="0.45">
      <c r="A7484" s="10" t="s">
        <v>67</v>
      </c>
      <c r="B7484" s="20">
        <v>0.996</v>
      </c>
      <c r="C7484" s="19">
        <v>3757</v>
      </c>
      <c r="D7484" s="19">
        <v>1053.718619</v>
      </c>
      <c r="E7484" s="23">
        <v>7.8643804189999997</v>
      </c>
      <c r="F7484" s="23">
        <v>0.87131504299999996</v>
      </c>
      <c r="G7484" s="17">
        <v>0</v>
      </c>
      <c r="H7484" s="17">
        <v>1</v>
      </c>
      <c r="I7484" s="17">
        <v>0.95057713300000002</v>
      </c>
      <c r="J7484" s="17">
        <v>4.9200000000000001E-2</v>
      </c>
      <c r="K7484" s="17">
        <v>2.3800000000000001E-4</v>
      </c>
    </row>
    <row r="7485" spans="1:11" x14ac:dyDescent="0.45">
      <c r="A7485" s="10" t="s">
        <v>67</v>
      </c>
      <c r="B7485" s="20">
        <v>0.997</v>
      </c>
      <c r="C7485" s="19">
        <v>3761</v>
      </c>
      <c r="D7485" s="19">
        <v>1088.0096370000001</v>
      </c>
      <c r="E7485" s="23">
        <v>9.4054999370000001</v>
      </c>
      <c r="F7485" s="23">
        <v>0.89949024300000002</v>
      </c>
      <c r="G7485" s="17">
        <v>0</v>
      </c>
      <c r="H7485" s="17">
        <v>1</v>
      </c>
      <c r="I7485" s="17">
        <v>0.95036683300000002</v>
      </c>
      <c r="J7485" s="17">
        <v>4.9399999999999999E-2</v>
      </c>
      <c r="K7485" s="17">
        <v>2.3699999999999999E-4</v>
      </c>
    </row>
    <row r="7486" spans="1:11" x14ac:dyDescent="0.45">
      <c r="A7486" s="10" t="s">
        <v>67</v>
      </c>
      <c r="B7486" s="20">
        <v>0.998</v>
      </c>
      <c r="C7486" s="19">
        <v>3765</v>
      </c>
      <c r="D7486" s="19">
        <v>1132.8012140000001</v>
      </c>
      <c r="E7486" s="23">
        <v>12.71528498</v>
      </c>
      <c r="F7486" s="23">
        <v>0.93169701800000004</v>
      </c>
      <c r="G7486" s="17">
        <v>0</v>
      </c>
      <c r="H7486" s="17">
        <v>1</v>
      </c>
      <c r="I7486" s="17">
        <v>0.95173446100000003</v>
      </c>
      <c r="J7486" s="17">
        <v>4.8000000000000001E-2</v>
      </c>
      <c r="K7486" s="17">
        <v>2.3000000000000001E-4</v>
      </c>
    </row>
    <row r="7487" spans="1:11" x14ac:dyDescent="0.45">
      <c r="A7487" s="10" t="s">
        <v>67</v>
      </c>
      <c r="B7487" s="20">
        <v>0.999</v>
      </c>
      <c r="C7487" s="19">
        <v>3768</v>
      </c>
      <c r="D7487" s="19">
        <v>1176.0756670000001</v>
      </c>
      <c r="E7487" s="23">
        <v>16.080743810000001</v>
      </c>
      <c r="F7487" s="23">
        <v>0.97460693300000001</v>
      </c>
      <c r="G7487" s="17">
        <v>0</v>
      </c>
      <c r="H7487" s="17">
        <v>1</v>
      </c>
      <c r="I7487" s="17">
        <v>0.95322104900000004</v>
      </c>
      <c r="J7487" s="17">
        <v>4.6600000000000003E-2</v>
      </c>
      <c r="K7487" s="17">
        <v>2.23E-4</v>
      </c>
    </row>
    <row r="7488" spans="1:11" x14ac:dyDescent="0.45">
      <c r="A7488" s="10" t="s">
        <v>67</v>
      </c>
      <c r="B7488" s="20">
        <v>1</v>
      </c>
      <c r="C7488" s="19">
        <v>3769</v>
      </c>
      <c r="D7488" s="19">
        <v>1202.9461839999999</v>
      </c>
      <c r="E7488" s="23">
        <v>26.8705161</v>
      </c>
      <c r="F7488" s="23">
        <v>1.043541941</v>
      </c>
      <c r="G7488" s="17">
        <v>0</v>
      </c>
      <c r="H7488" s="17">
        <v>1</v>
      </c>
      <c r="I7488" s="17">
        <v>0.95322753999999998</v>
      </c>
      <c r="J7488" s="17">
        <v>4.65E-2</v>
      </c>
      <c r="K7488" s="17">
        <v>2.23E-4</v>
      </c>
    </row>
    <row r="7489" spans="1:11" x14ac:dyDescent="0.45">
      <c r="A7489" s="10" t="s">
        <v>69</v>
      </c>
      <c r="B7489" s="20">
        <v>0.01</v>
      </c>
      <c r="C7489" s="19">
        <v>19</v>
      </c>
      <c r="D7489" s="19">
        <v>3.1300000000000001E-2</v>
      </c>
      <c r="E7489" s="23">
        <v>2.7399999999999998E-3</v>
      </c>
      <c r="F7489" s="23">
        <v>2.14E-3</v>
      </c>
      <c r="G7489" s="17">
        <v>0</v>
      </c>
      <c r="H7489" s="17">
        <v>1</v>
      </c>
      <c r="I7489" s="17">
        <v>0.44953527700000001</v>
      </c>
      <c r="J7489" s="17">
        <v>0.55046472300000004</v>
      </c>
      <c r="K7489" s="17">
        <v>0</v>
      </c>
    </row>
    <row r="7490" spans="1:11" x14ac:dyDescent="0.45">
      <c r="A7490" s="10" t="s">
        <v>69</v>
      </c>
      <c r="B7490" s="20">
        <v>0.04</v>
      </c>
      <c r="C7490" s="19">
        <v>59</v>
      </c>
      <c r="D7490" s="19">
        <v>0.17914839699999999</v>
      </c>
      <c r="E7490" s="23">
        <v>6.7999999999999996E-3</v>
      </c>
      <c r="F7490" s="23">
        <v>3.5300000000000002E-3</v>
      </c>
      <c r="G7490" s="17">
        <v>0</v>
      </c>
      <c r="H7490" s="17">
        <v>1</v>
      </c>
      <c r="I7490" s="17">
        <v>0.63466691500000005</v>
      </c>
      <c r="J7490" s="17">
        <v>0.365333085</v>
      </c>
      <c r="K7490" s="17">
        <v>0</v>
      </c>
    </row>
    <row r="7491" spans="1:11" x14ac:dyDescent="0.45">
      <c r="A7491" s="10" t="s">
        <v>69</v>
      </c>
      <c r="B7491" s="20">
        <v>0.05</v>
      </c>
      <c r="C7491" s="19">
        <v>77</v>
      </c>
      <c r="D7491" s="19">
        <v>0.305972835</v>
      </c>
      <c r="E7491" s="23">
        <v>7.6400000000000001E-3</v>
      </c>
      <c r="F7491" s="23">
        <v>6.8399999999999997E-3</v>
      </c>
      <c r="G7491" s="17">
        <v>0</v>
      </c>
      <c r="H7491" s="17">
        <v>1</v>
      </c>
      <c r="I7491" s="17">
        <v>0.39160064999999999</v>
      </c>
      <c r="J7491" s="17">
        <v>0.580882762</v>
      </c>
      <c r="K7491" s="17">
        <v>2.75E-2</v>
      </c>
    </row>
    <row r="7492" spans="1:11" x14ac:dyDescent="0.45">
      <c r="A7492" s="10" t="s">
        <v>69</v>
      </c>
      <c r="B7492" s="20">
        <v>0.06</v>
      </c>
      <c r="C7492" s="19">
        <v>86</v>
      </c>
      <c r="D7492" s="19">
        <v>0.37845752300000002</v>
      </c>
      <c r="E7492" s="23">
        <v>9.7000000000000003E-3</v>
      </c>
      <c r="F7492" s="23">
        <v>7.2899999999999996E-3</v>
      </c>
      <c r="G7492" s="17">
        <v>0</v>
      </c>
      <c r="H7492" s="17">
        <v>1</v>
      </c>
      <c r="I7492" s="17">
        <v>0.36588871899999997</v>
      </c>
      <c r="J7492" s="17">
        <v>0.61206608600000001</v>
      </c>
      <c r="K7492" s="17">
        <v>2.1999999999999999E-2</v>
      </c>
    </row>
    <row r="7493" spans="1:11" x14ac:dyDescent="0.45">
      <c r="A7493" s="10" t="s">
        <v>69</v>
      </c>
      <c r="B7493" s="20">
        <v>7.0000000000000007E-2</v>
      </c>
      <c r="C7493" s="19">
        <v>100</v>
      </c>
      <c r="D7493" s="19">
        <v>0.53835408299999998</v>
      </c>
      <c r="E7493" s="23">
        <v>1.21E-2</v>
      </c>
      <c r="F7493" s="23">
        <v>8.9700000000000005E-3</v>
      </c>
      <c r="G7493" s="17">
        <v>0</v>
      </c>
      <c r="H7493" s="17">
        <v>1</v>
      </c>
      <c r="I7493" s="17">
        <v>0.25850932999999998</v>
      </c>
      <c r="J7493" s="17">
        <v>0.72606711899999998</v>
      </c>
      <c r="K7493" s="17">
        <v>1.54E-2</v>
      </c>
    </row>
    <row r="7494" spans="1:11" x14ac:dyDescent="0.45">
      <c r="A7494" s="10" t="s">
        <v>69</v>
      </c>
      <c r="B7494" s="20">
        <v>0.08</v>
      </c>
      <c r="C7494" s="19">
        <v>115</v>
      </c>
      <c r="D7494" s="19">
        <v>0.72195910500000005</v>
      </c>
      <c r="E7494" s="23">
        <v>1.24E-2</v>
      </c>
      <c r="F7494" s="23">
        <v>1.18E-2</v>
      </c>
      <c r="G7494" s="17">
        <v>0</v>
      </c>
      <c r="H7494" s="17">
        <v>1</v>
      </c>
      <c r="I7494" s="17">
        <v>0.197706983</v>
      </c>
      <c r="J7494" s="17">
        <v>0.79062380499999996</v>
      </c>
      <c r="K7494" s="17">
        <v>1.17E-2</v>
      </c>
    </row>
    <row r="7495" spans="1:11" x14ac:dyDescent="0.45">
      <c r="A7495" s="10" t="s">
        <v>69</v>
      </c>
      <c r="B7495" s="20">
        <v>0.09</v>
      </c>
      <c r="C7495" s="19">
        <v>130</v>
      </c>
      <c r="D7495" s="19">
        <v>0.91357892500000004</v>
      </c>
      <c r="E7495" s="23">
        <v>1.32E-2</v>
      </c>
      <c r="F7495" s="23">
        <v>1.24E-2</v>
      </c>
      <c r="G7495" s="17">
        <v>0</v>
      </c>
      <c r="H7495" s="17">
        <v>1</v>
      </c>
      <c r="I7495" s="17">
        <v>0.238934286</v>
      </c>
      <c r="J7495" s="17">
        <v>0.75196601299999999</v>
      </c>
      <c r="K7495" s="17">
        <v>9.1000000000000004E-3</v>
      </c>
    </row>
    <row r="7496" spans="1:11" x14ac:dyDescent="0.45">
      <c r="A7496" s="10" t="s">
        <v>69</v>
      </c>
      <c r="B7496" s="20">
        <v>0.1</v>
      </c>
      <c r="C7496" s="19">
        <v>147</v>
      </c>
      <c r="D7496" s="19">
        <v>1.169770151</v>
      </c>
      <c r="E7496" s="23">
        <v>1.83E-2</v>
      </c>
      <c r="F7496" s="23">
        <v>1.32E-2</v>
      </c>
      <c r="G7496" s="17">
        <v>0</v>
      </c>
      <c r="H7496" s="17">
        <v>1</v>
      </c>
      <c r="I7496" s="17">
        <v>0.279620272</v>
      </c>
      <c r="J7496" s="17">
        <v>0.71325303100000004</v>
      </c>
      <c r="K7496" s="17">
        <v>7.1300000000000001E-3</v>
      </c>
    </row>
    <row r="7497" spans="1:11" x14ac:dyDescent="0.45">
      <c r="A7497" s="10" t="s">
        <v>69</v>
      </c>
      <c r="B7497" s="20">
        <v>0.11</v>
      </c>
      <c r="C7497" s="19">
        <v>161</v>
      </c>
      <c r="D7497" s="19">
        <v>1.440772983</v>
      </c>
      <c r="E7497" s="23">
        <v>1.9599999999999999E-2</v>
      </c>
      <c r="F7497" s="23">
        <v>1.4999999999999999E-2</v>
      </c>
      <c r="G7497" s="17">
        <v>0</v>
      </c>
      <c r="H7497" s="17">
        <v>1</v>
      </c>
      <c r="I7497" s="17">
        <v>0.220778423</v>
      </c>
      <c r="J7497" s="17">
        <v>0.773594585</v>
      </c>
      <c r="K7497" s="17">
        <v>5.6299999999999996E-3</v>
      </c>
    </row>
    <row r="7498" spans="1:11" x14ac:dyDescent="0.45">
      <c r="A7498" s="10" t="s">
        <v>69</v>
      </c>
      <c r="B7498" s="20">
        <v>0.12</v>
      </c>
      <c r="C7498" s="19">
        <v>174</v>
      </c>
      <c r="D7498" s="19">
        <v>1.6960337009999999</v>
      </c>
      <c r="E7498" s="23">
        <v>2.01E-2</v>
      </c>
      <c r="F7498" s="23">
        <v>1.77E-2</v>
      </c>
      <c r="G7498" s="17">
        <v>0</v>
      </c>
      <c r="H7498" s="17">
        <v>1</v>
      </c>
      <c r="I7498" s="17">
        <v>0.20303237499999999</v>
      </c>
      <c r="J7498" s="17">
        <v>0.79212115400000005</v>
      </c>
      <c r="K7498" s="17">
        <v>4.8500000000000001E-3</v>
      </c>
    </row>
    <row r="7499" spans="1:11" x14ac:dyDescent="0.45">
      <c r="A7499" s="10" t="s">
        <v>69</v>
      </c>
      <c r="B7499" s="20">
        <v>0.13</v>
      </c>
      <c r="C7499" s="19">
        <v>188</v>
      </c>
      <c r="D7499" s="19">
        <v>1.994478057</v>
      </c>
      <c r="E7499" s="23">
        <v>2.24E-2</v>
      </c>
      <c r="F7499" s="23">
        <v>1.95E-2</v>
      </c>
      <c r="G7499" s="17">
        <v>0</v>
      </c>
      <c r="H7499" s="17">
        <v>1</v>
      </c>
      <c r="I7499" s="17">
        <v>0.20556323800000001</v>
      </c>
      <c r="J7499" s="17">
        <v>0.79003845500000003</v>
      </c>
      <c r="K7499" s="17">
        <v>4.4000000000000003E-3</v>
      </c>
    </row>
    <row r="7500" spans="1:11" x14ac:dyDescent="0.45">
      <c r="A7500" s="10" t="s">
        <v>69</v>
      </c>
      <c r="B7500" s="20">
        <v>0.14000000000000001</v>
      </c>
      <c r="C7500" s="19">
        <v>201</v>
      </c>
      <c r="D7500" s="19">
        <v>2.3006266979999999</v>
      </c>
      <c r="E7500" s="23">
        <v>2.4500000000000001E-2</v>
      </c>
      <c r="F7500" s="23">
        <v>2.0899999999999998E-2</v>
      </c>
      <c r="G7500" s="17">
        <v>0</v>
      </c>
      <c r="H7500" s="17">
        <v>1</v>
      </c>
      <c r="I7500" s="17">
        <v>0.21311536</v>
      </c>
      <c r="J7500" s="17">
        <v>0.78307402599999998</v>
      </c>
      <c r="K7500" s="17">
        <v>3.81E-3</v>
      </c>
    </row>
    <row r="7501" spans="1:11" x14ac:dyDescent="0.45">
      <c r="A7501" s="10" t="s">
        <v>69</v>
      </c>
      <c r="B7501" s="20">
        <v>0.15</v>
      </c>
      <c r="C7501" s="19">
        <v>212</v>
      </c>
      <c r="D7501" s="19">
        <v>2.5847028970000001</v>
      </c>
      <c r="E7501" s="23">
        <v>2.63E-2</v>
      </c>
      <c r="F7501" s="23">
        <v>2.1700000000000001E-2</v>
      </c>
      <c r="G7501" s="17">
        <v>0</v>
      </c>
      <c r="H7501" s="17">
        <v>1</v>
      </c>
      <c r="I7501" s="17">
        <v>0.25075245600000001</v>
      </c>
      <c r="J7501" s="17">
        <v>0.745912519</v>
      </c>
      <c r="K7501" s="17">
        <v>3.3400000000000001E-3</v>
      </c>
    </row>
    <row r="7502" spans="1:11" x14ac:dyDescent="0.45">
      <c r="A7502" s="10" t="s">
        <v>69</v>
      </c>
      <c r="B7502" s="20">
        <v>0.16</v>
      </c>
      <c r="C7502" s="19">
        <v>225</v>
      </c>
      <c r="D7502" s="19">
        <v>2.9345939460000001</v>
      </c>
      <c r="E7502" s="23">
        <v>2.7699999999999999E-2</v>
      </c>
      <c r="F7502" s="23">
        <v>2.3199999999999998E-2</v>
      </c>
      <c r="G7502" s="17">
        <v>0</v>
      </c>
      <c r="H7502" s="17">
        <v>1</v>
      </c>
      <c r="I7502" s="17">
        <v>0.232910802</v>
      </c>
      <c r="J7502" s="17">
        <v>0.764071151</v>
      </c>
      <c r="K7502" s="17">
        <v>3.0200000000000001E-3</v>
      </c>
    </row>
    <row r="7503" spans="1:11" x14ac:dyDescent="0.45">
      <c r="A7503" s="10" t="s">
        <v>69</v>
      </c>
      <c r="B7503" s="20">
        <v>0.17</v>
      </c>
      <c r="C7503" s="19">
        <v>244</v>
      </c>
      <c r="D7503" s="19">
        <v>3.482686679</v>
      </c>
      <c r="E7503" s="23">
        <v>3.1300000000000001E-2</v>
      </c>
      <c r="F7503" s="23">
        <v>2.5899999999999999E-2</v>
      </c>
      <c r="G7503" s="17">
        <v>0</v>
      </c>
      <c r="H7503" s="17">
        <v>1</v>
      </c>
      <c r="I7503" s="17">
        <v>0.209697033</v>
      </c>
      <c r="J7503" s="17">
        <v>0.78784450100000003</v>
      </c>
      <c r="K7503" s="17">
        <v>2.4599999999999999E-3</v>
      </c>
    </row>
    <row r="7504" spans="1:11" x14ac:dyDescent="0.45">
      <c r="A7504" s="10" t="s">
        <v>69</v>
      </c>
      <c r="B7504" s="20">
        <v>0.18</v>
      </c>
      <c r="C7504" s="19">
        <v>251</v>
      </c>
      <c r="D7504" s="19">
        <v>3.7035745680000001</v>
      </c>
      <c r="E7504" s="23">
        <v>3.1699999999999999E-2</v>
      </c>
      <c r="F7504" s="23">
        <v>2.7E-2</v>
      </c>
      <c r="G7504" s="17">
        <v>0</v>
      </c>
      <c r="H7504" s="17">
        <v>1</v>
      </c>
      <c r="I7504" s="17">
        <v>0.196388654</v>
      </c>
      <c r="J7504" s="17">
        <v>0.80130890600000004</v>
      </c>
      <c r="K7504" s="17">
        <v>2.3E-3</v>
      </c>
    </row>
    <row r="7505" spans="1:11" x14ac:dyDescent="0.45">
      <c r="A7505" s="10" t="s">
        <v>69</v>
      </c>
      <c r="B7505" s="20">
        <v>0.19</v>
      </c>
      <c r="C7505" s="19">
        <v>270</v>
      </c>
      <c r="D7505" s="19">
        <v>4.3202752530000001</v>
      </c>
      <c r="E7505" s="23">
        <v>3.3300000000000003E-2</v>
      </c>
      <c r="F7505" s="23">
        <v>2.92E-2</v>
      </c>
      <c r="G7505" s="17">
        <v>0</v>
      </c>
      <c r="H7505" s="17">
        <v>1</v>
      </c>
      <c r="I7505" s="17">
        <v>0.19911619999999999</v>
      </c>
      <c r="J7505" s="17">
        <v>0.79886982299999998</v>
      </c>
      <c r="K7505" s="17">
        <v>2.0100000000000001E-3</v>
      </c>
    </row>
    <row r="7506" spans="1:11" x14ac:dyDescent="0.45">
      <c r="A7506" s="10" t="s">
        <v>69</v>
      </c>
      <c r="B7506" s="20">
        <v>0.21</v>
      </c>
      <c r="C7506" s="19">
        <v>296</v>
      </c>
      <c r="D7506" s="19">
        <v>5.1943404270000002</v>
      </c>
      <c r="E7506" s="23">
        <v>3.5200000000000002E-2</v>
      </c>
      <c r="F7506" s="23">
        <v>3.1600000000000003E-2</v>
      </c>
      <c r="G7506" s="17">
        <v>0</v>
      </c>
      <c r="H7506" s="17">
        <v>1</v>
      </c>
      <c r="I7506" s="17">
        <v>0.33770290200000003</v>
      </c>
      <c r="J7506" s="17">
        <v>0.66063162499999994</v>
      </c>
      <c r="K7506" s="17">
        <v>1.67E-3</v>
      </c>
    </row>
    <row r="7507" spans="1:11" x14ac:dyDescent="0.45">
      <c r="A7507" s="10" t="s">
        <v>69</v>
      </c>
      <c r="B7507" s="20">
        <v>0.22</v>
      </c>
      <c r="C7507" s="19">
        <v>308</v>
      </c>
      <c r="D7507" s="19">
        <v>5.6245685280000002</v>
      </c>
      <c r="E7507" s="23">
        <v>3.6900000000000002E-2</v>
      </c>
      <c r="F7507" s="23">
        <v>3.2399999999999998E-2</v>
      </c>
      <c r="G7507" s="17">
        <v>0</v>
      </c>
      <c r="H7507" s="17">
        <v>1</v>
      </c>
      <c r="I7507" s="17">
        <v>0.327793314</v>
      </c>
      <c r="J7507" s="17">
        <v>0.67067298900000005</v>
      </c>
      <c r="K7507" s="17">
        <v>1.5299999999999999E-3</v>
      </c>
    </row>
    <row r="7508" spans="1:11" x14ac:dyDescent="0.45">
      <c r="A7508" s="10" t="s">
        <v>69</v>
      </c>
      <c r="B7508" s="20">
        <v>0.23</v>
      </c>
      <c r="C7508" s="19">
        <v>330</v>
      </c>
      <c r="D7508" s="19">
        <v>6.4566925120000001</v>
      </c>
      <c r="E7508" s="23">
        <v>3.9300000000000002E-2</v>
      </c>
      <c r="F7508" s="23">
        <v>3.4500000000000003E-2</v>
      </c>
      <c r="G7508" s="17">
        <v>0</v>
      </c>
      <c r="H7508" s="17">
        <v>1</v>
      </c>
      <c r="I7508" s="17">
        <v>0.32172290599999998</v>
      </c>
      <c r="J7508" s="17">
        <v>0.67693274999999997</v>
      </c>
      <c r="K7508" s="17">
        <v>1.34E-3</v>
      </c>
    </row>
    <row r="7509" spans="1:11" x14ac:dyDescent="0.45">
      <c r="A7509" s="10" t="s">
        <v>69</v>
      </c>
      <c r="B7509" s="20">
        <v>0.24</v>
      </c>
      <c r="C7509" s="19">
        <v>338</v>
      </c>
      <c r="D7509" s="19">
        <v>6.7774669579999998</v>
      </c>
      <c r="E7509" s="23">
        <v>4.02E-2</v>
      </c>
      <c r="F7509" s="23">
        <v>3.5299999999999998E-2</v>
      </c>
      <c r="G7509" s="17">
        <v>0</v>
      </c>
      <c r="H7509" s="17">
        <v>1</v>
      </c>
      <c r="I7509" s="17">
        <v>0.33666839700000001</v>
      </c>
      <c r="J7509" s="17">
        <v>0.66202269999999996</v>
      </c>
      <c r="K7509" s="17">
        <v>1.31E-3</v>
      </c>
    </row>
    <row r="7510" spans="1:11" x14ac:dyDescent="0.45">
      <c r="A7510" s="10" t="s">
        <v>69</v>
      </c>
      <c r="B7510" s="20">
        <v>0.25</v>
      </c>
      <c r="C7510" s="19">
        <v>357</v>
      </c>
      <c r="D7510" s="19">
        <v>7.5731834940000002</v>
      </c>
      <c r="E7510" s="23">
        <v>4.36E-2</v>
      </c>
      <c r="F7510" s="23">
        <v>3.7199999999999997E-2</v>
      </c>
      <c r="G7510" s="17">
        <v>0</v>
      </c>
      <c r="H7510" s="17">
        <v>1</v>
      </c>
      <c r="I7510" s="17">
        <v>0.33362111999999999</v>
      </c>
      <c r="J7510" s="17">
        <v>0.66516911999999995</v>
      </c>
      <c r="K7510" s="17">
        <v>1.2099999999999999E-3</v>
      </c>
    </row>
    <row r="7511" spans="1:11" x14ac:dyDescent="0.45">
      <c r="A7511" s="10" t="s">
        <v>69</v>
      </c>
      <c r="B7511" s="20">
        <v>0.26</v>
      </c>
      <c r="C7511" s="19">
        <v>368</v>
      </c>
      <c r="D7511" s="19">
        <v>8.063731593</v>
      </c>
      <c r="E7511" s="23">
        <v>4.5499999999999999E-2</v>
      </c>
      <c r="F7511" s="23">
        <v>3.7999999999999999E-2</v>
      </c>
      <c r="G7511" s="17">
        <v>0</v>
      </c>
      <c r="H7511" s="17">
        <v>1</v>
      </c>
      <c r="I7511" s="17">
        <v>0.33760455299999997</v>
      </c>
      <c r="J7511" s="17">
        <v>0.66123120400000002</v>
      </c>
      <c r="K7511" s="17">
        <v>1.16E-3</v>
      </c>
    </row>
    <row r="7512" spans="1:11" x14ac:dyDescent="0.45">
      <c r="A7512" s="10" t="s">
        <v>69</v>
      </c>
      <c r="B7512" s="20">
        <v>0.27</v>
      </c>
      <c r="C7512" s="19">
        <v>381</v>
      </c>
      <c r="D7512" s="19">
        <v>8.6744679910000002</v>
      </c>
      <c r="E7512" s="23">
        <v>4.8500000000000001E-2</v>
      </c>
      <c r="F7512" s="23">
        <v>3.9E-2</v>
      </c>
      <c r="G7512" s="17">
        <v>0</v>
      </c>
      <c r="H7512" s="17">
        <v>1</v>
      </c>
      <c r="I7512" s="17">
        <v>0.33288616300000001</v>
      </c>
      <c r="J7512" s="17">
        <v>0.66604209999999997</v>
      </c>
      <c r="K7512" s="17">
        <v>1.07E-3</v>
      </c>
    </row>
    <row r="7513" spans="1:11" x14ac:dyDescent="0.45">
      <c r="A7513" s="10" t="s">
        <v>69</v>
      </c>
      <c r="B7513" s="20">
        <v>0.28000000000000003</v>
      </c>
      <c r="C7513" s="19">
        <v>400</v>
      </c>
      <c r="D7513" s="19">
        <v>9.6381425580000002</v>
      </c>
      <c r="E7513" s="23">
        <v>5.4699999999999999E-2</v>
      </c>
      <c r="F7513" s="23">
        <v>4.2599999999999999E-2</v>
      </c>
      <c r="G7513" s="17">
        <v>0</v>
      </c>
      <c r="H7513" s="17">
        <v>1</v>
      </c>
      <c r="I7513" s="17">
        <v>0.34491001300000002</v>
      </c>
      <c r="J7513" s="17">
        <v>0.65375565499999999</v>
      </c>
      <c r="K7513" s="17">
        <v>1.33E-3</v>
      </c>
    </row>
    <row r="7514" spans="1:11" x14ac:dyDescent="0.45">
      <c r="A7514" s="10" t="s">
        <v>69</v>
      </c>
      <c r="B7514" s="20">
        <v>0.28999999999999998</v>
      </c>
      <c r="C7514" s="19">
        <v>414</v>
      </c>
      <c r="D7514" s="19">
        <v>10.416047580000001</v>
      </c>
      <c r="E7514" s="23">
        <v>5.6399999999999999E-2</v>
      </c>
      <c r="F7514" s="23">
        <v>4.4900000000000002E-2</v>
      </c>
      <c r="G7514" s="17">
        <v>0</v>
      </c>
      <c r="H7514" s="17">
        <v>1</v>
      </c>
      <c r="I7514" s="17">
        <v>0.33121448599999997</v>
      </c>
      <c r="J7514" s="17">
        <v>0.66754980799999997</v>
      </c>
      <c r="K7514" s="17">
        <v>1.24E-3</v>
      </c>
    </row>
    <row r="7515" spans="1:11" x14ac:dyDescent="0.45">
      <c r="A7515" s="10" t="s">
        <v>69</v>
      </c>
      <c r="B7515" s="20">
        <v>0.3</v>
      </c>
      <c r="C7515" s="19">
        <v>427</v>
      </c>
      <c r="D7515" s="19">
        <v>11.23067591</v>
      </c>
      <c r="E7515" s="23">
        <v>6.6199999999999995E-2</v>
      </c>
      <c r="F7515" s="23">
        <v>4.7899999999999998E-2</v>
      </c>
      <c r="G7515" s="17">
        <v>0</v>
      </c>
      <c r="H7515" s="17">
        <v>1</v>
      </c>
      <c r="I7515" s="17">
        <v>0.35638287000000002</v>
      </c>
      <c r="J7515" s="17">
        <v>0.63882225999999998</v>
      </c>
      <c r="K7515" s="17">
        <v>4.79E-3</v>
      </c>
    </row>
    <row r="7516" spans="1:11" x14ac:dyDescent="0.45">
      <c r="A7516" s="10" t="s">
        <v>69</v>
      </c>
      <c r="B7516" s="20">
        <v>0.31</v>
      </c>
      <c r="C7516" s="19">
        <v>441</v>
      </c>
      <c r="D7516" s="19">
        <v>12.2558332</v>
      </c>
      <c r="E7516" s="23">
        <v>7.7200000000000005E-2</v>
      </c>
      <c r="F7516" s="23">
        <v>5.1999999999999998E-2</v>
      </c>
      <c r="G7516" s="17">
        <v>0</v>
      </c>
      <c r="H7516" s="17">
        <v>1</v>
      </c>
      <c r="I7516" s="17">
        <v>0.38307029300000001</v>
      </c>
      <c r="J7516" s="17">
        <v>0.61235286899999997</v>
      </c>
      <c r="K7516" s="17">
        <v>4.5799999999999999E-3</v>
      </c>
    </row>
    <row r="7517" spans="1:11" x14ac:dyDescent="0.45">
      <c r="A7517" s="10" t="s">
        <v>69</v>
      </c>
      <c r="B7517" s="20">
        <v>0.32</v>
      </c>
      <c r="C7517" s="19">
        <v>455</v>
      </c>
      <c r="D7517" s="19">
        <v>13.393004400000001</v>
      </c>
      <c r="E7517" s="23">
        <v>8.4000000000000005E-2</v>
      </c>
      <c r="F7517" s="23">
        <v>5.5800000000000002E-2</v>
      </c>
      <c r="G7517" s="17">
        <v>0</v>
      </c>
      <c r="H7517" s="17">
        <v>1</v>
      </c>
      <c r="I7517" s="17">
        <v>0.40631192100000002</v>
      </c>
      <c r="J7517" s="17">
        <v>0.58936087699999995</v>
      </c>
      <c r="K7517" s="17">
        <v>4.3299999999999996E-3</v>
      </c>
    </row>
    <row r="7518" spans="1:11" x14ac:dyDescent="0.45">
      <c r="A7518" s="10" t="s">
        <v>69</v>
      </c>
      <c r="B7518" s="20">
        <v>0.33</v>
      </c>
      <c r="C7518" s="19">
        <v>468</v>
      </c>
      <c r="D7518" s="19">
        <v>14.498857790000001</v>
      </c>
      <c r="E7518" s="23">
        <v>8.6199999999999999E-2</v>
      </c>
      <c r="F7518" s="23">
        <v>5.8099999999999999E-2</v>
      </c>
      <c r="G7518" s="17">
        <v>0</v>
      </c>
      <c r="H7518" s="17">
        <v>1</v>
      </c>
      <c r="I7518" s="17">
        <v>0.39449879199999999</v>
      </c>
      <c r="J7518" s="17">
        <v>0.60131369800000001</v>
      </c>
      <c r="K7518" s="17">
        <v>4.1900000000000001E-3</v>
      </c>
    </row>
    <row r="7519" spans="1:11" x14ac:dyDescent="0.45">
      <c r="A7519" s="10" t="s">
        <v>69</v>
      </c>
      <c r="B7519" s="20">
        <v>0.34</v>
      </c>
      <c r="C7519" s="19">
        <v>483</v>
      </c>
      <c r="D7519" s="19">
        <v>15.88732978</v>
      </c>
      <c r="E7519" s="23">
        <v>9.8599999999999993E-2</v>
      </c>
      <c r="F7519" s="23">
        <v>6.6299999999999998E-2</v>
      </c>
      <c r="G7519" s="17">
        <v>0</v>
      </c>
      <c r="H7519" s="17">
        <v>1</v>
      </c>
      <c r="I7519" s="17">
        <v>0.40710159200000001</v>
      </c>
      <c r="J7519" s="17">
        <v>0.58314809700000003</v>
      </c>
      <c r="K7519" s="17">
        <v>9.75E-3</v>
      </c>
    </row>
    <row r="7520" spans="1:11" x14ac:dyDescent="0.45">
      <c r="A7520" s="10" t="s">
        <v>69</v>
      </c>
      <c r="B7520" s="20">
        <v>0.35</v>
      </c>
      <c r="C7520" s="19">
        <v>496</v>
      </c>
      <c r="D7520" s="19">
        <v>17.201042449999999</v>
      </c>
      <c r="E7520" s="23">
        <v>0.10401754000000001</v>
      </c>
      <c r="F7520" s="23">
        <v>7.0099999999999996E-2</v>
      </c>
      <c r="G7520" s="17">
        <v>0</v>
      </c>
      <c r="H7520" s="17">
        <v>1</v>
      </c>
      <c r="I7520" s="17">
        <v>0.43455094700000002</v>
      </c>
      <c r="J7520" s="17">
        <v>0.55622510800000002</v>
      </c>
      <c r="K7520" s="17">
        <v>9.2200000000000008E-3</v>
      </c>
    </row>
    <row r="7521" spans="1:11" x14ac:dyDescent="0.45">
      <c r="A7521" s="10" t="s">
        <v>69</v>
      </c>
      <c r="B7521" s="20">
        <v>0.36</v>
      </c>
      <c r="C7521" s="19">
        <v>509</v>
      </c>
      <c r="D7521" s="19">
        <v>18.648687769999999</v>
      </c>
      <c r="E7521" s="23">
        <v>0.118286167</v>
      </c>
      <c r="F7521" s="23">
        <v>7.7600000000000002E-2</v>
      </c>
      <c r="G7521" s="17">
        <v>0</v>
      </c>
      <c r="H7521" s="17">
        <v>1</v>
      </c>
      <c r="I7521" s="17">
        <v>0.43114730299999998</v>
      </c>
      <c r="J7521" s="17">
        <v>0.560057939</v>
      </c>
      <c r="K7521" s="17">
        <v>8.7899999999999992E-3</v>
      </c>
    </row>
    <row r="7522" spans="1:11" x14ac:dyDescent="0.45">
      <c r="A7522" s="10" t="s">
        <v>69</v>
      </c>
      <c r="B7522" s="20">
        <v>0.37</v>
      </c>
      <c r="C7522" s="19">
        <v>524</v>
      </c>
      <c r="D7522" s="19">
        <v>20.514142719999999</v>
      </c>
      <c r="E7522" s="23">
        <v>0.127538921</v>
      </c>
      <c r="F7522" s="23">
        <v>8.5000000000000006E-2</v>
      </c>
      <c r="G7522" s="17">
        <v>0</v>
      </c>
      <c r="H7522" s="17">
        <v>1</v>
      </c>
      <c r="I7522" s="17">
        <v>0.46321623499999998</v>
      </c>
      <c r="J7522" s="17">
        <v>0.52848480799999997</v>
      </c>
      <c r="K7522" s="17">
        <v>8.3000000000000001E-3</v>
      </c>
    </row>
    <row r="7523" spans="1:11" x14ac:dyDescent="0.45">
      <c r="A7523" s="10" t="s">
        <v>69</v>
      </c>
      <c r="B7523" s="20">
        <v>0.38</v>
      </c>
      <c r="C7523" s="19">
        <v>538</v>
      </c>
      <c r="D7523" s="19">
        <v>22.35183464</v>
      </c>
      <c r="E7523" s="23">
        <v>0.133784705</v>
      </c>
      <c r="F7523" s="23">
        <v>9.06E-2</v>
      </c>
      <c r="G7523" s="17">
        <v>0</v>
      </c>
      <c r="H7523" s="17">
        <v>1</v>
      </c>
      <c r="I7523" s="17">
        <v>0.49180067700000002</v>
      </c>
      <c r="J7523" s="17">
        <v>0.500375668</v>
      </c>
      <c r="K7523" s="17">
        <v>7.8200000000000006E-3</v>
      </c>
    </row>
    <row r="7524" spans="1:11" x14ac:dyDescent="0.45">
      <c r="A7524" s="10" t="s">
        <v>69</v>
      </c>
      <c r="B7524" s="20">
        <v>0.39</v>
      </c>
      <c r="C7524" s="19">
        <v>553</v>
      </c>
      <c r="D7524" s="19">
        <v>24.434097749999999</v>
      </c>
      <c r="E7524" s="23">
        <v>0.14270704100000001</v>
      </c>
      <c r="F7524" s="23">
        <v>0.10023822</v>
      </c>
      <c r="G7524" s="17">
        <v>0</v>
      </c>
      <c r="H7524" s="17">
        <v>1</v>
      </c>
      <c r="I7524" s="17">
        <v>0.49716164200000001</v>
      </c>
      <c r="J7524" s="17">
        <v>0.495421365</v>
      </c>
      <c r="K7524" s="17">
        <v>7.4200000000000004E-3</v>
      </c>
    </row>
    <row r="7525" spans="1:11" x14ac:dyDescent="0.45">
      <c r="A7525" s="10" t="s">
        <v>69</v>
      </c>
      <c r="B7525" s="20">
        <v>0.4</v>
      </c>
      <c r="C7525" s="19">
        <v>567</v>
      </c>
      <c r="D7525" s="19">
        <v>26.52853442</v>
      </c>
      <c r="E7525" s="23">
        <v>0.15431442300000001</v>
      </c>
      <c r="F7525" s="23">
        <v>0.108023706</v>
      </c>
      <c r="G7525" s="17">
        <v>0</v>
      </c>
      <c r="H7525" s="17">
        <v>1</v>
      </c>
      <c r="I7525" s="17">
        <v>0.52356024599999995</v>
      </c>
      <c r="J7525" s="17">
        <v>0.469448278</v>
      </c>
      <c r="K7525" s="17">
        <v>6.9899999999999997E-3</v>
      </c>
    </row>
    <row r="7526" spans="1:11" x14ac:dyDescent="0.45">
      <c r="A7526" s="10" t="s">
        <v>69</v>
      </c>
      <c r="B7526" s="20">
        <v>0.41</v>
      </c>
      <c r="C7526" s="19">
        <v>581</v>
      </c>
      <c r="D7526" s="19">
        <v>28.79002642</v>
      </c>
      <c r="E7526" s="23">
        <v>0.16593211599999999</v>
      </c>
      <c r="F7526" s="23">
        <v>0.116032393</v>
      </c>
      <c r="G7526" s="17">
        <v>0</v>
      </c>
      <c r="H7526" s="17">
        <v>1</v>
      </c>
      <c r="I7526" s="17">
        <v>0.54799491499999997</v>
      </c>
      <c r="J7526" s="17">
        <v>0.44539191099999997</v>
      </c>
      <c r="K7526" s="17">
        <v>6.6100000000000004E-3</v>
      </c>
    </row>
    <row r="7527" spans="1:11" x14ac:dyDescent="0.45">
      <c r="A7527" s="10" t="s">
        <v>69</v>
      </c>
      <c r="B7527" s="20">
        <v>0.42</v>
      </c>
      <c r="C7527" s="19">
        <v>591</v>
      </c>
      <c r="D7527" s="19">
        <v>30.515974360000001</v>
      </c>
      <c r="E7527" s="23">
        <v>0.174187907</v>
      </c>
      <c r="F7527" s="23">
        <v>0.121382237</v>
      </c>
      <c r="G7527" s="17">
        <v>0</v>
      </c>
      <c r="H7527" s="17">
        <v>1</v>
      </c>
      <c r="I7527" s="17">
        <v>0.57169624399999996</v>
      </c>
      <c r="J7527" s="17">
        <v>0.42203942799999999</v>
      </c>
      <c r="K7527" s="17">
        <v>6.2599999999999999E-3</v>
      </c>
    </row>
    <row r="7528" spans="1:11" x14ac:dyDescent="0.45">
      <c r="A7528" s="10" t="s">
        <v>69</v>
      </c>
      <c r="B7528" s="20">
        <v>0.43</v>
      </c>
      <c r="C7528" s="19">
        <v>608</v>
      </c>
      <c r="D7528" s="19">
        <v>33.580779079999999</v>
      </c>
      <c r="E7528" s="23">
        <v>0.18938073699999999</v>
      </c>
      <c r="F7528" s="23">
        <v>0.13156838100000001</v>
      </c>
      <c r="G7528" s="17">
        <v>0</v>
      </c>
      <c r="H7528" s="17">
        <v>1</v>
      </c>
      <c r="I7528" s="17">
        <v>0.59696039199999995</v>
      </c>
      <c r="J7528" s="17">
        <v>0.39718743499999998</v>
      </c>
      <c r="K7528" s="17">
        <v>5.8500000000000002E-3</v>
      </c>
    </row>
    <row r="7529" spans="1:11" x14ac:dyDescent="0.45">
      <c r="A7529" s="10" t="s">
        <v>69</v>
      </c>
      <c r="B7529" s="20">
        <v>0.44</v>
      </c>
      <c r="C7529" s="19">
        <v>623</v>
      </c>
      <c r="D7529" s="19">
        <v>36.443377609999999</v>
      </c>
      <c r="E7529" s="23">
        <v>0.19575078200000001</v>
      </c>
      <c r="F7529" s="23">
        <v>0.13716843400000001</v>
      </c>
      <c r="G7529" s="17">
        <v>0</v>
      </c>
      <c r="H7529" s="17">
        <v>1</v>
      </c>
      <c r="I7529" s="17">
        <v>0.63775936099999997</v>
      </c>
      <c r="J7529" s="17">
        <v>0.35698087000000001</v>
      </c>
      <c r="K7529" s="17">
        <v>5.2599999999999999E-3</v>
      </c>
    </row>
    <row r="7530" spans="1:11" x14ac:dyDescent="0.45">
      <c r="A7530" s="10" t="s">
        <v>69</v>
      </c>
      <c r="B7530" s="20">
        <v>0.45</v>
      </c>
      <c r="C7530" s="19">
        <v>633</v>
      </c>
      <c r="D7530" s="19">
        <v>38.440965050000003</v>
      </c>
      <c r="E7530" s="23">
        <v>0.20185655699999999</v>
      </c>
      <c r="F7530" s="23">
        <v>0.146879127</v>
      </c>
      <c r="G7530" s="17">
        <v>0</v>
      </c>
      <c r="H7530" s="17">
        <v>1</v>
      </c>
      <c r="I7530" s="17">
        <v>0.64073706399999997</v>
      </c>
      <c r="J7530" s="17">
        <v>0.35404640399999998</v>
      </c>
      <c r="K7530" s="17">
        <v>5.2199999999999998E-3</v>
      </c>
    </row>
    <row r="7531" spans="1:11" x14ac:dyDescent="0.45">
      <c r="A7531" s="10" t="s">
        <v>69</v>
      </c>
      <c r="B7531" s="20">
        <v>0.46</v>
      </c>
      <c r="C7531" s="19">
        <v>649</v>
      </c>
      <c r="D7531" s="19">
        <v>41.731275480000001</v>
      </c>
      <c r="E7531" s="23">
        <v>0.205854961</v>
      </c>
      <c r="F7531" s="23">
        <v>0.15314624099999999</v>
      </c>
      <c r="G7531" s="17">
        <v>0</v>
      </c>
      <c r="H7531" s="17">
        <v>1</v>
      </c>
      <c r="I7531" s="17">
        <v>0.688021459</v>
      </c>
      <c r="J7531" s="17">
        <v>0.307448583</v>
      </c>
      <c r="K7531" s="17">
        <v>4.5300000000000002E-3</v>
      </c>
    </row>
    <row r="7532" spans="1:11" x14ac:dyDescent="0.45">
      <c r="A7532" s="10" t="s">
        <v>69</v>
      </c>
      <c r="B7532" s="20">
        <v>0.47</v>
      </c>
      <c r="C7532" s="19">
        <v>665</v>
      </c>
      <c r="D7532" s="19">
        <v>45.10658256</v>
      </c>
      <c r="E7532" s="23">
        <v>0.21930598000000001</v>
      </c>
      <c r="F7532" s="23">
        <v>0.16479901299999999</v>
      </c>
      <c r="G7532" s="17">
        <v>0</v>
      </c>
      <c r="H7532" s="17">
        <v>1</v>
      </c>
      <c r="I7532" s="17">
        <v>0.68894297500000001</v>
      </c>
      <c r="J7532" s="17">
        <v>0.30662583399999999</v>
      </c>
      <c r="K7532" s="17">
        <v>4.4299999999999999E-3</v>
      </c>
    </row>
    <row r="7533" spans="1:11" x14ac:dyDescent="0.45">
      <c r="A7533" s="10" t="s">
        <v>69</v>
      </c>
      <c r="B7533" s="20">
        <v>0.48</v>
      </c>
      <c r="C7533" s="19">
        <v>679</v>
      </c>
      <c r="D7533" s="19">
        <v>48.307282559999997</v>
      </c>
      <c r="E7533" s="23">
        <v>0.23302010100000001</v>
      </c>
      <c r="F7533" s="23">
        <v>0.173787417</v>
      </c>
      <c r="G7533" s="17">
        <v>0</v>
      </c>
      <c r="H7533" s="17">
        <v>1</v>
      </c>
      <c r="I7533" s="17">
        <v>0.69166811800000005</v>
      </c>
      <c r="J7533" s="17">
        <v>0.30398785499999997</v>
      </c>
      <c r="K7533" s="17">
        <v>4.3400000000000001E-3</v>
      </c>
    </row>
    <row r="7534" spans="1:11" x14ac:dyDescent="0.45">
      <c r="A7534" s="10" t="s">
        <v>69</v>
      </c>
      <c r="B7534" s="20">
        <v>0.49</v>
      </c>
      <c r="C7534" s="19">
        <v>693</v>
      </c>
      <c r="D7534" s="19">
        <v>51.66167909</v>
      </c>
      <c r="E7534" s="23">
        <v>0.24858134000000001</v>
      </c>
      <c r="F7534" s="23">
        <v>0.18125363999999999</v>
      </c>
      <c r="G7534" s="17">
        <v>0</v>
      </c>
      <c r="H7534" s="17">
        <v>1</v>
      </c>
      <c r="I7534" s="17">
        <v>0.70200855299999998</v>
      </c>
      <c r="J7534" s="17">
        <v>0.29382991800000002</v>
      </c>
      <c r="K7534" s="17">
        <v>4.1599999999999996E-3</v>
      </c>
    </row>
    <row r="7535" spans="1:11" x14ac:dyDescent="0.45">
      <c r="A7535" s="10" t="s">
        <v>69</v>
      </c>
      <c r="B7535" s="20">
        <v>0.5</v>
      </c>
      <c r="C7535" s="19">
        <v>707</v>
      </c>
      <c r="D7535" s="19">
        <v>55.380168670000003</v>
      </c>
      <c r="E7535" s="23">
        <v>0.28005070500000001</v>
      </c>
      <c r="F7535" s="23">
        <v>0.191416056</v>
      </c>
      <c r="G7535" s="17">
        <v>0</v>
      </c>
      <c r="H7535" s="17">
        <v>1</v>
      </c>
      <c r="I7535" s="17">
        <v>0.71751646700000005</v>
      </c>
      <c r="J7535" s="17">
        <v>0.27855967300000001</v>
      </c>
      <c r="K7535" s="17">
        <v>3.9199999999999999E-3</v>
      </c>
    </row>
    <row r="7536" spans="1:11" x14ac:dyDescent="0.45">
      <c r="A7536" s="10" t="s">
        <v>69</v>
      </c>
      <c r="B7536" s="20">
        <v>0.51</v>
      </c>
      <c r="C7536" s="19">
        <v>721</v>
      </c>
      <c r="D7536" s="19">
        <v>59.492438450000002</v>
      </c>
      <c r="E7536" s="23">
        <v>0.30525392800000001</v>
      </c>
      <c r="F7536" s="23">
        <v>0.20313704799999999</v>
      </c>
      <c r="G7536" s="17">
        <v>0</v>
      </c>
      <c r="H7536" s="17">
        <v>1</v>
      </c>
      <c r="I7536" s="17">
        <v>0.71532063899999998</v>
      </c>
      <c r="J7536" s="17">
        <v>0.280875392</v>
      </c>
      <c r="K7536" s="17">
        <v>3.8E-3</v>
      </c>
    </row>
    <row r="7537" spans="1:11" x14ac:dyDescent="0.45">
      <c r="A7537" s="10" t="s">
        <v>69</v>
      </c>
      <c r="B7537" s="20">
        <v>0.52</v>
      </c>
      <c r="C7537" s="19">
        <v>736</v>
      </c>
      <c r="D7537" s="19">
        <v>64.274229649999995</v>
      </c>
      <c r="E7537" s="23">
        <v>0.32853322499999998</v>
      </c>
      <c r="F7537" s="23">
        <v>0.21488162799999999</v>
      </c>
      <c r="G7537" s="17">
        <v>0</v>
      </c>
      <c r="H7537" s="17">
        <v>1</v>
      </c>
      <c r="I7537" s="17">
        <v>0.72052945599999996</v>
      </c>
      <c r="J7537" s="17">
        <v>0.27577153199999999</v>
      </c>
      <c r="K7537" s="17">
        <v>3.7000000000000002E-3</v>
      </c>
    </row>
    <row r="7538" spans="1:11" x14ac:dyDescent="0.45">
      <c r="A7538" s="10" t="s">
        <v>69</v>
      </c>
      <c r="B7538" s="20">
        <v>0.53</v>
      </c>
      <c r="C7538" s="19">
        <v>750</v>
      </c>
      <c r="D7538" s="19">
        <v>69.059975420000001</v>
      </c>
      <c r="E7538" s="23">
        <v>0.35226277900000003</v>
      </c>
      <c r="F7538" s="23">
        <v>0.22858778900000001</v>
      </c>
      <c r="G7538" s="17">
        <v>0</v>
      </c>
      <c r="H7538" s="17">
        <v>1</v>
      </c>
      <c r="I7538" s="17">
        <v>0.72974536199999995</v>
      </c>
      <c r="J7538" s="17">
        <v>0.26604306300000002</v>
      </c>
      <c r="K7538" s="17">
        <v>4.2100000000000002E-3</v>
      </c>
    </row>
    <row r="7539" spans="1:11" x14ac:dyDescent="0.45">
      <c r="A7539" s="10" t="s">
        <v>69</v>
      </c>
      <c r="B7539" s="20">
        <v>0.54</v>
      </c>
      <c r="C7539" s="19">
        <v>761</v>
      </c>
      <c r="D7539" s="19">
        <v>73.022472100000002</v>
      </c>
      <c r="E7539" s="23">
        <v>0.36479135099999999</v>
      </c>
      <c r="F7539" s="23">
        <v>0.23923439499999999</v>
      </c>
      <c r="G7539" s="17">
        <v>0</v>
      </c>
      <c r="H7539" s="17">
        <v>1</v>
      </c>
      <c r="I7539" s="17">
        <v>0.73369337300000004</v>
      </c>
      <c r="J7539" s="17">
        <v>0.26217938699999999</v>
      </c>
      <c r="K7539" s="17">
        <v>4.13E-3</v>
      </c>
    </row>
    <row r="7540" spans="1:11" x14ac:dyDescent="0.45">
      <c r="A7540" s="10" t="s">
        <v>69</v>
      </c>
      <c r="B7540" s="20">
        <v>0.55000000000000004</v>
      </c>
      <c r="C7540" s="19">
        <v>778</v>
      </c>
      <c r="D7540" s="19">
        <v>79.248363650000002</v>
      </c>
      <c r="E7540" s="23">
        <v>0.37077903099999998</v>
      </c>
      <c r="F7540" s="23">
        <v>0.25539001500000003</v>
      </c>
      <c r="G7540" s="17">
        <v>0</v>
      </c>
      <c r="H7540" s="17">
        <v>1</v>
      </c>
      <c r="I7540" s="17">
        <v>0.74810049700000003</v>
      </c>
      <c r="J7540" s="17">
        <v>0.24799554600000001</v>
      </c>
      <c r="K7540" s="17">
        <v>3.8999999999999998E-3</v>
      </c>
    </row>
    <row r="7541" spans="1:11" x14ac:dyDescent="0.45">
      <c r="A7541" s="10" t="s">
        <v>69</v>
      </c>
      <c r="B7541" s="20">
        <v>0.56000000000000005</v>
      </c>
      <c r="C7541" s="19">
        <v>793</v>
      </c>
      <c r="D7541" s="19">
        <v>85.064733869999998</v>
      </c>
      <c r="E7541" s="23">
        <v>0.39653550599999998</v>
      </c>
      <c r="F7541" s="23">
        <v>0.26941405000000002</v>
      </c>
      <c r="G7541" s="17">
        <v>0</v>
      </c>
      <c r="H7541" s="17">
        <v>1</v>
      </c>
      <c r="I7541" s="17">
        <v>0.75147393699999998</v>
      </c>
      <c r="J7541" s="17">
        <v>0.24475839199999999</v>
      </c>
      <c r="K7541" s="17">
        <v>3.7699999999999999E-3</v>
      </c>
    </row>
    <row r="7542" spans="1:11" x14ac:dyDescent="0.45">
      <c r="A7542" s="10" t="s">
        <v>69</v>
      </c>
      <c r="B7542" s="20">
        <v>0.56999999999999995</v>
      </c>
      <c r="C7542" s="19">
        <v>806</v>
      </c>
      <c r="D7542" s="19">
        <v>90.382889340000006</v>
      </c>
      <c r="E7542" s="23">
        <v>0.41647710500000001</v>
      </c>
      <c r="F7542" s="23">
        <v>0.28311962600000001</v>
      </c>
      <c r="G7542" s="17">
        <v>0</v>
      </c>
      <c r="H7542" s="17">
        <v>1</v>
      </c>
      <c r="I7542" s="17">
        <v>0.753442045</v>
      </c>
      <c r="J7542" s="17">
        <v>0.242850232</v>
      </c>
      <c r="K7542" s="17">
        <v>3.7100000000000002E-3</v>
      </c>
    </row>
    <row r="7543" spans="1:11" x14ac:dyDescent="0.45">
      <c r="A7543" s="10" t="s">
        <v>69</v>
      </c>
      <c r="B7543" s="20">
        <v>0.57999999999999996</v>
      </c>
      <c r="C7543" s="19">
        <v>815</v>
      </c>
      <c r="D7543" s="19">
        <v>94.188316389999997</v>
      </c>
      <c r="E7543" s="23">
        <v>0.43379568099999999</v>
      </c>
      <c r="F7543" s="23">
        <v>0.292105542</v>
      </c>
      <c r="G7543" s="17">
        <v>0</v>
      </c>
      <c r="H7543" s="17">
        <v>1</v>
      </c>
      <c r="I7543" s="17">
        <v>0.755528172</v>
      </c>
      <c r="J7543" s="17">
        <v>0.24080787400000001</v>
      </c>
      <c r="K7543" s="17">
        <v>3.6600000000000001E-3</v>
      </c>
    </row>
    <row r="7544" spans="1:11" x14ac:dyDescent="0.45">
      <c r="A7544" s="10" t="s">
        <v>69</v>
      </c>
      <c r="B7544" s="20">
        <v>0.59</v>
      </c>
      <c r="C7544" s="19">
        <v>834</v>
      </c>
      <c r="D7544" s="19">
        <v>102.5755656</v>
      </c>
      <c r="E7544" s="23">
        <v>0.45445860700000001</v>
      </c>
      <c r="F7544" s="23">
        <v>0.31126019799999999</v>
      </c>
      <c r="G7544" s="17">
        <v>0</v>
      </c>
      <c r="H7544" s="17">
        <v>1</v>
      </c>
      <c r="I7544" s="17">
        <v>0.76276478700000006</v>
      </c>
      <c r="J7544" s="17">
        <v>0.23369005600000001</v>
      </c>
      <c r="K7544" s="17">
        <v>3.5500000000000002E-3</v>
      </c>
    </row>
    <row r="7545" spans="1:11" x14ac:dyDescent="0.45">
      <c r="A7545" s="10" t="s">
        <v>69</v>
      </c>
      <c r="B7545" s="20">
        <v>0.6</v>
      </c>
      <c r="C7545" s="19">
        <v>847</v>
      </c>
      <c r="D7545" s="19">
        <v>108.5324049</v>
      </c>
      <c r="E7545" s="23">
        <v>0.46144885200000002</v>
      </c>
      <c r="F7545" s="23">
        <v>0.32690136600000003</v>
      </c>
      <c r="G7545" s="17">
        <v>0</v>
      </c>
      <c r="H7545" s="17">
        <v>1</v>
      </c>
      <c r="I7545" s="17">
        <v>0.77465818099999995</v>
      </c>
      <c r="J7545" s="17">
        <v>0.222031225</v>
      </c>
      <c r="K7545" s="17">
        <v>3.31E-3</v>
      </c>
    </row>
    <row r="7546" spans="1:11" x14ac:dyDescent="0.45">
      <c r="A7546" s="10" t="s">
        <v>69</v>
      </c>
      <c r="B7546" s="20">
        <v>0.61</v>
      </c>
      <c r="C7546" s="19">
        <v>862</v>
      </c>
      <c r="D7546" s="19">
        <v>115.7016564</v>
      </c>
      <c r="E7546" s="23">
        <v>0.49593775800000001</v>
      </c>
      <c r="F7546" s="23">
        <v>0.34075499999999997</v>
      </c>
      <c r="G7546" s="17">
        <v>0</v>
      </c>
      <c r="H7546" s="17">
        <v>1</v>
      </c>
      <c r="I7546" s="17">
        <v>0.78370596400000003</v>
      </c>
      <c r="J7546" s="17">
        <v>0.21312922300000001</v>
      </c>
      <c r="K7546" s="17">
        <v>3.16E-3</v>
      </c>
    </row>
    <row r="7547" spans="1:11" x14ac:dyDescent="0.45">
      <c r="A7547" s="10" t="s">
        <v>69</v>
      </c>
      <c r="B7547" s="20">
        <v>0.62</v>
      </c>
      <c r="C7547" s="19">
        <v>876</v>
      </c>
      <c r="D7547" s="19">
        <v>122.8547793</v>
      </c>
      <c r="E7547" s="23">
        <v>0.51890534300000002</v>
      </c>
      <c r="F7547" s="23">
        <v>0.356306913</v>
      </c>
      <c r="G7547" s="17">
        <v>0</v>
      </c>
      <c r="H7547" s="17">
        <v>1</v>
      </c>
      <c r="I7547" s="17">
        <v>0.79642982399999995</v>
      </c>
      <c r="J7547" s="17">
        <v>0.20061117000000001</v>
      </c>
      <c r="K7547" s="17">
        <v>2.96E-3</v>
      </c>
    </row>
    <row r="7548" spans="1:11" x14ac:dyDescent="0.45">
      <c r="A7548" s="10" t="s">
        <v>69</v>
      </c>
      <c r="B7548" s="20">
        <v>0.63</v>
      </c>
      <c r="C7548" s="19">
        <v>890</v>
      </c>
      <c r="D7548" s="19">
        <v>130.27351200000001</v>
      </c>
      <c r="E7548" s="23">
        <v>0.53860858499999997</v>
      </c>
      <c r="F7548" s="23">
        <v>0.37781049799999999</v>
      </c>
      <c r="G7548" s="17">
        <v>0</v>
      </c>
      <c r="H7548" s="17">
        <v>1</v>
      </c>
      <c r="I7548" s="17">
        <v>0.79943662699999996</v>
      </c>
      <c r="J7548" s="17">
        <v>0.19767387</v>
      </c>
      <c r="K7548" s="17">
        <v>2.8900000000000002E-3</v>
      </c>
    </row>
    <row r="7549" spans="1:11" x14ac:dyDescent="0.45">
      <c r="A7549" s="10" t="s">
        <v>69</v>
      </c>
      <c r="B7549" s="20">
        <v>0.64</v>
      </c>
      <c r="C7549" s="19">
        <v>904</v>
      </c>
      <c r="D7549" s="19">
        <v>138.1358065</v>
      </c>
      <c r="E7549" s="23">
        <v>0.58598397599999996</v>
      </c>
      <c r="F7549" s="23">
        <v>0.39611116499999999</v>
      </c>
      <c r="G7549" s="17">
        <v>0</v>
      </c>
      <c r="H7549" s="17">
        <v>1</v>
      </c>
      <c r="I7549" s="17">
        <v>0.80321432500000001</v>
      </c>
      <c r="J7549" s="17">
        <v>0.19397024500000001</v>
      </c>
      <c r="K7549" s="17">
        <v>2.82E-3</v>
      </c>
    </row>
    <row r="7550" spans="1:11" x14ac:dyDescent="0.45">
      <c r="A7550" s="10" t="s">
        <v>69</v>
      </c>
      <c r="B7550" s="20">
        <v>0.65</v>
      </c>
      <c r="C7550" s="19">
        <v>918</v>
      </c>
      <c r="D7550" s="19">
        <v>146.6463651</v>
      </c>
      <c r="E7550" s="23">
        <v>0.63440296600000001</v>
      </c>
      <c r="F7550" s="23">
        <v>0.41566790799999997</v>
      </c>
      <c r="G7550" s="17">
        <v>0</v>
      </c>
      <c r="H7550" s="17">
        <v>1</v>
      </c>
      <c r="I7550" s="17">
        <v>0.80515197999999999</v>
      </c>
      <c r="J7550" s="17">
        <v>0.19174746100000001</v>
      </c>
      <c r="K7550" s="17">
        <v>3.0999999999999999E-3</v>
      </c>
    </row>
    <row r="7551" spans="1:11" x14ac:dyDescent="0.45">
      <c r="A7551" s="10" t="s">
        <v>69</v>
      </c>
      <c r="B7551" s="20">
        <v>0.66</v>
      </c>
      <c r="C7551" s="19">
        <v>929</v>
      </c>
      <c r="D7551" s="19">
        <v>153.75947300000001</v>
      </c>
      <c r="E7551" s="23">
        <v>0.65890384400000002</v>
      </c>
      <c r="F7551" s="23">
        <v>0.43301820600000002</v>
      </c>
      <c r="G7551" s="17">
        <v>0</v>
      </c>
      <c r="H7551" s="17">
        <v>1</v>
      </c>
      <c r="I7551" s="17">
        <v>0.81102202499999998</v>
      </c>
      <c r="J7551" s="17">
        <v>0.1859904</v>
      </c>
      <c r="K7551" s="17">
        <v>2.99E-3</v>
      </c>
    </row>
    <row r="7552" spans="1:11" x14ac:dyDescent="0.45">
      <c r="A7552" s="10" t="s">
        <v>69</v>
      </c>
      <c r="B7552" s="20">
        <v>0.67</v>
      </c>
      <c r="C7552" s="19">
        <v>946</v>
      </c>
      <c r="D7552" s="19">
        <v>165.25428410000001</v>
      </c>
      <c r="E7552" s="23">
        <v>0.69137449900000003</v>
      </c>
      <c r="F7552" s="23">
        <v>0.45776947899999998</v>
      </c>
      <c r="G7552" s="17">
        <v>0</v>
      </c>
      <c r="H7552" s="17">
        <v>1</v>
      </c>
      <c r="I7552" s="17">
        <v>0.81616299000000003</v>
      </c>
      <c r="J7552" s="17">
        <v>0.18095881999999999</v>
      </c>
      <c r="K7552" s="17">
        <v>2.8800000000000002E-3</v>
      </c>
    </row>
    <row r="7553" spans="1:11" x14ac:dyDescent="0.45">
      <c r="A7553" s="10" t="s">
        <v>69</v>
      </c>
      <c r="B7553" s="20">
        <v>0.68</v>
      </c>
      <c r="C7553" s="19">
        <v>960</v>
      </c>
      <c r="D7553" s="19">
        <v>175.46601559999999</v>
      </c>
      <c r="E7553" s="23">
        <v>0.75586791200000003</v>
      </c>
      <c r="F7553" s="23">
        <v>0.48150549100000001</v>
      </c>
      <c r="G7553" s="17">
        <v>0</v>
      </c>
      <c r="H7553" s="17">
        <v>1</v>
      </c>
      <c r="I7553" s="17">
        <v>0.82388971700000002</v>
      </c>
      <c r="J7553" s="17">
        <v>0.173364033</v>
      </c>
      <c r="K7553" s="17">
        <v>2.7499999999999998E-3</v>
      </c>
    </row>
    <row r="7554" spans="1:11" x14ac:dyDescent="0.45">
      <c r="A7554" s="10" t="s">
        <v>69</v>
      </c>
      <c r="B7554" s="20">
        <v>0.69</v>
      </c>
      <c r="C7554" s="19">
        <v>974</v>
      </c>
      <c r="D7554" s="19">
        <v>186.2083777</v>
      </c>
      <c r="E7554" s="23">
        <v>0.77971312199999998</v>
      </c>
      <c r="F7554" s="23">
        <v>0.50398527199999998</v>
      </c>
      <c r="G7554" s="17">
        <v>0</v>
      </c>
      <c r="H7554" s="17">
        <v>1</v>
      </c>
      <c r="I7554" s="17">
        <v>0.83055774900000001</v>
      </c>
      <c r="J7554" s="17">
        <v>0.16682512299999999</v>
      </c>
      <c r="K7554" s="17">
        <v>2.6199999999999999E-3</v>
      </c>
    </row>
    <row r="7555" spans="1:11" x14ac:dyDescent="0.45">
      <c r="A7555" s="10" t="s">
        <v>69</v>
      </c>
      <c r="B7555" s="20">
        <v>0.7</v>
      </c>
      <c r="C7555" s="19">
        <v>988</v>
      </c>
      <c r="D7555" s="19">
        <v>197.45414690000001</v>
      </c>
      <c r="E7555" s="23">
        <v>0.82513497400000002</v>
      </c>
      <c r="F7555" s="23">
        <v>0.53043060099999995</v>
      </c>
      <c r="G7555" s="17">
        <v>0</v>
      </c>
      <c r="H7555" s="17">
        <v>1</v>
      </c>
      <c r="I7555" s="17">
        <v>0.83060098000000004</v>
      </c>
      <c r="J7555" s="17">
        <v>0.16682734599999999</v>
      </c>
      <c r="K7555" s="17">
        <v>2.5699999999999998E-3</v>
      </c>
    </row>
    <row r="7556" spans="1:11" x14ac:dyDescent="0.45">
      <c r="A7556" s="10" t="s">
        <v>69</v>
      </c>
      <c r="B7556" s="20">
        <v>0.71</v>
      </c>
      <c r="C7556" s="19">
        <v>1002</v>
      </c>
      <c r="D7556" s="19">
        <v>209.28879559999999</v>
      </c>
      <c r="E7556" s="23">
        <v>0.86755406300000004</v>
      </c>
      <c r="F7556" s="23">
        <v>0.55522416799999996</v>
      </c>
      <c r="G7556" s="17">
        <v>0</v>
      </c>
      <c r="H7556" s="17">
        <v>1</v>
      </c>
      <c r="I7556" s="17">
        <v>0.832800333</v>
      </c>
      <c r="J7556" s="17">
        <v>0.16469894700000001</v>
      </c>
      <c r="K7556" s="17">
        <v>2.5000000000000001E-3</v>
      </c>
    </row>
    <row r="7557" spans="1:11" x14ac:dyDescent="0.45">
      <c r="A7557" s="10" t="s">
        <v>69</v>
      </c>
      <c r="B7557" s="20">
        <v>0.72</v>
      </c>
      <c r="C7557" s="19">
        <v>1016</v>
      </c>
      <c r="D7557" s="19">
        <v>221.781217</v>
      </c>
      <c r="E7557" s="23">
        <v>0.90621426500000002</v>
      </c>
      <c r="F7557" s="23">
        <v>0.57952421499999995</v>
      </c>
      <c r="G7557" s="17">
        <v>0</v>
      </c>
      <c r="H7557" s="17">
        <v>1</v>
      </c>
      <c r="I7557" s="17">
        <v>0.83856333900000002</v>
      </c>
      <c r="J7557" s="17">
        <v>0.15902951800000001</v>
      </c>
      <c r="K7557" s="17">
        <v>2.4099999999999998E-3</v>
      </c>
    </row>
    <row r="7558" spans="1:11" x14ac:dyDescent="0.45">
      <c r="A7558" s="10" t="s">
        <v>69</v>
      </c>
      <c r="B7558" s="20">
        <v>0.73</v>
      </c>
      <c r="C7558" s="19">
        <v>1030</v>
      </c>
      <c r="D7558" s="19">
        <v>234.65982460000001</v>
      </c>
      <c r="E7558" s="23">
        <v>0.938278104</v>
      </c>
      <c r="F7558" s="23">
        <v>0.60317430999999999</v>
      </c>
      <c r="G7558" s="17">
        <v>0</v>
      </c>
      <c r="H7558" s="17">
        <v>1</v>
      </c>
      <c r="I7558" s="17">
        <v>0.83932191700000003</v>
      </c>
      <c r="J7558" s="17">
        <v>0.15834218799999999</v>
      </c>
      <c r="K7558" s="17">
        <v>2.3400000000000001E-3</v>
      </c>
    </row>
    <row r="7559" spans="1:11" x14ac:dyDescent="0.45">
      <c r="A7559" s="10" t="s">
        <v>69</v>
      </c>
      <c r="B7559" s="20">
        <v>0.74</v>
      </c>
      <c r="C7559" s="19">
        <v>1044</v>
      </c>
      <c r="D7559" s="19">
        <v>248.14562910000001</v>
      </c>
      <c r="E7559" s="23">
        <v>0.97088858199999994</v>
      </c>
      <c r="F7559" s="23">
        <v>0.63641128300000005</v>
      </c>
      <c r="G7559" s="17">
        <v>0</v>
      </c>
      <c r="H7559" s="17">
        <v>1</v>
      </c>
      <c r="I7559" s="17">
        <v>0.84796572199999998</v>
      </c>
      <c r="J7559" s="17">
        <v>0.14983501599999999</v>
      </c>
      <c r="K7559" s="17">
        <v>2.2000000000000001E-3</v>
      </c>
    </row>
    <row r="7560" spans="1:11" x14ac:dyDescent="0.45">
      <c r="A7560" s="10" t="s">
        <v>69</v>
      </c>
      <c r="B7560" s="20">
        <v>0.75</v>
      </c>
      <c r="C7560" s="19">
        <v>1058</v>
      </c>
      <c r="D7560" s="19">
        <v>262.21804969999999</v>
      </c>
      <c r="E7560" s="23">
        <v>1.0216262439999999</v>
      </c>
      <c r="F7560" s="23">
        <v>0.66344095999999997</v>
      </c>
      <c r="G7560" s="17">
        <v>0</v>
      </c>
      <c r="H7560" s="17">
        <v>1</v>
      </c>
      <c r="I7560" s="17">
        <v>0.85097071199999996</v>
      </c>
      <c r="J7560" s="17">
        <v>0.14690658100000001</v>
      </c>
      <c r="K7560" s="17">
        <v>2.1199999999999999E-3</v>
      </c>
    </row>
    <row r="7561" spans="1:11" x14ac:dyDescent="0.45">
      <c r="A7561" s="10" t="s">
        <v>69</v>
      </c>
      <c r="B7561" s="20">
        <v>0.76</v>
      </c>
      <c r="C7561" s="19">
        <v>1071</v>
      </c>
      <c r="D7561" s="19">
        <v>275.68668339999999</v>
      </c>
      <c r="E7561" s="23">
        <v>1.0499632320000001</v>
      </c>
      <c r="F7561" s="23">
        <v>0.69237003699999999</v>
      </c>
      <c r="G7561" s="17">
        <v>0</v>
      </c>
      <c r="H7561" s="17">
        <v>1</v>
      </c>
      <c r="I7561" s="17">
        <v>0.85414794400000005</v>
      </c>
      <c r="J7561" s="17">
        <v>0.14377917800000001</v>
      </c>
      <c r="K7561" s="17">
        <v>2.0699999999999998E-3</v>
      </c>
    </row>
    <row r="7562" spans="1:11" x14ac:dyDescent="0.45">
      <c r="A7562" s="10" t="s">
        <v>69</v>
      </c>
      <c r="B7562" s="20">
        <v>0.77</v>
      </c>
      <c r="C7562" s="19">
        <v>1086</v>
      </c>
      <c r="D7562" s="19">
        <v>292.06071250000002</v>
      </c>
      <c r="E7562" s="23">
        <v>1.107016502</v>
      </c>
      <c r="F7562" s="23">
        <v>0.72376829499999995</v>
      </c>
      <c r="G7562" s="17">
        <v>0</v>
      </c>
      <c r="H7562" s="17">
        <v>1</v>
      </c>
      <c r="I7562" s="17">
        <v>0.85726139400000001</v>
      </c>
      <c r="J7562" s="17">
        <v>0.14072573699999999</v>
      </c>
      <c r="K7562" s="17">
        <v>2.0100000000000001E-3</v>
      </c>
    </row>
    <row r="7563" spans="1:11" x14ac:dyDescent="0.45">
      <c r="A7563" s="10" t="s">
        <v>69</v>
      </c>
      <c r="B7563" s="20">
        <v>0.78</v>
      </c>
      <c r="C7563" s="19">
        <v>1100</v>
      </c>
      <c r="D7563" s="19">
        <v>308.06252369999999</v>
      </c>
      <c r="E7563" s="23">
        <v>1.1869949930000001</v>
      </c>
      <c r="F7563" s="23">
        <v>0.75916002800000004</v>
      </c>
      <c r="G7563" s="17">
        <v>0</v>
      </c>
      <c r="H7563" s="17">
        <v>1</v>
      </c>
      <c r="I7563" s="17">
        <v>0.86034040000000001</v>
      </c>
      <c r="J7563" s="17">
        <v>0.137704154</v>
      </c>
      <c r="K7563" s="17">
        <v>1.9599999999999999E-3</v>
      </c>
    </row>
    <row r="7564" spans="1:11" x14ac:dyDescent="0.45">
      <c r="A7564" s="10" t="s">
        <v>69</v>
      </c>
      <c r="B7564" s="20">
        <v>0.79</v>
      </c>
      <c r="C7564" s="19">
        <v>1114</v>
      </c>
      <c r="D7564" s="19">
        <v>325.1653584</v>
      </c>
      <c r="E7564" s="23">
        <v>1.273078876</v>
      </c>
      <c r="F7564" s="23">
        <v>0.793249871</v>
      </c>
      <c r="G7564" s="17">
        <v>0</v>
      </c>
      <c r="H7564" s="17">
        <v>1</v>
      </c>
      <c r="I7564" s="17">
        <v>0.85896567899999998</v>
      </c>
      <c r="J7564" s="17">
        <v>0.139111858</v>
      </c>
      <c r="K7564" s="17">
        <v>1.92E-3</v>
      </c>
    </row>
    <row r="7565" spans="1:11" x14ac:dyDescent="0.45">
      <c r="A7565" s="10" t="s">
        <v>69</v>
      </c>
      <c r="B7565" s="20">
        <v>0.8</v>
      </c>
      <c r="C7565" s="19">
        <v>1123</v>
      </c>
      <c r="D7565" s="19">
        <v>336.90319299999999</v>
      </c>
      <c r="E7565" s="23">
        <v>1.3237710789999999</v>
      </c>
      <c r="F7565" s="23">
        <v>0.81223052399999995</v>
      </c>
      <c r="G7565" s="17">
        <v>0</v>
      </c>
      <c r="H7565" s="17">
        <v>1</v>
      </c>
      <c r="I7565" s="17">
        <v>0.86008326899999998</v>
      </c>
      <c r="J7565" s="17">
        <v>0.13803191200000001</v>
      </c>
      <c r="K7565" s="17">
        <v>1.8799999999999999E-3</v>
      </c>
    </row>
    <row r="7566" spans="1:11" x14ac:dyDescent="0.45">
      <c r="A7566" s="10" t="s">
        <v>69</v>
      </c>
      <c r="B7566" s="20">
        <v>0.80100000000000005</v>
      </c>
      <c r="C7566" s="19">
        <v>1124</v>
      </c>
      <c r="D7566" s="19">
        <v>338.23217899999997</v>
      </c>
      <c r="E7566" s="23">
        <v>1.328985941</v>
      </c>
      <c r="F7566" s="23">
        <v>0.82089758000000002</v>
      </c>
      <c r="G7566" s="17">
        <v>0</v>
      </c>
      <c r="H7566" s="17">
        <v>1</v>
      </c>
      <c r="I7566" s="17">
        <v>0.86025584799999999</v>
      </c>
      <c r="J7566" s="17">
        <v>0.137861658</v>
      </c>
      <c r="K7566" s="17">
        <v>1.8799999999999999E-3</v>
      </c>
    </row>
    <row r="7567" spans="1:11" x14ac:dyDescent="0.45">
      <c r="A7567" s="10" t="s">
        <v>69</v>
      </c>
      <c r="B7567" s="20">
        <v>0.80200000000000005</v>
      </c>
      <c r="C7567" s="19">
        <v>1125</v>
      </c>
      <c r="D7567" s="19">
        <v>339.57326929999999</v>
      </c>
      <c r="E7567" s="23">
        <v>1.341090304</v>
      </c>
      <c r="F7567" s="23">
        <v>0.823993156</v>
      </c>
      <c r="G7567" s="17">
        <v>0</v>
      </c>
      <c r="H7567" s="17">
        <v>1</v>
      </c>
      <c r="I7567" s="17">
        <v>0.86075101899999995</v>
      </c>
      <c r="J7567" s="17">
        <v>0.137373157</v>
      </c>
      <c r="K7567" s="17">
        <v>1.8799999999999999E-3</v>
      </c>
    </row>
    <row r="7568" spans="1:11" x14ac:dyDescent="0.45">
      <c r="A7568" s="10" t="s">
        <v>69</v>
      </c>
      <c r="B7568" s="20">
        <v>0.80300000000000005</v>
      </c>
      <c r="C7568" s="19">
        <v>1126</v>
      </c>
      <c r="D7568" s="19">
        <v>340.9148414</v>
      </c>
      <c r="E7568" s="23">
        <v>1.34157214</v>
      </c>
      <c r="F7568" s="23">
        <v>0.82712862200000004</v>
      </c>
      <c r="G7568" s="17">
        <v>0</v>
      </c>
      <c r="H7568" s="17">
        <v>1</v>
      </c>
      <c r="I7568" s="17">
        <v>0.86139447999999996</v>
      </c>
      <c r="J7568" s="17">
        <v>0.136738364</v>
      </c>
      <c r="K7568" s="17">
        <v>1.8699999999999999E-3</v>
      </c>
    </row>
    <row r="7569" spans="1:11" x14ac:dyDescent="0.45">
      <c r="A7569" s="10" t="s">
        <v>69</v>
      </c>
      <c r="B7569" s="20">
        <v>0.80400000000000005</v>
      </c>
      <c r="C7569" s="19">
        <v>1128</v>
      </c>
      <c r="D7569" s="19">
        <v>343.59910000000002</v>
      </c>
      <c r="E7569" s="23">
        <v>1.3421292810000001</v>
      </c>
      <c r="F7569" s="23">
        <v>0.82895289000000005</v>
      </c>
      <c r="G7569" s="17">
        <v>0</v>
      </c>
      <c r="H7569" s="17">
        <v>1</v>
      </c>
      <c r="I7569" s="17">
        <v>0.86192380300000004</v>
      </c>
      <c r="J7569" s="17">
        <v>0.136216172</v>
      </c>
      <c r="K7569" s="17">
        <v>1.8600000000000001E-3</v>
      </c>
    </row>
    <row r="7570" spans="1:11" x14ac:dyDescent="0.45">
      <c r="A7570" s="10" t="s">
        <v>69</v>
      </c>
      <c r="B7570" s="20">
        <v>0.80500000000000005</v>
      </c>
      <c r="C7570" s="19">
        <v>1130</v>
      </c>
      <c r="D7570" s="19">
        <v>346.287328</v>
      </c>
      <c r="E7570" s="23">
        <v>1.3455080580000001</v>
      </c>
      <c r="F7570" s="23">
        <v>0.83520618400000002</v>
      </c>
      <c r="G7570" s="17">
        <v>0</v>
      </c>
      <c r="H7570" s="17">
        <v>1</v>
      </c>
      <c r="I7570" s="17">
        <v>0.86144075499999995</v>
      </c>
      <c r="J7570" s="17">
        <v>0.13670026199999999</v>
      </c>
      <c r="K7570" s="17">
        <v>1.8600000000000001E-3</v>
      </c>
    </row>
    <row r="7571" spans="1:11" x14ac:dyDescent="0.45">
      <c r="A7571" s="10" t="s">
        <v>69</v>
      </c>
      <c r="B7571" s="20">
        <v>0.80800000000000005</v>
      </c>
      <c r="C7571" s="19">
        <v>1134</v>
      </c>
      <c r="D7571" s="19">
        <v>351.71318739999998</v>
      </c>
      <c r="E7571" s="23">
        <v>1.3590094399999999</v>
      </c>
      <c r="F7571" s="23">
        <v>0.84281113699999999</v>
      </c>
      <c r="G7571" s="17">
        <v>0</v>
      </c>
      <c r="H7571" s="17">
        <v>1</v>
      </c>
      <c r="I7571" s="17">
        <v>0.86188153099999998</v>
      </c>
      <c r="J7571" s="17">
        <v>0.13626539900000001</v>
      </c>
      <c r="K7571" s="17">
        <v>1.8500000000000001E-3</v>
      </c>
    </row>
    <row r="7572" spans="1:11" x14ac:dyDescent="0.45">
      <c r="A7572" s="10" t="s">
        <v>69</v>
      </c>
      <c r="B7572" s="20">
        <v>0.80900000000000005</v>
      </c>
      <c r="C7572" s="19">
        <v>1135</v>
      </c>
      <c r="D7572" s="19">
        <v>353.07492350000001</v>
      </c>
      <c r="E7572" s="23">
        <v>1.3617361219999999</v>
      </c>
      <c r="F7572" s="23">
        <v>0.85138432100000005</v>
      </c>
      <c r="G7572" s="17">
        <v>0</v>
      </c>
      <c r="H7572" s="17">
        <v>1</v>
      </c>
      <c r="I7572" s="17">
        <v>0.86197605700000002</v>
      </c>
      <c r="J7572" s="17">
        <v>0.136172142</v>
      </c>
      <c r="K7572" s="17">
        <v>1.8500000000000001E-3</v>
      </c>
    </row>
    <row r="7573" spans="1:11" x14ac:dyDescent="0.45">
      <c r="A7573" s="10" t="s">
        <v>69</v>
      </c>
      <c r="B7573" s="20">
        <v>0.81</v>
      </c>
      <c r="C7573" s="19">
        <v>1137</v>
      </c>
      <c r="D7573" s="19">
        <v>355.80405860000002</v>
      </c>
      <c r="E7573" s="23">
        <v>1.3645675420000001</v>
      </c>
      <c r="F7573" s="23">
        <v>0.85452622499999997</v>
      </c>
      <c r="G7573" s="17">
        <v>0</v>
      </c>
      <c r="H7573" s="17">
        <v>1</v>
      </c>
      <c r="I7573" s="17">
        <v>0.86233265000000003</v>
      </c>
      <c r="J7573" s="17">
        <v>0.13582033299999999</v>
      </c>
      <c r="K7573" s="17">
        <v>1.8500000000000001E-3</v>
      </c>
    </row>
    <row r="7574" spans="1:11" x14ac:dyDescent="0.45">
      <c r="A7574" s="10" t="s">
        <v>69</v>
      </c>
      <c r="B7574" s="20">
        <v>0.81100000000000005</v>
      </c>
      <c r="C7574" s="19">
        <v>1138</v>
      </c>
      <c r="D7574" s="19">
        <v>357.18951950000002</v>
      </c>
      <c r="E7574" s="23">
        <v>1.3854608660000001</v>
      </c>
      <c r="F7574" s="23">
        <v>0.85945424199999998</v>
      </c>
      <c r="G7574" s="17">
        <v>0</v>
      </c>
      <c r="H7574" s="17">
        <v>1</v>
      </c>
      <c r="I7574" s="17">
        <v>0.862459011</v>
      </c>
      <c r="J7574" s="17">
        <v>0.13569566799999999</v>
      </c>
      <c r="K7574" s="17">
        <v>1.8500000000000001E-3</v>
      </c>
    </row>
    <row r="7575" spans="1:11" x14ac:dyDescent="0.45">
      <c r="A7575" s="10" t="s">
        <v>69</v>
      </c>
      <c r="B7575" s="20">
        <v>0.81200000000000006</v>
      </c>
      <c r="C7575" s="19">
        <v>1139</v>
      </c>
      <c r="D7575" s="19">
        <v>358.5989816</v>
      </c>
      <c r="E7575" s="23">
        <v>1.4094621409999999</v>
      </c>
      <c r="F7575" s="23">
        <v>0.86265619199999999</v>
      </c>
      <c r="G7575" s="17">
        <v>0</v>
      </c>
      <c r="H7575" s="17">
        <v>1</v>
      </c>
      <c r="I7575" s="17">
        <v>0.86261446799999997</v>
      </c>
      <c r="J7575" s="17">
        <v>0.13554229700000001</v>
      </c>
      <c r="K7575" s="17">
        <v>1.8400000000000001E-3</v>
      </c>
    </row>
    <row r="7576" spans="1:11" x14ac:dyDescent="0.45">
      <c r="A7576" s="10" t="s">
        <v>69</v>
      </c>
      <c r="B7576" s="20">
        <v>0.81299999999999994</v>
      </c>
      <c r="C7576" s="19">
        <v>1141</v>
      </c>
      <c r="D7576" s="19">
        <v>361.46767499999999</v>
      </c>
      <c r="E7576" s="23">
        <v>1.452434571</v>
      </c>
      <c r="F7576" s="23">
        <v>0.86456810100000003</v>
      </c>
      <c r="G7576" s="17">
        <v>0</v>
      </c>
      <c r="H7576" s="17">
        <v>1</v>
      </c>
      <c r="I7576" s="17">
        <v>0.86162930500000001</v>
      </c>
      <c r="J7576" s="17">
        <v>0.13652956499999999</v>
      </c>
      <c r="K7576" s="17">
        <v>1.8400000000000001E-3</v>
      </c>
    </row>
    <row r="7577" spans="1:11" x14ac:dyDescent="0.45">
      <c r="A7577" s="10" t="s">
        <v>69</v>
      </c>
      <c r="B7577" s="20">
        <v>0.81399999999999995</v>
      </c>
      <c r="C7577" s="19">
        <v>1142</v>
      </c>
      <c r="D7577" s="19">
        <v>362.92788940000003</v>
      </c>
      <c r="E7577" s="23">
        <v>1.4602144020000001</v>
      </c>
      <c r="F7577" s="23">
        <v>0.87128640599999996</v>
      </c>
      <c r="G7577" s="17">
        <v>0</v>
      </c>
      <c r="H7577" s="17">
        <v>1</v>
      </c>
      <c r="I7577" s="17">
        <v>0.86210593300000005</v>
      </c>
      <c r="J7577" s="17">
        <v>0.13605927900000001</v>
      </c>
      <c r="K7577" s="17">
        <v>1.83E-3</v>
      </c>
    </row>
    <row r="7578" spans="1:11" x14ac:dyDescent="0.45">
      <c r="A7578" s="10" t="s">
        <v>69</v>
      </c>
      <c r="B7578" s="20">
        <v>0.81499999999999995</v>
      </c>
      <c r="C7578" s="19">
        <v>1144</v>
      </c>
      <c r="D7578" s="19">
        <v>365.8486891</v>
      </c>
      <c r="E7578" s="23">
        <v>1.4603998869999999</v>
      </c>
      <c r="F7578" s="23">
        <v>0.87473595400000004</v>
      </c>
      <c r="G7578" s="17">
        <v>0</v>
      </c>
      <c r="H7578" s="17">
        <v>1</v>
      </c>
      <c r="I7578" s="17">
        <v>0.86254858700000003</v>
      </c>
      <c r="J7578" s="17">
        <v>0.135622514</v>
      </c>
      <c r="K7578" s="17">
        <v>1.83E-3</v>
      </c>
    </row>
    <row r="7579" spans="1:11" x14ac:dyDescent="0.45">
      <c r="A7579" s="10" t="s">
        <v>69</v>
      </c>
      <c r="B7579" s="20">
        <v>0.81599999999999995</v>
      </c>
      <c r="C7579" s="19">
        <v>1145</v>
      </c>
      <c r="D7579" s="19">
        <v>367.31460579999998</v>
      </c>
      <c r="E7579" s="23">
        <v>1.4659167019999999</v>
      </c>
      <c r="F7579" s="23">
        <v>0.88156243099999998</v>
      </c>
      <c r="G7579" s="17">
        <v>0</v>
      </c>
      <c r="H7579" s="17">
        <v>1</v>
      </c>
      <c r="I7579" s="17">
        <v>0.86280261300000005</v>
      </c>
      <c r="J7579" s="17">
        <v>0.13537186800000001</v>
      </c>
      <c r="K7579" s="17">
        <v>1.83E-3</v>
      </c>
    </row>
    <row r="7580" spans="1:11" x14ac:dyDescent="0.45">
      <c r="A7580" s="10" t="s">
        <v>69</v>
      </c>
      <c r="B7580" s="20">
        <v>0.81699999999999995</v>
      </c>
      <c r="C7580" s="19">
        <v>1146</v>
      </c>
      <c r="D7580" s="19">
        <v>368.78654060000002</v>
      </c>
      <c r="E7580" s="23">
        <v>1.4719347250000001</v>
      </c>
      <c r="F7580" s="23">
        <v>0.88496092999999998</v>
      </c>
      <c r="G7580" s="17">
        <v>0</v>
      </c>
      <c r="H7580" s="17">
        <v>1</v>
      </c>
      <c r="I7580" s="17">
        <v>0.863759791</v>
      </c>
      <c r="J7580" s="17">
        <v>0.13442742599999999</v>
      </c>
      <c r="K7580" s="17">
        <v>1.81E-3</v>
      </c>
    </row>
    <row r="7581" spans="1:11" x14ac:dyDescent="0.45">
      <c r="A7581" s="10" t="s">
        <v>69</v>
      </c>
      <c r="B7581" s="20">
        <v>0.81799999999999995</v>
      </c>
      <c r="C7581" s="19">
        <v>1148</v>
      </c>
      <c r="D7581" s="19">
        <v>371.7447037</v>
      </c>
      <c r="E7581" s="23">
        <v>1.479081557</v>
      </c>
      <c r="F7581" s="23">
        <v>0.88838027900000005</v>
      </c>
      <c r="G7581" s="17">
        <v>0</v>
      </c>
      <c r="H7581" s="17">
        <v>1</v>
      </c>
      <c r="I7581" s="17">
        <v>0.86175619800000003</v>
      </c>
      <c r="J7581" s="17">
        <v>0.13643522399999999</v>
      </c>
      <c r="K7581" s="17">
        <v>1.81E-3</v>
      </c>
    </row>
    <row r="7582" spans="1:11" x14ac:dyDescent="0.45">
      <c r="A7582" s="10" t="s">
        <v>69</v>
      </c>
      <c r="B7582" s="20">
        <v>0.81899999999999995</v>
      </c>
      <c r="C7582" s="19">
        <v>1149</v>
      </c>
      <c r="D7582" s="19">
        <v>373.23333050000002</v>
      </c>
      <c r="E7582" s="23">
        <v>1.488626867</v>
      </c>
      <c r="F7582" s="23">
        <v>0.89248237100000005</v>
      </c>
      <c r="G7582" s="17">
        <v>0</v>
      </c>
      <c r="H7582" s="17">
        <v>1</v>
      </c>
      <c r="I7582" s="17">
        <v>0.86189034200000003</v>
      </c>
      <c r="J7582" s="17">
        <v>0.13630283500000001</v>
      </c>
      <c r="K7582" s="17">
        <v>1.81E-3</v>
      </c>
    </row>
    <row r="7583" spans="1:11" x14ac:dyDescent="0.45">
      <c r="A7583" s="10" t="s">
        <v>69</v>
      </c>
      <c r="B7583" s="20">
        <v>0.82</v>
      </c>
      <c r="C7583" s="19">
        <v>1150</v>
      </c>
      <c r="D7583" s="19">
        <v>374.74092560000003</v>
      </c>
      <c r="E7583" s="23">
        <v>1.5075950789999999</v>
      </c>
      <c r="F7583" s="23">
        <v>0.89732290599999998</v>
      </c>
      <c r="G7583" s="17">
        <v>0</v>
      </c>
      <c r="H7583" s="17">
        <v>1</v>
      </c>
      <c r="I7583" s="17">
        <v>0.86288478700000004</v>
      </c>
      <c r="J7583" s="17">
        <v>0.13532140000000001</v>
      </c>
      <c r="K7583" s="17">
        <v>1.7899999999999999E-3</v>
      </c>
    </row>
    <row r="7584" spans="1:11" x14ac:dyDescent="0.45">
      <c r="A7584" s="10" t="s">
        <v>69</v>
      </c>
      <c r="B7584" s="20">
        <v>0.82099999999999995</v>
      </c>
      <c r="C7584" s="19">
        <v>1152</v>
      </c>
      <c r="D7584" s="19">
        <v>377.7568857</v>
      </c>
      <c r="E7584" s="23">
        <v>1.5079800290000001</v>
      </c>
      <c r="F7584" s="23">
        <v>0.90084752499999998</v>
      </c>
      <c r="G7584" s="17">
        <v>0</v>
      </c>
      <c r="H7584" s="17">
        <v>1</v>
      </c>
      <c r="I7584" s="17">
        <v>0.86338258099999998</v>
      </c>
      <c r="J7584" s="17">
        <v>0.134830118</v>
      </c>
      <c r="K7584" s="17">
        <v>1.7899999999999999E-3</v>
      </c>
    </row>
    <row r="7585" spans="1:11" x14ac:dyDescent="0.45">
      <c r="A7585" s="10" t="s">
        <v>69</v>
      </c>
      <c r="B7585" s="20">
        <v>0.82299999999999995</v>
      </c>
      <c r="C7585" s="19">
        <v>1155</v>
      </c>
      <c r="D7585" s="19">
        <v>382.35250020000001</v>
      </c>
      <c r="E7585" s="23">
        <v>1.5642325939999999</v>
      </c>
      <c r="F7585" s="23">
        <v>0.907884158</v>
      </c>
      <c r="G7585" s="17">
        <v>0</v>
      </c>
      <c r="H7585" s="17">
        <v>1</v>
      </c>
      <c r="I7585" s="17">
        <v>0.86476618199999999</v>
      </c>
      <c r="J7585" s="17">
        <v>0.13346461900000001</v>
      </c>
      <c r="K7585" s="17">
        <v>1.7700000000000001E-3</v>
      </c>
    </row>
    <row r="7586" spans="1:11" x14ac:dyDescent="0.45">
      <c r="A7586" s="10" t="s">
        <v>69</v>
      </c>
      <c r="B7586" s="20">
        <v>0.82399999999999995</v>
      </c>
      <c r="C7586" s="19">
        <v>1156</v>
      </c>
      <c r="D7586" s="19">
        <v>383.91705660000002</v>
      </c>
      <c r="E7586" s="23">
        <v>1.5645563549999999</v>
      </c>
      <c r="F7586" s="23">
        <v>0.91577719599999996</v>
      </c>
      <c r="G7586" s="17">
        <v>0</v>
      </c>
      <c r="H7586" s="17">
        <v>1</v>
      </c>
      <c r="I7586" s="17">
        <v>0.86491089899999996</v>
      </c>
      <c r="J7586" s="17">
        <v>0.13332179399999999</v>
      </c>
      <c r="K7586" s="17">
        <v>1.7700000000000001E-3</v>
      </c>
    </row>
    <row r="7587" spans="1:11" x14ac:dyDescent="0.45">
      <c r="A7587" s="10" t="s">
        <v>69</v>
      </c>
      <c r="B7587" s="20">
        <v>0.82499999999999996</v>
      </c>
      <c r="C7587" s="19">
        <v>1157</v>
      </c>
      <c r="D7587" s="19">
        <v>385.48830559999999</v>
      </c>
      <c r="E7587" s="23">
        <v>1.571249033</v>
      </c>
      <c r="F7587" s="23">
        <v>0.91945880700000004</v>
      </c>
      <c r="G7587" s="17">
        <v>0</v>
      </c>
      <c r="H7587" s="17">
        <v>1</v>
      </c>
      <c r="I7587" s="17">
        <v>0.86508436</v>
      </c>
      <c r="J7587" s="17">
        <v>0.13315060200000001</v>
      </c>
      <c r="K7587" s="17">
        <v>1.7700000000000001E-3</v>
      </c>
    </row>
    <row r="7588" spans="1:11" x14ac:dyDescent="0.45">
      <c r="A7588" s="10" t="s">
        <v>69</v>
      </c>
      <c r="B7588" s="20">
        <v>0.82599999999999996</v>
      </c>
      <c r="C7588" s="19">
        <v>1159</v>
      </c>
      <c r="D7588" s="19">
        <v>388.6464795</v>
      </c>
      <c r="E7588" s="23">
        <v>1.579086966</v>
      </c>
      <c r="F7588" s="23">
        <v>0.923120465</v>
      </c>
      <c r="G7588" s="17">
        <v>0</v>
      </c>
      <c r="H7588" s="17">
        <v>1</v>
      </c>
      <c r="I7588" s="17">
        <v>0.86543646500000004</v>
      </c>
      <c r="J7588" s="17">
        <v>0.13280310400000001</v>
      </c>
      <c r="K7588" s="17">
        <v>1.7600000000000001E-3</v>
      </c>
    </row>
    <row r="7589" spans="1:11" x14ac:dyDescent="0.45">
      <c r="A7589" s="10" t="s">
        <v>69</v>
      </c>
      <c r="B7589" s="20">
        <v>0.82699999999999996</v>
      </c>
      <c r="C7589" s="19">
        <v>1160</v>
      </c>
      <c r="D7589" s="19">
        <v>390.23184379999998</v>
      </c>
      <c r="E7589" s="23">
        <v>1.5853642699999999</v>
      </c>
      <c r="F7589" s="23">
        <v>0.92904840600000005</v>
      </c>
      <c r="G7589" s="17">
        <v>0</v>
      </c>
      <c r="H7589" s="17">
        <v>1</v>
      </c>
      <c r="I7589" s="17">
        <v>0.86555943800000001</v>
      </c>
      <c r="J7589" s="17">
        <v>0.13268173999999999</v>
      </c>
      <c r="K7589" s="17">
        <v>1.7600000000000001E-3</v>
      </c>
    </row>
    <row r="7590" spans="1:11" x14ac:dyDescent="0.45">
      <c r="A7590" s="10" t="s">
        <v>69</v>
      </c>
      <c r="B7590" s="20">
        <v>0.82799999999999996</v>
      </c>
      <c r="C7590" s="19">
        <v>1162</v>
      </c>
      <c r="D7590" s="19">
        <v>393.42072209999998</v>
      </c>
      <c r="E7590" s="23">
        <v>1.6032548790000001</v>
      </c>
      <c r="F7590" s="23">
        <v>0.93130378700000005</v>
      </c>
      <c r="G7590" s="17">
        <v>0</v>
      </c>
      <c r="H7590" s="17">
        <v>1</v>
      </c>
      <c r="I7590" s="17">
        <v>0.86624273900000004</v>
      </c>
      <c r="J7590" s="17">
        <v>0.13200737800000001</v>
      </c>
      <c r="K7590" s="17">
        <v>1.75E-3</v>
      </c>
    </row>
    <row r="7591" spans="1:11" x14ac:dyDescent="0.45">
      <c r="A7591" s="10" t="s">
        <v>69</v>
      </c>
      <c r="B7591" s="20">
        <v>0.82899999999999996</v>
      </c>
      <c r="C7591" s="19">
        <v>1163</v>
      </c>
      <c r="D7591" s="19">
        <v>395.02682540000001</v>
      </c>
      <c r="E7591" s="23">
        <v>1.606103327</v>
      </c>
      <c r="F7591" s="23">
        <v>0.935830308</v>
      </c>
      <c r="G7591" s="17">
        <v>0</v>
      </c>
      <c r="H7591" s="17">
        <v>1</v>
      </c>
      <c r="I7591" s="17">
        <v>0.86585560299999997</v>
      </c>
      <c r="J7591" s="17">
        <v>0.132395296</v>
      </c>
      <c r="K7591" s="17">
        <v>1.75E-3</v>
      </c>
    </row>
    <row r="7592" spans="1:11" x14ac:dyDescent="0.45">
      <c r="A7592" s="10" t="s">
        <v>69</v>
      </c>
      <c r="B7592" s="20">
        <v>0.83</v>
      </c>
      <c r="C7592" s="19">
        <v>1164</v>
      </c>
      <c r="D7592" s="19">
        <v>396.63581249999999</v>
      </c>
      <c r="E7592" s="23">
        <v>1.608987162</v>
      </c>
      <c r="F7592" s="23">
        <v>0.93811014800000003</v>
      </c>
      <c r="G7592" s="17">
        <v>0</v>
      </c>
      <c r="H7592" s="17">
        <v>1</v>
      </c>
      <c r="I7592" s="17">
        <v>0.86543413000000002</v>
      </c>
      <c r="J7592" s="17">
        <v>0.132817621</v>
      </c>
      <c r="K7592" s="17">
        <v>1.75E-3</v>
      </c>
    </row>
    <row r="7593" spans="1:11" x14ac:dyDescent="0.45">
      <c r="A7593" s="10" t="s">
        <v>69</v>
      </c>
      <c r="B7593" s="20">
        <v>0.83099999999999996</v>
      </c>
      <c r="C7593" s="19">
        <v>1166</v>
      </c>
      <c r="D7593" s="19">
        <v>399.86939269999999</v>
      </c>
      <c r="E7593" s="23">
        <v>1.616790078</v>
      </c>
      <c r="F7593" s="23">
        <v>0.94038430699999997</v>
      </c>
      <c r="G7593" s="17">
        <v>0</v>
      </c>
      <c r="H7593" s="17">
        <v>1</v>
      </c>
      <c r="I7593" s="17">
        <v>0.86578023800000004</v>
      </c>
      <c r="J7593" s="17">
        <v>0.13247600900000001</v>
      </c>
      <c r="K7593" s="17">
        <v>1.74E-3</v>
      </c>
    </row>
    <row r="7594" spans="1:11" x14ac:dyDescent="0.45">
      <c r="A7594" s="10" t="s">
        <v>69</v>
      </c>
      <c r="B7594" s="20">
        <v>0.83199999999999996</v>
      </c>
      <c r="C7594" s="19">
        <v>1167</v>
      </c>
      <c r="D7594" s="19">
        <v>401.49218810000002</v>
      </c>
      <c r="E7594" s="23">
        <v>1.6227953820000001</v>
      </c>
      <c r="F7594" s="23">
        <v>0.94493922799999996</v>
      </c>
      <c r="G7594" s="17">
        <v>0</v>
      </c>
      <c r="H7594" s="17">
        <v>1</v>
      </c>
      <c r="I7594" s="17">
        <v>0.86527995899999999</v>
      </c>
      <c r="J7594" s="17">
        <v>0.13297729599999999</v>
      </c>
      <c r="K7594" s="17">
        <v>1.74E-3</v>
      </c>
    </row>
    <row r="7595" spans="1:11" x14ac:dyDescent="0.45">
      <c r="A7595" s="10" t="s">
        <v>69</v>
      </c>
      <c r="B7595" s="20">
        <v>0.83299999999999996</v>
      </c>
      <c r="C7595" s="19">
        <v>1169</v>
      </c>
      <c r="D7595" s="19">
        <v>404.7734729</v>
      </c>
      <c r="E7595" s="23">
        <v>1.6407267670000001</v>
      </c>
      <c r="F7595" s="23">
        <v>0.94721391300000002</v>
      </c>
      <c r="G7595" s="17">
        <v>0</v>
      </c>
      <c r="H7595" s="17">
        <v>1</v>
      </c>
      <c r="I7595" s="17">
        <v>0.86417517300000002</v>
      </c>
      <c r="J7595" s="17">
        <v>0.13408430700000001</v>
      </c>
      <c r="K7595" s="17">
        <v>1.74E-3</v>
      </c>
    </row>
    <row r="7596" spans="1:11" x14ac:dyDescent="0.45">
      <c r="A7596" s="10" t="s">
        <v>69</v>
      </c>
      <c r="B7596" s="20">
        <v>0.83399999999999996</v>
      </c>
      <c r="C7596" s="19">
        <v>1170</v>
      </c>
      <c r="D7596" s="19">
        <v>406.42394100000001</v>
      </c>
      <c r="E7596" s="23">
        <v>1.650468168</v>
      </c>
      <c r="F7596" s="23">
        <v>0.96217984199999995</v>
      </c>
      <c r="G7596" s="17">
        <v>0</v>
      </c>
      <c r="H7596" s="17">
        <v>1</v>
      </c>
      <c r="I7596" s="17">
        <v>0.86423620599999995</v>
      </c>
      <c r="J7596" s="17">
        <v>0.134024056</v>
      </c>
      <c r="K7596" s="17">
        <v>1.74E-3</v>
      </c>
    </row>
    <row r="7597" spans="1:11" x14ac:dyDescent="0.45">
      <c r="A7597" s="10" t="s">
        <v>69</v>
      </c>
      <c r="B7597" s="20">
        <v>0.83499999999999996</v>
      </c>
      <c r="C7597" s="19">
        <v>1171</v>
      </c>
      <c r="D7597" s="19">
        <v>408.07915919999999</v>
      </c>
      <c r="E7597" s="23">
        <v>1.655218189</v>
      </c>
      <c r="F7597" s="23">
        <v>0.96756542499999998</v>
      </c>
      <c r="G7597" s="17">
        <v>0</v>
      </c>
      <c r="H7597" s="17">
        <v>1</v>
      </c>
      <c r="I7597" s="17">
        <v>0.86342572699999998</v>
      </c>
      <c r="J7597" s="17">
        <v>0.13483616700000001</v>
      </c>
      <c r="K7597" s="17">
        <v>1.74E-3</v>
      </c>
    </row>
    <row r="7598" spans="1:11" x14ac:dyDescent="0.45">
      <c r="A7598" s="10" t="s">
        <v>69</v>
      </c>
      <c r="B7598" s="20">
        <v>0.83599999999999997</v>
      </c>
      <c r="C7598" s="19">
        <v>1173</v>
      </c>
      <c r="D7598" s="19">
        <v>411.42134299999998</v>
      </c>
      <c r="E7598" s="23">
        <v>1.6710918939999999</v>
      </c>
      <c r="F7598" s="23">
        <v>0.97144560499999999</v>
      </c>
      <c r="G7598" s="17">
        <v>0</v>
      </c>
      <c r="H7598" s="17">
        <v>1</v>
      </c>
      <c r="I7598" s="17">
        <v>0.86365600099999995</v>
      </c>
      <c r="J7598" s="17">
        <v>0.13460882299999999</v>
      </c>
      <c r="K7598" s="17">
        <v>1.74E-3</v>
      </c>
    </row>
    <row r="7599" spans="1:11" x14ac:dyDescent="0.45">
      <c r="A7599" s="10" t="s">
        <v>69</v>
      </c>
      <c r="B7599" s="20">
        <v>0.83699999999999997</v>
      </c>
      <c r="C7599" s="19">
        <v>1174</v>
      </c>
      <c r="D7599" s="19">
        <v>413.10526099999998</v>
      </c>
      <c r="E7599" s="23">
        <v>1.683917968</v>
      </c>
      <c r="F7599" s="23">
        <v>0.97773458400000002</v>
      </c>
      <c r="G7599" s="17">
        <v>0</v>
      </c>
      <c r="H7599" s="17">
        <v>1</v>
      </c>
      <c r="I7599" s="17">
        <v>0.86383849199999996</v>
      </c>
      <c r="J7599" s="17">
        <v>0.13442865500000001</v>
      </c>
      <c r="K7599" s="17">
        <v>1.73E-3</v>
      </c>
    </row>
    <row r="7600" spans="1:11" x14ac:dyDescent="0.45">
      <c r="A7600" s="10" t="s">
        <v>69</v>
      </c>
      <c r="B7600" s="20">
        <v>0.83799999999999997</v>
      </c>
      <c r="C7600" s="19">
        <v>1175</v>
      </c>
      <c r="D7600" s="19">
        <v>414.7904408</v>
      </c>
      <c r="E7600" s="23">
        <v>1.685179822</v>
      </c>
      <c r="F7600" s="23">
        <v>0.98013656900000001</v>
      </c>
      <c r="G7600" s="17">
        <v>0</v>
      </c>
      <c r="H7600" s="17">
        <v>1</v>
      </c>
      <c r="I7600" s="17">
        <v>0.864196988</v>
      </c>
      <c r="J7600" s="17">
        <v>0.13407472100000001</v>
      </c>
      <c r="K7600" s="17">
        <v>1.73E-3</v>
      </c>
    </row>
    <row r="7601" spans="1:11" x14ac:dyDescent="0.45">
      <c r="A7601" s="10" t="s">
        <v>69</v>
      </c>
      <c r="B7601" s="20">
        <v>0.83899999999999997</v>
      </c>
      <c r="C7601" s="19">
        <v>1177</v>
      </c>
      <c r="D7601" s="19">
        <v>418.20405770000002</v>
      </c>
      <c r="E7601" s="23">
        <v>1.706808474</v>
      </c>
      <c r="F7601" s="23">
        <v>0.98561126899999996</v>
      </c>
      <c r="G7601" s="17">
        <v>0</v>
      </c>
      <c r="H7601" s="17">
        <v>1</v>
      </c>
      <c r="I7601" s="17">
        <v>0.86491619900000005</v>
      </c>
      <c r="J7601" s="17">
        <v>0.13336466299999999</v>
      </c>
      <c r="K7601" s="17">
        <v>1.72E-3</v>
      </c>
    </row>
    <row r="7602" spans="1:11" x14ac:dyDescent="0.45">
      <c r="A7602" s="10" t="s">
        <v>69</v>
      </c>
      <c r="B7602" s="20">
        <v>0.84</v>
      </c>
      <c r="C7602" s="19">
        <v>1179</v>
      </c>
      <c r="D7602" s="19">
        <v>421.66013240000001</v>
      </c>
      <c r="E7602" s="23">
        <v>1.736245627</v>
      </c>
      <c r="F7602" s="23">
        <v>0.99050074099999996</v>
      </c>
      <c r="G7602" s="17">
        <v>0</v>
      </c>
      <c r="H7602" s="17">
        <v>1</v>
      </c>
      <c r="I7602" s="17">
        <v>0.86450861099999998</v>
      </c>
      <c r="J7602" s="17">
        <v>0.133775967</v>
      </c>
      <c r="K7602" s="17">
        <v>1.72E-3</v>
      </c>
    </row>
    <row r="7603" spans="1:11" x14ac:dyDescent="0.45">
      <c r="A7603" s="10" t="s">
        <v>69</v>
      </c>
      <c r="B7603" s="20">
        <v>0.84099999999999997</v>
      </c>
      <c r="C7603" s="19">
        <v>1180</v>
      </c>
      <c r="D7603" s="19">
        <v>423.40944339999999</v>
      </c>
      <c r="E7603" s="23">
        <v>1.7493110700000001</v>
      </c>
      <c r="F7603" s="23">
        <v>0.99546731799999999</v>
      </c>
      <c r="G7603" s="17">
        <v>0</v>
      </c>
      <c r="H7603" s="17">
        <v>1</v>
      </c>
      <c r="I7603" s="17">
        <v>0.86479032600000005</v>
      </c>
      <c r="J7603" s="17">
        <v>0.13349781799999999</v>
      </c>
      <c r="K7603" s="17">
        <v>1.7099999999999999E-3</v>
      </c>
    </row>
    <row r="7604" spans="1:11" x14ac:dyDescent="0.45">
      <c r="A7604" s="10" t="s">
        <v>69</v>
      </c>
      <c r="B7604" s="20">
        <v>0.84199999999999997</v>
      </c>
      <c r="C7604" s="19">
        <v>1181</v>
      </c>
      <c r="D7604" s="19">
        <v>425.16914029999998</v>
      </c>
      <c r="E7604" s="23">
        <v>1.7596968230000001</v>
      </c>
      <c r="F7604" s="23">
        <v>0.99799699500000005</v>
      </c>
      <c r="G7604" s="17">
        <v>0</v>
      </c>
      <c r="H7604" s="17">
        <v>1</v>
      </c>
      <c r="I7604" s="17">
        <v>0.864807137</v>
      </c>
      <c r="J7604" s="17">
        <v>0.13348122000000001</v>
      </c>
      <c r="K7604" s="17">
        <v>1.7099999999999999E-3</v>
      </c>
    </row>
    <row r="7605" spans="1:11" x14ac:dyDescent="0.45">
      <c r="A7605" s="10" t="s">
        <v>69</v>
      </c>
      <c r="B7605" s="20">
        <v>0.84299999999999997</v>
      </c>
      <c r="C7605" s="19">
        <v>1183</v>
      </c>
      <c r="D7605" s="19">
        <v>428.71181209999997</v>
      </c>
      <c r="E7605" s="23">
        <v>1.7746411019999999</v>
      </c>
      <c r="F7605" s="23">
        <v>1.006899314</v>
      </c>
      <c r="G7605" s="17">
        <v>0</v>
      </c>
      <c r="H7605" s="17">
        <v>1</v>
      </c>
      <c r="I7605" s="17">
        <v>0.86490251900000004</v>
      </c>
      <c r="J7605" s="17">
        <v>0.13339105000000001</v>
      </c>
      <c r="K7605" s="17">
        <v>1.7099999999999999E-3</v>
      </c>
    </row>
    <row r="7606" spans="1:11" x14ac:dyDescent="0.45">
      <c r="A7606" s="10" t="s">
        <v>69</v>
      </c>
      <c r="B7606" s="20">
        <v>0.84599999999999997</v>
      </c>
      <c r="C7606" s="19">
        <v>1187</v>
      </c>
      <c r="D7606" s="19">
        <v>435.8740214</v>
      </c>
      <c r="E7606" s="23">
        <v>1.7905523249999999</v>
      </c>
      <c r="F7606" s="23">
        <v>1.0169282609999999</v>
      </c>
      <c r="G7606" s="17">
        <v>0</v>
      </c>
      <c r="H7606" s="17">
        <v>1</v>
      </c>
      <c r="I7606" s="17">
        <v>0.86616453199999999</v>
      </c>
      <c r="J7606" s="17">
        <v>0.132144978</v>
      </c>
      <c r="K7606" s="17">
        <v>1.6900000000000001E-3</v>
      </c>
    </row>
    <row r="7607" spans="1:11" x14ac:dyDescent="0.45">
      <c r="A7607" s="10" t="s">
        <v>69</v>
      </c>
      <c r="B7607" s="20">
        <v>0.84799999999999998</v>
      </c>
      <c r="C7607" s="19">
        <v>1190</v>
      </c>
      <c r="D7607" s="19">
        <v>441.26815370000003</v>
      </c>
      <c r="E7607" s="23">
        <v>1.7981229969999999</v>
      </c>
      <c r="F7607" s="23">
        <v>1.030611774</v>
      </c>
      <c r="G7607" s="17">
        <v>0</v>
      </c>
      <c r="H7607" s="17">
        <v>1</v>
      </c>
      <c r="I7607" s="17">
        <v>0.86674500799999998</v>
      </c>
      <c r="J7607" s="17">
        <v>0.131571834</v>
      </c>
      <c r="K7607" s="17">
        <v>1.6800000000000001E-3</v>
      </c>
    </row>
    <row r="7608" spans="1:11" x14ac:dyDescent="0.45">
      <c r="A7608" s="10" t="s">
        <v>69</v>
      </c>
      <c r="B7608" s="20">
        <v>0.84899999999999998</v>
      </c>
      <c r="C7608" s="19">
        <v>1191</v>
      </c>
      <c r="D7608" s="19">
        <v>443.06949129999998</v>
      </c>
      <c r="E7608" s="23">
        <v>1.8013376839999999</v>
      </c>
      <c r="F7608" s="23">
        <v>1.039979392</v>
      </c>
      <c r="G7608" s="17">
        <v>0</v>
      </c>
      <c r="H7608" s="17">
        <v>1</v>
      </c>
      <c r="I7608" s="17">
        <v>0.86686542</v>
      </c>
      <c r="J7608" s="17">
        <v>0.13145294299999999</v>
      </c>
      <c r="K7608" s="17">
        <v>1.6800000000000001E-3</v>
      </c>
    </row>
    <row r="7609" spans="1:11" x14ac:dyDescent="0.45">
      <c r="A7609" s="10" t="s">
        <v>69</v>
      </c>
      <c r="B7609" s="20">
        <v>0.85</v>
      </c>
      <c r="C7609" s="19">
        <v>1193</v>
      </c>
      <c r="D7609" s="19">
        <v>446.7365509</v>
      </c>
      <c r="E7609" s="23">
        <v>1.833529771</v>
      </c>
      <c r="F7609" s="23">
        <v>1.044206449</v>
      </c>
      <c r="G7609" s="17">
        <v>0</v>
      </c>
      <c r="H7609" s="17">
        <v>1</v>
      </c>
      <c r="I7609" s="17">
        <v>0.86618114700000004</v>
      </c>
      <c r="J7609" s="17">
        <v>0.132138543</v>
      </c>
      <c r="K7609" s="17">
        <v>1.6800000000000001E-3</v>
      </c>
    </row>
    <row r="7610" spans="1:11" x14ac:dyDescent="0.45">
      <c r="A7610" s="10" t="s">
        <v>69</v>
      </c>
      <c r="B7610" s="20">
        <v>0.85199999999999998</v>
      </c>
      <c r="C7610" s="19">
        <v>1195</v>
      </c>
      <c r="D7610" s="19">
        <v>450.44078680000001</v>
      </c>
      <c r="E7610" s="23">
        <v>1.85211796</v>
      </c>
      <c r="F7610" s="23">
        <v>1.052802961</v>
      </c>
      <c r="G7610" s="17">
        <v>0</v>
      </c>
      <c r="H7610" s="17">
        <v>1</v>
      </c>
      <c r="I7610" s="17">
        <v>0.86685624299999997</v>
      </c>
      <c r="J7610" s="17">
        <v>0.13147192399999999</v>
      </c>
      <c r="K7610" s="17">
        <v>1.67E-3</v>
      </c>
    </row>
    <row r="7611" spans="1:11" x14ac:dyDescent="0.45">
      <c r="A7611" s="10" t="s">
        <v>69</v>
      </c>
      <c r="B7611" s="20">
        <v>0.85299999999999998</v>
      </c>
      <c r="C7611" s="19">
        <v>1197</v>
      </c>
      <c r="D7611" s="19">
        <v>454.18899520000002</v>
      </c>
      <c r="E7611" s="23">
        <v>1.8741042000000001</v>
      </c>
      <c r="F7611" s="23">
        <v>1.0598086369999999</v>
      </c>
      <c r="G7611" s="17">
        <v>0</v>
      </c>
      <c r="H7611" s="17">
        <v>1</v>
      </c>
      <c r="I7611" s="17">
        <v>0.867481681</v>
      </c>
      <c r="J7611" s="17">
        <v>0.13085434000000001</v>
      </c>
      <c r="K7611" s="17">
        <v>1.66E-3</v>
      </c>
    </row>
    <row r="7612" spans="1:11" x14ac:dyDescent="0.45">
      <c r="A7612" s="10" t="s">
        <v>69</v>
      </c>
      <c r="B7612" s="20">
        <v>0.85399999999999998</v>
      </c>
      <c r="C7612" s="19">
        <v>1198</v>
      </c>
      <c r="D7612" s="19">
        <v>456.06534290000002</v>
      </c>
      <c r="E7612" s="23">
        <v>1.8763476530000001</v>
      </c>
      <c r="F7612" s="23">
        <v>1.066911961</v>
      </c>
      <c r="G7612" s="17">
        <v>0</v>
      </c>
      <c r="H7612" s="17">
        <v>1</v>
      </c>
      <c r="I7612" s="17">
        <v>0.86739452100000003</v>
      </c>
      <c r="J7612" s="17">
        <v>0.13094166700000001</v>
      </c>
      <c r="K7612" s="17">
        <v>1.66E-3</v>
      </c>
    </row>
    <row r="7613" spans="1:11" x14ac:dyDescent="0.45">
      <c r="A7613" s="10" t="s">
        <v>69</v>
      </c>
      <c r="B7613" s="20">
        <v>0.85499999999999998</v>
      </c>
      <c r="C7613" s="19">
        <v>1200</v>
      </c>
      <c r="D7613" s="19">
        <v>459.82247849999999</v>
      </c>
      <c r="E7613" s="23">
        <v>1.8790044189999999</v>
      </c>
      <c r="F7613" s="23">
        <v>1.0729901019999999</v>
      </c>
      <c r="G7613" s="17">
        <v>0</v>
      </c>
      <c r="H7613" s="17">
        <v>1</v>
      </c>
      <c r="I7613" s="17">
        <v>0.86743743200000001</v>
      </c>
      <c r="J7613" s="17">
        <v>0.13090237599999999</v>
      </c>
      <c r="K7613" s="17">
        <v>1.66E-3</v>
      </c>
    </row>
    <row r="7614" spans="1:11" x14ac:dyDescent="0.45">
      <c r="A7614" s="10" t="s">
        <v>69</v>
      </c>
      <c r="B7614" s="20">
        <v>0.85599999999999998</v>
      </c>
      <c r="C7614" s="19">
        <v>1201</v>
      </c>
      <c r="D7614" s="19">
        <v>461.70160820000001</v>
      </c>
      <c r="E7614" s="23">
        <v>1.879129638</v>
      </c>
      <c r="F7614" s="23">
        <v>1.080029948</v>
      </c>
      <c r="G7614" s="17">
        <v>0</v>
      </c>
      <c r="H7614" s="17">
        <v>1</v>
      </c>
      <c r="I7614" s="17">
        <v>0.867707864</v>
      </c>
      <c r="J7614" s="17">
        <v>0.13063532999999999</v>
      </c>
      <c r="K7614" s="17">
        <v>1.66E-3</v>
      </c>
    </row>
    <row r="7615" spans="1:11" x14ac:dyDescent="0.45">
      <c r="A7615" s="10" t="s">
        <v>69</v>
      </c>
      <c r="B7615" s="20">
        <v>0.85699999999999998</v>
      </c>
      <c r="C7615" s="19">
        <v>1202</v>
      </c>
      <c r="D7615" s="19">
        <v>463.58126929999997</v>
      </c>
      <c r="E7615" s="23">
        <v>1.8796611139999999</v>
      </c>
      <c r="F7615" s="23">
        <v>1.0843812070000001</v>
      </c>
      <c r="G7615" s="17">
        <v>0</v>
      </c>
      <c r="H7615" s="17">
        <v>1</v>
      </c>
      <c r="I7615" s="17">
        <v>0.86791858600000005</v>
      </c>
      <c r="J7615" s="17">
        <v>0.130427247</v>
      </c>
      <c r="K7615" s="17">
        <v>1.65E-3</v>
      </c>
    </row>
    <row r="7616" spans="1:11" x14ac:dyDescent="0.45">
      <c r="A7616" s="10" t="s">
        <v>69</v>
      </c>
      <c r="B7616" s="20">
        <v>0.85799999999999998</v>
      </c>
      <c r="C7616" s="19">
        <v>1204</v>
      </c>
      <c r="D7616" s="19">
        <v>467.3698053</v>
      </c>
      <c r="E7616" s="23">
        <v>1.8998602920000001</v>
      </c>
      <c r="F7616" s="23">
        <v>1.0887160170000001</v>
      </c>
      <c r="G7616" s="17">
        <v>0</v>
      </c>
      <c r="H7616" s="17">
        <v>1</v>
      </c>
      <c r="I7616" s="17">
        <v>0.86759118400000002</v>
      </c>
      <c r="J7616" s="17">
        <v>0.13075903999999999</v>
      </c>
      <c r="K7616" s="17">
        <v>1.65E-3</v>
      </c>
    </row>
    <row r="7617" spans="1:11" x14ac:dyDescent="0.45">
      <c r="A7617" s="10" t="s">
        <v>69</v>
      </c>
      <c r="B7617" s="20">
        <v>0.85899999999999999</v>
      </c>
      <c r="C7617" s="19">
        <v>1205</v>
      </c>
      <c r="D7617" s="19">
        <v>469.2822592</v>
      </c>
      <c r="E7617" s="23">
        <v>1.9124539760000001</v>
      </c>
      <c r="F7617" s="23">
        <v>1.095747451</v>
      </c>
      <c r="G7617" s="17">
        <v>0</v>
      </c>
      <c r="H7617" s="17">
        <v>1</v>
      </c>
      <c r="I7617" s="17">
        <v>0.86777452300000002</v>
      </c>
      <c r="J7617" s="17">
        <v>0.13057798600000001</v>
      </c>
      <c r="K7617" s="17">
        <v>1.65E-3</v>
      </c>
    </row>
    <row r="7618" spans="1:11" x14ac:dyDescent="0.45">
      <c r="A7618" s="10" t="s">
        <v>69</v>
      </c>
      <c r="B7618" s="20">
        <v>0.86</v>
      </c>
      <c r="C7618" s="19">
        <v>1206</v>
      </c>
      <c r="D7618" s="19">
        <v>471.20274269999999</v>
      </c>
      <c r="E7618" s="23">
        <v>1.920483427</v>
      </c>
      <c r="F7618" s="23">
        <v>1.1001543279999999</v>
      </c>
      <c r="G7618" s="17">
        <v>0</v>
      </c>
      <c r="H7618" s="17">
        <v>1</v>
      </c>
      <c r="I7618" s="17">
        <v>0.86805656499999995</v>
      </c>
      <c r="J7618" s="17">
        <v>0.13029945800000001</v>
      </c>
      <c r="K7618" s="17">
        <v>1.64E-3</v>
      </c>
    </row>
    <row r="7619" spans="1:11" x14ac:dyDescent="0.45">
      <c r="A7619" s="10" t="s">
        <v>69</v>
      </c>
      <c r="B7619" s="20">
        <v>0.86099999999999999</v>
      </c>
      <c r="C7619" s="19">
        <v>1208</v>
      </c>
      <c r="D7619" s="19">
        <v>475.0616478</v>
      </c>
      <c r="E7619" s="23">
        <v>1.92945257</v>
      </c>
      <c r="F7619" s="23">
        <v>1.10457984</v>
      </c>
      <c r="G7619" s="17">
        <v>0</v>
      </c>
      <c r="H7619" s="17">
        <v>1</v>
      </c>
      <c r="I7619" s="17">
        <v>0.86851742799999998</v>
      </c>
      <c r="J7619" s="17">
        <v>0.129844337</v>
      </c>
      <c r="K7619" s="17">
        <v>1.64E-3</v>
      </c>
    </row>
    <row r="7620" spans="1:11" x14ac:dyDescent="0.45">
      <c r="A7620" s="10" t="s">
        <v>69</v>
      </c>
      <c r="B7620" s="20">
        <v>0.86199999999999999</v>
      </c>
      <c r="C7620" s="19">
        <v>1209</v>
      </c>
      <c r="D7620" s="19">
        <v>476.99157739999998</v>
      </c>
      <c r="E7620" s="23">
        <v>1.9299296560000001</v>
      </c>
      <c r="F7620" s="23">
        <v>1.111738852</v>
      </c>
      <c r="G7620" s="17">
        <v>0</v>
      </c>
      <c r="H7620" s="17">
        <v>1</v>
      </c>
      <c r="I7620" s="17">
        <v>0.86866931999999997</v>
      </c>
      <c r="J7620" s="17">
        <v>0.12969433799999999</v>
      </c>
      <c r="K7620" s="17">
        <v>1.64E-3</v>
      </c>
    </row>
    <row r="7621" spans="1:11" x14ac:dyDescent="0.45">
      <c r="A7621" s="10" t="s">
        <v>69</v>
      </c>
      <c r="B7621" s="20">
        <v>0.86299999999999999</v>
      </c>
      <c r="C7621" s="19">
        <v>1211</v>
      </c>
      <c r="D7621" s="19">
        <v>480.86727150000002</v>
      </c>
      <c r="E7621" s="23">
        <v>1.9380389760000001</v>
      </c>
      <c r="F7621" s="23">
        <v>1.116159307</v>
      </c>
      <c r="G7621" s="17">
        <v>0</v>
      </c>
      <c r="H7621" s="17">
        <v>1</v>
      </c>
      <c r="I7621" s="17">
        <v>0.86896792</v>
      </c>
      <c r="J7621" s="17">
        <v>0.12939945899999999</v>
      </c>
      <c r="K7621" s="17">
        <v>1.6299999999999999E-3</v>
      </c>
    </row>
    <row r="7622" spans="1:11" x14ac:dyDescent="0.45">
      <c r="A7622" s="10" t="s">
        <v>69</v>
      </c>
      <c r="B7622" s="20">
        <v>0.86399999999999999</v>
      </c>
      <c r="C7622" s="19">
        <v>1212</v>
      </c>
      <c r="D7622" s="19">
        <v>482.8089253</v>
      </c>
      <c r="E7622" s="23">
        <v>1.9416537899999999</v>
      </c>
      <c r="F7622" s="23">
        <v>1.123292204</v>
      </c>
      <c r="G7622" s="17">
        <v>0</v>
      </c>
      <c r="H7622" s="17">
        <v>1</v>
      </c>
      <c r="I7622" s="17">
        <v>0.87044298499999995</v>
      </c>
      <c r="J7622" s="17">
        <v>0.12794277200000001</v>
      </c>
      <c r="K7622" s="17">
        <v>1.614243E-3</v>
      </c>
    </row>
    <row r="7623" spans="1:11" x14ac:dyDescent="0.45">
      <c r="A7623" s="10" t="s">
        <v>69</v>
      </c>
      <c r="B7623" s="20">
        <v>0.86499999999999999</v>
      </c>
      <c r="C7623" s="19">
        <v>1213</v>
      </c>
      <c r="D7623" s="19">
        <v>484.75090039999998</v>
      </c>
      <c r="E7623" s="23">
        <v>1.941975088</v>
      </c>
      <c r="F7623" s="23">
        <v>1.127713448</v>
      </c>
      <c r="G7623" s="17">
        <v>0</v>
      </c>
      <c r="H7623" s="17">
        <v>1</v>
      </c>
      <c r="I7623" s="17">
        <v>0.86874315899999999</v>
      </c>
      <c r="J7623" s="17">
        <v>0.12964575</v>
      </c>
      <c r="K7623" s="17">
        <v>1.6100000000000001E-3</v>
      </c>
    </row>
    <row r="7624" spans="1:11" x14ac:dyDescent="0.45">
      <c r="A7624" s="10" t="s">
        <v>69</v>
      </c>
      <c r="B7624" s="20">
        <v>0.86799999999999999</v>
      </c>
      <c r="C7624" s="19">
        <v>1218</v>
      </c>
      <c r="D7624" s="19">
        <v>494.46589540000002</v>
      </c>
      <c r="E7624" s="23">
        <v>1.9429989990000001</v>
      </c>
      <c r="F7624" s="23">
        <v>1.1356259399999999</v>
      </c>
      <c r="G7624" s="17">
        <v>0</v>
      </c>
      <c r="H7624" s="17">
        <v>1</v>
      </c>
      <c r="I7624" s="17">
        <v>0.86612063299999997</v>
      </c>
      <c r="J7624" s="17">
        <v>0.13227314000000001</v>
      </c>
      <c r="K7624" s="17">
        <v>1.6100000000000001E-3</v>
      </c>
    </row>
    <row r="7625" spans="1:11" x14ac:dyDescent="0.45">
      <c r="A7625" s="10" t="s">
        <v>69</v>
      </c>
      <c r="B7625" s="20">
        <v>0.86899999999999999</v>
      </c>
      <c r="C7625" s="19">
        <v>1219</v>
      </c>
      <c r="D7625" s="19">
        <v>496.4434971</v>
      </c>
      <c r="E7625" s="23">
        <v>1.9776016759999999</v>
      </c>
      <c r="F7625" s="23">
        <v>1.1505883589999999</v>
      </c>
      <c r="G7625" s="17">
        <v>0</v>
      </c>
      <c r="H7625" s="17">
        <v>1</v>
      </c>
      <c r="I7625" s="17">
        <v>0.86623753100000001</v>
      </c>
      <c r="J7625" s="17">
        <v>0.13215764499999999</v>
      </c>
      <c r="K7625" s="17">
        <v>1.6000000000000001E-3</v>
      </c>
    </row>
    <row r="7626" spans="1:11" x14ac:dyDescent="0.45">
      <c r="A7626" s="10" t="s">
        <v>69</v>
      </c>
      <c r="B7626" s="20">
        <v>0.87</v>
      </c>
      <c r="C7626" s="19">
        <v>1221</v>
      </c>
      <c r="D7626" s="19">
        <v>500.45735639999998</v>
      </c>
      <c r="E7626" s="23">
        <v>2.0110059069999999</v>
      </c>
      <c r="F7626" s="23">
        <v>1.1532910169999999</v>
      </c>
      <c r="G7626" s="17">
        <v>0</v>
      </c>
      <c r="H7626" s="17">
        <v>1</v>
      </c>
      <c r="I7626" s="17">
        <v>0.86587763799999995</v>
      </c>
      <c r="J7626" s="17">
        <v>0.13251971800000001</v>
      </c>
      <c r="K7626" s="17">
        <v>1.6000000000000001E-3</v>
      </c>
    </row>
    <row r="7627" spans="1:11" x14ac:dyDescent="0.45">
      <c r="A7627" s="10" t="s">
        <v>69</v>
      </c>
      <c r="B7627" s="20">
        <v>0.871</v>
      </c>
      <c r="C7627" s="19">
        <v>1222</v>
      </c>
      <c r="D7627" s="19">
        <v>502.4695284</v>
      </c>
      <c r="E7627" s="23">
        <v>2.0121720349999999</v>
      </c>
      <c r="F7627" s="23">
        <v>1.1623961229999999</v>
      </c>
      <c r="G7627" s="17">
        <v>0</v>
      </c>
      <c r="H7627" s="17">
        <v>1</v>
      </c>
      <c r="I7627" s="17">
        <v>0.86503978599999998</v>
      </c>
      <c r="J7627" s="17">
        <v>0.13335912</v>
      </c>
      <c r="K7627" s="17">
        <v>1.6000000000000001E-3</v>
      </c>
    </row>
    <row r="7628" spans="1:11" x14ac:dyDescent="0.45">
      <c r="A7628" s="10" t="s">
        <v>69</v>
      </c>
      <c r="B7628" s="20">
        <v>0.872</v>
      </c>
      <c r="C7628" s="19">
        <v>1223</v>
      </c>
      <c r="D7628" s="19">
        <v>504.48981259999999</v>
      </c>
      <c r="E7628" s="23">
        <v>2.0202841720000002</v>
      </c>
      <c r="F7628" s="23">
        <v>1.1669554150000001</v>
      </c>
      <c r="G7628" s="17">
        <v>0</v>
      </c>
      <c r="H7628" s="17">
        <v>1</v>
      </c>
      <c r="I7628" s="17">
        <v>0.86530406999999998</v>
      </c>
      <c r="J7628" s="17">
        <v>0.13309797100000001</v>
      </c>
      <c r="K7628" s="17">
        <v>1.6000000000000001E-3</v>
      </c>
    </row>
    <row r="7629" spans="1:11" x14ac:dyDescent="0.45">
      <c r="A7629" s="10" t="s">
        <v>69</v>
      </c>
      <c r="B7629" s="20">
        <v>0.873</v>
      </c>
      <c r="C7629" s="19">
        <v>1225</v>
      </c>
      <c r="D7629" s="19">
        <v>508.55659279999998</v>
      </c>
      <c r="E7629" s="23">
        <v>2.0337843250000001</v>
      </c>
      <c r="F7629" s="23">
        <v>1.171496243</v>
      </c>
      <c r="G7629" s="17">
        <v>0</v>
      </c>
      <c r="H7629" s="17">
        <v>1</v>
      </c>
      <c r="I7629" s="17">
        <v>0.86500789600000005</v>
      </c>
      <c r="J7629" s="17">
        <v>0.133396088</v>
      </c>
      <c r="K7629" s="17">
        <v>1.6000000000000001E-3</v>
      </c>
    </row>
    <row r="7630" spans="1:11" x14ac:dyDescent="0.45">
      <c r="A7630" s="10" t="s">
        <v>69</v>
      </c>
      <c r="B7630" s="20">
        <v>0.874</v>
      </c>
      <c r="C7630" s="19">
        <v>1226</v>
      </c>
      <c r="D7630" s="19">
        <v>510.59338409999998</v>
      </c>
      <c r="E7630" s="23">
        <v>2.0367912669999999</v>
      </c>
      <c r="F7630" s="23">
        <v>1.18063037</v>
      </c>
      <c r="G7630" s="17">
        <v>0</v>
      </c>
      <c r="H7630" s="17">
        <v>1</v>
      </c>
      <c r="I7630" s="17">
        <v>0.86521452700000001</v>
      </c>
      <c r="J7630" s="17">
        <v>0.1331919</v>
      </c>
      <c r="K7630" s="17">
        <v>1.5900000000000001E-3</v>
      </c>
    </row>
    <row r="7631" spans="1:11" x14ac:dyDescent="0.45">
      <c r="A7631" s="10" t="s">
        <v>69</v>
      </c>
      <c r="B7631" s="20">
        <v>0.875</v>
      </c>
      <c r="C7631" s="19">
        <v>1228</v>
      </c>
      <c r="D7631" s="19">
        <v>514.66805050000005</v>
      </c>
      <c r="E7631" s="23">
        <v>2.0373332190000002</v>
      </c>
      <c r="F7631" s="23">
        <v>1.1851987470000001</v>
      </c>
      <c r="G7631" s="17">
        <v>0</v>
      </c>
      <c r="H7631" s="17">
        <v>1</v>
      </c>
      <c r="I7631" s="17">
        <v>0.865759477</v>
      </c>
      <c r="J7631" s="17">
        <v>0.13265339300000001</v>
      </c>
      <c r="K7631" s="17">
        <v>1.5900000000000001E-3</v>
      </c>
    </row>
    <row r="7632" spans="1:11" x14ac:dyDescent="0.45">
      <c r="A7632" s="10" t="s">
        <v>69</v>
      </c>
      <c r="B7632" s="20">
        <v>0.876</v>
      </c>
      <c r="C7632" s="19">
        <v>1229</v>
      </c>
      <c r="D7632" s="19">
        <v>516.71686020000004</v>
      </c>
      <c r="E7632" s="23">
        <v>2.0488096919999998</v>
      </c>
      <c r="F7632" s="23">
        <v>1.1907320880000001</v>
      </c>
      <c r="G7632" s="17">
        <v>0</v>
      </c>
      <c r="H7632" s="17">
        <v>1</v>
      </c>
      <c r="I7632" s="17">
        <v>0.86594494200000005</v>
      </c>
      <c r="J7632" s="17">
        <v>0.13247012</v>
      </c>
      <c r="K7632" s="17">
        <v>1.58E-3</v>
      </c>
    </row>
    <row r="7633" spans="1:11" x14ac:dyDescent="0.45">
      <c r="A7633" s="10" t="s">
        <v>69</v>
      </c>
      <c r="B7633" s="20">
        <v>0.877</v>
      </c>
      <c r="C7633" s="19">
        <v>1230</v>
      </c>
      <c r="D7633" s="19">
        <v>518.76717180000003</v>
      </c>
      <c r="E7633" s="23">
        <v>2.0503116430000001</v>
      </c>
      <c r="F7633" s="23">
        <v>1.1971203479999999</v>
      </c>
      <c r="G7633" s="17">
        <v>0</v>
      </c>
      <c r="H7633" s="17">
        <v>1</v>
      </c>
      <c r="I7633" s="17">
        <v>0.86545729299999996</v>
      </c>
      <c r="J7633" s="17">
        <v>0.13295866200000001</v>
      </c>
      <c r="K7633" s="17">
        <v>1.58E-3</v>
      </c>
    </row>
    <row r="7634" spans="1:11" x14ac:dyDescent="0.45">
      <c r="A7634" s="10" t="s">
        <v>69</v>
      </c>
      <c r="B7634" s="20">
        <v>0.878</v>
      </c>
      <c r="C7634" s="19">
        <v>1231</v>
      </c>
      <c r="D7634" s="19">
        <v>520.81759060000002</v>
      </c>
      <c r="E7634" s="23">
        <v>2.0504187589999998</v>
      </c>
      <c r="F7634" s="23">
        <v>1.20171282</v>
      </c>
      <c r="G7634" s="17">
        <v>0</v>
      </c>
      <c r="H7634" s="17">
        <v>1</v>
      </c>
      <c r="I7634" s="17">
        <v>0.86665104599999998</v>
      </c>
      <c r="J7634" s="17">
        <v>0.131778964</v>
      </c>
      <c r="K7634" s="17">
        <v>1.57E-3</v>
      </c>
    </row>
    <row r="7635" spans="1:11" x14ac:dyDescent="0.45">
      <c r="A7635" s="10" t="s">
        <v>69</v>
      </c>
      <c r="B7635" s="20">
        <v>0.879</v>
      </c>
      <c r="C7635" s="19">
        <v>1233</v>
      </c>
      <c r="D7635" s="19">
        <v>524.96042190000003</v>
      </c>
      <c r="E7635" s="23">
        <v>2.0714156749999999</v>
      </c>
      <c r="F7635" s="23">
        <v>1.206288123</v>
      </c>
      <c r="G7635" s="17">
        <v>0</v>
      </c>
      <c r="H7635" s="17">
        <v>1</v>
      </c>
      <c r="I7635" s="17">
        <v>0.86692107900000004</v>
      </c>
      <c r="J7635" s="17">
        <v>0.13151210999999999</v>
      </c>
      <c r="K7635" s="17">
        <v>1.57E-3</v>
      </c>
    </row>
    <row r="7636" spans="1:11" x14ac:dyDescent="0.45">
      <c r="A7636" s="10" t="s">
        <v>69</v>
      </c>
      <c r="B7636" s="20">
        <v>0.88</v>
      </c>
      <c r="C7636" s="19">
        <v>1234</v>
      </c>
      <c r="D7636" s="19">
        <v>527.04738629999997</v>
      </c>
      <c r="E7636" s="23">
        <v>2.086964338</v>
      </c>
      <c r="F7636" s="23">
        <v>1.2137180990000001</v>
      </c>
      <c r="G7636" s="17">
        <v>0</v>
      </c>
      <c r="H7636" s="17">
        <v>1</v>
      </c>
      <c r="I7636" s="17">
        <v>0.86706953099999995</v>
      </c>
      <c r="J7636" s="17">
        <v>0.13136540599999999</v>
      </c>
      <c r="K7636" s="17">
        <v>1.57E-3</v>
      </c>
    </row>
    <row r="7637" spans="1:11" x14ac:dyDescent="0.45">
      <c r="A7637" s="10" t="s">
        <v>69</v>
      </c>
      <c r="B7637" s="20">
        <v>0.88100000000000001</v>
      </c>
      <c r="C7637" s="19">
        <v>1236</v>
      </c>
      <c r="D7637" s="19">
        <v>531.22430529999997</v>
      </c>
      <c r="E7637" s="23">
        <v>2.0884595259999998</v>
      </c>
      <c r="F7637" s="23">
        <v>1.2183888860000001</v>
      </c>
      <c r="G7637" s="17">
        <v>0</v>
      </c>
      <c r="H7637" s="17">
        <v>1</v>
      </c>
      <c r="I7637" s="17">
        <v>0.86631895400000003</v>
      </c>
      <c r="J7637" s="17">
        <v>0.132117338</v>
      </c>
      <c r="K7637" s="17">
        <v>1.56E-3</v>
      </c>
    </row>
    <row r="7638" spans="1:11" x14ac:dyDescent="0.45">
      <c r="A7638" s="10" t="s">
        <v>69</v>
      </c>
      <c r="B7638" s="20">
        <v>0.88300000000000001</v>
      </c>
      <c r="C7638" s="19">
        <v>1239</v>
      </c>
      <c r="D7638" s="19">
        <v>537.66772949999995</v>
      </c>
      <c r="E7638" s="23">
        <v>2.1600884470000001</v>
      </c>
      <c r="F7638" s="23">
        <v>1.225833787</v>
      </c>
      <c r="G7638" s="17">
        <v>0</v>
      </c>
      <c r="H7638" s="17">
        <v>1</v>
      </c>
      <c r="I7638" s="17">
        <v>0.86694452700000002</v>
      </c>
      <c r="J7638" s="17">
        <v>0.13149908199999999</v>
      </c>
      <c r="K7638" s="17">
        <v>1.56E-3</v>
      </c>
    </row>
    <row r="7639" spans="1:11" x14ac:dyDescent="0.45">
      <c r="A7639" s="10" t="s">
        <v>69</v>
      </c>
      <c r="B7639" s="20">
        <v>0.88500000000000001</v>
      </c>
      <c r="C7639" s="19">
        <v>1242</v>
      </c>
      <c r="D7639" s="19">
        <v>544.15788789999999</v>
      </c>
      <c r="E7639" s="23">
        <v>2.1633861250000002</v>
      </c>
      <c r="F7639" s="23">
        <v>1.2384137310000001</v>
      </c>
      <c r="G7639" s="17">
        <v>0</v>
      </c>
      <c r="H7639" s="17">
        <v>1</v>
      </c>
      <c r="I7639" s="17">
        <v>0.86578529999999998</v>
      </c>
      <c r="J7639" s="17">
        <v>0.13266038999999999</v>
      </c>
      <c r="K7639" s="17">
        <v>1.5499999999999999E-3</v>
      </c>
    </row>
    <row r="7640" spans="1:11" x14ac:dyDescent="0.45">
      <c r="A7640" s="10" t="s">
        <v>69</v>
      </c>
      <c r="B7640" s="20">
        <v>0.88600000000000001</v>
      </c>
      <c r="C7640" s="19">
        <v>1243</v>
      </c>
      <c r="D7640" s="19">
        <v>546.32146890000001</v>
      </c>
      <c r="E7640" s="23">
        <v>2.163581051</v>
      </c>
      <c r="F7640" s="23">
        <v>1.247279281</v>
      </c>
      <c r="G7640" s="17">
        <v>0</v>
      </c>
      <c r="H7640" s="17">
        <v>1</v>
      </c>
      <c r="I7640" s="17">
        <v>0.86582167300000001</v>
      </c>
      <c r="J7640" s="17">
        <v>0.13262443800000001</v>
      </c>
      <c r="K7640" s="17">
        <v>1.5499999999999999E-3</v>
      </c>
    </row>
    <row r="7641" spans="1:11" x14ac:dyDescent="0.45">
      <c r="A7641" s="10" t="s">
        <v>69</v>
      </c>
      <c r="B7641" s="20">
        <v>0.88700000000000001</v>
      </c>
      <c r="C7641" s="19">
        <v>1244</v>
      </c>
      <c r="D7641" s="19">
        <v>548.48906699999998</v>
      </c>
      <c r="E7641" s="23">
        <v>2.1675980639999999</v>
      </c>
      <c r="F7641" s="23">
        <v>1.2501974389999999</v>
      </c>
      <c r="G7641" s="17">
        <v>0</v>
      </c>
      <c r="H7641" s="17">
        <v>1</v>
      </c>
      <c r="I7641" s="17">
        <v>0.86610289600000001</v>
      </c>
      <c r="J7641" s="17">
        <v>0.13234647199999999</v>
      </c>
      <c r="K7641" s="17">
        <v>1.5499999999999999E-3</v>
      </c>
    </row>
    <row r="7642" spans="1:11" x14ac:dyDescent="0.45">
      <c r="A7642" s="10" t="s">
        <v>69</v>
      </c>
      <c r="B7642" s="20">
        <v>0.88800000000000001</v>
      </c>
      <c r="C7642" s="19">
        <v>1246</v>
      </c>
      <c r="D7642" s="19">
        <v>552.86385759999996</v>
      </c>
      <c r="E7642" s="23">
        <v>2.1904547870000002</v>
      </c>
      <c r="F7642" s="23">
        <v>1.2531098220000001</v>
      </c>
      <c r="G7642" s="17">
        <v>0</v>
      </c>
      <c r="H7642" s="17">
        <v>1</v>
      </c>
      <c r="I7642" s="17">
        <v>0.86659017400000005</v>
      </c>
      <c r="J7642" s="17">
        <v>0.13186483800000001</v>
      </c>
      <c r="K7642" s="17">
        <v>1.5399999999999999E-3</v>
      </c>
    </row>
    <row r="7643" spans="1:11" x14ac:dyDescent="0.45">
      <c r="A7643" s="10" t="s">
        <v>69</v>
      </c>
      <c r="B7643" s="20">
        <v>0.89</v>
      </c>
      <c r="C7643" s="19">
        <v>1249</v>
      </c>
      <c r="D7643" s="19">
        <v>559.4871551</v>
      </c>
      <c r="E7643" s="23">
        <v>2.2077658219999998</v>
      </c>
      <c r="F7643" s="23">
        <v>1.270555039</v>
      </c>
      <c r="G7643" s="17">
        <v>0</v>
      </c>
      <c r="H7643" s="17">
        <v>1</v>
      </c>
      <c r="I7643" s="17">
        <v>0.86720222999999996</v>
      </c>
      <c r="J7643" s="17">
        <v>0.13125987</v>
      </c>
      <c r="K7643" s="17">
        <v>1.5399999999999999E-3</v>
      </c>
    </row>
    <row r="7644" spans="1:11" x14ac:dyDescent="0.45">
      <c r="A7644" s="10" t="s">
        <v>69</v>
      </c>
      <c r="B7644" s="20">
        <v>0.89200000000000002</v>
      </c>
      <c r="C7644" s="19">
        <v>1251</v>
      </c>
      <c r="D7644" s="19">
        <v>563.9657575</v>
      </c>
      <c r="E7644" s="23">
        <v>2.2393012379999999</v>
      </c>
      <c r="F7644" s="23">
        <v>1.281469266</v>
      </c>
      <c r="G7644" s="17">
        <v>0</v>
      </c>
      <c r="H7644" s="17">
        <v>1</v>
      </c>
      <c r="I7644" s="17">
        <v>0.86951905600000001</v>
      </c>
      <c r="J7644" s="17">
        <v>0.12896987400000001</v>
      </c>
      <c r="K7644" s="17">
        <v>1.5100000000000001E-3</v>
      </c>
    </row>
    <row r="7645" spans="1:11" x14ac:dyDescent="0.45">
      <c r="A7645" s="10" t="s">
        <v>69</v>
      </c>
      <c r="B7645" s="20">
        <v>0.89300000000000002</v>
      </c>
      <c r="C7645" s="19">
        <v>1252</v>
      </c>
      <c r="D7645" s="19">
        <v>566.21158339999999</v>
      </c>
      <c r="E7645" s="23">
        <v>2.2458258849999999</v>
      </c>
      <c r="F7645" s="23">
        <v>1.2914229770000001</v>
      </c>
      <c r="G7645" s="17">
        <v>0</v>
      </c>
      <c r="H7645" s="17">
        <v>1</v>
      </c>
      <c r="I7645" s="17">
        <v>0.86930445599999995</v>
      </c>
      <c r="J7645" s="17">
        <v>0.12918484699999999</v>
      </c>
      <c r="K7645" s="17">
        <v>1.5100000000000001E-3</v>
      </c>
    </row>
    <row r="7646" spans="1:11" x14ac:dyDescent="0.45">
      <c r="A7646" s="10" t="s">
        <v>69</v>
      </c>
      <c r="B7646" s="20">
        <v>0.89400000000000002</v>
      </c>
      <c r="C7646" s="19">
        <v>1254</v>
      </c>
      <c r="D7646" s="19">
        <v>570.75725829999999</v>
      </c>
      <c r="E7646" s="23">
        <v>2.2728374439999999</v>
      </c>
      <c r="F7646" s="23">
        <v>1.2944624769999999</v>
      </c>
      <c r="G7646" s="17">
        <v>0</v>
      </c>
      <c r="H7646" s="17">
        <v>1</v>
      </c>
      <c r="I7646" s="17">
        <v>0.86787110499999998</v>
      </c>
      <c r="J7646" s="17">
        <v>0.13062068900000001</v>
      </c>
      <c r="K7646" s="17">
        <v>1.5100000000000001E-3</v>
      </c>
    </row>
    <row r="7647" spans="1:11" x14ac:dyDescent="0.45">
      <c r="A7647" s="10" t="s">
        <v>69</v>
      </c>
      <c r="B7647" s="20">
        <v>0.89500000000000002</v>
      </c>
      <c r="C7647" s="19">
        <v>1256</v>
      </c>
      <c r="D7647" s="19">
        <v>575.33086270000001</v>
      </c>
      <c r="E7647" s="23">
        <v>2.288700891</v>
      </c>
      <c r="F7647" s="23">
        <v>1.306545018</v>
      </c>
      <c r="G7647" s="17">
        <v>0</v>
      </c>
      <c r="H7647" s="17">
        <v>1</v>
      </c>
      <c r="I7647" s="17">
        <v>0.86784105099999997</v>
      </c>
      <c r="J7647" s="17">
        <v>0.130654349</v>
      </c>
      <c r="K7647" s="17">
        <v>1.5E-3</v>
      </c>
    </row>
    <row r="7648" spans="1:11" x14ac:dyDescent="0.45">
      <c r="A7648" s="10" t="s">
        <v>69</v>
      </c>
      <c r="B7648" s="20">
        <v>0.89600000000000002</v>
      </c>
      <c r="C7648" s="19">
        <v>1257</v>
      </c>
      <c r="D7648" s="19">
        <v>577.62617509999995</v>
      </c>
      <c r="E7648" s="23">
        <v>2.295312375</v>
      </c>
      <c r="F7648" s="23">
        <v>1.312768873</v>
      </c>
      <c r="G7648" s="17">
        <v>0</v>
      </c>
      <c r="H7648" s="17">
        <v>1</v>
      </c>
      <c r="I7648" s="17">
        <v>0.86725315999999997</v>
      </c>
      <c r="J7648" s="17">
        <v>0.13124326</v>
      </c>
      <c r="K7648" s="17">
        <v>1.5E-3</v>
      </c>
    </row>
    <row r="7649" spans="1:11" x14ac:dyDescent="0.45">
      <c r="A7649" s="10" t="s">
        <v>69</v>
      </c>
      <c r="B7649" s="20">
        <v>0.89700000000000002</v>
      </c>
      <c r="C7649" s="19">
        <v>1258</v>
      </c>
      <c r="D7649" s="19">
        <v>579.95202429999995</v>
      </c>
      <c r="E7649" s="23">
        <v>2.3258492199999998</v>
      </c>
      <c r="F7649" s="23">
        <v>1.3158781879999999</v>
      </c>
      <c r="G7649" s="17">
        <v>0</v>
      </c>
      <c r="H7649" s="17">
        <v>1</v>
      </c>
      <c r="I7649" s="17">
        <v>0.86733131600000002</v>
      </c>
      <c r="J7649" s="17">
        <v>0.13116598800000001</v>
      </c>
      <c r="K7649" s="17">
        <v>1.5E-3</v>
      </c>
    </row>
    <row r="7650" spans="1:11" x14ac:dyDescent="0.45">
      <c r="A7650" s="10" t="s">
        <v>69</v>
      </c>
      <c r="B7650" s="20">
        <v>0.89800000000000002</v>
      </c>
      <c r="C7650" s="19">
        <v>1260</v>
      </c>
      <c r="D7650" s="19">
        <v>584.65924710000002</v>
      </c>
      <c r="E7650" s="23">
        <v>2.3611586349999998</v>
      </c>
      <c r="F7650" s="23">
        <v>1.3250970989999999</v>
      </c>
      <c r="G7650" s="17">
        <v>0</v>
      </c>
      <c r="H7650" s="17">
        <v>1</v>
      </c>
      <c r="I7650" s="17">
        <v>0.86722363199999997</v>
      </c>
      <c r="J7650" s="17">
        <v>0.131276262</v>
      </c>
      <c r="K7650" s="17">
        <v>1.5E-3</v>
      </c>
    </row>
    <row r="7651" spans="1:11" x14ac:dyDescent="0.45">
      <c r="A7651" s="10" t="s">
        <v>69</v>
      </c>
      <c r="B7651" s="20">
        <v>0.89900000000000002</v>
      </c>
      <c r="C7651" s="19">
        <v>1261</v>
      </c>
      <c r="D7651" s="19">
        <v>587.03833029999998</v>
      </c>
      <c r="E7651" s="23">
        <v>2.3790832320000002</v>
      </c>
      <c r="F7651" s="23">
        <v>1.331606683</v>
      </c>
      <c r="G7651" s="17">
        <v>0</v>
      </c>
      <c r="H7651" s="17">
        <v>1</v>
      </c>
      <c r="I7651" s="17">
        <v>0.86736812600000002</v>
      </c>
      <c r="J7651" s="17">
        <v>0.13113340000000001</v>
      </c>
      <c r="K7651" s="17">
        <v>1.5E-3</v>
      </c>
    </row>
    <row r="7652" spans="1:11" x14ac:dyDescent="0.45">
      <c r="A7652" s="10" t="s">
        <v>69</v>
      </c>
      <c r="B7652" s="20">
        <v>0.9</v>
      </c>
      <c r="C7652" s="19">
        <v>1263</v>
      </c>
      <c r="D7652" s="19">
        <v>591.82906690000004</v>
      </c>
      <c r="E7652" s="23">
        <v>2.403926727</v>
      </c>
      <c r="F7652" s="23">
        <v>1.3389969719999999</v>
      </c>
      <c r="G7652" s="17">
        <v>0</v>
      </c>
      <c r="H7652" s="17">
        <v>1</v>
      </c>
      <c r="I7652" s="17">
        <v>0.86720247900000003</v>
      </c>
      <c r="J7652" s="17">
        <v>0.131301851</v>
      </c>
      <c r="K7652" s="17">
        <v>1.5E-3</v>
      </c>
    </row>
    <row r="7653" spans="1:11" x14ac:dyDescent="0.45">
      <c r="A7653" s="10" t="s">
        <v>69</v>
      </c>
      <c r="B7653" s="20">
        <v>0.90100000000000002</v>
      </c>
      <c r="C7653" s="19">
        <v>1264</v>
      </c>
      <c r="D7653" s="19">
        <v>594.24620700000003</v>
      </c>
      <c r="E7653" s="23">
        <v>2.4171400250000001</v>
      </c>
      <c r="F7653" s="23">
        <v>1.3476669960000001</v>
      </c>
      <c r="G7653" s="17">
        <v>0</v>
      </c>
      <c r="H7653" s="17">
        <v>1</v>
      </c>
      <c r="I7653" s="17">
        <v>0.86679141900000001</v>
      </c>
      <c r="J7653" s="17">
        <v>0.131713621</v>
      </c>
      <c r="K7653" s="17">
        <v>1.49E-3</v>
      </c>
    </row>
    <row r="7654" spans="1:11" x14ac:dyDescent="0.45">
      <c r="A7654" s="10" t="s">
        <v>69</v>
      </c>
      <c r="B7654" s="20">
        <v>0.90200000000000002</v>
      </c>
      <c r="C7654" s="19">
        <v>1266</v>
      </c>
      <c r="D7654" s="19">
        <v>599.11837319999995</v>
      </c>
      <c r="E7654" s="23">
        <v>2.4464632979999998</v>
      </c>
      <c r="F7654" s="23">
        <v>1.3510407280000001</v>
      </c>
      <c r="G7654" s="17">
        <v>0</v>
      </c>
      <c r="H7654" s="17">
        <v>1</v>
      </c>
      <c r="I7654" s="17">
        <v>0.86784291199999997</v>
      </c>
      <c r="J7654" s="17">
        <v>0.13067392799999999</v>
      </c>
      <c r="K7654" s="17">
        <v>1.48E-3</v>
      </c>
    </row>
    <row r="7655" spans="1:11" x14ac:dyDescent="0.45">
      <c r="A7655" s="10" t="s">
        <v>69</v>
      </c>
      <c r="B7655" s="20">
        <v>0.90300000000000002</v>
      </c>
      <c r="C7655" s="19">
        <v>1267</v>
      </c>
      <c r="D7655" s="19">
        <v>601.58267650000005</v>
      </c>
      <c r="E7655" s="23">
        <v>2.4643032740000002</v>
      </c>
      <c r="F7655" s="23">
        <v>1.3618997669999999</v>
      </c>
      <c r="G7655" s="17">
        <v>0</v>
      </c>
      <c r="H7655" s="17">
        <v>1</v>
      </c>
      <c r="I7655" s="17">
        <v>0.86817520699999995</v>
      </c>
      <c r="J7655" s="17">
        <v>0.13034536299999999</v>
      </c>
      <c r="K7655" s="17">
        <v>1.48E-3</v>
      </c>
    </row>
    <row r="7656" spans="1:11" x14ac:dyDescent="0.45">
      <c r="A7656" s="10" t="s">
        <v>69</v>
      </c>
      <c r="B7656" s="20">
        <v>0.90400000000000003</v>
      </c>
      <c r="C7656" s="19">
        <v>1268</v>
      </c>
      <c r="D7656" s="19">
        <v>604.04796039999997</v>
      </c>
      <c r="E7656" s="23">
        <v>2.4652839370000001</v>
      </c>
      <c r="F7656" s="23">
        <v>1.365366444</v>
      </c>
      <c r="G7656" s="17">
        <v>0</v>
      </c>
      <c r="H7656" s="17">
        <v>1</v>
      </c>
      <c r="I7656" s="17">
        <v>0.86835963400000005</v>
      </c>
      <c r="J7656" s="17">
        <v>0.130163005</v>
      </c>
      <c r="K7656" s="17">
        <v>1.48E-3</v>
      </c>
    </row>
    <row r="7657" spans="1:11" x14ac:dyDescent="0.45">
      <c r="A7657" s="10" t="s">
        <v>69</v>
      </c>
      <c r="B7657" s="20">
        <v>0.90500000000000003</v>
      </c>
      <c r="C7657" s="19">
        <v>1270</v>
      </c>
      <c r="D7657" s="19">
        <v>609.03366930000004</v>
      </c>
      <c r="E7657" s="23">
        <v>2.499480535</v>
      </c>
      <c r="F7657" s="23">
        <v>1.3729398319999999</v>
      </c>
      <c r="G7657" s="17">
        <v>0</v>
      </c>
      <c r="H7657" s="17">
        <v>1</v>
      </c>
      <c r="I7657" s="17">
        <v>0.86800584400000003</v>
      </c>
      <c r="J7657" s="17">
        <v>0.13051876400000001</v>
      </c>
      <c r="K7657" s="17">
        <v>1.48E-3</v>
      </c>
    </row>
    <row r="7658" spans="1:11" x14ac:dyDescent="0.45">
      <c r="A7658" s="10" t="s">
        <v>69</v>
      </c>
      <c r="B7658" s="20">
        <v>0.90600000000000003</v>
      </c>
      <c r="C7658" s="19">
        <v>1271</v>
      </c>
      <c r="D7658" s="19">
        <v>611.53741179999997</v>
      </c>
      <c r="E7658" s="23">
        <v>2.5037424609999999</v>
      </c>
      <c r="F7658" s="23">
        <v>1.3820493380000001</v>
      </c>
      <c r="G7658" s="17">
        <v>0</v>
      </c>
      <c r="H7658" s="17">
        <v>1</v>
      </c>
      <c r="I7658" s="17">
        <v>0.86809105900000005</v>
      </c>
      <c r="J7658" s="17">
        <v>0.13043450100000001</v>
      </c>
      <c r="K7658" s="17">
        <v>1.47E-3</v>
      </c>
    </row>
    <row r="7659" spans="1:11" x14ac:dyDescent="0.45">
      <c r="A7659" s="10" t="s">
        <v>69</v>
      </c>
      <c r="B7659" s="20">
        <v>0.90700000000000003</v>
      </c>
      <c r="C7659" s="19">
        <v>1273</v>
      </c>
      <c r="D7659" s="19">
        <v>616.61273679999999</v>
      </c>
      <c r="E7659" s="23">
        <v>2.5376625179999999</v>
      </c>
      <c r="F7659" s="23">
        <v>1.3876696559999999</v>
      </c>
      <c r="G7659" s="17">
        <v>0</v>
      </c>
      <c r="H7659" s="17">
        <v>1</v>
      </c>
      <c r="I7659" s="17">
        <v>0.86859085800000002</v>
      </c>
      <c r="J7659" s="17">
        <v>0.12994028799999999</v>
      </c>
      <c r="K7659" s="17">
        <v>1.47E-3</v>
      </c>
    </row>
    <row r="7660" spans="1:11" x14ac:dyDescent="0.45">
      <c r="A7660" s="10" t="s">
        <v>69</v>
      </c>
      <c r="B7660" s="20">
        <v>0.90800000000000003</v>
      </c>
      <c r="C7660" s="19">
        <v>1274</v>
      </c>
      <c r="D7660" s="19">
        <v>619.18809190000002</v>
      </c>
      <c r="E7660" s="23">
        <v>2.5753550760000001</v>
      </c>
      <c r="F7660" s="23">
        <v>1.3969345019999999</v>
      </c>
      <c r="G7660" s="17">
        <v>0</v>
      </c>
      <c r="H7660" s="17">
        <v>1</v>
      </c>
      <c r="I7660" s="17">
        <v>0.86870785699999997</v>
      </c>
      <c r="J7660" s="17">
        <v>0.12982459700000001</v>
      </c>
      <c r="K7660" s="17">
        <v>1.47E-3</v>
      </c>
    </row>
    <row r="7661" spans="1:11" x14ac:dyDescent="0.45">
      <c r="A7661" s="10" t="s">
        <v>69</v>
      </c>
      <c r="B7661" s="20">
        <v>0.90900000000000003</v>
      </c>
      <c r="C7661" s="19">
        <v>1275</v>
      </c>
      <c r="D7661" s="19">
        <v>621.76460229999998</v>
      </c>
      <c r="E7661" s="23">
        <v>2.5765104239999999</v>
      </c>
      <c r="F7661" s="23">
        <v>1.4006170659999999</v>
      </c>
      <c r="G7661" s="17">
        <v>0</v>
      </c>
      <c r="H7661" s="17">
        <v>1</v>
      </c>
      <c r="I7661" s="17">
        <v>0.86808397199999998</v>
      </c>
      <c r="J7661" s="17">
        <v>0.130449536</v>
      </c>
      <c r="K7661" s="17">
        <v>1.47E-3</v>
      </c>
    </row>
    <row r="7662" spans="1:11" x14ac:dyDescent="0.45">
      <c r="A7662" s="10" t="s">
        <v>69</v>
      </c>
      <c r="B7662" s="20">
        <v>0.91</v>
      </c>
      <c r="C7662" s="19">
        <v>1277</v>
      </c>
      <c r="D7662" s="19">
        <v>626.94995410000001</v>
      </c>
      <c r="E7662" s="23">
        <v>2.5953762349999998</v>
      </c>
      <c r="F7662" s="23">
        <v>1.408446708</v>
      </c>
      <c r="G7662" s="17">
        <v>0</v>
      </c>
      <c r="H7662" s="17">
        <v>1</v>
      </c>
      <c r="I7662" s="17">
        <v>0.86783666000000004</v>
      </c>
      <c r="J7662" s="17">
        <v>0.13069903099999999</v>
      </c>
      <c r="K7662" s="17">
        <v>1.4599999999999999E-3</v>
      </c>
    </row>
    <row r="7663" spans="1:11" x14ac:dyDescent="0.45">
      <c r="A7663" s="10" t="s">
        <v>69</v>
      </c>
      <c r="B7663" s="20">
        <v>0.91100000000000003</v>
      </c>
      <c r="C7663" s="19">
        <v>1278</v>
      </c>
      <c r="D7663" s="19">
        <v>629.55965779999997</v>
      </c>
      <c r="E7663" s="23">
        <v>2.6097037240000001</v>
      </c>
      <c r="F7663" s="23">
        <v>1.4179202</v>
      </c>
      <c r="G7663" s="17">
        <v>0</v>
      </c>
      <c r="H7663" s="17">
        <v>1</v>
      </c>
      <c r="I7663" s="17">
        <v>0.86789194599999997</v>
      </c>
      <c r="J7663" s="17">
        <v>0.13064435799999999</v>
      </c>
      <c r="K7663" s="17">
        <v>1.4599999999999999E-3</v>
      </c>
    </row>
    <row r="7664" spans="1:11" x14ac:dyDescent="0.45">
      <c r="A7664" s="10" t="s">
        <v>69</v>
      </c>
      <c r="B7664" s="20">
        <v>0.91200000000000003</v>
      </c>
      <c r="C7664" s="19">
        <v>1280</v>
      </c>
      <c r="D7664" s="19">
        <v>634.83404310000003</v>
      </c>
      <c r="E7664" s="23">
        <v>2.6482757920000002</v>
      </c>
      <c r="F7664" s="23">
        <v>1.423741038</v>
      </c>
      <c r="G7664" s="17">
        <v>0</v>
      </c>
      <c r="H7664" s="17">
        <v>1</v>
      </c>
      <c r="I7664" s="17">
        <v>0.86714103899999995</v>
      </c>
      <c r="J7664" s="17">
        <v>0.13139653200000001</v>
      </c>
      <c r="K7664" s="17">
        <v>1.4599999999999999E-3</v>
      </c>
    </row>
    <row r="7665" spans="1:11" x14ac:dyDescent="0.45">
      <c r="A7665" s="10" t="s">
        <v>69</v>
      </c>
      <c r="B7665" s="20">
        <v>0.91300000000000003</v>
      </c>
      <c r="C7665" s="19">
        <v>1281</v>
      </c>
      <c r="D7665" s="19">
        <v>637.49817819999998</v>
      </c>
      <c r="E7665" s="23">
        <v>2.6641351439999998</v>
      </c>
      <c r="F7665" s="23">
        <v>1.435525086</v>
      </c>
      <c r="G7665" s="17">
        <v>0</v>
      </c>
      <c r="H7665" s="17">
        <v>1</v>
      </c>
      <c r="I7665" s="17">
        <v>0.86726143300000003</v>
      </c>
      <c r="J7665" s="17">
        <v>0.13127746300000001</v>
      </c>
      <c r="K7665" s="17">
        <v>1.4599999999999999E-3</v>
      </c>
    </row>
    <row r="7666" spans="1:11" x14ac:dyDescent="0.45">
      <c r="A7666" s="10" t="s">
        <v>69</v>
      </c>
      <c r="B7666" s="20">
        <v>0.91400000000000003</v>
      </c>
      <c r="C7666" s="19">
        <v>1282</v>
      </c>
      <c r="D7666" s="19">
        <v>640.16462339999998</v>
      </c>
      <c r="E7666" s="23">
        <v>2.6664451850000002</v>
      </c>
      <c r="F7666" s="23">
        <v>1.439352532</v>
      </c>
      <c r="G7666" s="17">
        <v>0</v>
      </c>
      <c r="H7666" s="17">
        <v>1</v>
      </c>
      <c r="I7666" s="17">
        <v>0.867380712</v>
      </c>
      <c r="J7666" s="17">
        <v>0.13115949700000001</v>
      </c>
      <c r="K7666" s="17">
        <v>1.4599999999999999E-3</v>
      </c>
    </row>
    <row r="7667" spans="1:11" x14ac:dyDescent="0.45">
      <c r="A7667" s="10" t="s">
        <v>69</v>
      </c>
      <c r="B7667" s="20">
        <v>0.91500000000000004</v>
      </c>
      <c r="C7667" s="19">
        <v>1284</v>
      </c>
      <c r="D7667" s="19">
        <v>645.50064359999999</v>
      </c>
      <c r="E7667" s="23">
        <v>2.6681069339999999</v>
      </c>
      <c r="F7667" s="23">
        <v>1.4431633779999999</v>
      </c>
      <c r="G7667" s="17">
        <v>0</v>
      </c>
      <c r="H7667" s="17">
        <v>1</v>
      </c>
      <c r="I7667" s="17">
        <v>0.86798543500000003</v>
      </c>
      <c r="J7667" s="17">
        <v>0.13056410700000001</v>
      </c>
      <c r="K7667" s="17">
        <v>1.4499999999999999E-3</v>
      </c>
    </row>
    <row r="7668" spans="1:11" x14ac:dyDescent="0.45">
      <c r="A7668" s="10" t="s">
        <v>69</v>
      </c>
      <c r="B7668" s="20">
        <v>0.91700000000000004</v>
      </c>
      <c r="C7668" s="19">
        <v>1287</v>
      </c>
      <c r="D7668" s="19">
        <v>653.55692799999997</v>
      </c>
      <c r="E7668" s="23">
        <v>2.699252413</v>
      </c>
      <c r="F7668" s="23">
        <v>1.459341362</v>
      </c>
      <c r="G7668" s="17">
        <v>0</v>
      </c>
      <c r="H7668" s="17">
        <v>1</v>
      </c>
      <c r="I7668" s="17">
        <v>0.87001536999999995</v>
      </c>
      <c r="J7668" s="17">
        <v>0.128560704</v>
      </c>
      <c r="K7668" s="17">
        <v>1.42E-3</v>
      </c>
    </row>
    <row r="7669" spans="1:11" x14ac:dyDescent="0.45">
      <c r="A7669" s="10" t="s">
        <v>69</v>
      </c>
      <c r="B7669" s="20">
        <v>0.91800000000000004</v>
      </c>
      <c r="C7669" s="19">
        <v>1288</v>
      </c>
      <c r="D7669" s="19">
        <v>656.25861880000002</v>
      </c>
      <c r="E7669" s="23">
        <v>2.7016907840000002</v>
      </c>
      <c r="F7669" s="23">
        <v>1.4729193650000001</v>
      </c>
      <c r="G7669" s="17">
        <v>0</v>
      </c>
      <c r="H7669" s="17">
        <v>1</v>
      </c>
      <c r="I7669" s="17">
        <v>0.87007398999999996</v>
      </c>
      <c r="J7669" s="17">
        <v>0.12850272600000001</v>
      </c>
      <c r="K7669" s="17">
        <v>1.42E-3</v>
      </c>
    </row>
    <row r="7670" spans="1:11" x14ac:dyDescent="0.45">
      <c r="A7670" s="10" t="s">
        <v>69</v>
      </c>
      <c r="B7670" s="20">
        <v>0.91900000000000004</v>
      </c>
      <c r="C7670" s="19">
        <v>1289</v>
      </c>
      <c r="D7670" s="19">
        <v>658.96695279999994</v>
      </c>
      <c r="E7670" s="23">
        <v>2.7083339930000001</v>
      </c>
      <c r="F7670" s="23">
        <v>1.4767236109999999</v>
      </c>
      <c r="G7670" s="17">
        <v>0</v>
      </c>
      <c r="H7670" s="17">
        <v>1</v>
      </c>
      <c r="I7670" s="17">
        <v>0.87026705199999999</v>
      </c>
      <c r="J7670" s="17">
        <v>0.12831177799999999</v>
      </c>
      <c r="K7670" s="17">
        <v>1.42E-3</v>
      </c>
    </row>
    <row r="7671" spans="1:11" x14ac:dyDescent="0.45">
      <c r="A7671" s="10" t="s">
        <v>69</v>
      </c>
      <c r="B7671" s="20">
        <v>0.92</v>
      </c>
      <c r="C7671" s="19">
        <v>1291</v>
      </c>
      <c r="D7671" s="19">
        <v>664.40777060000005</v>
      </c>
      <c r="E7671" s="23">
        <v>2.7213024109999999</v>
      </c>
      <c r="F7671" s="23">
        <v>1.480524878</v>
      </c>
      <c r="G7671" s="17">
        <v>0</v>
      </c>
      <c r="H7671" s="17">
        <v>1</v>
      </c>
      <c r="I7671" s="17">
        <v>0.87005275500000001</v>
      </c>
      <c r="J7671" s="17">
        <v>0.12852870499999999</v>
      </c>
      <c r="K7671" s="17">
        <v>1.42E-3</v>
      </c>
    </row>
    <row r="7672" spans="1:11" x14ac:dyDescent="0.45">
      <c r="A7672" s="10" t="s">
        <v>69</v>
      </c>
      <c r="B7672" s="20">
        <v>0.92100000000000004</v>
      </c>
      <c r="C7672" s="19">
        <v>1292</v>
      </c>
      <c r="D7672" s="19">
        <v>667.14531439999996</v>
      </c>
      <c r="E7672" s="23">
        <v>2.73754388</v>
      </c>
      <c r="F7672" s="23">
        <v>1.488131528</v>
      </c>
      <c r="G7672" s="17">
        <v>0</v>
      </c>
      <c r="H7672" s="17">
        <v>1</v>
      </c>
      <c r="I7672" s="17">
        <v>0.87024723400000004</v>
      </c>
      <c r="J7672" s="17">
        <v>0.12833634799999999</v>
      </c>
      <c r="K7672" s="17">
        <v>1.42E-3</v>
      </c>
    </row>
    <row r="7673" spans="1:11" x14ac:dyDescent="0.45">
      <c r="A7673" s="10" t="s">
        <v>69</v>
      </c>
      <c r="B7673" s="20">
        <v>0.92200000000000004</v>
      </c>
      <c r="C7673" s="19">
        <v>1294</v>
      </c>
      <c r="D7673" s="19">
        <v>672.68293370000004</v>
      </c>
      <c r="E7673" s="23">
        <v>2.771602509</v>
      </c>
      <c r="F7673" s="23">
        <v>1.5009308800000001</v>
      </c>
      <c r="G7673" s="17">
        <v>0</v>
      </c>
      <c r="H7673" s="17">
        <v>1</v>
      </c>
      <c r="I7673" s="17">
        <v>0.86965558200000004</v>
      </c>
      <c r="J7673" s="17">
        <v>0.12893036199999999</v>
      </c>
      <c r="K7673" s="17">
        <v>1.41E-3</v>
      </c>
    </row>
    <row r="7674" spans="1:11" x14ac:dyDescent="0.45">
      <c r="A7674" s="10" t="s">
        <v>69</v>
      </c>
      <c r="B7674" s="20">
        <v>0.92300000000000004</v>
      </c>
      <c r="C7674" s="19">
        <v>1295</v>
      </c>
      <c r="D7674" s="19">
        <v>675.46483139999998</v>
      </c>
      <c r="E7674" s="23">
        <v>2.7818977309999999</v>
      </c>
      <c r="F7674" s="23">
        <v>1.508733211</v>
      </c>
      <c r="G7674" s="17">
        <v>0</v>
      </c>
      <c r="H7674" s="17">
        <v>1</v>
      </c>
      <c r="I7674" s="17">
        <v>0.86990332000000004</v>
      </c>
      <c r="J7674" s="17">
        <v>0.128685312</v>
      </c>
      <c r="K7674" s="17">
        <v>1.41E-3</v>
      </c>
    </row>
    <row r="7675" spans="1:11" x14ac:dyDescent="0.45">
      <c r="A7675" s="10" t="s">
        <v>69</v>
      </c>
      <c r="B7675" s="20">
        <v>0.92400000000000004</v>
      </c>
      <c r="C7675" s="19">
        <v>1296</v>
      </c>
      <c r="D7675" s="19">
        <v>678.27078440000003</v>
      </c>
      <c r="E7675" s="23">
        <v>2.8059530189999999</v>
      </c>
      <c r="F7675" s="23">
        <v>1.517235133</v>
      </c>
      <c r="G7675" s="17">
        <v>0</v>
      </c>
      <c r="H7675" s="17">
        <v>1</v>
      </c>
      <c r="I7675" s="17">
        <v>0.87014566999999998</v>
      </c>
      <c r="J7675" s="17">
        <v>0.128445591</v>
      </c>
      <c r="K7675" s="17">
        <v>1.41E-3</v>
      </c>
    </row>
    <row r="7676" spans="1:11" x14ac:dyDescent="0.45">
      <c r="A7676" s="10" t="s">
        <v>69</v>
      </c>
      <c r="B7676" s="20">
        <v>0.92500000000000004</v>
      </c>
      <c r="C7676" s="19">
        <v>1298</v>
      </c>
      <c r="D7676" s="19">
        <v>683.94867360000001</v>
      </c>
      <c r="E7676" s="23">
        <v>2.8579980059999999</v>
      </c>
      <c r="F7676" s="23">
        <v>1.523524176</v>
      </c>
      <c r="G7676" s="17">
        <v>0</v>
      </c>
      <c r="H7676" s="17">
        <v>1</v>
      </c>
      <c r="I7676" s="17">
        <v>0.870212977</v>
      </c>
      <c r="J7676" s="17">
        <v>0.12838380399999999</v>
      </c>
      <c r="K7676" s="17">
        <v>1.4E-3</v>
      </c>
    </row>
    <row r="7677" spans="1:11" x14ac:dyDescent="0.45">
      <c r="A7677" s="10" t="s">
        <v>69</v>
      </c>
      <c r="B7677" s="20">
        <v>0.92600000000000005</v>
      </c>
      <c r="C7677" s="19">
        <v>1299</v>
      </c>
      <c r="D7677" s="19">
        <v>686.91921609999997</v>
      </c>
      <c r="E7677" s="23">
        <v>2.9705425170000002</v>
      </c>
      <c r="F7677" s="23">
        <v>1.53159424</v>
      </c>
      <c r="G7677" s="17">
        <v>0</v>
      </c>
      <c r="H7677" s="17">
        <v>1</v>
      </c>
      <c r="I7677" s="17">
        <v>0.86970371700000004</v>
      </c>
      <c r="J7677" s="17">
        <v>0.12889388600000001</v>
      </c>
      <c r="K7677" s="17">
        <v>1.4E-3</v>
      </c>
    </row>
    <row r="7678" spans="1:11" x14ac:dyDescent="0.45">
      <c r="A7678" s="10" t="s">
        <v>69</v>
      </c>
      <c r="B7678" s="20">
        <v>0.92700000000000005</v>
      </c>
      <c r="C7678" s="19">
        <v>1301</v>
      </c>
      <c r="D7678" s="19">
        <v>692.90200330000005</v>
      </c>
      <c r="E7678" s="23">
        <v>2.9995256989999999</v>
      </c>
      <c r="F7678" s="23">
        <v>1.5406487339999999</v>
      </c>
      <c r="G7678" s="17">
        <v>0</v>
      </c>
      <c r="H7678" s="17">
        <v>1</v>
      </c>
      <c r="I7678" s="17">
        <v>0.86938825900000005</v>
      </c>
      <c r="J7678" s="17">
        <v>0.12921142899999999</v>
      </c>
      <c r="K7678" s="17">
        <v>1.4E-3</v>
      </c>
    </row>
    <row r="7679" spans="1:11" x14ac:dyDescent="0.45">
      <c r="A7679" s="10" t="s">
        <v>69</v>
      </c>
      <c r="B7679" s="20">
        <v>0.92800000000000005</v>
      </c>
      <c r="C7679" s="19">
        <v>1302</v>
      </c>
      <c r="D7679" s="19">
        <v>695.9119379</v>
      </c>
      <c r="E7679" s="23">
        <v>3.009934543</v>
      </c>
      <c r="F7679" s="23">
        <v>1.551872981</v>
      </c>
      <c r="G7679" s="17">
        <v>0</v>
      </c>
      <c r="H7679" s="17">
        <v>1</v>
      </c>
      <c r="I7679" s="17">
        <v>0.869477202</v>
      </c>
      <c r="J7679" s="17">
        <v>0.12912343900000001</v>
      </c>
      <c r="K7679" s="17">
        <v>1.4E-3</v>
      </c>
    </row>
    <row r="7680" spans="1:11" x14ac:dyDescent="0.45">
      <c r="A7680" s="10" t="s">
        <v>69</v>
      </c>
      <c r="B7680" s="20">
        <v>0.92900000000000005</v>
      </c>
      <c r="C7680" s="19">
        <v>1303</v>
      </c>
      <c r="D7680" s="19">
        <v>698.93647150000004</v>
      </c>
      <c r="E7680" s="23">
        <v>3.0245336979999999</v>
      </c>
      <c r="F7680" s="23">
        <v>1.558687918</v>
      </c>
      <c r="G7680" s="17">
        <v>0</v>
      </c>
      <c r="H7680" s="17">
        <v>1</v>
      </c>
      <c r="I7680" s="17">
        <v>0.869593642</v>
      </c>
      <c r="J7680" s="17">
        <v>0.12900824799999999</v>
      </c>
      <c r="K7680" s="17">
        <v>1.4E-3</v>
      </c>
    </row>
    <row r="7681" spans="1:11" x14ac:dyDescent="0.45">
      <c r="A7681" s="10" t="s">
        <v>69</v>
      </c>
      <c r="B7681" s="20">
        <v>0.93</v>
      </c>
      <c r="C7681" s="19">
        <v>1305</v>
      </c>
      <c r="D7681" s="19">
        <v>705.11262820000002</v>
      </c>
      <c r="E7681" s="23">
        <v>3.105170465</v>
      </c>
      <c r="F7681" s="23">
        <v>1.565526588</v>
      </c>
      <c r="G7681" s="17">
        <v>0</v>
      </c>
      <c r="H7681" s="17">
        <v>1</v>
      </c>
      <c r="I7681" s="17">
        <v>0.87006923899999999</v>
      </c>
      <c r="J7681" s="17">
        <v>0.12853775000000001</v>
      </c>
      <c r="K7681" s="17">
        <v>1.39E-3</v>
      </c>
    </row>
    <row r="7682" spans="1:11" x14ac:dyDescent="0.45">
      <c r="A7682" s="10" t="s">
        <v>69</v>
      </c>
      <c r="B7682" s="20">
        <v>0.93100000000000005</v>
      </c>
      <c r="C7682" s="19">
        <v>1306</v>
      </c>
      <c r="D7682" s="19">
        <v>708.24610859999996</v>
      </c>
      <c r="E7682" s="23">
        <v>3.133480423</v>
      </c>
      <c r="F7682" s="23">
        <v>1.5771947850000001</v>
      </c>
      <c r="G7682" s="17">
        <v>0</v>
      </c>
      <c r="H7682" s="17">
        <v>1</v>
      </c>
      <c r="I7682" s="17">
        <v>0.87018162899999996</v>
      </c>
      <c r="J7682" s="17">
        <v>0.12842656599999999</v>
      </c>
      <c r="K7682" s="17">
        <v>1.39E-3</v>
      </c>
    </row>
    <row r="7683" spans="1:11" x14ac:dyDescent="0.45">
      <c r="A7683" s="10" t="s">
        <v>69</v>
      </c>
      <c r="B7683" s="20">
        <v>0.93200000000000005</v>
      </c>
      <c r="C7683" s="19">
        <v>1307</v>
      </c>
      <c r="D7683" s="19">
        <v>711.38052059999995</v>
      </c>
      <c r="E7683" s="23">
        <v>3.134411939</v>
      </c>
      <c r="F7683" s="23">
        <v>1.584336145</v>
      </c>
      <c r="G7683" s="17">
        <v>0</v>
      </c>
      <c r="H7683" s="17">
        <v>1</v>
      </c>
      <c r="I7683" s="17">
        <v>0.87044652499999997</v>
      </c>
      <c r="J7683" s="17">
        <v>0.12816450900000001</v>
      </c>
      <c r="K7683" s="17">
        <v>1.39E-3</v>
      </c>
    </row>
    <row r="7684" spans="1:11" x14ac:dyDescent="0.45">
      <c r="A7684" s="10" t="s">
        <v>69</v>
      </c>
      <c r="B7684" s="20">
        <v>0.93300000000000005</v>
      </c>
      <c r="C7684" s="19">
        <v>1309</v>
      </c>
      <c r="D7684" s="19">
        <v>717.69753579999997</v>
      </c>
      <c r="E7684" s="23">
        <v>3.1585075969999998</v>
      </c>
      <c r="F7684" s="23">
        <v>1.5914746689999999</v>
      </c>
      <c r="G7684" s="17">
        <v>0</v>
      </c>
      <c r="H7684" s="17">
        <v>1</v>
      </c>
      <c r="I7684" s="17">
        <v>0.86955756299999998</v>
      </c>
      <c r="J7684" s="17">
        <v>0.12905489000000001</v>
      </c>
      <c r="K7684" s="17">
        <v>1.39E-3</v>
      </c>
    </row>
    <row r="7685" spans="1:11" x14ac:dyDescent="0.45">
      <c r="A7685" s="10" t="s">
        <v>69</v>
      </c>
      <c r="B7685" s="20">
        <v>0.93400000000000005</v>
      </c>
      <c r="C7685" s="19">
        <v>1310</v>
      </c>
      <c r="D7685" s="19">
        <v>720.85902020000003</v>
      </c>
      <c r="E7685" s="23">
        <v>3.1614844579999999</v>
      </c>
      <c r="F7685" s="23">
        <v>1.605882915</v>
      </c>
      <c r="G7685" s="17">
        <v>0</v>
      </c>
      <c r="H7685" s="17">
        <v>1</v>
      </c>
      <c r="I7685" s="17">
        <v>0.86948746499999996</v>
      </c>
      <c r="J7685" s="17">
        <v>0.12912509999999999</v>
      </c>
      <c r="K7685" s="17">
        <v>1.39E-3</v>
      </c>
    </row>
    <row r="7686" spans="1:11" x14ac:dyDescent="0.45">
      <c r="A7686" s="10" t="s">
        <v>69</v>
      </c>
      <c r="B7686" s="20">
        <v>0.93500000000000005</v>
      </c>
      <c r="C7686" s="19">
        <v>1312</v>
      </c>
      <c r="D7686" s="19">
        <v>727.29607199999998</v>
      </c>
      <c r="E7686" s="23">
        <v>3.2415374190000001</v>
      </c>
      <c r="F7686" s="23">
        <v>1.6130930409999999</v>
      </c>
      <c r="G7686" s="17">
        <v>0</v>
      </c>
      <c r="H7686" s="17">
        <v>1</v>
      </c>
      <c r="I7686" s="17">
        <v>0.86870908599999996</v>
      </c>
      <c r="J7686" s="17">
        <v>0.129904721</v>
      </c>
      <c r="K7686" s="17">
        <v>1.39E-3</v>
      </c>
    </row>
    <row r="7687" spans="1:11" x14ac:dyDescent="0.45">
      <c r="A7687" s="10" t="s">
        <v>69</v>
      </c>
      <c r="B7687" s="20">
        <v>0.93600000000000005</v>
      </c>
      <c r="C7687" s="19">
        <v>1313</v>
      </c>
      <c r="D7687" s="19">
        <v>730.54684859999998</v>
      </c>
      <c r="E7687" s="23">
        <v>3.2507766660000001</v>
      </c>
      <c r="F7687" s="23">
        <v>1.625335172</v>
      </c>
      <c r="G7687" s="17">
        <v>0</v>
      </c>
      <c r="H7687" s="17">
        <v>1</v>
      </c>
      <c r="I7687" s="17">
        <v>0.86891859500000002</v>
      </c>
      <c r="J7687" s="17">
        <v>0.12969742400000001</v>
      </c>
      <c r="K7687" s="17">
        <v>1.3799999999999999E-3</v>
      </c>
    </row>
    <row r="7688" spans="1:11" x14ac:dyDescent="0.45">
      <c r="A7688" s="10" t="s">
        <v>69</v>
      </c>
      <c r="B7688" s="20">
        <v>0.93700000000000006</v>
      </c>
      <c r="C7688" s="19">
        <v>1315</v>
      </c>
      <c r="D7688" s="19">
        <v>737.08254290000002</v>
      </c>
      <c r="E7688" s="23">
        <v>3.2684073090000001</v>
      </c>
      <c r="F7688" s="23">
        <v>1.632777428</v>
      </c>
      <c r="G7688" s="17">
        <v>0</v>
      </c>
      <c r="H7688" s="17">
        <v>1</v>
      </c>
      <c r="I7688" s="17">
        <v>0.86925393699999998</v>
      </c>
      <c r="J7688" s="17">
        <v>0.12936562200000001</v>
      </c>
      <c r="K7688" s="17">
        <v>1.3799999999999999E-3</v>
      </c>
    </row>
    <row r="7689" spans="1:11" x14ac:dyDescent="0.45">
      <c r="A7689" s="10" t="s">
        <v>69</v>
      </c>
      <c r="B7689" s="20">
        <v>0.93799999999999994</v>
      </c>
      <c r="C7689" s="19">
        <v>1316</v>
      </c>
      <c r="D7689" s="19">
        <v>740.35700380000003</v>
      </c>
      <c r="E7689" s="23">
        <v>3.2744609229999999</v>
      </c>
      <c r="F7689" s="23">
        <v>1.6452020490000001</v>
      </c>
      <c r="G7689" s="17">
        <v>0</v>
      </c>
      <c r="H7689" s="17">
        <v>1</v>
      </c>
      <c r="I7689" s="17">
        <v>0.86937414800000001</v>
      </c>
      <c r="J7689" s="17">
        <v>0.129246681</v>
      </c>
      <c r="K7689" s="17">
        <v>1.3799999999999999E-3</v>
      </c>
    </row>
    <row r="7690" spans="1:11" x14ac:dyDescent="0.45">
      <c r="A7690" s="10" t="s">
        <v>69</v>
      </c>
      <c r="B7690" s="20">
        <v>0.93899999999999995</v>
      </c>
      <c r="C7690" s="19">
        <v>1317</v>
      </c>
      <c r="D7690" s="19">
        <v>743.65659749999998</v>
      </c>
      <c r="E7690" s="23">
        <v>3.2995936260000001</v>
      </c>
      <c r="F7690" s="23">
        <v>1.652668668</v>
      </c>
      <c r="G7690" s="17">
        <v>0</v>
      </c>
      <c r="H7690" s="17">
        <v>1</v>
      </c>
      <c r="I7690" s="17">
        <v>0.86956336599999995</v>
      </c>
      <c r="J7690" s="17">
        <v>0.12905946099999999</v>
      </c>
      <c r="K7690" s="17">
        <v>1.3799999999999999E-3</v>
      </c>
    </row>
    <row r="7691" spans="1:11" x14ac:dyDescent="0.45">
      <c r="A7691" s="10" t="s">
        <v>69</v>
      </c>
      <c r="B7691" s="20">
        <v>0.94</v>
      </c>
      <c r="C7691" s="19">
        <v>1318</v>
      </c>
      <c r="D7691" s="19">
        <v>746.9713375</v>
      </c>
      <c r="E7691" s="23">
        <v>3.3147400720000002</v>
      </c>
      <c r="F7691" s="23">
        <v>1.660189819</v>
      </c>
      <c r="G7691" s="17">
        <v>0</v>
      </c>
      <c r="H7691" s="17">
        <v>1</v>
      </c>
      <c r="I7691" s="17">
        <v>0.86923452899999998</v>
      </c>
      <c r="J7691" s="17">
        <v>0.12938881799999999</v>
      </c>
      <c r="K7691" s="17">
        <v>1.3799999999999999E-3</v>
      </c>
    </row>
    <row r="7692" spans="1:11" x14ac:dyDescent="0.45">
      <c r="A7692" s="10" t="s">
        <v>69</v>
      </c>
      <c r="B7692" s="20">
        <v>0.94099999999999995</v>
      </c>
      <c r="C7692" s="19">
        <v>1320</v>
      </c>
      <c r="D7692" s="19">
        <v>753.64833810000005</v>
      </c>
      <c r="E7692" s="23">
        <v>3.3385002880000001</v>
      </c>
      <c r="F7692" s="23">
        <v>1.6677546729999999</v>
      </c>
      <c r="G7692" s="17">
        <v>0</v>
      </c>
      <c r="H7692" s="17">
        <v>1</v>
      </c>
      <c r="I7692" s="17">
        <v>0.86945773100000001</v>
      </c>
      <c r="J7692" s="17">
        <v>0.129167966</v>
      </c>
      <c r="K7692" s="17">
        <v>1.3699999999999999E-3</v>
      </c>
    </row>
    <row r="7693" spans="1:11" x14ac:dyDescent="0.45">
      <c r="A7693" s="10" t="s">
        <v>69</v>
      </c>
      <c r="B7693" s="20">
        <v>0.94199999999999995</v>
      </c>
      <c r="C7693" s="19">
        <v>1322</v>
      </c>
      <c r="D7693" s="19">
        <v>760.35711089999995</v>
      </c>
      <c r="E7693" s="23">
        <v>3.3659102449999998</v>
      </c>
      <c r="F7693" s="23">
        <v>1.6804232619999999</v>
      </c>
      <c r="G7693" s="17">
        <v>0</v>
      </c>
      <c r="H7693" s="17">
        <v>1</v>
      </c>
      <c r="I7693" s="17">
        <v>0.86920787200000005</v>
      </c>
      <c r="J7693" s="17">
        <v>0.12942543300000001</v>
      </c>
      <c r="K7693" s="17">
        <v>1.3699999999999999E-3</v>
      </c>
    </row>
    <row r="7694" spans="1:11" x14ac:dyDescent="0.45">
      <c r="A7694" s="10" t="s">
        <v>69</v>
      </c>
      <c r="B7694" s="20">
        <v>0.94299999999999995</v>
      </c>
      <c r="C7694" s="19">
        <v>1323</v>
      </c>
      <c r="D7694" s="19">
        <v>763.79696730000001</v>
      </c>
      <c r="E7694" s="23">
        <v>3.4398563750000002</v>
      </c>
      <c r="F7694" s="23">
        <v>1.6931071120000001</v>
      </c>
      <c r="G7694" s="17">
        <v>0</v>
      </c>
      <c r="H7694" s="17">
        <v>1</v>
      </c>
      <c r="I7694" s="17">
        <v>0.86900180000000005</v>
      </c>
      <c r="J7694" s="17">
        <v>0.129631829</v>
      </c>
      <c r="K7694" s="17">
        <v>1.3699999999999999E-3</v>
      </c>
    </row>
    <row r="7695" spans="1:11" x14ac:dyDescent="0.45">
      <c r="A7695" s="10" t="s">
        <v>69</v>
      </c>
      <c r="B7695" s="20">
        <v>0.94399999999999995</v>
      </c>
      <c r="C7695" s="19">
        <v>1324</v>
      </c>
      <c r="D7695" s="19">
        <v>767.2920944</v>
      </c>
      <c r="E7695" s="23">
        <v>3.4951270650000001</v>
      </c>
      <c r="F7695" s="23">
        <v>1.7009773420000001</v>
      </c>
      <c r="G7695" s="17">
        <v>0</v>
      </c>
      <c r="H7695" s="17">
        <v>1</v>
      </c>
      <c r="I7695" s="17">
        <v>0.86986361000000001</v>
      </c>
      <c r="J7695" s="17">
        <v>0.128779008</v>
      </c>
      <c r="K7695" s="17">
        <v>1.3600000000000001E-3</v>
      </c>
    </row>
    <row r="7696" spans="1:11" x14ac:dyDescent="0.45">
      <c r="A7696" s="10" t="s">
        <v>69</v>
      </c>
      <c r="B7696" s="20">
        <v>0.94499999999999995</v>
      </c>
      <c r="C7696" s="19">
        <v>1326</v>
      </c>
      <c r="D7696" s="19">
        <v>774.38603169999999</v>
      </c>
      <c r="E7696" s="23">
        <v>3.5555199630000001</v>
      </c>
      <c r="F7696" s="23">
        <v>1.7090072460000001</v>
      </c>
      <c r="G7696" s="17">
        <v>0</v>
      </c>
      <c r="H7696" s="17">
        <v>1</v>
      </c>
      <c r="I7696" s="17">
        <v>0.86959619200000005</v>
      </c>
      <c r="J7696" s="17">
        <v>0.12904816999999999</v>
      </c>
      <c r="K7696" s="17">
        <v>1.3600000000000001E-3</v>
      </c>
    </row>
    <row r="7697" spans="1:11" x14ac:dyDescent="0.45">
      <c r="A7697" s="10" t="s">
        <v>69</v>
      </c>
      <c r="B7697" s="20">
        <v>0.94599999999999995</v>
      </c>
      <c r="C7697" s="19">
        <v>1327</v>
      </c>
      <c r="D7697" s="19">
        <v>777.94804920000001</v>
      </c>
      <c r="E7697" s="23">
        <v>3.5620175139999999</v>
      </c>
      <c r="F7697" s="23">
        <v>1.722705036</v>
      </c>
      <c r="G7697" s="17">
        <v>0</v>
      </c>
      <c r="H7697" s="17">
        <v>1</v>
      </c>
      <c r="I7697" s="17">
        <v>0.86985553900000001</v>
      </c>
      <c r="J7697" s="17">
        <v>0.12879151799999999</v>
      </c>
      <c r="K7697" s="17">
        <v>1.3500000000000001E-3</v>
      </c>
    </row>
    <row r="7698" spans="1:11" x14ac:dyDescent="0.45">
      <c r="A7698" s="10" t="s">
        <v>69</v>
      </c>
      <c r="B7698" s="20">
        <v>0.94699999999999995</v>
      </c>
      <c r="C7698" s="19">
        <v>1329</v>
      </c>
      <c r="D7698" s="19">
        <v>785.12736600000005</v>
      </c>
      <c r="E7698" s="23">
        <v>3.5929656630000002</v>
      </c>
      <c r="F7698" s="23">
        <v>1.7309094039999999</v>
      </c>
      <c r="G7698" s="17">
        <v>0</v>
      </c>
      <c r="H7698" s="17">
        <v>1</v>
      </c>
      <c r="I7698" s="17">
        <v>0.87054447300000004</v>
      </c>
      <c r="J7698" s="17">
        <v>0.128109746</v>
      </c>
      <c r="K7698" s="17">
        <v>1.3500000000000001E-3</v>
      </c>
    </row>
    <row r="7699" spans="1:11" x14ac:dyDescent="0.45">
      <c r="A7699" s="10" t="s">
        <v>69</v>
      </c>
      <c r="B7699" s="20">
        <v>0.94799999999999995</v>
      </c>
      <c r="C7699" s="19">
        <v>1330</v>
      </c>
      <c r="D7699" s="19">
        <v>788.75778809999997</v>
      </c>
      <c r="E7699" s="23">
        <v>3.630422067</v>
      </c>
      <c r="F7699" s="23">
        <v>1.7447439339999999</v>
      </c>
      <c r="G7699" s="17">
        <v>0</v>
      </c>
      <c r="H7699" s="17">
        <v>1</v>
      </c>
      <c r="I7699" s="17">
        <v>0.87282942100000005</v>
      </c>
      <c r="J7699" s="17">
        <v>0.125848553</v>
      </c>
      <c r="K7699" s="17">
        <v>1.32E-3</v>
      </c>
    </row>
    <row r="7700" spans="1:11" x14ac:dyDescent="0.45">
      <c r="A7700" s="10" t="s">
        <v>69</v>
      </c>
      <c r="B7700" s="20">
        <v>0.94899999999999995</v>
      </c>
      <c r="C7700" s="19">
        <v>1331</v>
      </c>
      <c r="D7700" s="19">
        <v>792.38887899999997</v>
      </c>
      <c r="E7700" s="23">
        <v>3.63109086</v>
      </c>
      <c r="F7700" s="23">
        <v>1.753095834</v>
      </c>
      <c r="G7700" s="17">
        <v>0</v>
      </c>
      <c r="H7700" s="17">
        <v>1</v>
      </c>
      <c r="I7700" s="17">
        <v>0.87295001800000005</v>
      </c>
      <c r="J7700" s="17">
        <v>0.12572920900000001</v>
      </c>
      <c r="K7700" s="17">
        <v>1.32E-3</v>
      </c>
    </row>
    <row r="7701" spans="1:11" x14ac:dyDescent="0.45">
      <c r="A7701" s="10" t="s">
        <v>69</v>
      </c>
      <c r="B7701" s="20">
        <v>0.95</v>
      </c>
      <c r="C7701" s="19">
        <v>1333</v>
      </c>
      <c r="D7701" s="19">
        <v>799.68742750000001</v>
      </c>
      <c r="E7701" s="23">
        <v>3.652872484</v>
      </c>
      <c r="F7701" s="23">
        <v>1.7614425650000001</v>
      </c>
      <c r="G7701" s="17">
        <v>0</v>
      </c>
      <c r="H7701" s="17">
        <v>1</v>
      </c>
      <c r="I7701" s="17">
        <v>0.87343449399999995</v>
      </c>
      <c r="J7701" s="17">
        <v>0.12524976900000001</v>
      </c>
      <c r="K7701" s="17">
        <v>1.32E-3</v>
      </c>
    </row>
    <row r="7702" spans="1:11" x14ac:dyDescent="0.45">
      <c r="A7702" s="10" t="s">
        <v>69</v>
      </c>
      <c r="B7702" s="20">
        <v>0.95099999999999996</v>
      </c>
      <c r="C7702" s="19">
        <v>1334</v>
      </c>
      <c r="D7702" s="19">
        <v>803.40291649999995</v>
      </c>
      <c r="E7702" s="23">
        <v>3.715488965</v>
      </c>
      <c r="F7702" s="23">
        <v>1.7754490060000001</v>
      </c>
      <c r="G7702" s="17">
        <v>0</v>
      </c>
      <c r="H7702" s="17">
        <v>1</v>
      </c>
      <c r="I7702" s="17">
        <v>0.87378162999999998</v>
      </c>
      <c r="J7702" s="17">
        <v>0.124906242</v>
      </c>
      <c r="K7702" s="17">
        <v>1.31E-3</v>
      </c>
    </row>
    <row r="7703" spans="1:11" x14ac:dyDescent="0.45">
      <c r="A7703" s="10" t="s">
        <v>69</v>
      </c>
      <c r="B7703" s="20">
        <v>0.95199999999999996</v>
      </c>
      <c r="C7703" s="19">
        <v>1336</v>
      </c>
      <c r="D7703" s="19">
        <v>810.86462979999999</v>
      </c>
      <c r="E7703" s="23">
        <v>3.7332155509999998</v>
      </c>
      <c r="F7703" s="23">
        <v>1.7867317570000001</v>
      </c>
      <c r="G7703" s="17">
        <v>0</v>
      </c>
      <c r="H7703" s="17">
        <v>1</v>
      </c>
      <c r="I7703" s="17">
        <v>0.87394143599999996</v>
      </c>
      <c r="J7703" s="17">
        <v>0.124748098</v>
      </c>
      <c r="K7703" s="17">
        <v>1.31E-3</v>
      </c>
    </row>
    <row r="7704" spans="1:11" x14ac:dyDescent="0.45">
      <c r="A7704" s="10" t="s">
        <v>69</v>
      </c>
      <c r="B7704" s="20">
        <v>0.95299999999999996</v>
      </c>
      <c r="C7704" s="19">
        <v>1337</v>
      </c>
      <c r="D7704" s="19">
        <v>814.63183609999999</v>
      </c>
      <c r="E7704" s="23">
        <v>3.767206329</v>
      </c>
      <c r="F7704" s="23">
        <v>1.8011252520000001</v>
      </c>
      <c r="G7704" s="17">
        <v>0</v>
      </c>
      <c r="H7704" s="17">
        <v>1</v>
      </c>
      <c r="I7704" s="17">
        <v>0.87348559800000003</v>
      </c>
      <c r="J7704" s="17">
        <v>0.12520461899999999</v>
      </c>
      <c r="K7704" s="17">
        <v>1.31E-3</v>
      </c>
    </row>
    <row r="7705" spans="1:11" x14ac:dyDescent="0.45">
      <c r="A7705" s="10" t="s">
        <v>69</v>
      </c>
      <c r="B7705" s="20">
        <v>0.95399999999999996</v>
      </c>
      <c r="C7705" s="19">
        <v>1338</v>
      </c>
      <c r="D7705" s="19">
        <v>818.42749209999999</v>
      </c>
      <c r="E7705" s="23">
        <v>3.795656047</v>
      </c>
      <c r="F7705" s="23">
        <v>1.8097842099999999</v>
      </c>
      <c r="G7705" s="17">
        <v>0</v>
      </c>
      <c r="H7705" s="17">
        <v>1</v>
      </c>
      <c r="I7705" s="17">
        <v>0.87374511600000004</v>
      </c>
      <c r="J7705" s="17">
        <v>0.124947788</v>
      </c>
      <c r="K7705" s="17">
        <v>1.31E-3</v>
      </c>
    </row>
    <row r="7706" spans="1:11" x14ac:dyDescent="0.45">
      <c r="A7706" s="10" t="s">
        <v>69</v>
      </c>
      <c r="B7706" s="20">
        <v>0.95499999999999996</v>
      </c>
      <c r="C7706" s="19">
        <v>1340</v>
      </c>
      <c r="D7706" s="19">
        <v>826.18399980000004</v>
      </c>
      <c r="E7706" s="23">
        <v>3.9447789430000002</v>
      </c>
      <c r="F7706" s="23">
        <v>1.818517602</v>
      </c>
      <c r="G7706" s="17">
        <v>0</v>
      </c>
      <c r="H7706" s="17">
        <v>1</v>
      </c>
      <c r="I7706" s="17">
        <v>0.87397922100000003</v>
      </c>
      <c r="J7706" s="17">
        <v>0.12471610599999999</v>
      </c>
      <c r="K7706" s="17">
        <v>1.2999999999999999E-3</v>
      </c>
    </row>
    <row r="7707" spans="1:11" x14ac:dyDescent="0.45">
      <c r="A7707" s="10" t="s">
        <v>69</v>
      </c>
      <c r="B7707" s="20">
        <v>0.95699999999999996</v>
      </c>
      <c r="C7707" s="19">
        <v>1343</v>
      </c>
      <c r="D7707" s="19">
        <v>838.40159249999999</v>
      </c>
      <c r="E7707" s="23">
        <v>4.1640142149999999</v>
      </c>
      <c r="F7707" s="23">
        <v>1.836450871</v>
      </c>
      <c r="G7707" s="17">
        <v>0</v>
      </c>
      <c r="H7707" s="17">
        <v>1</v>
      </c>
      <c r="I7707" s="17">
        <v>0.87535360900000003</v>
      </c>
      <c r="J7707" s="17">
        <v>0.12335594699999999</v>
      </c>
      <c r="K7707" s="17">
        <v>1.2899999999999999E-3</v>
      </c>
    </row>
    <row r="7708" spans="1:11" x14ac:dyDescent="0.45">
      <c r="A7708" s="10" t="s">
        <v>69</v>
      </c>
      <c r="B7708" s="20">
        <v>0.95799999999999996</v>
      </c>
      <c r="C7708" s="19">
        <v>1344</v>
      </c>
      <c r="D7708" s="19">
        <v>842.567769</v>
      </c>
      <c r="E7708" s="23">
        <v>4.1661764899999998</v>
      </c>
      <c r="F7708" s="23">
        <v>1.85924483</v>
      </c>
      <c r="G7708" s="17">
        <v>0</v>
      </c>
      <c r="H7708" s="17">
        <v>1</v>
      </c>
      <c r="I7708" s="17">
        <v>0.87546770399999996</v>
      </c>
      <c r="J7708" s="17">
        <v>0.123243033</v>
      </c>
      <c r="K7708" s="17">
        <v>1.2899999999999999E-3</v>
      </c>
    </row>
    <row r="7709" spans="1:11" x14ac:dyDescent="0.45">
      <c r="A7709" s="10" t="s">
        <v>69</v>
      </c>
      <c r="B7709" s="20">
        <v>0.95899999999999996</v>
      </c>
      <c r="C7709" s="19">
        <v>1345</v>
      </c>
      <c r="D7709" s="19">
        <v>846.73396600000001</v>
      </c>
      <c r="E7709" s="23">
        <v>4.166197017</v>
      </c>
      <c r="F7709" s="23">
        <v>1.866090324</v>
      </c>
      <c r="G7709" s="17">
        <v>0</v>
      </c>
      <c r="H7709" s="17">
        <v>1</v>
      </c>
      <c r="I7709" s="17">
        <v>0.87560738800000004</v>
      </c>
      <c r="J7709" s="17">
        <v>0.123104795</v>
      </c>
      <c r="K7709" s="17">
        <v>1.2899999999999999E-3</v>
      </c>
    </row>
    <row r="7710" spans="1:11" x14ac:dyDescent="0.45">
      <c r="A7710" s="10" t="s">
        <v>69</v>
      </c>
      <c r="B7710" s="20">
        <v>0.96</v>
      </c>
      <c r="C7710" s="19">
        <v>1347</v>
      </c>
      <c r="D7710" s="19">
        <v>855.11577050000005</v>
      </c>
      <c r="E7710" s="23">
        <v>4.1952374780000001</v>
      </c>
      <c r="F7710" s="23">
        <v>1.8787674130000001</v>
      </c>
      <c r="G7710" s="17">
        <v>0</v>
      </c>
      <c r="H7710" s="17">
        <v>1</v>
      </c>
      <c r="I7710" s="17">
        <v>0.87601393000000005</v>
      </c>
      <c r="J7710" s="17">
        <v>0.122702462</v>
      </c>
      <c r="K7710" s="17">
        <v>1.2800000000000001E-3</v>
      </c>
    </row>
    <row r="7711" spans="1:11" x14ac:dyDescent="0.45">
      <c r="A7711" s="10" t="s">
        <v>69</v>
      </c>
      <c r="B7711" s="20">
        <v>0.96099999999999997</v>
      </c>
      <c r="C7711" s="19">
        <v>1348</v>
      </c>
      <c r="D7711" s="19">
        <v>859.35827019999999</v>
      </c>
      <c r="E7711" s="23">
        <v>4.242499735</v>
      </c>
      <c r="F7711" s="23">
        <v>1.8954100620000001</v>
      </c>
      <c r="G7711" s="17">
        <v>0</v>
      </c>
      <c r="H7711" s="17">
        <v>1</v>
      </c>
      <c r="I7711" s="17">
        <v>0.87625520999999995</v>
      </c>
      <c r="J7711" s="17">
        <v>0.12246368000000001</v>
      </c>
      <c r="K7711" s="17">
        <v>1.2800000000000001E-3</v>
      </c>
    </row>
    <row r="7712" spans="1:11" x14ac:dyDescent="0.45">
      <c r="A7712" s="10" t="s">
        <v>69</v>
      </c>
      <c r="B7712" s="20">
        <v>0.96199999999999997</v>
      </c>
      <c r="C7712" s="19">
        <v>1350</v>
      </c>
      <c r="D7712" s="19">
        <v>868.01207450000004</v>
      </c>
      <c r="E7712" s="23">
        <v>4.3838430199999996</v>
      </c>
      <c r="F7712" s="23">
        <v>1.90534373</v>
      </c>
      <c r="G7712" s="17">
        <v>0</v>
      </c>
      <c r="H7712" s="17">
        <v>1</v>
      </c>
      <c r="I7712" s="17">
        <v>0.87683162599999998</v>
      </c>
      <c r="J7712" s="17">
        <v>0.121893232</v>
      </c>
      <c r="K7712" s="17">
        <v>1.2800000000000001E-3</v>
      </c>
    </row>
    <row r="7713" spans="1:11" x14ac:dyDescent="0.45">
      <c r="A7713" s="10" t="s">
        <v>69</v>
      </c>
      <c r="B7713" s="20">
        <v>0.96399999999999997</v>
      </c>
      <c r="C7713" s="19">
        <v>1352</v>
      </c>
      <c r="D7713" s="19">
        <v>877.00252720000003</v>
      </c>
      <c r="E7713" s="23">
        <v>4.4952263810000002</v>
      </c>
      <c r="F7713" s="23">
        <v>1.925666173</v>
      </c>
      <c r="G7713" s="17">
        <v>0</v>
      </c>
      <c r="H7713" s="17">
        <v>1</v>
      </c>
      <c r="I7713" s="17">
        <v>0.87709773499999999</v>
      </c>
      <c r="J7713" s="17">
        <v>0.121629878</v>
      </c>
      <c r="K7713" s="17">
        <v>1.2700000000000001E-3</v>
      </c>
    </row>
    <row r="7714" spans="1:11" x14ac:dyDescent="0.45">
      <c r="A7714" s="10" t="s">
        <v>69</v>
      </c>
      <c r="B7714" s="20">
        <v>0.96499999999999997</v>
      </c>
      <c r="C7714" s="19">
        <v>1354</v>
      </c>
      <c r="D7714" s="19">
        <v>886.24041190000003</v>
      </c>
      <c r="E7714" s="23">
        <v>4.689008093</v>
      </c>
      <c r="F7714" s="23">
        <v>1.9408258199999999</v>
      </c>
      <c r="G7714" s="17">
        <v>0</v>
      </c>
      <c r="H7714" s="17">
        <v>1</v>
      </c>
      <c r="I7714" s="17">
        <v>0.87680696300000005</v>
      </c>
      <c r="J7714" s="17">
        <v>0.12192162099999999</v>
      </c>
      <c r="K7714" s="17">
        <v>1.2700000000000001E-3</v>
      </c>
    </row>
    <row r="7715" spans="1:11" x14ac:dyDescent="0.45">
      <c r="A7715" s="10" t="s">
        <v>69</v>
      </c>
      <c r="B7715" s="20">
        <v>0.96599999999999997</v>
      </c>
      <c r="C7715" s="19">
        <v>1355</v>
      </c>
      <c r="D7715" s="19">
        <v>890.94756099999995</v>
      </c>
      <c r="E7715" s="23">
        <v>4.7071491349999999</v>
      </c>
      <c r="F7715" s="23">
        <v>1.9565332479999999</v>
      </c>
      <c r="G7715" s="17">
        <v>0</v>
      </c>
      <c r="H7715" s="17">
        <v>1</v>
      </c>
      <c r="I7715" s="17">
        <v>0.87706233600000005</v>
      </c>
      <c r="J7715" s="17">
        <v>0.121668884</v>
      </c>
      <c r="K7715" s="17">
        <v>1.2700000000000001E-3</v>
      </c>
    </row>
    <row r="7716" spans="1:11" x14ac:dyDescent="0.45">
      <c r="A7716" s="10" t="s">
        <v>69</v>
      </c>
      <c r="B7716" s="20">
        <v>0.96699999999999997</v>
      </c>
      <c r="C7716" s="19">
        <v>1357</v>
      </c>
      <c r="D7716" s="19">
        <v>900.40243380000004</v>
      </c>
      <c r="E7716" s="23">
        <v>4.7331354389999998</v>
      </c>
      <c r="F7716" s="23">
        <v>1.973942018</v>
      </c>
      <c r="G7716" s="17">
        <v>0</v>
      </c>
      <c r="H7716" s="17">
        <v>1</v>
      </c>
      <c r="I7716" s="17">
        <v>0.87738657200000003</v>
      </c>
      <c r="J7716" s="17">
        <v>0.121347994</v>
      </c>
      <c r="K7716" s="17">
        <v>1.2700000000000001E-3</v>
      </c>
    </row>
    <row r="7717" spans="1:11" x14ac:dyDescent="0.45">
      <c r="A7717" s="10" t="s">
        <v>69</v>
      </c>
      <c r="B7717" s="20">
        <v>0.96799999999999997</v>
      </c>
      <c r="C7717" s="19">
        <v>1358</v>
      </c>
      <c r="D7717" s="19">
        <v>905.13644239999996</v>
      </c>
      <c r="E7717" s="23">
        <v>4.7340086010000002</v>
      </c>
      <c r="F7717" s="23">
        <v>1.993277754</v>
      </c>
      <c r="G7717" s="17">
        <v>0</v>
      </c>
      <c r="H7717" s="17">
        <v>1</v>
      </c>
      <c r="I7717" s="17">
        <v>0.87748801899999995</v>
      </c>
      <c r="J7717" s="17">
        <v>0.121247595</v>
      </c>
      <c r="K7717" s="17">
        <v>1.2600000000000001E-3</v>
      </c>
    </row>
    <row r="7718" spans="1:11" x14ac:dyDescent="0.45">
      <c r="A7718" s="10" t="s">
        <v>69</v>
      </c>
      <c r="B7718" s="20">
        <v>0.96899999999999997</v>
      </c>
      <c r="C7718" s="19">
        <v>1359</v>
      </c>
      <c r="D7718" s="19">
        <v>909.90731129999995</v>
      </c>
      <c r="E7718" s="23">
        <v>4.7708689350000002</v>
      </c>
      <c r="F7718" s="23">
        <v>2.0013150880000001</v>
      </c>
      <c r="G7718" s="17">
        <v>0</v>
      </c>
      <c r="H7718" s="17">
        <v>1</v>
      </c>
      <c r="I7718" s="17">
        <v>0.87703959499999995</v>
      </c>
      <c r="J7718" s="17">
        <v>0.121696665</v>
      </c>
      <c r="K7718" s="17">
        <v>1.2600000000000001E-3</v>
      </c>
    </row>
    <row r="7719" spans="1:11" x14ac:dyDescent="0.45">
      <c r="A7719" s="10" t="s">
        <v>69</v>
      </c>
      <c r="B7719" s="20">
        <v>0.97</v>
      </c>
      <c r="C7719" s="19">
        <v>1361</v>
      </c>
      <c r="D7719" s="19">
        <v>919.46408380000003</v>
      </c>
      <c r="E7719" s="23">
        <v>4.779570283</v>
      </c>
      <c r="F7719" s="23">
        <v>2.0158931550000001</v>
      </c>
      <c r="G7719" s="17">
        <v>0</v>
      </c>
      <c r="H7719" s="17">
        <v>1</v>
      </c>
      <c r="I7719" s="17">
        <v>0.87742343700000003</v>
      </c>
      <c r="J7719" s="17">
        <v>0.12131676700000001</v>
      </c>
      <c r="K7719" s="17">
        <v>1.2600000000000001E-3</v>
      </c>
    </row>
    <row r="7720" spans="1:11" x14ac:dyDescent="0.45">
      <c r="A7720" s="10" t="s">
        <v>69</v>
      </c>
      <c r="B7720" s="20">
        <v>0.97099999999999997</v>
      </c>
      <c r="C7720" s="19">
        <v>1362</v>
      </c>
      <c r="D7720" s="19">
        <v>924.24810749999995</v>
      </c>
      <c r="E7720" s="23">
        <v>4.784023758</v>
      </c>
      <c r="F7720" s="23">
        <v>2.0386402459999999</v>
      </c>
      <c r="G7720" s="17">
        <v>0</v>
      </c>
      <c r="H7720" s="17">
        <v>1</v>
      </c>
      <c r="I7720" s="17">
        <v>0.87754206999999995</v>
      </c>
      <c r="J7720" s="17">
        <v>0.121199353</v>
      </c>
      <c r="K7720" s="17">
        <v>1.2600000000000001E-3</v>
      </c>
    </row>
    <row r="7721" spans="1:11" x14ac:dyDescent="0.45">
      <c r="A7721" s="10" t="s">
        <v>69</v>
      </c>
      <c r="B7721" s="20">
        <v>0.97199999999999998</v>
      </c>
      <c r="C7721" s="19">
        <v>1364</v>
      </c>
      <c r="D7721" s="19">
        <v>933.8614652</v>
      </c>
      <c r="E7721" s="23">
        <v>4.8149783160000004</v>
      </c>
      <c r="F7721" s="23">
        <v>2.0500254459999998</v>
      </c>
      <c r="G7721" s="17">
        <v>0</v>
      </c>
      <c r="H7721" s="17">
        <v>1</v>
      </c>
      <c r="I7721" s="17">
        <v>0.87726190500000001</v>
      </c>
      <c r="J7721" s="17">
        <v>0.12148147099999999</v>
      </c>
      <c r="K7721" s="17">
        <v>1.2600000000000001E-3</v>
      </c>
    </row>
    <row r="7722" spans="1:11" x14ac:dyDescent="0.45">
      <c r="A7722" s="10" t="s">
        <v>69</v>
      </c>
      <c r="B7722" s="20">
        <v>0.97299999999999998</v>
      </c>
      <c r="C7722" s="19">
        <v>1365</v>
      </c>
      <c r="D7722" s="19">
        <v>938.68259939999996</v>
      </c>
      <c r="E7722" s="23">
        <v>4.8211342149999998</v>
      </c>
      <c r="F7722" s="23">
        <v>2.0695117619999999</v>
      </c>
      <c r="G7722" s="17">
        <v>0</v>
      </c>
      <c r="H7722" s="17">
        <v>1</v>
      </c>
      <c r="I7722" s="17">
        <v>0.87738111299999999</v>
      </c>
      <c r="J7722" s="17">
        <v>0.12136348299999999</v>
      </c>
      <c r="K7722" s="17">
        <v>1.2600000000000001E-3</v>
      </c>
    </row>
    <row r="7723" spans="1:11" x14ac:dyDescent="0.45">
      <c r="A7723" s="10" t="s">
        <v>69</v>
      </c>
      <c r="B7723" s="20">
        <v>0.97399999999999998</v>
      </c>
      <c r="C7723" s="19">
        <v>1366</v>
      </c>
      <c r="D7723" s="19">
        <v>943.55149070000004</v>
      </c>
      <c r="E7723" s="23">
        <v>4.868891337</v>
      </c>
      <c r="F7723" s="23">
        <v>2.0809411170000001</v>
      </c>
      <c r="G7723" s="17">
        <v>0</v>
      </c>
      <c r="H7723" s="17">
        <v>1</v>
      </c>
      <c r="I7723" s="17">
        <v>0.87747173599999995</v>
      </c>
      <c r="J7723" s="17">
        <v>0.12127378799999999</v>
      </c>
      <c r="K7723" s="17">
        <v>1.25E-3</v>
      </c>
    </row>
    <row r="7724" spans="1:11" x14ac:dyDescent="0.45">
      <c r="A7724" s="10" t="s">
        <v>69</v>
      </c>
      <c r="B7724" s="20">
        <v>0.97499999999999998</v>
      </c>
      <c r="C7724" s="19">
        <v>1367</v>
      </c>
      <c r="D7724" s="19">
        <v>948.43505370000003</v>
      </c>
      <c r="E7724" s="23">
        <v>4.8835629469999997</v>
      </c>
      <c r="F7724" s="23">
        <v>2.0890930179999998</v>
      </c>
      <c r="G7724" s="17">
        <v>0</v>
      </c>
      <c r="H7724" s="17">
        <v>1</v>
      </c>
      <c r="I7724" s="17">
        <v>0.87754863800000005</v>
      </c>
      <c r="J7724" s="17">
        <v>0.12119767400000001</v>
      </c>
      <c r="K7724" s="17">
        <v>1.25E-3</v>
      </c>
    </row>
    <row r="7725" spans="1:11" x14ac:dyDescent="0.45">
      <c r="A7725" s="10" t="s">
        <v>69</v>
      </c>
      <c r="B7725" s="20">
        <v>0.97599999999999998</v>
      </c>
      <c r="C7725" s="19">
        <v>1369</v>
      </c>
      <c r="D7725" s="19">
        <v>958.26214600000003</v>
      </c>
      <c r="E7725" s="23">
        <v>4.9135461740000004</v>
      </c>
      <c r="F7725" s="23">
        <v>2.1041217639999998</v>
      </c>
      <c r="G7725" s="17">
        <v>0</v>
      </c>
      <c r="H7725" s="17">
        <v>1</v>
      </c>
      <c r="I7725" s="17">
        <v>0.877696633</v>
      </c>
      <c r="J7725" s="17">
        <v>0.121051194</v>
      </c>
      <c r="K7725" s="17">
        <v>1.25E-3</v>
      </c>
    </row>
    <row r="7726" spans="1:11" x14ac:dyDescent="0.45">
      <c r="A7726" s="10" t="s">
        <v>69</v>
      </c>
      <c r="B7726" s="20">
        <v>0.97699999999999998</v>
      </c>
      <c r="C7726" s="19">
        <v>1371</v>
      </c>
      <c r="D7726" s="19">
        <v>968.29277100000002</v>
      </c>
      <c r="E7726" s="23">
        <v>5.044670719</v>
      </c>
      <c r="F7726" s="23">
        <v>2.124000084</v>
      </c>
      <c r="G7726" s="17">
        <v>0</v>
      </c>
      <c r="H7726" s="17">
        <v>1</v>
      </c>
      <c r="I7726" s="17">
        <v>0.87767088400000004</v>
      </c>
      <c r="J7726" s="17">
        <v>0.12107807900000001</v>
      </c>
      <c r="K7726" s="17">
        <v>1.25E-3</v>
      </c>
    </row>
    <row r="7727" spans="1:11" x14ac:dyDescent="0.45">
      <c r="A7727" s="10" t="s">
        <v>69</v>
      </c>
      <c r="B7727" s="20">
        <v>0.97799999999999998</v>
      </c>
      <c r="C7727" s="19">
        <v>1372</v>
      </c>
      <c r="D7727" s="19">
        <v>973.34270779999997</v>
      </c>
      <c r="E7727" s="23">
        <v>5.0499368420000001</v>
      </c>
      <c r="F7727" s="23">
        <v>2.1443393149999999</v>
      </c>
      <c r="G7727" s="17">
        <v>0</v>
      </c>
      <c r="H7727" s="17">
        <v>1</v>
      </c>
      <c r="I7727" s="17">
        <v>0.87803833899999995</v>
      </c>
      <c r="J7727" s="17">
        <v>0.120714382</v>
      </c>
      <c r="K7727" s="17">
        <v>1.25E-3</v>
      </c>
    </row>
    <row r="7728" spans="1:11" x14ac:dyDescent="0.45">
      <c r="A7728" s="10" t="s">
        <v>69</v>
      </c>
      <c r="B7728" s="20">
        <v>0.97899999999999998</v>
      </c>
      <c r="C7728" s="19">
        <v>1373</v>
      </c>
      <c r="D7728" s="19">
        <v>978.50195580000002</v>
      </c>
      <c r="E7728" s="23">
        <v>5.1592479759999996</v>
      </c>
      <c r="F7728" s="23">
        <v>2.1563299159999998</v>
      </c>
      <c r="G7728" s="17">
        <v>0</v>
      </c>
      <c r="H7728" s="17">
        <v>1</v>
      </c>
      <c r="I7728" s="17">
        <v>0.87761401000000006</v>
      </c>
      <c r="J7728" s="17">
        <v>0.121139314</v>
      </c>
      <c r="K7728" s="17">
        <v>1.25E-3</v>
      </c>
    </row>
    <row r="7729" spans="1:11" x14ac:dyDescent="0.45">
      <c r="A7729" s="10" t="s">
        <v>69</v>
      </c>
      <c r="B7729" s="20">
        <v>0.98</v>
      </c>
      <c r="C7729" s="19">
        <v>1375</v>
      </c>
      <c r="D7729" s="19">
        <v>989.0724199</v>
      </c>
      <c r="E7729" s="23">
        <v>5.3300700619999999</v>
      </c>
      <c r="F7729" s="23">
        <v>2.1686359510000002</v>
      </c>
      <c r="G7729" s="17">
        <v>0</v>
      </c>
      <c r="H7729" s="17">
        <v>1</v>
      </c>
      <c r="I7729" s="17">
        <v>0.87730280800000005</v>
      </c>
      <c r="J7729" s="17">
        <v>0.121453587</v>
      </c>
      <c r="K7729" s="17">
        <v>1.24E-3</v>
      </c>
    </row>
    <row r="7730" spans="1:11" x14ac:dyDescent="0.45">
      <c r="A7730" s="10" t="s">
        <v>69</v>
      </c>
      <c r="B7730" s="20">
        <v>0.98099999999999998</v>
      </c>
      <c r="C7730" s="19">
        <v>1376</v>
      </c>
      <c r="D7730" s="19">
        <v>994.50057389999995</v>
      </c>
      <c r="E7730" s="23">
        <v>5.4281539529999998</v>
      </c>
      <c r="F7730" s="23">
        <v>2.190314479</v>
      </c>
      <c r="G7730" s="17">
        <v>0</v>
      </c>
      <c r="H7730" s="17">
        <v>1</v>
      </c>
      <c r="I7730" s="17">
        <v>0.877455875</v>
      </c>
      <c r="J7730" s="17">
        <v>0.121302072</v>
      </c>
      <c r="K7730" s="17">
        <v>1.24E-3</v>
      </c>
    </row>
    <row r="7731" spans="1:11" x14ac:dyDescent="0.45">
      <c r="A7731" s="10" t="s">
        <v>69</v>
      </c>
      <c r="B7731" s="20">
        <v>0.98199999999999998</v>
      </c>
      <c r="C7731" s="19">
        <v>1378</v>
      </c>
      <c r="D7731" s="19">
        <v>1005.415742</v>
      </c>
      <c r="E7731" s="23">
        <v>5.482396424</v>
      </c>
      <c r="F7731" s="23">
        <v>2.2033458229999998</v>
      </c>
      <c r="G7731" s="17">
        <v>0</v>
      </c>
      <c r="H7731" s="17">
        <v>1</v>
      </c>
      <c r="I7731" s="17">
        <v>0.87719484000000003</v>
      </c>
      <c r="J7731" s="17">
        <v>0.121564111</v>
      </c>
      <c r="K7731" s="17">
        <v>1.24E-3</v>
      </c>
    </row>
    <row r="7732" spans="1:11" x14ac:dyDescent="0.45">
      <c r="A7732" s="10" t="s">
        <v>69</v>
      </c>
      <c r="B7732" s="20">
        <v>0.98299999999999998</v>
      </c>
      <c r="C7732" s="19">
        <v>1379</v>
      </c>
      <c r="D7732" s="19">
        <v>1010.938128</v>
      </c>
      <c r="E7732" s="23">
        <v>5.5223866150000003</v>
      </c>
      <c r="F7732" s="23">
        <v>2.2258420409999999</v>
      </c>
      <c r="G7732" s="17">
        <v>0</v>
      </c>
      <c r="H7732" s="17">
        <v>1</v>
      </c>
      <c r="I7732" s="17">
        <v>0.87740648399999999</v>
      </c>
      <c r="J7732" s="17">
        <v>0.121354606</v>
      </c>
      <c r="K7732" s="17">
        <v>1.24E-3</v>
      </c>
    </row>
    <row r="7733" spans="1:11" x14ac:dyDescent="0.45">
      <c r="A7733" s="10" t="s">
        <v>69</v>
      </c>
      <c r="B7733" s="20">
        <v>0.98399999999999999</v>
      </c>
      <c r="C7733" s="19">
        <v>1380</v>
      </c>
      <c r="D7733" s="19">
        <v>1016.4612980000001</v>
      </c>
      <c r="E7733" s="23">
        <v>5.5231701339999999</v>
      </c>
      <c r="F7733" s="23">
        <v>2.2390610660000001</v>
      </c>
      <c r="G7733" s="17">
        <v>0</v>
      </c>
      <c r="H7733" s="17">
        <v>1</v>
      </c>
      <c r="I7733" s="17">
        <v>0.87750198300000004</v>
      </c>
      <c r="J7733" s="17">
        <v>0.121260072</v>
      </c>
      <c r="K7733" s="17">
        <v>1.24E-3</v>
      </c>
    </row>
    <row r="7734" spans="1:11" x14ac:dyDescent="0.45">
      <c r="A7734" s="10" t="s">
        <v>69</v>
      </c>
      <c r="B7734" s="20">
        <v>0.98499999999999999</v>
      </c>
      <c r="C7734" s="19">
        <v>1382</v>
      </c>
      <c r="D7734" s="19">
        <v>1027.6097010000001</v>
      </c>
      <c r="E7734" s="23">
        <v>5.5878777880000001</v>
      </c>
      <c r="F7734" s="23">
        <v>2.2522820860000001</v>
      </c>
      <c r="G7734" s="17">
        <v>0</v>
      </c>
      <c r="H7734" s="17">
        <v>1</v>
      </c>
      <c r="I7734" s="17">
        <v>0.87782485600000004</v>
      </c>
      <c r="J7734" s="17">
        <v>0.120940461</v>
      </c>
      <c r="K7734" s="17">
        <v>1.23E-3</v>
      </c>
    </row>
    <row r="7735" spans="1:11" x14ac:dyDescent="0.45">
      <c r="A7735" s="10" t="s">
        <v>69</v>
      </c>
      <c r="B7735" s="20">
        <v>0.98599999999999999</v>
      </c>
      <c r="C7735" s="19">
        <v>1383</v>
      </c>
      <c r="D7735" s="19">
        <v>1033.215211</v>
      </c>
      <c r="E7735" s="23">
        <v>5.6055104619999998</v>
      </c>
      <c r="F7735" s="23">
        <v>2.2751974210000001</v>
      </c>
      <c r="G7735" s="17">
        <v>0</v>
      </c>
      <c r="H7735" s="17">
        <v>1</v>
      </c>
      <c r="I7735" s="17">
        <v>0.87792079199999995</v>
      </c>
      <c r="J7735" s="17">
        <v>0.120845495</v>
      </c>
      <c r="K7735" s="17">
        <v>1.23E-3</v>
      </c>
    </row>
    <row r="7736" spans="1:11" x14ac:dyDescent="0.45">
      <c r="A7736" s="10" t="s">
        <v>69</v>
      </c>
      <c r="B7736" s="20">
        <v>0.98699999999999999</v>
      </c>
      <c r="C7736" s="19">
        <v>1385</v>
      </c>
      <c r="D7736" s="19">
        <v>1044.678328</v>
      </c>
      <c r="E7736" s="23">
        <v>5.8216525050000003</v>
      </c>
      <c r="F7736" s="23">
        <v>2.2886022869999998</v>
      </c>
      <c r="G7736" s="17">
        <v>0</v>
      </c>
      <c r="H7736" s="17">
        <v>1</v>
      </c>
      <c r="I7736" s="17">
        <v>0.87741033999999996</v>
      </c>
      <c r="J7736" s="17">
        <v>0.121357959</v>
      </c>
      <c r="K7736" s="17">
        <v>1.23E-3</v>
      </c>
    </row>
    <row r="7737" spans="1:11" x14ac:dyDescent="0.45">
      <c r="A7737" s="10" t="s">
        <v>69</v>
      </c>
      <c r="B7737" s="20">
        <v>0.98799999999999999</v>
      </c>
      <c r="C7737" s="19">
        <v>1386</v>
      </c>
      <c r="D7737" s="19">
        <v>1050.6705039999999</v>
      </c>
      <c r="E7737" s="23">
        <v>5.9921751170000004</v>
      </c>
      <c r="F7737" s="23">
        <v>2.3083893930000001</v>
      </c>
      <c r="G7737" s="17">
        <v>0</v>
      </c>
      <c r="H7737" s="17">
        <v>1</v>
      </c>
      <c r="I7737" s="17">
        <v>0.87716867300000001</v>
      </c>
      <c r="J7737" s="17">
        <v>0.121599965</v>
      </c>
      <c r="K7737" s="17">
        <v>1.23E-3</v>
      </c>
    </row>
    <row r="7738" spans="1:11" x14ac:dyDescent="0.45">
      <c r="A7738" s="10" t="s">
        <v>69</v>
      </c>
      <c r="B7738" s="20">
        <v>0.98899999999999999</v>
      </c>
      <c r="C7738" s="19">
        <v>1387</v>
      </c>
      <c r="D7738" s="19">
        <v>1056.6976549999999</v>
      </c>
      <c r="E7738" s="23">
        <v>6.0271514120000003</v>
      </c>
      <c r="F7738" s="23">
        <v>2.318944653</v>
      </c>
      <c r="G7738" s="17">
        <v>0</v>
      </c>
      <c r="H7738" s="17">
        <v>1</v>
      </c>
      <c r="I7738" s="17">
        <v>0.87724076500000003</v>
      </c>
      <c r="J7738" s="17">
        <v>0.121528597</v>
      </c>
      <c r="K7738" s="17">
        <v>1.23E-3</v>
      </c>
    </row>
    <row r="7739" spans="1:11" x14ac:dyDescent="0.45">
      <c r="A7739" s="10" t="s">
        <v>69</v>
      </c>
      <c r="B7739" s="20">
        <v>0.99</v>
      </c>
      <c r="C7739" s="19">
        <v>1389</v>
      </c>
      <c r="D7739" s="19">
        <v>1069.0907810000001</v>
      </c>
      <c r="E7739" s="23">
        <v>6.2780926480000003</v>
      </c>
      <c r="F7739" s="23">
        <v>2.3295395289999998</v>
      </c>
      <c r="G7739" s="17">
        <v>0</v>
      </c>
      <c r="H7739" s="17">
        <v>1</v>
      </c>
      <c r="I7739" s="17">
        <v>0.87757992900000004</v>
      </c>
      <c r="J7739" s="17">
        <v>0.121192832</v>
      </c>
      <c r="K7739" s="17">
        <v>1.23E-3</v>
      </c>
    </row>
    <row r="7740" spans="1:11" x14ac:dyDescent="0.45">
      <c r="A7740" s="10" t="s">
        <v>69</v>
      </c>
      <c r="B7740" s="20">
        <v>0.99099999999999999</v>
      </c>
      <c r="C7740" s="19">
        <v>1390</v>
      </c>
      <c r="D7740" s="19">
        <v>1075.5081049999999</v>
      </c>
      <c r="E7740" s="23">
        <v>6.4173242860000004</v>
      </c>
      <c r="F7740" s="23">
        <v>2.3714320729999998</v>
      </c>
      <c r="G7740" s="17">
        <v>0</v>
      </c>
      <c r="H7740" s="17">
        <v>1</v>
      </c>
      <c r="I7740" s="17">
        <v>0.87766896999999999</v>
      </c>
      <c r="J7740" s="17">
        <v>0.121104684</v>
      </c>
      <c r="K7740" s="17">
        <v>1.23E-3</v>
      </c>
    </row>
    <row r="7741" spans="1:11" x14ac:dyDescent="0.45">
      <c r="A7741" s="10" t="s">
        <v>69</v>
      </c>
      <c r="B7741" s="20">
        <v>0.99199999999999999</v>
      </c>
      <c r="C7741" s="19">
        <v>1392</v>
      </c>
      <c r="D7741" s="19">
        <v>1088.6048370000001</v>
      </c>
      <c r="E7741" s="23">
        <v>6.5666698859999997</v>
      </c>
      <c r="F7741" s="23">
        <v>2.3830581999999998</v>
      </c>
      <c r="G7741" s="17">
        <v>0</v>
      </c>
      <c r="H7741" s="17">
        <v>1</v>
      </c>
      <c r="I7741" s="17">
        <v>0.87809241999999998</v>
      </c>
      <c r="J7741" s="17">
        <v>0.120685479</v>
      </c>
      <c r="K7741" s="17">
        <v>1.2199999999999999E-3</v>
      </c>
    </row>
    <row r="7742" spans="1:11" x14ac:dyDescent="0.45">
      <c r="A7742" s="10" t="s">
        <v>69</v>
      </c>
      <c r="B7742" s="20">
        <v>0.99299999999999999</v>
      </c>
      <c r="C7742" s="19">
        <v>1393</v>
      </c>
      <c r="D7742" s="19">
        <v>1095.2533490000001</v>
      </c>
      <c r="E7742" s="23">
        <v>6.6485120169999998</v>
      </c>
      <c r="F7742" s="23">
        <v>2.4151126669999998</v>
      </c>
      <c r="G7742" s="17">
        <v>0</v>
      </c>
      <c r="H7742" s="17">
        <v>1</v>
      </c>
      <c r="I7742" s="17">
        <v>0.87759842300000002</v>
      </c>
      <c r="J7742" s="17">
        <v>0.12118016400000001</v>
      </c>
      <c r="K7742" s="17">
        <v>1.2199999999999999E-3</v>
      </c>
    </row>
    <row r="7743" spans="1:11" x14ac:dyDescent="0.45">
      <c r="A7743" s="10" t="s">
        <v>69</v>
      </c>
      <c r="B7743" s="20">
        <v>0.99399999999999999</v>
      </c>
      <c r="C7743" s="19">
        <v>1394</v>
      </c>
      <c r="D7743" s="19">
        <v>1102.563553</v>
      </c>
      <c r="E7743" s="23">
        <v>7.3102039660000004</v>
      </c>
      <c r="F7743" s="23">
        <v>2.4314123360000002</v>
      </c>
      <c r="G7743" s="17">
        <v>0</v>
      </c>
      <c r="H7743" s="17">
        <v>1</v>
      </c>
      <c r="I7743" s="17">
        <v>0.87729560399999995</v>
      </c>
      <c r="J7743" s="17">
        <v>0.121483404</v>
      </c>
      <c r="K7743" s="17">
        <v>1.2199999999999999E-3</v>
      </c>
    </row>
    <row r="7744" spans="1:11" x14ac:dyDescent="0.45">
      <c r="A7744" s="10" t="s">
        <v>69</v>
      </c>
      <c r="B7744" s="20">
        <v>0.995</v>
      </c>
      <c r="C7744" s="19">
        <v>1396</v>
      </c>
      <c r="D7744" s="19">
        <v>1117.2782420000001</v>
      </c>
      <c r="E7744" s="23">
        <v>7.3852223889999999</v>
      </c>
      <c r="F7744" s="23">
        <v>2.4496109590000001</v>
      </c>
      <c r="G7744" s="17">
        <v>0</v>
      </c>
      <c r="H7744" s="17">
        <v>1</v>
      </c>
      <c r="I7744" s="17">
        <v>0.87759236600000001</v>
      </c>
      <c r="J7744" s="17">
        <v>0.121189596</v>
      </c>
      <c r="K7744" s="17">
        <v>1.2199999999999999E-3</v>
      </c>
    </row>
    <row r="7745" spans="1:11" x14ac:dyDescent="0.45">
      <c r="A7745" s="10" t="s">
        <v>69</v>
      </c>
      <c r="B7745" s="20">
        <v>0.996</v>
      </c>
      <c r="C7745" s="19">
        <v>1397</v>
      </c>
      <c r="D7745" s="19">
        <v>1126.0547819999999</v>
      </c>
      <c r="E7745" s="23">
        <v>8.7765405199999993</v>
      </c>
      <c r="F7745" s="23">
        <v>2.481931291</v>
      </c>
      <c r="G7745" s="17">
        <v>0</v>
      </c>
      <c r="H7745" s="17">
        <v>1</v>
      </c>
      <c r="I7745" s="17">
        <v>0.87786145299999996</v>
      </c>
      <c r="J7745" s="17">
        <v>0.120923185</v>
      </c>
      <c r="K7745" s="17">
        <v>1.2199999999999999E-3</v>
      </c>
    </row>
    <row r="7746" spans="1:11" x14ac:dyDescent="0.45">
      <c r="A7746" s="10" t="s">
        <v>69</v>
      </c>
      <c r="B7746" s="20">
        <v>0.997</v>
      </c>
      <c r="C7746" s="19">
        <v>1399</v>
      </c>
      <c r="D7746" s="19">
        <v>1147.627855</v>
      </c>
      <c r="E7746" s="23">
        <v>10.87609342</v>
      </c>
      <c r="F7746" s="23">
        <v>2.5042200999999999</v>
      </c>
      <c r="G7746" s="17">
        <v>0</v>
      </c>
      <c r="H7746" s="17">
        <v>1</v>
      </c>
      <c r="I7746" s="17">
        <v>0.87825465700000005</v>
      </c>
      <c r="J7746" s="17">
        <v>0.120533894</v>
      </c>
      <c r="K7746" s="17">
        <v>1.2099999999999999E-3</v>
      </c>
    </row>
    <row r="7747" spans="1:11" x14ac:dyDescent="0.45">
      <c r="A7747" s="10" t="s">
        <v>69</v>
      </c>
      <c r="B7747" s="20">
        <v>0.998</v>
      </c>
      <c r="C7747" s="19">
        <v>1400</v>
      </c>
      <c r="D7747" s="19">
        <v>1159.226412</v>
      </c>
      <c r="E7747" s="23">
        <v>11.598557749999999</v>
      </c>
      <c r="F7747" s="23">
        <v>2.555845084</v>
      </c>
      <c r="G7747" s="17">
        <v>0</v>
      </c>
      <c r="H7747" s="17">
        <v>1</v>
      </c>
      <c r="I7747" s="17">
        <v>0.87847326800000003</v>
      </c>
      <c r="J7747" s="17">
        <v>0.120317459</v>
      </c>
      <c r="K7747" s="17">
        <v>1.2099999999999999E-3</v>
      </c>
    </row>
    <row r="7748" spans="1:11" x14ac:dyDescent="0.45">
      <c r="A7748" s="10" t="s">
        <v>69</v>
      </c>
      <c r="B7748" s="20">
        <v>0.999</v>
      </c>
      <c r="C7748" s="19">
        <v>1401</v>
      </c>
      <c r="D7748" s="19">
        <v>1171.158013</v>
      </c>
      <c r="E7748" s="23">
        <v>11.93160015</v>
      </c>
      <c r="F7748" s="23">
        <v>2.5861188799999999</v>
      </c>
      <c r="G7748" s="17">
        <v>0</v>
      </c>
      <c r="H7748" s="17">
        <v>1</v>
      </c>
      <c r="I7748" s="17">
        <v>0.87862115299999999</v>
      </c>
      <c r="J7748" s="17">
        <v>0.120171045</v>
      </c>
      <c r="K7748" s="17">
        <v>1.2099999999999999E-3</v>
      </c>
    </row>
    <row r="7749" spans="1:11" x14ac:dyDescent="0.45">
      <c r="A7749" s="10" t="s">
        <v>69</v>
      </c>
      <c r="B7749" s="20">
        <v>1</v>
      </c>
      <c r="C7749" s="19">
        <v>1402</v>
      </c>
      <c r="D7749" s="19">
        <v>1184.4961619999999</v>
      </c>
      <c r="E7749" s="23">
        <v>13.338149339999999</v>
      </c>
      <c r="F7749" s="23">
        <v>2.6478793220000001</v>
      </c>
      <c r="G7749" s="17">
        <v>0</v>
      </c>
      <c r="H7749" s="17">
        <v>1</v>
      </c>
      <c r="I7749" s="17">
        <v>0.87871197899999998</v>
      </c>
      <c r="J7749" s="17">
        <v>0.120081123</v>
      </c>
      <c r="K7749" s="17">
        <v>1.2099999999999999E-3</v>
      </c>
    </row>
    <row r="7750" spans="1:11" x14ac:dyDescent="0.45">
      <c r="A7750" s="10" t="s">
        <v>71</v>
      </c>
      <c r="B7750" s="20">
        <v>0</v>
      </c>
      <c r="C7750" s="19">
        <v>141</v>
      </c>
      <c r="D7750" s="19">
        <v>0.110346684</v>
      </c>
      <c r="E7750" s="23">
        <v>1.2899999999999999E-3</v>
      </c>
      <c r="F7750" s="23">
        <v>1.14E-3</v>
      </c>
      <c r="G7750" s="17">
        <v>0</v>
      </c>
      <c r="H7750" s="17">
        <v>1</v>
      </c>
      <c r="I7750" s="17">
        <v>0.207774762</v>
      </c>
      <c r="J7750" s="17">
        <v>0.792225238</v>
      </c>
      <c r="K7750" s="17">
        <v>0</v>
      </c>
    </row>
    <row r="7751" spans="1:11" x14ac:dyDescent="0.45">
      <c r="A7751" s="10" t="s">
        <v>71</v>
      </c>
      <c r="B7751" s="20">
        <v>0.01</v>
      </c>
      <c r="C7751" s="19">
        <v>461</v>
      </c>
      <c r="D7751" s="19">
        <v>0.73258401399999995</v>
      </c>
      <c r="E7751" s="23">
        <v>2.7299999999999998E-3</v>
      </c>
      <c r="F7751" s="23">
        <v>2.2499999999999998E-3</v>
      </c>
      <c r="G7751" s="17">
        <v>0</v>
      </c>
      <c r="H7751" s="17">
        <v>1</v>
      </c>
      <c r="I7751" s="17">
        <v>0.18308236899999999</v>
      </c>
      <c r="J7751" s="17">
        <v>0.71118414900000004</v>
      </c>
      <c r="K7751" s="17">
        <v>0.105733482</v>
      </c>
    </row>
    <row r="7752" spans="1:11" x14ac:dyDescent="0.45">
      <c r="A7752" s="10" t="s">
        <v>71</v>
      </c>
      <c r="B7752" s="20">
        <v>0.02</v>
      </c>
      <c r="C7752" s="19">
        <v>767</v>
      </c>
      <c r="D7752" s="19">
        <v>1.7061192650000001</v>
      </c>
      <c r="E7752" s="23">
        <v>3.63E-3</v>
      </c>
      <c r="F7752" s="23">
        <v>3.2699999999999999E-3</v>
      </c>
      <c r="G7752" s="17">
        <v>0</v>
      </c>
      <c r="H7752" s="17">
        <v>1</v>
      </c>
      <c r="I7752" s="17">
        <v>0.14735757799999999</v>
      </c>
      <c r="J7752" s="17">
        <v>0.79360875500000005</v>
      </c>
      <c r="K7752" s="17">
        <v>5.8999999999999997E-2</v>
      </c>
    </row>
    <row r="7753" spans="1:11" x14ac:dyDescent="0.45">
      <c r="A7753" s="10" t="s">
        <v>71</v>
      </c>
      <c r="B7753" s="20">
        <v>0.03</v>
      </c>
      <c r="C7753" s="19">
        <v>1089</v>
      </c>
      <c r="D7753" s="19">
        <v>3.1886527899999999</v>
      </c>
      <c r="E7753" s="23">
        <v>5.1700000000000001E-3</v>
      </c>
      <c r="F7753" s="23">
        <v>4.5599999999999998E-3</v>
      </c>
      <c r="G7753" s="17">
        <v>0</v>
      </c>
      <c r="H7753" s="17">
        <v>1</v>
      </c>
      <c r="I7753" s="17">
        <v>0.140192657</v>
      </c>
      <c r="J7753" s="17">
        <v>0.75181764399999995</v>
      </c>
      <c r="K7753" s="17">
        <v>0.10798969899999999</v>
      </c>
    </row>
    <row r="7754" spans="1:11" x14ac:dyDescent="0.45">
      <c r="A7754" s="10" t="s">
        <v>71</v>
      </c>
      <c r="B7754" s="20">
        <v>0.04</v>
      </c>
      <c r="C7754" s="19">
        <v>1386</v>
      </c>
      <c r="D7754" s="19">
        <v>4.8991192909999999</v>
      </c>
      <c r="E7754" s="23">
        <v>6.1399999999999996E-3</v>
      </c>
      <c r="F7754" s="23">
        <v>5.5900000000000004E-3</v>
      </c>
      <c r="G7754" s="17">
        <v>0</v>
      </c>
      <c r="H7754" s="17">
        <v>1</v>
      </c>
      <c r="I7754" s="17">
        <v>0.18576743300000001</v>
      </c>
      <c r="J7754" s="17">
        <v>0.73222689299999999</v>
      </c>
      <c r="K7754" s="17">
        <v>8.2000000000000003E-2</v>
      </c>
    </row>
    <row r="7755" spans="1:11" x14ac:dyDescent="0.45">
      <c r="A7755" s="10" t="s">
        <v>71</v>
      </c>
      <c r="B7755" s="20">
        <v>0.05</v>
      </c>
      <c r="C7755" s="19">
        <v>1704</v>
      </c>
      <c r="D7755" s="19">
        <v>7.001835775</v>
      </c>
      <c r="E7755" s="23">
        <v>7.1999999999999998E-3</v>
      </c>
      <c r="F7755" s="23">
        <v>6.4000000000000003E-3</v>
      </c>
      <c r="G7755" s="17">
        <v>0</v>
      </c>
      <c r="H7755" s="17">
        <v>1</v>
      </c>
      <c r="I7755" s="17">
        <v>0.147430589</v>
      </c>
      <c r="J7755" s="17">
        <v>0.796019429</v>
      </c>
      <c r="K7755" s="17">
        <v>5.6500000000000002E-2</v>
      </c>
    </row>
    <row r="7756" spans="1:11" x14ac:dyDescent="0.45">
      <c r="A7756" s="10" t="s">
        <v>71</v>
      </c>
      <c r="B7756" s="20">
        <v>0.06</v>
      </c>
      <c r="C7756" s="19">
        <v>2021</v>
      </c>
      <c r="D7756" s="19">
        <v>9.3776958789999991</v>
      </c>
      <c r="E7756" s="23">
        <v>7.8899999999999994E-3</v>
      </c>
      <c r="F7756" s="23">
        <v>7.1599999999999997E-3</v>
      </c>
      <c r="G7756" s="17">
        <v>0</v>
      </c>
      <c r="H7756" s="17">
        <v>1</v>
      </c>
      <c r="I7756" s="17">
        <v>0.13399317199999999</v>
      </c>
      <c r="J7756" s="17">
        <v>0.81140382600000005</v>
      </c>
      <c r="K7756" s="17">
        <v>5.4600000000000003E-2</v>
      </c>
    </row>
    <row r="7757" spans="1:11" x14ac:dyDescent="0.45">
      <c r="A7757" s="10" t="s">
        <v>71</v>
      </c>
      <c r="B7757" s="20">
        <v>7.0000000000000007E-2</v>
      </c>
      <c r="C7757" s="19">
        <v>2303</v>
      </c>
      <c r="D7757" s="19">
        <v>11.817359590000001</v>
      </c>
      <c r="E7757" s="23">
        <v>8.9499999999999996E-3</v>
      </c>
      <c r="F7757" s="23">
        <v>7.92E-3</v>
      </c>
      <c r="G7757" s="17">
        <v>0</v>
      </c>
      <c r="H7757" s="17">
        <v>1</v>
      </c>
      <c r="I7757" s="17">
        <v>0.14997074399999999</v>
      </c>
      <c r="J7757" s="17">
        <v>0.80164840699999995</v>
      </c>
      <c r="K7757" s="17">
        <v>4.8399999999999999E-2</v>
      </c>
    </row>
    <row r="7758" spans="1:11" x14ac:dyDescent="0.45">
      <c r="A7758" s="10" t="s">
        <v>71</v>
      </c>
      <c r="B7758" s="20">
        <v>0.08</v>
      </c>
      <c r="C7758" s="19">
        <v>2644</v>
      </c>
      <c r="D7758" s="19">
        <v>15.099171569999999</v>
      </c>
      <c r="E7758" s="23">
        <v>1.03E-2</v>
      </c>
      <c r="F7758" s="23">
        <v>8.9800000000000001E-3</v>
      </c>
      <c r="G7758" s="17">
        <v>0</v>
      </c>
      <c r="H7758" s="17">
        <v>1</v>
      </c>
      <c r="I7758" s="17">
        <v>0.160902565</v>
      </c>
      <c r="J7758" s="17">
        <v>0.80080571099999998</v>
      </c>
      <c r="K7758" s="17">
        <v>3.8300000000000001E-2</v>
      </c>
    </row>
    <row r="7759" spans="1:11" x14ac:dyDescent="0.45">
      <c r="A7759" s="10" t="s">
        <v>71</v>
      </c>
      <c r="B7759" s="20">
        <v>0.09</v>
      </c>
      <c r="C7759" s="19">
        <v>2956</v>
      </c>
      <c r="D7759" s="19">
        <v>18.486865160000001</v>
      </c>
      <c r="E7759" s="23">
        <v>1.14E-2</v>
      </c>
      <c r="F7759" s="23">
        <v>9.92E-3</v>
      </c>
      <c r="G7759" s="17">
        <v>0</v>
      </c>
      <c r="H7759" s="17">
        <v>1</v>
      </c>
      <c r="I7759" s="17">
        <v>0.17536332800000001</v>
      </c>
      <c r="J7759" s="17">
        <v>0.79378416699999998</v>
      </c>
      <c r="K7759" s="17">
        <v>3.09E-2</v>
      </c>
    </row>
    <row r="7760" spans="1:11" x14ac:dyDescent="0.45">
      <c r="A7760" s="10" t="s">
        <v>71</v>
      </c>
      <c r="B7760" s="20">
        <v>0.1</v>
      </c>
      <c r="C7760" s="19">
        <v>3263</v>
      </c>
      <c r="D7760" s="19">
        <v>22.158175010000001</v>
      </c>
      <c r="E7760" s="23">
        <v>1.2500000000000001E-2</v>
      </c>
      <c r="F7760" s="23">
        <v>1.09E-2</v>
      </c>
      <c r="G7760" s="17">
        <v>0</v>
      </c>
      <c r="H7760" s="17">
        <v>1</v>
      </c>
      <c r="I7760" s="17">
        <v>0.194651043</v>
      </c>
      <c r="J7760" s="17">
        <v>0.77937706699999998</v>
      </c>
      <c r="K7760" s="17">
        <v>2.5999999999999999E-2</v>
      </c>
    </row>
    <row r="7761" spans="1:11" x14ac:dyDescent="0.45">
      <c r="A7761" s="10" t="s">
        <v>71</v>
      </c>
      <c r="B7761" s="20">
        <v>0.11</v>
      </c>
      <c r="C7761" s="19">
        <v>3537</v>
      </c>
      <c r="D7761" s="19">
        <v>25.655049009999999</v>
      </c>
      <c r="E7761" s="23">
        <v>1.3100000000000001E-2</v>
      </c>
      <c r="F7761" s="23">
        <v>1.17E-2</v>
      </c>
      <c r="G7761" s="17">
        <v>0</v>
      </c>
      <c r="H7761" s="17">
        <v>1</v>
      </c>
      <c r="I7761" s="17">
        <v>0.186805628</v>
      </c>
      <c r="J7761" s="17">
        <v>0.78780774099999995</v>
      </c>
      <c r="K7761" s="17">
        <v>2.5399999999999999E-2</v>
      </c>
    </row>
    <row r="7762" spans="1:11" x14ac:dyDescent="0.45">
      <c r="A7762" s="10" t="s">
        <v>71</v>
      </c>
      <c r="B7762" s="20">
        <v>0.12</v>
      </c>
      <c r="C7762" s="19">
        <v>3884</v>
      </c>
      <c r="D7762" s="19">
        <v>30.350616209999998</v>
      </c>
      <c r="E7762" s="23">
        <v>1.41E-2</v>
      </c>
      <c r="F7762" s="23">
        <v>1.26E-2</v>
      </c>
      <c r="G7762" s="17">
        <v>0</v>
      </c>
      <c r="H7762" s="17">
        <v>1</v>
      </c>
      <c r="I7762" s="17">
        <v>0.186440881</v>
      </c>
      <c r="J7762" s="17">
        <v>0.79217314599999999</v>
      </c>
      <c r="K7762" s="17">
        <v>2.1399999999999999E-2</v>
      </c>
    </row>
    <row r="7763" spans="1:11" x14ac:dyDescent="0.45">
      <c r="A7763" s="10" t="s">
        <v>71</v>
      </c>
      <c r="B7763" s="20">
        <v>0.13</v>
      </c>
      <c r="C7763" s="19">
        <v>4198</v>
      </c>
      <c r="D7763" s="19">
        <v>34.920172999999998</v>
      </c>
      <c r="E7763" s="23">
        <v>1.5100000000000001E-2</v>
      </c>
      <c r="F7763" s="23">
        <v>1.34E-2</v>
      </c>
      <c r="G7763" s="17">
        <v>0</v>
      </c>
      <c r="H7763" s="17">
        <v>1</v>
      </c>
      <c r="I7763" s="17">
        <v>0.19384300600000001</v>
      </c>
      <c r="J7763" s="17">
        <v>0.78760082899999995</v>
      </c>
      <c r="K7763" s="17">
        <v>1.8599999999999998E-2</v>
      </c>
    </row>
    <row r="7764" spans="1:11" x14ac:dyDescent="0.45">
      <c r="A7764" s="10" t="s">
        <v>71</v>
      </c>
      <c r="B7764" s="20">
        <v>0.14000000000000001</v>
      </c>
      <c r="C7764" s="19">
        <v>4544</v>
      </c>
      <c r="D7764" s="19">
        <v>40.350937010000003</v>
      </c>
      <c r="E7764" s="23">
        <v>1.6199999999999999E-2</v>
      </c>
      <c r="F7764" s="23">
        <v>1.43E-2</v>
      </c>
      <c r="G7764" s="17">
        <v>0</v>
      </c>
      <c r="H7764" s="17">
        <v>1</v>
      </c>
      <c r="I7764" s="17">
        <v>0.20419901500000001</v>
      </c>
      <c r="J7764" s="17">
        <v>0.77959407300000005</v>
      </c>
      <c r="K7764" s="17">
        <v>1.6199999999999999E-2</v>
      </c>
    </row>
    <row r="7765" spans="1:11" x14ac:dyDescent="0.45">
      <c r="A7765" s="10" t="s">
        <v>71</v>
      </c>
      <c r="B7765" s="20">
        <v>0.15</v>
      </c>
      <c r="C7765" s="19">
        <v>4824</v>
      </c>
      <c r="D7765" s="19">
        <v>45.049593549999997</v>
      </c>
      <c r="E7765" s="23">
        <v>1.72E-2</v>
      </c>
      <c r="F7765" s="23">
        <v>1.5100000000000001E-2</v>
      </c>
      <c r="G7765" s="17">
        <v>0</v>
      </c>
      <c r="H7765" s="17">
        <v>1</v>
      </c>
      <c r="I7765" s="17">
        <v>0.19884759799999999</v>
      </c>
      <c r="J7765" s="17">
        <v>0.78648961799999995</v>
      </c>
      <c r="K7765" s="17">
        <v>1.47E-2</v>
      </c>
    </row>
    <row r="7766" spans="1:11" x14ac:dyDescent="0.45">
      <c r="A7766" s="10" t="s">
        <v>71</v>
      </c>
      <c r="B7766" s="20">
        <v>0.16</v>
      </c>
      <c r="C7766" s="19">
        <v>5133</v>
      </c>
      <c r="D7766" s="19">
        <v>50.415252539999997</v>
      </c>
      <c r="E7766" s="23">
        <v>1.7600000000000001E-2</v>
      </c>
      <c r="F7766" s="23">
        <v>1.5900000000000001E-2</v>
      </c>
      <c r="G7766" s="17">
        <v>0</v>
      </c>
      <c r="H7766" s="17">
        <v>1</v>
      </c>
      <c r="I7766" s="17">
        <v>0.183006434</v>
      </c>
      <c r="J7766" s="17">
        <v>0.80396801399999995</v>
      </c>
      <c r="K7766" s="17">
        <v>1.2999999999999999E-2</v>
      </c>
    </row>
    <row r="7767" spans="1:11" x14ac:dyDescent="0.45">
      <c r="A7767" s="10" t="s">
        <v>71</v>
      </c>
      <c r="B7767" s="20">
        <v>0.17</v>
      </c>
      <c r="C7767" s="19">
        <v>5424</v>
      </c>
      <c r="D7767" s="19">
        <v>55.699585339999999</v>
      </c>
      <c r="E7767" s="23">
        <v>1.8499999999999999E-2</v>
      </c>
      <c r="F7767" s="23">
        <v>1.67E-2</v>
      </c>
      <c r="G7767" s="17">
        <v>0</v>
      </c>
      <c r="H7767" s="17">
        <v>1</v>
      </c>
      <c r="I7767" s="17">
        <v>0.19169492899999999</v>
      </c>
      <c r="J7767" s="17">
        <v>0.796479928</v>
      </c>
      <c r="K7767" s="17">
        <v>1.18E-2</v>
      </c>
    </row>
    <row r="7768" spans="1:11" x14ac:dyDescent="0.45">
      <c r="A7768" s="10" t="s">
        <v>71</v>
      </c>
      <c r="B7768" s="20">
        <v>0.18</v>
      </c>
      <c r="C7768" s="19">
        <v>5754</v>
      </c>
      <c r="D7768" s="19">
        <v>61.891221160000001</v>
      </c>
      <c r="E7768" s="23">
        <v>1.9199999999999998E-2</v>
      </c>
      <c r="F7768" s="23">
        <v>1.7399999999999999E-2</v>
      </c>
      <c r="G7768" s="17">
        <v>0</v>
      </c>
      <c r="H7768" s="17">
        <v>1</v>
      </c>
      <c r="I7768" s="17">
        <v>0.179963489</v>
      </c>
      <c r="J7768" s="17">
        <v>0.80942307899999999</v>
      </c>
      <c r="K7768" s="17">
        <v>1.06E-2</v>
      </c>
    </row>
    <row r="7769" spans="1:11" x14ac:dyDescent="0.45">
      <c r="A7769" s="10" t="s">
        <v>71</v>
      </c>
      <c r="B7769" s="20">
        <v>0.19</v>
      </c>
      <c r="C7769" s="19">
        <v>6067</v>
      </c>
      <c r="D7769" s="19">
        <v>68.003893719999994</v>
      </c>
      <c r="E7769" s="23">
        <v>0.02</v>
      </c>
      <c r="F7769" s="23">
        <v>1.8100000000000002E-2</v>
      </c>
      <c r="G7769" s="17">
        <v>0</v>
      </c>
      <c r="H7769" s="17">
        <v>1</v>
      </c>
      <c r="I7769" s="17">
        <v>0.180430181</v>
      </c>
      <c r="J7769" s="17">
        <v>0.80960380499999995</v>
      </c>
      <c r="K7769" s="17">
        <v>9.9699999999999997E-3</v>
      </c>
    </row>
    <row r="7770" spans="1:11" x14ac:dyDescent="0.45">
      <c r="A7770" s="10" t="s">
        <v>71</v>
      </c>
      <c r="B7770" s="20">
        <v>0.2</v>
      </c>
      <c r="C7770" s="19">
        <v>6376</v>
      </c>
      <c r="D7770" s="19">
        <v>74.372066700000005</v>
      </c>
      <c r="E7770" s="23">
        <v>2.1000000000000001E-2</v>
      </c>
      <c r="F7770" s="23">
        <v>1.8800000000000001E-2</v>
      </c>
      <c r="G7770" s="17">
        <v>0</v>
      </c>
      <c r="H7770" s="17">
        <v>1</v>
      </c>
      <c r="I7770" s="17">
        <v>0.18161707099999999</v>
      </c>
      <c r="J7770" s="17">
        <v>0.80523320799999998</v>
      </c>
      <c r="K7770" s="17">
        <v>1.3100000000000001E-2</v>
      </c>
    </row>
    <row r="7771" spans="1:11" x14ac:dyDescent="0.45">
      <c r="A7771" s="10" t="s">
        <v>71</v>
      </c>
      <c r="B7771" s="20">
        <v>0.21</v>
      </c>
      <c r="C7771" s="19">
        <v>6685</v>
      </c>
      <c r="D7771" s="19">
        <v>80.969154500000002</v>
      </c>
      <c r="E7771" s="23">
        <v>2.1600000000000001E-2</v>
      </c>
      <c r="F7771" s="23">
        <v>1.95E-2</v>
      </c>
      <c r="G7771" s="17">
        <v>0</v>
      </c>
      <c r="H7771" s="17">
        <v>1</v>
      </c>
      <c r="I7771" s="17">
        <v>0.172079702</v>
      </c>
      <c r="J7771" s="17">
        <v>0.81402209400000003</v>
      </c>
      <c r="K7771" s="17">
        <v>1.3899999999999999E-2</v>
      </c>
    </row>
    <row r="7772" spans="1:11" x14ac:dyDescent="0.45">
      <c r="A7772" s="10" t="s">
        <v>71</v>
      </c>
      <c r="B7772" s="20">
        <v>0.22</v>
      </c>
      <c r="C7772" s="19">
        <v>6995</v>
      </c>
      <c r="D7772" s="19">
        <v>87.874422170000003</v>
      </c>
      <c r="E7772" s="23">
        <v>2.3E-2</v>
      </c>
      <c r="F7772" s="23">
        <v>2.0199999999999999E-2</v>
      </c>
      <c r="G7772" s="17">
        <v>0</v>
      </c>
      <c r="H7772" s="17">
        <v>1</v>
      </c>
      <c r="I7772" s="17">
        <v>0.17767983100000001</v>
      </c>
      <c r="J7772" s="17">
        <v>0.80948816499999998</v>
      </c>
      <c r="K7772" s="17">
        <v>1.2800000000000001E-2</v>
      </c>
    </row>
    <row r="7773" spans="1:11" x14ac:dyDescent="0.45">
      <c r="A7773" s="10" t="s">
        <v>71</v>
      </c>
      <c r="B7773" s="20">
        <v>0.23</v>
      </c>
      <c r="C7773" s="19">
        <v>7346</v>
      </c>
      <c r="D7773" s="19">
        <v>96.081128169999999</v>
      </c>
      <c r="E7773" s="23">
        <v>2.3699999999999999E-2</v>
      </c>
      <c r="F7773" s="23">
        <v>2.1000000000000001E-2</v>
      </c>
      <c r="G7773" s="17">
        <v>0</v>
      </c>
      <c r="H7773" s="17">
        <v>1</v>
      </c>
      <c r="I7773" s="17">
        <v>0.18375338899999999</v>
      </c>
      <c r="J7773" s="17">
        <v>0.80453693900000001</v>
      </c>
      <c r="K7773" s="17">
        <v>1.17E-2</v>
      </c>
    </row>
    <row r="7774" spans="1:11" x14ac:dyDescent="0.45">
      <c r="A7774" s="10" t="s">
        <v>71</v>
      </c>
      <c r="B7774" s="20">
        <v>0.24</v>
      </c>
      <c r="C7774" s="19">
        <v>7624</v>
      </c>
      <c r="D7774" s="19">
        <v>102.7302706</v>
      </c>
      <c r="E7774" s="23">
        <v>2.41E-2</v>
      </c>
      <c r="F7774" s="23">
        <v>2.1700000000000001E-2</v>
      </c>
      <c r="G7774" s="17">
        <v>0</v>
      </c>
      <c r="H7774" s="17">
        <v>1</v>
      </c>
      <c r="I7774" s="17">
        <v>0.18896341899999999</v>
      </c>
      <c r="J7774" s="17">
        <v>0.79990828000000003</v>
      </c>
      <c r="K7774" s="17">
        <v>1.11E-2</v>
      </c>
    </row>
    <row r="7775" spans="1:11" x14ac:dyDescent="0.45">
      <c r="A7775" s="10" t="s">
        <v>71</v>
      </c>
      <c r="B7775" s="20">
        <v>0.25</v>
      </c>
      <c r="C7775" s="19">
        <v>7936</v>
      </c>
      <c r="D7775" s="19">
        <v>110.39389679999999</v>
      </c>
      <c r="E7775" s="23">
        <v>2.4899999999999999E-2</v>
      </c>
      <c r="F7775" s="23">
        <v>2.24E-2</v>
      </c>
      <c r="G7775" s="17">
        <v>0</v>
      </c>
      <c r="H7775" s="17">
        <v>1</v>
      </c>
      <c r="I7775" s="17">
        <v>0.18567857900000001</v>
      </c>
      <c r="J7775" s="17">
        <v>0.80389949500000002</v>
      </c>
      <c r="K7775" s="17">
        <v>1.04E-2</v>
      </c>
    </row>
    <row r="7776" spans="1:11" x14ac:dyDescent="0.45">
      <c r="A7776" s="10" t="s">
        <v>71</v>
      </c>
      <c r="B7776" s="20">
        <v>0.26</v>
      </c>
      <c r="C7776" s="19">
        <v>8241</v>
      </c>
      <c r="D7776" s="19">
        <v>118.1046328</v>
      </c>
      <c r="E7776" s="23">
        <v>2.5700000000000001E-2</v>
      </c>
      <c r="F7776" s="23">
        <v>2.3144121E-2</v>
      </c>
      <c r="G7776" s="17">
        <v>0</v>
      </c>
      <c r="H7776" s="17">
        <v>1</v>
      </c>
      <c r="I7776" s="17">
        <v>0.17932738200000001</v>
      </c>
      <c r="J7776" s="17">
        <v>0.80931087499999999</v>
      </c>
      <c r="K7776" s="17">
        <v>1.14E-2</v>
      </c>
    </row>
    <row r="7777" spans="1:11" x14ac:dyDescent="0.45">
      <c r="A7777" s="10" t="s">
        <v>71</v>
      </c>
      <c r="B7777" s="20">
        <v>0.27</v>
      </c>
      <c r="C7777" s="19">
        <v>8481</v>
      </c>
      <c r="D7777" s="19">
        <v>124.416273</v>
      </c>
      <c r="E7777" s="23">
        <v>2.6599999999999999E-2</v>
      </c>
      <c r="F7777" s="23">
        <v>2.3699999999999999E-2</v>
      </c>
      <c r="G7777" s="17">
        <v>0</v>
      </c>
      <c r="H7777" s="17">
        <v>1</v>
      </c>
      <c r="I7777" s="17">
        <v>0.18444293</v>
      </c>
      <c r="J7777" s="17">
        <v>0.80473044299999996</v>
      </c>
      <c r="K7777" s="17">
        <v>1.0800000000000001E-2</v>
      </c>
    </row>
    <row r="7778" spans="1:11" x14ac:dyDescent="0.45">
      <c r="A7778" s="10" t="s">
        <v>71</v>
      </c>
      <c r="B7778" s="20">
        <v>0.28000000000000003</v>
      </c>
      <c r="C7778" s="19">
        <v>8901</v>
      </c>
      <c r="D7778" s="19">
        <v>135.70776739999999</v>
      </c>
      <c r="E7778" s="23">
        <v>2.7199999999999998E-2</v>
      </c>
      <c r="F7778" s="23">
        <v>2.46E-2</v>
      </c>
      <c r="G7778" s="17">
        <v>0</v>
      </c>
      <c r="H7778" s="17">
        <v>1</v>
      </c>
      <c r="I7778" s="17">
        <v>0.17567399</v>
      </c>
      <c r="J7778" s="17">
        <v>0.81338856199999998</v>
      </c>
      <c r="K7778" s="17">
        <v>1.09E-2</v>
      </c>
    </row>
    <row r="7779" spans="1:11" x14ac:dyDescent="0.45">
      <c r="A7779" s="10" t="s">
        <v>71</v>
      </c>
      <c r="B7779" s="20">
        <v>0.28999999999999998</v>
      </c>
      <c r="C7779" s="19">
        <v>9201</v>
      </c>
      <c r="D7779" s="19">
        <v>144.03098990000001</v>
      </c>
      <c r="E7779" s="23">
        <v>2.8199999999999999E-2</v>
      </c>
      <c r="F7779" s="23">
        <v>2.53E-2</v>
      </c>
      <c r="G7779" s="17">
        <v>0</v>
      </c>
      <c r="H7779" s="17">
        <v>1</v>
      </c>
      <c r="I7779" s="17">
        <v>0.17464782300000001</v>
      </c>
      <c r="J7779" s="17">
        <v>0.81502724400000004</v>
      </c>
      <c r="K7779" s="17">
        <v>1.03E-2</v>
      </c>
    </row>
    <row r="7780" spans="1:11" x14ac:dyDescent="0.45">
      <c r="A7780" s="10" t="s">
        <v>71</v>
      </c>
      <c r="B7780" s="20">
        <v>0.3</v>
      </c>
      <c r="C7780" s="19">
        <v>9482</v>
      </c>
      <c r="D7780" s="19">
        <v>152.0971921</v>
      </c>
      <c r="E7780" s="23">
        <v>2.93E-2</v>
      </c>
      <c r="F7780" s="23">
        <v>2.5899999999999999E-2</v>
      </c>
      <c r="G7780" s="17">
        <v>0</v>
      </c>
      <c r="H7780" s="17">
        <v>1</v>
      </c>
      <c r="I7780" s="17">
        <v>0.17192813800000001</v>
      </c>
      <c r="J7780" s="17">
        <v>0.81821872900000003</v>
      </c>
      <c r="K7780" s="17">
        <v>9.8499999999999994E-3</v>
      </c>
    </row>
    <row r="7781" spans="1:11" x14ac:dyDescent="0.45">
      <c r="A7781" s="10" t="s">
        <v>71</v>
      </c>
      <c r="B7781" s="20">
        <v>0.31</v>
      </c>
      <c r="C7781" s="19">
        <v>9802</v>
      </c>
      <c r="D7781" s="19">
        <v>161.62618699999999</v>
      </c>
      <c r="E7781" s="23">
        <v>3.0200000000000001E-2</v>
      </c>
      <c r="F7781" s="23">
        <v>2.6599999999999999E-2</v>
      </c>
      <c r="G7781" s="17">
        <v>0</v>
      </c>
      <c r="H7781" s="17">
        <v>1</v>
      </c>
      <c r="I7781" s="17">
        <v>0.18282405800000001</v>
      </c>
      <c r="J7781" s="17">
        <v>0.80791269200000004</v>
      </c>
      <c r="K7781" s="17">
        <v>9.2599999999999991E-3</v>
      </c>
    </row>
    <row r="7782" spans="1:11" x14ac:dyDescent="0.45">
      <c r="A7782" s="10" t="s">
        <v>71</v>
      </c>
      <c r="B7782" s="20">
        <v>0.32</v>
      </c>
      <c r="C7782" s="19">
        <v>10117</v>
      </c>
      <c r="D7782" s="19">
        <v>171.29196469999999</v>
      </c>
      <c r="E7782" s="23">
        <v>3.1E-2</v>
      </c>
      <c r="F7782" s="23">
        <v>2.7300000000000001E-2</v>
      </c>
      <c r="G7782" s="17">
        <v>0</v>
      </c>
      <c r="H7782" s="17">
        <v>1</v>
      </c>
      <c r="I7782" s="17">
        <v>0.187150023</v>
      </c>
      <c r="J7782" s="17">
        <v>0.80411559499999996</v>
      </c>
      <c r="K7782" s="17">
        <v>8.7299999999999999E-3</v>
      </c>
    </row>
    <row r="7783" spans="1:11" x14ac:dyDescent="0.45">
      <c r="A7783" s="10" t="s">
        <v>71</v>
      </c>
      <c r="B7783" s="20">
        <v>0.33</v>
      </c>
      <c r="C7783" s="19">
        <v>10386</v>
      </c>
      <c r="D7783" s="19">
        <v>179.67034290000001</v>
      </c>
      <c r="E7783" s="23">
        <v>3.1399999999999997E-2</v>
      </c>
      <c r="F7783" s="23">
        <v>2.8000000000000001E-2</v>
      </c>
      <c r="G7783" s="17">
        <v>0</v>
      </c>
      <c r="H7783" s="17">
        <v>1</v>
      </c>
      <c r="I7783" s="17">
        <v>0.20805680700000001</v>
      </c>
      <c r="J7783" s="17">
        <v>0.78362560199999998</v>
      </c>
      <c r="K7783" s="17">
        <v>8.3199999999999993E-3</v>
      </c>
    </row>
    <row r="7784" spans="1:11" x14ac:dyDescent="0.45">
      <c r="A7784" s="10" t="s">
        <v>71</v>
      </c>
      <c r="B7784" s="20">
        <v>0.34</v>
      </c>
      <c r="C7784" s="19">
        <v>10739</v>
      </c>
      <c r="D7784" s="19">
        <v>190.86916199999999</v>
      </c>
      <c r="E7784" s="23">
        <v>3.2099999999999997E-2</v>
      </c>
      <c r="F7784" s="23">
        <v>2.8799999999999999E-2</v>
      </c>
      <c r="G7784" s="17">
        <v>0</v>
      </c>
      <c r="H7784" s="17">
        <v>1</v>
      </c>
      <c r="I7784" s="17">
        <v>0.20931706</v>
      </c>
      <c r="J7784" s="17">
        <v>0.78175517800000005</v>
      </c>
      <c r="K7784" s="17">
        <v>8.9300000000000004E-3</v>
      </c>
    </row>
    <row r="7785" spans="1:11" x14ac:dyDescent="0.45">
      <c r="A7785" s="10" t="s">
        <v>71</v>
      </c>
      <c r="B7785" s="20">
        <v>0.35</v>
      </c>
      <c r="C7785" s="19">
        <v>11049</v>
      </c>
      <c r="D7785" s="19">
        <v>201.00963630000001</v>
      </c>
      <c r="E7785" s="23">
        <v>3.3399999999999999E-2</v>
      </c>
      <c r="F7785" s="23">
        <v>2.9499999999999998E-2</v>
      </c>
      <c r="G7785" s="17">
        <v>0</v>
      </c>
      <c r="H7785" s="17">
        <v>1</v>
      </c>
      <c r="I7785" s="17">
        <v>0.21817563000000001</v>
      </c>
      <c r="J7785" s="17">
        <v>0.77333123400000003</v>
      </c>
      <c r="K7785" s="17">
        <v>8.4899999999999993E-3</v>
      </c>
    </row>
    <row r="7786" spans="1:11" x14ac:dyDescent="0.45">
      <c r="A7786" s="10" t="s">
        <v>71</v>
      </c>
      <c r="B7786" s="20">
        <v>0.36</v>
      </c>
      <c r="C7786" s="19">
        <v>11361</v>
      </c>
      <c r="D7786" s="19">
        <v>211.52946969999999</v>
      </c>
      <c r="E7786" s="23">
        <v>3.4200000000000001E-2</v>
      </c>
      <c r="F7786" s="23">
        <v>3.0200000000000001E-2</v>
      </c>
      <c r="G7786" s="17">
        <v>0</v>
      </c>
      <c r="H7786" s="17">
        <v>1</v>
      </c>
      <c r="I7786" s="17">
        <v>0.22276446899999999</v>
      </c>
      <c r="J7786" s="17">
        <v>0.76913463000000004</v>
      </c>
      <c r="K7786" s="17">
        <v>8.0999999999999996E-3</v>
      </c>
    </row>
    <row r="7787" spans="1:11" x14ac:dyDescent="0.45">
      <c r="A7787" s="10" t="s">
        <v>71</v>
      </c>
      <c r="B7787" s="20">
        <v>0.37</v>
      </c>
      <c r="C7787" s="19">
        <v>11672</v>
      </c>
      <c r="D7787" s="19">
        <v>222.2575348</v>
      </c>
      <c r="E7787" s="23">
        <v>3.4799999999999998E-2</v>
      </c>
      <c r="F7787" s="23">
        <v>3.09E-2</v>
      </c>
      <c r="G7787" s="17">
        <v>0</v>
      </c>
      <c r="H7787" s="17">
        <v>1</v>
      </c>
      <c r="I7787" s="17">
        <v>0.223111211</v>
      </c>
      <c r="J7787" s="17">
        <v>0.76912750200000002</v>
      </c>
      <c r="K7787" s="17">
        <v>7.7600000000000004E-3</v>
      </c>
    </row>
    <row r="7788" spans="1:11" x14ac:dyDescent="0.45">
      <c r="A7788" s="10" t="s">
        <v>71</v>
      </c>
      <c r="B7788" s="20">
        <v>0.38</v>
      </c>
      <c r="C7788" s="19">
        <v>11983</v>
      </c>
      <c r="D7788" s="19">
        <v>233.2741211</v>
      </c>
      <c r="E7788" s="23">
        <v>3.5999999999999997E-2</v>
      </c>
      <c r="F7788" s="23">
        <v>3.1699999999999999E-2</v>
      </c>
      <c r="G7788" s="17">
        <v>0</v>
      </c>
      <c r="H7788" s="17">
        <v>1</v>
      </c>
      <c r="I7788" s="17">
        <v>0.233043058</v>
      </c>
      <c r="J7788" s="17">
        <v>0.75954589900000002</v>
      </c>
      <c r="K7788" s="17">
        <v>7.4099999999999999E-3</v>
      </c>
    </row>
    <row r="7789" spans="1:11" x14ac:dyDescent="0.45">
      <c r="A7789" s="10" t="s">
        <v>71</v>
      </c>
      <c r="B7789" s="20">
        <v>0.39</v>
      </c>
      <c r="C7789" s="19">
        <v>12227</v>
      </c>
      <c r="D7789" s="19">
        <v>242.1371479</v>
      </c>
      <c r="E7789" s="23">
        <v>3.6799999999999999E-2</v>
      </c>
      <c r="F7789" s="23">
        <v>3.2300000000000002E-2</v>
      </c>
      <c r="G7789" s="17">
        <v>0</v>
      </c>
      <c r="H7789" s="17">
        <v>1</v>
      </c>
      <c r="I7789" s="17">
        <v>0.23886343299999999</v>
      </c>
      <c r="J7789" s="17">
        <v>0.753988349</v>
      </c>
      <c r="K7789" s="17">
        <v>7.1500000000000001E-3</v>
      </c>
    </row>
    <row r="7790" spans="1:11" x14ac:dyDescent="0.45">
      <c r="A7790" s="10" t="s">
        <v>71</v>
      </c>
      <c r="B7790" s="20">
        <v>0.4</v>
      </c>
      <c r="C7790" s="19">
        <v>12606</v>
      </c>
      <c r="D7790" s="19">
        <v>256.24357750000001</v>
      </c>
      <c r="E7790" s="23">
        <v>3.7699999999999997E-2</v>
      </c>
      <c r="F7790" s="23">
        <v>3.32E-2</v>
      </c>
      <c r="G7790" s="17">
        <v>0</v>
      </c>
      <c r="H7790" s="17">
        <v>1</v>
      </c>
      <c r="I7790" s="17">
        <v>0.23390946900000001</v>
      </c>
      <c r="J7790" s="17">
        <v>0.75930171199999996</v>
      </c>
      <c r="K7790" s="17">
        <v>6.79E-3</v>
      </c>
    </row>
    <row r="7791" spans="1:11" x14ac:dyDescent="0.45">
      <c r="A7791" s="10" t="s">
        <v>71</v>
      </c>
      <c r="B7791" s="20">
        <v>0.41</v>
      </c>
      <c r="C7791" s="19">
        <v>12920</v>
      </c>
      <c r="D7791" s="19">
        <v>268.2377462</v>
      </c>
      <c r="E7791" s="23">
        <v>3.8677283999999999E-2</v>
      </c>
      <c r="F7791" s="23">
        <v>3.39E-2</v>
      </c>
      <c r="G7791" s="17">
        <v>0</v>
      </c>
      <c r="H7791" s="17">
        <v>1</v>
      </c>
      <c r="I7791" s="17">
        <v>0.24483554599999999</v>
      </c>
      <c r="J7791" s="17">
        <v>0.74870277699999999</v>
      </c>
      <c r="K7791" s="17">
        <v>6.4599999999999996E-3</v>
      </c>
    </row>
    <row r="7792" spans="1:11" x14ac:dyDescent="0.45">
      <c r="A7792" s="10" t="s">
        <v>71</v>
      </c>
      <c r="B7792" s="20">
        <v>0.42</v>
      </c>
      <c r="C7792" s="19">
        <v>13226</v>
      </c>
      <c r="D7792" s="19">
        <v>280.21361949999999</v>
      </c>
      <c r="E7792" s="23">
        <v>3.9699999999999999E-2</v>
      </c>
      <c r="F7792" s="23">
        <v>3.4700000000000002E-2</v>
      </c>
      <c r="G7792" s="17">
        <v>0</v>
      </c>
      <c r="H7792" s="17">
        <v>1</v>
      </c>
      <c r="I7792" s="17">
        <v>0.26173665499999998</v>
      </c>
      <c r="J7792" s="17">
        <v>0.73208157500000004</v>
      </c>
      <c r="K7792" s="17">
        <v>6.1799999999999997E-3</v>
      </c>
    </row>
    <row r="7793" spans="1:11" x14ac:dyDescent="0.45">
      <c r="A7793" s="10" t="s">
        <v>71</v>
      </c>
      <c r="B7793" s="20">
        <v>0.43</v>
      </c>
      <c r="C7793" s="19">
        <v>13512</v>
      </c>
      <c r="D7793" s="19">
        <v>291.68037220000002</v>
      </c>
      <c r="E7793" s="23">
        <v>4.0599999999999997E-2</v>
      </c>
      <c r="F7793" s="23">
        <v>3.5400000000000001E-2</v>
      </c>
      <c r="G7793" s="17">
        <v>0</v>
      </c>
      <c r="H7793" s="17">
        <v>1</v>
      </c>
      <c r="I7793" s="17">
        <v>0.25690750099999998</v>
      </c>
      <c r="J7793" s="17">
        <v>0.73715348400000003</v>
      </c>
      <c r="K7793" s="17">
        <v>5.94E-3</v>
      </c>
    </row>
    <row r="7794" spans="1:11" x14ac:dyDescent="0.45">
      <c r="A7794" s="10" t="s">
        <v>71</v>
      </c>
      <c r="B7794" s="20">
        <v>0.44</v>
      </c>
      <c r="C7794" s="19">
        <v>13852</v>
      </c>
      <c r="D7794" s="19">
        <v>305.59561109999999</v>
      </c>
      <c r="E7794" s="23">
        <v>4.1599999999999998E-2</v>
      </c>
      <c r="F7794" s="23">
        <v>3.6200000000000003E-2</v>
      </c>
      <c r="G7794" s="17">
        <v>0</v>
      </c>
      <c r="H7794" s="17">
        <v>1</v>
      </c>
      <c r="I7794" s="17">
        <v>0.25454417800000001</v>
      </c>
      <c r="J7794" s="17">
        <v>0.73978212899999995</v>
      </c>
      <c r="K7794" s="17">
        <v>5.6699999999999997E-3</v>
      </c>
    </row>
    <row r="7795" spans="1:11" x14ac:dyDescent="0.45">
      <c r="A7795" s="10" t="s">
        <v>71</v>
      </c>
      <c r="B7795" s="20">
        <v>0.45</v>
      </c>
      <c r="C7795" s="19">
        <v>14165</v>
      </c>
      <c r="D7795" s="19">
        <v>318.85036159999999</v>
      </c>
      <c r="E7795" s="23">
        <v>4.2999999999999997E-2</v>
      </c>
      <c r="F7795" s="23">
        <v>3.7100000000000001E-2</v>
      </c>
      <c r="G7795" s="17">
        <v>0</v>
      </c>
      <c r="H7795" s="17">
        <v>1</v>
      </c>
      <c r="I7795" s="17">
        <v>0.258303483</v>
      </c>
      <c r="J7795" s="17">
        <v>0.73625071600000003</v>
      </c>
      <c r="K7795" s="17">
        <v>5.45E-3</v>
      </c>
    </row>
    <row r="7796" spans="1:11" x14ac:dyDescent="0.45">
      <c r="A7796" s="10" t="s">
        <v>71</v>
      </c>
      <c r="B7796" s="20">
        <v>0.46</v>
      </c>
      <c r="C7796" s="19">
        <v>14455</v>
      </c>
      <c r="D7796" s="19">
        <v>331.5826634</v>
      </c>
      <c r="E7796" s="23">
        <v>4.48E-2</v>
      </c>
      <c r="F7796" s="23">
        <v>3.7999999999999999E-2</v>
      </c>
      <c r="G7796" s="17">
        <v>0</v>
      </c>
      <c r="H7796" s="17">
        <v>1</v>
      </c>
      <c r="I7796" s="17">
        <v>0.25831828099999998</v>
      </c>
      <c r="J7796" s="17">
        <v>0.73642521299999997</v>
      </c>
      <c r="K7796" s="17">
        <v>5.2599999999999999E-3</v>
      </c>
    </row>
    <row r="7797" spans="1:11" x14ac:dyDescent="0.45">
      <c r="A7797" s="10" t="s">
        <v>71</v>
      </c>
      <c r="B7797" s="20">
        <v>0.47</v>
      </c>
      <c r="C7797" s="19">
        <v>14760</v>
      </c>
      <c r="D7797" s="19">
        <v>345.37468580000001</v>
      </c>
      <c r="E7797" s="23">
        <v>4.5600000000000002E-2</v>
      </c>
      <c r="F7797" s="23">
        <v>3.8899999999999997E-2</v>
      </c>
      <c r="G7797" s="17">
        <v>0</v>
      </c>
      <c r="H7797" s="17">
        <v>1</v>
      </c>
      <c r="I7797" s="17">
        <v>0.25446975999999999</v>
      </c>
      <c r="J7797" s="17">
        <v>0.74047573200000005</v>
      </c>
      <c r="K7797" s="17">
        <v>5.0499999999999998E-3</v>
      </c>
    </row>
    <row r="7798" spans="1:11" x14ac:dyDescent="0.45">
      <c r="A7798" s="10" t="s">
        <v>71</v>
      </c>
      <c r="B7798" s="20">
        <v>0.48</v>
      </c>
      <c r="C7798" s="19">
        <v>15099</v>
      </c>
      <c r="D7798" s="19">
        <v>361.07682310000001</v>
      </c>
      <c r="E7798" s="23">
        <v>4.7399999999999998E-2</v>
      </c>
      <c r="F7798" s="23">
        <v>3.9800000000000002E-2</v>
      </c>
      <c r="G7798" s="17">
        <v>0</v>
      </c>
      <c r="H7798" s="17">
        <v>1</v>
      </c>
      <c r="I7798" s="17">
        <v>0.253190252</v>
      </c>
      <c r="J7798" s="17">
        <v>0.74198287799999996</v>
      </c>
      <c r="K7798" s="17">
        <v>4.8300000000000001E-3</v>
      </c>
    </row>
    <row r="7799" spans="1:11" x14ac:dyDescent="0.45">
      <c r="A7799" s="10" t="s">
        <v>71</v>
      </c>
      <c r="B7799" s="20">
        <v>0.49</v>
      </c>
      <c r="C7799" s="19">
        <v>15410</v>
      </c>
      <c r="D7799" s="19">
        <v>376.0004179</v>
      </c>
      <c r="E7799" s="23">
        <v>4.8599999999999997E-2</v>
      </c>
      <c r="F7799" s="23">
        <v>4.0800000000000003E-2</v>
      </c>
      <c r="G7799" s="17">
        <v>0</v>
      </c>
      <c r="H7799" s="17">
        <v>1</v>
      </c>
      <c r="I7799" s="17">
        <v>0.25099450499999998</v>
      </c>
      <c r="J7799" s="17">
        <v>0.74434542100000001</v>
      </c>
      <c r="K7799" s="17">
        <v>4.6600000000000001E-3</v>
      </c>
    </row>
    <row r="7800" spans="1:11" x14ac:dyDescent="0.45">
      <c r="A7800" s="10" t="s">
        <v>71</v>
      </c>
      <c r="B7800" s="20">
        <v>0.5</v>
      </c>
      <c r="C7800" s="19">
        <v>15705</v>
      </c>
      <c r="D7800" s="19">
        <v>390.54209070000002</v>
      </c>
      <c r="E7800" s="23">
        <v>4.9599999999999998E-2</v>
      </c>
      <c r="F7800" s="23">
        <v>4.19E-2</v>
      </c>
      <c r="G7800" s="17">
        <v>0</v>
      </c>
      <c r="H7800" s="17">
        <v>1</v>
      </c>
      <c r="I7800" s="17">
        <v>0.26124317699999999</v>
      </c>
      <c r="J7800" s="17">
        <v>0.73426874499999994</v>
      </c>
      <c r="K7800" s="17">
        <v>4.4900000000000001E-3</v>
      </c>
    </row>
    <row r="7801" spans="1:11" x14ac:dyDescent="0.45">
      <c r="A7801" s="10" t="s">
        <v>71</v>
      </c>
      <c r="B7801" s="20">
        <v>0.51</v>
      </c>
      <c r="C7801" s="19">
        <v>16012</v>
      </c>
      <c r="D7801" s="19">
        <v>405.96378079999999</v>
      </c>
      <c r="E7801" s="23">
        <v>5.0799999999999998E-2</v>
      </c>
      <c r="F7801" s="23">
        <v>4.2799999999999998E-2</v>
      </c>
      <c r="G7801" s="17">
        <v>0</v>
      </c>
      <c r="H7801" s="17">
        <v>1</v>
      </c>
      <c r="I7801" s="17">
        <v>0.26194028800000002</v>
      </c>
      <c r="J7801" s="17">
        <v>0.73371586700000002</v>
      </c>
      <c r="K7801" s="17">
        <v>4.3400000000000001E-3</v>
      </c>
    </row>
    <row r="7802" spans="1:11" x14ac:dyDescent="0.45">
      <c r="A7802" s="10" t="s">
        <v>71</v>
      </c>
      <c r="B7802" s="20">
        <v>0.52</v>
      </c>
      <c r="C7802" s="19">
        <v>16331</v>
      </c>
      <c r="D7802" s="19">
        <v>422.30969959999999</v>
      </c>
      <c r="E7802" s="23">
        <v>5.1999999999999998E-2</v>
      </c>
      <c r="F7802" s="23">
        <v>4.3900000000000002E-2</v>
      </c>
      <c r="G7802" s="17">
        <v>0</v>
      </c>
      <c r="H7802" s="17">
        <v>1</v>
      </c>
      <c r="I7802" s="17">
        <v>0.26240058500000002</v>
      </c>
      <c r="J7802" s="17">
        <v>0.733419402</v>
      </c>
      <c r="K7802" s="17">
        <v>4.1799999999999997E-3</v>
      </c>
    </row>
    <row r="7803" spans="1:11" x14ac:dyDescent="0.45">
      <c r="A7803" s="10" t="s">
        <v>71</v>
      </c>
      <c r="B7803" s="20">
        <v>0.53</v>
      </c>
      <c r="C7803" s="19">
        <v>16656</v>
      </c>
      <c r="D7803" s="19">
        <v>439.43887769999998</v>
      </c>
      <c r="E7803" s="23">
        <v>5.3100000000000001E-2</v>
      </c>
      <c r="F7803" s="23">
        <v>4.48E-2</v>
      </c>
      <c r="G7803" s="17">
        <v>0</v>
      </c>
      <c r="H7803" s="17">
        <v>1</v>
      </c>
      <c r="I7803" s="17">
        <v>0.27348124099999999</v>
      </c>
      <c r="J7803" s="17">
        <v>0.72249929999999996</v>
      </c>
      <c r="K7803" s="17">
        <v>4.0200000000000001E-3</v>
      </c>
    </row>
    <row r="7804" spans="1:11" x14ac:dyDescent="0.45">
      <c r="A7804" s="10" t="s">
        <v>71</v>
      </c>
      <c r="B7804" s="20">
        <v>0.54</v>
      </c>
      <c r="C7804" s="19">
        <v>16937</v>
      </c>
      <c r="D7804" s="19">
        <v>454.55227539999998</v>
      </c>
      <c r="E7804" s="23">
        <v>5.4399999999999997E-2</v>
      </c>
      <c r="F7804" s="23">
        <v>4.5999999999999999E-2</v>
      </c>
      <c r="G7804" s="17">
        <v>0</v>
      </c>
      <c r="H7804" s="17">
        <v>1</v>
      </c>
      <c r="I7804" s="17">
        <v>0.278907611</v>
      </c>
      <c r="J7804" s="17">
        <v>0.71719715799999995</v>
      </c>
      <c r="K7804" s="17">
        <v>3.8999999999999998E-3</v>
      </c>
    </row>
    <row r="7805" spans="1:11" x14ac:dyDescent="0.45">
      <c r="A7805" s="10" t="s">
        <v>71</v>
      </c>
      <c r="B7805" s="20">
        <v>0.55000000000000004</v>
      </c>
      <c r="C7805" s="19">
        <v>17275</v>
      </c>
      <c r="D7805" s="19">
        <v>473.20369340000002</v>
      </c>
      <c r="E7805" s="23">
        <v>5.6000000000000001E-2</v>
      </c>
      <c r="F7805" s="23">
        <v>4.7E-2</v>
      </c>
      <c r="G7805" s="17">
        <v>0</v>
      </c>
      <c r="H7805" s="17">
        <v>1</v>
      </c>
      <c r="I7805" s="17">
        <v>0.278762224</v>
      </c>
      <c r="J7805" s="17">
        <v>0.71747806199999997</v>
      </c>
      <c r="K7805" s="17">
        <v>3.7599999999999999E-3</v>
      </c>
    </row>
    <row r="7806" spans="1:11" x14ac:dyDescent="0.45">
      <c r="A7806" s="10" t="s">
        <v>71</v>
      </c>
      <c r="B7806" s="20">
        <v>0.56000000000000005</v>
      </c>
      <c r="C7806" s="19">
        <v>17621</v>
      </c>
      <c r="D7806" s="19">
        <v>492.78134949999998</v>
      </c>
      <c r="E7806" s="23">
        <v>5.7200000000000001E-2</v>
      </c>
      <c r="F7806" s="23">
        <v>4.82E-2</v>
      </c>
      <c r="G7806" s="17">
        <v>0</v>
      </c>
      <c r="H7806" s="17">
        <v>1</v>
      </c>
      <c r="I7806" s="17">
        <v>0.28120039200000002</v>
      </c>
      <c r="J7806" s="17">
        <v>0.71519086600000004</v>
      </c>
      <c r="K7806" s="17">
        <v>3.6099999999999999E-3</v>
      </c>
    </row>
    <row r="7807" spans="1:11" x14ac:dyDescent="0.45">
      <c r="A7807" s="10" t="s">
        <v>71</v>
      </c>
      <c r="B7807" s="20">
        <v>0.56999999999999995</v>
      </c>
      <c r="C7807" s="19">
        <v>17915</v>
      </c>
      <c r="D7807" s="19">
        <v>509.8302339</v>
      </c>
      <c r="E7807" s="23">
        <v>5.8900000000000001E-2</v>
      </c>
      <c r="F7807" s="23">
        <v>4.9299999999999997E-2</v>
      </c>
      <c r="G7807" s="17">
        <v>0</v>
      </c>
      <c r="H7807" s="17">
        <v>1</v>
      </c>
      <c r="I7807" s="17">
        <v>0.28396349700000001</v>
      </c>
      <c r="J7807" s="17">
        <v>0.71254328600000005</v>
      </c>
      <c r="K7807" s="17">
        <v>3.49E-3</v>
      </c>
    </row>
    <row r="7808" spans="1:11" x14ac:dyDescent="0.45">
      <c r="A7808" s="10" t="s">
        <v>71</v>
      </c>
      <c r="B7808" s="20">
        <v>0.57999999999999996</v>
      </c>
      <c r="C7808" s="19">
        <v>18222</v>
      </c>
      <c r="D7808" s="19">
        <v>528.15047579999998</v>
      </c>
      <c r="E7808" s="23">
        <v>6.0499999999999998E-2</v>
      </c>
      <c r="F7808" s="23">
        <v>5.04E-2</v>
      </c>
      <c r="G7808" s="17">
        <v>0</v>
      </c>
      <c r="H7808" s="17">
        <v>1</v>
      </c>
      <c r="I7808" s="17">
        <v>0.296929359</v>
      </c>
      <c r="J7808" s="17">
        <v>0.69968515200000003</v>
      </c>
      <c r="K7808" s="17">
        <v>3.3899999999999998E-3</v>
      </c>
    </row>
    <row r="7809" spans="1:11" x14ac:dyDescent="0.45">
      <c r="A7809" s="10" t="s">
        <v>71</v>
      </c>
      <c r="B7809" s="20">
        <v>0.59</v>
      </c>
      <c r="C7809" s="19">
        <v>18546</v>
      </c>
      <c r="D7809" s="19">
        <v>548.08119769999996</v>
      </c>
      <c r="E7809" s="23">
        <v>6.2700000000000006E-2</v>
      </c>
      <c r="F7809" s="23">
        <v>5.1700000000000003E-2</v>
      </c>
      <c r="G7809" s="17">
        <v>0</v>
      </c>
      <c r="H7809" s="17">
        <v>1</v>
      </c>
      <c r="I7809" s="17">
        <v>0.30451166800000001</v>
      </c>
      <c r="J7809" s="17">
        <v>0.69193429100000003</v>
      </c>
      <c r="K7809" s="17">
        <v>3.5500000000000002E-3</v>
      </c>
    </row>
    <row r="7810" spans="1:11" x14ac:dyDescent="0.45">
      <c r="A7810" s="10" t="s">
        <v>71</v>
      </c>
      <c r="B7810" s="20">
        <v>0.6</v>
      </c>
      <c r="C7810" s="19">
        <v>18828</v>
      </c>
      <c r="D7810" s="19">
        <v>566.00222680000002</v>
      </c>
      <c r="E7810" s="23">
        <v>6.4199999999999993E-2</v>
      </c>
      <c r="F7810" s="23">
        <v>5.28E-2</v>
      </c>
      <c r="G7810" s="17">
        <v>0</v>
      </c>
      <c r="H7810" s="17">
        <v>1</v>
      </c>
      <c r="I7810" s="17">
        <v>0.30873449200000003</v>
      </c>
      <c r="J7810" s="17">
        <v>0.68782832999999999</v>
      </c>
      <c r="K7810" s="17">
        <v>3.4399999999999999E-3</v>
      </c>
    </row>
    <row r="7811" spans="1:11" x14ac:dyDescent="0.45">
      <c r="A7811" s="10" t="s">
        <v>71</v>
      </c>
      <c r="B7811" s="20">
        <v>0.61</v>
      </c>
      <c r="C7811" s="19">
        <v>19139</v>
      </c>
      <c r="D7811" s="19">
        <v>586.28857579999999</v>
      </c>
      <c r="E7811" s="23">
        <v>6.6199999999999995E-2</v>
      </c>
      <c r="F7811" s="23">
        <v>5.3999999999999999E-2</v>
      </c>
      <c r="G7811" s="17">
        <v>0</v>
      </c>
      <c r="H7811" s="17">
        <v>1</v>
      </c>
      <c r="I7811" s="17">
        <v>0.31429617900000001</v>
      </c>
      <c r="J7811" s="17">
        <v>0.68236799000000004</v>
      </c>
      <c r="K7811" s="17">
        <v>3.3400000000000001E-3</v>
      </c>
    </row>
    <row r="7812" spans="1:11" x14ac:dyDescent="0.45">
      <c r="A7812" s="10" t="s">
        <v>71</v>
      </c>
      <c r="B7812" s="20">
        <v>0.62</v>
      </c>
      <c r="C7812" s="19">
        <v>19456</v>
      </c>
      <c r="D7812" s="19">
        <v>607.52292980000004</v>
      </c>
      <c r="E7812" s="23">
        <v>6.8199999999999997E-2</v>
      </c>
      <c r="F7812" s="23">
        <v>5.5300000000000002E-2</v>
      </c>
      <c r="G7812" s="17">
        <v>0</v>
      </c>
      <c r="H7812" s="17">
        <v>1</v>
      </c>
      <c r="I7812" s="17">
        <v>0.32110390700000002</v>
      </c>
      <c r="J7812" s="17">
        <v>0.67567517899999996</v>
      </c>
      <c r="K7812" s="17">
        <v>3.2200000000000002E-3</v>
      </c>
    </row>
    <row r="7813" spans="1:11" x14ac:dyDescent="0.45">
      <c r="A7813" s="10" t="s">
        <v>71</v>
      </c>
      <c r="B7813" s="20">
        <v>0.63</v>
      </c>
      <c r="C7813" s="19">
        <v>19769</v>
      </c>
      <c r="D7813" s="19">
        <v>629.11252609999997</v>
      </c>
      <c r="E7813" s="23">
        <v>7.0400000000000004E-2</v>
      </c>
      <c r="F7813" s="23">
        <v>5.6599999999999998E-2</v>
      </c>
      <c r="G7813" s="17">
        <v>0</v>
      </c>
      <c r="H7813" s="17">
        <v>1</v>
      </c>
      <c r="I7813" s="17">
        <v>0.323451188</v>
      </c>
      <c r="J7813" s="17">
        <v>0.67343392300000005</v>
      </c>
      <c r="K7813" s="17">
        <v>3.1099999999999999E-3</v>
      </c>
    </row>
    <row r="7814" spans="1:11" x14ac:dyDescent="0.45">
      <c r="A7814" s="10" t="s">
        <v>71</v>
      </c>
      <c r="B7814" s="20">
        <v>0.64</v>
      </c>
      <c r="C7814" s="19">
        <v>20063</v>
      </c>
      <c r="D7814" s="19">
        <v>650.05191460000003</v>
      </c>
      <c r="E7814" s="23">
        <v>7.2099999999999997E-2</v>
      </c>
      <c r="F7814" s="23">
        <v>5.8000000000000003E-2</v>
      </c>
      <c r="G7814" s="17">
        <v>0</v>
      </c>
      <c r="H7814" s="17">
        <v>1</v>
      </c>
      <c r="I7814" s="17">
        <v>0.33022462200000002</v>
      </c>
      <c r="J7814" s="17">
        <v>0.66674683099999998</v>
      </c>
      <c r="K7814" s="17">
        <v>3.0300000000000001E-3</v>
      </c>
    </row>
    <row r="7815" spans="1:11" x14ac:dyDescent="0.45">
      <c r="A7815" s="10" t="s">
        <v>71</v>
      </c>
      <c r="B7815" s="20">
        <v>0.65</v>
      </c>
      <c r="C7815" s="19">
        <v>20391</v>
      </c>
      <c r="D7815" s="19">
        <v>674.29824010000004</v>
      </c>
      <c r="E7815" s="23">
        <v>7.5499999999999998E-2</v>
      </c>
      <c r="F7815" s="23">
        <v>5.9400000000000001E-2</v>
      </c>
      <c r="G7815" s="17">
        <v>0</v>
      </c>
      <c r="H7815" s="17">
        <v>1</v>
      </c>
      <c r="I7815" s="17">
        <v>0.337287948</v>
      </c>
      <c r="J7815" s="17">
        <v>0.65978246299999999</v>
      </c>
      <c r="K7815" s="17">
        <v>2.9299999999999999E-3</v>
      </c>
    </row>
    <row r="7816" spans="1:11" x14ac:dyDescent="0.45">
      <c r="A7816" s="10" t="s">
        <v>71</v>
      </c>
      <c r="B7816" s="20">
        <v>0.66</v>
      </c>
      <c r="C7816" s="19">
        <v>20702</v>
      </c>
      <c r="D7816" s="19">
        <v>698.40246709999997</v>
      </c>
      <c r="E7816" s="23">
        <v>7.9200000000000007E-2</v>
      </c>
      <c r="F7816" s="23">
        <v>6.0900000000000003E-2</v>
      </c>
      <c r="G7816" s="17">
        <v>0</v>
      </c>
      <c r="H7816" s="17">
        <v>1</v>
      </c>
      <c r="I7816" s="17">
        <v>0.34348284600000001</v>
      </c>
      <c r="J7816" s="17">
        <v>0.65367166300000001</v>
      </c>
      <c r="K7816" s="17">
        <v>2.8500000000000001E-3</v>
      </c>
    </row>
    <row r="7817" spans="1:11" x14ac:dyDescent="0.45">
      <c r="A7817" s="10" t="s">
        <v>71</v>
      </c>
      <c r="B7817" s="20">
        <v>0.67</v>
      </c>
      <c r="C7817" s="19">
        <v>21014</v>
      </c>
      <c r="D7817" s="19">
        <v>723.68145059999995</v>
      </c>
      <c r="E7817" s="23">
        <v>8.2400000000000001E-2</v>
      </c>
      <c r="F7817" s="23">
        <v>6.2700000000000006E-2</v>
      </c>
      <c r="G7817" s="17">
        <v>0</v>
      </c>
      <c r="H7817" s="17">
        <v>1</v>
      </c>
      <c r="I7817" s="17">
        <v>0.34965444800000001</v>
      </c>
      <c r="J7817" s="17">
        <v>0.64758216300000004</v>
      </c>
      <c r="K7817" s="17">
        <v>2.7599999999999999E-3</v>
      </c>
    </row>
    <row r="7818" spans="1:11" x14ac:dyDescent="0.45">
      <c r="A7818" s="10" t="s">
        <v>71</v>
      </c>
      <c r="B7818" s="20">
        <v>0.68</v>
      </c>
      <c r="C7818" s="19">
        <v>21318</v>
      </c>
      <c r="D7818" s="19">
        <v>749.03023350000001</v>
      </c>
      <c r="E7818" s="23">
        <v>8.4900000000000003E-2</v>
      </c>
      <c r="F7818" s="23">
        <v>6.4399999999999999E-2</v>
      </c>
      <c r="G7818" s="17">
        <v>0</v>
      </c>
      <c r="H7818" s="17">
        <v>1</v>
      </c>
      <c r="I7818" s="17">
        <v>0.35666952299999999</v>
      </c>
      <c r="J7818" s="17">
        <v>0.64064252799999999</v>
      </c>
      <c r="K7818" s="17">
        <v>2.6900000000000001E-3</v>
      </c>
    </row>
    <row r="7819" spans="1:11" x14ac:dyDescent="0.45">
      <c r="A7819" s="10" t="s">
        <v>71</v>
      </c>
      <c r="B7819" s="20">
        <v>0.69</v>
      </c>
      <c r="C7819" s="19">
        <v>21636</v>
      </c>
      <c r="D7819" s="19">
        <v>776.49833990000002</v>
      </c>
      <c r="E7819" s="23">
        <v>8.7999999999999995E-2</v>
      </c>
      <c r="F7819" s="23">
        <v>6.6100000000000006E-2</v>
      </c>
      <c r="G7819" s="17">
        <v>0</v>
      </c>
      <c r="H7819" s="17">
        <v>1</v>
      </c>
      <c r="I7819" s="17">
        <v>0.367731527</v>
      </c>
      <c r="J7819" s="17">
        <v>0.62966785300000006</v>
      </c>
      <c r="K7819" s="17">
        <v>2.5999999999999999E-3</v>
      </c>
    </row>
    <row r="7820" spans="1:11" x14ac:dyDescent="0.45">
      <c r="A7820" s="10" t="s">
        <v>71</v>
      </c>
      <c r="B7820" s="20">
        <v>0.7</v>
      </c>
      <c r="C7820" s="19">
        <v>21946</v>
      </c>
      <c r="D7820" s="19">
        <v>804.51774869999997</v>
      </c>
      <c r="E7820" s="23">
        <v>9.2700000000000005E-2</v>
      </c>
      <c r="F7820" s="23">
        <v>6.8199999999999997E-2</v>
      </c>
      <c r="G7820" s="17">
        <v>0</v>
      </c>
      <c r="H7820" s="17">
        <v>1</v>
      </c>
      <c r="I7820" s="17">
        <v>0.37858720800000001</v>
      </c>
      <c r="J7820" s="17">
        <v>0.61886594100000003</v>
      </c>
      <c r="K7820" s="17">
        <v>2.5500000000000002E-3</v>
      </c>
    </row>
    <row r="7821" spans="1:11" x14ac:dyDescent="0.45">
      <c r="A7821" s="10" t="s">
        <v>71</v>
      </c>
      <c r="B7821" s="20">
        <v>0.71</v>
      </c>
      <c r="C7821" s="19">
        <v>22260</v>
      </c>
      <c r="D7821" s="19">
        <v>834.25579930000004</v>
      </c>
      <c r="E7821" s="23">
        <v>9.6600000000000005E-2</v>
      </c>
      <c r="F7821" s="23">
        <v>7.0300000000000001E-2</v>
      </c>
      <c r="G7821" s="17">
        <v>0</v>
      </c>
      <c r="H7821" s="17">
        <v>1</v>
      </c>
      <c r="I7821" s="17">
        <v>0.39262080599999999</v>
      </c>
      <c r="J7821" s="17">
        <v>0.604917971</v>
      </c>
      <c r="K7821" s="17">
        <v>2.4599999999999999E-3</v>
      </c>
    </row>
    <row r="7822" spans="1:11" x14ac:dyDescent="0.45">
      <c r="A7822" s="10" t="s">
        <v>71</v>
      </c>
      <c r="B7822" s="20">
        <v>0.72</v>
      </c>
      <c r="C7822" s="19">
        <v>22570</v>
      </c>
      <c r="D7822" s="19">
        <v>864.93885360000002</v>
      </c>
      <c r="E7822" s="23">
        <v>0.10127465500000001</v>
      </c>
      <c r="F7822" s="23">
        <v>7.2499999999999995E-2</v>
      </c>
      <c r="G7822" s="17">
        <v>0</v>
      </c>
      <c r="H7822" s="17">
        <v>1</v>
      </c>
      <c r="I7822" s="17">
        <v>0.39988331100000002</v>
      </c>
      <c r="J7822" s="17">
        <v>0.59773578299999996</v>
      </c>
      <c r="K7822" s="17">
        <v>2.3800000000000002E-3</v>
      </c>
    </row>
    <row r="7823" spans="1:11" x14ac:dyDescent="0.45">
      <c r="A7823" s="10" t="s">
        <v>71</v>
      </c>
      <c r="B7823" s="20">
        <v>0.73</v>
      </c>
      <c r="C7823" s="19">
        <v>22875</v>
      </c>
      <c r="D7823" s="19">
        <v>896.52362760000005</v>
      </c>
      <c r="E7823" s="23">
        <v>0.107145213</v>
      </c>
      <c r="F7823" s="23">
        <v>7.4899999999999994E-2</v>
      </c>
      <c r="G7823" s="17">
        <v>0</v>
      </c>
      <c r="H7823" s="17">
        <v>1</v>
      </c>
      <c r="I7823" s="17">
        <v>0.407061267</v>
      </c>
      <c r="J7823" s="17">
        <v>0.59044613300000004</v>
      </c>
      <c r="K7823" s="17">
        <v>2.49E-3</v>
      </c>
    </row>
    <row r="7824" spans="1:11" x14ac:dyDescent="0.45">
      <c r="A7824" s="10" t="s">
        <v>71</v>
      </c>
      <c r="B7824" s="20">
        <v>0.74</v>
      </c>
      <c r="C7824" s="19">
        <v>23191</v>
      </c>
      <c r="D7824" s="19">
        <v>931.01516040000001</v>
      </c>
      <c r="E7824" s="23">
        <v>0.111195812</v>
      </c>
      <c r="F7824" s="23">
        <v>7.7499999999999999E-2</v>
      </c>
      <c r="G7824" s="17">
        <v>0</v>
      </c>
      <c r="H7824" s="17">
        <v>1</v>
      </c>
      <c r="I7824" s="17">
        <v>0.41333699699999998</v>
      </c>
      <c r="J7824" s="17">
        <v>0.58424728599999998</v>
      </c>
      <c r="K7824" s="17">
        <v>2.4199999999999998E-3</v>
      </c>
    </row>
    <row r="7825" spans="1:11" x14ac:dyDescent="0.45">
      <c r="A7825" s="10" t="s">
        <v>71</v>
      </c>
      <c r="B7825" s="20">
        <v>0.75</v>
      </c>
      <c r="C7825" s="19">
        <v>23500</v>
      </c>
      <c r="D7825" s="19">
        <v>966.51729580000006</v>
      </c>
      <c r="E7825" s="23">
        <v>0.118583865</v>
      </c>
      <c r="F7825" s="23">
        <v>8.0299999999999996E-2</v>
      </c>
      <c r="G7825" s="17">
        <v>0</v>
      </c>
      <c r="H7825" s="17">
        <v>1</v>
      </c>
      <c r="I7825" s="17">
        <v>0.427629127</v>
      </c>
      <c r="J7825" s="17">
        <v>0.57002839599999999</v>
      </c>
      <c r="K7825" s="17">
        <v>2.3400000000000001E-3</v>
      </c>
    </row>
    <row r="7826" spans="1:11" x14ac:dyDescent="0.45">
      <c r="A7826" s="10" t="s">
        <v>71</v>
      </c>
      <c r="B7826" s="20">
        <v>0.76</v>
      </c>
      <c r="C7826" s="19">
        <v>23810</v>
      </c>
      <c r="D7826" s="19">
        <v>1004.561332</v>
      </c>
      <c r="E7826" s="23">
        <v>0.12721933599999999</v>
      </c>
      <c r="F7826" s="23">
        <v>8.3299999999999999E-2</v>
      </c>
      <c r="G7826" s="17">
        <v>0</v>
      </c>
      <c r="H7826" s="17">
        <v>1</v>
      </c>
      <c r="I7826" s="17">
        <v>0.43695273600000001</v>
      </c>
      <c r="J7826" s="17">
        <v>0.56077502099999998</v>
      </c>
      <c r="K7826" s="17">
        <v>2.2699999999999999E-3</v>
      </c>
    </row>
    <row r="7827" spans="1:11" x14ac:dyDescent="0.45">
      <c r="A7827" s="10" t="s">
        <v>71</v>
      </c>
      <c r="B7827" s="20">
        <v>0.77</v>
      </c>
      <c r="C7827" s="19">
        <v>24119</v>
      </c>
      <c r="D7827" s="19">
        <v>1044.6057599999999</v>
      </c>
      <c r="E7827" s="23">
        <v>0.13185238099999999</v>
      </c>
      <c r="F7827" s="23">
        <v>8.6699999999999999E-2</v>
      </c>
      <c r="G7827" s="17">
        <v>0</v>
      </c>
      <c r="H7827" s="17">
        <v>1</v>
      </c>
      <c r="I7827" s="17">
        <v>0.44388751199999998</v>
      </c>
      <c r="J7827" s="17">
        <v>0.55391291099999995</v>
      </c>
      <c r="K7827" s="17">
        <v>2.2000000000000001E-3</v>
      </c>
    </row>
    <row r="7828" spans="1:11" x14ac:dyDescent="0.45">
      <c r="A7828" s="10" t="s">
        <v>71</v>
      </c>
      <c r="B7828" s="20">
        <v>0.78</v>
      </c>
      <c r="C7828" s="19">
        <v>24434</v>
      </c>
      <c r="D7828" s="19">
        <v>1086.9922899999999</v>
      </c>
      <c r="E7828" s="23">
        <v>0.13705020100000001</v>
      </c>
      <c r="F7828" s="23">
        <v>8.9700000000000002E-2</v>
      </c>
      <c r="G7828" s="17">
        <v>0</v>
      </c>
      <c r="H7828" s="17">
        <v>1</v>
      </c>
      <c r="I7828" s="17">
        <v>0.460051398</v>
      </c>
      <c r="J7828" s="17">
        <v>0.53782393299999998</v>
      </c>
      <c r="K7828" s="17">
        <v>2.1199999999999999E-3</v>
      </c>
    </row>
    <row r="7829" spans="1:11" x14ac:dyDescent="0.45">
      <c r="A7829" s="10" t="s">
        <v>71</v>
      </c>
      <c r="B7829" s="20">
        <v>0.79</v>
      </c>
      <c r="C7829" s="19">
        <v>24732</v>
      </c>
      <c r="D7829" s="19">
        <v>1129.1618539999999</v>
      </c>
      <c r="E7829" s="23">
        <v>0.14499124299999999</v>
      </c>
      <c r="F7829" s="23">
        <v>9.3700000000000006E-2</v>
      </c>
      <c r="G7829" s="17">
        <v>0</v>
      </c>
      <c r="H7829" s="17">
        <v>1</v>
      </c>
      <c r="I7829" s="17">
        <v>0.47397174199999997</v>
      </c>
      <c r="J7829" s="17">
        <v>0.52396538699999995</v>
      </c>
      <c r="K7829" s="17">
        <v>2.0600000000000002E-3</v>
      </c>
    </row>
    <row r="7830" spans="1:11" x14ac:dyDescent="0.45">
      <c r="A7830" s="10" t="s">
        <v>71</v>
      </c>
      <c r="B7830" s="20">
        <v>0.8</v>
      </c>
      <c r="C7830" s="19">
        <v>24927</v>
      </c>
      <c r="D7830" s="19">
        <v>1157.996347</v>
      </c>
      <c r="E7830" s="23">
        <v>0.15104553100000001</v>
      </c>
      <c r="F7830" s="23">
        <v>9.6100000000000005E-2</v>
      </c>
      <c r="G7830" s="17">
        <v>0</v>
      </c>
      <c r="H7830" s="17">
        <v>1</v>
      </c>
      <c r="I7830" s="17">
        <v>0.48031379499999999</v>
      </c>
      <c r="J7830" s="17">
        <v>0.517666705</v>
      </c>
      <c r="K7830" s="17">
        <v>2.0200000000000001E-3</v>
      </c>
    </row>
    <row r="7831" spans="1:11" x14ac:dyDescent="0.45">
      <c r="A7831" s="10" t="s">
        <v>71</v>
      </c>
      <c r="B7831" s="20">
        <v>0.80100000000000005</v>
      </c>
      <c r="C7831" s="19">
        <v>24962</v>
      </c>
      <c r="D7831" s="19">
        <v>1163.2951800000001</v>
      </c>
      <c r="E7831" s="23">
        <v>0.15160554200000001</v>
      </c>
      <c r="F7831" s="23">
        <v>9.64E-2</v>
      </c>
      <c r="G7831" s="17">
        <v>0</v>
      </c>
      <c r="H7831" s="17">
        <v>1</v>
      </c>
      <c r="I7831" s="17">
        <v>0.482168502</v>
      </c>
      <c r="J7831" s="17">
        <v>0.515819205</v>
      </c>
      <c r="K7831" s="17">
        <v>2.0100000000000001E-3</v>
      </c>
    </row>
    <row r="7832" spans="1:11" x14ac:dyDescent="0.45">
      <c r="A7832" s="10" t="s">
        <v>71</v>
      </c>
      <c r="B7832" s="20">
        <v>0.80200000000000005</v>
      </c>
      <c r="C7832" s="19">
        <v>24981</v>
      </c>
      <c r="D7832" s="19">
        <v>1166.179519</v>
      </c>
      <c r="E7832" s="23">
        <v>0.15180734200000001</v>
      </c>
      <c r="F7832" s="23">
        <v>9.6699999999999994E-2</v>
      </c>
      <c r="G7832" s="17">
        <v>0</v>
      </c>
      <c r="H7832" s="17">
        <v>1</v>
      </c>
      <c r="I7832" s="17">
        <v>0.48290076300000001</v>
      </c>
      <c r="J7832" s="17">
        <v>0.51508978999999999</v>
      </c>
      <c r="K7832" s="17">
        <v>2.0100000000000001E-3</v>
      </c>
    </row>
    <row r="7833" spans="1:11" x14ac:dyDescent="0.45">
      <c r="A7833" s="10" t="s">
        <v>71</v>
      </c>
      <c r="B7833" s="20">
        <v>0.80300000000000005</v>
      </c>
      <c r="C7833" s="19">
        <v>25028</v>
      </c>
      <c r="D7833" s="19">
        <v>1173.3335480000001</v>
      </c>
      <c r="E7833" s="23">
        <v>0.15375923</v>
      </c>
      <c r="F7833" s="23">
        <v>9.7100000000000006E-2</v>
      </c>
      <c r="G7833" s="17">
        <v>0</v>
      </c>
      <c r="H7833" s="17">
        <v>1</v>
      </c>
      <c r="I7833" s="17">
        <v>0.485017543</v>
      </c>
      <c r="J7833" s="17">
        <v>0.51298226899999999</v>
      </c>
      <c r="K7833" s="17">
        <v>2E-3</v>
      </c>
    </row>
    <row r="7834" spans="1:11" x14ac:dyDescent="0.45">
      <c r="A7834" s="10" t="s">
        <v>71</v>
      </c>
      <c r="B7834" s="20">
        <v>0.80400000000000005</v>
      </c>
      <c r="C7834" s="19">
        <v>25048</v>
      </c>
      <c r="D7834" s="19">
        <v>1176.4206409999999</v>
      </c>
      <c r="E7834" s="23">
        <v>0.15480031899999999</v>
      </c>
      <c r="F7834" s="23">
        <v>9.7600000000000006E-2</v>
      </c>
      <c r="G7834" s="17">
        <v>0</v>
      </c>
      <c r="H7834" s="17">
        <v>1</v>
      </c>
      <c r="I7834" s="17">
        <v>0.48607834</v>
      </c>
      <c r="J7834" s="17">
        <v>0.51192559199999998</v>
      </c>
      <c r="K7834" s="17">
        <v>2E-3</v>
      </c>
    </row>
    <row r="7835" spans="1:11" x14ac:dyDescent="0.45">
      <c r="A7835" s="10" t="s">
        <v>71</v>
      </c>
      <c r="B7835" s="20">
        <v>0.80500000000000005</v>
      </c>
      <c r="C7835" s="19">
        <v>25093</v>
      </c>
      <c r="D7835" s="19">
        <v>1183.3996709999999</v>
      </c>
      <c r="E7835" s="23">
        <v>0.15590121500000001</v>
      </c>
      <c r="F7835" s="23">
        <v>9.7900000000000001E-2</v>
      </c>
      <c r="G7835" s="17">
        <v>0</v>
      </c>
      <c r="H7835" s="17">
        <v>1</v>
      </c>
      <c r="I7835" s="17">
        <v>0.48816486799999997</v>
      </c>
      <c r="J7835" s="17">
        <v>0.509847579</v>
      </c>
      <c r="K7835" s="17">
        <v>1.99E-3</v>
      </c>
    </row>
    <row r="7836" spans="1:11" x14ac:dyDescent="0.45">
      <c r="A7836" s="10" t="s">
        <v>71</v>
      </c>
      <c r="B7836" s="20">
        <v>0.80600000000000005</v>
      </c>
      <c r="C7836" s="19">
        <v>25124</v>
      </c>
      <c r="D7836" s="19">
        <v>1188.2502689999999</v>
      </c>
      <c r="E7836" s="23">
        <v>0.15738988000000001</v>
      </c>
      <c r="F7836" s="23">
        <v>9.8500000000000004E-2</v>
      </c>
      <c r="G7836" s="17">
        <v>0</v>
      </c>
      <c r="H7836" s="17">
        <v>1</v>
      </c>
      <c r="I7836" s="17">
        <v>0.48919501599999998</v>
      </c>
      <c r="J7836" s="17">
        <v>0.50882235200000003</v>
      </c>
      <c r="K7836" s="17">
        <v>1.98E-3</v>
      </c>
    </row>
    <row r="7837" spans="1:11" x14ac:dyDescent="0.45">
      <c r="A7837" s="10" t="s">
        <v>71</v>
      </c>
      <c r="B7837" s="20">
        <v>0.80700000000000005</v>
      </c>
      <c r="C7837" s="19">
        <v>25155</v>
      </c>
      <c r="D7837" s="19">
        <v>1193.1701350000001</v>
      </c>
      <c r="E7837" s="23">
        <v>0.159749219</v>
      </c>
      <c r="F7837" s="23">
        <v>9.8900000000000002E-2</v>
      </c>
      <c r="G7837" s="17">
        <v>0</v>
      </c>
      <c r="H7837" s="17">
        <v>1</v>
      </c>
      <c r="I7837" s="17">
        <v>0.49046275099999997</v>
      </c>
      <c r="J7837" s="17">
        <v>0.50756067699999996</v>
      </c>
      <c r="K7837" s="17">
        <v>1.98E-3</v>
      </c>
    </row>
    <row r="7838" spans="1:11" x14ac:dyDescent="0.45">
      <c r="A7838" s="10" t="s">
        <v>71</v>
      </c>
      <c r="B7838" s="20">
        <v>0.80800000000000005</v>
      </c>
      <c r="C7838" s="19">
        <v>25185</v>
      </c>
      <c r="D7838" s="19">
        <v>1197.982401</v>
      </c>
      <c r="E7838" s="23">
        <v>0.16209857899999999</v>
      </c>
      <c r="F7838" s="23">
        <v>9.9299999999999999E-2</v>
      </c>
      <c r="G7838" s="17">
        <v>0</v>
      </c>
      <c r="H7838" s="17">
        <v>1</v>
      </c>
      <c r="I7838" s="17">
        <v>0.49031976900000002</v>
      </c>
      <c r="J7838" s="17">
        <v>0.50770839300000004</v>
      </c>
      <c r="K7838" s="17">
        <v>1.97E-3</v>
      </c>
    </row>
    <row r="7839" spans="1:11" x14ac:dyDescent="0.45">
      <c r="A7839" s="10" t="s">
        <v>71</v>
      </c>
      <c r="B7839" s="20">
        <v>0.80900000000000005</v>
      </c>
      <c r="C7839" s="19">
        <v>25208</v>
      </c>
      <c r="D7839" s="19">
        <v>1201.7167179999999</v>
      </c>
      <c r="E7839" s="23">
        <v>0.16280602899999999</v>
      </c>
      <c r="F7839" s="23">
        <v>9.9699999999999997E-2</v>
      </c>
      <c r="G7839" s="17">
        <v>0</v>
      </c>
      <c r="H7839" s="17">
        <v>1</v>
      </c>
      <c r="I7839" s="17">
        <v>0.49180692599999998</v>
      </c>
      <c r="J7839" s="17">
        <v>0.50622698899999996</v>
      </c>
      <c r="K7839" s="17">
        <v>1.97E-3</v>
      </c>
    </row>
    <row r="7840" spans="1:11" x14ac:dyDescent="0.45">
      <c r="A7840" s="10" t="s">
        <v>71</v>
      </c>
      <c r="B7840" s="20">
        <v>0.81100000000000005</v>
      </c>
      <c r="C7840" s="19">
        <v>25276</v>
      </c>
      <c r="D7840" s="19">
        <v>1212.81133</v>
      </c>
      <c r="E7840" s="23">
        <v>0.16410754999999999</v>
      </c>
      <c r="F7840" s="23">
        <v>0.100205053</v>
      </c>
      <c r="G7840" s="17">
        <v>0</v>
      </c>
      <c r="H7840" s="17">
        <v>1</v>
      </c>
      <c r="I7840" s="17">
        <v>0.49754639099999998</v>
      </c>
      <c r="J7840" s="17">
        <v>0.50050975099999995</v>
      </c>
      <c r="K7840" s="17">
        <v>1.9400000000000001E-3</v>
      </c>
    </row>
    <row r="7841" spans="1:11" x14ac:dyDescent="0.45">
      <c r="A7841" s="10" t="s">
        <v>71</v>
      </c>
      <c r="B7841" s="20">
        <v>0.81200000000000006</v>
      </c>
      <c r="C7841" s="19">
        <v>25305</v>
      </c>
      <c r="D7841" s="19">
        <v>1217.5754340000001</v>
      </c>
      <c r="E7841" s="23">
        <v>0.16457121399999999</v>
      </c>
      <c r="F7841" s="23">
        <v>0.10100437900000001</v>
      </c>
      <c r="G7841" s="17">
        <v>0</v>
      </c>
      <c r="H7841" s="17">
        <v>1</v>
      </c>
      <c r="I7841" s="17">
        <v>0.49708427300000002</v>
      </c>
      <c r="J7841" s="17">
        <v>0.50097858399999995</v>
      </c>
      <c r="K7841" s="17">
        <v>1.9400000000000001E-3</v>
      </c>
    </row>
    <row r="7842" spans="1:11" x14ac:dyDescent="0.45">
      <c r="A7842" s="10" t="s">
        <v>71</v>
      </c>
      <c r="B7842" s="20">
        <v>0.81299999999999994</v>
      </c>
      <c r="C7842" s="19">
        <v>25342</v>
      </c>
      <c r="D7842" s="19">
        <v>1223.680464</v>
      </c>
      <c r="E7842" s="23">
        <v>0.165508924</v>
      </c>
      <c r="F7842" s="23">
        <v>0.10129317</v>
      </c>
      <c r="G7842" s="17">
        <v>0</v>
      </c>
      <c r="H7842" s="17">
        <v>1</v>
      </c>
      <c r="I7842" s="17">
        <v>0.498987562</v>
      </c>
      <c r="J7842" s="17">
        <v>0.499082625</v>
      </c>
      <c r="K7842" s="17">
        <v>1.9300000000000001E-3</v>
      </c>
    </row>
    <row r="7843" spans="1:11" x14ac:dyDescent="0.45">
      <c r="A7843" s="10" t="s">
        <v>71</v>
      </c>
      <c r="B7843" s="20">
        <v>0.81399999999999995</v>
      </c>
      <c r="C7843" s="19">
        <v>25369</v>
      </c>
      <c r="D7843" s="19">
        <v>1228.160292</v>
      </c>
      <c r="E7843" s="23">
        <v>0.16726577500000001</v>
      </c>
      <c r="F7843" s="23">
        <v>0.10185712700000001</v>
      </c>
      <c r="G7843" s="17">
        <v>0</v>
      </c>
      <c r="H7843" s="17">
        <v>1</v>
      </c>
      <c r="I7843" s="17">
        <v>0.49996428999999998</v>
      </c>
      <c r="J7843" s="17">
        <v>0.49811084500000002</v>
      </c>
      <c r="K7843" s="17">
        <v>1.92E-3</v>
      </c>
    </row>
    <row r="7844" spans="1:11" x14ac:dyDescent="0.45">
      <c r="A7844" s="10" t="s">
        <v>71</v>
      </c>
      <c r="B7844" s="20">
        <v>0.81499999999999995</v>
      </c>
      <c r="C7844" s="19">
        <v>25399</v>
      </c>
      <c r="D7844" s="19">
        <v>1233.196835</v>
      </c>
      <c r="E7844" s="23">
        <v>0.168483719</v>
      </c>
      <c r="F7844" s="23">
        <v>0.10238968699999999</v>
      </c>
      <c r="G7844" s="17">
        <v>0</v>
      </c>
      <c r="H7844" s="17">
        <v>1</v>
      </c>
      <c r="I7844" s="17">
        <v>0.50159696799999998</v>
      </c>
      <c r="J7844" s="17">
        <v>0.49648479200000001</v>
      </c>
      <c r="K7844" s="17">
        <v>1.92E-3</v>
      </c>
    </row>
    <row r="7845" spans="1:11" x14ac:dyDescent="0.45">
      <c r="A7845" s="10" t="s">
        <v>71</v>
      </c>
      <c r="B7845" s="20">
        <v>0.81599999999999995</v>
      </c>
      <c r="C7845" s="19">
        <v>25435</v>
      </c>
      <c r="D7845" s="19">
        <v>1239.282514</v>
      </c>
      <c r="E7845" s="23">
        <v>0.16933543500000001</v>
      </c>
      <c r="F7845" s="23">
        <v>0.102827232</v>
      </c>
      <c r="G7845" s="17">
        <v>0</v>
      </c>
      <c r="H7845" s="17">
        <v>1</v>
      </c>
      <c r="I7845" s="17">
        <v>0.502959669</v>
      </c>
      <c r="J7845" s="17">
        <v>0.49512781900000002</v>
      </c>
      <c r="K7845" s="17">
        <v>1.91E-3</v>
      </c>
    </row>
    <row r="7846" spans="1:11" x14ac:dyDescent="0.45">
      <c r="A7846" s="10" t="s">
        <v>71</v>
      </c>
      <c r="B7846" s="20">
        <v>0.81699999999999995</v>
      </c>
      <c r="C7846" s="19">
        <v>25465</v>
      </c>
      <c r="D7846" s="19">
        <v>1244.43461</v>
      </c>
      <c r="E7846" s="23">
        <v>0.17239984799999999</v>
      </c>
      <c r="F7846" s="23">
        <v>0.103200708</v>
      </c>
      <c r="G7846" s="17">
        <v>0</v>
      </c>
      <c r="H7846" s="17">
        <v>1</v>
      </c>
      <c r="I7846" s="17">
        <v>0.50332741599999997</v>
      </c>
      <c r="J7846" s="17">
        <v>0.49476334</v>
      </c>
      <c r="K7846" s="17">
        <v>1.91E-3</v>
      </c>
    </row>
    <row r="7847" spans="1:11" x14ac:dyDescent="0.45">
      <c r="A7847" s="10" t="s">
        <v>71</v>
      </c>
      <c r="B7847" s="20">
        <v>0.81799999999999995</v>
      </c>
      <c r="C7847" s="19">
        <v>25496</v>
      </c>
      <c r="D7847" s="19">
        <v>1249.8087619999999</v>
      </c>
      <c r="E7847" s="23">
        <v>0.17419670000000001</v>
      </c>
      <c r="F7847" s="23">
        <v>0.103782295</v>
      </c>
      <c r="G7847" s="17">
        <v>0</v>
      </c>
      <c r="H7847" s="17">
        <v>1</v>
      </c>
      <c r="I7847" s="17">
        <v>0.50510279400000002</v>
      </c>
      <c r="J7847" s="17">
        <v>0.49299533299999998</v>
      </c>
      <c r="K7847" s="17">
        <v>1.9E-3</v>
      </c>
    </row>
    <row r="7848" spans="1:11" x14ac:dyDescent="0.45">
      <c r="A7848" s="10" t="s">
        <v>71</v>
      </c>
      <c r="B7848" s="20">
        <v>0.81899999999999995</v>
      </c>
      <c r="C7848" s="19">
        <v>25528</v>
      </c>
      <c r="D7848" s="19">
        <v>1255.4051380000001</v>
      </c>
      <c r="E7848" s="23">
        <v>0.175695141</v>
      </c>
      <c r="F7848" s="23">
        <v>0.104173021</v>
      </c>
      <c r="G7848" s="17">
        <v>0</v>
      </c>
      <c r="H7848" s="17">
        <v>1</v>
      </c>
      <c r="I7848" s="17">
        <v>0.50733690499999995</v>
      </c>
      <c r="J7848" s="17">
        <v>0.49076980799999997</v>
      </c>
      <c r="K7848" s="17">
        <v>1.89E-3</v>
      </c>
    </row>
    <row r="7849" spans="1:11" x14ac:dyDescent="0.45">
      <c r="A7849" s="10" t="s">
        <v>71</v>
      </c>
      <c r="B7849" s="20">
        <v>0.82</v>
      </c>
      <c r="C7849" s="19">
        <v>25555</v>
      </c>
      <c r="D7849" s="19">
        <v>1260.1585419999999</v>
      </c>
      <c r="E7849" s="23">
        <v>0.176990288</v>
      </c>
      <c r="F7849" s="23">
        <v>0.10472946700000001</v>
      </c>
      <c r="G7849" s="17">
        <v>0</v>
      </c>
      <c r="H7849" s="17">
        <v>1</v>
      </c>
      <c r="I7849" s="17">
        <v>0.508812547</v>
      </c>
      <c r="J7849" s="17">
        <v>0.489286626</v>
      </c>
      <c r="K7849" s="17">
        <v>1.9E-3</v>
      </c>
    </row>
    <row r="7850" spans="1:11" x14ac:dyDescent="0.45">
      <c r="A7850" s="10" t="s">
        <v>71</v>
      </c>
      <c r="B7850" s="20">
        <v>0.82099999999999995</v>
      </c>
      <c r="C7850" s="19">
        <v>25589</v>
      </c>
      <c r="D7850" s="19">
        <v>1266.2197180000001</v>
      </c>
      <c r="E7850" s="23">
        <v>0.17873502999999999</v>
      </c>
      <c r="F7850" s="23">
        <v>0.10508416700000001</v>
      </c>
      <c r="G7850" s="17">
        <v>0</v>
      </c>
      <c r="H7850" s="17">
        <v>1</v>
      </c>
      <c r="I7850" s="17">
        <v>0.50987788599999995</v>
      </c>
      <c r="J7850" s="17">
        <v>0.48822749599999998</v>
      </c>
      <c r="K7850" s="17">
        <v>1.89E-3</v>
      </c>
    </row>
    <row r="7851" spans="1:11" x14ac:dyDescent="0.45">
      <c r="A7851" s="10" t="s">
        <v>71</v>
      </c>
      <c r="B7851" s="20">
        <v>0.82199999999999995</v>
      </c>
      <c r="C7851" s="19">
        <v>25622</v>
      </c>
      <c r="D7851" s="19">
        <v>1272.178521</v>
      </c>
      <c r="E7851" s="23">
        <v>0.18257778299999999</v>
      </c>
      <c r="F7851" s="23">
        <v>0.105684388</v>
      </c>
      <c r="G7851" s="17">
        <v>0</v>
      </c>
      <c r="H7851" s="17">
        <v>1</v>
      </c>
      <c r="I7851" s="17">
        <v>0.51122131599999998</v>
      </c>
      <c r="J7851" s="17">
        <v>0.48689302499999998</v>
      </c>
      <c r="K7851" s="17">
        <v>1.89E-3</v>
      </c>
    </row>
    <row r="7852" spans="1:11" x14ac:dyDescent="0.45">
      <c r="A7852" s="10" t="s">
        <v>71</v>
      </c>
      <c r="B7852" s="20">
        <v>0.82299999999999995</v>
      </c>
      <c r="C7852" s="19">
        <v>25645</v>
      </c>
      <c r="D7852" s="19">
        <v>1276.397741</v>
      </c>
      <c r="E7852" s="23">
        <v>0.18444305599999999</v>
      </c>
      <c r="F7852" s="23">
        <v>0.106210494</v>
      </c>
      <c r="G7852" s="17">
        <v>0</v>
      </c>
      <c r="H7852" s="17">
        <v>1</v>
      </c>
      <c r="I7852" s="17">
        <v>0.51234776100000001</v>
      </c>
      <c r="J7852" s="17">
        <v>0.48577098099999999</v>
      </c>
      <c r="K7852" s="17">
        <v>1.8799999999999999E-3</v>
      </c>
    </row>
    <row r="7853" spans="1:11" x14ac:dyDescent="0.45">
      <c r="A7853" s="10" t="s">
        <v>71</v>
      </c>
      <c r="B7853" s="20">
        <v>0.82399999999999995</v>
      </c>
      <c r="C7853" s="19">
        <v>25663</v>
      </c>
      <c r="D7853" s="19">
        <v>1279.7221360000001</v>
      </c>
      <c r="E7853" s="23">
        <v>0.18478639299999999</v>
      </c>
      <c r="F7853" s="23">
        <v>0.10668612800000001</v>
      </c>
      <c r="G7853" s="17">
        <v>0</v>
      </c>
      <c r="H7853" s="17">
        <v>1</v>
      </c>
      <c r="I7853" s="17">
        <v>0.51342212300000001</v>
      </c>
      <c r="J7853" s="17">
        <v>0.48470076299999998</v>
      </c>
      <c r="K7853" s="17">
        <v>1.8799999999999999E-3</v>
      </c>
    </row>
    <row r="7854" spans="1:11" x14ac:dyDescent="0.45">
      <c r="A7854" s="10" t="s">
        <v>71</v>
      </c>
      <c r="B7854" s="20">
        <v>0.82499999999999996</v>
      </c>
      <c r="C7854" s="19">
        <v>25702</v>
      </c>
      <c r="D7854" s="19">
        <v>1286.9380289999999</v>
      </c>
      <c r="E7854" s="23">
        <v>0.18533897299999999</v>
      </c>
      <c r="F7854" s="23">
        <v>0.10699890500000001</v>
      </c>
      <c r="G7854" s="17">
        <v>0</v>
      </c>
      <c r="H7854" s="17">
        <v>1</v>
      </c>
      <c r="I7854" s="17">
        <v>0.51502993699999999</v>
      </c>
      <c r="J7854" s="17">
        <v>0.48309915199999998</v>
      </c>
      <c r="K7854" s="17">
        <v>1.8699999999999999E-3</v>
      </c>
    </row>
    <row r="7855" spans="1:11" x14ac:dyDescent="0.45">
      <c r="A7855" s="10" t="s">
        <v>71</v>
      </c>
      <c r="B7855" s="20">
        <v>0.82599999999999996</v>
      </c>
      <c r="C7855" s="19">
        <v>25743</v>
      </c>
      <c r="D7855" s="19">
        <v>1294.5483160000001</v>
      </c>
      <c r="E7855" s="23">
        <v>0.18606534699999999</v>
      </c>
      <c r="F7855" s="23">
        <v>0.107470752</v>
      </c>
      <c r="G7855" s="17">
        <v>0</v>
      </c>
      <c r="H7855" s="17">
        <v>1</v>
      </c>
      <c r="I7855" s="17">
        <v>0.51651881499999996</v>
      </c>
      <c r="J7855" s="17">
        <v>0.48162233100000001</v>
      </c>
      <c r="K7855" s="17">
        <v>1.8600000000000001E-3</v>
      </c>
    </row>
    <row r="7856" spans="1:11" x14ac:dyDescent="0.45">
      <c r="A7856" s="10" t="s">
        <v>71</v>
      </c>
      <c r="B7856" s="20">
        <v>0.82699999999999996</v>
      </c>
      <c r="C7856" s="19">
        <v>25752</v>
      </c>
      <c r="D7856" s="19">
        <v>1296.2255090000001</v>
      </c>
      <c r="E7856" s="23">
        <v>0.186354779</v>
      </c>
      <c r="F7856" s="23">
        <v>0.108316986</v>
      </c>
      <c r="G7856" s="17">
        <v>0</v>
      </c>
      <c r="H7856" s="17">
        <v>1</v>
      </c>
      <c r="I7856" s="17">
        <v>0.51676174100000005</v>
      </c>
      <c r="J7856" s="17">
        <v>0.48138033899999999</v>
      </c>
      <c r="K7856" s="17">
        <v>1.8600000000000001E-3</v>
      </c>
    </row>
    <row r="7857" spans="1:11" x14ac:dyDescent="0.45">
      <c r="A7857" s="10" t="s">
        <v>71</v>
      </c>
      <c r="B7857" s="20">
        <v>0.82799999999999996</v>
      </c>
      <c r="C7857" s="19">
        <v>25809</v>
      </c>
      <c r="D7857" s="19">
        <v>1306.870498</v>
      </c>
      <c r="E7857" s="23">
        <v>0.18755951400000001</v>
      </c>
      <c r="F7857" s="23">
        <v>0.108587814</v>
      </c>
      <c r="G7857" s="17">
        <v>0</v>
      </c>
      <c r="H7857" s="17">
        <v>1</v>
      </c>
      <c r="I7857" s="17">
        <v>0.52035968099999996</v>
      </c>
      <c r="J7857" s="17">
        <v>0.47779623199999999</v>
      </c>
      <c r="K7857" s="17">
        <v>1.8400000000000001E-3</v>
      </c>
    </row>
    <row r="7858" spans="1:11" x14ac:dyDescent="0.45">
      <c r="A7858" s="10" t="s">
        <v>71</v>
      </c>
      <c r="B7858" s="20">
        <v>0.82899999999999996</v>
      </c>
      <c r="C7858" s="19">
        <v>25836</v>
      </c>
      <c r="D7858" s="19">
        <v>1311.9436989999999</v>
      </c>
      <c r="E7858" s="23">
        <v>0.18807785199999999</v>
      </c>
      <c r="F7858" s="23">
        <v>0.10940620199999999</v>
      </c>
      <c r="G7858" s="17">
        <v>0</v>
      </c>
      <c r="H7858" s="17">
        <v>1</v>
      </c>
      <c r="I7858" s="17">
        <v>0.52240958400000004</v>
      </c>
      <c r="J7858" s="17">
        <v>0.47575421000000001</v>
      </c>
      <c r="K7858" s="17">
        <v>1.8400000000000001E-3</v>
      </c>
    </row>
    <row r="7859" spans="1:11" x14ac:dyDescent="0.45">
      <c r="A7859" s="10" t="s">
        <v>71</v>
      </c>
      <c r="B7859" s="20">
        <v>0.83</v>
      </c>
      <c r="C7859" s="19">
        <v>25868</v>
      </c>
      <c r="D7859" s="19">
        <v>1317.993813</v>
      </c>
      <c r="E7859" s="23">
        <v>0.189558634</v>
      </c>
      <c r="F7859" s="23">
        <v>0.109896833</v>
      </c>
      <c r="G7859" s="17">
        <v>0</v>
      </c>
      <c r="H7859" s="17">
        <v>1</v>
      </c>
      <c r="I7859" s="17">
        <v>0.52478183099999998</v>
      </c>
      <c r="J7859" s="17">
        <v>0.47339111900000003</v>
      </c>
      <c r="K7859" s="17">
        <v>1.83E-3</v>
      </c>
    </row>
    <row r="7860" spans="1:11" x14ac:dyDescent="0.45">
      <c r="A7860" s="10" t="s">
        <v>71</v>
      </c>
      <c r="B7860" s="20">
        <v>0.83099999999999996</v>
      </c>
      <c r="C7860" s="19">
        <v>25892</v>
      </c>
      <c r="D7860" s="19">
        <v>1322.564582</v>
      </c>
      <c r="E7860" s="23">
        <v>0.19091433299999999</v>
      </c>
      <c r="F7860" s="23">
        <v>0.11034629899999999</v>
      </c>
      <c r="G7860" s="17">
        <v>0</v>
      </c>
      <c r="H7860" s="17">
        <v>1</v>
      </c>
      <c r="I7860" s="17">
        <v>0.52552650199999995</v>
      </c>
      <c r="J7860" s="17">
        <v>0.47265053000000001</v>
      </c>
      <c r="K7860" s="17">
        <v>1.82E-3</v>
      </c>
    </row>
    <row r="7861" spans="1:11" x14ac:dyDescent="0.45">
      <c r="A7861" s="10" t="s">
        <v>71</v>
      </c>
      <c r="B7861" s="20">
        <v>0.83199999999999996</v>
      </c>
      <c r="C7861" s="19">
        <v>25917</v>
      </c>
      <c r="D7861" s="19">
        <v>1327.344501</v>
      </c>
      <c r="E7861" s="23">
        <v>0.191582684</v>
      </c>
      <c r="F7861" s="23">
        <v>0.110860351</v>
      </c>
      <c r="G7861" s="17">
        <v>0</v>
      </c>
      <c r="H7861" s="17">
        <v>1</v>
      </c>
      <c r="I7861" s="17">
        <v>0.52700408600000004</v>
      </c>
      <c r="J7861" s="17">
        <v>0.47117862199999999</v>
      </c>
      <c r="K7861" s="17">
        <v>1.82E-3</v>
      </c>
    </row>
    <row r="7862" spans="1:11" x14ac:dyDescent="0.45">
      <c r="A7862" s="10" t="s">
        <v>71</v>
      </c>
      <c r="B7862" s="20">
        <v>0.83299999999999996</v>
      </c>
      <c r="C7862" s="19">
        <v>25952</v>
      </c>
      <c r="D7862" s="19">
        <v>1334.071735</v>
      </c>
      <c r="E7862" s="23">
        <v>0.193014249</v>
      </c>
      <c r="F7862" s="23">
        <v>0.111370133</v>
      </c>
      <c r="G7862" s="17">
        <v>0</v>
      </c>
      <c r="H7862" s="17">
        <v>1</v>
      </c>
      <c r="I7862" s="17">
        <v>0.52799493500000005</v>
      </c>
      <c r="J7862" s="17">
        <v>0.47019264599999999</v>
      </c>
      <c r="K7862" s="17">
        <v>1.81E-3</v>
      </c>
    </row>
    <row r="7863" spans="1:11" x14ac:dyDescent="0.45">
      <c r="A7863" s="10" t="s">
        <v>71</v>
      </c>
      <c r="B7863" s="20">
        <v>0.83399999999999996</v>
      </c>
      <c r="C7863" s="19">
        <v>25979</v>
      </c>
      <c r="D7863" s="19">
        <v>1339.2926050000001</v>
      </c>
      <c r="E7863" s="23">
        <v>0.19401706699999999</v>
      </c>
      <c r="F7863" s="23">
        <v>0.11189258000000001</v>
      </c>
      <c r="G7863" s="17">
        <v>0</v>
      </c>
      <c r="H7863" s="17">
        <v>1</v>
      </c>
      <c r="I7863" s="17">
        <v>0.52874258900000004</v>
      </c>
      <c r="J7863" s="17">
        <v>0.46944802099999999</v>
      </c>
      <c r="K7863" s="17">
        <v>1.81E-3</v>
      </c>
    </row>
    <row r="7864" spans="1:11" x14ac:dyDescent="0.45">
      <c r="A7864" s="10" t="s">
        <v>71</v>
      </c>
      <c r="B7864" s="20">
        <v>0.83599999999999997</v>
      </c>
      <c r="C7864" s="19">
        <v>26057</v>
      </c>
      <c r="D7864" s="19">
        <v>1354.467938</v>
      </c>
      <c r="E7864" s="23">
        <v>0.196378097</v>
      </c>
      <c r="F7864" s="23">
        <v>0.112230175</v>
      </c>
      <c r="G7864" s="17">
        <v>0</v>
      </c>
      <c r="H7864" s="17">
        <v>1</v>
      </c>
      <c r="I7864" s="17">
        <v>0.53204215499999996</v>
      </c>
      <c r="J7864" s="17">
        <v>0.46616188800000002</v>
      </c>
      <c r="K7864" s="17">
        <v>1.8E-3</v>
      </c>
    </row>
    <row r="7865" spans="1:11" x14ac:dyDescent="0.45">
      <c r="A7865" s="10" t="s">
        <v>71</v>
      </c>
      <c r="B7865" s="20">
        <v>0.83699999999999997</v>
      </c>
      <c r="C7865" s="19">
        <v>26079</v>
      </c>
      <c r="D7865" s="19">
        <v>1358.791444</v>
      </c>
      <c r="E7865" s="23">
        <v>0.19680829499999999</v>
      </c>
      <c r="F7865" s="23">
        <v>0.11375534299999999</v>
      </c>
      <c r="G7865" s="17">
        <v>0</v>
      </c>
      <c r="H7865" s="17">
        <v>1</v>
      </c>
      <c r="I7865" s="17">
        <v>0.53178498200000002</v>
      </c>
      <c r="J7865" s="17">
        <v>0.46642350100000002</v>
      </c>
      <c r="K7865" s="17">
        <v>1.7899999999999999E-3</v>
      </c>
    </row>
    <row r="7866" spans="1:11" x14ac:dyDescent="0.45">
      <c r="A7866" s="10" t="s">
        <v>71</v>
      </c>
      <c r="B7866" s="20">
        <v>0.83799999999999997</v>
      </c>
      <c r="C7866" s="19">
        <v>26114</v>
      </c>
      <c r="D7866" s="19">
        <v>1365.685563</v>
      </c>
      <c r="E7866" s="23">
        <v>0.197201653</v>
      </c>
      <c r="F7866" s="23">
        <v>0.114201913</v>
      </c>
      <c r="G7866" s="17">
        <v>0</v>
      </c>
      <c r="H7866" s="17">
        <v>1</v>
      </c>
      <c r="I7866" s="17">
        <v>0.53390582099999995</v>
      </c>
      <c r="J7866" s="17">
        <v>0.46431077700000001</v>
      </c>
      <c r="K7866" s="17">
        <v>1.7799999999999999E-3</v>
      </c>
    </row>
    <row r="7867" spans="1:11" x14ac:dyDescent="0.45">
      <c r="A7867" s="10" t="s">
        <v>71</v>
      </c>
      <c r="B7867" s="20">
        <v>0.83899999999999997</v>
      </c>
      <c r="C7867" s="19">
        <v>26142</v>
      </c>
      <c r="D7867" s="19">
        <v>1371.2271169999999</v>
      </c>
      <c r="E7867" s="23">
        <v>0.198145456</v>
      </c>
      <c r="F7867" s="23">
        <v>0.114771387</v>
      </c>
      <c r="G7867" s="17">
        <v>0</v>
      </c>
      <c r="H7867" s="17">
        <v>1</v>
      </c>
      <c r="I7867" s="17">
        <v>0.535859223</v>
      </c>
      <c r="J7867" s="17">
        <v>0.46236491400000002</v>
      </c>
      <c r="K7867" s="17">
        <v>1.7799999999999999E-3</v>
      </c>
    </row>
    <row r="7868" spans="1:11" x14ac:dyDescent="0.45">
      <c r="A7868" s="10" t="s">
        <v>71</v>
      </c>
      <c r="B7868" s="20">
        <v>0.84</v>
      </c>
      <c r="C7868" s="19">
        <v>26176</v>
      </c>
      <c r="D7868" s="19">
        <v>1377.999554</v>
      </c>
      <c r="E7868" s="23">
        <v>0.20043179799999999</v>
      </c>
      <c r="F7868" s="23">
        <v>0.11531844400000001</v>
      </c>
      <c r="G7868" s="17">
        <v>0</v>
      </c>
      <c r="H7868" s="17">
        <v>1</v>
      </c>
      <c r="I7868" s="17">
        <v>0.53644659900000002</v>
      </c>
      <c r="J7868" s="17">
        <v>0.46178431800000003</v>
      </c>
      <c r="K7868" s="17">
        <v>1.7700000000000001E-3</v>
      </c>
    </row>
    <row r="7869" spans="1:11" x14ac:dyDescent="0.45">
      <c r="A7869" s="10" t="s">
        <v>71</v>
      </c>
      <c r="B7869" s="20">
        <v>0.84099999999999997</v>
      </c>
      <c r="C7869" s="19">
        <v>26206</v>
      </c>
      <c r="D7869" s="19">
        <v>1384.020585</v>
      </c>
      <c r="E7869" s="23">
        <v>0.20127500600000001</v>
      </c>
      <c r="F7869" s="23">
        <v>0.115831772</v>
      </c>
      <c r="G7869" s="17">
        <v>0</v>
      </c>
      <c r="H7869" s="17">
        <v>1</v>
      </c>
      <c r="I7869" s="17">
        <v>0.53753749799999995</v>
      </c>
      <c r="J7869" s="17">
        <v>0.46068721699999998</v>
      </c>
      <c r="K7869" s="17">
        <v>1.7799999999999999E-3</v>
      </c>
    </row>
    <row r="7870" spans="1:11" x14ac:dyDescent="0.45">
      <c r="A7870" s="10" t="s">
        <v>71</v>
      </c>
      <c r="B7870" s="20">
        <v>0.84199999999999997</v>
      </c>
      <c r="C7870" s="19">
        <v>26240</v>
      </c>
      <c r="D7870" s="19">
        <v>1390.8871019999999</v>
      </c>
      <c r="E7870" s="23">
        <v>0.202925677</v>
      </c>
      <c r="F7870" s="23">
        <v>0.11643532600000001</v>
      </c>
      <c r="G7870" s="17">
        <v>0</v>
      </c>
      <c r="H7870" s="17">
        <v>1</v>
      </c>
      <c r="I7870" s="17">
        <v>0.53841285500000002</v>
      </c>
      <c r="J7870" s="17">
        <v>0.45981914800000001</v>
      </c>
      <c r="K7870" s="17">
        <v>1.7700000000000001E-3</v>
      </c>
    </row>
    <row r="7871" spans="1:11" x14ac:dyDescent="0.45">
      <c r="A7871" s="10" t="s">
        <v>71</v>
      </c>
      <c r="B7871" s="20">
        <v>0.84299999999999997</v>
      </c>
      <c r="C7871" s="19">
        <v>26276</v>
      </c>
      <c r="D7871" s="19">
        <v>1398.2148870000001</v>
      </c>
      <c r="E7871" s="23">
        <v>0.20392149500000001</v>
      </c>
      <c r="F7871" s="23">
        <v>0.117080585</v>
      </c>
      <c r="G7871" s="17">
        <v>0</v>
      </c>
      <c r="H7871" s="17">
        <v>1</v>
      </c>
      <c r="I7871" s="17">
        <v>0.54070608499999995</v>
      </c>
      <c r="J7871" s="17">
        <v>0.45753470200000002</v>
      </c>
      <c r="K7871" s="17">
        <v>1.7600000000000001E-3</v>
      </c>
    </row>
    <row r="7872" spans="1:11" x14ac:dyDescent="0.45">
      <c r="A7872" s="10" t="s">
        <v>71</v>
      </c>
      <c r="B7872" s="20">
        <v>0.84399999999999997</v>
      </c>
      <c r="C7872" s="19">
        <v>26306</v>
      </c>
      <c r="D7872" s="19">
        <v>1404.3524190000001</v>
      </c>
      <c r="E7872" s="23">
        <v>0.20530495900000001</v>
      </c>
      <c r="F7872" s="23">
        <v>0.11774206800000001</v>
      </c>
      <c r="G7872" s="17">
        <v>0</v>
      </c>
      <c r="H7872" s="17">
        <v>1</v>
      </c>
      <c r="I7872" s="17">
        <v>0.54155047999999995</v>
      </c>
      <c r="J7872" s="17">
        <v>0.45669512699999998</v>
      </c>
      <c r="K7872" s="17">
        <v>1.75E-3</v>
      </c>
    </row>
    <row r="7873" spans="1:11" x14ac:dyDescent="0.45">
      <c r="A7873" s="10" t="s">
        <v>71</v>
      </c>
      <c r="B7873" s="20">
        <v>0.84499999999999997</v>
      </c>
      <c r="C7873" s="19">
        <v>26337</v>
      </c>
      <c r="D7873" s="19">
        <v>1410.735077</v>
      </c>
      <c r="E7873" s="23">
        <v>0.20632086699999999</v>
      </c>
      <c r="F7873" s="23">
        <v>0.118290994</v>
      </c>
      <c r="G7873" s="17">
        <v>0</v>
      </c>
      <c r="H7873" s="17">
        <v>1</v>
      </c>
      <c r="I7873" s="17">
        <v>0.54282280900000002</v>
      </c>
      <c r="J7873" s="17">
        <v>0.45542818000000002</v>
      </c>
      <c r="K7873" s="17">
        <v>1.75E-3</v>
      </c>
    </row>
    <row r="7874" spans="1:11" x14ac:dyDescent="0.45">
      <c r="A7874" s="10" t="s">
        <v>71</v>
      </c>
      <c r="B7874" s="20">
        <v>0.84599999999999997</v>
      </c>
      <c r="C7874" s="19">
        <v>26369</v>
      </c>
      <c r="D7874" s="19">
        <v>1417.3723230000001</v>
      </c>
      <c r="E7874" s="23">
        <v>0.207825344</v>
      </c>
      <c r="F7874" s="23">
        <v>0.118834577</v>
      </c>
      <c r="G7874" s="17">
        <v>0</v>
      </c>
      <c r="H7874" s="17">
        <v>1</v>
      </c>
      <c r="I7874" s="17">
        <v>0.54416303300000002</v>
      </c>
      <c r="J7874" s="17">
        <v>0.45409443500000002</v>
      </c>
      <c r="K7874" s="17">
        <v>1.74E-3</v>
      </c>
    </row>
    <row r="7875" spans="1:11" x14ac:dyDescent="0.45">
      <c r="A7875" s="10" t="s">
        <v>71</v>
      </c>
      <c r="B7875" s="20">
        <v>0.84699999999999998</v>
      </c>
      <c r="C7875" s="19">
        <v>26394</v>
      </c>
      <c r="D7875" s="19">
        <v>1422.6005259999999</v>
      </c>
      <c r="E7875" s="23">
        <v>0.210364419</v>
      </c>
      <c r="F7875" s="23">
        <v>0.11949276</v>
      </c>
      <c r="G7875" s="17">
        <v>0</v>
      </c>
      <c r="H7875" s="17">
        <v>1</v>
      </c>
      <c r="I7875" s="17">
        <v>0.54543238000000005</v>
      </c>
      <c r="J7875" s="17">
        <v>0.452829967</v>
      </c>
      <c r="K7875" s="17">
        <v>1.74E-3</v>
      </c>
    </row>
    <row r="7876" spans="1:11" x14ac:dyDescent="0.45">
      <c r="A7876" s="10" t="s">
        <v>71</v>
      </c>
      <c r="B7876" s="20">
        <v>0.84899999999999998</v>
      </c>
      <c r="C7876" s="19">
        <v>26462</v>
      </c>
      <c r="D7876" s="19">
        <v>1436.937273</v>
      </c>
      <c r="E7876" s="23">
        <v>0.212649746</v>
      </c>
      <c r="F7876" s="23">
        <v>0.119831415</v>
      </c>
      <c r="G7876" s="17">
        <v>0</v>
      </c>
      <c r="H7876" s="17">
        <v>1</v>
      </c>
      <c r="I7876" s="17">
        <v>0.55089582500000001</v>
      </c>
      <c r="J7876" s="17">
        <v>0.447387488</v>
      </c>
      <c r="K7876" s="17">
        <v>1.72E-3</v>
      </c>
    </row>
    <row r="7877" spans="1:11" x14ac:dyDescent="0.45">
      <c r="A7877" s="10" t="s">
        <v>71</v>
      </c>
      <c r="B7877" s="20">
        <v>0.85</v>
      </c>
      <c r="C7877" s="19">
        <v>26494</v>
      </c>
      <c r="D7877" s="19">
        <v>1443.792657</v>
      </c>
      <c r="E7877" s="23">
        <v>0.21567672399999999</v>
      </c>
      <c r="F7877" s="23">
        <v>0.12127368299999999</v>
      </c>
      <c r="G7877" s="17">
        <v>0</v>
      </c>
      <c r="H7877" s="17">
        <v>1</v>
      </c>
      <c r="I7877" s="17">
        <v>0.55212846400000004</v>
      </c>
      <c r="J7877" s="17">
        <v>0.44616140399999998</v>
      </c>
      <c r="K7877" s="17">
        <v>1.7099999999999999E-3</v>
      </c>
    </row>
    <row r="7878" spans="1:11" x14ac:dyDescent="0.45">
      <c r="A7878" s="10" t="s">
        <v>71</v>
      </c>
      <c r="B7878" s="20">
        <v>0.85099999999999998</v>
      </c>
      <c r="C7878" s="19">
        <v>26510</v>
      </c>
      <c r="D7878" s="19">
        <v>1447.2496880000001</v>
      </c>
      <c r="E7878" s="23">
        <v>0.216956959</v>
      </c>
      <c r="F7878" s="23">
        <v>0.12187460899999999</v>
      </c>
      <c r="G7878" s="17">
        <v>0</v>
      </c>
      <c r="H7878" s="17">
        <v>1</v>
      </c>
      <c r="I7878" s="17">
        <v>0.55276109600000001</v>
      </c>
      <c r="J7878" s="17">
        <v>0.44553168900000001</v>
      </c>
      <c r="K7878" s="17">
        <v>1.7099999999999999E-3</v>
      </c>
    </row>
    <row r="7879" spans="1:11" x14ac:dyDescent="0.45">
      <c r="A7879" s="10" t="s">
        <v>71</v>
      </c>
      <c r="B7879" s="20">
        <v>0.85199999999999998</v>
      </c>
      <c r="C7879" s="19">
        <v>26556</v>
      </c>
      <c r="D7879" s="19">
        <v>1457.242356</v>
      </c>
      <c r="E7879" s="23">
        <v>0.21797845399999999</v>
      </c>
      <c r="F7879" s="23">
        <v>0.122286571</v>
      </c>
      <c r="G7879" s="17">
        <v>0</v>
      </c>
      <c r="H7879" s="17">
        <v>1</v>
      </c>
      <c r="I7879" s="17">
        <v>0.555951062</v>
      </c>
      <c r="J7879" s="17">
        <v>0.44235390000000002</v>
      </c>
      <c r="K7879" s="17">
        <v>1.6999999999999999E-3</v>
      </c>
    </row>
    <row r="7880" spans="1:11" x14ac:dyDescent="0.45">
      <c r="A7880" s="10" t="s">
        <v>71</v>
      </c>
      <c r="B7880" s="20">
        <v>0.85299999999999998</v>
      </c>
      <c r="C7880" s="19">
        <v>26584</v>
      </c>
      <c r="D7880" s="19">
        <v>1463.364223</v>
      </c>
      <c r="E7880" s="23">
        <v>0.219118163</v>
      </c>
      <c r="F7880" s="23">
        <v>0.123128394</v>
      </c>
      <c r="G7880" s="17">
        <v>0</v>
      </c>
      <c r="H7880" s="17">
        <v>1</v>
      </c>
      <c r="I7880" s="17">
        <v>0.55675154900000001</v>
      </c>
      <c r="J7880" s="17">
        <v>0.44155865999999999</v>
      </c>
      <c r="K7880" s="17">
        <v>1.6900000000000001E-3</v>
      </c>
    </row>
    <row r="7881" spans="1:11" x14ac:dyDescent="0.45">
      <c r="A7881" s="10" t="s">
        <v>71</v>
      </c>
      <c r="B7881" s="20">
        <v>0.85399999999999998</v>
      </c>
      <c r="C7881" s="19">
        <v>26618</v>
      </c>
      <c r="D7881" s="19">
        <v>1470.845734</v>
      </c>
      <c r="E7881" s="23">
        <v>0.220733759</v>
      </c>
      <c r="F7881" s="23">
        <v>0.123623276</v>
      </c>
      <c r="G7881" s="17">
        <v>0</v>
      </c>
      <c r="H7881" s="17">
        <v>1</v>
      </c>
      <c r="I7881" s="17">
        <v>0.55874295399999996</v>
      </c>
      <c r="J7881" s="17">
        <v>0.43957544100000001</v>
      </c>
      <c r="K7881" s="17">
        <v>1.6800000000000001E-3</v>
      </c>
    </row>
    <row r="7882" spans="1:11" x14ac:dyDescent="0.45">
      <c r="A7882" s="10" t="s">
        <v>71</v>
      </c>
      <c r="B7882" s="20">
        <v>0.85499999999999998</v>
      </c>
      <c r="C7882" s="19">
        <v>26646</v>
      </c>
      <c r="D7882" s="19">
        <v>1477.039356</v>
      </c>
      <c r="E7882" s="23">
        <v>0.222212734</v>
      </c>
      <c r="F7882" s="23">
        <v>0.12442168100000001</v>
      </c>
      <c r="G7882" s="17">
        <v>0</v>
      </c>
      <c r="H7882" s="17">
        <v>1</v>
      </c>
      <c r="I7882" s="17">
        <v>0.55967943899999995</v>
      </c>
      <c r="J7882" s="17">
        <v>0.43864252500000001</v>
      </c>
      <c r="K7882" s="17">
        <v>1.6800000000000001E-3</v>
      </c>
    </row>
    <row r="7883" spans="1:11" x14ac:dyDescent="0.45">
      <c r="A7883" s="10" t="s">
        <v>71</v>
      </c>
      <c r="B7883" s="20">
        <v>0.85599999999999998</v>
      </c>
      <c r="C7883" s="19">
        <v>26663</v>
      </c>
      <c r="D7883" s="19">
        <v>1480.8323539999999</v>
      </c>
      <c r="E7883" s="23">
        <v>0.22334280300000001</v>
      </c>
      <c r="F7883" s="23">
        <v>0.12491490500000001</v>
      </c>
      <c r="G7883" s="17">
        <v>0</v>
      </c>
      <c r="H7883" s="17">
        <v>1</v>
      </c>
      <c r="I7883" s="17">
        <v>0.56114731900000003</v>
      </c>
      <c r="J7883" s="17">
        <v>0.43718023900000003</v>
      </c>
      <c r="K7883" s="17">
        <v>1.67E-3</v>
      </c>
    </row>
    <row r="7884" spans="1:11" x14ac:dyDescent="0.45">
      <c r="A7884" s="10" t="s">
        <v>71</v>
      </c>
      <c r="B7884" s="20">
        <v>0.85699999999999998</v>
      </c>
      <c r="C7884" s="19">
        <v>26708</v>
      </c>
      <c r="D7884" s="19">
        <v>1490.9009550000001</v>
      </c>
      <c r="E7884" s="23">
        <v>0.225467473</v>
      </c>
      <c r="F7884" s="23">
        <v>0.125164523</v>
      </c>
      <c r="G7884" s="17">
        <v>0</v>
      </c>
      <c r="H7884" s="17">
        <v>1</v>
      </c>
      <c r="I7884" s="17">
        <v>0.56380606799999999</v>
      </c>
      <c r="J7884" s="17">
        <v>0.43453268900000003</v>
      </c>
      <c r="K7884" s="17">
        <v>1.66E-3</v>
      </c>
    </row>
    <row r="7885" spans="1:11" x14ac:dyDescent="0.45">
      <c r="A7885" s="10" t="s">
        <v>71</v>
      </c>
      <c r="B7885" s="20">
        <v>0.85799999999999998</v>
      </c>
      <c r="C7885" s="19">
        <v>26742</v>
      </c>
      <c r="D7885" s="19">
        <v>1498.622372</v>
      </c>
      <c r="E7885" s="23">
        <v>0.22774227599999999</v>
      </c>
      <c r="F7885" s="23">
        <v>0.12622018500000001</v>
      </c>
      <c r="G7885" s="17">
        <v>0</v>
      </c>
      <c r="H7885" s="17">
        <v>1</v>
      </c>
      <c r="I7885" s="17">
        <v>0.56558853200000003</v>
      </c>
      <c r="J7885" s="17">
        <v>0.43275747599999997</v>
      </c>
      <c r="K7885" s="17">
        <v>1.65E-3</v>
      </c>
    </row>
    <row r="7886" spans="1:11" x14ac:dyDescent="0.45">
      <c r="A7886" s="10" t="s">
        <v>71</v>
      </c>
      <c r="B7886" s="20">
        <v>0.85899999999999999</v>
      </c>
      <c r="C7886" s="19">
        <v>26767</v>
      </c>
      <c r="D7886" s="19">
        <v>1504.3516770000001</v>
      </c>
      <c r="E7886" s="23">
        <v>0.22995571400000001</v>
      </c>
      <c r="F7886" s="23">
        <v>0.12673074400000001</v>
      </c>
      <c r="G7886" s="17">
        <v>0</v>
      </c>
      <c r="H7886" s="17">
        <v>1</v>
      </c>
      <c r="I7886" s="17">
        <v>0.566631255</v>
      </c>
      <c r="J7886" s="17">
        <v>0.431719678</v>
      </c>
      <c r="K7886" s="17">
        <v>1.65E-3</v>
      </c>
    </row>
    <row r="7887" spans="1:11" x14ac:dyDescent="0.45">
      <c r="A7887" s="10" t="s">
        <v>71</v>
      </c>
      <c r="B7887" s="20">
        <v>0.86</v>
      </c>
      <c r="C7887" s="19">
        <v>26805</v>
      </c>
      <c r="D7887" s="19">
        <v>1513.101958</v>
      </c>
      <c r="E7887" s="23">
        <v>0.23045047699999999</v>
      </c>
      <c r="F7887" s="23">
        <v>0.127431349</v>
      </c>
      <c r="G7887" s="17">
        <v>0</v>
      </c>
      <c r="H7887" s="17">
        <v>1</v>
      </c>
      <c r="I7887" s="17">
        <v>0.56862079600000004</v>
      </c>
      <c r="J7887" s="17">
        <v>0.42973882000000002</v>
      </c>
      <c r="K7887" s="17">
        <v>1.64E-3</v>
      </c>
    </row>
    <row r="7888" spans="1:11" x14ac:dyDescent="0.45">
      <c r="A7888" s="10" t="s">
        <v>71</v>
      </c>
      <c r="B7888" s="20">
        <v>0.86099999999999999</v>
      </c>
      <c r="C7888" s="19">
        <v>26835</v>
      </c>
      <c r="D7888" s="19">
        <v>1520.0574779999999</v>
      </c>
      <c r="E7888" s="23">
        <v>0.23237580299999999</v>
      </c>
      <c r="F7888" s="23">
        <v>0.128352101</v>
      </c>
      <c r="G7888" s="17">
        <v>0</v>
      </c>
      <c r="H7888" s="17">
        <v>1</v>
      </c>
      <c r="I7888" s="17">
        <v>0.57050610800000001</v>
      </c>
      <c r="J7888" s="17">
        <v>0.42786118299999998</v>
      </c>
      <c r="K7888" s="17">
        <v>1.6299999999999999E-3</v>
      </c>
    </row>
    <row r="7889" spans="1:11" x14ac:dyDescent="0.45">
      <c r="A7889" s="10" t="s">
        <v>71</v>
      </c>
      <c r="B7889" s="20">
        <v>0.86299999999999999</v>
      </c>
      <c r="C7889" s="19">
        <v>26896</v>
      </c>
      <c r="D7889" s="19">
        <v>1534.265938</v>
      </c>
      <c r="E7889" s="23">
        <v>0.23439844400000001</v>
      </c>
      <c r="F7889" s="23">
        <v>0.12915546</v>
      </c>
      <c r="G7889" s="17">
        <v>0</v>
      </c>
      <c r="H7889" s="17">
        <v>1</v>
      </c>
      <c r="I7889" s="17">
        <v>0.57243801500000002</v>
      </c>
      <c r="J7889" s="17">
        <v>0.425937236</v>
      </c>
      <c r="K7889" s="17">
        <v>1.6199999999999999E-3</v>
      </c>
    </row>
    <row r="7890" spans="1:11" x14ac:dyDescent="0.45">
      <c r="A7890" s="10" t="s">
        <v>71</v>
      </c>
      <c r="B7890" s="20">
        <v>0.86399999999999999</v>
      </c>
      <c r="C7890" s="19">
        <v>26921</v>
      </c>
      <c r="D7890" s="19">
        <v>1540.1945700000001</v>
      </c>
      <c r="E7890" s="23">
        <v>0.238250459</v>
      </c>
      <c r="F7890" s="23">
        <v>0.130321097</v>
      </c>
      <c r="G7890" s="17">
        <v>0</v>
      </c>
      <c r="H7890" s="17">
        <v>1</v>
      </c>
      <c r="I7890" s="17">
        <v>0.57310837699999995</v>
      </c>
      <c r="J7890" s="17">
        <v>0.42527071900000002</v>
      </c>
      <c r="K7890" s="17">
        <v>1.6199999999999999E-3</v>
      </c>
    </row>
    <row r="7891" spans="1:11" x14ac:dyDescent="0.45">
      <c r="A7891" s="10" t="s">
        <v>71</v>
      </c>
      <c r="B7891" s="20">
        <v>0.86599999999999999</v>
      </c>
      <c r="C7891" s="19">
        <v>26986</v>
      </c>
      <c r="D7891" s="19">
        <v>1555.7611360000001</v>
      </c>
      <c r="E7891" s="23">
        <v>0.24419827299999999</v>
      </c>
      <c r="F7891" s="23">
        <v>0.13103895300000001</v>
      </c>
      <c r="G7891" s="17">
        <v>0</v>
      </c>
      <c r="H7891" s="17">
        <v>1</v>
      </c>
      <c r="I7891" s="17">
        <v>0.57699333799999997</v>
      </c>
      <c r="J7891" s="17">
        <v>0.42140124499999998</v>
      </c>
      <c r="K7891" s="17">
        <v>1.6100000000000001E-3</v>
      </c>
    </row>
    <row r="7892" spans="1:11" x14ac:dyDescent="0.45">
      <c r="A7892" s="10" t="s">
        <v>71</v>
      </c>
      <c r="B7892" s="20">
        <v>0.86699999999999999</v>
      </c>
      <c r="C7892" s="19">
        <v>27022</v>
      </c>
      <c r="D7892" s="19">
        <v>1564.6313250000001</v>
      </c>
      <c r="E7892" s="23">
        <v>0.24853618699999999</v>
      </c>
      <c r="F7892" s="23">
        <v>0.132372132</v>
      </c>
      <c r="G7892" s="17">
        <v>0</v>
      </c>
      <c r="H7892" s="17">
        <v>1</v>
      </c>
      <c r="I7892" s="17">
        <v>0.578115355</v>
      </c>
      <c r="J7892" s="17">
        <v>0.42028508399999998</v>
      </c>
      <c r="K7892" s="17">
        <v>1.6000000000000001E-3</v>
      </c>
    </row>
    <row r="7893" spans="1:11" x14ac:dyDescent="0.45">
      <c r="A7893" s="10" t="s">
        <v>71</v>
      </c>
      <c r="B7893" s="20">
        <v>0.86799999999999999</v>
      </c>
      <c r="C7893" s="19">
        <v>27052</v>
      </c>
      <c r="D7893" s="19">
        <v>1572.097548</v>
      </c>
      <c r="E7893" s="23">
        <v>0.24964070299999999</v>
      </c>
      <c r="F7893" s="23">
        <v>0.13310824199999999</v>
      </c>
      <c r="G7893" s="17">
        <v>0</v>
      </c>
      <c r="H7893" s="17">
        <v>1</v>
      </c>
      <c r="I7893" s="17">
        <v>0.57991758599999998</v>
      </c>
      <c r="J7893" s="17">
        <v>0.41849108099999999</v>
      </c>
      <c r="K7893" s="17">
        <v>1.5900000000000001E-3</v>
      </c>
    </row>
    <row r="7894" spans="1:11" x14ac:dyDescent="0.45">
      <c r="A7894" s="10" t="s">
        <v>71</v>
      </c>
      <c r="B7894" s="20">
        <v>0.86899999999999999</v>
      </c>
      <c r="C7894" s="19">
        <v>27084</v>
      </c>
      <c r="D7894" s="19">
        <v>1580.133049</v>
      </c>
      <c r="E7894" s="23">
        <v>0.25213971299999999</v>
      </c>
      <c r="F7894" s="23">
        <v>0.13384736</v>
      </c>
      <c r="G7894" s="17">
        <v>0</v>
      </c>
      <c r="H7894" s="17">
        <v>1</v>
      </c>
      <c r="I7894" s="17">
        <v>0.58207022100000005</v>
      </c>
      <c r="J7894" s="17">
        <v>0.41634670299999998</v>
      </c>
      <c r="K7894" s="17">
        <v>1.58E-3</v>
      </c>
    </row>
    <row r="7895" spans="1:11" x14ac:dyDescent="0.45">
      <c r="A7895" s="10" t="s">
        <v>71</v>
      </c>
      <c r="B7895" s="20">
        <v>0.87</v>
      </c>
      <c r="C7895" s="19">
        <v>27094</v>
      </c>
      <c r="D7895" s="19">
        <v>1582.6596689999999</v>
      </c>
      <c r="E7895" s="23">
        <v>0.25301236500000002</v>
      </c>
      <c r="F7895" s="23">
        <v>0.13456728200000001</v>
      </c>
      <c r="G7895" s="17">
        <v>0</v>
      </c>
      <c r="H7895" s="17">
        <v>1</v>
      </c>
      <c r="I7895" s="17">
        <v>0.58247501800000001</v>
      </c>
      <c r="J7895" s="17">
        <v>0.41594344</v>
      </c>
      <c r="K7895" s="17">
        <v>1.58E-3</v>
      </c>
    </row>
    <row r="7896" spans="1:11" x14ac:dyDescent="0.45">
      <c r="A7896" s="10" t="s">
        <v>71</v>
      </c>
      <c r="B7896" s="20">
        <v>0.871</v>
      </c>
      <c r="C7896" s="19">
        <v>27145</v>
      </c>
      <c r="D7896" s="19">
        <v>1595.6369440000001</v>
      </c>
      <c r="E7896" s="23">
        <v>0.25784790499999999</v>
      </c>
      <c r="F7896" s="23">
        <v>0.13503464200000001</v>
      </c>
      <c r="G7896" s="17">
        <v>0</v>
      </c>
      <c r="H7896" s="17">
        <v>1</v>
      </c>
      <c r="I7896" s="17">
        <v>0.58593605999999998</v>
      </c>
      <c r="J7896" s="17">
        <v>0.41249563900000003</v>
      </c>
      <c r="K7896" s="17">
        <v>1.57E-3</v>
      </c>
    </row>
    <row r="7897" spans="1:11" x14ac:dyDescent="0.45">
      <c r="A7897" s="10" t="s">
        <v>71</v>
      </c>
      <c r="B7897" s="20">
        <v>0.872</v>
      </c>
      <c r="C7897" s="19">
        <v>27173</v>
      </c>
      <c r="D7897" s="19">
        <v>1602.892689</v>
      </c>
      <c r="E7897" s="23">
        <v>0.25949069400000002</v>
      </c>
      <c r="F7897" s="23">
        <v>0.13609971400000001</v>
      </c>
      <c r="G7897" s="17">
        <v>0</v>
      </c>
      <c r="H7897" s="17">
        <v>1</v>
      </c>
      <c r="I7897" s="17">
        <v>0.58722390199999996</v>
      </c>
      <c r="J7897" s="17">
        <v>0.41121342399999999</v>
      </c>
      <c r="K7897" s="17">
        <v>1.56E-3</v>
      </c>
    </row>
    <row r="7898" spans="1:11" x14ac:dyDescent="0.45">
      <c r="A7898" s="10" t="s">
        <v>71</v>
      </c>
      <c r="B7898" s="20">
        <v>0.873</v>
      </c>
      <c r="C7898" s="19">
        <v>27204</v>
      </c>
      <c r="D7898" s="19">
        <v>1610.975445</v>
      </c>
      <c r="E7898" s="23">
        <v>0.26202629199999999</v>
      </c>
      <c r="F7898" s="23">
        <v>0.136605062</v>
      </c>
      <c r="G7898" s="17">
        <v>0</v>
      </c>
      <c r="H7898" s="17">
        <v>1</v>
      </c>
      <c r="I7898" s="17">
        <v>0.58904803800000005</v>
      </c>
      <c r="J7898" s="17">
        <v>0.409398439</v>
      </c>
      <c r="K7898" s="17">
        <v>1.5499999999999999E-3</v>
      </c>
    </row>
    <row r="7899" spans="1:11" x14ac:dyDescent="0.45">
      <c r="A7899" s="10" t="s">
        <v>71</v>
      </c>
      <c r="B7899" s="20">
        <v>0.874</v>
      </c>
      <c r="C7899" s="19">
        <v>27237</v>
      </c>
      <c r="D7899" s="19">
        <v>1619.631318</v>
      </c>
      <c r="E7899" s="23">
        <v>0.26308232999999998</v>
      </c>
      <c r="F7899" s="23">
        <v>0.137556652</v>
      </c>
      <c r="G7899" s="17">
        <v>0</v>
      </c>
      <c r="H7899" s="17">
        <v>1</v>
      </c>
      <c r="I7899" s="17">
        <v>0.59099896399999996</v>
      </c>
      <c r="J7899" s="17">
        <v>0.40745488899999999</v>
      </c>
      <c r="K7899" s="17">
        <v>1.5499999999999999E-3</v>
      </c>
    </row>
    <row r="7900" spans="1:11" x14ac:dyDescent="0.45">
      <c r="A7900" s="10" t="s">
        <v>71</v>
      </c>
      <c r="B7900" s="20">
        <v>0.875</v>
      </c>
      <c r="C7900" s="19">
        <v>27256</v>
      </c>
      <c r="D7900" s="19">
        <v>1624.640633</v>
      </c>
      <c r="E7900" s="23">
        <v>0.26408867400000002</v>
      </c>
      <c r="F7900" s="23">
        <v>0.13843396699999999</v>
      </c>
      <c r="G7900" s="17">
        <v>0</v>
      </c>
      <c r="H7900" s="17">
        <v>1</v>
      </c>
      <c r="I7900" s="17">
        <v>0.592073564</v>
      </c>
      <c r="J7900" s="17">
        <v>0.40638437199999999</v>
      </c>
      <c r="K7900" s="17">
        <v>1.5399999999999999E-3</v>
      </c>
    </row>
    <row r="7901" spans="1:11" x14ac:dyDescent="0.45">
      <c r="A7901" s="10" t="s">
        <v>71</v>
      </c>
      <c r="B7901" s="20">
        <v>0.877</v>
      </c>
      <c r="C7901" s="19">
        <v>27333</v>
      </c>
      <c r="D7901" s="19">
        <v>1645.0035740000001</v>
      </c>
      <c r="E7901" s="23">
        <v>0.26522486099999998</v>
      </c>
      <c r="F7901" s="23">
        <v>0.13918040300000001</v>
      </c>
      <c r="G7901" s="17">
        <v>0</v>
      </c>
      <c r="H7901" s="17">
        <v>1</v>
      </c>
      <c r="I7901" s="17">
        <v>0.596818073</v>
      </c>
      <c r="J7901" s="17">
        <v>0.40165779899999998</v>
      </c>
      <c r="K7901" s="17">
        <v>1.5200000000000001E-3</v>
      </c>
    </row>
    <row r="7902" spans="1:11" x14ac:dyDescent="0.45">
      <c r="A7902" s="10" t="s">
        <v>71</v>
      </c>
      <c r="B7902" s="20">
        <v>0.878</v>
      </c>
      <c r="C7902" s="19">
        <v>27362</v>
      </c>
      <c r="D7902" s="19">
        <v>1652.7676879999999</v>
      </c>
      <c r="E7902" s="23">
        <v>0.269240914</v>
      </c>
      <c r="F7902" s="23">
        <v>0.14083970400000001</v>
      </c>
      <c r="G7902" s="17">
        <v>0</v>
      </c>
      <c r="H7902" s="17">
        <v>1</v>
      </c>
      <c r="I7902" s="17">
        <v>0.59846660900000004</v>
      </c>
      <c r="J7902" s="17">
        <v>0.40001574299999998</v>
      </c>
      <c r="K7902" s="17">
        <v>1.5200000000000001E-3</v>
      </c>
    </row>
    <row r="7903" spans="1:11" x14ac:dyDescent="0.45">
      <c r="A7903" s="10" t="s">
        <v>71</v>
      </c>
      <c r="B7903" s="20">
        <v>0.879</v>
      </c>
      <c r="C7903" s="19">
        <v>27394</v>
      </c>
      <c r="D7903" s="19">
        <v>1661.4315710000001</v>
      </c>
      <c r="E7903" s="23">
        <v>0.272126074</v>
      </c>
      <c r="F7903" s="23">
        <v>0.14161227700000001</v>
      </c>
      <c r="G7903" s="17">
        <v>0</v>
      </c>
      <c r="H7903" s="17">
        <v>1</v>
      </c>
      <c r="I7903" s="17">
        <v>0.599805111</v>
      </c>
      <c r="J7903" s="17">
        <v>0.39868252199999998</v>
      </c>
      <c r="K7903" s="17">
        <v>1.5100000000000001E-3</v>
      </c>
    </row>
    <row r="7904" spans="1:11" x14ac:dyDescent="0.45">
      <c r="A7904" s="10" t="s">
        <v>71</v>
      </c>
      <c r="B7904" s="20">
        <v>0.88</v>
      </c>
      <c r="C7904" s="19">
        <v>27400</v>
      </c>
      <c r="D7904" s="19">
        <v>1663.065861</v>
      </c>
      <c r="E7904" s="23">
        <v>0.27253450899999998</v>
      </c>
      <c r="F7904" s="23">
        <v>0.14242271000000001</v>
      </c>
      <c r="G7904" s="17">
        <v>0</v>
      </c>
      <c r="H7904" s="17">
        <v>1</v>
      </c>
      <c r="I7904" s="17">
        <v>0.59995714</v>
      </c>
      <c r="J7904" s="17">
        <v>0.39853200300000002</v>
      </c>
      <c r="K7904" s="17">
        <v>1.5100000000000001E-3</v>
      </c>
    </row>
    <row r="7905" spans="1:11" x14ac:dyDescent="0.45">
      <c r="A7905" s="10" t="s">
        <v>71</v>
      </c>
      <c r="B7905" s="20">
        <v>0.88100000000000001</v>
      </c>
      <c r="C7905" s="19">
        <v>27457</v>
      </c>
      <c r="D7905" s="19">
        <v>1678.673704</v>
      </c>
      <c r="E7905" s="23">
        <v>0.27612720600000001</v>
      </c>
      <c r="F7905" s="23">
        <v>0.14274468500000001</v>
      </c>
      <c r="G7905" s="17">
        <v>0</v>
      </c>
      <c r="H7905" s="17">
        <v>1</v>
      </c>
      <c r="I7905" s="17">
        <v>0.60286185599999997</v>
      </c>
      <c r="J7905" s="17">
        <v>0.39563832599999998</v>
      </c>
      <c r="K7905" s="17">
        <v>1.5E-3</v>
      </c>
    </row>
    <row r="7906" spans="1:11" x14ac:dyDescent="0.45">
      <c r="A7906" s="10" t="s">
        <v>71</v>
      </c>
      <c r="B7906" s="20">
        <v>0.88200000000000001</v>
      </c>
      <c r="C7906" s="19">
        <v>27488</v>
      </c>
      <c r="D7906" s="19">
        <v>1687.3364529999999</v>
      </c>
      <c r="E7906" s="23">
        <v>0.282247254</v>
      </c>
      <c r="F7906" s="23">
        <v>0.14403972900000001</v>
      </c>
      <c r="G7906" s="17">
        <v>0</v>
      </c>
      <c r="H7906" s="17">
        <v>1</v>
      </c>
      <c r="I7906" s="17">
        <v>0.60401216700000004</v>
      </c>
      <c r="J7906" s="17">
        <v>0.39449297900000002</v>
      </c>
      <c r="K7906" s="17">
        <v>1.49E-3</v>
      </c>
    </row>
    <row r="7907" spans="1:11" x14ac:dyDescent="0.45">
      <c r="A7907" s="10" t="s">
        <v>71</v>
      </c>
      <c r="B7907" s="20">
        <v>0.88300000000000001</v>
      </c>
      <c r="C7907" s="19">
        <v>27509</v>
      </c>
      <c r="D7907" s="19">
        <v>1693.29116</v>
      </c>
      <c r="E7907" s="23">
        <v>0.28504068900000001</v>
      </c>
      <c r="F7907" s="23">
        <v>0.14488890099999999</v>
      </c>
      <c r="G7907" s="17">
        <v>0</v>
      </c>
      <c r="H7907" s="17">
        <v>1</v>
      </c>
      <c r="I7907" s="17">
        <v>0.60548311399999999</v>
      </c>
      <c r="J7907" s="17">
        <v>0.39302763400000001</v>
      </c>
      <c r="K7907" s="17">
        <v>1.49E-3</v>
      </c>
    </row>
    <row r="7908" spans="1:11" x14ac:dyDescent="0.45">
      <c r="A7908" s="10" t="s">
        <v>71</v>
      </c>
      <c r="B7908" s="20">
        <v>0.88400000000000001</v>
      </c>
      <c r="C7908" s="19">
        <v>27552</v>
      </c>
      <c r="D7908" s="19">
        <v>1705.568528</v>
      </c>
      <c r="E7908" s="23">
        <v>0.28681494899999999</v>
      </c>
      <c r="F7908" s="23">
        <v>0.14554282199999999</v>
      </c>
      <c r="G7908" s="17">
        <v>0</v>
      </c>
      <c r="H7908" s="17">
        <v>1</v>
      </c>
      <c r="I7908" s="17">
        <v>0.60799788499999996</v>
      </c>
      <c r="J7908" s="17">
        <v>0.39052235600000001</v>
      </c>
      <c r="K7908" s="17">
        <v>1.48E-3</v>
      </c>
    </row>
    <row r="7909" spans="1:11" x14ac:dyDescent="0.45">
      <c r="A7909" s="10" t="s">
        <v>71</v>
      </c>
      <c r="B7909" s="20">
        <v>0.88500000000000001</v>
      </c>
      <c r="C7909" s="19">
        <v>27578</v>
      </c>
      <c r="D7909" s="19">
        <v>1713.093392</v>
      </c>
      <c r="E7909" s="23">
        <v>0.29075330399999999</v>
      </c>
      <c r="F7909" s="23">
        <v>0.146462237</v>
      </c>
      <c r="G7909" s="17">
        <v>0</v>
      </c>
      <c r="H7909" s="17">
        <v>1</v>
      </c>
      <c r="I7909" s="17">
        <v>0.60904206699999996</v>
      </c>
      <c r="J7909" s="17">
        <v>0.38948214599999997</v>
      </c>
      <c r="K7909" s="17">
        <v>1.48E-3</v>
      </c>
    </row>
    <row r="7910" spans="1:11" x14ac:dyDescent="0.45">
      <c r="A7910" s="10" t="s">
        <v>71</v>
      </c>
      <c r="B7910" s="20">
        <v>0.88600000000000001</v>
      </c>
      <c r="C7910" s="19">
        <v>27610</v>
      </c>
      <c r="D7910" s="19">
        <v>1722.436989</v>
      </c>
      <c r="E7910" s="23">
        <v>0.293684526</v>
      </c>
      <c r="F7910" s="23">
        <v>0.14699826899999999</v>
      </c>
      <c r="G7910" s="17">
        <v>0</v>
      </c>
      <c r="H7910" s="17">
        <v>1</v>
      </c>
      <c r="I7910" s="17">
        <v>0.61138767699999996</v>
      </c>
      <c r="J7910" s="17">
        <v>0.38714560199999998</v>
      </c>
      <c r="K7910" s="17">
        <v>1.47E-3</v>
      </c>
    </row>
    <row r="7911" spans="1:11" x14ac:dyDescent="0.45">
      <c r="A7911" s="10" t="s">
        <v>71</v>
      </c>
      <c r="B7911" s="20">
        <v>0.88700000000000001</v>
      </c>
      <c r="C7911" s="19">
        <v>27634</v>
      </c>
      <c r="D7911" s="19">
        <v>1729.4902380000001</v>
      </c>
      <c r="E7911" s="23">
        <v>0.293914652</v>
      </c>
      <c r="F7911" s="23">
        <v>0.148328498</v>
      </c>
      <c r="G7911" s="17">
        <v>0</v>
      </c>
      <c r="H7911" s="17">
        <v>1</v>
      </c>
      <c r="I7911" s="17">
        <v>0.61309128599999996</v>
      </c>
      <c r="J7911" s="17">
        <v>0.38544842299999998</v>
      </c>
      <c r="K7911" s="17">
        <v>1.4599999999999999E-3</v>
      </c>
    </row>
    <row r="7912" spans="1:11" x14ac:dyDescent="0.45">
      <c r="A7912" s="10" t="s">
        <v>71</v>
      </c>
      <c r="B7912" s="20">
        <v>0.88800000000000001</v>
      </c>
      <c r="C7912" s="19">
        <v>27669</v>
      </c>
      <c r="D7912" s="19">
        <v>1739.807309</v>
      </c>
      <c r="E7912" s="23">
        <v>0.29625443200000001</v>
      </c>
      <c r="F7912" s="23">
        <v>0.14905307200000001</v>
      </c>
      <c r="G7912" s="17">
        <v>0</v>
      </c>
      <c r="H7912" s="17">
        <v>1</v>
      </c>
      <c r="I7912" s="17">
        <v>0.61460868800000001</v>
      </c>
      <c r="J7912" s="17">
        <v>0.38393674799999999</v>
      </c>
      <c r="K7912" s="17">
        <v>1.4499999999999999E-3</v>
      </c>
    </row>
    <row r="7913" spans="1:11" x14ac:dyDescent="0.45">
      <c r="A7913" s="10" t="s">
        <v>71</v>
      </c>
      <c r="B7913" s="20">
        <v>0.88900000000000001</v>
      </c>
      <c r="C7913" s="19">
        <v>27699</v>
      </c>
      <c r="D7913" s="19">
        <v>1748.72892</v>
      </c>
      <c r="E7913" s="23">
        <v>0.29844978700000002</v>
      </c>
      <c r="F7913" s="23">
        <v>0.150010278</v>
      </c>
      <c r="G7913" s="17">
        <v>0</v>
      </c>
      <c r="H7913" s="17">
        <v>1</v>
      </c>
      <c r="I7913" s="17">
        <v>0.61628783200000004</v>
      </c>
      <c r="J7913" s="17">
        <v>0.38226472099999997</v>
      </c>
      <c r="K7913" s="17">
        <v>1.4499999999999999E-3</v>
      </c>
    </row>
    <row r="7914" spans="1:11" x14ac:dyDescent="0.45">
      <c r="A7914" s="10" t="s">
        <v>71</v>
      </c>
      <c r="B7914" s="20">
        <v>0.89</v>
      </c>
      <c r="C7914" s="19">
        <v>27737</v>
      </c>
      <c r="D7914" s="19">
        <v>1760.1455080000001</v>
      </c>
      <c r="E7914" s="23">
        <v>0.30190813100000002</v>
      </c>
      <c r="F7914" s="23">
        <v>0.15064698600000001</v>
      </c>
      <c r="G7914" s="17">
        <v>0</v>
      </c>
      <c r="H7914" s="17">
        <v>1</v>
      </c>
      <c r="I7914" s="17">
        <v>0.61833949200000005</v>
      </c>
      <c r="J7914" s="17">
        <v>0.38022103400000001</v>
      </c>
      <c r="K7914" s="17">
        <v>1.4400000000000001E-3</v>
      </c>
    </row>
    <row r="7915" spans="1:11" x14ac:dyDescent="0.45">
      <c r="A7915" s="10" t="s">
        <v>71</v>
      </c>
      <c r="B7915" s="20">
        <v>0.89100000000000001</v>
      </c>
      <c r="C7915" s="19">
        <v>27759</v>
      </c>
      <c r="D7915" s="19">
        <v>1766.829583</v>
      </c>
      <c r="E7915" s="23">
        <v>0.30491950099999998</v>
      </c>
      <c r="F7915" s="23">
        <v>0.151871491</v>
      </c>
      <c r="G7915" s="17">
        <v>0</v>
      </c>
      <c r="H7915" s="17">
        <v>1</v>
      </c>
      <c r="I7915" s="17">
        <v>0.61891958700000005</v>
      </c>
      <c r="J7915" s="17">
        <v>0.379643126</v>
      </c>
      <c r="K7915" s="17">
        <v>1.4400000000000001E-3</v>
      </c>
    </row>
    <row r="7916" spans="1:11" x14ac:dyDescent="0.45">
      <c r="A7916" s="10" t="s">
        <v>71</v>
      </c>
      <c r="B7916" s="20">
        <v>0.89200000000000002</v>
      </c>
      <c r="C7916" s="19">
        <v>27800</v>
      </c>
      <c r="D7916" s="19">
        <v>1779.3702470000001</v>
      </c>
      <c r="E7916" s="23">
        <v>0.30703585900000002</v>
      </c>
      <c r="F7916" s="23">
        <v>0.15267154399999999</v>
      </c>
      <c r="G7916" s="17">
        <v>0</v>
      </c>
      <c r="H7916" s="17">
        <v>1</v>
      </c>
      <c r="I7916" s="17">
        <v>0.62095841500000004</v>
      </c>
      <c r="J7916" s="17">
        <v>0.377612167</v>
      </c>
      <c r="K7916" s="17">
        <v>1.4300000000000001E-3</v>
      </c>
    </row>
    <row r="7917" spans="1:11" x14ac:dyDescent="0.45">
      <c r="A7917" s="10" t="s">
        <v>71</v>
      </c>
      <c r="B7917" s="20">
        <v>0.89300000000000002</v>
      </c>
      <c r="C7917" s="19">
        <v>27831</v>
      </c>
      <c r="D7917" s="19">
        <v>1788.934264</v>
      </c>
      <c r="E7917" s="23">
        <v>0.31045919300000002</v>
      </c>
      <c r="F7917" s="23">
        <v>0.15363469699999999</v>
      </c>
      <c r="G7917" s="17">
        <v>0</v>
      </c>
      <c r="H7917" s="17">
        <v>1</v>
      </c>
      <c r="I7917" s="17">
        <v>0.62304732799999996</v>
      </c>
      <c r="J7917" s="17">
        <v>0.375531689</v>
      </c>
      <c r="K7917" s="17">
        <v>1.42E-3</v>
      </c>
    </row>
    <row r="7918" spans="1:11" x14ac:dyDescent="0.45">
      <c r="A7918" s="10" t="s">
        <v>71</v>
      </c>
      <c r="B7918" s="20">
        <v>0.89400000000000002</v>
      </c>
      <c r="C7918" s="19">
        <v>27862</v>
      </c>
      <c r="D7918" s="19">
        <v>1798.583314</v>
      </c>
      <c r="E7918" s="23">
        <v>0.31223401899999997</v>
      </c>
      <c r="F7918" s="23">
        <v>0.154731271</v>
      </c>
      <c r="G7918" s="17">
        <v>0</v>
      </c>
      <c r="H7918" s="17">
        <v>1</v>
      </c>
      <c r="I7918" s="17">
        <v>0.62425537499999995</v>
      </c>
      <c r="J7918" s="17">
        <v>0.37432843399999999</v>
      </c>
      <c r="K7918" s="17">
        <v>1.42E-3</v>
      </c>
    </row>
    <row r="7919" spans="1:11" x14ac:dyDescent="0.45">
      <c r="A7919" s="10" t="s">
        <v>71</v>
      </c>
      <c r="B7919" s="20">
        <v>0.89500000000000002</v>
      </c>
      <c r="C7919" s="19">
        <v>27882</v>
      </c>
      <c r="D7919" s="19">
        <v>1804.83753</v>
      </c>
      <c r="E7919" s="23">
        <v>0.31301126200000001</v>
      </c>
      <c r="F7919" s="23">
        <v>0.15554251899999999</v>
      </c>
      <c r="G7919" s="17">
        <v>0</v>
      </c>
      <c r="H7919" s="17">
        <v>1</v>
      </c>
      <c r="I7919" s="17">
        <v>0.62531469500000003</v>
      </c>
      <c r="J7919" s="17">
        <v>0.37327310600000002</v>
      </c>
      <c r="K7919" s="17">
        <v>1.41E-3</v>
      </c>
    </row>
    <row r="7920" spans="1:11" x14ac:dyDescent="0.45">
      <c r="A7920" s="10" t="s">
        <v>71</v>
      </c>
      <c r="B7920" s="20">
        <v>0.89600000000000002</v>
      </c>
      <c r="C7920" s="19">
        <v>27923</v>
      </c>
      <c r="D7920" s="19">
        <v>1817.735966</v>
      </c>
      <c r="E7920" s="23">
        <v>0.31555057600000003</v>
      </c>
      <c r="F7920" s="23">
        <v>0.156356993</v>
      </c>
      <c r="G7920" s="17">
        <v>0</v>
      </c>
      <c r="H7920" s="17">
        <v>1</v>
      </c>
      <c r="I7920" s="17">
        <v>0.62583972399999999</v>
      </c>
      <c r="J7920" s="17">
        <v>0.37275271599999998</v>
      </c>
      <c r="K7920" s="17">
        <v>1.41E-3</v>
      </c>
    </row>
    <row r="7921" spans="1:11" x14ac:dyDescent="0.45">
      <c r="A7921" s="10" t="s">
        <v>71</v>
      </c>
      <c r="B7921" s="20">
        <v>0.89700000000000002</v>
      </c>
      <c r="C7921" s="19">
        <v>27950</v>
      </c>
      <c r="D7921" s="19">
        <v>1826.3244500000001</v>
      </c>
      <c r="E7921" s="23">
        <v>0.31933496300000003</v>
      </c>
      <c r="F7921" s="23">
        <v>0.15752198000000001</v>
      </c>
      <c r="G7921" s="17">
        <v>0</v>
      </c>
      <c r="H7921" s="17">
        <v>1</v>
      </c>
      <c r="I7921" s="17">
        <v>0.62669179200000003</v>
      </c>
      <c r="J7921" s="17">
        <v>0.37190406100000001</v>
      </c>
      <c r="K7921" s="17">
        <v>1.4E-3</v>
      </c>
    </row>
    <row r="7922" spans="1:11" x14ac:dyDescent="0.45">
      <c r="A7922" s="10" t="s">
        <v>71</v>
      </c>
      <c r="B7922" s="20">
        <v>0.89800000000000002</v>
      </c>
      <c r="C7922" s="19">
        <v>27988</v>
      </c>
      <c r="D7922" s="19">
        <v>1838.4845110000001</v>
      </c>
      <c r="E7922" s="23">
        <v>0.320783021</v>
      </c>
      <c r="F7922" s="23">
        <v>0.158380716</v>
      </c>
      <c r="G7922" s="17">
        <v>0</v>
      </c>
      <c r="H7922" s="17">
        <v>1</v>
      </c>
      <c r="I7922" s="17">
        <v>0.62793228300000004</v>
      </c>
      <c r="J7922" s="17">
        <v>0.37066823599999998</v>
      </c>
      <c r="K7922" s="17">
        <v>1.4E-3</v>
      </c>
    </row>
    <row r="7923" spans="1:11" x14ac:dyDescent="0.45">
      <c r="A7923" s="10" t="s">
        <v>71</v>
      </c>
      <c r="B7923" s="20">
        <v>0.89900000000000002</v>
      </c>
      <c r="C7923" s="19">
        <v>28013</v>
      </c>
      <c r="D7923" s="19">
        <v>1846.5756590000001</v>
      </c>
      <c r="E7923" s="23">
        <v>0.327944138</v>
      </c>
      <c r="F7923" s="23">
        <v>0.15956353500000001</v>
      </c>
      <c r="G7923" s="17">
        <v>0</v>
      </c>
      <c r="H7923" s="17">
        <v>1</v>
      </c>
      <c r="I7923" s="17">
        <v>0.62920393399999996</v>
      </c>
      <c r="J7923" s="17">
        <v>0.36940147000000001</v>
      </c>
      <c r="K7923" s="17">
        <v>1.39E-3</v>
      </c>
    </row>
    <row r="7924" spans="1:11" x14ac:dyDescent="0.45">
      <c r="A7924" s="10" t="s">
        <v>71</v>
      </c>
      <c r="B7924" s="20">
        <v>0.9</v>
      </c>
      <c r="C7924" s="19">
        <v>28049</v>
      </c>
      <c r="D7924" s="19">
        <v>1858.426215</v>
      </c>
      <c r="E7924" s="23">
        <v>0.33022714600000003</v>
      </c>
      <c r="F7924" s="23">
        <v>0.16043637799999999</v>
      </c>
      <c r="G7924" s="17">
        <v>0</v>
      </c>
      <c r="H7924" s="17">
        <v>1</v>
      </c>
      <c r="I7924" s="17">
        <v>0.63148251</v>
      </c>
      <c r="J7924" s="17">
        <v>0.36713152999999998</v>
      </c>
      <c r="K7924" s="17">
        <v>1.39E-3</v>
      </c>
    </row>
    <row r="7925" spans="1:11" x14ac:dyDescent="0.45">
      <c r="A7925" s="10" t="s">
        <v>71</v>
      </c>
      <c r="B7925" s="20">
        <v>0.90100000000000002</v>
      </c>
      <c r="C7925" s="19">
        <v>28077</v>
      </c>
      <c r="D7925" s="19">
        <v>1867.7348019999999</v>
      </c>
      <c r="E7925" s="23">
        <v>0.33578070599999998</v>
      </c>
      <c r="F7925" s="23">
        <v>0.16153535399999999</v>
      </c>
      <c r="G7925" s="17">
        <v>0</v>
      </c>
      <c r="H7925" s="17">
        <v>1</v>
      </c>
      <c r="I7925" s="17">
        <v>0.63245852300000005</v>
      </c>
      <c r="J7925" s="17">
        <v>0.36616106300000001</v>
      </c>
      <c r="K7925" s="17">
        <v>1.3799999999999999E-3</v>
      </c>
    </row>
    <row r="7926" spans="1:11" x14ac:dyDescent="0.45">
      <c r="A7926" s="10" t="s">
        <v>71</v>
      </c>
      <c r="B7926" s="20">
        <v>0.90200000000000002</v>
      </c>
      <c r="C7926" s="19">
        <v>28111</v>
      </c>
      <c r="D7926" s="19">
        <v>1879.182456</v>
      </c>
      <c r="E7926" s="23">
        <v>0.33697879800000002</v>
      </c>
      <c r="F7926" s="23">
        <v>0.16231654700000001</v>
      </c>
      <c r="G7926" s="17">
        <v>0</v>
      </c>
      <c r="H7926" s="17">
        <v>1</v>
      </c>
      <c r="I7926" s="17">
        <v>0.63432507400000004</v>
      </c>
      <c r="J7926" s="17">
        <v>0.36430169600000001</v>
      </c>
      <c r="K7926" s="17">
        <v>1.3699999999999999E-3</v>
      </c>
    </row>
    <row r="7927" spans="1:11" x14ac:dyDescent="0.45">
      <c r="A7927" s="10" t="s">
        <v>71</v>
      </c>
      <c r="B7927" s="20">
        <v>0.90300000000000002</v>
      </c>
      <c r="C7927" s="19">
        <v>28142</v>
      </c>
      <c r="D7927" s="19">
        <v>1889.65535</v>
      </c>
      <c r="E7927" s="23">
        <v>0.33878464800000002</v>
      </c>
      <c r="F7927" s="23">
        <v>0.16315550200000001</v>
      </c>
      <c r="G7927" s="17">
        <v>0</v>
      </c>
      <c r="H7927" s="17">
        <v>1</v>
      </c>
      <c r="I7927" s="17">
        <v>0.63603500599999996</v>
      </c>
      <c r="J7927" s="17">
        <v>0.36259823499999999</v>
      </c>
      <c r="K7927" s="17">
        <v>1.3699999999999999E-3</v>
      </c>
    </row>
    <row r="7928" spans="1:11" x14ac:dyDescent="0.45">
      <c r="A7928" s="10" t="s">
        <v>71</v>
      </c>
      <c r="B7928" s="20">
        <v>0.90400000000000003</v>
      </c>
      <c r="C7928" s="19">
        <v>28175</v>
      </c>
      <c r="D7928" s="19">
        <v>1900.8849049999999</v>
      </c>
      <c r="E7928" s="23">
        <v>0.34127919600000001</v>
      </c>
      <c r="F7928" s="23">
        <v>0.16391840299999999</v>
      </c>
      <c r="G7928" s="17">
        <v>0</v>
      </c>
      <c r="H7928" s="17">
        <v>1</v>
      </c>
      <c r="I7928" s="17">
        <v>0.63620773100000005</v>
      </c>
      <c r="J7928" s="17">
        <v>0.36242992600000001</v>
      </c>
      <c r="K7928" s="17">
        <v>1.3600000000000001E-3</v>
      </c>
    </row>
    <row r="7929" spans="1:11" x14ac:dyDescent="0.45">
      <c r="A7929" s="10" t="s">
        <v>71</v>
      </c>
      <c r="B7929" s="20">
        <v>0.90500000000000003</v>
      </c>
      <c r="C7929" s="19">
        <v>28205</v>
      </c>
      <c r="D7929" s="19">
        <v>1911.1657809999999</v>
      </c>
      <c r="E7929" s="23">
        <v>0.34442333200000003</v>
      </c>
      <c r="F7929" s="23">
        <v>0.16574549299999999</v>
      </c>
      <c r="G7929" s="17">
        <v>0</v>
      </c>
      <c r="H7929" s="17">
        <v>1</v>
      </c>
      <c r="I7929" s="17">
        <v>0.63689481299999995</v>
      </c>
      <c r="J7929" s="17">
        <v>0.36174738000000001</v>
      </c>
      <c r="K7929" s="17">
        <v>1.3600000000000001E-3</v>
      </c>
    </row>
    <row r="7930" spans="1:11" x14ac:dyDescent="0.45">
      <c r="A7930" s="10" t="s">
        <v>71</v>
      </c>
      <c r="B7930" s="20">
        <v>0.90600000000000003</v>
      </c>
      <c r="C7930" s="19">
        <v>28233</v>
      </c>
      <c r="D7930" s="19">
        <v>1920.9099329999999</v>
      </c>
      <c r="E7930" s="23">
        <v>0.350690012</v>
      </c>
      <c r="F7930" s="23">
        <v>0.16656676300000001</v>
      </c>
      <c r="G7930" s="17">
        <v>0</v>
      </c>
      <c r="H7930" s="17">
        <v>1</v>
      </c>
      <c r="I7930" s="17">
        <v>0.63785393999999995</v>
      </c>
      <c r="J7930" s="17">
        <v>0.36079204799999998</v>
      </c>
      <c r="K7930" s="17">
        <v>1.3500000000000001E-3</v>
      </c>
    </row>
    <row r="7931" spans="1:11" x14ac:dyDescent="0.45">
      <c r="A7931" s="10" t="s">
        <v>71</v>
      </c>
      <c r="B7931" s="20">
        <v>0.90800000000000003</v>
      </c>
      <c r="C7931" s="19">
        <v>28299</v>
      </c>
      <c r="D7931" s="19">
        <v>1944.107634</v>
      </c>
      <c r="E7931" s="23">
        <v>0.35427762899999998</v>
      </c>
      <c r="F7931" s="23">
        <v>0.16804738899999999</v>
      </c>
      <c r="G7931" s="17">
        <v>0</v>
      </c>
      <c r="H7931" s="17">
        <v>1</v>
      </c>
      <c r="I7931" s="17">
        <v>0.64243911300000001</v>
      </c>
      <c r="J7931" s="17">
        <v>0.35622428099999998</v>
      </c>
      <c r="K7931" s="17">
        <v>1.34E-3</v>
      </c>
    </row>
    <row r="7932" spans="1:11" x14ac:dyDescent="0.45">
      <c r="A7932" s="10" t="s">
        <v>71</v>
      </c>
      <c r="B7932" s="20">
        <v>0.90900000000000003</v>
      </c>
      <c r="C7932" s="19">
        <v>28302</v>
      </c>
      <c r="D7932" s="19">
        <v>1945.172716</v>
      </c>
      <c r="E7932" s="23">
        <v>0.35530890700000001</v>
      </c>
      <c r="F7932" s="23">
        <v>0.169765155</v>
      </c>
      <c r="G7932" s="17">
        <v>0</v>
      </c>
      <c r="H7932" s="17">
        <v>1</v>
      </c>
      <c r="I7932" s="17">
        <v>0.64239455400000001</v>
      </c>
      <c r="J7932" s="17">
        <v>0.35626898299999998</v>
      </c>
      <c r="K7932" s="17">
        <v>1.34E-3</v>
      </c>
    </row>
    <row r="7933" spans="1:11" x14ac:dyDescent="0.45">
      <c r="A7933" s="10" t="s">
        <v>71</v>
      </c>
      <c r="B7933" s="20">
        <v>0.91</v>
      </c>
      <c r="C7933" s="19">
        <v>28360</v>
      </c>
      <c r="D7933" s="19">
        <v>1965.8247349999999</v>
      </c>
      <c r="E7933" s="23">
        <v>0.35724460200000002</v>
      </c>
      <c r="F7933" s="23">
        <v>0.17018456000000001</v>
      </c>
      <c r="G7933" s="17">
        <v>0</v>
      </c>
      <c r="H7933" s="17">
        <v>1</v>
      </c>
      <c r="I7933" s="17">
        <v>0.64205218600000002</v>
      </c>
      <c r="J7933" s="17">
        <v>0.356621735</v>
      </c>
      <c r="K7933" s="17">
        <v>1.33E-3</v>
      </c>
    </row>
    <row r="7934" spans="1:11" x14ac:dyDescent="0.45">
      <c r="A7934" s="10" t="s">
        <v>71</v>
      </c>
      <c r="B7934" s="20">
        <v>0.91100000000000003</v>
      </c>
      <c r="C7934" s="19">
        <v>28392</v>
      </c>
      <c r="D7934" s="19">
        <v>1977.303081</v>
      </c>
      <c r="E7934" s="23">
        <v>0.36215408900000001</v>
      </c>
      <c r="F7934" s="23">
        <v>0.17216753100000001</v>
      </c>
      <c r="G7934" s="17">
        <v>0</v>
      </c>
      <c r="H7934" s="17">
        <v>1</v>
      </c>
      <c r="I7934" s="17">
        <v>0.643187124</v>
      </c>
      <c r="J7934" s="17">
        <v>0.35549165100000002</v>
      </c>
      <c r="K7934" s="17">
        <v>1.32E-3</v>
      </c>
    </row>
    <row r="7935" spans="1:11" x14ac:dyDescent="0.45">
      <c r="A7935" s="10" t="s">
        <v>71</v>
      </c>
      <c r="B7935" s="20">
        <v>0.91200000000000003</v>
      </c>
      <c r="C7935" s="19">
        <v>28423</v>
      </c>
      <c r="D7935" s="19">
        <v>1988.573652</v>
      </c>
      <c r="E7935" s="23">
        <v>0.36483787600000001</v>
      </c>
      <c r="F7935" s="23">
        <v>0.17319310500000001</v>
      </c>
      <c r="G7935" s="17">
        <v>0</v>
      </c>
      <c r="H7935" s="17">
        <v>1</v>
      </c>
      <c r="I7935" s="17">
        <v>0.64443038200000002</v>
      </c>
      <c r="J7935" s="17">
        <v>0.35425299599999999</v>
      </c>
      <c r="K7935" s="17">
        <v>1.32E-3</v>
      </c>
    </row>
    <row r="7936" spans="1:11" x14ac:dyDescent="0.45">
      <c r="A7936" s="10" t="s">
        <v>71</v>
      </c>
      <c r="B7936" s="20">
        <v>0.91300000000000003</v>
      </c>
      <c r="C7936" s="19">
        <v>28451</v>
      </c>
      <c r="D7936" s="19">
        <v>1998.8345730000001</v>
      </c>
      <c r="E7936" s="23">
        <v>0.367565119</v>
      </c>
      <c r="F7936" s="23">
        <v>0.17446072000000001</v>
      </c>
      <c r="G7936" s="17">
        <v>0</v>
      </c>
      <c r="H7936" s="17">
        <v>1</v>
      </c>
      <c r="I7936" s="17">
        <v>0.64637566099999999</v>
      </c>
      <c r="J7936" s="17">
        <v>0.352314921</v>
      </c>
      <c r="K7936" s="17">
        <v>1.31E-3</v>
      </c>
    </row>
    <row r="7937" spans="1:11" x14ac:dyDescent="0.45">
      <c r="A7937" s="10" t="s">
        <v>71</v>
      </c>
      <c r="B7937" s="20">
        <v>0.91400000000000003</v>
      </c>
      <c r="C7937" s="19">
        <v>28469</v>
      </c>
      <c r="D7937" s="19">
        <v>2005.517953</v>
      </c>
      <c r="E7937" s="23">
        <v>0.37378682600000002</v>
      </c>
      <c r="F7937" s="23">
        <v>0.175442768</v>
      </c>
      <c r="G7937" s="17">
        <v>0</v>
      </c>
      <c r="H7937" s="17">
        <v>1</v>
      </c>
      <c r="I7937" s="17">
        <v>0.64734274000000003</v>
      </c>
      <c r="J7937" s="17">
        <v>0.35135142200000002</v>
      </c>
      <c r="K7937" s="17">
        <v>1.31E-3</v>
      </c>
    </row>
    <row r="7938" spans="1:11" x14ac:dyDescent="0.45">
      <c r="A7938" s="10" t="s">
        <v>71</v>
      </c>
      <c r="B7938" s="20">
        <v>0.91500000000000004</v>
      </c>
      <c r="C7938" s="19">
        <v>28517</v>
      </c>
      <c r="D7938" s="19">
        <v>2023.496936</v>
      </c>
      <c r="E7938" s="23">
        <v>0.37639128399999999</v>
      </c>
      <c r="F7938" s="23">
        <v>0.17607726900000001</v>
      </c>
      <c r="G7938" s="17">
        <v>0</v>
      </c>
      <c r="H7938" s="17">
        <v>1</v>
      </c>
      <c r="I7938" s="17">
        <v>0.65053505</v>
      </c>
      <c r="J7938" s="17">
        <v>0.34817115999999998</v>
      </c>
      <c r="K7938" s="17">
        <v>1.2899999999999999E-3</v>
      </c>
    </row>
    <row r="7939" spans="1:11" x14ac:dyDescent="0.45">
      <c r="A7939" s="10" t="s">
        <v>71</v>
      </c>
      <c r="B7939" s="20">
        <v>0.91600000000000004</v>
      </c>
      <c r="C7939" s="19">
        <v>28548</v>
      </c>
      <c r="D7939" s="19">
        <v>2035.241104</v>
      </c>
      <c r="E7939" s="23">
        <v>0.38204021500000002</v>
      </c>
      <c r="F7939" s="23">
        <v>0.17788391200000001</v>
      </c>
      <c r="G7939" s="17">
        <v>0</v>
      </c>
      <c r="H7939" s="17">
        <v>1</v>
      </c>
      <c r="I7939" s="17">
        <v>0.651760597</v>
      </c>
      <c r="J7939" s="17">
        <v>0.346950651</v>
      </c>
      <c r="K7939" s="17">
        <v>1.2899999999999999E-3</v>
      </c>
    </row>
    <row r="7940" spans="1:11" x14ac:dyDescent="0.45">
      <c r="A7940" s="10" t="s">
        <v>71</v>
      </c>
      <c r="B7940" s="20">
        <v>0.91700000000000004</v>
      </c>
      <c r="C7940" s="19">
        <v>28579</v>
      </c>
      <c r="D7940" s="19">
        <v>2047.1943140000001</v>
      </c>
      <c r="E7940" s="23">
        <v>0.38886258299999998</v>
      </c>
      <c r="F7940" s="23">
        <v>0.17875350500000001</v>
      </c>
      <c r="G7940" s="17">
        <v>0</v>
      </c>
      <c r="H7940" s="17">
        <v>1</v>
      </c>
      <c r="I7940" s="17">
        <v>0.65374209000000005</v>
      </c>
      <c r="J7940" s="17">
        <v>0.34497686500000002</v>
      </c>
      <c r="K7940" s="17">
        <v>1.2800000000000001E-3</v>
      </c>
    </row>
    <row r="7941" spans="1:11" x14ac:dyDescent="0.45">
      <c r="A7941" s="10" t="s">
        <v>71</v>
      </c>
      <c r="B7941" s="20">
        <v>0.91800000000000004</v>
      </c>
      <c r="C7941" s="19">
        <v>28606</v>
      </c>
      <c r="D7941" s="19">
        <v>2057.8392520000002</v>
      </c>
      <c r="E7941" s="23">
        <v>0.39626634700000002</v>
      </c>
      <c r="F7941" s="23">
        <v>0.18026149</v>
      </c>
      <c r="G7941" s="17">
        <v>0</v>
      </c>
      <c r="H7941" s="17">
        <v>1</v>
      </c>
      <c r="I7941" s="17">
        <v>0.65514231899999997</v>
      </c>
      <c r="J7941" s="17">
        <v>0.34358223300000001</v>
      </c>
      <c r="K7941" s="17">
        <v>1.2800000000000001E-3</v>
      </c>
    </row>
    <row r="7942" spans="1:11" x14ac:dyDescent="0.45">
      <c r="A7942" s="10" t="s">
        <v>71</v>
      </c>
      <c r="B7942" s="20">
        <v>0.91900000000000004</v>
      </c>
      <c r="C7942" s="19">
        <v>28638</v>
      </c>
      <c r="D7942" s="19">
        <v>2070.5748939999999</v>
      </c>
      <c r="E7942" s="23">
        <v>0.40102121000000002</v>
      </c>
      <c r="F7942" s="23">
        <v>0.18139938799999999</v>
      </c>
      <c r="G7942" s="17">
        <v>0</v>
      </c>
      <c r="H7942" s="17">
        <v>1</v>
      </c>
      <c r="I7942" s="17">
        <v>0.65637410100000004</v>
      </c>
      <c r="J7942" s="17">
        <v>0.34235547700000002</v>
      </c>
      <c r="K7942" s="17">
        <v>1.2700000000000001E-3</v>
      </c>
    </row>
    <row r="7943" spans="1:11" x14ac:dyDescent="0.45">
      <c r="A7943" s="10" t="s">
        <v>71</v>
      </c>
      <c r="B7943" s="20">
        <v>0.92</v>
      </c>
      <c r="C7943" s="19">
        <v>28673</v>
      </c>
      <c r="D7943" s="19">
        <v>2084.7080780000001</v>
      </c>
      <c r="E7943" s="23">
        <v>0.408052521</v>
      </c>
      <c r="F7943" s="23">
        <v>0.182673324</v>
      </c>
      <c r="G7943" s="17">
        <v>0</v>
      </c>
      <c r="H7943" s="17">
        <v>1</v>
      </c>
      <c r="I7943" s="17">
        <v>0.65764780700000003</v>
      </c>
      <c r="J7943" s="17">
        <v>0.34108692499999999</v>
      </c>
      <c r="K7943" s="17">
        <v>1.2700000000000001E-3</v>
      </c>
    </row>
    <row r="7944" spans="1:11" x14ac:dyDescent="0.45">
      <c r="A7944" s="10" t="s">
        <v>71</v>
      </c>
      <c r="B7944" s="20">
        <v>0.92100000000000004</v>
      </c>
      <c r="C7944" s="19">
        <v>28703</v>
      </c>
      <c r="D7944" s="19">
        <v>2097.0321840000001</v>
      </c>
      <c r="E7944" s="23">
        <v>0.41109232899999998</v>
      </c>
      <c r="F7944" s="23">
        <v>0.18374916699999999</v>
      </c>
      <c r="G7944" s="17">
        <v>0</v>
      </c>
      <c r="H7944" s="17">
        <v>1</v>
      </c>
      <c r="I7944" s="17">
        <v>0.65839143600000005</v>
      </c>
      <c r="J7944" s="17">
        <v>0.34034912699999997</v>
      </c>
      <c r="K7944" s="17">
        <v>1.2600000000000001E-3</v>
      </c>
    </row>
    <row r="7945" spans="1:11" x14ac:dyDescent="0.45">
      <c r="A7945" s="10" t="s">
        <v>71</v>
      </c>
      <c r="B7945" s="20">
        <v>0.92200000000000004</v>
      </c>
      <c r="C7945" s="19">
        <v>28734</v>
      </c>
      <c r="D7945" s="19">
        <v>2109.9189240000001</v>
      </c>
      <c r="E7945" s="23">
        <v>0.421049375</v>
      </c>
      <c r="F7945" s="23">
        <v>0.18518421900000001</v>
      </c>
      <c r="G7945" s="17">
        <v>0</v>
      </c>
      <c r="H7945" s="17">
        <v>1</v>
      </c>
      <c r="I7945" s="17">
        <v>0.66026791200000001</v>
      </c>
      <c r="J7945" s="17">
        <v>0.33848012599999999</v>
      </c>
      <c r="K7945" s="17">
        <v>1.25E-3</v>
      </c>
    </row>
    <row r="7946" spans="1:11" x14ac:dyDescent="0.45">
      <c r="A7946" s="10" t="s">
        <v>71</v>
      </c>
      <c r="B7946" s="20">
        <v>0.92300000000000004</v>
      </c>
      <c r="C7946" s="19">
        <v>28766</v>
      </c>
      <c r="D7946" s="19">
        <v>2123.433376</v>
      </c>
      <c r="E7946" s="23">
        <v>0.42351530999999998</v>
      </c>
      <c r="F7946" s="23">
        <v>0.18667180799999999</v>
      </c>
      <c r="G7946" s="17">
        <v>0</v>
      </c>
      <c r="H7946" s="17">
        <v>1</v>
      </c>
      <c r="I7946" s="17">
        <v>0.66199370199999996</v>
      </c>
      <c r="J7946" s="17">
        <v>0.33676076900000002</v>
      </c>
      <c r="K7946" s="17">
        <v>1.25E-3</v>
      </c>
    </row>
    <row r="7947" spans="1:11" x14ac:dyDescent="0.45">
      <c r="A7947" s="10" t="s">
        <v>71</v>
      </c>
      <c r="B7947" s="20">
        <v>0.92400000000000004</v>
      </c>
      <c r="C7947" s="19">
        <v>28784</v>
      </c>
      <c r="D7947" s="19">
        <v>2131.1142329999998</v>
      </c>
      <c r="E7947" s="23">
        <v>0.42745939300000002</v>
      </c>
      <c r="F7947" s="23">
        <v>0.187716986</v>
      </c>
      <c r="G7947" s="17">
        <v>0</v>
      </c>
      <c r="H7947" s="17">
        <v>1</v>
      </c>
      <c r="I7947" s="17">
        <v>0.66182883999999997</v>
      </c>
      <c r="J7947" s="17">
        <v>0.33692671299999999</v>
      </c>
      <c r="K7947" s="17">
        <v>1.24E-3</v>
      </c>
    </row>
    <row r="7948" spans="1:11" x14ac:dyDescent="0.45">
      <c r="A7948" s="10" t="s">
        <v>71</v>
      </c>
      <c r="B7948" s="20">
        <v>0.92500000000000004</v>
      </c>
      <c r="C7948" s="19">
        <v>28829</v>
      </c>
      <c r="D7948" s="19">
        <v>2150.441084</v>
      </c>
      <c r="E7948" s="23">
        <v>0.43480174500000002</v>
      </c>
      <c r="F7948" s="23">
        <v>0.188972056</v>
      </c>
      <c r="G7948" s="17">
        <v>0</v>
      </c>
      <c r="H7948" s="17">
        <v>1</v>
      </c>
      <c r="I7948" s="17">
        <v>0.66367872999999999</v>
      </c>
      <c r="J7948" s="17">
        <v>0.33508373499999999</v>
      </c>
      <c r="K7948" s="17">
        <v>1.24E-3</v>
      </c>
    </row>
    <row r="7949" spans="1:11" x14ac:dyDescent="0.45">
      <c r="A7949" s="10" t="s">
        <v>71</v>
      </c>
      <c r="B7949" s="20">
        <v>0.92600000000000005</v>
      </c>
      <c r="C7949" s="19">
        <v>28853</v>
      </c>
      <c r="D7949" s="19">
        <v>2161.0154689999999</v>
      </c>
      <c r="E7949" s="23">
        <v>0.44354836600000003</v>
      </c>
      <c r="F7949" s="23">
        <v>0.19072528999999999</v>
      </c>
      <c r="G7949" s="17">
        <v>0</v>
      </c>
      <c r="H7949" s="17">
        <v>1</v>
      </c>
      <c r="I7949" s="17">
        <v>0.66422720599999996</v>
      </c>
      <c r="J7949" s="17">
        <v>0.33453936299999998</v>
      </c>
      <c r="K7949" s="17">
        <v>1.23E-3</v>
      </c>
    </row>
    <row r="7950" spans="1:11" x14ac:dyDescent="0.45">
      <c r="A7950" s="10" t="s">
        <v>71</v>
      </c>
      <c r="B7950" s="20">
        <v>0.92800000000000005</v>
      </c>
      <c r="C7950" s="19">
        <v>28921</v>
      </c>
      <c r="D7950" s="19">
        <v>2191.1987960000001</v>
      </c>
      <c r="E7950" s="23">
        <v>0.44463215099999998</v>
      </c>
      <c r="F7950" s="23">
        <v>0.19189852299999999</v>
      </c>
      <c r="G7950" s="17">
        <v>0</v>
      </c>
      <c r="H7950" s="17">
        <v>1</v>
      </c>
      <c r="I7950" s="17">
        <v>0.66799830199999999</v>
      </c>
      <c r="J7950" s="17">
        <v>0.33078212000000001</v>
      </c>
      <c r="K7950" s="17">
        <v>1.2199999999999999E-3</v>
      </c>
    </row>
    <row r="7951" spans="1:11" x14ac:dyDescent="0.45">
      <c r="A7951" s="10" t="s">
        <v>71</v>
      </c>
      <c r="B7951" s="20">
        <v>0.92900000000000005</v>
      </c>
      <c r="C7951" s="19">
        <v>28945</v>
      </c>
      <c r="D7951" s="19">
        <v>2201.9397330000002</v>
      </c>
      <c r="E7951" s="23">
        <v>0.44876350300000001</v>
      </c>
      <c r="F7951" s="23">
        <v>0.19489545799999999</v>
      </c>
      <c r="G7951" s="17">
        <v>0</v>
      </c>
      <c r="H7951" s="17">
        <v>1</v>
      </c>
      <c r="I7951" s="17">
        <v>0.66889970399999998</v>
      </c>
      <c r="J7951" s="17">
        <v>0.32988414300000002</v>
      </c>
      <c r="K7951" s="17">
        <v>1.2199999999999999E-3</v>
      </c>
    </row>
    <row r="7952" spans="1:11" x14ac:dyDescent="0.45">
      <c r="A7952" s="10" t="s">
        <v>71</v>
      </c>
      <c r="B7952" s="20">
        <v>0.93</v>
      </c>
      <c r="C7952" s="19">
        <v>28979</v>
      </c>
      <c r="D7952" s="19">
        <v>2217.2481670000002</v>
      </c>
      <c r="E7952" s="23">
        <v>0.45245482100000001</v>
      </c>
      <c r="F7952" s="23">
        <v>0.19615976800000001</v>
      </c>
      <c r="G7952" s="17">
        <v>0</v>
      </c>
      <c r="H7952" s="17">
        <v>1</v>
      </c>
      <c r="I7952" s="17">
        <v>0.66995316800000004</v>
      </c>
      <c r="J7952" s="17">
        <v>0.328834605</v>
      </c>
      <c r="K7952" s="17">
        <v>1.2099999999999999E-3</v>
      </c>
    </row>
    <row r="7953" spans="1:11" x14ac:dyDescent="0.45">
      <c r="A7953" s="10" t="s">
        <v>71</v>
      </c>
      <c r="B7953" s="20">
        <v>0.93100000000000005</v>
      </c>
      <c r="C7953" s="19">
        <v>29015</v>
      </c>
      <c r="D7953" s="19">
        <v>2233.7782160000002</v>
      </c>
      <c r="E7953" s="23">
        <v>0.46635856999999997</v>
      </c>
      <c r="F7953" s="23">
        <v>0.197678034</v>
      </c>
      <c r="G7953" s="17">
        <v>0</v>
      </c>
      <c r="H7953" s="17">
        <v>1</v>
      </c>
      <c r="I7953" s="17">
        <v>0.67099063699999995</v>
      </c>
      <c r="J7953" s="17">
        <v>0.32780298400000002</v>
      </c>
      <c r="K7953" s="17">
        <v>1.2099999999999999E-3</v>
      </c>
    </row>
    <row r="7954" spans="1:11" x14ac:dyDescent="0.45">
      <c r="A7954" s="10" t="s">
        <v>71</v>
      </c>
      <c r="B7954" s="20">
        <v>0.93200000000000005</v>
      </c>
      <c r="C7954" s="19">
        <v>29047</v>
      </c>
      <c r="D7954" s="19">
        <v>2248.8437319999998</v>
      </c>
      <c r="E7954" s="23">
        <v>0.47709248300000001</v>
      </c>
      <c r="F7954" s="23">
        <v>0.199332606</v>
      </c>
      <c r="G7954" s="17">
        <v>0</v>
      </c>
      <c r="H7954" s="17">
        <v>1</v>
      </c>
      <c r="I7954" s="17">
        <v>0.67243904700000001</v>
      </c>
      <c r="J7954" s="17">
        <v>0.32636010199999999</v>
      </c>
      <c r="K7954" s="17">
        <v>1.1999999999999999E-3</v>
      </c>
    </row>
    <row r="7955" spans="1:11" x14ac:dyDescent="0.45">
      <c r="A7955" s="10" t="s">
        <v>71</v>
      </c>
      <c r="B7955" s="20">
        <v>0.93300000000000005</v>
      </c>
      <c r="C7955" s="19">
        <v>29076</v>
      </c>
      <c r="D7955" s="19">
        <v>2262.7293599999998</v>
      </c>
      <c r="E7955" s="23">
        <v>0.47927010399999997</v>
      </c>
      <c r="F7955" s="23">
        <v>0.20085818</v>
      </c>
      <c r="G7955" s="17">
        <v>0</v>
      </c>
      <c r="H7955" s="17">
        <v>1</v>
      </c>
      <c r="I7955" s="17">
        <v>0.67427012900000005</v>
      </c>
      <c r="J7955" s="17">
        <v>0.32453573299999999</v>
      </c>
      <c r="K7955" s="17">
        <v>1.1900000000000001E-3</v>
      </c>
    </row>
    <row r="7956" spans="1:11" x14ac:dyDescent="0.45">
      <c r="A7956" s="10" t="s">
        <v>71</v>
      </c>
      <c r="B7956" s="20">
        <v>0.93400000000000005</v>
      </c>
      <c r="C7956" s="19">
        <v>29109</v>
      </c>
      <c r="D7956" s="19">
        <v>2278.608937</v>
      </c>
      <c r="E7956" s="23">
        <v>0.482918984</v>
      </c>
      <c r="F7956" s="23">
        <v>0.20196314800000001</v>
      </c>
      <c r="G7956" s="17">
        <v>0</v>
      </c>
      <c r="H7956" s="17">
        <v>1</v>
      </c>
      <c r="I7956" s="17">
        <v>0.67525648299999996</v>
      </c>
      <c r="J7956" s="17">
        <v>0.32355364399999997</v>
      </c>
      <c r="K7956" s="17">
        <v>1.1900000000000001E-3</v>
      </c>
    </row>
    <row r="7957" spans="1:11" x14ac:dyDescent="0.45">
      <c r="A7957" s="10" t="s">
        <v>71</v>
      </c>
      <c r="B7957" s="20">
        <v>0.93600000000000005</v>
      </c>
      <c r="C7957" s="19">
        <v>29164</v>
      </c>
      <c r="D7957" s="19">
        <v>2305.2086009999998</v>
      </c>
      <c r="E7957" s="23">
        <v>0.48609128899999998</v>
      </c>
      <c r="F7957" s="23">
        <v>0.20436743600000001</v>
      </c>
      <c r="G7957" s="17">
        <v>0</v>
      </c>
      <c r="H7957" s="17">
        <v>1</v>
      </c>
      <c r="I7957" s="17">
        <v>0.67777655699999995</v>
      </c>
      <c r="J7957" s="17">
        <v>0.32104319199999998</v>
      </c>
      <c r="K7957" s="17">
        <v>1.1800000000000001E-3</v>
      </c>
    </row>
    <row r="7958" spans="1:11" x14ac:dyDescent="0.45">
      <c r="A7958" s="10" t="s">
        <v>71</v>
      </c>
      <c r="B7958" s="20">
        <v>0.93700000000000006</v>
      </c>
      <c r="C7958" s="19">
        <v>29199</v>
      </c>
      <c r="D7958" s="19">
        <v>2322.3411080000001</v>
      </c>
      <c r="E7958" s="23">
        <v>0.49442792600000002</v>
      </c>
      <c r="F7958" s="23">
        <v>0.206752252</v>
      </c>
      <c r="G7958" s="17">
        <v>0</v>
      </c>
      <c r="H7958" s="17">
        <v>1</v>
      </c>
      <c r="I7958" s="17">
        <v>0.67942372500000003</v>
      </c>
      <c r="J7958" s="17">
        <v>0.31940211400000001</v>
      </c>
      <c r="K7958" s="17">
        <v>1.17E-3</v>
      </c>
    </row>
    <row r="7959" spans="1:11" x14ac:dyDescent="0.45">
      <c r="A7959" s="10" t="s">
        <v>71</v>
      </c>
      <c r="B7959" s="20">
        <v>0.93799999999999994</v>
      </c>
      <c r="C7959" s="19">
        <v>29231</v>
      </c>
      <c r="D7959" s="19">
        <v>2338.2477880000001</v>
      </c>
      <c r="E7959" s="23">
        <v>0.49835261400000003</v>
      </c>
      <c r="F7959" s="23">
        <v>0.208484698</v>
      </c>
      <c r="G7959" s="17">
        <v>0</v>
      </c>
      <c r="H7959" s="17">
        <v>1</v>
      </c>
      <c r="I7959" s="17">
        <v>0.68086833700000005</v>
      </c>
      <c r="J7959" s="17">
        <v>0.317963051</v>
      </c>
      <c r="K7959" s="17">
        <v>1.17E-3</v>
      </c>
    </row>
    <row r="7960" spans="1:11" x14ac:dyDescent="0.45">
      <c r="A7960" s="10" t="s">
        <v>71</v>
      </c>
      <c r="B7960" s="20">
        <v>0.93899999999999995</v>
      </c>
      <c r="C7960" s="19">
        <v>29265</v>
      </c>
      <c r="D7960" s="19">
        <v>2355.3524510000002</v>
      </c>
      <c r="E7960" s="23">
        <v>0.506530657</v>
      </c>
      <c r="F7960" s="23">
        <v>0.21016147900000001</v>
      </c>
      <c r="G7960" s="17">
        <v>0</v>
      </c>
      <c r="H7960" s="17">
        <v>1</v>
      </c>
      <c r="I7960" s="17">
        <v>0.68304616500000004</v>
      </c>
      <c r="J7960" s="17">
        <v>0.31579328899999998</v>
      </c>
      <c r="K7960" s="17">
        <v>1.16E-3</v>
      </c>
    </row>
    <row r="7961" spans="1:11" x14ac:dyDescent="0.45">
      <c r="A7961" s="10" t="s">
        <v>71</v>
      </c>
      <c r="B7961" s="20">
        <v>0.94</v>
      </c>
      <c r="C7961" s="19">
        <v>29291</v>
      </c>
      <c r="D7961" s="19">
        <v>2368.5602410000001</v>
      </c>
      <c r="E7961" s="23">
        <v>0.51076879799999997</v>
      </c>
      <c r="F7961" s="23">
        <v>0.21189161100000001</v>
      </c>
      <c r="G7961" s="17">
        <v>0</v>
      </c>
      <c r="H7961" s="17">
        <v>1</v>
      </c>
      <c r="I7961" s="17">
        <v>0.68461048599999996</v>
      </c>
      <c r="J7961" s="17">
        <v>0.31423553900000001</v>
      </c>
      <c r="K7961" s="17">
        <v>1.15E-3</v>
      </c>
    </row>
    <row r="7962" spans="1:11" x14ac:dyDescent="0.45">
      <c r="A7962" s="10" t="s">
        <v>71</v>
      </c>
      <c r="B7962" s="20">
        <v>0.94099999999999995</v>
      </c>
      <c r="C7962" s="19">
        <v>29327</v>
      </c>
      <c r="D7962" s="19">
        <v>2387.0536400000001</v>
      </c>
      <c r="E7962" s="23">
        <v>0.518412922</v>
      </c>
      <c r="F7962" s="23">
        <v>0.213136099</v>
      </c>
      <c r="G7962" s="17">
        <v>0</v>
      </c>
      <c r="H7962" s="17">
        <v>1</v>
      </c>
      <c r="I7962" s="17">
        <v>0.68602423000000001</v>
      </c>
      <c r="J7962" s="17">
        <v>0.31282739300000001</v>
      </c>
      <c r="K7962" s="17">
        <v>1.15E-3</v>
      </c>
    </row>
    <row r="7963" spans="1:11" x14ac:dyDescent="0.45">
      <c r="A7963" s="10" t="s">
        <v>71</v>
      </c>
      <c r="B7963" s="20">
        <v>0.94199999999999995</v>
      </c>
      <c r="C7963" s="19">
        <v>29353</v>
      </c>
      <c r="D7963" s="19">
        <v>2400.617201</v>
      </c>
      <c r="E7963" s="23">
        <v>0.522615363</v>
      </c>
      <c r="F7963" s="23">
        <v>0.21521593</v>
      </c>
      <c r="G7963" s="17">
        <v>0</v>
      </c>
      <c r="H7963" s="17">
        <v>1</v>
      </c>
      <c r="I7963" s="17">
        <v>0.686603674</v>
      </c>
      <c r="J7963" s="17">
        <v>0.31225135100000001</v>
      </c>
      <c r="K7963" s="17">
        <v>1.14E-3</v>
      </c>
    </row>
    <row r="7964" spans="1:11" x14ac:dyDescent="0.45">
      <c r="A7964" s="10" t="s">
        <v>71</v>
      </c>
      <c r="B7964" s="20">
        <v>0.94299999999999995</v>
      </c>
      <c r="C7964" s="19">
        <v>29389</v>
      </c>
      <c r="D7964" s="19">
        <v>2419.5037860000002</v>
      </c>
      <c r="E7964" s="23">
        <v>0.52734389199999998</v>
      </c>
      <c r="F7964" s="23">
        <v>0.216482067</v>
      </c>
      <c r="G7964" s="17">
        <v>0</v>
      </c>
      <c r="H7964" s="17">
        <v>1</v>
      </c>
      <c r="I7964" s="17">
        <v>0.68766526299999997</v>
      </c>
      <c r="J7964" s="17">
        <v>0.31119482599999998</v>
      </c>
      <c r="K7964" s="17">
        <v>1.14E-3</v>
      </c>
    </row>
    <row r="7965" spans="1:11" x14ac:dyDescent="0.45">
      <c r="A7965" s="10" t="s">
        <v>71</v>
      </c>
      <c r="B7965" s="20">
        <v>0.94399999999999995</v>
      </c>
      <c r="C7965" s="19">
        <v>29420</v>
      </c>
      <c r="D7965" s="19">
        <v>2436.0629789999998</v>
      </c>
      <c r="E7965" s="23">
        <v>0.54047515300000004</v>
      </c>
      <c r="F7965" s="23">
        <v>0.21830450700000001</v>
      </c>
      <c r="G7965" s="17">
        <v>0</v>
      </c>
      <c r="H7965" s="17">
        <v>1</v>
      </c>
      <c r="I7965" s="17">
        <v>0.68910968900000003</v>
      </c>
      <c r="J7965" s="17">
        <v>0.30975609999999998</v>
      </c>
      <c r="K7965" s="17">
        <v>1.1299999999999999E-3</v>
      </c>
    </row>
    <row r="7966" spans="1:11" x14ac:dyDescent="0.45">
      <c r="A7966" s="10" t="s">
        <v>71</v>
      </c>
      <c r="B7966" s="20">
        <v>0.94499999999999995</v>
      </c>
      <c r="C7966" s="19">
        <v>29447</v>
      </c>
      <c r="D7966" s="19">
        <v>2450.7138220000002</v>
      </c>
      <c r="E7966" s="23">
        <v>0.54329612199999999</v>
      </c>
      <c r="F7966" s="23">
        <v>0.219628611</v>
      </c>
      <c r="G7966" s="17">
        <v>0</v>
      </c>
      <c r="H7966" s="17">
        <v>1</v>
      </c>
      <c r="I7966" s="17">
        <v>0.69019370800000002</v>
      </c>
      <c r="J7966" s="17">
        <v>0.30867621000000001</v>
      </c>
      <c r="K7966" s="17">
        <v>1.1299999999999999E-3</v>
      </c>
    </row>
    <row r="7967" spans="1:11" x14ac:dyDescent="0.45">
      <c r="A7967" s="10" t="s">
        <v>71</v>
      </c>
      <c r="B7967" s="20">
        <v>0.94599999999999995</v>
      </c>
      <c r="C7967" s="19">
        <v>29478</v>
      </c>
      <c r="D7967" s="19">
        <v>2467.5944530000002</v>
      </c>
      <c r="E7967" s="23">
        <v>0.54955541200000002</v>
      </c>
      <c r="F7967" s="23">
        <v>0.221732384</v>
      </c>
      <c r="G7967" s="17">
        <v>0</v>
      </c>
      <c r="H7967" s="17">
        <v>1</v>
      </c>
      <c r="I7967" s="17">
        <v>0.69138038599999996</v>
      </c>
      <c r="J7967" s="17">
        <v>0.30749397099999998</v>
      </c>
      <c r="K7967" s="17">
        <v>1.1299999999999999E-3</v>
      </c>
    </row>
    <row r="7968" spans="1:11" x14ac:dyDescent="0.45">
      <c r="A7968" s="10" t="s">
        <v>71</v>
      </c>
      <c r="B7968" s="20">
        <v>0.94699999999999995</v>
      </c>
      <c r="C7968" s="19">
        <v>29514</v>
      </c>
      <c r="D7968" s="19">
        <v>2487.6572299999998</v>
      </c>
      <c r="E7968" s="23">
        <v>0.56761030000000001</v>
      </c>
      <c r="F7968" s="23">
        <v>0.223450967</v>
      </c>
      <c r="G7968" s="17">
        <v>0</v>
      </c>
      <c r="H7968" s="17">
        <v>1</v>
      </c>
      <c r="I7968" s="17">
        <v>0.69210366199999995</v>
      </c>
      <c r="J7968" s="17">
        <v>0.30677474100000002</v>
      </c>
      <c r="K7968" s="17">
        <v>1.1199999999999999E-3</v>
      </c>
    </row>
    <row r="7969" spans="1:11" x14ac:dyDescent="0.45">
      <c r="A7969" s="10" t="s">
        <v>71</v>
      </c>
      <c r="B7969" s="20">
        <v>0.94799999999999995</v>
      </c>
      <c r="C7969" s="19">
        <v>29539</v>
      </c>
      <c r="D7969" s="19">
        <v>2501.9632470000001</v>
      </c>
      <c r="E7969" s="23">
        <v>0.57718177999999998</v>
      </c>
      <c r="F7969" s="23">
        <v>0.22569078000000001</v>
      </c>
      <c r="G7969" s="17">
        <v>0</v>
      </c>
      <c r="H7969" s="17">
        <v>1</v>
      </c>
      <c r="I7969" s="17">
        <v>0.69285501100000002</v>
      </c>
      <c r="J7969" s="17">
        <v>0.30602659500000001</v>
      </c>
      <c r="K7969" s="17">
        <v>1.1199999999999999E-3</v>
      </c>
    </row>
    <row r="7970" spans="1:11" x14ac:dyDescent="0.45">
      <c r="A7970" s="10" t="s">
        <v>71</v>
      </c>
      <c r="B7970" s="20">
        <v>0.94899999999999995</v>
      </c>
      <c r="C7970" s="19">
        <v>29576</v>
      </c>
      <c r="D7970" s="19">
        <v>2523.355219</v>
      </c>
      <c r="E7970" s="23">
        <v>0.58142092300000003</v>
      </c>
      <c r="F7970" s="23">
        <v>0.22718179999999999</v>
      </c>
      <c r="G7970" s="17">
        <v>0</v>
      </c>
      <c r="H7970" s="17">
        <v>1</v>
      </c>
      <c r="I7970" s="17">
        <v>0.69365306299999996</v>
      </c>
      <c r="J7970" s="17">
        <v>0.30523250499999999</v>
      </c>
      <c r="K7970" s="17">
        <v>1.1100000000000001E-3</v>
      </c>
    </row>
    <row r="7971" spans="1:11" x14ac:dyDescent="0.45">
      <c r="A7971" s="10" t="s">
        <v>71</v>
      </c>
      <c r="B7971" s="20">
        <v>0.95</v>
      </c>
      <c r="C7971" s="19">
        <v>29605</v>
      </c>
      <c r="D7971" s="19">
        <v>2540.2822350000001</v>
      </c>
      <c r="E7971" s="23">
        <v>0.58836820400000001</v>
      </c>
      <c r="F7971" s="23">
        <v>0.22943661200000001</v>
      </c>
      <c r="G7971" s="17">
        <v>0</v>
      </c>
      <c r="H7971" s="17">
        <v>1</v>
      </c>
      <c r="I7971" s="17">
        <v>0.694916066</v>
      </c>
      <c r="J7971" s="17">
        <v>0.30397414</v>
      </c>
      <c r="K7971" s="17">
        <v>1.1100000000000001E-3</v>
      </c>
    </row>
    <row r="7972" spans="1:11" x14ac:dyDescent="0.45">
      <c r="A7972" s="10" t="s">
        <v>71</v>
      </c>
      <c r="B7972" s="20">
        <v>0.95099999999999996</v>
      </c>
      <c r="C7972" s="19">
        <v>29634</v>
      </c>
      <c r="D7972" s="19">
        <v>2557.428218</v>
      </c>
      <c r="E7972" s="23">
        <v>0.59635844999999998</v>
      </c>
      <c r="F7972" s="23">
        <v>0.23116677099999999</v>
      </c>
      <c r="G7972" s="17">
        <v>0</v>
      </c>
      <c r="H7972" s="17">
        <v>1</v>
      </c>
      <c r="I7972" s="17">
        <v>0.69637057099999999</v>
      </c>
      <c r="J7972" s="17">
        <v>0.30251524400000002</v>
      </c>
      <c r="K7972" s="17">
        <v>1.1100000000000001E-3</v>
      </c>
    </row>
    <row r="7973" spans="1:11" x14ac:dyDescent="0.45">
      <c r="A7973" s="10" t="s">
        <v>71</v>
      </c>
      <c r="B7973" s="20">
        <v>0.95199999999999996</v>
      </c>
      <c r="C7973" s="19">
        <v>29667</v>
      </c>
      <c r="D7973" s="19">
        <v>2577.2874729999999</v>
      </c>
      <c r="E7973" s="23">
        <v>0.61063940000000005</v>
      </c>
      <c r="F7973" s="23">
        <v>0.23299523499999999</v>
      </c>
      <c r="G7973" s="17">
        <v>0</v>
      </c>
      <c r="H7973" s="17">
        <v>1</v>
      </c>
      <c r="I7973" s="17">
        <v>0.69819607100000003</v>
      </c>
      <c r="J7973" s="17">
        <v>0.30069670999999998</v>
      </c>
      <c r="K7973" s="17">
        <v>1.1100000000000001E-3</v>
      </c>
    </row>
    <row r="7974" spans="1:11" x14ac:dyDescent="0.45">
      <c r="A7974" s="10" t="s">
        <v>71</v>
      </c>
      <c r="B7974" s="20">
        <v>0.95299999999999996</v>
      </c>
      <c r="C7974" s="19">
        <v>29699</v>
      </c>
      <c r="D7974" s="19">
        <v>2597.0799539999998</v>
      </c>
      <c r="E7974" s="23">
        <v>0.62408213800000001</v>
      </c>
      <c r="F7974" s="23">
        <v>0.23517215</v>
      </c>
      <c r="G7974" s="17">
        <v>0</v>
      </c>
      <c r="H7974" s="17">
        <v>1</v>
      </c>
      <c r="I7974" s="17">
        <v>0.69976567700000003</v>
      </c>
      <c r="J7974" s="17">
        <v>0.29913305699999998</v>
      </c>
      <c r="K7974" s="17">
        <v>1.1000000000000001E-3</v>
      </c>
    </row>
    <row r="7975" spans="1:11" x14ac:dyDescent="0.45">
      <c r="A7975" s="10" t="s">
        <v>71</v>
      </c>
      <c r="B7975" s="20">
        <v>0.95399999999999996</v>
      </c>
      <c r="C7975" s="19">
        <v>29731</v>
      </c>
      <c r="D7975" s="19">
        <v>2617.2660489999998</v>
      </c>
      <c r="E7975" s="23">
        <v>0.63753806000000002</v>
      </c>
      <c r="F7975" s="23">
        <v>0.23708383899999999</v>
      </c>
      <c r="G7975" s="17">
        <v>0</v>
      </c>
      <c r="H7975" s="17">
        <v>1</v>
      </c>
      <c r="I7975" s="17">
        <v>0.70057606900000002</v>
      </c>
      <c r="J7975" s="17">
        <v>0.298326117</v>
      </c>
      <c r="K7975" s="17">
        <v>1.1000000000000001E-3</v>
      </c>
    </row>
    <row r="7976" spans="1:11" x14ac:dyDescent="0.45">
      <c r="A7976" s="10" t="s">
        <v>71</v>
      </c>
      <c r="B7976" s="20">
        <v>0.95499999999999996</v>
      </c>
      <c r="C7976" s="19">
        <v>29763</v>
      </c>
      <c r="D7976" s="19">
        <v>2637.8644410000002</v>
      </c>
      <c r="E7976" s="23">
        <v>0.64946803500000005</v>
      </c>
      <c r="F7976" s="23">
        <v>0.239305977</v>
      </c>
      <c r="G7976" s="17">
        <v>0</v>
      </c>
      <c r="H7976" s="17">
        <v>1</v>
      </c>
      <c r="I7976" s="17">
        <v>0.70153337299999996</v>
      </c>
      <c r="J7976" s="17">
        <v>0.29737332500000002</v>
      </c>
      <c r="K7976" s="17">
        <v>1.09E-3</v>
      </c>
    </row>
    <row r="7977" spans="1:11" x14ac:dyDescent="0.45">
      <c r="A7977" s="10" t="s">
        <v>71</v>
      </c>
      <c r="B7977" s="20">
        <v>0.95599999999999996</v>
      </c>
      <c r="C7977" s="19">
        <v>29792</v>
      </c>
      <c r="D7977" s="19">
        <v>2656.9002409999998</v>
      </c>
      <c r="E7977" s="23">
        <v>0.65995762700000005</v>
      </c>
      <c r="F7977" s="23">
        <v>0.24156070800000001</v>
      </c>
      <c r="G7977" s="17">
        <v>0</v>
      </c>
      <c r="H7977" s="17">
        <v>1</v>
      </c>
      <c r="I7977" s="17">
        <v>0.70186321699999998</v>
      </c>
      <c r="J7977" s="17">
        <v>0.29704537600000003</v>
      </c>
      <c r="K7977" s="17">
        <v>1.09E-3</v>
      </c>
    </row>
    <row r="7978" spans="1:11" x14ac:dyDescent="0.45">
      <c r="A7978" s="10" t="s">
        <v>71</v>
      </c>
      <c r="B7978" s="20">
        <v>0.95699999999999996</v>
      </c>
      <c r="C7978" s="19">
        <v>29821</v>
      </c>
      <c r="D7978" s="19">
        <v>2676.3176370000001</v>
      </c>
      <c r="E7978" s="23">
        <v>0.67276027999999999</v>
      </c>
      <c r="F7978" s="23">
        <v>0.243542323</v>
      </c>
      <c r="G7978" s="17">
        <v>0</v>
      </c>
      <c r="H7978" s="17">
        <v>1</v>
      </c>
      <c r="I7978" s="17">
        <v>0.70315438100000005</v>
      </c>
      <c r="J7978" s="17">
        <v>0.29575937499999999</v>
      </c>
      <c r="K7978" s="17">
        <v>1.09E-3</v>
      </c>
    </row>
    <row r="7979" spans="1:11" x14ac:dyDescent="0.45">
      <c r="A7979" s="10" t="s">
        <v>71</v>
      </c>
      <c r="B7979" s="20">
        <v>0.95799999999999996</v>
      </c>
      <c r="C7979" s="19">
        <v>29851</v>
      </c>
      <c r="D7979" s="19">
        <v>2696.6906180000001</v>
      </c>
      <c r="E7979" s="23">
        <v>0.68107997300000001</v>
      </c>
      <c r="F7979" s="23">
        <v>0.24564878900000001</v>
      </c>
      <c r="G7979" s="17">
        <v>0</v>
      </c>
      <c r="H7979" s="17">
        <v>1</v>
      </c>
      <c r="I7979" s="17">
        <v>0.70451101199999999</v>
      </c>
      <c r="J7979" s="17">
        <v>0.29440901899999999</v>
      </c>
      <c r="K7979" s="17">
        <v>1.08E-3</v>
      </c>
    </row>
    <row r="7980" spans="1:11" x14ac:dyDescent="0.45">
      <c r="A7980" s="10" t="s">
        <v>71</v>
      </c>
      <c r="B7980" s="20">
        <v>0.95899999999999996</v>
      </c>
      <c r="C7980" s="19">
        <v>29887</v>
      </c>
      <c r="D7980" s="19">
        <v>2721.4817969999999</v>
      </c>
      <c r="E7980" s="23">
        <v>0.70019309600000001</v>
      </c>
      <c r="F7980" s="23">
        <v>0.24776599399999999</v>
      </c>
      <c r="G7980" s="17">
        <v>0</v>
      </c>
      <c r="H7980" s="17">
        <v>1</v>
      </c>
      <c r="I7980" s="17">
        <v>0.70648403400000004</v>
      </c>
      <c r="J7980" s="17">
        <v>0.29244342099999998</v>
      </c>
      <c r="K7980" s="17">
        <v>1.07E-3</v>
      </c>
    </row>
    <row r="7981" spans="1:11" x14ac:dyDescent="0.45">
      <c r="A7981" s="10" t="s">
        <v>71</v>
      </c>
      <c r="B7981" s="20">
        <v>0.96</v>
      </c>
      <c r="C7981" s="19">
        <v>29917</v>
      </c>
      <c r="D7981" s="19">
        <v>2742.744725</v>
      </c>
      <c r="E7981" s="23">
        <v>0.71428645999999996</v>
      </c>
      <c r="F7981" s="23">
        <v>0.25034692800000002</v>
      </c>
      <c r="G7981" s="17">
        <v>0</v>
      </c>
      <c r="H7981" s="17">
        <v>1</v>
      </c>
      <c r="I7981" s="17">
        <v>0.70761525199999997</v>
      </c>
      <c r="J7981" s="17">
        <v>0.29131706200000002</v>
      </c>
      <c r="K7981" s="17">
        <v>1.07E-3</v>
      </c>
    </row>
    <row r="7982" spans="1:11" x14ac:dyDescent="0.45">
      <c r="A7982" s="10" t="s">
        <v>71</v>
      </c>
      <c r="B7982" s="20">
        <v>0.96099999999999997</v>
      </c>
      <c r="C7982" s="19">
        <v>29949</v>
      </c>
      <c r="D7982" s="19">
        <v>2765.8433369999998</v>
      </c>
      <c r="E7982" s="23">
        <v>0.73117475700000001</v>
      </c>
      <c r="F7982" s="23">
        <v>0.25264735700000002</v>
      </c>
      <c r="G7982" s="17">
        <v>0</v>
      </c>
      <c r="H7982" s="17">
        <v>1</v>
      </c>
      <c r="I7982" s="17">
        <v>0.70878323399999998</v>
      </c>
      <c r="J7982" s="17">
        <v>0.29015373100000003</v>
      </c>
      <c r="K7982" s="17">
        <v>1.06E-3</v>
      </c>
    </row>
    <row r="7983" spans="1:11" x14ac:dyDescent="0.45">
      <c r="A7983" s="10" t="s">
        <v>71</v>
      </c>
      <c r="B7983" s="20">
        <v>0.96199999999999997</v>
      </c>
      <c r="C7983" s="19">
        <v>29981</v>
      </c>
      <c r="D7983" s="19">
        <v>2789.4799819999998</v>
      </c>
      <c r="E7983" s="23">
        <v>0.74697978499999995</v>
      </c>
      <c r="F7983" s="23">
        <v>0.255202608</v>
      </c>
      <c r="G7983" s="17">
        <v>0</v>
      </c>
      <c r="H7983" s="17">
        <v>1</v>
      </c>
      <c r="I7983" s="17">
        <v>0.70994386300000001</v>
      </c>
      <c r="J7983" s="17">
        <v>0.288881624</v>
      </c>
      <c r="K7983" s="17">
        <v>1.17E-3</v>
      </c>
    </row>
    <row r="7984" spans="1:11" x14ac:dyDescent="0.45">
      <c r="A7984" s="10" t="s">
        <v>71</v>
      </c>
      <c r="B7984" s="20">
        <v>0.96299999999999997</v>
      </c>
      <c r="C7984" s="19">
        <v>30009</v>
      </c>
      <c r="D7984" s="19">
        <v>2810.5783799999999</v>
      </c>
      <c r="E7984" s="23">
        <v>0.75888656099999996</v>
      </c>
      <c r="F7984" s="23">
        <v>0.25788817200000003</v>
      </c>
      <c r="G7984" s="17">
        <v>0</v>
      </c>
      <c r="H7984" s="17">
        <v>1</v>
      </c>
      <c r="I7984" s="17">
        <v>0.71038184199999999</v>
      </c>
      <c r="J7984" s="17">
        <v>0.28844742400000001</v>
      </c>
      <c r="K7984" s="17">
        <v>1.17E-3</v>
      </c>
    </row>
    <row r="7985" spans="1:11" x14ac:dyDescent="0.45">
      <c r="A7985" s="10" t="s">
        <v>71</v>
      </c>
      <c r="B7985" s="20">
        <v>0.96399999999999997</v>
      </c>
      <c r="C7985" s="19">
        <v>30043</v>
      </c>
      <c r="D7985" s="19">
        <v>2836.5012029999998</v>
      </c>
      <c r="E7985" s="23">
        <v>0.77369119200000003</v>
      </c>
      <c r="F7985" s="23">
        <v>0.260093026</v>
      </c>
      <c r="G7985" s="17">
        <v>0</v>
      </c>
      <c r="H7985" s="17">
        <v>1</v>
      </c>
      <c r="I7985" s="17">
        <v>0.71143712400000003</v>
      </c>
      <c r="J7985" s="17">
        <v>0.287397179</v>
      </c>
      <c r="K7985" s="17">
        <v>1.17E-3</v>
      </c>
    </row>
    <row r="7986" spans="1:11" x14ac:dyDescent="0.45">
      <c r="A7986" s="10" t="s">
        <v>71</v>
      </c>
      <c r="B7986" s="20">
        <v>0.96499999999999997</v>
      </c>
      <c r="C7986" s="19">
        <v>30074</v>
      </c>
      <c r="D7986" s="19">
        <v>2860.8130299999998</v>
      </c>
      <c r="E7986" s="23">
        <v>0.79327189799999998</v>
      </c>
      <c r="F7986" s="23">
        <v>0.26285178399999998</v>
      </c>
      <c r="G7986" s="17">
        <v>0</v>
      </c>
      <c r="H7986" s="17">
        <v>1</v>
      </c>
      <c r="I7986" s="17">
        <v>0.71248767199999996</v>
      </c>
      <c r="J7986" s="17">
        <v>0.28635135900000003</v>
      </c>
      <c r="K7986" s="17">
        <v>1.16E-3</v>
      </c>
    </row>
    <row r="7987" spans="1:11" x14ac:dyDescent="0.45">
      <c r="A7987" s="10" t="s">
        <v>71</v>
      </c>
      <c r="B7987" s="20">
        <v>0.96599999999999997</v>
      </c>
      <c r="C7987" s="19">
        <v>30105</v>
      </c>
      <c r="D7987" s="19">
        <v>2885.8386489999998</v>
      </c>
      <c r="E7987" s="23">
        <v>0.81868479000000005</v>
      </c>
      <c r="F7987" s="23">
        <v>0.26499291800000002</v>
      </c>
      <c r="G7987" s="17">
        <v>0</v>
      </c>
      <c r="H7987" s="17">
        <v>1</v>
      </c>
      <c r="I7987" s="17">
        <v>0.71385872800000005</v>
      </c>
      <c r="J7987" s="17">
        <v>0.28498664200000001</v>
      </c>
      <c r="K7987" s="17">
        <v>1.15E-3</v>
      </c>
    </row>
    <row r="7988" spans="1:11" x14ac:dyDescent="0.45">
      <c r="A7988" s="10" t="s">
        <v>71</v>
      </c>
      <c r="B7988" s="20">
        <v>0.96699999999999997</v>
      </c>
      <c r="C7988" s="19">
        <v>30136</v>
      </c>
      <c r="D7988" s="19">
        <v>2911.507807</v>
      </c>
      <c r="E7988" s="23">
        <v>0.83496710600000001</v>
      </c>
      <c r="F7988" s="23">
        <v>0.26820169799999999</v>
      </c>
      <c r="G7988" s="17">
        <v>0</v>
      </c>
      <c r="H7988" s="17">
        <v>1</v>
      </c>
      <c r="I7988" s="17">
        <v>0.71536211699999996</v>
      </c>
      <c r="J7988" s="17">
        <v>0.28349093600000003</v>
      </c>
      <c r="K7988" s="17">
        <v>1.15E-3</v>
      </c>
    </row>
    <row r="7989" spans="1:11" x14ac:dyDescent="0.45">
      <c r="A7989" s="10" t="s">
        <v>71</v>
      </c>
      <c r="B7989" s="20">
        <v>0.96799999999999997</v>
      </c>
      <c r="C7989" s="19">
        <v>30166</v>
      </c>
      <c r="D7989" s="19">
        <v>2936.9671349999999</v>
      </c>
      <c r="E7989" s="23">
        <v>0.86458695600000002</v>
      </c>
      <c r="F7989" s="23">
        <v>0.27101120099999998</v>
      </c>
      <c r="G7989" s="17">
        <v>0</v>
      </c>
      <c r="H7989" s="17">
        <v>1</v>
      </c>
      <c r="I7989" s="17">
        <v>0.71618450499999997</v>
      </c>
      <c r="J7989" s="17">
        <v>0.282672908</v>
      </c>
      <c r="K7989" s="17">
        <v>1.14E-3</v>
      </c>
    </row>
    <row r="7990" spans="1:11" x14ac:dyDescent="0.45">
      <c r="A7990" s="10" t="s">
        <v>71</v>
      </c>
      <c r="B7990" s="20">
        <v>0.96899999999999997</v>
      </c>
      <c r="C7990" s="19">
        <v>30199</v>
      </c>
      <c r="D7990" s="19">
        <v>2965.8458380000002</v>
      </c>
      <c r="E7990" s="23">
        <v>0.88839728900000003</v>
      </c>
      <c r="F7990" s="23">
        <v>0.27400528800000001</v>
      </c>
      <c r="G7990" s="17">
        <v>0</v>
      </c>
      <c r="H7990" s="17">
        <v>1</v>
      </c>
      <c r="I7990" s="17">
        <v>0.71746877200000003</v>
      </c>
      <c r="J7990" s="17">
        <v>0.28139403699999999</v>
      </c>
      <c r="K7990" s="17">
        <v>1.14E-3</v>
      </c>
    </row>
    <row r="7991" spans="1:11" x14ac:dyDescent="0.45">
      <c r="A7991" s="10" t="s">
        <v>71</v>
      </c>
      <c r="B7991" s="20">
        <v>0.97</v>
      </c>
      <c r="C7991" s="19">
        <v>30226</v>
      </c>
      <c r="D7991" s="19">
        <v>2990.1995189999998</v>
      </c>
      <c r="E7991" s="23">
        <v>0.91114837599999998</v>
      </c>
      <c r="F7991" s="23">
        <v>0.27717932000000001</v>
      </c>
      <c r="G7991" s="17">
        <v>0</v>
      </c>
      <c r="H7991" s="17">
        <v>1</v>
      </c>
      <c r="I7991" s="17">
        <v>0.71886312399999996</v>
      </c>
      <c r="J7991" s="17">
        <v>0.28000556799999998</v>
      </c>
      <c r="K7991" s="17">
        <v>1.1299999999999999E-3</v>
      </c>
    </row>
    <row r="7992" spans="1:11" x14ac:dyDescent="0.45">
      <c r="A7992" s="10" t="s">
        <v>71</v>
      </c>
      <c r="B7992" s="20">
        <v>0.97099999999999997</v>
      </c>
      <c r="C7992" s="19">
        <v>30261</v>
      </c>
      <c r="D7992" s="19">
        <v>3022.3365869999998</v>
      </c>
      <c r="E7992" s="23">
        <v>0.93332808599999995</v>
      </c>
      <c r="F7992" s="23">
        <v>0.279827098</v>
      </c>
      <c r="G7992" s="17">
        <v>0</v>
      </c>
      <c r="H7992" s="17">
        <v>1</v>
      </c>
      <c r="I7992" s="17">
        <v>0.72067942299999999</v>
      </c>
      <c r="J7992" s="17">
        <v>0.27819670600000002</v>
      </c>
      <c r="K7992" s="17">
        <v>1.1199999999999999E-3</v>
      </c>
    </row>
    <row r="7993" spans="1:11" x14ac:dyDescent="0.45">
      <c r="A7993" s="10" t="s">
        <v>71</v>
      </c>
      <c r="B7993" s="20">
        <v>0.97199999999999998</v>
      </c>
      <c r="C7993" s="19">
        <v>30292</v>
      </c>
      <c r="D7993" s="19">
        <v>3051.7787320000002</v>
      </c>
      <c r="E7993" s="23">
        <v>0.97048907200000001</v>
      </c>
      <c r="F7993" s="23">
        <v>0.28276891700000001</v>
      </c>
      <c r="G7993" s="17">
        <v>0</v>
      </c>
      <c r="H7993" s="17">
        <v>1</v>
      </c>
      <c r="I7993" s="17">
        <v>0.72200034899999999</v>
      </c>
      <c r="J7993" s="17">
        <v>0.27686474500000002</v>
      </c>
      <c r="K7993" s="17">
        <v>1.1299999999999999E-3</v>
      </c>
    </row>
    <row r="7994" spans="1:11" x14ac:dyDescent="0.45">
      <c r="A7994" s="10" t="s">
        <v>71</v>
      </c>
      <c r="B7994" s="20">
        <v>0.97299999999999998</v>
      </c>
      <c r="C7994" s="19">
        <v>30323</v>
      </c>
      <c r="D7994" s="19">
        <v>3082.2228839999998</v>
      </c>
      <c r="E7994" s="23">
        <v>0.99724284299999999</v>
      </c>
      <c r="F7994" s="23">
        <v>0.28675821000000001</v>
      </c>
      <c r="G7994" s="17">
        <v>0</v>
      </c>
      <c r="H7994" s="17">
        <v>1</v>
      </c>
      <c r="I7994" s="17">
        <v>0.72309159999999995</v>
      </c>
      <c r="J7994" s="17">
        <v>0.27577821400000002</v>
      </c>
      <c r="K7994" s="17">
        <v>1.1299999999999999E-3</v>
      </c>
    </row>
    <row r="7995" spans="1:11" x14ac:dyDescent="0.45">
      <c r="A7995" s="10" t="s">
        <v>71</v>
      </c>
      <c r="B7995" s="20">
        <v>0.97399999999999998</v>
      </c>
      <c r="C7995" s="19">
        <v>30344</v>
      </c>
      <c r="D7995" s="19">
        <v>3103.4138889999999</v>
      </c>
      <c r="E7995" s="23">
        <v>1.0120923319999999</v>
      </c>
      <c r="F7995" s="23">
        <v>0.28991140399999998</v>
      </c>
      <c r="G7995" s="17">
        <v>0</v>
      </c>
      <c r="H7995" s="17">
        <v>1</v>
      </c>
      <c r="I7995" s="17">
        <v>0.72476362100000002</v>
      </c>
      <c r="J7995" s="17">
        <v>0.27411319899999997</v>
      </c>
      <c r="K7995" s="17">
        <v>1.1199999999999999E-3</v>
      </c>
    </row>
    <row r="7996" spans="1:11" x14ac:dyDescent="0.45">
      <c r="A7996" s="10" t="s">
        <v>71</v>
      </c>
      <c r="B7996" s="20">
        <v>0.97499999999999998</v>
      </c>
      <c r="C7996" s="19">
        <v>30385</v>
      </c>
      <c r="D7996" s="19">
        <v>3145.3299259999999</v>
      </c>
      <c r="E7996" s="23">
        <v>1.056678888</v>
      </c>
      <c r="F7996" s="23">
        <v>0.29261500899999998</v>
      </c>
      <c r="G7996" s="17">
        <v>0</v>
      </c>
      <c r="H7996" s="17">
        <v>1</v>
      </c>
      <c r="I7996" s="17">
        <v>0.72743333200000004</v>
      </c>
      <c r="J7996" s="17">
        <v>0.27144686600000001</v>
      </c>
      <c r="K7996" s="17">
        <v>1.1199999999999999E-3</v>
      </c>
    </row>
    <row r="7997" spans="1:11" x14ac:dyDescent="0.45">
      <c r="A7997" s="10" t="s">
        <v>71</v>
      </c>
      <c r="B7997" s="20">
        <v>0.97599999999999998</v>
      </c>
      <c r="C7997" s="19">
        <v>30415</v>
      </c>
      <c r="D7997" s="19">
        <v>3177.6723780000002</v>
      </c>
      <c r="E7997" s="23">
        <v>1.0907407920000001</v>
      </c>
      <c r="F7997" s="23">
        <v>0.29722346799999999</v>
      </c>
      <c r="G7997" s="17">
        <v>0</v>
      </c>
      <c r="H7997" s="17">
        <v>1</v>
      </c>
      <c r="I7997" s="17">
        <v>0.72896107799999998</v>
      </c>
      <c r="J7997" s="17">
        <v>0.26992717900000002</v>
      </c>
      <c r="K7997" s="17">
        <v>1.1100000000000001E-3</v>
      </c>
    </row>
    <row r="7998" spans="1:11" x14ac:dyDescent="0.45">
      <c r="A7998" s="10" t="s">
        <v>71</v>
      </c>
      <c r="B7998" s="20">
        <v>0.97699999999999998</v>
      </c>
      <c r="C7998" s="19">
        <v>30448</v>
      </c>
      <c r="D7998" s="19">
        <v>3214.6534820000002</v>
      </c>
      <c r="E7998" s="23">
        <v>1.1457229339999999</v>
      </c>
      <c r="F7998" s="23">
        <v>0.30088582600000002</v>
      </c>
      <c r="G7998" s="17">
        <v>0</v>
      </c>
      <c r="H7998" s="17">
        <v>1</v>
      </c>
      <c r="I7998" s="17">
        <v>0.73080463200000001</v>
      </c>
      <c r="J7998" s="17">
        <v>0.26809228600000001</v>
      </c>
      <c r="K7998" s="17">
        <v>1.1000000000000001E-3</v>
      </c>
    </row>
    <row r="7999" spans="1:11" x14ac:dyDescent="0.45">
      <c r="A7999" s="10" t="s">
        <v>71</v>
      </c>
      <c r="B7999" s="20">
        <v>0.97799999999999998</v>
      </c>
      <c r="C7999" s="19">
        <v>30479</v>
      </c>
      <c r="D7999" s="19">
        <v>3251.2563580000001</v>
      </c>
      <c r="E7999" s="23">
        <v>1.203424939</v>
      </c>
      <c r="F7999" s="23">
        <v>0.304951007</v>
      </c>
      <c r="G7999" s="17">
        <v>0</v>
      </c>
      <c r="H7999" s="17">
        <v>1</v>
      </c>
      <c r="I7999" s="17">
        <v>0.73263074299999997</v>
      </c>
      <c r="J7999" s="17">
        <v>0.26627379699999998</v>
      </c>
      <c r="K7999" s="17">
        <v>1.1000000000000001E-3</v>
      </c>
    </row>
    <row r="8000" spans="1:11" x14ac:dyDescent="0.45">
      <c r="A8000" s="10" t="s">
        <v>71</v>
      </c>
      <c r="B8000" s="20">
        <v>0.97899999999999998</v>
      </c>
      <c r="C8000" s="19">
        <v>30509</v>
      </c>
      <c r="D8000" s="19">
        <v>3288.3095199999998</v>
      </c>
      <c r="E8000" s="23">
        <v>1.2577705589999999</v>
      </c>
      <c r="F8000" s="23">
        <v>0.30916510200000002</v>
      </c>
      <c r="G8000" s="17">
        <v>0</v>
      </c>
      <c r="H8000" s="17">
        <v>1</v>
      </c>
      <c r="I8000" s="17">
        <v>0.73364717599999996</v>
      </c>
      <c r="J8000" s="17">
        <v>0.265262989</v>
      </c>
      <c r="K8000" s="17">
        <v>1.09E-3</v>
      </c>
    </row>
    <row r="8001" spans="1:11" x14ac:dyDescent="0.45">
      <c r="A8001" s="10" t="s">
        <v>71</v>
      </c>
      <c r="B8001" s="20">
        <v>0.98</v>
      </c>
      <c r="C8001" s="19">
        <v>30541</v>
      </c>
      <c r="D8001" s="19">
        <v>3329.325421</v>
      </c>
      <c r="E8001" s="23">
        <v>1.3044173100000001</v>
      </c>
      <c r="F8001" s="23">
        <v>0.31330703300000001</v>
      </c>
      <c r="G8001" s="17">
        <v>0</v>
      </c>
      <c r="H8001" s="17">
        <v>1</v>
      </c>
      <c r="I8001" s="17">
        <v>0.73596578999999995</v>
      </c>
      <c r="J8001" s="17">
        <v>0.262953983</v>
      </c>
      <c r="K8001" s="17">
        <v>1.08E-3</v>
      </c>
    </row>
    <row r="8002" spans="1:11" x14ac:dyDescent="0.45">
      <c r="A8002" s="10" t="s">
        <v>71</v>
      </c>
      <c r="B8002" s="20">
        <v>0.98099999999999998</v>
      </c>
      <c r="C8002" s="19">
        <v>30571</v>
      </c>
      <c r="D8002" s="19">
        <v>3369.256946</v>
      </c>
      <c r="E8002" s="23">
        <v>1.3755652309999999</v>
      </c>
      <c r="F8002" s="23">
        <v>0.31778885299999998</v>
      </c>
      <c r="G8002" s="17">
        <v>0</v>
      </c>
      <c r="H8002" s="17">
        <v>1</v>
      </c>
      <c r="I8002" s="17">
        <v>0.73680478000000005</v>
      </c>
      <c r="J8002" s="17">
        <v>0.262098738</v>
      </c>
      <c r="K8002" s="17">
        <v>1.1000000000000001E-3</v>
      </c>
    </row>
    <row r="8003" spans="1:11" x14ac:dyDescent="0.45">
      <c r="A8003" s="10" t="s">
        <v>71</v>
      </c>
      <c r="B8003" s="20">
        <v>0.98199999999999998</v>
      </c>
      <c r="C8003" s="19">
        <v>30603</v>
      </c>
      <c r="D8003" s="19">
        <v>3415.384787</v>
      </c>
      <c r="E8003" s="23">
        <v>1.4631048019999999</v>
      </c>
      <c r="F8003" s="23">
        <v>0.322501331</v>
      </c>
      <c r="G8003" s="17">
        <v>0</v>
      </c>
      <c r="H8003" s="17">
        <v>1</v>
      </c>
      <c r="I8003" s="17">
        <v>0.739950408</v>
      </c>
      <c r="J8003" s="17">
        <v>0.25896657000000001</v>
      </c>
      <c r="K8003" s="17">
        <v>1.08E-3</v>
      </c>
    </row>
    <row r="8004" spans="1:11" x14ac:dyDescent="0.45">
      <c r="A8004" s="10" t="s">
        <v>71</v>
      </c>
      <c r="B8004" s="20">
        <v>0.98299999999999998</v>
      </c>
      <c r="C8004" s="19">
        <v>30632</v>
      </c>
      <c r="D8004" s="19">
        <v>3459.4319569999998</v>
      </c>
      <c r="E8004" s="23">
        <v>1.5695514930000001</v>
      </c>
      <c r="F8004" s="23">
        <v>0.32807642300000001</v>
      </c>
      <c r="G8004" s="17">
        <v>0</v>
      </c>
      <c r="H8004" s="17">
        <v>1</v>
      </c>
      <c r="I8004" s="17">
        <v>0.74146511400000004</v>
      </c>
      <c r="J8004" s="17">
        <v>0.257459245</v>
      </c>
      <c r="K8004" s="17">
        <v>1.08E-3</v>
      </c>
    </row>
    <row r="8005" spans="1:11" x14ac:dyDescent="0.45">
      <c r="A8005" s="10" t="s">
        <v>71</v>
      </c>
      <c r="B8005" s="20">
        <v>0.98399999999999999</v>
      </c>
      <c r="C8005" s="19">
        <v>30664</v>
      </c>
      <c r="D8005" s="19">
        <v>3510.392558</v>
      </c>
      <c r="E8005" s="23">
        <v>1.6254081659999999</v>
      </c>
      <c r="F8005" s="23">
        <v>0.33306912900000002</v>
      </c>
      <c r="G8005" s="17">
        <v>0</v>
      </c>
      <c r="H8005" s="17">
        <v>1</v>
      </c>
      <c r="I8005" s="17">
        <v>0.74275367400000003</v>
      </c>
      <c r="J8005" s="17">
        <v>0.25617715400000002</v>
      </c>
      <c r="K8005" s="17">
        <v>1.07E-3</v>
      </c>
    </row>
    <row r="8006" spans="1:11" x14ac:dyDescent="0.45">
      <c r="A8006" s="10" t="s">
        <v>71</v>
      </c>
      <c r="B8006" s="20">
        <v>0.98499999999999999</v>
      </c>
      <c r="C8006" s="19">
        <v>30697</v>
      </c>
      <c r="D8006" s="19">
        <v>3565.509916</v>
      </c>
      <c r="E8006" s="23">
        <v>1.7237937189999999</v>
      </c>
      <c r="F8006" s="23">
        <v>0.33830524499999998</v>
      </c>
      <c r="G8006" s="17">
        <v>0</v>
      </c>
      <c r="H8006" s="17">
        <v>1</v>
      </c>
      <c r="I8006" s="17">
        <v>0.74439168499999997</v>
      </c>
      <c r="J8006" s="17">
        <v>0.25454647499999999</v>
      </c>
      <c r="K8006" s="17">
        <v>1.06E-3</v>
      </c>
    </row>
    <row r="8007" spans="1:11" x14ac:dyDescent="0.45">
      <c r="A8007" s="10" t="s">
        <v>71</v>
      </c>
      <c r="B8007" s="20">
        <v>0.98599999999999999</v>
      </c>
      <c r="C8007" s="19">
        <v>30728</v>
      </c>
      <c r="D8007" s="19">
        <v>3620.5774710000001</v>
      </c>
      <c r="E8007" s="23">
        <v>1.8142512099999999</v>
      </c>
      <c r="F8007" s="23">
        <v>0.34518591900000001</v>
      </c>
      <c r="G8007" s="17">
        <v>0</v>
      </c>
      <c r="H8007" s="17">
        <v>1</v>
      </c>
      <c r="I8007" s="17">
        <v>0.74804602399999998</v>
      </c>
      <c r="J8007" s="17">
        <v>0.25090771699999997</v>
      </c>
      <c r="K8007" s="17">
        <v>1.0499999999999999E-3</v>
      </c>
    </row>
    <row r="8008" spans="1:11" x14ac:dyDescent="0.45">
      <c r="A8008" s="10" t="s">
        <v>71</v>
      </c>
      <c r="B8008" s="20">
        <v>0.98699999999999999</v>
      </c>
      <c r="C8008" s="19">
        <v>30758</v>
      </c>
      <c r="D8008" s="19">
        <v>3676.578246</v>
      </c>
      <c r="E8008" s="23">
        <v>1.918504261</v>
      </c>
      <c r="F8008" s="23">
        <v>0.35200200300000001</v>
      </c>
      <c r="G8008" s="17">
        <v>0</v>
      </c>
      <c r="H8008" s="17">
        <v>1</v>
      </c>
      <c r="I8008" s="17">
        <v>0.74974239200000004</v>
      </c>
      <c r="J8008" s="17">
        <v>0.24921923300000001</v>
      </c>
      <c r="K8008" s="17">
        <v>1.0399999999999999E-3</v>
      </c>
    </row>
    <row r="8009" spans="1:11" x14ac:dyDescent="0.45">
      <c r="A8009" s="10" t="s">
        <v>71</v>
      </c>
      <c r="B8009" s="20">
        <v>0.98799999999999999</v>
      </c>
      <c r="C8009" s="19">
        <v>30790</v>
      </c>
      <c r="D8009" s="19">
        <v>3739.8528489999999</v>
      </c>
      <c r="E8009" s="23">
        <v>2.0534954550000002</v>
      </c>
      <c r="F8009" s="23">
        <v>0.35872971199999998</v>
      </c>
      <c r="G8009" s="17">
        <v>0</v>
      </c>
      <c r="H8009" s="17">
        <v>1</v>
      </c>
      <c r="I8009" s="17">
        <v>0.75262827200000004</v>
      </c>
      <c r="J8009" s="17">
        <v>0.246345917</v>
      </c>
      <c r="K8009" s="17">
        <v>1.0300000000000001E-3</v>
      </c>
    </row>
    <row r="8010" spans="1:11" x14ac:dyDescent="0.45">
      <c r="A8010" s="10" t="s">
        <v>71</v>
      </c>
      <c r="B8010" s="20">
        <v>0.98899999999999999</v>
      </c>
      <c r="C8010" s="19">
        <v>30821</v>
      </c>
      <c r="D8010" s="19">
        <v>3806.1633339999998</v>
      </c>
      <c r="E8010" s="23">
        <v>2.2196802249999998</v>
      </c>
      <c r="F8010" s="23">
        <v>0.366066167</v>
      </c>
      <c r="G8010" s="17">
        <v>0</v>
      </c>
      <c r="H8010" s="17">
        <v>1</v>
      </c>
      <c r="I8010" s="17">
        <v>0.75577938200000006</v>
      </c>
      <c r="J8010" s="17">
        <v>0.24320806</v>
      </c>
      <c r="K8010" s="17">
        <v>1.01E-3</v>
      </c>
    </row>
    <row r="8011" spans="1:11" x14ac:dyDescent="0.45">
      <c r="A8011" s="10" t="s">
        <v>71</v>
      </c>
      <c r="B8011" s="20">
        <v>0.99</v>
      </c>
      <c r="C8011" s="19">
        <v>30851</v>
      </c>
      <c r="D8011" s="19">
        <v>3876.0744159999999</v>
      </c>
      <c r="E8011" s="23">
        <v>2.402575992</v>
      </c>
      <c r="F8011" s="23">
        <v>0.37361430600000001</v>
      </c>
      <c r="G8011" s="17">
        <v>0</v>
      </c>
      <c r="H8011" s="17">
        <v>1</v>
      </c>
      <c r="I8011" s="17">
        <v>0.75818583699999997</v>
      </c>
      <c r="J8011" s="17">
        <v>0.24081185999999999</v>
      </c>
      <c r="K8011" s="17">
        <v>1E-3</v>
      </c>
    </row>
    <row r="8012" spans="1:11" x14ac:dyDescent="0.45">
      <c r="A8012" s="10" t="s">
        <v>71</v>
      </c>
      <c r="B8012" s="20">
        <v>0.99099999999999999</v>
      </c>
      <c r="C8012" s="19">
        <v>30883</v>
      </c>
      <c r="D8012" s="19">
        <v>3954.86877</v>
      </c>
      <c r="E8012" s="23">
        <v>2.5406562589999999</v>
      </c>
      <c r="F8012" s="23">
        <v>0.38241499600000001</v>
      </c>
      <c r="G8012" s="17">
        <v>0</v>
      </c>
      <c r="H8012" s="17">
        <v>1</v>
      </c>
      <c r="I8012" s="17">
        <v>0.75976148200000004</v>
      </c>
      <c r="J8012" s="17">
        <v>0.23924303999999999</v>
      </c>
      <c r="K8012" s="17">
        <v>9.9500000000000001E-4</v>
      </c>
    </row>
    <row r="8013" spans="1:11" x14ac:dyDescent="0.45">
      <c r="A8013" s="10" t="s">
        <v>71</v>
      </c>
      <c r="B8013" s="20">
        <v>0.99199999999999999</v>
      </c>
      <c r="C8013" s="19">
        <v>30913</v>
      </c>
      <c r="D8013" s="19">
        <v>4034.559984</v>
      </c>
      <c r="E8013" s="23">
        <v>2.8246779630000001</v>
      </c>
      <c r="F8013" s="23">
        <v>0.391947296</v>
      </c>
      <c r="G8013" s="17">
        <v>0</v>
      </c>
      <c r="H8013" s="17">
        <v>1</v>
      </c>
      <c r="I8013" s="17">
        <v>0.76056521700000002</v>
      </c>
      <c r="J8013" s="17">
        <v>0.23844964599999999</v>
      </c>
      <c r="K8013" s="17">
        <v>9.8499999999999998E-4</v>
      </c>
    </row>
    <row r="8014" spans="1:11" x14ac:dyDescent="0.45">
      <c r="A8014" s="10" t="s">
        <v>71</v>
      </c>
      <c r="B8014" s="20">
        <v>0.99299999999999999</v>
      </c>
      <c r="C8014" s="19">
        <v>30946</v>
      </c>
      <c r="D8014" s="19">
        <v>4133.3797039999999</v>
      </c>
      <c r="E8014" s="23">
        <v>3.167076716</v>
      </c>
      <c r="F8014" s="23">
        <v>0.40130790399999999</v>
      </c>
      <c r="G8014" s="17">
        <v>0</v>
      </c>
      <c r="H8014" s="17">
        <v>1</v>
      </c>
      <c r="I8014" s="17">
        <v>0.76354907999999999</v>
      </c>
      <c r="J8014" s="17">
        <v>0.23547849100000001</v>
      </c>
      <c r="K8014" s="17">
        <v>9.7199999999999999E-4</v>
      </c>
    </row>
    <row r="8015" spans="1:11" x14ac:dyDescent="0.45">
      <c r="A8015" s="10" t="s">
        <v>71</v>
      </c>
      <c r="B8015" s="20">
        <v>0.99399999999999999</v>
      </c>
      <c r="C8015" s="19">
        <v>30975</v>
      </c>
      <c r="D8015" s="19">
        <v>4232.3752089999998</v>
      </c>
      <c r="E8015" s="23">
        <v>3.6748503870000002</v>
      </c>
      <c r="F8015" s="23">
        <v>0.41329237899999999</v>
      </c>
      <c r="G8015" s="17">
        <v>0</v>
      </c>
      <c r="H8015" s="17">
        <v>1</v>
      </c>
      <c r="I8015" s="17">
        <v>0.76657934599999999</v>
      </c>
      <c r="J8015" s="17">
        <v>0.23246127699999999</v>
      </c>
      <c r="K8015" s="17">
        <v>9.59E-4</v>
      </c>
    </row>
    <row r="8016" spans="1:11" x14ac:dyDescent="0.45">
      <c r="A8016" s="10" t="s">
        <v>71</v>
      </c>
      <c r="B8016" s="20">
        <v>0.995</v>
      </c>
      <c r="C8016" s="19">
        <v>31007</v>
      </c>
      <c r="D8016" s="19">
        <v>4361.2919400000001</v>
      </c>
      <c r="E8016" s="23">
        <v>4.3200401639999999</v>
      </c>
      <c r="F8016" s="23">
        <v>0.42581754100000002</v>
      </c>
      <c r="G8016" s="17">
        <v>0</v>
      </c>
      <c r="H8016" s="17">
        <v>1</v>
      </c>
      <c r="I8016" s="17">
        <v>0.770125014</v>
      </c>
      <c r="J8016" s="17">
        <v>0.22893032299999999</v>
      </c>
      <c r="K8016" s="17">
        <v>9.4499999999999998E-4</v>
      </c>
    </row>
    <row r="8017" spans="1:11" x14ac:dyDescent="0.45">
      <c r="A8017" s="10" t="s">
        <v>71</v>
      </c>
      <c r="B8017" s="20">
        <v>0.996</v>
      </c>
      <c r="C8017" s="19">
        <v>31039</v>
      </c>
      <c r="D8017" s="19">
        <v>4516.2605210000002</v>
      </c>
      <c r="E8017" s="23">
        <v>5.5327629680000001</v>
      </c>
      <c r="F8017" s="23">
        <v>0.440647817</v>
      </c>
      <c r="G8017" s="17">
        <v>0</v>
      </c>
      <c r="H8017" s="17">
        <v>1</v>
      </c>
      <c r="I8017" s="17">
        <v>0.77472329699999998</v>
      </c>
      <c r="J8017" s="17">
        <v>0.224351253</v>
      </c>
      <c r="K8017" s="17">
        <v>9.2500000000000004E-4</v>
      </c>
    </row>
    <row r="8018" spans="1:11" x14ac:dyDescent="0.45">
      <c r="A8018" s="10" t="s">
        <v>71</v>
      </c>
      <c r="B8018" s="20">
        <v>0.997</v>
      </c>
      <c r="C8018" s="19">
        <v>31070</v>
      </c>
      <c r="D8018" s="19">
        <v>4701.5661190000001</v>
      </c>
      <c r="E8018" s="23">
        <v>6.999928615</v>
      </c>
      <c r="F8018" s="23">
        <v>0.46043318900000002</v>
      </c>
      <c r="G8018" s="17">
        <v>0</v>
      </c>
      <c r="H8018" s="17">
        <v>1</v>
      </c>
      <c r="I8018" s="17">
        <v>0.77942087800000004</v>
      </c>
      <c r="J8018" s="17">
        <v>0.21967319399999999</v>
      </c>
      <c r="K8018" s="17">
        <v>9.0600000000000001E-4</v>
      </c>
    </row>
    <row r="8019" spans="1:11" x14ac:dyDescent="0.45">
      <c r="A8019" s="10" t="s">
        <v>71</v>
      </c>
      <c r="B8019" s="20">
        <v>0.998</v>
      </c>
      <c r="C8019" s="19">
        <v>31101</v>
      </c>
      <c r="D8019" s="19">
        <v>4948.3364789999996</v>
      </c>
      <c r="E8019" s="23">
        <v>9.7673504280000003</v>
      </c>
      <c r="F8019" s="23">
        <v>0.483696177</v>
      </c>
      <c r="G8019" s="17">
        <v>0</v>
      </c>
      <c r="H8019" s="17">
        <v>1</v>
      </c>
      <c r="I8019" s="17">
        <v>0.78542789099999999</v>
      </c>
      <c r="J8019" s="17">
        <v>0.21369085199999999</v>
      </c>
      <c r="K8019" s="17">
        <v>8.8099999999999995E-4</v>
      </c>
    </row>
    <row r="8020" spans="1:11" x14ac:dyDescent="0.45">
      <c r="A8020" s="10" t="s">
        <v>71</v>
      </c>
      <c r="B8020" s="20">
        <v>0.999</v>
      </c>
      <c r="C8020" s="19">
        <v>31132</v>
      </c>
      <c r="D8020" s="19">
        <v>5504.5311499999998</v>
      </c>
      <c r="E8020" s="23">
        <v>57.879822820000001</v>
      </c>
      <c r="F8020" s="23">
        <v>0.51469062899999996</v>
      </c>
      <c r="G8020" s="17">
        <v>0</v>
      </c>
      <c r="H8020" s="17">
        <v>1</v>
      </c>
      <c r="I8020" s="17">
        <v>0.80691721800000005</v>
      </c>
      <c r="J8020" s="17">
        <v>0.19228978299999999</v>
      </c>
      <c r="K8020" s="17">
        <v>7.9299999999999998E-4</v>
      </c>
    </row>
    <row r="8021" spans="1:11" x14ac:dyDescent="0.45">
      <c r="A8021" s="10" t="s">
        <v>71</v>
      </c>
      <c r="B8021" s="20">
        <v>1</v>
      </c>
      <c r="C8021" s="19">
        <v>31133</v>
      </c>
      <c r="D8021" s="19">
        <v>5576.773561</v>
      </c>
      <c r="E8021" s="23">
        <v>72.242411930000003</v>
      </c>
      <c r="F8021" s="23">
        <v>0.59448006499999995</v>
      </c>
      <c r="G8021" s="17">
        <v>0</v>
      </c>
      <c r="H8021" s="17">
        <v>1</v>
      </c>
      <c r="I8021" s="17">
        <v>0.80836867800000001</v>
      </c>
      <c r="J8021" s="17">
        <v>0.190844284</v>
      </c>
      <c r="K8021" s="17">
        <v>7.8700000000000005E-4</v>
      </c>
    </row>
    <row r="8022" spans="1:11" x14ac:dyDescent="0.45">
      <c r="A8022" s="10" t="s">
        <v>73</v>
      </c>
      <c r="B8022" s="20">
        <v>0.01</v>
      </c>
      <c r="C8022" s="19">
        <v>16</v>
      </c>
      <c r="D8022" s="19">
        <v>2.3E-2</v>
      </c>
      <c r="E8022" s="23">
        <v>1.8799999999999999E-3</v>
      </c>
      <c r="F8022" s="23">
        <v>1.75E-3</v>
      </c>
      <c r="G8022" s="17">
        <v>0</v>
      </c>
      <c r="H8022" s="17">
        <v>1</v>
      </c>
      <c r="I8022" s="17">
        <v>9.0700000000000003E-2</v>
      </c>
      <c r="J8022" s="17">
        <v>4.4999999999999998E-2</v>
      </c>
      <c r="K8022" s="17">
        <v>0.86430491700000001</v>
      </c>
    </row>
    <row r="8023" spans="1:11" x14ac:dyDescent="0.45">
      <c r="A8023" s="10" t="s">
        <v>73</v>
      </c>
      <c r="B8023" s="20">
        <v>0.02</v>
      </c>
      <c r="C8023" s="19">
        <v>73</v>
      </c>
      <c r="D8023" s="19">
        <v>0.22379454400000001</v>
      </c>
      <c r="E8023" s="23">
        <v>4.2300000000000003E-3</v>
      </c>
      <c r="F8023" s="23">
        <v>3.47E-3</v>
      </c>
      <c r="G8023" s="17">
        <v>0</v>
      </c>
      <c r="H8023" s="17">
        <v>1</v>
      </c>
      <c r="I8023" s="17">
        <v>0.15292145900000001</v>
      </c>
      <c r="J8023" s="17">
        <v>0.70729318799999996</v>
      </c>
      <c r="K8023" s="17">
        <v>0.139785353</v>
      </c>
    </row>
    <row r="8024" spans="1:11" x14ac:dyDescent="0.45">
      <c r="A8024" s="10" t="s">
        <v>73</v>
      </c>
      <c r="B8024" s="20">
        <v>0.03</v>
      </c>
      <c r="C8024" s="19">
        <v>99</v>
      </c>
      <c r="D8024" s="19">
        <v>0.34212342099999998</v>
      </c>
      <c r="E8024" s="23">
        <v>4.62E-3</v>
      </c>
      <c r="F8024" s="23">
        <v>4.2300000000000003E-3</v>
      </c>
      <c r="G8024" s="17">
        <v>0</v>
      </c>
      <c r="H8024" s="17">
        <v>1</v>
      </c>
      <c r="I8024" s="17">
        <v>8.4099999999999994E-2</v>
      </c>
      <c r="J8024" s="17">
        <v>0.83909901899999995</v>
      </c>
      <c r="K8024" s="17">
        <v>7.6799999999999993E-2</v>
      </c>
    </row>
    <row r="8025" spans="1:11" x14ac:dyDescent="0.45">
      <c r="A8025" s="10" t="s">
        <v>73</v>
      </c>
      <c r="B8025" s="20">
        <v>0.04</v>
      </c>
      <c r="C8025" s="19">
        <v>126</v>
      </c>
      <c r="D8025" s="19">
        <v>0.48926604099999998</v>
      </c>
      <c r="E8025" s="23">
        <v>6.8399999999999997E-3</v>
      </c>
      <c r="F8025" s="23">
        <v>4.79E-3</v>
      </c>
      <c r="G8025" s="17">
        <v>0</v>
      </c>
      <c r="H8025" s="17">
        <v>1</v>
      </c>
      <c r="I8025" s="17">
        <v>0.159845711</v>
      </c>
      <c r="J8025" s="17">
        <v>0.78319686700000002</v>
      </c>
      <c r="K8025" s="17">
        <v>5.7000000000000002E-2</v>
      </c>
    </row>
    <row r="8026" spans="1:11" x14ac:dyDescent="0.45">
      <c r="A8026" s="10" t="s">
        <v>73</v>
      </c>
      <c r="B8026" s="20">
        <v>0.05</v>
      </c>
      <c r="C8026" s="19">
        <v>162</v>
      </c>
      <c r="D8026" s="19">
        <v>0.76009555200000001</v>
      </c>
      <c r="E8026" s="23">
        <v>7.5399999999999998E-3</v>
      </c>
      <c r="F8026" s="23">
        <v>7.2199999999999999E-3</v>
      </c>
      <c r="G8026" s="17">
        <v>0</v>
      </c>
      <c r="H8026" s="17">
        <v>1</v>
      </c>
      <c r="I8026" s="17">
        <v>9.5299999999999996E-2</v>
      </c>
      <c r="J8026" s="17">
        <v>0.72588361000000001</v>
      </c>
      <c r="K8026" s="17">
        <v>0.178812885</v>
      </c>
    </row>
    <row r="8027" spans="1:11" x14ac:dyDescent="0.45">
      <c r="A8027" s="10" t="s">
        <v>73</v>
      </c>
      <c r="B8027" s="20">
        <v>0.06</v>
      </c>
      <c r="C8027" s="19">
        <v>188</v>
      </c>
      <c r="D8027" s="19">
        <v>0.96383522700000002</v>
      </c>
      <c r="E8027" s="23">
        <v>8.3499999999999998E-3</v>
      </c>
      <c r="F8027" s="23">
        <v>7.5799999999999999E-3</v>
      </c>
      <c r="G8027" s="17">
        <v>0</v>
      </c>
      <c r="H8027" s="17">
        <v>1</v>
      </c>
      <c r="I8027" s="17">
        <v>8.5800000000000001E-2</v>
      </c>
      <c r="J8027" s="17">
        <v>0.76581186499999998</v>
      </c>
      <c r="K8027" s="17">
        <v>0.148383392</v>
      </c>
    </row>
    <row r="8028" spans="1:11" x14ac:dyDescent="0.45">
      <c r="A8028" s="10" t="s">
        <v>73</v>
      </c>
      <c r="B8028" s="20">
        <v>7.0000000000000007E-2</v>
      </c>
      <c r="C8028" s="19">
        <v>222</v>
      </c>
      <c r="D8028" s="19">
        <v>1.2554134299999999</v>
      </c>
      <c r="E8028" s="23">
        <v>8.9800000000000001E-3</v>
      </c>
      <c r="F8028" s="23">
        <v>7.8399999999999997E-3</v>
      </c>
      <c r="G8028" s="17">
        <v>0</v>
      </c>
      <c r="H8028" s="17">
        <v>1</v>
      </c>
      <c r="I8028" s="17">
        <v>6.9400000000000003E-2</v>
      </c>
      <c r="J8028" s="17">
        <v>0.80676834200000003</v>
      </c>
      <c r="K8028" s="17">
        <v>0.123857141</v>
      </c>
    </row>
    <row r="8029" spans="1:11" x14ac:dyDescent="0.45">
      <c r="A8029" s="10" t="s">
        <v>73</v>
      </c>
      <c r="B8029" s="20">
        <v>0.08</v>
      </c>
      <c r="C8029" s="19">
        <v>240</v>
      </c>
      <c r="D8029" s="19">
        <v>1.4247058429999999</v>
      </c>
      <c r="E8029" s="23">
        <v>9.41E-3</v>
      </c>
      <c r="F8029" s="23">
        <v>8.26E-3</v>
      </c>
      <c r="G8029" s="17">
        <v>0</v>
      </c>
      <c r="H8029" s="17">
        <v>1</v>
      </c>
      <c r="I8029" s="17">
        <v>5.8299999999999998E-2</v>
      </c>
      <c r="J8029" s="17">
        <v>0.83774309199999997</v>
      </c>
      <c r="K8029" s="17">
        <v>0.104003024</v>
      </c>
    </row>
    <row r="8030" spans="1:11" x14ac:dyDescent="0.45">
      <c r="A8030" s="10" t="s">
        <v>73</v>
      </c>
      <c r="B8030" s="20">
        <v>0.1</v>
      </c>
      <c r="C8030" s="19">
        <v>315</v>
      </c>
      <c r="D8030" s="19">
        <v>2.1323305910000001</v>
      </c>
      <c r="E8030" s="23">
        <v>9.4500000000000001E-3</v>
      </c>
      <c r="F8030" s="23">
        <v>9.4299999999999991E-3</v>
      </c>
      <c r="G8030" s="17">
        <v>0</v>
      </c>
      <c r="H8030" s="17">
        <v>1</v>
      </c>
      <c r="I8030" s="17">
        <v>3.6200000000000003E-2</v>
      </c>
      <c r="J8030" s="17">
        <v>0.89905526000000002</v>
      </c>
      <c r="K8030" s="17">
        <v>6.4699999999999994E-2</v>
      </c>
    </row>
    <row r="8031" spans="1:11" x14ac:dyDescent="0.45">
      <c r="A8031" s="10" t="s">
        <v>73</v>
      </c>
      <c r="B8031" s="20">
        <v>0.11</v>
      </c>
      <c r="C8031" s="19">
        <v>338</v>
      </c>
      <c r="D8031" s="19">
        <v>2.3784693849999998</v>
      </c>
      <c r="E8031" s="23">
        <v>1.0999999999999999E-2</v>
      </c>
      <c r="F8031" s="23">
        <v>9.6200000000000001E-3</v>
      </c>
      <c r="G8031" s="17">
        <v>0</v>
      </c>
      <c r="H8031" s="17">
        <v>1</v>
      </c>
      <c r="I8031" s="17">
        <v>7.5300000000000006E-2</v>
      </c>
      <c r="J8031" s="17">
        <v>0.86645387799999996</v>
      </c>
      <c r="K8031" s="17">
        <v>5.8200000000000002E-2</v>
      </c>
    </row>
    <row r="8032" spans="1:11" x14ac:dyDescent="0.45">
      <c r="A8032" s="10" t="s">
        <v>73</v>
      </c>
      <c r="B8032" s="20">
        <v>0.12</v>
      </c>
      <c r="C8032" s="19">
        <v>371</v>
      </c>
      <c r="D8032" s="19">
        <v>2.741683986</v>
      </c>
      <c r="E8032" s="23">
        <v>1.0999999999999999E-2</v>
      </c>
      <c r="F8032" s="23">
        <v>9.9399999999999992E-3</v>
      </c>
      <c r="G8032" s="17">
        <v>0</v>
      </c>
      <c r="H8032" s="17">
        <v>1</v>
      </c>
      <c r="I8032" s="17">
        <v>6.4799999999999996E-2</v>
      </c>
      <c r="J8032" s="17">
        <v>0.88500279599999998</v>
      </c>
      <c r="K8032" s="17">
        <v>5.0200000000000002E-2</v>
      </c>
    </row>
    <row r="8033" spans="1:11" x14ac:dyDescent="0.45">
      <c r="A8033" s="10" t="s">
        <v>73</v>
      </c>
      <c r="B8033" s="20">
        <v>0.13</v>
      </c>
      <c r="C8033" s="19">
        <v>406</v>
      </c>
      <c r="D8033" s="19">
        <v>3.1508923740000001</v>
      </c>
      <c r="E8033" s="23">
        <v>1.2500000000000001E-2</v>
      </c>
      <c r="F8033" s="23">
        <v>1.09E-2</v>
      </c>
      <c r="G8033" s="17">
        <v>0</v>
      </c>
      <c r="H8033" s="17">
        <v>1</v>
      </c>
      <c r="I8033" s="17">
        <v>8.6099999999999996E-2</v>
      </c>
      <c r="J8033" s="17">
        <v>0.87065303400000005</v>
      </c>
      <c r="K8033" s="17">
        <v>4.3200000000000002E-2</v>
      </c>
    </row>
    <row r="8034" spans="1:11" x14ac:dyDescent="0.45">
      <c r="A8034" s="10" t="s">
        <v>73</v>
      </c>
      <c r="B8034" s="20">
        <v>0.14000000000000001</v>
      </c>
      <c r="C8034" s="19">
        <v>429</v>
      </c>
      <c r="D8034" s="19">
        <v>3.4727855559999998</v>
      </c>
      <c r="E8034" s="23">
        <v>1.43E-2</v>
      </c>
      <c r="F8034" s="23">
        <v>1.17E-2</v>
      </c>
      <c r="G8034" s="17">
        <v>0</v>
      </c>
      <c r="H8034" s="17">
        <v>1</v>
      </c>
      <c r="I8034" s="17">
        <v>8.9599999999999999E-2</v>
      </c>
      <c r="J8034" s="17">
        <v>0.87065247000000001</v>
      </c>
      <c r="K8034" s="17">
        <v>3.9699999999999999E-2</v>
      </c>
    </row>
    <row r="8035" spans="1:11" x14ac:dyDescent="0.45">
      <c r="A8035" s="10" t="s">
        <v>73</v>
      </c>
      <c r="B8035" s="20">
        <v>0.16</v>
      </c>
      <c r="C8035" s="19">
        <v>489</v>
      </c>
      <c r="D8035" s="19">
        <v>4.3365992760000003</v>
      </c>
      <c r="E8035" s="23">
        <v>1.4800000000000001E-2</v>
      </c>
      <c r="F8035" s="23">
        <v>1.32E-2</v>
      </c>
      <c r="G8035" s="17">
        <v>0</v>
      </c>
      <c r="H8035" s="17">
        <v>1</v>
      </c>
      <c r="I8035" s="17">
        <v>0.111331603</v>
      </c>
      <c r="J8035" s="17">
        <v>0.85507786699999999</v>
      </c>
      <c r="K8035" s="17">
        <v>3.3599999999999998E-2</v>
      </c>
    </row>
    <row r="8036" spans="1:11" x14ac:dyDescent="0.45">
      <c r="A8036" s="10" t="s">
        <v>73</v>
      </c>
      <c r="B8036" s="20">
        <v>0.17</v>
      </c>
      <c r="C8036" s="19">
        <v>522</v>
      </c>
      <c r="D8036" s="19">
        <v>4.8397902669999997</v>
      </c>
      <c r="E8036" s="23">
        <v>1.5599999999999999E-2</v>
      </c>
      <c r="F8036" s="23">
        <v>1.41E-2</v>
      </c>
      <c r="G8036" s="17">
        <v>0</v>
      </c>
      <c r="H8036" s="17">
        <v>1</v>
      </c>
      <c r="I8036" s="17">
        <v>0.102422179</v>
      </c>
      <c r="J8036" s="17">
        <v>0.86667540600000004</v>
      </c>
      <c r="K8036" s="17">
        <v>3.09E-2</v>
      </c>
    </row>
    <row r="8037" spans="1:11" x14ac:dyDescent="0.45">
      <c r="A8037" s="10" t="s">
        <v>73</v>
      </c>
      <c r="B8037" s="20">
        <v>0.18</v>
      </c>
      <c r="C8037" s="19">
        <v>557</v>
      </c>
      <c r="D8037" s="19">
        <v>5.4220050909999999</v>
      </c>
      <c r="E8037" s="23">
        <v>1.7600000000000001E-2</v>
      </c>
      <c r="F8037" s="23">
        <v>1.49E-2</v>
      </c>
      <c r="G8037" s="17">
        <v>0</v>
      </c>
      <c r="H8037" s="17">
        <v>1</v>
      </c>
      <c r="I8037" s="17">
        <v>0.112364386</v>
      </c>
      <c r="J8037" s="17">
        <v>0.85972884500000002</v>
      </c>
      <c r="K8037" s="17">
        <v>2.7900000000000001E-2</v>
      </c>
    </row>
    <row r="8038" spans="1:11" x14ac:dyDescent="0.45">
      <c r="A8038" s="10" t="s">
        <v>73</v>
      </c>
      <c r="B8038" s="20">
        <v>0.19</v>
      </c>
      <c r="C8038" s="19">
        <v>574</v>
      </c>
      <c r="D8038" s="19">
        <v>5.726560686</v>
      </c>
      <c r="E8038" s="23">
        <v>1.7999999999999999E-2</v>
      </c>
      <c r="F8038" s="23">
        <v>1.55E-2</v>
      </c>
      <c r="G8038" s="17">
        <v>0</v>
      </c>
      <c r="H8038" s="17">
        <v>1</v>
      </c>
      <c r="I8038" s="17">
        <v>0.107028075</v>
      </c>
      <c r="J8038" s="17">
        <v>0.86639047899999999</v>
      </c>
      <c r="K8038" s="17">
        <v>2.6599999999999999E-2</v>
      </c>
    </row>
    <row r="8039" spans="1:11" x14ac:dyDescent="0.45">
      <c r="A8039" s="10" t="s">
        <v>73</v>
      </c>
      <c r="B8039" s="20">
        <v>0.2</v>
      </c>
      <c r="C8039" s="19">
        <v>595</v>
      </c>
      <c r="D8039" s="19">
        <v>6.113915768</v>
      </c>
      <c r="E8039" s="23">
        <v>1.8700000000000001E-2</v>
      </c>
      <c r="F8039" s="23">
        <v>1.5800000000000002E-2</v>
      </c>
      <c r="G8039" s="17">
        <v>0</v>
      </c>
      <c r="H8039" s="17">
        <v>1</v>
      </c>
      <c r="I8039" s="17">
        <v>0.161219269</v>
      </c>
      <c r="J8039" s="17">
        <v>0.81381241699999995</v>
      </c>
      <c r="K8039" s="17">
        <v>2.5000000000000001E-2</v>
      </c>
    </row>
    <row r="8040" spans="1:11" x14ac:dyDescent="0.45">
      <c r="A8040" s="10" t="s">
        <v>73</v>
      </c>
      <c r="B8040" s="20">
        <v>0.21</v>
      </c>
      <c r="C8040" s="19">
        <v>635</v>
      </c>
      <c r="D8040" s="19">
        <v>6.8840128289999996</v>
      </c>
      <c r="E8040" s="23">
        <v>1.9599999999999999E-2</v>
      </c>
      <c r="F8040" s="23">
        <v>1.7000000000000001E-2</v>
      </c>
      <c r="G8040" s="17">
        <v>0</v>
      </c>
      <c r="H8040" s="17">
        <v>1</v>
      </c>
      <c r="I8040" s="17">
        <v>0.14257099200000001</v>
      </c>
      <c r="J8040" s="17">
        <v>0.83593880300000001</v>
      </c>
      <c r="K8040" s="17">
        <v>2.1499999999999998E-2</v>
      </c>
    </row>
    <row r="8041" spans="1:11" x14ac:dyDescent="0.45">
      <c r="A8041" s="10" t="s">
        <v>73</v>
      </c>
      <c r="B8041" s="20">
        <v>0.22</v>
      </c>
      <c r="C8041" s="19">
        <v>675</v>
      </c>
      <c r="D8041" s="19">
        <v>7.6787940350000001</v>
      </c>
      <c r="E8041" s="23">
        <v>2.0032926999999999E-2</v>
      </c>
      <c r="F8041" s="23">
        <v>1.7899999999999999E-2</v>
      </c>
      <c r="G8041" s="17">
        <v>0</v>
      </c>
      <c r="H8041" s="17">
        <v>1</v>
      </c>
      <c r="I8041" s="17">
        <v>0.187184188</v>
      </c>
      <c r="J8041" s="17">
        <v>0.79299066299999998</v>
      </c>
      <c r="K8041" s="17">
        <v>1.9800000000000002E-2</v>
      </c>
    </row>
    <row r="8042" spans="1:11" x14ac:dyDescent="0.45">
      <c r="A8042" s="10" t="s">
        <v>73</v>
      </c>
      <c r="B8042" s="20">
        <v>0.23</v>
      </c>
      <c r="C8042" s="19">
        <v>710</v>
      </c>
      <c r="D8042" s="19">
        <v>8.4348699450000009</v>
      </c>
      <c r="E8042" s="23">
        <v>2.23E-2</v>
      </c>
      <c r="F8042" s="23">
        <v>1.9E-2</v>
      </c>
      <c r="G8042" s="17">
        <v>0</v>
      </c>
      <c r="H8042" s="17">
        <v>1</v>
      </c>
      <c r="I8042" s="17">
        <v>0.19265744500000001</v>
      </c>
      <c r="J8042" s="17">
        <v>0.78875779499999998</v>
      </c>
      <c r="K8042" s="17">
        <v>1.8599999999999998E-2</v>
      </c>
    </row>
    <row r="8043" spans="1:11" x14ac:dyDescent="0.45">
      <c r="A8043" s="10" t="s">
        <v>73</v>
      </c>
      <c r="B8043" s="20">
        <v>0.24</v>
      </c>
      <c r="C8043" s="19">
        <v>723</v>
      </c>
      <c r="D8043" s="19">
        <v>8.7268134600000007</v>
      </c>
      <c r="E8043" s="23">
        <v>2.2700000000000001E-2</v>
      </c>
      <c r="F8043" s="23">
        <v>1.95E-2</v>
      </c>
      <c r="G8043" s="17">
        <v>0</v>
      </c>
      <c r="H8043" s="17">
        <v>1</v>
      </c>
      <c r="I8043" s="17">
        <v>0.19103105500000001</v>
      </c>
      <c r="J8043" s="17">
        <v>0.79075947700000004</v>
      </c>
      <c r="K8043" s="17">
        <v>1.8200000000000001E-2</v>
      </c>
    </row>
    <row r="8044" spans="1:11" x14ac:dyDescent="0.45">
      <c r="A8044" s="10" t="s">
        <v>73</v>
      </c>
      <c r="B8044" s="20">
        <v>0.25</v>
      </c>
      <c r="C8044" s="19">
        <v>767</v>
      </c>
      <c r="D8044" s="19">
        <v>9.7843824670000004</v>
      </c>
      <c r="E8044" s="23">
        <v>2.5100000000000001E-2</v>
      </c>
      <c r="F8044" s="23">
        <v>2.0799999999999999E-2</v>
      </c>
      <c r="G8044" s="17">
        <v>0</v>
      </c>
      <c r="H8044" s="17">
        <v>1</v>
      </c>
      <c r="I8044" s="17">
        <v>0.17450142499999999</v>
      </c>
      <c r="J8044" s="17">
        <v>0.80911257000000003</v>
      </c>
      <c r="K8044" s="17">
        <v>1.6400000000000001E-2</v>
      </c>
    </row>
    <row r="8045" spans="1:11" x14ac:dyDescent="0.45">
      <c r="A8045" s="10" t="s">
        <v>73</v>
      </c>
      <c r="B8045" s="20">
        <v>0.26</v>
      </c>
      <c r="C8045" s="19">
        <v>796</v>
      </c>
      <c r="D8045" s="19">
        <v>10.53614307</v>
      </c>
      <c r="E8045" s="23">
        <v>2.6700000000000002E-2</v>
      </c>
      <c r="F8045" s="23">
        <v>2.1899999999999999E-2</v>
      </c>
      <c r="G8045" s="17">
        <v>0</v>
      </c>
      <c r="H8045" s="17">
        <v>1</v>
      </c>
      <c r="I8045" s="17">
        <v>0.165919706</v>
      </c>
      <c r="J8045" s="17">
        <v>0.81877405299999995</v>
      </c>
      <c r="K8045" s="17">
        <v>1.5299999999999999E-2</v>
      </c>
    </row>
    <row r="8046" spans="1:11" x14ac:dyDescent="0.45">
      <c r="A8046" s="10" t="s">
        <v>73</v>
      </c>
      <c r="B8046" s="20">
        <v>0.28000000000000003</v>
      </c>
      <c r="C8046" s="19">
        <v>855</v>
      </c>
      <c r="D8046" s="19">
        <v>12.15338184</v>
      </c>
      <c r="E8046" s="23">
        <v>2.8000000000000001E-2</v>
      </c>
      <c r="F8046" s="23">
        <v>2.3800000000000002E-2</v>
      </c>
      <c r="G8046" s="17">
        <v>0</v>
      </c>
      <c r="H8046" s="17">
        <v>1</v>
      </c>
      <c r="I8046" s="17">
        <v>0.16040291100000001</v>
      </c>
      <c r="J8046" s="17">
        <v>0.82607958199999998</v>
      </c>
      <c r="K8046" s="17">
        <v>1.35E-2</v>
      </c>
    </row>
    <row r="8047" spans="1:11" x14ac:dyDescent="0.45">
      <c r="A8047" s="10" t="s">
        <v>73</v>
      </c>
      <c r="B8047" s="20">
        <v>0.3</v>
      </c>
      <c r="C8047" s="19">
        <v>911</v>
      </c>
      <c r="D8047" s="19">
        <v>13.720539580000001</v>
      </c>
      <c r="E8047" s="23">
        <v>2.8000000000000001E-2</v>
      </c>
      <c r="F8047" s="23">
        <v>2.5000000000000001E-2</v>
      </c>
      <c r="G8047" s="17">
        <v>0</v>
      </c>
      <c r="H8047" s="17">
        <v>1</v>
      </c>
      <c r="I8047" s="17">
        <v>0.14404787899999999</v>
      </c>
      <c r="J8047" s="17">
        <v>0.84381288799999998</v>
      </c>
      <c r="K8047" s="17">
        <v>1.21E-2</v>
      </c>
    </row>
    <row r="8048" spans="1:11" x14ac:dyDescent="0.45">
      <c r="A8048" s="10" t="s">
        <v>73</v>
      </c>
      <c r="B8048" s="20">
        <v>0.31</v>
      </c>
      <c r="C8048" s="19">
        <v>943</v>
      </c>
      <c r="D8048" s="19">
        <v>14.6433576</v>
      </c>
      <c r="E8048" s="23">
        <v>2.9499999999999998E-2</v>
      </c>
      <c r="F8048" s="23">
        <v>2.6499999999999999E-2</v>
      </c>
      <c r="G8048" s="17">
        <v>0</v>
      </c>
      <c r="H8048" s="17">
        <v>1</v>
      </c>
      <c r="I8048" s="17">
        <v>0.15390974599999999</v>
      </c>
      <c r="J8048" s="17">
        <v>0.83464254699999996</v>
      </c>
      <c r="K8048" s="17">
        <v>1.14E-2</v>
      </c>
    </row>
    <row r="8049" spans="1:11" x14ac:dyDescent="0.45">
      <c r="A8049" s="10" t="s">
        <v>73</v>
      </c>
      <c r="B8049" s="20">
        <v>0.33</v>
      </c>
      <c r="C8049" s="19">
        <v>997</v>
      </c>
      <c r="D8049" s="19">
        <v>16.268003199999999</v>
      </c>
      <c r="E8049" s="23">
        <v>3.0300000000000001E-2</v>
      </c>
      <c r="F8049" s="23">
        <v>2.7900000000000001E-2</v>
      </c>
      <c r="G8049" s="17">
        <v>0</v>
      </c>
      <c r="H8049" s="17">
        <v>1</v>
      </c>
      <c r="I8049" s="17">
        <v>0.139514004</v>
      </c>
      <c r="J8049" s="17">
        <v>0.85010903599999998</v>
      </c>
      <c r="K8049" s="17">
        <v>1.04E-2</v>
      </c>
    </row>
    <row r="8050" spans="1:11" x14ac:dyDescent="0.45">
      <c r="A8050" s="10" t="s">
        <v>73</v>
      </c>
      <c r="B8050" s="20">
        <v>0.34</v>
      </c>
      <c r="C8050" s="19">
        <v>1018</v>
      </c>
      <c r="D8050" s="19">
        <v>16.93533613</v>
      </c>
      <c r="E8050" s="23">
        <v>3.1899999999999998E-2</v>
      </c>
      <c r="F8050" s="23">
        <v>2.8299999999999999E-2</v>
      </c>
      <c r="G8050" s="17">
        <v>0</v>
      </c>
      <c r="H8050" s="17">
        <v>1</v>
      </c>
      <c r="I8050" s="17">
        <v>0.15389771599999999</v>
      </c>
      <c r="J8050" s="17">
        <v>0.83613847500000005</v>
      </c>
      <c r="K8050" s="17">
        <v>9.9600000000000001E-3</v>
      </c>
    </row>
    <row r="8051" spans="1:11" x14ac:dyDescent="0.45">
      <c r="A8051" s="10" t="s">
        <v>73</v>
      </c>
      <c r="B8051" s="20">
        <v>0.35</v>
      </c>
      <c r="C8051" s="19">
        <v>1056</v>
      </c>
      <c r="D8051" s="19">
        <v>18.159951329999998</v>
      </c>
      <c r="E8051" s="23">
        <v>3.2500000000000001E-2</v>
      </c>
      <c r="F8051" s="23">
        <v>2.9100000000000001E-2</v>
      </c>
      <c r="G8051" s="17">
        <v>0</v>
      </c>
      <c r="H8051" s="17">
        <v>1</v>
      </c>
      <c r="I8051" s="17">
        <v>0.143959223</v>
      </c>
      <c r="J8051" s="17">
        <v>0.84672041600000003</v>
      </c>
      <c r="K8051" s="17">
        <v>9.3200000000000002E-3</v>
      </c>
    </row>
    <row r="8052" spans="1:11" x14ac:dyDescent="0.45">
      <c r="A8052" s="10" t="s">
        <v>73</v>
      </c>
      <c r="B8052" s="20">
        <v>0.36</v>
      </c>
      <c r="C8052" s="19">
        <v>1077</v>
      </c>
      <c r="D8052" s="19">
        <v>18.876368150000001</v>
      </c>
      <c r="E8052" s="23">
        <v>3.4500000000000003E-2</v>
      </c>
      <c r="F8052" s="23">
        <v>2.9499999999999998E-2</v>
      </c>
      <c r="G8052" s="17">
        <v>0</v>
      </c>
      <c r="H8052" s="17">
        <v>1</v>
      </c>
      <c r="I8052" s="17">
        <v>0.13630952800000001</v>
      </c>
      <c r="J8052" s="17">
        <v>0.85486537500000004</v>
      </c>
      <c r="K8052" s="17">
        <v>8.8299999999999993E-3</v>
      </c>
    </row>
    <row r="8053" spans="1:11" x14ac:dyDescent="0.45">
      <c r="A8053" s="10" t="s">
        <v>73</v>
      </c>
      <c r="B8053" s="20">
        <v>0.38</v>
      </c>
      <c r="C8053" s="19">
        <v>1152</v>
      </c>
      <c r="D8053" s="19">
        <v>21.495587100000002</v>
      </c>
      <c r="E8053" s="23">
        <v>3.5099999999999999E-2</v>
      </c>
      <c r="F8053" s="23">
        <v>3.1399999999999997E-2</v>
      </c>
      <c r="G8053" s="17">
        <v>0</v>
      </c>
      <c r="H8053" s="17">
        <v>1</v>
      </c>
      <c r="I8053" s="17">
        <v>0.22003819299999999</v>
      </c>
      <c r="J8053" s="17">
        <v>0.77199224099999997</v>
      </c>
      <c r="K8053" s="17">
        <v>7.9699999999999997E-3</v>
      </c>
    </row>
    <row r="8054" spans="1:11" x14ac:dyDescent="0.45">
      <c r="A8054" s="10" t="s">
        <v>73</v>
      </c>
      <c r="B8054" s="20">
        <v>0.39</v>
      </c>
      <c r="C8054" s="19">
        <v>1162</v>
      </c>
      <c r="D8054" s="19">
        <v>21.848573689999998</v>
      </c>
      <c r="E8054" s="23">
        <v>3.5400000000000001E-2</v>
      </c>
      <c r="F8054" s="23">
        <v>3.15E-2</v>
      </c>
      <c r="G8054" s="17">
        <v>0</v>
      </c>
      <c r="H8054" s="17">
        <v>1</v>
      </c>
      <c r="I8054" s="17">
        <v>0.21980471700000001</v>
      </c>
      <c r="J8054" s="17">
        <v>0.77234209200000004</v>
      </c>
      <c r="K8054" s="17">
        <v>7.8499999999999993E-3</v>
      </c>
    </row>
    <row r="8055" spans="1:11" x14ac:dyDescent="0.45">
      <c r="A8055" s="10" t="s">
        <v>73</v>
      </c>
      <c r="B8055" s="20">
        <v>0.4</v>
      </c>
      <c r="C8055" s="19">
        <v>1214</v>
      </c>
      <c r="D8055" s="19">
        <v>23.727885730000001</v>
      </c>
      <c r="E8055" s="23">
        <v>3.7499999999999999E-2</v>
      </c>
      <c r="F8055" s="23">
        <v>3.2199999999999999E-2</v>
      </c>
      <c r="G8055" s="17">
        <v>0</v>
      </c>
      <c r="H8055" s="17">
        <v>1</v>
      </c>
      <c r="I8055" s="17">
        <v>0.21339026799999999</v>
      </c>
      <c r="J8055" s="17">
        <v>0.77936410499999997</v>
      </c>
      <c r="K8055" s="17">
        <v>7.2500000000000004E-3</v>
      </c>
    </row>
    <row r="8056" spans="1:11" x14ac:dyDescent="0.45">
      <c r="A8056" s="10" t="s">
        <v>73</v>
      </c>
      <c r="B8056" s="20">
        <v>0.41</v>
      </c>
      <c r="C8056" s="19">
        <v>1225</v>
      </c>
      <c r="D8056" s="19">
        <v>24.14422647</v>
      </c>
      <c r="E8056" s="23">
        <v>3.7999999999999999E-2</v>
      </c>
      <c r="F8056" s="23">
        <v>3.32E-2</v>
      </c>
      <c r="G8056" s="17">
        <v>0</v>
      </c>
      <c r="H8056" s="17">
        <v>1</v>
      </c>
      <c r="I8056" s="17">
        <v>0.21372437899999999</v>
      </c>
      <c r="J8056" s="17">
        <v>0.77914996299999995</v>
      </c>
      <c r="K8056" s="17">
        <v>7.1300000000000001E-3</v>
      </c>
    </row>
    <row r="8057" spans="1:11" x14ac:dyDescent="0.45">
      <c r="A8057" s="10" t="s">
        <v>73</v>
      </c>
      <c r="B8057" s="20">
        <v>0.42</v>
      </c>
      <c r="C8057" s="19">
        <v>1278</v>
      </c>
      <c r="D8057" s="19">
        <v>26.205253339999999</v>
      </c>
      <c r="E8057" s="23">
        <v>3.8899999999999997E-2</v>
      </c>
      <c r="F8057" s="23">
        <v>3.3700000000000001E-2</v>
      </c>
      <c r="G8057" s="17">
        <v>0</v>
      </c>
      <c r="H8057" s="17">
        <v>1</v>
      </c>
      <c r="I8057" s="17">
        <v>0.19831186000000001</v>
      </c>
      <c r="J8057" s="17">
        <v>0.79507634100000002</v>
      </c>
      <c r="K8057" s="17">
        <v>6.6100000000000004E-3</v>
      </c>
    </row>
    <row r="8058" spans="1:11" x14ac:dyDescent="0.45">
      <c r="A8058" s="10" t="s">
        <v>73</v>
      </c>
      <c r="B8058" s="20">
        <v>0.43</v>
      </c>
      <c r="C8058" s="19">
        <v>1305</v>
      </c>
      <c r="D8058" s="19">
        <v>27.282311759999999</v>
      </c>
      <c r="E8058" s="23">
        <v>0.04</v>
      </c>
      <c r="F8058" s="23">
        <v>3.4700000000000002E-2</v>
      </c>
      <c r="G8058" s="17">
        <v>0</v>
      </c>
      <c r="H8058" s="17">
        <v>1</v>
      </c>
      <c r="I8058" s="17">
        <v>0.19233503099999999</v>
      </c>
      <c r="J8058" s="17">
        <v>0.80129696900000003</v>
      </c>
      <c r="K8058" s="17">
        <v>6.3699999999999998E-3</v>
      </c>
    </row>
    <row r="8059" spans="1:11" x14ac:dyDescent="0.45">
      <c r="A8059" s="10" t="s">
        <v>73</v>
      </c>
      <c r="B8059" s="20">
        <v>0.44</v>
      </c>
      <c r="C8059" s="19">
        <v>1339</v>
      </c>
      <c r="D8059" s="19">
        <v>28.69576335</v>
      </c>
      <c r="E8059" s="23">
        <v>4.2999999999999997E-2</v>
      </c>
      <c r="F8059" s="23">
        <v>3.61E-2</v>
      </c>
      <c r="G8059" s="17">
        <v>0</v>
      </c>
      <c r="H8059" s="17">
        <v>1</v>
      </c>
      <c r="I8059" s="17">
        <v>0.195629475</v>
      </c>
      <c r="J8059" s="17">
        <v>0.79826702299999996</v>
      </c>
      <c r="K8059" s="17">
        <v>6.1000000000000004E-3</v>
      </c>
    </row>
    <row r="8060" spans="1:11" x14ac:dyDescent="0.45">
      <c r="A8060" s="10" t="s">
        <v>73</v>
      </c>
      <c r="B8060" s="20">
        <v>0.45</v>
      </c>
      <c r="C8060" s="19">
        <v>1361</v>
      </c>
      <c r="D8060" s="19">
        <v>29.677478239999999</v>
      </c>
      <c r="E8060" s="23">
        <v>4.7600000000000003E-2</v>
      </c>
      <c r="F8060" s="23">
        <v>3.6999999999999998E-2</v>
      </c>
      <c r="G8060" s="17">
        <v>0</v>
      </c>
      <c r="H8060" s="17">
        <v>1</v>
      </c>
      <c r="I8060" s="17">
        <v>0.20042733700000001</v>
      </c>
      <c r="J8060" s="17">
        <v>0.79368265299999996</v>
      </c>
      <c r="K8060" s="17">
        <v>5.8900000000000003E-3</v>
      </c>
    </row>
    <row r="8061" spans="1:11" x14ac:dyDescent="0.45">
      <c r="A8061" s="10" t="s">
        <v>73</v>
      </c>
      <c r="B8061" s="20">
        <v>0.46</v>
      </c>
      <c r="C8061" s="19">
        <v>1398</v>
      </c>
      <c r="D8061" s="19">
        <v>31.45818234</v>
      </c>
      <c r="E8061" s="23">
        <v>4.9099999999999998E-2</v>
      </c>
      <c r="F8061" s="23">
        <v>3.8100000000000002E-2</v>
      </c>
      <c r="G8061" s="17">
        <v>0</v>
      </c>
      <c r="H8061" s="17">
        <v>1</v>
      </c>
      <c r="I8061" s="17">
        <v>0.206662605</v>
      </c>
      <c r="J8061" s="17">
        <v>0.78782638299999996</v>
      </c>
      <c r="K8061" s="17">
        <v>5.5100000000000001E-3</v>
      </c>
    </row>
    <row r="8062" spans="1:11" x14ac:dyDescent="0.45">
      <c r="A8062" s="10" t="s">
        <v>73</v>
      </c>
      <c r="B8062" s="20">
        <v>0.47</v>
      </c>
      <c r="C8062" s="19">
        <v>1425</v>
      </c>
      <c r="D8062" s="19">
        <v>32.817575640000001</v>
      </c>
      <c r="E8062" s="23">
        <v>5.1299999999999998E-2</v>
      </c>
      <c r="F8062" s="23">
        <v>3.9699999999999999E-2</v>
      </c>
      <c r="G8062" s="17">
        <v>0</v>
      </c>
      <c r="H8062" s="17">
        <v>1</v>
      </c>
      <c r="I8062" s="17">
        <v>0.214651282</v>
      </c>
      <c r="J8062" s="17">
        <v>0.78007780800000004</v>
      </c>
      <c r="K8062" s="17">
        <v>5.2700000000000004E-3</v>
      </c>
    </row>
    <row r="8063" spans="1:11" x14ac:dyDescent="0.45">
      <c r="A8063" s="10" t="s">
        <v>73</v>
      </c>
      <c r="B8063" s="20">
        <v>0.48</v>
      </c>
      <c r="C8063" s="19">
        <v>1447</v>
      </c>
      <c r="D8063" s="19">
        <v>33.947667690000003</v>
      </c>
      <c r="E8063" s="23">
        <v>5.1400000000000001E-2</v>
      </c>
      <c r="F8063" s="23">
        <v>4.0500000000000001E-2</v>
      </c>
      <c r="G8063" s="17">
        <v>0</v>
      </c>
      <c r="H8063" s="17">
        <v>1</v>
      </c>
      <c r="I8063" s="17">
        <v>0.20631740900000001</v>
      </c>
      <c r="J8063" s="17">
        <v>0.78861632500000001</v>
      </c>
      <c r="K8063" s="17">
        <v>5.0699999999999999E-3</v>
      </c>
    </row>
    <row r="8064" spans="1:11" x14ac:dyDescent="0.45">
      <c r="A8064" s="10" t="s">
        <v>73</v>
      </c>
      <c r="B8064" s="20">
        <v>0.49</v>
      </c>
      <c r="C8064" s="19">
        <v>1474</v>
      </c>
      <c r="D8064" s="19">
        <v>35.350460570000003</v>
      </c>
      <c r="E8064" s="23">
        <v>5.1999999999999998E-2</v>
      </c>
      <c r="F8064" s="23">
        <v>4.1200000000000001E-2</v>
      </c>
      <c r="G8064" s="17">
        <v>0</v>
      </c>
      <c r="H8064" s="17">
        <v>1</v>
      </c>
      <c r="I8064" s="17">
        <v>0.23037039500000001</v>
      </c>
      <c r="J8064" s="17">
        <v>0.76471687399999999</v>
      </c>
      <c r="K8064" s="17">
        <v>4.9100000000000003E-3</v>
      </c>
    </row>
    <row r="8065" spans="1:11" x14ac:dyDescent="0.45">
      <c r="A8065" s="10" t="s">
        <v>73</v>
      </c>
      <c r="B8065" s="20">
        <v>0.5</v>
      </c>
      <c r="C8065" s="19">
        <v>1504</v>
      </c>
      <c r="D8065" s="19">
        <v>36.91049014</v>
      </c>
      <c r="E8065" s="23">
        <v>5.1999999999999998E-2</v>
      </c>
      <c r="F8065" s="23">
        <v>4.1500000000000002E-2</v>
      </c>
      <c r="G8065" s="17">
        <v>0</v>
      </c>
      <c r="H8065" s="17">
        <v>1</v>
      </c>
      <c r="I8065" s="17">
        <v>0.22128099700000001</v>
      </c>
      <c r="J8065" s="17">
        <v>0.77400010699999999</v>
      </c>
      <c r="K8065" s="17">
        <v>4.7200000000000002E-3</v>
      </c>
    </row>
    <row r="8066" spans="1:11" x14ac:dyDescent="0.45">
      <c r="A8066" s="10" t="s">
        <v>73</v>
      </c>
      <c r="B8066" s="20">
        <v>0.51</v>
      </c>
      <c r="C8066" s="19">
        <v>1545</v>
      </c>
      <c r="D8066" s="19">
        <v>39.085743299999997</v>
      </c>
      <c r="E8066" s="23">
        <v>5.3999999999999999E-2</v>
      </c>
      <c r="F8066" s="23">
        <v>4.4600000000000001E-2</v>
      </c>
      <c r="G8066" s="17">
        <v>0</v>
      </c>
      <c r="H8066" s="17">
        <v>1</v>
      </c>
      <c r="I8066" s="17">
        <v>0.22217033999999999</v>
      </c>
      <c r="J8066" s="17">
        <v>0.77337394500000001</v>
      </c>
      <c r="K8066" s="17">
        <v>4.4600000000000004E-3</v>
      </c>
    </row>
    <row r="8067" spans="1:11" x14ac:dyDescent="0.45">
      <c r="A8067" s="10" t="s">
        <v>73</v>
      </c>
      <c r="B8067" s="20">
        <v>0.52</v>
      </c>
      <c r="C8067" s="19">
        <v>1570</v>
      </c>
      <c r="D8067" s="19">
        <v>40.458411380000001</v>
      </c>
      <c r="E8067" s="23">
        <v>5.5100000000000003E-2</v>
      </c>
      <c r="F8067" s="23">
        <v>4.5499999999999999E-2</v>
      </c>
      <c r="G8067" s="17">
        <v>0</v>
      </c>
      <c r="H8067" s="17">
        <v>1</v>
      </c>
      <c r="I8067" s="17">
        <v>0.24131725200000001</v>
      </c>
      <c r="J8067" s="17">
        <v>0.75439347499999998</v>
      </c>
      <c r="K8067" s="17">
        <v>4.2900000000000004E-3</v>
      </c>
    </row>
    <row r="8068" spans="1:11" x14ac:dyDescent="0.45">
      <c r="A8068" s="10" t="s">
        <v>73</v>
      </c>
      <c r="B8068" s="20">
        <v>0.53</v>
      </c>
      <c r="C8068" s="19">
        <v>1593</v>
      </c>
      <c r="D8068" s="19">
        <v>41.764810840000003</v>
      </c>
      <c r="E8068" s="23">
        <v>5.7700000000000001E-2</v>
      </c>
      <c r="F8068" s="23">
        <v>4.6100000000000002E-2</v>
      </c>
      <c r="G8068" s="17">
        <v>0</v>
      </c>
      <c r="H8068" s="17">
        <v>1</v>
      </c>
      <c r="I8068" s="17">
        <v>0.240997659</v>
      </c>
      <c r="J8068" s="17">
        <v>0.75484122799999998</v>
      </c>
      <c r="K8068" s="17">
        <v>4.1599999999999996E-3</v>
      </c>
    </row>
    <row r="8069" spans="1:11" x14ac:dyDescent="0.45">
      <c r="A8069" s="10" t="s">
        <v>73</v>
      </c>
      <c r="B8069" s="20">
        <v>0.54</v>
      </c>
      <c r="C8069" s="19">
        <v>1630</v>
      </c>
      <c r="D8069" s="19">
        <v>43.909128219999999</v>
      </c>
      <c r="E8069" s="23">
        <v>5.8299999999999998E-2</v>
      </c>
      <c r="F8069" s="23">
        <v>4.8300000000000003E-2</v>
      </c>
      <c r="G8069" s="17">
        <v>0</v>
      </c>
      <c r="H8069" s="17">
        <v>1</v>
      </c>
      <c r="I8069" s="17">
        <v>0.23386642099999999</v>
      </c>
      <c r="J8069" s="17">
        <v>0.76218390199999997</v>
      </c>
      <c r="K8069" s="17">
        <v>3.9500000000000004E-3</v>
      </c>
    </row>
    <row r="8070" spans="1:11" x14ac:dyDescent="0.45">
      <c r="A8070" s="10" t="s">
        <v>73</v>
      </c>
      <c r="B8070" s="20">
        <v>0.55000000000000004</v>
      </c>
      <c r="C8070" s="19">
        <v>1669</v>
      </c>
      <c r="D8070" s="19">
        <v>46.218581520000001</v>
      </c>
      <c r="E8070" s="23">
        <v>5.9400000000000001E-2</v>
      </c>
      <c r="F8070" s="23">
        <v>4.9299999999999997E-2</v>
      </c>
      <c r="G8070" s="17">
        <v>0</v>
      </c>
      <c r="H8070" s="17">
        <v>1</v>
      </c>
      <c r="I8070" s="17">
        <v>0.26678601800000001</v>
      </c>
      <c r="J8070" s="17">
        <v>0.72949353699999997</v>
      </c>
      <c r="K8070" s="17">
        <v>3.7200000000000002E-3</v>
      </c>
    </row>
    <row r="8071" spans="1:11" x14ac:dyDescent="0.45">
      <c r="A8071" s="10" t="s">
        <v>73</v>
      </c>
      <c r="B8071" s="20">
        <v>0.56000000000000005</v>
      </c>
      <c r="C8071" s="19">
        <v>1699</v>
      </c>
      <c r="D8071" s="19">
        <v>48.020320400000003</v>
      </c>
      <c r="E8071" s="23">
        <v>6.08E-2</v>
      </c>
      <c r="F8071" s="23">
        <v>5.0200000000000002E-2</v>
      </c>
      <c r="G8071" s="17">
        <v>0</v>
      </c>
      <c r="H8071" s="17">
        <v>1</v>
      </c>
      <c r="I8071" s="17">
        <v>0.25598401999999998</v>
      </c>
      <c r="J8071" s="17">
        <v>0.74044617300000004</v>
      </c>
      <c r="K8071" s="17">
        <v>3.5699999999999998E-3</v>
      </c>
    </row>
    <row r="8072" spans="1:11" x14ac:dyDescent="0.45">
      <c r="A8072" s="10" t="s">
        <v>73</v>
      </c>
      <c r="B8072" s="20">
        <v>0.56999999999999995</v>
      </c>
      <c r="C8072" s="19">
        <v>1727</v>
      </c>
      <c r="D8072" s="19">
        <v>49.743888069999997</v>
      </c>
      <c r="E8072" s="23">
        <v>6.2399999999999997E-2</v>
      </c>
      <c r="F8072" s="23">
        <v>5.2600000000000001E-2</v>
      </c>
      <c r="G8072" s="17">
        <v>0</v>
      </c>
      <c r="H8072" s="17">
        <v>1</v>
      </c>
      <c r="I8072" s="17">
        <v>0.27969182399999998</v>
      </c>
      <c r="J8072" s="17">
        <v>0.71689985099999998</v>
      </c>
      <c r="K8072" s="17">
        <v>3.4099999999999998E-3</v>
      </c>
    </row>
    <row r="8073" spans="1:11" x14ac:dyDescent="0.45">
      <c r="A8073" s="10" t="s">
        <v>73</v>
      </c>
      <c r="B8073" s="20">
        <v>0.57999999999999996</v>
      </c>
      <c r="C8073" s="19">
        <v>1759</v>
      </c>
      <c r="D8073" s="19">
        <v>51.829365080000002</v>
      </c>
      <c r="E8073" s="23">
        <v>6.6799999999999998E-2</v>
      </c>
      <c r="F8073" s="23">
        <v>5.4399999999999997E-2</v>
      </c>
      <c r="G8073" s="17">
        <v>0</v>
      </c>
      <c r="H8073" s="17">
        <v>1</v>
      </c>
      <c r="I8073" s="17">
        <v>0.28700003699999999</v>
      </c>
      <c r="J8073" s="17">
        <v>0.70971508999999999</v>
      </c>
      <c r="K8073" s="17">
        <v>3.2799999999999999E-3</v>
      </c>
    </row>
    <row r="8074" spans="1:11" x14ac:dyDescent="0.45">
      <c r="A8074" s="10" t="s">
        <v>73</v>
      </c>
      <c r="B8074" s="20">
        <v>0.59</v>
      </c>
      <c r="C8074" s="19">
        <v>1792</v>
      </c>
      <c r="D8074" s="19">
        <v>54.147802849999998</v>
      </c>
      <c r="E8074" s="23">
        <v>7.3700000000000002E-2</v>
      </c>
      <c r="F8074" s="23">
        <v>5.62E-2</v>
      </c>
      <c r="G8074" s="17">
        <v>0</v>
      </c>
      <c r="H8074" s="17">
        <v>1</v>
      </c>
      <c r="I8074" s="17">
        <v>0.31537290400000001</v>
      </c>
      <c r="J8074" s="17">
        <v>0.68148845199999997</v>
      </c>
      <c r="K8074" s="17">
        <v>3.14E-3</v>
      </c>
    </row>
    <row r="8075" spans="1:11" x14ac:dyDescent="0.45">
      <c r="A8075" s="10" t="s">
        <v>73</v>
      </c>
      <c r="B8075" s="20">
        <v>0.6</v>
      </c>
      <c r="C8075" s="19">
        <v>1818</v>
      </c>
      <c r="D8075" s="19">
        <v>56.073512780000001</v>
      </c>
      <c r="E8075" s="23">
        <v>7.4499999999999997E-2</v>
      </c>
      <c r="F8075" s="23">
        <v>5.7500000000000002E-2</v>
      </c>
      <c r="G8075" s="17">
        <v>0</v>
      </c>
      <c r="H8075" s="17">
        <v>1</v>
      </c>
      <c r="I8075" s="17">
        <v>0.31383158900000002</v>
      </c>
      <c r="J8075" s="17">
        <v>0.68312967199999997</v>
      </c>
      <c r="K8075" s="17">
        <v>3.0400000000000002E-3</v>
      </c>
    </row>
    <row r="8076" spans="1:11" x14ac:dyDescent="0.45">
      <c r="A8076" s="10" t="s">
        <v>73</v>
      </c>
      <c r="B8076" s="20">
        <v>0.61</v>
      </c>
      <c r="C8076" s="19">
        <v>1849</v>
      </c>
      <c r="D8076" s="19">
        <v>58.404770720000002</v>
      </c>
      <c r="E8076" s="23">
        <v>7.5600000000000001E-2</v>
      </c>
      <c r="F8076" s="23">
        <v>5.9200000000000003E-2</v>
      </c>
      <c r="G8076" s="17">
        <v>0</v>
      </c>
      <c r="H8076" s="17">
        <v>1</v>
      </c>
      <c r="I8076" s="17">
        <v>0.31739902599999997</v>
      </c>
      <c r="J8076" s="17">
        <v>0.67964960200000002</v>
      </c>
      <c r="K8076" s="17">
        <v>2.9499999999999999E-3</v>
      </c>
    </row>
    <row r="8077" spans="1:11" x14ac:dyDescent="0.45">
      <c r="A8077" s="10" t="s">
        <v>73</v>
      </c>
      <c r="B8077" s="20">
        <v>0.62</v>
      </c>
      <c r="C8077" s="19">
        <v>1879</v>
      </c>
      <c r="D8077" s="19">
        <v>60.77739811</v>
      </c>
      <c r="E8077" s="23">
        <v>8.1199999999999994E-2</v>
      </c>
      <c r="F8077" s="23">
        <v>6.1100000000000002E-2</v>
      </c>
      <c r="G8077" s="17">
        <v>0</v>
      </c>
      <c r="H8077" s="17">
        <v>1</v>
      </c>
      <c r="I8077" s="17">
        <v>0.32357258300000002</v>
      </c>
      <c r="J8077" s="17">
        <v>0.67358277700000002</v>
      </c>
      <c r="K8077" s="17">
        <v>2.8400000000000001E-3</v>
      </c>
    </row>
    <row r="8078" spans="1:11" x14ac:dyDescent="0.45">
      <c r="A8078" s="10" t="s">
        <v>73</v>
      </c>
      <c r="B8078" s="20">
        <v>0.63</v>
      </c>
      <c r="C8078" s="19">
        <v>1907</v>
      </c>
      <c r="D8078" s="19">
        <v>63.062980920000001</v>
      </c>
      <c r="E8078" s="23">
        <v>8.2100000000000006E-2</v>
      </c>
      <c r="F8078" s="23">
        <v>6.2399999999999997E-2</v>
      </c>
      <c r="G8078" s="17">
        <v>0</v>
      </c>
      <c r="H8078" s="17">
        <v>1</v>
      </c>
      <c r="I8078" s="17">
        <v>0.33146435000000002</v>
      </c>
      <c r="J8078" s="17">
        <v>0.66576681699999996</v>
      </c>
      <c r="K8078" s="17">
        <v>2.7699999999999999E-3</v>
      </c>
    </row>
    <row r="8079" spans="1:11" x14ac:dyDescent="0.45">
      <c r="A8079" s="10" t="s">
        <v>73</v>
      </c>
      <c r="B8079" s="20">
        <v>0.64</v>
      </c>
      <c r="C8079" s="19">
        <v>1938</v>
      </c>
      <c r="D8079" s="19">
        <v>65.705975280000004</v>
      </c>
      <c r="E8079" s="23">
        <v>8.8999999999999996E-2</v>
      </c>
      <c r="F8079" s="23">
        <v>6.4399999999999999E-2</v>
      </c>
      <c r="G8079" s="17">
        <v>0</v>
      </c>
      <c r="H8079" s="17">
        <v>1</v>
      </c>
      <c r="I8079" s="17">
        <v>0.33210977899999999</v>
      </c>
      <c r="J8079" s="17">
        <v>0.66523908099999995</v>
      </c>
      <c r="K8079" s="17">
        <v>2.65E-3</v>
      </c>
    </row>
    <row r="8080" spans="1:11" x14ac:dyDescent="0.45">
      <c r="A8080" s="10" t="s">
        <v>73</v>
      </c>
      <c r="B8080" s="20">
        <v>0.65</v>
      </c>
      <c r="C8080" s="19">
        <v>1965</v>
      </c>
      <c r="D8080" s="19">
        <v>68.131754799999996</v>
      </c>
      <c r="E8080" s="23">
        <v>9.06E-2</v>
      </c>
      <c r="F8080" s="23">
        <v>6.6199999999999995E-2</v>
      </c>
      <c r="G8080" s="17">
        <v>0</v>
      </c>
      <c r="H8080" s="17">
        <v>1</v>
      </c>
      <c r="I8080" s="17">
        <v>0.34416343500000002</v>
      </c>
      <c r="J8080" s="17">
        <v>0.653283418</v>
      </c>
      <c r="K8080" s="17">
        <v>2.5500000000000002E-3</v>
      </c>
    </row>
    <row r="8081" spans="1:11" x14ac:dyDescent="0.45">
      <c r="A8081" s="10" t="s">
        <v>73</v>
      </c>
      <c r="B8081" s="20">
        <v>0.66</v>
      </c>
      <c r="C8081" s="19">
        <v>1999</v>
      </c>
      <c r="D8081" s="19">
        <v>71.263770070000007</v>
      </c>
      <c r="E8081" s="23">
        <v>9.64E-2</v>
      </c>
      <c r="F8081" s="23">
        <v>6.8199999999999997E-2</v>
      </c>
      <c r="G8081" s="17">
        <v>0</v>
      </c>
      <c r="H8081" s="17">
        <v>1</v>
      </c>
      <c r="I8081" s="17">
        <v>0.33363514799999999</v>
      </c>
      <c r="J8081" s="17">
        <v>0.66393023299999998</v>
      </c>
      <c r="K8081" s="17">
        <v>2.4299999999999999E-3</v>
      </c>
    </row>
    <row r="8082" spans="1:11" x14ac:dyDescent="0.45">
      <c r="A8082" s="10" t="s">
        <v>73</v>
      </c>
      <c r="B8082" s="20">
        <v>0.67</v>
      </c>
      <c r="C8082" s="19">
        <v>2032</v>
      </c>
      <c r="D8082" s="19">
        <v>74.509228590000006</v>
      </c>
      <c r="E8082" s="23">
        <v>0.102542575</v>
      </c>
      <c r="F8082" s="23">
        <v>7.1499999999999994E-2</v>
      </c>
      <c r="G8082" s="17">
        <v>0</v>
      </c>
      <c r="H8082" s="17">
        <v>1</v>
      </c>
      <c r="I8082" s="17">
        <v>0.33432464099999998</v>
      </c>
      <c r="J8082" s="17">
        <v>0.66334062699999996</v>
      </c>
      <c r="K8082" s="17">
        <v>2.33E-3</v>
      </c>
    </row>
    <row r="8083" spans="1:11" x14ac:dyDescent="0.45">
      <c r="A8083" s="10" t="s">
        <v>73</v>
      </c>
      <c r="B8083" s="20">
        <v>0.68</v>
      </c>
      <c r="C8083" s="19">
        <v>2045</v>
      </c>
      <c r="D8083" s="19">
        <v>75.874997059999998</v>
      </c>
      <c r="E8083" s="23">
        <v>0.105785556</v>
      </c>
      <c r="F8083" s="23">
        <v>7.2599999999999998E-2</v>
      </c>
      <c r="G8083" s="17">
        <v>0</v>
      </c>
      <c r="H8083" s="17">
        <v>1</v>
      </c>
      <c r="I8083" s="17">
        <v>0.33615448799999997</v>
      </c>
      <c r="J8083" s="17">
        <v>0.66154569299999999</v>
      </c>
      <c r="K8083" s="17">
        <v>2.3E-3</v>
      </c>
    </row>
    <row r="8084" spans="1:11" x14ac:dyDescent="0.45">
      <c r="A8084" s="10" t="s">
        <v>73</v>
      </c>
      <c r="B8084" s="20">
        <v>0.69</v>
      </c>
      <c r="C8084" s="19">
        <v>2089</v>
      </c>
      <c r="D8084" s="19">
        <v>80.566017770000002</v>
      </c>
      <c r="E8084" s="23">
        <v>0.107335269</v>
      </c>
      <c r="F8084" s="23">
        <v>7.6799999999999993E-2</v>
      </c>
      <c r="G8084" s="17">
        <v>0</v>
      </c>
      <c r="H8084" s="17">
        <v>1</v>
      </c>
      <c r="I8084" s="17">
        <v>0.36224446599999999</v>
      </c>
      <c r="J8084" s="17">
        <v>0.63558593799999996</v>
      </c>
      <c r="K8084" s="17">
        <v>2.1700000000000001E-3</v>
      </c>
    </row>
    <row r="8085" spans="1:11" x14ac:dyDescent="0.45">
      <c r="A8085" s="10" t="s">
        <v>73</v>
      </c>
      <c r="B8085" s="20">
        <v>0.7</v>
      </c>
      <c r="C8085" s="19">
        <v>2118</v>
      </c>
      <c r="D8085" s="19">
        <v>83.730869319999996</v>
      </c>
      <c r="E8085" s="23">
        <v>0.110312734</v>
      </c>
      <c r="F8085" s="23">
        <v>7.9500000000000001E-2</v>
      </c>
      <c r="G8085" s="17">
        <v>0</v>
      </c>
      <c r="H8085" s="17">
        <v>1</v>
      </c>
      <c r="I8085" s="17">
        <v>0.38073701999999998</v>
      </c>
      <c r="J8085" s="17">
        <v>0.61718401099999998</v>
      </c>
      <c r="K8085" s="17">
        <v>2.0799999999999998E-3</v>
      </c>
    </row>
    <row r="8086" spans="1:11" x14ac:dyDescent="0.45">
      <c r="A8086" s="10" t="s">
        <v>73</v>
      </c>
      <c r="B8086" s="20">
        <v>0.71</v>
      </c>
      <c r="C8086" s="19">
        <v>2152</v>
      </c>
      <c r="D8086" s="19">
        <v>87.506170740000002</v>
      </c>
      <c r="E8086" s="23">
        <v>0.111385307</v>
      </c>
      <c r="F8086" s="23">
        <v>8.1299999999999997E-2</v>
      </c>
      <c r="G8086" s="17">
        <v>0</v>
      </c>
      <c r="H8086" s="17">
        <v>1</v>
      </c>
      <c r="I8086" s="17">
        <v>0.39738582099999997</v>
      </c>
      <c r="J8086" s="17">
        <v>0.60059448999999998</v>
      </c>
      <c r="K8086" s="17">
        <v>2.0200000000000001E-3</v>
      </c>
    </row>
    <row r="8087" spans="1:11" x14ac:dyDescent="0.45">
      <c r="A8087" s="10" t="s">
        <v>73</v>
      </c>
      <c r="B8087" s="20">
        <v>0.72</v>
      </c>
      <c r="C8087" s="19">
        <v>2182</v>
      </c>
      <c r="D8087" s="19">
        <v>90.952485539999998</v>
      </c>
      <c r="E8087" s="23">
        <v>0.11739769</v>
      </c>
      <c r="F8087" s="23">
        <v>8.5000000000000006E-2</v>
      </c>
      <c r="G8087" s="17">
        <v>0</v>
      </c>
      <c r="H8087" s="17">
        <v>1</v>
      </c>
      <c r="I8087" s="17">
        <v>0.41462132800000001</v>
      </c>
      <c r="J8087" s="17">
        <v>0.58342680000000002</v>
      </c>
      <c r="K8087" s="17">
        <v>1.9499999999999999E-3</v>
      </c>
    </row>
    <row r="8088" spans="1:11" x14ac:dyDescent="0.45">
      <c r="A8088" s="10" t="s">
        <v>73</v>
      </c>
      <c r="B8088" s="20">
        <v>0.73</v>
      </c>
      <c r="C8088" s="19">
        <v>2209</v>
      </c>
      <c r="D8088" s="19">
        <v>94.19679687</v>
      </c>
      <c r="E8088" s="23">
        <v>0.12319163499999999</v>
      </c>
      <c r="F8088" s="23">
        <v>8.7800000000000003E-2</v>
      </c>
      <c r="G8088" s="17">
        <v>0</v>
      </c>
      <c r="H8088" s="17">
        <v>1</v>
      </c>
      <c r="I8088" s="17">
        <v>0.41005466000000002</v>
      </c>
      <c r="J8088" s="17">
        <v>0.58804574799999998</v>
      </c>
      <c r="K8088" s="17">
        <v>1.9E-3</v>
      </c>
    </row>
    <row r="8089" spans="1:11" x14ac:dyDescent="0.45">
      <c r="A8089" s="10" t="s">
        <v>73</v>
      </c>
      <c r="B8089" s="20">
        <v>0.74</v>
      </c>
      <c r="C8089" s="19">
        <v>2242</v>
      </c>
      <c r="D8089" s="19">
        <v>98.412204119999998</v>
      </c>
      <c r="E8089" s="23">
        <v>0.131545563</v>
      </c>
      <c r="F8089" s="23">
        <v>9.0800000000000006E-2</v>
      </c>
      <c r="G8089" s="17">
        <v>0</v>
      </c>
      <c r="H8089" s="17">
        <v>1</v>
      </c>
      <c r="I8089" s="17">
        <v>0.41635470000000002</v>
      </c>
      <c r="J8089" s="17">
        <v>0.58182834100000003</v>
      </c>
      <c r="K8089" s="17">
        <v>1.82E-3</v>
      </c>
    </row>
    <row r="8090" spans="1:11" x14ac:dyDescent="0.45">
      <c r="A8090" s="10" t="s">
        <v>73</v>
      </c>
      <c r="B8090" s="20">
        <v>0.75</v>
      </c>
      <c r="C8090" s="19">
        <v>2271</v>
      </c>
      <c r="D8090" s="19">
        <v>102.3030682</v>
      </c>
      <c r="E8090" s="23">
        <v>0.13620991299999999</v>
      </c>
      <c r="F8090" s="23">
        <v>9.4799999999999995E-2</v>
      </c>
      <c r="G8090" s="17">
        <v>0</v>
      </c>
      <c r="H8090" s="17">
        <v>1</v>
      </c>
      <c r="I8090" s="17">
        <v>0.43066424199999997</v>
      </c>
      <c r="J8090" s="17">
        <v>0.56759210199999999</v>
      </c>
      <c r="K8090" s="17">
        <v>1.74E-3</v>
      </c>
    </row>
    <row r="8091" spans="1:11" x14ac:dyDescent="0.45">
      <c r="A8091" s="10" t="s">
        <v>73</v>
      </c>
      <c r="B8091" s="20">
        <v>0.76</v>
      </c>
      <c r="C8091" s="19">
        <v>2302</v>
      </c>
      <c r="D8091" s="19">
        <v>106.67558529999999</v>
      </c>
      <c r="E8091" s="23">
        <v>0.146522973</v>
      </c>
      <c r="F8091" s="23">
        <v>9.8100000000000007E-2</v>
      </c>
      <c r="G8091" s="17">
        <v>0</v>
      </c>
      <c r="H8091" s="17">
        <v>1</v>
      </c>
      <c r="I8091" s="17">
        <v>0.45915119900000001</v>
      </c>
      <c r="J8091" s="17">
        <v>0.53919238999999997</v>
      </c>
      <c r="K8091" s="17">
        <v>1.66E-3</v>
      </c>
    </row>
    <row r="8092" spans="1:11" x14ac:dyDescent="0.45">
      <c r="A8092" s="10" t="s">
        <v>73</v>
      </c>
      <c r="B8092" s="20">
        <v>0.77</v>
      </c>
      <c r="C8092" s="19">
        <v>2319</v>
      </c>
      <c r="D8092" s="19">
        <v>109.2182737</v>
      </c>
      <c r="E8092" s="23">
        <v>0.15091659299999999</v>
      </c>
      <c r="F8092" s="23">
        <v>0.100206512</v>
      </c>
      <c r="G8092" s="17">
        <v>0</v>
      </c>
      <c r="H8092" s="17">
        <v>1</v>
      </c>
      <c r="I8092" s="17">
        <v>0.46578059999999999</v>
      </c>
      <c r="J8092" s="17">
        <v>0.53260076700000003</v>
      </c>
      <c r="K8092" s="17">
        <v>1.6199999999999999E-3</v>
      </c>
    </row>
    <row r="8093" spans="1:11" x14ac:dyDescent="0.45">
      <c r="A8093" s="10" t="s">
        <v>73</v>
      </c>
      <c r="B8093" s="20">
        <v>0.78</v>
      </c>
      <c r="C8093" s="19">
        <v>2363</v>
      </c>
      <c r="D8093" s="19">
        <v>116.05610590000001</v>
      </c>
      <c r="E8093" s="23">
        <v>0.16389912200000001</v>
      </c>
      <c r="F8093" s="23">
        <v>0.106482724</v>
      </c>
      <c r="G8093" s="17">
        <v>0</v>
      </c>
      <c r="H8093" s="17">
        <v>1</v>
      </c>
      <c r="I8093" s="17">
        <v>0.49718986799999998</v>
      </c>
      <c r="J8093" s="17">
        <v>0.50129893400000003</v>
      </c>
      <c r="K8093" s="17">
        <v>1.5100000000000001E-3</v>
      </c>
    </row>
    <row r="8094" spans="1:11" x14ac:dyDescent="0.45">
      <c r="A8094" s="10" t="s">
        <v>73</v>
      </c>
      <c r="B8094" s="20">
        <v>0.79</v>
      </c>
      <c r="C8094" s="19">
        <v>2391</v>
      </c>
      <c r="D8094" s="19">
        <v>121.00078980000001</v>
      </c>
      <c r="E8094" s="23">
        <v>0.18339750299999999</v>
      </c>
      <c r="F8094" s="23">
        <v>0.11124629900000001</v>
      </c>
      <c r="G8094" s="17">
        <v>0</v>
      </c>
      <c r="H8094" s="17">
        <v>1</v>
      </c>
      <c r="I8094" s="17">
        <v>0.48934660499999999</v>
      </c>
      <c r="J8094" s="17">
        <v>0.50920370599999998</v>
      </c>
      <c r="K8094" s="17">
        <v>1.4499999999999999E-3</v>
      </c>
    </row>
    <row r="8095" spans="1:11" x14ac:dyDescent="0.45">
      <c r="A8095" s="10" t="s">
        <v>73</v>
      </c>
      <c r="B8095" s="20">
        <v>0.8</v>
      </c>
      <c r="C8095" s="19">
        <v>2395</v>
      </c>
      <c r="D8095" s="19">
        <v>121.7504467</v>
      </c>
      <c r="E8095" s="23">
        <v>0.18741424400000001</v>
      </c>
      <c r="F8095" s="23">
        <v>0.111607658</v>
      </c>
      <c r="G8095" s="17">
        <v>0</v>
      </c>
      <c r="H8095" s="17">
        <v>1</v>
      </c>
      <c r="I8095" s="17">
        <v>0.487470662</v>
      </c>
      <c r="J8095" s="17">
        <v>0.51108520599999996</v>
      </c>
      <c r="K8095" s="17">
        <v>1.4400000000000001E-3</v>
      </c>
    </row>
    <row r="8096" spans="1:11" x14ac:dyDescent="0.45">
      <c r="A8096" s="10" t="s">
        <v>73</v>
      </c>
      <c r="B8096" s="20">
        <v>0.80100000000000005</v>
      </c>
      <c r="C8096" s="19">
        <v>2414</v>
      </c>
      <c r="D8096" s="19">
        <v>125.3519582</v>
      </c>
      <c r="E8096" s="23">
        <v>0.19020240699999999</v>
      </c>
      <c r="F8096" s="23">
        <v>0.11308826199999999</v>
      </c>
      <c r="G8096" s="17">
        <v>0</v>
      </c>
      <c r="H8096" s="17">
        <v>1</v>
      </c>
      <c r="I8096" s="17">
        <v>0.49912708099999997</v>
      </c>
      <c r="J8096" s="17">
        <v>0.499462986</v>
      </c>
      <c r="K8096" s="17">
        <v>1.41E-3</v>
      </c>
    </row>
    <row r="8097" spans="1:11" x14ac:dyDescent="0.45">
      <c r="A8097" s="10" t="s">
        <v>73</v>
      </c>
      <c r="B8097" s="20">
        <v>0.80600000000000005</v>
      </c>
      <c r="C8097" s="19">
        <v>2428</v>
      </c>
      <c r="D8097" s="19">
        <v>128.01812200000001</v>
      </c>
      <c r="E8097" s="23">
        <v>0.19280414400000001</v>
      </c>
      <c r="F8097" s="23">
        <v>0.11623900199999999</v>
      </c>
      <c r="G8097" s="17">
        <v>0</v>
      </c>
      <c r="H8097" s="17">
        <v>1</v>
      </c>
      <c r="I8097" s="17">
        <v>0.49533158100000002</v>
      </c>
      <c r="J8097" s="17">
        <v>0.50327633699999996</v>
      </c>
      <c r="K8097" s="17">
        <v>1.39E-3</v>
      </c>
    </row>
    <row r="8098" spans="1:11" x14ac:dyDescent="0.45">
      <c r="A8098" s="10" t="s">
        <v>73</v>
      </c>
      <c r="B8098" s="20">
        <v>0.80700000000000005</v>
      </c>
      <c r="C8098" s="19">
        <v>2430</v>
      </c>
      <c r="D8098" s="19">
        <v>128.40391959999999</v>
      </c>
      <c r="E8098" s="23">
        <v>0.192898813</v>
      </c>
      <c r="F8098" s="23">
        <v>0.117941982</v>
      </c>
      <c r="G8098" s="17">
        <v>0</v>
      </c>
      <c r="H8098" s="17">
        <v>1</v>
      </c>
      <c r="I8098" s="17">
        <v>0.49701170300000003</v>
      </c>
      <c r="J8098" s="17">
        <v>0.50160084900000002</v>
      </c>
      <c r="K8098" s="17">
        <v>1.39E-3</v>
      </c>
    </row>
    <row r="8099" spans="1:11" x14ac:dyDescent="0.45">
      <c r="A8099" s="10" t="s">
        <v>73</v>
      </c>
      <c r="B8099" s="20">
        <v>0.81100000000000005</v>
      </c>
      <c r="C8099" s="19">
        <v>2442</v>
      </c>
      <c r="D8099" s="19">
        <v>130.7958998</v>
      </c>
      <c r="E8099" s="23">
        <v>0.19933168300000001</v>
      </c>
      <c r="F8099" s="23">
        <v>0.118186939</v>
      </c>
      <c r="G8099" s="17">
        <v>0</v>
      </c>
      <c r="H8099" s="17">
        <v>1</v>
      </c>
      <c r="I8099" s="17">
        <v>0.50546897300000004</v>
      </c>
      <c r="J8099" s="17">
        <v>0.49316690800000001</v>
      </c>
      <c r="K8099" s="17">
        <v>1.3600000000000001E-3</v>
      </c>
    </row>
    <row r="8100" spans="1:11" x14ac:dyDescent="0.45">
      <c r="A8100" s="10" t="s">
        <v>73</v>
      </c>
      <c r="B8100" s="20">
        <v>0.81200000000000006</v>
      </c>
      <c r="C8100" s="19">
        <v>2445</v>
      </c>
      <c r="D8100" s="19">
        <v>131.3991547</v>
      </c>
      <c r="E8100" s="23">
        <v>0.20108496100000001</v>
      </c>
      <c r="F8100" s="23">
        <v>0.119747415</v>
      </c>
      <c r="G8100" s="17">
        <v>0</v>
      </c>
      <c r="H8100" s="17">
        <v>1</v>
      </c>
      <c r="I8100" s="17">
        <v>0.50375642600000003</v>
      </c>
      <c r="J8100" s="17">
        <v>0.49488407600000001</v>
      </c>
      <c r="K8100" s="17">
        <v>1.3600000000000001E-3</v>
      </c>
    </row>
    <row r="8101" spans="1:11" x14ac:dyDescent="0.45">
      <c r="A8101" s="10" t="s">
        <v>73</v>
      </c>
      <c r="B8101" s="20">
        <v>0.81599999999999995</v>
      </c>
      <c r="C8101" s="19">
        <v>2458</v>
      </c>
      <c r="D8101" s="19">
        <v>134.05889070000001</v>
      </c>
      <c r="E8101" s="23">
        <v>0.20459507599999999</v>
      </c>
      <c r="F8101" s="23">
        <v>0.121699393</v>
      </c>
      <c r="G8101" s="17">
        <v>0</v>
      </c>
      <c r="H8101" s="17">
        <v>1</v>
      </c>
      <c r="I8101" s="17">
        <v>0.51054523200000002</v>
      </c>
      <c r="J8101" s="17">
        <v>0.48811386899999998</v>
      </c>
      <c r="K8101" s="17">
        <v>1.34E-3</v>
      </c>
    </row>
    <row r="8102" spans="1:11" x14ac:dyDescent="0.45">
      <c r="A8102" s="10" t="s">
        <v>73</v>
      </c>
      <c r="B8102" s="20">
        <v>0.81699999999999995</v>
      </c>
      <c r="C8102" s="19">
        <v>2460</v>
      </c>
      <c r="D8102" s="19">
        <v>134.46855819999999</v>
      </c>
      <c r="E8102" s="23">
        <v>0.204833764</v>
      </c>
      <c r="F8102" s="23">
        <v>0.123440336</v>
      </c>
      <c r="G8102" s="17">
        <v>0</v>
      </c>
      <c r="H8102" s="17">
        <v>1</v>
      </c>
      <c r="I8102" s="17">
        <v>0.51157693999999998</v>
      </c>
      <c r="J8102" s="17">
        <v>0.48708498700000002</v>
      </c>
      <c r="K8102" s="17">
        <v>1.34E-3</v>
      </c>
    </row>
    <row r="8103" spans="1:11" x14ac:dyDescent="0.45">
      <c r="A8103" s="10" t="s">
        <v>73</v>
      </c>
      <c r="B8103" s="20">
        <v>0.81799999999999995</v>
      </c>
      <c r="C8103" s="19">
        <v>2465</v>
      </c>
      <c r="D8103" s="19">
        <v>135.4967451</v>
      </c>
      <c r="E8103" s="23">
        <v>0.20595708700000001</v>
      </c>
      <c r="F8103" s="23">
        <v>0.12370247299999999</v>
      </c>
      <c r="G8103" s="17">
        <v>0</v>
      </c>
      <c r="H8103" s="17">
        <v>1</v>
      </c>
      <c r="I8103" s="17">
        <v>0.51378476299999998</v>
      </c>
      <c r="J8103" s="17">
        <v>0.48488534599999999</v>
      </c>
      <c r="K8103" s="17">
        <v>1.33E-3</v>
      </c>
    </row>
    <row r="8104" spans="1:11" x14ac:dyDescent="0.45">
      <c r="A8104" s="10" t="s">
        <v>73</v>
      </c>
      <c r="B8104" s="20">
        <v>0.82099999999999995</v>
      </c>
      <c r="C8104" s="19">
        <v>2475</v>
      </c>
      <c r="D8104" s="19">
        <v>137.57654539999999</v>
      </c>
      <c r="E8104" s="23">
        <v>0.20798002500000001</v>
      </c>
      <c r="F8104" s="23">
        <v>0.12538960699999999</v>
      </c>
      <c r="G8104" s="17">
        <v>0</v>
      </c>
      <c r="H8104" s="17">
        <v>1</v>
      </c>
      <c r="I8104" s="17">
        <v>0.52025015699999999</v>
      </c>
      <c r="J8104" s="17">
        <v>0.478437636</v>
      </c>
      <c r="K8104" s="17">
        <v>1.31E-3</v>
      </c>
    </row>
    <row r="8105" spans="1:11" x14ac:dyDescent="0.45">
      <c r="A8105" s="10" t="s">
        <v>73</v>
      </c>
      <c r="B8105" s="20">
        <v>0.82199999999999995</v>
      </c>
      <c r="C8105" s="19">
        <v>2478</v>
      </c>
      <c r="D8105" s="19">
        <v>138.20128930000001</v>
      </c>
      <c r="E8105" s="23">
        <v>0.20824795600000001</v>
      </c>
      <c r="F8105" s="23">
        <v>0.126959028</v>
      </c>
      <c r="G8105" s="17">
        <v>0</v>
      </c>
      <c r="H8105" s="17">
        <v>1</v>
      </c>
      <c r="I8105" s="17">
        <v>0.52297696000000005</v>
      </c>
      <c r="J8105" s="17">
        <v>0.47571829199999999</v>
      </c>
      <c r="K8105" s="17">
        <v>1.2999999999999999E-3</v>
      </c>
    </row>
    <row r="8106" spans="1:11" x14ac:dyDescent="0.45">
      <c r="A8106" s="10" t="s">
        <v>73</v>
      </c>
      <c r="B8106" s="20">
        <v>0.82499999999999996</v>
      </c>
      <c r="C8106" s="19">
        <v>2485</v>
      </c>
      <c r="D8106" s="19">
        <v>139.68184869999999</v>
      </c>
      <c r="E8106" s="23">
        <v>0.21150849699999999</v>
      </c>
      <c r="F8106" s="23">
        <v>0.12791586099999999</v>
      </c>
      <c r="G8106" s="17">
        <v>0</v>
      </c>
      <c r="H8106" s="17">
        <v>1</v>
      </c>
      <c r="I8106" s="17">
        <v>0.52834125300000001</v>
      </c>
      <c r="J8106" s="17">
        <v>0.47036867100000002</v>
      </c>
      <c r="K8106" s="17">
        <v>1.2899999999999999E-3</v>
      </c>
    </row>
    <row r="8107" spans="1:11" x14ac:dyDescent="0.45">
      <c r="A8107" s="10" t="s">
        <v>73</v>
      </c>
      <c r="B8107" s="20">
        <v>0.82599999999999996</v>
      </c>
      <c r="C8107" s="19">
        <v>2490</v>
      </c>
      <c r="D8107" s="19">
        <v>140.76122720000001</v>
      </c>
      <c r="E8107" s="23">
        <v>0.21594123100000001</v>
      </c>
      <c r="F8107" s="23">
        <v>0.128855104</v>
      </c>
      <c r="G8107" s="17">
        <v>0</v>
      </c>
      <c r="H8107" s="17">
        <v>1</v>
      </c>
      <c r="I8107" s="17">
        <v>0.53468547700000002</v>
      </c>
      <c r="J8107" s="17">
        <v>0.4640418</v>
      </c>
      <c r="K8107" s="17">
        <v>1.2700000000000001E-3</v>
      </c>
    </row>
    <row r="8108" spans="1:11" x14ac:dyDescent="0.45">
      <c r="A8108" s="10" t="s">
        <v>73</v>
      </c>
      <c r="B8108" s="20">
        <v>0.83799999999999997</v>
      </c>
      <c r="C8108" s="19">
        <v>2526</v>
      </c>
      <c r="D8108" s="19">
        <v>148.8349723</v>
      </c>
      <c r="E8108" s="23">
        <v>0.224722793</v>
      </c>
      <c r="F8108" s="23">
        <v>0.13090643099999999</v>
      </c>
      <c r="G8108" s="17">
        <v>0</v>
      </c>
      <c r="H8108" s="17">
        <v>1</v>
      </c>
      <c r="I8108" s="17">
        <v>0.55759368899999995</v>
      </c>
      <c r="J8108" s="17">
        <v>0.441196808</v>
      </c>
      <c r="K8108" s="17">
        <v>1.2099999999999999E-3</v>
      </c>
    </row>
    <row r="8109" spans="1:11" x14ac:dyDescent="0.45">
      <c r="A8109" s="10" t="s">
        <v>73</v>
      </c>
      <c r="B8109" s="20">
        <v>0.83899999999999997</v>
      </c>
      <c r="C8109" s="19">
        <v>2527</v>
      </c>
      <c r="D8109" s="19">
        <v>149.06020659999999</v>
      </c>
      <c r="E8109" s="23">
        <v>0.22523436999999999</v>
      </c>
      <c r="F8109" s="23">
        <v>0.13731490399999999</v>
      </c>
      <c r="G8109" s="17">
        <v>0</v>
      </c>
      <c r="H8109" s="17">
        <v>1</v>
      </c>
      <c r="I8109" s="17">
        <v>0.55785072700000005</v>
      </c>
      <c r="J8109" s="17">
        <v>0.440940473</v>
      </c>
      <c r="K8109" s="17">
        <v>1.2099999999999999E-3</v>
      </c>
    </row>
    <row r="8110" spans="1:11" x14ac:dyDescent="0.45">
      <c r="A8110" s="10" t="s">
        <v>73</v>
      </c>
      <c r="B8110" s="20">
        <v>0.84099999999999997</v>
      </c>
      <c r="C8110" s="19">
        <v>2535</v>
      </c>
      <c r="D8110" s="19">
        <v>150.9162858</v>
      </c>
      <c r="E8110" s="23">
        <v>0.23204974</v>
      </c>
      <c r="F8110" s="23">
        <v>0.137894879</v>
      </c>
      <c r="G8110" s="17">
        <v>0</v>
      </c>
      <c r="H8110" s="17">
        <v>1</v>
      </c>
      <c r="I8110" s="17">
        <v>0.56214622199999997</v>
      </c>
      <c r="J8110" s="17">
        <v>0.43665780799999998</v>
      </c>
      <c r="K8110" s="17">
        <v>1.1999999999999999E-3</v>
      </c>
    </row>
    <row r="8111" spans="1:11" x14ac:dyDescent="0.45">
      <c r="A8111" s="10" t="s">
        <v>73</v>
      </c>
      <c r="B8111" s="20">
        <v>0.84199999999999997</v>
      </c>
      <c r="C8111" s="19">
        <v>2538</v>
      </c>
      <c r="D8111" s="19">
        <v>151.62102039999999</v>
      </c>
      <c r="E8111" s="23">
        <v>0.23491151900000001</v>
      </c>
      <c r="F8111" s="23">
        <v>0.139076858</v>
      </c>
      <c r="G8111" s="17">
        <v>0</v>
      </c>
      <c r="H8111" s="17">
        <v>1</v>
      </c>
      <c r="I8111" s="17">
        <v>0.56131233599999997</v>
      </c>
      <c r="J8111" s="17">
        <v>0.437493468</v>
      </c>
      <c r="K8111" s="17">
        <v>1.1900000000000001E-3</v>
      </c>
    </row>
    <row r="8112" spans="1:11" x14ac:dyDescent="0.45">
      <c r="A8112" s="10" t="s">
        <v>73</v>
      </c>
      <c r="B8112" s="20">
        <v>0.84299999999999997</v>
      </c>
      <c r="C8112" s="19">
        <v>2541</v>
      </c>
      <c r="D8112" s="19">
        <v>152.3326122</v>
      </c>
      <c r="E8112" s="23">
        <v>0.237573952</v>
      </c>
      <c r="F8112" s="23">
        <v>0.139526083</v>
      </c>
      <c r="G8112" s="17">
        <v>0</v>
      </c>
      <c r="H8112" s="17">
        <v>1</v>
      </c>
      <c r="I8112" s="17">
        <v>0.56048477799999996</v>
      </c>
      <c r="J8112" s="17">
        <v>0.43832278699999999</v>
      </c>
      <c r="K8112" s="17">
        <v>1.1900000000000001E-3</v>
      </c>
    </row>
    <row r="8113" spans="1:11" x14ac:dyDescent="0.45">
      <c r="A8113" s="10" t="s">
        <v>73</v>
      </c>
      <c r="B8113" s="20">
        <v>0.84399999999999997</v>
      </c>
      <c r="C8113" s="19">
        <v>2544</v>
      </c>
      <c r="D8113" s="19">
        <v>153.0684996</v>
      </c>
      <c r="E8113" s="23">
        <v>0.248375971</v>
      </c>
      <c r="F8113" s="23">
        <v>0.13998178</v>
      </c>
      <c r="G8113" s="17">
        <v>0</v>
      </c>
      <c r="H8113" s="17">
        <v>1</v>
      </c>
      <c r="I8113" s="17">
        <v>0.56347091100000002</v>
      </c>
      <c r="J8113" s="17">
        <v>0.43534475500000003</v>
      </c>
      <c r="K8113" s="17">
        <v>1.1800000000000001E-3</v>
      </c>
    </row>
    <row r="8114" spans="1:11" x14ac:dyDescent="0.45">
      <c r="A8114" s="10" t="s">
        <v>73</v>
      </c>
      <c r="B8114" s="20">
        <v>0.84499999999999997</v>
      </c>
      <c r="C8114" s="19">
        <v>2545</v>
      </c>
      <c r="D8114" s="19">
        <v>153.3173128</v>
      </c>
      <c r="E8114" s="23">
        <v>0.24881315000000001</v>
      </c>
      <c r="F8114" s="23">
        <v>0.141295948</v>
      </c>
      <c r="G8114" s="17">
        <v>0</v>
      </c>
      <c r="H8114" s="17">
        <v>1</v>
      </c>
      <c r="I8114" s="17">
        <v>0.56414418200000005</v>
      </c>
      <c r="J8114" s="17">
        <v>0.43467331100000001</v>
      </c>
      <c r="K8114" s="17">
        <v>1.1800000000000001E-3</v>
      </c>
    </row>
    <row r="8115" spans="1:11" x14ac:dyDescent="0.45">
      <c r="A8115" s="10" t="s">
        <v>73</v>
      </c>
      <c r="B8115" s="20">
        <v>0.84599999999999997</v>
      </c>
      <c r="C8115" s="19">
        <v>2548</v>
      </c>
      <c r="D8115" s="19">
        <v>154.08335020000001</v>
      </c>
      <c r="E8115" s="23">
        <v>0.25534580000000001</v>
      </c>
      <c r="F8115" s="23">
        <v>0.14146447000000001</v>
      </c>
      <c r="G8115" s="17">
        <v>0</v>
      </c>
      <c r="H8115" s="17">
        <v>1</v>
      </c>
      <c r="I8115" s="17">
        <v>0.56633714099999999</v>
      </c>
      <c r="J8115" s="17">
        <v>0.43248630199999999</v>
      </c>
      <c r="K8115" s="17">
        <v>1.1800000000000001E-3</v>
      </c>
    </row>
    <row r="8116" spans="1:11" x14ac:dyDescent="0.45">
      <c r="A8116" s="10" t="s">
        <v>73</v>
      </c>
      <c r="B8116" s="20">
        <v>0.84799999999999998</v>
      </c>
      <c r="C8116" s="19">
        <v>2555</v>
      </c>
      <c r="D8116" s="19">
        <v>155.88107460000001</v>
      </c>
      <c r="E8116" s="23">
        <v>0.256817774</v>
      </c>
      <c r="F8116" s="23">
        <v>0.142556248</v>
      </c>
      <c r="G8116" s="17">
        <v>0</v>
      </c>
      <c r="H8116" s="17">
        <v>1</v>
      </c>
      <c r="I8116" s="17">
        <v>0.57110884100000003</v>
      </c>
      <c r="J8116" s="17">
        <v>0.42772754800000001</v>
      </c>
      <c r="K8116" s="17">
        <v>1.16E-3</v>
      </c>
    </row>
    <row r="8117" spans="1:11" x14ac:dyDescent="0.45">
      <c r="A8117" s="10" t="s">
        <v>73</v>
      </c>
      <c r="B8117" s="20">
        <v>0.85199999999999998</v>
      </c>
      <c r="C8117" s="19">
        <v>2568</v>
      </c>
      <c r="D8117" s="19">
        <v>159.32984250000001</v>
      </c>
      <c r="E8117" s="23">
        <v>0.265289842</v>
      </c>
      <c r="F8117" s="23">
        <v>0.14484354199999999</v>
      </c>
      <c r="G8117" s="17">
        <v>0</v>
      </c>
      <c r="H8117" s="17">
        <v>1</v>
      </c>
      <c r="I8117" s="17">
        <v>0.574297948</v>
      </c>
      <c r="J8117" s="17">
        <v>0.42454709299999999</v>
      </c>
      <c r="K8117" s="17">
        <v>1.15E-3</v>
      </c>
    </row>
    <row r="8118" spans="1:11" x14ac:dyDescent="0.45">
      <c r="A8118" s="10" t="s">
        <v>73</v>
      </c>
      <c r="B8118" s="20">
        <v>0.85399999999999998</v>
      </c>
      <c r="C8118" s="19">
        <v>2574</v>
      </c>
      <c r="D8118" s="19">
        <v>160.92942199999999</v>
      </c>
      <c r="E8118" s="23">
        <v>0.26894384799999999</v>
      </c>
      <c r="F8118" s="23">
        <v>0.14727491100000001</v>
      </c>
      <c r="G8118" s="17">
        <v>0</v>
      </c>
      <c r="H8118" s="17">
        <v>1</v>
      </c>
      <c r="I8118" s="17">
        <v>0.57852885499999995</v>
      </c>
      <c r="J8118" s="17">
        <v>0.42032766500000002</v>
      </c>
      <c r="K8118" s="17">
        <v>1.14E-3</v>
      </c>
    </row>
    <row r="8119" spans="1:11" x14ac:dyDescent="0.45">
      <c r="A8119" s="10" t="s">
        <v>73</v>
      </c>
      <c r="B8119" s="20">
        <v>0.85599999999999998</v>
      </c>
      <c r="C8119" s="19">
        <v>2578</v>
      </c>
      <c r="D8119" s="19">
        <v>162.01195670000001</v>
      </c>
      <c r="E8119" s="23">
        <v>0.27063366700000002</v>
      </c>
      <c r="F8119" s="23">
        <v>0.14924762899999999</v>
      </c>
      <c r="G8119" s="17">
        <v>0</v>
      </c>
      <c r="H8119" s="17">
        <v>1</v>
      </c>
      <c r="I8119" s="17">
        <v>0.57997900099999999</v>
      </c>
      <c r="J8119" s="17">
        <v>0.41888145300000001</v>
      </c>
      <c r="K8119" s="17">
        <v>1.14E-3</v>
      </c>
    </row>
    <row r="8120" spans="1:11" x14ac:dyDescent="0.45">
      <c r="A8120" s="10" t="s">
        <v>73</v>
      </c>
      <c r="B8120" s="20">
        <v>0.85799999999999998</v>
      </c>
      <c r="C8120" s="19">
        <v>2586</v>
      </c>
      <c r="D8120" s="19">
        <v>164.19975310000001</v>
      </c>
      <c r="E8120" s="23">
        <v>0.27551837299999998</v>
      </c>
      <c r="F8120" s="23">
        <v>0.150382233</v>
      </c>
      <c r="G8120" s="17">
        <v>0</v>
      </c>
      <c r="H8120" s="17">
        <v>1</v>
      </c>
      <c r="I8120" s="17">
        <v>0.58381236400000003</v>
      </c>
      <c r="J8120" s="17">
        <v>0.415064082</v>
      </c>
      <c r="K8120" s="17">
        <v>1.1199999999999999E-3</v>
      </c>
    </row>
    <row r="8121" spans="1:11" x14ac:dyDescent="0.45">
      <c r="A8121" s="10" t="s">
        <v>73</v>
      </c>
      <c r="B8121" s="20">
        <v>0.86</v>
      </c>
      <c r="C8121" s="19">
        <v>2592</v>
      </c>
      <c r="D8121" s="19">
        <v>165.87279609999999</v>
      </c>
      <c r="E8121" s="23">
        <v>0.28336747699999998</v>
      </c>
      <c r="F8121" s="23">
        <v>0.151996571</v>
      </c>
      <c r="G8121" s="17">
        <v>0</v>
      </c>
      <c r="H8121" s="17">
        <v>1</v>
      </c>
      <c r="I8121" s="17">
        <v>0.58192127000000005</v>
      </c>
      <c r="J8121" s="17">
        <v>0.41696007600000001</v>
      </c>
      <c r="K8121" s="17">
        <v>1.1199999999999999E-3</v>
      </c>
    </row>
    <row r="8122" spans="1:11" x14ac:dyDescent="0.45">
      <c r="A8122" s="10" t="s">
        <v>73</v>
      </c>
      <c r="B8122" s="20">
        <v>0.86199999999999999</v>
      </c>
      <c r="C8122" s="19">
        <v>2598</v>
      </c>
      <c r="D8122" s="19">
        <v>167.5976708</v>
      </c>
      <c r="E8122" s="23">
        <v>0.287479125</v>
      </c>
      <c r="F8122" s="23">
        <v>0.15316027600000001</v>
      </c>
      <c r="G8122" s="17">
        <v>0</v>
      </c>
      <c r="H8122" s="17">
        <v>1</v>
      </c>
      <c r="I8122" s="17">
        <v>0.58949659899999995</v>
      </c>
      <c r="J8122" s="17">
        <v>0.40940501699999998</v>
      </c>
      <c r="K8122" s="17">
        <v>1.1000000000000001E-3</v>
      </c>
    </row>
    <row r="8123" spans="1:11" x14ac:dyDescent="0.45">
      <c r="A8123" s="10" t="s">
        <v>73</v>
      </c>
      <c r="B8123" s="20">
        <v>0.86299999999999999</v>
      </c>
      <c r="C8123" s="19">
        <v>2599</v>
      </c>
      <c r="D8123" s="19">
        <v>167.89151649999999</v>
      </c>
      <c r="E8123" s="23">
        <v>0.29384563299999999</v>
      </c>
      <c r="F8123" s="23">
        <v>0.154381357</v>
      </c>
      <c r="G8123" s="17">
        <v>0</v>
      </c>
      <c r="H8123" s="17">
        <v>1</v>
      </c>
      <c r="I8123" s="17">
        <v>0.59027516899999999</v>
      </c>
      <c r="J8123" s="17">
        <v>0.40862852999999999</v>
      </c>
      <c r="K8123" s="17">
        <v>1.1000000000000001E-3</v>
      </c>
    </row>
    <row r="8124" spans="1:11" x14ac:dyDescent="0.45">
      <c r="A8124" s="10" t="s">
        <v>73</v>
      </c>
      <c r="B8124" s="20">
        <v>0.86399999999999999</v>
      </c>
      <c r="C8124" s="19">
        <v>2602</v>
      </c>
      <c r="D8124" s="19">
        <v>168.79646399999999</v>
      </c>
      <c r="E8124" s="23">
        <v>0.30164917400000002</v>
      </c>
      <c r="F8124" s="23">
        <v>0.15459234699999999</v>
      </c>
      <c r="G8124" s="17">
        <v>0</v>
      </c>
      <c r="H8124" s="17">
        <v>1</v>
      </c>
      <c r="I8124" s="17">
        <v>0.59156693699999996</v>
      </c>
      <c r="J8124" s="17">
        <v>0.40734021799999998</v>
      </c>
      <c r="K8124" s="17">
        <v>1.09E-3</v>
      </c>
    </row>
    <row r="8125" spans="1:11" x14ac:dyDescent="0.45">
      <c r="A8125" s="10" t="s">
        <v>73</v>
      </c>
      <c r="B8125" s="20">
        <v>0.86499999999999999</v>
      </c>
      <c r="C8125" s="19">
        <v>2607</v>
      </c>
      <c r="D8125" s="19">
        <v>170.3086346</v>
      </c>
      <c r="E8125" s="23">
        <v>0.30243412600000003</v>
      </c>
      <c r="F8125" s="23">
        <v>0.15667844</v>
      </c>
      <c r="G8125" s="17">
        <v>0</v>
      </c>
      <c r="H8125" s="17">
        <v>1</v>
      </c>
      <c r="I8125" s="17">
        <v>0.59591456799999998</v>
      </c>
      <c r="J8125" s="17">
        <v>0.40300422000000002</v>
      </c>
      <c r="K8125" s="17">
        <v>1.08E-3</v>
      </c>
    </row>
    <row r="8126" spans="1:11" x14ac:dyDescent="0.45">
      <c r="A8126" s="10" t="s">
        <v>73</v>
      </c>
      <c r="B8126" s="20">
        <v>0.86699999999999999</v>
      </c>
      <c r="C8126" s="19">
        <v>2611</v>
      </c>
      <c r="D8126" s="19">
        <v>171.5283728</v>
      </c>
      <c r="E8126" s="23">
        <v>0.30493453399999998</v>
      </c>
      <c r="F8126" s="23">
        <v>0.15830947100000001</v>
      </c>
      <c r="G8126" s="17">
        <v>0</v>
      </c>
      <c r="H8126" s="17">
        <v>1</v>
      </c>
      <c r="I8126" s="17">
        <v>0.59869836899999995</v>
      </c>
      <c r="J8126" s="17">
        <v>0.40022786799999999</v>
      </c>
      <c r="K8126" s="17">
        <v>1.07E-3</v>
      </c>
    </row>
    <row r="8127" spans="1:11" x14ac:dyDescent="0.45">
      <c r="A8127" s="10" t="s">
        <v>73</v>
      </c>
      <c r="B8127" s="20">
        <v>0.86799999999999999</v>
      </c>
      <c r="C8127" s="19">
        <v>2616</v>
      </c>
      <c r="D8127" s="19">
        <v>173.14091790000001</v>
      </c>
      <c r="E8127" s="23">
        <v>0.32250901700000001</v>
      </c>
      <c r="F8127" s="23">
        <v>0.15952300999999999</v>
      </c>
      <c r="G8127" s="17">
        <v>0</v>
      </c>
      <c r="H8127" s="17">
        <v>1</v>
      </c>
      <c r="I8127" s="17">
        <v>0.59971850500000001</v>
      </c>
      <c r="J8127" s="17">
        <v>0.39921046199999999</v>
      </c>
      <c r="K8127" s="17">
        <v>1.07E-3</v>
      </c>
    </row>
    <row r="8128" spans="1:11" x14ac:dyDescent="0.45">
      <c r="A8128" s="10" t="s">
        <v>73</v>
      </c>
      <c r="B8128" s="20">
        <v>0.86899999999999999</v>
      </c>
      <c r="C8128" s="19">
        <v>2617</v>
      </c>
      <c r="D8128" s="19">
        <v>173.46415769999999</v>
      </c>
      <c r="E8128" s="23">
        <v>0.32323980200000002</v>
      </c>
      <c r="F8128" s="23">
        <v>0.16076528100000001</v>
      </c>
      <c r="G8128" s="17">
        <v>0</v>
      </c>
      <c r="H8128" s="17">
        <v>1</v>
      </c>
      <c r="I8128" s="17">
        <v>0.60009802499999998</v>
      </c>
      <c r="J8128" s="17">
        <v>0.39883195599999999</v>
      </c>
      <c r="K8128" s="17">
        <v>1.07E-3</v>
      </c>
    </row>
    <row r="8129" spans="1:11" x14ac:dyDescent="0.45">
      <c r="A8129" s="10" t="s">
        <v>73</v>
      </c>
      <c r="B8129" s="20">
        <v>0.871</v>
      </c>
      <c r="C8129" s="19">
        <v>2624</v>
      </c>
      <c r="D8129" s="19">
        <v>175.76248319999999</v>
      </c>
      <c r="E8129" s="23">
        <v>0.32833222499999998</v>
      </c>
      <c r="F8129" s="23">
        <v>0.16155276499999999</v>
      </c>
      <c r="G8129" s="17">
        <v>0</v>
      </c>
      <c r="H8129" s="17">
        <v>1</v>
      </c>
      <c r="I8129" s="17">
        <v>0.59338165300000001</v>
      </c>
      <c r="J8129" s="17">
        <v>0.40556030399999998</v>
      </c>
      <c r="K8129" s="17">
        <v>1.06E-3</v>
      </c>
    </row>
    <row r="8130" spans="1:11" x14ac:dyDescent="0.45">
      <c r="A8130" s="10" t="s">
        <v>73</v>
      </c>
      <c r="B8130" s="20">
        <v>0.872</v>
      </c>
      <c r="C8130" s="19">
        <v>2626</v>
      </c>
      <c r="D8130" s="19">
        <v>176.4435422</v>
      </c>
      <c r="E8130" s="23">
        <v>0.34052950599999998</v>
      </c>
      <c r="F8130" s="23">
        <v>0.16332432199999999</v>
      </c>
      <c r="G8130" s="17">
        <v>0</v>
      </c>
      <c r="H8130" s="17">
        <v>1</v>
      </c>
      <c r="I8130" s="17">
        <v>0.59491705299999997</v>
      </c>
      <c r="J8130" s="17">
        <v>0.404028899</v>
      </c>
      <c r="K8130" s="17">
        <v>1.0499999999999999E-3</v>
      </c>
    </row>
    <row r="8131" spans="1:11" x14ac:dyDescent="0.45">
      <c r="A8131" s="10" t="s">
        <v>73</v>
      </c>
      <c r="B8131" s="20">
        <v>0.873</v>
      </c>
      <c r="C8131" s="19">
        <v>2629</v>
      </c>
      <c r="D8131" s="19">
        <v>177.4652735</v>
      </c>
      <c r="E8131" s="23">
        <v>0.34057707799999998</v>
      </c>
      <c r="F8131" s="23">
        <v>0.16386049499999999</v>
      </c>
      <c r="G8131" s="17">
        <v>0</v>
      </c>
      <c r="H8131" s="17">
        <v>1</v>
      </c>
      <c r="I8131" s="17">
        <v>0.59303695499999998</v>
      </c>
      <c r="J8131" s="17">
        <v>0.40591232799999999</v>
      </c>
      <c r="K8131" s="17">
        <v>1.0499999999999999E-3</v>
      </c>
    </row>
    <row r="8132" spans="1:11" x14ac:dyDescent="0.45">
      <c r="A8132" s="10" t="s">
        <v>73</v>
      </c>
      <c r="B8132" s="20">
        <v>0.874</v>
      </c>
      <c r="C8132" s="19">
        <v>2634</v>
      </c>
      <c r="D8132" s="19">
        <v>179.1941884</v>
      </c>
      <c r="E8132" s="23">
        <v>0.35189573400000002</v>
      </c>
      <c r="F8132" s="23">
        <v>0.16465891399999999</v>
      </c>
      <c r="G8132" s="17">
        <v>0</v>
      </c>
      <c r="H8132" s="17">
        <v>1</v>
      </c>
      <c r="I8132" s="17">
        <v>0.59721069100000002</v>
      </c>
      <c r="J8132" s="17">
        <v>0.401749368</v>
      </c>
      <c r="K8132" s="17">
        <v>1.0399999999999999E-3</v>
      </c>
    </row>
    <row r="8133" spans="1:11" x14ac:dyDescent="0.45">
      <c r="A8133" s="10" t="s">
        <v>73</v>
      </c>
      <c r="B8133" s="20">
        <v>0.875</v>
      </c>
      <c r="C8133" s="19">
        <v>2637</v>
      </c>
      <c r="D8133" s="19">
        <v>180.2602211</v>
      </c>
      <c r="E8133" s="23">
        <v>0.35534421399999999</v>
      </c>
      <c r="F8133" s="23">
        <v>0.16601260600000001</v>
      </c>
      <c r="G8133" s="17">
        <v>0</v>
      </c>
      <c r="H8133" s="17">
        <v>1</v>
      </c>
      <c r="I8133" s="17">
        <v>0.60000705300000001</v>
      </c>
      <c r="J8133" s="17">
        <v>0.398960227</v>
      </c>
      <c r="K8133" s="17">
        <v>1.0300000000000001E-3</v>
      </c>
    </row>
    <row r="8134" spans="1:11" x14ac:dyDescent="0.45">
      <c r="A8134" s="10" t="s">
        <v>73</v>
      </c>
      <c r="B8134" s="20">
        <v>0.876</v>
      </c>
      <c r="C8134" s="19">
        <v>2638</v>
      </c>
      <c r="D8134" s="19">
        <v>180.62243609999999</v>
      </c>
      <c r="E8134" s="23">
        <v>0.36221503100000002</v>
      </c>
      <c r="F8134" s="23">
        <v>0.16685783700000001</v>
      </c>
      <c r="G8134" s="17">
        <v>0</v>
      </c>
      <c r="H8134" s="17">
        <v>1</v>
      </c>
      <c r="I8134" s="17">
        <v>0.59967688200000002</v>
      </c>
      <c r="J8134" s="17">
        <v>0.39929096600000002</v>
      </c>
      <c r="K8134" s="17">
        <v>1.0300000000000001E-3</v>
      </c>
    </row>
    <row r="8135" spans="1:11" x14ac:dyDescent="0.45">
      <c r="A8135" s="10" t="s">
        <v>73</v>
      </c>
      <c r="B8135" s="20">
        <v>0.878</v>
      </c>
      <c r="C8135" s="19">
        <v>2644</v>
      </c>
      <c r="D8135" s="19">
        <v>182.8350969</v>
      </c>
      <c r="E8135" s="23">
        <v>0.36877680699999998</v>
      </c>
      <c r="F8135" s="23">
        <v>0.16714811500000001</v>
      </c>
      <c r="G8135" s="17">
        <v>0</v>
      </c>
      <c r="H8135" s="17">
        <v>1</v>
      </c>
      <c r="I8135" s="17">
        <v>0.60383335500000002</v>
      </c>
      <c r="J8135" s="17">
        <v>0.395145209</v>
      </c>
      <c r="K8135" s="17">
        <v>1.0200000000000001E-3</v>
      </c>
    </row>
    <row r="8136" spans="1:11" x14ac:dyDescent="0.45">
      <c r="A8136" s="10" t="s">
        <v>73</v>
      </c>
      <c r="B8136" s="20">
        <v>0.879</v>
      </c>
      <c r="C8136" s="19">
        <v>2649</v>
      </c>
      <c r="D8136" s="19">
        <v>184.71253250000001</v>
      </c>
      <c r="E8136" s="23">
        <v>0.380887268</v>
      </c>
      <c r="F8136" s="23">
        <v>0.16892981200000001</v>
      </c>
      <c r="G8136" s="17">
        <v>0</v>
      </c>
      <c r="H8136" s="17">
        <v>1</v>
      </c>
      <c r="I8136" s="17">
        <v>0.60804441499999995</v>
      </c>
      <c r="J8136" s="17">
        <v>0.39094609899999999</v>
      </c>
      <c r="K8136" s="17">
        <v>1.01E-3</v>
      </c>
    </row>
    <row r="8137" spans="1:11" x14ac:dyDescent="0.45">
      <c r="A8137" s="10" t="s">
        <v>73</v>
      </c>
      <c r="B8137" s="20">
        <v>0.88</v>
      </c>
      <c r="C8137" s="19">
        <v>2650</v>
      </c>
      <c r="D8137" s="19">
        <v>185.10060709999999</v>
      </c>
      <c r="E8137" s="23">
        <v>0.38807454200000002</v>
      </c>
      <c r="F8137" s="23">
        <v>0.17043973400000001</v>
      </c>
      <c r="G8137" s="17">
        <v>0</v>
      </c>
      <c r="H8137" s="17">
        <v>1</v>
      </c>
      <c r="I8137" s="17">
        <v>0.607664961</v>
      </c>
      <c r="J8137" s="17">
        <v>0.39132618299999999</v>
      </c>
      <c r="K8137" s="17">
        <v>1.01E-3</v>
      </c>
    </row>
    <row r="8138" spans="1:11" x14ac:dyDescent="0.45">
      <c r="A8138" s="10" t="s">
        <v>73</v>
      </c>
      <c r="B8138" s="20">
        <v>0.88900000000000001</v>
      </c>
      <c r="C8138" s="19">
        <v>2677</v>
      </c>
      <c r="D8138" s="19">
        <v>195.84376030000001</v>
      </c>
      <c r="E8138" s="23">
        <v>0.39789456299999998</v>
      </c>
      <c r="F8138" s="23">
        <v>0.174864573</v>
      </c>
      <c r="G8138" s="17">
        <v>0</v>
      </c>
      <c r="H8138" s="17">
        <v>1</v>
      </c>
      <c r="I8138" s="17">
        <v>0.62966642900000003</v>
      </c>
      <c r="J8138" s="17">
        <v>0.36938128999999997</v>
      </c>
      <c r="K8138" s="17">
        <v>9.5200000000000005E-4</v>
      </c>
    </row>
    <row r="8139" spans="1:11" x14ac:dyDescent="0.45">
      <c r="A8139" s="10" t="s">
        <v>73</v>
      </c>
      <c r="B8139" s="20">
        <v>0.89100000000000001</v>
      </c>
      <c r="C8139" s="19">
        <v>2684</v>
      </c>
      <c r="D8139" s="19">
        <v>198.65208960000001</v>
      </c>
      <c r="E8139" s="23">
        <v>0.40118990500000001</v>
      </c>
      <c r="F8139" s="23">
        <v>0.18545225500000001</v>
      </c>
      <c r="G8139" s="17">
        <v>0</v>
      </c>
      <c r="H8139" s="17">
        <v>1</v>
      </c>
      <c r="I8139" s="17">
        <v>0.63480366300000002</v>
      </c>
      <c r="J8139" s="17">
        <v>0.36425726600000002</v>
      </c>
      <c r="K8139" s="17">
        <v>9.3899999999999995E-4</v>
      </c>
    </row>
    <row r="8140" spans="1:11" x14ac:dyDescent="0.45">
      <c r="A8140" s="10" t="s">
        <v>73</v>
      </c>
      <c r="B8140" s="20">
        <v>0.89400000000000002</v>
      </c>
      <c r="C8140" s="19">
        <v>2693</v>
      </c>
      <c r="D8140" s="19">
        <v>202.3303884</v>
      </c>
      <c r="E8140" s="23">
        <v>0.40869986000000003</v>
      </c>
      <c r="F8140" s="23">
        <v>0.188241034</v>
      </c>
      <c r="G8140" s="17">
        <v>0</v>
      </c>
      <c r="H8140" s="17">
        <v>1</v>
      </c>
      <c r="I8140" s="17">
        <v>0.64283584299999996</v>
      </c>
      <c r="J8140" s="17">
        <v>0.35624573999999998</v>
      </c>
      <c r="K8140" s="17">
        <v>9.1799999999999998E-4</v>
      </c>
    </row>
    <row r="8141" spans="1:11" x14ac:dyDescent="0.45">
      <c r="A8141" s="10" t="s">
        <v>73</v>
      </c>
      <c r="B8141" s="20">
        <v>0.89600000000000002</v>
      </c>
      <c r="C8141" s="19">
        <v>2700</v>
      </c>
      <c r="D8141" s="19">
        <v>205.21361340000001</v>
      </c>
      <c r="E8141" s="23">
        <v>0.41188929400000002</v>
      </c>
      <c r="F8141" s="23">
        <v>0.19214419299999999</v>
      </c>
      <c r="G8141" s="17">
        <v>0</v>
      </c>
      <c r="H8141" s="17">
        <v>1</v>
      </c>
      <c r="I8141" s="17">
        <v>0.64437270400000002</v>
      </c>
      <c r="J8141" s="17">
        <v>0.35471283100000001</v>
      </c>
      <c r="K8141" s="17">
        <v>9.1399999999999999E-4</v>
      </c>
    </row>
    <row r="8142" spans="1:11" x14ac:dyDescent="0.45">
      <c r="A8142" s="10" t="s">
        <v>73</v>
      </c>
      <c r="B8142" s="20">
        <v>0.89700000000000002</v>
      </c>
      <c r="C8142" s="19">
        <v>2702</v>
      </c>
      <c r="D8142" s="19">
        <v>206.0405317</v>
      </c>
      <c r="E8142" s="23">
        <v>0.41345914499999997</v>
      </c>
      <c r="F8142" s="23">
        <v>0.19469953000000001</v>
      </c>
      <c r="G8142" s="17">
        <v>0</v>
      </c>
      <c r="H8142" s="17">
        <v>1</v>
      </c>
      <c r="I8142" s="17">
        <v>0.64584132000000005</v>
      </c>
      <c r="J8142" s="17">
        <v>0.35324799200000001</v>
      </c>
      <c r="K8142" s="17">
        <v>9.1100000000000003E-4</v>
      </c>
    </row>
    <row r="8143" spans="1:11" x14ac:dyDescent="0.45">
      <c r="A8143" s="10" t="s">
        <v>73</v>
      </c>
      <c r="B8143" s="20">
        <v>0.89900000000000002</v>
      </c>
      <c r="C8143" s="19">
        <v>2709</v>
      </c>
      <c r="D8143" s="19">
        <v>209.10160049999999</v>
      </c>
      <c r="E8143" s="23">
        <v>0.43729553999999998</v>
      </c>
      <c r="F8143" s="23">
        <v>0.19534579199999999</v>
      </c>
      <c r="G8143" s="17">
        <v>0</v>
      </c>
      <c r="H8143" s="17">
        <v>1</v>
      </c>
      <c r="I8143" s="17">
        <v>0.64983488899999997</v>
      </c>
      <c r="J8143" s="17">
        <v>0.34926469199999999</v>
      </c>
      <c r="K8143" s="17">
        <v>8.9999999999999998E-4</v>
      </c>
    </row>
    <row r="8144" spans="1:11" x14ac:dyDescent="0.45">
      <c r="A8144" s="10" t="s">
        <v>73</v>
      </c>
      <c r="B8144" s="20">
        <v>0.90800000000000003</v>
      </c>
      <c r="C8144" s="19">
        <v>2734</v>
      </c>
      <c r="D8144" s="19">
        <v>220.0640937</v>
      </c>
      <c r="E8144" s="23">
        <v>0.438499729</v>
      </c>
      <c r="F8144" s="23">
        <v>0.20064247499999999</v>
      </c>
      <c r="G8144" s="17">
        <v>0</v>
      </c>
      <c r="H8144" s="17">
        <v>1</v>
      </c>
      <c r="I8144" s="17">
        <v>0.65542831700000004</v>
      </c>
      <c r="J8144" s="17">
        <v>0.34368564600000001</v>
      </c>
      <c r="K8144" s="17">
        <v>8.8599999999999996E-4</v>
      </c>
    </row>
    <row r="8145" spans="1:11" x14ac:dyDescent="0.45">
      <c r="A8145" s="10" t="s">
        <v>73</v>
      </c>
      <c r="B8145" s="20">
        <v>0.90900000000000003</v>
      </c>
      <c r="C8145" s="19">
        <v>2738</v>
      </c>
      <c r="D8145" s="19">
        <v>221.86963220000001</v>
      </c>
      <c r="E8145" s="23">
        <v>0.463591588</v>
      </c>
      <c r="F8145" s="23">
        <v>0.20927299999999999</v>
      </c>
      <c r="G8145" s="17">
        <v>0</v>
      </c>
      <c r="H8145" s="17">
        <v>1</v>
      </c>
      <c r="I8145" s="17">
        <v>0.65828925599999999</v>
      </c>
      <c r="J8145" s="17">
        <v>0.34083206399999999</v>
      </c>
      <c r="K8145" s="17">
        <v>8.7900000000000001E-4</v>
      </c>
    </row>
    <row r="8146" spans="1:11" x14ac:dyDescent="0.45">
      <c r="A8146" s="10" t="s">
        <v>73</v>
      </c>
      <c r="B8146" s="20">
        <v>0.91</v>
      </c>
      <c r="C8146" s="19">
        <v>2741</v>
      </c>
      <c r="D8146" s="19">
        <v>223.30417979999999</v>
      </c>
      <c r="E8146" s="23">
        <v>0.47818253999999999</v>
      </c>
      <c r="F8146" s="23">
        <v>0.210670469</v>
      </c>
      <c r="G8146" s="17">
        <v>0</v>
      </c>
      <c r="H8146" s="17">
        <v>1</v>
      </c>
      <c r="I8146" s="17">
        <v>0.65937784899999996</v>
      </c>
      <c r="J8146" s="17">
        <v>0.33974627000000002</v>
      </c>
      <c r="K8146" s="17">
        <v>8.7600000000000004E-4</v>
      </c>
    </row>
    <row r="8147" spans="1:11" x14ac:dyDescent="0.45">
      <c r="A8147" s="10" t="s">
        <v>73</v>
      </c>
      <c r="B8147" s="20">
        <v>0.91200000000000003</v>
      </c>
      <c r="C8147" s="19">
        <v>2749</v>
      </c>
      <c r="D8147" s="19">
        <v>227.1512242</v>
      </c>
      <c r="E8147" s="23">
        <v>0.49123682299999999</v>
      </c>
      <c r="F8147" s="23">
        <v>0.21182353800000001</v>
      </c>
      <c r="G8147" s="17">
        <v>0</v>
      </c>
      <c r="H8147" s="17">
        <v>1</v>
      </c>
      <c r="I8147" s="17">
        <v>0.66152389099999998</v>
      </c>
      <c r="J8147" s="17">
        <v>0.33760574599999998</v>
      </c>
      <c r="K8147" s="17">
        <v>8.7000000000000001E-4</v>
      </c>
    </row>
    <row r="8148" spans="1:11" x14ac:dyDescent="0.45">
      <c r="A8148" s="10" t="s">
        <v>73</v>
      </c>
      <c r="B8148" s="20">
        <v>0.91300000000000003</v>
      </c>
      <c r="C8148" s="19">
        <v>2751</v>
      </c>
      <c r="D8148" s="19">
        <v>228.15315849999999</v>
      </c>
      <c r="E8148" s="23">
        <v>0.500967155</v>
      </c>
      <c r="F8148" s="23">
        <v>0.21488100500000001</v>
      </c>
      <c r="G8148" s="17">
        <v>0</v>
      </c>
      <c r="H8148" s="17">
        <v>1</v>
      </c>
      <c r="I8148" s="17">
        <v>0.66425537199999996</v>
      </c>
      <c r="J8148" s="17">
        <v>0.33488129</v>
      </c>
      <c r="K8148" s="17">
        <v>8.6300000000000005E-4</v>
      </c>
    </row>
    <row r="8149" spans="1:11" x14ac:dyDescent="0.45">
      <c r="A8149" s="10" t="s">
        <v>73</v>
      </c>
      <c r="B8149" s="20">
        <v>0.91400000000000003</v>
      </c>
      <c r="C8149" s="19">
        <v>2754</v>
      </c>
      <c r="D8149" s="19">
        <v>229.68925039999999</v>
      </c>
      <c r="E8149" s="23">
        <v>0.519032559</v>
      </c>
      <c r="F8149" s="23">
        <v>0.21569144700000001</v>
      </c>
      <c r="G8149" s="17">
        <v>0</v>
      </c>
      <c r="H8149" s="17">
        <v>1</v>
      </c>
      <c r="I8149" s="17">
        <v>0.66590153699999999</v>
      </c>
      <c r="J8149" s="17">
        <v>0.33323935799999999</v>
      </c>
      <c r="K8149" s="17">
        <v>8.5899999999999995E-4</v>
      </c>
    </row>
    <row r="8150" spans="1:11" x14ac:dyDescent="0.45">
      <c r="A8150" s="10" t="s">
        <v>73</v>
      </c>
      <c r="B8150" s="20">
        <v>0.91500000000000004</v>
      </c>
      <c r="C8150" s="19">
        <v>2758</v>
      </c>
      <c r="D8150" s="19">
        <v>231.7856994</v>
      </c>
      <c r="E8150" s="23">
        <v>0.52411223600000001</v>
      </c>
      <c r="F8150" s="23">
        <v>0.21694535000000001</v>
      </c>
      <c r="G8150" s="17">
        <v>0</v>
      </c>
      <c r="H8150" s="17">
        <v>1</v>
      </c>
      <c r="I8150" s="17">
        <v>0.66940708800000004</v>
      </c>
      <c r="J8150" s="17">
        <v>0.32974282100000002</v>
      </c>
      <c r="K8150" s="17">
        <v>8.4999999999999995E-4</v>
      </c>
    </row>
    <row r="8151" spans="1:11" x14ac:dyDescent="0.45">
      <c r="A8151" s="10" t="s">
        <v>73</v>
      </c>
      <c r="B8151" s="20">
        <v>0.91600000000000004</v>
      </c>
      <c r="C8151" s="19">
        <v>2761</v>
      </c>
      <c r="D8151" s="19">
        <v>233.5531039</v>
      </c>
      <c r="E8151" s="23">
        <v>0.63372015599999998</v>
      </c>
      <c r="F8151" s="23">
        <v>0.218668587</v>
      </c>
      <c r="G8151" s="17">
        <v>0</v>
      </c>
      <c r="H8151" s="17">
        <v>1</v>
      </c>
      <c r="I8151" s="17">
        <v>0.67041841499999999</v>
      </c>
      <c r="J8151" s="17">
        <v>0.32873492799999998</v>
      </c>
      <c r="K8151" s="17">
        <v>8.4699999999999999E-4</v>
      </c>
    </row>
    <row r="8152" spans="1:11" x14ac:dyDescent="0.45">
      <c r="A8152" s="10" t="s">
        <v>73</v>
      </c>
      <c r="B8152" s="20">
        <v>0.92200000000000004</v>
      </c>
      <c r="C8152" s="19">
        <v>2777</v>
      </c>
      <c r="D8152" s="19">
        <v>243.76474959999999</v>
      </c>
      <c r="E8152" s="23">
        <v>0.63822785999999998</v>
      </c>
      <c r="F8152" s="23">
        <v>0.225891233</v>
      </c>
      <c r="G8152" s="17">
        <v>0</v>
      </c>
      <c r="H8152" s="17">
        <v>1</v>
      </c>
      <c r="I8152" s="17">
        <v>0.68368400399999996</v>
      </c>
      <c r="J8152" s="17">
        <v>0.31550341700000001</v>
      </c>
      <c r="K8152" s="17">
        <v>8.1300000000000003E-4</v>
      </c>
    </row>
    <row r="8153" spans="1:11" x14ac:dyDescent="0.45">
      <c r="A8153" s="10" t="s">
        <v>73</v>
      </c>
      <c r="B8153" s="20">
        <v>0.92400000000000004</v>
      </c>
      <c r="C8153" s="19">
        <v>2784</v>
      </c>
      <c r="D8153" s="19">
        <v>248.25553619999999</v>
      </c>
      <c r="E8153" s="23">
        <v>0.64154094299999997</v>
      </c>
      <c r="F8153" s="23">
        <v>0.23645675299999999</v>
      </c>
      <c r="G8153" s="17">
        <v>0</v>
      </c>
      <c r="H8153" s="17">
        <v>1</v>
      </c>
      <c r="I8153" s="17">
        <v>0.69122721799999998</v>
      </c>
      <c r="J8153" s="17">
        <v>0.307979581</v>
      </c>
      <c r="K8153" s="17">
        <v>7.9299999999999998E-4</v>
      </c>
    </row>
    <row r="8154" spans="1:11" x14ac:dyDescent="0.45">
      <c r="A8154" s="10" t="s">
        <v>73</v>
      </c>
      <c r="B8154" s="20">
        <v>0.92600000000000005</v>
      </c>
      <c r="C8154" s="19">
        <v>2790</v>
      </c>
      <c r="D8154" s="19">
        <v>252.13430940000001</v>
      </c>
      <c r="E8154" s="23">
        <v>0.65101823299999995</v>
      </c>
      <c r="F8154" s="23">
        <v>0.241279883</v>
      </c>
      <c r="G8154" s="17">
        <v>0</v>
      </c>
      <c r="H8154" s="17">
        <v>1</v>
      </c>
      <c r="I8154" s="17">
        <v>0.69443866799999998</v>
      </c>
      <c r="J8154" s="17">
        <v>0.30477691299999998</v>
      </c>
      <c r="K8154" s="17">
        <v>7.8399999999999997E-4</v>
      </c>
    </row>
    <row r="8155" spans="1:11" x14ac:dyDescent="0.45">
      <c r="A8155" s="10" t="s">
        <v>73</v>
      </c>
      <c r="B8155" s="20">
        <v>0.92700000000000005</v>
      </c>
      <c r="C8155" s="19">
        <v>2793</v>
      </c>
      <c r="D8155" s="19">
        <v>254.1028336</v>
      </c>
      <c r="E8155" s="23">
        <v>0.65684523900000003</v>
      </c>
      <c r="F8155" s="23">
        <v>0.24474792000000001</v>
      </c>
      <c r="G8155" s="17">
        <v>0</v>
      </c>
      <c r="H8155" s="17">
        <v>1</v>
      </c>
      <c r="I8155" s="17">
        <v>0.69583466000000005</v>
      </c>
      <c r="J8155" s="17">
        <v>0.30338542299999999</v>
      </c>
      <c r="K8155" s="17">
        <v>7.7999999999999999E-4</v>
      </c>
    </row>
    <row r="8156" spans="1:11" x14ac:dyDescent="0.45">
      <c r="A8156" s="10" t="s">
        <v>73</v>
      </c>
      <c r="B8156" s="20">
        <v>0.92800000000000005</v>
      </c>
      <c r="C8156" s="19">
        <v>2795</v>
      </c>
      <c r="D8156" s="19">
        <v>255.4188369</v>
      </c>
      <c r="E8156" s="23">
        <v>0.65800163899999997</v>
      </c>
      <c r="F8156" s="23">
        <v>0.247496573</v>
      </c>
      <c r="G8156" s="17">
        <v>0</v>
      </c>
      <c r="H8156" s="17">
        <v>1</v>
      </c>
      <c r="I8156" s="17">
        <v>0.69482094000000005</v>
      </c>
      <c r="J8156" s="17">
        <v>0.304400279</v>
      </c>
      <c r="K8156" s="17">
        <v>7.7899999999999996E-4</v>
      </c>
    </row>
    <row r="8157" spans="1:11" x14ac:dyDescent="0.45">
      <c r="A8157" s="10" t="s">
        <v>73</v>
      </c>
      <c r="B8157" s="20">
        <v>0.92900000000000005</v>
      </c>
      <c r="C8157" s="19">
        <v>2799</v>
      </c>
      <c r="D8157" s="19">
        <v>258.1115661</v>
      </c>
      <c r="E8157" s="23">
        <v>0.69140367199999997</v>
      </c>
      <c r="F8157" s="23">
        <v>0.24866777200000001</v>
      </c>
      <c r="G8157" s="17">
        <v>0</v>
      </c>
      <c r="H8157" s="17">
        <v>1</v>
      </c>
      <c r="I8157" s="17">
        <v>0.69526939700000001</v>
      </c>
      <c r="J8157" s="17">
        <v>0.303953429</v>
      </c>
      <c r="K8157" s="17">
        <v>7.7700000000000002E-4</v>
      </c>
    </row>
    <row r="8158" spans="1:11" x14ac:dyDescent="0.45">
      <c r="A8158" s="10" t="s">
        <v>73</v>
      </c>
      <c r="B8158" s="20">
        <v>0.94</v>
      </c>
      <c r="C8158" s="19">
        <v>2833</v>
      </c>
      <c r="D8158" s="19">
        <v>282.07810219999999</v>
      </c>
      <c r="E8158" s="23">
        <v>0.70489812100000004</v>
      </c>
      <c r="F8158" s="23">
        <v>0.25606563399999999</v>
      </c>
      <c r="G8158" s="17">
        <v>0</v>
      </c>
      <c r="H8158" s="17">
        <v>1</v>
      </c>
      <c r="I8158" s="17">
        <v>0.71805462600000003</v>
      </c>
      <c r="J8158" s="17">
        <v>0.28122630999999998</v>
      </c>
      <c r="K8158" s="17">
        <v>7.1900000000000002E-4</v>
      </c>
    </row>
    <row r="8159" spans="1:11" x14ac:dyDescent="0.45">
      <c r="A8159" s="10" t="s">
        <v>73</v>
      </c>
      <c r="B8159" s="20">
        <v>0.94099999999999995</v>
      </c>
      <c r="C8159" s="19">
        <v>2835</v>
      </c>
      <c r="D8159" s="19">
        <v>283.5517605</v>
      </c>
      <c r="E8159" s="23">
        <v>0.73682913900000002</v>
      </c>
      <c r="F8159" s="23">
        <v>0.27905583099999998</v>
      </c>
      <c r="G8159" s="17">
        <v>0</v>
      </c>
      <c r="H8159" s="17">
        <v>1</v>
      </c>
      <c r="I8159" s="17">
        <v>0.71980270099999999</v>
      </c>
      <c r="J8159" s="17">
        <v>0.27948269399999998</v>
      </c>
      <c r="K8159" s="17">
        <v>7.1500000000000003E-4</v>
      </c>
    </row>
    <row r="8160" spans="1:11" x14ac:dyDescent="0.45">
      <c r="A8160" s="10" t="s">
        <v>73</v>
      </c>
      <c r="B8160" s="20">
        <v>0.94199999999999995</v>
      </c>
      <c r="C8160" s="19">
        <v>2838</v>
      </c>
      <c r="D8160" s="19">
        <v>285.7623471</v>
      </c>
      <c r="E8160" s="23">
        <v>0.73686219399999997</v>
      </c>
      <c r="F8160" s="23">
        <v>0.28034533299999997</v>
      </c>
      <c r="G8160" s="17">
        <v>0</v>
      </c>
      <c r="H8160" s="17">
        <v>1</v>
      </c>
      <c r="I8160" s="17">
        <v>0.72051313400000006</v>
      </c>
      <c r="J8160" s="17">
        <v>0.27877407300000001</v>
      </c>
      <c r="K8160" s="17">
        <v>7.1299999999999998E-4</v>
      </c>
    </row>
    <row r="8161" spans="1:11" x14ac:dyDescent="0.45">
      <c r="A8161" s="10" t="s">
        <v>73</v>
      </c>
      <c r="B8161" s="20">
        <v>0.95</v>
      </c>
      <c r="C8161" s="19">
        <v>2863</v>
      </c>
      <c r="D8161" s="19">
        <v>304.5443295</v>
      </c>
      <c r="E8161" s="23">
        <v>0.75202388899999995</v>
      </c>
      <c r="F8161" s="23">
        <v>0.28645119200000002</v>
      </c>
      <c r="G8161" s="17">
        <v>0</v>
      </c>
      <c r="H8161" s="17">
        <v>1</v>
      </c>
      <c r="I8161" s="17">
        <v>0.74101301600000002</v>
      </c>
      <c r="J8161" s="17">
        <v>0.258326473</v>
      </c>
      <c r="K8161" s="17">
        <v>6.6100000000000002E-4</v>
      </c>
    </row>
    <row r="8162" spans="1:11" x14ac:dyDescent="0.45">
      <c r="A8162" s="10" t="s">
        <v>73</v>
      </c>
      <c r="B8162" s="20">
        <v>0.95099999999999996</v>
      </c>
      <c r="C8162" s="19">
        <v>2866</v>
      </c>
      <c r="D8162" s="19">
        <v>306.84025200000002</v>
      </c>
      <c r="E8162" s="23">
        <v>0.765307497</v>
      </c>
      <c r="F8162" s="23">
        <v>0.30256867100000001</v>
      </c>
      <c r="G8162" s="17">
        <v>0</v>
      </c>
      <c r="H8162" s="17">
        <v>1</v>
      </c>
      <c r="I8162" s="17">
        <v>0.74067305100000003</v>
      </c>
      <c r="J8162" s="17">
        <v>0.25866674099999998</v>
      </c>
      <c r="K8162" s="17">
        <v>6.6E-4</v>
      </c>
    </row>
    <row r="8163" spans="1:11" x14ac:dyDescent="0.45">
      <c r="A8163" s="10" t="s">
        <v>73</v>
      </c>
      <c r="B8163" s="20">
        <v>0.95199999999999996</v>
      </c>
      <c r="C8163" s="19">
        <v>2868</v>
      </c>
      <c r="D8163" s="19">
        <v>308.39367229999999</v>
      </c>
      <c r="E8163" s="23">
        <v>0.77671015600000004</v>
      </c>
      <c r="F8163" s="23">
        <v>0.30448609700000001</v>
      </c>
      <c r="G8163" s="17">
        <v>0</v>
      </c>
      <c r="H8163" s="17">
        <v>1</v>
      </c>
      <c r="I8163" s="17">
        <v>0.74013623900000003</v>
      </c>
      <c r="J8163" s="17">
        <v>0.259204031</v>
      </c>
      <c r="K8163" s="17">
        <v>6.6E-4</v>
      </c>
    </row>
    <row r="8164" spans="1:11" x14ac:dyDescent="0.45">
      <c r="A8164" s="10" t="s">
        <v>73</v>
      </c>
      <c r="B8164" s="20">
        <v>0.95299999999999996</v>
      </c>
      <c r="C8164" s="19">
        <v>2870</v>
      </c>
      <c r="D8164" s="19">
        <v>309.9934978</v>
      </c>
      <c r="E8164" s="23">
        <v>0.79991275699999997</v>
      </c>
      <c r="F8164" s="23">
        <v>0.30850209699999998</v>
      </c>
      <c r="G8164" s="17">
        <v>0</v>
      </c>
      <c r="H8164" s="17">
        <v>1</v>
      </c>
      <c r="I8164" s="17">
        <v>0.74208004999999999</v>
      </c>
      <c r="J8164" s="17">
        <v>0.25726515599999999</v>
      </c>
      <c r="K8164" s="17">
        <v>6.5499999999999998E-4</v>
      </c>
    </row>
    <row r="8165" spans="1:11" x14ac:dyDescent="0.45">
      <c r="A8165" s="10" t="s">
        <v>73</v>
      </c>
      <c r="B8165" s="20">
        <v>0.95399999999999996</v>
      </c>
      <c r="C8165" s="19">
        <v>2875</v>
      </c>
      <c r="D8165" s="19">
        <v>314.0520396</v>
      </c>
      <c r="E8165" s="23">
        <v>0.85453691499999995</v>
      </c>
      <c r="F8165" s="23">
        <v>0.31042484799999998</v>
      </c>
      <c r="G8165" s="17">
        <v>0</v>
      </c>
      <c r="H8165" s="17">
        <v>1</v>
      </c>
      <c r="I8165" s="17">
        <v>0.74493037299999998</v>
      </c>
      <c r="J8165" s="17">
        <v>0.25442206899999997</v>
      </c>
      <c r="K8165" s="17">
        <v>6.4800000000000003E-4</v>
      </c>
    </row>
    <row r="8166" spans="1:11" x14ac:dyDescent="0.45">
      <c r="A8166" s="10" t="s">
        <v>73</v>
      </c>
      <c r="B8166" s="20">
        <v>0.95499999999999996</v>
      </c>
      <c r="C8166" s="19">
        <v>2878</v>
      </c>
      <c r="D8166" s="19">
        <v>316.6661441</v>
      </c>
      <c r="E8166" s="23">
        <v>0.87796657700000003</v>
      </c>
      <c r="F8166" s="23">
        <v>0.31390115499999999</v>
      </c>
      <c r="G8166" s="17">
        <v>0</v>
      </c>
      <c r="H8166" s="17">
        <v>1</v>
      </c>
      <c r="I8166" s="17">
        <v>0.74676861699999997</v>
      </c>
      <c r="J8166" s="17">
        <v>0.252588492</v>
      </c>
      <c r="K8166" s="17">
        <v>6.4300000000000002E-4</v>
      </c>
    </row>
    <row r="8167" spans="1:11" x14ac:dyDescent="0.45">
      <c r="A8167" s="10" t="s">
        <v>73</v>
      </c>
      <c r="B8167" s="20">
        <v>0.95799999999999996</v>
      </c>
      <c r="C8167" s="19">
        <v>2886</v>
      </c>
      <c r="D8167" s="19">
        <v>323.7968601</v>
      </c>
      <c r="E8167" s="23">
        <v>0.91288994400000001</v>
      </c>
      <c r="F8167" s="23">
        <v>0.31763181899999998</v>
      </c>
      <c r="G8167" s="17">
        <v>0</v>
      </c>
      <c r="H8167" s="17">
        <v>1</v>
      </c>
      <c r="I8167" s="17">
        <v>0.75277536899999997</v>
      </c>
      <c r="J8167" s="17">
        <v>0.24659698899999999</v>
      </c>
      <c r="K8167" s="17">
        <v>6.2799999999999998E-4</v>
      </c>
    </row>
    <row r="8168" spans="1:11" x14ac:dyDescent="0.45">
      <c r="A8168" s="10" t="s">
        <v>73</v>
      </c>
      <c r="B8168" s="20">
        <v>0.95899999999999996</v>
      </c>
      <c r="C8168" s="19">
        <v>2888</v>
      </c>
      <c r="D8168" s="19">
        <v>325.65570739999998</v>
      </c>
      <c r="E8168" s="23">
        <v>0.92942366499999995</v>
      </c>
      <c r="F8168" s="23">
        <v>0.32569645000000003</v>
      </c>
      <c r="G8168" s="17">
        <v>0</v>
      </c>
      <c r="H8168" s="17">
        <v>1</v>
      </c>
      <c r="I8168" s="17">
        <v>0.75249255999999998</v>
      </c>
      <c r="J8168" s="17">
        <v>0.246880034</v>
      </c>
      <c r="K8168" s="17">
        <v>6.2699999999999995E-4</v>
      </c>
    </row>
    <row r="8169" spans="1:11" x14ac:dyDescent="0.45">
      <c r="A8169" s="10" t="s">
        <v>73</v>
      </c>
      <c r="B8169" s="20">
        <v>0.96</v>
      </c>
      <c r="C8169" s="19">
        <v>2893</v>
      </c>
      <c r="D8169" s="19">
        <v>330.38989070000002</v>
      </c>
      <c r="E8169" s="23">
        <v>0.97579662300000003</v>
      </c>
      <c r="F8169" s="23">
        <v>0.32766087599999999</v>
      </c>
      <c r="G8169" s="17">
        <v>0</v>
      </c>
      <c r="H8169" s="17">
        <v>1</v>
      </c>
      <c r="I8169" s="17">
        <v>0.75480318300000004</v>
      </c>
      <c r="J8169" s="17">
        <v>0.24457600500000001</v>
      </c>
      <c r="K8169" s="17">
        <v>6.2100000000000002E-4</v>
      </c>
    </row>
    <row r="8170" spans="1:11" x14ac:dyDescent="0.45">
      <c r="A8170" s="10" t="s">
        <v>73</v>
      </c>
      <c r="B8170" s="20">
        <v>0.96099999999999997</v>
      </c>
      <c r="C8170" s="19">
        <v>2896</v>
      </c>
      <c r="D8170" s="19">
        <v>333.38589000000002</v>
      </c>
      <c r="E8170" s="23">
        <v>1.0071552829999999</v>
      </c>
      <c r="F8170" s="23">
        <v>0.331919307</v>
      </c>
      <c r="G8170" s="17">
        <v>0</v>
      </c>
      <c r="H8170" s="17">
        <v>1</v>
      </c>
      <c r="I8170" s="17">
        <v>0.75637784699999999</v>
      </c>
      <c r="J8170" s="17">
        <v>0.243005832</v>
      </c>
      <c r="K8170" s="17">
        <v>6.1600000000000001E-4</v>
      </c>
    </row>
    <row r="8171" spans="1:11" x14ac:dyDescent="0.45">
      <c r="A8171" s="10" t="s">
        <v>73</v>
      </c>
      <c r="B8171" s="20">
        <v>0.96199999999999997</v>
      </c>
      <c r="C8171" s="19">
        <v>2898</v>
      </c>
      <c r="D8171" s="19">
        <v>335.41220070000003</v>
      </c>
      <c r="E8171" s="23">
        <v>1.013155354</v>
      </c>
      <c r="F8171" s="23">
        <v>0.33465936299999999</v>
      </c>
      <c r="G8171" s="17">
        <v>0</v>
      </c>
      <c r="H8171" s="17">
        <v>1</v>
      </c>
      <c r="I8171" s="17">
        <v>0.74725498400000001</v>
      </c>
      <c r="J8171" s="17">
        <v>0.25213613000000001</v>
      </c>
      <c r="K8171" s="17">
        <v>6.0899999999999995E-4</v>
      </c>
    </row>
    <row r="8172" spans="1:11" x14ac:dyDescent="0.45">
      <c r="A8172" s="10" t="s">
        <v>73</v>
      </c>
      <c r="B8172" s="20">
        <v>0.96299999999999997</v>
      </c>
      <c r="C8172" s="19">
        <v>2902</v>
      </c>
      <c r="D8172" s="19">
        <v>339.61551859999997</v>
      </c>
      <c r="E8172" s="23">
        <v>1.0708355570000001</v>
      </c>
      <c r="F8172" s="23">
        <v>0.33651317800000002</v>
      </c>
      <c r="G8172" s="17">
        <v>0</v>
      </c>
      <c r="H8172" s="17">
        <v>1</v>
      </c>
      <c r="I8172" s="17">
        <v>0.75011781200000005</v>
      </c>
      <c r="J8172" s="17">
        <v>0.24928019800000001</v>
      </c>
      <c r="K8172" s="17">
        <v>6.02E-4</v>
      </c>
    </row>
    <row r="8173" spans="1:11" x14ac:dyDescent="0.45">
      <c r="A8173" s="10" t="s">
        <v>73</v>
      </c>
      <c r="B8173" s="20">
        <v>0.96399999999999997</v>
      </c>
      <c r="C8173" s="19">
        <v>2904</v>
      </c>
      <c r="D8173" s="19">
        <v>341.94755300000003</v>
      </c>
      <c r="E8173" s="23">
        <v>1.1747757759999999</v>
      </c>
      <c r="F8173" s="23">
        <v>0.34039533100000002</v>
      </c>
      <c r="G8173" s="17">
        <v>0</v>
      </c>
      <c r="H8173" s="17">
        <v>1</v>
      </c>
      <c r="I8173" s="17">
        <v>0.75141172099999998</v>
      </c>
      <c r="J8173" s="17">
        <v>0.247989406</v>
      </c>
      <c r="K8173" s="17">
        <v>5.9900000000000003E-4</v>
      </c>
    </row>
    <row r="8174" spans="1:11" x14ac:dyDescent="0.45">
      <c r="A8174" s="10" t="s">
        <v>73</v>
      </c>
      <c r="B8174" s="20">
        <v>0.96599999999999997</v>
      </c>
      <c r="C8174" s="19">
        <v>2911</v>
      </c>
      <c r="D8174" s="19">
        <v>350.23806519999999</v>
      </c>
      <c r="E8174" s="23">
        <v>1.1843588890000001</v>
      </c>
      <c r="F8174" s="23">
        <v>0.34668587699999998</v>
      </c>
      <c r="G8174" s="17">
        <v>0</v>
      </c>
      <c r="H8174" s="17">
        <v>1</v>
      </c>
      <c r="I8174" s="17">
        <v>0.75228292399999996</v>
      </c>
      <c r="J8174" s="17">
        <v>0.24712030199999999</v>
      </c>
      <c r="K8174" s="17">
        <v>5.9699999999999998E-4</v>
      </c>
    </row>
    <row r="8175" spans="1:11" x14ac:dyDescent="0.45">
      <c r="A8175" s="10" t="s">
        <v>73</v>
      </c>
      <c r="B8175" s="20">
        <v>0.96699999999999997</v>
      </c>
      <c r="C8175" s="19">
        <v>2914</v>
      </c>
      <c r="D8175" s="19">
        <v>353.8767264</v>
      </c>
      <c r="E8175" s="23">
        <v>1.2588159059999999</v>
      </c>
      <c r="F8175" s="23">
        <v>0.35567294900000002</v>
      </c>
      <c r="G8175" s="17">
        <v>0</v>
      </c>
      <c r="H8175" s="17">
        <v>1</v>
      </c>
      <c r="I8175" s="17">
        <v>0.75443360000000004</v>
      </c>
      <c r="J8175" s="17">
        <v>0.24497480699999999</v>
      </c>
      <c r="K8175" s="17">
        <v>5.9199999999999997E-4</v>
      </c>
    </row>
    <row r="8176" spans="1:11" x14ac:dyDescent="0.45">
      <c r="A8176" s="10" t="s">
        <v>73</v>
      </c>
      <c r="B8176" s="20">
        <v>0.96799999999999997</v>
      </c>
      <c r="C8176" s="19">
        <v>2917</v>
      </c>
      <c r="D8176" s="19">
        <v>357.80737049999999</v>
      </c>
      <c r="E8176" s="23">
        <v>1.34152556</v>
      </c>
      <c r="F8176" s="23">
        <v>0.35918612100000002</v>
      </c>
      <c r="G8176" s="17">
        <v>0</v>
      </c>
      <c r="H8176" s="17">
        <v>1</v>
      </c>
      <c r="I8176" s="17">
        <v>0.75560664200000005</v>
      </c>
      <c r="J8176" s="17">
        <v>0.24380459199999999</v>
      </c>
      <c r="K8176" s="17">
        <v>5.8900000000000001E-4</v>
      </c>
    </row>
    <row r="8177" spans="1:11" x14ac:dyDescent="0.45">
      <c r="A8177" s="10" t="s">
        <v>73</v>
      </c>
      <c r="B8177" s="20">
        <v>0.96899999999999997</v>
      </c>
      <c r="C8177" s="19">
        <v>2920</v>
      </c>
      <c r="D8177" s="19">
        <v>361.84584109999997</v>
      </c>
      <c r="E8177" s="23">
        <v>1.3461568820000001</v>
      </c>
      <c r="F8177" s="23">
        <v>0.36306787099999999</v>
      </c>
      <c r="G8177" s="17">
        <v>0</v>
      </c>
      <c r="H8177" s="17">
        <v>1</v>
      </c>
      <c r="I8177" s="17">
        <v>0.75898063400000004</v>
      </c>
      <c r="J8177" s="17">
        <v>0.24043872699999999</v>
      </c>
      <c r="K8177" s="17">
        <v>5.8100000000000003E-4</v>
      </c>
    </row>
    <row r="8178" spans="1:11" x14ac:dyDescent="0.45">
      <c r="A8178" s="10" t="s">
        <v>73</v>
      </c>
      <c r="B8178" s="20">
        <v>0.97</v>
      </c>
      <c r="C8178" s="19">
        <v>2923</v>
      </c>
      <c r="D8178" s="19">
        <v>366.04828900000001</v>
      </c>
      <c r="E8178" s="23">
        <v>1.4179880810000001</v>
      </c>
      <c r="F8178" s="23">
        <v>0.367064167</v>
      </c>
      <c r="G8178" s="17">
        <v>0</v>
      </c>
      <c r="H8178" s="17">
        <v>1</v>
      </c>
      <c r="I8178" s="17">
        <v>0.76067544099999995</v>
      </c>
      <c r="J8178" s="17">
        <v>0.23874800299999999</v>
      </c>
      <c r="K8178" s="17">
        <v>5.7700000000000004E-4</v>
      </c>
    </row>
    <row r="8179" spans="1:11" x14ac:dyDescent="0.45">
      <c r="A8179" s="10" t="s">
        <v>73</v>
      </c>
      <c r="B8179" s="20">
        <v>0.97099999999999997</v>
      </c>
      <c r="C8179" s="19">
        <v>2926</v>
      </c>
      <c r="D8179" s="19">
        <v>370.4014775</v>
      </c>
      <c r="E8179" s="23">
        <v>1.4696128589999999</v>
      </c>
      <c r="F8179" s="23">
        <v>0.374718361</v>
      </c>
      <c r="G8179" s="17">
        <v>0</v>
      </c>
      <c r="H8179" s="17">
        <v>1</v>
      </c>
      <c r="I8179" s="17">
        <v>0.76175271200000005</v>
      </c>
      <c r="J8179" s="17">
        <v>0.23767374099999999</v>
      </c>
      <c r="K8179" s="17">
        <v>5.7399999999999997E-4</v>
      </c>
    </row>
    <row r="8180" spans="1:11" x14ac:dyDescent="0.45">
      <c r="A8180" s="10" t="s">
        <v>73</v>
      </c>
      <c r="B8180" s="20">
        <v>0.97199999999999998</v>
      </c>
      <c r="C8180" s="19">
        <v>2929</v>
      </c>
      <c r="D8180" s="19">
        <v>374.90282409999998</v>
      </c>
      <c r="E8180" s="23">
        <v>1.519033088</v>
      </c>
      <c r="F8180" s="23">
        <v>0.37947227100000003</v>
      </c>
      <c r="G8180" s="17">
        <v>0</v>
      </c>
      <c r="H8180" s="17">
        <v>1</v>
      </c>
      <c r="I8180" s="17">
        <v>0.76169840600000005</v>
      </c>
      <c r="J8180" s="17">
        <v>0.23772863299999999</v>
      </c>
      <c r="K8180" s="17">
        <v>5.7300000000000005E-4</v>
      </c>
    </row>
    <row r="8181" spans="1:11" x14ac:dyDescent="0.45">
      <c r="A8181" s="10" t="s">
        <v>73</v>
      </c>
      <c r="B8181" s="20">
        <v>0.97399999999999998</v>
      </c>
      <c r="C8181" s="19">
        <v>2933</v>
      </c>
      <c r="D8181" s="19">
        <v>381.26640350000002</v>
      </c>
      <c r="E8181" s="23">
        <v>1.5908948629999999</v>
      </c>
      <c r="F8181" s="23">
        <v>0.38511936000000002</v>
      </c>
      <c r="G8181" s="17">
        <v>0</v>
      </c>
      <c r="H8181" s="17">
        <v>1</v>
      </c>
      <c r="I8181" s="17">
        <v>0.76670636999999997</v>
      </c>
      <c r="J8181" s="17">
        <v>0.23273271100000001</v>
      </c>
      <c r="K8181" s="17">
        <v>5.6099999999999998E-4</v>
      </c>
    </row>
    <row r="8182" spans="1:11" x14ac:dyDescent="0.45">
      <c r="A8182" s="10" t="s">
        <v>73</v>
      </c>
      <c r="B8182" s="20">
        <v>0.97499999999999998</v>
      </c>
      <c r="C8182" s="19">
        <v>2938</v>
      </c>
      <c r="D8182" s="19">
        <v>389.40429560000001</v>
      </c>
      <c r="E8182" s="23">
        <v>1.6919229469999999</v>
      </c>
      <c r="F8182" s="23">
        <v>0.391663596</v>
      </c>
      <c r="G8182" s="17">
        <v>0</v>
      </c>
      <c r="H8182" s="17">
        <v>1</v>
      </c>
      <c r="I8182" s="17">
        <v>0.76657894299999996</v>
      </c>
      <c r="J8182" s="17">
        <v>0.23286126100000001</v>
      </c>
      <c r="K8182" s="17">
        <v>5.5999999999999995E-4</v>
      </c>
    </row>
    <row r="8183" spans="1:11" x14ac:dyDescent="0.45">
      <c r="A8183" s="10" t="s">
        <v>73</v>
      </c>
      <c r="B8183" s="20">
        <v>0.97599999999999998</v>
      </c>
      <c r="C8183" s="19">
        <v>2941</v>
      </c>
      <c r="D8183" s="19">
        <v>394.53003159999997</v>
      </c>
      <c r="E8183" s="23">
        <v>1.70857865</v>
      </c>
      <c r="F8183" s="23">
        <v>0.40226698500000002</v>
      </c>
      <c r="G8183" s="17">
        <v>0</v>
      </c>
      <c r="H8183" s="17">
        <v>1</v>
      </c>
      <c r="I8183" s="17">
        <v>0.77025895</v>
      </c>
      <c r="J8183" s="17">
        <v>0.22919007999999999</v>
      </c>
      <c r="K8183" s="17">
        <v>5.5099999999999995E-4</v>
      </c>
    </row>
    <row r="8184" spans="1:11" x14ac:dyDescent="0.45">
      <c r="A8184" s="10" t="s">
        <v>73</v>
      </c>
      <c r="B8184" s="20">
        <v>0.97699999999999998</v>
      </c>
      <c r="C8184" s="19">
        <v>2944</v>
      </c>
      <c r="D8184" s="19">
        <v>400.29482990000002</v>
      </c>
      <c r="E8184" s="23">
        <v>1.9740841220000001</v>
      </c>
      <c r="F8184" s="23">
        <v>0.40911935300000002</v>
      </c>
      <c r="G8184" s="17">
        <v>0</v>
      </c>
      <c r="H8184" s="17">
        <v>1</v>
      </c>
      <c r="I8184" s="17">
        <v>0.77291608599999995</v>
      </c>
      <c r="J8184" s="17">
        <v>0.226539612</v>
      </c>
      <c r="K8184" s="17">
        <v>5.44E-4</v>
      </c>
    </row>
    <row r="8185" spans="1:11" x14ac:dyDescent="0.45">
      <c r="A8185" s="10" t="s">
        <v>73</v>
      </c>
      <c r="B8185" s="20">
        <v>0.97799999999999998</v>
      </c>
      <c r="C8185" s="19">
        <v>2945</v>
      </c>
      <c r="D8185" s="19">
        <v>402.41407779999997</v>
      </c>
      <c r="E8185" s="23">
        <v>2.1192478989999999</v>
      </c>
      <c r="F8185" s="23">
        <v>0.415664066</v>
      </c>
      <c r="G8185" s="17">
        <v>0</v>
      </c>
      <c r="H8185" s="17">
        <v>1</v>
      </c>
      <c r="I8185" s="17">
        <v>0.77299584300000002</v>
      </c>
      <c r="J8185" s="17">
        <v>0.226460047</v>
      </c>
      <c r="K8185" s="17">
        <v>5.44E-4</v>
      </c>
    </row>
    <row r="8186" spans="1:11" x14ac:dyDescent="0.45">
      <c r="A8186" s="10" t="s">
        <v>73</v>
      </c>
      <c r="B8186" s="20">
        <v>0.97899999999999998</v>
      </c>
      <c r="C8186" s="19">
        <v>2949</v>
      </c>
      <c r="D8186" s="19">
        <v>411.06312750000001</v>
      </c>
      <c r="E8186" s="23">
        <v>2.162262428</v>
      </c>
      <c r="F8186" s="23">
        <v>0.41877347999999998</v>
      </c>
      <c r="G8186" s="17">
        <v>0</v>
      </c>
      <c r="H8186" s="17">
        <v>1</v>
      </c>
      <c r="I8186" s="17">
        <v>0.77345277700000004</v>
      </c>
      <c r="J8186" s="17">
        <v>0.22600420800000001</v>
      </c>
      <c r="K8186" s="17">
        <v>5.4299999999999997E-4</v>
      </c>
    </row>
    <row r="8187" spans="1:11" x14ac:dyDescent="0.45">
      <c r="A8187" s="10" t="s">
        <v>73</v>
      </c>
      <c r="B8187" s="20">
        <v>0.98099999999999998</v>
      </c>
      <c r="C8187" s="19">
        <v>2956</v>
      </c>
      <c r="D8187" s="19">
        <v>426.6753392</v>
      </c>
      <c r="E8187" s="23">
        <v>2.2472110430000001</v>
      </c>
      <c r="F8187" s="23">
        <v>0.42819774399999999</v>
      </c>
      <c r="G8187" s="17">
        <v>0</v>
      </c>
      <c r="H8187" s="17">
        <v>1</v>
      </c>
      <c r="I8187" s="17">
        <v>0.78389980400000003</v>
      </c>
      <c r="J8187" s="17">
        <v>0.21558222199999999</v>
      </c>
      <c r="K8187" s="17">
        <v>5.1800000000000001E-4</v>
      </c>
    </row>
    <row r="8188" spans="1:11" x14ac:dyDescent="0.45">
      <c r="A8188" s="10" t="s">
        <v>73</v>
      </c>
      <c r="B8188" s="20">
        <v>0.98199999999999998</v>
      </c>
      <c r="C8188" s="19">
        <v>2959</v>
      </c>
      <c r="D8188" s="19">
        <v>433.6162061</v>
      </c>
      <c r="E8188" s="23">
        <v>2.3279182629999999</v>
      </c>
      <c r="F8188" s="23">
        <v>0.44855294899999998</v>
      </c>
      <c r="G8188" s="17">
        <v>0</v>
      </c>
      <c r="H8188" s="17">
        <v>1</v>
      </c>
      <c r="I8188" s="17">
        <v>0.78571413300000004</v>
      </c>
      <c r="J8188" s="17">
        <v>0.21377422099999999</v>
      </c>
      <c r="K8188" s="17">
        <v>5.1199999999999998E-4</v>
      </c>
    </row>
    <row r="8189" spans="1:11" x14ac:dyDescent="0.45">
      <c r="A8189" s="10" t="s">
        <v>73</v>
      </c>
      <c r="B8189" s="20">
        <v>0.98399999999999999</v>
      </c>
      <c r="C8189" s="19">
        <v>2965</v>
      </c>
      <c r="D8189" s="19">
        <v>448.42828040000001</v>
      </c>
      <c r="E8189" s="23">
        <v>2.5356430329999999</v>
      </c>
      <c r="F8189" s="23">
        <v>0.45609366000000001</v>
      </c>
      <c r="G8189" s="17">
        <v>0</v>
      </c>
      <c r="H8189" s="17">
        <v>1</v>
      </c>
      <c r="I8189" s="17">
        <v>0.78579340600000003</v>
      </c>
      <c r="J8189" s="17">
        <v>0.21369563</v>
      </c>
      <c r="K8189" s="17">
        <v>5.1099999999999995E-4</v>
      </c>
    </row>
    <row r="8190" spans="1:11" x14ac:dyDescent="0.45">
      <c r="A8190" s="10" t="s">
        <v>73</v>
      </c>
      <c r="B8190" s="20">
        <v>0.98499999999999999</v>
      </c>
      <c r="C8190" s="19">
        <v>2968</v>
      </c>
      <c r="D8190" s="19">
        <v>456.63840040000002</v>
      </c>
      <c r="E8190" s="23">
        <v>2.773395448</v>
      </c>
      <c r="F8190" s="23">
        <v>0.47502640099999999</v>
      </c>
      <c r="G8190" s="17">
        <v>0</v>
      </c>
      <c r="H8190" s="17">
        <v>1</v>
      </c>
      <c r="I8190" s="17">
        <v>0.78743346199999997</v>
      </c>
      <c r="J8190" s="17">
        <v>0.21206013100000001</v>
      </c>
      <c r="K8190" s="17">
        <v>5.0600000000000005E-4</v>
      </c>
    </row>
    <row r="8191" spans="1:11" x14ac:dyDescent="0.45">
      <c r="A8191" s="10" t="s">
        <v>73</v>
      </c>
      <c r="B8191" s="20">
        <v>0.98599999999999999</v>
      </c>
      <c r="C8191" s="19">
        <v>2971</v>
      </c>
      <c r="D8191" s="19">
        <v>465.11363230000001</v>
      </c>
      <c r="E8191" s="23">
        <v>2.8719616399999999</v>
      </c>
      <c r="F8191" s="23">
        <v>0.48413383900000001</v>
      </c>
      <c r="G8191" s="17">
        <v>0</v>
      </c>
      <c r="H8191" s="17">
        <v>1</v>
      </c>
      <c r="I8191" s="17">
        <v>0.78707687900000001</v>
      </c>
      <c r="J8191" s="17">
        <v>0.212417147</v>
      </c>
      <c r="K8191" s="17">
        <v>5.0600000000000005E-4</v>
      </c>
    </row>
    <row r="8192" spans="1:11" x14ac:dyDescent="0.45">
      <c r="A8192" s="10" t="s">
        <v>73</v>
      </c>
      <c r="B8192" s="20">
        <v>0.98699999999999999</v>
      </c>
      <c r="C8192" s="19">
        <v>2974</v>
      </c>
      <c r="D8192" s="19">
        <v>474.15078990000001</v>
      </c>
      <c r="E8192" s="23">
        <v>3.0409064269999999</v>
      </c>
      <c r="F8192" s="23">
        <v>0.49352265000000001</v>
      </c>
      <c r="G8192" s="17">
        <v>0</v>
      </c>
      <c r="H8192" s="17">
        <v>1</v>
      </c>
      <c r="I8192" s="17">
        <v>0.78791539099999996</v>
      </c>
      <c r="J8192" s="17">
        <v>0.211582942</v>
      </c>
      <c r="K8192" s="17">
        <v>5.0199999999999995E-4</v>
      </c>
    </row>
    <row r="8193" spans="1:11" x14ac:dyDescent="0.45">
      <c r="A8193" s="10" t="s">
        <v>73</v>
      </c>
      <c r="B8193" s="20">
        <v>0.98799999999999999</v>
      </c>
      <c r="C8193" s="19">
        <v>2977</v>
      </c>
      <c r="D8193" s="19">
        <v>484.28533470000002</v>
      </c>
      <c r="E8193" s="23">
        <v>3.4896679779999999</v>
      </c>
      <c r="F8193" s="23">
        <v>0.50358468599999995</v>
      </c>
      <c r="G8193" s="17">
        <v>0</v>
      </c>
      <c r="H8193" s="17">
        <v>1</v>
      </c>
      <c r="I8193" s="17">
        <v>0.78761587200000005</v>
      </c>
      <c r="J8193" s="17">
        <v>0.21188265100000001</v>
      </c>
      <c r="K8193" s="17">
        <v>5.0100000000000003E-4</v>
      </c>
    </row>
    <row r="8194" spans="1:11" x14ac:dyDescent="0.45">
      <c r="A8194" s="10" t="s">
        <v>73</v>
      </c>
      <c r="B8194" s="20">
        <v>0.98899999999999999</v>
      </c>
      <c r="C8194" s="19">
        <v>2980</v>
      </c>
      <c r="D8194" s="19">
        <v>495.31879170000002</v>
      </c>
      <c r="E8194" s="23">
        <v>3.8842446169999998</v>
      </c>
      <c r="F8194" s="23">
        <v>0.51968815499999998</v>
      </c>
      <c r="G8194" s="17">
        <v>0</v>
      </c>
      <c r="H8194" s="17">
        <v>1</v>
      </c>
      <c r="I8194" s="17">
        <v>0.790642332</v>
      </c>
      <c r="J8194" s="17">
        <v>0.20886333800000001</v>
      </c>
      <c r="K8194" s="17">
        <v>4.9399999999999997E-4</v>
      </c>
    </row>
    <row r="8195" spans="1:11" x14ac:dyDescent="0.45">
      <c r="A8195" s="10" t="s">
        <v>73</v>
      </c>
      <c r="B8195" s="20">
        <v>0.99</v>
      </c>
      <c r="C8195" s="19">
        <v>2983</v>
      </c>
      <c r="D8195" s="19">
        <v>507.9320323</v>
      </c>
      <c r="E8195" s="23">
        <v>4.3590211649999997</v>
      </c>
      <c r="F8195" s="23">
        <v>0.53235445599999998</v>
      </c>
      <c r="G8195" s="17">
        <v>0</v>
      </c>
      <c r="H8195" s="17">
        <v>1</v>
      </c>
      <c r="I8195" s="17">
        <v>0.79543155200000004</v>
      </c>
      <c r="J8195" s="17">
        <v>0.20408578799999999</v>
      </c>
      <c r="K8195" s="17">
        <v>4.8299999999999998E-4</v>
      </c>
    </row>
    <row r="8196" spans="1:11" x14ac:dyDescent="0.45">
      <c r="A8196" s="10" t="s">
        <v>73</v>
      </c>
      <c r="B8196" s="20">
        <v>0.99099999999999999</v>
      </c>
      <c r="C8196" s="19">
        <v>2986</v>
      </c>
      <c r="D8196" s="19">
        <v>522.98119440000005</v>
      </c>
      <c r="E8196" s="23">
        <v>5.1508814630000002</v>
      </c>
      <c r="F8196" s="23">
        <v>0.54702313400000002</v>
      </c>
      <c r="G8196" s="17">
        <v>0</v>
      </c>
      <c r="H8196" s="17">
        <v>1</v>
      </c>
      <c r="I8196" s="17">
        <v>0.79613676200000005</v>
      </c>
      <c r="J8196" s="17">
        <v>0.20338271699999999</v>
      </c>
      <c r="K8196" s="17">
        <v>4.8099999999999998E-4</v>
      </c>
    </row>
    <row r="8197" spans="1:11" x14ac:dyDescent="0.45">
      <c r="A8197" s="10" t="s">
        <v>73</v>
      </c>
      <c r="B8197" s="20">
        <v>0.99199999999999999</v>
      </c>
      <c r="C8197" s="19">
        <v>2989</v>
      </c>
      <c r="D8197" s="19">
        <v>540.7187917</v>
      </c>
      <c r="E8197" s="23">
        <v>6.3593291130000003</v>
      </c>
      <c r="F8197" s="23">
        <v>0.56480575</v>
      </c>
      <c r="G8197" s="17">
        <v>0</v>
      </c>
      <c r="H8197" s="17">
        <v>1</v>
      </c>
      <c r="I8197" s="17">
        <v>0.79822860200000001</v>
      </c>
      <c r="J8197" s="17">
        <v>0.201296116</v>
      </c>
      <c r="K8197" s="17">
        <v>4.75E-4</v>
      </c>
    </row>
    <row r="8198" spans="1:11" x14ac:dyDescent="0.45">
      <c r="A8198" s="10" t="s">
        <v>73</v>
      </c>
      <c r="B8198" s="20">
        <v>0.99299999999999999</v>
      </c>
      <c r="C8198" s="19">
        <v>2992</v>
      </c>
      <c r="D8198" s="19">
        <v>562.15824880000002</v>
      </c>
      <c r="E8198" s="23">
        <v>8.0608931980000005</v>
      </c>
      <c r="F8198" s="23">
        <v>0.59211055899999998</v>
      </c>
      <c r="G8198" s="17">
        <v>0</v>
      </c>
      <c r="H8198" s="17">
        <v>1</v>
      </c>
      <c r="I8198" s="17">
        <v>0.80045439900000004</v>
      </c>
      <c r="J8198" s="17">
        <v>0.199075787</v>
      </c>
      <c r="K8198" s="17">
        <v>4.6999999999999999E-4</v>
      </c>
    </row>
    <row r="8199" spans="1:11" x14ac:dyDescent="0.45">
      <c r="A8199" s="10" t="s">
        <v>73</v>
      </c>
      <c r="B8199" s="20">
        <v>0.99399999999999999</v>
      </c>
      <c r="C8199" s="19">
        <v>2995</v>
      </c>
      <c r="D8199" s="19">
        <v>588.75934610000002</v>
      </c>
      <c r="E8199" s="23">
        <v>9.0919764179999998</v>
      </c>
      <c r="F8199" s="23">
        <v>0.61832805999999996</v>
      </c>
      <c r="G8199" s="17">
        <v>0</v>
      </c>
      <c r="H8199" s="17">
        <v>1</v>
      </c>
      <c r="I8199" s="17">
        <v>0.80044022100000001</v>
      </c>
      <c r="J8199" s="17">
        <v>0.19909044300000001</v>
      </c>
      <c r="K8199" s="17">
        <v>4.6900000000000002E-4</v>
      </c>
    </row>
    <row r="8200" spans="1:11" x14ac:dyDescent="0.45">
      <c r="A8200" s="10" t="s">
        <v>73</v>
      </c>
      <c r="B8200" s="20">
        <v>0.995</v>
      </c>
      <c r="C8200" s="19">
        <v>2996</v>
      </c>
      <c r="D8200" s="19">
        <v>600.18401159999996</v>
      </c>
      <c r="E8200" s="23">
        <v>11.424665510000001</v>
      </c>
      <c r="F8200" s="23">
        <v>0.65396098899999999</v>
      </c>
      <c r="G8200" s="17">
        <v>0</v>
      </c>
      <c r="H8200" s="17">
        <v>1</v>
      </c>
      <c r="I8200" s="17">
        <v>0.80049195500000003</v>
      </c>
      <c r="J8200" s="17">
        <v>0.199038832</v>
      </c>
      <c r="K8200" s="17">
        <v>4.6900000000000002E-4</v>
      </c>
    </row>
    <row r="8201" spans="1:11" x14ac:dyDescent="0.45">
      <c r="A8201" s="10" t="s">
        <v>73</v>
      </c>
      <c r="B8201" s="20">
        <v>0.997</v>
      </c>
      <c r="C8201" s="19">
        <v>3004</v>
      </c>
      <c r="D8201" s="19">
        <v>703.39355220000004</v>
      </c>
      <c r="E8201" s="23">
        <v>13.508402759999999</v>
      </c>
      <c r="F8201" s="23">
        <v>0.67119379700000004</v>
      </c>
      <c r="G8201" s="17">
        <v>0</v>
      </c>
      <c r="H8201" s="17">
        <v>1</v>
      </c>
      <c r="I8201" s="17">
        <v>0.84157567099999997</v>
      </c>
      <c r="J8201" s="17">
        <v>0.158051738</v>
      </c>
      <c r="K8201" s="17">
        <v>3.7300000000000001E-4</v>
      </c>
    </row>
    <row r="8202" spans="1:11" x14ac:dyDescent="0.45">
      <c r="A8202" s="10" t="s">
        <v>73</v>
      </c>
      <c r="B8202" s="20">
        <v>0.999</v>
      </c>
      <c r="C8202" s="19">
        <v>3010</v>
      </c>
      <c r="D8202" s="19">
        <v>810.70837200000005</v>
      </c>
      <c r="E8202" s="23">
        <v>26.46353427</v>
      </c>
      <c r="F8202" s="23">
        <v>0.80095505700000003</v>
      </c>
      <c r="G8202" s="17">
        <v>0</v>
      </c>
      <c r="H8202" s="17">
        <v>1</v>
      </c>
      <c r="I8202" s="17">
        <v>0.85508790099999998</v>
      </c>
      <c r="J8202" s="17">
        <v>0.14457128599999999</v>
      </c>
      <c r="K8202" s="17">
        <v>3.4099999999999999E-4</v>
      </c>
    </row>
    <row r="8203" spans="1:11" x14ac:dyDescent="0.45">
      <c r="A8203" s="10" t="s">
        <v>73</v>
      </c>
      <c r="B8203" s="20">
        <v>1</v>
      </c>
      <c r="C8203" s="19">
        <v>3011</v>
      </c>
      <c r="D8203" s="19">
        <v>859.70923860000005</v>
      </c>
      <c r="E8203" s="23">
        <v>49.000866629999997</v>
      </c>
      <c r="F8203" s="23">
        <v>1.005874114</v>
      </c>
      <c r="G8203" s="17">
        <v>0</v>
      </c>
      <c r="H8203" s="17">
        <v>1</v>
      </c>
      <c r="I8203" s="17">
        <v>0.86678954500000005</v>
      </c>
      <c r="J8203" s="17">
        <v>0.13289716300000001</v>
      </c>
      <c r="K8203" s="17">
        <v>3.1300000000000002E-4</v>
      </c>
    </row>
    <row r="8204" spans="1:11" x14ac:dyDescent="0.45">
      <c r="A8204" s="10" t="s">
        <v>75</v>
      </c>
      <c r="B8204" s="20">
        <v>0</v>
      </c>
      <c r="C8204" s="19">
        <v>21</v>
      </c>
      <c r="D8204" s="19">
        <v>4.9099999999999998E-2</v>
      </c>
      <c r="E8204" s="23">
        <v>5.1399999999999996E-3</v>
      </c>
      <c r="F8204" s="23">
        <v>3.0200000000000001E-3</v>
      </c>
      <c r="G8204" s="17">
        <v>0</v>
      </c>
      <c r="H8204" s="17">
        <v>1</v>
      </c>
      <c r="I8204" s="17">
        <v>0.915251339</v>
      </c>
      <c r="J8204" s="17">
        <v>8.4699999999999998E-2</v>
      </c>
      <c r="K8204" s="17">
        <v>0</v>
      </c>
    </row>
    <row r="8205" spans="1:11" x14ac:dyDescent="0.45">
      <c r="A8205" s="10" t="s">
        <v>75</v>
      </c>
      <c r="B8205" s="20">
        <v>0.01</v>
      </c>
      <c r="C8205" s="19">
        <v>56</v>
      </c>
      <c r="D8205" s="19">
        <v>0.28869874000000001</v>
      </c>
      <c r="E8205" s="23">
        <v>8.1600000000000006E-3</v>
      </c>
      <c r="F8205" s="23">
        <v>6.8500000000000002E-3</v>
      </c>
      <c r="G8205" s="17">
        <v>0</v>
      </c>
      <c r="H8205" s="17">
        <v>1</v>
      </c>
      <c r="I8205" s="17">
        <v>0.55749024000000003</v>
      </c>
      <c r="J8205" s="17">
        <v>1.2500000000000001E-2</v>
      </c>
      <c r="K8205" s="17">
        <v>0.43004631300000001</v>
      </c>
    </row>
    <row r="8206" spans="1:11" x14ac:dyDescent="0.45">
      <c r="A8206" s="10" t="s">
        <v>75</v>
      </c>
      <c r="B8206" s="20">
        <v>0.02</v>
      </c>
      <c r="C8206" s="19">
        <v>104</v>
      </c>
      <c r="D8206" s="19">
        <v>0.69068657300000003</v>
      </c>
      <c r="E8206" s="23">
        <v>9.0900000000000009E-3</v>
      </c>
      <c r="F8206" s="23">
        <v>8.3400000000000002E-3</v>
      </c>
      <c r="G8206" s="17">
        <v>0</v>
      </c>
      <c r="H8206" s="17">
        <v>1</v>
      </c>
      <c r="I8206" s="17">
        <v>0.30147413499999998</v>
      </c>
      <c r="J8206" s="17">
        <v>5.0200000000000002E-3</v>
      </c>
      <c r="K8206" s="17">
        <v>0.69351052499999999</v>
      </c>
    </row>
    <row r="8207" spans="1:11" x14ac:dyDescent="0.45">
      <c r="A8207" s="10" t="s">
        <v>75</v>
      </c>
      <c r="B8207" s="20">
        <v>0.03</v>
      </c>
      <c r="C8207" s="19">
        <v>151</v>
      </c>
      <c r="D8207" s="19">
        <v>1.1607149830000001</v>
      </c>
      <c r="E8207" s="23">
        <v>1.1599999999999999E-2</v>
      </c>
      <c r="F8207" s="23">
        <v>9.9699999999999997E-3</v>
      </c>
      <c r="G8207" s="17">
        <v>0</v>
      </c>
      <c r="H8207" s="17">
        <v>1</v>
      </c>
      <c r="I8207" s="17">
        <v>0.35492044299999997</v>
      </c>
      <c r="J8207" s="17">
        <v>3.2100000000000002E-3</v>
      </c>
      <c r="K8207" s="17">
        <v>0.641866889</v>
      </c>
    </row>
    <row r="8208" spans="1:11" x14ac:dyDescent="0.45">
      <c r="A8208" s="10" t="s">
        <v>75</v>
      </c>
      <c r="B8208" s="20">
        <v>0.04</v>
      </c>
      <c r="C8208" s="19">
        <v>198</v>
      </c>
      <c r="D8208" s="19">
        <v>1.7565371350000001</v>
      </c>
      <c r="E8208" s="23">
        <v>1.38E-2</v>
      </c>
      <c r="F8208" s="23">
        <v>1.24E-2</v>
      </c>
      <c r="G8208" s="17">
        <v>0</v>
      </c>
      <c r="H8208" s="17">
        <v>1</v>
      </c>
      <c r="I8208" s="17">
        <v>0.30783334699999998</v>
      </c>
      <c r="J8208" s="17">
        <v>2.48E-3</v>
      </c>
      <c r="K8208" s="17">
        <v>0.68968820500000005</v>
      </c>
    </row>
    <row r="8209" spans="1:11" x14ac:dyDescent="0.45">
      <c r="A8209" s="10" t="s">
        <v>75</v>
      </c>
      <c r="B8209" s="20">
        <v>0.05</v>
      </c>
      <c r="C8209" s="19">
        <v>226</v>
      </c>
      <c r="D8209" s="19">
        <v>2.2003486579999998</v>
      </c>
      <c r="E8209" s="23">
        <v>1.78E-2</v>
      </c>
      <c r="F8209" s="23">
        <v>1.4E-2</v>
      </c>
      <c r="G8209" s="17">
        <v>0</v>
      </c>
      <c r="H8209" s="17">
        <v>1</v>
      </c>
      <c r="I8209" s="17">
        <v>0.39406200200000002</v>
      </c>
      <c r="J8209" s="17">
        <v>2.2000000000000001E-3</v>
      </c>
      <c r="K8209" s="17">
        <v>0.60374082799999995</v>
      </c>
    </row>
    <row r="8210" spans="1:11" x14ac:dyDescent="0.45">
      <c r="A8210" s="10" t="s">
        <v>75</v>
      </c>
      <c r="B8210" s="20">
        <v>0.06</v>
      </c>
      <c r="C8210" s="19">
        <v>287</v>
      </c>
      <c r="D8210" s="19">
        <v>3.3143808739999998</v>
      </c>
      <c r="E8210" s="23">
        <v>1.9400000000000001E-2</v>
      </c>
      <c r="F8210" s="23">
        <v>1.78E-2</v>
      </c>
      <c r="G8210" s="17">
        <v>0</v>
      </c>
      <c r="H8210" s="17">
        <v>1</v>
      </c>
      <c r="I8210" s="17">
        <v>0.385654567</v>
      </c>
      <c r="J8210" s="17">
        <v>0.209331241</v>
      </c>
      <c r="K8210" s="17">
        <v>0.405014192</v>
      </c>
    </row>
    <row r="8211" spans="1:11" x14ac:dyDescent="0.45">
      <c r="A8211" s="10" t="s">
        <v>75</v>
      </c>
      <c r="B8211" s="20">
        <v>7.0000000000000007E-2</v>
      </c>
      <c r="C8211" s="19">
        <v>327</v>
      </c>
      <c r="D8211" s="19">
        <v>4.1947954660000004</v>
      </c>
      <c r="E8211" s="23">
        <v>2.4299999999999999E-2</v>
      </c>
      <c r="F8211" s="23">
        <v>1.95E-2</v>
      </c>
      <c r="G8211" s="17">
        <v>0</v>
      </c>
      <c r="H8211" s="17">
        <v>1</v>
      </c>
      <c r="I8211" s="17">
        <v>0.480026126</v>
      </c>
      <c r="J8211" s="17">
        <v>0.201516365</v>
      </c>
      <c r="K8211" s="17">
        <v>0.318457508</v>
      </c>
    </row>
    <row r="8212" spans="1:11" x14ac:dyDescent="0.45">
      <c r="A8212" s="10" t="s">
        <v>75</v>
      </c>
      <c r="B8212" s="20">
        <v>0.08</v>
      </c>
      <c r="C8212" s="19">
        <v>346</v>
      </c>
      <c r="D8212" s="19">
        <v>4.6651456810000003</v>
      </c>
      <c r="E8212" s="23">
        <v>2.5399999999999999E-2</v>
      </c>
      <c r="F8212" s="23">
        <v>2.1399999999999999E-2</v>
      </c>
      <c r="G8212" s="17">
        <v>0</v>
      </c>
      <c r="H8212" s="17">
        <v>1</v>
      </c>
      <c r="I8212" s="17">
        <v>0.52181846600000004</v>
      </c>
      <c r="J8212" s="17">
        <v>0.185319705</v>
      </c>
      <c r="K8212" s="17">
        <v>0.29286182999999999</v>
      </c>
    </row>
    <row r="8213" spans="1:11" x14ac:dyDescent="0.45">
      <c r="A8213" s="10" t="s">
        <v>75</v>
      </c>
      <c r="B8213" s="20">
        <v>0.09</v>
      </c>
      <c r="C8213" s="19">
        <v>418</v>
      </c>
      <c r="D8213" s="19">
        <v>6.5164148580000001</v>
      </c>
      <c r="E8213" s="23">
        <v>2.6100000000000002E-2</v>
      </c>
      <c r="F8213" s="23">
        <v>2.52E-2</v>
      </c>
      <c r="G8213" s="17">
        <v>0</v>
      </c>
      <c r="H8213" s="17">
        <v>1</v>
      </c>
      <c r="I8213" s="17">
        <v>0.38102740000000002</v>
      </c>
      <c r="J8213" s="17">
        <v>0.129914111</v>
      </c>
      <c r="K8213" s="17">
        <v>0.48905848899999999</v>
      </c>
    </row>
    <row r="8214" spans="1:11" x14ac:dyDescent="0.45">
      <c r="A8214" s="10" t="s">
        <v>75</v>
      </c>
      <c r="B8214" s="20">
        <v>0.1</v>
      </c>
      <c r="C8214" s="19">
        <v>464</v>
      </c>
      <c r="D8214" s="19">
        <v>7.8808729739999999</v>
      </c>
      <c r="E8214" s="23">
        <v>3.2000000000000001E-2</v>
      </c>
      <c r="F8214" s="23">
        <v>2.7E-2</v>
      </c>
      <c r="G8214" s="17">
        <v>0</v>
      </c>
      <c r="H8214" s="17">
        <v>1</v>
      </c>
      <c r="I8214" s="17">
        <v>0.41142637599999998</v>
      </c>
      <c r="J8214" s="17">
        <v>0.118087122</v>
      </c>
      <c r="K8214" s="17">
        <v>0.47048650199999997</v>
      </c>
    </row>
    <row r="8215" spans="1:11" x14ac:dyDescent="0.45">
      <c r="A8215" s="10" t="s">
        <v>75</v>
      </c>
      <c r="B8215" s="20">
        <v>0.11</v>
      </c>
      <c r="C8215" s="19">
        <v>504</v>
      </c>
      <c r="D8215" s="19">
        <v>9.2236802480000009</v>
      </c>
      <c r="E8215" s="23">
        <v>3.5400000000000001E-2</v>
      </c>
      <c r="F8215" s="23">
        <v>2.87E-2</v>
      </c>
      <c r="G8215" s="17">
        <v>0</v>
      </c>
      <c r="H8215" s="17">
        <v>1</v>
      </c>
      <c r="I8215" s="17">
        <v>0.49481673599999998</v>
      </c>
      <c r="J8215" s="17">
        <v>0.101829401</v>
      </c>
      <c r="K8215" s="17">
        <v>0.40335386299999998</v>
      </c>
    </row>
    <row r="8216" spans="1:11" x14ac:dyDescent="0.45">
      <c r="A8216" s="10" t="s">
        <v>75</v>
      </c>
      <c r="B8216" s="20">
        <v>0.12</v>
      </c>
      <c r="C8216" s="19">
        <v>551</v>
      </c>
      <c r="D8216" s="19">
        <v>11.04316382</v>
      </c>
      <c r="E8216" s="23">
        <v>4.1399999999999999E-2</v>
      </c>
      <c r="F8216" s="23">
        <v>3.0499999999999999E-2</v>
      </c>
      <c r="G8216" s="17">
        <v>0</v>
      </c>
      <c r="H8216" s="17">
        <v>1</v>
      </c>
      <c r="I8216" s="17">
        <v>0.49343823599999997</v>
      </c>
      <c r="J8216" s="17">
        <v>0.113451248</v>
      </c>
      <c r="K8216" s="17">
        <v>0.39311051499999999</v>
      </c>
    </row>
    <row r="8217" spans="1:11" x14ac:dyDescent="0.45">
      <c r="A8217" s="10" t="s">
        <v>75</v>
      </c>
      <c r="B8217" s="20">
        <v>0.13</v>
      </c>
      <c r="C8217" s="19">
        <v>595</v>
      </c>
      <c r="D8217" s="19">
        <v>13.00124733</v>
      </c>
      <c r="E8217" s="23">
        <v>4.7300000000000002E-2</v>
      </c>
      <c r="F8217" s="23">
        <v>3.78E-2</v>
      </c>
      <c r="G8217" s="17">
        <v>0</v>
      </c>
      <c r="H8217" s="17">
        <v>1</v>
      </c>
      <c r="I8217" s="17">
        <v>0.52440391799999997</v>
      </c>
      <c r="J8217" s="17">
        <v>0.14298313000000001</v>
      </c>
      <c r="K8217" s="17">
        <v>0.33261295200000002</v>
      </c>
    </row>
    <row r="8218" spans="1:11" x14ac:dyDescent="0.45">
      <c r="A8218" s="10" t="s">
        <v>75</v>
      </c>
      <c r="B8218" s="20">
        <v>0.14000000000000001</v>
      </c>
      <c r="C8218" s="19">
        <v>645</v>
      </c>
      <c r="D8218" s="19">
        <v>15.54167253</v>
      </c>
      <c r="E8218" s="23">
        <v>5.4600000000000003E-2</v>
      </c>
      <c r="F8218" s="23">
        <v>4.2900000000000001E-2</v>
      </c>
      <c r="G8218" s="17">
        <v>0</v>
      </c>
      <c r="H8218" s="17">
        <v>1</v>
      </c>
      <c r="I8218" s="17">
        <v>0.57888343900000006</v>
      </c>
      <c r="J8218" s="17">
        <v>0.126601989</v>
      </c>
      <c r="K8218" s="17">
        <v>0.29451457199999997</v>
      </c>
    </row>
    <row r="8219" spans="1:11" x14ac:dyDescent="0.45">
      <c r="A8219" s="10" t="s">
        <v>75</v>
      </c>
      <c r="B8219" s="20">
        <v>0.15</v>
      </c>
      <c r="C8219" s="19">
        <v>685</v>
      </c>
      <c r="D8219" s="19">
        <v>17.835327639999999</v>
      </c>
      <c r="E8219" s="23">
        <v>6.0100000000000001E-2</v>
      </c>
      <c r="F8219" s="23">
        <v>4.7199999999999999E-2</v>
      </c>
      <c r="G8219" s="17">
        <v>0</v>
      </c>
      <c r="H8219" s="17">
        <v>1</v>
      </c>
      <c r="I8219" s="17">
        <v>0.60200944899999997</v>
      </c>
      <c r="J8219" s="17">
        <v>0.12872161500000001</v>
      </c>
      <c r="K8219" s="17">
        <v>0.26926893600000001</v>
      </c>
    </row>
    <row r="8220" spans="1:11" x14ac:dyDescent="0.45">
      <c r="A8220" s="10" t="s">
        <v>75</v>
      </c>
      <c r="B8220" s="20">
        <v>0.16</v>
      </c>
      <c r="C8220" s="19">
        <v>729</v>
      </c>
      <c r="D8220" s="19">
        <v>20.57732794</v>
      </c>
      <c r="E8220" s="23">
        <v>6.4699999999999994E-2</v>
      </c>
      <c r="F8220" s="23">
        <v>5.2499999999999998E-2</v>
      </c>
      <c r="G8220" s="17">
        <v>0</v>
      </c>
      <c r="H8220" s="17">
        <v>1</v>
      </c>
      <c r="I8220" s="17">
        <v>0.63021538399999999</v>
      </c>
      <c r="J8220" s="17">
        <v>0.13120607500000001</v>
      </c>
      <c r="K8220" s="17">
        <v>0.23857854100000001</v>
      </c>
    </row>
    <row r="8221" spans="1:11" x14ac:dyDescent="0.45">
      <c r="A8221" s="10" t="s">
        <v>75</v>
      </c>
      <c r="B8221" s="20">
        <v>0.17</v>
      </c>
      <c r="C8221" s="19">
        <v>769</v>
      </c>
      <c r="D8221" s="19">
        <v>23.26842186</v>
      </c>
      <c r="E8221" s="23">
        <v>7.0199999999999999E-2</v>
      </c>
      <c r="F8221" s="23">
        <v>5.7200000000000001E-2</v>
      </c>
      <c r="G8221" s="17">
        <v>0</v>
      </c>
      <c r="H8221" s="17">
        <v>1</v>
      </c>
      <c r="I8221" s="17">
        <v>0.66237862300000006</v>
      </c>
      <c r="J8221" s="17">
        <v>0.12063031</v>
      </c>
      <c r="K8221" s="17">
        <v>0.21699106700000001</v>
      </c>
    </row>
    <row r="8222" spans="1:11" x14ac:dyDescent="0.45">
      <c r="A8222" s="10" t="s">
        <v>75</v>
      </c>
      <c r="B8222" s="20">
        <v>0.18</v>
      </c>
      <c r="C8222" s="19">
        <v>816</v>
      </c>
      <c r="D8222" s="19">
        <v>26.69404716</v>
      </c>
      <c r="E8222" s="23">
        <v>7.7399999999999997E-2</v>
      </c>
      <c r="F8222" s="23">
        <v>6.2700000000000006E-2</v>
      </c>
      <c r="G8222" s="17">
        <v>0</v>
      </c>
      <c r="H8222" s="17">
        <v>1</v>
      </c>
      <c r="I8222" s="17">
        <v>0.68893331400000002</v>
      </c>
      <c r="J8222" s="17">
        <v>0.113991037</v>
      </c>
      <c r="K8222" s="17">
        <v>0.19707564899999999</v>
      </c>
    </row>
    <row r="8223" spans="1:11" x14ac:dyDescent="0.45">
      <c r="A8223" s="10" t="s">
        <v>75</v>
      </c>
      <c r="B8223" s="20">
        <v>0.19</v>
      </c>
      <c r="C8223" s="19">
        <v>861</v>
      </c>
      <c r="D8223" s="19">
        <v>30.367788789999999</v>
      </c>
      <c r="E8223" s="23">
        <v>8.7400000000000005E-2</v>
      </c>
      <c r="F8223" s="23">
        <v>6.8000000000000005E-2</v>
      </c>
      <c r="G8223" s="17">
        <v>0</v>
      </c>
      <c r="H8223" s="17">
        <v>1</v>
      </c>
      <c r="I8223" s="17">
        <v>0.690379623</v>
      </c>
      <c r="J8223" s="17">
        <v>0.12202903</v>
      </c>
      <c r="K8223" s="17">
        <v>0.18759134799999999</v>
      </c>
    </row>
    <row r="8224" spans="1:11" x14ac:dyDescent="0.45">
      <c r="A8224" s="10" t="s">
        <v>75</v>
      </c>
      <c r="B8224" s="20">
        <v>0.2</v>
      </c>
      <c r="C8224" s="19">
        <v>906</v>
      </c>
      <c r="D8224" s="19">
        <v>34.487065440000002</v>
      </c>
      <c r="E8224" s="23">
        <v>9.3600000000000003E-2</v>
      </c>
      <c r="F8224" s="23">
        <v>7.3700000000000002E-2</v>
      </c>
      <c r="G8224" s="17">
        <v>0</v>
      </c>
      <c r="H8224" s="17">
        <v>1</v>
      </c>
      <c r="I8224" s="17">
        <v>0.72061014199999995</v>
      </c>
      <c r="J8224" s="17">
        <v>0.115342899</v>
      </c>
      <c r="K8224" s="17">
        <v>0.16404695899999999</v>
      </c>
    </row>
    <row r="8225" spans="1:11" x14ac:dyDescent="0.45">
      <c r="A8225" s="10" t="s">
        <v>75</v>
      </c>
      <c r="B8225" s="20">
        <v>0.21</v>
      </c>
      <c r="C8225" s="19">
        <v>922</v>
      </c>
      <c r="D8225" s="19">
        <v>35.987985199999997</v>
      </c>
      <c r="E8225" s="23">
        <v>9.4200000000000006E-2</v>
      </c>
      <c r="F8225" s="23">
        <v>7.6499999999999999E-2</v>
      </c>
      <c r="G8225" s="17">
        <v>0</v>
      </c>
      <c r="H8225" s="17">
        <v>1</v>
      </c>
      <c r="I8225" s="17">
        <v>0.73746712299999995</v>
      </c>
      <c r="J8225" s="17">
        <v>0.108613236</v>
      </c>
      <c r="K8225" s="17">
        <v>0.153919641</v>
      </c>
    </row>
    <row r="8226" spans="1:11" x14ac:dyDescent="0.45">
      <c r="A8226" s="10" t="s">
        <v>75</v>
      </c>
      <c r="B8226" s="20">
        <v>0.22</v>
      </c>
      <c r="C8226" s="19">
        <v>994</v>
      </c>
      <c r="D8226" s="19">
        <v>42.886524540000003</v>
      </c>
      <c r="E8226" s="23">
        <v>0.102504757</v>
      </c>
      <c r="F8226" s="23">
        <v>8.4599999999999995E-2</v>
      </c>
      <c r="G8226" s="17">
        <v>0</v>
      </c>
      <c r="H8226" s="17">
        <v>1</v>
      </c>
      <c r="I8226" s="17">
        <v>0.77794020799999997</v>
      </c>
      <c r="J8226" s="17">
        <v>9.5699999999999993E-2</v>
      </c>
      <c r="K8226" s="17">
        <v>0.12636597699999999</v>
      </c>
    </row>
    <row r="8227" spans="1:11" x14ac:dyDescent="0.45">
      <c r="A8227" s="10" t="s">
        <v>75</v>
      </c>
      <c r="B8227" s="20">
        <v>0.23</v>
      </c>
      <c r="C8227" s="19">
        <v>1043</v>
      </c>
      <c r="D8227" s="19">
        <v>48.221631819999999</v>
      </c>
      <c r="E8227" s="23">
        <v>0.11207634</v>
      </c>
      <c r="F8227" s="23">
        <v>9.1399999999999995E-2</v>
      </c>
      <c r="G8227" s="17">
        <v>0</v>
      </c>
      <c r="H8227" s="17">
        <v>1</v>
      </c>
      <c r="I8227" s="17">
        <v>0.78047711799999997</v>
      </c>
      <c r="J8227" s="17">
        <v>9.5000000000000001E-2</v>
      </c>
      <c r="K8227" s="17">
        <v>0.124517987</v>
      </c>
    </row>
    <row r="8228" spans="1:11" x14ac:dyDescent="0.45">
      <c r="A8228" s="10" t="s">
        <v>75</v>
      </c>
      <c r="B8228" s="20">
        <v>0.24</v>
      </c>
      <c r="C8228" s="19">
        <v>1082</v>
      </c>
      <c r="D8228" s="19">
        <v>52.778382860000001</v>
      </c>
      <c r="E8228" s="23">
        <v>0.12023386899999999</v>
      </c>
      <c r="F8228" s="23">
        <v>9.69E-2</v>
      </c>
      <c r="G8228" s="17">
        <v>0</v>
      </c>
      <c r="H8228" s="17">
        <v>1</v>
      </c>
      <c r="I8228" s="17">
        <v>0.78754402300000004</v>
      </c>
      <c r="J8228" s="17">
        <v>9.5399999999999999E-2</v>
      </c>
      <c r="K8228" s="17">
        <v>0.117075542</v>
      </c>
    </row>
    <row r="8229" spans="1:11" x14ac:dyDescent="0.45">
      <c r="A8229" s="10" t="s">
        <v>75</v>
      </c>
      <c r="B8229" s="20">
        <v>0.25</v>
      </c>
      <c r="C8229" s="19">
        <v>1125</v>
      </c>
      <c r="D8229" s="19">
        <v>58.10161094</v>
      </c>
      <c r="E8229" s="23">
        <v>0.12783188100000001</v>
      </c>
      <c r="F8229" s="23">
        <v>0.103431754</v>
      </c>
      <c r="G8229" s="17">
        <v>0</v>
      </c>
      <c r="H8229" s="17">
        <v>1</v>
      </c>
      <c r="I8229" s="17">
        <v>0.79147726900000004</v>
      </c>
      <c r="J8229" s="17">
        <v>9.8199999999999996E-2</v>
      </c>
      <c r="K8229" s="17">
        <v>0.110283779</v>
      </c>
    </row>
    <row r="8230" spans="1:11" x14ac:dyDescent="0.45">
      <c r="A8230" s="10" t="s">
        <v>75</v>
      </c>
      <c r="B8230" s="20">
        <v>0.26</v>
      </c>
      <c r="C8230" s="19">
        <v>1167</v>
      </c>
      <c r="D8230" s="19">
        <v>63.584446730000003</v>
      </c>
      <c r="E8230" s="23">
        <v>0.13476036699999999</v>
      </c>
      <c r="F8230" s="23">
        <v>0.109380599</v>
      </c>
      <c r="G8230" s="17">
        <v>0</v>
      </c>
      <c r="H8230" s="17">
        <v>1</v>
      </c>
      <c r="I8230" s="17">
        <v>0.79042468499999996</v>
      </c>
      <c r="J8230" s="17">
        <v>0.10198330999999999</v>
      </c>
      <c r="K8230" s="17">
        <v>0.107592005</v>
      </c>
    </row>
    <row r="8231" spans="1:11" x14ac:dyDescent="0.45">
      <c r="A8231" s="10" t="s">
        <v>75</v>
      </c>
      <c r="B8231" s="20">
        <v>0.27</v>
      </c>
      <c r="C8231" s="19">
        <v>1215</v>
      </c>
      <c r="D8231" s="19">
        <v>70.119627030000004</v>
      </c>
      <c r="E8231" s="23">
        <v>0.13973300299999999</v>
      </c>
      <c r="F8231" s="23">
        <v>0.11493022899999999</v>
      </c>
      <c r="G8231" s="17">
        <v>0</v>
      </c>
      <c r="H8231" s="17">
        <v>1</v>
      </c>
      <c r="I8231" s="17">
        <v>0.80285183599999999</v>
      </c>
      <c r="J8231" s="17">
        <v>9.5899999999999999E-2</v>
      </c>
      <c r="K8231" s="17">
        <v>0.101260636</v>
      </c>
    </row>
    <row r="8232" spans="1:11" x14ac:dyDescent="0.45">
      <c r="A8232" s="10" t="s">
        <v>75</v>
      </c>
      <c r="B8232" s="20">
        <v>0.28000000000000003</v>
      </c>
      <c r="C8232" s="19">
        <v>1263</v>
      </c>
      <c r="D8232" s="19">
        <v>77.289821520000004</v>
      </c>
      <c r="E8232" s="23">
        <v>0.157066182</v>
      </c>
      <c r="F8232" s="23">
        <v>0.12070170600000001</v>
      </c>
      <c r="G8232" s="17">
        <v>0</v>
      </c>
      <c r="H8232" s="17">
        <v>1</v>
      </c>
      <c r="I8232" s="17">
        <v>0.79750312000000001</v>
      </c>
      <c r="J8232" s="17">
        <v>0.110699109</v>
      </c>
      <c r="K8232" s="17">
        <v>9.1800000000000007E-2</v>
      </c>
    </row>
    <row r="8233" spans="1:11" x14ac:dyDescent="0.45">
      <c r="A8233" s="10" t="s">
        <v>75</v>
      </c>
      <c r="B8233" s="20">
        <v>0.28999999999999998</v>
      </c>
      <c r="C8233" s="19">
        <v>1308</v>
      </c>
      <c r="D8233" s="19">
        <v>84.752031419999994</v>
      </c>
      <c r="E8233" s="23">
        <v>0.17350184799999999</v>
      </c>
      <c r="F8233" s="23">
        <v>0.129907156</v>
      </c>
      <c r="G8233" s="17">
        <v>0</v>
      </c>
      <c r="H8233" s="17">
        <v>1</v>
      </c>
      <c r="I8233" s="17">
        <v>0.80319217099999995</v>
      </c>
      <c r="J8233" s="17">
        <v>0.109188915</v>
      </c>
      <c r="K8233" s="17">
        <v>8.7599999999999997E-2</v>
      </c>
    </row>
    <row r="8234" spans="1:11" x14ac:dyDescent="0.45">
      <c r="A8234" s="10" t="s">
        <v>75</v>
      </c>
      <c r="B8234" s="20">
        <v>0.3</v>
      </c>
      <c r="C8234" s="19">
        <v>1347</v>
      </c>
      <c r="D8234" s="19">
        <v>91.660980159999994</v>
      </c>
      <c r="E8234" s="23">
        <v>0.18010346299999999</v>
      </c>
      <c r="F8234" s="23">
        <v>0.13861809999999999</v>
      </c>
      <c r="G8234" s="17">
        <v>0</v>
      </c>
      <c r="H8234" s="17">
        <v>1</v>
      </c>
      <c r="I8234" s="17">
        <v>0.81114725899999995</v>
      </c>
      <c r="J8234" s="17">
        <v>0.10483519600000001</v>
      </c>
      <c r="K8234" s="17">
        <v>8.4000000000000005E-2</v>
      </c>
    </row>
    <row r="8235" spans="1:11" x14ac:dyDescent="0.45">
      <c r="A8235" s="10" t="s">
        <v>75</v>
      </c>
      <c r="B8235" s="20">
        <v>0.31</v>
      </c>
      <c r="C8235" s="19">
        <v>1389</v>
      </c>
      <c r="D8235" s="19">
        <v>99.541176309999997</v>
      </c>
      <c r="E8235" s="23">
        <v>0.194340981</v>
      </c>
      <c r="F8235" s="23">
        <v>0.147438984</v>
      </c>
      <c r="G8235" s="17">
        <v>0</v>
      </c>
      <c r="H8235" s="17">
        <v>1</v>
      </c>
      <c r="I8235" s="17">
        <v>0.82207616800000005</v>
      </c>
      <c r="J8235" s="17">
        <v>9.9099999999999994E-2</v>
      </c>
      <c r="K8235" s="17">
        <v>7.8799999999999995E-2</v>
      </c>
    </row>
    <row r="8236" spans="1:11" x14ac:dyDescent="0.45">
      <c r="A8236" s="10" t="s">
        <v>75</v>
      </c>
      <c r="B8236" s="20">
        <v>0.32</v>
      </c>
      <c r="C8236" s="19">
        <v>1436</v>
      </c>
      <c r="D8236" s="19">
        <v>108.9148378</v>
      </c>
      <c r="E8236" s="23">
        <v>0.203402204</v>
      </c>
      <c r="F8236" s="23">
        <v>0.156944159</v>
      </c>
      <c r="G8236" s="17">
        <v>0</v>
      </c>
      <c r="H8236" s="17">
        <v>1</v>
      </c>
      <c r="I8236" s="17">
        <v>0.82533540000000005</v>
      </c>
      <c r="J8236" s="17">
        <v>0.10037554799999999</v>
      </c>
      <c r="K8236" s="17">
        <v>7.4300000000000005E-2</v>
      </c>
    </row>
    <row r="8237" spans="1:11" x14ac:dyDescent="0.45">
      <c r="A8237" s="10" t="s">
        <v>75</v>
      </c>
      <c r="B8237" s="20">
        <v>0.33</v>
      </c>
      <c r="C8237" s="19">
        <v>1479</v>
      </c>
      <c r="D8237" s="19">
        <v>117.8186307</v>
      </c>
      <c r="E8237" s="23">
        <v>0.213951483</v>
      </c>
      <c r="F8237" s="23">
        <v>0.165873038</v>
      </c>
      <c r="G8237" s="17">
        <v>0</v>
      </c>
      <c r="H8237" s="17">
        <v>1</v>
      </c>
      <c r="I8237" s="17">
        <v>0.83355596600000004</v>
      </c>
      <c r="J8237" s="17">
        <v>9.6199999999999994E-2</v>
      </c>
      <c r="K8237" s="17">
        <v>7.0199999999999999E-2</v>
      </c>
    </row>
    <row r="8238" spans="1:11" x14ac:dyDescent="0.45">
      <c r="A8238" s="10" t="s">
        <v>75</v>
      </c>
      <c r="B8238" s="20">
        <v>0.34</v>
      </c>
      <c r="C8238" s="19">
        <v>1524</v>
      </c>
      <c r="D8238" s="19">
        <v>127.7137208</v>
      </c>
      <c r="E8238" s="23">
        <v>0.223393439</v>
      </c>
      <c r="F8238" s="23">
        <v>0.175502979</v>
      </c>
      <c r="G8238" s="17">
        <v>0</v>
      </c>
      <c r="H8238" s="17">
        <v>1</v>
      </c>
      <c r="I8238" s="17">
        <v>0.84138513800000003</v>
      </c>
      <c r="J8238" s="17">
        <v>9.2200000000000004E-2</v>
      </c>
      <c r="K8238" s="17">
        <v>6.6400000000000001E-2</v>
      </c>
    </row>
    <row r="8239" spans="1:11" x14ac:dyDescent="0.45">
      <c r="A8239" s="10" t="s">
        <v>75</v>
      </c>
      <c r="B8239" s="20">
        <v>0.35</v>
      </c>
      <c r="C8239" s="19">
        <v>1567</v>
      </c>
      <c r="D8239" s="19">
        <v>137.5998554</v>
      </c>
      <c r="E8239" s="23">
        <v>0.235780984</v>
      </c>
      <c r="F8239" s="23">
        <v>0.18465757399999999</v>
      </c>
      <c r="G8239" s="17">
        <v>0</v>
      </c>
      <c r="H8239" s="17">
        <v>1</v>
      </c>
      <c r="I8239" s="17">
        <v>0.848746746</v>
      </c>
      <c r="J8239" s="17">
        <v>8.7300000000000003E-2</v>
      </c>
      <c r="K8239" s="17">
        <v>6.3899999999999998E-2</v>
      </c>
    </row>
    <row r="8240" spans="1:11" x14ac:dyDescent="0.45">
      <c r="A8240" s="10" t="s">
        <v>75</v>
      </c>
      <c r="B8240" s="20">
        <v>0.36</v>
      </c>
      <c r="C8240" s="19">
        <v>1607</v>
      </c>
      <c r="D8240" s="19">
        <v>147.23483820000001</v>
      </c>
      <c r="E8240" s="23">
        <v>0.24726163900000001</v>
      </c>
      <c r="F8240" s="23">
        <v>0.19445258700000001</v>
      </c>
      <c r="G8240" s="17">
        <v>0</v>
      </c>
      <c r="H8240" s="17">
        <v>1</v>
      </c>
      <c r="I8240" s="17">
        <v>0.84978322699999997</v>
      </c>
      <c r="J8240" s="17">
        <v>8.9099999999999999E-2</v>
      </c>
      <c r="K8240" s="17">
        <v>6.1100000000000002E-2</v>
      </c>
    </row>
    <row r="8241" spans="1:11" x14ac:dyDescent="0.45">
      <c r="A8241" s="10" t="s">
        <v>75</v>
      </c>
      <c r="B8241" s="20">
        <v>0.37</v>
      </c>
      <c r="C8241" s="19">
        <v>1657</v>
      </c>
      <c r="D8241" s="19">
        <v>159.7607926</v>
      </c>
      <c r="E8241" s="23">
        <v>0.25542940800000002</v>
      </c>
      <c r="F8241" s="23">
        <v>0.20546450099999999</v>
      </c>
      <c r="G8241" s="17">
        <v>0</v>
      </c>
      <c r="H8241" s="17">
        <v>1</v>
      </c>
      <c r="I8241" s="17">
        <v>0.861909021</v>
      </c>
      <c r="J8241" s="17">
        <v>8.2199999999999995E-2</v>
      </c>
      <c r="K8241" s="17">
        <v>5.5899999999999998E-2</v>
      </c>
    </row>
    <row r="8242" spans="1:11" x14ac:dyDescent="0.45">
      <c r="A8242" s="10" t="s">
        <v>75</v>
      </c>
      <c r="B8242" s="20">
        <v>0.38</v>
      </c>
      <c r="C8242" s="19">
        <v>1698</v>
      </c>
      <c r="D8242" s="19">
        <v>170.51098949999999</v>
      </c>
      <c r="E8242" s="23">
        <v>0.26765341999999998</v>
      </c>
      <c r="F8242" s="23">
        <v>0.21511567400000001</v>
      </c>
      <c r="G8242" s="17">
        <v>0</v>
      </c>
      <c r="H8242" s="17">
        <v>1</v>
      </c>
      <c r="I8242" s="17">
        <v>0.86568040000000002</v>
      </c>
      <c r="J8242" s="17">
        <v>8.0600000000000005E-2</v>
      </c>
      <c r="K8242" s="17">
        <v>5.3699999999999998E-2</v>
      </c>
    </row>
    <row r="8243" spans="1:11" x14ac:dyDescent="0.45">
      <c r="A8243" s="10" t="s">
        <v>75</v>
      </c>
      <c r="B8243" s="20">
        <v>0.39</v>
      </c>
      <c r="C8243" s="19">
        <v>1744</v>
      </c>
      <c r="D8243" s="19">
        <v>183.07942879999999</v>
      </c>
      <c r="E8243" s="23">
        <v>0.28107454399999998</v>
      </c>
      <c r="F8243" s="23">
        <v>0.224260141</v>
      </c>
      <c r="G8243" s="17">
        <v>0</v>
      </c>
      <c r="H8243" s="17">
        <v>1</v>
      </c>
      <c r="I8243" s="17">
        <v>0.86814855499999999</v>
      </c>
      <c r="J8243" s="17">
        <v>8.0299999999999996E-2</v>
      </c>
      <c r="K8243" s="17">
        <v>5.1499999999999997E-2</v>
      </c>
    </row>
    <row r="8244" spans="1:11" x14ac:dyDescent="0.45">
      <c r="A8244" s="10" t="s">
        <v>75</v>
      </c>
      <c r="B8244" s="20">
        <v>0.4</v>
      </c>
      <c r="C8244" s="19">
        <v>1787</v>
      </c>
      <c r="D8244" s="19">
        <v>195.41865899999999</v>
      </c>
      <c r="E8244" s="23">
        <v>0.296953301</v>
      </c>
      <c r="F8244" s="23">
        <v>0.23439985599999999</v>
      </c>
      <c r="G8244" s="17">
        <v>0</v>
      </c>
      <c r="H8244" s="17">
        <v>1</v>
      </c>
      <c r="I8244" s="17">
        <v>0.87367458200000003</v>
      </c>
      <c r="J8244" s="17">
        <v>7.6999999999999999E-2</v>
      </c>
      <c r="K8244" s="17">
        <v>4.9399999999999999E-2</v>
      </c>
    </row>
    <row r="8245" spans="1:11" x14ac:dyDescent="0.45">
      <c r="A8245" s="10" t="s">
        <v>75</v>
      </c>
      <c r="B8245" s="20">
        <v>0.41</v>
      </c>
      <c r="C8245" s="19">
        <v>1834</v>
      </c>
      <c r="D8245" s="19">
        <v>209.67977250000001</v>
      </c>
      <c r="E8245" s="23">
        <v>0.31161686799999999</v>
      </c>
      <c r="F8245" s="23">
        <v>0.24475448799999999</v>
      </c>
      <c r="G8245" s="17">
        <v>0</v>
      </c>
      <c r="H8245" s="17">
        <v>1</v>
      </c>
      <c r="I8245" s="17">
        <v>0.87736974999999995</v>
      </c>
      <c r="J8245" s="17">
        <v>7.5999999999999998E-2</v>
      </c>
      <c r="K8245" s="17">
        <v>4.6600000000000003E-2</v>
      </c>
    </row>
    <row r="8246" spans="1:11" x14ac:dyDescent="0.45">
      <c r="A8246" s="10" t="s">
        <v>75</v>
      </c>
      <c r="B8246" s="20">
        <v>0.42</v>
      </c>
      <c r="C8246" s="19">
        <v>1878</v>
      </c>
      <c r="D8246" s="19">
        <v>223.77661040000001</v>
      </c>
      <c r="E8246" s="23">
        <v>0.327713806</v>
      </c>
      <c r="F8246" s="23">
        <v>0.25543587600000001</v>
      </c>
      <c r="G8246" s="17">
        <v>0</v>
      </c>
      <c r="H8246" s="17">
        <v>1</v>
      </c>
      <c r="I8246" s="17">
        <v>0.88435592900000004</v>
      </c>
      <c r="J8246" s="17">
        <v>7.22E-2</v>
      </c>
      <c r="K8246" s="17">
        <v>4.3499999999999997E-2</v>
      </c>
    </row>
    <row r="8247" spans="1:11" x14ac:dyDescent="0.45">
      <c r="A8247" s="10" t="s">
        <v>75</v>
      </c>
      <c r="B8247" s="20">
        <v>0.43</v>
      </c>
      <c r="C8247" s="19">
        <v>1922</v>
      </c>
      <c r="D8247" s="19">
        <v>238.42981610000001</v>
      </c>
      <c r="E8247" s="23">
        <v>0.34034233699999999</v>
      </c>
      <c r="F8247" s="23">
        <v>0.26584632899999999</v>
      </c>
      <c r="G8247" s="17">
        <v>0</v>
      </c>
      <c r="H8247" s="17">
        <v>1</v>
      </c>
      <c r="I8247" s="17">
        <v>0.885932308</v>
      </c>
      <c r="J8247" s="17">
        <v>7.2599999999999998E-2</v>
      </c>
      <c r="K8247" s="17">
        <v>4.1399999999999999E-2</v>
      </c>
    </row>
    <row r="8248" spans="1:11" x14ac:dyDescent="0.45">
      <c r="A8248" s="10" t="s">
        <v>75</v>
      </c>
      <c r="B8248" s="20">
        <v>0.44</v>
      </c>
      <c r="C8248" s="19">
        <v>1965</v>
      </c>
      <c r="D8248" s="19">
        <v>253.34882479999999</v>
      </c>
      <c r="E8248" s="23">
        <v>0.358381267</v>
      </c>
      <c r="F8248" s="23">
        <v>0.27731788899999998</v>
      </c>
      <c r="G8248" s="17">
        <v>0</v>
      </c>
      <c r="H8248" s="17">
        <v>1</v>
      </c>
      <c r="I8248" s="17">
        <v>0.88932649699999999</v>
      </c>
      <c r="J8248" s="17">
        <v>7.0599999999999996E-2</v>
      </c>
      <c r="K8248" s="17">
        <v>4.0099999999999997E-2</v>
      </c>
    </row>
    <row r="8249" spans="1:11" x14ac:dyDescent="0.45">
      <c r="A8249" s="10" t="s">
        <v>75</v>
      </c>
      <c r="B8249" s="20">
        <v>0.45</v>
      </c>
      <c r="C8249" s="19">
        <v>2011</v>
      </c>
      <c r="D8249" s="19">
        <v>270.2380948</v>
      </c>
      <c r="E8249" s="23">
        <v>0.37785422499999999</v>
      </c>
      <c r="F8249" s="23">
        <v>0.28819382399999999</v>
      </c>
      <c r="G8249" s="17">
        <v>0</v>
      </c>
      <c r="H8249" s="17">
        <v>1</v>
      </c>
      <c r="I8249" s="17">
        <v>0.89364926</v>
      </c>
      <c r="J8249" s="17">
        <v>6.8199999999999997E-2</v>
      </c>
      <c r="K8249" s="17">
        <v>3.8199999999999998E-2</v>
      </c>
    </row>
    <row r="8250" spans="1:11" x14ac:dyDescent="0.45">
      <c r="A8250" s="10" t="s">
        <v>75</v>
      </c>
      <c r="B8250" s="20">
        <v>0.46</v>
      </c>
      <c r="C8250" s="19">
        <v>2055</v>
      </c>
      <c r="D8250" s="19">
        <v>287.33813730000003</v>
      </c>
      <c r="E8250" s="23">
        <v>0.39780233700000001</v>
      </c>
      <c r="F8250" s="23">
        <v>0.30098988799999998</v>
      </c>
      <c r="G8250" s="17">
        <v>0</v>
      </c>
      <c r="H8250" s="17">
        <v>1</v>
      </c>
      <c r="I8250" s="17">
        <v>0.89834764499999997</v>
      </c>
      <c r="J8250" s="17">
        <v>6.5500000000000003E-2</v>
      </c>
      <c r="K8250" s="17">
        <v>3.6200000000000003E-2</v>
      </c>
    </row>
    <row r="8251" spans="1:11" x14ac:dyDescent="0.45">
      <c r="A8251" s="10" t="s">
        <v>75</v>
      </c>
      <c r="B8251" s="20">
        <v>0.47</v>
      </c>
      <c r="C8251" s="19">
        <v>2096</v>
      </c>
      <c r="D8251" s="19">
        <v>303.95332409999997</v>
      </c>
      <c r="E8251" s="23">
        <v>0.41399808999999999</v>
      </c>
      <c r="F8251" s="23">
        <v>0.31427929999999998</v>
      </c>
      <c r="G8251" s="17">
        <v>0</v>
      </c>
      <c r="H8251" s="17">
        <v>1</v>
      </c>
      <c r="I8251" s="17">
        <v>0.90041564699999999</v>
      </c>
      <c r="J8251" s="17">
        <v>6.4399999999999999E-2</v>
      </c>
      <c r="K8251" s="17">
        <v>3.5200000000000002E-2</v>
      </c>
    </row>
    <row r="8252" spans="1:11" x14ac:dyDescent="0.45">
      <c r="A8252" s="10" t="s">
        <v>75</v>
      </c>
      <c r="B8252" s="20">
        <v>0.48</v>
      </c>
      <c r="C8252" s="19">
        <v>2143</v>
      </c>
      <c r="D8252" s="19">
        <v>323.78892660000002</v>
      </c>
      <c r="E8252" s="23">
        <v>0.43217214300000001</v>
      </c>
      <c r="F8252" s="23">
        <v>0.32801500900000002</v>
      </c>
      <c r="G8252" s="17">
        <v>0</v>
      </c>
      <c r="H8252" s="17">
        <v>1</v>
      </c>
      <c r="I8252" s="17">
        <v>0.90380624499999995</v>
      </c>
      <c r="J8252" s="17">
        <v>6.2399999999999997E-2</v>
      </c>
      <c r="K8252" s="17">
        <v>3.3799999999999997E-2</v>
      </c>
    </row>
    <row r="8253" spans="1:11" x14ac:dyDescent="0.45">
      <c r="A8253" s="10" t="s">
        <v>75</v>
      </c>
      <c r="B8253" s="20">
        <v>0.49</v>
      </c>
      <c r="C8253" s="19">
        <v>2186</v>
      </c>
      <c r="D8253" s="19">
        <v>342.90897130000002</v>
      </c>
      <c r="E8253" s="23">
        <v>0.45766477900000002</v>
      </c>
      <c r="F8253" s="23">
        <v>0.34221253099999999</v>
      </c>
      <c r="G8253" s="17">
        <v>0</v>
      </c>
      <c r="H8253" s="17">
        <v>1</v>
      </c>
      <c r="I8253" s="17">
        <v>0.907754014</v>
      </c>
      <c r="J8253" s="17">
        <v>0.06</v>
      </c>
      <c r="K8253" s="17">
        <v>3.2300000000000002E-2</v>
      </c>
    </row>
    <row r="8254" spans="1:11" x14ac:dyDescent="0.45">
      <c r="A8254" s="10" t="s">
        <v>75</v>
      </c>
      <c r="B8254" s="20">
        <v>0.5</v>
      </c>
      <c r="C8254" s="19">
        <v>2232</v>
      </c>
      <c r="D8254" s="19">
        <v>364.33072060000001</v>
      </c>
      <c r="E8254" s="23">
        <v>0.475018159</v>
      </c>
      <c r="F8254" s="23">
        <v>0.35637089500000002</v>
      </c>
      <c r="G8254" s="17">
        <v>0</v>
      </c>
      <c r="H8254" s="17">
        <v>1</v>
      </c>
      <c r="I8254" s="17">
        <v>0.91039022400000003</v>
      </c>
      <c r="J8254" s="17">
        <v>5.8599999999999999E-2</v>
      </c>
      <c r="K8254" s="17">
        <v>3.1E-2</v>
      </c>
    </row>
    <row r="8255" spans="1:11" x14ac:dyDescent="0.45">
      <c r="A8255" s="10" t="s">
        <v>75</v>
      </c>
      <c r="B8255" s="20">
        <v>0.51</v>
      </c>
      <c r="C8255" s="19">
        <v>2276</v>
      </c>
      <c r="D8255" s="19">
        <v>385.84051470000003</v>
      </c>
      <c r="E8255" s="23">
        <v>0.49761376000000002</v>
      </c>
      <c r="F8255" s="23">
        <v>0.371458754</v>
      </c>
      <c r="G8255" s="17">
        <v>0</v>
      </c>
      <c r="H8255" s="17">
        <v>1</v>
      </c>
      <c r="I8255" s="17">
        <v>0.91232906800000002</v>
      </c>
      <c r="J8255" s="17">
        <v>5.79E-2</v>
      </c>
      <c r="K8255" s="17">
        <v>2.9700000000000001E-2</v>
      </c>
    </row>
    <row r="8256" spans="1:11" x14ac:dyDescent="0.45">
      <c r="A8256" s="10" t="s">
        <v>75</v>
      </c>
      <c r="B8256" s="20">
        <v>0.52</v>
      </c>
      <c r="C8256" s="19">
        <v>2318</v>
      </c>
      <c r="D8256" s="19">
        <v>407.24424920000001</v>
      </c>
      <c r="E8256" s="23">
        <v>0.51972158599999996</v>
      </c>
      <c r="F8256" s="23">
        <v>0.388539366</v>
      </c>
      <c r="G8256" s="17">
        <v>0</v>
      </c>
      <c r="H8256" s="17">
        <v>1</v>
      </c>
      <c r="I8256" s="17">
        <v>0.91382372999999995</v>
      </c>
      <c r="J8256" s="17">
        <v>5.6300000000000003E-2</v>
      </c>
      <c r="K8256" s="17">
        <v>2.9899999999999999E-2</v>
      </c>
    </row>
    <row r="8257" spans="1:11" x14ac:dyDescent="0.45">
      <c r="A8257" s="10" t="s">
        <v>75</v>
      </c>
      <c r="B8257" s="20">
        <v>0.53</v>
      </c>
      <c r="C8257" s="19">
        <v>2364</v>
      </c>
      <c r="D8257" s="19">
        <v>431.70598419999999</v>
      </c>
      <c r="E8257" s="23">
        <v>0.54239764599999996</v>
      </c>
      <c r="F8257" s="23">
        <v>0.40437492800000002</v>
      </c>
      <c r="G8257" s="17">
        <v>0</v>
      </c>
      <c r="H8257" s="17">
        <v>1</v>
      </c>
      <c r="I8257" s="17">
        <v>0.91583022999999997</v>
      </c>
      <c r="J8257" s="17">
        <v>5.5E-2</v>
      </c>
      <c r="K8257" s="17">
        <v>2.9100000000000001E-2</v>
      </c>
    </row>
    <row r="8258" spans="1:11" x14ac:dyDescent="0.45">
      <c r="A8258" s="10" t="s">
        <v>75</v>
      </c>
      <c r="B8258" s="20">
        <v>0.54</v>
      </c>
      <c r="C8258" s="19">
        <v>2408</v>
      </c>
      <c r="D8258" s="19">
        <v>456.27542260000001</v>
      </c>
      <c r="E8258" s="23">
        <v>0.573232034</v>
      </c>
      <c r="F8258" s="23">
        <v>0.42203351500000003</v>
      </c>
      <c r="G8258" s="17">
        <v>0</v>
      </c>
      <c r="H8258" s="17">
        <v>1</v>
      </c>
      <c r="I8258" s="17">
        <v>0.91723885000000005</v>
      </c>
      <c r="J8258" s="17">
        <v>5.4600000000000003E-2</v>
      </c>
      <c r="K8258" s="17">
        <v>2.8199999999999999E-2</v>
      </c>
    </row>
    <row r="8259" spans="1:11" x14ac:dyDescent="0.45">
      <c r="A8259" s="10" t="s">
        <v>75</v>
      </c>
      <c r="B8259" s="20">
        <v>0.55000000000000004</v>
      </c>
      <c r="C8259" s="19">
        <v>2453</v>
      </c>
      <c r="D8259" s="19">
        <v>482.54198430000002</v>
      </c>
      <c r="E8259" s="23">
        <v>0.59389010900000005</v>
      </c>
      <c r="F8259" s="23">
        <v>0.43999350199999998</v>
      </c>
      <c r="G8259" s="17">
        <v>0</v>
      </c>
      <c r="H8259" s="17">
        <v>1</v>
      </c>
      <c r="I8259" s="17">
        <v>0.91997146100000005</v>
      </c>
      <c r="J8259" s="17">
        <v>5.3100000000000001E-2</v>
      </c>
      <c r="K8259" s="17">
        <v>2.69E-2</v>
      </c>
    </row>
    <row r="8260" spans="1:11" x14ac:dyDescent="0.45">
      <c r="A8260" s="10" t="s">
        <v>75</v>
      </c>
      <c r="B8260" s="20">
        <v>0.56000000000000005</v>
      </c>
      <c r="C8260" s="19">
        <v>2501</v>
      </c>
      <c r="D8260" s="19">
        <v>511.71907879999998</v>
      </c>
      <c r="E8260" s="23">
        <v>0.62038101000000001</v>
      </c>
      <c r="F8260" s="23">
        <v>0.45987875099999997</v>
      </c>
      <c r="G8260" s="17">
        <v>0</v>
      </c>
      <c r="H8260" s="17">
        <v>1</v>
      </c>
      <c r="I8260" s="17">
        <v>0.92278444400000004</v>
      </c>
      <c r="J8260" s="17">
        <v>5.1299999999999998E-2</v>
      </c>
      <c r="K8260" s="17">
        <v>2.5999999999999999E-2</v>
      </c>
    </row>
    <row r="8261" spans="1:11" x14ac:dyDescent="0.45">
      <c r="A8261" s="10" t="s">
        <v>75</v>
      </c>
      <c r="B8261" s="20">
        <v>0.56999999999999995</v>
      </c>
      <c r="C8261" s="19">
        <v>2545</v>
      </c>
      <c r="D8261" s="19">
        <v>539.39009590000001</v>
      </c>
      <c r="E8261" s="23">
        <v>0.63838740999999999</v>
      </c>
      <c r="F8261" s="23">
        <v>0.47843427900000002</v>
      </c>
      <c r="G8261" s="17">
        <v>0</v>
      </c>
      <c r="H8261" s="17">
        <v>1</v>
      </c>
      <c r="I8261" s="17">
        <v>0.91991816299999996</v>
      </c>
      <c r="J8261" s="17">
        <v>5.4699999999999999E-2</v>
      </c>
      <c r="K8261" s="17">
        <v>2.5399999999999999E-2</v>
      </c>
    </row>
    <row r="8262" spans="1:11" x14ac:dyDescent="0.45">
      <c r="A8262" s="10" t="s">
        <v>75</v>
      </c>
      <c r="B8262" s="20">
        <v>0.57999999999999996</v>
      </c>
      <c r="C8262" s="19">
        <v>2582</v>
      </c>
      <c r="D8262" s="19">
        <v>563.37544309999998</v>
      </c>
      <c r="E8262" s="23">
        <v>0.65730288000000003</v>
      </c>
      <c r="F8262" s="23">
        <v>0.49486623800000001</v>
      </c>
      <c r="G8262" s="17">
        <v>0</v>
      </c>
      <c r="H8262" s="17">
        <v>1</v>
      </c>
      <c r="I8262" s="17">
        <v>0.91480785099999995</v>
      </c>
      <c r="J8262" s="17">
        <v>6.0600000000000001E-2</v>
      </c>
      <c r="K8262" s="17">
        <v>2.46E-2</v>
      </c>
    </row>
    <row r="8263" spans="1:11" x14ac:dyDescent="0.45">
      <c r="A8263" s="10" t="s">
        <v>75</v>
      </c>
      <c r="B8263" s="20">
        <v>0.59</v>
      </c>
      <c r="C8263" s="19">
        <v>2632</v>
      </c>
      <c r="D8263" s="19">
        <v>596.80233429999998</v>
      </c>
      <c r="E8263" s="23">
        <v>0.68333323999999995</v>
      </c>
      <c r="F8263" s="23">
        <v>0.51481080700000004</v>
      </c>
      <c r="G8263" s="17">
        <v>0</v>
      </c>
      <c r="H8263" s="17">
        <v>1</v>
      </c>
      <c r="I8263" s="17">
        <v>0.91668813500000002</v>
      </c>
      <c r="J8263" s="17">
        <v>5.9799999999999999E-2</v>
      </c>
      <c r="K8263" s="17">
        <v>2.35E-2</v>
      </c>
    </row>
    <row r="8264" spans="1:11" x14ac:dyDescent="0.45">
      <c r="A8264" s="10" t="s">
        <v>75</v>
      </c>
      <c r="B8264" s="20">
        <v>0.6</v>
      </c>
      <c r="C8264" s="19">
        <v>2674</v>
      </c>
      <c r="D8264" s="19">
        <v>625.96132050000006</v>
      </c>
      <c r="E8264" s="23">
        <v>0.70333441500000005</v>
      </c>
      <c r="F8264" s="23">
        <v>0.53212436299999999</v>
      </c>
      <c r="G8264" s="17">
        <v>0</v>
      </c>
      <c r="H8264" s="17">
        <v>1</v>
      </c>
      <c r="I8264" s="17">
        <v>0.91812131699999999</v>
      </c>
      <c r="J8264" s="17">
        <v>5.8900000000000001E-2</v>
      </c>
      <c r="K8264" s="17">
        <v>2.3E-2</v>
      </c>
    </row>
    <row r="8265" spans="1:11" x14ac:dyDescent="0.45">
      <c r="A8265" s="10" t="s">
        <v>75</v>
      </c>
      <c r="B8265" s="20">
        <v>0.61</v>
      </c>
      <c r="C8265" s="19">
        <v>2717</v>
      </c>
      <c r="D8265" s="19">
        <v>656.82229159999997</v>
      </c>
      <c r="E8265" s="23">
        <v>0.730045206</v>
      </c>
      <c r="F8265" s="23">
        <v>0.55199919799999997</v>
      </c>
      <c r="G8265" s="17">
        <v>0</v>
      </c>
      <c r="H8265" s="17">
        <v>1</v>
      </c>
      <c r="I8265" s="17">
        <v>0.92133193700000005</v>
      </c>
      <c r="J8265" s="17">
        <v>5.6599999999999998E-2</v>
      </c>
      <c r="K8265" s="17">
        <v>2.1999999999999999E-2</v>
      </c>
    </row>
    <row r="8266" spans="1:11" x14ac:dyDescent="0.45">
      <c r="A8266" s="10" t="s">
        <v>75</v>
      </c>
      <c r="B8266" s="20">
        <v>0.62</v>
      </c>
      <c r="C8266" s="19">
        <v>2761</v>
      </c>
      <c r="D8266" s="19">
        <v>689.78456189999997</v>
      </c>
      <c r="E8266" s="23">
        <v>0.76626383099999995</v>
      </c>
      <c r="F8266" s="23">
        <v>0.57215401200000005</v>
      </c>
      <c r="G8266" s="17">
        <v>0</v>
      </c>
      <c r="H8266" s="17">
        <v>1</v>
      </c>
      <c r="I8266" s="17">
        <v>0.92275910299999997</v>
      </c>
      <c r="J8266" s="17">
        <v>5.5899999999999998E-2</v>
      </c>
      <c r="K8266" s="17">
        <v>2.1315890000000001E-2</v>
      </c>
    </row>
    <row r="8267" spans="1:11" x14ac:dyDescent="0.45">
      <c r="A8267" s="10" t="s">
        <v>75</v>
      </c>
      <c r="B8267" s="20">
        <v>0.63</v>
      </c>
      <c r="C8267" s="19">
        <v>2806</v>
      </c>
      <c r="D8267" s="19">
        <v>725.30587400000002</v>
      </c>
      <c r="E8267" s="23">
        <v>0.80893264099999995</v>
      </c>
      <c r="F8267" s="23">
        <v>0.592238555</v>
      </c>
      <c r="G8267" s="17">
        <v>0</v>
      </c>
      <c r="H8267" s="17">
        <v>1</v>
      </c>
      <c r="I8267" s="17">
        <v>0.92474529800000005</v>
      </c>
      <c r="J8267" s="17">
        <v>5.4600000000000003E-2</v>
      </c>
      <c r="K8267" s="17">
        <v>2.07E-2</v>
      </c>
    </row>
    <row r="8268" spans="1:11" x14ac:dyDescent="0.45">
      <c r="A8268" s="10" t="s">
        <v>75</v>
      </c>
      <c r="B8268" s="20">
        <v>0.64</v>
      </c>
      <c r="C8268" s="19">
        <v>2850</v>
      </c>
      <c r="D8268" s="19">
        <v>761.76101640000002</v>
      </c>
      <c r="E8268" s="23">
        <v>0.85416081899999996</v>
      </c>
      <c r="F8268" s="23">
        <v>0.61446479799999998</v>
      </c>
      <c r="G8268" s="17">
        <v>0</v>
      </c>
      <c r="H8268" s="17">
        <v>1</v>
      </c>
      <c r="I8268" s="17">
        <v>0.926888084</v>
      </c>
      <c r="J8268" s="17">
        <v>5.3100000000000001E-2</v>
      </c>
      <c r="K8268" s="17">
        <v>0.02</v>
      </c>
    </row>
    <row r="8269" spans="1:11" x14ac:dyDescent="0.45">
      <c r="A8269" s="10" t="s">
        <v>75</v>
      </c>
      <c r="B8269" s="20">
        <v>0.65</v>
      </c>
      <c r="C8269" s="19">
        <v>2895</v>
      </c>
      <c r="D8269" s="19">
        <v>801.08382400000005</v>
      </c>
      <c r="E8269" s="23">
        <v>0.88854404899999995</v>
      </c>
      <c r="F8269" s="23">
        <v>0.63938691199999997</v>
      </c>
      <c r="G8269" s="17">
        <v>0</v>
      </c>
      <c r="H8269" s="17">
        <v>1</v>
      </c>
      <c r="I8269" s="17">
        <v>0.92830882699999995</v>
      </c>
      <c r="J8269" s="17">
        <v>5.1999999999999998E-2</v>
      </c>
      <c r="K8269" s="17">
        <v>1.9699999999999999E-2</v>
      </c>
    </row>
    <row r="8270" spans="1:11" x14ac:dyDescent="0.45">
      <c r="A8270" s="10" t="s">
        <v>75</v>
      </c>
      <c r="B8270" s="20">
        <v>0.66</v>
      </c>
      <c r="C8270" s="19">
        <v>2939</v>
      </c>
      <c r="D8270" s="19">
        <v>840.84883249999996</v>
      </c>
      <c r="E8270" s="23">
        <v>0.917442431</v>
      </c>
      <c r="F8270" s="23">
        <v>0.66299882399999999</v>
      </c>
      <c r="G8270" s="17">
        <v>0</v>
      </c>
      <c r="H8270" s="17">
        <v>1</v>
      </c>
      <c r="I8270" s="17">
        <v>0.93004550500000005</v>
      </c>
      <c r="J8270" s="17">
        <v>5.0799999999999998E-2</v>
      </c>
      <c r="K8270" s="17">
        <v>1.9099999999999999E-2</v>
      </c>
    </row>
    <row r="8271" spans="1:11" x14ac:dyDescent="0.45">
      <c r="A8271" s="10" t="s">
        <v>75</v>
      </c>
      <c r="B8271" s="20">
        <v>0.67</v>
      </c>
      <c r="C8271" s="19">
        <v>2982</v>
      </c>
      <c r="D8271" s="19">
        <v>881.1447799</v>
      </c>
      <c r="E8271" s="23">
        <v>0.95535147200000003</v>
      </c>
      <c r="F8271" s="23">
        <v>0.68858235000000001</v>
      </c>
      <c r="G8271" s="17">
        <v>0</v>
      </c>
      <c r="H8271" s="17">
        <v>1</v>
      </c>
      <c r="I8271" s="17">
        <v>0.93100989000000001</v>
      </c>
      <c r="J8271" s="17">
        <v>5.0299999999999997E-2</v>
      </c>
      <c r="K8271" s="17">
        <v>1.8700000000000001E-2</v>
      </c>
    </row>
    <row r="8272" spans="1:11" x14ac:dyDescent="0.45">
      <c r="A8272" s="10" t="s">
        <v>75</v>
      </c>
      <c r="B8272" s="20">
        <v>0.68</v>
      </c>
      <c r="C8272" s="19">
        <v>3027</v>
      </c>
      <c r="D8272" s="19">
        <v>924.90909509999994</v>
      </c>
      <c r="E8272" s="23">
        <v>0.99250601000000005</v>
      </c>
      <c r="F8272" s="23">
        <v>0.71315457299999996</v>
      </c>
      <c r="G8272" s="17">
        <v>0</v>
      </c>
      <c r="H8272" s="17">
        <v>1</v>
      </c>
      <c r="I8272" s="17">
        <v>0.93348688300000005</v>
      </c>
      <c r="J8272" s="17">
        <v>4.8500000000000001E-2</v>
      </c>
      <c r="K8272" s="17">
        <v>1.7999999999999999E-2</v>
      </c>
    </row>
    <row r="8273" spans="1:11" x14ac:dyDescent="0.45">
      <c r="A8273" s="10" t="s">
        <v>75</v>
      </c>
      <c r="B8273" s="20">
        <v>0.69</v>
      </c>
      <c r="C8273" s="19">
        <v>3071</v>
      </c>
      <c r="D8273" s="19">
        <v>969.05357219999996</v>
      </c>
      <c r="E8273" s="23">
        <v>1.012176623</v>
      </c>
      <c r="F8273" s="23">
        <v>0.73897663999999996</v>
      </c>
      <c r="G8273" s="17">
        <v>0</v>
      </c>
      <c r="H8273" s="17">
        <v>1</v>
      </c>
      <c r="I8273" s="17">
        <v>0.93365569100000001</v>
      </c>
      <c r="J8273" s="17">
        <v>4.8599999999999997E-2</v>
      </c>
      <c r="K8273" s="17">
        <v>1.77E-2</v>
      </c>
    </row>
    <row r="8274" spans="1:11" x14ac:dyDescent="0.45">
      <c r="A8274" s="10" t="s">
        <v>75</v>
      </c>
      <c r="B8274" s="20">
        <v>0.7</v>
      </c>
      <c r="C8274" s="19">
        <v>3116</v>
      </c>
      <c r="D8274" s="19">
        <v>1015.516118</v>
      </c>
      <c r="E8274" s="23">
        <v>1.053692098</v>
      </c>
      <c r="F8274" s="23">
        <v>0.76368712299999997</v>
      </c>
      <c r="G8274" s="17">
        <v>0</v>
      </c>
      <c r="H8274" s="17">
        <v>1</v>
      </c>
      <c r="I8274" s="17">
        <v>0.93561985199999997</v>
      </c>
      <c r="J8274" s="17">
        <v>4.7199999999999999E-2</v>
      </c>
      <c r="K8274" s="17">
        <v>1.7100000000000001E-2</v>
      </c>
    </row>
    <row r="8275" spans="1:11" x14ac:dyDescent="0.45">
      <c r="A8275" s="10" t="s">
        <v>75</v>
      </c>
      <c r="B8275" s="20">
        <v>0.71</v>
      </c>
      <c r="C8275" s="19">
        <v>3159</v>
      </c>
      <c r="D8275" s="19">
        <v>1061.778998</v>
      </c>
      <c r="E8275" s="23">
        <v>1.0896721190000001</v>
      </c>
      <c r="F8275" s="23">
        <v>0.78952749899999997</v>
      </c>
      <c r="G8275" s="17">
        <v>0</v>
      </c>
      <c r="H8275" s="17">
        <v>1</v>
      </c>
      <c r="I8275" s="17">
        <v>0.93622664499999997</v>
      </c>
      <c r="J8275" s="17">
        <v>4.7E-2</v>
      </c>
      <c r="K8275" s="17">
        <v>1.6799999999999999E-2</v>
      </c>
    </row>
    <row r="8276" spans="1:11" x14ac:dyDescent="0.45">
      <c r="A8276" s="10" t="s">
        <v>75</v>
      </c>
      <c r="B8276" s="20">
        <v>0.72</v>
      </c>
      <c r="C8276" s="19">
        <v>3204</v>
      </c>
      <c r="D8276" s="19">
        <v>1111.621924</v>
      </c>
      <c r="E8276" s="23">
        <v>1.124990167</v>
      </c>
      <c r="F8276" s="23">
        <v>0.81927726599999995</v>
      </c>
      <c r="G8276" s="17">
        <v>0</v>
      </c>
      <c r="H8276" s="17">
        <v>1</v>
      </c>
      <c r="I8276" s="17">
        <v>0.93749398299999998</v>
      </c>
      <c r="J8276" s="17">
        <v>4.6100000000000002E-2</v>
      </c>
      <c r="K8276" s="17">
        <v>1.6400000000000001E-2</v>
      </c>
    </row>
    <row r="8277" spans="1:11" x14ac:dyDescent="0.45">
      <c r="A8277" s="10" t="s">
        <v>75</v>
      </c>
      <c r="B8277" s="20">
        <v>0.73</v>
      </c>
      <c r="C8277" s="19">
        <v>3248</v>
      </c>
      <c r="D8277" s="19">
        <v>1162.1803649999999</v>
      </c>
      <c r="E8277" s="23">
        <v>1.163747933</v>
      </c>
      <c r="F8277" s="23">
        <v>0.84578067000000001</v>
      </c>
      <c r="G8277" s="17">
        <v>0</v>
      </c>
      <c r="H8277" s="17">
        <v>1</v>
      </c>
      <c r="I8277" s="17">
        <v>0.93700503899999998</v>
      </c>
      <c r="J8277" s="17">
        <v>4.7E-2</v>
      </c>
      <c r="K8277" s="17">
        <v>1.6E-2</v>
      </c>
    </row>
    <row r="8278" spans="1:11" x14ac:dyDescent="0.45">
      <c r="A8278" s="10" t="s">
        <v>75</v>
      </c>
      <c r="B8278" s="20">
        <v>0.74</v>
      </c>
      <c r="C8278" s="19">
        <v>3292</v>
      </c>
      <c r="D8278" s="19">
        <v>1214.106646</v>
      </c>
      <c r="E8278" s="23">
        <v>1.199814706</v>
      </c>
      <c r="F8278" s="23">
        <v>0.87471872399999995</v>
      </c>
      <c r="G8278" s="17">
        <v>0</v>
      </c>
      <c r="H8278" s="17">
        <v>1</v>
      </c>
      <c r="I8278" s="17">
        <v>0.93803783900000004</v>
      </c>
      <c r="J8278" s="17">
        <v>4.6300000000000001E-2</v>
      </c>
      <c r="K8278" s="17">
        <v>1.5599999999999999E-2</v>
      </c>
    </row>
    <row r="8279" spans="1:11" x14ac:dyDescent="0.45">
      <c r="A8279" s="10" t="s">
        <v>75</v>
      </c>
      <c r="B8279" s="20">
        <v>0.75</v>
      </c>
      <c r="C8279" s="19">
        <v>3336</v>
      </c>
      <c r="D8279" s="19">
        <v>1267.773465</v>
      </c>
      <c r="E8279" s="23">
        <v>1.2502375779999999</v>
      </c>
      <c r="F8279" s="23">
        <v>0.90278219699999995</v>
      </c>
      <c r="G8279" s="17">
        <v>0</v>
      </c>
      <c r="H8279" s="17">
        <v>1</v>
      </c>
      <c r="I8279" s="17">
        <v>0.93849191099999996</v>
      </c>
      <c r="J8279" s="17">
        <v>4.6100000000000002E-2</v>
      </c>
      <c r="K8279" s="17">
        <v>1.54E-2</v>
      </c>
    </row>
    <row r="8280" spans="1:11" x14ac:dyDescent="0.45">
      <c r="A8280" s="10" t="s">
        <v>75</v>
      </c>
      <c r="B8280" s="20">
        <v>0.76</v>
      </c>
      <c r="C8280" s="19">
        <v>3381</v>
      </c>
      <c r="D8280" s="19">
        <v>1324.8071629999999</v>
      </c>
      <c r="E8280" s="23">
        <v>1.2861648000000001</v>
      </c>
      <c r="F8280" s="23">
        <v>0.93277347399999999</v>
      </c>
      <c r="G8280" s="17">
        <v>0</v>
      </c>
      <c r="H8280" s="17">
        <v>1</v>
      </c>
      <c r="I8280" s="17">
        <v>0.93889608700000005</v>
      </c>
      <c r="J8280" s="17">
        <v>4.5999999999999999E-2</v>
      </c>
      <c r="K8280" s="17">
        <v>1.5100000000000001E-2</v>
      </c>
    </row>
    <row r="8281" spans="1:11" x14ac:dyDescent="0.45">
      <c r="A8281" s="10" t="s">
        <v>75</v>
      </c>
      <c r="B8281" s="20">
        <v>0.77</v>
      </c>
      <c r="C8281" s="19">
        <v>3425</v>
      </c>
      <c r="D8281" s="19">
        <v>1382.8184739999999</v>
      </c>
      <c r="E8281" s="23">
        <v>1.344383957</v>
      </c>
      <c r="F8281" s="23">
        <v>0.96251567199999999</v>
      </c>
      <c r="G8281" s="17">
        <v>0</v>
      </c>
      <c r="H8281" s="17">
        <v>1</v>
      </c>
      <c r="I8281" s="17">
        <v>0.93907026999999998</v>
      </c>
      <c r="J8281" s="17">
        <v>4.6100000000000002E-2</v>
      </c>
      <c r="K8281" s="17">
        <v>1.49E-2</v>
      </c>
    </row>
    <row r="8282" spans="1:11" x14ac:dyDescent="0.45">
      <c r="A8282" s="10" t="s">
        <v>75</v>
      </c>
      <c r="B8282" s="20">
        <v>0.78</v>
      </c>
      <c r="C8282" s="19">
        <v>3469</v>
      </c>
      <c r="D8282" s="19">
        <v>1443.34826</v>
      </c>
      <c r="E8282" s="23">
        <v>1.406212459</v>
      </c>
      <c r="F8282" s="23">
        <v>0.99585754900000001</v>
      </c>
      <c r="G8282" s="17">
        <v>0</v>
      </c>
      <c r="H8282" s="17">
        <v>1</v>
      </c>
      <c r="I8282" s="17">
        <v>0.94063526399999997</v>
      </c>
      <c r="J8282" s="17">
        <v>4.4999999999999998E-2</v>
      </c>
      <c r="K8282" s="17">
        <v>1.44E-2</v>
      </c>
    </row>
    <row r="8283" spans="1:11" x14ac:dyDescent="0.45">
      <c r="A8283" s="10" t="s">
        <v>75</v>
      </c>
      <c r="B8283" s="20">
        <v>0.79</v>
      </c>
      <c r="C8283" s="19">
        <v>3513</v>
      </c>
      <c r="D8283" s="19">
        <v>1506.5417050000001</v>
      </c>
      <c r="E8283" s="23">
        <v>1.4633018010000001</v>
      </c>
      <c r="F8283" s="23">
        <v>1.030660943</v>
      </c>
      <c r="G8283" s="17">
        <v>0</v>
      </c>
      <c r="H8283" s="17">
        <v>1</v>
      </c>
      <c r="I8283" s="17">
        <v>0.94178210500000004</v>
      </c>
      <c r="J8283" s="17">
        <v>4.41E-2</v>
      </c>
      <c r="K8283" s="17">
        <v>1.41E-2</v>
      </c>
    </row>
    <row r="8284" spans="1:11" x14ac:dyDescent="0.45">
      <c r="A8284" s="10" t="s">
        <v>75</v>
      </c>
      <c r="B8284" s="20">
        <v>0.8</v>
      </c>
      <c r="C8284" s="19">
        <v>3540</v>
      </c>
      <c r="D8284" s="19">
        <v>1546.4705019999999</v>
      </c>
      <c r="E8284" s="23">
        <v>1.50387592</v>
      </c>
      <c r="F8284" s="23">
        <v>1.0515283150000001</v>
      </c>
      <c r="G8284" s="17">
        <v>0</v>
      </c>
      <c r="H8284" s="17">
        <v>1</v>
      </c>
      <c r="I8284" s="17">
        <v>0.94234901900000001</v>
      </c>
      <c r="J8284" s="17">
        <v>4.3799999999999999E-2</v>
      </c>
      <c r="K8284" s="17">
        <v>1.38E-2</v>
      </c>
    </row>
    <row r="8285" spans="1:11" x14ac:dyDescent="0.45">
      <c r="A8285" s="10" t="s">
        <v>75</v>
      </c>
      <c r="B8285" s="20">
        <v>0.80100000000000005</v>
      </c>
      <c r="C8285" s="19">
        <v>3543</v>
      </c>
      <c r="D8285" s="19">
        <v>1550.9880880000001</v>
      </c>
      <c r="E8285" s="23">
        <v>1.5071103850000001</v>
      </c>
      <c r="F8285" s="23">
        <v>1.055174665</v>
      </c>
      <c r="G8285" s="17">
        <v>0</v>
      </c>
      <c r="H8285" s="17">
        <v>1</v>
      </c>
      <c r="I8285" s="17">
        <v>0.942617963</v>
      </c>
      <c r="J8285" s="17">
        <v>4.36E-2</v>
      </c>
      <c r="K8285" s="17">
        <v>1.38E-2</v>
      </c>
    </row>
    <row r="8286" spans="1:11" x14ac:dyDescent="0.45">
      <c r="A8286" s="10" t="s">
        <v>75</v>
      </c>
      <c r="B8286" s="20">
        <v>0.80200000000000005</v>
      </c>
      <c r="C8286" s="19">
        <v>3548</v>
      </c>
      <c r="D8286" s="19">
        <v>1558.5489239999999</v>
      </c>
      <c r="E8286" s="23">
        <v>1.5145937199999999</v>
      </c>
      <c r="F8286" s="23">
        <v>1.0579195379999999</v>
      </c>
      <c r="G8286" s="17">
        <v>0</v>
      </c>
      <c r="H8286" s="17">
        <v>1</v>
      </c>
      <c r="I8286" s="17">
        <v>0.94279272300000005</v>
      </c>
      <c r="J8286" s="17">
        <v>4.3499999999999997E-2</v>
      </c>
      <c r="K8286" s="17">
        <v>1.37E-2</v>
      </c>
    </row>
    <row r="8287" spans="1:11" x14ac:dyDescent="0.45">
      <c r="A8287" s="10" t="s">
        <v>75</v>
      </c>
      <c r="B8287" s="20">
        <v>0.80300000000000005</v>
      </c>
      <c r="C8287" s="19">
        <v>3553</v>
      </c>
      <c r="D8287" s="19">
        <v>1566.1291630000001</v>
      </c>
      <c r="E8287" s="23">
        <v>1.5179442030000001</v>
      </c>
      <c r="F8287" s="23">
        <v>1.0616996160000001</v>
      </c>
      <c r="G8287" s="17">
        <v>0</v>
      </c>
      <c r="H8287" s="17">
        <v>1</v>
      </c>
      <c r="I8287" s="17">
        <v>0.94237838600000001</v>
      </c>
      <c r="J8287" s="17">
        <v>4.3900000000000002E-2</v>
      </c>
      <c r="K8287" s="17">
        <v>1.37E-2</v>
      </c>
    </row>
    <row r="8288" spans="1:11" x14ac:dyDescent="0.45">
      <c r="A8288" s="10" t="s">
        <v>75</v>
      </c>
      <c r="B8288" s="20">
        <v>0.80400000000000005</v>
      </c>
      <c r="C8288" s="19">
        <v>3558</v>
      </c>
      <c r="D8288" s="19">
        <v>1573.7555379999999</v>
      </c>
      <c r="E8288" s="23">
        <v>1.5272670340000001</v>
      </c>
      <c r="F8288" s="23">
        <v>1.0658747639999999</v>
      </c>
      <c r="G8288" s="17">
        <v>0</v>
      </c>
      <c r="H8288" s="17">
        <v>1</v>
      </c>
      <c r="I8288" s="17">
        <v>0.94271738900000002</v>
      </c>
      <c r="J8288" s="17">
        <v>4.3700000000000003E-2</v>
      </c>
      <c r="K8288" s="17">
        <v>1.3599999999999999E-2</v>
      </c>
    </row>
    <row r="8289" spans="1:11" x14ac:dyDescent="0.45">
      <c r="A8289" s="10" t="s">
        <v>75</v>
      </c>
      <c r="B8289" s="20">
        <v>0.80500000000000005</v>
      </c>
      <c r="C8289" s="19">
        <v>3562</v>
      </c>
      <c r="D8289" s="19">
        <v>1579.917246</v>
      </c>
      <c r="E8289" s="23">
        <v>1.5428386780000001</v>
      </c>
      <c r="F8289" s="23">
        <v>1.0696788930000001</v>
      </c>
      <c r="G8289" s="17">
        <v>0</v>
      </c>
      <c r="H8289" s="17">
        <v>1</v>
      </c>
      <c r="I8289" s="17">
        <v>0.94281448499999998</v>
      </c>
      <c r="J8289" s="17">
        <v>4.36E-2</v>
      </c>
      <c r="K8289" s="17">
        <v>1.3599999999999999E-2</v>
      </c>
    </row>
    <row r="8290" spans="1:11" x14ac:dyDescent="0.45">
      <c r="A8290" s="10" t="s">
        <v>75</v>
      </c>
      <c r="B8290" s="20">
        <v>0.80600000000000005</v>
      </c>
      <c r="C8290" s="19">
        <v>3566</v>
      </c>
      <c r="D8290" s="19">
        <v>1586.110003</v>
      </c>
      <c r="E8290" s="23">
        <v>1.551883715</v>
      </c>
      <c r="F8290" s="23">
        <v>1.0721977570000001</v>
      </c>
      <c r="G8290" s="17">
        <v>0</v>
      </c>
      <c r="H8290" s="17">
        <v>1</v>
      </c>
      <c r="I8290" s="17">
        <v>0.94291806300000003</v>
      </c>
      <c r="J8290" s="17">
        <v>4.3499999999999997E-2</v>
      </c>
      <c r="K8290" s="17">
        <v>1.3599999999999999E-2</v>
      </c>
    </row>
    <row r="8291" spans="1:11" x14ac:dyDescent="0.45">
      <c r="A8291" s="10" t="s">
        <v>75</v>
      </c>
      <c r="B8291" s="20">
        <v>0.80700000000000005</v>
      </c>
      <c r="C8291" s="19">
        <v>3571</v>
      </c>
      <c r="D8291" s="19">
        <v>1593.8799899999999</v>
      </c>
      <c r="E8291" s="23">
        <v>1.554598642</v>
      </c>
      <c r="F8291" s="23">
        <v>1.0768180679999999</v>
      </c>
      <c r="G8291" s="17">
        <v>0</v>
      </c>
      <c r="H8291" s="17">
        <v>1</v>
      </c>
      <c r="I8291" s="17">
        <v>0.94303313099999997</v>
      </c>
      <c r="J8291" s="17">
        <v>4.3400000000000001E-2</v>
      </c>
      <c r="K8291" s="17">
        <v>1.35E-2</v>
      </c>
    </row>
    <row r="8292" spans="1:11" x14ac:dyDescent="0.45">
      <c r="A8292" s="10" t="s">
        <v>75</v>
      </c>
      <c r="B8292" s="20">
        <v>0.80800000000000005</v>
      </c>
      <c r="C8292" s="19">
        <v>3575</v>
      </c>
      <c r="D8292" s="19">
        <v>1600.103572</v>
      </c>
      <c r="E8292" s="23">
        <v>1.5559879889999999</v>
      </c>
      <c r="F8292" s="23">
        <v>1.080739374</v>
      </c>
      <c r="G8292" s="17">
        <v>0</v>
      </c>
      <c r="H8292" s="17">
        <v>1</v>
      </c>
      <c r="I8292" s="17">
        <v>0.94312906699999999</v>
      </c>
      <c r="J8292" s="17">
        <v>4.3400000000000001E-2</v>
      </c>
      <c r="K8292" s="17">
        <v>1.35E-2</v>
      </c>
    </row>
    <row r="8293" spans="1:11" x14ac:dyDescent="0.45">
      <c r="A8293" s="10" t="s">
        <v>75</v>
      </c>
      <c r="B8293" s="20">
        <v>0.80900000000000005</v>
      </c>
      <c r="C8293" s="19">
        <v>3580</v>
      </c>
      <c r="D8293" s="19">
        <v>1607.9050580000001</v>
      </c>
      <c r="E8293" s="23">
        <v>1.563733936</v>
      </c>
      <c r="F8293" s="23">
        <v>1.0841197659999999</v>
      </c>
      <c r="G8293" s="17">
        <v>0</v>
      </c>
      <c r="H8293" s="17">
        <v>1</v>
      </c>
      <c r="I8293" s="17">
        <v>0.94326960100000001</v>
      </c>
      <c r="J8293" s="17">
        <v>4.3200000000000002E-2</v>
      </c>
      <c r="K8293" s="17">
        <v>1.35E-2</v>
      </c>
    </row>
    <row r="8294" spans="1:11" x14ac:dyDescent="0.45">
      <c r="A8294" s="10" t="s">
        <v>75</v>
      </c>
      <c r="B8294" s="20">
        <v>0.81</v>
      </c>
      <c r="C8294" s="19">
        <v>3584</v>
      </c>
      <c r="D8294" s="19">
        <v>1614.1878959999999</v>
      </c>
      <c r="E8294" s="23">
        <v>1.5730300100000001</v>
      </c>
      <c r="F8294" s="23">
        <v>1.0876088820000001</v>
      </c>
      <c r="G8294" s="17">
        <v>0</v>
      </c>
      <c r="H8294" s="17">
        <v>1</v>
      </c>
      <c r="I8294" s="17">
        <v>0.94360577199999995</v>
      </c>
      <c r="J8294" s="17">
        <v>4.2999999999999997E-2</v>
      </c>
      <c r="K8294" s="17">
        <v>1.34E-2</v>
      </c>
    </row>
    <row r="8295" spans="1:11" x14ac:dyDescent="0.45">
      <c r="A8295" s="10" t="s">
        <v>75</v>
      </c>
      <c r="B8295" s="20">
        <v>0.81100000000000005</v>
      </c>
      <c r="C8295" s="19">
        <v>3589</v>
      </c>
      <c r="D8295" s="19">
        <v>1622.062854</v>
      </c>
      <c r="E8295" s="23">
        <v>1.5765841810000001</v>
      </c>
      <c r="F8295" s="23">
        <v>1.089753612</v>
      </c>
      <c r="G8295" s="17">
        <v>0</v>
      </c>
      <c r="H8295" s="17">
        <v>1</v>
      </c>
      <c r="I8295" s="17">
        <v>0.94370479799999996</v>
      </c>
      <c r="J8295" s="17">
        <v>4.2900000000000001E-2</v>
      </c>
      <c r="K8295" s="17">
        <v>1.34E-2</v>
      </c>
    </row>
    <row r="8296" spans="1:11" x14ac:dyDescent="0.45">
      <c r="A8296" s="10" t="s">
        <v>75</v>
      </c>
      <c r="B8296" s="20">
        <v>0.81200000000000006</v>
      </c>
      <c r="C8296" s="19">
        <v>3593</v>
      </c>
      <c r="D8296" s="19">
        <v>1628.3857599999999</v>
      </c>
      <c r="E8296" s="23">
        <v>1.582439956</v>
      </c>
      <c r="F8296" s="23">
        <v>1.0958275529999999</v>
      </c>
      <c r="G8296" s="17">
        <v>0</v>
      </c>
      <c r="H8296" s="17">
        <v>1</v>
      </c>
      <c r="I8296" s="17">
        <v>0.94416212300000002</v>
      </c>
      <c r="J8296" s="17">
        <v>4.2599999999999999E-2</v>
      </c>
      <c r="K8296" s="17">
        <v>1.3299999999999999E-2</v>
      </c>
    </row>
    <row r="8297" spans="1:11" x14ac:dyDescent="0.45">
      <c r="A8297" s="10" t="s">
        <v>75</v>
      </c>
      <c r="B8297" s="20">
        <v>0.81299999999999994</v>
      </c>
      <c r="C8297" s="19">
        <v>3597</v>
      </c>
      <c r="D8297" s="19">
        <v>1634.756588</v>
      </c>
      <c r="E8297" s="23">
        <v>1.6010097560000001</v>
      </c>
      <c r="F8297" s="23">
        <v>1.0996740229999999</v>
      </c>
      <c r="G8297" s="17">
        <v>0</v>
      </c>
      <c r="H8297" s="17">
        <v>1</v>
      </c>
      <c r="I8297" s="17">
        <v>0.94427086500000001</v>
      </c>
      <c r="J8297" s="17">
        <v>4.2500000000000003E-2</v>
      </c>
      <c r="K8297" s="17">
        <v>1.32E-2</v>
      </c>
    </row>
    <row r="8298" spans="1:11" x14ac:dyDescent="0.45">
      <c r="A8298" s="10" t="s">
        <v>75</v>
      </c>
      <c r="B8298" s="20">
        <v>0.81399999999999995</v>
      </c>
      <c r="C8298" s="19">
        <v>3602</v>
      </c>
      <c r="D8298" s="19">
        <v>1642.7817889999999</v>
      </c>
      <c r="E8298" s="23">
        <v>1.607269182</v>
      </c>
      <c r="F8298" s="23">
        <v>1.1031358490000001</v>
      </c>
      <c r="G8298" s="17">
        <v>0</v>
      </c>
      <c r="H8298" s="17">
        <v>1</v>
      </c>
      <c r="I8298" s="17">
        <v>0.94440225499999997</v>
      </c>
      <c r="J8298" s="17">
        <v>4.24E-2</v>
      </c>
      <c r="K8298" s="17">
        <v>1.32E-2</v>
      </c>
    </row>
    <row r="8299" spans="1:11" x14ac:dyDescent="0.45">
      <c r="A8299" s="10" t="s">
        <v>75</v>
      </c>
      <c r="B8299" s="20">
        <v>0.81499999999999995</v>
      </c>
      <c r="C8299" s="19">
        <v>3606</v>
      </c>
      <c r="D8299" s="19">
        <v>1649.221166</v>
      </c>
      <c r="E8299" s="23">
        <v>1.610339489</v>
      </c>
      <c r="F8299" s="23">
        <v>1.105911869</v>
      </c>
      <c r="G8299" s="17">
        <v>0</v>
      </c>
      <c r="H8299" s="17">
        <v>1</v>
      </c>
      <c r="I8299" s="17">
        <v>0.94427169099999997</v>
      </c>
      <c r="J8299" s="17">
        <v>4.2500000000000003E-2</v>
      </c>
      <c r="K8299" s="17">
        <v>1.32E-2</v>
      </c>
    </row>
    <row r="8300" spans="1:11" x14ac:dyDescent="0.45">
      <c r="A8300" s="10" t="s">
        <v>75</v>
      </c>
      <c r="B8300" s="20">
        <v>0.81599999999999995</v>
      </c>
      <c r="C8300" s="19">
        <v>3611</v>
      </c>
      <c r="D8300" s="19">
        <v>1657.3092019999999</v>
      </c>
      <c r="E8300" s="23">
        <v>1.6250372850000001</v>
      </c>
      <c r="F8300" s="23">
        <v>1.1102757190000001</v>
      </c>
      <c r="G8300" s="17">
        <v>0</v>
      </c>
      <c r="H8300" s="17">
        <v>1</v>
      </c>
      <c r="I8300" s="17">
        <v>0.94421607500000004</v>
      </c>
      <c r="J8300" s="17">
        <v>4.2599999999999999E-2</v>
      </c>
      <c r="K8300" s="17">
        <v>1.32E-2</v>
      </c>
    </row>
    <row r="8301" spans="1:11" x14ac:dyDescent="0.45">
      <c r="A8301" s="10" t="s">
        <v>75</v>
      </c>
      <c r="B8301" s="20">
        <v>0.81699999999999995</v>
      </c>
      <c r="C8301" s="19">
        <v>3614</v>
      </c>
      <c r="D8301" s="19">
        <v>1662.1927969999999</v>
      </c>
      <c r="E8301" s="23">
        <v>1.630411651</v>
      </c>
      <c r="F8301" s="23">
        <v>1.1147935019999999</v>
      </c>
      <c r="G8301" s="17">
        <v>0</v>
      </c>
      <c r="H8301" s="17">
        <v>1</v>
      </c>
      <c r="I8301" s="17">
        <v>0.94419466799999996</v>
      </c>
      <c r="J8301" s="17">
        <v>4.2599999999999999E-2</v>
      </c>
      <c r="K8301" s="17">
        <v>1.32E-2</v>
      </c>
    </row>
    <row r="8302" spans="1:11" x14ac:dyDescent="0.45">
      <c r="A8302" s="10" t="s">
        <v>75</v>
      </c>
      <c r="B8302" s="20">
        <v>0.81799999999999995</v>
      </c>
      <c r="C8302" s="19">
        <v>3619</v>
      </c>
      <c r="D8302" s="19">
        <v>1670.383223</v>
      </c>
      <c r="E8302" s="23">
        <v>1.6425497099999999</v>
      </c>
      <c r="F8302" s="23">
        <v>1.1182127770000001</v>
      </c>
      <c r="G8302" s="17">
        <v>0</v>
      </c>
      <c r="H8302" s="17">
        <v>1</v>
      </c>
      <c r="I8302" s="17">
        <v>0.94430205700000003</v>
      </c>
      <c r="J8302" s="17">
        <v>4.2599999999999999E-2</v>
      </c>
      <c r="K8302" s="17">
        <v>1.3100000000000001E-2</v>
      </c>
    </row>
    <row r="8303" spans="1:11" x14ac:dyDescent="0.45">
      <c r="A8303" s="10" t="s">
        <v>75</v>
      </c>
      <c r="B8303" s="20">
        <v>0.81899999999999995</v>
      </c>
      <c r="C8303" s="19">
        <v>3624</v>
      </c>
      <c r="D8303" s="19">
        <v>1678.644681</v>
      </c>
      <c r="E8303" s="23">
        <v>1.6629633029999999</v>
      </c>
      <c r="F8303" s="23">
        <v>1.122375927</v>
      </c>
      <c r="G8303" s="17">
        <v>0</v>
      </c>
      <c r="H8303" s="17">
        <v>1</v>
      </c>
      <c r="I8303" s="17">
        <v>0.94442695499999996</v>
      </c>
      <c r="J8303" s="17">
        <v>4.2500000000000003E-2</v>
      </c>
      <c r="K8303" s="17">
        <v>1.3100000000000001E-2</v>
      </c>
    </row>
    <row r="8304" spans="1:11" x14ac:dyDescent="0.45">
      <c r="A8304" s="10" t="s">
        <v>75</v>
      </c>
      <c r="B8304" s="20">
        <v>0.82</v>
      </c>
      <c r="C8304" s="19">
        <v>3628</v>
      </c>
      <c r="D8304" s="19">
        <v>1685.314625</v>
      </c>
      <c r="E8304" s="23">
        <v>1.670116277</v>
      </c>
      <c r="F8304" s="23">
        <v>1.1265957980000001</v>
      </c>
      <c r="G8304" s="17">
        <v>0</v>
      </c>
      <c r="H8304" s="17">
        <v>1</v>
      </c>
      <c r="I8304" s="17">
        <v>0.94428935800000002</v>
      </c>
      <c r="J8304" s="17">
        <v>4.2599999999999999E-2</v>
      </c>
      <c r="K8304" s="17">
        <v>1.3100000000000001E-2</v>
      </c>
    </row>
    <row r="8305" spans="1:11" x14ac:dyDescent="0.45">
      <c r="A8305" s="10" t="s">
        <v>75</v>
      </c>
      <c r="B8305" s="20">
        <v>0.82099999999999995</v>
      </c>
      <c r="C8305" s="19">
        <v>3631</v>
      </c>
      <c r="D8305" s="19">
        <v>1690.330132</v>
      </c>
      <c r="E8305" s="23">
        <v>1.6744739369999999</v>
      </c>
      <c r="F8305" s="23">
        <v>1.130711209</v>
      </c>
      <c r="G8305" s="17">
        <v>0</v>
      </c>
      <c r="H8305" s="17">
        <v>1</v>
      </c>
      <c r="I8305" s="17">
        <v>0.94432314399999995</v>
      </c>
      <c r="J8305" s="17">
        <v>4.2599999999999999E-2</v>
      </c>
      <c r="K8305" s="17">
        <v>1.3100000000000001E-2</v>
      </c>
    </row>
    <row r="8306" spans="1:11" x14ac:dyDescent="0.45">
      <c r="A8306" s="10" t="s">
        <v>75</v>
      </c>
      <c r="B8306" s="20">
        <v>0.82199999999999995</v>
      </c>
      <c r="C8306" s="19">
        <v>3637</v>
      </c>
      <c r="D8306" s="19">
        <v>1700.3804749999999</v>
      </c>
      <c r="E8306" s="23">
        <v>1.6762880550000001</v>
      </c>
      <c r="F8306" s="23">
        <v>1.133797961</v>
      </c>
      <c r="G8306" s="17">
        <v>0</v>
      </c>
      <c r="H8306" s="17">
        <v>1</v>
      </c>
      <c r="I8306" s="17">
        <v>0.94452708699999999</v>
      </c>
      <c r="J8306" s="17">
        <v>4.2500000000000003E-2</v>
      </c>
      <c r="K8306" s="17">
        <v>1.2999999999999999E-2</v>
      </c>
    </row>
    <row r="8307" spans="1:11" x14ac:dyDescent="0.45">
      <c r="A8307" s="10" t="s">
        <v>75</v>
      </c>
      <c r="B8307" s="20">
        <v>0.82299999999999995</v>
      </c>
      <c r="C8307" s="19">
        <v>3642</v>
      </c>
      <c r="D8307" s="19">
        <v>1708.7741450000001</v>
      </c>
      <c r="E8307" s="23">
        <v>1.679624727</v>
      </c>
      <c r="F8307" s="23">
        <v>1.1391028190000001</v>
      </c>
      <c r="G8307" s="17">
        <v>0</v>
      </c>
      <c r="H8307" s="17">
        <v>1</v>
      </c>
      <c r="I8307" s="17">
        <v>0.94445446600000005</v>
      </c>
      <c r="J8307" s="17">
        <v>4.2599999999999999E-2</v>
      </c>
      <c r="K8307" s="17">
        <v>1.2999999999999999E-2</v>
      </c>
    </row>
    <row r="8308" spans="1:11" x14ac:dyDescent="0.45">
      <c r="A8308" s="10" t="s">
        <v>75</v>
      </c>
      <c r="B8308" s="20">
        <v>0.82399999999999995</v>
      </c>
      <c r="C8308" s="19">
        <v>3646</v>
      </c>
      <c r="D8308" s="19">
        <v>1715.5056629999999</v>
      </c>
      <c r="E8308" s="23">
        <v>1.683694698</v>
      </c>
      <c r="F8308" s="23">
        <v>1.143375249</v>
      </c>
      <c r="G8308" s="17">
        <v>0</v>
      </c>
      <c r="H8308" s="17">
        <v>1</v>
      </c>
      <c r="I8308" s="17">
        <v>0.94456420900000004</v>
      </c>
      <c r="J8308" s="17">
        <v>4.2500000000000003E-2</v>
      </c>
      <c r="K8308" s="17">
        <v>1.29E-2</v>
      </c>
    </row>
    <row r="8309" spans="1:11" x14ac:dyDescent="0.45">
      <c r="A8309" s="10" t="s">
        <v>75</v>
      </c>
      <c r="B8309" s="20">
        <v>0.82499999999999996</v>
      </c>
      <c r="C8309" s="19">
        <v>3649</v>
      </c>
      <c r="D8309" s="19">
        <v>1720.5676350000001</v>
      </c>
      <c r="E8309" s="23">
        <v>1.6902955589999999</v>
      </c>
      <c r="F8309" s="23">
        <v>1.14705407</v>
      </c>
      <c r="G8309" s="17">
        <v>0</v>
      </c>
      <c r="H8309" s="17">
        <v>1</v>
      </c>
      <c r="I8309" s="17">
        <v>0.94437469600000001</v>
      </c>
      <c r="J8309" s="17">
        <v>4.2685756999999998E-2</v>
      </c>
      <c r="K8309" s="17">
        <v>1.29E-2</v>
      </c>
    </row>
    <row r="8310" spans="1:11" x14ac:dyDescent="0.45">
      <c r="A8310" s="10" t="s">
        <v>75</v>
      </c>
      <c r="B8310" s="20">
        <v>0.82599999999999996</v>
      </c>
      <c r="C8310" s="19">
        <v>3655</v>
      </c>
      <c r="D8310" s="19">
        <v>1730.7278530000001</v>
      </c>
      <c r="E8310" s="23">
        <v>1.6987804689999999</v>
      </c>
      <c r="F8310" s="23">
        <v>1.150594586</v>
      </c>
      <c r="G8310" s="17">
        <v>0</v>
      </c>
      <c r="H8310" s="17">
        <v>1</v>
      </c>
      <c r="I8310" s="17">
        <v>0.94442409100000002</v>
      </c>
      <c r="J8310" s="17">
        <v>4.2700000000000002E-2</v>
      </c>
      <c r="K8310" s="17">
        <v>1.29E-2</v>
      </c>
    </row>
    <row r="8311" spans="1:11" x14ac:dyDescent="0.45">
      <c r="A8311" s="10" t="s">
        <v>75</v>
      </c>
      <c r="B8311" s="20">
        <v>0.82699999999999996</v>
      </c>
      <c r="C8311" s="19">
        <v>3659</v>
      </c>
      <c r="D8311" s="19">
        <v>1737.537945</v>
      </c>
      <c r="E8311" s="23">
        <v>1.7062916509999999</v>
      </c>
      <c r="F8311" s="23">
        <v>1.1554728839999999</v>
      </c>
      <c r="G8311" s="17">
        <v>0</v>
      </c>
      <c r="H8311" s="17">
        <v>1</v>
      </c>
      <c r="I8311" s="17">
        <v>0.94440732800000005</v>
      </c>
      <c r="J8311" s="17">
        <v>4.2700000000000002E-2</v>
      </c>
      <c r="K8311" s="17">
        <v>1.29E-2</v>
      </c>
    </row>
    <row r="8312" spans="1:11" x14ac:dyDescent="0.45">
      <c r="A8312" s="10" t="s">
        <v>75</v>
      </c>
      <c r="B8312" s="20">
        <v>0.82799999999999996</v>
      </c>
      <c r="C8312" s="19">
        <v>3664</v>
      </c>
      <c r="D8312" s="19">
        <v>1746.1013029999999</v>
      </c>
      <c r="E8312" s="23">
        <v>1.7137339819999999</v>
      </c>
      <c r="F8312" s="23">
        <v>1.1591847159999999</v>
      </c>
      <c r="G8312" s="17">
        <v>0</v>
      </c>
      <c r="H8312" s="17">
        <v>1</v>
      </c>
      <c r="I8312" s="17">
        <v>0.94471861199999996</v>
      </c>
      <c r="J8312" s="17">
        <v>4.2500000000000003E-2</v>
      </c>
      <c r="K8312" s="17">
        <v>1.2800000000000001E-2</v>
      </c>
    </row>
    <row r="8313" spans="1:11" x14ac:dyDescent="0.45">
      <c r="A8313" s="10" t="s">
        <v>75</v>
      </c>
      <c r="B8313" s="20">
        <v>0.82899999999999996</v>
      </c>
      <c r="C8313" s="19">
        <v>3668</v>
      </c>
      <c r="D8313" s="19">
        <v>1752.987349</v>
      </c>
      <c r="E8313" s="23">
        <v>1.7244732979999999</v>
      </c>
      <c r="F8313" s="23">
        <v>1.163970782</v>
      </c>
      <c r="G8313" s="17">
        <v>0</v>
      </c>
      <c r="H8313" s="17">
        <v>1</v>
      </c>
      <c r="I8313" s="17">
        <v>0.94472062099999998</v>
      </c>
      <c r="J8313" s="17">
        <v>4.2500000000000003E-2</v>
      </c>
      <c r="K8313" s="17">
        <v>1.2800000000000001E-2</v>
      </c>
    </row>
    <row r="8314" spans="1:11" x14ac:dyDescent="0.45">
      <c r="A8314" s="10" t="s">
        <v>75</v>
      </c>
      <c r="B8314" s="20">
        <v>0.83</v>
      </c>
      <c r="C8314" s="19">
        <v>3673</v>
      </c>
      <c r="D8314" s="19">
        <v>1761.633693</v>
      </c>
      <c r="E8314" s="23">
        <v>1.7338584079999999</v>
      </c>
      <c r="F8314" s="23">
        <v>1.1668411480000001</v>
      </c>
      <c r="G8314" s="17">
        <v>0</v>
      </c>
      <c r="H8314" s="17">
        <v>1</v>
      </c>
      <c r="I8314" s="17">
        <v>0.94482608300000004</v>
      </c>
      <c r="J8314" s="17">
        <v>4.24E-2</v>
      </c>
      <c r="K8314" s="17">
        <v>1.2800000000000001E-2</v>
      </c>
    </row>
    <row r="8315" spans="1:11" x14ac:dyDescent="0.45">
      <c r="A8315" s="10" t="s">
        <v>75</v>
      </c>
      <c r="B8315" s="20">
        <v>0.83099999999999996</v>
      </c>
      <c r="C8315" s="19">
        <v>3677</v>
      </c>
      <c r="D8315" s="19">
        <v>1768.571488</v>
      </c>
      <c r="E8315" s="23">
        <v>1.734891094</v>
      </c>
      <c r="F8315" s="23">
        <v>1.1721322700000001</v>
      </c>
      <c r="G8315" s="17">
        <v>0</v>
      </c>
      <c r="H8315" s="17">
        <v>1</v>
      </c>
      <c r="I8315" s="17">
        <v>0.94488757899999998</v>
      </c>
      <c r="J8315" s="17">
        <v>4.24E-2</v>
      </c>
      <c r="K8315" s="17">
        <v>1.2800000000000001E-2</v>
      </c>
    </row>
    <row r="8316" spans="1:11" x14ac:dyDescent="0.45">
      <c r="A8316" s="10" t="s">
        <v>75</v>
      </c>
      <c r="B8316" s="20">
        <v>0.83199999999999996</v>
      </c>
      <c r="C8316" s="19">
        <v>3681</v>
      </c>
      <c r="D8316" s="19">
        <v>1775.5463569999999</v>
      </c>
      <c r="E8316" s="23">
        <v>1.7450566059999999</v>
      </c>
      <c r="F8316" s="23">
        <v>1.1763704020000001</v>
      </c>
      <c r="G8316" s="17">
        <v>0</v>
      </c>
      <c r="H8316" s="17">
        <v>1</v>
      </c>
      <c r="I8316" s="17">
        <v>0.94504879399999997</v>
      </c>
      <c r="J8316" s="17">
        <v>4.2200000000000001E-2</v>
      </c>
      <c r="K8316" s="17">
        <v>1.2699999999999999E-2</v>
      </c>
    </row>
    <row r="8317" spans="1:11" x14ac:dyDescent="0.45">
      <c r="A8317" s="10" t="s">
        <v>75</v>
      </c>
      <c r="B8317" s="20">
        <v>0.83299999999999996</v>
      </c>
      <c r="C8317" s="19">
        <v>3686</v>
      </c>
      <c r="D8317" s="19">
        <v>1784.290017</v>
      </c>
      <c r="E8317" s="23">
        <v>1.7514282940000001</v>
      </c>
      <c r="F8317" s="23">
        <v>1.180175864</v>
      </c>
      <c r="G8317" s="17">
        <v>0</v>
      </c>
      <c r="H8317" s="17">
        <v>1</v>
      </c>
      <c r="I8317" s="17">
        <v>0.94512379499999999</v>
      </c>
      <c r="J8317" s="17">
        <v>4.2200000000000001E-2</v>
      </c>
      <c r="K8317" s="17">
        <v>1.2699999999999999E-2</v>
      </c>
    </row>
    <row r="8318" spans="1:11" x14ac:dyDescent="0.45">
      <c r="A8318" s="10" t="s">
        <v>75</v>
      </c>
      <c r="B8318" s="20">
        <v>0.83399999999999996</v>
      </c>
      <c r="C8318" s="19">
        <v>3690</v>
      </c>
      <c r="D8318" s="19">
        <v>1791.3453360000001</v>
      </c>
      <c r="E8318" s="23">
        <v>1.769376762</v>
      </c>
      <c r="F8318" s="23">
        <v>1.184598472</v>
      </c>
      <c r="G8318" s="17">
        <v>0</v>
      </c>
      <c r="H8318" s="17">
        <v>1</v>
      </c>
      <c r="I8318" s="17">
        <v>0.94506222200000001</v>
      </c>
      <c r="J8318" s="17">
        <v>4.2299999999999997E-2</v>
      </c>
      <c r="K8318" s="17">
        <v>1.2699999999999999E-2</v>
      </c>
    </row>
    <row r="8319" spans="1:11" x14ac:dyDescent="0.45">
      <c r="A8319" s="10" t="s">
        <v>75</v>
      </c>
      <c r="B8319" s="20">
        <v>0.83499999999999996</v>
      </c>
      <c r="C8319" s="19">
        <v>3695</v>
      </c>
      <c r="D8319" s="19">
        <v>1800.2252490000001</v>
      </c>
      <c r="E8319" s="23">
        <v>1.7792427280000001</v>
      </c>
      <c r="F8319" s="23">
        <v>1.1889043829999999</v>
      </c>
      <c r="G8319" s="17">
        <v>0</v>
      </c>
      <c r="H8319" s="17">
        <v>1</v>
      </c>
      <c r="I8319" s="17">
        <v>0.94504502300000004</v>
      </c>
      <c r="J8319" s="17">
        <v>4.2299999999999997E-2</v>
      </c>
      <c r="K8319" s="17">
        <v>1.2699999999999999E-2</v>
      </c>
    </row>
    <row r="8320" spans="1:11" x14ac:dyDescent="0.45">
      <c r="A8320" s="10" t="s">
        <v>75</v>
      </c>
      <c r="B8320" s="20">
        <v>0.83599999999999997</v>
      </c>
      <c r="C8320" s="19">
        <v>3699</v>
      </c>
      <c r="D8320" s="19">
        <v>1807.364527</v>
      </c>
      <c r="E8320" s="23">
        <v>1.79191272</v>
      </c>
      <c r="F8320" s="23">
        <v>1.1934144419999999</v>
      </c>
      <c r="G8320" s="17">
        <v>0</v>
      </c>
      <c r="H8320" s="17">
        <v>1</v>
      </c>
      <c r="I8320" s="17">
        <v>0.94510234599999998</v>
      </c>
      <c r="J8320" s="17">
        <v>4.2200000000000001E-2</v>
      </c>
      <c r="K8320" s="17">
        <v>1.2699999999999999E-2</v>
      </c>
    </row>
    <row r="8321" spans="1:11" x14ac:dyDescent="0.45">
      <c r="A8321" s="10" t="s">
        <v>75</v>
      </c>
      <c r="B8321" s="20">
        <v>0.83699999999999997</v>
      </c>
      <c r="C8321" s="19">
        <v>3703</v>
      </c>
      <c r="D8321" s="19">
        <v>1814.543394</v>
      </c>
      <c r="E8321" s="23">
        <v>1.796584725</v>
      </c>
      <c r="F8321" s="23">
        <v>1.197304648</v>
      </c>
      <c r="G8321" s="17">
        <v>0</v>
      </c>
      <c r="H8321" s="17">
        <v>1</v>
      </c>
      <c r="I8321" s="17">
        <v>0.94509845800000003</v>
      </c>
      <c r="J8321" s="17">
        <v>4.2299999999999997E-2</v>
      </c>
      <c r="K8321" s="17">
        <v>1.26E-2</v>
      </c>
    </row>
    <row r="8322" spans="1:11" x14ac:dyDescent="0.45">
      <c r="A8322" s="10" t="s">
        <v>75</v>
      </c>
      <c r="B8322" s="20">
        <v>0.83799999999999997</v>
      </c>
      <c r="C8322" s="19">
        <v>3705</v>
      </c>
      <c r="D8322" s="19">
        <v>1818.1478239999999</v>
      </c>
      <c r="E8322" s="23">
        <v>1.8022150159999999</v>
      </c>
      <c r="F8322" s="23">
        <v>1.200771971</v>
      </c>
      <c r="G8322" s="17">
        <v>0</v>
      </c>
      <c r="H8322" s="17">
        <v>1</v>
      </c>
      <c r="I8322" s="17">
        <v>0.94514685300000001</v>
      </c>
      <c r="J8322" s="17">
        <v>4.2200000000000001E-2</v>
      </c>
      <c r="K8322" s="17">
        <v>1.26E-2</v>
      </c>
    </row>
    <row r="8323" spans="1:11" x14ac:dyDescent="0.45">
      <c r="A8323" s="10" t="s">
        <v>75</v>
      </c>
      <c r="B8323" s="20">
        <v>0.83899999999999997</v>
      </c>
      <c r="C8323" s="19">
        <v>3712</v>
      </c>
      <c r="D8323" s="19">
        <v>1830.7984039999999</v>
      </c>
      <c r="E8323" s="23">
        <v>1.811216049</v>
      </c>
      <c r="F8323" s="23">
        <v>1.203865553</v>
      </c>
      <c r="G8323" s="17">
        <v>0</v>
      </c>
      <c r="H8323" s="17">
        <v>1</v>
      </c>
      <c r="I8323" s="17">
        <v>0.94526756199999995</v>
      </c>
      <c r="J8323" s="17">
        <v>4.2099999999999999E-2</v>
      </c>
      <c r="K8323" s="17">
        <v>1.26E-2</v>
      </c>
    </row>
    <row r="8324" spans="1:11" x14ac:dyDescent="0.45">
      <c r="A8324" s="10" t="s">
        <v>75</v>
      </c>
      <c r="B8324" s="20">
        <v>0.84</v>
      </c>
      <c r="C8324" s="19">
        <v>3717</v>
      </c>
      <c r="D8324" s="19">
        <v>1839.8733420000001</v>
      </c>
      <c r="E8324" s="23">
        <v>1.819008908</v>
      </c>
      <c r="F8324" s="23">
        <v>1.2097558530000001</v>
      </c>
      <c r="G8324" s="17">
        <v>0</v>
      </c>
      <c r="H8324" s="17">
        <v>1</v>
      </c>
      <c r="I8324" s="17">
        <v>0.94536893899999996</v>
      </c>
      <c r="J8324" s="17">
        <v>4.2099999999999999E-2</v>
      </c>
      <c r="K8324" s="17">
        <v>1.26E-2</v>
      </c>
    </row>
    <row r="8325" spans="1:11" x14ac:dyDescent="0.45">
      <c r="A8325" s="10" t="s">
        <v>75</v>
      </c>
      <c r="B8325" s="20">
        <v>0.84099999999999997</v>
      </c>
      <c r="C8325" s="19">
        <v>3721</v>
      </c>
      <c r="D8325" s="19">
        <v>1847.1715770000001</v>
      </c>
      <c r="E8325" s="23">
        <v>1.8268294920000001</v>
      </c>
      <c r="F8325" s="23">
        <v>1.214816034</v>
      </c>
      <c r="G8325" s="17">
        <v>0</v>
      </c>
      <c r="H8325" s="17">
        <v>1</v>
      </c>
      <c r="I8325" s="17">
        <v>0.94543326000000005</v>
      </c>
      <c r="J8325" s="17">
        <v>4.2000000000000003E-2</v>
      </c>
      <c r="K8325" s="17">
        <v>1.26E-2</v>
      </c>
    </row>
    <row r="8326" spans="1:11" x14ac:dyDescent="0.45">
      <c r="A8326" s="10" t="s">
        <v>75</v>
      </c>
      <c r="B8326" s="20">
        <v>0.84199999999999997</v>
      </c>
      <c r="C8326" s="19">
        <v>3725</v>
      </c>
      <c r="D8326" s="19">
        <v>1854.508118</v>
      </c>
      <c r="E8326" s="23">
        <v>1.8362187759999999</v>
      </c>
      <c r="F8326" s="23">
        <v>1.2192469779999999</v>
      </c>
      <c r="G8326" s="17">
        <v>0</v>
      </c>
      <c r="H8326" s="17">
        <v>1</v>
      </c>
      <c r="I8326" s="17">
        <v>0.94552132099999997</v>
      </c>
      <c r="J8326" s="17">
        <v>4.19E-2</v>
      </c>
      <c r="K8326" s="17">
        <v>1.2500000000000001E-2</v>
      </c>
    </row>
    <row r="8327" spans="1:11" x14ac:dyDescent="0.45">
      <c r="A8327" s="10" t="s">
        <v>75</v>
      </c>
      <c r="B8327" s="20">
        <v>0.84299999999999997</v>
      </c>
      <c r="C8327" s="19">
        <v>3730</v>
      </c>
      <c r="D8327" s="19">
        <v>1863.708727</v>
      </c>
      <c r="E8327" s="23">
        <v>1.843589865</v>
      </c>
      <c r="F8327" s="23">
        <v>1.2232510489999999</v>
      </c>
      <c r="G8327" s="17">
        <v>0</v>
      </c>
      <c r="H8327" s="17">
        <v>1</v>
      </c>
      <c r="I8327" s="17">
        <v>0.94559638700000004</v>
      </c>
      <c r="J8327" s="17">
        <v>4.19E-2</v>
      </c>
      <c r="K8327" s="17">
        <v>1.2500000000000001E-2</v>
      </c>
    </row>
    <row r="8328" spans="1:11" x14ac:dyDescent="0.45">
      <c r="A8328" s="10" t="s">
        <v>75</v>
      </c>
      <c r="B8328" s="20">
        <v>0.84399999999999997</v>
      </c>
      <c r="C8328" s="19">
        <v>3734</v>
      </c>
      <c r="D8328" s="19">
        <v>1871.0918019999999</v>
      </c>
      <c r="E8328" s="23">
        <v>1.8479229669999999</v>
      </c>
      <c r="F8328" s="23">
        <v>1.227923093</v>
      </c>
      <c r="G8328" s="17">
        <v>0</v>
      </c>
      <c r="H8328" s="17">
        <v>1</v>
      </c>
      <c r="I8328" s="17">
        <v>0.94563887999999996</v>
      </c>
      <c r="J8328" s="17">
        <v>4.19E-2</v>
      </c>
      <c r="K8328" s="17">
        <v>1.2500000000000001E-2</v>
      </c>
    </row>
    <row r="8329" spans="1:11" x14ac:dyDescent="0.45">
      <c r="A8329" s="10" t="s">
        <v>75</v>
      </c>
      <c r="B8329" s="20">
        <v>0.84499999999999997</v>
      </c>
      <c r="C8329" s="19">
        <v>3739</v>
      </c>
      <c r="D8329" s="19">
        <v>1880.400318</v>
      </c>
      <c r="E8329" s="23">
        <v>1.8682872479999999</v>
      </c>
      <c r="F8329" s="23">
        <v>1.2323941279999999</v>
      </c>
      <c r="G8329" s="17">
        <v>0</v>
      </c>
      <c r="H8329" s="17">
        <v>1</v>
      </c>
      <c r="I8329" s="17">
        <v>0.945916439</v>
      </c>
      <c r="J8329" s="17">
        <v>4.1599999999999998E-2</v>
      </c>
      <c r="K8329" s="17">
        <v>1.24E-2</v>
      </c>
    </row>
    <row r="8330" spans="1:11" x14ac:dyDescent="0.45">
      <c r="A8330" s="10" t="s">
        <v>75</v>
      </c>
      <c r="B8330" s="20">
        <v>0.84599999999999997</v>
      </c>
      <c r="C8330" s="19">
        <v>3743</v>
      </c>
      <c r="D8330" s="19">
        <v>1887.9169079999999</v>
      </c>
      <c r="E8330" s="23">
        <v>1.8843240050000001</v>
      </c>
      <c r="F8330" s="23">
        <v>1.2371245040000001</v>
      </c>
      <c r="G8330" s="17">
        <v>0</v>
      </c>
      <c r="H8330" s="17">
        <v>1</v>
      </c>
      <c r="I8330" s="17">
        <v>0.94597236600000001</v>
      </c>
      <c r="J8330" s="17">
        <v>4.1599999999999998E-2</v>
      </c>
      <c r="K8330" s="17">
        <v>1.24E-2</v>
      </c>
    </row>
    <row r="8331" spans="1:11" x14ac:dyDescent="0.45">
      <c r="A8331" s="10" t="s">
        <v>75</v>
      </c>
      <c r="B8331" s="20">
        <v>0.84699999999999998</v>
      </c>
      <c r="C8331" s="19">
        <v>3748</v>
      </c>
      <c r="D8331" s="19">
        <v>1897.347125</v>
      </c>
      <c r="E8331" s="23">
        <v>1.8895734049999999</v>
      </c>
      <c r="F8331" s="23">
        <v>1.241239988</v>
      </c>
      <c r="G8331" s="17">
        <v>0</v>
      </c>
      <c r="H8331" s="17">
        <v>1</v>
      </c>
      <c r="I8331" s="17">
        <v>0.94568295899999999</v>
      </c>
      <c r="J8331" s="17">
        <v>4.19E-2</v>
      </c>
      <c r="K8331" s="17">
        <v>1.24E-2</v>
      </c>
    </row>
    <row r="8332" spans="1:11" x14ac:dyDescent="0.45">
      <c r="A8332" s="10" t="s">
        <v>75</v>
      </c>
      <c r="B8332" s="20">
        <v>0.84799999999999998</v>
      </c>
      <c r="C8332" s="19">
        <v>3752</v>
      </c>
      <c r="D8332" s="19">
        <v>1904.9152999999999</v>
      </c>
      <c r="E8332" s="23">
        <v>1.893551795</v>
      </c>
      <c r="F8332" s="23">
        <v>1.246517586</v>
      </c>
      <c r="G8332" s="17">
        <v>0</v>
      </c>
      <c r="H8332" s="17">
        <v>1</v>
      </c>
      <c r="I8332" s="17">
        <v>0.94564766700000003</v>
      </c>
      <c r="J8332" s="17">
        <v>4.2000000000000003E-2</v>
      </c>
      <c r="K8332" s="17">
        <v>1.24E-2</v>
      </c>
    </row>
    <row r="8333" spans="1:11" x14ac:dyDescent="0.45">
      <c r="A8333" s="10" t="s">
        <v>75</v>
      </c>
      <c r="B8333" s="20">
        <v>0.84899999999999998</v>
      </c>
      <c r="C8333" s="19">
        <v>3756</v>
      </c>
      <c r="D8333" s="19">
        <v>1912.513518</v>
      </c>
      <c r="E8333" s="23">
        <v>1.905184679</v>
      </c>
      <c r="F8333" s="23">
        <v>1.250657798</v>
      </c>
      <c r="G8333" s="17">
        <v>0</v>
      </c>
      <c r="H8333" s="17">
        <v>1</v>
      </c>
      <c r="I8333" s="17">
        <v>0.94569444899999999</v>
      </c>
      <c r="J8333" s="17">
        <v>4.19E-2</v>
      </c>
      <c r="K8333" s="17">
        <v>1.24E-2</v>
      </c>
    </row>
    <row r="8334" spans="1:11" x14ac:dyDescent="0.45">
      <c r="A8334" s="10" t="s">
        <v>75</v>
      </c>
      <c r="B8334" s="20">
        <v>0.85</v>
      </c>
      <c r="C8334" s="19">
        <v>3761</v>
      </c>
      <c r="D8334" s="19">
        <v>1922.0600159999999</v>
      </c>
      <c r="E8334" s="23">
        <v>1.9121483319999999</v>
      </c>
      <c r="F8334" s="23">
        <v>1.255507819</v>
      </c>
      <c r="G8334" s="17">
        <v>0</v>
      </c>
      <c r="H8334" s="17">
        <v>1</v>
      </c>
      <c r="I8334" s="17">
        <v>0.94547729800000002</v>
      </c>
      <c r="J8334" s="17">
        <v>4.2200000000000001E-2</v>
      </c>
      <c r="K8334" s="17">
        <v>1.24E-2</v>
      </c>
    </row>
    <row r="8335" spans="1:11" x14ac:dyDescent="0.45">
      <c r="A8335" s="10" t="s">
        <v>75</v>
      </c>
      <c r="B8335" s="20">
        <v>0.85099999999999998</v>
      </c>
      <c r="C8335" s="19">
        <v>3765</v>
      </c>
      <c r="D8335" s="19">
        <v>1929.760841</v>
      </c>
      <c r="E8335" s="23">
        <v>1.929270051</v>
      </c>
      <c r="F8335" s="23">
        <v>1.2601664880000001</v>
      </c>
      <c r="G8335" s="17">
        <v>0</v>
      </c>
      <c r="H8335" s="17">
        <v>1</v>
      </c>
      <c r="I8335" s="17">
        <v>0.94551038099999996</v>
      </c>
      <c r="J8335" s="17">
        <v>4.2099999999999999E-2</v>
      </c>
      <c r="K8335" s="17">
        <v>1.24E-2</v>
      </c>
    </row>
    <row r="8336" spans="1:11" x14ac:dyDescent="0.45">
      <c r="A8336" s="10" t="s">
        <v>75</v>
      </c>
      <c r="B8336" s="20">
        <v>0.85199999999999998</v>
      </c>
      <c r="C8336" s="19">
        <v>3770</v>
      </c>
      <c r="D8336" s="19">
        <v>1939.4338250000001</v>
      </c>
      <c r="E8336" s="23">
        <v>1.9392416370000001</v>
      </c>
      <c r="F8336" s="23">
        <v>1.264409235</v>
      </c>
      <c r="G8336" s="17">
        <v>0</v>
      </c>
      <c r="H8336" s="17">
        <v>1</v>
      </c>
      <c r="I8336" s="17">
        <v>0.945700977</v>
      </c>
      <c r="J8336" s="17">
        <v>4.2000000000000003E-2</v>
      </c>
      <c r="K8336" s="17">
        <v>1.23E-2</v>
      </c>
    </row>
    <row r="8337" spans="1:11" x14ac:dyDescent="0.45">
      <c r="A8337" s="10" t="s">
        <v>75</v>
      </c>
      <c r="B8337" s="20">
        <v>0.85299999999999998</v>
      </c>
      <c r="C8337" s="19">
        <v>3774</v>
      </c>
      <c r="D8337" s="19">
        <v>1947.2063680000001</v>
      </c>
      <c r="E8337" s="23">
        <v>1.9452700119999999</v>
      </c>
      <c r="F8337" s="23">
        <v>1.2693737730000001</v>
      </c>
      <c r="G8337" s="17">
        <v>0</v>
      </c>
      <c r="H8337" s="17">
        <v>1</v>
      </c>
      <c r="I8337" s="17">
        <v>0.94577235999999998</v>
      </c>
      <c r="J8337" s="17">
        <v>4.19E-2</v>
      </c>
      <c r="K8337" s="17">
        <v>1.23E-2</v>
      </c>
    </row>
    <row r="8338" spans="1:11" x14ac:dyDescent="0.45">
      <c r="A8338" s="10" t="s">
        <v>75</v>
      </c>
      <c r="B8338" s="20">
        <v>0.85399999999999998</v>
      </c>
      <c r="C8338" s="19">
        <v>3779</v>
      </c>
      <c r="D8338" s="19">
        <v>1956.9673299999999</v>
      </c>
      <c r="E8338" s="23">
        <v>1.9570415539999999</v>
      </c>
      <c r="F8338" s="23">
        <v>1.273637009</v>
      </c>
      <c r="G8338" s="17">
        <v>0</v>
      </c>
      <c r="H8338" s="17">
        <v>1</v>
      </c>
      <c r="I8338" s="17">
        <v>0.94573664199999996</v>
      </c>
      <c r="J8338" s="17">
        <v>4.2000000000000003E-2</v>
      </c>
      <c r="K8338" s="17">
        <v>1.23E-2</v>
      </c>
    </row>
    <row r="8339" spans="1:11" x14ac:dyDescent="0.45">
      <c r="A8339" s="10" t="s">
        <v>75</v>
      </c>
      <c r="B8339" s="20">
        <v>0.85499999999999998</v>
      </c>
      <c r="C8339" s="19">
        <v>3783</v>
      </c>
      <c r="D8339" s="19">
        <v>1964.807622</v>
      </c>
      <c r="E8339" s="23">
        <v>1.9614307609999999</v>
      </c>
      <c r="F8339" s="23">
        <v>1.2786279460000001</v>
      </c>
      <c r="G8339" s="17">
        <v>0</v>
      </c>
      <c r="H8339" s="17">
        <v>1</v>
      </c>
      <c r="I8339" s="17">
        <v>0.94579163799999999</v>
      </c>
      <c r="J8339" s="17">
        <v>4.19E-2</v>
      </c>
      <c r="K8339" s="17">
        <v>1.23E-2</v>
      </c>
    </row>
    <row r="8340" spans="1:11" x14ac:dyDescent="0.45">
      <c r="A8340" s="10" t="s">
        <v>75</v>
      </c>
      <c r="B8340" s="20">
        <v>0.85599999999999998</v>
      </c>
      <c r="C8340" s="19">
        <v>3787</v>
      </c>
      <c r="D8340" s="19">
        <v>1972.667733</v>
      </c>
      <c r="E8340" s="23">
        <v>1.969389002</v>
      </c>
      <c r="F8340" s="23">
        <v>1.2833830989999999</v>
      </c>
      <c r="G8340" s="17">
        <v>0</v>
      </c>
      <c r="H8340" s="17">
        <v>1</v>
      </c>
      <c r="I8340" s="17">
        <v>0.94575167900000001</v>
      </c>
      <c r="J8340" s="17">
        <v>4.2000000000000003E-2</v>
      </c>
      <c r="K8340" s="17">
        <v>1.23E-2</v>
      </c>
    </row>
    <row r="8341" spans="1:11" x14ac:dyDescent="0.45">
      <c r="A8341" s="10" t="s">
        <v>75</v>
      </c>
      <c r="B8341" s="20">
        <v>0.85699999999999998</v>
      </c>
      <c r="C8341" s="19">
        <v>3792</v>
      </c>
      <c r="D8341" s="19">
        <v>1982.529616</v>
      </c>
      <c r="E8341" s="23">
        <v>1.9755731649999999</v>
      </c>
      <c r="F8341" s="23">
        <v>1.2876585359999999</v>
      </c>
      <c r="G8341" s="17">
        <v>0</v>
      </c>
      <c r="H8341" s="17">
        <v>1</v>
      </c>
      <c r="I8341" s="17">
        <v>0.94580035600000001</v>
      </c>
      <c r="J8341" s="17">
        <v>4.1799999999999997E-2</v>
      </c>
      <c r="K8341" s="17">
        <v>1.24E-2</v>
      </c>
    </row>
    <row r="8342" spans="1:11" x14ac:dyDescent="0.45">
      <c r="A8342" s="10" t="s">
        <v>75</v>
      </c>
      <c r="B8342" s="20">
        <v>0.85799999999999998</v>
      </c>
      <c r="C8342" s="19">
        <v>3796</v>
      </c>
      <c r="D8342" s="19">
        <v>1990.446087</v>
      </c>
      <c r="E8342" s="23">
        <v>1.9839589959999999</v>
      </c>
      <c r="F8342" s="23">
        <v>1.2926568540000001</v>
      </c>
      <c r="G8342" s="17">
        <v>0</v>
      </c>
      <c r="H8342" s="17">
        <v>1</v>
      </c>
      <c r="I8342" s="17">
        <v>0.94565635699999995</v>
      </c>
      <c r="J8342" s="17">
        <v>4.2000000000000003E-2</v>
      </c>
      <c r="K8342" s="17">
        <v>1.23E-2</v>
      </c>
    </row>
    <row r="8343" spans="1:11" x14ac:dyDescent="0.45">
      <c r="A8343" s="10" t="s">
        <v>75</v>
      </c>
      <c r="B8343" s="20">
        <v>0.85899999999999999</v>
      </c>
      <c r="C8343" s="19">
        <v>3801</v>
      </c>
      <c r="D8343" s="19">
        <v>2000.4044289999999</v>
      </c>
      <c r="E8343" s="23">
        <v>1.9962690489999999</v>
      </c>
      <c r="F8343" s="23">
        <v>1.2969462460000001</v>
      </c>
      <c r="G8343" s="17">
        <v>0</v>
      </c>
      <c r="H8343" s="17">
        <v>1</v>
      </c>
      <c r="I8343" s="17">
        <v>0.945623298</v>
      </c>
      <c r="J8343" s="17">
        <v>4.2099999999999999E-2</v>
      </c>
      <c r="K8343" s="17">
        <v>1.23E-2</v>
      </c>
    </row>
    <row r="8344" spans="1:11" x14ac:dyDescent="0.45">
      <c r="A8344" s="10" t="s">
        <v>75</v>
      </c>
      <c r="B8344" s="20">
        <v>0.86</v>
      </c>
      <c r="C8344" s="19">
        <v>3805</v>
      </c>
      <c r="D8344" s="19">
        <v>2008.4750429999999</v>
      </c>
      <c r="E8344" s="23">
        <v>2.0260221289999998</v>
      </c>
      <c r="F8344" s="23">
        <v>1.3024641560000001</v>
      </c>
      <c r="G8344" s="17">
        <v>0</v>
      </c>
      <c r="H8344" s="17">
        <v>1</v>
      </c>
      <c r="I8344" s="17">
        <v>0.945621351</v>
      </c>
      <c r="J8344" s="17">
        <v>4.2099999999999999E-2</v>
      </c>
      <c r="K8344" s="17">
        <v>1.23E-2</v>
      </c>
    </row>
    <row r="8345" spans="1:11" x14ac:dyDescent="0.45">
      <c r="A8345" s="10" t="s">
        <v>75</v>
      </c>
      <c r="B8345" s="20">
        <v>0.86099999999999999</v>
      </c>
      <c r="C8345" s="19">
        <v>3809</v>
      </c>
      <c r="D8345" s="19">
        <v>2016.5966800000001</v>
      </c>
      <c r="E8345" s="23">
        <v>2.0311660649999999</v>
      </c>
      <c r="F8345" s="23">
        <v>1.307348763</v>
      </c>
      <c r="G8345" s="17">
        <v>0</v>
      </c>
      <c r="H8345" s="17">
        <v>1</v>
      </c>
      <c r="I8345" s="17">
        <v>0.94567375300000001</v>
      </c>
      <c r="J8345" s="17">
        <v>4.2099999999999999E-2</v>
      </c>
      <c r="K8345" s="17">
        <v>1.23E-2</v>
      </c>
    </row>
    <row r="8346" spans="1:11" x14ac:dyDescent="0.45">
      <c r="A8346" s="10" t="s">
        <v>75</v>
      </c>
      <c r="B8346" s="20">
        <v>0.86199999999999999</v>
      </c>
      <c r="C8346" s="19">
        <v>3814</v>
      </c>
      <c r="D8346" s="19">
        <v>2026.7597479999999</v>
      </c>
      <c r="E8346" s="23">
        <v>2.0352565760000001</v>
      </c>
      <c r="F8346" s="23">
        <v>1.311799481</v>
      </c>
      <c r="G8346" s="17">
        <v>0</v>
      </c>
      <c r="H8346" s="17">
        <v>1</v>
      </c>
      <c r="I8346" s="17">
        <v>0.94597404299999999</v>
      </c>
      <c r="J8346" s="17">
        <v>4.1799999999999997E-2</v>
      </c>
      <c r="K8346" s="17">
        <v>1.2200000000000001E-2</v>
      </c>
    </row>
    <row r="8347" spans="1:11" x14ac:dyDescent="0.45">
      <c r="A8347" s="10" t="s">
        <v>75</v>
      </c>
      <c r="B8347" s="20">
        <v>0.86299999999999999</v>
      </c>
      <c r="C8347" s="19">
        <v>3818</v>
      </c>
      <c r="D8347" s="19">
        <v>2034.9088200000001</v>
      </c>
      <c r="E8347" s="23">
        <v>2.0412175860000001</v>
      </c>
      <c r="F8347" s="23">
        <v>1.316994784</v>
      </c>
      <c r="G8347" s="17">
        <v>0</v>
      </c>
      <c r="H8347" s="17">
        <v>1</v>
      </c>
      <c r="I8347" s="17">
        <v>0.94603298199999997</v>
      </c>
      <c r="J8347" s="17">
        <v>4.1799999999999997E-2</v>
      </c>
      <c r="K8347" s="17">
        <v>1.2200000000000001E-2</v>
      </c>
    </row>
    <row r="8348" spans="1:11" x14ac:dyDescent="0.45">
      <c r="A8348" s="10" t="s">
        <v>75</v>
      </c>
      <c r="B8348" s="20">
        <v>0.86399999999999999</v>
      </c>
      <c r="C8348" s="19">
        <v>3823</v>
      </c>
      <c r="D8348" s="19">
        <v>2045.126037</v>
      </c>
      <c r="E8348" s="23">
        <v>2.04534656</v>
      </c>
      <c r="F8348" s="23">
        <v>1.320955654</v>
      </c>
      <c r="G8348" s="17">
        <v>0</v>
      </c>
      <c r="H8348" s="17">
        <v>1</v>
      </c>
      <c r="I8348" s="17">
        <v>0.94611926499999999</v>
      </c>
      <c r="J8348" s="17">
        <v>4.1700000000000001E-2</v>
      </c>
      <c r="K8348" s="17">
        <v>1.2200000000000001E-2</v>
      </c>
    </row>
    <row r="8349" spans="1:11" x14ac:dyDescent="0.45">
      <c r="A8349" s="10" t="s">
        <v>75</v>
      </c>
      <c r="B8349" s="20">
        <v>0.86499999999999999</v>
      </c>
      <c r="C8349" s="19">
        <v>3827</v>
      </c>
      <c r="D8349" s="19">
        <v>2053.325272</v>
      </c>
      <c r="E8349" s="23">
        <v>2.0558812290000001</v>
      </c>
      <c r="F8349" s="23">
        <v>1.3271092360000001</v>
      </c>
      <c r="G8349" s="17">
        <v>0</v>
      </c>
      <c r="H8349" s="17">
        <v>1</v>
      </c>
      <c r="I8349" s="17">
        <v>0.94621222500000002</v>
      </c>
      <c r="J8349" s="17">
        <v>4.1599999999999998E-2</v>
      </c>
      <c r="K8349" s="17">
        <v>1.2200000000000001E-2</v>
      </c>
    </row>
    <row r="8350" spans="1:11" x14ac:dyDescent="0.45">
      <c r="A8350" s="10" t="s">
        <v>75</v>
      </c>
      <c r="B8350" s="20">
        <v>0.86599999999999999</v>
      </c>
      <c r="C8350" s="19">
        <v>3831</v>
      </c>
      <c r="D8350" s="19">
        <v>2061.571946</v>
      </c>
      <c r="E8350" s="23">
        <v>2.0670417140000001</v>
      </c>
      <c r="F8350" s="23">
        <v>1.331556782</v>
      </c>
      <c r="G8350" s="17">
        <v>0</v>
      </c>
      <c r="H8350" s="17">
        <v>1</v>
      </c>
      <c r="I8350" s="17">
        <v>0.94641282599999998</v>
      </c>
      <c r="J8350" s="17">
        <v>4.1500000000000002E-2</v>
      </c>
      <c r="K8350" s="17">
        <v>1.21E-2</v>
      </c>
    </row>
    <row r="8351" spans="1:11" x14ac:dyDescent="0.45">
      <c r="A8351" s="10" t="s">
        <v>75</v>
      </c>
      <c r="B8351" s="20">
        <v>0.86699999999999999</v>
      </c>
      <c r="C8351" s="19">
        <v>3836</v>
      </c>
      <c r="D8351" s="19">
        <v>2071.957371</v>
      </c>
      <c r="E8351" s="23">
        <v>2.0788928840000001</v>
      </c>
      <c r="F8351" s="23">
        <v>1.3360276419999999</v>
      </c>
      <c r="G8351" s="17">
        <v>0</v>
      </c>
      <c r="H8351" s="17">
        <v>1</v>
      </c>
      <c r="I8351" s="17">
        <v>0.94650163200000004</v>
      </c>
      <c r="J8351" s="17">
        <v>4.1399999999999999E-2</v>
      </c>
      <c r="K8351" s="17">
        <v>1.21E-2</v>
      </c>
    </row>
    <row r="8352" spans="1:11" x14ac:dyDescent="0.45">
      <c r="A8352" s="10" t="s">
        <v>75</v>
      </c>
      <c r="B8352" s="20">
        <v>0.86799999999999999</v>
      </c>
      <c r="C8352" s="19">
        <v>3840</v>
      </c>
      <c r="D8352" s="19">
        <v>2080.299575</v>
      </c>
      <c r="E8352" s="23">
        <v>2.089892962</v>
      </c>
      <c r="F8352" s="23">
        <v>1.3418037810000001</v>
      </c>
      <c r="G8352" s="17">
        <v>0</v>
      </c>
      <c r="H8352" s="17">
        <v>1</v>
      </c>
      <c r="I8352" s="17">
        <v>0.94721693799999995</v>
      </c>
      <c r="J8352" s="17">
        <v>4.0899999999999999E-2</v>
      </c>
      <c r="K8352" s="17">
        <v>1.1900000000000001E-2</v>
      </c>
    </row>
    <row r="8353" spans="1:11" x14ac:dyDescent="0.45">
      <c r="A8353" s="10" t="s">
        <v>75</v>
      </c>
      <c r="B8353" s="20">
        <v>0.86899999999999999</v>
      </c>
      <c r="C8353" s="19">
        <v>3845</v>
      </c>
      <c r="D8353" s="19">
        <v>2090.7766419999998</v>
      </c>
      <c r="E8353" s="23">
        <v>2.099774327</v>
      </c>
      <c r="F8353" s="23">
        <v>1.3463474070000001</v>
      </c>
      <c r="G8353" s="17">
        <v>0</v>
      </c>
      <c r="H8353" s="17">
        <v>1</v>
      </c>
      <c r="I8353" s="17">
        <v>0.94740586199999999</v>
      </c>
      <c r="J8353" s="17">
        <v>4.07E-2</v>
      </c>
      <c r="K8353" s="17">
        <v>1.1900000000000001E-2</v>
      </c>
    </row>
    <row r="8354" spans="1:11" x14ac:dyDescent="0.45">
      <c r="A8354" s="10" t="s">
        <v>75</v>
      </c>
      <c r="B8354" s="20">
        <v>0.87</v>
      </c>
      <c r="C8354" s="19">
        <v>3849</v>
      </c>
      <c r="D8354" s="19">
        <v>2099.2039869999999</v>
      </c>
      <c r="E8354" s="23">
        <v>2.1111920139999998</v>
      </c>
      <c r="F8354" s="23">
        <v>1.352175288</v>
      </c>
      <c r="G8354" s="17">
        <v>0</v>
      </c>
      <c r="H8354" s="17">
        <v>1</v>
      </c>
      <c r="I8354" s="17">
        <v>0.94748810900000002</v>
      </c>
      <c r="J8354" s="17">
        <v>4.0599999999999997E-2</v>
      </c>
      <c r="K8354" s="17">
        <v>1.1900000000000001E-2</v>
      </c>
    </row>
    <row r="8355" spans="1:11" x14ac:dyDescent="0.45">
      <c r="A8355" s="10" t="s">
        <v>75</v>
      </c>
      <c r="B8355" s="20">
        <v>0.871</v>
      </c>
      <c r="C8355" s="19">
        <v>3854</v>
      </c>
      <c r="D8355" s="19">
        <v>2109.7793700000002</v>
      </c>
      <c r="E8355" s="23">
        <v>2.1177443779999998</v>
      </c>
      <c r="F8355" s="23">
        <v>1.3567727220000001</v>
      </c>
      <c r="G8355" s="17">
        <v>0</v>
      </c>
      <c r="H8355" s="17">
        <v>1</v>
      </c>
      <c r="I8355" s="17">
        <v>0.94750893899999999</v>
      </c>
      <c r="J8355" s="17">
        <v>4.0599999999999997E-2</v>
      </c>
      <c r="K8355" s="17">
        <v>1.1900000000000001E-2</v>
      </c>
    </row>
    <row r="8356" spans="1:11" x14ac:dyDescent="0.45">
      <c r="A8356" s="10" t="s">
        <v>75</v>
      </c>
      <c r="B8356" s="20">
        <v>0.872</v>
      </c>
      <c r="C8356" s="19">
        <v>3858</v>
      </c>
      <c r="D8356" s="19">
        <v>2118.2585079999999</v>
      </c>
      <c r="E8356" s="23">
        <v>2.1208573340000001</v>
      </c>
      <c r="F8356" s="23">
        <v>1.3616793229999999</v>
      </c>
      <c r="G8356" s="17">
        <v>0</v>
      </c>
      <c r="H8356" s="17">
        <v>1</v>
      </c>
      <c r="I8356" s="17">
        <v>0.94747389299999996</v>
      </c>
      <c r="J8356" s="17">
        <v>4.07E-2</v>
      </c>
      <c r="K8356" s="17">
        <v>1.18E-2</v>
      </c>
    </row>
    <row r="8357" spans="1:11" x14ac:dyDescent="0.45">
      <c r="A8357" s="10" t="s">
        <v>75</v>
      </c>
      <c r="B8357" s="20">
        <v>0.873</v>
      </c>
      <c r="C8357" s="19">
        <v>3863</v>
      </c>
      <c r="D8357" s="19">
        <v>2128.9206450000001</v>
      </c>
      <c r="E8357" s="23">
        <v>2.1373366140000001</v>
      </c>
      <c r="F8357" s="23">
        <v>1.366789249</v>
      </c>
      <c r="G8357" s="17">
        <v>0</v>
      </c>
      <c r="H8357" s="17">
        <v>1</v>
      </c>
      <c r="I8357" s="17">
        <v>0.94755191100000002</v>
      </c>
      <c r="J8357" s="17">
        <v>4.0599999999999997E-2</v>
      </c>
      <c r="K8357" s="17">
        <v>1.18E-2</v>
      </c>
    </row>
    <row r="8358" spans="1:11" x14ac:dyDescent="0.45">
      <c r="A8358" s="10" t="s">
        <v>75</v>
      </c>
      <c r="B8358" s="20">
        <v>0.874</v>
      </c>
      <c r="C8358" s="19">
        <v>3867</v>
      </c>
      <c r="D8358" s="19">
        <v>2137.496028</v>
      </c>
      <c r="E8358" s="23">
        <v>2.150720341</v>
      </c>
      <c r="F8358" s="23">
        <v>1.3727326010000001</v>
      </c>
      <c r="G8358" s="17">
        <v>0</v>
      </c>
      <c r="H8358" s="17">
        <v>1</v>
      </c>
      <c r="I8358" s="17">
        <v>0.94759618999999995</v>
      </c>
      <c r="J8358" s="17">
        <v>4.0599999999999997E-2</v>
      </c>
      <c r="K8358" s="17">
        <v>1.18E-2</v>
      </c>
    </row>
    <row r="8359" spans="1:11" x14ac:dyDescent="0.45">
      <c r="A8359" s="10" t="s">
        <v>75</v>
      </c>
      <c r="B8359" s="20">
        <v>0.875</v>
      </c>
      <c r="C8359" s="19">
        <v>3871</v>
      </c>
      <c r="D8359" s="19">
        <v>2146.1188229999998</v>
      </c>
      <c r="E8359" s="23">
        <v>2.1613839320000001</v>
      </c>
      <c r="F8359" s="23">
        <v>1.377412818</v>
      </c>
      <c r="G8359" s="17">
        <v>0</v>
      </c>
      <c r="H8359" s="17">
        <v>1</v>
      </c>
      <c r="I8359" s="17">
        <v>0.94764276800000002</v>
      </c>
      <c r="J8359" s="17">
        <v>4.0599999999999997E-2</v>
      </c>
      <c r="K8359" s="17">
        <v>1.18E-2</v>
      </c>
    </row>
    <row r="8360" spans="1:11" x14ac:dyDescent="0.45">
      <c r="A8360" s="10" t="s">
        <v>75</v>
      </c>
      <c r="B8360" s="20">
        <v>0.876</v>
      </c>
      <c r="C8360" s="19">
        <v>3876</v>
      </c>
      <c r="D8360" s="19">
        <v>2156.9976780000002</v>
      </c>
      <c r="E8360" s="23">
        <v>2.1814839460000002</v>
      </c>
      <c r="F8360" s="23">
        <v>1.381116998</v>
      </c>
      <c r="G8360" s="17">
        <v>0</v>
      </c>
      <c r="H8360" s="17">
        <v>1</v>
      </c>
      <c r="I8360" s="17">
        <v>0.94765144099999998</v>
      </c>
      <c r="J8360" s="17">
        <v>4.0599999999999997E-2</v>
      </c>
      <c r="K8360" s="17">
        <v>1.18E-2</v>
      </c>
    </row>
    <row r="8361" spans="1:11" x14ac:dyDescent="0.45">
      <c r="A8361" s="10" t="s">
        <v>75</v>
      </c>
      <c r="B8361" s="20">
        <v>0.877</v>
      </c>
      <c r="C8361" s="19">
        <v>3880</v>
      </c>
      <c r="D8361" s="19">
        <v>2165.7394789999998</v>
      </c>
      <c r="E8361" s="23">
        <v>2.186099982</v>
      </c>
      <c r="F8361" s="23">
        <v>1.3876967849999999</v>
      </c>
      <c r="G8361" s="17">
        <v>0</v>
      </c>
      <c r="H8361" s="17">
        <v>1</v>
      </c>
      <c r="I8361" s="17">
        <v>0.94778475900000003</v>
      </c>
      <c r="J8361" s="17">
        <v>4.0500000000000001E-2</v>
      </c>
      <c r="K8361" s="17">
        <v>1.18E-2</v>
      </c>
    </row>
    <row r="8362" spans="1:11" x14ac:dyDescent="0.45">
      <c r="A8362" s="10" t="s">
        <v>75</v>
      </c>
      <c r="B8362" s="20">
        <v>0.878</v>
      </c>
      <c r="C8362" s="19">
        <v>3885</v>
      </c>
      <c r="D8362" s="19">
        <v>2176.7216680000001</v>
      </c>
      <c r="E8362" s="23">
        <v>2.1990489709999999</v>
      </c>
      <c r="F8362" s="23">
        <v>1.3929952940000001</v>
      </c>
      <c r="G8362" s="17">
        <v>0</v>
      </c>
      <c r="H8362" s="17">
        <v>1</v>
      </c>
      <c r="I8362" s="17">
        <v>0.94798022000000004</v>
      </c>
      <c r="J8362" s="17">
        <v>4.0300000000000002E-2</v>
      </c>
      <c r="K8362" s="17">
        <v>1.17E-2</v>
      </c>
    </row>
    <row r="8363" spans="1:11" x14ac:dyDescent="0.45">
      <c r="A8363" s="10" t="s">
        <v>75</v>
      </c>
      <c r="B8363" s="20">
        <v>0.879</v>
      </c>
      <c r="C8363" s="19">
        <v>3889</v>
      </c>
      <c r="D8363" s="19">
        <v>2185.5374980000001</v>
      </c>
      <c r="E8363" s="23">
        <v>2.2068949710000001</v>
      </c>
      <c r="F8363" s="23">
        <v>1.398645463</v>
      </c>
      <c r="G8363" s="17">
        <v>0</v>
      </c>
      <c r="H8363" s="17">
        <v>1</v>
      </c>
      <c r="I8363" s="17">
        <v>0.94806115800000001</v>
      </c>
      <c r="J8363" s="17">
        <v>4.0300000000000002E-2</v>
      </c>
      <c r="K8363" s="17">
        <v>1.17E-2</v>
      </c>
    </row>
    <row r="8364" spans="1:11" x14ac:dyDescent="0.45">
      <c r="A8364" s="10" t="s">
        <v>75</v>
      </c>
      <c r="B8364" s="20">
        <v>0.88</v>
      </c>
      <c r="C8364" s="19">
        <v>3894</v>
      </c>
      <c r="D8364" s="19">
        <v>2196.5958220000002</v>
      </c>
      <c r="E8364" s="23">
        <v>2.2205431020000002</v>
      </c>
      <c r="F8364" s="23">
        <v>1.4034836289999999</v>
      </c>
      <c r="G8364" s="17">
        <v>0</v>
      </c>
      <c r="H8364" s="17">
        <v>1</v>
      </c>
      <c r="I8364" s="17">
        <v>0.94812450100000001</v>
      </c>
      <c r="J8364" s="17">
        <v>4.02E-2</v>
      </c>
      <c r="K8364" s="17">
        <v>1.17E-2</v>
      </c>
    </row>
    <row r="8365" spans="1:11" x14ac:dyDescent="0.45">
      <c r="A8365" s="10" t="s">
        <v>75</v>
      </c>
      <c r="B8365" s="20">
        <v>0.88100000000000001</v>
      </c>
      <c r="C8365" s="19">
        <v>3898</v>
      </c>
      <c r="D8365" s="19">
        <v>2205.4936499999999</v>
      </c>
      <c r="E8365" s="23">
        <v>2.2259216259999999</v>
      </c>
      <c r="F8365" s="23">
        <v>1.409164995</v>
      </c>
      <c r="G8365" s="17">
        <v>0</v>
      </c>
      <c r="H8365" s="17">
        <v>1</v>
      </c>
      <c r="I8365" s="17">
        <v>0.94831415699999999</v>
      </c>
      <c r="J8365" s="17">
        <v>4.0099999999999997E-2</v>
      </c>
      <c r="K8365" s="17">
        <v>1.1599999999999999E-2</v>
      </c>
    </row>
    <row r="8366" spans="1:11" x14ac:dyDescent="0.45">
      <c r="A8366" s="10" t="s">
        <v>75</v>
      </c>
      <c r="B8366" s="20">
        <v>0.88200000000000001</v>
      </c>
      <c r="C8366" s="19">
        <v>3902</v>
      </c>
      <c r="D8366" s="19">
        <v>2214.4550909999998</v>
      </c>
      <c r="E8366" s="23">
        <v>2.2425478590000001</v>
      </c>
      <c r="F8366" s="23">
        <v>1.414057465</v>
      </c>
      <c r="G8366" s="17">
        <v>0</v>
      </c>
      <c r="H8366" s="17">
        <v>1</v>
      </c>
      <c r="I8366" s="17">
        <v>0.94841120800000001</v>
      </c>
      <c r="J8366" s="17">
        <v>0.04</v>
      </c>
      <c r="K8366" s="17">
        <v>1.1599999999999999E-2</v>
      </c>
    </row>
    <row r="8367" spans="1:11" x14ac:dyDescent="0.45">
      <c r="A8367" s="10" t="s">
        <v>75</v>
      </c>
      <c r="B8367" s="20">
        <v>0.88300000000000001</v>
      </c>
      <c r="C8367" s="19">
        <v>3907</v>
      </c>
      <c r="D8367" s="19">
        <v>2225.6797929999998</v>
      </c>
      <c r="E8367" s="23">
        <v>2.2470290020000001</v>
      </c>
      <c r="F8367" s="23">
        <v>1.419528412</v>
      </c>
      <c r="G8367" s="17">
        <v>0</v>
      </c>
      <c r="H8367" s="17">
        <v>1</v>
      </c>
      <c r="I8367" s="17">
        <v>0.94835073700000005</v>
      </c>
      <c r="J8367" s="17">
        <v>0.04</v>
      </c>
      <c r="K8367" s="17">
        <v>1.1599999999999999E-2</v>
      </c>
    </row>
    <row r="8368" spans="1:11" x14ac:dyDescent="0.45">
      <c r="A8368" s="10" t="s">
        <v>75</v>
      </c>
      <c r="B8368" s="20">
        <v>0.88400000000000001</v>
      </c>
      <c r="C8368" s="19">
        <v>3911</v>
      </c>
      <c r="D8368" s="19">
        <v>2234.6709129999999</v>
      </c>
      <c r="E8368" s="23">
        <v>2.2480013570000001</v>
      </c>
      <c r="F8368" s="23">
        <v>1.425849567</v>
      </c>
      <c r="G8368" s="17">
        <v>0</v>
      </c>
      <c r="H8368" s="17">
        <v>1</v>
      </c>
      <c r="I8368" s="17">
        <v>0.94633743800000003</v>
      </c>
      <c r="J8368" s="17">
        <v>4.2099999999999999E-2</v>
      </c>
      <c r="K8368" s="17">
        <v>1.1599999999999999E-2</v>
      </c>
    </row>
    <row r="8369" spans="1:11" x14ac:dyDescent="0.45">
      <c r="A8369" s="10" t="s">
        <v>75</v>
      </c>
      <c r="B8369" s="20">
        <v>0.88500000000000001</v>
      </c>
      <c r="C8369" s="19">
        <v>3916</v>
      </c>
      <c r="D8369" s="19">
        <v>2245.9178160000001</v>
      </c>
      <c r="E8369" s="23">
        <v>2.2511221689999998</v>
      </c>
      <c r="F8369" s="23">
        <v>1.43026012</v>
      </c>
      <c r="G8369" s="17">
        <v>0</v>
      </c>
      <c r="H8369" s="17">
        <v>1</v>
      </c>
      <c r="I8369" s="17">
        <v>0.94637823300000001</v>
      </c>
      <c r="J8369" s="17">
        <v>4.2099999999999999E-2</v>
      </c>
      <c r="K8369" s="17">
        <v>1.15E-2</v>
      </c>
    </row>
    <row r="8370" spans="1:11" x14ac:dyDescent="0.45">
      <c r="A8370" s="10" t="s">
        <v>75</v>
      </c>
      <c r="B8370" s="20">
        <v>0.88600000000000001</v>
      </c>
      <c r="C8370" s="19">
        <v>3920</v>
      </c>
      <c r="D8370" s="19">
        <v>2254.9579090000002</v>
      </c>
      <c r="E8370" s="23">
        <v>2.2650533620000002</v>
      </c>
      <c r="F8370" s="23">
        <v>1.4370826029999999</v>
      </c>
      <c r="G8370" s="17">
        <v>0</v>
      </c>
      <c r="H8370" s="17">
        <v>1</v>
      </c>
      <c r="I8370" s="17">
        <v>0.94637697399999998</v>
      </c>
      <c r="J8370" s="17">
        <v>4.2099999999999999E-2</v>
      </c>
      <c r="K8370" s="17">
        <v>1.15E-2</v>
      </c>
    </row>
    <row r="8371" spans="1:11" x14ac:dyDescent="0.45">
      <c r="A8371" s="10" t="s">
        <v>75</v>
      </c>
      <c r="B8371" s="20">
        <v>0.88700000000000001</v>
      </c>
      <c r="C8371" s="19">
        <v>3924</v>
      </c>
      <c r="D8371" s="19">
        <v>2264.0500320000001</v>
      </c>
      <c r="E8371" s="23">
        <v>2.2779083990000002</v>
      </c>
      <c r="F8371" s="23">
        <v>1.4420283149999999</v>
      </c>
      <c r="G8371" s="17">
        <v>0</v>
      </c>
      <c r="H8371" s="17">
        <v>1</v>
      </c>
      <c r="I8371" s="17">
        <v>0.94647052399999998</v>
      </c>
      <c r="J8371" s="17">
        <v>4.2099999999999999E-2</v>
      </c>
      <c r="K8371" s="17">
        <v>1.15E-2</v>
      </c>
    </row>
    <row r="8372" spans="1:11" x14ac:dyDescent="0.45">
      <c r="A8372" s="10" t="s">
        <v>75</v>
      </c>
      <c r="B8372" s="20">
        <v>0.88800000000000001</v>
      </c>
      <c r="C8372" s="19">
        <v>3929</v>
      </c>
      <c r="D8372" s="19">
        <v>2275.4681270000001</v>
      </c>
      <c r="E8372" s="23">
        <v>2.290029241</v>
      </c>
      <c r="F8372" s="23">
        <v>1.4470031249999999</v>
      </c>
      <c r="G8372" s="17">
        <v>0</v>
      </c>
      <c r="H8372" s="17">
        <v>1</v>
      </c>
      <c r="I8372" s="17">
        <v>0.94665415200000003</v>
      </c>
      <c r="J8372" s="17">
        <v>4.19E-2</v>
      </c>
      <c r="K8372" s="17">
        <v>1.14E-2</v>
      </c>
    </row>
    <row r="8373" spans="1:11" x14ac:dyDescent="0.45">
      <c r="A8373" s="10" t="s">
        <v>75</v>
      </c>
      <c r="B8373" s="20">
        <v>0.88900000000000001</v>
      </c>
      <c r="C8373" s="19">
        <v>3933</v>
      </c>
      <c r="D8373" s="19">
        <v>2284.6841180000001</v>
      </c>
      <c r="E8373" s="23">
        <v>2.3114911189999998</v>
      </c>
      <c r="F8373" s="23">
        <v>1.452852174</v>
      </c>
      <c r="G8373" s="17">
        <v>0</v>
      </c>
      <c r="H8373" s="17">
        <v>1</v>
      </c>
      <c r="I8373" s="17">
        <v>0.94669835999999996</v>
      </c>
      <c r="J8373" s="17">
        <v>4.19E-2</v>
      </c>
      <c r="K8373" s="17">
        <v>1.14E-2</v>
      </c>
    </row>
    <row r="8374" spans="1:11" x14ac:dyDescent="0.45">
      <c r="A8374" s="10" t="s">
        <v>75</v>
      </c>
      <c r="B8374" s="20">
        <v>0.89</v>
      </c>
      <c r="C8374" s="19">
        <v>3938</v>
      </c>
      <c r="D8374" s="19">
        <v>2296.2774570000001</v>
      </c>
      <c r="E8374" s="23">
        <v>2.321007432</v>
      </c>
      <c r="F8374" s="23">
        <v>1.456301598</v>
      </c>
      <c r="G8374" s="17">
        <v>0</v>
      </c>
      <c r="H8374" s="17">
        <v>1</v>
      </c>
      <c r="I8374" s="17">
        <v>0.94684083200000002</v>
      </c>
      <c r="J8374" s="17">
        <v>4.1799999999999997E-2</v>
      </c>
      <c r="K8374" s="17">
        <v>1.14E-2</v>
      </c>
    </row>
    <row r="8375" spans="1:11" x14ac:dyDescent="0.45">
      <c r="A8375" s="10" t="s">
        <v>75</v>
      </c>
      <c r="B8375" s="20">
        <v>0.89100000000000001</v>
      </c>
      <c r="C8375" s="19">
        <v>3942</v>
      </c>
      <c r="D8375" s="19">
        <v>2305.5741290000001</v>
      </c>
      <c r="E8375" s="23">
        <v>2.3293156270000002</v>
      </c>
      <c r="F8375" s="23">
        <v>1.4644297150000001</v>
      </c>
      <c r="G8375" s="17">
        <v>0</v>
      </c>
      <c r="H8375" s="17">
        <v>1</v>
      </c>
      <c r="I8375" s="17">
        <v>0.94692238100000004</v>
      </c>
      <c r="J8375" s="17">
        <v>4.1700000000000001E-2</v>
      </c>
      <c r="K8375" s="17">
        <v>1.14E-2</v>
      </c>
    </row>
    <row r="8376" spans="1:11" x14ac:dyDescent="0.45">
      <c r="A8376" s="10" t="s">
        <v>75</v>
      </c>
      <c r="B8376" s="20">
        <v>0.89200000000000002</v>
      </c>
      <c r="C8376" s="19">
        <v>3947</v>
      </c>
      <c r="D8376" s="19">
        <v>2317.252575</v>
      </c>
      <c r="E8376" s="23">
        <v>2.3393637009999999</v>
      </c>
      <c r="F8376" s="23">
        <v>1.469539039</v>
      </c>
      <c r="G8376" s="17">
        <v>0</v>
      </c>
      <c r="H8376" s="17">
        <v>1</v>
      </c>
      <c r="I8376" s="17">
        <v>0.94700507199999995</v>
      </c>
      <c r="J8376" s="17">
        <v>4.1700000000000001E-2</v>
      </c>
      <c r="K8376" s="17">
        <v>1.1299999999999999E-2</v>
      </c>
    </row>
    <row r="8377" spans="1:11" x14ac:dyDescent="0.45">
      <c r="A8377" s="10" t="s">
        <v>75</v>
      </c>
      <c r="B8377" s="20">
        <v>0.89300000000000002</v>
      </c>
      <c r="C8377" s="19">
        <v>3951</v>
      </c>
      <c r="D8377" s="19">
        <v>2326.6549060000002</v>
      </c>
      <c r="E8377" s="23">
        <v>2.3528770080000001</v>
      </c>
      <c r="F8377" s="23">
        <v>1.474999916</v>
      </c>
      <c r="G8377" s="17">
        <v>0</v>
      </c>
      <c r="H8377" s="17">
        <v>1</v>
      </c>
      <c r="I8377" s="17">
        <v>0.94704455399999998</v>
      </c>
      <c r="J8377" s="17">
        <v>4.1599999999999998E-2</v>
      </c>
      <c r="K8377" s="17">
        <v>1.1299999999999999E-2</v>
      </c>
    </row>
    <row r="8378" spans="1:11" x14ac:dyDescent="0.45">
      <c r="A8378" s="10" t="s">
        <v>75</v>
      </c>
      <c r="B8378" s="20">
        <v>0.89400000000000002</v>
      </c>
      <c r="C8378" s="19">
        <v>3955</v>
      </c>
      <c r="D8378" s="19">
        <v>2336.0936470000001</v>
      </c>
      <c r="E8378" s="23">
        <v>2.3631618159999999</v>
      </c>
      <c r="F8378" s="23">
        <v>1.481267071</v>
      </c>
      <c r="G8378" s="17">
        <v>0</v>
      </c>
      <c r="H8378" s="17">
        <v>1</v>
      </c>
      <c r="I8378" s="17">
        <v>0.94708774200000001</v>
      </c>
      <c r="J8378" s="17">
        <v>4.1599999999999998E-2</v>
      </c>
      <c r="K8378" s="17">
        <v>1.1299999999999999E-2</v>
      </c>
    </row>
    <row r="8379" spans="1:11" x14ac:dyDescent="0.45">
      <c r="A8379" s="10" t="s">
        <v>75</v>
      </c>
      <c r="B8379" s="20">
        <v>0.89500000000000002</v>
      </c>
      <c r="C8379" s="19">
        <v>3960</v>
      </c>
      <c r="D8379" s="19">
        <v>2347.9516530000001</v>
      </c>
      <c r="E8379" s="23">
        <v>2.3825370769999998</v>
      </c>
      <c r="F8379" s="23">
        <v>1.4864639669999999</v>
      </c>
      <c r="G8379" s="17">
        <v>0</v>
      </c>
      <c r="H8379" s="17">
        <v>1</v>
      </c>
      <c r="I8379" s="17">
        <v>0.94706672599999997</v>
      </c>
      <c r="J8379" s="17">
        <v>4.1599999999999998E-2</v>
      </c>
      <c r="K8379" s="17">
        <v>1.1299999999999999E-2</v>
      </c>
    </row>
    <row r="8380" spans="1:11" x14ac:dyDescent="0.45">
      <c r="A8380" s="10" t="s">
        <v>75</v>
      </c>
      <c r="B8380" s="20">
        <v>0.89600000000000002</v>
      </c>
      <c r="C8380" s="19">
        <v>3961</v>
      </c>
      <c r="D8380" s="19">
        <v>2350.3407259999999</v>
      </c>
      <c r="E8380" s="23">
        <v>2.3890736299999999</v>
      </c>
      <c r="F8380" s="23">
        <v>1.492583072</v>
      </c>
      <c r="G8380" s="17">
        <v>0</v>
      </c>
      <c r="H8380" s="17">
        <v>1</v>
      </c>
      <c r="I8380" s="17">
        <v>0.94708013499999999</v>
      </c>
      <c r="J8380" s="17">
        <v>4.1599999999999998E-2</v>
      </c>
      <c r="K8380" s="17">
        <v>1.1299999999999999E-2</v>
      </c>
    </row>
    <row r="8381" spans="1:11" x14ac:dyDescent="0.45">
      <c r="A8381" s="10" t="s">
        <v>75</v>
      </c>
      <c r="B8381" s="20">
        <v>0.89700000000000002</v>
      </c>
      <c r="C8381" s="19">
        <v>3969</v>
      </c>
      <c r="D8381" s="19">
        <v>2369.5295040000001</v>
      </c>
      <c r="E8381" s="23">
        <v>2.4095927179999999</v>
      </c>
      <c r="F8381" s="23">
        <v>1.4957105850000001</v>
      </c>
      <c r="G8381" s="17">
        <v>0</v>
      </c>
      <c r="H8381" s="17">
        <v>1</v>
      </c>
      <c r="I8381" s="17">
        <v>0.94720464999999998</v>
      </c>
      <c r="J8381" s="17">
        <v>4.1500000000000002E-2</v>
      </c>
      <c r="K8381" s="17">
        <v>1.1299999999999999E-2</v>
      </c>
    </row>
    <row r="8382" spans="1:11" x14ac:dyDescent="0.45">
      <c r="A8382" s="10" t="s">
        <v>75</v>
      </c>
      <c r="B8382" s="20">
        <v>0.89800000000000002</v>
      </c>
      <c r="C8382" s="19">
        <v>3973</v>
      </c>
      <c r="D8382" s="19">
        <v>2379.169183</v>
      </c>
      <c r="E8382" s="23">
        <v>2.4104829379999999</v>
      </c>
      <c r="F8382" s="23">
        <v>1.5046387349999999</v>
      </c>
      <c r="G8382" s="17">
        <v>0</v>
      </c>
      <c r="H8382" s="17">
        <v>1</v>
      </c>
      <c r="I8382" s="17">
        <v>0.94748273199999999</v>
      </c>
      <c r="J8382" s="17">
        <v>4.1300000000000003E-2</v>
      </c>
      <c r="K8382" s="17">
        <v>1.12E-2</v>
      </c>
    </row>
    <row r="8383" spans="1:11" x14ac:dyDescent="0.45">
      <c r="A8383" s="10" t="s">
        <v>75</v>
      </c>
      <c r="B8383" s="20">
        <v>0.89900000000000002</v>
      </c>
      <c r="C8383" s="19">
        <v>3977</v>
      </c>
      <c r="D8383" s="19">
        <v>2388.829358</v>
      </c>
      <c r="E8383" s="23">
        <v>2.4175781770000002</v>
      </c>
      <c r="F8383" s="23">
        <v>1.5105080319999999</v>
      </c>
      <c r="G8383" s="17">
        <v>0</v>
      </c>
      <c r="H8383" s="17">
        <v>1</v>
      </c>
      <c r="I8383" s="17">
        <v>0.94756922600000004</v>
      </c>
      <c r="J8383" s="17">
        <v>4.1300000000000003E-2</v>
      </c>
      <c r="K8383" s="17">
        <v>1.12E-2</v>
      </c>
    </row>
    <row r="8384" spans="1:11" x14ac:dyDescent="0.45">
      <c r="A8384" s="10" t="s">
        <v>75</v>
      </c>
      <c r="B8384" s="20">
        <v>0.9</v>
      </c>
      <c r="C8384" s="19">
        <v>3982</v>
      </c>
      <c r="D8384" s="19">
        <v>2400.9558029999998</v>
      </c>
      <c r="E8384" s="23">
        <v>2.4332462669999999</v>
      </c>
      <c r="F8384" s="23">
        <v>1.5161686700000001</v>
      </c>
      <c r="G8384" s="17">
        <v>0</v>
      </c>
      <c r="H8384" s="17">
        <v>1</v>
      </c>
      <c r="I8384" s="17">
        <v>0.94762138900000004</v>
      </c>
      <c r="J8384" s="17">
        <v>4.1200000000000001E-2</v>
      </c>
      <c r="K8384" s="17">
        <v>1.12E-2</v>
      </c>
    </row>
    <row r="8385" spans="1:11" x14ac:dyDescent="0.45">
      <c r="A8385" s="10" t="s">
        <v>75</v>
      </c>
      <c r="B8385" s="20">
        <v>0.90100000000000002</v>
      </c>
      <c r="C8385" s="19">
        <v>3986</v>
      </c>
      <c r="D8385" s="19">
        <v>2410.7365</v>
      </c>
      <c r="E8385" s="23">
        <v>2.4507227459999998</v>
      </c>
      <c r="F8385" s="23">
        <v>1.5220749840000001</v>
      </c>
      <c r="G8385" s="17">
        <v>0</v>
      </c>
      <c r="H8385" s="17">
        <v>1</v>
      </c>
      <c r="I8385" s="17">
        <v>0.94735263400000003</v>
      </c>
      <c r="J8385" s="17">
        <v>4.1500000000000002E-2</v>
      </c>
      <c r="K8385" s="17">
        <v>1.12E-2</v>
      </c>
    </row>
    <row r="8386" spans="1:11" x14ac:dyDescent="0.45">
      <c r="A8386" s="10" t="s">
        <v>75</v>
      </c>
      <c r="B8386" s="20">
        <v>0.90200000000000002</v>
      </c>
      <c r="C8386" s="19">
        <v>3990</v>
      </c>
      <c r="D8386" s="19">
        <v>2420.5700830000001</v>
      </c>
      <c r="E8386" s="23">
        <v>2.4648352309999999</v>
      </c>
      <c r="F8386" s="23">
        <v>1.528049379</v>
      </c>
      <c r="G8386" s="17">
        <v>0</v>
      </c>
      <c r="H8386" s="17">
        <v>1</v>
      </c>
      <c r="I8386" s="17">
        <v>0.94746506399999997</v>
      </c>
      <c r="J8386" s="17">
        <v>4.1399999999999999E-2</v>
      </c>
      <c r="K8386" s="17">
        <v>1.11E-2</v>
      </c>
    </row>
    <row r="8387" spans="1:11" x14ac:dyDescent="0.45">
      <c r="A8387" s="10" t="s">
        <v>75</v>
      </c>
      <c r="B8387" s="20">
        <v>0.90300000000000002</v>
      </c>
      <c r="C8387" s="19">
        <v>3994</v>
      </c>
      <c r="D8387" s="19">
        <v>2430.4616649999998</v>
      </c>
      <c r="E8387" s="23">
        <v>2.4903114409999998</v>
      </c>
      <c r="F8387" s="23">
        <v>1.533488073</v>
      </c>
      <c r="G8387" s="17">
        <v>0</v>
      </c>
      <c r="H8387" s="17">
        <v>1</v>
      </c>
      <c r="I8387" s="17">
        <v>0.94755880400000003</v>
      </c>
      <c r="J8387" s="17">
        <v>4.1300000000000003E-2</v>
      </c>
      <c r="K8387" s="17">
        <v>1.11E-2</v>
      </c>
    </row>
    <row r="8388" spans="1:11" x14ac:dyDescent="0.45">
      <c r="A8388" s="10" t="s">
        <v>75</v>
      </c>
      <c r="B8388" s="20">
        <v>0.90400000000000003</v>
      </c>
      <c r="C8388" s="19">
        <v>4000</v>
      </c>
      <c r="D8388" s="19">
        <v>2445.4589040000001</v>
      </c>
      <c r="E8388" s="23">
        <v>2.5038466939999999</v>
      </c>
      <c r="F8388" s="23">
        <v>1.53896057</v>
      </c>
      <c r="G8388" s="17">
        <v>0</v>
      </c>
      <c r="H8388" s="17">
        <v>1</v>
      </c>
      <c r="I8388" s="17">
        <v>0.947608966</v>
      </c>
      <c r="J8388" s="17">
        <v>4.1300000000000003E-2</v>
      </c>
      <c r="K8388" s="17">
        <v>1.11E-2</v>
      </c>
    </row>
    <row r="8389" spans="1:11" x14ac:dyDescent="0.45">
      <c r="A8389" s="10" t="s">
        <v>75</v>
      </c>
      <c r="B8389" s="20">
        <v>0.90500000000000003</v>
      </c>
      <c r="C8389" s="19">
        <v>4004</v>
      </c>
      <c r="D8389" s="19">
        <v>2455.5021230000002</v>
      </c>
      <c r="E8389" s="23">
        <v>2.513741687</v>
      </c>
      <c r="F8389" s="23">
        <v>1.547010808</v>
      </c>
      <c r="G8389" s="17">
        <v>0</v>
      </c>
      <c r="H8389" s="17">
        <v>1</v>
      </c>
      <c r="I8389" s="17">
        <v>0.94722788899999999</v>
      </c>
      <c r="J8389" s="17">
        <v>4.1700000000000001E-2</v>
      </c>
      <c r="K8389" s="17">
        <v>1.11E-2</v>
      </c>
    </row>
    <row r="8390" spans="1:11" x14ac:dyDescent="0.45">
      <c r="A8390" s="10" t="s">
        <v>75</v>
      </c>
      <c r="B8390" s="20">
        <v>0.90600000000000003</v>
      </c>
      <c r="C8390" s="19">
        <v>4008</v>
      </c>
      <c r="D8390" s="19">
        <v>2465.6449360000001</v>
      </c>
      <c r="E8390" s="23">
        <v>2.542234578</v>
      </c>
      <c r="F8390" s="23">
        <v>1.550850625</v>
      </c>
      <c r="G8390" s="17">
        <v>0</v>
      </c>
      <c r="H8390" s="17">
        <v>1</v>
      </c>
      <c r="I8390" s="17">
        <v>0.94731553000000002</v>
      </c>
      <c r="J8390" s="17">
        <v>4.1599999999999998E-2</v>
      </c>
      <c r="K8390" s="17">
        <v>1.11E-2</v>
      </c>
    </row>
    <row r="8391" spans="1:11" x14ac:dyDescent="0.45">
      <c r="A8391" s="10" t="s">
        <v>75</v>
      </c>
      <c r="B8391" s="20">
        <v>0.90700000000000003</v>
      </c>
      <c r="C8391" s="19">
        <v>4013</v>
      </c>
      <c r="D8391" s="19">
        <v>2478.4186330000002</v>
      </c>
      <c r="E8391" s="23">
        <v>2.5622314839999998</v>
      </c>
      <c r="F8391" s="23">
        <v>1.5582512900000001</v>
      </c>
      <c r="G8391" s="17">
        <v>0</v>
      </c>
      <c r="H8391" s="17">
        <v>1</v>
      </c>
      <c r="I8391" s="17">
        <v>0.94732317300000002</v>
      </c>
      <c r="J8391" s="17">
        <v>4.1599999999999998E-2</v>
      </c>
      <c r="K8391" s="17">
        <v>1.11E-2</v>
      </c>
    </row>
    <row r="8392" spans="1:11" x14ac:dyDescent="0.45">
      <c r="A8392" s="10" t="s">
        <v>75</v>
      </c>
      <c r="B8392" s="20">
        <v>0.90800000000000003</v>
      </c>
      <c r="C8392" s="19">
        <v>4017</v>
      </c>
      <c r="D8392" s="19">
        <v>2488.7073449999998</v>
      </c>
      <c r="E8392" s="23">
        <v>2.574287311</v>
      </c>
      <c r="F8392" s="23">
        <v>1.5655341380000001</v>
      </c>
      <c r="G8392" s="17">
        <v>0</v>
      </c>
      <c r="H8392" s="17">
        <v>1</v>
      </c>
      <c r="I8392" s="17">
        <v>0.94737358900000002</v>
      </c>
      <c r="J8392" s="17">
        <v>4.1599999999999998E-2</v>
      </c>
      <c r="K8392" s="17">
        <v>1.11E-2</v>
      </c>
    </row>
    <row r="8393" spans="1:11" x14ac:dyDescent="0.45">
      <c r="A8393" s="10" t="s">
        <v>75</v>
      </c>
      <c r="B8393" s="20">
        <v>0.90900000000000003</v>
      </c>
      <c r="C8393" s="19">
        <v>4022</v>
      </c>
      <c r="D8393" s="19">
        <v>2501.6753979999999</v>
      </c>
      <c r="E8393" s="23">
        <v>2.6025794320000002</v>
      </c>
      <c r="F8393" s="23">
        <v>1.5712974280000001</v>
      </c>
      <c r="G8393" s="17">
        <v>0</v>
      </c>
      <c r="H8393" s="17">
        <v>1</v>
      </c>
      <c r="I8393" s="17">
        <v>0.94743786399999996</v>
      </c>
      <c r="J8393" s="17">
        <v>4.1500000000000002E-2</v>
      </c>
      <c r="K8393" s="17">
        <v>1.0999999999999999E-2</v>
      </c>
    </row>
    <row r="8394" spans="1:11" x14ac:dyDescent="0.45">
      <c r="A8394" s="10" t="s">
        <v>75</v>
      </c>
      <c r="B8394" s="20">
        <v>0.91</v>
      </c>
      <c r="C8394" s="19">
        <v>4024</v>
      </c>
      <c r="D8394" s="19">
        <v>2506.8963389999999</v>
      </c>
      <c r="E8394" s="23">
        <v>2.6104706969999998</v>
      </c>
      <c r="F8394" s="23">
        <v>1.5781369249999999</v>
      </c>
      <c r="G8394" s="17">
        <v>0</v>
      </c>
      <c r="H8394" s="17">
        <v>1</v>
      </c>
      <c r="I8394" s="17">
        <v>0.94744605000000004</v>
      </c>
      <c r="J8394" s="17">
        <v>4.1500000000000002E-2</v>
      </c>
      <c r="K8394" s="17">
        <v>1.0999999999999999E-2</v>
      </c>
    </row>
    <row r="8395" spans="1:11" x14ac:dyDescent="0.45">
      <c r="A8395" s="10" t="s">
        <v>75</v>
      </c>
      <c r="B8395" s="20">
        <v>0.91100000000000003</v>
      </c>
      <c r="C8395" s="19">
        <v>4031</v>
      </c>
      <c r="D8395" s="19">
        <v>2525.2416589999998</v>
      </c>
      <c r="E8395" s="23">
        <v>2.6367247570000001</v>
      </c>
      <c r="F8395" s="23">
        <v>1.5813750479999999</v>
      </c>
      <c r="G8395" s="17">
        <v>0</v>
      </c>
      <c r="H8395" s="17">
        <v>1</v>
      </c>
      <c r="I8395" s="17">
        <v>0.94752783799999996</v>
      </c>
      <c r="J8395" s="17">
        <v>4.1500000000000002E-2</v>
      </c>
      <c r="K8395" s="17">
        <v>1.0999999999999999E-2</v>
      </c>
    </row>
    <row r="8396" spans="1:11" x14ac:dyDescent="0.45">
      <c r="A8396" s="10" t="s">
        <v>75</v>
      </c>
      <c r="B8396" s="20">
        <v>0.91200000000000003</v>
      </c>
      <c r="C8396" s="19">
        <v>4035</v>
      </c>
      <c r="D8396" s="19">
        <v>2535.8277880000001</v>
      </c>
      <c r="E8396" s="23">
        <v>2.6533584189999999</v>
      </c>
      <c r="F8396" s="23">
        <v>1.5915537630000001</v>
      </c>
      <c r="G8396" s="17">
        <v>0</v>
      </c>
      <c r="H8396" s="17">
        <v>1</v>
      </c>
      <c r="I8396" s="17">
        <v>0.94753721599999996</v>
      </c>
      <c r="J8396" s="17">
        <v>4.1500000000000002E-2</v>
      </c>
      <c r="K8396" s="17">
        <v>1.0999999999999999E-2</v>
      </c>
    </row>
    <row r="8397" spans="1:11" x14ac:dyDescent="0.45">
      <c r="A8397" s="10" t="s">
        <v>75</v>
      </c>
      <c r="B8397" s="20">
        <v>0.91300000000000003</v>
      </c>
      <c r="C8397" s="19">
        <v>4039</v>
      </c>
      <c r="D8397" s="19">
        <v>2546.4580569999998</v>
      </c>
      <c r="E8397" s="23">
        <v>2.6593748750000001</v>
      </c>
      <c r="F8397" s="23">
        <v>1.5975333979999999</v>
      </c>
      <c r="G8397" s="17">
        <v>0</v>
      </c>
      <c r="H8397" s="17">
        <v>1</v>
      </c>
      <c r="I8397" s="17">
        <v>0.94751566399999998</v>
      </c>
      <c r="J8397" s="17">
        <v>4.1500000000000002E-2</v>
      </c>
      <c r="K8397" s="17">
        <v>1.0999999999999999E-2</v>
      </c>
    </row>
    <row r="8398" spans="1:11" x14ac:dyDescent="0.45">
      <c r="A8398" s="10" t="s">
        <v>75</v>
      </c>
      <c r="B8398" s="20">
        <v>0.91400000000000003</v>
      </c>
      <c r="C8398" s="19">
        <v>4044</v>
      </c>
      <c r="D8398" s="19">
        <v>2559.8351400000001</v>
      </c>
      <c r="E8398" s="23">
        <v>2.6864265340000002</v>
      </c>
      <c r="F8398" s="23">
        <v>1.6035280000000001</v>
      </c>
      <c r="G8398" s="17">
        <v>0</v>
      </c>
      <c r="H8398" s="17">
        <v>1</v>
      </c>
      <c r="I8398" s="17">
        <v>0.94765746699999998</v>
      </c>
      <c r="J8398" s="17">
        <v>4.1399999999999999E-2</v>
      </c>
      <c r="K8398" s="17">
        <v>1.0999999999999999E-2</v>
      </c>
    </row>
    <row r="8399" spans="1:11" x14ac:dyDescent="0.45">
      <c r="A8399" s="10" t="s">
        <v>75</v>
      </c>
      <c r="B8399" s="20">
        <v>0.91500000000000004</v>
      </c>
      <c r="C8399" s="19">
        <v>4048</v>
      </c>
      <c r="D8399" s="19">
        <v>2570.6123689999999</v>
      </c>
      <c r="E8399" s="23">
        <v>2.698797807</v>
      </c>
      <c r="F8399" s="23">
        <v>1.610627338</v>
      </c>
      <c r="G8399" s="17">
        <v>0</v>
      </c>
      <c r="H8399" s="17">
        <v>1</v>
      </c>
      <c r="I8399" s="17">
        <v>0.94776653600000005</v>
      </c>
      <c r="J8399" s="17">
        <v>4.1300000000000003E-2</v>
      </c>
      <c r="K8399" s="17">
        <v>1.09E-2</v>
      </c>
    </row>
    <row r="8400" spans="1:11" x14ac:dyDescent="0.45">
      <c r="A8400" s="10" t="s">
        <v>75</v>
      </c>
      <c r="B8400" s="20">
        <v>0.91600000000000004</v>
      </c>
      <c r="C8400" s="19">
        <v>4053</v>
      </c>
      <c r="D8400" s="19">
        <v>2584.15924</v>
      </c>
      <c r="E8400" s="23">
        <v>2.7187147999999999</v>
      </c>
      <c r="F8400" s="23">
        <v>1.6167223070000001</v>
      </c>
      <c r="G8400" s="17">
        <v>0</v>
      </c>
      <c r="H8400" s="17">
        <v>1</v>
      </c>
      <c r="I8400" s="17">
        <v>0.94772734300000006</v>
      </c>
      <c r="J8400" s="17">
        <v>4.1300000000000003E-2</v>
      </c>
      <c r="K8400" s="17">
        <v>1.09E-2</v>
      </c>
    </row>
    <row r="8401" spans="1:11" x14ac:dyDescent="0.45">
      <c r="A8401" s="10" t="s">
        <v>75</v>
      </c>
      <c r="B8401" s="20">
        <v>0.91700000000000004</v>
      </c>
      <c r="C8401" s="19">
        <v>4057</v>
      </c>
      <c r="D8401" s="19">
        <v>2595.048499</v>
      </c>
      <c r="E8401" s="23">
        <v>2.724314997</v>
      </c>
      <c r="F8401" s="23">
        <v>1.6245481770000001</v>
      </c>
      <c r="G8401" s="17">
        <v>0</v>
      </c>
      <c r="H8401" s="17">
        <v>1</v>
      </c>
      <c r="I8401" s="17">
        <v>0.94768685399999997</v>
      </c>
      <c r="J8401" s="17">
        <v>4.1399999999999999E-2</v>
      </c>
      <c r="K8401" s="17">
        <v>1.09E-2</v>
      </c>
    </row>
    <row r="8402" spans="1:11" x14ac:dyDescent="0.45">
      <c r="A8402" s="10" t="s">
        <v>75</v>
      </c>
      <c r="B8402" s="20">
        <v>0.91800000000000004</v>
      </c>
      <c r="C8402" s="19">
        <v>4061</v>
      </c>
      <c r="D8402" s="19">
        <v>2605.967537</v>
      </c>
      <c r="E8402" s="23">
        <v>2.7341613520000001</v>
      </c>
      <c r="F8402" s="23">
        <v>1.6313377010000001</v>
      </c>
      <c r="G8402" s="17">
        <v>0</v>
      </c>
      <c r="H8402" s="17">
        <v>1</v>
      </c>
      <c r="I8402" s="17">
        <v>0.94772179499999998</v>
      </c>
      <c r="J8402" s="17">
        <v>4.1399999999999999E-2</v>
      </c>
      <c r="K8402" s="17">
        <v>1.09E-2</v>
      </c>
    </row>
    <row r="8403" spans="1:11" x14ac:dyDescent="0.45">
      <c r="A8403" s="10" t="s">
        <v>75</v>
      </c>
      <c r="B8403" s="20">
        <v>0.91900000000000004</v>
      </c>
      <c r="C8403" s="19">
        <v>4066</v>
      </c>
      <c r="D8403" s="19">
        <v>2619.6512520000001</v>
      </c>
      <c r="E8403" s="23">
        <v>2.7385610329999999</v>
      </c>
      <c r="F8403" s="23">
        <v>1.6362763920000001</v>
      </c>
      <c r="G8403" s="17">
        <v>0</v>
      </c>
      <c r="H8403" s="17">
        <v>1</v>
      </c>
      <c r="I8403" s="17">
        <v>0.94783313499999999</v>
      </c>
      <c r="J8403" s="17">
        <v>4.1300000000000003E-2</v>
      </c>
      <c r="K8403" s="17">
        <v>1.09E-2</v>
      </c>
    </row>
    <row r="8404" spans="1:11" x14ac:dyDescent="0.45">
      <c r="A8404" s="10" t="s">
        <v>75</v>
      </c>
      <c r="B8404" s="20">
        <v>0.92</v>
      </c>
      <c r="C8404" s="19">
        <v>4068</v>
      </c>
      <c r="D8404" s="19">
        <v>2625.1343069999998</v>
      </c>
      <c r="E8404" s="23">
        <v>2.7435316709999999</v>
      </c>
      <c r="F8404" s="23">
        <v>1.6448009260000001</v>
      </c>
      <c r="G8404" s="17">
        <v>0</v>
      </c>
      <c r="H8404" s="17">
        <v>1</v>
      </c>
      <c r="I8404" s="17">
        <v>0.94805025700000001</v>
      </c>
      <c r="J8404" s="17">
        <v>4.1099999999999998E-2</v>
      </c>
      <c r="K8404" s="17">
        <v>1.0800000000000001E-2</v>
      </c>
    </row>
    <row r="8405" spans="1:11" x14ac:dyDescent="0.45">
      <c r="A8405" s="10" t="s">
        <v>75</v>
      </c>
      <c r="B8405" s="20">
        <v>0.92100000000000004</v>
      </c>
      <c r="C8405" s="19">
        <v>4075</v>
      </c>
      <c r="D8405" s="19">
        <v>2644.3416400000001</v>
      </c>
      <c r="E8405" s="23">
        <v>2.7450746939999999</v>
      </c>
      <c r="F8405" s="23">
        <v>1.6494852900000001</v>
      </c>
      <c r="G8405" s="17">
        <v>0</v>
      </c>
      <c r="H8405" s="17">
        <v>1</v>
      </c>
      <c r="I8405" s="17">
        <v>0.94835536200000004</v>
      </c>
      <c r="J8405" s="17">
        <v>4.0899999999999999E-2</v>
      </c>
      <c r="K8405" s="17">
        <v>1.0699999999999999E-2</v>
      </c>
    </row>
    <row r="8406" spans="1:11" x14ac:dyDescent="0.45">
      <c r="A8406" s="10" t="s">
        <v>75</v>
      </c>
      <c r="B8406" s="20">
        <v>0.92200000000000004</v>
      </c>
      <c r="C8406" s="19">
        <v>4079</v>
      </c>
      <c r="D8406" s="19">
        <v>2655.4371369999999</v>
      </c>
      <c r="E8406" s="23">
        <v>2.7888190810000002</v>
      </c>
      <c r="F8406" s="23">
        <v>1.657619529</v>
      </c>
      <c r="G8406" s="17">
        <v>0</v>
      </c>
      <c r="H8406" s="17">
        <v>1</v>
      </c>
      <c r="I8406" s="17">
        <v>0.94840810799999997</v>
      </c>
      <c r="J8406" s="17">
        <v>4.0899999999999999E-2</v>
      </c>
      <c r="K8406" s="17">
        <v>1.0699999999999999E-2</v>
      </c>
    </row>
    <row r="8407" spans="1:11" x14ac:dyDescent="0.45">
      <c r="A8407" s="10" t="s">
        <v>75</v>
      </c>
      <c r="B8407" s="20">
        <v>0.92300000000000004</v>
      </c>
      <c r="C8407" s="19">
        <v>4084</v>
      </c>
      <c r="D8407" s="19">
        <v>2669.3843860000002</v>
      </c>
      <c r="E8407" s="23">
        <v>2.7901069359999999</v>
      </c>
      <c r="F8407" s="23">
        <v>1.6651922969999999</v>
      </c>
      <c r="G8407" s="17">
        <v>0</v>
      </c>
      <c r="H8407" s="17">
        <v>1</v>
      </c>
      <c r="I8407" s="17">
        <v>0.94847577500000002</v>
      </c>
      <c r="J8407" s="17">
        <v>4.0800000000000003E-2</v>
      </c>
      <c r="K8407" s="17">
        <v>1.0699999999999999E-2</v>
      </c>
    </row>
    <row r="8408" spans="1:11" x14ac:dyDescent="0.45">
      <c r="A8408" s="10" t="s">
        <v>75</v>
      </c>
      <c r="B8408" s="20">
        <v>0.92400000000000004</v>
      </c>
      <c r="C8408" s="19">
        <v>4087</v>
      </c>
      <c r="D8408" s="19">
        <v>2677.798702</v>
      </c>
      <c r="E8408" s="23">
        <v>2.8102919630000001</v>
      </c>
      <c r="F8408" s="23">
        <v>1.6732736770000001</v>
      </c>
      <c r="G8408" s="17">
        <v>0</v>
      </c>
      <c r="H8408" s="17">
        <v>1</v>
      </c>
      <c r="I8408" s="17">
        <v>0.94851435299999998</v>
      </c>
      <c r="J8408" s="17">
        <v>4.0800000000000003E-2</v>
      </c>
      <c r="K8408" s="17">
        <v>1.0699999999999999E-2</v>
      </c>
    </row>
    <row r="8409" spans="1:11" x14ac:dyDescent="0.45">
      <c r="A8409" s="10" t="s">
        <v>75</v>
      </c>
      <c r="B8409" s="20">
        <v>0.92500000000000004</v>
      </c>
      <c r="C8409" s="19">
        <v>4092</v>
      </c>
      <c r="D8409" s="19">
        <v>2691.8878960000002</v>
      </c>
      <c r="E8409" s="23">
        <v>2.818912246</v>
      </c>
      <c r="F8409" s="23">
        <v>1.677240796</v>
      </c>
      <c r="G8409" s="17">
        <v>0</v>
      </c>
      <c r="H8409" s="17">
        <v>1</v>
      </c>
      <c r="I8409" s="17">
        <v>0.948669184</v>
      </c>
      <c r="J8409" s="17">
        <v>4.07E-2</v>
      </c>
      <c r="K8409" s="17">
        <v>1.0699999999999999E-2</v>
      </c>
    </row>
    <row r="8410" spans="1:11" x14ac:dyDescent="0.45">
      <c r="A8410" s="10" t="s">
        <v>75</v>
      </c>
      <c r="B8410" s="20">
        <v>0.92600000000000005</v>
      </c>
      <c r="C8410" s="19">
        <v>4097</v>
      </c>
      <c r="D8410" s="19">
        <v>2706.0399870000001</v>
      </c>
      <c r="E8410" s="23">
        <v>2.8423825389999999</v>
      </c>
      <c r="F8410" s="23">
        <v>1.686078322</v>
      </c>
      <c r="G8410" s="17">
        <v>0</v>
      </c>
      <c r="H8410" s="17">
        <v>1</v>
      </c>
      <c r="I8410" s="17">
        <v>0.94865018199999995</v>
      </c>
      <c r="J8410" s="17">
        <v>4.07E-2</v>
      </c>
      <c r="K8410" s="17">
        <v>1.0699999999999999E-2</v>
      </c>
    </row>
    <row r="8411" spans="1:11" x14ac:dyDescent="0.45">
      <c r="A8411" s="10" t="s">
        <v>75</v>
      </c>
      <c r="B8411" s="20">
        <v>0.92700000000000005</v>
      </c>
      <c r="C8411" s="19">
        <v>4101</v>
      </c>
      <c r="D8411" s="19">
        <v>2717.454389</v>
      </c>
      <c r="E8411" s="23">
        <v>2.8579309909999999</v>
      </c>
      <c r="F8411" s="23">
        <v>1.694297272</v>
      </c>
      <c r="G8411" s="17">
        <v>0</v>
      </c>
      <c r="H8411" s="17">
        <v>1</v>
      </c>
      <c r="I8411" s="17">
        <v>0.94867298899999997</v>
      </c>
      <c r="J8411" s="17">
        <v>4.07E-2</v>
      </c>
      <c r="K8411" s="17">
        <v>1.06E-2</v>
      </c>
    </row>
    <row r="8412" spans="1:11" x14ac:dyDescent="0.45">
      <c r="A8412" s="10" t="s">
        <v>75</v>
      </c>
      <c r="B8412" s="20">
        <v>0.92800000000000005</v>
      </c>
      <c r="C8412" s="19">
        <v>4106</v>
      </c>
      <c r="D8412" s="19">
        <v>2731.7910830000001</v>
      </c>
      <c r="E8412" s="23">
        <v>2.8749122900000001</v>
      </c>
      <c r="F8412" s="23">
        <v>1.7008132499999999</v>
      </c>
      <c r="G8412" s="17">
        <v>0</v>
      </c>
      <c r="H8412" s="17">
        <v>1</v>
      </c>
      <c r="I8412" s="17">
        <v>0.94887355900000003</v>
      </c>
      <c r="J8412" s="17">
        <v>4.0500000000000001E-2</v>
      </c>
      <c r="K8412" s="17">
        <v>1.06E-2</v>
      </c>
    </row>
    <row r="8413" spans="1:11" x14ac:dyDescent="0.45">
      <c r="A8413" s="10" t="s">
        <v>75</v>
      </c>
      <c r="B8413" s="20">
        <v>0.92900000000000005</v>
      </c>
      <c r="C8413" s="19">
        <v>4110</v>
      </c>
      <c r="D8413" s="19">
        <v>2743.3054520000001</v>
      </c>
      <c r="E8413" s="23">
        <v>2.8798683270000001</v>
      </c>
      <c r="F8413" s="23">
        <v>1.7078180620000001</v>
      </c>
      <c r="G8413" s="17">
        <v>0</v>
      </c>
      <c r="H8413" s="17">
        <v>1</v>
      </c>
      <c r="I8413" s="17">
        <v>0.94898057899999999</v>
      </c>
      <c r="J8413" s="17">
        <v>4.0399999999999998E-2</v>
      </c>
      <c r="K8413" s="17">
        <v>1.06E-2</v>
      </c>
    </row>
    <row r="8414" spans="1:11" x14ac:dyDescent="0.45">
      <c r="A8414" s="10" t="s">
        <v>75</v>
      </c>
      <c r="B8414" s="20">
        <v>0.93</v>
      </c>
      <c r="C8414" s="19">
        <v>4115</v>
      </c>
      <c r="D8414" s="19">
        <v>2757.844157</v>
      </c>
      <c r="E8414" s="23">
        <v>2.9196734649999998</v>
      </c>
      <c r="F8414" s="23">
        <v>1.7143805169999999</v>
      </c>
      <c r="G8414" s="17">
        <v>0</v>
      </c>
      <c r="H8414" s="17">
        <v>1</v>
      </c>
      <c r="I8414" s="17">
        <v>0.94909137799999999</v>
      </c>
      <c r="J8414" s="17">
        <v>4.0399999999999998E-2</v>
      </c>
      <c r="K8414" s="17">
        <v>1.06E-2</v>
      </c>
    </row>
    <row r="8415" spans="1:11" x14ac:dyDescent="0.45">
      <c r="A8415" s="10" t="s">
        <v>75</v>
      </c>
      <c r="B8415" s="20">
        <v>0.93100000000000005</v>
      </c>
      <c r="C8415" s="19">
        <v>4119</v>
      </c>
      <c r="D8415" s="19">
        <v>2769.5582239999999</v>
      </c>
      <c r="E8415" s="23">
        <v>2.9350041720000002</v>
      </c>
      <c r="F8415" s="23">
        <v>1.7235385990000001</v>
      </c>
      <c r="G8415" s="17">
        <v>0</v>
      </c>
      <c r="H8415" s="17">
        <v>1</v>
      </c>
      <c r="I8415" s="17">
        <v>0.94909835600000003</v>
      </c>
      <c r="J8415" s="17">
        <v>4.0399999999999998E-2</v>
      </c>
      <c r="K8415" s="17">
        <v>1.0500000000000001E-2</v>
      </c>
    </row>
    <row r="8416" spans="1:11" x14ac:dyDescent="0.45">
      <c r="A8416" s="10" t="s">
        <v>75</v>
      </c>
      <c r="B8416" s="20">
        <v>0.93200000000000005</v>
      </c>
      <c r="C8416" s="19">
        <v>4123</v>
      </c>
      <c r="D8416" s="19">
        <v>2781.330273</v>
      </c>
      <c r="E8416" s="23">
        <v>2.9466394230000001</v>
      </c>
      <c r="F8416" s="23">
        <v>1.7295688389999999</v>
      </c>
      <c r="G8416" s="17">
        <v>0</v>
      </c>
      <c r="H8416" s="17">
        <v>1</v>
      </c>
      <c r="I8416" s="17">
        <v>0.94914136199999999</v>
      </c>
      <c r="J8416" s="17">
        <v>4.0300000000000002E-2</v>
      </c>
      <c r="K8416" s="17">
        <v>1.0500000000000001E-2</v>
      </c>
    </row>
    <row r="8417" spans="1:11" x14ac:dyDescent="0.45">
      <c r="A8417" s="10" t="s">
        <v>75</v>
      </c>
      <c r="B8417" s="20">
        <v>0.93300000000000005</v>
      </c>
      <c r="C8417" s="19">
        <v>4128</v>
      </c>
      <c r="D8417" s="19">
        <v>2796.0994989999999</v>
      </c>
      <c r="E8417" s="23">
        <v>2.9598891420000002</v>
      </c>
      <c r="F8417" s="23">
        <v>1.737004497</v>
      </c>
      <c r="G8417" s="17">
        <v>0</v>
      </c>
      <c r="H8417" s="17">
        <v>1</v>
      </c>
      <c r="I8417" s="17">
        <v>0.94919018899999996</v>
      </c>
      <c r="J8417" s="17">
        <v>4.0300000000000002E-2</v>
      </c>
      <c r="K8417" s="17">
        <v>1.0500000000000001E-2</v>
      </c>
    </row>
    <row r="8418" spans="1:11" x14ac:dyDescent="0.45">
      <c r="A8418" s="10" t="s">
        <v>75</v>
      </c>
      <c r="B8418" s="20">
        <v>0.93400000000000005</v>
      </c>
      <c r="C8418" s="19">
        <v>4132</v>
      </c>
      <c r="D8418" s="19">
        <v>2808.0091160000002</v>
      </c>
      <c r="E8418" s="23">
        <v>2.9887854960000002</v>
      </c>
      <c r="F8418" s="23">
        <v>1.7456320940000001</v>
      </c>
      <c r="G8418" s="17">
        <v>0</v>
      </c>
      <c r="H8418" s="17">
        <v>1</v>
      </c>
      <c r="I8418" s="17">
        <v>0.94923376199999998</v>
      </c>
      <c r="J8418" s="17">
        <v>4.0300000000000002E-2</v>
      </c>
      <c r="K8418" s="17">
        <v>1.0500000000000001E-2</v>
      </c>
    </row>
    <row r="8419" spans="1:11" x14ac:dyDescent="0.45">
      <c r="A8419" s="10" t="s">
        <v>75</v>
      </c>
      <c r="B8419" s="20">
        <v>0.93500000000000005</v>
      </c>
      <c r="C8419" s="19">
        <v>4137</v>
      </c>
      <c r="D8419" s="19">
        <v>2823.07593</v>
      </c>
      <c r="E8419" s="23">
        <v>3.0340170689999999</v>
      </c>
      <c r="F8419" s="23">
        <v>1.7517723350000001</v>
      </c>
      <c r="G8419" s="17">
        <v>0</v>
      </c>
      <c r="H8419" s="17">
        <v>1</v>
      </c>
      <c r="I8419" s="17">
        <v>0.94932051900000003</v>
      </c>
      <c r="J8419" s="17">
        <v>4.02E-2</v>
      </c>
      <c r="K8419" s="17">
        <v>1.0500000000000001E-2</v>
      </c>
    </row>
    <row r="8420" spans="1:11" x14ac:dyDescent="0.45">
      <c r="A8420" s="10" t="s">
        <v>75</v>
      </c>
      <c r="B8420" s="20">
        <v>0.93600000000000005</v>
      </c>
      <c r="C8420" s="19">
        <v>4141</v>
      </c>
      <c r="D8420" s="19">
        <v>2835.252367</v>
      </c>
      <c r="E8420" s="23">
        <v>3.0443020289999998</v>
      </c>
      <c r="F8420" s="23">
        <v>1.7606258269999999</v>
      </c>
      <c r="G8420" s="17">
        <v>0</v>
      </c>
      <c r="H8420" s="17">
        <v>1</v>
      </c>
      <c r="I8420" s="17">
        <v>0.94946355699999996</v>
      </c>
      <c r="J8420" s="17">
        <v>4.0099999999999997E-2</v>
      </c>
      <c r="K8420" s="17">
        <v>1.0500000000000001E-2</v>
      </c>
    </row>
    <row r="8421" spans="1:11" x14ac:dyDescent="0.45">
      <c r="A8421" s="10" t="s">
        <v>75</v>
      </c>
      <c r="B8421" s="20">
        <v>0.93700000000000006</v>
      </c>
      <c r="C8421" s="19">
        <v>4145</v>
      </c>
      <c r="D8421" s="19">
        <v>2847.4626149999999</v>
      </c>
      <c r="E8421" s="23">
        <v>3.058821198</v>
      </c>
      <c r="F8421" s="23">
        <v>1.7683587279999999</v>
      </c>
      <c r="G8421" s="17">
        <v>0</v>
      </c>
      <c r="H8421" s="17">
        <v>1</v>
      </c>
      <c r="I8421" s="17">
        <v>0.94955024399999999</v>
      </c>
      <c r="J8421" s="17">
        <v>0.04</v>
      </c>
      <c r="K8421" s="17">
        <v>1.04E-2</v>
      </c>
    </row>
    <row r="8422" spans="1:11" x14ac:dyDescent="0.45">
      <c r="A8422" s="10" t="s">
        <v>75</v>
      </c>
      <c r="B8422" s="20">
        <v>0.93799999999999994</v>
      </c>
      <c r="C8422" s="19">
        <v>4150</v>
      </c>
      <c r="D8422" s="19">
        <v>2862.7745930000001</v>
      </c>
      <c r="E8422" s="23">
        <v>3.0699862150000001</v>
      </c>
      <c r="F8422" s="23">
        <v>1.775400791</v>
      </c>
      <c r="G8422" s="17">
        <v>0</v>
      </c>
      <c r="H8422" s="17">
        <v>1</v>
      </c>
      <c r="I8422" s="17">
        <v>0.94972924700000005</v>
      </c>
      <c r="J8422" s="17">
        <v>3.9899999999999998E-2</v>
      </c>
      <c r="K8422" s="17">
        <v>1.04E-2</v>
      </c>
    </row>
    <row r="8423" spans="1:11" x14ac:dyDescent="0.45">
      <c r="A8423" s="10" t="s">
        <v>75</v>
      </c>
      <c r="B8423" s="20">
        <v>0.93899999999999995</v>
      </c>
      <c r="C8423" s="19">
        <v>4154</v>
      </c>
      <c r="D8423" s="19">
        <v>2875.1172150000002</v>
      </c>
      <c r="E8423" s="23">
        <v>3.090120609</v>
      </c>
      <c r="F8423" s="23">
        <v>1.78369233</v>
      </c>
      <c r="G8423" s="17">
        <v>0</v>
      </c>
      <c r="H8423" s="17">
        <v>1</v>
      </c>
      <c r="I8423" s="17">
        <v>0.94981695300000002</v>
      </c>
      <c r="J8423" s="17">
        <v>3.9800000000000002E-2</v>
      </c>
      <c r="K8423" s="17">
        <v>1.04E-2</v>
      </c>
    </row>
    <row r="8424" spans="1:11" x14ac:dyDescent="0.45">
      <c r="A8424" s="10" t="s">
        <v>75</v>
      </c>
      <c r="B8424" s="20">
        <v>0.94</v>
      </c>
      <c r="C8424" s="19">
        <v>4159</v>
      </c>
      <c r="D8424" s="19">
        <v>2890.6082339999998</v>
      </c>
      <c r="E8424" s="23">
        <v>3.1054114230000001</v>
      </c>
      <c r="F8424" s="23">
        <v>1.791523215</v>
      </c>
      <c r="G8424" s="17">
        <v>0</v>
      </c>
      <c r="H8424" s="17">
        <v>1</v>
      </c>
      <c r="I8424" s="17">
        <v>0.94990195899999996</v>
      </c>
      <c r="J8424" s="17">
        <v>3.9699999999999999E-2</v>
      </c>
      <c r="K8424" s="17">
        <v>1.04E-2</v>
      </c>
    </row>
    <row r="8425" spans="1:11" x14ac:dyDescent="0.45">
      <c r="A8425" s="10" t="s">
        <v>75</v>
      </c>
      <c r="B8425" s="20">
        <v>0.94099999999999995</v>
      </c>
      <c r="C8425" s="19">
        <v>4163</v>
      </c>
      <c r="D8425" s="19">
        <v>2903.0966920000001</v>
      </c>
      <c r="E8425" s="23">
        <v>3.1296288649999999</v>
      </c>
      <c r="F8425" s="23">
        <v>1.7999262119999999</v>
      </c>
      <c r="G8425" s="17">
        <v>0</v>
      </c>
      <c r="H8425" s="17">
        <v>1</v>
      </c>
      <c r="I8425" s="17">
        <v>0.950305713</v>
      </c>
      <c r="J8425" s="17">
        <v>3.9399999999999998E-2</v>
      </c>
      <c r="K8425" s="17">
        <v>1.03E-2</v>
      </c>
    </row>
    <row r="8426" spans="1:11" x14ac:dyDescent="0.45">
      <c r="A8426" s="10" t="s">
        <v>75</v>
      </c>
      <c r="B8426" s="20">
        <v>0.94199999999999995</v>
      </c>
      <c r="C8426" s="19">
        <v>4168</v>
      </c>
      <c r="D8426" s="19">
        <v>2918.8263830000001</v>
      </c>
      <c r="E8426" s="23">
        <v>3.1566380299999999</v>
      </c>
      <c r="F8426" s="23">
        <v>1.8064149389999999</v>
      </c>
      <c r="G8426" s="17">
        <v>0</v>
      </c>
      <c r="H8426" s="17">
        <v>1</v>
      </c>
      <c r="I8426" s="17">
        <v>0.95038723899999999</v>
      </c>
      <c r="J8426" s="17">
        <v>3.9300000000000002E-2</v>
      </c>
      <c r="K8426" s="17">
        <v>1.03E-2</v>
      </c>
    </row>
    <row r="8427" spans="1:11" x14ac:dyDescent="0.45">
      <c r="A8427" s="10" t="s">
        <v>75</v>
      </c>
      <c r="B8427" s="20">
        <v>0.94299999999999995</v>
      </c>
      <c r="C8427" s="19">
        <v>4172</v>
      </c>
      <c r="D8427" s="19">
        <v>2931.496709</v>
      </c>
      <c r="E8427" s="23">
        <v>3.176967383</v>
      </c>
      <c r="F8427" s="23">
        <v>1.8156794519999999</v>
      </c>
      <c r="G8427" s="17">
        <v>0</v>
      </c>
      <c r="H8427" s="17">
        <v>1</v>
      </c>
      <c r="I8427" s="17">
        <v>0.95050857099999997</v>
      </c>
      <c r="J8427" s="17">
        <v>3.9199999999999999E-2</v>
      </c>
      <c r="K8427" s="17">
        <v>1.03E-2</v>
      </c>
    </row>
    <row r="8428" spans="1:11" x14ac:dyDescent="0.45">
      <c r="A8428" s="10" t="s">
        <v>75</v>
      </c>
      <c r="B8428" s="20">
        <v>0.94399999999999995</v>
      </c>
      <c r="C8428" s="19">
        <v>4176</v>
      </c>
      <c r="D8428" s="19">
        <v>2944.2472590000002</v>
      </c>
      <c r="E8428" s="23">
        <v>3.1913804250000002</v>
      </c>
      <c r="F8428" s="23">
        <v>1.8237381180000001</v>
      </c>
      <c r="G8428" s="17">
        <v>0</v>
      </c>
      <c r="H8428" s="17">
        <v>1</v>
      </c>
      <c r="I8428" s="17">
        <v>0.95048713500000004</v>
      </c>
      <c r="J8428" s="17">
        <v>3.9300000000000002E-2</v>
      </c>
      <c r="K8428" s="17">
        <v>1.0200000000000001E-2</v>
      </c>
    </row>
    <row r="8429" spans="1:11" x14ac:dyDescent="0.45">
      <c r="A8429" s="10" t="s">
        <v>75</v>
      </c>
      <c r="B8429" s="20">
        <v>0.94499999999999995</v>
      </c>
      <c r="C8429" s="19">
        <v>4181</v>
      </c>
      <c r="D8429" s="19">
        <v>2960.2746360000001</v>
      </c>
      <c r="E8429" s="23">
        <v>3.222650904</v>
      </c>
      <c r="F8429" s="23">
        <v>1.8311345859999999</v>
      </c>
      <c r="G8429" s="17">
        <v>0</v>
      </c>
      <c r="H8429" s="17">
        <v>1</v>
      </c>
      <c r="I8429" s="17">
        <v>0.95058407099999997</v>
      </c>
      <c r="J8429" s="17">
        <v>3.9199999999999999E-2</v>
      </c>
      <c r="K8429" s="17">
        <v>1.0200000000000001E-2</v>
      </c>
    </row>
    <row r="8430" spans="1:11" x14ac:dyDescent="0.45">
      <c r="A8430" s="10" t="s">
        <v>75</v>
      </c>
      <c r="B8430" s="20">
        <v>0.94599999999999995</v>
      </c>
      <c r="C8430" s="19">
        <v>4185</v>
      </c>
      <c r="D8430" s="19">
        <v>2973.19229</v>
      </c>
      <c r="E8430" s="23">
        <v>3.2333114219999999</v>
      </c>
      <c r="F8430" s="23">
        <v>1.8398857340000001</v>
      </c>
      <c r="G8430" s="17">
        <v>0</v>
      </c>
      <c r="H8430" s="17">
        <v>1</v>
      </c>
      <c r="I8430" s="17">
        <v>0.95066912400000003</v>
      </c>
      <c r="J8430" s="17">
        <v>3.9100000000000003E-2</v>
      </c>
      <c r="K8430" s="17">
        <v>1.0200000000000001E-2</v>
      </c>
    </row>
    <row r="8431" spans="1:11" x14ac:dyDescent="0.45">
      <c r="A8431" s="10" t="s">
        <v>75</v>
      </c>
      <c r="B8431" s="20">
        <v>0.94699999999999995</v>
      </c>
      <c r="C8431" s="19">
        <v>4190</v>
      </c>
      <c r="D8431" s="19">
        <v>2989.451791</v>
      </c>
      <c r="E8431" s="23">
        <v>3.257641295</v>
      </c>
      <c r="F8431" s="23">
        <v>1.848123328</v>
      </c>
      <c r="G8431" s="17">
        <v>0</v>
      </c>
      <c r="H8431" s="17">
        <v>1</v>
      </c>
      <c r="I8431" s="17">
        <v>0.95043065000000004</v>
      </c>
      <c r="J8431" s="17">
        <v>3.9399999999999998E-2</v>
      </c>
      <c r="K8431" s="17">
        <v>1.0200000000000001E-2</v>
      </c>
    </row>
    <row r="8432" spans="1:11" x14ac:dyDescent="0.45">
      <c r="A8432" s="10" t="s">
        <v>75</v>
      </c>
      <c r="B8432" s="20">
        <v>0.94799999999999995</v>
      </c>
      <c r="C8432" s="19">
        <v>4194</v>
      </c>
      <c r="D8432" s="19">
        <v>3002.559906</v>
      </c>
      <c r="E8432" s="23">
        <v>3.2849435570000001</v>
      </c>
      <c r="F8432" s="23">
        <v>1.8570184430000001</v>
      </c>
      <c r="G8432" s="17">
        <v>0</v>
      </c>
      <c r="H8432" s="17">
        <v>1</v>
      </c>
      <c r="I8432" s="17">
        <v>0.95073603200000001</v>
      </c>
      <c r="J8432" s="17">
        <v>3.9199999999999999E-2</v>
      </c>
      <c r="K8432" s="17">
        <v>1.01E-2</v>
      </c>
    </row>
    <row r="8433" spans="1:11" x14ac:dyDescent="0.45">
      <c r="A8433" s="10" t="s">
        <v>75</v>
      </c>
      <c r="B8433" s="20">
        <v>0.94899999999999995</v>
      </c>
      <c r="C8433" s="19">
        <v>4198</v>
      </c>
      <c r="D8433" s="19">
        <v>3015.7969090000001</v>
      </c>
      <c r="E8433" s="23">
        <v>3.3246352369999999</v>
      </c>
      <c r="F8433" s="23">
        <v>1.8639033220000001</v>
      </c>
      <c r="G8433" s="17">
        <v>0</v>
      </c>
      <c r="H8433" s="17">
        <v>1</v>
      </c>
      <c r="I8433" s="17">
        <v>0.95079527100000005</v>
      </c>
      <c r="J8433" s="17">
        <v>3.9100000000000003E-2</v>
      </c>
      <c r="K8433" s="17">
        <v>1.01E-2</v>
      </c>
    </row>
    <row r="8434" spans="1:11" x14ac:dyDescent="0.45">
      <c r="A8434" s="10" t="s">
        <v>75</v>
      </c>
      <c r="B8434" s="20">
        <v>0.95</v>
      </c>
      <c r="C8434" s="19">
        <v>4203</v>
      </c>
      <c r="D8434" s="19">
        <v>3032.4884280000001</v>
      </c>
      <c r="E8434" s="23">
        <v>3.3446377850000002</v>
      </c>
      <c r="F8434" s="23">
        <v>1.874511805</v>
      </c>
      <c r="G8434" s="17">
        <v>0</v>
      </c>
      <c r="H8434" s="17">
        <v>1</v>
      </c>
      <c r="I8434" s="17">
        <v>0.95087794000000003</v>
      </c>
      <c r="J8434" s="17">
        <v>3.9E-2</v>
      </c>
      <c r="K8434" s="17">
        <v>1.01E-2</v>
      </c>
    </row>
    <row r="8435" spans="1:11" x14ac:dyDescent="0.45">
      <c r="A8435" s="10" t="s">
        <v>75</v>
      </c>
      <c r="B8435" s="20">
        <v>0.95099999999999996</v>
      </c>
      <c r="C8435" s="19">
        <v>4207</v>
      </c>
      <c r="D8435" s="19">
        <v>3045.9455370000001</v>
      </c>
      <c r="E8435" s="23">
        <v>3.37016026</v>
      </c>
      <c r="F8435" s="23">
        <v>1.881582036</v>
      </c>
      <c r="G8435" s="17">
        <v>0</v>
      </c>
      <c r="H8435" s="17">
        <v>1</v>
      </c>
      <c r="I8435" s="17">
        <v>0.95093309999999998</v>
      </c>
      <c r="J8435" s="17">
        <v>3.9E-2</v>
      </c>
      <c r="K8435" s="17">
        <v>1.01E-2</v>
      </c>
    </row>
    <row r="8436" spans="1:11" x14ac:dyDescent="0.45">
      <c r="A8436" s="10" t="s">
        <v>75</v>
      </c>
      <c r="B8436" s="20">
        <v>0.95199999999999996</v>
      </c>
      <c r="C8436" s="19">
        <v>4212</v>
      </c>
      <c r="D8436" s="19">
        <v>3062.8437520000002</v>
      </c>
      <c r="E8436" s="23">
        <v>3.3841490780000001</v>
      </c>
      <c r="F8436" s="23">
        <v>1.8871983059999999</v>
      </c>
      <c r="G8436" s="17">
        <v>0</v>
      </c>
      <c r="H8436" s="17">
        <v>1</v>
      </c>
      <c r="I8436" s="17">
        <v>0.950414011</v>
      </c>
      <c r="J8436" s="17">
        <v>3.95E-2</v>
      </c>
      <c r="K8436" s="17">
        <v>1.01E-2</v>
      </c>
    </row>
    <row r="8437" spans="1:11" x14ac:dyDescent="0.45">
      <c r="A8437" s="10" t="s">
        <v>75</v>
      </c>
      <c r="B8437" s="20">
        <v>0.95299999999999996</v>
      </c>
      <c r="C8437" s="19">
        <v>4216</v>
      </c>
      <c r="D8437" s="19">
        <v>3076.5377109999999</v>
      </c>
      <c r="E8437" s="23">
        <v>3.4294244840000001</v>
      </c>
      <c r="F8437" s="23">
        <v>1.900346394</v>
      </c>
      <c r="G8437" s="17">
        <v>0</v>
      </c>
      <c r="H8437" s="17">
        <v>1</v>
      </c>
      <c r="I8437" s="17">
        <v>0.950457514</v>
      </c>
      <c r="J8437" s="17">
        <v>3.95E-2</v>
      </c>
      <c r="K8437" s="17">
        <v>0.01</v>
      </c>
    </row>
    <row r="8438" spans="1:11" x14ac:dyDescent="0.45">
      <c r="A8438" s="10" t="s">
        <v>75</v>
      </c>
      <c r="B8438" s="20">
        <v>0.95399999999999996</v>
      </c>
      <c r="C8438" s="19">
        <v>4221</v>
      </c>
      <c r="D8438" s="19">
        <v>3093.8849879999998</v>
      </c>
      <c r="E8438" s="23">
        <v>3.4945194430000002</v>
      </c>
      <c r="F8438" s="23">
        <v>1.908432127</v>
      </c>
      <c r="G8438" s="17">
        <v>0</v>
      </c>
      <c r="H8438" s="17">
        <v>1</v>
      </c>
      <c r="I8438" s="17">
        <v>0.95036974699999999</v>
      </c>
      <c r="J8438" s="17">
        <v>3.9600000000000003E-2</v>
      </c>
      <c r="K8438" s="17">
        <v>0.01</v>
      </c>
    </row>
    <row r="8439" spans="1:11" x14ac:dyDescent="0.45">
      <c r="A8439" s="10" t="s">
        <v>75</v>
      </c>
      <c r="B8439" s="20">
        <v>0.95499999999999996</v>
      </c>
      <c r="C8439" s="19">
        <v>4225</v>
      </c>
      <c r="D8439" s="19">
        <v>3107.9598179999998</v>
      </c>
      <c r="E8439" s="23">
        <v>3.5251541899999999</v>
      </c>
      <c r="F8439" s="23">
        <v>1.9173615390000001</v>
      </c>
      <c r="G8439" s="17">
        <v>0</v>
      </c>
      <c r="H8439" s="17">
        <v>1</v>
      </c>
      <c r="I8439" s="17">
        <v>0.95041926399999999</v>
      </c>
      <c r="J8439" s="17">
        <v>3.9600000000000003E-2</v>
      </c>
      <c r="K8439" s="17">
        <v>0.01</v>
      </c>
    </row>
    <row r="8440" spans="1:11" x14ac:dyDescent="0.45">
      <c r="A8440" s="10" t="s">
        <v>75</v>
      </c>
      <c r="B8440" s="20">
        <v>0.95599999999999996</v>
      </c>
      <c r="C8440" s="19">
        <v>4229</v>
      </c>
      <c r="D8440" s="19">
        <v>3122.1598260000001</v>
      </c>
      <c r="E8440" s="23">
        <v>3.5586811599999999</v>
      </c>
      <c r="F8440" s="23">
        <v>1.9265416099999999</v>
      </c>
      <c r="G8440" s="17">
        <v>0</v>
      </c>
      <c r="H8440" s="17">
        <v>1</v>
      </c>
      <c r="I8440" s="17">
        <v>0.95031532799999996</v>
      </c>
      <c r="J8440" s="17">
        <v>3.9699999999999999E-2</v>
      </c>
      <c r="K8440" s="17">
        <v>1.0011297000000001E-2</v>
      </c>
    </row>
    <row r="8441" spans="1:11" x14ac:dyDescent="0.45">
      <c r="A8441" s="10" t="s">
        <v>75</v>
      </c>
      <c r="B8441" s="20">
        <v>0.95699999999999996</v>
      </c>
      <c r="C8441" s="19">
        <v>4234</v>
      </c>
      <c r="D8441" s="19">
        <v>3140.017613</v>
      </c>
      <c r="E8441" s="23">
        <v>3.5868530220000001</v>
      </c>
      <c r="F8441" s="23">
        <v>1.9358322530000001</v>
      </c>
      <c r="G8441" s="17">
        <v>0</v>
      </c>
      <c r="H8441" s="17">
        <v>1</v>
      </c>
      <c r="I8441" s="17">
        <v>0.950124148</v>
      </c>
      <c r="J8441" s="17">
        <v>3.9899999999999998E-2</v>
      </c>
      <c r="K8441" s="17">
        <v>0.01</v>
      </c>
    </row>
    <row r="8442" spans="1:11" x14ac:dyDescent="0.45">
      <c r="A8442" s="10" t="s">
        <v>75</v>
      </c>
      <c r="B8442" s="20">
        <v>0.95799999999999996</v>
      </c>
      <c r="C8442" s="19">
        <v>4238</v>
      </c>
      <c r="D8442" s="19">
        <v>3154.4260429999999</v>
      </c>
      <c r="E8442" s="23">
        <v>3.6054940320000002</v>
      </c>
      <c r="F8442" s="23">
        <v>1.945927108</v>
      </c>
      <c r="G8442" s="17">
        <v>0</v>
      </c>
      <c r="H8442" s="17">
        <v>1</v>
      </c>
      <c r="I8442" s="17">
        <v>0.950161327</v>
      </c>
      <c r="J8442" s="17">
        <v>3.9800000000000002E-2</v>
      </c>
      <c r="K8442" s="17">
        <v>9.9900000000000006E-3</v>
      </c>
    </row>
    <row r="8443" spans="1:11" x14ac:dyDescent="0.45">
      <c r="A8443" s="10" t="s">
        <v>75</v>
      </c>
      <c r="B8443" s="20">
        <v>0.95899999999999996</v>
      </c>
      <c r="C8443" s="19">
        <v>4243</v>
      </c>
      <c r="D8443" s="19">
        <v>3172.4888350000001</v>
      </c>
      <c r="E8443" s="23">
        <v>3.6235256050000002</v>
      </c>
      <c r="F8443" s="23">
        <v>1.9553599070000001</v>
      </c>
      <c r="G8443" s="17">
        <v>0</v>
      </c>
      <c r="H8443" s="17">
        <v>1</v>
      </c>
      <c r="I8443" s="17">
        <v>0.95026588700000003</v>
      </c>
      <c r="J8443" s="17">
        <v>3.9800000000000002E-2</v>
      </c>
      <c r="K8443" s="17">
        <v>9.9600000000000001E-3</v>
      </c>
    </row>
    <row r="8444" spans="1:11" x14ac:dyDescent="0.45">
      <c r="A8444" s="10" t="s">
        <v>75</v>
      </c>
      <c r="B8444" s="20">
        <v>0.96</v>
      </c>
      <c r="C8444" s="19">
        <v>4247</v>
      </c>
      <c r="D8444" s="19">
        <v>3187.0970539999998</v>
      </c>
      <c r="E8444" s="23">
        <v>3.6764401910000002</v>
      </c>
      <c r="F8444" s="23">
        <v>1.9647543199999999</v>
      </c>
      <c r="G8444" s="17">
        <v>0</v>
      </c>
      <c r="H8444" s="17">
        <v>1</v>
      </c>
      <c r="I8444" s="17">
        <v>0.95029980400000003</v>
      </c>
      <c r="J8444" s="17">
        <v>3.9751591000000003E-2</v>
      </c>
      <c r="K8444" s="17">
        <v>9.9500000000000005E-3</v>
      </c>
    </row>
    <row r="8445" spans="1:11" x14ac:dyDescent="0.45">
      <c r="A8445" s="10" t="s">
        <v>75</v>
      </c>
      <c r="B8445" s="20">
        <v>0.96099999999999997</v>
      </c>
      <c r="C8445" s="19">
        <v>4252</v>
      </c>
      <c r="D8445" s="19">
        <v>3205.6113289999998</v>
      </c>
      <c r="E8445" s="23">
        <v>3.7212024060000002</v>
      </c>
      <c r="F8445" s="23">
        <v>1.97431749</v>
      </c>
      <c r="G8445" s="17">
        <v>0</v>
      </c>
      <c r="H8445" s="17">
        <v>1</v>
      </c>
      <c r="I8445" s="17">
        <v>0.95040840900000001</v>
      </c>
      <c r="J8445" s="17">
        <v>3.9699999999999999E-2</v>
      </c>
      <c r="K8445" s="17">
        <v>9.9299999999999996E-3</v>
      </c>
    </row>
    <row r="8446" spans="1:11" x14ac:dyDescent="0.45">
      <c r="A8446" s="10" t="s">
        <v>75</v>
      </c>
      <c r="B8446" s="20">
        <v>0.96199999999999997</v>
      </c>
      <c r="C8446" s="19">
        <v>4256</v>
      </c>
      <c r="D8446" s="19">
        <v>3220.6074229999999</v>
      </c>
      <c r="E8446" s="23">
        <v>3.7566764610000001</v>
      </c>
      <c r="F8446" s="23">
        <v>1.9840491220000001</v>
      </c>
      <c r="G8446" s="17">
        <v>0</v>
      </c>
      <c r="H8446" s="17">
        <v>1</v>
      </c>
      <c r="I8446" s="17">
        <v>0.95045797799999998</v>
      </c>
      <c r="J8446" s="17">
        <v>3.9600000000000003E-2</v>
      </c>
      <c r="K8446" s="17">
        <v>9.92E-3</v>
      </c>
    </row>
    <row r="8447" spans="1:11" x14ac:dyDescent="0.45">
      <c r="A8447" s="10" t="s">
        <v>75</v>
      </c>
      <c r="B8447" s="20">
        <v>0.96299999999999997</v>
      </c>
      <c r="C8447" s="19">
        <v>4260</v>
      </c>
      <c r="D8447" s="19">
        <v>3235.8294599999999</v>
      </c>
      <c r="E8447" s="23">
        <v>3.8341887469999998</v>
      </c>
      <c r="F8447" s="23">
        <v>1.994772456</v>
      </c>
      <c r="G8447" s="17">
        <v>0</v>
      </c>
      <c r="H8447" s="17">
        <v>1</v>
      </c>
      <c r="I8447" s="17">
        <v>0.95031189100000002</v>
      </c>
      <c r="J8447" s="17">
        <v>3.9800000000000002E-2</v>
      </c>
      <c r="K8447" s="17">
        <v>9.9100000000000004E-3</v>
      </c>
    </row>
    <row r="8448" spans="1:11" x14ac:dyDescent="0.45">
      <c r="A8448" s="10" t="s">
        <v>75</v>
      </c>
      <c r="B8448" s="20">
        <v>0.96399999999999997</v>
      </c>
      <c r="C8448" s="19">
        <v>4265</v>
      </c>
      <c r="D8448" s="19">
        <v>3255.151413</v>
      </c>
      <c r="E8448" s="23">
        <v>3.882434419</v>
      </c>
      <c r="F8448" s="23">
        <v>2.0040504939999999</v>
      </c>
      <c r="G8448" s="17">
        <v>0</v>
      </c>
      <c r="H8448" s="17">
        <v>1</v>
      </c>
      <c r="I8448" s="17">
        <v>0.95000870800000004</v>
      </c>
      <c r="J8448" s="17">
        <v>4.0099999999999997E-2</v>
      </c>
      <c r="K8448" s="17">
        <v>9.9100000000000004E-3</v>
      </c>
    </row>
    <row r="8449" spans="1:11" x14ac:dyDescent="0.45">
      <c r="A8449" s="10" t="s">
        <v>75</v>
      </c>
      <c r="B8449" s="20">
        <v>0.96499999999999997</v>
      </c>
      <c r="C8449" s="19">
        <v>4269</v>
      </c>
      <c r="D8449" s="19">
        <v>3270.8971710000001</v>
      </c>
      <c r="E8449" s="23">
        <v>3.951261927</v>
      </c>
      <c r="F8449" s="23">
        <v>2.015254638</v>
      </c>
      <c r="G8449" s="17">
        <v>0</v>
      </c>
      <c r="H8449" s="17">
        <v>1</v>
      </c>
      <c r="I8449" s="17">
        <v>0.94996020800000003</v>
      </c>
      <c r="J8449" s="17">
        <v>4.0099999999999997E-2</v>
      </c>
      <c r="K8449" s="17">
        <v>9.9000000000000008E-3</v>
      </c>
    </row>
    <row r="8450" spans="1:11" x14ac:dyDescent="0.45">
      <c r="A8450" s="10" t="s">
        <v>75</v>
      </c>
      <c r="B8450" s="20">
        <v>0.96599999999999997</v>
      </c>
      <c r="C8450" s="19">
        <v>4274</v>
      </c>
      <c r="D8450" s="19">
        <v>3290.8190119999999</v>
      </c>
      <c r="E8450" s="23">
        <v>4.0248035089999998</v>
      </c>
      <c r="F8450" s="23">
        <v>2.0249528680000002</v>
      </c>
      <c r="G8450" s="17">
        <v>0</v>
      </c>
      <c r="H8450" s="17">
        <v>1</v>
      </c>
      <c r="I8450" s="17">
        <v>0.94992465100000001</v>
      </c>
      <c r="J8450" s="17">
        <v>4.02E-2</v>
      </c>
      <c r="K8450" s="17">
        <v>9.8799999999999999E-3</v>
      </c>
    </row>
    <row r="8451" spans="1:11" x14ac:dyDescent="0.45">
      <c r="A8451" s="10" t="s">
        <v>75</v>
      </c>
      <c r="B8451" s="20">
        <v>0.96699999999999997</v>
      </c>
      <c r="C8451" s="19">
        <v>4278</v>
      </c>
      <c r="D8451" s="19">
        <v>3307.2744809999999</v>
      </c>
      <c r="E8451" s="23">
        <v>4.143420903</v>
      </c>
      <c r="F8451" s="23">
        <v>2.0374850740000001</v>
      </c>
      <c r="G8451" s="17">
        <v>0</v>
      </c>
      <c r="H8451" s="17">
        <v>1</v>
      </c>
      <c r="I8451" s="17">
        <v>0.94993716900000003</v>
      </c>
      <c r="J8451" s="17">
        <v>4.02E-2</v>
      </c>
      <c r="K8451" s="17">
        <v>9.8600000000000007E-3</v>
      </c>
    </row>
    <row r="8452" spans="1:11" x14ac:dyDescent="0.45">
      <c r="A8452" s="10" t="s">
        <v>75</v>
      </c>
      <c r="B8452" s="20">
        <v>0.96799999999999997</v>
      </c>
      <c r="C8452" s="19">
        <v>4282</v>
      </c>
      <c r="D8452" s="19">
        <v>3323.8982580000002</v>
      </c>
      <c r="E8452" s="23">
        <v>4.1613237979999997</v>
      </c>
      <c r="F8452" s="23">
        <v>2.0477976299999998</v>
      </c>
      <c r="G8452" s="17">
        <v>0</v>
      </c>
      <c r="H8452" s="17">
        <v>1</v>
      </c>
      <c r="I8452" s="17">
        <v>0.94982887199999999</v>
      </c>
      <c r="J8452" s="17">
        <v>4.0300000000000002E-2</v>
      </c>
      <c r="K8452" s="17">
        <v>9.8499999999999994E-3</v>
      </c>
    </row>
    <row r="8453" spans="1:11" x14ac:dyDescent="0.45">
      <c r="A8453" s="10" t="s">
        <v>75</v>
      </c>
      <c r="B8453" s="20">
        <v>0.96899999999999997</v>
      </c>
      <c r="C8453" s="19">
        <v>4287</v>
      </c>
      <c r="D8453" s="19">
        <v>3344.894902</v>
      </c>
      <c r="E8453" s="23">
        <v>4.2605676709999996</v>
      </c>
      <c r="F8453" s="23">
        <v>2.0590940510000002</v>
      </c>
      <c r="G8453" s="17">
        <v>0</v>
      </c>
      <c r="H8453" s="17">
        <v>1</v>
      </c>
      <c r="I8453" s="17">
        <v>0.949789039</v>
      </c>
      <c r="J8453" s="17">
        <v>4.0399999999999998E-2</v>
      </c>
      <c r="K8453" s="17">
        <v>9.8300000000000002E-3</v>
      </c>
    </row>
    <row r="8454" spans="1:11" x14ac:dyDescent="0.45">
      <c r="A8454" s="10" t="s">
        <v>75</v>
      </c>
      <c r="B8454" s="20">
        <v>0.97</v>
      </c>
      <c r="C8454" s="19">
        <v>4291</v>
      </c>
      <c r="D8454" s="19">
        <v>3362.0280710000002</v>
      </c>
      <c r="E8454" s="23">
        <v>4.303005068</v>
      </c>
      <c r="F8454" s="23">
        <v>2.0707819930000002</v>
      </c>
      <c r="G8454" s="17">
        <v>0</v>
      </c>
      <c r="H8454" s="17">
        <v>1</v>
      </c>
      <c r="I8454" s="17">
        <v>0.94958147900000001</v>
      </c>
      <c r="J8454" s="17">
        <v>4.0599999999999997E-2</v>
      </c>
      <c r="K8454" s="17">
        <v>9.8200000000000006E-3</v>
      </c>
    </row>
    <row r="8455" spans="1:11" x14ac:dyDescent="0.45">
      <c r="A8455" s="10" t="s">
        <v>75</v>
      </c>
      <c r="B8455" s="20">
        <v>0.97099999999999997</v>
      </c>
      <c r="C8455" s="19">
        <v>4296</v>
      </c>
      <c r="D8455" s="19">
        <v>3383.6547700000001</v>
      </c>
      <c r="E8455" s="23">
        <v>4.3499165509999997</v>
      </c>
      <c r="F8455" s="23">
        <v>2.082496087</v>
      </c>
      <c r="G8455" s="17">
        <v>0</v>
      </c>
      <c r="H8455" s="17">
        <v>1</v>
      </c>
      <c r="I8455" s="17">
        <v>0.94951143299999996</v>
      </c>
      <c r="J8455" s="17">
        <v>4.07E-2</v>
      </c>
      <c r="K8455" s="17">
        <v>9.8099999999999993E-3</v>
      </c>
    </row>
    <row r="8456" spans="1:11" x14ac:dyDescent="0.45">
      <c r="A8456" s="10" t="s">
        <v>75</v>
      </c>
      <c r="B8456" s="20">
        <v>0.97199999999999998</v>
      </c>
      <c r="C8456" s="19">
        <v>4300</v>
      </c>
      <c r="D8456" s="19">
        <v>3401.2221679999998</v>
      </c>
      <c r="E8456" s="23">
        <v>4.406135473</v>
      </c>
      <c r="F8456" s="23">
        <v>2.0964307089999998</v>
      </c>
      <c r="G8456" s="17">
        <v>0</v>
      </c>
      <c r="H8456" s="17">
        <v>1</v>
      </c>
      <c r="I8456" s="17">
        <v>0.94966723799999997</v>
      </c>
      <c r="J8456" s="17">
        <v>4.0500000000000001E-2</v>
      </c>
      <c r="K8456" s="17">
        <v>9.7800000000000005E-3</v>
      </c>
    </row>
    <row r="8457" spans="1:11" x14ac:dyDescent="0.45">
      <c r="A8457" s="10" t="s">
        <v>75</v>
      </c>
      <c r="B8457" s="20">
        <v>0.97299999999999998</v>
      </c>
      <c r="C8457" s="19">
        <v>4305</v>
      </c>
      <c r="D8457" s="19">
        <v>3423.5405449999998</v>
      </c>
      <c r="E8457" s="23">
        <v>4.4973516580000004</v>
      </c>
      <c r="F8457" s="23">
        <v>2.1067247830000002</v>
      </c>
      <c r="G8457" s="17">
        <v>0</v>
      </c>
      <c r="H8457" s="17">
        <v>1</v>
      </c>
      <c r="I8457" s="17">
        <v>0.94980612900000005</v>
      </c>
      <c r="J8457" s="17">
        <v>4.0399999999999998E-2</v>
      </c>
      <c r="K8457" s="17">
        <v>9.7599999999999996E-3</v>
      </c>
    </row>
    <row r="8458" spans="1:11" x14ac:dyDescent="0.45">
      <c r="A8458" s="10" t="s">
        <v>75</v>
      </c>
      <c r="B8458" s="20">
        <v>0.97399999999999998</v>
      </c>
      <c r="C8458" s="19">
        <v>4309</v>
      </c>
      <c r="D8458" s="19">
        <v>3441.5596820000001</v>
      </c>
      <c r="E8458" s="23">
        <v>4.5229016370000004</v>
      </c>
      <c r="F8458" s="23">
        <v>2.1203179159999999</v>
      </c>
      <c r="G8458" s="17">
        <v>0</v>
      </c>
      <c r="H8458" s="17">
        <v>1</v>
      </c>
      <c r="I8458" s="17">
        <v>0.94969162500000004</v>
      </c>
      <c r="J8458" s="17">
        <v>4.0599999999999997E-2</v>
      </c>
      <c r="K8458" s="17">
        <v>9.75E-3</v>
      </c>
    </row>
    <row r="8459" spans="1:11" x14ac:dyDescent="0.45">
      <c r="A8459" s="10" t="s">
        <v>75</v>
      </c>
      <c r="B8459" s="20">
        <v>0.97499999999999998</v>
      </c>
      <c r="C8459" s="19">
        <v>4313</v>
      </c>
      <c r="D8459" s="19">
        <v>3459.716195</v>
      </c>
      <c r="E8459" s="23">
        <v>4.5668070429999998</v>
      </c>
      <c r="F8459" s="23">
        <v>2.1318488520000001</v>
      </c>
      <c r="G8459" s="17">
        <v>0</v>
      </c>
      <c r="H8459" s="17">
        <v>1</v>
      </c>
      <c r="I8459" s="17">
        <v>0.94973584300000002</v>
      </c>
      <c r="J8459" s="17">
        <v>4.0500000000000001E-2</v>
      </c>
      <c r="K8459" s="17">
        <v>9.7400000000000004E-3</v>
      </c>
    </row>
    <row r="8460" spans="1:11" x14ac:dyDescent="0.45">
      <c r="A8460" s="10" t="s">
        <v>75</v>
      </c>
      <c r="B8460" s="20">
        <v>0.97599999999999998</v>
      </c>
      <c r="C8460" s="19">
        <v>4318</v>
      </c>
      <c r="D8460" s="19">
        <v>3482.637612</v>
      </c>
      <c r="E8460" s="23">
        <v>4.5993590229999999</v>
      </c>
      <c r="F8460" s="23">
        <v>2.1453022150000001</v>
      </c>
      <c r="G8460" s="17">
        <v>0</v>
      </c>
      <c r="H8460" s="17">
        <v>1</v>
      </c>
      <c r="I8460" s="17">
        <v>0.94972848300000001</v>
      </c>
      <c r="J8460" s="17">
        <v>4.0500000000000001E-2</v>
      </c>
      <c r="K8460" s="17">
        <v>9.7300000000000008E-3</v>
      </c>
    </row>
    <row r="8461" spans="1:11" x14ac:dyDescent="0.45">
      <c r="A8461" s="10" t="s">
        <v>75</v>
      </c>
      <c r="B8461" s="20">
        <v>0.97699999999999998</v>
      </c>
      <c r="C8461" s="19">
        <v>4322</v>
      </c>
      <c r="D8461" s="19">
        <v>3501.4443270000002</v>
      </c>
      <c r="E8461" s="23">
        <v>4.779421148</v>
      </c>
      <c r="F8461" s="23">
        <v>2.1593314440000002</v>
      </c>
      <c r="G8461" s="17">
        <v>0</v>
      </c>
      <c r="H8461" s="17">
        <v>1</v>
      </c>
      <c r="I8461" s="17">
        <v>0.95003210500000002</v>
      </c>
      <c r="J8461" s="17">
        <v>4.0300000000000002E-2</v>
      </c>
      <c r="K8461" s="17">
        <v>9.6699999999999998E-3</v>
      </c>
    </row>
    <row r="8462" spans="1:11" x14ac:dyDescent="0.45">
      <c r="A8462" s="10" t="s">
        <v>75</v>
      </c>
      <c r="B8462" s="20">
        <v>0.97799999999999998</v>
      </c>
      <c r="C8462" s="19">
        <v>4325</v>
      </c>
      <c r="D8462" s="19">
        <v>3515.8542670000002</v>
      </c>
      <c r="E8462" s="23">
        <v>4.8110375889999997</v>
      </c>
      <c r="F8462" s="23">
        <v>2.1724459500000002</v>
      </c>
      <c r="G8462" s="17">
        <v>0</v>
      </c>
      <c r="H8462" s="17">
        <v>1</v>
      </c>
      <c r="I8462" s="17">
        <v>0.95022526699999998</v>
      </c>
      <c r="J8462" s="17">
        <v>4.0099999999999997E-2</v>
      </c>
      <c r="K8462" s="17">
        <v>9.6299999999999997E-3</v>
      </c>
    </row>
    <row r="8463" spans="1:11" x14ac:dyDescent="0.45">
      <c r="A8463" s="10" t="s">
        <v>75</v>
      </c>
      <c r="B8463" s="20">
        <v>0.97899999999999998</v>
      </c>
      <c r="C8463" s="19">
        <v>4331</v>
      </c>
      <c r="D8463" s="19">
        <v>3545.0341859999999</v>
      </c>
      <c r="E8463" s="23">
        <v>4.925286442</v>
      </c>
      <c r="F8463" s="23">
        <v>2.1825600729999999</v>
      </c>
      <c r="G8463" s="17">
        <v>0</v>
      </c>
      <c r="H8463" s="17">
        <v>1</v>
      </c>
      <c r="I8463" s="17">
        <v>0.95022638000000004</v>
      </c>
      <c r="J8463" s="17">
        <v>4.02E-2</v>
      </c>
      <c r="K8463" s="17">
        <v>9.6200000000000001E-3</v>
      </c>
    </row>
    <row r="8464" spans="1:11" x14ac:dyDescent="0.45">
      <c r="A8464" s="10" t="s">
        <v>75</v>
      </c>
      <c r="B8464" s="20">
        <v>0.98</v>
      </c>
      <c r="C8464" s="19">
        <v>4336</v>
      </c>
      <c r="D8464" s="19">
        <v>3569.9050040000002</v>
      </c>
      <c r="E8464" s="23">
        <v>5.0083179060000003</v>
      </c>
      <c r="F8464" s="23">
        <v>2.2002343679999998</v>
      </c>
      <c r="G8464" s="17">
        <v>0</v>
      </c>
      <c r="H8464" s="17">
        <v>1</v>
      </c>
      <c r="I8464" s="17">
        <v>0.95029359499999999</v>
      </c>
      <c r="J8464" s="17">
        <v>4.0099999999999997E-2</v>
      </c>
      <c r="K8464" s="17">
        <v>9.6100000000000005E-3</v>
      </c>
    </row>
    <row r="8465" spans="1:11" x14ac:dyDescent="0.45">
      <c r="A8465" s="10" t="s">
        <v>75</v>
      </c>
      <c r="B8465" s="20">
        <v>0.98099999999999998</v>
      </c>
      <c r="C8465" s="19">
        <v>4340</v>
      </c>
      <c r="D8465" s="19">
        <v>3590.0182110000001</v>
      </c>
      <c r="E8465" s="23">
        <v>5.0304417639999999</v>
      </c>
      <c r="F8465" s="23">
        <v>2.2158804299999999</v>
      </c>
      <c r="G8465" s="17">
        <v>0</v>
      </c>
      <c r="H8465" s="17">
        <v>1</v>
      </c>
      <c r="I8465" s="17">
        <v>0.95036944099999998</v>
      </c>
      <c r="J8465" s="17">
        <v>0.04</v>
      </c>
      <c r="K8465" s="17">
        <v>9.5999999999999992E-3</v>
      </c>
    </row>
    <row r="8466" spans="1:11" x14ac:dyDescent="0.45">
      <c r="A8466" s="10" t="s">
        <v>75</v>
      </c>
      <c r="B8466" s="20">
        <v>0.98199999999999998</v>
      </c>
      <c r="C8466" s="19">
        <v>4344</v>
      </c>
      <c r="D8466" s="19">
        <v>3610.3841649999999</v>
      </c>
      <c r="E8466" s="23">
        <v>5.108355145</v>
      </c>
      <c r="F8466" s="23">
        <v>2.23011794</v>
      </c>
      <c r="G8466" s="17">
        <v>0</v>
      </c>
      <c r="H8466" s="17">
        <v>1</v>
      </c>
      <c r="I8466" s="17">
        <v>0.95039469899999995</v>
      </c>
      <c r="J8466" s="17">
        <v>0.04</v>
      </c>
      <c r="K8466" s="17">
        <v>9.5899999999999996E-3</v>
      </c>
    </row>
    <row r="8467" spans="1:11" x14ac:dyDescent="0.45">
      <c r="A8467" s="10" t="s">
        <v>75</v>
      </c>
      <c r="B8467" s="20">
        <v>0.98299999999999998</v>
      </c>
      <c r="C8467" s="19">
        <v>4349</v>
      </c>
      <c r="D8467" s="19">
        <v>3636.214305</v>
      </c>
      <c r="E8467" s="23">
        <v>5.1956883989999998</v>
      </c>
      <c r="F8467" s="23">
        <v>2.242602776</v>
      </c>
      <c r="G8467" s="17">
        <v>0</v>
      </c>
      <c r="H8467" s="17">
        <v>1</v>
      </c>
      <c r="I8467" s="17">
        <v>0.95046263799999997</v>
      </c>
      <c r="J8467" s="17">
        <v>0.04</v>
      </c>
      <c r="K8467" s="17">
        <v>9.58E-3</v>
      </c>
    </row>
    <row r="8468" spans="1:11" x14ac:dyDescent="0.45">
      <c r="A8468" s="10" t="s">
        <v>75</v>
      </c>
      <c r="B8468" s="20">
        <v>0.98399999999999999</v>
      </c>
      <c r="C8468" s="19">
        <v>4353</v>
      </c>
      <c r="D8468" s="19">
        <v>3657.8816609999999</v>
      </c>
      <c r="E8468" s="23">
        <v>5.4693881759999998</v>
      </c>
      <c r="F8468" s="23">
        <v>2.2599875919999999</v>
      </c>
      <c r="G8468" s="17">
        <v>0</v>
      </c>
      <c r="H8468" s="17">
        <v>1</v>
      </c>
      <c r="I8468" s="17">
        <v>0.95034798099999995</v>
      </c>
      <c r="J8468" s="17">
        <v>4.0084069999999999E-2</v>
      </c>
      <c r="K8468" s="17">
        <v>9.5700000000000004E-3</v>
      </c>
    </row>
    <row r="8469" spans="1:11" x14ac:dyDescent="0.45">
      <c r="A8469" s="10" t="s">
        <v>75</v>
      </c>
      <c r="B8469" s="20">
        <v>0.98499999999999999</v>
      </c>
      <c r="C8469" s="19">
        <v>4358</v>
      </c>
      <c r="D8469" s="19">
        <v>3685.4903720000002</v>
      </c>
      <c r="E8469" s="23">
        <v>5.5458956580000001</v>
      </c>
      <c r="F8469" s="23">
        <v>2.2755974019999998</v>
      </c>
      <c r="G8469" s="17">
        <v>0</v>
      </c>
      <c r="H8469" s="17">
        <v>1</v>
      </c>
      <c r="I8469" s="17">
        <v>0.95029814499999998</v>
      </c>
      <c r="J8469" s="17">
        <v>4.02E-2</v>
      </c>
      <c r="K8469" s="17">
        <v>9.5399999999999999E-3</v>
      </c>
    </row>
    <row r="8470" spans="1:11" x14ac:dyDescent="0.45">
      <c r="A8470" s="10" t="s">
        <v>75</v>
      </c>
      <c r="B8470" s="20">
        <v>0.98599999999999999</v>
      </c>
      <c r="C8470" s="19">
        <v>4362</v>
      </c>
      <c r="D8470" s="19">
        <v>3708.2081269999999</v>
      </c>
      <c r="E8470" s="23">
        <v>5.7266967979999999</v>
      </c>
      <c r="F8470" s="23">
        <v>2.2935132999999999</v>
      </c>
      <c r="G8470" s="17">
        <v>0</v>
      </c>
      <c r="H8470" s="17">
        <v>1</v>
      </c>
      <c r="I8470" s="17">
        <v>0.95033073300000004</v>
      </c>
      <c r="J8470" s="17">
        <v>4.0099999999999997E-2</v>
      </c>
      <c r="K8470" s="17">
        <v>9.5300000000000003E-3</v>
      </c>
    </row>
    <row r="8471" spans="1:11" x14ac:dyDescent="0.45">
      <c r="A8471" s="10" t="s">
        <v>75</v>
      </c>
      <c r="B8471" s="20">
        <v>0.98699999999999999</v>
      </c>
      <c r="C8471" s="19">
        <v>4366</v>
      </c>
      <c r="D8471" s="19">
        <v>3731.3813380000001</v>
      </c>
      <c r="E8471" s="23">
        <v>5.8659504580000004</v>
      </c>
      <c r="F8471" s="23">
        <v>2.3089951649999998</v>
      </c>
      <c r="G8471" s="17">
        <v>0</v>
      </c>
      <c r="H8471" s="17">
        <v>1</v>
      </c>
      <c r="I8471" s="17">
        <v>0.95025276400000003</v>
      </c>
      <c r="J8471" s="17">
        <v>4.02E-2</v>
      </c>
      <c r="K8471" s="17">
        <v>9.5200000000000007E-3</v>
      </c>
    </row>
    <row r="8472" spans="1:11" x14ac:dyDescent="0.45">
      <c r="A8472" s="10" t="s">
        <v>75</v>
      </c>
      <c r="B8472" s="20">
        <v>0.98799999999999999</v>
      </c>
      <c r="C8472" s="19">
        <v>4371</v>
      </c>
      <c r="D8472" s="19">
        <v>3761.2167359999999</v>
      </c>
      <c r="E8472" s="23">
        <v>6.0049519389999997</v>
      </c>
      <c r="F8472" s="23">
        <v>2.3259026440000001</v>
      </c>
      <c r="G8472" s="17">
        <v>0</v>
      </c>
      <c r="H8472" s="17">
        <v>1</v>
      </c>
      <c r="I8472" s="17">
        <v>0.95032211499999997</v>
      </c>
      <c r="J8472" s="17">
        <v>4.02E-2</v>
      </c>
      <c r="K8472" s="17">
        <v>9.5099999999999994E-3</v>
      </c>
    </row>
    <row r="8473" spans="1:11" x14ac:dyDescent="0.45">
      <c r="A8473" s="10" t="s">
        <v>75</v>
      </c>
      <c r="B8473" s="20">
        <v>0.98899999999999999</v>
      </c>
      <c r="C8473" s="19">
        <v>4375</v>
      </c>
      <c r="D8473" s="19">
        <v>3785.7650279999998</v>
      </c>
      <c r="E8473" s="23">
        <v>6.230564448</v>
      </c>
      <c r="F8473" s="23">
        <v>2.3456927790000002</v>
      </c>
      <c r="G8473" s="17">
        <v>0</v>
      </c>
      <c r="H8473" s="17">
        <v>1</v>
      </c>
      <c r="I8473" s="17">
        <v>0.95015535200000001</v>
      </c>
      <c r="J8473" s="17">
        <v>4.0300000000000002E-2</v>
      </c>
      <c r="K8473" s="17">
        <v>9.4999999999999998E-3</v>
      </c>
    </row>
    <row r="8474" spans="1:11" x14ac:dyDescent="0.45">
      <c r="A8474" s="10" t="s">
        <v>75</v>
      </c>
      <c r="B8474" s="20">
        <v>0.99</v>
      </c>
      <c r="C8474" s="19">
        <v>4380</v>
      </c>
      <c r="D8474" s="19">
        <v>3817.3381129999998</v>
      </c>
      <c r="E8474" s="23">
        <v>6.3828252440000002</v>
      </c>
      <c r="F8474" s="23">
        <v>2.3616527180000002</v>
      </c>
      <c r="G8474" s="17">
        <v>0</v>
      </c>
      <c r="H8474" s="17">
        <v>1</v>
      </c>
      <c r="I8474" s="17">
        <v>0.95019221600000003</v>
      </c>
      <c r="J8474" s="17">
        <v>4.0300000000000002E-2</v>
      </c>
      <c r="K8474" s="17">
        <v>9.4900000000000002E-3</v>
      </c>
    </row>
    <row r="8475" spans="1:11" x14ac:dyDescent="0.45">
      <c r="A8475" s="10" t="s">
        <v>75</v>
      </c>
      <c r="B8475" s="20">
        <v>0.99099999999999999</v>
      </c>
      <c r="C8475" s="19">
        <v>4384</v>
      </c>
      <c r="D8475" s="19">
        <v>3843.1366979999998</v>
      </c>
      <c r="E8475" s="23">
        <v>6.4599379590000003</v>
      </c>
      <c r="F8475" s="23">
        <v>2.3850423009999999</v>
      </c>
      <c r="G8475" s="17">
        <v>0</v>
      </c>
      <c r="H8475" s="17">
        <v>1</v>
      </c>
      <c r="I8475" s="17">
        <v>0.95022388099999999</v>
      </c>
      <c r="J8475" s="17">
        <v>4.0300000000000002E-2</v>
      </c>
      <c r="K8475" s="17">
        <v>9.4900000000000002E-3</v>
      </c>
    </row>
    <row r="8476" spans="1:11" x14ac:dyDescent="0.45">
      <c r="A8476" s="10" t="s">
        <v>75</v>
      </c>
      <c r="B8476" s="20">
        <v>0.99199999999999999</v>
      </c>
      <c r="C8476" s="19">
        <v>4389</v>
      </c>
      <c r="D8476" s="19">
        <v>3875.747887</v>
      </c>
      <c r="E8476" s="23">
        <v>6.5736674400000004</v>
      </c>
      <c r="F8476" s="23">
        <v>2.403126742</v>
      </c>
      <c r="G8476" s="17">
        <v>0</v>
      </c>
      <c r="H8476" s="17">
        <v>1</v>
      </c>
      <c r="I8476" s="17">
        <v>0.95011881300000001</v>
      </c>
      <c r="J8476" s="17">
        <v>4.0399999999999998E-2</v>
      </c>
      <c r="K8476" s="17">
        <v>9.4800000000000006E-3</v>
      </c>
    </row>
    <row r="8477" spans="1:11" x14ac:dyDescent="0.45">
      <c r="A8477" s="10" t="s">
        <v>75</v>
      </c>
      <c r="B8477" s="20">
        <v>0.99299999999999999</v>
      </c>
      <c r="C8477" s="19">
        <v>4393</v>
      </c>
      <c r="D8477" s="19">
        <v>3902.339727</v>
      </c>
      <c r="E8477" s="23">
        <v>6.7004926180000002</v>
      </c>
      <c r="F8477" s="23">
        <v>2.425174004</v>
      </c>
      <c r="G8477" s="17">
        <v>0</v>
      </c>
      <c r="H8477" s="17">
        <v>1</v>
      </c>
      <c r="I8477" s="17">
        <v>0.95012365499999996</v>
      </c>
      <c r="J8477" s="17">
        <v>4.0399999999999998E-2</v>
      </c>
      <c r="K8477" s="17">
        <v>9.4699999999999993E-3</v>
      </c>
    </row>
    <row r="8478" spans="1:11" x14ac:dyDescent="0.45">
      <c r="A8478" s="10" t="s">
        <v>75</v>
      </c>
      <c r="B8478" s="20">
        <v>0.99399999999999999</v>
      </c>
      <c r="C8478" s="19">
        <v>4397</v>
      </c>
      <c r="D8478" s="19">
        <v>3929.568839</v>
      </c>
      <c r="E8478" s="23">
        <v>6.8305118900000004</v>
      </c>
      <c r="F8478" s="23">
        <v>2.4450178779999998</v>
      </c>
      <c r="G8478" s="17">
        <v>0</v>
      </c>
      <c r="H8478" s="17">
        <v>1</v>
      </c>
      <c r="I8478" s="17">
        <v>0.95009427000000002</v>
      </c>
      <c r="J8478" s="17">
        <v>4.0399999999999998E-2</v>
      </c>
      <c r="K8478" s="17">
        <v>9.4599999999999997E-3</v>
      </c>
    </row>
    <row r="8479" spans="1:11" x14ac:dyDescent="0.45">
      <c r="A8479" s="10" t="s">
        <v>75</v>
      </c>
      <c r="B8479" s="20">
        <v>0.995</v>
      </c>
      <c r="C8479" s="19">
        <v>4402</v>
      </c>
      <c r="D8479" s="19">
        <v>3964.425428</v>
      </c>
      <c r="E8479" s="23">
        <v>7.1329489109999997</v>
      </c>
      <c r="F8479" s="23">
        <v>2.4642882830000001</v>
      </c>
      <c r="G8479" s="17">
        <v>0</v>
      </c>
      <c r="H8479" s="17">
        <v>1</v>
      </c>
      <c r="I8479" s="17">
        <v>0.95003355199999995</v>
      </c>
      <c r="J8479" s="17">
        <v>4.0500000000000001E-2</v>
      </c>
      <c r="K8479" s="17">
        <v>9.4400000000000005E-3</v>
      </c>
    </row>
    <row r="8480" spans="1:11" x14ac:dyDescent="0.45">
      <c r="A8480" s="10" t="s">
        <v>75</v>
      </c>
      <c r="B8480" s="20">
        <v>0.996</v>
      </c>
      <c r="C8480" s="19">
        <v>4406</v>
      </c>
      <c r="D8480" s="19">
        <v>3993.8866549999998</v>
      </c>
      <c r="E8480" s="23">
        <v>7.438138446</v>
      </c>
      <c r="F8480" s="23">
        <v>2.4881834120000001</v>
      </c>
      <c r="G8480" s="17">
        <v>0</v>
      </c>
      <c r="H8480" s="17">
        <v>1</v>
      </c>
      <c r="I8480" s="17">
        <v>0.95007692300000002</v>
      </c>
      <c r="J8480" s="17">
        <v>4.0500000000000001E-2</v>
      </c>
      <c r="K8480" s="17">
        <v>9.4299999999999991E-3</v>
      </c>
    </row>
    <row r="8481" spans="1:11" x14ac:dyDescent="0.45">
      <c r="A8481" s="10" t="s">
        <v>75</v>
      </c>
      <c r="B8481" s="20">
        <v>0.997</v>
      </c>
      <c r="C8481" s="19">
        <v>4411</v>
      </c>
      <c r="D8481" s="19">
        <v>4033.27342</v>
      </c>
      <c r="E8481" s="23">
        <v>8.2678121390000001</v>
      </c>
      <c r="F8481" s="23">
        <v>2.5105527259999998</v>
      </c>
      <c r="G8481" s="17">
        <v>0</v>
      </c>
      <c r="H8481" s="17">
        <v>1</v>
      </c>
      <c r="I8481" s="17">
        <v>0.95012401199999996</v>
      </c>
      <c r="J8481" s="17">
        <v>4.0500000000000001E-2</v>
      </c>
      <c r="K8481" s="17">
        <v>9.4199999999999996E-3</v>
      </c>
    </row>
    <row r="8482" spans="1:11" x14ac:dyDescent="0.45">
      <c r="A8482" s="10" t="s">
        <v>75</v>
      </c>
      <c r="B8482" s="20">
        <v>0.998</v>
      </c>
      <c r="C8482" s="19">
        <v>4415</v>
      </c>
      <c r="D8482" s="19">
        <v>4067.3151429999998</v>
      </c>
      <c r="E8482" s="23">
        <v>8.880772876</v>
      </c>
      <c r="F8482" s="23">
        <v>2.5384160709999999</v>
      </c>
      <c r="G8482" s="17">
        <v>0</v>
      </c>
      <c r="H8482" s="17">
        <v>1</v>
      </c>
      <c r="I8482" s="17">
        <v>0.95102841000000005</v>
      </c>
      <c r="J8482" s="17">
        <v>3.9699999999999999E-2</v>
      </c>
      <c r="K8482" s="17">
        <v>9.2399999999999999E-3</v>
      </c>
    </row>
    <row r="8483" spans="1:11" x14ac:dyDescent="0.45">
      <c r="A8483" s="10" t="s">
        <v>75</v>
      </c>
      <c r="B8483" s="20">
        <v>0.999</v>
      </c>
      <c r="C8483" s="19">
        <v>4419</v>
      </c>
      <c r="D8483" s="19">
        <v>4109.6138490000003</v>
      </c>
      <c r="E8483" s="23">
        <v>14.881899600000001</v>
      </c>
      <c r="F8483" s="23">
        <v>2.5636561850000001</v>
      </c>
      <c r="G8483" s="17">
        <v>0</v>
      </c>
      <c r="H8483" s="17">
        <v>1</v>
      </c>
      <c r="I8483" s="17">
        <v>0.95099600799999995</v>
      </c>
      <c r="J8483" s="17">
        <v>3.9800000000000002E-2</v>
      </c>
      <c r="K8483" s="17">
        <v>9.2300000000000004E-3</v>
      </c>
    </row>
    <row r="8484" spans="1:11" x14ac:dyDescent="0.45">
      <c r="A8484" s="10" t="s">
        <v>75</v>
      </c>
      <c r="B8484" s="20">
        <v>1</v>
      </c>
      <c r="C8484" s="19">
        <v>4420</v>
      </c>
      <c r="D8484" s="19">
        <v>4124.8250609999996</v>
      </c>
      <c r="E8484" s="23">
        <v>15.21121166</v>
      </c>
      <c r="F8484" s="23">
        <v>2.607719774</v>
      </c>
      <c r="G8484" s="17">
        <v>0</v>
      </c>
      <c r="H8484" s="17">
        <v>1</v>
      </c>
      <c r="I8484" s="17">
        <v>0.95100397699999994</v>
      </c>
      <c r="J8484" s="17">
        <v>3.9800000000000002E-2</v>
      </c>
      <c r="K8484" s="17">
        <v>9.2300000000000004E-3</v>
      </c>
    </row>
    <row r="8485" spans="1:11" x14ac:dyDescent="0.45">
      <c r="A8485" s="10" t="s">
        <v>77</v>
      </c>
      <c r="B8485" s="20">
        <v>0</v>
      </c>
      <c r="C8485" s="19">
        <v>181</v>
      </c>
      <c r="D8485" s="19">
        <v>0.20302316200000001</v>
      </c>
      <c r="E8485" s="23">
        <v>2.1700000000000001E-3</v>
      </c>
      <c r="F8485" s="23">
        <v>1.33E-3</v>
      </c>
      <c r="G8485" s="17">
        <v>0</v>
      </c>
      <c r="H8485" s="17">
        <v>1</v>
      </c>
      <c r="I8485" s="17">
        <v>0.31399672499999998</v>
      </c>
      <c r="J8485" s="17">
        <v>0.68600327500000002</v>
      </c>
      <c r="K8485" s="17">
        <v>0</v>
      </c>
    </row>
    <row r="8486" spans="1:11" x14ac:dyDescent="0.45">
      <c r="A8486" s="10" t="s">
        <v>77</v>
      </c>
      <c r="B8486" s="20">
        <v>0.01</v>
      </c>
      <c r="C8486" s="19">
        <v>554</v>
      </c>
      <c r="D8486" s="19">
        <v>1.631833563</v>
      </c>
      <c r="E8486" s="23">
        <v>5.7499999999999999E-3</v>
      </c>
      <c r="F8486" s="23">
        <v>4.7999999999999996E-3</v>
      </c>
      <c r="G8486" s="17">
        <v>0</v>
      </c>
      <c r="H8486" s="17">
        <v>1</v>
      </c>
      <c r="I8486" s="17">
        <v>0.29196003799999998</v>
      </c>
      <c r="J8486" s="17">
        <v>0.69195079599999998</v>
      </c>
      <c r="K8486" s="17">
        <v>1.61E-2</v>
      </c>
    </row>
    <row r="8487" spans="1:11" x14ac:dyDescent="0.45">
      <c r="A8487" s="10" t="s">
        <v>77</v>
      </c>
      <c r="B8487" s="20">
        <v>0.02</v>
      </c>
      <c r="C8487" s="19">
        <v>901</v>
      </c>
      <c r="D8487" s="19">
        <v>4.0545629810000001</v>
      </c>
      <c r="E8487" s="23">
        <v>8.43E-3</v>
      </c>
      <c r="F8487" s="23">
        <v>7.3299999999999997E-3</v>
      </c>
      <c r="G8487" s="17">
        <v>0</v>
      </c>
      <c r="H8487" s="17">
        <v>1</v>
      </c>
      <c r="I8487" s="17">
        <v>0.36759302399999999</v>
      </c>
      <c r="J8487" s="17">
        <v>0.62590127799999995</v>
      </c>
      <c r="K8487" s="17">
        <v>6.5100000000000002E-3</v>
      </c>
    </row>
    <row r="8488" spans="1:11" x14ac:dyDescent="0.45">
      <c r="A8488" s="10" t="s">
        <v>77</v>
      </c>
      <c r="B8488" s="20">
        <v>0.03</v>
      </c>
      <c r="C8488" s="19">
        <v>1271</v>
      </c>
      <c r="D8488" s="19">
        <v>7.6763367709999999</v>
      </c>
      <c r="E8488" s="23">
        <v>1.15E-2</v>
      </c>
      <c r="F8488" s="23">
        <v>9.8700000000000003E-3</v>
      </c>
      <c r="G8488" s="17">
        <v>0</v>
      </c>
      <c r="H8488" s="17">
        <v>1</v>
      </c>
      <c r="I8488" s="17">
        <v>0.25953804200000002</v>
      </c>
      <c r="J8488" s="17">
        <v>0.73564326300000005</v>
      </c>
      <c r="K8488" s="17">
        <v>4.8199999999999996E-3</v>
      </c>
    </row>
    <row r="8489" spans="1:11" x14ac:dyDescent="0.45">
      <c r="A8489" s="10" t="s">
        <v>77</v>
      </c>
      <c r="B8489" s="20">
        <v>0.04</v>
      </c>
      <c r="C8489" s="19">
        <v>1655</v>
      </c>
      <c r="D8489" s="19">
        <v>12.446253609999999</v>
      </c>
      <c r="E8489" s="23">
        <v>1.34E-2</v>
      </c>
      <c r="F8489" s="23">
        <v>1.2200000000000001E-2</v>
      </c>
      <c r="G8489" s="17">
        <v>0</v>
      </c>
      <c r="H8489" s="17">
        <v>1</v>
      </c>
      <c r="I8489" s="17">
        <v>0.20018395</v>
      </c>
      <c r="J8489" s="17">
        <v>0.79243782900000004</v>
      </c>
      <c r="K8489" s="17">
        <v>7.3800000000000003E-3</v>
      </c>
    </row>
    <row r="8490" spans="1:11" x14ac:dyDescent="0.45">
      <c r="A8490" s="10" t="s">
        <v>77</v>
      </c>
      <c r="B8490" s="20">
        <v>0.05</v>
      </c>
      <c r="C8490" s="19">
        <v>2028</v>
      </c>
      <c r="D8490" s="19">
        <v>17.864740449999999</v>
      </c>
      <c r="E8490" s="23">
        <v>1.5699999999999999E-2</v>
      </c>
      <c r="F8490" s="23">
        <v>1.37E-2</v>
      </c>
      <c r="G8490" s="17">
        <v>0</v>
      </c>
      <c r="H8490" s="17">
        <v>1</v>
      </c>
      <c r="I8490" s="17">
        <v>0.19501565100000001</v>
      </c>
      <c r="J8490" s="17">
        <v>0.79984128799999998</v>
      </c>
      <c r="K8490" s="17">
        <v>5.1399999999999996E-3</v>
      </c>
    </row>
    <row r="8491" spans="1:11" x14ac:dyDescent="0.45">
      <c r="A8491" s="10" t="s">
        <v>77</v>
      </c>
      <c r="B8491" s="20">
        <v>0.06</v>
      </c>
      <c r="C8491" s="19">
        <v>2356</v>
      </c>
      <c r="D8491" s="19">
        <v>23.234445650000001</v>
      </c>
      <c r="E8491" s="23">
        <v>1.7299999999999999E-2</v>
      </c>
      <c r="F8491" s="23">
        <v>1.5599999999999999E-2</v>
      </c>
      <c r="G8491" s="17">
        <v>0</v>
      </c>
      <c r="H8491" s="17">
        <v>1</v>
      </c>
      <c r="I8491" s="17">
        <v>0.218504008</v>
      </c>
      <c r="J8491" s="17">
        <v>0.77751263199999998</v>
      </c>
      <c r="K8491" s="17">
        <v>3.98E-3</v>
      </c>
    </row>
    <row r="8492" spans="1:11" x14ac:dyDescent="0.45">
      <c r="A8492" s="10" t="s">
        <v>77</v>
      </c>
      <c r="B8492" s="20">
        <v>7.0000000000000007E-2</v>
      </c>
      <c r="C8492" s="19">
        <v>2770</v>
      </c>
      <c r="D8492" s="19">
        <v>30.664985810000001</v>
      </c>
      <c r="E8492" s="23">
        <v>1.8499999999999999E-2</v>
      </c>
      <c r="F8492" s="23">
        <v>1.72E-2</v>
      </c>
      <c r="G8492" s="17">
        <v>0</v>
      </c>
      <c r="H8492" s="17">
        <v>1</v>
      </c>
      <c r="I8492" s="17">
        <v>0.19977592799999999</v>
      </c>
      <c r="J8492" s="17">
        <v>0.797236799</v>
      </c>
      <c r="K8492" s="17">
        <v>2.99E-3</v>
      </c>
    </row>
    <row r="8493" spans="1:11" x14ac:dyDescent="0.45">
      <c r="A8493" s="10" t="s">
        <v>77</v>
      </c>
      <c r="B8493" s="20">
        <v>0.08</v>
      </c>
      <c r="C8493" s="19">
        <v>3122</v>
      </c>
      <c r="D8493" s="19">
        <v>37.42207999</v>
      </c>
      <c r="E8493" s="23">
        <v>2.01E-2</v>
      </c>
      <c r="F8493" s="23">
        <v>1.84E-2</v>
      </c>
      <c r="G8493" s="17">
        <v>0</v>
      </c>
      <c r="H8493" s="17">
        <v>1</v>
      </c>
      <c r="I8493" s="17">
        <v>0.18039360400000001</v>
      </c>
      <c r="J8493" s="17">
        <v>0.815042504</v>
      </c>
      <c r="K8493" s="17">
        <v>4.5599999999999998E-3</v>
      </c>
    </row>
    <row r="8494" spans="1:11" x14ac:dyDescent="0.45">
      <c r="A8494" s="10" t="s">
        <v>77</v>
      </c>
      <c r="B8494" s="20">
        <v>0.09</v>
      </c>
      <c r="C8494" s="19">
        <v>3510</v>
      </c>
      <c r="D8494" s="19">
        <v>45.562914980000002</v>
      </c>
      <c r="E8494" s="23">
        <v>2.2100000000000002E-2</v>
      </c>
      <c r="F8494" s="23">
        <v>1.9599999999999999E-2</v>
      </c>
      <c r="G8494" s="17">
        <v>0</v>
      </c>
      <c r="H8494" s="17">
        <v>1</v>
      </c>
      <c r="I8494" s="17">
        <v>0.18467177900000001</v>
      </c>
      <c r="J8494" s="17">
        <v>0.81160160400000003</v>
      </c>
      <c r="K8494" s="17">
        <v>3.7299999999999998E-3</v>
      </c>
    </row>
    <row r="8495" spans="1:11" x14ac:dyDescent="0.45">
      <c r="A8495" s="10" t="s">
        <v>77</v>
      </c>
      <c r="B8495" s="20">
        <v>0.1</v>
      </c>
      <c r="C8495" s="19">
        <v>3881</v>
      </c>
      <c r="D8495" s="19">
        <v>53.932811659999999</v>
      </c>
      <c r="E8495" s="23">
        <v>2.3400000000000001E-2</v>
      </c>
      <c r="F8495" s="23">
        <v>2.1000000000000001E-2</v>
      </c>
      <c r="G8495" s="17">
        <v>0</v>
      </c>
      <c r="H8495" s="17">
        <v>1</v>
      </c>
      <c r="I8495" s="17">
        <v>0.17887368200000001</v>
      </c>
      <c r="J8495" s="17">
        <v>0.81657589699999999</v>
      </c>
      <c r="K8495" s="17">
        <v>4.5500000000000002E-3</v>
      </c>
    </row>
    <row r="8496" spans="1:11" x14ac:dyDescent="0.45">
      <c r="A8496" s="10" t="s">
        <v>77</v>
      </c>
      <c r="B8496" s="20">
        <v>0.11</v>
      </c>
      <c r="C8496" s="19">
        <v>4226</v>
      </c>
      <c r="D8496" s="19">
        <v>62.144630679999999</v>
      </c>
      <c r="E8496" s="23">
        <v>2.46E-2</v>
      </c>
      <c r="F8496" s="23">
        <v>2.24E-2</v>
      </c>
      <c r="G8496" s="17">
        <v>0</v>
      </c>
      <c r="H8496" s="17">
        <v>1</v>
      </c>
      <c r="I8496" s="17">
        <v>0.17341163200000001</v>
      </c>
      <c r="J8496" s="17">
        <v>0.82262883399999998</v>
      </c>
      <c r="K8496" s="17">
        <v>3.96E-3</v>
      </c>
    </row>
    <row r="8497" spans="1:11" x14ac:dyDescent="0.45">
      <c r="A8497" s="10" t="s">
        <v>77</v>
      </c>
      <c r="B8497" s="20">
        <v>0.12</v>
      </c>
      <c r="C8497" s="19">
        <v>4605</v>
      </c>
      <c r="D8497" s="19">
        <v>71.680496910000002</v>
      </c>
      <c r="E8497" s="23">
        <v>2.58E-2</v>
      </c>
      <c r="F8497" s="23">
        <v>2.3699999999999999E-2</v>
      </c>
      <c r="G8497" s="17">
        <v>0</v>
      </c>
      <c r="H8497" s="17">
        <v>1</v>
      </c>
      <c r="I8497" s="17">
        <v>0.17771511700000001</v>
      </c>
      <c r="J8497" s="17">
        <v>0.81882815499999995</v>
      </c>
      <c r="K8497" s="17">
        <v>3.46E-3</v>
      </c>
    </row>
    <row r="8498" spans="1:11" x14ac:dyDescent="0.45">
      <c r="A8498" s="10" t="s">
        <v>77</v>
      </c>
      <c r="B8498" s="20">
        <v>0.13</v>
      </c>
      <c r="C8498" s="19">
        <v>4950</v>
      </c>
      <c r="D8498" s="19">
        <v>80.932784159999997</v>
      </c>
      <c r="E8498" s="23">
        <v>2.76E-2</v>
      </c>
      <c r="F8498" s="23">
        <v>2.4799999999999999E-2</v>
      </c>
      <c r="G8498" s="17">
        <v>0</v>
      </c>
      <c r="H8498" s="17">
        <v>1</v>
      </c>
      <c r="I8498" s="17">
        <v>0.173497175</v>
      </c>
      <c r="J8498" s="17">
        <v>0.82342685800000004</v>
      </c>
      <c r="K8498" s="17">
        <v>3.0799999999999998E-3</v>
      </c>
    </row>
    <row r="8499" spans="1:11" x14ac:dyDescent="0.45">
      <c r="A8499" s="10" t="s">
        <v>77</v>
      </c>
      <c r="B8499" s="20">
        <v>0.14000000000000001</v>
      </c>
      <c r="C8499" s="19">
        <v>5387</v>
      </c>
      <c r="D8499" s="19">
        <v>93.35514766</v>
      </c>
      <c r="E8499" s="23">
        <v>2.93E-2</v>
      </c>
      <c r="F8499" s="23">
        <v>2.6200000000000001E-2</v>
      </c>
      <c r="G8499" s="17">
        <v>0</v>
      </c>
      <c r="H8499" s="17">
        <v>1</v>
      </c>
      <c r="I8499" s="17">
        <v>0.17440207199999999</v>
      </c>
      <c r="J8499" s="17">
        <v>0.82291404700000004</v>
      </c>
      <c r="K8499" s="17">
        <v>2.6800000000000001E-3</v>
      </c>
    </row>
    <row r="8500" spans="1:11" x14ac:dyDescent="0.45">
      <c r="A8500" s="10" t="s">
        <v>77</v>
      </c>
      <c r="B8500" s="20">
        <v>0.15</v>
      </c>
      <c r="C8500" s="19">
        <v>5730</v>
      </c>
      <c r="D8500" s="19">
        <v>103.5529775</v>
      </c>
      <c r="E8500" s="23">
        <v>3.0300000000000001E-2</v>
      </c>
      <c r="F8500" s="23">
        <v>2.75E-2</v>
      </c>
      <c r="G8500" s="17">
        <v>0</v>
      </c>
      <c r="H8500" s="17">
        <v>1</v>
      </c>
      <c r="I8500" s="17">
        <v>0.16877569100000001</v>
      </c>
      <c r="J8500" s="17">
        <v>0.82796169900000005</v>
      </c>
      <c r="K8500" s="17">
        <v>3.2599999999999999E-3</v>
      </c>
    </row>
    <row r="8501" spans="1:11" x14ac:dyDescent="0.45">
      <c r="A8501" s="10" t="s">
        <v>77</v>
      </c>
      <c r="B8501" s="20">
        <v>0.16</v>
      </c>
      <c r="C8501" s="19">
        <v>6100</v>
      </c>
      <c r="D8501" s="19">
        <v>115.12248049999999</v>
      </c>
      <c r="E8501" s="23">
        <v>3.2199999999999999E-2</v>
      </c>
      <c r="F8501" s="23">
        <v>2.8799999999999999E-2</v>
      </c>
      <c r="G8501" s="17">
        <v>0</v>
      </c>
      <c r="H8501" s="17">
        <v>1</v>
      </c>
      <c r="I8501" s="17">
        <v>0.184181544</v>
      </c>
      <c r="J8501" s="17">
        <v>0.81287630300000002</v>
      </c>
      <c r="K8501" s="17">
        <v>2.9399999999999999E-3</v>
      </c>
    </row>
    <row r="8502" spans="1:11" x14ac:dyDescent="0.45">
      <c r="A8502" s="10" t="s">
        <v>77</v>
      </c>
      <c r="B8502" s="20">
        <v>0.17</v>
      </c>
      <c r="C8502" s="19">
        <v>6462</v>
      </c>
      <c r="D8502" s="19">
        <v>126.99852439999999</v>
      </c>
      <c r="E8502" s="23">
        <v>3.3300000000000003E-2</v>
      </c>
      <c r="F8502" s="23">
        <v>2.9899999999999999E-2</v>
      </c>
      <c r="G8502" s="17">
        <v>0</v>
      </c>
      <c r="H8502" s="17">
        <v>1</v>
      </c>
      <c r="I8502" s="17">
        <v>0.18881835499999999</v>
      </c>
      <c r="J8502" s="17">
        <v>0.80848640999999999</v>
      </c>
      <c r="K8502" s="17">
        <v>2.7000000000000001E-3</v>
      </c>
    </row>
    <row r="8503" spans="1:11" x14ac:dyDescent="0.45">
      <c r="A8503" s="10" t="s">
        <v>77</v>
      </c>
      <c r="B8503" s="20">
        <v>0.18</v>
      </c>
      <c r="C8503" s="19">
        <v>6822</v>
      </c>
      <c r="D8503" s="19">
        <v>139.1892024</v>
      </c>
      <c r="E8503" s="23">
        <v>3.5000000000000003E-2</v>
      </c>
      <c r="F8503" s="23">
        <v>3.1300000000000001E-2</v>
      </c>
      <c r="G8503" s="17">
        <v>0</v>
      </c>
      <c r="H8503" s="17">
        <v>1</v>
      </c>
      <c r="I8503" s="17">
        <v>0.18847845599999999</v>
      </c>
      <c r="J8503" s="17">
        <v>0.80904503999999999</v>
      </c>
      <c r="K8503" s="17">
        <v>2.48E-3</v>
      </c>
    </row>
    <row r="8504" spans="1:11" x14ac:dyDescent="0.45">
      <c r="A8504" s="10" t="s">
        <v>77</v>
      </c>
      <c r="B8504" s="20">
        <v>0.19</v>
      </c>
      <c r="C8504" s="19">
        <v>7205</v>
      </c>
      <c r="D8504" s="19">
        <v>152.86400190000001</v>
      </c>
      <c r="E8504" s="23">
        <v>3.6400000000000002E-2</v>
      </c>
      <c r="F8504" s="23">
        <v>3.2500000000000001E-2</v>
      </c>
      <c r="G8504" s="17">
        <v>0</v>
      </c>
      <c r="H8504" s="17">
        <v>1</v>
      </c>
      <c r="I8504" s="17">
        <v>0.18490488699999999</v>
      </c>
      <c r="J8504" s="17">
        <v>0.81282659899999998</v>
      </c>
      <c r="K8504" s="17">
        <v>2.2699999999999999E-3</v>
      </c>
    </row>
    <row r="8505" spans="1:11" x14ac:dyDescent="0.45">
      <c r="A8505" s="10" t="s">
        <v>77</v>
      </c>
      <c r="B8505" s="20">
        <v>0.2</v>
      </c>
      <c r="C8505" s="19">
        <v>7560</v>
      </c>
      <c r="D8505" s="19">
        <v>166.0916484</v>
      </c>
      <c r="E8505" s="23">
        <v>3.7900000000000003E-2</v>
      </c>
      <c r="F8505" s="23">
        <v>3.39E-2</v>
      </c>
      <c r="G8505" s="17">
        <v>0</v>
      </c>
      <c r="H8505" s="17">
        <v>1</v>
      </c>
      <c r="I8505" s="17">
        <v>0.187649338</v>
      </c>
      <c r="J8505" s="17">
        <v>0.81025383100000004</v>
      </c>
      <c r="K8505" s="17">
        <v>2.0999999999999999E-3</v>
      </c>
    </row>
    <row r="8506" spans="1:11" x14ac:dyDescent="0.45">
      <c r="A8506" s="10" t="s">
        <v>77</v>
      </c>
      <c r="B8506" s="20">
        <v>0.21</v>
      </c>
      <c r="C8506" s="19">
        <v>7934</v>
      </c>
      <c r="D8506" s="19">
        <v>180.46982560000001</v>
      </c>
      <c r="E8506" s="23">
        <v>3.9300000000000002E-2</v>
      </c>
      <c r="F8506" s="23">
        <v>3.5200000000000002E-2</v>
      </c>
      <c r="G8506" s="17">
        <v>0</v>
      </c>
      <c r="H8506" s="17">
        <v>1</v>
      </c>
      <c r="I8506" s="17">
        <v>0.19962084899999999</v>
      </c>
      <c r="J8506" s="17">
        <v>0.79842374800000004</v>
      </c>
      <c r="K8506" s="17">
        <v>1.9599999999999999E-3</v>
      </c>
    </row>
    <row r="8507" spans="1:11" x14ac:dyDescent="0.45">
      <c r="A8507" s="10" t="s">
        <v>77</v>
      </c>
      <c r="B8507" s="20">
        <v>0.22</v>
      </c>
      <c r="C8507" s="19">
        <v>8310</v>
      </c>
      <c r="D8507" s="19">
        <v>195.8905121</v>
      </c>
      <c r="E8507" s="23">
        <v>4.2700000000000002E-2</v>
      </c>
      <c r="F8507" s="23">
        <v>3.6700000000000003E-2</v>
      </c>
      <c r="G8507" s="17">
        <v>0</v>
      </c>
      <c r="H8507" s="17">
        <v>1</v>
      </c>
      <c r="I8507" s="17">
        <v>0.21192924599999999</v>
      </c>
      <c r="J8507" s="17">
        <v>0.78624544399999996</v>
      </c>
      <c r="K8507" s="17">
        <v>1.83E-3</v>
      </c>
    </row>
    <row r="8508" spans="1:11" x14ac:dyDescent="0.45">
      <c r="A8508" s="10" t="s">
        <v>77</v>
      </c>
      <c r="B8508" s="20">
        <v>0.23</v>
      </c>
      <c r="C8508" s="19">
        <v>8724</v>
      </c>
      <c r="D8508" s="19">
        <v>214.04634909999999</v>
      </c>
      <c r="E8508" s="23">
        <v>4.5400000000000003E-2</v>
      </c>
      <c r="F8508" s="23">
        <v>3.8300000000000001E-2</v>
      </c>
      <c r="G8508" s="17">
        <v>0</v>
      </c>
      <c r="H8508" s="17">
        <v>1</v>
      </c>
      <c r="I8508" s="17">
        <v>0.206943774</v>
      </c>
      <c r="J8508" s="17">
        <v>0.79006964599999996</v>
      </c>
      <c r="K8508" s="17">
        <v>2.99E-3</v>
      </c>
    </row>
    <row r="8509" spans="1:11" x14ac:dyDescent="0.45">
      <c r="A8509" s="10" t="s">
        <v>77</v>
      </c>
      <c r="B8509" s="20">
        <v>0.24</v>
      </c>
      <c r="C8509" s="19">
        <v>8931</v>
      </c>
      <c r="D8509" s="19">
        <v>223.65250119999999</v>
      </c>
      <c r="E8509" s="23">
        <v>4.7199999999999999E-2</v>
      </c>
      <c r="F8509" s="23">
        <v>3.9600000000000003E-2</v>
      </c>
      <c r="G8509" s="17">
        <v>0</v>
      </c>
      <c r="H8509" s="17">
        <v>1</v>
      </c>
      <c r="I8509" s="17">
        <v>0.216894854</v>
      </c>
      <c r="J8509" s="17">
        <v>0.78022920500000004</v>
      </c>
      <c r="K8509" s="17">
        <v>2.8800000000000002E-3</v>
      </c>
    </row>
    <row r="8510" spans="1:11" x14ac:dyDescent="0.45">
      <c r="A8510" s="10" t="s">
        <v>77</v>
      </c>
      <c r="B8510" s="20">
        <v>0.25</v>
      </c>
      <c r="C8510" s="19">
        <v>9395</v>
      </c>
      <c r="D8510" s="19">
        <v>245.7934869</v>
      </c>
      <c r="E8510" s="23">
        <v>4.9000000000000002E-2</v>
      </c>
      <c r="F8510" s="23">
        <v>4.1700000000000001E-2</v>
      </c>
      <c r="G8510" s="17">
        <v>0</v>
      </c>
      <c r="H8510" s="17">
        <v>1</v>
      </c>
      <c r="I8510" s="17">
        <v>0.22462911399999999</v>
      </c>
      <c r="J8510" s="17">
        <v>0.77271268400000004</v>
      </c>
      <c r="K8510" s="17">
        <v>2.66E-3</v>
      </c>
    </row>
    <row r="8511" spans="1:11" x14ac:dyDescent="0.45">
      <c r="A8511" s="10" t="s">
        <v>77</v>
      </c>
      <c r="B8511" s="20">
        <v>0.26</v>
      </c>
      <c r="C8511" s="19">
        <v>9776</v>
      </c>
      <c r="D8511" s="19">
        <v>264.74295899999998</v>
      </c>
      <c r="E8511" s="23">
        <v>5.0500000000000003E-2</v>
      </c>
      <c r="F8511" s="23">
        <v>4.3700000000000003E-2</v>
      </c>
      <c r="G8511" s="17">
        <v>0</v>
      </c>
      <c r="H8511" s="17">
        <v>1</v>
      </c>
      <c r="I8511" s="17">
        <v>0.227604264</v>
      </c>
      <c r="J8511" s="17">
        <v>0.76956973299999998</v>
      </c>
      <c r="K8511" s="17">
        <v>2.8300000000000001E-3</v>
      </c>
    </row>
    <row r="8512" spans="1:11" x14ac:dyDescent="0.45">
      <c r="A8512" s="10" t="s">
        <v>77</v>
      </c>
      <c r="B8512" s="20">
        <v>0.27</v>
      </c>
      <c r="C8512" s="19">
        <v>10139</v>
      </c>
      <c r="D8512" s="19">
        <v>283.64825990000003</v>
      </c>
      <c r="E8512" s="23">
        <v>5.3900000000000003E-2</v>
      </c>
      <c r="F8512" s="23">
        <v>4.5499999999999999E-2</v>
      </c>
      <c r="G8512" s="17">
        <v>0</v>
      </c>
      <c r="H8512" s="17">
        <v>1</v>
      </c>
      <c r="I8512" s="17">
        <v>0.233640339</v>
      </c>
      <c r="J8512" s="17">
        <v>0.76048322000000002</v>
      </c>
      <c r="K8512" s="17">
        <v>5.8799999999999998E-3</v>
      </c>
    </row>
    <row r="8513" spans="1:11" x14ac:dyDescent="0.45">
      <c r="A8513" s="10" t="s">
        <v>77</v>
      </c>
      <c r="B8513" s="20">
        <v>0.28000000000000003</v>
      </c>
      <c r="C8513" s="19">
        <v>10559</v>
      </c>
      <c r="D8513" s="19">
        <v>307.01997230000001</v>
      </c>
      <c r="E8513" s="23">
        <v>5.7799999999999997E-2</v>
      </c>
      <c r="F8513" s="23">
        <v>4.8000000000000001E-2</v>
      </c>
      <c r="G8513" s="17">
        <v>0</v>
      </c>
      <c r="H8513" s="17">
        <v>1</v>
      </c>
      <c r="I8513" s="17">
        <v>0.25962581899999998</v>
      </c>
      <c r="J8513" s="17">
        <v>0.73490667399999998</v>
      </c>
      <c r="K8513" s="17">
        <v>5.47E-3</v>
      </c>
    </row>
    <row r="8514" spans="1:11" x14ac:dyDescent="0.45">
      <c r="A8514" s="10" t="s">
        <v>77</v>
      </c>
      <c r="B8514" s="20">
        <v>0.28999999999999998</v>
      </c>
      <c r="C8514" s="19">
        <v>10888</v>
      </c>
      <c r="D8514" s="19">
        <v>326.21685689999998</v>
      </c>
      <c r="E8514" s="23">
        <v>5.96E-2</v>
      </c>
      <c r="F8514" s="23">
        <v>0.05</v>
      </c>
      <c r="G8514" s="17">
        <v>0</v>
      </c>
      <c r="H8514" s="17">
        <v>1</v>
      </c>
      <c r="I8514" s="17">
        <v>0.25884231400000002</v>
      </c>
      <c r="J8514" s="17">
        <v>0.73596888900000001</v>
      </c>
      <c r="K8514" s="17">
        <v>5.1900000000000002E-3</v>
      </c>
    </row>
    <row r="8515" spans="1:11" x14ac:dyDescent="0.45">
      <c r="A8515" s="10" t="s">
        <v>77</v>
      </c>
      <c r="B8515" s="20">
        <v>0.3</v>
      </c>
      <c r="C8515" s="19">
        <v>11268</v>
      </c>
      <c r="D8515" s="19">
        <v>349.34308620000002</v>
      </c>
      <c r="E8515" s="23">
        <v>6.2899999999999998E-2</v>
      </c>
      <c r="F8515" s="23">
        <v>5.21E-2</v>
      </c>
      <c r="G8515" s="17">
        <v>0</v>
      </c>
      <c r="H8515" s="17">
        <v>1</v>
      </c>
      <c r="I8515" s="17">
        <v>0.26892094999999999</v>
      </c>
      <c r="J8515" s="17">
        <v>0.72617735100000003</v>
      </c>
      <c r="K8515" s="17">
        <v>4.8999999999999998E-3</v>
      </c>
    </row>
    <row r="8516" spans="1:11" x14ac:dyDescent="0.45">
      <c r="A8516" s="10" t="s">
        <v>77</v>
      </c>
      <c r="B8516" s="20">
        <v>0.31</v>
      </c>
      <c r="C8516" s="19">
        <v>11644</v>
      </c>
      <c r="D8516" s="19">
        <v>373.42310809999998</v>
      </c>
      <c r="E8516" s="23">
        <v>6.5500000000000003E-2</v>
      </c>
      <c r="F8516" s="23">
        <v>5.4399999999999997E-2</v>
      </c>
      <c r="G8516" s="17">
        <v>0</v>
      </c>
      <c r="H8516" s="17">
        <v>1</v>
      </c>
      <c r="I8516" s="17">
        <v>0.28187593999999999</v>
      </c>
      <c r="J8516" s="17">
        <v>0.71353112699999999</v>
      </c>
      <c r="K8516" s="17">
        <v>4.5900000000000003E-3</v>
      </c>
    </row>
    <row r="8517" spans="1:11" x14ac:dyDescent="0.45">
      <c r="A8517" s="10" t="s">
        <v>77</v>
      </c>
      <c r="B8517" s="20">
        <v>0.32</v>
      </c>
      <c r="C8517" s="19">
        <v>12016</v>
      </c>
      <c r="D8517" s="19">
        <v>398.3042107</v>
      </c>
      <c r="E8517" s="23">
        <v>6.8199999999999997E-2</v>
      </c>
      <c r="F8517" s="23">
        <v>5.6399999999999999E-2</v>
      </c>
      <c r="G8517" s="17">
        <v>0</v>
      </c>
      <c r="H8517" s="17">
        <v>1</v>
      </c>
      <c r="I8517" s="17">
        <v>0.30029835700000002</v>
      </c>
      <c r="J8517" s="17">
        <v>0.69535449500000002</v>
      </c>
      <c r="K8517" s="17">
        <v>4.3499999999999997E-3</v>
      </c>
    </row>
    <row r="8518" spans="1:11" x14ac:dyDescent="0.45">
      <c r="A8518" s="10" t="s">
        <v>77</v>
      </c>
      <c r="B8518" s="20">
        <v>0.33</v>
      </c>
      <c r="C8518" s="19">
        <v>12384</v>
      </c>
      <c r="D8518" s="19">
        <v>424.29545000000002</v>
      </c>
      <c r="E8518" s="23">
        <v>7.4200000000000002E-2</v>
      </c>
      <c r="F8518" s="23">
        <v>5.8999999999999997E-2</v>
      </c>
      <c r="G8518" s="17">
        <v>0</v>
      </c>
      <c r="H8518" s="17">
        <v>1</v>
      </c>
      <c r="I8518" s="17">
        <v>0.32356284099999999</v>
      </c>
      <c r="J8518" s="17">
        <v>0.67161311499999998</v>
      </c>
      <c r="K8518" s="17">
        <v>4.8199999999999996E-3</v>
      </c>
    </row>
    <row r="8519" spans="1:11" x14ac:dyDescent="0.45">
      <c r="A8519" s="10" t="s">
        <v>77</v>
      </c>
      <c r="B8519" s="20">
        <v>0.34</v>
      </c>
      <c r="C8519" s="19">
        <v>12755</v>
      </c>
      <c r="D8519" s="19">
        <v>452.53433639999997</v>
      </c>
      <c r="E8519" s="23">
        <v>7.7499999999999999E-2</v>
      </c>
      <c r="F8519" s="23">
        <v>6.1699999999999998E-2</v>
      </c>
      <c r="G8519" s="17">
        <v>0</v>
      </c>
      <c r="H8519" s="17">
        <v>1</v>
      </c>
      <c r="I8519" s="17">
        <v>0.36114671100000001</v>
      </c>
      <c r="J8519" s="17">
        <v>0.63431637500000004</v>
      </c>
      <c r="K8519" s="17">
        <v>4.5399999999999998E-3</v>
      </c>
    </row>
    <row r="8520" spans="1:11" x14ac:dyDescent="0.45">
      <c r="A8520" s="10" t="s">
        <v>77</v>
      </c>
      <c r="B8520" s="20">
        <v>0.35</v>
      </c>
      <c r="C8520" s="19">
        <v>13126</v>
      </c>
      <c r="D8520" s="19">
        <v>482.45848130000002</v>
      </c>
      <c r="E8520" s="23">
        <v>8.3099999999999993E-2</v>
      </c>
      <c r="F8520" s="23">
        <v>6.4699999999999994E-2</v>
      </c>
      <c r="G8520" s="17">
        <v>0</v>
      </c>
      <c r="H8520" s="17">
        <v>1</v>
      </c>
      <c r="I8520" s="17">
        <v>0.38280584200000001</v>
      </c>
      <c r="J8520" s="17">
        <v>0.61283894100000003</v>
      </c>
      <c r="K8520" s="17">
        <v>4.3600000000000002E-3</v>
      </c>
    </row>
    <row r="8521" spans="1:11" x14ac:dyDescent="0.45">
      <c r="A8521" s="10" t="s">
        <v>77</v>
      </c>
      <c r="B8521" s="20">
        <v>0.36</v>
      </c>
      <c r="C8521" s="19">
        <v>13494</v>
      </c>
      <c r="D8521" s="19">
        <v>514.06571719999999</v>
      </c>
      <c r="E8521" s="23">
        <v>8.8900000000000007E-2</v>
      </c>
      <c r="F8521" s="23">
        <v>6.8199999999999997E-2</v>
      </c>
      <c r="G8521" s="17">
        <v>0</v>
      </c>
      <c r="H8521" s="17">
        <v>1</v>
      </c>
      <c r="I8521" s="17">
        <v>0.40541358700000002</v>
      </c>
      <c r="J8521" s="17">
        <v>0.59024461100000003</v>
      </c>
      <c r="K8521" s="17">
        <v>4.3400000000000001E-3</v>
      </c>
    </row>
    <row r="8522" spans="1:11" x14ac:dyDescent="0.45">
      <c r="A8522" s="10" t="s">
        <v>77</v>
      </c>
      <c r="B8522" s="20">
        <v>0.37</v>
      </c>
      <c r="C8522" s="19">
        <v>13859</v>
      </c>
      <c r="D8522" s="19">
        <v>547.58956220000005</v>
      </c>
      <c r="E8522" s="23">
        <v>9.3299999999999994E-2</v>
      </c>
      <c r="F8522" s="23">
        <v>7.17E-2</v>
      </c>
      <c r="G8522" s="17">
        <v>0</v>
      </c>
      <c r="H8522" s="17">
        <v>1</v>
      </c>
      <c r="I8522" s="17">
        <v>0.42693487200000002</v>
      </c>
      <c r="J8522" s="17">
        <v>0.56896179300000005</v>
      </c>
      <c r="K8522" s="17">
        <v>4.1000000000000003E-3</v>
      </c>
    </row>
    <row r="8523" spans="1:11" x14ac:dyDescent="0.45">
      <c r="A8523" s="10" t="s">
        <v>77</v>
      </c>
      <c r="B8523" s="20">
        <v>0.38</v>
      </c>
      <c r="C8523" s="19">
        <v>14231</v>
      </c>
      <c r="D8523" s="19">
        <v>583.420524</v>
      </c>
      <c r="E8523" s="23">
        <v>9.98E-2</v>
      </c>
      <c r="F8523" s="23">
        <v>7.4999999999999997E-2</v>
      </c>
      <c r="G8523" s="17">
        <v>0</v>
      </c>
      <c r="H8523" s="17">
        <v>1</v>
      </c>
      <c r="I8523" s="17">
        <v>0.43313375199999998</v>
      </c>
      <c r="J8523" s="17">
        <v>0.56288298800000003</v>
      </c>
      <c r="K8523" s="17">
        <v>3.98E-3</v>
      </c>
    </row>
    <row r="8524" spans="1:11" x14ac:dyDescent="0.45">
      <c r="A8524" s="10" t="s">
        <v>77</v>
      </c>
      <c r="B8524" s="20">
        <v>0.39</v>
      </c>
      <c r="C8524" s="19">
        <v>14561</v>
      </c>
      <c r="D8524" s="19">
        <v>616.99080830000003</v>
      </c>
      <c r="E8524" s="23">
        <v>0.102987595</v>
      </c>
      <c r="F8524" s="23">
        <v>7.9000000000000001E-2</v>
      </c>
      <c r="G8524" s="17">
        <v>0</v>
      </c>
      <c r="H8524" s="17">
        <v>1</v>
      </c>
      <c r="I8524" s="17">
        <v>0.44608069700000003</v>
      </c>
      <c r="J8524" s="17">
        <v>0.55010533500000003</v>
      </c>
      <c r="K8524" s="17">
        <v>3.81E-3</v>
      </c>
    </row>
    <row r="8525" spans="1:11" x14ac:dyDescent="0.45">
      <c r="A8525" s="10" t="s">
        <v>77</v>
      </c>
      <c r="B8525" s="20">
        <v>0.4</v>
      </c>
      <c r="C8525" s="19">
        <v>14967</v>
      </c>
      <c r="D8525" s="19">
        <v>659.71998229999997</v>
      </c>
      <c r="E8525" s="23">
        <v>0.107710202</v>
      </c>
      <c r="F8525" s="23">
        <v>8.3299999999999999E-2</v>
      </c>
      <c r="G8525" s="17">
        <v>0</v>
      </c>
      <c r="H8525" s="17">
        <v>1</v>
      </c>
      <c r="I8525" s="17">
        <v>0.46563443300000001</v>
      </c>
      <c r="J8525" s="17">
        <v>0.53030164000000002</v>
      </c>
      <c r="K8525" s="17">
        <v>4.0600000000000002E-3</v>
      </c>
    </row>
    <row r="8526" spans="1:11" x14ac:dyDescent="0.45">
      <c r="A8526" s="10" t="s">
        <v>77</v>
      </c>
      <c r="B8526" s="20">
        <v>0.41</v>
      </c>
      <c r="C8526" s="19">
        <v>15333</v>
      </c>
      <c r="D8526" s="19">
        <v>700.34490270000003</v>
      </c>
      <c r="E8526" s="23">
        <v>0.11337741899999999</v>
      </c>
      <c r="F8526" s="23">
        <v>8.7099999999999997E-2</v>
      </c>
      <c r="G8526" s="17">
        <v>0</v>
      </c>
      <c r="H8526" s="17">
        <v>1</v>
      </c>
      <c r="I8526" s="17">
        <v>0.48927298600000002</v>
      </c>
      <c r="J8526" s="17">
        <v>0.50648638099999999</v>
      </c>
      <c r="K8526" s="17">
        <v>4.2399999999999998E-3</v>
      </c>
    </row>
    <row r="8527" spans="1:11" x14ac:dyDescent="0.45">
      <c r="A8527" s="10" t="s">
        <v>77</v>
      </c>
      <c r="B8527" s="20">
        <v>0.42</v>
      </c>
      <c r="C8527" s="19">
        <v>15713</v>
      </c>
      <c r="D8527" s="19">
        <v>744.13891120000005</v>
      </c>
      <c r="E8527" s="23">
        <v>0.117441951</v>
      </c>
      <c r="F8527" s="23">
        <v>9.1499999999999998E-2</v>
      </c>
      <c r="G8527" s="17">
        <v>0</v>
      </c>
      <c r="H8527" s="17">
        <v>1</v>
      </c>
      <c r="I8527" s="17">
        <v>0.51558885499999996</v>
      </c>
      <c r="J8527" s="17">
        <v>0.48036025999999998</v>
      </c>
      <c r="K8527" s="17">
        <v>4.0499999999999998E-3</v>
      </c>
    </row>
    <row r="8528" spans="1:11" x14ac:dyDescent="0.45">
      <c r="A8528" s="10" t="s">
        <v>77</v>
      </c>
      <c r="B8528" s="20">
        <v>0.43</v>
      </c>
      <c r="C8528" s="19">
        <v>16084</v>
      </c>
      <c r="D8528" s="19">
        <v>788.90650359999995</v>
      </c>
      <c r="E8528" s="23">
        <v>0.12372697100000001</v>
      </c>
      <c r="F8528" s="23">
        <v>9.5799999999999996E-2</v>
      </c>
      <c r="G8528" s="17">
        <v>0</v>
      </c>
      <c r="H8528" s="17">
        <v>1</v>
      </c>
      <c r="I8528" s="17">
        <v>0.54052348500000003</v>
      </c>
      <c r="J8528" s="17">
        <v>0.45565105</v>
      </c>
      <c r="K8528" s="17">
        <v>3.8300000000000001E-3</v>
      </c>
    </row>
    <row r="8529" spans="1:11" x14ac:dyDescent="0.45">
      <c r="A8529" s="10" t="s">
        <v>77</v>
      </c>
      <c r="B8529" s="20">
        <v>0.44</v>
      </c>
      <c r="C8529" s="19">
        <v>16453</v>
      </c>
      <c r="D8529" s="19">
        <v>835.47641610000005</v>
      </c>
      <c r="E8529" s="23">
        <v>0.12979691900000001</v>
      </c>
      <c r="F8529" s="23">
        <v>0.100228055</v>
      </c>
      <c r="G8529" s="17">
        <v>0</v>
      </c>
      <c r="H8529" s="17">
        <v>1</v>
      </c>
      <c r="I8529" s="17">
        <v>0.55262715600000001</v>
      </c>
      <c r="J8529" s="17">
        <v>0.44373025599999999</v>
      </c>
      <c r="K8529" s="17">
        <v>3.64E-3</v>
      </c>
    </row>
    <row r="8530" spans="1:11" x14ac:dyDescent="0.45">
      <c r="A8530" s="10" t="s">
        <v>77</v>
      </c>
      <c r="B8530" s="20">
        <v>0.45</v>
      </c>
      <c r="C8530" s="19">
        <v>16821</v>
      </c>
      <c r="D8530" s="19">
        <v>884.07635200000004</v>
      </c>
      <c r="E8530" s="23">
        <v>0.13584069700000001</v>
      </c>
      <c r="F8530" s="23">
        <v>0.104701718</v>
      </c>
      <c r="G8530" s="17">
        <v>0</v>
      </c>
      <c r="H8530" s="17">
        <v>1</v>
      </c>
      <c r="I8530" s="17">
        <v>0.576938642</v>
      </c>
      <c r="J8530" s="17">
        <v>0.41934967099999998</v>
      </c>
      <c r="K8530" s="17">
        <v>3.7100000000000002E-3</v>
      </c>
    </row>
    <row r="8531" spans="1:11" x14ac:dyDescent="0.45">
      <c r="A8531" s="10" t="s">
        <v>77</v>
      </c>
      <c r="B8531" s="20">
        <v>0.46</v>
      </c>
      <c r="C8531" s="19">
        <v>17191</v>
      </c>
      <c r="D8531" s="19">
        <v>935.60456680000004</v>
      </c>
      <c r="E8531" s="23">
        <v>0.141813404</v>
      </c>
      <c r="F8531" s="23">
        <v>0.10932924500000001</v>
      </c>
      <c r="G8531" s="17">
        <v>0</v>
      </c>
      <c r="H8531" s="17">
        <v>1</v>
      </c>
      <c r="I8531" s="17">
        <v>0.59754688199999995</v>
      </c>
      <c r="J8531" s="17">
        <v>0.39893980699999998</v>
      </c>
      <c r="K8531" s="17">
        <v>3.5100000000000001E-3</v>
      </c>
    </row>
    <row r="8532" spans="1:11" x14ac:dyDescent="0.45">
      <c r="A8532" s="10" t="s">
        <v>77</v>
      </c>
      <c r="B8532" s="20">
        <v>0.47</v>
      </c>
      <c r="C8532" s="19">
        <v>17562</v>
      </c>
      <c r="D8532" s="19">
        <v>989.62127069999997</v>
      </c>
      <c r="E8532" s="23">
        <v>0.14898919099999999</v>
      </c>
      <c r="F8532" s="23">
        <v>0.114134659</v>
      </c>
      <c r="G8532" s="17">
        <v>0</v>
      </c>
      <c r="H8532" s="17">
        <v>1</v>
      </c>
      <c r="I8532" s="17">
        <v>0.61355326499999996</v>
      </c>
      <c r="J8532" s="17">
        <v>0.38305706</v>
      </c>
      <c r="K8532" s="17">
        <v>3.3899999999999998E-3</v>
      </c>
    </row>
    <row r="8533" spans="1:11" x14ac:dyDescent="0.45">
      <c r="A8533" s="10" t="s">
        <v>77</v>
      </c>
      <c r="B8533" s="20">
        <v>0.48</v>
      </c>
      <c r="C8533" s="19">
        <v>17930</v>
      </c>
      <c r="D8533" s="19">
        <v>1045.9559449999999</v>
      </c>
      <c r="E8533" s="23">
        <v>0.15625736200000001</v>
      </c>
      <c r="F8533" s="23">
        <v>0.11906401799999999</v>
      </c>
      <c r="G8533" s="17">
        <v>0</v>
      </c>
      <c r="H8533" s="17">
        <v>1</v>
      </c>
      <c r="I8533" s="17">
        <v>0.63255477500000001</v>
      </c>
      <c r="J8533" s="17">
        <v>0.36397210000000002</v>
      </c>
      <c r="K8533" s="17">
        <v>3.47E-3</v>
      </c>
    </row>
    <row r="8534" spans="1:11" x14ac:dyDescent="0.45">
      <c r="A8534" s="10" t="s">
        <v>77</v>
      </c>
      <c r="B8534" s="20">
        <v>0.49</v>
      </c>
      <c r="C8534" s="19">
        <v>18298</v>
      </c>
      <c r="D8534" s="19">
        <v>1105.0297499999999</v>
      </c>
      <c r="E8534" s="23">
        <v>0.165149402</v>
      </c>
      <c r="F8534" s="23">
        <v>0.12384099599999999</v>
      </c>
      <c r="G8534" s="17">
        <v>0</v>
      </c>
      <c r="H8534" s="17">
        <v>1</v>
      </c>
      <c r="I8534" s="17">
        <v>0.64690637600000001</v>
      </c>
      <c r="J8534" s="17">
        <v>0.34958862099999999</v>
      </c>
      <c r="K8534" s="17">
        <v>3.5100000000000001E-3</v>
      </c>
    </row>
    <row r="8535" spans="1:11" x14ac:dyDescent="0.45">
      <c r="A8535" s="10" t="s">
        <v>77</v>
      </c>
      <c r="B8535" s="20">
        <v>0.5</v>
      </c>
      <c r="C8535" s="19">
        <v>18672</v>
      </c>
      <c r="D8535" s="19">
        <v>1168.4600760000001</v>
      </c>
      <c r="E8535" s="23">
        <v>0.17368123499999999</v>
      </c>
      <c r="F8535" s="23">
        <v>0.12948032500000001</v>
      </c>
      <c r="G8535" s="17">
        <v>0</v>
      </c>
      <c r="H8535" s="17">
        <v>1</v>
      </c>
      <c r="I8535" s="17">
        <v>0.66203124400000002</v>
      </c>
      <c r="J8535" s="17">
        <v>0.334641407</v>
      </c>
      <c r="K8535" s="17">
        <v>3.3300000000000001E-3</v>
      </c>
    </row>
    <row r="8536" spans="1:11" x14ac:dyDescent="0.45">
      <c r="A8536" s="10" t="s">
        <v>77</v>
      </c>
      <c r="B8536" s="20">
        <v>0.51</v>
      </c>
      <c r="C8536" s="19">
        <v>19036</v>
      </c>
      <c r="D8536" s="19">
        <v>1232.618166</v>
      </c>
      <c r="E8536" s="23">
        <v>0.179553186</v>
      </c>
      <c r="F8536" s="23">
        <v>0.134680885</v>
      </c>
      <c r="G8536" s="17">
        <v>0</v>
      </c>
      <c r="H8536" s="17">
        <v>1</v>
      </c>
      <c r="I8536" s="17">
        <v>0.67954737600000004</v>
      </c>
      <c r="J8536" s="17">
        <v>0.31728856500000002</v>
      </c>
      <c r="K8536" s="17">
        <v>3.16E-3</v>
      </c>
    </row>
    <row r="8537" spans="1:11" x14ac:dyDescent="0.45">
      <c r="A8537" s="10" t="s">
        <v>77</v>
      </c>
      <c r="B8537" s="20">
        <v>0.52</v>
      </c>
      <c r="C8537" s="19">
        <v>19406</v>
      </c>
      <c r="D8537" s="19">
        <v>1299.961474</v>
      </c>
      <c r="E8537" s="23">
        <v>0.18570152600000001</v>
      </c>
      <c r="F8537" s="23">
        <v>0.14030559000000001</v>
      </c>
      <c r="G8537" s="17">
        <v>0</v>
      </c>
      <c r="H8537" s="17">
        <v>1</v>
      </c>
      <c r="I8537" s="17">
        <v>0.69262431599999996</v>
      </c>
      <c r="J8537" s="17">
        <v>0.304338832</v>
      </c>
      <c r="K8537" s="17">
        <v>3.0400000000000002E-3</v>
      </c>
    </row>
    <row r="8538" spans="1:11" x14ac:dyDescent="0.45">
      <c r="A8538" s="10" t="s">
        <v>77</v>
      </c>
      <c r="B8538" s="20">
        <v>0.53</v>
      </c>
      <c r="C8538" s="19">
        <v>19759</v>
      </c>
      <c r="D8538" s="19">
        <v>1367.202816</v>
      </c>
      <c r="E8538" s="23">
        <v>0.19436065799999999</v>
      </c>
      <c r="F8538" s="23">
        <v>0.146078124</v>
      </c>
      <c r="G8538" s="17">
        <v>0</v>
      </c>
      <c r="H8538" s="17">
        <v>1</v>
      </c>
      <c r="I8538" s="17">
        <v>0.70651582700000004</v>
      </c>
      <c r="J8538" s="17">
        <v>0.29058992300000003</v>
      </c>
      <c r="K8538" s="17">
        <v>2.8900000000000002E-3</v>
      </c>
    </row>
    <row r="8539" spans="1:11" x14ac:dyDescent="0.45">
      <c r="A8539" s="10" t="s">
        <v>77</v>
      </c>
      <c r="B8539" s="20">
        <v>0.54</v>
      </c>
      <c r="C8539" s="19">
        <v>20132</v>
      </c>
      <c r="D8539" s="19">
        <v>1441.1134950000001</v>
      </c>
      <c r="E8539" s="23">
        <v>0.20230949500000001</v>
      </c>
      <c r="F8539" s="23">
        <v>0.15193626700000001</v>
      </c>
      <c r="G8539" s="17">
        <v>0</v>
      </c>
      <c r="H8539" s="17">
        <v>1</v>
      </c>
      <c r="I8539" s="17">
        <v>0.71595132399999994</v>
      </c>
      <c r="J8539" s="17">
        <v>0.28127049100000001</v>
      </c>
      <c r="K8539" s="17">
        <v>2.7799999999999999E-3</v>
      </c>
    </row>
    <row r="8540" spans="1:11" x14ac:dyDescent="0.45">
      <c r="A8540" s="10" t="s">
        <v>77</v>
      </c>
      <c r="B8540" s="20">
        <v>0.55000000000000004</v>
      </c>
      <c r="C8540" s="19">
        <v>20513</v>
      </c>
      <c r="D8540" s="19">
        <v>1519.3533870000001</v>
      </c>
      <c r="E8540" s="23">
        <v>0.20872105599999999</v>
      </c>
      <c r="F8540" s="23">
        <v>0.15805825600000001</v>
      </c>
      <c r="G8540" s="17">
        <v>0</v>
      </c>
      <c r="H8540" s="17">
        <v>1</v>
      </c>
      <c r="I8540" s="17">
        <v>0.72670762</v>
      </c>
      <c r="J8540" s="17">
        <v>0.27063184600000001</v>
      </c>
      <c r="K8540" s="17">
        <v>2.66E-3</v>
      </c>
    </row>
    <row r="8541" spans="1:11" x14ac:dyDescent="0.45">
      <c r="A8541" s="10" t="s">
        <v>77</v>
      </c>
      <c r="B8541" s="20">
        <v>0.56000000000000005</v>
      </c>
      <c r="C8541" s="19">
        <v>20927</v>
      </c>
      <c r="D8541" s="19">
        <v>1606.9924209999999</v>
      </c>
      <c r="E8541" s="23">
        <v>0.21576895900000001</v>
      </c>
      <c r="F8541" s="23">
        <v>0.164620657</v>
      </c>
      <c r="G8541" s="17">
        <v>0</v>
      </c>
      <c r="H8541" s="17">
        <v>1</v>
      </c>
      <c r="I8541" s="17">
        <v>0.73722115399999999</v>
      </c>
      <c r="J8541" s="17">
        <v>0.26023841599999997</v>
      </c>
      <c r="K8541" s="17">
        <v>2.5400000000000002E-3</v>
      </c>
    </row>
    <row r="8542" spans="1:11" x14ac:dyDescent="0.45">
      <c r="A8542" s="10" t="s">
        <v>77</v>
      </c>
      <c r="B8542" s="20">
        <v>0.56999999999999995</v>
      </c>
      <c r="C8542" s="19">
        <v>21296</v>
      </c>
      <c r="D8542" s="19">
        <v>1688.0864200000001</v>
      </c>
      <c r="E8542" s="23">
        <v>0.224416898</v>
      </c>
      <c r="F8542" s="23">
        <v>0.17081902400000001</v>
      </c>
      <c r="G8542" s="17">
        <v>0</v>
      </c>
      <c r="H8542" s="17">
        <v>1</v>
      </c>
      <c r="I8542" s="17">
        <v>0.74757816899999996</v>
      </c>
      <c r="J8542" s="17">
        <v>0.24995478900000001</v>
      </c>
      <c r="K8542" s="17">
        <v>2.47E-3</v>
      </c>
    </row>
    <row r="8543" spans="1:11" x14ac:dyDescent="0.45">
      <c r="A8543" s="10" t="s">
        <v>77</v>
      </c>
      <c r="B8543" s="20">
        <v>0.57999999999999996</v>
      </c>
      <c r="C8543" s="19">
        <v>21665</v>
      </c>
      <c r="D8543" s="19">
        <v>1772.6999929999999</v>
      </c>
      <c r="E8543" s="23">
        <v>0.23390399100000001</v>
      </c>
      <c r="F8543" s="23">
        <v>0.17704847100000001</v>
      </c>
      <c r="G8543" s="17">
        <v>0</v>
      </c>
      <c r="H8543" s="17">
        <v>1</v>
      </c>
      <c r="I8543" s="17">
        <v>0.75862624599999995</v>
      </c>
      <c r="J8543" s="17">
        <v>0.239019273</v>
      </c>
      <c r="K8543" s="17">
        <v>2.3500000000000001E-3</v>
      </c>
    </row>
    <row r="8544" spans="1:11" x14ac:dyDescent="0.45">
      <c r="A8544" s="10" t="s">
        <v>77</v>
      </c>
      <c r="B8544" s="20">
        <v>0.59</v>
      </c>
      <c r="C8544" s="19">
        <v>22037</v>
      </c>
      <c r="D8544" s="19">
        <v>1861.446674</v>
      </c>
      <c r="E8544" s="23">
        <v>0.24356460399999999</v>
      </c>
      <c r="F8544" s="23">
        <v>0.183734914</v>
      </c>
      <c r="G8544" s="17">
        <v>0</v>
      </c>
      <c r="H8544" s="17">
        <v>1</v>
      </c>
      <c r="I8544" s="17">
        <v>0.76908049199999995</v>
      </c>
      <c r="J8544" s="17">
        <v>0.22865624500000001</v>
      </c>
      <c r="K8544" s="17">
        <v>2.2599999999999999E-3</v>
      </c>
    </row>
    <row r="8545" spans="1:11" x14ac:dyDescent="0.45">
      <c r="A8545" s="10" t="s">
        <v>77</v>
      </c>
      <c r="B8545" s="20">
        <v>0.6</v>
      </c>
      <c r="C8545" s="19">
        <v>22366</v>
      </c>
      <c r="D8545" s="19">
        <v>1943.4302869999999</v>
      </c>
      <c r="E8545" s="23">
        <v>0.25352071500000001</v>
      </c>
      <c r="F8545" s="23">
        <v>0.189842708</v>
      </c>
      <c r="G8545" s="17">
        <v>0</v>
      </c>
      <c r="H8545" s="17">
        <v>1</v>
      </c>
      <c r="I8545" s="17">
        <v>0.77689241499999995</v>
      </c>
      <c r="J8545" s="17">
        <v>0.220825093</v>
      </c>
      <c r="K8545" s="17">
        <v>2.2799999999999999E-3</v>
      </c>
    </row>
    <row r="8546" spans="1:11" x14ac:dyDescent="0.45">
      <c r="A8546" s="10" t="s">
        <v>77</v>
      </c>
      <c r="B8546" s="20">
        <v>0.61</v>
      </c>
      <c r="C8546" s="19">
        <v>22726</v>
      </c>
      <c r="D8546" s="19">
        <v>2036.442628</v>
      </c>
      <c r="E8546" s="23">
        <v>0.26392504</v>
      </c>
      <c r="F8546" s="23">
        <v>0.19689552499999999</v>
      </c>
      <c r="G8546" s="17">
        <v>0</v>
      </c>
      <c r="H8546" s="17">
        <v>1</v>
      </c>
      <c r="I8546" s="17">
        <v>0.78607250100000003</v>
      </c>
      <c r="J8546" s="17">
        <v>0.21171812500000001</v>
      </c>
      <c r="K8546" s="17">
        <v>2.2100000000000002E-3</v>
      </c>
    </row>
    <row r="8547" spans="1:11" x14ac:dyDescent="0.45">
      <c r="A8547" s="10" t="s">
        <v>77</v>
      </c>
      <c r="B8547" s="20">
        <v>0.62</v>
      </c>
      <c r="C8547" s="19">
        <v>23108</v>
      </c>
      <c r="D8547" s="19">
        <v>2139.2679800000001</v>
      </c>
      <c r="E8547" s="23">
        <v>0.27370460400000002</v>
      </c>
      <c r="F8547" s="23">
        <v>0.20395791699999999</v>
      </c>
      <c r="G8547" s="17">
        <v>0</v>
      </c>
      <c r="H8547" s="17">
        <v>1</v>
      </c>
      <c r="I8547" s="17">
        <v>0.79470554400000004</v>
      </c>
      <c r="J8547" s="17">
        <v>0.20317629700000001</v>
      </c>
      <c r="K8547" s="17">
        <v>2.1199999999999999E-3</v>
      </c>
    </row>
    <row r="8548" spans="1:11" x14ac:dyDescent="0.45">
      <c r="A8548" s="10" t="s">
        <v>77</v>
      </c>
      <c r="B8548" s="20">
        <v>0.63</v>
      </c>
      <c r="C8548" s="19">
        <v>23476</v>
      </c>
      <c r="D8548" s="19">
        <v>2241.9729929999999</v>
      </c>
      <c r="E8548" s="23">
        <v>0.28335371399999998</v>
      </c>
      <c r="F8548" s="23">
        <v>0.211486489</v>
      </c>
      <c r="G8548" s="17">
        <v>0</v>
      </c>
      <c r="H8548" s="17">
        <v>1</v>
      </c>
      <c r="I8548" s="17">
        <v>0.80269341500000002</v>
      </c>
      <c r="J8548" s="17">
        <v>0.195243361</v>
      </c>
      <c r="K8548" s="17">
        <v>2.0600000000000002E-3</v>
      </c>
    </row>
    <row r="8549" spans="1:11" x14ac:dyDescent="0.45">
      <c r="A8549" s="10" t="s">
        <v>77</v>
      </c>
      <c r="B8549" s="20">
        <v>0.64</v>
      </c>
      <c r="C8549" s="19">
        <v>23837</v>
      </c>
      <c r="D8549" s="19">
        <v>2345.9223320000001</v>
      </c>
      <c r="E8549" s="23">
        <v>0.29151725000000001</v>
      </c>
      <c r="F8549" s="23">
        <v>0.218923119</v>
      </c>
      <c r="G8549" s="17">
        <v>0</v>
      </c>
      <c r="H8549" s="17">
        <v>1</v>
      </c>
      <c r="I8549" s="17">
        <v>0.81029863400000002</v>
      </c>
      <c r="J8549" s="17">
        <v>0.18771848499999999</v>
      </c>
      <c r="K8549" s="17">
        <v>1.98E-3</v>
      </c>
    </row>
    <row r="8550" spans="1:11" x14ac:dyDescent="0.45">
      <c r="A8550" s="10" t="s">
        <v>77</v>
      </c>
      <c r="B8550" s="20">
        <v>0.65</v>
      </c>
      <c r="C8550" s="19">
        <v>24213</v>
      </c>
      <c r="D8550" s="19">
        <v>2457.0776329999999</v>
      </c>
      <c r="E8550" s="23">
        <v>0.300393405</v>
      </c>
      <c r="F8550" s="23">
        <v>0.22641634199999999</v>
      </c>
      <c r="G8550" s="17">
        <v>0</v>
      </c>
      <c r="H8550" s="17">
        <v>1</v>
      </c>
      <c r="I8550" s="17">
        <v>0.81865920400000003</v>
      </c>
      <c r="J8550" s="17">
        <v>0.179445832</v>
      </c>
      <c r="K8550" s="17">
        <v>1.89E-3</v>
      </c>
    </row>
    <row r="8551" spans="1:11" x14ac:dyDescent="0.45">
      <c r="A8551" s="10" t="s">
        <v>77</v>
      </c>
      <c r="B8551" s="20">
        <v>0.66</v>
      </c>
      <c r="C8551" s="19">
        <v>24572</v>
      </c>
      <c r="D8551" s="19">
        <v>2566.468836</v>
      </c>
      <c r="E8551" s="23">
        <v>0.31062749699999997</v>
      </c>
      <c r="F8551" s="23">
        <v>0.23387253199999999</v>
      </c>
      <c r="G8551" s="17">
        <v>0</v>
      </c>
      <c r="H8551" s="17">
        <v>1</v>
      </c>
      <c r="I8551" s="17">
        <v>0.82550994799999999</v>
      </c>
      <c r="J8551" s="17">
        <v>0.17266827300000001</v>
      </c>
      <c r="K8551" s="17">
        <v>1.82E-3</v>
      </c>
    </row>
    <row r="8552" spans="1:11" x14ac:dyDescent="0.45">
      <c r="A8552" s="10" t="s">
        <v>77</v>
      </c>
      <c r="B8552" s="20">
        <v>0.67</v>
      </c>
      <c r="C8552" s="19">
        <v>24958</v>
      </c>
      <c r="D8552" s="19">
        <v>2688.896698</v>
      </c>
      <c r="E8552" s="23">
        <v>0.32547061500000002</v>
      </c>
      <c r="F8552" s="23">
        <v>0.24150646100000001</v>
      </c>
      <c r="G8552" s="17">
        <v>0</v>
      </c>
      <c r="H8552" s="17">
        <v>1</v>
      </c>
      <c r="I8552" s="17">
        <v>0.83248339699999996</v>
      </c>
      <c r="J8552" s="17">
        <v>0.16576943</v>
      </c>
      <c r="K8552" s="17">
        <v>1.75E-3</v>
      </c>
    </row>
    <row r="8553" spans="1:11" x14ac:dyDescent="0.45">
      <c r="A8553" s="10" t="s">
        <v>77</v>
      </c>
      <c r="B8553" s="20">
        <v>0.68</v>
      </c>
      <c r="C8553" s="19">
        <v>25313</v>
      </c>
      <c r="D8553" s="19">
        <v>2807.1083140000001</v>
      </c>
      <c r="E8553" s="23">
        <v>0.34055928800000002</v>
      </c>
      <c r="F8553" s="23">
        <v>0.24968433500000001</v>
      </c>
      <c r="G8553" s="17">
        <v>0</v>
      </c>
      <c r="H8553" s="17">
        <v>1</v>
      </c>
      <c r="I8553" s="17">
        <v>0.83708462699999997</v>
      </c>
      <c r="J8553" s="17">
        <v>0.16122668800000001</v>
      </c>
      <c r="K8553" s="17">
        <v>1.6900000000000001E-3</v>
      </c>
    </row>
    <row r="8554" spans="1:11" x14ac:dyDescent="0.45">
      <c r="A8554" s="10" t="s">
        <v>77</v>
      </c>
      <c r="B8554" s="20">
        <v>0.69</v>
      </c>
      <c r="C8554" s="19">
        <v>25690</v>
      </c>
      <c r="D8554" s="19">
        <v>2937.5347700000002</v>
      </c>
      <c r="E8554" s="23">
        <v>0.35151749100000002</v>
      </c>
      <c r="F8554" s="23">
        <v>0.258093717</v>
      </c>
      <c r="G8554" s="17">
        <v>0</v>
      </c>
      <c r="H8554" s="17">
        <v>1</v>
      </c>
      <c r="I8554" s="17">
        <v>0.84239630300000001</v>
      </c>
      <c r="J8554" s="17">
        <v>0.15597644599999999</v>
      </c>
      <c r="K8554" s="17">
        <v>1.6299999999999999E-3</v>
      </c>
    </row>
    <row r="8555" spans="1:11" x14ac:dyDescent="0.45">
      <c r="A8555" s="10" t="s">
        <v>77</v>
      </c>
      <c r="B8555" s="20">
        <v>0.7</v>
      </c>
      <c r="C8555" s="19">
        <v>26066</v>
      </c>
      <c r="D8555" s="19">
        <v>3072.5398580000001</v>
      </c>
      <c r="E8555" s="23">
        <v>0.36544917599999999</v>
      </c>
      <c r="F8555" s="23">
        <v>0.266981091</v>
      </c>
      <c r="G8555" s="17">
        <v>0</v>
      </c>
      <c r="H8555" s="17">
        <v>1</v>
      </c>
      <c r="I8555" s="17">
        <v>0.84820897399999995</v>
      </c>
      <c r="J8555" s="17">
        <v>0.15019413100000001</v>
      </c>
      <c r="K8555" s="17">
        <v>1.6000000000000001E-3</v>
      </c>
    </row>
    <row r="8556" spans="1:11" x14ac:dyDescent="0.45">
      <c r="A8556" s="10" t="s">
        <v>77</v>
      </c>
      <c r="B8556" s="20">
        <v>0.71</v>
      </c>
      <c r="C8556" s="19">
        <v>26433</v>
      </c>
      <c r="D8556" s="19">
        <v>3209.0065239999999</v>
      </c>
      <c r="E8556" s="23">
        <v>0.378331947</v>
      </c>
      <c r="F8556" s="23">
        <v>0.27587778400000001</v>
      </c>
      <c r="G8556" s="17">
        <v>0</v>
      </c>
      <c r="H8556" s="17">
        <v>1</v>
      </c>
      <c r="I8556" s="17">
        <v>0.85337125700000005</v>
      </c>
      <c r="J8556" s="17">
        <v>0.145088772</v>
      </c>
      <c r="K8556" s="17">
        <v>1.5399999999999999E-3</v>
      </c>
    </row>
    <row r="8557" spans="1:11" x14ac:dyDescent="0.45">
      <c r="A8557" s="10" t="s">
        <v>77</v>
      </c>
      <c r="B8557" s="20">
        <v>0.72</v>
      </c>
      <c r="C8557" s="19">
        <v>26806</v>
      </c>
      <c r="D8557" s="19">
        <v>3352.6369030000001</v>
      </c>
      <c r="E8557" s="23">
        <v>0.39258829099999998</v>
      </c>
      <c r="F8557" s="23">
        <v>0.28513395600000002</v>
      </c>
      <c r="G8557" s="17">
        <v>0</v>
      </c>
      <c r="H8557" s="17">
        <v>1</v>
      </c>
      <c r="I8557" s="17">
        <v>0.85857629700000004</v>
      </c>
      <c r="J8557" s="17">
        <v>0.13992996599999999</v>
      </c>
      <c r="K8557" s="17">
        <v>1.49E-3</v>
      </c>
    </row>
    <row r="8558" spans="1:11" x14ac:dyDescent="0.45">
      <c r="A8558" s="10" t="s">
        <v>77</v>
      </c>
      <c r="B8558" s="20">
        <v>0.73</v>
      </c>
      <c r="C8558" s="19">
        <v>27171</v>
      </c>
      <c r="D8558" s="19">
        <v>3498.194481</v>
      </c>
      <c r="E8558" s="23">
        <v>0.40512663100000001</v>
      </c>
      <c r="F8558" s="23">
        <v>0.29448626100000003</v>
      </c>
      <c r="G8558" s="17">
        <v>0</v>
      </c>
      <c r="H8558" s="17">
        <v>1</v>
      </c>
      <c r="I8558" s="17">
        <v>0.86288355500000002</v>
      </c>
      <c r="J8558" s="17">
        <v>0.135670662</v>
      </c>
      <c r="K8558" s="17">
        <v>1.4499999999999999E-3</v>
      </c>
    </row>
    <row r="8559" spans="1:11" x14ac:dyDescent="0.45">
      <c r="A8559" s="10" t="s">
        <v>77</v>
      </c>
      <c r="B8559" s="20">
        <v>0.74</v>
      </c>
      <c r="C8559" s="19">
        <v>27538</v>
      </c>
      <c r="D8559" s="19">
        <v>3649.720793</v>
      </c>
      <c r="E8559" s="23">
        <v>0.42084522600000002</v>
      </c>
      <c r="F8559" s="23">
        <v>0.30434320599999998</v>
      </c>
      <c r="G8559" s="17">
        <v>0</v>
      </c>
      <c r="H8559" s="17">
        <v>1</v>
      </c>
      <c r="I8559" s="17">
        <v>0.86697177400000003</v>
      </c>
      <c r="J8559" s="17">
        <v>0.13162747799999999</v>
      </c>
      <c r="K8559" s="17">
        <v>1.4E-3</v>
      </c>
    </row>
    <row r="8560" spans="1:11" x14ac:dyDescent="0.45">
      <c r="A8560" s="10" t="s">
        <v>77</v>
      </c>
      <c r="B8560" s="20">
        <v>0.75</v>
      </c>
      <c r="C8560" s="19">
        <v>27916</v>
      </c>
      <c r="D8560" s="19">
        <v>3812.6671369999999</v>
      </c>
      <c r="E8560" s="23">
        <v>0.44027046600000003</v>
      </c>
      <c r="F8560" s="23">
        <v>0.31459863300000002</v>
      </c>
      <c r="G8560" s="17">
        <v>0</v>
      </c>
      <c r="H8560" s="17">
        <v>1</v>
      </c>
      <c r="I8560" s="17">
        <v>0.87130008199999998</v>
      </c>
      <c r="J8560" s="17">
        <v>0.127351573</v>
      </c>
      <c r="K8560" s="17">
        <v>1.3500000000000001E-3</v>
      </c>
    </row>
    <row r="8561" spans="1:11" x14ac:dyDescent="0.45">
      <c r="A8561" s="10" t="s">
        <v>77</v>
      </c>
      <c r="B8561" s="20">
        <v>0.76</v>
      </c>
      <c r="C8561" s="19">
        <v>28283</v>
      </c>
      <c r="D8561" s="19">
        <v>3977.99586</v>
      </c>
      <c r="E8561" s="23">
        <v>0.45912509800000001</v>
      </c>
      <c r="F8561" s="23">
        <v>0.32543856199999999</v>
      </c>
      <c r="G8561" s="17">
        <v>0</v>
      </c>
      <c r="H8561" s="17">
        <v>1</v>
      </c>
      <c r="I8561" s="17">
        <v>0.87546713600000003</v>
      </c>
      <c r="J8561" s="17">
        <v>0.12323026400000001</v>
      </c>
      <c r="K8561" s="17">
        <v>1.2999999999999999E-3</v>
      </c>
    </row>
    <row r="8562" spans="1:11" x14ac:dyDescent="0.45">
      <c r="A8562" s="10" t="s">
        <v>77</v>
      </c>
      <c r="B8562" s="20">
        <v>0.77</v>
      </c>
      <c r="C8562" s="19">
        <v>28645</v>
      </c>
      <c r="D8562" s="19">
        <v>4148.2159840000004</v>
      </c>
      <c r="E8562" s="23">
        <v>0.48015494600000003</v>
      </c>
      <c r="F8562" s="23">
        <v>0.33662025899999998</v>
      </c>
      <c r="G8562" s="17">
        <v>0</v>
      </c>
      <c r="H8562" s="17">
        <v>1</v>
      </c>
      <c r="I8562" s="17">
        <v>0.87907943200000005</v>
      </c>
      <c r="J8562" s="17">
        <v>0.119649792</v>
      </c>
      <c r="K8562" s="17">
        <v>1.2700000000000001E-3</v>
      </c>
    </row>
    <row r="8563" spans="1:11" x14ac:dyDescent="0.45">
      <c r="A8563" s="10" t="s">
        <v>77</v>
      </c>
      <c r="B8563" s="20">
        <v>0.78</v>
      </c>
      <c r="C8563" s="19">
        <v>29023</v>
      </c>
      <c r="D8563" s="19">
        <v>4334.2410019999998</v>
      </c>
      <c r="E8563" s="23">
        <v>0.50500972399999999</v>
      </c>
      <c r="F8563" s="23">
        <v>0.34853429800000002</v>
      </c>
      <c r="G8563" s="17">
        <v>0</v>
      </c>
      <c r="H8563" s="17">
        <v>1</v>
      </c>
      <c r="I8563" s="17">
        <v>0.88339449699999995</v>
      </c>
      <c r="J8563" s="17">
        <v>0.11538073</v>
      </c>
      <c r="K8563" s="17">
        <v>1.2199999999999999E-3</v>
      </c>
    </row>
    <row r="8564" spans="1:11" x14ac:dyDescent="0.45">
      <c r="A8564" s="10" t="s">
        <v>77</v>
      </c>
      <c r="B8564" s="20">
        <v>0.79</v>
      </c>
      <c r="C8564" s="19">
        <v>29393</v>
      </c>
      <c r="D8564" s="19">
        <v>4524.6775989999996</v>
      </c>
      <c r="E8564" s="23">
        <v>0.52313347700000001</v>
      </c>
      <c r="F8564" s="23">
        <v>0.360905959</v>
      </c>
      <c r="G8564" s="17">
        <v>0</v>
      </c>
      <c r="H8564" s="17">
        <v>1</v>
      </c>
      <c r="I8564" s="17">
        <v>0.88719218600000005</v>
      </c>
      <c r="J8564" s="17">
        <v>0.111623182</v>
      </c>
      <c r="K8564" s="17">
        <v>1.1800000000000001E-3</v>
      </c>
    </row>
    <row r="8565" spans="1:11" x14ac:dyDescent="0.45">
      <c r="A8565" s="10" t="s">
        <v>77</v>
      </c>
      <c r="B8565" s="20">
        <v>0.8</v>
      </c>
      <c r="C8565" s="19">
        <v>29615</v>
      </c>
      <c r="D8565" s="19">
        <v>4642.0628079999997</v>
      </c>
      <c r="E8565" s="23">
        <v>0.53479667099999995</v>
      </c>
      <c r="F8565" s="23">
        <v>0.36846133399999997</v>
      </c>
      <c r="G8565" s="17">
        <v>0</v>
      </c>
      <c r="H8565" s="17">
        <v>1</v>
      </c>
      <c r="I8565" s="17">
        <v>0.88917994899999997</v>
      </c>
      <c r="J8565" s="17">
        <v>0.109657251</v>
      </c>
      <c r="K8565" s="17">
        <v>1.16E-3</v>
      </c>
    </row>
    <row r="8566" spans="1:11" x14ac:dyDescent="0.45">
      <c r="A8566" s="10" t="s">
        <v>77</v>
      </c>
      <c r="B8566" s="20">
        <v>0.80100000000000005</v>
      </c>
      <c r="C8566" s="19">
        <v>29653</v>
      </c>
      <c r="D8566" s="19">
        <v>4662.4216109999998</v>
      </c>
      <c r="E8566" s="23">
        <v>0.53667974399999996</v>
      </c>
      <c r="F8566" s="23">
        <v>0.36972493000000001</v>
      </c>
      <c r="G8566" s="17">
        <v>0</v>
      </c>
      <c r="H8566" s="17">
        <v>1</v>
      </c>
      <c r="I8566" s="17">
        <v>0.889526865</v>
      </c>
      <c r="J8566" s="17">
        <v>0.10931405900000001</v>
      </c>
      <c r="K8566" s="17">
        <v>1.16E-3</v>
      </c>
    </row>
    <row r="8567" spans="1:11" x14ac:dyDescent="0.45">
      <c r="A8567" s="10" t="s">
        <v>77</v>
      </c>
      <c r="B8567" s="20">
        <v>0.80200000000000005</v>
      </c>
      <c r="C8567" s="19">
        <v>29690</v>
      </c>
      <c r="D8567" s="19">
        <v>4682.3068670000002</v>
      </c>
      <c r="E8567" s="23">
        <v>0.53832491299999996</v>
      </c>
      <c r="F8567" s="23">
        <v>0.37070272999999998</v>
      </c>
      <c r="G8567" s="17">
        <v>0</v>
      </c>
      <c r="H8567" s="17">
        <v>1</v>
      </c>
      <c r="I8567" s="17">
        <v>0.88990096699999999</v>
      </c>
      <c r="J8567" s="17">
        <v>0.10894388200000001</v>
      </c>
      <c r="K8567" s="17">
        <v>1.16E-3</v>
      </c>
    </row>
    <row r="8568" spans="1:11" x14ac:dyDescent="0.45">
      <c r="A8568" s="10" t="s">
        <v>77</v>
      </c>
      <c r="B8568" s="20">
        <v>0.80300000000000005</v>
      </c>
      <c r="C8568" s="19">
        <v>29726</v>
      </c>
      <c r="D8568" s="19">
        <v>4701.7592130000003</v>
      </c>
      <c r="E8568" s="23">
        <v>0.54139792899999994</v>
      </c>
      <c r="F8568" s="23">
        <v>0.37233110000000003</v>
      </c>
      <c r="G8568" s="17">
        <v>0</v>
      </c>
      <c r="H8568" s="17">
        <v>1</v>
      </c>
      <c r="I8568" s="17">
        <v>0.890200408</v>
      </c>
      <c r="J8568" s="17">
        <v>0.108647728</v>
      </c>
      <c r="K8568" s="17">
        <v>1.15E-3</v>
      </c>
    </row>
    <row r="8569" spans="1:11" x14ac:dyDescent="0.45">
      <c r="A8569" s="10" t="s">
        <v>77</v>
      </c>
      <c r="B8569" s="20">
        <v>0.80400000000000005</v>
      </c>
      <c r="C8569" s="19">
        <v>29757</v>
      </c>
      <c r="D8569" s="19">
        <v>4718.5816349999996</v>
      </c>
      <c r="E8569" s="23">
        <v>0.54504091899999996</v>
      </c>
      <c r="F8569" s="23">
        <v>0.37355397200000001</v>
      </c>
      <c r="G8569" s="17">
        <v>0</v>
      </c>
      <c r="H8569" s="17">
        <v>1</v>
      </c>
      <c r="I8569" s="17">
        <v>0.89048436500000006</v>
      </c>
      <c r="J8569" s="17">
        <v>0.108366901</v>
      </c>
      <c r="K8569" s="17">
        <v>1.15E-3</v>
      </c>
    </row>
    <row r="8570" spans="1:11" x14ac:dyDescent="0.45">
      <c r="A8570" s="10" t="s">
        <v>77</v>
      </c>
      <c r="B8570" s="20">
        <v>0.80500000000000005</v>
      </c>
      <c r="C8570" s="19">
        <v>29801</v>
      </c>
      <c r="D8570" s="19">
        <v>4742.6254710000003</v>
      </c>
      <c r="E8570" s="23">
        <v>0.54827718299999995</v>
      </c>
      <c r="F8570" s="23">
        <v>0.37475175700000002</v>
      </c>
      <c r="G8570" s="17">
        <v>0</v>
      </c>
      <c r="H8570" s="17">
        <v>1</v>
      </c>
      <c r="I8570" s="17">
        <v>0.890474137</v>
      </c>
      <c r="J8570" s="17">
        <v>0.108381174</v>
      </c>
      <c r="K8570" s="17">
        <v>1.14E-3</v>
      </c>
    </row>
    <row r="8571" spans="1:11" x14ac:dyDescent="0.45">
      <c r="A8571" s="10" t="s">
        <v>77</v>
      </c>
      <c r="B8571" s="20">
        <v>0.80600000000000005</v>
      </c>
      <c r="C8571" s="19">
        <v>29838</v>
      </c>
      <c r="D8571" s="19">
        <v>4762.9936209999996</v>
      </c>
      <c r="E8571" s="23">
        <v>0.55183362599999997</v>
      </c>
      <c r="F8571" s="23">
        <v>0.37624083400000002</v>
      </c>
      <c r="G8571" s="17">
        <v>0</v>
      </c>
      <c r="H8571" s="17">
        <v>1</v>
      </c>
      <c r="I8571" s="17">
        <v>0.89070765600000001</v>
      </c>
      <c r="J8571" s="17">
        <v>0.10815023999999999</v>
      </c>
      <c r="K8571" s="17">
        <v>1.14E-3</v>
      </c>
    </row>
    <row r="8572" spans="1:11" x14ac:dyDescent="0.45">
      <c r="A8572" s="10" t="s">
        <v>77</v>
      </c>
      <c r="B8572" s="20">
        <v>0.80700000000000005</v>
      </c>
      <c r="C8572" s="19">
        <v>29874</v>
      </c>
      <c r="D8572" s="19">
        <v>4782.9046639999997</v>
      </c>
      <c r="E8572" s="23">
        <v>0.55439503499999998</v>
      </c>
      <c r="F8572" s="23">
        <v>0.37754962800000003</v>
      </c>
      <c r="G8572" s="17">
        <v>0</v>
      </c>
      <c r="H8572" s="17">
        <v>1</v>
      </c>
      <c r="I8572" s="17">
        <v>0.89105704500000005</v>
      </c>
      <c r="J8572" s="17">
        <v>0.107804502</v>
      </c>
      <c r="K8572" s="17">
        <v>1.14E-3</v>
      </c>
    </row>
    <row r="8573" spans="1:11" x14ac:dyDescent="0.45">
      <c r="A8573" s="10" t="s">
        <v>77</v>
      </c>
      <c r="B8573" s="20">
        <v>0.80800000000000005</v>
      </c>
      <c r="C8573" s="19">
        <v>29909</v>
      </c>
      <c r="D8573" s="19">
        <v>4802.3672029999998</v>
      </c>
      <c r="E8573" s="23">
        <v>0.55737239500000002</v>
      </c>
      <c r="F8573" s="23">
        <v>0.37885776799999998</v>
      </c>
      <c r="G8573" s="17">
        <v>0</v>
      </c>
      <c r="H8573" s="17">
        <v>1</v>
      </c>
      <c r="I8573" s="17">
        <v>0.89140566200000004</v>
      </c>
      <c r="J8573" s="17">
        <v>0.107459528</v>
      </c>
      <c r="K8573" s="17">
        <v>1.1299999999999999E-3</v>
      </c>
    </row>
    <row r="8574" spans="1:11" x14ac:dyDescent="0.45">
      <c r="A8574" s="10" t="s">
        <v>77</v>
      </c>
      <c r="B8574" s="20">
        <v>0.80900000000000005</v>
      </c>
      <c r="C8574" s="19">
        <v>29946</v>
      </c>
      <c r="D8574" s="19">
        <v>4823.0566399999998</v>
      </c>
      <c r="E8574" s="23">
        <v>0.56008598899999995</v>
      </c>
      <c r="F8574" s="23">
        <v>0.37993503699999998</v>
      </c>
      <c r="G8574" s="17">
        <v>0</v>
      </c>
      <c r="H8574" s="17">
        <v>1</v>
      </c>
      <c r="I8574" s="17">
        <v>0.89159658100000005</v>
      </c>
      <c r="J8574" s="17">
        <v>0.10727161</v>
      </c>
      <c r="K8574" s="17">
        <v>1.1299999999999999E-3</v>
      </c>
    </row>
    <row r="8575" spans="1:11" x14ac:dyDescent="0.45">
      <c r="A8575" s="10" t="s">
        <v>77</v>
      </c>
      <c r="B8575" s="20">
        <v>0.81</v>
      </c>
      <c r="C8575" s="19">
        <v>29974</v>
      </c>
      <c r="D8575" s="19">
        <v>4838.7607760000001</v>
      </c>
      <c r="E8575" s="23">
        <v>0.56126937600000004</v>
      </c>
      <c r="F8575" s="23">
        <v>0.38148680299999999</v>
      </c>
      <c r="G8575" s="17">
        <v>0</v>
      </c>
      <c r="H8575" s="17">
        <v>1</v>
      </c>
      <c r="I8575" s="17">
        <v>0.891785202</v>
      </c>
      <c r="J8575" s="17">
        <v>0.10708495799999999</v>
      </c>
      <c r="K8575" s="17">
        <v>1.1299999999999999E-3</v>
      </c>
    </row>
    <row r="8576" spans="1:11" x14ac:dyDescent="0.45">
      <c r="A8576" s="10" t="s">
        <v>77</v>
      </c>
      <c r="B8576" s="20">
        <v>0.81100000000000005</v>
      </c>
      <c r="C8576" s="19">
        <v>30023</v>
      </c>
      <c r="D8576" s="19">
        <v>4866.3325930000001</v>
      </c>
      <c r="E8576" s="23">
        <v>0.56414077299999998</v>
      </c>
      <c r="F8576" s="23">
        <v>0.38262479999999999</v>
      </c>
      <c r="G8576" s="17">
        <v>0</v>
      </c>
      <c r="H8576" s="17">
        <v>1</v>
      </c>
      <c r="I8576" s="17">
        <v>0.89228293800000003</v>
      </c>
      <c r="J8576" s="17">
        <v>0.10659249799999999</v>
      </c>
      <c r="K8576" s="17">
        <v>1.1199999999999999E-3</v>
      </c>
    </row>
    <row r="8577" spans="1:11" x14ac:dyDescent="0.45">
      <c r="A8577" s="10" t="s">
        <v>77</v>
      </c>
      <c r="B8577" s="20">
        <v>0.81200000000000006</v>
      </c>
      <c r="C8577" s="19">
        <v>30056</v>
      </c>
      <c r="D8577" s="19">
        <v>4884.9736469999998</v>
      </c>
      <c r="E8577" s="23">
        <v>0.56566191200000004</v>
      </c>
      <c r="F8577" s="23">
        <v>0.384267095</v>
      </c>
      <c r="G8577" s="17">
        <v>0</v>
      </c>
      <c r="H8577" s="17">
        <v>1</v>
      </c>
      <c r="I8577" s="17">
        <v>0.89260993600000005</v>
      </c>
      <c r="J8577" s="17">
        <v>0.10626891400000001</v>
      </c>
      <c r="K8577" s="17">
        <v>1.1199999999999999E-3</v>
      </c>
    </row>
    <row r="8578" spans="1:11" x14ac:dyDescent="0.45">
      <c r="A8578" s="10" t="s">
        <v>77</v>
      </c>
      <c r="B8578" s="20">
        <v>0.81299999999999994</v>
      </c>
      <c r="C8578" s="19">
        <v>30096</v>
      </c>
      <c r="D8578" s="19">
        <v>4907.648252</v>
      </c>
      <c r="E8578" s="23">
        <v>0.56828236700000001</v>
      </c>
      <c r="F8578" s="23">
        <v>0.38551514199999998</v>
      </c>
      <c r="G8578" s="17">
        <v>0</v>
      </c>
      <c r="H8578" s="17">
        <v>1</v>
      </c>
      <c r="I8578" s="17">
        <v>0.89303823999999998</v>
      </c>
      <c r="J8578" s="17">
        <v>0.10584508099999999</v>
      </c>
      <c r="K8578" s="17">
        <v>1.1199999999999999E-3</v>
      </c>
    </row>
    <row r="8579" spans="1:11" x14ac:dyDescent="0.45">
      <c r="A8579" s="10" t="s">
        <v>77</v>
      </c>
      <c r="B8579" s="20">
        <v>0.81399999999999995</v>
      </c>
      <c r="C8579" s="19">
        <v>30132</v>
      </c>
      <c r="D8579" s="19">
        <v>4928.2152839999999</v>
      </c>
      <c r="E8579" s="23">
        <v>0.57385150500000004</v>
      </c>
      <c r="F8579" s="23">
        <v>0.38696954900000002</v>
      </c>
      <c r="G8579" s="17">
        <v>0</v>
      </c>
      <c r="H8579" s="17">
        <v>1</v>
      </c>
      <c r="I8579" s="17">
        <v>0.89339445699999998</v>
      </c>
      <c r="J8579" s="17">
        <v>0.105492816</v>
      </c>
      <c r="K8579" s="17">
        <v>1.1100000000000001E-3</v>
      </c>
    </row>
    <row r="8580" spans="1:11" x14ac:dyDescent="0.45">
      <c r="A8580" s="10" t="s">
        <v>77</v>
      </c>
      <c r="B8580" s="20">
        <v>0.81499999999999995</v>
      </c>
      <c r="C8580" s="19">
        <v>30168</v>
      </c>
      <c r="D8580" s="19">
        <v>4948.9172719999997</v>
      </c>
      <c r="E8580" s="23">
        <v>0.57636308800000002</v>
      </c>
      <c r="F8580" s="23">
        <v>0.38813677600000002</v>
      </c>
      <c r="G8580" s="17">
        <v>0</v>
      </c>
      <c r="H8580" s="17">
        <v>1</v>
      </c>
      <c r="I8580" s="17">
        <v>0.89367415699999997</v>
      </c>
      <c r="J8580" s="17">
        <v>0.105216035</v>
      </c>
      <c r="K8580" s="17">
        <v>1.1100000000000001E-3</v>
      </c>
    </row>
    <row r="8581" spans="1:11" x14ac:dyDescent="0.45">
      <c r="A8581" s="10" t="s">
        <v>77</v>
      </c>
      <c r="B8581" s="20">
        <v>0.81599999999999995</v>
      </c>
      <c r="C8581" s="19">
        <v>30208</v>
      </c>
      <c r="D8581" s="19">
        <v>4972.046574</v>
      </c>
      <c r="E8581" s="23">
        <v>0.57936130699999999</v>
      </c>
      <c r="F8581" s="23">
        <v>0.38960604399999998</v>
      </c>
      <c r="G8581" s="17">
        <v>0</v>
      </c>
      <c r="H8581" s="17">
        <v>1</v>
      </c>
      <c r="I8581" s="17">
        <v>0.89413885299999996</v>
      </c>
      <c r="J8581" s="17">
        <v>0.10475619</v>
      </c>
      <c r="K8581" s="17">
        <v>1.1000000000000001E-3</v>
      </c>
    </row>
    <row r="8582" spans="1:11" x14ac:dyDescent="0.45">
      <c r="A8582" s="10" t="s">
        <v>77</v>
      </c>
      <c r="B8582" s="20">
        <v>0.81699999999999995</v>
      </c>
      <c r="C8582" s="19">
        <v>30245</v>
      </c>
      <c r="D8582" s="19">
        <v>4993.5416210000003</v>
      </c>
      <c r="E8582" s="23">
        <v>0.58259637500000006</v>
      </c>
      <c r="F8582" s="23">
        <v>0.39111579800000001</v>
      </c>
      <c r="G8582" s="17">
        <v>0</v>
      </c>
      <c r="H8582" s="17">
        <v>1</v>
      </c>
      <c r="I8582" s="17">
        <v>0.89441467600000002</v>
      </c>
      <c r="J8582" s="17">
        <v>0.104483346</v>
      </c>
      <c r="K8582" s="17">
        <v>1.1000000000000001E-3</v>
      </c>
    </row>
    <row r="8583" spans="1:11" x14ac:dyDescent="0.45">
      <c r="A8583" s="10" t="s">
        <v>77</v>
      </c>
      <c r="B8583" s="20">
        <v>0.81799999999999995</v>
      </c>
      <c r="C8583" s="19">
        <v>30280</v>
      </c>
      <c r="D8583" s="19">
        <v>5013.9863310000001</v>
      </c>
      <c r="E8583" s="23">
        <v>0.58453372000000003</v>
      </c>
      <c r="F8583" s="23">
        <v>0.39245391200000002</v>
      </c>
      <c r="G8583" s="17">
        <v>0</v>
      </c>
      <c r="H8583" s="17">
        <v>1</v>
      </c>
      <c r="I8583" s="17">
        <v>0.89475432300000002</v>
      </c>
      <c r="J8583" s="17">
        <v>0.104147243</v>
      </c>
      <c r="K8583" s="17">
        <v>1.1000000000000001E-3</v>
      </c>
    </row>
    <row r="8584" spans="1:11" x14ac:dyDescent="0.45">
      <c r="A8584" s="10" t="s">
        <v>77</v>
      </c>
      <c r="B8584" s="20">
        <v>0.81899999999999995</v>
      </c>
      <c r="C8584" s="19">
        <v>30317</v>
      </c>
      <c r="D8584" s="19">
        <v>5035.6377039999998</v>
      </c>
      <c r="E8584" s="23">
        <v>0.58617121599999999</v>
      </c>
      <c r="F8584" s="23">
        <v>0.39389099300000002</v>
      </c>
      <c r="G8584" s="17">
        <v>0</v>
      </c>
      <c r="H8584" s="17">
        <v>1</v>
      </c>
      <c r="I8584" s="17">
        <v>0.89504313000000002</v>
      </c>
      <c r="J8584" s="17">
        <v>0.10386144999999999</v>
      </c>
      <c r="K8584" s="17">
        <v>1.1000000000000001E-3</v>
      </c>
    </row>
    <row r="8585" spans="1:11" x14ac:dyDescent="0.45">
      <c r="A8585" s="10" t="s">
        <v>77</v>
      </c>
      <c r="B8585" s="20">
        <v>0.82</v>
      </c>
      <c r="C8585" s="19">
        <v>30353</v>
      </c>
      <c r="D8585" s="19">
        <v>5056.8094760000004</v>
      </c>
      <c r="E8585" s="23">
        <v>0.589995147</v>
      </c>
      <c r="F8585" s="23">
        <v>0.39509881099999999</v>
      </c>
      <c r="G8585" s="17">
        <v>0</v>
      </c>
      <c r="H8585" s="17">
        <v>1</v>
      </c>
      <c r="I8585" s="17">
        <v>0.89532067100000001</v>
      </c>
      <c r="J8585" s="17">
        <v>0.103586806</v>
      </c>
      <c r="K8585" s="17">
        <v>1.09E-3</v>
      </c>
    </row>
    <row r="8586" spans="1:11" x14ac:dyDescent="0.45">
      <c r="A8586" s="10" t="s">
        <v>77</v>
      </c>
      <c r="B8586" s="20">
        <v>0.82099999999999995</v>
      </c>
      <c r="C8586" s="19">
        <v>30389</v>
      </c>
      <c r="D8586" s="19">
        <v>5078.1460070000003</v>
      </c>
      <c r="E8586" s="23">
        <v>0.59446282900000003</v>
      </c>
      <c r="F8586" s="23">
        <v>0.396720715</v>
      </c>
      <c r="G8586" s="17">
        <v>0</v>
      </c>
      <c r="H8586" s="17">
        <v>1</v>
      </c>
      <c r="I8586" s="17">
        <v>0.89566199899999999</v>
      </c>
      <c r="J8586" s="17">
        <v>0.103249041</v>
      </c>
      <c r="K8586" s="17">
        <v>1.09E-3</v>
      </c>
    </row>
    <row r="8587" spans="1:11" x14ac:dyDescent="0.45">
      <c r="A8587" s="10" t="s">
        <v>77</v>
      </c>
      <c r="B8587" s="20">
        <v>0.82199999999999995</v>
      </c>
      <c r="C8587" s="19">
        <v>30430</v>
      </c>
      <c r="D8587" s="19">
        <v>5102.5433009999997</v>
      </c>
      <c r="E8587" s="23">
        <v>0.59540850599999995</v>
      </c>
      <c r="F8587" s="23">
        <v>0.39780271699999997</v>
      </c>
      <c r="G8587" s="17">
        <v>0</v>
      </c>
      <c r="H8587" s="17">
        <v>1</v>
      </c>
      <c r="I8587" s="17">
        <v>0.89606422799999996</v>
      </c>
      <c r="J8587" s="17">
        <v>0.10285100899999999</v>
      </c>
      <c r="K8587" s="17">
        <v>1.08E-3</v>
      </c>
    </row>
    <row r="8588" spans="1:11" x14ac:dyDescent="0.45">
      <c r="A8588" s="10" t="s">
        <v>77</v>
      </c>
      <c r="B8588" s="20">
        <v>0.82299999999999995</v>
      </c>
      <c r="C8588" s="19">
        <v>30467</v>
      </c>
      <c r="D8588" s="19">
        <v>5124.6402120000002</v>
      </c>
      <c r="E8588" s="23">
        <v>0.59865227399999998</v>
      </c>
      <c r="F8588" s="23">
        <v>0.39950656600000001</v>
      </c>
      <c r="G8588" s="17">
        <v>0</v>
      </c>
      <c r="H8588" s="17">
        <v>1</v>
      </c>
      <c r="I8588" s="17">
        <v>0.89632160599999999</v>
      </c>
      <c r="J8588" s="17">
        <v>0.102596749</v>
      </c>
      <c r="K8588" s="17">
        <v>1.08E-3</v>
      </c>
    </row>
    <row r="8589" spans="1:11" x14ac:dyDescent="0.45">
      <c r="A8589" s="10" t="s">
        <v>77</v>
      </c>
      <c r="B8589" s="20">
        <v>0.82399999999999995</v>
      </c>
      <c r="C8589" s="19">
        <v>30500</v>
      </c>
      <c r="D8589" s="19">
        <v>5144.4743939999998</v>
      </c>
      <c r="E8589" s="23">
        <v>0.60284497800000003</v>
      </c>
      <c r="F8589" s="23">
        <v>0.40104055300000002</v>
      </c>
      <c r="G8589" s="17">
        <v>0</v>
      </c>
      <c r="H8589" s="17">
        <v>1</v>
      </c>
      <c r="I8589" s="17">
        <v>0.89651165600000005</v>
      </c>
      <c r="J8589" s="17">
        <v>0.102408914</v>
      </c>
      <c r="K8589" s="17">
        <v>1.08E-3</v>
      </c>
    </row>
    <row r="8590" spans="1:11" x14ac:dyDescent="0.45">
      <c r="A8590" s="10" t="s">
        <v>77</v>
      </c>
      <c r="B8590" s="20">
        <v>0.82499999999999996</v>
      </c>
      <c r="C8590" s="19">
        <v>30540</v>
      </c>
      <c r="D8590" s="19">
        <v>5168.6521229999998</v>
      </c>
      <c r="E8590" s="23">
        <v>0.60671695199999998</v>
      </c>
      <c r="F8590" s="23">
        <v>0.40241197400000001</v>
      </c>
      <c r="G8590" s="17">
        <v>0</v>
      </c>
      <c r="H8590" s="17">
        <v>1</v>
      </c>
      <c r="I8590" s="17">
        <v>0.89690911699999998</v>
      </c>
      <c r="J8590" s="17">
        <v>0.102016025</v>
      </c>
      <c r="K8590" s="17">
        <v>1.07E-3</v>
      </c>
    </row>
    <row r="8591" spans="1:11" x14ac:dyDescent="0.45">
      <c r="A8591" s="10" t="s">
        <v>77</v>
      </c>
      <c r="B8591" s="20">
        <v>0.82599999999999996</v>
      </c>
      <c r="C8591" s="19">
        <v>30578</v>
      </c>
      <c r="D8591" s="19">
        <v>5191.7946449999999</v>
      </c>
      <c r="E8591" s="23">
        <v>0.61174124399999996</v>
      </c>
      <c r="F8591" s="23">
        <v>0.40401195699999998</v>
      </c>
      <c r="G8591" s="17">
        <v>0</v>
      </c>
      <c r="H8591" s="17">
        <v>1</v>
      </c>
      <c r="I8591" s="17">
        <v>0.897150648</v>
      </c>
      <c r="J8591" s="17">
        <v>0.10177786799999999</v>
      </c>
      <c r="K8591" s="17">
        <v>1.07E-3</v>
      </c>
    </row>
    <row r="8592" spans="1:11" x14ac:dyDescent="0.45">
      <c r="A8592" s="10" t="s">
        <v>77</v>
      </c>
      <c r="B8592" s="20">
        <v>0.82699999999999996</v>
      </c>
      <c r="C8592" s="19">
        <v>30615</v>
      </c>
      <c r="D8592" s="19">
        <v>5214.503925</v>
      </c>
      <c r="E8592" s="23">
        <v>0.61560566699999997</v>
      </c>
      <c r="F8592" s="23">
        <v>0.40543519300000003</v>
      </c>
      <c r="G8592" s="17">
        <v>0</v>
      </c>
      <c r="H8592" s="17">
        <v>1</v>
      </c>
      <c r="I8592" s="17">
        <v>0.89739451000000003</v>
      </c>
      <c r="J8592" s="17">
        <v>0.10153661999999999</v>
      </c>
      <c r="K8592" s="17">
        <v>1.07E-3</v>
      </c>
    </row>
    <row r="8593" spans="1:11" x14ac:dyDescent="0.45">
      <c r="A8593" s="10" t="s">
        <v>77</v>
      </c>
      <c r="B8593" s="20">
        <v>0.82799999999999996</v>
      </c>
      <c r="C8593" s="19">
        <v>30646</v>
      </c>
      <c r="D8593" s="19">
        <v>5233.6250369999998</v>
      </c>
      <c r="E8593" s="23">
        <v>0.61831721900000003</v>
      </c>
      <c r="F8593" s="23">
        <v>0.40686655399999999</v>
      </c>
      <c r="G8593" s="17">
        <v>0</v>
      </c>
      <c r="H8593" s="17">
        <v>1</v>
      </c>
      <c r="I8593" s="17">
        <v>0.89771169699999998</v>
      </c>
      <c r="J8593" s="17">
        <v>0.10122273699999999</v>
      </c>
      <c r="K8593" s="17">
        <v>1.07E-3</v>
      </c>
    </row>
    <row r="8594" spans="1:11" x14ac:dyDescent="0.45">
      <c r="A8594" s="10" t="s">
        <v>77</v>
      </c>
      <c r="B8594" s="20">
        <v>0.82899999999999996</v>
      </c>
      <c r="C8594" s="19">
        <v>30689</v>
      </c>
      <c r="D8594" s="19">
        <v>5260.2831740000001</v>
      </c>
      <c r="E8594" s="23">
        <v>0.62147548500000005</v>
      </c>
      <c r="F8594" s="23">
        <v>0.40835777600000001</v>
      </c>
      <c r="G8594" s="17">
        <v>0</v>
      </c>
      <c r="H8594" s="17">
        <v>1</v>
      </c>
      <c r="I8594" s="17">
        <v>0.89803440499999998</v>
      </c>
      <c r="J8594" s="17">
        <v>0.100903391</v>
      </c>
      <c r="K8594" s="17">
        <v>1.06E-3</v>
      </c>
    </row>
    <row r="8595" spans="1:11" x14ac:dyDescent="0.45">
      <c r="A8595" s="10" t="s">
        <v>77</v>
      </c>
      <c r="B8595" s="20">
        <v>0.83</v>
      </c>
      <c r="C8595" s="19">
        <v>30725</v>
      </c>
      <c r="D8595" s="19">
        <v>5282.7065380000004</v>
      </c>
      <c r="E8595" s="23">
        <v>0.62430376399999998</v>
      </c>
      <c r="F8595" s="23">
        <v>0.40997144600000002</v>
      </c>
      <c r="G8595" s="17">
        <v>0</v>
      </c>
      <c r="H8595" s="17">
        <v>1</v>
      </c>
      <c r="I8595" s="17">
        <v>0.89831876700000002</v>
      </c>
      <c r="J8595" s="17">
        <v>0.10062199099999999</v>
      </c>
      <c r="K8595" s="17">
        <v>1.06E-3</v>
      </c>
    </row>
    <row r="8596" spans="1:11" x14ac:dyDescent="0.45">
      <c r="A8596" s="10" t="s">
        <v>77</v>
      </c>
      <c r="B8596" s="20">
        <v>0.83099999999999996</v>
      </c>
      <c r="C8596" s="19">
        <v>30760</v>
      </c>
      <c r="D8596" s="19">
        <v>5304.598704</v>
      </c>
      <c r="E8596" s="23">
        <v>0.62675994199999996</v>
      </c>
      <c r="F8596" s="23">
        <v>0.41141660000000002</v>
      </c>
      <c r="G8596" s="17">
        <v>0</v>
      </c>
      <c r="H8596" s="17">
        <v>1</v>
      </c>
      <c r="I8596" s="17">
        <v>0.89851050700000001</v>
      </c>
      <c r="J8596" s="17">
        <v>0.100432249</v>
      </c>
      <c r="K8596" s="17">
        <v>1.06E-3</v>
      </c>
    </row>
    <row r="8597" spans="1:11" x14ac:dyDescent="0.45">
      <c r="A8597" s="10" t="s">
        <v>77</v>
      </c>
      <c r="B8597" s="20">
        <v>0.83199999999999996</v>
      </c>
      <c r="C8597" s="19">
        <v>30799</v>
      </c>
      <c r="D8597" s="19">
        <v>5329.0962799999998</v>
      </c>
      <c r="E8597" s="23">
        <v>0.62895096699999997</v>
      </c>
      <c r="F8597" s="23">
        <v>0.41269584599999998</v>
      </c>
      <c r="G8597" s="17">
        <v>0</v>
      </c>
      <c r="H8597" s="17">
        <v>1</v>
      </c>
      <c r="I8597" s="17">
        <v>0.89890413599999996</v>
      </c>
      <c r="J8597" s="17">
        <v>0.10004272</v>
      </c>
      <c r="K8597" s="17">
        <v>1.0499999999999999E-3</v>
      </c>
    </row>
    <row r="8598" spans="1:11" x14ac:dyDescent="0.45">
      <c r="A8598" s="10" t="s">
        <v>77</v>
      </c>
      <c r="B8598" s="20">
        <v>0.83299999999999996</v>
      </c>
      <c r="C8598" s="19">
        <v>30836</v>
      </c>
      <c r="D8598" s="19">
        <v>5352.4085400000004</v>
      </c>
      <c r="E8598" s="23">
        <v>0.63184539200000001</v>
      </c>
      <c r="F8598" s="23">
        <v>0.41450981100000001</v>
      </c>
      <c r="G8598" s="17">
        <v>0</v>
      </c>
      <c r="H8598" s="17">
        <v>1</v>
      </c>
      <c r="I8598" s="17">
        <v>0.89920738</v>
      </c>
      <c r="J8598" s="17">
        <v>9.9699999999999997E-2</v>
      </c>
      <c r="K8598" s="17">
        <v>1.0499999999999999E-3</v>
      </c>
    </row>
    <row r="8599" spans="1:11" x14ac:dyDescent="0.45">
      <c r="A8599" s="10" t="s">
        <v>77</v>
      </c>
      <c r="B8599" s="20">
        <v>0.83399999999999996</v>
      </c>
      <c r="C8599" s="19">
        <v>30868</v>
      </c>
      <c r="D8599" s="19">
        <v>5372.67616</v>
      </c>
      <c r="E8599" s="23">
        <v>0.63439340899999996</v>
      </c>
      <c r="F8599" s="23">
        <v>0.41612893200000001</v>
      </c>
      <c r="G8599" s="17">
        <v>0</v>
      </c>
      <c r="H8599" s="17">
        <v>1</v>
      </c>
      <c r="I8599" s="17">
        <v>0.89955345799999997</v>
      </c>
      <c r="J8599" s="17">
        <v>9.9400000000000002E-2</v>
      </c>
      <c r="K8599" s="17">
        <v>1.0499999999999999E-3</v>
      </c>
    </row>
    <row r="8600" spans="1:11" x14ac:dyDescent="0.45">
      <c r="A8600" s="10" t="s">
        <v>77</v>
      </c>
      <c r="B8600" s="20">
        <v>0.83499999999999996</v>
      </c>
      <c r="C8600" s="19">
        <v>30910</v>
      </c>
      <c r="D8600" s="19">
        <v>5399.3534229999996</v>
      </c>
      <c r="E8600" s="23">
        <v>0.63643126999999999</v>
      </c>
      <c r="F8600" s="23">
        <v>0.417285191</v>
      </c>
      <c r="G8600" s="17">
        <v>0</v>
      </c>
      <c r="H8600" s="17">
        <v>1</v>
      </c>
      <c r="I8600" s="17">
        <v>0.90006011399999997</v>
      </c>
      <c r="J8600" s="17">
        <v>9.8900000000000002E-2</v>
      </c>
      <c r="K8600" s="17">
        <v>1.0399999999999999E-3</v>
      </c>
    </row>
    <row r="8601" spans="1:11" x14ac:dyDescent="0.45">
      <c r="A8601" s="10" t="s">
        <v>77</v>
      </c>
      <c r="B8601" s="20">
        <v>0.83599999999999997</v>
      </c>
      <c r="C8601" s="19">
        <v>30948</v>
      </c>
      <c r="D8601" s="19">
        <v>5423.6455480000004</v>
      </c>
      <c r="E8601" s="23">
        <v>0.64010344600000002</v>
      </c>
      <c r="F8601" s="23">
        <v>0.41922259299999998</v>
      </c>
      <c r="G8601" s="17">
        <v>0</v>
      </c>
      <c r="H8601" s="17">
        <v>1</v>
      </c>
      <c r="I8601" s="17">
        <v>0.90038059500000001</v>
      </c>
      <c r="J8601" s="17">
        <v>9.8599999999999993E-2</v>
      </c>
      <c r="K8601" s="17">
        <v>1.0399999999999999E-3</v>
      </c>
    </row>
    <row r="8602" spans="1:11" x14ac:dyDescent="0.45">
      <c r="A8602" s="10" t="s">
        <v>77</v>
      </c>
      <c r="B8602" s="20">
        <v>0.83699999999999997</v>
      </c>
      <c r="C8602" s="19">
        <v>30984</v>
      </c>
      <c r="D8602" s="19">
        <v>5446.7322219999996</v>
      </c>
      <c r="E8602" s="23">
        <v>0.64193900699999995</v>
      </c>
      <c r="F8602" s="23">
        <v>0.42067151200000003</v>
      </c>
      <c r="G8602" s="17">
        <v>0</v>
      </c>
      <c r="H8602" s="17">
        <v>1</v>
      </c>
      <c r="I8602" s="17">
        <v>0.90062203799999996</v>
      </c>
      <c r="J8602" s="17">
        <v>9.8299999999999998E-2</v>
      </c>
      <c r="K8602" s="17">
        <v>1.0399999999999999E-3</v>
      </c>
    </row>
    <row r="8603" spans="1:11" x14ac:dyDescent="0.45">
      <c r="A8603" s="10" t="s">
        <v>77</v>
      </c>
      <c r="B8603" s="20">
        <v>0.83799999999999997</v>
      </c>
      <c r="C8603" s="19">
        <v>31022</v>
      </c>
      <c r="D8603" s="19">
        <v>5471.1606670000001</v>
      </c>
      <c r="E8603" s="23">
        <v>0.64428960999999996</v>
      </c>
      <c r="F8603" s="23">
        <v>0.42234433300000002</v>
      </c>
      <c r="G8603" s="17">
        <v>0</v>
      </c>
      <c r="H8603" s="17">
        <v>1</v>
      </c>
      <c r="I8603" s="17">
        <v>0.90093004499999996</v>
      </c>
      <c r="J8603" s="17">
        <v>9.8000000000000004E-2</v>
      </c>
      <c r="K8603" s="17">
        <v>1.0300000000000001E-3</v>
      </c>
    </row>
    <row r="8604" spans="1:11" x14ac:dyDescent="0.45">
      <c r="A8604" s="10" t="s">
        <v>77</v>
      </c>
      <c r="B8604" s="20">
        <v>0.83899999999999997</v>
      </c>
      <c r="C8604" s="19">
        <v>31058</v>
      </c>
      <c r="D8604" s="19">
        <v>5494.4239879999996</v>
      </c>
      <c r="E8604" s="23">
        <v>0.64748379</v>
      </c>
      <c r="F8604" s="23">
        <v>0.423924413</v>
      </c>
      <c r="G8604" s="17">
        <v>0</v>
      </c>
      <c r="H8604" s="17">
        <v>1</v>
      </c>
      <c r="I8604" s="17">
        <v>0.90122729199999996</v>
      </c>
      <c r="J8604" s="17">
        <v>9.7699999999999995E-2</v>
      </c>
      <c r="K8604" s="17">
        <v>1.0300000000000001E-3</v>
      </c>
    </row>
    <row r="8605" spans="1:11" x14ac:dyDescent="0.45">
      <c r="A8605" s="10" t="s">
        <v>77</v>
      </c>
      <c r="B8605" s="20">
        <v>0.84</v>
      </c>
      <c r="C8605" s="19">
        <v>31095</v>
      </c>
      <c r="D8605" s="19">
        <v>5518.449482</v>
      </c>
      <c r="E8605" s="23">
        <v>0.65090629</v>
      </c>
      <c r="F8605" s="23">
        <v>0.42552136200000001</v>
      </c>
      <c r="G8605" s="17">
        <v>0</v>
      </c>
      <c r="H8605" s="17">
        <v>1</v>
      </c>
      <c r="I8605" s="17">
        <v>0.90117223300000004</v>
      </c>
      <c r="J8605" s="17">
        <v>9.7799999999999998E-2</v>
      </c>
      <c r="K8605" s="17">
        <v>1.0300000000000001E-3</v>
      </c>
    </row>
    <row r="8606" spans="1:11" x14ac:dyDescent="0.45">
      <c r="A8606" s="10" t="s">
        <v>77</v>
      </c>
      <c r="B8606" s="20">
        <v>0.84099999999999997</v>
      </c>
      <c r="C8606" s="19">
        <v>31126</v>
      </c>
      <c r="D8606" s="19">
        <v>5538.7021729999997</v>
      </c>
      <c r="E8606" s="23">
        <v>0.65504756799999997</v>
      </c>
      <c r="F8606" s="23">
        <v>0.42696854899999998</v>
      </c>
      <c r="G8606" s="17">
        <v>0</v>
      </c>
      <c r="H8606" s="17">
        <v>1</v>
      </c>
      <c r="I8606" s="17">
        <v>0.90142032599999999</v>
      </c>
      <c r="J8606" s="17">
        <v>9.7600000000000006E-2</v>
      </c>
      <c r="K8606" s="17">
        <v>1.0200000000000001E-3</v>
      </c>
    </row>
    <row r="8607" spans="1:11" x14ac:dyDescent="0.45">
      <c r="A8607" s="10" t="s">
        <v>77</v>
      </c>
      <c r="B8607" s="20">
        <v>0.84199999999999997</v>
      </c>
      <c r="C8607" s="19">
        <v>31169</v>
      </c>
      <c r="D8607" s="19">
        <v>5566.9886900000001</v>
      </c>
      <c r="E8607" s="23">
        <v>0.66087050599999997</v>
      </c>
      <c r="F8607" s="23">
        <v>0.428302444</v>
      </c>
      <c r="G8607" s="17">
        <v>0</v>
      </c>
      <c r="H8607" s="17">
        <v>1</v>
      </c>
      <c r="I8607" s="17">
        <v>0.90181227600000002</v>
      </c>
      <c r="J8607" s="17">
        <v>9.7199999999999995E-2</v>
      </c>
      <c r="K8607" s="17">
        <v>1.0200000000000001E-3</v>
      </c>
    </row>
    <row r="8608" spans="1:11" x14ac:dyDescent="0.45">
      <c r="A8608" s="10" t="s">
        <v>77</v>
      </c>
      <c r="B8608" s="20">
        <v>0.84299999999999997</v>
      </c>
      <c r="C8608" s="19">
        <v>31206</v>
      </c>
      <c r="D8608" s="19">
        <v>5591.4831679999998</v>
      </c>
      <c r="E8608" s="23">
        <v>0.66295094899999996</v>
      </c>
      <c r="F8608" s="23">
        <v>0.43023128799999999</v>
      </c>
      <c r="G8608" s="17">
        <v>0</v>
      </c>
      <c r="H8608" s="17">
        <v>1</v>
      </c>
      <c r="I8608" s="17">
        <v>0.90206438300000003</v>
      </c>
      <c r="J8608" s="17">
        <v>9.69E-2</v>
      </c>
      <c r="K8608" s="17">
        <v>1.0200000000000001E-3</v>
      </c>
    </row>
    <row r="8609" spans="1:11" x14ac:dyDescent="0.45">
      <c r="A8609" s="10" t="s">
        <v>77</v>
      </c>
      <c r="B8609" s="20">
        <v>0.84399999999999997</v>
      </c>
      <c r="C8609" s="19">
        <v>31243</v>
      </c>
      <c r="D8609" s="19">
        <v>5616.0804779999999</v>
      </c>
      <c r="E8609" s="23">
        <v>0.66615235100000003</v>
      </c>
      <c r="F8609" s="23">
        <v>0.43188327799999998</v>
      </c>
      <c r="G8609" s="17">
        <v>0</v>
      </c>
      <c r="H8609" s="17">
        <v>1</v>
      </c>
      <c r="I8609" s="17">
        <v>0.90244294599999997</v>
      </c>
      <c r="J8609" s="17">
        <v>9.6500000000000002E-2</v>
      </c>
      <c r="K8609" s="17">
        <v>1.01E-3</v>
      </c>
    </row>
    <row r="8610" spans="1:11" x14ac:dyDescent="0.45">
      <c r="A8610" s="10" t="s">
        <v>77</v>
      </c>
      <c r="B8610" s="20">
        <v>0.84499999999999997</v>
      </c>
      <c r="C8610" s="19">
        <v>31278</v>
      </c>
      <c r="D8610" s="19">
        <v>5639.487588</v>
      </c>
      <c r="E8610" s="23">
        <v>0.67086949299999998</v>
      </c>
      <c r="F8610" s="23">
        <v>0.43344588899999997</v>
      </c>
      <c r="G8610" s="17">
        <v>0</v>
      </c>
      <c r="H8610" s="17">
        <v>1</v>
      </c>
      <c r="I8610" s="17">
        <v>0.90249048600000004</v>
      </c>
      <c r="J8610" s="17">
        <v>9.6500000000000002E-2</v>
      </c>
      <c r="K8610" s="17">
        <v>1.01E-3</v>
      </c>
    </row>
    <row r="8611" spans="1:11" x14ac:dyDescent="0.45">
      <c r="A8611" s="10" t="s">
        <v>77</v>
      </c>
      <c r="B8611" s="20">
        <v>0.84599999999999997</v>
      </c>
      <c r="C8611" s="19">
        <v>31317</v>
      </c>
      <c r="D8611" s="19">
        <v>5665.6921650000004</v>
      </c>
      <c r="E8611" s="23">
        <v>0.67323471099999999</v>
      </c>
      <c r="F8611" s="23">
        <v>0.434980743</v>
      </c>
      <c r="G8611" s="17">
        <v>0</v>
      </c>
      <c r="H8611" s="17">
        <v>1</v>
      </c>
      <c r="I8611" s="17">
        <v>0.90276517700000003</v>
      </c>
      <c r="J8611" s="17">
        <v>9.6199999999999994E-2</v>
      </c>
      <c r="K8611" s="17">
        <v>1.01E-3</v>
      </c>
    </row>
    <row r="8612" spans="1:11" x14ac:dyDescent="0.45">
      <c r="A8612" s="10" t="s">
        <v>77</v>
      </c>
      <c r="B8612" s="20">
        <v>0.84699999999999998</v>
      </c>
      <c r="C8612" s="19">
        <v>31354</v>
      </c>
      <c r="D8612" s="19">
        <v>5690.7392440000003</v>
      </c>
      <c r="E8612" s="23">
        <v>0.68003928000000002</v>
      </c>
      <c r="F8612" s="23">
        <v>0.43679952799999999</v>
      </c>
      <c r="G8612" s="17">
        <v>0</v>
      </c>
      <c r="H8612" s="17">
        <v>1</v>
      </c>
      <c r="I8612" s="17">
        <v>0.90302660000000001</v>
      </c>
      <c r="J8612" s="17">
        <v>9.6000000000000002E-2</v>
      </c>
      <c r="K8612" s="17">
        <v>1E-3</v>
      </c>
    </row>
    <row r="8613" spans="1:11" x14ac:dyDescent="0.45">
      <c r="A8613" s="10" t="s">
        <v>77</v>
      </c>
      <c r="B8613" s="20">
        <v>0.84799999999999998</v>
      </c>
      <c r="C8613" s="19">
        <v>31386</v>
      </c>
      <c r="D8613" s="19">
        <v>5712.5885470000003</v>
      </c>
      <c r="E8613" s="23">
        <v>0.68473083300000004</v>
      </c>
      <c r="F8613" s="23">
        <v>0.438458289</v>
      </c>
      <c r="G8613" s="17">
        <v>0</v>
      </c>
      <c r="H8613" s="17">
        <v>1</v>
      </c>
      <c r="I8613" s="17">
        <v>0.90322335499999995</v>
      </c>
      <c r="J8613" s="17">
        <v>9.5799999999999996E-2</v>
      </c>
      <c r="K8613" s="17">
        <v>1E-3</v>
      </c>
    </row>
    <row r="8614" spans="1:11" x14ac:dyDescent="0.45">
      <c r="A8614" s="10" t="s">
        <v>77</v>
      </c>
      <c r="B8614" s="20">
        <v>0.84899999999999998</v>
      </c>
      <c r="C8614" s="19">
        <v>31426</v>
      </c>
      <c r="D8614" s="19">
        <v>5740.0581819999998</v>
      </c>
      <c r="E8614" s="23">
        <v>0.68914846100000005</v>
      </c>
      <c r="F8614" s="23">
        <v>0.43986444699999999</v>
      </c>
      <c r="G8614" s="17">
        <v>0</v>
      </c>
      <c r="H8614" s="17">
        <v>1</v>
      </c>
      <c r="I8614" s="17">
        <v>0.90359260500000005</v>
      </c>
      <c r="J8614" s="17">
        <v>9.5399999999999999E-2</v>
      </c>
      <c r="K8614" s="17">
        <v>9.990000000000001E-4</v>
      </c>
    </row>
    <row r="8615" spans="1:11" x14ac:dyDescent="0.45">
      <c r="A8615" s="10" t="s">
        <v>77</v>
      </c>
      <c r="B8615" s="20">
        <v>0.85</v>
      </c>
      <c r="C8615" s="19">
        <v>31462</v>
      </c>
      <c r="D8615" s="19">
        <v>5764.9201190000003</v>
      </c>
      <c r="E8615" s="23">
        <v>0.69323876399999995</v>
      </c>
      <c r="F8615" s="23">
        <v>0.44186955300000003</v>
      </c>
      <c r="G8615" s="17">
        <v>0</v>
      </c>
      <c r="H8615" s="17">
        <v>1</v>
      </c>
      <c r="I8615" s="17">
        <v>0.90382300500000001</v>
      </c>
      <c r="J8615" s="17">
        <v>9.5200000000000007E-2</v>
      </c>
      <c r="K8615" s="17">
        <v>9.9599999999999992E-4</v>
      </c>
    </row>
    <row r="8616" spans="1:11" x14ac:dyDescent="0.45">
      <c r="A8616" s="10" t="s">
        <v>77</v>
      </c>
      <c r="B8616" s="20">
        <v>0.85099999999999998</v>
      </c>
      <c r="C8616" s="19">
        <v>31499</v>
      </c>
      <c r="D8616" s="19">
        <v>5790.6244489999999</v>
      </c>
      <c r="E8616" s="23">
        <v>0.69713935100000002</v>
      </c>
      <c r="F8616" s="23">
        <v>0.44352398399999998</v>
      </c>
      <c r="G8616" s="17">
        <v>0</v>
      </c>
      <c r="H8616" s="17">
        <v>1</v>
      </c>
      <c r="I8616" s="17">
        <v>0.90412430700000002</v>
      </c>
      <c r="J8616" s="17">
        <v>9.4899999999999998E-2</v>
      </c>
      <c r="K8616" s="17">
        <v>9.9299999999999996E-4</v>
      </c>
    </row>
    <row r="8617" spans="1:11" x14ac:dyDescent="0.45">
      <c r="A8617" s="10" t="s">
        <v>77</v>
      </c>
      <c r="B8617" s="20">
        <v>0.85199999999999998</v>
      </c>
      <c r="C8617" s="19">
        <v>31532</v>
      </c>
      <c r="D8617" s="19">
        <v>5813.7388540000002</v>
      </c>
      <c r="E8617" s="23">
        <v>0.70353981799999998</v>
      </c>
      <c r="F8617" s="23">
        <v>0.44532258200000002</v>
      </c>
      <c r="G8617" s="17">
        <v>0</v>
      </c>
      <c r="H8617" s="17">
        <v>1</v>
      </c>
      <c r="I8617" s="17">
        <v>0.90437283400000001</v>
      </c>
      <c r="J8617" s="17">
        <v>9.4600000000000004E-2</v>
      </c>
      <c r="K8617" s="17">
        <v>9.8999999999999999E-4</v>
      </c>
    </row>
    <row r="8618" spans="1:11" x14ac:dyDescent="0.45">
      <c r="A8618" s="10" t="s">
        <v>77</v>
      </c>
      <c r="B8618" s="20">
        <v>0.85299999999999998</v>
      </c>
      <c r="C8618" s="19">
        <v>31576</v>
      </c>
      <c r="D8618" s="19">
        <v>5844.7168069999998</v>
      </c>
      <c r="E8618" s="23">
        <v>0.70459476899999995</v>
      </c>
      <c r="F8618" s="23">
        <v>0.44691096299999999</v>
      </c>
      <c r="G8618" s="17">
        <v>0</v>
      </c>
      <c r="H8618" s="17">
        <v>1</v>
      </c>
      <c r="I8618" s="17">
        <v>0.90461429800000004</v>
      </c>
      <c r="J8618" s="17">
        <v>9.4399999999999998E-2</v>
      </c>
      <c r="K8618" s="17">
        <v>9.8700000000000003E-4</v>
      </c>
    </row>
    <row r="8619" spans="1:11" x14ac:dyDescent="0.45">
      <c r="A8619" s="10" t="s">
        <v>77</v>
      </c>
      <c r="B8619" s="20">
        <v>0.85399999999999998</v>
      </c>
      <c r="C8619" s="19">
        <v>31612</v>
      </c>
      <c r="D8619" s="19">
        <v>5870.123544</v>
      </c>
      <c r="E8619" s="23">
        <v>0.70653811799999999</v>
      </c>
      <c r="F8619" s="23">
        <v>0.44888500100000001</v>
      </c>
      <c r="G8619" s="17">
        <v>0</v>
      </c>
      <c r="H8619" s="17">
        <v>1</v>
      </c>
      <c r="I8619" s="17">
        <v>0.904847764</v>
      </c>
      <c r="J8619" s="17">
        <v>9.4200000000000006E-2</v>
      </c>
      <c r="K8619" s="17">
        <v>9.8400000000000007E-4</v>
      </c>
    </row>
    <row r="8620" spans="1:11" x14ac:dyDescent="0.45">
      <c r="A8620" s="10" t="s">
        <v>77</v>
      </c>
      <c r="B8620" s="20">
        <v>0.85499999999999998</v>
      </c>
      <c r="C8620" s="19">
        <v>31650</v>
      </c>
      <c r="D8620" s="19">
        <v>5897.0642799999996</v>
      </c>
      <c r="E8620" s="23">
        <v>0.71156671100000002</v>
      </c>
      <c r="F8620" s="23">
        <v>0.450579069</v>
      </c>
      <c r="G8620" s="17">
        <v>0</v>
      </c>
      <c r="H8620" s="17">
        <v>1</v>
      </c>
      <c r="I8620" s="17">
        <v>0.90517272999999998</v>
      </c>
      <c r="J8620" s="17">
        <v>9.3799999999999994E-2</v>
      </c>
      <c r="K8620" s="17">
        <v>9.810000000000001E-4</v>
      </c>
    </row>
    <row r="8621" spans="1:11" x14ac:dyDescent="0.45">
      <c r="A8621" s="10" t="s">
        <v>77</v>
      </c>
      <c r="B8621" s="20">
        <v>0.85599999999999998</v>
      </c>
      <c r="C8621" s="19">
        <v>31685</v>
      </c>
      <c r="D8621" s="19">
        <v>5922.0346330000002</v>
      </c>
      <c r="E8621" s="23">
        <v>0.71557620700000002</v>
      </c>
      <c r="F8621" s="23">
        <v>0.45230542099999999</v>
      </c>
      <c r="G8621" s="17">
        <v>0</v>
      </c>
      <c r="H8621" s="17">
        <v>1</v>
      </c>
      <c r="I8621" s="17">
        <v>0.90541957200000001</v>
      </c>
      <c r="J8621" s="17">
        <v>9.3600000000000003E-2</v>
      </c>
      <c r="K8621" s="17">
        <v>9.7799999999999992E-4</v>
      </c>
    </row>
    <row r="8622" spans="1:11" x14ac:dyDescent="0.45">
      <c r="A8622" s="10" t="s">
        <v>77</v>
      </c>
      <c r="B8622" s="20">
        <v>0.85699999999999998</v>
      </c>
      <c r="C8622" s="19">
        <v>31724</v>
      </c>
      <c r="D8622" s="19">
        <v>5950.1014750000004</v>
      </c>
      <c r="E8622" s="23">
        <v>0.72406443099999995</v>
      </c>
      <c r="F8622" s="23">
        <v>0.45411348499999998</v>
      </c>
      <c r="G8622" s="17">
        <v>0</v>
      </c>
      <c r="H8622" s="17">
        <v>1</v>
      </c>
      <c r="I8622" s="17">
        <v>0.90568278199999996</v>
      </c>
      <c r="J8622" s="17">
        <v>9.3299999999999994E-2</v>
      </c>
      <c r="K8622" s="17">
        <v>9.7499999999999996E-4</v>
      </c>
    </row>
    <row r="8623" spans="1:11" x14ac:dyDescent="0.45">
      <c r="A8623" s="10" t="s">
        <v>77</v>
      </c>
      <c r="B8623" s="20">
        <v>0.85799999999999998</v>
      </c>
      <c r="C8623" s="19">
        <v>31755</v>
      </c>
      <c r="D8623" s="19">
        <v>5972.6350210000001</v>
      </c>
      <c r="E8623" s="23">
        <v>0.72847494300000004</v>
      </c>
      <c r="F8623" s="23">
        <v>0.45601689000000001</v>
      </c>
      <c r="G8623" s="17">
        <v>0</v>
      </c>
      <c r="H8623" s="17">
        <v>1</v>
      </c>
      <c r="I8623" s="17">
        <v>0.90594156000000003</v>
      </c>
      <c r="J8623" s="17">
        <v>9.3100000000000002E-2</v>
      </c>
      <c r="K8623" s="17">
        <v>9.7300000000000002E-4</v>
      </c>
    </row>
    <row r="8624" spans="1:11" x14ac:dyDescent="0.45">
      <c r="A8624" s="10" t="s">
        <v>77</v>
      </c>
      <c r="B8624" s="20">
        <v>0.85899999999999999</v>
      </c>
      <c r="C8624" s="19">
        <v>31796</v>
      </c>
      <c r="D8624" s="19">
        <v>6002.6804549999997</v>
      </c>
      <c r="E8624" s="23">
        <v>0.73534992300000002</v>
      </c>
      <c r="F8624" s="23">
        <v>0.45767709000000001</v>
      </c>
      <c r="G8624" s="17">
        <v>0</v>
      </c>
      <c r="H8624" s="17">
        <v>1</v>
      </c>
      <c r="I8624" s="17">
        <v>0.90633330300000003</v>
      </c>
      <c r="J8624" s="17">
        <v>9.2700000000000005E-2</v>
      </c>
      <c r="K8624" s="17">
        <v>9.6900000000000003E-4</v>
      </c>
    </row>
    <row r="8625" spans="1:11" x14ac:dyDescent="0.45">
      <c r="A8625" s="10" t="s">
        <v>77</v>
      </c>
      <c r="B8625" s="20">
        <v>0.86</v>
      </c>
      <c r="C8625" s="19">
        <v>31830</v>
      </c>
      <c r="D8625" s="19">
        <v>6027.7569229999999</v>
      </c>
      <c r="E8625" s="23">
        <v>0.73891358799999995</v>
      </c>
      <c r="F8625" s="23">
        <v>0.45944944399999998</v>
      </c>
      <c r="G8625" s="17">
        <v>0</v>
      </c>
      <c r="H8625" s="17">
        <v>1</v>
      </c>
      <c r="I8625" s="17">
        <v>0.90659390900000003</v>
      </c>
      <c r="J8625" s="17">
        <v>9.2399999999999996E-2</v>
      </c>
      <c r="K8625" s="17">
        <v>9.6599999999999995E-4</v>
      </c>
    </row>
    <row r="8626" spans="1:11" x14ac:dyDescent="0.45">
      <c r="A8626" s="10" t="s">
        <v>77</v>
      </c>
      <c r="B8626" s="20">
        <v>0.86099999999999999</v>
      </c>
      <c r="C8626" s="19">
        <v>31872</v>
      </c>
      <c r="D8626" s="19">
        <v>6058.9001369999996</v>
      </c>
      <c r="E8626" s="23">
        <v>0.74362428800000002</v>
      </c>
      <c r="F8626" s="23">
        <v>0.46143869900000001</v>
      </c>
      <c r="G8626" s="17">
        <v>0</v>
      </c>
      <c r="H8626" s="17">
        <v>1</v>
      </c>
      <c r="I8626" s="17">
        <v>0.90683911100000003</v>
      </c>
      <c r="J8626" s="17">
        <v>9.2200000000000004E-2</v>
      </c>
      <c r="K8626" s="17">
        <v>9.6299999999999999E-4</v>
      </c>
    </row>
    <row r="8627" spans="1:11" x14ac:dyDescent="0.45">
      <c r="A8627" s="10" t="s">
        <v>77</v>
      </c>
      <c r="B8627" s="20">
        <v>0.86199999999999999</v>
      </c>
      <c r="C8627" s="19">
        <v>31907</v>
      </c>
      <c r="D8627" s="19">
        <v>6084.9927550000002</v>
      </c>
      <c r="E8627" s="23">
        <v>0.74761967399999996</v>
      </c>
      <c r="F8627" s="23">
        <v>0.46340030799999998</v>
      </c>
      <c r="G8627" s="17">
        <v>0</v>
      </c>
      <c r="H8627" s="17">
        <v>1</v>
      </c>
      <c r="I8627" s="17">
        <v>0.906995891</v>
      </c>
      <c r="J8627" s="17">
        <v>9.1999999999999998E-2</v>
      </c>
      <c r="K8627" s="17">
        <v>9.6100000000000005E-4</v>
      </c>
    </row>
    <row r="8628" spans="1:11" x14ac:dyDescent="0.45">
      <c r="A8628" s="10" t="s">
        <v>77</v>
      </c>
      <c r="B8628" s="20">
        <v>0.86299999999999999</v>
      </c>
      <c r="C8628" s="19">
        <v>31944</v>
      </c>
      <c r="D8628" s="19">
        <v>6112.719634</v>
      </c>
      <c r="E8628" s="23">
        <v>0.75080723699999996</v>
      </c>
      <c r="F8628" s="23">
        <v>0.465169322</v>
      </c>
      <c r="G8628" s="17">
        <v>0</v>
      </c>
      <c r="H8628" s="17">
        <v>1</v>
      </c>
      <c r="I8628" s="17">
        <v>0.90739494099999995</v>
      </c>
      <c r="J8628" s="17">
        <v>9.1600000000000001E-2</v>
      </c>
      <c r="K8628" s="17">
        <v>9.5699999999999995E-4</v>
      </c>
    </row>
    <row r="8629" spans="1:11" x14ac:dyDescent="0.45">
      <c r="A8629" s="10" t="s">
        <v>77</v>
      </c>
      <c r="B8629" s="20">
        <v>0.86399999999999999</v>
      </c>
      <c r="C8629" s="19">
        <v>31983</v>
      </c>
      <c r="D8629" s="19">
        <v>6142.0447679999997</v>
      </c>
      <c r="E8629" s="23">
        <v>0.75448512199999995</v>
      </c>
      <c r="F8629" s="23">
        <v>0.46710777599999997</v>
      </c>
      <c r="G8629" s="17">
        <v>0</v>
      </c>
      <c r="H8629" s="17">
        <v>1</v>
      </c>
      <c r="I8629" s="17">
        <v>0.90762910299999999</v>
      </c>
      <c r="J8629" s="17">
        <v>9.1399999999999995E-2</v>
      </c>
      <c r="K8629" s="17">
        <v>9.5399999999999999E-4</v>
      </c>
    </row>
    <row r="8630" spans="1:11" x14ac:dyDescent="0.45">
      <c r="A8630" s="10" t="s">
        <v>77</v>
      </c>
      <c r="B8630" s="20">
        <v>0.86499999999999999</v>
      </c>
      <c r="C8630" s="19">
        <v>32020</v>
      </c>
      <c r="D8630" s="19">
        <v>6170.0261</v>
      </c>
      <c r="E8630" s="23">
        <v>0.75814992599999997</v>
      </c>
      <c r="F8630" s="23">
        <v>0.4691883</v>
      </c>
      <c r="G8630" s="17">
        <v>0</v>
      </c>
      <c r="H8630" s="17">
        <v>1</v>
      </c>
      <c r="I8630" s="17">
        <v>0.90780136499999997</v>
      </c>
      <c r="J8630" s="17">
        <v>9.1200000000000003E-2</v>
      </c>
      <c r="K8630" s="17">
        <v>9.5200000000000005E-4</v>
      </c>
    </row>
    <row r="8631" spans="1:11" x14ac:dyDescent="0.45">
      <c r="A8631" s="10" t="s">
        <v>77</v>
      </c>
      <c r="B8631" s="20">
        <v>0.86599999999999999</v>
      </c>
      <c r="C8631" s="19">
        <v>32057</v>
      </c>
      <c r="D8631" s="19">
        <v>6198.1446210000004</v>
      </c>
      <c r="E8631" s="23">
        <v>0.76233801300000004</v>
      </c>
      <c r="F8631" s="23">
        <v>0.47116809300000001</v>
      </c>
      <c r="G8631" s="17">
        <v>0</v>
      </c>
      <c r="H8631" s="17">
        <v>1</v>
      </c>
      <c r="I8631" s="17">
        <v>0.90807210100000002</v>
      </c>
      <c r="J8631" s="17">
        <v>9.0999999999999998E-2</v>
      </c>
      <c r="K8631" s="17">
        <v>9.5E-4</v>
      </c>
    </row>
    <row r="8632" spans="1:11" x14ac:dyDescent="0.45">
      <c r="A8632" s="10" t="s">
        <v>77</v>
      </c>
      <c r="B8632" s="20">
        <v>0.86699999999999999</v>
      </c>
      <c r="C8632" s="19">
        <v>32093</v>
      </c>
      <c r="D8632" s="19">
        <v>6225.7039779999996</v>
      </c>
      <c r="E8632" s="23">
        <v>0.76851057199999995</v>
      </c>
      <c r="F8632" s="23">
        <v>0.47300393600000001</v>
      </c>
      <c r="G8632" s="17">
        <v>0</v>
      </c>
      <c r="H8632" s="17">
        <v>1</v>
      </c>
      <c r="I8632" s="17">
        <v>0.90833583299999998</v>
      </c>
      <c r="J8632" s="17">
        <v>9.0700000000000003E-2</v>
      </c>
      <c r="K8632" s="17">
        <v>9.4700000000000003E-4</v>
      </c>
    </row>
    <row r="8633" spans="1:11" x14ac:dyDescent="0.45">
      <c r="A8633" s="10" t="s">
        <v>77</v>
      </c>
      <c r="B8633" s="20">
        <v>0.86799999999999999</v>
      </c>
      <c r="C8633" s="19">
        <v>32129</v>
      </c>
      <c r="D8633" s="19">
        <v>6253.4660309999999</v>
      </c>
      <c r="E8633" s="23">
        <v>0.77354145500000004</v>
      </c>
      <c r="F8633" s="23">
        <v>0.47495494799999999</v>
      </c>
      <c r="G8633" s="17">
        <v>0</v>
      </c>
      <c r="H8633" s="17">
        <v>1</v>
      </c>
      <c r="I8633" s="17">
        <v>0.90855920199999995</v>
      </c>
      <c r="J8633" s="17">
        <v>9.0499999999999997E-2</v>
      </c>
      <c r="K8633" s="17">
        <v>9.4399999999999996E-4</v>
      </c>
    </row>
    <row r="8634" spans="1:11" x14ac:dyDescent="0.45">
      <c r="A8634" s="10" t="s">
        <v>77</v>
      </c>
      <c r="B8634" s="20">
        <v>0.86899999999999999</v>
      </c>
      <c r="C8634" s="19">
        <v>32168</v>
      </c>
      <c r="D8634" s="19">
        <v>6283.8459270000003</v>
      </c>
      <c r="E8634" s="23">
        <v>0.78252545799999995</v>
      </c>
      <c r="F8634" s="23">
        <v>0.47679149799999998</v>
      </c>
      <c r="G8634" s="17">
        <v>0</v>
      </c>
      <c r="H8634" s="17">
        <v>1</v>
      </c>
      <c r="I8634" s="17">
        <v>0.90885915299999998</v>
      </c>
      <c r="J8634" s="17">
        <v>9.0200000000000002E-2</v>
      </c>
      <c r="K8634" s="17">
        <v>9.41E-4</v>
      </c>
    </row>
    <row r="8635" spans="1:11" x14ac:dyDescent="0.45">
      <c r="A8635" s="10" t="s">
        <v>77</v>
      </c>
      <c r="B8635" s="20">
        <v>0.87</v>
      </c>
      <c r="C8635" s="19">
        <v>32205</v>
      </c>
      <c r="D8635" s="19">
        <v>6312.9158649999999</v>
      </c>
      <c r="E8635" s="23">
        <v>0.78853199900000004</v>
      </c>
      <c r="F8635" s="23">
        <v>0.47901487399999998</v>
      </c>
      <c r="G8635" s="17">
        <v>0</v>
      </c>
      <c r="H8635" s="17">
        <v>1</v>
      </c>
      <c r="I8635" s="17">
        <v>0.90907220099999997</v>
      </c>
      <c r="J8635" s="17">
        <v>0.09</v>
      </c>
      <c r="K8635" s="17">
        <v>9.3899999999999995E-4</v>
      </c>
    </row>
    <row r="8636" spans="1:11" x14ac:dyDescent="0.45">
      <c r="A8636" s="10" t="s">
        <v>77</v>
      </c>
      <c r="B8636" s="20">
        <v>0.871</v>
      </c>
      <c r="C8636" s="19">
        <v>32242</v>
      </c>
      <c r="D8636" s="19">
        <v>6342.1643720000002</v>
      </c>
      <c r="E8636" s="23">
        <v>0.79290715599999995</v>
      </c>
      <c r="F8636" s="23">
        <v>0.481075427</v>
      </c>
      <c r="G8636" s="17">
        <v>0</v>
      </c>
      <c r="H8636" s="17">
        <v>1</v>
      </c>
      <c r="I8636" s="17">
        <v>0.90920651299999999</v>
      </c>
      <c r="J8636" s="17">
        <v>8.9899999999999994E-2</v>
      </c>
      <c r="K8636" s="17">
        <v>9.3700000000000001E-4</v>
      </c>
    </row>
    <row r="8637" spans="1:11" x14ac:dyDescent="0.45">
      <c r="A8637" s="10" t="s">
        <v>77</v>
      </c>
      <c r="B8637" s="20">
        <v>0.872</v>
      </c>
      <c r="C8637" s="19">
        <v>32277</v>
      </c>
      <c r="D8637" s="19">
        <v>6369.9991239999999</v>
      </c>
      <c r="E8637" s="23">
        <v>0.79674315100000004</v>
      </c>
      <c r="F8637" s="23">
        <v>0.48312813999999998</v>
      </c>
      <c r="G8637" s="17">
        <v>0</v>
      </c>
      <c r="H8637" s="17">
        <v>1</v>
      </c>
      <c r="I8637" s="17">
        <v>0.90951804700000005</v>
      </c>
      <c r="J8637" s="17">
        <v>8.9499999999999996E-2</v>
      </c>
      <c r="K8637" s="17">
        <v>9.3400000000000004E-4</v>
      </c>
    </row>
    <row r="8638" spans="1:11" x14ac:dyDescent="0.45">
      <c r="A8638" s="10" t="s">
        <v>77</v>
      </c>
      <c r="B8638" s="20">
        <v>0.873</v>
      </c>
      <c r="C8638" s="19">
        <v>32313</v>
      </c>
      <c r="D8638" s="19">
        <v>6398.7959920000003</v>
      </c>
      <c r="E8638" s="23">
        <v>0.801996131</v>
      </c>
      <c r="F8638" s="23">
        <v>0.485072962</v>
      </c>
      <c r="G8638" s="17">
        <v>0</v>
      </c>
      <c r="H8638" s="17">
        <v>1</v>
      </c>
      <c r="I8638" s="17">
        <v>0.90978470499999997</v>
      </c>
      <c r="J8638" s="17">
        <v>8.9300000000000004E-2</v>
      </c>
      <c r="K8638" s="17">
        <v>9.3099999999999997E-4</v>
      </c>
    </row>
    <row r="8639" spans="1:11" x14ac:dyDescent="0.45">
      <c r="A8639" s="10" t="s">
        <v>77</v>
      </c>
      <c r="B8639" s="20">
        <v>0.874</v>
      </c>
      <c r="C8639" s="19">
        <v>32352</v>
      </c>
      <c r="D8639" s="19">
        <v>6430.2063559999997</v>
      </c>
      <c r="E8639" s="23">
        <v>0.80825380499999999</v>
      </c>
      <c r="F8639" s="23">
        <v>0.48716143899999997</v>
      </c>
      <c r="G8639" s="17">
        <v>0</v>
      </c>
      <c r="H8639" s="17">
        <v>1</v>
      </c>
      <c r="I8639" s="17">
        <v>0.90998215699999996</v>
      </c>
      <c r="J8639" s="17">
        <v>8.9099999999999999E-2</v>
      </c>
      <c r="K8639" s="17">
        <v>9.2900000000000003E-4</v>
      </c>
    </row>
    <row r="8640" spans="1:11" x14ac:dyDescent="0.45">
      <c r="A8640" s="10" t="s">
        <v>77</v>
      </c>
      <c r="B8640" s="20">
        <v>0.875</v>
      </c>
      <c r="C8640" s="19">
        <v>32390</v>
      </c>
      <c r="D8640" s="19">
        <v>6460.9890269999996</v>
      </c>
      <c r="E8640" s="23">
        <v>0.81163352200000005</v>
      </c>
      <c r="F8640" s="23">
        <v>0.489200001</v>
      </c>
      <c r="G8640" s="17">
        <v>0</v>
      </c>
      <c r="H8640" s="17">
        <v>1</v>
      </c>
      <c r="I8640" s="17">
        <v>0.91028858400000001</v>
      </c>
      <c r="J8640" s="17">
        <v>8.8800000000000004E-2</v>
      </c>
      <c r="K8640" s="17">
        <v>9.2599999999999996E-4</v>
      </c>
    </row>
    <row r="8641" spans="1:11" x14ac:dyDescent="0.45">
      <c r="A8641" s="10" t="s">
        <v>77</v>
      </c>
      <c r="B8641" s="20">
        <v>0.876</v>
      </c>
      <c r="C8641" s="19">
        <v>32426</v>
      </c>
      <c r="D8641" s="19">
        <v>6490.2752099999998</v>
      </c>
      <c r="E8641" s="23">
        <v>0.81506202999999999</v>
      </c>
      <c r="F8641" s="23">
        <v>0.49114217900000001</v>
      </c>
      <c r="G8641" s="17">
        <v>0</v>
      </c>
      <c r="H8641" s="17">
        <v>1</v>
      </c>
      <c r="I8641" s="17">
        <v>0.91037195599999998</v>
      </c>
      <c r="J8641" s="17">
        <v>8.8700000000000001E-2</v>
      </c>
      <c r="K8641" s="17">
        <v>9.2400000000000002E-4</v>
      </c>
    </row>
    <row r="8642" spans="1:11" x14ac:dyDescent="0.45">
      <c r="A8642" s="10" t="s">
        <v>77</v>
      </c>
      <c r="B8642" s="20">
        <v>0.877</v>
      </c>
      <c r="C8642" s="19">
        <v>32463</v>
      </c>
      <c r="D8642" s="19">
        <v>6520.5293339999998</v>
      </c>
      <c r="E8642" s="23">
        <v>0.81981415800000002</v>
      </c>
      <c r="F8642" s="23">
        <v>0.49348186300000002</v>
      </c>
      <c r="G8642" s="17">
        <v>0</v>
      </c>
      <c r="H8642" s="17">
        <v>1</v>
      </c>
      <c r="I8642" s="17">
        <v>0.91062034400000003</v>
      </c>
      <c r="J8642" s="17">
        <v>8.8499999999999995E-2</v>
      </c>
      <c r="K8642" s="17">
        <v>9.2100000000000005E-4</v>
      </c>
    </row>
    <row r="8643" spans="1:11" x14ac:dyDescent="0.45">
      <c r="A8643" s="10" t="s">
        <v>77</v>
      </c>
      <c r="B8643" s="20">
        <v>0.878</v>
      </c>
      <c r="C8643" s="19">
        <v>32493</v>
      </c>
      <c r="D8643" s="19">
        <v>6545.1646730000002</v>
      </c>
      <c r="E8643" s="23">
        <v>0.82296473199999998</v>
      </c>
      <c r="F8643" s="23">
        <v>0.49568815199999999</v>
      </c>
      <c r="G8643" s="17">
        <v>0</v>
      </c>
      <c r="H8643" s="17">
        <v>1</v>
      </c>
      <c r="I8643" s="17">
        <v>0.91078372900000004</v>
      </c>
      <c r="J8643" s="17">
        <v>8.8297233000000003E-2</v>
      </c>
      <c r="K8643" s="17">
        <v>9.19E-4</v>
      </c>
    </row>
    <row r="8644" spans="1:11" x14ac:dyDescent="0.45">
      <c r="A8644" s="10" t="s">
        <v>77</v>
      </c>
      <c r="B8644" s="20">
        <v>0.879</v>
      </c>
      <c r="C8644" s="19">
        <v>32536</v>
      </c>
      <c r="D8644" s="19">
        <v>6580.6236740000004</v>
      </c>
      <c r="E8644" s="23">
        <v>0.82813750200000003</v>
      </c>
      <c r="F8644" s="23">
        <v>0.49753081599999999</v>
      </c>
      <c r="G8644" s="17">
        <v>0</v>
      </c>
      <c r="H8644" s="17">
        <v>1</v>
      </c>
      <c r="I8644" s="17">
        <v>0.91109351900000002</v>
      </c>
      <c r="J8644" s="17">
        <v>8.7990633999999998E-2</v>
      </c>
      <c r="K8644" s="17">
        <v>9.1600000000000004E-4</v>
      </c>
    </row>
    <row r="8645" spans="1:11" x14ac:dyDescent="0.45">
      <c r="A8645" s="10" t="s">
        <v>77</v>
      </c>
      <c r="B8645" s="20">
        <v>0.88</v>
      </c>
      <c r="C8645" s="19">
        <v>32570</v>
      </c>
      <c r="D8645" s="19">
        <v>6608.8422350000001</v>
      </c>
      <c r="E8645" s="23">
        <v>0.831037409</v>
      </c>
      <c r="F8645" s="23">
        <v>0.50000721299999995</v>
      </c>
      <c r="G8645" s="17">
        <v>0</v>
      </c>
      <c r="H8645" s="17">
        <v>1</v>
      </c>
      <c r="I8645" s="17">
        <v>0.91135357500000003</v>
      </c>
      <c r="J8645" s="17">
        <v>8.77E-2</v>
      </c>
      <c r="K8645" s="17">
        <v>9.1299999999999997E-4</v>
      </c>
    </row>
    <row r="8646" spans="1:11" x14ac:dyDescent="0.45">
      <c r="A8646" s="10" t="s">
        <v>77</v>
      </c>
      <c r="B8646" s="20">
        <v>0.88100000000000001</v>
      </c>
      <c r="C8646" s="19">
        <v>32610</v>
      </c>
      <c r="D8646" s="19">
        <v>6642.1209129999997</v>
      </c>
      <c r="E8646" s="23">
        <v>0.83323405800000006</v>
      </c>
      <c r="F8646" s="23">
        <v>0.50183052100000003</v>
      </c>
      <c r="G8646" s="17">
        <v>0</v>
      </c>
      <c r="H8646" s="17">
        <v>1</v>
      </c>
      <c r="I8646" s="17">
        <v>0.91156166000000005</v>
      </c>
      <c r="J8646" s="17">
        <v>8.7499999999999994E-2</v>
      </c>
      <c r="K8646" s="17">
        <v>9.1E-4</v>
      </c>
    </row>
    <row r="8647" spans="1:11" x14ac:dyDescent="0.45">
      <c r="A8647" s="10" t="s">
        <v>77</v>
      </c>
      <c r="B8647" s="20">
        <v>0.88200000000000001</v>
      </c>
      <c r="C8647" s="19">
        <v>32647</v>
      </c>
      <c r="D8647" s="19">
        <v>6673.0003939999997</v>
      </c>
      <c r="E8647" s="23">
        <v>0.83546504799999999</v>
      </c>
      <c r="F8647" s="23">
        <v>0.50414697799999997</v>
      </c>
      <c r="G8647" s="17">
        <v>0</v>
      </c>
      <c r="H8647" s="17">
        <v>1</v>
      </c>
      <c r="I8647" s="17">
        <v>0.91186091899999999</v>
      </c>
      <c r="J8647" s="17">
        <v>8.72E-2</v>
      </c>
      <c r="K8647" s="17">
        <v>9.0700000000000004E-4</v>
      </c>
    </row>
    <row r="8648" spans="1:11" x14ac:dyDescent="0.45">
      <c r="A8648" s="10" t="s">
        <v>77</v>
      </c>
      <c r="B8648" s="20">
        <v>0.88300000000000001</v>
      </c>
      <c r="C8648" s="19">
        <v>32683</v>
      </c>
      <c r="D8648" s="19">
        <v>6703.2016130000002</v>
      </c>
      <c r="E8648" s="23">
        <v>0.84141631400000005</v>
      </c>
      <c r="F8648" s="23">
        <v>0.50639585300000001</v>
      </c>
      <c r="G8648" s="17">
        <v>0</v>
      </c>
      <c r="H8648" s="17">
        <v>1</v>
      </c>
      <c r="I8648" s="17">
        <v>0.91204949700000004</v>
      </c>
      <c r="J8648" s="17">
        <v>8.6999999999999994E-2</v>
      </c>
      <c r="K8648" s="17">
        <v>9.0499999999999999E-4</v>
      </c>
    </row>
    <row r="8649" spans="1:11" x14ac:dyDescent="0.45">
      <c r="A8649" s="10" t="s">
        <v>77</v>
      </c>
      <c r="B8649" s="20">
        <v>0.88400000000000001</v>
      </c>
      <c r="C8649" s="19">
        <v>32721</v>
      </c>
      <c r="D8649" s="19">
        <v>6735.2860870000004</v>
      </c>
      <c r="E8649" s="23">
        <v>0.84715577600000003</v>
      </c>
      <c r="F8649" s="23">
        <v>0.50851708600000001</v>
      </c>
      <c r="G8649" s="17">
        <v>0</v>
      </c>
      <c r="H8649" s="17">
        <v>1</v>
      </c>
      <c r="I8649" s="17">
        <v>0.91228234500000005</v>
      </c>
      <c r="J8649" s="17">
        <v>8.6800000000000002E-2</v>
      </c>
      <c r="K8649" s="17">
        <v>9.0300000000000005E-4</v>
      </c>
    </row>
    <row r="8650" spans="1:11" x14ac:dyDescent="0.45">
      <c r="A8650" s="10" t="s">
        <v>77</v>
      </c>
      <c r="B8650" s="20">
        <v>0.88500000000000001</v>
      </c>
      <c r="C8650" s="19">
        <v>32755</v>
      </c>
      <c r="D8650" s="19">
        <v>6764.1663930000004</v>
      </c>
      <c r="E8650" s="23">
        <v>0.85214840199999997</v>
      </c>
      <c r="F8650" s="23">
        <v>0.51081021500000001</v>
      </c>
      <c r="G8650" s="17">
        <v>0</v>
      </c>
      <c r="H8650" s="17">
        <v>1</v>
      </c>
      <c r="I8650" s="17">
        <v>0.912529971</v>
      </c>
      <c r="J8650" s="17">
        <v>8.6599999999999996E-2</v>
      </c>
      <c r="K8650" s="17">
        <v>8.9999999999999998E-4</v>
      </c>
    </row>
    <row r="8651" spans="1:11" x14ac:dyDescent="0.45">
      <c r="A8651" s="10" t="s">
        <v>77</v>
      </c>
      <c r="B8651" s="20">
        <v>0.88600000000000001</v>
      </c>
      <c r="C8651" s="19">
        <v>32796</v>
      </c>
      <c r="D8651" s="19">
        <v>6799.2201729999997</v>
      </c>
      <c r="E8651" s="23">
        <v>0.85910551199999996</v>
      </c>
      <c r="F8651" s="23">
        <v>0.51287896300000002</v>
      </c>
      <c r="G8651" s="17">
        <v>0</v>
      </c>
      <c r="H8651" s="17">
        <v>1</v>
      </c>
      <c r="I8651" s="17">
        <v>0.91273847799999996</v>
      </c>
      <c r="J8651" s="17">
        <v>8.6400000000000005E-2</v>
      </c>
      <c r="K8651" s="17">
        <v>8.9800000000000004E-4</v>
      </c>
    </row>
    <row r="8652" spans="1:11" x14ac:dyDescent="0.45">
      <c r="A8652" s="10" t="s">
        <v>77</v>
      </c>
      <c r="B8652" s="20">
        <v>0.88700000000000001</v>
      </c>
      <c r="C8652" s="19">
        <v>32832</v>
      </c>
      <c r="D8652" s="19">
        <v>6830.3370779999996</v>
      </c>
      <c r="E8652" s="23">
        <v>0.86635873699999999</v>
      </c>
      <c r="F8652" s="23">
        <v>0.51520502400000001</v>
      </c>
      <c r="G8652" s="17">
        <v>0</v>
      </c>
      <c r="H8652" s="17">
        <v>1</v>
      </c>
      <c r="I8652" s="17">
        <v>0.91291994499999995</v>
      </c>
      <c r="J8652" s="17">
        <v>8.6199999999999999E-2</v>
      </c>
      <c r="K8652" s="17">
        <v>8.9599999999999999E-4</v>
      </c>
    </row>
    <row r="8653" spans="1:11" x14ac:dyDescent="0.45">
      <c r="A8653" s="10" t="s">
        <v>77</v>
      </c>
      <c r="B8653" s="20">
        <v>0.88800000000000001</v>
      </c>
      <c r="C8653" s="19">
        <v>32870</v>
      </c>
      <c r="D8653" s="19">
        <v>6863.3643869999996</v>
      </c>
      <c r="E8653" s="23">
        <v>0.870422213</v>
      </c>
      <c r="F8653" s="23">
        <v>0.51738010899999998</v>
      </c>
      <c r="G8653" s="17">
        <v>0</v>
      </c>
      <c r="H8653" s="17">
        <v>1</v>
      </c>
      <c r="I8653" s="17">
        <v>0.91322610199999998</v>
      </c>
      <c r="J8653" s="17">
        <v>8.5900000000000004E-2</v>
      </c>
      <c r="K8653" s="17">
        <v>8.9300000000000002E-4</v>
      </c>
    </row>
    <row r="8654" spans="1:11" x14ac:dyDescent="0.45">
      <c r="A8654" s="10" t="s">
        <v>77</v>
      </c>
      <c r="B8654" s="20">
        <v>0.88900000000000001</v>
      </c>
      <c r="C8654" s="19">
        <v>32904</v>
      </c>
      <c r="D8654" s="19">
        <v>6893.0289080000002</v>
      </c>
      <c r="E8654" s="23">
        <v>0.87626383399999996</v>
      </c>
      <c r="F8654" s="23">
        <v>0.51983077799999999</v>
      </c>
      <c r="G8654" s="17">
        <v>0</v>
      </c>
      <c r="H8654" s="17">
        <v>1</v>
      </c>
      <c r="I8654" s="17">
        <v>0.91338496499999999</v>
      </c>
      <c r="J8654" s="17">
        <v>8.5699999999999998E-2</v>
      </c>
      <c r="K8654" s="17">
        <v>8.8999999999999995E-4</v>
      </c>
    </row>
    <row r="8655" spans="1:11" x14ac:dyDescent="0.45">
      <c r="A8655" s="10" t="s">
        <v>77</v>
      </c>
      <c r="B8655" s="20">
        <v>0.89</v>
      </c>
      <c r="C8655" s="19">
        <v>32944</v>
      </c>
      <c r="D8655" s="19">
        <v>6928.2085290000005</v>
      </c>
      <c r="E8655" s="23">
        <v>0.88201719300000003</v>
      </c>
      <c r="F8655" s="23">
        <v>0.52199314699999999</v>
      </c>
      <c r="G8655" s="17">
        <v>0</v>
      </c>
      <c r="H8655" s="17">
        <v>1</v>
      </c>
      <c r="I8655" s="17">
        <v>0.91356144299999997</v>
      </c>
      <c r="J8655" s="17">
        <v>8.5599999999999996E-2</v>
      </c>
      <c r="K8655" s="17">
        <v>8.8800000000000001E-4</v>
      </c>
    </row>
    <row r="8656" spans="1:11" x14ac:dyDescent="0.45">
      <c r="A8656" s="10" t="s">
        <v>77</v>
      </c>
      <c r="B8656" s="20">
        <v>0.89100000000000001</v>
      </c>
      <c r="C8656" s="19">
        <v>32979</v>
      </c>
      <c r="D8656" s="19">
        <v>6959.1991349999998</v>
      </c>
      <c r="E8656" s="23">
        <v>0.887399359</v>
      </c>
      <c r="F8656" s="23">
        <v>0.52430713100000004</v>
      </c>
      <c r="G8656" s="17">
        <v>0</v>
      </c>
      <c r="H8656" s="17">
        <v>1</v>
      </c>
      <c r="I8656" s="17">
        <v>0.91381349599999995</v>
      </c>
      <c r="J8656" s="17">
        <v>8.5300000000000001E-2</v>
      </c>
      <c r="K8656" s="17">
        <v>8.8500000000000004E-4</v>
      </c>
    </row>
    <row r="8657" spans="1:11" x14ac:dyDescent="0.45">
      <c r="A8657" s="10" t="s">
        <v>77</v>
      </c>
      <c r="B8657" s="20">
        <v>0.89200000000000002</v>
      </c>
      <c r="C8657" s="19">
        <v>33016</v>
      </c>
      <c r="D8657" s="19">
        <v>6992.2075960000002</v>
      </c>
      <c r="E8657" s="23">
        <v>0.89759819699999999</v>
      </c>
      <c r="F8657" s="23">
        <v>0.52660038600000003</v>
      </c>
      <c r="G8657" s="17">
        <v>0</v>
      </c>
      <c r="H8657" s="17">
        <v>1</v>
      </c>
      <c r="I8657" s="17">
        <v>0.914069621</v>
      </c>
      <c r="J8657" s="17">
        <v>8.5000000000000006E-2</v>
      </c>
      <c r="K8657" s="17">
        <v>8.8199999999999997E-4</v>
      </c>
    </row>
    <row r="8658" spans="1:11" x14ac:dyDescent="0.45">
      <c r="A8658" s="10" t="s">
        <v>77</v>
      </c>
      <c r="B8658" s="20">
        <v>0.89300000000000002</v>
      </c>
      <c r="C8658" s="19">
        <v>33055</v>
      </c>
      <c r="D8658" s="19">
        <v>7027.3747519999997</v>
      </c>
      <c r="E8658" s="23">
        <v>0.90591904999999995</v>
      </c>
      <c r="F8658" s="23">
        <v>0.52897885200000005</v>
      </c>
      <c r="G8658" s="17">
        <v>0</v>
      </c>
      <c r="H8658" s="17">
        <v>1</v>
      </c>
      <c r="I8658" s="17">
        <v>0.91434527099999996</v>
      </c>
      <c r="J8658" s="17">
        <v>8.4775262000000004E-2</v>
      </c>
      <c r="K8658" s="17">
        <v>8.7900000000000001E-4</v>
      </c>
    </row>
    <row r="8659" spans="1:11" x14ac:dyDescent="0.45">
      <c r="A8659" s="10" t="s">
        <v>77</v>
      </c>
      <c r="B8659" s="20">
        <v>0.89400000000000002</v>
      </c>
      <c r="C8659" s="19">
        <v>33092</v>
      </c>
      <c r="D8659" s="19">
        <v>7061.0339469999999</v>
      </c>
      <c r="E8659" s="23">
        <v>0.913761449</v>
      </c>
      <c r="F8659" s="23">
        <v>0.53148186399999997</v>
      </c>
      <c r="G8659" s="17">
        <v>0</v>
      </c>
      <c r="H8659" s="17">
        <v>1</v>
      </c>
      <c r="I8659" s="17">
        <v>0.91458385399999997</v>
      </c>
      <c r="J8659" s="17">
        <v>8.4500000000000006E-2</v>
      </c>
      <c r="K8659" s="17">
        <v>8.7699999999999996E-4</v>
      </c>
    </row>
    <row r="8660" spans="1:11" x14ac:dyDescent="0.45">
      <c r="A8660" s="10" t="s">
        <v>77</v>
      </c>
      <c r="B8660" s="20">
        <v>0.89500000000000002</v>
      </c>
      <c r="C8660" s="19">
        <v>33128</v>
      </c>
      <c r="D8660" s="19">
        <v>7094.0385409999999</v>
      </c>
      <c r="E8660" s="23">
        <v>0.92045654099999996</v>
      </c>
      <c r="F8660" s="23">
        <v>0.53389553999999995</v>
      </c>
      <c r="G8660" s="17">
        <v>0</v>
      </c>
      <c r="H8660" s="17">
        <v>1</v>
      </c>
      <c r="I8660" s="17">
        <v>0.91485152700000005</v>
      </c>
      <c r="J8660" s="17">
        <v>8.43E-2</v>
      </c>
      <c r="K8660" s="17">
        <v>8.7399999999999999E-4</v>
      </c>
    </row>
    <row r="8661" spans="1:11" x14ac:dyDescent="0.45">
      <c r="A8661" s="10" t="s">
        <v>77</v>
      </c>
      <c r="B8661" s="20">
        <v>0.89600000000000002</v>
      </c>
      <c r="C8661" s="19">
        <v>33166</v>
      </c>
      <c r="D8661" s="19">
        <v>7129.1195109999999</v>
      </c>
      <c r="E8661" s="23">
        <v>0.92603500000000005</v>
      </c>
      <c r="F8661" s="23">
        <v>0.53625958699999998</v>
      </c>
      <c r="G8661" s="17">
        <v>0</v>
      </c>
      <c r="H8661" s="17">
        <v>1</v>
      </c>
      <c r="I8661" s="17">
        <v>0.91502111200000003</v>
      </c>
      <c r="J8661" s="17">
        <v>8.4099999999999994E-2</v>
      </c>
      <c r="K8661" s="17">
        <v>8.7200000000000005E-4</v>
      </c>
    </row>
    <row r="8662" spans="1:11" x14ac:dyDescent="0.45">
      <c r="A8662" s="10" t="s">
        <v>77</v>
      </c>
      <c r="B8662" s="20">
        <v>0.89700000000000002</v>
      </c>
      <c r="C8662" s="19">
        <v>33203</v>
      </c>
      <c r="D8662" s="19">
        <v>7163.5042530000001</v>
      </c>
      <c r="E8662" s="23">
        <v>0.93192225699999998</v>
      </c>
      <c r="F8662" s="23">
        <v>0.53870809799999997</v>
      </c>
      <c r="G8662" s="17">
        <v>0</v>
      </c>
      <c r="H8662" s="17">
        <v>1</v>
      </c>
      <c r="I8662" s="17">
        <v>0.91521082099999995</v>
      </c>
      <c r="J8662" s="17">
        <v>8.3900000000000002E-2</v>
      </c>
      <c r="K8662" s="17">
        <v>8.7000000000000001E-4</v>
      </c>
    </row>
    <row r="8663" spans="1:11" x14ac:dyDescent="0.45">
      <c r="A8663" s="10" t="s">
        <v>77</v>
      </c>
      <c r="B8663" s="20">
        <v>0.89800000000000002</v>
      </c>
      <c r="C8663" s="19">
        <v>33239</v>
      </c>
      <c r="D8663" s="19">
        <v>7197.1869370000004</v>
      </c>
      <c r="E8663" s="23">
        <v>0.93816176399999995</v>
      </c>
      <c r="F8663" s="23">
        <v>0.54123150099999995</v>
      </c>
      <c r="G8663" s="17">
        <v>0</v>
      </c>
      <c r="H8663" s="17">
        <v>1</v>
      </c>
      <c r="I8663" s="17">
        <v>0.91533058</v>
      </c>
      <c r="J8663" s="17">
        <v>8.3799999999999999E-2</v>
      </c>
      <c r="K8663" s="17">
        <v>8.6899999999999998E-4</v>
      </c>
    </row>
    <row r="8664" spans="1:11" x14ac:dyDescent="0.45">
      <c r="A8664" s="10" t="s">
        <v>77</v>
      </c>
      <c r="B8664" s="20">
        <v>0.89900000000000002</v>
      </c>
      <c r="C8664" s="19">
        <v>33277</v>
      </c>
      <c r="D8664" s="19">
        <v>7233.0157849999996</v>
      </c>
      <c r="E8664" s="23">
        <v>0.94821497700000001</v>
      </c>
      <c r="F8664" s="23">
        <v>0.54367368000000005</v>
      </c>
      <c r="G8664" s="17">
        <v>0</v>
      </c>
      <c r="H8664" s="17">
        <v>1</v>
      </c>
      <c r="I8664" s="17">
        <v>0.91553534700000005</v>
      </c>
      <c r="J8664" s="17">
        <v>8.3599999999999994E-2</v>
      </c>
      <c r="K8664" s="17">
        <v>8.6700000000000004E-4</v>
      </c>
    </row>
    <row r="8665" spans="1:11" x14ac:dyDescent="0.45">
      <c r="A8665" s="10" t="s">
        <v>77</v>
      </c>
      <c r="B8665" s="20">
        <v>0.9</v>
      </c>
      <c r="C8665" s="19">
        <v>33313</v>
      </c>
      <c r="D8665" s="19">
        <v>7267.2662819999996</v>
      </c>
      <c r="E8665" s="23">
        <v>0.95370410699999997</v>
      </c>
      <c r="F8665" s="23">
        <v>0.54623381299999996</v>
      </c>
      <c r="G8665" s="17">
        <v>0</v>
      </c>
      <c r="H8665" s="17">
        <v>1</v>
      </c>
      <c r="I8665" s="17">
        <v>0.91567588</v>
      </c>
      <c r="J8665" s="17">
        <v>8.3500000000000005E-2</v>
      </c>
      <c r="K8665" s="17">
        <v>8.6399999999999997E-4</v>
      </c>
    </row>
    <row r="8666" spans="1:11" x14ac:dyDescent="0.45">
      <c r="A8666" s="10" t="s">
        <v>77</v>
      </c>
      <c r="B8666" s="20">
        <v>0.90100000000000002</v>
      </c>
      <c r="C8666" s="19">
        <v>33351</v>
      </c>
      <c r="D8666" s="19">
        <v>7303.6958029999996</v>
      </c>
      <c r="E8666" s="23">
        <v>0.96568508200000003</v>
      </c>
      <c r="F8666" s="23">
        <v>0.54869783999999999</v>
      </c>
      <c r="G8666" s="17">
        <v>0</v>
      </c>
      <c r="H8666" s="17">
        <v>1</v>
      </c>
      <c r="I8666" s="17">
        <v>0.91593015099999997</v>
      </c>
      <c r="J8666" s="17">
        <v>8.3199999999999996E-2</v>
      </c>
      <c r="K8666" s="17">
        <v>8.61E-4</v>
      </c>
    </row>
    <row r="8667" spans="1:11" x14ac:dyDescent="0.45">
      <c r="A8667" s="10" t="s">
        <v>77</v>
      </c>
      <c r="B8667" s="20">
        <v>0.90200000000000002</v>
      </c>
      <c r="C8667" s="19">
        <v>33387</v>
      </c>
      <c r="D8667" s="19">
        <v>7338.5712489999996</v>
      </c>
      <c r="E8667" s="23">
        <v>0.97375273299999998</v>
      </c>
      <c r="F8667" s="23">
        <v>0.55117440900000003</v>
      </c>
      <c r="G8667" s="17">
        <v>0</v>
      </c>
      <c r="H8667" s="17">
        <v>1</v>
      </c>
      <c r="I8667" s="17">
        <v>0.916102682</v>
      </c>
      <c r="J8667" s="17">
        <v>8.3000000000000004E-2</v>
      </c>
      <c r="K8667" s="17">
        <v>8.5899999999999995E-4</v>
      </c>
    </row>
    <row r="8668" spans="1:11" x14ac:dyDescent="0.45">
      <c r="A8668" s="10" t="s">
        <v>77</v>
      </c>
      <c r="B8668" s="20">
        <v>0.90300000000000002</v>
      </c>
      <c r="C8668" s="19">
        <v>33424</v>
      </c>
      <c r="D8668" s="19">
        <v>7374.699697</v>
      </c>
      <c r="E8668" s="23">
        <v>0.98060022999999996</v>
      </c>
      <c r="F8668" s="23">
        <v>0.55377610499999996</v>
      </c>
      <c r="G8668" s="17">
        <v>0</v>
      </c>
      <c r="H8668" s="17">
        <v>1</v>
      </c>
      <c r="I8668" s="17">
        <v>0.91634932000000002</v>
      </c>
      <c r="J8668" s="17">
        <v>8.2799999999999999E-2</v>
      </c>
      <c r="K8668" s="17">
        <v>8.5700000000000001E-4</v>
      </c>
    </row>
    <row r="8669" spans="1:11" x14ac:dyDescent="0.45">
      <c r="A8669" s="10" t="s">
        <v>77</v>
      </c>
      <c r="B8669" s="20">
        <v>0.90400000000000003</v>
      </c>
      <c r="C8669" s="19">
        <v>33460</v>
      </c>
      <c r="D8669" s="19">
        <v>7410.1074070000004</v>
      </c>
      <c r="E8669" s="23">
        <v>0.98583741999999996</v>
      </c>
      <c r="F8669" s="23">
        <v>0.556426702</v>
      </c>
      <c r="G8669" s="17">
        <v>0</v>
      </c>
      <c r="H8669" s="17">
        <v>1</v>
      </c>
      <c r="I8669" s="17">
        <v>0.91652440999999996</v>
      </c>
      <c r="J8669" s="17">
        <v>8.2600000000000007E-2</v>
      </c>
      <c r="K8669" s="17">
        <v>8.5499999999999997E-4</v>
      </c>
    </row>
    <row r="8670" spans="1:11" x14ac:dyDescent="0.45">
      <c r="A8670" s="10" t="s">
        <v>77</v>
      </c>
      <c r="B8670" s="20">
        <v>0.90500000000000003</v>
      </c>
      <c r="C8670" s="19">
        <v>33496</v>
      </c>
      <c r="D8670" s="19">
        <v>7445.7242610000003</v>
      </c>
      <c r="E8670" s="23">
        <v>0.99215631199999998</v>
      </c>
      <c r="F8670" s="23">
        <v>0.55896673600000002</v>
      </c>
      <c r="G8670" s="17">
        <v>0</v>
      </c>
      <c r="H8670" s="17">
        <v>1</v>
      </c>
      <c r="I8670" s="17">
        <v>0.91669896500000003</v>
      </c>
      <c r="J8670" s="17">
        <v>8.2400000000000001E-2</v>
      </c>
      <c r="K8670" s="17">
        <v>8.5300000000000003E-4</v>
      </c>
    </row>
    <row r="8671" spans="1:11" x14ac:dyDescent="0.45">
      <c r="A8671" s="10" t="s">
        <v>77</v>
      </c>
      <c r="B8671" s="20">
        <v>0.90600000000000003</v>
      </c>
      <c r="C8671" s="19">
        <v>33534</v>
      </c>
      <c r="D8671" s="19">
        <v>7483.5992070000002</v>
      </c>
      <c r="E8671" s="23">
        <v>1.0011012050000001</v>
      </c>
      <c r="F8671" s="23">
        <v>0.56165856199999997</v>
      </c>
      <c r="G8671" s="17">
        <v>0</v>
      </c>
      <c r="H8671" s="17">
        <v>1</v>
      </c>
      <c r="I8671" s="17">
        <v>0.91689061500000002</v>
      </c>
      <c r="J8671" s="17">
        <v>8.2299999999999998E-2</v>
      </c>
      <c r="K8671" s="17">
        <v>8.5099999999999998E-4</v>
      </c>
    </row>
    <row r="8672" spans="1:11" x14ac:dyDescent="0.45">
      <c r="A8672" s="10" t="s">
        <v>77</v>
      </c>
      <c r="B8672" s="20">
        <v>0.90700000000000003</v>
      </c>
      <c r="C8672" s="19">
        <v>33571</v>
      </c>
      <c r="D8672" s="19">
        <v>7520.8544270000002</v>
      </c>
      <c r="E8672" s="23">
        <v>1.0120015449999999</v>
      </c>
      <c r="F8672" s="23">
        <v>0.564365334</v>
      </c>
      <c r="G8672" s="17">
        <v>0</v>
      </c>
      <c r="H8672" s="17">
        <v>1</v>
      </c>
      <c r="I8672" s="17">
        <v>0.91699245200000001</v>
      </c>
      <c r="J8672" s="17">
        <v>8.2199999999999995E-2</v>
      </c>
      <c r="K8672" s="17">
        <v>8.4900000000000004E-4</v>
      </c>
    </row>
    <row r="8673" spans="1:11" x14ac:dyDescent="0.45">
      <c r="A8673" s="10" t="s">
        <v>77</v>
      </c>
      <c r="B8673" s="20">
        <v>0.90800000000000003</v>
      </c>
      <c r="C8673" s="19">
        <v>33609</v>
      </c>
      <c r="D8673" s="19">
        <v>7559.7614219999996</v>
      </c>
      <c r="E8673" s="23">
        <v>1.0303732999999999</v>
      </c>
      <c r="F8673" s="23">
        <v>0.56691823600000002</v>
      </c>
      <c r="G8673" s="17">
        <v>0</v>
      </c>
      <c r="H8673" s="17">
        <v>1</v>
      </c>
      <c r="I8673" s="17">
        <v>0.91716592699999999</v>
      </c>
      <c r="J8673" s="17">
        <v>8.2000000000000003E-2</v>
      </c>
      <c r="K8673" s="17">
        <v>8.4699999999999999E-4</v>
      </c>
    </row>
    <row r="8674" spans="1:11" x14ac:dyDescent="0.45">
      <c r="A8674" s="10" t="s">
        <v>77</v>
      </c>
      <c r="B8674" s="20">
        <v>0.90900000000000003</v>
      </c>
      <c r="C8674" s="19">
        <v>33647</v>
      </c>
      <c r="D8674" s="19">
        <v>7599.2342820000003</v>
      </c>
      <c r="E8674" s="23">
        <v>1.0424481999999999</v>
      </c>
      <c r="F8674" s="23">
        <v>0.56989484199999996</v>
      </c>
      <c r="G8674" s="17">
        <v>0</v>
      </c>
      <c r="H8674" s="17">
        <v>1</v>
      </c>
      <c r="I8674" s="17">
        <v>0.91733657899999999</v>
      </c>
      <c r="J8674" s="17">
        <v>8.1799999999999998E-2</v>
      </c>
      <c r="K8674" s="17">
        <v>8.4599999999999996E-4</v>
      </c>
    </row>
    <row r="8675" spans="1:11" x14ac:dyDescent="0.45">
      <c r="A8675" s="10" t="s">
        <v>77</v>
      </c>
      <c r="B8675" s="20">
        <v>0.91</v>
      </c>
      <c r="C8675" s="19">
        <v>33682</v>
      </c>
      <c r="D8675" s="19">
        <v>7636.0149510000001</v>
      </c>
      <c r="E8675" s="23">
        <v>1.056537836</v>
      </c>
      <c r="F8675" s="23">
        <v>0.57270542999999996</v>
      </c>
      <c r="G8675" s="17">
        <v>0</v>
      </c>
      <c r="H8675" s="17">
        <v>1</v>
      </c>
      <c r="I8675" s="17">
        <v>0.91753421599999996</v>
      </c>
      <c r="J8675" s="17">
        <v>8.1600000000000006E-2</v>
      </c>
      <c r="K8675" s="17">
        <v>8.4400000000000002E-4</v>
      </c>
    </row>
    <row r="8676" spans="1:11" x14ac:dyDescent="0.45">
      <c r="A8676" s="10" t="s">
        <v>77</v>
      </c>
      <c r="B8676" s="20">
        <v>0.91100000000000003</v>
      </c>
      <c r="C8676" s="19">
        <v>33721</v>
      </c>
      <c r="D8676" s="19">
        <v>7677.571766</v>
      </c>
      <c r="E8676" s="23">
        <v>1.0723923339999999</v>
      </c>
      <c r="F8676" s="23">
        <v>0.57550441799999996</v>
      </c>
      <c r="G8676" s="17">
        <v>0</v>
      </c>
      <c r="H8676" s="17">
        <v>1</v>
      </c>
      <c r="I8676" s="17">
        <v>0.91781032200000001</v>
      </c>
      <c r="J8676" s="17">
        <v>8.1299999999999997E-2</v>
      </c>
      <c r="K8676" s="17">
        <v>8.4099999999999995E-4</v>
      </c>
    </row>
    <row r="8677" spans="1:11" x14ac:dyDescent="0.45">
      <c r="A8677" s="10" t="s">
        <v>77</v>
      </c>
      <c r="B8677" s="20">
        <v>0.91200000000000003</v>
      </c>
      <c r="C8677" s="19">
        <v>33758</v>
      </c>
      <c r="D8677" s="19">
        <v>7717.3968210000003</v>
      </c>
      <c r="E8677" s="23">
        <v>1.0809678469999999</v>
      </c>
      <c r="F8677" s="23">
        <v>0.57861324800000002</v>
      </c>
      <c r="G8677" s="17">
        <v>0</v>
      </c>
      <c r="H8677" s="17">
        <v>1</v>
      </c>
      <c r="I8677" s="17">
        <v>0.91800204500000004</v>
      </c>
      <c r="J8677" s="17">
        <v>8.1199999999999994E-2</v>
      </c>
      <c r="K8677" s="17">
        <v>8.3900000000000001E-4</v>
      </c>
    </row>
    <row r="8678" spans="1:11" x14ac:dyDescent="0.45">
      <c r="A8678" s="10" t="s">
        <v>77</v>
      </c>
      <c r="B8678" s="20">
        <v>0.91300000000000003</v>
      </c>
      <c r="C8678" s="19">
        <v>33795</v>
      </c>
      <c r="D8678" s="19">
        <v>7757.6188910000001</v>
      </c>
      <c r="E8678" s="23">
        <v>1.092423752</v>
      </c>
      <c r="F8678" s="23">
        <v>0.58144328099999998</v>
      </c>
      <c r="G8678" s="17">
        <v>0</v>
      </c>
      <c r="H8678" s="17">
        <v>1</v>
      </c>
      <c r="I8678" s="17">
        <v>0.91819626499999996</v>
      </c>
      <c r="J8678" s="17">
        <v>8.1000000000000003E-2</v>
      </c>
      <c r="K8678" s="17">
        <v>8.3600000000000005E-4</v>
      </c>
    </row>
    <row r="8679" spans="1:11" x14ac:dyDescent="0.45">
      <c r="A8679" s="10" t="s">
        <v>77</v>
      </c>
      <c r="B8679" s="20">
        <v>0.91400000000000003</v>
      </c>
      <c r="C8679" s="19">
        <v>33832</v>
      </c>
      <c r="D8679" s="19">
        <v>7798.1533030000001</v>
      </c>
      <c r="E8679" s="23">
        <v>1.098745823</v>
      </c>
      <c r="F8679" s="23">
        <v>0.584309835</v>
      </c>
      <c r="G8679" s="17">
        <v>0</v>
      </c>
      <c r="H8679" s="17">
        <v>1</v>
      </c>
      <c r="I8679" s="17">
        <v>0.91840482099999998</v>
      </c>
      <c r="J8679" s="17">
        <v>8.0799999999999997E-2</v>
      </c>
      <c r="K8679" s="17">
        <v>8.34E-4</v>
      </c>
    </row>
    <row r="8680" spans="1:11" x14ac:dyDescent="0.45">
      <c r="A8680" s="10" t="s">
        <v>77</v>
      </c>
      <c r="B8680" s="20">
        <v>0.91500000000000004</v>
      </c>
      <c r="C8680" s="19">
        <v>33869</v>
      </c>
      <c r="D8680" s="19">
        <v>7839.1952819999997</v>
      </c>
      <c r="E8680" s="23">
        <v>1.115150283</v>
      </c>
      <c r="F8680" s="23">
        <v>0.58743555599999997</v>
      </c>
      <c r="G8680" s="17">
        <v>0</v>
      </c>
      <c r="H8680" s="17">
        <v>1</v>
      </c>
      <c r="I8680" s="17">
        <v>0.91861197800000005</v>
      </c>
      <c r="J8680" s="17">
        <v>8.0600000000000005E-2</v>
      </c>
      <c r="K8680" s="17">
        <v>8.3199999999999995E-4</v>
      </c>
    </row>
    <row r="8681" spans="1:11" x14ac:dyDescent="0.45">
      <c r="A8681" s="10" t="s">
        <v>77</v>
      </c>
      <c r="B8681" s="20">
        <v>0.91600000000000004</v>
      </c>
      <c r="C8681" s="19">
        <v>33903</v>
      </c>
      <c r="D8681" s="19">
        <v>7877.374229</v>
      </c>
      <c r="E8681" s="23">
        <v>1.126517078</v>
      </c>
      <c r="F8681" s="23">
        <v>0.59061326400000003</v>
      </c>
      <c r="G8681" s="17">
        <v>0</v>
      </c>
      <c r="H8681" s="17">
        <v>1</v>
      </c>
      <c r="I8681" s="17">
        <v>0.91878917199999999</v>
      </c>
      <c r="J8681" s="17">
        <v>8.0399999999999999E-2</v>
      </c>
      <c r="K8681" s="17">
        <v>8.3000000000000001E-4</v>
      </c>
    </row>
    <row r="8682" spans="1:11" x14ac:dyDescent="0.45">
      <c r="A8682" s="10" t="s">
        <v>77</v>
      </c>
      <c r="B8682" s="20">
        <v>0.91700000000000004</v>
      </c>
      <c r="C8682" s="19">
        <v>33943</v>
      </c>
      <c r="D8682" s="19">
        <v>7922.706443</v>
      </c>
      <c r="E8682" s="23">
        <v>1.137857294</v>
      </c>
      <c r="F8682" s="23">
        <v>0.59362632199999998</v>
      </c>
      <c r="G8682" s="17">
        <v>0</v>
      </c>
      <c r="H8682" s="17">
        <v>1</v>
      </c>
      <c r="I8682" s="17">
        <v>0.91897602499999997</v>
      </c>
      <c r="J8682" s="17">
        <v>8.0199999999999994E-2</v>
      </c>
      <c r="K8682" s="17">
        <v>8.2799999999999996E-4</v>
      </c>
    </row>
    <row r="8683" spans="1:11" x14ac:dyDescent="0.45">
      <c r="A8683" s="10" t="s">
        <v>77</v>
      </c>
      <c r="B8683" s="20">
        <v>0.91800000000000004</v>
      </c>
      <c r="C8683" s="19">
        <v>33980</v>
      </c>
      <c r="D8683" s="19">
        <v>7965.0682109999998</v>
      </c>
      <c r="E8683" s="23">
        <v>1.147353488</v>
      </c>
      <c r="F8683" s="23">
        <v>0.59702365999999996</v>
      </c>
      <c r="G8683" s="17">
        <v>0</v>
      </c>
      <c r="H8683" s="17">
        <v>1</v>
      </c>
      <c r="I8683" s="17">
        <v>0.91925765400000004</v>
      </c>
      <c r="J8683" s="17">
        <v>7.9899999999999999E-2</v>
      </c>
      <c r="K8683" s="17">
        <v>8.25E-4</v>
      </c>
    </row>
    <row r="8684" spans="1:11" x14ac:dyDescent="0.45">
      <c r="A8684" s="10" t="s">
        <v>77</v>
      </c>
      <c r="B8684" s="20">
        <v>0.91900000000000004</v>
      </c>
      <c r="C8684" s="19">
        <v>34015</v>
      </c>
      <c r="D8684" s="19">
        <v>8005.3762559999996</v>
      </c>
      <c r="E8684" s="23">
        <v>1.1554510309999999</v>
      </c>
      <c r="F8684" s="23">
        <v>0.60015086699999998</v>
      </c>
      <c r="G8684" s="17">
        <v>0</v>
      </c>
      <c r="H8684" s="17">
        <v>1</v>
      </c>
      <c r="I8684" s="17">
        <v>0.91942441100000005</v>
      </c>
      <c r="J8684" s="17">
        <v>7.9799999999999996E-2</v>
      </c>
      <c r="K8684" s="17">
        <v>8.2299999999999995E-4</v>
      </c>
    </row>
    <row r="8685" spans="1:11" x14ac:dyDescent="0.45">
      <c r="A8685" s="10" t="s">
        <v>77</v>
      </c>
      <c r="B8685" s="20">
        <v>0.92</v>
      </c>
      <c r="C8685" s="19">
        <v>34052</v>
      </c>
      <c r="D8685" s="19">
        <v>8048.5117819999996</v>
      </c>
      <c r="E8685" s="23">
        <v>1.174827474</v>
      </c>
      <c r="F8685" s="23">
        <v>0.60316864800000003</v>
      </c>
      <c r="G8685" s="17">
        <v>0</v>
      </c>
      <c r="H8685" s="17">
        <v>1</v>
      </c>
      <c r="I8685" s="17">
        <v>0.91955278799999995</v>
      </c>
      <c r="J8685" s="17">
        <v>7.9600000000000004E-2</v>
      </c>
      <c r="K8685" s="17">
        <v>8.2100000000000001E-4</v>
      </c>
    </row>
    <row r="8686" spans="1:11" x14ac:dyDescent="0.45">
      <c r="A8686" s="10" t="s">
        <v>77</v>
      </c>
      <c r="B8686" s="20">
        <v>0.92100000000000004</v>
      </c>
      <c r="C8686" s="19">
        <v>34090</v>
      </c>
      <c r="D8686" s="19">
        <v>8093.3285249999999</v>
      </c>
      <c r="E8686" s="23">
        <v>1.1840708740000001</v>
      </c>
      <c r="F8686" s="23">
        <v>0.60654819800000004</v>
      </c>
      <c r="G8686" s="17">
        <v>0</v>
      </c>
      <c r="H8686" s="17">
        <v>1</v>
      </c>
      <c r="I8686" s="17">
        <v>0.91973892300000004</v>
      </c>
      <c r="J8686" s="17">
        <v>7.9399999999999998E-2</v>
      </c>
      <c r="K8686" s="17">
        <v>8.1899999999999996E-4</v>
      </c>
    </row>
    <row r="8687" spans="1:11" x14ac:dyDescent="0.45">
      <c r="A8687" s="10" t="s">
        <v>77</v>
      </c>
      <c r="B8687" s="20">
        <v>0.92200000000000004</v>
      </c>
      <c r="C8687" s="19">
        <v>34127</v>
      </c>
      <c r="D8687" s="19">
        <v>8137.2841449999996</v>
      </c>
      <c r="E8687" s="23">
        <v>1.1920024039999999</v>
      </c>
      <c r="F8687" s="23">
        <v>0.60997950599999995</v>
      </c>
      <c r="G8687" s="17">
        <v>0</v>
      </c>
      <c r="H8687" s="17">
        <v>1</v>
      </c>
      <c r="I8687" s="17">
        <v>0.91987880300000002</v>
      </c>
      <c r="J8687" s="17">
        <v>7.9299999999999995E-2</v>
      </c>
      <c r="K8687" s="17">
        <v>8.2299999999999995E-4</v>
      </c>
    </row>
    <row r="8688" spans="1:11" x14ac:dyDescent="0.45">
      <c r="A8688" s="10" t="s">
        <v>77</v>
      </c>
      <c r="B8688" s="20">
        <v>0.92300000000000004</v>
      </c>
      <c r="C8688" s="19">
        <v>34164</v>
      </c>
      <c r="D8688" s="19">
        <v>8181.703931</v>
      </c>
      <c r="E8688" s="23">
        <v>1.2043457580000001</v>
      </c>
      <c r="F8688" s="23">
        <v>0.61312615500000001</v>
      </c>
      <c r="G8688" s="17">
        <v>0</v>
      </c>
      <c r="H8688" s="17">
        <v>1</v>
      </c>
      <c r="I8688" s="17">
        <v>0.92007138899999996</v>
      </c>
      <c r="J8688" s="17">
        <v>7.9100000000000004E-2</v>
      </c>
      <c r="K8688" s="17">
        <v>8.1999999999999998E-4</v>
      </c>
    </row>
    <row r="8689" spans="1:11" x14ac:dyDescent="0.45">
      <c r="A8689" s="10" t="s">
        <v>77</v>
      </c>
      <c r="B8689" s="20">
        <v>0.92400000000000004</v>
      </c>
      <c r="C8689" s="19">
        <v>34198</v>
      </c>
      <c r="D8689" s="19">
        <v>8223.0073400000001</v>
      </c>
      <c r="E8689" s="23">
        <v>1.224330479</v>
      </c>
      <c r="F8689" s="23">
        <v>0.616625337</v>
      </c>
      <c r="G8689" s="17">
        <v>0</v>
      </c>
      <c r="H8689" s="17">
        <v>1</v>
      </c>
      <c r="I8689" s="17">
        <v>0.92019451299999999</v>
      </c>
      <c r="J8689" s="17">
        <v>7.9000000000000001E-2</v>
      </c>
      <c r="K8689" s="17">
        <v>8.1899999999999996E-4</v>
      </c>
    </row>
    <row r="8690" spans="1:11" x14ac:dyDescent="0.45">
      <c r="A8690" s="10" t="s">
        <v>77</v>
      </c>
      <c r="B8690" s="20">
        <v>0.92500000000000004</v>
      </c>
      <c r="C8690" s="19">
        <v>34234</v>
      </c>
      <c r="D8690" s="19">
        <v>8267.2956389999999</v>
      </c>
      <c r="E8690" s="23">
        <v>1.238843924</v>
      </c>
      <c r="F8690" s="23">
        <v>0.61990815799999999</v>
      </c>
      <c r="G8690" s="17">
        <v>0</v>
      </c>
      <c r="H8690" s="17">
        <v>1</v>
      </c>
      <c r="I8690" s="17">
        <v>0.920419816</v>
      </c>
      <c r="J8690" s="17">
        <v>7.8799999999999995E-2</v>
      </c>
      <c r="K8690" s="17">
        <v>8.1599999999999999E-4</v>
      </c>
    </row>
    <row r="8691" spans="1:11" x14ac:dyDescent="0.45">
      <c r="A8691" s="10" t="s">
        <v>77</v>
      </c>
      <c r="B8691" s="20">
        <v>0.92600000000000005</v>
      </c>
      <c r="C8691" s="19">
        <v>34275</v>
      </c>
      <c r="D8691" s="19">
        <v>8318.2864410000002</v>
      </c>
      <c r="E8691" s="23">
        <v>1.2480951039999999</v>
      </c>
      <c r="F8691" s="23">
        <v>0.62338784899999999</v>
      </c>
      <c r="G8691" s="17">
        <v>0</v>
      </c>
      <c r="H8691" s="17">
        <v>1</v>
      </c>
      <c r="I8691" s="17">
        <v>0.92063470300000005</v>
      </c>
      <c r="J8691" s="17">
        <v>7.8600000000000003E-2</v>
      </c>
      <c r="K8691" s="17">
        <v>8.1400000000000005E-4</v>
      </c>
    </row>
    <row r="8692" spans="1:11" x14ac:dyDescent="0.45">
      <c r="A8692" s="10" t="s">
        <v>77</v>
      </c>
      <c r="B8692" s="20">
        <v>0.92700000000000005</v>
      </c>
      <c r="C8692" s="19">
        <v>34309</v>
      </c>
      <c r="D8692" s="19">
        <v>8360.8754530000006</v>
      </c>
      <c r="E8692" s="23">
        <v>1.2571492390000001</v>
      </c>
      <c r="F8692" s="23">
        <v>0.62721120299999999</v>
      </c>
      <c r="G8692" s="17">
        <v>0</v>
      </c>
      <c r="H8692" s="17">
        <v>1</v>
      </c>
      <c r="I8692" s="17">
        <v>0.92088131799999995</v>
      </c>
      <c r="J8692" s="17">
        <v>7.8299999999999995E-2</v>
      </c>
      <c r="K8692" s="17">
        <v>8.12E-4</v>
      </c>
    </row>
    <row r="8693" spans="1:11" x14ac:dyDescent="0.45">
      <c r="A8693" s="10" t="s">
        <v>77</v>
      </c>
      <c r="B8693" s="20">
        <v>0.92800000000000005</v>
      </c>
      <c r="C8693" s="19">
        <v>34349</v>
      </c>
      <c r="D8693" s="19">
        <v>8411.3651969999992</v>
      </c>
      <c r="E8693" s="23">
        <v>1.26935507</v>
      </c>
      <c r="F8693" s="23">
        <v>0.63055323500000005</v>
      </c>
      <c r="G8693" s="17">
        <v>0</v>
      </c>
      <c r="H8693" s="17">
        <v>1</v>
      </c>
      <c r="I8693" s="17">
        <v>0.92106711600000002</v>
      </c>
      <c r="J8693" s="17">
        <v>7.8100000000000003E-2</v>
      </c>
      <c r="K8693" s="17">
        <v>8.0900000000000004E-4</v>
      </c>
    </row>
    <row r="8694" spans="1:11" x14ac:dyDescent="0.45">
      <c r="A8694" s="10" t="s">
        <v>77</v>
      </c>
      <c r="B8694" s="20">
        <v>0.92900000000000005</v>
      </c>
      <c r="C8694" s="19">
        <v>34386</v>
      </c>
      <c r="D8694" s="19">
        <v>8458.6228630000005</v>
      </c>
      <c r="E8694" s="23">
        <v>1.288680107</v>
      </c>
      <c r="F8694" s="23">
        <v>0.63442667200000002</v>
      </c>
      <c r="G8694" s="17">
        <v>0</v>
      </c>
      <c r="H8694" s="17">
        <v>1</v>
      </c>
      <c r="I8694" s="17">
        <v>0.92121946300000002</v>
      </c>
      <c r="J8694" s="17">
        <v>7.8E-2</v>
      </c>
      <c r="K8694" s="17">
        <v>8.0800000000000002E-4</v>
      </c>
    </row>
    <row r="8695" spans="1:11" x14ac:dyDescent="0.45">
      <c r="A8695" s="10" t="s">
        <v>77</v>
      </c>
      <c r="B8695" s="20">
        <v>0.93</v>
      </c>
      <c r="C8695" s="19">
        <v>34423</v>
      </c>
      <c r="D8695" s="19">
        <v>8506.6145949999991</v>
      </c>
      <c r="E8695" s="23">
        <v>1.3044585639999999</v>
      </c>
      <c r="F8695" s="23">
        <v>0.63803237800000001</v>
      </c>
      <c r="G8695" s="17">
        <v>0</v>
      </c>
      <c r="H8695" s="17">
        <v>1</v>
      </c>
      <c r="I8695" s="17">
        <v>0.92141437199999998</v>
      </c>
      <c r="J8695" s="17">
        <v>7.7799999999999994E-2</v>
      </c>
      <c r="K8695" s="17">
        <v>8.0599999999999997E-4</v>
      </c>
    </row>
    <row r="8696" spans="1:11" x14ac:dyDescent="0.45">
      <c r="A8696" s="10" t="s">
        <v>77</v>
      </c>
      <c r="B8696" s="20">
        <v>0.93100000000000005</v>
      </c>
      <c r="C8696" s="19">
        <v>34460</v>
      </c>
      <c r="D8696" s="19">
        <v>8555.0892910000002</v>
      </c>
      <c r="E8696" s="23">
        <v>1.3147559799999999</v>
      </c>
      <c r="F8696" s="23">
        <v>0.64131682999999995</v>
      </c>
      <c r="G8696" s="17">
        <v>0</v>
      </c>
      <c r="H8696" s="17">
        <v>1</v>
      </c>
      <c r="I8696" s="17">
        <v>0.92161215900000004</v>
      </c>
      <c r="J8696" s="17">
        <v>7.7600000000000002E-2</v>
      </c>
      <c r="K8696" s="17">
        <v>8.0400000000000003E-4</v>
      </c>
    </row>
    <row r="8697" spans="1:11" x14ac:dyDescent="0.45">
      <c r="A8697" s="10" t="s">
        <v>77</v>
      </c>
      <c r="B8697" s="20">
        <v>0.93200000000000005</v>
      </c>
      <c r="C8697" s="19">
        <v>34497</v>
      </c>
      <c r="D8697" s="19">
        <v>8604.0842059999995</v>
      </c>
      <c r="E8697" s="23">
        <v>1.3320170870000001</v>
      </c>
      <c r="F8697" s="23">
        <v>0.64567481800000004</v>
      </c>
      <c r="G8697" s="17">
        <v>0</v>
      </c>
      <c r="H8697" s="17">
        <v>1</v>
      </c>
      <c r="I8697" s="17">
        <v>0.92170089200000005</v>
      </c>
      <c r="J8697" s="17">
        <v>7.7499999999999999E-2</v>
      </c>
      <c r="K8697" s="17">
        <v>8.0199999999999998E-4</v>
      </c>
    </row>
    <row r="8698" spans="1:11" x14ac:dyDescent="0.45">
      <c r="A8698" s="10" t="s">
        <v>77</v>
      </c>
      <c r="B8698" s="20">
        <v>0.93300000000000005</v>
      </c>
      <c r="C8698" s="19">
        <v>34533</v>
      </c>
      <c r="D8698" s="19">
        <v>8652.3216360000006</v>
      </c>
      <c r="E8698" s="23">
        <v>1.3479820950000001</v>
      </c>
      <c r="F8698" s="23">
        <v>0.64948559400000005</v>
      </c>
      <c r="G8698" s="17">
        <v>0</v>
      </c>
      <c r="H8698" s="17">
        <v>1</v>
      </c>
      <c r="I8698" s="17">
        <v>0.92183513500000003</v>
      </c>
      <c r="J8698" s="17">
        <v>7.7399999999999997E-2</v>
      </c>
      <c r="K8698" s="17">
        <v>8.0099999999999995E-4</v>
      </c>
    </row>
    <row r="8699" spans="1:11" x14ac:dyDescent="0.45">
      <c r="A8699" s="10" t="s">
        <v>77</v>
      </c>
      <c r="B8699" s="20">
        <v>0.93400000000000005</v>
      </c>
      <c r="C8699" s="19">
        <v>34571</v>
      </c>
      <c r="D8699" s="19">
        <v>8703.7950340000007</v>
      </c>
      <c r="E8699" s="23">
        <v>1.3605071230000001</v>
      </c>
      <c r="F8699" s="23">
        <v>0.65320494299999998</v>
      </c>
      <c r="G8699" s="17">
        <v>0</v>
      </c>
      <c r="H8699" s="17">
        <v>1</v>
      </c>
      <c r="I8699" s="17">
        <v>0.92206127599999999</v>
      </c>
      <c r="J8699" s="17">
        <v>7.7100000000000002E-2</v>
      </c>
      <c r="K8699" s="17">
        <v>7.9799999999999999E-4</v>
      </c>
    </row>
    <row r="8700" spans="1:11" x14ac:dyDescent="0.45">
      <c r="A8700" s="10" t="s">
        <v>77</v>
      </c>
      <c r="B8700" s="20">
        <v>0.93500000000000005</v>
      </c>
      <c r="C8700" s="19">
        <v>34606</v>
      </c>
      <c r="D8700" s="19">
        <v>8751.5510329999997</v>
      </c>
      <c r="E8700" s="23">
        <v>1.368286823</v>
      </c>
      <c r="F8700" s="23">
        <v>0.65730624100000001</v>
      </c>
      <c r="G8700" s="17">
        <v>0</v>
      </c>
      <c r="H8700" s="17">
        <v>1</v>
      </c>
      <c r="I8700" s="17">
        <v>0.92218605099999995</v>
      </c>
      <c r="J8700" s="17">
        <v>7.6999999999999999E-2</v>
      </c>
      <c r="K8700" s="17">
        <v>7.9699999999999997E-4</v>
      </c>
    </row>
    <row r="8701" spans="1:11" x14ac:dyDescent="0.45">
      <c r="A8701" s="10" t="s">
        <v>77</v>
      </c>
      <c r="B8701" s="20">
        <v>0.93600000000000005</v>
      </c>
      <c r="C8701" s="19">
        <v>34644</v>
      </c>
      <c r="D8701" s="19">
        <v>8803.9575220000006</v>
      </c>
      <c r="E8701" s="23">
        <v>1.3915289710000001</v>
      </c>
      <c r="F8701" s="23">
        <v>0.66115873000000003</v>
      </c>
      <c r="G8701" s="17">
        <v>0</v>
      </c>
      <c r="H8701" s="17">
        <v>1</v>
      </c>
      <c r="I8701" s="17">
        <v>0.92232230900000001</v>
      </c>
      <c r="J8701" s="17">
        <v>7.6899999999999996E-2</v>
      </c>
      <c r="K8701" s="17">
        <v>7.9500000000000003E-4</v>
      </c>
    </row>
    <row r="8702" spans="1:11" x14ac:dyDescent="0.45">
      <c r="A8702" s="10" t="s">
        <v>77</v>
      </c>
      <c r="B8702" s="20">
        <v>0.93700000000000006</v>
      </c>
      <c r="C8702" s="19">
        <v>34682</v>
      </c>
      <c r="D8702" s="19">
        <v>8857.1701229999999</v>
      </c>
      <c r="E8702" s="23">
        <v>1.4094819030000001</v>
      </c>
      <c r="F8702" s="23">
        <v>0.665133788</v>
      </c>
      <c r="G8702" s="17">
        <v>0</v>
      </c>
      <c r="H8702" s="17">
        <v>1</v>
      </c>
      <c r="I8702" s="17">
        <v>0.92246363499999995</v>
      </c>
      <c r="J8702" s="17">
        <v>7.6700000000000004E-2</v>
      </c>
      <c r="K8702" s="17">
        <v>7.94E-4</v>
      </c>
    </row>
    <row r="8703" spans="1:11" x14ac:dyDescent="0.45">
      <c r="A8703" s="10" t="s">
        <v>77</v>
      </c>
      <c r="B8703" s="20">
        <v>0.93799999999999994</v>
      </c>
      <c r="C8703" s="19">
        <v>34719</v>
      </c>
      <c r="D8703" s="19">
        <v>8909.6393609999996</v>
      </c>
      <c r="E8703" s="23">
        <v>1.425232075</v>
      </c>
      <c r="F8703" s="23">
        <v>0.66943556199999998</v>
      </c>
      <c r="G8703" s="17">
        <v>0</v>
      </c>
      <c r="H8703" s="17">
        <v>1</v>
      </c>
      <c r="I8703" s="17">
        <v>0.92261015400000002</v>
      </c>
      <c r="J8703" s="17">
        <v>7.6600000000000001E-2</v>
      </c>
      <c r="K8703" s="17">
        <v>7.9199999999999995E-4</v>
      </c>
    </row>
    <row r="8704" spans="1:11" x14ac:dyDescent="0.45">
      <c r="A8704" s="10" t="s">
        <v>77</v>
      </c>
      <c r="B8704" s="20">
        <v>0.93899999999999995</v>
      </c>
      <c r="C8704" s="19">
        <v>34755</v>
      </c>
      <c r="D8704" s="19">
        <v>8961.4340030000003</v>
      </c>
      <c r="E8704" s="23">
        <v>1.448688497</v>
      </c>
      <c r="F8704" s="23">
        <v>0.67361251200000005</v>
      </c>
      <c r="G8704" s="17">
        <v>0</v>
      </c>
      <c r="H8704" s="17">
        <v>1</v>
      </c>
      <c r="I8704" s="17">
        <v>0.92280095500000003</v>
      </c>
      <c r="J8704" s="17">
        <v>7.6399999999999996E-2</v>
      </c>
      <c r="K8704" s="17">
        <v>7.9000000000000001E-4</v>
      </c>
    </row>
    <row r="8705" spans="1:11" x14ac:dyDescent="0.45">
      <c r="A8705" s="10" t="s">
        <v>77</v>
      </c>
      <c r="B8705" s="20">
        <v>0.94</v>
      </c>
      <c r="C8705" s="19">
        <v>34793</v>
      </c>
      <c r="D8705" s="19">
        <v>9016.8172180000001</v>
      </c>
      <c r="E8705" s="23">
        <v>1.473322566</v>
      </c>
      <c r="F8705" s="23">
        <v>0.67774129900000002</v>
      </c>
      <c r="G8705" s="17">
        <v>0</v>
      </c>
      <c r="H8705" s="17">
        <v>1</v>
      </c>
      <c r="I8705" s="17">
        <v>0.92296596500000005</v>
      </c>
      <c r="J8705" s="17">
        <v>7.6200000000000004E-2</v>
      </c>
      <c r="K8705" s="17">
        <v>7.8799999999999996E-4</v>
      </c>
    </row>
    <row r="8706" spans="1:11" x14ac:dyDescent="0.45">
      <c r="A8706" s="10" t="s">
        <v>77</v>
      </c>
      <c r="B8706" s="20">
        <v>0.94099999999999995</v>
      </c>
      <c r="C8706" s="19">
        <v>34829</v>
      </c>
      <c r="D8706" s="19">
        <v>9070.0992530000003</v>
      </c>
      <c r="E8706" s="23">
        <v>1.4870594669999999</v>
      </c>
      <c r="F8706" s="23">
        <v>0.68204288400000002</v>
      </c>
      <c r="G8706" s="17">
        <v>0</v>
      </c>
      <c r="H8706" s="17">
        <v>1</v>
      </c>
      <c r="I8706" s="17">
        <v>0.92312924900000004</v>
      </c>
      <c r="J8706" s="17">
        <v>7.6100000000000001E-2</v>
      </c>
      <c r="K8706" s="17">
        <v>7.8700000000000005E-4</v>
      </c>
    </row>
    <row r="8707" spans="1:11" x14ac:dyDescent="0.45">
      <c r="A8707" s="10" t="s">
        <v>77</v>
      </c>
      <c r="B8707" s="20">
        <v>0.94199999999999995</v>
      </c>
      <c r="C8707" s="19">
        <v>34867</v>
      </c>
      <c r="D8707" s="19">
        <v>9126.9730120000004</v>
      </c>
      <c r="E8707" s="23">
        <v>1.5063085789999999</v>
      </c>
      <c r="F8707" s="23">
        <v>0.68639108400000004</v>
      </c>
      <c r="G8707" s="17">
        <v>0</v>
      </c>
      <c r="H8707" s="17">
        <v>1</v>
      </c>
      <c r="I8707" s="17">
        <v>0.923281095</v>
      </c>
      <c r="J8707" s="17">
        <v>7.5899999999999995E-2</v>
      </c>
      <c r="K8707" s="17">
        <v>7.85E-4</v>
      </c>
    </row>
    <row r="8708" spans="1:11" x14ac:dyDescent="0.45">
      <c r="A8708" s="10" t="s">
        <v>77</v>
      </c>
      <c r="B8708" s="20">
        <v>0.94299999999999995</v>
      </c>
      <c r="C8708" s="19">
        <v>34904</v>
      </c>
      <c r="D8708" s="19">
        <v>9183.1274589999994</v>
      </c>
      <c r="E8708" s="23">
        <v>1.5228047229999999</v>
      </c>
      <c r="F8708" s="23">
        <v>0.69098345000000005</v>
      </c>
      <c r="G8708" s="17">
        <v>0</v>
      </c>
      <c r="H8708" s="17">
        <v>1</v>
      </c>
      <c r="I8708" s="17">
        <v>0.92335608700000005</v>
      </c>
      <c r="J8708" s="17">
        <v>7.5899999999999995E-2</v>
      </c>
      <c r="K8708" s="17">
        <v>7.8299999999999995E-4</v>
      </c>
    </row>
    <row r="8709" spans="1:11" x14ac:dyDescent="0.45">
      <c r="A8709" s="10" t="s">
        <v>77</v>
      </c>
      <c r="B8709" s="20">
        <v>0.94399999999999995</v>
      </c>
      <c r="C8709" s="19">
        <v>34940</v>
      </c>
      <c r="D8709" s="19">
        <v>9238.1699100000005</v>
      </c>
      <c r="E8709" s="23">
        <v>1.5351063620000001</v>
      </c>
      <c r="F8709" s="23">
        <v>0.69548580999999998</v>
      </c>
      <c r="G8709" s="17">
        <v>0</v>
      </c>
      <c r="H8709" s="17">
        <v>1</v>
      </c>
      <c r="I8709" s="17">
        <v>0.92348776499999996</v>
      </c>
      <c r="J8709" s="17">
        <v>7.5700000000000003E-2</v>
      </c>
      <c r="K8709" s="17">
        <v>7.8200000000000003E-4</v>
      </c>
    </row>
    <row r="8710" spans="1:11" x14ac:dyDescent="0.45">
      <c r="A8710" s="10" t="s">
        <v>77</v>
      </c>
      <c r="B8710" s="20">
        <v>0.94499999999999995</v>
      </c>
      <c r="C8710" s="19">
        <v>34978</v>
      </c>
      <c r="D8710" s="19">
        <v>9296.722839</v>
      </c>
      <c r="E8710" s="23">
        <v>1.5503208020000001</v>
      </c>
      <c r="F8710" s="23">
        <v>0.70000104100000005</v>
      </c>
      <c r="G8710" s="17">
        <v>0</v>
      </c>
      <c r="H8710" s="17">
        <v>1</v>
      </c>
      <c r="I8710" s="17">
        <v>0.92367771200000004</v>
      </c>
      <c r="J8710" s="17">
        <v>7.5499999999999998E-2</v>
      </c>
      <c r="K8710" s="17">
        <v>7.7999999999999999E-4</v>
      </c>
    </row>
    <row r="8711" spans="1:11" x14ac:dyDescent="0.45">
      <c r="A8711" s="10" t="s">
        <v>77</v>
      </c>
      <c r="B8711" s="20">
        <v>0.94599999999999995</v>
      </c>
      <c r="C8711" s="19">
        <v>35014</v>
      </c>
      <c r="D8711" s="19">
        <v>9352.9603420000003</v>
      </c>
      <c r="E8711" s="23">
        <v>1.5736723269999999</v>
      </c>
      <c r="F8711" s="23">
        <v>0.70447943700000004</v>
      </c>
      <c r="G8711" s="17">
        <v>0</v>
      </c>
      <c r="H8711" s="17">
        <v>1</v>
      </c>
      <c r="I8711" s="17">
        <v>0.92385201500000003</v>
      </c>
      <c r="J8711" s="17">
        <v>7.5399999999999995E-2</v>
      </c>
      <c r="K8711" s="17">
        <v>7.7800000000000005E-4</v>
      </c>
    </row>
    <row r="8712" spans="1:11" x14ac:dyDescent="0.45">
      <c r="A8712" s="10" t="s">
        <v>77</v>
      </c>
      <c r="B8712" s="20">
        <v>0.94699999999999995</v>
      </c>
      <c r="C8712" s="19">
        <v>35052</v>
      </c>
      <c r="D8712" s="19">
        <v>9413.1304899999996</v>
      </c>
      <c r="E8712" s="23">
        <v>1.593704496</v>
      </c>
      <c r="F8712" s="23">
        <v>0.70926100700000005</v>
      </c>
      <c r="G8712" s="17">
        <v>0</v>
      </c>
      <c r="H8712" s="17">
        <v>1</v>
      </c>
      <c r="I8712" s="17">
        <v>0.92399861599999999</v>
      </c>
      <c r="J8712" s="17">
        <v>7.5200000000000003E-2</v>
      </c>
      <c r="K8712" s="17">
        <v>7.76E-4</v>
      </c>
    </row>
    <row r="8713" spans="1:11" x14ac:dyDescent="0.45">
      <c r="A8713" s="10" t="s">
        <v>77</v>
      </c>
      <c r="B8713" s="20">
        <v>0.94799999999999995</v>
      </c>
      <c r="C8713" s="19">
        <v>35089</v>
      </c>
      <c r="D8713" s="19">
        <v>9472.4837549999993</v>
      </c>
      <c r="E8713" s="23">
        <v>1.6113109109999999</v>
      </c>
      <c r="F8713" s="23">
        <v>0.71412664699999995</v>
      </c>
      <c r="G8713" s="17">
        <v>0</v>
      </c>
      <c r="H8713" s="17">
        <v>1</v>
      </c>
      <c r="I8713" s="17">
        <v>0.92420744399999999</v>
      </c>
      <c r="J8713" s="17">
        <v>7.4999999999999997E-2</v>
      </c>
      <c r="K8713" s="17">
        <v>7.7399999999999995E-4</v>
      </c>
    </row>
    <row r="8714" spans="1:11" x14ac:dyDescent="0.45">
      <c r="A8714" s="10" t="s">
        <v>77</v>
      </c>
      <c r="B8714" s="20">
        <v>0.94899999999999995</v>
      </c>
      <c r="C8714" s="19">
        <v>35125</v>
      </c>
      <c r="D8714" s="19">
        <v>9530.7016160000003</v>
      </c>
      <c r="E8714" s="23">
        <v>1.6259862199999999</v>
      </c>
      <c r="F8714" s="23">
        <v>0.71892842300000004</v>
      </c>
      <c r="G8714" s="17">
        <v>0</v>
      </c>
      <c r="H8714" s="17">
        <v>1</v>
      </c>
      <c r="I8714" s="17">
        <v>0.92341485800000001</v>
      </c>
      <c r="J8714" s="17">
        <v>7.5800000000000006E-2</v>
      </c>
      <c r="K8714" s="17">
        <v>7.7099999999999998E-4</v>
      </c>
    </row>
    <row r="8715" spans="1:11" x14ac:dyDescent="0.45">
      <c r="A8715" s="10" t="s">
        <v>77</v>
      </c>
      <c r="B8715" s="20">
        <v>0.95</v>
      </c>
      <c r="C8715" s="19">
        <v>35159</v>
      </c>
      <c r="D8715" s="19">
        <v>9586.3919669999996</v>
      </c>
      <c r="E8715" s="23">
        <v>1.6480978690000001</v>
      </c>
      <c r="F8715" s="23">
        <v>0.723628355</v>
      </c>
      <c r="G8715" s="17">
        <v>0</v>
      </c>
      <c r="H8715" s="17">
        <v>1</v>
      </c>
      <c r="I8715" s="17">
        <v>0.92363717999999995</v>
      </c>
      <c r="J8715" s="17">
        <v>7.5600000000000001E-2</v>
      </c>
      <c r="K8715" s="17">
        <v>7.6900000000000004E-4</v>
      </c>
    </row>
    <row r="8716" spans="1:11" x14ac:dyDescent="0.45">
      <c r="A8716" s="10" t="s">
        <v>77</v>
      </c>
      <c r="B8716" s="20">
        <v>0.95099999999999996</v>
      </c>
      <c r="C8716" s="19">
        <v>35200</v>
      </c>
      <c r="D8716" s="19">
        <v>9654.2696209999995</v>
      </c>
      <c r="E8716" s="23">
        <v>1.6681469760000001</v>
      </c>
      <c r="F8716" s="23">
        <v>0.728153418</v>
      </c>
      <c r="G8716" s="17">
        <v>0</v>
      </c>
      <c r="H8716" s="17">
        <v>1</v>
      </c>
      <c r="I8716" s="17">
        <v>0.92376204100000003</v>
      </c>
      <c r="J8716" s="17">
        <v>7.5499999999999998E-2</v>
      </c>
      <c r="K8716" s="17">
        <v>7.6800000000000002E-4</v>
      </c>
    </row>
    <row r="8717" spans="1:11" x14ac:dyDescent="0.45">
      <c r="A8717" s="10" t="s">
        <v>77</v>
      </c>
      <c r="B8717" s="20">
        <v>0.95199999999999996</v>
      </c>
      <c r="C8717" s="19">
        <v>35237</v>
      </c>
      <c r="D8717" s="19">
        <v>9716.7898760000007</v>
      </c>
      <c r="E8717" s="23">
        <v>1.7049852560000001</v>
      </c>
      <c r="F8717" s="23">
        <v>0.73367128199999998</v>
      </c>
      <c r="G8717" s="17">
        <v>0</v>
      </c>
      <c r="H8717" s="17">
        <v>1</v>
      </c>
      <c r="I8717" s="17">
        <v>0.92383820800000005</v>
      </c>
      <c r="J8717" s="17">
        <v>7.5399999999999995E-2</v>
      </c>
      <c r="K8717" s="17">
        <v>7.6599999999999997E-4</v>
      </c>
    </row>
    <row r="8718" spans="1:11" x14ac:dyDescent="0.45">
      <c r="A8718" s="10" t="s">
        <v>77</v>
      </c>
      <c r="B8718" s="20">
        <v>0.95299999999999996</v>
      </c>
      <c r="C8718" s="19">
        <v>35274</v>
      </c>
      <c r="D8718" s="19">
        <v>9780.5419409999995</v>
      </c>
      <c r="E8718" s="23">
        <v>1.7348520030000001</v>
      </c>
      <c r="F8718" s="23">
        <v>0.73893907299999995</v>
      </c>
      <c r="G8718" s="17">
        <v>0</v>
      </c>
      <c r="H8718" s="17">
        <v>1</v>
      </c>
      <c r="I8718" s="17">
        <v>0.92406511000000002</v>
      </c>
      <c r="J8718" s="17">
        <v>7.5200000000000003E-2</v>
      </c>
      <c r="K8718" s="17">
        <v>7.6400000000000003E-4</v>
      </c>
    </row>
    <row r="8719" spans="1:11" x14ac:dyDescent="0.45">
      <c r="A8719" s="10" t="s">
        <v>77</v>
      </c>
      <c r="B8719" s="20">
        <v>0.95399999999999996</v>
      </c>
      <c r="C8719" s="19">
        <v>35310</v>
      </c>
      <c r="D8719" s="19">
        <v>9843.6919749999997</v>
      </c>
      <c r="E8719" s="23">
        <v>1.7739623739999999</v>
      </c>
      <c r="F8719" s="23">
        <v>0.74392212499999999</v>
      </c>
      <c r="G8719" s="17">
        <v>0</v>
      </c>
      <c r="H8719" s="17">
        <v>1</v>
      </c>
      <c r="I8719" s="17">
        <v>0.924250872</v>
      </c>
      <c r="J8719" s="17">
        <v>7.4999999999999997E-2</v>
      </c>
      <c r="K8719" s="17">
        <v>7.6199999999999998E-4</v>
      </c>
    </row>
    <row r="8720" spans="1:11" x14ac:dyDescent="0.45">
      <c r="A8720" s="10" t="s">
        <v>77</v>
      </c>
      <c r="B8720" s="20">
        <v>0.95499999999999996</v>
      </c>
      <c r="C8720" s="19">
        <v>35348</v>
      </c>
      <c r="D8720" s="19">
        <v>9911.6499760000006</v>
      </c>
      <c r="E8720" s="23">
        <v>1.798372042</v>
      </c>
      <c r="F8720" s="23">
        <v>0.74890256499999996</v>
      </c>
      <c r="G8720" s="17">
        <v>0</v>
      </c>
      <c r="H8720" s="17">
        <v>1</v>
      </c>
      <c r="I8720" s="17">
        <v>0.92445174299999999</v>
      </c>
      <c r="J8720" s="17">
        <v>7.4800000000000005E-2</v>
      </c>
      <c r="K8720" s="17">
        <v>7.6000000000000004E-4</v>
      </c>
    </row>
    <row r="8721" spans="1:11" x14ac:dyDescent="0.45">
      <c r="A8721" s="10" t="s">
        <v>77</v>
      </c>
      <c r="B8721" s="20">
        <v>0.95599999999999996</v>
      </c>
      <c r="C8721" s="19">
        <v>35382</v>
      </c>
      <c r="D8721" s="19">
        <v>9973.3933980000002</v>
      </c>
      <c r="E8721" s="23">
        <v>1.828309414</v>
      </c>
      <c r="F8721" s="23">
        <v>0.75487133399999995</v>
      </c>
      <c r="G8721" s="17">
        <v>0</v>
      </c>
      <c r="H8721" s="17">
        <v>1</v>
      </c>
      <c r="I8721" s="17">
        <v>0.92460085700000005</v>
      </c>
      <c r="J8721" s="17">
        <v>7.46E-2</v>
      </c>
      <c r="K8721" s="17">
        <v>7.5799999999999999E-4</v>
      </c>
    </row>
    <row r="8722" spans="1:11" x14ac:dyDescent="0.45">
      <c r="A8722" s="10" t="s">
        <v>77</v>
      </c>
      <c r="B8722" s="20">
        <v>0.95699999999999996</v>
      </c>
      <c r="C8722" s="19">
        <v>35422</v>
      </c>
      <c r="D8722" s="19">
        <v>10047.23641</v>
      </c>
      <c r="E8722" s="23">
        <v>1.8697283730000001</v>
      </c>
      <c r="F8722" s="23">
        <v>0.76008980400000004</v>
      </c>
      <c r="G8722" s="17">
        <v>0</v>
      </c>
      <c r="H8722" s="17">
        <v>1</v>
      </c>
      <c r="I8722" s="17">
        <v>0.92475798300000001</v>
      </c>
      <c r="J8722" s="17">
        <v>7.4499999999999997E-2</v>
      </c>
      <c r="K8722" s="17">
        <v>7.5699999999999997E-4</v>
      </c>
    </row>
    <row r="8723" spans="1:11" x14ac:dyDescent="0.45">
      <c r="A8723" s="10" t="s">
        <v>77</v>
      </c>
      <c r="B8723" s="20">
        <v>0.95799999999999996</v>
      </c>
      <c r="C8723" s="19">
        <v>35459</v>
      </c>
      <c r="D8723" s="19">
        <v>10116.920340000001</v>
      </c>
      <c r="E8723" s="23">
        <v>1.8965088400000001</v>
      </c>
      <c r="F8723" s="23">
        <v>0.76636179500000001</v>
      </c>
      <c r="G8723" s="17">
        <v>0</v>
      </c>
      <c r="H8723" s="17">
        <v>1</v>
      </c>
      <c r="I8723" s="17">
        <v>0.924919296</v>
      </c>
      <c r="J8723" s="17">
        <v>7.4300000000000005E-2</v>
      </c>
      <c r="K8723" s="17">
        <v>7.5500000000000003E-4</v>
      </c>
    </row>
    <row r="8724" spans="1:11" x14ac:dyDescent="0.45">
      <c r="A8724" s="10" t="s">
        <v>77</v>
      </c>
      <c r="B8724" s="20">
        <v>0.95899999999999996</v>
      </c>
      <c r="C8724" s="19">
        <v>35495</v>
      </c>
      <c r="D8724" s="19">
        <v>10185.77396</v>
      </c>
      <c r="E8724" s="23">
        <v>1.9329578970000001</v>
      </c>
      <c r="F8724" s="23">
        <v>0.77205853700000004</v>
      </c>
      <c r="G8724" s="17">
        <v>0</v>
      </c>
      <c r="H8724" s="17">
        <v>1</v>
      </c>
      <c r="I8724" s="17">
        <v>0.92504244700000005</v>
      </c>
      <c r="J8724" s="17">
        <v>7.4200000000000002E-2</v>
      </c>
      <c r="K8724" s="17">
        <v>7.5299999999999998E-4</v>
      </c>
    </row>
    <row r="8725" spans="1:11" x14ac:dyDescent="0.45">
      <c r="A8725" s="10" t="s">
        <v>77</v>
      </c>
      <c r="B8725" s="20">
        <v>0.96</v>
      </c>
      <c r="C8725" s="19">
        <v>35531</v>
      </c>
      <c r="D8725" s="19">
        <v>10255.74898</v>
      </c>
      <c r="E8725" s="23">
        <v>1.953930999</v>
      </c>
      <c r="F8725" s="23">
        <v>0.77821242899999998</v>
      </c>
      <c r="G8725" s="17">
        <v>0</v>
      </c>
      <c r="H8725" s="17">
        <v>1</v>
      </c>
      <c r="I8725" s="17">
        <v>0.92510955800000005</v>
      </c>
      <c r="J8725" s="17">
        <v>7.4099999999999999E-2</v>
      </c>
      <c r="K8725" s="17">
        <v>7.5199999999999996E-4</v>
      </c>
    </row>
    <row r="8726" spans="1:11" x14ac:dyDescent="0.45">
      <c r="A8726" s="10" t="s">
        <v>77</v>
      </c>
      <c r="B8726" s="20">
        <v>0.96099999999999997</v>
      </c>
      <c r="C8726" s="19">
        <v>35567</v>
      </c>
      <c r="D8726" s="19">
        <v>10326.730670000001</v>
      </c>
      <c r="E8726" s="23">
        <v>1.991427464</v>
      </c>
      <c r="F8726" s="23">
        <v>0.78372876199999997</v>
      </c>
      <c r="G8726" s="17">
        <v>0</v>
      </c>
      <c r="H8726" s="17">
        <v>1</v>
      </c>
      <c r="I8726" s="17">
        <v>0.92522139699999995</v>
      </c>
      <c r="J8726" s="17">
        <v>7.3999999999999996E-2</v>
      </c>
      <c r="K8726" s="17">
        <v>7.5100000000000004E-4</v>
      </c>
    </row>
    <row r="8727" spans="1:11" x14ac:dyDescent="0.45">
      <c r="A8727" s="10" t="s">
        <v>77</v>
      </c>
      <c r="B8727" s="20">
        <v>0.96199999999999997</v>
      </c>
      <c r="C8727" s="19">
        <v>35606</v>
      </c>
      <c r="D8727" s="19">
        <v>10405.01115</v>
      </c>
      <c r="E8727" s="23">
        <v>2.02500685</v>
      </c>
      <c r="F8727" s="23">
        <v>0.78987480300000001</v>
      </c>
      <c r="G8727" s="17">
        <v>0</v>
      </c>
      <c r="H8727" s="17">
        <v>1</v>
      </c>
      <c r="I8727" s="17">
        <v>0.92537872799999998</v>
      </c>
      <c r="J8727" s="17">
        <v>7.3899999999999993E-2</v>
      </c>
      <c r="K8727" s="17">
        <v>7.4899999999999999E-4</v>
      </c>
    </row>
    <row r="8728" spans="1:11" x14ac:dyDescent="0.45">
      <c r="A8728" s="10" t="s">
        <v>77</v>
      </c>
      <c r="B8728" s="20">
        <v>0.96299999999999997</v>
      </c>
      <c r="C8728" s="19">
        <v>35642</v>
      </c>
      <c r="D8728" s="19">
        <v>10478.52951</v>
      </c>
      <c r="E8728" s="23">
        <v>2.0576097170000001</v>
      </c>
      <c r="F8728" s="23">
        <v>0.79669747899999999</v>
      </c>
      <c r="G8728" s="17">
        <v>0</v>
      </c>
      <c r="H8728" s="17">
        <v>1</v>
      </c>
      <c r="I8728" s="17">
        <v>0.92551739300000002</v>
      </c>
      <c r="J8728" s="17">
        <v>7.3700000000000002E-2</v>
      </c>
      <c r="K8728" s="17">
        <v>7.4799999999999997E-4</v>
      </c>
    </row>
    <row r="8729" spans="1:11" x14ac:dyDescent="0.45">
      <c r="A8729" s="10" t="s">
        <v>77</v>
      </c>
      <c r="B8729" s="20">
        <v>0.96399999999999997</v>
      </c>
      <c r="C8729" s="19">
        <v>35678</v>
      </c>
      <c r="D8729" s="19">
        <v>10553.065570000001</v>
      </c>
      <c r="E8729" s="23">
        <v>2.0853384789999998</v>
      </c>
      <c r="F8729" s="23">
        <v>0.80282458000000001</v>
      </c>
      <c r="G8729" s="17">
        <v>0</v>
      </c>
      <c r="H8729" s="17">
        <v>1</v>
      </c>
      <c r="I8729" s="17">
        <v>0.9256993</v>
      </c>
      <c r="J8729" s="17">
        <v>7.3599999999999999E-2</v>
      </c>
      <c r="K8729" s="17">
        <v>7.4600000000000003E-4</v>
      </c>
    </row>
    <row r="8730" spans="1:11" x14ac:dyDescent="0.45">
      <c r="A8730" s="10" t="s">
        <v>77</v>
      </c>
      <c r="B8730" s="20">
        <v>0.96499999999999997</v>
      </c>
      <c r="C8730" s="19">
        <v>35716</v>
      </c>
      <c r="D8730" s="19">
        <v>10633.164049999999</v>
      </c>
      <c r="E8730" s="23">
        <v>2.134038383</v>
      </c>
      <c r="F8730" s="23">
        <v>0.80900134599999995</v>
      </c>
      <c r="G8730" s="17">
        <v>0</v>
      </c>
      <c r="H8730" s="17">
        <v>1</v>
      </c>
      <c r="I8730" s="17">
        <v>0.92582951800000002</v>
      </c>
      <c r="J8730" s="17">
        <v>7.3400000000000007E-2</v>
      </c>
      <c r="K8730" s="17">
        <v>7.4399999999999998E-4</v>
      </c>
    </row>
    <row r="8731" spans="1:11" x14ac:dyDescent="0.45">
      <c r="A8731" s="10" t="s">
        <v>77</v>
      </c>
      <c r="B8731" s="20">
        <v>0.96599999999999997</v>
      </c>
      <c r="C8731" s="19">
        <v>35754</v>
      </c>
      <c r="D8731" s="19">
        <v>10715.07272</v>
      </c>
      <c r="E8731" s="23">
        <v>2.1809959440000002</v>
      </c>
      <c r="F8731" s="23">
        <v>0.81621516599999999</v>
      </c>
      <c r="G8731" s="17">
        <v>0</v>
      </c>
      <c r="H8731" s="17">
        <v>1</v>
      </c>
      <c r="I8731" s="17">
        <v>0.92601866499999996</v>
      </c>
      <c r="J8731" s="17">
        <v>7.3200000000000001E-2</v>
      </c>
      <c r="K8731" s="17">
        <v>7.4200000000000004E-4</v>
      </c>
    </row>
    <row r="8732" spans="1:11" x14ac:dyDescent="0.45">
      <c r="A8732" s="10" t="s">
        <v>77</v>
      </c>
      <c r="B8732" s="20">
        <v>0.96699999999999997</v>
      </c>
      <c r="C8732" s="19">
        <v>35791</v>
      </c>
      <c r="D8732" s="19">
        <v>10796.372460000001</v>
      </c>
      <c r="E8732" s="23">
        <v>2.2218685269999998</v>
      </c>
      <c r="F8732" s="23">
        <v>0.82323542100000002</v>
      </c>
      <c r="G8732" s="17">
        <v>0</v>
      </c>
      <c r="H8732" s="17">
        <v>1</v>
      </c>
      <c r="I8732" s="17">
        <v>0.926038468</v>
      </c>
      <c r="J8732" s="17">
        <v>7.3200000000000001E-2</v>
      </c>
      <c r="K8732" s="17">
        <v>7.4100000000000001E-4</v>
      </c>
    </row>
    <row r="8733" spans="1:11" x14ac:dyDescent="0.45">
      <c r="A8733" s="10" t="s">
        <v>77</v>
      </c>
      <c r="B8733" s="20">
        <v>0.96799999999999997</v>
      </c>
      <c r="C8733" s="19">
        <v>35828</v>
      </c>
      <c r="D8733" s="19">
        <v>10879.398020000001</v>
      </c>
      <c r="E8733" s="23">
        <v>2.2589948459999998</v>
      </c>
      <c r="F8733" s="23">
        <v>0.83011485500000004</v>
      </c>
      <c r="G8733" s="17">
        <v>0</v>
      </c>
      <c r="H8733" s="17">
        <v>1</v>
      </c>
      <c r="I8733" s="17">
        <v>0.92619211999999995</v>
      </c>
      <c r="J8733" s="17">
        <v>7.3099999999999998E-2</v>
      </c>
      <c r="K8733" s="17">
        <v>7.3999999999999999E-4</v>
      </c>
    </row>
    <row r="8734" spans="1:11" x14ac:dyDescent="0.45">
      <c r="A8734" s="10" t="s">
        <v>77</v>
      </c>
      <c r="B8734" s="20">
        <v>0.96899999999999997</v>
      </c>
      <c r="C8734" s="19">
        <v>35865</v>
      </c>
      <c r="D8734" s="19">
        <v>10964.00261</v>
      </c>
      <c r="E8734" s="23">
        <v>2.3022571859999998</v>
      </c>
      <c r="F8734" s="23">
        <v>0.83686958199999995</v>
      </c>
      <c r="G8734" s="17">
        <v>0</v>
      </c>
      <c r="H8734" s="17">
        <v>1</v>
      </c>
      <c r="I8734" s="17">
        <v>0.92632315899999995</v>
      </c>
      <c r="J8734" s="17">
        <v>7.2900000000000006E-2</v>
      </c>
      <c r="K8734" s="17">
        <v>7.3800000000000005E-4</v>
      </c>
    </row>
    <row r="8735" spans="1:11" x14ac:dyDescent="0.45">
      <c r="A8735" s="10" t="s">
        <v>77</v>
      </c>
      <c r="B8735" s="20">
        <v>0.97</v>
      </c>
      <c r="C8735" s="19">
        <v>35902</v>
      </c>
      <c r="D8735" s="19">
        <v>11050.030650000001</v>
      </c>
      <c r="E8735" s="23">
        <v>2.3468627089999998</v>
      </c>
      <c r="F8735" s="23">
        <v>0.84482279800000004</v>
      </c>
      <c r="G8735" s="17">
        <v>0</v>
      </c>
      <c r="H8735" s="17">
        <v>1</v>
      </c>
      <c r="I8735" s="17">
        <v>0.926453835</v>
      </c>
      <c r="J8735" s="17">
        <v>7.2800000000000004E-2</v>
      </c>
      <c r="K8735" s="17">
        <v>7.3700000000000002E-4</v>
      </c>
    </row>
    <row r="8736" spans="1:11" x14ac:dyDescent="0.45">
      <c r="A8736" s="10" t="s">
        <v>77</v>
      </c>
      <c r="B8736" s="20">
        <v>0.97099999999999997</v>
      </c>
      <c r="C8736" s="19">
        <v>35939</v>
      </c>
      <c r="D8736" s="19">
        <v>11137.85356</v>
      </c>
      <c r="E8736" s="23">
        <v>2.403125111</v>
      </c>
      <c r="F8736" s="23">
        <v>0.85227287799999996</v>
      </c>
      <c r="G8736" s="17">
        <v>0</v>
      </c>
      <c r="H8736" s="17">
        <v>1</v>
      </c>
      <c r="I8736" s="17">
        <v>0.92662541799999998</v>
      </c>
      <c r="J8736" s="17">
        <v>7.2599999999999998E-2</v>
      </c>
      <c r="K8736" s="17">
        <v>7.3499999999999998E-4</v>
      </c>
    </row>
    <row r="8737" spans="1:11" x14ac:dyDescent="0.45">
      <c r="A8737" s="10" t="s">
        <v>77</v>
      </c>
      <c r="B8737" s="20">
        <v>0.97199999999999998</v>
      </c>
      <c r="C8737" s="19">
        <v>35976</v>
      </c>
      <c r="D8737" s="19">
        <v>11227.545389999999</v>
      </c>
      <c r="E8737" s="23">
        <v>2.4441519829999998</v>
      </c>
      <c r="F8737" s="23">
        <v>0.85990372000000004</v>
      </c>
      <c r="G8737" s="17">
        <v>0</v>
      </c>
      <c r="H8737" s="17">
        <v>1</v>
      </c>
      <c r="I8737" s="17">
        <v>0.92679251900000004</v>
      </c>
      <c r="J8737" s="17">
        <v>7.2499999999999995E-2</v>
      </c>
      <c r="K8737" s="17">
        <v>7.3300000000000004E-4</v>
      </c>
    </row>
    <row r="8738" spans="1:11" x14ac:dyDescent="0.45">
      <c r="A8738" s="10" t="s">
        <v>77</v>
      </c>
      <c r="B8738" s="20">
        <v>0.97299999999999998</v>
      </c>
      <c r="C8738" s="19">
        <v>36013</v>
      </c>
      <c r="D8738" s="19">
        <v>11319.20306</v>
      </c>
      <c r="E8738" s="23">
        <v>2.503741518</v>
      </c>
      <c r="F8738" s="23">
        <v>0.86761782399999998</v>
      </c>
      <c r="G8738" s="17">
        <v>0</v>
      </c>
      <c r="H8738" s="17">
        <v>1</v>
      </c>
      <c r="I8738" s="17">
        <v>0.926867408</v>
      </c>
      <c r="J8738" s="17">
        <v>7.2400000000000006E-2</v>
      </c>
      <c r="K8738" s="17">
        <v>7.3099999999999999E-4</v>
      </c>
    </row>
    <row r="8739" spans="1:11" x14ac:dyDescent="0.45">
      <c r="A8739" s="10" t="s">
        <v>77</v>
      </c>
      <c r="B8739" s="20">
        <v>0.97399999999999998</v>
      </c>
      <c r="C8739" s="19">
        <v>36050</v>
      </c>
      <c r="D8739" s="19">
        <v>11413.411190000001</v>
      </c>
      <c r="E8739" s="23">
        <v>2.5831891420000002</v>
      </c>
      <c r="F8739" s="23">
        <v>0.87558135500000001</v>
      </c>
      <c r="G8739" s="17">
        <v>0</v>
      </c>
      <c r="H8739" s="17">
        <v>1</v>
      </c>
      <c r="I8739" s="17">
        <v>0.92701197099999999</v>
      </c>
      <c r="J8739" s="17">
        <v>7.2300000000000003E-2</v>
      </c>
      <c r="K8739" s="17">
        <v>7.2999999999999996E-4</v>
      </c>
    </row>
    <row r="8740" spans="1:11" x14ac:dyDescent="0.45">
      <c r="A8740" s="10" t="s">
        <v>77</v>
      </c>
      <c r="B8740" s="20">
        <v>0.97499999999999998</v>
      </c>
      <c r="C8740" s="19">
        <v>36086</v>
      </c>
      <c r="D8740" s="19">
        <v>11507.624320000001</v>
      </c>
      <c r="E8740" s="23">
        <v>2.6453308</v>
      </c>
      <c r="F8740" s="23">
        <v>0.88396835600000001</v>
      </c>
      <c r="G8740" s="17">
        <v>0</v>
      </c>
      <c r="H8740" s="17">
        <v>1</v>
      </c>
      <c r="I8740" s="17">
        <v>0.92705473900000002</v>
      </c>
      <c r="J8740" s="17">
        <v>7.22E-2</v>
      </c>
      <c r="K8740" s="17">
        <v>7.2900000000000005E-4</v>
      </c>
    </row>
    <row r="8741" spans="1:11" x14ac:dyDescent="0.45">
      <c r="A8741" s="10" t="s">
        <v>77</v>
      </c>
      <c r="B8741" s="20">
        <v>0.97599999999999998</v>
      </c>
      <c r="C8741" s="19">
        <v>36124</v>
      </c>
      <c r="D8741" s="19">
        <v>11609.02354</v>
      </c>
      <c r="E8741" s="23">
        <v>2.700304794</v>
      </c>
      <c r="F8741" s="23">
        <v>0.89249231500000004</v>
      </c>
      <c r="G8741" s="17">
        <v>0</v>
      </c>
      <c r="H8741" s="17">
        <v>1</v>
      </c>
      <c r="I8741" s="17">
        <v>0.92715280799999999</v>
      </c>
      <c r="J8741" s="17">
        <v>7.2099999999999997E-2</v>
      </c>
      <c r="K8741" s="17">
        <v>7.2800000000000002E-4</v>
      </c>
    </row>
    <row r="8742" spans="1:11" x14ac:dyDescent="0.45">
      <c r="A8742" s="10" t="s">
        <v>77</v>
      </c>
      <c r="B8742" s="20">
        <v>0.97699999999999998</v>
      </c>
      <c r="C8742" s="19">
        <v>36160</v>
      </c>
      <c r="D8742" s="19">
        <v>11707.60528</v>
      </c>
      <c r="E8742" s="23">
        <v>2.781191798</v>
      </c>
      <c r="F8742" s="23">
        <v>0.90154127900000003</v>
      </c>
      <c r="G8742" s="17">
        <v>0</v>
      </c>
      <c r="H8742" s="17">
        <v>1</v>
      </c>
      <c r="I8742" s="17">
        <v>0.92726864799999997</v>
      </c>
      <c r="J8742" s="17">
        <v>7.1999999999999995E-2</v>
      </c>
      <c r="K8742" s="17">
        <v>7.2599999999999997E-4</v>
      </c>
    </row>
    <row r="8743" spans="1:11" x14ac:dyDescent="0.45">
      <c r="A8743" s="10" t="s">
        <v>77</v>
      </c>
      <c r="B8743" s="20">
        <v>0.97799999999999998</v>
      </c>
      <c r="C8743" s="19">
        <v>36198</v>
      </c>
      <c r="D8743" s="19">
        <v>11814.545330000001</v>
      </c>
      <c r="E8743" s="23">
        <v>2.8536192410000001</v>
      </c>
      <c r="F8743" s="23">
        <v>0.91017649</v>
      </c>
      <c r="G8743" s="17">
        <v>0</v>
      </c>
      <c r="H8743" s="17">
        <v>1</v>
      </c>
      <c r="I8743" s="17">
        <v>0.92740533700000005</v>
      </c>
      <c r="J8743" s="17">
        <v>7.1900000000000006E-2</v>
      </c>
      <c r="K8743" s="17">
        <v>7.2400000000000003E-4</v>
      </c>
    </row>
    <row r="8744" spans="1:11" x14ac:dyDescent="0.45">
      <c r="A8744" s="10" t="s">
        <v>77</v>
      </c>
      <c r="B8744" s="20">
        <v>0.97899999999999998</v>
      </c>
      <c r="C8744" s="19">
        <v>36235</v>
      </c>
      <c r="D8744" s="19">
        <v>11921.964239999999</v>
      </c>
      <c r="E8744" s="23">
        <v>2.946215139</v>
      </c>
      <c r="F8744" s="23">
        <v>0.91973426000000003</v>
      </c>
      <c r="G8744" s="17">
        <v>0</v>
      </c>
      <c r="H8744" s="17">
        <v>1</v>
      </c>
      <c r="I8744" s="17">
        <v>0.92752596600000004</v>
      </c>
      <c r="J8744" s="17">
        <v>7.1800000000000003E-2</v>
      </c>
      <c r="K8744" s="17">
        <v>7.2300000000000001E-4</v>
      </c>
    </row>
    <row r="8745" spans="1:11" x14ac:dyDescent="0.45">
      <c r="A8745" s="10" t="s">
        <v>77</v>
      </c>
      <c r="B8745" s="20">
        <v>0.98</v>
      </c>
      <c r="C8745" s="19">
        <v>36272</v>
      </c>
      <c r="D8745" s="19">
        <v>12032.9985</v>
      </c>
      <c r="E8745" s="23">
        <v>3.0425697710000001</v>
      </c>
      <c r="F8745" s="23">
        <v>0.92936559500000004</v>
      </c>
      <c r="G8745" s="17">
        <v>0</v>
      </c>
      <c r="H8745" s="17">
        <v>1</v>
      </c>
      <c r="I8745" s="17">
        <v>0.92763719</v>
      </c>
      <c r="J8745" s="17">
        <v>7.1599999999999997E-2</v>
      </c>
      <c r="K8745" s="17">
        <v>7.2099999999999996E-4</v>
      </c>
    </row>
    <row r="8746" spans="1:11" x14ac:dyDescent="0.45">
      <c r="A8746" s="10" t="s">
        <v>77</v>
      </c>
      <c r="B8746" s="20">
        <v>0.98099999999999998</v>
      </c>
      <c r="C8746" s="19">
        <v>36309</v>
      </c>
      <c r="D8746" s="19">
        <v>12147.07008</v>
      </c>
      <c r="E8746" s="23">
        <v>3.1291901260000001</v>
      </c>
      <c r="F8746" s="23">
        <v>0.93972303599999996</v>
      </c>
      <c r="G8746" s="17">
        <v>0</v>
      </c>
      <c r="H8746" s="17">
        <v>1</v>
      </c>
      <c r="I8746" s="17">
        <v>0.92770607000000005</v>
      </c>
      <c r="J8746" s="17">
        <v>7.1599999999999997E-2</v>
      </c>
      <c r="K8746" s="17">
        <v>7.2000000000000005E-4</v>
      </c>
    </row>
    <row r="8747" spans="1:11" x14ac:dyDescent="0.45">
      <c r="A8747" s="10" t="s">
        <v>77</v>
      </c>
      <c r="B8747" s="20">
        <v>0.98199999999999998</v>
      </c>
      <c r="C8747" s="19">
        <v>36346</v>
      </c>
      <c r="D8747" s="19">
        <v>12264.73005</v>
      </c>
      <c r="E8747" s="23">
        <v>3.2249663590000002</v>
      </c>
      <c r="F8747" s="23">
        <v>0.95010281600000002</v>
      </c>
      <c r="G8747" s="17">
        <v>0</v>
      </c>
      <c r="H8747" s="17">
        <v>1</v>
      </c>
      <c r="I8747" s="17">
        <v>0.92781804499999998</v>
      </c>
      <c r="J8747" s="17">
        <v>7.1499999999999994E-2</v>
      </c>
      <c r="K8747" s="17">
        <v>7.1900000000000002E-4</v>
      </c>
    </row>
    <row r="8748" spans="1:11" x14ac:dyDescent="0.45">
      <c r="A8748" s="10" t="s">
        <v>77</v>
      </c>
      <c r="B8748" s="20">
        <v>0.98299999999999998</v>
      </c>
      <c r="C8748" s="19">
        <v>36383</v>
      </c>
      <c r="D8748" s="19">
        <v>12386.27432</v>
      </c>
      <c r="E8748" s="23">
        <v>3.3327489020000001</v>
      </c>
      <c r="F8748" s="23">
        <v>0.96036758700000002</v>
      </c>
      <c r="G8748" s="17">
        <v>0</v>
      </c>
      <c r="H8748" s="17">
        <v>1</v>
      </c>
      <c r="I8748" s="17">
        <v>0.92759611399999997</v>
      </c>
      <c r="J8748" s="17">
        <v>7.17E-2</v>
      </c>
      <c r="K8748" s="17">
        <v>7.1699999999999997E-4</v>
      </c>
    </row>
    <row r="8749" spans="1:11" x14ac:dyDescent="0.45">
      <c r="A8749" s="10" t="s">
        <v>77</v>
      </c>
      <c r="B8749" s="20">
        <v>0.98399999999999999</v>
      </c>
      <c r="C8749" s="19">
        <v>36420</v>
      </c>
      <c r="D8749" s="19">
        <v>12511.93518</v>
      </c>
      <c r="E8749" s="23">
        <v>3.4514206089999999</v>
      </c>
      <c r="F8749" s="23">
        <v>0.97169653199999995</v>
      </c>
      <c r="G8749" s="17">
        <v>0</v>
      </c>
      <c r="H8749" s="17">
        <v>1</v>
      </c>
      <c r="I8749" s="17">
        <v>0.92778682599999995</v>
      </c>
      <c r="J8749" s="17">
        <v>7.1499999999999994E-2</v>
      </c>
      <c r="K8749" s="17">
        <v>7.1599999999999995E-4</v>
      </c>
    </row>
    <row r="8750" spans="1:11" x14ac:dyDescent="0.45">
      <c r="A8750" s="10" t="s">
        <v>77</v>
      </c>
      <c r="B8750" s="20">
        <v>0.98499999999999999</v>
      </c>
      <c r="C8750" s="19">
        <v>36456</v>
      </c>
      <c r="D8750" s="19">
        <v>12639.308859999999</v>
      </c>
      <c r="E8750" s="23">
        <v>3.6031472729999998</v>
      </c>
      <c r="F8750" s="23">
        <v>0.98339536800000005</v>
      </c>
      <c r="G8750" s="17">
        <v>0</v>
      </c>
      <c r="H8750" s="17">
        <v>1</v>
      </c>
      <c r="I8750" s="17">
        <v>0.92782366599999999</v>
      </c>
      <c r="J8750" s="17">
        <v>7.1499999999999994E-2</v>
      </c>
      <c r="K8750" s="17">
        <v>7.1400000000000001E-4</v>
      </c>
    </row>
    <row r="8751" spans="1:11" x14ac:dyDescent="0.45">
      <c r="A8751" s="10" t="s">
        <v>77</v>
      </c>
      <c r="B8751" s="20">
        <v>0.98599999999999999</v>
      </c>
      <c r="C8751" s="19">
        <v>36494</v>
      </c>
      <c r="D8751" s="19">
        <v>12778.72394</v>
      </c>
      <c r="E8751" s="23">
        <v>3.7452483769999998</v>
      </c>
      <c r="F8751" s="23">
        <v>0.99537167699999995</v>
      </c>
      <c r="G8751" s="17">
        <v>0</v>
      </c>
      <c r="H8751" s="17">
        <v>1</v>
      </c>
      <c r="I8751" s="17">
        <v>0.92791301000000004</v>
      </c>
      <c r="J8751" s="17">
        <v>7.1400000000000005E-2</v>
      </c>
      <c r="K8751" s="17">
        <v>7.1299999999999998E-4</v>
      </c>
    </row>
    <row r="8752" spans="1:11" x14ac:dyDescent="0.45">
      <c r="A8752" s="10" t="s">
        <v>77</v>
      </c>
      <c r="B8752" s="20">
        <v>0.98699999999999999</v>
      </c>
      <c r="C8752" s="19">
        <v>36531</v>
      </c>
      <c r="D8752" s="19">
        <v>12918.65467</v>
      </c>
      <c r="E8752" s="23">
        <v>3.8294862809999999</v>
      </c>
      <c r="F8752" s="23">
        <v>1.0081665550000001</v>
      </c>
      <c r="G8752" s="17">
        <v>0</v>
      </c>
      <c r="H8752" s="17">
        <v>1</v>
      </c>
      <c r="I8752" s="17">
        <v>0.927993807</v>
      </c>
      <c r="J8752" s="17">
        <v>7.1300000000000002E-2</v>
      </c>
      <c r="K8752" s="17">
        <v>7.1199999999999996E-4</v>
      </c>
    </row>
    <row r="8753" spans="1:11" x14ac:dyDescent="0.45">
      <c r="A8753" s="10" t="s">
        <v>77</v>
      </c>
      <c r="B8753" s="20">
        <v>0.98799999999999999</v>
      </c>
      <c r="C8753" s="19">
        <v>36567</v>
      </c>
      <c r="D8753" s="19">
        <v>13059.342710000001</v>
      </c>
      <c r="E8753" s="23">
        <v>4.0016567060000003</v>
      </c>
      <c r="F8753" s="23">
        <v>1.0212926710000001</v>
      </c>
      <c r="G8753" s="17">
        <v>0</v>
      </c>
      <c r="H8753" s="17">
        <v>1</v>
      </c>
      <c r="I8753" s="17">
        <v>0.92814735400000004</v>
      </c>
      <c r="J8753" s="17">
        <v>7.1099999999999997E-2</v>
      </c>
      <c r="K8753" s="17">
        <v>7.1000000000000002E-4</v>
      </c>
    </row>
    <row r="8754" spans="1:11" x14ac:dyDescent="0.45">
      <c r="A8754" s="10" t="s">
        <v>77</v>
      </c>
      <c r="B8754" s="20">
        <v>0.98899999999999999</v>
      </c>
      <c r="C8754" s="19">
        <v>36605</v>
      </c>
      <c r="D8754" s="19">
        <v>13215.155070000001</v>
      </c>
      <c r="E8754" s="23">
        <v>4.1825114110000001</v>
      </c>
      <c r="F8754" s="23">
        <v>1.0345167209999999</v>
      </c>
      <c r="G8754" s="17">
        <v>0</v>
      </c>
      <c r="H8754" s="17">
        <v>1</v>
      </c>
      <c r="I8754" s="17">
        <v>0.92832893800000005</v>
      </c>
      <c r="J8754" s="17">
        <v>7.0999999999999994E-2</v>
      </c>
      <c r="K8754" s="17">
        <v>7.0799999999999997E-4</v>
      </c>
    </row>
    <row r="8755" spans="1:11" x14ac:dyDescent="0.45">
      <c r="A8755" s="10" t="s">
        <v>77</v>
      </c>
      <c r="B8755" s="20">
        <v>0.99</v>
      </c>
      <c r="C8755" s="19">
        <v>36641</v>
      </c>
      <c r="D8755" s="19">
        <v>13369.44046</v>
      </c>
      <c r="E8755" s="23">
        <v>4.417200802</v>
      </c>
      <c r="F8755" s="23">
        <v>1.049067306</v>
      </c>
      <c r="G8755" s="17">
        <v>0</v>
      </c>
      <c r="H8755" s="17">
        <v>1</v>
      </c>
      <c r="I8755" s="17">
        <v>0.92847984500000003</v>
      </c>
      <c r="J8755" s="17">
        <v>7.0800000000000002E-2</v>
      </c>
      <c r="K8755" s="17">
        <v>7.0600000000000003E-4</v>
      </c>
    </row>
    <row r="8756" spans="1:11" x14ac:dyDescent="0.45">
      <c r="A8756" s="10" t="s">
        <v>77</v>
      </c>
      <c r="B8756" s="20">
        <v>0.99099999999999999</v>
      </c>
      <c r="C8756" s="19">
        <v>36679</v>
      </c>
      <c r="D8756" s="19">
        <v>13542.17662</v>
      </c>
      <c r="E8756" s="23">
        <v>4.6701508939999998</v>
      </c>
      <c r="F8756" s="23">
        <v>1.063223469</v>
      </c>
      <c r="G8756" s="17">
        <v>0</v>
      </c>
      <c r="H8756" s="17">
        <v>1</v>
      </c>
      <c r="I8756" s="17">
        <v>0.92848811399999998</v>
      </c>
      <c r="J8756" s="17">
        <v>7.0800000000000002E-2</v>
      </c>
      <c r="K8756" s="17">
        <v>7.0500000000000001E-4</v>
      </c>
    </row>
    <row r="8757" spans="1:11" x14ac:dyDescent="0.45">
      <c r="A8757" s="10" t="s">
        <v>77</v>
      </c>
      <c r="B8757" s="20">
        <v>0.99199999999999999</v>
      </c>
      <c r="C8757" s="19">
        <v>36716</v>
      </c>
      <c r="D8757" s="19">
        <v>13719.83245</v>
      </c>
      <c r="E8757" s="23">
        <v>4.9213423780000003</v>
      </c>
      <c r="F8757" s="23">
        <v>1.0800420740000001</v>
      </c>
      <c r="G8757" s="17">
        <v>0</v>
      </c>
      <c r="H8757" s="17">
        <v>1</v>
      </c>
      <c r="I8757" s="17">
        <v>0.92858863000000003</v>
      </c>
      <c r="J8757" s="17">
        <v>7.0699999999999999E-2</v>
      </c>
      <c r="K8757" s="17">
        <v>7.0399999999999998E-4</v>
      </c>
    </row>
    <row r="8758" spans="1:11" x14ac:dyDescent="0.45">
      <c r="A8758" s="10" t="s">
        <v>77</v>
      </c>
      <c r="B8758" s="20">
        <v>0.99299999999999999</v>
      </c>
      <c r="C8758" s="19">
        <v>36753</v>
      </c>
      <c r="D8758" s="19">
        <v>13908.553250000001</v>
      </c>
      <c r="E8758" s="23">
        <v>5.2728573020000002</v>
      </c>
      <c r="F8758" s="23">
        <v>1.0969800890000001</v>
      </c>
      <c r="G8758" s="17">
        <v>0</v>
      </c>
      <c r="H8758" s="17">
        <v>1</v>
      </c>
      <c r="I8758" s="17">
        <v>0.92865097299999999</v>
      </c>
      <c r="J8758" s="17">
        <v>7.0599999999999996E-2</v>
      </c>
      <c r="K8758" s="17">
        <v>7.0299999999999996E-4</v>
      </c>
    </row>
    <row r="8759" spans="1:11" x14ac:dyDescent="0.45">
      <c r="A8759" s="10" t="s">
        <v>77</v>
      </c>
      <c r="B8759" s="20">
        <v>0.99399999999999999</v>
      </c>
      <c r="C8759" s="19">
        <v>36790</v>
      </c>
      <c r="D8759" s="19">
        <v>14112.106320000001</v>
      </c>
      <c r="E8759" s="23">
        <v>5.7411407130000001</v>
      </c>
      <c r="F8759" s="23">
        <v>1.1148564219999999</v>
      </c>
      <c r="G8759" s="17">
        <v>0</v>
      </c>
      <c r="H8759" s="17">
        <v>1</v>
      </c>
      <c r="I8759" s="17">
        <v>0.92876480100000003</v>
      </c>
      <c r="J8759" s="17">
        <v>7.0499999999999993E-2</v>
      </c>
      <c r="K8759" s="17">
        <v>7.0100000000000002E-4</v>
      </c>
    </row>
    <row r="8760" spans="1:11" x14ac:dyDescent="0.45">
      <c r="A8760" s="10" t="s">
        <v>77</v>
      </c>
      <c r="B8760" s="20">
        <v>0.995</v>
      </c>
      <c r="C8760" s="19">
        <v>36827</v>
      </c>
      <c r="D8760" s="19">
        <v>14333.02702</v>
      </c>
      <c r="E8760" s="23">
        <v>6.2635090389999997</v>
      </c>
      <c r="F8760" s="23">
        <v>1.1346776999999999</v>
      </c>
      <c r="G8760" s="17">
        <v>0</v>
      </c>
      <c r="H8760" s="17">
        <v>1</v>
      </c>
      <c r="I8760" s="17">
        <v>0.92884701400000003</v>
      </c>
      <c r="J8760" s="17">
        <v>7.0499999999999993E-2</v>
      </c>
      <c r="K8760" s="17">
        <v>6.9999999999999999E-4</v>
      </c>
    </row>
    <row r="8761" spans="1:11" x14ac:dyDescent="0.45">
      <c r="A8761" s="10" t="s">
        <v>77</v>
      </c>
      <c r="B8761" s="20">
        <v>0.996</v>
      </c>
      <c r="C8761" s="19">
        <v>36864</v>
      </c>
      <c r="D8761" s="19">
        <v>14578.37566</v>
      </c>
      <c r="E8761" s="23">
        <v>6.9969080970000004</v>
      </c>
      <c r="F8761" s="23">
        <v>1.1563459119999999</v>
      </c>
      <c r="G8761" s="17">
        <v>0</v>
      </c>
      <c r="H8761" s="17">
        <v>1</v>
      </c>
      <c r="I8761" s="17">
        <v>0.92935146999999996</v>
      </c>
      <c r="J8761" s="17">
        <v>7.0000000000000007E-2</v>
      </c>
      <c r="K8761" s="17">
        <v>6.9499999999999998E-4</v>
      </c>
    </row>
    <row r="8762" spans="1:11" x14ac:dyDescent="0.45">
      <c r="A8762" s="10" t="s">
        <v>77</v>
      </c>
      <c r="B8762" s="20">
        <v>0.997</v>
      </c>
      <c r="C8762" s="19">
        <v>36901</v>
      </c>
      <c r="D8762" s="19">
        <v>14853.86528</v>
      </c>
      <c r="E8762" s="23">
        <v>7.9546058359999998</v>
      </c>
      <c r="F8762" s="23">
        <v>1.1807815290000001</v>
      </c>
      <c r="G8762" s="17">
        <v>0</v>
      </c>
      <c r="H8762" s="17">
        <v>1</v>
      </c>
      <c r="I8762" s="17">
        <v>0.92938865599999998</v>
      </c>
      <c r="J8762" s="17">
        <v>6.9900000000000004E-2</v>
      </c>
      <c r="K8762" s="17">
        <v>6.9399999999999996E-4</v>
      </c>
    </row>
    <row r="8763" spans="1:11" x14ac:dyDescent="0.45">
      <c r="A8763" s="10" t="s">
        <v>77</v>
      </c>
      <c r="B8763" s="20">
        <v>0.998</v>
      </c>
      <c r="C8763" s="19">
        <v>36938</v>
      </c>
      <c r="D8763" s="19">
        <v>15179.47669</v>
      </c>
      <c r="E8763" s="23">
        <v>9.9488595199999992</v>
      </c>
      <c r="F8763" s="23">
        <v>1.2081062069999999</v>
      </c>
      <c r="G8763" s="17">
        <v>0</v>
      </c>
      <c r="H8763" s="17">
        <v>1</v>
      </c>
      <c r="I8763" s="17">
        <v>0.92942471500000001</v>
      </c>
      <c r="J8763" s="17">
        <v>6.9900000000000004E-2</v>
      </c>
      <c r="K8763" s="17">
        <v>6.9300000000000004E-4</v>
      </c>
    </row>
    <row r="8764" spans="1:11" x14ac:dyDescent="0.45">
      <c r="A8764" s="10" t="s">
        <v>77</v>
      </c>
      <c r="B8764" s="20">
        <v>0.999</v>
      </c>
      <c r="C8764" s="19">
        <v>36974</v>
      </c>
      <c r="D8764" s="19">
        <v>15618.761570000001</v>
      </c>
      <c r="E8764" s="23">
        <v>18.34650547</v>
      </c>
      <c r="F8764" s="23">
        <v>1.240004908</v>
      </c>
      <c r="G8764" s="17">
        <v>0</v>
      </c>
      <c r="H8764" s="17">
        <v>1</v>
      </c>
      <c r="I8764" s="17">
        <v>0.92947110399999999</v>
      </c>
      <c r="J8764" s="17">
        <v>6.9800000000000001E-2</v>
      </c>
      <c r="K8764" s="17">
        <v>6.9200000000000002E-4</v>
      </c>
    </row>
    <row r="8765" spans="1:11" x14ac:dyDescent="0.45">
      <c r="A8765" s="10" t="s">
        <v>77</v>
      </c>
      <c r="B8765" s="20">
        <v>1</v>
      </c>
      <c r="C8765" s="19">
        <v>36975</v>
      </c>
      <c r="D8765" s="19">
        <v>15637.130800000001</v>
      </c>
      <c r="E8765" s="23">
        <v>18.36922633</v>
      </c>
      <c r="F8765" s="23">
        <v>1.2878733819999999</v>
      </c>
      <c r="G8765" s="17">
        <v>0</v>
      </c>
      <c r="H8765" s="17">
        <v>1</v>
      </c>
      <c r="I8765" s="17">
        <v>0.92947201099999999</v>
      </c>
      <c r="J8765" s="17">
        <v>6.9800000000000001E-2</v>
      </c>
      <c r="K8765" s="17">
        <v>6.9200000000000002E-4</v>
      </c>
    </row>
    <row r="8766" spans="1:11" x14ac:dyDescent="0.45">
      <c r="A8766" s="10" t="s">
        <v>79</v>
      </c>
      <c r="B8766" s="20">
        <v>0</v>
      </c>
      <c r="C8766" s="19">
        <v>309</v>
      </c>
      <c r="D8766" s="19">
        <v>0.258392126</v>
      </c>
      <c r="E8766" s="23">
        <v>1.7700000000000001E-3</v>
      </c>
      <c r="F8766" s="23">
        <v>1.1800000000000001E-3</v>
      </c>
      <c r="G8766" s="17">
        <v>0</v>
      </c>
      <c r="H8766" s="17">
        <v>1</v>
      </c>
      <c r="I8766" s="17">
        <v>0.41203315000000001</v>
      </c>
      <c r="J8766" s="17">
        <v>0.58796685000000004</v>
      </c>
      <c r="K8766" s="17">
        <v>0</v>
      </c>
    </row>
    <row r="8767" spans="1:11" x14ac:dyDescent="0.45">
      <c r="A8767" s="10" t="s">
        <v>79</v>
      </c>
      <c r="B8767" s="20">
        <v>0.01</v>
      </c>
      <c r="C8767" s="19">
        <v>925</v>
      </c>
      <c r="D8767" s="19">
        <v>1.847865275</v>
      </c>
      <c r="E8767" s="23">
        <v>3.3700000000000002E-3</v>
      </c>
      <c r="F8767" s="23">
        <v>2.9299999999999999E-3</v>
      </c>
      <c r="G8767" s="17">
        <v>0</v>
      </c>
      <c r="H8767" s="17">
        <v>1</v>
      </c>
      <c r="I8767" s="17">
        <v>0.27399099500000001</v>
      </c>
      <c r="J8767" s="17">
        <v>0.70974188100000002</v>
      </c>
      <c r="K8767" s="17">
        <v>1.6299999999999999E-2</v>
      </c>
    </row>
    <row r="8768" spans="1:11" x14ac:dyDescent="0.45">
      <c r="A8768" s="10" t="s">
        <v>79</v>
      </c>
      <c r="B8768" s="20">
        <v>0.02</v>
      </c>
      <c r="C8768" s="19">
        <v>1545</v>
      </c>
      <c r="D8768" s="19">
        <v>4.5236226940000002</v>
      </c>
      <c r="E8768" s="23">
        <v>5.1999999999999998E-3</v>
      </c>
      <c r="F8768" s="23">
        <v>4.5399999999999998E-3</v>
      </c>
      <c r="G8768" s="17">
        <v>0</v>
      </c>
      <c r="H8768" s="17">
        <v>1</v>
      </c>
      <c r="I8768" s="17">
        <v>0.29789918199999998</v>
      </c>
      <c r="J8768" s="17">
        <v>0.66824443899999997</v>
      </c>
      <c r="K8768" s="17">
        <v>3.39E-2</v>
      </c>
    </row>
    <row r="8769" spans="1:11" x14ac:dyDescent="0.45">
      <c r="A8769" s="10" t="s">
        <v>79</v>
      </c>
      <c r="B8769" s="20">
        <v>0.03</v>
      </c>
      <c r="C8769" s="19">
        <v>2168</v>
      </c>
      <c r="D8769" s="19">
        <v>8.1446348489999991</v>
      </c>
      <c r="E8769" s="23">
        <v>6.5100000000000002E-3</v>
      </c>
      <c r="F8769" s="23">
        <v>5.77E-3</v>
      </c>
      <c r="G8769" s="17">
        <v>0</v>
      </c>
      <c r="H8769" s="17">
        <v>1</v>
      </c>
      <c r="I8769" s="17">
        <v>0.27251551400000001</v>
      </c>
      <c r="J8769" s="17">
        <v>0.70861456899999997</v>
      </c>
      <c r="K8769" s="17">
        <v>1.89E-2</v>
      </c>
    </row>
    <row r="8770" spans="1:11" x14ac:dyDescent="0.45">
      <c r="A8770" s="10" t="s">
        <v>79</v>
      </c>
      <c r="B8770" s="20">
        <v>0.04</v>
      </c>
      <c r="C8770" s="19">
        <v>2787</v>
      </c>
      <c r="D8770" s="19">
        <v>12.69758371</v>
      </c>
      <c r="E8770" s="23">
        <v>8.1499999999999993E-3</v>
      </c>
      <c r="F8770" s="23">
        <v>7.0899999999999999E-3</v>
      </c>
      <c r="G8770" s="17">
        <v>0</v>
      </c>
      <c r="H8770" s="17">
        <v>1</v>
      </c>
      <c r="I8770" s="17">
        <v>0.26671762399999999</v>
      </c>
      <c r="J8770" s="17">
        <v>0.72118138399999998</v>
      </c>
      <c r="K8770" s="17">
        <v>1.21E-2</v>
      </c>
    </row>
    <row r="8771" spans="1:11" x14ac:dyDescent="0.45">
      <c r="A8771" s="10" t="s">
        <v>79</v>
      </c>
      <c r="B8771" s="20">
        <v>0.05</v>
      </c>
      <c r="C8771" s="19">
        <v>3407</v>
      </c>
      <c r="D8771" s="19">
        <v>18.213286589999999</v>
      </c>
      <c r="E8771" s="23">
        <v>9.6200000000000001E-3</v>
      </c>
      <c r="F8771" s="23">
        <v>8.4899999999999993E-3</v>
      </c>
      <c r="G8771" s="17">
        <v>0</v>
      </c>
      <c r="H8771" s="17">
        <v>1</v>
      </c>
      <c r="I8771" s="17">
        <v>0.27310949499999998</v>
      </c>
      <c r="J8771" s="17">
        <v>0.71851292499999997</v>
      </c>
      <c r="K8771" s="17">
        <v>8.3800000000000003E-3</v>
      </c>
    </row>
    <row r="8772" spans="1:11" x14ac:dyDescent="0.45">
      <c r="A8772" s="10" t="s">
        <v>79</v>
      </c>
      <c r="B8772" s="20">
        <v>0.06</v>
      </c>
      <c r="C8772" s="19">
        <v>4022</v>
      </c>
      <c r="D8772" s="19">
        <v>24.72863748</v>
      </c>
      <c r="E8772" s="23">
        <v>1.14E-2</v>
      </c>
      <c r="F8772" s="23">
        <v>9.8899999999999995E-3</v>
      </c>
      <c r="G8772" s="17">
        <v>0</v>
      </c>
      <c r="H8772" s="17">
        <v>1</v>
      </c>
      <c r="I8772" s="17">
        <v>0.28701794400000002</v>
      </c>
      <c r="J8772" s="17">
        <v>0.70678426100000002</v>
      </c>
      <c r="K8772" s="17">
        <v>6.1999999999999998E-3</v>
      </c>
    </row>
    <row r="8773" spans="1:11" x14ac:dyDescent="0.45">
      <c r="A8773" s="10" t="s">
        <v>79</v>
      </c>
      <c r="B8773" s="20">
        <v>7.0000000000000007E-2</v>
      </c>
      <c r="C8773" s="19">
        <v>4630</v>
      </c>
      <c r="D8773" s="19">
        <v>32.071630740000003</v>
      </c>
      <c r="E8773" s="23">
        <v>1.29E-2</v>
      </c>
      <c r="F8773" s="23">
        <v>1.1299999999999999E-2</v>
      </c>
      <c r="G8773" s="17">
        <v>0</v>
      </c>
      <c r="H8773" s="17">
        <v>1</v>
      </c>
      <c r="I8773" s="17">
        <v>0.3094828</v>
      </c>
      <c r="J8773" s="17">
        <v>0.685734179</v>
      </c>
      <c r="K8773" s="17">
        <v>4.7800000000000004E-3</v>
      </c>
    </row>
    <row r="8774" spans="1:11" x14ac:dyDescent="0.45">
      <c r="A8774" s="10" t="s">
        <v>79</v>
      </c>
      <c r="B8774" s="20">
        <v>0.08</v>
      </c>
      <c r="C8774" s="19">
        <v>5236</v>
      </c>
      <c r="D8774" s="19">
        <v>40.184552109999998</v>
      </c>
      <c r="E8774" s="23">
        <v>1.4E-2</v>
      </c>
      <c r="F8774" s="23">
        <v>1.2500000000000001E-2</v>
      </c>
      <c r="G8774" s="17">
        <v>0</v>
      </c>
      <c r="H8774" s="17">
        <v>1</v>
      </c>
      <c r="I8774" s="17">
        <v>0.32737264999999999</v>
      </c>
      <c r="J8774" s="17">
        <v>0.66880636299999996</v>
      </c>
      <c r="K8774" s="17">
        <v>3.82E-3</v>
      </c>
    </row>
    <row r="8775" spans="1:11" x14ac:dyDescent="0.45">
      <c r="A8775" s="10" t="s">
        <v>79</v>
      </c>
      <c r="B8775" s="20">
        <v>0.09</v>
      </c>
      <c r="C8775" s="19">
        <v>5886</v>
      </c>
      <c r="D8775" s="19">
        <v>49.594713919999997</v>
      </c>
      <c r="E8775" s="23">
        <v>1.52E-2</v>
      </c>
      <c r="F8775" s="23">
        <v>1.3599999999999999E-2</v>
      </c>
      <c r="G8775" s="17">
        <v>0</v>
      </c>
      <c r="H8775" s="17">
        <v>1</v>
      </c>
      <c r="I8775" s="17">
        <v>0.36618031099999998</v>
      </c>
      <c r="J8775" s="17">
        <v>0.630728391</v>
      </c>
      <c r="K8775" s="17">
        <v>3.0899999999999999E-3</v>
      </c>
    </row>
    <row r="8776" spans="1:11" x14ac:dyDescent="0.45">
      <c r="A8776" s="10" t="s">
        <v>79</v>
      </c>
      <c r="B8776" s="20">
        <v>0.1</v>
      </c>
      <c r="C8776" s="19">
        <v>6505</v>
      </c>
      <c r="D8776" s="19">
        <v>59.476045319999997</v>
      </c>
      <c r="E8776" s="23">
        <v>1.66E-2</v>
      </c>
      <c r="F8776" s="23">
        <v>1.47E-2</v>
      </c>
      <c r="G8776" s="17">
        <v>0</v>
      </c>
      <c r="H8776" s="17">
        <v>1</v>
      </c>
      <c r="I8776" s="17">
        <v>0.36046714000000002</v>
      </c>
      <c r="J8776" s="17">
        <v>0.63695624900000003</v>
      </c>
      <c r="K8776" s="17">
        <v>2.5799999999999998E-3</v>
      </c>
    </row>
    <row r="8777" spans="1:11" x14ac:dyDescent="0.45">
      <c r="A8777" s="10" t="s">
        <v>79</v>
      </c>
      <c r="B8777" s="20">
        <v>0.11</v>
      </c>
      <c r="C8777" s="19">
        <v>7124</v>
      </c>
      <c r="D8777" s="19">
        <v>70.119084630000003</v>
      </c>
      <c r="E8777" s="23">
        <v>1.78E-2</v>
      </c>
      <c r="F8777" s="23">
        <v>1.5800000000000002E-2</v>
      </c>
      <c r="G8777" s="17">
        <v>0</v>
      </c>
      <c r="H8777" s="17">
        <v>1</v>
      </c>
      <c r="I8777" s="17">
        <v>0.35277175399999999</v>
      </c>
      <c r="J8777" s="17">
        <v>0.64504178099999998</v>
      </c>
      <c r="K8777" s="17">
        <v>2.1900000000000001E-3</v>
      </c>
    </row>
    <row r="8778" spans="1:11" x14ac:dyDescent="0.45">
      <c r="A8778" s="10" t="s">
        <v>79</v>
      </c>
      <c r="B8778" s="20">
        <v>0.12</v>
      </c>
      <c r="C8778" s="19">
        <v>7739</v>
      </c>
      <c r="D8778" s="19">
        <v>81.410542609999993</v>
      </c>
      <c r="E8778" s="23">
        <v>1.9E-2</v>
      </c>
      <c r="F8778" s="23">
        <v>1.7000000000000001E-2</v>
      </c>
      <c r="G8778" s="17">
        <v>0</v>
      </c>
      <c r="H8778" s="17">
        <v>1</v>
      </c>
      <c r="I8778" s="17">
        <v>0.36132720899999998</v>
      </c>
      <c r="J8778" s="17">
        <v>0.63679187299999995</v>
      </c>
      <c r="K8778" s="17">
        <v>1.8799999999999999E-3</v>
      </c>
    </row>
    <row r="8779" spans="1:11" x14ac:dyDescent="0.45">
      <c r="A8779" s="10" t="s">
        <v>79</v>
      </c>
      <c r="B8779" s="20">
        <v>0.13</v>
      </c>
      <c r="C8779" s="19">
        <v>8359</v>
      </c>
      <c r="D8779" s="19">
        <v>93.542730730000002</v>
      </c>
      <c r="E8779" s="23">
        <v>2.0199999999999999E-2</v>
      </c>
      <c r="F8779" s="23">
        <v>1.7999999999999999E-2</v>
      </c>
      <c r="G8779" s="17">
        <v>0</v>
      </c>
      <c r="H8779" s="17">
        <v>1</v>
      </c>
      <c r="I8779" s="17">
        <v>0.36238979700000001</v>
      </c>
      <c r="J8779" s="17">
        <v>0.63597177100000002</v>
      </c>
      <c r="K8779" s="17">
        <v>1.64E-3</v>
      </c>
    </row>
    <row r="8780" spans="1:11" x14ac:dyDescent="0.45">
      <c r="A8780" s="10" t="s">
        <v>79</v>
      </c>
      <c r="B8780" s="20">
        <v>0.14000000000000001</v>
      </c>
      <c r="C8780" s="19">
        <v>9045</v>
      </c>
      <c r="D8780" s="19">
        <v>107.97757180000001</v>
      </c>
      <c r="E8780" s="23">
        <v>2.18E-2</v>
      </c>
      <c r="F8780" s="23">
        <v>1.9300000000000001E-2</v>
      </c>
      <c r="G8780" s="17">
        <v>0</v>
      </c>
      <c r="H8780" s="17">
        <v>1</v>
      </c>
      <c r="I8780" s="17">
        <v>0.34220614700000002</v>
      </c>
      <c r="J8780" s="17">
        <v>0.65637514500000005</v>
      </c>
      <c r="K8780" s="17">
        <v>1.42E-3</v>
      </c>
    </row>
    <row r="8781" spans="1:11" x14ac:dyDescent="0.45">
      <c r="A8781" s="10" t="s">
        <v>79</v>
      </c>
      <c r="B8781" s="20">
        <v>0.15</v>
      </c>
      <c r="C8781" s="19">
        <v>9599</v>
      </c>
      <c r="D8781" s="19">
        <v>120.3332949</v>
      </c>
      <c r="E8781" s="23">
        <v>2.2800000000000001E-2</v>
      </c>
      <c r="F8781" s="23">
        <v>2.0299999999999999E-2</v>
      </c>
      <c r="G8781" s="17">
        <v>0</v>
      </c>
      <c r="H8781" s="17">
        <v>1</v>
      </c>
      <c r="I8781" s="17">
        <v>0.33939744900000002</v>
      </c>
      <c r="J8781" s="17">
        <v>0.65710312299999996</v>
      </c>
      <c r="K8781" s="17">
        <v>3.5000000000000001E-3</v>
      </c>
    </row>
    <row r="8782" spans="1:11" x14ac:dyDescent="0.45">
      <c r="A8782" s="10" t="s">
        <v>79</v>
      </c>
      <c r="B8782" s="20">
        <v>0.16</v>
      </c>
      <c r="C8782" s="19">
        <v>10222</v>
      </c>
      <c r="D8782" s="19">
        <v>135.00205059999999</v>
      </c>
      <c r="E8782" s="23">
        <v>2.41E-2</v>
      </c>
      <c r="F8782" s="23">
        <v>2.1399999999999999E-2</v>
      </c>
      <c r="G8782" s="17">
        <v>0</v>
      </c>
      <c r="H8782" s="17">
        <v>1</v>
      </c>
      <c r="I8782" s="17">
        <v>0.33403360799999998</v>
      </c>
      <c r="J8782" s="17">
        <v>0.66283773300000004</v>
      </c>
      <c r="K8782" s="17">
        <v>3.13E-3</v>
      </c>
    </row>
    <row r="8783" spans="1:11" x14ac:dyDescent="0.45">
      <c r="A8783" s="10" t="s">
        <v>79</v>
      </c>
      <c r="B8783" s="20">
        <v>0.17</v>
      </c>
      <c r="C8783" s="19">
        <v>10838</v>
      </c>
      <c r="D8783" s="19">
        <v>150.2833105</v>
      </c>
      <c r="E8783" s="23">
        <v>2.5399999999999999E-2</v>
      </c>
      <c r="F8783" s="23">
        <v>2.2499999999999999E-2</v>
      </c>
      <c r="G8783" s="17">
        <v>0</v>
      </c>
      <c r="H8783" s="17">
        <v>1</v>
      </c>
      <c r="I8783" s="17">
        <v>0.34664351500000001</v>
      </c>
      <c r="J8783" s="17">
        <v>0.65055262999999997</v>
      </c>
      <c r="K8783" s="17">
        <v>2.8E-3</v>
      </c>
    </row>
    <row r="8784" spans="1:11" x14ac:dyDescent="0.45">
      <c r="A8784" s="10" t="s">
        <v>79</v>
      </c>
      <c r="B8784" s="20">
        <v>0.18</v>
      </c>
      <c r="C8784" s="19">
        <v>11461</v>
      </c>
      <c r="D8784" s="19">
        <v>166.38488469999999</v>
      </c>
      <c r="E8784" s="23">
        <v>2.6499999999999999E-2</v>
      </c>
      <c r="F8784" s="23">
        <v>2.3599999999999999E-2</v>
      </c>
      <c r="G8784" s="17">
        <v>0</v>
      </c>
      <c r="H8784" s="17">
        <v>1</v>
      </c>
      <c r="I8784" s="17">
        <v>0.34830254300000002</v>
      </c>
      <c r="J8784" s="17">
        <v>0.64915612300000003</v>
      </c>
      <c r="K8784" s="17">
        <v>2.5400000000000002E-3</v>
      </c>
    </row>
    <row r="8785" spans="1:11" x14ac:dyDescent="0.45">
      <c r="A8785" s="10" t="s">
        <v>79</v>
      </c>
      <c r="B8785" s="20">
        <v>0.19</v>
      </c>
      <c r="C8785" s="19">
        <v>12076</v>
      </c>
      <c r="D8785" s="19">
        <v>183.06279280000001</v>
      </c>
      <c r="E8785" s="23">
        <v>2.7699999999999999E-2</v>
      </c>
      <c r="F8785" s="23">
        <v>2.47E-2</v>
      </c>
      <c r="G8785" s="17">
        <v>0</v>
      </c>
      <c r="H8785" s="17">
        <v>1</v>
      </c>
      <c r="I8785" s="17">
        <v>0.34542995199999998</v>
      </c>
      <c r="J8785" s="17">
        <v>0.65226054499999997</v>
      </c>
      <c r="K8785" s="17">
        <v>2.31E-3</v>
      </c>
    </row>
    <row r="8786" spans="1:11" x14ac:dyDescent="0.45">
      <c r="A8786" s="10" t="s">
        <v>79</v>
      </c>
      <c r="B8786" s="20">
        <v>0.2</v>
      </c>
      <c r="C8786" s="19">
        <v>12689</v>
      </c>
      <c r="D8786" s="19">
        <v>200.38690539999999</v>
      </c>
      <c r="E8786" s="23">
        <v>2.9000000000000001E-2</v>
      </c>
      <c r="F8786" s="23">
        <v>2.5700000000000001E-2</v>
      </c>
      <c r="G8786" s="17">
        <v>0</v>
      </c>
      <c r="H8786" s="17">
        <v>1</v>
      </c>
      <c r="I8786" s="17">
        <v>0.34779357999999999</v>
      </c>
      <c r="J8786" s="17">
        <v>0.65009662300000004</v>
      </c>
      <c r="K8786" s="17">
        <v>2.1099999999999999E-3</v>
      </c>
    </row>
    <row r="8787" spans="1:11" x14ac:dyDescent="0.45">
      <c r="A8787" s="10" t="s">
        <v>79</v>
      </c>
      <c r="B8787" s="20">
        <v>0.21</v>
      </c>
      <c r="C8787" s="19">
        <v>13318</v>
      </c>
      <c r="D8787" s="19">
        <v>219.0566766</v>
      </c>
      <c r="E8787" s="23">
        <v>3.04E-2</v>
      </c>
      <c r="F8787" s="23">
        <v>2.6800000000000001E-2</v>
      </c>
      <c r="G8787" s="17">
        <v>0</v>
      </c>
      <c r="H8787" s="17">
        <v>1</v>
      </c>
      <c r="I8787" s="17">
        <v>0.34749423499999998</v>
      </c>
      <c r="J8787" s="17">
        <v>0.65056762300000004</v>
      </c>
      <c r="K8787" s="17">
        <v>1.9400000000000001E-3</v>
      </c>
    </row>
    <row r="8788" spans="1:11" x14ac:dyDescent="0.45">
      <c r="A8788" s="10" t="s">
        <v>79</v>
      </c>
      <c r="B8788" s="20">
        <v>0.22</v>
      </c>
      <c r="C8788" s="19">
        <v>13927</v>
      </c>
      <c r="D8788" s="19">
        <v>238.0014832</v>
      </c>
      <c r="E8788" s="23">
        <v>3.1800000000000002E-2</v>
      </c>
      <c r="F8788" s="23">
        <v>2.7900000000000001E-2</v>
      </c>
      <c r="G8788" s="17">
        <v>0</v>
      </c>
      <c r="H8788" s="17">
        <v>1</v>
      </c>
      <c r="I8788" s="17">
        <v>0.347332221</v>
      </c>
      <c r="J8788" s="17">
        <v>0.65088327199999996</v>
      </c>
      <c r="K8788" s="17">
        <v>1.7799999999999999E-3</v>
      </c>
    </row>
    <row r="8789" spans="1:11" x14ac:dyDescent="0.45">
      <c r="A8789" s="10" t="s">
        <v>79</v>
      </c>
      <c r="B8789" s="20">
        <v>0.23</v>
      </c>
      <c r="C8789" s="19">
        <v>14620</v>
      </c>
      <c r="D8789" s="19">
        <v>260.4083503</v>
      </c>
      <c r="E8789" s="23">
        <v>3.2899999999999999E-2</v>
      </c>
      <c r="F8789" s="23">
        <v>2.9100000000000001E-2</v>
      </c>
      <c r="G8789" s="17">
        <v>0</v>
      </c>
      <c r="H8789" s="17">
        <v>1</v>
      </c>
      <c r="I8789" s="17">
        <v>0.347867125</v>
      </c>
      <c r="J8789" s="17">
        <v>0.65050028900000001</v>
      </c>
      <c r="K8789" s="17">
        <v>1.6299999999999999E-3</v>
      </c>
    </row>
    <row r="8790" spans="1:11" x14ac:dyDescent="0.45">
      <c r="A8790" s="10" t="s">
        <v>79</v>
      </c>
      <c r="B8790" s="20">
        <v>0.24</v>
      </c>
      <c r="C8790" s="19">
        <v>15175</v>
      </c>
      <c r="D8790" s="19">
        <v>278.94927039999999</v>
      </c>
      <c r="E8790" s="23">
        <v>3.39E-2</v>
      </c>
      <c r="F8790" s="23">
        <v>3.0099999999999998E-2</v>
      </c>
      <c r="G8790" s="17">
        <v>0</v>
      </c>
      <c r="H8790" s="17">
        <v>1</v>
      </c>
      <c r="I8790" s="17">
        <v>0.34974365499999999</v>
      </c>
      <c r="J8790" s="17">
        <v>0.64873065299999999</v>
      </c>
      <c r="K8790" s="17">
        <v>1.5299999999999999E-3</v>
      </c>
    </row>
    <row r="8791" spans="1:11" x14ac:dyDescent="0.45">
      <c r="A8791" s="10" t="s">
        <v>79</v>
      </c>
      <c r="B8791" s="20">
        <v>0.25</v>
      </c>
      <c r="C8791" s="19">
        <v>15799</v>
      </c>
      <c r="D8791" s="19">
        <v>300.50825950000001</v>
      </c>
      <c r="E8791" s="23">
        <v>3.5299999999999998E-2</v>
      </c>
      <c r="F8791" s="23">
        <v>3.1199999999999999E-2</v>
      </c>
      <c r="G8791" s="17">
        <v>0</v>
      </c>
      <c r="H8791" s="17">
        <v>1</v>
      </c>
      <c r="I8791" s="17">
        <v>0.35619986999999997</v>
      </c>
      <c r="J8791" s="17">
        <v>0.64237584599999997</v>
      </c>
      <c r="K8791" s="17">
        <v>1.42E-3</v>
      </c>
    </row>
    <row r="8792" spans="1:11" x14ac:dyDescent="0.45">
      <c r="A8792" s="10" t="s">
        <v>79</v>
      </c>
      <c r="B8792" s="20">
        <v>0.26</v>
      </c>
      <c r="C8792" s="19">
        <v>16381</v>
      </c>
      <c r="D8792" s="19">
        <v>321.41982990000002</v>
      </c>
      <c r="E8792" s="23">
        <v>3.6600000000000001E-2</v>
      </c>
      <c r="F8792" s="23">
        <v>3.2300000000000002E-2</v>
      </c>
      <c r="G8792" s="17">
        <v>0</v>
      </c>
      <c r="H8792" s="17">
        <v>1</v>
      </c>
      <c r="I8792" s="17">
        <v>0.367867481</v>
      </c>
      <c r="J8792" s="17">
        <v>0.63079747399999997</v>
      </c>
      <c r="K8792" s="17">
        <v>1.34E-3</v>
      </c>
    </row>
    <row r="8793" spans="1:11" x14ac:dyDescent="0.45">
      <c r="A8793" s="10" t="s">
        <v>79</v>
      </c>
      <c r="B8793" s="20">
        <v>0.27</v>
      </c>
      <c r="C8793" s="19">
        <v>17013</v>
      </c>
      <c r="D8793" s="19">
        <v>344.99149849999998</v>
      </c>
      <c r="E8793" s="23">
        <v>3.8100000000000002E-2</v>
      </c>
      <c r="F8793" s="23">
        <v>3.3399999999999999E-2</v>
      </c>
      <c r="G8793" s="17">
        <v>0</v>
      </c>
      <c r="H8793" s="17">
        <v>1</v>
      </c>
      <c r="I8793" s="17">
        <v>0.37455339799999998</v>
      </c>
      <c r="J8793" s="17">
        <v>0.62384714900000005</v>
      </c>
      <c r="K8793" s="17">
        <v>1.6000000000000001E-3</v>
      </c>
    </row>
    <row r="8794" spans="1:11" x14ac:dyDescent="0.45">
      <c r="A8794" s="10" t="s">
        <v>79</v>
      </c>
      <c r="B8794" s="20">
        <v>0.28000000000000003</v>
      </c>
      <c r="C8794" s="19">
        <v>17641</v>
      </c>
      <c r="D8794" s="19">
        <v>369.34678009999999</v>
      </c>
      <c r="E8794" s="23">
        <v>3.95E-2</v>
      </c>
      <c r="F8794" s="23">
        <v>3.4500000000000003E-2</v>
      </c>
      <c r="G8794" s="17">
        <v>0</v>
      </c>
      <c r="H8794" s="17">
        <v>1</v>
      </c>
      <c r="I8794" s="17">
        <v>0.37979709</v>
      </c>
      <c r="J8794" s="17">
        <v>0.61871085699999995</v>
      </c>
      <c r="K8794" s="17">
        <v>1.49E-3</v>
      </c>
    </row>
    <row r="8795" spans="1:11" x14ac:dyDescent="0.45">
      <c r="A8795" s="10" t="s">
        <v>79</v>
      </c>
      <c r="B8795" s="20">
        <v>0.28999999999999998</v>
      </c>
      <c r="C8795" s="19">
        <v>18335</v>
      </c>
      <c r="D8795" s="19">
        <v>397.10751900000002</v>
      </c>
      <c r="E8795" s="23">
        <v>4.07E-2</v>
      </c>
      <c r="F8795" s="23">
        <v>3.5799999999999998E-2</v>
      </c>
      <c r="G8795" s="17">
        <v>0</v>
      </c>
      <c r="H8795" s="17">
        <v>1</v>
      </c>
      <c r="I8795" s="17">
        <v>0.39911659599999999</v>
      </c>
      <c r="J8795" s="17">
        <v>0.59949669900000002</v>
      </c>
      <c r="K8795" s="17">
        <v>1.39E-3</v>
      </c>
    </row>
    <row r="8796" spans="1:11" x14ac:dyDescent="0.45">
      <c r="A8796" s="10" t="s">
        <v>79</v>
      </c>
      <c r="B8796" s="20">
        <v>0.3</v>
      </c>
      <c r="C8796" s="19">
        <v>18897</v>
      </c>
      <c r="D8796" s="19">
        <v>420.47966530000002</v>
      </c>
      <c r="E8796" s="23">
        <v>4.2500000000000003E-2</v>
      </c>
      <c r="F8796" s="23">
        <v>3.6799999999999999E-2</v>
      </c>
      <c r="G8796" s="17">
        <v>0</v>
      </c>
      <c r="H8796" s="17">
        <v>1</v>
      </c>
      <c r="I8796" s="17">
        <v>0.40546841700000003</v>
      </c>
      <c r="J8796" s="17">
        <v>0.59322377100000001</v>
      </c>
      <c r="K8796" s="17">
        <v>1.31E-3</v>
      </c>
    </row>
    <row r="8797" spans="1:11" x14ac:dyDescent="0.45">
      <c r="A8797" s="10" t="s">
        <v>79</v>
      </c>
      <c r="B8797" s="20">
        <v>0.31</v>
      </c>
      <c r="C8797" s="19">
        <v>19512</v>
      </c>
      <c r="D8797" s="19">
        <v>447.04834529999999</v>
      </c>
      <c r="E8797" s="23">
        <v>4.41E-2</v>
      </c>
      <c r="F8797" s="23">
        <v>3.7999999999999999E-2</v>
      </c>
      <c r="G8797" s="17">
        <v>0</v>
      </c>
      <c r="H8797" s="17">
        <v>1</v>
      </c>
      <c r="I8797" s="17">
        <v>0.40229414800000002</v>
      </c>
      <c r="J8797" s="17">
        <v>0.59647541699999995</v>
      </c>
      <c r="K8797" s="17">
        <v>1.23E-3</v>
      </c>
    </row>
    <row r="8798" spans="1:11" x14ac:dyDescent="0.45">
      <c r="A8798" s="10" t="s">
        <v>79</v>
      </c>
      <c r="B8798" s="20">
        <v>0.32</v>
      </c>
      <c r="C8798" s="19">
        <v>20133</v>
      </c>
      <c r="D8798" s="19">
        <v>475.02204339999997</v>
      </c>
      <c r="E8798" s="23">
        <v>4.6100000000000002E-2</v>
      </c>
      <c r="F8798" s="23">
        <v>3.9300000000000002E-2</v>
      </c>
      <c r="G8798" s="17">
        <v>0</v>
      </c>
      <c r="H8798" s="17">
        <v>1</v>
      </c>
      <c r="I8798" s="17">
        <v>0.40441781599999999</v>
      </c>
      <c r="J8798" s="17">
        <v>0.59441664299999997</v>
      </c>
      <c r="K8798" s="17">
        <v>1.17E-3</v>
      </c>
    </row>
    <row r="8799" spans="1:11" x14ac:dyDescent="0.45">
      <c r="A8799" s="10" t="s">
        <v>79</v>
      </c>
      <c r="B8799" s="20">
        <v>0.33</v>
      </c>
      <c r="C8799" s="19">
        <v>20756</v>
      </c>
      <c r="D8799" s="19">
        <v>504.16532410000002</v>
      </c>
      <c r="E8799" s="23">
        <v>4.8000000000000001E-2</v>
      </c>
      <c r="F8799" s="23">
        <v>4.07E-2</v>
      </c>
      <c r="G8799" s="17">
        <v>0</v>
      </c>
      <c r="H8799" s="17">
        <v>1</v>
      </c>
      <c r="I8799" s="17">
        <v>0.41961426800000001</v>
      </c>
      <c r="J8799" s="17">
        <v>0.57928657900000002</v>
      </c>
      <c r="K8799" s="17">
        <v>1.1000000000000001E-3</v>
      </c>
    </row>
    <row r="8800" spans="1:11" x14ac:dyDescent="0.45">
      <c r="A8800" s="10" t="s">
        <v>79</v>
      </c>
      <c r="B8800" s="20">
        <v>0.34</v>
      </c>
      <c r="C8800" s="19">
        <v>21376</v>
      </c>
      <c r="D8800" s="19">
        <v>534.53491959999997</v>
      </c>
      <c r="E8800" s="23">
        <v>5.0200000000000002E-2</v>
      </c>
      <c r="F8800" s="23">
        <v>4.2099999999999999E-2</v>
      </c>
      <c r="G8800" s="17">
        <v>0</v>
      </c>
      <c r="H8800" s="17">
        <v>1</v>
      </c>
      <c r="I8800" s="17">
        <v>0.43156684299999998</v>
      </c>
      <c r="J8800" s="17">
        <v>0.56739364999999997</v>
      </c>
      <c r="K8800" s="17">
        <v>1.0399999999999999E-3</v>
      </c>
    </row>
    <row r="8801" spans="1:11" x14ac:dyDescent="0.45">
      <c r="A8801" s="10" t="s">
        <v>79</v>
      </c>
      <c r="B8801" s="20">
        <v>0.35</v>
      </c>
      <c r="C8801" s="19">
        <v>21994</v>
      </c>
      <c r="D8801" s="19">
        <v>566.27333859999999</v>
      </c>
      <c r="E8801" s="23">
        <v>5.2499999999999998E-2</v>
      </c>
      <c r="F8801" s="23">
        <v>4.36E-2</v>
      </c>
      <c r="G8801" s="17">
        <v>0</v>
      </c>
      <c r="H8801" s="17">
        <v>1</v>
      </c>
      <c r="I8801" s="17">
        <v>0.444567606</v>
      </c>
      <c r="J8801" s="17">
        <v>0.55444760000000004</v>
      </c>
      <c r="K8801" s="17">
        <v>9.8499999999999998E-4</v>
      </c>
    </row>
    <row r="8802" spans="1:11" x14ac:dyDescent="0.45">
      <c r="A8802" s="10" t="s">
        <v>79</v>
      </c>
      <c r="B8802" s="20">
        <v>0.36</v>
      </c>
      <c r="C8802" s="19">
        <v>22550</v>
      </c>
      <c r="D8802" s="19">
        <v>596.18691899999999</v>
      </c>
      <c r="E8802" s="23">
        <v>5.5E-2</v>
      </c>
      <c r="F8802" s="23">
        <v>4.5100000000000001E-2</v>
      </c>
      <c r="G8802" s="17">
        <v>0</v>
      </c>
      <c r="H8802" s="17">
        <v>1</v>
      </c>
      <c r="I8802" s="17">
        <v>0.4492736</v>
      </c>
      <c r="J8802" s="17">
        <v>0.54978734200000001</v>
      </c>
      <c r="K8802" s="17">
        <v>9.3899999999999995E-4</v>
      </c>
    </row>
    <row r="8803" spans="1:11" x14ac:dyDescent="0.45">
      <c r="A8803" s="10" t="s">
        <v>79</v>
      </c>
      <c r="B8803" s="20">
        <v>0.37</v>
      </c>
      <c r="C8803" s="19">
        <v>23228</v>
      </c>
      <c r="D8803" s="19">
        <v>633.86243560000003</v>
      </c>
      <c r="E8803" s="23">
        <v>5.6599999999999998E-2</v>
      </c>
      <c r="F8803" s="23">
        <v>4.6899999999999997E-2</v>
      </c>
      <c r="G8803" s="17">
        <v>0</v>
      </c>
      <c r="H8803" s="17">
        <v>1</v>
      </c>
      <c r="I8803" s="17">
        <v>0.46492681800000002</v>
      </c>
      <c r="J8803" s="17">
        <v>0.53418638799999996</v>
      </c>
      <c r="K8803" s="17">
        <v>8.8699999999999998E-4</v>
      </c>
    </row>
    <row r="8804" spans="1:11" x14ac:dyDescent="0.45">
      <c r="A8804" s="10" t="s">
        <v>79</v>
      </c>
      <c r="B8804" s="20">
        <v>0.38</v>
      </c>
      <c r="C8804" s="19">
        <v>23855</v>
      </c>
      <c r="D8804" s="19">
        <v>669.89781219999998</v>
      </c>
      <c r="E8804" s="23">
        <v>5.8400000000000001E-2</v>
      </c>
      <c r="F8804" s="23">
        <v>4.8599999999999997E-2</v>
      </c>
      <c r="G8804" s="17">
        <v>0</v>
      </c>
      <c r="H8804" s="17">
        <v>1</v>
      </c>
      <c r="I8804" s="17">
        <v>0.48059030600000002</v>
      </c>
      <c r="J8804" s="17">
        <v>0.518568896</v>
      </c>
      <c r="K8804" s="17">
        <v>8.4099999999999995E-4</v>
      </c>
    </row>
    <row r="8805" spans="1:11" x14ac:dyDescent="0.45">
      <c r="A8805" s="10" t="s">
        <v>79</v>
      </c>
      <c r="B8805" s="20">
        <v>0.39</v>
      </c>
      <c r="C8805" s="19">
        <v>24469</v>
      </c>
      <c r="D8805" s="19">
        <v>706.47193119999997</v>
      </c>
      <c r="E8805" s="23">
        <v>6.0900000000000003E-2</v>
      </c>
      <c r="F8805" s="23">
        <v>5.0299999999999997E-2</v>
      </c>
      <c r="G8805" s="17">
        <v>0</v>
      </c>
      <c r="H8805" s="17">
        <v>1</v>
      </c>
      <c r="I8805" s="17">
        <v>0.49152322500000001</v>
      </c>
      <c r="J8805" s="17">
        <v>0.50767401499999998</v>
      </c>
      <c r="K8805" s="17">
        <v>8.03E-4</v>
      </c>
    </row>
    <row r="8806" spans="1:11" x14ac:dyDescent="0.45">
      <c r="A8806" s="10" t="s">
        <v>79</v>
      </c>
      <c r="B8806" s="20">
        <v>0.4</v>
      </c>
      <c r="C8806" s="19">
        <v>25086</v>
      </c>
      <c r="D8806" s="19">
        <v>745.29272930000002</v>
      </c>
      <c r="E8806" s="23">
        <v>6.4500000000000002E-2</v>
      </c>
      <c r="F8806" s="23">
        <v>5.21E-2</v>
      </c>
      <c r="G8806" s="17">
        <v>0</v>
      </c>
      <c r="H8806" s="17">
        <v>1</v>
      </c>
      <c r="I8806" s="17">
        <v>0.50328246499999996</v>
      </c>
      <c r="J8806" s="17">
        <v>0.49562470199999997</v>
      </c>
      <c r="K8806" s="17">
        <v>1.09E-3</v>
      </c>
    </row>
    <row r="8807" spans="1:11" x14ac:dyDescent="0.45">
      <c r="A8807" s="10" t="s">
        <v>79</v>
      </c>
      <c r="B8807" s="20">
        <v>0.41</v>
      </c>
      <c r="C8807" s="19">
        <v>25714</v>
      </c>
      <c r="D8807" s="19">
        <v>786.44265729999995</v>
      </c>
      <c r="E8807" s="23">
        <v>6.6799999999999998E-2</v>
      </c>
      <c r="F8807" s="23">
        <v>5.4100000000000002E-2</v>
      </c>
      <c r="G8807" s="17">
        <v>0</v>
      </c>
      <c r="H8807" s="17">
        <v>1</v>
      </c>
      <c r="I8807" s="17">
        <v>0.52266536799999996</v>
      </c>
      <c r="J8807" s="17">
        <v>0.47630066700000001</v>
      </c>
      <c r="K8807" s="17">
        <v>1.0300000000000001E-3</v>
      </c>
    </row>
    <row r="8808" spans="1:11" x14ac:dyDescent="0.45">
      <c r="A8808" s="10" t="s">
        <v>79</v>
      </c>
      <c r="B8808" s="20">
        <v>0.42</v>
      </c>
      <c r="C8808" s="19">
        <v>26333</v>
      </c>
      <c r="D8808" s="19">
        <v>828.86422930000003</v>
      </c>
      <c r="E8808" s="23">
        <v>7.0300000000000001E-2</v>
      </c>
      <c r="F8808" s="23">
        <v>5.62E-2</v>
      </c>
      <c r="G8808" s="17">
        <v>0</v>
      </c>
      <c r="H8808" s="17">
        <v>1</v>
      </c>
      <c r="I8808" s="17">
        <v>0.53653170699999997</v>
      </c>
      <c r="J8808" s="17">
        <v>0.46248584999999998</v>
      </c>
      <c r="K8808" s="17">
        <v>9.8200000000000002E-4</v>
      </c>
    </row>
    <row r="8809" spans="1:11" x14ac:dyDescent="0.45">
      <c r="A8809" s="10" t="s">
        <v>79</v>
      </c>
      <c r="B8809" s="20">
        <v>0.43</v>
      </c>
      <c r="C8809" s="19">
        <v>26949</v>
      </c>
      <c r="D8809" s="19">
        <v>873.21487950000005</v>
      </c>
      <c r="E8809" s="23">
        <v>7.3999999999999996E-2</v>
      </c>
      <c r="F8809" s="23">
        <v>5.8299999999999998E-2</v>
      </c>
      <c r="G8809" s="17">
        <v>0</v>
      </c>
      <c r="H8809" s="17">
        <v>1</v>
      </c>
      <c r="I8809" s="17">
        <v>0.55004098999999995</v>
      </c>
      <c r="J8809" s="17">
        <v>0.44902369800000003</v>
      </c>
      <c r="K8809" s="17">
        <v>9.3499999999999996E-4</v>
      </c>
    </row>
    <row r="8810" spans="1:11" x14ac:dyDescent="0.45">
      <c r="A8810" s="10" t="s">
        <v>79</v>
      </c>
      <c r="B8810" s="20">
        <v>0.44</v>
      </c>
      <c r="C8810" s="19">
        <v>27549</v>
      </c>
      <c r="D8810" s="19">
        <v>918.43328840000004</v>
      </c>
      <c r="E8810" s="23">
        <v>7.6899999999999996E-2</v>
      </c>
      <c r="F8810" s="23">
        <v>6.0600000000000001E-2</v>
      </c>
      <c r="G8810" s="17">
        <v>0</v>
      </c>
      <c r="H8810" s="17">
        <v>1</v>
      </c>
      <c r="I8810" s="17">
        <v>0.56234620199999996</v>
      </c>
      <c r="J8810" s="17">
        <v>0.43676355500000003</v>
      </c>
      <c r="K8810" s="17">
        <v>8.8999999999999995E-4</v>
      </c>
    </row>
    <row r="8811" spans="1:11" x14ac:dyDescent="0.45">
      <c r="A8811" s="10" t="s">
        <v>79</v>
      </c>
      <c r="B8811" s="20">
        <v>0.45</v>
      </c>
      <c r="C8811" s="19">
        <v>28169</v>
      </c>
      <c r="D8811" s="19">
        <v>967.30040280000003</v>
      </c>
      <c r="E8811" s="23">
        <v>8.1299999999999997E-2</v>
      </c>
      <c r="F8811" s="23">
        <v>6.3E-2</v>
      </c>
      <c r="G8811" s="17">
        <v>0</v>
      </c>
      <c r="H8811" s="17">
        <v>1</v>
      </c>
      <c r="I8811" s="17">
        <v>0.56273469399999998</v>
      </c>
      <c r="J8811" s="17">
        <v>0.43641281799999998</v>
      </c>
      <c r="K8811" s="17">
        <v>8.52E-4</v>
      </c>
    </row>
    <row r="8812" spans="1:11" x14ac:dyDescent="0.45">
      <c r="A8812" s="10" t="s">
        <v>79</v>
      </c>
      <c r="B8812" s="20">
        <v>0.46</v>
      </c>
      <c r="C8812" s="19">
        <v>28807</v>
      </c>
      <c r="D8812" s="19">
        <v>1020.242056</v>
      </c>
      <c r="E8812" s="23">
        <v>8.4400000000000003E-2</v>
      </c>
      <c r="F8812" s="23">
        <v>6.5600000000000006E-2</v>
      </c>
      <c r="G8812" s="17">
        <v>0</v>
      </c>
      <c r="H8812" s="17">
        <v>1</v>
      </c>
      <c r="I8812" s="17">
        <v>0.57972623199999995</v>
      </c>
      <c r="J8812" s="17">
        <v>0.41938940699999999</v>
      </c>
      <c r="K8812" s="17">
        <v>8.8400000000000002E-4</v>
      </c>
    </row>
    <row r="8813" spans="1:11" x14ac:dyDescent="0.45">
      <c r="A8813" s="10" t="s">
        <v>79</v>
      </c>
      <c r="B8813" s="20">
        <v>0.47</v>
      </c>
      <c r="C8813" s="19">
        <v>29422</v>
      </c>
      <c r="D8813" s="19">
        <v>1072.8341720000001</v>
      </c>
      <c r="E8813" s="23">
        <v>8.6800000000000002E-2</v>
      </c>
      <c r="F8813" s="23">
        <v>6.8099999999999994E-2</v>
      </c>
      <c r="G8813" s="17">
        <v>0</v>
      </c>
      <c r="H8813" s="17">
        <v>1</v>
      </c>
      <c r="I8813" s="17">
        <v>0.597152617</v>
      </c>
      <c r="J8813" s="17">
        <v>0.40200495600000002</v>
      </c>
      <c r="K8813" s="17">
        <v>8.4199999999999998E-4</v>
      </c>
    </row>
    <row r="8814" spans="1:11" x14ac:dyDescent="0.45">
      <c r="A8814" s="10" t="s">
        <v>79</v>
      </c>
      <c r="B8814" s="20">
        <v>0.48</v>
      </c>
      <c r="C8814" s="19">
        <v>30051</v>
      </c>
      <c r="D8814" s="19">
        <v>1128.6632239999999</v>
      </c>
      <c r="E8814" s="23">
        <v>9.1200000000000003E-2</v>
      </c>
      <c r="F8814" s="23">
        <v>7.0699999999999999E-2</v>
      </c>
      <c r="G8814" s="17">
        <v>0</v>
      </c>
      <c r="H8814" s="17">
        <v>1</v>
      </c>
      <c r="I8814" s="17">
        <v>0.61277533399999995</v>
      </c>
      <c r="J8814" s="17">
        <v>0.38642332899999998</v>
      </c>
      <c r="K8814" s="17">
        <v>8.0099999999999995E-4</v>
      </c>
    </row>
    <row r="8815" spans="1:11" x14ac:dyDescent="0.45">
      <c r="A8815" s="10" t="s">
        <v>79</v>
      </c>
      <c r="B8815" s="20">
        <v>0.49</v>
      </c>
      <c r="C8815" s="19">
        <v>30669</v>
      </c>
      <c r="D8815" s="19">
        <v>1186.504477</v>
      </c>
      <c r="E8815" s="23">
        <v>9.5899999999999999E-2</v>
      </c>
      <c r="F8815" s="23">
        <v>7.3400000000000007E-2</v>
      </c>
      <c r="G8815" s="17">
        <v>0</v>
      </c>
      <c r="H8815" s="17">
        <v>1</v>
      </c>
      <c r="I8815" s="17">
        <v>0.62788743700000005</v>
      </c>
      <c r="J8815" s="17">
        <v>0.37135082899999999</v>
      </c>
      <c r="K8815" s="17">
        <v>7.6199999999999998E-4</v>
      </c>
    </row>
    <row r="8816" spans="1:11" x14ac:dyDescent="0.45">
      <c r="A8816" s="10" t="s">
        <v>79</v>
      </c>
      <c r="B8816" s="20">
        <v>0.5</v>
      </c>
      <c r="C8816" s="19">
        <v>31289</v>
      </c>
      <c r="D8816" s="19">
        <v>1246.955594</v>
      </c>
      <c r="E8816" s="23">
        <v>9.8699999999999996E-2</v>
      </c>
      <c r="F8816" s="23">
        <v>7.6200000000000004E-2</v>
      </c>
      <c r="G8816" s="17">
        <v>0</v>
      </c>
      <c r="H8816" s="17">
        <v>1</v>
      </c>
      <c r="I8816" s="17">
        <v>0.64125801400000004</v>
      </c>
      <c r="J8816" s="17">
        <v>0.35801667500000001</v>
      </c>
      <c r="K8816" s="17">
        <v>7.2499999999999995E-4</v>
      </c>
    </row>
    <row r="8817" spans="1:11" x14ac:dyDescent="0.45">
      <c r="A8817" s="10" t="s">
        <v>79</v>
      </c>
      <c r="B8817" s="20">
        <v>0.51</v>
      </c>
      <c r="C8817" s="19">
        <v>31900</v>
      </c>
      <c r="D8817" s="19">
        <v>1308.66959</v>
      </c>
      <c r="E8817" s="23">
        <v>0.10271738699999999</v>
      </c>
      <c r="F8817" s="23">
        <v>7.9299999999999995E-2</v>
      </c>
      <c r="G8817" s="17">
        <v>0</v>
      </c>
      <c r="H8817" s="17">
        <v>1</v>
      </c>
      <c r="I8817" s="17">
        <v>0.65163941599999997</v>
      </c>
      <c r="J8817" s="17">
        <v>0.347666419</v>
      </c>
      <c r="K8817" s="17">
        <v>6.9399999999999996E-4</v>
      </c>
    </row>
    <row r="8818" spans="1:11" x14ac:dyDescent="0.45">
      <c r="A8818" s="10" t="s">
        <v>79</v>
      </c>
      <c r="B8818" s="20">
        <v>0.52</v>
      </c>
      <c r="C8818" s="19">
        <v>32520</v>
      </c>
      <c r="D8818" s="19">
        <v>1373.748173</v>
      </c>
      <c r="E8818" s="23">
        <v>0.106515076</v>
      </c>
      <c r="F8818" s="23">
        <v>8.2400000000000001E-2</v>
      </c>
      <c r="G8818" s="17">
        <v>0</v>
      </c>
      <c r="H8818" s="17">
        <v>1</v>
      </c>
      <c r="I8818" s="17">
        <v>0.66367622000000004</v>
      </c>
      <c r="J8818" s="17">
        <v>0.33566185900000001</v>
      </c>
      <c r="K8818" s="17">
        <v>6.6200000000000005E-4</v>
      </c>
    </row>
    <row r="8819" spans="1:11" x14ac:dyDescent="0.45">
      <c r="A8819" s="10" t="s">
        <v>79</v>
      </c>
      <c r="B8819" s="20">
        <v>0.53</v>
      </c>
      <c r="C8819" s="19">
        <v>33149</v>
      </c>
      <c r="D8819" s="19">
        <v>1441.8064710000001</v>
      </c>
      <c r="E8819" s="23">
        <v>0.109708263</v>
      </c>
      <c r="F8819" s="23">
        <v>8.5500000000000007E-2</v>
      </c>
      <c r="G8819" s="17">
        <v>0</v>
      </c>
      <c r="H8819" s="17">
        <v>1</v>
      </c>
      <c r="I8819" s="17">
        <v>0.67775351500000003</v>
      </c>
      <c r="J8819" s="17">
        <v>0.32161563300000001</v>
      </c>
      <c r="K8819" s="17">
        <v>6.3100000000000005E-4</v>
      </c>
    </row>
    <row r="8820" spans="1:11" x14ac:dyDescent="0.45">
      <c r="A8820" s="10" t="s">
        <v>79</v>
      </c>
      <c r="B8820" s="20">
        <v>0.54</v>
      </c>
      <c r="C8820" s="19">
        <v>33748</v>
      </c>
      <c r="D8820" s="19">
        <v>1508.6786790000001</v>
      </c>
      <c r="E8820" s="23">
        <v>0.11432498000000001</v>
      </c>
      <c r="F8820" s="23">
        <v>8.8499999999999995E-2</v>
      </c>
      <c r="G8820" s="17">
        <v>0</v>
      </c>
      <c r="H8820" s="17">
        <v>1</v>
      </c>
      <c r="I8820" s="17">
        <v>0.68480788199999998</v>
      </c>
      <c r="J8820" s="17">
        <v>0.31458556900000001</v>
      </c>
      <c r="K8820" s="17">
        <v>6.0700000000000001E-4</v>
      </c>
    </row>
    <row r="8821" spans="1:11" x14ac:dyDescent="0.45">
      <c r="A8821" s="10" t="s">
        <v>79</v>
      </c>
      <c r="B8821" s="20">
        <v>0.55000000000000004</v>
      </c>
      <c r="C8821" s="19">
        <v>34377</v>
      </c>
      <c r="D8821" s="19">
        <v>1581.948271</v>
      </c>
      <c r="E8821" s="23">
        <v>0.118405465</v>
      </c>
      <c r="F8821" s="23">
        <v>9.1700000000000004E-2</v>
      </c>
      <c r="G8821" s="17">
        <v>0</v>
      </c>
      <c r="H8821" s="17">
        <v>1</v>
      </c>
      <c r="I8821" s="17">
        <v>0.69796948999999997</v>
      </c>
      <c r="J8821" s="17">
        <v>0.30145188699999997</v>
      </c>
      <c r="K8821" s="17">
        <v>5.7899999999999998E-4</v>
      </c>
    </row>
    <row r="8822" spans="1:11" x14ac:dyDescent="0.45">
      <c r="A8822" s="10" t="s">
        <v>79</v>
      </c>
      <c r="B8822" s="20">
        <v>0.56000000000000005</v>
      </c>
      <c r="C8822" s="19">
        <v>35029</v>
      </c>
      <c r="D8822" s="19">
        <v>1659.944984</v>
      </c>
      <c r="E8822" s="23">
        <v>0.121722211</v>
      </c>
      <c r="F8822" s="23">
        <v>9.5200000000000007E-2</v>
      </c>
      <c r="G8822" s="17">
        <v>0</v>
      </c>
      <c r="H8822" s="17">
        <v>1</v>
      </c>
      <c r="I8822" s="17">
        <v>0.70970129699999995</v>
      </c>
      <c r="J8822" s="17">
        <v>0.28974654399999999</v>
      </c>
      <c r="K8822" s="17">
        <v>5.5199999999999997E-4</v>
      </c>
    </row>
    <row r="8823" spans="1:11" x14ac:dyDescent="0.45">
      <c r="A8823" s="10" t="s">
        <v>79</v>
      </c>
      <c r="B8823" s="20">
        <v>0.56999999999999995</v>
      </c>
      <c r="C8823" s="19">
        <v>35690</v>
      </c>
      <c r="D8823" s="19">
        <v>1741.9580120000001</v>
      </c>
      <c r="E8823" s="23">
        <v>0.12649438599999999</v>
      </c>
      <c r="F8823" s="23">
        <v>9.8500000000000004E-2</v>
      </c>
      <c r="G8823" s="17">
        <v>0</v>
      </c>
      <c r="H8823" s="17">
        <v>1</v>
      </c>
      <c r="I8823" s="17">
        <v>0.72205909999999995</v>
      </c>
      <c r="J8823" s="17">
        <v>0.277413564</v>
      </c>
      <c r="K8823" s="17">
        <v>5.2700000000000002E-4</v>
      </c>
    </row>
    <row r="8824" spans="1:11" x14ac:dyDescent="0.45">
      <c r="A8824" s="10" t="s">
        <v>79</v>
      </c>
      <c r="B8824" s="20">
        <v>0.57999999999999996</v>
      </c>
      <c r="C8824" s="19">
        <v>36300</v>
      </c>
      <c r="D8824" s="19">
        <v>1820.940926</v>
      </c>
      <c r="E8824" s="23">
        <v>0.13188868500000001</v>
      </c>
      <c r="F8824" s="23">
        <v>0.10183571700000001</v>
      </c>
      <c r="G8824" s="17">
        <v>0</v>
      </c>
      <c r="H8824" s="17">
        <v>1</v>
      </c>
      <c r="I8824" s="17">
        <v>0.73188106399999997</v>
      </c>
      <c r="J8824" s="17">
        <v>0.26761304699999999</v>
      </c>
      <c r="K8824" s="17">
        <v>5.0600000000000005E-4</v>
      </c>
    </row>
    <row r="8825" spans="1:11" x14ac:dyDescent="0.45">
      <c r="A8825" s="10" t="s">
        <v>79</v>
      </c>
      <c r="B8825" s="20">
        <v>0.59</v>
      </c>
      <c r="C8825" s="19">
        <v>36927</v>
      </c>
      <c r="D8825" s="19">
        <v>1904.9248709999999</v>
      </c>
      <c r="E8825" s="23">
        <v>0.13579830700000001</v>
      </c>
      <c r="F8825" s="23">
        <v>0.105191514</v>
      </c>
      <c r="G8825" s="17">
        <v>0</v>
      </c>
      <c r="H8825" s="17">
        <v>1</v>
      </c>
      <c r="I8825" s="17">
        <v>0.74292382700000004</v>
      </c>
      <c r="J8825" s="17">
        <v>0.256593126</v>
      </c>
      <c r="K8825" s="17">
        <v>4.8299999999999998E-4</v>
      </c>
    </row>
    <row r="8826" spans="1:11" x14ac:dyDescent="0.45">
      <c r="A8826" s="10" t="s">
        <v>79</v>
      </c>
      <c r="B8826" s="20">
        <v>0.6</v>
      </c>
      <c r="C8826" s="19">
        <v>37484</v>
      </c>
      <c r="D8826" s="19">
        <v>1982.18343</v>
      </c>
      <c r="E8826" s="23">
        <v>0.1411335</v>
      </c>
      <c r="F8826" s="23">
        <v>0.108417612</v>
      </c>
      <c r="G8826" s="17">
        <v>0</v>
      </c>
      <c r="H8826" s="17">
        <v>1</v>
      </c>
      <c r="I8826" s="17">
        <v>0.75252857299999998</v>
      </c>
      <c r="J8826" s="17">
        <v>0.24700693800000001</v>
      </c>
      <c r="K8826" s="17">
        <v>4.64E-4</v>
      </c>
    </row>
    <row r="8827" spans="1:11" x14ac:dyDescent="0.45">
      <c r="A8827" s="10" t="s">
        <v>79</v>
      </c>
      <c r="B8827" s="20">
        <v>0.61</v>
      </c>
      <c r="C8827" s="19">
        <v>38102</v>
      </c>
      <c r="D8827" s="19">
        <v>2070.2907789999999</v>
      </c>
      <c r="E8827" s="23">
        <v>0.144017967</v>
      </c>
      <c r="F8827" s="23">
        <v>0.111821056</v>
      </c>
      <c r="G8827" s="17">
        <v>0</v>
      </c>
      <c r="H8827" s="17">
        <v>1</v>
      </c>
      <c r="I8827" s="17">
        <v>0.76373622900000004</v>
      </c>
      <c r="J8827" s="17">
        <v>0.23582035600000001</v>
      </c>
      <c r="K8827" s="17">
        <v>4.4299999999999998E-4</v>
      </c>
    </row>
    <row r="8828" spans="1:11" x14ac:dyDescent="0.45">
      <c r="A8828" s="10" t="s">
        <v>79</v>
      </c>
      <c r="B8828" s="20">
        <v>0.62</v>
      </c>
      <c r="C8828" s="19">
        <v>38723</v>
      </c>
      <c r="D8828" s="19">
        <v>2161.2153920000001</v>
      </c>
      <c r="E8828" s="23">
        <v>0.14983590899999999</v>
      </c>
      <c r="F8828" s="23">
        <v>0.115394709</v>
      </c>
      <c r="G8828" s="17">
        <v>0</v>
      </c>
      <c r="H8828" s="17">
        <v>1</v>
      </c>
      <c r="I8828" s="17">
        <v>0.77293142999999997</v>
      </c>
      <c r="J8828" s="17">
        <v>0.22664414999999999</v>
      </c>
      <c r="K8828" s="17">
        <v>4.2400000000000001E-4</v>
      </c>
    </row>
    <row r="8829" spans="1:11" x14ac:dyDescent="0.45">
      <c r="A8829" s="10" t="s">
        <v>79</v>
      </c>
      <c r="B8829" s="20">
        <v>0.63</v>
      </c>
      <c r="C8829" s="19">
        <v>39341</v>
      </c>
      <c r="D8829" s="19">
        <v>2255.7604190000002</v>
      </c>
      <c r="E8829" s="23">
        <v>0.155335326</v>
      </c>
      <c r="F8829" s="23">
        <v>0.118972337</v>
      </c>
      <c r="G8829" s="17">
        <v>0</v>
      </c>
      <c r="H8829" s="17">
        <v>1</v>
      </c>
      <c r="I8829" s="17">
        <v>0.781993677</v>
      </c>
      <c r="J8829" s="17">
        <v>0.217599445</v>
      </c>
      <c r="K8829" s="17">
        <v>4.0700000000000003E-4</v>
      </c>
    </row>
    <row r="8830" spans="1:11" x14ac:dyDescent="0.45">
      <c r="A8830" s="10" t="s">
        <v>79</v>
      </c>
      <c r="B8830" s="20">
        <v>0.64</v>
      </c>
      <c r="C8830" s="19">
        <v>39950</v>
      </c>
      <c r="D8830" s="19">
        <v>2352.9375879999998</v>
      </c>
      <c r="E8830" s="23">
        <v>0.16348538100000001</v>
      </c>
      <c r="F8830" s="23">
        <v>0.12300096000000001</v>
      </c>
      <c r="G8830" s="17">
        <v>0</v>
      </c>
      <c r="H8830" s="17">
        <v>1</v>
      </c>
      <c r="I8830" s="17">
        <v>0.79066594300000004</v>
      </c>
      <c r="J8830" s="17">
        <v>0.20894448099999999</v>
      </c>
      <c r="K8830" s="17">
        <v>3.8999999999999999E-4</v>
      </c>
    </row>
    <row r="8831" spans="1:11" x14ac:dyDescent="0.45">
      <c r="A8831" s="10" t="s">
        <v>79</v>
      </c>
      <c r="B8831" s="20">
        <v>0.65</v>
      </c>
      <c r="C8831" s="19">
        <v>40581</v>
      </c>
      <c r="D8831" s="19">
        <v>2458.4797819999999</v>
      </c>
      <c r="E8831" s="23">
        <v>0.17153701099999999</v>
      </c>
      <c r="F8831" s="23">
        <v>0.12714715200000001</v>
      </c>
      <c r="G8831" s="17">
        <v>0</v>
      </c>
      <c r="H8831" s="17">
        <v>1</v>
      </c>
      <c r="I8831" s="17">
        <v>0.79874252000000001</v>
      </c>
      <c r="J8831" s="17">
        <v>0.20088402</v>
      </c>
      <c r="K8831" s="17">
        <v>3.7300000000000001E-4</v>
      </c>
    </row>
    <row r="8832" spans="1:11" x14ac:dyDescent="0.45">
      <c r="A8832" s="10" t="s">
        <v>79</v>
      </c>
      <c r="B8832" s="20">
        <v>0.66</v>
      </c>
      <c r="C8832" s="19">
        <v>41196</v>
      </c>
      <c r="D8832" s="19">
        <v>2566.5414890000002</v>
      </c>
      <c r="E8832" s="23">
        <v>0.179575281</v>
      </c>
      <c r="F8832" s="23">
        <v>0.131453394</v>
      </c>
      <c r="G8832" s="17">
        <v>0</v>
      </c>
      <c r="H8832" s="17">
        <v>1</v>
      </c>
      <c r="I8832" s="17">
        <v>0.80659872899999996</v>
      </c>
      <c r="J8832" s="17">
        <v>0.19300071499999999</v>
      </c>
      <c r="K8832" s="17">
        <v>4.0099999999999999E-4</v>
      </c>
    </row>
    <row r="8833" spans="1:11" x14ac:dyDescent="0.45">
      <c r="A8833" s="10" t="s">
        <v>79</v>
      </c>
      <c r="B8833" s="20">
        <v>0.67</v>
      </c>
      <c r="C8833" s="19">
        <v>41812</v>
      </c>
      <c r="D8833" s="19">
        <v>2678.7479750000002</v>
      </c>
      <c r="E8833" s="23">
        <v>0.184472832</v>
      </c>
      <c r="F8833" s="23">
        <v>0.13582813099999999</v>
      </c>
      <c r="G8833" s="17">
        <v>0</v>
      </c>
      <c r="H8833" s="17">
        <v>1</v>
      </c>
      <c r="I8833" s="17">
        <v>0.81487548700000001</v>
      </c>
      <c r="J8833" s="17">
        <v>0.18474138800000001</v>
      </c>
      <c r="K8833" s="17">
        <v>3.8299999999999999E-4</v>
      </c>
    </row>
    <row r="8834" spans="1:11" x14ac:dyDescent="0.45">
      <c r="A8834" s="10" t="s">
        <v>79</v>
      </c>
      <c r="B8834" s="20">
        <v>0.68</v>
      </c>
      <c r="C8834" s="19">
        <v>42444</v>
      </c>
      <c r="D8834" s="19">
        <v>2797.6114750000002</v>
      </c>
      <c r="E8834" s="23">
        <v>0.19288400999999999</v>
      </c>
      <c r="F8834" s="23">
        <v>0.140462641</v>
      </c>
      <c r="G8834" s="17">
        <v>0</v>
      </c>
      <c r="H8834" s="17">
        <v>1</v>
      </c>
      <c r="I8834" s="17">
        <v>0.82171418399999996</v>
      </c>
      <c r="J8834" s="17">
        <v>0.17791864099999999</v>
      </c>
      <c r="K8834" s="17">
        <v>3.6699999999999998E-4</v>
      </c>
    </row>
    <row r="8835" spans="1:11" x14ac:dyDescent="0.45">
      <c r="A8835" s="10" t="s">
        <v>79</v>
      </c>
      <c r="B8835" s="20">
        <v>0.69</v>
      </c>
      <c r="C8835" s="19">
        <v>43054</v>
      </c>
      <c r="D8835" s="19">
        <v>2917.7855920000002</v>
      </c>
      <c r="E8835" s="23">
        <v>0.200763738</v>
      </c>
      <c r="F8835" s="23">
        <v>0.14526582199999999</v>
      </c>
      <c r="G8835" s="17">
        <v>0</v>
      </c>
      <c r="H8835" s="17">
        <v>1</v>
      </c>
      <c r="I8835" s="17">
        <v>0.82876337</v>
      </c>
      <c r="J8835" s="17">
        <v>0.17088416300000001</v>
      </c>
      <c r="K8835" s="17">
        <v>3.5199999999999999E-4</v>
      </c>
    </row>
    <row r="8836" spans="1:11" x14ac:dyDescent="0.45">
      <c r="A8836" s="10" t="s">
        <v>79</v>
      </c>
      <c r="B8836" s="20">
        <v>0.7</v>
      </c>
      <c r="C8836" s="19">
        <v>43676</v>
      </c>
      <c r="D8836" s="19">
        <v>3045.5664139999999</v>
      </c>
      <c r="E8836" s="23">
        <v>0.20901976999999999</v>
      </c>
      <c r="F8836" s="23">
        <v>0.150305097</v>
      </c>
      <c r="G8836" s="17">
        <v>0</v>
      </c>
      <c r="H8836" s="17">
        <v>1</v>
      </c>
      <c r="I8836" s="17">
        <v>0.83482325899999998</v>
      </c>
      <c r="J8836" s="17">
        <v>0.16483767299999999</v>
      </c>
      <c r="K8836" s="17">
        <v>3.39E-4</v>
      </c>
    </row>
    <row r="8837" spans="1:11" x14ac:dyDescent="0.45">
      <c r="A8837" s="10" t="s">
        <v>79</v>
      </c>
      <c r="B8837" s="20">
        <v>0.71</v>
      </c>
      <c r="C8837" s="19">
        <v>44293</v>
      </c>
      <c r="D8837" s="19">
        <v>3177.4572349999999</v>
      </c>
      <c r="E8837" s="23">
        <v>0.217454127</v>
      </c>
      <c r="F8837" s="23">
        <v>0.155515969</v>
      </c>
      <c r="G8837" s="17">
        <v>0</v>
      </c>
      <c r="H8837" s="17">
        <v>1</v>
      </c>
      <c r="I8837" s="17">
        <v>0.84044534100000001</v>
      </c>
      <c r="J8837" s="17">
        <v>0.15922841600000001</v>
      </c>
      <c r="K8837" s="17">
        <v>3.2600000000000001E-4</v>
      </c>
    </row>
    <row r="8838" spans="1:11" x14ac:dyDescent="0.45">
      <c r="A8838" s="10" t="s">
        <v>79</v>
      </c>
      <c r="B8838" s="20">
        <v>0.72</v>
      </c>
      <c r="C8838" s="19">
        <v>44905</v>
      </c>
      <c r="D8838" s="19">
        <v>3313.5366600000002</v>
      </c>
      <c r="E8838" s="23">
        <v>0.226453395</v>
      </c>
      <c r="F8838" s="23">
        <v>0.160838228</v>
      </c>
      <c r="G8838" s="17">
        <v>0</v>
      </c>
      <c r="H8838" s="17">
        <v>1</v>
      </c>
      <c r="I8838" s="17">
        <v>0.84674663699999997</v>
      </c>
      <c r="J8838" s="17">
        <v>0.15294026499999999</v>
      </c>
      <c r="K8838" s="17">
        <v>3.1300000000000002E-4</v>
      </c>
    </row>
    <row r="8839" spans="1:11" x14ac:dyDescent="0.45">
      <c r="A8839" s="10" t="s">
        <v>79</v>
      </c>
      <c r="B8839" s="20">
        <v>0.73</v>
      </c>
      <c r="C8839" s="19">
        <v>45541</v>
      </c>
      <c r="D8839" s="19">
        <v>3460.1681840000001</v>
      </c>
      <c r="E8839" s="23">
        <v>0.23511832599999999</v>
      </c>
      <c r="F8839" s="23">
        <v>0.16653562199999999</v>
      </c>
      <c r="G8839" s="17">
        <v>0</v>
      </c>
      <c r="H8839" s="17">
        <v>1</v>
      </c>
      <c r="I8839" s="17">
        <v>0.85293085000000002</v>
      </c>
      <c r="J8839" s="17">
        <v>0.14676889600000001</v>
      </c>
      <c r="K8839" s="17">
        <v>2.9999999999999997E-4</v>
      </c>
    </row>
    <row r="8840" spans="1:11" x14ac:dyDescent="0.45">
      <c r="A8840" s="10" t="s">
        <v>79</v>
      </c>
      <c r="B8840" s="20">
        <v>0.74</v>
      </c>
      <c r="C8840" s="19">
        <v>46145</v>
      </c>
      <c r="D8840" s="19">
        <v>3604.7025440000002</v>
      </c>
      <c r="E8840" s="23">
        <v>0.24354150399999999</v>
      </c>
      <c r="F8840" s="23">
        <v>0.172393085</v>
      </c>
      <c r="G8840" s="17">
        <v>0</v>
      </c>
      <c r="H8840" s="17">
        <v>1</v>
      </c>
      <c r="I8840" s="17">
        <v>0.85861397900000003</v>
      </c>
      <c r="J8840" s="17">
        <v>0.141097422</v>
      </c>
      <c r="K8840" s="17">
        <v>2.8899999999999998E-4</v>
      </c>
    </row>
    <row r="8841" spans="1:11" x14ac:dyDescent="0.45">
      <c r="A8841" s="10" t="s">
        <v>79</v>
      </c>
      <c r="B8841" s="20">
        <v>0.75</v>
      </c>
      <c r="C8841" s="19">
        <v>46770</v>
      </c>
      <c r="D8841" s="19">
        <v>3761.0719519999998</v>
      </c>
      <c r="E8841" s="23">
        <v>0.25703958399999999</v>
      </c>
      <c r="F8841" s="23">
        <v>0.1785378</v>
      </c>
      <c r="G8841" s="17">
        <v>0</v>
      </c>
      <c r="H8841" s="17">
        <v>1</v>
      </c>
      <c r="I8841" s="17">
        <v>0.86367854700000002</v>
      </c>
      <c r="J8841" s="17">
        <v>0.13604355200000001</v>
      </c>
      <c r="K8841" s="17">
        <v>2.7799999999999998E-4</v>
      </c>
    </row>
    <row r="8842" spans="1:11" x14ac:dyDescent="0.45">
      <c r="A8842" s="10" t="s">
        <v>79</v>
      </c>
      <c r="B8842" s="20">
        <v>0.76</v>
      </c>
      <c r="C8842" s="19">
        <v>47398</v>
      </c>
      <c r="D8842" s="19">
        <v>3926.7165209999998</v>
      </c>
      <c r="E8842" s="23">
        <v>0.27159909700000001</v>
      </c>
      <c r="F8842" s="23">
        <v>0.185196215</v>
      </c>
      <c r="G8842" s="17">
        <v>0</v>
      </c>
      <c r="H8842" s="17">
        <v>1</v>
      </c>
      <c r="I8842" s="17">
        <v>0.86875356400000003</v>
      </c>
      <c r="J8842" s="17">
        <v>0.130979813</v>
      </c>
      <c r="K8842" s="17">
        <v>2.6699999999999998E-4</v>
      </c>
    </row>
    <row r="8843" spans="1:11" x14ac:dyDescent="0.45">
      <c r="A8843" s="10" t="s">
        <v>79</v>
      </c>
      <c r="B8843" s="20">
        <v>0.77</v>
      </c>
      <c r="C8843" s="19">
        <v>48020</v>
      </c>
      <c r="D8843" s="19">
        <v>4099.3369290000001</v>
      </c>
      <c r="E8843" s="23">
        <v>0.28283309899999998</v>
      </c>
      <c r="F8843" s="23">
        <v>0.19201262799999999</v>
      </c>
      <c r="G8843" s="17">
        <v>0</v>
      </c>
      <c r="H8843" s="17">
        <v>1</v>
      </c>
      <c r="I8843" s="17">
        <v>0.874137214</v>
      </c>
      <c r="J8843" s="17">
        <v>0.12560759899999999</v>
      </c>
      <c r="K8843" s="17">
        <v>2.5500000000000002E-4</v>
      </c>
    </row>
    <row r="8844" spans="1:11" x14ac:dyDescent="0.45">
      <c r="A8844" s="10" t="s">
        <v>79</v>
      </c>
      <c r="B8844" s="20">
        <v>0.78</v>
      </c>
      <c r="C8844" s="19">
        <v>48633</v>
      </c>
      <c r="D8844" s="19">
        <v>4276.9104459999999</v>
      </c>
      <c r="E8844" s="23">
        <v>0.29583202199999997</v>
      </c>
      <c r="F8844" s="23">
        <v>0.19939897200000001</v>
      </c>
      <c r="G8844" s="17">
        <v>0</v>
      </c>
      <c r="H8844" s="17">
        <v>1</v>
      </c>
      <c r="I8844" s="17">
        <v>0.87941659100000003</v>
      </c>
      <c r="J8844" s="17">
        <v>0.12033893900000001</v>
      </c>
      <c r="K8844" s="17">
        <v>2.4399999999999999E-4</v>
      </c>
    </row>
    <row r="8845" spans="1:11" x14ac:dyDescent="0.45">
      <c r="A8845" s="10" t="s">
        <v>79</v>
      </c>
      <c r="B8845" s="20">
        <v>0.79</v>
      </c>
      <c r="C8845" s="19">
        <v>49254</v>
      </c>
      <c r="D8845" s="19">
        <v>4464.071183</v>
      </c>
      <c r="E8845" s="23">
        <v>0.30675396300000002</v>
      </c>
      <c r="F8845" s="23">
        <v>0.206824166</v>
      </c>
      <c r="G8845" s="17">
        <v>0</v>
      </c>
      <c r="H8845" s="17">
        <v>1</v>
      </c>
      <c r="I8845" s="17">
        <v>0.88365428000000001</v>
      </c>
      <c r="J8845" s="17">
        <v>0.116110254</v>
      </c>
      <c r="K8845" s="17">
        <v>2.3499999999999999E-4</v>
      </c>
    </row>
    <row r="8846" spans="1:11" x14ac:dyDescent="0.45">
      <c r="A8846" s="10" t="s">
        <v>79</v>
      </c>
      <c r="B8846" s="20">
        <v>0.8</v>
      </c>
      <c r="C8846" s="19">
        <v>49625</v>
      </c>
      <c r="D8846" s="19">
        <v>4579.5934520000001</v>
      </c>
      <c r="E8846" s="23">
        <v>0.31562958800000002</v>
      </c>
      <c r="F8846" s="23">
        <v>0.21143988399999999</v>
      </c>
      <c r="G8846" s="17">
        <v>0</v>
      </c>
      <c r="H8846" s="17">
        <v>1</v>
      </c>
      <c r="I8846" s="17">
        <v>0.88640669699999997</v>
      </c>
      <c r="J8846" s="17">
        <v>0.113363639</v>
      </c>
      <c r="K8846" s="17">
        <v>2.3000000000000001E-4</v>
      </c>
    </row>
    <row r="8847" spans="1:11" x14ac:dyDescent="0.45">
      <c r="A8847" s="10" t="s">
        <v>79</v>
      </c>
      <c r="B8847" s="20">
        <v>0.80100000000000005</v>
      </c>
      <c r="C8847" s="19">
        <v>49690</v>
      </c>
      <c r="D8847" s="19">
        <v>4600.1387709999999</v>
      </c>
      <c r="E8847" s="23">
        <v>0.31632603300000001</v>
      </c>
      <c r="F8847" s="23">
        <v>0.21235467299999999</v>
      </c>
      <c r="G8847" s="17">
        <v>0</v>
      </c>
      <c r="H8847" s="17">
        <v>1</v>
      </c>
      <c r="I8847" s="17">
        <v>0.88696488200000001</v>
      </c>
      <c r="J8847" s="17">
        <v>0.112806582</v>
      </c>
      <c r="K8847" s="17">
        <v>2.2900000000000001E-4</v>
      </c>
    </row>
    <row r="8848" spans="1:11" x14ac:dyDescent="0.45">
      <c r="A8848" s="10" t="s">
        <v>79</v>
      </c>
      <c r="B8848" s="20">
        <v>0.80200000000000005</v>
      </c>
      <c r="C8848" s="19">
        <v>49755</v>
      </c>
      <c r="D8848" s="19">
        <v>4620.7223969999995</v>
      </c>
      <c r="E8848" s="23">
        <v>0.31727386699999999</v>
      </c>
      <c r="F8848" s="23">
        <v>0.213133779</v>
      </c>
      <c r="G8848" s="17">
        <v>0</v>
      </c>
      <c r="H8848" s="17">
        <v>1</v>
      </c>
      <c r="I8848" s="17">
        <v>0.88744362600000004</v>
      </c>
      <c r="J8848" s="17">
        <v>0.112328806</v>
      </c>
      <c r="K8848" s="17">
        <v>2.2800000000000001E-4</v>
      </c>
    </row>
    <row r="8849" spans="1:11" x14ac:dyDescent="0.45">
      <c r="A8849" s="10" t="s">
        <v>79</v>
      </c>
      <c r="B8849" s="20">
        <v>0.80300000000000005</v>
      </c>
      <c r="C8849" s="19">
        <v>49814</v>
      </c>
      <c r="D8849" s="19">
        <v>4639.5387540000002</v>
      </c>
      <c r="E8849" s="23">
        <v>0.31999321600000002</v>
      </c>
      <c r="F8849" s="23">
        <v>0.213941349</v>
      </c>
      <c r="G8849" s="17">
        <v>0</v>
      </c>
      <c r="H8849" s="17">
        <v>1</v>
      </c>
      <c r="I8849" s="17">
        <v>0.88785381500000005</v>
      </c>
      <c r="J8849" s="17">
        <v>0.111919461</v>
      </c>
      <c r="K8849" s="17">
        <v>2.2699999999999999E-4</v>
      </c>
    </row>
    <row r="8850" spans="1:11" x14ac:dyDescent="0.45">
      <c r="A8850" s="10" t="s">
        <v>79</v>
      </c>
      <c r="B8850" s="20">
        <v>0.80400000000000005</v>
      </c>
      <c r="C8850" s="19">
        <v>49880</v>
      </c>
      <c r="D8850" s="19">
        <v>4660.6980670000003</v>
      </c>
      <c r="E8850" s="23">
        <v>0.32152528400000002</v>
      </c>
      <c r="F8850" s="23">
        <v>0.21474908500000001</v>
      </c>
      <c r="G8850" s="17">
        <v>0</v>
      </c>
      <c r="H8850" s="17">
        <v>1</v>
      </c>
      <c r="I8850" s="17">
        <v>0.88823009200000003</v>
      </c>
      <c r="J8850" s="17">
        <v>0.111543946</v>
      </c>
      <c r="K8850" s="17">
        <v>2.2599999999999999E-4</v>
      </c>
    </row>
    <row r="8851" spans="1:11" x14ac:dyDescent="0.45">
      <c r="A8851" s="10" t="s">
        <v>79</v>
      </c>
      <c r="B8851" s="20">
        <v>0.80500000000000005</v>
      </c>
      <c r="C8851" s="19">
        <v>49939</v>
      </c>
      <c r="D8851" s="19">
        <v>4679.7231590000001</v>
      </c>
      <c r="E8851" s="23">
        <v>0.32342895300000002</v>
      </c>
      <c r="F8851" s="23">
        <v>0.21562699799999999</v>
      </c>
      <c r="G8851" s="17">
        <v>0</v>
      </c>
      <c r="H8851" s="17">
        <v>1</v>
      </c>
      <c r="I8851" s="17">
        <v>0.88868742700000003</v>
      </c>
      <c r="J8851" s="17">
        <v>0.11108754699999999</v>
      </c>
      <c r="K8851" s="17">
        <v>2.2499999999999999E-4</v>
      </c>
    </row>
    <row r="8852" spans="1:11" x14ac:dyDescent="0.45">
      <c r="A8852" s="10" t="s">
        <v>79</v>
      </c>
      <c r="B8852" s="20">
        <v>0.80600000000000005</v>
      </c>
      <c r="C8852" s="19">
        <v>49999</v>
      </c>
      <c r="D8852" s="19">
        <v>4699.1752589999996</v>
      </c>
      <c r="E8852" s="23">
        <v>0.32462184999999999</v>
      </c>
      <c r="F8852" s="23">
        <v>0.21624449100000001</v>
      </c>
      <c r="G8852" s="17">
        <v>0</v>
      </c>
      <c r="H8852" s="17">
        <v>1</v>
      </c>
      <c r="I8852" s="17">
        <v>0.88914075800000003</v>
      </c>
      <c r="J8852" s="17">
        <v>0.110635132</v>
      </c>
      <c r="K8852" s="17">
        <v>2.24E-4</v>
      </c>
    </row>
    <row r="8853" spans="1:11" x14ac:dyDescent="0.45">
      <c r="A8853" s="10" t="s">
        <v>79</v>
      </c>
      <c r="B8853" s="20">
        <v>0.80700000000000005</v>
      </c>
      <c r="C8853" s="19">
        <v>50066</v>
      </c>
      <c r="D8853" s="19">
        <v>4720.9658440000003</v>
      </c>
      <c r="E8853" s="23">
        <v>0.32552891499999997</v>
      </c>
      <c r="F8853" s="23">
        <v>0.217202066</v>
      </c>
      <c r="G8853" s="17">
        <v>0</v>
      </c>
      <c r="H8853" s="17">
        <v>1</v>
      </c>
      <c r="I8853" s="17">
        <v>0.88965531900000006</v>
      </c>
      <c r="J8853" s="17">
        <v>0.11012161099999999</v>
      </c>
      <c r="K8853" s="17">
        <v>2.23E-4</v>
      </c>
    </row>
    <row r="8854" spans="1:11" x14ac:dyDescent="0.45">
      <c r="A8854" s="10" t="s">
        <v>79</v>
      </c>
      <c r="B8854" s="20">
        <v>0.80800000000000005</v>
      </c>
      <c r="C8854" s="19">
        <v>50125</v>
      </c>
      <c r="D8854" s="19">
        <v>4740.2245290000001</v>
      </c>
      <c r="E8854" s="23">
        <v>0.32693934299999999</v>
      </c>
      <c r="F8854" s="23">
        <v>0.218003737</v>
      </c>
      <c r="G8854" s="17">
        <v>0</v>
      </c>
      <c r="H8854" s="17">
        <v>1</v>
      </c>
      <c r="I8854" s="17">
        <v>0.89006770800000001</v>
      </c>
      <c r="J8854" s="17">
        <v>0.109710056</v>
      </c>
      <c r="K8854" s="17">
        <v>2.22E-4</v>
      </c>
    </row>
    <row r="8855" spans="1:11" x14ac:dyDescent="0.45">
      <c r="A8855" s="10" t="s">
        <v>79</v>
      </c>
      <c r="B8855" s="20">
        <v>0.80900000000000005</v>
      </c>
      <c r="C8855" s="19">
        <v>50176</v>
      </c>
      <c r="D8855" s="19">
        <v>4756.9129069999999</v>
      </c>
      <c r="E8855" s="23">
        <v>0.32741347300000001</v>
      </c>
      <c r="F8855" s="23">
        <v>0.21884899199999999</v>
      </c>
      <c r="G8855" s="17">
        <v>0</v>
      </c>
      <c r="H8855" s="17">
        <v>1</v>
      </c>
      <c r="I8855" s="17">
        <v>0.89036685400000004</v>
      </c>
      <c r="J8855" s="17">
        <v>0.109411515</v>
      </c>
      <c r="K8855" s="17">
        <v>2.22E-4</v>
      </c>
    </row>
    <row r="8856" spans="1:11" x14ac:dyDescent="0.45">
      <c r="A8856" s="10" t="s">
        <v>79</v>
      </c>
      <c r="B8856" s="20">
        <v>0.81</v>
      </c>
      <c r="C8856" s="19">
        <v>50251</v>
      </c>
      <c r="D8856" s="19">
        <v>4781.5461429999996</v>
      </c>
      <c r="E8856" s="23">
        <v>0.329427633</v>
      </c>
      <c r="F8856" s="23">
        <v>0.21959132000000001</v>
      </c>
      <c r="G8856" s="17">
        <v>0</v>
      </c>
      <c r="H8856" s="17">
        <v>1</v>
      </c>
      <c r="I8856" s="17">
        <v>0.89092740800000003</v>
      </c>
      <c r="J8856" s="17">
        <v>0.108852094</v>
      </c>
      <c r="K8856" s="17">
        <v>2.2000000000000001E-4</v>
      </c>
    </row>
    <row r="8857" spans="1:11" x14ac:dyDescent="0.45">
      <c r="A8857" s="10" t="s">
        <v>79</v>
      </c>
      <c r="B8857" s="20">
        <v>0.81100000000000005</v>
      </c>
      <c r="C8857" s="19">
        <v>50308</v>
      </c>
      <c r="D8857" s="19">
        <v>4800.374041</v>
      </c>
      <c r="E8857" s="23">
        <v>0.33130214800000002</v>
      </c>
      <c r="F8857" s="23">
        <v>0.22036309900000001</v>
      </c>
      <c r="G8857" s="17">
        <v>0</v>
      </c>
      <c r="H8857" s="17">
        <v>1</v>
      </c>
      <c r="I8857" s="17">
        <v>0.89130132100000004</v>
      </c>
      <c r="J8857" s="17">
        <v>0.108478937</v>
      </c>
      <c r="K8857" s="17">
        <v>2.2000000000000001E-4</v>
      </c>
    </row>
    <row r="8858" spans="1:11" x14ac:dyDescent="0.45">
      <c r="A8858" s="10" t="s">
        <v>79</v>
      </c>
      <c r="B8858" s="20">
        <v>0.81200000000000006</v>
      </c>
      <c r="C8858" s="19">
        <v>50375</v>
      </c>
      <c r="D8858" s="19">
        <v>4822.6150420000004</v>
      </c>
      <c r="E8858" s="23">
        <v>0.33252316399999998</v>
      </c>
      <c r="F8858" s="23">
        <v>0.221064757</v>
      </c>
      <c r="G8858" s="17">
        <v>0</v>
      </c>
      <c r="H8858" s="17">
        <v>1</v>
      </c>
      <c r="I8858" s="17">
        <v>0.89181553700000005</v>
      </c>
      <c r="J8858" s="17">
        <v>0.10796575999999999</v>
      </c>
      <c r="K8858" s="17">
        <v>2.1900000000000001E-4</v>
      </c>
    </row>
    <row r="8859" spans="1:11" x14ac:dyDescent="0.45">
      <c r="A8859" s="10" t="s">
        <v>79</v>
      </c>
      <c r="B8859" s="20">
        <v>0.81299999999999994</v>
      </c>
      <c r="C8859" s="19">
        <v>50437</v>
      </c>
      <c r="D8859" s="19">
        <v>4843.2693149999996</v>
      </c>
      <c r="E8859" s="23">
        <v>0.33353670200000002</v>
      </c>
      <c r="F8859" s="23">
        <v>0.222167962</v>
      </c>
      <c r="G8859" s="17">
        <v>0</v>
      </c>
      <c r="H8859" s="17">
        <v>1</v>
      </c>
      <c r="I8859" s="17">
        <v>0.89213787499999997</v>
      </c>
      <c r="J8859" s="17">
        <v>0.107644087</v>
      </c>
      <c r="K8859" s="17">
        <v>2.1800000000000001E-4</v>
      </c>
    </row>
    <row r="8860" spans="1:11" x14ac:dyDescent="0.45">
      <c r="A8860" s="10" t="s">
        <v>79</v>
      </c>
      <c r="B8860" s="20">
        <v>0.81399999999999995</v>
      </c>
      <c r="C8860" s="19">
        <v>50492</v>
      </c>
      <c r="D8860" s="19">
        <v>4861.6365859999996</v>
      </c>
      <c r="E8860" s="23">
        <v>0.33461668500000002</v>
      </c>
      <c r="F8860" s="23">
        <v>0.22296537499999999</v>
      </c>
      <c r="G8860" s="17">
        <v>0</v>
      </c>
      <c r="H8860" s="17">
        <v>1</v>
      </c>
      <c r="I8860" s="17">
        <v>0.89244222200000001</v>
      </c>
      <c r="J8860" s="17">
        <v>0.107340439</v>
      </c>
      <c r="K8860" s="17">
        <v>2.1699999999999999E-4</v>
      </c>
    </row>
    <row r="8861" spans="1:11" x14ac:dyDescent="0.45">
      <c r="A8861" s="10" t="s">
        <v>79</v>
      </c>
      <c r="B8861" s="20">
        <v>0.81499999999999995</v>
      </c>
      <c r="C8861" s="19">
        <v>50554</v>
      </c>
      <c r="D8861" s="19">
        <v>4882.4036420000002</v>
      </c>
      <c r="E8861" s="23">
        <v>0.335367739</v>
      </c>
      <c r="F8861" s="23">
        <v>0.223791936</v>
      </c>
      <c r="G8861" s="17">
        <v>0</v>
      </c>
      <c r="H8861" s="17">
        <v>1</v>
      </c>
      <c r="I8861" s="17">
        <v>0.89285744300000003</v>
      </c>
      <c r="J8861" s="17">
        <v>0.106926057</v>
      </c>
      <c r="K8861" s="17">
        <v>2.1599999999999999E-4</v>
      </c>
    </row>
    <row r="8862" spans="1:11" x14ac:dyDescent="0.45">
      <c r="A8862" s="10" t="s">
        <v>79</v>
      </c>
      <c r="B8862" s="20">
        <v>0.81599999999999995</v>
      </c>
      <c r="C8862" s="19">
        <v>50623</v>
      </c>
      <c r="D8862" s="19">
        <v>4905.6378459999996</v>
      </c>
      <c r="E8862" s="23">
        <v>0.33726118399999999</v>
      </c>
      <c r="F8862" s="23">
        <v>0.224559917</v>
      </c>
      <c r="G8862" s="17">
        <v>0</v>
      </c>
      <c r="H8862" s="17">
        <v>1</v>
      </c>
      <c r="I8862" s="17">
        <v>0.89320694099999998</v>
      </c>
      <c r="J8862" s="17">
        <v>0.106577266</v>
      </c>
      <c r="K8862" s="17">
        <v>2.1599999999999999E-4</v>
      </c>
    </row>
    <row r="8863" spans="1:11" x14ac:dyDescent="0.45">
      <c r="A8863" s="10" t="s">
        <v>79</v>
      </c>
      <c r="B8863" s="20">
        <v>0.81699999999999995</v>
      </c>
      <c r="C8863" s="19">
        <v>50684</v>
      </c>
      <c r="D8863" s="19">
        <v>4926.2783840000002</v>
      </c>
      <c r="E8863" s="23">
        <v>0.33924129800000002</v>
      </c>
      <c r="F8863" s="23">
        <v>0.225524323</v>
      </c>
      <c r="G8863" s="17">
        <v>0</v>
      </c>
      <c r="H8863" s="17">
        <v>1</v>
      </c>
      <c r="I8863" s="17">
        <v>0.89359224299999995</v>
      </c>
      <c r="J8863" s="17">
        <v>0.106192801</v>
      </c>
      <c r="K8863" s="17">
        <v>2.1499999999999999E-4</v>
      </c>
    </row>
    <row r="8864" spans="1:11" x14ac:dyDescent="0.45">
      <c r="A8864" s="10" t="s">
        <v>79</v>
      </c>
      <c r="B8864" s="20">
        <v>0.81799999999999995</v>
      </c>
      <c r="C8864" s="19">
        <v>50747</v>
      </c>
      <c r="D8864" s="19">
        <v>4947.7002929999999</v>
      </c>
      <c r="E8864" s="23">
        <v>0.34072064000000002</v>
      </c>
      <c r="F8864" s="23">
        <v>0.226065355</v>
      </c>
      <c r="G8864" s="17">
        <v>0</v>
      </c>
      <c r="H8864" s="17">
        <v>1</v>
      </c>
      <c r="I8864" s="17">
        <v>0.89384030000000003</v>
      </c>
      <c r="J8864" s="17">
        <v>0.105945411</v>
      </c>
      <c r="K8864" s="17">
        <v>2.14E-4</v>
      </c>
    </row>
    <row r="8865" spans="1:11" x14ac:dyDescent="0.45">
      <c r="A8865" s="10" t="s">
        <v>79</v>
      </c>
      <c r="B8865" s="20">
        <v>0.81899999999999995</v>
      </c>
      <c r="C8865" s="19">
        <v>50797</v>
      </c>
      <c r="D8865" s="19">
        <v>4964.7797170000003</v>
      </c>
      <c r="E8865" s="23">
        <v>0.34228123300000002</v>
      </c>
      <c r="F8865" s="23">
        <v>0.227269311</v>
      </c>
      <c r="G8865" s="17">
        <v>0</v>
      </c>
      <c r="H8865" s="17">
        <v>1</v>
      </c>
      <c r="I8865" s="17">
        <v>0.89412522999999999</v>
      </c>
      <c r="J8865" s="17">
        <v>0.10566112599999999</v>
      </c>
      <c r="K8865" s="17">
        <v>2.14E-4</v>
      </c>
    </row>
    <row r="8866" spans="1:11" x14ac:dyDescent="0.45">
      <c r="A8866" s="10" t="s">
        <v>79</v>
      </c>
      <c r="B8866" s="20">
        <v>0.82</v>
      </c>
      <c r="C8866" s="19">
        <v>50868</v>
      </c>
      <c r="D8866" s="19">
        <v>4989.1528740000003</v>
      </c>
      <c r="E8866" s="23">
        <v>0.34408271899999998</v>
      </c>
      <c r="F8866" s="23">
        <v>0.228002279</v>
      </c>
      <c r="G8866" s="17">
        <v>0</v>
      </c>
      <c r="H8866" s="17">
        <v>1</v>
      </c>
      <c r="I8866" s="17">
        <v>0.89466836599999999</v>
      </c>
      <c r="J8866" s="17">
        <v>0.105119086</v>
      </c>
      <c r="K8866" s="17">
        <v>2.13E-4</v>
      </c>
    </row>
    <row r="8867" spans="1:11" x14ac:dyDescent="0.45">
      <c r="A8867" s="10" t="s">
        <v>79</v>
      </c>
      <c r="B8867" s="20">
        <v>0.82099999999999995</v>
      </c>
      <c r="C8867" s="19">
        <v>50925</v>
      </c>
      <c r="D8867" s="19">
        <v>5008.7972730000001</v>
      </c>
      <c r="E8867" s="23">
        <v>0.34505073200000003</v>
      </c>
      <c r="F8867" s="23">
        <v>0.228935587</v>
      </c>
      <c r="G8867" s="17">
        <v>0</v>
      </c>
      <c r="H8867" s="17">
        <v>1</v>
      </c>
      <c r="I8867" s="17">
        <v>0.89504162200000004</v>
      </c>
      <c r="J8867" s="17">
        <v>0.104746608</v>
      </c>
      <c r="K8867" s="17">
        <v>2.12E-4</v>
      </c>
    </row>
    <row r="8868" spans="1:11" x14ac:dyDescent="0.45">
      <c r="A8868" s="10" t="s">
        <v>79</v>
      </c>
      <c r="B8868" s="20">
        <v>0.82199999999999995</v>
      </c>
      <c r="C8868" s="19">
        <v>50992</v>
      </c>
      <c r="D8868" s="19">
        <v>5031.9866899999997</v>
      </c>
      <c r="E8868" s="23">
        <v>0.346991999</v>
      </c>
      <c r="F8868" s="23">
        <v>0.22977845699999999</v>
      </c>
      <c r="G8868" s="17">
        <v>0</v>
      </c>
      <c r="H8868" s="17">
        <v>1</v>
      </c>
      <c r="I8868" s="17">
        <v>0.89553179000000005</v>
      </c>
      <c r="J8868" s="17">
        <v>0.104233636</v>
      </c>
      <c r="K8868" s="17">
        <v>2.3499999999999999E-4</v>
      </c>
    </row>
    <row r="8869" spans="1:11" x14ac:dyDescent="0.45">
      <c r="A8869" s="10" t="s">
        <v>79</v>
      </c>
      <c r="B8869" s="20">
        <v>0.82299999999999995</v>
      </c>
      <c r="C8869" s="19">
        <v>51056</v>
      </c>
      <c r="D8869" s="19">
        <v>5054.2398050000002</v>
      </c>
      <c r="E8869" s="23">
        <v>0.34847407600000002</v>
      </c>
      <c r="F8869" s="23">
        <v>0.230588562</v>
      </c>
      <c r="G8869" s="17">
        <v>0</v>
      </c>
      <c r="H8869" s="17">
        <v>1</v>
      </c>
      <c r="I8869" s="17">
        <v>0.89587312799999996</v>
      </c>
      <c r="J8869" s="17">
        <v>0.10389306399999999</v>
      </c>
      <c r="K8869" s="17">
        <v>2.34E-4</v>
      </c>
    </row>
    <row r="8870" spans="1:11" x14ac:dyDescent="0.45">
      <c r="A8870" s="10" t="s">
        <v>79</v>
      </c>
      <c r="B8870" s="20">
        <v>0.82399999999999995</v>
      </c>
      <c r="C8870" s="19">
        <v>51113</v>
      </c>
      <c r="D8870" s="19">
        <v>5074.17634</v>
      </c>
      <c r="E8870" s="23">
        <v>0.35023809299999997</v>
      </c>
      <c r="F8870" s="23">
        <v>0.231530024</v>
      </c>
      <c r="G8870" s="17">
        <v>0</v>
      </c>
      <c r="H8870" s="17">
        <v>1</v>
      </c>
      <c r="I8870" s="17">
        <v>0.89626894899999998</v>
      </c>
      <c r="J8870" s="17">
        <v>0.10349813200000001</v>
      </c>
      <c r="K8870" s="17">
        <v>2.33E-4</v>
      </c>
    </row>
    <row r="8871" spans="1:11" x14ac:dyDescent="0.45">
      <c r="A8871" s="10" t="s">
        <v>79</v>
      </c>
      <c r="B8871" s="20">
        <v>0.82499999999999996</v>
      </c>
      <c r="C8871" s="19">
        <v>51174</v>
      </c>
      <c r="D8871" s="19">
        <v>5095.593003</v>
      </c>
      <c r="E8871" s="23">
        <v>0.351768421</v>
      </c>
      <c r="F8871" s="23">
        <v>0.23246270399999999</v>
      </c>
      <c r="G8871" s="17">
        <v>0</v>
      </c>
      <c r="H8871" s="17">
        <v>1</v>
      </c>
      <c r="I8871" s="17">
        <v>0.89680110599999996</v>
      </c>
      <c r="J8871" s="17">
        <v>0.10296717</v>
      </c>
      <c r="K8871" s="17">
        <v>2.32E-4</v>
      </c>
    </row>
    <row r="8872" spans="1:11" x14ac:dyDescent="0.45">
      <c r="A8872" s="10" t="s">
        <v>79</v>
      </c>
      <c r="B8872" s="20">
        <v>0.82599999999999996</v>
      </c>
      <c r="C8872" s="19">
        <v>51240</v>
      </c>
      <c r="D8872" s="19">
        <v>5118.8487269999996</v>
      </c>
      <c r="E8872" s="23">
        <v>0.352935463</v>
      </c>
      <c r="F8872" s="23">
        <v>0.233334391</v>
      </c>
      <c r="G8872" s="17">
        <v>0</v>
      </c>
      <c r="H8872" s="17">
        <v>1</v>
      </c>
      <c r="I8872" s="17">
        <v>0.897246404</v>
      </c>
      <c r="J8872" s="17">
        <v>0.102522872</v>
      </c>
      <c r="K8872" s="17">
        <v>2.31E-4</v>
      </c>
    </row>
    <row r="8873" spans="1:11" x14ac:dyDescent="0.45">
      <c r="A8873" s="10" t="s">
        <v>79</v>
      </c>
      <c r="B8873" s="20">
        <v>0.82699999999999996</v>
      </c>
      <c r="C8873" s="19">
        <v>51300</v>
      </c>
      <c r="D8873" s="19">
        <v>5140.1286870000004</v>
      </c>
      <c r="E8873" s="23">
        <v>0.35577251700000001</v>
      </c>
      <c r="F8873" s="23">
        <v>0.23421244399999999</v>
      </c>
      <c r="G8873" s="17">
        <v>0</v>
      </c>
      <c r="H8873" s="17">
        <v>1</v>
      </c>
      <c r="I8873" s="17">
        <v>0.89759839399999997</v>
      </c>
      <c r="J8873" s="17">
        <v>0.102171709</v>
      </c>
      <c r="K8873" s="17">
        <v>2.3000000000000001E-4</v>
      </c>
    </row>
    <row r="8874" spans="1:11" x14ac:dyDescent="0.45">
      <c r="A8874" s="10" t="s">
        <v>79</v>
      </c>
      <c r="B8874" s="20">
        <v>0.82799999999999996</v>
      </c>
      <c r="C8874" s="19">
        <v>51362</v>
      </c>
      <c r="D8874" s="19">
        <v>5162.2499479999997</v>
      </c>
      <c r="E8874" s="23">
        <v>0.35774187400000002</v>
      </c>
      <c r="F8874" s="23">
        <v>0.23513039999999999</v>
      </c>
      <c r="G8874" s="17">
        <v>0</v>
      </c>
      <c r="H8874" s="17">
        <v>1</v>
      </c>
      <c r="I8874" s="17">
        <v>0.89802974300000005</v>
      </c>
      <c r="J8874" s="17">
        <v>0.10174132800000001</v>
      </c>
      <c r="K8874" s="17">
        <v>2.2900000000000001E-4</v>
      </c>
    </row>
    <row r="8875" spans="1:11" x14ac:dyDescent="0.45">
      <c r="A8875" s="10" t="s">
        <v>79</v>
      </c>
      <c r="B8875" s="20">
        <v>0.82899999999999996</v>
      </c>
      <c r="C8875" s="19">
        <v>51429</v>
      </c>
      <c r="D8875" s="19">
        <v>5186.2506229999999</v>
      </c>
      <c r="E8875" s="23">
        <v>0.35910906300000001</v>
      </c>
      <c r="F8875" s="23">
        <v>0.23606755700000001</v>
      </c>
      <c r="G8875" s="17">
        <v>0</v>
      </c>
      <c r="H8875" s="17">
        <v>1</v>
      </c>
      <c r="I8875" s="17">
        <v>0.89843208699999999</v>
      </c>
      <c r="J8875" s="17">
        <v>0.101339887</v>
      </c>
      <c r="K8875" s="17">
        <v>2.2800000000000001E-4</v>
      </c>
    </row>
    <row r="8876" spans="1:11" x14ac:dyDescent="0.45">
      <c r="A8876" s="10" t="s">
        <v>79</v>
      </c>
      <c r="B8876" s="20">
        <v>0.83</v>
      </c>
      <c r="C8876" s="19">
        <v>51464</v>
      </c>
      <c r="D8876" s="19">
        <v>5198.8284960000001</v>
      </c>
      <c r="E8876" s="23">
        <v>0.359407596</v>
      </c>
      <c r="F8876" s="23">
        <v>0.23694398799999999</v>
      </c>
      <c r="G8876" s="17">
        <v>0</v>
      </c>
      <c r="H8876" s="17">
        <v>1</v>
      </c>
      <c r="I8876" s="17">
        <v>0.89860436899999996</v>
      </c>
      <c r="J8876" s="17">
        <v>0.101167993</v>
      </c>
      <c r="K8876" s="17">
        <v>2.2800000000000001E-4</v>
      </c>
    </row>
    <row r="8877" spans="1:11" x14ac:dyDescent="0.45">
      <c r="A8877" s="10" t="s">
        <v>79</v>
      </c>
      <c r="B8877" s="20">
        <v>0.83099999999999996</v>
      </c>
      <c r="C8877" s="19">
        <v>51544</v>
      </c>
      <c r="D8877" s="19">
        <v>5227.6219389999997</v>
      </c>
      <c r="E8877" s="23">
        <v>0.36004905700000001</v>
      </c>
      <c r="F8877" s="23">
        <v>0.23750537899999999</v>
      </c>
      <c r="G8877" s="17">
        <v>0</v>
      </c>
      <c r="H8877" s="17">
        <v>1</v>
      </c>
      <c r="I8877" s="17">
        <v>0.89895966400000005</v>
      </c>
      <c r="J8877" s="17">
        <v>0.100813496</v>
      </c>
      <c r="K8877" s="17">
        <v>2.2699999999999999E-4</v>
      </c>
    </row>
    <row r="8878" spans="1:11" x14ac:dyDescent="0.45">
      <c r="A8878" s="10" t="s">
        <v>79</v>
      </c>
      <c r="B8878" s="20">
        <v>0.83199999999999996</v>
      </c>
      <c r="C8878" s="19">
        <v>51610</v>
      </c>
      <c r="D8878" s="19">
        <v>5251.4474879999998</v>
      </c>
      <c r="E8878" s="23">
        <v>0.36159026</v>
      </c>
      <c r="F8878" s="23">
        <v>0.23875811899999999</v>
      </c>
      <c r="G8878" s="17">
        <v>0</v>
      </c>
      <c r="H8878" s="17">
        <v>1</v>
      </c>
      <c r="I8878" s="17">
        <v>0.89947437900000005</v>
      </c>
      <c r="J8878" s="17">
        <v>0.10029993600000001</v>
      </c>
      <c r="K8878" s="17">
        <v>2.2599999999999999E-4</v>
      </c>
    </row>
    <row r="8879" spans="1:11" x14ac:dyDescent="0.45">
      <c r="A8879" s="10" t="s">
        <v>79</v>
      </c>
      <c r="B8879" s="20">
        <v>0.83299999999999996</v>
      </c>
      <c r="C8879" s="19">
        <v>51676</v>
      </c>
      <c r="D8879" s="19">
        <v>5275.3612000000003</v>
      </c>
      <c r="E8879" s="23">
        <v>0.362894569</v>
      </c>
      <c r="F8879" s="23">
        <v>0.23969670300000001</v>
      </c>
      <c r="G8879" s="17">
        <v>0</v>
      </c>
      <c r="H8879" s="17">
        <v>1</v>
      </c>
      <c r="I8879" s="17">
        <v>0.89982113900000005</v>
      </c>
      <c r="J8879" s="17">
        <v>0.1</v>
      </c>
      <c r="K8879" s="17">
        <v>2.2499999999999999E-4</v>
      </c>
    </row>
    <row r="8880" spans="1:11" x14ac:dyDescent="0.45">
      <c r="A8880" s="10" t="s">
        <v>79</v>
      </c>
      <c r="B8880" s="20">
        <v>0.83399999999999996</v>
      </c>
      <c r="C8880" s="19">
        <v>51735</v>
      </c>
      <c r="D8880" s="19">
        <v>5296.7958330000001</v>
      </c>
      <c r="E8880" s="23">
        <v>0.36337808500000002</v>
      </c>
      <c r="F8880" s="23">
        <v>0.24055151399999999</v>
      </c>
      <c r="G8880" s="17">
        <v>0</v>
      </c>
      <c r="H8880" s="17">
        <v>1</v>
      </c>
      <c r="I8880" s="17">
        <v>0.90006843400000003</v>
      </c>
      <c r="J8880" s="17">
        <v>9.9699999999999997E-2</v>
      </c>
      <c r="K8880" s="17">
        <v>2.24E-4</v>
      </c>
    </row>
    <row r="8881" spans="1:11" x14ac:dyDescent="0.45">
      <c r="A8881" s="10" t="s">
        <v>79</v>
      </c>
      <c r="B8881" s="20">
        <v>0.83499999999999996</v>
      </c>
      <c r="C8881" s="19">
        <v>51799</v>
      </c>
      <c r="D8881" s="19">
        <v>5320.1045279999998</v>
      </c>
      <c r="E8881" s="23">
        <v>0.36498789199999998</v>
      </c>
      <c r="F8881" s="23">
        <v>0.24150798000000001</v>
      </c>
      <c r="G8881" s="17">
        <v>0</v>
      </c>
      <c r="H8881" s="17">
        <v>1</v>
      </c>
      <c r="I8881" s="17">
        <v>0.90046104599999999</v>
      </c>
      <c r="J8881" s="17">
        <v>9.9299999999999999E-2</v>
      </c>
      <c r="K8881" s="17">
        <v>2.23E-4</v>
      </c>
    </row>
    <row r="8882" spans="1:11" x14ac:dyDescent="0.45">
      <c r="A8882" s="10" t="s">
        <v>79</v>
      </c>
      <c r="B8882" s="20">
        <v>0.83599999999999997</v>
      </c>
      <c r="C8882" s="19">
        <v>51862</v>
      </c>
      <c r="D8882" s="19">
        <v>5343.1922249999998</v>
      </c>
      <c r="E8882" s="23">
        <v>0.36728365000000002</v>
      </c>
      <c r="F8882" s="23">
        <v>0.24247000599999999</v>
      </c>
      <c r="G8882" s="17">
        <v>0</v>
      </c>
      <c r="H8882" s="17">
        <v>1</v>
      </c>
      <c r="I8882" s="17">
        <v>0.90083001200000001</v>
      </c>
      <c r="J8882" s="17">
        <v>9.8900000000000002E-2</v>
      </c>
      <c r="K8882" s="17">
        <v>3.0699999999999998E-4</v>
      </c>
    </row>
    <row r="8883" spans="1:11" x14ac:dyDescent="0.45">
      <c r="A8883" s="10" t="s">
        <v>79</v>
      </c>
      <c r="B8883" s="20">
        <v>0.83699999999999997</v>
      </c>
      <c r="C8883" s="19">
        <v>51905</v>
      </c>
      <c r="D8883" s="19">
        <v>5359.037558</v>
      </c>
      <c r="E8883" s="23">
        <v>0.36989734400000002</v>
      </c>
      <c r="F8883" s="23">
        <v>0.243351756</v>
      </c>
      <c r="G8883" s="17">
        <v>0</v>
      </c>
      <c r="H8883" s="17">
        <v>1</v>
      </c>
      <c r="I8883" s="17">
        <v>0.90111172100000003</v>
      </c>
      <c r="J8883" s="17">
        <v>9.8599999999999993E-2</v>
      </c>
      <c r="K8883" s="17">
        <v>3.0600000000000001E-4</v>
      </c>
    </row>
    <row r="8884" spans="1:11" x14ac:dyDescent="0.45">
      <c r="A8884" s="10" t="s">
        <v>79</v>
      </c>
      <c r="B8884" s="20">
        <v>0.83799999999999997</v>
      </c>
      <c r="C8884" s="19">
        <v>51981</v>
      </c>
      <c r="D8884" s="19">
        <v>5387.2062759999999</v>
      </c>
      <c r="E8884" s="23">
        <v>0.37158577300000001</v>
      </c>
      <c r="F8884" s="23">
        <v>0.24406890000000001</v>
      </c>
      <c r="G8884" s="17">
        <v>0</v>
      </c>
      <c r="H8884" s="17">
        <v>1</v>
      </c>
      <c r="I8884" s="17">
        <v>0.90159798499999999</v>
      </c>
      <c r="J8884" s="17">
        <v>9.8100000000000007E-2</v>
      </c>
      <c r="K8884" s="17">
        <v>3.0499999999999999E-4</v>
      </c>
    </row>
    <row r="8885" spans="1:11" x14ac:dyDescent="0.45">
      <c r="A8885" s="10" t="s">
        <v>79</v>
      </c>
      <c r="B8885" s="20">
        <v>0.83899999999999997</v>
      </c>
      <c r="C8885" s="19">
        <v>52048</v>
      </c>
      <c r="D8885" s="19">
        <v>5412.2235529999998</v>
      </c>
      <c r="E8885" s="23">
        <v>0.37469640799999998</v>
      </c>
      <c r="F8885" s="23">
        <v>0.24511872200000001</v>
      </c>
      <c r="G8885" s="17">
        <v>0</v>
      </c>
      <c r="H8885" s="17">
        <v>1</v>
      </c>
      <c r="I8885" s="17">
        <v>0.90196530900000005</v>
      </c>
      <c r="J8885" s="17">
        <v>9.7699999999999995E-2</v>
      </c>
      <c r="K8885" s="17">
        <v>3.0400000000000002E-4</v>
      </c>
    </row>
    <row r="8886" spans="1:11" x14ac:dyDescent="0.45">
      <c r="A8886" s="10" t="s">
        <v>79</v>
      </c>
      <c r="B8886" s="20">
        <v>0.84</v>
      </c>
      <c r="C8886" s="19">
        <v>52109</v>
      </c>
      <c r="D8886" s="19">
        <v>5435.1354000000001</v>
      </c>
      <c r="E8886" s="23">
        <v>0.376284287</v>
      </c>
      <c r="F8886" s="23">
        <v>0.24612693499999999</v>
      </c>
      <c r="G8886" s="17">
        <v>0</v>
      </c>
      <c r="H8886" s="17">
        <v>1</v>
      </c>
      <c r="I8886" s="17">
        <v>0.90242560199999999</v>
      </c>
      <c r="J8886" s="17">
        <v>9.7299999999999998E-2</v>
      </c>
      <c r="K8886" s="17">
        <v>3.0200000000000002E-4</v>
      </c>
    </row>
    <row r="8887" spans="1:11" x14ac:dyDescent="0.45">
      <c r="A8887" s="10" t="s">
        <v>79</v>
      </c>
      <c r="B8887" s="20">
        <v>0.84099999999999997</v>
      </c>
      <c r="C8887" s="19">
        <v>52168</v>
      </c>
      <c r="D8887" s="19">
        <v>5457.3760910000001</v>
      </c>
      <c r="E8887" s="23">
        <v>0.37742947599999999</v>
      </c>
      <c r="F8887" s="23">
        <v>0.247125767</v>
      </c>
      <c r="G8887" s="17">
        <v>0</v>
      </c>
      <c r="H8887" s="17">
        <v>1</v>
      </c>
      <c r="I8887" s="17">
        <v>0.90282368000000002</v>
      </c>
      <c r="J8887" s="17">
        <v>9.69E-2</v>
      </c>
      <c r="K8887" s="17">
        <v>3.01E-4</v>
      </c>
    </row>
    <row r="8888" spans="1:11" x14ac:dyDescent="0.45">
      <c r="A8888" s="10" t="s">
        <v>79</v>
      </c>
      <c r="B8888" s="20">
        <v>0.84199999999999997</v>
      </c>
      <c r="C8888" s="19">
        <v>52203</v>
      </c>
      <c r="D8888" s="19">
        <v>5470.5941679999996</v>
      </c>
      <c r="E8888" s="23">
        <v>0.37827276100000001</v>
      </c>
      <c r="F8888" s="23">
        <v>0.24793438900000001</v>
      </c>
      <c r="G8888" s="17">
        <v>0</v>
      </c>
      <c r="H8888" s="17">
        <v>1</v>
      </c>
      <c r="I8888" s="17">
        <v>0.90299369200000001</v>
      </c>
      <c r="J8888" s="17">
        <v>9.6699999999999994E-2</v>
      </c>
      <c r="K8888" s="17">
        <v>3.01E-4</v>
      </c>
    </row>
    <row r="8889" spans="1:11" x14ac:dyDescent="0.45">
      <c r="A8889" s="10" t="s">
        <v>79</v>
      </c>
      <c r="B8889" s="20">
        <v>0.84299999999999997</v>
      </c>
      <c r="C8889" s="19">
        <v>52295</v>
      </c>
      <c r="D8889" s="19">
        <v>5505.4552990000002</v>
      </c>
      <c r="E8889" s="23">
        <v>0.38029537400000002</v>
      </c>
      <c r="F8889" s="23">
        <v>0.248685502</v>
      </c>
      <c r="G8889" s="17">
        <v>0</v>
      </c>
      <c r="H8889" s="17">
        <v>1</v>
      </c>
      <c r="I8889" s="17">
        <v>0.90353091900000004</v>
      </c>
      <c r="J8889" s="17">
        <v>9.6199999999999994E-2</v>
      </c>
      <c r="K8889" s="17">
        <v>2.99E-4</v>
      </c>
    </row>
    <row r="8890" spans="1:11" x14ac:dyDescent="0.45">
      <c r="A8890" s="10" t="s">
        <v>79</v>
      </c>
      <c r="B8890" s="20">
        <v>0.84399999999999997</v>
      </c>
      <c r="C8890" s="19">
        <v>52356</v>
      </c>
      <c r="D8890" s="19">
        <v>5528.7687509999996</v>
      </c>
      <c r="E8890" s="23">
        <v>0.383296684</v>
      </c>
      <c r="F8890" s="23">
        <v>0.24998383599999999</v>
      </c>
      <c r="G8890" s="17">
        <v>0</v>
      </c>
      <c r="H8890" s="17">
        <v>1</v>
      </c>
      <c r="I8890" s="17">
        <v>0.90393936699999999</v>
      </c>
      <c r="J8890" s="17">
        <v>9.5799999999999996E-2</v>
      </c>
      <c r="K8890" s="17">
        <v>2.9799999999999998E-4</v>
      </c>
    </row>
    <row r="8891" spans="1:11" x14ac:dyDescent="0.45">
      <c r="A8891" s="10" t="s">
        <v>79</v>
      </c>
      <c r="B8891" s="20">
        <v>0.84499999999999997</v>
      </c>
      <c r="C8891" s="19">
        <v>52418</v>
      </c>
      <c r="D8891" s="19">
        <v>5552.5806199999997</v>
      </c>
      <c r="E8891" s="23">
        <v>0.38430586100000003</v>
      </c>
      <c r="F8891" s="23">
        <v>0.25072927900000003</v>
      </c>
      <c r="G8891" s="17">
        <v>0</v>
      </c>
      <c r="H8891" s="17">
        <v>1</v>
      </c>
      <c r="I8891" s="17">
        <v>0.90423705600000004</v>
      </c>
      <c r="J8891" s="17">
        <v>9.5500000000000002E-2</v>
      </c>
      <c r="K8891" s="17">
        <v>2.9700000000000001E-4</v>
      </c>
    </row>
    <row r="8892" spans="1:11" x14ac:dyDescent="0.45">
      <c r="A8892" s="10" t="s">
        <v>79</v>
      </c>
      <c r="B8892" s="20">
        <v>0.84599999999999997</v>
      </c>
      <c r="C8892" s="19">
        <v>52478</v>
      </c>
      <c r="D8892" s="19">
        <v>5575.7006000000001</v>
      </c>
      <c r="E8892" s="23">
        <v>0.38659934299999998</v>
      </c>
      <c r="F8892" s="23">
        <v>0.25135653899999999</v>
      </c>
      <c r="G8892" s="17">
        <v>0</v>
      </c>
      <c r="H8892" s="17">
        <v>1</v>
      </c>
      <c r="I8892" s="17">
        <v>0.90466756599999998</v>
      </c>
      <c r="J8892" s="17">
        <v>9.5000000000000001E-2</v>
      </c>
      <c r="K8892" s="17">
        <v>2.9500000000000001E-4</v>
      </c>
    </row>
    <row r="8893" spans="1:11" x14ac:dyDescent="0.45">
      <c r="A8893" s="10" t="s">
        <v>79</v>
      </c>
      <c r="B8893" s="20">
        <v>0.84699999999999998</v>
      </c>
      <c r="C8893" s="19">
        <v>52534</v>
      </c>
      <c r="D8893" s="19">
        <v>5597.3927119999998</v>
      </c>
      <c r="E8893" s="23">
        <v>0.38774087299999999</v>
      </c>
      <c r="F8893" s="23">
        <v>0.25271676799999998</v>
      </c>
      <c r="G8893" s="17">
        <v>0</v>
      </c>
      <c r="H8893" s="17">
        <v>1</v>
      </c>
      <c r="I8893" s="17">
        <v>0.90499563599999999</v>
      </c>
      <c r="J8893" s="17">
        <v>9.4700000000000006E-2</v>
      </c>
      <c r="K8893" s="17">
        <v>2.9399999999999999E-4</v>
      </c>
    </row>
    <row r="8894" spans="1:11" x14ac:dyDescent="0.45">
      <c r="A8894" s="10" t="s">
        <v>79</v>
      </c>
      <c r="B8894" s="20">
        <v>0.84799999999999998</v>
      </c>
      <c r="C8894" s="19">
        <v>52599</v>
      </c>
      <c r="D8894" s="19">
        <v>5622.6574060000003</v>
      </c>
      <c r="E8894" s="23">
        <v>0.39019960799999998</v>
      </c>
      <c r="F8894" s="23">
        <v>0.25364423600000002</v>
      </c>
      <c r="G8894" s="17">
        <v>0</v>
      </c>
      <c r="H8894" s="17">
        <v>1</v>
      </c>
      <c r="I8894" s="17">
        <v>0.90538079900000001</v>
      </c>
      <c r="J8894" s="17">
        <v>9.4299999999999995E-2</v>
      </c>
      <c r="K8894" s="17">
        <v>2.9300000000000002E-4</v>
      </c>
    </row>
    <row r="8895" spans="1:11" x14ac:dyDescent="0.45">
      <c r="A8895" s="10" t="s">
        <v>79</v>
      </c>
      <c r="B8895" s="20">
        <v>0.84899999999999998</v>
      </c>
      <c r="C8895" s="19">
        <v>52668</v>
      </c>
      <c r="D8895" s="19">
        <v>5649.6339529999996</v>
      </c>
      <c r="E8895" s="23">
        <v>0.39172841899999999</v>
      </c>
      <c r="F8895" s="23">
        <v>0.25476985000000002</v>
      </c>
      <c r="G8895" s="17">
        <v>0</v>
      </c>
      <c r="H8895" s="17">
        <v>1</v>
      </c>
      <c r="I8895" s="17">
        <v>0.90573891500000003</v>
      </c>
      <c r="J8895" s="17">
        <v>9.4E-2</v>
      </c>
      <c r="K8895" s="17">
        <v>2.92E-4</v>
      </c>
    </row>
    <row r="8896" spans="1:11" x14ac:dyDescent="0.45">
      <c r="A8896" s="10" t="s">
        <v>79</v>
      </c>
      <c r="B8896" s="20">
        <v>0.85</v>
      </c>
      <c r="C8896" s="19">
        <v>52725</v>
      </c>
      <c r="D8896" s="19">
        <v>5672.0117280000004</v>
      </c>
      <c r="E8896" s="23">
        <v>0.39386144299999998</v>
      </c>
      <c r="F8896" s="23">
        <v>0.25580199300000001</v>
      </c>
      <c r="G8896" s="17">
        <v>0</v>
      </c>
      <c r="H8896" s="17">
        <v>1</v>
      </c>
      <c r="I8896" s="17">
        <v>0.90603751399999999</v>
      </c>
      <c r="J8896" s="17">
        <v>9.3700000000000006E-2</v>
      </c>
      <c r="K8896" s="17">
        <v>2.9100000000000003E-4</v>
      </c>
    </row>
    <row r="8897" spans="1:11" x14ac:dyDescent="0.45">
      <c r="A8897" s="10" t="s">
        <v>79</v>
      </c>
      <c r="B8897" s="20">
        <v>0.85099999999999998</v>
      </c>
      <c r="C8897" s="19">
        <v>52790</v>
      </c>
      <c r="D8897" s="19">
        <v>5697.6578659999996</v>
      </c>
      <c r="E8897" s="23">
        <v>0.39498987699999999</v>
      </c>
      <c r="F8897" s="23">
        <v>0.25678666</v>
      </c>
      <c r="G8897" s="17">
        <v>0</v>
      </c>
      <c r="H8897" s="17">
        <v>1</v>
      </c>
      <c r="I8897" s="17">
        <v>0.90635209400000005</v>
      </c>
      <c r="J8897" s="17">
        <v>9.3399999999999997E-2</v>
      </c>
      <c r="K8897" s="17">
        <v>2.9E-4</v>
      </c>
    </row>
    <row r="8898" spans="1:11" x14ac:dyDescent="0.45">
      <c r="A8898" s="10" t="s">
        <v>79</v>
      </c>
      <c r="B8898" s="20">
        <v>0.85199999999999998</v>
      </c>
      <c r="C8898" s="19">
        <v>52853</v>
      </c>
      <c r="D8898" s="19">
        <v>5722.5635110000003</v>
      </c>
      <c r="E8898" s="23">
        <v>0.39576775800000003</v>
      </c>
      <c r="F8898" s="23">
        <v>0.25771001199999999</v>
      </c>
      <c r="G8898" s="17">
        <v>0</v>
      </c>
      <c r="H8898" s="17">
        <v>1</v>
      </c>
      <c r="I8898" s="17">
        <v>0.90644992899999999</v>
      </c>
      <c r="J8898" s="17">
        <v>9.3299999999999994E-2</v>
      </c>
      <c r="K8898" s="17">
        <v>2.8899999999999998E-4</v>
      </c>
    </row>
    <row r="8899" spans="1:11" x14ac:dyDescent="0.45">
      <c r="A8899" s="10" t="s">
        <v>79</v>
      </c>
      <c r="B8899" s="20">
        <v>0.85299999999999998</v>
      </c>
      <c r="C8899" s="19">
        <v>52913</v>
      </c>
      <c r="D8899" s="19">
        <v>5746.3766740000001</v>
      </c>
      <c r="E8899" s="23">
        <v>0.397821064</v>
      </c>
      <c r="F8899" s="23">
        <v>0.25880657600000001</v>
      </c>
      <c r="G8899" s="17">
        <v>0</v>
      </c>
      <c r="H8899" s="17">
        <v>1</v>
      </c>
      <c r="I8899" s="17">
        <v>0.906836427</v>
      </c>
      <c r="J8899" s="17">
        <v>9.2899999999999996E-2</v>
      </c>
      <c r="K8899" s="17">
        <v>2.8800000000000001E-4</v>
      </c>
    </row>
    <row r="8900" spans="1:11" x14ac:dyDescent="0.45">
      <c r="A8900" s="10" t="s">
        <v>79</v>
      </c>
      <c r="B8900" s="20">
        <v>0.85399999999999998</v>
      </c>
      <c r="C8900" s="19">
        <v>52976</v>
      </c>
      <c r="D8900" s="19">
        <v>5771.5398960000002</v>
      </c>
      <c r="E8900" s="23">
        <v>0.400598591</v>
      </c>
      <c r="F8900" s="23">
        <v>0.25977678900000001</v>
      </c>
      <c r="G8900" s="17">
        <v>0</v>
      </c>
      <c r="H8900" s="17">
        <v>1</v>
      </c>
      <c r="I8900" s="17">
        <v>0.90724001099999996</v>
      </c>
      <c r="J8900" s="17">
        <v>9.2499999999999999E-2</v>
      </c>
      <c r="K8900" s="17">
        <v>2.8699999999999998E-4</v>
      </c>
    </row>
    <row r="8901" spans="1:11" x14ac:dyDescent="0.45">
      <c r="A8901" s="10" t="s">
        <v>79</v>
      </c>
      <c r="B8901" s="20">
        <v>0.85499999999999998</v>
      </c>
      <c r="C8901" s="19">
        <v>53039</v>
      </c>
      <c r="D8901" s="19">
        <v>5796.8650170000001</v>
      </c>
      <c r="E8901" s="23">
        <v>0.402333579</v>
      </c>
      <c r="F8901" s="23">
        <v>0.26080103700000001</v>
      </c>
      <c r="G8901" s="17">
        <v>0</v>
      </c>
      <c r="H8901" s="17">
        <v>1</v>
      </c>
      <c r="I8901" s="17">
        <v>0.90750526300000001</v>
      </c>
      <c r="J8901" s="17">
        <v>9.2200000000000004E-2</v>
      </c>
      <c r="K8901" s="17">
        <v>2.8600000000000001E-4</v>
      </c>
    </row>
    <row r="8902" spans="1:11" x14ac:dyDescent="0.45">
      <c r="A8902" s="10" t="s">
        <v>79</v>
      </c>
      <c r="B8902" s="20">
        <v>0.85599999999999998</v>
      </c>
      <c r="C8902" s="19">
        <v>53101</v>
      </c>
      <c r="D8902" s="19">
        <v>5821.8813739999996</v>
      </c>
      <c r="E8902" s="23">
        <v>0.40549985500000002</v>
      </c>
      <c r="F8902" s="23">
        <v>0.261802388</v>
      </c>
      <c r="G8902" s="17">
        <v>0</v>
      </c>
      <c r="H8902" s="17">
        <v>1</v>
      </c>
      <c r="I8902" s="17">
        <v>0.90787308</v>
      </c>
      <c r="J8902" s="17">
        <v>9.1800000000000007E-2</v>
      </c>
      <c r="K8902" s="17">
        <v>2.8499999999999999E-4</v>
      </c>
    </row>
    <row r="8903" spans="1:11" x14ac:dyDescent="0.45">
      <c r="A8903" s="10" t="s">
        <v>79</v>
      </c>
      <c r="B8903" s="20">
        <v>0.85699999999999998</v>
      </c>
      <c r="C8903" s="19">
        <v>53164</v>
      </c>
      <c r="D8903" s="19">
        <v>5847.5172830000001</v>
      </c>
      <c r="E8903" s="23">
        <v>0.40795641199999999</v>
      </c>
      <c r="F8903" s="23">
        <v>0.262810767</v>
      </c>
      <c r="G8903" s="17">
        <v>0</v>
      </c>
      <c r="H8903" s="17">
        <v>1</v>
      </c>
      <c r="I8903" s="17">
        <v>0.908252218</v>
      </c>
      <c r="J8903" s="17">
        <v>9.1499999999999998E-2</v>
      </c>
      <c r="K8903" s="17">
        <v>2.8400000000000002E-4</v>
      </c>
    </row>
    <row r="8904" spans="1:11" x14ac:dyDescent="0.45">
      <c r="A8904" s="10" t="s">
        <v>79</v>
      </c>
      <c r="B8904" s="20">
        <v>0.85799999999999998</v>
      </c>
      <c r="C8904" s="19">
        <v>53225</v>
      </c>
      <c r="D8904" s="19">
        <v>5872.4935400000004</v>
      </c>
      <c r="E8904" s="23">
        <v>0.41107698500000001</v>
      </c>
      <c r="F8904" s="23">
        <v>0.26387223300000001</v>
      </c>
      <c r="G8904" s="17">
        <v>0</v>
      </c>
      <c r="H8904" s="17">
        <v>1</v>
      </c>
      <c r="I8904" s="17">
        <v>0.90859863500000004</v>
      </c>
      <c r="J8904" s="17">
        <v>9.11E-2</v>
      </c>
      <c r="K8904" s="17">
        <v>2.8299999999999999E-4</v>
      </c>
    </row>
    <row r="8905" spans="1:11" x14ac:dyDescent="0.45">
      <c r="A8905" s="10" t="s">
        <v>79</v>
      </c>
      <c r="B8905" s="20">
        <v>0.85899999999999999</v>
      </c>
      <c r="C8905" s="19">
        <v>53288</v>
      </c>
      <c r="D8905" s="19">
        <v>5898.4358060000004</v>
      </c>
      <c r="E8905" s="23">
        <v>0.41242941300000002</v>
      </c>
      <c r="F8905" s="23">
        <v>0.26488167699999998</v>
      </c>
      <c r="G8905" s="17">
        <v>0</v>
      </c>
      <c r="H8905" s="17">
        <v>1</v>
      </c>
      <c r="I8905" s="17">
        <v>0.90897550599999999</v>
      </c>
      <c r="J8905" s="17">
        <v>9.0700000000000003E-2</v>
      </c>
      <c r="K8905" s="17">
        <v>2.81E-4</v>
      </c>
    </row>
    <row r="8906" spans="1:11" x14ac:dyDescent="0.45">
      <c r="A8906" s="10" t="s">
        <v>79</v>
      </c>
      <c r="B8906" s="20">
        <v>0.86</v>
      </c>
      <c r="C8906" s="19">
        <v>53347</v>
      </c>
      <c r="D8906" s="19">
        <v>5922.8330340000002</v>
      </c>
      <c r="E8906" s="23">
        <v>0.41473829200000001</v>
      </c>
      <c r="F8906" s="23">
        <v>0.26581933000000002</v>
      </c>
      <c r="G8906" s="17">
        <v>0</v>
      </c>
      <c r="H8906" s="17">
        <v>1</v>
      </c>
      <c r="I8906" s="17">
        <v>0.90933347899999994</v>
      </c>
      <c r="J8906" s="17">
        <v>9.0399999999999994E-2</v>
      </c>
      <c r="K8906" s="17">
        <v>2.7999999999999998E-4</v>
      </c>
    </row>
    <row r="8907" spans="1:11" x14ac:dyDescent="0.45">
      <c r="A8907" s="10" t="s">
        <v>79</v>
      </c>
      <c r="B8907" s="20">
        <v>0.86099999999999999</v>
      </c>
      <c r="C8907" s="19">
        <v>53409</v>
      </c>
      <c r="D8907" s="19">
        <v>5948.6278140000004</v>
      </c>
      <c r="E8907" s="23">
        <v>0.41882327600000002</v>
      </c>
      <c r="F8907" s="23">
        <v>0.26685529800000002</v>
      </c>
      <c r="G8907" s="17">
        <v>0</v>
      </c>
      <c r="H8907" s="17">
        <v>1</v>
      </c>
      <c r="I8907" s="17">
        <v>0.90950856000000002</v>
      </c>
      <c r="J8907" s="17">
        <v>9.0200000000000002E-2</v>
      </c>
      <c r="K8907" s="17">
        <v>2.7999999999999998E-4</v>
      </c>
    </row>
    <row r="8908" spans="1:11" x14ac:dyDescent="0.45">
      <c r="A8908" s="10" t="s">
        <v>79</v>
      </c>
      <c r="B8908" s="20">
        <v>0.86199999999999999</v>
      </c>
      <c r="C8908" s="19">
        <v>53469</v>
      </c>
      <c r="D8908" s="19">
        <v>5973.7969949999997</v>
      </c>
      <c r="E8908" s="23">
        <v>0.420284188</v>
      </c>
      <c r="F8908" s="23">
        <v>0.26799487599999999</v>
      </c>
      <c r="G8908" s="17">
        <v>0</v>
      </c>
      <c r="H8908" s="17">
        <v>1</v>
      </c>
      <c r="I8908" s="17">
        <v>0.90978637699999998</v>
      </c>
      <c r="J8908" s="17">
        <v>8.9899999999999994E-2</v>
      </c>
      <c r="K8908" s="17">
        <v>2.7900000000000001E-4</v>
      </c>
    </row>
    <row r="8909" spans="1:11" x14ac:dyDescent="0.45">
      <c r="A8909" s="10" t="s">
        <v>79</v>
      </c>
      <c r="B8909" s="20">
        <v>0.86299999999999999</v>
      </c>
      <c r="C8909" s="19">
        <v>53536</v>
      </c>
      <c r="D8909" s="19">
        <v>6002.043232</v>
      </c>
      <c r="E8909" s="23">
        <v>0.42290746699999998</v>
      </c>
      <c r="F8909" s="23">
        <v>0.26903788499999998</v>
      </c>
      <c r="G8909" s="17">
        <v>0</v>
      </c>
      <c r="H8909" s="17">
        <v>1</v>
      </c>
      <c r="I8909" s="17">
        <v>0.91016551199999995</v>
      </c>
      <c r="J8909" s="17">
        <v>8.9599999999999999E-2</v>
      </c>
      <c r="K8909" s="17">
        <v>2.7799999999999998E-4</v>
      </c>
    </row>
    <row r="8910" spans="1:11" x14ac:dyDescent="0.45">
      <c r="A8910" s="10" t="s">
        <v>79</v>
      </c>
      <c r="B8910" s="20">
        <v>0.86399999999999999</v>
      </c>
      <c r="C8910" s="19">
        <v>53597</v>
      </c>
      <c r="D8910" s="19">
        <v>6027.8846100000001</v>
      </c>
      <c r="E8910" s="23">
        <v>0.424519594</v>
      </c>
      <c r="F8910" s="23">
        <v>0.27012625000000001</v>
      </c>
      <c r="G8910" s="17">
        <v>0</v>
      </c>
      <c r="H8910" s="17">
        <v>1</v>
      </c>
      <c r="I8910" s="17">
        <v>0.91058739499999997</v>
      </c>
      <c r="J8910" s="17">
        <v>8.9099999999999999E-2</v>
      </c>
      <c r="K8910" s="17">
        <v>2.7599999999999999E-4</v>
      </c>
    </row>
    <row r="8911" spans="1:11" x14ac:dyDescent="0.45">
      <c r="A8911" s="10" t="s">
        <v>79</v>
      </c>
      <c r="B8911" s="20">
        <v>0.86499999999999999</v>
      </c>
      <c r="C8911" s="19">
        <v>53659</v>
      </c>
      <c r="D8911" s="19">
        <v>6054.26037</v>
      </c>
      <c r="E8911" s="23">
        <v>0.426726842</v>
      </c>
      <c r="F8911" s="23">
        <v>0.27118239599999999</v>
      </c>
      <c r="G8911" s="17">
        <v>0</v>
      </c>
      <c r="H8911" s="17">
        <v>1</v>
      </c>
      <c r="I8911" s="17">
        <v>0.91098280499999995</v>
      </c>
      <c r="J8911" s="17">
        <v>8.8700000000000001E-2</v>
      </c>
      <c r="K8911" s="17">
        <v>2.7500000000000002E-4</v>
      </c>
    </row>
    <row r="8912" spans="1:11" x14ac:dyDescent="0.45">
      <c r="A8912" s="10" t="s">
        <v>79</v>
      </c>
      <c r="B8912" s="20">
        <v>0.86599999999999999</v>
      </c>
      <c r="C8912" s="19">
        <v>53716</v>
      </c>
      <c r="D8912" s="19">
        <v>6078.6425209999998</v>
      </c>
      <c r="E8912" s="23">
        <v>0.42818648199999998</v>
      </c>
      <c r="F8912" s="23">
        <v>0.27218300200000001</v>
      </c>
      <c r="G8912" s="17">
        <v>0</v>
      </c>
      <c r="H8912" s="17">
        <v>1</v>
      </c>
      <c r="I8912" s="17">
        <v>0.91130665600000005</v>
      </c>
      <c r="J8912" s="17">
        <v>8.8400000000000006E-2</v>
      </c>
      <c r="K8912" s="17">
        <v>2.7399999999999999E-4</v>
      </c>
    </row>
    <row r="8913" spans="1:11" x14ac:dyDescent="0.45">
      <c r="A8913" s="10" t="s">
        <v>79</v>
      </c>
      <c r="B8913" s="20">
        <v>0.86699999999999999</v>
      </c>
      <c r="C8913" s="19">
        <v>53779</v>
      </c>
      <c r="D8913" s="19">
        <v>6105.7049630000001</v>
      </c>
      <c r="E8913" s="23">
        <v>0.431088095</v>
      </c>
      <c r="F8913" s="23">
        <v>0.27321009800000001</v>
      </c>
      <c r="G8913" s="17">
        <v>0</v>
      </c>
      <c r="H8913" s="17">
        <v>1</v>
      </c>
      <c r="I8913" s="17">
        <v>0.91164419100000005</v>
      </c>
      <c r="J8913" s="17">
        <v>8.8099999999999998E-2</v>
      </c>
      <c r="K8913" s="17">
        <v>2.7300000000000002E-4</v>
      </c>
    </row>
    <row r="8914" spans="1:11" x14ac:dyDescent="0.45">
      <c r="A8914" s="10" t="s">
        <v>79</v>
      </c>
      <c r="B8914" s="20">
        <v>0.86799999999999999</v>
      </c>
      <c r="C8914" s="19">
        <v>53842</v>
      </c>
      <c r="D8914" s="19">
        <v>6132.9446889999999</v>
      </c>
      <c r="E8914" s="23">
        <v>0.43318070199999997</v>
      </c>
      <c r="F8914" s="23">
        <v>0.27437449600000002</v>
      </c>
      <c r="G8914" s="17">
        <v>0</v>
      </c>
      <c r="H8914" s="17">
        <v>1</v>
      </c>
      <c r="I8914" s="17">
        <v>0.91205570800000002</v>
      </c>
      <c r="J8914" s="17">
        <v>8.77E-2</v>
      </c>
      <c r="K8914" s="17">
        <v>2.72E-4</v>
      </c>
    </row>
    <row r="8915" spans="1:11" x14ac:dyDescent="0.45">
      <c r="A8915" s="10" t="s">
        <v>79</v>
      </c>
      <c r="B8915" s="20">
        <v>0.86899999999999999</v>
      </c>
      <c r="C8915" s="19">
        <v>53905</v>
      </c>
      <c r="D8915" s="19">
        <v>6160.275611</v>
      </c>
      <c r="E8915" s="23">
        <v>0.43423631299999998</v>
      </c>
      <c r="F8915" s="23">
        <v>0.27550015700000002</v>
      </c>
      <c r="G8915" s="17">
        <v>0</v>
      </c>
      <c r="H8915" s="17">
        <v>1</v>
      </c>
      <c r="I8915" s="17">
        <v>0.91235662699999998</v>
      </c>
      <c r="J8915" s="17">
        <v>8.7400000000000005E-2</v>
      </c>
      <c r="K8915" s="17">
        <v>2.7099999999999997E-4</v>
      </c>
    </row>
    <row r="8916" spans="1:11" x14ac:dyDescent="0.45">
      <c r="A8916" s="10" t="s">
        <v>79</v>
      </c>
      <c r="B8916" s="20">
        <v>0.87</v>
      </c>
      <c r="C8916" s="19">
        <v>53963</v>
      </c>
      <c r="D8916" s="19">
        <v>6185.5578820000001</v>
      </c>
      <c r="E8916" s="23">
        <v>0.43718310300000002</v>
      </c>
      <c r="F8916" s="23">
        <v>0.27653892600000002</v>
      </c>
      <c r="G8916" s="17">
        <v>0</v>
      </c>
      <c r="H8916" s="17">
        <v>1</v>
      </c>
      <c r="I8916" s="17">
        <v>0.91272816199999995</v>
      </c>
      <c r="J8916" s="17">
        <v>8.6999999999999994E-2</v>
      </c>
      <c r="K8916" s="17">
        <v>2.7E-4</v>
      </c>
    </row>
    <row r="8917" spans="1:11" x14ac:dyDescent="0.45">
      <c r="A8917" s="10" t="s">
        <v>79</v>
      </c>
      <c r="B8917" s="20">
        <v>0.871</v>
      </c>
      <c r="C8917" s="19">
        <v>54031</v>
      </c>
      <c r="D8917" s="19">
        <v>6215.446457</v>
      </c>
      <c r="E8917" s="23">
        <v>0.44147071500000001</v>
      </c>
      <c r="F8917" s="23">
        <v>0.27759550399999999</v>
      </c>
      <c r="G8917" s="17">
        <v>0</v>
      </c>
      <c r="H8917" s="17">
        <v>1</v>
      </c>
      <c r="I8917" s="17">
        <v>0.91309409600000002</v>
      </c>
      <c r="J8917" s="17">
        <v>8.6599999999999996E-2</v>
      </c>
      <c r="K8917" s="17">
        <v>2.6800000000000001E-4</v>
      </c>
    </row>
    <row r="8918" spans="1:11" x14ac:dyDescent="0.45">
      <c r="A8918" s="10" t="s">
        <v>79</v>
      </c>
      <c r="B8918" s="20">
        <v>0.872</v>
      </c>
      <c r="C8918" s="19">
        <v>54093</v>
      </c>
      <c r="D8918" s="19">
        <v>6242.9351429999997</v>
      </c>
      <c r="E8918" s="23">
        <v>0.44519328200000002</v>
      </c>
      <c r="F8918" s="23">
        <v>0.27886381599999999</v>
      </c>
      <c r="G8918" s="17">
        <v>0</v>
      </c>
      <c r="H8918" s="17">
        <v>1</v>
      </c>
      <c r="I8918" s="17">
        <v>0.91341481300000005</v>
      </c>
      <c r="J8918" s="17">
        <v>8.6300000000000002E-2</v>
      </c>
      <c r="K8918" s="17">
        <v>2.6699999999999998E-4</v>
      </c>
    </row>
    <row r="8919" spans="1:11" x14ac:dyDescent="0.45">
      <c r="A8919" s="10" t="s">
        <v>79</v>
      </c>
      <c r="B8919" s="20">
        <v>0.873</v>
      </c>
      <c r="C8919" s="19">
        <v>54153</v>
      </c>
      <c r="D8919" s="19">
        <v>6269.6926860000003</v>
      </c>
      <c r="E8919" s="23">
        <v>0.44688670000000003</v>
      </c>
      <c r="F8919" s="23">
        <v>0.27996057000000002</v>
      </c>
      <c r="G8919" s="17">
        <v>0</v>
      </c>
      <c r="H8919" s="17">
        <v>1</v>
      </c>
      <c r="I8919" s="17">
        <v>0.91367405000000002</v>
      </c>
      <c r="J8919" s="17">
        <v>8.6099999999999996E-2</v>
      </c>
      <c r="K8919" s="17">
        <v>2.6699999999999998E-4</v>
      </c>
    </row>
    <row r="8920" spans="1:11" x14ac:dyDescent="0.45">
      <c r="A8920" s="10" t="s">
        <v>79</v>
      </c>
      <c r="B8920" s="20">
        <v>0.874</v>
      </c>
      <c r="C8920" s="19">
        <v>54213</v>
      </c>
      <c r="D8920" s="19">
        <v>6296.5389279999999</v>
      </c>
      <c r="E8920" s="23">
        <v>0.44852798399999999</v>
      </c>
      <c r="F8920" s="23">
        <v>0.28106398100000002</v>
      </c>
      <c r="G8920" s="17">
        <v>0</v>
      </c>
      <c r="H8920" s="17">
        <v>1</v>
      </c>
      <c r="I8920" s="17">
        <v>0.91399995899999997</v>
      </c>
      <c r="J8920" s="17">
        <v>8.5699999999999998E-2</v>
      </c>
      <c r="K8920" s="17">
        <v>2.6600000000000001E-4</v>
      </c>
    </row>
    <row r="8921" spans="1:11" x14ac:dyDescent="0.45">
      <c r="A8921" s="10" t="s">
        <v>79</v>
      </c>
      <c r="B8921" s="20">
        <v>0.875</v>
      </c>
      <c r="C8921" s="19">
        <v>54279</v>
      </c>
      <c r="D8921" s="19">
        <v>6326.2451870000004</v>
      </c>
      <c r="E8921" s="23">
        <v>0.45176371799999998</v>
      </c>
      <c r="F8921" s="23">
        <v>0.282193784</v>
      </c>
      <c r="G8921" s="17">
        <v>0</v>
      </c>
      <c r="H8921" s="17">
        <v>1</v>
      </c>
      <c r="I8921" s="17">
        <v>0.91422358999999997</v>
      </c>
      <c r="J8921" s="17">
        <v>8.5500000000000007E-2</v>
      </c>
      <c r="K8921" s="17">
        <v>2.6499999999999999E-4</v>
      </c>
    </row>
    <row r="8922" spans="1:11" x14ac:dyDescent="0.45">
      <c r="A8922" s="10" t="s">
        <v>79</v>
      </c>
      <c r="B8922" s="20">
        <v>0.876</v>
      </c>
      <c r="C8922" s="19">
        <v>54341</v>
      </c>
      <c r="D8922" s="19">
        <v>6354.3310019999999</v>
      </c>
      <c r="E8922" s="23">
        <v>0.45433275099999998</v>
      </c>
      <c r="F8922" s="23">
        <v>0.283379661</v>
      </c>
      <c r="G8922" s="17">
        <v>0</v>
      </c>
      <c r="H8922" s="17">
        <v>1</v>
      </c>
      <c r="I8922" s="17">
        <v>0.91454582600000001</v>
      </c>
      <c r="J8922" s="17">
        <v>8.5199999999999998E-2</v>
      </c>
      <c r="K8922" s="17">
        <v>2.6400000000000002E-4</v>
      </c>
    </row>
    <row r="8923" spans="1:11" x14ac:dyDescent="0.45">
      <c r="A8923" s="10" t="s">
        <v>79</v>
      </c>
      <c r="B8923" s="20">
        <v>0.877</v>
      </c>
      <c r="C8923" s="19">
        <v>54400</v>
      </c>
      <c r="D8923" s="19">
        <v>6381.2152569999998</v>
      </c>
      <c r="E8923" s="23">
        <v>0.45663259499999997</v>
      </c>
      <c r="F8923" s="23">
        <v>0.284516355</v>
      </c>
      <c r="G8923" s="17">
        <v>0</v>
      </c>
      <c r="H8923" s="17">
        <v>1</v>
      </c>
      <c r="I8923" s="17">
        <v>0.91486383500000001</v>
      </c>
      <c r="J8923" s="17">
        <v>8.4900000000000003E-2</v>
      </c>
      <c r="K8923" s="17">
        <v>2.63E-4</v>
      </c>
    </row>
    <row r="8924" spans="1:11" x14ac:dyDescent="0.45">
      <c r="A8924" s="10" t="s">
        <v>79</v>
      </c>
      <c r="B8924" s="20">
        <v>0.878</v>
      </c>
      <c r="C8924" s="19">
        <v>54461</v>
      </c>
      <c r="D8924" s="19">
        <v>6409.2443620000004</v>
      </c>
      <c r="E8924" s="23">
        <v>0.46234333599999999</v>
      </c>
      <c r="F8924" s="23">
        <v>0.28564616100000001</v>
      </c>
      <c r="G8924" s="17">
        <v>0</v>
      </c>
      <c r="H8924" s="17">
        <v>1</v>
      </c>
      <c r="I8924" s="17">
        <v>0.91518023199999998</v>
      </c>
      <c r="J8924" s="17">
        <v>8.4599999999999995E-2</v>
      </c>
      <c r="K8924" s="17">
        <v>2.6200000000000003E-4</v>
      </c>
    </row>
    <row r="8925" spans="1:11" x14ac:dyDescent="0.45">
      <c r="A8925" s="10" t="s">
        <v>79</v>
      </c>
      <c r="B8925" s="20">
        <v>0.879</v>
      </c>
      <c r="C8925" s="19">
        <v>54524</v>
      </c>
      <c r="D8925" s="19">
        <v>6438.47984</v>
      </c>
      <c r="E8925" s="23">
        <v>0.466953811</v>
      </c>
      <c r="F8925" s="23">
        <v>0.286781324</v>
      </c>
      <c r="G8925" s="17">
        <v>0</v>
      </c>
      <c r="H8925" s="17">
        <v>1</v>
      </c>
      <c r="I8925" s="17">
        <v>0.91560023999999995</v>
      </c>
      <c r="J8925" s="17">
        <v>8.4099999999999994E-2</v>
      </c>
      <c r="K8925" s="17">
        <v>2.5999999999999998E-4</v>
      </c>
    </row>
    <row r="8926" spans="1:11" x14ac:dyDescent="0.45">
      <c r="A8926" s="10" t="s">
        <v>79</v>
      </c>
      <c r="B8926" s="20">
        <v>0.88</v>
      </c>
      <c r="C8926" s="19">
        <v>54581</v>
      </c>
      <c r="D8926" s="19">
        <v>6465.1736559999999</v>
      </c>
      <c r="E8926" s="23">
        <v>0.46923821799999998</v>
      </c>
      <c r="F8926" s="23">
        <v>0.28796741199999998</v>
      </c>
      <c r="G8926" s="17">
        <v>0</v>
      </c>
      <c r="H8926" s="17">
        <v>1</v>
      </c>
      <c r="I8926" s="17">
        <v>0.91597229300000005</v>
      </c>
      <c r="J8926" s="17">
        <v>8.3799999999999999E-2</v>
      </c>
      <c r="K8926" s="17">
        <v>2.5900000000000001E-4</v>
      </c>
    </row>
    <row r="8927" spans="1:11" x14ac:dyDescent="0.45">
      <c r="A8927" s="10" t="s">
        <v>79</v>
      </c>
      <c r="B8927" s="20">
        <v>0.88100000000000001</v>
      </c>
      <c r="C8927" s="19">
        <v>54649</v>
      </c>
      <c r="D8927" s="19">
        <v>6497.1317879999997</v>
      </c>
      <c r="E8927" s="23">
        <v>0.47131978400000002</v>
      </c>
      <c r="F8927" s="23">
        <v>0.28897438800000003</v>
      </c>
      <c r="G8927" s="17">
        <v>0</v>
      </c>
      <c r="H8927" s="17">
        <v>1</v>
      </c>
      <c r="I8927" s="17">
        <v>0.916336084</v>
      </c>
      <c r="J8927" s="17">
        <v>8.3400000000000002E-2</v>
      </c>
      <c r="K8927" s="17">
        <v>2.5799999999999998E-4</v>
      </c>
    </row>
    <row r="8928" spans="1:11" x14ac:dyDescent="0.45">
      <c r="A8928" s="10" t="s">
        <v>79</v>
      </c>
      <c r="B8928" s="20">
        <v>0.88200000000000001</v>
      </c>
      <c r="C8928" s="19">
        <v>54712</v>
      </c>
      <c r="D8928" s="19">
        <v>6526.9337939999996</v>
      </c>
      <c r="E8928" s="23">
        <v>0.47427855800000002</v>
      </c>
      <c r="F8928" s="23">
        <v>0.29043644699999999</v>
      </c>
      <c r="G8928" s="17">
        <v>0</v>
      </c>
      <c r="H8928" s="17">
        <v>1</v>
      </c>
      <c r="I8928" s="17">
        <v>0.91661971799999997</v>
      </c>
      <c r="J8928" s="17">
        <v>8.3099999999999993E-2</v>
      </c>
      <c r="K8928" s="17">
        <v>2.5700000000000001E-4</v>
      </c>
    </row>
    <row r="8929" spans="1:11" x14ac:dyDescent="0.45">
      <c r="A8929" s="10" t="s">
        <v>79</v>
      </c>
      <c r="B8929" s="20">
        <v>0.88300000000000001</v>
      </c>
      <c r="C8929" s="19">
        <v>54765</v>
      </c>
      <c r="D8929" s="19">
        <v>6552.1542460000001</v>
      </c>
      <c r="E8929" s="23">
        <v>0.47733256299999999</v>
      </c>
      <c r="F8929" s="23">
        <v>0.29160009799999997</v>
      </c>
      <c r="G8929" s="17">
        <v>0</v>
      </c>
      <c r="H8929" s="17">
        <v>1</v>
      </c>
      <c r="I8929" s="17">
        <v>0.91695042800000004</v>
      </c>
      <c r="J8929" s="17">
        <v>8.2799999999999999E-2</v>
      </c>
      <c r="K8929" s="17">
        <v>2.5599999999999999E-4</v>
      </c>
    </row>
    <row r="8930" spans="1:11" x14ac:dyDescent="0.45">
      <c r="A8930" s="10" t="s">
        <v>79</v>
      </c>
      <c r="B8930" s="20">
        <v>0.88400000000000001</v>
      </c>
      <c r="C8930" s="19">
        <v>54833</v>
      </c>
      <c r="D8930" s="19">
        <v>6584.7255450000002</v>
      </c>
      <c r="E8930" s="23">
        <v>0.48070969099999999</v>
      </c>
      <c r="F8930" s="23">
        <v>0.292721654</v>
      </c>
      <c r="G8930" s="17">
        <v>0</v>
      </c>
      <c r="H8930" s="17">
        <v>1</v>
      </c>
      <c r="I8930" s="17">
        <v>0.91730374999999997</v>
      </c>
      <c r="J8930" s="17">
        <v>8.2400000000000001E-2</v>
      </c>
      <c r="K8930" s="17">
        <v>2.5500000000000002E-4</v>
      </c>
    </row>
    <row r="8931" spans="1:11" x14ac:dyDescent="0.45">
      <c r="A8931" s="10" t="s">
        <v>79</v>
      </c>
      <c r="B8931" s="20">
        <v>0.88500000000000001</v>
      </c>
      <c r="C8931" s="19">
        <v>54895</v>
      </c>
      <c r="D8931" s="19">
        <v>6614.6267399999997</v>
      </c>
      <c r="E8931" s="23">
        <v>0.48311706100000001</v>
      </c>
      <c r="F8931" s="23">
        <v>0.29390304699999997</v>
      </c>
      <c r="G8931" s="17">
        <v>0</v>
      </c>
      <c r="H8931" s="17">
        <v>1</v>
      </c>
      <c r="I8931" s="17">
        <v>0.917395348</v>
      </c>
      <c r="J8931" s="17">
        <v>8.2400000000000001E-2</v>
      </c>
      <c r="K8931" s="17">
        <v>2.5399999999999999E-4</v>
      </c>
    </row>
    <row r="8932" spans="1:11" x14ac:dyDescent="0.45">
      <c r="A8932" s="10" t="s">
        <v>79</v>
      </c>
      <c r="B8932" s="20">
        <v>0.88600000000000001</v>
      </c>
      <c r="C8932" s="19">
        <v>54956</v>
      </c>
      <c r="D8932" s="19">
        <v>6644.1778199999999</v>
      </c>
      <c r="E8932" s="23">
        <v>0.48537163900000002</v>
      </c>
      <c r="F8932" s="23">
        <v>0.29530782700000002</v>
      </c>
      <c r="G8932" s="17">
        <v>0</v>
      </c>
      <c r="H8932" s="17">
        <v>1</v>
      </c>
      <c r="I8932" s="17">
        <v>0.91764569699999998</v>
      </c>
      <c r="J8932" s="17">
        <v>8.2100000000000006E-2</v>
      </c>
      <c r="K8932" s="17">
        <v>2.5300000000000002E-4</v>
      </c>
    </row>
    <row r="8933" spans="1:11" x14ac:dyDescent="0.45">
      <c r="A8933" s="10" t="s">
        <v>79</v>
      </c>
      <c r="B8933" s="20">
        <v>0.88700000000000001</v>
      </c>
      <c r="C8933" s="19">
        <v>55023</v>
      </c>
      <c r="D8933" s="19">
        <v>6676.8352210000003</v>
      </c>
      <c r="E8933" s="23">
        <v>0.48979362199999998</v>
      </c>
      <c r="F8933" s="23">
        <v>0.296484197</v>
      </c>
      <c r="G8933" s="17">
        <v>0</v>
      </c>
      <c r="H8933" s="17">
        <v>1</v>
      </c>
      <c r="I8933" s="17">
        <v>0.91793643700000005</v>
      </c>
      <c r="J8933" s="17">
        <v>8.1799999999999998E-2</v>
      </c>
      <c r="K8933" s="17">
        <v>2.52E-4</v>
      </c>
    </row>
    <row r="8934" spans="1:11" x14ac:dyDescent="0.45">
      <c r="A8934" s="10" t="s">
        <v>79</v>
      </c>
      <c r="B8934" s="20">
        <v>0.88800000000000001</v>
      </c>
      <c r="C8934" s="19">
        <v>55085</v>
      </c>
      <c r="D8934" s="19">
        <v>6707.3066930000005</v>
      </c>
      <c r="E8934" s="23">
        <v>0.49298333500000002</v>
      </c>
      <c r="F8934" s="23">
        <v>0.29767534499999998</v>
      </c>
      <c r="G8934" s="17">
        <v>0</v>
      </c>
      <c r="H8934" s="17">
        <v>1</v>
      </c>
      <c r="I8934" s="17">
        <v>0.91827426599999995</v>
      </c>
      <c r="J8934" s="17">
        <v>8.1500000000000003E-2</v>
      </c>
      <c r="K8934" s="17">
        <v>2.5099999999999998E-4</v>
      </c>
    </row>
    <row r="8935" spans="1:11" x14ac:dyDescent="0.45">
      <c r="A8935" s="10" t="s">
        <v>79</v>
      </c>
      <c r="B8935" s="20">
        <v>0.88900000000000001</v>
      </c>
      <c r="C8935" s="19">
        <v>55147</v>
      </c>
      <c r="D8935" s="19">
        <v>6738.026503</v>
      </c>
      <c r="E8935" s="23">
        <v>0.497526986</v>
      </c>
      <c r="F8935" s="23">
        <v>0.29906835199999998</v>
      </c>
      <c r="G8935" s="17">
        <v>0</v>
      </c>
      <c r="H8935" s="17">
        <v>1</v>
      </c>
      <c r="I8935" s="17">
        <v>0.91863276599999999</v>
      </c>
      <c r="J8935" s="17">
        <v>8.1100000000000005E-2</v>
      </c>
      <c r="K8935" s="17">
        <v>2.5000000000000001E-4</v>
      </c>
    </row>
    <row r="8936" spans="1:11" x14ac:dyDescent="0.45">
      <c r="A8936" s="10" t="s">
        <v>79</v>
      </c>
      <c r="B8936" s="20">
        <v>0.89</v>
      </c>
      <c r="C8936" s="19">
        <v>55208</v>
      </c>
      <c r="D8936" s="19">
        <v>6768.4593439999999</v>
      </c>
      <c r="E8936" s="23">
        <v>0.49985036799999999</v>
      </c>
      <c r="F8936" s="23">
        <v>0.30018949499999997</v>
      </c>
      <c r="G8936" s="17">
        <v>0</v>
      </c>
      <c r="H8936" s="17">
        <v>1</v>
      </c>
      <c r="I8936" s="17">
        <v>0.91891665</v>
      </c>
      <c r="J8936" s="17">
        <v>8.0799999999999997E-2</v>
      </c>
      <c r="K8936" s="17">
        <v>2.4899999999999998E-4</v>
      </c>
    </row>
    <row r="8937" spans="1:11" x14ac:dyDescent="0.45">
      <c r="A8937" s="10" t="s">
        <v>79</v>
      </c>
      <c r="B8937" s="20">
        <v>0.89100000000000001</v>
      </c>
      <c r="C8937" s="19">
        <v>55267</v>
      </c>
      <c r="D8937" s="19">
        <v>6798.0946199999998</v>
      </c>
      <c r="E8937" s="23">
        <v>0.50520514999999999</v>
      </c>
      <c r="F8937" s="23">
        <v>0.301670361</v>
      </c>
      <c r="G8937" s="17">
        <v>0</v>
      </c>
      <c r="H8937" s="17">
        <v>1</v>
      </c>
      <c r="I8937" s="17">
        <v>0.91923927000000005</v>
      </c>
      <c r="J8937" s="17">
        <v>8.0500000000000002E-2</v>
      </c>
      <c r="K8937" s="17">
        <v>2.4800000000000001E-4</v>
      </c>
    </row>
    <row r="8938" spans="1:11" x14ac:dyDescent="0.45">
      <c r="A8938" s="10" t="s">
        <v>79</v>
      </c>
      <c r="B8938" s="20">
        <v>0.89200000000000002</v>
      </c>
      <c r="C8938" s="19">
        <v>55331</v>
      </c>
      <c r="D8938" s="19">
        <v>6830.5388089999997</v>
      </c>
      <c r="E8938" s="23">
        <v>0.50912173500000002</v>
      </c>
      <c r="F8938" s="23">
        <v>0.30294337900000001</v>
      </c>
      <c r="G8938" s="17">
        <v>0</v>
      </c>
      <c r="H8938" s="17">
        <v>1</v>
      </c>
      <c r="I8938" s="17">
        <v>0.9196107</v>
      </c>
      <c r="J8938" s="17">
        <v>8.0100000000000005E-2</v>
      </c>
      <c r="K8938" s="17">
        <v>2.4699999999999999E-4</v>
      </c>
    </row>
    <row r="8939" spans="1:11" x14ac:dyDescent="0.45">
      <c r="A8939" s="10" t="s">
        <v>79</v>
      </c>
      <c r="B8939" s="20">
        <v>0.89300000000000002</v>
      </c>
      <c r="C8939" s="19">
        <v>55394</v>
      </c>
      <c r="D8939" s="19">
        <v>6862.7302319999999</v>
      </c>
      <c r="E8939" s="23">
        <v>0.51371568099999998</v>
      </c>
      <c r="F8939" s="23">
        <v>0.30406821899999997</v>
      </c>
      <c r="G8939" s="17">
        <v>0</v>
      </c>
      <c r="H8939" s="17">
        <v>1</v>
      </c>
      <c r="I8939" s="17">
        <v>0.91992814300000003</v>
      </c>
      <c r="J8939" s="17">
        <v>7.9799999999999996E-2</v>
      </c>
      <c r="K8939" s="17">
        <v>2.4600000000000002E-4</v>
      </c>
    </row>
    <row r="8940" spans="1:11" x14ac:dyDescent="0.45">
      <c r="A8940" s="10" t="s">
        <v>79</v>
      </c>
      <c r="B8940" s="20">
        <v>0.89400000000000002</v>
      </c>
      <c r="C8940" s="19">
        <v>55447</v>
      </c>
      <c r="D8940" s="19">
        <v>6890.0274220000001</v>
      </c>
      <c r="E8940" s="23">
        <v>0.51609271999999995</v>
      </c>
      <c r="F8940" s="23">
        <v>0.305004516</v>
      </c>
      <c r="G8940" s="17">
        <v>0</v>
      </c>
      <c r="H8940" s="17">
        <v>1</v>
      </c>
      <c r="I8940" s="17">
        <v>0.92018824399999999</v>
      </c>
      <c r="J8940" s="17">
        <v>7.9600000000000004E-2</v>
      </c>
      <c r="K8940" s="17">
        <v>2.4600000000000002E-4</v>
      </c>
    </row>
    <row r="8941" spans="1:11" x14ac:dyDescent="0.45">
      <c r="A8941" s="10" t="s">
        <v>79</v>
      </c>
      <c r="B8941" s="20">
        <v>0.89500000000000002</v>
      </c>
      <c r="C8941" s="19">
        <v>55518</v>
      </c>
      <c r="D8941" s="19">
        <v>6926.7444839999998</v>
      </c>
      <c r="E8941" s="23">
        <v>0.51835411499999995</v>
      </c>
      <c r="F8941" s="23">
        <v>0.30682306799999998</v>
      </c>
      <c r="G8941" s="17">
        <v>0</v>
      </c>
      <c r="H8941" s="17">
        <v>1</v>
      </c>
      <c r="I8941" s="17">
        <v>0.92051853100000003</v>
      </c>
      <c r="J8941" s="17">
        <v>7.9200000000000007E-2</v>
      </c>
      <c r="K8941" s="17">
        <v>2.4499999999999999E-4</v>
      </c>
    </row>
    <row r="8942" spans="1:11" x14ac:dyDescent="0.45">
      <c r="A8942" s="10" t="s">
        <v>79</v>
      </c>
      <c r="B8942" s="20">
        <v>0.89600000000000002</v>
      </c>
      <c r="C8942" s="19">
        <v>55580</v>
      </c>
      <c r="D8942" s="19">
        <v>6959.0199039999998</v>
      </c>
      <c r="E8942" s="23">
        <v>0.52227360700000003</v>
      </c>
      <c r="F8942" s="23">
        <v>0.30812900100000001</v>
      </c>
      <c r="G8942" s="17">
        <v>0</v>
      </c>
      <c r="H8942" s="17">
        <v>1</v>
      </c>
      <c r="I8942" s="17">
        <v>0.92079857399999998</v>
      </c>
      <c r="J8942" s="17">
        <v>7.9000000000000001E-2</v>
      </c>
      <c r="K8942" s="17">
        <v>2.4399999999999999E-4</v>
      </c>
    </row>
    <row r="8943" spans="1:11" x14ac:dyDescent="0.45">
      <c r="A8943" s="10" t="s">
        <v>79</v>
      </c>
      <c r="B8943" s="20">
        <v>0.89700000000000002</v>
      </c>
      <c r="C8943" s="19">
        <v>55640</v>
      </c>
      <c r="D8943" s="19">
        <v>6990.5180710000004</v>
      </c>
      <c r="E8943" s="23">
        <v>0.52759157400000001</v>
      </c>
      <c r="F8943" s="23">
        <v>0.30970701499999997</v>
      </c>
      <c r="G8943" s="17">
        <v>0</v>
      </c>
      <c r="H8943" s="17">
        <v>1</v>
      </c>
      <c r="I8943" s="17">
        <v>0.92108710599999999</v>
      </c>
      <c r="J8943" s="17">
        <v>7.8700000000000006E-2</v>
      </c>
      <c r="K8943" s="17">
        <v>2.43E-4</v>
      </c>
    </row>
    <row r="8944" spans="1:11" x14ac:dyDescent="0.45">
      <c r="A8944" s="10" t="s">
        <v>79</v>
      </c>
      <c r="B8944" s="20">
        <v>0.89800000000000002</v>
      </c>
      <c r="C8944" s="19">
        <v>55695</v>
      </c>
      <c r="D8944" s="19">
        <v>7019.580629</v>
      </c>
      <c r="E8944" s="23">
        <v>0.52930253199999999</v>
      </c>
      <c r="F8944" s="23">
        <v>0.31105261699999998</v>
      </c>
      <c r="G8944" s="17">
        <v>0</v>
      </c>
      <c r="H8944" s="17">
        <v>1</v>
      </c>
      <c r="I8944" s="17">
        <v>0.92140715399999995</v>
      </c>
      <c r="J8944" s="17">
        <v>7.8399999999999997E-2</v>
      </c>
      <c r="K8944" s="17">
        <v>2.42E-4</v>
      </c>
    </row>
    <row r="8945" spans="1:11" x14ac:dyDescent="0.45">
      <c r="A8945" s="10" t="s">
        <v>79</v>
      </c>
      <c r="B8945" s="20">
        <v>0.89900000000000002</v>
      </c>
      <c r="C8945" s="19">
        <v>55757</v>
      </c>
      <c r="D8945" s="19">
        <v>7052.523588</v>
      </c>
      <c r="E8945" s="23">
        <v>0.53305796800000005</v>
      </c>
      <c r="F8945" s="23">
        <v>0.31226714900000002</v>
      </c>
      <c r="G8945" s="17">
        <v>0</v>
      </c>
      <c r="H8945" s="17">
        <v>1</v>
      </c>
      <c r="I8945" s="17">
        <v>0.92153380799999995</v>
      </c>
      <c r="J8945" s="17">
        <v>7.8200000000000006E-2</v>
      </c>
      <c r="K8945" s="17">
        <v>2.41E-4</v>
      </c>
    </row>
    <row r="8946" spans="1:11" x14ac:dyDescent="0.45">
      <c r="A8946" s="10" t="s">
        <v>79</v>
      </c>
      <c r="B8946" s="20">
        <v>0.9</v>
      </c>
      <c r="C8946" s="19">
        <v>55826</v>
      </c>
      <c r="D8946" s="19">
        <v>7089.3807290000004</v>
      </c>
      <c r="E8946" s="23">
        <v>0.53580257799999997</v>
      </c>
      <c r="F8946" s="23">
        <v>0.31364471900000002</v>
      </c>
      <c r="G8946" s="17">
        <v>0</v>
      </c>
      <c r="H8946" s="17">
        <v>1</v>
      </c>
      <c r="I8946" s="17">
        <v>0.92176640099999996</v>
      </c>
      <c r="J8946" s="17">
        <v>7.8E-2</v>
      </c>
      <c r="K8946" s="17">
        <v>2.4000000000000001E-4</v>
      </c>
    </row>
    <row r="8947" spans="1:11" x14ac:dyDescent="0.45">
      <c r="A8947" s="10" t="s">
        <v>79</v>
      </c>
      <c r="B8947" s="20">
        <v>0.90100000000000002</v>
      </c>
      <c r="C8947" s="19">
        <v>55890</v>
      </c>
      <c r="D8947" s="19">
        <v>7123.7749540000004</v>
      </c>
      <c r="E8947" s="23">
        <v>0.53934722300000004</v>
      </c>
      <c r="F8947" s="23">
        <v>0.315280738</v>
      </c>
      <c r="G8947" s="17">
        <v>0</v>
      </c>
      <c r="H8947" s="17">
        <v>1</v>
      </c>
      <c r="I8947" s="17">
        <v>0.92215666100000004</v>
      </c>
      <c r="J8947" s="17">
        <v>7.7600000000000002E-2</v>
      </c>
      <c r="K8947" s="17">
        <v>2.3900000000000001E-4</v>
      </c>
    </row>
    <row r="8948" spans="1:11" x14ac:dyDescent="0.45">
      <c r="A8948" s="10" t="s">
        <v>79</v>
      </c>
      <c r="B8948" s="20">
        <v>0.90200000000000002</v>
      </c>
      <c r="C8948" s="19">
        <v>55949</v>
      </c>
      <c r="D8948" s="19">
        <v>7155.7092549999998</v>
      </c>
      <c r="E8948" s="23">
        <v>0.542535455</v>
      </c>
      <c r="F8948" s="23">
        <v>0.31670737799999998</v>
      </c>
      <c r="G8948" s="17">
        <v>0</v>
      </c>
      <c r="H8948" s="17">
        <v>1</v>
      </c>
      <c r="I8948" s="17">
        <v>0.92248149099999999</v>
      </c>
      <c r="J8948" s="17">
        <v>7.7299999999999994E-2</v>
      </c>
      <c r="K8948" s="17">
        <v>2.3800000000000001E-4</v>
      </c>
    </row>
    <row r="8949" spans="1:11" x14ac:dyDescent="0.45">
      <c r="A8949" s="10" t="s">
        <v>79</v>
      </c>
      <c r="B8949" s="20">
        <v>0.90300000000000002</v>
      </c>
      <c r="C8949" s="19">
        <v>56013</v>
      </c>
      <c r="D8949" s="19">
        <v>7190.7283219999999</v>
      </c>
      <c r="E8949" s="23">
        <v>0.55009225299999998</v>
      </c>
      <c r="F8949" s="23">
        <v>0.31805605599999998</v>
      </c>
      <c r="G8949" s="17">
        <v>0</v>
      </c>
      <c r="H8949" s="17">
        <v>1</v>
      </c>
      <c r="I8949" s="17">
        <v>0.92283754799999995</v>
      </c>
      <c r="J8949" s="17">
        <v>7.6899999999999996E-2</v>
      </c>
      <c r="K8949" s="17">
        <v>2.3699999999999999E-4</v>
      </c>
    </row>
    <row r="8950" spans="1:11" x14ac:dyDescent="0.45">
      <c r="A8950" s="10" t="s">
        <v>79</v>
      </c>
      <c r="B8950" s="20">
        <v>0.90400000000000003</v>
      </c>
      <c r="C8950" s="19">
        <v>56075</v>
      </c>
      <c r="D8950" s="19">
        <v>7224.9161860000004</v>
      </c>
      <c r="E8950" s="23">
        <v>0.552997772</v>
      </c>
      <c r="F8950" s="23">
        <v>0.31959279800000001</v>
      </c>
      <c r="G8950" s="17">
        <v>0</v>
      </c>
      <c r="H8950" s="17">
        <v>1</v>
      </c>
      <c r="I8950" s="17">
        <v>0.92314510599999999</v>
      </c>
      <c r="J8950" s="17">
        <v>7.6600000000000001E-2</v>
      </c>
      <c r="K8950" s="17">
        <v>2.41E-4</v>
      </c>
    </row>
    <row r="8951" spans="1:11" x14ac:dyDescent="0.45">
      <c r="A8951" s="10" t="s">
        <v>79</v>
      </c>
      <c r="B8951" s="20">
        <v>0.90500000000000003</v>
      </c>
      <c r="C8951" s="19">
        <v>56138</v>
      </c>
      <c r="D8951" s="19">
        <v>7259.8793809999997</v>
      </c>
      <c r="E8951" s="23">
        <v>0.55740046499999996</v>
      </c>
      <c r="F8951" s="23">
        <v>0.32102608700000002</v>
      </c>
      <c r="G8951" s="17">
        <v>0</v>
      </c>
      <c r="H8951" s="17">
        <v>1</v>
      </c>
      <c r="I8951" s="17">
        <v>0.92345059500000004</v>
      </c>
      <c r="J8951" s="17">
        <v>7.6300000000000007E-2</v>
      </c>
      <c r="K8951" s="17">
        <v>2.4000000000000001E-4</v>
      </c>
    </row>
    <row r="8952" spans="1:11" x14ac:dyDescent="0.45">
      <c r="A8952" s="10" t="s">
        <v>79</v>
      </c>
      <c r="B8952" s="20">
        <v>0.90600000000000003</v>
      </c>
      <c r="C8952" s="19">
        <v>56199</v>
      </c>
      <c r="D8952" s="19">
        <v>7293.9806699999999</v>
      </c>
      <c r="E8952" s="23">
        <v>0.56153971000000003</v>
      </c>
      <c r="F8952" s="23">
        <v>0.32251449999999998</v>
      </c>
      <c r="G8952" s="17">
        <v>0</v>
      </c>
      <c r="H8952" s="17">
        <v>1</v>
      </c>
      <c r="I8952" s="17">
        <v>0.92365956599999999</v>
      </c>
      <c r="J8952" s="17">
        <v>7.6100000000000001E-2</v>
      </c>
      <c r="K8952" s="17">
        <v>2.3900000000000001E-4</v>
      </c>
    </row>
    <row r="8953" spans="1:11" x14ac:dyDescent="0.45">
      <c r="A8953" s="10" t="s">
        <v>79</v>
      </c>
      <c r="B8953" s="20">
        <v>0.90700000000000003</v>
      </c>
      <c r="C8953" s="19">
        <v>56262</v>
      </c>
      <c r="D8953" s="19">
        <v>7329.5608480000001</v>
      </c>
      <c r="E8953" s="23">
        <v>0.56821659199999996</v>
      </c>
      <c r="F8953" s="23">
        <v>0.32394222099999997</v>
      </c>
      <c r="G8953" s="17">
        <v>0</v>
      </c>
      <c r="H8953" s="17">
        <v>1</v>
      </c>
      <c r="I8953" s="17">
        <v>0.92401407700000004</v>
      </c>
      <c r="J8953" s="17">
        <v>7.5700000000000003E-2</v>
      </c>
      <c r="K8953" s="17">
        <v>2.3800000000000001E-4</v>
      </c>
    </row>
    <row r="8954" spans="1:11" x14ac:dyDescent="0.45">
      <c r="A8954" s="10" t="s">
        <v>79</v>
      </c>
      <c r="B8954" s="20">
        <v>0.90800000000000003</v>
      </c>
      <c r="C8954" s="19">
        <v>56316</v>
      </c>
      <c r="D8954" s="19">
        <v>7360.42677</v>
      </c>
      <c r="E8954" s="23">
        <v>0.57419331399999995</v>
      </c>
      <c r="F8954" s="23">
        <v>0.32552079099999998</v>
      </c>
      <c r="G8954" s="17">
        <v>0</v>
      </c>
      <c r="H8954" s="17">
        <v>1</v>
      </c>
      <c r="I8954" s="17">
        <v>0.92431407099999996</v>
      </c>
      <c r="J8954" s="17">
        <v>7.5399999999999995E-2</v>
      </c>
      <c r="K8954" s="17">
        <v>2.3699999999999999E-4</v>
      </c>
    </row>
    <row r="8955" spans="1:11" x14ac:dyDescent="0.45">
      <c r="A8955" s="10" t="s">
        <v>79</v>
      </c>
      <c r="B8955" s="20">
        <v>0.90900000000000003</v>
      </c>
      <c r="C8955" s="19">
        <v>56385</v>
      </c>
      <c r="D8955" s="19">
        <v>7400.1657070000001</v>
      </c>
      <c r="E8955" s="23">
        <v>0.578738325</v>
      </c>
      <c r="F8955" s="23">
        <v>0.32683201499999998</v>
      </c>
      <c r="G8955" s="17">
        <v>0</v>
      </c>
      <c r="H8955" s="17">
        <v>1</v>
      </c>
      <c r="I8955" s="17">
        <v>0.92464668699999997</v>
      </c>
      <c r="J8955" s="17">
        <v>7.51E-2</v>
      </c>
      <c r="K8955" s="17">
        <v>2.3599999999999999E-4</v>
      </c>
    </row>
    <row r="8956" spans="1:11" x14ac:dyDescent="0.45">
      <c r="A8956" s="10" t="s">
        <v>79</v>
      </c>
      <c r="B8956" s="20">
        <v>0.91</v>
      </c>
      <c r="C8956" s="19">
        <v>56447</v>
      </c>
      <c r="D8956" s="19">
        <v>7436.1643199999999</v>
      </c>
      <c r="E8956" s="23">
        <v>0.58330888400000003</v>
      </c>
      <c r="F8956" s="23">
        <v>0.32859576699999998</v>
      </c>
      <c r="G8956" s="17">
        <v>0</v>
      </c>
      <c r="H8956" s="17">
        <v>1</v>
      </c>
      <c r="I8956" s="17">
        <v>0.92496019100000004</v>
      </c>
      <c r="J8956" s="17">
        <v>7.4800000000000005E-2</v>
      </c>
      <c r="K8956" s="17">
        <v>2.3499999999999999E-4</v>
      </c>
    </row>
    <row r="8957" spans="1:11" x14ac:dyDescent="0.45">
      <c r="A8957" s="10" t="s">
        <v>79</v>
      </c>
      <c r="B8957" s="20">
        <v>0.91100000000000003</v>
      </c>
      <c r="C8957" s="19">
        <v>56506</v>
      </c>
      <c r="D8957" s="19">
        <v>7470.6668490000002</v>
      </c>
      <c r="E8957" s="23">
        <v>0.58630859199999996</v>
      </c>
      <c r="F8957" s="23">
        <v>0.33018320899999998</v>
      </c>
      <c r="G8957" s="17">
        <v>0</v>
      </c>
      <c r="H8957" s="17">
        <v>1</v>
      </c>
      <c r="I8957" s="17">
        <v>0.92536005200000004</v>
      </c>
      <c r="J8957" s="17">
        <v>7.4399999999999994E-2</v>
      </c>
      <c r="K8957" s="17">
        <v>2.34E-4</v>
      </c>
    </row>
    <row r="8958" spans="1:11" x14ac:dyDescent="0.45">
      <c r="A8958" s="10" t="s">
        <v>79</v>
      </c>
      <c r="B8958" s="20">
        <v>0.91200000000000003</v>
      </c>
      <c r="C8958" s="19">
        <v>56569</v>
      </c>
      <c r="D8958" s="19">
        <v>7507.7846380000001</v>
      </c>
      <c r="E8958" s="23">
        <v>0.59127374399999999</v>
      </c>
      <c r="F8958" s="23">
        <v>0.33168070700000002</v>
      </c>
      <c r="G8958" s="17">
        <v>0</v>
      </c>
      <c r="H8958" s="17">
        <v>1</v>
      </c>
      <c r="I8958" s="17">
        <v>0.92564134099999995</v>
      </c>
      <c r="J8958" s="17">
        <v>7.4099999999999999E-2</v>
      </c>
      <c r="K8958" s="17">
        <v>2.33E-4</v>
      </c>
    </row>
    <row r="8959" spans="1:11" x14ac:dyDescent="0.45">
      <c r="A8959" s="10" t="s">
        <v>79</v>
      </c>
      <c r="B8959" s="20">
        <v>0.91300000000000003</v>
      </c>
      <c r="C8959" s="19">
        <v>56633</v>
      </c>
      <c r="D8959" s="19">
        <v>7545.7757940000001</v>
      </c>
      <c r="E8959" s="23">
        <v>0.59798587199999997</v>
      </c>
      <c r="F8959" s="23">
        <v>0.33330424400000003</v>
      </c>
      <c r="G8959" s="17">
        <v>0</v>
      </c>
      <c r="H8959" s="17">
        <v>1</v>
      </c>
      <c r="I8959" s="17">
        <v>0.92588476900000005</v>
      </c>
      <c r="J8959" s="17">
        <v>7.3899999999999993E-2</v>
      </c>
      <c r="K8959" s="17">
        <v>2.32E-4</v>
      </c>
    </row>
    <row r="8960" spans="1:11" x14ac:dyDescent="0.45">
      <c r="A8960" s="10" t="s">
        <v>79</v>
      </c>
      <c r="B8960" s="20">
        <v>0.91400000000000003</v>
      </c>
      <c r="C8960" s="19">
        <v>56694</v>
      </c>
      <c r="D8960" s="19">
        <v>7582.3687920000002</v>
      </c>
      <c r="E8960" s="23">
        <v>0.60195879500000005</v>
      </c>
      <c r="F8960" s="23">
        <v>0.334946727</v>
      </c>
      <c r="G8960" s="17">
        <v>0</v>
      </c>
      <c r="H8960" s="17">
        <v>1</v>
      </c>
      <c r="I8960" s="17">
        <v>0.92617607400000002</v>
      </c>
      <c r="J8960" s="17">
        <v>7.3599999999999999E-2</v>
      </c>
      <c r="K8960" s="17">
        <v>2.31E-4</v>
      </c>
    </row>
    <row r="8961" spans="1:11" x14ac:dyDescent="0.45">
      <c r="A8961" s="10" t="s">
        <v>79</v>
      </c>
      <c r="B8961" s="20">
        <v>0.91500000000000004</v>
      </c>
      <c r="C8961" s="19">
        <v>56753</v>
      </c>
      <c r="D8961" s="19">
        <v>7618.3447729999998</v>
      </c>
      <c r="E8961" s="23">
        <v>0.61464143400000004</v>
      </c>
      <c r="F8961" s="23">
        <v>0.33650398399999998</v>
      </c>
      <c r="G8961" s="17">
        <v>0</v>
      </c>
      <c r="H8961" s="17">
        <v>1</v>
      </c>
      <c r="I8961" s="17">
        <v>0.92631144499999996</v>
      </c>
      <c r="J8961" s="17">
        <v>7.3499999999999996E-2</v>
      </c>
      <c r="K8961" s="17">
        <v>2.3000000000000001E-4</v>
      </c>
    </row>
    <row r="8962" spans="1:11" x14ac:dyDescent="0.45">
      <c r="A8962" s="10" t="s">
        <v>79</v>
      </c>
      <c r="B8962" s="20">
        <v>0.91600000000000004</v>
      </c>
      <c r="C8962" s="19">
        <v>56820</v>
      </c>
      <c r="D8962" s="19">
        <v>7659.7948029999998</v>
      </c>
      <c r="E8962" s="23">
        <v>0.62117591800000005</v>
      </c>
      <c r="F8962" s="23">
        <v>0.33797928399999999</v>
      </c>
      <c r="G8962" s="17">
        <v>0</v>
      </c>
      <c r="H8962" s="17">
        <v>1</v>
      </c>
      <c r="I8962" s="17">
        <v>0.92660776499999997</v>
      </c>
      <c r="J8962" s="17">
        <v>7.3200000000000001E-2</v>
      </c>
      <c r="K8962" s="17">
        <v>2.2900000000000001E-4</v>
      </c>
    </row>
    <row r="8963" spans="1:11" x14ac:dyDescent="0.45">
      <c r="A8963" s="10" t="s">
        <v>79</v>
      </c>
      <c r="B8963" s="20">
        <v>0.91700000000000004</v>
      </c>
      <c r="C8963" s="19">
        <v>56881</v>
      </c>
      <c r="D8963" s="19">
        <v>7697.8477560000001</v>
      </c>
      <c r="E8963" s="23">
        <v>0.62653862599999999</v>
      </c>
      <c r="F8963" s="23">
        <v>0.33990554499999998</v>
      </c>
      <c r="G8963" s="17">
        <v>0</v>
      </c>
      <c r="H8963" s="17">
        <v>1</v>
      </c>
      <c r="I8963" s="17">
        <v>0.92699482600000005</v>
      </c>
      <c r="J8963" s="17">
        <v>7.2800000000000004E-2</v>
      </c>
      <c r="K8963" s="17">
        <v>2.2800000000000001E-4</v>
      </c>
    </row>
    <row r="8964" spans="1:11" x14ac:dyDescent="0.45">
      <c r="A8964" s="10" t="s">
        <v>79</v>
      </c>
      <c r="B8964" s="20">
        <v>0.91800000000000004</v>
      </c>
      <c r="C8964" s="19">
        <v>56941</v>
      </c>
      <c r="D8964" s="19">
        <v>7735.5760339999997</v>
      </c>
      <c r="E8964" s="23">
        <v>0.63223265799999995</v>
      </c>
      <c r="F8964" s="23">
        <v>0.34140520899999999</v>
      </c>
      <c r="G8964" s="17">
        <v>0</v>
      </c>
      <c r="H8964" s="17">
        <v>1</v>
      </c>
      <c r="I8964" s="17">
        <v>0.92719906900000004</v>
      </c>
      <c r="J8964" s="17">
        <v>7.2599999999999998E-2</v>
      </c>
      <c r="K8964" s="17">
        <v>2.2699999999999999E-4</v>
      </c>
    </row>
    <row r="8965" spans="1:11" x14ac:dyDescent="0.45">
      <c r="A8965" s="10" t="s">
        <v>79</v>
      </c>
      <c r="B8965" s="20">
        <v>0.91900000000000004</v>
      </c>
      <c r="C8965" s="19">
        <v>57004</v>
      </c>
      <c r="D8965" s="19">
        <v>7775.5777079999998</v>
      </c>
      <c r="E8965" s="23">
        <v>0.63709981100000002</v>
      </c>
      <c r="F8965" s="23">
        <v>0.343270609</v>
      </c>
      <c r="G8965" s="17">
        <v>0</v>
      </c>
      <c r="H8965" s="17">
        <v>1</v>
      </c>
      <c r="I8965" s="17">
        <v>0.92742221999999996</v>
      </c>
      <c r="J8965" s="17">
        <v>7.2400000000000006E-2</v>
      </c>
      <c r="K8965" s="17">
        <v>2.2699999999999999E-4</v>
      </c>
    </row>
    <row r="8966" spans="1:11" x14ac:dyDescent="0.45">
      <c r="A8966" s="10" t="s">
        <v>79</v>
      </c>
      <c r="B8966" s="20">
        <v>0.92</v>
      </c>
      <c r="C8966" s="19">
        <v>57066</v>
      </c>
      <c r="D8966" s="19">
        <v>7815.2253389999996</v>
      </c>
      <c r="E8966" s="23">
        <v>0.64160204200000004</v>
      </c>
      <c r="F8966" s="23">
        <v>0.34500170299999999</v>
      </c>
      <c r="G8966" s="17">
        <v>0</v>
      </c>
      <c r="H8966" s="17">
        <v>1</v>
      </c>
      <c r="I8966" s="17">
        <v>0.92780536899999999</v>
      </c>
      <c r="J8966" s="17">
        <v>7.1999999999999995E-2</v>
      </c>
      <c r="K8966" s="17">
        <v>2.2499999999999999E-4</v>
      </c>
    </row>
    <row r="8967" spans="1:11" x14ac:dyDescent="0.45">
      <c r="A8967" s="10" t="s">
        <v>79</v>
      </c>
      <c r="B8967" s="20">
        <v>0.92100000000000004</v>
      </c>
      <c r="C8967" s="19">
        <v>57118</v>
      </c>
      <c r="D8967" s="19">
        <v>7848.6945569999998</v>
      </c>
      <c r="E8967" s="23">
        <v>0.64534307999999996</v>
      </c>
      <c r="F8967" s="23">
        <v>0.34683061199999998</v>
      </c>
      <c r="G8967" s="17">
        <v>0</v>
      </c>
      <c r="H8967" s="17">
        <v>1</v>
      </c>
      <c r="I8967" s="17">
        <v>0.92802774399999999</v>
      </c>
      <c r="J8967" s="17">
        <v>7.17E-2</v>
      </c>
      <c r="K8967" s="17">
        <v>2.32E-4</v>
      </c>
    </row>
    <row r="8968" spans="1:11" x14ac:dyDescent="0.45">
      <c r="A8968" s="10" t="s">
        <v>79</v>
      </c>
      <c r="B8968" s="20">
        <v>0.92200000000000004</v>
      </c>
      <c r="C8968" s="19">
        <v>57190</v>
      </c>
      <c r="D8968" s="19">
        <v>7895.324173</v>
      </c>
      <c r="E8968" s="23">
        <v>0.65178285800000002</v>
      </c>
      <c r="F8968" s="23">
        <v>0.34839204800000001</v>
      </c>
      <c r="G8968" s="17">
        <v>0</v>
      </c>
      <c r="H8968" s="17">
        <v>1</v>
      </c>
      <c r="I8968" s="17">
        <v>0.92846782100000003</v>
      </c>
      <c r="J8968" s="17">
        <v>7.1300000000000002E-2</v>
      </c>
      <c r="K8968" s="17">
        <v>2.3000000000000001E-4</v>
      </c>
    </row>
    <row r="8969" spans="1:11" x14ac:dyDescent="0.45">
      <c r="A8969" s="10" t="s">
        <v>79</v>
      </c>
      <c r="B8969" s="20">
        <v>0.92300000000000004</v>
      </c>
      <c r="C8969" s="19">
        <v>57237</v>
      </c>
      <c r="D8969" s="19">
        <v>7926.1060749999997</v>
      </c>
      <c r="E8969" s="23">
        <v>0.65690762400000002</v>
      </c>
      <c r="F8969" s="23">
        <v>0.35040237200000002</v>
      </c>
      <c r="G8969" s="17">
        <v>0</v>
      </c>
      <c r="H8969" s="17">
        <v>1</v>
      </c>
      <c r="I8969" s="17">
        <v>0.92867400600000005</v>
      </c>
      <c r="J8969" s="17">
        <v>7.1099999999999997E-2</v>
      </c>
      <c r="K8969" s="17">
        <v>2.2900000000000001E-4</v>
      </c>
    </row>
    <row r="8970" spans="1:11" x14ac:dyDescent="0.45">
      <c r="A8970" s="10" t="s">
        <v>79</v>
      </c>
      <c r="B8970" s="20">
        <v>0.92400000000000004</v>
      </c>
      <c r="C8970" s="19">
        <v>57313</v>
      </c>
      <c r="D8970" s="19">
        <v>7976.2244190000001</v>
      </c>
      <c r="E8970" s="23">
        <v>0.66414064100000003</v>
      </c>
      <c r="F8970" s="23">
        <v>0.35184749700000001</v>
      </c>
      <c r="G8970" s="17">
        <v>0</v>
      </c>
      <c r="H8970" s="17">
        <v>1</v>
      </c>
      <c r="I8970" s="17">
        <v>0.92910187399999999</v>
      </c>
      <c r="J8970" s="17">
        <v>7.0699999999999999E-2</v>
      </c>
      <c r="K8970" s="17">
        <v>2.2800000000000001E-4</v>
      </c>
    </row>
    <row r="8971" spans="1:11" x14ac:dyDescent="0.45">
      <c r="A8971" s="10" t="s">
        <v>79</v>
      </c>
      <c r="B8971" s="20">
        <v>0.92500000000000004</v>
      </c>
      <c r="C8971" s="19">
        <v>57377</v>
      </c>
      <c r="D8971" s="19">
        <v>8018.8718950000002</v>
      </c>
      <c r="E8971" s="23">
        <v>0.668581329</v>
      </c>
      <c r="F8971" s="23">
        <v>0.35401054700000001</v>
      </c>
      <c r="G8971" s="17">
        <v>0</v>
      </c>
      <c r="H8971" s="17">
        <v>1</v>
      </c>
      <c r="I8971" s="17">
        <v>0.92937868099999998</v>
      </c>
      <c r="J8971" s="17">
        <v>7.0400000000000004E-2</v>
      </c>
      <c r="K8971" s="17">
        <v>2.2699999999999999E-4</v>
      </c>
    </row>
    <row r="8972" spans="1:11" x14ac:dyDescent="0.45">
      <c r="A8972" s="10" t="s">
        <v>79</v>
      </c>
      <c r="B8972" s="20">
        <v>0.92600000000000005</v>
      </c>
      <c r="C8972" s="19">
        <v>57438</v>
      </c>
      <c r="D8972" s="19">
        <v>8059.8729229999999</v>
      </c>
      <c r="E8972" s="23">
        <v>0.67450824399999998</v>
      </c>
      <c r="F8972" s="23">
        <v>0.35582136399999997</v>
      </c>
      <c r="G8972" s="17">
        <v>0</v>
      </c>
      <c r="H8972" s="17">
        <v>1</v>
      </c>
      <c r="I8972" s="17">
        <v>0.92962733500000005</v>
      </c>
      <c r="J8972" s="17">
        <v>7.0099999999999996E-2</v>
      </c>
      <c r="K8972" s="17">
        <v>2.2599999999999999E-4</v>
      </c>
    </row>
    <row r="8973" spans="1:11" x14ac:dyDescent="0.45">
      <c r="A8973" s="10" t="s">
        <v>79</v>
      </c>
      <c r="B8973" s="20">
        <v>0.92700000000000005</v>
      </c>
      <c r="C8973" s="19">
        <v>57497</v>
      </c>
      <c r="D8973" s="19">
        <v>8100.0016320000004</v>
      </c>
      <c r="E8973" s="23">
        <v>0.68212248900000005</v>
      </c>
      <c r="F8973" s="23">
        <v>0.35770459900000001</v>
      </c>
      <c r="G8973" s="17">
        <v>0</v>
      </c>
      <c r="H8973" s="17">
        <v>1</v>
      </c>
      <c r="I8973" s="17">
        <v>0.92978420699999997</v>
      </c>
      <c r="J8973" s="17">
        <v>7.0000000000000007E-2</v>
      </c>
      <c r="K8973" s="17">
        <v>2.2599999999999999E-4</v>
      </c>
    </row>
    <row r="8974" spans="1:11" x14ac:dyDescent="0.45">
      <c r="A8974" s="10" t="s">
        <v>79</v>
      </c>
      <c r="B8974" s="20">
        <v>0.92800000000000005</v>
      </c>
      <c r="C8974" s="19">
        <v>57563</v>
      </c>
      <c r="D8974" s="19">
        <v>8145.2036479999997</v>
      </c>
      <c r="E8974" s="23">
        <v>0.68830864300000005</v>
      </c>
      <c r="F8974" s="23">
        <v>0.35958268300000001</v>
      </c>
      <c r="G8974" s="17">
        <v>0</v>
      </c>
      <c r="H8974" s="17">
        <v>1</v>
      </c>
      <c r="I8974" s="17">
        <v>0.93009065899999999</v>
      </c>
      <c r="J8974" s="17">
        <v>6.9699999999999998E-2</v>
      </c>
      <c r="K8974" s="17">
        <v>2.2499999999999999E-4</v>
      </c>
    </row>
    <row r="8975" spans="1:11" x14ac:dyDescent="0.45">
      <c r="A8975" s="10" t="s">
        <v>79</v>
      </c>
      <c r="B8975" s="20">
        <v>0.92900000000000005</v>
      </c>
      <c r="C8975" s="19">
        <v>57608</v>
      </c>
      <c r="D8975" s="19">
        <v>8176.337802</v>
      </c>
      <c r="E8975" s="23">
        <v>0.69501307199999995</v>
      </c>
      <c r="F8975" s="23">
        <v>0.361566051</v>
      </c>
      <c r="G8975" s="17">
        <v>0</v>
      </c>
      <c r="H8975" s="17">
        <v>1</v>
      </c>
      <c r="I8975" s="17">
        <v>0.93036267100000003</v>
      </c>
      <c r="J8975" s="17">
        <v>6.9400000000000003E-2</v>
      </c>
      <c r="K8975" s="17">
        <v>2.24E-4</v>
      </c>
    </row>
    <row r="8976" spans="1:11" x14ac:dyDescent="0.45">
      <c r="A8976" s="10" t="s">
        <v>79</v>
      </c>
      <c r="B8976" s="20">
        <v>0.93</v>
      </c>
      <c r="C8976" s="19">
        <v>57684</v>
      </c>
      <c r="D8976" s="19">
        <v>8229.3780330000009</v>
      </c>
      <c r="E8976" s="23">
        <v>0.70222890199999999</v>
      </c>
      <c r="F8976" s="23">
        <v>0.363060151</v>
      </c>
      <c r="G8976" s="17">
        <v>0</v>
      </c>
      <c r="H8976" s="17">
        <v>1</v>
      </c>
      <c r="I8976" s="17">
        <v>0.93064572899999998</v>
      </c>
      <c r="J8976" s="17">
        <v>6.9099999999999995E-2</v>
      </c>
      <c r="K8976" s="17">
        <v>2.23E-4</v>
      </c>
    </row>
    <row r="8977" spans="1:11" x14ac:dyDescent="0.45">
      <c r="A8977" s="10" t="s">
        <v>79</v>
      </c>
      <c r="B8977" s="20">
        <v>0.93100000000000005</v>
      </c>
      <c r="C8977" s="19">
        <v>57745</v>
      </c>
      <c r="D8977" s="19">
        <v>8272.5187339999993</v>
      </c>
      <c r="E8977" s="23">
        <v>0.71011258700000002</v>
      </c>
      <c r="F8977" s="23">
        <v>0.36535512599999997</v>
      </c>
      <c r="G8977" s="17">
        <v>0</v>
      </c>
      <c r="H8977" s="17">
        <v>1</v>
      </c>
      <c r="I8977" s="17">
        <v>0.93096679699999996</v>
      </c>
      <c r="J8977" s="17">
        <v>6.88E-2</v>
      </c>
      <c r="K8977" s="17">
        <v>2.22E-4</v>
      </c>
    </row>
    <row r="8978" spans="1:11" x14ac:dyDescent="0.45">
      <c r="A8978" s="10" t="s">
        <v>79</v>
      </c>
      <c r="B8978" s="20">
        <v>0.93200000000000005</v>
      </c>
      <c r="C8978" s="19">
        <v>57805</v>
      </c>
      <c r="D8978" s="19">
        <v>8315.2921829999996</v>
      </c>
      <c r="E8978" s="23">
        <v>0.714854561</v>
      </c>
      <c r="F8978" s="23">
        <v>0.367381191</v>
      </c>
      <c r="G8978" s="17">
        <v>0</v>
      </c>
      <c r="H8978" s="17">
        <v>1</v>
      </c>
      <c r="I8978" s="17">
        <v>0.931172687</v>
      </c>
      <c r="J8978" s="17">
        <v>6.8599999999999994E-2</v>
      </c>
      <c r="K8978" s="17">
        <v>2.2100000000000001E-4</v>
      </c>
    </row>
    <row r="8979" spans="1:11" x14ac:dyDescent="0.45">
      <c r="A8979" s="10" t="s">
        <v>79</v>
      </c>
      <c r="B8979" s="20">
        <v>0.93300000000000005</v>
      </c>
      <c r="C8979" s="19">
        <v>57873</v>
      </c>
      <c r="D8979" s="19">
        <v>8364.3260699999992</v>
      </c>
      <c r="E8979" s="23">
        <v>0.72825096300000003</v>
      </c>
      <c r="F8979" s="23">
        <v>0.36933218000000001</v>
      </c>
      <c r="G8979" s="17">
        <v>0</v>
      </c>
      <c r="H8979" s="17">
        <v>1</v>
      </c>
      <c r="I8979" s="17">
        <v>0.93134170400000005</v>
      </c>
      <c r="J8979" s="17">
        <v>6.8400000000000002E-2</v>
      </c>
      <c r="K8979" s="17">
        <v>2.2000000000000001E-4</v>
      </c>
    </row>
    <row r="8980" spans="1:11" x14ac:dyDescent="0.45">
      <c r="A8980" s="10" t="s">
        <v>79</v>
      </c>
      <c r="B8980" s="20">
        <v>0.93400000000000005</v>
      </c>
      <c r="C8980" s="19">
        <v>57930</v>
      </c>
      <c r="D8980" s="19">
        <v>8406.1401229999992</v>
      </c>
      <c r="E8980" s="23">
        <v>0.73704723400000005</v>
      </c>
      <c r="F8980" s="23">
        <v>0.37148251799999998</v>
      </c>
      <c r="G8980" s="17">
        <v>0</v>
      </c>
      <c r="H8980" s="17">
        <v>1</v>
      </c>
      <c r="I8980" s="17">
        <v>0.93163883000000003</v>
      </c>
      <c r="J8980" s="17">
        <v>6.8099999999999994E-2</v>
      </c>
      <c r="K8980" s="17">
        <v>2.22E-4</v>
      </c>
    </row>
    <row r="8981" spans="1:11" x14ac:dyDescent="0.45">
      <c r="A8981" s="10" t="s">
        <v>79</v>
      </c>
      <c r="B8981" s="20">
        <v>0.93500000000000005</v>
      </c>
      <c r="C8981" s="19">
        <v>57997</v>
      </c>
      <c r="D8981" s="19">
        <v>8455.9466630000006</v>
      </c>
      <c r="E8981" s="23">
        <v>0.74989966399999997</v>
      </c>
      <c r="F8981" s="23">
        <v>0.37344496199999999</v>
      </c>
      <c r="G8981" s="17">
        <v>0</v>
      </c>
      <c r="H8981" s="17">
        <v>1</v>
      </c>
      <c r="I8981" s="17">
        <v>0.93196330100000002</v>
      </c>
      <c r="J8981" s="17">
        <v>6.7799999999999999E-2</v>
      </c>
      <c r="K8981" s="17">
        <v>2.2100000000000001E-4</v>
      </c>
    </row>
    <row r="8982" spans="1:11" x14ac:dyDescent="0.45">
      <c r="A8982" s="10" t="s">
        <v>79</v>
      </c>
      <c r="B8982" s="20">
        <v>0.93600000000000005</v>
      </c>
      <c r="C8982" s="19">
        <v>58055</v>
      </c>
      <c r="D8982" s="19">
        <v>8499.5880359999992</v>
      </c>
      <c r="E8982" s="23">
        <v>0.75443958099999997</v>
      </c>
      <c r="F8982" s="23">
        <v>0.375715517</v>
      </c>
      <c r="G8982" s="17">
        <v>0</v>
      </c>
      <c r="H8982" s="17">
        <v>1</v>
      </c>
      <c r="I8982" s="17">
        <v>0.93220872700000001</v>
      </c>
      <c r="J8982" s="17">
        <v>6.7599999999999993E-2</v>
      </c>
      <c r="K8982" s="17">
        <v>2.2000000000000001E-4</v>
      </c>
    </row>
    <row r="8983" spans="1:11" x14ac:dyDescent="0.45">
      <c r="A8983" s="10" t="s">
        <v>79</v>
      </c>
      <c r="B8983" s="20">
        <v>0.93700000000000006</v>
      </c>
      <c r="C8983" s="19">
        <v>58120</v>
      </c>
      <c r="D8983" s="19">
        <v>8548.9199649999991</v>
      </c>
      <c r="E8983" s="23">
        <v>0.76399842799999995</v>
      </c>
      <c r="F8983" s="23">
        <v>0.37772899700000001</v>
      </c>
      <c r="G8983" s="17">
        <v>0</v>
      </c>
      <c r="H8983" s="17">
        <v>1</v>
      </c>
      <c r="I8983" s="17">
        <v>0.93255675699999996</v>
      </c>
      <c r="J8983" s="17">
        <v>6.7199999999999996E-2</v>
      </c>
      <c r="K8983" s="17">
        <v>2.1900000000000001E-4</v>
      </c>
    </row>
    <row r="8984" spans="1:11" x14ac:dyDescent="0.45">
      <c r="A8984" s="10" t="s">
        <v>79</v>
      </c>
      <c r="B8984" s="20">
        <v>0.93799999999999994</v>
      </c>
      <c r="C8984" s="19">
        <v>58183</v>
      </c>
      <c r="D8984" s="19">
        <v>8597.3173310000002</v>
      </c>
      <c r="E8984" s="23">
        <v>0.772905324</v>
      </c>
      <c r="F8984" s="23">
        <v>0.37999385299999999</v>
      </c>
      <c r="G8984" s="17">
        <v>0</v>
      </c>
      <c r="H8984" s="17">
        <v>1</v>
      </c>
      <c r="I8984" s="17">
        <v>0.93290401599999995</v>
      </c>
      <c r="J8984" s="17">
        <v>6.6900000000000001E-2</v>
      </c>
      <c r="K8984" s="17">
        <v>2.1800000000000001E-4</v>
      </c>
    </row>
    <row r="8985" spans="1:11" x14ac:dyDescent="0.45">
      <c r="A8985" s="10" t="s">
        <v>79</v>
      </c>
      <c r="B8985" s="20">
        <v>0.93899999999999995</v>
      </c>
      <c r="C8985" s="19">
        <v>58243</v>
      </c>
      <c r="D8985" s="19">
        <v>8643.8880640000007</v>
      </c>
      <c r="E8985" s="23">
        <v>0.78194373100000003</v>
      </c>
      <c r="F8985" s="23">
        <v>0.38200239899999999</v>
      </c>
      <c r="G8985" s="17">
        <v>0</v>
      </c>
      <c r="H8985" s="17">
        <v>1</v>
      </c>
      <c r="I8985" s="17">
        <v>0.93302710200000005</v>
      </c>
      <c r="J8985" s="17">
        <v>6.6799999999999998E-2</v>
      </c>
      <c r="K8985" s="17">
        <v>2.1699999999999999E-4</v>
      </c>
    </row>
    <row r="8986" spans="1:11" x14ac:dyDescent="0.45">
      <c r="A8986" s="10" t="s">
        <v>79</v>
      </c>
      <c r="B8986" s="20">
        <v>0.94</v>
      </c>
      <c r="C8986" s="19">
        <v>58294</v>
      </c>
      <c r="D8986" s="19">
        <v>8683.8733950000005</v>
      </c>
      <c r="E8986" s="23">
        <v>0.78539684200000004</v>
      </c>
      <c r="F8986" s="23">
        <v>0.384315346</v>
      </c>
      <c r="G8986" s="17">
        <v>0</v>
      </c>
      <c r="H8986" s="17">
        <v>1</v>
      </c>
      <c r="I8986" s="17">
        <v>0.93326781400000003</v>
      </c>
      <c r="J8986" s="17">
        <v>6.6500000000000004E-2</v>
      </c>
      <c r="K8986" s="17">
        <v>2.1699999999999999E-4</v>
      </c>
    </row>
    <row r="8987" spans="1:11" x14ac:dyDescent="0.45">
      <c r="A8987" s="10" t="s">
        <v>79</v>
      </c>
      <c r="B8987" s="20">
        <v>0.94099999999999995</v>
      </c>
      <c r="C8987" s="19">
        <v>58360</v>
      </c>
      <c r="D8987" s="19">
        <v>8735.9348310000005</v>
      </c>
      <c r="E8987" s="23">
        <v>0.79437515299999995</v>
      </c>
      <c r="F8987" s="23">
        <v>0.38630299699999998</v>
      </c>
      <c r="G8987" s="17">
        <v>0</v>
      </c>
      <c r="H8987" s="17">
        <v>1</v>
      </c>
      <c r="I8987" s="17">
        <v>0.93360191599999998</v>
      </c>
      <c r="J8987" s="17">
        <v>6.6199999999999995E-2</v>
      </c>
      <c r="K8987" s="17">
        <v>2.1499999999999999E-4</v>
      </c>
    </row>
    <row r="8988" spans="1:11" x14ac:dyDescent="0.45">
      <c r="A8988" s="10" t="s">
        <v>79</v>
      </c>
      <c r="B8988" s="20">
        <v>0.94199999999999995</v>
      </c>
      <c r="C8988" s="19">
        <v>58431</v>
      </c>
      <c r="D8988" s="19">
        <v>8792.4823639999995</v>
      </c>
      <c r="E8988" s="23">
        <v>0.79984777299999998</v>
      </c>
      <c r="F8988" s="23">
        <v>0.38874055699999999</v>
      </c>
      <c r="G8988" s="17">
        <v>0</v>
      </c>
      <c r="H8988" s="17">
        <v>1</v>
      </c>
      <c r="I8988" s="17">
        <v>0.93393557400000005</v>
      </c>
      <c r="J8988" s="17">
        <v>6.59E-2</v>
      </c>
      <c r="K8988" s="17">
        <v>2.14E-4</v>
      </c>
    </row>
    <row r="8989" spans="1:11" x14ac:dyDescent="0.45">
      <c r="A8989" s="10" t="s">
        <v>79</v>
      </c>
      <c r="B8989" s="20">
        <v>0.94299999999999995</v>
      </c>
      <c r="C8989" s="19">
        <v>58489</v>
      </c>
      <c r="D8989" s="19">
        <v>8839.2478329999994</v>
      </c>
      <c r="E8989" s="23">
        <v>0.81071374399999996</v>
      </c>
      <c r="F8989" s="23">
        <v>0.39118138499999999</v>
      </c>
      <c r="G8989" s="17">
        <v>0</v>
      </c>
      <c r="H8989" s="17">
        <v>1</v>
      </c>
      <c r="I8989" s="17">
        <v>0.93422613099999996</v>
      </c>
      <c r="J8989" s="17">
        <v>6.5600000000000006E-2</v>
      </c>
      <c r="K8989" s="17">
        <v>2.13E-4</v>
      </c>
    </row>
    <row r="8990" spans="1:11" x14ac:dyDescent="0.45">
      <c r="A8990" s="10" t="s">
        <v>79</v>
      </c>
      <c r="B8990" s="20">
        <v>0.94399999999999995</v>
      </c>
      <c r="C8990" s="19">
        <v>58555</v>
      </c>
      <c r="D8990" s="19">
        <v>8893.0539549999994</v>
      </c>
      <c r="E8990" s="23">
        <v>0.82049112599999996</v>
      </c>
      <c r="F8990" s="23">
        <v>0.39347680699999998</v>
      </c>
      <c r="G8990" s="17">
        <v>0</v>
      </c>
      <c r="H8990" s="17">
        <v>1</v>
      </c>
      <c r="I8990" s="17">
        <v>0.93436959900000005</v>
      </c>
      <c r="J8990" s="17">
        <v>6.54E-2</v>
      </c>
      <c r="K8990" s="17">
        <v>2.13E-4</v>
      </c>
    </row>
    <row r="8991" spans="1:11" x14ac:dyDescent="0.45">
      <c r="A8991" s="10" t="s">
        <v>79</v>
      </c>
      <c r="B8991" s="20">
        <v>0.94499999999999995</v>
      </c>
      <c r="C8991" s="19">
        <v>58616</v>
      </c>
      <c r="D8991" s="19">
        <v>8943.3337900000006</v>
      </c>
      <c r="E8991" s="23">
        <v>0.82811971799999995</v>
      </c>
      <c r="F8991" s="23">
        <v>0.39595824099999999</v>
      </c>
      <c r="G8991" s="17">
        <v>0</v>
      </c>
      <c r="H8991" s="17">
        <v>1</v>
      </c>
      <c r="I8991" s="17">
        <v>0.93460576799999995</v>
      </c>
      <c r="J8991" s="17">
        <v>6.5199999999999994E-2</v>
      </c>
      <c r="K8991" s="17">
        <v>2.12E-4</v>
      </c>
    </row>
    <row r="8992" spans="1:11" x14ac:dyDescent="0.45">
      <c r="A8992" s="10" t="s">
        <v>79</v>
      </c>
      <c r="B8992" s="20">
        <v>0.94599999999999995</v>
      </c>
      <c r="C8992" s="19">
        <v>58677</v>
      </c>
      <c r="D8992" s="19">
        <v>8994.161897</v>
      </c>
      <c r="E8992" s="23">
        <v>0.84108482600000001</v>
      </c>
      <c r="F8992" s="23">
        <v>0.398313211</v>
      </c>
      <c r="G8992" s="17">
        <v>0</v>
      </c>
      <c r="H8992" s="17">
        <v>1</v>
      </c>
      <c r="I8992" s="17">
        <v>0.934845237</v>
      </c>
      <c r="J8992" s="17">
        <v>6.4899999999999999E-2</v>
      </c>
      <c r="K8992" s="17">
        <v>2.1100000000000001E-4</v>
      </c>
    </row>
    <row r="8993" spans="1:12" x14ac:dyDescent="0.45">
      <c r="A8993" s="10" t="s">
        <v>79</v>
      </c>
      <c r="B8993" s="20">
        <v>0.94699999999999995</v>
      </c>
      <c r="C8993" s="19">
        <v>58738</v>
      </c>
      <c r="D8993" s="19">
        <v>9045.6547659999997</v>
      </c>
      <c r="E8993" s="23">
        <v>0.84953815899999996</v>
      </c>
      <c r="F8993" s="23">
        <v>0.40072490199999999</v>
      </c>
      <c r="G8993" s="17">
        <v>0</v>
      </c>
      <c r="H8993" s="17">
        <v>1</v>
      </c>
      <c r="I8993" s="17">
        <v>0.93508778199999998</v>
      </c>
      <c r="J8993" s="17">
        <v>6.4699999999999994E-2</v>
      </c>
      <c r="K8993" s="17">
        <v>2.1000000000000001E-4</v>
      </c>
    </row>
    <row r="8994" spans="1:12" x14ac:dyDescent="0.45">
      <c r="A8994" s="10" t="s">
        <v>79</v>
      </c>
      <c r="B8994" s="20">
        <v>0.94799999999999995</v>
      </c>
      <c r="C8994" s="19">
        <v>58801</v>
      </c>
      <c r="D8994" s="19">
        <v>9099.5971680000002</v>
      </c>
      <c r="E8994" s="23">
        <v>0.85925948699999999</v>
      </c>
      <c r="F8994" s="23">
        <v>0.40312466000000002</v>
      </c>
      <c r="G8994" s="17">
        <v>0</v>
      </c>
      <c r="H8994" s="17">
        <v>1</v>
      </c>
      <c r="I8994" s="17">
        <v>0.93542092499999996</v>
      </c>
      <c r="J8994" s="17">
        <v>6.4399999999999999E-2</v>
      </c>
      <c r="K8994" s="17">
        <v>2.0900000000000001E-4</v>
      </c>
    </row>
    <row r="8995" spans="1:12" x14ac:dyDescent="0.45">
      <c r="A8995" s="10" t="s">
        <v>79</v>
      </c>
      <c r="B8995" s="20">
        <v>0.94899999999999995</v>
      </c>
      <c r="C8995" s="19">
        <v>58857</v>
      </c>
      <c r="D8995" s="19">
        <v>9147.8641060000009</v>
      </c>
      <c r="E8995" s="23">
        <v>0.86532902099999998</v>
      </c>
      <c r="F8995" s="23">
        <v>0.405668641</v>
      </c>
      <c r="G8995" s="17">
        <v>0</v>
      </c>
      <c r="H8995" s="17">
        <v>1</v>
      </c>
      <c r="I8995" s="17">
        <v>0.93565924599999994</v>
      </c>
      <c r="J8995" s="17">
        <v>6.4100000000000004E-2</v>
      </c>
      <c r="K8995" s="17">
        <v>2.0799999999999999E-4</v>
      </c>
    </row>
    <row r="8996" spans="1:12" x14ac:dyDescent="0.45">
      <c r="A8996" s="10" t="s">
        <v>79</v>
      </c>
      <c r="B8996" s="20">
        <v>0.95</v>
      </c>
      <c r="C8996" s="19">
        <v>58924</v>
      </c>
      <c r="D8996" s="19">
        <v>9206.2803980000008</v>
      </c>
      <c r="E8996" s="23">
        <v>0.87853592000000003</v>
      </c>
      <c r="F8996" s="23">
        <v>0.40779068400000001</v>
      </c>
      <c r="G8996" s="17">
        <v>0</v>
      </c>
      <c r="H8996" s="17">
        <v>1</v>
      </c>
      <c r="I8996" s="17">
        <v>0.93583454799999999</v>
      </c>
      <c r="J8996" s="17">
        <v>6.4000000000000001E-2</v>
      </c>
      <c r="K8996" s="17">
        <v>2.0799999999999999E-4</v>
      </c>
    </row>
    <row r="8997" spans="1:12" x14ac:dyDescent="0.45">
      <c r="A8997" s="10" t="s">
        <v>79</v>
      </c>
      <c r="B8997" s="20">
        <v>0.95099999999999996</v>
      </c>
      <c r="C8997" s="19">
        <v>58986</v>
      </c>
      <c r="D8997" s="19">
        <v>9261.0546520000007</v>
      </c>
      <c r="E8997" s="23">
        <v>0.88879501599999999</v>
      </c>
      <c r="F8997" s="23">
        <v>0.41064187499999999</v>
      </c>
      <c r="G8997" s="17">
        <v>0</v>
      </c>
      <c r="H8997" s="17">
        <v>1</v>
      </c>
      <c r="I8997" s="17">
        <v>0.93606640200000002</v>
      </c>
      <c r="J8997" s="17">
        <v>6.3700000000000007E-2</v>
      </c>
      <c r="K8997" s="17">
        <v>2.0699999999999999E-4</v>
      </c>
    </row>
    <row r="8998" spans="1:12" x14ac:dyDescent="0.45">
      <c r="A8998" s="10" t="s">
        <v>79</v>
      </c>
      <c r="B8998" s="20">
        <v>0.95199999999999996</v>
      </c>
      <c r="C8998" s="19">
        <v>59050</v>
      </c>
      <c r="D8998" s="19">
        <v>9318.4366429999991</v>
      </c>
      <c r="E8998" s="23">
        <v>0.90234455800000002</v>
      </c>
      <c r="F8998" s="23">
        <v>0.41327385100000003</v>
      </c>
      <c r="G8998" s="17">
        <v>0</v>
      </c>
      <c r="H8998" s="17">
        <v>1</v>
      </c>
      <c r="I8998" s="17">
        <v>0.93634285900000003</v>
      </c>
      <c r="J8998" s="17">
        <v>6.3500000000000001E-2</v>
      </c>
      <c r="K8998" s="17">
        <v>2.0599999999999999E-4</v>
      </c>
    </row>
    <row r="8999" spans="1:12" x14ac:dyDescent="0.45">
      <c r="A8999" s="10" t="s">
        <v>79</v>
      </c>
      <c r="B8999" s="20">
        <v>0.95299999999999996</v>
      </c>
      <c r="C8999" s="19">
        <v>59106</v>
      </c>
      <c r="D8999" s="19">
        <v>9369.335615</v>
      </c>
      <c r="E8999" s="23">
        <v>0.914713361</v>
      </c>
      <c r="F8999" s="23">
        <v>0.415898043</v>
      </c>
      <c r="G8999" s="17">
        <v>0</v>
      </c>
      <c r="H8999" s="17">
        <v>1</v>
      </c>
      <c r="I8999" s="17">
        <v>0.93659605700000004</v>
      </c>
      <c r="J8999" s="17">
        <v>6.3200000000000006E-2</v>
      </c>
      <c r="K8999" s="17">
        <v>2.05E-4</v>
      </c>
    </row>
    <row r="9000" spans="1:12" x14ac:dyDescent="0.45">
      <c r="A9000" s="10" t="s">
        <v>79</v>
      </c>
      <c r="B9000" s="20">
        <v>0.95399999999999996</v>
      </c>
      <c r="C9000" s="19">
        <v>59174</v>
      </c>
      <c r="D9000" s="19">
        <v>9431.8285969999997</v>
      </c>
      <c r="E9000" s="23">
        <v>0.92253961900000003</v>
      </c>
      <c r="F9000" s="23">
        <v>0.41835475900000002</v>
      </c>
      <c r="G9000" s="17">
        <v>0</v>
      </c>
      <c r="H9000" s="17">
        <v>1</v>
      </c>
      <c r="I9000" s="17">
        <v>0.93690039199999997</v>
      </c>
      <c r="J9000" s="17">
        <v>6.2899999999999998E-2</v>
      </c>
      <c r="K9000" s="17">
        <v>2.04E-4</v>
      </c>
    </row>
    <row r="9001" spans="1:12" x14ac:dyDescent="0.45">
      <c r="A9001" s="10" t="s">
        <v>79</v>
      </c>
      <c r="B9001" s="20">
        <v>0.95499999999999996</v>
      </c>
      <c r="C9001" s="19">
        <v>59233</v>
      </c>
      <c r="D9001" s="19">
        <v>9486.7870149999999</v>
      </c>
      <c r="E9001" s="23">
        <v>0.937278151</v>
      </c>
      <c r="F9001" s="23">
        <v>0.42147964799999998</v>
      </c>
      <c r="G9001" s="17">
        <v>0</v>
      </c>
      <c r="H9001" s="17">
        <v>1</v>
      </c>
      <c r="I9001" s="17">
        <v>0.93702161500000003</v>
      </c>
      <c r="J9001" s="17">
        <v>6.2799999999999995E-2</v>
      </c>
      <c r="K9001" s="17">
        <v>2.03E-4</v>
      </c>
    </row>
    <row r="9002" spans="1:12" x14ac:dyDescent="0.45">
      <c r="A9002" s="10" t="s">
        <v>79</v>
      </c>
      <c r="B9002" s="20">
        <v>0.95599999999999996</v>
      </c>
      <c r="C9002" s="19">
        <v>59298</v>
      </c>
      <c r="D9002" s="19">
        <v>9547.8406090000008</v>
      </c>
      <c r="E9002" s="23">
        <v>0.94229483800000002</v>
      </c>
      <c r="F9002" s="23">
        <v>0.42386363900000001</v>
      </c>
      <c r="G9002" s="17">
        <v>0</v>
      </c>
      <c r="H9002" s="17">
        <v>1</v>
      </c>
      <c r="I9002" s="17">
        <v>0.93723726100000004</v>
      </c>
      <c r="J9002" s="17">
        <v>6.2600000000000003E-2</v>
      </c>
      <c r="K9002" s="17">
        <v>2.02E-4</v>
      </c>
    </row>
    <row r="9003" spans="1:12" x14ac:dyDescent="0.45">
      <c r="A9003" s="10" t="s">
        <v>79</v>
      </c>
      <c r="B9003" s="20">
        <v>0.95699999999999996</v>
      </c>
      <c r="C9003" s="19">
        <v>59355</v>
      </c>
      <c r="D9003" s="19">
        <v>9601.8907209999998</v>
      </c>
      <c r="E9003" s="23">
        <v>0.95188564600000003</v>
      </c>
      <c r="F9003" s="23">
        <v>0.427002402</v>
      </c>
      <c r="G9003" s="17">
        <v>0</v>
      </c>
      <c r="H9003" s="17">
        <v>1</v>
      </c>
      <c r="I9003" s="17">
        <v>0.93738705200000005</v>
      </c>
      <c r="J9003" s="17">
        <v>6.2399999999999997E-2</v>
      </c>
      <c r="K9003" s="17">
        <v>2.02E-4</v>
      </c>
    </row>
    <row r="9004" spans="1:12" x14ac:dyDescent="0.45">
      <c r="A9004" s="10" t="s">
        <v>79</v>
      </c>
      <c r="B9004" s="20">
        <v>0.95799999999999996</v>
      </c>
      <c r="C9004" s="19">
        <v>59422</v>
      </c>
      <c r="D9004" s="19">
        <v>9666.0566340000005</v>
      </c>
      <c r="E9004" s="23">
        <v>0.96649720800000005</v>
      </c>
      <c r="F9004" s="23">
        <v>0.42963011800000001</v>
      </c>
      <c r="G9004" s="17">
        <v>0</v>
      </c>
      <c r="H9004" s="17">
        <v>1</v>
      </c>
      <c r="I9004" s="17">
        <v>0.93761885499999997</v>
      </c>
      <c r="J9004" s="17">
        <v>6.2199999999999998E-2</v>
      </c>
      <c r="K9004" s="17">
        <v>2.0100000000000001E-4</v>
      </c>
    </row>
    <row r="9005" spans="1:12" x14ac:dyDescent="0.45">
      <c r="A9005" s="10" t="s">
        <v>79</v>
      </c>
      <c r="B9005" s="20">
        <v>0.95899999999999996</v>
      </c>
      <c r="C9005" s="19">
        <v>59473</v>
      </c>
      <c r="D9005" s="19">
        <v>9715.6276359999993</v>
      </c>
      <c r="E9005" s="23">
        <v>0.97698547899999999</v>
      </c>
      <c r="F9005" s="23">
        <v>0.43272704200000001</v>
      </c>
      <c r="G9005" s="17">
        <v>0</v>
      </c>
      <c r="H9005" s="17">
        <v>1</v>
      </c>
      <c r="I9005" s="17">
        <v>0.93780126600000002</v>
      </c>
      <c r="J9005" s="17">
        <v>6.2E-2</v>
      </c>
      <c r="K9005" s="17">
        <v>2.0000000000000001E-4</v>
      </c>
    </row>
    <row r="9006" spans="1:12" x14ac:dyDescent="0.45">
      <c r="A9006" s="10" t="s">
        <v>79</v>
      </c>
      <c r="B9006" s="20">
        <v>0.96</v>
      </c>
      <c r="C9006" s="19">
        <v>59546</v>
      </c>
      <c r="D9006" s="19">
        <v>9787.6376949999994</v>
      </c>
      <c r="E9006" s="23">
        <v>0.99653970700000005</v>
      </c>
      <c r="F9006" s="23">
        <v>0.43518573900000002</v>
      </c>
      <c r="G9006" s="17">
        <v>0</v>
      </c>
      <c r="H9006" s="17">
        <v>1</v>
      </c>
      <c r="I9006" s="17">
        <v>0.93804709900000005</v>
      </c>
      <c r="J9006" s="17">
        <v>6.1800000000000001E-2</v>
      </c>
      <c r="K9006" s="17">
        <v>1.9900000000000001E-4</v>
      </c>
    </row>
    <row r="9007" spans="1:12" x14ac:dyDescent="0.45">
      <c r="A9007" s="10" t="s">
        <v>79</v>
      </c>
      <c r="B9007" s="20">
        <v>0.96099999999999997</v>
      </c>
      <c r="C9007" s="19">
        <v>59607</v>
      </c>
      <c r="D9007" s="19">
        <v>9849.2607110000008</v>
      </c>
      <c r="E9007" s="23">
        <v>1.026218743</v>
      </c>
      <c r="F9007" s="23">
        <v>0.43854322000000001</v>
      </c>
      <c r="G9007" s="17">
        <v>0</v>
      </c>
      <c r="H9007" s="17">
        <v>1</v>
      </c>
      <c r="I9007" s="17">
        <v>0.93826157200000004</v>
      </c>
      <c r="J9007" s="17">
        <v>6.1499999999999999E-2</v>
      </c>
      <c r="K9007" s="17">
        <v>1.9900000000000001E-4</v>
      </c>
      <c r="L9007" s="21"/>
    </row>
    <row r="9008" spans="1:12" x14ac:dyDescent="0.45">
      <c r="A9008" s="10" t="s">
        <v>79</v>
      </c>
      <c r="B9008" s="20">
        <v>0.96199999999999997</v>
      </c>
      <c r="C9008" s="19">
        <v>59668</v>
      </c>
      <c r="D9008" s="19">
        <v>9912.466128</v>
      </c>
      <c r="E9008" s="23">
        <v>1.0437327830000001</v>
      </c>
      <c r="F9008" s="23">
        <v>0.44160477799999998</v>
      </c>
      <c r="G9008" s="17">
        <v>0</v>
      </c>
      <c r="H9008" s="17">
        <v>1</v>
      </c>
      <c r="I9008" s="17">
        <v>0.93856086699999997</v>
      </c>
      <c r="J9008" s="17">
        <v>6.1199999999999997E-2</v>
      </c>
      <c r="K9008" s="17">
        <v>1.9799999999999999E-4</v>
      </c>
      <c r="L9008" s="21"/>
    </row>
    <row r="9009" spans="1:12" x14ac:dyDescent="0.45">
      <c r="A9009" s="10" t="s">
        <v>79</v>
      </c>
      <c r="B9009" s="20">
        <v>0.96299999999999997</v>
      </c>
      <c r="C9009" s="19">
        <v>59732</v>
      </c>
      <c r="D9009" s="19">
        <v>9980.1981290000003</v>
      </c>
      <c r="E9009" s="23">
        <v>1.065229537</v>
      </c>
      <c r="F9009" s="23">
        <v>0.44463308499999998</v>
      </c>
      <c r="G9009" s="17">
        <v>0</v>
      </c>
      <c r="H9009" s="17">
        <v>1</v>
      </c>
      <c r="I9009" s="17">
        <v>0.93881784099999999</v>
      </c>
      <c r="J9009" s="17">
        <v>6.0999999999999999E-2</v>
      </c>
      <c r="K9009" s="17">
        <v>1.9699999999999999E-4</v>
      </c>
      <c r="L9009" s="21"/>
    </row>
    <row r="9010" spans="1:12" x14ac:dyDescent="0.45">
      <c r="A9010" s="10" t="s">
        <v>79</v>
      </c>
      <c r="B9010" s="20">
        <v>0.96399999999999997</v>
      </c>
      <c r="C9010" s="19">
        <v>59793</v>
      </c>
      <c r="D9010" s="19">
        <v>10045.92225</v>
      </c>
      <c r="E9010" s="23">
        <v>1.093380657</v>
      </c>
      <c r="F9010" s="23">
        <v>0.44764009500000002</v>
      </c>
      <c r="G9010" s="17">
        <v>0</v>
      </c>
      <c r="H9010" s="17">
        <v>1</v>
      </c>
      <c r="I9010" s="17">
        <v>0.93906873700000004</v>
      </c>
      <c r="J9010" s="17">
        <v>6.0699999999999997E-2</v>
      </c>
      <c r="K9010" s="17">
        <v>1.9599999999999999E-4</v>
      </c>
      <c r="L9010" s="21"/>
    </row>
    <row r="9011" spans="1:12" x14ac:dyDescent="0.45">
      <c r="A9011" s="10" t="s">
        <v>79</v>
      </c>
      <c r="B9011" s="20">
        <v>0.96499999999999997</v>
      </c>
      <c r="C9011" s="19">
        <v>59855</v>
      </c>
      <c r="D9011" s="19">
        <v>10114.39077</v>
      </c>
      <c r="E9011" s="23">
        <v>1.117348505</v>
      </c>
      <c r="F9011" s="23">
        <v>0.450917707</v>
      </c>
      <c r="G9011" s="17">
        <v>0</v>
      </c>
      <c r="H9011" s="17">
        <v>1</v>
      </c>
      <c r="I9011" s="17">
        <v>0.939305108</v>
      </c>
      <c r="J9011" s="17">
        <v>6.0499999999999998E-2</v>
      </c>
      <c r="K9011" s="17">
        <v>1.95E-4</v>
      </c>
      <c r="L9011" s="21"/>
    </row>
    <row r="9012" spans="1:12" x14ac:dyDescent="0.45">
      <c r="A9012" s="10" t="s">
        <v>79</v>
      </c>
      <c r="B9012" s="20">
        <v>0.96599999999999997</v>
      </c>
      <c r="C9012" s="19">
        <v>59917</v>
      </c>
      <c r="D9012" s="19">
        <v>10184.422329999999</v>
      </c>
      <c r="E9012" s="23">
        <v>1.14080849</v>
      </c>
      <c r="F9012" s="23">
        <v>0.45470801300000002</v>
      </c>
      <c r="G9012" s="17">
        <v>0</v>
      </c>
      <c r="H9012" s="17">
        <v>1</v>
      </c>
      <c r="I9012" s="17">
        <v>0.939614638</v>
      </c>
      <c r="J9012" s="17">
        <v>6.0199999999999997E-2</v>
      </c>
      <c r="K9012" s="17">
        <v>1.94E-4</v>
      </c>
      <c r="L9012" s="21"/>
    </row>
    <row r="9013" spans="1:12" x14ac:dyDescent="0.45">
      <c r="A9013" s="10" t="s">
        <v>79</v>
      </c>
      <c r="B9013" s="20">
        <v>0.96699999999999997</v>
      </c>
      <c r="C9013" s="19">
        <v>59980</v>
      </c>
      <c r="D9013" s="19">
        <v>10257.0224</v>
      </c>
      <c r="E9013" s="23">
        <v>1.1631513790000001</v>
      </c>
      <c r="F9013" s="23">
        <v>0.45809399299999998</v>
      </c>
      <c r="G9013" s="17">
        <v>0</v>
      </c>
      <c r="H9013" s="17">
        <v>1</v>
      </c>
      <c r="I9013" s="17">
        <v>0.93981916499999996</v>
      </c>
      <c r="J9013" s="17">
        <v>0.06</v>
      </c>
      <c r="K9013" s="17">
        <v>1.93E-4</v>
      </c>
      <c r="L9013" s="21"/>
    </row>
    <row r="9014" spans="1:12" x14ac:dyDescent="0.45">
      <c r="A9014" s="10" t="s">
        <v>79</v>
      </c>
      <c r="B9014" s="20">
        <v>0.96799999999999997</v>
      </c>
      <c r="C9014" s="19">
        <v>60042</v>
      </c>
      <c r="D9014" s="19">
        <v>10329.718999999999</v>
      </c>
      <c r="E9014" s="23">
        <v>1.183130241</v>
      </c>
      <c r="F9014" s="23">
        <v>0.46179673999999998</v>
      </c>
      <c r="G9014" s="17">
        <v>0</v>
      </c>
      <c r="H9014" s="17">
        <v>1</v>
      </c>
      <c r="I9014" s="17">
        <v>0.94017052999999995</v>
      </c>
      <c r="J9014" s="17">
        <v>5.96E-2</v>
      </c>
      <c r="K9014" s="17">
        <v>1.92E-4</v>
      </c>
      <c r="L9014" s="21"/>
    </row>
    <row r="9015" spans="1:12" x14ac:dyDescent="0.45">
      <c r="A9015" s="10" t="s">
        <v>79</v>
      </c>
      <c r="B9015" s="20">
        <v>0.96899999999999997</v>
      </c>
      <c r="C9015" s="19">
        <v>60103</v>
      </c>
      <c r="D9015" s="19">
        <v>10402.917030000001</v>
      </c>
      <c r="E9015" s="23">
        <v>1.2132802199999999</v>
      </c>
      <c r="F9015" s="23">
        <v>0.46503871299999999</v>
      </c>
      <c r="G9015" s="17">
        <v>0</v>
      </c>
      <c r="H9015" s="17">
        <v>1</v>
      </c>
      <c r="I9015" s="17">
        <v>0.94044706499999997</v>
      </c>
      <c r="J9015" s="17">
        <v>5.9400000000000001E-2</v>
      </c>
      <c r="K9015" s="17">
        <v>1.9100000000000001E-4</v>
      </c>
      <c r="L9015" s="21"/>
    </row>
    <row r="9016" spans="1:12" x14ac:dyDescent="0.45">
      <c r="A9016" s="10" t="s">
        <v>79</v>
      </c>
      <c r="B9016" s="20">
        <v>0.97</v>
      </c>
      <c r="C9016" s="19">
        <v>60165</v>
      </c>
      <c r="D9016" s="19">
        <v>10479.05349</v>
      </c>
      <c r="E9016" s="23">
        <v>1.235239288</v>
      </c>
      <c r="F9016" s="23">
        <v>0.46911121</v>
      </c>
      <c r="G9016" s="17">
        <v>0</v>
      </c>
      <c r="H9016" s="17">
        <v>1</v>
      </c>
      <c r="I9016" s="17">
        <v>0.94019020900000005</v>
      </c>
      <c r="J9016" s="17">
        <v>5.96E-2</v>
      </c>
      <c r="K9016" s="17">
        <v>1.9000000000000001E-4</v>
      </c>
      <c r="L9016" s="21"/>
    </row>
    <row r="9017" spans="1:12" x14ac:dyDescent="0.45">
      <c r="A9017" s="10" t="s">
        <v>79</v>
      </c>
      <c r="B9017" s="20">
        <v>0.97099999999999997</v>
      </c>
      <c r="C9017" s="19">
        <v>60226</v>
      </c>
      <c r="D9017" s="19">
        <v>10555.55834</v>
      </c>
      <c r="E9017" s="23">
        <v>1.2655118030000001</v>
      </c>
      <c r="F9017" s="23">
        <v>0.472940315</v>
      </c>
      <c r="G9017" s="17">
        <v>0</v>
      </c>
      <c r="H9017" s="17">
        <v>1</v>
      </c>
      <c r="I9017" s="17">
        <v>0.94036840799999999</v>
      </c>
      <c r="J9017" s="17">
        <v>5.9400000000000001E-2</v>
      </c>
      <c r="K9017" s="17">
        <v>1.9000000000000001E-4</v>
      </c>
      <c r="L9017" s="21"/>
    </row>
    <row r="9018" spans="1:12" x14ac:dyDescent="0.45">
      <c r="A9018" s="10" t="s">
        <v>79</v>
      </c>
      <c r="B9018" s="20">
        <v>0.97199999999999998</v>
      </c>
      <c r="C9018" s="19">
        <v>60289</v>
      </c>
      <c r="D9018" s="19">
        <v>10636.68355</v>
      </c>
      <c r="E9018" s="23">
        <v>1.307311828</v>
      </c>
      <c r="F9018" s="23">
        <v>0.477010394</v>
      </c>
      <c r="G9018" s="17">
        <v>0</v>
      </c>
      <c r="H9018" s="17">
        <v>1</v>
      </c>
      <c r="I9018" s="17">
        <v>0.94057173699999996</v>
      </c>
      <c r="J9018" s="17">
        <v>5.9200000000000003E-2</v>
      </c>
      <c r="K9018" s="17">
        <v>1.8900000000000001E-4</v>
      </c>
      <c r="L9018" s="21"/>
    </row>
    <row r="9019" spans="1:12" x14ac:dyDescent="0.45">
      <c r="A9019" s="10" t="s">
        <v>79</v>
      </c>
      <c r="B9019" s="20">
        <v>0.97299999999999998</v>
      </c>
      <c r="C9019" s="19">
        <v>60351</v>
      </c>
      <c r="D9019" s="19">
        <v>10719.16727</v>
      </c>
      <c r="E9019" s="23">
        <v>1.3477794270000001</v>
      </c>
      <c r="F9019" s="23">
        <v>0.48101922000000003</v>
      </c>
      <c r="G9019" s="17">
        <v>0</v>
      </c>
      <c r="H9019" s="17">
        <v>1</v>
      </c>
      <c r="I9019" s="17">
        <v>0.94078703699999999</v>
      </c>
      <c r="J9019" s="17">
        <v>5.8999999999999997E-2</v>
      </c>
      <c r="K9019" s="17">
        <v>1.8799999999999999E-4</v>
      </c>
      <c r="L9019" s="21"/>
    </row>
    <row r="9020" spans="1:12" x14ac:dyDescent="0.45">
      <c r="A9020" s="10" t="s">
        <v>79</v>
      </c>
      <c r="B9020" s="20">
        <v>0.97399999999999998</v>
      </c>
      <c r="C9020" s="19">
        <v>60411</v>
      </c>
      <c r="D9020" s="19">
        <v>10801.17805</v>
      </c>
      <c r="E9020" s="23">
        <v>1.386092842</v>
      </c>
      <c r="F9020" s="23">
        <v>0.48538822799999998</v>
      </c>
      <c r="G9020" s="17">
        <v>0</v>
      </c>
      <c r="H9020" s="17">
        <v>1</v>
      </c>
      <c r="I9020" s="17">
        <v>0.94105135699999998</v>
      </c>
      <c r="J9020" s="17">
        <v>5.8799999999999998E-2</v>
      </c>
      <c r="K9020" s="17">
        <v>1.8699999999999999E-4</v>
      </c>
      <c r="L9020" s="21"/>
    </row>
    <row r="9021" spans="1:12" x14ac:dyDescent="0.45">
      <c r="A9021" s="10" t="s">
        <v>79</v>
      </c>
      <c r="B9021" s="20">
        <v>0.97499999999999998</v>
      </c>
      <c r="C9021" s="19">
        <v>60475</v>
      </c>
      <c r="D9021" s="19">
        <v>10891.65562</v>
      </c>
      <c r="E9021" s="23">
        <v>1.430660965</v>
      </c>
      <c r="F9021" s="23">
        <v>0.48969754799999998</v>
      </c>
      <c r="G9021" s="17">
        <v>0</v>
      </c>
      <c r="H9021" s="17">
        <v>1</v>
      </c>
      <c r="I9021" s="17">
        <v>0.94130251600000003</v>
      </c>
      <c r="J9021" s="17">
        <v>5.8500000000000003E-2</v>
      </c>
      <c r="K9021" s="17">
        <v>1.8699999999999999E-4</v>
      </c>
      <c r="L9021" s="21"/>
    </row>
    <row r="9022" spans="1:12" x14ac:dyDescent="0.45">
      <c r="A9022" s="10" t="s">
        <v>79</v>
      </c>
      <c r="B9022" s="20">
        <v>0.97599999999999998</v>
      </c>
      <c r="C9022" s="19">
        <v>60535</v>
      </c>
      <c r="D9022" s="19">
        <v>10978.80451</v>
      </c>
      <c r="E9022" s="23">
        <v>1.468480306</v>
      </c>
      <c r="F9022" s="23">
        <v>0.49434053700000002</v>
      </c>
      <c r="G9022" s="17">
        <v>0</v>
      </c>
      <c r="H9022" s="17">
        <v>1</v>
      </c>
      <c r="I9022" s="17">
        <v>0.94151833100000004</v>
      </c>
      <c r="J9022" s="17">
        <v>5.8299999999999998E-2</v>
      </c>
      <c r="K9022" s="17">
        <v>1.9900000000000001E-4</v>
      </c>
      <c r="L9022" s="21"/>
    </row>
    <row r="9023" spans="1:12" x14ac:dyDescent="0.45">
      <c r="A9023" s="10" t="s">
        <v>79</v>
      </c>
      <c r="B9023" s="20">
        <v>0.97699999999999998</v>
      </c>
      <c r="C9023" s="19">
        <v>60598</v>
      </c>
      <c r="D9023" s="19">
        <v>11072.60311</v>
      </c>
      <c r="E9023" s="23">
        <v>1.505757155</v>
      </c>
      <c r="F9023" s="23">
        <v>0.498688095</v>
      </c>
      <c r="G9023" s="17">
        <v>0</v>
      </c>
      <c r="H9023" s="17">
        <v>1</v>
      </c>
      <c r="I9023" s="17">
        <v>0.94178112800000002</v>
      </c>
      <c r="J9023" s="17">
        <v>5.8000000000000003E-2</v>
      </c>
      <c r="K9023" s="17">
        <v>1.9799999999999999E-4</v>
      </c>
    </row>
    <row r="9024" spans="1:12" x14ac:dyDescent="0.45">
      <c r="A9024" s="10" t="s">
        <v>79</v>
      </c>
      <c r="B9024" s="20">
        <v>0.97799999999999998</v>
      </c>
      <c r="C9024" s="19">
        <v>60661</v>
      </c>
      <c r="D9024" s="19">
        <v>11169.51712</v>
      </c>
      <c r="E9024" s="23">
        <v>1.567815084</v>
      </c>
      <c r="F9024" s="23">
        <v>0.50391004100000003</v>
      </c>
      <c r="G9024" s="17">
        <v>0</v>
      </c>
      <c r="H9024" s="17">
        <v>1</v>
      </c>
      <c r="I9024" s="17">
        <v>0.94193607700000004</v>
      </c>
      <c r="J9024" s="17">
        <v>5.79E-2</v>
      </c>
      <c r="K9024" s="17">
        <v>1.9799999999999999E-4</v>
      </c>
    </row>
    <row r="9025" spans="1:11" x14ac:dyDescent="0.45">
      <c r="A9025" s="10" t="s">
        <v>79</v>
      </c>
      <c r="B9025" s="20">
        <v>0.97899999999999998</v>
      </c>
      <c r="C9025" s="19">
        <v>60721</v>
      </c>
      <c r="D9025" s="19">
        <v>11264.85931</v>
      </c>
      <c r="E9025" s="23">
        <v>1.6134943070000001</v>
      </c>
      <c r="F9025" s="23">
        <v>0.50884459400000004</v>
      </c>
      <c r="G9025" s="17">
        <v>0</v>
      </c>
      <c r="H9025" s="17">
        <v>1</v>
      </c>
      <c r="I9025" s="17">
        <v>0.94223432100000004</v>
      </c>
      <c r="J9025" s="17">
        <v>5.7599999999999998E-2</v>
      </c>
      <c r="K9025" s="17">
        <v>1.9699999999999999E-4</v>
      </c>
    </row>
    <row r="9026" spans="1:11" x14ac:dyDescent="0.45">
      <c r="A9026" s="10" t="s">
        <v>79</v>
      </c>
      <c r="B9026" s="20">
        <v>0.98</v>
      </c>
      <c r="C9026" s="19">
        <v>60785</v>
      </c>
      <c r="D9026" s="19">
        <v>11369.631240000001</v>
      </c>
      <c r="E9026" s="23">
        <v>1.657850117</v>
      </c>
      <c r="F9026" s="23">
        <v>0.51414302499999998</v>
      </c>
      <c r="G9026" s="17">
        <v>0</v>
      </c>
      <c r="H9026" s="17">
        <v>1</v>
      </c>
      <c r="I9026" s="17">
        <v>0.94245025199999999</v>
      </c>
      <c r="J9026" s="17">
        <v>5.74E-2</v>
      </c>
      <c r="K9026" s="17">
        <v>1.9599999999999999E-4</v>
      </c>
    </row>
    <row r="9027" spans="1:11" x14ac:dyDescent="0.45">
      <c r="A9027" s="10" t="s">
        <v>79</v>
      </c>
      <c r="B9027" s="20">
        <v>0.98099999999999998</v>
      </c>
      <c r="C9027" s="19">
        <v>60846</v>
      </c>
      <c r="D9027" s="19">
        <v>11472.95131</v>
      </c>
      <c r="E9027" s="23">
        <v>1.7345189059999999</v>
      </c>
      <c r="F9027" s="23">
        <v>0.51958386300000003</v>
      </c>
      <c r="G9027" s="17">
        <v>0</v>
      </c>
      <c r="H9027" s="17">
        <v>1</v>
      </c>
      <c r="I9027" s="17">
        <v>0.94261625299999996</v>
      </c>
      <c r="J9027" s="17">
        <v>5.7200000000000001E-2</v>
      </c>
      <c r="K9027" s="17">
        <v>1.95E-4</v>
      </c>
    </row>
    <row r="9028" spans="1:11" x14ac:dyDescent="0.45">
      <c r="A9028" s="10" t="s">
        <v>79</v>
      </c>
      <c r="B9028" s="20">
        <v>0.98199999999999998</v>
      </c>
      <c r="C9028" s="19">
        <v>60909</v>
      </c>
      <c r="D9028" s="19">
        <v>11584.191290000001</v>
      </c>
      <c r="E9028" s="23">
        <v>1.7944037509999999</v>
      </c>
      <c r="F9028" s="23">
        <v>0.52524214899999999</v>
      </c>
      <c r="G9028" s="17">
        <v>0</v>
      </c>
      <c r="H9028" s="17">
        <v>1</v>
      </c>
      <c r="I9028" s="17">
        <v>0.94293272299999997</v>
      </c>
      <c r="J9028" s="17">
        <v>5.6899999999999999E-2</v>
      </c>
      <c r="K9028" s="17">
        <v>1.94E-4</v>
      </c>
    </row>
    <row r="9029" spans="1:11" x14ac:dyDescent="0.45">
      <c r="A9029" s="10" t="s">
        <v>79</v>
      </c>
      <c r="B9029" s="20">
        <v>0.98299999999999998</v>
      </c>
      <c r="C9029" s="19">
        <v>60971</v>
      </c>
      <c r="D9029" s="19">
        <v>11697.351909999999</v>
      </c>
      <c r="E9029" s="23">
        <v>1.854075199</v>
      </c>
      <c r="F9029" s="23">
        <v>0.53091601200000005</v>
      </c>
      <c r="G9029" s="17">
        <v>0</v>
      </c>
      <c r="H9029" s="17">
        <v>1</v>
      </c>
      <c r="I9029" s="17">
        <v>0.94319493600000004</v>
      </c>
      <c r="J9029" s="17">
        <v>5.6599999999999998E-2</v>
      </c>
      <c r="K9029" s="17">
        <v>1.93E-4</v>
      </c>
    </row>
    <row r="9030" spans="1:11" x14ac:dyDescent="0.45">
      <c r="A9030" s="10" t="s">
        <v>79</v>
      </c>
      <c r="B9030" s="20">
        <v>0.98399999999999999</v>
      </c>
      <c r="C9030" s="19">
        <v>61033</v>
      </c>
      <c r="D9030" s="19">
        <v>11814.83597</v>
      </c>
      <c r="E9030" s="23">
        <v>1.9340693099999999</v>
      </c>
      <c r="F9030" s="23">
        <v>0.53747114399999996</v>
      </c>
      <c r="G9030" s="17">
        <v>0</v>
      </c>
      <c r="H9030" s="17">
        <v>1</v>
      </c>
      <c r="I9030" s="17">
        <v>0.94343411600000004</v>
      </c>
      <c r="J9030" s="17">
        <v>5.6399999999999999E-2</v>
      </c>
      <c r="K9030" s="17">
        <v>1.92E-4</v>
      </c>
    </row>
    <row r="9031" spans="1:11" x14ac:dyDescent="0.45">
      <c r="A9031" s="10" t="s">
        <v>79</v>
      </c>
      <c r="B9031" s="20">
        <v>0.98499999999999999</v>
      </c>
      <c r="C9031" s="19">
        <v>61095</v>
      </c>
      <c r="D9031" s="19">
        <v>11937.22957</v>
      </c>
      <c r="E9031" s="23">
        <v>2.0195209080000001</v>
      </c>
      <c r="F9031" s="23">
        <v>0.54366919499999999</v>
      </c>
      <c r="G9031" s="17">
        <v>0</v>
      </c>
      <c r="H9031" s="17">
        <v>1</v>
      </c>
      <c r="I9031" s="17">
        <v>0.94367880599999998</v>
      </c>
      <c r="J9031" s="17">
        <v>5.6099999999999997E-2</v>
      </c>
      <c r="K9031" s="17">
        <v>1.9100000000000001E-4</v>
      </c>
    </row>
    <row r="9032" spans="1:11" x14ac:dyDescent="0.45">
      <c r="A9032" s="10" t="s">
        <v>79</v>
      </c>
      <c r="B9032" s="20">
        <v>0.98599999999999999</v>
      </c>
      <c r="C9032" s="19">
        <v>61156</v>
      </c>
      <c r="D9032" s="19">
        <v>12063.567129999999</v>
      </c>
      <c r="E9032" s="23">
        <v>2.124568923</v>
      </c>
      <c r="F9032" s="23">
        <v>0.55065394899999998</v>
      </c>
      <c r="G9032" s="17">
        <v>0</v>
      </c>
      <c r="H9032" s="17">
        <v>1</v>
      </c>
      <c r="I9032" s="17">
        <v>0.94392539799999997</v>
      </c>
      <c r="J9032" s="17">
        <v>5.5899999999999998E-2</v>
      </c>
      <c r="K9032" s="17">
        <v>1.9000000000000001E-4</v>
      </c>
    </row>
    <row r="9033" spans="1:11" x14ac:dyDescent="0.45">
      <c r="A9033" s="10" t="s">
        <v>79</v>
      </c>
      <c r="B9033" s="20">
        <v>0.98699999999999999</v>
      </c>
      <c r="C9033" s="19">
        <v>61219</v>
      </c>
      <c r="D9033" s="19">
        <v>12200.54969</v>
      </c>
      <c r="E9033" s="23">
        <v>2.2172703020000002</v>
      </c>
      <c r="F9033" s="23">
        <v>0.557511007</v>
      </c>
      <c r="G9033" s="17">
        <v>0</v>
      </c>
      <c r="H9033" s="17">
        <v>1</v>
      </c>
      <c r="I9033" s="17">
        <v>0.94411335399999996</v>
      </c>
      <c r="J9033" s="17">
        <v>5.57E-2</v>
      </c>
      <c r="K9033" s="17">
        <v>1.9000000000000001E-4</v>
      </c>
    </row>
    <row r="9034" spans="1:11" x14ac:dyDescent="0.45">
      <c r="A9034" s="10" t="s">
        <v>79</v>
      </c>
      <c r="B9034" s="20">
        <v>0.98799999999999999</v>
      </c>
      <c r="C9034" s="19">
        <v>61281</v>
      </c>
      <c r="D9034" s="19">
        <v>12340.67488</v>
      </c>
      <c r="E9034" s="23">
        <v>2.3095306729999998</v>
      </c>
      <c r="F9034" s="23">
        <v>0.56505338400000005</v>
      </c>
      <c r="G9034" s="17">
        <v>0</v>
      </c>
      <c r="H9034" s="17">
        <v>1</v>
      </c>
      <c r="I9034" s="17">
        <v>0.94435620200000003</v>
      </c>
      <c r="J9034" s="17">
        <v>5.5500000000000001E-2</v>
      </c>
      <c r="K9034" s="17">
        <v>1.8900000000000001E-4</v>
      </c>
    </row>
    <row r="9035" spans="1:11" x14ac:dyDescent="0.45">
      <c r="A9035" s="10" t="s">
        <v>79</v>
      </c>
      <c r="B9035" s="20">
        <v>0.98899999999999999</v>
      </c>
      <c r="C9035" s="19">
        <v>61343</v>
      </c>
      <c r="D9035" s="19">
        <v>12488.808059999999</v>
      </c>
      <c r="E9035" s="23">
        <v>2.4585798479999998</v>
      </c>
      <c r="F9035" s="23">
        <v>0.57305468699999995</v>
      </c>
      <c r="G9035" s="17">
        <v>0</v>
      </c>
      <c r="H9035" s="17">
        <v>1</v>
      </c>
      <c r="I9035" s="17">
        <v>0.94466426000000003</v>
      </c>
      <c r="J9035" s="17">
        <v>5.5100000000000003E-2</v>
      </c>
      <c r="K9035" s="17">
        <v>1.8799999999999999E-4</v>
      </c>
    </row>
    <row r="9036" spans="1:11" x14ac:dyDescent="0.45">
      <c r="A9036" s="10" t="s">
        <v>79</v>
      </c>
      <c r="B9036" s="20">
        <v>0.99</v>
      </c>
      <c r="C9036" s="19">
        <v>61405</v>
      </c>
      <c r="D9036" s="19">
        <v>12645.37941</v>
      </c>
      <c r="E9036" s="23">
        <v>2.6013987740000002</v>
      </c>
      <c r="F9036" s="23">
        <v>0.58143531699999995</v>
      </c>
      <c r="G9036" s="17">
        <v>0</v>
      </c>
      <c r="H9036" s="17">
        <v>1</v>
      </c>
      <c r="I9036" s="17">
        <v>0.94485488100000004</v>
      </c>
      <c r="J9036" s="17">
        <v>5.5E-2</v>
      </c>
      <c r="K9036" s="17">
        <v>1.8699999999999999E-4</v>
      </c>
    </row>
    <row r="9037" spans="1:11" x14ac:dyDescent="0.45">
      <c r="A9037" s="10" t="s">
        <v>79</v>
      </c>
      <c r="B9037" s="20">
        <v>0.99099999999999999</v>
      </c>
      <c r="C9037" s="19">
        <v>61467</v>
      </c>
      <c r="D9037" s="19">
        <v>12811.37491</v>
      </c>
      <c r="E9037" s="23">
        <v>2.7648402299999999</v>
      </c>
      <c r="F9037" s="23">
        <v>0.59012136900000001</v>
      </c>
      <c r="G9037" s="17">
        <v>0</v>
      </c>
      <c r="H9037" s="17">
        <v>1</v>
      </c>
      <c r="I9037" s="17">
        <v>0.94501513699999995</v>
      </c>
      <c r="J9037" s="17">
        <v>5.4800000000000001E-2</v>
      </c>
      <c r="K9037" s="17">
        <v>1.8599999999999999E-4</v>
      </c>
    </row>
    <row r="9038" spans="1:11" x14ac:dyDescent="0.45">
      <c r="A9038" s="10" t="s">
        <v>79</v>
      </c>
      <c r="B9038" s="20">
        <v>0.99199999999999999</v>
      </c>
      <c r="C9038" s="19">
        <v>61529</v>
      </c>
      <c r="D9038" s="19">
        <v>12988.6086</v>
      </c>
      <c r="E9038" s="23">
        <v>2.9287520470000001</v>
      </c>
      <c r="F9038" s="23">
        <v>0.59962323399999995</v>
      </c>
      <c r="G9038" s="17">
        <v>0</v>
      </c>
      <c r="H9038" s="17">
        <v>1</v>
      </c>
      <c r="I9038" s="17">
        <v>0.94529377299999995</v>
      </c>
      <c r="J9038" s="17">
        <v>5.45E-2</v>
      </c>
      <c r="K9038" s="17">
        <v>1.85E-4</v>
      </c>
    </row>
    <row r="9039" spans="1:11" x14ac:dyDescent="0.45">
      <c r="A9039" s="10" t="s">
        <v>79</v>
      </c>
      <c r="B9039" s="20">
        <v>0.99299999999999999</v>
      </c>
      <c r="C9039" s="19">
        <v>61591</v>
      </c>
      <c r="D9039" s="19">
        <v>13178.491180000001</v>
      </c>
      <c r="E9039" s="23">
        <v>3.1852632079999998</v>
      </c>
      <c r="F9039" s="23">
        <v>0.60997829299999995</v>
      </c>
      <c r="G9039" s="17">
        <v>0</v>
      </c>
      <c r="H9039" s="17">
        <v>1</v>
      </c>
      <c r="I9039" s="17">
        <v>0.94549742599999997</v>
      </c>
      <c r="J9039" s="17">
        <v>5.4300000000000001E-2</v>
      </c>
      <c r="K9039" s="17">
        <v>1.84E-4</v>
      </c>
    </row>
    <row r="9040" spans="1:11" x14ac:dyDescent="0.45">
      <c r="A9040" s="10" t="s">
        <v>79</v>
      </c>
      <c r="B9040" s="20">
        <v>0.99399999999999999</v>
      </c>
      <c r="C9040" s="19">
        <v>61653</v>
      </c>
      <c r="D9040" s="19">
        <v>13384.408229999999</v>
      </c>
      <c r="E9040" s="23">
        <v>3.483600386</v>
      </c>
      <c r="F9040" s="23">
        <v>0.61982316699999995</v>
      </c>
      <c r="G9040" s="17">
        <v>0</v>
      </c>
      <c r="H9040" s="17">
        <v>1</v>
      </c>
      <c r="I9040" s="17">
        <v>0.94567277900000002</v>
      </c>
      <c r="J9040" s="17">
        <v>5.4100000000000002E-2</v>
      </c>
      <c r="K9040" s="17">
        <v>1.84E-4</v>
      </c>
    </row>
    <row r="9041" spans="1:11" x14ac:dyDescent="0.45">
      <c r="A9041" s="10" t="s">
        <v>79</v>
      </c>
      <c r="B9041" s="20">
        <v>0.995</v>
      </c>
      <c r="C9041" s="19">
        <v>61715</v>
      </c>
      <c r="D9041" s="19">
        <v>13608.73014</v>
      </c>
      <c r="E9041" s="23">
        <v>3.7949649829999998</v>
      </c>
      <c r="F9041" s="23">
        <v>0.63277953200000003</v>
      </c>
      <c r="G9041" s="17">
        <v>0</v>
      </c>
      <c r="H9041" s="17">
        <v>1</v>
      </c>
      <c r="I9041" s="17">
        <v>0.94591652800000003</v>
      </c>
      <c r="J9041" s="17">
        <v>5.3900000000000003E-2</v>
      </c>
      <c r="K9041" s="17">
        <v>1.83E-4</v>
      </c>
    </row>
    <row r="9042" spans="1:11" x14ac:dyDescent="0.45">
      <c r="A9042" s="10" t="s">
        <v>79</v>
      </c>
      <c r="B9042" s="20">
        <v>0.996</v>
      </c>
      <c r="C9042" s="19">
        <v>61777</v>
      </c>
      <c r="D9042" s="19">
        <v>13861.198909999999</v>
      </c>
      <c r="E9042" s="23">
        <v>4.3305247739999997</v>
      </c>
      <c r="F9042" s="23">
        <v>0.64556205099999997</v>
      </c>
      <c r="G9042" s="17">
        <v>0</v>
      </c>
      <c r="H9042" s="17">
        <v>1</v>
      </c>
      <c r="I9042" s="17">
        <v>0.94614926200000005</v>
      </c>
      <c r="J9042" s="17">
        <v>5.3699999999999998E-2</v>
      </c>
      <c r="K9042" s="17">
        <v>1.8200000000000001E-4</v>
      </c>
    </row>
    <row r="9043" spans="1:11" x14ac:dyDescent="0.45">
      <c r="A9043" s="10" t="s">
        <v>79</v>
      </c>
      <c r="B9043" s="20">
        <v>0.997</v>
      </c>
      <c r="C9043" s="19">
        <v>61839</v>
      </c>
      <c r="D9043" s="19">
        <v>14157.52038</v>
      </c>
      <c r="E9043" s="23">
        <v>5.2441911880000003</v>
      </c>
      <c r="F9043" s="23">
        <v>0.661078112</v>
      </c>
      <c r="G9043" s="17">
        <v>0</v>
      </c>
      <c r="H9043" s="17">
        <v>1</v>
      </c>
      <c r="I9043" s="17">
        <v>0.94637068099999999</v>
      </c>
      <c r="J9043" s="17">
        <v>5.3400000000000003E-2</v>
      </c>
      <c r="K9043" s="17">
        <v>1.8100000000000001E-4</v>
      </c>
    </row>
    <row r="9044" spans="1:11" x14ac:dyDescent="0.45">
      <c r="A9044" s="10" t="s">
        <v>79</v>
      </c>
      <c r="B9044" s="20">
        <v>0.998</v>
      </c>
      <c r="C9044" s="19">
        <v>61901</v>
      </c>
      <c r="D9044" s="19">
        <v>14525.711219999999</v>
      </c>
      <c r="E9044" s="23">
        <v>6.8885955450000003</v>
      </c>
      <c r="F9044" s="23">
        <v>0.67887908699999999</v>
      </c>
      <c r="G9044" s="17">
        <v>0</v>
      </c>
      <c r="H9044" s="17">
        <v>1</v>
      </c>
      <c r="I9044" s="17">
        <v>0.94649638999999997</v>
      </c>
      <c r="J9044" s="17">
        <v>5.33E-2</v>
      </c>
      <c r="K9044" s="17">
        <v>1.8000000000000001E-4</v>
      </c>
    </row>
    <row r="9045" spans="1:11" x14ac:dyDescent="0.45">
      <c r="A9045" s="10" t="s">
        <v>79</v>
      </c>
      <c r="B9045" s="20">
        <v>0.999</v>
      </c>
      <c r="C9045" s="19">
        <v>61962</v>
      </c>
      <c r="D9045" s="19">
        <v>15091.059429999999</v>
      </c>
      <c r="E9045" s="23">
        <v>17.30985518</v>
      </c>
      <c r="F9045" s="23">
        <v>0.70099555800000002</v>
      </c>
      <c r="G9045" s="17">
        <v>0</v>
      </c>
      <c r="H9045" s="17">
        <v>1</v>
      </c>
      <c r="I9045" s="17">
        <v>0.94664528800000003</v>
      </c>
      <c r="J9045" s="17">
        <v>5.3199999999999997E-2</v>
      </c>
      <c r="K9045" s="17">
        <v>1.8000000000000001E-4</v>
      </c>
    </row>
    <row r="9046" spans="1:11" x14ac:dyDescent="0.45">
      <c r="A9046" s="10" t="s">
        <v>79</v>
      </c>
      <c r="B9046" s="20">
        <v>1</v>
      </c>
      <c r="C9046" s="19">
        <v>61963</v>
      </c>
      <c r="D9046" s="19">
        <v>15109.48078</v>
      </c>
      <c r="E9046" s="23">
        <v>18.42135008</v>
      </c>
      <c r="F9046" s="23">
        <v>0.73747868299999997</v>
      </c>
      <c r="G9046" s="17">
        <v>0</v>
      </c>
      <c r="H9046" s="17">
        <v>1</v>
      </c>
      <c r="I9046" s="17">
        <v>0.94664729400000003</v>
      </c>
      <c r="J9046" s="17">
        <v>5.3199999999999997E-2</v>
      </c>
      <c r="K9046" s="17">
        <v>1.8000000000000001E-4</v>
      </c>
    </row>
    <row r="9047" spans="1:11" x14ac:dyDescent="0.45">
      <c r="A9047" s="10" t="s">
        <v>81</v>
      </c>
      <c r="B9047" s="20">
        <v>0</v>
      </c>
      <c r="C9047" s="19">
        <v>48</v>
      </c>
      <c r="D9047" s="19">
        <v>1.4300000000000001E-6</v>
      </c>
      <c r="E9047" s="23">
        <v>4.8300000000000002E-8</v>
      </c>
      <c r="F9047" s="23">
        <v>3.77E-8</v>
      </c>
      <c r="G9047" s="17">
        <v>0</v>
      </c>
      <c r="H9047" s="17">
        <v>1</v>
      </c>
      <c r="I9047" s="17">
        <v>0.61196947000000002</v>
      </c>
      <c r="J9047" s="17">
        <v>0.38803052999999998</v>
      </c>
      <c r="K9047" s="17">
        <v>0</v>
      </c>
    </row>
    <row r="9048" spans="1:11" x14ac:dyDescent="0.45">
      <c r="A9048" s="10" t="s">
        <v>81</v>
      </c>
      <c r="B9048" s="20">
        <v>0.01</v>
      </c>
      <c r="C9048" s="19">
        <v>155</v>
      </c>
      <c r="D9048" s="19">
        <v>9.4199999999999996E-6</v>
      </c>
      <c r="E9048" s="23">
        <v>1.2200000000000001E-7</v>
      </c>
      <c r="F9048" s="23">
        <v>8.8599999999999999E-8</v>
      </c>
      <c r="G9048" s="17">
        <v>0</v>
      </c>
      <c r="H9048" s="17">
        <v>1</v>
      </c>
      <c r="I9048" s="17">
        <v>0.54665050000000004</v>
      </c>
      <c r="J9048" s="17">
        <v>0.45334950000000002</v>
      </c>
      <c r="K9048" s="17">
        <v>0</v>
      </c>
    </row>
    <row r="9049" spans="1:11" x14ac:dyDescent="0.45">
      <c r="A9049" s="10" t="s">
        <v>81</v>
      </c>
      <c r="B9049" s="20">
        <v>0.02</v>
      </c>
      <c r="C9049" s="19">
        <v>259</v>
      </c>
      <c r="D9049" s="19">
        <v>3.3800000000000002E-5</v>
      </c>
      <c r="E9049" s="23">
        <v>3.7500000000000001E-7</v>
      </c>
      <c r="F9049" s="23">
        <v>2.5100000000000001E-7</v>
      </c>
      <c r="G9049" s="17">
        <v>0</v>
      </c>
      <c r="H9049" s="17">
        <v>1</v>
      </c>
      <c r="I9049" s="17">
        <v>0.78950426600000001</v>
      </c>
      <c r="J9049" s="17">
        <v>0.21049573399999999</v>
      </c>
      <c r="K9049" s="17">
        <v>0</v>
      </c>
    </row>
    <row r="9050" spans="1:11" x14ac:dyDescent="0.45">
      <c r="A9050" s="10" t="s">
        <v>81</v>
      </c>
      <c r="B9050" s="20">
        <v>0.03</v>
      </c>
      <c r="C9050" s="19">
        <v>358</v>
      </c>
      <c r="D9050" s="19">
        <v>0.102403773</v>
      </c>
      <c r="E9050" s="23">
        <v>2.2699999999999999E-3</v>
      </c>
      <c r="F9050" s="23">
        <v>1E-3</v>
      </c>
      <c r="G9050" s="17">
        <v>0</v>
      </c>
      <c r="H9050" s="17">
        <v>1</v>
      </c>
      <c r="I9050" s="17">
        <v>0.17957780600000001</v>
      </c>
      <c r="J9050" s="17">
        <v>0.82042219400000005</v>
      </c>
      <c r="K9050" s="17">
        <v>0</v>
      </c>
    </row>
    <row r="9051" spans="1:11" x14ac:dyDescent="0.45">
      <c r="A9051" s="10" t="s">
        <v>81</v>
      </c>
      <c r="B9051" s="20">
        <v>0.04</v>
      </c>
      <c r="C9051" s="19">
        <v>463</v>
      </c>
      <c r="D9051" s="19">
        <v>0.47333091100000002</v>
      </c>
      <c r="E9051" s="23">
        <v>3.9899999999999996E-3</v>
      </c>
      <c r="F9051" s="23">
        <v>2.7000000000000001E-3</v>
      </c>
      <c r="G9051" s="17">
        <v>0</v>
      </c>
      <c r="H9051" s="17">
        <v>1</v>
      </c>
      <c r="I9051" s="17">
        <v>4.3099999999999999E-2</v>
      </c>
      <c r="J9051" s="17">
        <v>0.72822512500000003</v>
      </c>
      <c r="K9051" s="17">
        <v>0.22867859099999999</v>
      </c>
    </row>
    <row r="9052" spans="1:11" x14ac:dyDescent="0.45">
      <c r="A9052" s="10" t="s">
        <v>81</v>
      </c>
      <c r="B9052" s="20">
        <v>0.05</v>
      </c>
      <c r="C9052" s="19">
        <v>558</v>
      </c>
      <c r="D9052" s="19">
        <v>0.92754014900000004</v>
      </c>
      <c r="E9052" s="23">
        <v>6.3E-3</v>
      </c>
      <c r="F9052" s="23">
        <v>4.1799999999999997E-3</v>
      </c>
      <c r="G9052" s="17">
        <v>0</v>
      </c>
      <c r="H9052" s="17">
        <v>1</v>
      </c>
      <c r="I9052" s="17">
        <v>4.6899999999999997E-2</v>
      </c>
      <c r="J9052" s="17">
        <v>0.78954765800000004</v>
      </c>
      <c r="K9052" s="17">
        <v>0.16357587300000001</v>
      </c>
    </row>
    <row r="9053" spans="1:11" x14ac:dyDescent="0.45">
      <c r="A9053" s="10" t="s">
        <v>81</v>
      </c>
      <c r="B9053" s="20">
        <v>0.06</v>
      </c>
      <c r="C9053" s="19">
        <v>649</v>
      </c>
      <c r="D9053" s="19">
        <v>1.5956497940000001</v>
      </c>
      <c r="E9053" s="23">
        <v>8.2799999999999992E-3</v>
      </c>
      <c r="F9053" s="23">
        <v>5.9899999999999997E-3</v>
      </c>
      <c r="G9053" s="17">
        <v>0</v>
      </c>
      <c r="H9053" s="17">
        <v>1</v>
      </c>
      <c r="I9053" s="17">
        <v>5.74E-2</v>
      </c>
      <c r="J9053" s="17">
        <v>0.79859960699999999</v>
      </c>
      <c r="K9053" s="17">
        <v>0.14398506599999999</v>
      </c>
    </row>
    <row r="9054" spans="1:11" x14ac:dyDescent="0.45">
      <c r="A9054" s="10" t="s">
        <v>81</v>
      </c>
      <c r="B9054" s="20">
        <v>7.0000000000000007E-2</v>
      </c>
      <c r="C9054" s="19">
        <v>762</v>
      </c>
      <c r="D9054" s="19">
        <v>2.6001999740000001</v>
      </c>
      <c r="E9054" s="23">
        <v>9.75E-3</v>
      </c>
      <c r="F9054" s="23">
        <v>8.0599999999999995E-3</v>
      </c>
      <c r="G9054" s="17">
        <v>0</v>
      </c>
      <c r="H9054" s="17">
        <v>1</v>
      </c>
      <c r="I9054" s="17">
        <v>3.9100000000000003E-2</v>
      </c>
      <c r="J9054" s="17">
        <v>0.87170644600000002</v>
      </c>
      <c r="K9054" s="17">
        <v>8.9200000000000002E-2</v>
      </c>
    </row>
    <row r="9055" spans="1:11" x14ac:dyDescent="0.45">
      <c r="A9055" s="10" t="s">
        <v>81</v>
      </c>
      <c r="B9055" s="20">
        <v>0.08</v>
      </c>
      <c r="C9055" s="19">
        <v>881</v>
      </c>
      <c r="D9055" s="19">
        <v>3.827721994</v>
      </c>
      <c r="E9055" s="23">
        <v>1.0699999999999999E-2</v>
      </c>
      <c r="F9055" s="23">
        <v>9.5499999999999995E-3</v>
      </c>
      <c r="G9055" s="17">
        <v>0</v>
      </c>
      <c r="H9055" s="17">
        <v>1</v>
      </c>
      <c r="I9055" s="17">
        <v>5.1499999999999997E-2</v>
      </c>
      <c r="J9055" s="17">
        <v>0.88736841499999997</v>
      </c>
      <c r="K9055" s="17">
        <v>6.1100000000000002E-2</v>
      </c>
    </row>
    <row r="9056" spans="1:11" x14ac:dyDescent="0.45">
      <c r="A9056" s="10" t="s">
        <v>81</v>
      </c>
      <c r="B9056" s="20">
        <v>0.09</v>
      </c>
      <c r="C9056" s="19">
        <v>978</v>
      </c>
      <c r="D9056" s="19">
        <v>4.9222165850000001</v>
      </c>
      <c r="E9056" s="23">
        <v>1.17E-2</v>
      </c>
      <c r="F9056" s="23">
        <v>1.03E-2</v>
      </c>
      <c r="G9056" s="17">
        <v>0</v>
      </c>
      <c r="H9056" s="17">
        <v>1</v>
      </c>
      <c r="I9056" s="17">
        <v>8.1100000000000005E-2</v>
      </c>
      <c r="J9056" s="17">
        <v>0.87041024199999995</v>
      </c>
      <c r="K9056" s="17">
        <v>4.8500000000000001E-2</v>
      </c>
    </row>
    <row r="9057" spans="1:11" x14ac:dyDescent="0.45">
      <c r="A9057" s="10" t="s">
        <v>81</v>
      </c>
      <c r="B9057" s="20">
        <v>0.1</v>
      </c>
      <c r="C9057" s="19">
        <v>1085</v>
      </c>
      <c r="D9057" s="19">
        <v>6.1865873550000003</v>
      </c>
      <c r="E9057" s="23">
        <v>1.23E-2</v>
      </c>
      <c r="F9057" s="23">
        <v>1.12E-2</v>
      </c>
      <c r="G9057" s="17">
        <v>0</v>
      </c>
      <c r="H9057" s="17">
        <v>1</v>
      </c>
      <c r="I9057" s="17">
        <v>8.8099999999999998E-2</v>
      </c>
      <c r="J9057" s="17">
        <v>0.87368727499999999</v>
      </c>
      <c r="K9057" s="17">
        <v>3.8199999999999998E-2</v>
      </c>
    </row>
    <row r="9058" spans="1:11" x14ac:dyDescent="0.45">
      <c r="A9058" s="10" t="s">
        <v>81</v>
      </c>
      <c r="B9058" s="20">
        <v>0.11</v>
      </c>
      <c r="C9058" s="19">
        <v>1177</v>
      </c>
      <c r="D9058" s="19">
        <v>7.35743963</v>
      </c>
      <c r="E9058" s="23">
        <v>1.29E-2</v>
      </c>
      <c r="F9058" s="23">
        <v>1.18E-2</v>
      </c>
      <c r="G9058" s="17">
        <v>0</v>
      </c>
      <c r="H9058" s="17">
        <v>1</v>
      </c>
      <c r="I9058" s="17">
        <v>8.72E-2</v>
      </c>
      <c r="J9058" s="17">
        <v>0.88015937200000005</v>
      </c>
      <c r="K9058" s="17">
        <v>3.27E-2</v>
      </c>
    </row>
    <row r="9059" spans="1:11" x14ac:dyDescent="0.45">
      <c r="A9059" s="10" t="s">
        <v>81</v>
      </c>
      <c r="B9059" s="20">
        <v>0.12</v>
      </c>
      <c r="C9059" s="19">
        <v>1294</v>
      </c>
      <c r="D9059" s="19">
        <v>8.9075627900000001</v>
      </c>
      <c r="E9059" s="23">
        <v>1.4E-2</v>
      </c>
      <c r="F9059" s="23">
        <v>1.24E-2</v>
      </c>
      <c r="G9059" s="17">
        <v>0</v>
      </c>
      <c r="H9059" s="17">
        <v>1</v>
      </c>
      <c r="I9059" s="17">
        <v>0.14042597100000001</v>
      </c>
      <c r="J9059" s="17">
        <v>0.83193435199999999</v>
      </c>
      <c r="K9059" s="17">
        <v>2.76E-2</v>
      </c>
    </row>
    <row r="9060" spans="1:11" x14ac:dyDescent="0.45">
      <c r="A9060" s="10" t="s">
        <v>81</v>
      </c>
      <c r="B9060" s="20">
        <v>0.13</v>
      </c>
      <c r="C9060" s="19">
        <v>1397</v>
      </c>
      <c r="D9060" s="19">
        <v>10.47260131</v>
      </c>
      <c r="E9060" s="23">
        <v>1.6799999999999999E-2</v>
      </c>
      <c r="F9060" s="23">
        <v>1.32E-2</v>
      </c>
      <c r="G9060" s="17">
        <v>0</v>
      </c>
      <c r="H9060" s="17">
        <v>1</v>
      </c>
      <c r="I9060" s="17">
        <v>0.144422049</v>
      </c>
      <c r="J9060" s="17">
        <v>0.83220251199999995</v>
      </c>
      <c r="K9060" s="17">
        <v>2.3400000000000001E-2</v>
      </c>
    </row>
    <row r="9061" spans="1:11" x14ac:dyDescent="0.45">
      <c r="A9061" s="10" t="s">
        <v>81</v>
      </c>
      <c r="B9061" s="20">
        <v>0.14000000000000001</v>
      </c>
      <c r="C9061" s="19">
        <v>1511</v>
      </c>
      <c r="D9061" s="19">
        <v>12.46702526</v>
      </c>
      <c r="E9061" s="23">
        <v>1.8100000000000002E-2</v>
      </c>
      <c r="F9061" s="23">
        <v>1.47E-2</v>
      </c>
      <c r="G9061" s="17">
        <v>0</v>
      </c>
      <c r="H9061" s="17">
        <v>1</v>
      </c>
      <c r="I9061" s="17">
        <v>0.15402624600000001</v>
      </c>
      <c r="J9061" s="17">
        <v>0.82631073600000005</v>
      </c>
      <c r="K9061" s="17">
        <v>1.9699999999999999E-2</v>
      </c>
    </row>
    <row r="9062" spans="1:11" x14ac:dyDescent="0.45">
      <c r="A9062" s="10" t="s">
        <v>81</v>
      </c>
      <c r="B9062" s="20">
        <v>0.15</v>
      </c>
      <c r="C9062" s="19">
        <v>1601</v>
      </c>
      <c r="D9062" s="19">
        <v>14.1878394</v>
      </c>
      <c r="E9062" s="23">
        <v>2.0400000000000001E-2</v>
      </c>
      <c r="F9062" s="23">
        <v>1.6199999999999999E-2</v>
      </c>
      <c r="G9062" s="17">
        <v>0</v>
      </c>
      <c r="H9062" s="17">
        <v>1</v>
      </c>
      <c r="I9062" s="17">
        <v>0.21401643400000001</v>
      </c>
      <c r="J9062" s="17">
        <v>0.756065608</v>
      </c>
      <c r="K9062" s="17">
        <v>2.9899999999999999E-2</v>
      </c>
    </row>
    <row r="9063" spans="1:11" x14ac:dyDescent="0.45">
      <c r="A9063" s="10" t="s">
        <v>81</v>
      </c>
      <c r="B9063" s="20">
        <v>0.16</v>
      </c>
      <c r="C9063" s="19">
        <v>1643</v>
      </c>
      <c r="D9063" s="19">
        <v>15.054780259999999</v>
      </c>
      <c r="E9063" s="23">
        <v>2.0799999999999999E-2</v>
      </c>
      <c r="F9063" s="23">
        <v>1.6799999999999999E-2</v>
      </c>
      <c r="G9063" s="17">
        <v>0</v>
      </c>
      <c r="H9063" s="17">
        <v>1</v>
      </c>
      <c r="I9063" s="17">
        <v>0.23784965499999999</v>
      </c>
      <c r="J9063" s="17">
        <v>0.73214290500000001</v>
      </c>
      <c r="K9063" s="17">
        <v>0.03</v>
      </c>
    </row>
    <row r="9064" spans="1:11" x14ac:dyDescent="0.45">
      <c r="A9064" s="10" t="s">
        <v>81</v>
      </c>
      <c r="B9064" s="20">
        <v>0.17</v>
      </c>
      <c r="C9064" s="19">
        <v>1795</v>
      </c>
      <c r="D9064" s="19">
        <v>18.28635967</v>
      </c>
      <c r="E9064" s="23">
        <v>2.2100000000000002E-2</v>
      </c>
      <c r="F9064" s="23">
        <v>1.9099999999999999E-2</v>
      </c>
      <c r="G9064" s="17">
        <v>0</v>
      </c>
      <c r="H9064" s="17">
        <v>1</v>
      </c>
      <c r="I9064" s="17">
        <v>0.27042684700000003</v>
      </c>
      <c r="J9064" s="17">
        <v>0.70085785199999995</v>
      </c>
      <c r="K9064" s="17">
        <v>2.87E-2</v>
      </c>
    </row>
    <row r="9065" spans="1:11" x14ac:dyDescent="0.45">
      <c r="A9065" s="10" t="s">
        <v>81</v>
      </c>
      <c r="B9065" s="20">
        <v>0.18</v>
      </c>
      <c r="C9065" s="19">
        <v>1918</v>
      </c>
      <c r="D9065" s="19">
        <v>21.022124779999999</v>
      </c>
      <c r="E9065" s="23">
        <v>2.3E-2</v>
      </c>
      <c r="F9065" s="23">
        <v>2.0299999999999999E-2</v>
      </c>
      <c r="G9065" s="17">
        <v>0</v>
      </c>
      <c r="H9065" s="17">
        <v>1</v>
      </c>
      <c r="I9065" s="17">
        <v>0.241464823</v>
      </c>
      <c r="J9065" s="17">
        <v>0.73401468599999997</v>
      </c>
      <c r="K9065" s="17">
        <v>2.4500000000000001E-2</v>
      </c>
    </row>
    <row r="9066" spans="1:11" x14ac:dyDescent="0.45">
      <c r="A9066" s="10" t="s">
        <v>81</v>
      </c>
      <c r="B9066" s="20">
        <v>0.19</v>
      </c>
      <c r="C9066" s="19">
        <v>2015</v>
      </c>
      <c r="D9066" s="19">
        <v>23.451591579999999</v>
      </c>
      <c r="E9066" s="23">
        <v>2.6800000000000001E-2</v>
      </c>
      <c r="F9066" s="23">
        <v>2.1600000000000001E-2</v>
      </c>
      <c r="G9066" s="17">
        <v>0</v>
      </c>
      <c r="H9066" s="17">
        <v>1</v>
      </c>
      <c r="I9066" s="17">
        <v>0.27323500499999998</v>
      </c>
      <c r="J9066" s="17">
        <v>0.70479832499999995</v>
      </c>
      <c r="K9066" s="17">
        <v>2.1999999999999999E-2</v>
      </c>
    </row>
    <row r="9067" spans="1:11" x14ac:dyDescent="0.45">
      <c r="A9067" s="10" t="s">
        <v>81</v>
      </c>
      <c r="B9067" s="20">
        <v>0.2</v>
      </c>
      <c r="C9067" s="19">
        <v>2115</v>
      </c>
      <c r="D9067" s="19">
        <v>26.251665729999999</v>
      </c>
      <c r="E9067" s="23">
        <v>2.8899999999999999E-2</v>
      </c>
      <c r="F9067" s="23">
        <v>2.3199999999999998E-2</v>
      </c>
      <c r="G9067" s="17">
        <v>0</v>
      </c>
      <c r="H9067" s="17">
        <v>1</v>
      </c>
      <c r="I9067" s="17">
        <v>0.30170060399999998</v>
      </c>
      <c r="J9067" s="17">
        <v>0.67848783199999996</v>
      </c>
      <c r="K9067" s="17">
        <v>1.9800000000000002E-2</v>
      </c>
    </row>
    <row r="9068" spans="1:11" x14ac:dyDescent="0.45">
      <c r="A9068" s="10" t="s">
        <v>81</v>
      </c>
      <c r="B9068" s="20">
        <v>0.21</v>
      </c>
      <c r="C9068" s="19">
        <v>2226</v>
      </c>
      <c r="D9068" s="19">
        <v>29.615085530000002</v>
      </c>
      <c r="E9068" s="23">
        <v>3.1E-2</v>
      </c>
      <c r="F9068" s="23">
        <v>2.4799999999999999E-2</v>
      </c>
      <c r="G9068" s="17">
        <v>0</v>
      </c>
      <c r="H9068" s="17">
        <v>1</v>
      </c>
      <c r="I9068" s="17">
        <v>0.28953529900000002</v>
      </c>
      <c r="J9068" s="17">
        <v>0.69255128200000005</v>
      </c>
      <c r="K9068" s="17">
        <v>1.7899999999999999E-2</v>
      </c>
    </row>
    <row r="9069" spans="1:11" x14ac:dyDescent="0.45">
      <c r="A9069" s="10" t="s">
        <v>81</v>
      </c>
      <c r="B9069" s="20">
        <v>0.22</v>
      </c>
      <c r="C9069" s="19">
        <v>2331</v>
      </c>
      <c r="D9069" s="19">
        <v>32.917851460000001</v>
      </c>
      <c r="E9069" s="23">
        <v>3.2300000000000002E-2</v>
      </c>
      <c r="F9069" s="23">
        <v>2.6499999999999999E-2</v>
      </c>
      <c r="G9069" s="17">
        <v>0</v>
      </c>
      <c r="H9069" s="17">
        <v>1</v>
      </c>
      <c r="I9069" s="17">
        <v>0.28679243700000001</v>
      </c>
      <c r="J9069" s="17">
        <v>0.69709247799999996</v>
      </c>
      <c r="K9069" s="17">
        <v>1.61E-2</v>
      </c>
    </row>
    <row r="9070" spans="1:11" x14ac:dyDescent="0.45">
      <c r="A9070" s="10" t="s">
        <v>81</v>
      </c>
      <c r="B9070" s="20">
        <v>0.23</v>
      </c>
      <c r="C9070" s="19">
        <v>2440</v>
      </c>
      <c r="D9070" s="19">
        <v>36.526637800000003</v>
      </c>
      <c r="E9070" s="23">
        <v>3.44E-2</v>
      </c>
      <c r="F9070" s="23">
        <v>2.8199999999999999E-2</v>
      </c>
      <c r="G9070" s="17">
        <v>0</v>
      </c>
      <c r="H9070" s="17">
        <v>1</v>
      </c>
      <c r="I9070" s="17">
        <v>0.290592185</v>
      </c>
      <c r="J9070" s="17">
        <v>0.69256089799999998</v>
      </c>
      <c r="K9070" s="17">
        <v>1.6799999999999999E-2</v>
      </c>
    </row>
    <row r="9071" spans="1:11" x14ac:dyDescent="0.45">
      <c r="A9071" s="10" t="s">
        <v>81</v>
      </c>
      <c r="B9071" s="20">
        <v>0.24</v>
      </c>
      <c r="C9071" s="19">
        <v>2531</v>
      </c>
      <c r="D9071" s="19">
        <v>39.754015039999999</v>
      </c>
      <c r="E9071" s="23">
        <v>3.6700000000000003E-2</v>
      </c>
      <c r="F9071" s="23">
        <v>3.0200000000000001E-2</v>
      </c>
      <c r="G9071" s="17">
        <v>0</v>
      </c>
      <c r="H9071" s="17">
        <v>1</v>
      </c>
      <c r="I9071" s="17">
        <v>0.32113600799999997</v>
      </c>
      <c r="J9071" s="17">
        <v>0.66328891499999998</v>
      </c>
      <c r="K9071" s="17">
        <v>1.5599999999999999E-2</v>
      </c>
    </row>
    <row r="9072" spans="1:11" x14ac:dyDescent="0.45">
      <c r="A9072" s="10" t="s">
        <v>81</v>
      </c>
      <c r="B9072" s="20">
        <v>0.25</v>
      </c>
      <c r="C9072" s="19">
        <v>2641</v>
      </c>
      <c r="D9072" s="19">
        <v>44.006150890000001</v>
      </c>
      <c r="E9072" s="23">
        <v>4.07E-2</v>
      </c>
      <c r="F9072" s="23">
        <v>3.2199999999999999E-2</v>
      </c>
      <c r="G9072" s="17">
        <v>0</v>
      </c>
      <c r="H9072" s="17">
        <v>1</v>
      </c>
      <c r="I9072" s="17">
        <v>0.33691780799999999</v>
      </c>
      <c r="J9072" s="17">
        <v>0.64895610500000001</v>
      </c>
      <c r="K9072" s="17">
        <v>1.41E-2</v>
      </c>
    </row>
    <row r="9073" spans="1:11" x14ac:dyDescent="0.45">
      <c r="A9073" s="10" t="s">
        <v>81</v>
      </c>
      <c r="B9073" s="20">
        <v>0.26</v>
      </c>
      <c r="C9073" s="19">
        <v>2747</v>
      </c>
      <c r="D9073" s="19">
        <v>48.589577339999998</v>
      </c>
      <c r="E9073" s="23">
        <v>4.4400000000000002E-2</v>
      </c>
      <c r="F9073" s="23">
        <v>3.4500000000000003E-2</v>
      </c>
      <c r="G9073" s="17">
        <v>0</v>
      </c>
      <c r="H9073" s="17">
        <v>1</v>
      </c>
      <c r="I9073" s="17">
        <v>0.36002039499999999</v>
      </c>
      <c r="J9073" s="17">
        <v>0.62686574799999994</v>
      </c>
      <c r="K9073" s="17">
        <v>1.3100000000000001E-2</v>
      </c>
    </row>
    <row r="9074" spans="1:11" x14ac:dyDescent="0.45">
      <c r="A9074" s="10" t="s">
        <v>81</v>
      </c>
      <c r="B9074" s="20">
        <v>0.27</v>
      </c>
      <c r="C9074" s="19">
        <v>2838</v>
      </c>
      <c r="D9074" s="19">
        <v>52.734326609999997</v>
      </c>
      <c r="E9074" s="23">
        <v>4.6600000000000003E-2</v>
      </c>
      <c r="F9074" s="23">
        <v>3.6499999999999998E-2</v>
      </c>
      <c r="G9074" s="17">
        <v>0</v>
      </c>
      <c r="H9074" s="17">
        <v>1</v>
      </c>
      <c r="I9074" s="17">
        <v>0.36413680799999998</v>
      </c>
      <c r="J9074" s="17">
        <v>0.62357953399999999</v>
      </c>
      <c r="K9074" s="17">
        <v>1.23E-2</v>
      </c>
    </row>
    <row r="9075" spans="1:11" x14ac:dyDescent="0.45">
      <c r="A9075" s="10" t="s">
        <v>81</v>
      </c>
      <c r="B9075" s="20">
        <v>0.28000000000000003</v>
      </c>
      <c r="C9075" s="19">
        <v>2961</v>
      </c>
      <c r="D9075" s="19">
        <v>58.687763670000002</v>
      </c>
      <c r="E9075" s="23">
        <v>5.0200000000000002E-2</v>
      </c>
      <c r="F9075" s="23">
        <v>3.9300000000000002E-2</v>
      </c>
      <c r="G9075" s="17">
        <v>0</v>
      </c>
      <c r="H9075" s="17">
        <v>1</v>
      </c>
      <c r="I9075" s="17">
        <v>0.37722426799999997</v>
      </c>
      <c r="J9075" s="17">
        <v>0.61171116800000003</v>
      </c>
      <c r="K9075" s="17">
        <v>1.11E-2</v>
      </c>
    </row>
    <row r="9076" spans="1:11" x14ac:dyDescent="0.45">
      <c r="A9076" s="10" t="s">
        <v>81</v>
      </c>
      <c r="B9076" s="20">
        <v>0.28999999999999998</v>
      </c>
      <c r="C9076" s="19">
        <v>3059</v>
      </c>
      <c r="D9076" s="19">
        <v>63.784872620000002</v>
      </c>
      <c r="E9076" s="23">
        <v>5.45E-2</v>
      </c>
      <c r="F9076" s="23">
        <v>4.1000000000000002E-2</v>
      </c>
      <c r="G9076" s="17">
        <v>0</v>
      </c>
      <c r="H9076" s="17">
        <v>1</v>
      </c>
      <c r="I9076" s="17">
        <v>0.40234721699999998</v>
      </c>
      <c r="J9076" s="17">
        <v>0.58739677899999998</v>
      </c>
      <c r="K9076" s="17">
        <v>1.03E-2</v>
      </c>
    </row>
    <row r="9077" spans="1:11" x14ac:dyDescent="0.45">
      <c r="A9077" s="10" t="s">
        <v>81</v>
      </c>
      <c r="B9077" s="20">
        <v>0.3</v>
      </c>
      <c r="C9077" s="19">
        <v>3152</v>
      </c>
      <c r="D9077" s="19">
        <v>68.95834979</v>
      </c>
      <c r="E9077" s="23">
        <v>5.67E-2</v>
      </c>
      <c r="F9077" s="23">
        <v>4.4299999999999999E-2</v>
      </c>
      <c r="G9077" s="17">
        <v>0</v>
      </c>
      <c r="H9077" s="17">
        <v>1</v>
      </c>
      <c r="I9077" s="17">
        <v>0.43830328099999999</v>
      </c>
      <c r="J9077" s="17">
        <v>0.55216445700000005</v>
      </c>
      <c r="K9077" s="17">
        <v>9.5300000000000003E-3</v>
      </c>
    </row>
    <row r="9078" spans="1:11" x14ac:dyDescent="0.45">
      <c r="A9078" s="10" t="s">
        <v>81</v>
      </c>
      <c r="B9078" s="20">
        <v>0.31</v>
      </c>
      <c r="C9078" s="19">
        <v>3255</v>
      </c>
      <c r="D9078" s="19">
        <v>74.895491039999996</v>
      </c>
      <c r="E9078" s="23">
        <v>5.8700000000000002E-2</v>
      </c>
      <c r="F9078" s="23">
        <v>4.6699999999999998E-2</v>
      </c>
      <c r="G9078" s="17">
        <v>0</v>
      </c>
      <c r="H9078" s="17">
        <v>1</v>
      </c>
      <c r="I9078" s="17">
        <v>0.45373609599999998</v>
      </c>
      <c r="J9078" s="17">
        <v>0.53749331099999997</v>
      </c>
      <c r="K9078" s="17">
        <v>8.77E-3</v>
      </c>
    </row>
    <row r="9079" spans="1:11" x14ac:dyDescent="0.45">
      <c r="A9079" s="10" t="s">
        <v>81</v>
      </c>
      <c r="B9079" s="20">
        <v>0.32</v>
      </c>
      <c r="C9079" s="19">
        <v>3366</v>
      </c>
      <c r="D9079" s="19">
        <v>81.649132929999993</v>
      </c>
      <c r="E9079" s="23">
        <v>6.2700000000000006E-2</v>
      </c>
      <c r="F9079" s="23">
        <v>4.9799999999999997E-2</v>
      </c>
      <c r="G9079" s="17">
        <v>0</v>
      </c>
      <c r="H9079" s="17">
        <v>1</v>
      </c>
      <c r="I9079" s="17">
        <v>0.48874418800000002</v>
      </c>
      <c r="J9079" s="17">
        <v>0.50325632099999995</v>
      </c>
      <c r="K9079" s="17">
        <v>8.0000000000000002E-3</v>
      </c>
    </row>
    <row r="9080" spans="1:11" x14ac:dyDescent="0.45">
      <c r="A9080" s="10" t="s">
        <v>81</v>
      </c>
      <c r="B9080" s="20">
        <v>0.33</v>
      </c>
      <c r="C9080" s="19">
        <v>3459</v>
      </c>
      <c r="D9080" s="19">
        <v>87.618238750000003</v>
      </c>
      <c r="E9080" s="23">
        <v>6.6000000000000003E-2</v>
      </c>
      <c r="F9080" s="23">
        <v>5.2299999999999999E-2</v>
      </c>
      <c r="G9080" s="17">
        <v>0</v>
      </c>
      <c r="H9080" s="17">
        <v>1</v>
      </c>
      <c r="I9080" s="17">
        <v>0.50714892199999995</v>
      </c>
      <c r="J9080" s="17">
        <v>0.48532881700000002</v>
      </c>
      <c r="K9080" s="17">
        <v>7.5199999999999998E-3</v>
      </c>
    </row>
    <row r="9081" spans="1:11" x14ac:dyDescent="0.45">
      <c r="A9081" s="10" t="s">
        <v>81</v>
      </c>
      <c r="B9081" s="20">
        <v>0.34</v>
      </c>
      <c r="C9081" s="19">
        <v>3573</v>
      </c>
      <c r="D9081" s="19">
        <v>95.286091130000003</v>
      </c>
      <c r="E9081" s="23">
        <v>6.9099999999999995E-2</v>
      </c>
      <c r="F9081" s="23">
        <v>5.5399999999999998E-2</v>
      </c>
      <c r="G9081" s="17">
        <v>0</v>
      </c>
      <c r="H9081" s="17">
        <v>1</v>
      </c>
      <c r="I9081" s="17">
        <v>0.53657815200000003</v>
      </c>
      <c r="J9081" s="17">
        <v>0.45659267100000001</v>
      </c>
      <c r="K9081" s="17">
        <v>6.8300000000000001E-3</v>
      </c>
    </row>
    <row r="9082" spans="1:11" x14ac:dyDescent="0.45">
      <c r="A9082" s="10" t="s">
        <v>81</v>
      </c>
      <c r="B9082" s="20">
        <v>0.35</v>
      </c>
      <c r="C9082" s="19">
        <v>3673</v>
      </c>
      <c r="D9082" s="19">
        <v>102.36180469999999</v>
      </c>
      <c r="E9082" s="23">
        <v>7.17E-2</v>
      </c>
      <c r="F9082" s="23">
        <v>5.8099999999999999E-2</v>
      </c>
      <c r="G9082" s="17">
        <v>0</v>
      </c>
      <c r="H9082" s="17">
        <v>1</v>
      </c>
      <c r="I9082" s="17">
        <v>0.55840831800000001</v>
      </c>
      <c r="J9082" s="17">
        <v>0.43513326699999999</v>
      </c>
      <c r="K9082" s="17">
        <v>6.4599999999999996E-3</v>
      </c>
    </row>
    <row r="9083" spans="1:11" x14ac:dyDescent="0.45">
      <c r="A9083" s="10" t="s">
        <v>81</v>
      </c>
      <c r="B9083" s="20">
        <v>0.36</v>
      </c>
      <c r="C9083" s="19">
        <v>3783</v>
      </c>
      <c r="D9083" s="19">
        <v>110.3392573</v>
      </c>
      <c r="E9083" s="23">
        <v>7.3400000000000007E-2</v>
      </c>
      <c r="F9083" s="23">
        <v>6.0600000000000001E-2</v>
      </c>
      <c r="G9083" s="17">
        <v>0</v>
      </c>
      <c r="H9083" s="17">
        <v>1</v>
      </c>
      <c r="I9083" s="17">
        <v>0.58090825199999996</v>
      </c>
      <c r="J9083" s="17">
        <v>0.413098301</v>
      </c>
      <c r="K9083" s="17">
        <v>5.9899999999999997E-3</v>
      </c>
    </row>
    <row r="9084" spans="1:11" x14ac:dyDescent="0.45">
      <c r="A9084" s="10" t="s">
        <v>81</v>
      </c>
      <c r="B9084" s="20">
        <v>0.37</v>
      </c>
      <c r="C9084" s="19">
        <v>3885</v>
      </c>
      <c r="D9084" s="19">
        <v>118.14993</v>
      </c>
      <c r="E9084" s="23">
        <v>7.9299999999999995E-2</v>
      </c>
      <c r="F9084" s="23">
        <v>6.3399999999999998E-2</v>
      </c>
      <c r="G9084" s="17">
        <v>0</v>
      </c>
      <c r="H9084" s="17">
        <v>1</v>
      </c>
      <c r="I9084" s="17">
        <v>0.59277000599999996</v>
      </c>
      <c r="J9084" s="17">
        <v>0.40157488499999999</v>
      </c>
      <c r="K9084" s="17">
        <v>5.6600000000000001E-3</v>
      </c>
    </row>
    <row r="9085" spans="1:11" x14ac:dyDescent="0.45">
      <c r="A9085" s="10" t="s">
        <v>81</v>
      </c>
      <c r="B9085" s="20">
        <v>0.38</v>
      </c>
      <c r="C9085" s="19">
        <v>3981</v>
      </c>
      <c r="D9085" s="19">
        <v>126.12758700000001</v>
      </c>
      <c r="E9085" s="23">
        <v>8.6699999999999999E-2</v>
      </c>
      <c r="F9085" s="23">
        <v>6.6000000000000003E-2</v>
      </c>
      <c r="G9085" s="17">
        <v>0</v>
      </c>
      <c r="H9085" s="17">
        <v>1</v>
      </c>
      <c r="I9085" s="17">
        <v>0.60535174000000003</v>
      </c>
      <c r="J9085" s="17">
        <v>0.38927306499999997</v>
      </c>
      <c r="K9085" s="17">
        <v>5.3800000000000002E-3</v>
      </c>
    </row>
    <row r="9086" spans="1:11" x14ac:dyDescent="0.45">
      <c r="A9086" s="10" t="s">
        <v>81</v>
      </c>
      <c r="B9086" s="20">
        <v>0.39</v>
      </c>
      <c r="C9086" s="19">
        <v>4080</v>
      </c>
      <c r="D9086" s="19">
        <v>134.96193299999999</v>
      </c>
      <c r="E9086" s="23">
        <v>9.3899999999999997E-2</v>
      </c>
      <c r="F9086" s="23">
        <v>6.93E-2</v>
      </c>
      <c r="G9086" s="17">
        <v>0</v>
      </c>
      <c r="H9086" s="17">
        <v>1</v>
      </c>
      <c r="I9086" s="17">
        <v>0.62758234899999998</v>
      </c>
      <c r="J9086" s="17">
        <v>0.367385242</v>
      </c>
      <c r="K9086" s="17">
        <v>5.0299999999999997E-3</v>
      </c>
    </row>
    <row r="9087" spans="1:11" x14ac:dyDescent="0.45">
      <c r="A9087" s="10" t="s">
        <v>81</v>
      </c>
      <c r="B9087" s="20">
        <v>0.4</v>
      </c>
      <c r="C9087" s="19">
        <v>4193</v>
      </c>
      <c r="D9087" s="19">
        <v>145.6610828</v>
      </c>
      <c r="E9087" s="23">
        <v>9.6299999999999997E-2</v>
      </c>
      <c r="F9087" s="23">
        <v>7.3099999999999998E-2</v>
      </c>
      <c r="G9087" s="17">
        <v>0</v>
      </c>
      <c r="H9087" s="17">
        <v>1</v>
      </c>
      <c r="I9087" s="17">
        <v>0.64461123499999995</v>
      </c>
      <c r="J9087" s="17">
        <v>0.35069299300000001</v>
      </c>
      <c r="K9087" s="17">
        <v>4.7000000000000002E-3</v>
      </c>
    </row>
    <row r="9088" spans="1:11" x14ac:dyDescent="0.45">
      <c r="A9088" s="10" t="s">
        <v>81</v>
      </c>
      <c r="B9088" s="20">
        <v>0.41</v>
      </c>
      <c r="C9088" s="19">
        <v>4302</v>
      </c>
      <c r="D9088" s="19">
        <v>156.49445069999999</v>
      </c>
      <c r="E9088" s="23">
        <v>0.101778596</v>
      </c>
      <c r="F9088" s="23">
        <v>7.6700000000000004E-2</v>
      </c>
      <c r="G9088" s="17">
        <v>0</v>
      </c>
      <c r="H9088" s="17">
        <v>1</v>
      </c>
      <c r="I9088" s="17">
        <v>0.66684648999999996</v>
      </c>
      <c r="J9088" s="17">
        <v>0.32876372100000001</v>
      </c>
      <c r="K9088" s="17">
        <v>4.3899999999999998E-3</v>
      </c>
    </row>
    <row r="9089" spans="1:11" x14ac:dyDescent="0.45">
      <c r="A9089" s="10" t="s">
        <v>81</v>
      </c>
      <c r="B9089" s="20">
        <v>0.42</v>
      </c>
      <c r="C9089" s="19">
        <v>4403</v>
      </c>
      <c r="D9089" s="19">
        <v>167.10996950000001</v>
      </c>
      <c r="E9089" s="23">
        <v>0.108724995</v>
      </c>
      <c r="F9089" s="23">
        <v>8.09E-2</v>
      </c>
      <c r="G9089" s="17">
        <v>0</v>
      </c>
      <c r="H9089" s="17">
        <v>1</v>
      </c>
      <c r="I9089" s="17">
        <v>0.67874257500000001</v>
      </c>
      <c r="J9089" s="17">
        <v>0.31711018899999999</v>
      </c>
      <c r="K9089" s="17">
        <v>4.15E-3</v>
      </c>
    </row>
    <row r="9090" spans="1:11" x14ac:dyDescent="0.45">
      <c r="A9090" s="10" t="s">
        <v>81</v>
      </c>
      <c r="B9090" s="20">
        <v>0.43</v>
      </c>
      <c r="C9090" s="19">
        <v>4509</v>
      </c>
      <c r="D9090" s="19">
        <v>179.131711</v>
      </c>
      <c r="E9090" s="23">
        <v>0.119719377</v>
      </c>
      <c r="F9090" s="23">
        <v>8.4900000000000003E-2</v>
      </c>
      <c r="G9090" s="17">
        <v>0</v>
      </c>
      <c r="H9090" s="17">
        <v>1</v>
      </c>
      <c r="I9090" s="17">
        <v>0.69549030000000001</v>
      </c>
      <c r="J9090" s="17">
        <v>0.30061996400000002</v>
      </c>
      <c r="K9090" s="17">
        <v>3.8899999999999998E-3</v>
      </c>
    </row>
    <row r="9091" spans="1:11" x14ac:dyDescent="0.45">
      <c r="A9091" s="10" t="s">
        <v>81</v>
      </c>
      <c r="B9091" s="20">
        <v>0.44</v>
      </c>
      <c r="C9091" s="19">
        <v>4610</v>
      </c>
      <c r="D9091" s="19">
        <v>191.47721820000001</v>
      </c>
      <c r="E9091" s="23">
        <v>0.124471849</v>
      </c>
      <c r="F9091" s="23">
        <v>8.9800000000000005E-2</v>
      </c>
      <c r="G9091" s="17">
        <v>0</v>
      </c>
      <c r="H9091" s="17">
        <v>1</v>
      </c>
      <c r="I9091" s="17">
        <v>0.70078850199999998</v>
      </c>
      <c r="J9091" s="17">
        <v>0.29551135899999997</v>
      </c>
      <c r="K9091" s="17">
        <v>3.7000000000000002E-3</v>
      </c>
    </row>
    <row r="9092" spans="1:11" x14ac:dyDescent="0.45">
      <c r="A9092" s="10" t="s">
        <v>81</v>
      </c>
      <c r="B9092" s="20">
        <v>0.45</v>
      </c>
      <c r="C9092" s="19">
        <v>4715</v>
      </c>
      <c r="D9092" s="19">
        <v>205.12372260000001</v>
      </c>
      <c r="E9092" s="23">
        <v>0.134449611</v>
      </c>
      <c r="F9092" s="23">
        <v>9.3799999999999994E-2</v>
      </c>
      <c r="G9092" s="17">
        <v>0</v>
      </c>
      <c r="H9092" s="17">
        <v>1</v>
      </c>
      <c r="I9092" s="17">
        <v>0.71613633099999996</v>
      </c>
      <c r="J9092" s="17">
        <v>0.28037872600000002</v>
      </c>
      <c r="K9092" s="17">
        <v>3.48E-3</v>
      </c>
    </row>
    <row r="9093" spans="1:11" x14ac:dyDescent="0.45">
      <c r="A9093" s="10" t="s">
        <v>81</v>
      </c>
      <c r="B9093" s="20">
        <v>0.46</v>
      </c>
      <c r="C9093" s="19">
        <v>4812</v>
      </c>
      <c r="D9093" s="19">
        <v>218.2997283</v>
      </c>
      <c r="E9093" s="23">
        <v>0.136971547</v>
      </c>
      <c r="F9093" s="23">
        <v>9.9900000000000003E-2</v>
      </c>
      <c r="G9093" s="17">
        <v>0</v>
      </c>
      <c r="H9093" s="17">
        <v>1</v>
      </c>
      <c r="I9093" s="17">
        <v>0.726366073</v>
      </c>
      <c r="J9093" s="17">
        <v>0.27031444500000001</v>
      </c>
      <c r="K9093" s="17">
        <v>3.32E-3</v>
      </c>
    </row>
    <row r="9094" spans="1:11" x14ac:dyDescent="0.45">
      <c r="A9094" s="10" t="s">
        <v>81</v>
      </c>
      <c r="B9094" s="20">
        <v>0.47</v>
      </c>
      <c r="C9094" s="19">
        <v>4909</v>
      </c>
      <c r="D9094" s="19">
        <v>231.7752194</v>
      </c>
      <c r="E9094" s="23">
        <v>0.14008939200000001</v>
      </c>
      <c r="F9094" s="23">
        <v>0.10444521900000001</v>
      </c>
      <c r="G9094" s="17">
        <v>0</v>
      </c>
      <c r="H9094" s="17">
        <v>1</v>
      </c>
      <c r="I9094" s="17">
        <v>0.74125499800000005</v>
      </c>
      <c r="J9094" s="17">
        <v>0.255609484</v>
      </c>
      <c r="K9094" s="17">
        <v>3.14E-3</v>
      </c>
    </row>
    <row r="9095" spans="1:11" x14ac:dyDescent="0.45">
      <c r="A9095" s="10" t="s">
        <v>81</v>
      </c>
      <c r="B9095" s="20">
        <v>0.48</v>
      </c>
      <c r="C9095" s="19">
        <v>5007</v>
      </c>
      <c r="D9095" s="19">
        <v>245.65435690000001</v>
      </c>
      <c r="E9095" s="23">
        <v>0.14449142600000001</v>
      </c>
      <c r="F9095" s="23">
        <v>0.109013288</v>
      </c>
      <c r="G9095" s="17">
        <v>0</v>
      </c>
      <c r="H9095" s="17">
        <v>1</v>
      </c>
      <c r="I9095" s="17">
        <v>0.75336920399999996</v>
      </c>
      <c r="J9095" s="17">
        <v>0.243519553</v>
      </c>
      <c r="K9095" s="17">
        <v>3.1099999999999999E-3</v>
      </c>
    </row>
    <row r="9096" spans="1:11" x14ac:dyDescent="0.45">
      <c r="A9096" s="10" t="s">
        <v>81</v>
      </c>
      <c r="B9096" s="20">
        <v>0.49</v>
      </c>
      <c r="C9096" s="19">
        <v>5131</v>
      </c>
      <c r="D9096" s="19">
        <v>263.99408390000002</v>
      </c>
      <c r="E9096" s="23">
        <v>0.15188726999999999</v>
      </c>
      <c r="F9096" s="23">
        <v>0.115345265</v>
      </c>
      <c r="G9096" s="17">
        <v>0</v>
      </c>
      <c r="H9096" s="17">
        <v>1</v>
      </c>
      <c r="I9096" s="17">
        <v>0.76406103000000003</v>
      </c>
      <c r="J9096" s="17">
        <v>0.23275921499999999</v>
      </c>
      <c r="K9096" s="17">
        <v>3.1800000000000001E-3</v>
      </c>
    </row>
    <row r="9097" spans="1:11" x14ac:dyDescent="0.45">
      <c r="A9097" s="10" t="s">
        <v>81</v>
      </c>
      <c r="B9097" s="20">
        <v>0.5</v>
      </c>
      <c r="C9097" s="19">
        <v>5205</v>
      </c>
      <c r="D9097" s="19">
        <v>275.59344620000002</v>
      </c>
      <c r="E9097" s="23">
        <v>0.158882669</v>
      </c>
      <c r="F9097" s="23">
        <v>0.118867508</v>
      </c>
      <c r="G9097" s="17">
        <v>0</v>
      </c>
      <c r="H9097" s="17">
        <v>1</v>
      </c>
      <c r="I9097" s="17">
        <v>0.77196332899999998</v>
      </c>
      <c r="J9097" s="17">
        <v>0.224989948</v>
      </c>
      <c r="K9097" s="17">
        <v>3.0500000000000002E-3</v>
      </c>
    </row>
    <row r="9098" spans="1:11" x14ac:dyDescent="0.45">
      <c r="A9098" s="10" t="s">
        <v>81</v>
      </c>
      <c r="B9098" s="20">
        <v>0.51</v>
      </c>
      <c r="C9098" s="19">
        <v>5306</v>
      </c>
      <c r="D9098" s="19">
        <v>291.91599009999999</v>
      </c>
      <c r="E9098" s="23">
        <v>0.16489459000000001</v>
      </c>
      <c r="F9098" s="23">
        <v>0.123957689</v>
      </c>
      <c r="G9098" s="17">
        <v>0</v>
      </c>
      <c r="H9098" s="17">
        <v>1</v>
      </c>
      <c r="I9098" s="17">
        <v>0.77220967100000004</v>
      </c>
      <c r="J9098" s="17">
        <v>0.224899828</v>
      </c>
      <c r="K9098" s="17">
        <v>2.8900000000000002E-3</v>
      </c>
    </row>
    <row r="9099" spans="1:11" x14ac:dyDescent="0.45">
      <c r="A9099" s="10" t="s">
        <v>81</v>
      </c>
      <c r="B9099" s="20">
        <v>0.52</v>
      </c>
      <c r="C9099" s="19">
        <v>5443</v>
      </c>
      <c r="D9099" s="19">
        <v>315.01321730000001</v>
      </c>
      <c r="E9099" s="23">
        <v>0.17481696899999999</v>
      </c>
      <c r="F9099" s="23">
        <v>0.13146622899999999</v>
      </c>
      <c r="G9099" s="17">
        <v>0</v>
      </c>
      <c r="H9099" s="17">
        <v>1</v>
      </c>
      <c r="I9099" s="17">
        <v>0.78553046999999998</v>
      </c>
      <c r="J9099" s="17">
        <v>0.21175474799999999</v>
      </c>
      <c r="K9099" s="17">
        <v>2.7100000000000002E-3</v>
      </c>
    </row>
    <row r="9100" spans="1:11" x14ac:dyDescent="0.45">
      <c r="A9100" s="10" t="s">
        <v>81</v>
      </c>
      <c r="B9100" s="20">
        <v>0.53</v>
      </c>
      <c r="C9100" s="19">
        <v>5540</v>
      </c>
      <c r="D9100" s="19">
        <v>332.07005129999999</v>
      </c>
      <c r="E9100" s="23">
        <v>0.17861054200000001</v>
      </c>
      <c r="F9100" s="23">
        <v>0.13685312999999999</v>
      </c>
      <c r="G9100" s="17">
        <v>0</v>
      </c>
      <c r="H9100" s="17">
        <v>1</v>
      </c>
      <c r="I9100" s="17">
        <v>0.79440103500000003</v>
      </c>
      <c r="J9100" s="17">
        <v>0.203016842</v>
      </c>
      <c r="K9100" s="17">
        <v>2.5799999999999998E-3</v>
      </c>
    </row>
    <row r="9101" spans="1:11" x14ac:dyDescent="0.45">
      <c r="A9101" s="10" t="s">
        <v>81</v>
      </c>
      <c r="B9101" s="20">
        <v>0.54</v>
      </c>
      <c r="C9101" s="19">
        <v>5635</v>
      </c>
      <c r="D9101" s="19">
        <v>349.54117659999997</v>
      </c>
      <c r="E9101" s="23">
        <v>0.18706352900000001</v>
      </c>
      <c r="F9101" s="23">
        <v>0.141963216</v>
      </c>
      <c r="G9101" s="17">
        <v>0</v>
      </c>
      <c r="H9101" s="17">
        <v>1</v>
      </c>
      <c r="I9101" s="17">
        <v>0.79669621099999999</v>
      </c>
      <c r="J9101" s="17">
        <v>0.200831337</v>
      </c>
      <c r="K9101" s="17">
        <v>2.47E-3</v>
      </c>
    </row>
    <row r="9102" spans="1:11" x14ac:dyDescent="0.45">
      <c r="A9102" s="10" t="s">
        <v>81</v>
      </c>
      <c r="B9102" s="20">
        <v>0.55000000000000004</v>
      </c>
      <c r="C9102" s="19">
        <v>5751</v>
      </c>
      <c r="D9102" s="19">
        <v>372.042462</v>
      </c>
      <c r="E9102" s="23">
        <v>0.200955827</v>
      </c>
      <c r="F9102" s="23">
        <v>0.14849168500000001</v>
      </c>
      <c r="G9102" s="17">
        <v>0</v>
      </c>
      <c r="H9102" s="17">
        <v>1</v>
      </c>
      <c r="I9102" s="17">
        <v>0.80678062399999995</v>
      </c>
      <c r="J9102" s="17">
        <v>0.190874506</v>
      </c>
      <c r="K9102" s="17">
        <v>2.3400000000000001E-3</v>
      </c>
    </row>
    <row r="9103" spans="1:11" x14ac:dyDescent="0.45">
      <c r="A9103" s="10" t="s">
        <v>81</v>
      </c>
      <c r="B9103" s="20">
        <v>0.56000000000000005</v>
      </c>
      <c r="C9103" s="19">
        <v>5868</v>
      </c>
      <c r="D9103" s="19">
        <v>396.34380320000002</v>
      </c>
      <c r="E9103" s="23">
        <v>0.21286482100000001</v>
      </c>
      <c r="F9103" s="23">
        <v>0.15545540799999999</v>
      </c>
      <c r="G9103" s="17">
        <v>0</v>
      </c>
      <c r="H9103" s="17">
        <v>1</v>
      </c>
      <c r="I9103" s="17">
        <v>0.81664789800000004</v>
      </c>
      <c r="J9103" s="17">
        <v>0.18114511699999999</v>
      </c>
      <c r="K9103" s="17">
        <v>2.2100000000000002E-3</v>
      </c>
    </row>
    <row r="9104" spans="1:11" x14ac:dyDescent="0.45">
      <c r="A9104" s="10" t="s">
        <v>81</v>
      </c>
      <c r="B9104" s="20">
        <v>0.56999999999999995</v>
      </c>
      <c r="C9104" s="19">
        <v>5971</v>
      </c>
      <c r="D9104" s="19">
        <v>418.61587859999997</v>
      </c>
      <c r="E9104" s="23">
        <v>0.22139608099999999</v>
      </c>
      <c r="F9104" s="23">
        <v>0.16208824599999999</v>
      </c>
      <c r="G9104" s="17">
        <v>0</v>
      </c>
      <c r="H9104" s="17">
        <v>1</v>
      </c>
      <c r="I9104" s="17">
        <v>0.82298906000000005</v>
      </c>
      <c r="J9104" s="17">
        <v>0.174904379</v>
      </c>
      <c r="K9104" s="17">
        <v>2.1099999999999999E-3</v>
      </c>
    </row>
    <row r="9105" spans="1:11" x14ac:dyDescent="0.45">
      <c r="A9105" s="10" t="s">
        <v>81</v>
      </c>
      <c r="B9105" s="20">
        <v>0.57999999999999996</v>
      </c>
      <c r="C9105" s="19">
        <v>6033</v>
      </c>
      <c r="D9105" s="19">
        <v>432.56202230000002</v>
      </c>
      <c r="E9105" s="23">
        <v>0.22807211299999999</v>
      </c>
      <c r="F9105" s="23">
        <v>0.16589257499999999</v>
      </c>
      <c r="G9105" s="17">
        <v>0</v>
      </c>
      <c r="H9105" s="17">
        <v>1</v>
      </c>
      <c r="I9105" s="17">
        <v>0.82767107600000001</v>
      </c>
      <c r="J9105" s="17">
        <v>0.17028241799999999</v>
      </c>
      <c r="K9105" s="17">
        <v>2.0500000000000002E-3</v>
      </c>
    </row>
    <row r="9106" spans="1:11" x14ac:dyDescent="0.45">
      <c r="A9106" s="10" t="s">
        <v>81</v>
      </c>
      <c r="B9106" s="20">
        <v>0.59</v>
      </c>
      <c r="C9106" s="19">
        <v>6143</v>
      </c>
      <c r="D9106" s="19">
        <v>457.67745550000001</v>
      </c>
      <c r="E9106" s="23">
        <v>0.22951997499999999</v>
      </c>
      <c r="F9106" s="23">
        <v>0.17304021999999999</v>
      </c>
      <c r="G9106" s="17">
        <v>0</v>
      </c>
      <c r="H9106" s="17">
        <v>1</v>
      </c>
      <c r="I9106" s="17">
        <v>0.83817965800000005</v>
      </c>
      <c r="J9106" s="17">
        <v>0.15982448799999999</v>
      </c>
      <c r="K9106" s="17">
        <v>2E-3</v>
      </c>
    </row>
    <row r="9107" spans="1:11" x14ac:dyDescent="0.45">
      <c r="A9107" s="10" t="s">
        <v>81</v>
      </c>
      <c r="B9107" s="20">
        <v>0.6</v>
      </c>
      <c r="C9107" s="19">
        <v>6271</v>
      </c>
      <c r="D9107" s="19">
        <v>487.42092639999998</v>
      </c>
      <c r="E9107" s="23">
        <v>0.241432639</v>
      </c>
      <c r="F9107" s="23">
        <v>0.18047065200000001</v>
      </c>
      <c r="G9107" s="17">
        <v>0</v>
      </c>
      <c r="H9107" s="17">
        <v>1</v>
      </c>
      <c r="I9107" s="17">
        <v>0.84619881399999997</v>
      </c>
      <c r="J9107" s="17">
        <v>0.15191401099999999</v>
      </c>
      <c r="K9107" s="17">
        <v>1.89E-3</v>
      </c>
    </row>
    <row r="9108" spans="1:11" x14ac:dyDescent="0.45">
      <c r="A9108" s="10" t="s">
        <v>81</v>
      </c>
      <c r="B9108" s="20">
        <v>0.61</v>
      </c>
      <c r="C9108" s="19">
        <v>6376</v>
      </c>
      <c r="D9108" s="19">
        <v>513.64647400000001</v>
      </c>
      <c r="E9108" s="23">
        <v>0.25414089699999998</v>
      </c>
      <c r="F9108" s="23">
        <v>0.185602662</v>
      </c>
      <c r="G9108" s="17">
        <v>0</v>
      </c>
      <c r="H9108" s="17">
        <v>1</v>
      </c>
      <c r="I9108" s="17">
        <v>0.85273753900000004</v>
      </c>
      <c r="J9108" s="17">
        <v>0.145462067</v>
      </c>
      <c r="K9108" s="17">
        <v>1.8E-3</v>
      </c>
    </row>
    <row r="9109" spans="1:11" x14ac:dyDescent="0.45">
      <c r="A9109" s="10" t="s">
        <v>81</v>
      </c>
      <c r="B9109" s="20">
        <v>0.62</v>
      </c>
      <c r="C9109" s="19">
        <v>6477</v>
      </c>
      <c r="D9109" s="19">
        <v>539.96793290000005</v>
      </c>
      <c r="E9109" s="23">
        <v>0.26426602900000001</v>
      </c>
      <c r="F9109" s="23">
        <v>0.19367124399999999</v>
      </c>
      <c r="G9109" s="17">
        <v>0</v>
      </c>
      <c r="H9109" s="17">
        <v>1</v>
      </c>
      <c r="I9109" s="17">
        <v>0.85718379499999997</v>
      </c>
      <c r="J9109" s="17">
        <v>0.141085295</v>
      </c>
      <c r="K9109" s="17">
        <v>1.73E-3</v>
      </c>
    </row>
    <row r="9110" spans="1:11" x14ac:dyDescent="0.45">
      <c r="A9110" s="10" t="s">
        <v>81</v>
      </c>
      <c r="B9110" s="20">
        <v>0.63</v>
      </c>
      <c r="C9110" s="19">
        <v>6581</v>
      </c>
      <c r="D9110" s="19">
        <v>568.09787070000004</v>
      </c>
      <c r="E9110" s="23">
        <v>0.27607679000000002</v>
      </c>
      <c r="F9110" s="23">
        <v>0.200570096</v>
      </c>
      <c r="G9110" s="17">
        <v>0</v>
      </c>
      <c r="H9110" s="17">
        <v>1</v>
      </c>
      <c r="I9110" s="17">
        <v>0.86010679999999995</v>
      </c>
      <c r="J9110" s="17">
        <v>0.13822390300000001</v>
      </c>
      <c r="K9110" s="17">
        <v>1.67E-3</v>
      </c>
    </row>
    <row r="9111" spans="1:11" x14ac:dyDescent="0.45">
      <c r="A9111" s="10" t="s">
        <v>81</v>
      </c>
      <c r="B9111" s="20">
        <v>0.64</v>
      </c>
      <c r="C9111" s="19">
        <v>6687</v>
      </c>
      <c r="D9111" s="19">
        <v>598.02446659999998</v>
      </c>
      <c r="E9111" s="23">
        <v>0.28785018200000001</v>
      </c>
      <c r="F9111" s="23">
        <v>0.20918219900000001</v>
      </c>
      <c r="G9111" s="17">
        <v>0</v>
      </c>
      <c r="H9111" s="17">
        <v>1</v>
      </c>
      <c r="I9111" s="17">
        <v>0.86500084499999996</v>
      </c>
      <c r="J9111" s="17">
        <v>0.13340320999999999</v>
      </c>
      <c r="K9111" s="17">
        <v>1.6000000000000001E-3</v>
      </c>
    </row>
    <row r="9112" spans="1:11" x14ac:dyDescent="0.45">
      <c r="A9112" s="10" t="s">
        <v>81</v>
      </c>
      <c r="B9112" s="20">
        <v>0.65</v>
      </c>
      <c r="C9112" s="19">
        <v>6790</v>
      </c>
      <c r="D9112" s="19">
        <v>628.19343389999995</v>
      </c>
      <c r="E9112" s="23">
        <v>0.30148556900000001</v>
      </c>
      <c r="F9112" s="23">
        <v>0.217011547</v>
      </c>
      <c r="G9112" s="17">
        <v>0</v>
      </c>
      <c r="H9112" s="17">
        <v>1</v>
      </c>
      <c r="I9112" s="17">
        <v>0.86880343900000001</v>
      </c>
      <c r="J9112" s="17">
        <v>0.129658513</v>
      </c>
      <c r="K9112" s="17">
        <v>1.5399999999999999E-3</v>
      </c>
    </row>
    <row r="9113" spans="1:11" x14ac:dyDescent="0.45">
      <c r="A9113" s="10" t="s">
        <v>81</v>
      </c>
      <c r="B9113" s="20">
        <v>0.66</v>
      </c>
      <c r="C9113" s="19">
        <v>6882</v>
      </c>
      <c r="D9113" s="19">
        <v>656.45917020000002</v>
      </c>
      <c r="E9113" s="23">
        <v>0.31629374199999999</v>
      </c>
      <c r="F9113" s="23">
        <v>0.22421440100000001</v>
      </c>
      <c r="G9113" s="17">
        <v>0</v>
      </c>
      <c r="H9113" s="17">
        <v>1</v>
      </c>
      <c r="I9113" s="17">
        <v>0.87374584300000002</v>
      </c>
      <c r="J9113" s="17">
        <v>0.124778768</v>
      </c>
      <c r="K9113" s="17">
        <v>1.48E-3</v>
      </c>
    </row>
    <row r="9114" spans="1:11" x14ac:dyDescent="0.45">
      <c r="A9114" s="10" t="s">
        <v>81</v>
      </c>
      <c r="B9114" s="20">
        <v>0.67</v>
      </c>
      <c r="C9114" s="19">
        <v>6997</v>
      </c>
      <c r="D9114" s="19">
        <v>693.7219235</v>
      </c>
      <c r="E9114" s="23">
        <v>0.33014865700000001</v>
      </c>
      <c r="F9114" s="23">
        <v>0.232845947</v>
      </c>
      <c r="G9114" s="17">
        <v>0</v>
      </c>
      <c r="H9114" s="17">
        <v>1</v>
      </c>
      <c r="I9114" s="17">
        <v>0.87984716200000002</v>
      </c>
      <c r="J9114" s="17">
        <v>0.11875377500000001</v>
      </c>
      <c r="K9114" s="17">
        <v>1.4E-3</v>
      </c>
    </row>
    <row r="9115" spans="1:11" x14ac:dyDescent="0.45">
      <c r="A9115" s="10" t="s">
        <v>81</v>
      </c>
      <c r="B9115" s="20">
        <v>0.68</v>
      </c>
      <c r="C9115" s="19">
        <v>7093</v>
      </c>
      <c r="D9115" s="19">
        <v>726.29528949999997</v>
      </c>
      <c r="E9115" s="23">
        <v>0.34961273500000001</v>
      </c>
      <c r="F9115" s="23">
        <v>0.24271848600000001</v>
      </c>
      <c r="G9115" s="17">
        <v>0</v>
      </c>
      <c r="H9115" s="17">
        <v>1</v>
      </c>
      <c r="I9115" s="17">
        <v>0.88376600900000002</v>
      </c>
      <c r="J9115" s="17">
        <v>0.114897456</v>
      </c>
      <c r="K9115" s="17">
        <v>1.34E-3</v>
      </c>
    </row>
    <row r="9116" spans="1:11" x14ac:dyDescent="0.45">
      <c r="A9116" s="10" t="s">
        <v>81</v>
      </c>
      <c r="B9116" s="20">
        <v>0.69</v>
      </c>
      <c r="C9116" s="19">
        <v>7202</v>
      </c>
      <c r="D9116" s="19">
        <v>765.00054409999996</v>
      </c>
      <c r="E9116" s="23">
        <v>0.36253308899999998</v>
      </c>
      <c r="F9116" s="23">
        <v>0.25299318799999998</v>
      </c>
      <c r="G9116" s="17">
        <v>0</v>
      </c>
      <c r="H9116" s="17">
        <v>1</v>
      </c>
      <c r="I9116" s="17">
        <v>0.88791511999999995</v>
      </c>
      <c r="J9116" s="17">
        <v>0.110798298</v>
      </c>
      <c r="K9116" s="17">
        <v>1.2899999999999999E-3</v>
      </c>
    </row>
    <row r="9117" spans="1:11" x14ac:dyDescent="0.45">
      <c r="A9117" s="10" t="s">
        <v>81</v>
      </c>
      <c r="B9117" s="20">
        <v>0.7</v>
      </c>
      <c r="C9117" s="19">
        <v>7308</v>
      </c>
      <c r="D9117" s="19">
        <v>804.10044419999997</v>
      </c>
      <c r="E9117" s="23">
        <v>0.37287057899999998</v>
      </c>
      <c r="F9117" s="23">
        <v>0.26277266999999999</v>
      </c>
      <c r="G9117" s="17">
        <v>0</v>
      </c>
      <c r="H9117" s="17">
        <v>1</v>
      </c>
      <c r="I9117" s="17">
        <v>0.89239211399999996</v>
      </c>
      <c r="J9117" s="17">
        <v>0.10637573</v>
      </c>
      <c r="K9117" s="17">
        <v>1.23E-3</v>
      </c>
    </row>
    <row r="9118" spans="1:11" x14ac:dyDescent="0.45">
      <c r="A9118" s="10" t="s">
        <v>81</v>
      </c>
      <c r="B9118" s="20">
        <v>0.71</v>
      </c>
      <c r="C9118" s="19">
        <v>7378</v>
      </c>
      <c r="D9118" s="19">
        <v>830.67390360000002</v>
      </c>
      <c r="E9118" s="23">
        <v>0.38339951100000003</v>
      </c>
      <c r="F9118" s="23">
        <v>0.27018229799999999</v>
      </c>
      <c r="G9118" s="17">
        <v>0</v>
      </c>
      <c r="H9118" s="17">
        <v>1</v>
      </c>
      <c r="I9118" s="17">
        <v>0.89454519600000004</v>
      </c>
      <c r="J9118" s="17">
        <v>0.104255506</v>
      </c>
      <c r="K9118" s="17">
        <v>1.1999999999999999E-3</v>
      </c>
    </row>
    <row r="9119" spans="1:11" x14ac:dyDescent="0.45">
      <c r="A9119" s="10" t="s">
        <v>81</v>
      </c>
      <c r="B9119" s="20">
        <v>0.72</v>
      </c>
      <c r="C9119" s="19">
        <v>7505</v>
      </c>
      <c r="D9119" s="19">
        <v>879.57214650000003</v>
      </c>
      <c r="E9119" s="23">
        <v>0.38875082599999999</v>
      </c>
      <c r="F9119" s="23">
        <v>0.281690734</v>
      </c>
      <c r="G9119" s="17">
        <v>0</v>
      </c>
      <c r="H9119" s="17">
        <v>1</v>
      </c>
      <c r="I9119" s="17">
        <v>0.89799780500000004</v>
      </c>
      <c r="J9119" s="17">
        <v>0.100842718</v>
      </c>
      <c r="K9119" s="17">
        <v>1.16E-3</v>
      </c>
    </row>
    <row r="9120" spans="1:11" x14ac:dyDescent="0.45">
      <c r="A9120" s="10" t="s">
        <v>81</v>
      </c>
      <c r="B9120" s="20">
        <v>0.73</v>
      </c>
      <c r="C9120" s="19">
        <v>7620</v>
      </c>
      <c r="D9120" s="19">
        <v>924.91414020000002</v>
      </c>
      <c r="E9120" s="23">
        <v>0.40047049600000001</v>
      </c>
      <c r="F9120" s="23">
        <v>0.29304284200000003</v>
      </c>
      <c r="G9120" s="17">
        <v>0</v>
      </c>
      <c r="H9120" s="17">
        <v>1</v>
      </c>
      <c r="I9120" s="17">
        <v>0.90110793899999997</v>
      </c>
      <c r="J9120" s="17">
        <v>9.7799999999999998E-2</v>
      </c>
      <c r="K9120" s="17">
        <v>1.1100000000000001E-3</v>
      </c>
    </row>
    <row r="9121" spans="1:11" x14ac:dyDescent="0.45">
      <c r="A9121" s="10" t="s">
        <v>81</v>
      </c>
      <c r="B9121" s="20">
        <v>0.74</v>
      </c>
      <c r="C9121" s="19">
        <v>7713</v>
      </c>
      <c r="D9121" s="19">
        <v>963.14997029999995</v>
      </c>
      <c r="E9121" s="23">
        <v>0.424336294</v>
      </c>
      <c r="F9121" s="23">
        <v>0.30175927000000002</v>
      </c>
      <c r="G9121" s="17">
        <v>0</v>
      </c>
      <c r="H9121" s="17">
        <v>1</v>
      </c>
      <c r="I9121" s="17">
        <v>0.90349105699999999</v>
      </c>
      <c r="J9121" s="17">
        <v>9.5399999999999999E-2</v>
      </c>
      <c r="K9121" s="17">
        <v>1.08E-3</v>
      </c>
    </row>
    <row r="9122" spans="1:11" x14ac:dyDescent="0.45">
      <c r="A9122" s="10" t="s">
        <v>81</v>
      </c>
      <c r="B9122" s="20">
        <v>0.75</v>
      </c>
      <c r="C9122" s="19">
        <v>7826</v>
      </c>
      <c r="D9122" s="19">
        <v>1011.901428</v>
      </c>
      <c r="E9122" s="23">
        <v>0.43795980699999998</v>
      </c>
      <c r="F9122" s="23">
        <v>0.31344803599999999</v>
      </c>
      <c r="G9122" s="17">
        <v>0</v>
      </c>
      <c r="H9122" s="17">
        <v>1</v>
      </c>
      <c r="I9122" s="17">
        <v>0.90812096799999997</v>
      </c>
      <c r="J9122" s="17">
        <v>9.0899999999999995E-2</v>
      </c>
      <c r="K9122" s="17">
        <v>1.0200000000000001E-3</v>
      </c>
    </row>
    <row r="9123" spans="1:11" x14ac:dyDescent="0.45">
      <c r="A9123" s="10" t="s">
        <v>81</v>
      </c>
      <c r="B9123" s="20">
        <v>0.76</v>
      </c>
      <c r="C9123" s="19">
        <v>7930</v>
      </c>
      <c r="D9123" s="19">
        <v>1058.454344</v>
      </c>
      <c r="E9123" s="23">
        <v>0.46023467499999998</v>
      </c>
      <c r="F9123" s="23">
        <v>0.32337386800000001</v>
      </c>
      <c r="G9123" s="17">
        <v>0</v>
      </c>
      <c r="H9123" s="17">
        <v>1</v>
      </c>
      <c r="I9123" s="17">
        <v>0.91152378499999998</v>
      </c>
      <c r="J9123" s="17">
        <v>8.7499999999999994E-2</v>
      </c>
      <c r="K9123" s="17">
        <v>9.810000000000001E-4</v>
      </c>
    </row>
    <row r="9124" spans="1:11" x14ac:dyDescent="0.45">
      <c r="A9124" s="10" t="s">
        <v>81</v>
      </c>
      <c r="B9124" s="20">
        <v>0.77</v>
      </c>
      <c r="C9124" s="19">
        <v>8033</v>
      </c>
      <c r="D9124" s="19">
        <v>1107.4695139999999</v>
      </c>
      <c r="E9124" s="23">
        <v>0.49084529900000001</v>
      </c>
      <c r="F9124" s="23">
        <v>0.33588721700000002</v>
      </c>
      <c r="G9124" s="17">
        <v>0</v>
      </c>
      <c r="H9124" s="17">
        <v>1</v>
      </c>
      <c r="I9124" s="17">
        <v>0.91534649099999998</v>
      </c>
      <c r="J9124" s="17">
        <v>8.3699999999999997E-2</v>
      </c>
      <c r="K9124" s="17">
        <v>9.7199999999999999E-4</v>
      </c>
    </row>
    <row r="9125" spans="1:11" x14ac:dyDescent="0.45">
      <c r="A9125" s="10" t="s">
        <v>81</v>
      </c>
      <c r="B9125" s="20">
        <v>0.78</v>
      </c>
      <c r="C9125" s="19">
        <v>8128</v>
      </c>
      <c r="D9125" s="19">
        <v>1155.5518810000001</v>
      </c>
      <c r="E9125" s="23">
        <v>0.51325273299999996</v>
      </c>
      <c r="F9125" s="23">
        <v>0.343808473</v>
      </c>
      <c r="G9125" s="17">
        <v>0</v>
      </c>
      <c r="H9125" s="17">
        <v>1</v>
      </c>
      <c r="I9125" s="17">
        <v>0.91807745399999996</v>
      </c>
      <c r="J9125" s="17">
        <v>8.1000000000000003E-2</v>
      </c>
      <c r="K9125" s="17">
        <v>9.3700000000000001E-4</v>
      </c>
    </row>
    <row r="9126" spans="1:11" x14ac:dyDescent="0.45">
      <c r="A9126" s="10" t="s">
        <v>81</v>
      </c>
      <c r="B9126" s="20">
        <v>0.79</v>
      </c>
      <c r="C9126" s="19">
        <v>8238</v>
      </c>
      <c r="D9126" s="19">
        <v>1213.267325</v>
      </c>
      <c r="E9126" s="23">
        <v>0.536454086</v>
      </c>
      <c r="F9126" s="23">
        <v>0.36007429200000002</v>
      </c>
      <c r="G9126" s="17">
        <v>0</v>
      </c>
      <c r="H9126" s="17">
        <v>1</v>
      </c>
      <c r="I9126" s="17">
        <v>0.92131727100000005</v>
      </c>
      <c r="J9126" s="17">
        <v>7.7799999999999994E-2</v>
      </c>
      <c r="K9126" s="17">
        <v>8.9899999999999995E-4</v>
      </c>
    </row>
    <row r="9127" spans="1:11" x14ac:dyDescent="0.45">
      <c r="A9127" s="10" t="s">
        <v>81</v>
      </c>
      <c r="B9127" s="20">
        <v>0.8</v>
      </c>
      <c r="C9127" s="19">
        <v>8299</v>
      </c>
      <c r="D9127" s="19">
        <v>1246.3559769999999</v>
      </c>
      <c r="E9127" s="23">
        <v>0.55375011399999996</v>
      </c>
      <c r="F9127" s="23">
        <v>0.37007614700000002</v>
      </c>
      <c r="G9127" s="17">
        <v>0</v>
      </c>
      <c r="H9127" s="17">
        <v>1</v>
      </c>
      <c r="I9127" s="17">
        <v>0.92280486100000003</v>
      </c>
      <c r="J9127" s="17">
        <v>7.6300000000000007E-2</v>
      </c>
      <c r="K9127" s="17">
        <v>8.8099999999999995E-4</v>
      </c>
    </row>
    <row r="9128" spans="1:11" x14ac:dyDescent="0.45">
      <c r="A9128" s="10" t="s">
        <v>81</v>
      </c>
      <c r="B9128" s="20">
        <v>0.80100000000000005</v>
      </c>
      <c r="C9128" s="19">
        <v>8315</v>
      </c>
      <c r="D9128" s="19">
        <v>1255.233968</v>
      </c>
      <c r="E9128" s="23">
        <v>0.556660983</v>
      </c>
      <c r="F9128" s="23">
        <v>0.37076520200000002</v>
      </c>
      <c r="G9128" s="17">
        <v>0</v>
      </c>
      <c r="H9128" s="17">
        <v>1</v>
      </c>
      <c r="I9128" s="17">
        <v>0.92348069399999999</v>
      </c>
      <c r="J9128" s="17">
        <v>7.5600000000000001E-2</v>
      </c>
      <c r="K9128" s="17">
        <v>8.7299999999999997E-4</v>
      </c>
    </row>
    <row r="9129" spans="1:11" x14ac:dyDescent="0.45">
      <c r="A9129" s="10" t="s">
        <v>81</v>
      </c>
      <c r="B9129" s="20">
        <v>0.80200000000000005</v>
      </c>
      <c r="C9129" s="19">
        <v>8324</v>
      </c>
      <c r="D9129" s="19">
        <v>1260.2569209999999</v>
      </c>
      <c r="E9129" s="23">
        <v>0.55980223399999995</v>
      </c>
      <c r="F9129" s="23">
        <v>0.373251271</v>
      </c>
      <c r="G9129" s="17">
        <v>0</v>
      </c>
      <c r="H9129" s="17">
        <v>1</v>
      </c>
      <c r="I9129" s="17">
        <v>0.92360903900000002</v>
      </c>
      <c r="J9129" s="17">
        <v>7.5499999999999998E-2</v>
      </c>
      <c r="K9129" s="17">
        <v>8.7100000000000003E-4</v>
      </c>
    </row>
    <row r="9130" spans="1:11" x14ac:dyDescent="0.45">
      <c r="A9130" s="10" t="s">
        <v>81</v>
      </c>
      <c r="B9130" s="20">
        <v>0.80300000000000005</v>
      </c>
      <c r="C9130" s="19">
        <v>8334</v>
      </c>
      <c r="D9130" s="19">
        <v>1265.867164</v>
      </c>
      <c r="E9130" s="23">
        <v>0.56180094300000005</v>
      </c>
      <c r="F9130" s="23">
        <v>0.37458583400000001</v>
      </c>
      <c r="G9130" s="17">
        <v>0</v>
      </c>
      <c r="H9130" s="17">
        <v>1</v>
      </c>
      <c r="I9130" s="17">
        <v>0.92403674000000002</v>
      </c>
      <c r="J9130" s="17">
        <v>7.51E-2</v>
      </c>
      <c r="K9130" s="17">
        <v>8.6600000000000002E-4</v>
      </c>
    </row>
    <row r="9131" spans="1:11" x14ac:dyDescent="0.45">
      <c r="A9131" s="10" t="s">
        <v>81</v>
      </c>
      <c r="B9131" s="20">
        <v>0.80400000000000005</v>
      </c>
      <c r="C9131" s="19">
        <v>8340</v>
      </c>
      <c r="D9131" s="19">
        <v>1269.2383420000001</v>
      </c>
      <c r="E9131" s="23">
        <v>0.56186294800000003</v>
      </c>
      <c r="F9131" s="23">
        <v>0.37601571499999997</v>
      </c>
      <c r="G9131" s="17">
        <v>0</v>
      </c>
      <c r="H9131" s="17">
        <v>1</v>
      </c>
      <c r="I9131" s="17">
        <v>0.92429024100000001</v>
      </c>
      <c r="J9131" s="17">
        <v>7.4800000000000005E-2</v>
      </c>
      <c r="K9131" s="17">
        <v>8.6300000000000005E-4</v>
      </c>
    </row>
    <row r="9132" spans="1:11" x14ac:dyDescent="0.45">
      <c r="A9132" s="10" t="s">
        <v>81</v>
      </c>
      <c r="B9132" s="20">
        <v>0.80500000000000005</v>
      </c>
      <c r="C9132" s="19">
        <v>8347</v>
      </c>
      <c r="D9132" s="19">
        <v>1273.1785769999999</v>
      </c>
      <c r="E9132" s="23">
        <v>0.56289069199999997</v>
      </c>
      <c r="F9132" s="23">
        <v>0.37688197600000001</v>
      </c>
      <c r="G9132" s="17">
        <v>0</v>
      </c>
      <c r="H9132" s="17">
        <v>1</v>
      </c>
      <c r="I9132" s="17">
        <v>0.92465650200000005</v>
      </c>
      <c r="J9132" s="17">
        <v>7.4499999999999997E-2</v>
      </c>
      <c r="K9132" s="17">
        <v>8.5899999999999995E-4</v>
      </c>
    </row>
    <row r="9133" spans="1:11" x14ac:dyDescent="0.45">
      <c r="A9133" s="10" t="s">
        <v>81</v>
      </c>
      <c r="B9133" s="20">
        <v>0.80600000000000005</v>
      </c>
      <c r="C9133" s="19">
        <v>8362</v>
      </c>
      <c r="D9133" s="19">
        <v>1281.6231929999999</v>
      </c>
      <c r="E9133" s="23">
        <v>0.56297439100000002</v>
      </c>
      <c r="F9133" s="23">
        <v>0.37810038800000001</v>
      </c>
      <c r="G9133" s="17">
        <v>0</v>
      </c>
      <c r="H9133" s="17">
        <v>1</v>
      </c>
      <c r="I9133" s="17">
        <v>0.92538976100000003</v>
      </c>
      <c r="J9133" s="17">
        <v>7.3800000000000004E-2</v>
      </c>
      <c r="K9133" s="17">
        <v>8.5099999999999998E-4</v>
      </c>
    </row>
    <row r="9134" spans="1:11" x14ac:dyDescent="0.45">
      <c r="A9134" s="10" t="s">
        <v>81</v>
      </c>
      <c r="B9134" s="20">
        <v>0.80700000000000005</v>
      </c>
      <c r="C9134" s="19">
        <v>8375</v>
      </c>
      <c r="D9134" s="19">
        <v>1289.001624</v>
      </c>
      <c r="E9134" s="23">
        <v>0.56993680999999996</v>
      </c>
      <c r="F9134" s="23">
        <v>0.37981935300000003</v>
      </c>
      <c r="G9134" s="17">
        <v>0</v>
      </c>
      <c r="H9134" s="17">
        <v>1</v>
      </c>
      <c r="I9134" s="17">
        <v>0.92554244399999996</v>
      </c>
      <c r="J9134" s="17">
        <v>7.3499999999999996E-2</v>
      </c>
      <c r="K9134" s="17">
        <v>9.3199999999999999E-4</v>
      </c>
    </row>
    <row r="9135" spans="1:11" x14ac:dyDescent="0.45">
      <c r="A9135" s="10" t="s">
        <v>81</v>
      </c>
      <c r="B9135" s="20">
        <v>0.80800000000000005</v>
      </c>
      <c r="C9135" s="19">
        <v>8382</v>
      </c>
      <c r="D9135" s="19">
        <v>1293.0032699999999</v>
      </c>
      <c r="E9135" s="23">
        <v>0.57266416600000003</v>
      </c>
      <c r="F9135" s="23">
        <v>0.38170911400000002</v>
      </c>
      <c r="G9135" s="17">
        <v>0</v>
      </c>
      <c r="H9135" s="17">
        <v>1</v>
      </c>
      <c r="I9135" s="17">
        <v>0.925573176</v>
      </c>
      <c r="J9135" s="17">
        <v>7.3499999999999996E-2</v>
      </c>
      <c r="K9135" s="17">
        <v>9.3000000000000005E-4</v>
      </c>
    </row>
    <row r="9136" spans="1:11" x14ac:dyDescent="0.45">
      <c r="A9136" s="10" t="s">
        <v>81</v>
      </c>
      <c r="B9136" s="20">
        <v>0.80900000000000005</v>
      </c>
      <c r="C9136" s="19">
        <v>8394</v>
      </c>
      <c r="D9136" s="19">
        <v>1299.889023</v>
      </c>
      <c r="E9136" s="23">
        <v>0.57453832000000005</v>
      </c>
      <c r="F9136" s="23">
        <v>0.38287022399999998</v>
      </c>
      <c r="G9136" s="17">
        <v>0</v>
      </c>
      <c r="H9136" s="17">
        <v>1</v>
      </c>
      <c r="I9136" s="17">
        <v>0.92598452600000003</v>
      </c>
      <c r="J9136" s="17">
        <v>7.3099999999999998E-2</v>
      </c>
      <c r="K9136" s="17">
        <v>9.2500000000000004E-4</v>
      </c>
    </row>
    <row r="9137" spans="1:11" x14ac:dyDescent="0.45">
      <c r="A9137" s="10" t="s">
        <v>81</v>
      </c>
      <c r="B9137" s="20">
        <v>0.81</v>
      </c>
      <c r="C9137" s="19">
        <v>8408</v>
      </c>
      <c r="D9137" s="19">
        <v>1307.9455559999999</v>
      </c>
      <c r="E9137" s="23">
        <v>0.57730600399999998</v>
      </c>
      <c r="F9137" s="23">
        <v>0.38402496600000002</v>
      </c>
      <c r="G9137" s="17">
        <v>0</v>
      </c>
      <c r="H9137" s="17">
        <v>1</v>
      </c>
      <c r="I9137" s="17">
        <v>0.92642617999999999</v>
      </c>
      <c r="J9137" s="17">
        <v>7.2700000000000001E-2</v>
      </c>
      <c r="K9137" s="17">
        <v>9.19E-4</v>
      </c>
    </row>
    <row r="9138" spans="1:11" x14ac:dyDescent="0.45">
      <c r="A9138" s="10" t="s">
        <v>81</v>
      </c>
      <c r="B9138" s="20">
        <v>0.81100000000000005</v>
      </c>
      <c r="C9138" s="19">
        <v>8418</v>
      </c>
      <c r="D9138" s="19">
        <v>1313.7271209999999</v>
      </c>
      <c r="E9138" s="23">
        <v>0.57852428199999995</v>
      </c>
      <c r="F9138" s="23">
        <v>0.38627804700000001</v>
      </c>
      <c r="G9138" s="17">
        <v>0</v>
      </c>
      <c r="H9138" s="17">
        <v>1</v>
      </c>
      <c r="I9138" s="17">
        <v>0.92667531800000003</v>
      </c>
      <c r="J9138" s="17">
        <v>7.2400000000000006E-2</v>
      </c>
      <c r="K9138" s="17">
        <v>9.1600000000000004E-4</v>
      </c>
    </row>
    <row r="9139" spans="1:11" x14ac:dyDescent="0.45">
      <c r="A9139" s="10" t="s">
        <v>81</v>
      </c>
      <c r="B9139" s="20">
        <v>0.81200000000000006</v>
      </c>
      <c r="C9139" s="19">
        <v>8429</v>
      </c>
      <c r="D9139" s="19">
        <v>1320.1206279999999</v>
      </c>
      <c r="E9139" s="23">
        <v>0.58166962499999997</v>
      </c>
      <c r="F9139" s="23">
        <v>0.38744533399999997</v>
      </c>
      <c r="G9139" s="17">
        <v>0</v>
      </c>
      <c r="H9139" s="17">
        <v>1</v>
      </c>
      <c r="I9139" s="17">
        <v>0.92713206299999995</v>
      </c>
      <c r="J9139" s="17">
        <v>7.1999999999999995E-2</v>
      </c>
      <c r="K9139" s="17">
        <v>9.1E-4</v>
      </c>
    </row>
    <row r="9140" spans="1:11" x14ac:dyDescent="0.45">
      <c r="A9140" s="10" t="s">
        <v>81</v>
      </c>
      <c r="B9140" s="20">
        <v>0.81299999999999994</v>
      </c>
      <c r="C9140" s="19">
        <v>8439</v>
      </c>
      <c r="D9140" s="19">
        <v>1325.958511</v>
      </c>
      <c r="E9140" s="23">
        <v>0.58432478899999996</v>
      </c>
      <c r="F9140" s="23">
        <v>0.38916616300000001</v>
      </c>
      <c r="G9140" s="17">
        <v>0</v>
      </c>
      <c r="H9140" s="17">
        <v>1</v>
      </c>
      <c r="I9140" s="17">
        <v>0.92753879699999997</v>
      </c>
      <c r="J9140" s="17">
        <v>7.1599999999999997E-2</v>
      </c>
      <c r="K9140" s="17">
        <v>9.0499999999999999E-4</v>
      </c>
    </row>
    <row r="9141" spans="1:11" x14ac:dyDescent="0.45">
      <c r="A9141" s="10" t="s">
        <v>81</v>
      </c>
      <c r="B9141" s="20">
        <v>0.81399999999999995</v>
      </c>
      <c r="C9141" s="19">
        <v>8446</v>
      </c>
      <c r="D9141" s="19">
        <v>1330.0557249999999</v>
      </c>
      <c r="E9141" s="23">
        <v>0.58533196300000001</v>
      </c>
      <c r="F9141" s="23">
        <v>0.39054205800000003</v>
      </c>
      <c r="G9141" s="17">
        <v>0</v>
      </c>
      <c r="H9141" s="17">
        <v>1</v>
      </c>
      <c r="I9141" s="17">
        <v>0.92774331799999998</v>
      </c>
      <c r="J9141" s="17">
        <v>7.1400000000000005E-2</v>
      </c>
      <c r="K9141" s="17">
        <v>9.0300000000000005E-4</v>
      </c>
    </row>
    <row r="9142" spans="1:11" x14ac:dyDescent="0.45">
      <c r="A9142" s="10" t="s">
        <v>81</v>
      </c>
      <c r="B9142" s="20">
        <v>0.81499999999999995</v>
      </c>
      <c r="C9142" s="19">
        <v>8460</v>
      </c>
      <c r="D9142" s="19">
        <v>1338.2719770000001</v>
      </c>
      <c r="E9142" s="23">
        <v>0.58900207599999999</v>
      </c>
      <c r="F9142" s="23">
        <v>0.39118578700000001</v>
      </c>
      <c r="G9142" s="17">
        <v>0</v>
      </c>
      <c r="H9142" s="17">
        <v>1</v>
      </c>
      <c r="I9142" s="17">
        <v>0.92833322600000001</v>
      </c>
      <c r="J9142" s="17">
        <v>7.0800000000000002E-2</v>
      </c>
      <c r="K9142" s="17">
        <v>8.9499999999999996E-4</v>
      </c>
    </row>
    <row r="9143" spans="1:11" x14ac:dyDescent="0.45">
      <c r="A9143" s="10" t="s">
        <v>81</v>
      </c>
      <c r="B9143" s="20">
        <v>0.81599999999999995</v>
      </c>
      <c r="C9143" s="19">
        <v>8467</v>
      </c>
      <c r="D9143" s="19">
        <v>1342.432225</v>
      </c>
      <c r="E9143" s="23">
        <v>0.595331108</v>
      </c>
      <c r="F9143" s="23">
        <v>0.39247080200000001</v>
      </c>
      <c r="G9143" s="17">
        <v>0</v>
      </c>
      <c r="H9143" s="17">
        <v>1</v>
      </c>
      <c r="I9143" s="17">
        <v>0.92838776300000003</v>
      </c>
      <c r="J9143" s="17">
        <v>7.0699999999999999E-2</v>
      </c>
      <c r="K9143" s="17">
        <v>8.9400000000000005E-4</v>
      </c>
    </row>
    <row r="9144" spans="1:11" x14ac:dyDescent="0.45">
      <c r="A9144" s="10" t="s">
        <v>81</v>
      </c>
      <c r="B9144" s="20">
        <v>0.81699999999999995</v>
      </c>
      <c r="C9144" s="19">
        <v>8481</v>
      </c>
      <c r="D9144" s="19">
        <v>1350.7913590000001</v>
      </c>
      <c r="E9144" s="23">
        <v>0.60027589699999995</v>
      </c>
      <c r="F9144" s="23">
        <v>0.39313136900000001</v>
      </c>
      <c r="G9144" s="17">
        <v>0</v>
      </c>
      <c r="H9144" s="17">
        <v>1</v>
      </c>
      <c r="I9144" s="17">
        <v>0.92900025100000005</v>
      </c>
      <c r="J9144" s="17">
        <v>7.0099999999999996E-2</v>
      </c>
      <c r="K9144" s="17">
        <v>8.8699999999999998E-4</v>
      </c>
    </row>
    <row r="9145" spans="1:11" x14ac:dyDescent="0.45">
      <c r="A9145" s="10" t="s">
        <v>81</v>
      </c>
      <c r="B9145" s="20">
        <v>0.81799999999999995</v>
      </c>
      <c r="C9145" s="19">
        <v>8482</v>
      </c>
      <c r="D9145" s="19">
        <v>1351.3917300000001</v>
      </c>
      <c r="E9145" s="23">
        <v>0.60037123400000003</v>
      </c>
      <c r="F9145" s="23">
        <v>0.39445756300000001</v>
      </c>
      <c r="G9145" s="17">
        <v>0</v>
      </c>
      <c r="H9145" s="17">
        <v>1</v>
      </c>
      <c r="I9145" s="17">
        <v>0.92904209900000001</v>
      </c>
      <c r="J9145" s="17">
        <v>7.0099999999999996E-2</v>
      </c>
      <c r="K9145" s="17">
        <v>8.8599999999999996E-4</v>
      </c>
    </row>
    <row r="9146" spans="1:11" x14ac:dyDescent="0.45">
      <c r="A9146" s="10" t="s">
        <v>81</v>
      </c>
      <c r="B9146" s="20">
        <v>0.82</v>
      </c>
      <c r="C9146" s="19">
        <v>8512</v>
      </c>
      <c r="D9146" s="19">
        <v>1369.429566</v>
      </c>
      <c r="E9146" s="23">
        <v>0.60389353899999998</v>
      </c>
      <c r="F9146" s="23">
        <v>0.39778976999999999</v>
      </c>
      <c r="G9146" s="17">
        <v>0</v>
      </c>
      <c r="H9146" s="17">
        <v>1</v>
      </c>
      <c r="I9146" s="17">
        <v>0.929187337</v>
      </c>
      <c r="J9146" s="17">
        <v>6.9900000000000004E-2</v>
      </c>
      <c r="K9146" s="17">
        <v>8.8400000000000002E-4</v>
      </c>
    </row>
    <row r="9147" spans="1:11" x14ac:dyDescent="0.45">
      <c r="A9147" s="10" t="s">
        <v>81</v>
      </c>
      <c r="B9147" s="20">
        <v>0.82099999999999995</v>
      </c>
      <c r="C9147" s="19">
        <v>8519</v>
      </c>
      <c r="D9147" s="19">
        <v>1373.6753180000001</v>
      </c>
      <c r="E9147" s="23">
        <v>0.60653605799999999</v>
      </c>
      <c r="F9147" s="23">
        <v>0.401057626</v>
      </c>
      <c r="G9147" s="17">
        <v>0</v>
      </c>
      <c r="H9147" s="17">
        <v>1</v>
      </c>
      <c r="I9147" s="17">
        <v>0.92945476500000002</v>
      </c>
      <c r="J9147" s="17">
        <v>6.9699999999999998E-2</v>
      </c>
      <c r="K9147" s="17">
        <v>8.8099999999999995E-4</v>
      </c>
    </row>
    <row r="9148" spans="1:11" x14ac:dyDescent="0.45">
      <c r="A9148" s="10" t="s">
        <v>81</v>
      </c>
      <c r="B9148" s="20">
        <v>0.82199999999999995</v>
      </c>
      <c r="C9148" s="19">
        <v>8530</v>
      </c>
      <c r="D9148" s="19">
        <v>1380.3542030000001</v>
      </c>
      <c r="E9148" s="23">
        <v>0.60870032500000004</v>
      </c>
      <c r="F9148" s="23">
        <v>0.402347079</v>
      </c>
      <c r="G9148" s="17">
        <v>0</v>
      </c>
      <c r="H9148" s="17">
        <v>1</v>
      </c>
      <c r="I9148" s="17">
        <v>0.92966636899999999</v>
      </c>
      <c r="J9148" s="17">
        <v>6.9500000000000006E-2</v>
      </c>
      <c r="K9148" s="17">
        <v>8.7799999999999998E-4</v>
      </c>
    </row>
    <row r="9149" spans="1:11" x14ac:dyDescent="0.45">
      <c r="A9149" s="10" t="s">
        <v>81</v>
      </c>
      <c r="B9149" s="20">
        <v>0.82299999999999995</v>
      </c>
      <c r="C9149" s="19">
        <v>8543</v>
      </c>
      <c r="D9149" s="19">
        <v>1388.293617</v>
      </c>
      <c r="E9149" s="23">
        <v>0.611953678</v>
      </c>
      <c r="F9149" s="23">
        <v>0.40395080700000002</v>
      </c>
      <c r="G9149" s="17">
        <v>0</v>
      </c>
      <c r="H9149" s="17">
        <v>1</v>
      </c>
      <c r="I9149" s="17">
        <v>0.93008094799999996</v>
      </c>
      <c r="J9149" s="17">
        <v>6.9000000000000006E-2</v>
      </c>
      <c r="K9149" s="17">
        <v>8.7299999999999997E-4</v>
      </c>
    </row>
    <row r="9150" spans="1:11" x14ac:dyDescent="0.45">
      <c r="A9150" s="10" t="s">
        <v>81</v>
      </c>
      <c r="B9150" s="20">
        <v>0.82599999999999996</v>
      </c>
      <c r="C9150" s="19">
        <v>8565</v>
      </c>
      <c r="D9150" s="19">
        <v>1401.7640739999999</v>
      </c>
      <c r="E9150" s="23">
        <v>0.61229351499999995</v>
      </c>
      <c r="F9150" s="23">
        <v>0.40650937100000001</v>
      </c>
      <c r="G9150" s="17">
        <v>0</v>
      </c>
      <c r="H9150" s="17">
        <v>1</v>
      </c>
      <c r="I9150" s="17">
        <v>0.93041816300000002</v>
      </c>
      <c r="J9150" s="17">
        <v>6.8699999999999997E-2</v>
      </c>
      <c r="K9150" s="17">
        <v>8.6899999999999998E-4</v>
      </c>
    </row>
    <row r="9151" spans="1:11" x14ac:dyDescent="0.45">
      <c r="A9151" s="10" t="s">
        <v>81</v>
      </c>
      <c r="B9151" s="20">
        <v>0.82699999999999996</v>
      </c>
      <c r="C9151" s="19">
        <v>8575</v>
      </c>
      <c r="D9151" s="19">
        <v>1407.8907240000001</v>
      </c>
      <c r="E9151" s="23">
        <v>0.612665024</v>
      </c>
      <c r="F9151" s="23">
        <v>0.40923937700000002</v>
      </c>
      <c r="G9151" s="17">
        <v>0</v>
      </c>
      <c r="H9151" s="17">
        <v>1</v>
      </c>
      <c r="I9151" s="17">
        <v>0.93070699400000001</v>
      </c>
      <c r="J9151" s="17">
        <v>6.8400000000000002E-2</v>
      </c>
      <c r="K9151" s="17">
        <v>8.6499999999999999E-4</v>
      </c>
    </row>
    <row r="9152" spans="1:11" x14ac:dyDescent="0.45">
      <c r="A9152" s="10" t="s">
        <v>81</v>
      </c>
      <c r="B9152" s="20">
        <v>0.82799999999999996</v>
      </c>
      <c r="C9152" s="19">
        <v>8594</v>
      </c>
      <c r="D9152" s="19">
        <v>1419.55981</v>
      </c>
      <c r="E9152" s="23">
        <v>0.61470250000000004</v>
      </c>
      <c r="F9152" s="23">
        <v>0.410950551</v>
      </c>
      <c r="G9152" s="17">
        <v>0</v>
      </c>
      <c r="H9152" s="17">
        <v>1</v>
      </c>
      <c r="I9152" s="17">
        <v>0.93112625999999998</v>
      </c>
      <c r="J9152" s="17">
        <v>6.8000000000000005E-2</v>
      </c>
      <c r="K9152" s="17">
        <v>8.5999999999999998E-4</v>
      </c>
    </row>
    <row r="9153" spans="1:11" x14ac:dyDescent="0.45">
      <c r="A9153" s="10" t="s">
        <v>81</v>
      </c>
      <c r="B9153" s="20">
        <v>0.82899999999999996</v>
      </c>
      <c r="C9153" s="19">
        <v>8601</v>
      </c>
      <c r="D9153" s="19">
        <v>1423.885751</v>
      </c>
      <c r="E9153" s="23">
        <v>0.62172099199999997</v>
      </c>
      <c r="F9153" s="23">
        <v>0.41295027400000001</v>
      </c>
      <c r="G9153" s="17">
        <v>0</v>
      </c>
      <c r="H9153" s="17">
        <v>1</v>
      </c>
      <c r="I9153" s="17">
        <v>0.93142088099999998</v>
      </c>
      <c r="J9153" s="17">
        <v>6.7699999999999996E-2</v>
      </c>
      <c r="K9153" s="17">
        <v>8.5599999999999999E-4</v>
      </c>
    </row>
    <row r="9154" spans="1:11" x14ac:dyDescent="0.45">
      <c r="A9154" s="10" t="s">
        <v>81</v>
      </c>
      <c r="B9154" s="20">
        <v>0.83</v>
      </c>
      <c r="C9154" s="19">
        <v>8614</v>
      </c>
      <c r="D9154" s="19">
        <v>1432.0043230000001</v>
      </c>
      <c r="E9154" s="23">
        <v>0.624917481</v>
      </c>
      <c r="F9154" s="23">
        <v>0.414384751</v>
      </c>
      <c r="G9154" s="17">
        <v>0</v>
      </c>
      <c r="H9154" s="17">
        <v>1</v>
      </c>
      <c r="I9154" s="17">
        <v>0.93174978500000005</v>
      </c>
      <c r="J9154" s="17">
        <v>6.7400000000000002E-2</v>
      </c>
      <c r="K9154" s="17">
        <v>8.52E-4</v>
      </c>
    </row>
    <row r="9155" spans="1:11" x14ac:dyDescent="0.45">
      <c r="A9155" s="10" t="s">
        <v>81</v>
      </c>
      <c r="B9155" s="20">
        <v>0.83099999999999996</v>
      </c>
      <c r="C9155" s="19">
        <v>8624</v>
      </c>
      <c r="D9155" s="19">
        <v>1438.3078660000001</v>
      </c>
      <c r="E9155" s="23">
        <v>0.63324482999999998</v>
      </c>
      <c r="F9155" s="23">
        <v>0.41600146199999999</v>
      </c>
      <c r="G9155" s="17">
        <v>0</v>
      </c>
      <c r="H9155" s="17">
        <v>1</v>
      </c>
      <c r="I9155" s="17">
        <v>0.93200212999999998</v>
      </c>
      <c r="J9155" s="17">
        <v>6.7149113999999996E-2</v>
      </c>
      <c r="K9155" s="17">
        <v>8.4900000000000004E-4</v>
      </c>
    </row>
    <row r="9156" spans="1:11" x14ac:dyDescent="0.45">
      <c r="A9156" s="10" t="s">
        <v>81</v>
      </c>
      <c r="B9156" s="20">
        <v>0.83199999999999996</v>
      </c>
      <c r="C9156" s="19">
        <v>8635</v>
      </c>
      <c r="D9156" s="19">
        <v>1445.289655</v>
      </c>
      <c r="E9156" s="23">
        <v>0.63539643199999996</v>
      </c>
      <c r="F9156" s="23">
        <v>0.417701712</v>
      </c>
      <c r="G9156" s="17">
        <v>0</v>
      </c>
      <c r="H9156" s="17">
        <v>1</v>
      </c>
      <c r="I9156" s="17">
        <v>0.932212543</v>
      </c>
      <c r="J9156" s="17">
        <v>6.6900000000000001E-2</v>
      </c>
      <c r="K9156" s="17">
        <v>8.4599999999999996E-4</v>
      </c>
    </row>
    <row r="9157" spans="1:11" x14ac:dyDescent="0.45">
      <c r="A9157" s="10" t="s">
        <v>81</v>
      </c>
      <c r="B9157" s="20">
        <v>0.83299999999999996</v>
      </c>
      <c r="C9157" s="19">
        <v>8644</v>
      </c>
      <c r="D9157" s="19">
        <v>1451.0285080000001</v>
      </c>
      <c r="E9157" s="23">
        <v>0.63863498299999999</v>
      </c>
      <c r="F9157" s="23">
        <v>0.41951886999999999</v>
      </c>
      <c r="G9157" s="17">
        <v>0</v>
      </c>
      <c r="H9157" s="17">
        <v>1</v>
      </c>
      <c r="I9157" s="17">
        <v>0.932368843</v>
      </c>
      <c r="J9157" s="17">
        <v>6.6799999999999998E-2</v>
      </c>
      <c r="K9157" s="17">
        <v>8.4400000000000002E-4</v>
      </c>
    </row>
    <row r="9158" spans="1:11" x14ac:dyDescent="0.45">
      <c r="A9158" s="10" t="s">
        <v>81</v>
      </c>
      <c r="B9158" s="20">
        <v>0.83399999999999996</v>
      </c>
      <c r="C9158" s="19">
        <v>8657</v>
      </c>
      <c r="D9158" s="19">
        <v>1459.350025</v>
      </c>
      <c r="E9158" s="23">
        <v>0.64106092999999997</v>
      </c>
      <c r="F9158" s="23">
        <v>0.42085760100000003</v>
      </c>
      <c r="G9158" s="17">
        <v>0</v>
      </c>
      <c r="H9158" s="17">
        <v>1</v>
      </c>
      <c r="I9158" s="17">
        <v>0.93246951099999997</v>
      </c>
      <c r="J9158" s="17">
        <v>6.6699999999999995E-2</v>
      </c>
      <c r="K9158" s="17">
        <v>8.4199999999999998E-4</v>
      </c>
    </row>
    <row r="9159" spans="1:11" x14ac:dyDescent="0.45">
      <c r="A9159" s="10" t="s">
        <v>81</v>
      </c>
      <c r="B9159" s="20">
        <v>0.83499999999999996</v>
      </c>
      <c r="C9159" s="19">
        <v>8665</v>
      </c>
      <c r="D9159" s="19">
        <v>1464.5093999999999</v>
      </c>
      <c r="E9159" s="23">
        <v>0.64858857199999997</v>
      </c>
      <c r="F9159" s="23">
        <v>0.42281950000000001</v>
      </c>
      <c r="G9159" s="17">
        <v>0</v>
      </c>
      <c r="H9159" s="17">
        <v>1</v>
      </c>
      <c r="I9159" s="17">
        <v>0.93271244200000003</v>
      </c>
      <c r="J9159" s="17">
        <v>6.6400000000000001E-2</v>
      </c>
      <c r="K9159" s="17">
        <v>8.3900000000000001E-4</v>
      </c>
    </row>
    <row r="9160" spans="1:11" x14ac:dyDescent="0.45">
      <c r="A9160" s="10" t="s">
        <v>81</v>
      </c>
      <c r="B9160" s="20">
        <v>0.83599999999999997</v>
      </c>
      <c r="C9160" s="19">
        <v>8678</v>
      </c>
      <c r="D9160" s="19">
        <v>1472.949447</v>
      </c>
      <c r="E9160" s="23">
        <v>0.64993531800000004</v>
      </c>
      <c r="F9160" s="23">
        <v>0.42414690199999999</v>
      </c>
      <c r="G9160" s="17">
        <v>0</v>
      </c>
      <c r="H9160" s="17">
        <v>1</v>
      </c>
      <c r="I9160" s="17">
        <v>0.93320539499999999</v>
      </c>
      <c r="J9160" s="17">
        <v>6.6000000000000003E-2</v>
      </c>
      <c r="K9160" s="17">
        <v>8.3299999999999997E-4</v>
      </c>
    </row>
    <row r="9161" spans="1:11" x14ac:dyDescent="0.45">
      <c r="A9161" s="10" t="s">
        <v>81</v>
      </c>
      <c r="B9161" s="20">
        <v>0.83699999999999997</v>
      </c>
      <c r="C9161" s="19">
        <v>8679</v>
      </c>
      <c r="D9161" s="19">
        <v>1473.6012109999999</v>
      </c>
      <c r="E9161" s="23">
        <v>0.65176404300000002</v>
      </c>
      <c r="F9161" s="23">
        <v>0.42563541399999999</v>
      </c>
      <c r="G9161" s="17">
        <v>0</v>
      </c>
      <c r="H9161" s="17">
        <v>1</v>
      </c>
      <c r="I9161" s="17">
        <v>0.93318226299999996</v>
      </c>
      <c r="J9161" s="17">
        <v>6.6000000000000003E-2</v>
      </c>
      <c r="K9161" s="17">
        <v>8.3299999999999997E-4</v>
      </c>
    </row>
    <row r="9162" spans="1:11" x14ac:dyDescent="0.45">
      <c r="A9162" s="10" t="s">
        <v>81</v>
      </c>
      <c r="B9162" s="20">
        <v>0.83799999999999997</v>
      </c>
      <c r="C9162" s="19">
        <v>8695</v>
      </c>
      <c r="D9162" s="19">
        <v>1484.0347300000001</v>
      </c>
      <c r="E9162" s="23">
        <v>0.65209497100000002</v>
      </c>
      <c r="F9162" s="23">
        <v>0.42668479399999998</v>
      </c>
      <c r="G9162" s="17">
        <v>0</v>
      </c>
      <c r="H9162" s="17">
        <v>1</v>
      </c>
      <c r="I9162" s="17">
        <v>0.933752162</v>
      </c>
      <c r="J9162" s="17">
        <v>6.54E-2</v>
      </c>
      <c r="K9162" s="17">
        <v>8.2600000000000002E-4</v>
      </c>
    </row>
    <row r="9163" spans="1:11" x14ac:dyDescent="0.45">
      <c r="A9163" s="10" t="s">
        <v>81</v>
      </c>
      <c r="B9163" s="20">
        <v>0.83899999999999997</v>
      </c>
      <c r="C9163" s="19">
        <v>8707</v>
      </c>
      <c r="D9163" s="19">
        <v>1491.8677829999999</v>
      </c>
      <c r="E9163" s="23">
        <v>0.65334139899999999</v>
      </c>
      <c r="F9163" s="23">
        <v>0.42899737700000001</v>
      </c>
      <c r="G9163" s="17">
        <v>0</v>
      </c>
      <c r="H9163" s="17">
        <v>1</v>
      </c>
      <c r="I9163" s="17">
        <v>0.93395148400000005</v>
      </c>
      <c r="J9163" s="17">
        <v>6.5199999999999994E-2</v>
      </c>
      <c r="K9163" s="17">
        <v>8.2399999999999997E-4</v>
      </c>
    </row>
    <row r="9164" spans="1:11" x14ac:dyDescent="0.45">
      <c r="A9164" s="10" t="s">
        <v>81</v>
      </c>
      <c r="B9164" s="20">
        <v>0.84</v>
      </c>
      <c r="C9164" s="19">
        <v>8719</v>
      </c>
      <c r="D9164" s="19">
        <v>1499.7692380000001</v>
      </c>
      <c r="E9164" s="23">
        <v>0.66071865699999999</v>
      </c>
      <c r="F9164" s="23">
        <v>0.43066669000000002</v>
      </c>
      <c r="G9164" s="17">
        <v>0</v>
      </c>
      <c r="H9164" s="17">
        <v>1</v>
      </c>
      <c r="I9164" s="17">
        <v>0.93401030299999999</v>
      </c>
      <c r="J9164" s="17">
        <v>6.5199999999999994E-2</v>
      </c>
      <c r="K9164" s="17">
        <v>8.1999999999999998E-4</v>
      </c>
    </row>
    <row r="9165" spans="1:11" x14ac:dyDescent="0.45">
      <c r="A9165" s="10" t="s">
        <v>81</v>
      </c>
      <c r="B9165" s="20">
        <v>0.84099999999999997</v>
      </c>
      <c r="C9165" s="19">
        <v>8728</v>
      </c>
      <c r="D9165" s="19">
        <v>1505.727543</v>
      </c>
      <c r="E9165" s="23">
        <v>0.66357349499999996</v>
      </c>
      <c r="F9165" s="23">
        <v>0.43257565399999998</v>
      </c>
      <c r="G9165" s="17">
        <v>0</v>
      </c>
      <c r="H9165" s="17">
        <v>1</v>
      </c>
      <c r="I9165" s="17">
        <v>0.93436487899999998</v>
      </c>
      <c r="J9165" s="17">
        <v>6.4799999999999996E-2</v>
      </c>
      <c r="K9165" s="17">
        <v>8.1599999999999999E-4</v>
      </c>
    </row>
    <row r="9166" spans="1:11" x14ac:dyDescent="0.45">
      <c r="A9166" s="10" t="s">
        <v>81</v>
      </c>
      <c r="B9166" s="20">
        <v>0.84199999999999997</v>
      </c>
      <c r="C9166" s="19">
        <v>8740</v>
      </c>
      <c r="D9166" s="19">
        <v>1513.759663</v>
      </c>
      <c r="E9166" s="23">
        <v>0.67013927500000003</v>
      </c>
      <c r="F9166" s="23">
        <v>0.43388695700000002</v>
      </c>
      <c r="G9166" s="17">
        <v>0</v>
      </c>
      <c r="H9166" s="17">
        <v>1</v>
      </c>
      <c r="I9166" s="17">
        <v>0.93467602999999999</v>
      </c>
      <c r="J9166" s="17">
        <v>6.4500000000000002E-2</v>
      </c>
      <c r="K9166" s="17">
        <v>8.12E-4</v>
      </c>
    </row>
    <row r="9167" spans="1:11" x14ac:dyDescent="0.45">
      <c r="A9167" s="10" t="s">
        <v>81</v>
      </c>
      <c r="B9167" s="20">
        <v>0.84299999999999997</v>
      </c>
      <c r="C9167" s="19">
        <v>8750</v>
      </c>
      <c r="D9167" s="19">
        <v>1520.5198909999999</v>
      </c>
      <c r="E9167" s="23">
        <v>0.67999797299999998</v>
      </c>
      <c r="F9167" s="23">
        <v>0.43554259299999998</v>
      </c>
      <c r="G9167" s="17">
        <v>0</v>
      </c>
      <c r="H9167" s="17">
        <v>1</v>
      </c>
      <c r="I9167" s="17">
        <v>0.93472039299999998</v>
      </c>
      <c r="J9167" s="17">
        <v>6.4500000000000002E-2</v>
      </c>
      <c r="K9167" s="17">
        <v>8.0999999999999996E-4</v>
      </c>
    </row>
    <row r="9168" spans="1:11" x14ac:dyDescent="0.45">
      <c r="A9168" s="10" t="s">
        <v>81</v>
      </c>
      <c r="B9168" s="20">
        <v>0.84399999999999997</v>
      </c>
      <c r="C9168" s="19">
        <v>8760</v>
      </c>
      <c r="D9168" s="19">
        <v>1527.3633850000001</v>
      </c>
      <c r="E9168" s="23">
        <v>0.68526500800000001</v>
      </c>
      <c r="F9168" s="23">
        <v>0.437230232</v>
      </c>
      <c r="G9168" s="17">
        <v>0</v>
      </c>
      <c r="H9168" s="17">
        <v>1</v>
      </c>
      <c r="I9168" s="17">
        <v>0.93487779800000004</v>
      </c>
      <c r="J9168" s="17">
        <v>6.4299999999999996E-2</v>
      </c>
      <c r="K9168" s="17">
        <v>8.0800000000000002E-4</v>
      </c>
    </row>
    <row r="9169" spans="1:11" x14ac:dyDescent="0.45">
      <c r="A9169" s="10" t="s">
        <v>81</v>
      </c>
      <c r="B9169" s="20">
        <v>0.84499999999999997</v>
      </c>
      <c r="C9169" s="19">
        <v>8769</v>
      </c>
      <c r="D9169" s="19">
        <v>1533.5421180000001</v>
      </c>
      <c r="E9169" s="23">
        <v>0.68718718999999995</v>
      </c>
      <c r="F9169" s="23">
        <v>0.43925290900000002</v>
      </c>
      <c r="G9169" s="17">
        <v>0</v>
      </c>
      <c r="H9169" s="17">
        <v>1</v>
      </c>
      <c r="I9169" s="17">
        <v>0.93509733900000003</v>
      </c>
      <c r="J9169" s="17">
        <v>6.4100000000000004E-2</v>
      </c>
      <c r="K9169" s="17">
        <v>8.0500000000000005E-4</v>
      </c>
    </row>
    <row r="9170" spans="1:11" x14ac:dyDescent="0.45">
      <c r="A9170" s="10" t="s">
        <v>81</v>
      </c>
      <c r="B9170" s="20">
        <v>0.84599999999999997</v>
      </c>
      <c r="C9170" s="19">
        <v>8780</v>
      </c>
      <c r="D9170" s="19">
        <v>1541.1137590000001</v>
      </c>
      <c r="E9170" s="23">
        <v>0.68899407599999996</v>
      </c>
      <c r="F9170" s="23">
        <v>0.441018886</v>
      </c>
      <c r="G9170" s="17">
        <v>0</v>
      </c>
      <c r="H9170" s="17">
        <v>1</v>
      </c>
      <c r="I9170" s="17">
        <v>0.93560649799999995</v>
      </c>
      <c r="J9170" s="17">
        <v>6.3600000000000004E-2</v>
      </c>
      <c r="K9170" s="17">
        <v>7.9900000000000001E-4</v>
      </c>
    </row>
    <row r="9171" spans="1:11" x14ac:dyDescent="0.45">
      <c r="A9171" s="10" t="s">
        <v>81</v>
      </c>
      <c r="B9171" s="20">
        <v>0.84699999999999998</v>
      </c>
      <c r="C9171" s="19">
        <v>8792</v>
      </c>
      <c r="D9171" s="19">
        <v>1549.4036470000001</v>
      </c>
      <c r="E9171" s="23">
        <v>0.69223410900000004</v>
      </c>
      <c r="F9171" s="23">
        <v>0.44278394300000001</v>
      </c>
      <c r="G9171" s="17">
        <v>0</v>
      </c>
      <c r="H9171" s="17">
        <v>1</v>
      </c>
      <c r="I9171" s="17">
        <v>0.93580050400000003</v>
      </c>
      <c r="J9171" s="17">
        <v>6.3399999999999998E-2</v>
      </c>
      <c r="K9171" s="17">
        <v>7.9600000000000005E-4</v>
      </c>
    </row>
    <row r="9172" spans="1:11" x14ac:dyDescent="0.45">
      <c r="A9172" s="10" t="s">
        <v>81</v>
      </c>
      <c r="B9172" s="20">
        <v>0.84799999999999998</v>
      </c>
      <c r="C9172" s="19">
        <v>8797</v>
      </c>
      <c r="D9172" s="19">
        <v>1552.8667499999999</v>
      </c>
      <c r="E9172" s="23">
        <v>0.692763982</v>
      </c>
      <c r="F9172" s="23">
        <v>0.44466430600000001</v>
      </c>
      <c r="G9172" s="17">
        <v>0</v>
      </c>
      <c r="H9172" s="17">
        <v>1</v>
      </c>
      <c r="I9172" s="17">
        <v>0.93592643600000003</v>
      </c>
      <c r="J9172" s="17">
        <v>6.3299999999999995E-2</v>
      </c>
      <c r="K9172" s="17">
        <v>7.9500000000000003E-4</v>
      </c>
    </row>
    <row r="9173" spans="1:11" x14ac:dyDescent="0.45">
      <c r="A9173" s="10" t="s">
        <v>81</v>
      </c>
      <c r="B9173" s="20">
        <v>0.84899999999999998</v>
      </c>
      <c r="C9173" s="19">
        <v>8811</v>
      </c>
      <c r="D9173" s="19">
        <v>1562.5817400000001</v>
      </c>
      <c r="E9173" s="23">
        <v>0.69447192800000002</v>
      </c>
      <c r="F9173" s="23">
        <v>0.445684684</v>
      </c>
      <c r="G9173" s="17">
        <v>0</v>
      </c>
      <c r="H9173" s="17">
        <v>1</v>
      </c>
      <c r="I9173" s="17">
        <v>0.93624805</v>
      </c>
      <c r="J9173" s="17">
        <v>6.3E-2</v>
      </c>
      <c r="K9173" s="17">
        <v>7.9100000000000004E-4</v>
      </c>
    </row>
    <row r="9174" spans="1:11" x14ac:dyDescent="0.45">
      <c r="A9174" s="10" t="s">
        <v>81</v>
      </c>
      <c r="B9174" s="20">
        <v>0.85</v>
      </c>
      <c r="C9174" s="19">
        <v>8821</v>
      </c>
      <c r="D9174" s="19">
        <v>1569.5332100000001</v>
      </c>
      <c r="E9174" s="23">
        <v>0.69575971800000003</v>
      </c>
      <c r="F9174" s="23">
        <v>0.44802301500000002</v>
      </c>
      <c r="G9174" s="17">
        <v>0</v>
      </c>
      <c r="H9174" s="17">
        <v>1</v>
      </c>
      <c r="I9174" s="17">
        <v>0.936519769</v>
      </c>
      <c r="J9174" s="17">
        <v>6.2700000000000006E-2</v>
      </c>
      <c r="K9174" s="17">
        <v>7.8700000000000005E-4</v>
      </c>
    </row>
    <row r="9175" spans="1:11" x14ac:dyDescent="0.45">
      <c r="A9175" s="10" t="s">
        <v>81</v>
      </c>
      <c r="B9175" s="20">
        <v>0.85099999999999998</v>
      </c>
      <c r="C9175" s="19">
        <v>8832</v>
      </c>
      <c r="D9175" s="19">
        <v>1577.211755</v>
      </c>
      <c r="E9175" s="23">
        <v>0.70032798699999999</v>
      </c>
      <c r="F9175" s="23">
        <v>0.44913970800000003</v>
      </c>
      <c r="G9175" s="17">
        <v>0</v>
      </c>
      <c r="H9175" s="17">
        <v>1</v>
      </c>
      <c r="I9175" s="17">
        <v>0.93686765699999996</v>
      </c>
      <c r="J9175" s="17">
        <v>6.2300000000000001E-2</v>
      </c>
      <c r="K9175" s="17">
        <v>7.8299999999999995E-4</v>
      </c>
    </row>
    <row r="9176" spans="1:11" x14ac:dyDescent="0.45">
      <c r="A9176" s="10" t="s">
        <v>81</v>
      </c>
      <c r="B9176" s="20">
        <v>0.85199999999999998</v>
      </c>
      <c r="C9176" s="19">
        <v>8840</v>
      </c>
      <c r="D9176" s="19">
        <v>1582.8303169999999</v>
      </c>
      <c r="E9176" s="23">
        <v>0.70287212200000004</v>
      </c>
      <c r="F9176" s="23">
        <v>0.45153258800000001</v>
      </c>
      <c r="G9176" s="17">
        <v>0</v>
      </c>
      <c r="H9176" s="17">
        <v>1</v>
      </c>
      <c r="I9176" s="17">
        <v>0.93707675400000001</v>
      </c>
      <c r="J9176" s="17">
        <v>6.2100000000000002E-2</v>
      </c>
      <c r="K9176" s="17">
        <v>7.7999999999999999E-4</v>
      </c>
    </row>
    <row r="9177" spans="1:11" x14ac:dyDescent="0.45">
      <c r="A9177" s="10" t="s">
        <v>81</v>
      </c>
      <c r="B9177" s="20">
        <v>0.85299999999999998</v>
      </c>
      <c r="C9177" s="19">
        <v>8848</v>
      </c>
      <c r="D9177" s="19">
        <v>1588.4878920000001</v>
      </c>
      <c r="E9177" s="23">
        <v>0.70719684299999996</v>
      </c>
      <c r="F9177" s="23">
        <v>0.45313733699999997</v>
      </c>
      <c r="G9177" s="17">
        <v>0</v>
      </c>
      <c r="H9177" s="17">
        <v>1</v>
      </c>
      <c r="I9177" s="17">
        <v>0.93723856400000005</v>
      </c>
      <c r="J9177" s="17">
        <v>6.2E-2</v>
      </c>
      <c r="K9177" s="17">
        <v>7.7800000000000005E-4</v>
      </c>
    </row>
    <row r="9178" spans="1:11" x14ac:dyDescent="0.45">
      <c r="A9178" s="10" t="s">
        <v>81</v>
      </c>
      <c r="B9178" s="20">
        <v>0.85399999999999998</v>
      </c>
      <c r="C9178" s="19">
        <v>8863</v>
      </c>
      <c r="D9178" s="19">
        <v>1599.1284720000001</v>
      </c>
      <c r="E9178" s="23">
        <v>0.70969106299999996</v>
      </c>
      <c r="F9178" s="23">
        <v>0.45413247400000001</v>
      </c>
      <c r="G9178" s="17">
        <v>0</v>
      </c>
      <c r="H9178" s="17">
        <v>1</v>
      </c>
      <c r="I9178" s="17">
        <v>0.93754488599999997</v>
      </c>
      <c r="J9178" s="17">
        <v>6.1699999999999998E-2</v>
      </c>
      <c r="K9178" s="17">
        <v>7.7499999999999997E-4</v>
      </c>
    </row>
    <row r="9179" spans="1:11" x14ac:dyDescent="0.45">
      <c r="A9179" s="10" t="s">
        <v>81</v>
      </c>
      <c r="B9179" s="20">
        <v>0.85499999999999998</v>
      </c>
      <c r="C9179" s="19">
        <v>8875</v>
      </c>
      <c r="D9179" s="19">
        <v>1607.693855</v>
      </c>
      <c r="E9179" s="23">
        <v>0.71878102200000005</v>
      </c>
      <c r="F9179" s="23">
        <v>0.45694048100000001</v>
      </c>
      <c r="G9179" s="17">
        <v>0</v>
      </c>
      <c r="H9179" s="17">
        <v>1</v>
      </c>
      <c r="I9179" s="17">
        <v>0.93733665499999996</v>
      </c>
      <c r="J9179" s="17">
        <v>6.1899999999999997E-2</v>
      </c>
      <c r="K9179" s="17">
        <v>7.7200000000000001E-4</v>
      </c>
    </row>
    <row r="9180" spans="1:11" x14ac:dyDescent="0.45">
      <c r="A9180" s="10" t="s">
        <v>81</v>
      </c>
      <c r="B9180" s="20">
        <v>0.85599999999999998</v>
      </c>
      <c r="C9180" s="19">
        <v>8881</v>
      </c>
      <c r="D9180" s="19">
        <v>1612.0207929999999</v>
      </c>
      <c r="E9180" s="23">
        <v>0.72532844100000005</v>
      </c>
      <c r="F9180" s="23">
        <v>0.45887102800000001</v>
      </c>
      <c r="G9180" s="17">
        <v>0</v>
      </c>
      <c r="H9180" s="17">
        <v>1</v>
      </c>
      <c r="I9180" s="17">
        <v>0.93735812100000004</v>
      </c>
      <c r="J9180" s="17">
        <v>6.1899999999999997E-2</v>
      </c>
      <c r="K9180" s="17">
        <v>7.7099999999999998E-4</v>
      </c>
    </row>
    <row r="9181" spans="1:11" x14ac:dyDescent="0.45">
      <c r="A9181" s="10" t="s">
        <v>81</v>
      </c>
      <c r="B9181" s="20">
        <v>0.85799999999999998</v>
      </c>
      <c r="C9181" s="19">
        <v>8906</v>
      </c>
      <c r="D9181" s="19">
        <v>1630.2550879999999</v>
      </c>
      <c r="E9181" s="23">
        <v>0.73184676900000001</v>
      </c>
      <c r="F9181" s="23">
        <v>0.460125583</v>
      </c>
      <c r="G9181" s="17">
        <v>0</v>
      </c>
      <c r="H9181" s="17">
        <v>1</v>
      </c>
      <c r="I9181" s="17">
        <v>0.93815678800000002</v>
      </c>
      <c r="J9181" s="17">
        <v>6.1100000000000002E-2</v>
      </c>
      <c r="K9181" s="17">
        <v>7.6199999999999998E-4</v>
      </c>
    </row>
    <row r="9182" spans="1:11" x14ac:dyDescent="0.45">
      <c r="A9182" s="10" t="s">
        <v>81</v>
      </c>
      <c r="B9182" s="20">
        <v>0.85899999999999999</v>
      </c>
      <c r="C9182" s="19">
        <v>8916</v>
      </c>
      <c r="D9182" s="19">
        <v>1637.6029329999999</v>
      </c>
      <c r="E9182" s="23">
        <v>0.73569178199999996</v>
      </c>
      <c r="F9182" s="23">
        <v>0.46422448399999999</v>
      </c>
      <c r="G9182" s="17">
        <v>0</v>
      </c>
      <c r="H9182" s="17">
        <v>1</v>
      </c>
      <c r="I9182" s="17">
        <v>0.93853901100000003</v>
      </c>
      <c r="J9182" s="17">
        <v>6.0699999999999997E-2</v>
      </c>
      <c r="K9182" s="17">
        <v>7.5600000000000005E-4</v>
      </c>
    </row>
    <row r="9183" spans="1:11" x14ac:dyDescent="0.45">
      <c r="A9183" s="10" t="s">
        <v>81</v>
      </c>
      <c r="B9183" s="20">
        <v>0.86</v>
      </c>
      <c r="C9183" s="19">
        <v>8925</v>
      </c>
      <c r="D9183" s="19">
        <v>1644.2679009999999</v>
      </c>
      <c r="E9183" s="23">
        <v>0.74081330000000001</v>
      </c>
      <c r="F9183" s="23">
        <v>0.46638782699999998</v>
      </c>
      <c r="G9183" s="17">
        <v>0</v>
      </c>
      <c r="H9183" s="17">
        <v>1</v>
      </c>
      <c r="I9183" s="17">
        <v>0.93856270900000005</v>
      </c>
      <c r="J9183" s="17">
        <v>6.0699999999999997E-2</v>
      </c>
      <c r="K9183" s="17">
        <v>7.5600000000000005E-4</v>
      </c>
    </row>
    <row r="9184" spans="1:11" x14ac:dyDescent="0.45">
      <c r="A9184" s="10" t="s">
        <v>81</v>
      </c>
      <c r="B9184" s="20">
        <v>0.86099999999999999</v>
      </c>
      <c r="C9184" s="19">
        <v>8937</v>
      </c>
      <c r="D9184" s="19">
        <v>1653.2131549999999</v>
      </c>
      <c r="E9184" s="23">
        <v>0.75026446099999999</v>
      </c>
      <c r="F9184" s="23">
        <v>0.46781118500000002</v>
      </c>
      <c r="G9184" s="17">
        <v>0</v>
      </c>
      <c r="H9184" s="17">
        <v>1</v>
      </c>
      <c r="I9184" s="17">
        <v>0.93872482800000001</v>
      </c>
      <c r="J9184" s="17">
        <v>6.0499999999999998E-2</v>
      </c>
      <c r="K9184" s="17">
        <v>7.5299999999999998E-4</v>
      </c>
    </row>
    <row r="9185" spans="1:11" x14ac:dyDescent="0.45">
      <c r="A9185" s="10" t="s">
        <v>81</v>
      </c>
      <c r="B9185" s="20">
        <v>0.86199999999999999</v>
      </c>
      <c r="C9185" s="19">
        <v>8947</v>
      </c>
      <c r="D9185" s="19">
        <v>1660.720908</v>
      </c>
      <c r="E9185" s="23">
        <v>0.75190465399999995</v>
      </c>
      <c r="F9185" s="23">
        <v>0.46929449699999998</v>
      </c>
      <c r="G9185" s="17">
        <v>0</v>
      </c>
      <c r="H9185" s="17">
        <v>1</v>
      </c>
      <c r="I9185" s="17">
        <v>0.93893486199999998</v>
      </c>
      <c r="J9185" s="17">
        <v>6.0299999999999999E-2</v>
      </c>
      <c r="K9185" s="17">
        <v>7.5100000000000004E-4</v>
      </c>
    </row>
    <row r="9186" spans="1:11" x14ac:dyDescent="0.45">
      <c r="A9186" s="10" t="s">
        <v>81</v>
      </c>
      <c r="B9186" s="20">
        <v>0.86299999999999999</v>
      </c>
      <c r="C9186" s="19">
        <v>8951</v>
      </c>
      <c r="D9186" s="19">
        <v>1663.7300339999999</v>
      </c>
      <c r="E9186" s="23">
        <v>0.75228144600000002</v>
      </c>
      <c r="F9186" s="23">
        <v>0.47054219600000002</v>
      </c>
      <c r="G9186" s="17">
        <v>0</v>
      </c>
      <c r="H9186" s="17">
        <v>1</v>
      </c>
      <c r="I9186" s="17">
        <v>0.93913591699999999</v>
      </c>
      <c r="J9186" s="17">
        <v>6.0100000000000001E-2</v>
      </c>
      <c r="K9186" s="17">
        <v>7.4799999999999997E-4</v>
      </c>
    </row>
    <row r="9187" spans="1:11" x14ac:dyDescent="0.45">
      <c r="A9187" s="10" t="s">
        <v>81</v>
      </c>
      <c r="B9187" s="20">
        <v>0.86399999999999999</v>
      </c>
      <c r="C9187" s="19">
        <v>8967</v>
      </c>
      <c r="D9187" s="19">
        <v>1675.7786639999999</v>
      </c>
      <c r="E9187" s="23">
        <v>0.75444070200000002</v>
      </c>
      <c r="F9187" s="23">
        <v>0.47104084899999998</v>
      </c>
      <c r="G9187" s="17">
        <v>0</v>
      </c>
      <c r="H9187" s="17">
        <v>1</v>
      </c>
      <c r="I9187" s="17">
        <v>0.93966632000000005</v>
      </c>
      <c r="J9187" s="17">
        <v>5.96E-2</v>
      </c>
      <c r="K9187" s="17">
        <v>7.3999999999999999E-4</v>
      </c>
    </row>
    <row r="9188" spans="1:11" x14ac:dyDescent="0.45">
      <c r="A9188" s="10" t="s">
        <v>81</v>
      </c>
      <c r="B9188" s="20">
        <v>0.86499999999999999</v>
      </c>
      <c r="C9188" s="19">
        <v>8976</v>
      </c>
      <c r="D9188" s="19">
        <v>1682.610653</v>
      </c>
      <c r="E9188" s="23">
        <v>0.76430021000000004</v>
      </c>
      <c r="F9188" s="23">
        <v>0.47572894599999999</v>
      </c>
      <c r="G9188" s="17">
        <v>0</v>
      </c>
      <c r="H9188" s="17">
        <v>1</v>
      </c>
      <c r="I9188" s="17">
        <v>0.93965035799999996</v>
      </c>
      <c r="J9188" s="17">
        <v>5.96E-2</v>
      </c>
      <c r="K9188" s="17">
        <v>7.3999999999999999E-4</v>
      </c>
    </row>
    <row r="9189" spans="1:11" x14ac:dyDescent="0.45">
      <c r="A9189" s="10" t="s">
        <v>81</v>
      </c>
      <c r="B9189" s="20">
        <v>0.86599999999999999</v>
      </c>
      <c r="C9189" s="19">
        <v>8989</v>
      </c>
      <c r="D9189" s="19">
        <v>1692.5758310000001</v>
      </c>
      <c r="E9189" s="23">
        <v>0.76811675800000001</v>
      </c>
      <c r="F9189" s="23">
        <v>0.47736252000000001</v>
      </c>
      <c r="G9189" s="17">
        <v>0</v>
      </c>
      <c r="H9189" s="17">
        <v>1</v>
      </c>
      <c r="I9189" s="17">
        <v>0.93982844200000004</v>
      </c>
      <c r="J9189" s="17">
        <v>5.9400000000000001E-2</v>
      </c>
      <c r="K9189" s="17">
        <v>7.3700000000000002E-4</v>
      </c>
    </row>
    <row r="9190" spans="1:11" x14ac:dyDescent="0.45">
      <c r="A9190" s="10" t="s">
        <v>81</v>
      </c>
      <c r="B9190" s="20">
        <v>0.86699999999999999</v>
      </c>
      <c r="C9190" s="19">
        <v>8995</v>
      </c>
      <c r="D9190" s="19">
        <v>1697.209282</v>
      </c>
      <c r="E9190" s="23">
        <v>0.77247352700000005</v>
      </c>
      <c r="F9190" s="23">
        <v>0.47986811499999998</v>
      </c>
      <c r="G9190" s="17">
        <v>0</v>
      </c>
      <c r="H9190" s="17">
        <v>1</v>
      </c>
      <c r="I9190" s="17">
        <v>0.94003121499999998</v>
      </c>
      <c r="J9190" s="17">
        <v>5.9200000000000003E-2</v>
      </c>
      <c r="K9190" s="17">
        <v>7.3499999999999998E-4</v>
      </c>
    </row>
    <row r="9191" spans="1:11" x14ac:dyDescent="0.45">
      <c r="A9191" s="10" t="s">
        <v>81</v>
      </c>
      <c r="B9191" s="20">
        <v>0.86799999999999999</v>
      </c>
      <c r="C9191" s="19">
        <v>9008</v>
      </c>
      <c r="D9191" s="19">
        <v>1707.286574</v>
      </c>
      <c r="E9191" s="23">
        <v>0.77525285899999996</v>
      </c>
      <c r="F9191" s="23">
        <v>0.48140153800000002</v>
      </c>
      <c r="G9191" s="17">
        <v>0</v>
      </c>
      <c r="H9191" s="17">
        <v>1</v>
      </c>
      <c r="I9191" s="17">
        <v>0.94056439599999997</v>
      </c>
      <c r="J9191" s="17">
        <v>5.8700000000000002E-2</v>
      </c>
      <c r="K9191" s="17">
        <v>7.2800000000000002E-4</v>
      </c>
    </row>
    <row r="9192" spans="1:11" x14ac:dyDescent="0.45">
      <c r="A9192" s="10" t="s">
        <v>81</v>
      </c>
      <c r="B9192" s="20">
        <v>0.86899999999999999</v>
      </c>
      <c r="C9192" s="19">
        <v>9020</v>
      </c>
      <c r="D9192" s="19">
        <v>1716.6466359999999</v>
      </c>
      <c r="E9192" s="23">
        <v>0.78113864200000005</v>
      </c>
      <c r="F9192" s="23">
        <v>0.483765479</v>
      </c>
      <c r="G9192" s="17">
        <v>0</v>
      </c>
      <c r="H9192" s="17">
        <v>1</v>
      </c>
      <c r="I9192" s="17">
        <v>0.94071290600000002</v>
      </c>
      <c r="J9192" s="17">
        <v>5.8599999999999999E-2</v>
      </c>
      <c r="K9192" s="17">
        <v>7.2499999999999995E-4</v>
      </c>
    </row>
    <row r="9193" spans="1:11" x14ac:dyDescent="0.45">
      <c r="A9193" s="10" t="s">
        <v>81</v>
      </c>
      <c r="B9193" s="20">
        <v>0.87</v>
      </c>
      <c r="C9193" s="19">
        <v>9023</v>
      </c>
      <c r="D9193" s="19">
        <v>1719.001172</v>
      </c>
      <c r="E9193" s="23">
        <v>0.78785931799999998</v>
      </c>
      <c r="F9193" s="23">
        <v>0.48600985800000002</v>
      </c>
      <c r="G9193" s="17">
        <v>0</v>
      </c>
      <c r="H9193" s="17">
        <v>1</v>
      </c>
      <c r="I9193" s="17">
        <v>0.94072404899999995</v>
      </c>
      <c r="J9193" s="17">
        <v>5.8599999999999999E-2</v>
      </c>
      <c r="K9193" s="17">
        <v>7.2499999999999995E-4</v>
      </c>
    </row>
    <row r="9194" spans="1:11" x14ac:dyDescent="0.45">
      <c r="A9194" s="10" t="s">
        <v>81</v>
      </c>
      <c r="B9194" s="20">
        <v>0.871</v>
      </c>
      <c r="C9194" s="19">
        <v>9036</v>
      </c>
      <c r="D9194" s="19">
        <v>1729.2521879999999</v>
      </c>
      <c r="E9194" s="23">
        <v>0.78906715500000002</v>
      </c>
      <c r="F9194" s="23">
        <v>0.48682260500000002</v>
      </c>
      <c r="G9194" s="17">
        <v>0</v>
      </c>
      <c r="H9194" s="17">
        <v>1</v>
      </c>
      <c r="I9194" s="17">
        <v>0.94127887200000004</v>
      </c>
      <c r="J9194" s="17">
        <v>5.8000000000000003E-2</v>
      </c>
      <c r="K9194" s="17">
        <v>7.18E-4</v>
      </c>
    </row>
    <row r="9195" spans="1:11" x14ac:dyDescent="0.45">
      <c r="A9195" s="10" t="s">
        <v>81</v>
      </c>
      <c r="B9195" s="20">
        <v>0.872</v>
      </c>
      <c r="C9195" s="19">
        <v>9049</v>
      </c>
      <c r="D9195" s="19">
        <v>1739.535241</v>
      </c>
      <c r="E9195" s="23">
        <v>0.79451209499999997</v>
      </c>
      <c r="F9195" s="23">
        <v>0.48930629199999998</v>
      </c>
      <c r="G9195" s="17">
        <v>0</v>
      </c>
      <c r="H9195" s="17">
        <v>1</v>
      </c>
      <c r="I9195" s="17">
        <v>0.94170247799999995</v>
      </c>
      <c r="J9195" s="17">
        <v>5.7599999999999998E-2</v>
      </c>
      <c r="K9195" s="17">
        <v>7.1299999999999998E-4</v>
      </c>
    </row>
    <row r="9196" spans="1:11" x14ac:dyDescent="0.45">
      <c r="A9196" s="10" t="s">
        <v>81</v>
      </c>
      <c r="B9196" s="20">
        <v>0.873</v>
      </c>
      <c r="C9196" s="19">
        <v>9053</v>
      </c>
      <c r="D9196" s="19">
        <v>1742.7151980000001</v>
      </c>
      <c r="E9196" s="23">
        <v>0.79564007400000003</v>
      </c>
      <c r="F9196" s="23">
        <v>0.49179312800000002</v>
      </c>
      <c r="G9196" s="17">
        <v>0</v>
      </c>
      <c r="H9196" s="17">
        <v>1</v>
      </c>
      <c r="I9196" s="17">
        <v>0.94176005799999996</v>
      </c>
      <c r="J9196" s="17">
        <v>5.7500000000000002E-2</v>
      </c>
      <c r="K9196" s="17">
        <v>7.1199999999999996E-4</v>
      </c>
    </row>
    <row r="9197" spans="1:11" x14ac:dyDescent="0.45">
      <c r="A9197" s="10" t="s">
        <v>81</v>
      </c>
      <c r="B9197" s="20">
        <v>0.874</v>
      </c>
      <c r="C9197" s="19">
        <v>9071</v>
      </c>
      <c r="D9197" s="19">
        <v>1757.0827630000001</v>
      </c>
      <c r="E9197" s="23">
        <v>0.80325057</v>
      </c>
      <c r="F9197" s="23">
        <v>0.492917628</v>
      </c>
      <c r="G9197" s="17">
        <v>0</v>
      </c>
      <c r="H9197" s="17">
        <v>1</v>
      </c>
      <c r="I9197" s="17">
        <v>0.94218071199999998</v>
      </c>
      <c r="J9197" s="17">
        <v>5.7099999999999998E-2</v>
      </c>
      <c r="K9197" s="17">
        <v>7.0500000000000001E-4</v>
      </c>
    </row>
    <row r="9198" spans="1:11" x14ac:dyDescent="0.45">
      <c r="A9198" s="10" t="s">
        <v>81</v>
      </c>
      <c r="B9198" s="20">
        <v>0.876</v>
      </c>
      <c r="C9198" s="19">
        <v>9090</v>
      </c>
      <c r="D9198" s="19">
        <v>1772.362605</v>
      </c>
      <c r="E9198" s="23">
        <v>0.804202211</v>
      </c>
      <c r="F9198" s="23">
        <v>0.49533197200000001</v>
      </c>
      <c r="G9198" s="17">
        <v>0</v>
      </c>
      <c r="H9198" s="17">
        <v>1</v>
      </c>
      <c r="I9198" s="17">
        <v>0.94259792600000003</v>
      </c>
      <c r="J9198" s="17">
        <v>5.67E-2</v>
      </c>
      <c r="K9198" s="17">
        <v>6.9999999999999999E-4</v>
      </c>
    </row>
    <row r="9199" spans="1:11" x14ac:dyDescent="0.45">
      <c r="A9199" s="10" t="s">
        <v>81</v>
      </c>
      <c r="B9199" s="20">
        <v>0.877</v>
      </c>
      <c r="C9199" s="19">
        <v>9100</v>
      </c>
      <c r="D9199" s="19">
        <v>1780.431349</v>
      </c>
      <c r="E9199" s="23">
        <v>0.812385197</v>
      </c>
      <c r="F9199" s="23">
        <v>0.49788906799999999</v>
      </c>
      <c r="G9199" s="17">
        <v>0</v>
      </c>
      <c r="H9199" s="17">
        <v>1</v>
      </c>
      <c r="I9199" s="17">
        <v>0.94270488699999999</v>
      </c>
      <c r="J9199" s="17">
        <v>5.6599999999999998E-2</v>
      </c>
      <c r="K9199" s="17">
        <v>6.9899999999999997E-4</v>
      </c>
    </row>
    <row r="9200" spans="1:11" x14ac:dyDescent="0.45">
      <c r="A9200" s="10" t="s">
        <v>81</v>
      </c>
      <c r="B9200" s="20">
        <v>0.878</v>
      </c>
      <c r="C9200" s="19">
        <v>9109</v>
      </c>
      <c r="D9200" s="19">
        <v>1787.757028</v>
      </c>
      <c r="E9200" s="23">
        <v>0.81481051500000001</v>
      </c>
      <c r="F9200" s="23">
        <v>0.50181329900000005</v>
      </c>
      <c r="G9200" s="17">
        <v>0</v>
      </c>
      <c r="H9200" s="17">
        <v>1</v>
      </c>
      <c r="I9200" s="17">
        <v>0.94253498400000002</v>
      </c>
      <c r="J9200" s="17">
        <v>5.6800000000000003E-2</v>
      </c>
      <c r="K9200" s="17">
        <v>6.9800000000000005E-4</v>
      </c>
    </row>
    <row r="9201" spans="1:11" x14ac:dyDescent="0.45">
      <c r="A9201" s="10" t="s">
        <v>81</v>
      </c>
      <c r="B9201" s="20">
        <v>0.879</v>
      </c>
      <c r="C9201" s="19">
        <v>9122</v>
      </c>
      <c r="D9201" s="19">
        <v>1798.4064639999999</v>
      </c>
      <c r="E9201" s="23">
        <v>0.82369263000000004</v>
      </c>
      <c r="F9201" s="23">
        <v>0.50356761500000002</v>
      </c>
      <c r="G9201" s="17">
        <v>0</v>
      </c>
      <c r="H9201" s="17">
        <v>1</v>
      </c>
      <c r="I9201" s="17">
        <v>0.94296712500000002</v>
      </c>
      <c r="J9201" s="17">
        <v>5.6300000000000003E-2</v>
      </c>
      <c r="K9201" s="17">
        <v>6.9200000000000002E-4</v>
      </c>
    </row>
    <row r="9202" spans="1:11" x14ac:dyDescent="0.45">
      <c r="A9202" s="10" t="s">
        <v>81</v>
      </c>
      <c r="B9202" s="20">
        <v>0.88</v>
      </c>
      <c r="C9202" s="19">
        <v>9132</v>
      </c>
      <c r="D9202" s="19">
        <v>1806.680114</v>
      </c>
      <c r="E9202" s="23">
        <v>0.83379473999999998</v>
      </c>
      <c r="F9202" s="23">
        <v>0.50579409900000005</v>
      </c>
      <c r="G9202" s="17">
        <v>0</v>
      </c>
      <c r="H9202" s="17">
        <v>1</v>
      </c>
      <c r="I9202" s="17">
        <v>0.94327390799999999</v>
      </c>
      <c r="J9202" s="17">
        <v>5.6000000000000001E-2</v>
      </c>
      <c r="K9202" s="17">
        <v>6.8900000000000005E-4</v>
      </c>
    </row>
    <row r="9203" spans="1:11" x14ac:dyDescent="0.45">
      <c r="A9203" s="10" t="s">
        <v>81</v>
      </c>
      <c r="B9203" s="20">
        <v>0.88100000000000001</v>
      </c>
      <c r="C9203" s="19">
        <v>9143</v>
      </c>
      <c r="D9203" s="19">
        <v>1815.867577</v>
      </c>
      <c r="E9203" s="23">
        <v>0.83593766599999997</v>
      </c>
      <c r="F9203" s="23">
        <v>0.508422182</v>
      </c>
      <c r="G9203" s="17">
        <v>0</v>
      </c>
      <c r="H9203" s="17">
        <v>1</v>
      </c>
      <c r="I9203" s="17">
        <v>0.94323996899999996</v>
      </c>
      <c r="J9203" s="17">
        <v>5.6099999999999997E-2</v>
      </c>
      <c r="K9203" s="17">
        <v>6.87E-4</v>
      </c>
    </row>
    <row r="9204" spans="1:11" x14ac:dyDescent="0.45">
      <c r="A9204" s="10" t="s">
        <v>81</v>
      </c>
      <c r="B9204" s="20">
        <v>0.88200000000000001</v>
      </c>
      <c r="C9204" s="19">
        <v>9149</v>
      </c>
      <c r="D9204" s="19">
        <v>1820.9043469999999</v>
      </c>
      <c r="E9204" s="23">
        <v>0.84134396499999997</v>
      </c>
      <c r="F9204" s="23">
        <v>0.51069092900000002</v>
      </c>
      <c r="G9204" s="17">
        <v>0</v>
      </c>
      <c r="H9204" s="17">
        <v>1</v>
      </c>
      <c r="I9204" s="17">
        <v>0.94314187599999999</v>
      </c>
      <c r="J9204" s="17">
        <v>5.62E-2</v>
      </c>
      <c r="K9204" s="17">
        <v>6.8599999999999998E-4</v>
      </c>
    </row>
    <row r="9205" spans="1:11" x14ac:dyDescent="0.45">
      <c r="A9205" s="10" t="s">
        <v>81</v>
      </c>
      <c r="B9205" s="20">
        <v>0.88300000000000001</v>
      </c>
      <c r="C9205" s="19">
        <v>9162</v>
      </c>
      <c r="D9205" s="19">
        <v>1831.8612559999999</v>
      </c>
      <c r="E9205" s="23">
        <v>0.84532189199999996</v>
      </c>
      <c r="F9205" s="23">
        <v>0.51225472400000005</v>
      </c>
      <c r="G9205" s="17">
        <v>0</v>
      </c>
      <c r="H9205" s="17">
        <v>1</v>
      </c>
      <c r="I9205" s="17">
        <v>0.94336399400000004</v>
      </c>
      <c r="J9205" s="17">
        <v>5.6000000000000001E-2</v>
      </c>
      <c r="K9205" s="17">
        <v>6.8300000000000001E-4</v>
      </c>
    </row>
    <row r="9206" spans="1:11" x14ac:dyDescent="0.45">
      <c r="A9206" s="10" t="s">
        <v>81</v>
      </c>
      <c r="B9206" s="20">
        <v>0.88400000000000001</v>
      </c>
      <c r="C9206" s="19">
        <v>9173</v>
      </c>
      <c r="D9206" s="19">
        <v>1841.199339</v>
      </c>
      <c r="E9206" s="23">
        <v>0.85265177299999995</v>
      </c>
      <c r="F9206" s="23">
        <v>0.51456591200000001</v>
      </c>
      <c r="G9206" s="17">
        <v>0</v>
      </c>
      <c r="H9206" s="17">
        <v>1</v>
      </c>
      <c r="I9206" s="17">
        <v>0.943762502</v>
      </c>
      <c r="J9206" s="17">
        <v>5.5599999999999997E-2</v>
      </c>
      <c r="K9206" s="17">
        <v>6.78E-4</v>
      </c>
    </row>
    <row r="9207" spans="1:11" x14ac:dyDescent="0.45">
      <c r="A9207" s="10" t="s">
        <v>81</v>
      </c>
      <c r="B9207" s="20">
        <v>0.88500000000000001</v>
      </c>
      <c r="C9207" s="19">
        <v>9182</v>
      </c>
      <c r="D9207" s="19">
        <v>1848.8877620000001</v>
      </c>
      <c r="E9207" s="23">
        <v>0.85643893699999996</v>
      </c>
      <c r="F9207" s="23">
        <v>0.51704034099999996</v>
      </c>
      <c r="G9207" s="17">
        <v>0</v>
      </c>
      <c r="H9207" s="17">
        <v>1</v>
      </c>
      <c r="I9207" s="17">
        <v>0.94388656100000001</v>
      </c>
      <c r="J9207" s="17">
        <v>5.5399999999999998E-2</v>
      </c>
      <c r="K9207" s="17">
        <v>6.7699999999999998E-4</v>
      </c>
    </row>
    <row r="9208" spans="1:11" x14ac:dyDescent="0.45">
      <c r="A9208" s="10" t="s">
        <v>81</v>
      </c>
      <c r="B9208" s="20">
        <v>0.88600000000000001</v>
      </c>
      <c r="C9208" s="19">
        <v>9195</v>
      </c>
      <c r="D9208" s="19">
        <v>1860.037728</v>
      </c>
      <c r="E9208" s="23">
        <v>0.859517105</v>
      </c>
      <c r="F9208" s="23">
        <v>0.51844721400000005</v>
      </c>
      <c r="G9208" s="17">
        <v>0</v>
      </c>
      <c r="H9208" s="17">
        <v>1</v>
      </c>
      <c r="I9208" s="17">
        <v>0.94399983200000004</v>
      </c>
      <c r="J9208" s="17">
        <v>5.5300000000000002E-2</v>
      </c>
      <c r="K9208" s="17">
        <v>6.7500000000000004E-4</v>
      </c>
    </row>
    <row r="9209" spans="1:11" x14ac:dyDescent="0.45">
      <c r="A9209" s="10" t="s">
        <v>81</v>
      </c>
      <c r="B9209" s="20">
        <v>0.88700000000000001</v>
      </c>
      <c r="C9209" s="19">
        <v>9205</v>
      </c>
      <c r="D9209" s="19">
        <v>1868.6443730000001</v>
      </c>
      <c r="E9209" s="23">
        <v>0.86127191700000005</v>
      </c>
      <c r="F9209" s="23">
        <v>0.52159350599999998</v>
      </c>
      <c r="G9209" s="17">
        <v>0</v>
      </c>
      <c r="H9209" s="17">
        <v>1</v>
      </c>
      <c r="I9209" s="17">
        <v>0.94433486</v>
      </c>
      <c r="J9209" s="17">
        <v>5.5E-2</v>
      </c>
      <c r="K9209" s="17">
        <v>6.7100000000000005E-4</v>
      </c>
    </row>
    <row r="9210" spans="1:11" x14ac:dyDescent="0.45">
      <c r="A9210" s="10" t="s">
        <v>81</v>
      </c>
      <c r="B9210" s="20">
        <v>0.88800000000000001</v>
      </c>
      <c r="C9210" s="19">
        <v>9214</v>
      </c>
      <c r="D9210" s="19">
        <v>1876.426299</v>
      </c>
      <c r="E9210" s="23">
        <v>0.86719778300000006</v>
      </c>
      <c r="F9210" s="23">
        <v>0.52377534000000003</v>
      </c>
      <c r="G9210" s="17">
        <v>0</v>
      </c>
      <c r="H9210" s="17">
        <v>1</v>
      </c>
      <c r="I9210" s="17">
        <v>0.94454835299999995</v>
      </c>
      <c r="J9210" s="17">
        <v>5.4800000000000001E-2</v>
      </c>
      <c r="K9210" s="17">
        <v>6.69E-4</v>
      </c>
    </row>
    <row r="9211" spans="1:11" x14ac:dyDescent="0.45">
      <c r="A9211" s="10" t="s">
        <v>81</v>
      </c>
      <c r="B9211" s="20">
        <v>0.88900000000000001</v>
      </c>
      <c r="C9211" s="19">
        <v>9224</v>
      </c>
      <c r="D9211" s="19">
        <v>1885.127007</v>
      </c>
      <c r="E9211" s="23">
        <v>0.87342640699999996</v>
      </c>
      <c r="F9211" s="23">
        <v>0.52581825599999998</v>
      </c>
      <c r="G9211" s="17">
        <v>0</v>
      </c>
      <c r="H9211" s="17">
        <v>1</v>
      </c>
      <c r="I9211" s="17">
        <v>0.94457017499999996</v>
      </c>
      <c r="J9211" s="17">
        <v>5.4699999999999999E-2</v>
      </c>
      <c r="K9211" s="17">
        <v>7.0600000000000003E-4</v>
      </c>
    </row>
    <row r="9212" spans="1:11" x14ac:dyDescent="0.45">
      <c r="A9212" s="10" t="s">
        <v>81</v>
      </c>
      <c r="B9212" s="20">
        <v>0.89</v>
      </c>
      <c r="C9212" s="19">
        <v>9235</v>
      </c>
      <c r="D9212" s="19">
        <v>1894.737748</v>
      </c>
      <c r="E9212" s="23">
        <v>0.87372146500000003</v>
      </c>
      <c r="F9212" s="23">
        <v>0.52775658599999997</v>
      </c>
      <c r="G9212" s="17">
        <v>0</v>
      </c>
      <c r="H9212" s="17">
        <v>1</v>
      </c>
      <c r="I9212" s="17">
        <v>0.94492890799999996</v>
      </c>
      <c r="J9212" s="17">
        <v>5.4399999999999997E-2</v>
      </c>
      <c r="K9212" s="17">
        <v>7.0200000000000004E-4</v>
      </c>
    </row>
    <row r="9213" spans="1:11" x14ac:dyDescent="0.45">
      <c r="A9213" s="10" t="s">
        <v>81</v>
      </c>
      <c r="B9213" s="20">
        <v>0.89100000000000001</v>
      </c>
      <c r="C9213" s="19">
        <v>9244</v>
      </c>
      <c r="D9213" s="19">
        <v>1902.6226529999999</v>
      </c>
      <c r="E9213" s="23">
        <v>0.87749772100000001</v>
      </c>
      <c r="F9213" s="23">
        <v>0.53011780900000005</v>
      </c>
      <c r="G9213" s="17">
        <v>0</v>
      </c>
      <c r="H9213" s="17">
        <v>1</v>
      </c>
      <c r="I9213" s="17">
        <v>0.94525301299999998</v>
      </c>
      <c r="J9213" s="17">
        <v>5.3999999999999999E-2</v>
      </c>
      <c r="K9213" s="17">
        <v>6.9800000000000005E-4</v>
      </c>
    </row>
    <row r="9214" spans="1:11" x14ac:dyDescent="0.45">
      <c r="A9214" s="10" t="s">
        <v>81</v>
      </c>
      <c r="B9214" s="20">
        <v>0.89200000000000002</v>
      </c>
      <c r="C9214" s="19">
        <v>9257</v>
      </c>
      <c r="D9214" s="19">
        <v>1914.057466</v>
      </c>
      <c r="E9214" s="23">
        <v>0.87981356200000005</v>
      </c>
      <c r="F9214" s="23">
        <v>0.53245547100000001</v>
      </c>
      <c r="G9214" s="17">
        <v>0</v>
      </c>
      <c r="H9214" s="17">
        <v>1</v>
      </c>
      <c r="I9214" s="17">
        <v>0.94561030999999995</v>
      </c>
      <c r="J9214" s="17">
        <v>5.3699999999999998E-2</v>
      </c>
      <c r="K9214" s="17">
        <v>6.9300000000000004E-4</v>
      </c>
    </row>
    <row r="9215" spans="1:11" x14ac:dyDescent="0.45">
      <c r="A9215" s="10" t="s">
        <v>81</v>
      </c>
      <c r="B9215" s="20">
        <v>0.89300000000000002</v>
      </c>
      <c r="C9215" s="19">
        <v>9268</v>
      </c>
      <c r="D9215" s="19">
        <v>1923.757617</v>
      </c>
      <c r="E9215" s="23">
        <v>0.88429167099999995</v>
      </c>
      <c r="F9215" s="23">
        <v>0.53457945799999995</v>
      </c>
      <c r="G9215" s="17">
        <v>0</v>
      </c>
      <c r="H9215" s="17">
        <v>1</v>
      </c>
      <c r="I9215" s="17">
        <v>0.94591089299999997</v>
      </c>
      <c r="J9215" s="17">
        <v>5.3400000000000003E-2</v>
      </c>
      <c r="K9215" s="17">
        <v>6.8900000000000005E-4</v>
      </c>
    </row>
    <row r="9216" spans="1:11" x14ac:dyDescent="0.45">
      <c r="A9216" s="10" t="s">
        <v>81</v>
      </c>
      <c r="B9216" s="20">
        <v>0.89400000000000002</v>
      </c>
      <c r="C9216" s="19">
        <v>9279</v>
      </c>
      <c r="D9216" s="19">
        <v>1933.5813989999999</v>
      </c>
      <c r="E9216" s="23">
        <v>0.89742331399999997</v>
      </c>
      <c r="F9216" s="23">
        <v>0.53703131900000001</v>
      </c>
      <c r="G9216" s="17">
        <v>0</v>
      </c>
      <c r="H9216" s="17">
        <v>1</v>
      </c>
      <c r="I9216" s="17">
        <v>0.945937904</v>
      </c>
      <c r="J9216" s="17">
        <v>5.3400000000000003E-2</v>
      </c>
      <c r="K9216" s="17">
        <v>6.8800000000000003E-4</v>
      </c>
    </row>
    <row r="9217" spans="1:11" x14ac:dyDescent="0.45">
      <c r="A9217" s="10" t="s">
        <v>81</v>
      </c>
      <c r="B9217" s="20">
        <v>0.89500000000000002</v>
      </c>
      <c r="C9217" s="19">
        <v>9289</v>
      </c>
      <c r="D9217" s="19">
        <v>1942.7136829999999</v>
      </c>
      <c r="E9217" s="23">
        <v>0.91611214699999999</v>
      </c>
      <c r="F9217" s="23">
        <v>0.53934667000000003</v>
      </c>
      <c r="G9217" s="17">
        <v>0</v>
      </c>
      <c r="H9217" s="17">
        <v>1</v>
      </c>
      <c r="I9217" s="17">
        <v>0.94608150400000002</v>
      </c>
      <c r="J9217" s="17">
        <v>5.3199999999999997E-2</v>
      </c>
      <c r="K9217" s="17">
        <v>6.8499999999999995E-4</v>
      </c>
    </row>
    <row r="9218" spans="1:11" x14ac:dyDescent="0.45">
      <c r="A9218" s="10" t="s">
        <v>81</v>
      </c>
      <c r="B9218" s="20">
        <v>0.89600000000000002</v>
      </c>
      <c r="C9218" s="19">
        <v>9297</v>
      </c>
      <c r="D9218" s="19">
        <v>1950.076004</v>
      </c>
      <c r="E9218" s="23">
        <v>0.92249836500000004</v>
      </c>
      <c r="F9218" s="23">
        <v>0.54149663800000003</v>
      </c>
      <c r="G9218" s="17">
        <v>0</v>
      </c>
      <c r="H9218" s="17">
        <v>1</v>
      </c>
      <c r="I9218" s="17">
        <v>0.94634510100000002</v>
      </c>
      <c r="J9218" s="17">
        <v>5.2999999999999999E-2</v>
      </c>
      <c r="K9218" s="17">
        <v>6.8199999999999999E-4</v>
      </c>
    </row>
    <row r="9219" spans="1:11" x14ac:dyDescent="0.45">
      <c r="A9219" s="10" t="s">
        <v>81</v>
      </c>
      <c r="B9219" s="20">
        <v>0.89700000000000002</v>
      </c>
      <c r="C9219" s="19">
        <v>9310</v>
      </c>
      <c r="D9219" s="19">
        <v>1962.076689</v>
      </c>
      <c r="E9219" s="23">
        <v>0.92312960700000002</v>
      </c>
      <c r="F9219" s="23">
        <v>0.542793321</v>
      </c>
      <c r="G9219" s="17">
        <v>0</v>
      </c>
      <c r="H9219" s="17">
        <v>1</v>
      </c>
      <c r="I9219" s="17">
        <v>0.94673152000000005</v>
      </c>
      <c r="J9219" s="17">
        <v>5.2600000000000001E-2</v>
      </c>
      <c r="K9219" s="17">
        <v>6.7699999999999998E-4</v>
      </c>
    </row>
    <row r="9220" spans="1:11" x14ac:dyDescent="0.45">
      <c r="A9220" s="10" t="s">
        <v>81</v>
      </c>
      <c r="B9220" s="20">
        <v>0.89800000000000002</v>
      </c>
      <c r="C9220" s="19">
        <v>9320</v>
      </c>
      <c r="D9220" s="19">
        <v>1971.3423049999999</v>
      </c>
      <c r="E9220" s="23">
        <v>0.92811518800000004</v>
      </c>
      <c r="F9220" s="23">
        <v>0.54685195399999997</v>
      </c>
      <c r="G9220" s="17">
        <v>0</v>
      </c>
      <c r="H9220" s="17">
        <v>1</v>
      </c>
      <c r="I9220" s="17">
        <v>0.94679174099999996</v>
      </c>
      <c r="J9220" s="17">
        <v>5.2499999999999998E-2</v>
      </c>
      <c r="K9220" s="17">
        <v>6.7599999999999995E-4</v>
      </c>
    </row>
    <row r="9221" spans="1:11" x14ac:dyDescent="0.45">
      <c r="A9221" s="10" t="s">
        <v>81</v>
      </c>
      <c r="B9221" s="20">
        <v>0.89900000000000002</v>
      </c>
      <c r="C9221" s="19">
        <v>9331</v>
      </c>
      <c r="D9221" s="19">
        <v>1981.590964</v>
      </c>
      <c r="E9221" s="23">
        <v>0.93515769199999998</v>
      </c>
      <c r="F9221" s="23">
        <v>0.54932497199999997</v>
      </c>
      <c r="G9221" s="17">
        <v>0</v>
      </c>
      <c r="H9221" s="17">
        <v>1</v>
      </c>
      <c r="I9221" s="17">
        <v>0.94702877299999999</v>
      </c>
      <c r="J9221" s="17">
        <v>5.2299999999999999E-2</v>
      </c>
      <c r="K9221" s="17">
        <v>6.7299999999999999E-4</v>
      </c>
    </row>
    <row r="9222" spans="1:11" x14ac:dyDescent="0.45">
      <c r="A9222" s="10" t="s">
        <v>81</v>
      </c>
      <c r="B9222" s="20">
        <v>0.9</v>
      </c>
      <c r="C9222" s="19">
        <v>9341</v>
      </c>
      <c r="D9222" s="19">
        <v>1991.017838</v>
      </c>
      <c r="E9222" s="23">
        <v>0.949232725</v>
      </c>
      <c r="F9222" s="23">
        <v>0.55178622099999997</v>
      </c>
      <c r="G9222" s="17">
        <v>0</v>
      </c>
      <c r="H9222" s="17">
        <v>1</v>
      </c>
      <c r="I9222" s="17">
        <v>0.94705540300000002</v>
      </c>
      <c r="J9222" s="17">
        <v>5.2299999999999999E-2</v>
      </c>
      <c r="K9222" s="17">
        <v>6.7199999999999996E-4</v>
      </c>
    </row>
    <row r="9223" spans="1:11" x14ac:dyDescent="0.45">
      <c r="A9223" s="10" t="s">
        <v>81</v>
      </c>
      <c r="B9223" s="20">
        <v>0.90100000000000002</v>
      </c>
      <c r="C9223" s="19">
        <v>9351</v>
      </c>
      <c r="D9223" s="19">
        <v>2000.56735</v>
      </c>
      <c r="E9223" s="23">
        <v>0.957756308</v>
      </c>
      <c r="F9223" s="23">
        <v>0.55392972900000004</v>
      </c>
      <c r="G9223" s="17">
        <v>0</v>
      </c>
      <c r="H9223" s="17">
        <v>1</v>
      </c>
      <c r="I9223" s="17">
        <v>0.94726206400000001</v>
      </c>
      <c r="J9223" s="17">
        <v>5.21E-2</v>
      </c>
      <c r="K9223" s="17">
        <v>6.69E-4</v>
      </c>
    </row>
    <row r="9224" spans="1:11" x14ac:dyDescent="0.45">
      <c r="A9224" s="10" t="s">
        <v>81</v>
      </c>
      <c r="B9224" s="20">
        <v>0.90200000000000002</v>
      </c>
      <c r="C9224" s="19">
        <v>9362</v>
      </c>
      <c r="D9224" s="19">
        <v>2011.155526</v>
      </c>
      <c r="E9224" s="23">
        <v>0.96947677200000004</v>
      </c>
      <c r="F9224" s="23">
        <v>0.55658757199999997</v>
      </c>
      <c r="G9224" s="17">
        <v>0</v>
      </c>
      <c r="H9224" s="17">
        <v>1</v>
      </c>
      <c r="I9224" s="17">
        <v>0.94733345800000002</v>
      </c>
      <c r="J9224" s="17">
        <v>5.1999999999999998E-2</v>
      </c>
      <c r="K9224" s="17">
        <v>6.6699999999999995E-4</v>
      </c>
    </row>
    <row r="9225" spans="1:11" x14ac:dyDescent="0.45">
      <c r="A9225" s="10" t="s">
        <v>81</v>
      </c>
      <c r="B9225" s="20">
        <v>0.90300000000000002</v>
      </c>
      <c r="C9225" s="19">
        <v>9372</v>
      </c>
      <c r="D9225" s="19">
        <v>2020.9212110000001</v>
      </c>
      <c r="E9225" s="23">
        <v>0.98200844899999995</v>
      </c>
      <c r="F9225" s="23">
        <v>0.55935044700000003</v>
      </c>
      <c r="G9225" s="17">
        <v>0</v>
      </c>
      <c r="H9225" s="17">
        <v>1</v>
      </c>
      <c r="I9225" s="17">
        <v>0.94744923800000003</v>
      </c>
      <c r="J9225" s="17">
        <v>5.1900000000000002E-2</v>
      </c>
      <c r="K9225" s="17">
        <v>6.6600000000000003E-4</v>
      </c>
    </row>
    <row r="9226" spans="1:11" x14ac:dyDescent="0.45">
      <c r="A9226" s="10" t="s">
        <v>81</v>
      </c>
      <c r="B9226" s="20">
        <v>0.90400000000000003</v>
      </c>
      <c r="C9226" s="19">
        <v>9383</v>
      </c>
      <c r="D9226" s="19">
        <v>2031.7890179999999</v>
      </c>
      <c r="E9226" s="23">
        <v>0.98955319200000003</v>
      </c>
      <c r="F9226" s="23">
        <v>0.561509221</v>
      </c>
      <c r="G9226" s="17">
        <v>0</v>
      </c>
      <c r="H9226" s="17">
        <v>1</v>
      </c>
      <c r="I9226" s="17">
        <v>0.94750581899999997</v>
      </c>
      <c r="J9226" s="17">
        <v>5.1799999999999999E-2</v>
      </c>
      <c r="K9226" s="17">
        <v>6.6399999999999999E-4</v>
      </c>
    </row>
    <row r="9227" spans="1:11" x14ac:dyDescent="0.45">
      <c r="A9227" s="10" t="s">
        <v>81</v>
      </c>
      <c r="B9227" s="20">
        <v>0.90500000000000003</v>
      </c>
      <c r="C9227" s="19">
        <v>9390</v>
      </c>
      <c r="D9227" s="19">
        <v>2038.751577</v>
      </c>
      <c r="E9227" s="23">
        <v>0.99739483600000001</v>
      </c>
      <c r="F9227" s="23">
        <v>0.56466080500000004</v>
      </c>
      <c r="G9227" s="17">
        <v>0</v>
      </c>
      <c r="H9227" s="17">
        <v>1</v>
      </c>
      <c r="I9227" s="17">
        <v>0.94720559299999996</v>
      </c>
      <c r="J9227" s="17">
        <v>5.21E-2</v>
      </c>
      <c r="K9227" s="17">
        <v>6.6299999999999996E-4</v>
      </c>
    </row>
    <row r="9228" spans="1:11" x14ac:dyDescent="0.45">
      <c r="A9228" s="10" t="s">
        <v>81</v>
      </c>
      <c r="B9228" s="20">
        <v>0.90600000000000003</v>
      </c>
      <c r="C9228" s="19">
        <v>9400</v>
      </c>
      <c r="D9228" s="19">
        <v>2048.7407450000001</v>
      </c>
      <c r="E9228" s="23">
        <v>0.99957796200000004</v>
      </c>
      <c r="F9228" s="23">
        <v>0.56671381499999995</v>
      </c>
      <c r="G9228" s="17">
        <v>0</v>
      </c>
      <c r="H9228" s="17">
        <v>1</v>
      </c>
      <c r="I9228" s="17">
        <v>0.94758103999999999</v>
      </c>
      <c r="J9228" s="17">
        <v>5.1799999999999999E-2</v>
      </c>
      <c r="K9228" s="17">
        <v>6.5899999999999997E-4</v>
      </c>
    </row>
    <row r="9229" spans="1:11" x14ac:dyDescent="0.45">
      <c r="A9229" s="10" t="s">
        <v>81</v>
      </c>
      <c r="B9229" s="20">
        <v>0.90700000000000003</v>
      </c>
      <c r="C9229" s="19">
        <v>9412</v>
      </c>
      <c r="D9229" s="19">
        <v>2060.8317950000001</v>
      </c>
      <c r="E9229" s="23">
        <v>1.015651635</v>
      </c>
      <c r="F9229" s="23">
        <v>0.56874377899999995</v>
      </c>
      <c r="G9229" s="17">
        <v>0</v>
      </c>
      <c r="H9229" s="17">
        <v>1</v>
      </c>
      <c r="I9229" s="17">
        <v>0.94767114600000002</v>
      </c>
      <c r="J9229" s="17">
        <v>5.1700000000000003E-2</v>
      </c>
      <c r="K9229" s="17">
        <v>6.5700000000000003E-4</v>
      </c>
    </row>
    <row r="9230" spans="1:11" x14ac:dyDescent="0.45">
      <c r="A9230" s="10" t="s">
        <v>81</v>
      </c>
      <c r="B9230" s="20">
        <v>0.90800000000000003</v>
      </c>
      <c r="C9230" s="19">
        <v>9424</v>
      </c>
      <c r="D9230" s="19">
        <v>2073.0362540000001</v>
      </c>
      <c r="E9230" s="23">
        <v>1.017725741</v>
      </c>
      <c r="F9230" s="23">
        <v>0.57184945099999995</v>
      </c>
      <c r="G9230" s="17">
        <v>0</v>
      </c>
      <c r="H9230" s="17">
        <v>1</v>
      </c>
      <c r="I9230" s="17">
        <v>0.94783546900000004</v>
      </c>
      <c r="J9230" s="17">
        <v>5.1499999999999997E-2</v>
      </c>
      <c r="K9230" s="17">
        <v>6.5499999999999998E-4</v>
      </c>
    </row>
    <row r="9231" spans="1:11" x14ac:dyDescent="0.45">
      <c r="A9231" s="10" t="s">
        <v>81</v>
      </c>
      <c r="B9231" s="20">
        <v>0.90900000000000003</v>
      </c>
      <c r="C9231" s="19">
        <v>9434</v>
      </c>
      <c r="D9231" s="19">
        <v>2083.2280770000002</v>
      </c>
      <c r="E9231" s="23">
        <v>1.0236876859999999</v>
      </c>
      <c r="F9231" s="23">
        <v>0.57528759200000001</v>
      </c>
      <c r="G9231" s="17">
        <v>0</v>
      </c>
      <c r="H9231" s="17">
        <v>1</v>
      </c>
      <c r="I9231" s="17">
        <v>0.947866922</v>
      </c>
      <c r="J9231" s="17">
        <v>5.1499999999999997E-2</v>
      </c>
      <c r="K9231" s="17">
        <v>6.5499999999999998E-4</v>
      </c>
    </row>
    <row r="9232" spans="1:11" x14ac:dyDescent="0.45">
      <c r="A9232" s="10" t="s">
        <v>81</v>
      </c>
      <c r="B9232" s="20">
        <v>0.91</v>
      </c>
      <c r="C9232" s="19">
        <v>9445</v>
      </c>
      <c r="D9232" s="19">
        <v>2094.5728530000001</v>
      </c>
      <c r="E9232" s="23">
        <v>1.0379337239999999</v>
      </c>
      <c r="F9232" s="23">
        <v>0.57795846799999995</v>
      </c>
      <c r="G9232" s="17">
        <v>0</v>
      </c>
      <c r="H9232" s="17">
        <v>1</v>
      </c>
      <c r="I9232" s="17">
        <v>0.94808466899999999</v>
      </c>
      <c r="J9232" s="17">
        <v>5.1299999999999998E-2</v>
      </c>
      <c r="K9232" s="17">
        <v>6.5099999999999999E-4</v>
      </c>
    </row>
    <row r="9233" spans="1:11" x14ac:dyDescent="0.45">
      <c r="A9233" s="10" t="s">
        <v>81</v>
      </c>
      <c r="B9233" s="20">
        <v>0.91100000000000003</v>
      </c>
      <c r="C9233" s="19">
        <v>9455</v>
      </c>
      <c r="D9233" s="19">
        <v>2104.9769120000001</v>
      </c>
      <c r="E9233" s="23">
        <v>1.0413601509999999</v>
      </c>
      <c r="F9233" s="23">
        <v>0.58076411999999999</v>
      </c>
      <c r="G9233" s="17">
        <v>0</v>
      </c>
      <c r="H9233" s="17">
        <v>1</v>
      </c>
      <c r="I9233" s="17">
        <v>0.94791818400000005</v>
      </c>
      <c r="J9233" s="17">
        <v>5.1400000000000001E-2</v>
      </c>
      <c r="K9233" s="17">
        <v>6.4999999999999997E-4</v>
      </c>
    </row>
    <row r="9234" spans="1:11" x14ac:dyDescent="0.45">
      <c r="A9234" s="10" t="s">
        <v>81</v>
      </c>
      <c r="B9234" s="20">
        <v>0.91200000000000003</v>
      </c>
      <c r="C9234" s="19">
        <v>9464</v>
      </c>
      <c r="D9234" s="19">
        <v>2114.37536</v>
      </c>
      <c r="E9234" s="23">
        <v>1.047893052</v>
      </c>
      <c r="F9234" s="23">
        <v>0.58309936600000001</v>
      </c>
      <c r="G9234" s="17">
        <v>0</v>
      </c>
      <c r="H9234" s="17">
        <v>1</v>
      </c>
      <c r="I9234" s="17">
        <v>0.94785111099999997</v>
      </c>
      <c r="J9234" s="17">
        <v>5.1499999999999997E-2</v>
      </c>
      <c r="K9234" s="17">
        <v>6.4899999999999995E-4</v>
      </c>
    </row>
    <row r="9235" spans="1:11" x14ac:dyDescent="0.45">
      <c r="A9235" s="10" t="s">
        <v>81</v>
      </c>
      <c r="B9235" s="20">
        <v>0.91300000000000003</v>
      </c>
      <c r="C9235" s="19">
        <v>9474</v>
      </c>
      <c r="D9235" s="19">
        <v>2124.8856770000002</v>
      </c>
      <c r="E9235" s="23">
        <v>1.054061744</v>
      </c>
      <c r="F9235" s="23">
        <v>0.585440772</v>
      </c>
      <c r="G9235" s="17">
        <v>0</v>
      </c>
      <c r="H9235" s="17">
        <v>1</v>
      </c>
      <c r="I9235" s="17">
        <v>0.948030814</v>
      </c>
      <c r="J9235" s="17">
        <v>5.1299999999999998E-2</v>
      </c>
      <c r="K9235" s="17">
        <v>6.4700000000000001E-4</v>
      </c>
    </row>
    <row r="9236" spans="1:11" x14ac:dyDescent="0.45">
      <c r="A9236" s="10" t="s">
        <v>81</v>
      </c>
      <c r="B9236" s="20">
        <v>0.91400000000000003</v>
      </c>
      <c r="C9236" s="19">
        <v>9481</v>
      </c>
      <c r="D9236" s="19">
        <v>2132.2843809999999</v>
      </c>
      <c r="E9236" s="23">
        <v>1.058050267</v>
      </c>
      <c r="F9236" s="23">
        <v>0.58880092900000003</v>
      </c>
      <c r="G9236" s="17">
        <v>0</v>
      </c>
      <c r="H9236" s="17">
        <v>1</v>
      </c>
      <c r="I9236" s="17">
        <v>0.94817115399999996</v>
      </c>
      <c r="J9236" s="17">
        <v>5.1200000000000002E-2</v>
      </c>
      <c r="K9236" s="17">
        <v>6.4499999999999996E-4</v>
      </c>
    </row>
    <row r="9237" spans="1:11" x14ac:dyDescent="0.45">
      <c r="A9237" s="10" t="s">
        <v>81</v>
      </c>
      <c r="B9237" s="20">
        <v>0.91500000000000004</v>
      </c>
      <c r="C9237" s="19">
        <v>9497</v>
      </c>
      <c r="D9237" s="19">
        <v>2149.2321419999998</v>
      </c>
      <c r="E9237" s="23">
        <v>1.059235106</v>
      </c>
      <c r="F9237" s="23">
        <v>0.59018134</v>
      </c>
      <c r="G9237" s="17">
        <v>0</v>
      </c>
      <c r="H9237" s="17">
        <v>1</v>
      </c>
      <c r="I9237" s="17">
        <v>0.94826874000000005</v>
      </c>
      <c r="J9237" s="17">
        <v>5.11E-2</v>
      </c>
      <c r="K9237" s="17">
        <v>6.4400000000000004E-4</v>
      </c>
    </row>
    <row r="9238" spans="1:11" x14ac:dyDescent="0.45">
      <c r="A9238" s="10" t="s">
        <v>81</v>
      </c>
      <c r="B9238" s="20">
        <v>0.91600000000000004</v>
      </c>
      <c r="C9238" s="19">
        <v>9506</v>
      </c>
      <c r="D9238" s="19">
        <v>2158.8455020000001</v>
      </c>
      <c r="E9238" s="23">
        <v>1.0738162609999999</v>
      </c>
      <c r="F9238" s="23">
        <v>0.594546617</v>
      </c>
      <c r="G9238" s="17">
        <v>0</v>
      </c>
      <c r="H9238" s="17">
        <v>1</v>
      </c>
      <c r="I9238" s="17">
        <v>0.94824728800000002</v>
      </c>
      <c r="J9238" s="17">
        <v>5.11E-2</v>
      </c>
      <c r="K9238" s="17">
        <v>6.4300000000000002E-4</v>
      </c>
    </row>
    <row r="9239" spans="1:11" x14ac:dyDescent="0.45">
      <c r="A9239" s="10" t="s">
        <v>81</v>
      </c>
      <c r="B9239" s="20">
        <v>0.91700000000000004</v>
      </c>
      <c r="C9239" s="19">
        <v>9510</v>
      </c>
      <c r="D9239" s="19">
        <v>2163.15634</v>
      </c>
      <c r="E9239" s="23">
        <v>1.077709426</v>
      </c>
      <c r="F9239" s="23">
        <v>0.59633230599999998</v>
      </c>
      <c r="G9239" s="17">
        <v>0</v>
      </c>
      <c r="H9239" s="17">
        <v>1</v>
      </c>
      <c r="I9239" s="17">
        <v>0.94842283299999997</v>
      </c>
      <c r="J9239" s="17">
        <v>5.0900000000000001E-2</v>
      </c>
      <c r="K9239" s="17">
        <v>6.4099999999999997E-4</v>
      </c>
    </row>
    <row r="9240" spans="1:11" x14ac:dyDescent="0.45">
      <c r="A9240" s="10" t="s">
        <v>81</v>
      </c>
      <c r="B9240" s="20">
        <v>0.91800000000000004</v>
      </c>
      <c r="C9240" s="19">
        <v>9528</v>
      </c>
      <c r="D9240" s="19">
        <v>2182.6238800000001</v>
      </c>
      <c r="E9240" s="23">
        <v>1.0864879510000001</v>
      </c>
      <c r="F9240" s="23">
        <v>0.59858093499999998</v>
      </c>
      <c r="G9240" s="17">
        <v>0</v>
      </c>
      <c r="H9240" s="17">
        <v>1</v>
      </c>
      <c r="I9240" s="17">
        <v>0.948738576</v>
      </c>
      <c r="J9240" s="17">
        <v>5.0599999999999999E-2</v>
      </c>
      <c r="K9240" s="17">
        <v>6.3699999999999998E-4</v>
      </c>
    </row>
    <row r="9241" spans="1:11" x14ac:dyDescent="0.45">
      <c r="A9241" s="10" t="s">
        <v>81</v>
      </c>
      <c r="B9241" s="20">
        <v>0.91900000000000004</v>
      </c>
      <c r="C9241" s="19">
        <v>9537</v>
      </c>
      <c r="D9241" s="19">
        <v>2192.4520320000001</v>
      </c>
      <c r="E9241" s="23">
        <v>1.093934535</v>
      </c>
      <c r="F9241" s="23">
        <v>0.60346451400000001</v>
      </c>
      <c r="G9241" s="17">
        <v>0</v>
      </c>
      <c r="H9241" s="17">
        <v>1</v>
      </c>
      <c r="I9241" s="17">
        <v>0.948749379</v>
      </c>
      <c r="J9241" s="17">
        <v>5.0599999999999999E-2</v>
      </c>
      <c r="K9241" s="17">
        <v>6.3599999999999996E-4</v>
      </c>
    </row>
    <row r="9242" spans="1:11" x14ac:dyDescent="0.45">
      <c r="A9242" s="10" t="s">
        <v>81</v>
      </c>
      <c r="B9242" s="20">
        <v>0.92</v>
      </c>
      <c r="C9242" s="19">
        <v>9541</v>
      </c>
      <c r="D9242" s="19">
        <v>2196.8350390000001</v>
      </c>
      <c r="E9242" s="23">
        <v>1.0980445409999999</v>
      </c>
      <c r="F9242" s="23">
        <v>0.60603581200000001</v>
      </c>
      <c r="G9242" s="17">
        <v>0</v>
      </c>
      <c r="H9242" s="17">
        <v>1</v>
      </c>
      <c r="I9242" s="17">
        <v>0.94881256899999999</v>
      </c>
      <c r="J9242" s="17">
        <v>5.0599999999999999E-2</v>
      </c>
      <c r="K9242" s="17">
        <v>6.3599999999999996E-4</v>
      </c>
    </row>
    <row r="9243" spans="1:11" x14ac:dyDescent="0.45">
      <c r="A9243" s="10" t="s">
        <v>81</v>
      </c>
      <c r="B9243" s="20">
        <v>0.92100000000000004</v>
      </c>
      <c r="C9243" s="19">
        <v>9558</v>
      </c>
      <c r="D9243" s="19">
        <v>2215.5352370000001</v>
      </c>
      <c r="E9243" s="23">
        <v>1.103945041</v>
      </c>
      <c r="F9243" s="23">
        <v>0.60769704599999996</v>
      </c>
      <c r="G9243" s="17">
        <v>0</v>
      </c>
      <c r="H9243" s="17">
        <v>1</v>
      </c>
      <c r="I9243" s="17">
        <v>0.94917346999999996</v>
      </c>
      <c r="J9243" s="17">
        <v>5.0200000000000002E-2</v>
      </c>
      <c r="K9243" s="17">
        <v>6.4800000000000003E-4</v>
      </c>
    </row>
    <row r="9244" spans="1:11" x14ac:dyDescent="0.45">
      <c r="A9244" s="10" t="s">
        <v>81</v>
      </c>
      <c r="B9244" s="20">
        <v>0.92200000000000004</v>
      </c>
      <c r="C9244" s="19">
        <v>9569</v>
      </c>
      <c r="D9244" s="19">
        <v>2227.7281379999999</v>
      </c>
      <c r="E9244" s="23">
        <v>1.113449304</v>
      </c>
      <c r="F9244" s="23">
        <v>0.61193127700000005</v>
      </c>
      <c r="G9244" s="17">
        <v>0</v>
      </c>
      <c r="H9244" s="17">
        <v>1</v>
      </c>
      <c r="I9244" s="17">
        <v>0.94941096999999997</v>
      </c>
      <c r="J9244" s="17">
        <v>4.99E-2</v>
      </c>
      <c r="K9244" s="17">
        <v>6.4499999999999996E-4</v>
      </c>
    </row>
    <row r="9245" spans="1:11" x14ac:dyDescent="0.45">
      <c r="A9245" s="10" t="s">
        <v>81</v>
      </c>
      <c r="B9245" s="20">
        <v>0.92300000000000004</v>
      </c>
      <c r="C9245" s="19">
        <v>9580</v>
      </c>
      <c r="D9245" s="19">
        <v>2240.1418659999999</v>
      </c>
      <c r="E9245" s="23">
        <v>1.1363369430000001</v>
      </c>
      <c r="F9245" s="23">
        <v>0.61516985199999996</v>
      </c>
      <c r="G9245" s="17">
        <v>0</v>
      </c>
      <c r="H9245" s="17">
        <v>1</v>
      </c>
      <c r="I9245" s="17">
        <v>0.94926100099999999</v>
      </c>
      <c r="J9245" s="17">
        <v>5.0099999999999999E-2</v>
      </c>
      <c r="K9245" s="17">
        <v>6.4400000000000004E-4</v>
      </c>
    </row>
    <row r="9246" spans="1:11" x14ac:dyDescent="0.45">
      <c r="A9246" s="10" t="s">
        <v>81</v>
      </c>
      <c r="B9246" s="20">
        <v>0.92400000000000004</v>
      </c>
      <c r="C9246" s="19">
        <v>9588</v>
      </c>
      <c r="D9246" s="19">
        <v>2249.2908200000002</v>
      </c>
      <c r="E9246" s="23">
        <v>1.146793218</v>
      </c>
      <c r="F9246" s="23">
        <v>0.61849358300000001</v>
      </c>
      <c r="G9246" s="17">
        <v>0</v>
      </c>
      <c r="H9246" s="17">
        <v>1</v>
      </c>
      <c r="I9246" s="17">
        <v>0.94936035799999996</v>
      </c>
      <c r="J9246" s="17">
        <v>0.05</v>
      </c>
      <c r="K9246" s="17">
        <v>6.4300000000000002E-4</v>
      </c>
    </row>
    <row r="9247" spans="1:11" x14ac:dyDescent="0.45">
      <c r="A9247" s="10" t="s">
        <v>81</v>
      </c>
      <c r="B9247" s="20">
        <v>0.92500000000000004</v>
      </c>
      <c r="C9247" s="19">
        <v>9600</v>
      </c>
      <c r="D9247" s="19">
        <v>2263.1266409999998</v>
      </c>
      <c r="E9247" s="23">
        <v>1.158250276</v>
      </c>
      <c r="F9247" s="23">
        <v>0.62089200700000002</v>
      </c>
      <c r="G9247" s="17">
        <v>0</v>
      </c>
      <c r="H9247" s="17">
        <v>1</v>
      </c>
      <c r="I9247" s="17">
        <v>0.949587976</v>
      </c>
      <c r="J9247" s="17">
        <v>4.9799999999999997E-2</v>
      </c>
      <c r="K9247" s="17">
        <v>6.4000000000000005E-4</v>
      </c>
    </row>
    <row r="9248" spans="1:11" x14ac:dyDescent="0.45">
      <c r="A9248" s="10" t="s">
        <v>81</v>
      </c>
      <c r="B9248" s="20">
        <v>0.92600000000000005</v>
      </c>
      <c r="C9248" s="19">
        <v>9610</v>
      </c>
      <c r="D9248" s="19">
        <v>2274.8051359999999</v>
      </c>
      <c r="E9248" s="23">
        <v>1.1741765239999999</v>
      </c>
      <c r="F9248" s="23">
        <v>0.62354253199999998</v>
      </c>
      <c r="G9248" s="17">
        <v>0</v>
      </c>
      <c r="H9248" s="17">
        <v>1</v>
      </c>
      <c r="I9248" s="17">
        <v>0.949733461</v>
      </c>
      <c r="J9248" s="17">
        <v>4.9599999999999998E-2</v>
      </c>
      <c r="K9248" s="17">
        <v>6.38E-4</v>
      </c>
    </row>
    <row r="9249" spans="1:11" x14ac:dyDescent="0.45">
      <c r="A9249" s="10" t="s">
        <v>81</v>
      </c>
      <c r="B9249" s="20">
        <v>0.92700000000000005</v>
      </c>
      <c r="C9249" s="19">
        <v>9620</v>
      </c>
      <c r="D9249" s="19">
        <v>2286.5691040000002</v>
      </c>
      <c r="E9249" s="23">
        <v>1.1783287570000001</v>
      </c>
      <c r="F9249" s="23">
        <v>0.62754279499999999</v>
      </c>
      <c r="G9249" s="17">
        <v>0</v>
      </c>
      <c r="H9249" s="17">
        <v>1</v>
      </c>
      <c r="I9249" s="17">
        <v>0.95003615100000005</v>
      </c>
      <c r="J9249" s="17">
        <v>4.9299999999999997E-2</v>
      </c>
      <c r="K9249" s="17">
        <v>6.3400000000000001E-4</v>
      </c>
    </row>
    <row r="9250" spans="1:11" x14ac:dyDescent="0.45">
      <c r="A9250" s="10" t="s">
        <v>81</v>
      </c>
      <c r="B9250" s="20">
        <v>0.92800000000000005</v>
      </c>
      <c r="C9250" s="19">
        <v>9630</v>
      </c>
      <c r="D9250" s="19">
        <v>2298.3745669999998</v>
      </c>
      <c r="E9250" s="23">
        <v>1.182063973</v>
      </c>
      <c r="F9250" s="23">
        <v>0.63014707299999995</v>
      </c>
      <c r="G9250" s="17">
        <v>0</v>
      </c>
      <c r="H9250" s="17">
        <v>1</v>
      </c>
      <c r="I9250" s="17">
        <v>0.95011705999999996</v>
      </c>
      <c r="J9250" s="17">
        <v>4.9200000000000001E-2</v>
      </c>
      <c r="K9250" s="17">
        <v>6.3299999999999999E-4</v>
      </c>
    </row>
    <row r="9251" spans="1:11" x14ac:dyDescent="0.45">
      <c r="A9251" s="10" t="s">
        <v>81</v>
      </c>
      <c r="B9251" s="20">
        <v>0.92900000000000005</v>
      </c>
      <c r="C9251" s="19">
        <v>9640</v>
      </c>
      <c r="D9251" s="19">
        <v>2310.2386849999998</v>
      </c>
      <c r="E9251" s="23">
        <v>1.1887590299999999</v>
      </c>
      <c r="F9251" s="23">
        <v>0.63352867800000001</v>
      </c>
      <c r="G9251" s="17">
        <v>0</v>
      </c>
      <c r="H9251" s="17">
        <v>1</v>
      </c>
      <c r="I9251" s="17">
        <v>0.95032579900000003</v>
      </c>
      <c r="J9251" s="17">
        <v>4.9000000000000002E-2</v>
      </c>
      <c r="K9251" s="17">
        <v>6.3100000000000005E-4</v>
      </c>
    </row>
    <row r="9252" spans="1:11" x14ac:dyDescent="0.45">
      <c r="A9252" s="10" t="s">
        <v>81</v>
      </c>
      <c r="B9252" s="20">
        <v>0.93</v>
      </c>
      <c r="C9252" s="19">
        <v>9651</v>
      </c>
      <c r="D9252" s="19">
        <v>2323.3407109999998</v>
      </c>
      <c r="E9252" s="23">
        <v>1.1958994620000001</v>
      </c>
      <c r="F9252" s="23">
        <v>0.63581331900000004</v>
      </c>
      <c r="G9252" s="17">
        <v>0</v>
      </c>
      <c r="H9252" s="17">
        <v>1</v>
      </c>
      <c r="I9252" s="17">
        <v>0.95024229699999996</v>
      </c>
      <c r="J9252" s="17">
        <v>4.9099999999999998E-2</v>
      </c>
      <c r="K9252" s="17">
        <v>6.3000000000000003E-4</v>
      </c>
    </row>
    <row r="9253" spans="1:11" x14ac:dyDescent="0.45">
      <c r="A9253" s="10" t="s">
        <v>81</v>
      </c>
      <c r="B9253" s="20">
        <v>0.93100000000000005</v>
      </c>
      <c r="C9253" s="19">
        <v>9662</v>
      </c>
      <c r="D9253" s="19">
        <v>2336.5859409999998</v>
      </c>
      <c r="E9253" s="23">
        <v>1.212038827</v>
      </c>
      <c r="F9253" s="23">
        <v>0.64035700799999995</v>
      </c>
      <c r="G9253" s="17">
        <v>0</v>
      </c>
      <c r="H9253" s="17">
        <v>1</v>
      </c>
      <c r="I9253" s="17">
        <v>0.95030123300000002</v>
      </c>
      <c r="J9253" s="17">
        <v>4.9099999999999998E-2</v>
      </c>
      <c r="K9253" s="17">
        <v>6.29E-4</v>
      </c>
    </row>
    <row r="9254" spans="1:11" x14ac:dyDescent="0.45">
      <c r="A9254" s="10" t="s">
        <v>81</v>
      </c>
      <c r="B9254" s="20">
        <v>0.93200000000000005</v>
      </c>
      <c r="C9254" s="19">
        <v>9672</v>
      </c>
      <c r="D9254" s="19">
        <v>2348.8643499999998</v>
      </c>
      <c r="E9254" s="23">
        <v>1.2330813650000001</v>
      </c>
      <c r="F9254" s="23">
        <v>0.64394513499999995</v>
      </c>
      <c r="G9254" s="17">
        <v>0</v>
      </c>
      <c r="H9254" s="17">
        <v>1</v>
      </c>
      <c r="I9254" s="17">
        <v>0.95034377999999997</v>
      </c>
      <c r="J9254" s="17">
        <v>4.9000000000000002E-2</v>
      </c>
      <c r="K9254" s="17">
        <v>6.2699999999999995E-4</v>
      </c>
    </row>
    <row r="9255" spans="1:11" x14ac:dyDescent="0.45">
      <c r="A9255" s="10" t="s">
        <v>81</v>
      </c>
      <c r="B9255" s="20">
        <v>0.93300000000000005</v>
      </c>
      <c r="C9255" s="19">
        <v>9682</v>
      </c>
      <c r="D9255" s="19">
        <v>2361.241254</v>
      </c>
      <c r="E9255" s="23">
        <v>1.2422155070000001</v>
      </c>
      <c r="F9255" s="23">
        <v>0.64727451300000005</v>
      </c>
      <c r="G9255" s="17">
        <v>0</v>
      </c>
      <c r="H9255" s="17">
        <v>1</v>
      </c>
      <c r="I9255" s="17">
        <v>0.950442856</v>
      </c>
      <c r="J9255" s="17">
        <v>4.8899999999999999E-2</v>
      </c>
      <c r="K9255" s="17">
        <v>6.2600000000000004E-4</v>
      </c>
    </row>
    <row r="9256" spans="1:11" x14ac:dyDescent="0.45">
      <c r="A9256" s="10" t="s">
        <v>81</v>
      </c>
      <c r="B9256" s="20">
        <v>0.93400000000000005</v>
      </c>
      <c r="C9256" s="19">
        <v>9691</v>
      </c>
      <c r="D9256" s="19">
        <v>2372.5935850000001</v>
      </c>
      <c r="E9256" s="23">
        <v>1.2692336639999999</v>
      </c>
      <c r="F9256" s="23">
        <v>0.65051935699999996</v>
      </c>
      <c r="G9256" s="17">
        <v>0</v>
      </c>
      <c r="H9256" s="17">
        <v>1</v>
      </c>
      <c r="I9256" s="17">
        <v>0.95073474999999996</v>
      </c>
      <c r="J9256" s="17">
        <v>4.8599999999999997E-2</v>
      </c>
      <c r="K9256" s="17">
        <v>6.2200000000000005E-4</v>
      </c>
    </row>
    <row r="9257" spans="1:11" x14ac:dyDescent="0.45">
      <c r="A9257" s="10" t="s">
        <v>81</v>
      </c>
      <c r="B9257" s="20">
        <v>0.93500000000000005</v>
      </c>
      <c r="C9257" s="19">
        <v>9700</v>
      </c>
      <c r="D9257" s="19">
        <v>2384.0735279999999</v>
      </c>
      <c r="E9257" s="23">
        <v>1.277016801</v>
      </c>
      <c r="F9257" s="23">
        <v>0.65336424299999996</v>
      </c>
      <c r="G9257" s="17">
        <v>0</v>
      </c>
      <c r="H9257" s="17">
        <v>1</v>
      </c>
      <c r="I9257" s="17">
        <v>0.95092088299999999</v>
      </c>
      <c r="J9257" s="17">
        <v>4.8500000000000001E-2</v>
      </c>
      <c r="K9257" s="17">
        <v>6.2E-4</v>
      </c>
    </row>
    <row r="9258" spans="1:11" x14ac:dyDescent="0.45">
      <c r="A9258" s="10" t="s">
        <v>81</v>
      </c>
      <c r="B9258" s="20">
        <v>0.93600000000000005</v>
      </c>
      <c r="C9258" s="19">
        <v>9714</v>
      </c>
      <c r="D9258" s="19">
        <v>2402.1037700000002</v>
      </c>
      <c r="E9258" s="23">
        <v>1.3009896080000001</v>
      </c>
      <c r="F9258" s="23">
        <v>0.65636810999999995</v>
      </c>
      <c r="G9258" s="17">
        <v>0</v>
      </c>
      <c r="H9258" s="17">
        <v>1</v>
      </c>
      <c r="I9258" s="17">
        <v>0.95087636900000005</v>
      </c>
      <c r="J9258" s="17">
        <v>4.8500000000000001E-2</v>
      </c>
      <c r="K9258" s="17">
        <v>6.1899999999999998E-4</v>
      </c>
    </row>
    <row r="9259" spans="1:11" x14ac:dyDescent="0.45">
      <c r="A9259" s="10" t="s">
        <v>81</v>
      </c>
      <c r="B9259" s="20">
        <v>0.93700000000000006</v>
      </c>
      <c r="C9259" s="19">
        <v>9725</v>
      </c>
      <c r="D9259" s="19">
        <v>2416.608671</v>
      </c>
      <c r="E9259" s="23">
        <v>1.3263614829999999</v>
      </c>
      <c r="F9259" s="23">
        <v>0.65999002200000001</v>
      </c>
      <c r="G9259" s="17">
        <v>0</v>
      </c>
      <c r="H9259" s="17">
        <v>1</v>
      </c>
      <c r="I9259" s="17">
        <v>0.95088225100000001</v>
      </c>
      <c r="J9259" s="17">
        <v>4.8500000000000001E-2</v>
      </c>
      <c r="K9259" s="17">
        <v>6.1799999999999995E-4</v>
      </c>
    </row>
    <row r="9260" spans="1:11" x14ac:dyDescent="0.45">
      <c r="A9260" s="10" t="s">
        <v>81</v>
      </c>
      <c r="B9260" s="20">
        <v>0.93799999999999994</v>
      </c>
      <c r="C9260" s="19">
        <v>9734</v>
      </c>
      <c r="D9260" s="19">
        <v>2428.6005879999998</v>
      </c>
      <c r="E9260" s="23">
        <v>1.3373510900000001</v>
      </c>
      <c r="F9260" s="23">
        <v>0.66533674700000001</v>
      </c>
      <c r="G9260" s="17">
        <v>0</v>
      </c>
      <c r="H9260" s="17">
        <v>1</v>
      </c>
      <c r="I9260" s="17">
        <v>0.95086250400000005</v>
      </c>
      <c r="J9260" s="17">
        <v>4.8500000000000001E-2</v>
      </c>
      <c r="K9260" s="17">
        <v>6.1799999999999995E-4</v>
      </c>
    </row>
    <row r="9261" spans="1:11" x14ac:dyDescent="0.45">
      <c r="A9261" s="10" t="s">
        <v>81</v>
      </c>
      <c r="B9261" s="20">
        <v>0.93899999999999995</v>
      </c>
      <c r="C9261" s="19">
        <v>9745</v>
      </c>
      <c r="D9261" s="19">
        <v>2443.3600700000002</v>
      </c>
      <c r="E9261" s="23">
        <v>1.3497926819999999</v>
      </c>
      <c r="F9261" s="23">
        <v>0.66828137899999995</v>
      </c>
      <c r="G9261" s="17">
        <v>0</v>
      </c>
      <c r="H9261" s="17">
        <v>1</v>
      </c>
      <c r="I9261" s="17">
        <v>0.95090503199999998</v>
      </c>
      <c r="J9261" s="17">
        <v>4.8500000000000001E-2</v>
      </c>
      <c r="K9261" s="17">
        <v>6.1700000000000004E-4</v>
      </c>
    </row>
    <row r="9262" spans="1:11" x14ac:dyDescent="0.45">
      <c r="A9262" s="10" t="s">
        <v>81</v>
      </c>
      <c r="B9262" s="20">
        <v>0.94</v>
      </c>
      <c r="C9262" s="19">
        <v>9754</v>
      </c>
      <c r="D9262" s="19">
        <v>2455.748153</v>
      </c>
      <c r="E9262" s="23">
        <v>1.385779619</v>
      </c>
      <c r="F9262" s="23">
        <v>0.67265474999999997</v>
      </c>
      <c r="G9262" s="17">
        <v>0</v>
      </c>
      <c r="H9262" s="17">
        <v>1</v>
      </c>
      <c r="I9262" s="17">
        <v>0.95094140500000002</v>
      </c>
      <c r="J9262" s="17">
        <v>4.8399999999999999E-2</v>
      </c>
      <c r="K9262" s="17">
        <v>6.1399999999999996E-4</v>
      </c>
    </row>
    <row r="9263" spans="1:11" x14ac:dyDescent="0.45">
      <c r="A9263" s="10" t="s">
        <v>81</v>
      </c>
      <c r="B9263" s="20">
        <v>0.94099999999999995</v>
      </c>
      <c r="C9263" s="19">
        <v>9766</v>
      </c>
      <c r="D9263" s="19">
        <v>2472.556861</v>
      </c>
      <c r="E9263" s="23">
        <v>1.4112451640000001</v>
      </c>
      <c r="F9263" s="23">
        <v>0.67635548099999998</v>
      </c>
      <c r="G9263" s="17">
        <v>0</v>
      </c>
      <c r="H9263" s="17">
        <v>1</v>
      </c>
      <c r="I9263" s="17">
        <v>0.95109884700000002</v>
      </c>
      <c r="J9263" s="17">
        <v>4.8300000000000003E-2</v>
      </c>
      <c r="K9263" s="17">
        <v>6.1200000000000002E-4</v>
      </c>
    </row>
    <row r="9264" spans="1:11" x14ac:dyDescent="0.45">
      <c r="A9264" s="10" t="s">
        <v>81</v>
      </c>
      <c r="B9264" s="20">
        <v>0.94199999999999995</v>
      </c>
      <c r="C9264" s="19">
        <v>9777</v>
      </c>
      <c r="D9264" s="19">
        <v>2488.1788750000001</v>
      </c>
      <c r="E9264" s="23">
        <v>1.430351667</v>
      </c>
      <c r="F9264" s="23">
        <v>0.68040213400000005</v>
      </c>
      <c r="G9264" s="17">
        <v>0</v>
      </c>
      <c r="H9264" s="17">
        <v>1</v>
      </c>
      <c r="I9264" s="17">
        <v>0.95129204499999998</v>
      </c>
      <c r="J9264" s="17">
        <v>4.8099999999999997E-2</v>
      </c>
      <c r="K9264" s="17">
        <v>6.0899999999999995E-4</v>
      </c>
    </row>
    <row r="9265" spans="1:11" x14ac:dyDescent="0.45">
      <c r="A9265" s="10" t="s">
        <v>81</v>
      </c>
      <c r="B9265" s="20">
        <v>0.94299999999999995</v>
      </c>
      <c r="C9265" s="19">
        <v>9787</v>
      </c>
      <c r="D9265" s="19">
        <v>2502.5636030000001</v>
      </c>
      <c r="E9265" s="23">
        <v>1.448893024</v>
      </c>
      <c r="F9265" s="23">
        <v>0.68484164800000003</v>
      </c>
      <c r="G9265" s="17">
        <v>0</v>
      </c>
      <c r="H9265" s="17">
        <v>1</v>
      </c>
      <c r="I9265" s="17">
        <v>0.95138148300000003</v>
      </c>
      <c r="J9265" s="17">
        <v>4.8000000000000001E-2</v>
      </c>
      <c r="K9265" s="17">
        <v>6.0800000000000003E-4</v>
      </c>
    </row>
    <row r="9266" spans="1:11" x14ac:dyDescent="0.45">
      <c r="A9266" s="10" t="s">
        <v>81</v>
      </c>
      <c r="B9266" s="20">
        <v>0.94399999999999995</v>
      </c>
      <c r="C9266" s="19">
        <v>9797</v>
      </c>
      <c r="D9266" s="19">
        <v>2517.1362300000001</v>
      </c>
      <c r="E9266" s="23">
        <v>1.4654793370000001</v>
      </c>
      <c r="F9266" s="23">
        <v>0.68891657900000003</v>
      </c>
      <c r="G9266" s="17">
        <v>0</v>
      </c>
      <c r="H9266" s="17">
        <v>1</v>
      </c>
      <c r="I9266" s="17">
        <v>0.95157574</v>
      </c>
      <c r="J9266" s="17">
        <v>4.7800000000000002E-2</v>
      </c>
      <c r="K9266" s="17">
        <v>6.0499999999999996E-4</v>
      </c>
    </row>
    <row r="9267" spans="1:11" x14ac:dyDescent="0.45">
      <c r="A9267" s="10" t="s">
        <v>81</v>
      </c>
      <c r="B9267" s="20">
        <v>0.94499999999999995</v>
      </c>
      <c r="C9267" s="19">
        <v>9806</v>
      </c>
      <c r="D9267" s="19">
        <v>2530.4668240000001</v>
      </c>
      <c r="E9267" s="23">
        <v>1.4897809360000001</v>
      </c>
      <c r="F9267" s="23">
        <v>0.69318611699999999</v>
      </c>
      <c r="G9267" s="17">
        <v>0</v>
      </c>
      <c r="H9267" s="17">
        <v>1</v>
      </c>
      <c r="I9267" s="17">
        <v>0.95156050800000003</v>
      </c>
      <c r="J9267" s="17">
        <v>4.7800000000000002E-2</v>
      </c>
      <c r="K9267" s="17">
        <v>6.0499999999999996E-4</v>
      </c>
    </row>
    <row r="9268" spans="1:11" x14ac:dyDescent="0.45">
      <c r="A9268" s="10" t="s">
        <v>81</v>
      </c>
      <c r="B9268" s="20">
        <v>0.94599999999999995</v>
      </c>
      <c r="C9268" s="19">
        <v>9817</v>
      </c>
      <c r="D9268" s="19">
        <v>2546.90735</v>
      </c>
      <c r="E9268" s="23">
        <v>1.498006344</v>
      </c>
      <c r="F9268" s="23">
        <v>0.697227284</v>
      </c>
      <c r="G9268" s="17">
        <v>0</v>
      </c>
      <c r="H9268" s="17">
        <v>1</v>
      </c>
      <c r="I9268" s="17">
        <v>0.95156639399999998</v>
      </c>
      <c r="J9268" s="17">
        <v>4.7800000000000002E-2</v>
      </c>
      <c r="K9268" s="17">
        <v>6.0300000000000002E-4</v>
      </c>
    </row>
    <row r="9269" spans="1:11" x14ac:dyDescent="0.45">
      <c r="A9269" s="10" t="s">
        <v>81</v>
      </c>
      <c r="B9269" s="20">
        <v>0.94699999999999995</v>
      </c>
      <c r="C9269" s="19">
        <v>9822</v>
      </c>
      <c r="D9269" s="19">
        <v>2554.4023900000002</v>
      </c>
      <c r="E9269" s="23">
        <v>1.4990080290000001</v>
      </c>
      <c r="F9269" s="23">
        <v>0.70144002800000005</v>
      </c>
      <c r="G9269" s="17">
        <v>0</v>
      </c>
      <c r="H9269" s="17">
        <v>1</v>
      </c>
      <c r="I9269" s="17">
        <v>0.95178408000000003</v>
      </c>
      <c r="J9269" s="17">
        <v>4.7600000000000003E-2</v>
      </c>
      <c r="K9269" s="17">
        <v>6.0099999999999997E-4</v>
      </c>
    </row>
    <row r="9270" spans="1:11" x14ac:dyDescent="0.45">
      <c r="A9270" s="10" t="s">
        <v>81</v>
      </c>
      <c r="B9270" s="20">
        <v>0.94799999999999995</v>
      </c>
      <c r="C9270" s="19">
        <v>9839</v>
      </c>
      <c r="D9270" s="19">
        <v>2580.0305239999998</v>
      </c>
      <c r="E9270" s="23">
        <v>1.5156614349999999</v>
      </c>
      <c r="F9270" s="23">
        <v>0.70423793700000004</v>
      </c>
      <c r="G9270" s="17">
        <v>0</v>
      </c>
      <c r="H9270" s="17">
        <v>1</v>
      </c>
      <c r="I9270" s="17">
        <v>0.95212910500000003</v>
      </c>
      <c r="J9270" s="17">
        <v>4.7300000000000002E-2</v>
      </c>
      <c r="K9270" s="17">
        <v>5.9599999999999996E-4</v>
      </c>
    </row>
    <row r="9271" spans="1:11" x14ac:dyDescent="0.45">
      <c r="A9271" s="10" t="s">
        <v>81</v>
      </c>
      <c r="B9271" s="20">
        <v>0.94899999999999995</v>
      </c>
      <c r="C9271" s="19">
        <v>9849</v>
      </c>
      <c r="D9271" s="19">
        <v>2595.3500570000001</v>
      </c>
      <c r="E9271" s="23">
        <v>1.5478631119999999</v>
      </c>
      <c r="F9271" s="23">
        <v>0.71083162200000005</v>
      </c>
      <c r="G9271" s="17">
        <v>0</v>
      </c>
      <c r="H9271" s="17">
        <v>1</v>
      </c>
      <c r="I9271" s="17">
        <v>0.95226365999999996</v>
      </c>
      <c r="J9271" s="17">
        <v>4.7100000000000003E-2</v>
      </c>
      <c r="K9271" s="17">
        <v>5.9400000000000002E-4</v>
      </c>
    </row>
    <row r="9272" spans="1:11" x14ac:dyDescent="0.45">
      <c r="A9272" s="10" t="s">
        <v>81</v>
      </c>
      <c r="B9272" s="20">
        <v>0.95</v>
      </c>
      <c r="C9272" s="19">
        <v>9859</v>
      </c>
      <c r="D9272" s="19">
        <v>2610.9024610000001</v>
      </c>
      <c r="E9272" s="23">
        <v>1.558017693</v>
      </c>
      <c r="F9272" s="23">
        <v>0.71415465600000005</v>
      </c>
      <c r="G9272" s="17">
        <v>0</v>
      </c>
      <c r="H9272" s="17">
        <v>1</v>
      </c>
      <c r="I9272" s="17">
        <v>0.95227880899999995</v>
      </c>
      <c r="J9272" s="17">
        <v>4.7100000000000003E-2</v>
      </c>
      <c r="K9272" s="17">
        <v>5.9400000000000002E-4</v>
      </c>
    </row>
    <row r="9273" spans="1:11" x14ac:dyDescent="0.45">
      <c r="A9273" s="10" t="s">
        <v>81</v>
      </c>
      <c r="B9273" s="20">
        <v>0.95099999999999996</v>
      </c>
      <c r="C9273" s="19">
        <v>9870</v>
      </c>
      <c r="D9273" s="19">
        <v>2628.2855909999998</v>
      </c>
      <c r="E9273" s="23">
        <v>1.5965985570000001</v>
      </c>
      <c r="F9273" s="23">
        <v>0.71754476300000003</v>
      </c>
      <c r="G9273" s="17">
        <v>0</v>
      </c>
      <c r="H9273" s="17">
        <v>1</v>
      </c>
      <c r="I9273" s="17">
        <v>0.95245891000000005</v>
      </c>
      <c r="J9273" s="17">
        <v>4.6899999999999997E-2</v>
      </c>
      <c r="K9273" s="17">
        <v>5.9100000000000005E-4</v>
      </c>
    </row>
    <row r="9274" spans="1:11" x14ac:dyDescent="0.45">
      <c r="A9274" s="10" t="s">
        <v>81</v>
      </c>
      <c r="B9274" s="20">
        <v>0.95199999999999996</v>
      </c>
      <c r="C9274" s="19">
        <v>9879</v>
      </c>
      <c r="D9274" s="19">
        <v>2642.7583599999998</v>
      </c>
      <c r="E9274" s="23">
        <v>1.6188736640000001</v>
      </c>
      <c r="F9274" s="23">
        <v>0.72135300499999999</v>
      </c>
      <c r="G9274" s="17">
        <v>0</v>
      </c>
      <c r="H9274" s="17">
        <v>1</v>
      </c>
      <c r="I9274" s="17">
        <v>0.95255601899999998</v>
      </c>
      <c r="J9274" s="17">
        <v>4.6899999999999997E-2</v>
      </c>
      <c r="K9274" s="17">
        <v>5.9000000000000003E-4</v>
      </c>
    </row>
    <row r="9275" spans="1:11" x14ac:dyDescent="0.45">
      <c r="A9275" s="10" t="s">
        <v>81</v>
      </c>
      <c r="B9275" s="20">
        <v>0.95299999999999996</v>
      </c>
      <c r="C9275" s="19">
        <v>9891</v>
      </c>
      <c r="D9275" s="19">
        <v>2662.2909650000001</v>
      </c>
      <c r="E9275" s="23">
        <v>1.635928037</v>
      </c>
      <c r="F9275" s="23">
        <v>0.72454396499999996</v>
      </c>
      <c r="G9275" s="17">
        <v>0</v>
      </c>
      <c r="H9275" s="17">
        <v>1</v>
      </c>
      <c r="I9275" s="17">
        <v>0.95287167399999995</v>
      </c>
      <c r="J9275" s="17">
        <v>4.65E-2</v>
      </c>
      <c r="K9275" s="17">
        <v>5.8600000000000004E-4</v>
      </c>
    </row>
    <row r="9276" spans="1:11" x14ac:dyDescent="0.45">
      <c r="A9276" s="10" t="s">
        <v>81</v>
      </c>
      <c r="B9276" s="20">
        <v>0.95399999999999996</v>
      </c>
      <c r="C9276" s="19">
        <v>9899</v>
      </c>
      <c r="D9276" s="19">
        <v>2675.4990739999998</v>
      </c>
      <c r="E9276" s="23">
        <v>1.6659335850000001</v>
      </c>
      <c r="F9276" s="23">
        <v>0.72885676899999996</v>
      </c>
      <c r="G9276" s="17">
        <v>0</v>
      </c>
      <c r="H9276" s="17">
        <v>1</v>
      </c>
      <c r="I9276" s="17">
        <v>0.95277953500000001</v>
      </c>
      <c r="J9276" s="17">
        <v>4.6600000000000003E-2</v>
      </c>
      <c r="K9276" s="17">
        <v>5.8500000000000002E-4</v>
      </c>
    </row>
    <row r="9277" spans="1:11" x14ac:dyDescent="0.45">
      <c r="A9277" s="10" t="s">
        <v>81</v>
      </c>
      <c r="B9277" s="20">
        <v>0.95499999999999996</v>
      </c>
      <c r="C9277" s="19">
        <v>9911</v>
      </c>
      <c r="D9277" s="19">
        <v>2695.6634060000001</v>
      </c>
      <c r="E9277" s="23">
        <v>1.7116091440000001</v>
      </c>
      <c r="F9277" s="23">
        <v>0.73825555499999995</v>
      </c>
      <c r="G9277" s="17">
        <v>0</v>
      </c>
      <c r="H9277" s="17">
        <v>1</v>
      </c>
      <c r="I9277" s="17">
        <v>0.95290242000000003</v>
      </c>
      <c r="J9277" s="17">
        <v>4.65E-2</v>
      </c>
      <c r="K9277" s="17">
        <v>5.8399999999999999E-4</v>
      </c>
    </row>
    <row r="9278" spans="1:11" x14ac:dyDescent="0.45">
      <c r="A9278" s="10" t="s">
        <v>81</v>
      </c>
      <c r="B9278" s="20">
        <v>0.95599999999999996</v>
      </c>
      <c r="C9278" s="19">
        <v>9922</v>
      </c>
      <c r="D9278" s="19">
        <v>2714.6447990000001</v>
      </c>
      <c r="E9278" s="23">
        <v>1.7314774669999999</v>
      </c>
      <c r="F9278" s="23">
        <v>0.74280129900000003</v>
      </c>
      <c r="G9278" s="17">
        <v>0</v>
      </c>
      <c r="H9278" s="17">
        <v>1</v>
      </c>
      <c r="I9278" s="17">
        <v>0.95285800200000004</v>
      </c>
      <c r="J9278" s="17">
        <v>4.6600000000000003E-2</v>
      </c>
      <c r="K9278" s="17">
        <v>5.8299999999999997E-4</v>
      </c>
    </row>
    <row r="9279" spans="1:11" x14ac:dyDescent="0.45">
      <c r="A9279" s="10" t="s">
        <v>81</v>
      </c>
      <c r="B9279" s="20">
        <v>0.95699999999999996</v>
      </c>
      <c r="C9279" s="19">
        <v>9930</v>
      </c>
      <c r="D9279" s="19">
        <v>2728.6617820000001</v>
      </c>
      <c r="E9279" s="23">
        <v>1.772987927</v>
      </c>
      <c r="F9279" s="23">
        <v>0.74946351899999997</v>
      </c>
      <c r="G9279" s="17">
        <v>0</v>
      </c>
      <c r="H9279" s="17">
        <v>1</v>
      </c>
      <c r="I9279" s="17">
        <v>0.95285319099999999</v>
      </c>
      <c r="J9279" s="17">
        <v>4.6600000000000003E-2</v>
      </c>
      <c r="K9279" s="17">
        <v>5.8200000000000005E-4</v>
      </c>
    </row>
    <row r="9280" spans="1:11" x14ac:dyDescent="0.45">
      <c r="A9280" s="10" t="s">
        <v>81</v>
      </c>
      <c r="B9280" s="20">
        <v>0.95799999999999996</v>
      </c>
      <c r="C9280" s="19">
        <v>9942</v>
      </c>
      <c r="D9280" s="19">
        <v>2750.2564640000001</v>
      </c>
      <c r="E9280" s="23">
        <v>1.818252974</v>
      </c>
      <c r="F9280" s="23">
        <v>0.75268491400000004</v>
      </c>
      <c r="G9280" s="17">
        <v>0</v>
      </c>
      <c r="H9280" s="17">
        <v>1</v>
      </c>
      <c r="I9280" s="17">
        <v>0.95277904000000002</v>
      </c>
      <c r="J9280" s="17">
        <v>4.6600000000000003E-2</v>
      </c>
      <c r="K9280" s="17">
        <v>5.8100000000000003E-4</v>
      </c>
    </row>
    <row r="9281" spans="1:11" x14ac:dyDescent="0.45">
      <c r="A9281" s="10" t="s">
        <v>81</v>
      </c>
      <c r="B9281" s="20">
        <v>0.95899999999999996</v>
      </c>
      <c r="C9281" s="19">
        <v>9949</v>
      </c>
      <c r="D9281" s="19">
        <v>2763.0905039999998</v>
      </c>
      <c r="E9281" s="23">
        <v>1.838759354</v>
      </c>
      <c r="F9281" s="23">
        <v>0.757705882</v>
      </c>
      <c r="G9281" s="17">
        <v>0</v>
      </c>
      <c r="H9281" s="17">
        <v>1</v>
      </c>
      <c r="I9281" s="17">
        <v>0.95290396600000005</v>
      </c>
      <c r="J9281" s="17">
        <v>4.65E-2</v>
      </c>
      <c r="K9281" s="17">
        <v>5.8E-4</v>
      </c>
    </row>
    <row r="9282" spans="1:11" x14ac:dyDescent="0.45">
      <c r="A9282" s="10" t="s">
        <v>81</v>
      </c>
      <c r="B9282" s="20">
        <v>0.96</v>
      </c>
      <c r="C9282" s="19">
        <v>9961</v>
      </c>
      <c r="D9282" s="19">
        <v>2785.340498</v>
      </c>
      <c r="E9282" s="23">
        <v>1.8598684720000001</v>
      </c>
      <c r="F9282" s="23">
        <v>0.76070711800000002</v>
      </c>
      <c r="G9282" s="17">
        <v>0</v>
      </c>
      <c r="H9282" s="17">
        <v>1</v>
      </c>
      <c r="I9282" s="17">
        <v>0.95332693800000001</v>
      </c>
      <c r="J9282" s="17">
        <v>4.6100000000000002E-2</v>
      </c>
      <c r="K9282" s="17">
        <v>5.7399999999999997E-4</v>
      </c>
    </row>
    <row r="9283" spans="1:11" x14ac:dyDescent="0.45">
      <c r="A9283" s="10" t="s">
        <v>81</v>
      </c>
      <c r="B9283" s="20">
        <v>0.96099999999999997</v>
      </c>
      <c r="C9283" s="19">
        <v>9974</v>
      </c>
      <c r="D9283" s="19">
        <v>2809.7349629999999</v>
      </c>
      <c r="E9283" s="23">
        <v>1.8852864570000001</v>
      </c>
      <c r="F9283" s="23">
        <v>0.76591200000000004</v>
      </c>
      <c r="G9283" s="17">
        <v>0</v>
      </c>
      <c r="H9283" s="17">
        <v>1</v>
      </c>
      <c r="I9283" s="17">
        <v>0.95352898900000005</v>
      </c>
      <c r="J9283" s="17">
        <v>4.5900000000000003E-2</v>
      </c>
      <c r="K9283" s="17">
        <v>5.71E-4</v>
      </c>
    </row>
    <row r="9284" spans="1:11" x14ac:dyDescent="0.45">
      <c r="A9284" s="10" t="s">
        <v>81</v>
      </c>
      <c r="B9284" s="20">
        <v>0.96199999999999997</v>
      </c>
      <c r="C9284" s="19">
        <v>9981</v>
      </c>
      <c r="D9284" s="19">
        <v>2823.0590659999998</v>
      </c>
      <c r="E9284" s="23">
        <v>1.9124500339999999</v>
      </c>
      <c r="F9284" s="23">
        <v>0.771609557</v>
      </c>
      <c r="G9284" s="17">
        <v>0</v>
      </c>
      <c r="H9284" s="17">
        <v>1</v>
      </c>
      <c r="I9284" s="17">
        <v>0.953470543</v>
      </c>
      <c r="J9284" s="17">
        <v>4.5999999999999999E-2</v>
      </c>
      <c r="K9284" s="17">
        <v>5.71E-4</v>
      </c>
    </row>
    <row r="9285" spans="1:11" x14ac:dyDescent="0.45">
      <c r="A9285" s="10" t="s">
        <v>81</v>
      </c>
      <c r="B9285" s="20">
        <v>0.96299999999999997</v>
      </c>
      <c r="C9285" s="19">
        <v>9994</v>
      </c>
      <c r="D9285" s="19">
        <v>2848.1882989999999</v>
      </c>
      <c r="E9285" s="23">
        <v>1.9469297640000001</v>
      </c>
      <c r="F9285" s="23">
        <v>0.77472755599999998</v>
      </c>
      <c r="G9285" s="17">
        <v>0</v>
      </c>
      <c r="H9285" s="17">
        <v>1</v>
      </c>
      <c r="I9285" s="17">
        <v>0.953416398</v>
      </c>
      <c r="J9285" s="17">
        <v>4.5999999999999999E-2</v>
      </c>
      <c r="K9285" s="17">
        <v>5.6999999999999998E-4</v>
      </c>
    </row>
    <row r="9286" spans="1:11" x14ac:dyDescent="0.45">
      <c r="A9286" s="10" t="s">
        <v>81</v>
      </c>
      <c r="B9286" s="20">
        <v>0.96399999999999997</v>
      </c>
      <c r="C9286" s="19">
        <v>10005</v>
      </c>
      <c r="D9286" s="19">
        <v>2869.7925</v>
      </c>
      <c r="E9286" s="23">
        <v>1.974449506</v>
      </c>
      <c r="F9286" s="23">
        <v>0.78882930100000004</v>
      </c>
      <c r="G9286" s="17">
        <v>0</v>
      </c>
      <c r="H9286" s="17">
        <v>1</v>
      </c>
      <c r="I9286" s="17">
        <v>0.95349776600000002</v>
      </c>
      <c r="J9286" s="17">
        <v>4.5900000000000003E-2</v>
      </c>
      <c r="K9286" s="17">
        <v>5.6800000000000004E-4</v>
      </c>
    </row>
    <row r="9287" spans="1:11" x14ac:dyDescent="0.45">
      <c r="A9287" s="10" t="s">
        <v>81</v>
      </c>
      <c r="B9287" s="20">
        <v>0.96499999999999997</v>
      </c>
      <c r="C9287" s="19">
        <v>10012</v>
      </c>
      <c r="D9287" s="19">
        <v>2883.7986820000001</v>
      </c>
      <c r="E9287" s="23">
        <v>2.0244037709999998</v>
      </c>
      <c r="F9287" s="23">
        <v>0.79576253200000002</v>
      </c>
      <c r="G9287" s="17">
        <v>0</v>
      </c>
      <c r="H9287" s="17">
        <v>1</v>
      </c>
      <c r="I9287" s="17">
        <v>0.95348744600000002</v>
      </c>
      <c r="J9287" s="17">
        <v>4.5900000000000003E-2</v>
      </c>
      <c r="K9287" s="17">
        <v>5.6700000000000001E-4</v>
      </c>
    </row>
    <row r="9288" spans="1:11" x14ac:dyDescent="0.45">
      <c r="A9288" s="10" t="s">
        <v>81</v>
      </c>
      <c r="B9288" s="20">
        <v>0.96599999999999997</v>
      </c>
      <c r="C9288" s="19">
        <v>10025</v>
      </c>
      <c r="D9288" s="19">
        <v>2910.3215879999998</v>
      </c>
      <c r="E9288" s="23">
        <v>2.0748463909999999</v>
      </c>
      <c r="F9288" s="23">
        <v>0.79945214799999997</v>
      </c>
      <c r="G9288" s="17">
        <v>0</v>
      </c>
      <c r="H9288" s="17">
        <v>1</v>
      </c>
      <c r="I9288" s="17">
        <v>0.95365361699999995</v>
      </c>
      <c r="J9288" s="17">
        <v>4.58E-2</v>
      </c>
      <c r="K9288" s="17">
        <v>5.6400000000000005E-4</v>
      </c>
    </row>
    <row r="9289" spans="1:11" x14ac:dyDescent="0.45">
      <c r="A9289" s="10" t="s">
        <v>81</v>
      </c>
      <c r="B9289" s="20">
        <v>0.96699999999999997</v>
      </c>
      <c r="C9289" s="19">
        <v>10036</v>
      </c>
      <c r="D9289" s="19">
        <v>2933.2780859999998</v>
      </c>
      <c r="E9289" s="23">
        <v>2.0942052599999998</v>
      </c>
      <c r="F9289" s="23">
        <v>0.80585295300000004</v>
      </c>
      <c r="G9289" s="17">
        <v>0</v>
      </c>
      <c r="H9289" s="17">
        <v>1</v>
      </c>
      <c r="I9289" s="17">
        <v>0.95395882200000004</v>
      </c>
      <c r="J9289" s="17">
        <v>4.5499999999999999E-2</v>
      </c>
      <c r="K9289" s="17">
        <v>5.5999999999999995E-4</v>
      </c>
    </row>
    <row r="9290" spans="1:11" x14ac:dyDescent="0.45">
      <c r="A9290" s="10" t="s">
        <v>81</v>
      </c>
      <c r="B9290" s="20">
        <v>0.96799999999999997</v>
      </c>
      <c r="C9290" s="19">
        <v>10045</v>
      </c>
      <c r="D9290" s="19">
        <v>2952.2955099999999</v>
      </c>
      <c r="E9290" s="23">
        <v>2.1289110099999999</v>
      </c>
      <c r="F9290" s="23">
        <v>0.81478416499999995</v>
      </c>
      <c r="G9290" s="17">
        <v>0</v>
      </c>
      <c r="H9290" s="17">
        <v>1</v>
      </c>
      <c r="I9290" s="17">
        <v>0.95405338699999997</v>
      </c>
      <c r="J9290" s="17">
        <v>4.5400000000000003E-2</v>
      </c>
      <c r="K9290" s="17">
        <v>5.5900000000000004E-4</v>
      </c>
    </row>
    <row r="9291" spans="1:11" x14ac:dyDescent="0.45">
      <c r="A9291" s="10" t="s">
        <v>81</v>
      </c>
      <c r="B9291" s="20">
        <v>0.96899999999999997</v>
      </c>
      <c r="C9291" s="19">
        <v>10056</v>
      </c>
      <c r="D9291" s="19">
        <v>2975.884943</v>
      </c>
      <c r="E9291" s="23">
        <v>2.1620360409999999</v>
      </c>
      <c r="F9291" s="23">
        <v>0.82096201700000004</v>
      </c>
      <c r="G9291" s="17">
        <v>0</v>
      </c>
      <c r="H9291" s="17">
        <v>1</v>
      </c>
      <c r="I9291" s="17">
        <v>0.95415455900000001</v>
      </c>
      <c r="J9291" s="17">
        <v>4.53E-2</v>
      </c>
      <c r="K9291" s="17">
        <v>5.5699999999999999E-4</v>
      </c>
    </row>
    <row r="9292" spans="1:11" x14ac:dyDescent="0.45">
      <c r="A9292" s="10" t="s">
        <v>81</v>
      </c>
      <c r="B9292" s="20">
        <v>0.97</v>
      </c>
      <c r="C9292" s="19">
        <v>10066</v>
      </c>
      <c r="D9292" s="19">
        <v>2997.769487</v>
      </c>
      <c r="E9292" s="23">
        <v>2.2154706819999999</v>
      </c>
      <c r="F9292" s="23">
        <v>0.82673475699999999</v>
      </c>
      <c r="G9292" s="17">
        <v>0</v>
      </c>
      <c r="H9292" s="17">
        <v>1</v>
      </c>
      <c r="I9292" s="17">
        <v>0.95418423900000005</v>
      </c>
      <c r="J9292" s="17">
        <v>4.53E-2</v>
      </c>
      <c r="K9292" s="17">
        <v>5.5599999999999996E-4</v>
      </c>
    </row>
    <row r="9293" spans="1:11" x14ac:dyDescent="0.45">
      <c r="A9293" s="10" t="s">
        <v>81</v>
      </c>
      <c r="B9293" s="20">
        <v>0.97099999999999997</v>
      </c>
      <c r="C9293" s="19">
        <v>10076</v>
      </c>
      <c r="D9293" s="19">
        <v>3020.1706250000002</v>
      </c>
      <c r="E9293" s="23">
        <v>2.25191762</v>
      </c>
      <c r="F9293" s="23">
        <v>0.83421250700000005</v>
      </c>
      <c r="G9293" s="17">
        <v>0</v>
      </c>
      <c r="H9293" s="17">
        <v>1</v>
      </c>
      <c r="I9293" s="17">
        <v>0.95453326500000002</v>
      </c>
      <c r="J9293" s="17">
        <v>4.4900000000000002E-2</v>
      </c>
      <c r="K9293" s="17">
        <v>5.5199999999999997E-4</v>
      </c>
    </row>
    <row r="9294" spans="1:11" x14ac:dyDescent="0.45">
      <c r="A9294" s="10" t="s">
        <v>81</v>
      </c>
      <c r="B9294" s="20">
        <v>0.97199999999999998</v>
      </c>
      <c r="C9294" s="19">
        <v>10087</v>
      </c>
      <c r="D9294" s="19">
        <v>3045.3921300000002</v>
      </c>
      <c r="E9294" s="23">
        <v>2.3226902749999998</v>
      </c>
      <c r="F9294" s="23">
        <v>0.84065617199999998</v>
      </c>
      <c r="G9294" s="17">
        <v>0</v>
      </c>
      <c r="H9294" s="17">
        <v>1</v>
      </c>
      <c r="I9294" s="17">
        <v>0.95493616400000003</v>
      </c>
      <c r="J9294" s="17">
        <v>4.4499999999999998E-2</v>
      </c>
      <c r="K9294" s="17">
        <v>5.4600000000000004E-4</v>
      </c>
    </row>
    <row r="9295" spans="1:11" x14ac:dyDescent="0.45">
      <c r="A9295" s="10" t="s">
        <v>81</v>
      </c>
      <c r="B9295" s="20">
        <v>0.97299999999999998</v>
      </c>
      <c r="C9295" s="19">
        <v>10098</v>
      </c>
      <c r="D9295" s="19">
        <v>3071.0653229999998</v>
      </c>
      <c r="E9295" s="23">
        <v>2.343129963</v>
      </c>
      <c r="F9295" s="23">
        <v>0.84965350100000003</v>
      </c>
      <c r="G9295" s="17">
        <v>0</v>
      </c>
      <c r="H9295" s="17">
        <v>1</v>
      </c>
      <c r="I9295" s="17">
        <v>0.95507365700000002</v>
      </c>
      <c r="J9295" s="17">
        <v>4.4400000000000002E-2</v>
      </c>
      <c r="K9295" s="17">
        <v>5.4299999999999997E-4</v>
      </c>
    </row>
    <row r="9296" spans="1:11" x14ac:dyDescent="0.45">
      <c r="A9296" s="10" t="s">
        <v>81</v>
      </c>
      <c r="B9296" s="20">
        <v>0.97399999999999998</v>
      </c>
      <c r="C9296" s="19">
        <v>10108</v>
      </c>
      <c r="D9296" s="19">
        <v>3094.8982540000002</v>
      </c>
      <c r="E9296" s="23">
        <v>2.426005849</v>
      </c>
      <c r="F9296" s="23">
        <v>0.85719345400000002</v>
      </c>
      <c r="G9296" s="17">
        <v>0</v>
      </c>
      <c r="H9296" s="17">
        <v>1</v>
      </c>
      <c r="I9296" s="17">
        <v>0.95529055200000002</v>
      </c>
      <c r="J9296" s="17">
        <v>4.4200000000000003E-2</v>
      </c>
      <c r="K9296" s="17">
        <v>5.4000000000000001E-4</v>
      </c>
    </row>
    <row r="9297" spans="1:11" x14ac:dyDescent="0.45">
      <c r="A9297" s="10" t="s">
        <v>81</v>
      </c>
      <c r="B9297" s="20">
        <v>0.97499999999999998</v>
      </c>
      <c r="C9297" s="19">
        <v>10119</v>
      </c>
      <c r="D9297" s="19">
        <v>3122.027403</v>
      </c>
      <c r="E9297" s="23">
        <v>2.4936847260000001</v>
      </c>
      <c r="F9297" s="23">
        <v>0.86487180699999999</v>
      </c>
      <c r="G9297" s="17">
        <v>0</v>
      </c>
      <c r="H9297" s="17">
        <v>1</v>
      </c>
      <c r="I9297" s="17">
        <v>0.95527053100000003</v>
      </c>
      <c r="J9297" s="17">
        <v>4.4200000000000003E-2</v>
      </c>
      <c r="K9297" s="17">
        <v>5.3899999999999998E-4</v>
      </c>
    </row>
    <row r="9298" spans="1:11" x14ac:dyDescent="0.45">
      <c r="A9298" s="10" t="s">
        <v>81</v>
      </c>
      <c r="B9298" s="20">
        <v>0.97599999999999998</v>
      </c>
      <c r="C9298" s="19">
        <v>10129</v>
      </c>
      <c r="D9298" s="19">
        <v>3147.264267</v>
      </c>
      <c r="E9298" s="23">
        <v>2.5556605170000002</v>
      </c>
      <c r="F9298" s="23">
        <v>0.87331260300000002</v>
      </c>
      <c r="G9298" s="17">
        <v>0</v>
      </c>
      <c r="H9298" s="17">
        <v>1</v>
      </c>
      <c r="I9298" s="17">
        <v>0.95520568299999997</v>
      </c>
      <c r="J9298" s="17">
        <v>4.4299999999999999E-2</v>
      </c>
      <c r="K9298" s="17">
        <v>5.3899999999999998E-4</v>
      </c>
    </row>
    <row r="9299" spans="1:11" x14ac:dyDescent="0.45">
      <c r="A9299" s="10" t="s">
        <v>81</v>
      </c>
      <c r="B9299" s="20">
        <v>0.97699999999999998</v>
      </c>
      <c r="C9299" s="19">
        <v>10139</v>
      </c>
      <c r="D9299" s="19">
        <v>3172.9512380000001</v>
      </c>
      <c r="E9299" s="23">
        <v>2.5813665819999998</v>
      </c>
      <c r="F9299" s="23">
        <v>0.88133132999999997</v>
      </c>
      <c r="G9299" s="17">
        <v>0</v>
      </c>
      <c r="H9299" s="17">
        <v>1</v>
      </c>
      <c r="I9299" s="17">
        <v>0.95545021699999999</v>
      </c>
      <c r="J9299" s="17">
        <v>4.3999999999999997E-2</v>
      </c>
      <c r="K9299" s="17">
        <v>5.3499999999999999E-4</v>
      </c>
    </row>
    <row r="9300" spans="1:11" x14ac:dyDescent="0.45">
      <c r="A9300" s="10" t="s">
        <v>81</v>
      </c>
      <c r="B9300" s="20">
        <v>0.97799999999999998</v>
      </c>
      <c r="C9300" s="19">
        <v>10150</v>
      </c>
      <c r="D9300" s="19">
        <v>3201.549438</v>
      </c>
      <c r="E9300" s="23">
        <v>2.611380365</v>
      </c>
      <c r="F9300" s="23">
        <v>0.88932077799999998</v>
      </c>
      <c r="G9300" s="17">
        <v>0</v>
      </c>
      <c r="H9300" s="17">
        <v>1</v>
      </c>
      <c r="I9300" s="17">
        <v>0.95549651800000002</v>
      </c>
      <c r="J9300" s="17">
        <v>4.3999999999999997E-2</v>
      </c>
      <c r="K9300" s="17">
        <v>5.3399999999999997E-4</v>
      </c>
    </row>
    <row r="9301" spans="1:11" x14ac:dyDescent="0.45">
      <c r="A9301" s="10" t="s">
        <v>81</v>
      </c>
      <c r="B9301" s="20">
        <v>0.97899999999999998</v>
      </c>
      <c r="C9301" s="19">
        <v>10160</v>
      </c>
      <c r="D9301" s="19">
        <v>3228.1228070000002</v>
      </c>
      <c r="E9301" s="23">
        <v>2.6962201110000001</v>
      </c>
      <c r="F9301" s="23">
        <v>0.89788741599999999</v>
      </c>
      <c r="G9301" s="17">
        <v>0</v>
      </c>
      <c r="H9301" s="17">
        <v>1</v>
      </c>
      <c r="I9301" s="17">
        <v>0.95553967900000003</v>
      </c>
      <c r="J9301" s="17">
        <v>4.3900000000000002E-2</v>
      </c>
      <c r="K9301" s="17">
        <v>5.3300000000000005E-4</v>
      </c>
    </row>
    <row r="9302" spans="1:11" x14ac:dyDescent="0.45">
      <c r="A9302" s="10" t="s">
        <v>81</v>
      </c>
      <c r="B9302" s="20">
        <v>0.98</v>
      </c>
      <c r="C9302" s="19">
        <v>10171</v>
      </c>
      <c r="D9302" s="19">
        <v>3258.1032580000001</v>
      </c>
      <c r="E9302" s="23">
        <v>2.7562445530000002</v>
      </c>
      <c r="F9302" s="23">
        <v>0.90677506600000002</v>
      </c>
      <c r="G9302" s="17">
        <v>0</v>
      </c>
      <c r="H9302" s="17">
        <v>1</v>
      </c>
      <c r="I9302" s="17">
        <v>0.95583840900000006</v>
      </c>
      <c r="J9302" s="17">
        <v>4.36E-2</v>
      </c>
      <c r="K9302" s="17">
        <v>5.2899999999999996E-4</v>
      </c>
    </row>
    <row r="9303" spans="1:11" x14ac:dyDescent="0.45">
      <c r="A9303" s="10" t="s">
        <v>81</v>
      </c>
      <c r="B9303" s="20">
        <v>0.98099999999999998</v>
      </c>
      <c r="C9303" s="19">
        <v>10175</v>
      </c>
      <c r="D9303" s="19">
        <v>3269.1787359999998</v>
      </c>
      <c r="E9303" s="23">
        <v>2.7777147790000001</v>
      </c>
      <c r="F9303" s="23">
        <v>0.91582729200000002</v>
      </c>
      <c r="G9303" s="17">
        <v>0</v>
      </c>
      <c r="H9303" s="17">
        <v>1</v>
      </c>
      <c r="I9303" s="17">
        <v>0.95589060999999997</v>
      </c>
      <c r="J9303" s="17">
        <v>4.3581217999999998E-2</v>
      </c>
      <c r="K9303" s="17">
        <v>5.2800000000000004E-4</v>
      </c>
    </row>
    <row r="9304" spans="1:11" x14ac:dyDescent="0.45">
      <c r="A9304" s="10" t="s">
        <v>81</v>
      </c>
      <c r="B9304" s="20">
        <v>0.98299999999999998</v>
      </c>
      <c r="C9304" s="19">
        <v>10201</v>
      </c>
      <c r="D9304" s="19">
        <v>3342.599201</v>
      </c>
      <c r="E9304" s="23">
        <v>2.924429543</v>
      </c>
      <c r="F9304" s="23">
        <v>0.92117694400000005</v>
      </c>
      <c r="G9304" s="17">
        <v>0</v>
      </c>
      <c r="H9304" s="17">
        <v>1</v>
      </c>
      <c r="I9304" s="17">
        <v>0.95632161199999999</v>
      </c>
      <c r="J9304" s="17">
        <v>4.3200000000000002E-2</v>
      </c>
      <c r="K9304" s="17">
        <v>5.2099999999999998E-4</v>
      </c>
    </row>
    <row r="9305" spans="1:11" x14ac:dyDescent="0.45">
      <c r="A9305" s="10" t="s">
        <v>81</v>
      </c>
      <c r="B9305" s="20">
        <v>0.98399999999999999</v>
      </c>
      <c r="C9305" s="19">
        <v>10212</v>
      </c>
      <c r="D9305" s="19">
        <v>3375.2622409999999</v>
      </c>
      <c r="E9305" s="23">
        <v>3.028524102</v>
      </c>
      <c r="F9305" s="23">
        <v>0.94047849100000003</v>
      </c>
      <c r="G9305" s="17">
        <v>0</v>
      </c>
      <c r="H9305" s="17">
        <v>1</v>
      </c>
      <c r="I9305" s="17">
        <v>0.95656362500000003</v>
      </c>
      <c r="J9305" s="17">
        <v>4.2900000000000001E-2</v>
      </c>
      <c r="K9305" s="17">
        <v>5.1800000000000001E-4</v>
      </c>
    </row>
    <row r="9306" spans="1:11" x14ac:dyDescent="0.45">
      <c r="A9306" s="10" t="s">
        <v>81</v>
      </c>
      <c r="B9306" s="20">
        <v>0.98499999999999999</v>
      </c>
      <c r="C9306" s="19">
        <v>10220</v>
      </c>
      <c r="D9306" s="19">
        <v>3399.8095589999998</v>
      </c>
      <c r="E9306" s="23">
        <v>3.0933473359999999</v>
      </c>
      <c r="F9306" s="23">
        <v>0.95298398399999995</v>
      </c>
      <c r="G9306" s="17">
        <v>0</v>
      </c>
      <c r="H9306" s="17">
        <v>1</v>
      </c>
      <c r="I9306" s="17">
        <v>0.95672328100000004</v>
      </c>
      <c r="J9306" s="17">
        <v>4.2799999999999998E-2</v>
      </c>
      <c r="K9306" s="17">
        <v>5.1599999999999997E-4</v>
      </c>
    </row>
    <row r="9307" spans="1:11" x14ac:dyDescent="0.45">
      <c r="A9307" s="10" t="s">
        <v>81</v>
      </c>
      <c r="B9307" s="20">
        <v>0.98599999999999999</v>
      </c>
      <c r="C9307" s="19">
        <v>10233</v>
      </c>
      <c r="D9307" s="19">
        <v>3440.550236</v>
      </c>
      <c r="E9307" s="23">
        <v>3.1997617960000002</v>
      </c>
      <c r="F9307" s="23">
        <v>0.96196347699999996</v>
      </c>
      <c r="G9307" s="17">
        <v>0</v>
      </c>
      <c r="H9307" s="17">
        <v>1</v>
      </c>
      <c r="I9307" s="17">
        <v>0.95665739299999997</v>
      </c>
      <c r="J9307" s="17">
        <v>4.2799999999999998E-2</v>
      </c>
      <c r="K9307" s="17">
        <v>5.13E-4</v>
      </c>
    </row>
    <row r="9308" spans="1:11" x14ac:dyDescent="0.45">
      <c r="A9308" s="10" t="s">
        <v>81</v>
      </c>
      <c r="B9308" s="20">
        <v>0.98699999999999999</v>
      </c>
      <c r="C9308" s="19">
        <v>10241</v>
      </c>
      <c r="D9308" s="19">
        <v>3466.5609559999998</v>
      </c>
      <c r="E9308" s="23">
        <v>3.2767237329999999</v>
      </c>
      <c r="F9308" s="23">
        <v>0.974284021</v>
      </c>
      <c r="G9308" s="17">
        <v>0</v>
      </c>
      <c r="H9308" s="17">
        <v>1</v>
      </c>
      <c r="I9308" s="17">
        <v>0.95673242199999997</v>
      </c>
      <c r="J9308" s="17">
        <v>4.2799999999999998E-2</v>
      </c>
      <c r="K9308" s="17">
        <v>5.1099999999999995E-4</v>
      </c>
    </row>
    <row r="9309" spans="1:11" x14ac:dyDescent="0.45">
      <c r="A9309" s="10" t="s">
        <v>81</v>
      </c>
      <c r="B9309" s="20">
        <v>0.98799999999999999</v>
      </c>
      <c r="C9309" s="19">
        <v>10253</v>
      </c>
      <c r="D9309" s="19">
        <v>3506.6371410000002</v>
      </c>
      <c r="E9309" s="23">
        <v>3.4147108049999999</v>
      </c>
      <c r="F9309" s="23">
        <v>0.98337137699999999</v>
      </c>
      <c r="G9309" s="17">
        <v>0</v>
      </c>
      <c r="H9309" s="17">
        <v>1</v>
      </c>
      <c r="I9309" s="17">
        <v>0.95678174400000005</v>
      </c>
      <c r="J9309" s="17">
        <v>4.2700000000000002E-2</v>
      </c>
      <c r="K9309" s="17">
        <v>5.0900000000000001E-4</v>
      </c>
    </row>
    <row r="9310" spans="1:11" x14ac:dyDescent="0.45">
      <c r="A9310" s="10" t="s">
        <v>81</v>
      </c>
      <c r="B9310" s="20">
        <v>0.98899999999999999</v>
      </c>
      <c r="C9310" s="19">
        <v>10264</v>
      </c>
      <c r="D9310" s="19">
        <v>3545.1268439999999</v>
      </c>
      <c r="E9310" s="23">
        <v>3.6203925680000002</v>
      </c>
      <c r="F9310" s="23">
        <v>0.99594121099999999</v>
      </c>
      <c r="G9310" s="17">
        <v>0</v>
      </c>
      <c r="H9310" s="17">
        <v>1</v>
      </c>
      <c r="I9310" s="17">
        <v>0.95668485800000003</v>
      </c>
      <c r="J9310" s="17">
        <v>4.2799999999999998E-2</v>
      </c>
      <c r="K9310" s="17">
        <v>5.0900000000000001E-4</v>
      </c>
    </row>
    <row r="9311" spans="1:11" x14ac:dyDescent="0.45">
      <c r="A9311" s="10" t="s">
        <v>81</v>
      </c>
      <c r="B9311" s="20">
        <v>0.99</v>
      </c>
      <c r="C9311" s="19">
        <v>10274</v>
      </c>
      <c r="D9311" s="19">
        <v>3582.7472280000002</v>
      </c>
      <c r="E9311" s="23">
        <v>3.9088682129999999</v>
      </c>
      <c r="F9311" s="23">
        <v>1.0082342230000001</v>
      </c>
      <c r="G9311" s="17">
        <v>0</v>
      </c>
      <c r="H9311" s="17">
        <v>1</v>
      </c>
      <c r="I9311" s="17">
        <v>0.956651802</v>
      </c>
      <c r="J9311" s="17">
        <v>4.2799999999999998E-2</v>
      </c>
      <c r="K9311" s="17">
        <v>5.0799999999999999E-4</v>
      </c>
    </row>
    <row r="9312" spans="1:11" x14ac:dyDescent="0.45">
      <c r="A9312" s="10" t="s">
        <v>81</v>
      </c>
      <c r="B9312" s="20">
        <v>0.99099999999999999</v>
      </c>
      <c r="C9312" s="19">
        <v>10284</v>
      </c>
      <c r="D9312" s="19">
        <v>3622.7065459999999</v>
      </c>
      <c r="E9312" s="23">
        <v>4.1505793559999997</v>
      </c>
      <c r="F9312" s="23">
        <v>1.0212448730000001</v>
      </c>
      <c r="G9312" s="17">
        <v>0</v>
      </c>
      <c r="H9312" s="17">
        <v>1</v>
      </c>
      <c r="I9312" s="17">
        <v>0.95679456500000004</v>
      </c>
      <c r="J9312" s="17">
        <v>4.2700000000000002E-2</v>
      </c>
      <c r="K9312" s="17">
        <v>5.0600000000000005E-4</v>
      </c>
    </row>
    <row r="9313" spans="1:11" x14ac:dyDescent="0.45">
      <c r="A9313" s="10" t="s">
        <v>81</v>
      </c>
      <c r="B9313" s="20">
        <v>0.99199999999999999</v>
      </c>
      <c r="C9313" s="19">
        <v>10295</v>
      </c>
      <c r="D9313" s="19">
        <v>3669.3827799999999</v>
      </c>
      <c r="E9313" s="23">
        <v>4.3382321700000004</v>
      </c>
      <c r="F9313" s="23">
        <v>1.034444409</v>
      </c>
      <c r="G9313" s="17">
        <v>0</v>
      </c>
      <c r="H9313" s="17">
        <v>1</v>
      </c>
      <c r="I9313" s="17">
        <v>0.95706462800000003</v>
      </c>
      <c r="J9313" s="17">
        <v>4.24E-2</v>
      </c>
      <c r="K9313" s="17">
        <v>5.0299999999999997E-4</v>
      </c>
    </row>
    <row r="9314" spans="1:11" x14ac:dyDescent="0.45">
      <c r="A9314" s="10" t="s">
        <v>81</v>
      </c>
      <c r="B9314" s="20">
        <v>0.99299999999999999</v>
      </c>
      <c r="C9314" s="19">
        <v>10305</v>
      </c>
      <c r="D9314" s="19">
        <v>3715.7898949999999</v>
      </c>
      <c r="E9314" s="23">
        <v>4.8167098089999998</v>
      </c>
      <c r="F9314" s="23">
        <v>1.048114953</v>
      </c>
      <c r="G9314" s="17">
        <v>0</v>
      </c>
      <c r="H9314" s="17">
        <v>1</v>
      </c>
      <c r="I9314" s="17">
        <v>0.95722692600000003</v>
      </c>
      <c r="J9314" s="17">
        <v>4.2299999999999997E-2</v>
      </c>
      <c r="K9314" s="17">
        <v>5.0000000000000001E-4</v>
      </c>
    </row>
    <row r="9315" spans="1:11" x14ac:dyDescent="0.45">
      <c r="A9315" s="10" t="s">
        <v>81</v>
      </c>
      <c r="B9315" s="20">
        <v>0.99399999999999999</v>
      </c>
      <c r="C9315" s="19">
        <v>10316</v>
      </c>
      <c r="D9315" s="19">
        <v>3772.8129330000002</v>
      </c>
      <c r="E9315" s="23">
        <v>5.6109365320000002</v>
      </c>
      <c r="F9315" s="23">
        <v>1.065673836</v>
      </c>
      <c r="G9315" s="17">
        <v>0</v>
      </c>
      <c r="H9315" s="17">
        <v>1</v>
      </c>
      <c r="I9315" s="17">
        <v>0.957291895</v>
      </c>
      <c r="J9315" s="17">
        <v>4.2200000000000001E-2</v>
      </c>
      <c r="K9315" s="17">
        <v>4.9899999999999999E-4</v>
      </c>
    </row>
    <row r="9316" spans="1:11" x14ac:dyDescent="0.45">
      <c r="A9316" s="10" t="s">
        <v>81</v>
      </c>
      <c r="B9316" s="20">
        <v>0.995</v>
      </c>
      <c r="C9316" s="19">
        <v>10326</v>
      </c>
      <c r="D9316" s="19">
        <v>3829.804032</v>
      </c>
      <c r="E9316" s="23">
        <v>5.80012229</v>
      </c>
      <c r="F9316" s="23">
        <v>1.085209466</v>
      </c>
      <c r="G9316" s="17">
        <v>0</v>
      </c>
      <c r="H9316" s="17">
        <v>1</v>
      </c>
      <c r="I9316" s="17">
        <v>0.957489115</v>
      </c>
      <c r="J9316" s="17">
        <v>4.2000000000000003E-2</v>
      </c>
      <c r="K9316" s="17">
        <v>4.95E-4</v>
      </c>
    </row>
    <row r="9317" spans="1:11" x14ac:dyDescent="0.45">
      <c r="A9317" s="10" t="s">
        <v>81</v>
      </c>
      <c r="B9317" s="20">
        <v>0.996</v>
      </c>
      <c r="C9317" s="19">
        <v>10336</v>
      </c>
      <c r="D9317" s="19">
        <v>3893.4383389999998</v>
      </c>
      <c r="E9317" s="23">
        <v>6.8819624150000003</v>
      </c>
      <c r="F9317" s="23">
        <v>1.103545306</v>
      </c>
      <c r="G9317" s="17">
        <v>0</v>
      </c>
      <c r="H9317" s="17">
        <v>1</v>
      </c>
      <c r="I9317" s="17">
        <v>0.957466394</v>
      </c>
      <c r="J9317" s="17">
        <v>4.2000000000000003E-2</v>
      </c>
      <c r="K9317" s="17">
        <v>4.9399999999999997E-4</v>
      </c>
    </row>
    <row r="9318" spans="1:11" x14ac:dyDescent="0.45">
      <c r="A9318" s="10" t="s">
        <v>81</v>
      </c>
      <c r="B9318" s="20">
        <v>0.997</v>
      </c>
      <c r="C9318" s="19">
        <v>10347</v>
      </c>
      <c r="D9318" s="19">
        <v>3973.927404</v>
      </c>
      <c r="E9318" s="23">
        <v>7.699356731</v>
      </c>
      <c r="F9318" s="23">
        <v>1.1237912080000001</v>
      </c>
      <c r="G9318" s="17">
        <v>0</v>
      </c>
      <c r="H9318" s="17">
        <v>1</v>
      </c>
      <c r="I9318" s="17">
        <v>0.95780552500000005</v>
      </c>
      <c r="J9318" s="17">
        <v>4.1700000000000001E-2</v>
      </c>
      <c r="K9318" s="17">
        <v>4.8899999999999996E-4</v>
      </c>
    </row>
    <row r="9319" spans="1:11" x14ac:dyDescent="0.45">
      <c r="A9319" s="10" t="s">
        <v>81</v>
      </c>
      <c r="B9319" s="20">
        <v>0.998</v>
      </c>
      <c r="C9319" s="19">
        <v>10357</v>
      </c>
      <c r="D9319" s="19">
        <v>4058.123932</v>
      </c>
      <c r="E9319" s="23">
        <v>9.0199993159999998</v>
      </c>
      <c r="F9319" s="23">
        <v>1.1551965369999999</v>
      </c>
      <c r="G9319" s="17">
        <v>0</v>
      </c>
      <c r="H9319" s="17">
        <v>1</v>
      </c>
      <c r="I9319" s="17">
        <v>0.95810639099999995</v>
      </c>
      <c r="J9319" s="17">
        <v>4.1399999999999999E-2</v>
      </c>
      <c r="K9319" s="17">
        <v>4.8500000000000003E-4</v>
      </c>
    </row>
    <row r="9320" spans="1:11" x14ac:dyDescent="0.45">
      <c r="A9320" s="10" t="s">
        <v>81</v>
      </c>
      <c r="B9320" s="20">
        <v>0.999</v>
      </c>
      <c r="C9320" s="19">
        <v>10367</v>
      </c>
      <c r="D9320" s="19">
        <v>4208.5154000000002</v>
      </c>
      <c r="E9320" s="23">
        <v>30.972742239999999</v>
      </c>
      <c r="F9320" s="23">
        <v>1.183136754</v>
      </c>
      <c r="G9320" s="17">
        <v>0</v>
      </c>
      <c r="H9320" s="17">
        <v>1</v>
      </c>
      <c r="I9320" s="17">
        <v>0.95836547699999997</v>
      </c>
      <c r="J9320" s="17">
        <v>4.1200000000000001E-2</v>
      </c>
      <c r="K9320" s="17">
        <v>4.8099999999999998E-4</v>
      </c>
    </row>
    <row r="9321" spans="1:11" x14ac:dyDescent="0.45">
      <c r="A9321" s="10" t="s">
        <v>81</v>
      </c>
      <c r="B9321" s="20">
        <v>1</v>
      </c>
      <c r="C9321" s="19">
        <v>10368</v>
      </c>
      <c r="D9321" s="19">
        <v>4242.1498860000002</v>
      </c>
      <c r="E9321" s="23">
        <v>33.6344858</v>
      </c>
      <c r="F9321" s="23">
        <v>1.253998911</v>
      </c>
      <c r="G9321" s="17">
        <v>0</v>
      </c>
      <c r="H9321" s="17">
        <v>1</v>
      </c>
      <c r="I9321" s="17">
        <v>0.95838360700000003</v>
      </c>
      <c r="J9321" s="17">
        <v>4.1099999999999998E-2</v>
      </c>
      <c r="K9321" s="17">
        <v>4.8099999999999998E-4</v>
      </c>
    </row>
    <row r="9322" spans="1:11" x14ac:dyDescent="0.45">
      <c r="A9322" s="10" t="s">
        <v>83</v>
      </c>
      <c r="B9322" s="20">
        <v>0</v>
      </c>
      <c r="C9322" s="19">
        <v>20</v>
      </c>
      <c r="D9322" s="19">
        <v>3.0899999999999999E-3</v>
      </c>
      <c r="E9322" s="23">
        <v>3.2499999999999999E-4</v>
      </c>
      <c r="F9322" s="23">
        <v>1.94E-4</v>
      </c>
      <c r="G9322" s="17">
        <v>0</v>
      </c>
      <c r="H9322" s="17">
        <v>1</v>
      </c>
      <c r="I9322" s="17">
        <v>1</v>
      </c>
      <c r="J9322" s="17">
        <v>0</v>
      </c>
      <c r="K9322" s="17">
        <v>0</v>
      </c>
    </row>
    <row r="9323" spans="1:11" x14ac:dyDescent="0.45">
      <c r="A9323" s="10" t="s">
        <v>83</v>
      </c>
      <c r="B9323" s="20">
        <v>0.01</v>
      </c>
      <c r="C9323" s="19">
        <v>112</v>
      </c>
      <c r="D9323" s="19">
        <v>0.18180162499999999</v>
      </c>
      <c r="E9323" s="23">
        <v>3.7299999999999998E-3</v>
      </c>
      <c r="F9323" s="23">
        <v>2.4199999999999998E-3</v>
      </c>
      <c r="G9323" s="17">
        <v>0</v>
      </c>
      <c r="H9323" s="17">
        <v>1</v>
      </c>
      <c r="I9323" s="17">
        <v>1</v>
      </c>
      <c r="J9323" s="17">
        <v>0</v>
      </c>
      <c r="K9323" s="17">
        <v>0</v>
      </c>
    </row>
    <row r="9324" spans="1:11" x14ac:dyDescent="0.45">
      <c r="A9324" s="10" t="s">
        <v>83</v>
      </c>
      <c r="B9324" s="20">
        <v>0.02</v>
      </c>
      <c r="C9324" s="19">
        <v>187</v>
      </c>
      <c r="D9324" s="19">
        <v>0.52713362900000005</v>
      </c>
      <c r="E9324" s="23">
        <v>4.8799999999999998E-3</v>
      </c>
      <c r="F9324" s="23">
        <v>4.6499999999999996E-3</v>
      </c>
      <c r="G9324" s="17">
        <v>0</v>
      </c>
      <c r="H9324" s="17">
        <v>1</v>
      </c>
      <c r="I9324" s="17">
        <v>0.795691064</v>
      </c>
      <c r="J9324" s="17">
        <v>0.204308936</v>
      </c>
      <c r="K9324" s="17">
        <v>0</v>
      </c>
    </row>
    <row r="9325" spans="1:11" x14ac:dyDescent="0.45">
      <c r="A9325" s="10" t="s">
        <v>83</v>
      </c>
      <c r="B9325" s="20">
        <v>0.03</v>
      </c>
      <c r="C9325" s="19">
        <v>249</v>
      </c>
      <c r="D9325" s="19">
        <v>0.91301959600000004</v>
      </c>
      <c r="E9325" s="23">
        <v>7.3099999999999997E-3</v>
      </c>
      <c r="F9325" s="23">
        <v>5.5900000000000004E-3</v>
      </c>
      <c r="G9325" s="17">
        <v>0</v>
      </c>
      <c r="H9325" s="17">
        <v>1</v>
      </c>
      <c r="I9325" s="17">
        <v>0.68414955899999996</v>
      </c>
      <c r="J9325" s="17">
        <v>0.31585044099999998</v>
      </c>
      <c r="K9325" s="17">
        <v>0</v>
      </c>
    </row>
    <row r="9326" spans="1:11" x14ac:dyDescent="0.45">
      <c r="A9326" s="10" t="s">
        <v>83</v>
      </c>
      <c r="B9326" s="20">
        <v>0.04</v>
      </c>
      <c r="C9326" s="19">
        <v>337</v>
      </c>
      <c r="D9326" s="19">
        <v>1.608064596</v>
      </c>
      <c r="E9326" s="23">
        <v>9.1800000000000007E-3</v>
      </c>
      <c r="F9326" s="23">
        <v>7.6899999999999998E-3</v>
      </c>
      <c r="G9326" s="17">
        <v>0</v>
      </c>
      <c r="H9326" s="17">
        <v>1</v>
      </c>
      <c r="I9326" s="17">
        <v>0.62012935999999996</v>
      </c>
      <c r="J9326" s="17">
        <v>0.37987063999999998</v>
      </c>
      <c r="K9326" s="17">
        <v>0</v>
      </c>
    </row>
    <row r="9327" spans="1:11" x14ac:dyDescent="0.45">
      <c r="A9327" s="10" t="s">
        <v>83</v>
      </c>
      <c r="B9327" s="20">
        <v>0.05</v>
      </c>
      <c r="C9327" s="19">
        <v>410</v>
      </c>
      <c r="D9327" s="19">
        <v>2.3326616690000002</v>
      </c>
      <c r="E9327" s="23">
        <v>1.06E-2</v>
      </c>
      <c r="F9327" s="23">
        <v>9.3200000000000002E-3</v>
      </c>
      <c r="G9327" s="17">
        <v>0</v>
      </c>
      <c r="H9327" s="17">
        <v>1</v>
      </c>
      <c r="I9327" s="17">
        <v>0.69602897900000005</v>
      </c>
      <c r="J9327" s="17">
        <v>0.30397102100000001</v>
      </c>
      <c r="K9327" s="17">
        <v>0</v>
      </c>
    </row>
    <row r="9328" spans="1:11" x14ac:dyDescent="0.45">
      <c r="A9328" s="10" t="s">
        <v>83</v>
      </c>
      <c r="B9328" s="20">
        <v>0.06</v>
      </c>
      <c r="C9328" s="19">
        <v>492</v>
      </c>
      <c r="D9328" s="19">
        <v>3.2614413010000001</v>
      </c>
      <c r="E9328" s="23">
        <v>1.2200000000000001E-2</v>
      </c>
      <c r="F9328" s="23">
        <v>1.0800000000000001E-2</v>
      </c>
      <c r="G9328" s="17">
        <v>0</v>
      </c>
      <c r="H9328" s="17">
        <v>1</v>
      </c>
      <c r="I9328" s="17">
        <v>0.61613881999999998</v>
      </c>
      <c r="J9328" s="17">
        <v>0.38386118000000002</v>
      </c>
      <c r="K9328" s="17">
        <v>0</v>
      </c>
    </row>
    <row r="9329" spans="1:11" x14ac:dyDescent="0.45">
      <c r="A9329" s="10" t="s">
        <v>83</v>
      </c>
      <c r="B9329" s="20">
        <v>7.0000000000000007E-2</v>
      </c>
      <c r="C9329" s="19">
        <v>568</v>
      </c>
      <c r="D9329" s="19">
        <v>4.2961238279999998</v>
      </c>
      <c r="E9329" s="23">
        <v>1.54E-2</v>
      </c>
      <c r="F9329" s="23">
        <v>1.23E-2</v>
      </c>
      <c r="G9329" s="17">
        <v>0</v>
      </c>
      <c r="H9329" s="17">
        <v>1</v>
      </c>
      <c r="I9329" s="17">
        <v>0.62020065499999999</v>
      </c>
      <c r="J9329" s="17">
        <v>0.37979934500000001</v>
      </c>
      <c r="K9329" s="17">
        <v>0</v>
      </c>
    </row>
    <row r="9330" spans="1:11" x14ac:dyDescent="0.45">
      <c r="A9330" s="10" t="s">
        <v>83</v>
      </c>
      <c r="B9330" s="20">
        <v>0.08</v>
      </c>
      <c r="C9330" s="19">
        <v>579</v>
      </c>
      <c r="D9330" s="19">
        <v>4.4657499469999999</v>
      </c>
      <c r="E9330" s="23">
        <v>1.54E-2</v>
      </c>
      <c r="F9330" s="23">
        <v>1.2699999999999999E-2</v>
      </c>
      <c r="G9330" s="17">
        <v>0</v>
      </c>
      <c r="H9330" s="17">
        <v>1</v>
      </c>
      <c r="I9330" s="17">
        <v>0.61201664899999997</v>
      </c>
      <c r="J9330" s="17">
        <v>0.38798335099999998</v>
      </c>
      <c r="K9330" s="17">
        <v>0</v>
      </c>
    </row>
    <row r="9331" spans="1:11" x14ac:dyDescent="0.45">
      <c r="A9331" s="10" t="s">
        <v>83</v>
      </c>
      <c r="B9331" s="20">
        <v>0.09</v>
      </c>
      <c r="C9331" s="19">
        <v>721</v>
      </c>
      <c r="D9331" s="19">
        <v>6.7276983379999997</v>
      </c>
      <c r="E9331" s="23">
        <v>1.7500000000000002E-2</v>
      </c>
      <c r="F9331" s="23">
        <v>1.55E-2</v>
      </c>
      <c r="G9331" s="17">
        <v>0</v>
      </c>
      <c r="H9331" s="17">
        <v>1</v>
      </c>
      <c r="I9331" s="17">
        <v>0.47383723799999999</v>
      </c>
      <c r="J9331" s="17">
        <v>0.52616276200000001</v>
      </c>
      <c r="K9331" s="17">
        <v>0</v>
      </c>
    </row>
    <row r="9332" spans="1:11" x14ac:dyDescent="0.45">
      <c r="A9332" s="10" t="s">
        <v>83</v>
      </c>
      <c r="B9332" s="20">
        <v>0.1</v>
      </c>
      <c r="C9332" s="19">
        <v>788</v>
      </c>
      <c r="D9332" s="19">
        <v>7.9503039060000003</v>
      </c>
      <c r="E9332" s="23">
        <v>1.89E-2</v>
      </c>
      <c r="F9332" s="23">
        <v>1.66E-2</v>
      </c>
      <c r="G9332" s="17">
        <v>0</v>
      </c>
      <c r="H9332" s="17">
        <v>1</v>
      </c>
      <c r="I9332" s="17">
        <v>0.45896627099999998</v>
      </c>
      <c r="J9332" s="17">
        <v>0.54103372900000002</v>
      </c>
      <c r="K9332" s="17">
        <v>0</v>
      </c>
    </row>
    <row r="9333" spans="1:11" x14ac:dyDescent="0.45">
      <c r="A9333" s="10" t="s">
        <v>83</v>
      </c>
      <c r="B9333" s="20">
        <v>0.11</v>
      </c>
      <c r="C9333" s="19">
        <v>872</v>
      </c>
      <c r="D9333" s="19">
        <v>9.7089808990000002</v>
      </c>
      <c r="E9333" s="23">
        <v>2.3199999999999998E-2</v>
      </c>
      <c r="F9333" s="23">
        <v>1.77E-2</v>
      </c>
      <c r="G9333" s="17">
        <v>0</v>
      </c>
      <c r="H9333" s="17">
        <v>1</v>
      </c>
      <c r="I9333" s="17">
        <v>0.48435345899999999</v>
      </c>
      <c r="J9333" s="17">
        <v>0.51564654099999996</v>
      </c>
      <c r="K9333" s="17">
        <v>0</v>
      </c>
    </row>
    <row r="9334" spans="1:11" x14ac:dyDescent="0.45">
      <c r="A9334" s="10" t="s">
        <v>83</v>
      </c>
      <c r="B9334" s="20">
        <v>0.12</v>
      </c>
      <c r="C9334" s="19">
        <v>946</v>
      </c>
      <c r="D9334" s="19">
        <v>11.534741759999999</v>
      </c>
      <c r="E9334" s="23">
        <v>2.6599999999999999E-2</v>
      </c>
      <c r="F9334" s="23">
        <v>2.1000000000000001E-2</v>
      </c>
      <c r="G9334" s="17">
        <v>0</v>
      </c>
      <c r="H9334" s="17">
        <v>1</v>
      </c>
      <c r="I9334" s="17">
        <v>0.53089282800000004</v>
      </c>
      <c r="J9334" s="17">
        <v>0.46910717200000002</v>
      </c>
      <c r="K9334" s="17">
        <v>0</v>
      </c>
    </row>
    <row r="9335" spans="1:11" x14ac:dyDescent="0.45">
      <c r="A9335" s="10" t="s">
        <v>83</v>
      </c>
      <c r="B9335" s="20">
        <v>0.13</v>
      </c>
      <c r="C9335" s="19">
        <v>1020</v>
      </c>
      <c r="D9335" s="19">
        <v>13.518604079999999</v>
      </c>
      <c r="E9335" s="23">
        <v>2.7400000000000001E-2</v>
      </c>
      <c r="F9335" s="23">
        <v>2.3300000000000001E-2</v>
      </c>
      <c r="G9335" s="17">
        <v>0</v>
      </c>
      <c r="H9335" s="17">
        <v>1</v>
      </c>
      <c r="I9335" s="17">
        <v>0.58546231800000004</v>
      </c>
      <c r="J9335" s="17">
        <v>0.41453768200000002</v>
      </c>
      <c r="K9335" s="17">
        <v>0</v>
      </c>
    </row>
    <row r="9336" spans="1:11" x14ac:dyDescent="0.45">
      <c r="A9336" s="10" t="s">
        <v>83</v>
      </c>
      <c r="B9336" s="20">
        <v>0.14000000000000001</v>
      </c>
      <c r="C9336" s="19">
        <v>1109</v>
      </c>
      <c r="D9336" s="19">
        <v>16.105885409999999</v>
      </c>
      <c r="E9336" s="23">
        <v>3.04E-2</v>
      </c>
      <c r="F9336" s="23">
        <v>2.5999999999999999E-2</v>
      </c>
      <c r="G9336" s="17">
        <v>0</v>
      </c>
      <c r="H9336" s="17">
        <v>1</v>
      </c>
      <c r="I9336" s="17">
        <v>0.58522280400000004</v>
      </c>
      <c r="J9336" s="17">
        <v>0.40824680899999999</v>
      </c>
      <c r="K9336" s="17">
        <v>6.5300000000000002E-3</v>
      </c>
    </row>
    <row r="9337" spans="1:11" x14ac:dyDescent="0.45">
      <c r="A9337" s="10" t="s">
        <v>83</v>
      </c>
      <c r="B9337" s="20">
        <v>0.15</v>
      </c>
      <c r="C9337" s="19">
        <v>1177</v>
      </c>
      <c r="D9337" s="19">
        <v>18.303417110000002</v>
      </c>
      <c r="E9337" s="23">
        <v>3.39E-2</v>
      </c>
      <c r="F9337" s="23">
        <v>2.81E-2</v>
      </c>
      <c r="G9337" s="17">
        <v>0</v>
      </c>
      <c r="H9337" s="17">
        <v>1</v>
      </c>
      <c r="I9337" s="17">
        <v>0.60029017200000001</v>
      </c>
      <c r="J9337" s="17">
        <v>0.39394636799999999</v>
      </c>
      <c r="K9337" s="17">
        <v>5.7600000000000004E-3</v>
      </c>
    </row>
    <row r="9338" spans="1:11" x14ac:dyDescent="0.45">
      <c r="A9338" s="10" t="s">
        <v>83</v>
      </c>
      <c r="B9338" s="20">
        <v>0.16</v>
      </c>
      <c r="C9338" s="19">
        <v>1251</v>
      </c>
      <c r="D9338" s="19">
        <v>21.003132310000002</v>
      </c>
      <c r="E9338" s="23">
        <v>4.0300000000000002E-2</v>
      </c>
      <c r="F9338" s="23">
        <v>3.0700000000000002E-2</v>
      </c>
      <c r="G9338" s="17">
        <v>0</v>
      </c>
      <c r="H9338" s="17">
        <v>1</v>
      </c>
      <c r="I9338" s="17">
        <v>0.60684506000000005</v>
      </c>
      <c r="J9338" s="17">
        <v>0.38792284700000002</v>
      </c>
      <c r="K9338" s="17">
        <v>5.2300000000000003E-3</v>
      </c>
    </row>
    <row r="9339" spans="1:11" x14ac:dyDescent="0.45">
      <c r="A9339" s="10" t="s">
        <v>83</v>
      </c>
      <c r="B9339" s="20">
        <v>0.17</v>
      </c>
      <c r="C9339" s="19">
        <v>1323</v>
      </c>
      <c r="D9339" s="19">
        <v>24.07151584</v>
      </c>
      <c r="E9339" s="23">
        <v>4.5499999999999999E-2</v>
      </c>
      <c r="F9339" s="23">
        <v>3.3599999999999998E-2</v>
      </c>
      <c r="G9339" s="17">
        <v>0</v>
      </c>
      <c r="H9339" s="17">
        <v>1</v>
      </c>
      <c r="I9339" s="17">
        <v>0.64419557500000002</v>
      </c>
      <c r="J9339" s="17">
        <v>0.351177776</v>
      </c>
      <c r="K9339" s="17">
        <v>4.6299999999999996E-3</v>
      </c>
    </row>
    <row r="9340" spans="1:11" x14ac:dyDescent="0.45">
      <c r="A9340" s="10" t="s">
        <v>83</v>
      </c>
      <c r="B9340" s="20">
        <v>0.18</v>
      </c>
      <c r="C9340" s="19">
        <v>1405</v>
      </c>
      <c r="D9340" s="19">
        <v>27.952999989999999</v>
      </c>
      <c r="E9340" s="23">
        <v>5.0200000000000002E-2</v>
      </c>
      <c r="F9340" s="23">
        <v>3.7900000000000003E-2</v>
      </c>
      <c r="G9340" s="17">
        <v>0</v>
      </c>
      <c r="H9340" s="17">
        <v>1</v>
      </c>
      <c r="I9340" s="17">
        <v>0.67935716000000002</v>
      </c>
      <c r="J9340" s="17">
        <v>0.31663514500000001</v>
      </c>
      <c r="K9340" s="17">
        <v>4.0099999999999997E-3</v>
      </c>
    </row>
    <row r="9341" spans="1:11" x14ac:dyDescent="0.45">
      <c r="A9341" s="10" t="s">
        <v>83</v>
      </c>
      <c r="B9341" s="20">
        <v>0.19</v>
      </c>
      <c r="C9341" s="19">
        <v>1473</v>
      </c>
      <c r="D9341" s="19">
        <v>31.561264529999999</v>
      </c>
      <c r="E9341" s="23">
        <v>5.4800000000000001E-2</v>
      </c>
      <c r="F9341" s="23">
        <v>4.1500000000000002E-2</v>
      </c>
      <c r="G9341" s="17">
        <v>0</v>
      </c>
      <c r="H9341" s="17">
        <v>1</v>
      </c>
      <c r="I9341" s="17">
        <v>0.67857023299999997</v>
      </c>
      <c r="J9341" s="17">
        <v>0.317760125</v>
      </c>
      <c r="K9341" s="17">
        <v>3.6700000000000001E-3</v>
      </c>
    </row>
    <row r="9342" spans="1:11" x14ac:dyDescent="0.45">
      <c r="A9342" s="10" t="s">
        <v>83</v>
      </c>
      <c r="B9342" s="20">
        <v>0.2</v>
      </c>
      <c r="C9342" s="19">
        <v>1550</v>
      </c>
      <c r="D9342" s="19">
        <v>35.990728859999997</v>
      </c>
      <c r="E9342" s="23">
        <v>6.1100000000000002E-2</v>
      </c>
      <c r="F9342" s="23">
        <v>4.6699999999999998E-2</v>
      </c>
      <c r="G9342" s="17">
        <v>0</v>
      </c>
      <c r="H9342" s="17">
        <v>1</v>
      </c>
      <c r="I9342" s="17">
        <v>0.70773631000000004</v>
      </c>
      <c r="J9342" s="17">
        <v>0.28902747600000001</v>
      </c>
      <c r="K9342" s="17">
        <v>3.2399999999999998E-3</v>
      </c>
    </row>
    <row r="9343" spans="1:11" x14ac:dyDescent="0.45">
      <c r="A9343" s="10" t="s">
        <v>83</v>
      </c>
      <c r="B9343" s="20">
        <v>0.21</v>
      </c>
      <c r="C9343" s="19">
        <v>1632</v>
      </c>
      <c r="D9343" s="19">
        <v>41.090043020000003</v>
      </c>
      <c r="E9343" s="23">
        <v>6.3799999999999996E-2</v>
      </c>
      <c r="F9343" s="23">
        <v>5.1299999999999998E-2</v>
      </c>
      <c r="G9343" s="17">
        <v>0</v>
      </c>
      <c r="H9343" s="17">
        <v>1</v>
      </c>
      <c r="I9343" s="17">
        <v>0.72335127499999996</v>
      </c>
      <c r="J9343" s="17">
        <v>0.27384647899999998</v>
      </c>
      <c r="K9343" s="17">
        <v>2.8E-3</v>
      </c>
    </row>
    <row r="9344" spans="1:11" x14ac:dyDescent="0.45">
      <c r="A9344" s="10" t="s">
        <v>83</v>
      </c>
      <c r="B9344" s="20">
        <v>0.22</v>
      </c>
      <c r="C9344" s="19">
        <v>1709</v>
      </c>
      <c r="D9344" s="19">
        <v>46.140856210000003</v>
      </c>
      <c r="E9344" s="23">
        <v>6.7299999999999999E-2</v>
      </c>
      <c r="F9344" s="23">
        <v>5.5199999999999999E-2</v>
      </c>
      <c r="G9344" s="17">
        <v>0</v>
      </c>
      <c r="H9344" s="17">
        <v>1</v>
      </c>
      <c r="I9344" s="17">
        <v>0.74223425200000004</v>
      </c>
      <c r="J9344" s="17">
        <v>0.25522297500000002</v>
      </c>
      <c r="K9344" s="17">
        <v>2.5400000000000002E-3</v>
      </c>
    </row>
    <row r="9345" spans="1:11" x14ac:dyDescent="0.45">
      <c r="A9345" s="10" t="s">
        <v>83</v>
      </c>
      <c r="B9345" s="20">
        <v>0.23</v>
      </c>
      <c r="C9345" s="19">
        <v>1788</v>
      </c>
      <c r="D9345" s="19">
        <v>51.674858569999998</v>
      </c>
      <c r="E9345" s="23">
        <v>7.2400000000000006E-2</v>
      </c>
      <c r="F9345" s="23">
        <v>5.9499999999999997E-2</v>
      </c>
      <c r="G9345" s="17">
        <v>0</v>
      </c>
      <c r="H9345" s="17">
        <v>1</v>
      </c>
      <c r="I9345" s="17">
        <v>0.74811414499999995</v>
      </c>
      <c r="J9345" s="17">
        <v>0.24958650099999999</v>
      </c>
      <c r="K9345" s="17">
        <v>2.3E-3</v>
      </c>
    </row>
    <row r="9346" spans="1:11" x14ac:dyDescent="0.45">
      <c r="A9346" s="10" t="s">
        <v>83</v>
      </c>
      <c r="B9346" s="20">
        <v>0.24</v>
      </c>
      <c r="C9346" s="19">
        <v>1859</v>
      </c>
      <c r="D9346" s="19">
        <v>57.040213530000003</v>
      </c>
      <c r="E9346" s="23">
        <v>7.6399999999999996E-2</v>
      </c>
      <c r="F9346" s="23">
        <v>6.2899999999999998E-2</v>
      </c>
      <c r="G9346" s="17">
        <v>0</v>
      </c>
      <c r="H9346" s="17">
        <v>1</v>
      </c>
      <c r="I9346" s="17">
        <v>0.75258367199999998</v>
      </c>
      <c r="J9346" s="17">
        <v>0.245227947</v>
      </c>
      <c r="K9346" s="17">
        <v>2.1900000000000001E-3</v>
      </c>
    </row>
    <row r="9347" spans="1:11" x14ac:dyDescent="0.45">
      <c r="A9347" s="10" t="s">
        <v>83</v>
      </c>
      <c r="B9347" s="20">
        <v>0.25</v>
      </c>
      <c r="C9347" s="19">
        <v>1936</v>
      </c>
      <c r="D9347" s="19">
        <v>63.257921189999998</v>
      </c>
      <c r="E9347" s="23">
        <v>8.3000000000000004E-2</v>
      </c>
      <c r="F9347" s="23">
        <v>6.7400000000000002E-2</v>
      </c>
      <c r="G9347" s="17">
        <v>0</v>
      </c>
      <c r="H9347" s="17">
        <v>1</v>
      </c>
      <c r="I9347" s="17">
        <v>0.77067965800000005</v>
      </c>
      <c r="J9347" s="17">
        <v>0.22736087199999999</v>
      </c>
      <c r="K9347" s="17">
        <v>1.9599999999999999E-3</v>
      </c>
    </row>
    <row r="9348" spans="1:11" x14ac:dyDescent="0.45">
      <c r="A9348" s="10" t="s">
        <v>83</v>
      </c>
      <c r="B9348" s="20">
        <v>0.26</v>
      </c>
      <c r="C9348" s="19">
        <v>2012</v>
      </c>
      <c r="D9348" s="19">
        <v>69.735998039999998</v>
      </c>
      <c r="E9348" s="23">
        <v>8.8200000000000001E-2</v>
      </c>
      <c r="F9348" s="23">
        <v>7.1499999999999994E-2</v>
      </c>
      <c r="G9348" s="17">
        <v>0</v>
      </c>
      <c r="H9348" s="17">
        <v>1</v>
      </c>
      <c r="I9348" s="17">
        <v>0.78748566499999995</v>
      </c>
      <c r="J9348" s="17">
        <v>0.210729005</v>
      </c>
      <c r="K9348" s="17">
        <v>1.7899999999999999E-3</v>
      </c>
    </row>
    <row r="9349" spans="1:11" x14ac:dyDescent="0.45">
      <c r="A9349" s="10" t="s">
        <v>83</v>
      </c>
      <c r="B9349" s="20">
        <v>0.27</v>
      </c>
      <c r="C9349" s="19">
        <v>2088</v>
      </c>
      <c r="D9349" s="19">
        <v>76.848336700000004</v>
      </c>
      <c r="E9349" s="23">
        <v>9.8000000000000004E-2</v>
      </c>
      <c r="F9349" s="23">
        <v>7.5613051000000001E-2</v>
      </c>
      <c r="G9349" s="17">
        <v>0</v>
      </c>
      <c r="H9349" s="17">
        <v>1</v>
      </c>
      <c r="I9349" s="17">
        <v>0.80075247299999996</v>
      </c>
      <c r="J9349" s="17">
        <v>0.19760424500000001</v>
      </c>
      <c r="K9349" s="17">
        <v>1.64E-3</v>
      </c>
    </row>
    <row r="9350" spans="1:11" x14ac:dyDescent="0.45">
      <c r="A9350" s="10" t="s">
        <v>83</v>
      </c>
      <c r="B9350" s="20">
        <v>0.28000000000000003</v>
      </c>
      <c r="C9350" s="19">
        <v>2171</v>
      </c>
      <c r="D9350" s="19">
        <v>85.295706429999996</v>
      </c>
      <c r="E9350" s="23">
        <v>0.106341674</v>
      </c>
      <c r="F9350" s="23">
        <v>8.14E-2</v>
      </c>
      <c r="G9350" s="17">
        <v>0</v>
      </c>
      <c r="H9350" s="17">
        <v>1</v>
      </c>
      <c r="I9350" s="17">
        <v>0.81584421799999995</v>
      </c>
      <c r="J9350" s="17">
        <v>0.182662187</v>
      </c>
      <c r="K9350" s="17">
        <v>1.49E-3</v>
      </c>
    </row>
    <row r="9351" spans="1:11" x14ac:dyDescent="0.45">
      <c r="A9351" s="10" t="s">
        <v>83</v>
      </c>
      <c r="B9351" s="20">
        <v>0.28999999999999998</v>
      </c>
      <c r="C9351" s="19">
        <v>2248</v>
      </c>
      <c r="D9351" s="19">
        <v>93.628397530000001</v>
      </c>
      <c r="E9351" s="23">
        <v>0.11060487400000001</v>
      </c>
      <c r="F9351" s="23">
        <v>8.6599999999999996E-2</v>
      </c>
      <c r="G9351" s="17">
        <v>0</v>
      </c>
      <c r="H9351" s="17">
        <v>1</v>
      </c>
      <c r="I9351" s="17">
        <v>0.83095119100000003</v>
      </c>
      <c r="J9351" s="17">
        <v>0.16767921499999999</v>
      </c>
      <c r="K9351" s="17">
        <v>1.3699999999999999E-3</v>
      </c>
    </row>
    <row r="9352" spans="1:11" x14ac:dyDescent="0.45">
      <c r="A9352" s="10" t="s">
        <v>83</v>
      </c>
      <c r="B9352" s="20">
        <v>0.3</v>
      </c>
      <c r="C9352" s="19">
        <v>2313</v>
      </c>
      <c r="D9352" s="19">
        <v>101.0986266</v>
      </c>
      <c r="E9352" s="23">
        <v>0.117164437</v>
      </c>
      <c r="F9352" s="23">
        <v>9.1300000000000006E-2</v>
      </c>
      <c r="G9352" s="17">
        <v>0</v>
      </c>
      <c r="H9352" s="17">
        <v>1</v>
      </c>
      <c r="I9352" s="17">
        <v>0.84312821800000004</v>
      </c>
      <c r="J9352" s="17">
        <v>0.155582206</v>
      </c>
      <c r="K9352" s="17">
        <v>1.2899999999999999E-3</v>
      </c>
    </row>
    <row r="9353" spans="1:11" x14ac:dyDescent="0.45">
      <c r="A9353" s="10" t="s">
        <v>83</v>
      </c>
      <c r="B9353" s="20">
        <v>0.31</v>
      </c>
      <c r="C9353" s="19">
        <v>2391</v>
      </c>
      <c r="D9353" s="19">
        <v>110.3851121</v>
      </c>
      <c r="E9353" s="23">
        <v>0.12165194999999999</v>
      </c>
      <c r="F9353" s="23">
        <v>9.6799999999999997E-2</v>
      </c>
      <c r="G9353" s="17">
        <v>0</v>
      </c>
      <c r="H9353" s="17">
        <v>1</v>
      </c>
      <c r="I9353" s="17">
        <v>0.854331171</v>
      </c>
      <c r="J9353" s="17">
        <v>0.14447477</v>
      </c>
      <c r="K9353" s="17">
        <v>1.1900000000000001E-3</v>
      </c>
    </row>
    <row r="9354" spans="1:11" x14ac:dyDescent="0.45">
      <c r="A9354" s="10" t="s">
        <v>83</v>
      </c>
      <c r="B9354" s="20">
        <v>0.32</v>
      </c>
      <c r="C9354" s="19">
        <v>2468</v>
      </c>
      <c r="D9354" s="19">
        <v>120.04127389999999</v>
      </c>
      <c r="E9354" s="23">
        <v>0.12809067399999999</v>
      </c>
      <c r="F9354" s="23">
        <v>0.101602151</v>
      </c>
      <c r="G9354" s="17">
        <v>0</v>
      </c>
      <c r="H9354" s="17">
        <v>1</v>
      </c>
      <c r="I9354" s="17">
        <v>0.86413988100000005</v>
      </c>
      <c r="J9354" s="17">
        <v>0.13463471099999999</v>
      </c>
      <c r="K9354" s="17">
        <v>1.23E-3</v>
      </c>
    </row>
    <row r="9355" spans="1:11" x14ac:dyDescent="0.45">
      <c r="A9355" s="10" t="s">
        <v>83</v>
      </c>
      <c r="B9355" s="20">
        <v>0.33</v>
      </c>
      <c r="C9355" s="19">
        <v>2539</v>
      </c>
      <c r="D9355" s="19">
        <v>129.428438</v>
      </c>
      <c r="E9355" s="23">
        <v>0.136629785</v>
      </c>
      <c r="F9355" s="23">
        <v>0.10817953800000001</v>
      </c>
      <c r="G9355" s="17">
        <v>0</v>
      </c>
      <c r="H9355" s="17">
        <v>1</v>
      </c>
      <c r="I9355" s="17">
        <v>0.87125297700000004</v>
      </c>
      <c r="J9355" s="17">
        <v>0.127592807</v>
      </c>
      <c r="K9355" s="17">
        <v>1.15E-3</v>
      </c>
    </row>
    <row r="9356" spans="1:11" x14ac:dyDescent="0.45">
      <c r="A9356" s="10" t="s">
        <v>83</v>
      </c>
      <c r="B9356" s="20">
        <v>0.34</v>
      </c>
      <c r="C9356" s="19">
        <v>2618</v>
      </c>
      <c r="D9356" s="19">
        <v>140.4752617</v>
      </c>
      <c r="E9356" s="23">
        <v>0.14409052</v>
      </c>
      <c r="F9356" s="23">
        <v>0.113177665</v>
      </c>
      <c r="G9356" s="17">
        <v>0</v>
      </c>
      <c r="H9356" s="17">
        <v>1</v>
      </c>
      <c r="I9356" s="17">
        <v>0.87213036799999999</v>
      </c>
      <c r="J9356" s="17">
        <v>0.12680366900000001</v>
      </c>
      <c r="K9356" s="17">
        <v>1.07E-3</v>
      </c>
    </row>
    <row r="9357" spans="1:11" x14ac:dyDescent="0.45">
      <c r="A9357" s="10" t="s">
        <v>83</v>
      </c>
      <c r="B9357" s="20">
        <v>0.35</v>
      </c>
      <c r="C9357" s="19">
        <v>2696</v>
      </c>
      <c r="D9357" s="19">
        <v>152.17655149999999</v>
      </c>
      <c r="E9357" s="23">
        <v>0.153268987</v>
      </c>
      <c r="F9357" s="23">
        <v>0.11960760600000001</v>
      </c>
      <c r="G9357" s="17">
        <v>0</v>
      </c>
      <c r="H9357" s="17">
        <v>1</v>
      </c>
      <c r="I9357" s="17">
        <v>0.87418081299999995</v>
      </c>
      <c r="J9357" s="17">
        <v>0.124640052</v>
      </c>
      <c r="K9357" s="17">
        <v>1.1800000000000001E-3</v>
      </c>
    </row>
    <row r="9358" spans="1:11" x14ac:dyDescent="0.45">
      <c r="A9358" s="10" t="s">
        <v>83</v>
      </c>
      <c r="B9358" s="20">
        <v>0.36</v>
      </c>
      <c r="C9358" s="19">
        <v>2767</v>
      </c>
      <c r="D9358" s="19">
        <v>163.23128349999999</v>
      </c>
      <c r="E9358" s="23">
        <v>0.15957174800000001</v>
      </c>
      <c r="F9358" s="23">
        <v>0.12619654399999999</v>
      </c>
      <c r="G9358" s="17">
        <v>0</v>
      </c>
      <c r="H9358" s="17">
        <v>1</v>
      </c>
      <c r="I9358" s="17">
        <v>0.86526386700000002</v>
      </c>
      <c r="J9358" s="17">
        <v>0.133604104</v>
      </c>
      <c r="K9358" s="17">
        <v>1.1299999999999999E-3</v>
      </c>
    </row>
    <row r="9359" spans="1:11" x14ac:dyDescent="0.45">
      <c r="A9359" s="10" t="s">
        <v>83</v>
      </c>
      <c r="B9359" s="20">
        <v>0.37</v>
      </c>
      <c r="C9359" s="19">
        <v>2845</v>
      </c>
      <c r="D9359" s="19">
        <v>175.91169489999999</v>
      </c>
      <c r="E9359" s="23">
        <v>0.16603210199999999</v>
      </c>
      <c r="F9359" s="23">
        <v>0.13225782799999999</v>
      </c>
      <c r="G9359" s="17">
        <v>0</v>
      </c>
      <c r="H9359" s="17">
        <v>1</v>
      </c>
      <c r="I9359" s="17">
        <v>0.87393800799999999</v>
      </c>
      <c r="J9359" s="17">
        <v>0.125006495</v>
      </c>
      <c r="K9359" s="17">
        <v>1.06E-3</v>
      </c>
    </row>
    <row r="9360" spans="1:11" x14ac:dyDescent="0.45">
      <c r="A9360" s="10" t="s">
        <v>83</v>
      </c>
      <c r="B9360" s="20">
        <v>0.38</v>
      </c>
      <c r="C9360" s="19">
        <v>2921</v>
      </c>
      <c r="D9360" s="19">
        <v>188.92872070000001</v>
      </c>
      <c r="E9360" s="23">
        <v>0.177454421</v>
      </c>
      <c r="F9360" s="23">
        <v>0.13725204299999999</v>
      </c>
      <c r="G9360" s="17">
        <v>0</v>
      </c>
      <c r="H9360" s="17">
        <v>1</v>
      </c>
      <c r="I9360" s="17">
        <v>0.88166861600000002</v>
      </c>
      <c r="J9360" s="17">
        <v>0.11734826399999999</v>
      </c>
      <c r="K9360" s="17">
        <v>9.8299999999999993E-4</v>
      </c>
    </row>
    <row r="9361" spans="1:11" x14ac:dyDescent="0.45">
      <c r="A9361" s="10" t="s">
        <v>83</v>
      </c>
      <c r="B9361" s="20">
        <v>0.39</v>
      </c>
      <c r="C9361" s="19">
        <v>3000</v>
      </c>
      <c r="D9361" s="19">
        <v>203.20264979999999</v>
      </c>
      <c r="E9361" s="23">
        <v>0.18433411499999999</v>
      </c>
      <c r="F9361" s="23">
        <v>0.14468993999999999</v>
      </c>
      <c r="G9361" s="17">
        <v>0</v>
      </c>
      <c r="H9361" s="17">
        <v>1</v>
      </c>
      <c r="I9361" s="17">
        <v>0.88774603500000004</v>
      </c>
      <c r="J9361" s="17">
        <v>0.111334562</v>
      </c>
      <c r="K9361" s="17">
        <v>9.19E-4</v>
      </c>
    </row>
    <row r="9362" spans="1:11" x14ac:dyDescent="0.45">
      <c r="A9362" s="10" t="s">
        <v>83</v>
      </c>
      <c r="B9362" s="20">
        <v>0.4</v>
      </c>
      <c r="C9362" s="19">
        <v>3075</v>
      </c>
      <c r="D9362" s="19">
        <v>217.54929440000001</v>
      </c>
      <c r="E9362" s="23">
        <v>0.19544245700000001</v>
      </c>
      <c r="F9362" s="23">
        <v>0.151411341</v>
      </c>
      <c r="G9362" s="17">
        <v>0</v>
      </c>
      <c r="H9362" s="17">
        <v>1</v>
      </c>
      <c r="I9362" s="17">
        <v>0.89570980300000003</v>
      </c>
      <c r="J9362" s="17">
        <v>0.103436655</v>
      </c>
      <c r="K9362" s="17">
        <v>8.5400000000000005E-4</v>
      </c>
    </row>
    <row r="9363" spans="1:11" x14ac:dyDescent="0.45">
      <c r="A9363" s="10" t="s">
        <v>83</v>
      </c>
      <c r="B9363" s="20">
        <v>0.41</v>
      </c>
      <c r="C9363" s="19">
        <v>3151</v>
      </c>
      <c r="D9363" s="19">
        <v>232.69915560000001</v>
      </c>
      <c r="E9363" s="23">
        <v>0.20581055300000001</v>
      </c>
      <c r="F9363" s="23">
        <v>0.15879417800000001</v>
      </c>
      <c r="G9363" s="17">
        <v>0</v>
      </c>
      <c r="H9363" s="17">
        <v>1</v>
      </c>
      <c r="I9363" s="17">
        <v>0.89934417099999997</v>
      </c>
      <c r="J9363" s="17">
        <v>9.98E-2</v>
      </c>
      <c r="K9363" s="17">
        <v>8.1400000000000005E-4</v>
      </c>
    </row>
    <row r="9364" spans="1:11" x14ac:dyDescent="0.45">
      <c r="A9364" s="10" t="s">
        <v>83</v>
      </c>
      <c r="B9364" s="20">
        <v>0.42</v>
      </c>
      <c r="C9364" s="19">
        <v>3228</v>
      </c>
      <c r="D9364" s="19">
        <v>248.8849663</v>
      </c>
      <c r="E9364" s="23">
        <v>0.21567909199999999</v>
      </c>
      <c r="F9364" s="23">
        <v>0.166116715</v>
      </c>
      <c r="G9364" s="17">
        <v>0</v>
      </c>
      <c r="H9364" s="17">
        <v>1</v>
      </c>
      <c r="I9364" s="17">
        <v>0.90369271399999995</v>
      </c>
      <c r="J9364" s="17">
        <v>9.5500000000000002E-2</v>
      </c>
      <c r="K9364" s="17">
        <v>7.6900000000000004E-4</v>
      </c>
    </row>
    <row r="9365" spans="1:11" x14ac:dyDescent="0.45">
      <c r="A9365" s="10" t="s">
        <v>83</v>
      </c>
      <c r="B9365" s="20">
        <v>0.43</v>
      </c>
      <c r="C9365" s="19">
        <v>3302</v>
      </c>
      <c r="D9365" s="19">
        <v>265.4776703</v>
      </c>
      <c r="E9365" s="23">
        <v>0.231074427</v>
      </c>
      <c r="F9365" s="23">
        <v>0.17409118400000001</v>
      </c>
      <c r="G9365" s="17">
        <v>0</v>
      </c>
      <c r="H9365" s="17">
        <v>1</v>
      </c>
      <c r="I9365" s="17">
        <v>0.90409494700000004</v>
      </c>
      <c r="J9365" s="17">
        <v>9.5200000000000007E-2</v>
      </c>
      <c r="K9365" s="17">
        <v>7.3999999999999999E-4</v>
      </c>
    </row>
    <row r="9366" spans="1:11" x14ac:dyDescent="0.45">
      <c r="A9366" s="10" t="s">
        <v>83</v>
      </c>
      <c r="B9366" s="20">
        <v>0.44</v>
      </c>
      <c r="C9366" s="19">
        <v>3378</v>
      </c>
      <c r="D9366" s="19">
        <v>283.6355198</v>
      </c>
      <c r="E9366" s="23">
        <v>0.24615839</v>
      </c>
      <c r="F9366" s="23">
        <v>0.18265306000000001</v>
      </c>
      <c r="G9366" s="17">
        <v>0</v>
      </c>
      <c r="H9366" s="17">
        <v>1</v>
      </c>
      <c r="I9366" s="17">
        <v>0.90478307599999996</v>
      </c>
      <c r="J9366" s="17">
        <v>9.3899999999999997E-2</v>
      </c>
      <c r="K9366" s="17">
        <v>1.2899999999999999E-3</v>
      </c>
    </row>
    <row r="9367" spans="1:11" x14ac:dyDescent="0.45">
      <c r="A9367" s="10" t="s">
        <v>83</v>
      </c>
      <c r="B9367" s="20">
        <v>0.45</v>
      </c>
      <c r="C9367" s="19">
        <v>3452</v>
      </c>
      <c r="D9367" s="19">
        <v>302.4208711</v>
      </c>
      <c r="E9367" s="23">
        <v>0.25951108099999998</v>
      </c>
      <c r="F9367" s="23">
        <v>0.191344768</v>
      </c>
      <c r="G9367" s="17">
        <v>0</v>
      </c>
      <c r="H9367" s="17">
        <v>1</v>
      </c>
      <c r="I9367" s="17">
        <v>0.90988701000000005</v>
      </c>
      <c r="J9367" s="17">
        <v>8.8900000000000007E-2</v>
      </c>
      <c r="K9367" s="17">
        <v>1.2600000000000001E-3</v>
      </c>
    </row>
    <row r="9368" spans="1:11" x14ac:dyDescent="0.45">
      <c r="A9368" s="10" t="s">
        <v>83</v>
      </c>
      <c r="B9368" s="20">
        <v>0.46</v>
      </c>
      <c r="C9368" s="19">
        <v>3532</v>
      </c>
      <c r="D9368" s="19">
        <v>323.38996459999998</v>
      </c>
      <c r="E9368" s="23">
        <v>0.26680934099999998</v>
      </c>
      <c r="F9368" s="23">
        <v>0.20067990799999999</v>
      </c>
      <c r="G9368" s="17">
        <v>0</v>
      </c>
      <c r="H9368" s="17">
        <v>1</v>
      </c>
      <c r="I9368" s="17">
        <v>0.91397222899999997</v>
      </c>
      <c r="J9368" s="17">
        <v>8.48E-2</v>
      </c>
      <c r="K9368" s="17">
        <v>1.1999999999999999E-3</v>
      </c>
    </row>
    <row r="9369" spans="1:11" x14ac:dyDescent="0.45">
      <c r="A9369" s="10" t="s">
        <v>83</v>
      </c>
      <c r="B9369" s="20">
        <v>0.47</v>
      </c>
      <c r="C9369" s="19">
        <v>3608</v>
      </c>
      <c r="D9369" s="19">
        <v>344.16184470000002</v>
      </c>
      <c r="E9369" s="23">
        <v>0.279528638</v>
      </c>
      <c r="F9369" s="23">
        <v>0.20991200800000001</v>
      </c>
      <c r="G9369" s="17">
        <v>0</v>
      </c>
      <c r="H9369" s="17">
        <v>1</v>
      </c>
      <c r="I9369" s="17">
        <v>0.91759158900000004</v>
      </c>
      <c r="J9369" s="17">
        <v>8.1299999999999997E-2</v>
      </c>
      <c r="K9369" s="17">
        <v>1.15E-3</v>
      </c>
    </row>
    <row r="9370" spans="1:11" x14ac:dyDescent="0.45">
      <c r="A9370" s="10" t="s">
        <v>83</v>
      </c>
      <c r="B9370" s="20">
        <v>0.48</v>
      </c>
      <c r="C9370" s="19">
        <v>3683</v>
      </c>
      <c r="D9370" s="19">
        <v>365.94460459999999</v>
      </c>
      <c r="E9370" s="23">
        <v>0.29549819300000002</v>
      </c>
      <c r="F9370" s="23">
        <v>0.218812177</v>
      </c>
      <c r="G9370" s="17">
        <v>0</v>
      </c>
      <c r="H9370" s="17">
        <v>1</v>
      </c>
      <c r="I9370" s="17">
        <v>0.92192738299999999</v>
      </c>
      <c r="J9370" s="17">
        <v>7.6999999999999999E-2</v>
      </c>
      <c r="K9370" s="17">
        <v>1.08E-3</v>
      </c>
    </row>
    <row r="9371" spans="1:11" x14ac:dyDescent="0.45">
      <c r="A9371" s="10" t="s">
        <v>83</v>
      </c>
      <c r="B9371" s="20">
        <v>0.49</v>
      </c>
      <c r="C9371" s="19">
        <v>3756</v>
      </c>
      <c r="D9371" s="19">
        <v>388.02071510000002</v>
      </c>
      <c r="E9371" s="23">
        <v>0.30585068999999998</v>
      </c>
      <c r="F9371" s="23">
        <v>0.22945846</v>
      </c>
      <c r="G9371" s="17">
        <v>0</v>
      </c>
      <c r="H9371" s="17">
        <v>1</v>
      </c>
      <c r="I9371" s="17">
        <v>0.92471976300000003</v>
      </c>
      <c r="J9371" s="17">
        <v>7.4099999999999999E-2</v>
      </c>
      <c r="K9371" s="17">
        <v>1.17E-3</v>
      </c>
    </row>
    <row r="9372" spans="1:11" x14ac:dyDescent="0.45">
      <c r="A9372" s="10" t="s">
        <v>83</v>
      </c>
      <c r="B9372" s="20">
        <v>0.5</v>
      </c>
      <c r="C9372" s="19">
        <v>3835</v>
      </c>
      <c r="D9372" s="19">
        <v>412.75523290000001</v>
      </c>
      <c r="E9372" s="23">
        <v>0.32015791599999999</v>
      </c>
      <c r="F9372" s="23">
        <v>0.240095155</v>
      </c>
      <c r="G9372" s="17">
        <v>0</v>
      </c>
      <c r="H9372" s="17">
        <v>1</v>
      </c>
      <c r="I9372" s="17">
        <v>0.92705431599999999</v>
      </c>
      <c r="J9372" s="17">
        <v>7.1499999999999994E-2</v>
      </c>
      <c r="K9372" s="17">
        <v>1.4599999999999999E-3</v>
      </c>
    </row>
    <row r="9373" spans="1:11" x14ac:dyDescent="0.45">
      <c r="A9373" s="10" t="s">
        <v>83</v>
      </c>
      <c r="B9373" s="20">
        <v>0.51</v>
      </c>
      <c r="C9373" s="19">
        <v>3909</v>
      </c>
      <c r="D9373" s="19">
        <v>436.76963660000001</v>
      </c>
      <c r="E9373" s="23">
        <v>0.32866545400000002</v>
      </c>
      <c r="F9373" s="23">
        <v>0.250744994</v>
      </c>
      <c r="G9373" s="17">
        <v>0</v>
      </c>
      <c r="H9373" s="17">
        <v>1</v>
      </c>
      <c r="I9373" s="17">
        <v>0.92916277899999999</v>
      </c>
      <c r="J9373" s="17">
        <v>6.9400000000000003E-2</v>
      </c>
      <c r="K9373" s="17">
        <v>1.41E-3</v>
      </c>
    </row>
    <row r="9374" spans="1:11" x14ac:dyDescent="0.45">
      <c r="A9374" s="10" t="s">
        <v>83</v>
      </c>
      <c r="B9374" s="20">
        <v>0.52</v>
      </c>
      <c r="C9374" s="19">
        <v>3987</v>
      </c>
      <c r="D9374" s="19">
        <v>463.0015353</v>
      </c>
      <c r="E9374" s="23">
        <v>0.34270004900000001</v>
      </c>
      <c r="F9374" s="23">
        <v>0.260824159</v>
      </c>
      <c r="G9374" s="17">
        <v>0</v>
      </c>
      <c r="H9374" s="17">
        <v>1</v>
      </c>
      <c r="I9374" s="17">
        <v>0.93154942900000004</v>
      </c>
      <c r="J9374" s="17">
        <v>6.7100000000000007E-2</v>
      </c>
      <c r="K9374" s="17">
        <v>1.3500000000000001E-3</v>
      </c>
    </row>
    <row r="9375" spans="1:11" x14ac:dyDescent="0.45">
      <c r="A9375" s="10" t="s">
        <v>83</v>
      </c>
      <c r="B9375" s="20">
        <v>0.53</v>
      </c>
      <c r="C9375" s="19">
        <v>4063</v>
      </c>
      <c r="D9375" s="19">
        <v>489.5490044</v>
      </c>
      <c r="E9375" s="23">
        <v>0.35653475800000001</v>
      </c>
      <c r="F9375" s="23">
        <v>0.27133216799999998</v>
      </c>
      <c r="G9375" s="17">
        <v>0</v>
      </c>
      <c r="H9375" s="17">
        <v>1</v>
      </c>
      <c r="I9375" s="17">
        <v>0.93384378400000001</v>
      </c>
      <c r="J9375" s="17">
        <v>6.4899999999999999E-2</v>
      </c>
      <c r="K9375" s="17">
        <v>1.2999999999999999E-3</v>
      </c>
    </row>
    <row r="9376" spans="1:11" x14ac:dyDescent="0.45">
      <c r="A9376" s="10" t="s">
        <v>83</v>
      </c>
      <c r="B9376" s="20">
        <v>0.54</v>
      </c>
      <c r="C9376" s="19">
        <v>4139</v>
      </c>
      <c r="D9376" s="19">
        <v>517.14053420000005</v>
      </c>
      <c r="E9376" s="23">
        <v>0.37447837</v>
      </c>
      <c r="F9376" s="23">
        <v>0.28293154199999998</v>
      </c>
      <c r="G9376" s="17">
        <v>0</v>
      </c>
      <c r="H9376" s="17">
        <v>1</v>
      </c>
      <c r="I9376" s="17">
        <v>0.936252949</v>
      </c>
      <c r="J9376" s="17">
        <v>6.25E-2</v>
      </c>
      <c r="K9376" s="17">
        <v>1.24E-3</v>
      </c>
    </row>
    <row r="9377" spans="1:11" x14ac:dyDescent="0.45">
      <c r="A9377" s="10" t="s">
        <v>83</v>
      </c>
      <c r="B9377" s="20">
        <v>0.55000000000000004</v>
      </c>
      <c r="C9377" s="19">
        <v>4214</v>
      </c>
      <c r="D9377" s="19">
        <v>545.96654020000005</v>
      </c>
      <c r="E9377" s="23">
        <v>0.39468306399999997</v>
      </c>
      <c r="F9377" s="23">
        <v>0.29413739100000003</v>
      </c>
      <c r="G9377" s="17">
        <v>0</v>
      </c>
      <c r="H9377" s="17">
        <v>1</v>
      </c>
      <c r="I9377" s="17">
        <v>0.93829744900000001</v>
      </c>
      <c r="J9377" s="17">
        <v>6.0499999999999998E-2</v>
      </c>
      <c r="K9377" s="17">
        <v>1.1999999999999999E-3</v>
      </c>
    </row>
    <row r="9378" spans="1:11" x14ac:dyDescent="0.45">
      <c r="A9378" s="10" t="s">
        <v>83</v>
      </c>
      <c r="B9378" s="20">
        <v>0.56000000000000005</v>
      </c>
      <c r="C9378" s="19">
        <v>4299</v>
      </c>
      <c r="D9378" s="19">
        <v>580.20731799999999</v>
      </c>
      <c r="E9378" s="23">
        <v>0.40814666399999999</v>
      </c>
      <c r="F9378" s="23">
        <v>0.30708936399999998</v>
      </c>
      <c r="G9378" s="17">
        <v>0</v>
      </c>
      <c r="H9378" s="17">
        <v>1</v>
      </c>
      <c r="I9378" s="17">
        <v>0.94032808899999998</v>
      </c>
      <c r="J9378" s="17">
        <v>5.8400000000000001E-2</v>
      </c>
      <c r="K9378" s="17">
        <v>1.2199999999999999E-3</v>
      </c>
    </row>
    <row r="9379" spans="1:11" x14ac:dyDescent="0.45">
      <c r="A9379" s="10" t="s">
        <v>83</v>
      </c>
      <c r="B9379" s="20">
        <v>0.56999999999999995</v>
      </c>
      <c r="C9379" s="19">
        <v>4371</v>
      </c>
      <c r="D9379" s="19">
        <v>610.38075100000003</v>
      </c>
      <c r="E9379" s="23">
        <v>0.42856383300000001</v>
      </c>
      <c r="F9379" s="23">
        <v>0.31893384499999999</v>
      </c>
      <c r="G9379" s="17">
        <v>0</v>
      </c>
      <c r="H9379" s="17">
        <v>1</v>
      </c>
      <c r="I9379" s="17">
        <v>0.94209636500000005</v>
      </c>
      <c r="J9379" s="17">
        <v>5.67E-2</v>
      </c>
      <c r="K9379" s="17">
        <v>1.1800000000000001E-3</v>
      </c>
    </row>
    <row r="9380" spans="1:11" x14ac:dyDescent="0.45">
      <c r="A9380" s="10" t="s">
        <v>83</v>
      </c>
      <c r="B9380" s="20">
        <v>0.57999999999999996</v>
      </c>
      <c r="C9380" s="19">
        <v>4448</v>
      </c>
      <c r="D9380" s="19">
        <v>643.86735139999996</v>
      </c>
      <c r="E9380" s="23">
        <v>0.44156072099999999</v>
      </c>
      <c r="F9380" s="23">
        <v>0.33229600300000001</v>
      </c>
      <c r="G9380" s="17">
        <v>0</v>
      </c>
      <c r="H9380" s="17">
        <v>1</v>
      </c>
      <c r="I9380" s="17">
        <v>0.94370823100000001</v>
      </c>
      <c r="J9380" s="17">
        <v>5.5100000000000003E-2</v>
      </c>
      <c r="K9380" s="17">
        <v>1.15E-3</v>
      </c>
    </row>
    <row r="9381" spans="1:11" x14ac:dyDescent="0.45">
      <c r="A9381" s="10" t="s">
        <v>83</v>
      </c>
      <c r="B9381" s="20">
        <v>0.59</v>
      </c>
      <c r="C9381" s="19">
        <v>4527</v>
      </c>
      <c r="D9381" s="19">
        <v>679.76320710000005</v>
      </c>
      <c r="E9381" s="23">
        <v>0.46834645499999999</v>
      </c>
      <c r="F9381" s="23">
        <v>0.34466564399999999</v>
      </c>
      <c r="G9381" s="17">
        <v>0</v>
      </c>
      <c r="H9381" s="17">
        <v>1</v>
      </c>
      <c r="I9381" s="17">
        <v>0.94531377299999997</v>
      </c>
      <c r="J9381" s="17">
        <v>5.3600000000000002E-2</v>
      </c>
      <c r="K9381" s="17">
        <v>1.1100000000000001E-3</v>
      </c>
    </row>
    <row r="9382" spans="1:11" x14ac:dyDescent="0.45">
      <c r="A9382" s="10" t="s">
        <v>83</v>
      </c>
      <c r="B9382" s="20">
        <v>0.6</v>
      </c>
      <c r="C9382" s="19">
        <v>4595</v>
      </c>
      <c r="D9382" s="19">
        <v>712.20366019999994</v>
      </c>
      <c r="E9382" s="23">
        <v>0.48374468799999998</v>
      </c>
      <c r="F9382" s="23">
        <v>0.356373045</v>
      </c>
      <c r="G9382" s="17">
        <v>0</v>
      </c>
      <c r="H9382" s="17">
        <v>1</v>
      </c>
      <c r="I9382" s="17">
        <v>0.94660645099999996</v>
      </c>
      <c r="J9382" s="17">
        <v>5.21E-2</v>
      </c>
      <c r="K9382" s="17">
        <v>1.2899999999999999E-3</v>
      </c>
    </row>
    <row r="9383" spans="1:11" x14ac:dyDescent="0.45">
      <c r="A9383" s="10" t="s">
        <v>83</v>
      </c>
      <c r="B9383" s="20">
        <v>0.61</v>
      </c>
      <c r="C9383" s="19">
        <v>4671</v>
      </c>
      <c r="D9383" s="19">
        <v>749.63062749999995</v>
      </c>
      <c r="E9383" s="23">
        <v>0.50061325899999998</v>
      </c>
      <c r="F9383" s="23">
        <v>0.369880875</v>
      </c>
      <c r="G9383" s="17">
        <v>0</v>
      </c>
      <c r="H9383" s="17">
        <v>1</v>
      </c>
      <c r="I9383" s="17">
        <v>0.94807067199999995</v>
      </c>
      <c r="J9383" s="17">
        <v>5.0700000000000002E-2</v>
      </c>
      <c r="K9383" s="17">
        <v>1.25E-3</v>
      </c>
    </row>
    <row r="9384" spans="1:11" x14ac:dyDescent="0.45">
      <c r="A9384" s="10" t="s">
        <v>83</v>
      </c>
      <c r="B9384" s="20">
        <v>0.62</v>
      </c>
      <c r="C9384" s="19">
        <v>4746</v>
      </c>
      <c r="D9384" s="19">
        <v>788.07688340000004</v>
      </c>
      <c r="E9384" s="23">
        <v>0.52200619299999995</v>
      </c>
      <c r="F9384" s="23">
        <v>0.38395719699999997</v>
      </c>
      <c r="G9384" s="17">
        <v>0</v>
      </c>
      <c r="H9384" s="17">
        <v>1</v>
      </c>
      <c r="I9384" s="17">
        <v>0.94777557999999995</v>
      </c>
      <c r="J9384" s="17">
        <v>5.0999999999999997E-2</v>
      </c>
      <c r="K9384" s="17">
        <v>1.2099999999999999E-3</v>
      </c>
    </row>
    <row r="9385" spans="1:11" x14ac:dyDescent="0.45">
      <c r="A9385" s="10" t="s">
        <v>83</v>
      </c>
      <c r="B9385" s="20">
        <v>0.63</v>
      </c>
      <c r="C9385" s="19">
        <v>4817</v>
      </c>
      <c r="D9385" s="19">
        <v>826.03289259999997</v>
      </c>
      <c r="E9385" s="23">
        <v>0.54843467800000001</v>
      </c>
      <c r="F9385" s="23">
        <v>0.39861581899999998</v>
      </c>
      <c r="G9385" s="17">
        <v>0</v>
      </c>
      <c r="H9385" s="17">
        <v>1</v>
      </c>
      <c r="I9385" s="17">
        <v>0.94916119600000004</v>
      </c>
      <c r="J9385" s="17">
        <v>4.9700000000000001E-2</v>
      </c>
      <c r="K9385" s="17">
        <v>1.17E-3</v>
      </c>
    </row>
    <row r="9386" spans="1:11" x14ac:dyDescent="0.45">
      <c r="A9386" s="10" t="s">
        <v>83</v>
      </c>
      <c r="B9386" s="20">
        <v>0.64</v>
      </c>
      <c r="C9386" s="19">
        <v>4899</v>
      </c>
      <c r="D9386" s="19">
        <v>871.95924720000005</v>
      </c>
      <c r="E9386" s="23">
        <v>0.57141976299999997</v>
      </c>
      <c r="F9386" s="23">
        <v>0.41270869999999998</v>
      </c>
      <c r="G9386" s="17">
        <v>0</v>
      </c>
      <c r="H9386" s="17">
        <v>1</v>
      </c>
      <c r="I9386" s="17">
        <v>0.94940686399999996</v>
      </c>
      <c r="J9386" s="17">
        <v>4.9500000000000002E-2</v>
      </c>
      <c r="K9386" s="17">
        <v>1.1299999999999999E-3</v>
      </c>
    </row>
    <row r="9387" spans="1:11" x14ac:dyDescent="0.45">
      <c r="A9387" s="10" t="s">
        <v>83</v>
      </c>
      <c r="B9387" s="20">
        <v>0.65</v>
      </c>
      <c r="C9387" s="19">
        <v>4974</v>
      </c>
      <c r="D9387" s="19">
        <v>915.69069000000002</v>
      </c>
      <c r="E9387" s="23">
        <v>0.594389485</v>
      </c>
      <c r="F9387" s="23">
        <v>0.42899230999999999</v>
      </c>
      <c r="G9387" s="17">
        <v>0</v>
      </c>
      <c r="H9387" s="17">
        <v>1</v>
      </c>
      <c r="I9387" s="17">
        <v>0.95041588099999996</v>
      </c>
      <c r="J9387" s="17">
        <v>4.8500000000000001E-2</v>
      </c>
      <c r="K9387" s="17">
        <v>1.1000000000000001E-3</v>
      </c>
    </row>
    <row r="9388" spans="1:11" x14ac:dyDescent="0.45">
      <c r="A9388" s="10" t="s">
        <v>83</v>
      </c>
      <c r="B9388" s="20">
        <v>0.66</v>
      </c>
      <c r="C9388" s="19">
        <v>5047</v>
      </c>
      <c r="D9388" s="19">
        <v>959.80994150000004</v>
      </c>
      <c r="E9388" s="23">
        <v>0.61359492900000001</v>
      </c>
      <c r="F9388" s="23">
        <v>0.44482785200000002</v>
      </c>
      <c r="G9388" s="17">
        <v>0</v>
      </c>
      <c r="H9388" s="17">
        <v>1</v>
      </c>
      <c r="I9388" s="17">
        <v>0.95123721500000002</v>
      </c>
      <c r="J9388" s="17">
        <v>4.7699999999999999E-2</v>
      </c>
      <c r="K9388" s="17">
        <v>1.07E-3</v>
      </c>
    </row>
    <row r="9389" spans="1:11" x14ac:dyDescent="0.45">
      <c r="A9389" s="10" t="s">
        <v>83</v>
      </c>
      <c r="B9389" s="20">
        <v>0.67</v>
      </c>
      <c r="C9389" s="19">
        <v>5127</v>
      </c>
      <c r="D9389" s="19">
        <v>1009.922566</v>
      </c>
      <c r="E9389" s="23">
        <v>0.63695557700000005</v>
      </c>
      <c r="F9389" s="23">
        <v>0.46076873200000001</v>
      </c>
      <c r="G9389" s="17">
        <v>0</v>
      </c>
      <c r="H9389" s="17">
        <v>1</v>
      </c>
      <c r="I9389" s="17">
        <v>0.95195805300000003</v>
      </c>
      <c r="J9389" s="17">
        <v>4.7E-2</v>
      </c>
      <c r="K9389" s="17">
        <v>1.0499999999999999E-3</v>
      </c>
    </row>
    <row r="9390" spans="1:11" x14ac:dyDescent="0.45">
      <c r="A9390" s="10" t="s">
        <v>83</v>
      </c>
      <c r="B9390" s="20">
        <v>0.68</v>
      </c>
      <c r="C9390" s="19">
        <v>5202</v>
      </c>
      <c r="D9390" s="19">
        <v>1058.4488739999999</v>
      </c>
      <c r="E9390" s="23">
        <v>0.66514472599999996</v>
      </c>
      <c r="F9390" s="23">
        <v>0.47795053999999998</v>
      </c>
      <c r="G9390" s="17">
        <v>0</v>
      </c>
      <c r="H9390" s="17">
        <v>1</v>
      </c>
      <c r="I9390" s="17">
        <v>0.95254568900000003</v>
      </c>
      <c r="J9390" s="17">
        <v>4.6399999999999997E-2</v>
      </c>
      <c r="K9390" s="17">
        <v>1.01E-3</v>
      </c>
    </row>
    <row r="9391" spans="1:11" x14ac:dyDescent="0.45">
      <c r="A9391" s="10" t="s">
        <v>83</v>
      </c>
      <c r="B9391" s="20">
        <v>0.69</v>
      </c>
      <c r="C9391" s="19">
        <v>5278</v>
      </c>
      <c r="D9391" s="19">
        <v>1109.991743</v>
      </c>
      <c r="E9391" s="23">
        <v>0.69346802500000004</v>
      </c>
      <c r="F9391" s="23">
        <v>0.49571100400000001</v>
      </c>
      <c r="G9391" s="17">
        <v>0</v>
      </c>
      <c r="H9391" s="17">
        <v>1</v>
      </c>
      <c r="I9391" s="17">
        <v>0.95340275500000005</v>
      </c>
      <c r="J9391" s="17">
        <v>4.5600000000000002E-2</v>
      </c>
      <c r="K9391" s="17">
        <v>9.8499999999999998E-4</v>
      </c>
    </row>
    <row r="9392" spans="1:11" x14ac:dyDescent="0.45">
      <c r="A9392" s="10" t="s">
        <v>83</v>
      </c>
      <c r="B9392" s="20">
        <v>0.7</v>
      </c>
      <c r="C9392" s="19">
        <v>5355</v>
      </c>
      <c r="D9392" s="19">
        <v>1164.352703</v>
      </c>
      <c r="E9392" s="23">
        <v>0.71799933699999996</v>
      </c>
      <c r="F9392" s="23">
        <v>0.51356807999999998</v>
      </c>
      <c r="G9392" s="17">
        <v>0</v>
      </c>
      <c r="H9392" s="17">
        <v>1</v>
      </c>
      <c r="I9392" s="17">
        <v>0.95383479999999998</v>
      </c>
      <c r="J9392" s="17">
        <v>4.5199999999999997E-2</v>
      </c>
      <c r="K9392" s="17">
        <v>9.5699999999999995E-4</v>
      </c>
    </row>
    <row r="9393" spans="1:11" x14ac:dyDescent="0.45">
      <c r="A9393" s="10" t="s">
        <v>83</v>
      </c>
      <c r="B9393" s="20">
        <v>0.71</v>
      </c>
      <c r="C9393" s="19">
        <v>5427</v>
      </c>
      <c r="D9393" s="19">
        <v>1217.342359</v>
      </c>
      <c r="E9393" s="23">
        <v>0.75305652700000003</v>
      </c>
      <c r="F9393" s="23">
        <v>0.53302600600000005</v>
      </c>
      <c r="G9393" s="17">
        <v>0</v>
      </c>
      <c r="H9393" s="17">
        <v>1</v>
      </c>
      <c r="I9393" s="17">
        <v>0.95460343199999997</v>
      </c>
      <c r="J9393" s="17">
        <v>4.4499999999999998E-2</v>
      </c>
      <c r="K9393" s="17">
        <v>9.3400000000000004E-4</v>
      </c>
    </row>
    <row r="9394" spans="1:11" x14ac:dyDescent="0.45">
      <c r="A9394" s="10" t="s">
        <v>83</v>
      </c>
      <c r="B9394" s="20">
        <v>0.72</v>
      </c>
      <c r="C9394" s="19">
        <v>5504</v>
      </c>
      <c r="D9394" s="19">
        <v>1276.468077</v>
      </c>
      <c r="E9394" s="23">
        <v>0.78608068799999997</v>
      </c>
      <c r="F9394" s="23">
        <v>0.55331718299999999</v>
      </c>
      <c r="G9394" s="17">
        <v>0</v>
      </c>
      <c r="H9394" s="17">
        <v>1</v>
      </c>
      <c r="I9394" s="17">
        <v>0.95486391199999998</v>
      </c>
      <c r="J9394" s="17">
        <v>4.41E-2</v>
      </c>
      <c r="K9394" s="17">
        <v>1.0300000000000001E-3</v>
      </c>
    </row>
    <row r="9395" spans="1:11" x14ac:dyDescent="0.45">
      <c r="A9395" s="10" t="s">
        <v>83</v>
      </c>
      <c r="B9395" s="20">
        <v>0.73</v>
      </c>
      <c r="C9395" s="19">
        <v>5583</v>
      </c>
      <c r="D9395" s="19">
        <v>1340.172327</v>
      </c>
      <c r="E9395" s="23">
        <v>0.82798406800000002</v>
      </c>
      <c r="F9395" s="23">
        <v>0.57421451700000004</v>
      </c>
      <c r="G9395" s="17">
        <v>0</v>
      </c>
      <c r="H9395" s="17">
        <v>1</v>
      </c>
      <c r="I9395" s="17">
        <v>0.95592770000000005</v>
      </c>
      <c r="J9395" s="17">
        <v>4.3099999999999999E-2</v>
      </c>
      <c r="K9395" s="17">
        <v>1.01E-3</v>
      </c>
    </row>
    <row r="9396" spans="1:11" x14ac:dyDescent="0.45">
      <c r="A9396" s="10" t="s">
        <v>83</v>
      </c>
      <c r="B9396" s="20">
        <v>0.74</v>
      </c>
      <c r="C9396" s="19">
        <v>5659</v>
      </c>
      <c r="D9396" s="19">
        <v>1404.4014529999999</v>
      </c>
      <c r="E9396" s="23">
        <v>0.86137564099999997</v>
      </c>
      <c r="F9396" s="23">
        <v>0.59556581099999994</v>
      </c>
      <c r="G9396" s="17">
        <v>0</v>
      </c>
      <c r="H9396" s="17">
        <v>1</v>
      </c>
      <c r="I9396" s="17">
        <v>0.95674610900000001</v>
      </c>
      <c r="J9396" s="17">
        <v>4.2299999999999997E-2</v>
      </c>
      <c r="K9396" s="17">
        <v>9.8200000000000002E-4</v>
      </c>
    </row>
    <row r="9397" spans="1:11" x14ac:dyDescent="0.45">
      <c r="A9397" s="10" t="s">
        <v>83</v>
      </c>
      <c r="B9397" s="20">
        <v>0.75</v>
      </c>
      <c r="C9397" s="19">
        <v>5734</v>
      </c>
      <c r="D9397" s="19">
        <v>1470.415047</v>
      </c>
      <c r="E9397" s="23">
        <v>0.89647415699999999</v>
      </c>
      <c r="F9397" s="23">
        <v>0.61807337799999995</v>
      </c>
      <c r="G9397" s="17">
        <v>0</v>
      </c>
      <c r="H9397" s="17">
        <v>1</v>
      </c>
      <c r="I9397" s="17">
        <v>0.957015426</v>
      </c>
      <c r="J9397" s="17">
        <v>4.2000000000000003E-2</v>
      </c>
      <c r="K9397" s="17">
        <v>9.6299999999999999E-4</v>
      </c>
    </row>
    <row r="9398" spans="1:11" x14ac:dyDescent="0.45">
      <c r="A9398" s="10" t="s">
        <v>83</v>
      </c>
      <c r="B9398" s="20">
        <v>0.76</v>
      </c>
      <c r="C9398" s="19">
        <v>5810</v>
      </c>
      <c r="D9398" s="19">
        <v>1540.347137</v>
      </c>
      <c r="E9398" s="23">
        <v>0.94066941500000001</v>
      </c>
      <c r="F9398" s="23">
        <v>0.64197573799999996</v>
      </c>
      <c r="G9398" s="17">
        <v>0</v>
      </c>
      <c r="H9398" s="17">
        <v>1</v>
      </c>
      <c r="I9398" s="17">
        <v>0.957283149</v>
      </c>
      <c r="J9398" s="17">
        <v>4.1799999999999997E-2</v>
      </c>
      <c r="K9398" s="17">
        <v>9.3700000000000001E-4</v>
      </c>
    </row>
    <row r="9399" spans="1:11" x14ac:dyDescent="0.45">
      <c r="A9399" s="10" t="s">
        <v>83</v>
      </c>
      <c r="B9399" s="20">
        <v>0.77</v>
      </c>
      <c r="C9399" s="19">
        <v>5883</v>
      </c>
      <c r="D9399" s="19">
        <v>1610.4883130000001</v>
      </c>
      <c r="E9399" s="23">
        <v>0.98672388799999999</v>
      </c>
      <c r="F9399" s="23">
        <v>0.66650549999999997</v>
      </c>
      <c r="G9399" s="17">
        <v>0</v>
      </c>
      <c r="H9399" s="17">
        <v>1</v>
      </c>
      <c r="I9399" s="17">
        <v>0.95731113899999998</v>
      </c>
      <c r="J9399" s="17">
        <v>4.1399999999999999E-2</v>
      </c>
      <c r="K9399" s="17">
        <v>1.31E-3</v>
      </c>
    </row>
    <row r="9400" spans="1:11" x14ac:dyDescent="0.45">
      <c r="A9400" s="10" t="s">
        <v>83</v>
      </c>
      <c r="B9400" s="20">
        <v>0.78</v>
      </c>
      <c r="C9400" s="19">
        <v>5961</v>
      </c>
      <c r="D9400" s="19">
        <v>1689.352404</v>
      </c>
      <c r="E9400" s="23">
        <v>1.0337013690000001</v>
      </c>
      <c r="F9400" s="23">
        <v>0.69221582500000001</v>
      </c>
      <c r="G9400" s="17">
        <v>0</v>
      </c>
      <c r="H9400" s="17">
        <v>1</v>
      </c>
      <c r="I9400" s="17">
        <v>0.95746555799999999</v>
      </c>
      <c r="J9400" s="17">
        <v>4.1200000000000001E-2</v>
      </c>
      <c r="K9400" s="17">
        <v>1.2899999999999999E-3</v>
      </c>
    </row>
    <row r="9401" spans="1:11" x14ac:dyDescent="0.45">
      <c r="A9401" s="10" t="s">
        <v>83</v>
      </c>
      <c r="B9401" s="20">
        <v>0.79</v>
      </c>
      <c r="C9401" s="19">
        <v>6038</v>
      </c>
      <c r="D9401" s="19">
        <v>1770.6432910000001</v>
      </c>
      <c r="E9401" s="23">
        <v>1.0842467</v>
      </c>
      <c r="F9401" s="23">
        <v>0.71937871200000003</v>
      </c>
      <c r="G9401" s="17">
        <v>0</v>
      </c>
      <c r="H9401" s="17">
        <v>1</v>
      </c>
      <c r="I9401" s="17">
        <v>0.95837985299999995</v>
      </c>
      <c r="J9401" s="17">
        <v>4.0399999999999998E-2</v>
      </c>
      <c r="K9401" s="17">
        <v>1.25E-3</v>
      </c>
    </row>
    <row r="9402" spans="1:11" x14ac:dyDescent="0.45">
      <c r="A9402" s="10" t="s">
        <v>83</v>
      </c>
      <c r="B9402" s="20">
        <v>0.8</v>
      </c>
      <c r="C9402" s="19">
        <v>6084</v>
      </c>
      <c r="D9402" s="19">
        <v>1821.322459</v>
      </c>
      <c r="E9402" s="23">
        <v>1.123580738</v>
      </c>
      <c r="F9402" s="23">
        <v>0.73630366599999997</v>
      </c>
      <c r="G9402" s="17">
        <v>0</v>
      </c>
      <c r="H9402" s="17">
        <v>1</v>
      </c>
      <c r="I9402" s="17">
        <v>0.95843194600000003</v>
      </c>
      <c r="J9402" s="17">
        <v>4.0300000000000002E-2</v>
      </c>
      <c r="K9402" s="17">
        <v>1.23E-3</v>
      </c>
    </row>
    <row r="9403" spans="1:11" x14ac:dyDescent="0.45">
      <c r="A9403" s="10" t="s">
        <v>83</v>
      </c>
      <c r="B9403" s="20">
        <v>0.80100000000000005</v>
      </c>
      <c r="C9403" s="19">
        <v>6091</v>
      </c>
      <c r="D9403" s="19">
        <v>1829.2277220000001</v>
      </c>
      <c r="E9403" s="23">
        <v>1.1357549709999999</v>
      </c>
      <c r="F9403" s="23">
        <v>0.73917528099999996</v>
      </c>
      <c r="G9403" s="17">
        <v>0</v>
      </c>
      <c r="H9403" s="17">
        <v>1</v>
      </c>
      <c r="I9403" s="17">
        <v>0.95845157599999997</v>
      </c>
      <c r="J9403" s="17">
        <v>4.0300000000000002E-2</v>
      </c>
      <c r="K9403" s="17">
        <v>1.23E-3</v>
      </c>
    </row>
    <row r="9404" spans="1:11" x14ac:dyDescent="0.45">
      <c r="A9404" s="10" t="s">
        <v>83</v>
      </c>
      <c r="B9404" s="20">
        <v>0.80200000000000005</v>
      </c>
      <c r="C9404" s="19">
        <v>6099</v>
      </c>
      <c r="D9404" s="19">
        <v>1838.372382</v>
      </c>
      <c r="E9404" s="23">
        <v>1.1482260390000001</v>
      </c>
      <c r="F9404" s="23">
        <v>0.74181794300000004</v>
      </c>
      <c r="G9404" s="17">
        <v>0</v>
      </c>
      <c r="H9404" s="17">
        <v>1</v>
      </c>
      <c r="I9404" s="17">
        <v>0.95821282600000002</v>
      </c>
      <c r="J9404" s="17">
        <v>4.0599999999999997E-2</v>
      </c>
      <c r="K9404" s="17">
        <v>1.23E-3</v>
      </c>
    </row>
    <row r="9405" spans="1:11" x14ac:dyDescent="0.45">
      <c r="A9405" s="10" t="s">
        <v>83</v>
      </c>
      <c r="B9405" s="20">
        <v>0.80300000000000005</v>
      </c>
      <c r="C9405" s="19">
        <v>6107</v>
      </c>
      <c r="D9405" s="19">
        <v>1847.580316</v>
      </c>
      <c r="E9405" s="23">
        <v>1.1545934920000001</v>
      </c>
      <c r="F9405" s="23">
        <v>0.74511846599999998</v>
      </c>
      <c r="G9405" s="17">
        <v>0</v>
      </c>
      <c r="H9405" s="17">
        <v>1</v>
      </c>
      <c r="I9405" s="17">
        <v>0.95821082700000004</v>
      </c>
      <c r="J9405" s="17">
        <v>4.0599999999999997E-2</v>
      </c>
      <c r="K9405" s="17">
        <v>1.23E-3</v>
      </c>
    </row>
    <row r="9406" spans="1:11" x14ac:dyDescent="0.45">
      <c r="A9406" s="10" t="s">
        <v>83</v>
      </c>
      <c r="B9406" s="20">
        <v>0.80400000000000005</v>
      </c>
      <c r="C9406" s="19">
        <v>6114</v>
      </c>
      <c r="D9406" s="19">
        <v>1855.670828</v>
      </c>
      <c r="E9406" s="23">
        <v>1.1567706230000001</v>
      </c>
      <c r="F9406" s="23">
        <v>0.74827993000000004</v>
      </c>
      <c r="G9406" s="17">
        <v>0</v>
      </c>
      <c r="H9406" s="17">
        <v>1</v>
      </c>
      <c r="I9406" s="17">
        <v>0.95824760799999997</v>
      </c>
      <c r="J9406" s="17">
        <v>4.0500000000000001E-2</v>
      </c>
      <c r="K9406" s="17">
        <v>1.2199999999999999E-3</v>
      </c>
    </row>
    <row r="9407" spans="1:11" x14ac:dyDescent="0.45">
      <c r="A9407" s="10" t="s">
        <v>83</v>
      </c>
      <c r="B9407" s="20">
        <v>0.80500000000000005</v>
      </c>
      <c r="C9407" s="19">
        <v>6120</v>
      </c>
      <c r="D9407" s="19">
        <v>1862.624159</v>
      </c>
      <c r="E9407" s="23">
        <v>1.159585511</v>
      </c>
      <c r="F9407" s="23">
        <v>0.75101483099999999</v>
      </c>
      <c r="G9407" s="17">
        <v>0</v>
      </c>
      <c r="H9407" s="17">
        <v>1</v>
      </c>
      <c r="I9407" s="17">
        <v>0.95824857100000005</v>
      </c>
      <c r="J9407" s="17">
        <v>4.0500000000000001E-2</v>
      </c>
      <c r="K9407" s="17">
        <v>1.2199999999999999E-3</v>
      </c>
    </row>
    <row r="9408" spans="1:11" x14ac:dyDescent="0.45">
      <c r="A9408" s="10" t="s">
        <v>83</v>
      </c>
      <c r="B9408" s="20">
        <v>0.80600000000000005</v>
      </c>
      <c r="C9408" s="19">
        <v>6129</v>
      </c>
      <c r="D9408" s="19">
        <v>1873.102934</v>
      </c>
      <c r="E9408" s="23">
        <v>1.1661691300000001</v>
      </c>
      <c r="F9408" s="23">
        <v>0.75348949499999995</v>
      </c>
      <c r="G9408" s="17">
        <v>0</v>
      </c>
      <c r="H9408" s="17">
        <v>1</v>
      </c>
      <c r="I9408" s="17">
        <v>0.95831551699999995</v>
      </c>
      <c r="J9408" s="17">
        <v>4.0500000000000001E-2</v>
      </c>
      <c r="K9408" s="17">
        <v>1.2199999999999999E-3</v>
      </c>
    </row>
    <row r="9409" spans="1:11" x14ac:dyDescent="0.45">
      <c r="A9409" s="10" t="s">
        <v>83</v>
      </c>
      <c r="B9409" s="20">
        <v>0.80700000000000005</v>
      </c>
      <c r="C9409" s="19">
        <v>6137</v>
      </c>
      <c r="D9409" s="19">
        <v>1882.447985</v>
      </c>
      <c r="E9409" s="23">
        <v>1.1690580260000001</v>
      </c>
      <c r="F9409" s="23">
        <v>0.75713290200000005</v>
      </c>
      <c r="G9409" s="17">
        <v>0</v>
      </c>
      <c r="H9409" s="17">
        <v>1</v>
      </c>
      <c r="I9409" s="17">
        <v>0.95837254100000002</v>
      </c>
      <c r="J9409" s="17">
        <v>4.0399999999999998E-2</v>
      </c>
      <c r="K9409" s="17">
        <v>1.2199999999999999E-3</v>
      </c>
    </row>
    <row r="9410" spans="1:11" x14ac:dyDescent="0.45">
      <c r="A9410" s="10" t="s">
        <v>83</v>
      </c>
      <c r="B9410" s="20">
        <v>0.80800000000000005</v>
      </c>
      <c r="C9410" s="19">
        <v>6145</v>
      </c>
      <c r="D9410" s="19">
        <v>1891.8239390000001</v>
      </c>
      <c r="E9410" s="23">
        <v>1.1740473680000001</v>
      </c>
      <c r="F9410" s="23">
        <v>0.75926795899999999</v>
      </c>
      <c r="G9410" s="17">
        <v>0</v>
      </c>
      <c r="H9410" s="17">
        <v>1</v>
      </c>
      <c r="I9410" s="17">
        <v>0.95852633099999995</v>
      </c>
      <c r="J9410" s="17">
        <v>4.0300000000000002E-2</v>
      </c>
      <c r="K9410" s="17">
        <v>1.2099999999999999E-3</v>
      </c>
    </row>
    <row r="9411" spans="1:11" x14ac:dyDescent="0.45">
      <c r="A9411" s="10" t="s">
        <v>83</v>
      </c>
      <c r="B9411" s="20">
        <v>0.80900000000000005</v>
      </c>
      <c r="C9411" s="19">
        <v>6151</v>
      </c>
      <c r="D9411" s="19">
        <v>1898.876006</v>
      </c>
      <c r="E9411" s="23">
        <v>1.1765691300000001</v>
      </c>
      <c r="F9411" s="23">
        <v>0.76335964099999998</v>
      </c>
      <c r="G9411" s="17">
        <v>0</v>
      </c>
      <c r="H9411" s="17">
        <v>1</v>
      </c>
      <c r="I9411" s="17">
        <v>0.95858867299999995</v>
      </c>
      <c r="J9411" s="17">
        <v>4.02E-2</v>
      </c>
      <c r="K9411" s="17">
        <v>1.2099999999999999E-3</v>
      </c>
    </row>
    <row r="9412" spans="1:11" x14ac:dyDescent="0.45">
      <c r="A9412" s="10" t="s">
        <v>83</v>
      </c>
      <c r="B9412" s="20">
        <v>0.81</v>
      </c>
      <c r="C9412" s="19">
        <v>6160</v>
      </c>
      <c r="D9412" s="19">
        <v>1909.5076939999999</v>
      </c>
      <c r="E9412" s="23">
        <v>1.1830430890000001</v>
      </c>
      <c r="F9412" s="23">
        <v>0.76603654300000001</v>
      </c>
      <c r="G9412" s="17">
        <v>0</v>
      </c>
      <c r="H9412" s="17">
        <v>1</v>
      </c>
      <c r="I9412" s="17">
        <v>0.95867024099999998</v>
      </c>
      <c r="J9412" s="17">
        <v>4.0099999999999997E-2</v>
      </c>
      <c r="K9412" s="17">
        <v>1.2099999999999999E-3</v>
      </c>
    </row>
    <row r="9413" spans="1:11" x14ac:dyDescent="0.45">
      <c r="A9413" s="10" t="s">
        <v>83</v>
      </c>
      <c r="B9413" s="20">
        <v>0.81100000000000005</v>
      </c>
      <c r="C9413" s="19">
        <v>6167</v>
      </c>
      <c r="D9413" s="19">
        <v>1917.824335</v>
      </c>
      <c r="E9413" s="23">
        <v>1.1922394709999999</v>
      </c>
      <c r="F9413" s="23">
        <v>0.76863412499999995</v>
      </c>
      <c r="G9413" s="17">
        <v>0</v>
      </c>
      <c r="H9413" s="17">
        <v>1</v>
      </c>
      <c r="I9413" s="17">
        <v>0.95874395499999998</v>
      </c>
      <c r="J9413" s="17">
        <v>0.04</v>
      </c>
      <c r="K9413" s="17">
        <v>1.2099999999999999E-3</v>
      </c>
    </row>
    <row r="9414" spans="1:11" x14ac:dyDescent="0.45">
      <c r="A9414" s="10" t="s">
        <v>83</v>
      </c>
      <c r="B9414" s="20">
        <v>0.81200000000000006</v>
      </c>
      <c r="C9414" s="19">
        <v>6175</v>
      </c>
      <c r="D9414" s="19">
        <v>1927.377352</v>
      </c>
      <c r="E9414" s="23">
        <v>1.196116731</v>
      </c>
      <c r="F9414" s="23">
        <v>0.77052600800000004</v>
      </c>
      <c r="G9414" s="17">
        <v>0</v>
      </c>
      <c r="H9414" s="17">
        <v>1</v>
      </c>
      <c r="I9414" s="17">
        <v>0.95882106700000003</v>
      </c>
      <c r="J9414" s="17">
        <v>0.04</v>
      </c>
      <c r="K9414" s="17">
        <v>1.1999999999999999E-3</v>
      </c>
    </row>
    <row r="9415" spans="1:11" x14ac:dyDescent="0.45">
      <c r="A9415" s="10" t="s">
        <v>83</v>
      </c>
      <c r="B9415" s="20">
        <v>0.81299999999999994</v>
      </c>
      <c r="C9415" s="19">
        <v>6183</v>
      </c>
      <c r="D9415" s="19">
        <v>1936.967351</v>
      </c>
      <c r="E9415" s="23">
        <v>1.2018605769999999</v>
      </c>
      <c r="F9415" s="23">
        <v>0.77543514099999999</v>
      </c>
      <c r="G9415" s="17">
        <v>0</v>
      </c>
      <c r="H9415" s="17">
        <v>1</v>
      </c>
      <c r="I9415" s="17">
        <v>0.95880384200000002</v>
      </c>
      <c r="J9415" s="17">
        <v>0.04</v>
      </c>
      <c r="K9415" s="17">
        <v>1.1999999999999999E-3</v>
      </c>
    </row>
    <row r="9416" spans="1:11" x14ac:dyDescent="0.45">
      <c r="A9416" s="10" t="s">
        <v>83</v>
      </c>
      <c r="B9416" s="20">
        <v>0.81399999999999995</v>
      </c>
      <c r="C9416" s="19">
        <v>6190</v>
      </c>
      <c r="D9416" s="19">
        <v>1945.4080240000001</v>
      </c>
      <c r="E9416" s="23">
        <v>1.209779014</v>
      </c>
      <c r="F9416" s="23">
        <v>0.77891033399999998</v>
      </c>
      <c r="G9416" s="17">
        <v>0</v>
      </c>
      <c r="H9416" s="17">
        <v>1</v>
      </c>
      <c r="I9416" s="17">
        <v>0.958732845</v>
      </c>
      <c r="J9416" s="17">
        <v>4.0099999999999997E-2</v>
      </c>
      <c r="K9416" s="17">
        <v>1.1999999999999999E-3</v>
      </c>
    </row>
    <row r="9417" spans="1:11" x14ac:dyDescent="0.45">
      <c r="A9417" s="10" t="s">
        <v>83</v>
      </c>
      <c r="B9417" s="20">
        <v>0.81499999999999995</v>
      </c>
      <c r="C9417" s="19">
        <v>6198</v>
      </c>
      <c r="D9417" s="19">
        <v>1955.098741</v>
      </c>
      <c r="E9417" s="23">
        <v>1.2132191400000001</v>
      </c>
      <c r="F9417" s="23">
        <v>0.78083454600000002</v>
      </c>
      <c r="G9417" s="17">
        <v>0</v>
      </c>
      <c r="H9417" s="17">
        <v>1</v>
      </c>
      <c r="I9417" s="17">
        <v>0.95838720200000005</v>
      </c>
      <c r="J9417" s="17">
        <v>4.0099999999999997E-2</v>
      </c>
      <c r="K9417" s="17">
        <v>1.49E-3</v>
      </c>
    </row>
    <row r="9418" spans="1:11" x14ac:dyDescent="0.45">
      <c r="A9418" s="10" t="s">
        <v>83</v>
      </c>
      <c r="B9418" s="20">
        <v>0.81599999999999995</v>
      </c>
      <c r="C9418" s="19">
        <v>6205</v>
      </c>
      <c r="D9418" s="19">
        <v>1963.596781</v>
      </c>
      <c r="E9418" s="23">
        <v>1.214648132</v>
      </c>
      <c r="F9418" s="23">
        <v>0.78510018299999995</v>
      </c>
      <c r="G9418" s="17">
        <v>0</v>
      </c>
      <c r="H9418" s="17">
        <v>1</v>
      </c>
      <c r="I9418" s="17">
        <v>0.95846867599999996</v>
      </c>
      <c r="J9418" s="17">
        <v>0.04</v>
      </c>
      <c r="K9418" s="17">
        <v>1.49E-3</v>
      </c>
    </row>
    <row r="9419" spans="1:11" x14ac:dyDescent="0.45">
      <c r="A9419" s="10" t="s">
        <v>83</v>
      </c>
      <c r="B9419" s="20">
        <v>0.81699999999999995</v>
      </c>
      <c r="C9419" s="19">
        <v>6212</v>
      </c>
      <c r="D9419" s="19">
        <v>1972.1206299999999</v>
      </c>
      <c r="E9419" s="23">
        <v>1.219252947</v>
      </c>
      <c r="F9419" s="23">
        <v>0.787970438</v>
      </c>
      <c r="G9419" s="17">
        <v>0</v>
      </c>
      <c r="H9419" s="17">
        <v>1</v>
      </c>
      <c r="I9419" s="17">
        <v>0.95835008200000005</v>
      </c>
      <c r="J9419" s="17">
        <v>4.02E-2</v>
      </c>
      <c r="K9419" s="17">
        <v>1.49E-3</v>
      </c>
    </row>
    <row r="9420" spans="1:11" x14ac:dyDescent="0.45">
      <c r="A9420" s="10" t="s">
        <v>83</v>
      </c>
      <c r="B9420" s="20">
        <v>0.81799999999999995</v>
      </c>
      <c r="C9420" s="19">
        <v>6220</v>
      </c>
      <c r="D9420" s="19">
        <v>1981.9127570000001</v>
      </c>
      <c r="E9420" s="23">
        <v>1.228806217</v>
      </c>
      <c r="F9420" s="23">
        <v>0.79122351599999996</v>
      </c>
      <c r="G9420" s="17">
        <v>0</v>
      </c>
      <c r="H9420" s="17">
        <v>1</v>
      </c>
      <c r="I9420" s="17">
        <v>0.95839521000000005</v>
      </c>
      <c r="J9420" s="17">
        <v>4.0099999999999997E-2</v>
      </c>
      <c r="K9420" s="17">
        <v>1.48E-3</v>
      </c>
    </row>
    <row r="9421" spans="1:11" x14ac:dyDescent="0.45">
      <c r="A9421" s="10" t="s">
        <v>83</v>
      </c>
      <c r="B9421" s="20">
        <v>0.81899999999999995</v>
      </c>
      <c r="C9421" s="19">
        <v>6228</v>
      </c>
      <c r="D9421" s="19">
        <v>1991.763044</v>
      </c>
      <c r="E9421" s="23">
        <v>1.2338760360000001</v>
      </c>
      <c r="F9421" s="23">
        <v>0.79401331600000002</v>
      </c>
      <c r="G9421" s="17">
        <v>0</v>
      </c>
      <c r="H9421" s="17">
        <v>1</v>
      </c>
      <c r="I9421" s="17">
        <v>0.95848420899999998</v>
      </c>
      <c r="J9421" s="17">
        <v>0.04</v>
      </c>
      <c r="K9421" s="17">
        <v>1.48E-3</v>
      </c>
    </row>
    <row r="9422" spans="1:11" x14ac:dyDescent="0.45">
      <c r="A9422" s="10" t="s">
        <v>83</v>
      </c>
      <c r="B9422" s="20">
        <v>0.82</v>
      </c>
      <c r="C9422" s="19">
        <v>6236</v>
      </c>
      <c r="D9422" s="19">
        <v>2001.6752469999999</v>
      </c>
      <c r="E9422" s="23">
        <v>1.2404896219999999</v>
      </c>
      <c r="F9422" s="23">
        <v>0.79777290700000003</v>
      </c>
      <c r="G9422" s="17">
        <v>0</v>
      </c>
      <c r="H9422" s="17">
        <v>1</v>
      </c>
      <c r="I9422" s="17">
        <v>0.95842946799999995</v>
      </c>
      <c r="J9422" s="17">
        <v>4.0099999999999997E-2</v>
      </c>
      <c r="K9422" s="17">
        <v>1.48E-3</v>
      </c>
    </row>
    <row r="9423" spans="1:11" x14ac:dyDescent="0.45">
      <c r="A9423" s="10" t="s">
        <v>83</v>
      </c>
      <c r="B9423" s="20">
        <v>0.82099999999999995</v>
      </c>
      <c r="C9423" s="19">
        <v>6243</v>
      </c>
      <c r="D9423" s="19">
        <v>2010.395955</v>
      </c>
      <c r="E9423" s="23">
        <v>1.2471695570000001</v>
      </c>
      <c r="F9423" s="23">
        <v>0.80098252400000003</v>
      </c>
      <c r="G9423" s="17">
        <v>0</v>
      </c>
      <c r="H9423" s="17">
        <v>1</v>
      </c>
      <c r="I9423" s="17">
        <v>0.95851539500000005</v>
      </c>
      <c r="J9423" s="17">
        <v>0.04</v>
      </c>
      <c r="K9423" s="17">
        <v>1.47E-3</v>
      </c>
    </row>
    <row r="9424" spans="1:11" x14ac:dyDescent="0.45">
      <c r="A9424" s="10" t="s">
        <v>83</v>
      </c>
      <c r="B9424" s="20">
        <v>0.82199999999999995</v>
      </c>
      <c r="C9424" s="19">
        <v>6251</v>
      </c>
      <c r="D9424" s="19">
        <v>2020.3920800000001</v>
      </c>
      <c r="E9424" s="23">
        <v>1.2516926909999999</v>
      </c>
      <c r="F9424" s="23">
        <v>0.80411295000000005</v>
      </c>
      <c r="G9424" s="17">
        <v>0</v>
      </c>
      <c r="H9424" s="17">
        <v>1</v>
      </c>
      <c r="I9424" s="17">
        <v>0.95849356100000005</v>
      </c>
      <c r="J9424" s="17">
        <v>0.04</v>
      </c>
      <c r="K9424" s="17">
        <v>1.47E-3</v>
      </c>
    </row>
    <row r="9425" spans="1:11" x14ac:dyDescent="0.45">
      <c r="A9425" s="10" t="s">
        <v>83</v>
      </c>
      <c r="B9425" s="20">
        <v>0.82299999999999995</v>
      </c>
      <c r="C9425" s="19">
        <v>6259</v>
      </c>
      <c r="D9425" s="19">
        <v>2030.430427</v>
      </c>
      <c r="E9425" s="23">
        <v>1.2573776320000001</v>
      </c>
      <c r="F9425" s="23">
        <v>0.80657434400000005</v>
      </c>
      <c r="G9425" s="17">
        <v>0</v>
      </c>
      <c r="H9425" s="17">
        <v>1</v>
      </c>
      <c r="I9425" s="17">
        <v>0.95857722999999995</v>
      </c>
      <c r="J9425" s="17">
        <v>0.04</v>
      </c>
      <c r="K9425" s="17">
        <v>1.47E-3</v>
      </c>
    </row>
    <row r="9426" spans="1:11" x14ac:dyDescent="0.45">
      <c r="A9426" s="10" t="s">
        <v>83</v>
      </c>
      <c r="B9426" s="20">
        <v>0.82399999999999995</v>
      </c>
      <c r="C9426" s="19">
        <v>6266</v>
      </c>
      <c r="D9426" s="19">
        <v>2039.292719</v>
      </c>
      <c r="E9426" s="23">
        <v>1.2712226529999999</v>
      </c>
      <c r="F9426" s="23">
        <v>0.81057242399999996</v>
      </c>
      <c r="G9426" s="17">
        <v>0</v>
      </c>
      <c r="H9426" s="17">
        <v>1</v>
      </c>
      <c r="I9426" s="17">
        <v>0.95849581900000003</v>
      </c>
      <c r="J9426" s="17">
        <v>0.04</v>
      </c>
      <c r="K9426" s="17">
        <v>1.47E-3</v>
      </c>
    </row>
    <row r="9427" spans="1:11" x14ac:dyDescent="0.45">
      <c r="A9427" s="10" t="s">
        <v>83</v>
      </c>
      <c r="B9427" s="20">
        <v>0.82499999999999996</v>
      </c>
      <c r="C9427" s="19">
        <v>6273</v>
      </c>
      <c r="D9427" s="19">
        <v>2048.215987</v>
      </c>
      <c r="E9427" s="23">
        <v>1.279019994</v>
      </c>
      <c r="F9427" s="23">
        <v>0.81317635600000004</v>
      </c>
      <c r="G9427" s="17">
        <v>0</v>
      </c>
      <c r="H9427" s="17">
        <v>1</v>
      </c>
      <c r="I9427" s="17">
        <v>0.95852205999999995</v>
      </c>
      <c r="J9427" s="17">
        <v>0.04</v>
      </c>
      <c r="K9427" s="17">
        <v>1.47E-3</v>
      </c>
    </row>
    <row r="9428" spans="1:11" x14ac:dyDescent="0.45">
      <c r="A9428" s="10" t="s">
        <v>83</v>
      </c>
      <c r="B9428" s="20">
        <v>0.82599999999999996</v>
      </c>
      <c r="C9428" s="19">
        <v>6281</v>
      </c>
      <c r="D9428" s="19">
        <v>2058.4542489999999</v>
      </c>
      <c r="E9428" s="23">
        <v>1.2819323410000001</v>
      </c>
      <c r="F9428" s="23">
        <v>0.81697169300000005</v>
      </c>
      <c r="G9428" s="17">
        <v>0</v>
      </c>
      <c r="H9428" s="17">
        <v>1</v>
      </c>
      <c r="I9428" s="17">
        <v>0.95853005599999996</v>
      </c>
      <c r="J9428" s="17">
        <v>0.04</v>
      </c>
      <c r="K9428" s="17">
        <v>1.4599999999999999E-3</v>
      </c>
    </row>
    <row r="9429" spans="1:11" x14ac:dyDescent="0.45">
      <c r="A9429" s="10" t="s">
        <v>83</v>
      </c>
      <c r="B9429" s="20">
        <v>0.82699999999999996</v>
      </c>
      <c r="C9429" s="19">
        <v>6288</v>
      </c>
      <c r="D9429" s="19">
        <v>2067.4752819999999</v>
      </c>
      <c r="E9429" s="23">
        <v>1.2902472840000001</v>
      </c>
      <c r="F9429" s="23">
        <v>0.81990448100000002</v>
      </c>
      <c r="G9429" s="17">
        <v>0</v>
      </c>
      <c r="H9429" s="17">
        <v>1</v>
      </c>
      <c r="I9429" s="17">
        <v>0.95848000600000005</v>
      </c>
      <c r="J9429" s="17">
        <v>4.0099999999999997E-2</v>
      </c>
      <c r="K9429" s="17">
        <v>1.4599999999999999E-3</v>
      </c>
    </row>
    <row r="9430" spans="1:11" x14ac:dyDescent="0.45">
      <c r="A9430" s="10" t="s">
        <v>83</v>
      </c>
      <c r="B9430" s="20">
        <v>0.82799999999999996</v>
      </c>
      <c r="C9430" s="19">
        <v>6297</v>
      </c>
      <c r="D9430" s="19">
        <v>2079.1211979999998</v>
      </c>
      <c r="E9430" s="23">
        <v>1.298181491</v>
      </c>
      <c r="F9430" s="23">
        <v>0.82394552700000001</v>
      </c>
      <c r="G9430" s="17">
        <v>0</v>
      </c>
      <c r="H9430" s="17">
        <v>1</v>
      </c>
      <c r="I9430" s="17">
        <v>0.95865676799999999</v>
      </c>
      <c r="J9430" s="17">
        <v>3.9899999999999998E-2</v>
      </c>
      <c r="K9430" s="17">
        <v>1.4599999999999999E-3</v>
      </c>
    </row>
    <row r="9431" spans="1:11" x14ac:dyDescent="0.45">
      <c r="A9431" s="10" t="s">
        <v>83</v>
      </c>
      <c r="B9431" s="20">
        <v>0.82899999999999996</v>
      </c>
      <c r="C9431" s="19">
        <v>6303</v>
      </c>
      <c r="D9431" s="19">
        <v>2086.9296420000001</v>
      </c>
      <c r="E9431" s="23">
        <v>1.3033987330000001</v>
      </c>
      <c r="F9431" s="23">
        <v>0.82761674900000004</v>
      </c>
      <c r="G9431" s="17">
        <v>0</v>
      </c>
      <c r="H9431" s="17">
        <v>1</v>
      </c>
      <c r="I9431" s="17">
        <v>0.95871114300000004</v>
      </c>
      <c r="J9431" s="17">
        <v>3.9800000000000002E-2</v>
      </c>
      <c r="K9431" s="17">
        <v>1.4499999999999999E-3</v>
      </c>
    </row>
    <row r="9432" spans="1:11" x14ac:dyDescent="0.45">
      <c r="A9432" s="10" t="s">
        <v>83</v>
      </c>
      <c r="B9432" s="20">
        <v>0.83</v>
      </c>
      <c r="C9432" s="19">
        <v>6312</v>
      </c>
      <c r="D9432" s="19">
        <v>2098.6819860000001</v>
      </c>
      <c r="E9432" s="23">
        <v>1.3087133310000001</v>
      </c>
      <c r="F9432" s="23">
        <v>0.83060836500000002</v>
      </c>
      <c r="G9432" s="17">
        <v>0</v>
      </c>
      <c r="H9432" s="17">
        <v>1</v>
      </c>
      <c r="I9432" s="17">
        <v>0.95881780500000002</v>
      </c>
      <c r="J9432" s="17">
        <v>3.9699999999999999E-2</v>
      </c>
      <c r="K9432" s="17">
        <v>1.4499999999999999E-3</v>
      </c>
    </row>
    <row r="9433" spans="1:11" x14ac:dyDescent="0.45">
      <c r="A9433" s="10" t="s">
        <v>83</v>
      </c>
      <c r="B9433" s="20">
        <v>0.83099999999999996</v>
      </c>
      <c r="C9433" s="19">
        <v>6319</v>
      </c>
      <c r="D9433" s="19">
        <v>2107.8725049999998</v>
      </c>
      <c r="E9433" s="23">
        <v>1.3141501799999999</v>
      </c>
      <c r="F9433" s="23">
        <v>0.83430475199999998</v>
      </c>
      <c r="G9433" s="17">
        <v>0</v>
      </c>
      <c r="H9433" s="17">
        <v>1</v>
      </c>
      <c r="I9433" s="17">
        <v>0.95876874300000003</v>
      </c>
      <c r="J9433" s="17">
        <v>3.9800000000000002E-2</v>
      </c>
      <c r="K9433" s="17">
        <v>1.4499999999999999E-3</v>
      </c>
    </row>
    <row r="9434" spans="1:11" x14ac:dyDescent="0.45">
      <c r="A9434" s="10" t="s">
        <v>83</v>
      </c>
      <c r="B9434" s="20">
        <v>0.83199999999999996</v>
      </c>
      <c r="C9434" s="19">
        <v>6326</v>
      </c>
      <c r="D9434" s="19">
        <v>2117.0799889999998</v>
      </c>
      <c r="E9434" s="23">
        <v>1.316374774</v>
      </c>
      <c r="F9434" s="23">
        <v>0.83742153699999999</v>
      </c>
      <c r="G9434" s="17">
        <v>0</v>
      </c>
      <c r="H9434" s="17">
        <v>1</v>
      </c>
      <c r="I9434" s="17">
        <v>0.95885990099999996</v>
      </c>
      <c r="J9434" s="17">
        <v>3.9699999999999999E-2</v>
      </c>
      <c r="K9434" s="17">
        <v>1.4499999999999999E-3</v>
      </c>
    </row>
    <row r="9435" spans="1:11" x14ac:dyDescent="0.45">
      <c r="A9435" s="10" t="s">
        <v>83</v>
      </c>
      <c r="B9435" s="20">
        <v>0.83299999999999996</v>
      </c>
      <c r="C9435" s="19">
        <v>6335</v>
      </c>
      <c r="D9435" s="19">
        <v>2128.9565710000002</v>
      </c>
      <c r="E9435" s="23">
        <v>1.3216714300000001</v>
      </c>
      <c r="F9435" s="23">
        <v>0.840939349</v>
      </c>
      <c r="G9435" s="17">
        <v>0</v>
      </c>
      <c r="H9435" s="17">
        <v>1</v>
      </c>
      <c r="I9435" s="17">
        <v>0.95875125800000005</v>
      </c>
      <c r="J9435" s="17">
        <v>3.9800000000000002E-2</v>
      </c>
      <c r="K9435" s="17">
        <v>1.4400000000000001E-3</v>
      </c>
    </row>
    <row r="9436" spans="1:11" x14ac:dyDescent="0.45">
      <c r="A9436" s="10" t="s">
        <v>83</v>
      </c>
      <c r="B9436" s="20">
        <v>0.83399999999999996</v>
      </c>
      <c r="C9436" s="19">
        <v>6342</v>
      </c>
      <c r="D9436" s="19">
        <v>2138.218464</v>
      </c>
      <c r="E9436" s="23">
        <v>1.323964677</v>
      </c>
      <c r="F9436" s="23">
        <v>0.84486653199999995</v>
      </c>
      <c r="G9436" s="17">
        <v>0</v>
      </c>
      <c r="H9436" s="17">
        <v>1</v>
      </c>
      <c r="I9436" s="17">
        <v>0.95864423600000004</v>
      </c>
      <c r="J9436" s="17">
        <v>3.9899999999999998E-2</v>
      </c>
      <c r="K9436" s="17">
        <v>1.4400000000000001E-3</v>
      </c>
    </row>
    <row r="9437" spans="1:11" x14ac:dyDescent="0.45">
      <c r="A9437" s="10" t="s">
        <v>83</v>
      </c>
      <c r="B9437" s="20">
        <v>0.83499999999999996</v>
      </c>
      <c r="C9437" s="19">
        <v>6348</v>
      </c>
      <c r="D9437" s="19">
        <v>2146.1708589999998</v>
      </c>
      <c r="E9437" s="23">
        <v>1.3266848229999999</v>
      </c>
      <c r="F9437" s="23">
        <v>0.84778419599999999</v>
      </c>
      <c r="G9437" s="17">
        <v>0</v>
      </c>
      <c r="H9437" s="17">
        <v>1</v>
      </c>
      <c r="I9437" s="17">
        <v>0.95863396300000003</v>
      </c>
      <c r="J9437" s="17">
        <v>3.9899999999999998E-2</v>
      </c>
      <c r="K9437" s="17">
        <v>1.4400000000000001E-3</v>
      </c>
    </row>
    <row r="9438" spans="1:11" x14ac:dyDescent="0.45">
      <c r="A9438" s="10" t="s">
        <v>83</v>
      </c>
      <c r="B9438" s="20">
        <v>0.83599999999999997</v>
      </c>
      <c r="C9438" s="19">
        <v>6357</v>
      </c>
      <c r="D9438" s="19">
        <v>2158.1359219999999</v>
      </c>
      <c r="E9438" s="23">
        <v>1.3305900740000001</v>
      </c>
      <c r="F9438" s="23">
        <v>0.85101681500000004</v>
      </c>
      <c r="G9438" s="17">
        <v>0</v>
      </c>
      <c r="H9438" s="17">
        <v>1</v>
      </c>
      <c r="I9438" s="17">
        <v>0.95867568000000003</v>
      </c>
      <c r="J9438" s="17">
        <v>3.9899999999999998E-2</v>
      </c>
      <c r="K9438" s="17">
        <v>1.4400000000000001E-3</v>
      </c>
    </row>
    <row r="9439" spans="1:11" x14ac:dyDescent="0.45">
      <c r="A9439" s="10" t="s">
        <v>83</v>
      </c>
      <c r="B9439" s="20">
        <v>0.83699999999999997</v>
      </c>
      <c r="C9439" s="19">
        <v>6363</v>
      </c>
      <c r="D9439" s="19">
        <v>2166.144984</v>
      </c>
      <c r="E9439" s="23">
        <v>1.3368760669999999</v>
      </c>
      <c r="F9439" s="23">
        <v>0.85495411399999999</v>
      </c>
      <c r="G9439" s="17">
        <v>0</v>
      </c>
      <c r="H9439" s="17">
        <v>1</v>
      </c>
      <c r="I9439" s="17">
        <v>0.95872916399999997</v>
      </c>
      <c r="J9439" s="17">
        <v>3.9800000000000002E-2</v>
      </c>
      <c r="K9439" s="17">
        <v>1.4400000000000001E-3</v>
      </c>
    </row>
    <row r="9440" spans="1:11" x14ac:dyDescent="0.45">
      <c r="A9440" s="10" t="s">
        <v>83</v>
      </c>
      <c r="B9440" s="20">
        <v>0.83799999999999997</v>
      </c>
      <c r="C9440" s="19">
        <v>6371</v>
      </c>
      <c r="D9440" s="19">
        <v>2176.8678890000001</v>
      </c>
      <c r="E9440" s="23">
        <v>1.3450823750000001</v>
      </c>
      <c r="F9440" s="23">
        <v>0.85779283200000001</v>
      </c>
      <c r="G9440" s="17">
        <v>0</v>
      </c>
      <c r="H9440" s="17">
        <v>1</v>
      </c>
      <c r="I9440" s="17">
        <v>0.95880640299999997</v>
      </c>
      <c r="J9440" s="17">
        <v>3.9800000000000002E-2</v>
      </c>
      <c r="K9440" s="17">
        <v>1.4300000000000001E-3</v>
      </c>
    </row>
    <row r="9441" spans="1:11" x14ac:dyDescent="0.45">
      <c r="A9441" s="10" t="s">
        <v>83</v>
      </c>
      <c r="B9441" s="20">
        <v>0.83899999999999997</v>
      </c>
      <c r="C9441" s="19">
        <v>6380</v>
      </c>
      <c r="D9441" s="19">
        <v>2188.983142</v>
      </c>
      <c r="E9441" s="23">
        <v>1.348095493</v>
      </c>
      <c r="F9441" s="23">
        <v>0.86123964200000003</v>
      </c>
      <c r="G9441" s="17">
        <v>0</v>
      </c>
      <c r="H9441" s="17">
        <v>1</v>
      </c>
      <c r="I9441" s="17">
        <v>0.95883841199999997</v>
      </c>
      <c r="J9441" s="17">
        <v>3.9699999999999999E-2</v>
      </c>
      <c r="K9441" s="17">
        <v>1.4300000000000001E-3</v>
      </c>
    </row>
    <row r="9442" spans="1:11" x14ac:dyDescent="0.45">
      <c r="A9442" s="10" t="s">
        <v>83</v>
      </c>
      <c r="B9442" s="20">
        <v>0.84</v>
      </c>
      <c r="C9442" s="19">
        <v>6388</v>
      </c>
      <c r="D9442" s="19">
        <v>2199.792469</v>
      </c>
      <c r="E9442" s="23">
        <v>1.3528412350000001</v>
      </c>
      <c r="F9442" s="23">
        <v>0.86541613799999995</v>
      </c>
      <c r="G9442" s="17">
        <v>0</v>
      </c>
      <c r="H9442" s="17">
        <v>1</v>
      </c>
      <c r="I9442" s="17">
        <v>0.95894065500000003</v>
      </c>
      <c r="J9442" s="17">
        <v>3.9600000000000003E-2</v>
      </c>
      <c r="K9442" s="17">
        <v>1.4300000000000001E-3</v>
      </c>
    </row>
    <row r="9443" spans="1:11" x14ac:dyDescent="0.45">
      <c r="A9443" s="10" t="s">
        <v>83</v>
      </c>
      <c r="B9443" s="20">
        <v>0.84099999999999997</v>
      </c>
      <c r="C9443" s="19">
        <v>6395</v>
      </c>
      <c r="D9443" s="19">
        <v>2209.2915189999999</v>
      </c>
      <c r="E9443" s="23">
        <v>1.359476879</v>
      </c>
      <c r="F9443" s="23">
        <v>0.86907899799999999</v>
      </c>
      <c r="G9443" s="17">
        <v>0</v>
      </c>
      <c r="H9443" s="17">
        <v>1</v>
      </c>
      <c r="I9443" s="17">
        <v>0.95899885799999995</v>
      </c>
      <c r="J9443" s="17">
        <v>3.9600000000000003E-2</v>
      </c>
      <c r="K9443" s="17">
        <v>1.42E-3</v>
      </c>
    </row>
    <row r="9444" spans="1:11" x14ac:dyDescent="0.45">
      <c r="A9444" s="10" t="s">
        <v>83</v>
      </c>
      <c r="B9444" s="20">
        <v>0.84199999999999997</v>
      </c>
      <c r="C9444" s="19">
        <v>6402</v>
      </c>
      <c r="D9444" s="19">
        <v>2218.8236790000001</v>
      </c>
      <c r="E9444" s="23">
        <v>1.3639254510000001</v>
      </c>
      <c r="F9444" s="23">
        <v>0.87223762199999999</v>
      </c>
      <c r="G9444" s="17">
        <v>0</v>
      </c>
      <c r="H9444" s="17">
        <v>1</v>
      </c>
      <c r="I9444" s="17">
        <v>0.95904218500000005</v>
      </c>
      <c r="J9444" s="17">
        <v>3.9535993999999998E-2</v>
      </c>
      <c r="K9444" s="17">
        <v>1.42E-3</v>
      </c>
    </row>
    <row r="9445" spans="1:11" x14ac:dyDescent="0.45">
      <c r="A9445" s="10" t="s">
        <v>83</v>
      </c>
      <c r="B9445" s="20">
        <v>0.84299999999999997</v>
      </c>
      <c r="C9445" s="19">
        <v>6411</v>
      </c>
      <c r="D9445" s="19">
        <v>2231.1188400000001</v>
      </c>
      <c r="E9445" s="23">
        <v>1.36928261</v>
      </c>
      <c r="F9445" s="23">
        <v>0.87561374300000006</v>
      </c>
      <c r="G9445" s="17">
        <v>0</v>
      </c>
      <c r="H9445" s="17">
        <v>1</v>
      </c>
      <c r="I9445" s="17">
        <v>0.95901972899999999</v>
      </c>
      <c r="J9445" s="17">
        <v>3.9600000000000003E-2</v>
      </c>
      <c r="K9445" s="17">
        <v>1.42E-3</v>
      </c>
    </row>
    <row r="9446" spans="1:11" x14ac:dyDescent="0.45">
      <c r="A9446" s="10" t="s">
        <v>83</v>
      </c>
      <c r="B9446" s="20">
        <v>0.84399999999999997</v>
      </c>
      <c r="C9446" s="19">
        <v>6416</v>
      </c>
      <c r="D9446" s="19">
        <v>2237.9957049999998</v>
      </c>
      <c r="E9446" s="23">
        <v>1.377026155</v>
      </c>
      <c r="F9446" s="23">
        <v>0.87898134999999999</v>
      </c>
      <c r="G9446" s="17">
        <v>0</v>
      </c>
      <c r="H9446" s="17">
        <v>1</v>
      </c>
      <c r="I9446" s="17">
        <v>0.95920624499999996</v>
      </c>
      <c r="J9446" s="17">
        <v>3.9399999999999998E-2</v>
      </c>
      <c r="K9446" s="17">
        <v>1.41E-3</v>
      </c>
    </row>
    <row r="9447" spans="1:11" x14ac:dyDescent="0.45">
      <c r="A9447" s="10" t="s">
        <v>83</v>
      </c>
      <c r="B9447" s="20">
        <v>0.84499999999999997</v>
      </c>
      <c r="C9447" s="19">
        <v>6426</v>
      </c>
      <c r="D9447" s="19">
        <v>2251.8051759999998</v>
      </c>
      <c r="E9447" s="23">
        <v>1.3859014009999999</v>
      </c>
      <c r="F9447" s="23">
        <v>0.88219367900000001</v>
      </c>
      <c r="G9447" s="17">
        <v>0</v>
      </c>
      <c r="H9447" s="17">
        <v>1</v>
      </c>
      <c r="I9447" s="17">
        <v>0.95910767500000005</v>
      </c>
      <c r="J9447" s="17">
        <v>3.95E-2</v>
      </c>
      <c r="K9447" s="17">
        <v>1.41E-3</v>
      </c>
    </row>
    <row r="9448" spans="1:11" x14ac:dyDescent="0.45">
      <c r="A9448" s="10" t="s">
        <v>83</v>
      </c>
      <c r="B9448" s="20">
        <v>0.84599999999999997</v>
      </c>
      <c r="C9448" s="19">
        <v>6433</v>
      </c>
      <c r="D9448" s="19">
        <v>2261.5617219999999</v>
      </c>
      <c r="E9448" s="23">
        <v>1.4003111610000001</v>
      </c>
      <c r="F9448" s="23">
        <v>0.88612323400000004</v>
      </c>
      <c r="G9448" s="17">
        <v>0</v>
      </c>
      <c r="H9448" s="17">
        <v>1</v>
      </c>
      <c r="I9448" s="17">
        <v>0.95909853199999995</v>
      </c>
      <c r="J9448" s="17">
        <v>3.95E-2</v>
      </c>
      <c r="K9448" s="17">
        <v>1.41E-3</v>
      </c>
    </row>
    <row r="9449" spans="1:11" x14ac:dyDescent="0.45">
      <c r="A9449" s="10" t="s">
        <v>83</v>
      </c>
      <c r="B9449" s="20">
        <v>0.84699999999999998</v>
      </c>
      <c r="C9449" s="19">
        <v>6441</v>
      </c>
      <c r="D9449" s="19">
        <v>2272.7907</v>
      </c>
      <c r="E9449" s="23">
        <v>1.406146119</v>
      </c>
      <c r="F9449" s="23">
        <v>0.89001298399999995</v>
      </c>
      <c r="G9449" s="17">
        <v>0</v>
      </c>
      <c r="H9449" s="17">
        <v>1</v>
      </c>
      <c r="I9449" s="17">
        <v>0.959423998</v>
      </c>
      <c r="J9449" s="17">
        <v>3.9199999999999999E-2</v>
      </c>
      <c r="K9449" s="17">
        <v>1.4E-3</v>
      </c>
    </row>
    <row r="9450" spans="1:11" x14ac:dyDescent="0.45">
      <c r="A9450" s="10" t="s">
        <v>83</v>
      </c>
      <c r="B9450" s="20">
        <v>0.84799999999999998</v>
      </c>
      <c r="C9450" s="19">
        <v>6449</v>
      </c>
      <c r="D9450" s="19">
        <v>2284.059714</v>
      </c>
      <c r="E9450" s="23">
        <v>1.4107992359999999</v>
      </c>
      <c r="F9450" s="23">
        <v>0.89383766200000003</v>
      </c>
      <c r="G9450" s="17">
        <v>0</v>
      </c>
      <c r="H9450" s="17">
        <v>1</v>
      </c>
      <c r="I9450" s="17">
        <v>0.959518502</v>
      </c>
      <c r="J9450" s="17">
        <v>3.9100000000000003E-2</v>
      </c>
      <c r="K9450" s="17">
        <v>1.39E-3</v>
      </c>
    </row>
    <row r="9451" spans="1:11" x14ac:dyDescent="0.45">
      <c r="A9451" s="10" t="s">
        <v>83</v>
      </c>
      <c r="B9451" s="20">
        <v>0.84899999999999998</v>
      </c>
      <c r="C9451" s="19">
        <v>6456</v>
      </c>
      <c r="D9451" s="19">
        <v>2293.9707530000001</v>
      </c>
      <c r="E9451" s="23">
        <v>1.421750034</v>
      </c>
      <c r="F9451" s="23">
        <v>0.89745777599999998</v>
      </c>
      <c r="G9451" s="17">
        <v>0</v>
      </c>
      <c r="H9451" s="17">
        <v>1</v>
      </c>
      <c r="I9451" s="17">
        <v>0.95950165799999998</v>
      </c>
      <c r="J9451" s="17">
        <v>3.9100000000000003E-2</v>
      </c>
      <c r="K9451" s="17">
        <v>1.39E-3</v>
      </c>
    </row>
    <row r="9452" spans="1:11" x14ac:dyDescent="0.45">
      <c r="A9452" s="10" t="s">
        <v>83</v>
      </c>
      <c r="B9452" s="20">
        <v>0.85</v>
      </c>
      <c r="C9452" s="19">
        <v>6464</v>
      </c>
      <c r="D9452" s="19">
        <v>2305.4032929999998</v>
      </c>
      <c r="E9452" s="23">
        <v>1.4303958130000001</v>
      </c>
      <c r="F9452" s="23">
        <v>0.90077449099999995</v>
      </c>
      <c r="G9452" s="17">
        <v>0</v>
      </c>
      <c r="H9452" s="17">
        <v>1</v>
      </c>
      <c r="I9452" s="17">
        <v>0.95942558899999997</v>
      </c>
      <c r="J9452" s="17">
        <v>3.9199999999999999E-2</v>
      </c>
      <c r="K9452" s="17">
        <v>1.39E-3</v>
      </c>
    </row>
    <row r="9453" spans="1:11" x14ac:dyDescent="0.45">
      <c r="A9453" s="10" t="s">
        <v>83</v>
      </c>
      <c r="B9453" s="20">
        <v>0.85099999999999998</v>
      </c>
      <c r="C9453" s="19">
        <v>6469</v>
      </c>
      <c r="D9453" s="19">
        <v>2312.563811</v>
      </c>
      <c r="E9453" s="23">
        <v>1.432888817</v>
      </c>
      <c r="F9453" s="23">
        <v>0.90488798999999998</v>
      </c>
      <c r="G9453" s="17">
        <v>0</v>
      </c>
      <c r="H9453" s="17">
        <v>1</v>
      </c>
      <c r="I9453" s="17">
        <v>0.95935214800000002</v>
      </c>
      <c r="J9453" s="17">
        <v>3.9300000000000002E-2</v>
      </c>
      <c r="K9453" s="17">
        <v>1.39E-3</v>
      </c>
    </row>
    <row r="9454" spans="1:11" x14ac:dyDescent="0.45">
      <c r="A9454" s="10" t="s">
        <v>83</v>
      </c>
      <c r="B9454" s="20">
        <v>0.85199999999999998</v>
      </c>
      <c r="C9454" s="19">
        <v>6479</v>
      </c>
      <c r="D9454" s="19">
        <v>2326.9248990000001</v>
      </c>
      <c r="E9454" s="23">
        <v>1.440116435</v>
      </c>
      <c r="F9454" s="23">
        <v>0.90716004100000003</v>
      </c>
      <c r="G9454" s="17">
        <v>0</v>
      </c>
      <c r="H9454" s="17">
        <v>1</v>
      </c>
      <c r="I9454" s="17">
        <v>0.95938441100000005</v>
      </c>
      <c r="J9454" s="17">
        <v>3.9199999999999999E-2</v>
      </c>
      <c r="K9454" s="17">
        <v>1.39E-3</v>
      </c>
    </row>
    <row r="9455" spans="1:11" x14ac:dyDescent="0.45">
      <c r="A9455" s="10" t="s">
        <v>83</v>
      </c>
      <c r="B9455" s="20">
        <v>0.85299999999999998</v>
      </c>
      <c r="C9455" s="19">
        <v>6484</v>
      </c>
      <c r="D9455" s="19">
        <v>2334.1406999999999</v>
      </c>
      <c r="E9455" s="23">
        <v>1.4438800759999999</v>
      </c>
      <c r="F9455" s="23">
        <v>0.91213759400000005</v>
      </c>
      <c r="G9455" s="17">
        <v>0</v>
      </c>
      <c r="H9455" s="17">
        <v>1</v>
      </c>
      <c r="I9455" s="17">
        <v>0.95919897600000004</v>
      </c>
      <c r="J9455" s="17">
        <v>3.9399999999999998E-2</v>
      </c>
      <c r="K9455" s="17">
        <v>1.39E-3</v>
      </c>
    </row>
    <row r="9456" spans="1:11" x14ac:dyDescent="0.45">
      <c r="A9456" s="10" t="s">
        <v>83</v>
      </c>
      <c r="B9456" s="20">
        <v>0.85399999999999998</v>
      </c>
      <c r="C9456" s="19">
        <v>6494</v>
      </c>
      <c r="D9456" s="19">
        <v>2348.6141010000001</v>
      </c>
      <c r="E9456" s="23">
        <v>1.4526303439999999</v>
      </c>
      <c r="F9456" s="23">
        <v>0.91485977200000002</v>
      </c>
      <c r="G9456" s="17">
        <v>0</v>
      </c>
      <c r="H9456" s="17">
        <v>1</v>
      </c>
      <c r="I9456" s="17">
        <v>0.95914124599999995</v>
      </c>
      <c r="J9456" s="17">
        <v>3.95E-2</v>
      </c>
      <c r="K9456" s="17">
        <v>1.3799999999999999E-3</v>
      </c>
    </row>
    <row r="9457" spans="1:11" x14ac:dyDescent="0.45">
      <c r="A9457" s="10" t="s">
        <v>83</v>
      </c>
      <c r="B9457" s="20">
        <v>0.85499999999999998</v>
      </c>
      <c r="C9457" s="19">
        <v>6502</v>
      </c>
      <c r="D9457" s="19">
        <v>2360.265836</v>
      </c>
      <c r="E9457" s="23">
        <v>1.4592967779999999</v>
      </c>
      <c r="F9457" s="23">
        <v>0.91943886699999999</v>
      </c>
      <c r="G9457" s="17">
        <v>0</v>
      </c>
      <c r="H9457" s="17">
        <v>1</v>
      </c>
      <c r="I9457" s="17">
        <v>0.95913683900000002</v>
      </c>
      <c r="J9457" s="17">
        <v>3.95E-2</v>
      </c>
      <c r="K9457" s="17">
        <v>1.3799999999999999E-3</v>
      </c>
    </row>
    <row r="9458" spans="1:11" x14ac:dyDescent="0.45">
      <c r="A9458" s="10" t="s">
        <v>83</v>
      </c>
      <c r="B9458" s="20">
        <v>0.85599999999999998</v>
      </c>
      <c r="C9458" s="19">
        <v>6509</v>
      </c>
      <c r="D9458" s="19">
        <v>2370.5205460000002</v>
      </c>
      <c r="E9458" s="23">
        <v>1.46711842</v>
      </c>
      <c r="F9458" s="23">
        <v>0.92338002399999997</v>
      </c>
      <c r="G9458" s="17">
        <v>0</v>
      </c>
      <c r="H9458" s="17">
        <v>1</v>
      </c>
      <c r="I9458" s="17">
        <v>0.95919992499999995</v>
      </c>
      <c r="J9458" s="17">
        <v>3.9399999999999998E-2</v>
      </c>
      <c r="K9458" s="17">
        <v>1.3799999999999999E-3</v>
      </c>
    </row>
    <row r="9459" spans="1:11" x14ac:dyDescent="0.45">
      <c r="A9459" s="10" t="s">
        <v>83</v>
      </c>
      <c r="B9459" s="20">
        <v>0.85699999999999998</v>
      </c>
      <c r="C9459" s="19">
        <v>6517</v>
      </c>
      <c r="D9459" s="19">
        <v>2382.3003159999998</v>
      </c>
      <c r="E9459" s="23">
        <v>1.4750196849999999</v>
      </c>
      <c r="F9459" s="23">
        <v>0.927019437</v>
      </c>
      <c r="G9459" s="17">
        <v>0</v>
      </c>
      <c r="H9459" s="17">
        <v>1</v>
      </c>
      <c r="I9459" s="17">
        <v>0.95926860800000002</v>
      </c>
      <c r="J9459" s="17">
        <v>3.9399999999999998E-2</v>
      </c>
      <c r="K9459" s="17">
        <v>1.3699999999999999E-3</v>
      </c>
    </row>
    <row r="9460" spans="1:11" x14ac:dyDescent="0.45">
      <c r="A9460" s="10" t="s">
        <v>83</v>
      </c>
      <c r="B9460" s="20">
        <v>0.85799999999999998</v>
      </c>
      <c r="C9460" s="19">
        <v>6524</v>
      </c>
      <c r="D9460" s="19">
        <v>2392.681102</v>
      </c>
      <c r="E9460" s="23">
        <v>1.487184531</v>
      </c>
      <c r="F9460" s="23">
        <v>0.93035091800000003</v>
      </c>
      <c r="G9460" s="17">
        <v>0</v>
      </c>
      <c r="H9460" s="17">
        <v>1</v>
      </c>
      <c r="I9460" s="17">
        <v>0.95925423499999996</v>
      </c>
      <c r="J9460" s="17">
        <v>3.9399999999999998E-2</v>
      </c>
      <c r="K9460" s="17">
        <v>1.3699999999999999E-3</v>
      </c>
    </row>
    <row r="9461" spans="1:11" x14ac:dyDescent="0.45">
      <c r="A9461" s="10" t="s">
        <v>83</v>
      </c>
      <c r="B9461" s="20">
        <v>0.85899999999999999</v>
      </c>
      <c r="C9461" s="19">
        <v>6532</v>
      </c>
      <c r="D9461" s="19">
        <v>2404.6072829999998</v>
      </c>
      <c r="E9461" s="23">
        <v>1.4922796620000001</v>
      </c>
      <c r="F9461" s="23">
        <v>0.93448715000000004</v>
      </c>
      <c r="G9461" s="17">
        <v>0</v>
      </c>
      <c r="H9461" s="17">
        <v>1</v>
      </c>
      <c r="I9461" s="17">
        <v>0.95934154000000005</v>
      </c>
      <c r="J9461" s="17">
        <v>3.9300000000000002E-2</v>
      </c>
      <c r="K9461" s="17">
        <v>1.3699999999999999E-3</v>
      </c>
    </row>
    <row r="9462" spans="1:11" x14ac:dyDescent="0.45">
      <c r="A9462" s="10" t="s">
        <v>83</v>
      </c>
      <c r="B9462" s="20">
        <v>0.86</v>
      </c>
      <c r="C9462" s="19">
        <v>6540</v>
      </c>
      <c r="D9462" s="19">
        <v>2416.5839500000002</v>
      </c>
      <c r="E9462" s="23">
        <v>1.505163499</v>
      </c>
      <c r="F9462" s="23">
        <v>0.93854748099999996</v>
      </c>
      <c r="G9462" s="17">
        <v>0</v>
      </c>
      <c r="H9462" s="17">
        <v>1</v>
      </c>
      <c r="I9462" s="17">
        <v>0.95938147799999995</v>
      </c>
      <c r="J9462" s="17">
        <v>3.9199999999999999E-2</v>
      </c>
      <c r="K9462" s="17">
        <v>1.3699999999999999E-3</v>
      </c>
    </row>
    <row r="9463" spans="1:11" x14ac:dyDescent="0.45">
      <c r="A9463" s="10" t="s">
        <v>83</v>
      </c>
      <c r="B9463" s="20">
        <v>0.86099999999999999</v>
      </c>
      <c r="C9463" s="19">
        <v>6547</v>
      </c>
      <c r="D9463" s="19">
        <v>2427.1556289999999</v>
      </c>
      <c r="E9463" s="23">
        <v>1.514123949</v>
      </c>
      <c r="F9463" s="23">
        <v>0.94217146699999998</v>
      </c>
      <c r="G9463" s="17">
        <v>0</v>
      </c>
      <c r="H9463" s="17">
        <v>1</v>
      </c>
      <c r="I9463" s="17">
        <v>0.95946917899999995</v>
      </c>
      <c r="J9463" s="17">
        <v>3.9199999999999999E-2</v>
      </c>
      <c r="K9463" s="17">
        <v>1.3600000000000001E-3</v>
      </c>
    </row>
    <row r="9464" spans="1:11" x14ac:dyDescent="0.45">
      <c r="A9464" s="10" t="s">
        <v>83</v>
      </c>
      <c r="B9464" s="20">
        <v>0.86199999999999999</v>
      </c>
      <c r="C9464" s="19">
        <v>6555</v>
      </c>
      <c r="D9464" s="19">
        <v>2439.2937910000001</v>
      </c>
      <c r="E9464" s="23">
        <v>1.5235264500000001</v>
      </c>
      <c r="F9464" s="23">
        <v>0.945723431</v>
      </c>
      <c r="G9464" s="17">
        <v>0</v>
      </c>
      <c r="H9464" s="17">
        <v>1</v>
      </c>
      <c r="I9464" s="17">
        <v>0.95949658000000004</v>
      </c>
      <c r="J9464" s="17">
        <v>3.9100000000000003E-2</v>
      </c>
      <c r="K9464" s="17">
        <v>1.3600000000000001E-3</v>
      </c>
    </row>
    <row r="9465" spans="1:11" x14ac:dyDescent="0.45">
      <c r="A9465" s="10" t="s">
        <v>83</v>
      </c>
      <c r="B9465" s="20">
        <v>0.86299999999999999</v>
      </c>
      <c r="C9465" s="19">
        <v>6562</v>
      </c>
      <c r="D9465" s="19">
        <v>2449.9835779999999</v>
      </c>
      <c r="E9465" s="23">
        <v>1.5330769449999999</v>
      </c>
      <c r="F9465" s="23">
        <v>0.95009504</v>
      </c>
      <c r="G9465" s="17">
        <v>0</v>
      </c>
      <c r="H9465" s="17">
        <v>1</v>
      </c>
      <c r="I9465" s="17">
        <v>0.95952643500000001</v>
      </c>
      <c r="J9465" s="17">
        <v>3.9100000000000003E-2</v>
      </c>
      <c r="K9465" s="17">
        <v>1.3600000000000001E-3</v>
      </c>
    </row>
    <row r="9466" spans="1:11" x14ac:dyDescent="0.45">
      <c r="A9466" s="10" t="s">
        <v>83</v>
      </c>
      <c r="B9466" s="20">
        <v>0.86399999999999999</v>
      </c>
      <c r="C9466" s="19">
        <v>6569</v>
      </c>
      <c r="D9466" s="19">
        <v>2460.7674689999999</v>
      </c>
      <c r="E9466" s="23">
        <v>1.543464164</v>
      </c>
      <c r="F9466" s="23">
        <v>0.95414823500000001</v>
      </c>
      <c r="G9466" s="17">
        <v>0</v>
      </c>
      <c r="H9466" s="17">
        <v>1</v>
      </c>
      <c r="I9466" s="17">
        <v>0.95951244499999999</v>
      </c>
      <c r="J9466" s="17">
        <v>3.9100000000000003E-2</v>
      </c>
      <c r="K9466" s="17">
        <v>1.3600000000000001E-3</v>
      </c>
    </row>
    <row r="9467" spans="1:11" x14ac:dyDescent="0.45">
      <c r="A9467" s="10" t="s">
        <v>83</v>
      </c>
      <c r="B9467" s="20">
        <v>0.86499999999999999</v>
      </c>
      <c r="C9467" s="19">
        <v>6577</v>
      </c>
      <c r="D9467" s="19">
        <v>2473.1476849999999</v>
      </c>
      <c r="E9467" s="23">
        <v>1.5499401070000001</v>
      </c>
      <c r="F9467" s="23">
        <v>0.95778449799999998</v>
      </c>
      <c r="G9467" s="17">
        <v>0</v>
      </c>
      <c r="H9467" s="17">
        <v>1</v>
      </c>
      <c r="I9467" s="17">
        <v>0.95946452100000001</v>
      </c>
      <c r="J9467" s="17">
        <v>3.9199999999999999E-2</v>
      </c>
      <c r="K9467" s="17">
        <v>1.3600000000000001E-3</v>
      </c>
    </row>
    <row r="9468" spans="1:11" x14ac:dyDescent="0.45">
      <c r="A9468" s="10" t="s">
        <v>83</v>
      </c>
      <c r="B9468" s="20">
        <v>0.86599999999999999</v>
      </c>
      <c r="C9468" s="19">
        <v>6585</v>
      </c>
      <c r="D9468" s="19">
        <v>2485.5744319999999</v>
      </c>
      <c r="E9468" s="23">
        <v>1.5581067799999999</v>
      </c>
      <c r="F9468" s="23">
        <v>0.96156253300000005</v>
      </c>
      <c r="G9468" s="17">
        <v>0</v>
      </c>
      <c r="H9468" s="17">
        <v>1</v>
      </c>
      <c r="I9468" s="17">
        <v>0.95931714099999998</v>
      </c>
      <c r="J9468" s="17">
        <v>3.9300000000000002E-2</v>
      </c>
      <c r="K9468" s="17">
        <v>1.3500000000000001E-3</v>
      </c>
    </row>
    <row r="9469" spans="1:11" x14ac:dyDescent="0.45">
      <c r="A9469" s="10" t="s">
        <v>83</v>
      </c>
      <c r="B9469" s="20">
        <v>0.86699999999999999</v>
      </c>
      <c r="C9469" s="19">
        <v>6593</v>
      </c>
      <c r="D9469" s="19">
        <v>2498.0694899999999</v>
      </c>
      <c r="E9469" s="23">
        <v>1.565455287</v>
      </c>
      <c r="F9469" s="23">
        <v>0.96627422600000001</v>
      </c>
      <c r="G9469" s="17">
        <v>0</v>
      </c>
      <c r="H9469" s="17">
        <v>1</v>
      </c>
      <c r="I9469" s="17">
        <v>0.95902605500000004</v>
      </c>
      <c r="J9469" s="17">
        <v>3.9600000000000003E-2</v>
      </c>
      <c r="K9469" s="17">
        <v>1.3500000000000001E-3</v>
      </c>
    </row>
    <row r="9470" spans="1:11" x14ac:dyDescent="0.45">
      <c r="A9470" s="10" t="s">
        <v>83</v>
      </c>
      <c r="B9470" s="20">
        <v>0.86799999999999999</v>
      </c>
      <c r="C9470" s="19">
        <v>6600</v>
      </c>
      <c r="D9470" s="19">
        <v>2509.059158</v>
      </c>
      <c r="E9470" s="23">
        <v>1.570808765</v>
      </c>
      <c r="F9470" s="23">
        <v>0.97032092400000003</v>
      </c>
      <c r="G9470" s="17">
        <v>0</v>
      </c>
      <c r="H9470" s="17">
        <v>1</v>
      </c>
      <c r="I9470" s="17">
        <v>0.95910917299999998</v>
      </c>
      <c r="J9470" s="17">
        <v>3.95E-2</v>
      </c>
      <c r="K9470" s="17">
        <v>1.3500000000000001E-3</v>
      </c>
    </row>
    <row r="9471" spans="1:11" x14ac:dyDescent="0.45">
      <c r="A9471" s="10" t="s">
        <v>83</v>
      </c>
      <c r="B9471" s="20">
        <v>0.86899999999999999</v>
      </c>
      <c r="C9471" s="19">
        <v>6608</v>
      </c>
      <c r="D9471" s="19">
        <v>2521.6648909999999</v>
      </c>
      <c r="E9471" s="23">
        <v>1.5787096270000001</v>
      </c>
      <c r="F9471" s="23">
        <v>0.974263078</v>
      </c>
      <c r="G9471" s="17">
        <v>0</v>
      </c>
      <c r="H9471" s="17">
        <v>1</v>
      </c>
      <c r="I9471" s="17">
        <v>0.95920159000000005</v>
      </c>
      <c r="J9471" s="17">
        <v>3.95E-2</v>
      </c>
      <c r="K9471" s="17">
        <v>1.3500000000000001E-3</v>
      </c>
    </row>
    <row r="9472" spans="1:11" x14ac:dyDescent="0.45">
      <c r="A9472" s="10" t="s">
        <v>83</v>
      </c>
      <c r="B9472" s="20">
        <v>0.87</v>
      </c>
      <c r="C9472" s="19">
        <v>6616</v>
      </c>
      <c r="D9472" s="19">
        <v>2534.3189109999998</v>
      </c>
      <c r="E9472" s="23">
        <v>1.5870517719999999</v>
      </c>
      <c r="F9472" s="23">
        <v>0.97858004600000004</v>
      </c>
      <c r="G9472" s="17">
        <v>0</v>
      </c>
      <c r="H9472" s="17">
        <v>1</v>
      </c>
      <c r="I9472" s="17">
        <v>0.95921103399999996</v>
      </c>
      <c r="J9472" s="17">
        <v>3.9399999999999998E-2</v>
      </c>
      <c r="K9472" s="17">
        <v>1.34E-3</v>
      </c>
    </row>
    <row r="9473" spans="1:11" x14ac:dyDescent="0.45">
      <c r="A9473" s="10" t="s">
        <v>83</v>
      </c>
      <c r="B9473" s="20">
        <v>0.871</v>
      </c>
      <c r="C9473" s="19">
        <v>6623</v>
      </c>
      <c r="D9473" s="19">
        <v>2545.4551070000002</v>
      </c>
      <c r="E9473" s="23">
        <v>1.5954381470000001</v>
      </c>
      <c r="F9473" s="23">
        <v>0.98243642200000003</v>
      </c>
      <c r="G9473" s="17">
        <v>0</v>
      </c>
      <c r="H9473" s="17">
        <v>1</v>
      </c>
      <c r="I9473" s="17">
        <v>0.95928879300000003</v>
      </c>
      <c r="J9473" s="17">
        <v>3.9399999999999998E-2</v>
      </c>
      <c r="K9473" s="17">
        <v>1.34E-3</v>
      </c>
    </row>
    <row r="9474" spans="1:11" x14ac:dyDescent="0.45">
      <c r="A9474" s="10" t="s">
        <v>83</v>
      </c>
      <c r="B9474" s="20">
        <v>0.872</v>
      </c>
      <c r="C9474" s="19">
        <v>6630</v>
      </c>
      <c r="D9474" s="19">
        <v>2556.689519</v>
      </c>
      <c r="E9474" s="23">
        <v>1.6114317600000001</v>
      </c>
      <c r="F9474" s="23">
        <v>0.98642980700000005</v>
      </c>
      <c r="G9474" s="17">
        <v>0</v>
      </c>
      <c r="H9474" s="17">
        <v>1</v>
      </c>
      <c r="I9474" s="17">
        <v>0.959386827</v>
      </c>
      <c r="J9474" s="17">
        <v>3.9300000000000002E-2</v>
      </c>
      <c r="K9474" s="17">
        <v>1.34E-3</v>
      </c>
    </row>
    <row r="9475" spans="1:11" x14ac:dyDescent="0.45">
      <c r="A9475" s="10" t="s">
        <v>83</v>
      </c>
      <c r="B9475" s="20">
        <v>0.873</v>
      </c>
      <c r="C9475" s="19">
        <v>6638</v>
      </c>
      <c r="D9475" s="19">
        <v>2569.6232239999999</v>
      </c>
      <c r="E9475" s="23">
        <v>1.6219276760000001</v>
      </c>
      <c r="F9475" s="23">
        <v>0.990462972</v>
      </c>
      <c r="G9475" s="17">
        <v>0</v>
      </c>
      <c r="H9475" s="17">
        <v>1</v>
      </c>
      <c r="I9475" s="17">
        <v>0.95945116500000005</v>
      </c>
      <c r="J9475" s="17">
        <v>3.9199999999999999E-2</v>
      </c>
      <c r="K9475" s="17">
        <v>1.34E-3</v>
      </c>
    </row>
    <row r="9476" spans="1:11" x14ac:dyDescent="0.45">
      <c r="A9476" s="10" t="s">
        <v>83</v>
      </c>
      <c r="B9476" s="20">
        <v>0.874</v>
      </c>
      <c r="C9476" s="19">
        <v>6646</v>
      </c>
      <c r="D9476" s="19">
        <v>2582.6306850000001</v>
      </c>
      <c r="E9476" s="23">
        <v>1.631097265</v>
      </c>
      <c r="F9476" s="23">
        <v>0.99394983999999997</v>
      </c>
      <c r="G9476" s="17">
        <v>0</v>
      </c>
      <c r="H9476" s="17">
        <v>1</v>
      </c>
      <c r="I9476" s="17">
        <v>0.95950415899999997</v>
      </c>
      <c r="J9476" s="17">
        <v>3.9199999999999999E-2</v>
      </c>
      <c r="K9476" s="17">
        <v>1.33E-3</v>
      </c>
    </row>
    <row r="9477" spans="1:11" x14ac:dyDescent="0.45">
      <c r="A9477" s="10" t="s">
        <v>83</v>
      </c>
      <c r="B9477" s="20">
        <v>0.875</v>
      </c>
      <c r="C9477" s="19">
        <v>6654</v>
      </c>
      <c r="D9477" s="19">
        <v>2595.728235</v>
      </c>
      <c r="E9477" s="23">
        <v>1.6438911009999999</v>
      </c>
      <c r="F9477" s="23">
        <v>0.99842320600000001</v>
      </c>
      <c r="G9477" s="17">
        <v>0</v>
      </c>
      <c r="H9477" s="17">
        <v>1</v>
      </c>
      <c r="I9477" s="17">
        <v>0.95930095299999996</v>
      </c>
      <c r="J9477" s="17">
        <v>3.9399999999999998E-2</v>
      </c>
      <c r="K9477" s="17">
        <v>1.33E-3</v>
      </c>
    </row>
    <row r="9478" spans="1:11" x14ac:dyDescent="0.45">
      <c r="A9478" s="10" t="s">
        <v>83</v>
      </c>
      <c r="B9478" s="20">
        <v>0.876</v>
      </c>
      <c r="C9478" s="19">
        <v>6661</v>
      </c>
      <c r="D9478" s="19">
        <v>2607.2725569999998</v>
      </c>
      <c r="E9478" s="23">
        <v>1.652978294</v>
      </c>
      <c r="F9478" s="23">
        <v>1.0034175009999999</v>
      </c>
      <c r="G9478" s="17">
        <v>0</v>
      </c>
      <c r="H9478" s="17">
        <v>1</v>
      </c>
      <c r="I9478" s="17">
        <v>0.95938383299999996</v>
      </c>
      <c r="J9478" s="17">
        <v>3.9300000000000002E-2</v>
      </c>
      <c r="K9478" s="17">
        <v>1.33E-3</v>
      </c>
    </row>
    <row r="9479" spans="1:11" x14ac:dyDescent="0.45">
      <c r="A9479" s="10" t="s">
        <v>83</v>
      </c>
      <c r="B9479" s="20">
        <v>0.877</v>
      </c>
      <c r="C9479" s="19">
        <v>6669</v>
      </c>
      <c r="D9479" s="19">
        <v>2620.527075</v>
      </c>
      <c r="E9479" s="23">
        <v>1.659378351</v>
      </c>
      <c r="F9479" s="23">
        <v>1.0075810140000001</v>
      </c>
      <c r="G9479" s="17">
        <v>0</v>
      </c>
      <c r="H9479" s="17">
        <v>1</v>
      </c>
      <c r="I9479" s="17">
        <v>0.95942147899999997</v>
      </c>
      <c r="J9479" s="17">
        <v>3.9300000000000002E-2</v>
      </c>
      <c r="K9479" s="17">
        <v>1.33E-3</v>
      </c>
    </row>
    <row r="9480" spans="1:11" x14ac:dyDescent="0.45">
      <c r="A9480" s="10" t="s">
        <v>83</v>
      </c>
      <c r="B9480" s="20">
        <v>0.878</v>
      </c>
      <c r="C9480" s="19">
        <v>6676</v>
      </c>
      <c r="D9480" s="19">
        <v>2632.177702</v>
      </c>
      <c r="E9480" s="23">
        <v>1.669580233</v>
      </c>
      <c r="F9480" s="23">
        <v>1.0106818319999999</v>
      </c>
      <c r="G9480" s="17">
        <v>0</v>
      </c>
      <c r="H9480" s="17">
        <v>1</v>
      </c>
      <c r="I9480" s="17">
        <v>0.95945975299999997</v>
      </c>
      <c r="J9480" s="17">
        <v>3.9199999999999999E-2</v>
      </c>
      <c r="K9480" s="17">
        <v>1.33E-3</v>
      </c>
    </row>
    <row r="9481" spans="1:11" x14ac:dyDescent="0.45">
      <c r="A9481" s="10" t="s">
        <v>83</v>
      </c>
      <c r="B9481" s="20">
        <v>0.879</v>
      </c>
      <c r="C9481" s="19">
        <v>6684</v>
      </c>
      <c r="D9481" s="19">
        <v>2645.5878160000002</v>
      </c>
      <c r="E9481" s="23">
        <v>1.6814071989999999</v>
      </c>
      <c r="F9481" s="23">
        <v>1.016601976</v>
      </c>
      <c r="G9481" s="17">
        <v>0</v>
      </c>
      <c r="H9481" s="17">
        <v>1</v>
      </c>
      <c r="I9481" s="17">
        <v>0.95955142400000004</v>
      </c>
      <c r="J9481" s="17">
        <v>3.9100000000000003E-2</v>
      </c>
      <c r="K9481" s="17">
        <v>1.32E-3</v>
      </c>
    </row>
    <row r="9482" spans="1:11" x14ac:dyDescent="0.45">
      <c r="A9482" s="10" t="s">
        <v>83</v>
      </c>
      <c r="B9482" s="20">
        <v>0.88</v>
      </c>
      <c r="C9482" s="19">
        <v>6692</v>
      </c>
      <c r="D9482" s="19">
        <v>2659.0703159999998</v>
      </c>
      <c r="E9482" s="23">
        <v>1.691523171</v>
      </c>
      <c r="F9482" s="23">
        <v>1.020990936</v>
      </c>
      <c r="G9482" s="17">
        <v>0</v>
      </c>
      <c r="H9482" s="17">
        <v>1</v>
      </c>
      <c r="I9482" s="17">
        <v>0.95944376300000001</v>
      </c>
      <c r="J9482" s="17">
        <v>3.9199999999999999E-2</v>
      </c>
      <c r="K9482" s="17">
        <v>1.32E-3</v>
      </c>
    </row>
    <row r="9483" spans="1:11" x14ac:dyDescent="0.45">
      <c r="A9483" s="10" t="s">
        <v>83</v>
      </c>
      <c r="B9483" s="20">
        <v>0.88100000000000001</v>
      </c>
      <c r="C9483" s="19">
        <v>6699</v>
      </c>
      <c r="D9483" s="19">
        <v>2670.9514039999999</v>
      </c>
      <c r="E9483" s="23">
        <v>1.7047114889999999</v>
      </c>
      <c r="F9483" s="23">
        <v>1.0256527710000001</v>
      </c>
      <c r="G9483" s="17">
        <v>0</v>
      </c>
      <c r="H9483" s="17">
        <v>1</v>
      </c>
      <c r="I9483" s="17">
        <v>0.95927487199999995</v>
      </c>
      <c r="J9483" s="17">
        <v>3.9399999999999998E-2</v>
      </c>
      <c r="K9483" s="17">
        <v>1.32E-3</v>
      </c>
    </row>
    <row r="9484" spans="1:11" x14ac:dyDescent="0.45">
      <c r="A9484" s="10" t="s">
        <v>83</v>
      </c>
      <c r="B9484" s="20">
        <v>0.88200000000000001</v>
      </c>
      <c r="C9484" s="19">
        <v>6707</v>
      </c>
      <c r="D9484" s="19">
        <v>2684.6917680000001</v>
      </c>
      <c r="E9484" s="23">
        <v>1.722199872</v>
      </c>
      <c r="F9484" s="23">
        <v>1.0299597330000001</v>
      </c>
      <c r="G9484" s="17">
        <v>0</v>
      </c>
      <c r="H9484" s="17">
        <v>1</v>
      </c>
      <c r="I9484" s="17">
        <v>0.95931703099999999</v>
      </c>
      <c r="J9484" s="17">
        <v>3.9399999999999998E-2</v>
      </c>
      <c r="K9484" s="17">
        <v>1.32E-3</v>
      </c>
    </row>
    <row r="9485" spans="1:11" x14ac:dyDescent="0.45">
      <c r="A9485" s="10" t="s">
        <v>83</v>
      </c>
      <c r="B9485" s="20">
        <v>0.88300000000000001</v>
      </c>
      <c r="C9485" s="19">
        <v>6713</v>
      </c>
      <c r="D9485" s="19">
        <v>2695.0847549999999</v>
      </c>
      <c r="E9485" s="23">
        <v>1.737978214</v>
      </c>
      <c r="F9485" s="23">
        <v>1.033986318</v>
      </c>
      <c r="G9485" s="17">
        <v>0</v>
      </c>
      <c r="H9485" s="17">
        <v>1</v>
      </c>
      <c r="I9485" s="17">
        <v>0.95945724399999999</v>
      </c>
      <c r="J9485" s="17">
        <v>3.9199999999999999E-2</v>
      </c>
      <c r="K9485" s="17">
        <v>1.31E-3</v>
      </c>
    </row>
    <row r="9486" spans="1:11" x14ac:dyDescent="0.45">
      <c r="A9486" s="10" t="s">
        <v>83</v>
      </c>
      <c r="B9486" s="20">
        <v>0.88400000000000001</v>
      </c>
      <c r="C9486" s="19">
        <v>6722</v>
      </c>
      <c r="D9486" s="19">
        <v>2710.7812100000001</v>
      </c>
      <c r="E9486" s="23">
        <v>1.754461531</v>
      </c>
      <c r="F9486" s="23">
        <v>1.0385063459999999</v>
      </c>
      <c r="G9486" s="17">
        <v>0</v>
      </c>
      <c r="H9486" s="17">
        <v>1</v>
      </c>
      <c r="I9486" s="17">
        <v>0.95937002800000004</v>
      </c>
      <c r="J9486" s="17">
        <v>3.9300000000000002E-2</v>
      </c>
      <c r="K9486" s="17">
        <v>1.31E-3</v>
      </c>
    </row>
    <row r="9487" spans="1:11" x14ac:dyDescent="0.45">
      <c r="A9487" s="10" t="s">
        <v>83</v>
      </c>
      <c r="B9487" s="20">
        <v>0.88500000000000001</v>
      </c>
      <c r="C9487" s="19">
        <v>6729</v>
      </c>
      <c r="D9487" s="19">
        <v>2723.1425079999999</v>
      </c>
      <c r="E9487" s="23">
        <v>1.7754331210000001</v>
      </c>
      <c r="F9487" s="23">
        <v>1.0438114759999999</v>
      </c>
      <c r="G9487" s="17">
        <v>0</v>
      </c>
      <c r="H9487" s="17">
        <v>1</v>
      </c>
      <c r="I9487" s="17">
        <v>0.95944533700000001</v>
      </c>
      <c r="J9487" s="17">
        <v>3.9199999999999999E-2</v>
      </c>
      <c r="K9487" s="17">
        <v>1.31E-3</v>
      </c>
    </row>
    <row r="9488" spans="1:11" x14ac:dyDescent="0.45">
      <c r="A9488" s="10" t="s">
        <v>83</v>
      </c>
      <c r="B9488" s="20">
        <v>0.88600000000000001</v>
      </c>
      <c r="C9488" s="19">
        <v>6737</v>
      </c>
      <c r="D9488" s="19">
        <v>2737.3701390000001</v>
      </c>
      <c r="E9488" s="23">
        <v>1.7826576249999999</v>
      </c>
      <c r="F9488" s="23">
        <v>1.0483546770000001</v>
      </c>
      <c r="G9488" s="17">
        <v>0</v>
      </c>
      <c r="H9488" s="17">
        <v>1</v>
      </c>
      <c r="I9488" s="17">
        <v>0.95949703399999997</v>
      </c>
      <c r="J9488" s="17">
        <v>3.9199999999999999E-2</v>
      </c>
      <c r="K9488" s="17">
        <v>1.2999999999999999E-3</v>
      </c>
    </row>
    <row r="9489" spans="1:11" x14ac:dyDescent="0.45">
      <c r="A9489" s="10" t="s">
        <v>83</v>
      </c>
      <c r="B9489" s="20">
        <v>0.88700000000000001</v>
      </c>
      <c r="C9489" s="19">
        <v>6743</v>
      </c>
      <c r="D9489" s="19">
        <v>2748.0822640000001</v>
      </c>
      <c r="E9489" s="23">
        <v>1.787000138</v>
      </c>
      <c r="F9489" s="23">
        <v>1.0531093140000001</v>
      </c>
      <c r="G9489" s="17">
        <v>0</v>
      </c>
      <c r="H9489" s="17">
        <v>1</v>
      </c>
      <c r="I9489" s="17">
        <v>0.95950331300000002</v>
      </c>
      <c r="J9489" s="17">
        <v>3.9199999999999999E-2</v>
      </c>
      <c r="K9489" s="17">
        <v>1.2999999999999999E-3</v>
      </c>
    </row>
    <row r="9490" spans="1:11" x14ac:dyDescent="0.45">
      <c r="A9490" s="10" t="s">
        <v>83</v>
      </c>
      <c r="B9490" s="20">
        <v>0.88800000000000001</v>
      </c>
      <c r="C9490" s="19">
        <v>6752</v>
      </c>
      <c r="D9490" s="19">
        <v>2764.200707</v>
      </c>
      <c r="E9490" s="23">
        <v>1.795147075</v>
      </c>
      <c r="F9490" s="23">
        <v>1.0572752670000001</v>
      </c>
      <c r="G9490" s="17">
        <v>0</v>
      </c>
      <c r="H9490" s="17">
        <v>1</v>
      </c>
      <c r="I9490" s="17">
        <v>0.959597806</v>
      </c>
      <c r="J9490" s="17">
        <v>3.9100000000000003E-2</v>
      </c>
      <c r="K9490" s="17">
        <v>1.2999999999999999E-3</v>
      </c>
    </row>
    <row r="9491" spans="1:11" x14ac:dyDescent="0.45">
      <c r="A9491" s="10" t="s">
        <v>83</v>
      </c>
      <c r="B9491" s="20">
        <v>0.88900000000000001</v>
      </c>
      <c r="C9491" s="19">
        <v>6760</v>
      </c>
      <c r="D9491" s="19">
        <v>2778.5824619999999</v>
      </c>
      <c r="E9491" s="23">
        <v>1.799076404</v>
      </c>
      <c r="F9491" s="23">
        <v>1.062749156</v>
      </c>
      <c r="G9491" s="17">
        <v>0</v>
      </c>
      <c r="H9491" s="17">
        <v>1</v>
      </c>
      <c r="I9491" s="17">
        <v>0.95968956999999999</v>
      </c>
      <c r="J9491" s="17">
        <v>3.9E-2</v>
      </c>
      <c r="K9491" s="17">
        <v>1.2999999999999999E-3</v>
      </c>
    </row>
    <row r="9492" spans="1:11" x14ac:dyDescent="0.45">
      <c r="A9492" s="10" t="s">
        <v>83</v>
      </c>
      <c r="B9492" s="20">
        <v>0.89</v>
      </c>
      <c r="C9492" s="19">
        <v>6768</v>
      </c>
      <c r="D9492" s="19">
        <v>2793.0328199999999</v>
      </c>
      <c r="E9492" s="23">
        <v>1.8105401430000001</v>
      </c>
      <c r="F9492" s="23">
        <v>1.067800724</v>
      </c>
      <c r="G9492" s="17">
        <v>0</v>
      </c>
      <c r="H9492" s="17">
        <v>1</v>
      </c>
      <c r="I9492" s="17">
        <v>0.959740017</v>
      </c>
      <c r="J9492" s="17">
        <v>3.9E-2</v>
      </c>
      <c r="K9492" s="17">
        <v>1.2899999999999999E-3</v>
      </c>
    </row>
    <row r="9493" spans="1:11" x14ac:dyDescent="0.45">
      <c r="A9493" s="10" t="s">
        <v>83</v>
      </c>
      <c r="B9493" s="20">
        <v>0.89100000000000001</v>
      </c>
      <c r="C9493" s="19">
        <v>6772</v>
      </c>
      <c r="D9493" s="19">
        <v>2800.290019</v>
      </c>
      <c r="E9493" s="23">
        <v>1.8190598170000001</v>
      </c>
      <c r="F9493" s="23">
        <v>1.07260892</v>
      </c>
      <c r="G9493" s="17">
        <v>0</v>
      </c>
      <c r="H9493" s="17">
        <v>1</v>
      </c>
      <c r="I9493" s="17">
        <v>0.95977282500000005</v>
      </c>
      <c r="J9493" s="17">
        <v>3.8899999999999997E-2</v>
      </c>
      <c r="K9493" s="17">
        <v>1.2899999999999999E-3</v>
      </c>
    </row>
    <row r="9494" spans="1:11" x14ac:dyDescent="0.45">
      <c r="A9494" s="10" t="s">
        <v>83</v>
      </c>
      <c r="B9494" s="20">
        <v>0.89200000000000002</v>
      </c>
      <c r="C9494" s="19">
        <v>6783</v>
      </c>
      <c r="D9494" s="19">
        <v>2820.4018129999999</v>
      </c>
      <c r="E9494" s="23">
        <v>1.84222592</v>
      </c>
      <c r="F9494" s="23">
        <v>1.0759587749999999</v>
      </c>
      <c r="G9494" s="17">
        <v>0</v>
      </c>
      <c r="H9494" s="17">
        <v>1</v>
      </c>
      <c r="I9494" s="17">
        <v>0.95975236200000003</v>
      </c>
      <c r="J9494" s="17">
        <v>3.9E-2</v>
      </c>
      <c r="K9494" s="17">
        <v>1.2899999999999999E-3</v>
      </c>
    </row>
    <row r="9495" spans="1:11" x14ac:dyDescent="0.45">
      <c r="A9495" s="10" t="s">
        <v>83</v>
      </c>
      <c r="B9495" s="20">
        <v>0.89300000000000002</v>
      </c>
      <c r="C9495" s="19">
        <v>6790</v>
      </c>
      <c r="D9495" s="19">
        <v>2833.3535849999998</v>
      </c>
      <c r="E9495" s="23">
        <v>1.8546966949999999</v>
      </c>
      <c r="F9495" s="23">
        <v>1.0821614660000001</v>
      </c>
      <c r="G9495" s="17">
        <v>0</v>
      </c>
      <c r="H9495" s="17">
        <v>1</v>
      </c>
      <c r="I9495" s="17">
        <v>0.95959914199999996</v>
      </c>
      <c r="J9495" s="17">
        <v>3.9100000000000003E-2</v>
      </c>
      <c r="K9495" s="17">
        <v>1.2899999999999999E-3</v>
      </c>
    </row>
    <row r="9496" spans="1:11" x14ac:dyDescent="0.45">
      <c r="A9496" s="10" t="s">
        <v>83</v>
      </c>
      <c r="B9496" s="20">
        <v>0.89400000000000002</v>
      </c>
      <c r="C9496" s="19">
        <v>6797</v>
      </c>
      <c r="D9496" s="19">
        <v>2846.3765119999998</v>
      </c>
      <c r="E9496" s="23">
        <v>1.866394313</v>
      </c>
      <c r="F9496" s="23">
        <v>1.086925988</v>
      </c>
      <c r="G9496" s="17">
        <v>0</v>
      </c>
      <c r="H9496" s="17">
        <v>1</v>
      </c>
      <c r="I9496" s="17">
        <v>0.95952840100000003</v>
      </c>
      <c r="J9496" s="17">
        <v>3.9199999999999999E-2</v>
      </c>
      <c r="K9496" s="17">
        <v>1.2899999999999999E-3</v>
      </c>
    </row>
    <row r="9497" spans="1:11" x14ac:dyDescent="0.45">
      <c r="A9497" s="10" t="s">
        <v>83</v>
      </c>
      <c r="B9497" s="20">
        <v>0.89500000000000002</v>
      </c>
      <c r="C9497" s="19">
        <v>6806</v>
      </c>
      <c r="D9497" s="19">
        <v>2863.2492069999998</v>
      </c>
      <c r="E9497" s="23">
        <v>1.8805993759999999</v>
      </c>
      <c r="F9497" s="23">
        <v>1.0914538549999999</v>
      </c>
      <c r="G9497" s="17">
        <v>0</v>
      </c>
      <c r="H9497" s="17">
        <v>1</v>
      </c>
      <c r="I9497" s="17">
        <v>0.95943394400000004</v>
      </c>
      <c r="J9497" s="17">
        <v>3.9300000000000002E-2</v>
      </c>
      <c r="K9497" s="17">
        <v>1.2899999999999999E-3</v>
      </c>
    </row>
    <row r="9498" spans="1:11" x14ac:dyDescent="0.45">
      <c r="A9498" s="10" t="s">
        <v>83</v>
      </c>
      <c r="B9498" s="20">
        <v>0.89600000000000002</v>
      </c>
      <c r="C9498" s="19">
        <v>6813</v>
      </c>
      <c r="D9498" s="19">
        <v>2876.4495099999999</v>
      </c>
      <c r="E9498" s="23">
        <v>1.889135534</v>
      </c>
      <c r="F9498" s="23">
        <v>1.097488266</v>
      </c>
      <c r="G9498" s="17">
        <v>0</v>
      </c>
      <c r="H9498" s="17">
        <v>1</v>
      </c>
      <c r="I9498" s="17">
        <v>0.95937527700000003</v>
      </c>
      <c r="J9498" s="17">
        <v>3.9300000000000002E-2</v>
      </c>
      <c r="K9498" s="17">
        <v>1.2899999999999999E-3</v>
      </c>
    </row>
    <row r="9499" spans="1:11" x14ac:dyDescent="0.45">
      <c r="A9499" s="10" t="s">
        <v>83</v>
      </c>
      <c r="B9499" s="20">
        <v>0.89700000000000002</v>
      </c>
      <c r="C9499" s="19">
        <v>6821</v>
      </c>
      <c r="D9499" s="19">
        <v>2891.5982920000001</v>
      </c>
      <c r="E9499" s="23">
        <v>1.8976529710000001</v>
      </c>
      <c r="F9499" s="23">
        <v>1.1007169880000001</v>
      </c>
      <c r="G9499" s="17">
        <v>0</v>
      </c>
      <c r="H9499" s="17">
        <v>1</v>
      </c>
      <c r="I9499" s="17">
        <v>0.95926100599999997</v>
      </c>
      <c r="J9499" s="17">
        <v>3.95E-2</v>
      </c>
      <c r="K9499" s="17">
        <v>1.2800000000000001E-3</v>
      </c>
    </row>
    <row r="9500" spans="1:11" x14ac:dyDescent="0.45">
      <c r="A9500" s="10" t="s">
        <v>83</v>
      </c>
      <c r="B9500" s="20">
        <v>0.89800000000000002</v>
      </c>
      <c r="C9500" s="19">
        <v>6828</v>
      </c>
      <c r="D9500" s="19">
        <v>2904.9311809999999</v>
      </c>
      <c r="E9500" s="23">
        <v>1.91109694</v>
      </c>
      <c r="F9500" s="23">
        <v>1.107171036</v>
      </c>
      <c r="G9500" s="17">
        <v>0</v>
      </c>
      <c r="H9500" s="17">
        <v>1</v>
      </c>
      <c r="I9500" s="17">
        <v>0.95931655599999999</v>
      </c>
      <c r="J9500" s="17">
        <v>3.9399999999999998E-2</v>
      </c>
      <c r="K9500" s="17">
        <v>1.2800000000000001E-3</v>
      </c>
    </row>
    <row r="9501" spans="1:11" x14ac:dyDescent="0.45">
      <c r="A9501" s="10" t="s">
        <v>83</v>
      </c>
      <c r="B9501" s="20">
        <v>0.89900000000000002</v>
      </c>
      <c r="C9501" s="19">
        <v>6836</v>
      </c>
      <c r="D9501" s="19">
        <v>2920.3084050000002</v>
      </c>
      <c r="E9501" s="23">
        <v>1.92666241</v>
      </c>
      <c r="F9501" s="23">
        <v>1.112378345</v>
      </c>
      <c r="G9501" s="17">
        <v>0</v>
      </c>
      <c r="H9501" s="17">
        <v>1</v>
      </c>
      <c r="I9501" s="17">
        <v>0.95937609800000001</v>
      </c>
      <c r="J9501" s="17">
        <v>3.9300000000000002E-2</v>
      </c>
      <c r="K9501" s="17">
        <v>1.2800000000000001E-3</v>
      </c>
    </row>
    <row r="9502" spans="1:11" x14ac:dyDescent="0.45">
      <c r="A9502" s="10" t="s">
        <v>83</v>
      </c>
      <c r="B9502" s="20">
        <v>0.9</v>
      </c>
      <c r="C9502" s="19">
        <v>6843</v>
      </c>
      <c r="D9502" s="19">
        <v>2933.8153699999998</v>
      </c>
      <c r="E9502" s="23">
        <v>1.9316691749999999</v>
      </c>
      <c r="F9502" s="23">
        <v>1.1178384079999999</v>
      </c>
      <c r="G9502" s="17">
        <v>0</v>
      </c>
      <c r="H9502" s="17">
        <v>1</v>
      </c>
      <c r="I9502" s="17">
        <v>0.95939503900000001</v>
      </c>
      <c r="J9502" s="17">
        <v>3.9300000000000002E-2</v>
      </c>
      <c r="K9502" s="17">
        <v>1.2800000000000001E-3</v>
      </c>
    </row>
    <row r="9503" spans="1:11" x14ac:dyDescent="0.45">
      <c r="A9503" s="10" t="s">
        <v>83</v>
      </c>
      <c r="B9503" s="20">
        <v>0.90100000000000002</v>
      </c>
      <c r="C9503" s="19">
        <v>6851</v>
      </c>
      <c r="D9503" s="19">
        <v>2949.333314</v>
      </c>
      <c r="E9503" s="23">
        <v>1.9448209949999999</v>
      </c>
      <c r="F9503" s="23">
        <v>1.1219969590000001</v>
      </c>
      <c r="G9503" s="17">
        <v>0</v>
      </c>
      <c r="H9503" s="17">
        <v>1</v>
      </c>
      <c r="I9503" s="17">
        <v>0.95943243899999997</v>
      </c>
      <c r="J9503" s="17">
        <v>3.9300000000000002E-2</v>
      </c>
      <c r="K9503" s="17">
        <v>1.2800000000000001E-3</v>
      </c>
    </row>
    <row r="9504" spans="1:11" x14ac:dyDescent="0.45">
      <c r="A9504" s="10" t="s">
        <v>83</v>
      </c>
      <c r="B9504" s="20">
        <v>0.90200000000000002</v>
      </c>
      <c r="C9504" s="19">
        <v>6859</v>
      </c>
      <c r="D9504" s="19">
        <v>2964.9599159999998</v>
      </c>
      <c r="E9504" s="23">
        <v>1.955765819</v>
      </c>
      <c r="F9504" s="23">
        <v>1.1277888979999999</v>
      </c>
      <c r="G9504" s="17">
        <v>0</v>
      </c>
      <c r="H9504" s="17">
        <v>1</v>
      </c>
      <c r="I9504" s="17">
        <v>0.95953644100000002</v>
      </c>
      <c r="J9504" s="17">
        <v>3.9199999999999999E-2</v>
      </c>
      <c r="K9504" s="17">
        <v>1.2800000000000001E-3</v>
      </c>
    </row>
    <row r="9505" spans="1:11" x14ac:dyDescent="0.45">
      <c r="A9505" s="10" t="s">
        <v>83</v>
      </c>
      <c r="B9505" s="20">
        <v>0.90300000000000002</v>
      </c>
      <c r="C9505" s="19">
        <v>6866</v>
      </c>
      <c r="D9505" s="19">
        <v>2978.6924039999999</v>
      </c>
      <c r="E9505" s="23">
        <v>1.967399962</v>
      </c>
      <c r="F9505" s="23">
        <v>1.133054658</v>
      </c>
      <c r="G9505" s="17">
        <v>0</v>
      </c>
      <c r="H9505" s="17">
        <v>1</v>
      </c>
      <c r="I9505" s="17">
        <v>0.95954148699999997</v>
      </c>
      <c r="J9505" s="17">
        <v>3.9199999999999999E-2</v>
      </c>
      <c r="K9505" s="17">
        <v>1.2700000000000001E-3</v>
      </c>
    </row>
    <row r="9506" spans="1:11" x14ac:dyDescent="0.45">
      <c r="A9506" s="10" t="s">
        <v>83</v>
      </c>
      <c r="B9506" s="20">
        <v>0.90400000000000003</v>
      </c>
      <c r="C9506" s="19">
        <v>6874</v>
      </c>
      <c r="D9506" s="19">
        <v>2994.4793850000001</v>
      </c>
      <c r="E9506" s="23">
        <v>1.9803020090000001</v>
      </c>
      <c r="F9506" s="23">
        <v>1.138729015</v>
      </c>
      <c r="G9506" s="17">
        <v>0</v>
      </c>
      <c r="H9506" s="17">
        <v>1</v>
      </c>
      <c r="I9506" s="17">
        <v>0.95955410799999996</v>
      </c>
      <c r="J9506" s="17">
        <v>3.9199999999999999E-2</v>
      </c>
      <c r="K9506" s="17">
        <v>1.2700000000000001E-3</v>
      </c>
    </row>
    <row r="9507" spans="1:11" x14ac:dyDescent="0.45">
      <c r="A9507" s="10" t="s">
        <v>83</v>
      </c>
      <c r="B9507" s="20">
        <v>0.90500000000000003</v>
      </c>
      <c r="C9507" s="19">
        <v>6881</v>
      </c>
      <c r="D9507" s="19">
        <v>3008.3898530000001</v>
      </c>
      <c r="E9507" s="23">
        <v>1.9896356310000001</v>
      </c>
      <c r="F9507" s="23">
        <v>1.1437656380000001</v>
      </c>
      <c r="G9507" s="17">
        <v>0</v>
      </c>
      <c r="H9507" s="17">
        <v>1</v>
      </c>
      <c r="I9507" s="17">
        <v>0.95965904099999999</v>
      </c>
      <c r="J9507" s="17">
        <v>3.9100000000000003E-2</v>
      </c>
      <c r="K9507" s="17">
        <v>1.2700000000000001E-3</v>
      </c>
    </row>
    <row r="9508" spans="1:11" x14ac:dyDescent="0.45">
      <c r="A9508" s="10" t="s">
        <v>83</v>
      </c>
      <c r="B9508" s="20">
        <v>0.90600000000000003</v>
      </c>
      <c r="C9508" s="19">
        <v>6889</v>
      </c>
      <c r="D9508" s="19">
        <v>3024.4077950000001</v>
      </c>
      <c r="E9508" s="23">
        <v>2.010114089</v>
      </c>
      <c r="F9508" s="23">
        <v>1.1492343949999999</v>
      </c>
      <c r="G9508" s="17">
        <v>0</v>
      </c>
      <c r="H9508" s="17">
        <v>1</v>
      </c>
      <c r="I9508" s="17">
        <v>0.95965620600000001</v>
      </c>
      <c r="J9508" s="17">
        <v>3.9100000000000003E-2</v>
      </c>
      <c r="K9508" s="17">
        <v>1.2600000000000001E-3</v>
      </c>
    </row>
    <row r="9509" spans="1:11" x14ac:dyDescent="0.45">
      <c r="A9509" s="10" t="s">
        <v>83</v>
      </c>
      <c r="B9509" s="20">
        <v>0.90700000000000003</v>
      </c>
      <c r="C9509" s="19">
        <v>6897</v>
      </c>
      <c r="D9509" s="19">
        <v>3040.559381</v>
      </c>
      <c r="E9509" s="23">
        <v>2.0277875879999998</v>
      </c>
      <c r="F9509" s="23">
        <v>1.154069749</v>
      </c>
      <c r="G9509" s="17">
        <v>0</v>
      </c>
      <c r="H9509" s="17">
        <v>1</v>
      </c>
      <c r="I9509" s="17">
        <v>0.95967574099999997</v>
      </c>
      <c r="J9509" s="17">
        <v>3.9100000000000003E-2</v>
      </c>
      <c r="K9509" s="17">
        <v>1.2600000000000001E-3</v>
      </c>
    </row>
    <row r="9510" spans="1:11" x14ac:dyDescent="0.45">
      <c r="A9510" s="10" t="s">
        <v>83</v>
      </c>
      <c r="B9510" s="20">
        <v>0.90800000000000003</v>
      </c>
      <c r="C9510" s="19">
        <v>6904</v>
      </c>
      <c r="D9510" s="19">
        <v>3054.822729</v>
      </c>
      <c r="E9510" s="23">
        <v>2.0425719880000002</v>
      </c>
      <c r="F9510" s="23">
        <v>1.160443162</v>
      </c>
      <c r="G9510" s="17">
        <v>0</v>
      </c>
      <c r="H9510" s="17">
        <v>1</v>
      </c>
      <c r="I9510" s="17">
        <v>0.95961872100000001</v>
      </c>
      <c r="J9510" s="17">
        <v>3.9100000000000003E-2</v>
      </c>
      <c r="K9510" s="17">
        <v>1.2600000000000001E-3</v>
      </c>
    </row>
    <row r="9511" spans="1:11" x14ac:dyDescent="0.45">
      <c r="A9511" s="10" t="s">
        <v>83</v>
      </c>
      <c r="B9511" s="20">
        <v>0.90900000000000003</v>
      </c>
      <c r="C9511" s="19">
        <v>6912</v>
      </c>
      <c r="D9511" s="19">
        <v>3071.2662879999998</v>
      </c>
      <c r="E9511" s="23">
        <v>2.058781711</v>
      </c>
      <c r="F9511" s="23">
        <v>1.1657850540000001</v>
      </c>
      <c r="G9511" s="17">
        <v>0</v>
      </c>
      <c r="H9511" s="17">
        <v>1</v>
      </c>
      <c r="I9511" s="17">
        <v>0.95968237599999995</v>
      </c>
      <c r="J9511" s="17">
        <v>3.9100000000000003E-2</v>
      </c>
      <c r="K9511" s="17">
        <v>1.2600000000000001E-3</v>
      </c>
    </row>
    <row r="9512" spans="1:11" x14ac:dyDescent="0.45">
      <c r="A9512" s="10" t="s">
        <v>83</v>
      </c>
      <c r="B9512" s="20">
        <v>0.91</v>
      </c>
      <c r="C9512" s="19">
        <v>6919</v>
      </c>
      <c r="D9512" s="19">
        <v>3085.7967939999999</v>
      </c>
      <c r="E9512" s="23">
        <v>2.0856074549999999</v>
      </c>
      <c r="F9512" s="23">
        <v>1.171690364</v>
      </c>
      <c r="G9512" s="17">
        <v>0</v>
      </c>
      <c r="H9512" s="17">
        <v>1</v>
      </c>
      <c r="I9512" s="17">
        <v>0.959723561</v>
      </c>
      <c r="J9512" s="17">
        <v>3.9E-2</v>
      </c>
      <c r="K9512" s="17">
        <v>1.2600000000000001E-3</v>
      </c>
    </row>
    <row r="9513" spans="1:11" x14ac:dyDescent="0.45">
      <c r="A9513" s="10" t="s">
        <v>83</v>
      </c>
      <c r="B9513" s="20">
        <v>0.91100000000000003</v>
      </c>
      <c r="C9513" s="19">
        <v>6927</v>
      </c>
      <c r="D9513" s="19">
        <v>3102.5564009999998</v>
      </c>
      <c r="E9513" s="23">
        <v>2.1030211849999998</v>
      </c>
      <c r="F9513" s="23">
        <v>1.176841705</v>
      </c>
      <c r="G9513" s="17">
        <v>0</v>
      </c>
      <c r="H9513" s="17">
        <v>1</v>
      </c>
      <c r="I9513" s="17">
        <v>0.95975712199999996</v>
      </c>
      <c r="J9513" s="17">
        <v>3.8986170000000001E-2</v>
      </c>
      <c r="K9513" s="17">
        <v>1.2600000000000001E-3</v>
      </c>
    </row>
    <row r="9514" spans="1:11" x14ac:dyDescent="0.45">
      <c r="A9514" s="10" t="s">
        <v>83</v>
      </c>
      <c r="B9514" s="20">
        <v>0.91200000000000003</v>
      </c>
      <c r="C9514" s="19">
        <v>6935</v>
      </c>
      <c r="D9514" s="19">
        <v>3119.4392120000002</v>
      </c>
      <c r="E9514" s="23">
        <v>2.1158078229999999</v>
      </c>
      <c r="F9514" s="23">
        <v>1.182879671</v>
      </c>
      <c r="G9514" s="17">
        <v>0</v>
      </c>
      <c r="H9514" s="17">
        <v>1</v>
      </c>
      <c r="I9514" s="17">
        <v>0.95976493500000004</v>
      </c>
      <c r="J9514" s="17">
        <v>3.9E-2</v>
      </c>
      <c r="K9514" s="17">
        <v>1.2600000000000001E-3</v>
      </c>
    </row>
    <row r="9515" spans="1:11" x14ac:dyDescent="0.45">
      <c r="A9515" s="10" t="s">
        <v>83</v>
      </c>
      <c r="B9515" s="20">
        <v>0.91300000000000003</v>
      </c>
      <c r="C9515" s="19">
        <v>6942</v>
      </c>
      <c r="D9515" s="19">
        <v>3134.295396</v>
      </c>
      <c r="E9515" s="23">
        <v>2.124043533</v>
      </c>
      <c r="F9515" s="23">
        <v>1.188959332</v>
      </c>
      <c r="G9515" s="17">
        <v>0</v>
      </c>
      <c r="H9515" s="17">
        <v>1</v>
      </c>
      <c r="I9515" s="17">
        <v>0.95979450499999996</v>
      </c>
      <c r="J9515" s="17">
        <v>3.9E-2</v>
      </c>
      <c r="K9515" s="17">
        <v>1.25E-3</v>
      </c>
    </row>
    <row r="9516" spans="1:11" x14ac:dyDescent="0.45">
      <c r="A9516" s="10" t="s">
        <v>83</v>
      </c>
      <c r="B9516" s="20">
        <v>0.91400000000000003</v>
      </c>
      <c r="C9516" s="19">
        <v>6950</v>
      </c>
      <c r="D9516" s="19">
        <v>3151.332355</v>
      </c>
      <c r="E9516" s="23">
        <v>2.1366419240000001</v>
      </c>
      <c r="F9516" s="23">
        <v>1.1945358129999999</v>
      </c>
      <c r="G9516" s="17">
        <v>0</v>
      </c>
      <c r="H9516" s="17">
        <v>1</v>
      </c>
      <c r="I9516" s="17">
        <v>0.959511538</v>
      </c>
      <c r="J9516" s="17">
        <v>3.9199999999999999E-2</v>
      </c>
      <c r="K9516" s="17">
        <v>1.25E-3</v>
      </c>
    </row>
    <row r="9517" spans="1:11" x14ac:dyDescent="0.45">
      <c r="A9517" s="10" t="s">
        <v>83</v>
      </c>
      <c r="B9517" s="20">
        <v>0.91500000000000004</v>
      </c>
      <c r="C9517" s="19">
        <v>6957</v>
      </c>
      <c r="D9517" s="19">
        <v>3166.3698650000001</v>
      </c>
      <c r="E9517" s="23">
        <v>2.1565006279999999</v>
      </c>
      <c r="F9517" s="23">
        <v>1.200051108</v>
      </c>
      <c r="G9517" s="17">
        <v>0</v>
      </c>
      <c r="H9517" s="17">
        <v>1</v>
      </c>
      <c r="I9517" s="17">
        <v>0.95958455600000003</v>
      </c>
      <c r="J9517" s="17">
        <v>3.9199999999999999E-2</v>
      </c>
      <c r="K9517" s="17">
        <v>1.25E-3</v>
      </c>
    </row>
    <row r="9518" spans="1:11" x14ac:dyDescent="0.45">
      <c r="A9518" s="10" t="s">
        <v>83</v>
      </c>
      <c r="B9518" s="20">
        <v>0.91600000000000004</v>
      </c>
      <c r="C9518" s="19">
        <v>6965</v>
      </c>
      <c r="D9518" s="19">
        <v>3183.7173699999998</v>
      </c>
      <c r="E9518" s="23">
        <v>2.174744617</v>
      </c>
      <c r="F9518" s="23">
        <v>1.2056948240000001</v>
      </c>
      <c r="G9518" s="17">
        <v>0</v>
      </c>
      <c r="H9518" s="17">
        <v>1</v>
      </c>
      <c r="I9518" s="17">
        <v>0.95959562899999995</v>
      </c>
      <c r="J9518" s="17">
        <v>3.9199999999999999E-2</v>
      </c>
      <c r="K9518" s="17">
        <v>1.25E-3</v>
      </c>
    </row>
    <row r="9519" spans="1:11" x14ac:dyDescent="0.45">
      <c r="A9519" s="10" t="s">
        <v>83</v>
      </c>
      <c r="B9519" s="20">
        <v>0.91700000000000004</v>
      </c>
      <c r="C9519" s="19">
        <v>6973</v>
      </c>
      <c r="D9519" s="19">
        <v>3201.1421730000002</v>
      </c>
      <c r="E9519" s="23">
        <v>2.1834456719999999</v>
      </c>
      <c r="F9519" s="23">
        <v>1.211336824</v>
      </c>
      <c r="G9519" s="17">
        <v>0</v>
      </c>
      <c r="H9519" s="17">
        <v>1</v>
      </c>
      <c r="I9519" s="17">
        <v>0.95966813500000003</v>
      </c>
      <c r="J9519" s="17">
        <v>3.9100000000000003E-2</v>
      </c>
      <c r="K9519" s="17">
        <v>1.25E-3</v>
      </c>
    </row>
    <row r="9520" spans="1:11" x14ac:dyDescent="0.45">
      <c r="A9520" s="10" t="s">
        <v>83</v>
      </c>
      <c r="B9520" s="20">
        <v>0.91800000000000004</v>
      </c>
      <c r="C9520" s="19">
        <v>6980</v>
      </c>
      <c r="D9520" s="19">
        <v>3216.4674650000002</v>
      </c>
      <c r="E9520" s="23">
        <v>2.1969966759999999</v>
      </c>
      <c r="F9520" s="23">
        <v>1.217305986</v>
      </c>
      <c r="G9520" s="17">
        <v>0</v>
      </c>
      <c r="H9520" s="17">
        <v>1</v>
      </c>
      <c r="I9520" s="17">
        <v>0.95973032400000002</v>
      </c>
      <c r="J9520" s="17">
        <v>3.9E-2</v>
      </c>
      <c r="K9520" s="17">
        <v>1.25E-3</v>
      </c>
    </row>
    <row r="9521" spans="1:11" x14ac:dyDescent="0.45">
      <c r="A9521" s="10" t="s">
        <v>83</v>
      </c>
      <c r="B9521" s="20">
        <v>0.91900000000000004</v>
      </c>
      <c r="C9521" s="19">
        <v>6988</v>
      </c>
      <c r="D9521" s="19">
        <v>3234.1568259999999</v>
      </c>
      <c r="E9521" s="23">
        <v>2.2239454300000001</v>
      </c>
      <c r="F9521" s="23">
        <v>1.224011623</v>
      </c>
      <c r="G9521" s="17">
        <v>0</v>
      </c>
      <c r="H9521" s="17">
        <v>1</v>
      </c>
      <c r="I9521" s="17">
        <v>0.95975050799999995</v>
      </c>
      <c r="J9521" s="17">
        <v>3.9E-2</v>
      </c>
      <c r="K9521" s="17">
        <v>1.24E-3</v>
      </c>
    </row>
    <row r="9522" spans="1:11" x14ac:dyDescent="0.45">
      <c r="A9522" s="10" t="s">
        <v>83</v>
      </c>
      <c r="B9522" s="20">
        <v>0.92</v>
      </c>
      <c r="C9522" s="19">
        <v>6995</v>
      </c>
      <c r="D9522" s="19">
        <v>3249.8513160000002</v>
      </c>
      <c r="E9522" s="23">
        <v>2.2447593010000002</v>
      </c>
      <c r="F9522" s="23">
        <v>1.2304148850000001</v>
      </c>
      <c r="G9522" s="17">
        <v>0</v>
      </c>
      <c r="H9522" s="17">
        <v>1</v>
      </c>
      <c r="I9522" s="17">
        <v>0.95976525000000001</v>
      </c>
      <c r="J9522" s="17">
        <v>3.9E-2</v>
      </c>
      <c r="K9522" s="17">
        <v>1.24E-3</v>
      </c>
    </row>
    <row r="9523" spans="1:11" x14ac:dyDescent="0.45">
      <c r="A9523" s="10" t="s">
        <v>83</v>
      </c>
      <c r="B9523" s="20">
        <v>0.92100000000000004</v>
      </c>
      <c r="C9523" s="19">
        <v>7003</v>
      </c>
      <c r="D9523" s="19">
        <v>3267.8824749999999</v>
      </c>
      <c r="E9523" s="23">
        <v>2.2578558200000001</v>
      </c>
      <c r="F9523" s="23">
        <v>1.236045378</v>
      </c>
      <c r="G9523" s="17">
        <v>0</v>
      </c>
      <c r="H9523" s="17">
        <v>1</v>
      </c>
      <c r="I9523" s="17">
        <v>0.95972215299999997</v>
      </c>
      <c r="J9523" s="17">
        <v>3.9E-2</v>
      </c>
      <c r="K9523" s="17">
        <v>1.24E-3</v>
      </c>
    </row>
    <row r="9524" spans="1:11" x14ac:dyDescent="0.45">
      <c r="A9524" s="10" t="s">
        <v>83</v>
      </c>
      <c r="B9524" s="20">
        <v>0.92200000000000004</v>
      </c>
      <c r="C9524" s="19">
        <v>7011</v>
      </c>
      <c r="D9524" s="19">
        <v>3286.0068259999998</v>
      </c>
      <c r="E9524" s="23">
        <v>2.2718204590000002</v>
      </c>
      <c r="F9524" s="23">
        <v>1.242283815</v>
      </c>
      <c r="G9524" s="17">
        <v>0</v>
      </c>
      <c r="H9524" s="17">
        <v>1</v>
      </c>
      <c r="I9524" s="17">
        <v>0.95955262500000005</v>
      </c>
      <c r="J9524" s="17">
        <v>3.9199999999999999E-2</v>
      </c>
      <c r="K9524" s="17">
        <v>1.24E-3</v>
      </c>
    </row>
    <row r="9525" spans="1:11" x14ac:dyDescent="0.45">
      <c r="A9525" s="10" t="s">
        <v>83</v>
      </c>
      <c r="B9525" s="20">
        <v>0.92300000000000004</v>
      </c>
      <c r="C9525" s="19">
        <v>7018</v>
      </c>
      <c r="D9525" s="19">
        <v>3302.0094389999999</v>
      </c>
      <c r="E9525" s="23">
        <v>2.2951120399999998</v>
      </c>
      <c r="F9525" s="23">
        <v>1.2488655239999999</v>
      </c>
      <c r="G9525" s="17">
        <v>0</v>
      </c>
      <c r="H9525" s="17">
        <v>1</v>
      </c>
      <c r="I9525" s="17">
        <v>0.95963339999999997</v>
      </c>
      <c r="J9525" s="17">
        <v>3.9100000000000003E-2</v>
      </c>
      <c r="K9525" s="17">
        <v>1.24E-3</v>
      </c>
    </row>
    <row r="9526" spans="1:11" x14ac:dyDescent="0.45">
      <c r="A9526" s="10" t="s">
        <v>83</v>
      </c>
      <c r="B9526" s="20">
        <v>0.92400000000000004</v>
      </c>
      <c r="C9526" s="19">
        <v>7026</v>
      </c>
      <c r="D9526" s="19">
        <v>3320.488781</v>
      </c>
      <c r="E9526" s="23">
        <v>2.313864052</v>
      </c>
      <c r="F9526" s="23">
        <v>1.2552495299999999</v>
      </c>
      <c r="G9526" s="17">
        <v>0</v>
      </c>
      <c r="H9526" s="17">
        <v>1</v>
      </c>
      <c r="I9526" s="17">
        <v>0.95975358499999996</v>
      </c>
      <c r="J9526" s="17">
        <v>3.9E-2</v>
      </c>
      <c r="K9526" s="17">
        <v>1.23E-3</v>
      </c>
    </row>
    <row r="9527" spans="1:11" x14ac:dyDescent="0.45">
      <c r="A9527" s="10" t="s">
        <v>83</v>
      </c>
      <c r="B9527" s="20">
        <v>0.92500000000000004</v>
      </c>
      <c r="C9527" s="19">
        <v>7033</v>
      </c>
      <c r="D9527" s="19">
        <v>3336.7316679999999</v>
      </c>
      <c r="E9527" s="23">
        <v>2.3281430200000002</v>
      </c>
      <c r="F9527" s="23">
        <v>1.261660255</v>
      </c>
      <c r="G9527" s="17">
        <v>0</v>
      </c>
      <c r="H9527" s="17">
        <v>1</v>
      </c>
      <c r="I9527" s="17">
        <v>0.95969847399999997</v>
      </c>
      <c r="J9527" s="17">
        <v>3.9100000000000003E-2</v>
      </c>
      <c r="K9527" s="17">
        <v>1.23E-3</v>
      </c>
    </row>
    <row r="9528" spans="1:11" x14ac:dyDescent="0.45">
      <c r="A9528" s="10" t="s">
        <v>83</v>
      </c>
      <c r="B9528" s="20">
        <v>0.92600000000000005</v>
      </c>
      <c r="C9528" s="19">
        <v>7040</v>
      </c>
      <c r="D9528" s="19">
        <v>3353.0656290000002</v>
      </c>
      <c r="E9528" s="23">
        <v>2.3360824529999999</v>
      </c>
      <c r="F9528" s="23">
        <v>1.267815846</v>
      </c>
      <c r="G9528" s="17">
        <v>0</v>
      </c>
      <c r="H9528" s="17">
        <v>1</v>
      </c>
      <c r="I9528" s="17">
        <v>0.95965966400000002</v>
      </c>
      <c r="J9528" s="17">
        <v>3.9100000000000003E-2</v>
      </c>
      <c r="K9528" s="17">
        <v>1.23E-3</v>
      </c>
    </row>
    <row r="9529" spans="1:11" x14ac:dyDescent="0.45">
      <c r="A9529" s="10" t="s">
        <v>83</v>
      </c>
      <c r="B9529" s="20">
        <v>0.92700000000000005</v>
      </c>
      <c r="C9529" s="19">
        <v>7049</v>
      </c>
      <c r="D9529" s="19">
        <v>3374.2104570000001</v>
      </c>
      <c r="E9529" s="23">
        <v>2.3544189960000002</v>
      </c>
      <c r="F9529" s="23">
        <v>1.274015297</v>
      </c>
      <c r="G9529" s="17">
        <v>0</v>
      </c>
      <c r="H9529" s="17">
        <v>1</v>
      </c>
      <c r="I9529" s="17">
        <v>0.95976072999999995</v>
      </c>
      <c r="J9529" s="17">
        <v>3.9E-2</v>
      </c>
      <c r="K9529" s="17">
        <v>1.23E-3</v>
      </c>
    </row>
    <row r="9530" spans="1:11" x14ac:dyDescent="0.45">
      <c r="A9530" s="10" t="s">
        <v>83</v>
      </c>
      <c r="B9530" s="20">
        <v>0.92800000000000005</v>
      </c>
      <c r="C9530" s="19">
        <v>7056</v>
      </c>
      <c r="D9530" s="19">
        <v>3390.7987950000002</v>
      </c>
      <c r="E9530" s="23">
        <v>2.3762730900000002</v>
      </c>
      <c r="F9530" s="23">
        <v>1.2811482750000001</v>
      </c>
      <c r="G9530" s="17">
        <v>0</v>
      </c>
      <c r="H9530" s="17">
        <v>1</v>
      </c>
      <c r="I9530" s="17">
        <v>0.95986729500000001</v>
      </c>
      <c r="J9530" s="17">
        <v>3.8899999999999997E-2</v>
      </c>
      <c r="K9530" s="17">
        <v>1.2199999999999999E-3</v>
      </c>
    </row>
    <row r="9531" spans="1:11" x14ac:dyDescent="0.45">
      <c r="A9531" s="10" t="s">
        <v>83</v>
      </c>
      <c r="B9531" s="20">
        <v>0.92900000000000005</v>
      </c>
      <c r="C9531" s="19">
        <v>7064</v>
      </c>
      <c r="D9531" s="19">
        <v>3409.9144940000001</v>
      </c>
      <c r="E9531" s="23">
        <v>2.4003679939999998</v>
      </c>
      <c r="F9531" s="23">
        <v>1.2874615620000001</v>
      </c>
      <c r="G9531" s="17">
        <v>0</v>
      </c>
      <c r="H9531" s="17">
        <v>1</v>
      </c>
      <c r="I9531" s="17">
        <v>0.95967176300000001</v>
      </c>
      <c r="J9531" s="17">
        <v>3.9100000000000003E-2</v>
      </c>
      <c r="K9531" s="17">
        <v>1.2199999999999999E-3</v>
      </c>
    </row>
    <row r="9532" spans="1:11" x14ac:dyDescent="0.45">
      <c r="A9532" s="10" t="s">
        <v>83</v>
      </c>
      <c r="B9532" s="20">
        <v>0.93</v>
      </c>
      <c r="C9532" s="19">
        <v>7071</v>
      </c>
      <c r="D9532" s="19">
        <v>3426.7989149999999</v>
      </c>
      <c r="E9532" s="23">
        <v>2.42093406</v>
      </c>
      <c r="F9532" s="23">
        <v>1.2941161670000001</v>
      </c>
      <c r="G9532" s="17">
        <v>0</v>
      </c>
      <c r="H9532" s="17">
        <v>1</v>
      </c>
      <c r="I9532" s="17">
        <v>0.95950933699999996</v>
      </c>
      <c r="J9532" s="17">
        <v>3.9300000000000002E-2</v>
      </c>
      <c r="K9532" s="17">
        <v>1.2199999999999999E-3</v>
      </c>
    </row>
    <row r="9533" spans="1:11" x14ac:dyDescent="0.45">
      <c r="A9533" s="10" t="s">
        <v>83</v>
      </c>
      <c r="B9533" s="20">
        <v>0.93100000000000005</v>
      </c>
      <c r="C9533" s="19">
        <v>7079</v>
      </c>
      <c r="D9533" s="19">
        <v>3446.2376180000001</v>
      </c>
      <c r="E9533" s="23">
        <v>2.438849743</v>
      </c>
      <c r="F9533" s="23">
        <v>1.300215122</v>
      </c>
      <c r="G9533" s="17">
        <v>0</v>
      </c>
      <c r="H9533" s="17">
        <v>1</v>
      </c>
      <c r="I9533" s="17">
        <v>0.95934775299999997</v>
      </c>
      <c r="J9533" s="17">
        <v>3.9399999999999998E-2</v>
      </c>
      <c r="K9533" s="17">
        <v>1.2199999999999999E-3</v>
      </c>
    </row>
    <row r="9534" spans="1:11" x14ac:dyDescent="0.45">
      <c r="A9534" s="10" t="s">
        <v>83</v>
      </c>
      <c r="B9534" s="20">
        <v>0.93200000000000005</v>
      </c>
      <c r="C9534" s="19">
        <v>7087</v>
      </c>
      <c r="D9534" s="19">
        <v>3465.9050309999998</v>
      </c>
      <c r="E9534" s="23">
        <v>2.4772063759999998</v>
      </c>
      <c r="F9534" s="23">
        <v>1.3073407349999999</v>
      </c>
      <c r="G9534" s="17">
        <v>0</v>
      </c>
      <c r="H9534" s="17">
        <v>1</v>
      </c>
      <c r="I9534" s="17">
        <v>0.959329985</v>
      </c>
      <c r="J9534" s="17">
        <v>3.95E-2</v>
      </c>
      <c r="K9534" s="17">
        <v>1.2199999999999999E-3</v>
      </c>
    </row>
    <row r="9535" spans="1:11" x14ac:dyDescent="0.45">
      <c r="A9535" s="10" t="s">
        <v>83</v>
      </c>
      <c r="B9535" s="20">
        <v>0.93300000000000005</v>
      </c>
      <c r="C9535" s="19">
        <v>7094</v>
      </c>
      <c r="D9535" s="19">
        <v>3483.2722269999999</v>
      </c>
      <c r="E9535" s="23">
        <v>2.4848494579999998</v>
      </c>
      <c r="F9535" s="23">
        <v>1.312517062</v>
      </c>
      <c r="G9535" s="17">
        <v>0</v>
      </c>
      <c r="H9535" s="17">
        <v>1</v>
      </c>
      <c r="I9535" s="17">
        <v>0.95934417299999997</v>
      </c>
      <c r="J9535" s="17">
        <v>3.9399999999999998E-2</v>
      </c>
      <c r="K9535" s="17">
        <v>1.2199999999999999E-3</v>
      </c>
    </row>
    <row r="9536" spans="1:11" x14ac:dyDescent="0.45">
      <c r="A9536" s="10" t="s">
        <v>83</v>
      </c>
      <c r="B9536" s="20">
        <v>0.93400000000000005</v>
      </c>
      <c r="C9536" s="19">
        <v>7102</v>
      </c>
      <c r="D9536" s="19">
        <v>3503.2452349999999</v>
      </c>
      <c r="E9536" s="23">
        <v>2.5024399559999999</v>
      </c>
      <c r="F9536" s="23">
        <v>1.321239729</v>
      </c>
      <c r="G9536" s="17">
        <v>0</v>
      </c>
      <c r="H9536" s="17">
        <v>1</v>
      </c>
      <c r="I9536" s="17">
        <v>0.95937455100000002</v>
      </c>
      <c r="J9536" s="17">
        <v>3.9399999999999998E-2</v>
      </c>
      <c r="K9536" s="17">
        <v>1.2099999999999999E-3</v>
      </c>
    </row>
    <row r="9537" spans="1:11" x14ac:dyDescent="0.45">
      <c r="A9537" s="10" t="s">
        <v>83</v>
      </c>
      <c r="B9537" s="20">
        <v>0.93500000000000005</v>
      </c>
      <c r="C9537" s="19">
        <v>7109</v>
      </c>
      <c r="D9537" s="19">
        <v>3520.8120720000002</v>
      </c>
      <c r="E9537" s="23">
        <v>2.5143588370000001</v>
      </c>
      <c r="F9537" s="23">
        <v>1.3279076649999999</v>
      </c>
      <c r="G9537" s="17">
        <v>0</v>
      </c>
      <c r="H9537" s="17">
        <v>1</v>
      </c>
      <c r="I9537" s="17">
        <v>0.95929271500000002</v>
      </c>
      <c r="J9537" s="17">
        <v>3.95E-2</v>
      </c>
      <c r="K9537" s="17">
        <v>1.2099999999999999E-3</v>
      </c>
    </row>
    <row r="9538" spans="1:11" x14ac:dyDescent="0.45">
      <c r="A9538" s="10" t="s">
        <v>83</v>
      </c>
      <c r="B9538" s="20">
        <v>0.93600000000000005</v>
      </c>
      <c r="C9538" s="19">
        <v>7117</v>
      </c>
      <c r="D9538" s="19">
        <v>3540.9790039999998</v>
      </c>
      <c r="E9538" s="23">
        <v>2.5271215630000001</v>
      </c>
      <c r="F9538" s="23">
        <v>1.335347179</v>
      </c>
      <c r="G9538" s="17">
        <v>0</v>
      </c>
      <c r="H9538" s="17">
        <v>1</v>
      </c>
      <c r="I9538" s="17">
        <v>0.95929710599999996</v>
      </c>
      <c r="J9538" s="17">
        <v>3.95E-2</v>
      </c>
      <c r="K9538" s="17">
        <v>1.2099999999999999E-3</v>
      </c>
    </row>
    <row r="9539" spans="1:11" x14ac:dyDescent="0.45">
      <c r="A9539" s="10" t="s">
        <v>83</v>
      </c>
      <c r="B9539" s="20">
        <v>0.93700000000000006</v>
      </c>
      <c r="C9539" s="19">
        <v>7125</v>
      </c>
      <c r="D9539" s="19">
        <v>3561.4215859999999</v>
      </c>
      <c r="E9539" s="23">
        <v>2.5782469180000001</v>
      </c>
      <c r="F9539" s="23">
        <v>1.3424248329999999</v>
      </c>
      <c r="G9539" s="17">
        <v>0</v>
      </c>
      <c r="H9539" s="17">
        <v>1</v>
      </c>
      <c r="I9539" s="17">
        <v>0.95931215000000003</v>
      </c>
      <c r="J9539" s="17">
        <v>3.95E-2</v>
      </c>
      <c r="K9539" s="17">
        <v>1.2099999999999999E-3</v>
      </c>
    </row>
    <row r="9540" spans="1:11" x14ac:dyDescent="0.45">
      <c r="A9540" s="10" t="s">
        <v>83</v>
      </c>
      <c r="B9540" s="20">
        <v>0.93799999999999994</v>
      </c>
      <c r="C9540" s="19">
        <v>7132</v>
      </c>
      <c r="D9540" s="19">
        <v>3579.5882470000001</v>
      </c>
      <c r="E9540" s="23">
        <v>2.6108152150000001</v>
      </c>
      <c r="F9540" s="23">
        <v>1.349984436</v>
      </c>
      <c r="G9540" s="17">
        <v>0</v>
      </c>
      <c r="H9540" s="17">
        <v>1</v>
      </c>
      <c r="I9540" s="17">
        <v>0.95936556699999997</v>
      </c>
      <c r="J9540" s="17">
        <v>3.9399999999999998E-2</v>
      </c>
      <c r="K9540" s="17">
        <v>1.2099999999999999E-3</v>
      </c>
    </row>
    <row r="9541" spans="1:11" x14ac:dyDescent="0.45">
      <c r="A9541" s="10" t="s">
        <v>83</v>
      </c>
      <c r="B9541" s="20">
        <v>0.93899999999999995</v>
      </c>
      <c r="C9541" s="19">
        <v>7140</v>
      </c>
      <c r="D9541" s="19">
        <v>3600.597201</v>
      </c>
      <c r="E9541" s="23">
        <v>2.6362378259999999</v>
      </c>
      <c r="F9541" s="23">
        <v>1.3566458530000001</v>
      </c>
      <c r="G9541" s="17">
        <v>0</v>
      </c>
      <c r="H9541" s="17">
        <v>1</v>
      </c>
      <c r="I9541" s="17">
        <v>0.95941410199999999</v>
      </c>
      <c r="J9541" s="17">
        <v>3.9399999999999998E-2</v>
      </c>
      <c r="K9541" s="17">
        <v>1.2099999999999999E-3</v>
      </c>
    </row>
    <row r="9542" spans="1:11" x14ac:dyDescent="0.45">
      <c r="A9542" s="10" t="s">
        <v>83</v>
      </c>
      <c r="B9542" s="20">
        <v>0.94</v>
      </c>
      <c r="C9542" s="19">
        <v>7147</v>
      </c>
      <c r="D9542" s="19">
        <v>3619.1403500000001</v>
      </c>
      <c r="E9542" s="23">
        <v>2.6605296940000001</v>
      </c>
      <c r="F9542" s="23">
        <v>1.3648428560000001</v>
      </c>
      <c r="G9542" s="17">
        <v>0</v>
      </c>
      <c r="H9542" s="17">
        <v>1</v>
      </c>
      <c r="I9542" s="17">
        <v>0.95949881699999995</v>
      </c>
      <c r="J9542" s="17">
        <v>3.9300000000000002E-2</v>
      </c>
      <c r="K9542" s="17">
        <v>1.1999999999999999E-3</v>
      </c>
    </row>
    <row r="9543" spans="1:11" x14ac:dyDescent="0.45">
      <c r="A9543" s="10" t="s">
        <v>83</v>
      </c>
      <c r="B9543" s="20">
        <v>0.94099999999999995</v>
      </c>
      <c r="C9543" s="19">
        <v>7155</v>
      </c>
      <c r="D9543" s="19">
        <v>3640.5330239999998</v>
      </c>
      <c r="E9543" s="23">
        <v>2.6801847940000001</v>
      </c>
      <c r="F9543" s="23">
        <v>1.3716814209999999</v>
      </c>
      <c r="G9543" s="17">
        <v>0</v>
      </c>
      <c r="H9543" s="17">
        <v>1</v>
      </c>
      <c r="I9543" s="17">
        <v>0.95951782200000002</v>
      </c>
      <c r="J9543" s="17">
        <v>3.9300000000000002E-2</v>
      </c>
      <c r="K9543" s="17">
        <v>1.1999999999999999E-3</v>
      </c>
    </row>
    <row r="9544" spans="1:11" x14ac:dyDescent="0.45">
      <c r="A9544" s="10" t="s">
        <v>83</v>
      </c>
      <c r="B9544" s="20">
        <v>0.94199999999999995</v>
      </c>
      <c r="C9544" s="19">
        <v>7163</v>
      </c>
      <c r="D9544" s="19">
        <v>3662.136994</v>
      </c>
      <c r="E9544" s="23">
        <v>2.7079981169999998</v>
      </c>
      <c r="F9544" s="23">
        <v>1.378585599</v>
      </c>
      <c r="G9544" s="17">
        <v>0</v>
      </c>
      <c r="H9544" s="17">
        <v>1</v>
      </c>
      <c r="I9544" s="17">
        <v>0.95952374299999998</v>
      </c>
      <c r="J9544" s="17">
        <v>3.9300000000000002E-2</v>
      </c>
      <c r="K9544" s="17">
        <v>1.1999999999999999E-3</v>
      </c>
    </row>
    <row r="9545" spans="1:11" x14ac:dyDescent="0.45">
      <c r="A9545" s="10" t="s">
        <v>83</v>
      </c>
      <c r="B9545" s="20">
        <v>0.94299999999999995</v>
      </c>
      <c r="C9545" s="19">
        <v>7170</v>
      </c>
      <c r="D9545" s="19">
        <v>3681.1558260000002</v>
      </c>
      <c r="E9545" s="23">
        <v>2.7235318259999999</v>
      </c>
      <c r="F9545" s="23">
        <v>1.3877876309999999</v>
      </c>
      <c r="G9545" s="17">
        <v>0</v>
      </c>
      <c r="H9545" s="17">
        <v>1</v>
      </c>
      <c r="I9545" s="17">
        <v>0.95955469900000001</v>
      </c>
      <c r="J9545" s="17">
        <v>3.9199999999999999E-2</v>
      </c>
      <c r="K9545" s="17">
        <v>1.1999999999999999E-3</v>
      </c>
    </row>
    <row r="9546" spans="1:11" x14ac:dyDescent="0.45">
      <c r="A9546" s="10" t="s">
        <v>83</v>
      </c>
      <c r="B9546" s="20">
        <v>0.94399999999999995</v>
      </c>
      <c r="C9546" s="19">
        <v>7178</v>
      </c>
      <c r="D9546" s="19">
        <v>3703.059557</v>
      </c>
      <c r="E9546" s="23">
        <v>2.7543695210000001</v>
      </c>
      <c r="F9546" s="23">
        <v>1.3948245480000001</v>
      </c>
      <c r="G9546" s="17">
        <v>0</v>
      </c>
      <c r="H9546" s="17">
        <v>1</v>
      </c>
      <c r="I9546" s="17">
        <v>0.95956356799999998</v>
      </c>
      <c r="J9546" s="17">
        <v>3.9199999999999999E-2</v>
      </c>
      <c r="K9546" s="17">
        <v>1.1999999999999999E-3</v>
      </c>
    </row>
    <row r="9547" spans="1:11" x14ac:dyDescent="0.45">
      <c r="A9547" s="10" t="s">
        <v>83</v>
      </c>
      <c r="B9547" s="20">
        <v>0.94499999999999995</v>
      </c>
      <c r="C9547" s="19">
        <v>7185</v>
      </c>
      <c r="D9547" s="19">
        <v>3722.4354130000002</v>
      </c>
      <c r="E9547" s="23">
        <v>2.7749842710000001</v>
      </c>
      <c r="F9547" s="23">
        <v>1.403035821</v>
      </c>
      <c r="G9547" s="17">
        <v>0</v>
      </c>
      <c r="H9547" s="17">
        <v>1</v>
      </c>
      <c r="I9547" s="17">
        <v>0.95944395900000001</v>
      </c>
      <c r="J9547" s="17">
        <v>3.9399999999999998E-2</v>
      </c>
      <c r="K9547" s="17">
        <v>1.1900000000000001E-3</v>
      </c>
    </row>
    <row r="9548" spans="1:11" x14ac:dyDescent="0.45">
      <c r="A9548" s="10" t="s">
        <v>83</v>
      </c>
      <c r="B9548" s="20">
        <v>0.94599999999999995</v>
      </c>
      <c r="C9548" s="19">
        <v>7193</v>
      </c>
      <c r="D9548" s="19">
        <v>3744.7984110000002</v>
      </c>
      <c r="E9548" s="23">
        <v>2.8069546729999999</v>
      </c>
      <c r="F9548" s="23">
        <v>1.4105933639999999</v>
      </c>
      <c r="G9548" s="17">
        <v>0</v>
      </c>
      <c r="H9548" s="17">
        <v>1</v>
      </c>
      <c r="I9548" s="17">
        <v>0.95940821399999998</v>
      </c>
      <c r="J9548" s="17">
        <v>3.9399999999999998E-2</v>
      </c>
      <c r="K9548" s="17">
        <v>1.1900000000000001E-3</v>
      </c>
    </row>
    <row r="9549" spans="1:11" x14ac:dyDescent="0.45">
      <c r="A9549" s="10" t="s">
        <v>83</v>
      </c>
      <c r="B9549" s="20">
        <v>0.94699999999999995</v>
      </c>
      <c r="C9549" s="19">
        <v>7201</v>
      </c>
      <c r="D9549" s="19">
        <v>3767.3311779999999</v>
      </c>
      <c r="E9549" s="23">
        <v>2.828465446</v>
      </c>
      <c r="F9549" s="23">
        <v>1.418996363</v>
      </c>
      <c r="G9549" s="17">
        <v>0</v>
      </c>
      <c r="H9549" s="17">
        <v>1</v>
      </c>
      <c r="I9549" s="17">
        <v>0.95929182400000002</v>
      </c>
      <c r="J9549" s="17">
        <v>3.95E-2</v>
      </c>
      <c r="K9549" s="17">
        <v>1.1900000000000001E-3</v>
      </c>
    </row>
    <row r="9550" spans="1:11" x14ac:dyDescent="0.45">
      <c r="A9550" s="10" t="s">
        <v>83</v>
      </c>
      <c r="B9550" s="20">
        <v>0.94799999999999995</v>
      </c>
      <c r="C9550" s="19">
        <v>7208</v>
      </c>
      <c r="D9550" s="19">
        <v>3787.2674379999999</v>
      </c>
      <c r="E9550" s="23">
        <v>2.8552881980000002</v>
      </c>
      <c r="F9550" s="23">
        <v>1.426323735</v>
      </c>
      <c r="G9550" s="17">
        <v>0</v>
      </c>
      <c r="H9550" s="17">
        <v>1</v>
      </c>
      <c r="I9550" s="17">
        <v>0.95926599000000001</v>
      </c>
      <c r="J9550" s="17">
        <v>3.95E-2</v>
      </c>
      <c r="K9550" s="17">
        <v>1.1900000000000001E-3</v>
      </c>
    </row>
    <row r="9551" spans="1:11" x14ac:dyDescent="0.45">
      <c r="A9551" s="10" t="s">
        <v>83</v>
      </c>
      <c r="B9551" s="20">
        <v>0.94899999999999995</v>
      </c>
      <c r="C9551" s="19">
        <v>7216</v>
      </c>
      <c r="D9551" s="19">
        <v>3810.1971579999999</v>
      </c>
      <c r="E9551" s="23">
        <v>2.8803612470000002</v>
      </c>
      <c r="F9551" s="23">
        <v>1.4341128409999999</v>
      </c>
      <c r="G9551" s="17">
        <v>0</v>
      </c>
      <c r="H9551" s="17">
        <v>1</v>
      </c>
      <c r="I9551" s="17">
        <v>0.95921722600000003</v>
      </c>
      <c r="J9551" s="17">
        <v>3.9600000000000003E-2</v>
      </c>
      <c r="K9551" s="17">
        <v>1.1900000000000001E-3</v>
      </c>
    </row>
    <row r="9552" spans="1:11" x14ac:dyDescent="0.45">
      <c r="A9552" s="10" t="s">
        <v>83</v>
      </c>
      <c r="B9552" s="20">
        <v>0.95</v>
      </c>
      <c r="C9552" s="19">
        <v>7223</v>
      </c>
      <c r="D9552" s="19">
        <v>3830.4021309999998</v>
      </c>
      <c r="E9552" s="23">
        <v>2.8878740519999999</v>
      </c>
      <c r="F9552" s="23">
        <v>1.4435201950000001</v>
      </c>
      <c r="G9552" s="17">
        <v>0</v>
      </c>
      <c r="H9552" s="17">
        <v>1</v>
      </c>
      <c r="I9552" s="17">
        <v>0.95927110400000004</v>
      </c>
      <c r="J9552" s="17">
        <v>3.95E-2</v>
      </c>
      <c r="K9552" s="17">
        <v>1.1900000000000001E-3</v>
      </c>
    </row>
    <row r="9553" spans="1:11" x14ac:dyDescent="0.45">
      <c r="A9553" s="10" t="s">
        <v>83</v>
      </c>
      <c r="B9553" s="20">
        <v>0.95099999999999996</v>
      </c>
      <c r="C9553" s="19">
        <v>7231</v>
      </c>
      <c r="D9553" s="19">
        <v>3853.6082940000001</v>
      </c>
      <c r="E9553" s="23">
        <v>2.9173993110000001</v>
      </c>
      <c r="F9553" s="23">
        <v>1.451038303</v>
      </c>
      <c r="G9553" s="17">
        <v>0</v>
      </c>
      <c r="H9553" s="17">
        <v>1</v>
      </c>
      <c r="I9553" s="17">
        <v>0.95934899100000004</v>
      </c>
      <c r="J9553" s="17">
        <v>3.95E-2</v>
      </c>
      <c r="K9553" s="17">
        <v>1.1800000000000001E-3</v>
      </c>
    </row>
    <row r="9554" spans="1:11" x14ac:dyDescent="0.45">
      <c r="A9554" s="10" t="s">
        <v>83</v>
      </c>
      <c r="B9554" s="20">
        <v>0.95199999999999996</v>
      </c>
      <c r="C9554" s="19">
        <v>7238</v>
      </c>
      <c r="D9554" s="19">
        <v>3874.0692730000001</v>
      </c>
      <c r="E9554" s="23">
        <v>2.9339650829999999</v>
      </c>
      <c r="F9554" s="23">
        <v>1.4593861159999999</v>
      </c>
      <c r="G9554" s="17">
        <v>0</v>
      </c>
      <c r="H9554" s="17">
        <v>1</v>
      </c>
      <c r="I9554" s="17">
        <v>0.95931873199999995</v>
      </c>
      <c r="J9554" s="17">
        <v>3.95E-2</v>
      </c>
      <c r="K9554" s="17">
        <v>1.1800000000000001E-3</v>
      </c>
    </row>
    <row r="9555" spans="1:11" x14ac:dyDescent="0.45">
      <c r="A9555" s="10" t="s">
        <v>83</v>
      </c>
      <c r="B9555" s="20">
        <v>0.95299999999999996</v>
      </c>
      <c r="C9555" s="19">
        <v>7246</v>
      </c>
      <c r="D9555" s="19">
        <v>3897.71558</v>
      </c>
      <c r="E9555" s="23">
        <v>2.9665997169999998</v>
      </c>
      <c r="F9555" s="23">
        <v>1.466994431</v>
      </c>
      <c r="G9555" s="17">
        <v>0</v>
      </c>
      <c r="H9555" s="17">
        <v>1</v>
      </c>
      <c r="I9555" s="17">
        <v>0.95925041899999997</v>
      </c>
      <c r="J9555" s="17">
        <v>3.9600000000000003E-2</v>
      </c>
      <c r="K9555" s="17">
        <v>1.1800000000000001E-3</v>
      </c>
    </row>
    <row r="9556" spans="1:11" x14ac:dyDescent="0.45">
      <c r="A9556" s="10" t="s">
        <v>83</v>
      </c>
      <c r="B9556" s="20">
        <v>0.95399999999999996</v>
      </c>
      <c r="C9556" s="19">
        <v>7254</v>
      </c>
      <c r="D9556" s="19">
        <v>3921.6598290000002</v>
      </c>
      <c r="E9556" s="23">
        <v>3.0083060920000002</v>
      </c>
      <c r="F9556" s="23">
        <v>1.473542178</v>
      </c>
      <c r="G9556" s="17">
        <v>0</v>
      </c>
      <c r="H9556" s="17">
        <v>1</v>
      </c>
      <c r="I9556" s="17">
        <v>0.95925903999999995</v>
      </c>
      <c r="J9556" s="17">
        <v>3.9600000000000003E-2</v>
      </c>
      <c r="K9556" s="17">
        <v>1.1800000000000001E-3</v>
      </c>
    </row>
    <row r="9557" spans="1:11" x14ac:dyDescent="0.45">
      <c r="A9557" s="10" t="s">
        <v>83</v>
      </c>
      <c r="B9557" s="20">
        <v>0.95499999999999996</v>
      </c>
      <c r="C9557" s="19">
        <v>7261</v>
      </c>
      <c r="D9557" s="19">
        <v>3942.798511</v>
      </c>
      <c r="E9557" s="23">
        <v>3.0281095059999998</v>
      </c>
      <c r="F9557" s="23">
        <v>1.484995158</v>
      </c>
      <c r="G9557" s="17">
        <v>0</v>
      </c>
      <c r="H9557" s="17">
        <v>1</v>
      </c>
      <c r="I9557" s="17">
        <v>0.95935809599999999</v>
      </c>
      <c r="J9557" s="17">
        <v>3.95E-2</v>
      </c>
      <c r="K9557" s="17">
        <v>1.1800000000000001E-3</v>
      </c>
    </row>
    <row r="9558" spans="1:11" x14ac:dyDescent="0.45">
      <c r="A9558" s="10" t="s">
        <v>83</v>
      </c>
      <c r="B9558" s="20">
        <v>0.95599999999999996</v>
      </c>
      <c r="C9558" s="19">
        <v>7269</v>
      </c>
      <c r="D9558" s="19">
        <v>3967.129567</v>
      </c>
      <c r="E9558" s="23">
        <v>3.0488458409999999</v>
      </c>
      <c r="F9558" s="23">
        <v>1.4933153669999999</v>
      </c>
      <c r="G9558" s="17">
        <v>0</v>
      </c>
      <c r="H9558" s="17">
        <v>1</v>
      </c>
      <c r="I9558" s="17">
        <v>0.95944140899999997</v>
      </c>
      <c r="J9558" s="17">
        <v>3.9399999999999998E-2</v>
      </c>
      <c r="K9558" s="17">
        <v>1.17E-3</v>
      </c>
    </row>
    <row r="9559" spans="1:11" x14ac:dyDescent="0.45">
      <c r="A9559" s="10" t="s">
        <v>83</v>
      </c>
      <c r="B9559" s="20">
        <v>0.95699999999999996</v>
      </c>
      <c r="C9559" s="19">
        <v>7276</v>
      </c>
      <c r="D9559" s="19">
        <v>3988.5858640000001</v>
      </c>
      <c r="E9559" s="23">
        <v>3.0804154979999998</v>
      </c>
      <c r="F9559" s="23">
        <v>1.5029595179999999</v>
      </c>
      <c r="G9559" s="17">
        <v>0</v>
      </c>
      <c r="H9559" s="17">
        <v>1</v>
      </c>
      <c r="I9559" s="17">
        <v>0.95973681200000005</v>
      </c>
      <c r="J9559" s="17">
        <v>3.9100000000000003E-2</v>
      </c>
      <c r="K9559" s="17">
        <v>1.16E-3</v>
      </c>
    </row>
    <row r="9560" spans="1:11" x14ac:dyDescent="0.45">
      <c r="A9560" s="10" t="s">
        <v>83</v>
      </c>
      <c r="B9560" s="20">
        <v>0.95799999999999996</v>
      </c>
      <c r="C9560" s="19">
        <v>7284</v>
      </c>
      <c r="D9560" s="19">
        <v>4013.4705840000001</v>
      </c>
      <c r="E9560" s="23">
        <v>3.1308655519999999</v>
      </c>
      <c r="F9560" s="23">
        <v>1.511010545</v>
      </c>
      <c r="G9560" s="17">
        <v>0</v>
      </c>
      <c r="H9560" s="17">
        <v>1</v>
      </c>
      <c r="I9560" s="17">
        <v>0.95973770700000005</v>
      </c>
      <c r="J9560" s="17">
        <v>3.9100000000000003E-2</v>
      </c>
      <c r="K9560" s="17">
        <v>1.16E-3</v>
      </c>
    </row>
    <row r="9561" spans="1:11" x14ac:dyDescent="0.45">
      <c r="A9561" s="10" t="s">
        <v>83</v>
      </c>
      <c r="B9561" s="20">
        <v>0.95899999999999996</v>
      </c>
      <c r="C9561" s="19">
        <v>7292</v>
      </c>
      <c r="D9561" s="19">
        <v>4038.6336369999999</v>
      </c>
      <c r="E9561" s="23">
        <v>3.1775464200000001</v>
      </c>
      <c r="F9561" s="23">
        <v>1.5205040919999999</v>
      </c>
      <c r="G9561" s="17">
        <v>0</v>
      </c>
      <c r="H9561" s="17">
        <v>1</v>
      </c>
      <c r="I9561" s="17">
        <v>0.95973979200000004</v>
      </c>
      <c r="J9561" s="17">
        <v>3.9100000000000003E-2</v>
      </c>
      <c r="K9561" s="17">
        <v>1.16E-3</v>
      </c>
    </row>
    <row r="9562" spans="1:11" x14ac:dyDescent="0.45">
      <c r="A9562" s="10" t="s">
        <v>83</v>
      </c>
      <c r="B9562" s="20">
        <v>0.96</v>
      </c>
      <c r="C9562" s="19">
        <v>7299</v>
      </c>
      <c r="D9562" s="19">
        <v>4061.027075</v>
      </c>
      <c r="E9562" s="23">
        <v>3.2086101779999998</v>
      </c>
      <c r="F9562" s="23">
        <v>1.5301110920000001</v>
      </c>
      <c r="G9562" s="17">
        <v>0</v>
      </c>
      <c r="H9562" s="17">
        <v>1</v>
      </c>
      <c r="I9562" s="17">
        <v>0.95952675499999995</v>
      </c>
      <c r="J9562" s="17">
        <v>3.9300000000000002E-2</v>
      </c>
      <c r="K9562" s="17">
        <v>1.16E-3</v>
      </c>
    </row>
    <row r="9563" spans="1:11" x14ac:dyDescent="0.45">
      <c r="A9563" s="10" t="s">
        <v>83</v>
      </c>
      <c r="B9563" s="20">
        <v>0.96099999999999997</v>
      </c>
      <c r="C9563" s="19">
        <v>7307</v>
      </c>
      <c r="D9563" s="19">
        <v>4086.8475370000001</v>
      </c>
      <c r="E9563" s="23">
        <v>3.248625198</v>
      </c>
      <c r="F9563" s="23">
        <v>1.5385924470000001</v>
      </c>
      <c r="G9563" s="17">
        <v>0</v>
      </c>
      <c r="H9563" s="17">
        <v>1</v>
      </c>
      <c r="I9563" s="17">
        <v>0.95949304099999999</v>
      </c>
      <c r="J9563" s="17">
        <v>3.9399999999999998E-2</v>
      </c>
      <c r="K9563" s="17">
        <v>1.16E-3</v>
      </c>
    </row>
    <row r="9564" spans="1:11" x14ac:dyDescent="0.45">
      <c r="A9564" s="10" t="s">
        <v>83</v>
      </c>
      <c r="B9564" s="20">
        <v>0.96199999999999997</v>
      </c>
      <c r="C9564" s="19">
        <v>7314</v>
      </c>
      <c r="D9564" s="19">
        <v>4109.7315399999998</v>
      </c>
      <c r="E9564" s="23">
        <v>3.2771886270000001</v>
      </c>
      <c r="F9564" s="23">
        <v>1.5484985179999999</v>
      </c>
      <c r="G9564" s="17">
        <v>0</v>
      </c>
      <c r="H9564" s="17">
        <v>1</v>
      </c>
      <c r="I9564" s="17">
        <v>0.95945820500000001</v>
      </c>
      <c r="J9564" s="17">
        <v>3.9399999999999998E-2</v>
      </c>
      <c r="K9564" s="17">
        <v>1.16E-3</v>
      </c>
    </row>
    <row r="9565" spans="1:11" x14ac:dyDescent="0.45">
      <c r="A9565" s="10" t="s">
        <v>83</v>
      </c>
      <c r="B9565" s="20">
        <v>0.96299999999999997</v>
      </c>
      <c r="C9565" s="19">
        <v>7322</v>
      </c>
      <c r="D9565" s="19">
        <v>4136.295803</v>
      </c>
      <c r="E9565" s="23">
        <v>3.3582026229999999</v>
      </c>
      <c r="F9565" s="23">
        <v>1.5576219840000001</v>
      </c>
      <c r="G9565" s="17">
        <v>0</v>
      </c>
      <c r="H9565" s="17">
        <v>1</v>
      </c>
      <c r="I9565" s="17">
        <v>0.95953365099999999</v>
      </c>
      <c r="J9565" s="17">
        <v>3.9300000000000002E-2</v>
      </c>
      <c r="K9565" s="17">
        <v>1.15E-3</v>
      </c>
    </row>
    <row r="9566" spans="1:11" x14ac:dyDescent="0.45">
      <c r="A9566" s="10" t="s">
        <v>83</v>
      </c>
      <c r="B9566" s="20">
        <v>0.96399999999999997</v>
      </c>
      <c r="C9566" s="19">
        <v>7329</v>
      </c>
      <c r="D9566" s="19">
        <v>4159.8783620000004</v>
      </c>
      <c r="E9566" s="23">
        <v>3.3813155450000001</v>
      </c>
      <c r="F9566" s="23">
        <v>1.5670202609999999</v>
      </c>
      <c r="G9566" s="17">
        <v>0</v>
      </c>
      <c r="H9566" s="17">
        <v>1</v>
      </c>
      <c r="I9566" s="17">
        <v>0.95958398300000003</v>
      </c>
      <c r="J9566" s="17">
        <v>3.9300000000000002E-2</v>
      </c>
      <c r="K9566" s="17">
        <v>1.15E-3</v>
      </c>
    </row>
    <row r="9567" spans="1:11" x14ac:dyDescent="0.45">
      <c r="A9567" s="10" t="s">
        <v>83</v>
      </c>
      <c r="B9567" s="20">
        <v>0.96499999999999997</v>
      </c>
      <c r="C9567" s="19">
        <v>7337</v>
      </c>
      <c r="D9567" s="19">
        <v>4187.081099</v>
      </c>
      <c r="E9567" s="23">
        <v>3.4207661869999999</v>
      </c>
      <c r="F9567" s="23">
        <v>1.575607392</v>
      </c>
      <c r="G9567" s="17">
        <v>0</v>
      </c>
      <c r="H9567" s="17">
        <v>1</v>
      </c>
      <c r="I9567" s="17">
        <v>0.959384656</v>
      </c>
      <c r="J9567" s="17">
        <v>3.95E-2</v>
      </c>
      <c r="K9567" s="17">
        <v>1.15E-3</v>
      </c>
    </row>
    <row r="9568" spans="1:11" x14ac:dyDescent="0.45">
      <c r="A9568" s="10" t="s">
        <v>83</v>
      </c>
      <c r="B9568" s="20">
        <v>0.96599999999999997</v>
      </c>
      <c r="C9568" s="19">
        <v>7345</v>
      </c>
      <c r="D9568" s="19">
        <v>4214.77171</v>
      </c>
      <c r="E9568" s="23">
        <v>3.4814133840000001</v>
      </c>
      <c r="F9568" s="23">
        <v>1.5874586159999999</v>
      </c>
      <c r="G9568" s="17">
        <v>0</v>
      </c>
      <c r="H9568" s="17">
        <v>1</v>
      </c>
      <c r="I9568" s="17">
        <v>0.95931174100000005</v>
      </c>
      <c r="J9568" s="17">
        <v>3.95E-2</v>
      </c>
      <c r="K9568" s="17">
        <v>1.15E-3</v>
      </c>
    </row>
    <row r="9569" spans="1:11" x14ac:dyDescent="0.45">
      <c r="A9569" s="10" t="s">
        <v>83</v>
      </c>
      <c r="B9569" s="20">
        <v>0.96699999999999997</v>
      </c>
      <c r="C9569" s="19">
        <v>7352</v>
      </c>
      <c r="D9569" s="19">
        <v>4239.279493</v>
      </c>
      <c r="E9569" s="23">
        <v>3.5128683449999998</v>
      </c>
      <c r="F9569" s="23">
        <v>1.5960367369999999</v>
      </c>
      <c r="G9569" s="17">
        <v>0</v>
      </c>
      <c r="H9569" s="17">
        <v>1</v>
      </c>
      <c r="I9569" s="17">
        <v>0.95936834599999998</v>
      </c>
      <c r="J9569" s="17">
        <v>3.95E-2</v>
      </c>
      <c r="K9569" s="17">
        <v>1.15E-3</v>
      </c>
    </row>
    <row r="9570" spans="1:11" x14ac:dyDescent="0.45">
      <c r="A9570" s="10" t="s">
        <v>83</v>
      </c>
      <c r="B9570" s="20">
        <v>0.96799999999999997</v>
      </c>
      <c r="C9570" s="19">
        <v>7360</v>
      </c>
      <c r="D9570" s="19">
        <v>4267.5371640000003</v>
      </c>
      <c r="E9570" s="23">
        <v>3.5466442850000002</v>
      </c>
      <c r="F9570" s="23">
        <v>1.607691408</v>
      </c>
      <c r="G9570" s="17">
        <v>0</v>
      </c>
      <c r="H9570" s="17">
        <v>1</v>
      </c>
      <c r="I9570" s="17">
        <v>0.95951567000000004</v>
      </c>
      <c r="J9570" s="17">
        <v>3.9300000000000002E-2</v>
      </c>
      <c r="K9570" s="17">
        <v>1.14E-3</v>
      </c>
    </row>
    <row r="9571" spans="1:11" x14ac:dyDescent="0.45">
      <c r="A9571" s="10" t="s">
        <v>83</v>
      </c>
      <c r="B9571" s="20">
        <v>0.96899999999999997</v>
      </c>
      <c r="C9571" s="19">
        <v>7368</v>
      </c>
      <c r="D9571" s="19">
        <v>4296.2951350000003</v>
      </c>
      <c r="E9571" s="23">
        <v>3.623083007</v>
      </c>
      <c r="F9571" s="23">
        <v>1.6178239560000001</v>
      </c>
      <c r="G9571" s="17">
        <v>0</v>
      </c>
      <c r="H9571" s="17">
        <v>1</v>
      </c>
      <c r="I9571" s="17">
        <v>0.95934944</v>
      </c>
      <c r="J9571" s="17">
        <v>3.95E-2</v>
      </c>
      <c r="K9571" s="17">
        <v>1.14E-3</v>
      </c>
    </row>
    <row r="9572" spans="1:11" x14ac:dyDescent="0.45">
      <c r="A9572" s="10" t="s">
        <v>83</v>
      </c>
      <c r="B9572" s="20">
        <v>0.97</v>
      </c>
      <c r="C9572" s="19">
        <v>7375</v>
      </c>
      <c r="D9572" s="19">
        <v>4321.7321009999996</v>
      </c>
      <c r="E9572" s="23">
        <v>3.6426672849999999</v>
      </c>
      <c r="F9572" s="23">
        <v>1.629997613</v>
      </c>
      <c r="G9572" s="17">
        <v>0</v>
      </c>
      <c r="H9572" s="17">
        <v>1</v>
      </c>
      <c r="I9572" s="17">
        <v>0.95940548299999995</v>
      </c>
      <c r="J9572" s="17">
        <v>3.95E-2</v>
      </c>
      <c r="K9572" s="17">
        <v>1.14E-3</v>
      </c>
    </row>
    <row r="9573" spans="1:11" x14ac:dyDescent="0.45">
      <c r="A9573" s="10" t="s">
        <v>83</v>
      </c>
      <c r="B9573" s="20">
        <v>0.97099999999999997</v>
      </c>
      <c r="C9573" s="19">
        <v>7383</v>
      </c>
      <c r="D9573" s="19">
        <v>4351.0641599999999</v>
      </c>
      <c r="E9573" s="23">
        <v>3.6842393869999999</v>
      </c>
      <c r="F9573" s="23">
        <v>1.6398711880000001</v>
      </c>
      <c r="G9573" s="17">
        <v>0</v>
      </c>
      <c r="H9573" s="17">
        <v>1</v>
      </c>
      <c r="I9573" s="17">
        <v>0.95938093199999996</v>
      </c>
      <c r="J9573" s="17">
        <v>3.95E-2</v>
      </c>
      <c r="K9573" s="17">
        <v>1.14E-3</v>
      </c>
    </row>
    <row r="9574" spans="1:11" x14ac:dyDescent="0.45">
      <c r="A9574" s="10" t="s">
        <v>83</v>
      </c>
      <c r="B9574" s="20">
        <v>0.97199999999999998</v>
      </c>
      <c r="C9574" s="19">
        <v>7390</v>
      </c>
      <c r="D9574" s="19">
        <v>4377.2037460000001</v>
      </c>
      <c r="E9574" s="23">
        <v>3.7584497840000002</v>
      </c>
      <c r="F9574" s="23">
        <v>1.6513793299999999</v>
      </c>
      <c r="G9574" s="17">
        <v>0</v>
      </c>
      <c r="H9574" s="17">
        <v>1</v>
      </c>
      <c r="I9574" s="17">
        <v>0.95937719099999996</v>
      </c>
      <c r="J9574" s="17">
        <v>3.95E-2</v>
      </c>
      <c r="K9574" s="17">
        <v>1.14E-3</v>
      </c>
    </row>
    <row r="9575" spans="1:11" x14ac:dyDescent="0.45">
      <c r="A9575" s="10" t="s">
        <v>83</v>
      </c>
      <c r="B9575" s="20">
        <v>0.97299999999999998</v>
      </c>
      <c r="C9575" s="19">
        <v>7398</v>
      </c>
      <c r="D9575" s="19">
        <v>4407.5312549999999</v>
      </c>
      <c r="E9575" s="23">
        <v>3.8052551440000002</v>
      </c>
      <c r="F9575" s="23">
        <v>1.662025401</v>
      </c>
      <c r="G9575" s="17">
        <v>0</v>
      </c>
      <c r="H9575" s="17">
        <v>1</v>
      </c>
      <c r="I9575" s="17">
        <v>0.95976158199999995</v>
      </c>
      <c r="J9575" s="17">
        <v>3.9100000000000003E-2</v>
      </c>
      <c r="K9575" s="17">
        <v>1.1199999999999999E-3</v>
      </c>
    </row>
    <row r="9576" spans="1:11" x14ac:dyDescent="0.45">
      <c r="A9576" s="10" t="s">
        <v>83</v>
      </c>
      <c r="B9576" s="20">
        <v>0.97399999999999998</v>
      </c>
      <c r="C9576" s="19">
        <v>7406</v>
      </c>
      <c r="D9576" s="19">
        <v>4438.2364070000003</v>
      </c>
      <c r="E9576" s="23">
        <v>3.8660713109999998</v>
      </c>
      <c r="F9576" s="23">
        <v>1.6730735450000001</v>
      </c>
      <c r="G9576" s="17">
        <v>0</v>
      </c>
      <c r="H9576" s="17">
        <v>1</v>
      </c>
      <c r="I9576" s="17">
        <v>0.95970307099999996</v>
      </c>
      <c r="J9576" s="17">
        <v>3.9199999999999999E-2</v>
      </c>
      <c r="K9576" s="17">
        <v>1.1199999999999999E-3</v>
      </c>
    </row>
    <row r="9577" spans="1:11" x14ac:dyDescent="0.45">
      <c r="A9577" s="10" t="s">
        <v>83</v>
      </c>
      <c r="B9577" s="20">
        <v>0.97499999999999998</v>
      </c>
      <c r="C9577" s="19">
        <v>7413</v>
      </c>
      <c r="D9577" s="19">
        <v>4465.4690769999997</v>
      </c>
      <c r="E9577" s="23">
        <v>3.9123855769999998</v>
      </c>
      <c r="F9577" s="23">
        <v>1.685212889</v>
      </c>
      <c r="G9577" s="17">
        <v>0</v>
      </c>
      <c r="H9577" s="17">
        <v>1</v>
      </c>
      <c r="I9577" s="17">
        <v>0.959832079</v>
      </c>
      <c r="J9577" s="17">
        <v>3.9E-2</v>
      </c>
      <c r="K9577" s="17">
        <v>1.1199999999999999E-3</v>
      </c>
    </row>
    <row r="9578" spans="1:11" x14ac:dyDescent="0.45">
      <c r="A9578" s="10" t="s">
        <v>83</v>
      </c>
      <c r="B9578" s="20">
        <v>0.97599999999999998</v>
      </c>
      <c r="C9578" s="19">
        <v>7421</v>
      </c>
      <c r="D9578" s="19">
        <v>4497.1163880000004</v>
      </c>
      <c r="E9578" s="23">
        <v>3.9832317380000002</v>
      </c>
      <c r="F9578" s="23">
        <v>1.696831921</v>
      </c>
      <c r="G9578" s="17">
        <v>0</v>
      </c>
      <c r="H9578" s="17">
        <v>1</v>
      </c>
      <c r="I9578" s="17">
        <v>0.95975655500000001</v>
      </c>
      <c r="J9578" s="17">
        <v>3.9100000000000003E-2</v>
      </c>
      <c r="K9578" s="17">
        <v>1.1199999999999999E-3</v>
      </c>
    </row>
    <row r="9579" spans="1:11" x14ac:dyDescent="0.45">
      <c r="A9579" s="10" t="s">
        <v>83</v>
      </c>
      <c r="B9579" s="20">
        <v>0.97699999999999998</v>
      </c>
      <c r="C9579" s="19">
        <v>7428</v>
      </c>
      <c r="D9579" s="19">
        <v>4525.1381090000004</v>
      </c>
      <c r="E9579" s="23">
        <v>4.0115644780000004</v>
      </c>
      <c r="F9579" s="23">
        <v>1.708933445</v>
      </c>
      <c r="G9579" s="17">
        <v>0</v>
      </c>
      <c r="H9579" s="17">
        <v>1</v>
      </c>
      <c r="I9579" s="17">
        <v>0.95963394300000004</v>
      </c>
      <c r="J9579" s="17">
        <v>3.9199999999999999E-2</v>
      </c>
      <c r="K9579" s="17">
        <v>1.1199999999999999E-3</v>
      </c>
    </row>
    <row r="9580" spans="1:11" x14ac:dyDescent="0.45">
      <c r="A9580" s="10" t="s">
        <v>83</v>
      </c>
      <c r="B9580" s="20">
        <v>0.97799999999999998</v>
      </c>
      <c r="C9580" s="19">
        <v>7436</v>
      </c>
      <c r="D9580" s="19">
        <v>4557.8372419999996</v>
      </c>
      <c r="E9580" s="23">
        <v>4.1142969220000003</v>
      </c>
      <c r="F9580" s="23">
        <v>1.7199621839999999</v>
      </c>
      <c r="G9580" s="17">
        <v>0</v>
      </c>
      <c r="H9580" s="17">
        <v>1</v>
      </c>
      <c r="I9580" s="17">
        <v>0.95990297899999999</v>
      </c>
      <c r="J9580" s="17">
        <v>3.9E-2</v>
      </c>
      <c r="K9580" s="17">
        <v>1.1100000000000001E-3</v>
      </c>
    </row>
    <row r="9581" spans="1:11" x14ac:dyDescent="0.45">
      <c r="A9581" s="10" t="s">
        <v>83</v>
      </c>
      <c r="B9581" s="20">
        <v>0.97899999999999998</v>
      </c>
      <c r="C9581" s="19">
        <v>7444</v>
      </c>
      <c r="D9581" s="19">
        <v>4591.2200670000002</v>
      </c>
      <c r="E9581" s="23">
        <v>4.1970423309999996</v>
      </c>
      <c r="F9581" s="23">
        <v>1.73352598</v>
      </c>
      <c r="G9581" s="17">
        <v>0</v>
      </c>
      <c r="H9581" s="17">
        <v>1</v>
      </c>
      <c r="I9581" s="17">
        <v>0.95990102099999997</v>
      </c>
      <c r="J9581" s="17">
        <v>3.9E-2</v>
      </c>
      <c r="K9581" s="17">
        <v>1.1100000000000001E-3</v>
      </c>
    </row>
    <row r="9582" spans="1:11" x14ac:dyDescent="0.45">
      <c r="A9582" s="10" t="s">
        <v>83</v>
      </c>
      <c r="B9582" s="20">
        <v>0.98</v>
      </c>
      <c r="C9582" s="19">
        <v>7451</v>
      </c>
      <c r="D9582" s="19">
        <v>4620.8182850000003</v>
      </c>
      <c r="E9582" s="23">
        <v>4.2768047789999999</v>
      </c>
      <c r="F9582" s="23">
        <v>1.746935916</v>
      </c>
      <c r="G9582" s="17">
        <v>0</v>
      </c>
      <c r="H9582" s="17">
        <v>1</v>
      </c>
      <c r="I9582" s="17">
        <v>0.95979787500000002</v>
      </c>
      <c r="J9582" s="17">
        <v>3.9100000000000003E-2</v>
      </c>
      <c r="K9582" s="17">
        <v>1.1100000000000001E-3</v>
      </c>
    </row>
    <row r="9583" spans="1:11" x14ac:dyDescent="0.45">
      <c r="A9583" s="10" t="s">
        <v>83</v>
      </c>
      <c r="B9583" s="20">
        <v>0.98099999999999998</v>
      </c>
      <c r="C9583" s="19">
        <v>7459</v>
      </c>
      <c r="D9583" s="19">
        <v>4655.3632019999995</v>
      </c>
      <c r="E9583" s="23">
        <v>4.3529560690000002</v>
      </c>
      <c r="F9583" s="23">
        <v>1.7587168419999999</v>
      </c>
      <c r="G9583" s="17">
        <v>0</v>
      </c>
      <c r="H9583" s="17">
        <v>1</v>
      </c>
      <c r="I9583" s="17">
        <v>0.95961083199999997</v>
      </c>
      <c r="J9583" s="17">
        <v>3.9300000000000002E-2</v>
      </c>
      <c r="K9583" s="17">
        <v>1.1100000000000001E-3</v>
      </c>
    </row>
    <row r="9584" spans="1:11" x14ac:dyDescent="0.45">
      <c r="A9584" s="10" t="s">
        <v>83</v>
      </c>
      <c r="B9584" s="20">
        <v>0.98199999999999998</v>
      </c>
      <c r="C9584" s="19">
        <v>7466</v>
      </c>
      <c r="D9584" s="19">
        <v>4686.023897</v>
      </c>
      <c r="E9584" s="23">
        <v>4.4262734720000001</v>
      </c>
      <c r="F9584" s="23">
        <v>1.7726694220000001</v>
      </c>
      <c r="G9584" s="17">
        <v>0</v>
      </c>
      <c r="H9584" s="17">
        <v>1</v>
      </c>
      <c r="I9584" s="17">
        <v>0.95956394499999997</v>
      </c>
      <c r="J9584" s="17">
        <v>3.9300000000000002E-2</v>
      </c>
      <c r="K9584" s="17">
        <v>1.1100000000000001E-3</v>
      </c>
    </row>
    <row r="9585" spans="1:11" x14ac:dyDescent="0.45">
      <c r="A9585" s="10" t="s">
        <v>83</v>
      </c>
      <c r="B9585" s="20">
        <v>0.98299999999999998</v>
      </c>
      <c r="C9585" s="19">
        <v>7474</v>
      </c>
      <c r="D9585" s="19">
        <v>4722.1547179999998</v>
      </c>
      <c r="E9585" s="23">
        <v>4.575220474</v>
      </c>
      <c r="F9585" s="23">
        <v>1.784954157</v>
      </c>
      <c r="G9585" s="17">
        <v>0</v>
      </c>
      <c r="H9585" s="17">
        <v>1</v>
      </c>
      <c r="I9585" s="17">
        <v>0.95962872200000005</v>
      </c>
      <c r="J9585" s="17">
        <v>3.9300000000000002E-2</v>
      </c>
      <c r="K9585" s="17">
        <v>1.1000000000000001E-3</v>
      </c>
    </row>
    <row r="9586" spans="1:11" x14ac:dyDescent="0.45">
      <c r="A9586" s="10" t="s">
        <v>83</v>
      </c>
      <c r="B9586" s="20">
        <v>0.98399999999999999</v>
      </c>
      <c r="C9586" s="19">
        <v>7482</v>
      </c>
      <c r="D9586" s="19">
        <v>4759.0216540000001</v>
      </c>
      <c r="E9586" s="23">
        <v>4.6336779000000003</v>
      </c>
      <c r="F9586" s="23">
        <v>1.7991705060000001</v>
      </c>
      <c r="G9586" s="17">
        <v>0</v>
      </c>
      <c r="H9586" s="17">
        <v>1</v>
      </c>
      <c r="I9586" s="17">
        <v>0.95953875</v>
      </c>
      <c r="J9586" s="17">
        <v>3.9399999999999998E-2</v>
      </c>
      <c r="K9586" s="17">
        <v>1.1000000000000001E-3</v>
      </c>
    </row>
    <row r="9587" spans="1:11" x14ac:dyDescent="0.45">
      <c r="A9587" s="10" t="s">
        <v>83</v>
      </c>
      <c r="B9587" s="20">
        <v>0.98499999999999999</v>
      </c>
      <c r="C9587" s="19">
        <v>7489</v>
      </c>
      <c r="D9587" s="19">
        <v>4791.7748570000003</v>
      </c>
      <c r="E9587" s="23">
        <v>4.7256811860000001</v>
      </c>
      <c r="F9587" s="23">
        <v>1.813731086</v>
      </c>
      <c r="G9587" s="17">
        <v>0</v>
      </c>
      <c r="H9587" s="17">
        <v>1</v>
      </c>
      <c r="I9587" s="17">
        <v>0.95940143300000003</v>
      </c>
      <c r="J9587" s="17">
        <v>3.95E-2</v>
      </c>
      <c r="K9587" s="17">
        <v>1.1000000000000001E-3</v>
      </c>
    </row>
    <row r="9588" spans="1:11" x14ac:dyDescent="0.45">
      <c r="A9588" s="10" t="s">
        <v>83</v>
      </c>
      <c r="B9588" s="20">
        <v>0.98599999999999999</v>
      </c>
      <c r="C9588" s="19">
        <v>7497</v>
      </c>
      <c r="D9588" s="19">
        <v>4830.0950160000002</v>
      </c>
      <c r="E9588" s="23">
        <v>4.8287322699999997</v>
      </c>
      <c r="F9588" s="23">
        <v>1.8286036059999999</v>
      </c>
      <c r="G9588" s="17">
        <v>0</v>
      </c>
      <c r="H9588" s="17">
        <v>1</v>
      </c>
      <c r="I9588" s="17">
        <v>0.95947407600000001</v>
      </c>
      <c r="J9588" s="17">
        <v>3.9399999999999998E-2</v>
      </c>
      <c r="K9588" s="17">
        <v>1.1000000000000001E-3</v>
      </c>
    </row>
    <row r="9589" spans="1:11" x14ac:dyDescent="0.45">
      <c r="A9589" s="10" t="s">
        <v>83</v>
      </c>
      <c r="B9589" s="20">
        <v>0.98699999999999999</v>
      </c>
      <c r="C9589" s="19">
        <v>7504</v>
      </c>
      <c r="D9589" s="19">
        <v>4864.793525</v>
      </c>
      <c r="E9589" s="23">
        <v>5.0127391499999998</v>
      </c>
      <c r="F9589" s="23">
        <v>1.843334665</v>
      </c>
      <c r="G9589" s="17">
        <v>0</v>
      </c>
      <c r="H9589" s="17">
        <v>1</v>
      </c>
      <c r="I9589" s="17">
        <v>0.95934874800000003</v>
      </c>
      <c r="J9589" s="17">
        <v>3.9600000000000003E-2</v>
      </c>
      <c r="K9589" s="17">
        <v>1.1000000000000001E-3</v>
      </c>
    </row>
    <row r="9590" spans="1:11" x14ac:dyDescent="0.45">
      <c r="A9590" s="10" t="s">
        <v>83</v>
      </c>
      <c r="B9590" s="20">
        <v>0.98799999999999999</v>
      </c>
      <c r="C9590" s="19">
        <v>7512</v>
      </c>
      <c r="D9590" s="19">
        <v>4905.3695829999997</v>
      </c>
      <c r="E9590" s="23">
        <v>5.0984179699999999</v>
      </c>
      <c r="F9590" s="23">
        <v>1.858685242</v>
      </c>
      <c r="G9590" s="17">
        <v>0</v>
      </c>
      <c r="H9590" s="17">
        <v>1</v>
      </c>
      <c r="I9590" s="17">
        <v>0.95932117900000002</v>
      </c>
      <c r="J9590" s="17">
        <v>3.9600000000000003E-2</v>
      </c>
      <c r="K9590" s="17">
        <v>1.1000000000000001E-3</v>
      </c>
    </row>
    <row r="9591" spans="1:11" x14ac:dyDescent="0.45">
      <c r="A9591" s="10" t="s">
        <v>83</v>
      </c>
      <c r="B9591" s="20">
        <v>0.98899999999999999</v>
      </c>
      <c r="C9591" s="19">
        <v>7520</v>
      </c>
      <c r="D9591" s="19">
        <v>4946.7900950000003</v>
      </c>
      <c r="E9591" s="23">
        <v>5.2298885249999998</v>
      </c>
      <c r="F9591" s="23">
        <v>1.8756111660000001</v>
      </c>
      <c r="G9591" s="17">
        <v>0</v>
      </c>
      <c r="H9591" s="17">
        <v>1</v>
      </c>
      <c r="I9591" s="17">
        <v>0.95922587699999995</v>
      </c>
      <c r="J9591" s="17">
        <v>3.9699999999999999E-2</v>
      </c>
      <c r="K9591" s="17">
        <v>1.1000000000000001E-3</v>
      </c>
    </row>
    <row r="9592" spans="1:11" x14ac:dyDescent="0.45">
      <c r="A9592" s="10" t="s">
        <v>83</v>
      </c>
      <c r="B9592" s="20">
        <v>0.99</v>
      </c>
      <c r="C9592" s="19">
        <v>7527</v>
      </c>
      <c r="D9592" s="19">
        <v>4984.3870779999997</v>
      </c>
      <c r="E9592" s="23">
        <v>5.4531402059999996</v>
      </c>
      <c r="F9592" s="23">
        <v>1.892933387</v>
      </c>
      <c r="G9592" s="17">
        <v>0</v>
      </c>
      <c r="H9592" s="17">
        <v>1</v>
      </c>
      <c r="I9592" s="17">
        <v>0.95955320600000005</v>
      </c>
      <c r="J9592" s="17">
        <v>3.9399999999999998E-2</v>
      </c>
      <c r="K9592" s="17">
        <v>1.09E-3</v>
      </c>
    </row>
    <row r="9593" spans="1:11" x14ac:dyDescent="0.45">
      <c r="A9593" s="10" t="s">
        <v>83</v>
      </c>
      <c r="B9593" s="20">
        <v>0.99099999999999999</v>
      </c>
      <c r="C9593" s="19">
        <v>7535</v>
      </c>
      <c r="D9593" s="19">
        <v>5028.8880099999997</v>
      </c>
      <c r="E9593" s="23">
        <v>5.6265743659999998</v>
      </c>
      <c r="F9593" s="23">
        <v>1.9086230470000001</v>
      </c>
      <c r="G9593" s="17">
        <v>0</v>
      </c>
      <c r="H9593" s="17">
        <v>1</v>
      </c>
      <c r="I9593" s="17">
        <v>0.959339367</v>
      </c>
      <c r="J9593" s="17">
        <v>3.9600000000000003E-2</v>
      </c>
      <c r="K9593" s="17">
        <v>1.09E-3</v>
      </c>
    </row>
    <row r="9594" spans="1:11" x14ac:dyDescent="0.45">
      <c r="A9594" s="10" t="s">
        <v>83</v>
      </c>
      <c r="B9594" s="20">
        <v>0.99199999999999999</v>
      </c>
      <c r="C9594" s="19">
        <v>7542</v>
      </c>
      <c r="D9594" s="19">
        <v>5069.6836549999998</v>
      </c>
      <c r="E9594" s="23">
        <v>5.9652534570000002</v>
      </c>
      <c r="F9594" s="23">
        <v>1.926914257</v>
      </c>
      <c r="G9594" s="17">
        <v>0</v>
      </c>
      <c r="H9594" s="17">
        <v>1</v>
      </c>
      <c r="I9594" s="17">
        <v>0.95932473500000004</v>
      </c>
      <c r="J9594" s="17">
        <v>3.9600000000000003E-2</v>
      </c>
      <c r="K9594" s="17">
        <v>1.08E-3</v>
      </c>
    </row>
    <row r="9595" spans="1:11" x14ac:dyDescent="0.45">
      <c r="A9595" s="10" t="s">
        <v>83</v>
      </c>
      <c r="B9595" s="20">
        <v>0.99299999999999999</v>
      </c>
      <c r="C9595" s="19">
        <v>7550</v>
      </c>
      <c r="D9595" s="19">
        <v>5117.9822199999999</v>
      </c>
      <c r="E9595" s="23">
        <v>6.1096534780000002</v>
      </c>
      <c r="F9595" s="23">
        <v>1.944785956</v>
      </c>
      <c r="G9595" s="17">
        <v>0</v>
      </c>
      <c r="H9595" s="17">
        <v>1</v>
      </c>
      <c r="I9595" s="17">
        <v>0.959324552</v>
      </c>
      <c r="J9595" s="17">
        <v>3.9600000000000003E-2</v>
      </c>
      <c r="K9595" s="17">
        <v>1.08E-3</v>
      </c>
    </row>
    <row r="9596" spans="1:11" x14ac:dyDescent="0.45">
      <c r="A9596" s="10" t="s">
        <v>83</v>
      </c>
      <c r="B9596" s="20">
        <v>0.99399999999999999</v>
      </c>
      <c r="C9596" s="19">
        <v>7558</v>
      </c>
      <c r="D9596" s="19">
        <v>5167.6097490000002</v>
      </c>
      <c r="E9596" s="23">
        <v>6.3257303660000002</v>
      </c>
      <c r="F9596" s="23">
        <v>1.9638184910000001</v>
      </c>
      <c r="G9596" s="17">
        <v>0</v>
      </c>
      <c r="H9596" s="17">
        <v>1</v>
      </c>
      <c r="I9596" s="17">
        <v>0.95926032800000005</v>
      </c>
      <c r="J9596" s="17">
        <v>3.9699999999999999E-2</v>
      </c>
      <c r="K9596" s="17">
        <v>1.08E-3</v>
      </c>
    </row>
    <row r="9597" spans="1:11" x14ac:dyDescent="0.45">
      <c r="A9597" s="10" t="s">
        <v>83</v>
      </c>
      <c r="B9597" s="20">
        <v>0.995</v>
      </c>
      <c r="C9597" s="19">
        <v>7565</v>
      </c>
      <c r="D9597" s="19">
        <v>5212.7614130000002</v>
      </c>
      <c r="E9597" s="23">
        <v>6.5230917330000002</v>
      </c>
      <c r="F9597" s="23">
        <v>1.987007695</v>
      </c>
      <c r="G9597" s="17">
        <v>0</v>
      </c>
      <c r="H9597" s="17">
        <v>1</v>
      </c>
      <c r="I9597" s="17">
        <v>0.95918172099999999</v>
      </c>
      <c r="J9597" s="17">
        <v>3.9699999999999999E-2</v>
      </c>
      <c r="K9597" s="17">
        <v>1.08E-3</v>
      </c>
    </row>
    <row r="9598" spans="1:11" x14ac:dyDescent="0.45">
      <c r="A9598" s="10" t="s">
        <v>83</v>
      </c>
      <c r="B9598" s="20">
        <v>0.996</v>
      </c>
      <c r="C9598" s="19">
        <v>7573</v>
      </c>
      <c r="D9598" s="19">
        <v>5266.8827140000003</v>
      </c>
      <c r="E9598" s="23">
        <v>7.0554275740000003</v>
      </c>
      <c r="F9598" s="23">
        <v>2.0070876019999999</v>
      </c>
      <c r="G9598" s="17">
        <v>0</v>
      </c>
      <c r="H9598" s="17">
        <v>1</v>
      </c>
      <c r="I9598" s="17">
        <v>0.95912742299999998</v>
      </c>
      <c r="J9598" s="17">
        <v>3.9800000000000002E-2</v>
      </c>
      <c r="K9598" s="17">
        <v>1.08E-3</v>
      </c>
    </row>
    <row r="9599" spans="1:11" x14ac:dyDescent="0.45">
      <c r="A9599" s="10" t="s">
        <v>83</v>
      </c>
      <c r="B9599" s="20">
        <v>0.997</v>
      </c>
      <c r="C9599" s="19">
        <v>7580</v>
      </c>
      <c r="D9599" s="19">
        <v>5318.6948739999998</v>
      </c>
      <c r="E9599" s="23">
        <v>7.6689387179999997</v>
      </c>
      <c r="F9599" s="23">
        <v>2.0283517130000002</v>
      </c>
      <c r="G9599" s="17">
        <v>0</v>
      </c>
      <c r="H9599" s="17">
        <v>1</v>
      </c>
      <c r="I9599" s="17">
        <v>0.95873168499999994</v>
      </c>
      <c r="J9599" s="17">
        <v>4.02E-2</v>
      </c>
      <c r="K9599" s="17">
        <v>1.08E-3</v>
      </c>
    </row>
    <row r="9600" spans="1:11" x14ac:dyDescent="0.45">
      <c r="A9600" s="10" t="s">
        <v>83</v>
      </c>
      <c r="B9600" s="20">
        <v>0.998</v>
      </c>
      <c r="C9600" s="19">
        <v>7588</v>
      </c>
      <c r="D9600" s="19">
        <v>5383.0061290000003</v>
      </c>
      <c r="E9600" s="23">
        <v>8.2645485319999992</v>
      </c>
      <c r="F9600" s="23">
        <v>2.053696414</v>
      </c>
      <c r="G9600" s="17">
        <v>0</v>
      </c>
      <c r="H9600" s="17">
        <v>1</v>
      </c>
      <c r="I9600" s="17">
        <v>0.95850857</v>
      </c>
      <c r="J9600" s="17">
        <v>4.0399999999999998E-2</v>
      </c>
      <c r="K9600" s="17">
        <v>1.08E-3</v>
      </c>
    </row>
    <row r="9601" spans="1:11" x14ac:dyDescent="0.45">
      <c r="A9601" s="10" t="s">
        <v>83</v>
      </c>
      <c r="B9601" s="20">
        <v>0.999</v>
      </c>
      <c r="C9601" s="19">
        <v>7595</v>
      </c>
      <c r="D9601" s="19">
        <v>5447.679271</v>
      </c>
      <c r="E9601" s="23">
        <v>10.534968449999999</v>
      </c>
      <c r="F9601" s="23">
        <v>2.0826570229999999</v>
      </c>
      <c r="G9601" s="17">
        <v>0</v>
      </c>
      <c r="H9601" s="17">
        <v>1</v>
      </c>
      <c r="I9601" s="17">
        <v>0.95838379500000004</v>
      </c>
      <c r="J9601" s="17">
        <v>4.0500000000000001E-2</v>
      </c>
      <c r="K9601" s="17">
        <v>1.08E-3</v>
      </c>
    </row>
    <row r="9602" spans="1:11" x14ac:dyDescent="0.45">
      <c r="A9602" s="10" t="s">
        <v>83</v>
      </c>
      <c r="B9602" s="20">
        <v>1</v>
      </c>
      <c r="C9602" s="19">
        <v>7596</v>
      </c>
      <c r="D9602" s="19">
        <v>5463.3602570000003</v>
      </c>
      <c r="E9602" s="23">
        <v>15.680986730000001</v>
      </c>
      <c r="F9602" s="23">
        <v>2.119341001</v>
      </c>
      <c r="G9602" s="17">
        <v>0</v>
      </c>
      <c r="H9602" s="17">
        <v>1</v>
      </c>
      <c r="I9602" s="17">
        <v>0.95838769300000004</v>
      </c>
      <c r="J9602" s="17">
        <v>4.0500000000000001E-2</v>
      </c>
      <c r="K9602" s="17">
        <v>1.08E-3</v>
      </c>
    </row>
    <row r="9603" spans="1:11" x14ac:dyDescent="0.45">
      <c r="A9603" s="10" t="s">
        <v>85</v>
      </c>
      <c r="B9603" s="20">
        <v>0.16</v>
      </c>
      <c r="C9603" s="19">
        <v>26</v>
      </c>
      <c r="D9603" s="19">
        <v>0.44953515100000002</v>
      </c>
      <c r="E9603" s="23">
        <v>2.3300000000000001E-2</v>
      </c>
      <c r="F9603" s="23">
        <v>2.3E-2</v>
      </c>
      <c r="G9603" s="17">
        <v>0</v>
      </c>
      <c r="H9603" s="17">
        <v>1</v>
      </c>
      <c r="I9603" s="17">
        <v>0.74761244299999996</v>
      </c>
      <c r="J9603" s="17">
        <v>0.25238755699999998</v>
      </c>
      <c r="K9603" s="17">
        <v>0</v>
      </c>
    </row>
    <row r="9604" spans="1:11" x14ac:dyDescent="0.45">
      <c r="A9604" s="10" t="s">
        <v>85</v>
      </c>
      <c r="B9604" s="20">
        <v>0.17</v>
      </c>
      <c r="C9604" s="19">
        <v>28</v>
      </c>
      <c r="D9604" s="19">
        <v>0.49984469199999998</v>
      </c>
      <c r="E9604" s="23">
        <v>2.5600000000000001E-2</v>
      </c>
      <c r="F9604" s="23">
        <v>2.3099999999999999E-2</v>
      </c>
      <c r="G9604" s="17">
        <v>0</v>
      </c>
      <c r="H9604" s="17">
        <v>1</v>
      </c>
      <c r="I9604" s="17">
        <v>0.765436326</v>
      </c>
      <c r="J9604" s="17">
        <v>0.234563674</v>
      </c>
      <c r="K9604" s="17">
        <v>0</v>
      </c>
    </row>
    <row r="9605" spans="1:11" x14ac:dyDescent="0.45">
      <c r="A9605" s="10" t="s">
        <v>85</v>
      </c>
      <c r="B9605" s="20">
        <v>0.22</v>
      </c>
      <c r="C9605" s="19">
        <v>35</v>
      </c>
      <c r="D9605" s="19">
        <v>0.69882713500000004</v>
      </c>
      <c r="E9605" s="23">
        <v>2.8400000000000002E-2</v>
      </c>
      <c r="F9605" s="23">
        <v>2.52E-2</v>
      </c>
      <c r="G9605" s="17">
        <v>0</v>
      </c>
      <c r="H9605" s="17">
        <v>1</v>
      </c>
      <c r="I9605" s="17">
        <v>0.53490110499999999</v>
      </c>
      <c r="J9605" s="17">
        <v>0.46509889500000001</v>
      </c>
      <c r="K9605" s="17">
        <v>0</v>
      </c>
    </row>
    <row r="9606" spans="1:11" x14ac:dyDescent="0.45">
      <c r="A9606" s="10" t="s">
        <v>85</v>
      </c>
      <c r="B9606" s="20">
        <v>0.35</v>
      </c>
      <c r="C9606" s="19">
        <v>57</v>
      </c>
      <c r="D9606" s="19">
        <v>1.3406545620000001</v>
      </c>
      <c r="E9606" s="23">
        <v>2.9399999999999999E-2</v>
      </c>
      <c r="F9606" s="23">
        <v>2.92E-2</v>
      </c>
      <c r="G9606" s="17">
        <v>0</v>
      </c>
      <c r="H9606" s="17">
        <v>1</v>
      </c>
      <c r="I9606" s="17">
        <v>0.27570398099999999</v>
      </c>
      <c r="J9606" s="17">
        <v>0.72429601899999996</v>
      </c>
      <c r="K9606" s="17">
        <v>0</v>
      </c>
    </row>
    <row r="9607" spans="1:11" x14ac:dyDescent="0.45">
      <c r="A9607" s="10" t="s">
        <v>85</v>
      </c>
      <c r="B9607" s="20">
        <v>0.36</v>
      </c>
      <c r="C9607" s="19">
        <v>58</v>
      </c>
      <c r="D9607" s="19">
        <v>1.370216713</v>
      </c>
      <c r="E9607" s="23">
        <v>2.9600000000000001E-2</v>
      </c>
      <c r="F9607" s="23">
        <v>2.92E-2</v>
      </c>
      <c r="G9607" s="17">
        <v>0</v>
      </c>
      <c r="H9607" s="17">
        <v>1</v>
      </c>
      <c r="I9607" s="17">
        <v>0.279560325</v>
      </c>
      <c r="J9607" s="17">
        <v>0.72043967499999995</v>
      </c>
      <c r="K9607" s="17">
        <v>0</v>
      </c>
    </row>
    <row r="9608" spans="1:11" x14ac:dyDescent="0.45">
      <c r="A9608" s="10" t="s">
        <v>85</v>
      </c>
      <c r="B9608" s="20">
        <v>0.61</v>
      </c>
      <c r="C9608" s="19">
        <v>99</v>
      </c>
      <c r="D9608" s="19">
        <v>2.7433297859999999</v>
      </c>
      <c r="E9608" s="23">
        <v>3.4000000000000002E-2</v>
      </c>
      <c r="F9608" s="23">
        <v>3.3300000000000003E-2</v>
      </c>
      <c r="G9608" s="17">
        <v>0</v>
      </c>
      <c r="H9608" s="17">
        <v>1</v>
      </c>
      <c r="I9608" s="17">
        <v>0.65329191799999997</v>
      </c>
      <c r="J9608" s="17">
        <v>0.34670808199999997</v>
      </c>
      <c r="K9608" s="17">
        <v>0</v>
      </c>
    </row>
    <row r="9609" spans="1:11" x14ac:dyDescent="0.45">
      <c r="A9609" s="10" t="s">
        <v>85</v>
      </c>
      <c r="B9609" s="20">
        <v>0.66</v>
      </c>
      <c r="C9609" s="19">
        <v>107</v>
      </c>
      <c r="D9609" s="19">
        <v>3.0557490020000002</v>
      </c>
      <c r="E9609" s="23">
        <v>3.9100000000000003E-2</v>
      </c>
      <c r="F9609" s="23">
        <v>3.3500000000000002E-2</v>
      </c>
      <c r="G9609" s="17">
        <v>0</v>
      </c>
      <c r="H9609" s="17">
        <v>1</v>
      </c>
      <c r="I9609" s="17">
        <v>0.68329516700000004</v>
      </c>
      <c r="J9609" s="17">
        <v>0.31670483300000002</v>
      </c>
      <c r="K9609" s="17">
        <v>0</v>
      </c>
    </row>
    <row r="9610" spans="1:11" x14ac:dyDescent="0.45">
      <c r="A9610" s="10" t="s">
        <v>85</v>
      </c>
      <c r="B9610" s="20">
        <v>0.78</v>
      </c>
      <c r="C9610" s="19">
        <v>126</v>
      </c>
      <c r="D9610" s="19">
        <v>3.8648121500000001</v>
      </c>
      <c r="E9610" s="23">
        <v>4.2599999999999999E-2</v>
      </c>
      <c r="F9610" s="23">
        <v>3.6400000000000002E-2</v>
      </c>
      <c r="G9610" s="17">
        <v>0</v>
      </c>
      <c r="H9610" s="17">
        <v>1</v>
      </c>
      <c r="I9610" s="17">
        <v>0.74986253199999997</v>
      </c>
      <c r="J9610" s="17">
        <v>0.25013746799999997</v>
      </c>
      <c r="K9610" s="17">
        <v>0</v>
      </c>
    </row>
    <row r="9611" spans="1:11" x14ac:dyDescent="0.45">
      <c r="A9611" s="10" t="s">
        <v>85</v>
      </c>
      <c r="B9611" s="20">
        <v>0.8</v>
      </c>
      <c r="C9611" s="19">
        <v>128</v>
      </c>
      <c r="D9611" s="19">
        <v>4.0272896579999999</v>
      </c>
      <c r="E9611" s="23">
        <v>8.1199999999999994E-2</v>
      </c>
      <c r="F9611" s="23">
        <v>3.9699999999999999E-2</v>
      </c>
      <c r="G9611" s="17">
        <v>0</v>
      </c>
      <c r="H9611" s="17">
        <v>1</v>
      </c>
      <c r="I9611" s="17">
        <v>0.76050377899999999</v>
      </c>
      <c r="J9611" s="17">
        <v>0.23949622100000001</v>
      </c>
      <c r="K9611" s="17">
        <v>0</v>
      </c>
    </row>
    <row r="9612" spans="1:11" x14ac:dyDescent="0.45">
      <c r="A9612" s="10" t="s">
        <v>85</v>
      </c>
      <c r="B9612" s="20">
        <v>0.80100000000000005</v>
      </c>
      <c r="C9612" s="19">
        <v>129</v>
      </c>
      <c r="D9612" s="19">
        <v>4.1324428280000003</v>
      </c>
      <c r="E9612" s="23">
        <v>0.10515317</v>
      </c>
      <c r="F9612" s="23">
        <v>4.1799999999999997E-2</v>
      </c>
      <c r="G9612" s="17">
        <v>0</v>
      </c>
      <c r="H9612" s="17">
        <v>1</v>
      </c>
      <c r="I9612" s="17">
        <v>0.76159774099999999</v>
      </c>
      <c r="J9612" s="17">
        <v>0.23840225900000001</v>
      </c>
      <c r="K9612" s="17">
        <v>0</v>
      </c>
    </row>
    <row r="9613" spans="1:11" x14ac:dyDescent="0.45">
      <c r="A9613" s="10" t="s">
        <v>85</v>
      </c>
      <c r="B9613" s="20">
        <v>0.80700000000000005</v>
      </c>
      <c r="C9613" s="19">
        <v>130</v>
      </c>
      <c r="D9613" s="19">
        <v>4.2770415379999998</v>
      </c>
      <c r="E9613" s="23">
        <v>0.14459870999999999</v>
      </c>
      <c r="F9613" s="23">
        <v>4.3499999999999997E-2</v>
      </c>
      <c r="G9613" s="17">
        <v>0</v>
      </c>
      <c r="H9613" s="17">
        <v>1</v>
      </c>
      <c r="I9613" s="17">
        <v>0.76954198600000001</v>
      </c>
      <c r="J9613" s="17">
        <v>0.23045801399999999</v>
      </c>
      <c r="K9613" s="17">
        <v>0</v>
      </c>
    </row>
    <row r="9614" spans="1:11" x14ac:dyDescent="0.45">
      <c r="A9614" s="10" t="s">
        <v>85</v>
      </c>
      <c r="B9614" s="20">
        <v>0.81899999999999995</v>
      </c>
      <c r="C9614" s="19">
        <v>132</v>
      </c>
      <c r="D9614" s="19">
        <v>4.5863764150000002</v>
      </c>
      <c r="E9614" s="23">
        <v>0.15466743799999999</v>
      </c>
      <c r="F9614" s="23">
        <v>4.5999999999999999E-2</v>
      </c>
      <c r="G9614" s="17">
        <v>0</v>
      </c>
      <c r="H9614" s="17">
        <v>1</v>
      </c>
      <c r="I9614" s="17">
        <v>0.77788736800000002</v>
      </c>
      <c r="J9614" s="17">
        <v>0.222112632</v>
      </c>
      <c r="K9614" s="17">
        <v>0</v>
      </c>
    </row>
    <row r="9615" spans="1:11" x14ac:dyDescent="0.45">
      <c r="A9615" s="10" t="s">
        <v>85</v>
      </c>
      <c r="B9615" s="20">
        <v>0.83199999999999996</v>
      </c>
      <c r="C9615" s="19">
        <v>134</v>
      </c>
      <c r="D9615" s="19">
        <v>4.9164475459999997</v>
      </c>
      <c r="E9615" s="23">
        <v>0.16503556599999999</v>
      </c>
      <c r="F9615" s="23">
        <v>5.5800000000000002E-2</v>
      </c>
      <c r="G9615" s="17">
        <v>0</v>
      </c>
      <c r="H9615" s="17">
        <v>1</v>
      </c>
      <c r="I9615" s="17">
        <v>0.77994656699999998</v>
      </c>
      <c r="J9615" s="17">
        <v>0.22005343299999999</v>
      </c>
      <c r="K9615" s="17">
        <v>0</v>
      </c>
    </row>
    <row r="9616" spans="1:11" x14ac:dyDescent="0.45">
      <c r="A9616" s="10" t="s">
        <v>85</v>
      </c>
      <c r="B9616" s="20">
        <v>0.84399999999999997</v>
      </c>
      <c r="C9616" s="19">
        <v>136</v>
      </c>
      <c r="D9616" s="19">
        <v>5.4705985400000001</v>
      </c>
      <c r="E9616" s="23">
        <v>0.277075497</v>
      </c>
      <c r="F9616" s="23">
        <v>6.2100000000000002E-2</v>
      </c>
      <c r="G9616" s="17">
        <v>0</v>
      </c>
      <c r="H9616" s="17">
        <v>1</v>
      </c>
      <c r="I9616" s="17">
        <v>0.78325034400000004</v>
      </c>
      <c r="J9616" s="17">
        <v>0.21674965600000001</v>
      </c>
      <c r="K9616" s="17">
        <v>0</v>
      </c>
    </row>
    <row r="9617" spans="1:11" x14ac:dyDescent="0.45">
      <c r="A9617" s="10" t="s">
        <v>85</v>
      </c>
      <c r="B9617" s="20">
        <v>0.85</v>
      </c>
      <c r="C9617" s="19">
        <v>137</v>
      </c>
      <c r="D9617" s="19">
        <v>5.7555587639999999</v>
      </c>
      <c r="E9617" s="23">
        <v>0.28496022399999998</v>
      </c>
      <c r="F9617" s="23">
        <v>7.3700000000000002E-2</v>
      </c>
      <c r="G9617" s="17">
        <v>0</v>
      </c>
      <c r="H9617" s="17">
        <v>1</v>
      </c>
      <c r="I9617" s="17">
        <v>0.78478467399999996</v>
      </c>
      <c r="J9617" s="17">
        <v>0.21521532600000001</v>
      </c>
      <c r="K9617" s="17">
        <v>0</v>
      </c>
    </row>
    <row r="9618" spans="1:11" x14ac:dyDescent="0.45">
      <c r="A9618" s="10" t="s">
        <v>85</v>
      </c>
      <c r="B9618" s="20">
        <v>0.86299999999999999</v>
      </c>
      <c r="C9618" s="19">
        <v>139</v>
      </c>
      <c r="D9618" s="19">
        <v>6.4116721840000004</v>
      </c>
      <c r="E9618" s="23">
        <v>0.32805670999999997</v>
      </c>
      <c r="F9618" s="23">
        <v>7.9299999999999995E-2</v>
      </c>
      <c r="G9618" s="17">
        <v>0</v>
      </c>
      <c r="H9618" s="17">
        <v>1</v>
      </c>
      <c r="I9618" s="17">
        <v>0.79181110099999996</v>
      </c>
      <c r="J9618" s="17">
        <v>0.20818889900000001</v>
      </c>
      <c r="K9618" s="17">
        <v>0</v>
      </c>
    </row>
    <row r="9619" spans="1:11" x14ac:dyDescent="0.45">
      <c r="A9619" s="10" t="s">
        <v>85</v>
      </c>
      <c r="B9619" s="20">
        <v>0.86899999999999999</v>
      </c>
      <c r="C9619" s="19">
        <v>140</v>
      </c>
      <c r="D9619" s="19">
        <v>6.7563837449999999</v>
      </c>
      <c r="E9619" s="23">
        <v>0.344711561</v>
      </c>
      <c r="F9619" s="23">
        <v>9.1700000000000004E-2</v>
      </c>
      <c r="G9619" s="17">
        <v>0</v>
      </c>
      <c r="H9619" s="17">
        <v>1</v>
      </c>
      <c r="I9619" s="17">
        <v>0.79573724700000004</v>
      </c>
      <c r="J9619" s="17">
        <v>0.20426275299999999</v>
      </c>
      <c r="K9619" s="17">
        <v>0</v>
      </c>
    </row>
    <row r="9620" spans="1:11" x14ac:dyDescent="0.45">
      <c r="A9620" s="10" t="s">
        <v>85</v>
      </c>
      <c r="B9620" s="20">
        <v>0.88800000000000001</v>
      </c>
      <c r="C9620" s="19">
        <v>143</v>
      </c>
      <c r="D9620" s="19">
        <v>8.0429865790000008</v>
      </c>
      <c r="E9620" s="23">
        <v>0.42886761099999998</v>
      </c>
      <c r="F9620" s="23">
        <v>0.112140447</v>
      </c>
      <c r="G9620" s="17">
        <v>0</v>
      </c>
      <c r="H9620" s="17">
        <v>1</v>
      </c>
      <c r="I9620" s="17">
        <v>0.804927265</v>
      </c>
      <c r="J9620" s="17">
        <v>0.195072735</v>
      </c>
      <c r="K9620" s="17">
        <v>0</v>
      </c>
    </row>
    <row r="9621" spans="1:11" x14ac:dyDescent="0.45">
      <c r="A9621" s="10" t="s">
        <v>85</v>
      </c>
      <c r="B9621" s="20">
        <v>0.89400000000000002</v>
      </c>
      <c r="C9621" s="19">
        <v>144</v>
      </c>
      <c r="D9621" s="19">
        <v>8.7104021530000004</v>
      </c>
      <c r="E9621" s="23">
        <v>0.66741557399999996</v>
      </c>
      <c r="F9621" s="23">
        <v>0.13853437699999999</v>
      </c>
      <c r="G9621" s="17">
        <v>0</v>
      </c>
      <c r="H9621" s="17">
        <v>1</v>
      </c>
      <c r="I9621" s="17">
        <v>0.80791594200000005</v>
      </c>
      <c r="J9621" s="17">
        <v>0.192084058</v>
      </c>
      <c r="K9621" s="17">
        <v>0</v>
      </c>
    </row>
    <row r="9622" spans="1:11" x14ac:dyDescent="0.45">
      <c r="A9622" s="10" t="s">
        <v>85</v>
      </c>
      <c r="B9622" s="20">
        <v>0.90600000000000003</v>
      </c>
      <c r="C9622" s="19">
        <v>146</v>
      </c>
      <c r="D9622" s="19">
        <v>10.799376649999999</v>
      </c>
      <c r="E9622" s="23">
        <v>1.0444872510000001</v>
      </c>
      <c r="F9622" s="23">
        <v>0.152828464</v>
      </c>
      <c r="G9622" s="17">
        <v>0</v>
      </c>
      <c r="H9622" s="17">
        <v>1</v>
      </c>
      <c r="I9622" s="17">
        <v>0.81524377999999997</v>
      </c>
      <c r="J9622" s="17">
        <v>0.18475622</v>
      </c>
      <c r="K9622" s="17">
        <v>0</v>
      </c>
    </row>
    <row r="9623" spans="1:11" x14ac:dyDescent="0.45">
      <c r="A9623" s="10" t="s">
        <v>85</v>
      </c>
      <c r="B9623" s="20">
        <v>0.91300000000000003</v>
      </c>
      <c r="C9623" s="19">
        <v>147</v>
      </c>
      <c r="D9623" s="19">
        <v>11.913798809999999</v>
      </c>
      <c r="E9623" s="23">
        <v>1.1144221590000001</v>
      </c>
      <c r="F9623" s="23">
        <v>0.19855455499999999</v>
      </c>
      <c r="G9623" s="17">
        <v>0</v>
      </c>
      <c r="H9623" s="17">
        <v>1</v>
      </c>
      <c r="I9623" s="17">
        <v>0.81835964100000003</v>
      </c>
      <c r="J9623" s="17">
        <v>0.181640359</v>
      </c>
      <c r="K9623" s="17">
        <v>0</v>
      </c>
    </row>
    <row r="9624" spans="1:11" x14ac:dyDescent="0.45">
      <c r="A9624" s="10" t="s">
        <v>85</v>
      </c>
      <c r="B9624" s="20">
        <v>0.91900000000000004</v>
      </c>
      <c r="C9624" s="19">
        <v>148</v>
      </c>
      <c r="D9624" s="19">
        <v>13.311331920000001</v>
      </c>
      <c r="E9624" s="23">
        <v>1.397533103</v>
      </c>
      <c r="F9624" s="23">
        <v>0.22145124499999999</v>
      </c>
      <c r="G9624" s="17">
        <v>0</v>
      </c>
      <c r="H9624" s="17">
        <v>1</v>
      </c>
      <c r="I9624" s="17">
        <v>0.82240048700000001</v>
      </c>
      <c r="J9624" s="17">
        <v>0.17759951299999999</v>
      </c>
      <c r="K9624" s="17">
        <v>0</v>
      </c>
    </row>
    <row r="9625" spans="1:11" x14ac:dyDescent="0.45">
      <c r="A9625" s="10" t="s">
        <v>85</v>
      </c>
      <c r="B9625" s="20">
        <v>0.92500000000000004</v>
      </c>
      <c r="C9625" s="19">
        <v>149</v>
      </c>
      <c r="D9625" s="19">
        <v>14.904786619999999</v>
      </c>
      <c r="E9625" s="23">
        <v>1.593454704</v>
      </c>
      <c r="F9625" s="23">
        <v>0.25013616900000002</v>
      </c>
      <c r="G9625" s="17">
        <v>0</v>
      </c>
      <c r="H9625" s="17">
        <v>1</v>
      </c>
      <c r="I9625" s="17">
        <v>0.81311254600000005</v>
      </c>
      <c r="J9625" s="17">
        <v>0.18688745400000001</v>
      </c>
      <c r="K9625" s="17">
        <v>0</v>
      </c>
    </row>
    <row r="9626" spans="1:11" x14ac:dyDescent="0.45">
      <c r="A9626" s="10" t="s">
        <v>85</v>
      </c>
      <c r="B9626" s="20">
        <v>0.93100000000000005</v>
      </c>
      <c r="C9626" s="19">
        <v>150</v>
      </c>
      <c r="D9626" s="19">
        <v>16.56483145</v>
      </c>
      <c r="E9626" s="23">
        <v>1.6600448320000001</v>
      </c>
      <c r="F9626" s="23">
        <v>0.28211994299999998</v>
      </c>
      <c r="G9626" s="17">
        <v>0</v>
      </c>
      <c r="H9626" s="17">
        <v>1</v>
      </c>
      <c r="I9626" s="17">
        <v>0.80716323199999995</v>
      </c>
      <c r="J9626" s="17">
        <v>0.19283676799999999</v>
      </c>
      <c r="K9626" s="17">
        <v>0</v>
      </c>
    </row>
    <row r="9627" spans="1:11" x14ac:dyDescent="0.45">
      <c r="A9627" s="10" t="s">
        <v>85</v>
      </c>
      <c r="B9627" s="20">
        <v>0.93700000000000006</v>
      </c>
      <c r="C9627" s="19">
        <v>151</v>
      </c>
      <c r="D9627" s="19">
        <v>18.576511920000002</v>
      </c>
      <c r="E9627" s="23">
        <v>2.0116804699999999</v>
      </c>
      <c r="F9627" s="23">
        <v>0.31416470800000001</v>
      </c>
      <c r="G9627" s="17">
        <v>0</v>
      </c>
      <c r="H9627" s="17">
        <v>1</v>
      </c>
      <c r="I9627" s="17">
        <v>0.81070040899999996</v>
      </c>
      <c r="J9627" s="17">
        <v>0.18929959099999999</v>
      </c>
      <c r="K9627" s="17">
        <v>0</v>
      </c>
    </row>
    <row r="9628" spans="1:11" x14ac:dyDescent="0.45">
      <c r="A9628" s="10" t="s">
        <v>85</v>
      </c>
      <c r="B9628" s="20">
        <v>0.94399999999999995</v>
      </c>
      <c r="C9628" s="19">
        <v>152</v>
      </c>
      <c r="D9628" s="19">
        <v>20.814487339999999</v>
      </c>
      <c r="E9628" s="23">
        <v>2.2379754150000002</v>
      </c>
      <c r="F9628" s="23">
        <v>0.35274461200000001</v>
      </c>
      <c r="G9628" s="17">
        <v>0</v>
      </c>
      <c r="H9628" s="17">
        <v>1</v>
      </c>
      <c r="I9628" s="17">
        <v>0.83216681999999997</v>
      </c>
      <c r="J9628" s="17">
        <v>0.16783318</v>
      </c>
      <c r="K9628" s="17">
        <v>0</v>
      </c>
    </row>
    <row r="9629" spans="1:11" x14ac:dyDescent="0.45">
      <c r="A9629" s="10" t="s">
        <v>85</v>
      </c>
      <c r="B9629" s="20">
        <v>0.95</v>
      </c>
      <c r="C9629" s="19">
        <v>153</v>
      </c>
      <c r="D9629" s="19">
        <v>23.0933742</v>
      </c>
      <c r="E9629" s="23">
        <v>2.278886864</v>
      </c>
      <c r="F9629" s="23">
        <v>0.39463862999999999</v>
      </c>
      <c r="G9629" s="17">
        <v>0</v>
      </c>
      <c r="H9629" s="17">
        <v>1</v>
      </c>
      <c r="I9629" s="17">
        <v>0.82409411899999996</v>
      </c>
      <c r="J9629" s="17">
        <v>0.17590588099999999</v>
      </c>
      <c r="K9629" s="17">
        <v>0</v>
      </c>
    </row>
    <row r="9630" spans="1:11" x14ac:dyDescent="0.45">
      <c r="A9630" s="10" t="s">
        <v>85</v>
      </c>
      <c r="B9630" s="20">
        <v>0.95599999999999996</v>
      </c>
      <c r="C9630" s="19">
        <v>154</v>
      </c>
      <c r="D9630" s="19">
        <v>25.988556590000002</v>
      </c>
      <c r="E9630" s="23">
        <v>2.8951823929999998</v>
      </c>
      <c r="F9630" s="23">
        <v>0.43560054799999998</v>
      </c>
      <c r="G9630" s="17">
        <v>0</v>
      </c>
      <c r="H9630" s="17">
        <v>1</v>
      </c>
      <c r="I9630" s="17">
        <v>0.82524286099999999</v>
      </c>
      <c r="J9630" s="17">
        <v>0.17475713900000001</v>
      </c>
      <c r="K9630" s="17">
        <v>0</v>
      </c>
    </row>
    <row r="9631" spans="1:11" x14ac:dyDescent="0.45">
      <c r="A9631" s="10" t="s">
        <v>85</v>
      </c>
      <c r="B9631" s="20">
        <v>0.96199999999999997</v>
      </c>
      <c r="C9631" s="19">
        <v>155</v>
      </c>
      <c r="D9631" s="19">
        <v>29.348232329999998</v>
      </c>
      <c r="E9631" s="23">
        <v>3.3596757400000001</v>
      </c>
      <c r="F9631" s="23">
        <v>0.48793207599999999</v>
      </c>
      <c r="G9631" s="17">
        <v>0</v>
      </c>
      <c r="H9631" s="17">
        <v>1</v>
      </c>
      <c r="I9631" s="17">
        <v>0.83174590000000004</v>
      </c>
      <c r="J9631" s="17">
        <v>0.16825409999999999</v>
      </c>
      <c r="K9631" s="17">
        <v>0</v>
      </c>
    </row>
    <row r="9632" spans="1:11" x14ac:dyDescent="0.45">
      <c r="A9632" s="10" t="s">
        <v>85</v>
      </c>
      <c r="B9632" s="20">
        <v>0.96799999999999997</v>
      </c>
      <c r="C9632" s="19">
        <v>156</v>
      </c>
      <c r="D9632" s="19">
        <v>33.054913319999997</v>
      </c>
      <c r="E9632" s="23">
        <v>3.706680988</v>
      </c>
      <c r="F9632" s="23">
        <v>0.54776006899999996</v>
      </c>
      <c r="G9632" s="17">
        <v>0</v>
      </c>
      <c r="H9632" s="17">
        <v>1</v>
      </c>
      <c r="I9632" s="17">
        <v>0.85151766900000003</v>
      </c>
      <c r="J9632" s="17">
        <v>0.148482331</v>
      </c>
      <c r="K9632" s="17">
        <v>0</v>
      </c>
    </row>
    <row r="9633" spans="1:11" x14ac:dyDescent="0.45">
      <c r="A9633" s="10" t="s">
        <v>85</v>
      </c>
      <c r="B9633" s="20">
        <v>0.97499999999999998</v>
      </c>
      <c r="C9633" s="19">
        <v>157</v>
      </c>
      <c r="D9633" s="19">
        <v>37.077988879999999</v>
      </c>
      <c r="E9633" s="23">
        <v>4.023075553</v>
      </c>
      <c r="F9633" s="23">
        <v>0.61222784299999999</v>
      </c>
      <c r="G9633" s="17">
        <v>0</v>
      </c>
      <c r="H9633" s="17">
        <v>1</v>
      </c>
      <c r="I9633" s="17">
        <v>0.85547247500000001</v>
      </c>
      <c r="J9633" s="17">
        <v>0.14452752499999999</v>
      </c>
      <c r="K9633" s="17">
        <v>0</v>
      </c>
    </row>
    <row r="9634" spans="1:11" x14ac:dyDescent="0.45">
      <c r="A9634" s="10" t="s">
        <v>85</v>
      </c>
      <c r="B9634" s="20">
        <v>0.98099999999999998</v>
      </c>
      <c r="C9634" s="19">
        <v>158</v>
      </c>
      <c r="D9634" s="19">
        <v>41.110124650000003</v>
      </c>
      <c r="E9634" s="23">
        <v>4.0321357720000002</v>
      </c>
      <c r="F9634" s="23">
        <v>0.68044479700000005</v>
      </c>
      <c r="G9634" s="17">
        <v>0</v>
      </c>
      <c r="H9634" s="17">
        <v>1</v>
      </c>
      <c r="I9634" s="17">
        <v>0.85663819100000005</v>
      </c>
      <c r="J9634" s="17">
        <v>0.14336180900000001</v>
      </c>
      <c r="K9634" s="17">
        <v>0</v>
      </c>
    </row>
    <row r="9635" spans="1:11" x14ac:dyDescent="0.45">
      <c r="A9635" s="10" t="s">
        <v>85</v>
      </c>
      <c r="B9635" s="20">
        <v>0.98699999999999999</v>
      </c>
      <c r="C9635" s="19">
        <v>159</v>
      </c>
      <c r="D9635" s="19">
        <v>45.310746739999999</v>
      </c>
      <c r="E9635" s="23">
        <v>4.2006220909999996</v>
      </c>
      <c r="F9635" s="23">
        <v>0.74616422800000004</v>
      </c>
      <c r="G9635" s="17">
        <v>0</v>
      </c>
      <c r="H9635" s="17">
        <v>1</v>
      </c>
      <c r="I9635" s="17">
        <v>0.85763896100000003</v>
      </c>
      <c r="J9635" s="17">
        <v>0.14236103899999999</v>
      </c>
      <c r="K9635" s="17">
        <v>0</v>
      </c>
    </row>
    <row r="9636" spans="1:11" x14ac:dyDescent="0.45">
      <c r="A9636" s="10" t="s">
        <v>85</v>
      </c>
      <c r="B9636" s="20">
        <v>0.99299999999999999</v>
      </c>
      <c r="C9636" s="19">
        <v>160</v>
      </c>
      <c r="D9636" s="19">
        <v>50.391202759999999</v>
      </c>
      <c r="E9636" s="23">
        <v>5.0804560199999997</v>
      </c>
      <c r="F9636" s="23">
        <v>0.81259610999999998</v>
      </c>
      <c r="G9636" s="17">
        <v>0</v>
      </c>
      <c r="H9636" s="17">
        <v>1</v>
      </c>
      <c r="I9636" s="17">
        <v>0.86031333099999996</v>
      </c>
      <c r="J9636" s="17">
        <v>0.13968666900000001</v>
      </c>
      <c r="K9636" s="17">
        <v>0</v>
      </c>
    </row>
    <row r="9637" spans="1:11" x14ac:dyDescent="0.45">
      <c r="A9637" s="10" t="s">
        <v>85</v>
      </c>
      <c r="B9637" s="20">
        <v>1</v>
      </c>
      <c r="C9637" s="19">
        <v>161</v>
      </c>
      <c r="D9637" s="19">
        <v>57.447204679999999</v>
      </c>
      <c r="E9637" s="23">
        <v>7.0560019189999998</v>
      </c>
      <c r="F9637" s="23">
        <v>1.007249179</v>
      </c>
      <c r="G9637" s="17">
        <v>0</v>
      </c>
      <c r="H9637" s="17">
        <v>1</v>
      </c>
      <c r="I9637" s="17">
        <v>0.86303849799999999</v>
      </c>
      <c r="J9637" s="17">
        <v>0.13696150200000001</v>
      </c>
      <c r="K9637" s="17">
        <v>0</v>
      </c>
    </row>
    <row r="9638" spans="1:11" x14ac:dyDescent="0.45">
      <c r="A9638" s="10" t="s">
        <v>87</v>
      </c>
      <c r="B9638" s="20">
        <v>0</v>
      </c>
      <c r="C9638" s="19">
        <v>98</v>
      </c>
      <c r="D9638" s="19">
        <v>7.6999999999999999E-2</v>
      </c>
      <c r="E9638" s="23">
        <v>1.39E-3</v>
      </c>
      <c r="F9638" s="23">
        <v>9.8799999999999995E-4</v>
      </c>
      <c r="G9638" s="17">
        <v>0</v>
      </c>
      <c r="H9638" s="17">
        <v>1</v>
      </c>
      <c r="I9638" s="17">
        <v>0.77970741899999996</v>
      </c>
      <c r="J9638" s="17">
        <v>0.22029258099999999</v>
      </c>
      <c r="K9638" s="17">
        <v>0</v>
      </c>
    </row>
    <row r="9639" spans="1:11" x14ac:dyDescent="0.45">
      <c r="A9639" s="10" t="s">
        <v>87</v>
      </c>
      <c r="B9639" s="20">
        <v>0.01</v>
      </c>
      <c r="C9639" s="19">
        <v>323</v>
      </c>
      <c r="D9639" s="19">
        <v>0.73139636699999999</v>
      </c>
      <c r="E9639" s="23">
        <v>3.9399999999999999E-3</v>
      </c>
      <c r="F9639" s="23">
        <v>3.5400000000000002E-3</v>
      </c>
      <c r="G9639" s="17">
        <v>0</v>
      </c>
      <c r="H9639" s="17">
        <v>1</v>
      </c>
      <c r="I9639" s="17">
        <v>0.35104076499999998</v>
      </c>
      <c r="J9639" s="17">
        <v>0.64895923499999997</v>
      </c>
      <c r="K9639" s="17">
        <v>0</v>
      </c>
    </row>
    <row r="9640" spans="1:11" x14ac:dyDescent="0.45">
      <c r="A9640" s="10" t="s">
        <v>87</v>
      </c>
      <c r="B9640" s="20">
        <v>0.02</v>
      </c>
      <c r="C9640" s="19">
        <v>538</v>
      </c>
      <c r="D9640" s="19">
        <v>1.796609678</v>
      </c>
      <c r="E9640" s="23">
        <v>6.1799999999999997E-3</v>
      </c>
      <c r="F9640" s="23">
        <v>5.0200000000000002E-3</v>
      </c>
      <c r="G9640" s="17">
        <v>0</v>
      </c>
      <c r="H9640" s="17">
        <v>1</v>
      </c>
      <c r="I9640" s="17">
        <v>0.29591915299999999</v>
      </c>
      <c r="J9640" s="17">
        <v>0.70408084699999995</v>
      </c>
      <c r="K9640" s="17">
        <v>0</v>
      </c>
    </row>
    <row r="9641" spans="1:11" x14ac:dyDescent="0.45">
      <c r="A9641" s="10" t="s">
        <v>87</v>
      </c>
      <c r="B9641" s="20">
        <v>0.03</v>
      </c>
      <c r="C9641" s="19">
        <v>741</v>
      </c>
      <c r="D9641" s="19">
        <v>3.2200710739999998</v>
      </c>
      <c r="E9641" s="23">
        <v>8.0700000000000008E-3</v>
      </c>
      <c r="F9641" s="23">
        <v>6.9699999999999996E-3</v>
      </c>
      <c r="G9641" s="17">
        <v>0</v>
      </c>
      <c r="H9641" s="17">
        <v>1</v>
      </c>
      <c r="I9641" s="17">
        <v>0.25032251900000002</v>
      </c>
      <c r="J9641" s="17">
        <v>0.62594634800000004</v>
      </c>
      <c r="K9641" s="17">
        <v>0.12373113299999999</v>
      </c>
    </row>
    <row r="9642" spans="1:11" x14ac:dyDescent="0.45">
      <c r="A9642" s="10" t="s">
        <v>87</v>
      </c>
      <c r="B9642" s="20">
        <v>0.04</v>
      </c>
      <c r="C9642" s="19">
        <v>965</v>
      </c>
      <c r="D9642" s="19">
        <v>5.280347592</v>
      </c>
      <c r="E9642" s="23">
        <v>1.04E-2</v>
      </c>
      <c r="F9642" s="23">
        <v>8.9599999999999992E-3</v>
      </c>
      <c r="G9642" s="17">
        <v>0</v>
      </c>
      <c r="H9642" s="17">
        <v>1</v>
      </c>
      <c r="I9642" s="17">
        <v>0.29408389299999999</v>
      </c>
      <c r="J9642" s="17">
        <v>0.62881166300000002</v>
      </c>
      <c r="K9642" s="17">
        <v>7.7100000000000002E-2</v>
      </c>
    </row>
    <row r="9643" spans="1:11" x14ac:dyDescent="0.45">
      <c r="A9643" s="10" t="s">
        <v>87</v>
      </c>
      <c r="B9643" s="20">
        <v>0.05</v>
      </c>
      <c r="C9643" s="19">
        <v>1167</v>
      </c>
      <c r="D9643" s="19">
        <v>7.630798102</v>
      </c>
      <c r="E9643" s="23">
        <v>1.2699999999999999E-2</v>
      </c>
      <c r="F9643" s="23">
        <v>1.0999999999999999E-2</v>
      </c>
      <c r="G9643" s="17">
        <v>0</v>
      </c>
      <c r="H9643" s="17">
        <v>1</v>
      </c>
      <c r="I9643" s="17">
        <v>0.30162541900000001</v>
      </c>
      <c r="J9643" s="17">
        <v>0.64454060000000002</v>
      </c>
      <c r="K9643" s="17">
        <v>5.3800000000000001E-2</v>
      </c>
    </row>
    <row r="9644" spans="1:11" x14ac:dyDescent="0.45">
      <c r="A9644" s="10" t="s">
        <v>87</v>
      </c>
      <c r="B9644" s="20">
        <v>0.06</v>
      </c>
      <c r="C9644" s="19">
        <v>1387</v>
      </c>
      <c r="D9644" s="19">
        <v>10.606589059999999</v>
      </c>
      <c r="E9644" s="23">
        <v>1.46E-2</v>
      </c>
      <c r="F9644" s="23">
        <v>1.29E-2</v>
      </c>
      <c r="G9644" s="17">
        <v>0</v>
      </c>
      <c r="H9644" s="17">
        <v>1</v>
      </c>
      <c r="I9644" s="17">
        <v>0.27624699400000002</v>
      </c>
      <c r="J9644" s="17">
        <v>0.68571692900000003</v>
      </c>
      <c r="K9644" s="17">
        <v>3.7999999999999999E-2</v>
      </c>
    </row>
    <row r="9645" spans="1:11" x14ac:dyDescent="0.45">
      <c r="A9645" s="10" t="s">
        <v>87</v>
      </c>
      <c r="B9645" s="20">
        <v>7.0000000000000007E-2</v>
      </c>
      <c r="C9645" s="19">
        <v>1570</v>
      </c>
      <c r="D9645" s="19">
        <v>13.39865067</v>
      </c>
      <c r="E9645" s="23">
        <v>1.5599999999999999E-2</v>
      </c>
      <c r="F9645" s="23">
        <v>1.4E-2</v>
      </c>
      <c r="G9645" s="17">
        <v>0</v>
      </c>
      <c r="H9645" s="17">
        <v>1</v>
      </c>
      <c r="I9645" s="17">
        <v>0.277395171</v>
      </c>
      <c r="J9645" s="17">
        <v>0.69260355799999995</v>
      </c>
      <c r="K9645" s="17">
        <v>3.0001270999999999E-2</v>
      </c>
    </row>
    <row r="9646" spans="1:11" x14ac:dyDescent="0.45">
      <c r="A9646" s="10" t="s">
        <v>87</v>
      </c>
      <c r="B9646" s="20">
        <v>0.08</v>
      </c>
      <c r="C9646" s="19">
        <v>1832</v>
      </c>
      <c r="D9646" s="19">
        <v>17.6333351</v>
      </c>
      <c r="E9646" s="23">
        <v>1.6799999999999999E-2</v>
      </c>
      <c r="F9646" s="23">
        <v>1.5699999999999999E-2</v>
      </c>
      <c r="G9646" s="17">
        <v>0</v>
      </c>
      <c r="H9646" s="17">
        <v>1</v>
      </c>
      <c r="I9646" s="17">
        <v>0.25649753800000002</v>
      </c>
      <c r="J9646" s="17">
        <v>0.72071127400000001</v>
      </c>
      <c r="K9646" s="17">
        <v>2.2800000000000001E-2</v>
      </c>
    </row>
    <row r="9647" spans="1:11" x14ac:dyDescent="0.45">
      <c r="A9647" s="10" t="s">
        <v>87</v>
      </c>
      <c r="B9647" s="20">
        <v>0.09</v>
      </c>
      <c r="C9647" s="19">
        <v>2048</v>
      </c>
      <c r="D9647" s="19">
        <v>21.40150435</v>
      </c>
      <c r="E9647" s="23">
        <v>1.8100000000000002E-2</v>
      </c>
      <c r="F9647" s="23">
        <v>1.6500000000000001E-2</v>
      </c>
      <c r="G9647" s="17">
        <v>0</v>
      </c>
      <c r="H9647" s="17">
        <v>1</v>
      </c>
      <c r="I9647" s="17">
        <v>0.23880042000000001</v>
      </c>
      <c r="J9647" s="17">
        <v>0.74235905400000002</v>
      </c>
      <c r="K9647" s="17">
        <v>1.8800000000000001E-2</v>
      </c>
    </row>
    <row r="9648" spans="1:11" x14ac:dyDescent="0.45">
      <c r="A9648" s="10" t="s">
        <v>87</v>
      </c>
      <c r="B9648" s="20">
        <v>0.1</v>
      </c>
      <c r="C9648" s="19">
        <v>2264</v>
      </c>
      <c r="D9648" s="19">
        <v>25.41970877</v>
      </c>
      <c r="E9648" s="23">
        <v>1.95E-2</v>
      </c>
      <c r="F9648" s="23">
        <v>1.7399999999999999E-2</v>
      </c>
      <c r="G9648" s="17">
        <v>0</v>
      </c>
      <c r="H9648" s="17">
        <v>1</v>
      </c>
      <c r="I9648" s="17">
        <v>0.223593026</v>
      </c>
      <c r="J9648" s="17">
        <v>0.76073380199999996</v>
      </c>
      <c r="K9648" s="17">
        <v>1.5699999999999999E-2</v>
      </c>
    </row>
    <row r="9649" spans="1:11" x14ac:dyDescent="0.45">
      <c r="A9649" s="10" t="s">
        <v>87</v>
      </c>
      <c r="B9649" s="20">
        <v>0.11</v>
      </c>
      <c r="C9649" s="19">
        <v>2480</v>
      </c>
      <c r="D9649" s="19">
        <v>29.84062758</v>
      </c>
      <c r="E9649" s="23">
        <v>2.1000000000000001E-2</v>
      </c>
      <c r="F9649" s="23">
        <v>1.8700000000000001E-2</v>
      </c>
      <c r="G9649" s="17">
        <v>0</v>
      </c>
      <c r="H9649" s="17">
        <v>1</v>
      </c>
      <c r="I9649" s="17">
        <v>0.237257154</v>
      </c>
      <c r="J9649" s="17">
        <v>0.74941205300000002</v>
      </c>
      <c r="K9649" s="17">
        <v>1.3299999999999999E-2</v>
      </c>
    </row>
    <row r="9650" spans="1:11" x14ac:dyDescent="0.45">
      <c r="A9650" s="10" t="s">
        <v>87</v>
      </c>
      <c r="B9650" s="20">
        <v>0.12</v>
      </c>
      <c r="C9650" s="19">
        <v>2690</v>
      </c>
      <c r="D9650" s="19">
        <v>34.433727169999997</v>
      </c>
      <c r="E9650" s="23">
        <v>2.2499999999999999E-2</v>
      </c>
      <c r="F9650" s="23">
        <v>2.01E-2</v>
      </c>
      <c r="G9650" s="17">
        <v>0</v>
      </c>
      <c r="H9650" s="17">
        <v>1</v>
      </c>
      <c r="I9650" s="17">
        <v>0.252063272</v>
      </c>
      <c r="J9650" s="17">
        <v>0.73640179100000003</v>
      </c>
      <c r="K9650" s="17">
        <v>1.15E-2</v>
      </c>
    </row>
    <row r="9651" spans="1:11" x14ac:dyDescent="0.45">
      <c r="A9651" s="10" t="s">
        <v>87</v>
      </c>
      <c r="B9651" s="20">
        <v>0.13</v>
      </c>
      <c r="C9651" s="19">
        <v>2909</v>
      </c>
      <c r="D9651" s="19">
        <v>39.596909230000001</v>
      </c>
      <c r="E9651" s="23">
        <v>2.4400000000000002E-2</v>
      </c>
      <c r="F9651" s="23">
        <v>2.1399999999999999E-2</v>
      </c>
      <c r="G9651" s="17">
        <v>0</v>
      </c>
      <c r="H9651" s="17">
        <v>1</v>
      </c>
      <c r="I9651" s="17">
        <v>0.258063345</v>
      </c>
      <c r="J9651" s="17">
        <v>0.73186474199999996</v>
      </c>
      <c r="K9651" s="17">
        <v>1.01E-2</v>
      </c>
    </row>
    <row r="9652" spans="1:11" x14ac:dyDescent="0.45">
      <c r="A9652" s="10" t="s">
        <v>87</v>
      </c>
      <c r="B9652" s="20">
        <v>0.14000000000000001</v>
      </c>
      <c r="C9652" s="19">
        <v>3131</v>
      </c>
      <c r="D9652" s="19">
        <v>45.171573369999997</v>
      </c>
      <c r="E9652" s="23">
        <v>2.5899999999999999E-2</v>
      </c>
      <c r="F9652" s="23">
        <v>2.3E-2</v>
      </c>
      <c r="G9652" s="17">
        <v>0</v>
      </c>
      <c r="H9652" s="17">
        <v>1</v>
      </c>
      <c r="I9652" s="17">
        <v>0.27760552700000002</v>
      </c>
      <c r="J9652" s="17">
        <v>0.71354489200000004</v>
      </c>
      <c r="K9652" s="17">
        <v>8.8500000000000002E-3</v>
      </c>
    </row>
    <row r="9653" spans="1:11" x14ac:dyDescent="0.45">
      <c r="A9653" s="10" t="s">
        <v>87</v>
      </c>
      <c r="B9653" s="20">
        <v>0.15</v>
      </c>
      <c r="C9653" s="19">
        <v>3345</v>
      </c>
      <c r="D9653" s="19">
        <v>50.803936299999997</v>
      </c>
      <c r="E9653" s="23">
        <v>2.7199999999999998E-2</v>
      </c>
      <c r="F9653" s="23">
        <v>2.4199999999999999E-2</v>
      </c>
      <c r="G9653" s="17">
        <v>0</v>
      </c>
      <c r="H9653" s="17">
        <v>1</v>
      </c>
      <c r="I9653" s="17">
        <v>0.267904533</v>
      </c>
      <c r="J9653" s="17">
        <v>0.72421528700000004</v>
      </c>
      <c r="K9653" s="17">
        <v>7.8799999999999999E-3</v>
      </c>
    </row>
    <row r="9654" spans="1:11" x14ac:dyDescent="0.45">
      <c r="A9654" s="10" t="s">
        <v>87</v>
      </c>
      <c r="B9654" s="20">
        <v>0.16</v>
      </c>
      <c r="C9654" s="19">
        <v>3479</v>
      </c>
      <c r="D9654" s="19">
        <v>54.529432499999999</v>
      </c>
      <c r="E9654" s="23">
        <v>2.81E-2</v>
      </c>
      <c r="F9654" s="23">
        <v>2.5100000000000001E-2</v>
      </c>
      <c r="G9654" s="17">
        <v>0</v>
      </c>
      <c r="H9654" s="17">
        <v>1</v>
      </c>
      <c r="I9654" s="17">
        <v>0.268261676</v>
      </c>
      <c r="J9654" s="17">
        <v>0.72438702600000004</v>
      </c>
      <c r="K9654" s="17">
        <v>7.3499999999999998E-3</v>
      </c>
    </row>
    <row r="9655" spans="1:11" x14ac:dyDescent="0.45">
      <c r="A9655" s="10" t="s">
        <v>87</v>
      </c>
      <c r="B9655" s="20">
        <v>0.17</v>
      </c>
      <c r="C9655" s="19">
        <v>3763</v>
      </c>
      <c r="D9655" s="19">
        <v>62.530032349999999</v>
      </c>
      <c r="E9655" s="23">
        <v>2.8199999999999999E-2</v>
      </c>
      <c r="F9655" s="23">
        <v>2.5899999999999999E-2</v>
      </c>
      <c r="G9655" s="17">
        <v>0</v>
      </c>
      <c r="H9655" s="17">
        <v>1</v>
      </c>
      <c r="I9655" s="17">
        <v>0.23635505800000001</v>
      </c>
      <c r="J9655" s="17">
        <v>0.75725081500000002</v>
      </c>
      <c r="K9655" s="17">
        <v>6.3899999999999998E-3</v>
      </c>
    </row>
    <row r="9656" spans="1:11" x14ac:dyDescent="0.45">
      <c r="A9656" s="10" t="s">
        <v>87</v>
      </c>
      <c r="B9656" s="20">
        <v>0.18</v>
      </c>
      <c r="C9656" s="19">
        <v>3991</v>
      </c>
      <c r="D9656" s="19">
        <v>68.998682779999996</v>
      </c>
      <c r="E9656" s="23">
        <v>2.8799999999999999E-2</v>
      </c>
      <c r="F9656" s="23">
        <v>2.7300000000000001E-2</v>
      </c>
      <c r="G9656" s="17">
        <v>0</v>
      </c>
      <c r="H9656" s="17">
        <v>1</v>
      </c>
      <c r="I9656" s="17">
        <v>0.22850606500000001</v>
      </c>
      <c r="J9656" s="17">
        <v>0.76569320299999999</v>
      </c>
      <c r="K9656" s="17">
        <v>5.7999999999999996E-3</v>
      </c>
    </row>
    <row r="9657" spans="1:11" x14ac:dyDescent="0.45">
      <c r="A9657" s="10" t="s">
        <v>87</v>
      </c>
      <c r="B9657" s="20">
        <v>0.19</v>
      </c>
      <c r="C9657" s="19">
        <v>4201</v>
      </c>
      <c r="D9657" s="19">
        <v>75.122733749999995</v>
      </c>
      <c r="E9657" s="23">
        <v>2.9700000000000001E-2</v>
      </c>
      <c r="F9657" s="23">
        <v>2.8000000000000001E-2</v>
      </c>
      <c r="G9657" s="17">
        <v>0</v>
      </c>
      <c r="H9657" s="17">
        <v>1</v>
      </c>
      <c r="I9657" s="17">
        <v>0.225452551</v>
      </c>
      <c r="J9657" s="17">
        <v>0.76919725800000005</v>
      </c>
      <c r="K9657" s="17">
        <v>5.3499999999999997E-3</v>
      </c>
    </row>
    <row r="9658" spans="1:11" x14ac:dyDescent="0.45">
      <c r="A9658" s="10" t="s">
        <v>87</v>
      </c>
      <c r="B9658" s="20">
        <v>0.2</v>
      </c>
      <c r="C9658" s="19">
        <v>4411</v>
      </c>
      <c r="D9658" s="19">
        <v>81.503028900000004</v>
      </c>
      <c r="E9658" s="23">
        <v>3.1E-2</v>
      </c>
      <c r="F9658" s="23">
        <v>2.87E-2</v>
      </c>
      <c r="G9658" s="17">
        <v>0</v>
      </c>
      <c r="H9658" s="17">
        <v>1</v>
      </c>
      <c r="I9658" s="17">
        <v>0.22223768699999999</v>
      </c>
      <c r="J9658" s="17">
        <v>0.77283538200000002</v>
      </c>
      <c r="K9658" s="17">
        <v>4.9300000000000004E-3</v>
      </c>
    </row>
    <row r="9659" spans="1:11" x14ac:dyDescent="0.45">
      <c r="A9659" s="10" t="s">
        <v>87</v>
      </c>
      <c r="B9659" s="20">
        <v>0.21</v>
      </c>
      <c r="C9659" s="19">
        <v>4635</v>
      </c>
      <c r="D9659" s="19">
        <v>88.555255459999998</v>
      </c>
      <c r="E9659" s="23">
        <v>3.2000000000000001E-2</v>
      </c>
      <c r="F9659" s="23">
        <v>2.9399999999999999E-2</v>
      </c>
      <c r="G9659" s="17">
        <v>0</v>
      </c>
      <c r="H9659" s="17">
        <v>1</v>
      </c>
      <c r="I9659" s="17">
        <v>0.23978558799999999</v>
      </c>
      <c r="J9659" s="17">
        <v>0.75567357199999996</v>
      </c>
      <c r="K9659" s="17">
        <v>4.5399999999999998E-3</v>
      </c>
    </row>
    <row r="9660" spans="1:11" x14ac:dyDescent="0.45">
      <c r="A9660" s="10" t="s">
        <v>87</v>
      </c>
      <c r="B9660" s="20">
        <v>0.22</v>
      </c>
      <c r="C9660" s="19">
        <v>4813</v>
      </c>
      <c r="D9660" s="19">
        <v>94.325343989999993</v>
      </c>
      <c r="E9660" s="23">
        <v>3.2899999999999999E-2</v>
      </c>
      <c r="F9660" s="23">
        <v>2.98E-2</v>
      </c>
      <c r="G9660" s="17">
        <v>0</v>
      </c>
      <c r="H9660" s="17">
        <v>1</v>
      </c>
      <c r="I9660" s="17">
        <v>0.25111450299999999</v>
      </c>
      <c r="J9660" s="17">
        <v>0.74461902899999999</v>
      </c>
      <c r="K9660" s="17">
        <v>4.2700000000000004E-3</v>
      </c>
    </row>
    <row r="9661" spans="1:11" x14ac:dyDescent="0.45">
      <c r="A9661" s="10" t="s">
        <v>87</v>
      </c>
      <c r="B9661" s="20">
        <v>0.23</v>
      </c>
      <c r="C9661" s="19">
        <v>5077</v>
      </c>
      <c r="D9661" s="19">
        <v>103.2075068</v>
      </c>
      <c r="E9661" s="23">
        <v>3.4500000000000003E-2</v>
      </c>
      <c r="F9661" s="23">
        <v>3.09E-2</v>
      </c>
      <c r="G9661" s="17">
        <v>0</v>
      </c>
      <c r="H9661" s="17">
        <v>1</v>
      </c>
      <c r="I9661" s="17">
        <v>0.24055226099999999</v>
      </c>
      <c r="J9661" s="17">
        <v>0.75555146799999995</v>
      </c>
      <c r="K9661" s="17">
        <v>3.8999999999999998E-3</v>
      </c>
    </row>
    <row r="9662" spans="1:11" x14ac:dyDescent="0.45">
      <c r="A9662" s="10" t="s">
        <v>87</v>
      </c>
      <c r="B9662" s="20">
        <v>0.24</v>
      </c>
      <c r="C9662" s="19">
        <v>5278</v>
      </c>
      <c r="D9662" s="19">
        <v>110.22982829999999</v>
      </c>
      <c r="E9662" s="23">
        <v>3.5299999999999998E-2</v>
      </c>
      <c r="F9662" s="23">
        <v>3.1864081000000002E-2</v>
      </c>
      <c r="G9662" s="17">
        <v>0</v>
      </c>
      <c r="H9662" s="17">
        <v>1</v>
      </c>
      <c r="I9662" s="17">
        <v>0.24412031100000001</v>
      </c>
      <c r="J9662" s="17">
        <v>0.75223077800000004</v>
      </c>
      <c r="K9662" s="17">
        <v>3.65E-3</v>
      </c>
    </row>
    <row r="9663" spans="1:11" x14ac:dyDescent="0.45">
      <c r="A9663" s="10" t="s">
        <v>87</v>
      </c>
      <c r="B9663" s="20">
        <v>0.25</v>
      </c>
      <c r="C9663" s="19">
        <v>5496</v>
      </c>
      <c r="D9663" s="19">
        <v>118.0503145</v>
      </c>
      <c r="E9663" s="23">
        <v>3.6600000000000001E-2</v>
      </c>
      <c r="F9663" s="23">
        <v>3.2599999999999997E-2</v>
      </c>
      <c r="G9663" s="17">
        <v>0</v>
      </c>
      <c r="H9663" s="17">
        <v>1</v>
      </c>
      <c r="I9663" s="17">
        <v>0.255638262</v>
      </c>
      <c r="J9663" s="17">
        <v>0.73821696400000003</v>
      </c>
      <c r="K9663" s="17">
        <v>6.1399999999999996E-3</v>
      </c>
    </row>
    <row r="9664" spans="1:11" x14ac:dyDescent="0.45">
      <c r="A9664" s="10" t="s">
        <v>87</v>
      </c>
      <c r="B9664" s="20">
        <v>0.26</v>
      </c>
      <c r="C9664" s="19">
        <v>5713</v>
      </c>
      <c r="D9664" s="19">
        <v>126.1731915</v>
      </c>
      <c r="E9664" s="23">
        <v>3.8199999999999998E-2</v>
      </c>
      <c r="F9664" s="23">
        <v>3.39E-2</v>
      </c>
      <c r="G9664" s="17">
        <v>0</v>
      </c>
      <c r="H9664" s="17">
        <v>1</v>
      </c>
      <c r="I9664" s="17">
        <v>0.26321386600000002</v>
      </c>
      <c r="J9664" s="17">
        <v>0.73102239599999996</v>
      </c>
      <c r="K9664" s="17">
        <v>5.7600000000000004E-3</v>
      </c>
    </row>
    <row r="9665" spans="1:11" x14ac:dyDescent="0.45">
      <c r="A9665" s="10" t="s">
        <v>87</v>
      </c>
      <c r="B9665" s="20">
        <v>0.27</v>
      </c>
      <c r="C9665" s="19">
        <v>5934</v>
      </c>
      <c r="D9665" s="19">
        <v>134.78478179999999</v>
      </c>
      <c r="E9665" s="23">
        <v>3.9600000000000003E-2</v>
      </c>
      <c r="F9665" s="23">
        <v>3.49E-2</v>
      </c>
      <c r="G9665" s="17">
        <v>0</v>
      </c>
      <c r="H9665" s="17">
        <v>1</v>
      </c>
      <c r="I9665" s="17">
        <v>0.27760470599999998</v>
      </c>
      <c r="J9665" s="17">
        <v>0.71519486799999998</v>
      </c>
      <c r="K9665" s="17">
        <v>7.1999999999999998E-3</v>
      </c>
    </row>
    <row r="9666" spans="1:11" x14ac:dyDescent="0.45">
      <c r="A9666" s="10" t="s">
        <v>87</v>
      </c>
      <c r="B9666" s="20">
        <v>0.28000000000000003</v>
      </c>
      <c r="C9666" s="19">
        <v>6172</v>
      </c>
      <c r="D9666" s="19">
        <v>144.45933149999999</v>
      </c>
      <c r="E9666" s="23">
        <v>4.1200000000000001E-2</v>
      </c>
      <c r="F9666" s="23">
        <v>3.6200000000000003E-2</v>
      </c>
      <c r="G9666" s="17">
        <v>0</v>
      </c>
      <c r="H9666" s="17">
        <v>1</v>
      </c>
      <c r="I9666" s="17">
        <v>0.29754605000000001</v>
      </c>
      <c r="J9666" s="17">
        <v>0.69572633299999997</v>
      </c>
      <c r="K9666" s="17">
        <v>6.7299999999999999E-3</v>
      </c>
    </row>
    <row r="9667" spans="1:11" x14ac:dyDescent="0.45">
      <c r="A9667" s="10" t="s">
        <v>87</v>
      </c>
      <c r="B9667" s="20">
        <v>0.28999999999999998</v>
      </c>
      <c r="C9667" s="19">
        <v>6379</v>
      </c>
      <c r="D9667" s="19">
        <v>153.174565</v>
      </c>
      <c r="E9667" s="23">
        <v>4.2500000000000003E-2</v>
      </c>
      <c r="F9667" s="23">
        <v>3.73E-2</v>
      </c>
      <c r="G9667" s="17">
        <v>0</v>
      </c>
      <c r="H9667" s="17">
        <v>1</v>
      </c>
      <c r="I9667" s="17">
        <v>0.30152554100000001</v>
      </c>
      <c r="J9667" s="17">
        <v>0.69214247600000001</v>
      </c>
      <c r="K9667" s="17">
        <v>6.3299999999999997E-3</v>
      </c>
    </row>
    <row r="9668" spans="1:11" x14ac:dyDescent="0.45">
      <c r="A9668" s="10" t="s">
        <v>87</v>
      </c>
      <c r="B9668" s="20">
        <v>0.3</v>
      </c>
      <c r="C9668" s="19">
        <v>6543</v>
      </c>
      <c r="D9668" s="19">
        <v>160.2458882</v>
      </c>
      <c r="E9668" s="23">
        <v>4.3799999999999999E-2</v>
      </c>
      <c r="F9668" s="23">
        <v>3.8300000000000001E-2</v>
      </c>
      <c r="G9668" s="17">
        <v>0</v>
      </c>
      <c r="H9668" s="17">
        <v>1</v>
      </c>
      <c r="I9668" s="17">
        <v>0.30278019900000003</v>
      </c>
      <c r="J9668" s="17">
        <v>0.691163843</v>
      </c>
      <c r="K9668" s="17">
        <v>6.0600000000000003E-3</v>
      </c>
    </row>
    <row r="9669" spans="1:11" x14ac:dyDescent="0.45">
      <c r="A9669" s="10" t="s">
        <v>87</v>
      </c>
      <c r="B9669" s="20">
        <v>0.31</v>
      </c>
      <c r="C9669" s="19">
        <v>6796</v>
      </c>
      <c r="D9669" s="19">
        <v>171.49061130000001</v>
      </c>
      <c r="E9669" s="23">
        <v>4.5100000000000001E-2</v>
      </c>
      <c r="F9669" s="23">
        <v>3.9600000000000003E-2</v>
      </c>
      <c r="G9669" s="17">
        <v>0</v>
      </c>
      <c r="H9669" s="17">
        <v>1</v>
      </c>
      <c r="I9669" s="17">
        <v>0.31367100999999997</v>
      </c>
      <c r="J9669" s="17">
        <v>0.68067521799999997</v>
      </c>
      <c r="K9669" s="17">
        <v>5.6499999999999996E-3</v>
      </c>
    </row>
    <row r="9670" spans="1:11" x14ac:dyDescent="0.45">
      <c r="A9670" s="10" t="s">
        <v>87</v>
      </c>
      <c r="B9670" s="20">
        <v>0.32</v>
      </c>
      <c r="C9670" s="19">
        <v>7000</v>
      </c>
      <c r="D9670" s="19">
        <v>180.8782114</v>
      </c>
      <c r="E9670" s="23">
        <v>4.7100000000000003E-2</v>
      </c>
      <c r="F9670" s="23">
        <v>4.0899999999999999E-2</v>
      </c>
      <c r="G9670" s="17">
        <v>0</v>
      </c>
      <c r="H9670" s="17">
        <v>1</v>
      </c>
      <c r="I9670" s="17">
        <v>0.31291293399999998</v>
      </c>
      <c r="J9670" s="17">
        <v>0.68170820099999996</v>
      </c>
      <c r="K9670" s="17">
        <v>5.3800000000000002E-3</v>
      </c>
    </row>
    <row r="9671" spans="1:11" x14ac:dyDescent="0.45">
      <c r="A9671" s="10" t="s">
        <v>87</v>
      </c>
      <c r="B9671" s="20">
        <v>0.33</v>
      </c>
      <c r="C9671" s="19">
        <v>7218</v>
      </c>
      <c r="D9671" s="19">
        <v>191.28145470000001</v>
      </c>
      <c r="E9671" s="23">
        <v>4.8500000000000001E-2</v>
      </c>
      <c r="F9671" s="23">
        <v>4.2099999999999999E-2</v>
      </c>
      <c r="G9671" s="17">
        <v>0</v>
      </c>
      <c r="H9671" s="17">
        <v>1</v>
      </c>
      <c r="I9671" s="17">
        <v>0.31411465</v>
      </c>
      <c r="J9671" s="17">
        <v>0.680785996</v>
      </c>
      <c r="K9671" s="17">
        <v>5.1000000000000004E-3</v>
      </c>
    </row>
    <row r="9672" spans="1:11" x14ac:dyDescent="0.45">
      <c r="A9672" s="10" t="s">
        <v>87</v>
      </c>
      <c r="B9672" s="20">
        <v>0.34</v>
      </c>
      <c r="C9672" s="19">
        <v>7443</v>
      </c>
      <c r="D9672" s="19">
        <v>202.33064899999999</v>
      </c>
      <c r="E9672" s="23">
        <v>4.9599999999999998E-2</v>
      </c>
      <c r="F9672" s="23">
        <v>4.3299999999999998E-2</v>
      </c>
      <c r="G9672" s="17">
        <v>0</v>
      </c>
      <c r="H9672" s="17">
        <v>1</v>
      </c>
      <c r="I9672" s="17">
        <v>0.31685237999999999</v>
      </c>
      <c r="J9672" s="17">
        <v>0.67828016000000002</v>
      </c>
      <c r="K9672" s="17">
        <v>4.8700000000000002E-3</v>
      </c>
    </row>
    <row r="9673" spans="1:11" x14ac:dyDescent="0.45">
      <c r="A9673" s="10" t="s">
        <v>87</v>
      </c>
      <c r="B9673" s="20">
        <v>0.35</v>
      </c>
      <c r="C9673" s="19">
        <v>7660</v>
      </c>
      <c r="D9673" s="19">
        <v>213.3710366</v>
      </c>
      <c r="E9673" s="23">
        <v>5.1999999999999998E-2</v>
      </c>
      <c r="F9673" s="23">
        <v>4.48E-2</v>
      </c>
      <c r="G9673" s="17">
        <v>0</v>
      </c>
      <c r="H9673" s="17">
        <v>1</v>
      </c>
      <c r="I9673" s="17">
        <v>0.32839686699999998</v>
      </c>
      <c r="J9673" s="17">
        <v>0.66697022800000005</v>
      </c>
      <c r="K9673" s="17">
        <v>4.6299999999999996E-3</v>
      </c>
    </row>
    <row r="9674" spans="1:11" x14ac:dyDescent="0.45">
      <c r="A9674" s="10" t="s">
        <v>87</v>
      </c>
      <c r="B9674" s="20">
        <v>0.36</v>
      </c>
      <c r="C9674" s="19">
        <v>7848</v>
      </c>
      <c r="D9674" s="19">
        <v>223.19241049999999</v>
      </c>
      <c r="E9674" s="23">
        <v>5.3100000000000001E-2</v>
      </c>
      <c r="F9674" s="23">
        <v>4.5900000000000003E-2</v>
      </c>
      <c r="G9674" s="17">
        <v>0</v>
      </c>
      <c r="H9674" s="17">
        <v>1</v>
      </c>
      <c r="I9674" s="17">
        <v>0.33390262399999998</v>
      </c>
      <c r="J9674" s="17">
        <v>0.6616689</v>
      </c>
      <c r="K9674" s="17">
        <v>4.4299999999999999E-3</v>
      </c>
    </row>
    <row r="9675" spans="1:11" x14ac:dyDescent="0.45">
      <c r="A9675" s="10" t="s">
        <v>87</v>
      </c>
      <c r="B9675" s="20">
        <v>0.37</v>
      </c>
      <c r="C9675" s="19">
        <v>8063</v>
      </c>
      <c r="D9675" s="19">
        <v>234.7427994</v>
      </c>
      <c r="E9675" s="23">
        <v>5.4399999999999997E-2</v>
      </c>
      <c r="F9675" s="23">
        <v>4.7100000000000003E-2</v>
      </c>
      <c r="G9675" s="17">
        <v>0</v>
      </c>
      <c r="H9675" s="17">
        <v>1</v>
      </c>
      <c r="I9675" s="17">
        <v>0.34355370299999999</v>
      </c>
      <c r="J9675" s="17">
        <v>0.65088839799999998</v>
      </c>
      <c r="K9675" s="17">
        <v>5.5599999999999998E-3</v>
      </c>
    </row>
    <row r="9676" spans="1:11" x14ac:dyDescent="0.45">
      <c r="A9676" s="10" t="s">
        <v>87</v>
      </c>
      <c r="B9676" s="20">
        <v>0.38</v>
      </c>
      <c r="C9676" s="19">
        <v>8303</v>
      </c>
      <c r="D9676" s="19">
        <v>247.9290245</v>
      </c>
      <c r="E9676" s="23">
        <v>5.5899999999999998E-2</v>
      </c>
      <c r="F9676" s="23">
        <v>4.8599999999999997E-2</v>
      </c>
      <c r="G9676" s="17">
        <v>0</v>
      </c>
      <c r="H9676" s="17">
        <v>1</v>
      </c>
      <c r="I9676" s="17">
        <v>0.362216553</v>
      </c>
      <c r="J9676" s="17">
        <v>0.63252742500000003</v>
      </c>
      <c r="K9676" s="17">
        <v>5.2599999999999999E-3</v>
      </c>
    </row>
    <row r="9677" spans="1:11" x14ac:dyDescent="0.45">
      <c r="A9677" s="10" t="s">
        <v>87</v>
      </c>
      <c r="B9677" s="20">
        <v>0.39</v>
      </c>
      <c r="C9677" s="19">
        <v>8522</v>
      </c>
      <c r="D9677" s="19">
        <v>260.49424900000002</v>
      </c>
      <c r="E9677" s="23">
        <v>5.7799999999999997E-2</v>
      </c>
      <c r="F9677" s="23">
        <v>4.99E-2</v>
      </c>
      <c r="G9677" s="17">
        <v>0</v>
      </c>
      <c r="H9677" s="17">
        <v>1</v>
      </c>
      <c r="I9677" s="17">
        <v>0.37124195799999998</v>
      </c>
      <c r="J9677" s="17">
        <v>0.62372198300000004</v>
      </c>
      <c r="K9677" s="17">
        <v>5.0400000000000002E-3</v>
      </c>
    </row>
    <row r="9678" spans="1:11" x14ac:dyDescent="0.45">
      <c r="A9678" s="10" t="s">
        <v>87</v>
      </c>
      <c r="B9678" s="20">
        <v>0.4</v>
      </c>
      <c r="C9678" s="19">
        <v>8740</v>
      </c>
      <c r="D9678" s="19">
        <v>273.30332479999998</v>
      </c>
      <c r="E9678" s="23">
        <v>6.0100000000000001E-2</v>
      </c>
      <c r="F9678" s="23">
        <v>5.1299999999999998E-2</v>
      </c>
      <c r="G9678" s="17">
        <v>0</v>
      </c>
      <c r="H9678" s="17">
        <v>1</v>
      </c>
      <c r="I9678" s="17">
        <v>0.38258270799999999</v>
      </c>
      <c r="J9678" s="17">
        <v>0.61259891600000005</v>
      </c>
      <c r="K9678" s="17">
        <v>4.8199999999999996E-3</v>
      </c>
    </row>
    <row r="9679" spans="1:11" x14ac:dyDescent="0.45">
      <c r="A9679" s="10" t="s">
        <v>87</v>
      </c>
      <c r="B9679" s="20">
        <v>0.41</v>
      </c>
      <c r="C9679" s="19">
        <v>8945</v>
      </c>
      <c r="D9679" s="19">
        <v>285.8416221</v>
      </c>
      <c r="E9679" s="23">
        <v>6.2E-2</v>
      </c>
      <c r="F9679" s="23">
        <v>5.28E-2</v>
      </c>
      <c r="G9679" s="17">
        <v>0</v>
      </c>
      <c r="H9679" s="17">
        <v>1</v>
      </c>
      <c r="I9679" s="17">
        <v>0.39679110400000001</v>
      </c>
      <c r="J9679" s="17">
        <v>0.59860404099999998</v>
      </c>
      <c r="K9679" s="17">
        <v>4.5999999999999999E-3</v>
      </c>
    </row>
    <row r="9680" spans="1:11" x14ac:dyDescent="0.45">
      <c r="A9680" s="10" t="s">
        <v>87</v>
      </c>
      <c r="B9680" s="20">
        <v>0.42</v>
      </c>
      <c r="C9680" s="19">
        <v>9158</v>
      </c>
      <c r="D9680" s="19">
        <v>299.277963</v>
      </c>
      <c r="E9680" s="23">
        <v>6.4000000000000001E-2</v>
      </c>
      <c r="F9680" s="23">
        <v>5.4199999999999998E-2</v>
      </c>
      <c r="G9680" s="17">
        <v>0</v>
      </c>
      <c r="H9680" s="17">
        <v>1</v>
      </c>
      <c r="I9680" s="17">
        <v>0.41107058499999999</v>
      </c>
      <c r="J9680" s="17">
        <v>0.58450987399999998</v>
      </c>
      <c r="K9680" s="17">
        <v>4.4200000000000003E-3</v>
      </c>
    </row>
    <row r="9681" spans="1:11" x14ac:dyDescent="0.45">
      <c r="A9681" s="10" t="s">
        <v>87</v>
      </c>
      <c r="B9681" s="20">
        <v>0.43</v>
      </c>
      <c r="C9681" s="19">
        <v>9376</v>
      </c>
      <c r="D9681" s="19">
        <v>313.37206739999999</v>
      </c>
      <c r="E9681" s="23">
        <v>6.54E-2</v>
      </c>
      <c r="F9681" s="23">
        <v>5.5800000000000002E-2</v>
      </c>
      <c r="G9681" s="17">
        <v>0</v>
      </c>
      <c r="H9681" s="17">
        <v>1</v>
      </c>
      <c r="I9681" s="17">
        <v>0.41315927899999999</v>
      </c>
      <c r="J9681" s="17">
        <v>0.58261457900000002</v>
      </c>
      <c r="K9681" s="17">
        <v>4.2300000000000003E-3</v>
      </c>
    </row>
    <row r="9682" spans="1:11" x14ac:dyDescent="0.45">
      <c r="A9682" s="10" t="s">
        <v>87</v>
      </c>
      <c r="B9682" s="20">
        <v>0.44</v>
      </c>
      <c r="C9682" s="19">
        <v>9603</v>
      </c>
      <c r="D9682" s="19">
        <v>328.35161890000001</v>
      </c>
      <c r="E9682" s="23">
        <v>6.7199999999999996E-2</v>
      </c>
      <c r="F9682" s="23">
        <v>5.7200000000000001E-2</v>
      </c>
      <c r="G9682" s="17">
        <v>0</v>
      </c>
      <c r="H9682" s="17">
        <v>1</v>
      </c>
      <c r="I9682" s="17">
        <v>0.42218330900000001</v>
      </c>
      <c r="J9682" s="17">
        <v>0.57378496199999995</v>
      </c>
      <c r="K9682" s="17">
        <v>4.0299999999999997E-3</v>
      </c>
    </row>
    <row r="9683" spans="1:11" x14ac:dyDescent="0.45">
      <c r="A9683" s="10" t="s">
        <v>87</v>
      </c>
      <c r="B9683" s="20">
        <v>0.45</v>
      </c>
      <c r="C9683" s="19">
        <v>9809</v>
      </c>
      <c r="D9683" s="19">
        <v>342.28832390000002</v>
      </c>
      <c r="E9683" s="23">
        <v>6.8199999999999997E-2</v>
      </c>
      <c r="F9683" s="23">
        <v>5.8700000000000002E-2</v>
      </c>
      <c r="G9683" s="17">
        <v>0</v>
      </c>
      <c r="H9683" s="17">
        <v>1</v>
      </c>
      <c r="I9683" s="17">
        <v>0.42408642099999999</v>
      </c>
      <c r="J9683" s="17">
        <v>0.57184804499999997</v>
      </c>
      <c r="K9683" s="17">
        <v>4.0699999999999998E-3</v>
      </c>
    </row>
    <row r="9684" spans="1:11" x14ac:dyDescent="0.45">
      <c r="A9684" s="10" t="s">
        <v>87</v>
      </c>
      <c r="B9684" s="20">
        <v>0.46</v>
      </c>
      <c r="C9684" s="19">
        <v>10029</v>
      </c>
      <c r="D9684" s="19">
        <v>357.4556541</v>
      </c>
      <c r="E9684" s="23">
        <v>6.9900000000000004E-2</v>
      </c>
      <c r="F9684" s="23">
        <v>6.0100000000000001E-2</v>
      </c>
      <c r="G9684" s="17">
        <v>0</v>
      </c>
      <c r="H9684" s="17">
        <v>1</v>
      </c>
      <c r="I9684" s="17">
        <v>0.44052810100000001</v>
      </c>
      <c r="J9684" s="17">
        <v>0.55557272000000002</v>
      </c>
      <c r="K9684" s="17">
        <v>3.8999999999999998E-3</v>
      </c>
    </row>
    <row r="9685" spans="1:11" x14ac:dyDescent="0.45">
      <c r="A9685" s="10" t="s">
        <v>87</v>
      </c>
      <c r="B9685" s="20">
        <v>0.47</v>
      </c>
      <c r="C9685" s="19">
        <v>10153</v>
      </c>
      <c r="D9685" s="19">
        <v>366.19075090000001</v>
      </c>
      <c r="E9685" s="23">
        <v>7.0900000000000005E-2</v>
      </c>
      <c r="F9685" s="23">
        <v>6.0900000000000003E-2</v>
      </c>
      <c r="G9685" s="17">
        <v>0</v>
      </c>
      <c r="H9685" s="17">
        <v>1</v>
      </c>
      <c r="I9685" s="17">
        <v>0.44981285700000001</v>
      </c>
      <c r="J9685" s="17">
        <v>0.54637364200000005</v>
      </c>
      <c r="K9685" s="17">
        <v>3.81E-3</v>
      </c>
    </row>
    <row r="9686" spans="1:11" x14ac:dyDescent="0.45">
      <c r="A9686" s="10" t="s">
        <v>87</v>
      </c>
      <c r="B9686" s="20">
        <v>0.48</v>
      </c>
      <c r="C9686" s="19">
        <v>10467</v>
      </c>
      <c r="D9686" s="19">
        <v>388.63093600000002</v>
      </c>
      <c r="E9686" s="23">
        <v>7.2900000000000006E-2</v>
      </c>
      <c r="F9686" s="23">
        <v>6.2899999999999998E-2</v>
      </c>
      <c r="G9686" s="17">
        <v>0</v>
      </c>
      <c r="H9686" s="17">
        <v>1</v>
      </c>
      <c r="I9686" s="17">
        <v>0.43926600300000002</v>
      </c>
      <c r="J9686" s="17">
        <v>0.55713728200000001</v>
      </c>
      <c r="K9686" s="17">
        <v>3.5999999999999999E-3</v>
      </c>
    </row>
    <row r="9687" spans="1:11" x14ac:dyDescent="0.45">
      <c r="A9687" s="10" t="s">
        <v>87</v>
      </c>
      <c r="B9687" s="20">
        <v>0.49</v>
      </c>
      <c r="C9687" s="19">
        <v>10675</v>
      </c>
      <c r="D9687" s="19">
        <v>404.11415950000003</v>
      </c>
      <c r="E9687" s="23">
        <v>7.6100000000000001E-2</v>
      </c>
      <c r="F9687" s="23">
        <v>6.4399999999999999E-2</v>
      </c>
      <c r="G9687" s="17">
        <v>0</v>
      </c>
      <c r="H9687" s="17">
        <v>1</v>
      </c>
      <c r="I9687" s="17">
        <v>0.44187673900000002</v>
      </c>
      <c r="J9687" s="17">
        <v>0.55465975999999995</v>
      </c>
      <c r="K9687" s="17">
        <v>3.46E-3</v>
      </c>
    </row>
    <row r="9688" spans="1:11" x14ac:dyDescent="0.45">
      <c r="A9688" s="10" t="s">
        <v>87</v>
      </c>
      <c r="B9688" s="20">
        <v>0.5</v>
      </c>
      <c r="C9688" s="19">
        <v>10898</v>
      </c>
      <c r="D9688" s="19">
        <v>421.4775209</v>
      </c>
      <c r="E9688" s="23">
        <v>7.9600000000000004E-2</v>
      </c>
      <c r="F9688" s="23">
        <v>6.6000000000000003E-2</v>
      </c>
      <c r="G9688" s="17">
        <v>0</v>
      </c>
      <c r="H9688" s="17">
        <v>1</v>
      </c>
      <c r="I9688" s="17">
        <v>0.45593403199999999</v>
      </c>
      <c r="J9688" s="17">
        <v>0.54073267000000003</v>
      </c>
      <c r="K9688" s="17">
        <v>3.3300000000000001E-3</v>
      </c>
    </row>
    <row r="9689" spans="1:11" x14ac:dyDescent="0.45">
      <c r="A9689" s="10" t="s">
        <v>87</v>
      </c>
      <c r="B9689" s="20">
        <v>0.51</v>
      </c>
      <c r="C9689" s="19">
        <v>11114</v>
      </c>
      <c r="D9689" s="19">
        <v>438.89857979999999</v>
      </c>
      <c r="E9689" s="23">
        <v>8.1600000000000006E-2</v>
      </c>
      <c r="F9689" s="23">
        <v>6.7799999999999999E-2</v>
      </c>
      <c r="G9689" s="17">
        <v>0</v>
      </c>
      <c r="H9689" s="17">
        <v>1</v>
      </c>
      <c r="I9689" s="17">
        <v>0.47020009899999998</v>
      </c>
      <c r="J9689" s="17">
        <v>0.52660264300000004</v>
      </c>
      <c r="K9689" s="17">
        <v>3.2000000000000002E-3</v>
      </c>
    </row>
    <row r="9690" spans="1:11" x14ac:dyDescent="0.45">
      <c r="A9690" s="10" t="s">
        <v>87</v>
      </c>
      <c r="B9690" s="20">
        <v>0.52</v>
      </c>
      <c r="C9690" s="19">
        <v>11322</v>
      </c>
      <c r="D9690" s="19">
        <v>456.38925540000002</v>
      </c>
      <c r="E9690" s="23">
        <v>8.5599999999999996E-2</v>
      </c>
      <c r="F9690" s="23">
        <v>6.9699999999999998E-2</v>
      </c>
      <c r="G9690" s="17">
        <v>0</v>
      </c>
      <c r="H9690" s="17">
        <v>1</v>
      </c>
      <c r="I9690" s="17">
        <v>0.47837109799999999</v>
      </c>
      <c r="J9690" s="17">
        <v>0.51854527299999997</v>
      </c>
      <c r="K9690" s="17">
        <v>3.0799999999999998E-3</v>
      </c>
    </row>
    <row r="9691" spans="1:11" x14ac:dyDescent="0.45">
      <c r="A9691" s="10" t="s">
        <v>87</v>
      </c>
      <c r="B9691" s="20">
        <v>0.53</v>
      </c>
      <c r="C9691" s="19">
        <v>11544</v>
      </c>
      <c r="D9691" s="19">
        <v>475.7318593</v>
      </c>
      <c r="E9691" s="23">
        <v>8.9300000000000004E-2</v>
      </c>
      <c r="F9691" s="23">
        <v>7.1599999999999997E-2</v>
      </c>
      <c r="G9691" s="17">
        <v>0</v>
      </c>
      <c r="H9691" s="17">
        <v>1</v>
      </c>
      <c r="I9691" s="17">
        <v>0.49728721999999997</v>
      </c>
      <c r="J9691" s="17">
        <v>0.499746843</v>
      </c>
      <c r="K9691" s="17">
        <v>2.97E-3</v>
      </c>
    </row>
    <row r="9692" spans="1:11" x14ac:dyDescent="0.45">
      <c r="A9692" s="10" t="s">
        <v>87</v>
      </c>
      <c r="B9692" s="20">
        <v>0.54</v>
      </c>
      <c r="C9692" s="19">
        <v>11762</v>
      </c>
      <c r="D9692" s="19">
        <v>495.56989490000001</v>
      </c>
      <c r="E9692" s="23">
        <v>9.2299999999999993E-2</v>
      </c>
      <c r="F9692" s="23">
        <v>7.3599999999999999E-2</v>
      </c>
      <c r="G9692" s="17">
        <v>0</v>
      </c>
      <c r="H9692" s="17">
        <v>1</v>
      </c>
      <c r="I9692" s="17">
        <v>0.50682434700000001</v>
      </c>
      <c r="J9692" s="17">
        <v>0.49008269199999999</v>
      </c>
      <c r="K9692" s="17">
        <v>3.0899999999999999E-3</v>
      </c>
    </row>
    <row r="9693" spans="1:11" x14ac:dyDescent="0.45">
      <c r="A9693" s="10" t="s">
        <v>87</v>
      </c>
      <c r="B9693" s="20">
        <v>0.55000000000000004</v>
      </c>
      <c r="C9693" s="19">
        <v>11970</v>
      </c>
      <c r="D9693" s="19">
        <v>515.275171</v>
      </c>
      <c r="E9693" s="23">
        <v>9.6799999999999997E-2</v>
      </c>
      <c r="F9693" s="23">
        <v>7.5800000000000006E-2</v>
      </c>
      <c r="G9693" s="17">
        <v>0</v>
      </c>
      <c r="H9693" s="17">
        <v>1</v>
      </c>
      <c r="I9693" s="17">
        <v>0.513878261</v>
      </c>
      <c r="J9693" s="17">
        <v>0.48307377400000001</v>
      </c>
      <c r="K9693" s="17">
        <v>3.0500000000000002E-3</v>
      </c>
    </row>
    <row r="9694" spans="1:11" x14ac:dyDescent="0.45">
      <c r="A9694" s="10" t="s">
        <v>87</v>
      </c>
      <c r="B9694" s="20">
        <v>0.56000000000000005</v>
      </c>
      <c r="C9694" s="19">
        <v>12214</v>
      </c>
      <c r="D9694" s="19">
        <v>539.39094699999998</v>
      </c>
      <c r="E9694" s="23">
        <v>0.100574306</v>
      </c>
      <c r="F9694" s="23">
        <v>7.8100000000000003E-2</v>
      </c>
      <c r="G9694" s="17">
        <v>0</v>
      </c>
      <c r="H9694" s="17">
        <v>1</v>
      </c>
      <c r="I9694" s="17">
        <v>0.52706262000000004</v>
      </c>
      <c r="J9694" s="17">
        <v>0.47001021599999998</v>
      </c>
      <c r="K9694" s="17">
        <v>2.9299999999999999E-3</v>
      </c>
    </row>
    <row r="9695" spans="1:11" x14ac:dyDescent="0.45">
      <c r="A9695" s="10" t="s">
        <v>87</v>
      </c>
      <c r="B9695" s="20">
        <v>0.56999999999999995</v>
      </c>
      <c r="C9695" s="19">
        <v>12430</v>
      </c>
      <c r="D9695" s="19">
        <v>561.5138025</v>
      </c>
      <c r="E9695" s="23">
        <v>0.104398615</v>
      </c>
      <c r="F9695" s="23">
        <v>8.0600000000000005E-2</v>
      </c>
      <c r="G9695" s="17">
        <v>0</v>
      </c>
      <c r="H9695" s="17">
        <v>1</v>
      </c>
      <c r="I9695" s="17">
        <v>0.53705079200000005</v>
      </c>
      <c r="J9695" s="17">
        <v>0.460129548</v>
      </c>
      <c r="K9695" s="17">
        <v>2.82E-3</v>
      </c>
    </row>
    <row r="9696" spans="1:11" x14ac:dyDescent="0.45">
      <c r="A9696" s="10" t="s">
        <v>87</v>
      </c>
      <c r="B9696" s="20">
        <v>0.57999999999999996</v>
      </c>
      <c r="C9696" s="19">
        <v>12619</v>
      </c>
      <c r="D9696" s="19">
        <v>581.4744657</v>
      </c>
      <c r="E9696" s="23">
        <v>0.10691387400000001</v>
      </c>
      <c r="F9696" s="23">
        <v>8.2900000000000001E-2</v>
      </c>
      <c r="G9696" s="17">
        <v>0</v>
      </c>
      <c r="H9696" s="17">
        <v>1</v>
      </c>
      <c r="I9696" s="17">
        <v>0.54354044300000004</v>
      </c>
      <c r="J9696" s="17">
        <v>0.453715971</v>
      </c>
      <c r="K9696" s="17">
        <v>2.7399999999999998E-3</v>
      </c>
    </row>
    <row r="9697" spans="1:11" x14ac:dyDescent="0.45">
      <c r="A9697" s="10" t="s">
        <v>87</v>
      </c>
      <c r="B9697" s="20">
        <v>0.59</v>
      </c>
      <c r="C9697" s="19">
        <v>12859</v>
      </c>
      <c r="D9697" s="19">
        <v>608.13347910000005</v>
      </c>
      <c r="E9697" s="23">
        <v>0.113026232</v>
      </c>
      <c r="F9697" s="23">
        <v>8.5900000000000004E-2</v>
      </c>
      <c r="G9697" s="17">
        <v>0</v>
      </c>
      <c r="H9697" s="17">
        <v>1</v>
      </c>
      <c r="I9697" s="17">
        <v>0.56042559300000006</v>
      </c>
      <c r="J9697" s="17">
        <v>0.43694507300000002</v>
      </c>
      <c r="K9697" s="17">
        <v>2.63E-3</v>
      </c>
    </row>
    <row r="9698" spans="1:11" x14ac:dyDescent="0.45">
      <c r="A9698" s="10" t="s">
        <v>87</v>
      </c>
      <c r="B9698" s="20">
        <v>0.6</v>
      </c>
      <c r="C9698" s="19">
        <v>13056</v>
      </c>
      <c r="D9698" s="19">
        <v>630.80293930000005</v>
      </c>
      <c r="E9698" s="23">
        <v>0.11761767099999999</v>
      </c>
      <c r="F9698" s="23">
        <v>8.8400000000000006E-2</v>
      </c>
      <c r="G9698" s="17">
        <v>0</v>
      </c>
      <c r="H9698" s="17">
        <v>1</v>
      </c>
      <c r="I9698" s="17">
        <v>0.56846353199999999</v>
      </c>
      <c r="J9698" s="17">
        <v>0.42895749700000002</v>
      </c>
      <c r="K9698" s="17">
        <v>2.5799999999999998E-3</v>
      </c>
    </row>
    <row r="9699" spans="1:11" x14ac:dyDescent="0.45">
      <c r="A9699" s="10" t="s">
        <v>87</v>
      </c>
      <c r="B9699" s="20">
        <v>0.61</v>
      </c>
      <c r="C9699" s="19">
        <v>13269</v>
      </c>
      <c r="D9699" s="19">
        <v>656.19875000000002</v>
      </c>
      <c r="E9699" s="23">
        <v>0.120924754</v>
      </c>
      <c r="F9699" s="23">
        <v>9.1200000000000003E-2</v>
      </c>
      <c r="G9699" s="17">
        <v>0</v>
      </c>
      <c r="H9699" s="17">
        <v>1</v>
      </c>
      <c r="I9699" s="17">
        <v>0.58067605799999999</v>
      </c>
      <c r="J9699" s="17">
        <v>0.41684217200000001</v>
      </c>
      <c r="K9699" s="17">
        <v>2.48E-3</v>
      </c>
    </row>
    <row r="9700" spans="1:11" x14ac:dyDescent="0.45">
      <c r="A9700" s="10" t="s">
        <v>87</v>
      </c>
      <c r="B9700" s="20">
        <v>0.62</v>
      </c>
      <c r="C9700" s="19">
        <v>13488</v>
      </c>
      <c r="D9700" s="19">
        <v>683.00042380000002</v>
      </c>
      <c r="E9700" s="23">
        <v>0.125055263</v>
      </c>
      <c r="F9700" s="23">
        <v>9.4399999999999998E-2</v>
      </c>
      <c r="G9700" s="17">
        <v>0</v>
      </c>
      <c r="H9700" s="17">
        <v>1</v>
      </c>
      <c r="I9700" s="17">
        <v>0.59355175500000001</v>
      </c>
      <c r="J9700" s="17">
        <v>0.40406261999999998</v>
      </c>
      <c r="K9700" s="17">
        <v>2.3900000000000002E-3</v>
      </c>
    </row>
    <row r="9701" spans="1:11" x14ac:dyDescent="0.45">
      <c r="A9701" s="10" t="s">
        <v>87</v>
      </c>
      <c r="B9701" s="20">
        <v>0.63</v>
      </c>
      <c r="C9701" s="19">
        <v>13698</v>
      </c>
      <c r="D9701" s="19">
        <v>710.11875850000001</v>
      </c>
      <c r="E9701" s="23">
        <v>0.13282588200000001</v>
      </c>
      <c r="F9701" s="23">
        <v>9.6799999999999997E-2</v>
      </c>
      <c r="G9701" s="17">
        <v>0</v>
      </c>
      <c r="H9701" s="17">
        <v>1</v>
      </c>
      <c r="I9701" s="17">
        <v>0.60338544900000002</v>
      </c>
      <c r="J9701" s="17">
        <v>0.39430690600000001</v>
      </c>
      <c r="K9701" s="17">
        <v>2.31E-3</v>
      </c>
    </row>
    <row r="9702" spans="1:11" x14ac:dyDescent="0.45">
      <c r="A9702" s="10" t="s">
        <v>87</v>
      </c>
      <c r="B9702" s="20">
        <v>0.64</v>
      </c>
      <c r="C9702" s="19">
        <v>13920</v>
      </c>
      <c r="D9702" s="19">
        <v>740.25639779999995</v>
      </c>
      <c r="E9702" s="23">
        <v>0.140548597</v>
      </c>
      <c r="F9702" s="23">
        <v>0.101212573</v>
      </c>
      <c r="G9702" s="17">
        <v>0</v>
      </c>
      <c r="H9702" s="17">
        <v>1</v>
      </c>
      <c r="I9702" s="17">
        <v>0.61514665300000004</v>
      </c>
      <c r="J9702" s="17">
        <v>0.38262791099999999</v>
      </c>
      <c r="K9702" s="17">
        <v>2.2300000000000002E-3</v>
      </c>
    </row>
    <row r="9703" spans="1:11" x14ac:dyDescent="0.45">
      <c r="A9703" s="10" t="s">
        <v>87</v>
      </c>
      <c r="B9703" s="20">
        <v>0.65</v>
      </c>
      <c r="C9703" s="19">
        <v>14133</v>
      </c>
      <c r="D9703" s="19">
        <v>770.58539440000004</v>
      </c>
      <c r="E9703" s="23">
        <v>0.144074495</v>
      </c>
      <c r="F9703" s="23">
        <v>0.10449043</v>
      </c>
      <c r="G9703" s="17">
        <v>0</v>
      </c>
      <c r="H9703" s="17">
        <v>1</v>
      </c>
      <c r="I9703" s="17">
        <v>0.62772751999999998</v>
      </c>
      <c r="J9703" s="17">
        <v>0.37013042499999999</v>
      </c>
      <c r="K9703" s="17">
        <v>2.14E-3</v>
      </c>
    </row>
    <row r="9704" spans="1:11" x14ac:dyDescent="0.45">
      <c r="A9704" s="10" t="s">
        <v>87</v>
      </c>
      <c r="B9704" s="20">
        <v>0.66</v>
      </c>
      <c r="C9704" s="19">
        <v>14352</v>
      </c>
      <c r="D9704" s="19">
        <v>802.72348899999997</v>
      </c>
      <c r="E9704" s="23">
        <v>0.15082098699999999</v>
      </c>
      <c r="F9704" s="23">
        <v>0.108438857</v>
      </c>
      <c r="G9704" s="17">
        <v>0</v>
      </c>
      <c r="H9704" s="17">
        <v>1</v>
      </c>
      <c r="I9704" s="17">
        <v>0.63575112899999997</v>
      </c>
      <c r="J9704" s="17">
        <v>0.36217319999999997</v>
      </c>
      <c r="K9704" s="17">
        <v>2.0799999999999998E-3</v>
      </c>
    </row>
    <row r="9705" spans="1:11" x14ac:dyDescent="0.45">
      <c r="A9705" s="10" t="s">
        <v>87</v>
      </c>
      <c r="B9705" s="20">
        <v>0.67</v>
      </c>
      <c r="C9705" s="19">
        <v>14536</v>
      </c>
      <c r="D9705" s="19">
        <v>831.31902809999997</v>
      </c>
      <c r="E9705" s="23">
        <v>0.16091946200000001</v>
      </c>
      <c r="F9705" s="23">
        <v>0.112443705</v>
      </c>
      <c r="G9705" s="17">
        <v>0</v>
      </c>
      <c r="H9705" s="17">
        <v>1</v>
      </c>
      <c r="I9705" s="17">
        <v>0.64465921299999995</v>
      </c>
      <c r="J9705" s="17">
        <v>0.35332817399999999</v>
      </c>
      <c r="K9705" s="17">
        <v>2.0100000000000001E-3</v>
      </c>
    </row>
    <row r="9706" spans="1:11" x14ac:dyDescent="0.45">
      <c r="A9706" s="10" t="s">
        <v>87</v>
      </c>
      <c r="B9706" s="20">
        <v>0.68</v>
      </c>
      <c r="C9706" s="19">
        <v>14783</v>
      </c>
      <c r="D9706" s="19">
        <v>871.13397980000002</v>
      </c>
      <c r="E9706" s="23">
        <v>0.16283183200000001</v>
      </c>
      <c r="F9706" s="23">
        <v>0.117073382</v>
      </c>
      <c r="G9706" s="17">
        <v>0</v>
      </c>
      <c r="H9706" s="17">
        <v>1</v>
      </c>
      <c r="I9706" s="17">
        <v>0.65179354899999997</v>
      </c>
      <c r="J9706" s="17">
        <v>0.34625648799999997</v>
      </c>
      <c r="K9706" s="17">
        <v>1.9499999999999999E-3</v>
      </c>
    </row>
    <row r="9707" spans="1:11" x14ac:dyDescent="0.45">
      <c r="A9707" s="10" t="s">
        <v>87</v>
      </c>
      <c r="B9707" s="20">
        <v>0.69</v>
      </c>
      <c r="C9707" s="19">
        <v>14982</v>
      </c>
      <c r="D9707" s="19">
        <v>904.13952529999995</v>
      </c>
      <c r="E9707" s="23">
        <v>0.16948102600000001</v>
      </c>
      <c r="F9707" s="23">
        <v>0.121352985</v>
      </c>
      <c r="G9707" s="17">
        <v>0</v>
      </c>
      <c r="H9707" s="17">
        <v>1</v>
      </c>
      <c r="I9707" s="17">
        <v>0.66105995900000003</v>
      </c>
      <c r="J9707" s="17">
        <v>0.33705329699999997</v>
      </c>
      <c r="K9707" s="17">
        <v>1.89E-3</v>
      </c>
    </row>
    <row r="9708" spans="1:11" x14ac:dyDescent="0.45">
      <c r="A9708" s="10" t="s">
        <v>87</v>
      </c>
      <c r="B9708" s="20">
        <v>0.7</v>
      </c>
      <c r="C9708" s="19">
        <v>15203</v>
      </c>
      <c r="D9708" s="19">
        <v>942.70550470000001</v>
      </c>
      <c r="E9708" s="23">
        <v>0.18145832200000001</v>
      </c>
      <c r="F9708" s="23">
        <v>0.12582660900000001</v>
      </c>
      <c r="G9708" s="17">
        <v>0</v>
      </c>
      <c r="H9708" s="17">
        <v>1</v>
      </c>
      <c r="I9708" s="17">
        <v>0.671395823</v>
      </c>
      <c r="J9708" s="17">
        <v>0.326783147</v>
      </c>
      <c r="K9708" s="17">
        <v>1.82E-3</v>
      </c>
    </row>
    <row r="9709" spans="1:11" x14ac:dyDescent="0.45">
      <c r="A9709" s="10" t="s">
        <v>87</v>
      </c>
      <c r="B9709" s="20">
        <v>0.71</v>
      </c>
      <c r="C9709" s="19">
        <v>15394</v>
      </c>
      <c r="D9709" s="19">
        <v>978.03607499999998</v>
      </c>
      <c r="E9709" s="23">
        <v>0.188062971</v>
      </c>
      <c r="F9709" s="23">
        <v>0.13031061599999999</v>
      </c>
      <c r="G9709" s="17">
        <v>0</v>
      </c>
      <c r="H9709" s="17">
        <v>1</v>
      </c>
      <c r="I9709" s="17">
        <v>0.68093154600000005</v>
      </c>
      <c r="J9709" s="17">
        <v>0.317300268</v>
      </c>
      <c r="K9709" s="17">
        <v>1.7700000000000001E-3</v>
      </c>
    </row>
    <row r="9710" spans="1:11" x14ac:dyDescent="0.45">
      <c r="A9710" s="10" t="s">
        <v>87</v>
      </c>
      <c r="B9710" s="20">
        <v>0.72</v>
      </c>
      <c r="C9710" s="19">
        <v>15641</v>
      </c>
      <c r="D9710" s="19">
        <v>1025.3360110000001</v>
      </c>
      <c r="E9710" s="23">
        <v>0.19675087099999999</v>
      </c>
      <c r="F9710" s="23">
        <v>0.135493315</v>
      </c>
      <c r="G9710" s="17">
        <v>0</v>
      </c>
      <c r="H9710" s="17">
        <v>1</v>
      </c>
      <c r="I9710" s="17">
        <v>0.69458126099999995</v>
      </c>
      <c r="J9710" s="17">
        <v>0.303728583</v>
      </c>
      <c r="K9710" s="17">
        <v>1.6900000000000001E-3</v>
      </c>
    </row>
    <row r="9711" spans="1:11" x14ac:dyDescent="0.45">
      <c r="A9711" s="10" t="s">
        <v>87</v>
      </c>
      <c r="B9711" s="20">
        <v>0.73</v>
      </c>
      <c r="C9711" s="19">
        <v>15862</v>
      </c>
      <c r="D9711" s="19">
        <v>1070.9450569999999</v>
      </c>
      <c r="E9711" s="23">
        <v>0.21434171799999999</v>
      </c>
      <c r="F9711" s="23">
        <v>0.141125744</v>
      </c>
      <c r="G9711" s="17">
        <v>0</v>
      </c>
      <c r="H9711" s="17">
        <v>1</v>
      </c>
      <c r="I9711" s="17">
        <v>0.70289150199999995</v>
      </c>
      <c r="J9711" s="17">
        <v>0.29547449999999997</v>
      </c>
      <c r="K9711" s="17">
        <v>1.6299999999999999E-3</v>
      </c>
    </row>
    <row r="9712" spans="1:11" x14ac:dyDescent="0.45">
      <c r="A9712" s="10" t="s">
        <v>87</v>
      </c>
      <c r="B9712" s="20">
        <v>0.74</v>
      </c>
      <c r="C9712" s="19">
        <v>16072</v>
      </c>
      <c r="D9712" s="19">
        <v>1117.2128929999999</v>
      </c>
      <c r="E9712" s="23">
        <v>0.22634147199999999</v>
      </c>
      <c r="F9712" s="23">
        <v>0.14680816299999999</v>
      </c>
      <c r="G9712" s="17">
        <v>0</v>
      </c>
      <c r="H9712" s="17">
        <v>1</v>
      </c>
      <c r="I9712" s="17">
        <v>0.70982577700000005</v>
      </c>
      <c r="J9712" s="17">
        <v>0.28858664499999997</v>
      </c>
      <c r="K9712" s="17">
        <v>1.5900000000000001E-3</v>
      </c>
    </row>
    <row r="9713" spans="1:11" x14ac:dyDescent="0.45">
      <c r="A9713" s="10" t="s">
        <v>87</v>
      </c>
      <c r="B9713" s="20">
        <v>0.75</v>
      </c>
      <c r="C9713" s="19">
        <v>16291</v>
      </c>
      <c r="D9713" s="19">
        <v>1168.139909</v>
      </c>
      <c r="E9713" s="23">
        <v>0.24104895500000001</v>
      </c>
      <c r="F9713" s="23">
        <v>0.15315392</v>
      </c>
      <c r="G9713" s="17">
        <v>0</v>
      </c>
      <c r="H9713" s="17">
        <v>1</v>
      </c>
      <c r="I9713" s="17">
        <v>0.71667190800000002</v>
      </c>
      <c r="J9713" s="17">
        <v>0.281659628</v>
      </c>
      <c r="K9713" s="17">
        <v>1.67E-3</v>
      </c>
    </row>
    <row r="9714" spans="1:11" x14ac:dyDescent="0.45">
      <c r="A9714" s="10" t="s">
        <v>87</v>
      </c>
      <c r="B9714" s="20">
        <v>0.76</v>
      </c>
      <c r="C9714" s="19">
        <v>16508</v>
      </c>
      <c r="D9714" s="19">
        <v>1222.2344450000001</v>
      </c>
      <c r="E9714" s="23">
        <v>0.25638538700000002</v>
      </c>
      <c r="F9714" s="23">
        <v>0.160408622</v>
      </c>
      <c r="G9714" s="17">
        <v>0</v>
      </c>
      <c r="H9714" s="17">
        <v>1</v>
      </c>
      <c r="I9714" s="17">
        <v>0.72442831399999996</v>
      </c>
      <c r="J9714" s="17">
        <v>0.27383393499999997</v>
      </c>
      <c r="K9714" s="17">
        <v>1.74E-3</v>
      </c>
    </row>
    <row r="9715" spans="1:11" x14ac:dyDescent="0.45">
      <c r="A9715" s="10" t="s">
        <v>87</v>
      </c>
      <c r="B9715" s="20">
        <v>0.77</v>
      </c>
      <c r="C9715" s="19">
        <v>16708</v>
      </c>
      <c r="D9715" s="19">
        <v>1274.585061</v>
      </c>
      <c r="E9715" s="23">
        <v>0.26694087</v>
      </c>
      <c r="F9715" s="23">
        <v>0.16751026899999999</v>
      </c>
      <c r="G9715" s="17">
        <v>0</v>
      </c>
      <c r="H9715" s="17">
        <v>1</v>
      </c>
      <c r="I9715" s="17">
        <v>0.73341271299999999</v>
      </c>
      <c r="J9715" s="17">
        <v>0.26490637700000003</v>
      </c>
      <c r="K9715" s="17">
        <v>1.6800000000000001E-3</v>
      </c>
    </row>
    <row r="9716" spans="1:11" x14ac:dyDescent="0.45">
      <c r="A9716" s="10" t="s">
        <v>87</v>
      </c>
      <c r="B9716" s="20">
        <v>0.78</v>
      </c>
      <c r="C9716" s="19">
        <v>16930</v>
      </c>
      <c r="D9716" s="19">
        <v>1334.6492049999999</v>
      </c>
      <c r="E9716" s="23">
        <v>0.27716655499999998</v>
      </c>
      <c r="F9716" s="23">
        <v>0.175228517</v>
      </c>
      <c r="G9716" s="17">
        <v>0</v>
      </c>
      <c r="H9716" s="17">
        <v>1</v>
      </c>
      <c r="I9716" s="17">
        <v>0.74118018200000002</v>
      </c>
      <c r="J9716" s="17">
        <v>0.25719244600000002</v>
      </c>
      <c r="K9716" s="17">
        <v>1.6299999999999999E-3</v>
      </c>
    </row>
    <row r="9717" spans="1:11" x14ac:dyDescent="0.45">
      <c r="A9717" s="10" t="s">
        <v>87</v>
      </c>
      <c r="B9717" s="20">
        <v>0.79</v>
      </c>
      <c r="C9717" s="19">
        <v>17156</v>
      </c>
      <c r="D9717" s="19">
        <v>1399.7813639999999</v>
      </c>
      <c r="E9717" s="23">
        <v>0.29902545000000003</v>
      </c>
      <c r="F9717" s="23">
        <v>0.183401869</v>
      </c>
      <c r="G9717" s="17">
        <v>0</v>
      </c>
      <c r="H9717" s="17">
        <v>1</v>
      </c>
      <c r="I9717" s="17">
        <v>0.74698307200000003</v>
      </c>
      <c r="J9717" s="17">
        <v>0.25144479800000002</v>
      </c>
      <c r="K9717" s="17">
        <v>1.57E-3</v>
      </c>
    </row>
    <row r="9718" spans="1:11" x14ac:dyDescent="0.45">
      <c r="A9718" s="10" t="s">
        <v>87</v>
      </c>
      <c r="B9718" s="20">
        <v>0.8</v>
      </c>
      <c r="C9718" s="19">
        <v>17275</v>
      </c>
      <c r="D9718" s="19">
        <v>1436.3106299999999</v>
      </c>
      <c r="E9718" s="23">
        <v>0.31147497699999999</v>
      </c>
      <c r="F9718" s="23">
        <v>0.18854417000000001</v>
      </c>
      <c r="G9718" s="17">
        <v>0</v>
      </c>
      <c r="H9718" s="17">
        <v>1</v>
      </c>
      <c r="I9718" s="17">
        <v>0.74904612299999995</v>
      </c>
      <c r="J9718" s="17">
        <v>0.24940252700000001</v>
      </c>
      <c r="K9718" s="17">
        <v>1.5499999999999999E-3</v>
      </c>
    </row>
    <row r="9719" spans="1:11" x14ac:dyDescent="0.45">
      <c r="A9719" s="10" t="s">
        <v>87</v>
      </c>
      <c r="B9719" s="20">
        <v>0.80100000000000005</v>
      </c>
      <c r="C9719" s="19">
        <v>17308</v>
      </c>
      <c r="D9719" s="19">
        <v>1446.6360480000001</v>
      </c>
      <c r="E9719" s="23">
        <v>0.31376348199999998</v>
      </c>
      <c r="F9719" s="23">
        <v>0.189297199</v>
      </c>
      <c r="G9719" s="17">
        <v>0</v>
      </c>
      <c r="H9719" s="17">
        <v>1</v>
      </c>
      <c r="I9719" s="17">
        <v>0.75009996000000001</v>
      </c>
      <c r="J9719" s="17">
        <v>0.248355205</v>
      </c>
      <c r="K9719" s="17">
        <v>1.5399999999999999E-3</v>
      </c>
    </row>
    <row r="9720" spans="1:11" x14ac:dyDescent="0.45">
      <c r="A9720" s="10" t="s">
        <v>87</v>
      </c>
      <c r="B9720" s="20">
        <v>0.80200000000000005</v>
      </c>
      <c r="C9720" s="19">
        <v>17330</v>
      </c>
      <c r="D9720" s="19">
        <v>1453.6046180000001</v>
      </c>
      <c r="E9720" s="23">
        <v>0.31916546899999998</v>
      </c>
      <c r="F9720" s="23">
        <v>0.19033979200000001</v>
      </c>
      <c r="G9720" s="17">
        <v>0</v>
      </c>
      <c r="H9720" s="17">
        <v>1</v>
      </c>
      <c r="I9720" s="17">
        <v>0.75054053499999995</v>
      </c>
      <c r="J9720" s="17">
        <v>0.247917683</v>
      </c>
      <c r="K9720" s="17">
        <v>1.5399999999999999E-3</v>
      </c>
    </row>
    <row r="9721" spans="1:11" x14ac:dyDescent="0.45">
      <c r="A9721" s="10" t="s">
        <v>87</v>
      </c>
      <c r="B9721" s="20">
        <v>0.80300000000000005</v>
      </c>
      <c r="C9721" s="19">
        <v>17348</v>
      </c>
      <c r="D9721" s="19">
        <v>1459.377377</v>
      </c>
      <c r="E9721" s="23">
        <v>0.32174809500000001</v>
      </c>
      <c r="F9721" s="23">
        <v>0.19146714100000001</v>
      </c>
      <c r="G9721" s="17">
        <v>0</v>
      </c>
      <c r="H9721" s="17">
        <v>1</v>
      </c>
      <c r="I9721" s="17">
        <v>0.75120458700000003</v>
      </c>
      <c r="J9721" s="17">
        <v>0.247258213</v>
      </c>
      <c r="K9721" s="17">
        <v>1.5399999999999999E-3</v>
      </c>
    </row>
    <row r="9722" spans="1:11" x14ac:dyDescent="0.45">
      <c r="A9722" s="10" t="s">
        <v>87</v>
      </c>
      <c r="B9722" s="20">
        <v>0.80400000000000005</v>
      </c>
      <c r="C9722" s="19">
        <v>17358</v>
      </c>
      <c r="D9722" s="19">
        <v>1462.5995339999999</v>
      </c>
      <c r="E9722" s="23">
        <v>0.32294154800000002</v>
      </c>
      <c r="F9722" s="23">
        <v>0.19229924200000001</v>
      </c>
      <c r="G9722" s="17">
        <v>0</v>
      </c>
      <c r="H9722" s="17">
        <v>1</v>
      </c>
      <c r="I9722" s="17">
        <v>0.75153776000000005</v>
      </c>
      <c r="J9722" s="17">
        <v>0.246927434</v>
      </c>
      <c r="K9722" s="17">
        <v>1.5299999999999999E-3</v>
      </c>
    </row>
    <row r="9723" spans="1:11" x14ac:dyDescent="0.45">
      <c r="A9723" s="10" t="s">
        <v>87</v>
      </c>
      <c r="B9723" s="20">
        <v>0.80500000000000005</v>
      </c>
      <c r="C9723" s="19">
        <v>17388</v>
      </c>
      <c r="D9723" s="19">
        <v>1472.3339739999999</v>
      </c>
      <c r="E9723" s="23">
        <v>0.32653883500000003</v>
      </c>
      <c r="F9723" s="23">
        <v>0.19284296200000001</v>
      </c>
      <c r="G9723" s="17">
        <v>0</v>
      </c>
      <c r="H9723" s="17">
        <v>1</v>
      </c>
      <c r="I9723" s="17">
        <v>0.75237854199999998</v>
      </c>
      <c r="J9723" s="17">
        <v>0.246094537</v>
      </c>
      <c r="K9723" s="17">
        <v>1.5299999999999999E-3</v>
      </c>
    </row>
    <row r="9724" spans="1:11" x14ac:dyDescent="0.45">
      <c r="A9724" s="10" t="s">
        <v>87</v>
      </c>
      <c r="B9724" s="20">
        <v>0.80600000000000005</v>
      </c>
      <c r="C9724" s="19">
        <v>17403</v>
      </c>
      <c r="D9724" s="19">
        <v>1477.2396309999999</v>
      </c>
      <c r="E9724" s="23">
        <v>0.32766578299999999</v>
      </c>
      <c r="F9724" s="23">
        <v>0.19404736</v>
      </c>
      <c r="G9724" s="17">
        <v>0</v>
      </c>
      <c r="H9724" s="17">
        <v>1</v>
      </c>
      <c r="I9724" s="17">
        <v>0.75330772700000004</v>
      </c>
      <c r="J9724" s="17">
        <v>0.24517108100000001</v>
      </c>
      <c r="K9724" s="17">
        <v>1.5200000000000001E-3</v>
      </c>
    </row>
    <row r="9725" spans="1:11" x14ac:dyDescent="0.45">
      <c r="A9725" s="10" t="s">
        <v>87</v>
      </c>
      <c r="B9725" s="20">
        <v>0.80700000000000005</v>
      </c>
      <c r="C9725" s="19">
        <v>17438</v>
      </c>
      <c r="D9725" s="19">
        <v>1488.774643</v>
      </c>
      <c r="E9725" s="23">
        <v>0.33367252600000002</v>
      </c>
      <c r="F9725" s="23">
        <v>0.19478841799999999</v>
      </c>
      <c r="G9725" s="17">
        <v>0</v>
      </c>
      <c r="H9725" s="17">
        <v>1</v>
      </c>
      <c r="I9725" s="17">
        <v>0.75381463999999998</v>
      </c>
      <c r="J9725" s="17">
        <v>0.24465826399999999</v>
      </c>
      <c r="K9725" s="17">
        <v>1.5299999999999999E-3</v>
      </c>
    </row>
    <row r="9726" spans="1:11" x14ac:dyDescent="0.45">
      <c r="A9726" s="10" t="s">
        <v>87</v>
      </c>
      <c r="B9726" s="20">
        <v>0.80800000000000005</v>
      </c>
      <c r="C9726" s="19">
        <v>17454</v>
      </c>
      <c r="D9726" s="19">
        <v>1494.13303</v>
      </c>
      <c r="E9726" s="23">
        <v>0.33510235300000002</v>
      </c>
      <c r="F9726" s="23">
        <v>0.19615095599999999</v>
      </c>
      <c r="G9726" s="17">
        <v>0</v>
      </c>
      <c r="H9726" s="17">
        <v>1</v>
      </c>
      <c r="I9726" s="17">
        <v>0.75422101799999997</v>
      </c>
      <c r="J9726" s="17">
        <v>0.24425440700000001</v>
      </c>
      <c r="K9726" s="17">
        <v>1.5200000000000001E-3</v>
      </c>
    </row>
    <row r="9727" spans="1:11" x14ac:dyDescent="0.45">
      <c r="A9727" s="10" t="s">
        <v>87</v>
      </c>
      <c r="B9727" s="20">
        <v>0.80900000000000005</v>
      </c>
      <c r="C9727" s="19">
        <v>17481</v>
      </c>
      <c r="D9727" s="19">
        <v>1503.2073399999999</v>
      </c>
      <c r="E9727" s="23">
        <v>0.33691270400000001</v>
      </c>
      <c r="F9727" s="23">
        <v>0.19671170900000001</v>
      </c>
      <c r="G9727" s="17">
        <v>0</v>
      </c>
      <c r="H9727" s="17">
        <v>1</v>
      </c>
      <c r="I9727" s="17">
        <v>0.75473038299999995</v>
      </c>
      <c r="J9727" s="17">
        <v>0.24374954099999999</v>
      </c>
      <c r="K9727" s="17">
        <v>1.5200000000000001E-3</v>
      </c>
    </row>
    <row r="9728" spans="1:11" x14ac:dyDescent="0.45">
      <c r="A9728" s="10" t="s">
        <v>87</v>
      </c>
      <c r="B9728" s="20">
        <v>0.81</v>
      </c>
      <c r="C9728" s="19">
        <v>17502</v>
      </c>
      <c r="D9728" s="19">
        <v>1510.3211799999999</v>
      </c>
      <c r="E9728" s="23">
        <v>0.34023567100000002</v>
      </c>
      <c r="F9728" s="23">
        <v>0.197566569</v>
      </c>
      <c r="G9728" s="17">
        <v>0</v>
      </c>
      <c r="H9728" s="17">
        <v>1</v>
      </c>
      <c r="I9728" s="17">
        <v>0.75542391099999995</v>
      </c>
      <c r="J9728" s="17">
        <v>0.243060311</v>
      </c>
      <c r="K9728" s="17">
        <v>1.5200000000000001E-3</v>
      </c>
    </row>
    <row r="9729" spans="1:11" x14ac:dyDescent="0.45">
      <c r="A9729" s="10" t="s">
        <v>87</v>
      </c>
      <c r="B9729" s="20">
        <v>0.81100000000000005</v>
      </c>
      <c r="C9729" s="19">
        <v>17522</v>
      </c>
      <c r="D9729" s="19">
        <v>1517.1619909999999</v>
      </c>
      <c r="E9729" s="23">
        <v>0.34360847999999999</v>
      </c>
      <c r="F9729" s="23">
        <v>0.19901970399999999</v>
      </c>
      <c r="G9729" s="17">
        <v>0</v>
      </c>
      <c r="H9729" s="17">
        <v>1</v>
      </c>
      <c r="I9729" s="17">
        <v>0.75582921300000006</v>
      </c>
      <c r="J9729" s="17">
        <v>0.24265785500000001</v>
      </c>
      <c r="K9729" s="17">
        <v>1.5100000000000001E-3</v>
      </c>
    </row>
    <row r="9730" spans="1:11" x14ac:dyDescent="0.45">
      <c r="A9730" s="10" t="s">
        <v>87</v>
      </c>
      <c r="B9730" s="20">
        <v>0.81200000000000006</v>
      </c>
      <c r="C9730" s="19">
        <v>17544</v>
      </c>
      <c r="D9730" s="19">
        <v>1524.7407069999999</v>
      </c>
      <c r="E9730" s="23">
        <v>0.34542136099999998</v>
      </c>
      <c r="F9730" s="23">
        <v>0.19966979800000001</v>
      </c>
      <c r="G9730" s="17">
        <v>0</v>
      </c>
      <c r="H9730" s="17">
        <v>1</v>
      </c>
      <c r="I9730" s="17">
        <v>0.75668638399999999</v>
      </c>
      <c r="J9730" s="17">
        <v>0.241806257</v>
      </c>
      <c r="K9730" s="17">
        <v>1.5100000000000001E-3</v>
      </c>
    </row>
    <row r="9731" spans="1:11" x14ac:dyDescent="0.45">
      <c r="A9731" s="10" t="s">
        <v>87</v>
      </c>
      <c r="B9731" s="20">
        <v>0.81299999999999994</v>
      </c>
      <c r="C9731" s="19">
        <v>17567</v>
      </c>
      <c r="D9731" s="19">
        <v>1532.6988710000001</v>
      </c>
      <c r="E9731" s="23">
        <v>0.34803562999999998</v>
      </c>
      <c r="F9731" s="23">
        <v>0.20096755099999999</v>
      </c>
      <c r="G9731" s="17">
        <v>0</v>
      </c>
      <c r="H9731" s="17">
        <v>1</v>
      </c>
      <c r="I9731" s="17">
        <v>0.75739483399999996</v>
      </c>
      <c r="J9731" s="17">
        <v>0.24110289400000001</v>
      </c>
      <c r="K9731" s="17">
        <v>1.5E-3</v>
      </c>
    </row>
    <row r="9732" spans="1:11" x14ac:dyDescent="0.45">
      <c r="A9732" s="10" t="s">
        <v>87</v>
      </c>
      <c r="B9732" s="20">
        <v>0.81399999999999995</v>
      </c>
      <c r="C9732" s="19">
        <v>17585</v>
      </c>
      <c r="D9732" s="19">
        <v>1539.000632</v>
      </c>
      <c r="E9732" s="23">
        <v>0.35067322699999998</v>
      </c>
      <c r="F9732" s="23">
        <v>0.201873838</v>
      </c>
      <c r="G9732" s="17">
        <v>0</v>
      </c>
      <c r="H9732" s="17">
        <v>1</v>
      </c>
      <c r="I9732" s="17">
        <v>0.757747218</v>
      </c>
      <c r="J9732" s="17">
        <v>0.24075285399999999</v>
      </c>
      <c r="K9732" s="17">
        <v>1.5E-3</v>
      </c>
    </row>
    <row r="9733" spans="1:11" x14ac:dyDescent="0.45">
      <c r="A9733" s="10" t="s">
        <v>87</v>
      </c>
      <c r="B9733" s="20">
        <v>0.81499999999999995</v>
      </c>
      <c r="C9733" s="19">
        <v>17608</v>
      </c>
      <c r="D9733" s="19">
        <v>1547.0852560000001</v>
      </c>
      <c r="E9733" s="23">
        <v>0.35254037799999999</v>
      </c>
      <c r="F9733" s="23">
        <v>0.20278046399999999</v>
      </c>
      <c r="G9733" s="17">
        <v>0</v>
      </c>
      <c r="H9733" s="17">
        <v>1</v>
      </c>
      <c r="I9733" s="17">
        <v>0.75836163499999998</v>
      </c>
      <c r="J9733" s="17">
        <v>0.24014413200000001</v>
      </c>
      <c r="K9733" s="17">
        <v>1.49E-3</v>
      </c>
    </row>
    <row r="9734" spans="1:11" x14ac:dyDescent="0.45">
      <c r="A9734" s="10" t="s">
        <v>87</v>
      </c>
      <c r="B9734" s="20">
        <v>0.81599999999999995</v>
      </c>
      <c r="C9734" s="19">
        <v>17630</v>
      </c>
      <c r="D9734" s="19">
        <v>1554.8866350000001</v>
      </c>
      <c r="E9734" s="23">
        <v>0.35571290700000002</v>
      </c>
      <c r="F9734" s="23">
        <v>0.204144609</v>
      </c>
      <c r="G9734" s="17">
        <v>0</v>
      </c>
      <c r="H9734" s="17">
        <v>1</v>
      </c>
      <c r="I9734" s="17">
        <v>0.759042192</v>
      </c>
      <c r="J9734" s="17">
        <v>0.23946778299999999</v>
      </c>
      <c r="K9734" s="17">
        <v>1.49E-3</v>
      </c>
    </row>
    <row r="9735" spans="1:11" x14ac:dyDescent="0.45">
      <c r="A9735" s="10" t="s">
        <v>87</v>
      </c>
      <c r="B9735" s="20">
        <v>0.81699999999999995</v>
      </c>
      <c r="C9735" s="19">
        <v>17653</v>
      </c>
      <c r="D9735" s="19">
        <v>1563.098266</v>
      </c>
      <c r="E9735" s="23">
        <v>0.35832150800000001</v>
      </c>
      <c r="F9735" s="23">
        <v>0.20520160600000001</v>
      </c>
      <c r="G9735" s="17">
        <v>0</v>
      </c>
      <c r="H9735" s="17">
        <v>1</v>
      </c>
      <c r="I9735" s="17">
        <v>0.75883044700000002</v>
      </c>
      <c r="J9735" s="17">
        <v>0.23968081099999999</v>
      </c>
      <c r="K9735" s="17">
        <v>1.49E-3</v>
      </c>
    </row>
    <row r="9736" spans="1:11" x14ac:dyDescent="0.45">
      <c r="A9736" s="10" t="s">
        <v>87</v>
      </c>
      <c r="B9736" s="20">
        <v>0.81799999999999995</v>
      </c>
      <c r="C9736" s="19">
        <v>17675</v>
      </c>
      <c r="D9736" s="19">
        <v>1571.0351439999999</v>
      </c>
      <c r="E9736" s="23">
        <v>0.36172706199999999</v>
      </c>
      <c r="F9736" s="23">
        <v>0.20622246299999999</v>
      </c>
      <c r="G9736" s="17">
        <v>0</v>
      </c>
      <c r="H9736" s="17">
        <v>1</v>
      </c>
      <c r="I9736" s="17">
        <v>0.75943602700000001</v>
      </c>
      <c r="J9736" s="17">
        <v>0.23908121299999999</v>
      </c>
      <c r="K9736" s="17">
        <v>1.48E-3</v>
      </c>
    </row>
    <row r="9737" spans="1:11" x14ac:dyDescent="0.45">
      <c r="A9737" s="10" t="s">
        <v>87</v>
      </c>
      <c r="B9737" s="20">
        <v>0.81899999999999995</v>
      </c>
      <c r="C9737" s="19">
        <v>17696</v>
      </c>
      <c r="D9737" s="19">
        <v>1578.6996369999999</v>
      </c>
      <c r="E9737" s="23">
        <v>0.367771599</v>
      </c>
      <c r="F9737" s="23">
        <v>0.20698839699999999</v>
      </c>
      <c r="G9737" s="17">
        <v>0</v>
      </c>
      <c r="H9737" s="17">
        <v>1</v>
      </c>
      <c r="I9737" s="17">
        <v>0.75998178800000005</v>
      </c>
      <c r="J9737" s="17">
        <v>0.238539534</v>
      </c>
      <c r="K9737" s="17">
        <v>1.48E-3</v>
      </c>
    </row>
    <row r="9738" spans="1:11" x14ac:dyDescent="0.45">
      <c r="A9738" s="10" t="s">
        <v>87</v>
      </c>
      <c r="B9738" s="20">
        <v>0.82</v>
      </c>
      <c r="C9738" s="19">
        <v>17718</v>
      </c>
      <c r="D9738" s="19">
        <v>1586.809409</v>
      </c>
      <c r="E9738" s="23">
        <v>0.36944958300000003</v>
      </c>
      <c r="F9738" s="23">
        <v>0.208380593</v>
      </c>
      <c r="G9738" s="17">
        <v>0</v>
      </c>
      <c r="H9738" s="17">
        <v>1</v>
      </c>
      <c r="I9738" s="17">
        <v>0.760795043</v>
      </c>
      <c r="J9738" s="17">
        <v>0.23773137499999999</v>
      </c>
      <c r="K9738" s="17">
        <v>1.47E-3</v>
      </c>
    </row>
    <row r="9739" spans="1:11" x14ac:dyDescent="0.45">
      <c r="A9739" s="10" t="s">
        <v>87</v>
      </c>
      <c r="B9739" s="20">
        <v>0.82099999999999995</v>
      </c>
      <c r="C9739" s="19">
        <v>17735</v>
      </c>
      <c r="D9739" s="19">
        <v>1593.101887</v>
      </c>
      <c r="E9739" s="23">
        <v>0.37125478499999998</v>
      </c>
      <c r="F9739" s="23">
        <v>0.20955073699999999</v>
      </c>
      <c r="G9739" s="17">
        <v>0</v>
      </c>
      <c r="H9739" s="17">
        <v>1</v>
      </c>
      <c r="I9739" s="17">
        <v>0.76095990400000002</v>
      </c>
      <c r="J9739" s="17">
        <v>0.237569845</v>
      </c>
      <c r="K9739" s="17">
        <v>1.47E-3</v>
      </c>
    </row>
    <row r="9740" spans="1:11" x14ac:dyDescent="0.45">
      <c r="A9740" s="10" t="s">
        <v>87</v>
      </c>
      <c r="B9740" s="20">
        <v>0.82199999999999995</v>
      </c>
      <c r="C9740" s="19">
        <v>17758</v>
      </c>
      <c r="D9740" s="19">
        <v>1601.6846880000001</v>
      </c>
      <c r="E9740" s="23">
        <v>0.37505593399999998</v>
      </c>
      <c r="F9740" s="23">
        <v>0.21036485499999999</v>
      </c>
      <c r="G9740" s="17">
        <v>0</v>
      </c>
      <c r="H9740" s="17">
        <v>1</v>
      </c>
      <c r="I9740" s="17">
        <v>0.76169690300000004</v>
      </c>
      <c r="J9740" s="17">
        <v>0.23683844100000001</v>
      </c>
      <c r="K9740" s="17">
        <v>1.4599999999999999E-3</v>
      </c>
    </row>
    <row r="9741" spans="1:11" x14ac:dyDescent="0.45">
      <c r="A9741" s="10" t="s">
        <v>87</v>
      </c>
      <c r="B9741" s="20">
        <v>0.82299999999999995</v>
      </c>
      <c r="C9741" s="19">
        <v>17777</v>
      </c>
      <c r="D9741" s="19">
        <v>1608.8360279999999</v>
      </c>
      <c r="E9741" s="23">
        <v>0.377929032</v>
      </c>
      <c r="F9741" s="23">
        <v>0.211426594</v>
      </c>
      <c r="G9741" s="17">
        <v>0</v>
      </c>
      <c r="H9741" s="17">
        <v>1</v>
      </c>
      <c r="I9741" s="17">
        <v>0.76208802600000003</v>
      </c>
      <c r="J9741" s="17">
        <v>0.23645065600000001</v>
      </c>
      <c r="K9741" s="17">
        <v>1.4599999999999999E-3</v>
      </c>
    </row>
    <row r="9742" spans="1:11" x14ac:dyDescent="0.45">
      <c r="A9742" s="10" t="s">
        <v>87</v>
      </c>
      <c r="B9742" s="20">
        <v>0.82399999999999995</v>
      </c>
      <c r="C9742" s="19">
        <v>17804</v>
      </c>
      <c r="D9742" s="19">
        <v>1619.077043</v>
      </c>
      <c r="E9742" s="23">
        <v>0.381880416</v>
      </c>
      <c r="F9742" s="23">
        <v>0.21261702399999999</v>
      </c>
      <c r="G9742" s="17">
        <v>0</v>
      </c>
      <c r="H9742" s="17">
        <v>1</v>
      </c>
      <c r="I9742" s="17">
        <v>0.76261488399999999</v>
      </c>
      <c r="J9742" s="17">
        <v>0.23592703400000001</v>
      </c>
      <c r="K9742" s="17">
        <v>1.4599999999999999E-3</v>
      </c>
    </row>
    <row r="9743" spans="1:11" x14ac:dyDescent="0.45">
      <c r="A9743" s="10" t="s">
        <v>87</v>
      </c>
      <c r="B9743" s="20">
        <v>0.82499999999999996</v>
      </c>
      <c r="C9743" s="19">
        <v>17826</v>
      </c>
      <c r="D9743" s="19">
        <v>1627.5678780000001</v>
      </c>
      <c r="E9743" s="23">
        <v>0.38702774200000001</v>
      </c>
      <c r="F9743" s="23">
        <v>0.21362359</v>
      </c>
      <c r="G9743" s="17">
        <v>0</v>
      </c>
      <c r="H9743" s="17">
        <v>1</v>
      </c>
      <c r="I9743" s="17">
        <v>0.76366818800000003</v>
      </c>
      <c r="J9743" s="17">
        <v>0.23488019900000001</v>
      </c>
      <c r="K9743" s="17">
        <v>1.4499999999999999E-3</v>
      </c>
    </row>
    <row r="9744" spans="1:11" x14ac:dyDescent="0.45">
      <c r="A9744" s="10" t="s">
        <v>87</v>
      </c>
      <c r="B9744" s="20">
        <v>0.82599999999999996</v>
      </c>
      <c r="C9744" s="19">
        <v>17845</v>
      </c>
      <c r="D9744" s="19">
        <v>1634.95261</v>
      </c>
      <c r="E9744" s="23">
        <v>0.39029109000000001</v>
      </c>
      <c r="F9744" s="23">
        <v>0.215217038</v>
      </c>
      <c r="G9744" s="17">
        <v>0</v>
      </c>
      <c r="H9744" s="17">
        <v>1</v>
      </c>
      <c r="I9744" s="17">
        <v>0.76422342300000001</v>
      </c>
      <c r="J9744" s="17">
        <v>0.23432924099999999</v>
      </c>
      <c r="K9744" s="17">
        <v>1.4499999999999999E-3</v>
      </c>
    </row>
    <row r="9745" spans="1:11" x14ac:dyDescent="0.45">
      <c r="A9745" s="10" t="s">
        <v>87</v>
      </c>
      <c r="B9745" s="20">
        <v>0.82699999999999996</v>
      </c>
      <c r="C9745" s="19">
        <v>17866</v>
      </c>
      <c r="D9745" s="19">
        <v>1643.1852389999999</v>
      </c>
      <c r="E9745" s="23">
        <v>0.394528514</v>
      </c>
      <c r="F9745" s="23">
        <v>0.21624907300000001</v>
      </c>
      <c r="G9745" s="17">
        <v>0</v>
      </c>
      <c r="H9745" s="17">
        <v>1</v>
      </c>
      <c r="I9745" s="17">
        <v>0.76443997100000005</v>
      </c>
      <c r="J9745" s="17">
        <v>0.23411556</v>
      </c>
      <c r="K9745" s="17">
        <v>1.4400000000000001E-3</v>
      </c>
    </row>
    <row r="9746" spans="1:11" x14ac:dyDescent="0.45">
      <c r="A9746" s="10" t="s">
        <v>87</v>
      </c>
      <c r="B9746" s="20">
        <v>0.82799999999999996</v>
      </c>
      <c r="C9746" s="19">
        <v>17886</v>
      </c>
      <c r="D9746" s="19">
        <v>1651.118878</v>
      </c>
      <c r="E9746" s="23">
        <v>0.39972896699999999</v>
      </c>
      <c r="F9746" s="23">
        <v>0.21736962700000001</v>
      </c>
      <c r="G9746" s="17">
        <v>0</v>
      </c>
      <c r="H9746" s="17">
        <v>1</v>
      </c>
      <c r="I9746" s="17">
        <v>0.76505561799999999</v>
      </c>
      <c r="J9746" s="17">
        <v>0.23350459100000001</v>
      </c>
      <c r="K9746" s="17">
        <v>1.4400000000000001E-3</v>
      </c>
    </row>
    <row r="9747" spans="1:11" x14ac:dyDescent="0.45">
      <c r="A9747" s="10" t="s">
        <v>87</v>
      </c>
      <c r="B9747" s="20">
        <v>0.82899999999999996</v>
      </c>
      <c r="C9747" s="19">
        <v>17910</v>
      </c>
      <c r="D9747" s="19">
        <v>1660.746504</v>
      </c>
      <c r="E9747" s="23">
        <v>0.40367559800000002</v>
      </c>
      <c r="F9747" s="23">
        <v>0.218168524</v>
      </c>
      <c r="G9747" s="17">
        <v>0</v>
      </c>
      <c r="H9747" s="17">
        <v>1</v>
      </c>
      <c r="I9747" s="17">
        <v>0.76625687399999998</v>
      </c>
      <c r="J9747" s="17">
        <v>0.23231069700000001</v>
      </c>
      <c r="K9747" s="17">
        <v>1.4300000000000001E-3</v>
      </c>
    </row>
    <row r="9748" spans="1:11" x14ac:dyDescent="0.45">
      <c r="A9748" s="10" t="s">
        <v>87</v>
      </c>
      <c r="B9748" s="20">
        <v>0.83</v>
      </c>
      <c r="C9748" s="19">
        <v>17927</v>
      </c>
      <c r="D9748" s="19">
        <v>1667.644589</v>
      </c>
      <c r="E9748" s="23">
        <v>0.40680582399999998</v>
      </c>
      <c r="F9748" s="23">
        <v>0.21961329900000001</v>
      </c>
      <c r="G9748" s="17">
        <v>0</v>
      </c>
      <c r="H9748" s="17">
        <v>1</v>
      </c>
      <c r="I9748" s="17">
        <v>0.76668142399999994</v>
      </c>
      <c r="J9748" s="17">
        <v>0.231888926</v>
      </c>
      <c r="K9748" s="17">
        <v>1.4300000000000001E-3</v>
      </c>
    </row>
    <row r="9749" spans="1:11" x14ac:dyDescent="0.45">
      <c r="A9749" s="10" t="s">
        <v>87</v>
      </c>
      <c r="B9749" s="20">
        <v>0.83099999999999996</v>
      </c>
      <c r="C9749" s="19">
        <v>17952</v>
      </c>
      <c r="D9749" s="19">
        <v>1677.8723419999999</v>
      </c>
      <c r="E9749" s="23">
        <v>0.41375083499999998</v>
      </c>
      <c r="F9749" s="23">
        <v>0.22087960500000001</v>
      </c>
      <c r="G9749" s="17">
        <v>0</v>
      </c>
      <c r="H9749" s="17">
        <v>1</v>
      </c>
      <c r="I9749" s="17">
        <v>0.76662915700000001</v>
      </c>
      <c r="J9749" s="17">
        <v>0.23194390500000001</v>
      </c>
      <c r="K9749" s="17">
        <v>1.4300000000000001E-3</v>
      </c>
    </row>
    <row r="9750" spans="1:11" x14ac:dyDescent="0.45">
      <c r="A9750" s="10" t="s">
        <v>87</v>
      </c>
      <c r="B9750" s="20">
        <v>0.83199999999999996</v>
      </c>
      <c r="C9750" s="19">
        <v>17977</v>
      </c>
      <c r="D9750" s="19">
        <v>1688.246545</v>
      </c>
      <c r="E9750" s="23">
        <v>0.41654130099999997</v>
      </c>
      <c r="F9750" s="23">
        <v>0.22238319000000001</v>
      </c>
      <c r="G9750" s="17">
        <v>0</v>
      </c>
      <c r="H9750" s="17">
        <v>1</v>
      </c>
      <c r="I9750" s="17">
        <v>0.76766633500000003</v>
      </c>
      <c r="J9750" s="17">
        <v>0.230913069</v>
      </c>
      <c r="K9750" s="17">
        <v>1.42E-3</v>
      </c>
    </row>
    <row r="9751" spans="1:11" x14ac:dyDescent="0.45">
      <c r="A9751" s="10" t="s">
        <v>87</v>
      </c>
      <c r="B9751" s="20">
        <v>0.83299999999999996</v>
      </c>
      <c r="C9751" s="19">
        <v>17999</v>
      </c>
      <c r="D9751" s="19">
        <v>1697.4251139999999</v>
      </c>
      <c r="E9751" s="23">
        <v>0.41823925200000001</v>
      </c>
      <c r="F9751" s="23">
        <v>0.223803271</v>
      </c>
      <c r="G9751" s="17">
        <v>0</v>
      </c>
      <c r="H9751" s="17">
        <v>1</v>
      </c>
      <c r="I9751" s="17">
        <v>0.76751524599999998</v>
      </c>
      <c r="J9751" s="17">
        <v>0.23106596700000001</v>
      </c>
      <c r="K9751" s="17">
        <v>1.42E-3</v>
      </c>
    </row>
    <row r="9752" spans="1:11" x14ac:dyDescent="0.45">
      <c r="A9752" s="10" t="s">
        <v>87</v>
      </c>
      <c r="B9752" s="20">
        <v>0.83399999999999996</v>
      </c>
      <c r="C9752" s="19">
        <v>18019</v>
      </c>
      <c r="D9752" s="19">
        <v>1705.82448</v>
      </c>
      <c r="E9752" s="23">
        <v>0.42044738199999998</v>
      </c>
      <c r="F9752" s="23">
        <v>0.22512167299999999</v>
      </c>
      <c r="G9752" s="17">
        <v>0</v>
      </c>
      <c r="H9752" s="17">
        <v>1</v>
      </c>
      <c r="I9752" s="17">
        <v>0.76821847899999995</v>
      </c>
      <c r="J9752" s="17">
        <v>0.230367026</v>
      </c>
      <c r="K9752" s="17">
        <v>1.41E-3</v>
      </c>
    </row>
    <row r="9753" spans="1:11" x14ac:dyDescent="0.45">
      <c r="A9753" s="10" t="s">
        <v>87</v>
      </c>
      <c r="B9753" s="20">
        <v>0.83499999999999996</v>
      </c>
      <c r="C9753" s="19">
        <v>18039</v>
      </c>
      <c r="D9753" s="19">
        <v>1714.253289</v>
      </c>
      <c r="E9753" s="23">
        <v>0.42250136599999999</v>
      </c>
      <c r="F9753" s="23">
        <v>0.226117652</v>
      </c>
      <c r="G9753" s="17">
        <v>0</v>
      </c>
      <c r="H9753" s="17">
        <v>1</v>
      </c>
      <c r="I9753" s="17">
        <v>0.76876966899999999</v>
      </c>
      <c r="J9753" s="17">
        <v>0.229819406</v>
      </c>
      <c r="K9753" s="17">
        <v>1.41E-3</v>
      </c>
    </row>
    <row r="9754" spans="1:11" x14ac:dyDescent="0.45">
      <c r="A9754" s="10" t="s">
        <v>87</v>
      </c>
      <c r="B9754" s="20">
        <v>0.83599999999999997</v>
      </c>
      <c r="C9754" s="19">
        <v>18064</v>
      </c>
      <c r="D9754" s="19">
        <v>1724.916643</v>
      </c>
      <c r="E9754" s="23">
        <v>0.42849415299999999</v>
      </c>
      <c r="F9754" s="23">
        <v>0.22756293799999999</v>
      </c>
      <c r="G9754" s="17">
        <v>0</v>
      </c>
      <c r="H9754" s="17">
        <v>1</v>
      </c>
      <c r="I9754" s="17">
        <v>0.76916152100000001</v>
      </c>
      <c r="J9754" s="17">
        <v>0.22943181100000001</v>
      </c>
      <c r="K9754" s="17">
        <v>1.41E-3</v>
      </c>
    </row>
    <row r="9755" spans="1:11" x14ac:dyDescent="0.45">
      <c r="A9755" s="10" t="s">
        <v>87</v>
      </c>
      <c r="B9755" s="20">
        <v>0.83699999999999997</v>
      </c>
      <c r="C9755" s="19">
        <v>18078</v>
      </c>
      <c r="D9755" s="19">
        <v>1730.933383</v>
      </c>
      <c r="E9755" s="23">
        <v>0.43014144300000001</v>
      </c>
      <c r="F9755" s="23">
        <v>0.22899551200000001</v>
      </c>
      <c r="G9755" s="17">
        <v>0</v>
      </c>
      <c r="H9755" s="17">
        <v>1</v>
      </c>
      <c r="I9755" s="17">
        <v>0.76911369600000001</v>
      </c>
      <c r="J9755" s="17">
        <v>0.22948194499999999</v>
      </c>
      <c r="K9755" s="17">
        <v>1.4E-3</v>
      </c>
    </row>
    <row r="9756" spans="1:11" x14ac:dyDescent="0.45">
      <c r="A9756" s="10" t="s">
        <v>87</v>
      </c>
      <c r="B9756" s="20">
        <v>0.83799999999999997</v>
      </c>
      <c r="C9756" s="19">
        <v>18107</v>
      </c>
      <c r="D9756" s="19">
        <v>1743.473219</v>
      </c>
      <c r="E9756" s="23">
        <v>0.43515005499999998</v>
      </c>
      <c r="F9756" s="23">
        <v>0.22999755999999999</v>
      </c>
      <c r="G9756" s="17">
        <v>0</v>
      </c>
      <c r="H9756" s="17">
        <v>1</v>
      </c>
      <c r="I9756" s="17">
        <v>0.77008961799999998</v>
      </c>
      <c r="J9756" s="17">
        <v>0.22851300599999999</v>
      </c>
      <c r="K9756" s="17">
        <v>1.4E-3</v>
      </c>
    </row>
    <row r="9757" spans="1:11" x14ac:dyDescent="0.45">
      <c r="A9757" s="10" t="s">
        <v>87</v>
      </c>
      <c r="B9757" s="20">
        <v>0.83899999999999997</v>
      </c>
      <c r="C9757" s="19">
        <v>18127</v>
      </c>
      <c r="D9757" s="19">
        <v>1752.2125450000001</v>
      </c>
      <c r="E9757" s="23">
        <v>0.43924195900000002</v>
      </c>
      <c r="F9757" s="23">
        <v>0.23158384800000001</v>
      </c>
      <c r="G9757" s="17">
        <v>0</v>
      </c>
      <c r="H9757" s="17">
        <v>1</v>
      </c>
      <c r="I9757" s="17">
        <v>0.77041627400000001</v>
      </c>
      <c r="J9757" s="17">
        <v>0.228190121</v>
      </c>
      <c r="K9757" s="17">
        <v>1.39E-3</v>
      </c>
    </row>
    <row r="9758" spans="1:11" x14ac:dyDescent="0.45">
      <c r="A9758" s="10" t="s">
        <v>87</v>
      </c>
      <c r="B9758" s="20">
        <v>0.84</v>
      </c>
      <c r="C9758" s="19">
        <v>18142</v>
      </c>
      <c r="D9758" s="19">
        <v>1758.8288319999999</v>
      </c>
      <c r="E9758" s="23">
        <v>0.44267121399999998</v>
      </c>
      <c r="F9758" s="23">
        <v>0.23287371100000001</v>
      </c>
      <c r="G9758" s="17">
        <v>0</v>
      </c>
      <c r="H9758" s="17">
        <v>1</v>
      </c>
      <c r="I9758" s="17">
        <v>0.77063404700000004</v>
      </c>
      <c r="J9758" s="17">
        <v>0.22797398599999999</v>
      </c>
      <c r="K9758" s="17">
        <v>1.39E-3</v>
      </c>
    </row>
    <row r="9759" spans="1:11" x14ac:dyDescent="0.45">
      <c r="A9759" s="10" t="s">
        <v>87</v>
      </c>
      <c r="B9759" s="20">
        <v>0.84099999999999997</v>
      </c>
      <c r="C9759" s="19">
        <v>18170</v>
      </c>
      <c r="D9759" s="19">
        <v>1771.2679350000001</v>
      </c>
      <c r="E9759" s="23">
        <v>0.44617464000000001</v>
      </c>
      <c r="F9759" s="23">
        <v>0.233674509</v>
      </c>
      <c r="G9759" s="17">
        <v>0</v>
      </c>
      <c r="H9759" s="17">
        <v>1</v>
      </c>
      <c r="I9759" s="17">
        <v>0.77180422599999998</v>
      </c>
      <c r="J9759" s="17">
        <v>0.22681090800000001</v>
      </c>
      <c r="K9759" s="17">
        <v>1.3799999999999999E-3</v>
      </c>
    </row>
    <row r="9760" spans="1:11" x14ac:dyDescent="0.45">
      <c r="A9760" s="10" t="s">
        <v>87</v>
      </c>
      <c r="B9760" s="20">
        <v>0.84199999999999997</v>
      </c>
      <c r="C9760" s="19">
        <v>18193</v>
      </c>
      <c r="D9760" s="19">
        <v>1781.628622</v>
      </c>
      <c r="E9760" s="23">
        <v>0.45370999099999998</v>
      </c>
      <c r="F9760" s="23">
        <v>0.23563468200000001</v>
      </c>
      <c r="G9760" s="17">
        <v>0</v>
      </c>
      <c r="H9760" s="17">
        <v>1</v>
      </c>
      <c r="I9760" s="17">
        <v>0.77227125799999996</v>
      </c>
      <c r="J9760" s="17">
        <v>0.22634717100000001</v>
      </c>
      <c r="K9760" s="17">
        <v>1.3799999999999999E-3</v>
      </c>
    </row>
    <row r="9761" spans="1:11" x14ac:dyDescent="0.45">
      <c r="A9761" s="10" t="s">
        <v>87</v>
      </c>
      <c r="B9761" s="20">
        <v>0.84299999999999997</v>
      </c>
      <c r="C9761" s="19">
        <v>18214</v>
      </c>
      <c r="D9761" s="19">
        <v>1791.1851999999999</v>
      </c>
      <c r="E9761" s="23">
        <v>0.45667095899999999</v>
      </c>
      <c r="F9761" s="23">
        <v>0.23692614100000001</v>
      </c>
      <c r="G9761" s="17">
        <v>0</v>
      </c>
      <c r="H9761" s="17">
        <v>1</v>
      </c>
      <c r="I9761" s="17">
        <v>0.77349728299999998</v>
      </c>
      <c r="J9761" s="17">
        <v>0.22512858299999999</v>
      </c>
      <c r="K9761" s="17">
        <v>1.3699999999999999E-3</v>
      </c>
    </row>
    <row r="9762" spans="1:11" x14ac:dyDescent="0.45">
      <c r="A9762" s="10" t="s">
        <v>87</v>
      </c>
      <c r="B9762" s="20">
        <v>0.84399999999999997</v>
      </c>
      <c r="C9762" s="19">
        <v>18232</v>
      </c>
      <c r="D9762" s="19">
        <v>1799.4203440000001</v>
      </c>
      <c r="E9762" s="23">
        <v>0.458726458</v>
      </c>
      <c r="F9762" s="23">
        <v>0.23827849700000001</v>
      </c>
      <c r="G9762" s="17">
        <v>0</v>
      </c>
      <c r="H9762" s="17">
        <v>1</v>
      </c>
      <c r="I9762" s="17">
        <v>0.77432154799999997</v>
      </c>
      <c r="J9762" s="17">
        <v>0.22430931900000001</v>
      </c>
      <c r="K9762" s="17">
        <v>1.3699999999999999E-3</v>
      </c>
    </row>
    <row r="9763" spans="1:11" x14ac:dyDescent="0.45">
      <c r="A9763" s="10" t="s">
        <v>87</v>
      </c>
      <c r="B9763" s="20">
        <v>0.84499999999999997</v>
      </c>
      <c r="C9763" s="19">
        <v>18258</v>
      </c>
      <c r="D9763" s="19">
        <v>1811.424632</v>
      </c>
      <c r="E9763" s="23">
        <v>0.46358845900000001</v>
      </c>
      <c r="F9763" s="23">
        <v>0.23973095899999999</v>
      </c>
      <c r="G9763" s="17">
        <v>0</v>
      </c>
      <c r="H9763" s="17">
        <v>1</v>
      </c>
      <c r="I9763" s="17">
        <v>0.77595346799999998</v>
      </c>
      <c r="J9763" s="17">
        <v>0.2226873</v>
      </c>
      <c r="K9763" s="17">
        <v>1.3600000000000001E-3</v>
      </c>
    </row>
    <row r="9764" spans="1:11" x14ac:dyDescent="0.45">
      <c r="A9764" s="10" t="s">
        <v>87</v>
      </c>
      <c r="B9764" s="20">
        <v>0.84599999999999997</v>
      </c>
      <c r="C9764" s="19">
        <v>18279</v>
      </c>
      <c r="D9764" s="19">
        <v>1821.1748669999999</v>
      </c>
      <c r="E9764" s="23">
        <v>0.46467687800000002</v>
      </c>
      <c r="F9764" s="23">
        <v>0.241275879</v>
      </c>
      <c r="G9764" s="17">
        <v>0</v>
      </c>
      <c r="H9764" s="17">
        <v>1</v>
      </c>
      <c r="I9764" s="17">
        <v>0.77642377699999998</v>
      </c>
      <c r="J9764" s="17">
        <v>0.22222054399999999</v>
      </c>
      <c r="K9764" s="17">
        <v>1.3600000000000001E-3</v>
      </c>
    </row>
    <row r="9765" spans="1:11" x14ac:dyDescent="0.45">
      <c r="A9765" s="10" t="s">
        <v>87</v>
      </c>
      <c r="B9765" s="20">
        <v>0.84699999999999998</v>
      </c>
      <c r="C9765" s="19">
        <v>18299</v>
      </c>
      <c r="D9765" s="19">
        <v>1830.539867</v>
      </c>
      <c r="E9765" s="23">
        <v>0.46939882700000002</v>
      </c>
      <c r="F9765" s="23">
        <v>0.24253571500000001</v>
      </c>
      <c r="G9765" s="17">
        <v>0</v>
      </c>
      <c r="H9765" s="17">
        <v>1</v>
      </c>
      <c r="I9765" s="17">
        <v>0.777190822</v>
      </c>
      <c r="J9765" s="17">
        <v>0.22145814999999999</v>
      </c>
      <c r="K9765" s="17">
        <v>1.3500000000000001E-3</v>
      </c>
    </row>
    <row r="9766" spans="1:11" x14ac:dyDescent="0.45">
      <c r="A9766" s="10" t="s">
        <v>87</v>
      </c>
      <c r="B9766" s="20">
        <v>0.84799999999999998</v>
      </c>
      <c r="C9766" s="19">
        <v>18323</v>
      </c>
      <c r="D9766" s="19">
        <v>1841.869526</v>
      </c>
      <c r="E9766" s="23">
        <v>0.47395396299999998</v>
      </c>
      <c r="F9766" s="23">
        <v>0.244144946</v>
      </c>
      <c r="G9766" s="17">
        <v>0</v>
      </c>
      <c r="H9766" s="17">
        <v>1</v>
      </c>
      <c r="I9766" s="17">
        <v>0.77804943500000001</v>
      </c>
      <c r="J9766" s="17">
        <v>0.22060518600000001</v>
      </c>
      <c r="K9766" s="17">
        <v>1.3500000000000001E-3</v>
      </c>
    </row>
    <row r="9767" spans="1:11" x14ac:dyDescent="0.45">
      <c r="A9767" s="10" t="s">
        <v>87</v>
      </c>
      <c r="B9767" s="20">
        <v>0.84899999999999998</v>
      </c>
      <c r="C9767" s="19">
        <v>18343</v>
      </c>
      <c r="D9767" s="19">
        <v>1851.4038430000001</v>
      </c>
      <c r="E9767" s="23">
        <v>0.48033068299999998</v>
      </c>
      <c r="F9767" s="23">
        <v>0.24545640699999999</v>
      </c>
      <c r="G9767" s="17">
        <v>0</v>
      </c>
      <c r="H9767" s="17">
        <v>1</v>
      </c>
      <c r="I9767" s="17">
        <v>0.77898327700000003</v>
      </c>
      <c r="J9767" s="17">
        <v>0.21967700500000001</v>
      </c>
      <c r="K9767" s="17">
        <v>1.34E-3</v>
      </c>
    </row>
    <row r="9768" spans="1:11" x14ac:dyDescent="0.45">
      <c r="A9768" s="10" t="s">
        <v>87</v>
      </c>
      <c r="B9768" s="20">
        <v>0.85</v>
      </c>
      <c r="C9768" s="19">
        <v>18366</v>
      </c>
      <c r="D9768" s="19">
        <v>1862.4971869999999</v>
      </c>
      <c r="E9768" s="23">
        <v>0.48283307600000003</v>
      </c>
      <c r="F9768" s="23">
        <v>0.24692671499999999</v>
      </c>
      <c r="G9768" s="17">
        <v>0</v>
      </c>
      <c r="H9768" s="17">
        <v>1</v>
      </c>
      <c r="I9768" s="17">
        <v>0.77932214</v>
      </c>
      <c r="J9768" s="17">
        <v>0.219340548</v>
      </c>
      <c r="K9768" s="17">
        <v>1.34E-3</v>
      </c>
    </row>
    <row r="9769" spans="1:11" x14ac:dyDescent="0.45">
      <c r="A9769" s="10" t="s">
        <v>87</v>
      </c>
      <c r="B9769" s="20">
        <v>0.85099999999999998</v>
      </c>
      <c r="C9769" s="19">
        <v>18383</v>
      </c>
      <c r="D9769" s="19">
        <v>1870.7418029999999</v>
      </c>
      <c r="E9769" s="23">
        <v>0.48684572300000001</v>
      </c>
      <c r="F9769" s="23">
        <v>0.24809908999999999</v>
      </c>
      <c r="G9769" s="17">
        <v>0</v>
      </c>
      <c r="H9769" s="17">
        <v>1</v>
      </c>
      <c r="I9769" s="17">
        <v>0.77968132700000004</v>
      </c>
      <c r="J9769" s="17">
        <v>0.21898353700000001</v>
      </c>
      <c r="K9769" s="17">
        <v>1.34E-3</v>
      </c>
    </row>
    <row r="9770" spans="1:11" x14ac:dyDescent="0.45">
      <c r="A9770" s="10" t="s">
        <v>87</v>
      </c>
      <c r="B9770" s="20">
        <v>0.85199999999999998</v>
      </c>
      <c r="C9770" s="19">
        <v>18408</v>
      </c>
      <c r="D9770" s="19">
        <v>1882.9966930000001</v>
      </c>
      <c r="E9770" s="23">
        <v>0.49439484099999997</v>
      </c>
      <c r="F9770" s="23">
        <v>0.25002418300000001</v>
      </c>
      <c r="G9770" s="17">
        <v>0</v>
      </c>
      <c r="H9770" s="17">
        <v>1</v>
      </c>
      <c r="I9770" s="17">
        <v>0.77994607999999999</v>
      </c>
      <c r="J9770" s="17">
        <v>0.218721375</v>
      </c>
      <c r="K9770" s="17">
        <v>1.33E-3</v>
      </c>
    </row>
    <row r="9771" spans="1:11" x14ac:dyDescent="0.45">
      <c r="A9771" s="10" t="s">
        <v>87</v>
      </c>
      <c r="B9771" s="20">
        <v>0.85299999999999998</v>
      </c>
      <c r="C9771" s="19">
        <v>18430</v>
      </c>
      <c r="D9771" s="19">
        <v>1893.917719</v>
      </c>
      <c r="E9771" s="23">
        <v>0.49924721900000002</v>
      </c>
      <c r="F9771" s="23">
        <v>0.251752376</v>
      </c>
      <c r="G9771" s="17">
        <v>0</v>
      </c>
      <c r="H9771" s="17">
        <v>1</v>
      </c>
      <c r="I9771" s="17">
        <v>0.78044715399999998</v>
      </c>
      <c r="J9771" s="17">
        <v>0.21822369699999999</v>
      </c>
      <c r="K9771" s="17">
        <v>1.33E-3</v>
      </c>
    </row>
    <row r="9772" spans="1:11" x14ac:dyDescent="0.45">
      <c r="A9772" s="10" t="s">
        <v>87</v>
      </c>
      <c r="B9772" s="20">
        <v>0.85399999999999998</v>
      </c>
      <c r="C9772" s="19">
        <v>18448</v>
      </c>
      <c r="D9772" s="19">
        <v>1902.990638</v>
      </c>
      <c r="E9772" s="23">
        <v>0.50674013100000004</v>
      </c>
      <c r="F9772" s="23">
        <v>0.25316913200000002</v>
      </c>
      <c r="G9772" s="17">
        <v>0</v>
      </c>
      <c r="H9772" s="17">
        <v>1</v>
      </c>
      <c r="I9772" s="17">
        <v>0.78087109300000002</v>
      </c>
      <c r="J9772" s="17">
        <v>0.217802987</v>
      </c>
      <c r="K9772" s="17">
        <v>1.33E-3</v>
      </c>
    </row>
    <row r="9773" spans="1:11" x14ac:dyDescent="0.45">
      <c r="A9773" s="10" t="s">
        <v>87</v>
      </c>
      <c r="B9773" s="20">
        <v>0.85499999999999998</v>
      </c>
      <c r="C9773" s="19">
        <v>18473</v>
      </c>
      <c r="D9773" s="19">
        <v>1915.7792790000001</v>
      </c>
      <c r="E9773" s="23">
        <v>0.51482695499999998</v>
      </c>
      <c r="F9773" s="23">
        <v>0.254703862</v>
      </c>
      <c r="G9773" s="17">
        <v>0</v>
      </c>
      <c r="H9773" s="17">
        <v>1</v>
      </c>
      <c r="I9773" s="17">
        <v>0.78138711599999999</v>
      </c>
      <c r="J9773" s="17">
        <v>0.217290293</v>
      </c>
      <c r="K9773" s="17">
        <v>1.32E-3</v>
      </c>
    </row>
    <row r="9774" spans="1:11" x14ac:dyDescent="0.45">
      <c r="A9774" s="10" t="s">
        <v>87</v>
      </c>
      <c r="B9774" s="20">
        <v>0.85599999999999998</v>
      </c>
      <c r="C9774" s="19">
        <v>18495</v>
      </c>
      <c r="D9774" s="19">
        <v>1927.1544349999999</v>
      </c>
      <c r="E9774" s="23">
        <v>0.51786021000000004</v>
      </c>
      <c r="F9774" s="23">
        <v>0.25611514200000002</v>
      </c>
      <c r="G9774" s="17">
        <v>0</v>
      </c>
      <c r="H9774" s="17">
        <v>1</v>
      </c>
      <c r="I9774" s="17">
        <v>0.78224023600000003</v>
      </c>
      <c r="J9774" s="17">
        <v>0.21644233500000001</v>
      </c>
      <c r="K9774" s="17">
        <v>1.32E-3</v>
      </c>
    </row>
    <row r="9775" spans="1:11" x14ac:dyDescent="0.45">
      <c r="A9775" s="10" t="s">
        <v>87</v>
      </c>
      <c r="B9775" s="20">
        <v>0.85699999999999998</v>
      </c>
      <c r="C9775" s="19">
        <v>18515</v>
      </c>
      <c r="D9775" s="19">
        <v>1937.54098</v>
      </c>
      <c r="E9775" s="23">
        <v>0.52073643199999997</v>
      </c>
      <c r="F9775" s="23">
        <v>0.25734835900000003</v>
      </c>
      <c r="G9775" s="17">
        <v>0</v>
      </c>
      <c r="H9775" s="17">
        <v>1</v>
      </c>
      <c r="I9775" s="17">
        <v>0.78257936400000006</v>
      </c>
      <c r="J9775" s="17">
        <v>0.21610525799999999</v>
      </c>
      <c r="K9775" s="17">
        <v>1.32E-3</v>
      </c>
    </row>
    <row r="9776" spans="1:11" x14ac:dyDescent="0.45">
      <c r="A9776" s="10" t="s">
        <v>87</v>
      </c>
      <c r="B9776" s="20">
        <v>0.85799999999999998</v>
      </c>
      <c r="C9776" s="19">
        <v>18537</v>
      </c>
      <c r="D9776" s="19">
        <v>1949.069497</v>
      </c>
      <c r="E9776" s="23">
        <v>0.52445740100000005</v>
      </c>
      <c r="F9776" s="23">
        <v>0.25967180600000001</v>
      </c>
      <c r="G9776" s="17">
        <v>0</v>
      </c>
      <c r="H9776" s="17">
        <v>1</v>
      </c>
      <c r="I9776" s="17">
        <v>0.78285869299999999</v>
      </c>
      <c r="J9776" s="17">
        <v>0.215827619</v>
      </c>
      <c r="K9776" s="17">
        <v>1.31E-3</v>
      </c>
    </row>
    <row r="9777" spans="1:11" x14ac:dyDescent="0.45">
      <c r="A9777" s="10" t="s">
        <v>87</v>
      </c>
      <c r="B9777" s="20">
        <v>0.85899999999999999</v>
      </c>
      <c r="C9777" s="19">
        <v>18559</v>
      </c>
      <c r="D9777" s="19">
        <v>1960.6169689999999</v>
      </c>
      <c r="E9777" s="23">
        <v>0.525274562</v>
      </c>
      <c r="F9777" s="23">
        <v>0.26131913699999998</v>
      </c>
      <c r="G9777" s="17">
        <v>0</v>
      </c>
      <c r="H9777" s="17">
        <v>1</v>
      </c>
      <c r="I9777" s="17">
        <v>0.78265827600000004</v>
      </c>
      <c r="J9777" s="17">
        <v>0.21602973</v>
      </c>
      <c r="K9777" s="17">
        <v>1.31E-3</v>
      </c>
    </row>
    <row r="9778" spans="1:11" x14ac:dyDescent="0.45">
      <c r="A9778" s="10" t="s">
        <v>87</v>
      </c>
      <c r="B9778" s="20">
        <v>0.86</v>
      </c>
      <c r="C9778" s="19">
        <v>18580</v>
      </c>
      <c r="D9778" s="19">
        <v>1971.7001769999999</v>
      </c>
      <c r="E9778" s="23">
        <v>0.53141959900000002</v>
      </c>
      <c r="F9778" s="23">
        <v>0.26306543900000001</v>
      </c>
      <c r="G9778" s="17">
        <v>0</v>
      </c>
      <c r="H9778" s="17">
        <v>1</v>
      </c>
      <c r="I9778" s="17">
        <v>0.78321158300000004</v>
      </c>
      <c r="J9778" s="17">
        <v>0.21548075899999999</v>
      </c>
      <c r="K9778" s="17">
        <v>1.31E-3</v>
      </c>
    </row>
    <row r="9779" spans="1:11" x14ac:dyDescent="0.45">
      <c r="A9779" s="10" t="s">
        <v>87</v>
      </c>
      <c r="B9779" s="20">
        <v>0.86099999999999999</v>
      </c>
      <c r="C9779" s="19">
        <v>18600</v>
      </c>
      <c r="D9779" s="19">
        <v>1982.4206799999999</v>
      </c>
      <c r="E9779" s="23">
        <v>0.54028829199999995</v>
      </c>
      <c r="F9779" s="23">
        <v>0.26425832199999999</v>
      </c>
      <c r="G9779" s="17">
        <v>0</v>
      </c>
      <c r="H9779" s="17">
        <v>1</v>
      </c>
      <c r="I9779" s="17">
        <v>0.78384986300000004</v>
      </c>
      <c r="J9779" s="17">
        <v>0.214846329</v>
      </c>
      <c r="K9779" s="17">
        <v>1.2999999999999999E-3</v>
      </c>
    </row>
    <row r="9780" spans="1:11" x14ac:dyDescent="0.45">
      <c r="A9780" s="10" t="s">
        <v>87</v>
      </c>
      <c r="B9780" s="20">
        <v>0.86199999999999999</v>
      </c>
      <c r="C9780" s="19">
        <v>18625</v>
      </c>
      <c r="D9780" s="19">
        <v>1996.0146420000001</v>
      </c>
      <c r="E9780" s="23">
        <v>0.54556285800000004</v>
      </c>
      <c r="F9780" s="23">
        <v>0.26622428799999998</v>
      </c>
      <c r="G9780" s="17">
        <v>0</v>
      </c>
      <c r="H9780" s="17">
        <v>1</v>
      </c>
      <c r="I9780" s="17">
        <v>0.78435822399999999</v>
      </c>
      <c r="J9780" s="17">
        <v>0.21434103400000001</v>
      </c>
      <c r="K9780" s="17">
        <v>1.2999999999999999E-3</v>
      </c>
    </row>
    <row r="9781" spans="1:11" x14ac:dyDescent="0.45">
      <c r="A9781" s="10" t="s">
        <v>87</v>
      </c>
      <c r="B9781" s="20">
        <v>0.86299999999999999</v>
      </c>
      <c r="C9781" s="19">
        <v>18644</v>
      </c>
      <c r="D9781" s="19">
        <v>2006.4487899999999</v>
      </c>
      <c r="E9781" s="23">
        <v>0.55022590599999999</v>
      </c>
      <c r="F9781" s="23">
        <v>0.26806152999999999</v>
      </c>
      <c r="G9781" s="17">
        <v>0</v>
      </c>
      <c r="H9781" s="17">
        <v>1</v>
      </c>
      <c r="I9781" s="17">
        <v>0.78484416199999996</v>
      </c>
      <c r="J9781" s="17">
        <v>0.21385821799999999</v>
      </c>
      <c r="K9781" s="17">
        <v>1.2999999999999999E-3</v>
      </c>
    </row>
    <row r="9782" spans="1:11" x14ac:dyDescent="0.45">
      <c r="A9782" s="10" t="s">
        <v>87</v>
      </c>
      <c r="B9782" s="20">
        <v>0.86399999999999999</v>
      </c>
      <c r="C9782" s="19">
        <v>18668</v>
      </c>
      <c r="D9782" s="19">
        <v>2019.7168630000001</v>
      </c>
      <c r="E9782" s="23">
        <v>0.55575232100000005</v>
      </c>
      <c r="F9782" s="23">
        <v>0.26972404300000002</v>
      </c>
      <c r="G9782" s="17">
        <v>0</v>
      </c>
      <c r="H9782" s="17">
        <v>1</v>
      </c>
      <c r="I9782" s="17">
        <v>0.78537573000000005</v>
      </c>
      <c r="J9782" s="17">
        <v>0.21332985600000001</v>
      </c>
      <c r="K9782" s="17">
        <v>1.2899999999999999E-3</v>
      </c>
    </row>
    <row r="9783" spans="1:11" x14ac:dyDescent="0.45">
      <c r="A9783" s="10" t="s">
        <v>87</v>
      </c>
      <c r="B9783" s="20">
        <v>0.86499999999999999</v>
      </c>
      <c r="C9783" s="19">
        <v>18685</v>
      </c>
      <c r="D9783" s="19">
        <v>2029.193867</v>
      </c>
      <c r="E9783" s="23">
        <v>0.55747082299999995</v>
      </c>
      <c r="F9783" s="23">
        <v>0.27128492100000001</v>
      </c>
      <c r="G9783" s="17">
        <v>0</v>
      </c>
      <c r="H9783" s="17">
        <v>1</v>
      </c>
      <c r="I9783" s="17">
        <v>0.78705420800000003</v>
      </c>
      <c r="J9783" s="17">
        <v>0.211661501</v>
      </c>
      <c r="K9783" s="17">
        <v>1.2800000000000001E-3</v>
      </c>
    </row>
    <row r="9784" spans="1:11" x14ac:dyDescent="0.45">
      <c r="A9784" s="10" t="s">
        <v>87</v>
      </c>
      <c r="B9784" s="20">
        <v>0.86599999999999999</v>
      </c>
      <c r="C9784" s="19">
        <v>18711</v>
      </c>
      <c r="D9784" s="19">
        <v>2043.7048830000001</v>
      </c>
      <c r="E9784" s="23">
        <v>0.55952828799999998</v>
      </c>
      <c r="F9784" s="23">
        <v>0.272992283</v>
      </c>
      <c r="G9784" s="17">
        <v>0</v>
      </c>
      <c r="H9784" s="17">
        <v>1</v>
      </c>
      <c r="I9784" s="17">
        <v>0.78768380999999998</v>
      </c>
      <c r="J9784" s="17">
        <v>0.21103569599999999</v>
      </c>
      <c r="K9784" s="17">
        <v>1.2800000000000001E-3</v>
      </c>
    </row>
    <row r="9785" spans="1:11" x14ac:dyDescent="0.45">
      <c r="A9785" s="10" t="s">
        <v>87</v>
      </c>
      <c r="B9785" s="20">
        <v>0.86699999999999999</v>
      </c>
      <c r="C9785" s="19">
        <v>18728</v>
      </c>
      <c r="D9785" s="19">
        <v>2053.2685710000001</v>
      </c>
      <c r="E9785" s="23">
        <v>0.56649687100000001</v>
      </c>
      <c r="F9785" s="23">
        <v>0.275222784</v>
      </c>
      <c r="G9785" s="17">
        <v>0</v>
      </c>
      <c r="H9785" s="17">
        <v>1</v>
      </c>
      <c r="I9785" s="17">
        <v>0.78798866999999995</v>
      </c>
      <c r="J9785" s="17">
        <v>0.21073267500000001</v>
      </c>
      <c r="K9785" s="17">
        <v>1.2800000000000001E-3</v>
      </c>
    </row>
    <row r="9786" spans="1:11" x14ac:dyDescent="0.45">
      <c r="A9786" s="10" t="s">
        <v>87</v>
      </c>
      <c r="B9786" s="20">
        <v>0.86799999999999999</v>
      </c>
      <c r="C9786" s="19">
        <v>18752</v>
      </c>
      <c r="D9786" s="19">
        <v>2066.985259</v>
      </c>
      <c r="E9786" s="23">
        <v>0.57618176300000001</v>
      </c>
      <c r="F9786" s="23">
        <v>0.27651958300000001</v>
      </c>
      <c r="G9786" s="17">
        <v>0</v>
      </c>
      <c r="H9786" s="17">
        <v>1</v>
      </c>
      <c r="I9786" s="17">
        <v>0.789123028</v>
      </c>
      <c r="J9786" s="17">
        <v>0.20960532400000001</v>
      </c>
      <c r="K9786" s="17">
        <v>1.2700000000000001E-3</v>
      </c>
    </row>
    <row r="9787" spans="1:11" x14ac:dyDescent="0.45">
      <c r="A9787" s="10" t="s">
        <v>87</v>
      </c>
      <c r="B9787" s="20">
        <v>0.86899999999999999</v>
      </c>
      <c r="C9787" s="19">
        <v>18771</v>
      </c>
      <c r="D9787" s="19">
        <v>2077.9541549999999</v>
      </c>
      <c r="E9787" s="23">
        <v>0.57827670600000003</v>
      </c>
      <c r="F9787" s="23">
        <v>0.27871305099999999</v>
      </c>
      <c r="G9787" s="17">
        <v>0</v>
      </c>
      <c r="H9787" s="17">
        <v>1</v>
      </c>
      <c r="I9787" s="17">
        <v>0.78954475199999996</v>
      </c>
      <c r="J9787" s="17">
        <v>0.20918653200000001</v>
      </c>
      <c r="K9787" s="17">
        <v>1.2700000000000001E-3</v>
      </c>
    </row>
    <row r="9788" spans="1:11" x14ac:dyDescent="0.45">
      <c r="A9788" s="10" t="s">
        <v>87</v>
      </c>
      <c r="B9788" s="20">
        <v>0.87</v>
      </c>
      <c r="C9788" s="19">
        <v>18793</v>
      </c>
      <c r="D9788" s="19">
        <v>2090.6890469999998</v>
      </c>
      <c r="E9788" s="23">
        <v>0.57954768499999998</v>
      </c>
      <c r="F9788" s="23">
        <v>0.28015098100000002</v>
      </c>
      <c r="G9788" s="17">
        <v>0</v>
      </c>
      <c r="H9788" s="17">
        <v>1</v>
      </c>
      <c r="I9788" s="17">
        <v>0.790029643</v>
      </c>
      <c r="J9788" s="17">
        <v>0.20870456400000001</v>
      </c>
      <c r="K9788" s="17">
        <v>1.2700000000000001E-3</v>
      </c>
    </row>
    <row r="9789" spans="1:11" x14ac:dyDescent="0.45">
      <c r="A9789" s="10" t="s">
        <v>87</v>
      </c>
      <c r="B9789" s="20">
        <v>0.871</v>
      </c>
      <c r="C9789" s="19">
        <v>18819</v>
      </c>
      <c r="D9789" s="19">
        <v>2105.863711</v>
      </c>
      <c r="E9789" s="23">
        <v>0.58701969399999998</v>
      </c>
      <c r="F9789" s="23">
        <v>0.28154355800000003</v>
      </c>
      <c r="G9789" s="17">
        <v>0</v>
      </c>
      <c r="H9789" s="17">
        <v>1</v>
      </c>
      <c r="I9789" s="17">
        <v>0.79055588399999999</v>
      </c>
      <c r="J9789" s="17">
        <v>0.20818162800000001</v>
      </c>
      <c r="K9789" s="17">
        <v>1.2600000000000001E-3</v>
      </c>
    </row>
    <row r="9790" spans="1:11" x14ac:dyDescent="0.45">
      <c r="A9790" s="10" t="s">
        <v>87</v>
      </c>
      <c r="B9790" s="20">
        <v>0.872</v>
      </c>
      <c r="C9790" s="19">
        <v>18840</v>
      </c>
      <c r="D9790" s="19">
        <v>2118.2619289999998</v>
      </c>
      <c r="E9790" s="23">
        <v>0.59272310800000005</v>
      </c>
      <c r="F9790" s="23">
        <v>0.28319888599999998</v>
      </c>
      <c r="G9790" s="17">
        <v>0</v>
      </c>
      <c r="H9790" s="17">
        <v>1</v>
      </c>
      <c r="I9790" s="17">
        <v>0.79096809899999998</v>
      </c>
      <c r="J9790" s="17">
        <v>0.20777189700000001</v>
      </c>
      <c r="K9790" s="17">
        <v>1.2600000000000001E-3</v>
      </c>
    </row>
    <row r="9791" spans="1:11" x14ac:dyDescent="0.45">
      <c r="A9791" s="10" t="s">
        <v>87</v>
      </c>
      <c r="B9791" s="20">
        <v>0.873</v>
      </c>
      <c r="C9791" s="19">
        <v>18860</v>
      </c>
      <c r="D9791" s="19">
        <v>2130.187023</v>
      </c>
      <c r="E9791" s="23">
        <v>0.59823056299999999</v>
      </c>
      <c r="F9791" s="23">
        <v>0.28455244000000002</v>
      </c>
      <c r="G9791" s="17">
        <v>0</v>
      </c>
      <c r="H9791" s="17">
        <v>1</v>
      </c>
      <c r="I9791" s="17">
        <v>0.79138677000000002</v>
      </c>
      <c r="J9791" s="17">
        <v>0.20735587599999999</v>
      </c>
      <c r="K9791" s="17">
        <v>1.2600000000000001E-3</v>
      </c>
    </row>
    <row r="9792" spans="1:11" x14ac:dyDescent="0.45">
      <c r="A9792" s="10" t="s">
        <v>87</v>
      </c>
      <c r="B9792" s="20">
        <v>0.874</v>
      </c>
      <c r="C9792" s="19">
        <v>18884</v>
      </c>
      <c r="D9792" s="19">
        <v>2144.6877169999998</v>
      </c>
      <c r="E9792" s="23">
        <v>0.60902999000000002</v>
      </c>
      <c r="F9792" s="23">
        <v>0.28762462999999999</v>
      </c>
      <c r="G9792" s="17">
        <v>0</v>
      </c>
      <c r="H9792" s="17">
        <v>1</v>
      </c>
      <c r="I9792" s="17">
        <v>0.79206597400000001</v>
      </c>
      <c r="J9792" s="17">
        <v>0.20668171900000001</v>
      </c>
      <c r="K9792" s="17">
        <v>1.25E-3</v>
      </c>
    </row>
    <row r="9793" spans="1:11" x14ac:dyDescent="0.45">
      <c r="A9793" s="10" t="s">
        <v>87</v>
      </c>
      <c r="B9793" s="20">
        <v>0.875</v>
      </c>
      <c r="C9793" s="19">
        <v>18903</v>
      </c>
      <c r="D9793" s="19">
        <v>2156.3729800000001</v>
      </c>
      <c r="E9793" s="23">
        <v>0.619846589</v>
      </c>
      <c r="F9793" s="23">
        <v>0.28968312899999998</v>
      </c>
      <c r="G9793" s="17">
        <v>0</v>
      </c>
      <c r="H9793" s="17">
        <v>1</v>
      </c>
      <c r="I9793" s="17">
        <v>0.79271468599999995</v>
      </c>
      <c r="J9793" s="17">
        <v>0.206037899</v>
      </c>
      <c r="K9793" s="17">
        <v>1.25E-3</v>
      </c>
    </row>
    <row r="9794" spans="1:11" x14ac:dyDescent="0.45">
      <c r="A9794" s="10" t="s">
        <v>87</v>
      </c>
      <c r="B9794" s="20">
        <v>0.876</v>
      </c>
      <c r="C9794" s="19">
        <v>18920</v>
      </c>
      <c r="D9794" s="19">
        <v>2166.9974520000001</v>
      </c>
      <c r="E9794" s="23">
        <v>0.62744934399999996</v>
      </c>
      <c r="F9794" s="23">
        <v>0.29182050599999998</v>
      </c>
      <c r="G9794" s="17">
        <v>0</v>
      </c>
      <c r="H9794" s="17">
        <v>1</v>
      </c>
      <c r="I9794" s="17">
        <v>0.79329470899999999</v>
      </c>
      <c r="J9794" s="17">
        <v>0.20546136700000001</v>
      </c>
      <c r="K9794" s="17">
        <v>1.24E-3</v>
      </c>
    </row>
    <row r="9795" spans="1:11" x14ac:dyDescent="0.45">
      <c r="A9795" s="10" t="s">
        <v>87</v>
      </c>
      <c r="B9795" s="20">
        <v>0.877</v>
      </c>
      <c r="C9795" s="19">
        <v>18945</v>
      </c>
      <c r="D9795" s="19">
        <v>2182.7087609999999</v>
      </c>
      <c r="E9795" s="23">
        <v>0.63029884899999999</v>
      </c>
      <c r="F9795" s="23">
        <v>0.29342147600000001</v>
      </c>
      <c r="G9795" s="17">
        <v>0</v>
      </c>
      <c r="H9795" s="17">
        <v>1</v>
      </c>
      <c r="I9795" s="17">
        <v>0.79358117299999997</v>
      </c>
      <c r="J9795" s="17">
        <v>0.205177207</v>
      </c>
      <c r="K9795" s="17">
        <v>1.24E-3</v>
      </c>
    </row>
    <row r="9796" spans="1:11" x14ac:dyDescent="0.45">
      <c r="A9796" s="10" t="s">
        <v>87</v>
      </c>
      <c r="B9796" s="20">
        <v>0.878</v>
      </c>
      <c r="C9796" s="19">
        <v>18968</v>
      </c>
      <c r="D9796" s="19">
        <v>2197.272418</v>
      </c>
      <c r="E9796" s="23">
        <v>0.63853650200000001</v>
      </c>
      <c r="F9796" s="23">
        <v>0.29588050700000001</v>
      </c>
      <c r="G9796" s="17">
        <v>0</v>
      </c>
      <c r="H9796" s="17">
        <v>1</v>
      </c>
      <c r="I9796" s="17">
        <v>0.79389926</v>
      </c>
      <c r="J9796" s="17">
        <v>0.20486170500000001</v>
      </c>
      <c r="K9796" s="17">
        <v>1.24E-3</v>
      </c>
    </row>
    <row r="9797" spans="1:11" x14ac:dyDescent="0.45">
      <c r="A9797" s="10" t="s">
        <v>87</v>
      </c>
      <c r="B9797" s="20">
        <v>0.879</v>
      </c>
      <c r="C9797" s="19">
        <v>18990</v>
      </c>
      <c r="D9797" s="19">
        <v>2211.4046250000001</v>
      </c>
      <c r="E9797" s="23">
        <v>0.64748704000000001</v>
      </c>
      <c r="F9797" s="23">
        <v>0.29783176099999997</v>
      </c>
      <c r="G9797" s="17">
        <v>0</v>
      </c>
      <c r="H9797" s="17">
        <v>1</v>
      </c>
      <c r="I9797" s="17">
        <v>0.79422836600000002</v>
      </c>
      <c r="J9797" s="17">
        <v>0.20453522199999999</v>
      </c>
      <c r="K9797" s="17">
        <v>1.24E-3</v>
      </c>
    </row>
    <row r="9798" spans="1:11" x14ac:dyDescent="0.45">
      <c r="A9798" s="10" t="s">
        <v>87</v>
      </c>
      <c r="B9798" s="20">
        <v>0.88</v>
      </c>
      <c r="C9798" s="19">
        <v>19002</v>
      </c>
      <c r="D9798" s="19">
        <v>2219.2385169999998</v>
      </c>
      <c r="E9798" s="23">
        <v>0.65357644999999998</v>
      </c>
      <c r="F9798" s="23">
        <v>0.30000249800000001</v>
      </c>
      <c r="G9798" s="17">
        <v>0</v>
      </c>
      <c r="H9798" s="17">
        <v>1</v>
      </c>
      <c r="I9798" s="17">
        <v>0.79471535900000001</v>
      </c>
      <c r="J9798" s="17">
        <v>0.20405115500000001</v>
      </c>
      <c r="K9798" s="17">
        <v>1.23E-3</v>
      </c>
    </row>
    <row r="9799" spans="1:11" x14ac:dyDescent="0.45">
      <c r="A9799" s="10" t="s">
        <v>87</v>
      </c>
      <c r="B9799" s="20">
        <v>0.88100000000000001</v>
      </c>
      <c r="C9799" s="19">
        <v>19035</v>
      </c>
      <c r="D9799" s="19">
        <v>2240.906512</v>
      </c>
      <c r="E9799" s="23">
        <v>0.66199893700000001</v>
      </c>
      <c r="F9799" s="23">
        <v>0.30157294600000001</v>
      </c>
      <c r="G9799" s="17">
        <v>0</v>
      </c>
      <c r="H9799" s="17">
        <v>1</v>
      </c>
      <c r="I9799" s="17">
        <v>0.79566877400000002</v>
      </c>
      <c r="J9799" s="17">
        <v>0.20310392199999999</v>
      </c>
      <c r="K9799" s="17">
        <v>1.23E-3</v>
      </c>
    </row>
    <row r="9800" spans="1:11" x14ac:dyDescent="0.45">
      <c r="A9800" s="10" t="s">
        <v>87</v>
      </c>
      <c r="B9800" s="20">
        <v>0.88200000000000001</v>
      </c>
      <c r="C9800" s="19">
        <v>19055</v>
      </c>
      <c r="D9800" s="19">
        <v>2254.2359019999999</v>
      </c>
      <c r="E9800" s="23">
        <v>0.66709000600000001</v>
      </c>
      <c r="F9800" s="23">
        <v>0.30451882200000002</v>
      </c>
      <c r="G9800" s="17">
        <v>0</v>
      </c>
      <c r="H9800" s="17">
        <v>1</v>
      </c>
      <c r="I9800" s="17">
        <v>0.795772853</v>
      </c>
      <c r="J9800" s="17">
        <v>0.20300201500000001</v>
      </c>
      <c r="K9800" s="17">
        <v>1.23E-3</v>
      </c>
    </row>
    <row r="9801" spans="1:11" x14ac:dyDescent="0.45">
      <c r="A9801" s="10" t="s">
        <v>87</v>
      </c>
      <c r="B9801" s="20">
        <v>0.88300000000000001</v>
      </c>
      <c r="C9801" s="19">
        <v>19073</v>
      </c>
      <c r="D9801" s="19">
        <v>2266.288466</v>
      </c>
      <c r="E9801" s="23">
        <v>0.67073125</v>
      </c>
      <c r="F9801" s="23">
        <v>0.30663026399999999</v>
      </c>
      <c r="G9801" s="17">
        <v>0</v>
      </c>
      <c r="H9801" s="17">
        <v>1</v>
      </c>
      <c r="I9801" s="17">
        <v>0.79597318100000003</v>
      </c>
      <c r="J9801" s="17">
        <v>0.20280316000000001</v>
      </c>
      <c r="K9801" s="17">
        <v>1.2199999999999999E-3</v>
      </c>
    </row>
    <row r="9802" spans="1:11" x14ac:dyDescent="0.45">
      <c r="A9802" s="10" t="s">
        <v>87</v>
      </c>
      <c r="B9802" s="20">
        <v>0.88400000000000001</v>
      </c>
      <c r="C9802" s="19">
        <v>19099</v>
      </c>
      <c r="D9802" s="19">
        <v>2283.808321</v>
      </c>
      <c r="E9802" s="23">
        <v>0.67769856799999995</v>
      </c>
      <c r="F9802" s="23">
        <v>0.30849833300000001</v>
      </c>
      <c r="G9802" s="17">
        <v>0</v>
      </c>
      <c r="H9802" s="17">
        <v>1</v>
      </c>
      <c r="I9802" s="17">
        <v>0.79638891099999998</v>
      </c>
      <c r="J9802" s="17">
        <v>0.20239019599999999</v>
      </c>
      <c r="K9802" s="17">
        <v>1.2199999999999999E-3</v>
      </c>
    </row>
    <row r="9803" spans="1:11" x14ac:dyDescent="0.45">
      <c r="A9803" s="10" t="s">
        <v>87</v>
      </c>
      <c r="B9803" s="20">
        <v>0.88500000000000001</v>
      </c>
      <c r="C9803" s="19">
        <v>19120</v>
      </c>
      <c r="D9803" s="19">
        <v>2298.1484489999998</v>
      </c>
      <c r="E9803" s="23">
        <v>0.68758172500000003</v>
      </c>
      <c r="F9803" s="23">
        <v>0.31088555299999998</v>
      </c>
      <c r="G9803" s="17">
        <v>0</v>
      </c>
      <c r="H9803" s="17">
        <v>1</v>
      </c>
      <c r="I9803" s="17">
        <v>0.79685848400000003</v>
      </c>
      <c r="J9803" s="17">
        <v>0.20192373399999999</v>
      </c>
      <c r="K9803" s="17">
        <v>1.2199999999999999E-3</v>
      </c>
    </row>
    <row r="9804" spans="1:11" x14ac:dyDescent="0.45">
      <c r="A9804" s="10" t="s">
        <v>87</v>
      </c>
      <c r="B9804" s="20">
        <v>0.88600000000000001</v>
      </c>
      <c r="C9804" s="19">
        <v>19141</v>
      </c>
      <c r="D9804" s="19">
        <v>2312.6468960000002</v>
      </c>
      <c r="E9804" s="23">
        <v>0.69555336700000003</v>
      </c>
      <c r="F9804" s="23">
        <v>0.31312609499999999</v>
      </c>
      <c r="G9804" s="17">
        <v>0</v>
      </c>
      <c r="H9804" s="17">
        <v>1</v>
      </c>
      <c r="I9804" s="17">
        <v>0.79705135400000005</v>
      </c>
      <c r="J9804" s="17">
        <v>0.20173240100000001</v>
      </c>
      <c r="K9804" s="17">
        <v>1.2199999999999999E-3</v>
      </c>
    </row>
    <row r="9805" spans="1:11" x14ac:dyDescent="0.45">
      <c r="A9805" s="10" t="s">
        <v>87</v>
      </c>
      <c r="B9805" s="20">
        <v>0.88700000000000001</v>
      </c>
      <c r="C9805" s="19">
        <v>19161</v>
      </c>
      <c r="D9805" s="19">
        <v>2326.6425210000002</v>
      </c>
      <c r="E9805" s="23">
        <v>0.70331359000000004</v>
      </c>
      <c r="F9805" s="23">
        <v>0.31542735900000002</v>
      </c>
      <c r="G9805" s="17">
        <v>0</v>
      </c>
      <c r="H9805" s="17">
        <v>1</v>
      </c>
      <c r="I9805" s="17">
        <v>0.79716160800000002</v>
      </c>
      <c r="J9805" s="17">
        <v>0.20162350100000001</v>
      </c>
      <c r="K9805" s="17">
        <v>1.2099999999999999E-3</v>
      </c>
    </row>
    <row r="9806" spans="1:11" x14ac:dyDescent="0.45">
      <c r="A9806" s="10" t="s">
        <v>87</v>
      </c>
      <c r="B9806" s="20">
        <v>0.88800000000000001</v>
      </c>
      <c r="C9806" s="19">
        <v>19183</v>
      </c>
      <c r="D9806" s="19">
        <v>2342.165841</v>
      </c>
      <c r="E9806" s="23">
        <v>0.70738864800000001</v>
      </c>
      <c r="F9806" s="23">
        <v>0.317615851</v>
      </c>
      <c r="G9806" s="17">
        <v>0</v>
      </c>
      <c r="H9806" s="17">
        <v>1</v>
      </c>
      <c r="I9806" s="17">
        <v>0.79835974499999995</v>
      </c>
      <c r="J9806" s="17">
        <v>0.20043253999999999</v>
      </c>
      <c r="K9806" s="17">
        <v>1.2099999999999999E-3</v>
      </c>
    </row>
    <row r="9807" spans="1:11" x14ac:dyDescent="0.45">
      <c r="A9807" s="10" t="s">
        <v>87</v>
      </c>
      <c r="B9807" s="20">
        <v>0.88900000000000001</v>
      </c>
      <c r="C9807" s="19">
        <v>19207</v>
      </c>
      <c r="D9807" s="19">
        <v>2359.2514759999999</v>
      </c>
      <c r="E9807" s="23">
        <v>0.71346769700000001</v>
      </c>
      <c r="F9807" s="23">
        <v>0.31994759099999998</v>
      </c>
      <c r="G9807" s="17">
        <v>0</v>
      </c>
      <c r="H9807" s="17">
        <v>1</v>
      </c>
      <c r="I9807" s="17">
        <v>0.79872580900000001</v>
      </c>
      <c r="J9807" s="17">
        <v>0.20007165800000001</v>
      </c>
      <c r="K9807" s="17">
        <v>1.1999999999999999E-3</v>
      </c>
    </row>
    <row r="9808" spans="1:11" x14ac:dyDescent="0.45">
      <c r="A9808" s="10" t="s">
        <v>87</v>
      </c>
      <c r="B9808" s="20">
        <v>0.89</v>
      </c>
      <c r="C9808" s="19">
        <v>19229</v>
      </c>
      <c r="D9808" s="19">
        <v>2374.9894060000001</v>
      </c>
      <c r="E9808" s="23">
        <v>0.71829258399999996</v>
      </c>
      <c r="F9808" s="23">
        <v>0.32239088700000001</v>
      </c>
      <c r="G9808" s="17">
        <v>0</v>
      </c>
      <c r="H9808" s="17">
        <v>1</v>
      </c>
      <c r="I9808" s="17">
        <v>0.79916890699999998</v>
      </c>
      <c r="J9808" s="17">
        <v>0.19963133299999999</v>
      </c>
      <c r="K9808" s="17">
        <v>1.1999999999999999E-3</v>
      </c>
    </row>
    <row r="9809" spans="1:11" x14ac:dyDescent="0.45">
      <c r="A9809" s="10" t="s">
        <v>87</v>
      </c>
      <c r="B9809" s="20">
        <v>0.89100000000000001</v>
      </c>
      <c r="C9809" s="19">
        <v>19251</v>
      </c>
      <c r="D9809" s="19">
        <v>2390.8642829999999</v>
      </c>
      <c r="E9809" s="23">
        <v>0.724884419</v>
      </c>
      <c r="F9809" s="23">
        <v>0.32418229399999998</v>
      </c>
      <c r="G9809" s="17">
        <v>0</v>
      </c>
      <c r="H9809" s="17">
        <v>1</v>
      </c>
      <c r="I9809" s="17">
        <v>0.79944128299999995</v>
      </c>
      <c r="J9809" s="17">
        <v>0.19936058400000001</v>
      </c>
      <c r="K9809" s="17">
        <v>1.1999999999999999E-3</v>
      </c>
    </row>
    <row r="9810" spans="1:11" x14ac:dyDescent="0.45">
      <c r="A9810" s="10" t="s">
        <v>87</v>
      </c>
      <c r="B9810" s="20">
        <v>0.89200000000000002</v>
      </c>
      <c r="C9810" s="19">
        <v>19272</v>
      </c>
      <c r="D9810" s="19">
        <v>2406.1979510000001</v>
      </c>
      <c r="E9810" s="23">
        <v>0.73449974699999998</v>
      </c>
      <c r="F9810" s="23">
        <v>0.32712913999999998</v>
      </c>
      <c r="G9810" s="17">
        <v>0</v>
      </c>
      <c r="H9810" s="17">
        <v>1</v>
      </c>
      <c r="I9810" s="17">
        <v>0.79993113800000004</v>
      </c>
      <c r="J9810" s="17">
        <v>0.198874036</v>
      </c>
      <c r="K9810" s="17">
        <v>1.1900000000000001E-3</v>
      </c>
    </row>
    <row r="9811" spans="1:11" x14ac:dyDescent="0.45">
      <c r="A9811" s="10" t="s">
        <v>87</v>
      </c>
      <c r="B9811" s="20">
        <v>0.89300000000000002</v>
      </c>
      <c r="C9811" s="19">
        <v>19294</v>
      </c>
      <c r="D9811" s="19">
        <v>2422.4303319999999</v>
      </c>
      <c r="E9811" s="23">
        <v>0.742308992</v>
      </c>
      <c r="F9811" s="23">
        <v>0.32927529</v>
      </c>
      <c r="G9811" s="17">
        <v>0</v>
      </c>
      <c r="H9811" s="17">
        <v>1</v>
      </c>
      <c r="I9811" s="17">
        <v>0.80025328100000004</v>
      </c>
      <c r="J9811" s="17">
        <v>0.19855483600000001</v>
      </c>
      <c r="K9811" s="17">
        <v>1.1900000000000001E-3</v>
      </c>
    </row>
    <row r="9812" spans="1:11" x14ac:dyDescent="0.45">
      <c r="A9812" s="10" t="s">
        <v>87</v>
      </c>
      <c r="B9812" s="20">
        <v>0.89400000000000002</v>
      </c>
      <c r="C9812" s="19">
        <v>19315</v>
      </c>
      <c r="D9812" s="19">
        <v>2438.1719969999999</v>
      </c>
      <c r="E9812" s="23">
        <v>0.75407143700000001</v>
      </c>
      <c r="F9812" s="23">
        <v>0.33196436600000001</v>
      </c>
      <c r="G9812" s="17">
        <v>0</v>
      </c>
      <c r="H9812" s="17">
        <v>1</v>
      </c>
      <c r="I9812" s="17">
        <v>0.80071447900000003</v>
      </c>
      <c r="J9812" s="17">
        <v>0.19809716799999999</v>
      </c>
      <c r="K9812" s="17">
        <v>1.1900000000000001E-3</v>
      </c>
    </row>
    <row r="9813" spans="1:11" x14ac:dyDescent="0.45">
      <c r="A9813" s="10" t="s">
        <v>87</v>
      </c>
      <c r="B9813" s="20">
        <v>0.89500000000000002</v>
      </c>
      <c r="C9813" s="19">
        <v>19337</v>
      </c>
      <c r="D9813" s="19">
        <v>2454.8546940000001</v>
      </c>
      <c r="E9813" s="23">
        <v>0.76296495499999994</v>
      </c>
      <c r="F9813" s="23">
        <v>0.33436036000000002</v>
      </c>
      <c r="G9813" s="17">
        <v>0</v>
      </c>
      <c r="H9813" s="17">
        <v>1</v>
      </c>
      <c r="I9813" s="17">
        <v>0.80156959800000005</v>
      </c>
      <c r="J9813" s="17">
        <v>0.197247371</v>
      </c>
      <c r="K9813" s="17">
        <v>1.1800000000000001E-3</v>
      </c>
    </row>
    <row r="9814" spans="1:11" x14ac:dyDescent="0.45">
      <c r="A9814" s="10" t="s">
        <v>87</v>
      </c>
      <c r="B9814" s="20">
        <v>0.89600000000000002</v>
      </c>
      <c r="C9814" s="19">
        <v>19358</v>
      </c>
      <c r="D9814" s="19">
        <v>2470.9595319999999</v>
      </c>
      <c r="E9814" s="23">
        <v>0.77209599900000003</v>
      </c>
      <c r="F9814" s="23">
        <v>0.33683631800000002</v>
      </c>
      <c r="G9814" s="17">
        <v>0</v>
      </c>
      <c r="H9814" s="17">
        <v>1</v>
      </c>
      <c r="I9814" s="17">
        <v>0.80196337600000001</v>
      </c>
      <c r="J9814" s="17">
        <v>0.19685652200000001</v>
      </c>
      <c r="K9814" s="17">
        <v>1.1800000000000001E-3</v>
      </c>
    </row>
    <row r="9815" spans="1:11" x14ac:dyDescent="0.45">
      <c r="A9815" s="10" t="s">
        <v>87</v>
      </c>
      <c r="B9815" s="20">
        <v>0.89700000000000002</v>
      </c>
      <c r="C9815" s="19">
        <v>19380</v>
      </c>
      <c r="D9815" s="19">
        <v>2488.0085589999999</v>
      </c>
      <c r="E9815" s="23">
        <v>0.77840901500000004</v>
      </c>
      <c r="F9815" s="23">
        <v>0.33940130499999999</v>
      </c>
      <c r="G9815" s="17">
        <v>0</v>
      </c>
      <c r="H9815" s="17">
        <v>1</v>
      </c>
      <c r="I9815" s="17">
        <v>0.80247542400000005</v>
      </c>
      <c r="J9815" s="17">
        <v>0.19634752499999999</v>
      </c>
      <c r="K9815" s="17">
        <v>1.1800000000000001E-3</v>
      </c>
    </row>
    <row r="9816" spans="1:11" x14ac:dyDescent="0.45">
      <c r="A9816" s="10" t="s">
        <v>87</v>
      </c>
      <c r="B9816" s="20">
        <v>0.89800000000000002</v>
      </c>
      <c r="C9816" s="19">
        <v>19402</v>
      </c>
      <c r="D9816" s="19">
        <v>2505.2769490000001</v>
      </c>
      <c r="E9816" s="23">
        <v>0.79009382800000005</v>
      </c>
      <c r="F9816" s="23">
        <v>0.34189649100000002</v>
      </c>
      <c r="G9816" s="17">
        <v>0</v>
      </c>
      <c r="H9816" s="17">
        <v>1</v>
      </c>
      <c r="I9816" s="17">
        <v>0.80279594200000004</v>
      </c>
      <c r="J9816" s="17">
        <v>0.19602930499999999</v>
      </c>
      <c r="K9816" s="17">
        <v>1.17E-3</v>
      </c>
    </row>
    <row r="9817" spans="1:11" x14ac:dyDescent="0.45">
      <c r="A9817" s="10" t="s">
        <v>87</v>
      </c>
      <c r="B9817" s="20">
        <v>0.89900000000000002</v>
      </c>
      <c r="C9817" s="19">
        <v>19422</v>
      </c>
      <c r="D9817" s="19">
        <v>2521.2132769999998</v>
      </c>
      <c r="E9817" s="23">
        <v>0.79962691399999997</v>
      </c>
      <c r="F9817" s="23">
        <v>0.344011081</v>
      </c>
      <c r="G9817" s="17">
        <v>0</v>
      </c>
      <c r="H9817" s="17">
        <v>1</v>
      </c>
      <c r="I9817" s="17">
        <v>0.803117788</v>
      </c>
      <c r="J9817" s="17">
        <v>0.19570937599999999</v>
      </c>
      <c r="K9817" s="17">
        <v>1.17E-3</v>
      </c>
    </row>
    <row r="9818" spans="1:11" x14ac:dyDescent="0.45">
      <c r="A9818" s="10" t="s">
        <v>87</v>
      </c>
      <c r="B9818" s="20">
        <v>0.9</v>
      </c>
      <c r="C9818" s="19">
        <v>19444</v>
      </c>
      <c r="D9818" s="19">
        <v>2538.999311</v>
      </c>
      <c r="E9818" s="23">
        <v>0.81593718699999995</v>
      </c>
      <c r="F9818" s="23">
        <v>0.34586456199999999</v>
      </c>
      <c r="G9818" s="17">
        <v>0</v>
      </c>
      <c r="H9818" s="17">
        <v>1</v>
      </c>
      <c r="I9818" s="17">
        <v>0.80358047300000002</v>
      </c>
      <c r="J9818" s="17">
        <v>0.19524944699999999</v>
      </c>
      <c r="K9818" s="17">
        <v>1.17E-3</v>
      </c>
    </row>
    <row r="9819" spans="1:11" x14ac:dyDescent="0.45">
      <c r="A9819" s="10" t="s">
        <v>87</v>
      </c>
      <c r="B9819" s="20">
        <v>0.90100000000000002</v>
      </c>
      <c r="C9819" s="19">
        <v>19459</v>
      </c>
      <c r="D9819" s="19">
        <v>2551.2906819999998</v>
      </c>
      <c r="E9819" s="23">
        <v>0.82355236799999998</v>
      </c>
      <c r="F9819" s="23">
        <v>0.34793811800000002</v>
      </c>
      <c r="G9819" s="17">
        <v>0</v>
      </c>
      <c r="H9819" s="17">
        <v>1</v>
      </c>
      <c r="I9819" s="17">
        <v>0.80398314900000001</v>
      </c>
      <c r="J9819" s="17">
        <v>0.19484916899999999</v>
      </c>
      <c r="K9819" s="17">
        <v>1.17E-3</v>
      </c>
    </row>
    <row r="9820" spans="1:11" x14ac:dyDescent="0.45">
      <c r="A9820" s="10" t="s">
        <v>87</v>
      </c>
      <c r="B9820" s="20">
        <v>0.90200000000000002</v>
      </c>
      <c r="C9820" s="19">
        <v>19486</v>
      </c>
      <c r="D9820" s="19">
        <v>2573.6082110000002</v>
      </c>
      <c r="E9820" s="23">
        <v>0.83232153099999995</v>
      </c>
      <c r="F9820" s="23">
        <v>0.34937470100000001</v>
      </c>
      <c r="G9820" s="17">
        <v>0</v>
      </c>
      <c r="H9820" s="17">
        <v>1</v>
      </c>
      <c r="I9820" s="17">
        <v>0.80480299200000005</v>
      </c>
      <c r="J9820" s="17">
        <v>0.19403421000000001</v>
      </c>
      <c r="K9820" s="17">
        <v>1.16E-3</v>
      </c>
    </row>
    <row r="9821" spans="1:11" x14ac:dyDescent="0.45">
      <c r="A9821" s="10" t="s">
        <v>87</v>
      </c>
      <c r="B9821" s="20">
        <v>0.90300000000000002</v>
      </c>
      <c r="C9821" s="19">
        <v>19509</v>
      </c>
      <c r="D9821" s="19">
        <v>2592.8668419999999</v>
      </c>
      <c r="E9821" s="23">
        <v>0.84542359899999997</v>
      </c>
      <c r="F9821" s="23">
        <v>0.35197761300000002</v>
      </c>
      <c r="G9821" s="17">
        <v>0</v>
      </c>
      <c r="H9821" s="17">
        <v>1</v>
      </c>
      <c r="I9821" s="17">
        <v>0.80501422199999995</v>
      </c>
      <c r="J9821" s="17">
        <v>0.19382613400000001</v>
      </c>
      <c r="K9821" s="17">
        <v>1.16E-3</v>
      </c>
    </row>
    <row r="9822" spans="1:11" x14ac:dyDescent="0.45">
      <c r="A9822" s="10" t="s">
        <v>87</v>
      </c>
      <c r="B9822" s="20">
        <v>0.90400000000000003</v>
      </c>
      <c r="C9822" s="19">
        <v>19531</v>
      </c>
      <c r="D9822" s="19">
        <v>2611.6792230000001</v>
      </c>
      <c r="E9822" s="23">
        <v>0.86112052100000003</v>
      </c>
      <c r="F9822" s="23">
        <v>0.35422236299999998</v>
      </c>
      <c r="G9822" s="17">
        <v>0</v>
      </c>
      <c r="H9822" s="17">
        <v>1</v>
      </c>
      <c r="I9822" s="17">
        <v>0.80558760299999999</v>
      </c>
      <c r="J9822" s="17">
        <v>0.193256235</v>
      </c>
      <c r="K9822" s="17">
        <v>1.16E-3</v>
      </c>
    </row>
    <row r="9823" spans="1:11" x14ac:dyDescent="0.45">
      <c r="A9823" s="10" t="s">
        <v>87</v>
      </c>
      <c r="B9823" s="20">
        <v>0.90500000000000003</v>
      </c>
      <c r="C9823" s="19">
        <v>19549</v>
      </c>
      <c r="D9823" s="19">
        <v>2627.2323120000001</v>
      </c>
      <c r="E9823" s="23">
        <v>0.86797696700000004</v>
      </c>
      <c r="F9823" s="23">
        <v>0.35642846700000003</v>
      </c>
      <c r="G9823" s="17">
        <v>0</v>
      </c>
      <c r="H9823" s="17">
        <v>1</v>
      </c>
      <c r="I9823" s="17">
        <v>0.80594121600000002</v>
      </c>
      <c r="J9823" s="17">
        <v>0.192904725</v>
      </c>
      <c r="K9823" s="17">
        <v>1.15E-3</v>
      </c>
    </row>
    <row r="9824" spans="1:11" x14ac:dyDescent="0.45">
      <c r="A9824" s="10" t="s">
        <v>87</v>
      </c>
      <c r="B9824" s="20">
        <v>0.90600000000000003</v>
      </c>
      <c r="C9824" s="19">
        <v>19571</v>
      </c>
      <c r="D9824" s="19">
        <v>2646.5089659999999</v>
      </c>
      <c r="E9824" s="23">
        <v>0.87922716400000001</v>
      </c>
      <c r="F9824" s="23">
        <v>0.36321185099999997</v>
      </c>
      <c r="G9824" s="17">
        <v>0</v>
      </c>
      <c r="H9824" s="17">
        <v>1</v>
      </c>
      <c r="I9824" s="17">
        <v>0.80628796999999996</v>
      </c>
      <c r="J9824" s="17">
        <v>0.19256003299999999</v>
      </c>
      <c r="K9824" s="17">
        <v>1.15E-3</v>
      </c>
    </row>
    <row r="9825" spans="1:11" x14ac:dyDescent="0.45">
      <c r="A9825" s="10" t="s">
        <v>87</v>
      </c>
      <c r="B9825" s="20">
        <v>0.90700000000000003</v>
      </c>
      <c r="C9825" s="19">
        <v>19594</v>
      </c>
      <c r="D9825" s="19">
        <v>2666.7913939999999</v>
      </c>
      <c r="E9825" s="23">
        <v>0.88583631299999999</v>
      </c>
      <c r="F9825" s="23">
        <v>0.36550948799999999</v>
      </c>
      <c r="G9825" s="17">
        <v>0</v>
      </c>
      <c r="H9825" s="17">
        <v>1</v>
      </c>
      <c r="I9825" s="17">
        <v>0.80636585299999997</v>
      </c>
      <c r="J9825" s="17">
        <v>0.19248417700000001</v>
      </c>
      <c r="K9825" s="17">
        <v>1.15E-3</v>
      </c>
    </row>
    <row r="9826" spans="1:11" x14ac:dyDescent="0.45">
      <c r="A9826" s="10" t="s">
        <v>87</v>
      </c>
      <c r="B9826" s="20">
        <v>0.90800000000000003</v>
      </c>
      <c r="C9826" s="19">
        <v>19618</v>
      </c>
      <c r="D9826" s="19">
        <v>2688.185833</v>
      </c>
      <c r="E9826" s="23">
        <v>0.90105798299999995</v>
      </c>
      <c r="F9826" s="23">
        <v>0.36791591400000001</v>
      </c>
      <c r="G9826" s="17">
        <v>0</v>
      </c>
      <c r="H9826" s="17">
        <v>1</v>
      </c>
      <c r="I9826" s="17">
        <v>0.80676473100000001</v>
      </c>
      <c r="J9826" s="17">
        <v>0.19208819799999999</v>
      </c>
      <c r="K9826" s="17">
        <v>1.15E-3</v>
      </c>
    </row>
    <row r="9827" spans="1:11" x14ac:dyDescent="0.45">
      <c r="A9827" s="10" t="s">
        <v>87</v>
      </c>
      <c r="B9827" s="20">
        <v>0.90900000000000003</v>
      </c>
      <c r="C9827" s="19">
        <v>19636</v>
      </c>
      <c r="D9827" s="19">
        <v>2704.5846729999998</v>
      </c>
      <c r="E9827" s="23">
        <v>0.91966878900000004</v>
      </c>
      <c r="F9827" s="23">
        <v>0.37044958099999997</v>
      </c>
      <c r="G9827" s="17">
        <v>0</v>
      </c>
      <c r="H9827" s="17">
        <v>1</v>
      </c>
      <c r="I9827" s="17">
        <v>0.80713859099999996</v>
      </c>
      <c r="J9827" s="17">
        <v>0.191716991</v>
      </c>
      <c r="K9827" s="17">
        <v>1.14E-3</v>
      </c>
    </row>
    <row r="9828" spans="1:11" x14ac:dyDescent="0.45">
      <c r="A9828" s="10" t="s">
        <v>87</v>
      </c>
      <c r="B9828" s="20">
        <v>0.91</v>
      </c>
      <c r="C9828" s="19">
        <v>19658</v>
      </c>
      <c r="D9828" s="19">
        <v>2724.936768</v>
      </c>
      <c r="E9828" s="23">
        <v>0.93139780100000003</v>
      </c>
      <c r="F9828" s="23">
        <v>0.37240472400000002</v>
      </c>
      <c r="G9828" s="17">
        <v>0</v>
      </c>
      <c r="H9828" s="17">
        <v>1</v>
      </c>
      <c r="I9828" s="17">
        <v>0.80757966199999998</v>
      </c>
      <c r="J9828" s="17">
        <v>0.191278683</v>
      </c>
      <c r="K9828" s="17">
        <v>1.14E-3</v>
      </c>
    </row>
    <row r="9829" spans="1:11" x14ac:dyDescent="0.45">
      <c r="A9829" s="10" t="s">
        <v>87</v>
      </c>
      <c r="B9829" s="20">
        <v>0.91100000000000003</v>
      </c>
      <c r="C9829" s="19">
        <v>19674</v>
      </c>
      <c r="D9829" s="19">
        <v>2739.893333</v>
      </c>
      <c r="E9829" s="23">
        <v>0.93665698600000002</v>
      </c>
      <c r="F9829" s="23">
        <v>0.37857942100000003</v>
      </c>
      <c r="G9829" s="17">
        <v>0</v>
      </c>
      <c r="H9829" s="17">
        <v>1</v>
      </c>
      <c r="I9829" s="17">
        <v>0.80783108999999997</v>
      </c>
      <c r="J9829" s="17">
        <v>0.19102954899999999</v>
      </c>
      <c r="K9829" s="17">
        <v>1.14E-3</v>
      </c>
    </row>
    <row r="9830" spans="1:11" x14ac:dyDescent="0.45">
      <c r="A9830" s="10" t="s">
        <v>87</v>
      </c>
      <c r="B9830" s="20">
        <v>0.91200000000000003</v>
      </c>
      <c r="C9830" s="19">
        <v>19702</v>
      </c>
      <c r="D9830" s="19">
        <v>2766.4284480000001</v>
      </c>
      <c r="E9830" s="23">
        <v>0.95956578400000003</v>
      </c>
      <c r="F9830" s="23">
        <v>0.380963893</v>
      </c>
      <c r="G9830" s="17">
        <v>0</v>
      </c>
      <c r="H9830" s="17">
        <v>1</v>
      </c>
      <c r="I9830" s="17">
        <v>0.80839117800000004</v>
      </c>
      <c r="J9830" s="17">
        <v>0.19047335600000001</v>
      </c>
      <c r="K9830" s="17">
        <v>1.14E-3</v>
      </c>
    </row>
    <row r="9831" spans="1:11" x14ac:dyDescent="0.45">
      <c r="A9831" s="10" t="s">
        <v>87</v>
      </c>
      <c r="B9831" s="20">
        <v>0.91300000000000003</v>
      </c>
      <c r="C9831" s="19">
        <v>19724</v>
      </c>
      <c r="D9831" s="19">
        <v>2787.592357</v>
      </c>
      <c r="E9831" s="23">
        <v>0.96612659899999997</v>
      </c>
      <c r="F9831" s="23">
        <v>0.38471392599999998</v>
      </c>
      <c r="G9831" s="17">
        <v>0</v>
      </c>
      <c r="H9831" s="17">
        <v>1</v>
      </c>
      <c r="I9831" s="17">
        <v>0.80882615700000005</v>
      </c>
      <c r="J9831" s="17">
        <v>0.19004136599999999</v>
      </c>
      <c r="K9831" s="17">
        <v>1.1299999999999999E-3</v>
      </c>
    </row>
    <row r="9832" spans="1:11" x14ac:dyDescent="0.45">
      <c r="A9832" s="10" t="s">
        <v>87</v>
      </c>
      <c r="B9832" s="20">
        <v>0.91400000000000003</v>
      </c>
      <c r="C9832" s="19">
        <v>19747</v>
      </c>
      <c r="D9832" s="19">
        <v>2809.9267989999998</v>
      </c>
      <c r="E9832" s="23">
        <v>0.97699001200000002</v>
      </c>
      <c r="F9832" s="23">
        <v>0.388278332</v>
      </c>
      <c r="G9832" s="17">
        <v>0</v>
      </c>
      <c r="H9832" s="17">
        <v>1</v>
      </c>
      <c r="I9832" s="17">
        <v>0.809142052</v>
      </c>
      <c r="J9832" s="17">
        <v>0.18972734199999999</v>
      </c>
      <c r="K9832" s="17">
        <v>1.1299999999999999E-3</v>
      </c>
    </row>
    <row r="9833" spans="1:11" x14ac:dyDescent="0.45">
      <c r="A9833" s="10" t="s">
        <v>87</v>
      </c>
      <c r="B9833" s="20">
        <v>0.91500000000000004</v>
      </c>
      <c r="C9833" s="19">
        <v>19769</v>
      </c>
      <c r="D9833" s="19">
        <v>2831.6180159999999</v>
      </c>
      <c r="E9833" s="23">
        <v>0.98860336900000001</v>
      </c>
      <c r="F9833" s="23">
        <v>0.391812086</v>
      </c>
      <c r="G9833" s="17">
        <v>0</v>
      </c>
      <c r="H9833" s="17">
        <v>1</v>
      </c>
      <c r="I9833" s="17">
        <v>0.809958972</v>
      </c>
      <c r="J9833" s="17">
        <v>0.18891643399999999</v>
      </c>
      <c r="K9833" s="17">
        <v>1.1199999999999999E-3</v>
      </c>
    </row>
    <row r="9834" spans="1:11" x14ac:dyDescent="0.45">
      <c r="A9834" s="10" t="s">
        <v>87</v>
      </c>
      <c r="B9834" s="20">
        <v>0.91600000000000004</v>
      </c>
      <c r="C9834" s="19">
        <v>19785</v>
      </c>
      <c r="D9834" s="19">
        <v>2847.5284649999999</v>
      </c>
      <c r="E9834" s="23">
        <v>0.99454691299999998</v>
      </c>
      <c r="F9834" s="23">
        <v>0.395147515</v>
      </c>
      <c r="G9834" s="17">
        <v>0</v>
      </c>
      <c r="H9834" s="17">
        <v>1</v>
      </c>
      <c r="I9834" s="17">
        <v>0.81016792199999998</v>
      </c>
      <c r="J9834" s="17">
        <v>0.18870896000000001</v>
      </c>
      <c r="K9834" s="17">
        <v>1.1199999999999999E-3</v>
      </c>
    </row>
    <row r="9835" spans="1:11" x14ac:dyDescent="0.45">
      <c r="A9835" s="10" t="s">
        <v>87</v>
      </c>
      <c r="B9835" s="20">
        <v>0.91700000000000004</v>
      </c>
      <c r="C9835" s="19">
        <v>19808</v>
      </c>
      <c r="D9835" s="19">
        <v>2870.471438</v>
      </c>
      <c r="E9835" s="23">
        <v>1.0027886479999999</v>
      </c>
      <c r="F9835" s="23">
        <v>0.39750434600000001</v>
      </c>
      <c r="G9835" s="17">
        <v>0</v>
      </c>
      <c r="H9835" s="17">
        <v>1</v>
      </c>
      <c r="I9835" s="17">
        <v>0.81002313400000003</v>
      </c>
      <c r="J9835" s="17">
        <v>0.188855204</v>
      </c>
      <c r="K9835" s="17">
        <v>1.1199999999999999E-3</v>
      </c>
    </row>
    <row r="9836" spans="1:11" x14ac:dyDescent="0.45">
      <c r="A9836" s="10" t="s">
        <v>87</v>
      </c>
      <c r="B9836" s="20">
        <v>0.91800000000000004</v>
      </c>
      <c r="C9836" s="19">
        <v>19833</v>
      </c>
      <c r="D9836" s="19">
        <v>2895.7699349999998</v>
      </c>
      <c r="E9836" s="23">
        <v>1.017536749</v>
      </c>
      <c r="F9836" s="23">
        <v>0.40089772600000001</v>
      </c>
      <c r="G9836" s="17">
        <v>0</v>
      </c>
      <c r="H9836" s="17">
        <v>1</v>
      </c>
      <c r="I9836" s="17">
        <v>0.81067493199999996</v>
      </c>
      <c r="J9836" s="17">
        <v>0.18820737200000001</v>
      </c>
      <c r="K9836" s="17">
        <v>1.1199999999999999E-3</v>
      </c>
    </row>
    <row r="9837" spans="1:11" x14ac:dyDescent="0.45">
      <c r="A9837" s="10" t="s">
        <v>87</v>
      </c>
      <c r="B9837" s="20">
        <v>0.91900000000000004</v>
      </c>
      <c r="C9837" s="19">
        <v>19853</v>
      </c>
      <c r="D9837" s="19">
        <v>2916.19787</v>
      </c>
      <c r="E9837" s="23">
        <v>1.0266985820000001</v>
      </c>
      <c r="F9837" s="23">
        <v>0.40526405300000001</v>
      </c>
      <c r="G9837" s="17">
        <v>0</v>
      </c>
      <c r="H9837" s="17">
        <v>1</v>
      </c>
      <c r="I9837" s="17">
        <v>0.81110103899999997</v>
      </c>
      <c r="J9837" s="17">
        <v>0.18778424499999999</v>
      </c>
      <c r="K9837" s="17">
        <v>1.1100000000000001E-3</v>
      </c>
    </row>
    <row r="9838" spans="1:11" x14ac:dyDescent="0.45">
      <c r="A9838" s="10" t="s">
        <v>87</v>
      </c>
      <c r="B9838" s="20">
        <v>0.92</v>
      </c>
      <c r="C9838" s="19">
        <v>19875</v>
      </c>
      <c r="D9838" s="19">
        <v>2939.0054839999998</v>
      </c>
      <c r="E9838" s="23">
        <v>1.046189373</v>
      </c>
      <c r="F9838" s="23">
        <v>0.40856738199999998</v>
      </c>
      <c r="G9838" s="17">
        <v>0</v>
      </c>
      <c r="H9838" s="17">
        <v>1</v>
      </c>
      <c r="I9838" s="17">
        <v>0.81167074800000005</v>
      </c>
      <c r="J9838" s="17">
        <v>0.18721789799999999</v>
      </c>
      <c r="K9838" s="17">
        <v>1.1100000000000001E-3</v>
      </c>
    </row>
    <row r="9839" spans="1:11" x14ac:dyDescent="0.45">
      <c r="A9839" s="10" t="s">
        <v>87</v>
      </c>
      <c r="B9839" s="20">
        <v>0.92100000000000004</v>
      </c>
      <c r="C9839" s="19">
        <v>19897</v>
      </c>
      <c r="D9839" s="19">
        <v>2962.1423850000001</v>
      </c>
      <c r="E9839" s="23">
        <v>1.0579397930000001</v>
      </c>
      <c r="F9839" s="23">
        <v>0.41178320000000002</v>
      </c>
      <c r="G9839" s="17">
        <v>0</v>
      </c>
      <c r="H9839" s="17">
        <v>1</v>
      </c>
      <c r="I9839" s="17">
        <v>0.81188414200000003</v>
      </c>
      <c r="J9839" s="17">
        <v>0.187006011</v>
      </c>
      <c r="K9839" s="17">
        <v>1.1100000000000001E-3</v>
      </c>
    </row>
    <row r="9840" spans="1:11" x14ac:dyDescent="0.45">
      <c r="A9840" s="10" t="s">
        <v>87</v>
      </c>
      <c r="B9840" s="20">
        <v>0.92200000000000004</v>
      </c>
      <c r="C9840" s="19">
        <v>19920</v>
      </c>
      <c r="D9840" s="19">
        <v>2986.8056240000001</v>
      </c>
      <c r="E9840" s="23">
        <v>1.0818074310000001</v>
      </c>
      <c r="F9840" s="23">
        <v>0.41524765899999999</v>
      </c>
      <c r="G9840" s="17">
        <v>0</v>
      </c>
      <c r="H9840" s="17">
        <v>1</v>
      </c>
      <c r="I9840" s="17">
        <v>0.81202706899999999</v>
      </c>
      <c r="J9840" s="17">
        <v>0.186866223</v>
      </c>
      <c r="K9840" s="17">
        <v>1.1100000000000001E-3</v>
      </c>
    </row>
    <row r="9841" spans="1:11" x14ac:dyDescent="0.45">
      <c r="A9841" s="10" t="s">
        <v>87</v>
      </c>
      <c r="B9841" s="20">
        <v>0.92300000000000004</v>
      </c>
      <c r="C9841" s="19">
        <v>19941</v>
      </c>
      <c r="D9841" s="19">
        <v>3009.8014309999999</v>
      </c>
      <c r="E9841" s="23">
        <v>1.102991225</v>
      </c>
      <c r="F9841" s="23">
        <v>0.41962753899999999</v>
      </c>
      <c r="G9841" s="17">
        <v>0</v>
      </c>
      <c r="H9841" s="17">
        <v>1</v>
      </c>
      <c r="I9841" s="17">
        <v>0.812288703</v>
      </c>
      <c r="J9841" s="17">
        <v>0.18660634800000001</v>
      </c>
      <c r="K9841" s="17">
        <v>1.1000000000000001E-3</v>
      </c>
    </row>
    <row r="9842" spans="1:11" x14ac:dyDescent="0.45">
      <c r="A9842" s="10" t="s">
        <v>87</v>
      </c>
      <c r="B9842" s="20">
        <v>0.92400000000000004</v>
      </c>
      <c r="C9842" s="19">
        <v>19963</v>
      </c>
      <c r="D9842" s="19">
        <v>3034.3004059999998</v>
      </c>
      <c r="E9842" s="23">
        <v>1.1230936030000001</v>
      </c>
      <c r="F9842" s="23">
        <v>0.422820639</v>
      </c>
      <c r="G9842" s="17">
        <v>0</v>
      </c>
      <c r="H9842" s="17">
        <v>1</v>
      </c>
      <c r="I9842" s="17">
        <v>0.81296316400000002</v>
      </c>
      <c r="J9842" s="17">
        <v>0.18593641899999999</v>
      </c>
      <c r="K9842" s="17">
        <v>1.1000000000000001E-3</v>
      </c>
    </row>
    <row r="9843" spans="1:11" x14ac:dyDescent="0.45">
      <c r="A9843" s="10" t="s">
        <v>87</v>
      </c>
      <c r="B9843" s="20">
        <v>0.92500000000000004</v>
      </c>
      <c r="C9843" s="19">
        <v>19983</v>
      </c>
      <c r="D9843" s="19">
        <v>3056.944211</v>
      </c>
      <c r="E9843" s="23">
        <v>1.136444196</v>
      </c>
      <c r="F9843" s="23">
        <v>0.426674738</v>
      </c>
      <c r="G9843" s="17">
        <v>0</v>
      </c>
      <c r="H9843" s="17">
        <v>1</v>
      </c>
      <c r="I9843" s="17">
        <v>0.81327267700000005</v>
      </c>
      <c r="J9843" s="17">
        <v>0.18562981000000001</v>
      </c>
      <c r="K9843" s="17">
        <v>1.1000000000000001E-3</v>
      </c>
    </row>
    <row r="9844" spans="1:11" x14ac:dyDescent="0.45">
      <c r="A9844" s="10" t="s">
        <v>87</v>
      </c>
      <c r="B9844" s="20">
        <v>0.92600000000000005</v>
      </c>
      <c r="C9844" s="19">
        <v>20004</v>
      </c>
      <c r="D9844" s="19">
        <v>3080.892953</v>
      </c>
      <c r="E9844" s="23">
        <v>1.1429254289999999</v>
      </c>
      <c r="F9844" s="23">
        <v>0.43047484200000002</v>
      </c>
      <c r="G9844" s="17">
        <v>0</v>
      </c>
      <c r="H9844" s="17">
        <v>1</v>
      </c>
      <c r="I9844" s="17">
        <v>0.81366907200000005</v>
      </c>
      <c r="J9844" s="17">
        <v>0.185236553</v>
      </c>
      <c r="K9844" s="17">
        <v>1.09E-3</v>
      </c>
    </row>
    <row r="9845" spans="1:11" x14ac:dyDescent="0.45">
      <c r="A9845" s="10" t="s">
        <v>87</v>
      </c>
      <c r="B9845" s="20">
        <v>0.92700000000000005</v>
      </c>
      <c r="C9845" s="19">
        <v>20028</v>
      </c>
      <c r="D9845" s="19">
        <v>3108.4787240000001</v>
      </c>
      <c r="E9845" s="23">
        <v>1.1597234139999999</v>
      </c>
      <c r="F9845" s="23">
        <v>0.43344353400000002</v>
      </c>
      <c r="G9845" s="17">
        <v>0</v>
      </c>
      <c r="H9845" s="17">
        <v>1</v>
      </c>
      <c r="I9845" s="17">
        <v>0.81343929599999998</v>
      </c>
      <c r="J9845" s="17">
        <v>0.18546791000000001</v>
      </c>
      <c r="K9845" s="17">
        <v>1.09E-3</v>
      </c>
    </row>
    <row r="9846" spans="1:11" x14ac:dyDescent="0.45">
      <c r="A9846" s="10" t="s">
        <v>87</v>
      </c>
      <c r="B9846" s="20">
        <v>0.92800000000000005</v>
      </c>
      <c r="C9846" s="19">
        <v>20048</v>
      </c>
      <c r="D9846" s="19">
        <v>3131.8743380000001</v>
      </c>
      <c r="E9846" s="23">
        <v>1.181729115</v>
      </c>
      <c r="F9846" s="23">
        <v>0.43684883099999999</v>
      </c>
      <c r="G9846" s="17">
        <v>0</v>
      </c>
      <c r="H9846" s="17">
        <v>1</v>
      </c>
      <c r="I9846" s="17">
        <v>0.81349752099999995</v>
      </c>
      <c r="J9846" s="17">
        <v>0.18541115999999999</v>
      </c>
      <c r="K9846" s="17">
        <v>1.09E-3</v>
      </c>
    </row>
    <row r="9847" spans="1:11" x14ac:dyDescent="0.45">
      <c r="A9847" s="10" t="s">
        <v>87</v>
      </c>
      <c r="B9847" s="20">
        <v>0.92900000000000005</v>
      </c>
      <c r="C9847" s="19">
        <v>20070</v>
      </c>
      <c r="D9847" s="19">
        <v>3157.9378459999998</v>
      </c>
      <c r="E9847" s="23">
        <v>1.192954914</v>
      </c>
      <c r="F9847" s="23">
        <v>0.44265294799999999</v>
      </c>
      <c r="G9847" s="17">
        <v>0</v>
      </c>
      <c r="H9847" s="17">
        <v>1</v>
      </c>
      <c r="I9847" s="17">
        <v>0.81376155800000005</v>
      </c>
      <c r="J9847" s="17">
        <v>0.18514866799999999</v>
      </c>
      <c r="K9847" s="17">
        <v>1.09E-3</v>
      </c>
    </row>
    <row r="9848" spans="1:11" x14ac:dyDescent="0.45">
      <c r="A9848" s="10" t="s">
        <v>87</v>
      </c>
      <c r="B9848" s="20">
        <v>0.93</v>
      </c>
      <c r="C9848" s="19">
        <v>20091</v>
      </c>
      <c r="D9848" s="19">
        <v>3183.1863750000002</v>
      </c>
      <c r="E9848" s="23">
        <v>1.2086617239999999</v>
      </c>
      <c r="F9848" s="23">
        <v>0.44600553799999998</v>
      </c>
      <c r="G9848" s="17">
        <v>0</v>
      </c>
      <c r="H9848" s="17">
        <v>1</v>
      </c>
      <c r="I9848" s="17">
        <v>0.81383935699999999</v>
      </c>
      <c r="J9848" s="17">
        <v>0.185072335</v>
      </c>
      <c r="K9848" s="17">
        <v>1.09E-3</v>
      </c>
    </row>
    <row r="9849" spans="1:11" x14ac:dyDescent="0.45">
      <c r="A9849" s="10" t="s">
        <v>87</v>
      </c>
      <c r="B9849" s="20">
        <v>0.93100000000000005</v>
      </c>
      <c r="C9849" s="19">
        <v>20114</v>
      </c>
      <c r="D9849" s="19">
        <v>3211.1499560000002</v>
      </c>
      <c r="E9849" s="23">
        <v>1.2244823540000001</v>
      </c>
      <c r="F9849" s="23">
        <v>0.45036788700000002</v>
      </c>
      <c r="G9849" s="17">
        <v>0</v>
      </c>
      <c r="H9849" s="17">
        <v>1</v>
      </c>
      <c r="I9849" s="17">
        <v>0.81445546199999996</v>
      </c>
      <c r="J9849" s="17">
        <v>0.18446045</v>
      </c>
      <c r="K9849" s="17">
        <v>1.08E-3</v>
      </c>
    </row>
    <row r="9850" spans="1:11" x14ac:dyDescent="0.45">
      <c r="A9850" s="10" t="s">
        <v>87</v>
      </c>
      <c r="B9850" s="20">
        <v>0.93200000000000005</v>
      </c>
      <c r="C9850" s="19">
        <v>20136</v>
      </c>
      <c r="D9850" s="19">
        <v>3238.19416</v>
      </c>
      <c r="E9850" s="23">
        <v>1.2360653859999999</v>
      </c>
      <c r="F9850" s="23">
        <v>0.45497132499999998</v>
      </c>
      <c r="G9850" s="17">
        <v>0</v>
      </c>
      <c r="H9850" s="17">
        <v>1</v>
      </c>
      <c r="I9850" s="17">
        <v>0.81478874400000001</v>
      </c>
      <c r="J9850" s="17">
        <v>0.184129284</v>
      </c>
      <c r="K9850" s="17">
        <v>1.08E-3</v>
      </c>
    </row>
    <row r="9851" spans="1:11" x14ac:dyDescent="0.45">
      <c r="A9851" s="10" t="s">
        <v>87</v>
      </c>
      <c r="B9851" s="20">
        <v>0.93300000000000005</v>
      </c>
      <c r="C9851" s="19">
        <v>20155</v>
      </c>
      <c r="D9851" s="19">
        <v>3261.7748769999998</v>
      </c>
      <c r="E9851" s="23">
        <v>1.244902621</v>
      </c>
      <c r="F9851" s="23">
        <v>0.45935700000000002</v>
      </c>
      <c r="G9851" s="17">
        <v>0</v>
      </c>
      <c r="H9851" s="17">
        <v>1</v>
      </c>
      <c r="I9851" s="17">
        <v>0.81454468700000004</v>
      </c>
      <c r="J9851" s="17">
        <v>0.18437448400000001</v>
      </c>
      <c r="K9851" s="17">
        <v>1.08E-3</v>
      </c>
    </row>
    <row r="9852" spans="1:11" x14ac:dyDescent="0.45">
      <c r="A9852" s="10" t="s">
        <v>87</v>
      </c>
      <c r="B9852" s="20">
        <v>0.93400000000000005</v>
      </c>
      <c r="C9852" s="19">
        <v>20179</v>
      </c>
      <c r="D9852" s="19">
        <v>3291.917563</v>
      </c>
      <c r="E9852" s="23">
        <v>1.2623966040000001</v>
      </c>
      <c r="F9852" s="23">
        <v>0.46337353999999997</v>
      </c>
      <c r="G9852" s="17">
        <v>0</v>
      </c>
      <c r="H9852" s="17">
        <v>1</v>
      </c>
      <c r="I9852" s="17">
        <v>0.81497949000000003</v>
      </c>
      <c r="J9852" s="17">
        <v>0.183943089</v>
      </c>
      <c r="K9852" s="17">
        <v>1.08E-3</v>
      </c>
    </row>
    <row r="9853" spans="1:11" x14ac:dyDescent="0.45">
      <c r="A9853" s="10" t="s">
        <v>87</v>
      </c>
      <c r="B9853" s="20">
        <v>0.93500000000000005</v>
      </c>
      <c r="C9853" s="19">
        <v>20200</v>
      </c>
      <c r="D9853" s="19">
        <v>3318.505255</v>
      </c>
      <c r="E9853" s="23">
        <v>1.2693233779999999</v>
      </c>
      <c r="F9853" s="23">
        <v>0.467820772</v>
      </c>
      <c r="G9853" s="17">
        <v>0</v>
      </c>
      <c r="H9853" s="17">
        <v>1</v>
      </c>
      <c r="I9853" s="17">
        <v>0.81528713799999997</v>
      </c>
      <c r="J9853" s="17">
        <v>0.18363738700000001</v>
      </c>
      <c r="K9853" s="17">
        <v>1.08E-3</v>
      </c>
    </row>
    <row r="9854" spans="1:11" x14ac:dyDescent="0.45">
      <c r="A9854" s="10" t="s">
        <v>87</v>
      </c>
      <c r="B9854" s="20">
        <v>0.93600000000000005</v>
      </c>
      <c r="C9854" s="19">
        <v>20222</v>
      </c>
      <c r="D9854" s="19">
        <v>3346.617424</v>
      </c>
      <c r="E9854" s="23">
        <v>1.28284222</v>
      </c>
      <c r="F9854" s="23">
        <v>0.472348349</v>
      </c>
      <c r="G9854" s="17">
        <v>0</v>
      </c>
      <c r="H9854" s="17">
        <v>1</v>
      </c>
      <c r="I9854" s="17">
        <v>0.81672598900000004</v>
      </c>
      <c r="J9854" s="17">
        <v>0.18220704400000001</v>
      </c>
      <c r="K9854" s="17">
        <v>1.07E-3</v>
      </c>
    </row>
    <row r="9855" spans="1:11" x14ac:dyDescent="0.45">
      <c r="A9855" s="10" t="s">
        <v>87</v>
      </c>
      <c r="B9855" s="20">
        <v>0.93700000000000006</v>
      </c>
      <c r="C9855" s="19">
        <v>20237</v>
      </c>
      <c r="D9855" s="19">
        <v>3365.9384989999999</v>
      </c>
      <c r="E9855" s="23">
        <v>1.2929693040000001</v>
      </c>
      <c r="F9855" s="23">
        <v>0.47678179700000001</v>
      </c>
      <c r="G9855" s="17">
        <v>0</v>
      </c>
      <c r="H9855" s="17">
        <v>1</v>
      </c>
      <c r="I9855" s="17">
        <v>0.816967463</v>
      </c>
      <c r="J9855" s="17">
        <v>0.18196764400000001</v>
      </c>
      <c r="K9855" s="17">
        <v>1.06E-3</v>
      </c>
    </row>
    <row r="9856" spans="1:11" x14ac:dyDescent="0.45">
      <c r="A9856" s="10" t="s">
        <v>87</v>
      </c>
      <c r="B9856" s="20">
        <v>0.93799999999999994</v>
      </c>
      <c r="C9856" s="19">
        <v>20265</v>
      </c>
      <c r="D9856" s="19">
        <v>3402.3218230000002</v>
      </c>
      <c r="E9856" s="23">
        <v>1.3108797169999999</v>
      </c>
      <c r="F9856" s="23">
        <v>0.48006708999999997</v>
      </c>
      <c r="G9856" s="17">
        <v>0</v>
      </c>
      <c r="H9856" s="17">
        <v>1</v>
      </c>
      <c r="I9856" s="17">
        <v>0.817343967</v>
      </c>
      <c r="J9856" s="17">
        <v>0.181593332</v>
      </c>
      <c r="K9856" s="17">
        <v>1.06E-3</v>
      </c>
    </row>
    <row r="9857" spans="1:11" x14ac:dyDescent="0.45">
      <c r="A9857" s="10" t="s">
        <v>87</v>
      </c>
      <c r="B9857" s="20">
        <v>0.93899999999999995</v>
      </c>
      <c r="C9857" s="19">
        <v>20285</v>
      </c>
      <c r="D9857" s="19">
        <v>3428.7832819999999</v>
      </c>
      <c r="E9857" s="23">
        <v>1.3344669570000001</v>
      </c>
      <c r="F9857" s="23">
        <v>0.48517812700000001</v>
      </c>
      <c r="G9857" s="17">
        <v>0</v>
      </c>
      <c r="H9857" s="17">
        <v>1</v>
      </c>
      <c r="I9857" s="17">
        <v>0.81764401399999997</v>
      </c>
      <c r="J9857" s="17">
        <v>0.181295655</v>
      </c>
      <c r="K9857" s="17">
        <v>1.06E-3</v>
      </c>
    </row>
    <row r="9858" spans="1:11" x14ac:dyDescent="0.45">
      <c r="A9858" s="10" t="s">
        <v>87</v>
      </c>
      <c r="B9858" s="20">
        <v>0.94</v>
      </c>
      <c r="C9858" s="19">
        <v>20308</v>
      </c>
      <c r="D9858" s="19">
        <v>3459.5831199999998</v>
      </c>
      <c r="E9858" s="23">
        <v>1.3514744759999999</v>
      </c>
      <c r="F9858" s="23">
        <v>0.48919279399999999</v>
      </c>
      <c r="G9858" s="17">
        <v>0</v>
      </c>
      <c r="H9858" s="17">
        <v>1</v>
      </c>
      <c r="I9858" s="17">
        <v>0.81800633099999998</v>
      </c>
      <c r="J9858" s="17">
        <v>0.180935811</v>
      </c>
      <c r="K9858" s="17">
        <v>1.06E-3</v>
      </c>
    </row>
    <row r="9859" spans="1:11" x14ac:dyDescent="0.45">
      <c r="A9859" s="10" t="s">
        <v>87</v>
      </c>
      <c r="B9859" s="20">
        <v>0.94099999999999995</v>
      </c>
      <c r="C9859" s="19">
        <v>20327</v>
      </c>
      <c r="D9859" s="19">
        <v>3485.3468389999998</v>
      </c>
      <c r="E9859" s="23">
        <v>1.3598572550000001</v>
      </c>
      <c r="F9859" s="23">
        <v>0.49467484299999998</v>
      </c>
      <c r="G9859" s="17">
        <v>0</v>
      </c>
      <c r="H9859" s="17">
        <v>1</v>
      </c>
      <c r="I9859" s="17">
        <v>0.81825485799999997</v>
      </c>
      <c r="J9859" s="17">
        <v>0.18068872899999999</v>
      </c>
      <c r="K9859" s="17">
        <v>1.06E-3</v>
      </c>
    </row>
    <row r="9860" spans="1:11" x14ac:dyDescent="0.45">
      <c r="A9860" s="10" t="s">
        <v>87</v>
      </c>
      <c r="B9860" s="20">
        <v>0.94199999999999995</v>
      </c>
      <c r="C9860" s="19">
        <v>20351</v>
      </c>
      <c r="D9860" s="19">
        <v>3518.4607339999998</v>
      </c>
      <c r="E9860" s="23">
        <v>1.39546258</v>
      </c>
      <c r="F9860" s="23">
        <v>0.49788553499999999</v>
      </c>
      <c r="G9860" s="17">
        <v>0</v>
      </c>
      <c r="H9860" s="17">
        <v>1</v>
      </c>
      <c r="I9860" s="17">
        <v>0.81846494199999997</v>
      </c>
      <c r="J9860" s="17">
        <v>0.18048065099999999</v>
      </c>
      <c r="K9860" s="17">
        <v>1.0499999999999999E-3</v>
      </c>
    </row>
    <row r="9861" spans="1:11" x14ac:dyDescent="0.45">
      <c r="A9861" s="10" t="s">
        <v>87</v>
      </c>
      <c r="B9861" s="20">
        <v>0.94299999999999995</v>
      </c>
      <c r="C9861" s="19">
        <v>20371</v>
      </c>
      <c r="D9861" s="19">
        <v>3546.5752339999999</v>
      </c>
      <c r="E9861" s="23">
        <v>1.4360768610000001</v>
      </c>
      <c r="F9861" s="23">
        <v>0.50408573199999995</v>
      </c>
      <c r="G9861" s="17">
        <v>0</v>
      </c>
      <c r="H9861" s="17">
        <v>1</v>
      </c>
      <c r="I9861" s="17">
        <v>0.81886595600000001</v>
      </c>
      <c r="J9861" s="17">
        <v>0.18008234200000001</v>
      </c>
      <c r="K9861" s="17">
        <v>1.0499999999999999E-3</v>
      </c>
    </row>
    <row r="9862" spans="1:11" x14ac:dyDescent="0.45">
      <c r="A9862" s="10" t="s">
        <v>87</v>
      </c>
      <c r="B9862" s="20">
        <v>0.94399999999999995</v>
      </c>
      <c r="C9862" s="19">
        <v>20394</v>
      </c>
      <c r="D9862" s="19">
        <v>3579.7375999999999</v>
      </c>
      <c r="E9862" s="23">
        <v>1.449012969</v>
      </c>
      <c r="F9862" s="23">
        <v>0.50831427900000004</v>
      </c>
      <c r="G9862" s="17">
        <v>0</v>
      </c>
      <c r="H9862" s="17">
        <v>1</v>
      </c>
      <c r="I9862" s="17">
        <v>0.81921671600000001</v>
      </c>
      <c r="J9862" s="17">
        <v>0.17973371499999999</v>
      </c>
      <c r="K9862" s="17">
        <v>1.0499999999999999E-3</v>
      </c>
    </row>
    <row r="9863" spans="1:11" x14ac:dyDescent="0.45">
      <c r="A9863" s="10" t="s">
        <v>87</v>
      </c>
      <c r="B9863" s="20">
        <v>0.94499999999999995</v>
      </c>
      <c r="C9863" s="19">
        <v>20415</v>
      </c>
      <c r="D9863" s="19">
        <v>3610.4087930000001</v>
      </c>
      <c r="E9863" s="23">
        <v>1.4703727639999999</v>
      </c>
      <c r="F9863" s="23">
        <v>0.513792684</v>
      </c>
      <c r="G9863" s="17">
        <v>0</v>
      </c>
      <c r="H9863" s="17">
        <v>1</v>
      </c>
      <c r="I9863" s="17">
        <v>0.81975214399999996</v>
      </c>
      <c r="J9863" s="17">
        <v>0.17920155700000001</v>
      </c>
      <c r="K9863" s="17">
        <v>1.0499999999999999E-3</v>
      </c>
    </row>
    <row r="9864" spans="1:11" x14ac:dyDescent="0.45">
      <c r="A9864" s="10" t="s">
        <v>87</v>
      </c>
      <c r="B9864" s="20">
        <v>0.94599999999999995</v>
      </c>
      <c r="C9864" s="19">
        <v>20438</v>
      </c>
      <c r="D9864" s="19">
        <v>3644.3625529999999</v>
      </c>
      <c r="E9864" s="23">
        <v>1.4875764380000001</v>
      </c>
      <c r="F9864" s="23">
        <v>0.51767504099999995</v>
      </c>
      <c r="G9864" s="17">
        <v>0</v>
      </c>
      <c r="H9864" s="17">
        <v>1</v>
      </c>
      <c r="I9864" s="17">
        <v>0.82019326699999995</v>
      </c>
      <c r="J9864" s="17">
        <v>0.17876341300000001</v>
      </c>
      <c r="K9864" s="17">
        <v>1.0399999999999999E-3</v>
      </c>
    </row>
    <row r="9865" spans="1:11" x14ac:dyDescent="0.45">
      <c r="A9865" s="10" t="s">
        <v>87</v>
      </c>
      <c r="B9865" s="20">
        <v>0.94699999999999995</v>
      </c>
      <c r="C9865" s="19">
        <v>20458</v>
      </c>
      <c r="D9865" s="19">
        <v>3674.2008030000002</v>
      </c>
      <c r="E9865" s="23">
        <v>1.4961551529999999</v>
      </c>
      <c r="F9865" s="23">
        <v>0.52419945700000004</v>
      </c>
      <c r="G9865" s="17">
        <v>0</v>
      </c>
      <c r="H9865" s="17">
        <v>1</v>
      </c>
      <c r="I9865" s="17">
        <v>0.82039457900000001</v>
      </c>
      <c r="J9865" s="17">
        <v>0.17856327</v>
      </c>
      <c r="K9865" s="17">
        <v>1.0399999999999999E-3</v>
      </c>
    </row>
    <row r="9866" spans="1:11" x14ac:dyDescent="0.45">
      <c r="A9866" s="10" t="s">
        <v>87</v>
      </c>
      <c r="B9866" s="20">
        <v>0.94799999999999995</v>
      </c>
      <c r="C9866" s="19">
        <v>20480</v>
      </c>
      <c r="D9866" s="19">
        <v>3707.4755749999999</v>
      </c>
      <c r="E9866" s="23">
        <v>1.5245213520000001</v>
      </c>
      <c r="F9866" s="23">
        <v>0.52870705500000004</v>
      </c>
      <c r="G9866" s="17">
        <v>0</v>
      </c>
      <c r="H9866" s="17">
        <v>1</v>
      </c>
      <c r="I9866" s="17">
        <v>0.821001804</v>
      </c>
      <c r="J9866" s="17">
        <v>0.17795956800000001</v>
      </c>
      <c r="K9866" s="17">
        <v>1.0399999999999999E-3</v>
      </c>
    </row>
    <row r="9867" spans="1:11" x14ac:dyDescent="0.45">
      <c r="A9867" s="10" t="s">
        <v>87</v>
      </c>
      <c r="B9867" s="20">
        <v>0.94899999999999995</v>
      </c>
      <c r="C9867" s="19">
        <v>20502</v>
      </c>
      <c r="D9867" s="19">
        <v>3741.3401429999999</v>
      </c>
      <c r="E9867" s="23">
        <v>1.5511644680000001</v>
      </c>
      <c r="F9867" s="23">
        <v>0.53345682699999997</v>
      </c>
      <c r="G9867" s="17">
        <v>0</v>
      </c>
      <c r="H9867" s="17">
        <v>1</v>
      </c>
      <c r="I9867" s="17">
        <v>0.82137114</v>
      </c>
      <c r="J9867" s="17">
        <v>0.177592375</v>
      </c>
      <c r="K9867" s="17">
        <v>1.0399999999999999E-3</v>
      </c>
    </row>
    <row r="9868" spans="1:11" x14ac:dyDescent="0.45">
      <c r="A9868" s="10" t="s">
        <v>87</v>
      </c>
      <c r="B9868" s="20">
        <v>0.95</v>
      </c>
      <c r="C9868" s="19">
        <v>20523</v>
      </c>
      <c r="D9868" s="19">
        <v>3774.1261180000001</v>
      </c>
      <c r="E9868" s="23">
        <v>1.5759032399999999</v>
      </c>
      <c r="F9868" s="23">
        <v>0.53973528100000001</v>
      </c>
      <c r="G9868" s="17">
        <v>0</v>
      </c>
      <c r="H9868" s="17">
        <v>1</v>
      </c>
      <c r="I9868" s="17">
        <v>0.82160803999999998</v>
      </c>
      <c r="J9868" s="17">
        <v>0.17735727900000001</v>
      </c>
      <c r="K9868" s="17">
        <v>1.0300000000000001E-3</v>
      </c>
    </row>
    <row r="9869" spans="1:11" x14ac:dyDescent="0.45">
      <c r="A9869" s="10" t="s">
        <v>87</v>
      </c>
      <c r="B9869" s="20">
        <v>0.95099999999999996</v>
      </c>
      <c r="C9869" s="19">
        <v>20546</v>
      </c>
      <c r="D9869" s="19">
        <v>3810.8225430000002</v>
      </c>
      <c r="E9869" s="23">
        <v>1.606924732</v>
      </c>
      <c r="F9869" s="23">
        <v>0.545083451</v>
      </c>
      <c r="G9869" s="17">
        <v>0</v>
      </c>
      <c r="H9869" s="17">
        <v>1</v>
      </c>
      <c r="I9869" s="17">
        <v>0.82182113199999995</v>
      </c>
      <c r="J9869" s="17">
        <v>0.17714622299999999</v>
      </c>
      <c r="K9869" s="17">
        <v>1.0300000000000001E-3</v>
      </c>
    </row>
    <row r="9870" spans="1:11" x14ac:dyDescent="0.45">
      <c r="A9870" s="10" t="s">
        <v>87</v>
      </c>
      <c r="B9870" s="20">
        <v>0.95199999999999996</v>
      </c>
      <c r="C9870" s="19">
        <v>20567</v>
      </c>
      <c r="D9870" s="19">
        <v>3844.9302560000001</v>
      </c>
      <c r="E9870" s="23">
        <v>1.641707155</v>
      </c>
      <c r="F9870" s="23">
        <v>0.54984209399999995</v>
      </c>
      <c r="G9870" s="17">
        <v>0</v>
      </c>
      <c r="H9870" s="17">
        <v>1</v>
      </c>
      <c r="I9870" s="17">
        <v>0.82222704400000002</v>
      </c>
      <c r="J9870" s="17">
        <v>0.17674320399999999</v>
      </c>
      <c r="K9870" s="17">
        <v>1.0300000000000001E-3</v>
      </c>
    </row>
    <row r="9871" spans="1:11" x14ac:dyDescent="0.45">
      <c r="A9871" s="10" t="s">
        <v>87</v>
      </c>
      <c r="B9871" s="20">
        <v>0.95299999999999996</v>
      </c>
      <c r="C9871" s="19">
        <v>20588</v>
      </c>
      <c r="D9871" s="19">
        <v>3879.6475989999999</v>
      </c>
      <c r="E9871" s="23">
        <v>1.6584089559999999</v>
      </c>
      <c r="F9871" s="23">
        <v>0.55420339900000004</v>
      </c>
      <c r="G9871" s="17">
        <v>0</v>
      </c>
      <c r="H9871" s="17">
        <v>1</v>
      </c>
      <c r="I9871" s="17">
        <v>0.82249650200000002</v>
      </c>
      <c r="J9871" s="17">
        <v>0.176475306</v>
      </c>
      <c r="K9871" s="17">
        <v>1.0300000000000001E-3</v>
      </c>
    </row>
    <row r="9872" spans="1:11" x14ac:dyDescent="0.45">
      <c r="A9872" s="10" t="s">
        <v>87</v>
      </c>
      <c r="B9872" s="20">
        <v>0.95399999999999996</v>
      </c>
      <c r="C9872" s="19">
        <v>20609</v>
      </c>
      <c r="D9872" s="19">
        <v>3914.8798710000001</v>
      </c>
      <c r="E9872" s="23">
        <v>1.6914255300000001</v>
      </c>
      <c r="F9872" s="23">
        <v>0.55864680899999997</v>
      </c>
      <c r="G9872" s="17">
        <v>0</v>
      </c>
      <c r="H9872" s="17">
        <v>1</v>
      </c>
      <c r="I9872" s="17">
        <v>0.82232902600000002</v>
      </c>
      <c r="J9872" s="17">
        <v>0.176644043</v>
      </c>
      <c r="K9872" s="17">
        <v>1.0300000000000001E-3</v>
      </c>
    </row>
    <row r="9873" spans="1:11" x14ac:dyDescent="0.45">
      <c r="A9873" s="10" t="s">
        <v>87</v>
      </c>
      <c r="B9873" s="20">
        <v>0.95499999999999996</v>
      </c>
      <c r="C9873" s="19">
        <v>20631</v>
      </c>
      <c r="D9873" s="19">
        <v>3952.572838</v>
      </c>
      <c r="E9873" s="23">
        <v>1.720659733</v>
      </c>
      <c r="F9873" s="23">
        <v>0.56315317300000001</v>
      </c>
      <c r="G9873" s="17">
        <v>0</v>
      </c>
      <c r="H9873" s="17">
        <v>1</v>
      </c>
      <c r="I9873" s="17">
        <v>0.822590767</v>
      </c>
      <c r="J9873" s="17">
        <v>0.17638409499999999</v>
      </c>
      <c r="K9873" s="17">
        <v>1.0300000000000001E-3</v>
      </c>
    </row>
    <row r="9874" spans="1:11" x14ac:dyDescent="0.45">
      <c r="A9874" s="10" t="s">
        <v>87</v>
      </c>
      <c r="B9874" s="20">
        <v>0.95599999999999996</v>
      </c>
      <c r="C9874" s="19">
        <v>20651</v>
      </c>
      <c r="D9874" s="19">
        <v>3987.2171530000001</v>
      </c>
      <c r="E9874" s="23">
        <v>1.7457411949999999</v>
      </c>
      <c r="F9874" s="23">
        <v>0.57335522900000002</v>
      </c>
      <c r="G9874" s="17">
        <v>0</v>
      </c>
      <c r="H9874" s="17">
        <v>1</v>
      </c>
      <c r="I9874" s="17">
        <v>0.82254427600000002</v>
      </c>
      <c r="J9874" s="17">
        <v>0.17643191999999999</v>
      </c>
      <c r="K9874" s="17">
        <v>1.0200000000000001E-3</v>
      </c>
    </row>
    <row r="9875" spans="1:11" x14ac:dyDescent="0.45">
      <c r="A9875" s="10" t="s">
        <v>87</v>
      </c>
      <c r="B9875" s="20">
        <v>0.95699999999999996</v>
      </c>
      <c r="C9875" s="19">
        <v>20674</v>
      </c>
      <c r="D9875" s="19">
        <v>4028.0215429999998</v>
      </c>
      <c r="E9875" s="23">
        <v>1.8023269470000001</v>
      </c>
      <c r="F9875" s="23">
        <v>0.579485892</v>
      </c>
      <c r="G9875" s="17">
        <v>0</v>
      </c>
      <c r="H9875" s="17">
        <v>1</v>
      </c>
      <c r="I9875" s="17">
        <v>0.82300773199999999</v>
      </c>
      <c r="J9875" s="17">
        <v>0.175971138</v>
      </c>
      <c r="K9875" s="17">
        <v>1.0200000000000001E-3</v>
      </c>
    </row>
    <row r="9876" spans="1:11" x14ac:dyDescent="0.45">
      <c r="A9876" s="10" t="s">
        <v>87</v>
      </c>
      <c r="B9876" s="20">
        <v>0.95799999999999996</v>
      </c>
      <c r="C9876" s="19">
        <v>20697</v>
      </c>
      <c r="D9876" s="19">
        <v>4069.8850149999998</v>
      </c>
      <c r="E9876" s="23">
        <v>1.8293445230000001</v>
      </c>
      <c r="F9876" s="23">
        <v>0.58608702199999996</v>
      </c>
      <c r="G9876" s="17">
        <v>0</v>
      </c>
      <c r="H9876" s="17">
        <v>1</v>
      </c>
      <c r="I9876" s="17">
        <v>0.82308411999999997</v>
      </c>
      <c r="J9876" s="17">
        <v>0.17589648499999999</v>
      </c>
      <c r="K9876" s="17">
        <v>1.0200000000000001E-3</v>
      </c>
    </row>
    <row r="9877" spans="1:11" x14ac:dyDescent="0.45">
      <c r="A9877" s="10" t="s">
        <v>87</v>
      </c>
      <c r="B9877" s="20">
        <v>0.95899999999999996</v>
      </c>
      <c r="C9877" s="19">
        <v>20717</v>
      </c>
      <c r="D9877" s="19">
        <v>4106.7895639999997</v>
      </c>
      <c r="E9877" s="23">
        <v>1.8572667979999999</v>
      </c>
      <c r="F9877" s="23">
        <v>0.59240816900000004</v>
      </c>
      <c r="G9877" s="17">
        <v>0</v>
      </c>
      <c r="H9877" s="17">
        <v>1</v>
      </c>
      <c r="I9877" s="17">
        <v>0.82324651699999996</v>
      </c>
      <c r="J9877" s="17">
        <v>0.17573508700000001</v>
      </c>
      <c r="K9877" s="17">
        <v>1.0200000000000001E-3</v>
      </c>
    </row>
    <row r="9878" spans="1:11" x14ac:dyDescent="0.45">
      <c r="A9878" s="10" t="s">
        <v>87</v>
      </c>
      <c r="B9878" s="20">
        <v>0.96</v>
      </c>
      <c r="C9878" s="19">
        <v>20740</v>
      </c>
      <c r="D9878" s="19">
        <v>4149.8034639999996</v>
      </c>
      <c r="E9878" s="23">
        <v>1.8878591440000001</v>
      </c>
      <c r="F9878" s="23">
        <v>0.59847787900000005</v>
      </c>
      <c r="G9878" s="17">
        <v>0</v>
      </c>
      <c r="H9878" s="17">
        <v>1</v>
      </c>
      <c r="I9878" s="17">
        <v>0.82337389900000002</v>
      </c>
      <c r="J9878" s="17">
        <v>0.17560954400000001</v>
      </c>
      <c r="K9878" s="17">
        <v>1.0200000000000001E-3</v>
      </c>
    </row>
    <row r="9879" spans="1:11" x14ac:dyDescent="0.45">
      <c r="A9879" s="10" t="s">
        <v>87</v>
      </c>
      <c r="B9879" s="20">
        <v>0.96099999999999997</v>
      </c>
      <c r="C9879" s="19">
        <v>20758</v>
      </c>
      <c r="D9879" s="19">
        <v>4184.3930899999996</v>
      </c>
      <c r="E9879" s="23">
        <v>1.9448262080000001</v>
      </c>
      <c r="F9879" s="23">
        <v>0.60568139200000004</v>
      </c>
      <c r="G9879" s="17">
        <v>0</v>
      </c>
      <c r="H9879" s="17">
        <v>1</v>
      </c>
      <c r="I9879" s="17">
        <v>0.82359403200000003</v>
      </c>
      <c r="J9879" s="17">
        <v>0.175391309</v>
      </c>
      <c r="K9879" s="17">
        <v>1.01E-3</v>
      </c>
    </row>
    <row r="9880" spans="1:11" x14ac:dyDescent="0.45">
      <c r="A9880" s="10" t="s">
        <v>87</v>
      </c>
      <c r="B9880" s="20">
        <v>0.96199999999999997</v>
      </c>
      <c r="C9880" s="19">
        <v>20783</v>
      </c>
      <c r="D9880" s="19">
        <v>4233.3939309999996</v>
      </c>
      <c r="E9880" s="23">
        <v>1.9806502079999999</v>
      </c>
      <c r="F9880" s="23">
        <v>0.61079293899999998</v>
      </c>
      <c r="G9880" s="17">
        <v>0</v>
      </c>
      <c r="H9880" s="17">
        <v>1</v>
      </c>
      <c r="I9880" s="17">
        <v>0.82348127699999996</v>
      </c>
      <c r="J9880" s="17">
        <v>0.17550547499999999</v>
      </c>
      <c r="K9880" s="17">
        <v>1.01E-3</v>
      </c>
    </row>
    <row r="9881" spans="1:11" x14ac:dyDescent="0.45">
      <c r="A9881" s="10" t="s">
        <v>87</v>
      </c>
      <c r="B9881" s="20">
        <v>0.96299999999999997</v>
      </c>
      <c r="C9881" s="19">
        <v>20805</v>
      </c>
      <c r="D9881" s="19">
        <v>4277.477758</v>
      </c>
      <c r="E9881" s="23">
        <v>2.0174303330000001</v>
      </c>
      <c r="F9881" s="23">
        <v>0.61936605600000005</v>
      </c>
      <c r="G9881" s="17">
        <v>0</v>
      </c>
      <c r="H9881" s="17">
        <v>1</v>
      </c>
      <c r="I9881" s="17">
        <v>0.82362170599999995</v>
      </c>
      <c r="J9881" s="17">
        <v>0.17536717800000001</v>
      </c>
      <c r="K9881" s="17">
        <v>1.01E-3</v>
      </c>
    </row>
    <row r="9882" spans="1:11" x14ac:dyDescent="0.45">
      <c r="A9882" s="10" t="s">
        <v>87</v>
      </c>
      <c r="B9882" s="20">
        <v>0.96399999999999997</v>
      </c>
      <c r="C9882" s="19">
        <v>20826</v>
      </c>
      <c r="D9882" s="19">
        <v>4320.3952870000003</v>
      </c>
      <c r="E9882" s="23">
        <v>2.0631094719999998</v>
      </c>
      <c r="F9882" s="23">
        <v>0.62652423400000001</v>
      </c>
      <c r="G9882" s="17">
        <v>0</v>
      </c>
      <c r="H9882" s="17">
        <v>1</v>
      </c>
      <c r="I9882" s="17">
        <v>0.82432804699999995</v>
      </c>
      <c r="J9882" s="17">
        <v>0.174664968</v>
      </c>
      <c r="K9882" s="17">
        <v>1.01E-3</v>
      </c>
    </row>
    <row r="9883" spans="1:11" x14ac:dyDescent="0.45">
      <c r="A9883" s="10" t="s">
        <v>87</v>
      </c>
      <c r="B9883" s="20">
        <v>0.96499999999999997</v>
      </c>
      <c r="C9883" s="19">
        <v>20847</v>
      </c>
      <c r="D9883" s="19">
        <v>4364.2232139999996</v>
      </c>
      <c r="E9883" s="23">
        <v>2.101452181</v>
      </c>
      <c r="F9883" s="23">
        <v>0.63330909099999999</v>
      </c>
      <c r="G9883" s="17">
        <v>0</v>
      </c>
      <c r="H9883" s="17">
        <v>1</v>
      </c>
      <c r="I9883" s="17">
        <v>0.82480588799999999</v>
      </c>
      <c r="J9883" s="17">
        <v>0.174189961</v>
      </c>
      <c r="K9883" s="17">
        <v>1E-3</v>
      </c>
    </row>
    <row r="9884" spans="1:11" x14ac:dyDescent="0.45">
      <c r="A9884" s="10" t="s">
        <v>87</v>
      </c>
      <c r="B9884" s="20">
        <v>0.96599999999999997</v>
      </c>
      <c r="C9884" s="19">
        <v>20869</v>
      </c>
      <c r="D9884" s="19">
        <v>4411.4199749999998</v>
      </c>
      <c r="E9884" s="23">
        <v>2.1782599249999999</v>
      </c>
      <c r="F9884" s="23">
        <v>0.63965216599999997</v>
      </c>
      <c r="G9884" s="17">
        <v>0</v>
      </c>
      <c r="H9884" s="17">
        <v>1</v>
      </c>
      <c r="I9884" s="17">
        <v>0.82497898700000005</v>
      </c>
      <c r="J9884" s="17">
        <v>0.17401855999999999</v>
      </c>
      <c r="K9884" s="17">
        <v>1E-3</v>
      </c>
    </row>
    <row r="9885" spans="1:11" x14ac:dyDescent="0.45">
      <c r="A9885" s="10" t="s">
        <v>87</v>
      </c>
      <c r="B9885" s="20">
        <v>0.96699999999999997</v>
      </c>
      <c r="C9885" s="19">
        <v>20891</v>
      </c>
      <c r="D9885" s="19">
        <v>4459.9924600000004</v>
      </c>
      <c r="E9885" s="23">
        <v>2.2320134810000001</v>
      </c>
      <c r="F9885" s="23">
        <v>0.648200255</v>
      </c>
      <c r="G9885" s="17">
        <v>0</v>
      </c>
      <c r="H9885" s="17">
        <v>1</v>
      </c>
      <c r="I9885" s="17">
        <v>0.82527709699999996</v>
      </c>
      <c r="J9885" s="17">
        <v>0.17372262399999999</v>
      </c>
      <c r="K9885" s="17">
        <v>1E-3</v>
      </c>
    </row>
    <row r="9886" spans="1:11" x14ac:dyDescent="0.45">
      <c r="A9886" s="10" t="s">
        <v>87</v>
      </c>
      <c r="B9886" s="20">
        <v>0.96799999999999997</v>
      </c>
      <c r="C9886" s="19">
        <v>20912</v>
      </c>
      <c r="D9886" s="19">
        <v>4507.5136560000001</v>
      </c>
      <c r="E9886" s="23">
        <v>2.2913522340000001</v>
      </c>
      <c r="F9886" s="23">
        <v>0.65649471999999998</v>
      </c>
      <c r="G9886" s="17">
        <v>0</v>
      </c>
      <c r="H9886" s="17">
        <v>1</v>
      </c>
      <c r="I9886" s="17">
        <v>0.82594273900000004</v>
      </c>
      <c r="J9886" s="17">
        <v>0.17306103</v>
      </c>
      <c r="K9886" s="17">
        <v>9.9599999999999992E-4</v>
      </c>
    </row>
    <row r="9887" spans="1:11" x14ac:dyDescent="0.45">
      <c r="A9887" s="10" t="s">
        <v>87</v>
      </c>
      <c r="B9887" s="20">
        <v>0.96899999999999997</v>
      </c>
      <c r="C9887" s="19">
        <v>20932</v>
      </c>
      <c r="D9887" s="19">
        <v>4553.7636439999997</v>
      </c>
      <c r="E9887" s="23">
        <v>2.3224821100000002</v>
      </c>
      <c r="F9887" s="23">
        <v>0.66407934899999999</v>
      </c>
      <c r="G9887" s="17">
        <v>0</v>
      </c>
      <c r="H9887" s="17">
        <v>1</v>
      </c>
      <c r="I9887" s="17">
        <v>0.82638962500000002</v>
      </c>
      <c r="J9887" s="17">
        <v>0.1726172</v>
      </c>
      <c r="K9887" s="17">
        <v>9.9299999999999996E-4</v>
      </c>
    </row>
    <row r="9888" spans="1:11" x14ac:dyDescent="0.45">
      <c r="A9888" s="10" t="s">
        <v>87</v>
      </c>
      <c r="B9888" s="20">
        <v>0.97</v>
      </c>
      <c r="C9888" s="19">
        <v>20956</v>
      </c>
      <c r="D9888" s="19">
        <v>4610.0641130000004</v>
      </c>
      <c r="E9888" s="23">
        <v>2.3614859670000001</v>
      </c>
      <c r="F9888" s="23">
        <v>0.67206041800000005</v>
      </c>
      <c r="G9888" s="17">
        <v>0</v>
      </c>
      <c r="H9888" s="17">
        <v>1</v>
      </c>
      <c r="I9888" s="17">
        <v>0.82657746899999995</v>
      </c>
      <c r="J9888" s="17">
        <v>0.17243099000000001</v>
      </c>
      <c r="K9888" s="17">
        <v>9.9200000000000004E-4</v>
      </c>
    </row>
    <row r="9889" spans="1:11" x14ac:dyDescent="0.45">
      <c r="A9889" s="10" t="s">
        <v>87</v>
      </c>
      <c r="B9889" s="20">
        <v>0.97099999999999997</v>
      </c>
      <c r="C9889" s="19">
        <v>20977</v>
      </c>
      <c r="D9889" s="19">
        <v>4660.3768030000001</v>
      </c>
      <c r="E9889" s="23">
        <v>2.4289018000000002</v>
      </c>
      <c r="F9889" s="23">
        <v>0.68097260900000001</v>
      </c>
      <c r="G9889" s="17">
        <v>0</v>
      </c>
      <c r="H9889" s="17">
        <v>1</v>
      </c>
      <c r="I9889" s="17">
        <v>0.82680769899999995</v>
      </c>
      <c r="J9889" s="17">
        <v>0.17220258299999999</v>
      </c>
      <c r="K9889" s="17">
        <v>9.8999999999999999E-4</v>
      </c>
    </row>
    <row r="9890" spans="1:11" x14ac:dyDescent="0.45">
      <c r="A9890" s="10" t="s">
        <v>87</v>
      </c>
      <c r="B9890" s="20">
        <v>0.97199999999999998</v>
      </c>
      <c r="C9890" s="19">
        <v>20999</v>
      </c>
      <c r="D9890" s="19">
        <v>4714.8439609999996</v>
      </c>
      <c r="E9890" s="23">
        <v>2.500686698</v>
      </c>
      <c r="F9890" s="23">
        <v>0.68864182299999999</v>
      </c>
      <c r="G9890" s="17">
        <v>0</v>
      </c>
      <c r="H9890" s="17">
        <v>1</v>
      </c>
      <c r="I9890" s="17">
        <v>0.82690828400000005</v>
      </c>
      <c r="J9890" s="17">
        <v>0.172103904</v>
      </c>
      <c r="K9890" s="17">
        <v>9.8799999999999995E-4</v>
      </c>
    </row>
    <row r="9891" spans="1:11" x14ac:dyDescent="0.45">
      <c r="A9891" s="10" t="s">
        <v>87</v>
      </c>
      <c r="B9891" s="20">
        <v>0.97299999999999998</v>
      </c>
      <c r="C9891" s="19">
        <v>21020</v>
      </c>
      <c r="D9891" s="19">
        <v>4767.9107370000002</v>
      </c>
      <c r="E9891" s="23">
        <v>2.5463956090000002</v>
      </c>
      <c r="F9891" s="23">
        <v>0.69852600600000003</v>
      </c>
      <c r="G9891" s="17">
        <v>0</v>
      </c>
      <c r="H9891" s="17">
        <v>1</v>
      </c>
      <c r="I9891" s="17">
        <v>0.82766982200000005</v>
      </c>
      <c r="J9891" s="17">
        <v>0.17134714300000001</v>
      </c>
      <c r="K9891" s="17">
        <v>9.8299999999999993E-4</v>
      </c>
    </row>
    <row r="9892" spans="1:11" x14ac:dyDescent="0.45">
      <c r="A9892" s="10" t="s">
        <v>87</v>
      </c>
      <c r="B9892" s="20">
        <v>0.97399999999999998</v>
      </c>
      <c r="C9892" s="19">
        <v>21042</v>
      </c>
      <c r="D9892" s="19">
        <v>4824.3243670000002</v>
      </c>
      <c r="E9892" s="23">
        <v>2.5788852489999998</v>
      </c>
      <c r="F9892" s="23">
        <v>0.70742590500000002</v>
      </c>
      <c r="G9892" s="17">
        <v>0</v>
      </c>
      <c r="H9892" s="17">
        <v>1</v>
      </c>
      <c r="I9892" s="17">
        <v>0.82777700300000001</v>
      </c>
      <c r="J9892" s="17">
        <v>0.17124161299999999</v>
      </c>
      <c r="K9892" s="17">
        <v>9.810000000000001E-4</v>
      </c>
    </row>
    <row r="9893" spans="1:11" x14ac:dyDescent="0.45">
      <c r="A9893" s="10" t="s">
        <v>87</v>
      </c>
      <c r="B9893" s="20">
        <v>0.97499999999999998</v>
      </c>
      <c r="C9893" s="19">
        <v>21062</v>
      </c>
      <c r="D9893" s="19">
        <v>4876.2446019999998</v>
      </c>
      <c r="E9893" s="23">
        <v>2.6180424489999998</v>
      </c>
      <c r="F9893" s="23">
        <v>0.71612928300000001</v>
      </c>
      <c r="G9893" s="17">
        <v>0</v>
      </c>
      <c r="H9893" s="17">
        <v>1</v>
      </c>
      <c r="I9893" s="17">
        <v>0.828084916</v>
      </c>
      <c r="J9893" s="17">
        <v>0.17093586199999999</v>
      </c>
      <c r="K9893" s="17">
        <v>9.7900000000000005E-4</v>
      </c>
    </row>
    <row r="9894" spans="1:11" x14ac:dyDescent="0.45">
      <c r="A9894" s="10" t="s">
        <v>87</v>
      </c>
      <c r="B9894" s="20">
        <v>0.97599999999999998</v>
      </c>
      <c r="C9894" s="19">
        <v>21085</v>
      </c>
      <c r="D9894" s="19">
        <v>4937.3873709999998</v>
      </c>
      <c r="E9894" s="23">
        <v>2.6973703919999998</v>
      </c>
      <c r="F9894" s="23">
        <v>0.72548697500000003</v>
      </c>
      <c r="G9894" s="17">
        <v>0</v>
      </c>
      <c r="H9894" s="17">
        <v>1</v>
      </c>
      <c r="I9894" s="17">
        <v>0.82815270900000004</v>
      </c>
      <c r="J9894" s="17">
        <v>0.17086928900000001</v>
      </c>
      <c r="K9894" s="17">
        <v>9.7799999999999992E-4</v>
      </c>
    </row>
    <row r="9895" spans="1:11" x14ac:dyDescent="0.45">
      <c r="A9895" s="10" t="s">
        <v>87</v>
      </c>
      <c r="B9895" s="20">
        <v>0.97699999999999998</v>
      </c>
      <c r="C9895" s="19">
        <v>21107</v>
      </c>
      <c r="D9895" s="19">
        <v>4997.3379189999996</v>
      </c>
      <c r="E9895" s="23">
        <v>2.7593905310000002</v>
      </c>
      <c r="F9895" s="23">
        <v>0.73478570399999998</v>
      </c>
      <c r="G9895" s="17">
        <v>0</v>
      </c>
      <c r="H9895" s="17">
        <v>1</v>
      </c>
      <c r="I9895" s="17">
        <v>0.82835955800000005</v>
      </c>
      <c r="J9895" s="17">
        <v>0.170664342</v>
      </c>
      <c r="K9895" s="17">
        <v>9.7599999999999998E-4</v>
      </c>
    </row>
    <row r="9896" spans="1:11" x14ac:dyDescent="0.45">
      <c r="A9896" s="10" t="s">
        <v>87</v>
      </c>
      <c r="B9896" s="20">
        <v>0.97799999999999998</v>
      </c>
      <c r="C9896" s="19">
        <v>21128</v>
      </c>
      <c r="D9896" s="19">
        <v>5056.4325010000002</v>
      </c>
      <c r="E9896" s="23">
        <v>2.8425777399999999</v>
      </c>
      <c r="F9896" s="23">
        <v>0.74535587199999997</v>
      </c>
      <c r="G9896" s="17">
        <v>0</v>
      </c>
      <c r="H9896" s="17">
        <v>1</v>
      </c>
      <c r="I9896" s="17">
        <v>0.82848059299999999</v>
      </c>
      <c r="J9896" s="17">
        <v>0.17054450400000001</v>
      </c>
      <c r="K9896" s="17">
        <v>9.7499999999999996E-4</v>
      </c>
    </row>
    <row r="9897" spans="1:11" x14ac:dyDescent="0.45">
      <c r="A9897" s="10" t="s">
        <v>87</v>
      </c>
      <c r="B9897" s="20">
        <v>0.97899999999999998</v>
      </c>
      <c r="C9897" s="19">
        <v>21150</v>
      </c>
      <c r="D9897" s="19">
        <v>5120.1681939999999</v>
      </c>
      <c r="E9897" s="23">
        <v>2.95180978</v>
      </c>
      <c r="F9897" s="23">
        <v>0.75355559000000005</v>
      </c>
      <c r="G9897" s="17">
        <v>0</v>
      </c>
      <c r="H9897" s="17">
        <v>1</v>
      </c>
      <c r="I9897" s="17">
        <v>0.82890675800000002</v>
      </c>
      <c r="J9897" s="17">
        <v>0.170121467</v>
      </c>
      <c r="K9897" s="17">
        <v>9.7199999999999999E-4</v>
      </c>
    </row>
    <row r="9898" spans="1:11" x14ac:dyDescent="0.45">
      <c r="A9898" s="10" t="s">
        <v>87</v>
      </c>
      <c r="B9898" s="20">
        <v>0.98</v>
      </c>
      <c r="C9898" s="19">
        <v>21171</v>
      </c>
      <c r="D9898" s="19">
        <v>5184.2933329999996</v>
      </c>
      <c r="E9898" s="23">
        <v>3.120806956</v>
      </c>
      <c r="F9898" s="23">
        <v>0.76573811199999997</v>
      </c>
      <c r="G9898" s="17">
        <v>0</v>
      </c>
      <c r="H9898" s="17">
        <v>1</v>
      </c>
      <c r="I9898" s="17">
        <v>0.82912774300000003</v>
      </c>
      <c r="J9898" s="17">
        <v>0.16990239300000001</v>
      </c>
      <c r="K9898" s="17">
        <v>9.7000000000000005E-4</v>
      </c>
    </row>
    <row r="9899" spans="1:11" x14ac:dyDescent="0.45">
      <c r="A9899" s="10" t="s">
        <v>87</v>
      </c>
      <c r="B9899" s="20">
        <v>0.98099999999999998</v>
      </c>
      <c r="C9899" s="19">
        <v>21193</v>
      </c>
      <c r="D9899" s="19">
        <v>5254.7445850000004</v>
      </c>
      <c r="E9899" s="23">
        <v>3.267244587</v>
      </c>
      <c r="F9899" s="23">
        <v>0.77521017599999997</v>
      </c>
      <c r="G9899" s="17">
        <v>0</v>
      </c>
      <c r="H9899" s="17">
        <v>1</v>
      </c>
      <c r="I9899" s="17">
        <v>0.82908139800000002</v>
      </c>
      <c r="J9899" s="17">
        <v>0.16994973199999999</v>
      </c>
      <c r="K9899" s="17">
        <v>9.6900000000000003E-4</v>
      </c>
    </row>
    <row r="9900" spans="1:11" x14ac:dyDescent="0.45">
      <c r="A9900" s="10" t="s">
        <v>87</v>
      </c>
      <c r="B9900" s="20">
        <v>0.98199999999999998</v>
      </c>
      <c r="C9900" s="19">
        <v>21214</v>
      </c>
      <c r="D9900" s="19">
        <v>5324.4761580000004</v>
      </c>
      <c r="E9900" s="23">
        <v>3.3633692740000001</v>
      </c>
      <c r="F9900" s="23">
        <v>0.78716815799999995</v>
      </c>
      <c r="G9900" s="17">
        <v>0</v>
      </c>
      <c r="H9900" s="17">
        <v>1</v>
      </c>
      <c r="I9900" s="17">
        <v>0.83038271100000005</v>
      </c>
      <c r="J9900" s="17">
        <v>0.16865625400000001</v>
      </c>
      <c r="K9900" s="17">
        <v>9.6100000000000005E-4</v>
      </c>
    </row>
    <row r="9901" spans="1:11" x14ac:dyDescent="0.45">
      <c r="A9901" s="10" t="s">
        <v>87</v>
      </c>
      <c r="B9901" s="20">
        <v>0.98299999999999998</v>
      </c>
      <c r="C9901" s="19">
        <v>21236</v>
      </c>
      <c r="D9901" s="19">
        <v>5399.7320840000002</v>
      </c>
      <c r="E9901" s="23">
        <v>3.4637989810000001</v>
      </c>
      <c r="F9901" s="23">
        <v>0.79989090200000001</v>
      </c>
      <c r="G9901" s="17">
        <v>0</v>
      </c>
      <c r="H9901" s="17">
        <v>1</v>
      </c>
      <c r="I9901" s="17">
        <v>0.83076161999999998</v>
      </c>
      <c r="J9901" s="17">
        <v>0.16827974700000001</v>
      </c>
      <c r="K9901" s="17">
        <v>9.59E-4</v>
      </c>
    </row>
    <row r="9902" spans="1:11" x14ac:dyDescent="0.45">
      <c r="A9902" s="10" t="s">
        <v>87</v>
      </c>
      <c r="B9902" s="20">
        <v>0.98399999999999999</v>
      </c>
      <c r="C9902" s="19">
        <v>21257</v>
      </c>
      <c r="D9902" s="19">
        <v>5474.5443759999998</v>
      </c>
      <c r="E9902" s="23">
        <v>3.6300802079999999</v>
      </c>
      <c r="F9902" s="23">
        <v>0.81250484000000001</v>
      </c>
      <c r="G9902" s="17">
        <v>0</v>
      </c>
      <c r="H9902" s="17">
        <v>1</v>
      </c>
      <c r="I9902" s="17">
        <v>0.83098092400000001</v>
      </c>
      <c r="J9902" s="17">
        <v>0.16806238200000001</v>
      </c>
      <c r="K9902" s="17">
        <v>9.5699999999999995E-4</v>
      </c>
    </row>
    <row r="9903" spans="1:11" x14ac:dyDescent="0.45">
      <c r="A9903" s="10" t="s">
        <v>87</v>
      </c>
      <c r="B9903" s="20">
        <v>0.98499999999999999</v>
      </c>
      <c r="C9903" s="19">
        <v>21279</v>
      </c>
      <c r="D9903" s="19">
        <v>5556.0041229999997</v>
      </c>
      <c r="E9903" s="23">
        <v>3.7758846500000001</v>
      </c>
      <c r="F9903" s="23">
        <v>0.82470142199999996</v>
      </c>
      <c r="G9903" s="17">
        <v>0</v>
      </c>
      <c r="H9903" s="17">
        <v>1</v>
      </c>
      <c r="I9903" s="17">
        <v>0.83123439399999999</v>
      </c>
      <c r="J9903" s="17">
        <v>0.16781083699999999</v>
      </c>
      <c r="K9903" s="17">
        <v>9.5500000000000001E-4</v>
      </c>
    </row>
    <row r="9904" spans="1:11" x14ac:dyDescent="0.45">
      <c r="A9904" s="10" t="s">
        <v>87</v>
      </c>
      <c r="B9904" s="20">
        <v>0.98599999999999999</v>
      </c>
      <c r="C9904" s="19">
        <v>21301</v>
      </c>
      <c r="D9904" s="19">
        <v>5642.3593510000001</v>
      </c>
      <c r="E9904" s="23">
        <v>4.0054911019999997</v>
      </c>
      <c r="F9904" s="23">
        <v>0.83910594800000005</v>
      </c>
      <c r="G9904" s="17">
        <v>0</v>
      </c>
      <c r="H9904" s="17">
        <v>1</v>
      </c>
      <c r="I9904" s="17">
        <v>0.83139896899999999</v>
      </c>
      <c r="J9904" s="17">
        <v>0.16764763099999999</v>
      </c>
      <c r="K9904" s="17">
        <v>9.5299999999999996E-4</v>
      </c>
    </row>
    <row r="9905" spans="1:11" x14ac:dyDescent="0.45">
      <c r="A9905" s="10" t="s">
        <v>87</v>
      </c>
      <c r="B9905" s="20">
        <v>0.98699999999999999</v>
      </c>
      <c r="C9905" s="19">
        <v>21323</v>
      </c>
      <c r="D9905" s="19">
        <v>5732.2426489999998</v>
      </c>
      <c r="E9905" s="23">
        <v>4.1671740899999996</v>
      </c>
      <c r="F9905" s="23">
        <v>0.85323667999999997</v>
      </c>
      <c r="G9905" s="17">
        <v>0</v>
      </c>
      <c r="H9905" s="17">
        <v>1</v>
      </c>
      <c r="I9905" s="17">
        <v>0.83169965899999998</v>
      </c>
      <c r="J9905" s="17">
        <v>0.167349098</v>
      </c>
      <c r="K9905" s="17">
        <v>9.5100000000000002E-4</v>
      </c>
    </row>
    <row r="9906" spans="1:11" x14ac:dyDescent="0.45">
      <c r="A9906" s="10" t="s">
        <v>87</v>
      </c>
      <c r="B9906" s="20">
        <v>0.98799999999999999</v>
      </c>
      <c r="C9906" s="19">
        <v>21344</v>
      </c>
      <c r="D9906" s="19">
        <v>5821.8418819999997</v>
      </c>
      <c r="E9906" s="23">
        <v>4.3431118560000002</v>
      </c>
      <c r="F9906" s="23">
        <v>0.86869993400000001</v>
      </c>
      <c r="G9906" s="17">
        <v>0</v>
      </c>
      <c r="H9906" s="17">
        <v>1</v>
      </c>
      <c r="I9906" s="17">
        <v>0.83202730300000005</v>
      </c>
      <c r="J9906" s="17">
        <v>0.16702402999999999</v>
      </c>
      <c r="K9906" s="17">
        <v>9.4899999999999997E-4</v>
      </c>
    </row>
    <row r="9907" spans="1:11" x14ac:dyDescent="0.45">
      <c r="A9907" s="10" t="s">
        <v>87</v>
      </c>
      <c r="B9907" s="20">
        <v>0.98899999999999999</v>
      </c>
      <c r="C9907" s="19">
        <v>21366</v>
      </c>
      <c r="D9907" s="19">
        <v>5920.7427690000004</v>
      </c>
      <c r="E9907" s="23">
        <v>4.5977582799999999</v>
      </c>
      <c r="F9907" s="23">
        <v>0.88425020099999996</v>
      </c>
      <c r="G9907" s="17">
        <v>0</v>
      </c>
      <c r="H9907" s="17">
        <v>1</v>
      </c>
      <c r="I9907" s="17">
        <v>0.83208135800000005</v>
      </c>
      <c r="J9907" s="17">
        <v>0.166971228</v>
      </c>
      <c r="K9907" s="17">
        <v>9.4700000000000003E-4</v>
      </c>
    </row>
    <row r="9908" spans="1:11" x14ac:dyDescent="0.45">
      <c r="A9908" s="10" t="s">
        <v>87</v>
      </c>
      <c r="B9908" s="20">
        <v>0.99</v>
      </c>
      <c r="C9908" s="19">
        <v>21387</v>
      </c>
      <c r="D9908" s="19">
        <v>6019.2680140000002</v>
      </c>
      <c r="E9908" s="23">
        <v>4.7874337650000003</v>
      </c>
      <c r="F9908" s="23">
        <v>0.90059037600000003</v>
      </c>
      <c r="G9908" s="17">
        <v>0</v>
      </c>
      <c r="H9908" s="17">
        <v>1</v>
      </c>
      <c r="I9908" s="17">
        <v>0.83207927800000003</v>
      </c>
      <c r="J9908" s="17">
        <v>0.16697422100000001</v>
      </c>
      <c r="K9908" s="17">
        <v>9.4700000000000003E-4</v>
      </c>
    </row>
    <row r="9909" spans="1:11" x14ac:dyDescent="0.45">
      <c r="A9909" s="10" t="s">
        <v>87</v>
      </c>
      <c r="B9909" s="20">
        <v>0.99099999999999999</v>
      </c>
      <c r="C9909" s="19">
        <v>21409</v>
      </c>
      <c r="D9909" s="19">
        <v>6128.0659519999999</v>
      </c>
      <c r="E9909" s="23">
        <v>5.0818440059999999</v>
      </c>
      <c r="F9909" s="23">
        <v>0.91683961800000002</v>
      </c>
      <c r="G9909" s="17">
        <v>0</v>
      </c>
      <c r="H9909" s="17">
        <v>1</v>
      </c>
      <c r="I9909" s="17">
        <v>0.83218455800000002</v>
      </c>
      <c r="J9909" s="17">
        <v>0.16687047199999999</v>
      </c>
      <c r="K9909" s="17">
        <v>9.4499999999999998E-4</v>
      </c>
    </row>
    <row r="9910" spans="1:11" x14ac:dyDescent="0.45">
      <c r="A9910" s="10" t="s">
        <v>87</v>
      </c>
      <c r="B9910" s="20">
        <v>0.99199999999999999</v>
      </c>
      <c r="C9910" s="19">
        <v>21430</v>
      </c>
      <c r="D9910" s="19">
        <v>6239.2306310000004</v>
      </c>
      <c r="E9910" s="23">
        <v>5.5641769400000003</v>
      </c>
      <c r="F9910" s="23">
        <v>0.93331618699999996</v>
      </c>
      <c r="G9910" s="17">
        <v>0</v>
      </c>
      <c r="H9910" s="17">
        <v>1</v>
      </c>
      <c r="I9910" s="17">
        <v>0.83239627900000002</v>
      </c>
      <c r="J9910" s="17">
        <v>0.166661109</v>
      </c>
      <c r="K9910" s="17">
        <v>9.4300000000000004E-4</v>
      </c>
    </row>
    <row r="9911" spans="1:11" x14ac:dyDescent="0.45">
      <c r="A9911" s="10" t="s">
        <v>87</v>
      </c>
      <c r="B9911" s="20">
        <v>0.99299999999999999</v>
      </c>
      <c r="C9911" s="19">
        <v>21452</v>
      </c>
      <c r="D9911" s="19">
        <v>6368.1978419999996</v>
      </c>
      <c r="E9911" s="23">
        <v>6.08060651</v>
      </c>
      <c r="F9911" s="23">
        <v>0.95595702500000002</v>
      </c>
      <c r="G9911" s="17">
        <v>0</v>
      </c>
      <c r="H9911" s="17">
        <v>1</v>
      </c>
      <c r="I9911" s="17">
        <v>0.83269450499999997</v>
      </c>
      <c r="J9911" s="17">
        <v>0.166365242</v>
      </c>
      <c r="K9911" s="17">
        <v>9.3999999999999997E-4</v>
      </c>
    </row>
    <row r="9912" spans="1:11" x14ac:dyDescent="0.45">
      <c r="A9912" s="10" t="s">
        <v>87</v>
      </c>
      <c r="B9912" s="20">
        <v>0.99399999999999999</v>
      </c>
      <c r="C9912" s="19">
        <v>21474</v>
      </c>
      <c r="D9912" s="19">
        <v>6508.7009850000004</v>
      </c>
      <c r="E9912" s="23">
        <v>6.6104393449999996</v>
      </c>
      <c r="F9912" s="23">
        <v>0.97825469399999998</v>
      </c>
      <c r="G9912" s="17">
        <v>0</v>
      </c>
      <c r="H9912" s="17">
        <v>1</v>
      </c>
      <c r="I9912" s="17">
        <v>0.83288596000000004</v>
      </c>
      <c r="J9912" s="17">
        <v>0.16617559400000001</v>
      </c>
      <c r="K9912" s="17">
        <v>9.3800000000000003E-4</v>
      </c>
    </row>
    <row r="9913" spans="1:11" x14ac:dyDescent="0.45">
      <c r="A9913" s="10" t="s">
        <v>87</v>
      </c>
      <c r="B9913" s="20">
        <v>0.995</v>
      </c>
      <c r="C9913" s="19">
        <v>21494</v>
      </c>
      <c r="D9913" s="19">
        <v>6646.8278749999999</v>
      </c>
      <c r="E9913" s="23">
        <v>7.2313960460000004</v>
      </c>
      <c r="F9913" s="23">
        <v>1.001782634</v>
      </c>
      <c r="G9913" s="17">
        <v>0</v>
      </c>
      <c r="H9913" s="17">
        <v>1</v>
      </c>
      <c r="I9913" s="17">
        <v>0.83274556899999996</v>
      </c>
      <c r="J9913" s="17">
        <v>0.16631701500000001</v>
      </c>
      <c r="K9913" s="17">
        <v>9.3700000000000001E-4</v>
      </c>
    </row>
    <row r="9914" spans="1:11" x14ac:dyDescent="0.45">
      <c r="A9914" s="10" t="s">
        <v>87</v>
      </c>
      <c r="B9914" s="20">
        <v>0.996</v>
      </c>
      <c r="C9914" s="19">
        <v>21517</v>
      </c>
      <c r="D9914" s="19">
        <v>6819.8910539999997</v>
      </c>
      <c r="E9914" s="23">
        <v>7.9420174680000004</v>
      </c>
      <c r="F9914" s="23">
        <v>1.0236675930000001</v>
      </c>
      <c r="G9914" s="17">
        <v>0</v>
      </c>
      <c r="H9914" s="17">
        <v>1</v>
      </c>
      <c r="I9914" s="17">
        <v>0.832691717</v>
      </c>
      <c r="J9914" s="17">
        <v>0.166372094</v>
      </c>
      <c r="K9914" s="17">
        <v>9.3599999999999998E-4</v>
      </c>
    </row>
    <row r="9915" spans="1:11" x14ac:dyDescent="0.45">
      <c r="A9915" s="10" t="s">
        <v>87</v>
      </c>
      <c r="B9915" s="20">
        <v>0.997</v>
      </c>
      <c r="C9915" s="19">
        <v>21538</v>
      </c>
      <c r="D9915" s="19">
        <v>6999.2412539999996</v>
      </c>
      <c r="E9915" s="23">
        <v>9.0677756429999992</v>
      </c>
      <c r="F9915" s="23">
        <v>1.056607683</v>
      </c>
      <c r="G9915" s="17">
        <v>0</v>
      </c>
      <c r="H9915" s="17">
        <v>1</v>
      </c>
      <c r="I9915" s="17">
        <v>0.83270244199999999</v>
      </c>
      <c r="J9915" s="17">
        <v>0.166362697</v>
      </c>
      <c r="K9915" s="17">
        <v>9.3499999999999996E-4</v>
      </c>
    </row>
    <row r="9916" spans="1:11" x14ac:dyDescent="0.45">
      <c r="A9916" s="10" t="s">
        <v>87</v>
      </c>
      <c r="B9916" s="20">
        <v>0.998</v>
      </c>
      <c r="C9916" s="19">
        <v>21560</v>
      </c>
      <c r="D9916" s="19">
        <v>7219.0848329999999</v>
      </c>
      <c r="E9916" s="23">
        <v>11.28863142</v>
      </c>
      <c r="F9916" s="23">
        <v>1.088865382</v>
      </c>
      <c r="G9916" s="17">
        <v>0</v>
      </c>
      <c r="H9916" s="17">
        <v>1</v>
      </c>
      <c r="I9916" s="17">
        <v>0.83253255000000004</v>
      </c>
      <c r="J9916" s="17">
        <v>0.166533348</v>
      </c>
      <c r="K9916" s="17">
        <v>9.3400000000000004E-4</v>
      </c>
    </row>
    <row r="9917" spans="1:11" x14ac:dyDescent="0.45">
      <c r="A9917" s="10" t="s">
        <v>87</v>
      </c>
      <c r="B9917" s="20">
        <v>0.999</v>
      </c>
      <c r="C9917" s="19">
        <v>21581</v>
      </c>
      <c r="D9917" s="19">
        <v>7522.3408479999998</v>
      </c>
      <c r="E9917" s="23">
        <v>21.577996890000001</v>
      </c>
      <c r="F9917" s="23">
        <v>1.1279169419999999</v>
      </c>
      <c r="G9917" s="17">
        <v>0</v>
      </c>
      <c r="H9917" s="17">
        <v>1</v>
      </c>
      <c r="I9917" s="17">
        <v>0.83306339399999996</v>
      </c>
      <c r="J9917" s="17">
        <v>0.16600613</v>
      </c>
      <c r="K9917" s="17">
        <v>9.3000000000000005E-4</v>
      </c>
    </row>
    <row r="9918" spans="1:11" x14ac:dyDescent="0.45">
      <c r="A9918" s="10" t="s">
        <v>87</v>
      </c>
      <c r="B9918" s="20">
        <v>1</v>
      </c>
      <c r="C9918" s="19">
        <v>21582</v>
      </c>
      <c r="D9918" s="19">
        <v>7545.4249950000003</v>
      </c>
      <c r="E9918" s="23">
        <v>23.08414685</v>
      </c>
      <c r="F9918" s="23">
        <v>1.185922411</v>
      </c>
      <c r="G9918" s="17">
        <v>0</v>
      </c>
      <c r="H9918" s="17">
        <v>1</v>
      </c>
      <c r="I9918" s="17">
        <v>0.83304286800000005</v>
      </c>
      <c r="J9918" s="17">
        <v>0.16602667900000001</v>
      </c>
      <c r="K9918" s="17">
        <v>9.3000000000000005E-4</v>
      </c>
    </row>
    <row r="9919" spans="1:11" x14ac:dyDescent="0.45">
      <c r="A9919" s="10" t="s">
        <v>89</v>
      </c>
      <c r="B9919" s="20">
        <v>0</v>
      </c>
      <c r="C9919" s="19">
        <v>28</v>
      </c>
      <c r="D9919" s="19">
        <v>3.3425945999999998E-2</v>
      </c>
      <c r="E9919" s="23">
        <v>2.14E-3</v>
      </c>
      <c r="F9919" s="23">
        <v>1.6999999999999999E-3</v>
      </c>
      <c r="G9919" s="17">
        <v>0</v>
      </c>
      <c r="H9919" s="17">
        <v>1</v>
      </c>
      <c r="I9919" s="17">
        <v>0.78167299899999998</v>
      </c>
      <c r="J9919" s="17">
        <v>0.21832700099999999</v>
      </c>
      <c r="K9919" s="17">
        <v>0</v>
      </c>
    </row>
    <row r="9920" spans="1:11" x14ac:dyDescent="0.45">
      <c r="A9920" s="10" t="s">
        <v>89</v>
      </c>
      <c r="B9920" s="20">
        <v>0.01</v>
      </c>
      <c r="C9920" s="19">
        <v>86</v>
      </c>
      <c r="D9920" s="19">
        <v>0.23829024100000001</v>
      </c>
      <c r="E9920" s="23">
        <v>4.1999999999999997E-3</v>
      </c>
      <c r="F9920" s="23">
        <v>3.9699999999999996E-3</v>
      </c>
      <c r="G9920" s="17">
        <v>0</v>
      </c>
      <c r="H9920" s="17">
        <v>1</v>
      </c>
      <c r="I9920" s="17">
        <v>0.271372314</v>
      </c>
      <c r="J9920" s="17">
        <v>0.72862768600000005</v>
      </c>
      <c r="K9920" s="17">
        <v>0</v>
      </c>
    </row>
    <row r="9921" spans="1:11" x14ac:dyDescent="0.45">
      <c r="A9921" s="10" t="s">
        <v>89</v>
      </c>
      <c r="B9921" s="20">
        <v>0.02</v>
      </c>
      <c r="C9921" s="19">
        <v>135</v>
      </c>
      <c r="D9921" s="19">
        <v>0.50077659100000005</v>
      </c>
      <c r="E9921" s="23">
        <v>5.8599999999999998E-3</v>
      </c>
      <c r="F9921" s="23">
        <v>5.3699999999999998E-3</v>
      </c>
      <c r="G9921" s="17">
        <v>0</v>
      </c>
      <c r="H9921" s="17">
        <v>1</v>
      </c>
      <c r="I9921" s="17">
        <v>0.26208578300000002</v>
      </c>
      <c r="J9921" s="17">
        <v>0.73791421700000004</v>
      </c>
      <c r="K9921" s="17">
        <v>0</v>
      </c>
    </row>
    <row r="9922" spans="1:11" x14ac:dyDescent="0.45">
      <c r="A9922" s="10" t="s">
        <v>89</v>
      </c>
      <c r="B9922" s="20">
        <v>0.03</v>
      </c>
      <c r="C9922" s="19">
        <v>201</v>
      </c>
      <c r="D9922" s="19">
        <v>0.912382625</v>
      </c>
      <c r="E9922" s="23">
        <v>6.8199999999999997E-3</v>
      </c>
      <c r="F9922" s="23">
        <v>6.1399999999999996E-3</v>
      </c>
      <c r="G9922" s="17">
        <v>0</v>
      </c>
      <c r="H9922" s="17">
        <v>1</v>
      </c>
      <c r="I9922" s="17">
        <v>0.28367832399999998</v>
      </c>
      <c r="J9922" s="17">
        <v>0.71632167599999996</v>
      </c>
      <c r="K9922" s="17">
        <v>0</v>
      </c>
    </row>
    <row r="9923" spans="1:11" x14ac:dyDescent="0.45">
      <c r="A9923" s="10" t="s">
        <v>89</v>
      </c>
      <c r="B9923" s="20">
        <v>0.04</v>
      </c>
      <c r="C9923" s="19">
        <v>258</v>
      </c>
      <c r="D9923" s="19">
        <v>1.392305489</v>
      </c>
      <c r="E9923" s="23">
        <v>9.9699999999999997E-3</v>
      </c>
      <c r="F9923" s="23">
        <v>7.8799999999999999E-3</v>
      </c>
      <c r="G9923" s="17">
        <v>0</v>
      </c>
      <c r="H9923" s="17">
        <v>1</v>
      </c>
      <c r="I9923" s="17">
        <v>0.31967195300000001</v>
      </c>
      <c r="J9923" s="17">
        <v>0.68032804700000005</v>
      </c>
      <c r="K9923" s="17">
        <v>0</v>
      </c>
    </row>
    <row r="9924" spans="1:11" x14ac:dyDescent="0.45">
      <c r="A9924" s="10" t="s">
        <v>89</v>
      </c>
      <c r="B9924" s="20">
        <v>0.05</v>
      </c>
      <c r="C9924" s="19">
        <v>315</v>
      </c>
      <c r="D9924" s="19">
        <v>1.9767113869999999</v>
      </c>
      <c r="E9924" s="23">
        <v>1.0999999999999999E-2</v>
      </c>
      <c r="F9924" s="23">
        <v>9.6600000000000002E-3</v>
      </c>
      <c r="G9924" s="17">
        <v>0</v>
      </c>
      <c r="H9924" s="17">
        <v>1</v>
      </c>
      <c r="I9924" s="17">
        <v>0.48823553400000003</v>
      </c>
      <c r="J9924" s="17">
        <v>0.51176446600000003</v>
      </c>
      <c r="K9924" s="17">
        <v>0</v>
      </c>
    </row>
    <row r="9925" spans="1:11" x14ac:dyDescent="0.45">
      <c r="A9925" s="10" t="s">
        <v>89</v>
      </c>
      <c r="B9925" s="20">
        <v>0.06</v>
      </c>
      <c r="C9925" s="19">
        <v>367</v>
      </c>
      <c r="D9925" s="19">
        <v>2.5995615079999999</v>
      </c>
      <c r="E9925" s="23">
        <v>1.3100000000000001E-2</v>
      </c>
      <c r="F9925" s="23">
        <v>1.0999999999999999E-2</v>
      </c>
      <c r="G9925" s="17">
        <v>0</v>
      </c>
      <c r="H9925" s="17">
        <v>1</v>
      </c>
      <c r="I9925" s="17">
        <v>0.52572054199999996</v>
      </c>
      <c r="J9925" s="17">
        <v>0.47427945799999999</v>
      </c>
      <c r="K9925" s="17">
        <v>0</v>
      </c>
    </row>
    <row r="9926" spans="1:11" x14ac:dyDescent="0.45">
      <c r="A9926" s="10" t="s">
        <v>89</v>
      </c>
      <c r="B9926" s="20">
        <v>7.0000000000000007E-2</v>
      </c>
      <c r="C9926" s="19">
        <v>428</v>
      </c>
      <c r="D9926" s="19">
        <v>3.4773733450000002</v>
      </c>
      <c r="E9926" s="23">
        <v>1.5800000000000002E-2</v>
      </c>
      <c r="F9926" s="23">
        <v>1.32E-2</v>
      </c>
      <c r="G9926" s="17">
        <v>0</v>
      </c>
      <c r="H9926" s="17">
        <v>1</v>
      </c>
      <c r="I9926" s="17">
        <v>0.48649324300000002</v>
      </c>
      <c r="J9926" s="17">
        <v>0.51350675700000004</v>
      </c>
      <c r="K9926" s="17">
        <v>0</v>
      </c>
    </row>
    <row r="9927" spans="1:11" x14ac:dyDescent="0.45">
      <c r="A9927" s="10" t="s">
        <v>89</v>
      </c>
      <c r="B9927" s="20">
        <v>0.08</v>
      </c>
      <c r="C9927" s="19">
        <v>488</v>
      </c>
      <c r="D9927" s="19">
        <v>4.4528401549999996</v>
      </c>
      <c r="E9927" s="23">
        <v>1.67E-2</v>
      </c>
      <c r="F9927" s="23">
        <v>1.49E-2</v>
      </c>
      <c r="G9927" s="17">
        <v>0</v>
      </c>
      <c r="H9927" s="17">
        <v>1</v>
      </c>
      <c r="I9927" s="17">
        <v>0.44272845599999999</v>
      </c>
      <c r="J9927" s="17">
        <v>0.55727154400000001</v>
      </c>
      <c r="K9927" s="17">
        <v>0</v>
      </c>
    </row>
    <row r="9928" spans="1:11" x14ac:dyDescent="0.45">
      <c r="A9928" s="10" t="s">
        <v>89</v>
      </c>
      <c r="B9928" s="20">
        <v>0.09</v>
      </c>
      <c r="C9928" s="19">
        <v>546</v>
      </c>
      <c r="D9928" s="19">
        <v>5.4475141550000004</v>
      </c>
      <c r="E9928" s="23">
        <v>1.77E-2</v>
      </c>
      <c r="F9928" s="23">
        <v>1.6299999999999999E-2</v>
      </c>
      <c r="G9928" s="17">
        <v>0</v>
      </c>
      <c r="H9928" s="17">
        <v>1</v>
      </c>
      <c r="I9928" s="17">
        <v>0.49254197100000002</v>
      </c>
      <c r="J9928" s="17">
        <v>0.50745802900000003</v>
      </c>
      <c r="K9928" s="17">
        <v>0</v>
      </c>
    </row>
    <row r="9929" spans="1:11" x14ac:dyDescent="0.45">
      <c r="A9929" s="10" t="s">
        <v>89</v>
      </c>
      <c r="B9929" s="20">
        <v>0.1</v>
      </c>
      <c r="C9929" s="19">
        <v>604</v>
      </c>
      <c r="D9929" s="19">
        <v>6.5370028199999997</v>
      </c>
      <c r="E9929" s="23">
        <v>1.9599999999999999E-2</v>
      </c>
      <c r="F9929" s="23">
        <v>1.7299999999999999E-2</v>
      </c>
      <c r="G9929" s="17">
        <v>0</v>
      </c>
      <c r="H9929" s="17">
        <v>1</v>
      </c>
      <c r="I9929" s="17">
        <v>0.50149494100000003</v>
      </c>
      <c r="J9929" s="17">
        <v>0.49850505899999997</v>
      </c>
      <c r="K9929" s="17">
        <v>0</v>
      </c>
    </row>
    <row r="9930" spans="1:11" x14ac:dyDescent="0.45">
      <c r="A9930" s="10" t="s">
        <v>89</v>
      </c>
      <c r="B9930" s="20">
        <v>0.11</v>
      </c>
      <c r="C9930" s="19">
        <v>660</v>
      </c>
      <c r="D9930" s="19">
        <v>7.6906337169999999</v>
      </c>
      <c r="E9930" s="23">
        <v>2.1000000000000001E-2</v>
      </c>
      <c r="F9930" s="23">
        <v>1.8800000000000001E-2</v>
      </c>
      <c r="G9930" s="17">
        <v>0</v>
      </c>
      <c r="H9930" s="17">
        <v>1</v>
      </c>
      <c r="I9930" s="17">
        <v>0.49531310299999998</v>
      </c>
      <c r="J9930" s="17">
        <v>0.50468689700000002</v>
      </c>
      <c r="K9930" s="17">
        <v>0</v>
      </c>
    </row>
    <row r="9931" spans="1:11" x14ac:dyDescent="0.45">
      <c r="A9931" s="10" t="s">
        <v>89</v>
      </c>
      <c r="B9931" s="20">
        <v>0.12</v>
      </c>
      <c r="C9931" s="19">
        <v>716</v>
      </c>
      <c r="D9931" s="19">
        <v>8.9386585539999999</v>
      </c>
      <c r="E9931" s="23">
        <v>2.3199999999999998E-2</v>
      </c>
      <c r="F9931" s="23">
        <v>2.01E-2</v>
      </c>
      <c r="G9931" s="17">
        <v>0</v>
      </c>
      <c r="H9931" s="17">
        <v>1</v>
      </c>
      <c r="I9931" s="17">
        <v>0.49741529299999998</v>
      </c>
      <c r="J9931" s="17">
        <v>0.50258470700000002</v>
      </c>
      <c r="K9931" s="17">
        <v>0</v>
      </c>
    </row>
    <row r="9932" spans="1:11" x14ac:dyDescent="0.45">
      <c r="A9932" s="10" t="s">
        <v>89</v>
      </c>
      <c r="B9932" s="20">
        <v>0.13</v>
      </c>
      <c r="C9932" s="19">
        <v>756</v>
      </c>
      <c r="D9932" s="19">
        <v>9.8746123299999997</v>
      </c>
      <c r="E9932" s="23">
        <v>2.3599999999999999E-2</v>
      </c>
      <c r="F9932" s="23">
        <v>2.1299999999999999E-2</v>
      </c>
      <c r="G9932" s="17">
        <v>0</v>
      </c>
      <c r="H9932" s="17">
        <v>1</v>
      </c>
      <c r="I9932" s="17">
        <v>0.51053159000000004</v>
      </c>
      <c r="J9932" s="17">
        <v>0.48946841000000002</v>
      </c>
      <c r="K9932" s="17">
        <v>0</v>
      </c>
    </row>
    <row r="9933" spans="1:11" x14ac:dyDescent="0.45">
      <c r="A9933" s="10" t="s">
        <v>89</v>
      </c>
      <c r="B9933" s="20">
        <v>0.14000000000000001</v>
      </c>
      <c r="C9933" s="19">
        <v>833</v>
      </c>
      <c r="D9933" s="19">
        <v>11.735913760000001</v>
      </c>
      <c r="E9933" s="23">
        <v>2.5100000000000001E-2</v>
      </c>
      <c r="F9933" s="23">
        <v>2.2800000000000001E-2</v>
      </c>
      <c r="G9933" s="17">
        <v>0</v>
      </c>
      <c r="H9933" s="17">
        <v>1</v>
      </c>
      <c r="I9933" s="17">
        <v>0.471981967</v>
      </c>
      <c r="J9933" s="17">
        <v>0.52801803300000005</v>
      </c>
      <c r="K9933" s="17">
        <v>0</v>
      </c>
    </row>
    <row r="9934" spans="1:11" x14ac:dyDescent="0.45">
      <c r="A9934" s="10" t="s">
        <v>89</v>
      </c>
      <c r="B9934" s="20">
        <v>0.15</v>
      </c>
      <c r="C9934" s="19">
        <v>892</v>
      </c>
      <c r="D9934" s="19">
        <v>13.241941260000001</v>
      </c>
      <c r="E9934" s="23">
        <v>2.6100000000000002E-2</v>
      </c>
      <c r="F9934" s="23">
        <v>2.3900000000000001E-2</v>
      </c>
      <c r="G9934" s="17">
        <v>0</v>
      </c>
      <c r="H9934" s="17">
        <v>1</v>
      </c>
      <c r="I9934" s="17">
        <v>0.47577702399999999</v>
      </c>
      <c r="J9934" s="17">
        <v>0.52422297600000001</v>
      </c>
      <c r="K9934" s="17">
        <v>0</v>
      </c>
    </row>
    <row r="9935" spans="1:11" x14ac:dyDescent="0.45">
      <c r="A9935" s="10" t="s">
        <v>89</v>
      </c>
      <c r="B9935" s="20">
        <v>0.16</v>
      </c>
      <c r="C9935" s="19">
        <v>942</v>
      </c>
      <c r="D9935" s="19">
        <v>14.571686120000001</v>
      </c>
      <c r="E9935" s="23">
        <v>2.69E-2</v>
      </c>
      <c r="F9935" s="23">
        <v>2.47E-2</v>
      </c>
      <c r="G9935" s="17">
        <v>0</v>
      </c>
      <c r="H9935" s="17">
        <v>1</v>
      </c>
      <c r="I9935" s="17">
        <v>0.47154455499999998</v>
      </c>
      <c r="J9935" s="17">
        <v>0.52845544499999997</v>
      </c>
      <c r="K9935" s="17">
        <v>0</v>
      </c>
    </row>
    <row r="9936" spans="1:11" x14ac:dyDescent="0.45">
      <c r="A9936" s="10" t="s">
        <v>89</v>
      </c>
      <c r="B9936" s="20">
        <v>0.17</v>
      </c>
      <c r="C9936" s="19">
        <v>1003</v>
      </c>
      <c r="D9936" s="19">
        <v>16.240387519999999</v>
      </c>
      <c r="E9936" s="23">
        <v>2.8000000000000001E-2</v>
      </c>
      <c r="F9936" s="23">
        <v>2.5700000000000001E-2</v>
      </c>
      <c r="G9936" s="17">
        <v>0</v>
      </c>
      <c r="H9936" s="17">
        <v>1</v>
      </c>
      <c r="I9936" s="17">
        <v>0.43766431099999997</v>
      </c>
      <c r="J9936" s="17">
        <v>0.56233568899999997</v>
      </c>
      <c r="K9936" s="17">
        <v>0</v>
      </c>
    </row>
    <row r="9937" spans="1:11" x14ac:dyDescent="0.45">
      <c r="A9937" s="10" t="s">
        <v>89</v>
      </c>
      <c r="B9937" s="20">
        <v>0.18</v>
      </c>
      <c r="C9937" s="19">
        <v>1061</v>
      </c>
      <c r="D9937" s="19">
        <v>17.91258049</v>
      </c>
      <c r="E9937" s="23">
        <v>2.9700000000000001E-2</v>
      </c>
      <c r="F9937" s="23">
        <v>2.6700000000000002E-2</v>
      </c>
      <c r="G9937" s="17">
        <v>0</v>
      </c>
      <c r="H9937" s="17">
        <v>1</v>
      </c>
      <c r="I9937" s="17">
        <v>0.438125088</v>
      </c>
      <c r="J9937" s="17">
        <v>0.56187491199999995</v>
      </c>
      <c r="K9937" s="17">
        <v>0</v>
      </c>
    </row>
    <row r="9938" spans="1:11" x14ac:dyDescent="0.45">
      <c r="A9938" s="10" t="s">
        <v>89</v>
      </c>
      <c r="B9938" s="20">
        <v>0.19</v>
      </c>
      <c r="C9938" s="19">
        <v>1120</v>
      </c>
      <c r="D9938" s="19">
        <v>19.68897685</v>
      </c>
      <c r="E9938" s="23">
        <v>3.09E-2</v>
      </c>
      <c r="F9938" s="23">
        <v>2.76E-2</v>
      </c>
      <c r="G9938" s="17">
        <v>0</v>
      </c>
      <c r="H9938" s="17">
        <v>1</v>
      </c>
      <c r="I9938" s="17">
        <v>0.44553596699999998</v>
      </c>
      <c r="J9938" s="17">
        <v>0.55446403300000002</v>
      </c>
      <c r="K9938" s="17">
        <v>0</v>
      </c>
    </row>
    <row r="9939" spans="1:11" x14ac:dyDescent="0.45">
      <c r="A9939" s="10" t="s">
        <v>89</v>
      </c>
      <c r="B9939" s="20">
        <v>0.2</v>
      </c>
      <c r="C9939" s="19">
        <v>1179</v>
      </c>
      <c r="D9939" s="19">
        <v>21.601758570000001</v>
      </c>
      <c r="E9939" s="23">
        <v>3.44E-2</v>
      </c>
      <c r="F9939" s="23">
        <v>2.8899999999999999E-2</v>
      </c>
      <c r="G9939" s="17">
        <v>0</v>
      </c>
      <c r="H9939" s="17">
        <v>1</v>
      </c>
      <c r="I9939" s="17">
        <v>0.45936556200000001</v>
      </c>
      <c r="J9939" s="17">
        <v>0.54063443799999999</v>
      </c>
      <c r="K9939" s="17">
        <v>0</v>
      </c>
    </row>
    <row r="9940" spans="1:11" x14ac:dyDescent="0.45">
      <c r="A9940" s="10" t="s">
        <v>89</v>
      </c>
      <c r="B9940" s="20">
        <v>0.21</v>
      </c>
      <c r="C9940" s="19">
        <v>1234</v>
      </c>
      <c r="D9940" s="19">
        <v>23.555085729999998</v>
      </c>
      <c r="E9940" s="23">
        <v>3.6200000000000003E-2</v>
      </c>
      <c r="F9940" s="23">
        <v>3.04E-2</v>
      </c>
      <c r="G9940" s="17">
        <v>0</v>
      </c>
      <c r="H9940" s="17">
        <v>1</v>
      </c>
      <c r="I9940" s="17">
        <v>0.44644110300000001</v>
      </c>
      <c r="J9940" s="17">
        <v>0.55355889700000005</v>
      </c>
      <c r="K9940" s="17">
        <v>0</v>
      </c>
    </row>
    <row r="9941" spans="1:11" x14ac:dyDescent="0.45">
      <c r="A9941" s="10" t="s">
        <v>89</v>
      </c>
      <c r="B9941" s="20">
        <v>0.22</v>
      </c>
      <c r="C9941" s="19">
        <v>1292</v>
      </c>
      <c r="D9941" s="19">
        <v>25.732446960000001</v>
      </c>
      <c r="E9941" s="23">
        <v>3.9E-2</v>
      </c>
      <c r="F9941" s="23">
        <v>3.1899999999999998E-2</v>
      </c>
      <c r="G9941" s="17">
        <v>0</v>
      </c>
      <c r="H9941" s="17">
        <v>1</v>
      </c>
      <c r="I9941" s="17">
        <v>0.44989923300000001</v>
      </c>
      <c r="J9941" s="17">
        <v>0.55010076699999999</v>
      </c>
      <c r="K9941" s="17">
        <v>0</v>
      </c>
    </row>
    <row r="9942" spans="1:11" x14ac:dyDescent="0.45">
      <c r="A9942" s="10" t="s">
        <v>89</v>
      </c>
      <c r="B9942" s="20">
        <v>0.23</v>
      </c>
      <c r="C9942" s="19">
        <v>1358</v>
      </c>
      <c r="D9942" s="19">
        <v>28.369425360000001</v>
      </c>
      <c r="E9942" s="23">
        <v>4.1300000000000003E-2</v>
      </c>
      <c r="F9942" s="23">
        <v>3.39E-2</v>
      </c>
      <c r="G9942" s="17">
        <v>0</v>
      </c>
      <c r="H9942" s="17">
        <v>1</v>
      </c>
      <c r="I9942" s="17">
        <v>0.47688752699999998</v>
      </c>
      <c r="J9942" s="17">
        <v>0.52311247299999997</v>
      </c>
      <c r="K9942" s="17">
        <v>0</v>
      </c>
    </row>
    <row r="9943" spans="1:11" x14ac:dyDescent="0.45">
      <c r="A9943" s="10" t="s">
        <v>89</v>
      </c>
      <c r="B9943" s="20">
        <v>0.24</v>
      </c>
      <c r="C9943" s="19">
        <v>1406</v>
      </c>
      <c r="D9943" s="19">
        <v>30.434702560000002</v>
      </c>
      <c r="E9943" s="23">
        <v>4.4699999999999997E-2</v>
      </c>
      <c r="F9943" s="23">
        <v>3.61E-2</v>
      </c>
      <c r="G9943" s="17">
        <v>0</v>
      </c>
      <c r="H9943" s="17">
        <v>1</v>
      </c>
      <c r="I9943" s="17">
        <v>0.49186458500000002</v>
      </c>
      <c r="J9943" s="17">
        <v>0.50813541500000003</v>
      </c>
      <c r="K9943" s="17">
        <v>0</v>
      </c>
    </row>
    <row r="9944" spans="1:11" x14ac:dyDescent="0.45">
      <c r="A9944" s="10" t="s">
        <v>89</v>
      </c>
      <c r="B9944" s="20">
        <v>0.25</v>
      </c>
      <c r="C9944" s="19">
        <v>1467</v>
      </c>
      <c r="D9944" s="19">
        <v>33.272881529999999</v>
      </c>
      <c r="E9944" s="23">
        <v>4.8500000000000001E-2</v>
      </c>
      <c r="F9944" s="23">
        <v>3.8300000000000001E-2</v>
      </c>
      <c r="G9944" s="17">
        <v>0</v>
      </c>
      <c r="H9944" s="17">
        <v>1</v>
      </c>
      <c r="I9944" s="17">
        <v>0.50265198899999997</v>
      </c>
      <c r="J9944" s="17">
        <v>0.49734801099999998</v>
      </c>
      <c r="K9944" s="17">
        <v>0</v>
      </c>
    </row>
    <row r="9945" spans="1:11" x14ac:dyDescent="0.45">
      <c r="A9945" s="10" t="s">
        <v>89</v>
      </c>
      <c r="B9945" s="20">
        <v>0.26</v>
      </c>
      <c r="C9945" s="19">
        <v>1525</v>
      </c>
      <c r="D9945" s="19">
        <v>36.165293089999999</v>
      </c>
      <c r="E9945" s="23">
        <v>5.1299999999999998E-2</v>
      </c>
      <c r="F9945" s="23">
        <v>4.0899999999999999E-2</v>
      </c>
      <c r="G9945" s="17">
        <v>0</v>
      </c>
      <c r="H9945" s="17">
        <v>1</v>
      </c>
      <c r="I9945" s="17">
        <v>0.50488252700000003</v>
      </c>
      <c r="J9945" s="17">
        <v>0.49511747299999997</v>
      </c>
      <c r="K9945" s="17">
        <v>0</v>
      </c>
    </row>
    <row r="9946" spans="1:11" x14ac:dyDescent="0.45">
      <c r="A9946" s="10" t="s">
        <v>89</v>
      </c>
      <c r="B9946" s="20">
        <v>0.27</v>
      </c>
      <c r="C9946" s="19">
        <v>1577</v>
      </c>
      <c r="D9946" s="19">
        <v>38.884003870000001</v>
      </c>
      <c r="E9946" s="23">
        <v>5.3600000000000002E-2</v>
      </c>
      <c r="F9946" s="23">
        <v>4.3400000000000001E-2</v>
      </c>
      <c r="G9946" s="17">
        <v>0</v>
      </c>
      <c r="H9946" s="17">
        <v>1</v>
      </c>
      <c r="I9946" s="17">
        <v>0.50437737900000001</v>
      </c>
      <c r="J9946" s="17">
        <v>0.49562262099999999</v>
      </c>
      <c r="K9946" s="17">
        <v>0</v>
      </c>
    </row>
    <row r="9947" spans="1:11" x14ac:dyDescent="0.45">
      <c r="A9947" s="10" t="s">
        <v>89</v>
      </c>
      <c r="B9947" s="20">
        <v>0.28000000000000003</v>
      </c>
      <c r="C9947" s="19">
        <v>1637</v>
      </c>
      <c r="D9947" s="19">
        <v>42.123635229999998</v>
      </c>
      <c r="E9947" s="23">
        <v>5.4100000000000002E-2</v>
      </c>
      <c r="F9947" s="23">
        <v>4.53E-2</v>
      </c>
      <c r="G9947" s="17">
        <v>0</v>
      </c>
      <c r="H9947" s="17">
        <v>1</v>
      </c>
      <c r="I9947" s="17">
        <v>0.51481701599999996</v>
      </c>
      <c r="J9947" s="17">
        <v>0.48518298399999998</v>
      </c>
      <c r="K9947" s="17">
        <v>0</v>
      </c>
    </row>
    <row r="9948" spans="1:11" x14ac:dyDescent="0.45">
      <c r="A9948" s="10" t="s">
        <v>89</v>
      </c>
      <c r="B9948" s="20">
        <v>0.28999999999999998</v>
      </c>
      <c r="C9948" s="19">
        <v>1701</v>
      </c>
      <c r="D9948" s="19">
        <v>45.620098970000001</v>
      </c>
      <c r="E9948" s="23">
        <v>5.5300000000000002E-2</v>
      </c>
      <c r="F9948" s="23">
        <v>4.8000000000000001E-2</v>
      </c>
      <c r="G9948" s="17">
        <v>0</v>
      </c>
      <c r="H9948" s="17">
        <v>1</v>
      </c>
      <c r="I9948" s="17">
        <v>0.53135192200000003</v>
      </c>
      <c r="J9948" s="17">
        <v>0.46864807800000002</v>
      </c>
      <c r="K9948" s="17">
        <v>0</v>
      </c>
    </row>
    <row r="9949" spans="1:11" x14ac:dyDescent="0.45">
      <c r="A9949" s="10" t="s">
        <v>89</v>
      </c>
      <c r="B9949" s="20">
        <v>0.3</v>
      </c>
      <c r="C9949" s="19">
        <v>1718</v>
      </c>
      <c r="D9949" s="19">
        <v>46.56397733</v>
      </c>
      <c r="E9949" s="23">
        <v>5.57E-2</v>
      </c>
      <c r="F9949" s="23">
        <v>4.8599999999999997E-2</v>
      </c>
      <c r="G9949" s="17">
        <v>0</v>
      </c>
      <c r="H9949" s="17">
        <v>1</v>
      </c>
      <c r="I9949" s="17">
        <v>0.53611777299999996</v>
      </c>
      <c r="J9949" s="17">
        <v>0.46388222699999998</v>
      </c>
      <c r="K9949" s="17">
        <v>0</v>
      </c>
    </row>
    <row r="9950" spans="1:11" x14ac:dyDescent="0.45">
      <c r="A9950" s="10" t="s">
        <v>89</v>
      </c>
      <c r="B9950" s="20">
        <v>0.31</v>
      </c>
      <c r="C9950" s="19">
        <v>1805</v>
      </c>
      <c r="D9950" s="19">
        <v>51.434877319999998</v>
      </c>
      <c r="E9950" s="23">
        <v>5.7200000000000001E-2</v>
      </c>
      <c r="F9950" s="23">
        <v>5.11E-2</v>
      </c>
      <c r="G9950" s="17">
        <v>0</v>
      </c>
      <c r="H9950" s="17">
        <v>1</v>
      </c>
      <c r="I9950" s="17">
        <v>0.56540052100000004</v>
      </c>
      <c r="J9950" s="17">
        <v>0.43459947900000001</v>
      </c>
      <c r="K9950" s="17">
        <v>0</v>
      </c>
    </row>
    <row r="9951" spans="1:11" x14ac:dyDescent="0.45">
      <c r="A9951" s="10" t="s">
        <v>89</v>
      </c>
      <c r="B9951" s="20">
        <v>0.32</v>
      </c>
      <c r="C9951" s="19">
        <v>1870</v>
      </c>
      <c r="D9951" s="19">
        <v>55.249440030000002</v>
      </c>
      <c r="E9951" s="23">
        <v>5.9900000000000002E-2</v>
      </c>
      <c r="F9951" s="23">
        <v>5.3100000000000001E-2</v>
      </c>
      <c r="G9951" s="17">
        <v>0</v>
      </c>
      <c r="H9951" s="17">
        <v>1</v>
      </c>
      <c r="I9951" s="17">
        <v>0.55962829800000002</v>
      </c>
      <c r="J9951" s="17">
        <v>0.44037170199999998</v>
      </c>
      <c r="K9951" s="17">
        <v>0</v>
      </c>
    </row>
    <row r="9952" spans="1:11" x14ac:dyDescent="0.45">
      <c r="A9952" s="10" t="s">
        <v>89</v>
      </c>
      <c r="B9952" s="20">
        <v>0.33</v>
      </c>
      <c r="C9952" s="19">
        <v>1920</v>
      </c>
      <c r="D9952" s="19">
        <v>58.384200630000002</v>
      </c>
      <c r="E9952" s="23">
        <v>6.4500000000000002E-2</v>
      </c>
      <c r="F9952" s="23">
        <v>5.4899999999999997E-2</v>
      </c>
      <c r="G9952" s="17">
        <v>0</v>
      </c>
      <c r="H9952" s="17">
        <v>1</v>
      </c>
      <c r="I9952" s="17">
        <v>0.56502469</v>
      </c>
      <c r="J9952" s="17">
        <v>0.43497531</v>
      </c>
      <c r="K9952" s="17">
        <v>0</v>
      </c>
    </row>
    <row r="9953" spans="1:11" x14ac:dyDescent="0.45">
      <c r="A9953" s="10" t="s">
        <v>89</v>
      </c>
      <c r="B9953" s="20">
        <v>0.34</v>
      </c>
      <c r="C9953" s="19">
        <v>1975</v>
      </c>
      <c r="D9953" s="19">
        <v>62.024193390000001</v>
      </c>
      <c r="E9953" s="23">
        <v>6.7699999999999996E-2</v>
      </c>
      <c r="F9953" s="23">
        <v>5.6599999999999998E-2</v>
      </c>
      <c r="G9953" s="17">
        <v>0</v>
      </c>
      <c r="H9953" s="17">
        <v>1</v>
      </c>
      <c r="I9953" s="17">
        <v>0.56607784000000005</v>
      </c>
      <c r="J9953" s="17">
        <v>0.43392216</v>
      </c>
      <c r="K9953" s="17">
        <v>0</v>
      </c>
    </row>
    <row r="9954" spans="1:11" x14ac:dyDescent="0.45">
      <c r="A9954" s="10" t="s">
        <v>89</v>
      </c>
      <c r="B9954" s="20">
        <v>0.35</v>
      </c>
      <c r="C9954" s="19">
        <v>2036</v>
      </c>
      <c r="D9954" s="19">
        <v>66.235158909999996</v>
      </c>
      <c r="E9954" s="23">
        <v>6.9800000000000001E-2</v>
      </c>
      <c r="F9954" s="23">
        <v>5.8299999999999998E-2</v>
      </c>
      <c r="G9954" s="17">
        <v>0</v>
      </c>
      <c r="H9954" s="17">
        <v>1</v>
      </c>
      <c r="I9954" s="17">
        <v>0.59334978599999999</v>
      </c>
      <c r="J9954" s="17">
        <v>0.40665021400000001</v>
      </c>
      <c r="K9954" s="17">
        <v>0</v>
      </c>
    </row>
    <row r="9955" spans="1:11" x14ac:dyDescent="0.45">
      <c r="A9955" s="10" t="s">
        <v>89</v>
      </c>
      <c r="B9955" s="20">
        <v>0.36</v>
      </c>
      <c r="C9955" s="19">
        <v>2100</v>
      </c>
      <c r="D9955" s="19">
        <v>70.827703</v>
      </c>
      <c r="E9955" s="23">
        <v>7.4800000000000005E-2</v>
      </c>
      <c r="F9955" s="23">
        <v>6.0699999999999997E-2</v>
      </c>
      <c r="G9955" s="17">
        <v>0</v>
      </c>
      <c r="H9955" s="17">
        <v>1</v>
      </c>
      <c r="I9955" s="17">
        <v>0.60592027100000001</v>
      </c>
      <c r="J9955" s="17">
        <v>0.39407972899999999</v>
      </c>
      <c r="K9955" s="17">
        <v>0</v>
      </c>
    </row>
    <row r="9956" spans="1:11" x14ac:dyDescent="0.45">
      <c r="A9956" s="10" t="s">
        <v>89</v>
      </c>
      <c r="B9956" s="20">
        <v>0.37</v>
      </c>
      <c r="C9956" s="19">
        <v>2158</v>
      </c>
      <c r="D9956" s="19">
        <v>75.412566530000007</v>
      </c>
      <c r="E9956" s="23">
        <v>8.1199999999999994E-2</v>
      </c>
      <c r="F9956" s="23">
        <v>6.2399999999999997E-2</v>
      </c>
      <c r="G9956" s="17">
        <v>0</v>
      </c>
      <c r="H9956" s="17">
        <v>1</v>
      </c>
      <c r="I9956" s="17">
        <v>0.62328183500000001</v>
      </c>
      <c r="J9956" s="17">
        <v>0.37671816499999999</v>
      </c>
      <c r="K9956" s="17">
        <v>0</v>
      </c>
    </row>
    <row r="9957" spans="1:11" x14ac:dyDescent="0.45">
      <c r="A9957" s="10" t="s">
        <v>89</v>
      </c>
      <c r="B9957" s="20">
        <v>0.38</v>
      </c>
      <c r="C9957" s="19">
        <v>2213</v>
      </c>
      <c r="D9957" s="19">
        <v>80.090251030000005</v>
      </c>
      <c r="E9957" s="23">
        <v>8.7400000000000005E-2</v>
      </c>
      <c r="F9957" s="23">
        <v>6.6100000000000006E-2</v>
      </c>
      <c r="G9957" s="17">
        <v>0</v>
      </c>
      <c r="H9957" s="17">
        <v>1</v>
      </c>
      <c r="I9957" s="17">
        <v>0.64011412199999995</v>
      </c>
      <c r="J9957" s="17">
        <v>0.35988587799999999</v>
      </c>
      <c r="K9957" s="17">
        <v>0</v>
      </c>
    </row>
    <row r="9958" spans="1:11" x14ac:dyDescent="0.45">
      <c r="A9958" s="10" t="s">
        <v>89</v>
      </c>
      <c r="B9958" s="20">
        <v>0.39</v>
      </c>
      <c r="C9958" s="19">
        <v>2273</v>
      </c>
      <c r="D9958" s="19">
        <v>85.654979999999995</v>
      </c>
      <c r="E9958" s="23">
        <v>9.6799999999999997E-2</v>
      </c>
      <c r="F9958" s="23">
        <v>6.9000000000000006E-2</v>
      </c>
      <c r="G9958" s="17">
        <v>0</v>
      </c>
      <c r="H9958" s="17">
        <v>1</v>
      </c>
      <c r="I9958" s="17">
        <v>0.66088108700000003</v>
      </c>
      <c r="J9958" s="17">
        <v>0.33911891300000002</v>
      </c>
      <c r="K9958" s="17">
        <v>0</v>
      </c>
    </row>
    <row r="9959" spans="1:11" x14ac:dyDescent="0.45">
      <c r="A9959" s="10" t="s">
        <v>89</v>
      </c>
      <c r="B9959" s="20">
        <v>0.4</v>
      </c>
      <c r="C9959" s="19">
        <v>2326</v>
      </c>
      <c r="D9959" s="19">
        <v>90.839254460000006</v>
      </c>
      <c r="E9959" s="23">
        <v>0.101981496</v>
      </c>
      <c r="F9959" s="23">
        <v>7.2800000000000004E-2</v>
      </c>
      <c r="G9959" s="17">
        <v>0</v>
      </c>
      <c r="H9959" s="17">
        <v>1</v>
      </c>
      <c r="I9959" s="17">
        <v>0.67332680899999997</v>
      </c>
      <c r="J9959" s="17">
        <v>0.32667319099999997</v>
      </c>
      <c r="K9959" s="17">
        <v>0</v>
      </c>
    </row>
    <row r="9960" spans="1:11" x14ac:dyDescent="0.45">
      <c r="A9960" s="10" t="s">
        <v>89</v>
      </c>
      <c r="B9960" s="20">
        <v>0.41</v>
      </c>
      <c r="C9960" s="19">
        <v>2388</v>
      </c>
      <c r="D9960" s="19">
        <v>97.333478659999997</v>
      </c>
      <c r="E9960" s="23">
        <v>0.107178633</v>
      </c>
      <c r="F9960" s="23">
        <v>7.7700000000000005E-2</v>
      </c>
      <c r="G9960" s="17">
        <v>0</v>
      </c>
      <c r="H9960" s="17">
        <v>1</v>
      </c>
      <c r="I9960" s="17">
        <v>0.68890057599999999</v>
      </c>
      <c r="J9960" s="17">
        <v>0.31109942400000001</v>
      </c>
      <c r="K9960" s="17">
        <v>0</v>
      </c>
    </row>
    <row r="9961" spans="1:11" x14ac:dyDescent="0.45">
      <c r="A9961" s="10" t="s">
        <v>89</v>
      </c>
      <c r="B9961" s="20">
        <v>0.42</v>
      </c>
      <c r="C9961" s="19">
        <v>2445</v>
      </c>
      <c r="D9961" s="19">
        <v>103.7145002</v>
      </c>
      <c r="E9961" s="23">
        <v>0.116233989</v>
      </c>
      <c r="F9961" s="23">
        <v>8.2299999999999998E-2</v>
      </c>
      <c r="G9961" s="17">
        <v>0</v>
      </c>
      <c r="H9961" s="17">
        <v>1</v>
      </c>
      <c r="I9961" s="17">
        <v>0.70859883499999998</v>
      </c>
      <c r="J9961" s="17">
        <v>0.29140116500000002</v>
      </c>
      <c r="K9961" s="17">
        <v>0</v>
      </c>
    </row>
    <row r="9962" spans="1:11" x14ac:dyDescent="0.45">
      <c r="A9962" s="10" t="s">
        <v>89</v>
      </c>
      <c r="B9962" s="20">
        <v>0.43</v>
      </c>
      <c r="C9962" s="19">
        <v>2501</v>
      </c>
      <c r="D9962" s="19">
        <v>110.40996199999999</v>
      </c>
      <c r="E9962" s="23">
        <v>0.122897534</v>
      </c>
      <c r="F9962" s="23">
        <v>8.7300000000000003E-2</v>
      </c>
      <c r="G9962" s="17">
        <v>0</v>
      </c>
      <c r="H9962" s="17">
        <v>1</v>
      </c>
      <c r="I9962" s="17">
        <v>0.72026880199999999</v>
      </c>
      <c r="J9962" s="17">
        <v>0.27973119800000001</v>
      </c>
      <c r="K9962" s="17">
        <v>0</v>
      </c>
    </row>
    <row r="9963" spans="1:11" x14ac:dyDescent="0.45">
      <c r="A9963" s="10" t="s">
        <v>89</v>
      </c>
      <c r="B9963" s="20">
        <v>0.44</v>
      </c>
      <c r="C9963" s="19">
        <v>2555</v>
      </c>
      <c r="D9963" s="19">
        <v>117.1840795</v>
      </c>
      <c r="E9963" s="23">
        <v>0.13003933000000001</v>
      </c>
      <c r="F9963" s="23">
        <v>9.1499999999999998E-2</v>
      </c>
      <c r="G9963" s="17">
        <v>0</v>
      </c>
      <c r="H9963" s="17">
        <v>1</v>
      </c>
      <c r="I9963" s="17">
        <v>0.73505378200000004</v>
      </c>
      <c r="J9963" s="17">
        <v>0.26494621800000001</v>
      </c>
      <c r="K9963" s="17">
        <v>0</v>
      </c>
    </row>
    <row r="9964" spans="1:11" x14ac:dyDescent="0.45">
      <c r="A9964" s="10" t="s">
        <v>89</v>
      </c>
      <c r="B9964" s="20">
        <v>0.45</v>
      </c>
      <c r="C9964" s="19">
        <v>2615</v>
      </c>
      <c r="D9964" s="19">
        <v>125.1643981</v>
      </c>
      <c r="E9964" s="23">
        <v>0.13642030599999999</v>
      </c>
      <c r="F9964" s="23">
        <v>9.7500000000000003E-2</v>
      </c>
      <c r="G9964" s="17">
        <v>0</v>
      </c>
      <c r="H9964" s="17">
        <v>1</v>
      </c>
      <c r="I9964" s="17">
        <v>0.74799078200000002</v>
      </c>
      <c r="J9964" s="17">
        <v>0.25200921799999998</v>
      </c>
      <c r="K9964" s="17">
        <v>0</v>
      </c>
    </row>
    <row r="9965" spans="1:11" x14ac:dyDescent="0.45">
      <c r="A9965" s="10" t="s">
        <v>89</v>
      </c>
      <c r="B9965" s="20">
        <v>0.46</v>
      </c>
      <c r="C9965" s="19">
        <v>2669</v>
      </c>
      <c r="D9965" s="19">
        <v>132.83739650000001</v>
      </c>
      <c r="E9965" s="23">
        <v>0.14936229200000001</v>
      </c>
      <c r="F9965" s="23">
        <v>0.102750697</v>
      </c>
      <c r="G9965" s="17">
        <v>0</v>
      </c>
      <c r="H9965" s="17">
        <v>1</v>
      </c>
      <c r="I9965" s="17">
        <v>0.76233774300000001</v>
      </c>
      <c r="J9965" s="17">
        <v>0.23766225699999999</v>
      </c>
      <c r="K9965" s="17">
        <v>0</v>
      </c>
    </row>
    <row r="9966" spans="1:11" x14ac:dyDescent="0.45">
      <c r="A9966" s="10" t="s">
        <v>89</v>
      </c>
      <c r="B9966" s="20">
        <v>0.47</v>
      </c>
      <c r="C9966" s="19">
        <v>2733</v>
      </c>
      <c r="D9966" s="19">
        <v>142.75755760000001</v>
      </c>
      <c r="E9966" s="23">
        <v>0.16184272099999999</v>
      </c>
      <c r="F9966" s="23">
        <v>0.109260344</v>
      </c>
      <c r="G9966" s="17">
        <v>0</v>
      </c>
      <c r="H9966" s="17">
        <v>1</v>
      </c>
      <c r="I9966" s="17">
        <v>0.77830829899999998</v>
      </c>
      <c r="J9966" s="17">
        <v>0.22169170099999999</v>
      </c>
      <c r="K9966" s="17">
        <v>0</v>
      </c>
    </row>
    <row r="9967" spans="1:11" x14ac:dyDescent="0.45">
      <c r="A9967" s="10" t="s">
        <v>89</v>
      </c>
      <c r="B9967" s="20">
        <v>0.48</v>
      </c>
      <c r="C9967" s="19">
        <v>2790</v>
      </c>
      <c r="D9967" s="19">
        <v>152.33054709999999</v>
      </c>
      <c r="E9967" s="23">
        <v>0.17389916799999999</v>
      </c>
      <c r="F9967" s="23">
        <v>0.116801116</v>
      </c>
      <c r="G9967" s="17">
        <v>0</v>
      </c>
      <c r="H9967" s="17">
        <v>1</v>
      </c>
      <c r="I9967" s="17">
        <v>0.78834175299999998</v>
      </c>
      <c r="J9967" s="17">
        <v>0.21165824699999999</v>
      </c>
      <c r="K9967" s="17">
        <v>0</v>
      </c>
    </row>
    <row r="9968" spans="1:11" x14ac:dyDescent="0.45">
      <c r="A9968" s="10" t="s">
        <v>89</v>
      </c>
      <c r="B9968" s="20">
        <v>0.49</v>
      </c>
      <c r="C9968" s="19">
        <v>2842</v>
      </c>
      <c r="D9968" s="19">
        <v>161.76005960000001</v>
      </c>
      <c r="E9968" s="23">
        <v>0.186845502</v>
      </c>
      <c r="F9968" s="23">
        <v>0.123813721</v>
      </c>
      <c r="G9968" s="17">
        <v>0</v>
      </c>
      <c r="H9968" s="17">
        <v>1</v>
      </c>
      <c r="I9968" s="17">
        <v>0.79940778199999996</v>
      </c>
      <c r="J9968" s="17">
        <v>0.20059221799999999</v>
      </c>
      <c r="K9968" s="17">
        <v>0</v>
      </c>
    </row>
    <row r="9969" spans="1:11" x14ac:dyDescent="0.45">
      <c r="A9969" s="10" t="s">
        <v>89</v>
      </c>
      <c r="B9969" s="20">
        <v>0.5</v>
      </c>
      <c r="C9969" s="19">
        <v>2905</v>
      </c>
      <c r="D9969" s="19">
        <v>173.84196259999999</v>
      </c>
      <c r="E9969" s="23">
        <v>0.19818538199999999</v>
      </c>
      <c r="F9969" s="23">
        <v>0.13240597300000001</v>
      </c>
      <c r="G9969" s="17">
        <v>0</v>
      </c>
      <c r="H9969" s="17">
        <v>1</v>
      </c>
      <c r="I9969" s="17">
        <v>0.81207266499999997</v>
      </c>
      <c r="J9969" s="17">
        <v>0.187927335</v>
      </c>
      <c r="K9969" s="17">
        <v>0</v>
      </c>
    </row>
    <row r="9970" spans="1:11" x14ac:dyDescent="0.45">
      <c r="A9970" s="10" t="s">
        <v>89</v>
      </c>
      <c r="B9970" s="20">
        <v>0.51</v>
      </c>
      <c r="C9970" s="19">
        <v>2945</v>
      </c>
      <c r="D9970" s="19">
        <v>181.8822308</v>
      </c>
      <c r="E9970" s="23">
        <v>0.20560409099999999</v>
      </c>
      <c r="F9970" s="23">
        <v>0.136681149</v>
      </c>
      <c r="G9970" s="17">
        <v>0</v>
      </c>
      <c r="H9970" s="17">
        <v>1</v>
      </c>
      <c r="I9970" s="17">
        <v>0.81888183000000003</v>
      </c>
      <c r="J9970" s="17">
        <v>0.18111817</v>
      </c>
      <c r="K9970" s="17">
        <v>0</v>
      </c>
    </row>
    <row r="9971" spans="1:11" x14ac:dyDescent="0.45">
      <c r="A9971" s="10" t="s">
        <v>89</v>
      </c>
      <c r="B9971" s="20">
        <v>0.52</v>
      </c>
      <c r="C9971" s="19">
        <v>3010</v>
      </c>
      <c r="D9971" s="19">
        <v>195.50359109999999</v>
      </c>
      <c r="E9971" s="23">
        <v>0.222120334</v>
      </c>
      <c r="F9971" s="23">
        <v>0.14733022500000001</v>
      </c>
      <c r="G9971" s="17">
        <v>0</v>
      </c>
      <c r="H9971" s="17">
        <v>1</v>
      </c>
      <c r="I9971" s="17">
        <v>0.831387082</v>
      </c>
      <c r="J9971" s="17">
        <v>0.168612918</v>
      </c>
      <c r="K9971" s="17">
        <v>0</v>
      </c>
    </row>
    <row r="9972" spans="1:11" x14ac:dyDescent="0.45">
      <c r="A9972" s="10" t="s">
        <v>89</v>
      </c>
      <c r="B9972" s="20">
        <v>0.53</v>
      </c>
      <c r="C9972" s="19">
        <v>3078</v>
      </c>
      <c r="D9972" s="19">
        <v>211.07119800000001</v>
      </c>
      <c r="E9972" s="23">
        <v>0.23975036799999999</v>
      </c>
      <c r="F9972" s="23">
        <v>0.157628938</v>
      </c>
      <c r="G9972" s="17">
        <v>0</v>
      </c>
      <c r="H9972" s="17">
        <v>1</v>
      </c>
      <c r="I9972" s="17">
        <v>0.84126034999999999</v>
      </c>
      <c r="J9972" s="17">
        <v>0.15873965000000001</v>
      </c>
      <c r="K9972" s="17">
        <v>0</v>
      </c>
    </row>
    <row r="9973" spans="1:11" x14ac:dyDescent="0.45">
      <c r="A9973" s="10" t="s">
        <v>89</v>
      </c>
      <c r="B9973" s="20">
        <v>0.54</v>
      </c>
      <c r="C9973" s="19">
        <v>3136</v>
      </c>
      <c r="D9973" s="19">
        <v>225.4074981</v>
      </c>
      <c r="E9973" s="23">
        <v>0.25491003200000001</v>
      </c>
      <c r="F9973" s="23">
        <v>0.16660077500000001</v>
      </c>
      <c r="G9973" s="17">
        <v>0</v>
      </c>
      <c r="H9973" s="17">
        <v>1</v>
      </c>
      <c r="I9973" s="17">
        <v>0.85003689100000002</v>
      </c>
      <c r="J9973" s="17">
        <v>0.14996310900000001</v>
      </c>
      <c r="K9973" s="17">
        <v>0</v>
      </c>
    </row>
    <row r="9974" spans="1:11" x14ac:dyDescent="0.45">
      <c r="A9974" s="10" t="s">
        <v>89</v>
      </c>
      <c r="B9974" s="20">
        <v>0.55000000000000004</v>
      </c>
      <c r="C9974" s="19">
        <v>3192</v>
      </c>
      <c r="D9974" s="19">
        <v>240.4617542</v>
      </c>
      <c r="E9974" s="23">
        <v>0.27779836600000002</v>
      </c>
      <c r="F9974" s="23">
        <v>0.177785263</v>
      </c>
      <c r="G9974" s="17">
        <v>0</v>
      </c>
      <c r="H9974" s="17">
        <v>1</v>
      </c>
      <c r="I9974" s="17">
        <v>0.85717053300000001</v>
      </c>
      <c r="J9974" s="17">
        <v>0.14282946699999999</v>
      </c>
      <c r="K9974" s="17">
        <v>0</v>
      </c>
    </row>
    <row r="9975" spans="1:11" x14ac:dyDescent="0.45">
      <c r="A9975" s="10" t="s">
        <v>89</v>
      </c>
      <c r="B9975" s="20">
        <v>0.56000000000000005</v>
      </c>
      <c r="C9975" s="19">
        <v>3257</v>
      </c>
      <c r="D9975" s="19">
        <v>259.19540380000001</v>
      </c>
      <c r="E9975" s="23">
        <v>0.30397205100000002</v>
      </c>
      <c r="F9975" s="23">
        <v>0.189744154</v>
      </c>
      <c r="G9975" s="17">
        <v>0</v>
      </c>
      <c r="H9975" s="17">
        <v>1</v>
      </c>
      <c r="I9975" s="17">
        <v>0.86498868100000004</v>
      </c>
      <c r="J9975" s="17">
        <v>0.13501131899999999</v>
      </c>
      <c r="K9975" s="17">
        <v>0</v>
      </c>
    </row>
    <row r="9976" spans="1:11" x14ac:dyDescent="0.45">
      <c r="A9976" s="10" t="s">
        <v>89</v>
      </c>
      <c r="B9976" s="20">
        <v>0.56999999999999995</v>
      </c>
      <c r="C9976" s="19">
        <v>3314</v>
      </c>
      <c r="D9976" s="19">
        <v>277.36025110000003</v>
      </c>
      <c r="E9976" s="23">
        <v>0.33113568999999998</v>
      </c>
      <c r="F9976" s="23">
        <v>0.202576228</v>
      </c>
      <c r="G9976" s="17">
        <v>0</v>
      </c>
      <c r="H9976" s="17">
        <v>1</v>
      </c>
      <c r="I9976" s="17">
        <v>0.87282543700000004</v>
      </c>
      <c r="J9976" s="17">
        <v>0.12717456299999999</v>
      </c>
      <c r="K9976" s="17">
        <v>0</v>
      </c>
    </row>
    <row r="9977" spans="1:11" x14ac:dyDescent="0.45">
      <c r="A9977" s="10" t="s">
        <v>89</v>
      </c>
      <c r="B9977" s="20">
        <v>0.57999999999999996</v>
      </c>
      <c r="C9977" s="19">
        <v>3372</v>
      </c>
      <c r="D9977" s="19">
        <v>297.48145090000003</v>
      </c>
      <c r="E9977" s="23">
        <v>0.35738120400000001</v>
      </c>
      <c r="F9977" s="23">
        <v>0.215369962</v>
      </c>
      <c r="G9977" s="17">
        <v>0</v>
      </c>
      <c r="H9977" s="17">
        <v>1</v>
      </c>
      <c r="I9977" s="17">
        <v>0.87975674299999995</v>
      </c>
      <c r="J9977" s="17">
        <v>0.12024325700000001</v>
      </c>
      <c r="K9977" s="17">
        <v>0</v>
      </c>
    </row>
    <row r="9978" spans="1:11" x14ac:dyDescent="0.45">
      <c r="A9978" s="10" t="s">
        <v>89</v>
      </c>
      <c r="B9978" s="20">
        <v>0.59</v>
      </c>
      <c r="C9978" s="19">
        <v>3429</v>
      </c>
      <c r="D9978" s="19">
        <v>318.6014199</v>
      </c>
      <c r="E9978" s="23">
        <v>0.37778033500000002</v>
      </c>
      <c r="F9978" s="23">
        <v>0.22874946400000001</v>
      </c>
      <c r="G9978" s="17">
        <v>0</v>
      </c>
      <c r="H9978" s="17">
        <v>1</v>
      </c>
      <c r="I9978" s="17">
        <v>0.88624961000000002</v>
      </c>
      <c r="J9978" s="17">
        <v>0.11375039000000001</v>
      </c>
      <c r="K9978" s="17">
        <v>0</v>
      </c>
    </row>
    <row r="9979" spans="1:11" x14ac:dyDescent="0.45">
      <c r="A9979" s="10" t="s">
        <v>89</v>
      </c>
      <c r="B9979" s="20">
        <v>0.6</v>
      </c>
      <c r="C9979" s="19">
        <v>3479</v>
      </c>
      <c r="D9979" s="19">
        <v>337.9460029</v>
      </c>
      <c r="E9979" s="23">
        <v>0.39957528799999997</v>
      </c>
      <c r="F9979" s="23">
        <v>0.244251566</v>
      </c>
      <c r="G9979" s="17">
        <v>0</v>
      </c>
      <c r="H9979" s="17">
        <v>1</v>
      </c>
      <c r="I9979" s="17">
        <v>0.89248507600000004</v>
      </c>
      <c r="J9979" s="17">
        <v>0.107514924</v>
      </c>
      <c r="K9979" s="17">
        <v>0</v>
      </c>
    </row>
    <row r="9980" spans="1:11" x14ac:dyDescent="0.45">
      <c r="A9980" s="10" t="s">
        <v>89</v>
      </c>
      <c r="B9980" s="20">
        <v>0.61</v>
      </c>
      <c r="C9980" s="19">
        <v>3538</v>
      </c>
      <c r="D9980" s="19">
        <v>362.07415570000001</v>
      </c>
      <c r="E9980" s="23">
        <v>0.42396333600000002</v>
      </c>
      <c r="F9980" s="23">
        <v>0.26011623</v>
      </c>
      <c r="G9980" s="17">
        <v>0</v>
      </c>
      <c r="H9980" s="17">
        <v>1</v>
      </c>
      <c r="I9980" s="17">
        <v>0.89885980700000001</v>
      </c>
      <c r="J9980" s="17">
        <v>0.101140193</v>
      </c>
      <c r="K9980" s="17">
        <v>0</v>
      </c>
    </row>
    <row r="9981" spans="1:11" x14ac:dyDescent="0.45">
      <c r="A9981" s="10" t="s">
        <v>89</v>
      </c>
      <c r="B9981" s="20">
        <v>0.62</v>
      </c>
      <c r="C9981" s="19">
        <v>3594</v>
      </c>
      <c r="D9981" s="19">
        <v>386.85025610000002</v>
      </c>
      <c r="E9981" s="23">
        <v>0.460917878</v>
      </c>
      <c r="F9981" s="23">
        <v>0.27715964999999998</v>
      </c>
      <c r="G9981" s="17">
        <v>0</v>
      </c>
      <c r="H9981" s="17">
        <v>1</v>
      </c>
      <c r="I9981" s="17">
        <v>0.90537577700000005</v>
      </c>
      <c r="J9981" s="17">
        <v>9.4600000000000004E-2</v>
      </c>
      <c r="K9981" s="17">
        <v>0</v>
      </c>
    </row>
    <row r="9982" spans="1:11" x14ac:dyDescent="0.45">
      <c r="A9982" s="10" t="s">
        <v>89</v>
      </c>
      <c r="B9982" s="20">
        <v>0.63</v>
      </c>
      <c r="C9982" s="19">
        <v>3654</v>
      </c>
      <c r="D9982" s="19">
        <v>415.1017329</v>
      </c>
      <c r="E9982" s="23">
        <v>0.47954662399999998</v>
      </c>
      <c r="F9982" s="23">
        <v>0.29453767800000002</v>
      </c>
      <c r="G9982" s="17">
        <v>0</v>
      </c>
      <c r="H9982" s="17">
        <v>1</v>
      </c>
      <c r="I9982" s="17">
        <v>0.91170389100000004</v>
      </c>
      <c r="J9982" s="17">
        <v>8.8300000000000003E-2</v>
      </c>
      <c r="K9982" s="17">
        <v>0</v>
      </c>
    </row>
    <row r="9983" spans="1:11" x14ac:dyDescent="0.45">
      <c r="A9983" s="10" t="s">
        <v>89</v>
      </c>
      <c r="B9983" s="20">
        <v>0.64</v>
      </c>
      <c r="C9983" s="19">
        <v>3711</v>
      </c>
      <c r="D9983" s="19">
        <v>443.24942829999998</v>
      </c>
      <c r="E9983" s="23">
        <v>0.50991994100000004</v>
      </c>
      <c r="F9983" s="23">
        <v>0.31271018099999998</v>
      </c>
      <c r="G9983" s="17">
        <v>0</v>
      </c>
      <c r="H9983" s="17">
        <v>1</v>
      </c>
      <c r="I9983" s="17">
        <v>0.91690625199999998</v>
      </c>
      <c r="J9983" s="17">
        <v>8.3099999999999993E-2</v>
      </c>
      <c r="K9983" s="17">
        <v>0</v>
      </c>
    </row>
    <row r="9984" spans="1:11" x14ac:dyDescent="0.45">
      <c r="A9984" s="10" t="s">
        <v>89</v>
      </c>
      <c r="B9984" s="20">
        <v>0.65</v>
      </c>
      <c r="C9984" s="19">
        <v>3769</v>
      </c>
      <c r="D9984" s="19">
        <v>473.56205469999998</v>
      </c>
      <c r="E9984" s="23">
        <v>0.53408982699999996</v>
      </c>
      <c r="F9984" s="23">
        <v>0.33186457800000002</v>
      </c>
      <c r="G9984" s="17">
        <v>0</v>
      </c>
      <c r="H9984" s="17">
        <v>1</v>
      </c>
      <c r="I9984" s="17">
        <v>0.921247174</v>
      </c>
      <c r="J9984" s="17">
        <v>7.8799999999999995E-2</v>
      </c>
      <c r="K9984" s="17">
        <v>0</v>
      </c>
    </row>
    <row r="9985" spans="1:11" x14ac:dyDescent="0.45">
      <c r="A9985" s="10" t="s">
        <v>89</v>
      </c>
      <c r="B9985" s="20">
        <v>0.66</v>
      </c>
      <c r="C9985" s="19">
        <v>3826</v>
      </c>
      <c r="D9985" s="19">
        <v>504.84908969999998</v>
      </c>
      <c r="E9985" s="23">
        <v>0.558429022</v>
      </c>
      <c r="F9985" s="23">
        <v>0.35104634299999998</v>
      </c>
      <c r="G9985" s="17">
        <v>0</v>
      </c>
      <c r="H9985" s="17">
        <v>1</v>
      </c>
      <c r="I9985" s="17">
        <v>0.92634644799999999</v>
      </c>
      <c r="J9985" s="17">
        <v>7.3700000000000002E-2</v>
      </c>
      <c r="K9985" s="17">
        <v>0</v>
      </c>
    </row>
    <row r="9986" spans="1:11" x14ac:dyDescent="0.45">
      <c r="A9986" s="10" t="s">
        <v>89</v>
      </c>
      <c r="B9986" s="20">
        <v>0.67</v>
      </c>
      <c r="C9986" s="19">
        <v>3882</v>
      </c>
      <c r="D9986" s="19">
        <v>537.03836079999996</v>
      </c>
      <c r="E9986" s="23">
        <v>0.59028018100000001</v>
      </c>
      <c r="F9986" s="23">
        <v>0.37138280200000001</v>
      </c>
      <c r="G9986" s="17">
        <v>0</v>
      </c>
      <c r="H9986" s="17">
        <v>1</v>
      </c>
      <c r="I9986" s="17">
        <v>0.93018270300000006</v>
      </c>
      <c r="J9986" s="17">
        <v>6.9800000000000001E-2</v>
      </c>
      <c r="K9986" s="17">
        <v>0</v>
      </c>
    </row>
    <row r="9987" spans="1:11" x14ac:dyDescent="0.45">
      <c r="A9987" s="10" t="s">
        <v>89</v>
      </c>
      <c r="B9987" s="20">
        <v>0.68</v>
      </c>
      <c r="C9987" s="19">
        <v>3940</v>
      </c>
      <c r="D9987" s="19">
        <v>572.63259540000001</v>
      </c>
      <c r="E9987" s="23">
        <v>0.63454353500000005</v>
      </c>
      <c r="F9987" s="23">
        <v>0.39149402599999999</v>
      </c>
      <c r="G9987" s="17">
        <v>0</v>
      </c>
      <c r="H9987" s="17">
        <v>1</v>
      </c>
      <c r="I9987" s="17">
        <v>0.93347362599999995</v>
      </c>
      <c r="J9987" s="17">
        <v>6.6500000000000004E-2</v>
      </c>
      <c r="K9987" s="17">
        <v>0</v>
      </c>
    </row>
    <row r="9988" spans="1:11" x14ac:dyDescent="0.45">
      <c r="A9988" s="10" t="s">
        <v>89</v>
      </c>
      <c r="B9988" s="20">
        <v>0.69</v>
      </c>
      <c r="C9988" s="19">
        <v>3996</v>
      </c>
      <c r="D9988" s="19">
        <v>608.68992949999995</v>
      </c>
      <c r="E9988" s="23">
        <v>0.65671714000000003</v>
      </c>
      <c r="F9988" s="23">
        <v>0.414825208</v>
      </c>
      <c r="G9988" s="17">
        <v>0</v>
      </c>
      <c r="H9988" s="17">
        <v>1</v>
      </c>
      <c r="I9988" s="17">
        <v>0.93713977100000001</v>
      </c>
      <c r="J9988" s="17">
        <v>6.2899999999999998E-2</v>
      </c>
      <c r="K9988" s="17">
        <v>0</v>
      </c>
    </row>
    <row r="9989" spans="1:11" x14ac:dyDescent="0.45">
      <c r="A9989" s="10" t="s">
        <v>89</v>
      </c>
      <c r="B9989" s="20">
        <v>0.7</v>
      </c>
      <c r="C9989" s="19">
        <v>4057</v>
      </c>
      <c r="D9989" s="19">
        <v>649.64461789999996</v>
      </c>
      <c r="E9989" s="23">
        <v>0.68697686599999996</v>
      </c>
      <c r="F9989" s="23">
        <v>0.43702645000000001</v>
      </c>
      <c r="G9989" s="17">
        <v>0</v>
      </c>
      <c r="H9989" s="17">
        <v>1</v>
      </c>
      <c r="I9989" s="17">
        <v>0.94076449100000004</v>
      </c>
      <c r="J9989" s="17">
        <v>5.9200000000000003E-2</v>
      </c>
      <c r="K9989" s="17">
        <v>0</v>
      </c>
    </row>
    <row r="9990" spans="1:11" x14ac:dyDescent="0.45">
      <c r="A9990" s="10" t="s">
        <v>89</v>
      </c>
      <c r="B9990" s="20">
        <v>0.71</v>
      </c>
      <c r="C9990" s="19">
        <v>4113</v>
      </c>
      <c r="D9990" s="19">
        <v>689.54611379999994</v>
      </c>
      <c r="E9990" s="23">
        <v>0.74032208399999999</v>
      </c>
      <c r="F9990" s="23">
        <v>0.46094769299999999</v>
      </c>
      <c r="G9990" s="17">
        <v>0</v>
      </c>
      <c r="H9990" s="17">
        <v>1</v>
      </c>
      <c r="I9990" s="17">
        <v>0.94371716100000003</v>
      </c>
      <c r="J9990" s="17">
        <v>5.6300000000000003E-2</v>
      </c>
      <c r="K9990" s="17">
        <v>0</v>
      </c>
    </row>
    <row r="9991" spans="1:11" x14ac:dyDescent="0.45">
      <c r="A9991" s="10" t="s">
        <v>89</v>
      </c>
      <c r="B9991" s="20">
        <v>0.72</v>
      </c>
      <c r="C9991" s="19">
        <v>4172</v>
      </c>
      <c r="D9991" s="19">
        <v>733.92233220000003</v>
      </c>
      <c r="E9991" s="23">
        <v>0.76410993999999999</v>
      </c>
      <c r="F9991" s="23">
        <v>0.48609537600000002</v>
      </c>
      <c r="G9991" s="17">
        <v>0</v>
      </c>
      <c r="H9991" s="17">
        <v>1</v>
      </c>
      <c r="I9991" s="17">
        <v>0.946750541</v>
      </c>
      <c r="J9991" s="17">
        <v>5.3199999999999997E-2</v>
      </c>
      <c r="K9991" s="17">
        <v>0</v>
      </c>
    </row>
    <row r="9992" spans="1:11" x14ac:dyDescent="0.45">
      <c r="A9992" s="10" t="s">
        <v>89</v>
      </c>
      <c r="B9992" s="20">
        <v>0.73</v>
      </c>
      <c r="C9992" s="19">
        <v>4227</v>
      </c>
      <c r="D9992" s="19">
        <v>776.91175439999995</v>
      </c>
      <c r="E9992" s="23">
        <v>0.80171795899999998</v>
      </c>
      <c r="F9992" s="23">
        <v>0.511974653</v>
      </c>
      <c r="G9992" s="17">
        <v>0</v>
      </c>
      <c r="H9992" s="17">
        <v>1</v>
      </c>
      <c r="I9992" s="17">
        <v>0.94919478599999996</v>
      </c>
      <c r="J9992" s="17">
        <v>5.0799999999999998E-2</v>
      </c>
      <c r="K9992" s="17">
        <v>0</v>
      </c>
    </row>
    <row r="9993" spans="1:11" x14ac:dyDescent="0.45">
      <c r="A9993" s="10" t="s">
        <v>89</v>
      </c>
      <c r="B9993" s="20">
        <v>0.74</v>
      </c>
      <c r="C9993" s="19">
        <v>4286</v>
      </c>
      <c r="D9993" s="19">
        <v>825.38575390000005</v>
      </c>
      <c r="E9993" s="23">
        <v>0.83690273299999995</v>
      </c>
      <c r="F9993" s="23">
        <v>0.53777812899999999</v>
      </c>
      <c r="G9993" s="17">
        <v>0</v>
      </c>
      <c r="H9993" s="17">
        <v>1</v>
      </c>
      <c r="I9993" s="17">
        <v>0.95161357599999996</v>
      </c>
      <c r="J9993" s="17">
        <v>4.8399999999999999E-2</v>
      </c>
      <c r="K9993" s="17">
        <v>0</v>
      </c>
    </row>
    <row r="9994" spans="1:11" x14ac:dyDescent="0.45">
      <c r="A9994" s="10" t="s">
        <v>89</v>
      </c>
      <c r="B9994" s="20">
        <v>0.75</v>
      </c>
      <c r="C9994" s="19">
        <v>4344</v>
      </c>
      <c r="D9994" s="19">
        <v>874.54300709999995</v>
      </c>
      <c r="E9994" s="23">
        <v>0.85911333000000001</v>
      </c>
      <c r="F9994" s="23">
        <v>0.56347759200000003</v>
      </c>
      <c r="G9994" s="17">
        <v>0</v>
      </c>
      <c r="H9994" s="17">
        <v>1</v>
      </c>
      <c r="I9994" s="17">
        <v>0.954293116</v>
      </c>
      <c r="J9994" s="17">
        <v>4.5699999999999998E-2</v>
      </c>
      <c r="K9994" s="17">
        <v>0</v>
      </c>
    </row>
    <row r="9995" spans="1:11" x14ac:dyDescent="0.45">
      <c r="A9995" s="10" t="s">
        <v>89</v>
      </c>
      <c r="B9995" s="20">
        <v>0.76</v>
      </c>
      <c r="C9995" s="19">
        <v>4400</v>
      </c>
      <c r="D9995" s="19">
        <v>923.37128680000001</v>
      </c>
      <c r="E9995" s="23">
        <v>0.88960823200000005</v>
      </c>
      <c r="F9995" s="23">
        <v>0.586748822</v>
      </c>
      <c r="G9995" s="17">
        <v>0</v>
      </c>
      <c r="H9995" s="17">
        <v>1</v>
      </c>
      <c r="I9995" s="17">
        <v>0.95651684100000001</v>
      </c>
      <c r="J9995" s="17">
        <v>4.3499999999999997E-2</v>
      </c>
      <c r="K9995" s="17">
        <v>0</v>
      </c>
    </row>
    <row r="9996" spans="1:11" x14ac:dyDescent="0.45">
      <c r="A9996" s="10" t="s">
        <v>89</v>
      </c>
      <c r="B9996" s="20">
        <v>0.77</v>
      </c>
      <c r="C9996" s="19">
        <v>4460</v>
      </c>
      <c r="D9996" s="19">
        <v>977.74025849999998</v>
      </c>
      <c r="E9996" s="23">
        <v>0.92211762900000005</v>
      </c>
      <c r="F9996" s="23">
        <v>0.61559313299999996</v>
      </c>
      <c r="G9996" s="17">
        <v>0</v>
      </c>
      <c r="H9996" s="17">
        <v>1</v>
      </c>
      <c r="I9996" s="17">
        <v>0.95895569199999997</v>
      </c>
      <c r="J9996" s="17">
        <v>4.1000000000000002E-2</v>
      </c>
      <c r="K9996" s="17">
        <v>0</v>
      </c>
    </row>
    <row r="9997" spans="1:11" x14ac:dyDescent="0.45">
      <c r="A9997" s="10" t="s">
        <v>89</v>
      </c>
      <c r="B9997" s="20">
        <v>0.78</v>
      </c>
      <c r="C9997" s="19">
        <v>4515</v>
      </c>
      <c r="D9997" s="19">
        <v>1029.47363</v>
      </c>
      <c r="E9997" s="23">
        <v>0.96233762300000003</v>
      </c>
      <c r="F9997" s="23">
        <v>0.641258895</v>
      </c>
      <c r="G9997" s="17">
        <v>0</v>
      </c>
      <c r="H9997" s="17">
        <v>1</v>
      </c>
      <c r="I9997" s="17">
        <v>0.96098049500000005</v>
      </c>
      <c r="J9997" s="17">
        <v>3.9E-2</v>
      </c>
      <c r="K9997" s="17">
        <v>0</v>
      </c>
    </row>
    <row r="9998" spans="1:11" x14ac:dyDescent="0.45">
      <c r="A9998" s="10" t="s">
        <v>89</v>
      </c>
      <c r="B9998" s="20">
        <v>0.79</v>
      </c>
      <c r="C9998" s="19">
        <v>4575</v>
      </c>
      <c r="D9998" s="19">
        <v>1088.509652</v>
      </c>
      <c r="E9998" s="23">
        <v>1.0079403810000001</v>
      </c>
      <c r="F9998" s="23">
        <v>0.66722008099999996</v>
      </c>
      <c r="G9998" s="17">
        <v>0</v>
      </c>
      <c r="H9998" s="17">
        <v>1</v>
      </c>
      <c r="I9998" s="17">
        <v>0.96161952100000003</v>
      </c>
      <c r="J9998" s="17">
        <v>3.8399999999999997E-2</v>
      </c>
      <c r="K9998" s="17">
        <v>0</v>
      </c>
    </row>
    <row r="9999" spans="1:11" x14ac:dyDescent="0.45">
      <c r="A9999" s="10" t="s">
        <v>89</v>
      </c>
      <c r="B9999" s="20">
        <v>0.8</v>
      </c>
      <c r="C9999" s="19">
        <v>4608</v>
      </c>
      <c r="D9999" s="19">
        <v>1122.087309</v>
      </c>
      <c r="E9999" s="23">
        <v>1.0231224050000001</v>
      </c>
      <c r="F9999" s="23">
        <v>0.68543667399999997</v>
      </c>
      <c r="G9999" s="17">
        <v>0</v>
      </c>
      <c r="H9999" s="17">
        <v>1</v>
      </c>
      <c r="I9999" s="17">
        <v>0.96268266800000002</v>
      </c>
      <c r="J9999" s="17">
        <v>3.73E-2</v>
      </c>
      <c r="K9999" s="17">
        <v>0</v>
      </c>
    </row>
    <row r="10000" spans="1:11" x14ac:dyDescent="0.45">
      <c r="A10000" s="10" t="s">
        <v>89</v>
      </c>
      <c r="B10000" s="20">
        <v>0.80100000000000005</v>
      </c>
      <c r="C10000" s="19">
        <v>4615</v>
      </c>
      <c r="D10000" s="19">
        <v>1129.2671600000001</v>
      </c>
      <c r="E10000" s="23">
        <v>1.026348171</v>
      </c>
      <c r="F10000" s="23">
        <v>0.68850126</v>
      </c>
      <c r="G10000" s="17">
        <v>0</v>
      </c>
      <c r="H10000" s="17">
        <v>1</v>
      </c>
      <c r="I10000" s="17">
        <v>0.96293523800000003</v>
      </c>
      <c r="J10000" s="17">
        <v>3.7100000000000001E-2</v>
      </c>
      <c r="K10000" s="17">
        <v>0</v>
      </c>
    </row>
    <row r="10001" spans="1:11" x14ac:dyDescent="0.45">
      <c r="A10001" s="10" t="s">
        <v>89</v>
      </c>
      <c r="B10001" s="20">
        <v>0.80200000000000005</v>
      </c>
      <c r="C10001" s="19">
        <v>4620</v>
      </c>
      <c r="D10001" s="19">
        <v>1134.4199450000001</v>
      </c>
      <c r="E10001" s="23">
        <v>1.0354183130000001</v>
      </c>
      <c r="F10001" s="23">
        <v>0.69159225000000002</v>
      </c>
      <c r="G10001" s="17">
        <v>0</v>
      </c>
      <c r="H10001" s="17">
        <v>1</v>
      </c>
      <c r="I10001" s="17">
        <v>0.96304375399999997</v>
      </c>
      <c r="J10001" s="17">
        <v>3.6999999999999998E-2</v>
      </c>
      <c r="K10001" s="17">
        <v>0</v>
      </c>
    </row>
    <row r="10002" spans="1:11" x14ac:dyDescent="0.45">
      <c r="A10002" s="10" t="s">
        <v>89</v>
      </c>
      <c r="B10002" s="20">
        <v>0.80300000000000005</v>
      </c>
      <c r="C10002" s="19">
        <v>4627</v>
      </c>
      <c r="D10002" s="19">
        <v>1141.6847049999999</v>
      </c>
      <c r="E10002" s="23">
        <v>1.039032781</v>
      </c>
      <c r="F10002" s="23">
        <v>0.693846607</v>
      </c>
      <c r="G10002" s="17">
        <v>0</v>
      </c>
      <c r="H10002" s="17">
        <v>1</v>
      </c>
      <c r="I10002" s="17">
        <v>0.96323481099999997</v>
      </c>
      <c r="J10002" s="17">
        <v>3.6799999999999999E-2</v>
      </c>
      <c r="K10002" s="17">
        <v>0</v>
      </c>
    </row>
    <row r="10003" spans="1:11" x14ac:dyDescent="0.45">
      <c r="A10003" s="10" t="s">
        <v>89</v>
      </c>
      <c r="B10003" s="20">
        <v>0.80400000000000005</v>
      </c>
      <c r="C10003" s="19">
        <v>4632</v>
      </c>
      <c r="D10003" s="19">
        <v>1146.886831</v>
      </c>
      <c r="E10003" s="23">
        <v>1.0420082129999999</v>
      </c>
      <c r="F10003" s="23">
        <v>0.69723801200000002</v>
      </c>
      <c r="G10003" s="17">
        <v>0</v>
      </c>
      <c r="H10003" s="17">
        <v>1</v>
      </c>
      <c r="I10003" s="17">
        <v>0.96332611199999996</v>
      </c>
      <c r="J10003" s="17">
        <v>3.6700000000000003E-2</v>
      </c>
      <c r="K10003" s="17">
        <v>0</v>
      </c>
    </row>
    <row r="10004" spans="1:11" x14ac:dyDescent="0.45">
      <c r="A10004" s="10" t="s">
        <v>89</v>
      </c>
      <c r="B10004" s="20">
        <v>0.80500000000000005</v>
      </c>
      <c r="C10004" s="19">
        <v>4638</v>
      </c>
      <c r="D10004" s="19">
        <v>1153.161235</v>
      </c>
      <c r="E10004" s="23">
        <v>1.0527218469999999</v>
      </c>
      <c r="F10004" s="23">
        <v>0.70029014000000001</v>
      </c>
      <c r="G10004" s="17">
        <v>0</v>
      </c>
      <c r="H10004" s="17">
        <v>1</v>
      </c>
      <c r="I10004" s="17">
        <v>0.96348846799999999</v>
      </c>
      <c r="J10004" s="17">
        <v>3.6499999999999998E-2</v>
      </c>
      <c r="K10004" s="17">
        <v>0</v>
      </c>
    </row>
    <row r="10005" spans="1:11" x14ac:dyDescent="0.45">
      <c r="A10005" s="10" t="s">
        <v>89</v>
      </c>
      <c r="B10005" s="20">
        <v>0.80600000000000005</v>
      </c>
      <c r="C10005" s="19">
        <v>4642</v>
      </c>
      <c r="D10005" s="19">
        <v>1157.376125</v>
      </c>
      <c r="E10005" s="23">
        <v>1.0545849700000001</v>
      </c>
      <c r="F10005" s="23">
        <v>0.70285476499999999</v>
      </c>
      <c r="G10005" s="17">
        <v>0</v>
      </c>
      <c r="H10005" s="17">
        <v>1</v>
      </c>
      <c r="I10005" s="17">
        <v>0.96362899800000001</v>
      </c>
      <c r="J10005" s="17">
        <v>3.6371001999999999E-2</v>
      </c>
      <c r="K10005" s="17">
        <v>0</v>
      </c>
    </row>
    <row r="10006" spans="1:11" x14ac:dyDescent="0.45">
      <c r="A10006" s="10" t="s">
        <v>89</v>
      </c>
      <c r="B10006" s="20">
        <v>0.80700000000000005</v>
      </c>
      <c r="C10006" s="19">
        <v>4649</v>
      </c>
      <c r="D10006" s="19">
        <v>1164.798268</v>
      </c>
      <c r="E10006" s="23">
        <v>1.0613991730000001</v>
      </c>
      <c r="F10006" s="23">
        <v>0.70458308000000003</v>
      </c>
      <c r="G10006" s="17">
        <v>0</v>
      </c>
      <c r="H10006" s="17">
        <v>1</v>
      </c>
      <c r="I10006" s="17">
        <v>0.96380111199999996</v>
      </c>
      <c r="J10006" s="17">
        <v>3.6200000000000003E-2</v>
      </c>
      <c r="K10006" s="17">
        <v>0</v>
      </c>
    </row>
    <row r="10007" spans="1:11" x14ac:dyDescent="0.45">
      <c r="A10007" s="10" t="s">
        <v>89</v>
      </c>
      <c r="B10007" s="20">
        <v>0.80800000000000005</v>
      </c>
      <c r="C10007" s="19">
        <v>4655</v>
      </c>
      <c r="D10007" s="19">
        <v>1171.1918659999999</v>
      </c>
      <c r="E10007" s="23">
        <v>1.0694576549999999</v>
      </c>
      <c r="F10007" s="23">
        <v>0.70854359700000002</v>
      </c>
      <c r="G10007" s="17">
        <v>0</v>
      </c>
      <c r="H10007" s="17">
        <v>1</v>
      </c>
      <c r="I10007" s="17">
        <v>0.963929747</v>
      </c>
      <c r="J10007" s="17">
        <v>3.61E-2</v>
      </c>
      <c r="K10007" s="17">
        <v>0</v>
      </c>
    </row>
    <row r="10008" spans="1:11" x14ac:dyDescent="0.45">
      <c r="A10008" s="10" t="s">
        <v>89</v>
      </c>
      <c r="B10008" s="20">
        <v>0.80900000000000005</v>
      </c>
      <c r="C10008" s="19">
        <v>4661</v>
      </c>
      <c r="D10008" s="19">
        <v>1177.631167</v>
      </c>
      <c r="E10008" s="23">
        <v>1.0737246009999999</v>
      </c>
      <c r="F10008" s="23">
        <v>0.71169936899999997</v>
      </c>
      <c r="G10008" s="17">
        <v>0</v>
      </c>
      <c r="H10008" s="17">
        <v>1</v>
      </c>
      <c r="I10008" s="17">
        <v>0.96418243599999998</v>
      </c>
      <c r="J10008" s="17">
        <v>3.5799999999999998E-2</v>
      </c>
      <c r="K10008" s="17">
        <v>0</v>
      </c>
    </row>
    <row r="10009" spans="1:11" x14ac:dyDescent="0.45">
      <c r="A10009" s="10" t="s">
        <v>89</v>
      </c>
      <c r="B10009" s="20">
        <v>0.81</v>
      </c>
      <c r="C10009" s="19">
        <v>4664</v>
      </c>
      <c r="D10009" s="19">
        <v>1180.856115</v>
      </c>
      <c r="E10009" s="23">
        <v>1.074982579</v>
      </c>
      <c r="F10009" s="23">
        <v>0.71461785200000005</v>
      </c>
      <c r="G10009" s="17">
        <v>0</v>
      </c>
      <c r="H10009" s="17">
        <v>1</v>
      </c>
      <c r="I10009" s="17">
        <v>0.96424987500000003</v>
      </c>
      <c r="J10009" s="17">
        <v>3.5799999999999998E-2</v>
      </c>
      <c r="K10009" s="17">
        <v>0</v>
      </c>
    </row>
    <row r="10010" spans="1:11" x14ac:dyDescent="0.45">
      <c r="A10010" s="10" t="s">
        <v>89</v>
      </c>
      <c r="B10010" s="20">
        <v>0.81100000000000005</v>
      </c>
      <c r="C10010" s="19">
        <v>4673</v>
      </c>
      <c r="D10010" s="19">
        <v>1190.539045</v>
      </c>
      <c r="E10010" s="23">
        <v>1.077067252</v>
      </c>
      <c r="F10010" s="23">
        <v>0.716610682</v>
      </c>
      <c r="G10010" s="17">
        <v>0</v>
      </c>
      <c r="H10010" s="17">
        <v>1</v>
      </c>
      <c r="I10010" s="17">
        <v>0.96448592</v>
      </c>
      <c r="J10010" s="17">
        <v>3.5499999999999997E-2</v>
      </c>
      <c r="K10010" s="17">
        <v>0</v>
      </c>
    </row>
    <row r="10011" spans="1:11" x14ac:dyDescent="0.45">
      <c r="A10011" s="10" t="s">
        <v>89</v>
      </c>
      <c r="B10011" s="20">
        <v>0.81299999999999994</v>
      </c>
      <c r="C10011" s="19">
        <v>4684</v>
      </c>
      <c r="D10011" s="19">
        <v>1202.417647</v>
      </c>
      <c r="E10011" s="23">
        <v>1.0839009799999999</v>
      </c>
      <c r="F10011" s="23">
        <v>0.72206171399999997</v>
      </c>
      <c r="G10011" s="17">
        <v>0</v>
      </c>
      <c r="H10011" s="17">
        <v>1</v>
      </c>
      <c r="I10011" s="17">
        <v>0.96480027599999996</v>
      </c>
      <c r="J10011" s="17">
        <v>3.5200000000000002E-2</v>
      </c>
      <c r="K10011" s="17">
        <v>0</v>
      </c>
    </row>
    <row r="10012" spans="1:11" x14ac:dyDescent="0.45">
      <c r="A10012" s="10" t="s">
        <v>89</v>
      </c>
      <c r="B10012" s="20">
        <v>0.81399999999999995</v>
      </c>
      <c r="C10012" s="19">
        <v>4690</v>
      </c>
      <c r="D10012" s="19">
        <v>1208.9511789999999</v>
      </c>
      <c r="E10012" s="23">
        <v>1.090382263</v>
      </c>
      <c r="F10012" s="23">
        <v>0.72595430800000005</v>
      </c>
      <c r="G10012" s="17">
        <v>0</v>
      </c>
      <c r="H10012" s="17">
        <v>1</v>
      </c>
      <c r="I10012" s="17">
        <v>0.96505580800000001</v>
      </c>
      <c r="J10012" s="17">
        <v>3.49E-2</v>
      </c>
      <c r="K10012" s="17">
        <v>0</v>
      </c>
    </row>
    <row r="10013" spans="1:11" x14ac:dyDescent="0.45">
      <c r="A10013" s="10" t="s">
        <v>89</v>
      </c>
      <c r="B10013" s="20">
        <v>0.81499999999999995</v>
      </c>
      <c r="C10013" s="19">
        <v>4696</v>
      </c>
      <c r="D10013" s="19">
        <v>1215.535222</v>
      </c>
      <c r="E10013" s="23">
        <v>1.1001173550000001</v>
      </c>
      <c r="F10013" s="23">
        <v>0.72780147100000003</v>
      </c>
      <c r="G10013" s="17">
        <v>0</v>
      </c>
      <c r="H10013" s="17">
        <v>1</v>
      </c>
      <c r="I10013" s="17">
        <v>0.96520082200000001</v>
      </c>
      <c r="J10013" s="17">
        <v>3.4799999999999998E-2</v>
      </c>
      <c r="K10013" s="17">
        <v>0</v>
      </c>
    </row>
    <row r="10014" spans="1:11" x14ac:dyDescent="0.45">
      <c r="A10014" s="10" t="s">
        <v>89</v>
      </c>
      <c r="B10014" s="20">
        <v>0.81599999999999995</v>
      </c>
      <c r="C10014" s="19">
        <v>4701</v>
      </c>
      <c r="D10014" s="19">
        <v>1221.0392360000001</v>
      </c>
      <c r="E10014" s="23">
        <v>1.102517645</v>
      </c>
      <c r="F10014" s="23">
        <v>0.73266141799999995</v>
      </c>
      <c r="G10014" s="17">
        <v>0</v>
      </c>
      <c r="H10014" s="17">
        <v>1</v>
      </c>
      <c r="I10014" s="17">
        <v>0.96536771700000001</v>
      </c>
      <c r="J10014" s="17">
        <v>3.4599999999999999E-2</v>
      </c>
      <c r="K10014" s="17">
        <v>0</v>
      </c>
    </row>
    <row r="10015" spans="1:11" x14ac:dyDescent="0.45">
      <c r="A10015" s="10" t="s">
        <v>89</v>
      </c>
      <c r="B10015" s="20">
        <v>0.81699999999999995</v>
      </c>
      <c r="C10015" s="19">
        <v>4706</v>
      </c>
      <c r="D10015" s="19">
        <v>1226.561725</v>
      </c>
      <c r="E10015" s="23">
        <v>1.1078796259999999</v>
      </c>
      <c r="F10015" s="23">
        <v>0.73531690500000002</v>
      </c>
      <c r="G10015" s="17">
        <v>0</v>
      </c>
      <c r="H10015" s="17">
        <v>1</v>
      </c>
      <c r="I10015" s="17">
        <v>0.96545090899999997</v>
      </c>
      <c r="J10015" s="17">
        <v>3.4500000000000003E-2</v>
      </c>
      <c r="K10015" s="17">
        <v>0</v>
      </c>
    </row>
    <row r="10016" spans="1:11" x14ac:dyDescent="0.45">
      <c r="A10016" s="10" t="s">
        <v>89</v>
      </c>
      <c r="B10016" s="20">
        <v>0.81799999999999995</v>
      </c>
      <c r="C10016" s="19">
        <v>4713</v>
      </c>
      <c r="D10016" s="19">
        <v>1234.3436360000001</v>
      </c>
      <c r="E10016" s="23">
        <v>1.1117488230000001</v>
      </c>
      <c r="F10016" s="23">
        <v>0.73770060599999998</v>
      </c>
      <c r="G10016" s="17">
        <v>0</v>
      </c>
      <c r="H10016" s="17">
        <v>1</v>
      </c>
      <c r="I10016" s="17">
        <v>0.96569523099999999</v>
      </c>
      <c r="J10016" s="17">
        <v>3.4299999999999997E-2</v>
      </c>
      <c r="K10016" s="17">
        <v>0</v>
      </c>
    </row>
    <row r="10017" spans="1:11" x14ac:dyDescent="0.45">
      <c r="A10017" s="10" t="s">
        <v>89</v>
      </c>
      <c r="B10017" s="20">
        <v>0.81899999999999995</v>
      </c>
      <c r="C10017" s="19">
        <v>4719</v>
      </c>
      <c r="D10017" s="19">
        <v>1241.0161900000001</v>
      </c>
      <c r="E10017" s="23">
        <v>1.113424961</v>
      </c>
      <c r="F10017" s="23">
        <v>0.74154503599999999</v>
      </c>
      <c r="G10017" s="17">
        <v>0</v>
      </c>
      <c r="H10017" s="17">
        <v>1</v>
      </c>
      <c r="I10017" s="17">
        <v>0.96592508899999996</v>
      </c>
      <c r="J10017" s="17">
        <v>3.4074910999999999E-2</v>
      </c>
      <c r="K10017" s="17">
        <v>0</v>
      </c>
    </row>
    <row r="10018" spans="1:11" x14ac:dyDescent="0.45">
      <c r="A10018" s="10" t="s">
        <v>89</v>
      </c>
      <c r="B10018" s="20">
        <v>0.82</v>
      </c>
      <c r="C10018" s="19">
        <v>4722</v>
      </c>
      <c r="D10018" s="19">
        <v>1244.364016</v>
      </c>
      <c r="E10018" s="23">
        <v>1.116261631</v>
      </c>
      <c r="F10018" s="23">
        <v>0.74423542300000001</v>
      </c>
      <c r="G10018" s="17">
        <v>0</v>
      </c>
      <c r="H10018" s="17">
        <v>1</v>
      </c>
      <c r="I10018" s="17">
        <v>0.96599769099999999</v>
      </c>
      <c r="J10018" s="17">
        <v>3.4000000000000002E-2</v>
      </c>
      <c r="K10018" s="17">
        <v>0</v>
      </c>
    </row>
    <row r="10019" spans="1:11" x14ac:dyDescent="0.45">
      <c r="A10019" s="10" t="s">
        <v>89</v>
      </c>
      <c r="B10019" s="20">
        <v>0.82099999999999995</v>
      </c>
      <c r="C10019" s="19">
        <v>4730</v>
      </c>
      <c r="D10019" s="19">
        <v>1253.362678</v>
      </c>
      <c r="E10019" s="23">
        <v>1.127200456</v>
      </c>
      <c r="F10019" s="23">
        <v>0.746536066</v>
      </c>
      <c r="G10019" s="17">
        <v>0</v>
      </c>
      <c r="H10019" s="17">
        <v>1</v>
      </c>
      <c r="I10019" s="17">
        <v>0.96622143999999999</v>
      </c>
      <c r="J10019" s="17">
        <v>3.3799999999999997E-2</v>
      </c>
      <c r="K10019" s="17">
        <v>0</v>
      </c>
    </row>
    <row r="10020" spans="1:11" x14ac:dyDescent="0.45">
      <c r="A10020" s="10" t="s">
        <v>89</v>
      </c>
      <c r="B10020" s="20">
        <v>0.82199999999999995</v>
      </c>
      <c r="C10020" s="19">
        <v>4734</v>
      </c>
      <c r="D10020" s="19">
        <v>1257.88302</v>
      </c>
      <c r="E10020" s="23">
        <v>1.1307995099999999</v>
      </c>
      <c r="F10020" s="23">
        <v>0.75016479599999997</v>
      </c>
      <c r="G10020" s="17">
        <v>0</v>
      </c>
      <c r="H10020" s="17">
        <v>1</v>
      </c>
      <c r="I10020" s="17">
        <v>0.96637519100000002</v>
      </c>
      <c r="J10020" s="17">
        <v>3.3599999999999998E-2</v>
      </c>
      <c r="K10020" s="17">
        <v>0</v>
      </c>
    </row>
    <row r="10021" spans="1:11" x14ac:dyDescent="0.45">
      <c r="A10021" s="10" t="s">
        <v>89</v>
      </c>
      <c r="B10021" s="20">
        <v>0.82299999999999995</v>
      </c>
      <c r="C10021" s="19">
        <v>4742</v>
      </c>
      <c r="D10021" s="19">
        <v>1266.944438</v>
      </c>
      <c r="E10021" s="23">
        <v>1.133127419</v>
      </c>
      <c r="F10021" s="23">
        <v>0.75279172000000005</v>
      </c>
      <c r="G10021" s="17">
        <v>0</v>
      </c>
      <c r="H10021" s="17">
        <v>1</v>
      </c>
      <c r="I10021" s="17">
        <v>0.96660984000000005</v>
      </c>
      <c r="J10021" s="17">
        <v>3.3399999999999999E-2</v>
      </c>
      <c r="K10021" s="17">
        <v>0</v>
      </c>
    </row>
    <row r="10022" spans="1:11" x14ac:dyDescent="0.45">
      <c r="A10022" s="10" t="s">
        <v>89</v>
      </c>
      <c r="B10022" s="20">
        <v>0.82499999999999996</v>
      </c>
      <c r="C10022" s="19">
        <v>4753</v>
      </c>
      <c r="D10022" s="19">
        <v>1279.5040300000001</v>
      </c>
      <c r="E10022" s="23">
        <v>1.148978455</v>
      </c>
      <c r="F10022" s="23">
        <v>0.75751975000000005</v>
      </c>
      <c r="G10022" s="17">
        <v>0</v>
      </c>
      <c r="H10022" s="17">
        <v>1</v>
      </c>
      <c r="I10022" s="17">
        <v>0.96673520899999998</v>
      </c>
      <c r="J10022" s="17">
        <v>3.3300000000000003E-2</v>
      </c>
      <c r="K10022" s="17">
        <v>0</v>
      </c>
    </row>
    <row r="10023" spans="1:11" x14ac:dyDescent="0.45">
      <c r="A10023" s="10" t="s">
        <v>89</v>
      </c>
      <c r="B10023" s="20">
        <v>0.82599999999999996</v>
      </c>
      <c r="C10023" s="19">
        <v>4758</v>
      </c>
      <c r="D10023" s="19">
        <v>1285.2544089999999</v>
      </c>
      <c r="E10023" s="23">
        <v>1.150428166</v>
      </c>
      <c r="F10023" s="23">
        <v>0.76242992799999998</v>
      </c>
      <c r="G10023" s="17">
        <v>0</v>
      </c>
      <c r="H10023" s="17">
        <v>1</v>
      </c>
      <c r="I10023" s="17">
        <v>0.96685648099999999</v>
      </c>
      <c r="J10023" s="17">
        <v>3.3099999999999997E-2</v>
      </c>
      <c r="K10023" s="17">
        <v>0</v>
      </c>
    </row>
    <row r="10024" spans="1:11" x14ac:dyDescent="0.45">
      <c r="A10024" s="10" t="s">
        <v>89</v>
      </c>
      <c r="B10024" s="20">
        <v>0.82699999999999996</v>
      </c>
      <c r="C10024" s="19">
        <v>4765</v>
      </c>
      <c r="D10024" s="19">
        <v>1293.3829479999999</v>
      </c>
      <c r="E10024" s="23">
        <v>1.1650011490000001</v>
      </c>
      <c r="F10024" s="23">
        <v>0.76432478400000003</v>
      </c>
      <c r="G10024" s="17">
        <v>0</v>
      </c>
      <c r="H10024" s="17">
        <v>1</v>
      </c>
      <c r="I10024" s="17">
        <v>0.96707543399999996</v>
      </c>
      <c r="J10024" s="17">
        <v>3.2899999999999999E-2</v>
      </c>
      <c r="K10024" s="17">
        <v>0</v>
      </c>
    </row>
    <row r="10025" spans="1:11" x14ac:dyDescent="0.45">
      <c r="A10025" s="10" t="s">
        <v>89</v>
      </c>
      <c r="B10025" s="20">
        <v>0.82799999999999996</v>
      </c>
      <c r="C10025" s="19">
        <v>4769</v>
      </c>
      <c r="D10025" s="19">
        <v>1298.0523780000001</v>
      </c>
      <c r="E10025" s="23">
        <v>1.1697197800000001</v>
      </c>
      <c r="F10025" s="23">
        <v>0.76826195399999997</v>
      </c>
      <c r="G10025" s="17">
        <v>0</v>
      </c>
      <c r="H10025" s="17">
        <v>1</v>
      </c>
      <c r="I10025" s="17">
        <v>0.96716806899999996</v>
      </c>
      <c r="J10025" s="17">
        <v>3.2800000000000003E-2</v>
      </c>
      <c r="K10025" s="17">
        <v>0</v>
      </c>
    </row>
    <row r="10026" spans="1:11" x14ac:dyDescent="0.45">
      <c r="A10026" s="10" t="s">
        <v>89</v>
      </c>
      <c r="B10026" s="20">
        <v>0.82899999999999996</v>
      </c>
      <c r="C10026" s="19">
        <v>4775</v>
      </c>
      <c r="D10026" s="19">
        <v>1305.080289</v>
      </c>
      <c r="E10026" s="23">
        <v>1.1739999990000001</v>
      </c>
      <c r="F10026" s="23">
        <v>0.77121641799999996</v>
      </c>
      <c r="G10026" s="17">
        <v>0</v>
      </c>
      <c r="H10026" s="17">
        <v>1</v>
      </c>
      <c r="I10026" s="17">
        <v>0.967323971</v>
      </c>
      <c r="J10026" s="17">
        <v>3.27E-2</v>
      </c>
      <c r="K10026" s="17">
        <v>0</v>
      </c>
    </row>
    <row r="10027" spans="1:11" x14ac:dyDescent="0.45">
      <c r="A10027" s="10" t="s">
        <v>89</v>
      </c>
      <c r="B10027" s="20">
        <v>0.83</v>
      </c>
      <c r="C10027" s="19">
        <v>4779</v>
      </c>
      <c r="D10027" s="19">
        <v>1309.8069149999999</v>
      </c>
      <c r="E10027" s="23">
        <v>1.1816565830000001</v>
      </c>
      <c r="F10027" s="23">
        <v>0.77376225700000001</v>
      </c>
      <c r="G10027" s="17">
        <v>0</v>
      </c>
      <c r="H10027" s="17">
        <v>1</v>
      </c>
      <c r="I10027" s="17">
        <v>0.96744782900000004</v>
      </c>
      <c r="J10027" s="17">
        <v>3.2599999999999997E-2</v>
      </c>
      <c r="K10027" s="17">
        <v>0</v>
      </c>
    </row>
    <row r="10028" spans="1:11" x14ac:dyDescent="0.45">
      <c r="A10028" s="10" t="s">
        <v>89</v>
      </c>
      <c r="B10028" s="20">
        <v>0.83099999999999996</v>
      </c>
      <c r="C10028" s="19">
        <v>4786</v>
      </c>
      <c r="D10028" s="19">
        <v>1318.091177</v>
      </c>
      <c r="E10028" s="23">
        <v>1.18481298</v>
      </c>
      <c r="F10028" s="23">
        <v>0.77645960800000002</v>
      </c>
      <c r="G10028" s="17">
        <v>0</v>
      </c>
      <c r="H10028" s="17">
        <v>1</v>
      </c>
      <c r="I10028" s="17">
        <v>0.96772540600000001</v>
      </c>
      <c r="J10028" s="17">
        <v>3.2300000000000002E-2</v>
      </c>
      <c r="K10028" s="17">
        <v>0</v>
      </c>
    </row>
    <row r="10029" spans="1:11" x14ac:dyDescent="0.45">
      <c r="A10029" s="10" t="s">
        <v>89</v>
      </c>
      <c r="B10029" s="20">
        <v>0.83199999999999996</v>
      </c>
      <c r="C10029" s="19">
        <v>4793</v>
      </c>
      <c r="D10029" s="19">
        <v>1326.408876</v>
      </c>
      <c r="E10029" s="23">
        <v>1.1886774819999999</v>
      </c>
      <c r="F10029" s="23">
        <v>0.78043669900000001</v>
      </c>
      <c r="G10029" s="17">
        <v>0</v>
      </c>
      <c r="H10029" s="17">
        <v>1</v>
      </c>
      <c r="I10029" s="17">
        <v>0.96793744900000001</v>
      </c>
      <c r="J10029" s="17">
        <v>3.2099999999999997E-2</v>
      </c>
      <c r="K10029" s="17">
        <v>0</v>
      </c>
    </row>
    <row r="10030" spans="1:11" x14ac:dyDescent="0.45">
      <c r="A10030" s="10" t="s">
        <v>89</v>
      </c>
      <c r="B10030" s="20">
        <v>0.83299999999999996</v>
      </c>
      <c r="C10030" s="19">
        <v>4799</v>
      </c>
      <c r="D10030" s="19">
        <v>1333.5468840000001</v>
      </c>
      <c r="E10030" s="23">
        <v>1.1902500979999999</v>
      </c>
      <c r="F10030" s="23">
        <v>0.78361853199999998</v>
      </c>
      <c r="G10030" s="17">
        <v>0</v>
      </c>
      <c r="H10030" s="17">
        <v>1</v>
      </c>
      <c r="I10030" s="17">
        <v>0.96813450999999995</v>
      </c>
      <c r="J10030" s="17">
        <v>3.1899999999999998E-2</v>
      </c>
      <c r="K10030" s="17">
        <v>0</v>
      </c>
    </row>
    <row r="10031" spans="1:11" x14ac:dyDescent="0.45">
      <c r="A10031" s="10" t="s">
        <v>89</v>
      </c>
      <c r="B10031" s="20">
        <v>0.83399999999999996</v>
      </c>
      <c r="C10031" s="19">
        <v>4805</v>
      </c>
      <c r="D10031" s="19">
        <v>1340.698267</v>
      </c>
      <c r="E10031" s="23">
        <v>1.192358467</v>
      </c>
      <c r="F10031" s="23">
        <v>0.78564035499999996</v>
      </c>
      <c r="G10031" s="17">
        <v>0</v>
      </c>
      <c r="H10031" s="17">
        <v>1</v>
      </c>
      <c r="I10031" s="17">
        <v>0.96831240399999996</v>
      </c>
      <c r="J10031" s="17">
        <v>3.1699999999999999E-2</v>
      </c>
      <c r="K10031" s="17">
        <v>0</v>
      </c>
    </row>
    <row r="10032" spans="1:11" x14ac:dyDescent="0.45">
      <c r="A10032" s="10" t="s">
        <v>89</v>
      </c>
      <c r="B10032" s="20">
        <v>0.83499999999999996</v>
      </c>
      <c r="C10032" s="19">
        <v>4810</v>
      </c>
      <c r="D10032" s="19">
        <v>1346.687729</v>
      </c>
      <c r="E10032" s="23">
        <v>1.1995820850000001</v>
      </c>
      <c r="F10032" s="23">
        <v>0.78765318799999995</v>
      </c>
      <c r="G10032" s="17">
        <v>0</v>
      </c>
      <c r="H10032" s="17">
        <v>1</v>
      </c>
      <c r="I10032" s="17">
        <v>0.96842143999999997</v>
      </c>
      <c r="J10032" s="17">
        <v>3.1600000000000003E-2</v>
      </c>
      <c r="K10032" s="17">
        <v>0</v>
      </c>
    </row>
    <row r="10033" spans="1:11" x14ac:dyDescent="0.45">
      <c r="A10033" s="10" t="s">
        <v>89</v>
      </c>
      <c r="B10033" s="20">
        <v>0.83599999999999997</v>
      </c>
      <c r="C10033" s="19">
        <v>4815</v>
      </c>
      <c r="D10033" s="19">
        <v>1352.6933449999999</v>
      </c>
      <c r="E10033" s="23">
        <v>1.2015817799999999</v>
      </c>
      <c r="F10033" s="23">
        <v>0.79287332700000002</v>
      </c>
      <c r="G10033" s="17">
        <v>0</v>
      </c>
      <c r="H10033" s="17">
        <v>1</v>
      </c>
      <c r="I10033" s="17">
        <v>0.96857428599999995</v>
      </c>
      <c r="J10033" s="17">
        <v>3.1399999999999997E-2</v>
      </c>
      <c r="K10033" s="17">
        <v>0</v>
      </c>
    </row>
    <row r="10034" spans="1:11" x14ac:dyDescent="0.45">
      <c r="A10034" s="10" t="s">
        <v>89</v>
      </c>
      <c r="B10034" s="20">
        <v>0.83799999999999997</v>
      </c>
      <c r="C10034" s="19">
        <v>4827</v>
      </c>
      <c r="D10034" s="19">
        <v>1367.1544040000001</v>
      </c>
      <c r="E10034" s="23">
        <v>1.2086794949999999</v>
      </c>
      <c r="F10034" s="23">
        <v>0.79732022899999999</v>
      </c>
      <c r="G10034" s="17">
        <v>0</v>
      </c>
      <c r="H10034" s="17">
        <v>1</v>
      </c>
      <c r="I10034" s="17">
        <v>0.96893238599999998</v>
      </c>
      <c r="J10034" s="17">
        <v>3.1099999999999999E-2</v>
      </c>
      <c r="K10034" s="17">
        <v>0</v>
      </c>
    </row>
    <row r="10035" spans="1:11" x14ac:dyDescent="0.45">
      <c r="A10035" s="10" t="s">
        <v>89</v>
      </c>
      <c r="B10035" s="20">
        <v>0.83899999999999997</v>
      </c>
      <c r="C10035" s="19">
        <v>4832</v>
      </c>
      <c r="D10035" s="19">
        <v>1373.2226499999999</v>
      </c>
      <c r="E10035" s="23">
        <v>1.218171074</v>
      </c>
      <c r="F10035" s="23">
        <v>0.80246697300000003</v>
      </c>
      <c r="G10035" s="17">
        <v>0</v>
      </c>
      <c r="H10035" s="17">
        <v>1</v>
      </c>
      <c r="I10035" s="17">
        <v>0.96906493299999996</v>
      </c>
      <c r="J10035" s="17">
        <v>3.09E-2</v>
      </c>
      <c r="K10035" s="17">
        <v>0</v>
      </c>
    </row>
    <row r="10036" spans="1:11" x14ac:dyDescent="0.45">
      <c r="A10036" s="10" t="s">
        <v>89</v>
      </c>
      <c r="B10036" s="20">
        <v>0.84</v>
      </c>
      <c r="C10036" s="19">
        <v>4839</v>
      </c>
      <c r="D10036" s="19">
        <v>1381.7753499999999</v>
      </c>
      <c r="E10036" s="23">
        <v>1.2253340740000001</v>
      </c>
      <c r="F10036" s="23">
        <v>0.80498395899999997</v>
      </c>
      <c r="G10036" s="17">
        <v>0</v>
      </c>
      <c r="H10036" s="17">
        <v>1</v>
      </c>
      <c r="I10036" s="17">
        <v>0.96931011099999997</v>
      </c>
      <c r="J10036" s="17">
        <v>3.0700000000000002E-2</v>
      </c>
      <c r="K10036" s="17">
        <v>0</v>
      </c>
    </row>
    <row r="10037" spans="1:11" x14ac:dyDescent="0.45">
      <c r="A10037" s="10" t="s">
        <v>89</v>
      </c>
      <c r="B10037" s="20">
        <v>0.84099999999999997</v>
      </c>
      <c r="C10037" s="19">
        <v>4845</v>
      </c>
      <c r="D10037" s="19">
        <v>1389.1574069999999</v>
      </c>
      <c r="E10037" s="23">
        <v>1.2315480640000001</v>
      </c>
      <c r="F10037" s="23">
        <v>0.80738545100000003</v>
      </c>
      <c r="G10037" s="17">
        <v>0</v>
      </c>
      <c r="H10037" s="17">
        <v>1</v>
      </c>
      <c r="I10037" s="17">
        <v>0.96942702300000005</v>
      </c>
      <c r="J10037" s="17">
        <v>3.0599999999999999E-2</v>
      </c>
      <c r="K10037" s="17">
        <v>0</v>
      </c>
    </row>
    <row r="10038" spans="1:11" x14ac:dyDescent="0.45">
      <c r="A10038" s="10" t="s">
        <v>89</v>
      </c>
      <c r="B10038" s="20">
        <v>0.84199999999999997</v>
      </c>
      <c r="C10038" s="19">
        <v>4847</v>
      </c>
      <c r="D10038" s="19">
        <v>1391.621124</v>
      </c>
      <c r="E10038" s="23">
        <v>1.2318584930000001</v>
      </c>
      <c r="F10038" s="23">
        <v>0.81222742999999997</v>
      </c>
      <c r="G10038" s="17">
        <v>0</v>
      </c>
      <c r="H10038" s="17">
        <v>1</v>
      </c>
      <c r="I10038" s="17">
        <v>0.96948949200000001</v>
      </c>
      <c r="J10038" s="17">
        <v>3.0499999999999999E-2</v>
      </c>
      <c r="K10038" s="17">
        <v>0</v>
      </c>
    </row>
    <row r="10039" spans="1:11" x14ac:dyDescent="0.45">
      <c r="A10039" s="10" t="s">
        <v>89</v>
      </c>
      <c r="B10039" s="20">
        <v>0.84299999999999997</v>
      </c>
      <c r="C10039" s="19">
        <v>4854</v>
      </c>
      <c r="D10039" s="19">
        <v>1400.248259</v>
      </c>
      <c r="E10039" s="23">
        <v>1.2325044519999999</v>
      </c>
      <c r="F10039" s="23">
        <v>0.81291932</v>
      </c>
      <c r="G10039" s="17">
        <v>0</v>
      </c>
      <c r="H10039" s="17">
        <v>1</v>
      </c>
      <c r="I10039" s="17">
        <v>0.96966279600000005</v>
      </c>
      <c r="J10039" s="17">
        <v>3.0300000000000001E-2</v>
      </c>
      <c r="K10039" s="17">
        <v>0</v>
      </c>
    </row>
    <row r="10040" spans="1:11" x14ac:dyDescent="0.45">
      <c r="A10040" s="10" t="s">
        <v>89</v>
      </c>
      <c r="B10040" s="20">
        <v>0.84399999999999997</v>
      </c>
      <c r="C10040" s="19">
        <v>4858</v>
      </c>
      <c r="D10040" s="19">
        <v>1405.2223770000001</v>
      </c>
      <c r="E10040" s="23">
        <v>1.2435293839999999</v>
      </c>
      <c r="F10040" s="23">
        <v>0.81532645100000001</v>
      </c>
      <c r="G10040" s="17">
        <v>0</v>
      </c>
      <c r="H10040" s="17">
        <v>1</v>
      </c>
      <c r="I10040" s="17">
        <v>0.96972488700000004</v>
      </c>
      <c r="J10040" s="17">
        <v>3.0300000000000001E-2</v>
      </c>
      <c r="K10040" s="17">
        <v>0</v>
      </c>
    </row>
    <row r="10041" spans="1:11" x14ac:dyDescent="0.45">
      <c r="A10041" s="10" t="s">
        <v>89</v>
      </c>
      <c r="B10041" s="20">
        <v>0.84499999999999997</v>
      </c>
      <c r="C10041" s="19">
        <v>4867</v>
      </c>
      <c r="D10041" s="19">
        <v>1416.4204890000001</v>
      </c>
      <c r="E10041" s="23">
        <v>1.2442347380000001</v>
      </c>
      <c r="F10041" s="23">
        <v>0.82009004299999999</v>
      </c>
      <c r="G10041" s="17">
        <v>0</v>
      </c>
      <c r="H10041" s="17">
        <v>1</v>
      </c>
      <c r="I10041" s="17">
        <v>0.96991745799999995</v>
      </c>
      <c r="J10041" s="17">
        <v>3.0099999999999998E-2</v>
      </c>
      <c r="K10041" s="17">
        <v>0</v>
      </c>
    </row>
    <row r="10042" spans="1:11" x14ac:dyDescent="0.45">
      <c r="A10042" s="10" t="s">
        <v>89</v>
      </c>
      <c r="B10042" s="20">
        <v>0.84599999999999997</v>
      </c>
      <c r="C10042" s="19">
        <v>4874</v>
      </c>
      <c r="D10042" s="19">
        <v>1425.1873069999999</v>
      </c>
      <c r="E10042" s="23">
        <v>1.2601519269999999</v>
      </c>
      <c r="F10042" s="23">
        <v>0.824636017</v>
      </c>
      <c r="G10042" s="17">
        <v>0</v>
      </c>
      <c r="H10042" s="17">
        <v>1</v>
      </c>
      <c r="I10042" s="17">
        <v>0.96994188599999998</v>
      </c>
      <c r="J10042" s="17">
        <v>3.0099999999999998E-2</v>
      </c>
      <c r="K10042" s="17">
        <v>0</v>
      </c>
    </row>
    <row r="10043" spans="1:11" x14ac:dyDescent="0.45">
      <c r="A10043" s="10" t="s">
        <v>89</v>
      </c>
      <c r="B10043" s="20">
        <v>0.84699999999999998</v>
      </c>
      <c r="C10043" s="19">
        <v>4879</v>
      </c>
      <c r="D10043" s="19">
        <v>1431.5270270000001</v>
      </c>
      <c r="E10043" s="23">
        <v>1.269731495</v>
      </c>
      <c r="F10043" s="23">
        <v>0.82793899500000001</v>
      </c>
      <c r="G10043" s="17">
        <v>0</v>
      </c>
      <c r="H10043" s="17">
        <v>1</v>
      </c>
      <c r="I10043" s="17">
        <v>0.97008133900000004</v>
      </c>
      <c r="J10043" s="17">
        <v>2.9899999999999999E-2</v>
      </c>
      <c r="K10043" s="17">
        <v>0</v>
      </c>
    </row>
    <row r="10044" spans="1:11" x14ac:dyDescent="0.45">
      <c r="A10044" s="10" t="s">
        <v>89</v>
      </c>
      <c r="B10044" s="20">
        <v>0.84799999999999998</v>
      </c>
      <c r="C10044" s="19">
        <v>4883</v>
      </c>
      <c r="D10044" s="19">
        <v>1436.626154</v>
      </c>
      <c r="E10044" s="23">
        <v>1.2784096410000001</v>
      </c>
      <c r="F10044" s="23">
        <v>0.83087257400000003</v>
      </c>
      <c r="G10044" s="17">
        <v>0</v>
      </c>
      <c r="H10044" s="17">
        <v>1</v>
      </c>
      <c r="I10044" s="17">
        <v>0.97020345100000005</v>
      </c>
      <c r="J10044" s="17">
        <v>2.98E-2</v>
      </c>
      <c r="K10044" s="17">
        <v>0</v>
      </c>
    </row>
    <row r="10045" spans="1:11" x14ac:dyDescent="0.45">
      <c r="A10045" s="10" t="s">
        <v>89</v>
      </c>
      <c r="B10045" s="20">
        <v>0.84899999999999998</v>
      </c>
      <c r="C10045" s="19">
        <v>4890</v>
      </c>
      <c r="D10045" s="19">
        <v>1445.5932849999999</v>
      </c>
      <c r="E10045" s="23">
        <v>1.284120712</v>
      </c>
      <c r="F10045" s="23">
        <v>0.83403784400000003</v>
      </c>
      <c r="G10045" s="17">
        <v>0</v>
      </c>
      <c r="H10045" s="17">
        <v>1</v>
      </c>
      <c r="I10045" s="17">
        <v>0.97037675700000003</v>
      </c>
      <c r="J10045" s="17">
        <v>2.9600000000000001E-2</v>
      </c>
      <c r="K10045" s="17">
        <v>0</v>
      </c>
    </row>
    <row r="10046" spans="1:11" x14ac:dyDescent="0.45">
      <c r="A10046" s="10" t="s">
        <v>89</v>
      </c>
      <c r="B10046" s="20">
        <v>0.85</v>
      </c>
      <c r="C10046" s="19">
        <v>4894</v>
      </c>
      <c r="D10046" s="19">
        <v>1450.7440750000001</v>
      </c>
      <c r="E10046" s="23">
        <v>1.2882908710000001</v>
      </c>
      <c r="F10046" s="23">
        <v>0.83745458299999997</v>
      </c>
      <c r="G10046" s="17">
        <v>0</v>
      </c>
      <c r="H10046" s="17">
        <v>1</v>
      </c>
      <c r="I10046" s="17">
        <v>0.97049460600000004</v>
      </c>
      <c r="J10046" s="17">
        <v>2.9499999999999998E-2</v>
      </c>
      <c r="K10046" s="17">
        <v>0</v>
      </c>
    </row>
    <row r="10047" spans="1:11" x14ac:dyDescent="0.45">
      <c r="A10047" s="10" t="s">
        <v>89</v>
      </c>
      <c r="B10047" s="20">
        <v>0.85099999999999998</v>
      </c>
      <c r="C10047" s="19">
        <v>4902</v>
      </c>
      <c r="D10047" s="19">
        <v>1461.0515559999999</v>
      </c>
      <c r="E10047" s="23">
        <v>1.2885147880000001</v>
      </c>
      <c r="F10047" s="23">
        <v>0.84065723400000003</v>
      </c>
      <c r="G10047" s="17">
        <v>0</v>
      </c>
      <c r="H10047" s="17">
        <v>1</v>
      </c>
      <c r="I10047" s="17">
        <v>0.970665428</v>
      </c>
      <c r="J10047" s="17">
        <v>2.93E-2</v>
      </c>
      <c r="K10047" s="17">
        <v>0</v>
      </c>
    </row>
    <row r="10048" spans="1:11" x14ac:dyDescent="0.45">
      <c r="A10048" s="10" t="s">
        <v>89</v>
      </c>
      <c r="B10048" s="20">
        <v>0.85199999999999998</v>
      </c>
      <c r="C10048" s="19">
        <v>4909</v>
      </c>
      <c r="D10048" s="19">
        <v>1470.1128960000001</v>
      </c>
      <c r="E10048" s="23">
        <v>1.3026190740000001</v>
      </c>
      <c r="F10048" s="23">
        <v>0.84443548300000004</v>
      </c>
      <c r="G10048" s="17">
        <v>0</v>
      </c>
      <c r="H10048" s="17">
        <v>1</v>
      </c>
      <c r="I10048" s="17">
        <v>0.97082980299999999</v>
      </c>
      <c r="J10048" s="17">
        <v>2.92E-2</v>
      </c>
      <c r="K10048" s="17">
        <v>0</v>
      </c>
    </row>
    <row r="10049" spans="1:11" x14ac:dyDescent="0.45">
      <c r="A10049" s="10" t="s">
        <v>89</v>
      </c>
      <c r="B10049" s="20">
        <v>0.85299999999999998</v>
      </c>
      <c r="C10049" s="19">
        <v>4914</v>
      </c>
      <c r="D10049" s="19">
        <v>1476.6778019999999</v>
      </c>
      <c r="E10049" s="23">
        <v>1.3153640209999999</v>
      </c>
      <c r="F10049" s="23">
        <v>0.848149665</v>
      </c>
      <c r="G10049" s="17">
        <v>0</v>
      </c>
      <c r="H10049" s="17">
        <v>1</v>
      </c>
      <c r="I10049" s="17">
        <v>0.97094467399999995</v>
      </c>
      <c r="J10049" s="17">
        <v>2.9100000000000001E-2</v>
      </c>
      <c r="K10049" s="17">
        <v>0</v>
      </c>
    </row>
    <row r="10050" spans="1:11" x14ac:dyDescent="0.45">
      <c r="A10050" s="10" t="s">
        <v>89</v>
      </c>
      <c r="B10050" s="20">
        <v>0.85399999999999998</v>
      </c>
      <c r="C10050" s="19">
        <v>4919</v>
      </c>
      <c r="D10050" s="19">
        <v>1483.269452</v>
      </c>
      <c r="E10050" s="23">
        <v>1.318631366</v>
      </c>
      <c r="F10050" s="23">
        <v>0.851198711</v>
      </c>
      <c r="G10050" s="17">
        <v>0</v>
      </c>
      <c r="H10050" s="17">
        <v>1</v>
      </c>
      <c r="I10050" s="17">
        <v>0.971069509</v>
      </c>
      <c r="J10050" s="17">
        <v>2.8899999999999999E-2</v>
      </c>
      <c r="K10050" s="17">
        <v>0</v>
      </c>
    </row>
    <row r="10051" spans="1:11" x14ac:dyDescent="0.45">
      <c r="A10051" s="10" t="s">
        <v>89</v>
      </c>
      <c r="B10051" s="20">
        <v>0.85499999999999998</v>
      </c>
      <c r="C10051" s="19">
        <v>4925</v>
      </c>
      <c r="D10051" s="19">
        <v>1491.1984070000001</v>
      </c>
      <c r="E10051" s="23">
        <v>1.3215957270000001</v>
      </c>
      <c r="F10051" s="23">
        <v>0.85455861899999996</v>
      </c>
      <c r="G10051" s="17">
        <v>0</v>
      </c>
      <c r="H10051" s="17">
        <v>1</v>
      </c>
      <c r="I10051" s="17">
        <v>0.971221636</v>
      </c>
      <c r="J10051" s="17">
        <v>2.8799999999999999E-2</v>
      </c>
      <c r="K10051" s="17">
        <v>0</v>
      </c>
    </row>
    <row r="10052" spans="1:11" x14ac:dyDescent="0.45">
      <c r="A10052" s="10" t="s">
        <v>89</v>
      </c>
      <c r="B10052" s="20">
        <v>0.85599999999999998</v>
      </c>
      <c r="C10052" s="19">
        <v>4932</v>
      </c>
      <c r="D10052" s="19">
        <v>1500.512751</v>
      </c>
      <c r="E10052" s="23">
        <v>1.3403551739999999</v>
      </c>
      <c r="F10052" s="23">
        <v>0.85829917600000005</v>
      </c>
      <c r="G10052" s="17">
        <v>0</v>
      </c>
      <c r="H10052" s="17">
        <v>1</v>
      </c>
      <c r="I10052" s="17">
        <v>0.97138344700000001</v>
      </c>
      <c r="J10052" s="17">
        <v>2.86E-2</v>
      </c>
      <c r="K10052" s="17">
        <v>0</v>
      </c>
    </row>
    <row r="10053" spans="1:11" x14ac:dyDescent="0.45">
      <c r="A10053" s="10" t="s">
        <v>89</v>
      </c>
      <c r="B10053" s="20">
        <v>0.85699999999999998</v>
      </c>
      <c r="C10053" s="19">
        <v>4936</v>
      </c>
      <c r="D10053" s="19">
        <v>1505.878886</v>
      </c>
      <c r="E10053" s="23">
        <v>1.34181774</v>
      </c>
      <c r="F10053" s="23">
        <v>0.86241821299999999</v>
      </c>
      <c r="G10053" s="17">
        <v>0</v>
      </c>
      <c r="H10053" s="17">
        <v>1</v>
      </c>
      <c r="I10053" s="17">
        <v>0.97147528800000005</v>
      </c>
      <c r="J10053" s="17">
        <v>2.8500000000000001E-2</v>
      </c>
      <c r="K10053" s="17">
        <v>0</v>
      </c>
    </row>
    <row r="10054" spans="1:11" x14ac:dyDescent="0.45">
      <c r="A10054" s="10" t="s">
        <v>89</v>
      </c>
      <c r="B10054" s="20">
        <v>0.85799999999999998</v>
      </c>
      <c r="C10054" s="19">
        <v>4943</v>
      </c>
      <c r="D10054" s="19">
        <v>1515.2833410000001</v>
      </c>
      <c r="E10054" s="23">
        <v>1.344346491</v>
      </c>
      <c r="F10054" s="23">
        <v>0.86483787000000001</v>
      </c>
      <c r="G10054" s="17">
        <v>0</v>
      </c>
      <c r="H10054" s="17">
        <v>1</v>
      </c>
      <c r="I10054" s="17">
        <v>0.971687305</v>
      </c>
      <c r="J10054" s="17">
        <v>2.8299999999999999E-2</v>
      </c>
      <c r="K10054" s="17">
        <v>0</v>
      </c>
    </row>
    <row r="10055" spans="1:11" x14ac:dyDescent="0.45">
      <c r="A10055" s="10" t="s">
        <v>89</v>
      </c>
      <c r="B10055" s="20">
        <v>0.85899999999999999</v>
      </c>
      <c r="C10055" s="19">
        <v>4949</v>
      </c>
      <c r="D10055" s="19">
        <v>1523.364403</v>
      </c>
      <c r="E10055" s="23">
        <v>1.34752808</v>
      </c>
      <c r="F10055" s="23">
        <v>0.86899109900000004</v>
      </c>
      <c r="G10055" s="17">
        <v>0</v>
      </c>
      <c r="H10055" s="17">
        <v>1</v>
      </c>
      <c r="I10055" s="17">
        <v>0.97184725100000002</v>
      </c>
      <c r="J10055" s="17">
        <v>2.8199999999999999E-2</v>
      </c>
      <c r="K10055" s="17">
        <v>0</v>
      </c>
    </row>
    <row r="10056" spans="1:11" x14ac:dyDescent="0.45">
      <c r="A10056" s="10" t="s">
        <v>89</v>
      </c>
      <c r="B10056" s="20">
        <v>0.86</v>
      </c>
      <c r="C10056" s="19">
        <v>4955</v>
      </c>
      <c r="D10056" s="19">
        <v>1531.4765070000001</v>
      </c>
      <c r="E10056" s="23">
        <v>1.3548192560000001</v>
      </c>
      <c r="F10056" s="23">
        <v>0.87246766899999995</v>
      </c>
      <c r="G10056" s="17">
        <v>0</v>
      </c>
      <c r="H10056" s="17">
        <v>1</v>
      </c>
      <c r="I10056" s="17">
        <v>0.97198410800000001</v>
      </c>
      <c r="J10056" s="17">
        <v>2.8000000000000001E-2</v>
      </c>
      <c r="K10056" s="17">
        <v>0</v>
      </c>
    </row>
    <row r="10057" spans="1:11" x14ac:dyDescent="0.45">
      <c r="A10057" s="10" t="s">
        <v>89</v>
      </c>
      <c r="B10057" s="20">
        <v>0.86099999999999999</v>
      </c>
      <c r="C10057" s="19">
        <v>4959</v>
      </c>
      <c r="D10057" s="19">
        <v>1536.9053630000001</v>
      </c>
      <c r="E10057" s="23">
        <v>1.358212097</v>
      </c>
      <c r="F10057" s="23">
        <v>0.87594641399999995</v>
      </c>
      <c r="G10057" s="17">
        <v>0</v>
      </c>
      <c r="H10057" s="17">
        <v>1</v>
      </c>
      <c r="I10057" s="17">
        <v>0.97209806799999998</v>
      </c>
      <c r="J10057" s="17">
        <v>2.7900000000000001E-2</v>
      </c>
      <c r="K10057" s="17">
        <v>0</v>
      </c>
    </row>
    <row r="10058" spans="1:11" x14ac:dyDescent="0.45">
      <c r="A10058" s="10" t="s">
        <v>89</v>
      </c>
      <c r="B10058" s="20">
        <v>0.86199999999999999</v>
      </c>
      <c r="C10058" s="19">
        <v>4966</v>
      </c>
      <c r="D10058" s="19">
        <v>1546.51071</v>
      </c>
      <c r="E10058" s="23">
        <v>1.379081172</v>
      </c>
      <c r="F10058" s="23">
        <v>0.87895767700000005</v>
      </c>
      <c r="G10058" s="17">
        <v>0</v>
      </c>
      <c r="H10058" s="17">
        <v>1</v>
      </c>
      <c r="I10058" s="17">
        <v>0.97223000000000004</v>
      </c>
      <c r="J10058" s="17">
        <v>2.7799999999999998E-2</v>
      </c>
      <c r="K10058" s="17">
        <v>0</v>
      </c>
    </row>
    <row r="10059" spans="1:11" x14ac:dyDescent="0.45">
      <c r="A10059" s="10" t="s">
        <v>89</v>
      </c>
      <c r="B10059" s="20">
        <v>0.86299999999999999</v>
      </c>
      <c r="C10059" s="19">
        <v>4969</v>
      </c>
      <c r="D10059" s="19">
        <v>1550.65473</v>
      </c>
      <c r="E10059" s="23">
        <v>1.3840875880000001</v>
      </c>
      <c r="F10059" s="23">
        <v>0.881728658</v>
      </c>
      <c r="G10059" s="17">
        <v>0</v>
      </c>
      <c r="H10059" s="17">
        <v>1</v>
      </c>
      <c r="I10059" s="17">
        <v>0.97232555499999995</v>
      </c>
      <c r="J10059" s="17">
        <v>2.7699999999999999E-2</v>
      </c>
      <c r="K10059" s="17">
        <v>0</v>
      </c>
    </row>
    <row r="10060" spans="1:11" x14ac:dyDescent="0.45">
      <c r="A10060" s="10" t="s">
        <v>89</v>
      </c>
      <c r="B10060" s="20">
        <v>0.86399999999999999</v>
      </c>
      <c r="C10060" s="19">
        <v>4973</v>
      </c>
      <c r="D10060" s="19">
        <v>1556.1922790000001</v>
      </c>
      <c r="E10060" s="23">
        <v>1.384387126</v>
      </c>
      <c r="F10060" s="23">
        <v>0.88529606699999996</v>
      </c>
      <c r="G10060" s="17">
        <v>0</v>
      </c>
      <c r="H10060" s="17">
        <v>1</v>
      </c>
      <c r="I10060" s="17">
        <v>0.97237289699999996</v>
      </c>
      <c r="J10060" s="17">
        <v>2.76E-2</v>
      </c>
      <c r="K10060" s="17">
        <v>0</v>
      </c>
    </row>
    <row r="10061" spans="1:11" x14ac:dyDescent="0.45">
      <c r="A10061" s="10" t="s">
        <v>89</v>
      </c>
      <c r="B10061" s="20">
        <v>0.86499999999999999</v>
      </c>
      <c r="C10061" s="19">
        <v>4982</v>
      </c>
      <c r="D10061" s="19">
        <v>1568.6715409999999</v>
      </c>
      <c r="E10061" s="23">
        <v>1.3919791640000001</v>
      </c>
      <c r="F10061" s="23">
        <v>0.88809259299999999</v>
      </c>
      <c r="G10061" s="17">
        <v>0</v>
      </c>
      <c r="H10061" s="17">
        <v>1</v>
      </c>
      <c r="I10061" s="17">
        <v>0.97256883000000005</v>
      </c>
      <c r="J10061" s="17">
        <v>2.7400000000000001E-2</v>
      </c>
      <c r="K10061" s="17">
        <v>0</v>
      </c>
    </row>
    <row r="10062" spans="1:11" x14ac:dyDescent="0.45">
      <c r="A10062" s="10" t="s">
        <v>89</v>
      </c>
      <c r="B10062" s="20">
        <v>0.86599999999999999</v>
      </c>
      <c r="C10062" s="19">
        <v>4988</v>
      </c>
      <c r="D10062" s="19">
        <v>1577.042903</v>
      </c>
      <c r="E10062" s="23">
        <v>1.399878943</v>
      </c>
      <c r="F10062" s="23">
        <v>0.89287759099999997</v>
      </c>
      <c r="G10062" s="17">
        <v>0</v>
      </c>
      <c r="H10062" s="17">
        <v>1</v>
      </c>
      <c r="I10062" s="17">
        <v>0.97270330999999999</v>
      </c>
      <c r="J10062" s="17">
        <v>2.7300000000000001E-2</v>
      </c>
      <c r="K10062" s="17">
        <v>0</v>
      </c>
    </row>
    <row r="10063" spans="1:11" x14ac:dyDescent="0.45">
      <c r="A10063" s="10" t="s">
        <v>89</v>
      </c>
      <c r="B10063" s="20">
        <v>0.86699999999999999</v>
      </c>
      <c r="C10063" s="19">
        <v>4993</v>
      </c>
      <c r="D10063" s="19">
        <v>1584.0571110000001</v>
      </c>
      <c r="E10063" s="23">
        <v>1.403475421</v>
      </c>
      <c r="F10063" s="23">
        <v>0.89588554300000001</v>
      </c>
      <c r="G10063" s="17">
        <v>0</v>
      </c>
      <c r="H10063" s="17">
        <v>1</v>
      </c>
      <c r="I10063" s="17">
        <v>0.972841976</v>
      </c>
      <c r="J10063" s="17">
        <v>2.7199999999999998E-2</v>
      </c>
      <c r="K10063" s="17">
        <v>0</v>
      </c>
    </row>
    <row r="10064" spans="1:11" x14ac:dyDescent="0.45">
      <c r="A10064" s="10" t="s">
        <v>89</v>
      </c>
      <c r="B10064" s="20">
        <v>0.86799999999999999</v>
      </c>
      <c r="C10064" s="19">
        <v>5001</v>
      </c>
      <c r="D10064" s="19">
        <v>1595.310095</v>
      </c>
      <c r="E10064" s="23">
        <v>1.4072779989999999</v>
      </c>
      <c r="F10064" s="23">
        <v>0.90030938500000002</v>
      </c>
      <c r="G10064" s="17">
        <v>0</v>
      </c>
      <c r="H10064" s="17">
        <v>1</v>
      </c>
      <c r="I10064" s="17">
        <v>0.97291850000000002</v>
      </c>
      <c r="J10064" s="17">
        <v>2.7099999999999999E-2</v>
      </c>
      <c r="K10064" s="17">
        <v>0</v>
      </c>
    </row>
    <row r="10065" spans="1:11" x14ac:dyDescent="0.45">
      <c r="A10065" s="10" t="s">
        <v>89</v>
      </c>
      <c r="B10065" s="20">
        <v>0.86899999999999999</v>
      </c>
      <c r="C10065" s="19">
        <v>5005</v>
      </c>
      <c r="D10065" s="19">
        <v>1600.9466219999999</v>
      </c>
      <c r="E10065" s="23">
        <v>1.4094657230000001</v>
      </c>
      <c r="F10065" s="23">
        <v>0.90383930999999995</v>
      </c>
      <c r="G10065" s="17">
        <v>0</v>
      </c>
      <c r="H10065" s="17">
        <v>1</v>
      </c>
      <c r="I10065" s="17">
        <v>0.97299806499999997</v>
      </c>
      <c r="J10065" s="17">
        <v>2.7E-2</v>
      </c>
      <c r="K10065" s="17">
        <v>0</v>
      </c>
    </row>
    <row r="10066" spans="1:11" x14ac:dyDescent="0.45">
      <c r="A10066" s="10" t="s">
        <v>89</v>
      </c>
      <c r="B10066" s="20">
        <v>0.87</v>
      </c>
      <c r="C10066" s="19">
        <v>5011</v>
      </c>
      <c r="D10066" s="19">
        <v>1609.4273599999999</v>
      </c>
      <c r="E10066" s="23">
        <v>1.4153377199999999</v>
      </c>
      <c r="F10066" s="23">
        <v>0.90787341899999996</v>
      </c>
      <c r="G10066" s="17">
        <v>0</v>
      </c>
      <c r="H10066" s="17">
        <v>1</v>
      </c>
      <c r="I10066" s="17">
        <v>0.97306073900000001</v>
      </c>
      <c r="J10066" s="17">
        <v>2.69E-2</v>
      </c>
      <c r="K10066" s="17">
        <v>0</v>
      </c>
    </row>
    <row r="10067" spans="1:11" x14ac:dyDescent="0.45">
      <c r="A10067" s="10" t="s">
        <v>89</v>
      </c>
      <c r="B10067" s="20">
        <v>0.871</v>
      </c>
      <c r="C10067" s="19">
        <v>5017</v>
      </c>
      <c r="D10067" s="19">
        <v>1617.966357</v>
      </c>
      <c r="E10067" s="23">
        <v>1.432039471</v>
      </c>
      <c r="F10067" s="23">
        <v>0.91119660700000005</v>
      </c>
      <c r="G10067" s="17">
        <v>0</v>
      </c>
      <c r="H10067" s="17">
        <v>1</v>
      </c>
      <c r="I10067" s="17">
        <v>0.97317559200000003</v>
      </c>
      <c r="J10067" s="17">
        <v>2.6800000000000001E-2</v>
      </c>
      <c r="K10067" s="17">
        <v>0</v>
      </c>
    </row>
    <row r="10068" spans="1:11" x14ac:dyDescent="0.45">
      <c r="A10068" s="10" t="s">
        <v>89</v>
      </c>
      <c r="B10068" s="20">
        <v>0.872</v>
      </c>
      <c r="C10068" s="19">
        <v>5022</v>
      </c>
      <c r="D10068" s="19">
        <v>1625.159058</v>
      </c>
      <c r="E10068" s="23">
        <v>1.451770344</v>
      </c>
      <c r="F10068" s="23">
        <v>0.91515837200000005</v>
      </c>
      <c r="G10068" s="17">
        <v>0</v>
      </c>
      <c r="H10068" s="17">
        <v>1</v>
      </c>
      <c r="I10068" s="17">
        <v>0.97324806699999999</v>
      </c>
      <c r="J10068" s="17">
        <v>2.6800000000000001E-2</v>
      </c>
      <c r="K10068" s="17">
        <v>0</v>
      </c>
    </row>
    <row r="10069" spans="1:11" x14ac:dyDescent="0.45">
      <c r="A10069" s="10" t="s">
        <v>89</v>
      </c>
      <c r="B10069" s="20">
        <v>0.873</v>
      </c>
      <c r="C10069" s="19">
        <v>5029</v>
      </c>
      <c r="D10069" s="19">
        <v>1635.355155</v>
      </c>
      <c r="E10069" s="23">
        <v>1.461944127</v>
      </c>
      <c r="F10069" s="23">
        <v>0.91815228699999996</v>
      </c>
      <c r="G10069" s="17">
        <v>0</v>
      </c>
      <c r="H10069" s="17">
        <v>1</v>
      </c>
      <c r="I10069" s="17">
        <v>0.97344462399999998</v>
      </c>
      <c r="J10069" s="17">
        <v>2.6599999999999999E-2</v>
      </c>
      <c r="K10069" s="17">
        <v>0</v>
      </c>
    </row>
    <row r="10070" spans="1:11" x14ac:dyDescent="0.45">
      <c r="A10070" s="10" t="s">
        <v>89</v>
      </c>
      <c r="B10070" s="20">
        <v>0.874</v>
      </c>
      <c r="C10070" s="19">
        <v>5035</v>
      </c>
      <c r="D10070" s="19">
        <v>1644.1940340000001</v>
      </c>
      <c r="E10070" s="23">
        <v>1.476589323</v>
      </c>
      <c r="F10070" s="23">
        <v>0.92236491399999998</v>
      </c>
      <c r="G10070" s="17">
        <v>0</v>
      </c>
      <c r="H10070" s="17">
        <v>1</v>
      </c>
      <c r="I10070" s="17">
        <v>0.97357701399999996</v>
      </c>
      <c r="J10070" s="17">
        <v>2.64E-2</v>
      </c>
      <c r="K10070" s="17">
        <v>0</v>
      </c>
    </row>
    <row r="10071" spans="1:11" x14ac:dyDescent="0.45">
      <c r="A10071" s="10" t="s">
        <v>89</v>
      </c>
      <c r="B10071" s="20">
        <v>0.875</v>
      </c>
      <c r="C10071" s="19">
        <v>5037</v>
      </c>
      <c r="D10071" s="19">
        <v>1647.1528229999999</v>
      </c>
      <c r="E10071" s="23">
        <v>1.4793944729999999</v>
      </c>
      <c r="F10071" s="23">
        <v>0.92682229000000005</v>
      </c>
      <c r="G10071" s="17">
        <v>0</v>
      </c>
      <c r="H10071" s="17">
        <v>1</v>
      </c>
      <c r="I10071" s="17">
        <v>0.97361083999999998</v>
      </c>
      <c r="J10071" s="17">
        <v>2.64E-2</v>
      </c>
      <c r="K10071" s="17">
        <v>0</v>
      </c>
    </row>
    <row r="10072" spans="1:11" x14ac:dyDescent="0.45">
      <c r="A10072" s="10" t="s">
        <v>89</v>
      </c>
      <c r="B10072" s="20">
        <v>0.876</v>
      </c>
      <c r="C10072" s="19">
        <v>5047</v>
      </c>
      <c r="D10072" s="19">
        <v>1661.9858429999999</v>
      </c>
      <c r="E10072" s="23">
        <v>1.485249957</v>
      </c>
      <c r="F10072" s="23">
        <v>0.92923482199999996</v>
      </c>
      <c r="G10072" s="17">
        <v>0</v>
      </c>
      <c r="H10072" s="17">
        <v>1</v>
      </c>
      <c r="I10072" s="17">
        <v>0.97382034299999998</v>
      </c>
      <c r="J10072" s="17">
        <v>2.6200000000000001E-2</v>
      </c>
      <c r="K10072" s="17">
        <v>0</v>
      </c>
    </row>
    <row r="10073" spans="1:11" x14ac:dyDescent="0.45">
      <c r="A10073" s="10" t="s">
        <v>89</v>
      </c>
      <c r="B10073" s="20">
        <v>0.877</v>
      </c>
      <c r="C10073" s="19">
        <v>5052</v>
      </c>
      <c r="D10073" s="19">
        <v>1669.4236309999999</v>
      </c>
      <c r="E10073" s="23">
        <v>1.488276658</v>
      </c>
      <c r="F10073" s="23">
        <v>0.93485195600000004</v>
      </c>
      <c r="G10073" s="17">
        <v>0</v>
      </c>
      <c r="H10073" s="17">
        <v>1</v>
      </c>
      <c r="I10073" s="17">
        <v>0.97391742199999998</v>
      </c>
      <c r="J10073" s="17">
        <v>2.6100000000000002E-2</v>
      </c>
      <c r="K10073" s="17">
        <v>0</v>
      </c>
    </row>
    <row r="10074" spans="1:11" x14ac:dyDescent="0.45">
      <c r="A10074" s="10" t="s">
        <v>89</v>
      </c>
      <c r="B10074" s="20">
        <v>0.878</v>
      </c>
      <c r="C10074" s="19">
        <v>5054</v>
      </c>
      <c r="D10074" s="19">
        <v>1672.4018679999999</v>
      </c>
      <c r="E10074" s="23">
        <v>1.4891185790000001</v>
      </c>
      <c r="F10074" s="23">
        <v>0.93796350299999998</v>
      </c>
      <c r="G10074" s="17">
        <v>0</v>
      </c>
      <c r="H10074" s="17">
        <v>1</v>
      </c>
      <c r="I10074" s="17">
        <v>0.97398770000000001</v>
      </c>
      <c r="J10074" s="17">
        <v>2.5999999999999999E-2</v>
      </c>
      <c r="K10074" s="17">
        <v>0</v>
      </c>
    </row>
    <row r="10075" spans="1:11" x14ac:dyDescent="0.45">
      <c r="A10075" s="10" t="s">
        <v>89</v>
      </c>
      <c r="B10075" s="20">
        <v>0.88200000000000001</v>
      </c>
      <c r="C10075" s="19">
        <v>5080</v>
      </c>
      <c r="D10075" s="19">
        <v>1711.129396</v>
      </c>
      <c r="E10075" s="23">
        <v>1.489520298</v>
      </c>
      <c r="F10075" s="23">
        <v>0.944142598</v>
      </c>
      <c r="G10075" s="17">
        <v>0</v>
      </c>
      <c r="H10075" s="17">
        <v>1</v>
      </c>
      <c r="I10075" s="17">
        <v>0.97408850499999999</v>
      </c>
      <c r="J10075" s="17">
        <v>2.5899999999999999E-2</v>
      </c>
      <c r="K10075" s="17">
        <v>0</v>
      </c>
    </row>
    <row r="10076" spans="1:11" x14ac:dyDescent="0.45">
      <c r="A10076" s="10" t="s">
        <v>89</v>
      </c>
      <c r="B10076" s="20">
        <v>0.88300000000000001</v>
      </c>
      <c r="C10076" s="19">
        <v>5087</v>
      </c>
      <c r="D10076" s="19">
        <v>1721.5835500000001</v>
      </c>
      <c r="E10076" s="23">
        <v>1.4989529500000001</v>
      </c>
      <c r="F10076" s="23">
        <v>0.95684224399999995</v>
      </c>
      <c r="G10076" s="17">
        <v>0</v>
      </c>
      <c r="H10076" s="17">
        <v>1</v>
      </c>
      <c r="I10076" s="17">
        <v>0.974217844</v>
      </c>
      <c r="J10076" s="17">
        <v>2.58E-2</v>
      </c>
      <c r="K10076" s="17">
        <v>0</v>
      </c>
    </row>
    <row r="10077" spans="1:11" x14ac:dyDescent="0.45">
      <c r="A10077" s="10" t="s">
        <v>89</v>
      </c>
      <c r="B10077" s="20">
        <v>0.88400000000000001</v>
      </c>
      <c r="C10077" s="19">
        <v>5092</v>
      </c>
      <c r="D10077" s="19">
        <v>1729.084112</v>
      </c>
      <c r="E10077" s="23">
        <v>1.5001122339999999</v>
      </c>
      <c r="F10077" s="23">
        <v>0.96073587199999999</v>
      </c>
      <c r="G10077" s="17">
        <v>0</v>
      </c>
      <c r="H10077" s="17">
        <v>1</v>
      </c>
      <c r="I10077" s="17">
        <v>0.97435243199999999</v>
      </c>
      <c r="J10077" s="17">
        <v>2.5600000000000001E-2</v>
      </c>
      <c r="K10077" s="17">
        <v>0</v>
      </c>
    </row>
    <row r="10078" spans="1:11" x14ac:dyDescent="0.45">
      <c r="A10078" s="10" t="s">
        <v>89</v>
      </c>
      <c r="B10078" s="20">
        <v>0.88500000000000001</v>
      </c>
      <c r="C10078" s="19">
        <v>5098</v>
      </c>
      <c r="D10078" s="19">
        <v>1738.1495560000001</v>
      </c>
      <c r="E10078" s="23">
        <v>1.521424807</v>
      </c>
      <c r="F10078" s="23">
        <v>0.96284445799999996</v>
      </c>
      <c r="G10078" s="17">
        <v>0</v>
      </c>
      <c r="H10078" s="17">
        <v>1</v>
      </c>
      <c r="I10078" s="17">
        <v>0.97445862400000005</v>
      </c>
      <c r="J10078" s="17">
        <v>2.5499999999999998E-2</v>
      </c>
      <c r="K10078" s="17">
        <v>0</v>
      </c>
    </row>
    <row r="10079" spans="1:11" x14ac:dyDescent="0.45">
      <c r="A10079" s="10" t="s">
        <v>89</v>
      </c>
      <c r="B10079" s="20">
        <v>0.88600000000000001</v>
      </c>
      <c r="C10079" s="19">
        <v>5104</v>
      </c>
      <c r="D10079" s="19">
        <v>1747.3124889999999</v>
      </c>
      <c r="E10079" s="23">
        <v>1.5303655110000001</v>
      </c>
      <c r="F10079" s="23">
        <v>0.96860843399999996</v>
      </c>
      <c r="G10079" s="17">
        <v>0</v>
      </c>
      <c r="H10079" s="17">
        <v>1</v>
      </c>
      <c r="I10079" s="17">
        <v>0.97450415999999995</v>
      </c>
      <c r="J10079" s="17">
        <v>2.5499999999999998E-2</v>
      </c>
      <c r="K10079" s="17">
        <v>0</v>
      </c>
    </row>
    <row r="10080" spans="1:11" x14ac:dyDescent="0.45">
      <c r="A10080" s="10" t="s">
        <v>89</v>
      </c>
      <c r="B10080" s="20">
        <v>0.88700000000000001</v>
      </c>
      <c r="C10080" s="19">
        <v>5109</v>
      </c>
      <c r="D10080" s="19">
        <v>1754.9776119999999</v>
      </c>
      <c r="E10080" s="23">
        <v>1.5349631340000001</v>
      </c>
      <c r="F10080" s="23">
        <v>0.97219358300000003</v>
      </c>
      <c r="G10080" s="17">
        <v>0</v>
      </c>
      <c r="H10080" s="17">
        <v>1</v>
      </c>
      <c r="I10080" s="17">
        <v>0.97456246400000002</v>
      </c>
      <c r="J10080" s="17">
        <v>2.5399999999999999E-2</v>
      </c>
      <c r="K10080" s="17">
        <v>0</v>
      </c>
    </row>
    <row r="10081" spans="1:11" x14ac:dyDescent="0.45">
      <c r="A10081" s="10" t="s">
        <v>89</v>
      </c>
      <c r="B10081" s="20">
        <v>0.88800000000000001</v>
      </c>
      <c r="C10081" s="19">
        <v>5116</v>
      </c>
      <c r="D10081" s="19">
        <v>1765.7666220000001</v>
      </c>
      <c r="E10081" s="23">
        <v>1.549340932</v>
      </c>
      <c r="F10081" s="23">
        <v>0.97567753400000001</v>
      </c>
      <c r="G10081" s="17">
        <v>0</v>
      </c>
      <c r="H10081" s="17">
        <v>1</v>
      </c>
      <c r="I10081" s="17">
        <v>0.97472985400000001</v>
      </c>
      <c r="J10081" s="17">
        <v>2.53E-2</v>
      </c>
      <c r="K10081" s="17">
        <v>0</v>
      </c>
    </row>
    <row r="10082" spans="1:11" x14ac:dyDescent="0.45">
      <c r="A10082" s="10" t="s">
        <v>89</v>
      </c>
      <c r="B10082" s="20">
        <v>0.88900000000000001</v>
      </c>
      <c r="C10082" s="19">
        <v>5118</v>
      </c>
      <c r="D10082" s="19">
        <v>1768.8735320000001</v>
      </c>
      <c r="E10082" s="23">
        <v>1.553454541</v>
      </c>
      <c r="F10082" s="23">
        <v>0.98104176399999998</v>
      </c>
      <c r="G10082" s="17">
        <v>0</v>
      </c>
      <c r="H10082" s="17">
        <v>1</v>
      </c>
      <c r="I10082" s="17">
        <v>0.97479866999999998</v>
      </c>
      <c r="J10082" s="17">
        <v>2.52E-2</v>
      </c>
      <c r="K10082" s="17">
        <v>0</v>
      </c>
    </row>
    <row r="10083" spans="1:11" x14ac:dyDescent="0.45">
      <c r="A10083" s="10" t="s">
        <v>89</v>
      </c>
      <c r="B10083" s="20">
        <v>0.89</v>
      </c>
      <c r="C10083" s="19">
        <v>5125</v>
      </c>
      <c r="D10083" s="19">
        <v>1779.7748610000001</v>
      </c>
      <c r="E10083" s="23">
        <v>1.558910625</v>
      </c>
      <c r="F10083" s="23">
        <v>0.98324495999999995</v>
      </c>
      <c r="G10083" s="17">
        <v>0</v>
      </c>
      <c r="H10083" s="17">
        <v>1</v>
      </c>
      <c r="I10083" s="17">
        <v>0.97497739900000002</v>
      </c>
      <c r="J10083" s="17">
        <v>2.5000000000000001E-2</v>
      </c>
      <c r="K10083" s="17">
        <v>0</v>
      </c>
    </row>
    <row r="10084" spans="1:11" x14ac:dyDescent="0.45">
      <c r="A10084" s="10" t="s">
        <v>89</v>
      </c>
      <c r="B10084" s="20">
        <v>0.89100000000000001</v>
      </c>
      <c r="C10084" s="19">
        <v>5133</v>
      </c>
      <c r="D10084" s="19">
        <v>1792.360631</v>
      </c>
      <c r="E10084" s="23">
        <v>1.574808378</v>
      </c>
      <c r="F10084" s="23">
        <v>0.98768892500000005</v>
      </c>
      <c r="G10084" s="17">
        <v>0</v>
      </c>
      <c r="H10084" s="17">
        <v>1</v>
      </c>
      <c r="I10084" s="17">
        <v>0.97511684700000001</v>
      </c>
      <c r="J10084" s="17">
        <v>2.4899999999999999E-2</v>
      </c>
      <c r="K10084" s="17">
        <v>0</v>
      </c>
    </row>
    <row r="10085" spans="1:11" x14ac:dyDescent="0.45">
      <c r="A10085" s="10" t="s">
        <v>89</v>
      </c>
      <c r="B10085" s="20">
        <v>0.89200000000000002</v>
      </c>
      <c r="C10085" s="19">
        <v>5139</v>
      </c>
      <c r="D10085" s="19">
        <v>1801.8619189999999</v>
      </c>
      <c r="E10085" s="23">
        <v>1.5884360200000001</v>
      </c>
      <c r="F10085" s="23">
        <v>0.99230668499999997</v>
      </c>
      <c r="G10085" s="17">
        <v>0</v>
      </c>
      <c r="H10085" s="17">
        <v>1</v>
      </c>
      <c r="I10085" s="17">
        <v>0.97520549099999998</v>
      </c>
      <c r="J10085" s="17">
        <v>2.4799999999999999E-2</v>
      </c>
      <c r="K10085" s="17">
        <v>0</v>
      </c>
    </row>
    <row r="10086" spans="1:11" x14ac:dyDescent="0.45">
      <c r="A10086" s="10" t="s">
        <v>89</v>
      </c>
      <c r="B10086" s="20">
        <v>0.89300000000000002</v>
      </c>
      <c r="C10086" s="19">
        <v>5143</v>
      </c>
      <c r="D10086" s="19">
        <v>1808.247627</v>
      </c>
      <c r="E10086" s="23">
        <v>1.597810961</v>
      </c>
      <c r="F10086" s="23">
        <v>0.99636874200000003</v>
      </c>
      <c r="G10086" s="17">
        <v>0</v>
      </c>
      <c r="H10086" s="17">
        <v>1</v>
      </c>
      <c r="I10086" s="17">
        <v>0.97531156399999996</v>
      </c>
      <c r="J10086" s="17">
        <v>2.47E-2</v>
      </c>
      <c r="K10086" s="17">
        <v>0</v>
      </c>
    </row>
    <row r="10087" spans="1:11" x14ac:dyDescent="0.45">
      <c r="A10087" s="10" t="s">
        <v>89</v>
      </c>
      <c r="B10087" s="20">
        <v>0.89400000000000002</v>
      </c>
      <c r="C10087" s="19">
        <v>5149</v>
      </c>
      <c r="D10087" s="19">
        <v>1817.854513</v>
      </c>
      <c r="E10087" s="23">
        <v>1.602824096</v>
      </c>
      <c r="F10087" s="23">
        <v>1.0001934809999999</v>
      </c>
      <c r="G10087" s="17">
        <v>0</v>
      </c>
      <c r="H10087" s="17">
        <v>1</v>
      </c>
      <c r="I10087" s="17">
        <v>0.97542620800000002</v>
      </c>
      <c r="J10087" s="17">
        <v>2.46E-2</v>
      </c>
      <c r="K10087" s="17">
        <v>0</v>
      </c>
    </row>
    <row r="10088" spans="1:11" x14ac:dyDescent="0.45">
      <c r="A10088" s="10" t="s">
        <v>89</v>
      </c>
      <c r="B10088" s="20">
        <v>0.89500000000000002</v>
      </c>
      <c r="C10088" s="19">
        <v>5155</v>
      </c>
      <c r="D10088" s="19">
        <v>1827.4871390000001</v>
      </c>
      <c r="E10088" s="23">
        <v>1.6113233499999999</v>
      </c>
      <c r="F10088" s="23">
        <v>1.004627658</v>
      </c>
      <c r="G10088" s="17">
        <v>0</v>
      </c>
      <c r="H10088" s="17">
        <v>1</v>
      </c>
      <c r="I10088" s="17">
        <v>0.97553240500000005</v>
      </c>
      <c r="J10088" s="17">
        <v>2.4500000000000001E-2</v>
      </c>
      <c r="K10088" s="17">
        <v>0</v>
      </c>
    </row>
    <row r="10089" spans="1:11" x14ac:dyDescent="0.45">
      <c r="A10089" s="10" t="s">
        <v>89</v>
      </c>
      <c r="B10089" s="20">
        <v>0.89600000000000002</v>
      </c>
      <c r="C10089" s="19">
        <v>5158</v>
      </c>
      <c r="D10089" s="19">
        <v>1832.3228839999999</v>
      </c>
      <c r="E10089" s="23">
        <v>1.611915022</v>
      </c>
      <c r="F10089" s="23">
        <v>1.0084102150000001</v>
      </c>
      <c r="G10089" s="17">
        <v>0</v>
      </c>
      <c r="H10089" s="17">
        <v>1</v>
      </c>
      <c r="I10089" s="17">
        <v>0.97557944900000004</v>
      </c>
      <c r="J10089" s="17">
        <v>2.4400000000000002E-2</v>
      </c>
      <c r="K10089" s="17">
        <v>0</v>
      </c>
    </row>
    <row r="10090" spans="1:11" x14ac:dyDescent="0.45">
      <c r="A10090" s="10" t="s">
        <v>89</v>
      </c>
      <c r="B10090" s="20">
        <v>0.89700000000000002</v>
      </c>
      <c r="C10090" s="19">
        <v>5167</v>
      </c>
      <c r="D10090" s="19">
        <v>1846.8761959999999</v>
      </c>
      <c r="E10090" s="23">
        <v>1.620118929</v>
      </c>
      <c r="F10090" s="23">
        <v>1.0111333179999999</v>
      </c>
      <c r="G10090" s="17">
        <v>0</v>
      </c>
      <c r="H10090" s="17">
        <v>1</v>
      </c>
      <c r="I10090" s="17">
        <v>0.97578469599999995</v>
      </c>
      <c r="J10090" s="17">
        <v>2.4199999999999999E-2</v>
      </c>
      <c r="K10090" s="17">
        <v>0</v>
      </c>
    </row>
    <row r="10091" spans="1:11" x14ac:dyDescent="0.45">
      <c r="A10091" s="10" t="s">
        <v>89</v>
      </c>
      <c r="B10091" s="20">
        <v>0.89800000000000002</v>
      </c>
      <c r="C10091" s="19">
        <v>5173</v>
      </c>
      <c r="D10091" s="19">
        <v>1856.6477500000001</v>
      </c>
      <c r="E10091" s="23">
        <v>1.6318633309999999</v>
      </c>
      <c r="F10091" s="23">
        <v>1.0166675169999999</v>
      </c>
      <c r="G10091" s="17">
        <v>0</v>
      </c>
      <c r="H10091" s="17">
        <v>1</v>
      </c>
      <c r="I10091" s="17">
        <v>0.97587636600000005</v>
      </c>
      <c r="J10091" s="17">
        <v>2.41E-2</v>
      </c>
      <c r="K10091" s="17">
        <v>0</v>
      </c>
    </row>
    <row r="10092" spans="1:11" x14ac:dyDescent="0.45">
      <c r="A10092" s="10" t="s">
        <v>89</v>
      </c>
      <c r="B10092" s="20">
        <v>0.89900000000000002</v>
      </c>
      <c r="C10092" s="19">
        <v>5179</v>
      </c>
      <c r="D10092" s="19">
        <v>1866.5135829999999</v>
      </c>
      <c r="E10092" s="23">
        <v>1.6492205849999999</v>
      </c>
      <c r="F10092" s="23">
        <v>1.021492614</v>
      </c>
      <c r="G10092" s="17">
        <v>0</v>
      </c>
      <c r="H10092" s="17">
        <v>1</v>
      </c>
      <c r="I10092" s="17">
        <v>0.97600784500000004</v>
      </c>
      <c r="J10092" s="17">
        <v>2.4E-2</v>
      </c>
      <c r="K10092" s="17">
        <v>0</v>
      </c>
    </row>
    <row r="10093" spans="1:11" x14ac:dyDescent="0.45">
      <c r="A10093" s="10" t="s">
        <v>89</v>
      </c>
      <c r="B10093" s="20">
        <v>0.9</v>
      </c>
      <c r="C10093" s="19">
        <v>5181</v>
      </c>
      <c r="D10093" s="19">
        <v>1869.815578</v>
      </c>
      <c r="E10093" s="23">
        <v>1.6521953089999999</v>
      </c>
      <c r="F10093" s="23">
        <v>1.0250387219999999</v>
      </c>
      <c r="G10093" s="17">
        <v>0</v>
      </c>
      <c r="H10093" s="17">
        <v>1</v>
      </c>
      <c r="I10093" s="17">
        <v>0.97606740999999997</v>
      </c>
      <c r="J10093" s="17">
        <v>2.3900000000000001E-2</v>
      </c>
      <c r="K10093" s="17">
        <v>0</v>
      </c>
    </row>
    <row r="10094" spans="1:11" x14ac:dyDescent="0.45">
      <c r="A10094" s="10" t="s">
        <v>89</v>
      </c>
      <c r="B10094" s="20">
        <v>0.90100000000000002</v>
      </c>
      <c r="C10094" s="19">
        <v>5191</v>
      </c>
      <c r="D10094" s="19">
        <v>1886.4214099999999</v>
      </c>
      <c r="E10094" s="23">
        <v>1.6746622819999999</v>
      </c>
      <c r="F10094" s="23">
        <v>1.027010843</v>
      </c>
      <c r="G10094" s="17">
        <v>0</v>
      </c>
      <c r="H10094" s="17">
        <v>1</v>
      </c>
      <c r="I10094" s="17">
        <v>0.97622499299999999</v>
      </c>
      <c r="J10094" s="17">
        <v>2.3800000000000002E-2</v>
      </c>
      <c r="K10094" s="17">
        <v>0</v>
      </c>
    </row>
    <row r="10095" spans="1:11" x14ac:dyDescent="0.45">
      <c r="A10095" s="10" t="s">
        <v>89</v>
      </c>
      <c r="B10095" s="20">
        <v>0.90200000000000002</v>
      </c>
      <c r="C10095" s="19">
        <v>5196</v>
      </c>
      <c r="D10095" s="19">
        <v>1894.8418569999999</v>
      </c>
      <c r="E10095" s="23">
        <v>1.6885771190000001</v>
      </c>
      <c r="F10095" s="23">
        <v>1.0345519519999999</v>
      </c>
      <c r="G10095" s="17">
        <v>0</v>
      </c>
      <c r="H10095" s="17">
        <v>1</v>
      </c>
      <c r="I10095" s="17">
        <v>0.97619857300000001</v>
      </c>
      <c r="J10095" s="17">
        <v>2.3800000000000002E-2</v>
      </c>
      <c r="K10095" s="17">
        <v>0</v>
      </c>
    </row>
    <row r="10096" spans="1:11" x14ac:dyDescent="0.45">
      <c r="A10096" s="10" t="s">
        <v>89</v>
      </c>
      <c r="B10096" s="20">
        <v>0.90300000000000002</v>
      </c>
      <c r="C10096" s="19">
        <v>5202</v>
      </c>
      <c r="D10096" s="19">
        <v>1904.9907659999999</v>
      </c>
      <c r="E10096" s="23">
        <v>1.6925958290000001</v>
      </c>
      <c r="F10096" s="23">
        <v>1.037717767</v>
      </c>
      <c r="G10096" s="17">
        <v>0</v>
      </c>
      <c r="H10096" s="17">
        <v>1</v>
      </c>
      <c r="I10096" s="17">
        <v>0.97632194800000005</v>
      </c>
      <c r="J10096" s="17">
        <v>2.3699999999999999E-2</v>
      </c>
      <c r="K10096" s="17">
        <v>0</v>
      </c>
    </row>
    <row r="10097" spans="1:11" x14ac:dyDescent="0.45">
      <c r="A10097" s="10" t="s">
        <v>89</v>
      </c>
      <c r="B10097" s="20">
        <v>0.90400000000000003</v>
      </c>
      <c r="C10097" s="19">
        <v>5207</v>
      </c>
      <c r="D10097" s="19">
        <v>1913.488969</v>
      </c>
      <c r="E10097" s="23">
        <v>1.704264752</v>
      </c>
      <c r="F10097" s="23">
        <v>1.0424088730000001</v>
      </c>
      <c r="G10097" s="17">
        <v>0</v>
      </c>
      <c r="H10097" s="17">
        <v>1</v>
      </c>
      <c r="I10097" s="17">
        <v>0.97645227499999998</v>
      </c>
      <c r="J10097" s="17">
        <v>2.35E-2</v>
      </c>
      <c r="K10097" s="17">
        <v>0</v>
      </c>
    </row>
    <row r="10098" spans="1:11" x14ac:dyDescent="0.45">
      <c r="A10098" s="10" t="s">
        <v>89</v>
      </c>
      <c r="B10098" s="20">
        <v>0.90500000000000003</v>
      </c>
      <c r="C10098" s="19">
        <v>5213</v>
      </c>
      <c r="D10098" s="19">
        <v>1923.7522019999999</v>
      </c>
      <c r="E10098" s="23">
        <v>1.7133310310000001</v>
      </c>
      <c r="F10098" s="23">
        <v>1.046608813</v>
      </c>
      <c r="G10098" s="17">
        <v>0</v>
      </c>
      <c r="H10098" s="17">
        <v>1</v>
      </c>
      <c r="I10098" s="17">
        <v>0.97656029799999999</v>
      </c>
      <c r="J10098" s="17">
        <v>2.3400000000000001E-2</v>
      </c>
      <c r="K10098" s="17">
        <v>0</v>
      </c>
    </row>
    <row r="10099" spans="1:11" x14ac:dyDescent="0.45">
      <c r="A10099" s="10" t="s">
        <v>89</v>
      </c>
      <c r="B10099" s="20">
        <v>0.90600000000000003</v>
      </c>
      <c r="C10099" s="19">
        <v>5219</v>
      </c>
      <c r="D10099" s="19">
        <v>1934.1095499999999</v>
      </c>
      <c r="E10099" s="23">
        <v>1.73421925</v>
      </c>
      <c r="F10099" s="23">
        <v>1.051342443</v>
      </c>
      <c r="G10099" s="17">
        <v>0</v>
      </c>
      <c r="H10099" s="17">
        <v>1</v>
      </c>
      <c r="I10099" s="17">
        <v>0.97666565699999996</v>
      </c>
      <c r="J10099" s="17">
        <v>2.3300000000000001E-2</v>
      </c>
      <c r="K10099" s="17">
        <v>0</v>
      </c>
    </row>
    <row r="10100" spans="1:11" x14ac:dyDescent="0.45">
      <c r="A10100" s="10" t="s">
        <v>89</v>
      </c>
      <c r="B10100" s="20">
        <v>0.90700000000000003</v>
      </c>
      <c r="C10100" s="19">
        <v>5225</v>
      </c>
      <c r="D10100" s="19">
        <v>1944.6031969999999</v>
      </c>
      <c r="E10100" s="23">
        <v>1.7521180649999999</v>
      </c>
      <c r="F10100" s="23">
        <v>1.055788929</v>
      </c>
      <c r="G10100" s="17">
        <v>0</v>
      </c>
      <c r="H10100" s="17">
        <v>1</v>
      </c>
      <c r="I10100" s="17">
        <v>0.97680302299999999</v>
      </c>
      <c r="J10100" s="17">
        <v>2.3199999999999998E-2</v>
      </c>
      <c r="K10100" s="17">
        <v>0</v>
      </c>
    </row>
    <row r="10101" spans="1:11" x14ac:dyDescent="0.45">
      <c r="A10101" s="10" t="s">
        <v>89</v>
      </c>
      <c r="B10101" s="20">
        <v>0.90800000000000003</v>
      </c>
      <c r="C10101" s="19">
        <v>5231</v>
      </c>
      <c r="D10101" s="19">
        <v>1955.2144820000001</v>
      </c>
      <c r="E10101" s="23">
        <v>1.776852946</v>
      </c>
      <c r="F10101" s="23">
        <v>1.0602989540000001</v>
      </c>
      <c r="G10101" s="17">
        <v>0</v>
      </c>
      <c r="H10101" s="17">
        <v>1</v>
      </c>
      <c r="I10101" s="17">
        <v>0.97685518100000002</v>
      </c>
      <c r="J10101" s="17">
        <v>2.3099999999999999E-2</v>
      </c>
      <c r="K10101" s="17">
        <v>0</v>
      </c>
    </row>
    <row r="10102" spans="1:11" x14ac:dyDescent="0.45">
      <c r="A10102" s="10" t="s">
        <v>89</v>
      </c>
      <c r="B10102" s="20">
        <v>0.90900000000000003</v>
      </c>
      <c r="C10102" s="19">
        <v>5235</v>
      </c>
      <c r="D10102" s="19">
        <v>1962.3697609999999</v>
      </c>
      <c r="E10102" s="23">
        <v>1.7962828369999999</v>
      </c>
      <c r="F10102" s="23">
        <v>1.0635354290000001</v>
      </c>
      <c r="G10102" s="17">
        <v>0</v>
      </c>
      <c r="H10102" s="17">
        <v>1</v>
      </c>
      <c r="I10102" s="17">
        <v>0.97690068799999996</v>
      </c>
      <c r="J10102" s="17">
        <v>2.3099999999999999E-2</v>
      </c>
      <c r="K10102" s="17">
        <v>0</v>
      </c>
    </row>
    <row r="10103" spans="1:11" x14ac:dyDescent="0.45">
      <c r="A10103" s="10" t="s">
        <v>89</v>
      </c>
      <c r="B10103" s="20">
        <v>0.91</v>
      </c>
      <c r="C10103" s="19">
        <v>5242</v>
      </c>
      <c r="D10103" s="19">
        <v>1974.9940570000001</v>
      </c>
      <c r="E10103" s="23">
        <v>1.8034709010000001</v>
      </c>
      <c r="F10103" s="23">
        <v>1.068769184</v>
      </c>
      <c r="G10103" s="17">
        <v>0</v>
      </c>
      <c r="H10103" s="17">
        <v>1</v>
      </c>
      <c r="I10103" s="17">
        <v>0.97701597699999998</v>
      </c>
      <c r="J10103" s="17">
        <v>2.3E-2</v>
      </c>
      <c r="K10103" s="17">
        <v>0</v>
      </c>
    </row>
    <row r="10104" spans="1:11" x14ac:dyDescent="0.45">
      <c r="A10104" s="10" t="s">
        <v>89</v>
      </c>
      <c r="B10104" s="20">
        <v>0.91100000000000003</v>
      </c>
      <c r="C10104" s="19">
        <v>5248</v>
      </c>
      <c r="D10104" s="19">
        <v>1985.9039150000001</v>
      </c>
      <c r="E10104" s="23">
        <v>1.8261364929999999</v>
      </c>
      <c r="F10104" s="23">
        <v>1.073358751</v>
      </c>
      <c r="G10104" s="17">
        <v>0</v>
      </c>
      <c r="H10104" s="17">
        <v>1</v>
      </c>
      <c r="I10104" s="17">
        <v>0.97709313600000003</v>
      </c>
      <c r="J10104" s="17">
        <v>2.29E-2</v>
      </c>
      <c r="K10104" s="17">
        <v>0</v>
      </c>
    </row>
    <row r="10105" spans="1:11" x14ac:dyDescent="0.45">
      <c r="A10105" s="10" t="s">
        <v>89</v>
      </c>
      <c r="B10105" s="20">
        <v>0.91200000000000003</v>
      </c>
      <c r="C10105" s="19">
        <v>5254</v>
      </c>
      <c r="D10105" s="19">
        <v>1996.9259099999999</v>
      </c>
      <c r="E10105" s="23">
        <v>1.8402318639999999</v>
      </c>
      <c r="F10105" s="23">
        <v>1.078783396</v>
      </c>
      <c r="G10105" s="17">
        <v>0</v>
      </c>
      <c r="H10105" s="17">
        <v>1</v>
      </c>
      <c r="I10105" s="17">
        <v>0.977155785</v>
      </c>
      <c r="J10105" s="17">
        <v>2.2800000000000001E-2</v>
      </c>
      <c r="K10105" s="17">
        <v>0</v>
      </c>
    </row>
    <row r="10106" spans="1:11" x14ac:dyDescent="0.45">
      <c r="A10106" s="10" t="s">
        <v>89</v>
      </c>
      <c r="B10106" s="20">
        <v>0.91300000000000003</v>
      </c>
      <c r="C10106" s="19">
        <v>5259</v>
      </c>
      <c r="D10106" s="19">
        <v>2006.148917</v>
      </c>
      <c r="E10106" s="23">
        <v>1.84963345</v>
      </c>
      <c r="F10106" s="23">
        <v>1.0839370740000001</v>
      </c>
      <c r="G10106" s="17">
        <v>0</v>
      </c>
      <c r="H10106" s="17">
        <v>1</v>
      </c>
      <c r="I10106" s="17">
        <v>0.97723619900000003</v>
      </c>
      <c r="J10106" s="17">
        <v>2.2800000000000001E-2</v>
      </c>
      <c r="K10106" s="17">
        <v>0</v>
      </c>
    </row>
    <row r="10107" spans="1:11" x14ac:dyDescent="0.45">
      <c r="A10107" s="10" t="s">
        <v>89</v>
      </c>
      <c r="B10107" s="20">
        <v>0.91400000000000003</v>
      </c>
      <c r="C10107" s="19">
        <v>5265</v>
      </c>
      <c r="D10107" s="19">
        <v>2017.365503</v>
      </c>
      <c r="E10107" s="23">
        <v>1.881793236</v>
      </c>
      <c r="F10107" s="23">
        <v>1.086820562</v>
      </c>
      <c r="G10107" s="17">
        <v>0</v>
      </c>
      <c r="H10107" s="17">
        <v>1</v>
      </c>
      <c r="I10107" s="17">
        <v>0.97737129499999997</v>
      </c>
      <c r="J10107" s="17">
        <v>2.2599999999999999E-2</v>
      </c>
      <c r="K10107" s="17">
        <v>0</v>
      </c>
    </row>
    <row r="10108" spans="1:11" x14ac:dyDescent="0.45">
      <c r="A10108" s="10" t="s">
        <v>89</v>
      </c>
      <c r="B10108" s="20">
        <v>0.91500000000000004</v>
      </c>
      <c r="C10108" s="19">
        <v>5269</v>
      </c>
      <c r="D10108" s="19">
        <v>2024.907702</v>
      </c>
      <c r="E10108" s="23">
        <v>1.888742044</v>
      </c>
      <c r="F10108" s="23">
        <v>1.09347145</v>
      </c>
      <c r="G10108" s="17">
        <v>0</v>
      </c>
      <c r="H10108" s="17">
        <v>1</v>
      </c>
      <c r="I10108" s="17">
        <v>0.97742973700000002</v>
      </c>
      <c r="J10108" s="17">
        <v>2.2599999999999999E-2</v>
      </c>
      <c r="K10108" s="17">
        <v>0</v>
      </c>
    </row>
    <row r="10109" spans="1:11" x14ac:dyDescent="0.45">
      <c r="A10109" s="10" t="s">
        <v>89</v>
      </c>
      <c r="B10109" s="20">
        <v>0.91600000000000004</v>
      </c>
      <c r="C10109" s="19">
        <v>5277</v>
      </c>
      <c r="D10109" s="19">
        <v>2040.21568</v>
      </c>
      <c r="E10109" s="23">
        <v>1.931098459</v>
      </c>
      <c r="F10109" s="23">
        <v>1.0962191830000001</v>
      </c>
      <c r="G10109" s="17">
        <v>0</v>
      </c>
      <c r="H10109" s="17">
        <v>1</v>
      </c>
      <c r="I10109" s="17">
        <v>0.97757304199999995</v>
      </c>
      <c r="J10109" s="17">
        <v>2.24E-2</v>
      </c>
      <c r="K10109" s="17">
        <v>0</v>
      </c>
    </row>
    <row r="10110" spans="1:11" x14ac:dyDescent="0.45">
      <c r="A10110" s="10" t="s">
        <v>89</v>
      </c>
      <c r="B10110" s="20">
        <v>0.91700000000000004</v>
      </c>
      <c r="C10110" s="19">
        <v>5283</v>
      </c>
      <c r="D10110" s="19">
        <v>2051.9218639999999</v>
      </c>
      <c r="E10110" s="23">
        <v>1.957892486</v>
      </c>
      <c r="F10110" s="23">
        <v>1.1028996310000001</v>
      </c>
      <c r="G10110" s="17">
        <v>0</v>
      </c>
      <c r="H10110" s="17">
        <v>1</v>
      </c>
      <c r="I10110" s="17">
        <v>0.97761454999999997</v>
      </c>
      <c r="J10110" s="17">
        <v>2.24E-2</v>
      </c>
      <c r="K10110" s="17">
        <v>0</v>
      </c>
    </row>
    <row r="10111" spans="1:11" x14ac:dyDescent="0.45">
      <c r="A10111" s="10" t="s">
        <v>89</v>
      </c>
      <c r="B10111" s="20">
        <v>0.91800000000000004</v>
      </c>
      <c r="C10111" s="19">
        <v>5288</v>
      </c>
      <c r="D10111" s="19">
        <v>2061.8467740000001</v>
      </c>
      <c r="E10111" s="23">
        <v>1.9952500639999999</v>
      </c>
      <c r="F10111" s="23">
        <v>1.1092166990000001</v>
      </c>
      <c r="G10111" s="17">
        <v>0</v>
      </c>
      <c r="H10111" s="17">
        <v>1</v>
      </c>
      <c r="I10111" s="17">
        <v>0.97769509300000002</v>
      </c>
      <c r="J10111" s="17">
        <v>2.23E-2</v>
      </c>
      <c r="K10111" s="17">
        <v>0</v>
      </c>
    </row>
    <row r="10112" spans="1:11" x14ac:dyDescent="0.45">
      <c r="A10112" s="10" t="s">
        <v>89</v>
      </c>
      <c r="B10112" s="20">
        <v>0.91900000000000004</v>
      </c>
      <c r="C10112" s="19">
        <v>5293</v>
      </c>
      <c r="D10112" s="19">
        <v>2071.907025</v>
      </c>
      <c r="E10112" s="23">
        <v>2.0199010359999998</v>
      </c>
      <c r="F10112" s="23">
        <v>1.11359282</v>
      </c>
      <c r="G10112" s="17">
        <v>0</v>
      </c>
      <c r="H10112" s="17">
        <v>1</v>
      </c>
      <c r="I10112" s="17">
        <v>0.977785774</v>
      </c>
      <c r="J10112" s="17">
        <v>2.2200000000000001E-2</v>
      </c>
      <c r="K10112" s="17">
        <v>0</v>
      </c>
    </row>
    <row r="10113" spans="1:11" x14ac:dyDescent="0.45">
      <c r="A10113" s="10" t="s">
        <v>89</v>
      </c>
      <c r="B10113" s="20">
        <v>0.92</v>
      </c>
      <c r="C10113" s="19">
        <v>5299</v>
      </c>
      <c r="D10113" s="19">
        <v>2084.0517930000001</v>
      </c>
      <c r="E10113" s="23">
        <v>2.0254355340000001</v>
      </c>
      <c r="F10113" s="23">
        <v>1.1187735729999999</v>
      </c>
      <c r="G10113" s="17">
        <v>0</v>
      </c>
      <c r="H10113" s="17">
        <v>1</v>
      </c>
      <c r="I10113" s="17">
        <v>0.97793470199999999</v>
      </c>
      <c r="J10113" s="17">
        <v>2.2100000000000002E-2</v>
      </c>
      <c r="K10113" s="17">
        <v>0</v>
      </c>
    </row>
    <row r="10114" spans="1:11" x14ac:dyDescent="0.45">
      <c r="A10114" s="10" t="s">
        <v>89</v>
      </c>
      <c r="B10114" s="20">
        <v>0.92100000000000004</v>
      </c>
      <c r="C10114" s="19">
        <v>5306</v>
      </c>
      <c r="D10114" s="19">
        <v>2098.328446</v>
      </c>
      <c r="E10114" s="23">
        <v>2.0603112320000001</v>
      </c>
      <c r="F10114" s="23">
        <v>1.124669602</v>
      </c>
      <c r="G10114" s="17">
        <v>0</v>
      </c>
      <c r="H10114" s="17">
        <v>1</v>
      </c>
      <c r="I10114" s="17">
        <v>0.97798088699999997</v>
      </c>
      <c r="J10114" s="17">
        <v>2.1999999999999999E-2</v>
      </c>
      <c r="K10114" s="17">
        <v>0</v>
      </c>
    </row>
    <row r="10115" spans="1:11" x14ac:dyDescent="0.45">
      <c r="A10115" s="10" t="s">
        <v>89</v>
      </c>
      <c r="B10115" s="20">
        <v>0.92200000000000004</v>
      </c>
      <c r="C10115" s="19">
        <v>5311</v>
      </c>
      <c r="D10115" s="19">
        <v>2108.6404699999998</v>
      </c>
      <c r="E10115" s="23">
        <v>2.0645949020000001</v>
      </c>
      <c r="F10115" s="23">
        <v>1.1309348889999999</v>
      </c>
      <c r="G10115" s="17">
        <v>0</v>
      </c>
      <c r="H10115" s="17">
        <v>1</v>
      </c>
      <c r="I10115" s="17">
        <v>0.97808037400000003</v>
      </c>
      <c r="J10115" s="17">
        <v>2.1899999999999999E-2</v>
      </c>
      <c r="K10115" s="17">
        <v>0</v>
      </c>
    </row>
    <row r="10116" spans="1:11" x14ac:dyDescent="0.45">
      <c r="A10116" s="10" t="s">
        <v>89</v>
      </c>
      <c r="B10116" s="20">
        <v>0.92300000000000004</v>
      </c>
      <c r="C10116" s="19">
        <v>5317</v>
      </c>
      <c r="D10116" s="19">
        <v>2121.0955629999999</v>
      </c>
      <c r="E10116" s="23">
        <v>2.0836621659999999</v>
      </c>
      <c r="F10116" s="23">
        <v>1.135160774</v>
      </c>
      <c r="G10116" s="17">
        <v>0</v>
      </c>
      <c r="H10116" s="17">
        <v>1</v>
      </c>
      <c r="I10116" s="17">
        <v>0.97822098000000002</v>
      </c>
      <c r="J10116" s="17">
        <v>2.18E-2</v>
      </c>
      <c r="K10116" s="17">
        <v>0</v>
      </c>
    </row>
    <row r="10117" spans="1:11" x14ac:dyDescent="0.45">
      <c r="A10117" s="10" t="s">
        <v>89</v>
      </c>
      <c r="B10117" s="20">
        <v>0.92400000000000004</v>
      </c>
      <c r="C10117" s="19">
        <v>5323</v>
      </c>
      <c r="D10117" s="19">
        <v>2133.6430919999998</v>
      </c>
      <c r="E10117" s="23">
        <v>2.0944678350000001</v>
      </c>
      <c r="F10117" s="23">
        <v>1.141951457</v>
      </c>
      <c r="G10117" s="17">
        <v>0</v>
      </c>
      <c r="H10117" s="17">
        <v>1</v>
      </c>
      <c r="I10117" s="17">
        <v>0.97830176800000002</v>
      </c>
      <c r="J10117" s="17">
        <v>2.1700000000000001E-2</v>
      </c>
      <c r="K10117" s="17">
        <v>0</v>
      </c>
    </row>
    <row r="10118" spans="1:11" x14ac:dyDescent="0.45">
      <c r="A10118" s="10" t="s">
        <v>89</v>
      </c>
      <c r="B10118" s="20">
        <v>0.92500000000000004</v>
      </c>
      <c r="C10118" s="19">
        <v>5329</v>
      </c>
      <c r="D10118" s="19">
        <v>2146.2585749999998</v>
      </c>
      <c r="E10118" s="23">
        <v>2.1149121119999998</v>
      </c>
      <c r="F10118" s="23">
        <v>1.147324886</v>
      </c>
      <c r="G10118" s="17">
        <v>0</v>
      </c>
      <c r="H10118" s="17">
        <v>1</v>
      </c>
      <c r="I10118" s="17">
        <v>0.97839438899999998</v>
      </c>
      <c r="J10118" s="17">
        <v>2.1600000000000001E-2</v>
      </c>
      <c r="K10118" s="17">
        <v>0</v>
      </c>
    </row>
    <row r="10119" spans="1:11" x14ac:dyDescent="0.45">
      <c r="A10119" s="10" t="s">
        <v>89</v>
      </c>
      <c r="B10119" s="20">
        <v>0.92600000000000005</v>
      </c>
      <c r="C10119" s="19">
        <v>5333</v>
      </c>
      <c r="D10119" s="19">
        <v>2154.7293639999998</v>
      </c>
      <c r="E10119" s="23">
        <v>2.1246521930000002</v>
      </c>
      <c r="F10119" s="23">
        <v>1.15346485</v>
      </c>
      <c r="G10119" s="17">
        <v>0</v>
      </c>
      <c r="H10119" s="17">
        <v>1</v>
      </c>
      <c r="I10119" s="17">
        <v>0.97847960199999995</v>
      </c>
      <c r="J10119" s="17">
        <v>2.1499999999999998E-2</v>
      </c>
      <c r="K10119" s="17">
        <v>0</v>
      </c>
    </row>
    <row r="10120" spans="1:11" x14ac:dyDescent="0.45">
      <c r="A10120" s="10" t="s">
        <v>89</v>
      </c>
      <c r="B10120" s="20">
        <v>0.92700000000000005</v>
      </c>
      <c r="C10120" s="19">
        <v>5340</v>
      </c>
      <c r="D10120" s="19">
        <v>2169.6275169999999</v>
      </c>
      <c r="E10120" s="23">
        <v>2.1335827699999999</v>
      </c>
      <c r="F10120" s="23">
        <v>1.156349614</v>
      </c>
      <c r="G10120" s="17">
        <v>0</v>
      </c>
      <c r="H10120" s="17">
        <v>1</v>
      </c>
      <c r="I10120" s="17">
        <v>0.97864005099999996</v>
      </c>
      <c r="J10120" s="17">
        <v>2.1399999999999999E-2</v>
      </c>
      <c r="K10120" s="17">
        <v>0</v>
      </c>
    </row>
    <row r="10121" spans="1:11" x14ac:dyDescent="0.45">
      <c r="A10121" s="10" t="s">
        <v>89</v>
      </c>
      <c r="B10121" s="20">
        <v>0.92800000000000005</v>
      </c>
      <c r="C10121" s="19">
        <v>5345</v>
      </c>
      <c r="D10121" s="19">
        <v>2180.3335900000002</v>
      </c>
      <c r="E10121" s="23">
        <v>2.1425781810000002</v>
      </c>
      <c r="F10121" s="23">
        <v>1.1640487340000001</v>
      </c>
      <c r="G10121" s="17">
        <v>0</v>
      </c>
      <c r="H10121" s="17">
        <v>1</v>
      </c>
      <c r="I10121" s="17">
        <v>0.97868604699999995</v>
      </c>
      <c r="J10121" s="17">
        <v>2.1299999999999999E-2</v>
      </c>
      <c r="K10121" s="17">
        <v>0</v>
      </c>
    </row>
    <row r="10122" spans="1:11" x14ac:dyDescent="0.45">
      <c r="A10122" s="10" t="s">
        <v>89</v>
      </c>
      <c r="B10122" s="20">
        <v>0.92900000000000005</v>
      </c>
      <c r="C10122" s="19">
        <v>5352</v>
      </c>
      <c r="D10122" s="19">
        <v>2195.4468740000002</v>
      </c>
      <c r="E10122" s="23">
        <v>2.1671740129999999</v>
      </c>
      <c r="F10122" s="23">
        <v>1.1692122309999999</v>
      </c>
      <c r="G10122" s="17">
        <v>0</v>
      </c>
      <c r="H10122" s="17">
        <v>1</v>
      </c>
      <c r="I10122" s="17">
        <v>0.97875725300000005</v>
      </c>
      <c r="J10122" s="17">
        <v>2.12E-2</v>
      </c>
      <c r="K10122" s="17">
        <v>0</v>
      </c>
    </row>
    <row r="10123" spans="1:11" x14ac:dyDescent="0.45">
      <c r="A10123" s="10" t="s">
        <v>89</v>
      </c>
      <c r="B10123" s="20">
        <v>0.93</v>
      </c>
      <c r="C10123" s="19">
        <v>5357</v>
      </c>
      <c r="D10123" s="19">
        <v>2206.2895840000001</v>
      </c>
      <c r="E10123" s="23">
        <v>2.1693417450000001</v>
      </c>
      <c r="F10123" s="23">
        <v>1.176671961</v>
      </c>
      <c r="G10123" s="17">
        <v>0</v>
      </c>
      <c r="H10123" s="17">
        <v>1</v>
      </c>
      <c r="I10123" s="17">
        <v>0.97883659000000001</v>
      </c>
      <c r="J10123" s="17">
        <v>2.12E-2</v>
      </c>
      <c r="K10123" s="17">
        <v>0</v>
      </c>
    </row>
    <row r="10124" spans="1:11" x14ac:dyDescent="0.45">
      <c r="A10124" s="10" t="s">
        <v>89</v>
      </c>
      <c r="B10124" s="20">
        <v>0.93100000000000005</v>
      </c>
      <c r="C10124" s="19">
        <v>5363</v>
      </c>
      <c r="D10124" s="19">
        <v>2219.346278</v>
      </c>
      <c r="E10124" s="23">
        <v>2.186864634</v>
      </c>
      <c r="F10124" s="23">
        <v>1.1818990009999999</v>
      </c>
      <c r="G10124" s="17">
        <v>0</v>
      </c>
      <c r="H10124" s="17">
        <v>1</v>
      </c>
      <c r="I10124" s="17">
        <v>0.978997534</v>
      </c>
      <c r="J10124" s="17">
        <v>2.1000000000000001E-2</v>
      </c>
      <c r="K10124" s="17">
        <v>0</v>
      </c>
    </row>
    <row r="10125" spans="1:11" x14ac:dyDescent="0.45">
      <c r="A10125" s="10" t="s">
        <v>89</v>
      </c>
      <c r="B10125" s="20">
        <v>0.93200000000000005</v>
      </c>
      <c r="C10125" s="19">
        <v>5369</v>
      </c>
      <c r="D10125" s="19">
        <v>2232.5296130000002</v>
      </c>
      <c r="E10125" s="23">
        <v>2.2110118189999999</v>
      </c>
      <c r="F10125" s="23">
        <v>1.186330873</v>
      </c>
      <c r="G10125" s="17">
        <v>0</v>
      </c>
      <c r="H10125" s="17">
        <v>1</v>
      </c>
      <c r="I10125" s="17">
        <v>0.97894292100000002</v>
      </c>
      <c r="J10125" s="17">
        <v>2.1100000000000001E-2</v>
      </c>
      <c r="K10125" s="17">
        <v>0</v>
      </c>
    </row>
    <row r="10126" spans="1:11" x14ac:dyDescent="0.45">
      <c r="A10126" s="10" t="s">
        <v>89</v>
      </c>
      <c r="B10126" s="20">
        <v>0.93300000000000005</v>
      </c>
      <c r="C10126" s="19">
        <v>5375</v>
      </c>
      <c r="D10126" s="19">
        <v>2245.9030250000001</v>
      </c>
      <c r="E10126" s="23">
        <v>2.238453813</v>
      </c>
      <c r="F10126" s="23">
        <v>1.193918512</v>
      </c>
      <c r="G10126" s="17">
        <v>0</v>
      </c>
      <c r="H10126" s="17">
        <v>1</v>
      </c>
      <c r="I10126" s="17">
        <v>0.979043989</v>
      </c>
      <c r="J10126" s="17">
        <v>2.1000000000000001E-2</v>
      </c>
      <c r="K10126" s="17">
        <v>0</v>
      </c>
    </row>
    <row r="10127" spans="1:11" x14ac:dyDescent="0.45">
      <c r="A10127" s="10" t="s">
        <v>89</v>
      </c>
      <c r="B10127" s="20">
        <v>0.93400000000000005</v>
      </c>
      <c r="C10127" s="19">
        <v>5379</v>
      </c>
      <c r="D10127" s="19">
        <v>2254.9451089999998</v>
      </c>
      <c r="E10127" s="23">
        <v>2.2634215069999999</v>
      </c>
      <c r="F10127" s="23">
        <v>1.2008633980000001</v>
      </c>
      <c r="G10127" s="17">
        <v>0</v>
      </c>
      <c r="H10127" s="17">
        <v>1</v>
      </c>
      <c r="I10127" s="17">
        <v>0.97912303899999997</v>
      </c>
      <c r="J10127" s="17">
        <v>2.0899999999999998E-2</v>
      </c>
      <c r="K10127" s="17">
        <v>0</v>
      </c>
    </row>
    <row r="10128" spans="1:11" x14ac:dyDescent="0.45">
      <c r="A10128" s="10" t="s">
        <v>89</v>
      </c>
      <c r="B10128" s="20">
        <v>0.93500000000000005</v>
      </c>
      <c r="C10128" s="19">
        <v>5386</v>
      </c>
      <c r="D10128" s="19">
        <v>2270.9513139999999</v>
      </c>
      <c r="E10128" s="23">
        <v>2.3115836380000001</v>
      </c>
      <c r="F10128" s="23">
        <v>1.2047898480000001</v>
      </c>
      <c r="G10128" s="17">
        <v>0</v>
      </c>
      <c r="H10128" s="17">
        <v>1</v>
      </c>
      <c r="I10128" s="17">
        <v>0.97923139699999995</v>
      </c>
      <c r="J10128" s="17">
        <v>2.0799999999999999E-2</v>
      </c>
      <c r="K10128" s="17">
        <v>0</v>
      </c>
    </row>
    <row r="10129" spans="1:11" x14ac:dyDescent="0.45">
      <c r="A10129" s="10" t="s">
        <v>89</v>
      </c>
      <c r="B10129" s="20">
        <v>0.93600000000000005</v>
      </c>
      <c r="C10129" s="19">
        <v>5391</v>
      </c>
      <c r="D10129" s="19">
        <v>2282.5784410000001</v>
      </c>
      <c r="E10129" s="23">
        <v>2.3287916059999998</v>
      </c>
      <c r="F10129" s="23">
        <v>1.212758032</v>
      </c>
      <c r="G10129" s="17">
        <v>0</v>
      </c>
      <c r="H10129" s="17">
        <v>1</v>
      </c>
      <c r="I10129" s="17">
        <v>0.97929764600000002</v>
      </c>
      <c r="J10129" s="17">
        <v>2.07E-2</v>
      </c>
      <c r="K10129" s="17">
        <v>0</v>
      </c>
    </row>
    <row r="10130" spans="1:11" x14ac:dyDescent="0.45">
      <c r="A10130" s="10" t="s">
        <v>89</v>
      </c>
      <c r="B10130" s="20">
        <v>0.93700000000000006</v>
      </c>
      <c r="C10130" s="19">
        <v>5398</v>
      </c>
      <c r="D10130" s="19">
        <v>2298.9074439999999</v>
      </c>
      <c r="E10130" s="23">
        <v>2.3347624709999999</v>
      </c>
      <c r="F10130" s="23">
        <v>1.2180677200000001</v>
      </c>
      <c r="G10130" s="17">
        <v>0</v>
      </c>
      <c r="H10130" s="17">
        <v>1</v>
      </c>
      <c r="I10130" s="17">
        <v>0.97945022800000003</v>
      </c>
      <c r="J10130" s="17">
        <v>2.0500000000000001E-2</v>
      </c>
      <c r="K10130" s="17">
        <v>0</v>
      </c>
    </row>
    <row r="10131" spans="1:11" x14ac:dyDescent="0.45">
      <c r="A10131" s="10" t="s">
        <v>89</v>
      </c>
      <c r="B10131" s="20">
        <v>0.93799999999999994</v>
      </c>
      <c r="C10131" s="19">
        <v>5399</v>
      </c>
      <c r="D10131" s="19">
        <v>2301.2444310000001</v>
      </c>
      <c r="E10131" s="23">
        <v>2.3369876500000002</v>
      </c>
      <c r="F10131" s="23">
        <v>1.225025475</v>
      </c>
      <c r="G10131" s="17">
        <v>0</v>
      </c>
      <c r="H10131" s="17">
        <v>1</v>
      </c>
      <c r="I10131" s="17">
        <v>0.979455513</v>
      </c>
      <c r="J10131" s="17">
        <v>2.0500000000000001E-2</v>
      </c>
      <c r="K10131" s="17">
        <v>0</v>
      </c>
    </row>
    <row r="10132" spans="1:11" x14ac:dyDescent="0.45">
      <c r="A10132" s="10" t="s">
        <v>89</v>
      </c>
      <c r="B10132" s="20">
        <v>0.93899999999999995</v>
      </c>
      <c r="C10132" s="19">
        <v>5409</v>
      </c>
      <c r="D10132" s="19">
        <v>2324.851838</v>
      </c>
      <c r="E10132" s="23">
        <v>2.3749403949999999</v>
      </c>
      <c r="F10132" s="23">
        <v>1.2282700820000001</v>
      </c>
      <c r="G10132" s="17">
        <v>0</v>
      </c>
      <c r="H10132" s="17">
        <v>1</v>
      </c>
      <c r="I10132" s="17">
        <v>0.97969511300000001</v>
      </c>
      <c r="J10132" s="17">
        <v>2.0299999999999999E-2</v>
      </c>
      <c r="K10132" s="17">
        <v>0</v>
      </c>
    </row>
    <row r="10133" spans="1:11" x14ac:dyDescent="0.45">
      <c r="A10133" s="10" t="s">
        <v>89</v>
      </c>
      <c r="B10133" s="20">
        <v>0.94</v>
      </c>
      <c r="C10133" s="19">
        <v>5415</v>
      </c>
      <c r="D10133" s="19">
        <v>2339.2622879999999</v>
      </c>
      <c r="E10133" s="23">
        <v>2.40958132</v>
      </c>
      <c r="F10133" s="23">
        <v>1.2390585940000001</v>
      </c>
      <c r="G10133" s="17">
        <v>0</v>
      </c>
      <c r="H10133" s="17">
        <v>1</v>
      </c>
      <c r="I10133" s="17">
        <v>0.97973497799999998</v>
      </c>
      <c r="J10133" s="17">
        <v>2.0299999999999999E-2</v>
      </c>
      <c r="K10133" s="17">
        <v>0</v>
      </c>
    </row>
    <row r="10134" spans="1:11" x14ac:dyDescent="0.45">
      <c r="A10134" s="10" t="s">
        <v>89</v>
      </c>
      <c r="B10134" s="20">
        <v>0.94099999999999995</v>
      </c>
      <c r="C10134" s="19">
        <v>5421</v>
      </c>
      <c r="D10134" s="19">
        <v>2353.7807299999999</v>
      </c>
      <c r="E10134" s="23">
        <v>2.4309470219999998</v>
      </c>
      <c r="F10134" s="23">
        <v>1.2458365629999999</v>
      </c>
      <c r="G10134" s="17">
        <v>0</v>
      </c>
      <c r="H10134" s="17">
        <v>1</v>
      </c>
      <c r="I10134" s="17">
        <v>0.97984329400000003</v>
      </c>
      <c r="J10134" s="17">
        <v>2.0199999999999999E-2</v>
      </c>
      <c r="K10134" s="17">
        <v>0</v>
      </c>
    </row>
    <row r="10135" spans="1:11" x14ac:dyDescent="0.45">
      <c r="A10135" s="10" t="s">
        <v>89</v>
      </c>
      <c r="B10135" s="20">
        <v>0.94199999999999995</v>
      </c>
      <c r="C10135" s="19">
        <v>5426</v>
      </c>
      <c r="D10135" s="19">
        <v>2366.0904679999999</v>
      </c>
      <c r="E10135" s="23">
        <v>2.469081927</v>
      </c>
      <c r="F10135" s="23">
        <v>1.252670253</v>
      </c>
      <c r="G10135" s="17">
        <v>0</v>
      </c>
      <c r="H10135" s="17">
        <v>1</v>
      </c>
      <c r="I10135" s="17">
        <v>0.97994998799999999</v>
      </c>
      <c r="J10135" s="17">
        <v>2.01E-2</v>
      </c>
      <c r="K10135" s="17">
        <v>0</v>
      </c>
    </row>
    <row r="10136" spans="1:11" x14ac:dyDescent="0.45">
      <c r="A10136" s="10" t="s">
        <v>89</v>
      </c>
      <c r="B10136" s="20">
        <v>0.94299999999999995</v>
      </c>
      <c r="C10136" s="19">
        <v>5432</v>
      </c>
      <c r="D10136" s="19">
        <v>2380.9733449999999</v>
      </c>
      <c r="E10136" s="23">
        <v>2.486005864</v>
      </c>
      <c r="F10136" s="23">
        <v>1.258349881</v>
      </c>
      <c r="G10136" s="17">
        <v>0</v>
      </c>
      <c r="H10136" s="17">
        <v>1</v>
      </c>
      <c r="I10136" s="17">
        <v>0.98002312700000005</v>
      </c>
      <c r="J10136" s="17">
        <v>0.02</v>
      </c>
      <c r="K10136" s="17">
        <v>0</v>
      </c>
    </row>
    <row r="10137" spans="1:11" x14ac:dyDescent="0.45">
      <c r="A10137" s="10" t="s">
        <v>89</v>
      </c>
      <c r="B10137" s="20">
        <v>0.94399999999999995</v>
      </c>
      <c r="C10137" s="19">
        <v>5438</v>
      </c>
      <c r="D10137" s="19">
        <v>2395.982896</v>
      </c>
      <c r="E10137" s="23">
        <v>2.5180502310000001</v>
      </c>
      <c r="F10137" s="23">
        <v>1.264974217</v>
      </c>
      <c r="G10137" s="17">
        <v>0</v>
      </c>
      <c r="H10137" s="17">
        <v>1</v>
      </c>
      <c r="I10137" s="17">
        <v>0.98011969600000004</v>
      </c>
      <c r="J10137" s="17">
        <v>1.9900000000000001E-2</v>
      </c>
      <c r="K10137" s="17">
        <v>0</v>
      </c>
    </row>
    <row r="10138" spans="1:11" x14ac:dyDescent="0.45">
      <c r="A10138" s="10" t="s">
        <v>89</v>
      </c>
      <c r="B10138" s="20">
        <v>0.94499999999999995</v>
      </c>
      <c r="C10138" s="19">
        <v>5444</v>
      </c>
      <c r="D10138" s="19">
        <v>2411.2032570000001</v>
      </c>
      <c r="E10138" s="23">
        <v>2.5436989379999999</v>
      </c>
      <c r="F10138" s="23">
        <v>1.273343514</v>
      </c>
      <c r="G10138" s="17">
        <v>0</v>
      </c>
      <c r="H10138" s="17">
        <v>1</v>
      </c>
      <c r="I10138" s="17">
        <v>0.98016088599999995</v>
      </c>
      <c r="J10138" s="17">
        <v>1.9800000000000002E-2</v>
      </c>
      <c r="K10138" s="17">
        <v>0</v>
      </c>
    </row>
    <row r="10139" spans="1:11" x14ac:dyDescent="0.45">
      <c r="A10139" s="10" t="s">
        <v>89</v>
      </c>
      <c r="B10139" s="20">
        <v>0.94599999999999995</v>
      </c>
      <c r="C10139" s="19">
        <v>5449</v>
      </c>
      <c r="D10139" s="19">
        <v>2424.0337330000002</v>
      </c>
      <c r="E10139" s="23">
        <v>2.586939868</v>
      </c>
      <c r="F10139" s="23">
        <v>1.2810028929999999</v>
      </c>
      <c r="G10139" s="17">
        <v>0</v>
      </c>
      <c r="H10139" s="17">
        <v>1</v>
      </c>
      <c r="I10139" s="17">
        <v>0.98023834399999998</v>
      </c>
      <c r="J10139" s="17">
        <v>1.9800000000000002E-2</v>
      </c>
      <c r="K10139" s="17">
        <v>0</v>
      </c>
    </row>
    <row r="10140" spans="1:11" x14ac:dyDescent="0.45">
      <c r="A10140" s="10" t="s">
        <v>89</v>
      </c>
      <c r="B10140" s="20">
        <v>0.94699999999999995</v>
      </c>
      <c r="C10140" s="19">
        <v>5452</v>
      </c>
      <c r="D10140" s="19">
        <v>2431.8765539999999</v>
      </c>
      <c r="E10140" s="23">
        <v>2.6324104749999999</v>
      </c>
      <c r="F10140" s="23">
        <v>1.2861309350000001</v>
      </c>
      <c r="G10140" s="17">
        <v>0</v>
      </c>
      <c r="H10140" s="17">
        <v>1</v>
      </c>
      <c r="I10140" s="17">
        <v>0.98027577399999999</v>
      </c>
      <c r="J10140" s="17">
        <v>1.9699999999999999E-2</v>
      </c>
      <c r="K10140" s="17">
        <v>0</v>
      </c>
    </row>
    <row r="10141" spans="1:11" x14ac:dyDescent="0.45">
      <c r="A10141" s="10" t="s">
        <v>89</v>
      </c>
      <c r="B10141" s="20">
        <v>0.94799999999999995</v>
      </c>
      <c r="C10141" s="19">
        <v>5460</v>
      </c>
      <c r="D10141" s="19">
        <v>2453.0522259999998</v>
      </c>
      <c r="E10141" s="23">
        <v>2.658985055</v>
      </c>
      <c r="F10141" s="23">
        <v>1.291580446</v>
      </c>
      <c r="G10141" s="17">
        <v>0</v>
      </c>
      <c r="H10141" s="17">
        <v>1</v>
      </c>
      <c r="I10141" s="17">
        <v>0.98039697199999998</v>
      </c>
      <c r="J10141" s="17">
        <v>1.9599999999999999E-2</v>
      </c>
      <c r="K10141" s="17">
        <v>0</v>
      </c>
    </row>
    <row r="10142" spans="1:11" x14ac:dyDescent="0.45">
      <c r="A10142" s="10" t="s">
        <v>89</v>
      </c>
      <c r="B10142" s="20">
        <v>0.94899999999999995</v>
      </c>
      <c r="C10142" s="19">
        <v>5467</v>
      </c>
      <c r="D10142" s="19">
        <v>2471.760542</v>
      </c>
      <c r="E10142" s="23">
        <v>2.6902368700000001</v>
      </c>
      <c r="F10142" s="23">
        <v>1.301181521</v>
      </c>
      <c r="G10142" s="17">
        <v>0</v>
      </c>
      <c r="H10142" s="17">
        <v>1</v>
      </c>
      <c r="I10142" s="17">
        <v>0.98052140099999996</v>
      </c>
      <c r="J10142" s="17">
        <v>1.95E-2</v>
      </c>
      <c r="K10142" s="17">
        <v>0</v>
      </c>
    </row>
    <row r="10143" spans="1:11" x14ac:dyDescent="0.45">
      <c r="A10143" s="10" t="s">
        <v>89</v>
      </c>
      <c r="B10143" s="20">
        <v>0.95</v>
      </c>
      <c r="C10143" s="19">
        <v>5471</v>
      </c>
      <c r="D10143" s="19">
        <v>2482.5690949999998</v>
      </c>
      <c r="E10143" s="23">
        <v>2.7085336739999999</v>
      </c>
      <c r="F10143" s="23">
        <v>1.3103046739999999</v>
      </c>
      <c r="G10143" s="17">
        <v>0</v>
      </c>
      <c r="H10143" s="17">
        <v>1</v>
      </c>
      <c r="I10143" s="17">
        <v>0.98057936000000001</v>
      </c>
      <c r="J10143" s="17">
        <v>1.9400000000000001E-2</v>
      </c>
      <c r="K10143" s="17">
        <v>0</v>
      </c>
    </row>
    <row r="10144" spans="1:11" x14ac:dyDescent="0.45">
      <c r="A10144" s="10" t="s">
        <v>89</v>
      </c>
      <c r="B10144" s="20">
        <v>0.95099999999999996</v>
      </c>
      <c r="C10144" s="19">
        <v>5477</v>
      </c>
      <c r="D10144" s="19">
        <v>2498.9413220000001</v>
      </c>
      <c r="E10144" s="23">
        <v>2.7545701010000001</v>
      </c>
      <c r="F10144" s="23">
        <v>1.3156520439999999</v>
      </c>
      <c r="G10144" s="17">
        <v>0</v>
      </c>
      <c r="H10144" s="17">
        <v>1</v>
      </c>
      <c r="I10144" s="17">
        <v>0.98067557900000002</v>
      </c>
      <c r="J10144" s="17">
        <v>1.9300000000000001E-2</v>
      </c>
      <c r="K10144" s="17">
        <v>0</v>
      </c>
    </row>
    <row r="10145" spans="1:11" x14ac:dyDescent="0.45">
      <c r="A10145" s="10" t="s">
        <v>89</v>
      </c>
      <c r="B10145" s="20">
        <v>0.95199999999999996</v>
      </c>
      <c r="C10145" s="19">
        <v>5484</v>
      </c>
      <c r="D10145" s="19">
        <v>2518.2642289999999</v>
      </c>
      <c r="E10145" s="23">
        <v>2.7637039290000001</v>
      </c>
      <c r="F10145" s="23">
        <v>1.324392988</v>
      </c>
      <c r="G10145" s="17">
        <v>0</v>
      </c>
      <c r="H10145" s="17">
        <v>1</v>
      </c>
      <c r="I10145" s="17">
        <v>0.98080936399999996</v>
      </c>
      <c r="J10145" s="17">
        <v>1.9199999999999998E-2</v>
      </c>
      <c r="K10145" s="17">
        <v>0</v>
      </c>
    </row>
    <row r="10146" spans="1:11" x14ac:dyDescent="0.45">
      <c r="A10146" s="10" t="s">
        <v>89</v>
      </c>
      <c r="B10146" s="20">
        <v>0.95299999999999996</v>
      </c>
      <c r="C10146" s="19">
        <v>5490</v>
      </c>
      <c r="D10146" s="19">
        <v>2535.0205489999998</v>
      </c>
      <c r="E10146" s="23">
        <v>2.8029725700000001</v>
      </c>
      <c r="F10146" s="23">
        <v>1.333857122</v>
      </c>
      <c r="G10146" s="17">
        <v>0</v>
      </c>
      <c r="H10146" s="17">
        <v>1</v>
      </c>
      <c r="I10146" s="17">
        <v>0.980900149</v>
      </c>
      <c r="J10146" s="17">
        <v>1.9099999999999999E-2</v>
      </c>
      <c r="K10146" s="17">
        <v>0</v>
      </c>
    </row>
    <row r="10147" spans="1:11" x14ac:dyDescent="0.45">
      <c r="A10147" s="10" t="s">
        <v>89</v>
      </c>
      <c r="B10147" s="20">
        <v>0.95399999999999996</v>
      </c>
      <c r="C10147" s="19">
        <v>5496</v>
      </c>
      <c r="D10147" s="19">
        <v>2551.8795580000001</v>
      </c>
      <c r="E10147" s="23">
        <v>2.8231503509999998</v>
      </c>
      <c r="F10147" s="23">
        <v>1.341084612</v>
      </c>
      <c r="G10147" s="17">
        <v>0</v>
      </c>
      <c r="H10147" s="17">
        <v>1</v>
      </c>
      <c r="I10147" s="17">
        <v>0.98102151199999998</v>
      </c>
      <c r="J10147" s="17">
        <v>1.9E-2</v>
      </c>
      <c r="K10147" s="17">
        <v>0</v>
      </c>
    </row>
    <row r="10148" spans="1:11" x14ac:dyDescent="0.45">
      <c r="A10148" s="10" t="s">
        <v>89</v>
      </c>
      <c r="B10148" s="20">
        <v>0.95499999999999996</v>
      </c>
      <c r="C10148" s="19">
        <v>5499</v>
      </c>
      <c r="D10148" s="19">
        <v>2560.360279</v>
      </c>
      <c r="E10148" s="23">
        <v>2.8291851549999998</v>
      </c>
      <c r="F10148" s="23">
        <v>1.3474658589999999</v>
      </c>
      <c r="G10148" s="17">
        <v>0</v>
      </c>
      <c r="H10148" s="17">
        <v>1</v>
      </c>
      <c r="I10148" s="17">
        <v>0.98108105700000003</v>
      </c>
      <c r="J10148" s="17">
        <v>1.89E-2</v>
      </c>
      <c r="K10148" s="17">
        <v>0</v>
      </c>
    </row>
    <row r="10149" spans="1:11" x14ac:dyDescent="0.45">
      <c r="A10149" s="10" t="s">
        <v>89</v>
      </c>
      <c r="B10149" s="20">
        <v>0.95599999999999996</v>
      </c>
      <c r="C10149" s="19">
        <v>5507</v>
      </c>
      <c r="D10149" s="19">
        <v>2583.3822799999998</v>
      </c>
      <c r="E10149" s="23">
        <v>2.9175140850000001</v>
      </c>
      <c r="F10149" s="23">
        <v>1.355531069</v>
      </c>
      <c r="G10149" s="17">
        <v>0</v>
      </c>
      <c r="H10149" s="17">
        <v>1</v>
      </c>
      <c r="I10149" s="17">
        <v>0.98124382499999996</v>
      </c>
      <c r="J10149" s="17">
        <v>1.8800000000000001E-2</v>
      </c>
      <c r="K10149" s="17">
        <v>0</v>
      </c>
    </row>
    <row r="10150" spans="1:11" x14ac:dyDescent="0.45">
      <c r="A10150" s="10" t="s">
        <v>89</v>
      </c>
      <c r="B10150" s="20">
        <v>0.95699999999999996</v>
      </c>
      <c r="C10150" s="19">
        <v>5513</v>
      </c>
      <c r="D10150" s="19">
        <v>2601.0190560000001</v>
      </c>
      <c r="E10150" s="23">
        <v>2.9507527360000001</v>
      </c>
      <c r="F10150" s="23">
        <v>1.364349137</v>
      </c>
      <c r="G10150" s="17">
        <v>0</v>
      </c>
      <c r="H10150" s="17">
        <v>1</v>
      </c>
      <c r="I10150" s="17">
        <v>0.98137954999999999</v>
      </c>
      <c r="J10150" s="17">
        <v>1.8599999999999998E-2</v>
      </c>
      <c r="K10150" s="17">
        <v>0</v>
      </c>
    </row>
    <row r="10151" spans="1:11" x14ac:dyDescent="0.45">
      <c r="A10151" s="10" t="s">
        <v>89</v>
      </c>
      <c r="B10151" s="20">
        <v>0.95799999999999996</v>
      </c>
      <c r="C10151" s="19">
        <v>5519</v>
      </c>
      <c r="D10151" s="19">
        <v>2618.770536</v>
      </c>
      <c r="E10151" s="23">
        <v>2.9621632130000002</v>
      </c>
      <c r="F10151" s="23">
        <v>1.3747936949999999</v>
      </c>
      <c r="G10151" s="17">
        <v>0</v>
      </c>
      <c r="H10151" s="17">
        <v>1</v>
      </c>
      <c r="I10151" s="17">
        <v>0.98144997199999995</v>
      </c>
      <c r="J10151" s="17">
        <v>1.8599999999999998E-2</v>
      </c>
      <c r="K10151" s="17">
        <v>0</v>
      </c>
    </row>
    <row r="10152" spans="1:11" x14ac:dyDescent="0.45">
      <c r="A10152" s="10" t="s">
        <v>89</v>
      </c>
      <c r="B10152" s="20">
        <v>0.95899999999999996</v>
      </c>
      <c r="C10152" s="19">
        <v>5524</v>
      </c>
      <c r="D10152" s="19">
        <v>2633.7403490000002</v>
      </c>
      <c r="E10152" s="23">
        <v>3.0219721919999998</v>
      </c>
      <c r="F10152" s="23">
        <v>1.3830249029999999</v>
      </c>
      <c r="G10152" s="17">
        <v>0</v>
      </c>
      <c r="H10152" s="17">
        <v>1</v>
      </c>
      <c r="I10152" s="17">
        <v>0.98153859799999998</v>
      </c>
      <c r="J10152" s="17">
        <v>1.8499999999999999E-2</v>
      </c>
      <c r="K10152" s="17">
        <v>0</v>
      </c>
    </row>
    <row r="10153" spans="1:11" x14ac:dyDescent="0.45">
      <c r="A10153" s="10" t="s">
        <v>89</v>
      </c>
      <c r="B10153" s="20">
        <v>0.96</v>
      </c>
      <c r="C10153" s="19">
        <v>5530</v>
      </c>
      <c r="D10153" s="19">
        <v>2651.9423400000001</v>
      </c>
      <c r="E10153" s="23">
        <v>3.0396580329999998</v>
      </c>
      <c r="F10153" s="23">
        <v>1.391598766</v>
      </c>
      <c r="G10153" s="17">
        <v>0</v>
      </c>
      <c r="H10153" s="17">
        <v>1</v>
      </c>
      <c r="I10153" s="17">
        <v>0.98167091500000003</v>
      </c>
      <c r="J10153" s="17">
        <v>1.83E-2</v>
      </c>
      <c r="K10153" s="17">
        <v>0</v>
      </c>
    </row>
    <row r="10154" spans="1:11" x14ac:dyDescent="0.45">
      <c r="A10154" s="10" t="s">
        <v>89</v>
      </c>
      <c r="B10154" s="20">
        <v>0.96099999999999997</v>
      </c>
      <c r="C10154" s="19">
        <v>5536</v>
      </c>
      <c r="D10154" s="19">
        <v>2670.3719230000002</v>
      </c>
      <c r="E10154" s="23">
        <v>3.078135885</v>
      </c>
      <c r="F10154" s="23">
        <v>1.3987021529999999</v>
      </c>
      <c r="G10154" s="17">
        <v>0</v>
      </c>
      <c r="H10154" s="17">
        <v>1</v>
      </c>
      <c r="I10154" s="17">
        <v>0.98179496899999996</v>
      </c>
      <c r="J10154" s="17">
        <v>1.8200000000000001E-2</v>
      </c>
      <c r="K10154" s="17">
        <v>0</v>
      </c>
    </row>
    <row r="10155" spans="1:11" x14ac:dyDescent="0.45">
      <c r="A10155" s="10" t="s">
        <v>89</v>
      </c>
      <c r="B10155" s="20">
        <v>0.96199999999999997</v>
      </c>
      <c r="C10155" s="19">
        <v>5542</v>
      </c>
      <c r="D10155" s="19">
        <v>2688.8926780000002</v>
      </c>
      <c r="E10155" s="23">
        <v>3.1072337430000001</v>
      </c>
      <c r="F10155" s="23">
        <v>1.410152608</v>
      </c>
      <c r="G10155" s="17">
        <v>0</v>
      </c>
      <c r="H10155" s="17">
        <v>1</v>
      </c>
      <c r="I10155" s="17">
        <v>0.98188513099999997</v>
      </c>
      <c r="J10155" s="17">
        <v>1.8100000000000002E-2</v>
      </c>
      <c r="K10155" s="17">
        <v>0</v>
      </c>
    </row>
    <row r="10156" spans="1:11" x14ac:dyDescent="0.45">
      <c r="A10156" s="10" t="s">
        <v>89</v>
      </c>
      <c r="B10156" s="20">
        <v>0.96299999999999997</v>
      </c>
      <c r="C10156" s="19">
        <v>5545</v>
      </c>
      <c r="D10156" s="19">
        <v>2698.2824959999998</v>
      </c>
      <c r="E10156" s="23">
        <v>3.1368200810000002</v>
      </c>
      <c r="F10156" s="23">
        <v>1.4192965420000001</v>
      </c>
      <c r="G10156" s="17">
        <v>0</v>
      </c>
      <c r="H10156" s="17">
        <v>1</v>
      </c>
      <c r="I10156" s="17">
        <v>0.98191889799999998</v>
      </c>
      <c r="J10156" s="17">
        <v>1.8100000000000002E-2</v>
      </c>
      <c r="K10156" s="17">
        <v>0</v>
      </c>
    </row>
    <row r="10157" spans="1:11" x14ac:dyDescent="0.45">
      <c r="A10157" s="10" t="s">
        <v>89</v>
      </c>
      <c r="B10157" s="20">
        <v>0.96399999999999997</v>
      </c>
      <c r="C10157" s="19">
        <v>5553</v>
      </c>
      <c r="D10157" s="19">
        <v>2723.6704260000001</v>
      </c>
      <c r="E10157" s="23">
        <v>3.2022641840000001</v>
      </c>
      <c r="F10157" s="23">
        <v>1.424908684</v>
      </c>
      <c r="G10157" s="17">
        <v>0</v>
      </c>
      <c r="H10157" s="17">
        <v>1</v>
      </c>
      <c r="I10157" s="17">
        <v>0.98195991999999999</v>
      </c>
      <c r="J10157" s="17">
        <v>1.7999999999999999E-2</v>
      </c>
      <c r="K10157" s="17">
        <v>0</v>
      </c>
    </row>
    <row r="10158" spans="1:11" x14ac:dyDescent="0.45">
      <c r="A10158" s="10" t="s">
        <v>89</v>
      </c>
      <c r="B10158" s="20">
        <v>0.96499999999999997</v>
      </c>
      <c r="C10158" s="19">
        <v>5559</v>
      </c>
      <c r="D10158" s="19">
        <v>2743.254445</v>
      </c>
      <c r="E10158" s="23">
        <v>3.310493074</v>
      </c>
      <c r="F10158" s="23">
        <v>1.4349507939999999</v>
      </c>
      <c r="G10158" s="17">
        <v>0</v>
      </c>
      <c r="H10158" s="17">
        <v>1</v>
      </c>
      <c r="I10158" s="17">
        <v>0.98202714499999999</v>
      </c>
      <c r="J10158" s="17">
        <v>1.7999999999999999E-2</v>
      </c>
      <c r="K10158" s="17">
        <v>0</v>
      </c>
    </row>
    <row r="10159" spans="1:11" x14ac:dyDescent="0.45">
      <c r="A10159" s="10" t="s">
        <v>89</v>
      </c>
      <c r="B10159" s="20">
        <v>0.96599999999999997</v>
      </c>
      <c r="C10159" s="19">
        <v>5565</v>
      </c>
      <c r="D10159" s="19">
        <v>2763.427142</v>
      </c>
      <c r="E10159" s="23">
        <v>3.3972673009999999</v>
      </c>
      <c r="F10159" s="23">
        <v>1.447211829</v>
      </c>
      <c r="G10159" s="17">
        <v>0</v>
      </c>
      <c r="H10159" s="17">
        <v>1</v>
      </c>
      <c r="I10159" s="17">
        <v>0.98212498699999995</v>
      </c>
      <c r="J10159" s="17">
        <v>1.7899999999999999E-2</v>
      </c>
      <c r="K10159" s="17">
        <v>0</v>
      </c>
    </row>
    <row r="10160" spans="1:11" x14ac:dyDescent="0.45">
      <c r="A10160" s="10" t="s">
        <v>89</v>
      </c>
      <c r="B10160" s="20">
        <v>0.96699999999999997</v>
      </c>
      <c r="C10160" s="19">
        <v>5570</v>
      </c>
      <c r="D10160" s="19">
        <v>2780.547294</v>
      </c>
      <c r="E10160" s="23">
        <v>3.4383093219999998</v>
      </c>
      <c r="F10160" s="23">
        <v>1.4569309479999999</v>
      </c>
      <c r="G10160" s="17">
        <v>0</v>
      </c>
      <c r="H10160" s="17">
        <v>1</v>
      </c>
      <c r="I10160" s="17">
        <v>0.98219563600000004</v>
      </c>
      <c r="J10160" s="17">
        <v>1.78E-2</v>
      </c>
      <c r="K10160" s="17">
        <v>0</v>
      </c>
    </row>
    <row r="10161" spans="1:11" x14ac:dyDescent="0.45">
      <c r="A10161" s="10" t="s">
        <v>89</v>
      </c>
      <c r="B10161" s="20">
        <v>0.96799999999999997</v>
      </c>
      <c r="C10161" s="19">
        <v>5575</v>
      </c>
      <c r="D10161" s="19">
        <v>2797.8412349999999</v>
      </c>
      <c r="E10161" s="23">
        <v>3.4631905939999998</v>
      </c>
      <c r="F10161" s="23">
        <v>1.4669724479999999</v>
      </c>
      <c r="G10161" s="17">
        <v>0</v>
      </c>
      <c r="H10161" s="17">
        <v>1</v>
      </c>
      <c r="I10161" s="17">
        <v>0.98231988299999995</v>
      </c>
      <c r="J10161" s="17">
        <v>1.77E-2</v>
      </c>
      <c r="K10161" s="17">
        <v>0</v>
      </c>
    </row>
    <row r="10162" spans="1:11" x14ac:dyDescent="0.45">
      <c r="A10162" s="10" t="s">
        <v>89</v>
      </c>
      <c r="B10162" s="20">
        <v>0.96899999999999997</v>
      </c>
      <c r="C10162" s="19">
        <v>5581</v>
      </c>
      <c r="D10162" s="19">
        <v>2818.8107319999999</v>
      </c>
      <c r="E10162" s="23">
        <v>3.5322472810000001</v>
      </c>
      <c r="F10162" s="23">
        <v>1.475614832</v>
      </c>
      <c r="G10162" s="17">
        <v>0</v>
      </c>
      <c r="H10162" s="17">
        <v>1</v>
      </c>
      <c r="I10162" s="17">
        <v>0.98237729600000001</v>
      </c>
      <c r="J10162" s="17">
        <v>1.7600000000000001E-2</v>
      </c>
      <c r="K10162" s="17">
        <v>0</v>
      </c>
    </row>
    <row r="10163" spans="1:11" x14ac:dyDescent="0.45">
      <c r="A10163" s="10" t="s">
        <v>89</v>
      </c>
      <c r="B10163" s="20">
        <v>0.97</v>
      </c>
      <c r="C10163" s="19">
        <v>5585</v>
      </c>
      <c r="D10163" s="19">
        <v>2833.0273699999998</v>
      </c>
      <c r="E10163" s="23">
        <v>3.5585429230000001</v>
      </c>
      <c r="F10163" s="23">
        <v>1.48630737</v>
      </c>
      <c r="G10163" s="17">
        <v>0</v>
      </c>
      <c r="H10163" s="17">
        <v>1</v>
      </c>
      <c r="I10163" s="17">
        <v>0.98240385399999997</v>
      </c>
      <c r="J10163" s="17">
        <v>1.7600000000000001E-2</v>
      </c>
      <c r="K10163" s="17">
        <v>0</v>
      </c>
    </row>
    <row r="10164" spans="1:11" x14ac:dyDescent="0.45">
      <c r="A10164" s="10" t="s">
        <v>89</v>
      </c>
      <c r="B10164" s="20">
        <v>0.97099999999999997</v>
      </c>
      <c r="C10164" s="19">
        <v>5593</v>
      </c>
      <c r="D10164" s="19">
        <v>2861.7337050000001</v>
      </c>
      <c r="E10164" s="23">
        <v>3.614473212</v>
      </c>
      <c r="F10164" s="23">
        <v>1.495300954</v>
      </c>
      <c r="G10164" s="17">
        <v>0</v>
      </c>
      <c r="H10164" s="17">
        <v>1</v>
      </c>
      <c r="I10164" s="17">
        <v>0.98252703900000005</v>
      </c>
      <c r="J10164" s="17">
        <v>1.7500000000000002E-2</v>
      </c>
      <c r="K10164" s="17">
        <v>0</v>
      </c>
    </row>
    <row r="10165" spans="1:11" x14ac:dyDescent="0.45">
      <c r="A10165" s="10" t="s">
        <v>89</v>
      </c>
      <c r="B10165" s="20">
        <v>0.97199999999999998</v>
      </c>
      <c r="C10165" s="19">
        <v>5599</v>
      </c>
      <c r="D10165" s="19">
        <v>2883.629328</v>
      </c>
      <c r="E10165" s="23">
        <v>3.6741832429999999</v>
      </c>
      <c r="F10165" s="23">
        <v>1.50776563</v>
      </c>
      <c r="G10165" s="17">
        <v>0</v>
      </c>
      <c r="H10165" s="17">
        <v>1</v>
      </c>
      <c r="I10165" s="17">
        <v>0.98261158900000001</v>
      </c>
      <c r="J10165" s="17">
        <v>1.7399999999999999E-2</v>
      </c>
      <c r="K10165" s="17">
        <v>0</v>
      </c>
    </row>
    <row r="10166" spans="1:11" x14ac:dyDescent="0.45">
      <c r="A10166" s="10" t="s">
        <v>89</v>
      </c>
      <c r="B10166" s="20">
        <v>0.97299999999999998</v>
      </c>
      <c r="C10166" s="19">
        <v>5605</v>
      </c>
      <c r="D10166" s="19">
        <v>2905.8613529999998</v>
      </c>
      <c r="E10166" s="23">
        <v>3.7511183990000001</v>
      </c>
      <c r="F10166" s="23">
        <v>1.5195332930000001</v>
      </c>
      <c r="G10166" s="17">
        <v>0</v>
      </c>
      <c r="H10166" s="17">
        <v>1</v>
      </c>
      <c r="I10166" s="17">
        <v>0.982700672</v>
      </c>
      <c r="J10166" s="17">
        <v>1.7299999999999999E-2</v>
      </c>
      <c r="K10166" s="17">
        <v>0</v>
      </c>
    </row>
    <row r="10167" spans="1:11" x14ac:dyDescent="0.45">
      <c r="A10167" s="10" t="s">
        <v>89</v>
      </c>
      <c r="B10167" s="20">
        <v>0.97399999999999998</v>
      </c>
      <c r="C10167" s="19">
        <v>5611</v>
      </c>
      <c r="D10167" s="19">
        <v>2928.8616849999999</v>
      </c>
      <c r="E10167" s="23">
        <v>3.9190653370000001</v>
      </c>
      <c r="F10167" s="23">
        <v>1.5325821310000001</v>
      </c>
      <c r="G10167" s="17">
        <v>0</v>
      </c>
      <c r="H10167" s="17">
        <v>1</v>
      </c>
      <c r="I10167" s="17">
        <v>0.98278947900000002</v>
      </c>
      <c r="J10167" s="17">
        <v>1.72E-2</v>
      </c>
      <c r="K10167" s="17">
        <v>0</v>
      </c>
    </row>
    <row r="10168" spans="1:11" x14ac:dyDescent="0.45">
      <c r="A10168" s="10" t="s">
        <v>89</v>
      </c>
      <c r="B10168" s="20">
        <v>0.97499999999999998</v>
      </c>
      <c r="C10168" s="19">
        <v>5616</v>
      </c>
      <c r="D10168" s="19">
        <v>2948.7269590000001</v>
      </c>
      <c r="E10168" s="23">
        <v>4.0100906500000004</v>
      </c>
      <c r="F10168" s="23">
        <v>1.544009108</v>
      </c>
      <c r="G10168" s="17">
        <v>0</v>
      </c>
      <c r="H10168" s="17">
        <v>1</v>
      </c>
      <c r="I10168" s="17">
        <v>0.98285971599999999</v>
      </c>
      <c r="J10168" s="17">
        <v>1.7100000000000001E-2</v>
      </c>
      <c r="K10168" s="17">
        <v>0</v>
      </c>
    </row>
    <row r="10169" spans="1:11" x14ac:dyDescent="0.45">
      <c r="A10169" s="10" t="s">
        <v>89</v>
      </c>
      <c r="B10169" s="20">
        <v>0.97599999999999998</v>
      </c>
      <c r="C10169" s="19">
        <v>5622</v>
      </c>
      <c r="D10169" s="19">
        <v>2972.870899</v>
      </c>
      <c r="E10169" s="23">
        <v>4.0417631260000002</v>
      </c>
      <c r="F10169" s="23">
        <v>1.5537179809999999</v>
      </c>
      <c r="G10169" s="17">
        <v>0</v>
      </c>
      <c r="H10169" s="17">
        <v>1</v>
      </c>
      <c r="I10169" s="17">
        <v>0.98295613299999995</v>
      </c>
      <c r="J10169" s="17">
        <v>1.7000000000000001E-2</v>
      </c>
      <c r="K10169" s="17">
        <v>0</v>
      </c>
    </row>
    <row r="10170" spans="1:11" x14ac:dyDescent="0.45">
      <c r="A10170" s="10" t="s">
        <v>89</v>
      </c>
      <c r="B10170" s="20">
        <v>0.97699999999999998</v>
      </c>
      <c r="C10170" s="19">
        <v>5628</v>
      </c>
      <c r="D10170" s="19">
        <v>2997.5507269999998</v>
      </c>
      <c r="E10170" s="23">
        <v>4.1441011980000004</v>
      </c>
      <c r="F10170" s="23">
        <v>1.568076563</v>
      </c>
      <c r="G10170" s="17">
        <v>0</v>
      </c>
      <c r="H10170" s="17">
        <v>1</v>
      </c>
      <c r="I10170" s="17">
        <v>0.98308833100000004</v>
      </c>
      <c r="J10170" s="17">
        <v>1.6899999999999998E-2</v>
      </c>
      <c r="K10170" s="17">
        <v>0</v>
      </c>
    </row>
    <row r="10171" spans="1:11" x14ac:dyDescent="0.45">
      <c r="A10171" s="10" t="s">
        <v>89</v>
      </c>
      <c r="B10171" s="20">
        <v>0.97799999999999998</v>
      </c>
      <c r="C10171" s="19">
        <v>5634</v>
      </c>
      <c r="D10171" s="19">
        <v>3022.9696290000002</v>
      </c>
      <c r="E10171" s="23">
        <v>4.3424047610000001</v>
      </c>
      <c r="F10171" s="23">
        <v>1.5805681519999999</v>
      </c>
      <c r="G10171" s="17">
        <v>0</v>
      </c>
      <c r="H10171" s="17">
        <v>1</v>
      </c>
      <c r="I10171" s="17">
        <v>0.98319257800000004</v>
      </c>
      <c r="J10171" s="17">
        <v>1.6799999999999999E-2</v>
      </c>
      <c r="K10171" s="17">
        <v>0</v>
      </c>
    </row>
    <row r="10172" spans="1:11" x14ac:dyDescent="0.45">
      <c r="A10172" s="10" t="s">
        <v>89</v>
      </c>
      <c r="B10172" s="20">
        <v>0.97899999999999998</v>
      </c>
      <c r="C10172" s="19">
        <v>5639</v>
      </c>
      <c r="D10172" s="19">
        <v>3045.0073630000002</v>
      </c>
      <c r="E10172" s="23">
        <v>4.4840576150000002</v>
      </c>
      <c r="F10172" s="23">
        <v>1.59465463</v>
      </c>
      <c r="G10172" s="17">
        <v>0</v>
      </c>
      <c r="H10172" s="17">
        <v>1</v>
      </c>
      <c r="I10172" s="17">
        <v>0.98324840300000005</v>
      </c>
      <c r="J10172" s="17">
        <v>1.6799999999999999E-2</v>
      </c>
      <c r="K10172" s="17">
        <v>0</v>
      </c>
    </row>
    <row r="10173" spans="1:11" x14ac:dyDescent="0.45">
      <c r="A10173" s="10" t="s">
        <v>89</v>
      </c>
      <c r="B10173" s="20">
        <v>0.98</v>
      </c>
      <c r="C10173" s="19">
        <v>5645</v>
      </c>
      <c r="D10173" s="19">
        <v>3072.1145700000002</v>
      </c>
      <c r="E10173" s="23">
        <v>4.5462764450000002</v>
      </c>
      <c r="F10173" s="23">
        <v>1.6063000059999999</v>
      </c>
      <c r="G10173" s="17">
        <v>0</v>
      </c>
      <c r="H10173" s="17">
        <v>1</v>
      </c>
      <c r="I10173" s="17">
        <v>0.98335246899999995</v>
      </c>
      <c r="J10173" s="17">
        <v>1.66E-2</v>
      </c>
      <c r="K10173" s="17">
        <v>0</v>
      </c>
    </row>
    <row r="10174" spans="1:11" x14ac:dyDescent="0.45">
      <c r="A10174" s="10" t="s">
        <v>89</v>
      </c>
      <c r="B10174" s="20">
        <v>0.98099999999999998</v>
      </c>
      <c r="C10174" s="19">
        <v>5651</v>
      </c>
      <c r="D10174" s="19">
        <v>3099.5931310000001</v>
      </c>
      <c r="E10174" s="23">
        <v>4.5937185039999999</v>
      </c>
      <c r="F10174" s="23">
        <v>1.6226624000000001</v>
      </c>
      <c r="G10174" s="17">
        <v>0</v>
      </c>
      <c r="H10174" s="17">
        <v>1</v>
      </c>
      <c r="I10174" s="17">
        <v>0.98343033599999996</v>
      </c>
      <c r="J10174" s="17">
        <v>1.66E-2</v>
      </c>
      <c r="K10174" s="17">
        <v>0</v>
      </c>
    </row>
    <row r="10175" spans="1:11" x14ac:dyDescent="0.45">
      <c r="A10175" s="10" t="s">
        <v>89</v>
      </c>
      <c r="B10175" s="20">
        <v>0.98199999999999998</v>
      </c>
      <c r="C10175" s="19">
        <v>5657</v>
      </c>
      <c r="D10175" s="19">
        <v>3127.573042</v>
      </c>
      <c r="E10175" s="23">
        <v>4.7413882579999997</v>
      </c>
      <c r="F10175" s="23">
        <v>1.6363531659999999</v>
      </c>
      <c r="G10175" s="17">
        <v>0</v>
      </c>
      <c r="H10175" s="17">
        <v>1</v>
      </c>
      <c r="I10175" s="17">
        <v>0.98351813899999996</v>
      </c>
      <c r="J10175" s="17">
        <v>1.6500000000000001E-2</v>
      </c>
      <c r="K10175" s="17">
        <v>0</v>
      </c>
    </row>
    <row r="10176" spans="1:11" x14ac:dyDescent="0.45">
      <c r="A10176" s="10" t="s">
        <v>89</v>
      </c>
      <c r="B10176" s="20">
        <v>0.98299999999999998</v>
      </c>
      <c r="C10176" s="19">
        <v>5662</v>
      </c>
      <c r="D10176" s="19">
        <v>3151.3872649999998</v>
      </c>
      <c r="E10176" s="23">
        <v>4.7753441959999998</v>
      </c>
      <c r="F10176" s="23">
        <v>1.652100033</v>
      </c>
      <c r="G10176" s="17">
        <v>0</v>
      </c>
      <c r="H10176" s="17">
        <v>1</v>
      </c>
      <c r="I10176" s="17">
        <v>0.98358293399999996</v>
      </c>
      <c r="J10176" s="17">
        <v>1.6417066000000001E-2</v>
      </c>
      <c r="K10176" s="17">
        <v>0</v>
      </c>
    </row>
    <row r="10177" spans="1:11" x14ac:dyDescent="0.45">
      <c r="A10177" s="10" t="s">
        <v>89</v>
      </c>
      <c r="B10177" s="20">
        <v>0.98399999999999999</v>
      </c>
      <c r="C10177" s="19">
        <v>5668</v>
      </c>
      <c r="D10177" s="19">
        <v>3180.5301279999999</v>
      </c>
      <c r="E10177" s="23">
        <v>4.9129149209999996</v>
      </c>
      <c r="F10177" s="23">
        <v>1.6642405849999999</v>
      </c>
      <c r="G10177" s="17">
        <v>0</v>
      </c>
      <c r="H10177" s="17">
        <v>1</v>
      </c>
      <c r="I10177" s="17">
        <v>0.98364945100000001</v>
      </c>
      <c r="J10177" s="17">
        <v>1.6400000000000001E-2</v>
      </c>
      <c r="K10177" s="17">
        <v>0</v>
      </c>
    </row>
    <row r="10178" spans="1:11" x14ac:dyDescent="0.45">
      <c r="A10178" s="10" t="s">
        <v>89</v>
      </c>
      <c r="B10178" s="20">
        <v>0.98499999999999999</v>
      </c>
      <c r="C10178" s="19">
        <v>5674</v>
      </c>
      <c r="D10178" s="19">
        <v>3210.6888450000001</v>
      </c>
      <c r="E10178" s="23">
        <v>5.1081252580000003</v>
      </c>
      <c r="F10178" s="23">
        <v>1.681937942</v>
      </c>
      <c r="G10178" s="17">
        <v>0</v>
      </c>
      <c r="H10178" s="17">
        <v>1</v>
      </c>
      <c r="I10178" s="17">
        <v>0.98368339599999999</v>
      </c>
      <c r="J10178" s="17">
        <v>1.6299999999999999E-2</v>
      </c>
      <c r="K10178" s="17">
        <v>0</v>
      </c>
    </row>
    <row r="10179" spans="1:11" x14ac:dyDescent="0.45">
      <c r="A10179" s="10" t="s">
        <v>89</v>
      </c>
      <c r="B10179" s="20">
        <v>0.98599999999999999</v>
      </c>
      <c r="C10179" s="19">
        <v>5680</v>
      </c>
      <c r="D10179" s="19">
        <v>3241.8828720000001</v>
      </c>
      <c r="E10179" s="23">
        <v>5.2564705460000001</v>
      </c>
      <c r="F10179" s="23">
        <v>1.6985063300000001</v>
      </c>
      <c r="G10179" s="17">
        <v>0</v>
      </c>
      <c r="H10179" s="17">
        <v>1</v>
      </c>
      <c r="I10179" s="17">
        <v>0.98372032799999998</v>
      </c>
      <c r="J10179" s="17">
        <v>1.6299999999999999E-2</v>
      </c>
      <c r="K10179" s="17">
        <v>0</v>
      </c>
    </row>
    <row r="10180" spans="1:11" x14ac:dyDescent="0.45">
      <c r="A10180" s="10" t="s">
        <v>89</v>
      </c>
      <c r="B10180" s="20">
        <v>0.98699999999999999</v>
      </c>
      <c r="C10180" s="19">
        <v>5685</v>
      </c>
      <c r="D10180" s="19">
        <v>3268.9653899999998</v>
      </c>
      <c r="E10180" s="23">
        <v>5.5084340870000004</v>
      </c>
      <c r="F10180" s="23">
        <v>1.7169953950000001</v>
      </c>
      <c r="G10180" s="17">
        <v>0</v>
      </c>
      <c r="H10180" s="17">
        <v>1</v>
      </c>
      <c r="I10180" s="17">
        <v>0.98374498799999999</v>
      </c>
      <c r="J10180" s="17">
        <v>1.6299999999999999E-2</v>
      </c>
      <c r="K10180" s="17">
        <v>0</v>
      </c>
    </row>
    <row r="10181" spans="1:11" x14ac:dyDescent="0.45">
      <c r="A10181" s="10" t="s">
        <v>89</v>
      </c>
      <c r="B10181" s="20">
        <v>0.98799999999999999</v>
      </c>
      <c r="C10181" s="19">
        <v>5691</v>
      </c>
      <c r="D10181" s="19">
        <v>3302.6566760000001</v>
      </c>
      <c r="E10181" s="23">
        <v>5.7944286549999999</v>
      </c>
      <c r="F10181" s="23">
        <v>1.7318812459999999</v>
      </c>
      <c r="G10181" s="17">
        <v>0</v>
      </c>
      <c r="H10181" s="17">
        <v>1</v>
      </c>
      <c r="I10181" s="17">
        <v>0.98389434200000003</v>
      </c>
      <c r="J10181" s="17">
        <v>1.61E-2</v>
      </c>
      <c r="K10181" s="17">
        <v>0</v>
      </c>
    </row>
    <row r="10182" spans="1:11" x14ac:dyDescent="0.45">
      <c r="A10182" s="10" t="s">
        <v>89</v>
      </c>
      <c r="B10182" s="20">
        <v>0.98899999999999999</v>
      </c>
      <c r="C10182" s="19">
        <v>5697</v>
      </c>
      <c r="D10182" s="19">
        <v>3337.9919410000002</v>
      </c>
      <c r="E10182" s="23">
        <v>5.9489074559999997</v>
      </c>
      <c r="F10182" s="23">
        <v>1.7514195800000001</v>
      </c>
      <c r="G10182" s="17">
        <v>0</v>
      </c>
      <c r="H10182" s="17">
        <v>1</v>
      </c>
      <c r="I10182" s="17">
        <v>0.98396729199999999</v>
      </c>
      <c r="J10182" s="17">
        <v>1.6E-2</v>
      </c>
      <c r="K10182" s="17">
        <v>0</v>
      </c>
    </row>
    <row r="10183" spans="1:11" x14ac:dyDescent="0.45">
      <c r="A10183" s="10" t="s">
        <v>89</v>
      </c>
      <c r="B10183" s="20">
        <v>0.99</v>
      </c>
      <c r="C10183" s="19">
        <v>5703</v>
      </c>
      <c r="D10183" s="19">
        <v>3374.8541180000002</v>
      </c>
      <c r="E10183" s="23">
        <v>6.2542926980000004</v>
      </c>
      <c r="F10183" s="23">
        <v>1.772082736</v>
      </c>
      <c r="G10183" s="17">
        <v>0</v>
      </c>
      <c r="H10183" s="17">
        <v>1</v>
      </c>
      <c r="I10183" s="17">
        <v>0.98406076300000001</v>
      </c>
      <c r="J10183" s="17">
        <v>1.5900000000000001E-2</v>
      </c>
      <c r="K10183" s="17">
        <v>0</v>
      </c>
    </row>
    <row r="10184" spans="1:11" x14ac:dyDescent="0.45">
      <c r="A10184" s="10" t="s">
        <v>89</v>
      </c>
      <c r="B10184" s="20">
        <v>0.99099999999999999</v>
      </c>
      <c r="C10184" s="19">
        <v>5708</v>
      </c>
      <c r="D10184" s="19">
        <v>3407.8429030000002</v>
      </c>
      <c r="E10184" s="23">
        <v>6.8369707369999997</v>
      </c>
      <c r="F10184" s="23">
        <v>1.7917674079999999</v>
      </c>
      <c r="G10184" s="17">
        <v>0</v>
      </c>
      <c r="H10184" s="17">
        <v>1</v>
      </c>
      <c r="I10184" s="17">
        <v>0.98414033099999998</v>
      </c>
      <c r="J10184" s="17">
        <v>1.5900000000000001E-2</v>
      </c>
      <c r="K10184" s="17">
        <v>0</v>
      </c>
    </row>
    <row r="10185" spans="1:11" x14ac:dyDescent="0.45">
      <c r="A10185" s="10" t="s">
        <v>89</v>
      </c>
      <c r="B10185" s="20">
        <v>0.99199999999999999</v>
      </c>
      <c r="C10185" s="19">
        <v>5714</v>
      </c>
      <c r="D10185" s="19">
        <v>3449.2402659999998</v>
      </c>
      <c r="E10185" s="23">
        <v>7.0101971839999999</v>
      </c>
      <c r="F10185" s="23">
        <v>1.812638639</v>
      </c>
      <c r="G10185" s="17">
        <v>0</v>
      </c>
      <c r="H10185" s="17">
        <v>1</v>
      </c>
      <c r="I10185" s="17">
        <v>0.98434700600000002</v>
      </c>
      <c r="J10185" s="17">
        <v>1.5699999999999999E-2</v>
      </c>
      <c r="K10185" s="17">
        <v>0</v>
      </c>
    </row>
    <row r="10186" spans="1:11" x14ac:dyDescent="0.45">
      <c r="A10186" s="10" t="s">
        <v>89</v>
      </c>
      <c r="B10186" s="20">
        <v>0.99299999999999999</v>
      </c>
      <c r="C10186" s="19">
        <v>5720</v>
      </c>
      <c r="D10186" s="19">
        <v>3493.8898319999998</v>
      </c>
      <c r="E10186" s="23">
        <v>7.6778117979999996</v>
      </c>
      <c r="F10186" s="23">
        <v>1.8374331319999999</v>
      </c>
      <c r="G10186" s="17">
        <v>0</v>
      </c>
      <c r="H10186" s="17">
        <v>1</v>
      </c>
      <c r="I10186" s="17">
        <v>0.98441033099999997</v>
      </c>
      <c r="J10186" s="17">
        <v>1.5599999999999999E-2</v>
      </c>
      <c r="K10186" s="17">
        <v>0</v>
      </c>
    </row>
    <row r="10187" spans="1:11" x14ac:dyDescent="0.45">
      <c r="A10187" s="10" t="s">
        <v>89</v>
      </c>
      <c r="B10187" s="20">
        <v>0.99399999999999999</v>
      </c>
      <c r="C10187" s="19">
        <v>5726</v>
      </c>
      <c r="D10187" s="19">
        <v>3541.062954</v>
      </c>
      <c r="E10187" s="23">
        <v>8.0346068630000005</v>
      </c>
      <c r="F10187" s="23">
        <v>1.86374481</v>
      </c>
      <c r="G10187" s="17">
        <v>0</v>
      </c>
      <c r="H10187" s="17">
        <v>1</v>
      </c>
      <c r="I10187" s="17">
        <v>0.98449740200000002</v>
      </c>
      <c r="J10187" s="17">
        <v>1.55E-2</v>
      </c>
      <c r="K10187" s="17">
        <v>0</v>
      </c>
    </row>
    <row r="10188" spans="1:11" x14ac:dyDescent="0.45">
      <c r="A10188" s="10" t="s">
        <v>89</v>
      </c>
      <c r="B10188" s="20">
        <v>0.995</v>
      </c>
      <c r="C10188" s="19">
        <v>5731</v>
      </c>
      <c r="D10188" s="19">
        <v>3584.169523</v>
      </c>
      <c r="E10188" s="23">
        <v>8.8276076920000008</v>
      </c>
      <c r="F10188" s="23">
        <v>1.8888079390000001</v>
      </c>
      <c r="G10188" s="17">
        <v>0</v>
      </c>
      <c r="H10188" s="17">
        <v>1</v>
      </c>
      <c r="I10188" s="17">
        <v>0.98452830300000005</v>
      </c>
      <c r="J10188" s="17">
        <v>1.55E-2</v>
      </c>
      <c r="K10188" s="17">
        <v>0</v>
      </c>
    </row>
    <row r="10189" spans="1:11" x14ac:dyDescent="0.45">
      <c r="A10189" s="10" t="s">
        <v>89</v>
      </c>
      <c r="B10189" s="20">
        <v>0.996</v>
      </c>
      <c r="C10189" s="19">
        <v>5737</v>
      </c>
      <c r="D10189" s="19">
        <v>3638.9840290000002</v>
      </c>
      <c r="E10189" s="23">
        <v>9.5308005439999999</v>
      </c>
      <c r="F10189" s="23">
        <v>1.9181608379999999</v>
      </c>
      <c r="G10189" s="17">
        <v>0</v>
      </c>
      <c r="H10189" s="17">
        <v>1</v>
      </c>
      <c r="I10189" s="17">
        <v>0.98473630000000001</v>
      </c>
      <c r="J10189" s="17">
        <v>1.5299999999999999E-2</v>
      </c>
      <c r="K10189" s="17">
        <v>0</v>
      </c>
    </row>
    <row r="10190" spans="1:11" x14ac:dyDescent="0.45">
      <c r="A10190" s="10" t="s">
        <v>89</v>
      </c>
      <c r="B10190" s="20">
        <v>0.997</v>
      </c>
      <c r="C10190" s="19">
        <v>5743</v>
      </c>
      <c r="D10190" s="19">
        <v>3697.7427440000001</v>
      </c>
      <c r="E10190" s="23">
        <v>10.36248412</v>
      </c>
      <c r="F10190" s="23">
        <v>1.9513377409999999</v>
      </c>
      <c r="G10190" s="17">
        <v>0</v>
      </c>
      <c r="H10190" s="17">
        <v>1</v>
      </c>
      <c r="I10190" s="17">
        <v>0.98497659599999998</v>
      </c>
      <c r="J10190" s="17">
        <v>1.4999999999999999E-2</v>
      </c>
      <c r="K10190" s="17">
        <v>0</v>
      </c>
    </row>
    <row r="10191" spans="1:11" x14ac:dyDescent="0.45">
      <c r="A10191" s="10" t="s">
        <v>89</v>
      </c>
      <c r="B10191" s="20">
        <v>0.998</v>
      </c>
      <c r="C10191" s="19">
        <v>5749</v>
      </c>
      <c r="D10191" s="19">
        <v>3771.996983</v>
      </c>
      <c r="E10191" s="23">
        <v>13.6010192</v>
      </c>
      <c r="F10191" s="23">
        <v>1.9855727969999999</v>
      </c>
      <c r="G10191" s="17">
        <v>0</v>
      </c>
      <c r="H10191" s="17">
        <v>1</v>
      </c>
      <c r="I10191" s="17">
        <v>0.98505134900000002</v>
      </c>
      <c r="J10191" s="17">
        <v>1.49E-2</v>
      </c>
      <c r="K10191" s="17">
        <v>0</v>
      </c>
    </row>
    <row r="10192" spans="1:11" x14ac:dyDescent="0.45">
      <c r="A10192" s="10" t="s">
        <v>89</v>
      </c>
      <c r="B10192" s="20">
        <v>0.999</v>
      </c>
      <c r="C10192" s="19">
        <v>5754</v>
      </c>
      <c r="D10192" s="19">
        <v>3850.9179789999998</v>
      </c>
      <c r="E10192" s="23">
        <v>17.1510246</v>
      </c>
      <c r="F10192" s="23">
        <v>2.0336499670000001</v>
      </c>
      <c r="G10192" s="17">
        <v>0</v>
      </c>
      <c r="H10192" s="17">
        <v>1</v>
      </c>
      <c r="I10192" s="17">
        <v>0.98515607500000002</v>
      </c>
      <c r="J10192" s="17">
        <v>1.4800000000000001E-2</v>
      </c>
      <c r="K10192" s="17">
        <v>0</v>
      </c>
    </row>
    <row r="10193" spans="1:11" x14ac:dyDescent="0.45">
      <c r="A10193" s="10" t="s">
        <v>89</v>
      </c>
      <c r="B10193" s="20">
        <v>1</v>
      </c>
      <c r="C10193" s="19">
        <v>5755</v>
      </c>
      <c r="D10193" s="19">
        <v>3871.4866550000002</v>
      </c>
      <c r="E10193" s="23">
        <v>20.568676119999999</v>
      </c>
      <c r="F10193" s="23">
        <v>2.0957876039999999</v>
      </c>
      <c r="G10193" s="17">
        <v>0</v>
      </c>
      <c r="H10193" s="17">
        <v>1</v>
      </c>
      <c r="I10193" s="17">
        <v>0.98527953499999998</v>
      </c>
      <c r="J10193" s="17">
        <v>1.47E-2</v>
      </c>
      <c r="K10193" s="17">
        <v>0</v>
      </c>
    </row>
    <row r="10194" spans="1:11" x14ac:dyDescent="0.45">
      <c r="A10194" s="10" t="s">
        <v>91</v>
      </c>
      <c r="B10194" s="20">
        <v>0</v>
      </c>
      <c r="C10194" s="19">
        <v>57</v>
      </c>
      <c r="D10194" s="19">
        <v>3.32E-2</v>
      </c>
      <c r="E10194" s="23">
        <v>1.1100000000000001E-3</v>
      </c>
      <c r="F10194" s="23">
        <v>6.4099999999999997E-4</v>
      </c>
      <c r="G10194" s="17">
        <v>0</v>
      </c>
      <c r="H10194" s="17">
        <v>1</v>
      </c>
      <c r="I10194" s="17">
        <v>0.96428033000000002</v>
      </c>
      <c r="J10194" s="17">
        <v>3.5700000000000003E-2</v>
      </c>
      <c r="K10194" s="17">
        <v>0</v>
      </c>
    </row>
    <row r="10195" spans="1:11" x14ac:dyDescent="0.45">
      <c r="A10195" s="10" t="s">
        <v>91</v>
      </c>
      <c r="B10195" s="20">
        <v>0.01</v>
      </c>
      <c r="C10195" s="19">
        <v>171</v>
      </c>
      <c r="D10195" s="19">
        <v>0.18758903900000001</v>
      </c>
      <c r="E10195" s="23">
        <v>1.6900000000000001E-3</v>
      </c>
      <c r="F10195" s="23">
        <v>1.4400000000000001E-3</v>
      </c>
      <c r="G10195" s="17">
        <v>0</v>
      </c>
      <c r="H10195" s="17">
        <v>1</v>
      </c>
      <c r="I10195" s="17">
        <v>0.66324587400000001</v>
      </c>
      <c r="J10195" s="17">
        <v>0.33675412599999999</v>
      </c>
      <c r="K10195" s="17">
        <v>0</v>
      </c>
    </row>
    <row r="10196" spans="1:11" x14ac:dyDescent="0.45">
      <c r="A10196" s="10" t="s">
        <v>91</v>
      </c>
      <c r="B10196" s="20">
        <v>0.02</v>
      </c>
      <c r="C10196" s="19">
        <v>269</v>
      </c>
      <c r="D10196" s="19">
        <v>0.418661277</v>
      </c>
      <c r="E10196" s="23">
        <v>3.5000000000000001E-3</v>
      </c>
      <c r="F10196" s="23">
        <v>2.47E-3</v>
      </c>
      <c r="G10196" s="17">
        <v>0</v>
      </c>
      <c r="H10196" s="17">
        <v>1</v>
      </c>
      <c r="I10196" s="17">
        <v>0.76372458200000004</v>
      </c>
      <c r="J10196" s="17">
        <v>0.23627541799999999</v>
      </c>
      <c r="K10196" s="17">
        <v>0</v>
      </c>
    </row>
    <row r="10197" spans="1:11" x14ac:dyDescent="0.45">
      <c r="A10197" s="10" t="s">
        <v>91</v>
      </c>
      <c r="B10197" s="20">
        <v>0.03</v>
      </c>
      <c r="C10197" s="19">
        <v>393</v>
      </c>
      <c r="D10197" s="19">
        <v>0.86621512700000003</v>
      </c>
      <c r="E10197" s="23">
        <v>3.6900000000000001E-3</v>
      </c>
      <c r="F10197" s="23">
        <v>3.5899999999999999E-3</v>
      </c>
      <c r="G10197" s="17">
        <v>0</v>
      </c>
      <c r="H10197" s="17">
        <v>1</v>
      </c>
      <c r="I10197" s="17">
        <v>0.86811647999999997</v>
      </c>
      <c r="J10197" s="17">
        <v>0.13188352</v>
      </c>
      <c r="K10197" s="17">
        <v>0</v>
      </c>
    </row>
    <row r="10198" spans="1:11" x14ac:dyDescent="0.45">
      <c r="A10198" s="10" t="s">
        <v>91</v>
      </c>
      <c r="B10198" s="20">
        <v>0.04</v>
      </c>
      <c r="C10198" s="19">
        <v>514</v>
      </c>
      <c r="D10198" s="19">
        <v>1.3774511810000001</v>
      </c>
      <c r="E10198" s="23">
        <v>4.6600000000000001E-3</v>
      </c>
      <c r="F10198" s="23">
        <v>4.1200000000000004E-3</v>
      </c>
      <c r="G10198" s="17">
        <v>0</v>
      </c>
      <c r="H10198" s="17">
        <v>1</v>
      </c>
      <c r="I10198" s="17">
        <v>0.89230398300000002</v>
      </c>
      <c r="J10198" s="17">
        <v>0.107696017</v>
      </c>
      <c r="K10198" s="17">
        <v>0</v>
      </c>
    </row>
    <row r="10199" spans="1:11" x14ac:dyDescent="0.45">
      <c r="A10199" s="10" t="s">
        <v>91</v>
      </c>
      <c r="B10199" s="20">
        <v>0.05</v>
      </c>
      <c r="C10199" s="19">
        <v>616</v>
      </c>
      <c r="D10199" s="19">
        <v>1.879386242</v>
      </c>
      <c r="E10199" s="23">
        <v>5.1700000000000001E-3</v>
      </c>
      <c r="F10199" s="23">
        <v>4.7000000000000002E-3</v>
      </c>
      <c r="G10199" s="17">
        <v>0</v>
      </c>
      <c r="H10199" s="17">
        <v>1</v>
      </c>
      <c r="I10199" s="17">
        <v>0.85508904600000002</v>
      </c>
      <c r="J10199" s="17">
        <v>0.14491095400000001</v>
      </c>
      <c r="K10199" s="17">
        <v>0</v>
      </c>
    </row>
    <row r="10200" spans="1:11" x14ac:dyDescent="0.45">
      <c r="A10200" s="10" t="s">
        <v>91</v>
      </c>
      <c r="B10200" s="20">
        <v>0.06</v>
      </c>
      <c r="C10200" s="19">
        <v>739</v>
      </c>
      <c r="D10200" s="19">
        <v>2.531366282</v>
      </c>
      <c r="E10200" s="23">
        <v>5.3400000000000001E-3</v>
      </c>
      <c r="F10200" s="23">
        <v>5.1200000000000004E-3</v>
      </c>
      <c r="G10200" s="17">
        <v>0</v>
      </c>
      <c r="H10200" s="17">
        <v>1</v>
      </c>
      <c r="I10200" s="17">
        <v>0.89181697500000001</v>
      </c>
      <c r="J10200" s="17">
        <v>0.108183025</v>
      </c>
      <c r="K10200" s="17">
        <v>0</v>
      </c>
    </row>
    <row r="10201" spans="1:11" x14ac:dyDescent="0.45">
      <c r="A10201" s="10" t="s">
        <v>91</v>
      </c>
      <c r="B10201" s="20">
        <v>7.0000000000000007E-2</v>
      </c>
      <c r="C10201" s="19">
        <v>867</v>
      </c>
      <c r="D10201" s="19">
        <v>3.2336821179999999</v>
      </c>
      <c r="E10201" s="23">
        <v>5.9300000000000004E-3</v>
      </c>
      <c r="F10201" s="23">
        <v>5.3800000000000002E-3</v>
      </c>
      <c r="G10201" s="17">
        <v>0</v>
      </c>
      <c r="H10201" s="17">
        <v>1</v>
      </c>
      <c r="I10201" s="17">
        <v>0.90689758600000003</v>
      </c>
      <c r="J10201" s="17">
        <v>9.3100000000000002E-2</v>
      </c>
      <c r="K10201" s="17">
        <v>0</v>
      </c>
    </row>
    <row r="10202" spans="1:11" x14ac:dyDescent="0.45">
      <c r="A10202" s="10" t="s">
        <v>91</v>
      </c>
      <c r="B10202" s="20">
        <v>0.08</v>
      </c>
      <c r="C10202" s="19">
        <v>943</v>
      </c>
      <c r="D10202" s="19">
        <v>3.7356790019999999</v>
      </c>
      <c r="E10202" s="23">
        <v>7.2100000000000003E-3</v>
      </c>
      <c r="F10202" s="23">
        <v>5.7800000000000004E-3</v>
      </c>
      <c r="G10202" s="17">
        <v>0</v>
      </c>
      <c r="H10202" s="17">
        <v>1</v>
      </c>
      <c r="I10202" s="17">
        <v>0.91960372599999995</v>
      </c>
      <c r="J10202" s="17">
        <v>8.0399999999999999E-2</v>
      </c>
      <c r="K10202" s="17">
        <v>0</v>
      </c>
    </row>
    <row r="10203" spans="1:11" x14ac:dyDescent="0.45">
      <c r="A10203" s="10" t="s">
        <v>91</v>
      </c>
      <c r="B10203" s="20">
        <v>0.09</v>
      </c>
      <c r="C10203" s="19">
        <v>1103</v>
      </c>
      <c r="D10203" s="19">
        <v>4.9070476520000001</v>
      </c>
      <c r="E10203" s="23">
        <v>7.6299999999999996E-3</v>
      </c>
      <c r="F10203" s="23">
        <v>6.6800000000000002E-3</v>
      </c>
      <c r="G10203" s="17">
        <v>0</v>
      </c>
      <c r="H10203" s="17">
        <v>1</v>
      </c>
      <c r="I10203" s="17">
        <v>0.937538439</v>
      </c>
      <c r="J10203" s="17">
        <v>6.25E-2</v>
      </c>
      <c r="K10203" s="17">
        <v>0</v>
      </c>
    </row>
    <row r="10204" spans="1:11" x14ac:dyDescent="0.45">
      <c r="A10204" s="10" t="s">
        <v>91</v>
      </c>
      <c r="B10204" s="20">
        <v>0.1</v>
      </c>
      <c r="C10204" s="19">
        <v>1211</v>
      </c>
      <c r="D10204" s="19">
        <v>5.8064889060000002</v>
      </c>
      <c r="E10204" s="23">
        <v>8.6E-3</v>
      </c>
      <c r="F10204" s="23">
        <v>7.4599999999999996E-3</v>
      </c>
      <c r="G10204" s="17">
        <v>0</v>
      </c>
      <c r="H10204" s="17">
        <v>1</v>
      </c>
      <c r="I10204" s="17">
        <v>0.89026308200000004</v>
      </c>
      <c r="J10204" s="17">
        <v>0.109736918</v>
      </c>
      <c r="K10204" s="17">
        <v>0</v>
      </c>
    </row>
    <row r="10205" spans="1:11" x14ac:dyDescent="0.45">
      <c r="A10205" s="10" t="s">
        <v>91</v>
      </c>
      <c r="B10205" s="20">
        <v>0.11</v>
      </c>
      <c r="C10205" s="19">
        <v>1325</v>
      </c>
      <c r="D10205" s="19">
        <v>6.8494333779999996</v>
      </c>
      <c r="E10205" s="23">
        <v>9.7099999999999999E-3</v>
      </c>
      <c r="F10205" s="23">
        <v>8.0800000000000004E-3</v>
      </c>
      <c r="G10205" s="17">
        <v>0</v>
      </c>
      <c r="H10205" s="17">
        <v>1</v>
      </c>
      <c r="I10205" s="17">
        <v>0.867781625</v>
      </c>
      <c r="J10205" s="17">
        <v>0.132218375</v>
      </c>
      <c r="K10205" s="17">
        <v>0</v>
      </c>
    </row>
    <row r="10206" spans="1:11" x14ac:dyDescent="0.45">
      <c r="A10206" s="10" t="s">
        <v>91</v>
      </c>
      <c r="B10206" s="20">
        <v>0.13</v>
      </c>
      <c r="C10206" s="19">
        <v>1567</v>
      </c>
      <c r="D10206" s="19">
        <v>9.2127695630000002</v>
      </c>
      <c r="E10206" s="23">
        <v>1.0200000000000001E-2</v>
      </c>
      <c r="F10206" s="23">
        <v>9.4299999999999991E-3</v>
      </c>
      <c r="G10206" s="17">
        <v>0</v>
      </c>
      <c r="H10206" s="17">
        <v>1</v>
      </c>
      <c r="I10206" s="17">
        <v>0.67917170000000004</v>
      </c>
      <c r="J10206" s="17">
        <v>0.32082830000000001</v>
      </c>
      <c r="K10206" s="17">
        <v>0</v>
      </c>
    </row>
    <row r="10207" spans="1:11" x14ac:dyDescent="0.45">
      <c r="A10207" s="10" t="s">
        <v>91</v>
      </c>
      <c r="B10207" s="20">
        <v>0.14000000000000001</v>
      </c>
      <c r="C10207" s="19">
        <v>1698</v>
      </c>
      <c r="D10207" s="19">
        <v>10.59065101</v>
      </c>
      <c r="E10207" s="23">
        <v>1.0699999999999999E-2</v>
      </c>
      <c r="F10207" s="23">
        <v>9.9100000000000004E-3</v>
      </c>
      <c r="G10207" s="17">
        <v>0</v>
      </c>
      <c r="H10207" s="17">
        <v>1</v>
      </c>
      <c r="I10207" s="17">
        <v>0.70535607300000003</v>
      </c>
      <c r="J10207" s="17">
        <v>0.29464392700000003</v>
      </c>
      <c r="K10207" s="17">
        <v>0</v>
      </c>
    </row>
    <row r="10208" spans="1:11" x14ac:dyDescent="0.45">
      <c r="A10208" s="10" t="s">
        <v>91</v>
      </c>
      <c r="B10208" s="20">
        <v>0.15</v>
      </c>
      <c r="C10208" s="19">
        <v>1801</v>
      </c>
      <c r="D10208" s="19">
        <v>11.72278655</v>
      </c>
      <c r="E10208" s="23">
        <v>1.12E-2</v>
      </c>
      <c r="F10208" s="23">
        <v>1.0200000000000001E-2</v>
      </c>
      <c r="G10208" s="17">
        <v>0</v>
      </c>
      <c r="H10208" s="17">
        <v>1</v>
      </c>
      <c r="I10208" s="17">
        <v>0.66413641899999998</v>
      </c>
      <c r="J10208" s="17">
        <v>0.33586358100000002</v>
      </c>
      <c r="K10208" s="17">
        <v>0</v>
      </c>
    </row>
    <row r="10209" spans="1:11" x14ac:dyDescent="0.45">
      <c r="A10209" s="10" t="s">
        <v>91</v>
      </c>
      <c r="B10209" s="20">
        <v>0.16</v>
      </c>
      <c r="C10209" s="19">
        <v>1887</v>
      </c>
      <c r="D10209" s="19">
        <v>12.688224180000001</v>
      </c>
      <c r="E10209" s="23">
        <v>1.14E-2</v>
      </c>
      <c r="F10209" s="23">
        <v>1.04E-2</v>
      </c>
      <c r="G10209" s="17">
        <v>0</v>
      </c>
      <c r="H10209" s="17">
        <v>1</v>
      </c>
      <c r="I10209" s="17">
        <v>0.68619313900000001</v>
      </c>
      <c r="J10209" s="17">
        <v>0.31380686099999999</v>
      </c>
      <c r="K10209" s="17">
        <v>0</v>
      </c>
    </row>
    <row r="10210" spans="1:11" x14ac:dyDescent="0.45">
      <c r="A10210" s="10" t="s">
        <v>91</v>
      </c>
      <c r="B10210" s="20">
        <v>0.17</v>
      </c>
      <c r="C10210" s="19">
        <v>2035</v>
      </c>
      <c r="D10210" s="19">
        <v>14.47109028</v>
      </c>
      <c r="E10210" s="23">
        <v>1.35E-2</v>
      </c>
      <c r="F10210" s="23">
        <v>1.0699999999999999E-2</v>
      </c>
      <c r="G10210" s="17">
        <v>0</v>
      </c>
      <c r="H10210" s="17">
        <v>1</v>
      </c>
      <c r="I10210" s="17">
        <v>0.71888428199999999</v>
      </c>
      <c r="J10210" s="17">
        <v>0.28111571800000001</v>
      </c>
      <c r="K10210" s="17">
        <v>0</v>
      </c>
    </row>
    <row r="10211" spans="1:11" x14ac:dyDescent="0.45">
      <c r="A10211" s="10" t="s">
        <v>91</v>
      </c>
      <c r="B10211" s="20">
        <v>0.18</v>
      </c>
      <c r="C10211" s="19">
        <v>2147</v>
      </c>
      <c r="D10211" s="19">
        <v>16.031578079999999</v>
      </c>
      <c r="E10211" s="23">
        <v>1.4200000000000001E-2</v>
      </c>
      <c r="F10211" s="23">
        <v>1.18E-2</v>
      </c>
      <c r="G10211" s="17">
        <v>0</v>
      </c>
      <c r="H10211" s="17">
        <v>1</v>
      </c>
      <c r="I10211" s="17">
        <v>0.69635712900000002</v>
      </c>
      <c r="J10211" s="17">
        <v>0.30364287099999998</v>
      </c>
      <c r="K10211" s="17">
        <v>0</v>
      </c>
    </row>
    <row r="10212" spans="1:11" x14ac:dyDescent="0.45">
      <c r="A10212" s="10" t="s">
        <v>91</v>
      </c>
      <c r="B10212" s="20">
        <v>0.19</v>
      </c>
      <c r="C10212" s="19">
        <v>2268</v>
      </c>
      <c r="D10212" s="19">
        <v>17.818912690000001</v>
      </c>
      <c r="E10212" s="23">
        <v>1.5800000000000002E-2</v>
      </c>
      <c r="F10212" s="23">
        <v>1.2500000000000001E-2</v>
      </c>
      <c r="G10212" s="17">
        <v>0</v>
      </c>
      <c r="H10212" s="17">
        <v>1</v>
      </c>
      <c r="I10212" s="17">
        <v>0.72855429299999996</v>
      </c>
      <c r="J10212" s="17">
        <v>0.27144570699999998</v>
      </c>
      <c r="K10212" s="17">
        <v>0</v>
      </c>
    </row>
    <row r="10213" spans="1:11" x14ac:dyDescent="0.45">
      <c r="A10213" s="10" t="s">
        <v>91</v>
      </c>
      <c r="B10213" s="20">
        <v>0.2</v>
      </c>
      <c r="C10213" s="19">
        <v>2369</v>
      </c>
      <c r="D10213" s="19">
        <v>19.485573680000002</v>
      </c>
      <c r="E10213" s="23">
        <v>1.67E-2</v>
      </c>
      <c r="F10213" s="23">
        <v>1.32E-2</v>
      </c>
      <c r="G10213" s="17">
        <v>0</v>
      </c>
      <c r="H10213" s="17">
        <v>1</v>
      </c>
      <c r="I10213" s="17">
        <v>0.73432008000000004</v>
      </c>
      <c r="J10213" s="17">
        <v>0.26567992000000001</v>
      </c>
      <c r="K10213" s="17">
        <v>0</v>
      </c>
    </row>
    <row r="10214" spans="1:11" x14ac:dyDescent="0.45">
      <c r="A10214" s="10" t="s">
        <v>91</v>
      </c>
      <c r="B10214" s="20">
        <v>0.21</v>
      </c>
      <c r="C10214" s="19">
        <v>2494</v>
      </c>
      <c r="D10214" s="19">
        <v>21.654032610000002</v>
      </c>
      <c r="E10214" s="23">
        <v>1.8800000000000001E-2</v>
      </c>
      <c r="F10214" s="23">
        <v>1.46E-2</v>
      </c>
      <c r="G10214" s="17">
        <v>0</v>
      </c>
      <c r="H10214" s="17">
        <v>1</v>
      </c>
      <c r="I10214" s="17">
        <v>0.75560183800000003</v>
      </c>
      <c r="J10214" s="17">
        <v>0.244398162</v>
      </c>
      <c r="K10214" s="17">
        <v>0</v>
      </c>
    </row>
    <row r="10215" spans="1:11" x14ac:dyDescent="0.45">
      <c r="A10215" s="10" t="s">
        <v>91</v>
      </c>
      <c r="B10215" s="20">
        <v>0.22</v>
      </c>
      <c r="C10215" s="19">
        <v>2583</v>
      </c>
      <c r="D10215" s="19">
        <v>23.376638750000001</v>
      </c>
      <c r="E10215" s="23">
        <v>2.0299999999999999E-2</v>
      </c>
      <c r="F10215" s="23">
        <v>1.5299999999999999E-2</v>
      </c>
      <c r="G10215" s="17">
        <v>0</v>
      </c>
      <c r="H10215" s="17">
        <v>1</v>
      </c>
      <c r="I10215" s="17">
        <v>0.76737101399999996</v>
      </c>
      <c r="J10215" s="17">
        <v>0.23262898600000001</v>
      </c>
      <c r="K10215" s="17">
        <v>0</v>
      </c>
    </row>
    <row r="10216" spans="1:11" x14ac:dyDescent="0.45">
      <c r="A10216" s="10" t="s">
        <v>91</v>
      </c>
      <c r="B10216" s="20">
        <v>0.23</v>
      </c>
      <c r="C10216" s="19">
        <v>2735</v>
      </c>
      <c r="D10216" s="19">
        <v>26.57245198</v>
      </c>
      <c r="E10216" s="23">
        <v>2.2100000000000002E-2</v>
      </c>
      <c r="F10216" s="23">
        <v>1.7299999999999999E-2</v>
      </c>
      <c r="G10216" s="17">
        <v>0</v>
      </c>
      <c r="H10216" s="17">
        <v>1</v>
      </c>
      <c r="I10216" s="17">
        <v>0.79258017199999997</v>
      </c>
      <c r="J10216" s="17">
        <v>0.207419828</v>
      </c>
      <c r="K10216" s="17">
        <v>0</v>
      </c>
    </row>
    <row r="10217" spans="1:11" x14ac:dyDescent="0.45">
      <c r="A10217" s="10" t="s">
        <v>91</v>
      </c>
      <c r="B10217" s="20">
        <v>0.24</v>
      </c>
      <c r="C10217" s="19">
        <v>2841</v>
      </c>
      <c r="D10217" s="19">
        <v>28.981112880000001</v>
      </c>
      <c r="E10217" s="23">
        <v>2.3300000000000001E-2</v>
      </c>
      <c r="F10217" s="23">
        <v>1.8499999999999999E-2</v>
      </c>
      <c r="G10217" s="17">
        <v>0</v>
      </c>
      <c r="H10217" s="17">
        <v>1</v>
      </c>
      <c r="I10217" s="17">
        <v>0.80156690399999997</v>
      </c>
      <c r="J10217" s="17">
        <v>0.198433096</v>
      </c>
      <c r="K10217" s="17">
        <v>0</v>
      </c>
    </row>
    <row r="10218" spans="1:11" x14ac:dyDescent="0.45">
      <c r="A10218" s="10" t="s">
        <v>91</v>
      </c>
      <c r="B10218" s="20">
        <v>0.25</v>
      </c>
      <c r="C10218" s="19">
        <v>2902</v>
      </c>
      <c r="D10218" s="19">
        <v>30.469827169999999</v>
      </c>
      <c r="E10218" s="23">
        <v>2.6100000000000002E-2</v>
      </c>
      <c r="F10218" s="23">
        <v>1.9199999999999998E-2</v>
      </c>
      <c r="G10218" s="17">
        <v>0</v>
      </c>
      <c r="H10218" s="17">
        <v>1</v>
      </c>
      <c r="I10218" s="17">
        <v>0.80168161500000001</v>
      </c>
      <c r="J10218" s="17">
        <v>0.19831838500000001</v>
      </c>
      <c r="K10218" s="17">
        <v>0</v>
      </c>
    </row>
    <row r="10219" spans="1:11" x14ac:dyDescent="0.45">
      <c r="A10219" s="10" t="s">
        <v>91</v>
      </c>
      <c r="B10219" s="20">
        <v>0.26</v>
      </c>
      <c r="C10219" s="19">
        <v>3050</v>
      </c>
      <c r="D10219" s="19">
        <v>34.339567279999997</v>
      </c>
      <c r="E10219" s="23">
        <v>2.6700000000000002E-2</v>
      </c>
      <c r="F10219" s="23">
        <v>2.12E-2</v>
      </c>
      <c r="G10219" s="17">
        <v>0</v>
      </c>
      <c r="H10219" s="17">
        <v>1</v>
      </c>
      <c r="I10219" s="17">
        <v>0.82370492900000003</v>
      </c>
      <c r="J10219" s="17">
        <v>0.176295071</v>
      </c>
      <c r="K10219" s="17">
        <v>0</v>
      </c>
    </row>
    <row r="10220" spans="1:11" x14ac:dyDescent="0.45">
      <c r="A10220" s="10" t="s">
        <v>91</v>
      </c>
      <c r="B10220" s="20">
        <v>0.27</v>
      </c>
      <c r="C10220" s="19">
        <v>3190</v>
      </c>
      <c r="D10220" s="19">
        <v>38.12332748</v>
      </c>
      <c r="E10220" s="23">
        <v>2.76E-2</v>
      </c>
      <c r="F10220" s="23">
        <v>2.2700000000000001E-2</v>
      </c>
      <c r="G10220" s="17">
        <v>0</v>
      </c>
      <c r="H10220" s="17">
        <v>1</v>
      </c>
      <c r="I10220" s="17">
        <v>0.80092937099999995</v>
      </c>
      <c r="J10220" s="17">
        <v>0.199070629</v>
      </c>
      <c r="K10220" s="17">
        <v>0</v>
      </c>
    </row>
    <row r="10221" spans="1:11" x14ac:dyDescent="0.45">
      <c r="A10221" s="10" t="s">
        <v>91</v>
      </c>
      <c r="B10221" s="20">
        <v>0.28000000000000003</v>
      </c>
      <c r="C10221" s="19">
        <v>3321</v>
      </c>
      <c r="D10221" s="19">
        <v>41.906003679999998</v>
      </c>
      <c r="E10221" s="23">
        <v>0.03</v>
      </c>
      <c r="F10221" s="23">
        <v>2.4400000000000002E-2</v>
      </c>
      <c r="G10221" s="17">
        <v>0</v>
      </c>
      <c r="H10221" s="17">
        <v>1</v>
      </c>
      <c r="I10221" s="17">
        <v>0.78236634599999999</v>
      </c>
      <c r="J10221" s="17">
        <v>0.21763365400000001</v>
      </c>
      <c r="K10221" s="17">
        <v>0</v>
      </c>
    </row>
    <row r="10222" spans="1:11" x14ac:dyDescent="0.45">
      <c r="A10222" s="10" t="s">
        <v>91</v>
      </c>
      <c r="B10222" s="20">
        <v>0.28999999999999998</v>
      </c>
      <c r="C10222" s="19">
        <v>3442</v>
      </c>
      <c r="D10222" s="19">
        <v>45.61570364</v>
      </c>
      <c r="E10222" s="23">
        <v>3.1300000000000001E-2</v>
      </c>
      <c r="F10222" s="23">
        <v>2.5600000000000001E-2</v>
      </c>
      <c r="G10222" s="17">
        <v>0</v>
      </c>
      <c r="H10222" s="17">
        <v>1</v>
      </c>
      <c r="I10222" s="17">
        <v>0.78634953799999996</v>
      </c>
      <c r="J10222" s="17">
        <v>0.21365046200000001</v>
      </c>
      <c r="K10222" s="17">
        <v>0</v>
      </c>
    </row>
    <row r="10223" spans="1:11" x14ac:dyDescent="0.45">
      <c r="A10223" s="10" t="s">
        <v>91</v>
      </c>
      <c r="B10223" s="20">
        <v>0.3</v>
      </c>
      <c r="C10223" s="19">
        <v>3546</v>
      </c>
      <c r="D10223" s="19">
        <v>48.91493148</v>
      </c>
      <c r="E10223" s="23">
        <v>3.2500000000000001E-2</v>
      </c>
      <c r="F10223" s="23">
        <v>2.6800000000000001E-2</v>
      </c>
      <c r="G10223" s="17">
        <v>0</v>
      </c>
      <c r="H10223" s="17">
        <v>1</v>
      </c>
      <c r="I10223" s="17">
        <v>0.80076566199999999</v>
      </c>
      <c r="J10223" s="17">
        <v>0.19923433800000001</v>
      </c>
      <c r="K10223" s="17">
        <v>0</v>
      </c>
    </row>
    <row r="10224" spans="1:11" x14ac:dyDescent="0.45">
      <c r="A10224" s="10" t="s">
        <v>91</v>
      </c>
      <c r="B10224" s="20">
        <v>0.31</v>
      </c>
      <c r="C10224" s="19">
        <v>3651</v>
      </c>
      <c r="D10224" s="19">
        <v>52.507583420000003</v>
      </c>
      <c r="E10224" s="23">
        <v>3.5799999999999998E-2</v>
      </c>
      <c r="F10224" s="23">
        <v>2.81E-2</v>
      </c>
      <c r="G10224" s="17">
        <v>0</v>
      </c>
      <c r="H10224" s="17">
        <v>1</v>
      </c>
      <c r="I10224" s="17">
        <v>0.80418619800000002</v>
      </c>
      <c r="J10224" s="17">
        <v>0.19581380200000001</v>
      </c>
      <c r="K10224" s="17">
        <v>0</v>
      </c>
    </row>
    <row r="10225" spans="1:11" x14ac:dyDescent="0.45">
      <c r="A10225" s="10" t="s">
        <v>91</v>
      </c>
      <c r="B10225" s="20">
        <v>0.32</v>
      </c>
      <c r="C10225" s="19">
        <v>3760</v>
      </c>
      <c r="D10225" s="19">
        <v>56.611285129999999</v>
      </c>
      <c r="E10225" s="23">
        <v>3.95E-2</v>
      </c>
      <c r="F10225" s="23">
        <v>2.9700000000000001E-2</v>
      </c>
      <c r="G10225" s="17">
        <v>0</v>
      </c>
      <c r="H10225" s="17">
        <v>1</v>
      </c>
      <c r="I10225" s="17">
        <v>0.81354425900000005</v>
      </c>
      <c r="J10225" s="17">
        <v>0.18645574100000001</v>
      </c>
      <c r="K10225" s="17">
        <v>0</v>
      </c>
    </row>
    <row r="10226" spans="1:11" x14ac:dyDescent="0.45">
      <c r="A10226" s="10" t="s">
        <v>91</v>
      </c>
      <c r="B10226" s="20">
        <v>0.33</v>
      </c>
      <c r="C10226" s="19">
        <v>3896</v>
      </c>
      <c r="D10226" s="19">
        <v>62.113493130000002</v>
      </c>
      <c r="E10226" s="23">
        <v>4.1599999999999998E-2</v>
      </c>
      <c r="F10226" s="23">
        <v>3.1699999999999999E-2</v>
      </c>
      <c r="G10226" s="17">
        <v>0</v>
      </c>
      <c r="H10226" s="17">
        <v>1</v>
      </c>
      <c r="I10226" s="17">
        <v>0.83109129500000001</v>
      </c>
      <c r="J10226" s="17">
        <v>0.16890870499999999</v>
      </c>
      <c r="K10226" s="17">
        <v>0</v>
      </c>
    </row>
    <row r="10227" spans="1:11" x14ac:dyDescent="0.45">
      <c r="A10227" s="10" t="s">
        <v>91</v>
      </c>
      <c r="B10227" s="20">
        <v>0.34</v>
      </c>
      <c r="C10227" s="19">
        <v>4011</v>
      </c>
      <c r="D10227" s="19">
        <v>67.149830289999997</v>
      </c>
      <c r="E10227" s="23">
        <v>4.5400000000000003E-2</v>
      </c>
      <c r="F10227" s="23">
        <v>3.3000000000000002E-2</v>
      </c>
      <c r="G10227" s="17">
        <v>0</v>
      </c>
      <c r="H10227" s="17">
        <v>1</v>
      </c>
      <c r="I10227" s="17">
        <v>0.82172337200000001</v>
      </c>
      <c r="J10227" s="17">
        <v>0.175052028</v>
      </c>
      <c r="K10227" s="17">
        <v>3.2200000000000002E-3</v>
      </c>
    </row>
    <row r="10228" spans="1:11" x14ac:dyDescent="0.45">
      <c r="A10228" s="10" t="s">
        <v>91</v>
      </c>
      <c r="B10228" s="20">
        <v>0.35</v>
      </c>
      <c r="C10228" s="19">
        <v>4122</v>
      </c>
      <c r="D10228" s="19">
        <v>72.331211809999999</v>
      </c>
      <c r="E10228" s="23">
        <v>4.82E-2</v>
      </c>
      <c r="F10228" s="23">
        <v>3.5299999999999998E-2</v>
      </c>
      <c r="G10228" s="17">
        <v>0</v>
      </c>
      <c r="H10228" s="17">
        <v>1</v>
      </c>
      <c r="I10228" s="17">
        <v>0.80508101499999996</v>
      </c>
      <c r="J10228" s="17">
        <v>0.19192977999999999</v>
      </c>
      <c r="K10228" s="17">
        <v>2.99E-3</v>
      </c>
    </row>
    <row r="10229" spans="1:11" x14ac:dyDescent="0.45">
      <c r="A10229" s="10" t="s">
        <v>91</v>
      </c>
      <c r="B10229" s="20">
        <v>0.36</v>
      </c>
      <c r="C10229" s="19">
        <v>4224</v>
      </c>
      <c r="D10229" s="19">
        <v>77.473556299999998</v>
      </c>
      <c r="E10229" s="23">
        <v>5.1400000000000001E-2</v>
      </c>
      <c r="F10229" s="23">
        <v>3.73E-2</v>
      </c>
      <c r="G10229" s="17">
        <v>0</v>
      </c>
      <c r="H10229" s="17">
        <v>1</v>
      </c>
      <c r="I10229" s="17">
        <v>0.81226100700000003</v>
      </c>
      <c r="J10229" s="17">
        <v>0.184940258</v>
      </c>
      <c r="K10229" s="17">
        <v>2.8E-3</v>
      </c>
    </row>
    <row r="10230" spans="1:11" x14ac:dyDescent="0.45">
      <c r="A10230" s="10" t="s">
        <v>91</v>
      </c>
      <c r="B10230" s="20">
        <v>0.37</v>
      </c>
      <c r="C10230" s="19">
        <v>4351</v>
      </c>
      <c r="D10230" s="19">
        <v>84.099380510000003</v>
      </c>
      <c r="E10230" s="23">
        <v>5.28E-2</v>
      </c>
      <c r="F10230" s="23">
        <v>4.0300000000000002E-2</v>
      </c>
      <c r="G10230" s="17">
        <v>0</v>
      </c>
      <c r="H10230" s="17">
        <v>1</v>
      </c>
      <c r="I10230" s="17">
        <v>0.80794584700000005</v>
      </c>
      <c r="J10230" s="17">
        <v>0.189486654</v>
      </c>
      <c r="K10230" s="17">
        <v>2.5699999999999998E-3</v>
      </c>
    </row>
    <row r="10231" spans="1:11" x14ac:dyDescent="0.45">
      <c r="A10231" s="10" t="s">
        <v>91</v>
      </c>
      <c r="B10231" s="20">
        <v>0.38</v>
      </c>
      <c r="C10231" s="19">
        <v>4404</v>
      </c>
      <c r="D10231" s="19">
        <v>86.923411909999999</v>
      </c>
      <c r="E10231" s="23">
        <v>5.4100000000000002E-2</v>
      </c>
      <c r="F10231" s="23">
        <v>4.1009750999999997E-2</v>
      </c>
      <c r="G10231" s="17">
        <v>0</v>
      </c>
      <c r="H10231" s="17">
        <v>1</v>
      </c>
      <c r="I10231" s="17">
        <v>0.81405070999999996</v>
      </c>
      <c r="J10231" s="17">
        <v>0.18346783899999999</v>
      </c>
      <c r="K10231" s="17">
        <v>2.48E-3</v>
      </c>
    </row>
    <row r="10232" spans="1:11" x14ac:dyDescent="0.45">
      <c r="A10232" s="10" t="s">
        <v>91</v>
      </c>
      <c r="B10232" s="20">
        <v>0.39</v>
      </c>
      <c r="C10232" s="19">
        <v>4589</v>
      </c>
      <c r="D10232" s="19">
        <v>97.352516769999994</v>
      </c>
      <c r="E10232" s="23">
        <v>5.9499999999999997E-2</v>
      </c>
      <c r="F10232" s="23">
        <v>4.4900000000000002E-2</v>
      </c>
      <c r="G10232" s="17">
        <v>0</v>
      </c>
      <c r="H10232" s="17">
        <v>1</v>
      </c>
      <c r="I10232" s="17">
        <v>0.81664082199999999</v>
      </c>
      <c r="J10232" s="17">
        <v>0.181138787</v>
      </c>
      <c r="K10232" s="17">
        <v>2.2200000000000002E-3</v>
      </c>
    </row>
    <row r="10233" spans="1:11" x14ac:dyDescent="0.45">
      <c r="A10233" s="10" t="s">
        <v>91</v>
      </c>
      <c r="B10233" s="20">
        <v>0.4</v>
      </c>
      <c r="C10233" s="19">
        <v>4708</v>
      </c>
      <c r="D10233" s="19">
        <v>104.64246249999999</v>
      </c>
      <c r="E10233" s="23">
        <v>6.2199999999999998E-2</v>
      </c>
      <c r="F10233" s="23">
        <v>4.7E-2</v>
      </c>
      <c r="G10233" s="17">
        <v>0</v>
      </c>
      <c r="H10233" s="17">
        <v>1</v>
      </c>
      <c r="I10233" s="17">
        <v>0.82410810400000001</v>
      </c>
      <c r="J10233" s="17">
        <v>0.173826121</v>
      </c>
      <c r="K10233" s="17">
        <v>2.0699999999999998E-3</v>
      </c>
    </row>
    <row r="10234" spans="1:11" x14ac:dyDescent="0.45">
      <c r="A10234" s="10" t="s">
        <v>91</v>
      </c>
      <c r="B10234" s="20">
        <v>0.41</v>
      </c>
      <c r="C10234" s="19">
        <v>4811</v>
      </c>
      <c r="D10234" s="19">
        <v>111.0750137</v>
      </c>
      <c r="E10234" s="23">
        <v>6.25E-2</v>
      </c>
      <c r="F10234" s="23">
        <v>4.87E-2</v>
      </c>
      <c r="G10234" s="17">
        <v>0</v>
      </c>
      <c r="H10234" s="17">
        <v>1</v>
      </c>
      <c r="I10234" s="17">
        <v>0.83479292900000002</v>
      </c>
      <c r="J10234" s="17">
        <v>0.163266785</v>
      </c>
      <c r="K10234" s="17">
        <v>1.9400000000000001E-3</v>
      </c>
    </row>
    <row r="10235" spans="1:11" x14ac:dyDescent="0.45">
      <c r="A10235" s="10" t="s">
        <v>91</v>
      </c>
      <c r="B10235" s="20">
        <v>0.42</v>
      </c>
      <c r="C10235" s="19">
        <v>4931</v>
      </c>
      <c r="D10235" s="19">
        <v>118.6972379</v>
      </c>
      <c r="E10235" s="23">
        <v>6.4153655000000004E-2</v>
      </c>
      <c r="F10235" s="23">
        <v>5.1799999999999999E-2</v>
      </c>
      <c r="G10235" s="17">
        <v>0</v>
      </c>
      <c r="H10235" s="17">
        <v>1</v>
      </c>
      <c r="I10235" s="17">
        <v>0.83830781099999996</v>
      </c>
      <c r="J10235" s="17">
        <v>0.15987849700000001</v>
      </c>
      <c r="K10235" s="17">
        <v>1.81E-3</v>
      </c>
    </row>
    <row r="10236" spans="1:11" x14ac:dyDescent="0.45">
      <c r="A10236" s="10" t="s">
        <v>91</v>
      </c>
      <c r="B10236" s="20">
        <v>0.43</v>
      </c>
      <c r="C10236" s="19">
        <v>5052</v>
      </c>
      <c r="D10236" s="19">
        <v>126.6367304</v>
      </c>
      <c r="E10236" s="23">
        <v>6.7699999999999996E-2</v>
      </c>
      <c r="F10236" s="23">
        <v>5.4100000000000002E-2</v>
      </c>
      <c r="G10236" s="17">
        <v>0</v>
      </c>
      <c r="H10236" s="17">
        <v>1</v>
      </c>
      <c r="I10236" s="17">
        <v>0.844792494</v>
      </c>
      <c r="J10236" s="17">
        <v>0.15348063300000001</v>
      </c>
      <c r="K10236" s="17">
        <v>1.73E-3</v>
      </c>
    </row>
    <row r="10237" spans="1:11" x14ac:dyDescent="0.45">
      <c r="A10237" s="10" t="s">
        <v>91</v>
      </c>
      <c r="B10237" s="20">
        <v>0.44</v>
      </c>
      <c r="C10237" s="19">
        <v>5167</v>
      </c>
      <c r="D10237" s="19">
        <v>134.61937810000001</v>
      </c>
      <c r="E10237" s="23">
        <v>7.0499999999999993E-2</v>
      </c>
      <c r="F10237" s="23">
        <v>5.6099999999999997E-2</v>
      </c>
      <c r="G10237" s="17">
        <v>0</v>
      </c>
      <c r="H10237" s="17">
        <v>1</v>
      </c>
      <c r="I10237" s="17">
        <v>0.85011965</v>
      </c>
      <c r="J10237" s="17">
        <v>0.14825207400000001</v>
      </c>
      <c r="K10237" s="17">
        <v>1.6299999999999999E-3</v>
      </c>
    </row>
    <row r="10238" spans="1:11" x14ac:dyDescent="0.45">
      <c r="A10238" s="10" t="s">
        <v>91</v>
      </c>
      <c r="B10238" s="20">
        <v>0.45</v>
      </c>
      <c r="C10238" s="19">
        <v>5292</v>
      </c>
      <c r="D10238" s="19">
        <v>143.6513133</v>
      </c>
      <c r="E10238" s="23">
        <v>7.3700000000000002E-2</v>
      </c>
      <c r="F10238" s="23">
        <v>5.8799999999999998E-2</v>
      </c>
      <c r="G10238" s="17">
        <v>0</v>
      </c>
      <c r="H10238" s="17">
        <v>1</v>
      </c>
      <c r="I10238" s="17">
        <v>0.85625561900000002</v>
      </c>
      <c r="J10238" s="17">
        <v>0.14221821300000001</v>
      </c>
      <c r="K10238" s="17">
        <v>1.5299999999999999E-3</v>
      </c>
    </row>
    <row r="10239" spans="1:11" x14ac:dyDescent="0.45">
      <c r="A10239" s="10" t="s">
        <v>91</v>
      </c>
      <c r="B10239" s="20">
        <v>0.46</v>
      </c>
      <c r="C10239" s="19">
        <v>5378</v>
      </c>
      <c r="D10239" s="19">
        <v>150.0466831</v>
      </c>
      <c r="E10239" s="23">
        <v>7.4999999999999997E-2</v>
      </c>
      <c r="F10239" s="23">
        <v>6.0699999999999997E-2</v>
      </c>
      <c r="G10239" s="17">
        <v>0</v>
      </c>
      <c r="H10239" s="17">
        <v>1</v>
      </c>
      <c r="I10239" s="17">
        <v>0.86212585900000005</v>
      </c>
      <c r="J10239" s="17">
        <v>0.13641029900000001</v>
      </c>
      <c r="K10239" s="17">
        <v>1.4599999999999999E-3</v>
      </c>
    </row>
    <row r="10240" spans="1:11" x14ac:dyDescent="0.45">
      <c r="A10240" s="10" t="s">
        <v>91</v>
      </c>
      <c r="B10240" s="20">
        <v>0.47</v>
      </c>
      <c r="C10240" s="19">
        <v>5476</v>
      </c>
      <c r="D10240" s="19">
        <v>157.42494479999999</v>
      </c>
      <c r="E10240" s="23">
        <v>7.5399999999999995E-2</v>
      </c>
      <c r="F10240" s="23">
        <v>6.2E-2</v>
      </c>
      <c r="G10240" s="17">
        <v>0</v>
      </c>
      <c r="H10240" s="17">
        <v>1</v>
      </c>
      <c r="I10240" s="17">
        <v>0.86977989899999997</v>
      </c>
      <c r="J10240" s="17">
        <v>0.12883752400000001</v>
      </c>
      <c r="K10240" s="17">
        <v>1.3799999999999999E-3</v>
      </c>
    </row>
    <row r="10241" spans="1:11" x14ac:dyDescent="0.45">
      <c r="A10241" s="10" t="s">
        <v>91</v>
      </c>
      <c r="B10241" s="20">
        <v>0.48</v>
      </c>
      <c r="C10241" s="19">
        <v>5634</v>
      </c>
      <c r="D10241" s="19">
        <v>169.39693439999999</v>
      </c>
      <c r="E10241" s="23">
        <v>7.6499999999999999E-2</v>
      </c>
      <c r="F10241" s="23">
        <v>6.4799999999999996E-2</v>
      </c>
      <c r="G10241" s="17">
        <v>0</v>
      </c>
      <c r="H10241" s="17">
        <v>1</v>
      </c>
      <c r="I10241" s="17">
        <v>0.87759754000000001</v>
      </c>
      <c r="J10241" s="17">
        <v>0.12110288399999999</v>
      </c>
      <c r="K10241" s="17">
        <v>1.2999999999999999E-3</v>
      </c>
    </row>
    <row r="10242" spans="1:11" x14ac:dyDescent="0.45">
      <c r="A10242" s="10" t="s">
        <v>91</v>
      </c>
      <c r="B10242" s="20">
        <v>0.49</v>
      </c>
      <c r="C10242" s="19">
        <v>5757</v>
      </c>
      <c r="D10242" s="19">
        <v>178.84617280000001</v>
      </c>
      <c r="E10242" s="23">
        <v>7.7499999999999999E-2</v>
      </c>
      <c r="F10242" s="23">
        <v>6.6500000000000004E-2</v>
      </c>
      <c r="G10242" s="17">
        <v>0</v>
      </c>
      <c r="H10242" s="17">
        <v>1</v>
      </c>
      <c r="I10242" s="17">
        <v>0.88432316099999997</v>
      </c>
      <c r="J10242" s="17">
        <v>0.11444867</v>
      </c>
      <c r="K10242" s="17">
        <v>1.23E-3</v>
      </c>
    </row>
    <row r="10243" spans="1:11" x14ac:dyDescent="0.45">
      <c r="A10243" s="10" t="s">
        <v>91</v>
      </c>
      <c r="B10243" s="20">
        <v>0.5</v>
      </c>
      <c r="C10243" s="19">
        <v>5872</v>
      </c>
      <c r="D10243" s="19">
        <v>188.0380782</v>
      </c>
      <c r="E10243" s="23">
        <v>8.2799999999999999E-2</v>
      </c>
      <c r="F10243" s="23">
        <v>6.8500000000000005E-2</v>
      </c>
      <c r="G10243" s="17">
        <v>0</v>
      </c>
      <c r="H10243" s="17">
        <v>1</v>
      </c>
      <c r="I10243" s="17">
        <v>0.88745136599999996</v>
      </c>
      <c r="J10243" s="17">
        <v>0.110909177</v>
      </c>
      <c r="K10243" s="17">
        <v>1.64E-3</v>
      </c>
    </row>
    <row r="10244" spans="1:11" x14ac:dyDescent="0.45">
      <c r="A10244" s="10" t="s">
        <v>91</v>
      </c>
      <c r="B10244" s="20">
        <v>0.51</v>
      </c>
      <c r="C10244" s="19">
        <v>5975</v>
      </c>
      <c r="D10244" s="19">
        <v>196.7522458</v>
      </c>
      <c r="E10244" s="23">
        <v>8.6999999999999994E-2</v>
      </c>
      <c r="F10244" s="23">
        <v>6.9800000000000001E-2</v>
      </c>
      <c r="G10244" s="17">
        <v>0</v>
      </c>
      <c r="H10244" s="17">
        <v>1</v>
      </c>
      <c r="I10244" s="17">
        <v>0.87897864599999997</v>
      </c>
      <c r="J10244" s="17">
        <v>0.119449422</v>
      </c>
      <c r="K10244" s="17">
        <v>1.57E-3</v>
      </c>
    </row>
    <row r="10245" spans="1:11" x14ac:dyDescent="0.45">
      <c r="A10245" s="10" t="s">
        <v>91</v>
      </c>
      <c r="B10245" s="20">
        <v>0.52</v>
      </c>
      <c r="C10245" s="19">
        <v>6084</v>
      </c>
      <c r="D10245" s="19">
        <v>206.45179780000001</v>
      </c>
      <c r="E10245" s="23">
        <v>9.1300000000000006E-2</v>
      </c>
      <c r="F10245" s="23">
        <v>7.2700000000000001E-2</v>
      </c>
      <c r="G10245" s="17">
        <v>0</v>
      </c>
      <c r="H10245" s="17">
        <v>1</v>
      </c>
      <c r="I10245" s="17">
        <v>0.88361213299999997</v>
      </c>
      <c r="J10245" s="17">
        <v>0.11488459099999999</v>
      </c>
      <c r="K10245" s="17">
        <v>1.5E-3</v>
      </c>
    </row>
    <row r="10246" spans="1:11" x14ac:dyDescent="0.45">
      <c r="A10246" s="10" t="s">
        <v>91</v>
      </c>
      <c r="B10246" s="20">
        <v>0.53</v>
      </c>
      <c r="C10246" s="19">
        <v>6220</v>
      </c>
      <c r="D10246" s="19">
        <v>219.17916289999999</v>
      </c>
      <c r="E10246" s="23">
        <v>9.5500000000000002E-2</v>
      </c>
      <c r="F10246" s="23">
        <v>7.4882691000000001E-2</v>
      </c>
      <c r="G10246" s="17">
        <v>0</v>
      </c>
      <c r="H10246" s="17">
        <v>1</v>
      </c>
      <c r="I10246" s="17">
        <v>0.89117032500000004</v>
      </c>
      <c r="J10246" s="17">
        <v>0.10742884</v>
      </c>
      <c r="K10246" s="17">
        <v>1.4E-3</v>
      </c>
    </row>
    <row r="10247" spans="1:11" x14ac:dyDescent="0.45">
      <c r="A10247" s="10" t="s">
        <v>91</v>
      </c>
      <c r="B10247" s="20">
        <v>0.54</v>
      </c>
      <c r="C10247" s="19">
        <v>6301</v>
      </c>
      <c r="D10247" s="19">
        <v>227.0401607</v>
      </c>
      <c r="E10247" s="23">
        <v>9.8699999999999996E-2</v>
      </c>
      <c r="F10247" s="23">
        <v>7.6700000000000004E-2</v>
      </c>
      <c r="G10247" s="17">
        <v>0</v>
      </c>
      <c r="H10247" s="17">
        <v>1</v>
      </c>
      <c r="I10247" s="17">
        <v>0.89483047999999998</v>
      </c>
      <c r="J10247" s="17">
        <v>0.103816061</v>
      </c>
      <c r="K10247" s="17">
        <v>1.3500000000000001E-3</v>
      </c>
    </row>
    <row r="10248" spans="1:11" x14ac:dyDescent="0.45">
      <c r="A10248" s="10" t="s">
        <v>91</v>
      </c>
      <c r="B10248" s="20">
        <v>0.55000000000000004</v>
      </c>
      <c r="C10248" s="19">
        <v>6454</v>
      </c>
      <c r="D10248" s="19">
        <v>242.45777000000001</v>
      </c>
      <c r="E10248" s="23">
        <v>0.103857977</v>
      </c>
      <c r="F10248" s="23">
        <v>7.9799999999999996E-2</v>
      </c>
      <c r="G10248" s="17">
        <v>0</v>
      </c>
      <c r="H10248" s="17">
        <v>1</v>
      </c>
      <c r="I10248" s="17">
        <v>0.90072838399999999</v>
      </c>
      <c r="J10248" s="17">
        <v>9.8000000000000004E-2</v>
      </c>
      <c r="K10248" s="17">
        <v>1.25E-3</v>
      </c>
    </row>
    <row r="10249" spans="1:11" x14ac:dyDescent="0.45">
      <c r="A10249" s="10" t="s">
        <v>91</v>
      </c>
      <c r="B10249" s="20">
        <v>0.56000000000000005</v>
      </c>
      <c r="C10249" s="19">
        <v>6575</v>
      </c>
      <c r="D10249" s="19">
        <v>255.23707379999999</v>
      </c>
      <c r="E10249" s="23">
        <v>0.10768529</v>
      </c>
      <c r="F10249" s="23">
        <v>8.2900000000000001E-2</v>
      </c>
      <c r="G10249" s="17">
        <v>0</v>
      </c>
      <c r="H10249" s="17">
        <v>1</v>
      </c>
      <c r="I10249" s="17">
        <v>0.90358273700000002</v>
      </c>
      <c r="J10249" s="17">
        <v>9.5200000000000007E-2</v>
      </c>
      <c r="K10249" s="17">
        <v>1.1999999999999999E-3</v>
      </c>
    </row>
    <row r="10250" spans="1:11" x14ac:dyDescent="0.45">
      <c r="A10250" s="10" t="s">
        <v>91</v>
      </c>
      <c r="B10250" s="20">
        <v>0.56999999999999995</v>
      </c>
      <c r="C10250" s="19">
        <v>6694</v>
      </c>
      <c r="D10250" s="19">
        <v>268.19118470000001</v>
      </c>
      <c r="E10250" s="23">
        <v>0.110866269</v>
      </c>
      <c r="F10250" s="23">
        <v>8.5599999999999996E-2</v>
      </c>
      <c r="G10250" s="17">
        <v>0</v>
      </c>
      <c r="H10250" s="17">
        <v>1</v>
      </c>
      <c r="I10250" s="17">
        <v>0.90783809299999996</v>
      </c>
      <c r="J10250" s="17">
        <v>9.1019243999999999E-2</v>
      </c>
      <c r="K10250" s="17">
        <v>1.14E-3</v>
      </c>
    </row>
    <row r="10251" spans="1:11" x14ac:dyDescent="0.45">
      <c r="A10251" s="10" t="s">
        <v>91</v>
      </c>
      <c r="B10251" s="20">
        <v>0.57999999999999996</v>
      </c>
      <c r="C10251" s="19">
        <v>6814</v>
      </c>
      <c r="D10251" s="19">
        <v>282.0849637</v>
      </c>
      <c r="E10251" s="23">
        <v>0.117889806</v>
      </c>
      <c r="F10251" s="23">
        <v>8.8599999999999998E-2</v>
      </c>
      <c r="G10251" s="17">
        <v>0</v>
      </c>
      <c r="H10251" s="17">
        <v>1</v>
      </c>
      <c r="I10251" s="17">
        <v>0.91174298899999995</v>
      </c>
      <c r="J10251" s="17">
        <v>8.72E-2</v>
      </c>
      <c r="K10251" s="17">
        <v>1.09E-3</v>
      </c>
    </row>
    <row r="10252" spans="1:11" x14ac:dyDescent="0.45">
      <c r="A10252" s="10" t="s">
        <v>91</v>
      </c>
      <c r="B10252" s="20">
        <v>0.59</v>
      </c>
      <c r="C10252" s="19">
        <v>6931</v>
      </c>
      <c r="D10252" s="19">
        <v>296.08464679999997</v>
      </c>
      <c r="E10252" s="23">
        <v>0.121738161</v>
      </c>
      <c r="F10252" s="23">
        <v>9.1600000000000001E-2</v>
      </c>
      <c r="G10252" s="17">
        <v>0</v>
      </c>
      <c r="H10252" s="17">
        <v>1</v>
      </c>
      <c r="I10252" s="17">
        <v>0.91630778199999996</v>
      </c>
      <c r="J10252" s="17">
        <v>8.2699999999999996E-2</v>
      </c>
      <c r="K10252" s="17">
        <v>1.0300000000000001E-3</v>
      </c>
    </row>
    <row r="10253" spans="1:11" x14ac:dyDescent="0.45">
      <c r="A10253" s="10" t="s">
        <v>91</v>
      </c>
      <c r="B10253" s="20">
        <v>0.6</v>
      </c>
      <c r="C10253" s="19">
        <v>6958</v>
      </c>
      <c r="D10253" s="19">
        <v>299.39165459999998</v>
      </c>
      <c r="E10253" s="23">
        <v>0.123388647</v>
      </c>
      <c r="F10253" s="23">
        <v>9.2399999999999996E-2</v>
      </c>
      <c r="G10253" s="17">
        <v>0</v>
      </c>
      <c r="H10253" s="17">
        <v>1</v>
      </c>
      <c r="I10253" s="17">
        <v>0.91733712099999998</v>
      </c>
      <c r="J10253" s="17">
        <v>8.1600000000000006E-2</v>
      </c>
      <c r="K10253" s="17">
        <v>1.0200000000000001E-3</v>
      </c>
    </row>
    <row r="10254" spans="1:11" x14ac:dyDescent="0.45">
      <c r="A10254" s="10" t="s">
        <v>91</v>
      </c>
      <c r="B10254" s="20">
        <v>0.61</v>
      </c>
      <c r="C10254" s="19">
        <v>7153</v>
      </c>
      <c r="D10254" s="19">
        <v>323.7971369</v>
      </c>
      <c r="E10254" s="23">
        <v>0.12934932599999999</v>
      </c>
      <c r="F10254" s="23">
        <v>9.7100000000000006E-2</v>
      </c>
      <c r="G10254" s="17">
        <v>0</v>
      </c>
      <c r="H10254" s="17">
        <v>1</v>
      </c>
      <c r="I10254" s="17">
        <v>0.92251430199999995</v>
      </c>
      <c r="J10254" s="17">
        <v>7.6499999999999999E-2</v>
      </c>
      <c r="K10254" s="17">
        <v>9.5E-4</v>
      </c>
    </row>
    <row r="10255" spans="1:11" x14ac:dyDescent="0.45">
      <c r="A10255" s="10" t="s">
        <v>91</v>
      </c>
      <c r="B10255" s="20">
        <v>0.62</v>
      </c>
      <c r="C10255" s="19">
        <v>7269</v>
      </c>
      <c r="D10255" s="19">
        <v>338.93835350000001</v>
      </c>
      <c r="E10255" s="23">
        <v>0.131838591</v>
      </c>
      <c r="F10255" s="23">
        <v>0.10014669900000001</v>
      </c>
      <c r="G10255" s="17">
        <v>0</v>
      </c>
      <c r="H10255" s="17">
        <v>1</v>
      </c>
      <c r="I10255" s="17">
        <v>0.92639606600000002</v>
      </c>
      <c r="J10255" s="17">
        <v>7.2700000000000001E-2</v>
      </c>
      <c r="K10255" s="17">
        <v>9.0200000000000002E-4</v>
      </c>
    </row>
    <row r="10256" spans="1:11" x14ac:dyDescent="0.45">
      <c r="A10256" s="10" t="s">
        <v>91</v>
      </c>
      <c r="B10256" s="20">
        <v>0.63</v>
      </c>
      <c r="C10256" s="19">
        <v>7316</v>
      </c>
      <c r="D10256" s="19">
        <v>345.14566530000002</v>
      </c>
      <c r="E10256" s="23">
        <v>0.13237026599999999</v>
      </c>
      <c r="F10256" s="23">
        <v>0.10183961</v>
      </c>
      <c r="G10256" s="17">
        <v>0</v>
      </c>
      <c r="H10256" s="17">
        <v>1</v>
      </c>
      <c r="I10256" s="17">
        <v>0.92755254499999995</v>
      </c>
      <c r="J10256" s="17">
        <v>7.1599999999999997E-2</v>
      </c>
      <c r="K10256" s="17">
        <v>8.8800000000000001E-4</v>
      </c>
    </row>
    <row r="10257" spans="1:11" x14ac:dyDescent="0.45">
      <c r="A10257" s="10" t="s">
        <v>91</v>
      </c>
      <c r="B10257" s="20">
        <v>0.64</v>
      </c>
      <c r="C10257" s="19">
        <v>7488</v>
      </c>
      <c r="D10257" s="19">
        <v>368.17790020000001</v>
      </c>
      <c r="E10257" s="23">
        <v>0.13722188099999999</v>
      </c>
      <c r="F10257" s="23">
        <v>0.10601717099999999</v>
      </c>
      <c r="G10257" s="17">
        <v>0</v>
      </c>
      <c r="H10257" s="17">
        <v>1</v>
      </c>
      <c r="I10257" s="17">
        <v>0.93121607799999995</v>
      </c>
      <c r="J10257" s="17">
        <v>6.7956884999999995E-2</v>
      </c>
      <c r="K10257" s="17">
        <v>8.2700000000000004E-4</v>
      </c>
    </row>
    <row r="10258" spans="1:11" x14ac:dyDescent="0.45">
      <c r="A10258" s="10" t="s">
        <v>91</v>
      </c>
      <c r="B10258" s="20">
        <v>0.65</v>
      </c>
      <c r="C10258" s="19">
        <v>7593</v>
      </c>
      <c r="D10258" s="19">
        <v>382.71763600000003</v>
      </c>
      <c r="E10258" s="23">
        <v>0.139734362</v>
      </c>
      <c r="F10258" s="23">
        <v>0.108718653</v>
      </c>
      <c r="G10258" s="17">
        <v>0</v>
      </c>
      <c r="H10258" s="17">
        <v>1</v>
      </c>
      <c r="I10258" s="17">
        <v>0.93263295499999999</v>
      </c>
      <c r="J10258" s="17">
        <v>6.6600000000000006E-2</v>
      </c>
      <c r="K10258" s="17">
        <v>7.9799999999999999E-4</v>
      </c>
    </row>
    <row r="10259" spans="1:11" x14ac:dyDescent="0.45">
      <c r="A10259" s="10" t="s">
        <v>91</v>
      </c>
      <c r="B10259" s="20">
        <v>0.66</v>
      </c>
      <c r="C10259" s="19">
        <v>7732</v>
      </c>
      <c r="D10259" s="19">
        <v>402.36577140000003</v>
      </c>
      <c r="E10259" s="23">
        <v>0.145085767</v>
      </c>
      <c r="F10259" s="23">
        <v>0.11349627900000001</v>
      </c>
      <c r="G10259" s="17">
        <v>0</v>
      </c>
      <c r="H10259" s="17">
        <v>1</v>
      </c>
      <c r="I10259" s="17">
        <v>0.935812003</v>
      </c>
      <c r="J10259" s="17">
        <v>6.3399999999999998E-2</v>
      </c>
      <c r="K10259" s="17">
        <v>7.6000000000000004E-4</v>
      </c>
    </row>
    <row r="10260" spans="1:11" x14ac:dyDescent="0.45">
      <c r="A10260" s="10" t="s">
        <v>91</v>
      </c>
      <c r="B10260" s="20">
        <v>0.67</v>
      </c>
      <c r="C10260" s="19">
        <v>7830</v>
      </c>
      <c r="D10260" s="19">
        <v>416.7965006</v>
      </c>
      <c r="E10260" s="23">
        <v>0.150259478</v>
      </c>
      <c r="F10260" s="23">
        <v>0.116644336</v>
      </c>
      <c r="G10260" s="17">
        <v>0</v>
      </c>
      <c r="H10260" s="17">
        <v>1</v>
      </c>
      <c r="I10260" s="17">
        <v>0.93761519599999998</v>
      </c>
      <c r="J10260" s="17">
        <v>6.1600000000000002E-2</v>
      </c>
      <c r="K10260" s="17">
        <v>7.3499999999999998E-4</v>
      </c>
    </row>
    <row r="10261" spans="1:11" x14ac:dyDescent="0.45">
      <c r="A10261" s="10" t="s">
        <v>91</v>
      </c>
      <c r="B10261" s="20">
        <v>0.68</v>
      </c>
      <c r="C10261" s="19">
        <v>7965</v>
      </c>
      <c r="D10261" s="19">
        <v>437.53015850000003</v>
      </c>
      <c r="E10261" s="23">
        <v>0.157534285</v>
      </c>
      <c r="F10261" s="23">
        <v>0.120534534</v>
      </c>
      <c r="G10261" s="17">
        <v>0</v>
      </c>
      <c r="H10261" s="17">
        <v>1</v>
      </c>
      <c r="I10261" s="17">
        <v>0.93981065799999997</v>
      </c>
      <c r="J10261" s="17">
        <v>5.9499999999999997E-2</v>
      </c>
      <c r="K10261" s="17">
        <v>7.0799999999999997E-4</v>
      </c>
    </row>
    <row r="10262" spans="1:11" x14ac:dyDescent="0.45">
      <c r="A10262" s="10" t="s">
        <v>91</v>
      </c>
      <c r="B10262" s="20">
        <v>0.69</v>
      </c>
      <c r="C10262" s="19">
        <v>8076</v>
      </c>
      <c r="D10262" s="19">
        <v>455.21161849999999</v>
      </c>
      <c r="E10262" s="23">
        <v>0.16228585700000001</v>
      </c>
      <c r="F10262" s="23">
        <v>0.124267883</v>
      </c>
      <c r="G10262" s="17">
        <v>0</v>
      </c>
      <c r="H10262" s="17">
        <v>1</v>
      </c>
      <c r="I10262" s="17">
        <v>0.94216459200000002</v>
      </c>
      <c r="J10262" s="17">
        <v>5.7200000000000001E-2</v>
      </c>
      <c r="K10262" s="17">
        <v>6.8000000000000005E-4</v>
      </c>
    </row>
    <row r="10263" spans="1:11" x14ac:dyDescent="0.45">
      <c r="A10263" s="10" t="s">
        <v>91</v>
      </c>
      <c r="B10263" s="20">
        <v>0.7</v>
      </c>
      <c r="C10263" s="19">
        <v>8199</v>
      </c>
      <c r="D10263" s="19">
        <v>475.48316999999997</v>
      </c>
      <c r="E10263" s="23">
        <v>0.16886090400000001</v>
      </c>
      <c r="F10263" s="23">
        <v>0.127657773</v>
      </c>
      <c r="G10263" s="17">
        <v>0</v>
      </c>
      <c r="H10263" s="17">
        <v>1</v>
      </c>
      <c r="I10263" s="17">
        <v>0.94431015100000004</v>
      </c>
      <c r="J10263" s="17">
        <v>5.5E-2</v>
      </c>
      <c r="K10263" s="17">
        <v>6.5300000000000004E-4</v>
      </c>
    </row>
    <row r="10264" spans="1:11" x14ac:dyDescent="0.45">
      <c r="A10264" s="10" t="s">
        <v>91</v>
      </c>
      <c r="B10264" s="20">
        <v>0.71</v>
      </c>
      <c r="C10264" s="19">
        <v>8316</v>
      </c>
      <c r="D10264" s="19">
        <v>495.86093210000001</v>
      </c>
      <c r="E10264" s="23">
        <v>0.180460065</v>
      </c>
      <c r="F10264" s="23">
        <v>0.13156362399999999</v>
      </c>
      <c r="G10264" s="17">
        <v>0</v>
      </c>
      <c r="H10264" s="17">
        <v>1</v>
      </c>
      <c r="I10264" s="17">
        <v>0.94671783499999995</v>
      </c>
      <c r="J10264" s="17">
        <v>5.2699999999999997E-2</v>
      </c>
      <c r="K10264" s="17">
        <v>6.2500000000000001E-4</v>
      </c>
    </row>
    <row r="10265" spans="1:11" x14ac:dyDescent="0.45">
      <c r="A10265" s="10" t="s">
        <v>91</v>
      </c>
      <c r="B10265" s="20">
        <v>0.72</v>
      </c>
      <c r="C10265" s="19">
        <v>8432</v>
      </c>
      <c r="D10265" s="19">
        <v>517.39257120000002</v>
      </c>
      <c r="E10265" s="23">
        <v>0.19145920299999999</v>
      </c>
      <c r="F10265" s="23">
        <v>0.13594677499999999</v>
      </c>
      <c r="G10265" s="17">
        <v>0</v>
      </c>
      <c r="H10265" s="17">
        <v>1</v>
      </c>
      <c r="I10265" s="17">
        <v>0.94820240300000003</v>
      </c>
      <c r="J10265" s="17">
        <v>5.1200000000000002E-2</v>
      </c>
      <c r="K10265" s="17">
        <v>6.0599999999999998E-4</v>
      </c>
    </row>
    <row r="10266" spans="1:11" x14ac:dyDescent="0.45">
      <c r="A10266" s="10" t="s">
        <v>91</v>
      </c>
      <c r="B10266" s="20">
        <v>0.73</v>
      </c>
      <c r="C10266" s="19">
        <v>8548</v>
      </c>
      <c r="D10266" s="19">
        <v>540.14632730000005</v>
      </c>
      <c r="E10266" s="23">
        <v>0.19875190400000001</v>
      </c>
      <c r="F10266" s="23">
        <v>0.13966838500000001</v>
      </c>
      <c r="G10266" s="17">
        <v>0</v>
      </c>
      <c r="H10266" s="17">
        <v>1</v>
      </c>
      <c r="I10266" s="17">
        <v>0.95006204000000005</v>
      </c>
      <c r="J10266" s="17">
        <v>4.9399999999999999E-2</v>
      </c>
      <c r="K10266" s="17">
        <v>5.8399999999999999E-4</v>
      </c>
    </row>
    <row r="10267" spans="1:11" x14ac:dyDescent="0.45">
      <c r="A10267" s="10" t="s">
        <v>91</v>
      </c>
      <c r="B10267" s="20">
        <v>0.74</v>
      </c>
      <c r="C10267" s="19">
        <v>8665</v>
      </c>
      <c r="D10267" s="19">
        <v>564.35075080000001</v>
      </c>
      <c r="E10267" s="23">
        <v>0.214882349</v>
      </c>
      <c r="F10267" s="23">
        <v>0.14574594900000001</v>
      </c>
      <c r="G10267" s="17">
        <v>0</v>
      </c>
      <c r="H10267" s="17">
        <v>1</v>
      </c>
      <c r="I10267" s="17">
        <v>0.95137234500000001</v>
      </c>
      <c r="J10267" s="17">
        <v>4.8099999999999997E-2</v>
      </c>
      <c r="K10267" s="17">
        <v>5.6700000000000001E-4</v>
      </c>
    </row>
    <row r="10268" spans="1:11" x14ac:dyDescent="0.45">
      <c r="A10268" s="10" t="s">
        <v>91</v>
      </c>
      <c r="B10268" s="20">
        <v>0.75</v>
      </c>
      <c r="C10268" s="19">
        <v>8781</v>
      </c>
      <c r="D10268" s="19">
        <v>589.75305200000003</v>
      </c>
      <c r="E10268" s="23">
        <v>0.22364150499999999</v>
      </c>
      <c r="F10268" s="23">
        <v>0.15122154700000001</v>
      </c>
      <c r="G10268" s="17">
        <v>0</v>
      </c>
      <c r="H10268" s="17">
        <v>1</v>
      </c>
      <c r="I10268" s="17">
        <v>0.95286633399999998</v>
      </c>
      <c r="J10268" s="17">
        <v>4.6600000000000003E-2</v>
      </c>
      <c r="K10268" s="17">
        <v>5.4799999999999998E-4</v>
      </c>
    </row>
    <row r="10269" spans="1:11" x14ac:dyDescent="0.45">
      <c r="A10269" s="10" t="s">
        <v>91</v>
      </c>
      <c r="B10269" s="20">
        <v>0.76</v>
      </c>
      <c r="C10269" s="19">
        <v>8897</v>
      </c>
      <c r="D10269" s="19">
        <v>616.53029319999996</v>
      </c>
      <c r="E10269" s="23">
        <v>0.23536668999999999</v>
      </c>
      <c r="F10269" s="23">
        <v>0.156834208</v>
      </c>
      <c r="G10269" s="17">
        <v>0</v>
      </c>
      <c r="H10269" s="17">
        <v>1</v>
      </c>
      <c r="I10269" s="17">
        <v>0.95429633199999997</v>
      </c>
      <c r="J10269" s="17">
        <v>4.5199999999999997E-2</v>
      </c>
      <c r="K10269" s="17">
        <v>5.2800000000000004E-4</v>
      </c>
    </row>
    <row r="10270" spans="1:11" x14ac:dyDescent="0.45">
      <c r="A10270" s="10" t="s">
        <v>91</v>
      </c>
      <c r="B10270" s="20">
        <v>0.77</v>
      </c>
      <c r="C10270" s="19">
        <v>9011</v>
      </c>
      <c r="D10270" s="19">
        <v>645.1336738</v>
      </c>
      <c r="E10270" s="23">
        <v>0.26264270699999998</v>
      </c>
      <c r="F10270" s="23">
        <v>0.16345098999999999</v>
      </c>
      <c r="G10270" s="17">
        <v>0</v>
      </c>
      <c r="H10270" s="17">
        <v>1</v>
      </c>
      <c r="I10270" s="17">
        <v>0.95408638499999998</v>
      </c>
      <c r="J10270" s="17">
        <v>4.5400000000000003E-2</v>
      </c>
      <c r="K10270" s="17">
        <v>5.1800000000000001E-4</v>
      </c>
    </row>
    <row r="10271" spans="1:11" x14ac:dyDescent="0.45">
      <c r="A10271" s="10" t="s">
        <v>91</v>
      </c>
      <c r="B10271" s="20">
        <v>0.78</v>
      </c>
      <c r="C10271" s="19">
        <v>9128</v>
      </c>
      <c r="D10271" s="19">
        <v>676.94125350000002</v>
      </c>
      <c r="E10271" s="23">
        <v>0.27954325400000002</v>
      </c>
      <c r="F10271" s="23">
        <v>0.17062345000000001</v>
      </c>
      <c r="G10271" s="17">
        <v>0</v>
      </c>
      <c r="H10271" s="17">
        <v>1</v>
      </c>
      <c r="I10271" s="17">
        <v>0.955173618</v>
      </c>
      <c r="J10271" s="17">
        <v>4.4299999999999999E-2</v>
      </c>
      <c r="K10271" s="17">
        <v>4.9899999999999999E-4</v>
      </c>
    </row>
    <row r="10272" spans="1:11" x14ac:dyDescent="0.45">
      <c r="A10272" s="10" t="s">
        <v>91</v>
      </c>
      <c r="B10272" s="20">
        <v>0.79</v>
      </c>
      <c r="C10272" s="19">
        <v>9240</v>
      </c>
      <c r="D10272" s="19">
        <v>709.65465070000005</v>
      </c>
      <c r="E10272" s="23">
        <v>0.30567437200000003</v>
      </c>
      <c r="F10272" s="23">
        <v>0.17835087799999999</v>
      </c>
      <c r="G10272" s="17">
        <v>0</v>
      </c>
      <c r="H10272" s="17">
        <v>1</v>
      </c>
      <c r="I10272" s="17">
        <v>0.95661846399999995</v>
      </c>
      <c r="J10272" s="17">
        <v>4.2900000000000001E-2</v>
      </c>
      <c r="K10272" s="17">
        <v>4.8099999999999998E-4</v>
      </c>
    </row>
    <row r="10273" spans="1:11" x14ac:dyDescent="0.45">
      <c r="A10273" s="10" t="s">
        <v>91</v>
      </c>
      <c r="B10273" s="20">
        <v>0.8</v>
      </c>
      <c r="C10273" s="19">
        <v>9313</v>
      </c>
      <c r="D10273" s="19">
        <v>732.22971480000001</v>
      </c>
      <c r="E10273" s="23">
        <v>0.31605790700000003</v>
      </c>
      <c r="F10273" s="23">
        <v>0.18306455199999999</v>
      </c>
      <c r="G10273" s="17">
        <v>0</v>
      </c>
      <c r="H10273" s="17">
        <v>1</v>
      </c>
      <c r="I10273" s="17">
        <v>0.957906441</v>
      </c>
      <c r="J10273" s="17">
        <v>4.1599999999999998E-2</v>
      </c>
      <c r="K10273" s="17">
        <v>4.66E-4</v>
      </c>
    </row>
    <row r="10274" spans="1:11" x14ac:dyDescent="0.45">
      <c r="A10274" s="10" t="s">
        <v>91</v>
      </c>
      <c r="B10274" s="20">
        <v>0.80100000000000005</v>
      </c>
      <c r="C10274" s="19">
        <v>9321</v>
      </c>
      <c r="D10274" s="19">
        <v>734.7882654</v>
      </c>
      <c r="E10274" s="23">
        <v>0.31984817599999998</v>
      </c>
      <c r="F10274" s="23">
        <v>0.18379535499999999</v>
      </c>
      <c r="G10274" s="17">
        <v>0</v>
      </c>
      <c r="H10274" s="17">
        <v>1</v>
      </c>
      <c r="I10274" s="17">
        <v>0.95808998000000001</v>
      </c>
      <c r="J10274" s="17">
        <v>4.1399999999999999E-2</v>
      </c>
      <c r="K10274" s="17">
        <v>4.64E-4</v>
      </c>
    </row>
    <row r="10275" spans="1:11" x14ac:dyDescent="0.45">
      <c r="A10275" s="10" t="s">
        <v>91</v>
      </c>
      <c r="B10275" s="20">
        <v>0.80200000000000005</v>
      </c>
      <c r="C10275" s="19">
        <v>9333</v>
      </c>
      <c r="D10275" s="19">
        <v>738.63377679999996</v>
      </c>
      <c r="E10275" s="23">
        <v>0.32207566999999998</v>
      </c>
      <c r="F10275" s="23">
        <v>0.18425586599999999</v>
      </c>
      <c r="G10275" s="17">
        <v>0</v>
      </c>
      <c r="H10275" s="17">
        <v>1</v>
      </c>
      <c r="I10275" s="17">
        <v>0.95828264399999996</v>
      </c>
      <c r="J10275" s="17">
        <v>4.1300000000000003E-2</v>
      </c>
      <c r="K10275" s="17">
        <v>4.6200000000000001E-4</v>
      </c>
    </row>
    <row r="10276" spans="1:11" x14ac:dyDescent="0.45">
      <c r="A10276" s="10" t="s">
        <v>91</v>
      </c>
      <c r="B10276" s="20">
        <v>0.80300000000000005</v>
      </c>
      <c r="C10276" s="19">
        <v>9351</v>
      </c>
      <c r="D10276" s="19">
        <v>744.45484980000003</v>
      </c>
      <c r="E10276" s="23">
        <v>0.32453732699999999</v>
      </c>
      <c r="F10276" s="23">
        <v>0.184944051</v>
      </c>
      <c r="G10276" s="17">
        <v>0</v>
      </c>
      <c r="H10276" s="17">
        <v>1</v>
      </c>
      <c r="I10276" s="17">
        <v>0.958631911</v>
      </c>
      <c r="J10276" s="17">
        <v>4.0899999999999999E-2</v>
      </c>
      <c r="K10276" s="17">
        <v>4.5800000000000002E-4</v>
      </c>
    </row>
    <row r="10277" spans="1:11" x14ac:dyDescent="0.45">
      <c r="A10277" s="10" t="s">
        <v>91</v>
      </c>
      <c r="B10277" s="20">
        <v>0.80400000000000005</v>
      </c>
      <c r="C10277" s="19">
        <v>9357</v>
      </c>
      <c r="D10277" s="19">
        <v>746.41321110000001</v>
      </c>
      <c r="E10277" s="23">
        <v>0.32639354999999998</v>
      </c>
      <c r="F10277" s="23">
        <v>0.18598545599999999</v>
      </c>
      <c r="G10277" s="17">
        <v>0</v>
      </c>
      <c r="H10277" s="17">
        <v>1</v>
      </c>
      <c r="I10277" s="17">
        <v>0.95876877699999996</v>
      </c>
      <c r="J10277" s="17">
        <v>4.0800000000000003E-2</v>
      </c>
      <c r="K10277" s="17">
        <v>4.57E-4</v>
      </c>
    </row>
    <row r="10278" spans="1:11" x14ac:dyDescent="0.45">
      <c r="A10278" s="10" t="s">
        <v>91</v>
      </c>
      <c r="B10278" s="20">
        <v>0.80500000000000005</v>
      </c>
      <c r="C10278" s="19">
        <v>9366</v>
      </c>
      <c r="D10278" s="19">
        <v>749.35428030000003</v>
      </c>
      <c r="E10278" s="23">
        <v>0.32712012800000001</v>
      </c>
      <c r="F10278" s="23">
        <v>0.18633662200000001</v>
      </c>
      <c r="G10278" s="17">
        <v>0</v>
      </c>
      <c r="H10278" s="17">
        <v>1</v>
      </c>
      <c r="I10278" s="17">
        <v>0.958782201</v>
      </c>
      <c r="J10278" s="17">
        <v>4.0800000000000003E-2</v>
      </c>
      <c r="K10278" s="17">
        <v>4.57E-4</v>
      </c>
    </row>
    <row r="10279" spans="1:11" x14ac:dyDescent="0.45">
      <c r="A10279" s="10" t="s">
        <v>91</v>
      </c>
      <c r="B10279" s="20">
        <v>0.80700000000000005</v>
      </c>
      <c r="C10279" s="19">
        <v>9394</v>
      </c>
      <c r="D10279" s="19">
        <v>758.51777470000002</v>
      </c>
      <c r="E10279" s="23">
        <v>0.328065198</v>
      </c>
      <c r="F10279" s="23">
        <v>0.18907016400000001</v>
      </c>
      <c r="G10279" s="17">
        <v>0</v>
      </c>
      <c r="H10279" s="17">
        <v>1</v>
      </c>
      <c r="I10279" s="17">
        <v>0.95908099800000002</v>
      </c>
      <c r="J10279" s="17">
        <v>4.0500000000000001E-2</v>
      </c>
      <c r="K10279" s="17">
        <v>4.5300000000000001E-4</v>
      </c>
    </row>
    <row r="10280" spans="1:11" x14ac:dyDescent="0.45">
      <c r="A10280" s="10" t="s">
        <v>91</v>
      </c>
      <c r="B10280" s="20">
        <v>0.80800000000000005</v>
      </c>
      <c r="C10280" s="19">
        <v>9406</v>
      </c>
      <c r="D10280" s="19">
        <v>762.47322559999998</v>
      </c>
      <c r="E10280" s="23">
        <v>0.33171591299999997</v>
      </c>
      <c r="F10280" s="23">
        <v>0.19097114800000001</v>
      </c>
      <c r="G10280" s="17">
        <v>0</v>
      </c>
      <c r="H10280" s="17">
        <v>1</v>
      </c>
      <c r="I10280" s="17">
        <v>0.95925257399999997</v>
      </c>
      <c r="J10280" s="17">
        <v>4.0300000000000002E-2</v>
      </c>
      <c r="K10280" s="17">
        <v>4.5100000000000001E-4</v>
      </c>
    </row>
    <row r="10281" spans="1:11" x14ac:dyDescent="0.45">
      <c r="A10281" s="10" t="s">
        <v>91</v>
      </c>
      <c r="B10281" s="20">
        <v>0.80900000000000005</v>
      </c>
      <c r="C10281" s="19">
        <v>9418</v>
      </c>
      <c r="D10281" s="19">
        <v>766.46274489999996</v>
      </c>
      <c r="E10281" s="23">
        <v>0.332742818</v>
      </c>
      <c r="F10281" s="23">
        <v>0.19190552599999999</v>
      </c>
      <c r="G10281" s="17">
        <v>0</v>
      </c>
      <c r="H10281" s="17">
        <v>1</v>
      </c>
      <c r="I10281" s="17">
        <v>0.95937268799999997</v>
      </c>
      <c r="J10281" s="17">
        <v>4.02E-2</v>
      </c>
      <c r="K10281" s="17">
        <v>4.4999999999999999E-4</v>
      </c>
    </row>
    <row r="10282" spans="1:11" x14ac:dyDescent="0.45">
      <c r="A10282" s="10" t="s">
        <v>91</v>
      </c>
      <c r="B10282" s="20">
        <v>0.81</v>
      </c>
      <c r="C10282" s="19">
        <v>9431</v>
      </c>
      <c r="D10282" s="19">
        <v>770.82206829999996</v>
      </c>
      <c r="E10282" s="23">
        <v>0.33733327800000001</v>
      </c>
      <c r="F10282" s="23">
        <v>0.19267687999999999</v>
      </c>
      <c r="G10282" s="17">
        <v>0</v>
      </c>
      <c r="H10282" s="17">
        <v>1</v>
      </c>
      <c r="I10282" s="17">
        <v>0.95908026700000004</v>
      </c>
      <c r="J10282" s="17">
        <v>4.0500000000000001E-2</v>
      </c>
      <c r="K10282" s="17">
        <v>4.4900000000000002E-4</v>
      </c>
    </row>
    <row r="10283" spans="1:11" x14ac:dyDescent="0.45">
      <c r="A10283" s="10" t="s">
        <v>91</v>
      </c>
      <c r="B10283" s="20">
        <v>0.81100000000000005</v>
      </c>
      <c r="C10283" s="19">
        <v>9444</v>
      </c>
      <c r="D10283" s="19">
        <v>775.21536830000002</v>
      </c>
      <c r="E10283" s="23">
        <v>0.338089841</v>
      </c>
      <c r="F10283" s="23">
        <v>0.19392167499999999</v>
      </c>
      <c r="G10283" s="17">
        <v>0</v>
      </c>
      <c r="H10283" s="17">
        <v>1</v>
      </c>
      <c r="I10283" s="17">
        <v>0.95909262200000001</v>
      </c>
      <c r="J10283" s="17">
        <v>4.0500000000000001E-2</v>
      </c>
      <c r="K10283" s="17">
        <v>4.4900000000000002E-4</v>
      </c>
    </row>
    <row r="10284" spans="1:11" x14ac:dyDescent="0.45">
      <c r="A10284" s="10" t="s">
        <v>91</v>
      </c>
      <c r="B10284" s="20">
        <v>0.81200000000000006</v>
      </c>
      <c r="C10284" s="19">
        <v>9455</v>
      </c>
      <c r="D10284" s="19">
        <v>778.94942839999999</v>
      </c>
      <c r="E10284" s="23">
        <v>0.34166558299999999</v>
      </c>
      <c r="F10284" s="23">
        <v>0.194828374</v>
      </c>
      <c r="G10284" s="17">
        <v>0</v>
      </c>
      <c r="H10284" s="17">
        <v>1</v>
      </c>
      <c r="I10284" s="17">
        <v>0.95915840399999996</v>
      </c>
      <c r="J10284" s="17">
        <v>4.0399999999999998E-2</v>
      </c>
      <c r="K10284" s="17">
        <v>4.4700000000000002E-4</v>
      </c>
    </row>
    <row r="10285" spans="1:11" x14ac:dyDescent="0.45">
      <c r="A10285" s="10" t="s">
        <v>91</v>
      </c>
      <c r="B10285" s="20">
        <v>0.81299999999999994</v>
      </c>
      <c r="C10285" s="19">
        <v>9465</v>
      </c>
      <c r="D10285" s="19">
        <v>782.37771880000003</v>
      </c>
      <c r="E10285" s="23">
        <v>0.34299478700000002</v>
      </c>
      <c r="F10285" s="23">
        <v>0.19588029400000001</v>
      </c>
      <c r="G10285" s="17">
        <v>0</v>
      </c>
      <c r="H10285" s="17">
        <v>1</v>
      </c>
      <c r="I10285" s="17">
        <v>0.95920332600000002</v>
      </c>
      <c r="J10285" s="17">
        <v>4.0300000000000002E-2</v>
      </c>
      <c r="K10285" s="17">
        <v>4.4700000000000002E-4</v>
      </c>
    </row>
    <row r="10286" spans="1:11" x14ac:dyDescent="0.45">
      <c r="A10286" s="10" t="s">
        <v>91</v>
      </c>
      <c r="B10286" s="20">
        <v>0.81599999999999995</v>
      </c>
      <c r="C10286" s="19">
        <v>9502</v>
      </c>
      <c r="D10286" s="19">
        <v>795.08753669999999</v>
      </c>
      <c r="E10286" s="23">
        <v>0.34663564899999999</v>
      </c>
      <c r="F10286" s="23">
        <v>0.19682333599999999</v>
      </c>
      <c r="G10286" s="17">
        <v>0</v>
      </c>
      <c r="H10286" s="17">
        <v>1</v>
      </c>
      <c r="I10286" s="17">
        <v>0.95962976700000002</v>
      </c>
      <c r="J10286" s="17">
        <v>3.9899999999999998E-2</v>
      </c>
      <c r="K10286" s="17">
        <v>4.4200000000000001E-4</v>
      </c>
    </row>
    <row r="10287" spans="1:11" x14ac:dyDescent="0.45">
      <c r="A10287" s="10" t="s">
        <v>91</v>
      </c>
      <c r="B10287" s="20">
        <v>0.81699999999999995</v>
      </c>
      <c r="C10287" s="19">
        <v>9505</v>
      </c>
      <c r="D10287" s="19">
        <v>796.1288323</v>
      </c>
      <c r="E10287" s="23">
        <v>0.34715004999999999</v>
      </c>
      <c r="F10287" s="23">
        <v>0.199781663</v>
      </c>
      <c r="G10287" s="17">
        <v>0</v>
      </c>
      <c r="H10287" s="17">
        <v>1</v>
      </c>
      <c r="I10287" s="17">
        <v>0.95963633199999998</v>
      </c>
      <c r="J10287" s="17">
        <v>3.9899999999999998E-2</v>
      </c>
      <c r="K10287" s="17">
        <v>4.4200000000000001E-4</v>
      </c>
    </row>
    <row r="10288" spans="1:11" x14ac:dyDescent="0.45">
      <c r="A10288" s="10" t="s">
        <v>91</v>
      </c>
      <c r="B10288" s="20">
        <v>0.81799999999999995</v>
      </c>
      <c r="C10288" s="19">
        <v>9521</v>
      </c>
      <c r="D10288" s="19">
        <v>801.70314029999997</v>
      </c>
      <c r="E10288" s="23">
        <v>0.34906497399999997</v>
      </c>
      <c r="F10288" s="23">
        <v>0.20027425900000001</v>
      </c>
      <c r="G10288" s="17">
        <v>0</v>
      </c>
      <c r="H10288" s="17">
        <v>1</v>
      </c>
      <c r="I10288" s="17">
        <v>0.959819537</v>
      </c>
      <c r="J10288" s="17">
        <v>3.9699999999999999E-2</v>
      </c>
      <c r="K10288" s="17">
        <v>4.4000000000000002E-4</v>
      </c>
    </row>
    <row r="10289" spans="1:11" x14ac:dyDescent="0.45">
      <c r="A10289" s="10" t="s">
        <v>91</v>
      </c>
      <c r="B10289" s="20">
        <v>0.81899999999999995</v>
      </c>
      <c r="C10289" s="19">
        <v>9535</v>
      </c>
      <c r="D10289" s="19">
        <v>806.60779539999999</v>
      </c>
      <c r="E10289" s="23">
        <v>0.35134721499999999</v>
      </c>
      <c r="F10289" s="23">
        <v>0.20151173999999999</v>
      </c>
      <c r="G10289" s="17">
        <v>0</v>
      </c>
      <c r="H10289" s="17">
        <v>1</v>
      </c>
      <c r="I10289" s="17">
        <v>0.96012404500000004</v>
      </c>
      <c r="J10289" s="17">
        <v>3.9399999999999998E-2</v>
      </c>
      <c r="K10289" s="17">
        <v>4.3600000000000003E-4</v>
      </c>
    </row>
    <row r="10290" spans="1:11" x14ac:dyDescent="0.45">
      <c r="A10290" s="10" t="s">
        <v>91</v>
      </c>
      <c r="B10290" s="20">
        <v>0.82</v>
      </c>
      <c r="C10290" s="19">
        <v>9542</v>
      </c>
      <c r="D10290" s="19">
        <v>809.08730109999999</v>
      </c>
      <c r="E10290" s="23">
        <v>0.35556646600000003</v>
      </c>
      <c r="F10290" s="23">
        <v>0.202691292</v>
      </c>
      <c r="G10290" s="17">
        <v>0</v>
      </c>
      <c r="H10290" s="17">
        <v>1</v>
      </c>
      <c r="I10290" s="17">
        <v>0.96015139400000005</v>
      </c>
      <c r="J10290" s="17">
        <v>3.9399999999999998E-2</v>
      </c>
      <c r="K10290" s="17">
        <v>4.3600000000000003E-4</v>
      </c>
    </row>
    <row r="10291" spans="1:11" x14ac:dyDescent="0.45">
      <c r="A10291" s="10" t="s">
        <v>91</v>
      </c>
      <c r="B10291" s="20">
        <v>0.82099999999999995</v>
      </c>
      <c r="C10291" s="19">
        <v>9559</v>
      </c>
      <c r="D10291" s="19">
        <v>815.14038519999997</v>
      </c>
      <c r="E10291" s="23">
        <v>0.35740594799999997</v>
      </c>
      <c r="F10291" s="23">
        <v>0.20328962</v>
      </c>
      <c r="G10291" s="17">
        <v>0</v>
      </c>
      <c r="H10291" s="17">
        <v>1</v>
      </c>
      <c r="I10291" s="17">
        <v>0.96022302900000001</v>
      </c>
      <c r="J10291" s="17">
        <v>3.9300000000000002E-2</v>
      </c>
      <c r="K10291" s="17">
        <v>4.35E-4</v>
      </c>
    </row>
    <row r="10292" spans="1:11" x14ac:dyDescent="0.45">
      <c r="A10292" s="10" t="s">
        <v>91</v>
      </c>
      <c r="B10292" s="20">
        <v>0.82199999999999995</v>
      </c>
      <c r="C10292" s="19">
        <v>9562</v>
      </c>
      <c r="D10292" s="19">
        <v>816.21579440000005</v>
      </c>
      <c r="E10292" s="23">
        <v>0.35978723499999998</v>
      </c>
      <c r="F10292" s="23">
        <v>0.20474489500000001</v>
      </c>
      <c r="G10292" s="17">
        <v>0</v>
      </c>
      <c r="H10292" s="17">
        <v>1</v>
      </c>
      <c r="I10292" s="17">
        <v>0.96027806699999996</v>
      </c>
      <c r="J10292" s="17">
        <v>3.9300000000000002E-2</v>
      </c>
      <c r="K10292" s="17">
        <v>4.35E-4</v>
      </c>
    </row>
    <row r="10293" spans="1:11" x14ac:dyDescent="0.45">
      <c r="A10293" s="10" t="s">
        <v>91</v>
      </c>
      <c r="B10293" s="20">
        <v>0.82299999999999995</v>
      </c>
      <c r="C10293" s="19">
        <v>9583</v>
      </c>
      <c r="D10293" s="19">
        <v>823.77793670000005</v>
      </c>
      <c r="E10293" s="23">
        <v>0.36147002299999997</v>
      </c>
      <c r="F10293" s="23">
        <v>0.204937693</v>
      </c>
      <c r="G10293" s="17">
        <v>0</v>
      </c>
      <c r="H10293" s="17">
        <v>1</v>
      </c>
      <c r="I10293" s="17">
        <v>0.96042838200000002</v>
      </c>
      <c r="J10293" s="17">
        <v>3.9100000000000003E-2</v>
      </c>
      <c r="K10293" s="17">
        <v>4.3300000000000001E-4</v>
      </c>
    </row>
    <row r="10294" spans="1:11" x14ac:dyDescent="0.45">
      <c r="A10294" s="10" t="s">
        <v>91</v>
      </c>
      <c r="B10294" s="20">
        <v>0.82399999999999995</v>
      </c>
      <c r="C10294" s="19">
        <v>9595</v>
      </c>
      <c r="D10294" s="19">
        <v>828.14884889999996</v>
      </c>
      <c r="E10294" s="23">
        <v>0.36751621400000001</v>
      </c>
      <c r="F10294" s="23">
        <v>0.20628806699999999</v>
      </c>
      <c r="G10294" s="17">
        <v>0</v>
      </c>
      <c r="H10294" s="17">
        <v>1</v>
      </c>
      <c r="I10294" s="17">
        <v>0.96053240200000001</v>
      </c>
      <c r="J10294" s="17">
        <v>3.9E-2</v>
      </c>
      <c r="K10294" s="17">
        <v>4.3199999999999998E-4</v>
      </c>
    </row>
    <row r="10295" spans="1:11" x14ac:dyDescent="0.45">
      <c r="A10295" s="10" t="s">
        <v>91</v>
      </c>
      <c r="B10295" s="20">
        <v>0.82499999999999996</v>
      </c>
      <c r="C10295" s="19">
        <v>9601</v>
      </c>
      <c r="D10295" s="19">
        <v>830.35438069999998</v>
      </c>
      <c r="E10295" s="23">
        <v>0.367588637</v>
      </c>
      <c r="F10295" s="23">
        <v>0.207069698</v>
      </c>
      <c r="G10295" s="17">
        <v>0</v>
      </c>
      <c r="H10295" s="17">
        <v>1</v>
      </c>
      <c r="I10295" s="17">
        <v>0.96060170199999995</v>
      </c>
      <c r="J10295" s="17">
        <v>3.9E-2</v>
      </c>
      <c r="K10295" s="17">
        <v>4.3100000000000001E-4</v>
      </c>
    </row>
    <row r="10296" spans="1:11" x14ac:dyDescent="0.45">
      <c r="A10296" s="10" t="s">
        <v>91</v>
      </c>
      <c r="B10296" s="20">
        <v>0.82599999999999996</v>
      </c>
      <c r="C10296" s="19">
        <v>9616</v>
      </c>
      <c r="D10296" s="19">
        <v>835.87509509999995</v>
      </c>
      <c r="E10296" s="23">
        <v>0.36816852799999999</v>
      </c>
      <c r="F10296" s="23">
        <v>0.20839954599999999</v>
      </c>
      <c r="G10296" s="17">
        <v>0</v>
      </c>
      <c r="H10296" s="17">
        <v>1</v>
      </c>
      <c r="I10296" s="17">
        <v>0.96069362700000005</v>
      </c>
      <c r="J10296" s="17">
        <v>3.8899999999999997E-2</v>
      </c>
      <c r="K10296" s="17">
        <v>4.2999999999999999E-4</v>
      </c>
    </row>
    <row r="10297" spans="1:11" x14ac:dyDescent="0.45">
      <c r="A10297" s="10" t="s">
        <v>91</v>
      </c>
      <c r="B10297" s="20">
        <v>0.82699999999999996</v>
      </c>
      <c r="C10297" s="19">
        <v>9629</v>
      </c>
      <c r="D10297" s="19">
        <v>840.69462080000005</v>
      </c>
      <c r="E10297" s="23">
        <v>0.37133893899999998</v>
      </c>
      <c r="F10297" s="23">
        <v>0.20975268</v>
      </c>
      <c r="G10297" s="17">
        <v>0</v>
      </c>
      <c r="H10297" s="17">
        <v>1</v>
      </c>
      <c r="I10297" s="17">
        <v>0.96086362599999997</v>
      </c>
      <c r="J10297" s="17">
        <v>3.8699999999999998E-2</v>
      </c>
      <c r="K10297" s="17">
        <v>4.28E-4</v>
      </c>
    </row>
    <row r="10298" spans="1:11" x14ac:dyDescent="0.45">
      <c r="A10298" s="10" t="s">
        <v>91</v>
      </c>
      <c r="B10298" s="20">
        <v>0.82799999999999996</v>
      </c>
      <c r="C10298" s="19">
        <v>9635</v>
      </c>
      <c r="D10298" s="19">
        <v>842.93383180000001</v>
      </c>
      <c r="E10298" s="23">
        <v>0.374380932</v>
      </c>
      <c r="F10298" s="23">
        <v>0.21061780599999999</v>
      </c>
      <c r="G10298" s="17">
        <v>0</v>
      </c>
      <c r="H10298" s="17">
        <v>1</v>
      </c>
      <c r="I10298" s="17">
        <v>0.96097080300000004</v>
      </c>
      <c r="J10298" s="17">
        <v>3.8600000000000002E-2</v>
      </c>
      <c r="K10298" s="17">
        <v>4.26E-4</v>
      </c>
    </row>
    <row r="10299" spans="1:11" x14ac:dyDescent="0.45">
      <c r="A10299" s="10" t="s">
        <v>91</v>
      </c>
      <c r="B10299" s="20">
        <v>0.82899999999999996</v>
      </c>
      <c r="C10299" s="19">
        <v>9644</v>
      </c>
      <c r="D10299" s="19">
        <v>846.30817669999999</v>
      </c>
      <c r="E10299" s="23">
        <v>0.37579232200000001</v>
      </c>
      <c r="F10299" s="23">
        <v>0.21162252200000001</v>
      </c>
      <c r="G10299" s="17">
        <v>0</v>
      </c>
      <c r="H10299" s="17">
        <v>1</v>
      </c>
      <c r="I10299" s="17">
        <v>0.96105448100000002</v>
      </c>
      <c r="J10299" s="17">
        <v>3.85E-2</v>
      </c>
      <c r="K10299" s="17">
        <v>4.26E-4</v>
      </c>
    </row>
    <row r="10300" spans="1:11" x14ac:dyDescent="0.45">
      <c r="A10300" s="10" t="s">
        <v>91</v>
      </c>
      <c r="B10300" s="20">
        <v>0.83</v>
      </c>
      <c r="C10300" s="19">
        <v>9665</v>
      </c>
      <c r="D10300" s="19">
        <v>854.21011769999996</v>
      </c>
      <c r="E10300" s="23">
        <v>0.37629624</v>
      </c>
      <c r="F10300" s="23">
        <v>0.21246838400000001</v>
      </c>
      <c r="G10300" s="17">
        <v>0</v>
      </c>
      <c r="H10300" s="17">
        <v>1</v>
      </c>
      <c r="I10300" s="17">
        <v>0.96151436599999995</v>
      </c>
      <c r="J10300" s="17">
        <v>3.8100000000000002E-2</v>
      </c>
      <c r="K10300" s="17">
        <v>4.2099999999999999E-4</v>
      </c>
    </row>
    <row r="10301" spans="1:11" x14ac:dyDescent="0.45">
      <c r="A10301" s="10" t="s">
        <v>91</v>
      </c>
      <c r="B10301" s="20">
        <v>0.83099999999999996</v>
      </c>
      <c r="C10301" s="19">
        <v>9672</v>
      </c>
      <c r="D10301" s="19">
        <v>856.86884199999997</v>
      </c>
      <c r="E10301" s="23">
        <v>0.38233822699999997</v>
      </c>
      <c r="F10301" s="23">
        <v>0.214294973</v>
      </c>
      <c r="G10301" s="17">
        <v>0</v>
      </c>
      <c r="H10301" s="17">
        <v>1</v>
      </c>
      <c r="I10301" s="17">
        <v>0.96157279200000001</v>
      </c>
      <c r="J10301" s="17">
        <v>3.7999999999999999E-2</v>
      </c>
      <c r="K10301" s="17">
        <v>4.2000000000000002E-4</v>
      </c>
    </row>
    <row r="10302" spans="1:11" x14ac:dyDescent="0.45">
      <c r="A10302" s="10" t="s">
        <v>91</v>
      </c>
      <c r="B10302" s="20">
        <v>0.83199999999999996</v>
      </c>
      <c r="C10302" s="19">
        <v>9684</v>
      </c>
      <c r="D10302" s="19">
        <v>861.45954959999995</v>
      </c>
      <c r="E10302" s="23">
        <v>0.38264840900000002</v>
      </c>
      <c r="F10302" s="23">
        <v>0.214772771</v>
      </c>
      <c r="G10302" s="17">
        <v>0</v>
      </c>
      <c r="H10302" s="17">
        <v>1</v>
      </c>
      <c r="I10302" s="17">
        <v>0.961704322</v>
      </c>
      <c r="J10302" s="17">
        <v>3.7900000000000003E-2</v>
      </c>
      <c r="K10302" s="17">
        <v>4.1800000000000002E-4</v>
      </c>
    </row>
    <row r="10303" spans="1:11" x14ac:dyDescent="0.45">
      <c r="A10303" s="10" t="s">
        <v>91</v>
      </c>
      <c r="B10303" s="20">
        <v>0.83299999999999996</v>
      </c>
      <c r="C10303" s="19">
        <v>9699</v>
      </c>
      <c r="D10303" s="19">
        <v>867.20524039999998</v>
      </c>
      <c r="E10303" s="23">
        <v>0.38328356600000002</v>
      </c>
      <c r="F10303" s="23">
        <v>0.215598965</v>
      </c>
      <c r="G10303" s="17">
        <v>0</v>
      </c>
      <c r="H10303" s="17">
        <v>1</v>
      </c>
      <c r="I10303" s="17">
        <v>0.96185883299999997</v>
      </c>
      <c r="J10303" s="17">
        <v>3.7699999999999997E-2</v>
      </c>
      <c r="K10303" s="17">
        <v>4.17E-4</v>
      </c>
    </row>
    <row r="10304" spans="1:11" x14ac:dyDescent="0.45">
      <c r="A10304" s="10" t="s">
        <v>91</v>
      </c>
      <c r="B10304" s="20">
        <v>0.83399999999999996</v>
      </c>
      <c r="C10304" s="19">
        <v>9711</v>
      </c>
      <c r="D10304" s="19">
        <v>871.81012529999998</v>
      </c>
      <c r="E10304" s="23">
        <v>0.38403111499999998</v>
      </c>
      <c r="F10304" s="23">
        <v>0.21739378100000001</v>
      </c>
      <c r="G10304" s="17">
        <v>0</v>
      </c>
      <c r="H10304" s="17">
        <v>1</v>
      </c>
      <c r="I10304" s="17">
        <v>0.96197889999999997</v>
      </c>
      <c r="J10304" s="17">
        <v>3.7600000000000001E-2</v>
      </c>
      <c r="K10304" s="17">
        <v>4.15E-4</v>
      </c>
    </row>
    <row r="10305" spans="1:11" x14ac:dyDescent="0.45">
      <c r="A10305" s="10" t="s">
        <v>91</v>
      </c>
      <c r="B10305" s="20">
        <v>0.83599999999999997</v>
      </c>
      <c r="C10305" s="19">
        <v>9735</v>
      </c>
      <c r="D10305" s="19">
        <v>881.03805179999995</v>
      </c>
      <c r="E10305" s="23">
        <v>0.38478047300000001</v>
      </c>
      <c r="F10305" s="23">
        <v>0.21903223899999999</v>
      </c>
      <c r="G10305" s="17">
        <v>0</v>
      </c>
      <c r="H10305" s="17">
        <v>1</v>
      </c>
      <c r="I10305" s="17">
        <v>0.96245181599999996</v>
      </c>
      <c r="J10305" s="17">
        <v>3.7100000000000001E-2</v>
      </c>
      <c r="K10305" s="17">
        <v>4.0999999999999999E-4</v>
      </c>
    </row>
    <row r="10306" spans="1:11" x14ac:dyDescent="0.45">
      <c r="A10306" s="10" t="s">
        <v>91</v>
      </c>
      <c r="B10306" s="20">
        <v>0.83699999999999997</v>
      </c>
      <c r="C10306" s="19">
        <v>9744</v>
      </c>
      <c r="D10306" s="19">
        <v>884.5121987</v>
      </c>
      <c r="E10306" s="23">
        <v>0.38629278900000003</v>
      </c>
      <c r="F10306" s="23">
        <v>0.22083961299999999</v>
      </c>
      <c r="G10306" s="17">
        <v>0</v>
      </c>
      <c r="H10306" s="17">
        <v>1</v>
      </c>
      <c r="I10306" s="17">
        <v>0.96259768800000001</v>
      </c>
      <c r="J10306" s="17">
        <v>3.6999999999999998E-2</v>
      </c>
      <c r="K10306" s="17">
        <v>4.08E-4</v>
      </c>
    </row>
    <row r="10307" spans="1:11" x14ac:dyDescent="0.45">
      <c r="A10307" s="10" t="s">
        <v>91</v>
      </c>
      <c r="B10307" s="20">
        <v>0.83799999999999997</v>
      </c>
      <c r="C10307" s="19">
        <v>9757</v>
      </c>
      <c r="D10307" s="19">
        <v>889.547639</v>
      </c>
      <c r="E10307" s="23">
        <v>0.38879977999999998</v>
      </c>
      <c r="F10307" s="23">
        <v>0.22173948600000001</v>
      </c>
      <c r="G10307" s="17">
        <v>0</v>
      </c>
      <c r="H10307" s="17">
        <v>1</v>
      </c>
      <c r="I10307" s="17">
        <v>0.96273388400000004</v>
      </c>
      <c r="J10307" s="17">
        <v>3.6900000000000002E-2</v>
      </c>
      <c r="K10307" s="17">
        <v>4.0700000000000003E-4</v>
      </c>
    </row>
    <row r="10308" spans="1:11" x14ac:dyDescent="0.45">
      <c r="A10308" s="10" t="s">
        <v>91</v>
      </c>
      <c r="B10308" s="20">
        <v>0.83899999999999997</v>
      </c>
      <c r="C10308" s="19">
        <v>9770</v>
      </c>
      <c r="D10308" s="19">
        <v>894.62707460000001</v>
      </c>
      <c r="E10308" s="23">
        <v>0.39224088499999998</v>
      </c>
      <c r="F10308" s="23">
        <v>0.22302416</v>
      </c>
      <c r="G10308" s="17">
        <v>0</v>
      </c>
      <c r="H10308" s="17">
        <v>1</v>
      </c>
      <c r="I10308" s="17">
        <v>0.96273988300000002</v>
      </c>
      <c r="J10308" s="17">
        <v>3.6900000000000002E-2</v>
      </c>
      <c r="K10308" s="17">
        <v>4.06E-4</v>
      </c>
    </row>
    <row r="10309" spans="1:11" x14ac:dyDescent="0.45">
      <c r="A10309" s="10" t="s">
        <v>91</v>
      </c>
      <c r="B10309" s="20">
        <v>0.84</v>
      </c>
      <c r="C10309" s="19">
        <v>9778</v>
      </c>
      <c r="D10309" s="19">
        <v>897.76729739999996</v>
      </c>
      <c r="E10309" s="23">
        <v>0.39264879000000003</v>
      </c>
      <c r="F10309" s="23">
        <v>0.22391255500000001</v>
      </c>
      <c r="G10309" s="17">
        <v>0</v>
      </c>
      <c r="H10309" s="17">
        <v>1</v>
      </c>
      <c r="I10309" s="17">
        <v>0.96248652700000004</v>
      </c>
      <c r="J10309" s="17">
        <v>3.7100000000000001E-2</v>
      </c>
      <c r="K10309" s="17">
        <v>4.06E-4</v>
      </c>
    </row>
    <row r="10310" spans="1:11" x14ac:dyDescent="0.45">
      <c r="A10310" s="10" t="s">
        <v>91</v>
      </c>
      <c r="B10310" s="20">
        <v>0.84099999999999997</v>
      </c>
      <c r="C10310" s="19">
        <v>9788</v>
      </c>
      <c r="D10310" s="19">
        <v>901.71446979999996</v>
      </c>
      <c r="E10310" s="23">
        <v>0.396568219</v>
      </c>
      <c r="F10310" s="23">
        <v>0.224460452</v>
      </c>
      <c r="G10310" s="17">
        <v>0</v>
      </c>
      <c r="H10310" s="17">
        <v>1</v>
      </c>
      <c r="I10310" s="17">
        <v>0.96256148900000005</v>
      </c>
      <c r="J10310" s="17">
        <v>3.6999999999999998E-2</v>
      </c>
      <c r="K10310" s="17">
        <v>4.0499999999999998E-4</v>
      </c>
    </row>
    <row r="10311" spans="1:11" x14ac:dyDescent="0.45">
      <c r="A10311" s="10" t="s">
        <v>91</v>
      </c>
      <c r="B10311" s="20">
        <v>0.84199999999999997</v>
      </c>
      <c r="C10311" s="19">
        <v>9804</v>
      </c>
      <c r="D10311" s="19">
        <v>908.07276899999999</v>
      </c>
      <c r="E10311" s="23">
        <v>0.40012773699999998</v>
      </c>
      <c r="F10311" s="23">
        <v>0.225149193</v>
      </c>
      <c r="G10311" s="17">
        <v>0</v>
      </c>
      <c r="H10311" s="17">
        <v>1</v>
      </c>
      <c r="I10311" s="17">
        <v>0.96262938399999998</v>
      </c>
      <c r="J10311" s="17">
        <v>3.6966656000000001E-2</v>
      </c>
      <c r="K10311" s="17">
        <v>4.0400000000000001E-4</v>
      </c>
    </row>
    <row r="10312" spans="1:11" x14ac:dyDescent="0.45">
      <c r="A10312" s="10" t="s">
        <v>91</v>
      </c>
      <c r="B10312" s="20">
        <v>0.84299999999999997</v>
      </c>
      <c r="C10312" s="19">
        <v>9816</v>
      </c>
      <c r="D10312" s="19">
        <v>912.93095589999996</v>
      </c>
      <c r="E10312" s="23">
        <v>0.40726083699999999</v>
      </c>
      <c r="F10312" s="23">
        <v>0.226256874</v>
      </c>
      <c r="G10312" s="17">
        <v>0</v>
      </c>
      <c r="H10312" s="17">
        <v>1</v>
      </c>
      <c r="I10312" s="17">
        <v>0.96270847000000004</v>
      </c>
      <c r="J10312" s="17">
        <v>3.6900000000000002E-2</v>
      </c>
      <c r="K10312" s="17">
        <v>4.0200000000000001E-4</v>
      </c>
    </row>
    <row r="10313" spans="1:11" x14ac:dyDescent="0.45">
      <c r="A10313" s="10" t="s">
        <v>91</v>
      </c>
      <c r="B10313" s="20">
        <v>0.84399999999999997</v>
      </c>
      <c r="C10313" s="19">
        <v>9828</v>
      </c>
      <c r="D10313" s="19">
        <v>917.85456220000003</v>
      </c>
      <c r="E10313" s="23">
        <v>0.41483295599999997</v>
      </c>
      <c r="F10313" s="23">
        <v>0.227114116</v>
      </c>
      <c r="G10313" s="17">
        <v>0</v>
      </c>
      <c r="H10313" s="17">
        <v>1</v>
      </c>
      <c r="I10313" s="17">
        <v>0.96281952500000001</v>
      </c>
      <c r="J10313" s="17">
        <v>3.6799999999999999E-2</v>
      </c>
      <c r="K10313" s="17">
        <v>4.0099999999999999E-4</v>
      </c>
    </row>
    <row r="10314" spans="1:11" x14ac:dyDescent="0.45">
      <c r="A10314" s="10" t="s">
        <v>91</v>
      </c>
      <c r="B10314" s="20">
        <v>0.84499999999999997</v>
      </c>
      <c r="C10314" s="19">
        <v>9839</v>
      </c>
      <c r="D10314" s="19">
        <v>922.43969919999995</v>
      </c>
      <c r="E10314" s="23">
        <v>0.41968750300000002</v>
      </c>
      <c r="F10314" s="23">
        <v>0.227989211</v>
      </c>
      <c r="G10314" s="17">
        <v>0</v>
      </c>
      <c r="H10314" s="17">
        <v>1</v>
      </c>
      <c r="I10314" s="17">
        <v>0.96284075800000002</v>
      </c>
      <c r="J10314" s="17">
        <v>3.6799999999999999E-2</v>
      </c>
      <c r="K10314" s="17">
        <v>4.0000000000000002E-4</v>
      </c>
    </row>
    <row r="10315" spans="1:11" x14ac:dyDescent="0.45">
      <c r="A10315" s="10" t="s">
        <v>91</v>
      </c>
      <c r="B10315" s="20">
        <v>0.84599999999999997</v>
      </c>
      <c r="C10315" s="19">
        <v>9850</v>
      </c>
      <c r="D10315" s="19">
        <v>927.09596339999996</v>
      </c>
      <c r="E10315" s="23">
        <v>0.42443771499999999</v>
      </c>
      <c r="F10315" s="23">
        <v>0.22881253800000001</v>
      </c>
      <c r="G10315" s="17">
        <v>0</v>
      </c>
      <c r="H10315" s="17">
        <v>1</v>
      </c>
      <c r="I10315" s="17">
        <v>0.96287961799999999</v>
      </c>
      <c r="J10315" s="17">
        <v>3.6700000000000003E-2</v>
      </c>
      <c r="K10315" s="17">
        <v>3.9899999999999999E-4</v>
      </c>
    </row>
    <row r="10316" spans="1:11" x14ac:dyDescent="0.45">
      <c r="A10316" s="10" t="s">
        <v>91</v>
      </c>
      <c r="B10316" s="20">
        <v>0.84699999999999998</v>
      </c>
      <c r="C10316" s="19">
        <v>9863</v>
      </c>
      <c r="D10316" s="19">
        <v>932.62406989999999</v>
      </c>
      <c r="E10316" s="23">
        <v>0.425238956</v>
      </c>
      <c r="F10316" s="23">
        <v>0.229656787</v>
      </c>
      <c r="G10316" s="17">
        <v>0</v>
      </c>
      <c r="H10316" s="17">
        <v>1</v>
      </c>
      <c r="I10316" s="17">
        <v>0.96318726799999999</v>
      </c>
      <c r="J10316" s="17">
        <v>3.6400000000000002E-2</v>
      </c>
      <c r="K10316" s="17">
        <v>3.9599999999999998E-4</v>
      </c>
    </row>
    <row r="10317" spans="1:11" x14ac:dyDescent="0.45">
      <c r="A10317" s="10" t="s">
        <v>91</v>
      </c>
      <c r="B10317" s="20">
        <v>0.84799999999999998</v>
      </c>
      <c r="C10317" s="19">
        <v>9873</v>
      </c>
      <c r="D10317" s="19">
        <v>936.89581629999998</v>
      </c>
      <c r="E10317" s="23">
        <v>0.42811948599999999</v>
      </c>
      <c r="F10317" s="23">
        <v>0.23382475899999999</v>
      </c>
      <c r="G10317" s="17">
        <v>0</v>
      </c>
      <c r="H10317" s="17">
        <v>1</v>
      </c>
      <c r="I10317" s="17">
        <v>0.96318728799999997</v>
      </c>
      <c r="J10317" s="17">
        <v>3.6417008000000001E-2</v>
      </c>
      <c r="K10317" s="17">
        <v>3.9599999999999998E-4</v>
      </c>
    </row>
    <row r="10318" spans="1:11" x14ac:dyDescent="0.45">
      <c r="A10318" s="10" t="s">
        <v>91</v>
      </c>
      <c r="B10318" s="20">
        <v>0.84899999999999998</v>
      </c>
      <c r="C10318" s="19">
        <v>9886</v>
      </c>
      <c r="D10318" s="19">
        <v>942.49798390000001</v>
      </c>
      <c r="E10318" s="23">
        <v>0.43239819000000002</v>
      </c>
      <c r="F10318" s="23">
        <v>0.23460534</v>
      </c>
      <c r="G10318" s="17">
        <v>0</v>
      </c>
      <c r="H10318" s="17">
        <v>1</v>
      </c>
      <c r="I10318" s="17">
        <v>0.96339227299999997</v>
      </c>
      <c r="J10318" s="17">
        <v>3.6200000000000003E-2</v>
      </c>
      <c r="K10318" s="17">
        <v>3.9399999999999998E-4</v>
      </c>
    </row>
    <row r="10319" spans="1:11" x14ac:dyDescent="0.45">
      <c r="A10319" s="10" t="s">
        <v>91</v>
      </c>
      <c r="B10319" s="20">
        <v>0.85</v>
      </c>
      <c r="C10319" s="19">
        <v>9897</v>
      </c>
      <c r="D10319" s="19">
        <v>947.32219899999996</v>
      </c>
      <c r="E10319" s="23">
        <v>0.44187102099999997</v>
      </c>
      <c r="F10319" s="23">
        <v>0.23563036000000001</v>
      </c>
      <c r="G10319" s="17">
        <v>0</v>
      </c>
      <c r="H10319" s="17">
        <v>1</v>
      </c>
      <c r="I10319" s="17">
        <v>0.96336259800000001</v>
      </c>
      <c r="J10319" s="17">
        <v>3.6200000000000003E-2</v>
      </c>
      <c r="K10319" s="17">
        <v>3.9300000000000001E-4</v>
      </c>
    </row>
    <row r="10320" spans="1:11" x14ac:dyDescent="0.45">
      <c r="A10320" s="10" t="s">
        <v>91</v>
      </c>
      <c r="B10320" s="20">
        <v>0.85099999999999998</v>
      </c>
      <c r="C10320" s="19">
        <v>9906</v>
      </c>
      <c r="D10320" s="19">
        <v>951.32027019999998</v>
      </c>
      <c r="E10320" s="23">
        <v>0.44751399200000003</v>
      </c>
      <c r="F10320" s="23">
        <v>0.236522915</v>
      </c>
      <c r="G10320" s="17">
        <v>0</v>
      </c>
      <c r="H10320" s="17">
        <v>1</v>
      </c>
      <c r="I10320" s="17">
        <v>0.96340367699999996</v>
      </c>
      <c r="J10320" s="17">
        <v>3.6200000000000003E-2</v>
      </c>
      <c r="K10320" s="17">
        <v>3.9199999999999999E-4</v>
      </c>
    </row>
    <row r="10321" spans="1:11" x14ac:dyDescent="0.45">
      <c r="A10321" s="10" t="s">
        <v>91</v>
      </c>
      <c r="B10321" s="20">
        <v>0.85199999999999998</v>
      </c>
      <c r="C10321" s="19">
        <v>9917</v>
      </c>
      <c r="D10321" s="19">
        <v>956.27200240000002</v>
      </c>
      <c r="E10321" s="23">
        <v>0.45323579200000003</v>
      </c>
      <c r="F10321" s="23">
        <v>0.23726768200000001</v>
      </c>
      <c r="G10321" s="17">
        <v>0</v>
      </c>
      <c r="H10321" s="17">
        <v>1</v>
      </c>
      <c r="I10321" s="17">
        <v>0.963520657</v>
      </c>
      <c r="J10321" s="17">
        <v>3.61E-2</v>
      </c>
      <c r="K10321" s="17">
        <v>3.9100000000000002E-4</v>
      </c>
    </row>
    <row r="10322" spans="1:11" x14ac:dyDescent="0.45">
      <c r="A10322" s="10" t="s">
        <v>91</v>
      </c>
      <c r="B10322" s="20">
        <v>0.85299999999999998</v>
      </c>
      <c r="C10322" s="19">
        <v>9932</v>
      </c>
      <c r="D10322" s="19">
        <v>963.09170359999996</v>
      </c>
      <c r="E10322" s="23">
        <v>0.45572845400000001</v>
      </c>
      <c r="F10322" s="23">
        <v>0.24006076800000001</v>
      </c>
      <c r="G10322" s="17">
        <v>0</v>
      </c>
      <c r="H10322" s="17">
        <v>1</v>
      </c>
      <c r="I10322" s="17">
        <v>0.963594014</v>
      </c>
      <c r="J10322" s="17">
        <v>3.5999999999999997E-2</v>
      </c>
      <c r="K10322" s="17">
        <v>3.8999999999999999E-4</v>
      </c>
    </row>
    <row r="10323" spans="1:11" x14ac:dyDescent="0.45">
      <c r="A10323" s="10" t="s">
        <v>91</v>
      </c>
      <c r="B10323" s="20">
        <v>0.85399999999999998</v>
      </c>
      <c r="C10323" s="19">
        <v>9938</v>
      </c>
      <c r="D10323" s="19">
        <v>965.83456460000002</v>
      </c>
      <c r="E10323" s="23">
        <v>0.459111818</v>
      </c>
      <c r="F10323" s="23">
        <v>0.241697525</v>
      </c>
      <c r="G10323" s="17">
        <v>0</v>
      </c>
      <c r="H10323" s="17">
        <v>1</v>
      </c>
      <c r="I10323" s="17">
        <v>0.96358604400000003</v>
      </c>
      <c r="J10323" s="17">
        <v>3.5999999999999997E-2</v>
      </c>
      <c r="K10323" s="17">
        <v>3.8900000000000002E-4</v>
      </c>
    </row>
    <row r="10324" spans="1:11" x14ac:dyDescent="0.45">
      <c r="A10324" s="10" t="s">
        <v>91</v>
      </c>
      <c r="B10324" s="20">
        <v>0.85599999999999998</v>
      </c>
      <c r="C10324" s="19">
        <v>9966</v>
      </c>
      <c r="D10324" s="19">
        <v>978.74505829999998</v>
      </c>
      <c r="E10324" s="23">
        <v>0.46549061600000002</v>
      </c>
      <c r="F10324" s="23">
        <v>0.242388362</v>
      </c>
      <c r="G10324" s="17">
        <v>0</v>
      </c>
      <c r="H10324" s="17">
        <v>1</v>
      </c>
      <c r="I10324" s="17">
        <v>0.96413958899999996</v>
      </c>
      <c r="J10324" s="17">
        <v>3.5499999999999997E-2</v>
      </c>
      <c r="K10324" s="17">
        <v>3.8299999999999999E-4</v>
      </c>
    </row>
    <row r="10325" spans="1:11" x14ac:dyDescent="0.45">
      <c r="A10325" s="10" t="s">
        <v>91</v>
      </c>
      <c r="B10325" s="20">
        <v>0.85699999999999998</v>
      </c>
      <c r="C10325" s="19">
        <v>9979</v>
      </c>
      <c r="D10325" s="19">
        <v>984.85646959999997</v>
      </c>
      <c r="E10325" s="23">
        <v>0.47299452800000003</v>
      </c>
      <c r="F10325" s="23">
        <v>0.245825023</v>
      </c>
      <c r="G10325" s="17">
        <v>0</v>
      </c>
      <c r="H10325" s="17">
        <v>1</v>
      </c>
      <c r="I10325" s="17">
        <v>0.96419651500000003</v>
      </c>
      <c r="J10325" s="17">
        <v>3.5400000000000001E-2</v>
      </c>
      <c r="K10325" s="17">
        <v>3.8299999999999999E-4</v>
      </c>
    </row>
    <row r="10326" spans="1:11" x14ac:dyDescent="0.45">
      <c r="A10326" s="10" t="s">
        <v>91</v>
      </c>
      <c r="B10326" s="20">
        <v>0.85799999999999998</v>
      </c>
      <c r="C10326" s="19">
        <v>9990</v>
      </c>
      <c r="D10326" s="19">
        <v>990.1076243</v>
      </c>
      <c r="E10326" s="23">
        <v>0.47942644499999998</v>
      </c>
      <c r="F10326" s="23">
        <v>0.24712142500000001</v>
      </c>
      <c r="G10326" s="17">
        <v>0</v>
      </c>
      <c r="H10326" s="17">
        <v>1</v>
      </c>
      <c r="I10326" s="17">
        <v>0.96408443600000004</v>
      </c>
      <c r="J10326" s="17">
        <v>3.5499999999999997E-2</v>
      </c>
      <c r="K10326" s="17">
        <v>3.8299999999999999E-4</v>
      </c>
    </row>
    <row r="10327" spans="1:11" x14ac:dyDescent="0.45">
      <c r="A10327" s="10" t="s">
        <v>91</v>
      </c>
      <c r="B10327" s="20">
        <v>0.85899999999999999</v>
      </c>
      <c r="C10327" s="19">
        <v>10002</v>
      </c>
      <c r="D10327" s="19">
        <v>995.87979029999997</v>
      </c>
      <c r="E10327" s="23">
        <v>0.481985253</v>
      </c>
      <c r="F10327" s="23">
        <v>0.248573031</v>
      </c>
      <c r="G10327" s="17">
        <v>0</v>
      </c>
      <c r="H10327" s="17">
        <v>1</v>
      </c>
      <c r="I10327" s="17">
        <v>0.964177591</v>
      </c>
      <c r="J10327" s="17">
        <v>3.5400000000000001E-2</v>
      </c>
      <c r="K10327" s="17">
        <v>3.8200000000000002E-4</v>
      </c>
    </row>
    <row r="10328" spans="1:11" x14ac:dyDescent="0.45">
      <c r="A10328" s="10" t="s">
        <v>91</v>
      </c>
      <c r="B10328" s="20">
        <v>0.86</v>
      </c>
      <c r="C10328" s="19">
        <v>10014</v>
      </c>
      <c r="D10328" s="19">
        <v>1001.737305</v>
      </c>
      <c r="E10328" s="23">
        <v>0.49009699600000001</v>
      </c>
      <c r="F10328" s="23">
        <v>0.24968253400000001</v>
      </c>
      <c r="G10328" s="17">
        <v>0</v>
      </c>
      <c r="H10328" s="17">
        <v>1</v>
      </c>
      <c r="I10328" s="17">
        <v>0.96433683299999995</v>
      </c>
      <c r="J10328" s="17">
        <v>3.5299999999999998E-2</v>
      </c>
      <c r="K10328" s="17">
        <v>3.8000000000000002E-4</v>
      </c>
    </row>
    <row r="10329" spans="1:11" x14ac:dyDescent="0.45">
      <c r="A10329" s="10" t="s">
        <v>91</v>
      </c>
      <c r="B10329" s="20">
        <v>0.86099999999999999</v>
      </c>
      <c r="C10329" s="19">
        <v>10018</v>
      </c>
      <c r="D10329" s="19">
        <v>1003.701022</v>
      </c>
      <c r="E10329" s="23">
        <v>0.49130455499999998</v>
      </c>
      <c r="F10329" s="23">
        <v>0.250815283</v>
      </c>
      <c r="G10329" s="17">
        <v>0</v>
      </c>
      <c r="H10329" s="17">
        <v>1</v>
      </c>
      <c r="I10329" s="17">
        <v>0.96436905299999998</v>
      </c>
      <c r="J10329" s="17">
        <v>3.5299999999999998E-2</v>
      </c>
      <c r="K10329" s="17">
        <v>3.8000000000000002E-4</v>
      </c>
    </row>
    <row r="10330" spans="1:11" x14ac:dyDescent="0.45">
      <c r="A10330" s="10" t="s">
        <v>91</v>
      </c>
      <c r="B10330" s="20">
        <v>0.86199999999999999</v>
      </c>
      <c r="C10330" s="19">
        <v>10037</v>
      </c>
      <c r="D10330" s="19">
        <v>1013.0749049999999</v>
      </c>
      <c r="E10330" s="23">
        <v>0.49885436399999999</v>
      </c>
      <c r="F10330" s="23">
        <v>0.25119490999999999</v>
      </c>
      <c r="G10330" s="17">
        <v>0</v>
      </c>
      <c r="H10330" s="17">
        <v>1</v>
      </c>
      <c r="I10330" s="17">
        <v>0.96452253200000004</v>
      </c>
      <c r="J10330" s="17">
        <v>3.5099999999999999E-2</v>
      </c>
      <c r="K10330" s="17">
        <v>3.7800000000000003E-4</v>
      </c>
    </row>
    <row r="10331" spans="1:11" x14ac:dyDescent="0.45">
      <c r="A10331" s="10" t="s">
        <v>91</v>
      </c>
      <c r="B10331" s="20">
        <v>0.86299999999999999</v>
      </c>
      <c r="C10331" s="19">
        <v>10047</v>
      </c>
      <c r="D10331" s="19">
        <v>1018.070203</v>
      </c>
      <c r="E10331" s="23">
        <v>0.50030243299999999</v>
      </c>
      <c r="F10331" s="23">
        <v>0.253000002</v>
      </c>
      <c r="G10331" s="17">
        <v>0</v>
      </c>
      <c r="H10331" s="17">
        <v>1</v>
      </c>
      <c r="I10331" s="17">
        <v>0.96465877499999997</v>
      </c>
      <c r="J10331" s="17">
        <v>3.5000000000000003E-2</v>
      </c>
      <c r="K10331" s="17">
        <v>3.7599999999999998E-4</v>
      </c>
    </row>
    <row r="10332" spans="1:11" x14ac:dyDescent="0.45">
      <c r="A10332" s="10" t="s">
        <v>91</v>
      </c>
      <c r="B10332" s="20">
        <v>0.86399999999999999</v>
      </c>
      <c r="C10332" s="19">
        <v>10059</v>
      </c>
      <c r="D10332" s="19">
        <v>1024.122566</v>
      </c>
      <c r="E10332" s="23">
        <v>0.50984867599999995</v>
      </c>
      <c r="F10332" s="23">
        <v>0.25396338499999999</v>
      </c>
      <c r="G10332" s="17">
        <v>0</v>
      </c>
      <c r="H10332" s="17">
        <v>1</v>
      </c>
      <c r="I10332" s="17">
        <v>0.964775563</v>
      </c>
      <c r="J10332" s="17">
        <v>3.4799999999999998E-2</v>
      </c>
      <c r="K10332" s="17">
        <v>3.7500000000000001E-4</v>
      </c>
    </row>
    <row r="10333" spans="1:11" x14ac:dyDescent="0.45">
      <c r="A10333" s="10" t="s">
        <v>91</v>
      </c>
      <c r="B10333" s="20">
        <v>0.86499999999999999</v>
      </c>
      <c r="C10333" s="19">
        <v>10064</v>
      </c>
      <c r="D10333" s="19">
        <v>1026.675966</v>
      </c>
      <c r="E10333" s="23">
        <v>0.51142207299999998</v>
      </c>
      <c r="F10333" s="23">
        <v>0.25513211400000002</v>
      </c>
      <c r="G10333" s="17">
        <v>0</v>
      </c>
      <c r="H10333" s="17">
        <v>1</v>
      </c>
      <c r="I10333" s="17">
        <v>0.96477438800000004</v>
      </c>
      <c r="J10333" s="17">
        <v>3.49E-2</v>
      </c>
      <c r="K10333" s="17">
        <v>3.7500000000000001E-4</v>
      </c>
    </row>
    <row r="10334" spans="1:11" x14ac:dyDescent="0.45">
      <c r="A10334" s="10" t="s">
        <v>91</v>
      </c>
      <c r="B10334" s="20">
        <v>0.86699999999999999</v>
      </c>
      <c r="C10334" s="19">
        <v>10094</v>
      </c>
      <c r="D10334" s="19">
        <v>1042.0534250000001</v>
      </c>
      <c r="E10334" s="23">
        <v>0.51565710799999998</v>
      </c>
      <c r="F10334" s="23">
        <v>0.25562813099999998</v>
      </c>
      <c r="G10334" s="17">
        <v>0</v>
      </c>
      <c r="H10334" s="17">
        <v>1</v>
      </c>
      <c r="I10334" s="17">
        <v>0.96547596499999999</v>
      </c>
      <c r="J10334" s="17">
        <v>3.4200000000000001E-2</v>
      </c>
      <c r="K10334" s="17">
        <v>3.6699999999999998E-4</v>
      </c>
    </row>
    <row r="10335" spans="1:11" x14ac:dyDescent="0.45">
      <c r="A10335" s="10" t="s">
        <v>91</v>
      </c>
      <c r="B10335" s="20">
        <v>0.86799999999999999</v>
      </c>
      <c r="C10335" s="19">
        <v>10107</v>
      </c>
      <c r="D10335" s="19">
        <v>1048.7850840000001</v>
      </c>
      <c r="E10335" s="23">
        <v>0.51919944200000001</v>
      </c>
      <c r="F10335" s="23">
        <v>0.26254728399999999</v>
      </c>
      <c r="G10335" s="17">
        <v>0</v>
      </c>
      <c r="H10335" s="17">
        <v>1</v>
      </c>
      <c r="I10335" s="17">
        <v>0.96552339099999995</v>
      </c>
      <c r="J10335" s="17">
        <v>3.4099999999999998E-2</v>
      </c>
      <c r="K10335" s="17">
        <v>3.6699999999999998E-4</v>
      </c>
    </row>
    <row r="10336" spans="1:11" x14ac:dyDescent="0.45">
      <c r="A10336" s="10" t="s">
        <v>91</v>
      </c>
      <c r="B10336" s="20">
        <v>0.86899999999999999</v>
      </c>
      <c r="C10336" s="19">
        <v>10116</v>
      </c>
      <c r="D10336" s="19">
        <v>1053.489435</v>
      </c>
      <c r="E10336" s="23">
        <v>0.52634537699999995</v>
      </c>
      <c r="F10336" s="23">
        <v>0.263855858</v>
      </c>
      <c r="G10336" s="17">
        <v>0</v>
      </c>
      <c r="H10336" s="17">
        <v>1</v>
      </c>
      <c r="I10336" s="17">
        <v>0.96537950500000003</v>
      </c>
      <c r="J10336" s="17">
        <v>3.4299999999999997E-2</v>
      </c>
      <c r="K10336" s="17">
        <v>3.6699999999999998E-4</v>
      </c>
    </row>
    <row r="10337" spans="1:11" x14ac:dyDescent="0.45">
      <c r="A10337" s="10" t="s">
        <v>91</v>
      </c>
      <c r="B10337" s="20">
        <v>0.87</v>
      </c>
      <c r="C10337" s="19">
        <v>10128</v>
      </c>
      <c r="D10337" s="19">
        <v>1059.834611</v>
      </c>
      <c r="E10337" s="23">
        <v>0.53117743299999998</v>
      </c>
      <c r="F10337" s="23">
        <v>0.265663133</v>
      </c>
      <c r="G10337" s="17">
        <v>0</v>
      </c>
      <c r="H10337" s="17">
        <v>1</v>
      </c>
      <c r="I10337" s="17">
        <v>0.96509637800000003</v>
      </c>
      <c r="J10337" s="17">
        <v>3.4500000000000003E-2</v>
      </c>
      <c r="K10337" s="17">
        <v>3.6600000000000001E-4</v>
      </c>
    </row>
    <row r="10338" spans="1:11" x14ac:dyDescent="0.45">
      <c r="A10338" s="10" t="s">
        <v>91</v>
      </c>
      <c r="B10338" s="20">
        <v>0.871</v>
      </c>
      <c r="C10338" s="19">
        <v>10142</v>
      </c>
      <c r="D10338" s="19">
        <v>1067.398983</v>
      </c>
      <c r="E10338" s="23">
        <v>0.54802408300000005</v>
      </c>
      <c r="F10338" s="23">
        <v>0.267107288</v>
      </c>
      <c r="G10338" s="17">
        <v>0</v>
      </c>
      <c r="H10338" s="17">
        <v>1</v>
      </c>
      <c r="I10338" s="17">
        <v>0.96489031599999997</v>
      </c>
      <c r="J10338" s="17">
        <v>3.4700000000000002E-2</v>
      </c>
      <c r="K10338" s="17">
        <v>3.6600000000000001E-4</v>
      </c>
    </row>
    <row r="10339" spans="1:11" x14ac:dyDescent="0.45">
      <c r="A10339" s="10" t="s">
        <v>91</v>
      </c>
      <c r="B10339" s="20">
        <v>0.872</v>
      </c>
      <c r="C10339" s="19">
        <v>10153</v>
      </c>
      <c r="D10339" s="19">
        <v>1073.43956</v>
      </c>
      <c r="E10339" s="23">
        <v>0.551797553</v>
      </c>
      <c r="F10339" s="23">
        <v>0.26860782500000002</v>
      </c>
      <c r="G10339" s="17">
        <v>0</v>
      </c>
      <c r="H10339" s="17">
        <v>1</v>
      </c>
      <c r="I10339" s="17">
        <v>0.96495859900000003</v>
      </c>
      <c r="J10339" s="17">
        <v>3.4700000000000002E-2</v>
      </c>
      <c r="K10339" s="17">
        <v>3.6499999999999998E-4</v>
      </c>
    </row>
    <row r="10340" spans="1:11" x14ac:dyDescent="0.45">
      <c r="A10340" s="10" t="s">
        <v>91</v>
      </c>
      <c r="B10340" s="20">
        <v>0.873</v>
      </c>
      <c r="C10340" s="19">
        <v>10165</v>
      </c>
      <c r="D10340" s="19">
        <v>1080.1059720000001</v>
      </c>
      <c r="E10340" s="23">
        <v>0.55650005899999999</v>
      </c>
      <c r="F10340" s="23">
        <v>0.269813252</v>
      </c>
      <c r="G10340" s="17">
        <v>0</v>
      </c>
      <c r="H10340" s="17">
        <v>1</v>
      </c>
      <c r="I10340" s="17">
        <v>0.96501275399999997</v>
      </c>
      <c r="J10340" s="17">
        <v>3.4599999999999999E-2</v>
      </c>
      <c r="K10340" s="17">
        <v>3.6400000000000001E-4</v>
      </c>
    </row>
    <row r="10341" spans="1:11" x14ac:dyDescent="0.45">
      <c r="A10341" s="10" t="s">
        <v>91</v>
      </c>
      <c r="B10341" s="20">
        <v>0.874</v>
      </c>
      <c r="C10341" s="19">
        <v>10170</v>
      </c>
      <c r="D10341" s="19">
        <v>1082.8925630000001</v>
      </c>
      <c r="E10341" s="23">
        <v>0.55904928200000004</v>
      </c>
      <c r="F10341" s="23">
        <v>0.27114632</v>
      </c>
      <c r="G10341" s="17">
        <v>0</v>
      </c>
      <c r="H10341" s="17">
        <v>1</v>
      </c>
      <c r="I10341" s="17">
        <v>0.96505965000000005</v>
      </c>
      <c r="J10341" s="17">
        <v>3.4599999999999999E-2</v>
      </c>
      <c r="K10341" s="17">
        <v>3.6400000000000001E-4</v>
      </c>
    </row>
    <row r="10342" spans="1:11" x14ac:dyDescent="0.45">
      <c r="A10342" s="10" t="s">
        <v>91</v>
      </c>
      <c r="B10342" s="20">
        <v>0.875</v>
      </c>
      <c r="C10342" s="19">
        <v>10187</v>
      </c>
      <c r="D10342" s="19">
        <v>1092.4178830000001</v>
      </c>
      <c r="E10342" s="23">
        <v>0.56137869699999998</v>
      </c>
      <c r="F10342" s="23">
        <v>0.27170156299999998</v>
      </c>
      <c r="G10342" s="17">
        <v>0</v>
      </c>
      <c r="H10342" s="17">
        <v>1</v>
      </c>
      <c r="I10342" s="17">
        <v>0.96514228800000001</v>
      </c>
      <c r="J10342" s="17">
        <v>3.4500000000000003E-2</v>
      </c>
      <c r="K10342" s="17">
        <v>3.6299999999999999E-4</v>
      </c>
    </row>
    <row r="10343" spans="1:11" x14ac:dyDescent="0.45">
      <c r="A10343" s="10" t="s">
        <v>91</v>
      </c>
      <c r="B10343" s="20">
        <v>0.876</v>
      </c>
      <c r="C10343" s="19">
        <v>10200</v>
      </c>
      <c r="D10343" s="19">
        <v>1099.8197419999999</v>
      </c>
      <c r="E10343" s="23">
        <v>0.57820684600000005</v>
      </c>
      <c r="F10343" s="23">
        <v>0.27359300199999997</v>
      </c>
      <c r="G10343" s="17">
        <v>0</v>
      </c>
      <c r="H10343" s="17">
        <v>1</v>
      </c>
      <c r="I10343" s="17">
        <v>0.96531698099999996</v>
      </c>
      <c r="J10343" s="17">
        <v>3.4299999999999997E-2</v>
      </c>
      <c r="K10343" s="17">
        <v>3.6099999999999999E-4</v>
      </c>
    </row>
    <row r="10344" spans="1:11" x14ac:dyDescent="0.45">
      <c r="A10344" s="10" t="s">
        <v>91</v>
      </c>
      <c r="B10344" s="20">
        <v>0.877</v>
      </c>
      <c r="C10344" s="19">
        <v>10211</v>
      </c>
      <c r="D10344" s="19">
        <v>1106.246005</v>
      </c>
      <c r="E10344" s="23">
        <v>0.59080992300000001</v>
      </c>
      <c r="F10344" s="23">
        <v>0.27506793499999999</v>
      </c>
      <c r="G10344" s="17">
        <v>0</v>
      </c>
      <c r="H10344" s="17">
        <v>1</v>
      </c>
      <c r="I10344" s="17">
        <v>0.96536662500000003</v>
      </c>
      <c r="J10344" s="17">
        <v>3.4299999999999997E-2</v>
      </c>
      <c r="K10344" s="17">
        <v>3.6000000000000002E-4</v>
      </c>
    </row>
    <row r="10345" spans="1:11" x14ac:dyDescent="0.45">
      <c r="A10345" s="10" t="s">
        <v>91</v>
      </c>
      <c r="B10345" s="20">
        <v>0.878</v>
      </c>
      <c r="C10345" s="19">
        <v>10220</v>
      </c>
      <c r="D10345" s="19">
        <v>1111.607424</v>
      </c>
      <c r="E10345" s="23">
        <v>0.59905221600000003</v>
      </c>
      <c r="F10345" s="23">
        <v>0.27636683299999998</v>
      </c>
      <c r="G10345" s="17">
        <v>0</v>
      </c>
      <c r="H10345" s="17">
        <v>1</v>
      </c>
      <c r="I10345" s="17">
        <v>0.96542963500000001</v>
      </c>
      <c r="J10345" s="17">
        <v>3.4200000000000001E-2</v>
      </c>
      <c r="K10345" s="17">
        <v>3.6000000000000002E-4</v>
      </c>
    </row>
    <row r="10346" spans="1:11" x14ac:dyDescent="0.45">
      <c r="A10346" s="10" t="s">
        <v>91</v>
      </c>
      <c r="B10346" s="20">
        <v>0.879</v>
      </c>
      <c r="C10346" s="19">
        <v>10235</v>
      </c>
      <c r="D10346" s="19">
        <v>1120.635509</v>
      </c>
      <c r="E10346" s="23">
        <v>0.60801901400000002</v>
      </c>
      <c r="F10346" s="23">
        <v>0.281282951</v>
      </c>
      <c r="G10346" s="17">
        <v>0</v>
      </c>
      <c r="H10346" s="17">
        <v>1</v>
      </c>
      <c r="I10346" s="17">
        <v>0.96570152499999995</v>
      </c>
      <c r="J10346" s="17">
        <v>3.39E-2</v>
      </c>
      <c r="K10346" s="17">
        <v>3.57E-4</v>
      </c>
    </row>
    <row r="10347" spans="1:11" x14ac:dyDescent="0.45">
      <c r="A10347" s="10" t="s">
        <v>91</v>
      </c>
      <c r="B10347" s="20">
        <v>0.88</v>
      </c>
      <c r="C10347" s="19">
        <v>10246</v>
      </c>
      <c r="D10347" s="19">
        <v>1127.3455039999999</v>
      </c>
      <c r="E10347" s="23">
        <v>0.61037745799999998</v>
      </c>
      <c r="F10347" s="23">
        <v>0.28359939899999997</v>
      </c>
      <c r="G10347" s="17">
        <v>0</v>
      </c>
      <c r="H10347" s="17">
        <v>1</v>
      </c>
      <c r="I10347" s="17">
        <v>0.96587637999999998</v>
      </c>
      <c r="J10347" s="17">
        <v>3.3799999999999997E-2</v>
      </c>
      <c r="K10347" s="17">
        <v>3.5399999999999999E-4</v>
      </c>
    </row>
    <row r="10348" spans="1:11" x14ac:dyDescent="0.45">
      <c r="A10348" s="10" t="s">
        <v>91</v>
      </c>
      <c r="B10348" s="20">
        <v>0.88100000000000001</v>
      </c>
      <c r="C10348" s="19">
        <v>10257</v>
      </c>
      <c r="D10348" s="19">
        <v>1134.10328</v>
      </c>
      <c r="E10348" s="23">
        <v>0.616894787</v>
      </c>
      <c r="F10348" s="23">
        <v>0.285722698</v>
      </c>
      <c r="G10348" s="17">
        <v>0</v>
      </c>
      <c r="H10348" s="17">
        <v>1</v>
      </c>
      <c r="I10348" s="17">
        <v>0.96597448100000005</v>
      </c>
      <c r="J10348" s="17">
        <v>3.3700000000000001E-2</v>
      </c>
      <c r="K10348" s="17">
        <v>3.5300000000000002E-4</v>
      </c>
    </row>
    <row r="10349" spans="1:11" x14ac:dyDescent="0.45">
      <c r="A10349" s="10" t="s">
        <v>91</v>
      </c>
      <c r="B10349" s="20">
        <v>0.88200000000000001</v>
      </c>
      <c r="C10349" s="19">
        <v>10270</v>
      </c>
      <c r="D10349" s="19">
        <v>1142.236474</v>
      </c>
      <c r="E10349" s="23">
        <v>0.63141489200000001</v>
      </c>
      <c r="F10349" s="23">
        <v>0.28741056199999998</v>
      </c>
      <c r="G10349" s="17">
        <v>0</v>
      </c>
      <c r="H10349" s="17">
        <v>1</v>
      </c>
      <c r="I10349" s="17">
        <v>0.96602158400000004</v>
      </c>
      <c r="J10349" s="17">
        <v>3.3599999999999998E-2</v>
      </c>
      <c r="K10349" s="17">
        <v>3.5300000000000002E-4</v>
      </c>
    </row>
    <row r="10350" spans="1:11" x14ac:dyDescent="0.45">
      <c r="A10350" s="10" t="s">
        <v>91</v>
      </c>
      <c r="B10350" s="20">
        <v>0.88300000000000001</v>
      </c>
      <c r="C10350" s="19">
        <v>10280</v>
      </c>
      <c r="D10350" s="19">
        <v>1148.6059600000001</v>
      </c>
      <c r="E10350" s="23">
        <v>0.643932053</v>
      </c>
      <c r="F10350" s="23">
        <v>0.28980004399999998</v>
      </c>
      <c r="G10350" s="17">
        <v>0</v>
      </c>
      <c r="H10350" s="17">
        <v>1</v>
      </c>
      <c r="I10350" s="17">
        <v>0.96609649399999997</v>
      </c>
      <c r="J10350" s="17">
        <v>3.3599999999999998E-2</v>
      </c>
      <c r="K10350" s="17">
        <v>3.5199999999999999E-4</v>
      </c>
    </row>
    <row r="10351" spans="1:11" x14ac:dyDescent="0.45">
      <c r="A10351" s="10" t="s">
        <v>91</v>
      </c>
      <c r="B10351" s="20">
        <v>0.88400000000000001</v>
      </c>
      <c r="C10351" s="19">
        <v>10286</v>
      </c>
      <c r="D10351" s="19">
        <v>1152.478734</v>
      </c>
      <c r="E10351" s="23">
        <v>0.64692418200000001</v>
      </c>
      <c r="F10351" s="23">
        <v>0.29160554700000002</v>
      </c>
      <c r="G10351" s="17">
        <v>0</v>
      </c>
      <c r="H10351" s="17">
        <v>1</v>
      </c>
      <c r="I10351" s="17">
        <v>0.96610036799999999</v>
      </c>
      <c r="J10351" s="17">
        <v>3.3500000000000002E-2</v>
      </c>
      <c r="K10351" s="17">
        <v>3.5100000000000002E-4</v>
      </c>
    </row>
    <row r="10352" spans="1:11" x14ac:dyDescent="0.45">
      <c r="A10352" s="10" t="s">
        <v>91</v>
      </c>
      <c r="B10352" s="20">
        <v>0.88500000000000001</v>
      </c>
      <c r="C10352" s="19">
        <v>10303</v>
      </c>
      <c r="D10352" s="19">
        <v>1163.5057320000001</v>
      </c>
      <c r="E10352" s="23">
        <v>0.64864696499999996</v>
      </c>
      <c r="F10352" s="23">
        <v>0.29265977100000001</v>
      </c>
      <c r="G10352" s="17">
        <v>0</v>
      </c>
      <c r="H10352" s="17">
        <v>1</v>
      </c>
      <c r="I10352" s="17">
        <v>0.96649302100000001</v>
      </c>
      <c r="J10352" s="17">
        <v>3.32E-2</v>
      </c>
      <c r="K10352" s="17">
        <v>3.4699999999999998E-4</v>
      </c>
    </row>
    <row r="10353" spans="1:11" x14ac:dyDescent="0.45">
      <c r="A10353" s="10" t="s">
        <v>91</v>
      </c>
      <c r="B10353" s="20">
        <v>0.88600000000000001</v>
      </c>
      <c r="C10353" s="19">
        <v>10315</v>
      </c>
      <c r="D10353" s="19">
        <v>1171.32032</v>
      </c>
      <c r="E10353" s="23">
        <v>0.65764378999999995</v>
      </c>
      <c r="F10353" s="23">
        <v>0.29499726900000001</v>
      </c>
      <c r="G10353" s="17">
        <v>0</v>
      </c>
      <c r="H10353" s="17">
        <v>1</v>
      </c>
      <c r="I10353" s="17">
        <v>0.96649419800000003</v>
      </c>
      <c r="J10353" s="17">
        <v>3.32E-2</v>
      </c>
      <c r="K10353" s="17">
        <v>3.4699999999999998E-4</v>
      </c>
    </row>
    <row r="10354" spans="1:11" x14ac:dyDescent="0.45">
      <c r="A10354" s="10" t="s">
        <v>91</v>
      </c>
      <c r="B10354" s="20">
        <v>0.88700000000000001</v>
      </c>
      <c r="C10354" s="19">
        <v>10327</v>
      </c>
      <c r="D10354" s="19">
        <v>1179.2261699999999</v>
      </c>
      <c r="E10354" s="23">
        <v>0.662017509</v>
      </c>
      <c r="F10354" s="23">
        <v>0.29793488800000001</v>
      </c>
      <c r="G10354" s="17">
        <v>0</v>
      </c>
      <c r="H10354" s="17">
        <v>1</v>
      </c>
      <c r="I10354" s="17">
        <v>0.96662798999999999</v>
      </c>
      <c r="J10354" s="17">
        <v>3.3000000000000002E-2</v>
      </c>
      <c r="K10354" s="17">
        <v>3.4600000000000001E-4</v>
      </c>
    </row>
    <row r="10355" spans="1:11" x14ac:dyDescent="0.45">
      <c r="A10355" s="10" t="s">
        <v>91</v>
      </c>
      <c r="B10355" s="20">
        <v>0.88800000000000001</v>
      </c>
      <c r="C10355" s="19">
        <v>10339</v>
      </c>
      <c r="D10355" s="19">
        <v>1187.266764</v>
      </c>
      <c r="E10355" s="23">
        <v>0.67738618900000003</v>
      </c>
      <c r="F10355" s="23">
        <v>0.30020338499999999</v>
      </c>
      <c r="G10355" s="17">
        <v>0</v>
      </c>
      <c r="H10355" s="17">
        <v>1</v>
      </c>
      <c r="I10355" s="17">
        <v>0.96648179700000003</v>
      </c>
      <c r="J10355" s="17">
        <v>3.32E-2</v>
      </c>
      <c r="K10355" s="17">
        <v>3.4499999999999998E-4</v>
      </c>
    </row>
    <row r="10356" spans="1:11" x14ac:dyDescent="0.45">
      <c r="A10356" s="10" t="s">
        <v>91</v>
      </c>
      <c r="B10356" s="20">
        <v>0.88900000000000001</v>
      </c>
      <c r="C10356" s="19">
        <v>10348</v>
      </c>
      <c r="D10356" s="19">
        <v>1193.382599</v>
      </c>
      <c r="E10356" s="23">
        <v>0.68101451700000004</v>
      </c>
      <c r="F10356" s="23">
        <v>0.30239804599999998</v>
      </c>
      <c r="G10356" s="17">
        <v>0</v>
      </c>
      <c r="H10356" s="17">
        <v>1</v>
      </c>
      <c r="I10356" s="17">
        <v>0.96656916599999998</v>
      </c>
      <c r="J10356" s="17">
        <v>3.3099999999999997E-2</v>
      </c>
      <c r="K10356" s="17">
        <v>3.4400000000000001E-4</v>
      </c>
    </row>
    <row r="10357" spans="1:11" x14ac:dyDescent="0.45">
      <c r="A10357" s="10" t="s">
        <v>91</v>
      </c>
      <c r="B10357" s="20">
        <v>0.89</v>
      </c>
      <c r="C10357" s="19">
        <v>10363</v>
      </c>
      <c r="D10357" s="19">
        <v>1203.6346559999999</v>
      </c>
      <c r="E10357" s="23">
        <v>0.68623340099999997</v>
      </c>
      <c r="F10357" s="23">
        <v>0.30370654699999999</v>
      </c>
      <c r="G10357" s="17">
        <v>0</v>
      </c>
      <c r="H10357" s="17">
        <v>1</v>
      </c>
      <c r="I10357" s="17">
        <v>0.96617755599999999</v>
      </c>
      <c r="J10357" s="17">
        <v>3.3500000000000002E-2</v>
      </c>
      <c r="K10357" s="17">
        <v>3.4299999999999999E-4</v>
      </c>
    </row>
    <row r="10358" spans="1:11" x14ac:dyDescent="0.45">
      <c r="A10358" s="10" t="s">
        <v>91</v>
      </c>
      <c r="B10358" s="20">
        <v>0.89200000000000002</v>
      </c>
      <c r="C10358" s="19">
        <v>10386</v>
      </c>
      <c r="D10358" s="19">
        <v>1219.486895</v>
      </c>
      <c r="E10358" s="23">
        <v>0.69359703299999997</v>
      </c>
      <c r="F10358" s="23">
        <v>0.307062269</v>
      </c>
      <c r="G10358" s="17">
        <v>0</v>
      </c>
      <c r="H10358" s="17">
        <v>1</v>
      </c>
      <c r="I10358" s="17">
        <v>0.96637545199999997</v>
      </c>
      <c r="J10358" s="17">
        <v>3.3300000000000003E-2</v>
      </c>
      <c r="K10358" s="17">
        <v>3.4099999999999999E-4</v>
      </c>
    </row>
    <row r="10359" spans="1:11" x14ac:dyDescent="0.45">
      <c r="A10359" s="10" t="s">
        <v>91</v>
      </c>
      <c r="B10359" s="20">
        <v>0.89300000000000002</v>
      </c>
      <c r="C10359" s="19">
        <v>10397</v>
      </c>
      <c r="D10359" s="19">
        <v>1227.17057</v>
      </c>
      <c r="E10359" s="23">
        <v>0.70308190999999998</v>
      </c>
      <c r="F10359" s="23">
        <v>0.31118414799999999</v>
      </c>
      <c r="G10359" s="17">
        <v>0</v>
      </c>
      <c r="H10359" s="17">
        <v>1</v>
      </c>
      <c r="I10359" s="17">
        <v>0.96639230300000001</v>
      </c>
      <c r="J10359" s="17">
        <v>3.3300000000000003E-2</v>
      </c>
      <c r="K10359" s="17">
        <v>3.4000000000000002E-4</v>
      </c>
    </row>
    <row r="10360" spans="1:11" x14ac:dyDescent="0.45">
      <c r="A10360" s="10" t="s">
        <v>91</v>
      </c>
      <c r="B10360" s="20">
        <v>0.89400000000000002</v>
      </c>
      <c r="C10360" s="19">
        <v>10409</v>
      </c>
      <c r="D10360" s="19">
        <v>1235.68002</v>
      </c>
      <c r="E10360" s="23">
        <v>0.71717439500000002</v>
      </c>
      <c r="F10360" s="23">
        <v>0.31364343300000003</v>
      </c>
      <c r="G10360" s="17">
        <v>0</v>
      </c>
      <c r="H10360" s="17">
        <v>1</v>
      </c>
      <c r="I10360" s="17">
        <v>0.96636519399999998</v>
      </c>
      <c r="J10360" s="17">
        <v>3.3300000000000003E-2</v>
      </c>
      <c r="K10360" s="17">
        <v>3.4000000000000002E-4</v>
      </c>
    </row>
    <row r="10361" spans="1:11" x14ac:dyDescent="0.45">
      <c r="A10361" s="10" t="s">
        <v>91</v>
      </c>
      <c r="B10361" s="20">
        <v>0.89500000000000002</v>
      </c>
      <c r="C10361" s="19">
        <v>10421</v>
      </c>
      <c r="D10361" s="19">
        <v>1244.345908</v>
      </c>
      <c r="E10361" s="23">
        <v>0.72633900799999995</v>
      </c>
      <c r="F10361" s="23">
        <v>0.31565333499999998</v>
      </c>
      <c r="G10361" s="17">
        <v>0</v>
      </c>
      <c r="H10361" s="17">
        <v>1</v>
      </c>
      <c r="I10361" s="17">
        <v>0.96643386099999995</v>
      </c>
      <c r="J10361" s="17">
        <v>3.32E-2</v>
      </c>
      <c r="K10361" s="17">
        <v>3.39E-4</v>
      </c>
    </row>
    <row r="10362" spans="1:11" x14ac:dyDescent="0.45">
      <c r="A10362" s="10" t="s">
        <v>91</v>
      </c>
      <c r="B10362" s="20">
        <v>0.89600000000000002</v>
      </c>
      <c r="C10362" s="19">
        <v>10429</v>
      </c>
      <c r="D10362" s="19">
        <v>1250.201642</v>
      </c>
      <c r="E10362" s="23">
        <v>0.73546774199999998</v>
      </c>
      <c r="F10362" s="23">
        <v>0.31841884999999998</v>
      </c>
      <c r="G10362" s="17">
        <v>0</v>
      </c>
      <c r="H10362" s="17">
        <v>1</v>
      </c>
      <c r="I10362" s="17">
        <v>0.96647340199999998</v>
      </c>
      <c r="J10362" s="17">
        <v>3.32E-2</v>
      </c>
      <c r="K10362" s="17">
        <v>3.39E-4</v>
      </c>
    </row>
    <row r="10363" spans="1:11" x14ac:dyDescent="0.45">
      <c r="A10363" s="10" t="s">
        <v>91</v>
      </c>
      <c r="B10363" s="20">
        <v>0.89800000000000002</v>
      </c>
      <c r="C10363" s="19">
        <v>10453</v>
      </c>
      <c r="D10363" s="19">
        <v>1267.877146</v>
      </c>
      <c r="E10363" s="23">
        <v>0.74176041000000004</v>
      </c>
      <c r="F10363" s="23">
        <v>0.32066377099999999</v>
      </c>
      <c r="G10363" s="17">
        <v>0</v>
      </c>
      <c r="H10363" s="17">
        <v>1</v>
      </c>
      <c r="I10363" s="17">
        <v>0.96703100399999997</v>
      </c>
      <c r="J10363" s="17">
        <v>3.2599999999999997E-2</v>
      </c>
      <c r="K10363" s="17">
        <v>3.3300000000000002E-4</v>
      </c>
    </row>
    <row r="10364" spans="1:11" x14ac:dyDescent="0.45">
      <c r="A10364" s="10" t="s">
        <v>91</v>
      </c>
      <c r="B10364" s="20">
        <v>0.89900000000000002</v>
      </c>
      <c r="C10364" s="19">
        <v>10458</v>
      </c>
      <c r="D10364" s="19">
        <v>1271.588364</v>
      </c>
      <c r="E10364" s="23">
        <v>0.74224359900000003</v>
      </c>
      <c r="F10364" s="23">
        <v>0.32446841199999998</v>
      </c>
      <c r="G10364" s="17">
        <v>0</v>
      </c>
      <c r="H10364" s="17">
        <v>1</v>
      </c>
      <c r="I10364" s="17">
        <v>0.96706937199999998</v>
      </c>
      <c r="J10364" s="17">
        <v>3.2599999999999997E-2</v>
      </c>
      <c r="K10364" s="17">
        <v>3.3300000000000002E-4</v>
      </c>
    </row>
    <row r="10365" spans="1:11" x14ac:dyDescent="0.45">
      <c r="A10365" s="10" t="s">
        <v>91</v>
      </c>
      <c r="B10365" s="20">
        <v>0.90100000000000002</v>
      </c>
      <c r="C10365" s="19">
        <v>10487</v>
      </c>
      <c r="D10365" s="19">
        <v>1293.1560669999999</v>
      </c>
      <c r="E10365" s="23">
        <v>0.745160406</v>
      </c>
      <c r="F10365" s="23">
        <v>0.32714514500000003</v>
      </c>
      <c r="G10365" s="17">
        <v>0</v>
      </c>
      <c r="H10365" s="17">
        <v>1</v>
      </c>
      <c r="I10365" s="17">
        <v>0.96730263100000002</v>
      </c>
      <c r="J10365" s="17">
        <v>3.2399999999999998E-2</v>
      </c>
      <c r="K10365" s="17">
        <v>3.3E-4</v>
      </c>
    </row>
    <row r="10366" spans="1:11" x14ac:dyDescent="0.45">
      <c r="A10366" s="10" t="s">
        <v>91</v>
      </c>
      <c r="B10366" s="20">
        <v>0.90200000000000002</v>
      </c>
      <c r="C10366" s="19">
        <v>10502</v>
      </c>
      <c r="D10366" s="19">
        <v>1304.4087930000001</v>
      </c>
      <c r="E10366" s="23">
        <v>0.75381832000000004</v>
      </c>
      <c r="F10366" s="23">
        <v>0.33187718399999999</v>
      </c>
      <c r="G10366" s="17">
        <v>0</v>
      </c>
      <c r="H10366" s="17">
        <v>1</v>
      </c>
      <c r="I10366" s="17">
        <v>0.96739328499999999</v>
      </c>
      <c r="J10366" s="17">
        <v>3.2300000000000002E-2</v>
      </c>
      <c r="K10366" s="17">
        <v>3.2899999999999997E-4</v>
      </c>
    </row>
    <row r="10367" spans="1:11" x14ac:dyDescent="0.45">
      <c r="A10367" s="10" t="s">
        <v>91</v>
      </c>
      <c r="B10367" s="20">
        <v>0.90300000000000002</v>
      </c>
      <c r="C10367" s="19">
        <v>10514</v>
      </c>
      <c r="D10367" s="19">
        <v>1313.5511710000001</v>
      </c>
      <c r="E10367" s="23">
        <v>0.76859419500000004</v>
      </c>
      <c r="F10367" s="23">
        <v>0.33536252500000002</v>
      </c>
      <c r="G10367" s="17">
        <v>0</v>
      </c>
      <c r="H10367" s="17">
        <v>1</v>
      </c>
      <c r="I10367" s="17">
        <v>0.96761414099999998</v>
      </c>
      <c r="J10367" s="17">
        <v>3.2099999999999997E-2</v>
      </c>
      <c r="K10367" s="17">
        <v>3.2699999999999998E-4</v>
      </c>
    </row>
    <row r="10368" spans="1:11" x14ac:dyDescent="0.45">
      <c r="A10368" s="10" t="s">
        <v>91</v>
      </c>
      <c r="B10368" s="20">
        <v>0.90400000000000003</v>
      </c>
      <c r="C10368" s="19">
        <v>10526</v>
      </c>
      <c r="D10368" s="19">
        <v>1322.824323</v>
      </c>
      <c r="E10368" s="23">
        <v>0.77587500399999998</v>
      </c>
      <c r="F10368" s="23">
        <v>0.33793372300000002</v>
      </c>
      <c r="G10368" s="17">
        <v>0</v>
      </c>
      <c r="H10368" s="17">
        <v>1</v>
      </c>
      <c r="I10368" s="17">
        <v>0.96760430500000005</v>
      </c>
      <c r="J10368" s="17">
        <v>3.2099999999999997E-2</v>
      </c>
      <c r="K10368" s="17">
        <v>3.2600000000000001E-4</v>
      </c>
    </row>
    <row r="10369" spans="1:11" x14ac:dyDescent="0.45">
      <c r="A10369" s="10" t="s">
        <v>91</v>
      </c>
      <c r="B10369" s="20">
        <v>0.90500000000000003</v>
      </c>
      <c r="C10369" s="19">
        <v>10537</v>
      </c>
      <c r="D10369" s="19">
        <v>1331.4262679999999</v>
      </c>
      <c r="E10369" s="23">
        <v>0.78315274199999996</v>
      </c>
      <c r="F10369" s="23">
        <v>0.34012135300000002</v>
      </c>
      <c r="G10369" s="17">
        <v>0</v>
      </c>
      <c r="H10369" s="17">
        <v>1</v>
      </c>
      <c r="I10369" s="17">
        <v>0.96765616799999998</v>
      </c>
      <c r="J10369" s="17">
        <v>3.2000000000000001E-2</v>
      </c>
      <c r="K10369" s="17">
        <v>3.2499999999999999E-4</v>
      </c>
    </row>
    <row r="10370" spans="1:11" x14ac:dyDescent="0.45">
      <c r="A10370" s="10" t="s">
        <v>91</v>
      </c>
      <c r="B10370" s="20">
        <v>0.90600000000000003</v>
      </c>
      <c r="C10370" s="19">
        <v>10549</v>
      </c>
      <c r="D10370" s="19">
        <v>1340.8535790000001</v>
      </c>
      <c r="E10370" s="23">
        <v>0.78746183999999997</v>
      </c>
      <c r="F10370" s="23">
        <v>0.34274162499999999</v>
      </c>
      <c r="G10370" s="17">
        <v>0</v>
      </c>
      <c r="H10370" s="17">
        <v>1</v>
      </c>
      <c r="I10370" s="17">
        <v>0.96775899700000001</v>
      </c>
      <c r="J10370" s="17">
        <v>3.1899999999999998E-2</v>
      </c>
      <c r="K10370" s="17">
        <v>3.2400000000000001E-4</v>
      </c>
    </row>
    <row r="10371" spans="1:11" x14ac:dyDescent="0.45">
      <c r="A10371" s="10" t="s">
        <v>91</v>
      </c>
      <c r="B10371" s="20">
        <v>0.90700000000000003</v>
      </c>
      <c r="C10371" s="19">
        <v>10560</v>
      </c>
      <c r="D10371" s="19">
        <v>1349.617109</v>
      </c>
      <c r="E10371" s="23">
        <v>0.80357566800000002</v>
      </c>
      <c r="F10371" s="23">
        <v>0.34474706300000002</v>
      </c>
      <c r="G10371" s="17">
        <v>0</v>
      </c>
      <c r="H10371" s="17">
        <v>1</v>
      </c>
      <c r="I10371" s="17">
        <v>0.96777536500000005</v>
      </c>
      <c r="J10371" s="17">
        <v>3.1899999999999998E-2</v>
      </c>
      <c r="K10371" s="17">
        <v>3.2400000000000001E-4</v>
      </c>
    </row>
    <row r="10372" spans="1:11" x14ac:dyDescent="0.45">
      <c r="A10372" s="10" t="s">
        <v>91</v>
      </c>
      <c r="B10372" s="20">
        <v>0.90800000000000003</v>
      </c>
      <c r="C10372" s="19">
        <v>10563</v>
      </c>
      <c r="D10372" s="19">
        <v>1352.0345620000001</v>
      </c>
      <c r="E10372" s="23">
        <v>0.805997254</v>
      </c>
      <c r="F10372" s="23">
        <v>0.34778086499999999</v>
      </c>
      <c r="G10372" s="17">
        <v>0</v>
      </c>
      <c r="H10372" s="17">
        <v>1</v>
      </c>
      <c r="I10372" s="17">
        <v>0.96778324000000004</v>
      </c>
      <c r="J10372" s="17">
        <v>3.1899999999999998E-2</v>
      </c>
      <c r="K10372" s="17">
        <v>3.2400000000000001E-4</v>
      </c>
    </row>
    <row r="10373" spans="1:11" x14ac:dyDescent="0.45">
      <c r="A10373" s="10" t="s">
        <v>91</v>
      </c>
      <c r="B10373" s="20">
        <v>0.90900000000000003</v>
      </c>
      <c r="C10373" s="19">
        <v>10583</v>
      </c>
      <c r="D10373" s="19">
        <v>1368.2512850000001</v>
      </c>
      <c r="E10373" s="23">
        <v>0.82352874899999995</v>
      </c>
      <c r="F10373" s="23">
        <v>0.349257977</v>
      </c>
      <c r="G10373" s="17">
        <v>0</v>
      </c>
      <c r="H10373" s="17">
        <v>1</v>
      </c>
      <c r="I10373" s="17">
        <v>0.96802044600000003</v>
      </c>
      <c r="J10373" s="17">
        <v>3.1699999999999999E-2</v>
      </c>
      <c r="K10373" s="17">
        <v>3.21E-4</v>
      </c>
    </row>
    <row r="10374" spans="1:11" x14ac:dyDescent="0.45">
      <c r="A10374" s="10" t="s">
        <v>91</v>
      </c>
      <c r="B10374" s="20">
        <v>0.91</v>
      </c>
      <c r="C10374" s="19">
        <v>10595</v>
      </c>
      <c r="D10374" s="19">
        <v>1378.2304799999999</v>
      </c>
      <c r="E10374" s="23">
        <v>0.83772693200000004</v>
      </c>
      <c r="F10374" s="23">
        <v>0.35348043800000001</v>
      </c>
      <c r="G10374" s="17">
        <v>0</v>
      </c>
      <c r="H10374" s="17">
        <v>1</v>
      </c>
      <c r="I10374" s="17">
        <v>0.96810971999999995</v>
      </c>
      <c r="J10374" s="17">
        <v>3.1600000000000003E-2</v>
      </c>
      <c r="K10374" s="17">
        <v>3.2000000000000003E-4</v>
      </c>
    </row>
    <row r="10375" spans="1:11" x14ac:dyDescent="0.45">
      <c r="A10375" s="10" t="s">
        <v>91</v>
      </c>
      <c r="B10375" s="20">
        <v>0.91100000000000003</v>
      </c>
      <c r="C10375" s="19">
        <v>10606</v>
      </c>
      <c r="D10375" s="19">
        <v>1387.552891</v>
      </c>
      <c r="E10375" s="23">
        <v>0.85499825600000001</v>
      </c>
      <c r="F10375" s="23">
        <v>0.35571476400000002</v>
      </c>
      <c r="G10375" s="17">
        <v>0</v>
      </c>
      <c r="H10375" s="17">
        <v>1</v>
      </c>
      <c r="I10375" s="17">
        <v>0.96815541999999999</v>
      </c>
      <c r="J10375" s="17">
        <v>3.15E-2</v>
      </c>
      <c r="K10375" s="17">
        <v>3.2000000000000003E-4</v>
      </c>
    </row>
    <row r="10376" spans="1:11" x14ac:dyDescent="0.45">
      <c r="A10376" s="10" t="s">
        <v>91</v>
      </c>
      <c r="B10376" s="20">
        <v>0.91200000000000003</v>
      </c>
      <c r="C10376" s="19">
        <v>10618</v>
      </c>
      <c r="D10376" s="19">
        <v>1397.857039</v>
      </c>
      <c r="E10376" s="23">
        <v>0.86580051099999999</v>
      </c>
      <c r="F10376" s="23">
        <v>0.35888060199999999</v>
      </c>
      <c r="G10376" s="17">
        <v>0</v>
      </c>
      <c r="H10376" s="17">
        <v>1</v>
      </c>
      <c r="I10376" s="17">
        <v>0.96821911699999996</v>
      </c>
      <c r="J10376" s="17">
        <v>3.15E-2</v>
      </c>
      <c r="K10376" s="17">
        <v>3.19E-4</v>
      </c>
    </row>
    <row r="10377" spans="1:11" x14ac:dyDescent="0.45">
      <c r="A10377" s="10" t="s">
        <v>91</v>
      </c>
      <c r="B10377" s="20">
        <v>0.91300000000000003</v>
      </c>
      <c r="C10377" s="19">
        <v>10630</v>
      </c>
      <c r="D10377" s="19">
        <v>1408.3278</v>
      </c>
      <c r="E10377" s="23">
        <v>0.87559794599999996</v>
      </c>
      <c r="F10377" s="23">
        <v>0.36174679300000001</v>
      </c>
      <c r="G10377" s="17">
        <v>0</v>
      </c>
      <c r="H10377" s="17">
        <v>1</v>
      </c>
      <c r="I10377" s="17">
        <v>0.96825457800000003</v>
      </c>
      <c r="J10377" s="17">
        <v>3.1399999999999997E-2</v>
      </c>
      <c r="K10377" s="17">
        <v>3.1799999999999998E-4</v>
      </c>
    </row>
    <row r="10378" spans="1:11" x14ac:dyDescent="0.45">
      <c r="A10378" s="10" t="s">
        <v>91</v>
      </c>
      <c r="B10378" s="20">
        <v>0.91400000000000003</v>
      </c>
      <c r="C10378" s="19">
        <v>10642</v>
      </c>
      <c r="D10378" s="19">
        <v>1418.9126220000001</v>
      </c>
      <c r="E10378" s="23">
        <v>0.88628842299999999</v>
      </c>
      <c r="F10378" s="23">
        <v>0.36427678800000002</v>
      </c>
      <c r="G10378" s="17">
        <v>0</v>
      </c>
      <c r="H10378" s="17">
        <v>1</v>
      </c>
      <c r="I10378" s="17">
        <v>0.96839075100000005</v>
      </c>
      <c r="J10378" s="17">
        <v>3.1300000000000001E-2</v>
      </c>
      <c r="K10378" s="17">
        <v>3.1700000000000001E-4</v>
      </c>
    </row>
    <row r="10379" spans="1:11" x14ac:dyDescent="0.45">
      <c r="A10379" s="10" t="s">
        <v>91</v>
      </c>
      <c r="B10379" s="20">
        <v>0.91500000000000004</v>
      </c>
      <c r="C10379" s="19">
        <v>10652</v>
      </c>
      <c r="D10379" s="19">
        <v>1427.832161</v>
      </c>
      <c r="E10379" s="23">
        <v>0.89390436100000004</v>
      </c>
      <c r="F10379" s="23">
        <v>0.36659785700000003</v>
      </c>
      <c r="G10379" s="17">
        <v>0</v>
      </c>
      <c r="H10379" s="17">
        <v>1</v>
      </c>
      <c r="I10379" s="17">
        <v>0.96839759299999995</v>
      </c>
      <c r="J10379" s="17">
        <v>3.1300000000000001E-2</v>
      </c>
      <c r="K10379" s="17">
        <v>3.1700000000000001E-4</v>
      </c>
    </row>
    <row r="10380" spans="1:11" x14ac:dyDescent="0.45">
      <c r="A10380" s="10" t="s">
        <v>91</v>
      </c>
      <c r="B10380" s="20">
        <v>0.91600000000000004</v>
      </c>
      <c r="C10380" s="19">
        <v>10659</v>
      </c>
      <c r="D10380" s="19">
        <v>1434.0936859999999</v>
      </c>
      <c r="E10380" s="23">
        <v>0.894512537</v>
      </c>
      <c r="F10380" s="23">
        <v>0.368553034</v>
      </c>
      <c r="G10380" s="17">
        <v>0</v>
      </c>
      <c r="H10380" s="17">
        <v>1</v>
      </c>
      <c r="I10380" s="17">
        <v>0.96854579100000004</v>
      </c>
      <c r="J10380" s="17">
        <v>3.1099999999999999E-2</v>
      </c>
      <c r="K10380" s="17">
        <v>3.1500000000000001E-4</v>
      </c>
    </row>
    <row r="10381" spans="1:11" x14ac:dyDescent="0.45">
      <c r="A10381" s="10" t="s">
        <v>91</v>
      </c>
      <c r="B10381" s="20">
        <v>0.91700000000000004</v>
      </c>
      <c r="C10381" s="19">
        <v>10677</v>
      </c>
      <c r="D10381" s="19">
        <v>1450.319015</v>
      </c>
      <c r="E10381" s="23">
        <v>0.91350950600000003</v>
      </c>
      <c r="F10381" s="23">
        <v>0.37238951799999997</v>
      </c>
      <c r="G10381" s="17">
        <v>0</v>
      </c>
      <c r="H10381" s="17">
        <v>1</v>
      </c>
      <c r="I10381" s="17">
        <v>0.96860137999999996</v>
      </c>
      <c r="J10381" s="17">
        <v>3.1099999999999999E-2</v>
      </c>
      <c r="K10381" s="17">
        <v>3.1399999999999999E-4</v>
      </c>
    </row>
    <row r="10382" spans="1:11" x14ac:dyDescent="0.45">
      <c r="A10382" s="10" t="s">
        <v>91</v>
      </c>
      <c r="B10382" s="20">
        <v>0.91800000000000004</v>
      </c>
      <c r="C10382" s="19">
        <v>10684</v>
      </c>
      <c r="D10382" s="19">
        <v>1456.738335</v>
      </c>
      <c r="E10382" s="23">
        <v>0.91911499900000004</v>
      </c>
      <c r="F10382" s="23">
        <v>0.37594129599999998</v>
      </c>
      <c r="G10382" s="17">
        <v>0</v>
      </c>
      <c r="H10382" s="17">
        <v>1</v>
      </c>
      <c r="I10382" s="17">
        <v>0.96859002299999997</v>
      </c>
      <c r="J10382" s="17">
        <v>3.1099999999999999E-2</v>
      </c>
      <c r="K10382" s="17">
        <v>3.1399999999999999E-4</v>
      </c>
    </row>
    <row r="10383" spans="1:11" x14ac:dyDescent="0.45">
      <c r="A10383" s="10" t="s">
        <v>91</v>
      </c>
      <c r="B10383" s="20">
        <v>0.91900000000000004</v>
      </c>
      <c r="C10383" s="19">
        <v>10693</v>
      </c>
      <c r="D10383" s="19">
        <v>1465.0316170000001</v>
      </c>
      <c r="E10383" s="23">
        <v>0.92382867300000004</v>
      </c>
      <c r="F10383" s="23">
        <v>0.37899018400000001</v>
      </c>
      <c r="G10383" s="17">
        <v>0</v>
      </c>
      <c r="H10383" s="17">
        <v>1</v>
      </c>
      <c r="I10383" s="17">
        <v>0.96864731299999995</v>
      </c>
      <c r="J10383" s="17">
        <v>3.1E-2</v>
      </c>
      <c r="K10383" s="17">
        <v>3.1399999999999999E-4</v>
      </c>
    </row>
    <row r="10384" spans="1:11" x14ac:dyDescent="0.45">
      <c r="A10384" s="10" t="s">
        <v>91</v>
      </c>
      <c r="B10384" s="20">
        <v>0.92</v>
      </c>
      <c r="C10384" s="19">
        <v>10712</v>
      </c>
      <c r="D10384" s="19">
        <v>1482.7080570000001</v>
      </c>
      <c r="E10384" s="23">
        <v>0.94262636399999999</v>
      </c>
      <c r="F10384" s="23">
        <v>0.38147794699999998</v>
      </c>
      <c r="G10384" s="17">
        <v>0</v>
      </c>
      <c r="H10384" s="17">
        <v>1</v>
      </c>
      <c r="I10384" s="17">
        <v>0.96868582400000003</v>
      </c>
      <c r="J10384" s="17">
        <v>3.1E-2</v>
      </c>
      <c r="K10384" s="17">
        <v>3.1199999999999999E-4</v>
      </c>
    </row>
    <row r="10385" spans="1:11" x14ac:dyDescent="0.45">
      <c r="A10385" s="10" t="s">
        <v>91</v>
      </c>
      <c r="B10385" s="20">
        <v>0.92100000000000004</v>
      </c>
      <c r="C10385" s="19">
        <v>10722</v>
      </c>
      <c r="D10385" s="19">
        <v>1492.2360200000001</v>
      </c>
      <c r="E10385" s="23">
        <v>0.95777030399999996</v>
      </c>
      <c r="F10385" s="23">
        <v>0.38535754500000002</v>
      </c>
      <c r="G10385" s="17">
        <v>0</v>
      </c>
      <c r="H10385" s="17">
        <v>1</v>
      </c>
      <c r="I10385" s="17">
        <v>0.96852128000000004</v>
      </c>
      <c r="J10385" s="17">
        <v>3.1199999999999999E-2</v>
      </c>
      <c r="K10385" s="17">
        <v>3.1100000000000002E-4</v>
      </c>
    </row>
    <row r="10386" spans="1:11" x14ac:dyDescent="0.45">
      <c r="A10386" s="10" t="s">
        <v>91</v>
      </c>
      <c r="B10386" s="20">
        <v>0.92200000000000004</v>
      </c>
      <c r="C10386" s="19">
        <v>10735</v>
      </c>
      <c r="D10386" s="19">
        <v>1504.9077669999999</v>
      </c>
      <c r="E10386" s="23">
        <v>0.98709437200000005</v>
      </c>
      <c r="F10386" s="23">
        <v>0.387460727</v>
      </c>
      <c r="G10386" s="17">
        <v>0</v>
      </c>
      <c r="H10386" s="17">
        <v>1</v>
      </c>
      <c r="I10386" s="17">
        <v>0.96857167300000002</v>
      </c>
      <c r="J10386" s="17">
        <v>3.1099999999999999E-2</v>
      </c>
      <c r="K10386" s="17">
        <v>3.1100000000000002E-4</v>
      </c>
    </row>
    <row r="10387" spans="1:11" x14ac:dyDescent="0.45">
      <c r="A10387" s="10" t="s">
        <v>91</v>
      </c>
      <c r="B10387" s="20">
        <v>0.92300000000000004</v>
      </c>
      <c r="C10387" s="19">
        <v>10747</v>
      </c>
      <c r="D10387" s="19">
        <v>1516.8494459999999</v>
      </c>
      <c r="E10387" s="23">
        <v>1.002764816</v>
      </c>
      <c r="F10387" s="23">
        <v>0.39027694200000002</v>
      </c>
      <c r="G10387" s="17">
        <v>0</v>
      </c>
      <c r="H10387" s="17">
        <v>1</v>
      </c>
      <c r="I10387" s="17">
        <v>0.96859642599999995</v>
      </c>
      <c r="J10387" s="17">
        <v>3.1099999999999999E-2</v>
      </c>
      <c r="K10387" s="17">
        <v>3.1E-4</v>
      </c>
    </row>
    <row r="10388" spans="1:11" x14ac:dyDescent="0.45">
      <c r="A10388" s="10" t="s">
        <v>91</v>
      </c>
      <c r="B10388" s="20">
        <v>0.92400000000000004</v>
      </c>
      <c r="C10388" s="19">
        <v>10756</v>
      </c>
      <c r="D10388" s="19">
        <v>1525.957365</v>
      </c>
      <c r="E10388" s="23">
        <v>1.0190208329999999</v>
      </c>
      <c r="F10388" s="23">
        <v>0.39294251499999999</v>
      </c>
      <c r="G10388" s="17">
        <v>0</v>
      </c>
      <c r="H10388" s="17">
        <v>1</v>
      </c>
      <c r="I10388" s="17">
        <v>0.96865763999999999</v>
      </c>
      <c r="J10388" s="17">
        <v>3.1E-2</v>
      </c>
      <c r="K10388" s="17">
        <v>3.1E-4</v>
      </c>
    </row>
    <row r="10389" spans="1:11" x14ac:dyDescent="0.45">
      <c r="A10389" s="10" t="s">
        <v>91</v>
      </c>
      <c r="B10389" s="20">
        <v>0.92500000000000004</v>
      </c>
      <c r="C10389" s="19">
        <v>10770</v>
      </c>
      <c r="D10389" s="19">
        <v>1540.4171490000001</v>
      </c>
      <c r="E10389" s="23">
        <v>1.0440977339999999</v>
      </c>
      <c r="F10389" s="23">
        <v>0.39498183999999997</v>
      </c>
      <c r="G10389" s="17">
        <v>0</v>
      </c>
      <c r="H10389" s="17">
        <v>1</v>
      </c>
      <c r="I10389" s="17">
        <v>0.96874249499999998</v>
      </c>
      <c r="J10389" s="17">
        <v>3.09E-2</v>
      </c>
      <c r="K10389" s="17">
        <v>3.0899999999999998E-4</v>
      </c>
    </row>
    <row r="10390" spans="1:11" x14ac:dyDescent="0.45">
      <c r="A10390" s="10" t="s">
        <v>91</v>
      </c>
      <c r="B10390" s="20">
        <v>0.92600000000000005</v>
      </c>
      <c r="C10390" s="19">
        <v>10781</v>
      </c>
      <c r="D10390" s="19">
        <v>1551.99396</v>
      </c>
      <c r="E10390" s="23">
        <v>1.0542314699999999</v>
      </c>
      <c r="F10390" s="23">
        <v>0.402823137</v>
      </c>
      <c r="G10390" s="17">
        <v>0</v>
      </c>
      <c r="H10390" s="17">
        <v>1</v>
      </c>
      <c r="I10390" s="17">
        <v>0.96885834299999996</v>
      </c>
      <c r="J10390" s="17">
        <v>3.0800000000000001E-2</v>
      </c>
      <c r="K10390" s="17">
        <v>3.0800000000000001E-4</v>
      </c>
    </row>
    <row r="10391" spans="1:11" x14ac:dyDescent="0.45">
      <c r="A10391" s="10" t="s">
        <v>91</v>
      </c>
      <c r="B10391" s="20">
        <v>0.92700000000000005</v>
      </c>
      <c r="C10391" s="19">
        <v>10793</v>
      </c>
      <c r="D10391" s="19">
        <v>1564.7305200000001</v>
      </c>
      <c r="E10391" s="23">
        <v>1.0629199359999999</v>
      </c>
      <c r="F10391" s="23">
        <v>0.40546482099999998</v>
      </c>
      <c r="G10391" s="17">
        <v>0</v>
      </c>
      <c r="H10391" s="17">
        <v>1</v>
      </c>
      <c r="I10391" s="17">
        <v>0.96913546699999997</v>
      </c>
      <c r="J10391" s="17">
        <v>3.0599999999999999E-2</v>
      </c>
      <c r="K10391" s="17">
        <v>3.0499999999999999E-4</v>
      </c>
    </row>
    <row r="10392" spans="1:11" x14ac:dyDescent="0.45">
      <c r="A10392" s="10" t="s">
        <v>91</v>
      </c>
      <c r="B10392" s="20">
        <v>0.92800000000000005</v>
      </c>
      <c r="C10392" s="19">
        <v>10804</v>
      </c>
      <c r="D10392" s="19">
        <v>1576.461063</v>
      </c>
      <c r="E10392" s="23">
        <v>1.0690651280000001</v>
      </c>
      <c r="F10392" s="23">
        <v>0.40836176000000002</v>
      </c>
      <c r="G10392" s="17">
        <v>0</v>
      </c>
      <c r="H10392" s="17">
        <v>1</v>
      </c>
      <c r="I10392" s="17">
        <v>0.96888407399999998</v>
      </c>
      <c r="J10392" s="17">
        <v>3.0800000000000001E-2</v>
      </c>
      <c r="K10392" s="17">
        <v>3.0499999999999999E-4</v>
      </c>
    </row>
    <row r="10393" spans="1:11" x14ac:dyDescent="0.45">
      <c r="A10393" s="10" t="s">
        <v>91</v>
      </c>
      <c r="B10393" s="20">
        <v>0.92900000000000005</v>
      </c>
      <c r="C10393" s="19">
        <v>10816</v>
      </c>
      <c r="D10393" s="19">
        <v>1589.37363</v>
      </c>
      <c r="E10393" s="23">
        <v>1.082854006</v>
      </c>
      <c r="F10393" s="23">
        <v>0.41331361700000002</v>
      </c>
      <c r="G10393" s="17">
        <v>0</v>
      </c>
      <c r="H10393" s="17">
        <v>1</v>
      </c>
      <c r="I10393" s="17">
        <v>0.96847151799999998</v>
      </c>
      <c r="J10393" s="17">
        <v>3.1199999999999999E-2</v>
      </c>
      <c r="K10393" s="17">
        <v>3.0400000000000002E-4</v>
      </c>
    </row>
    <row r="10394" spans="1:11" x14ac:dyDescent="0.45">
      <c r="A10394" s="10" t="s">
        <v>91</v>
      </c>
      <c r="B10394" s="20">
        <v>0.93</v>
      </c>
      <c r="C10394" s="19">
        <v>10827</v>
      </c>
      <c r="D10394" s="19">
        <v>1601.375106</v>
      </c>
      <c r="E10394" s="23">
        <v>1.100914071</v>
      </c>
      <c r="F10394" s="23">
        <v>0.41699166799999998</v>
      </c>
      <c r="G10394" s="17">
        <v>0</v>
      </c>
      <c r="H10394" s="17">
        <v>1</v>
      </c>
      <c r="I10394" s="17">
        <v>0.96848952099999996</v>
      </c>
      <c r="J10394" s="17">
        <v>3.1199999999999999E-2</v>
      </c>
      <c r="K10394" s="17">
        <v>3.0299999999999999E-4</v>
      </c>
    </row>
    <row r="10395" spans="1:11" x14ac:dyDescent="0.45">
      <c r="A10395" s="10" t="s">
        <v>91</v>
      </c>
      <c r="B10395" s="20">
        <v>0.93100000000000005</v>
      </c>
      <c r="C10395" s="19">
        <v>10839</v>
      </c>
      <c r="D10395" s="19">
        <v>1614.6465029999999</v>
      </c>
      <c r="E10395" s="23">
        <v>1.1079436789999999</v>
      </c>
      <c r="F10395" s="23">
        <v>0.42085506299999997</v>
      </c>
      <c r="G10395" s="17">
        <v>0</v>
      </c>
      <c r="H10395" s="17">
        <v>1</v>
      </c>
      <c r="I10395" s="17">
        <v>0.96856476199999997</v>
      </c>
      <c r="J10395" s="17">
        <v>3.1099999999999999E-2</v>
      </c>
      <c r="K10395" s="17">
        <v>3.0200000000000002E-4</v>
      </c>
    </row>
    <row r="10396" spans="1:11" x14ac:dyDescent="0.45">
      <c r="A10396" s="10" t="s">
        <v>91</v>
      </c>
      <c r="B10396" s="20">
        <v>0.93200000000000005</v>
      </c>
      <c r="C10396" s="19">
        <v>10851</v>
      </c>
      <c r="D10396" s="19">
        <v>1628.013078</v>
      </c>
      <c r="E10396" s="23">
        <v>1.1205719510000001</v>
      </c>
      <c r="F10396" s="23">
        <v>0.424741755</v>
      </c>
      <c r="G10396" s="17">
        <v>0</v>
      </c>
      <c r="H10396" s="17">
        <v>1</v>
      </c>
      <c r="I10396" s="17">
        <v>0.96860341900000002</v>
      </c>
      <c r="J10396" s="17">
        <v>3.1099999999999999E-2</v>
      </c>
      <c r="K10396" s="17">
        <v>3.0200000000000002E-4</v>
      </c>
    </row>
    <row r="10397" spans="1:11" x14ac:dyDescent="0.45">
      <c r="A10397" s="10" t="s">
        <v>91</v>
      </c>
      <c r="B10397" s="20">
        <v>0.93300000000000005</v>
      </c>
      <c r="C10397" s="19">
        <v>10862</v>
      </c>
      <c r="D10397" s="19">
        <v>1640.387095</v>
      </c>
      <c r="E10397" s="23">
        <v>1.1285263539999999</v>
      </c>
      <c r="F10397" s="23">
        <v>0.42846013100000002</v>
      </c>
      <c r="G10397" s="17">
        <v>0</v>
      </c>
      <c r="H10397" s="17">
        <v>1</v>
      </c>
      <c r="I10397" s="17">
        <v>0.96890854900000001</v>
      </c>
      <c r="J10397" s="17">
        <v>3.0800000000000001E-2</v>
      </c>
      <c r="K10397" s="17">
        <v>2.99E-4</v>
      </c>
    </row>
    <row r="10398" spans="1:11" x14ac:dyDescent="0.45">
      <c r="A10398" s="10" t="s">
        <v>91</v>
      </c>
      <c r="B10398" s="20">
        <v>0.93400000000000005</v>
      </c>
      <c r="C10398" s="19">
        <v>10874</v>
      </c>
      <c r="D10398" s="19">
        <v>1653.9763949999999</v>
      </c>
      <c r="E10398" s="23">
        <v>1.1379064860000001</v>
      </c>
      <c r="F10398" s="23">
        <v>0.43205637699999999</v>
      </c>
      <c r="G10398" s="17">
        <v>0</v>
      </c>
      <c r="H10398" s="17">
        <v>1</v>
      </c>
      <c r="I10398" s="17">
        <v>0.96896793800000003</v>
      </c>
      <c r="J10398" s="17">
        <v>3.0700000000000002E-2</v>
      </c>
      <c r="K10398" s="17">
        <v>2.9799999999999998E-4</v>
      </c>
    </row>
    <row r="10399" spans="1:11" x14ac:dyDescent="0.45">
      <c r="A10399" s="10" t="s">
        <v>91</v>
      </c>
      <c r="B10399" s="20">
        <v>0.93500000000000005</v>
      </c>
      <c r="C10399" s="19">
        <v>10886</v>
      </c>
      <c r="D10399" s="19">
        <v>1667.736572</v>
      </c>
      <c r="E10399" s="23">
        <v>1.1520373209999999</v>
      </c>
      <c r="F10399" s="23">
        <v>0.43622845500000001</v>
      </c>
      <c r="G10399" s="17">
        <v>0</v>
      </c>
      <c r="H10399" s="17">
        <v>1</v>
      </c>
      <c r="I10399" s="17">
        <v>0.96913739799999998</v>
      </c>
      <c r="J10399" s="17">
        <v>3.0599999999999999E-2</v>
      </c>
      <c r="K10399" s="17">
        <v>2.9599999999999998E-4</v>
      </c>
    </row>
    <row r="10400" spans="1:11" x14ac:dyDescent="0.45">
      <c r="A10400" s="10" t="s">
        <v>91</v>
      </c>
      <c r="B10400" s="20">
        <v>0.93600000000000005</v>
      </c>
      <c r="C10400" s="19">
        <v>10898</v>
      </c>
      <c r="D10400" s="19">
        <v>1681.6072549999999</v>
      </c>
      <c r="E10400" s="23">
        <v>1.16153606</v>
      </c>
      <c r="F10400" s="23">
        <v>0.44015615899999999</v>
      </c>
      <c r="G10400" s="17">
        <v>0</v>
      </c>
      <c r="H10400" s="17">
        <v>1</v>
      </c>
      <c r="I10400" s="17">
        <v>0.96918471699999997</v>
      </c>
      <c r="J10400" s="17">
        <v>3.0499999999999999E-2</v>
      </c>
      <c r="K10400" s="17">
        <v>2.9599999999999998E-4</v>
      </c>
    </row>
    <row r="10401" spans="1:11" x14ac:dyDescent="0.45">
      <c r="A10401" s="10" t="s">
        <v>91</v>
      </c>
      <c r="B10401" s="20">
        <v>0.93700000000000006</v>
      </c>
      <c r="C10401" s="19">
        <v>10909</v>
      </c>
      <c r="D10401" s="19">
        <v>1694.430899</v>
      </c>
      <c r="E10401" s="23">
        <v>1.171520111</v>
      </c>
      <c r="F10401" s="23">
        <v>0.44421243999999999</v>
      </c>
      <c r="G10401" s="17">
        <v>0</v>
      </c>
      <c r="H10401" s="17">
        <v>1</v>
      </c>
      <c r="I10401" s="17">
        <v>0.96933130599999995</v>
      </c>
      <c r="J10401" s="17">
        <v>3.04E-2</v>
      </c>
      <c r="K10401" s="17">
        <v>2.9500000000000001E-4</v>
      </c>
    </row>
    <row r="10402" spans="1:11" x14ac:dyDescent="0.45">
      <c r="A10402" s="10" t="s">
        <v>91</v>
      </c>
      <c r="B10402" s="20">
        <v>0.93799999999999994</v>
      </c>
      <c r="C10402" s="19">
        <v>10920</v>
      </c>
      <c r="D10402" s="19">
        <v>1707.439893</v>
      </c>
      <c r="E10402" s="23">
        <v>1.1954333770000001</v>
      </c>
      <c r="F10402" s="23">
        <v>0.44721609299999998</v>
      </c>
      <c r="G10402" s="17">
        <v>0</v>
      </c>
      <c r="H10402" s="17">
        <v>1</v>
      </c>
      <c r="I10402" s="17">
        <v>0.96933488099999998</v>
      </c>
      <c r="J10402" s="17">
        <v>3.04E-2</v>
      </c>
      <c r="K10402" s="17">
        <v>2.9399999999999999E-4</v>
      </c>
    </row>
    <row r="10403" spans="1:11" x14ac:dyDescent="0.45">
      <c r="A10403" s="10" t="s">
        <v>91</v>
      </c>
      <c r="B10403" s="20">
        <v>0.93899999999999995</v>
      </c>
      <c r="C10403" s="19">
        <v>10932</v>
      </c>
      <c r="D10403" s="19">
        <v>1721.8275759999999</v>
      </c>
      <c r="E10403" s="23">
        <v>1.2086208810000001</v>
      </c>
      <c r="F10403" s="23">
        <v>0.45182103800000001</v>
      </c>
      <c r="G10403" s="17">
        <v>0</v>
      </c>
      <c r="H10403" s="17">
        <v>1</v>
      </c>
      <c r="I10403" s="17">
        <v>0.96941522800000002</v>
      </c>
      <c r="J10403" s="17">
        <v>3.0300000000000001E-2</v>
      </c>
      <c r="K10403" s="17">
        <v>2.9300000000000002E-4</v>
      </c>
    </row>
    <row r="10404" spans="1:11" x14ac:dyDescent="0.45">
      <c r="A10404" s="10" t="s">
        <v>91</v>
      </c>
      <c r="B10404" s="20">
        <v>0.94</v>
      </c>
      <c r="C10404" s="19">
        <v>10940</v>
      </c>
      <c r="D10404" s="19">
        <v>1731.5922230000001</v>
      </c>
      <c r="E10404" s="23">
        <v>1.2328302600000001</v>
      </c>
      <c r="F10404" s="23">
        <v>0.45603527500000002</v>
      </c>
      <c r="G10404" s="17">
        <v>0</v>
      </c>
      <c r="H10404" s="17">
        <v>1</v>
      </c>
      <c r="I10404" s="17">
        <v>0.96945968599999999</v>
      </c>
      <c r="J10404" s="17">
        <v>3.0200000000000001E-2</v>
      </c>
      <c r="K10404" s="17">
        <v>2.92E-4</v>
      </c>
    </row>
    <row r="10405" spans="1:11" x14ac:dyDescent="0.45">
      <c r="A10405" s="10" t="s">
        <v>91</v>
      </c>
      <c r="B10405" s="20">
        <v>0.94099999999999995</v>
      </c>
      <c r="C10405" s="19">
        <v>10956</v>
      </c>
      <c r="D10405" s="19">
        <v>1751.380183</v>
      </c>
      <c r="E10405" s="23">
        <v>1.2438041470000001</v>
      </c>
      <c r="F10405" s="23">
        <v>0.458372271</v>
      </c>
      <c r="G10405" s="17">
        <v>0</v>
      </c>
      <c r="H10405" s="17">
        <v>1</v>
      </c>
      <c r="I10405" s="17">
        <v>0.96966401499999999</v>
      </c>
      <c r="J10405" s="17">
        <v>0.03</v>
      </c>
      <c r="K10405" s="17">
        <v>2.9E-4</v>
      </c>
    </row>
    <row r="10406" spans="1:11" x14ac:dyDescent="0.45">
      <c r="A10406" s="10" t="s">
        <v>91</v>
      </c>
      <c r="B10406" s="20">
        <v>0.94199999999999995</v>
      </c>
      <c r="C10406" s="19">
        <v>10968</v>
      </c>
      <c r="D10406" s="19">
        <v>1766.3969259999999</v>
      </c>
      <c r="E10406" s="23">
        <v>1.260532215</v>
      </c>
      <c r="F10406" s="23">
        <v>0.46289114100000001</v>
      </c>
      <c r="G10406" s="17">
        <v>0</v>
      </c>
      <c r="H10406" s="17">
        <v>1</v>
      </c>
      <c r="I10406" s="17">
        <v>0.96975032500000002</v>
      </c>
      <c r="J10406" s="17">
        <v>0.03</v>
      </c>
      <c r="K10406" s="17">
        <v>2.8899999999999998E-4</v>
      </c>
    </row>
    <row r="10407" spans="1:11" x14ac:dyDescent="0.45">
      <c r="A10407" s="10" t="s">
        <v>91</v>
      </c>
      <c r="B10407" s="20">
        <v>0.94299999999999995</v>
      </c>
      <c r="C10407" s="19">
        <v>10979</v>
      </c>
      <c r="D10407" s="19">
        <v>1780.4602279999999</v>
      </c>
      <c r="E10407" s="23">
        <v>1.2921949610000001</v>
      </c>
      <c r="F10407" s="23">
        <v>0.468798147</v>
      </c>
      <c r="G10407" s="17">
        <v>0</v>
      </c>
      <c r="H10407" s="17">
        <v>1</v>
      </c>
      <c r="I10407" s="17">
        <v>0.96968571400000003</v>
      </c>
      <c r="J10407" s="17">
        <v>0.03</v>
      </c>
      <c r="K10407" s="17">
        <v>2.8800000000000001E-4</v>
      </c>
    </row>
    <row r="10408" spans="1:11" x14ac:dyDescent="0.45">
      <c r="A10408" s="10" t="s">
        <v>91</v>
      </c>
      <c r="B10408" s="20">
        <v>0.94399999999999995</v>
      </c>
      <c r="C10408" s="19">
        <v>10991</v>
      </c>
      <c r="D10408" s="19">
        <v>1796.0129810000001</v>
      </c>
      <c r="E10408" s="23">
        <v>1.3072967209999999</v>
      </c>
      <c r="F10408" s="23">
        <v>0.47323470000000001</v>
      </c>
      <c r="G10408" s="17">
        <v>0</v>
      </c>
      <c r="H10408" s="17">
        <v>1</v>
      </c>
      <c r="I10408" s="17">
        <v>0.96984517699999995</v>
      </c>
      <c r="J10408" s="17">
        <v>2.9899999999999999E-2</v>
      </c>
      <c r="K10408" s="17">
        <v>2.8699999999999998E-4</v>
      </c>
    </row>
    <row r="10409" spans="1:11" x14ac:dyDescent="0.45">
      <c r="A10409" s="10" t="s">
        <v>91</v>
      </c>
      <c r="B10409" s="20">
        <v>0.94499999999999995</v>
      </c>
      <c r="C10409" s="19">
        <v>11002</v>
      </c>
      <c r="D10409" s="19">
        <v>1810.539806</v>
      </c>
      <c r="E10409" s="23">
        <v>1.324422475</v>
      </c>
      <c r="F10409" s="23">
        <v>0.47781359899999998</v>
      </c>
      <c r="G10409" s="17">
        <v>0</v>
      </c>
      <c r="H10409" s="17">
        <v>1</v>
      </c>
      <c r="I10409" s="17">
        <v>0.96988126799999996</v>
      </c>
      <c r="J10409" s="17">
        <v>2.98E-2</v>
      </c>
      <c r="K10409" s="17">
        <v>2.8600000000000001E-4</v>
      </c>
    </row>
    <row r="10410" spans="1:11" x14ac:dyDescent="0.45">
      <c r="A10410" s="10" t="s">
        <v>91</v>
      </c>
      <c r="B10410" s="20">
        <v>0.94599999999999995</v>
      </c>
      <c r="C10410" s="19">
        <v>11014</v>
      </c>
      <c r="D10410" s="19">
        <v>1826.6068909999999</v>
      </c>
      <c r="E10410" s="23">
        <v>1.345221572</v>
      </c>
      <c r="F10410" s="23">
        <v>0.481173829</v>
      </c>
      <c r="G10410" s="17">
        <v>0</v>
      </c>
      <c r="H10410" s="17">
        <v>1</v>
      </c>
      <c r="I10410" s="17">
        <v>0.96991999699999998</v>
      </c>
      <c r="J10410" s="17">
        <v>2.98E-2</v>
      </c>
      <c r="K10410" s="17">
        <v>2.8600000000000001E-4</v>
      </c>
    </row>
    <row r="10411" spans="1:11" x14ac:dyDescent="0.45">
      <c r="A10411" s="10" t="s">
        <v>91</v>
      </c>
      <c r="B10411" s="20">
        <v>0.94699999999999995</v>
      </c>
      <c r="C10411" s="19">
        <v>11026</v>
      </c>
      <c r="D10411" s="19">
        <v>1842.8764160000001</v>
      </c>
      <c r="E10411" s="23">
        <v>1.3668749849999999</v>
      </c>
      <c r="F10411" s="23">
        <v>0.486473708</v>
      </c>
      <c r="G10411" s="17">
        <v>0</v>
      </c>
      <c r="H10411" s="17">
        <v>1</v>
      </c>
      <c r="I10411" s="17">
        <v>0.969928609</v>
      </c>
      <c r="J10411" s="17">
        <v>2.98E-2</v>
      </c>
      <c r="K10411" s="17">
        <v>2.8600000000000001E-4</v>
      </c>
    </row>
    <row r="10412" spans="1:11" x14ac:dyDescent="0.45">
      <c r="A10412" s="10" t="s">
        <v>91</v>
      </c>
      <c r="B10412" s="20">
        <v>0.94799999999999995</v>
      </c>
      <c r="C10412" s="19">
        <v>11036</v>
      </c>
      <c r="D10412" s="19">
        <v>1856.6308300000001</v>
      </c>
      <c r="E10412" s="23">
        <v>1.3831165860000001</v>
      </c>
      <c r="F10412" s="23">
        <v>0.49024107500000003</v>
      </c>
      <c r="G10412" s="17">
        <v>0</v>
      </c>
      <c r="H10412" s="17">
        <v>1</v>
      </c>
      <c r="I10412" s="17">
        <v>0.97003471500000005</v>
      </c>
      <c r="J10412" s="17">
        <v>2.9700000000000001E-2</v>
      </c>
      <c r="K10412" s="17">
        <v>2.8499999999999999E-4</v>
      </c>
    </row>
    <row r="10413" spans="1:11" x14ac:dyDescent="0.45">
      <c r="A10413" s="10" t="s">
        <v>91</v>
      </c>
      <c r="B10413" s="20">
        <v>0.94899999999999995</v>
      </c>
      <c r="C10413" s="19">
        <v>11046</v>
      </c>
      <c r="D10413" s="19">
        <v>1870.566986</v>
      </c>
      <c r="E10413" s="23">
        <v>1.4109816470000001</v>
      </c>
      <c r="F10413" s="23">
        <v>0.49574283200000002</v>
      </c>
      <c r="G10413" s="17">
        <v>0</v>
      </c>
      <c r="H10413" s="17">
        <v>1</v>
      </c>
      <c r="I10413" s="17">
        <v>0.96991655700000001</v>
      </c>
      <c r="J10413" s="17">
        <v>2.98E-2</v>
      </c>
      <c r="K10413" s="17">
        <v>2.8400000000000002E-4</v>
      </c>
    </row>
    <row r="10414" spans="1:11" x14ac:dyDescent="0.45">
      <c r="A10414" s="10" t="s">
        <v>91</v>
      </c>
      <c r="B10414" s="20">
        <v>0.95</v>
      </c>
      <c r="C10414" s="19">
        <v>11061</v>
      </c>
      <c r="D10414" s="19">
        <v>1891.7867839999999</v>
      </c>
      <c r="E10414" s="23">
        <v>1.4411165429999999</v>
      </c>
      <c r="F10414" s="23">
        <v>0.50015189699999996</v>
      </c>
      <c r="G10414" s="17">
        <v>0</v>
      </c>
      <c r="H10414" s="17">
        <v>1</v>
      </c>
      <c r="I10414" s="17">
        <v>0.97007091300000003</v>
      </c>
      <c r="J10414" s="17">
        <v>2.9600000000000001E-2</v>
      </c>
      <c r="K10414" s="17">
        <v>2.8299999999999999E-4</v>
      </c>
    </row>
    <row r="10415" spans="1:11" x14ac:dyDescent="0.45">
      <c r="A10415" s="10" t="s">
        <v>91</v>
      </c>
      <c r="B10415" s="20">
        <v>0.95099999999999996</v>
      </c>
      <c r="C10415" s="19">
        <v>11072</v>
      </c>
      <c r="D10415" s="19">
        <v>1907.848422</v>
      </c>
      <c r="E10415" s="23">
        <v>1.4695513120000001</v>
      </c>
      <c r="F10415" s="23">
        <v>0.50604106900000001</v>
      </c>
      <c r="G10415" s="17">
        <v>0</v>
      </c>
      <c r="H10415" s="17">
        <v>1</v>
      </c>
      <c r="I10415" s="17">
        <v>0.97012421400000004</v>
      </c>
      <c r="J10415" s="17">
        <v>2.9600000000000001E-2</v>
      </c>
      <c r="K10415" s="17">
        <v>2.8200000000000002E-4</v>
      </c>
    </row>
    <row r="10416" spans="1:11" x14ac:dyDescent="0.45">
      <c r="A10416" s="10" t="s">
        <v>91</v>
      </c>
      <c r="B10416" s="20">
        <v>0.95199999999999996</v>
      </c>
      <c r="C10416" s="19">
        <v>11084</v>
      </c>
      <c r="D10416" s="19">
        <v>1925.5592280000001</v>
      </c>
      <c r="E10416" s="23">
        <v>1.4796248000000001</v>
      </c>
      <c r="F10416" s="23">
        <v>0.51005823900000002</v>
      </c>
      <c r="G10416" s="17">
        <v>0</v>
      </c>
      <c r="H10416" s="17">
        <v>1</v>
      </c>
      <c r="I10416" s="17">
        <v>0.96998359300000003</v>
      </c>
      <c r="J10416" s="17">
        <v>2.9700000000000001E-2</v>
      </c>
      <c r="K10416" s="17">
        <v>2.8200000000000002E-4</v>
      </c>
    </row>
    <row r="10417" spans="1:11" x14ac:dyDescent="0.45">
      <c r="A10417" s="10" t="s">
        <v>91</v>
      </c>
      <c r="B10417" s="20">
        <v>0.95299999999999996</v>
      </c>
      <c r="C10417" s="19">
        <v>11086</v>
      </c>
      <c r="D10417" s="19">
        <v>1928.5290319999999</v>
      </c>
      <c r="E10417" s="23">
        <v>1.4864649750000001</v>
      </c>
      <c r="F10417" s="23">
        <v>0.51554105800000005</v>
      </c>
      <c r="G10417" s="17">
        <v>0</v>
      </c>
      <c r="H10417" s="17">
        <v>1</v>
      </c>
      <c r="I10417" s="17">
        <v>0.96999745000000004</v>
      </c>
      <c r="J10417" s="17">
        <v>2.9700000000000001E-2</v>
      </c>
      <c r="K10417" s="17">
        <v>2.8200000000000002E-4</v>
      </c>
    </row>
    <row r="10418" spans="1:11" x14ac:dyDescent="0.45">
      <c r="A10418" s="10" t="s">
        <v>91</v>
      </c>
      <c r="B10418" s="20">
        <v>0.95399999999999996</v>
      </c>
      <c r="C10418" s="19">
        <v>11107</v>
      </c>
      <c r="D10418" s="19">
        <v>1959.9121809999999</v>
      </c>
      <c r="E10418" s="23">
        <v>1.5067516169999999</v>
      </c>
      <c r="F10418" s="23">
        <v>0.51781758700000002</v>
      </c>
      <c r="G10418" s="17">
        <v>0</v>
      </c>
      <c r="H10418" s="17">
        <v>1</v>
      </c>
      <c r="I10418" s="17">
        <v>0.97009575199999998</v>
      </c>
      <c r="J10418" s="17">
        <v>2.9600000000000001E-2</v>
      </c>
      <c r="K10418" s="17">
        <v>2.7999999999999998E-4</v>
      </c>
    </row>
    <row r="10419" spans="1:11" x14ac:dyDescent="0.45">
      <c r="A10419" s="10" t="s">
        <v>91</v>
      </c>
      <c r="B10419" s="20">
        <v>0.95499999999999996</v>
      </c>
      <c r="C10419" s="19">
        <v>11117</v>
      </c>
      <c r="D10419" s="19">
        <v>1975.1428430000001</v>
      </c>
      <c r="E10419" s="23">
        <v>1.530420618</v>
      </c>
      <c r="F10419" s="23">
        <v>0.52604613099999997</v>
      </c>
      <c r="G10419" s="17">
        <v>0</v>
      </c>
      <c r="H10419" s="17">
        <v>1</v>
      </c>
      <c r="I10419" s="17">
        <v>0.96976489799999999</v>
      </c>
      <c r="J10419" s="17">
        <v>0.03</v>
      </c>
      <c r="K10419" s="17">
        <v>2.7900000000000001E-4</v>
      </c>
    </row>
    <row r="10420" spans="1:11" x14ac:dyDescent="0.45">
      <c r="A10420" s="10" t="s">
        <v>91</v>
      </c>
      <c r="B10420" s="20">
        <v>0.95599999999999996</v>
      </c>
      <c r="C10420" s="19">
        <v>11130</v>
      </c>
      <c r="D10420" s="19">
        <v>1995.2565030000001</v>
      </c>
      <c r="E10420" s="23">
        <v>1.569181589</v>
      </c>
      <c r="F10420" s="23">
        <v>0.53099829300000001</v>
      </c>
      <c r="G10420" s="17">
        <v>0</v>
      </c>
      <c r="H10420" s="17">
        <v>1</v>
      </c>
      <c r="I10420" s="17">
        <v>0.969714721</v>
      </c>
      <c r="J10420" s="17">
        <v>0.03</v>
      </c>
      <c r="K10420" s="17">
        <v>2.7799999999999998E-4</v>
      </c>
    </row>
    <row r="10421" spans="1:11" x14ac:dyDescent="0.45">
      <c r="A10421" s="10" t="s">
        <v>91</v>
      </c>
      <c r="B10421" s="20">
        <v>0.95699999999999996</v>
      </c>
      <c r="C10421" s="19">
        <v>11142</v>
      </c>
      <c r="D10421" s="19">
        <v>2014.1648640000001</v>
      </c>
      <c r="E10421" s="23">
        <v>1.5784525970000001</v>
      </c>
      <c r="F10421" s="23">
        <v>0.53674639300000004</v>
      </c>
      <c r="G10421" s="17">
        <v>0</v>
      </c>
      <c r="H10421" s="17">
        <v>1</v>
      </c>
      <c r="I10421" s="17">
        <v>0.969666362</v>
      </c>
      <c r="J10421" s="17">
        <v>3.0099999999999998E-2</v>
      </c>
      <c r="K10421" s="17">
        <v>2.7799999999999998E-4</v>
      </c>
    </row>
    <row r="10422" spans="1:11" x14ac:dyDescent="0.45">
      <c r="A10422" s="10" t="s">
        <v>91</v>
      </c>
      <c r="B10422" s="20">
        <v>0.95799999999999996</v>
      </c>
      <c r="C10422" s="19">
        <v>11154</v>
      </c>
      <c r="D10422" s="19">
        <v>2033.3166719999999</v>
      </c>
      <c r="E10422" s="23">
        <v>1.613233728</v>
      </c>
      <c r="F10422" s="23">
        <v>0.54210418199999999</v>
      </c>
      <c r="G10422" s="17">
        <v>0</v>
      </c>
      <c r="H10422" s="17">
        <v>1</v>
      </c>
      <c r="I10422" s="17">
        <v>0.969697912</v>
      </c>
      <c r="J10422" s="17">
        <v>0.03</v>
      </c>
      <c r="K10422" s="17">
        <v>2.7700000000000001E-4</v>
      </c>
    </row>
    <row r="10423" spans="1:11" x14ac:dyDescent="0.45">
      <c r="A10423" s="10" t="s">
        <v>91</v>
      </c>
      <c r="B10423" s="20">
        <v>0.95899999999999996</v>
      </c>
      <c r="C10423" s="19">
        <v>11165</v>
      </c>
      <c r="D10423" s="19">
        <v>2051.3630629999998</v>
      </c>
      <c r="E10423" s="23">
        <v>1.659442069</v>
      </c>
      <c r="F10423" s="23">
        <v>0.54791829400000003</v>
      </c>
      <c r="G10423" s="17">
        <v>0</v>
      </c>
      <c r="H10423" s="17">
        <v>1</v>
      </c>
      <c r="I10423" s="17">
        <v>0.96973345499999997</v>
      </c>
      <c r="J10423" s="17">
        <v>0.03</v>
      </c>
      <c r="K10423" s="17">
        <v>2.7700000000000001E-4</v>
      </c>
    </row>
    <row r="10424" spans="1:11" x14ac:dyDescent="0.45">
      <c r="A10424" s="10" t="s">
        <v>91</v>
      </c>
      <c r="B10424" s="20">
        <v>0.96</v>
      </c>
      <c r="C10424" s="19">
        <v>11177</v>
      </c>
      <c r="D10424" s="19">
        <v>2071.5912709999998</v>
      </c>
      <c r="E10424" s="23">
        <v>1.7119473620000001</v>
      </c>
      <c r="F10424" s="23">
        <v>0.55312848199999998</v>
      </c>
      <c r="G10424" s="17">
        <v>0</v>
      </c>
      <c r="H10424" s="17">
        <v>1</v>
      </c>
      <c r="I10424" s="17">
        <v>0.96973436400000002</v>
      </c>
      <c r="J10424" s="17">
        <v>0.03</v>
      </c>
      <c r="K10424" s="17">
        <v>2.7599999999999999E-4</v>
      </c>
    </row>
    <row r="10425" spans="1:11" x14ac:dyDescent="0.45">
      <c r="A10425" s="10" t="s">
        <v>91</v>
      </c>
      <c r="B10425" s="20">
        <v>0.96099999999999997</v>
      </c>
      <c r="C10425" s="19">
        <v>11188</v>
      </c>
      <c r="D10425" s="19">
        <v>2090.5869600000001</v>
      </c>
      <c r="E10425" s="23">
        <v>1.742508025</v>
      </c>
      <c r="F10425" s="23">
        <v>0.55797191300000004</v>
      </c>
      <c r="G10425" s="17">
        <v>0</v>
      </c>
      <c r="H10425" s="17">
        <v>1</v>
      </c>
      <c r="I10425" s="17">
        <v>0.96979777199999995</v>
      </c>
      <c r="J10425" s="17">
        <v>2.9899999999999999E-2</v>
      </c>
      <c r="K10425" s="17">
        <v>2.7500000000000002E-4</v>
      </c>
    </row>
    <row r="10426" spans="1:11" x14ac:dyDescent="0.45">
      <c r="A10426" s="10" t="s">
        <v>91</v>
      </c>
      <c r="B10426" s="20">
        <v>0.96199999999999997</v>
      </c>
      <c r="C10426" s="19">
        <v>11200</v>
      </c>
      <c r="D10426" s="19">
        <v>2111.7344079999998</v>
      </c>
      <c r="E10426" s="23">
        <v>1.778376859</v>
      </c>
      <c r="F10426" s="23">
        <v>0.56508854600000002</v>
      </c>
      <c r="G10426" s="17">
        <v>0</v>
      </c>
      <c r="H10426" s="17">
        <v>1</v>
      </c>
      <c r="I10426" s="17">
        <v>0.96965290400000004</v>
      </c>
      <c r="J10426" s="17">
        <v>3.0099999999999998E-2</v>
      </c>
      <c r="K10426" s="17">
        <v>2.7399999999999999E-4</v>
      </c>
    </row>
    <row r="10427" spans="1:11" x14ac:dyDescent="0.45">
      <c r="A10427" s="10" t="s">
        <v>91</v>
      </c>
      <c r="B10427" s="20">
        <v>0.96299999999999997</v>
      </c>
      <c r="C10427" s="19">
        <v>11212</v>
      </c>
      <c r="D10427" s="19">
        <v>2133.4340790000001</v>
      </c>
      <c r="E10427" s="23">
        <v>1.8325008949999999</v>
      </c>
      <c r="F10427" s="23">
        <v>0.57115770899999996</v>
      </c>
      <c r="G10427" s="17">
        <v>0</v>
      </c>
      <c r="H10427" s="17">
        <v>1</v>
      </c>
      <c r="I10427" s="17">
        <v>0.96976351299999997</v>
      </c>
      <c r="J10427" s="17">
        <v>0.03</v>
      </c>
      <c r="K10427" s="17">
        <v>2.7300000000000002E-4</v>
      </c>
    </row>
    <row r="10428" spans="1:11" x14ac:dyDescent="0.45">
      <c r="A10428" s="10" t="s">
        <v>91</v>
      </c>
      <c r="B10428" s="20">
        <v>0.96399999999999997</v>
      </c>
      <c r="C10428" s="19">
        <v>11223</v>
      </c>
      <c r="D10428" s="19">
        <v>2153.7555259999999</v>
      </c>
      <c r="E10428" s="23">
        <v>1.8547788030000001</v>
      </c>
      <c r="F10428" s="23">
        <v>0.57726152900000005</v>
      </c>
      <c r="G10428" s="17">
        <v>0</v>
      </c>
      <c r="H10428" s="17">
        <v>1</v>
      </c>
      <c r="I10428" s="17">
        <v>0.96986844900000002</v>
      </c>
      <c r="J10428" s="17">
        <v>2.9899999999999999E-2</v>
      </c>
      <c r="K10428" s="17">
        <v>2.72E-4</v>
      </c>
    </row>
    <row r="10429" spans="1:11" x14ac:dyDescent="0.45">
      <c r="A10429" s="10" t="s">
        <v>91</v>
      </c>
      <c r="B10429" s="20">
        <v>0.96499999999999997</v>
      </c>
      <c r="C10429" s="19">
        <v>11235</v>
      </c>
      <c r="D10429" s="19">
        <v>2176.1564640000001</v>
      </c>
      <c r="E10429" s="23">
        <v>1.8840211179999999</v>
      </c>
      <c r="F10429" s="23">
        <v>0.58403987000000002</v>
      </c>
      <c r="G10429" s="17">
        <v>0</v>
      </c>
      <c r="H10429" s="17">
        <v>1</v>
      </c>
      <c r="I10429" s="17">
        <v>0.96997148399999999</v>
      </c>
      <c r="J10429" s="17">
        <v>2.98E-2</v>
      </c>
      <c r="K10429" s="17">
        <v>2.7099999999999997E-4</v>
      </c>
    </row>
    <row r="10430" spans="1:11" x14ac:dyDescent="0.45">
      <c r="A10430" s="10" t="s">
        <v>91</v>
      </c>
      <c r="B10430" s="20">
        <v>0.96599999999999997</v>
      </c>
      <c r="C10430" s="19">
        <v>11247</v>
      </c>
      <c r="D10430" s="19">
        <v>2199.0283840000002</v>
      </c>
      <c r="E10430" s="23">
        <v>1.9271795030000001</v>
      </c>
      <c r="F10430" s="23">
        <v>0.590782166</v>
      </c>
      <c r="G10430" s="17">
        <v>0</v>
      </c>
      <c r="H10430" s="17">
        <v>1</v>
      </c>
      <c r="I10430" s="17">
        <v>0.96983769600000003</v>
      </c>
      <c r="J10430" s="17">
        <v>2.9899999999999999E-2</v>
      </c>
      <c r="K10430" s="17">
        <v>2.7099999999999997E-4</v>
      </c>
    </row>
    <row r="10431" spans="1:11" x14ac:dyDescent="0.45">
      <c r="A10431" s="10" t="s">
        <v>91</v>
      </c>
      <c r="B10431" s="20">
        <v>0.96699999999999997</v>
      </c>
      <c r="C10431" s="19">
        <v>11258</v>
      </c>
      <c r="D10431" s="19">
        <v>2220.4409230000001</v>
      </c>
      <c r="E10431" s="23">
        <v>1.978902969</v>
      </c>
      <c r="F10431" s="23">
        <v>0.59738394800000005</v>
      </c>
      <c r="G10431" s="17">
        <v>0</v>
      </c>
      <c r="H10431" s="17">
        <v>1</v>
      </c>
      <c r="I10431" s="17">
        <v>0.96986746400000001</v>
      </c>
      <c r="J10431" s="17">
        <v>2.9899999999999999E-2</v>
      </c>
      <c r="K10431" s="17">
        <v>2.7E-4</v>
      </c>
    </row>
    <row r="10432" spans="1:11" x14ac:dyDescent="0.45">
      <c r="A10432" s="10" t="s">
        <v>91</v>
      </c>
      <c r="B10432" s="20">
        <v>0.96799999999999997</v>
      </c>
      <c r="C10432" s="19">
        <v>11268</v>
      </c>
      <c r="D10432" s="19">
        <v>2240.3645080000001</v>
      </c>
      <c r="E10432" s="23">
        <v>2.006481027</v>
      </c>
      <c r="F10432" s="23">
        <v>0.60365442899999999</v>
      </c>
      <c r="G10432" s="17">
        <v>0</v>
      </c>
      <c r="H10432" s="17">
        <v>1</v>
      </c>
      <c r="I10432" s="17">
        <v>0.96979698299999995</v>
      </c>
      <c r="J10432" s="17">
        <v>2.9899999999999999E-2</v>
      </c>
      <c r="K10432" s="17">
        <v>2.7E-4</v>
      </c>
    </row>
    <row r="10433" spans="1:11" x14ac:dyDescent="0.45">
      <c r="A10433" s="10" t="s">
        <v>91</v>
      </c>
      <c r="B10433" s="20">
        <v>0.96899999999999997</v>
      </c>
      <c r="C10433" s="19">
        <v>11281</v>
      </c>
      <c r="D10433" s="19">
        <v>2266.8425520000001</v>
      </c>
      <c r="E10433" s="23">
        <v>2.0717972699999998</v>
      </c>
      <c r="F10433" s="23">
        <v>0.60856324500000003</v>
      </c>
      <c r="G10433" s="17">
        <v>0</v>
      </c>
      <c r="H10433" s="17">
        <v>1</v>
      </c>
      <c r="I10433" s="17">
        <v>0.96960024099999997</v>
      </c>
      <c r="J10433" s="17">
        <v>3.0099999999999998E-2</v>
      </c>
      <c r="K10433" s="17">
        <v>2.7E-4</v>
      </c>
    </row>
    <row r="10434" spans="1:11" x14ac:dyDescent="0.45">
      <c r="A10434" s="10" t="s">
        <v>91</v>
      </c>
      <c r="B10434" s="20">
        <v>0.97</v>
      </c>
      <c r="C10434" s="19">
        <v>11293</v>
      </c>
      <c r="D10434" s="19">
        <v>2292.1208569999999</v>
      </c>
      <c r="E10434" s="23">
        <v>2.128793752</v>
      </c>
      <c r="F10434" s="23">
        <v>0.61823198300000004</v>
      </c>
      <c r="G10434" s="17">
        <v>0</v>
      </c>
      <c r="H10434" s="17">
        <v>1</v>
      </c>
      <c r="I10434" s="17">
        <v>0.96960887900000003</v>
      </c>
      <c r="J10434" s="17">
        <v>3.0099999999999998E-2</v>
      </c>
      <c r="K10434" s="17">
        <v>2.6899999999999998E-4</v>
      </c>
    </row>
    <row r="10435" spans="1:11" x14ac:dyDescent="0.45">
      <c r="A10435" s="10" t="s">
        <v>91</v>
      </c>
      <c r="B10435" s="20">
        <v>0.97099999999999997</v>
      </c>
      <c r="C10435" s="19">
        <v>11305</v>
      </c>
      <c r="D10435" s="19">
        <v>2317.946696</v>
      </c>
      <c r="E10435" s="23">
        <v>2.1710146699999999</v>
      </c>
      <c r="F10435" s="23">
        <v>0.62605949400000005</v>
      </c>
      <c r="G10435" s="17">
        <v>0</v>
      </c>
      <c r="H10435" s="17">
        <v>1</v>
      </c>
      <c r="I10435" s="17">
        <v>0.96963472900000003</v>
      </c>
      <c r="J10435" s="17">
        <v>3.0099999999999998E-2</v>
      </c>
      <c r="K10435" s="17">
        <v>2.6899999999999998E-4</v>
      </c>
    </row>
    <row r="10436" spans="1:11" x14ac:dyDescent="0.45">
      <c r="A10436" s="10" t="s">
        <v>91</v>
      </c>
      <c r="B10436" s="20">
        <v>0.97199999999999998</v>
      </c>
      <c r="C10436" s="19">
        <v>11315</v>
      </c>
      <c r="D10436" s="19">
        <v>2339.990597</v>
      </c>
      <c r="E10436" s="23">
        <v>2.2454310030000002</v>
      </c>
      <c r="F10436" s="23">
        <v>0.63267349799999995</v>
      </c>
      <c r="G10436" s="17">
        <v>0</v>
      </c>
      <c r="H10436" s="17">
        <v>1</v>
      </c>
      <c r="I10436" s="17">
        <v>0.968955715</v>
      </c>
      <c r="J10436" s="17">
        <v>3.0800000000000001E-2</v>
      </c>
      <c r="K10436" s="17">
        <v>2.6800000000000001E-4</v>
      </c>
    </row>
    <row r="10437" spans="1:11" x14ac:dyDescent="0.45">
      <c r="A10437" s="10" t="s">
        <v>91</v>
      </c>
      <c r="B10437" s="20">
        <v>0.97299999999999998</v>
      </c>
      <c r="C10437" s="19">
        <v>11328</v>
      </c>
      <c r="D10437" s="19">
        <v>2369.388426</v>
      </c>
      <c r="E10437" s="23">
        <v>2.2730556740000001</v>
      </c>
      <c r="F10437" s="23">
        <v>0.64007636000000001</v>
      </c>
      <c r="G10437" s="17">
        <v>0</v>
      </c>
      <c r="H10437" s="17">
        <v>1</v>
      </c>
      <c r="I10437" s="17">
        <v>0.96892378999999995</v>
      </c>
      <c r="J10437" s="17">
        <v>3.0800000000000001E-2</v>
      </c>
      <c r="K10437" s="17">
        <v>2.6800000000000001E-4</v>
      </c>
    </row>
    <row r="10438" spans="1:11" x14ac:dyDescent="0.45">
      <c r="A10438" s="10" t="s">
        <v>91</v>
      </c>
      <c r="B10438" s="20">
        <v>0.97399999999999998</v>
      </c>
      <c r="C10438" s="19">
        <v>11339</v>
      </c>
      <c r="D10438" s="19">
        <v>2394.985021</v>
      </c>
      <c r="E10438" s="23">
        <v>2.3385577190000002</v>
      </c>
      <c r="F10438" s="23">
        <v>0.64955877900000003</v>
      </c>
      <c r="G10438" s="17">
        <v>0</v>
      </c>
      <c r="H10438" s="17">
        <v>1</v>
      </c>
      <c r="I10438" s="17">
        <v>0.96894889399999995</v>
      </c>
      <c r="J10438" s="17">
        <v>3.0800000000000001E-2</v>
      </c>
      <c r="K10438" s="17">
        <v>2.6600000000000001E-4</v>
      </c>
    </row>
    <row r="10439" spans="1:11" x14ac:dyDescent="0.45">
      <c r="A10439" s="10" t="s">
        <v>91</v>
      </c>
      <c r="B10439" s="20">
        <v>0.97499999999999998</v>
      </c>
      <c r="C10439" s="19">
        <v>11350</v>
      </c>
      <c r="D10439" s="19">
        <v>2420.997492</v>
      </c>
      <c r="E10439" s="23">
        <v>2.3892286139999999</v>
      </c>
      <c r="F10439" s="23">
        <v>0.65750713999999999</v>
      </c>
      <c r="G10439" s="17">
        <v>0</v>
      </c>
      <c r="H10439" s="17">
        <v>1</v>
      </c>
      <c r="I10439" s="17">
        <v>0.969066239</v>
      </c>
      <c r="J10439" s="17">
        <v>3.0700000000000002E-2</v>
      </c>
      <c r="K10439" s="17">
        <v>2.6499999999999999E-4</v>
      </c>
    </row>
    <row r="10440" spans="1:11" x14ac:dyDescent="0.45">
      <c r="A10440" s="10" t="s">
        <v>91</v>
      </c>
      <c r="B10440" s="20">
        <v>0.97599999999999998</v>
      </c>
      <c r="C10440" s="19">
        <v>11363</v>
      </c>
      <c r="D10440" s="19">
        <v>2452.3691829999998</v>
      </c>
      <c r="E10440" s="23">
        <v>2.4413020890000001</v>
      </c>
      <c r="F10440" s="23">
        <v>0.66443640500000001</v>
      </c>
      <c r="G10440" s="17">
        <v>0</v>
      </c>
      <c r="H10440" s="17">
        <v>1</v>
      </c>
      <c r="I10440" s="17">
        <v>0.96934596799999995</v>
      </c>
      <c r="J10440" s="17">
        <v>3.04E-2</v>
      </c>
      <c r="K10440" s="17">
        <v>2.6200000000000003E-4</v>
      </c>
    </row>
    <row r="10441" spans="1:11" x14ac:dyDescent="0.45">
      <c r="A10441" s="10" t="s">
        <v>91</v>
      </c>
      <c r="B10441" s="20">
        <v>0.97699999999999998</v>
      </c>
      <c r="C10441" s="19">
        <v>11374</v>
      </c>
      <c r="D10441" s="19">
        <v>2479.6319619999999</v>
      </c>
      <c r="E10441" s="23">
        <v>2.510138778</v>
      </c>
      <c r="F10441" s="23">
        <v>0.67239649499999998</v>
      </c>
      <c r="G10441" s="17">
        <v>0</v>
      </c>
      <c r="H10441" s="17">
        <v>1</v>
      </c>
      <c r="I10441" s="17">
        <v>0.96924811600000005</v>
      </c>
      <c r="J10441" s="17">
        <v>3.0499999999999999E-2</v>
      </c>
      <c r="K10441" s="17">
        <v>2.6200000000000003E-4</v>
      </c>
    </row>
    <row r="10442" spans="1:11" x14ac:dyDescent="0.45">
      <c r="A10442" s="10" t="s">
        <v>91</v>
      </c>
      <c r="B10442" s="20">
        <v>0.97799999999999998</v>
      </c>
      <c r="C10442" s="19">
        <v>11386</v>
      </c>
      <c r="D10442" s="19">
        <v>2510.3272940000002</v>
      </c>
      <c r="E10442" s="23">
        <v>2.601182272</v>
      </c>
      <c r="F10442" s="23">
        <v>0.67932583499999999</v>
      </c>
      <c r="G10442" s="17">
        <v>0</v>
      </c>
      <c r="H10442" s="17">
        <v>1</v>
      </c>
      <c r="I10442" s="17">
        <v>0.96934070299999997</v>
      </c>
      <c r="J10442" s="17">
        <v>3.04E-2</v>
      </c>
      <c r="K10442" s="17">
        <v>2.61E-4</v>
      </c>
    </row>
    <row r="10443" spans="1:11" x14ac:dyDescent="0.45">
      <c r="A10443" s="10" t="s">
        <v>91</v>
      </c>
      <c r="B10443" s="20">
        <v>0.97899999999999998</v>
      </c>
      <c r="C10443" s="19">
        <v>11398</v>
      </c>
      <c r="D10443" s="19">
        <v>2541.8692409999999</v>
      </c>
      <c r="E10443" s="23">
        <v>2.677229096</v>
      </c>
      <c r="F10443" s="23">
        <v>0.68715613099999995</v>
      </c>
      <c r="G10443" s="17">
        <v>0</v>
      </c>
      <c r="H10443" s="17">
        <v>1</v>
      </c>
      <c r="I10443" s="17">
        <v>0.96928565799999999</v>
      </c>
      <c r="J10443" s="17">
        <v>3.0499999999999999E-2</v>
      </c>
      <c r="K10443" s="17">
        <v>2.5999999999999998E-4</v>
      </c>
    </row>
    <row r="10444" spans="1:11" x14ac:dyDescent="0.45">
      <c r="A10444" s="10" t="s">
        <v>91</v>
      </c>
      <c r="B10444" s="20">
        <v>0.98</v>
      </c>
      <c r="C10444" s="19">
        <v>11410</v>
      </c>
      <c r="D10444" s="19">
        <v>2574.5651240000002</v>
      </c>
      <c r="E10444" s="23">
        <v>2.7923626779999999</v>
      </c>
      <c r="F10444" s="23">
        <v>0.70235891699999997</v>
      </c>
      <c r="G10444" s="17">
        <v>0</v>
      </c>
      <c r="H10444" s="17">
        <v>1</v>
      </c>
      <c r="I10444" s="17">
        <v>0.96923777499999997</v>
      </c>
      <c r="J10444" s="17">
        <v>3.0499999999999999E-2</v>
      </c>
      <c r="K10444" s="17">
        <v>2.5900000000000001E-4</v>
      </c>
    </row>
    <row r="10445" spans="1:11" x14ac:dyDescent="0.45">
      <c r="A10445" s="10" t="s">
        <v>91</v>
      </c>
      <c r="B10445" s="20">
        <v>0.98099999999999998</v>
      </c>
      <c r="C10445" s="19">
        <v>11419</v>
      </c>
      <c r="D10445" s="19">
        <v>2599.9107690000001</v>
      </c>
      <c r="E10445" s="23">
        <v>2.8359630760000001</v>
      </c>
      <c r="F10445" s="23">
        <v>0.71227047399999999</v>
      </c>
      <c r="G10445" s="17">
        <v>0</v>
      </c>
      <c r="H10445" s="17">
        <v>1</v>
      </c>
      <c r="I10445" s="17">
        <v>0.96919396199999996</v>
      </c>
      <c r="J10445" s="17">
        <v>3.0499999999999999E-2</v>
      </c>
      <c r="K10445" s="17">
        <v>2.5900000000000001E-4</v>
      </c>
    </row>
    <row r="10446" spans="1:11" x14ac:dyDescent="0.45">
      <c r="A10446" s="10" t="s">
        <v>91</v>
      </c>
      <c r="B10446" s="20">
        <v>0.98199999999999998</v>
      </c>
      <c r="C10446" s="19">
        <v>11433</v>
      </c>
      <c r="D10446" s="19">
        <v>2640.1508100000001</v>
      </c>
      <c r="E10446" s="23">
        <v>2.9387940910000001</v>
      </c>
      <c r="F10446" s="23">
        <v>0.72051546099999997</v>
      </c>
      <c r="G10446" s="17">
        <v>0</v>
      </c>
      <c r="H10446" s="17">
        <v>1</v>
      </c>
      <c r="I10446" s="17">
        <v>0.96946577199999995</v>
      </c>
      <c r="J10446" s="17">
        <v>3.0300000000000001E-2</v>
      </c>
      <c r="K10446" s="17">
        <v>2.5599999999999999E-4</v>
      </c>
    </row>
    <row r="10447" spans="1:11" x14ac:dyDescent="0.45">
      <c r="A10447" s="10" t="s">
        <v>91</v>
      </c>
      <c r="B10447" s="20">
        <v>0.98299999999999998</v>
      </c>
      <c r="C10447" s="19">
        <v>11444</v>
      </c>
      <c r="D10447" s="19">
        <v>2673.3636919999999</v>
      </c>
      <c r="E10447" s="23">
        <v>3.0511791559999999</v>
      </c>
      <c r="F10447" s="23">
        <v>0.73213816700000001</v>
      </c>
      <c r="G10447" s="17">
        <v>0</v>
      </c>
      <c r="H10447" s="17">
        <v>1</v>
      </c>
      <c r="I10447" s="17">
        <v>0.96942825300000002</v>
      </c>
      <c r="J10447" s="17">
        <v>3.0300000000000001E-2</v>
      </c>
      <c r="K10447" s="17">
        <v>2.5500000000000002E-4</v>
      </c>
    </row>
    <row r="10448" spans="1:11" x14ac:dyDescent="0.45">
      <c r="A10448" s="10" t="s">
        <v>91</v>
      </c>
      <c r="B10448" s="20">
        <v>0.98399999999999999</v>
      </c>
      <c r="C10448" s="19">
        <v>11456</v>
      </c>
      <c r="D10448" s="19">
        <v>2710.2866779999999</v>
      </c>
      <c r="E10448" s="23">
        <v>3.1135656809999999</v>
      </c>
      <c r="F10448" s="23">
        <v>0.74089534199999996</v>
      </c>
      <c r="G10448" s="17">
        <v>0</v>
      </c>
      <c r="H10448" s="17">
        <v>1</v>
      </c>
      <c r="I10448" s="17">
        <v>0.96949213400000001</v>
      </c>
      <c r="J10448" s="17">
        <v>3.0300000000000001E-2</v>
      </c>
      <c r="K10448" s="17">
        <v>2.5500000000000002E-4</v>
      </c>
    </row>
    <row r="10449" spans="1:11" x14ac:dyDescent="0.45">
      <c r="A10449" s="10" t="s">
        <v>91</v>
      </c>
      <c r="B10449" s="20">
        <v>0.98499999999999999</v>
      </c>
      <c r="C10449" s="19">
        <v>11468</v>
      </c>
      <c r="D10449" s="19">
        <v>2748.155565</v>
      </c>
      <c r="E10449" s="23">
        <v>3.1814359849999998</v>
      </c>
      <c r="F10449" s="23">
        <v>0.75463203899999998</v>
      </c>
      <c r="G10449" s="17">
        <v>0</v>
      </c>
      <c r="H10449" s="17">
        <v>1</v>
      </c>
      <c r="I10449" s="17">
        <v>0.96935386999999995</v>
      </c>
      <c r="J10449" s="17">
        <v>3.04E-2</v>
      </c>
      <c r="K10449" s="17">
        <v>2.5399999999999999E-4</v>
      </c>
    </row>
    <row r="10450" spans="1:11" x14ac:dyDescent="0.45">
      <c r="A10450" s="10" t="s">
        <v>91</v>
      </c>
      <c r="B10450" s="20">
        <v>0.98599999999999999</v>
      </c>
      <c r="C10450" s="19">
        <v>11479</v>
      </c>
      <c r="D10450" s="19">
        <v>2783.8630290000001</v>
      </c>
      <c r="E10450" s="23">
        <v>3.2835178819999999</v>
      </c>
      <c r="F10450" s="23">
        <v>0.76582299300000001</v>
      </c>
      <c r="G10450" s="17">
        <v>0</v>
      </c>
      <c r="H10450" s="17">
        <v>1</v>
      </c>
      <c r="I10450" s="17">
        <v>0.96927353699999996</v>
      </c>
      <c r="J10450" s="17">
        <v>3.0499999999999999E-2</v>
      </c>
      <c r="K10450" s="17">
        <v>2.5399999999999999E-4</v>
      </c>
    </row>
    <row r="10451" spans="1:11" x14ac:dyDescent="0.45">
      <c r="A10451" s="10" t="s">
        <v>91</v>
      </c>
      <c r="B10451" s="20">
        <v>0.98699999999999999</v>
      </c>
      <c r="C10451" s="19">
        <v>11491</v>
      </c>
      <c r="D10451" s="19">
        <v>2824.1018159999999</v>
      </c>
      <c r="E10451" s="23">
        <v>3.3992255830000002</v>
      </c>
      <c r="F10451" s="23">
        <v>0.77707736699999996</v>
      </c>
      <c r="G10451" s="17">
        <v>0</v>
      </c>
      <c r="H10451" s="17">
        <v>1</v>
      </c>
      <c r="I10451" s="17">
        <v>0.96929741999999997</v>
      </c>
      <c r="J10451" s="17">
        <v>3.04E-2</v>
      </c>
      <c r="K10451" s="17">
        <v>2.5300000000000002E-4</v>
      </c>
    </row>
    <row r="10452" spans="1:11" x14ac:dyDescent="0.45">
      <c r="A10452" s="10" t="s">
        <v>91</v>
      </c>
      <c r="B10452" s="20">
        <v>0.98799999999999999</v>
      </c>
      <c r="C10452" s="19">
        <v>11503</v>
      </c>
      <c r="D10452" s="19">
        <v>2866.4168530000002</v>
      </c>
      <c r="E10452" s="23">
        <v>3.6525572039999998</v>
      </c>
      <c r="F10452" s="23">
        <v>0.78961155000000005</v>
      </c>
      <c r="G10452" s="17">
        <v>0</v>
      </c>
      <c r="H10452" s="17">
        <v>1</v>
      </c>
      <c r="I10452" s="17">
        <v>0.96917733500000003</v>
      </c>
      <c r="J10452" s="17">
        <v>3.0599999999999999E-2</v>
      </c>
      <c r="K10452" s="17">
        <v>2.5300000000000002E-4</v>
      </c>
    </row>
    <row r="10453" spans="1:11" x14ac:dyDescent="0.45">
      <c r="A10453" s="10" t="s">
        <v>91</v>
      </c>
      <c r="B10453" s="20">
        <v>0.98899999999999999</v>
      </c>
      <c r="C10453" s="19">
        <v>11514</v>
      </c>
      <c r="D10453" s="19">
        <v>2908.3085299999998</v>
      </c>
      <c r="E10453" s="23">
        <v>3.9050748899999999</v>
      </c>
      <c r="F10453" s="23">
        <v>0.80325109900000002</v>
      </c>
      <c r="G10453" s="17">
        <v>0</v>
      </c>
      <c r="H10453" s="17">
        <v>1</v>
      </c>
      <c r="I10453" s="17">
        <v>0.96940237600000001</v>
      </c>
      <c r="J10453" s="17">
        <v>3.0300000000000001E-2</v>
      </c>
      <c r="K10453" s="17">
        <v>2.5099999999999998E-4</v>
      </c>
    </row>
    <row r="10454" spans="1:11" x14ac:dyDescent="0.45">
      <c r="A10454" s="10" t="s">
        <v>91</v>
      </c>
      <c r="B10454" s="20">
        <v>0.99</v>
      </c>
      <c r="C10454" s="19">
        <v>11526</v>
      </c>
      <c r="D10454" s="19">
        <v>2957.6714790000001</v>
      </c>
      <c r="E10454" s="23">
        <v>4.1428168870000004</v>
      </c>
      <c r="F10454" s="23">
        <v>0.81616934900000004</v>
      </c>
      <c r="G10454" s="17">
        <v>0</v>
      </c>
      <c r="H10454" s="17">
        <v>1</v>
      </c>
      <c r="I10454" s="17">
        <v>0.96938938500000005</v>
      </c>
      <c r="J10454" s="17">
        <v>3.04E-2</v>
      </c>
      <c r="K10454" s="17">
        <v>2.5000000000000001E-4</v>
      </c>
    </row>
    <row r="10455" spans="1:11" x14ac:dyDescent="0.45">
      <c r="A10455" s="10" t="s">
        <v>91</v>
      </c>
      <c r="B10455" s="20">
        <v>0.99099999999999999</v>
      </c>
      <c r="C10455" s="19">
        <v>11537</v>
      </c>
      <c r="D10455" s="19">
        <v>3004.5572109999998</v>
      </c>
      <c r="E10455" s="23">
        <v>4.3459032459999998</v>
      </c>
      <c r="F10455" s="23">
        <v>0.83199774800000004</v>
      </c>
      <c r="G10455" s="17">
        <v>0</v>
      </c>
      <c r="H10455" s="17">
        <v>1</v>
      </c>
      <c r="I10455" s="17">
        <v>0.96942512400000003</v>
      </c>
      <c r="J10455" s="17">
        <v>3.0300000000000001E-2</v>
      </c>
      <c r="K10455" s="17">
        <v>2.5000000000000001E-4</v>
      </c>
    </row>
    <row r="10456" spans="1:11" x14ac:dyDescent="0.45">
      <c r="A10456" s="10" t="s">
        <v>91</v>
      </c>
      <c r="B10456" s="20">
        <v>0.99199999999999999</v>
      </c>
      <c r="C10456" s="19">
        <v>11549</v>
      </c>
      <c r="D10456" s="19">
        <v>3057.8133069999999</v>
      </c>
      <c r="E10456" s="23">
        <v>4.593666153</v>
      </c>
      <c r="F10456" s="23">
        <v>0.84613412600000004</v>
      </c>
      <c r="G10456" s="17">
        <v>0</v>
      </c>
      <c r="H10456" s="17">
        <v>1</v>
      </c>
      <c r="I10456" s="17">
        <v>0.96922024500000004</v>
      </c>
      <c r="J10456" s="17">
        <v>3.0499999999999999E-2</v>
      </c>
      <c r="K10456" s="17">
        <v>2.5000000000000001E-4</v>
      </c>
    </row>
    <row r="10457" spans="1:11" x14ac:dyDescent="0.45">
      <c r="A10457" s="10" t="s">
        <v>91</v>
      </c>
      <c r="B10457" s="20">
        <v>0.99299999999999999</v>
      </c>
      <c r="C10457" s="19">
        <v>11561</v>
      </c>
      <c r="D10457" s="19">
        <v>3114.9385130000001</v>
      </c>
      <c r="E10457" s="23">
        <v>4.8520510139999997</v>
      </c>
      <c r="F10457" s="23">
        <v>0.86099705199999998</v>
      </c>
      <c r="G10457" s="17">
        <v>0</v>
      </c>
      <c r="H10457" s="17">
        <v>1</v>
      </c>
      <c r="I10457" s="17">
        <v>0.96882764499999996</v>
      </c>
      <c r="J10457" s="17">
        <v>3.09E-2</v>
      </c>
      <c r="K10457" s="17">
        <v>2.4899999999999998E-4</v>
      </c>
    </row>
    <row r="10458" spans="1:11" x14ac:dyDescent="0.45">
      <c r="A10458" s="10" t="s">
        <v>91</v>
      </c>
      <c r="B10458" s="20">
        <v>0.99399999999999999</v>
      </c>
      <c r="C10458" s="19">
        <v>11572</v>
      </c>
      <c r="D10458" s="19">
        <v>3170.3820260000002</v>
      </c>
      <c r="E10458" s="23">
        <v>5.1766605090000004</v>
      </c>
      <c r="F10458" s="23">
        <v>0.88187873400000005</v>
      </c>
      <c r="G10458" s="17">
        <v>0</v>
      </c>
      <c r="H10458" s="17">
        <v>1</v>
      </c>
      <c r="I10458" s="17">
        <v>0.968779163</v>
      </c>
      <c r="J10458" s="17">
        <v>3.1E-2</v>
      </c>
      <c r="K10458" s="17">
        <v>2.4899999999999998E-4</v>
      </c>
    </row>
    <row r="10459" spans="1:11" x14ac:dyDescent="0.45">
      <c r="A10459" s="10" t="s">
        <v>91</v>
      </c>
      <c r="B10459" s="20">
        <v>0.995</v>
      </c>
      <c r="C10459" s="19">
        <v>11584</v>
      </c>
      <c r="D10459" s="19">
        <v>3237.4789030000002</v>
      </c>
      <c r="E10459" s="23">
        <v>5.8890123780000003</v>
      </c>
      <c r="F10459" s="23">
        <v>0.89952728500000001</v>
      </c>
      <c r="G10459" s="17">
        <v>0</v>
      </c>
      <c r="H10459" s="17">
        <v>1</v>
      </c>
      <c r="I10459" s="17">
        <v>0.96871426500000002</v>
      </c>
      <c r="J10459" s="17">
        <v>3.1E-2</v>
      </c>
      <c r="K10459" s="17">
        <v>2.4800000000000001E-4</v>
      </c>
    </row>
    <row r="10460" spans="1:11" x14ac:dyDescent="0.45">
      <c r="A10460" s="10" t="s">
        <v>91</v>
      </c>
      <c r="B10460" s="20">
        <v>0.996</v>
      </c>
      <c r="C10460" s="19">
        <v>11595</v>
      </c>
      <c r="D10460" s="19">
        <v>3305.3281820000002</v>
      </c>
      <c r="E10460" s="23">
        <v>6.3706840900000001</v>
      </c>
      <c r="F10460" s="23">
        <v>0.92084146200000005</v>
      </c>
      <c r="G10460" s="17">
        <v>0</v>
      </c>
      <c r="H10460" s="17">
        <v>1</v>
      </c>
      <c r="I10460" s="17">
        <v>0.96887748600000001</v>
      </c>
      <c r="J10460" s="17">
        <v>3.09E-2</v>
      </c>
      <c r="K10460" s="17">
        <v>2.4699999999999999E-4</v>
      </c>
    </row>
    <row r="10461" spans="1:11" x14ac:dyDescent="0.45">
      <c r="A10461" s="10" t="s">
        <v>91</v>
      </c>
      <c r="B10461" s="20">
        <v>0.997</v>
      </c>
      <c r="C10461" s="19">
        <v>11607</v>
      </c>
      <c r="D10461" s="19">
        <v>3386.1282249999999</v>
      </c>
      <c r="E10461" s="23">
        <v>7.0008807519999996</v>
      </c>
      <c r="F10461" s="23">
        <v>0.94068333999999998</v>
      </c>
      <c r="G10461" s="17">
        <v>0</v>
      </c>
      <c r="H10461" s="17">
        <v>1</v>
      </c>
      <c r="I10461" s="17">
        <v>0.96885954600000002</v>
      </c>
      <c r="J10461" s="17">
        <v>3.09E-2</v>
      </c>
      <c r="K10461" s="17">
        <v>2.4600000000000002E-4</v>
      </c>
    </row>
    <row r="10462" spans="1:11" x14ac:dyDescent="0.45">
      <c r="A10462" s="10" t="s">
        <v>91</v>
      </c>
      <c r="B10462" s="20">
        <v>0.998</v>
      </c>
      <c r="C10462" s="19">
        <v>11619</v>
      </c>
      <c r="D10462" s="19">
        <v>3478.41194</v>
      </c>
      <c r="E10462" s="23">
        <v>8.3356154280000005</v>
      </c>
      <c r="F10462" s="23">
        <v>0.96859448999999997</v>
      </c>
      <c r="G10462" s="17">
        <v>0</v>
      </c>
      <c r="H10462" s="17">
        <v>1</v>
      </c>
      <c r="I10462" s="17">
        <v>0.96867744899999997</v>
      </c>
      <c r="J10462" s="17">
        <v>3.1099999999999999E-2</v>
      </c>
      <c r="K10462" s="17">
        <v>2.4600000000000002E-4</v>
      </c>
    </row>
    <row r="10463" spans="1:11" x14ac:dyDescent="0.45">
      <c r="A10463" s="10" t="s">
        <v>91</v>
      </c>
      <c r="B10463" s="20">
        <v>0.999</v>
      </c>
      <c r="C10463" s="19">
        <v>11630</v>
      </c>
      <c r="D10463" s="19">
        <v>3603.7322140000001</v>
      </c>
      <c r="E10463" s="23">
        <v>18.519911369999999</v>
      </c>
      <c r="F10463" s="23">
        <v>0.99624638600000004</v>
      </c>
      <c r="G10463" s="17">
        <v>0</v>
      </c>
      <c r="H10463" s="17">
        <v>1</v>
      </c>
      <c r="I10463" s="17">
        <v>0.96858644800000004</v>
      </c>
      <c r="J10463" s="17">
        <v>3.1199999999999999E-2</v>
      </c>
      <c r="K10463" s="17">
        <v>2.4499999999999999E-4</v>
      </c>
    </row>
    <row r="10464" spans="1:11" x14ac:dyDescent="0.45">
      <c r="A10464" s="10" t="s">
        <v>91</v>
      </c>
      <c r="B10464" s="20">
        <v>1</v>
      </c>
      <c r="C10464" s="19">
        <v>11631</v>
      </c>
      <c r="D10464" s="19">
        <v>3626.6994479999998</v>
      </c>
      <c r="E10464" s="23">
        <v>22.967234019999999</v>
      </c>
      <c r="F10464" s="23">
        <v>1.0476038169999999</v>
      </c>
      <c r="G10464" s="17">
        <v>0</v>
      </c>
      <c r="H10464" s="17">
        <v>1</v>
      </c>
      <c r="I10464" s="17">
        <v>0.96859266799999999</v>
      </c>
      <c r="J10464" s="17">
        <v>3.1199999999999999E-2</v>
      </c>
      <c r="K10464" s="17">
        <v>2.4499999999999999E-4</v>
      </c>
    </row>
    <row r="10465" spans="1:11" x14ac:dyDescent="0.45">
      <c r="A10465" s="10" t="s">
        <v>93</v>
      </c>
      <c r="B10465" s="20">
        <v>0</v>
      </c>
      <c r="C10465" s="19">
        <v>618</v>
      </c>
      <c r="D10465" s="19">
        <v>0.35801320399999997</v>
      </c>
      <c r="E10465" s="23">
        <v>1.1100000000000001E-3</v>
      </c>
      <c r="F10465" s="23">
        <v>7.5799999999999999E-4</v>
      </c>
      <c r="G10465" s="17">
        <v>0</v>
      </c>
      <c r="H10465" s="17">
        <v>1</v>
      </c>
      <c r="I10465" s="17">
        <v>0.45950634800000001</v>
      </c>
      <c r="J10465" s="17">
        <v>0.54049365199999999</v>
      </c>
      <c r="K10465" s="17">
        <v>0</v>
      </c>
    </row>
    <row r="10466" spans="1:11" x14ac:dyDescent="0.45">
      <c r="A10466" s="10" t="s">
        <v>93</v>
      </c>
      <c r="B10466" s="20">
        <v>0.01</v>
      </c>
      <c r="C10466" s="19">
        <v>1934</v>
      </c>
      <c r="D10466" s="19">
        <v>3.3161558709999999</v>
      </c>
      <c r="E10466" s="23">
        <v>3.2000000000000002E-3</v>
      </c>
      <c r="F10466" s="23">
        <v>2.7899999999999999E-3</v>
      </c>
      <c r="G10466" s="17">
        <v>0</v>
      </c>
      <c r="H10466" s="17">
        <v>1</v>
      </c>
      <c r="I10466" s="17">
        <v>0.43274253600000001</v>
      </c>
      <c r="J10466" s="17">
        <v>0.56725746399999999</v>
      </c>
      <c r="K10466" s="17">
        <v>0</v>
      </c>
    </row>
    <row r="10467" spans="1:11" x14ac:dyDescent="0.45">
      <c r="A10467" s="10" t="s">
        <v>93</v>
      </c>
      <c r="B10467" s="20">
        <v>0.02</v>
      </c>
      <c r="C10467" s="19">
        <v>3159</v>
      </c>
      <c r="D10467" s="19">
        <v>8.3269264449999998</v>
      </c>
      <c r="E10467" s="23">
        <v>5.0200000000000002E-3</v>
      </c>
      <c r="F10467" s="23">
        <v>4.2900000000000004E-3</v>
      </c>
      <c r="G10467" s="17">
        <v>0</v>
      </c>
      <c r="H10467" s="17">
        <v>1</v>
      </c>
      <c r="I10467" s="17">
        <v>0.47866325700000001</v>
      </c>
      <c r="J10467" s="17">
        <v>0.51373907200000002</v>
      </c>
      <c r="K10467" s="17">
        <v>7.6E-3</v>
      </c>
    </row>
    <row r="10468" spans="1:11" x14ac:dyDescent="0.45">
      <c r="A10468" s="10" t="s">
        <v>93</v>
      </c>
      <c r="B10468" s="20">
        <v>0.03</v>
      </c>
      <c r="C10468" s="19">
        <v>4513</v>
      </c>
      <c r="D10468" s="19">
        <v>16.031512540000001</v>
      </c>
      <c r="E10468" s="23">
        <v>6.4400000000000004E-3</v>
      </c>
      <c r="F10468" s="23">
        <v>5.6699999999999997E-3</v>
      </c>
      <c r="G10468" s="17">
        <v>0</v>
      </c>
      <c r="H10468" s="17">
        <v>1</v>
      </c>
      <c r="I10468" s="17">
        <v>0.44429528299999999</v>
      </c>
      <c r="J10468" s="17">
        <v>0.54483536899999996</v>
      </c>
      <c r="K10468" s="17">
        <v>1.09E-2</v>
      </c>
    </row>
    <row r="10469" spans="1:11" x14ac:dyDescent="0.45">
      <c r="A10469" s="10" t="s">
        <v>93</v>
      </c>
      <c r="B10469" s="20">
        <v>0.04</v>
      </c>
      <c r="C10469" s="19">
        <v>5802</v>
      </c>
      <c r="D10469" s="19">
        <v>25.42913626</v>
      </c>
      <c r="E10469" s="23">
        <v>8.0099999999999998E-3</v>
      </c>
      <c r="F10469" s="23">
        <v>7.0499999999999998E-3</v>
      </c>
      <c r="G10469" s="17">
        <v>0</v>
      </c>
      <c r="H10469" s="17">
        <v>1</v>
      </c>
      <c r="I10469" s="17">
        <v>0.46130276799999997</v>
      </c>
      <c r="J10469" s="17">
        <v>0.53179798199999995</v>
      </c>
      <c r="K10469" s="17">
        <v>6.8999999999999999E-3</v>
      </c>
    </row>
    <row r="10470" spans="1:11" x14ac:dyDescent="0.45">
      <c r="A10470" s="10" t="s">
        <v>93</v>
      </c>
      <c r="B10470" s="20">
        <v>0.05</v>
      </c>
      <c r="C10470" s="19">
        <v>7081</v>
      </c>
      <c r="D10470" s="19">
        <v>36.176125730000003</v>
      </c>
      <c r="E10470" s="23">
        <v>8.6899999999999998E-3</v>
      </c>
      <c r="F10470" s="23">
        <v>8.1099999999999992E-3</v>
      </c>
      <c r="G10470" s="17">
        <v>0</v>
      </c>
      <c r="H10470" s="17">
        <v>1</v>
      </c>
      <c r="I10470" s="17">
        <v>0.514995337</v>
      </c>
      <c r="J10470" s="17">
        <v>0.47752541300000001</v>
      </c>
      <c r="K10470" s="17">
        <v>7.4799999999999997E-3</v>
      </c>
    </row>
    <row r="10471" spans="1:11" x14ac:dyDescent="0.45">
      <c r="A10471" s="10" t="s">
        <v>93</v>
      </c>
      <c r="B10471" s="20">
        <v>0.06</v>
      </c>
      <c r="C10471" s="19">
        <v>8371</v>
      </c>
      <c r="D10471" s="19">
        <v>48.077790579999998</v>
      </c>
      <c r="E10471" s="23">
        <v>9.7000000000000003E-3</v>
      </c>
      <c r="F10471" s="23">
        <v>8.8800000000000007E-3</v>
      </c>
      <c r="G10471" s="17">
        <v>0</v>
      </c>
      <c r="H10471" s="17">
        <v>1</v>
      </c>
      <c r="I10471" s="17">
        <v>0.55036231000000002</v>
      </c>
      <c r="J10471" s="17">
        <v>0.44273274200000001</v>
      </c>
      <c r="K10471" s="17">
        <v>6.8999999999999999E-3</v>
      </c>
    </row>
    <row r="10472" spans="1:11" x14ac:dyDescent="0.45">
      <c r="A10472" s="10" t="s">
        <v>93</v>
      </c>
      <c r="B10472" s="20">
        <v>7.0000000000000007E-2</v>
      </c>
      <c r="C10472" s="19">
        <v>9457</v>
      </c>
      <c r="D10472" s="19">
        <v>59.116685740000001</v>
      </c>
      <c r="E10472" s="23">
        <v>1.0500000000000001E-2</v>
      </c>
      <c r="F10472" s="23">
        <v>9.6200000000000001E-3</v>
      </c>
      <c r="G10472" s="17">
        <v>0</v>
      </c>
      <c r="H10472" s="17">
        <v>1</v>
      </c>
      <c r="I10472" s="17">
        <v>0.572420759</v>
      </c>
      <c r="J10472" s="17">
        <v>0.42197275299999998</v>
      </c>
      <c r="K10472" s="17">
        <v>5.6100000000000004E-3</v>
      </c>
    </row>
    <row r="10473" spans="1:11" x14ac:dyDescent="0.45">
      <c r="A10473" s="10" t="s">
        <v>93</v>
      </c>
      <c r="B10473" s="20">
        <v>0.08</v>
      </c>
      <c r="C10473" s="19">
        <v>10963</v>
      </c>
      <c r="D10473" s="19">
        <v>75.399986670000004</v>
      </c>
      <c r="E10473" s="23">
        <v>1.1299999999999999E-2</v>
      </c>
      <c r="F10473" s="23">
        <v>1.04E-2</v>
      </c>
      <c r="G10473" s="17">
        <v>0</v>
      </c>
      <c r="H10473" s="17">
        <v>1</v>
      </c>
      <c r="I10473" s="17">
        <v>0.56204168499999996</v>
      </c>
      <c r="J10473" s="17">
        <v>0.43358859900000002</v>
      </c>
      <c r="K10473" s="17">
        <v>4.3699999999999998E-3</v>
      </c>
    </row>
    <row r="10474" spans="1:11" x14ac:dyDescent="0.45">
      <c r="A10474" s="10" t="s">
        <v>93</v>
      </c>
      <c r="B10474" s="20">
        <v>0.09</v>
      </c>
      <c r="C10474" s="19">
        <v>12253</v>
      </c>
      <c r="D10474" s="19">
        <v>90.588819619999995</v>
      </c>
      <c r="E10474" s="23">
        <v>1.23E-2</v>
      </c>
      <c r="F10474" s="23">
        <v>1.11E-2</v>
      </c>
      <c r="G10474" s="17">
        <v>0</v>
      </c>
      <c r="H10474" s="17">
        <v>1</v>
      </c>
      <c r="I10474" s="17">
        <v>0.57631074400000004</v>
      </c>
      <c r="J10474" s="17">
        <v>0.41918092800000001</v>
      </c>
      <c r="K10474" s="17">
        <v>4.5100000000000001E-3</v>
      </c>
    </row>
    <row r="10475" spans="1:11" x14ac:dyDescent="0.45">
      <c r="A10475" s="10" t="s">
        <v>93</v>
      </c>
      <c r="B10475" s="20">
        <v>0.1</v>
      </c>
      <c r="C10475" s="19">
        <v>13541</v>
      </c>
      <c r="D10475" s="19">
        <v>106.9235048</v>
      </c>
      <c r="E10475" s="23">
        <v>1.32E-2</v>
      </c>
      <c r="F10475" s="23">
        <v>1.1900000000000001E-2</v>
      </c>
      <c r="G10475" s="17">
        <v>0</v>
      </c>
      <c r="H10475" s="17">
        <v>1</v>
      </c>
      <c r="I10475" s="17">
        <v>0.57360564599999997</v>
      </c>
      <c r="J10475" s="17">
        <v>0.42259219100000001</v>
      </c>
      <c r="K10475" s="17">
        <v>3.8E-3</v>
      </c>
    </row>
    <row r="10476" spans="1:11" x14ac:dyDescent="0.45">
      <c r="A10476" s="10" t="s">
        <v>93</v>
      </c>
      <c r="B10476" s="20">
        <v>0.11</v>
      </c>
      <c r="C10476" s="19">
        <v>14829</v>
      </c>
      <c r="D10476" s="19">
        <v>124.3521008</v>
      </c>
      <c r="E10476" s="23">
        <v>1.3899999999999999E-2</v>
      </c>
      <c r="F10476" s="23">
        <v>1.26E-2</v>
      </c>
      <c r="G10476" s="17">
        <v>0</v>
      </c>
      <c r="H10476" s="17">
        <v>1</v>
      </c>
      <c r="I10476" s="17">
        <v>0.58532889300000002</v>
      </c>
      <c r="J10476" s="17">
        <v>0.411389063</v>
      </c>
      <c r="K10476" s="17">
        <v>3.2799999999999999E-3</v>
      </c>
    </row>
    <row r="10477" spans="1:11" x14ac:dyDescent="0.45">
      <c r="A10477" s="10" t="s">
        <v>93</v>
      </c>
      <c r="B10477" s="20">
        <v>0.12</v>
      </c>
      <c r="C10477" s="19">
        <v>16113</v>
      </c>
      <c r="D10477" s="19">
        <v>142.7501245</v>
      </c>
      <c r="E10477" s="23">
        <v>1.46E-2</v>
      </c>
      <c r="F10477" s="23">
        <v>1.34E-2</v>
      </c>
      <c r="G10477" s="17">
        <v>0</v>
      </c>
      <c r="H10477" s="17">
        <v>1</v>
      </c>
      <c r="I10477" s="17">
        <v>0.61083780799999998</v>
      </c>
      <c r="J10477" s="17">
        <v>0.386290311</v>
      </c>
      <c r="K10477" s="17">
        <v>2.8700000000000002E-3</v>
      </c>
    </row>
    <row r="10478" spans="1:11" x14ac:dyDescent="0.45">
      <c r="A10478" s="10" t="s">
        <v>93</v>
      </c>
      <c r="B10478" s="20">
        <v>0.13</v>
      </c>
      <c r="C10478" s="19">
        <v>17395</v>
      </c>
      <c r="D10478" s="19">
        <v>162.06716130000001</v>
      </c>
      <c r="E10478" s="23">
        <v>1.5599999999999999E-2</v>
      </c>
      <c r="F10478" s="23">
        <v>1.41E-2</v>
      </c>
      <c r="G10478" s="17">
        <v>0</v>
      </c>
      <c r="H10478" s="17">
        <v>1</v>
      </c>
      <c r="I10478" s="17">
        <v>0.61599316999999998</v>
      </c>
      <c r="J10478" s="17">
        <v>0.38147335199999999</v>
      </c>
      <c r="K10478" s="17">
        <v>2.5300000000000001E-3</v>
      </c>
    </row>
    <row r="10479" spans="1:11" x14ac:dyDescent="0.45">
      <c r="A10479" s="10" t="s">
        <v>93</v>
      </c>
      <c r="B10479" s="20">
        <v>0.14000000000000001</v>
      </c>
      <c r="C10479" s="19">
        <v>18831</v>
      </c>
      <c r="D10479" s="19">
        <v>185.23756549999999</v>
      </c>
      <c r="E10479" s="23">
        <v>1.66E-2</v>
      </c>
      <c r="F10479" s="23">
        <v>1.49E-2</v>
      </c>
      <c r="G10479" s="17">
        <v>0</v>
      </c>
      <c r="H10479" s="17">
        <v>1</v>
      </c>
      <c r="I10479" s="17">
        <v>0.625369061</v>
      </c>
      <c r="J10479" s="17">
        <v>0.37238428800000001</v>
      </c>
      <c r="K10479" s="17">
        <v>2.2499999999999998E-3</v>
      </c>
    </row>
    <row r="10480" spans="1:11" x14ac:dyDescent="0.45">
      <c r="A10480" s="10" t="s">
        <v>93</v>
      </c>
      <c r="B10480" s="20">
        <v>0.15</v>
      </c>
      <c r="C10480" s="19">
        <v>19991</v>
      </c>
      <c r="D10480" s="19">
        <v>205.06166970000001</v>
      </c>
      <c r="E10480" s="23">
        <v>1.7500000000000002E-2</v>
      </c>
      <c r="F10480" s="23">
        <v>1.5599999999999999E-2</v>
      </c>
      <c r="G10480" s="17">
        <v>0</v>
      </c>
      <c r="H10480" s="17">
        <v>1</v>
      </c>
      <c r="I10480" s="17">
        <v>0.63343043700000001</v>
      </c>
      <c r="J10480" s="17">
        <v>0.36406567299999998</v>
      </c>
      <c r="K10480" s="17">
        <v>2.5000000000000001E-3</v>
      </c>
    </row>
    <row r="10481" spans="1:11" x14ac:dyDescent="0.45">
      <c r="A10481" s="10" t="s">
        <v>93</v>
      </c>
      <c r="B10481" s="20">
        <v>0.16</v>
      </c>
      <c r="C10481" s="19">
        <v>21279</v>
      </c>
      <c r="D10481" s="19">
        <v>228.21490299999999</v>
      </c>
      <c r="E10481" s="23">
        <v>1.8499999999999999E-2</v>
      </c>
      <c r="F10481" s="23">
        <v>1.6400000000000001E-2</v>
      </c>
      <c r="G10481" s="17">
        <v>0</v>
      </c>
      <c r="H10481" s="17">
        <v>1</v>
      </c>
      <c r="I10481" s="17">
        <v>0.62800025400000004</v>
      </c>
      <c r="J10481" s="17">
        <v>0.36972676399999999</v>
      </c>
      <c r="K10481" s="17">
        <v>2.2699999999999999E-3</v>
      </c>
    </row>
    <row r="10482" spans="1:11" x14ac:dyDescent="0.45">
      <c r="A10482" s="10" t="s">
        <v>93</v>
      </c>
      <c r="B10482" s="20">
        <v>0.17</v>
      </c>
      <c r="C10482" s="19">
        <v>22565</v>
      </c>
      <c r="D10482" s="19">
        <v>252.75268969999999</v>
      </c>
      <c r="E10482" s="23">
        <v>1.9599999999999999E-2</v>
      </c>
      <c r="F10482" s="23">
        <v>1.7299999999999999E-2</v>
      </c>
      <c r="G10482" s="17">
        <v>0</v>
      </c>
      <c r="H10482" s="17">
        <v>1</v>
      </c>
      <c r="I10482" s="17">
        <v>0.63205233900000002</v>
      </c>
      <c r="J10482" s="17">
        <v>0.36588019900000002</v>
      </c>
      <c r="K10482" s="17">
        <v>2.0699999999999998E-3</v>
      </c>
    </row>
    <row r="10483" spans="1:11" x14ac:dyDescent="0.45">
      <c r="A10483" s="10" t="s">
        <v>93</v>
      </c>
      <c r="B10483" s="20">
        <v>0.18</v>
      </c>
      <c r="C10483" s="19">
        <v>23848</v>
      </c>
      <c r="D10483" s="19">
        <v>278.48623959999998</v>
      </c>
      <c r="E10483" s="23">
        <v>2.07E-2</v>
      </c>
      <c r="F10483" s="23">
        <v>1.8100000000000002E-2</v>
      </c>
      <c r="G10483" s="17">
        <v>0</v>
      </c>
      <c r="H10483" s="17">
        <v>1</v>
      </c>
      <c r="I10483" s="17">
        <v>0.62923415199999999</v>
      </c>
      <c r="J10483" s="17">
        <v>0.368877028</v>
      </c>
      <c r="K10483" s="17">
        <v>1.89E-3</v>
      </c>
    </row>
    <row r="10484" spans="1:11" x14ac:dyDescent="0.45">
      <c r="A10484" s="10" t="s">
        <v>93</v>
      </c>
      <c r="B10484" s="20">
        <v>0.19</v>
      </c>
      <c r="C10484" s="19">
        <v>25151</v>
      </c>
      <c r="D10484" s="19">
        <v>306.19685179999999</v>
      </c>
      <c r="E10484" s="23">
        <v>2.1899999999999999E-2</v>
      </c>
      <c r="F10484" s="23">
        <v>1.9099999999999999E-2</v>
      </c>
      <c r="G10484" s="17">
        <v>0</v>
      </c>
      <c r="H10484" s="17">
        <v>1</v>
      </c>
      <c r="I10484" s="17">
        <v>0.61549917600000004</v>
      </c>
      <c r="J10484" s="17">
        <v>0.38249221</v>
      </c>
      <c r="K10484" s="17">
        <v>2.0100000000000001E-3</v>
      </c>
    </row>
    <row r="10485" spans="1:11" x14ac:dyDescent="0.45">
      <c r="A10485" s="10" t="s">
        <v>93</v>
      </c>
      <c r="B10485" s="20">
        <v>0.2</v>
      </c>
      <c r="C10485" s="19">
        <v>26440</v>
      </c>
      <c r="D10485" s="19">
        <v>335.06785939999997</v>
      </c>
      <c r="E10485" s="23">
        <v>2.3E-2</v>
      </c>
      <c r="F10485" s="23">
        <v>0.02</v>
      </c>
      <c r="G10485" s="17">
        <v>0</v>
      </c>
      <c r="H10485" s="17">
        <v>1</v>
      </c>
      <c r="I10485" s="17">
        <v>0.60505718100000005</v>
      </c>
      <c r="J10485" s="17">
        <v>0.39311398199999997</v>
      </c>
      <c r="K10485" s="17">
        <v>1.83E-3</v>
      </c>
    </row>
    <row r="10486" spans="1:11" x14ac:dyDescent="0.45">
      <c r="A10486" s="10" t="s">
        <v>93</v>
      </c>
      <c r="B10486" s="20">
        <v>0.21</v>
      </c>
      <c r="C10486" s="19">
        <v>27731</v>
      </c>
      <c r="D10486" s="19">
        <v>365.82927410000002</v>
      </c>
      <c r="E10486" s="23">
        <v>2.46E-2</v>
      </c>
      <c r="F10486" s="23">
        <v>2.1000000000000001E-2</v>
      </c>
      <c r="G10486" s="17">
        <v>0</v>
      </c>
      <c r="H10486" s="17">
        <v>1</v>
      </c>
      <c r="I10486" s="17">
        <v>0.59388481900000001</v>
      </c>
      <c r="J10486" s="17">
        <v>0.40444235000000001</v>
      </c>
      <c r="K10486" s="17">
        <v>1.67E-3</v>
      </c>
    </row>
    <row r="10487" spans="1:11" x14ac:dyDescent="0.45">
      <c r="A10487" s="10" t="s">
        <v>93</v>
      </c>
      <c r="B10487" s="20">
        <v>0.22</v>
      </c>
      <c r="C10487" s="19">
        <v>29019</v>
      </c>
      <c r="D10487" s="19">
        <v>398.35544729999998</v>
      </c>
      <c r="E10487" s="23">
        <v>2.5899999999999999E-2</v>
      </c>
      <c r="F10487" s="23">
        <v>2.2100000000000002E-2</v>
      </c>
      <c r="G10487" s="17">
        <v>0</v>
      </c>
      <c r="H10487" s="17">
        <v>1</v>
      </c>
      <c r="I10487" s="17">
        <v>0.57726383400000003</v>
      </c>
      <c r="J10487" s="17">
        <v>0.41728722000000001</v>
      </c>
      <c r="K10487" s="17">
        <v>5.45E-3</v>
      </c>
    </row>
    <row r="10488" spans="1:11" x14ac:dyDescent="0.45">
      <c r="A10488" s="10" t="s">
        <v>93</v>
      </c>
      <c r="B10488" s="20">
        <v>0.23</v>
      </c>
      <c r="C10488" s="19">
        <v>30437</v>
      </c>
      <c r="D10488" s="19">
        <v>436.13430290000002</v>
      </c>
      <c r="E10488" s="23">
        <v>2.7400000000000001E-2</v>
      </c>
      <c r="F10488" s="23">
        <v>2.3300000000000001E-2</v>
      </c>
      <c r="G10488" s="17">
        <v>0</v>
      </c>
      <c r="H10488" s="17">
        <v>1</v>
      </c>
      <c r="I10488" s="17">
        <v>0.55981597000000005</v>
      </c>
      <c r="J10488" s="17">
        <v>0.43518795799999999</v>
      </c>
      <c r="K10488" s="17">
        <v>5.0000000000000001E-3</v>
      </c>
    </row>
    <row r="10489" spans="1:11" x14ac:dyDescent="0.45">
      <c r="A10489" s="10" t="s">
        <v>93</v>
      </c>
      <c r="B10489" s="20">
        <v>0.24</v>
      </c>
      <c r="C10489" s="19">
        <v>31596</v>
      </c>
      <c r="D10489" s="19">
        <v>468.57789969999999</v>
      </c>
      <c r="E10489" s="23">
        <v>2.86E-2</v>
      </c>
      <c r="F10489" s="23">
        <v>2.4299999999999999E-2</v>
      </c>
      <c r="G10489" s="17">
        <v>0</v>
      </c>
      <c r="H10489" s="17">
        <v>1</v>
      </c>
      <c r="I10489" s="17">
        <v>0.54527048</v>
      </c>
      <c r="J10489" s="17">
        <v>0.44923366999999997</v>
      </c>
      <c r="K10489" s="17">
        <v>5.4999999999999997E-3</v>
      </c>
    </row>
    <row r="10490" spans="1:11" x14ac:dyDescent="0.45">
      <c r="A10490" s="10" t="s">
        <v>93</v>
      </c>
      <c r="B10490" s="20">
        <v>0.25</v>
      </c>
      <c r="C10490" s="19">
        <v>32817</v>
      </c>
      <c r="D10490" s="19">
        <v>504.42716689999997</v>
      </c>
      <c r="E10490" s="23">
        <v>0.03</v>
      </c>
      <c r="F10490" s="23">
        <v>2.5499999999999998E-2</v>
      </c>
      <c r="G10490" s="17">
        <v>0</v>
      </c>
      <c r="H10490" s="17">
        <v>1</v>
      </c>
      <c r="I10490" s="17">
        <v>0.538715371</v>
      </c>
      <c r="J10490" s="17">
        <v>0.45615010099999997</v>
      </c>
      <c r="K10490" s="17">
        <v>5.13E-3</v>
      </c>
    </row>
    <row r="10491" spans="1:11" x14ac:dyDescent="0.45">
      <c r="A10491" s="10" t="s">
        <v>93</v>
      </c>
      <c r="B10491" s="20">
        <v>0.26</v>
      </c>
      <c r="C10491" s="19">
        <v>34180</v>
      </c>
      <c r="D10491" s="19">
        <v>546.23938139999996</v>
      </c>
      <c r="E10491" s="23">
        <v>3.1399999999999997E-2</v>
      </c>
      <c r="F10491" s="23">
        <v>2.6700000000000002E-2</v>
      </c>
      <c r="G10491" s="17">
        <v>0</v>
      </c>
      <c r="H10491" s="17">
        <v>1</v>
      </c>
      <c r="I10491" s="17">
        <v>0.51748139500000001</v>
      </c>
      <c r="J10491" s="17">
        <v>0.47735074</v>
      </c>
      <c r="K10491" s="17">
        <v>5.1700000000000001E-3</v>
      </c>
    </row>
    <row r="10492" spans="1:11" x14ac:dyDescent="0.45">
      <c r="A10492" s="10" t="s">
        <v>93</v>
      </c>
      <c r="B10492" s="20">
        <v>0.27</v>
      </c>
      <c r="C10492" s="19">
        <v>35453</v>
      </c>
      <c r="D10492" s="19">
        <v>587.35225479999997</v>
      </c>
      <c r="E10492" s="23">
        <v>3.3099999999999997E-2</v>
      </c>
      <c r="F10492" s="23">
        <v>2.8000000000000001E-2</v>
      </c>
      <c r="G10492" s="17">
        <v>0</v>
      </c>
      <c r="H10492" s="17">
        <v>1</v>
      </c>
      <c r="I10492" s="17">
        <v>0.51061771600000005</v>
      </c>
      <c r="J10492" s="17">
        <v>0.48449803499999999</v>
      </c>
      <c r="K10492" s="17">
        <v>4.8799999999999998E-3</v>
      </c>
    </row>
    <row r="10493" spans="1:11" x14ac:dyDescent="0.45">
      <c r="A10493" s="10" t="s">
        <v>93</v>
      </c>
      <c r="B10493" s="20">
        <v>0.28000000000000003</v>
      </c>
      <c r="C10493" s="19">
        <v>36884</v>
      </c>
      <c r="D10493" s="19">
        <v>636.10419100000001</v>
      </c>
      <c r="E10493" s="23">
        <v>3.5200000000000002E-2</v>
      </c>
      <c r="F10493" s="23">
        <v>2.9399999999999999E-2</v>
      </c>
      <c r="G10493" s="17">
        <v>0</v>
      </c>
      <c r="H10493" s="17">
        <v>1</v>
      </c>
      <c r="I10493" s="17">
        <v>0.50849638900000005</v>
      </c>
      <c r="J10493" s="17">
        <v>0.48698923199999999</v>
      </c>
      <c r="K10493" s="17">
        <v>4.5100000000000001E-3</v>
      </c>
    </row>
    <row r="10494" spans="1:11" x14ac:dyDescent="0.45">
      <c r="A10494" s="10" t="s">
        <v>93</v>
      </c>
      <c r="B10494" s="20">
        <v>0.28999999999999998</v>
      </c>
      <c r="C10494" s="19">
        <v>38171</v>
      </c>
      <c r="D10494" s="19">
        <v>682.26598890000002</v>
      </c>
      <c r="E10494" s="23">
        <v>3.6499999999999998E-2</v>
      </c>
      <c r="F10494" s="23">
        <v>3.0599999999999999E-2</v>
      </c>
      <c r="G10494" s="17">
        <v>0</v>
      </c>
      <c r="H10494" s="17">
        <v>1</v>
      </c>
      <c r="I10494" s="17">
        <v>0.51127245700000001</v>
      </c>
      <c r="J10494" s="17">
        <v>0.48451512899999999</v>
      </c>
      <c r="K10494" s="17">
        <v>4.2100000000000002E-3</v>
      </c>
    </row>
    <row r="10495" spans="1:11" x14ac:dyDescent="0.45">
      <c r="A10495" s="10" t="s">
        <v>93</v>
      </c>
      <c r="B10495" s="20">
        <v>0.3</v>
      </c>
      <c r="C10495" s="19">
        <v>39339</v>
      </c>
      <c r="D10495" s="19">
        <v>725.97553349999998</v>
      </c>
      <c r="E10495" s="23">
        <v>3.8300000000000001E-2</v>
      </c>
      <c r="F10495" s="23">
        <v>3.1800000000000002E-2</v>
      </c>
      <c r="G10495" s="17">
        <v>0</v>
      </c>
      <c r="H10495" s="17">
        <v>1</v>
      </c>
      <c r="I10495" s="17">
        <v>0.50210037600000001</v>
      </c>
      <c r="J10495" s="17">
        <v>0.49379380299999998</v>
      </c>
      <c r="K10495" s="17">
        <v>4.1099999999999999E-3</v>
      </c>
    </row>
    <row r="10496" spans="1:11" x14ac:dyDescent="0.45">
      <c r="A10496" s="10" t="s">
        <v>93</v>
      </c>
      <c r="B10496" s="20">
        <v>0.31</v>
      </c>
      <c r="C10496" s="19">
        <v>40598</v>
      </c>
      <c r="D10496" s="19">
        <v>775.3047871</v>
      </c>
      <c r="E10496" s="23">
        <v>4.0099999999999997E-2</v>
      </c>
      <c r="F10496" s="23">
        <v>3.3300000000000003E-2</v>
      </c>
      <c r="G10496" s="17">
        <v>0</v>
      </c>
      <c r="H10496" s="17">
        <v>1</v>
      </c>
      <c r="I10496" s="17">
        <v>0.49573328300000002</v>
      </c>
      <c r="J10496" s="17">
        <v>0.49961430200000001</v>
      </c>
      <c r="K10496" s="17">
        <v>4.6499999999999996E-3</v>
      </c>
    </row>
    <row r="10497" spans="1:11" x14ac:dyDescent="0.45">
      <c r="A10497" s="10" t="s">
        <v>93</v>
      </c>
      <c r="B10497" s="20">
        <v>0.32</v>
      </c>
      <c r="C10497" s="19">
        <v>41917</v>
      </c>
      <c r="D10497" s="19">
        <v>829.62512960000004</v>
      </c>
      <c r="E10497" s="23">
        <v>4.2099999999999999E-2</v>
      </c>
      <c r="F10497" s="23">
        <v>3.4700000000000002E-2</v>
      </c>
      <c r="G10497" s="17">
        <v>0</v>
      </c>
      <c r="H10497" s="17">
        <v>1</v>
      </c>
      <c r="I10497" s="17">
        <v>0.48158057199999998</v>
      </c>
      <c r="J10497" s="17">
        <v>0.513447396</v>
      </c>
      <c r="K10497" s="17">
        <v>4.9699999999999996E-3</v>
      </c>
    </row>
    <row r="10498" spans="1:11" x14ac:dyDescent="0.45">
      <c r="A10498" s="10" t="s">
        <v>93</v>
      </c>
      <c r="B10498" s="20">
        <v>0.33</v>
      </c>
      <c r="C10498" s="19">
        <v>43208</v>
      </c>
      <c r="D10498" s="19">
        <v>885.00128170000005</v>
      </c>
      <c r="E10498" s="23">
        <v>4.3700000000000003E-2</v>
      </c>
      <c r="F10498" s="23">
        <v>3.6200000000000003E-2</v>
      </c>
      <c r="G10498" s="17">
        <v>0</v>
      </c>
      <c r="H10498" s="17">
        <v>1</v>
      </c>
      <c r="I10498" s="17">
        <v>0.474864605</v>
      </c>
      <c r="J10498" s="17">
        <v>0.52014080900000004</v>
      </c>
      <c r="K10498" s="17">
        <v>4.9899999999999996E-3</v>
      </c>
    </row>
    <row r="10499" spans="1:11" x14ac:dyDescent="0.45">
      <c r="A10499" s="10" t="s">
        <v>93</v>
      </c>
      <c r="B10499" s="20">
        <v>0.34</v>
      </c>
      <c r="C10499" s="19">
        <v>44497</v>
      </c>
      <c r="D10499" s="19">
        <v>942.59206329999995</v>
      </c>
      <c r="E10499" s="23">
        <v>4.5600000000000002E-2</v>
      </c>
      <c r="F10499" s="23">
        <v>3.7699999999999997E-2</v>
      </c>
      <c r="G10499" s="17">
        <v>0</v>
      </c>
      <c r="H10499" s="17">
        <v>1</v>
      </c>
      <c r="I10499" s="17">
        <v>0.47560351499999998</v>
      </c>
      <c r="J10499" s="17">
        <v>0.51969573300000005</v>
      </c>
      <c r="K10499" s="17">
        <v>4.7000000000000002E-3</v>
      </c>
    </row>
    <row r="10500" spans="1:11" x14ac:dyDescent="0.45">
      <c r="A10500" s="10" t="s">
        <v>93</v>
      </c>
      <c r="B10500" s="20">
        <v>0.35</v>
      </c>
      <c r="C10500" s="19">
        <v>45784</v>
      </c>
      <c r="D10500" s="19">
        <v>1002.677356</v>
      </c>
      <c r="E10500" s="23">
        <v>4.7800000000000002E-2</v>
      </c>
      <c r="F10500" s="23">
        <v>3.9300000000000002E-2</v>
      </c>
      <c r="G10500" s="17">
        <v>0</v>
      </c>
      <c r="H10500" s="17">
        <v>1</v>
      </c>
      <c r="I10500" s="17">
        <v>0.46974924600000001</v>
      </c>
      <c r="J10500" s="17">
        <v>0.52578569799999997</v>
      </c>
      <c r="K10500" s="17">
        <v>4.47E-3</v>
      </c>
    </row>
    <row r="10501" spans="1:11" x14ac:dyDescent="0.45">
      <c r="A10501" s="10" t="s">
        <v>93</v>
      </c>
      <c r="B10501" s="20">
        <v>0.36</v>
      </c>
      <c r="C10501" s="19">
        <v>47073</v>
      </c>
      <c r="D10501" s="19">
        <v>1065.960041</v>
      </c>
      <c r="E10501" s="23">
        <v>5.0299999999999997E-2</v>
      </c>
      <c r="F10501" s="23">
        <v>4.0899999999999999E-2</v>
      </c>
      <c r="G10501" s="17">
        <v>0</v>
      </c>
      <c r="H10501" s="17">
        <v>1</v>
      </c>
      <c r="I10501" s="17">
        <v>0.46493400099999999</v>
      </c>
      <c r="J10501" s="17">
        <v>0.53070834099999997</v>
      </c>
      <c r="K10501" s="17">
        <v>4.3600000000000002E-3</v>
      </c>
    </row>
    <row r="10502" spans="1:11" x14ac:dyDescent="0.45">
      <c r="A10502" s="10" t="s">
        <v>93</v>
      </c>
      <c r="B10502" s="20">
        <v>0.37</v>
      </c>
      <c r="C10502" s="19">
        <v>48366</v>
      </c>
      <c r="D10502" s="19">
        <v>1132.7022790000001</v>
      </c>
      <c r="E10502" s="23">
        <v>5.2600000000000001E-2</v>
      </c>
      <c r="F10502" s="23">
        <v>4.2599999999999999E-2</v>
      </c>
      <c r="G10502" s="17">
        <v>0</v>
      </c>
      <c r="H10502" s="17">
        <v>1</v>
      </c>
      <c r="I10502" s="17">
        <v>0.45814927</v>
      </c>
      <c r="J10502" s="17">
        <v>0.53773931500000005</v>
      </c>
      <c r="K10502" s="17">
        <v>4.1099999999999999E-3</v>
      </c>
    </row>
    <row r="10503" spans="1:11" x14ac:dyDescent="0.45">
      <c r="A10503" s="10" t="s">
        <v>93</v>
      </c>
      <c r="B10503" s="20">
        <v>0.38</v>
      </c>
      <c r="C10503" s="19">
        <v>49649</v>
      </c>
      <c r="D10503" s="19">
        <v>1201.2664380000001</v>
      </c>
      <c r="E10503" s="23">
        <v>5.4600000000000003E-2</v>
      </c>
      <c r="F10503" s="23">
        <v>4.4400000000000002E-2</v>
      </c>
      <c r="G10503" s="17">
        <v>0</v>
      </c>
      <c r="H10503" s="17">
        <v>1</v>
      </c>
      <c r="I10503" s="17">
        <v>0.46825166400000001</v>
      </c>
      <c r="J10503" s="17">
        <v>0.52786863900000003</v>
      </c>
      <c r="K10503" s="17">
        <v>3.8800000000000002E-3</v>
      </c>
    </row>
    <row r="10504" spans="1:11" x14ac:dyDescent="0.45">
      <c r="A10504" s="10" t="s">
        <v>93</v>
      </c>
      <c r="B10504" s="20">
        <v>0.39</v>
      </c>
      <c r="C10504" s="19">
        <v>50942</v>
      </c>
      <c r="D10504" s="19">
        <v>1273.658944</v>
      </c>
      <c r="E10504" s="23">
        <v>5.7200000000000001E-2</v>
      </c>
      <c r="F10504" s="23">
        <v>4.6100000000000002E-2</v>
      </c>
      <c r="G10504" s="17">
        <v>0</v>
      </c>
      <c r="H10504" s="17">
        <v>1</v>
      </c>
      <c r="I10504" s="17">
        <v>0.46089086400000001</v>
      </c>
      <c r="J10504" s="17">
        <v>0.53544603899999998</v>
      </c>
      <c r="K10504" s="17">
        <v>3.6600000000000001E-3</v>
      </c>
    </row>
    <row r="10505" spans="1:11" x14ac:dyDescent="0.45">
      <c r="A10505" s="10" t="s">
        <v>93</v>
      </c>
      <c r="B10505" s="20">
        <v>0.4</v>
      </c>
      <c r="C10505" s="19">
        <v>52238</v>
      </c>
      <c r="D10505" s="19">
        <v>1349.5302469999999</v>
      </c>
      <c r="E10505" s="23">
        <v>0.06</v>
      </c>
      <c r="F10505" s="23">
        <v>4.8000000000000001E-2</v>
      </c>
      <c r="G10505" s="17">
        <v>0</v>
      </c>
      <c r="H10505" s="17">
        <v>1</v>
      </c>
      <c r="I10505" s="17">
        <v>0.465430644</v>
      </c>
      <c r="J10505" s="17">
        <v>0.53110589900000005</v>
      </c>
      <c r="K10505" s="17">
        <v>3.46E-3</v>
      </c>
    </row>
    <row r="10506" spans="1:11" x14ac:dyDescent="0.45">
      <c r="A10506" s="10" t="s">
        <v>93</v>
      </c>
      <c r="B10506" s="20">
        <v>0.41</v>
      </c>
      <c r="C10506" s="19">
        <v>53526</v>
      </c>
      <c r="D10506" s="19">
        <v>1428.2157810000001</v>
      </c>
      <c r="E10506" s="23">
        <v>6.2300000000000001E-2</v>
      </c>
      <c r="F10506" s="23">
        <v>4.99E-2</v>
      </c>
      <c r="G10506" s="17">
        <v>0</v>
      </c>
      <c r="H10506" s="17">
        <v>1</v>
      </c>
      <c r="I10506" s="17">
        <v>0.46927049999999998</v>
      </c>
      <c r="J10506" s="17">
        <v>0.52731924299999999</v>
      </c>
      <c r="K10506" s="17">
        <v>3.4099999999999998E-3</v>
      </c>
    </row>
    <row r="10507" spans="1:11" x14ac:dyDescent="0.45">
      <c r="A10507" s="10" t="s">
        <v>93</v>
      </c>
      <c r="B10507" s="20">
        <v>0.42</v>
      </c>
      <c r="C10507" s="19">
        <v>54812</v>
      </c>
      <c r="D10507" s="19">
        <v>1509.6010269999999</v>
      </c>
      <c r="E10507" s="23">
        <v>6.4399999999999999E-2</v>
      </c>
      <c r="F10507" s="23">
        <v>5.1900000000000002E-2</v>
      </c>
      <c r="G10507" s="17">
        <v>0</v>
      </c>
      <c r="H10507" s="17">
        <v>1</v>
      </c>
      <c r="I10507" s="17">
        <v>0.472817186</v>
      </c>
      <c r="J10507" s="17">
        <v>0.52395910800000001</v>
      </c>
      <c r="K10507" s="17">
        <v>3.2200000000000002E-3</v>
      </c>
    </row>
    <row r="10508" spans="1:11" x14ac:dyDescent="0.45">
      <c r="A10508" s="10" t="s">
        <v>93</v>
      </c>
      <c r="B10508" s="20">
        <v>0.43</v>
      </c>
      <c r="C10508" s="19">
        <v>56106</v>
      </c>
      <c r="D10508" s="19">
        <v>1594.8977030000001</v>
      </c>
      <c r="E10508" s="23">
        <v>6.7400000000000002E-2</v>
      </c>
      <c r="F10508" s="23">
        <v>5.3800000000000001E-2</v>
      </c>
      <c r="G10508" s="17">
        <v>0</v>
      </c>
      <c r="H10508" s="17">
        <v>1</v>
      </c>
      <c r="I10508" s="17">
        <v>0.478170661</v>
      </c>
      <c r="J10508" s="17">
        <v>0.51876491199999997</v>
      </c>
      <c r="K10508" s="17">
        <v>3.0599999999999998E-3</v>
      </c>
    </row>
    <row r="10509" spans="1:11" x14ac:dyDescent="0.45">
      <c r="A10509" s="10" t="s">
        <v>93</v>
      </c>
      <c r="B10509" s="20">
        <v>0.44</v>
      </c>
      <c r="C10509" s="19">
        <v>57368</v>
      </c>
      <c r="D10509" s="19">
        <v>1682.0649089999999</v>
      </c>
      <c r="E10509" s="23">
        <v>7.0400000000000004E-2</v>
      </c>
      <c r="F10509" s="23">
        <v>5.6000000000000001E-2</v>
      </c>
      <c r="G10509" s="17">
        <v>0</v>
      </c>
      <c r="H10509" s="17">
        <v>1</v>
      </c>
      <c r="I10509" s="17">
        <v>0.48447367200000002</v>
      </c>
      <c r="J10509" s="17">
        <v>0.51261262699999999</v>
      </c>
      <c r="K10509" s="17">
        <v>2.9099999999999998E-3</v>
      </c>
    </row>
    <row r="10510" spans="1:11" x14ac:dyDescent="0.45">
      <c r="A10510" s="10" t="s">
        <v>93</v>
      </c>
      <c r="B10510" s="20">
        <v>0.45</v>
      </c>
      <c r="C10510" s="19">
        <v>58687</v>
      </c>
      <c r="D10510" s="19">
        <v>1776.706381</v>
      </c>
      <c r="E10510" s="23">
        <v>7.3300000000000004E-2</v>
      </c>
      <c r="F10510" s="23">
        <v>5.8099999999999999E-2</v>
      </c>
      <c r="G10510" s="17">
        <v>0</v>
      </c>
      <c r="H10510" s="17">
        <v>1</v>
      </c>
      <c r="I10510" s="17">
        <v>0.48460447299999998</v>
      </c>
      <c r="J10510" s="17">
        <v>0.51262694799999997</v>
      </c>
      <c r="K10510" s="17">
        <v>2.7699999999999999E-3</v>
      </c>
    </row>
    <row r="10511" spans="1:11" x14ac:dyDescent="0.45">
      <c r="A10511" s="10" t="s">
        <v>93</v>
      </c>
      <c r="B10511" s="20">
        <v>0.46</v>
      </c>
      <c r="C10511" s="19">
        <v>59945</v>
      </c>
      <c r="D10511" s="19">
        <v>1870.326814</v>
      </c>
      <c r="E10511" s="23">
        <v>7.5800000000000006E-2</v>
      </c>
      <c r="F10511" s="23">
        <v>6.0299999999999999E-2</v>
      </c>
      <c r="G10511" s="17">
        <v>0</v>
      </c>
      <c r="H10511" s="17">
        <v>1</v>
      </c>
      <c r="I10511" s="17">
        <v>0.49113965700000001</v>
      </c>
      <c r="J10511" s="17">
        <v>0.50621318100000001</v>
      </c>
      <c r="K10511" s="17">
        <v>2.65E-3</v>
      </c>
    </row>
    <row r="10512" spans="1:11" x14ac:dyDescent="0.45">
      <c r="A10512" s="10" t="s">
        <v>93</v>
      </c>
      <c r="B10512" s="20">
        <v>0.47</v>
      </c>
      <c r="C10512" s="19">
        <v>61262</v>
      </c>
      <c r="D10512" s="19">
        <v>1971.7196019999999</v>
      </c>
      <c r="E10512" s="23">
        <v>7.8299999999999995E-2</v>
      </c>
      <c r="F10512" s="23">
        <v>6.25E-2</v>
      </c>
      <c r="G10512" s="17">
        <v>0</v>
      </c>
      <c r="H10512" s="17">
        <v>1</v>
      </c>
      <c r="I10512" s="17">
        <v>0.49563077</v>
      </c>
      <c r="J10512" s="17">
        <v>0.50151983700000002</v>
      </c>
      <c r="K10512" s="17">
        <v>2.8500000000000001E-3</v>
      </c>
    </row>
    <row r="10513" spans="1:11" x14ac:dyDescent="0.45">
      <c r="A10513" s="10" t="s">
        <v>93</v>
      </c>
      <c r="B10513" s="20">
        <v>0.48</v>
      </c>
      <c r="C10513" s="19">
        <v>62556</v>
      </c>
      <c r="D10513" s="19">
        <v>2075.6532419999999</v>
      </c>
      <c r="E10513" s="23">
        <v>8.2299999999999998E-2</v>
      </c>
      <c r="F10513" s="23">
        <v>6.4799999999999996E-2</v>
      </c>
      <c r="G10513" s="17">
        <v>0</v>
      </c>
      <c r="H10513" s="17">
        <v>1</v>
      </c>
      <c r="I10513" s="17">
        <v>0.50155683799999995</v>
      </c>
      <c r="J10513" s="17">
        <v>0.49561303699999998</v>
      </c>
      <c r="K10513" s="17">
        <v>2.8300000000000001E-3</v>
      </c>
    </row>
    <row r="10514" spans="1:11" x14ac:dyDescent="0.45">
      <c r="A10514" s="10" t="s">
        <v>93</v>
      </c>
      <c r="B10514" s="20">
        <v>0.49</v>
      </c>
      <c r="C10514" s="19">
        <v>63846</v>
      </c>
      <c r="D10514" s="19">
        <v>2183.1734729999998</v>
      </c>
      <c r="E10514" s="23">
        <v>8.4599999999999995E-2</v>
      </c>
      <c r="F10514" s="23">
        <v>6.7100000000000007E-2</v>
      </c>
      <c r="G10514" s="17">
        <v>0</v>
      </c>
      <c r="H10514" s="17">
        <v>1</v>
      </c>
      <c r="I10514" s="17">
        <v>0.51695407000000004</v>
      </c>
      <c r="J10514" s="17">
        <v>0.48036567299999999</v>
      </c>
      <c r="K10514" s="17">
        <v>2.6800000000000001E-3</v>
      </c>
    </row>
    <row r="10515" spans="1:11" x14ac:dyDescent="0.45">
      <c r="A10515" s="10" t="s">
        <v>93</v>
      </c>
      <c r="B10515" s="20">
        <v>0.5</v>
      </c>
      <c r="C10515" s="19">
        <v>65136</v>
      </c>
      <c r="D10515" s="19">
        <v>2294.6285929999999</v>
      </c>
      <c r="E10515" s="23">
        <v>8.8099999999999998E-2</v>
      </c>
      <c r="F10515" s="23">
        <v>6.9500000000000006E-2</v>
      </c>
      <c r="G10515" s="17">
        <v>0</v>
      </c>
      <c r="H10515" s="17">
        <v>1</v>
      </c>
      <c r="I10515" s="17">
        <v>0.52334340599999996</v>
      </c>
      <c r="J10515" s="17">
        <v>0.474096295</v>
      </c>
      <c r="K10515" s="17">
        <v>2.5600000000000002E-3</v>
      </c>
    </row>
    <row r="10516" spans="1:11" x14ac:dyDescent="0.45">
      <c r="A10516" s="10" t="s">
        <v>93</v>
      </c>
      <c r="B10516" s="20">
        <v>0.51</v>
      </c>
      <c r="C10516" s="19">
        <v>66397</v>
      </c>
      <c r="D10516" s="19">
        <v>2408.0944180000001</v>
      </c>
      <c r="E10516" s="23">
        <v>9.1899999999999996E-2</v>
      </c>
      <c r="F10516" s="23">
        <v>7.1999999999999995E-2</v>
      </c>
      <c r="G10516" s="17">
        <v>0</v>
      </c>
      <c r="H10516" s="17">
        <v>1</v>
      </c>
      <c r="I10516" s="17">
        <v>0.53347565600000002</v>
      </c>
      <c r="J10516" s="17">
        <v>0.46408275900000001</v>
      </c>
      <c r="K10516" s="17">
        <v>2.4399999999999999E-3</v>
      </c>
    </row>
    <row r="10517" spans="1:11" x14ac:dyDescent="0.45">
      <c r="A10517" s="10" t="s">
        <v>93</v>
      </c>
      <c r="B10517" s="20">
        <v>0.52</v>
      </c>
      <c r="C10517" s="19">
        <v>67713</v>
      </c>
      <c r="D10517" s="19">
        <v>2531.5095179999998</v>
      </c>
      <c r="E10517" s="23">
        <v>9.6000000000000002E-2</v>
      </c>
      <c r="F10517" s="23">
        <v>7.46E-2</v>
      </c>
      <c r="G10517" s="17">
        <v>0</v>
      </c>
      <c r="H10517" s="17">
        <v>1</v>
      </c>
      <c r="I10517" s="17">
        <v>0.54393237299999997</v>
      </c>
      <c r="J10517" s="17">
        <v>0.45370972500000001</v>
      </c>
      <c r="K10517" s="17">
        <v>2.3600000000000001E-3</v>
      </c>
    </row>
    <row r="10518" spans="1:11" x14ac:dyDescent="0.45">
      <c r="A10518" s="10" t="s">
        <v>93</v>
      </c>
      <c r="B10518" s="20">
        <v>0.53</v>
      </c>
      <c r="C10518" s="19">
        <v>69002</v>
      </c>
      <c r="D10518" s="19">
        <v>2658.269585</v>
      </c>
      <c r="E10518" s="23">
        <v>0.100383688</v>
      </c>
      <c r="F10518" s="23">
        <v>7.7299999999999994E-2</v>
      </c>
      <c r="G10518" s="17">
        <v>0</v>
      </c>
      <c r="H10518" s="17">
        <v>1</v>
      </c>
      <c r="I10518" s="17">
        <v>0.55311305200000005</v>
      </c>
      <c r="J10518" s="17">
        <v>0.44456382900000002</v>
      </c>
      <c r="K10518" s="17">
        <v>2.32E-3</v>
      </c>
    </row>
    <row r="10519" spans="1:11" x14ac:dyDescent="0.45">
      <c r="A10519" s="10" t="s">
        <v>93</v>
      </c>
      <c r="B10519" s="20">
        <v>0.54</v>
      </c>
      <c r="C10519" s="19">
        <v>70286</v>
      </c>
      <c r="D10519" s="19">
        <v>2789.6315020000002</v>
      </c>
      <c r="E10519" s="23">
        <v>0.104129626</v>
      </c>
      <c r="F10519" s="23">
        <v>0.08</v>
      </c>
      <c r="G10519" s="17">
        <v>0</v>
      </c>
      <c r="H10519" s="17">
        <v>1</v>
      </c>
      <c r="I10519" s="17">
        <v>0.564944534</v>
      </c>
      <c r="J10519" s="17">
        <v>0.43283616400000002</v>
      </c>
      <c r="K10519" s="17">
        <v>2.2200000000000002E-3</v>
      </c>
    </row>
    <row r="10520" spans="1:11" x14ac:dyDescent="0.45">
      <c r="A10520" s="10" t="s">
        <v>93</v>
      </c>
      <c r="B10520" s="20">
        <v>0.55000000000000004</v>
      </c>
      <c r="C10520" s="19">
        <v>71584</v>
      </c>
      <c r="D10520" s="19">
        <v>2927.0397090000001</v>
      </c>
      <c r="E10520" s="23">
        <v>0.10789207000000001</v>
      </c>
      <c r="F10520" s="23">
        <v>8.2900000000000001E-2</v>
      </c>
      <c r="G10520" s="17">
        <v>0</v>
      </c>
      <c r="H10520" s="17">
        <v>1</v>
      </c>
      <c r="I10520" s="17">
        <v>0.57340053899999999</v>
      </c>
      <c r="J10520" s="17">
        <v>0.42447923799999998</v>
      </c>
      <c r="K10520" s="17">
        <v>2.1199999999999999E-3</v>
      </c>
    </row>
    <row r="10521" spans="1:11" x14ac:dyDescent="0.45">
      <c r="A10521" s="10" t="s">
        <v>93</v>
      </c>
      <c r="B10521" s="20">
        <v>0.56000000000000005</v>
      </c>
      <c r="C10521" s="19">
        <v>72998</v>
      </c>
      <c r="D10521" s="19">
        <v>3083.7408220000002</v>
      </c>
      <c r="E10521" s="23">
        <v>0.11334081999999999</v>
      </c>
      <c r="F10521" s="23">
        <v>8.6099999999999996E-2</v>
      </c>
      <c r="G10521" s="17">
        <v>0</v>
      </c>
      <c r="H10521" s="17">
        <v>1</v>
      </c>
      <c r="I10521" s="17">
        <v>0.58276812499999997</v>
      </c>
      <c r="J10521" s="17">
        <v>0.41516628700000002</v>
      </c>
      <c r="K10521" s="17">
        <v>2.0699999999999998E-3</v>
      </c>
    </row>
    <row r="10522" spans="1:11" x14ac:dyDescent="0.45">
      <c r="A10522" s="10" t="s">
        <v>93</v>
      </c>
      <c r="B10522" s="20">
        <v>0.56999999999999995</v>
      </c>
      <c r="C10522" s="19">
        <v>74291</v>
      </c>
      <c r="D10522" s="19">
        <v>3234.0330520000002</v>
      </c>
      <c r="E10522" s="23">
        <v>0.118795127</v>
      </c>
      <c r="F10522" s="23">
        <v>8.9300000000000004E-2</v>
      </c>
      <c r="G10522" s="17">
        <v>0</v>
      </c>
      <c r="H10522" s="17">
        <v>1</v>
      </c>
      <c r="I10522" s="17">
        <v>0.59373699199999996</v>
      </c>
      <c r="J10522" s="17">
        <v>0.404278209</v>
      </c>
      <c r="K10522" s="17">
        <v>1.98E-3</v>
      </c>
    </row>
    <row r="10523" spans="1:11" x14ac:dyDescent="0.45">
      <c r="A10523" s="10" t="s">
        <v>93</v>
      </c>
      <c r="B10523" s="20">
        <v>0.57999999999999996</v>
      </c>
      <c r="C10523" s="19">
        <v>75574</v>
      </c>
      <c r="D10523" s="19">
        <v>3389.7696860000001</v>
      </c>
      <c r="E10523" s="23">
        <v>0.12422190399999999</v>
      </c>
      <c r="F10523" s="23">
        <v>9.2600000000000002E-2</v>
      </c>
      <c r="G10523" s="17">
        <v>0</v>
      </c>
      <c r="H10523" s="17">
        <v>1</v>
      </c>
      <c r="I10523" s="17">
        <v>0.60523972199999998</v>
      </c>
      <c r="J10523" s="17">
        <v>0.39279689299999998</v>
      </c>
      <c r="K10523" s="17">
        <v>1.9599999999999999E-3</v>
      </c>
    </row>
    <row r="10524" spans="1:11" x14ac:dyDescent="0.45">
      <c r="A10524" s="10" t="s">
        <v>93</v>
      </c>
      <c r="B10524" s="20">
        <v>0.59</v>
      </c>
      <c r="C10524" s="19">
        <v>76872</v>
      </c>
      <c r="D10524" s="19">
        <v>3554.6591680000001</v>
      </c>
      <c r="E10524" s="23">
        <v>0.12955182300000001</v>
      </c>
      <c r="F10524" s="23">
        <v>9.6000000000000002E-2</v>
      </c>
      <c r="G10524" s="17">
        <v>0</v>
      </c>
      <c r="H10524" s="17">
        <v>1</v>
      </c>
      <c r="I10524" s="17">
        <v>0.61843200799999998</v>
      </c>
      <c r="J10524" s="17">
        <v>0.37969488899999998</v>
      </c>
      <c r="K10524" s="17">
        <v>1.8699999999999999E-3</v>
      </c>
    </row>
    <row r="10525" spans="1:11" x14ac:dyDescent="0.45">
      <c r="A10525" s="10" t="s">
        <v>93</v>
      </c>
      <c r="B10525" s="20">
        <v>0.6</v>
      </c>
      <c r="C10525" s="19">
        <v>78032</v>
      </c>
      <c r="D10525" s="19">
        <v>3708.1140110000001</v>
      </c>
      <c r="E10525" s="23">
        <v>0.13490788200000001</v>
      </c>
      <c r="F10525" s="23">
        <v>9.9199999999999997E-2</v>
      </c>
      <c r="G10525" s="17">
        <v>0</v>
      </c>
      <c r="H10525" s="17">
        <v>1</v>
      </c>
      <c r="I10525" s="17">
        <v>0.62873920599999999</v>
      </c>
      <c r="J10525" s="17">
        <v>0.36946126099999999</v>
      </c>
      <c r="K10525" s="17">
        <v>1.8E-3</v>
      </c>
    </row>
    <row r="10526" spans="1:11" x14ac:dyDescent="0.45">
      <c r="A10526" s="10" t="s">
        <v>93</v>
      </c>
      <c r="B10526" s="20">
        <v>0.61</v>
      </c>
      <c r="C10526" s="19">
        <v>79323</v>
      </c>
      <c r="D10526" s="19">
        <v>3885.265202</v>
      </c>
      <c r="E10526" s="23">
        <v>0.139746222</v>
      </c>
      <c r="F10526" s="23">
        <v>0.102880838</v>
      </c>
      <c r="G10526" s="17">
        <v>0</v>
      </c>
      <c r="H10526" s="17">
        <v>1</v>
      </c>
      <c r="I10526" s="17">
        <v>0.64103570700000001</v>
      </c>
      <c r="J10526" s="17">
        <v>0.35724056900000001</v>
      </c>
      <c r="K10526" s="17">
        <v>1.72E-3</v>
      </c>
    </row>
    <row r="10527" spans="1:11" x14ac:dyDescent="0.45">
      <c r="A10527" s="10" t="s">
        <v>93</v>
      </c>
      <c r="B10527" s="20">
        <v>0.62</v>
      </c>
      <c r="C10527" s="19">
        <v>80570</v>
      </c>
      <c r="D10527" s="19">
        <v>4062.4272550000001</v>
      </c>
      <c r="E10527" s="23">
        <v>0.14437264599999999</v>
      </c>
      <c r="F10527" s="23">
        <v>0.106659789</v>
      </c>
      <c r="G10527" s="17">
        <v>0</v>
      </c>
      <c r="H10527" s="17">
        <v>1</v>
      </c>
      <c r="I10527" s="17">
        <v>0.65090875000000004</v>
      </c>
      <c r="J10527" s="17">
        <v>0.347430772</v>
      </c>
      <c r="K10527" s="17">
        <v>1.66E-3</v>
      </c>
    </row>
    <row r="10528" spans="1:11" x14ac:dyDescent="0.45">
      <c r="A10528" s="10" t="s">
        <v>93</v>
      </c>
      <c r="B10528" s="20">
        <v>0.63</v>
      </c>
      <c r="C10528" s="19">
        <v>81901</v>
      </c>
      <c r="D10528" s="19">
        <v>4258.6232639999998</v>
      </c>
      <c r="E10528" s="23">
        <v>0.15010172699999999</v>
      </c>
      <c r="F10528" s="23">
        <v>0.110671586</v>
      </c>
      <c r="G10528" s="17">
        <v>0</v>
      </c>
      <c r="H10528" s="17">
        <v>1</v>
      </c>
      <c r="I10528" s="17">
        <v>0.66249924699999996</v>
      </c>
      <c r="J10528" s="17">
        <v>0.33582237300000001</v>
      </c>
      <c r="K10528" s="17">
        <v>1.6800000000000001E-3</v>
      </c>
    </row>
    <row r="10529" spans="1:11" x14ac:dyDescent="0.45">
      <c r="A10529" s="10" t="s">
        <v>93</v>
      </c>
      <c r="B10529" s="20">
        <v>0.64</v>
      </c>
      <c r="C10529" s="19">
        <v>83174</v>
      </c>
      <c r="D10529" s="19">
        <v>4453.2823790000002</v>
      </c>
      <c r="E10529" s="23">
        <v>0.155762288</v>
      </c>
      <c r="F10529" s="23">
        <v>0.114685932</v>
      </c>
      <c r="G10529" s="17">
        <v>0</v>
      </c>
      <c r="H10529" s="17">
        <v>1</v>
      </c>
      <c r="I10529" s="17">
        <v>0.671729201</v>
      </c>
      <c r="J10529" s="17">
        <v>0.326604744</v>
      </c>
      <c r="K10529" s="17">
        <v>1.67E-3</v>
      </c>
    </row>
    <row r="10530" spans="1:11" x14ac:dyDescent="0.45">
      <c r="A10530" s="10" t="s">
        <v>93</v>
      </c>
      <c r="B10530" s="20">
        <v>0.65</v>
      </c>
      <c r="C10530" s="19">
        <v>84465</v>
      </c>
      <c r="D10530" s="19">
        <v>4657.6600939999998</v>
      </c>
      <c r="E10530" s="23">
        <v>0.16027876599999999</v>
      </c>
      <c r="F10530" s="23">
        <v>0.118757935</v>
      </c>
      <c r="G10530" s="17">
        <v>0</v>
      </c>
      <c r="H10530" s="17">
        <v>1</v>
      </c>
      <c r="I10530" s="17">
        <v>0.68362179300000003</v>
      </c>
      <c r="J10530" s="17">
        <v>0.31478516699999998</v>
      </c>
      <c r="K10530" s="17">
        <v>1.5900000000000001E-3</v>
      </c>
    </row>
    <row r="10531" spans="1:11" x14ac:dyDescent="0.45">
      <c r="A10531" s="10" t="s">
        <v>93</v>
      </c>
      <c r="B10531" s="20">
        <v>0.66</v>
      </c>
      <c r="C10531" s="19">
        <v>85764</v>
      </c>
      <c r="D10531" s="19">
        <v>4870.4454859999996</v>
      </c>
      <c r="E10531" s="23">
        <v>0.16723607400000001</v>
      </c>
      <c r="F10531" s="23">
        <v>0.123023205</v>
      </c>
      <c r="G10531" s="17">
        <v>0</v>
      </c>
      <c r="H10531" s="17">
        <v>1</v>
      </c>
      <c r="I10531" s="17">
        <v>0.69403823200000003</v>
      </c>
      <c r="J10531" s="17">
        <v>0.304440088</v>
      </c>
      <c r="K10531" s="17">
        <v>1.5200000000000001E-3</v>
      </c>
    </row>
    <row r="10532" spans="1:11" x14ac:dyDescent="0.45">
      <c r="A10532" s="10" t="s">
        <v>93</v>
      </c>
      <c r="B10532" s="20">
        <v>0.67</v>
      </c>
      <c r="C10532" s="19">
        <v>87059</v>
      </c>
      <c r="D10532" s="19">
        <v>5089.2843849999999</v>
      </c>
      <c r="E10532" s="23">
        <v>0.17244441599999999</v>
      </c>
      <c r="F10532" s="23">
        <v>0.12725545299999999</v>
      </c>
      <c r="G10532" s="17">
        <v>0</v>
      </c>
      <c r="H10532" s="17">
        <v>1</v>
      </c>
      <c r="I10532" s="17">
        <v>0.70577617299999995</v>
      </c>
      <c r="J10532" s="17">
        <v>0.29276055299999998</v>
      </c>
      <c r="K10532" s="17">
        <v>1.4599999999999999E-3</v>
      </c>
    </row>
    <row r="10533" spans="1:11" x14ac:dyDescent="0.45">
      <c r="A10533" s="10" t="s">
        <v>93</v>
      </c>
      <c r="B10533" s="20">
        <v>0.68</v>
      </c>
      <c r="C10533" s="19">
        <v>88313</v>
      </c>
      <c r="D10533" s="19">
        <v>5309.895235</v>
      </c>
      <c r="E10533" s="23">
        <v>0.17955193</v>
      </c>
      <c r="F10533" s="23">
        <v>0.13176215099999999</v>
      </c>
      <c r="G10533" s="17">
        <v>0</v>
      </c>
      <c r="H10533" s="17">
        <v>1</v>
      </c>
      <c r="I10533" s="17">
        <v>0.71651235000000002</v>
      </c>
      <c r="J10533" s="17">
        <v>0.28207267800000002</v>
      </c>
      <c r="K10533" s="17">
        <v>1.41E-3</v>
      </c>
    </row>
    <row r="10534" spans="1:11" x14ac:dyDescent="0.45">
      <c r="A10534" s="10" t="s">
        <v>93</v>
      </c>
      <c r="B10534" s="20">
        <v>0.69</v>
      </c>
      <c r="C10534" s="19">
        <v>89643</v>
      </c>
      <c r="D10534" s="19">
        <v>5552.5668589999996</v>
      </c>
      <c r="E10534" s="23">
        <v>0.18641153399999999</v>
      </c>
      <c r="F10534" s="23">
        <v>0.13635145600000001</v>
      </c>
      <c r="G10534" s="17">
        <v>0</v>
      </c>
      <c r="H10534" s="17">
        <v>1</v>
      </c>
      <c r="I10534" s="17">
        <v>0.726057128</v>
      </c>
      <c r="J10534" s="17">
        <v>0.27257675100000001</v>
      </c>
      <c r="K10534" s="17">
        <v>1.3699999999999999E-3</v>
      </c>
    </row>
    <row r="10535" spans="1:11" x14ac:dyDescent="0.45">
      <c r="A10535" s="10" t="s">
        <v>93</v>
      </c>
      <c r="B10535" s="20">
        <v>0.7</v>
      </c>
      <c r="C10535" s="19">
        <v>90916</v>
      </c>
      <c r="D10535" s="19">
        <v>5794.774026</v>
      </c>
      <c r="E10535" s="23">
        <v>0.194217695</v>
      </c>
      <c r="F10535" s="23">
        <v>0.14098987800000001</v>
      </c>
      <c r="G10535" s="17">
        <v>0</v>
      </c>
      <c r="H10535" s="17">
        <v>1</v>
      </c>
      <c r="I10535" s="17">
        <v>0.73521378500000001</v>
      </c>
      <c r="J10535" s="17">
        <v>0.26337052900000002</v>
      </c>
      <c r="K10535" s="17">
        <v>1.42E-3</v>
      </c>
    </row>
    <row r="10536" spans="1:11" x14ac:dyDescent="0.45">
      <c r="A10536" s="10" t="s">
        <v>93</v>
      </c>
      <c r="B10536" s="20">
        <v>0.71</v>
      </c>
      <c r="C10536" s="19">
        <v>92218</v>
      </c>
      <c r="D10536" s="19">
        <v>6052.5622949999997</v>
      </c>
      <c r="E10536" s="23">
        <v>0.201560139</v>
      </c>
      <c r="F10536" s="23">
        <v>0.145967544</v>
      </c>
      <c r="G10536" s="17">
        <v>0</v>
      </c>
      <c r="H10536" s="17">
        <v>1</v>
      </c>
      <c r="I10536" s="17">
        <v>0.74373979599999995</v>
      </c>
      <c r="J10536" s="17">
        <v>0.25490284099999999</v>
      </c>
      <c r="K10536" s="17">
        <v>1.3600000000000001E-3</v>
      </c>
    </row>
    <row r="10537" spans="1:11" x14ac:dyDescent="0.45">
      <c r="A10537" s="10" t="s">
        <v>93</v>
      </c>
      <c r="B10537" s="20">
        <v>0.72</v>
      </c>
      <c r="C10537" s="19">
        <v>93498</v>
      </c>
      <c r="D10537" s="19">
        <v>6316.5092059999997</v>
      </c>
      <c r="E10537" s="23">
        <v>0.21013378699999999</v>
      </c>
      <c r="F10537" s="23">
        <v>0.15113697100000001</v>
      </c>
      <c r="G10537" s="17">
        <v>0</v>
      </c>
      <c r="H10537" s="17">
        <v>1</v>
      </c>
      <c r="I10537" s="17">
        <v>0.752033175</v>
      </c>
      <c r="J10537" s="17">
        <v>0.24666109999999999</v>
      </c>
      <c r="K10537" s="17">
        <v>1.31E-3</v>
      </c>
    </row>
    <row r="10538" spans="1:11" x14ac:dyDescent="0.45">
      <c r="A10538" s="10" t="s">
        <v>93</v>
      </c>
      <c r="B10538" s="20">
        <v>0.73</v>
      </c>
      <c r="C10538" s="19">
        <v>94801</v>
      </c>
      <c r="D10538" s="19">
        <v>6595.061385</v>
      </c>
      <c r="E10538" s="23">
        <v>0.21924289</v>
      </c>
      <c r="F10538" s="23">
        <v>0.15640337800000001</v>
      </c>
      <c r="G10538" s="17">
        <v>0</v>
      </c>
      <c r="H10538" s="17">
        <v>1</v>
      </c>
      <c r="I10538" s="17">
        <v>0.76080849299999997</v>
      </c>
      <c r="J10538" s="17">
        <v>0.23791099299999999</v>
      </c>
      <c r="K10538" s="17">
        <v>1.2800000000000001E-3</v>
      </c>
    </row>
    <row r="10539" spans="1:11" x14ac:dyDescent="0.45">
      <c r="A10539" s="10" t="s">
        <v>93</v>
      </c>
      <c r="B10539" s="20">
        <v>0.74</v>
      </c>
      <c r="C10539" s="19">
        <v>96057</v>
      </c>
      <c r="D10539" s="19">
        <v>6877.0045749999999</v>
      </c>
      <c r="E10539" s="23">
        <v>0.22919478700000001</v>
      </c>
      <c r="F10539" s="23">
        <v>0.16192910299999999</v>
      </c>
      <c r="G10539" s="17">
        <v>0</v>
      </c>
      <c r="H10539" s="17">
        <v>1</v>
      </c>
      <c r="I10539" s="17">
        <v>0.76882648399999998</v>
      </c>
      <c r="J10539" s="17">
        <v>0.22990529300000001</v>
      </c>
      <c r="K10539" s="17">
        <v>1.2700000000000001E-3</v>
      </c>
    </row>
    <row r="10540" spans="1:11" x14ac:dyDescent="0.45">
      <c r="A10540" s="10" t="s">
        <v>93</v>
      </c>
      <c r="B10540" s="20">
        <v>0.75</v>
      </c>
      <c r="C10540" s="19">
        <v>97381</v>
      </c>
      <c r="D10540" s="19">
        <v>7187.4111599999997</v>
      </c>
      <c r="E10540" s="23">
        <v>0.239263473</v>
      </c>
      <c r="F10540" s="23">
        <v>0.16772845</v>
      </c>
      <c r="G10540" s="17">
        <v>0</v>
      </c>
      <c r="H10540" s="17">
        <v>1</v>
      </c>
      <c r="I10540" s="17">
        <v>0.776995612</v>
      </c>
      <c r="J10540" s="17">
        <v>0.22178879000000001</v>
      </c>
      <c r="K10540" s="17">
        <v>1.2199999999999999E-3</v>
      </c>
    </row>
    <row r="10541" spans="1:11" x14ac:dyDescent="0.45">
      <c r="A10541" s="10" t="s">
        <v>93</v>
      </c>
      <c r="B10541" s="20">
        <v>0.76</v>
      </c>
      <c r="C10541" s="19">
        <v>98664</v>
      </c>
      <c r="D10541" s="19">
        <v>7502.198171</v>
      </c>
      <c r="E10541" s="23">
        <v>0.25001783399999999</v>
      </c>
      <c r="F10541" s="23">
        <v>0.17382610400000001</v>
      </c>
      <c r="G10541" s="17">
        <v>0</v>
      </c>
      <c r="H10541" s="17">
        <v>1</v>
      </c>
      <c r="I10541" s="17">
        <v>0.785424652</v>
      </c>
      <c r="J10541" s="17">
        <v>0.213412664</v>
      </c>
      <c r="K10541" s="17">
        <v>1.16E-3</v>
      </c>
    </row>
    <row r="10542" spans="1:11" x14ac:dyDescent="0.45">
      <c r="A10542" s="10" t="s">
        <v>93</v>
      </c>
      <c r="B10542" s="20">
        <v>0.77</v>
      </c>
      <c r="C10542" s="19">
        <v>99961</v>
      </c>
      <c r="D10542" s="19">
        <v>7834.5221659999997</v>
      </c>
      <c r="E10542" s="23">
        <v>0.26205479300000001</v>
      </c>
      <c r="F10542" s="23">
        <v>0.18007695700000001</v>
      </c>
      <c r="G10542" s="17">
        <v>0</v>
      </c>
      <c r="H10542" s="17">
        <v>1</v>
      </c>
      <c r="I10542" s="17">
        <v>0.793329324</v>
      </c>
      <c r="J10542" s="17">
        <v>0.20555743100000001</v>
      </c>
      <c r="K10542" s="17">
        <v>1.1100000000000001E-3</v>
      </c>
    </row>
    <row r="10543" spans="1:11" x14ac:dyDescent="0.45">
      <c r="A10543" s="10" t="s">
        <v>93</v>
      </c>
      <c r="B10543" s="20">
        <v>0.78</v>
      </c>
      <c r="C10543" s="19">
        <v>101250</v>
      </c>
      <c r="D10543" s="19">
        <v>8180.5606790000002</v>
      </c>
      <c r="E10543" s="23">
        <v>0.276109671</v>
      </c>
      <c r="F10543" s="23">
        <v>0.18676454200000001</v>
      </c>
      <c r="G10543" s="17">
        <v>0</v>
      </c>
      <c r="H10543" s="17">
        <v>1</v>
      </c>
      <c r="I10543" s="17">
        <v>0.80054811599999998</v>
      </c>
      <c r="J10543" s="17">
        <v>0.19836895900000001</v>
      </c>
      <c r="K10543" s="17">
        <v>1.08E-3</v>
      </c>
    </row>
    <row r="10544" spans="1:11" x14ac:dyDescent="0.45">
      <c r="A10544" s="10" t="s">
        <v>93</v>
      </c>
      <c r="B10544" s="20">
        <v>0.79</v>
      </c>
      <c r="C10544" s="19">
        <v>102541</v>
      </c>
      <c r="D10544" s="19">
        <v>8545.2513159999999</v>
      </c>
      <c r="E10544" s="23">
        <v>0.28854629700000001</v>
      </c>
      <c r="F10544" s="23">
        <v>0.19377196899999999</v>
      </c>
      <c r="G10544" s="17">
        <v>0</v>
      </c>
      <c r="H10544" s="17">
        <v>1</v>
      </c>
      <c r="I10544" s="17">
        <v>0.80842879099999998</v>
      </c>
      <c r="J10544" s="17">
        <v>0.19053110400000001</v>
      </c>
      <c r="K10544" s="17">
        <v>1.0399999999999999E-3</v>
      </c>
    </row>
    <row r="10545" spans="1:11" x14ac:dyDescent="0.45">
      <c r="A10545" s="10" t="s">
        <v>93</v>
      </c>
      <c r="B10545" s="20">
        <v>0.8</v>
      </c>
      <c r="C10545" s="19">
        <v>103312</v>
      </c>
      <c r="D10545" s="19">
        <v>8771.2675980000004</v>
      </c>
      <c r="E10545" s="23">
        <v>0.297784086</v>
      </c>
      <c r="F10545" s="23">
        <v>0.198078543</v>
      </c>
      <c r="G10545" s="17">
        <v>0</v>
      </c>
      <c r="H10545" s="17">
        <v>1</v>
      </c>
      <c r="I10545" s="17">
        <v>0.81232475999999998</v>
      </c>
      <c r="J10545" s="17">
        <v>0.186657039</v>
      </c>
      <c r="K10545" s="17">
        <v>1.0200000000000001E-3</v>
      </c>
    </row>
    <row r="10546" spans="1:11" x14ac:dyDescent="0.45">
      <c r="A10546" s="10" t="s">
        <v>93</v>
      </c>
      <c r="B10546" s="20">
        <v>0.80100000000000005</v>
      </c>
      <c r="C10546" s="19">
        <v>103438</v>
      </c>
      <c r="D10546" s="19">
        <v>8808.8403139999991</v>
      </c>
      <c r="E10546" s="23">
        <v>0.29928596299999999</v>
      </c>
      <c r="F10546" s="23">
        <v>0.198869566</v>
      </c>
      <c r="G10546" s="17">
        <v>0</v>
      </c>
      <c r="H10546" s="17">
        <v>1</v>
      </c>
      <c r="I10546" s="17">
        <v>0.81290410400000002</v>
      </c>
      <c r="J10546" s="17">
        <v>0.186081896</v>
      </c>
      <c r="K10546" s="17">
        <v>1.01E-3</v>
      </c>
    </row>
    <row r="10547" spans="1:11" x14ac:dyDescent="0.45">
      <c r="A10547" s="10" t="s">
        <v>93</v>
      </c>
      <c r="B10547" s="20">
        <v>0.80200000000000005</v>
      </c>
      <c r="C10547" s="19">
        <v>103568</v>
      </c>
      <c r="D10547" s="19">
        <v>8847.8293670000003</v>
      </c>
      <c r="E10547" s="23">
        <v>0.30038629900000002</v>
      </c>
      <c r="F10547" s="23">
        <v>0.199606651</v>
      </c>
      <c r="G10547" s="17">
        <v>0</v>
      </c>
      <c r="H10547" s="17">
        <v>1</v>
      </c>
      <c r="I10547" s="17">
        <v>0.81350328500000002</v>
      </c>
      <c r="J10547" s="17">
        <v>0.18548712000000001</v>
      </c>
      <c r="K10547" s="17">
        <v>1.01E-3</v>
      </c>
    </row>
    <row r="10548" spans="1:11" x14ac:dyDescent="0.45">
      <c r="A10548" s="10" t="s">
        <v>93</v>
      </c>
      <c r="B10548" s="20">
        <v>0.80300000000000005</v>
      </c>
      <c r="C10548" s="19">
        <v>103701</v>
      </c>
      <c r="D10548" s="19">
        <v>8887.8226450000002</v>
      </c>
      <c r="E10548" s="23">
        <v>0.30116632900000001</v>
      </c>
      <c r="F10548" s="23">
        <v>0.20035739599999999</v>
      </c>
      <c r="G10548" s="17">
        <v>0</v>
      </c>
      <c r="H10548" s="17">
        <v>1</v>
      </c>
      <c r="I10548" s="17">
        <v>0.814267254</v>
      </c>
      <c r="J10548" s="17">
        <v>0.184727847</v>
      </c>
      <c r="K10548" s="17">
        <v>1E-3</v>
      </c>
    </row>
    <row r="10549" spans="1:11" x14ac:dyDescent="0.45">
      <c r="A10549" s="10" t="s">
        <v>93</v>
      </c>
      <c r="B10549" s="20">
        <v>0.80400000000000005</v>
      </c>
      <c r="C10549" s="19">
        <v>103828</v>
      </c>
      <c r="D10549" s="19">
        <v>8926.2313489999997</v>
      </c>
      <c r="E10549" s="23">
        <v>0.30375620199999998</v>
      </c>
      <c r="F10549" s="23">
        <v>0.20109089699999999</v>
      </c>
      <c r="G10549" s="17">
        <v>0</v>
      </c>
      <c r="H10549" s="17">
        <v>1</v>
      </c>
      <c r="I10549" s="17">
        <v>0.81508764499999997</v>
      </c>
      <c r="J10549" s="17">
        <v>0.183912152</v>
      </c>
      <c r="K10549" s="17">
        <v>1E-3</v>
      </c>
    </row>
    <row r="10550" spans="1:11" x14ac:dyDescent="0.45">
      <c r="A10550" s="10" t="s">
        <v>93</v>
      </c>
      <c r="B10550" s="20">
        <v>0.80600000000000005</v>
      </c>
      <c r="C10550" s="19">
        <v>104084</v>
      </c>
      <c r="D10550" s="19">
        <v>9004.0583289999995</v>
      </c>
      <c r="E10550" s="23">
        <v>0.305599915</v>
      </c>
      <c r="F10550" s="23">
        <v>0.20209881699999999</v>
      </c>
      <c r="G10550" s="17">
        <v>0</v>
      </c>
      <c r="H10550" s="17">
        <v>1</v>
      </c>
      <c r="I10550" s="17">
        <v>0.81622576199999997</v>
      </c>
      <c r="J10550" s="17">
        <v>0.18278056100000001</v>
      </c>
      <c r="K10550" s="17">
        <v>9.9400000000000009E-4</v>
      </c>
    </row>
    <row r="10551" spans="1:11" x14ac:dyDescent="0.45">
      <c r="A10551" s="10" t="s">
        <v>93</v>
      </c>
      <c r="B10551" s="20">
        <v>0.80700000000000005</v>
      </c>
      <c r="C10551" s="19">
        <v>104177</v>
      </c>
      <c r="D10551" s="19">
        <v>9032.5416079999995</v>
      </c>
      <c r="E10551" s="23">
        <v>0.30712509599999999</v>
      </c>
      <c r="F10551" s="23">
        <v>0.20336763699999999</v>
      </c>
      <c r="G10551" s="17">
        <v>0</v>
      </c>
      <c r="H10551" s="17">
        <v>1</v>
      </c>
      <c r="I10551" s="17">
        <v>0.81680945599999999</v>
      </c>
      <c r="J10551" s="17">
        <v>0.182150117</v>
      </c>
      <c r="K10551" s="17">
        <v>1.0399999999999999E-3</v>
      </c>
    </row>
    <row r="10552" spans="1:11" x14ac:dyDescent="0.45">
      <c r="A10552" s="10" t="s">
        <v>93</v>
      </c>
      <c r="B10552" s="20">
        <v>0.80800000000000005</v>
      </c>
      <c r="C10552" s="19">
        <v>104347</v>
      </c>
      <c r="D10552" s="19">
        <v>9084.8812359999993</v>
      </c>
      <c r="E10552" s="23">
        <v>0.30883287599999998</v>
      </c>
      <c r="F10552" s="23">
        <v>0.20399468800000001</v>
      </c>
      <c r="G10552" s="17">
        <v>0</v>
      </c>
      <c r="H10552" s="17">
        <v>1</v>
      </c>
      <c r="I10552" s="17">
        <v>0.81761755000000003</v>
      </c>
      <c r="J10552" s="17">
        <v>0.18134682499999999</v>
      </c>
      <c r="K10552" s="17">
        <v>1.0399999999999999E-3</v>
      </c>
    </row>
    <row r="10553" spans="1:11" x14ac:dyDescent="0.45">
      <c r="A10553" s="10" t="s">
        <v>93</v>
      </c>
      <c r="B10553" s="20">
        <v>0.80900000000000005</v>
      </c>
      <c r="C10553" s="19">
        <v>104457</v>
      </c>
      <c r="D10553" s="19">
        <v>9118.9426280000007</v>
      </c>
      <c r="E10553" s="23">
        <v>0.310416264</v>
      </c>
      <c r="F10553" s="23">
        <v>0.20486706800000001</v>
      </c>
      <c r="G10553" s="17">
        <v>0</v>
      </c>
      <c r="H10553" s="17">
        <v>1</v>
      </c>
      <c r="I10553" s="17">
        <v>0.81830703000000005</v>
      </c>
      <c r="J10553" s="17">
        <v>0.18066147199999999</v>
      </c>
      <c r="K10553" s="17">
        <v>1.0300000000000001E-3</v>
      </c>
    </row>
    <row r="10554" spans="1:11" x14ac:dyDescent="0.45">
      <c r="A10554" s="10" t="s">
        <v>93</v>
      </c>
      <c r="B10554" s="20">
        <v>0.81</v>
      </c>
      <c r="C10554" s="19">
        <v>104604</v>
      </c>
      <c r="D10554" s="19">
        <v>9164.7291740000001</v>
      </c>
      <c r="E10554" s="23">
        <v>0.31240274899999998</v>
      </c>
      <c r="F10554" s="23">
        <v>0.20562223800000001</v>
      </c>
      <c r="G10554" s="17">
        <v>0</v>
      </c>
      <c r="H10554" s="17">
        <v>1</v>
      </c>
      <c r="I10554" s="17">
        <v>0.81906224999999999</v>
      </c>
      <c r="J10554" s="17">
        <v>0.17991128100000001</v>
      </c>
      <c r="K10554" s="17">
        <v>1.0300000000000001E-3</v>
      </c>
    </row>
    <row r="10555" spans="1:11" x14ac:dyDescent="0.45">
      <c r="A10555" s="10" t="s">
        <v>93</v>
      </c>
      <c r="B10555" s="20">
        <v>0.81100000000000005</v>
      </c>
      <c r="C10555" s="19">
        <v>104734</v>
      </c>
      <c r="D10555" s="19">
        <v>9205.4620620000005</v>
      </c>
      <c r="E10555" s="23">
        <v>0.31381773400000001</v>
      </c>
      <c r="F10555" s="23">
        <v>0.20638785500000001</v>
      </c>
      <c r="G10555" s="17">
        <v>0</v>
      </c>
      <c r="H10555" s="17">
        <v>1</v>
      </c>
      <c r="I10555" s="17">
        <v>0.81974981400000002</v>
      </c>
      <c r="J10555" s="17">
        <v>0.179226513</v>
      </c>
      <c r="K10555" s="17">
        <v>1.0200000000000001E-3</v>
      </c>
    </row>
    <row r="10556" spans="1:11" x14ac:dyDescent="0.45">
      <c r="A10556" s="10" t="s">
        <v>93</v>
      </c>
      <c r="B10556" s="20">
        <v>0.81200000000000006</v>
      </c>
      <c r="C10556" s="19">
        <v>104853</v>
      </c>
      <c r="D10556" s="19">
        <v>9242.9149280000001</v>
      </c>
      <c r="E10556" s="23">
        <v>0.31558066499999998</v>
      </c>
      <c r="F10556" s="23">
        <v>0.20691622500000001</v>
      </c>
      <c r="G10556" s="17">
        <v>0</v>
      </c>
      <c r="H10556" s="17">
        <v>1</v>
      </c>
      <c r="I10556" s="17">
        <v>0.82044827200000003</v>
      </c>
      <c r="J10556" s="17">
        <v>0.17853202200000001</v>
      </c>
      <c r="K10556" s="17">
        <v>1.0200000000000001E-3</v>
      </c>
    </row>
    <row r="10557" spans="1:11" x14ac:dyDescent="0.45">
      <c r="A10557" s="10" t="s">
        <v>93</v>
      </c>
      <c r="B10557" s="20">
        <v>0.81299999999999994</v>
      </c>
      <c r="C10557" s="19">
        <v>104982</v>
      </c>
      <c r="D10557" s="19">
        <v>9283.7273530000002</v>
      </c>
      <c r="E10557" s="23">
        <v>0.31681369100000001</v>
      </c>
      <c r="F10557" s="23">
        <v>0.207401634</v>
      </c>
      <c r="G10557" s="17">
        <v>0</v>
      </c>
      <c r="H10557" s="17">
        <v>1</v>
      </c>
      <c r="I10557" s="17">
        <v>0.82093626799999997</v>
      </c>
      <c r="J10557" s="17">
        <v>0.17804816700000001</v>
      </c>
      <c r="K10557" s="17">
        <v>1.0200000000000001E-3</v>
      </c>
    </row>
    <row r="10558" spans="1:11" x14ac:dyDescent="0.45">
      <c r="A10558" s="10" t="s">
        <v>93</v>
      </c>
      <c r="B10558" s="20">
        <v>0.81399999999999995</v>
      </c>
      <c r="C10558" s="19">
        <v>105109</v>
      </c>
      <c r="D10558" s="19">
        <v>9324.0413809999991</v>
      </c>
      <c r="E10558" s="23">
        <v>0.31856970299999998</v>
      </c>
      <c r="F10558" s="23">
        <v>0.208795168</v>
      </c>
      <c r="G10558" s="17">
        <v>0</v>
      </c>
      <c r="H10558" s="17">
        <v>1</v>
      </c>
      <c r="I10558" s="17">
        <v>0.82161599500000004</v>
      </c>
      <c r="J10558" s="17">
        <v>0.177372588</v>
      </c>
      <c r="K10558" s="17">
        <v>1.01E-3</v>
      </c>
    </row>
    <row r="10559" spans="1:11" x14ac:dyDescent="0.45">
      <c r="A10559" s="10" t="s">
        <v>93</v>
      </c>
      <c r="B10559" s="20">
        <v>0.81499999999999995</v>
      </c>
      <c r="C10559" s="19">
        <v>105234</v>
      </c>
      <c r="D10559" s="19">
        <v>9363.9691729999995</v>
      </c>
      <c r="E10559" s="23">
        <v>0.32013718099999999</v>
      </c>
      <c r="F10559" s="23">
        <v>0.20957386</v>
      </c>
      <c r="G10559" s="17">
        <v>0</v>
      </c>
      <c r="H10559" s="17">
        <v>1</v>
      </c>
      <c r="I10559" s="17">
        <v>0.822376671</v>
      </c>
      <c r="J10559" s="17">
        <v>0.17661639500000001</v>
      </c>
      <c r="K10559" s="17">
        <v>1.01E-3</v>
      </c>
    </row>
    <row r="10560" spans="1:11" x14ac:dyDescent="0.45">
      <c r="A10560" s="10" t="s">
        <v>93</v>
      </c>
      <c r="B10560" s="20">
        <v>0.81599999999999995</v>
      </c>
      <c r="C10560" s="19">
        <v>105359</v>
      </c>
      <c r="D10560" s="19">
        <v>9404.0429879999992</v>
      </c>
      <c r="E10560" s="23">
        <v>0.32158673700000001</v>
      </c>
      <c r="F10560" s="23">
        <v>0.21025909800000001</v>
      </c>
      <c r="G10560" s="17">
        <v>0</v>
      </c>
      <c r="H10560" s="17">
        <v>1</v>
      </c>
      <c r="I10560" s="17">
        <v>0.82295969400000002</v>
      </c>
      <c r="J10560" s="17">
        <v>0.17603739800000001</v>
      </c>
      <c r="K10560" s="17">
        <v>1E-3</v>
      </c>
    </row>
    <row r="10561" spans="1:11" x14ac:dyDescent="0.45">
      <c r="A10561" s="10" t="s">
        <v>93</v>
      </c>
      <c r="B10561" s="20">
        <v>0.81699999999999995</v>
      </c>
      <c r="C10561" s="19">
        <v>105508</v>
      </c>
      <c r="D10561" s="19">
        <v>9452.0187449999994</v>
      </c>
      <c r="E10561" s="23">
        <v>0.32295289900000002</v>
      </c>
      <c r="F10561" s="23">
        <v>0.21104033</v>
      </c>
      <c r="G10561" s="17">
        <v>0</v>
      </c>
      <c r="H10561" s="17">
        <v>1</v>
      </c>
      <c r="I10561" s="17">
        <v>0.82357619599999998</v>
      </c>
      <c r="J10561" s="17">
        <v>0.17542286800000001</v>
      </c>
      <c r="K10561" s="17">
        <v>1E-3</v>
      </c>
    </row>
    <row r="10562" spans="1:11" x14ac:dyDescent="0.45">
      <c r="A10562" s="10" t="s">
        <v>93</v>
      </c>
      <c r="B10562" s="20">
        <v>0.81799999999999995</v>
      </c>
      <c r="C10562" s="19">
        <v>105637</v>
      </c>
      <c r="D10562" s="19">
        <v>9493.7695000000003</v>
      </c>
      <c r="E10562" s="23">
        <v>0.324194119</v>
      </c>
      <c r="F10562" s="23">
        <v>0.21203502199999999</v>
      </c>
      <c r="G10562" s="17">
        <v>0</v>
      </c>
      <c r="H10562" s="17">
        <v>1</v>
      </c>
      <c r="I10562" s="17">
        <v>0.82398701500000004</v>
      </c>
      <c r="J10562" s="17">
        <v>0.17501531000000001</v>
      </c>
      <c r="K10562" s="17">
        <v>9.9799999999999997E-4</v>
      </c>
    </row>
    <row r="10563" spans="1:11" x14ac:dyDescent="0.45">
      <c r="A10563" s="10" t="s">
        <v>93</v>
      </c>
      <c r="B10563" s="20">
        <v>0.81899999999999995</v>
      </c>
      <c r="C10563" s="19">
        <v>105763</v>
      </c>
      <c r="D10563" s="19">
        <v>9534.7270430000008</v>
      </c>
      <c r="E10563" s="23">
        <v>0.32635197100000002</v>
      </c>
      <c r="F10563" s="23">
        <v>0.21286998900000001</v>
      </c>
      <c r="G10563" s="17">
        <v>0</v>
      </c>
      <c r="H10563" s="17">
        <v>1</v>
      </c>
      <c r="I10563" s="17">
        <v>0.82476297300000001</v>
      </c>
      <c r="J10563" s="17">
        <v>0.17424403099999999</v>
      </c>
      <c r="K10563" s="17">
        <v>9.9299999999999996E-4</v>
      </c>
    </row>
    <row r="10564" spans="1:11" x14ac:dyDescent="0.45">
      <c r="A10564" s="10" t="s">
        <v>93</v>
      </c>
      <c r="B10564" s="20">
        <v>0.82</v>
      </c>
      <c r="C10564" s="19">
        <v>105895</v>
      </c>
      <c r="D10564" s="19">
        <v>9577.9629280000008</v>
      </c>
      <c r="E10564" s="23">
        <v>0.328390185</v>
      </c>
      <c r="F10564" s="23">
        <v>0.21367102299999999</v>
      </c>
      <c r="G10564" s="17">
        <v>0</v>
      </c>
      <c r="H10564" s="17">
        <v>1</v>
      </c>
      <c r="I10564" s="17">
        <v>0.82534236100000002</v>
      </c>
      <c r="J10564" s="17">
        <v>0.17366830799999999</v>
      </c>
      <c r="K10564" s="17">
        <v>9.8900000000000008E-4</v>
      </c>
    </row>
    <row r="10565" spans="1:11" x14ac:dyDescent="0.45">
      <c r="A10565" s="10" t="s">
        <v>93</v>
      </c>
      <c r="B10565" s="20">
        <v>0.82099999999999995</v>
      </c>
      <c r="C10565" s="19">
        <v>106024</v>
      </c>
      <c r="D10565" s="19">
        <v>9620.4908919999998</v>
      </c>
      <c r="E10565" s="23">
        <v>0.33027889100000002</v>
      </c>
      <c r="F10565" s="23">
        <v>0.214385138</v>
      </c>
      <c r="G10565" s="17">
        <v>0</v>
      </c>
      <c r="H10565" s="17">
        <v>1</v>
      </c>
      <c r="I10565" s="17">
        <v>0.82588286099999997</v>
      </c>
      <c r="J10565" s="17">
        <v>0.17313178100000001</v>
      </c>
      <c r="K10565" s="17">
        <v>9.8499999999999998E-4</v>
      </c>
    </row>
    <row r="10566" spans="1:11" x14ac:dyDescent="0.45">
      <c r="A10566" s="10" t="s">
        <v>93</v>
      </c>
      <c r="B10566" s="20">
        <v>0.82199999999999995</v>
      </c>
      <c r="C10566" s="19">
        <v>106152</v>
      </c>
      <c r="D10566" s="19">
        <v>9662.9452889999993</v>
      </c>
      <c r="E10566" s="23">
        <v>0.332497457</v>
      </c>
      <c r="F10566" s="23">
        <v>0.215338264</v>
      </c>
      <c r="G10566" s="17">
        <v>0</v>
      </c>
      <c r="H10566" s="17">
        <v>1</v>
      </c>
      <c r="I10566" s="17">
        <v>0.82664852</v>
      </c>
      <c r="J10566" s="17">
        <v>0.17236647899999999</v>
      </c>
      <c r="K10566" s="17">
        <v>9.8499999999999998E-4</v>
      </c>
    </row>
    <row r="10567" spans="1:11" x14ac:dyDescent="0.45">
      <c r="A10567" s="10" t="s">
        <v>93</v>
      </c>
      <c r="B10567" s="20">
        <v>0.82299999999999995</v>
      </c>
      <c r="C10567" s="19">
        <v>106274</v>
      </c>
      <c r="D10567" s="19">
        <v>9703.6121980000007</v>
      </c>
      <c r="E10567" s="23">
        <v>0.33398468599999998</v>
      </c>
      <c r="F10567" s="23">
        <v>0.21603630600000001</v>
      </c>
      <c r="G10567" s="17">
        <v>0</v>
      </c>
      <c r="H10567" s="17">
        <v>1</v>
      </c>
      <c r="I10567" s="17">
        <v>0.82747215799999996</v>
      </c>
      <c r="J10567" s="17">
        <v>0.17154782199999999</v>
      </c>
      <c r="K10567" s="17">
        <v>9.7999999999999997E-4</v>
      </c>
    </row>
    <row r="10568" spans="1:11" x14ac:dyDescent="0.45">
      <c r="A10568" s="10" t="s">
        <v>93</v>
      </c>
      <c r="B10568" s="20">
        <v>0.82399999999999995</v>
      </c>
      <c r="C10568" s="19">
        <v>106403</v>
      </c>
      <c r="D10568" s="19">
        <v>9746.7790069999992</v>
      </c>
      <c r="E10568" s="23">
        <v>0.33518635000000002</v>
      </c>
      <c r="F10568" s="23">
        <v>0.216931346</v>
      </c>
      <c r="G10568" s="17">
        <v>0</v>
      </c>
      <c r="H10568" s="17">
        <v>1</v>
      </c>
      <c r="I10568" s="17">
        <v>0.82830102800000005</v>
      </c>
      <c r="J10568" s="17">
        <v>0.17072376</v>
      </c>
      <c r="K10568" s="17">
        <v>9.7499999999999996E-4</v>
      </c>
    </row>
    <row r="10569" spans="1:11" x14ac:dyDescent="0.45">
      <c r="A10569" s="10" t="s">
        <v>93</v>
      </c>
      <c r="B10569" s="20">
        <v>0.82499999999999996</v>
      </c>
      <c r="C10569" s="19">
        <v>106521</v>
      </c>
      <c r="D10569" s="19">
        <v>9786.430402</v>
      </c>
      <c r="E10569" s="23">
        <v>0.33692629099999999</v>
      </c>
      <c r="F10569" s="23">
        <v>0.217829839</v>
      </c>
      <c r="G10569" s="17">
        <v>0</v>
      </c>
      <c r="H10569" s="17">
        <v>1</v>
      </c>
      <c r="I10569" s="17">
        <v>0.82895779199999997</v>
      </c>
      <c r="J10569" s="17">
        <v>0.170065366</v>
      </c>
      <c r="K10569" s="17">
        <v>9.77E-4</v>
      </c>
    </row>
    <row r="10570" spans="1:11" x14ac:dyDescent="0.45">
      <c r="A10570" s="10" t="s">
        <v>93</v>
      </c>
      <c r="B10570" s="20">
        <v>0.82599999999999996</v>
      </c>
      <c r="C10570" s="19">
        <v>106659</v>
      </c>
      <c r="D10570" s="19">
        <v>9833.0256800000006</v>
      </c>
      <c r="E10570" s="23">
        <v>0.33850044699999998</v>
      </c>
      <c r="F10570" s="23">
        <v>0.21855672200000001</v>
      </c>
      <c r="G10570" s="17">
        <v>0</v>
      </c>
      <c r="H10570" s="17">
        <v>1</v>
      </c>
      <c r="I10570" s="17">
        <v>0.82974418299999997</v>
      </c>
      <c r="J10570" s="17">
        <v>0.16928373099999999</v>
      </c>
      <c r="K10570" s="17">
        <v>9.7199999999999999E-4</v>
      </c>
    </row>
    <row r="10571" spans="1:11" x14ac:dyDescent="0.45">
      <c r="A10571" s="10" t="s">
        <v>93</v>
      </c>
      <c r="B10571" s="20">
        <v>0.82699999999999996</v>
      </c>
      <c r="C10571" s="19">
        <v>106793</v>
      </c>
      <c r="D10571" s="19">
        <v>9878.533711</v>
      </c>
      <c r="E10571" s="23">
        <v>0.34140816499999999</v>
      </c>
      <c r="F10571" s="23">
        <v>0.21952109</v>
      </c>
      <c r="G10571" s="17">
        <v>0</v>
      </c>
      <c r="H10571" s="17">
        <v>1</v>
      </c>
      <c r="I10571" s="17">
        <v>0.83029556400000004</v>
      </c>
      <c r="J10571" s="17">
        <v>0.168736837</v>
      </c>
      <c r="K10571" s="17">
        <v>9.68E-4</v>
      </c>
    </row>
    <row r="10572" spans="1:11" x14ac:dyDescent="0.45">
      <c r="A10572" s="10" t="s">
        <v>93</v>
      </c>
      <c r="B10572" s="20">
        <v>0.82799999999999996</v>
      </c>
      <c r="C10572" s="19">
        <v>106926</v>
      </c>
      <c r="D10572" s="19">
        <v>9924.0092100000002</v>
      </c>
      <c r="E10572" s="23">
        <v>0.34251644999999997</v>
      </c>
      <c r="F10572" s="23">
        <v>0.220374616</v>
      </c>
      <c r="G10572" s="17">
        <v>0</v>
      </c>
      <c r="H10572" s="17">
        <v>1</v>
      </c>
      <c r="I10572" s="17">
        <v>0.83120321399999997</v>
      </c>
      <c r="J10572" s="17">
        <v>0.167834434</v>
      </c>
      <c r="K10572" s="17">
        <v>9.6199999999999996E-4</v>
      </c>
    </row>
    <row r="10573" spans="1:11" x14ac:dyDescent="0.45">
      <c r="A10573" s="10" t="s">
        <v>93</v>
      </c>
      <c r="B10573" s="20">
        <v>0.82899999999999996</v>
      </c>
      <c r="C10573" s="19">
        <v>107043</v>
      </c>
      <c r="D10573" s="19">
        <v>9964.2075970000005</v>
      </c>
      <c r="E10573" s="23">
        <v>0.344707282</v>
      </c>
      <c r="F10573" s="23">
        <v>0.221289773</v>
      </c>
      <c r="G10573" s="17">
        <v>0</v>
      </c>
      <c r="H10573" s="17">
        <v>1</v>
      </c>
      <c r="I10573" s="17">
        <v>0.83147025100000005</v>
      </c>
      <c r="J10573" s="17">
        <v>0.16756989799999999</v>
      </c>
      <c r="K10573" s="17">
        <v>9.6000000000000002E-4</v>
      </c>
    </row>
    <row r="10574" spans="1:11" x14ac:dyDescent="0.45">
      <c r="A10574" s="10" t="s">
        <v>93</v>
      </c>
      <c r="B10574" s="20">
        <v>0.83</v>
      </c>
      <c r="C10574" s="19">
        <v>107177</v>
      </c>
      <c r="D10574" s="19">
        <v>10010.46673</v>
      </c>
      <c r="E10574" s="23">
        <v>0.346192165</v>
      </c>
      <c r="F10574" s="23">
        <v>0.22205426</v>
      </c>
      <c r="G10574" s="17">
        <v>0</v>
      </c>
      <c r="H10574" s="17">
        <v>1</v>
      </c>
      <c r="I10574" s="17">
        <v>0.83230160099999995</v>
      </c>
      <c r="J10574" s="17">
        <v>0.166743313</v>
      </c>
      <c r="K10574" s="17">
        <v>9.5500000000000001E-4</v>
      </c>
    </row>
    <row r="10575" spans="1:11" x14ac:dyDescent="0.45">
      <c r="A10575" s="10" t="s">
        <v>93</v>
      </c>
      <c r="B10575" s="20">
        <v>0.83099999999999996</v>
      </c>
      <c r="C10575" s="19">
        <v>107279</v>
      </c>
      <c r="D10575" s="19">
        <v>10045.85368</v>
      </c>
      <c r="E10575" s="23">
        <v>0.347533227</v>
      </c>
      <c r="F10575" s="23">
        <v>0.22299740700000001</v>
      </c>
      <c r="G10575" s="17">
        <v>0</v>
      </c>
      <c r="H10575" s="17">
        <v>1</v>
      </c>
      <c r="I10575" s="17">
        <v>0.83264776600000001</v>
      </c>
      <c r="J10575" s="17">
        <v>0.166399357</v>
      </c>
      <c r="K10575" s="17">
        <v>9.5299999999999996E-4</v>
      </c>
    </row>
    <row r="10576" spans="1:11" x14ac:dyDescent="0.45">
      <c r="A10576" s="10" t="s">
        <v>93</v>
      </c>
      <c r="B10576" s="20">
        <v>0.83199999999999996</v>
      </c>
      <c r="C10576" s="19">
        <v>107406</v>
      </c>
      <c r="D10576" s="19">
        <v>10090.05982</v>
      </c>
      <c r="E10576" s="23">
        <v>0.34884862300000002</v>
      </c>
      <c r="F10576" s="23">
        <v>0.22362727600000001</v>
      </c>
      <c r="G10576" s="17">
        <v>0</v>
      </c>
      <c r="H10576" s="17">
        <v>1</v>
      </c>
      <c r="I10576" s="17">
        <v>0.83336960900000001</v>
      </c>
      <c r="J10576" s="17">
        <v>0.16568170500000001</v>
      </c>
      <c r="K10576" s="17">
        <v>9.4899999999999997E-4</v>
      </c>
    </row>
    <row r="10577" spans="1:11" x14ac:dyDescent="0.45">
      <c r="A10577" s="10" t="s">
        <v>93</v>
      </c>
      <c r="B10577" s="20">
        <v>0.83299999999999996</v>
      </c>
      <c r="C10577" s="19">
        <v>107564</v>
      </c>
      <c r="D10577" s="19">
        <v>10145.331910000001</v>
      </c>
      <c r="E10577" s="23">
        <v>0.35095916700000002</v>
      </c>
      <c r="F10577" s="23">
        <v>0.224609948</v>
      </c>
      <c r="G10577" s="17">
        <v>0</v>
      </c>
      <c r="H10577" s="17">
        <v>1</v>
      </c>
      <c r="I10577" s="17">
        <v>0.83417408000000004</v>
      </c>
      <c r="J10577" s="17">
        <v>0.16488235000000001</v>
      </c>
      <c r="K10577" s="17">
        <v>9.4399999999999996E-4</v>
      </c>
    </row>
    <row r="10578" spans="1:11" x14ac:dyDescent="0.45">
      <c r="A10578" s="10" t="s">
        <v>93</v>
      </c>
      <c r="B10578" s="20">
        <v>0.83399999999999996</v>
      </c>
      <c r="C10578" s="19">
        <v>107691</v>
      </c>
      <c r="D10578" s="19">
        <v>10190.094010000001</v>
      </c>
      <c r="E10578" s="23">
        <v>0.353582332</v>
      </c>
      <c r="F10578" s="23">
        <v>0.225655298</v>
      </c>
      <c r="G10578" s="17">
        <v>0</v>
      </c>
      <c r="H10578" s="17">
        <v>1</v>
      </c>
      <c r="I10578" s="17">
        <v>0.83485315000000004</v>
      </c>
      <c r="J10578" s="17">
        <v>0.164207305</v>
      </c>
      <c r="K10578" s="17">
        <v>9.3999999999999997E-4</v>
      </c>
    </row>
    <row r="10579" spans="1:11" x14ac:dyDescent="0.45">
      <c r="A10579" s="10" t="s">
        <v>93</v>
      </c>
      <c r="B10579" s="20">
        <v>0.83499999999999996</v>
      </c>
      <c r="C10579" s="19">
        <v>107826</v>
      </c>
      <c r="D10579" s="19">
        <v>10237.895409999999</v>
      </c>
      <c r="E10579" s="23">
        <v>0.35449204499999998</v>
      </c>
      <c r="F10579" s="23">
        <v>0.22655302499999999</v>
      </c>
      <c r="G10579" s="17">
        <v>0</v>
      </c>
      <c r="H10579" s="17">
        <v>1</v>
      </c>
      <c r="I10579" s="17">
        <v>0.83559826500000001</v>
      </c>
      <c r="J10579" s="17">
        <v>0.16346686699999999</v>
      </c>
      <c r="K10579" s="17">
        <v>9.3499999999999996E-4</v>
      </c>
    </row>
    <row r="10580" spans="1:11" x14ac:dyDescent="0.45">
      <c r="A10580" s="10" t="s">
        <v>93</v>
      </c>
      <c r="B10580" s="20">
        <v>0.83599999999999997</v>
      </c>
      <c r="C10580" s="19">
        <v>107954</v>
      </c>
      <c r="D10580" s="19">
        <v>10283.39668</v>
      </c>
      <c r="E10580" s="23">
        <v>0.35674853499999998</v>
      </c>
      <c r="F10580" s="23">
        <v>0.22727132999999999</v>
      </c>
      <c r="G10580" s="17">
        <v>0</v>
      </c>
      <c r="H10580" s="17">
        <v>1</v>
      </c>
      <c r="I10580" s="17">
        <v>0.83613908100000001</v>
      </c>
      <c r="J10580" s="17">
        <v>0.16292957799999999</v>
      </c>
      <c r="K10580" s="17">
        <v>9.3099999999999997E-4</v>
      </c>
    </row>
    <row r="10581" spans="1:11" x14ac:dyDescent="0.45">
      <c r="A10581" s="10" t="s">
        <v>93</v>
      </c>
      <c r="B10581" s="20">
        <v>0.83699999999999997</v>
      </c>
      <c r="C10581" s="19">
        <v>108080</v>
      </c>
      <c r="D10581" s="19">
        <v>10328.499229999999</v>
      </c>
      <c r="E10581" s="23">
        <v>0.35890074100000002</v>
      </c>
      <c r="F10581" s="23">
        <v>0.22837952</v>
      </c>
      <c r="G10581" s="17">
        <v>0</v>
      </c>
      <c r="H10581" s="17">
        <v>1</v>
      </c>
      <c r="I10581" s="17">
        <v>0.83677370399999995</v>
      </c>
      <c r="J10581" s="17">
        <v>0.16229864299999999</v>
      </c>
      <c r="K10581" s="17">
        <v>9.2800000000000001E-4</v>
      </c>
    </row>
    <row r="10582" spans="1:11" x14ac:dyDescent="0.45">
      <c r="A10582" s="10" t="s">
        <v>93</v>
      </c>
      <c r="B10582" s="20">
        <v>0.83799999999999997</v>
      </c>
      <c r="C10582" s="19">
        <v>108199</v>
      </c>
      <c r="D10582" s="19">
        <v>10371.30429</v>
      </c>
      <c r="E10582" s="23">
        <v>0.36064256300000003</v>
      </c>
      <c r="F10582" s="23">
        <v>0.22912574199999999</v>
      </c>
      <c r="G10582" s="17">
        <v>0</v>
      </c>
      <c r="H10582" s="17">
        <v>1</v>
      </c>
      <c r="I10582" s="17">
        <v>0.83681808099999999</v>
      </c>
      <c r="J10582" s="17">
        <v>0.162250796</v>
      </c>
      <c r="K10582" s="17">
        <v>9.3099999999999997E-4</v>
      </c>
    </row>
    <row r="10583" spans="1:11" x14ac:dyDescent="0.45">
      <c r="A10583" s="10" t="s">
        <v>93</v>
      </c>
      <c r="B10583" s="20">
        <v>0.83899999999999997</v>
      </c>
      <c r="C10583" s="19">
        <v>108345</v>
      </c>
      <c r="D10583" s="19">
        <v>10424.086370000001</v>
      </c>
      <c r="E10583" s="23">
        <v>0.36282994400000002</v>
      </c>
      <c r="F10583" s="23">
        <v>0.230153254</v>
      </c>
      <c r="G10583" s="17">
        <v>0</v>
      </c>
      <c r="H10583" s="17">
        <v>1</v>
      </c>
      <c r="I10583" s="17">
        <v>0.83749005099999996</v>
      </c>
      <c r="J10583" s="17">
        <v>0.161583792</v>
      </c>
      <c r="K10583" s="17">
        <v>9.2599999999999996E-4</v>
      </c>
    </row>
    <row r="10584" spans="1:11" x14ac:dyDescent="0.45">
      <c r="A10584" s="10" t="s">
        <v>93</v>
      </c>
      <c r="B10584" s="20">
        <v>0.84</v>
      </c>
      <c r="C10584" s="19">
        <v>108473</v>
      </c>
      <c r="D10584" s="19">
        <v>10470.63473</v>
      </c>
      <c r="E10584" s="23">
        <v>0.36454522</v>
      </c>
      <c r="F10584" s="23">
        <v>0.23112677600000001</v>
      </c>
      <c r="G10584" s="17">
        <v>0</v>
      </c>
      <c r="H10584" s="17">
        <v>1</v>
      </c>
      <c r="I10584" s="17">
        <v>0.83813714500000003</v>
      </c>
      <c r="J10584" s="17">
        <v>0.160940584</v>
      </c>
      <c r="K10584" s="17">
        <v>9.2199999999999997E-4</v>
      </c>
    </row>
    <row r="10585" spans="1:11" x14ac:dyDescent="0.45">
      <c r="A10585" s="10" t="s">
        <v>93</v>
      </c>
      <c r="B10585" s="20">
        <v>0.84099999999999997</v>
      </c>
      <c r="C10585" s="19">
        <v>108591</v>
      </c>
      <c r="D10585" s="19">
        <v>10513.83589</v>
      </c>
      <c r="E10585" s="23">
        <v>0.36765171800000002</v>
      </c>
      <c r="F10585" s="23">
        <v>0.232067515</v>
      </c>
      <c r="G10585" s="17">
        <v>0</v>
      </c>
      <c r="H10585" s="17">
        <v>1</v>
      </c>
      <c r="I10585" s="17">
        <v>0.83865092500000005</v>
      </c>
      <c r="J10585" s="17">
        <v>0.16043031299999999</v>
      </c>
      <c r="K10585" s="17">
        <v>9.19E-4</v>
      </c>
    </row>
    <row r="10586" spans="1:11" x14ac:dyDescent="0.45">
      <c r="A10586" s="10" t="s">
        <v>93</v>
      </c>
      <c r="B10586" s="20">
        <v>0.84199999999999997</v>
      </c>
      <c r="C10586" s="19">
        <v>108718</v>
      </c>
      <c r="D10586" s="19">
        <v>10560.72985</v>
      </c>
      <c r="E10586" s="23">
        <v>0.37127804599999997</v>
      </c>
      <c r="F10586" s="23">
        <v>0.232910646</v>
      </c>
      <c r="G10586" s="17">
        <v>0</v>
      </c>
      <c r="H10586" s="17">
        <v>1</v>
      </c>
      <c r="I10586" s="17">
        <v>0.83923373800000001</v>
      </c>
      <c r="J10586" s="17">
        <v>0.15985100799999999</v>
      </c>
      <c r="K10586" s="17">
        <v>9.1500000000000001E-4</v>
      </c>
    </row>
    <row r="10587" spans="1:11" x14ac:dyDescent="0.45">
      <c r="A10587" s="10" t="s">
        <v>93</v>
      </c>
      <c r="B10587" s="20">
        <v>0.84299999999999997</v>
      </c>
      <c r="C10587" s="19">
        <v>108858</v>
      </c>
      <c r="D10587" s="19">
        <v>10612.817849999999</v>
      </c>
      <c r="E10587" s="23">
        <v>0.37333385299999999</v>
      </c>
      <c r="F10587" s="23">
        <v>0.233856435</v>
      </c>
      <c r="G10587" s="17">
        <v>0</v>
      </c>
      <c r="H10587" s="17">
        <v>1</v>
      </c>
      <c r="I10587" s="17">
        <v>0.840053999</v>
      </c>
      <c r="J10587" s="17">
        <v>0.159029051</v>
      </c>
      <c r="K10587" s="17">
        <v>9.1699999999999995E-4</v>
      </c>
    </row>
    <row r="10588" spans="1:11" x14ac:dyDescent="0.45">
      <c r="A10588" s="10" t="s">
        <v>93</v>
      </c>
      <c r="B10588" s="20">
        <v>0.84399999999999997</v>
      </c>
      <c r="C10588" s="19">
        <v>108980</v>
      </c>
      <c r="D10588" s="19">
        <v>10658.533020000001</v>
      </c>
      <c r="E10588" s="23">
        <v>0.37576023200000003</v>
      </c>
      <c r="F10588" s="23">
        <v>0.23483704899999999</v>
      </c>
      <c r="G10588" s="17">
        <v>0</v>
      </c>
      <c r="H10588" s="17">
        <v>1</v>
      </c>
      <c r="I10588" s="17">
        <v>0.84052825499999995</v>
      </c>
      <c r="J10588" s="17">
        <v>0.15855777200000001</v>
      </c>
      <c r="K10588" s="17">
        <v>9.1399999999999999E-4</v>
      </c>
    </row>
    <row r="10589" spans="1:11" x14ac:dyDescent="0.45">
      <c r="A10589" s="10" t="s">
        <v>93</v>
      </c>
      <c r="B10589" s="20">
        <v>0.84499999999999997</v>
      </c>
      <c r="C10589" s="19">
        <v>109100</v>
      </c>
      <c r="D10589" s="19">
        <v>10703.75959</v>
      </c>
      <c r="E10589" s="23">
        <v>0.37763251599999997</v>
      </c>
      <c r="F10589" s="23">
        <v>0.235732161</v>
      </c>
      <c r="G10589" s="17">
        <v>0</v>
      </c>
      <c r="H10589" s="17">
        <v>1</v>
      </c>
      <c r="I10589" s="17">
        <v>0.84116207499999995</v>
      </c>
      <c r="J10589" s="17">
        <v>0.15792766</v>
      </c>
      <c r="K10589" s="17">
        <v>9.1E-4</v>
      </c>
    </row>
    <row r="10590" spans="1:11" x14ac:dyDescent="0.45">
      <c r="A10590" s="10" t="s">
        <v>93</v>
      </c>
      <c r="B10590" s="20">
        <v>0.84599999999999997</v>
      </c>
      <c r="C10590" s="19">
        <v>109239</v>
      </c>
      <c r="D10590" s="19">
        <v>10756.30071</v>
      </c>
      <c r="E10590" s="23">
        <v>0.37877764600000002</v>
      </c>
      <c r="F10590" s="23">
        <v>0.23675484499999999</v>
      </c>
      <c r="G10590" s="17">
        <v>0</v>
      </c>
      <c r="H10590" s="17">
        <v>1</v>
      </c>
      <c r="I10590" s="17">
        <v>0.84179921800000002</v>
      </c>
      <c r="J10590" s="17">
        <v>0.15729416900000001</v>
      </c>
      <c r="K10590" s="17">
        <v>9.0700000000000004E-4</v>
      </c>
    </row>
    <row r="10591" spans="1:11" x14ac:dyDescent="0.45">
      <c r="A10591" s="10" t="s">
        <v>93</v>
      </c>
      <c r="B10591" s="20">
        <v>0.84699999999999998</v>
      </c>
      <c r="C10591" s="19">
        <v>109373</v>
      </c>
      <c r="D10591" s="19">
        <v>10807.20796</v>
      </c>
      <c r="E10591" s="23">
        <v>0.38113597700000001</v>
      </c>
      <c r="F10591" s="23">
        <v>0.23778180199999999</v>
      </c>
      <c r="G10591" s="17">
        <v>0</v>
      </c>
      <c r="H10591" s="17">
        <v>1</v>
      </c>
      <c r="I10591" s="17">
        <v>0.84254138700000003</v>
      </c>
      <c r="J10591" s="17">
        <v>0.15655625200000001</v>
      </c>
      <c r="K10591" s="17">
        <v>9.0200000000000002E-4</v>
      </c>
    </row>
    <row r="10592" spans="1:11" x14ac:dyDescent="0.45">
      <c r="A10592" s="10" t="s">
        <v>93</v>
      </c>
      <c r="B10592" s="20">
        <v>0.84799999999999998</v>
      </c>
      <c r="C10592" s="19">
        <v>109505</v>
      </c>
      <c r="D10592" s="19">
        <v>10857.696840000001</v>
      </c>
      <c r="E10592" s="23">
        <v>0.38295590400000001</v>
      </c>
      <c r="F10592" s="23">
        <v>0.23858479299999999</v>
      </c>
      <c r="G10592" s="17">
        <v>0</v>
      </c>
      <c r="H10592" s="17">
        <v>1</v>
      </c>
      <c r="I10592" s="17">
        <v>0.84334646800000002</v>
      </c>
      <c r="J10592" s="17">
        <v>0.15575583100000001</v>
      </c>
      <c r="K10592" s="17">
        <v>8.9800000000000004E-4</v>
      </c>
    </row>
    <row r="10593" spans="1:11" x14ac:dyDescent="0.45">
      <c r="A10593" s="10" t="s">
        <v>93</v>
      </c>
      <c r="B10593" s="20">
        <v>0.84899999999999998</v>
      </c>
      <c r="C10593" s="19">
        <v>109631</v>
      </c>
      <c r="D10593" s="19">
        <v>10906.029759999999</v>
      </c>
      <c r="E10593" s="23">
        <v>0.384359913</v>
      </c>
      <c r="F10593" s="23">
        <v>0.23976832200000001</v>
      </c>
      <c r="G10593" s="17">
        <v>0</v>
      </c>
      <c r="H10593" s="17">
        <v>1</v>
      </c>
      <c r="I10593" s="17">
        <v>0.84396285900000001</v>
      </c>
      <c r="J10593" s="17">
        <v>0.15514378600000001</v>
      </c>
      <c r="K10593" s="17">
        <v>8.9300000000000002E-4</v>
      </c>
    </row>
    <row r="10594" spans="1:11" x14ac:dyDescent="0.45">
      <c r="A10594" s="10" t="s">
        <v>93</v>
      </c>
      <c r="B10594" s="20">
        <v>0.85</v>
      </c>
      <c r="C10594" s="19">
        <v>109762</v>
      </c>
      <c r="D10594" s="19">
        <v>10956.47106</v>
      </c>
      <c r="E10594" s="23">
        <v>0.386535617</v>
      </c>
      <c r="F10594" s="23">
        <v>0.24075928399999999</v>
      </c>
      <c r="G10594" s="17">
        <v>0</v>
      </c>
      <c r="H10594" s="17">
        <v>1</v>
      </c>
      <c r="I10594" s="17">
        <v>0.84461708999999996</v>
      </c>
      <c r="J10594" s="17">
        <v>0.15449343500000001</v>
      </c>
      <c r="K10594" s="17">
        <v>8.8900000000000003E-4</v>
      </c>
    </row>
    <row r="10595" spans="1:11" x14ac:dyDescent="0.45">
      <c r="A10595" s="10" t="s">
        <v>93</v>
      </c>
      <c r="B10595" s="20">
        <v>0.85099999999999998</v>
      </c>
      <c r="C10595" s="19">
        <v>109880</v>
      </c>
      <c r="D10595" s="19">
        <v>11002.149740000001</v>
      </c>
      <c r="E10595" s="23">
        <v>0.38779364599999999</v>
      </c>
      <c r="F10595" s="23">
        <v>0.24176650199999999</v>
      </c>
      <c r="G10595" s="17">
        <v>0</v>
      </c>
      <c r="H10595" s="17">
        <v>1</v>
      </c>
      <c r="I10595" s="17">
        <v>0.84495956699999997</v>
      </c>
      <c r="J10595" s="17">
        <v>0.15381723899999999</v>
      </c>
      <c r="K10595" s="17">
        <v>1.2199999999999999E-3</v>
      </c>
    </row>
    <row r="10596" spans="1:11" x14ac:dyDescent="0.45">
      <c r="A10596" s="10" t="s">
        <v>93</v>
      </c>
      <c r="B10596" s="20">
        <v>0.85199999999999998</v>
      </c>
      <c r="C10596" s="19">
        <v>110007</v>
      </c>
      <c r="D10596" s="19">
        <v>11051.47877</v>
      </c>
      <c r="E10596" s="23">
        <v>0.38917645899999997</v>
      </c>
      <c r="F10596" s="23">
        <v>0.24271711400000001</v>
      </c>
      <c r="G10596" s="17">
        <v>0</v>
      </c>
      <c r="H10596" s="17">
        <v>1</v>
      </c>
      <c r="I10596" s="17">
        <v>0.84557423399999998</v>
      </c>
      <c r="J10596" s="17">
        <v>0.153207653</v>
      </c>
      <c r="K10596" s="17">
        <v>1.2199999999999999E-3</v>
      </c>
    </row>
    <row r="10597" spans="1:11" x14ac:dyDescent="0.45">
      <c r="A10597" s="10" t="s">
        <v>93</v>
      </c>
      <c r="B10597" s="20">
        <v>0.85299999999999998</v>
      </c>
      <c r="C10597" s="19">
        <v>110139</v>
      </c>
      <c r="D10597" s="19">
        <v>11102.998890000001</v>
      </c>
      <c r="E10597" s="23">
        <v>0.3910149</v>
      </c>
      <c r="F10597" s="23">
        <v>0.243658021</v>
      </c>
      <c r="G10597" s="17">
        <v>0</v>
      </c>
      <c r="H10597" s="17">
        <v>1</v>
      </c>
      <c r="I10597" s="17">
        <v>0.84638127100000005</v>
      </c>
      <c r="J10597" s="17">
        <v>0.15240705800000001</v>
      </c>
      <c r="K10597" s="17">
        <v>1.2099999999999999E-3</v>
      </c>
    </row>
    <row r="10598" spans="1:11" x14ac:dyDescent="0.45">
      <c r="A10598" s="10" t="s">
        <v>93</v>
      </c>
      <c r="B10598" s="20">
        <v>0.85399999999999998</v>
      </c>
      <c r="C10598" s="19">
        <v>110265</v>
      </c>
      <c r="D10598" s="19">
        <v>11152.42829</v>
      </c>
      <c r="E10598" s="23">
        <v>0.39391591799999998</v>
      </c>
      <c r="F10598" s="23">
        <v>0.244650225</v>
      </c>
      <c r="G10598" s="17">
        <v>0</v>
      </c>
      <c r="H10598" s="17">
        <v>1</v>
      </c>
      <c r="I10598" s="17">
        <v>0.84705451499999995</v>
      </c>
      <c r="J10598" s="17">
        <v>0.151739719</v>
      </c>
      <c r="K10598" s="17">
        <v>1.2099999999999999E-3</v>
      </c>
    </row>
    <row r="10599" spans="1:11" x14ac:dyDescent="0.45">
      <c r="A10599" s="10" t="s">
        <v>93</v>
      </c>
      <c r="B10599" s="20">
        <v>0.85499999999999998</v>
      </c>
      <c r="C10599" s="19">
        <v>110407</v>
      </c>
      <c r="D10599" s="19">
        <v>11208.52549</v>
      </c>
      <c r="E10599" s="23">
        <v>0.395684182</v>
      </c>
      <c r="F10599" s="23">
        <v>0.245722621</v>
      </c>
      <c r="G10599" s="17">
        <v>0</v>
      </c>
      <c r="H10599" s="17">
        <v>1</v>
      </c>
      <c r="I10599" s="17">
        <v>0.84774234999999998</v>
      </c>
      <c r="J10599" s="17">
        <v>0.15105194499999999</v>
      </c>
      <c r="K10599" s="17">
        <v>1.2099999999999999E-3</v>
      </c>
    </row>
    <row r="10600" spans="1:11" x14ac:dyDescent="0.45">
      <c r="A10600" s="10" t="s">
        <v>93</v>
      </c>
      <c r="B10600" s="20">
        <v>0.85599999999999998</v>
      </c>
      <c r="C10600" s="19">
        <v>110536</v>
      </c>
      <c r="D10600" s="19">
        <v>11259.818090000001</v>
      </c>
      <c r="E10600" s="23">
        <v>0.39919318999999998</v>
      </c>
      <c r="F10600" s="23">
        <v>0.24681056500000001</v>
      </c>
      <c r="G10600" s="17">
        <v>0</v>
      </c>
      <c r="H10600" s="17">
        <v>1</v>
      </c>
      <c r="I10600" s="17">
        <v>0.84819581700000002</v>
      </c>
      <c r="J10600" s="17">
        <v>0.15060247500000001</v>
      </c>
      <c r="K10600" s="17">
        <v>1.1999999999999999E-3</v>
      </c>
    </row>
    <row r="10601" spans="1:11" x14ac:dyDescent="0.45">
      <c r="A10601" s="10" t="s">
        <v>93</v>
      </c>
      <c r="B10601" s="20">
        <v>0.85699999999999998</v>
      </c>
      <c r="C10601" s="19">
        <v>110664</v>
      </c>
      <c r="D10601" s="19">
        <v>11311.02844</v>
      </c>
      <c r="E10601" s="23">
        <v>0.40090883799999999</v>
      </c>
      <c r="F10601" s="23">
        <v>0.247829669</v>
      </c>
      <c r="G10601" s="17">
        <v>0</v>
      </c>
      <c r="H10601" s="17">
        <v>1</v>
      </c>
      <c r="I10601" s="17">
        <v>0.84898911600000004</v>
      </c>
      <c r="J10601" s="17">
        <v>0.149815476</v>
      </c>
      <c r="K10601" s="17">
        <v>1.1999999999999999E-3</v>
      </c>
    </row>
    <row r="10602" spans="1:11" x14ac:dyDescent="0.45">
      <c r="A10602" s="10" t="s">
        <v>93</v>
      </c>
      <c r="B10602" s="20">
        <v>0.85799999999999998</v>
      </c>
      <c r="C10602" s="19">
        <v>110776</v>
      </c>
      <c r="D10602" s="19">
        <v>11355.99116</v>
      </c>
      <c r="E10602" s="23">
        <v>0.40268168599999998</v>
      </c>
      <c r="F10602" s="23">
        <v>0.24887116300000001</v>
      </c>
      <c r="G10602" s="17">
        <v>0</v>
      </c>
      <c r="H10602" s="17">
        <v>1</v>
      </c>
      <c r="I10602" s="17">
        <v>0.84968452299999997</v>
      </c>
      <c r="J10602" s="17">
        <v>0.149125708</v>
      </c>
      <c r="K10602" s="17">
        <v>1.1900000000000001E-3</v>
      </c>
    </row>
    <row r="10603" spans="1:11" x14ac:dyDescent="0.45">
      <c r="A10603" s="10" t="s">
        <v>93</v>
      </c>
      <c r="B10603" s="20">
        <v>0.85899999999999999</v>
      </c>
      <c r="C10603" s="19">
        <v>110925</v>
      </c>
      <c r="D10603" s="19">
        <v>11416.11548</v>
      </c>
      <c r="E10603" s="23">
        <v>0.40549105299999999</v>
      </c>
      <c r="F10603" s="23">
        <v>0.24981352200000001</v>
      </c>
      <c r="G10603" s="17">
        <v>0</v>
      </c>
      <c r="H10603" s="17">
        <v>1</v>
      </c>
      <c r="I10603" s="17">
        <v>0.85033420100000001</v>
      </c>
      <c r="J10603" s="17">
        <v>0.14848161200000001</v>
      </c>
      <c r="K10603" s="17">
        <v>1.1800000000000001E-3</v>
      </c>
    </row>
    <row r="10604" spans="1:11" x14ac:dyDescent="0.45">
      <c r="A10604" s="10" t="s">
        <v>93</v>
      </c>
      <c r="B10604" s="20">
        <v>0.86</v>
      </c>
      <c r="C10604" s="19">
        <v>111047</v>
      </c>
      <c r="D10604" s="19">
        <v>11465.71904</v>
      </c>
      <c r="E10604" s="23">
        <v>0.40810930899999998</v>
      </c>
      <c r="F10604" s="23">
        <v>0.250903863</v>
      </c>
      <c r="G10604" s="17">
        <v>0</v>
      </c>
      <c r="H10604" s="17">
        <v>1</v>
      </c>
      <c r="I10604" s="17">
        <v>0.85081963599999999</v>
      </c>
      <c r="J10604" s="17">
        <v>0.147969973</v>
      </c>
      <c r="K10604" s="17">
        <v>1.2099999999999999E-3</v>
      </c>
    </row>
    <row r="10605" spans="1:11" x14ac:dyDescent="0.45">
      <c r="A10605" s="10" t="s">
        <v>93</v>
      </c>
      <c r="B10605" s="20">
        <v>0.86099999999999999</v>
      </c>
      <c r="C10605" s="19">
        <v>111180</v>
      </c>
      <c r="D10605" s="19">
        <v>11520.109570000001</v>
      </c>
      <c r="E10605" s="23">
        <v>0.40972699400000001</v>
      </c>
      <c r="F10605" s="23">
        <v>0.25198131800000001</v>
      </c>
      <c r="G10605" s="17">
        <v>0</v>
      </c>
      <c r="H10605" s="17">
        <v>1</v>
      </c>
      <c r="I10605" s="17">
        <v>0.85157157100000003</v>
      </c>
      <c r="J10605" s="17">
        <v>0.147224199</v>
      </c>
      <c r="K10605" s="17">
        <v>1.1999999999999999E-3</v>
      </c>
    </row>
    <row r="10606" spans="1:11" x14ac:dyDescent="0.45">
      <c r="A10606" s="10" t="s">
        <v>93</v>
      </c>
      <c r="B10606" s="20">
        <v>0.86199999999999999</v>
      </c>
      <c r="C10606" s="19">
        <v>111311</v>
      </c>
      <c r="D10606" s="19">
        <v>11573.894609999999</v>
      </c>
      <c r="E10606" s="23">
        <v>0.412292612</v>
      </c>
      <c r="F10606" s="23">
        <v>0.25304174000000001</v>
      </c>
      <c r="G10606" s="17">
        <v>0</v>
      </c>
      <c r="H10606" s="17">
        <v>1</v>
      </c>
      <c r="I10606" s="17">
        <v>0.85212953999999996</v>
      </c>
      <c r="J10606" s="17">
        <v>0.14667138699999999</v>
      </c>
      <c r="K10606" s="17">
        <v>1.1999999999999999E-3</v>
      </c>
    </row>
    <row r="10607" spans="1:11" x14ac:dyDescent="0.45">
      <c r="A10607" s="10" t="s">
        <v>93</v>
      </c>
      <c r="B10607" s="20">
        <v>0.86299999999999999</v>
      </c>
      <c r="C10607" s="19">
        <v>111418</v>
      </c>
      <c r="D10607" s="19">
        <v>11618.13773</v>
      </c>
      <c r="E10607" s="23">
        <v>0.41473023399999998</v>
      </c>
      <c r="F10607" s="23">
        <v>0.25413916800000003</v>
      </c>
      <c r="G10607" s="17">
        <v>0</v>
      </c>
      <c r="H10607" s="17">
        <v>1</v>
      </c>
      <c r="I10607" s="17">
        <v>0.85250109699999999</v>
      </c>
      <c r="J10607" s="17">
        <v>0.146303392</v>
      </c>
      <c r="K10607" s="17">
        <v>1.1999999999999999E-3</v>
      </c>
    </row>
    <row r="10608" spans="1:11" x14ac:dyDescent="0.45">
      <c r="A10608" s="10" t="s">
        <v>93</v>
      </c>
      <c r="B10608" s="20">
        <v>0.86399999999999999</v>
      </c>
      <c r="C10608" s="19">
        <v>111570</v>
      </c>
      <c r="D10608" s="19">
        <v>11681.26748</v>
      </c>
      <c r="E10608" s="23">
        <v>0.415973074</v>
      </c>
      <c r="F10608" s="23">
        <v>0.25507842200000003</v>
      </c>
      <c r="G10608" s="17">
        <v>0</v>
      </c>
      <c r="H10608" s="17">
        <v>1</v>
      </c>
      <c r="I10608" s="17">
        <v>0.85347473200000001</v>
      </c>
      <c r="J10608" s="17">
        <v>0.14533764800000001</v>
      </c>
      <c r="K10608" s="17">
        <v>1.1900000000000001E-3</v>
      </c>
    </row>
    <row r="10609" spans="1:11" x14ac:dyDescent="0.45">
      <c r="A10609" s="10" t="s">
        <v>93</v>
      </c>
      <c r="B10609" s="20">
        <v>0.86499999999999999</v>
      </c>
      <c r="C10609" s="19">
        <v>111690</v>
      </c>
      <c r="D10609" s="19">
        <v>11731.30141</v>
      </c>
      <c r="E10609" s="23">
        <v>0.41840665700000002</v>
      </c>
      <c r="F10609" s="23">
        <v>0.25625803600000002</v>
      </c>
      <c r="G10609" s="17">
        <v>0</v>
      </c>
      <c r="H10609" s="17">
        <v>1</v>
      </c>
      <c r="I10609" s="17">
        <v>0.85389470000000001</v>
      </c>
      <c r="J10609" s="17">
        <v>0.144922097</v>
      </c>
      <c r="K10609" s="17">
        <v>1.1800000000000001E-3</v>
      </c>
    </row>
    <row r="10610" spans="1:11" x14ac:dyDescent="0.45">
      <c r="A10610" s="10" t="s">
        <v>93</v>
      </c>
      <c r="B10610" s="20">
        <v>0.86599999999999999</v>
      </c>
      <c r="C10610" s="19">
        <v>111827</v>
      </c>
      <c r="D10610" s="19">
        <v>11788.830679999999</v>
      </c>
      <c r="E10610" s="23">
        <v>0.42100934899999998</v>
      </c>
      <c r="F10610" s="23">
        <v>0.25732891499999999</v>
      </c>
      <c r="G10610" s="17">
        <v>0</v>
      </c>
      <c r="H10610" s="17">
        <v>1</v>
      </c>
      <c r="I10610" s="17">
        <v>0.85451873599999995</v>
      </c>
      <c r="J10610" s="17">
        <v>0.14430398999999999</v>
      </c>
      <c r="K10610" s="17">
        <v>1.1800000000000001E-3</v>
      </c>
    </row>
    <row r="10611" spans="1:11" x14ac:dyDescent="0.45">
      <c r="A10611" s="10" t="s">
        <v>93</v>
      </c>
      <c r="B10611" s="20">
        <v>0.86699999999999999</v>
      </c>
      <c r="C10611" s="19">
        <v>111950</v>
      </c>
      <c r="D10611" s="19">
        <v>11840.70765</v>
      </c>
      <c r="E10611" s="23">
        <v>0.42266162299999999</v>
      </c>
      <c r="F10611" s="23">
        <v>0.25844040400000001</v>
      </c>
      <c r="G10611" s="17">
        <v>0</v>
      </c>
      <c r="H10611" s="17">
        <v>1</v>
      </c>
      <c r="I10611" s="17">
        <v>0.85512165900000003</v>
      </c>
      <c r="J10611" s="17">
        <v>0.14370597099999999</v>
      </c>
      <c r="K10611" s="17">
        <v>1.17E-3</v>
      </c>
    </row>
    <row r="10612" spans="1:11" x14ac:dyDescent="0.45">
      <c r="A10612" s="10" t="s">
        <v>93</v>
      </c>
      <c r="B10612" s="20">
        <v>0.86799999999999999</v>
      </c>
      <c r="C10612" s="19">
        <v>112069</v>
      </c>
      <c r="D10612" s="19">
        <v>11891.04897</v>
      </c>
      <c r="E10612" s="23">
        <v>0.42404493500000001</v>
      </c>
      <c r="F10612" s="23">
        <v>0.25953208900000002</v>
      </c>
      <c r="G10612" s="17">
        <v>0</v>
      </c>
      <c r="H10612" s="17">
        <v>1</v>
      </c>
      <c r="I10612" s="17">
        <v>0.85571639200000005</v>
      </c>
      <c r="J10612" s="17">
        <v>0.143116353</v>
      </c>
      <c r="K10612" s="17">
        <v>1.17E-3</v>
      </c>
    </row>
    <row r="10613" spans="1:11" x14ac:dyDescent="0.45">
      <c r="A10613" s="10" t="s">
        <v>93</v>
      </c>
      <c r="B10613" s="20">
        <v>0.86899999999999999</v>
      </c>
      <c r="C10613" s="19">
        <v>112215</v>
      </c>
      <c r="D10613" s="19">
        <v>11953.21524</v>
      </c>
      <c r="E10613" s="23">
        <v>0.42841154199999998</v>
      </c>
      <c r="F10613" s="23">
        <v>0.26054153299999999</v>
      </c>
      <c r="G10613" s="17">
        <v>0</v>
      </c>
      <c r="H10613" s="17">
        <v>1</v>
      </c>
      <c r="I10613" s="17">
        <v>0.85641546400000002</v>
      </c>
      <c r="J10613" s="17">
        <v>0.142423085</v>
      </c>
      <c r="K10613" s="17">
        <v>1.16E-3</v>
      </c>
    </row>
    <row r="10614" spans="1:11" x14ac:dyDescent="0.45">
      <c r="A10614" s="10" t="s">
        <v>93</v>
      </c>
      <c r="B10614" s="20">
        <v>0.87</v>
      </c>
      <c r="C10614" s="19">
        <v>112338</v>
      </c>
      <c r="D10614" s="19">
        <v>12006.11233</v>
      </c>
      <c r="E10614" s="23">
        <v>0.43075881900000002</v>
      </c>
      <c r="F10614" s="23">
        <v>0.26156496499999998</v>
      </c>
      <c r="G10614" s="17">
        <v>0</v>
      </c>
      <c r="H10614" s="17">
        <v>1</v>
      </c>
      <c r="I10614" s="17">
        <v>0.85699963899999998</v>
      </c>
      <c r="J10614" s="17">
        <v>0.141843841</v>
      </c>
      <c r="K10614" s="17">
        <v>1.16E-3</v>
      </c>
    </row>
    <row r="10615" spans="1:11" x14ac:dyDescent="0.45">
      <c r="A10615" s="10" t="s">
        <v>93</v>
      </c>
      <c r="B10615" s="20">
        <v>0.871</v>
      </c>
      <c r="C10615" s="19">
        <v>112473</v>
      </c>
      <c r="D10615" s="19">
        <v>12064.46531</v>
      </c>
      <c r="E10615" s="23">
        <v>0.43328966699999999</v>
      </c>
      <c r="F10615" s="23">
        <v>0.26286574699999998</v>
      </c>
      <c r="G10615" s="17">
        <v>0</v>
      </c>
      <c r="H10615" s="17">
        <v>1</v>
      </c>
      <c r="I10615" s="17">
        <v>0.857758032</v>
      </c>
      <c r="J10615" s="17">
        <v>0.14109164299999999</v>
      </c>
      <c r="K10615" s="17">
        <v>1.15E-3</v>
      </c>
    </row>
    <row r="10616" spans="1:11" x14ac:dyDescent="0.45">
      <c r="A10616" s="10" t="s">
        <v>93</v>
      </c>
      <c r="B10616" s="20">
        <v>0.872</v>
      </c>
      <c r="C10616" s="19">
        <v>112592</v>
      </c>
      <c r="D10616" s="19">
        <v>12116.18147</v>
      </c>
      <c r="E10616" s="23">
        <v>0.43596120100000002</v>
      </c>
      <c r="F10616" s="23">
        <v>0.26397139200000003</v>
      </c>
      <c r="G10616" s="17">
        <v>0</v>
      </c>
      <c r="H10616" s="17">
        <v>1</v>
      </c>
      <c r="I10616" s="17">
        <v>0.85822716300000002</v>
      </c>
      <c r="J10616" s="17">
        <v>0.14062676499999999</v>
      </c>
      <c r="K10616" s="17">
        <v>1.15E-3</v>
      </c>
    </row>
    <row r="10617" spans="1:11" x14ac:dyDescent="0.45">
      <c r="A10617" s="10" t="s">
        <v>93</v>
      </c>
      <c r="B10617" s="20">
        <v>0.873</v>
      </c>
      <c r="C10617" s="19">
        <v>112729</v>
      </c>
      <c r="D10617" s="19">
        <v>12176.15688</v>
      </c>
      <c r="E10617" s="23">
        <v>0.43995558000000001</v>
      </c>
      <c r="F10617" s="23">
        <v>0.26510964999999997</v>
      </c>
      <c r="G10617" s="17">
        <v>0</v>
      </c>
      <c r="H10617" s="17">
        <v>1</v>
      </c>
      <c r="I10617" s="17">
        <v>0.85879022800000004</v>
      </c>
      <c r="J10617" s="17">
        <v>0.14006858699999999</v>
      </c>
      <c r="K10617" s="17">
        <v>1.14E-3</v>
      </c>
    </row>
    <row r="10618" spans="1:11" x14ac:dyDescent="0.45">
      <c r="A10618" s="10" t="s">
        <v>93</v>
      </c>
      <c r="B10618" s="20">
        <v>0.874</v>
      </c>
      <c r="C10618" s="19">
        <v>112860</v>
      </c>
      <c r="D10618" s="19">
        <v>12233.90043</v>
      </c>
      <c r="E10618" s="23">
        <v>0.44121229000000001</v>
      </c>
      <c r="F10618" s="23">
        <v>0.26625293799999999</v>
      </c>
      <c r="G10618" s="17">
        <v>0</v>
      </c>
      <c r="H10618" s="17">
        <v>1</v>
      </c>
      <c r="I10618" s="17">
        <v>0.85955452200000004</v>
      </c>
      <c r="J10618" s="17">
        <v>0.13931049600000001</v>
      </c>
      <c r="K10618" s="17">
        <v>1.1299999999999999E-3</v>
      </c>
    </row>
    <row r="10619" spans="1:11" x14ac:dyDescent="0.45">
      <c r="A10619" s="10" t="s">
        <v>93</v>
      </c>
      <c r="B10619" s="20">
        <v>0.875</v>
      </c>
      <c r="C10619" s="19">
        <v>112981</v>
      </c>
      <c r="D10619" s="19">
        <v>12287.563630000001</v>
      </c>
      <c r="E10619" s="23">
        <v>0.44496264200000002</v>
      </c>
      <c r="F10619" s="23">
        <v>0.26748941999999998</v>
      </c>
      <c r="G10619" s="17">
        <v>0</v>
      </c>
      <c r="H10619" s="17">
        <v>1</v>
      </c>
      <c r="I10619" s="17">
        <v>0.85998028599999998</v>
      </c>
      <c r="J10619" s="17">
        <v>0.13888864000000001</v>
      </c>
      <c r="K10619" s="17">
        <v>1.1299999999999999E-3</v>
      </c>
    </row>
    <row r="10620" spans="1:11" x14ac:dyDescent="0.45">
      <c r="A10620" s="10" t="s">
        <v>93</v>
      </c>
      <c r="B10620" s="20">
        <v>0.876</v>
      </c>
      <c r="C10620" s="19">
        <v>113115</v>
      </c>
      <c r="D10620" s="19">
        <v>12347.3699</v>
      </c>
      <c r="E10620" s="23">
        <v>0.44765239400000001</v>
      </c>
      <c r="F10620" s="23">
        <v>0.26858204099999999</v>
      </c>
      <c r="G10620" s="17">
        <v>0</v>
      </c>
      <c r="H10620" s="17">
        <v>1</v>
      </c>
      <c r="I10620" s="17">
        <v>0.86040449200000002</v>
      </c>
      <c r="J10620" s="17">
        <v>0.138468849</v>
      </c>
      <c r="K10620" s="17">
        <v>1.1299999999999999E-3</v>
      </c>
    </row>
    <row r="10621" spans="1:11" x14ac:dyDescent="0.45">
      <c r="A10621" s="10" t="s">
        <v>93</v>
      </c>
      <c r="B10621" s="20">
        <v>0.877</v>
      </c>
      <c r="C10621" s="19">
        <v>113236</v>
      </c>
      <c r="D10621" s="19">
        <v>12401.82958</v>
      </c>
      <c r="E10621" s="23">
        <v>0.45245266099999998</v>
      </c>
      <c r="F10621" s="23">
        <v>0.26980891699999998</v>
      </c>
      <c r="G10621" s="17">
        <v>0</v>
      </c>
      <c r="H10621" s="17">
        <v>1</v>
      </c>
      <c r="I10621" s="17">
        <v>0.86077725900000002</v>
      </c>
      <c r="J10621" s="17">
        <v>0.13809647899999999</v>
      </c>
      <c r="K10621" s="17">
        <v>1.1299999999999999E-3</v>
      </c>
    </row>
    <row r="10622" spans="1:11" x14ac:dyDescent="0.45">
      <c r="A10622" s="10" t="s">
        <v>93</v>
      </c>
      <c r="B10622" s="20">
        <v>0.878</v>
      </c>
      <c r="C10622" s="19">
        <v>113353</v>
      </c>
      <c r="D10622" s="19">
        <v>12454.8878</v>
      </c>
      <c r="E10622" s="23">
        <v>0.45459194600000002</v>
      </c>
      <c r="F10622" s="23">
        <v>0.27085883399999999</v>
      </c>
      <c r="G10622" s="17">
        <v>0</v>
      </c>
      <c r="H10622" s="17">
        <v>1</v>
      </c>
      <c r="I10622" s="17">
        <v>0.86128349699999995</v>
      </c>
      <c r="J10622" s="17">
        <v>0.13758268900000001</v>
      </c>
      <c r="K10622" s="17">
        <v>1.1299999999999999E-3</v>
      </c>
    </row>
    <row r="10623" spans="1:11" x14ac:dyDescent="0.45">
      <c r="A10623" s="10" t="s">
        <v>93</v>
      </c>
      <c r="B10623" s="20">
        <v>0.879</v>
      </c>
      <c r="C10623" s="19">
        <v>113497</v>
      </c>
      <c r="D10623" s="19">
        <v>12520.50936</v>
      </c>
      <c r="E10623" s="23">
        <v>0.45743122600000002</v>
      </c>
      <c r="F10623" s="23">
        <v>0.27207688800000002</v>
      </c>
      <c r="G10623" s="17">
        <v>0</v>
      </c>
      <c r="H10623" s="17">
        <v>1</v>
      </c>
      <c r="I10623" s="17">
        <v>0.86199294199999998</v>
      </c>
      <c r="J10623" s="17">
        <v>0.13687917699999999</v>
      </c>
      <c r="K10623" s="17">
        <v>1.1299999999999999E-3</v>
      </c>
    </row>
    <row r="10624" spans="1:11" x14ac:dyDescent="0.45">
      <c r="A10624" s="10" t="s">
        <v>93</v>
      </c>
      <c r="B10624" s="20">
        <v>0.88</v>
      </c>
      <c r="C10624" s="19">
        <v>113629</v>
      </c>
      <c r="D10624" s="19">
        <v>12580.94376</v>
      </c>
      <c r="E10624" s="23">
        <v>0.45831620000000001</v>
      </c>
      <c r="F10624" s="23">
        <v>0.27326700399999998</v>
      </c>
      <c r="G10624" s="17">
        <v>0</v>
      </c>
      <c r="H10624" s="17">
        <v>1</v>
      </c>
      <c r="I10624" s="17">
        <v>0.86261607600000001</v>
      </c>
      <c r="J10624" s="17">
        <v>0.136261356</v>
      </c>
      <c r="K10624" s="17">
        <v>1.1199999999999999E-3</v>
      </c>
    </row>
    <row r="10625" spans="1:11" x14ac:dyDescent="0.45">
      <c r="A10625" s="10" t="s">
        <v>93</v>
      </c>
      <c r="B10625" s="20">
        <v>0.88100000000000001</v>
      </c>
      <c r="C10625" s="19">
        <v>113742</v>
      </c>
      <c r="D10625" s="19">
        <v>12632.80647</v>
      </c>
      <c r="E10625" s="23">
        <v>0.46097986000000002</v>
      </c>
      <c r="F10625" s="23">
        <v>0.27456473399999998</v>
      </c>
      <c r="G10625" s="17">
        <v>0</v>
      </c>
      <c r="H10625" s="17">
        <v>1</v>
      </c>
      <c r="I10625" s="17">
        <v>0.86308594000000005</v>
      </c>
      <c r="J10625" s="17">
        <v>0.13579543799999999</v>
      </c>
      <c r="K10625" s="17">
        <v>1.1199999999999999E-3</v>
      </c>
    </row>
    <row r="10626" spans="1:11" x14ac:dyDescent="0.45">
      <c r="A10626" s="10" t="s">
        <v>93</v>
      </c>
      <c r="B10626" s="20">
        <v>0.88200000000000001</v>
      </c>
      <c r="C10626" s="19">
        <v>113891</v>
      </c>
      <c r="D10626" s="19">
        <v>12701.64644</v>
      </c>
      <c r="E10626" s="23">
        <v>0.463865957</v>
      </c>
      <c r="F10626" s="23">
        <v>0.275368787</v>
      </c>
      <c r="G10626" s="17">
        <v>0</v>
      </c>
      <c r="H10626" s="17">
        <v>1</v>
      </c>
      <c r="I10626" s="17">
        <v>0.86381211400000002</v>
      </c>
      <c r="J10626" s="17">
        <v>0.13507538799999999</v>
      </c>
      <c r="K10626" s="17">
        <v>1.1100000000000001E-3</v>
      </c>
    </row>
    <row r="10627" spans="1:11" x14ac:dyDescent="0.45">
      <c r="A10627" s="10" t="s">
        <v>93</v>
      </c>
      <c r="B10627" s="20">
        <v>0.88300000000000001</v>
      </c>
      <c r="C10627" s="19">
        <v>114019</v>
      </c>
      <c r="D10627" s="19">
        <v>12761.275729999999</v>
      </c>
      <c r="E10627" s="23">
        <v>0.466982228</v>
      </c>
      <c r="F10627" s="23">
        <v>0.27705023200000001</v>
      </c>
      <c r="G10627" s="17">
        <v>0</v>
      </c>
      <c r="H10627" s="17">
        <v>1</v>
      </c>
      <c r="I10627" s="17">
        <v>0.86419280700000001</v>
      </c>
      <c r="J10627" s="17">
        <v>0.134698387</v>
      </c>
      <c r="K10627" s="17">
        <v>1.1100000000000001E-3</v>
      </c>
    </row>
    <row r="10628" spans="1:11" x14ac:dyDescent="0.45">
      <c r="A10628" s="10" t="s">
        <v>93</v>
      </c>
      <c r="B10628" s="20">
        <v>0.88400000000000001</v>
      </c>
      <c r="C10628" s="19">
        <v>114149</v>
      </c>
      <c r="D10628" s="19">
        <v>12822.36931</v>
      </c>
      <c r="E10628" s="23">
        <v>0.47126577600000003</v>
      </c>
      <c r="F10628" s="23">
        <v>0.27822175799999999</v>
      </c>
      <c r="G10628" s="17">
        <v>0</v>
      </c>
      <c r="H10628" s="17">
        <v>1</v>
      </c>
      <c r="I10628" s="17">
        <v>0.86464405200000005</v>
      </c>
      <c r="J10628" s="17">
        <v>0.134251805</v>
      </c>
      <c r="K10628" s="17">
        <v>1.1000000000000001E-3</v>
      </c>
    </row>
    <row r="10629" spans="1:11" x14ac:dyDescent="0.45">
      <c r="A10629" s="10" t="s">
        <v>93</v>
      </c>
      <c r="B10629" s="20">
        <v>0.88500000000000001</v>
      </c>
      <c r="C10629" s="19">
        <v>114275</v>
      </c>
      <c r="D10629" s="19">
        <v>12881.921770000001</v>
      </c>
      <c r="E10629" s="23">
        <v>0.47371727899999999</v>
      </c>
      <c r="F10629" s="23">
        <v>0.279540703</v>
      </c>
      <c r="G10629" s="17">
        <v>0</v>
      </c>
      <c r="H10629" s="17">
        <v>1</v>
      </c>
      <c r="I10629" s="17">
        <v>0.86508064699999998</v>
      </c>
      <c r="J10629" s="17">
        <v>0.13381928600000001</v>
      </c>
      <c r="K10629" s="17">
        <v>1.1000000000000001E-3</v>
      </c>
    </row>
    <row r="10630" spans="1:11" x14ac:dyDescent="0.45">
      <c r="A10630" s="10" t="s">
        <v>93</v>
      </c>
      <c r="B10630" s="20">
        <v>0.88600000000000001</v>
      </c>
      <c r="C10630" s="19">
        <v>114383</v>
      </c>
      <c r="D10630" s="19">
        <v>12933.23227</v>
      </c>
      <c r="E10630" s="23">
        <v>0.47698343700000001</v>
      </c>
      <c r="F10630" s="23">
        <v>0.280764809</v>
      </c>
      <c r="G10630" s="17">
        <v>0</v>
      </c>
      <c r="H10630" s="17">
        <v>1</v>
      </c>
      <c r="I10630" s="17">
        <v>0.86555119999999997</v>
      </c>
      <c r="J10630" s="17">
        <v>0.13335264999999999</v>
      </c>
      <c r="K10630" s="17">
        <v>1.1000000000000001E-3</v>
      </c>
    </row>
    <row r="10631" spans="1:11" x14ac:dyDescent="0.45">
      <c r="A10631" s="10" t="s">
        <v>93</v>
      </c>
      <c r="B10631" s="20">
        <v>0.88700000000000001</v>
      </c>
      <c r="C10631" s="19">
        <v>114517</v>
      </c>
      <c r="D10631" s="19">
        <v>12997.26103</v>
      </c>
      <c r="E10631" s="23">
        <v>0.47926370200000001</v>
      </c>
      <c r="F10631" s="23">
        <v>0.28172846000000001</v>
      </c>
      <c r="G10631" s="17">
        <v>0</v>
      </c>
      <c r="H10631" s="17">
        <v>1</v>
      </c>
      <c r="I10631" s="17">
        <v>0.86615778600000004</v>
      </c>
      <c r="J10631" s="17">
        <v>0.13275102899999999</v>
      </c>
      <c r="K10631" s="17">
        <v>1.09E-3</v>
      </c>
    </row>
    <row r="10632" spans="1:11" x14ac:dyDescent="0.45">
      <c r="A10632" s="10" t="s">
        <v>93</v>
      </c>
      <c r="B10632" s="20">
        <v>0.88800000000000001</v>
      </c>
      <c r="C10632" s="19">
        <v>114664</v>
      </c>
      <c r="D10632" s="19">
        <v>13067.810030000001</v>
      </c>
      <c r="E10632" s="23">
        <v>0.48106341400000002</v>
      </c>
      <c r="F10632" s="23">
        <v>0.28264235199999999</v>
      </c>
      <c r="G10632" s="17">
        <v>0</v>
      </c>
      <c r="H10632" s="17">
        <v>1</v>
      </c>
      <c r="I10632" s="17">
        <v>0.86693424600000002</v>
      </c>
      <c r="J10632" s="17">
        <v>0.13198096300000001</v>
      </c>
      <c r="K10632" s="17">
        <v>1.08E-3</v>
      </c>
    </row>
    <row r="10633" spans="1:11" x14ac:dyDescent="0.45">
      <c r="A10633" s="10" t="s">
        <v>93</v>
      </c>
      <c r="B10633" s="20">
        <v>0.88900000000000001</v>
      </c>
      <c r="C10633" s="19">
        <v>114791</v>
      </c>
      <c r="D10633" s="19">
        <v>13129.146940000001</v>
      </c>
      <c r="E10633" s="23">
        <v>0.48390710300000001</v>
      </c>
      <c r="F10633" s="23">
        <v>0.28457943200000002</v>
      </c>
      <c r="G10633" s="17">
        <v>0</v>
      </c>
      <c r="H10633" s="17">
        <v>1</v>
      </c>
      <c r="I10633" s="17">
        <v>0.86749401500000001</v>
      </c>
      <c r="J10633" s="17">
        <v>0.131417385</v>
      </c>
      <c r="K10633" s="17">
        <v>1.09E-3</v>
      </c>
    </row>
    <row r="10634" spans="1:11" x14ac:dyDescent="0.45">
      <c r="A10634" s="10" t="s">
        <v>93</v>
      </c>
      <c r="B10634" s="20">
        <v>0.89</v>
      </c>
      <c r="C10634" s="19">
        <v>114915</v>
      </c>
      <c r="D10634" s="19">
        <v>13189.42064</v>
      </c>
      <c r="E10634" s="23">
        <v>0.48872859200000002</v>
      </c>
      <c r="F10634" s="23">
        <v>0.28585206000000002</v>
      </c>
      <c r="G10634" s="17">
        <v>0</v>
      </c>
      <c r="H10634" s="17">
        <v>1</v>
      </c>
      <c r="I10634" s="17">
        <v>0.86787725000000004</v>
      </c>
      <c r="J10634" s="17">
        <v>0.13103490100000001</v>
      </c>
      <c r="K10634" s="17">
        <v>1.09E-3</v>
      </c>
    </row>
    <row r="10635" spans="1:11" x14ac:dyDescent="0.45">
      <c r="A10635" s="10" t="s">
        <v>93</v>
      </c>
      <c r="B10635" s="20">
        <v>0.89100000000000001</v>
      </c>
      <c r="C10635" s="19">
        <v>115048</v>
      </c>
      <c r="D10635" s="19">
        <v>13254.630810000001</v>
      </c>
      <c r="E10635" s="23">
        <v>0.49211811999999999</v>
      </c>
      <c r="F10635" s="23">
        <v>0.28690707999999998</v>
      </c>
      <c r="G10635" s="17">
        <v>0</v>
      </c>
      <c r="H10635" s="17">
        <v>1</v>
      </c>
      <c r="I10635" s="17">
        <v>0.868555152</v>
      </c>
      <c r="J10635" s="17">
        <v>0.13036261299999999</v>
      </c>
      <c r="K10635" s="17">
        <v>1.08E-3</v>
      </c>
    </row>
    <row r="10636" spans="1:11" x14ac:dyDescent="0.45">
      <c r="A10636" s="10" t="s">
        <v>93</v>
      </c>
      <c r="B10636" s="20">
        <v>0.89200000000000002</v>
      </c>
      <c r="C10636" s="19">
        <v>115180</v>
      </c>
      <c r="D10636" s="19">
        <v>13319.805679999999</v>
      </c>
      <c r="E10636" s="23">
        <v>0.495066112</v>
      </c>
      <c r="F10636" s="23">
        <v>0.28784279499999998</v>
      </c>
      <c r="G10636" s="17">
        <v>0</v>
      </c>
      <c r="H10636" s="17">
        <v>1</v>
      </c>
      <c r="I10636" s="17">
        <v>0.869095905</v>
      </c>
      <c r="J10636" s="17">
        <v>0.12982142299999999</v>
      </c>
      <c r="K10636" s="17">
        <v>1.08E-3</v>
      </c>
    </row>
    <row r="10637" spans="1:11" x14ac:dyDescent="0.45">
      <c r="A10637" s="10" t="s">
        <v>93</v>
      </c>
      <c r="B10637" s="20">
        <v>0.89300000000000002</v>
      </c>
      <c r="C10637" s="19">
        <v>115302</v>
      </c>
      <c r="D10637" s="19">
        <v>13380.38465</v>
      </c>
      <c r="E10637" s="23">
        <v>0.49765167199999999</v>
      </c>
      <c r="F10637" s="23">
        <v>0.28981610800000002</v>
      </c>
      <c r="G10637" s="17">
        <v>0</v>
      </c>
      <c r="H10637" s="17">
        <v>1</v>
      </c>
      <c r="I10637" s="17">
        <v>0.86969486500000004</v>
      </c>
      <c r="J10637" s="17">
        <v>0.12922774400000001</v>
      </c>
      <c r="K10637" s="17">
        <v>1.08E-3</v>
      </c>
    </row>
    <row r="10638" spans="1:11" x14ac:dyDescent="0.45">
      <c r="A10638" s="10" t="s">
        <v>93</v>
      </c>
      <c r="B10638" s="20">
        <v>0.89400000000000002</v>
      </c>
      <c r="C10638" s="19">
        <v>115417</v>
      </c>
      <c r="D10638" s="19">
        <v>13437.79083</v>
      </c>
      <c r="E10638" s="23">
        <v>0.50057661499999995</v>
      </c>
      <c r="F10638" s="23">
        <v>0.29107761100000001</v>
      </c>
      <c r="G10638" s="17">
        <v>0</v>
      </c>
      <c r="H10638" s="17">
        <v>1</v>
      </c>
      <c r="I10638" s="17">
        <v>0.87009716500000001</v>
      </c>
      <c r="J10638" s="17">
        <v>0.12882903800000001</v>
      </c>
      <c r="K10638" s="17">
        <v>1.07E-3</v>
      </c>
    </row>
    <row r="10639" spans="1:11" x14ac:dyDescent="0.45">
      <c r="A10639" s="10" t="s">
        <v>93</v>
      </c>
      <c r="B10639" s="20">
        <v>0.89500000000000002</v>
      </c>
      <c r="C10639" s="19">
        <v>115566</v>
      </c>
      <c r="D10639" s="19">
        <v>13512.620349999999</v>
      </c>
      <c r="E10639" s="23">
        <v>0.50423373299999996</v>
      </c>
      <c r="F10639" s="23">
        <v>0.29228755899999997</v>
      </c>
      <c r="G10639" s="17">
        <v>0</v>
      </c>
      <c r="H10639" s="17">
        <v>1</v>
      </c>
      <c r="I10639" s="17">
        <v>0.87074711699999996</v>
      </c>
      <c r="J10639" s="17">
        <v>0.128184565</v>
      </c>
      <c r="K10639" s="17">
        <v>1.07E-3</v>
      </c>
    </row>
    <row r="10640" spans="1:11" x14ac:dyDescent="0.45">
      <c r="A10640" s="10" t="s">
        <v>93</v>
      </c>
      <c r="B10640" s="20">
        <v>0.89600000000000002</v>
      </c>
      <c r="C10640" s="19">
        <v>115697</v>
      </c>
      <c r="D10640" s="19">
        <v>13578.83315</v>
      </c>
      <c r="E10640" s="23">
        <v>0.50757344199999999</v>
      </c>
      <c r="F10640" s="23">
        <v>0.29370042200000002</v>
      </c>
      <c r="G10640" s="17">
        <v>0</v>
      </c>
      <c r="H10640" s="17">
        <v>1</v>
      </c>
      <c r="I10640" s="17">
        <v>0.871335058</v>
      </c>
      <c r="J10640" s="17">
        <v>0.12760158699999999</v>
      </c>
      <c r="K10640" s="17">
        <v>1.06E-3</v>
      </c>
    </row>
    <row r="10641" spans="1:11" x14ac:dyDescent="0.45">
      <c r="A10641" s="10" t="s">
        <v>93</v>
      </c>
      <c r="B10641" s="20">
        <v>0.89700000000000002</v>
      </c>
      <c r="C10641" s="19">
        <v>115820</v>
      </c>
      <c r="D10641" s="19">
        <v>13641.61058</v>
      </c>
      <c r="E10641" s="23">
        <v>0.51260583000000004</v>
      </c>
      <c r="F10641" s="23">
        <v>0.29520428599999998</v>
      </c>
      <c r="G10641" s="17">
        <v>0</v>
      </c>
      <c r="H10641" s="17">
        <v>1</v>
      </c>
      <c r="I10641" s="17">
        <v>0.87185865200000001</v>
      </c>
      <c r="J10641" s="17">
        <v>0.127082845</v>
      </c>
      <c r="K10641" s="17">
        <v>1.06E-3</v>
      </c>
    </row>
    <row r="10642" spans="1:11" x14ac:dyDescent="0.45">
      <c r="A10642" s="10" t="s">
        <v>93</v>
      </c>
      <c r="B10642" s="20">
        <v>0.89800000000000002</v>
      </c>
      <c r="C10642" s="19">
        <v>115952</v>
      </c>
      <c r="D10642" s="19">
        <v>13709.521839999999</v>
      </c>
      <c r="E10642" s="23">
        <v>0.516844462</v>
      </c>
      <c r="F10642" s="23">
        <v>0.29653297099999998</v>
      </c>
      <c r="G10642" s="17">
        <v>0</v>
      </c>
      <c r="H10642" s="17">
        <v>1</v>
      </c>
      <c r="I10642" s="17">
        <v>0.87217658399999998</v>
      </c>
      <c r="J10642" s="17">
        <v>0.126768663</v>
      </c>
      <c r="K10642" s="17">
        <v>1.0499999999999999E-3</v>
      </c>
    </row>
    <row r="10643" spans="1:11" x14ac:dyDescent="0.45">
      <c r="A10643" s="10" t="s">
        <v>93</v>
      </c>
      <c r="B10643" s="20">
        <v>0.89900000000000002</v>
      </c>
      <c r="C10643" s="19">
        <v>116070</v>
      </c>
      <c r="D10643" s="19">
        <v>13770.65396</v>
      </c>
      <c r="E10643" s="23">
        <v>0.51960029500000005</v>
      </c>
      <c r="F10643" s="23">
        <v>0.29792754399999999</v>
      </c>
      <c r="G10643" s="17">
        <v>0</v>
      </c>
      <c r="H10643" s="17">
        <v>1</v>
      </c>
      <c r="I10643" s="17">
        <v>0.87252239700000001</v>
      </c>
      <c r="J10643" s="17">
        <v>0.12640310099999999</v>
      </c>
      <c r="K10643" s="17">
        <v>1.07E-3</v>
      </c>
    </row>
    <row r="10644" spans="1:11" x14ac:dyDescent="0.45">
      <c r="A10644" s="10" t="s">
        <v>93</v>
      </c>
      <c r="B10644" s="20">
        <v>0.9</v>
      </c>
      <c r="C10644" s="19">
        <v>116165</v>
      </c>
      <c r="D10644" s="19">
        <v>13820.17067</v>
      </c>
      <c r="E10644" s="23">
        <v>0.52258435299999995</v>
      </c>
      <c r="F10644" s="23">
        <v>0.299244065</v>
      </c>
      <c r="G10644" s="17">
        <v>0</v>
      </c>
      <c r="H10644" s="17">
        <v>1</v>
      </c>
      <c r="I10644" s="17">
        <v>0.87299514199999995</v>
      </c>
      <c r="J10644" s="17">
        <v>0.125934352</v>
      </c>
      <c r="K10644" s="17">
        <v>1.07E-3</v>
      </c>
    </row>
    <row r="10645" spans="1:11" x14ac:dyDescent="0.45">
      <c r="A10645" s="10" t="s">
        <v>93</v>
      </c>
      <c r="B10645" s="20">
        <v>0.90100000000000002</v>
      </c>
      <c r="C10645" s="19">
        <v>116342</v>
      </c>
      <c r="D10645" s="19">
        <v>13912.89444</v>
      </c>
      <c r="E10645" s="23">
        <v>0.52742075700000002</v>
      </c>
      <c r="F10645" s="23">
        <v>0.30040600000000001</v>
      </c>
      <c r="G10645" s="17">
        <v>0</v>
      </c>
      <c r="H10645" s="17">
        <v>1</v>
      </c>
      <c r="I10645" s="17">
        <v>0.87369268899999997</v>
      </c>
      <c r="J10645" s="17">
        <v>0.12524307800000001</v>
      </c>
      <c r="K10645" s="17">
        <v>1.06E-3</v>
      </c>
    </row>
    <row r="10646" spans="1:11" x14ac:dyDescent="0.45">
      <c r="A10646" s="10" t="s">
        <v>93</v>
      </c>
      <c r="B10646" s="20">
        <v>0.90200000000000002</v>
      </c>
      <c r="C10646" s="19">
        <v>116468</v>
      </c>
      <c r="D10646" s="19">
        <v>13979.629580000001</v>
      </c>
      <c r="E10646" s="23">
        <v>0.53239548800000003</v>
      </c>
      <c r="F10646" s="23">
        <v>0.30217006299999999</v>
      </c>
      <c r="G10646" s="17">
        <v>0</v>
      </c>
      <c r="H10646" s="17">
        <v>1</v>
      </c>
      <c r="I10646" s="17">
        <v>0.87408527000000003</v>
      </c>
      <c r="J10646" s="17">
        <v>0.12485423499999999</v>
      </c>
      <c r="K10646" s="17">
        <v>1.06E-3</v>
      </c>
    </row>
    <row r="10647" spans="1:11" x14ac:dyDescent="0.45">
      <c r="A10647" s="10" t="s">
        <v>93</v>
      </c>
      <c r="B10647" s="20">
        <v>0.90300000000000002</v>
      </c>
      <c r="C10647" s="19">
        <v>116600</v>
      </c>
      <c r="D10647" s="19">
        <v>14050.146000000001</v>
      </c>
      <c r="E10647" s="23">
        <v>0.53733534900000002</v>
      </c>
      <c r="F10647" s="23">
        <v>0.30358848399999999</v>
      </c>
      <c r="G10647" s="17">
        <v>0</v>
      </c>
      <c r="H10647" s="17">
        <v>1</v>
      </c>
      <c r="I10647" s="17">
        <v>0.87455156700000003</v>
      </c>
      <c r="J10647" s="17">
        <v>0.12439209900000001</v>
      </c>
      <c r="K10647" s="17">
        <v>1.06E-3</v>
      </c>
    </row>
    <row r="10648" spans="1:11" x14ac:dyDescent="0.45">
      <c r="A10648" s="10" t="s">
        <v>93</v>
      </c>
      <c r="B10648" s="20">
        <v>0.90400000000000003</v>
      </c>
      <c r="C10648" s="19">
        <v>116729</v>
      </c>
      <c r="D10648" s="19">
        <v>14119.910099999999</v>
      </c>
      <c r="E10648" s="23">
        <v>0.54311862300000002</v>
      </c>
      <c r="F10648" s="23">
        <v>0.30505578799999999</v>
      </c>
      <c r="G10648" s="17">
        <v>0</v>
      </c>
      <c r="H10648" s="17">
        <v>1</v>
      </c>
      <c r="I10648" s="17">
        <v>0.87500182699999995</v>
      </c>
      <c r="J10648" s="17">
        <v>0.123946339</v>
      </c>
      <c r="K10648" s="17">
        <v>1.0499999999999999E-3</v>
      </c>
    </row>
    <row r="10649" spans="1:11" x14ac:dyDescent="0.45">
      <c r="A10649" s="10" t="s">
        <v>93</v>
      </c>
      <c r="B10649" s="20">
        <v>0.90500000000000003</v>
      </c>
      <c r="C10649" s="19">
        <v>116855</v>
      </c>
      <c r="D10649" s="19">
        <v>14188.53126</v>
      </c>
      <c r="E10649" s="23">
        <v>0.546503666</v>
      </c>
      <c r="F10649" s="23">
        <v>0.306542588</v>
      </c>
      <c r="G10649" s="17">
        <v>0</v>
      </c>
      <c r="H10649" s="17">
        <v>1</v>
      </c>
      <c r="I10649" s="17">
        <v>0.87547746900000001</v>
      </c>
      <c r="J10649" s="17">
        <v>0.12347577999999999</v>
      </c>
      <c r="K10649" s="17">
        <v>1.0499999999999999E-3</v>
      </c>
    </row>
    <row r="10650" spans="1:11" x14ac:dyDescent="0.45">
      <c r="A10650" s="10" t="s">
        <v>93</v>
      </c>
      <c r="B10650" s="20">
        <v>0.90600000000000003</v>
      </c>
      <c r="C10650" s="19">
        <v>116975</v>
      </c>
      <c r="D10650" s="19">
        <v>14254.4681</v>
      </c>
      <c r="E10650" s="23">
        <v>0.55305950400000004</v>
      </c>
      <c r="F10650" s="23">
        <v>0.30789998000000002</v>
      </c>
      <c r="G10650" s="17">
        <v>0</v>
      </c>
      <c r="H10650" s="17">
        <v>1</v>
      </c>
      <c r="I10650" s="17">
        <v>0.87590034999999999</v>
      </c>
      <c r="J10650" s="17">
        <v>0.123056982</v>
      </c>
      <c r="K10650" s="17">
        <v>1.0399999999999999E-3</v>
      </c>
    </row>
    <row r="10651" spans="1:11" x14ac:dyDescent="0.45">
      <c r="A10651" s="10" t="s">
        <v>93</v>
      </c>
      <c r="B10651" s="20">
        <v>0.90700000000000003</v>
      </c>
      <c r="C10651" s="19">
        <v>117113</v>
      </c>
      <c r="D10651" s="19">
        <v>14330.957609999999</v>
      </c>
      <c r="E10651" s="23">
        <v>0.55600245199999998</v>
      </c>
      <c r="F10651" s="23">
        <v>0.30937891299999998</v>
      </c>
      <c r="G10651" s="17">
        <v>0</v>
      </c>
      <c r="H10651" s="17">
        <v>1</v>
      </c>
      <c r="I10651" s="17">
        <v>0.87638896399999999</v>
      </c>
      <c r="J10651" s="17">
        <v>0.122572534</v>
      </c>
      <c r="K10651" s="17">
        <v>1.0399999999999999E-3</v>
      </c>
    </row>
    <row r="10652" spans="1:11" x14ac:dyDescent="0.45">
      <c r="A10652" s="10" t="s">
        <v>93</v>
      </c>
      <c r="B10652" s="20">
        <v>0.90800000000000003</v>
      </c>
      <c r="C10652" s="19">
        <v>117242</v>
      </c>
      <c r="D10652" s="19">
        <v>14403.198270000001</v>
      </c>
      <c r="E10652" s="23">
        <v>0.56293109500000005</v>
      </c>
      <c r="F10652" s="23">
        <v>0.31102076400000001</v>
      </c>
      <c r="G10652" s="17">
        <v>0</v>
      </c>
      <c r="H10652" s="17">
        <v>1</v>
      </c>
      <c r="I10652" s="17">
        <v>0.87681181500000005</v>
      </c>
      <c r="J10652" s="17">
        <v>0.122153452</v>
      </c>
      <c r="K10652" s="17">
        <v>1.0300000000000001E-3</v>
      </c>
    </row>
    <row r="10653" spans="1:11" x14ac:dyDescent="0.45">
      <c r="A10653" s="10" t="s">
        <v>93</v>
      </c>
      <c r="B10653" s="20">
        <v>0.90900000000000003</v>
      </c>
      <c r="C10653" s="19">
        <v>117371</v>
      </c>
      <c r="D10653" s="19">
        <v>14476.05258</v>
      </c>
      <c r="E10653" s="23">
        <v>0.56748608599999995</v>
      </c>
      <c r="F10653" s="23">
        <v>0.31230265899999998</v>
      </c>
      <c r="G10653" s="17">
        <v>0</v>
      </c>
      <c r="H10653" s="17">
        <v>1</v>
      </c>
      <c r="I10653" s="17">
        <v>0.87737927699999996</v>
      </c>
      <c r="J10653" s="17">
        <v>0.12159099900000001</v>
      </c>
      <c r="K10653" s="17">
        <v>1.0300000000000001E-3</v>
      </c>
    </row>
    <row r="10654" spans="1:11" x14ac:dyDescent="0.45">
      <c r="A10654" s="10" t="s">
        <v>93</v>
      </c>
      <c r="B10654" s="20">
        <v>0.91</v>
      </c>
      <c r="C10654" s="19">
        <v>117503</v>
      </c>
      <c r="D10654" s="19">
        <v>14551.30589</v>
      </c>
      <c r="E10654" s="23">
        <v>0.57211530799999999</v>
      </c>
      <c r="F10654" s="23">
        <v>0.31410668000000003</v>
      </c>
      <c r="G10654" s="17">
        <v>0</v>
      </c>
      <c r="H10654" s="17">
        <v>1</v>
      </c>
      <c r="I10654" s="17">
        <v>0.87790853499999999</v>
      </c>
      <c r="J10654" s="17">
        <v>0.121066324</v>
      </c>
      <c r="K10654" s="17">
        <v>1.0300000000000001E-3</v>
      </c>
    </row>
    <row r="10655" spans="1:11" x14ac:dyDescent="0.45">
      <c r="A10655" s="10" t="s">
        <v>93</v>
      </c>
      <c r="B10655" s="20">
        <v>0.91100000000000003</v>
      </c>
      <c r="C10655" s="19">
        <v>117605</v>
      </c>
      <c r="D10655" s="19">
        <v>14609.88985</v>
      </c>
      <c r="E10655" s="23">
        <v>0.57618302700000001</v>
      </c>
      <c r="F10655" s="23">
        <v>0.31572202500000002</v>
      </c>
      <c r="G10655" s="17">
        <v>0</v>
      </c>
      <c r="H10655" s="17">
        <v>1</v>
      </c>
      <c r="I10655" s="17">
        <v>0.87826813400000003</v>
      </c>
      <c r="J10655" s="17">
        <v>0.120710075</v>
      </c>
      <c r="K10655" s="17">
        <v>1.0200000000000001E-3</v>
      </c>
    </row>
    <row r="10656" spans="1:11" x14ac:dyDescent="0.45">
      <c r="A10656" s="10" t="s">
        <v>93</v>
      </c>
      <c r="B10656" s="20">
        <v>0.91200000000000003</v>
      </c>
      <c r="C10656" s="19">
        <v>117749</v>
      </c>
      <c r="D10656" s="19">
        <v>14693.07842</v>
      </c>
      <c r="E10656" s="23">
        <v>0.58030065900000005</v>
      </c>
      <c r="F10656" s="23">
        <v>0.31700719100000002</v>
      </c>
      <c r="G10656" s="17">
        <v>0</v>
      </c>
      <c r="H10656" s="17">
        <v>1</v>
      </c>
      <c r="I10656" s="17">
        <v>0.87893775699999999</v>
      </c>
      <c r="J10656" s="17">
        <v>0.120046969</v>
      </c>
      <c r="K10656" s="17">
        <v>1.0200000000000001E-3</v>
      </c>
    </row>
    <row r="10657" spans="1:11" x14ac:dyDescent="0.45">
      <c r="A10657" s="10" t="s">
        <v>93</v>
      </c>
      <c r="B10657" s="20">
        <v>0.91300000000000003</v>
      </c>
      <c r="C10657" s="19">
        <v>117886</v>
      </c>
      <c r="D10657" s="19">
        <v>14773.0159</v>
      </c>
      <c r="E10657" s="23">
        <v>0.58679772100000005</v>
      </c>
      <c r="F10657" s="23">
        <v>0.318765566</v>
      </c>
      <c r="G10657" s="17">
        <v>0</v>
      </c>
      <c r="H10657" s="17">
        <v>1</v>
      </c>
      <c r="I10657" s="17">
        <v>0.87951250999999997</v>
      </c>
      <c r="J10657" s="17">
        <v>0.11947714700000001</v>
      </c>
      <c r="K10657" s="17">
        <v>1.01E-3</v>
      </c>
    </row>
    <row r="10658" spans="1:11" x14ac:dyDescent="0.45">
      <c r="A10658" s="10" t="s">
        <v>93</v>
      </c>
      <c r="B10658" s="20">
        <v>0.91400000000000003</v>
      </c>
      <c r="C10658" s="19">
        <v>118019</v>
      </c>
      <c r="D10658" s="19">
        <v>14851.347669999999</v>
      </c>
      <c r="E10658" s="23">
        <v>0.59105823400000002</v>
      </c>
      <c r="F10658" s="23">
        <v>0.32048722800000001</v>
      </c>
      <c r="G10658" s="17">
        <v>0</v>
      </c>
      <c r="H10658" s="17">
        <v>1</v>
      </c>
      <c r="I10658" s="17">
        <v>0.88007619599999998</v>
      </c>
      <c r="J10658" s="17">
        <v>0.118918316</v>
      </c>
      <c r="K10658" s="17">
        <v>1.01E-3</v>
      </c>
    </row>
    <row r="10659" spans="1:11" x14ac:dyDescent="0.45">
      <c r="A10659" s="10" t="s">
        <v>93</v>
      </c>
      <c r="B10659" s="20">
        <v>0.91500000000000004</v>
      </c>
      <c r="C10659" s="19">
        <v>118133</v>
      </c>
      <c r="D10659" s="19">
        <v>14918.870419999999</v>
      </c>
      <c r="E10659" s="23">
        <v>0.59361435200000001</v>
      </c>
      <c r="F10659" s="23">
        <v>0.32201532199999999</v>
      </c>
      <c r="G10659" s="17">
        <v>0</v>
      </c>
      <c r="H10659" s="17">
        <v>1</v>
      </c>
      <c r="I10659" s="17">
        <v>0.88065499599999997</v>
      </c>
      <c r="J10659" s="17">
        <v>0.11834009099999999</v>
      </c>
      <c r="K10659" s="17">
        <v>1E-3</v>
      </c>
    </row>
    <row r="10660" spans="1:11" x14ac:dyDescent="0.45">
      <c r="A10660" s="10" t="s">
        <v>93</v>
      </c>
      <c r="B10660" s="20">
        <v>0.91600000000000004</v>
      </c>
      <c r="C10660" s="19">
        <v>118266</v>
      </c>
      <c r="D10660" s="19">
        <v>14998.30682</v>
      </c>
      <c r="E10660" s="23">
        <v>0.60013024199999998</v>
      </c>
      <c r="F10660" s="23">
        <v>0.32358218</v>
      </c>
      <c r="G10660" s="17">
        <v>0</v>
      </c>
      <c r="H10660" s="17">
        <v>1</v>
      </c>
      <c r="I10660" s="17">
        <v>0.88094746499999999</v>
      </c>
      <c r="J10660" s="17">
        <v>0.118049712</v>
      </c>
      <c r="K10660" s="17">
        <v>1E-3</v>
      </c>
    </row>
    <row r="10661" spans="1:11" x14ac:dyDescent="0.45">
      <c r="A10661" s="10" t="s">
        <v>93</v>
      </c>
      <c r="B10661" s="20">
        <v>0.91700000000000004</v>
      </c>
      <c r="C10661" s="19">
        <v>118404</v>
      </c>
      <c r="D10661" s="19">
        <v>15081.579239999999</v>
      </c>
      <c r="E10661" s="23">
        <v>0.60620764900000002</v>
      </c>
      <c r="F10661" s="23">
        <v>0.32533087999999999</v>
      </c>
      <c r="G10661" s="17">
        <v>0</v>
      </c>
      <c r="H10661" s="17">
        <v>1</v>
      </c>
      <c r="I10661" s="17">
        <v>0.88149134200000001</v>
      </c>
      <c r="J10661" s="17">
        <v>0.1175109</v>
      </c>
      <c r="K10661" s="17">
        <v>9.9799999999999997E-4</v>
      </c>
    </row>
    <row r="10662" spans="1:11" x14ac:dyDescent="0.45">
      <c r="A10662" s="10" t="s">
        <v>93</v>
      </c>
      <c r="B10662" s="20">
        <v>0.91800000000000004</v>
      </c>
      <c r="C10662" s="19">
        <v>118533</v>
      </c>
      <c r="D10662" s="19">
        <v>15160.071099999999</v>
      </c>
      <c r="E10662" s="23">
        <v>0.61088151999999996</v>
      </c>
      <c r="F10662" s="23">
        <v>0.32679952000000001</v>
      </c>
      <c r="G10662" s="17">
        <v>0</v>
      </c>
      <c r="H10662" s="17">
        <v>1</v>
      </c>
      <c r="I10662" s="17">
        <v>0.881931099</v>
      </c>
      <c r="J10662" s="17">
        <v>0.11707532399999999</v>
      </c>
      <c r="K10662" s="17">
        <v>9.9400000000000009E-4</v>
      </c>
    </row>
    <row r="10663" spans="1:11" x14ac:dyDescent="0.45">
      <c r="A10663" s="10" t="s">
        <v>93</v>
      </c>
      <c r="B10663" s="20">
        <v>0.91900000000000004</v>
      </c>
      <c r="C10663" s="19">
        <v>118664</v>
      </c>
      <c r="D10663" s="19">
        <v>15240.236929999999</v>
      </c>
      <c r="E10663" s="23">
        <v>0.61369848400000004</v>
      </c>
      <c r="F10663" s="23">
        <v>0.32850752</v>
      </c>
      <c r="G10663" s="17">
        <v>0</v>
      </c>
      <c r="H10663" s="17">
        <v>1</v>
      </c>
      <c r="I10663" s="17">
        <v>0.88235032000000002</v>
      </c>
      <c r="J10663" s="17">
        <v>0.116654622</v>
      </c>
      <c r="K10663" s="17">
        <v>9.9500000000000001E-4</v>
      </c>
    </row>
    <row r="10664" spans="1:11" x14ac:dyDescent="0.45">
      <c r="A10664" s="10" t="s">
        <v>93</v>
      </c>
      <c r="B10664" s="20">
        <v>0.92</v>
      </c>
      <c r="C10664" s="19">
        <v>118774</v>
      </c>
      <c r="D10664" s="19">
        <v>15308.10981</v>
      </c>
      <c r="E10664" s="23">
        <v>0.61995234499999996</v>
      </c>
      <c r="F10664" s="23">
        <v>0.33056068799999999</v>
      </c>
      <c r="G10664" s="17">
        <v>0</v>
      </c>
      <c r="H10664" s="17">
        <v>1</v>
      </c>
      <c r="I10664" s="17">
        <v>0.88284655199999995</v>
      </c>
      <c r="J10664" s="17">
        <v>0.116162657</v>
      </c>
      <c r="K10664" s="17">
        <v>9.9099999999999991E-4</v>
      </c>
    </row>
    <row r="10665" spans="1:11" x14ac:dyDescent="0.45">
      <c r="A10665" s="10" t="s">
        <v>93</v>
      </c>
      <c r="B10665" s="20">
        <v>0.92100000000000004</v>
      </c>
      <c r="C10665" s="19">
        <v>118922</v>
      </c>
      <c r="D10665" s="19">
        <v>15400.477129999999</v>
      </c>
      <c r="E10665" s="23">
        <v>0.62763132399999999</v>
      </c>
      <c r="F10665" s="23">
        <v>0.33186475900000001</v>
      </c>
      <c r="G10665" s="17">
        <v>0</v>
      </c>
      <c r="H10665" s="17">
        <v>1</v>
      </c>
      <c r="I10665" s="17">
        <v>0.88317691799999998</v>
      </c>
      <c r="J10665" s="17">
        <v>0.11583621600000001</v>
      </c>
      <c r="K10665" s="17">
        <v>9.8700000000000003E-4</v>
      </c>
    </row>
    <row r="10666" spans="1:11" x14ac:dyDescent="0.45">
      <c r="A10666" s="10" t="s">
        <v>93</v>
      </c>
      <c r="B10666" s="20">
        <v>0.92200000000000004</v>
      </c>
      <c r="C10666" s="19">
        <v>119039</v>
      </c>
      <c r="D10666" s="19">
        <v>15474.50841</v>
      </c>
      <c r="E10666" s="23">
        <v>0.63615297000000004</v>
      </c>
      <c r="F10666" s="23">
        <v>0.33400577300000001</v>
      </c>
      <c r="G10666" s="17">
        <v>0</v>
      </c>
      <c r="H10666" s="17">
        <v>1</v>
      </c>
      <c r="I10666" s="17">
        <v>0.88354625099999995</v>
      </c>
      <c r="J10666" s="17">
        <v>0.11547030799999999</v>
      </c>
      <c r="K10666" s="17">
        <v>9.8299999999999993E-4</v>
      </c>
    </row>
    <row r="10667" spans="1:11" x14ac:dyDescent="0.45">
      <c r="A10667" s="10" t="s">
        <v>93</v>
      </c>
      <c r="B10667" s="20">
        <v>0.92300000000000004</v>
      </c>
      <c r="C10667" s="19">
        <v>119178</v>
      </c>
      <c r="D10667" s="19">
        <v>15563.548940000001</v>
      </c>
      <c r="E10667" s="23">
        <v>0.64529341799999995</v>
      </c>
      <c r="F10667" s="23">
        <v>0.33568030199999999</v>
      </c>
      <c r="G10667" s="17">
        <v>0</v>
      </c>
      <c r="H10667" s="17">
        <v>1</v>
      </c>
      <c r="I10667" s="17">
        <v>0.88367500600000004</v>
      </c>
      <c r="J10667" s="17">
        <v>0.115346675</v>
      </c>
      <c r="K10667" s="17">
        <v>9.7799999999999992E-4</v>
      </c>
    </row>
    <row r="10668" spans="1:11" x14ac:dyDescent="0.45">
      <c r="A10668" s="10" t="s">
        <v>93</v>
      </c>
      <c r="B10668" s="20">
        <v>0.92400000000000004</v>
      </c>
      <c r="C10668" s="19">
        <v>119309</v>
      </c>
      <c r="D10668" s="19">
        <v>15648.58462</v>
      </c>
      <c r="E10668" s="23">
        <v>0.65290343299999998</v>
      </c>
      <c r="F10668" s="23">
        <v>0.33760009400000002</v>
      </c>
      <c r="G10668" s="17">
        <v>0</v>
      </c>
      <c r="H10668" s="17">
        <v>1</v>
      </c>
      <c r="I10668" s="17">
        <v>0.88418056700000003</v>
      </c>
      <c r="J10668" s="17">
        <v>0.11484575700000001</v>
      </c>
      <c r="K10668" s="17">
        <v>9.7400000000000004E-4</v>
      </c>
    </row>
    <row r="10669" spans="1:11" x14ac:dyDescent="0.45">
      <c r="A10669" s="10" t="s">
        <v>93</v>
      </c>
      <c r="B10669" s="20">
        <v>0.92500000000000004</v>
      </c>
      <c r="C10669" s="19">
        <v>119438</v>
      </c>
      <c r="D10669" s="19">
        <v>15733.10044</v>
      </c>
      <c r="E10669" s="23">
        <v>0.65832214899999997</v>
      </c>
      <c r="F10669" s="23">
        <v>0.33946391799999998</v>
      </c>
      <c r="G10669" s="17">
        <v>0</v>
      </c>
      <c r="H10669" s="17">
        <v>1</v>
      </c>
      <c r="I10669" s="17">
        <v>0.88456838400000004</v>
      </c>
      <c r="J10669" s="17">
        <v>0.114460768</v>
      </c>
      <c r="K10669" s="17">
        <v>9.7099999999999997E-4</v>
      </c>
    </row>
    <row r="10670" spans="1:11" x14ac:dyDescent="0.45">
      <c r="A10670" s="10" t="s">
        <v>93</v>
      </c>
      <c r="B10670" s="20">
        <v>0.92600000000000005</v>
      </c>
      <c r="C10670" s="19">
        <v>119551</v>
      </c>
      <c r="D10670" s="19">
        <v>15807.780199999999</v>
      </c>
      <c r="E10670" s="23">
        <v>0.66509058600000004</v>
      </c>
      <c r="F10670" s="23">
        <v>0.34133712599999999</v>
      </c>
      <c r="G10670" s="17">
        <v>0</v>
      </c>
      <c r="H10670" s="17">
        <v>1</v>
      </c>
      <c r="I10670" s="17">
        <v>0.88476946099999998</v>
      </c>
      <c r="J10670" s="17">
        <v>0.114262379</v>
      </c>
      <c r="K10670" s="17">
        <v>9.68E-4</v>
      </c>
    </row>
    <row r="10671" spans="1:11" x14ac:dyDescent="0.45">
      <c r="A10671" s="10" t="s">
        <v>93</v>
      </c>
      <c r="B10671" s="20">
        <v>0.92700000000000005</v>
      </c>
      <c r="C10671" s="19">
        <v>119691</v>
      </c>
      <c r="D10671" s="19">
        <v>15901.2273</v>
      </c>
      <c r="E10671" s="23">
        <v>0.67194417100000003</v>
      </c>
      <c r="F10671" s="23">
        <v>0.34301757599999999</v>
      </c>
      <c r="G10671" s="17">
        <v>0</v>
      </c>
      <c r="H10671" s="17">
        <v>1</v>
      </c>
      <c r="I10671" s="17">
        <v>0.88540266199999995</v>
      </c>
      <c r="J10671" s="17">
        <v>0.113634898</v>
      </c>
      <c r="K10671" s="17">
        <v>9.6199999999999996E-4</v>
      </c>
    </row>
    <row r="10672" spans="1:11" x14ac:dyDescent="0.45">
      <c r="A10672" s="10" t="s">
        <v>93</v>
      </c>
      <c r="B10672" s="20">
        <v>0.92800000000000005</v>
      </c>
      <c r="C10672" s="19">
        <v>119824</v>
      </c>
      <c r="D10672" s="19">
        <v>15991.06156</v>
      </c>
      <c r="E10672" s="23">
        <v>0.67814364100000002</v>
      </c>
      <c r="F10672" s="23">
        <v>0.34508407400000002</v>
      </c>
      <c r="G10672" s="17">
        <v>0</v>
      </c>
      <c r="H10672" s="17">
        <v>1</v>
      </c>
      <c r="I10672" s="17">
        <v>0.88578388299999999</v>
      </c>
      <c r="J10672" s="17">
        <v>0.113256913</v>
      </c>
      <c r="K10672" s="17">
        <v>9.59E-4</v>
      </c>
    </row>
    <row r="10673" spans="1:11" x14ac:dyDescent="0.45">
      <c r="A10673" s="10" t="s">
        <v>93</v>
      </c>
      <c r="B10673" s="20">
        <v>0.92900000000000005</v>
      </c>
      <c r="C10673" s="19">
        <v>119954</v>
      </c>
      <c r="D10673" s="19">
        <v>16079.536109999999</v>
      </c>
      <c r="E10673" s="23">
        <v>0.68262202100000002</v>
      </c>
      <c r="F10673" s="23">
        <v>0.34703469999999997</v>
      </c>
      <c r="G10673" s="17">
        <v>0</v>
      </c>
      <c r="H10673" s="17">
        <v>1</v>
      </c>
      <c r="I10673" s="17">
        <v>0.88637726900000002</v>
      </c>
      <c r="J10673" s="17">
        <v>0.112668529</v>
      </c>
      <c r="K10673" s="17">
        <v>9.5399999999999999E-4</v>
      </c>
    </row>
    <row r="10674" spans="1:11" x14ac:dyDescent="0.45">
      <c r="A10674" s="10" t="s">
        <v>93</v>
      </c>
      <c r="B10674" s="20">
        <v>0.93</v>
      </c>
      <c r="C10674" s="19">
        <v>120081</v>
      </c>
      <c r="D10674" s="19">
        <v>16166.863950000001</v>
      </c>
      <c r="E10674" s="23">
        <v>0.69373166399999997</v>
      </c>
      <c r="F10674" s="23">
        <v>0.34901136799999999</v>
      </c>
      <c r="G10674" s="17">
        <v>0</v>
      </c>
      <c r="H10674" s="17">
        <v>1</v>
      </c>
      <c r="I10674" s="17">
        <v>0.88685913699999996</v>
      </c>
      <c r="J10674" s="17">
        <v>0.11216751799999999</v>
      </c>
      <c r="K10674" s="17">
        <v>9.7300000000000002E-4</v>
      </c>
    </row>
    <row r="10675" spans="1:11" x14ac:dyDescent="0.45">
      <c r="A10675" s="10" t="s">
        <v>93</v>
      </c>
      <c r="B10675" s="20">
        <v>0.93100000000000005</v>
      </c>
      <c r="C10675" s="19">
        <v>120210</v>
      </c>
      <c r="D10675" s="19">
        <v>16256.882449999999</v>
      </c>
      <c r="E10675" s="23">
        <v>0.70153167599999999</v>
      </c>
      <c r="F10675" s="23">
        <v>0.35081742700000002</v>
      </c>
      <c r="G10675" s="17">
        <v>0</v>
      </c>
      <c r="H10675" s="17">
        <v>1</v>
      </c>
      <c r="I10675" s="17">
        <v>0.88743901800000002</v>
      </c>
      <c r="J10675" s="17">
        <v>0.111592898</v>
      </c>
      <c r="K10675" s="17">
        <v>9.68E-4</v>
      </c>
    </row>
    <row r="10676" spans="1:11" x14ac:dyDescent="0.45">
      <c r="A10676" s="10" t="s">
        <v>93</v>
      </c>
      <c r="B10676" s="20">
        <v>0.93200000000000005</v>
      </c>
      <c r="C10676" s="19">
        <v>120339</v>
      </c>
      <c r="D10676" s="19">
        <v>16347.7886</v>
      </c>
      <c r="E10676" s="23">
        <v>0.70940735899999996</v>
      </c>
      <c r="F10676" s="23">
        <v>0.35285030000000001</v>
      </c>
      <c r="G10676" s="17">
        <v>0</v>
      </c>
      <c r="H10676" s="17">
        <v>1</v>
      </c>
      <c r="I10676" s="17">
        <v>0.88793338099999997</v>
      </c>
      <c r="J10676" s="17">
        <v>0.111102943</v>
      </c>
      <c r="K10676" s="17">
        <v>9.6400000000000001E-4</v>
      </c>
    </row>
    <row r="10677" spans="1:11" x14ac:dyDescent="0.45">
      <c r="A10677" s="10" t="s">
        <v>93</v>
      </c>
      <c r="B10677" s="20">
        <v>0.93300000000000005</v>
      </c>
      <c r="C10677" s="19">
        <v>120470</v>
      </c>
      <c r="D10677" s="19">
        <v>16441.253420000001</v>
      </c>
      <c r="E10677" s="23">
        <v>0.71767898600000002</v>
      </c>
      <c r="F10677" s="23">
        <v>0.35499336199999998</v>
      </c>
      <c r="G10677" s="17">
        <v>0</v>
      </c>
      <c r="H10677" s="17">
        <v>1</v>
      </c>
      <c r="I10677" s="17">
        <v>0.88835988499999996</v>
      </c>
      <c r="J10677" s="17">
        <v>0.11068032</v>
      </c>
      <c r="K10677" s="17">
        <v>9.6000000000000002E-4</v>
      </c>
    </row>
    <row r="10678" spans="1:11" x14ac:dyDescent="0.45">
      <c r="A10678" s="10" t="s">
        <v>93</v>
      </c>
      <c r="B10678" s="20">
        <v>0.93400000000000005</v>
      </c>
      <c r="C10678" s="19">
        <v>120592</v>
      </c>
      <c r="D10678" s="19">
        <v>16529.396239999998</v>
      </c>
      <c r="E10678" s="23">
        <v>0.72917783599999997</v>
      </c>
      <c r="F10678" s="23">
        <v>0.35684486700000001</v>
      </c>
      <c r="G10678" s="17">
        <v>0</v>
      </c>
      <c r="H10678" s="17">
        <v>1</v>
      </c>
      <c r="I10678" s="17">
        <v>0.88865132199999997</v>
      </c>
      <c r="J10678" s="17">
        <v>0.11039193899999999</v>
      </c>
      <c r="K10678" s="17">
        <v>9.5699999999999995E-4</v>
      </c>
    </row>
    <row r="10679" spans="1:11" x14ac:dyDescent="0.45">
      <c r="A10679" s="10" t="s">
        <v>93</v>
      </c>
      <c r="B10679" s="20">
        <v>0.93500000000000005</v>
      </c>
      <c r="C10679" s="19">
        <v>120711</v>
      </c>
      <c r="D10679" s="19">
        <v>16616.666740000001</v>
      </c>
      <c r="E10679" s="23">
        <v>0.73696358299999998</v>
      </c>
      <c r="F10679" s="23">
        <v>0.35906231</v>
      </c>
      <c r="G10679" s="17">
        <v>0</v>
      </c>
      <c r="H10679" s="17">
        <v>1</v>
      </c>
      <c r="I10679" s="17">
        <v>0.88895087900000003</v>
      </c>
      <c r="J10679" s="17">
        <v>0.110095138</v>
      </c>
      <c r="K10679" s="17">
        <v>9.5399999999999999E-4</v>
      </c>
    </row>
    <row r="10680" spans="1:11" x14ac:dyDescent="0.45">
      <c r="A10680" s="10" t="s">
        <v>93</v>
      </c>
      <c r="B10680" s="20">
        <v>0.93600000000000005</v>
      </c>
      <c r="C10680" s="19">
        <v>120855</v>
      </c>
      <c r="D10680" s="19">
        <v>16723.270130000001</v>
      </c>
      <c r="E10680" s="23">
        <v>0.74405665399999998</v>
      </c>
      <c r="F10680" s="23">
        <v>0.361071847</v>
      </c>
      <c r="G10680" s="17">
        <v>0</v>
      </c>
      <c r="H10680" s="17">
        <v>1</v>
      </c>
      <c r="I10680" s="17">
        <v>0.88957341999999995</v>
      </c>
      <c r="J10680" s="17">
        <v>0.109478169</v>
      </c>
      <c r="K10680" s="17">
        <v>9.4799999999999995E-4</v>
      </c>
    </row>
    <row r="10681" spans="1:11" x14ac:dyDescent="0.45">
      <c r="A10681" s="10" t="s">
        <v>93</v>
      </c>
      <c r="B10681" s="20">
        <v>0.93700000000000006</v>
      </c>
      <c r="C10681" s="19">
        <v>120971</v>
      </c>
      <c r="D10681" s="19">
        <v>16810.167300000001</v>
      </c>
      <c r="E10681" s="23">
        <v>0.75472171300000002</v>
      </c>
      <c r="F10681" s="23">
        <v>0.36347226799999999</v>
      </c>
      <c r="G10681" s="17">
        <v>0</v>
      </c>
      <c r="H10681" s="17">
        <v>1</v>
      </c>
      <c r="I10681" s="17">
        <v>0.89001939699999999</v>
      </c>
      <c r="J10681" s="17">
        <v>0.10903616200000001</v>
      </c>
      <c r="K10681" s="17">
        <v>9.4399999999999996E-4</v>
      </c>
    </row>
    <row r="10682" spans="1:11" x14ac:dyDescent="0.45">
      <c r="A10682" s="10" t="s">
        <v>93</v>
      </c>
      <c r="B10682" s="20">
        <v>0.93799999999999994</v>
      </c>
      <c r="C10682" s="19">
        <v>121101</v>
      </c>
      <c r="D10682" s="19">
        <v>16908.672770000001</v>
      </c>
      <c r="E10682" s="23">
        <v>0.76040370300000004</v>
      </c>
      <c r="F10682" s="23">
        <v>0.36546951</v>
      </c>
      <c r="G10682" s="17">
        <v>0</v>
      </c>
      <c r="H10682" s="17">
        <v>1</v>
      </c>
      <c r="I10682" s="17">
        <v>0.89034823399999996</v>
      </c>
      <c r="J10682" s="17">
        <v>0.108710812</v>
      </c>
      <c r="K10682" s="17">
        <v>9.41E-4</v>
      </c>
    </row>
    <row r="10683" spans="1:11" x14ac:dyDescent="0.45">
      <c r="A10683" s="10" t="s">
        <v>93</v>
      </c>
      <c r="B10683" s="20">
        <v>0.93899999999999995</v>
      </c>
      <c r="C10683" s="19">
        <v>121231</v>
      </c>
      <c r="D10683" s="19">
        <v>17007.89042</v>
      </c>
      <c r="E10683" s="23">
        <v>0.76701093799999998</v>
      </c>
      <c r="F10683" s="23">
        <v>0.36773269200000003</v>
      </c>
      <c r="G10683" s="17">
        <v>0</v>
      </c>
      <c r="H10683" s="17">
        <v>1</v>
      </c>
      <c r="I10683" s="17">
        <v>0.89087535399999995</v>
      </c>
      <c r="J10683" s="17">
        <v>0.10818839</v>
      </c>
      <c r="K10683" s="17">
        <v>9.3599999999999998E-4</v>
      </c>
    </row>
    <row r="10684" spans="1:11" x14ac:dyDescent="0.45">
      <c r="A10684" s="10" t="s">
        <v>93</v>
      </c>
      <c r="B10684" s="20">
        <v>0.94</v>
      </c>
      <c r="C10684" s="19">
        <v>121371</v>
      </c>
      <c r="D10684" s="19">
        <v>17115.607899999999</v>
      </c>
      <c r="E10684" s="23">
        <v>0.77474208099999997</v>
      </c>
      <c r="F10684" s="23">
        <v>0.36988673599999999</v>
      </c>
      <c r="G10684" s="17">
        <v>0</v>
      </c>
      <c r="H10684" s="17">
        <v>1</v>
      </c>
      <c r="I10684" s="17">
        <v>0.89130625699999999</v>
      </c>
      <c r="J10684" s="17">
        <v>0.10776147</v>
      </c>
      <c r="K10684" s="17">
        <v>9.3199999999999999E-4</v>
      </c>
    </row>
    <row r="10685" spans="1:11" x14ac:dyDescent="0.45">
      <c r="A10685" s="10" t="s">
        <v>93</v>
      </c>
      <c r="B10685" s="20">
        <v>0.94099999999999995</v>
      </c>
      <c r="C10685" s="19">
        <v>121496</v>
      </c>
      <c r="D10685" s="19">
        <v>17213.338220000001</v>
      </c>
      <c r="E10685" s="23">
        <v>0.78717896099999995</v>
      </c>
      <c r="F10685" s="23">
        <v>0.37238365299999998</v>
      </c>
      <c r="G10685" s="17">
        <v>0</v>
      </c>
      <c r="H10685" s="17">
        <v>1</v>
      </c>
      <c r="I10685" s="17">
        <v>0.89164709399999997</v>
      </c>
      <c r="J10685" s="17">
        <v>0.10742415299999999</v>
      </c>
      <c r="K10685" s="17">
        <v>9.2900000000000003E-4</v>
      </c>
    </row>
    <row r="10686" spans="1:11" x14ac:dyDescent="0.45">
      <c r="A10686" s="10" t="s">
        <v>93</v>
      </c>
      <c r="B10686" s="20">
        <v>0.94199999999999995</v>
      </c>
      <c r="C10686" s="19">
        <v>121620</v>
      </c>
      <c r="D10686" s="19">
        <v>17311.561379999999</v>
      </c>
      <c r="E10686" s="23">
        <v>0.79740507400000005</v>
      </c>
      <c r="F10686" s="23">
        <v>0.37455191100000002</v>
      </c>
      <c r="G10686" s="17">
        <v>0</v>
      </c>
      <c r="H10686" s="17">
        <v>1</v>
      </c>
      <c r="I10686" s="17">
        <v>0.89210371200000005</v>
      </c>
      <c r="J10686" s="17">
        <v>0.106969878</v>
      </c>
      <c r="K10686" s="17">
        <v>9.2599999999999996E-4</v>
      </c>
    </row>
    <row r="10687" spans="1:11" x14ac:dyDescent="0.45">
      <c r="A10687" s="10" t="s">
        <v>93</v>
      </c>
      <c r="B10687" s="20">
        <v>0.94299999999999995</v>
      </c>
      <c r="C10687" s="19">
        <v>121759</v>
      </c>
      <c r="D10687" s="19">
        <v>17422.78253</v>
      </c>
      <c r="E10687" s="23">
        <v>0.80270864600000003</v>
      </c>
      <c r="F10687" s="23">
        <v>0.37685959499999999</v>
      </c>
      <c r="G10687" s="17">
        <v>0</v>
      </c>
      <c r="H10687" s="17">
        <v>1</v>
      </c>
      <c r="I10687" s="17">
        <v>0.89258912700000004</v>
      </c>
      <c r="J10687" s="17">
        <v>0.10648885399999999</v>
      </c>
      <c r="K10687" s="17">
        <v>9.2199999999999997E-4</v>
      </c>
    </row>
    <row r="10688" spans="1:11" x14ac:dyDescent="0.45">
      <c r="A10688" s="10" t="s">
        <v>93</v>
      </c>
      <c r="B10688" s="20">
        <v>0.94399999999999995</v>
      </c>
      <c r="C10688" s="19">
        <v>121884</v>
      </c>
      <c r="D10688" s="19">
        <v>17523.69929</v>
      </c>
      <c r="E10688" s="23">
        <v>0.81241933300000002</v>
      </c>
      <c r="F10688" s="23">
        <v>0.37939643099999998</v>
      </c>
      <c r="G10688" s="17">
        <v>0</v>
      </c>
      <c r="H10688" s="17">
        <v>1</v>
      </c>
      <c r="I10688" s="17">
        <v>0.89286007499999998</v>
      </c>
      <c r="J10688" s="17">
        <v>0.106220436</v>
      </c>
      <c r="K10688" s="17">
        <v>9.19E-4</v>
      </c>
    </row>
    <row r="10689" spans="1:11" x14ac:dyDescent="0.45">
      <c r="A10689" s="10" t="s">
        <v>93</v>
      </c>
      <c r="B10689" s="20">
        <v>0.94499999999999995</v>
      </c>
      <c r="C10689" s="19">
        <v>122001</v>
      </c>
      <c r="D10689" s="19">
        <v>17619.271720000001</v>
      </c>
      <c r="E10689" s="23">
        <v>0.81966557100000004</v>
      </c>
      <c r="F10689" s="23">
        <v>0.38174457699999997</v>
      </c>
      <c r="G10689" s="17">
        <v>0</v>
      </c>
      <c r="H10689" s="17">
        <v>1</v>
      </c>
      <c r="I10689" s="17">
        <v>0.89332289600000003</v>
      </c>
      <c r="J10689" s="17">
        <v>0.105761588</v>
      </c>
      <c r="K10689" s="17">
        <v>9.1600000000000004E-4</v>
      </c>
    </row>
    <row r="10690" spans="1:11" x14ac:dyDescent="0.45">
      <c r="A10690" s="10" t="s">
        <v>93</v>
      </c>
      <c r="B10690" s="20">
        <v>0.94599999999999995</v>
      </c>
      <c r="C10690" s="19">
        <v>122143</v>
      </c>
      <c r="D10690" s="19">
        <v>17736.41605</v>
      </c>
      <c r="E10690" s="23">
        <v>0.83167076100000004</v>
      </c>
      <c r="F10690" s="23">
        <v>0.38395195700000001</v>
      </c>
      <c r="G10690" s="17">
        <v>0</v>
      </c>
      <c r="H10690" s="17">
        <v>1</v>
      </c>
      <c r="I10690" s="17">
        <v>0.89390144999999999</v>
      </c>
      <c r="J10690" s="17">
        <v>0.10518277199999999</v>
      </c>
      <c r="K10690" s="17">
        <v>9.1600000000000004E-4</v>
      </c>
    </row>
    <row r="10691" spans="1:11" x14ac:dyDescent="0.45">
      <c r="A10691" s="10" t="s">
        <v>93</v>
      </c>
      <c r="B10691" s="20">
        <v>0.94699999999999995</v>
      </c>
      <c r="C10691" s="19">
        <v>122272</v>
      </c>
      <c r="D10691" s="19">
        <v>17844.69153</v>
      </c>
      <c r="E10691" s="23">
        <v>0.84892514600000002</v>
      </c>
      <c r="F10691" s="23">
        <v>0.38656982099999998</v>
      </c>
      <c r="G10691" s="17">
        <v>0</v>
      </c>
      <c r="H10691" s="17">
        <v>1</v>
      </c>
      <c r="I10691" s="17">
        <v>0.89435327499999995</v>
      </c>
      <c r="J10691" s="17">
        <v>0.10473504</v>
      </c>
      <c r="K10691" s="17">
        <v>9.1200000000000005E-4</v>
      </c>
    </row>
    <row r="10692" spans="1:11" x14ac:dyDescent="0.45">
      <c r="A10692" s="10" t="s">
        <v>93</v>
      </c>
      <c r="B10692" s="20">
        <v>0.94799999999999995</v>
      </c>
      <c r="C10692" s="19">
        <v>122404</v>
      </c>
      <c r="D10692" s="19">
        <v>17957.71341</v>
      </c>
      <c r="E10692" s="23">
        <v>0.86183727799999998</v>
      </c>
      <c r="F10692" s="23">
        <v>0.38914034800000002</v>
      </c>
      <c r="G10692" s="17">
        <v>0</v>
      </c>
      <c r="H10692" s="17">
        <v>1</v>
      </c>
      <c r="I10692" s="17">
        <v>0.894760746</v>
      </c>
      <c r="J10692" s="17">
        <v>0.10433120999999999</v>
      </c>
      <c r="K10692" s="17">
        <v>9.0799999999999995E-4</v>
      </c>
    </row>
    <row r="10693" spans="1:11" x14ac:dyDescent="0.45">
      <c r="A10693" s="10" t="s">
        <v>93</v>
      </c>
      <c r="B10693" s="20">
        <v>0.94899999999999995</v>
      </c>
      <c r="C10693" s="19">
        <v>122526</v>
      </c>
      <c r="D10693" s="19">
        <v>18063.69195</v>
      </c>
      <c r="E10693" s="23">
        <v>0.87495036199999998</v>
      </c>
      <c r="F10693" s="23">
        <v>0.39176429099999999</v>
      </c>
      <c r="G10693" s="17">
        <v>0</v>
      </c>
      <c r="H10693" s="17">
        <v>1</v>
      </c>
      <c r="I10693" s="17">
        <v>0.89518016199999995</v>
      </c>
      <c r="J10693" s="17">
        <v>0.103915749</v>
      </c>
      <c r="K10693" s="17">
        <v>9.0399999999999996E-4</v>
      </c>
    </row>
    <row r="10694" spans="1:11" x14ac:dyDescent="0.45">
      <c r="A10694" s="10" t="s">
        <v>93</v>
      </c>
      <c r="B10694" s="20">
        <v>0.95</v>
      </c>
      <c r="C10694" s="19">
        <v>122662</v>
      </c>
      <c r="D10694" s="19">
        <v>18183.63782</v>
      </c>
      <c r="E10694" s="23">
        <v>0.88930367600000004</v>
      </c>
      <c r="F10694" s="23">
        <v>0.39426677500000001</v>
      </c>
      <c r="G10694" s="17">
        <v>0</v>
      </c>
      <c r="H10694" s="17">
        <v>1</v>
      </c>
      <c r="I10694" s="17">
        <v>0.89564355200000001</v>
      </c>
      <c r="J10694" s="17">
        <v>0.103456718</v>
      </c>
      <c r="K10694" s="17">
        <v>8.9999999999999998E-4</v>
      </c>
    </row>
    <row r="10695" spans="1:11" x14ac:dyDescent="0.45">
      <c r="A10695" s="10" t="s">
        <v>93</v>
      </c>
      <c r="B10695" s="20">
        <v>0.95099999999999996</v>
      </c>
      <c r="C10695" s="19">
        <v>122790</v>
      </c>
      <c r="D10695" s="19">
        <v>18298.7143</v>
      </c>
      <c r="E10695" s="23">
        <v>0.90737065299999997</v>
      </c>
      <c r="F10695" s="23">
        <v>0.396966557</v>
      </c>
      <c r="G10695" s="17">
        <v>0</v>
      </c>
      <c r="H10695" s="17">
        <v>1</v>
      </c>
      <c r="I10695" s="17">
        <v>0.895935025</v>
      </c>
      <c r="J10695" s="17">
        <v>0.103168204</v>
      </c>
      <c r="K10695" s="17">
        <v>8.9700000000000001E-4</v>
      </c>
    </row>
    <row r="10696" spans="1:11" x14ac:dyDescent="0.45">
      <c r="A10696" s="10" t="s">
        <v>93</v>
      </c>
      <c r="B10696" s="20">
        <v>0.95199999999999996</v>
      </c>
      <c r="C10696" s="19">
        <v>122920</v>
      </c>
      <c r="D10696" s="19">
        <v>18417.57879</v>
      </c>
      <c r="E10696" s="23">
        <v>0.92092747600000002</v>
      </c>
      <c r="F10696" s="23">
        <v>0.39956317800000002</v>
      </c>
      <c r="G10696" s="17">
        <v>0</v>
      </c>
      <c r="H10696" s="17">
        <v>1</v>
      </c>
      <c r="I10696" s="17">
        <v>0.89641400500000001</v>
      </c>
      <c r="J10696" s="17">
        <v>0.102693494</v>
      </c>
      <c r="K10696" s="17">
        <v>8.9300000000000002E-4</v>
      </c>
    </row>
    <row r="10697" spans="1:11" x14ac:dyDescent="0.45">
      <c r="A10697" s="10" t="s">
        <v>93</v>
      </c>
      <c r="B10697" s="20">
        <v>0.95299999999999996</v>
      </c>
      <c r="C10697" s="19">
        <v>123048</v>
      </c>
      <c r="D10697" s="19">
        <v>18536.798599999998</v>
      </c>
      <c r="E10697" s="23">
        <v>0.94088505300000003</v>
      </c>
      <c r="F10697" s="23">
        <v>0.402402814</v>
      </c>
      <c r="G10697" s="17">
        <v>0</v>
      </c>
      <c r="H10697" s="17">
        <v>1</v>
      </c>
      <c r="I10697" s="17">
        <v>0.89675117999999998</v>
      </c>
      <c r="J10697" s="17">
        <v>0.10235989400000001</v>
      </c>
      <c r="K10697" s="17">
        <v>8.8900000000000003E-4</v>
      </c>
    </row>
    <row r="10698" spans="1:11" x14ac:dyDescent="0.45">
      <c r="A10698" s="10" t="s">
        <v>93</v>
      </c>
      <c r="B10698" s="20">
        <v>0.95399999999999996</v>
      </c>
      <c r="C10698" s="19">
        <v>123176</v>
      </c>
      <c r="D10698" s="19">
        <v>18658.20363</v>
      </c>
      <c r="E10698" s="23">
        <v>0.95710059599999997</v>
      </c>
      <c r="F10698" s="23">
        <v>0.40536728799999999</v>
      </c>
      <c r="G10698" s="17">
        <v>0</v>
      </c>
      <c r="H10698" s="17">
        <v>1</v>
      </c>
      <c r="I10698" s="17">
        <v>0.89708739100000001</v>
      </c>
      <c r="J10698" s="17">
        <v>0.102022867</v>
      </c>
      <c r="K10698" s="17">
        <v>8.8999999999999995E-4</v>
      </c>
    </row>
    <row r="10699" spans="1:11" x14ac:dyDescent="0.45">
      <c r="A10699" s="10" t="s">
        <v>93</v>
      </c>
      <c r="B10699" s="20">
        <v>0.95499999999999996</v>
      </c>
      <c r="C10699" s="19">
        <v>123307</v>
      </c>
      <c r="D10699" s="19">
        <v>18784.54839</v>
      </c>
      <c r="E10699" s="23">
        <v>0.97365457099999997</v>
      </c>
      <c r="F10699" s="23">
        <v>0.40828443599999997</v>
      </c>
      <c r="G10699" s="17">
        <v>0</v>
      </c>
      <c r="H10699" s="17">
        <v>1</v>
      </c>
      <c r="I10699" s="17">
        <v>0.89757792000000003</v>
      </c>
      <c r="J10699" s="17">
        <v>0.10153061200000001</v>
      </c>
      <c r="K10699" s="17">
        <v>8.9099999999999997E-4</v>
      </c>
    </row>
    <row r="10700" spans="1:11" x14ac:dyDescent="0.45">
      <c r="A10700" s="10" t="s">
        <v>93</v>
      </c>
      <c r="B10700" s="20">
        <v>0.95599999999999996</v>
      </c>
      <c r="C10700" s="19">
        <v>123425</v>
      </c>
      <c r="D10700" s="19">
        <v>18900.666669999999</v>
      </c>
      <c r="E10700" s="23">
        <v>0.99311648399999997</v>
      </c>
      <c r="F10700" s="23">
        <v>0.411293888</v>
      </c>
      <c r="G10700" s="17">
        <v>0</v>
      </c>
      <c r="H10700" s="17">
        <v>1</v>
      </c>
      <c r="I10700" s="17">
        <v>0.897939602</v>
      </c>
      <c r="J10700" s="17">
        <v>0.10117211</v>
      </c>
      <c r="K10700" s="17">
        <v>8.8800000000000001E-4</v>
      </c>
    </row>
    <row r="10701" spans="1:11" x14ac:dyDescent="0.45">
      <c r="A10701" s="10" t="s">
        <v>93</v>
      </c>
      <c r="B10701" s="20">
        <v>0.95699999999999996</v>
      </c>
      <c r="C10701" s="19">
        <v>123563</v>
      </c>
      <c r="D10701" s="19">
        <v>19038.48704</v>
      </c>
      <c r="E10701" s="23">
        <v>1.0068735550000001</v>
      </c>
      <c r="F10701" s="23">
        <v>0.414041514</v>
      </c>
      <c r="G10701" s="17">
        <v>0</v>
      </c>
      <c r="H10701" s="17">
        <v>1</v>
      </c>
      <c r="I10701" s="17">
        <v>0.89843657099999996</v>
      </c>
      <c r="J10701" s="17">
        <v>0.10067981099999999</v>
      </c>
      <c r="K10701" s="17">
        <v>8.8400000000000002E-4</v>
      </c>
    </row>
    <row r="10702" spans="1:11" x14ac:dyDescent="0.45">
      <c r="A10702" s="10" t="s">
        <v>93</v>
      </c>
      <c r="B10702" s="20">
        <v>0.95799999999999996</v>
      </c>
      <c r="C10702" s="19">
        <v>123694</v>
      </c>
      <c r="D10702" s="19">
        <v>19171.720829999998</v>
      </c>
      <c r="E10702" s="23">
        <v>1.027314719</v>
      </c>
      <c r="F10702" s="23">
        <v>0.417364548</v>
      </c>
      <c r="G10702" s="17">
        <v>0</v>
      </c>
      <c r="H10702" s="17">
        <v>1</v>
      </c>
      <c r="I10702" s="17">
        <v>0.89886554200000002</v>
      </c>
      <c r="J10702" s="17">
        <v>0.10024961</v>
      </c>
      <c r="K10702" s="17">
        <v>8.8500000000000004E-4</v>
      </c>
    </row>
    <row r="10703" spans="1:11" x14ac:dyDescent="0.45">
      <c r="A10703" s="10" t="s">
        <v>93</v>
      </c>
      <c r="B10703" s="20">
        <v>0.95899999999999996</v>
      </c>
      <c r="C10703" s="19">
        <v>123820</v>
      </c>
      <c r="D10703" s="19">
        <v>19302.392489999998</v>
      </c>
      <c r="E10703" s="23">
        <v>1.0462222830000001</v>
      </c>
      <c r="F10703" s="23">
        <v>0.42060381800000002</v>
      </c>
      <c r="G10703" s="17">
        <v>0</v>
      </c>
      <c r="H10703" s="17">
        <v>1</v>
      </c>
      <c r="I10703" s="17">
        <v>0.89921285299999998</v>
      </c>
      <c r="J10703" s="17">
        <v>9.9900000000000003E-2</v>
      </c>
      <c r="K10703" s="17">
        <v>8.8099999999999995E-4</v>
      </c>
    </row>
    <row r="10704" spans="1:11" x14ac:dyDescent="0.45">
      <c r="A10704" s="10" t="s">
        <v>93</v>
      </c>
      <c r="B10704" s="20">
        <v>0.96</v>
      </c>
      <c r="C10704" s="19">
        <v>123951</v>
      </c>
      <c r="D10704" s="19">
        <v>19440.938109999999</v>
      </c>
      <c r="E10704" s="23">
        <v>1.0715364679999999</v>
      </c>
      <c r="F10704" s="23">
        <v>0.42375707099999999</v>
      </c>
      <c r="G10704" s="17">
        <v>0</v>
      </c>
      <c r="H10704" s="17">
        <v>1</v>
      </c>
      <c r="I10704" s="17">
        <v>0.89966393099999997</v>
      </c>
      <c r="J10704" s="17">
        <v>9.9500000000000005E-2</v>
      </c>
      <c r="K10704" s="17">
        <v>8.7699999999999996E-4</v>
      </c>
    </row>
    <row r="10705" spans="1:11" x14ac:dyDescent="0.45">
      <c r="A10705" s="10" t="s">
        <v>93</v>
      </c>
      <c r="B10705" s="20">
        <v>0.96099999999999997</v>
      </c>
      <c r="C10705" s="19">
        <v>124081</v>
      </c>
      <c r="D10705" s="19">
        <v>19581.912100000001</v>
      </c>
      <c r="E10705" s="23">
        <v>1.097200057</v>
      </c>
      <c r="F10705" s="23">
        <v>0.42714302199999998</v>
      </c>
      <c r="G10705" s="17">
        <v>0</v>
      </c>
      <c r="H10705" s="17">
        <v>1</v>
      </c>
      <c r="I10705" s="17">
        <v>0.89991746500000003</v>
      </c>
      <c r="J10705" s="17">
        <v>9.9199999999999997E-2</v>
      </c>
      <c r="K10705" s="17">
        <v>8.7600000000000004E-4</v>
      </c>
    </row>
    <row r="10706" spans="1:11" x14ac:dyDescent="0.45">
      <c r="A10706" s="10" t="s">
        <v>93</v>
      </c>
      <c r="B10706" s="20">
        <v>0.96199999999999997</v>
      </c>
      <c r="C10706" s="19">
        <v>124210</v>
      </c>
      <c r="D10706" s="19">
        <v>19724.87401</v>
      </c>
      <c r="E10706" s="23">
        <v>1.1185332960000001</v>
      </c>
      <c r="F10706" s="23">
        <v>0.43031066000000001</v>
      </c>
      <c r="G10706" s="17">
        <v>0</v>
      </c>
      <c r="H10706" s="17">
        <v>1</v>
      </c>
      <c r="I10706" s="17">
        <v>0.90026890800000003</v>
      </c>
      <c r="J10706" s="17">
        <v>9.8900000000000002E-2</v>
      </c>
      <c r="K10706" s="17">
        <v>8.7600000000000004E-4</v>
      </c>
    </row>
    <row r="10707" spans="1:11" x14ac:dyDescent="0.45">
      <c r="A10707" s="10" t="s">
        <v>93</v>
      </c>
      <c r="B10707" s="20">
        <v>0.96299999999999997</v>
      </c>
      <c r="C10707" s="19">
        <v>124339</v>
      </c>
      <c r="D10707" s="19">
        <v>19871.415710000001</v>
      </c>
      <c r="E10707" s="23">
        <v>1.153293407</v>
      </c>
      <c r="F10707" s="23">
        <v>0.43311477199999998</v>
      </c>
      <c r="G10707" s="17">
        <v>0</v>
      </c>
      <c r="H10707" s="17">
        <v>1</v>
      </c>
      <c r="I10707" s="17">
        <v>0.90054481600000003</v>
      </c>
      <c r="J10707" s="17">
        <v>9.8599999999999993E-2</v>
      </c>
      <c r="K10707" s="17">
        <v>8.7600000000000004E-4</v>
      </c>
    </row>
    <row r="10708" spans="1:11" x14ac:dyDescent="0.45">
      <c r="A10708" s="10" t="s">
        <v>93</v>
      </c>
      <c r="B10708" s="20">
        <v>0.96399999999999997</v>
      </c>
      <c r="C10708" s="19">
        <v>124468</v>
      </c>
      <c r="D10708" s="19">
        <v>20021.529900000001</v>
      </c>
      <c r="E10708" s="23">
        <v>1.1743824359999999</v>
      </c>
      <c r="F10708" s="23">
        <v>0.43759916999999998</v>
      </c>
      <c r="G10708" s="17">
        <v>0</v>
      </c>
      <c r="H10708" s="17">
        <v>1</v>
      </c>
      <c r="I10708" s="17">
        <v>0.90102014600000002</v>
      </c>
      <c r="J10708" s="17">
        <v>9.8100000000000007E-2</v>
      </c>
      <c r="K10708" s="17">
        <v>8.7399999999999999E-4</v>
      </c>
    </row>
    <row r="10709" spans="1:11" x14ac:dyDescent="0.45">
      <c r="A10709" s="10" t="s">
        <v>93</v>
      </c>
      <c r="B10709" s="20">
        <v>0.96499999999999997</v>
      </c>
      <c r="C10709" s="19">
        <v>124594</v>
      </c>
      <c r="D10709" s="19">
        <v>20172.15669</v>
      </c>
      <c r="E10709" s="23">
        <v>1.208722589</v>
      </c>
      <c r="F10709" s="23">
        <v>0.44128307100000003</v>
      </c>
      <c r="G10709" s="17">
        <v>0</v>
      </c>
      <c r="H10709" s="17">
        <v>1</v>
      </c>
      <c r="I10709" s="17">
        <v>0.901430497</v>
      </c>
      <c r="J10709" s="17">
        <v>9.7699999999999995E-2</v>
      </c>
      <c r="K10709" s="17">
        <v>8.7299999999999997E-4</v>
      </c>
    </row>
    <row r="10710" spans="1:11" x14ac:dyDescent="0.45">
      <c r="A10710" s="10" t="s">
        <v>93</v>
      </c>
      <c r="B10710" s="20">
        <v>0.96599999999999997</v>
      </c>
      <c r="C10710" s="19">
        <v>124725</v>
      </c>
      <c r="D10710" s="19">
        <v>20332.431</v>
      </c>
      <c r="E10710" s="23">
        <v>1.237120255</v>
      </c>
      <c r="F10710" s="23">
        <v>0.44516041699999997</v>
      </c>
      <c r="G10710" s="17">
        <v>0</v>
      </c>
      <c r="H10710" s="17">
        <v>1</v>
      </c>
      <c r="I10710" s="17">
        <v>0.90175091600000001</v>
      </c>
      <c r="J10710" s="17">
        <v>9.74E-2</v>
      </c>
      <c r="K10710" s="17">
        <v>8.6899999999999998E-4</v>
      </c>
    </row>
    <row r="10711" spans="1:11" x14ac:dyDescent="0.45">
      <c r="A10711" s="10" t="s">
        <v>93</v>
      </c>
      <c r="B10711" s="20">
        <v>0.96699999999999997</v>
      </c>
      <c r="C10711" s="19">
        <v>124855</v>
      </c>
      <c r="D10711" s="19">
        <v>20494.921719999998</v>
      </c>
      <c r="E10711" s="23">
        <v>1.2645105029999999</v>
      </c>
      <c r="F10711" s="23">
        <v>0.44916117700000002</v>
      </c>
      <c r="G10711" s="17">
        <v>0</v>
      </c>
      <c r="H10711" s="17">
        <v>1</v>
      </c>
      <c r="I10711" s="17">
        <v>0.90228988799999998</v>
      </c>
      <c r="J10711" s="17">
        <v>9.6799999999999997E-2</v>
      </c>
      <c r="K10711" s="17">
        <v>8.6399999999999997E-4</v>
      </c>
    </row>
    <row r="10712" spans="1:11" x14ac:dyDescent="0.45">
      <c r="A10712" s="10" t="s">
        <v>93</v>
      </c>
      <c r="B10712" s="20">
        <v>0.96799999999999997</v>
      </c>
      <c r="C10712" s="19">
        <v>124959</v>
      </c>
      <c r="D10712" s="19">
        <v>20627.453939999999</v>
      </c>
      <c r="E10712" s="23">
        <v>1.2891030139999999</v>
      </c>
      <c r="F10712" s="23">
        <v>0.45316696299999998</v>
      </c>
      <c r="G10712" s="17">
        <v>0</v>
      </c>
      <c r="H10712" s="17">
        <v>1</v>
      </c>
      <c r="I10712" s="17">
        <v>0.902466718</v>
      </c>
      <c r="J10712" s="17">
        <v>9.6699999999999994E-2</v>
      </c>
      <c r="K10712" s="17">
        <v>8.6200000000000003E-4</v>
      </c>
    </row>
    <row r="10713" spans="1:11" x14ac:dyDescent="0.45">
      <c r="A10713" s="10" t="s">
        <v>93</v>
      </c>
      <c r="B10713" s="20">
        <v>0.96899999999999997</v>
      </c>
      <c r="C10713" s="19">
        <v>125096</v>
      </c>
      <c r="D10713" s="19">
        <v>20806.15986</v>
      </c>
      <c r="E10713" s="23">
        <v>1.3260406199999999</v>
      </c>
      <c r="F10713" s="23">
        <v>0.45675595899999999</v>
      </c>
      <c r="G10713" s="17">
        <v>0</v>
      </c>
      <c r="H10713" s="17">
        <v>1</v>
      </c>
      <c r="I10713" s="17">
        <v>0.90283644299999999</v>
      </c>
      <c r="J10713" s="17">
        <v>9.6299999999999997E-2</v>
      </c>
      <c r="K10713" s="17">
        <v>8.5700000000000001E-4</v>
      </c>
    </row>
    <row r="10714" spans="1:11" x14ac:dyDescent="0.45">
      <c r="A10714" s="10" t="s">
        <v>93</v>
      </c>
      <c r="B10714" s="20">
        <v>0.97</v>
      </c>
      <c r="C10714" s="19">
        <v>125241</v>
      </c>
      <c r="D10714" s="19">
        <v>21000.99569</v>
      </c>
      <c r="E10714" s="23">
        <v>1.360714234</v>
      </c>
      <c r="F10714" s="23">
        <v>0.46121681599999997</v>
      </c>
      <c r="G10714" s="17">
        <v>0</v>
      </c>
      <c r="H10714" s="17">
        <v>1</v>
      </c>
      <c r="I10714" s="17">
        <v>0.90314501300000005</v>
      </c>
      <c r="J10714" s="17">
        <v>9.6000000000000002E-2</v>
      </c>
      <c r="K10714" s="17">
        <v>8.6600000000000002E-4</v>
      </c>
    </row>
    <row r="10715" spans="1:11" x14ac:dyDescent="0.45">
      <c r="A10715" s="10" t="s">
        <v>93</v>
      </c>
      <c r="B10715" s="20">
        <v>0.97099999999999997</v>
      </c>
      <c r="C10715" s="19">
        <v>125371</v>
      </c>
      <c r="D10715" s="19">
        <v>21179.20364</v>
      </c>
      <c r="E10715" s="23">
        <v>1.383744514</v>
      </c>
      <c r="F10715" s="23">
        <v>0.46604416300000001</v>
      </c>
      <c r="G10715" s="17">
        <v>0</v>
      </c>
      <c r="H10715" s="17">
        <v>1</v>
      </c>
      <c r="I10715" s="17">
        <v>0.90270295199999995</v>
      </c>
      <c r="J10715" s="17">
        <v>9.64E-2</v>
      </c>
      <c r="K10715" s="17">
        <v>8.6200000000000003E-4</v>
      </c>
    </row>
    <row r="10716" spans="1:11" x14ac:dyDescent="0.45">
      <c r="A10716" s="10" t="s">
        <v>93</v>
      </c>
      <c r="B10716" s="20">
        <v>0.97199999999999998</v>
      </c>
      <c r="C10716" s="19">
        <v>125500</v>
      </c>
      <c r="D10716" s="19">
        <v>21359.914850000001</v>
      </c>
      <c r="E10716" s="23">
        <v>1.41684107</v>
      </c>
      <c r="F10716" s="23">
        <v>0.47054953599999999</v>
      </c>
      <c r="G10716" s="17">
        <v>0</v>
      </c>
      <c r="H10716" s="17">
        <v>1</v>
      </c>
      <c r="I10716" s="17">
        <v>0.90317493699999996</v>
      </c>
      <c r="J10716" s="17">
        <v>9.6000000000000002E-2</v>
      </c>
      <c r="K10716" s="17">
        <v>8.5700000000000001E-4</v>
      </c>
    </row>
    <row r="10717" spans="1:11" x14ac:dyDescent="0.45">
      <c r="A10717" s="10" t="s">
        <v>93</v>
      </c>
      <c r="B10717" s="20">
        <v>0.97299999999999998</v>
      </c>
      <c r="C10717" s="19">
        <v>125627</v>
      </c>
      <c r="D10717" s="19">
        <v>21542.258570000002</v>
      </c>
      <c r="E10717" s="23">
        <v>1.4521369669999999</v>
      </c>
      <c r="F10717" s="23">
        <v>0.475162894</v>
      </c>
      <c r="G10717" s="17">
        <v>0</v>
      </c>
      <c r="H10717" s="17">
        <v>1</v>
      </c>
      <c r="I10717" s="17">
        <v>0.90377591700000004</v>
      </c>
      <c r="J10717" s="17">
        <v>9.5399999999999999E-2</v>
      </c>
      <c r="K10717" s="17">
        <v>8.5599999999999999E-4</v>
      </c>
    </row>
    <row r="10718" spans="1:11" x14ac:dyDescent="0.45">
      <c r="A10718" s="10" t="s">
        <v>93</v>
      </c>
      <c r="B10718" s="20">
        <v>0.97399999999999998</v>
      </c>
      <c r="C10718" s="19">
        <v>125755</v>
      </c>
      <c r="D10718" s="19">
        <v>21730.89387</v>
      </c>
      <c r="E10718" s="23">
        <v>1.500327789</v>
      </c>
      <c r="F10718" s="23">
        <v>0.479872521</v>
      </c>
      <c r="G10718" s="17">
        <v>0</v>
      </c>
      <c r="H10718" s="17">
        <v>1</v>
      </c>
      <c r="I10718" s="17">
        <v>0.904192467</v>
      </c>
      <c r="J10718" s="17">
        <v>9.5000000000000001E-2</v>
      </c>
      <c r="K10718" s="17">
        <v>8.52E-4</v>
      </c>
    </row>
    <row r="10719" spans="1:11" x14ac:dyDescent="0.45">
      <c r="A10719" s="10" t="s">
        <v>93</v>
      </c>
      <c r="B10719" s="20">
        <v>0.97499999999999998</v>
      </c>
      <c r="C10719" s="19">
        <v>125885</v>
      </c>
      <c r="D10719" s="19">
        <v>21929.244129999999</v>
      </c>
      <c r="E10719" s="23">
        <v>1.5484127519999999</v>
      </c>
      <c r="F10719" s="23">
        <v>0.48479832499999997</v>
      </c>
      <c r="G10719" s="17">
        <v>0</v>
      </c>
      <c r="H10719" s="17">
        <v>1</v>
      </c>
      <c r="I10719" s="17">
        <v>0.90462464499999995</v>
      </c>
      <c r="J10719" s="17">
        <v>9.4500000000000001E-2</v>
      </c>
      <c r="K10719" s="17">
        <v>8.4999999999999995E-4</v>
      </c>
    </row>
    <row r="10720" spans="1:11" x14ac:dyDescent="0.45">
      <c r="A10720" s="10" t="s">
        <v>93</v>
      </c>
      <c r="B10720" s="20">
        <v>0.97599999999999998</v>
      </c>
      <c r="C10720" s="19">
        <v>126016</v>
      </c>
      <c r="D10720" s="19">
        <v>22135.289870000001</v>
      </c>
      <c r="E10720" s="23">
        <v>1.5939319409999999</v>
      </c>
      <c r="F10720" s="23">
        <v>0.48988654100000001</v>
      </c>
      <c r="G10720" s="17">
        <v>0</v>
      </c>
      <c r="H10720" s="17">
        <v>1</v>
      </c>
      <c r="I10720" s="17">
        <v>0.90483936200000004</v>
      </c>
      <c r="J10720" s="17">
        <v>9.4299999999999995E-2</v>
      </c>
      <c r="K10720" s="17">
        <v>8.4800000000000001E-4</v>
      </c>
    </row>
    <row r="10721" spans="1:11" x14ac:dyDescent="0.45">
      <c r="A10721" s="10" t="s">
        <v>93</v>
      </c>
      <c r="B10721" s="20">
        <v>0.97699999999999998</v>
      </c>
      <c r="C10721" s="19">
        <v>126145</v>
      </c>
      <c r="D10721" s="19">
        <v>22344.868490000001</v>
      </c>
      <c r="E10721" s="23">
        <v>1.660837422</v>
      </c>
      <c r="F10721" s="23">
        <v>0.49522357</v>
      </c>
      <c r="G10721" s="17">
        <v>0</v>
      </c>
      <c r="H10721" s="17">
        <v>1</v>
      </c>
      <c r="I10721" s="17">
        <v>0.90515443600000001</v>
      </c>
      <c r="J10721" s="17">
        <v>9.4E-2</v>
      </c>
      <c r="K10721" s="17">
        <v>8.4400000000000002E-4</v>
      </c>
    </row>
    <row r="10722" spans="1:11" x14ac:dyDescent="0.45">
      <c r="A10722" s="10" t="s">
        <v>93</v>
      </c>
      <c r="B10722" s="20">
        <v>0.97799999999999998</v>
      </c>
      <c r="C10722" s="19">
        <v>126274</v>
      </c>
      <c r="D10722" s="19">
        <v>22562.236710000001</v>
      </c>
      <c r="E10722" s="23">
        <v>1.715782371</v>
      </c>
      <c r="F10722" s="23">
        <v>0.50056307700000002</v>
      </c>
      <c r="G10722" s="17">
        <v>0</v>
      </c>
      <c r="H10722" s="17">
        <v>1</v>
      </c>
      <c r="I10722" s="17">
        <v>0.90557820700000002</v>
      </c>
      <c r="J10722" s="17">
        <v>9.3600000000000003E-2</v>
      </c>
      <c r="K10722" s="17">
        <v>8.4000000000000003E-4</v>
      </c>
    </row>
    <row r="10723" spans="1:11" x14ac:dyDescent="0.45">
      <c r="A10723" s="10" t="s">
        <v>93</v>
      </c>
      <c r="B10723" s="20">
        <v>0.97899999999999998</v>
      </c>
      <c r="C10723" s="19">
        <v>126400</v>
      </c>
      <c r="D10723" s="19">
        <v>22782.40913</v>
      </c>
      <c r="E10723" s="23">
        <v>1.7866528610000001</v>
      </c>
      <c r="F10723" s="23">
        <v>0.50643335199999995</v>
      </c>
      <c r="G10723" s="17">
        <v>0</v>
      </c>
      <c r="H10723" s="17">
        <v>1</v>
      </c>
      <c r="I10723" s="17">
        <v>0.90600041600000003</v>
      </c>
      <c r="J10723" s="17">
        <v>9.3200000000000005E-2</v>
      </c>
      <c r="K10723" s="17">
        <v>8.4000000000000003E-4</v>
      </c>
    </row>
    <row r="10724" spans="1:11" x14ac:dyDescent="0.45">
      <c r="A10724" s="10" t="s">
        <v>93</v>
      </c>
      <c r="B10724" s="20">
        <v>0.98</v>
      </c>
      <c r="C10724" s="19">
        <v>126527</v>
      </c>
      <c r="D10724" s="19">
        <v>23013.614590000001</v>
      </c>
      <c r="E10724" s="23">
        <v>1.8711880009999999</v>
      </c>
      <c r="F10724" s="23">
        <v>0.51227405100000001</v>
      </c>
      <c r="G10724" s="17">
        <v>0</v>
      </c>
      <c r="H10724" s="17">
        <v>1</v>
      </c>
      <c r="I10724" s="17">
        <v>0.90632127399999995</v>
      </c>
      <c r="J10724" s="17">
        <v>9.2799999999999994E-2</v>
      </c>
      <c r="K10724" s="17">
        <v>8.4199999999999998E-4</v>
      </c>
    </row>
    <row r="10725" spans="1:11" x14ac:dyDescent="0.45">
      <c r="A10725" s="10" t="s">
        <v>93</v>
      </c>
      <c r="B10725" s="20">
        <v>0.98099999999999998</v>
      </c>
      <c r="C10725" s="19">
        <v>126661</v>
      </c>
      <c r="D10725" s="19">
        <v>23268.285019999999</v>
      </c>
      <c r="E10725" s="23">
        <v>1.9307562700000001</v>
      </c>
      <c r="F10725" s="23">
        <v>0.51842331100000005</v>
      </c>
      <c r="G10725" s="17">
        <v>0</v>
      </c>
      <c r="H10725" s="17">
        <v>1</v>
      </c>
      <c r="I10725" s="17">
        <v>0.90673555100000003</v>
      </c>
      <c r="J10725" s="17">
        <v>9.2399999999999996E-2</v>
      </c>
      <c r="K10725" s="17">
        <v>8.3699999999999996E-4</v>
      </c>
    </row>
    <row r="10726" spans="1:11" x14ac:dyDescent="0.45">
      <c r="A10726" s="10" t="s">
        <v>93</v>
      </c>
      <c r="B10726" s="20">
        <v>0.98199999999999998</v>
      </c>
      <c r="C10726" s="19">
        <v>126783</v>
      </c>
      <c r="D10726" s="19">
        <v>23506.35313</v>
      </c>
      <c r="E10726" s="23">
        <v>1.974968404</v>
      </c>
      <c r="F10726" s="23">
        <v>0.52510712500000001</v>
      </c>
      <c r="G10726" s="17">
        <v>0</v>
      </c>
      <c r="H10726" s="17">
        <v>1</v>
      </c>
      <c r="I10726" s="17">
        <v>0.907191199</v>
      </c>
      <c r="J10726" s="17">
        <v>9.1999999999999998E-2</v>
      </c>
      <c r="K10726" s="17">
        <v>8.3299999999999997E-4</v>
      </c>
    </row>
    <row r="10727" spans="1:11" x14ac:dyDescent="0.45">
      <c r="A10727" s="10" t="s">
        <v>93</v>
      </c>
      <c r="B10727" s="20">
        <v>0.98299999999999998</v>
      </c>
      <c r="C10727" s="19">
        <v>126919</v>
      </c>
      <c r="D10727" s="19">
        <v>23780.768660000002</v>
      </c>
      <c r="E10727" s="23">
        <v>2.064604589</v>
      </c>
      <c r="F10727" s="23">
        <v>0.53156520100000004</v>
      </c>
      <c r="G10727" s="17">
        <v>0</v>
      </c>
      <c r="H10727" s="17">
        <v>1</v>
      </c>
      <c r="I10727" s="17">
        <v>0.90759422999999995</v>
      </c>
      <c r="J10727" s="17">
        <v>9.1600000000000001E-2</v>
      </c>
      <c r="K10727" s="17">
        <v>8.2799999999999996E-4</v>
      </c>
    </row>
    <row r="10728" spans="1:11" x14ac:dyDescent="0.45">
      <c r="A10728" s="10" t="s">
        <v>93</v>
      </c>
      <c r="B10728" s="20">
        <v>0.98399999999999999</v>
      </c>
      <c r="C10728" s="19">
        <v>127047</v>
      </c>
      <c r="D10728" s="19">
        <v>24050.546009999998</v>
      </c>
      <c r="E10728" s="23">
        <v>2.1439594710000001</v>
      </c>
      <c r="F10728" s="23">
        <v>0.53891022099999997</v>
      </c>
      <c r="G10728" s="17">
        <v>0</v>
      </c>
      <c r="H10728" s="17">
        <v>1</v>
      </c>
      <c r="I10728" s="17">
        <v>0.90794556100000001</v>
      </c>
      <c r="J10728" s="17">
        <v>9.1200000000000003E-2</v>
      </c>
      <c r="K10728" s="17">
        <v>8.2399999999999997E-4</v>
      </c>
    </row>
    <row r="10729" spans="1:11" x14ac:dyDescent="0.45">
      <c r="A10729" s="10" t="s">
        <v>93</v>
      </c>
      <c r="B10729" s="20">
        <v>0.98499999999999999</v>
      </c>
      <c r="C10729" s="19">
        <v>127176</v>
      </c>
      <c r="D10729" s="19">
        <v>24334.827420000001</v>
      </c>
      <c r="E10729" s="23">
        <v>2.263988195</v>
      </c>
      <c r="F10729" s="23">
        <v>0.54598341299999997</v>
      </c>
      <c r="G10729" s="17">
        <v>0</v>
      </c>
      <c r="H10729" s="17">
        <v>1</v>
      </c>
      <c r="I10729" s="17">
        <v>0.90823856800000002</v>
      </c>
      <c r="J10729" s="17">
        <v>9.0899999999999995E-2</v>
      </c>
      <c r="K10729" s="17">
        <v>8.2100000000000001E-4</v>
      </c>
    </row>
    <row r="10730" spans="1:11" x14ac:dyDescent="0.45">
      <c r="A10730" s="10" t="s">
        <v>93</v>
      </c>
      <c r="B10730" s="20">
        <v>0.98599999999999999</v>
      </c>
      <c r="C10730" s="19">
        <v>127306</v>
      </c>
      <c r="D10730" s="19">
        <v>24637.084419999999</v>
      </c>
      <c r="E10730" s="23">
        <v>2.3965520269999998</v>
      </c>
      <c r="F10730" s="23">
        <v>0.55389521600000002</v>
      </c>
      <c r="G10730" s="17">
        <v>0</v>
      </c>
      <c r="H10730" s="17">
        <v>1</v>
      </c>
      <c r="I10730" s="17">
        <v>0.90858661699999999</v>
      </c>
      <c r="J10730" s="17">
        <v>9.06E-2</v>
      </c>
      <c r="K10730" s="17">
        <v>8.1700000000000002E-4</v>
      </c>
    </row>
    <row r="10731" spans="1:11" x14ac:dyDescent="0.45">
      <c r="A10731" s="10" t="s">
        <v>93</v>
      </c>
      <c r="B10731" s="20">
        <v>0.98699999999999999</v>
      </c>
      <c r="C10731" s="19">
        <v>127434</v>
      </c>
      <c r="D10731" s="19">
        <v>24951.64503</v>
      </c>
      <c r="E10731" s="23">
        <v>2.5218164129999998</v>
      </c>
      <c r="F10731" s="23">
        <v>0.56214450699999996</v>
      </c>
      <c r="G10731" s="17">
        <v>0</v>
      </c>
      <c r="H10731" s="17">
        <v>1</v>
      </c>
      <c r="I10731" s="17">
        <v>0.90883794900000003</v>
      </c>
      <c r="J10731" s="17">
        <v>9.0300000000000005E-2</v>
      </c>
      <c r="K10731" s="17">
        <v>8.1300000000000003E-4</v>
      </c>
    </row>
    <row r="10732" spans="1:11" x14ac:dyDescent="0.45">
      <c r="A10732" s="10" t="s">
        <v>93</v>
      </c>
      <c r="B10732" s="20">
        <v>0.98799999999999999</v>
      </c>
      <c r="C10732" s="19">
        <v>127563</v>
      </c>
      <c r="D10732" s="19">
        <v>25285.918300000001</v>
      </c>
      <c r="E10732" s="23">
        <v>2.664932463</v>
      </c>
      <c r="F10732" s="23">
        <v>0.57078581399999995</v>
      </c>
      <c r="G10732" s="17">
        <v>0</v>
      </c>
      <c r="H10732" s="17">
        <v>1</v>
      </c>
      <c r="I10732" s="17">
        <v>0.90944876200000002</v>
      </c>
      <c r="J10732" s="17">
        <v>8.9700000000000002E-2</v>
      </c>
      <c r="K10732" s="17">
        <v>8.0999999999999996E-4</v>
      </c>
    </row>
    <row r="10733" spans="1:11" x14ac:dyDescent="0.45">
      <c r="A10733" s="10" t="s">
        <v>93</v>
      </c>
      <c r="B10733" s="20">
        <v>0.98899999999999999</v>
      </c>
      <c r="C10733" s="19">
        <v>127690</v>
      </c>
      <c r="D10733" s="19">
        <v>25636.795460000001</v>
      </c>
      <c r="E10733" s="23">
        <v>2.8368529250000001</v>
      </c>
      <c r="F10733" s="23">
        <v>0.57996283800000004</v>
      </c>
      <c r="G10733" s="17">
        <v>0</v>
      </c>
      <c r="H10733" s="17">
        <v>1</v>
      </c>
      <c r="I10733" s="17">
        <v>0.90987098600000005</v>
      </c>
      <c r="J10733" s="17">
        <v>8.9300000000000004E-2</v>
      </c>
      <c r="K10733" s="17">
        <v>8.0599999999999997E-4</v>
      </c>
    </row>
    <row r="10734" spans="1:11" x14ac:dyDescent="0.45">
      <c r="A10734" s="10" t="s">
        <v>93</v>
      </c>
      <c r="B10734" s="20">
        <v>0.99</v>
      </c>
      <c r="C10734" s="19">
        <v>127822</v>
      </c>
      <c r="D10734" s="19">
        <v>26023.243480000001</v>
      </c>
      <c r="E10734" s="23">
        <v>3.0370932490000002</v>
      </c>
      <c r="F10734" s="23">
        <v>0.58974198600000005</v>
      </c>
      <c r="G10734" s="17">
        <v>0</v>
      </c>
      <c r="H10734" s="17">
        <v>1</v>
      </c>
      <c r="I10734" s="17">
        <v>0.91040235400000002</v>
      </c>
      <c r="J10734" s="17">
        <v>8.8800000000000004E-2</v>
      </c>
      <c r="K10734" s="17">
        <v>8.0000000000000004E-4</v>
      </c>
    </row>
    <row r="10735" spans="1:11" x14ac:dyDescent="0.45">
      <c r="A10735" s="10" t="s">
        <v>93</v>
      </c>
      <c r="B10735" s="20">
        <v>0.99099999999999999</v>
      </c>
      <c r="C10735" s="19">
        <v>127951</v>
      </c>
      <c r="D10735" s="19">
        <v>26426.90869</v>
      </c>
      <c r="E10735" s="23">
        <v>3.2138410959999999</v>
      </c>
      <c r="F10735" s="23">
        <v>0.60040454399999998</v>
      </c>
      <c r="G10735" s="17">
        <v>0</v>
      </c>
      <c r="H10735" s="17">
        <v>1</v>
      </c>
      <c r="I10735" s="17">
        <v>0.91079645600000003</v>
      </c>
      <c r="J10735" s="17">
        <v>8.8400000000000006E-2</v>
      </c>
      <c r="K10735" s="17">
        <v>8.0000000000000004E-4</v>
      </c>
    </row>
    <row r="10736" spans="1:11" x14ac:dyDescent="0.45">
      <c r="A10736" s="10" t="s">
        <v>93</v>
      </c>
      <c r="B10736" s="20">
        <v>0.99199999999999999</v>
      </c>
      <c r="C10736" s="19">
        <v>128080</v>
      </c>
      <c r="D10736" s="19">
        <v>26855.43836</v>
      </c>
      <c r="E10736" s="23">
        <v>3.4290331599999999</v>
      </c>
      <c r="F10736" s="23">
        <v>0.61158446</v>
      </c>
      <c r="G10736" s="17">
        <v>0</v>
      </c>
      <c r="H10736" s="17">
        <v>1</v>
      </c>
      <c r="I10736" s="17">
        <v>0.91125966400000002</v>
      </c>
      <c r="J10736" s="17">
        <v>8.7900000000000006E-2</v>
      </c>
      <c r="K10736" s="17">
        <v>7.9500000000000003E-4</v>
      </c>
    </row>
    <row r="10737" spans="1:11" x14ac:dyDescent="0.45">
      <c r="A10737" s="10" t="s">
        <v>93</v>
      </c>
      <c r="B10737" s="20">
        <v>0.99299999999999999</v>
      </c>
      <c r="C10737" s="19">
        <v>128209</v>
      </c>
      <c r="D10737" s="19">
        <v>27313.555189999999</v>
      </c>
      <c r="E10737" s="23">
        <v>3.671216823</v>
      </c>
      <c r="F10737" s="23">
        <v>0.62387764400000001</v>
      </c>
      <c r="G10737" s="17">
        <v>0</v>
      </c>
      <c r="H10737" s="17">
        <v>1</v>
      </c>
      <c r="I10737" s="17">
        <v>0.91192663299999999</v>
      </c>
      <c r="J10737" s="17">
        <v>8.7300000000000003E-2</v>
      </c>
      <c r="K10737" s="17">
        <v>7.9199999999999995E-4</v>
      </c>
    </row>
    <row r="10738" spans="1:11" x14ac:dyDescent="0.45">
      <c r="A10738" s="10" t="s">
        <v>93</v>
      </c>
      <c r="B10738" s="20">
        <v>0.99399999999999999</v>
      </c>
      <c r="C10738" s="19">
        <v>128338</v>
      </c>
      <c r="D10738" s="19">
        <v>27811.46675</v>
      </c>
      <c r="E10738" s="23">
        <v>4.061463023</v>
      </c>
      <c r="F10738" s="23">
        <v>0.63666196200000003</v>
      </c>
      <c r="G10738" s="17">
        <v>0</v>
      </c>
      <c r="H10738" s="17">
        <v>1</v>
      </c>
      <c r="I10738" s="17">
        <v>0.91231077599999999</v>
      </c>
      <c r="J10738" s="17">
        <v>8.6900000000000005E-2</v>
      </c>
      <c r="K10738" s="17">
        <v>7.8799999999999996E-4</v>
      </c>
    </row>
    <row r="10739" spans="1:11" x14ac:dyDescent="0.45">
      <c r="A10739" s="10" t="s">
        <v>93</v>
      </c>
      <c r="B10739" s="20">
        <v>0.995</v>
      </c>
      <c r="C10739" s="19">
        <v>128467</v>
      </c>
      <c r="D10739" s="19">
        <v>28369.302820000001</v>
      </c>
      <c r="E10739" s="23">
        <v>4.5669918149999997</v>
      </c>
      <c r="F10739" s="23">
        <v>0.65105250400000003</v>
      </c>
      <c r="G10739" s="17">
        <v>0</v>
      </c>
      <c r="H10739" s="17">
        <v>1</v>
      </c>
      <c r="I10739" s="17">
        <v>0.91286147299999998</v>
      </c>
      <c r="J10739" s="17">
        <v>8.6400000000000005E-2</v>
      </c>
      <c r="K10739" s="17">
        <v>7.8200000000000003E-4</v>
      </c>
    </row>
    <row r="10740" spans="1:11" x14ac:dyDescent="0.45">
      <c r="A10740" s="10" t="s">
        <v>93</v>
      </c>
      <c r="B10740" s="20">
        <v>0.996</v>
      </c>
      <c r="C10740" s="19">
        <v>128595</v>
      </c>
      <c r="D10740" s="19">
        <v>29005.899109999998</v>
      </c>
      <c r="E10740" s="23">
        <v>5.363977051</v>
      </c>
      <c r="F10740" s="23">
        <v>0.66692552100000002</v>
      </c>
      <c r="G10740" s="17">
        <v>0</v>
      </c>
      <c r="H10740" s="17">
        <v>1</v>
      </c>
      <c r="I10740" s="17">
        <v>0.91296361999999998</v>
      </c>
      <c r="J10740" s="17">
        <v>8.6300000000000002E-2</v>
      </c>
      <c r="K10740" s="17">
        <v>7.7999999999999999E-4</v>
      </c>
    </row>
    <row r="10741" spans="1:11" x14ac:dyDescent="0.45">
      <c r="A10741" s="10" t="s">
        <v>93</v>
      </c>
      <c r="B10741" s="20">
        <v>0.997</v>
      </c>
      <c r="C10741" s="19">
        <v>128725</v>
      </c>
      <c r="D10741" s="19">
        <v>29767.31625</v>
      </c>
      <c r="E10741" s="23">
        <v>6.3652778400000001</v>
      </c>
      <c r="F10741" s="23">
        <v>0.68550580299999997</v>
      </c>
      <c r="G10741" s="17">
        <v>0</v>
      </c>
      <c r="H10741" s="17">
        <v>1</v>
      </c>
      <c r="I10741" s="17">
        <v>0.91354056400000005</v>
      </c>
      <c r="J10741" s="17">
        <v>8.5699999999999998E-2</v>
      </c>
      <c r="K10741" s="17">
        <v>7.7899999999999996E-4</v>
      </c>
    </row>
    <row r="10742" spans="1:11" x14ac:dyDescent="0.45">
      <c r="A10742" s="10" t="s">
        <v>93</v>
      </c>
      <c r="B10742" s="20">
        <v>0.998</v>
      </c>
      <c r="C10742" s="19">
        <v>128853</v>
      </c>
      <c r="D10742" s="19">
        <v>30723.33454</v>
      </c>
      <c r="E10742" s="23">
        <v>8.7102017079999996</v>
      </c>
      <c r="F10742" s="23">
        <v>0.70777461799999997</v>
      </c>
      <c r="G10742" s="17">
        <v>0</v>
      </c>
      <c r="H10742" s="17">
        <v>1</v>
      </c>
      <c r="I10742" s="17">
        <v>0.91434227599999995</v>
      </c>
      <c r="J10742" s="17">
        <v>8.4900000000000003E-2</v>
      </c>
      <c r="K10742" s="17">
        <v>7.7099999999999998E-4</v>
      </c>
    </row>
    <row r="10743" spans="1:11" x14ac:dyDescent="0.45">
      <c r="A10743" s="10" t="s">
        <v>93</v>
      </c>
      <c r="B10743" s="20">
        <v>0.999</v>
      </c>
      <c r="C10743" s="19">
        <v>128982</v>
      </c>
      <c r="D10743" s="19">
        <v>32360.531429999999</v>
      </c>
      <c r="E10743" s="23">
        <v>43.326169579999998</v>
      </c>
      <c r="F10743" s="23">
        <v>0.735912279</v>
      </c>
      <c r="G10743" s="17">
        <v>0</v>
      </c>
      <c r="H10743" s="17">
        <v>1</v>
      </c>
      <c r="I10743" s="17">
        <v>0.91540353299999999</v>
      </c>
      <c r="J10743" s="17">
        <v>8.3799999999999999E-2</v>
      </c>
      <c r="K10743" s="17">
        <v>7.6099999999999996E-4</v>
      </c>
    </row>
    <row r="10744" spans="1:11" x14ac:dyDescent="0.45">
      <c r="A10744" s="10" t="s">
        <v>93</v>
      </c>
      <c r="B10744" s="20">
        <v>1</v>
      </c>
      <c r="C10744" s="19">
        <v>128983</v>
      </c>
      <c r="D10744" s="19">
        <v>32410.593390000002</v>
      </c>
      <c r="E10744" s="23">
        <v>50.061955640000001</v>
      </c>
      <c r="F10744" s="23">
        <v>0.78688176200000004</v>
      </c>
      <c r="G10744" s="17">
        <v>0</v>
      </c>
      <c r="H10744" s="17">
        <v>1</v>
      </c>
      <c r="I10744" s="17">
        <v>0.91541971099999997</v>
      </c>
      <c r="J10744" s="17">
        <v>8.3799999999999999E-2</v>
      </c>
      <c r="K10744" s="17">
        <v>7.6099999999999996E-4</v>
      </c>
    </row>
    <row r="10745" spans="1:11" x14ac:dyDescent="0.45">
      <c r="A10745" s="10" t="s">
        <v>95</v>
      </c>
      <c r="B10745" s="20">
        <v>0.01</v>
      </c>
      <c r="C10745" s="19">
        <v>123</v>
      </c>
      <c r="D10745" s="19">
        <v>0.154156926</v>
      </c>
      <c r="E10745" s="23">
        <v>2.6900000000000001E-3</v>
      </c>
      <c r="F10745" s="23">
        <v>1.92E-3</v>
      </c>
      <c r="G10745" s="17">
        <v>0</v>
      </c>
      <c r="H10745" s="17">
        <v>1</v>
      </c>
      <c r="I10745" s="17">
        <v>0.53107291599999995</v>
      </c>
      <c r="J10745" s="17">
        <v>0.46892708399999999</v>
      </c>
      <c r="K10745" s="17">
        <v>0</v>
      </c>
    </row>
    <row r="10746" spans="1:11" x14ac:dyDescent="0.45">
      <c r="A10746" s="10" t="s">
        <v>95</v>
      </c>
      <c r="B10746" s="20">
        <v>0.02</v>
      </c>
      <c r="C10746" s="19">
        <v>238</v>
      </c>
      <c r="D10746" s="19">
        <v>0.55302073699999998</v>
      </c>
      <c r="E10746" s="23">
        <v>4.3600000000000002E-3</v>
      </c>
      <c r="F10746" s="23">
        <v>3.8800000000000002E-3</v>
      </c>
      <c r="G10746" s="17">
        <v>0</v>
      </c>
      <c r="H10746" s="17">
        <v>1</v>
      </c>
      <c r="I10746" s="17">
        <v>0.28459592099999997</v>
      </c>
      <c r="J10746" s="17">
        <v>0.42002211900000003</v>
      </c>
      <c r="K10746" s="17">
        <v>0.29538196</v>
      </c>
    </row>
    <row r="10747" spans="1:11" x14ac:dyDescent="0.45">
      <c r="A10747" s="10" t="s">
        <v>95</v>
      </c>
      <c r="B10747" s="20">
        <v>0.03</v>
      </c>
      <c r="C10747" s="19">
        <v>337</v>
      </c>
      <c r="D10747" s="19">
        <v>1.003911969</v>
      </c>
      <c r="E10747" s="23">
        <v>4.6499999999999996E-3</v>
      </c>
      <c r="F10747" s="23">
        <v>4.5399999999999998E-3</v>
      </c>
      <c r="G10747" s="17">
        <v>0</v>
      </c>
      <c r="H10747" s="17">
        <v>1</v>
      </c>
      <c r="I10747" s="17">
        <v>0.19557680499999999</v>
      </c>
      <c r="J10747" s="17">
        <v>0.65539967200000004</v>
      </c>
      <c r="K10747" s="17">
        <v>0.14902352399999999</v>
      </c>
    </row>
    <row r="10748" spans="1:11" x14ac:dyDescent="0.45">
      <c r="A10748" s="10" t="s">
        <v>95</v>
      </c>
      <c r="B10748" s="20">
        <v>0.04</v>
      </c>
      <c r="C10748" s="19">
        <v>433</v>
      </c>
      <c r="D10748" s="19">
        <v>1.5304794310000001</v>
      </c>
      <c r="E10748" s="23">
        <v>5.9800000000000001E-3</v>
      </c>
      <c r="F10748" s="23">
        <v>4.9199999999999999E-3</v>
      </c>
      <c r="G10748" s="17">
        <v>0</v>
      </c>
      <c r="H10748" s="17">
        <v>1</v>
      </c>
      <c r="I10748" s="17">
        <v>0.14610994699999999</v>
      </c>
      <c r="J10748" s="17">
        <v>0.62595508799999999</v>
      </c>
      <c r="K10748" s="17">
        <v>0.22793496599999999</v>
      </c>
    </row>
    <row r="10749" spans="1:11" x14ac:dyDescent="0.45">
      <c r="A10749" s="10" t="s">
        <v>95</v>
      </c>
      <c r="B10749" s="20">
        <v>0.05</v>
      </c>
      <c r="C10749" s="19">
        <v>530</v>
      </c>
      <c r="D10749" s="19">
        <v>2.1760834509999998</v>
      </c>
      <c r="E10749" s="23">
        <v>7.3299999999999997E-3</v>
      </c>
      <c r="F10749" s="23">
        <v>6.3600000000000002E-3</v>
      </c>
      <c r="G10749" s="17">
        <v>0</v>
      </c>
      <c r="H10749" s="17">
        <v>1</v>
      </c>
      <c r="I10749" s="17">
        <v>0.22902187900000001</v>
      </c>
      <c r="J10749" s="17">
        <v>0.59637031100000004</v>
      </c>
      <c r="K10749" s="17">
        <v>0.17460781</v>
      </c>
    </row>
    <row r="10750" spans="1:11" x14ac:dyDescent="0.45">
      <c r="A10750" s="10" t="s">
        <v>95</v>
      </c>
      <c r="B10750" s="20">
        <v>0.06</v>
      </c>
      <c r="C10750" s="19">
        <v>624</v>
      </c>
      <c r="D10750" s="19">
        <v>2.9679338639999999</v>
      </c>
      <c r="E10750" s="23">
        <v>9.1699999999999993E-3</v>
      </c>
      <c r="F10750" s="23">
        <v>7.7400000000000004E-3</v>
      </c>
      <c r="G10750" s="17">
        <v>0</v>
      </c>
      <c r="H10750" s="17">
        <v>1</v>
      </c>
      <c r="I10750" s="17">
        <v>0.28730905200000001</v>
      </c>
      <c r="J10750" s="17">
        <v>0.53891764399999997</v>
      </c>
      <c r="K10750" s="17">
        <v>0.17377330499999999</v>
      </c>
    </row>
    <row r="10751" spans="1:11" x14ac:dyDescent="0.45">
      <c r="A10751" s="10" t="s">
        <v>95</v>
      </c>
      <c r="B10751" s="20">
        <v>7.0000000000000007E-2</v>
      </c>
      <c r="C10751" s="19">
        <v>722</v>
      </c>
      <c r="D10751" s="19">
        <v>3.9098395049999999</v>
      </c>
      <c r="E10751" s="23">
        <v>1.01E-2</v>
      </c>
      <c r="F10751" s="23">
        <v>8.9599999999999992E-3</v>
      </c>
      <c r="G10751" s="17">
        <v>0</v>
      </c>
      <c r="H10751" s="17">
        <v>1</v>
      </c>
      <c r="I10751" s="17">
        <v>0.311657556</v>
      </c>
      <c r="J10751" s="17">
        <v>0.54020357399999996</v>
      </c>
      <c r="K10751" s="17">
        <v>0.14813887000000001</v>
      </c>
    </row>
    <row r="10752" spans="1:11" x14ac:dyDescent="0.45">
      <c r="A10752" s="10" t="s">
        <v>95</v>
      </c>
      <c r="B10752" s="20">
        <v>0.08</v>
      </c>
      <c r="C10752" s="19">
        <v>804</v>
      </c>
      <c r="D10752" s="19">
        <v>4.8100705709999998</v>
      </c>
      <c r="E10752" s="23">
        <v>1.17E-2</v>
      </c>
      <c r="F10752" s="23">
        <v>9.9900000000000006E-3</v>
      </c>
      <c r="G10752" s="17">
        <v>0</v>
      </c>
      <c r="H10752" s="17">
        <v>1</v>
      </c>
      <c r="I10752" s="17">
        <v>0.32060403100000001</v>
      </c>
      <c r="J10752" s="17">
        <v>0.55821527199999998</v>
      </c>
      <c r="K10752" s="17">
        <v>0.121180697</v>
      </c>
    </row>
    <row r="10753" spans="1:11" x14ac:dyDescent="0.45">
      <c r="A10753" s="10" t="s">
        <v>95</v>
      </c>
      <c r="B10753" s="20">
        <v>0.09</v>
      </c>
      <c r="C10753" s="19">
        <v>858</v>
      </c>
      <c r="D10753" s="19">
        <v>5.4570719140000001</v>
      </c>
      <c r="E10753" s="23">
        <v>1.2500000000000001E-2</v>
      </c>
      <c r="F10753" s="23">
        <v>1.06E-2</v>
      </c>
      <c r="G10753" s="17">
        <v>0</v>
      </c>
      <c r="H10753" s="17">
        <v>1</v>
      </c>
      <c r="I10753" s="17">
        <v>0.374655715</v>
      </c>
      <c r="J10753" s="17">
        <v>0.51884796399999999</v>
      </c>
      <c r="K10753" s="17">
        <v>0.106496321</v>
      </c>
    </row>
    <row r="10754" spans="1:11" x14ac:dyDescent="0.45">
      <c r="A10754" s="10" t="s">
        <v>95</v>
      </c>
      <c r="B10754" s="20">
        <v>0.1</v>
      </c>
      <c r="C10754" s="19">
        <v>1018</v>
      </c>
      <c r="D10754" s="19">
        <v>7.5115148469999999</v>
      </c>
      <c r="E10754" s="23">
        <v>1.3899999999999999E-2</v>
      </c>
      <c r="F10754" s="23">
        <v>1.2200000000000001E-2</v>
      </c>
      <c r="G10754" s="17">
        <v>0</v>
      </c>
      <c r="H10754" s="17">
        <v>1</v>
      </c>
      <c r="I10754" s="17">
        <v>0.36724845699999997</v>
      </c>
      <c r="J10754" s="17">
        <v>0.55106919499999996</v>
      </c>
      <c r="K10754" s="17">
        <v>8.1699999999999995E-2</v>
      </c>
    </row>
    <row r="10755" spans="1:11" x14ac:dyDescent="0.45">
      <c r="A10755" s="10" t="s">
        <v>95</v>
      </c>
      <c r="B10755" s="20">
        <v>0.11</v>
      </c>
      <c r="C10755" s="19">
        <v>1114</v>
      </c>
      <c r="D10755" s="19">
        <v>8.9414302019999994</v>
      </c>
      <c r="E10755" s="23">
        <v>1.5900000000000001E-2</v>
      </c>
      <c r="F10755" s="23">
        <v>1.3299999999999999E-2</v>
      </c>
      <c r="G10755" s="17">
        <v>0</v>
      </c>
      <c r="H10755" s="17">
        <v>1</v>
      </c>
      <c r="I10755" s="17">
        <v>0.35630792500000003</v>
      </c>
      <c r="J10755" s="17">
        <v>0.57547434200000003</v>
      </c>
      <c r="K10755" s="17">
        <v>6.8199999999999997E-2</v>
      </c>
    </row>
    <row r="10756" spans="1:11" x14ac:dyDescent="0.45">
      <c r="A10756" s="10" t="s">
        <v>95</v>
      </c>
      <c r="B10756" s="20">
        <v>0.12</v>
      </c>
      <c r="C10756" s="19">
        <v>1203</v>
      </c>
      <c r="D10756" s="19">
        <v>10.420248669999999</v>
      </c>
      <c r="E10756" s="23">
        <v>1.7100000000000001E-2</v>
      </c>
      <c r="F10756" s="23">
        <v>1.43E-2</v>
      </c>
      <c r="G10756" s="17">
        <v>0</v>
      </c>
      <c r="H10756" s="17">
        <v>1</v>
      </c>
      <c r="I10756" s="17">
        <v>0.35050531200000001</v>
      </c>
      <c r="J10756" s="17">
        <v>0.58110311100000001</v>
      </c>
      <c r="K10756" s="17">
        <v>6.8400000000000002E-2</v>
      </c>
    </row>
    <row r="10757" spans="1:11" x14ac:dyDescent="0.45">
      <c r="A10757" s="10" t="s">
        <v>95</v>
      </c>
      <c r="B10757" s="20">
        <v>0.13</v>
      </c>
      <c r="C10757" s="19">
        <v>1303</v>
      </c>
      <c r="D10757" s="19">
        <v>12.19052411</v>
      </c>
      <c r="E10757" s="23">
        <v>1.83E-2</v>
      </c>
      <c r="F10757" s="23">
        <v>1.6E-2</v>
      </c>
      <c r="G10757" s="17">
        <v>0</v>
      </c>
      <c r="H10757" s="17">
        <v>1</v>
      </c>
      <c r="I10757" s="17">
        <v>0.35639223399999997</v>
      </c>
      <c r="J10757" s="17">
        <v>0.58547461000000001</v>
      </c>
      <c r="K10757" s="17">
        <v>5.8099999999999999E-2</v>
      </c>
    </row>
    <row r="10758" spans="1:11" x14ac:dyDescent="0.45">
      <c r="A10758" s="10" t="s">
        <v>95</v>
      </c>
      <c r="B10758" s="20">
        <v>0.14000000000000001</v>
      </c>
      <c r="C10758" s="19">
        <v>1392</v>
      </c>
      <c r="D10758" s="19">
        <v>13.876842630000001</v>
      </c>
      <c r="E10758" s="23">
        <v>1.9300000000000001E-2</v>
      </c>
      <c r="F10758" s="23">
        <v>1.7000000000000001E-2</v>
      </c>
      <c r="G10758" s="17">
        <v>0</v>
      </c>
      <c r="H10758" s="17">
        <v>1</v>
      </c>
      <c r="I10758" s="17">
        <v>0.37656209000000002</v>
      </c>
      <c r="J10758" s="17">
        <v>0.55536450500000001</v>
      </c>
      <c r="K10758" s="17">
        <v>6.8099999999999994E-2</v>
      </c>
    </row>
    <row r="10759" spans="1:11" x14ac:dyDescent="0.45">
      <c r="A10759" s="10" t="s">
        <v>95</v>
      </c>
      <c r="B10759" s="20">
        <v>0.15</v>
      </c>
      <c r="C10759" s="19">
        <v>1496</v>
      </c>
      <c r="D10759" s="19">
        <v>15.91737459</v>
      </c>
      <c r="E10759" s="23">
        <v>2.0199999999999999E-2</v>
      </c>
      <c r="F10759" s="23">
        <v>1.83E-2</v>
      </c>
      <c r="G10759" s="17">
        <v>0</v>
      </c>
      <c r="H10759" s="17">
        <v>1</v>
      </c>
      <c r="I10759" s="17">
        <v>0.36928439099999999</v>
      </c>
      <c r="J10759" s="17">
        <v>0.57180066200000002</v>
      </c>
      <c r="K10759" s="17">
        <v>5.8900000000000001E-2</v>
      </c>
    </row>
    <row r="10760" spans="1:11" x14ac:dyDescent="0.45">
      <c r="A10760" s="10" t="s">
        <v>95</v>
      </c>
      <c r="B10760" s="20">
        <v>0.16</v>
      </c>
      <c r="C10760" s="19">
        <v>1589</v>
      </c>
      <c r="D10760" s="19">
        <v>17.844817290000002</v>
      </c>
      <c r="E10760" s="23">
        <v>2.1299999999999999E-2</v>
      </c>
      <c r="F10760" s="23">
        <v>1.9099999999999999E-2</v>
      </c>
      <c r="G10760" s="17">
        <v>0</v>
      </c>
      <c r="H10760" s="17">
        <v>1</v>
      </c>
      <c r="I10760" s="17">
        <v>0.35551218600000001</v>
      </c>
      <c r="J10760" s="17">
        <v>0.59180084700000002</v>
      </c>
      <c r="K10760" s="17">
        <v>5.2699999999999997E-2</v>
      </c>
    </row>
    <row r="10761" spans="1:11" x14ac:dyDescent="0.45">
      <c r="A10761" s="10" t="s">
        <v>95</v>
      </c>
      <c r="B10761" s="20">
        <v>0.17</v>
      </c>
      <c r="C10761" s="19">
        <v>1697</v>
      </c>
      <c r="D10761" s="19">
        <v>20.283820949999999</v>
      </c>
      <c r="E10761" s="23">
        <v>2.3599999999999999E-2</v>
      </c>
      <c r="F10761" s="23">
        <v>2.0199999999999999E-2</v>
      </c>
      <c r="G10761" s="17">
        <v>0</v>
      </c>
      <c r="H10761" s="17">
        <v>1</v>
      </c>
      <c r="I10761" s="17">
        <v>0.37669445299999998</v>
      </c>
      <c r="J10761" s="17">
        <v>0.57752553200000001</v>
      </c>
      <c r="K10761" s="17">
        <v>4.58E-2</v>
      </c>
    </row>
    <row r="10762" spans="1:11" x14ac:dyDescent="0.45">
      <c r="A10762" s="10" t="s">
        <v>95</v>
      </c>
      <c r="B10762" s="20">
        <v>0.18</v>
      </c>
      <c r="C10762" s="19">
        <v>1791</v>
      </c>
      <c r="D10762" s="19">
        <v>22.550893819999999</v>
      </c>
      <c r="E10762" s="23">
        <v>2.47E-2</v>
      </c>
      <c r="F10762" s="23">
        <v>2.1399999999999999E-2</v>
      </c>
      <c r="G10762" s="17">
        <v>0</v>
      </c>
      <c r="H10762" s="17">
        <v>1</v>
      </c>
      <c r="I10762" s="17">
        <v>0.38424360099999999</v>
      </c>
      <c r="J10762" s="17">
        <v>0.57457958799999997</v>
      </c>
      <c r="K10762" s="17">
        <v>4.1200000000000001E-2</v>
      </c>
    </row>
    <row r="10763" spans="1:11" x14ac:dyDescent="0.45">
      <c r="A10763" s="10" t="s">
        <v>95</v>
      </c>
      <c r="B10763" s="20">
        <v>0.19</v>
      </c>
      <c r="C10763" s="19">
        <v>1864</v>
      </c>
      <c r="D10763" s="19">
        <v>24.391241059999999</v>
      </c>
      <c r="E10763" s="23">
        <v>2.5999999999999999E-2</v>
      </c>
      <c r="F10763" s="23">
        <v>2.2100000000000002E-2</v>
      </c>
      <c r="G10763" s="17">
        <v>0</v>
      </c>
      <c r="H10763" s="17">
        <v>1</v>
      </c>
      <c r="I10763" s="17">
        <v>0.39632632800000001</v>
      </c>
      <c r="J10763" s="17">
        <v>0.56524751299999998</v>
      </c>
      <c r="K10763" s="17">
        <v>3.8399999999999997E-2</v>
      </c>
    </row>
    <row r="10764" spans="1:11" x14ac:dyDescent="0.45">
      <c r="A10764" s="10" t="s">
        <v>95</v>
      </c>
      <c r="B10764" s="20">
        <v>0.2</v>
      </c>
      <c r="C10764" s="19">
        <v>1977</v>
      </c>
      <c r="D10764" s="19">
        <v>27.433272039999999</v>
      </c>
      <c r="E10764" s="23">
        <v>2.8299999999999999E-2</v>
      </c>
      <c r="F10764" s="23">
        <v>2.3699999999999999E-2</v>
      </c>
      <c r="G10764" s="17">
        <v>0</v>
      </c>
      <c r="H10764" s="17">
        <v>1</v>
      </c>
      <c r="I10764" s="17">
        <v>0.43088288000000002</v>
      </c>
      <c r="J10764" s="17">
        <v>0.53476396699999995</v>
      </c>
      <c r="K10764" s="17">
        <v>3.44E-2</v>
      </c>
    </row>
    <row r="10765" spans="1:11" x14ac:dyDescent="0.45">
      <c r="A10765" s="10" t="s">
        <v>95</v>
      </c>
      <c r="B10765" s="20">
        <v>0.21</v>
      </c>
      <c r="C10765" s="19">
        <v>2078</v>
      </c>
      <c r="D10765" s="19">
        <v>30.34471873</v>
      </c>
      <c r="E10765" s="23">
        <v>2.9100000000000001E-2</v>
      </c>
      <c r="F10765" s="23">
        <v>2.4799999999999999E-2</v>
      </c>
      <c r="G10765" s="17">
        <v>0</v>
      </c>
      <c r="H10765" s="17">
        <v>1</v>
      </c>
      <c r="I10765" s="17">
        <v>0.43855208200000001</v>
      </c>
      <c r="J10765" s="17">
        <v>0.53043648600000004</v>
      </c>
      <c r="K10765" s="17">
        <v>3.1E-2</v>
      </c>
    </row>
    <row r="10766" spans="1:11" x14ac:dyDescent="0.45">
      <c r="A10766" s="10" t="s">
        <v>95</v>
      </c>
      <c r="B10766" s="20">
        <v>0.22</v>
      </c>
      <c r="C10766" s="19">
        <v>2181</v>
      </c>
      <c r="D10766" s="19">
        <v>33.456483669999997</v>
      </c>
      <c r="E10766" s="23">
        <v>3.0700000000000002E-2</v>
      </c>
      <c r="F10766" s="23">
        <v>2.6599999999999999E-2</v>
      </c>
      <c r="G10766" s="17">
        <v>0</v>
      </c>
      <c r="H10766" s="17">
        <v>1</v>
      </c>
      <c r="I10766" s="17">
        <v>0.43179208800000002</v>
      </c>
      <c r="J10766" s="17">
        <v>0.53965211099999999</v>
      </c>
      <c r="K10766" s="17">
        <v>2.86E-2</v>
      </c>
    </row>
    <row r="10767" spans="1:11" x14ac:dyDescent="0.45">
      <c r="A10767" s="10" t="s">
        <v>95</v>
      </c>
      <c r="B10767" s="20">
        <v>0.23</v>
      </c>
      <c r="C10767" s="19">
        <v>2279</v>
      </c>
      <c r="D10767" s="19">
        <v>36.549798940000002</v>
      </c>
      <c r="E10767" s="23">
        <v>3.2300000000000002E-2</v>
      </c>
      <c r="F10767" s="23">
        <v>2.7900000000000001E-2</v>
      </c>
      <c r="G10767" s="17">
        <v>0</v>
      </c>
      <c r="H10767" s="17">
        <v>1</v>
      </c>
      <c r="I10767" s="17">
        <v>0.45399728700000003</v>
      </c>
      <c r="J10767" s="17">
        <v>0.51517115300000005</v>
      </c>
      <c r="K10767" s="17">
        <v>3.0800000000000001E-2</v>
      </c>
    </row>
    <row r="10768" spans="1:11" x14ac:dyDescent="0.45">
      <c r="A10768" s="10" t="s">
        <v>95</v>
      </c>
      <c r="B10768" s="20">
        <v>0.24</v>
      </c>
      <c r="C10768" s="19">
        <v>2355</v>
      </c>
      <c r="D10768" s="19">
        <v>39.02461504</v>
      </c>
      <c r="E10768" s="23">
        <v>3.3099999999999997E-2</v>
      </c>
      <c r="F10768" s="23">
        <v>2.8899999999999999E-2</v>
      </c>
      <c r="G10768" s="17">
        <v>0</v>
      </c>
      <c r="H10768" s="17">
        <v>1</v>
      </c>
      <c r="I10768" s="17">
        <v>0.48544411900000001</v>
      </c>
      <c r="J10768" s="17">
        <v>0.48564454099999999</v>
      </c>
      <c r="K10768" s="17">
        <v>2.8899999999999999E-2</v>
      </c>
    </row>
    <row r="10769" spans="1:11" x14ac:dyDescent="0.45">
      <c r="A10769" s="10" t="s">
        <v>95</v>
      </c>
      <c r="B10769" s="20">
        <v>0.25</v>
      </c>
      <c r="C10769" s="19">
        <v>2474</v>
      </c>
      <c r="D10769" s="19">
        <v>43.038292929999997</v>
      </c>
      <c r="E10769" s="23">
        <v>3.5000000000000003E-2</v>
      </c>
      <c r="F10769" s="23">
        <v>3.0300000000000001E-2</v>
      </c>
      <c r="G10769" s="17">
        <v>0</v>
      </c>
      <c r="H10769" s="17">
        <v>1</v>
      </c>
      <c r="I10769" s="17">
        <v>0.48640691899999999</v>
      </c>
      <c r="J10769" s="17">
        <v>0.48736713300000001</v>
      </c>
      <c r="K10769" s="17">
        <v>2.6225947999999999E-2</v>
      </c>
    </row>
    <row r="10770" spans="1:11" x14ac:dyDescent="0.45">
      <c r="A10770" s="10" t="s">
        <v>95</v>
      </c>
      <c r="B10770" s="20">
        <v>0.26</v>
      </c>
      <c r="C10770" s="19">
        <v>2568</v>
      </c>
      <c r="D10770" s="19">
        <v>46.462667889999999</v>
      </c>
      <c r="E10770" s="23">
        <v>3.8100000000000002E-2</v>
      </c>
      <c r="F10770" s="23">
        <v>3.1699999999999999E-2</v>
      </c>
      <c r="G10770" s="17">
        <v>0</v>
      </c>
      <c r="H10770" s="17">
        <v>1</v>
      </c>
      <c r="I10770" s="17">
        <v>0.49608838700000002</v>
      </c>
      <c r="J10770" s="17">
        <v>0.479380217</v>
      </c>
      <c r="K10770" s="17">
        <v>2.4500000000000001E-2</v>
      </c>
    </row>
    <row r="10771" spans="1:11" x14ac:dyDescent="0.45">
      <c r="A10771" s="10" t="s">
        <v>95</v>
      </c>
      <c r="B10771" s="20">
        <v>0.27</v>
      </c>
      <c r="C10771" s="19">
        <v>2650</v>
      </c>
      <c r="D10771" s="19">
        <v>49.64671431</v>
      </c>
      <c r="E10771" s="23">
        <v>3.9699999999999999E-2</v>
      </c>
      <c r="F10771" s="23">
        <v>3.2899999999999999E-2</v>
      </c>
      <c r="G10771" s="17">
        <v>0</v>
      </c>
      <c r="H10771" s="17">
        <v>1</v>
      </c>
      <c r="I10771" s="17">
        <v>0.50685541199999995</v>
      </c>
      <c r="J10771" s="17">
        <v>0.47027531900000002</v>
      </c>
      <c r="K10771" s="17">
        <v>2.29E-2</v>
      </c>
    </row>
    <row r="10772" spans="1:11" x14ac:dyDescent="0.45">
      <c r="A10772" s="10" t="s">
        <v>95</v>
      </c>
      <c r="B10772" s="20">
        <v>0.28000000000000003</v>
      </c>
      <c r="C10772" s="19">
        <v>2772</v>
      </c>
      <c r="D10772" s="19">
        <v>54.576623650000002</v>
      </c>
      <c r="E10772" s="23">
        <v>4.2000000000000003E-2</v>
      </c>
      <c r="F10772" s="23">
        <v>3.4700000000000002E-2</v>
      </c>
      <c r="G10772" s="17">
        <v>0</v>
      </c>
      <c r="H10772" s="17">
        <v>1</v>
      </c>
      <c r="I10772" s="17">
        <v>0.53845206800000001</v>
      </c>
      <c r="J10772" s="17">
        <v>0.44070018599999999</v>
      </c>
      <c r="K10772" s="17">
        <v>2.0799999999999999E-2</v>
      </c>
    </row>
    <row r="10773" spans="1:11" x14ac:dyDescent="0.45">
      <c r="A10773" s="10" t="s">
        <v>95</v>
      </c>
      <c r="B10773" s="20">
        <v>0.28999999999999998</v>
      </c>
      <c r="C10773" s="19">
        <v>2873</v>
      </c>
      <c r="D10773" s="19">
        <v>58.909369740000002</v>
      </c>
      <c r="E10773" s="23">
        <v>4.3900000000000002E-2</v>
      </c>
      <c r="F10773" s="23">
        <v>3.61E-2</v>
      </c>
      <c r="G10773" s="17">
        <v>0</v>
      </c>
      <c r="H10773" s="17">
        <v>1</v>
      </c>
      <c r="I10773" s="17">
        <v>0.56010520699999999</v>
      </c>
      <c r="J10773" s="17">
        <v>0.42047279799999998</v>
      </c>
      <c r="K10773" s="17">
        <v>1.9400000000000001E-2</v>
      </c>
    </row>
    <row r="10774" spans="1:11" x14ac:dyDescent="0.45">
      <c r="A10774" s="10" t="s">
        <v>95</v>
      </c>
      <c r="B10774" s="20">
        <v>0.3</v>
      </c>
      <c r="C10774" s="19">
        <v>2959</v>
      </c>
      <c r="D10774" s="19">
        <v>62.745036650000003</v>
      </c>
      <c r="E10774" s="23">
        <v>4.5499999999999999E-2</v>
      </c>
      <c r="F10774" s="23">
        <v>3.78E-2</v>
      </c>
      <c r="G10774" s="17">
        <v>0</v>
      </c>
      <c r="H10774" s="17">
        <v>1</v>
      </c>
      <c r="I10774" s="17">
        <v>0.56010731400000002</v>
      </c>
      <c r="J10774" s="17">
        <v>0.42161271299999997</v>
      </c>
      <c r="K10774" s="17">
        <v>1.83E-2</v>
      </c>
    </row>
    <row r="10775" spans="1:11" x14ac:dyDescent="0.45">
      <c r="A10775" s="10" t="s">
        <v>95</v>
      </c>
      <c r="B10775" s="20">
        <v>0.31</v>
      </c>
      <c r="C10775" s="19">
        <v>3056</v>
      </c>
      <c r="D10775" s="19">
        <v>67.317832150000001</v>
      </c>
      <c r="E10775" s="23">
        <v>4.8500000000000001E-2</v>
      </c>
      <c r="F10775" s="23">
        <v>3.95E-2</v>
      </c>
      <c r="G10775" s="17">
        <v>0</v>
      </c>
      <c r="H10775" s="17">
        <v>1</v>
      </c>
      <c r="I10775" s="17">
        <v>0.56169843600000002</v>
      </c>
      <c r="J10775" s="17">
        <v>0.42120691799999999</v>
      </c>
      <c r="K10775" s="17">
        <v>1.7100000000000001E-2</v>
      </c>
    </row>
    <row r="10776" spans="1:11" x14ac:dyDescent="0.45">
      <c r="A10776" s="10" t="s">
        <v>95</v>
      </c>
      <c r="B10776" s="20">
        <v>0.32</v>
      </c>
      <c r="C10776" s="19">
        <v>3125</v>
      </c>
      <c r="D10776" s="19">
        <v>70.711851580000001</v>
      </c>
      <c r="E10776" s="23">
        <v>4.9700000000000001E-2</v>
      </c>
      <c r="F10776" s="23">
        <v>4.0800000000000003E-2</v>
      </c>
      <c r="G10776" s="17">
        <v>0</v>
      </c>
      <c r="H10776" s="17">
        <v>1</v>
      </c>
      <c r="I10776" s="17">
        <v>0.56453849199999995</v>
      </c>
      <c r="J10776" s="17">
        <v>0.41925748099999999</v>
      </c>
      <c r="K10776" s="17">
        <v>1.6199999999999999E-2</v>
      </c>
    </row>
    <row r="10777" spans="1:11" x14ac:dyDescent="0.45">
      <c r="A10777" s="10" t="s">
        <v>95</v>
      </c>
      <c r="B10777" s="20">
        <v>0.33</v>
      </c>
      <c r="C10777" s="19">
        <v>3253</v>
      </c>
      <c r="D10777" s="19">
        <v>77.183931389999998</v>
      </c>
      <c r="E10777" s="23">
        <v>5.2900000000000003E-2</v>
      </c>
      <c r="F10777" s="23">
        <v>4.3200000000000002E-2</v>
      </c>
      <c r="G10777" s="17">
        <v>0</v>
      </c>
      <c r="H10777" s="17">
        <v>1</v>
      </c>
      <c r="I10777" s="17">
        <v>0.563478857</v>
      </c>
      <c r="J10777" s="17">
        <v>0.42137325199999998</v>
      </c>
      <c r="K10777" s="17">
        <v>1.5100000000000001E-2</v>
      </c>
    </row>
    <row r="10778" spans="1:11" x14ac:dyDescent="0.45">
      <c r="A10778" s="10" t="s">
        <v>95</v>
      </c>
      <c r="B10778" s="20">
        <v>0.34</v>
      </c>
      <c r="C10778" s="19">
        <v>3350</v>
      </c>
      <c r="D10778" s="19">
        <v>82.464628950000005</v>
      </c>
      <c r="E10778" s="23">
        <v>5.5199999999999999E-2</v>
      </c>
      <c r="F10778" s="23">
        <v>4.5199999999999997E-2</v>
      </c>
      <c r="G10778" s="17">
        <v>0</v>
      </c>
      <c r="H10778" s="17">
        <v>1</v>
      </c>
      <c r="I10778" s="17">
        <v>0.58079347599999998</v>
      </c>
      <c r="J10778" s="17">
        <v>0.40410430800000002</v>
      </c>
      <c r="K10778" s="17">
        <v>1.5100000000000001E-2</v>
      </c>
    </row>
    <row r="10779" spans="1:11" x14ac:dyDescent="0.45">
      <c r="A10779" s="10" t="s">
        <v>95</v>
      </c>
      <c r="B10779" s="20">
        <v>0.35</v>
      </c>
      <c r="C10779" s="19">
        <v>3446</v>
      </c>
      <c r="D10779" s="19">
        <v>87.857117149999993</v>
      </c>
      <c r="E10779" s="23">
        <v>5.7000000000000002E-2</v>
      </c>
      <c r="F10779" s="23">
        <v>4.7100000000000003E-2</v>
      </c>
      <c r="G10779" s="17">
        <v>0</v>
      </c>
      <c r="H10779" s="17">
        <v>1</v>
      </c>
      <c r="I10779" s="17">
        <v>0.58044959299999999</v>
      </c>
      <c r="J10779" s="17">
        <v>0.40523027700000003</v>
      </c>
      <c r="K10779" s="17">
        <v>1.43E-2</v>
      </c>
    </row>
    <row r="10780" spans="1:11" x14ac:dyDescent="0.45">
      <c r="A10780" s="10" t="s">
        <v>95</v>
      </c>
      <c r="B10780" s="20">
        <v>0.36</v>
      </c>
      <c r="C10780" s="19">
        <v>3543</v>
      </c>
      <c r="D10780" s="19">
        <v>93.483798059999998</v>
      </c>
      <c r="E10780" s="23">
        <v>5.8999999999999997E-2</v>
      </c>
      <c r="F10780" s="23">
        <v>4.9000000000000002E-2</v>
      </c>
      <c r="G10780" s="17">
        <v>0</v>
      </c>
      <c r="H10780" s="17">
        <v>1</v>
      </c>
      <c r="I10780" s="17">
        <v>0.57523536099999995</v>
      </c>
      <c r="J10780" s="17">
        <v>0.41122926900000001</v>
      </c>
      <c r="K10780" s="17">
        <v>1.35E-2</v>
      </c>
    </row>
    <row r="10781" spans="1:11" x14ac:dyDescent="0.45">
      <c r="A10781" s="10" t="s">
        <v>95</v>
      </c>
      <c r="B10781" s="20">
        <v>0.37</v>
      </c>
      <c r="C10781" s="19">
        <v>3641</v>
      </c>
      <c r="D10781" s="19">
        <v>99.303082560000007</v>
      </c>
      <c r="E10781" s="23">
        <v>6.0699999999999997E-2</v>
      </c>
      <c r="F10781" s="23">
        <v>5.0799999999999998E-2</v>
      </c>
      <c r="G10781" s="17">
        <v>0</v>
      </c>
      <c r="H10781" s="17">
        <v>1</v>
      </c>
      <c r="I10781" s="17">
        <v>0.59706455199999997</v>
      </c>
      <c r="J10781" s="17">
        <v>0.390197874</v>
      </c>
      <c r="K10781" s="17">
        <v>1.2699999999999999E-2</v>
      </c>
    </row>
    <row r="10782" spans="1:11" x14ac:dyDescent="0.45">
      <c r="A10782" s="10" t="s">
        <v>95</v>
      </c>
      <c r="B10782" s="20">
        <v>0.38</v>
      </c>
      <c r="C10782" s="19">
        <v>3739</v>
      </c>
      <c r="D10782" s="19">
        <v>105.30702770000001</v>
      </c>
      <c r="E10782" s="23">
        <v>6.1899999999999997E-2</v>
      </c>
      <c r="F10782" s="23">
        <v>5.2499999999999998E-2</v>
      </c>
      <c r="G10782" s="17">
        <v>0</v>
      </c>
      <c r="H10782" s="17">
        <v>1</v>
      </c>
      <c r="I10782" s="17">
        <v>0.60041273799999995</v>
      </c>
      <c r="J10782" s="17">
        <v>0.38751971600000001</v>
      </c>
      <c r="K10782" s="17">
        <v>1.21E-2</v>
      </c>
    </row>
    <row r="10783" spans="1:11" x14ac:dyDescent="0.45">
      <c r="A10783" s="10" t="s">
        <v>95</v>
      </c>
      <c r="B10783" s="20">
        <v>0.39</v>
      </c>
      <c r="C10783" s="19">
        <v>3833</v>
      </c>
      <c r="D10783" s="19">
        <v>111.1566298</v>
      </c>
      <c r="E10783" s="23">
        <v>6.2700000000000006E-2</v>
      </c>
      <c r="F10783" s="23">
        <v>5.4199999999999998E-2</v>
      </c>
      <c r="G10783" s="17">
        <v>0</v>
      </c>
      <c r="H10783" s="17">
        <v>1</v>
      </c>
      <c r="I10783" s="17">
        <v>0.61620671199999999</v>
      </c>
      <c r="J10783" s="17">
        <v>0.372410305</v>
      </c>
      <c r="K10783" s="17">
        <v>1.14E-2</v>
      </c>
    </row>
    <row r="10784" spans="1:11" x14ac:dyDescent="0.45">
      <c r="A10784" s="10" t="s">
        <v>95</v>
      </c>
      <c r="B10784" s="20">
        <v>0.4</v>
      </c>
      <c r="C10784" s="19">
        <v>3927</v>
      </c>
      <c r="D10784" s="19">
        <v>117.1636503</v>
      </c>
      <c r="E10784" s="23">
        <v>6.4699999999999994E-2</v>
      </c>
      <c r="F10784" s="23">
        <v>5.5899999999999998E-2</v>
      </c>
      <c r="G10784" s="17">
        <v>0</v>
      </c>
      <c r="H10784" s="17">
        <v>1</v>
      </c>
      <c r="I10784" s="17">
        <v>0.63214805699999999</v>
      </c>
      <c r="J10784" s="17">
        <v>0.35707008499999998</v>
      </c>
      <c r="K10784" s="17">
        <v>1.0800000000000001E-2</v>
      </c>
    </row>
    <row r="10785" spans="1:11" x14ac:dyDescent="0.45">
      <c r="A10785" s="10" t="s">
        <v>95</v>
      </c>
      <c r="B10785" s="20">
        <v>0.41</v>
      </c>
      <c r="C10785" s="19">
        <v>4030</v>
      </c>
      <c r="D10785" s="19">
        <v>123.9111195</v>
      </c>
      <c r="E10785" s="23">
        <v>6.7199999999999996E-2</v>
      </c>
      <c r="F10785" s="23">
        <v>5.7599999999999998E-2</v>
      </c>
      <c r="G10785" s="17">
        <v>0</v>
      </c>
      <c r="H10785" s="17">
        <v>1</v>
      </c>
      <c r="I10785" s="17">
        <v>0.650877967</v>
      </c>
      <c r="J10785" s="17">
        <v>0.338974202</v>
      </c>
      <c r="K10785" s="17">
        <v>1.01E-2</v>
      </c>
    </row>
    <row r="10786" spans="1:11" x14ac:dyDescent="0.45">
      <c r="A10786" s="10" t="s">
        <v>95</v>
      </c>
      <c r="B10786" s="20">
        <v>0.42</v>
      </c>
      <c r="C10786" s="19">
        <v>4124</v>
      </c>
      <c r="D10786" s="19">
        <v>130.33323780000001</v>
      </c>
      <c r="E10786" s="23">
        <v>7.0499999999999993E-2</v>
      </c>
      <c r="F10786" s="23">
        <v>5.9200000000000003E-2</v>
      </c>
      <c r="G10786" s="17">
        <v>0</v>
      </c>
      <c r="H10786" s="17">
        <v>1</v>
      </c>
      <c r="I10786" s="17">
        <v>0.65247269399999996</v>
      </c>
      <c r="J10786" s="17">
        <v>0.33784187999999998</v>
      </c>
      <c r="K10786" s="17">
        <v>9.6900000000000007E-3</v>
      </c>
    </row>
    <row r="10787" spans="1:11" x14ac:dyDescent="0.45">
      <c r="A10787" s="10" t="s">
        <v>95</v>
      </c>
      <c r="B10787" s="20">
        <v>0.43</v>
      </c>
      <c r="C10787" s="19">
        <v>4191</v>
      </c>
      <c r="D10787" s="19">
        <v>135.0979016</v>
      </c>
      <c r="E10787" s="23">
        <v>7.1599999999999997E-2</v>
      </c>
      <c r="F10787" s="23">
        <v>6.0299999999999999E-2</v>
      </c>
      <c r="G10787" s="17">
        <v>0</v>
      </c>
      <c r="H10787" s="17">
        <v>1</v>
      </c>
      <c r="I10787" s="17">
        <v>0.65885362000000003</v>
      </c>
      <c r="J10787" s="17">
        <v>0.33181369300000002</v>
      </c>
      <c r="K10787" s="17">
        <v>9.3299999999999998E-3</v>
      </c>
    </row>
    <row r="10788" spans="1:11" x14ac:dyDescent="0.45">
      <c r="A10788" s="10" t="s">
        <v>95</v>
      </c>
      <c r="B10788" s="20">
        <v>0.44</v>
      </c>
      <c r="C10788" s="19">
        <v>4295</v>
      </c>
      <c r="D10788" s="19">
        <v>142.60299889999999</v>
      </c>
      <c r="E10788" s="23">
        <v>7.3099999999999998E-2</v>
      </c>
      <c r="F10788" s="23">
        <v>6.2399999999999997E-2</v>
      </c>
      <c r="G10788" s="17">
        <v>0</v>
      </c>
      <c r="H10788" s="17">
        <v>1</v>
      </c>
      <c r="I10788" s="17">
        <v>0.67512236299999995</v>
      </c>
      <c r="J10788" s="17">
        <v>0.31606498900000002</v>
      </c>
      <c r="K10788" s="17">
        <v>8.8100000000000001E-3</v>
      </c>
    </row>
    <row r="10789" spans="1:11" x14ac:dyDescent="0.45">
      <c r="A10789" s="10" t="s">
        <v>95</v>
      </c>
      <c r="B10789" s="20">
        <v>0.45</v>
      </c>
      <c r="C10789" s="19">
        <v>4358</v>
      </c>
      <c r="D10789" s="19">
        <v>147.23950780000001</v>
      </c>
      <c r="E10789" s="23">
        <v>7.4013049999999997E-2</v>
      </c>
      <c r="F10789" s="23">
        <v>6.3399999999999998E-2</v>
      </c>
      <c r="G10789" s="17">
        <v>0</v>
      </c>
      <c r="H10789" s="17">
        <v>1</v>
      </c>
      <c r="I10789" s="17">
        <v>0.67739911799999997</v>
      </c>
      <c r="J10789" s="17">
        <v>0.31406347499999998</v>
      </c>
      <c r="K10789" s="17">
        <v>8.5400000000000007E-3</v>
      </c>
    </row>
    <row r="10790" spans="1:11" x14ac:dyDescent="0.45">
      <c r="A10790" s="10" t="s">
        <v>95</v>
      </c>
      <c r="B10790" s="20">
        <v>0.46</v>
      </c>
      <c r="C10790" s="19">
        <v>4516</v>
      </c>
      <c r="D10790" s="19">
        <v>159.04615849999999</v>
      </c>
      <c r="E10790" s="23">
        <v>7.6300000000000007E-2</v>
      </c>
      <c r="F10790" s="23">
        <v>6.5699999999999995E-2</v>
      </c>
      <c r="G10790" s="17">
        <v>0</v>
      </c>
      <c r="H10790" s="17">
        <v>1</v>
      </c>
      <c r="I10790" s="17">
        <v>0.64633572100000003</v>
      </c>
      <c r="J10790" s="17">
        <v>0.34573258400000001</v>
      </c>
      <c r="K10790" s="17">
        <v>7.9299999999999995E-3</v>
      </c>
    </row>
    <row r="10791" spans="1:11" x14ac:dyDescent="0.45">
      <c r="A10791" s="10" t="s">
        <v>95</v>
      </c>
      <c r="B10791" s="20">
        <v>0.47</v>
      </c>
      <c r="C10791" s="19">
        <v>4611</v>
      </c>
      <c r="D10791" s="19">
        <v>166.4935164</v>
      </c>
      <c r="E10791" s="23">
        <v>7.9899999999999999E-2</v>
      </c>
      <c r="F10791" s="23">
        <v>6.7400000000000002E-2</v>
      </c>
      <c r="G10791" s="17">
        <v>0</v>
      </c>
      <c r="H10791" s="17">
        <v>1</v>
      </c>
      <c r="I10791" s="17">
        <v>0.65465839000000003</v>
      </c>
      <c r="J10791" s="17">
        <v>0.337733701</v>
      </c>
      <c r="K10791" s="17">
        <v>7.6099999999999996E-3</v>
      </c>
    </row>
    <row r="10792" spans="1:11" x14ac:dyDescent="0.45">
      <c r="A10792" s="10" t="s">
        <v>95</v>
      </c>
      <c r="B10792" s="20">
        <v>0.48</v>
      </c>
      <c r="C10792" s="19">
        <v>4708</v>
      </c>
      <c r="D10792" s="19">
        <v>174.33348839999999</v>
      </c>
      <c r="E10792" s="23">
        <v>8.1900000000000001E-2</v>
      </c>
      <c r="F10792" s="23">
        <v>6.8900000000000003E-2</v>
      </c>
      <c r="G10792" s="17">
        <v>0</v>
      </c>
      <c r="H10792" s="17">
        <v>1</v>
      </c>
      <c r="I10792" s="17">
        <v>0.66064892500000005</v>
      </c>
      <c r="J10792" s="17">
        <v>0.33204271000000002</v>
      </c>
      <c r="K10792" s="17">
        <v>7.3099999999999997E-3</v>
      </c>
    </row>
    <row r="10793" spans="1:11" x14ac:dyDescent="0.45">
      <c r="A10793" s="10" t="s">
        <v>95</v>
      </c>
      <c r="B10793" s="20">
        <v>0.49</v>
      </c>
      <c r="C10793" s="19">
        <v>4804</v>
      </c>
      <c r="D10793" s="19">
        <v>182.41144840000001</v>
      </c>
      <c r="E10793" s="23">
        <v>8.5900000000000004E-2</v>
      </c>
      <c r="F10793" s="23">
        <v>7.0300000000000001E-2</v>
      </c>
      <c r="G10793" s="17">
        <v>0</v>
      </c>
      <c r="H10793" s="17">
        <v>1</v>
      </c>
      <c r="I10793" s="17">
        <v>0.66479300100000005</v>
      </c>
      <c r="J10793" s="17">
        <v>0.32823443099999999</v>
      </c>
      <c r="K10793" s="17">
        <v>6.9699999999999996E-3</v>
      </c>
    </row>
    <row r="10794" spans="1:11" x14ac:dyDescent="0.45">
      <c r="A10794" s="10" t="s">
        <v>95</v>
      </c>
      <c r="B10794" s="20">
        <v>0.5</v>
      </c>
      <c r="C10794" s="19">
        <v>4853</v>
      </c>
      <c r="D10794" s="19">
        <v>186.6363628</v>
      </c>
      <c r="E10794" s="23">
        <v>8.6599999999999996E-2</v>
      </c>
      <c r="F10794" s="23">
        <v>7.1900000000000006E-2</v>
      </c>
      <c r="G10794" s="17">
        <v>0</v>
      </c>
      <c r="H10794" s="17">
        <v>1</v>
      </c>
      <c r="I10794" s="17">
        <v>0.66032764899999996</v>
      </c>
      <c r="J10794" s="17">
        <v>0.33279654400000003</v>
      </c>
      <c r="K10794" s="17">
        <v>6.8799999999999998E-3</v>
      </c>
    </row>
    <row r="10795" spans="1:11" x14ac:dyDescent="0.45">
      <c r="A10795" s="10" t="s">
        <v>95</v>
      </c>
      <c r="B10795" s="20">
        <v>0.51</v>
      </c>
      <c r="C10795" s="19">
        <v>4995</v>
      </c>
      <c r="D10795" s="19">
        <v>199.08978540000001</v>
      </c>
      <c r="E10795" s="23">
        <v>8.9200000000000002E-2</v>
      </c>
      <c r="F10795" s="23">
        <v>7.46E-2</v>
      </c>
      <c r="G10795" s="17">
        <v>0</v>
      </c>
      <c r="H10795" s="17">
        <v>1</v>
      </c>
      <c r="I10795" s="17">
        <v>0.67545892299999999</v>
      </c>
      <c r="J10795" s="17">
        <v>0.31810895099999997</v>
      </c>
      <c r="K10795" s="17">
        <v>6.43E-3</v>
      </c>
    </row>
    <row r="10796" spans="1:11" x14ac:dyDescent="0.45">
      <c r="A10796" s="10" t="s">
        <v>95</v>
      </c>
      <c r="B10796" s="20">
        <v>0.52</v>
      </c>
      <c r="C10796" s="19">
        <v>5086</v>
      </c>
      <c r="D10796" s="19">
        <v>207.29747</v>
      </c>
      <c r="E10796" s="23">
        <v>9.1300000000000006E-2</v>
      </c>
      <c r="F10796" s="23">
        <v>7.6300000000000007E-2</v>
      </c>
      <c r="G10796" s="17">
        <v>0</v>
      </c>
      <c r="H10796" s="17">
        <v>1</v>
      </c>
      <c r="I10796" s="17">
        <v>0.683321179</v>
      </c>
      <c r="J10796" s="17">
        <v>0.31050573999999997</v>
      </c>
      <c r="K10796" s="17">
        <v>6.1700000000000001E-3</v>
      </c>
    </row>
    <row r="10797" spans="1:11" x14ac:dyDescent="0.45">
      <c r="A10797" s="10" t="s">
        <v>95</v>
      </c>
      <c r="B10797" s="20">
        <v>0.53</v>
      </c>
      <c r="C10797" s="19">
        <v>5193</v>
      </c>
      <c r="D10797" s="19">
        <v>217.1229471</v>
      </c>
      <c r="E10797" s="23">
        <v>9.2700000000000005E-2</v>
      </c>
      <c r="F10797" s="23">
        <v>7.8200000000000006E-2</v>
      </c>
      <c r="G10797" s="17">
        <v>0</v>
      </c>
      <c r="H10797" s="17">
        <v>1</v>
      </c>
      <c r="I10797" s="17">
        <v>0.68371831000000005</v>
      </c>
      <c r="J10797" s="17">
        <v>0.31033723200000002</v>
      </c>
      <c r="K10797" s="17">
        <v>5.94E-3</v>
      </c>
    </row>
    <row r="10798" spans="1:11" x14ac:dyDescent="0.45">
      <c r="A10798" s="10" t="s">
        <v>95</v>
      </c>
      <c r="B10798" s="20">
        <v>0.54</v>
      </c>
      <c r="C10798" s="19">
        <v>5293</v>
      </c>
      <c r="D10798" s="19">
        <v>226.58204459999999</v>
      </c>
      <c r="E10798" s="23">
        <v>9.7000000000000003E-2</v>
      </c>
      <c r="F10798" s="23">
        <v>8.0199999999999994E-2</v>
      </c>
      <c r="G10798" s="17">
        <v>0</v>
      </c>
      <c r="H10798" s="17">
        <v>1</v>
      </c>
      <c r="I10798" s="17">
        <v>0.69072629500000005</v>
      </c>
      <c r="J10798" s="17">
        <v>0.30357918699999997</v>
      </c>
      <c r="K10798" s="17">
        <v>5.6899999999999997E-3</v>
      </c>
    </row>
    <row r="10799" spans="1:11" x14ac:dyDescent="0.45">
      <c r="A10799" s="10" t="s">
        <v>95</v>
      </c>
      <c r="B10799" s="20">
        <v>0.55000000000000004</v>
      </c>
      <c r="C10799" s="19">
        <v>5382</v>
      </c>
      <c r="D10799" s="19">
        <v>235.34914169999999</v>
      </c>
      <c r="E10799" s="23">
        <v>0.100185714</v>
      </c>
      <c r="F10799" s="23">
        <v>8.2400000000000001E-2</v>
      </c>
      <c r="G10799" s="17">
        <v>0</v>
      </c>
      <c r="H10799" s="17">
        <v>1</v>
      </c>
      <c r="I10799" s="17">
        <v>0.69763304100000001</v>
      </c>
      <c r="J10799" s="17">
        <v>0.29688224899999999</v>
      </c>
      <c r="K10799" s="17">
        <v>5.4799999999999996E-3</v>
      </c>
    </row>
    <row r="10800" spans="1:11" x14ac:dyDescent="0.45">
      <c r="A10800" s="10" t="s">
        <v>95</v>
      </c>
      <c r="B10800" s="20">
        <v>0.56000000000000005</v>
      </c>
      <c r="C10800" s="19">
        <v>5496</v>
      </c>
      <c r="D10800" s="19">
        <v>247.15358889999999</v>
      </c>
      <c r="E10800" s="23">
        <v>0.10500446200000001</v>
      </c>
      <c r="F10800" s="23">
        <v>8.48E-2</v>
      </c>
      <c r="G10800" s="17">
        <v>0</v>
      </c>
      <c r="H10800" s="17">
        <v>1</v>
      </c>
      <c r="I10800" s="17">
        <v>0.70161604099999997</v>
      </c>
      <c r="J10800" s="17">
        <v>0.29313801499999997</v>
      </c>
      <c r="K10800" s="17">
        <v>5.2500000000000003E-3</v>
      </c>
    </row>
    <row r="10801" spans="1:11" x14ac:dyDescent="0.45">
      <c r="A10801" s="10" t="s">
        <v>95</v>
      </c>
      <c r="B10801" s="20">
        <v>0.56999999999999995</v>
      </c>
      <c r="C10801" s="19">
        <v>5590</v>
      </c>
      <c r="D10801" s="19">
        <v>257.1761439</v>
      </c>
      <c r="E10801" s="23">
        <v>0.108494744</v>
      </c>
      <c r="F10801" s="23">
        <v>8.6999999999999994E-2</v>
      </c>
      <c r="G10801" s="17">
        <v>0</v>
      </c>
      <c r="H10801" s="17">
        <v>1</v>
      </c>
      <c r="I10801" s="17">
        <v>0.70952187499999997</v>
      </c>
      <c r="J10801" s="17">
        <v>0.28544018999999998</v>
      </c>
      <c r="K10801" s="17">
        <v>5.0400000000000002E-3</v>
      </c>
    </row>
    <row r="10802" spans="1:11" x14ac:dyDescent="0.45">
      <c r="A10802" s="10" t="s">
        <v>95</v>
      </c>
      <c r="B10802" s="20">
        <v>0.57999999999999996</v>
      </c>
      <c r="C10802" s="19">
        <v>5688</v>
      </c>
      <c r="D10802" s="19">
        <v>268.07055689999999</v>
      </c>
      <c r="E10802" s="23">
        <v>0.114647177</v>
      </c>
      <c r="F10802" s="23">
        <v>8.9499999999999996E-2</v>
      </c>
      <c r="G10802" s="17">
        <v>0</v>
      </c>
      <c r="H10802" s="17">
        <v>1</v>
      </c>
      <c r="I10802" s="17">
        <v>0.71570214399999998</v>
      </c>
      <c r="J10802" s="17">
        <v>0.279438568</v>
      </c>
      <c r="K10802" s="17">
        <v>4.8599999999999997E-3</v>
      </c>
    </row>
    <row r="10803" spans="1:11" x14ac:dyDescent="0.45">
      <c r="A10803" s="10" t="s">
        <v>95</v>
      </c>
      <c r="B10803" s="20">
        <v>0.59</v>
      </c>
      <c r="C10803" s="19">
        <v>5787</v>
      </c>
      <c r="D10803" s="19">
        <v>279.60469360000002</v>
      </c>
      <c r="E10803" s="23">
        <v>0.118054942</v>
      </c>
      <c r="F10803" s="23">
        <v>9.1999999999999998E-2</v>
      </c>
      <c r="G10803" s="17">
        <v>0</v>
      </c>
      <c r="H10803" s="17">
        <v>1</v>
      </c>
      <c r="I10803" s="17">
        <v>0.72408967899999999</v>
      </c>
      <c r="J10803" s="17">
        <v>0.271218087</v>
      </c>
      <c r="K10803" s="17">
        <v>4.6899999999999997E-3</v>
      </c>
    </row>
    <row r="10804" spans="1:11" x14ac:dyDescent="0.45">
      <c r="A10804" s="10" t="s">
        <v>95</v>
      </c>
      <c r="B10804" s="20">
        <v>0.6</v>
      </c>
      <c r="C10804" s="19">
        <v>5873</v>
      </c>
      <c r="D10804" s="19">
        <v>289.97405179999998</v>
      </c>
      <c r="E10804" s="23">
        <v>0.12402985800000001</v>
      </c>
      <c r="F10804" s="23">
        <v>9.4E-2</v>
      </c>
      <c r="G10804" s="17">
        <v>0</v>
      </c>
      <c r="H10804" s="17">
        <v>1</v>
      </c>
      <c r="I10804" s="17">
        <v>0.73086393100000002</v>
      </c>
      <c r="J10804" s="17">
        <v>0.26458959999999998</v>
      </c>
      <c r="K10804" s="17">
        <v>4.5500000000000002E-3</v>
      </c>
    </row>
    <row r="10805" spans="1:11" x14ac:dyDescent="0.45">
      <c r="A10805" s="10" t="s">
        <v>95</v>
      </c>
      <c r="B10805" s="20">
        <v>0.61</v>
      </c>
      <c r="C10805" s="19">
        <v>5969</v>
      </c>
      <c r="D10805" s="19">
        <v>302.0288395</v>
      </c>
      <c r="E10805" s="23">
        <v>0.12795651699999999</v>
      </c>
      <c r="F10805" s="23">
        <v>9.7299999999999998E-2</v>
      </c>
      <c r="G10805" s="17">
        <v>0</v>
      </c>
      <c r="H10805" s="17">
        <v>1</v>
      </c>
      <c r="I10805" s="17">
        <v>0.73655524800000005</v>
      </c>
      <c r="J10805" s="17">
        <v>0.25668365799999998</v>
      </c>
      <c r="K10805" s="17">
        <v>6.7600000000000004E-3</v>
      </c>
    </row>
    <row r="10806" spans="1:11" x14ac:dyDescent="0.45">
      <c r="A10806" s="10" t="s">
        <v>95</v>
      </c>
      <c r="B10806" s="20">
        <v>0.62</v>
      </c>
      <c r="C10806" s="19">
        <v>6069</v>
      </c>
      <c r="D10806" s="19">
        <v>315.06385019999999</v>
      </c>
      <c r="E10806" s="23">
        <v>0.13139289900000001</v>
      </c>
      <c r="F10806" s="23">
        <v>0.100497345</v>
      </c>
      <c r="G10806" s="17">
        <v>0</v>
      </c>
      <c r="H10806" s="17">
        <v>1</v>
      </c>
      <c r="I10806" s="17">
        <v>0.74622445500000001</v>
      </c>
      <c r="J10806" s="17">
        <v>0.24734052400000001</v>
      </c>
      <c r="K10806" s="17">
        <v>6.4400000000000004E-3</v>
      </c>
    </row>
    <row r="10807" spans="1:11" x14ac:dyDescent="0.45">
      <c r="A10807" s="10" t="s">
        <v>95</v>
      </c>
      <c r="B10807" s="20">
        <v>0.63</v>
      </c>
      <c r="C10807" s="19">
        <v>6164</v>
      </c>
      <c r="D10807" s="19">
        <v>327.81083519999999</v>
      </c>
      <c r="E10807" s="23">
        <v>0.13718540100000001</v>
      </c>
      <c r="F10807" s="23">
        <v>0.103724284</v>
      </c>
      <c r="G10807" s="17">
        <v>0</v>
      </c>
      <c r="H10807" s="17">
        <v>1</v>
      </c>
      <c r="I10807" s="17">
        <v>0.75243100600000001</v>
      </c>
      <c r="J10807" s="17">
        <v>0.241303982</v>
      </c>
      <c r="K10807" s="17">
        <v>6.2700000000000004E-3</v>
      </c>
    </row>
    <row r="10808" spans="1:11" x14ac:dyDescent="0.45">
      <c r="A10808" s="10" t="s">
        <v>95</v>
      </c>
      <c r="B10808" s="20">
        <v>0.64</v>
      </c>
      <c r="C10808" s="19">
        <v>6256</v>
      </c>
      <c r="D10808" s="19">
        <v>340.51141580000001</v>
      </c>
      <c r="E10808" s="23">
        <v>0.139805754</v>
      </c>
      <c r="F10808" s="23">
        <v>0.106845673</v>
      </c>
      <c r="G10808" s="17">
        <v>0</v>
      </c>
      <c r="H10808" s="17">
        <v>1</v>
      </c>
      <c r="I10808" s="17">
        <v>0.76111540899999997</v>
      </c>
      <c r="J10808" s="17">
        <v>0.232882598</v>
      </c>
      <c r="K10808" s="17">
        <v>6.0000000000000001E-3</v>
      </c>
    </row>
    <row r="10809" spans="1:11" x14ac:dyDescent="0.45">
      <c r="A10809" s="10" t="s">
        <v>95</v>
      </c>
      <c r="B10809" s="20">
        <v>0.65</v>
      </c>
      <c r="C10809" s="19">
        <v>6361</v>
      </c>
      <c r="D10809" s="19">
        <v>355.65008619999998</v>
      </c>
      <c r="E10809" s="23">
        <v>0.14859090599999999</v>
      </c>
      <c r="F10809" s="23">
        <v>0.109824249</v>
      </c>
      <c r="G10809" s="17">
        <v>0</v>
      </c>
      <c r="H10809" s="17">
        <v>1</v>
      </c>
      <c r="I10809" s="17">
        <v>0.76423981500000004</v>
      </c>
      <c r="J10809" s="17">
        <v>0.22997858299999999</v>
      </c>
      <c r="K10809" s="17">
        <v>5.7800000000000004E-3</v>
      </c>
    </row>
    <row r="10810" spans="1:11" x14ac:dyDescent="0.45">
      <c r="A10810" s="10" t="s">
        <v>95</v>
      </c>
      <c r="B10810" s="20">
        <v>0.66</v>
      </c>
      <c r="C10810" s="19">
        <v>6453</v>
      </c>
      <c r="D10810" s="19">
        <v>369.66913310000001</v>
      </c>
      <c r="E10810" s="23">
        <v>0.15608001699999999</v>
      </c>
      <c r="F10810" s="23">
        <v>0.113696625</v>
      </c>
      <c r="G10810" s="17">
        <v>0</v>
      </c>
      <c r="H10810" s="17">
        <v>1</v>
      </c>
      <c r="I10810" s="17">
        <v>0.762605011</v>
      </c>
      <c r="J10810" s="17">
        <v>0.231670026</v>
      </c>
      <c r="K10810" s="17">
        <v>5.7200000000000003E-3</v>
      </c>
    </row>
    <row r="10811" spans="1:11" x14ac:dyDescent="0.45">
      <c r="A10811" s="10" t="s">
        <v>95</v>
      </c>
      <c r="B10811" s="20">
        <v>0.67</v>
      </c>
      <c r="C10811" s="19">
        <v>6551</v>
      </c>
      <c r="D10811" s="19">
        <v>385.54889739999999</v>
      </c>
      <c r="E10811" s="23">
        <v>0.16584153800000001</v>
      </c>
      <c r="F10811" s="23">
        <v>0.116945046</v>
      </c>
      <c r="G10811" s="17">
        <v>0</v>
      </c>
      <c r="H10811" s="17">
        <v>1</v>
      </c>
      <c r="I10811" s="17">
        <v>0.76106112599999998</v>
      </c>
      <c r="J10811" s="17">
        <v>0.233399838</v>
      </c>
      <c r="K10811" s="17">
        <v>5.5399999999999998E-3</v>
      </c>
    </row>
    <row r="10812" spans="1:11" x14ac:dyDescent="0.45">
      <c r="A10812" s="10" t="s">
        <v>95</v>
      </c>
      <c r="B10812" s="20">
        <v>0.68</v>
      </c>
      <c r="C10812" s="19">
        <v>6651</v>
      </c>
      <c r="D10812" s="19">
        <v>402.40172560000002</v>
      </c>
      <c r="E10812" s="23">
        <v>0.17042021800000001</v>
      </c>
      <c r="F10812" s="23">
        <v>0.12223830199999999</v>
      </c>
      <c r="G10812" s="17">
        <v>0</v>
      </c>
      <c r="H10812" s="17">
        <v>1</v>
      </c>
      <c r="I10812" s="17">
        <v>0.76851508700000004</v>
      </c>
      <c r="J10812" s="17">
        <v>0.22612633600000001</v>
      </c>
      <c r="K10812" s="17">
        <v>5.3600000000000002E-3</v>
      </c>
    </row>
    <row r="10813" spans="1:11" x14ac:dyDescent="0.45">
      <c r="A10813" s="10" t="s">
        <v>95</v>
      </c>
      <c r="B10813" s="20">
        <v>0.69</v>
      </c>
      <c r="C10813" s="19">
        <v>6747</v>
      </c>
      <c r="D10813" s="19">
        <v>419.10894769999999</v>
      </c>
      <c r="E10813" s="23">
        <v>0.17791569300000001</v>
      </c>
      <c r="F10813" s="23">
        <v>0.12630960599999999</v>
      </c>
      <c r="G10813" s="17">
        <v>0</v>
      </c>
      <c r="H10813" s="17">
        <v>1</v>
      </c>
      <c r="I10813" s="17">
        <v>0.76998251699999998</v>
      </c>
      <c r="J10813" s="17">
        <v>0.224849787</v>
      </c>
      <c r="K10813" s="17">
        <v>5.1700000000000001E-3</v>
      </c>
    </row>
    <row r="10814" spans="1:11" x14ac:dyDescent="0.45">
      <c r="A10814" s="10" t="s">
        <v>95</v>
      </c>
      <c r="B10814" s="20">
        <v>0.7</v>
      </c>
      <c r="C10814" s="19">
        <v>6846</v>
      </c>
      <c r="D10814" s="19">
        <v>437.20178629999998</v>
      </c>
      <c r="E10814" s="23">
        <v>0.187131977</v>
      </c>
      <c r="F10814" s="23">
        <v>0.13011907</v>
      </c>
      <c r="G10814" s="17">
        <v>0</v>
      </c>
      <c r="H10814" s="17">
        <v>1</v>
      </c>
      <c r="I10814" s="17">
        <v>0.77231728799999999</v>
      </c>
      <c r="J10814" s="17">
        <v>0.22267595900000001</v>
      </c>
      <c r="K10814" s="17">
        <v>5.0099999999999997E-3</v>
      </c>
    </row>
    <row r="10815" spans="1:11" x14ac:dyDescent="0.45">
      <c r="A10815" s="10" t="s">
        <v>95</v>
      </c>
      <c r="B10815" s="20">
        <v>0.71</v>
      </c>
      <c r="C10815" s="19">
        <v>6943</v>
      </c>
      <c r="D10815" s="19">
        <v>455.8365068</v>
      </c>
      <c r="E10815" s="23">
        <v>0.198145923</v>
      </c>
      <c r="F10815" s="23">
        <v>0.13613607799999999</v>
      </c>
      <c r="G10815" s="17">
        <v>0</v>
      </c>
      <c r="H10815" s="17">
        <v>1</v>
      </c>
      <c r="I10815" s="17">
        <v>0.77522276899999998</v>
      </c>
      <c r="J10815" s="17">
        <v>0.21990627400000001</v>
      </c>
      <c r="K10815" s="17">
        <v>4.8700000000000002E-3</v>
      </c>
    </row>
    <row r="10816" spans="1:11" x14ac:dyDescent="0.45">
      <c r="A10816" s="10" t="s">
        <v>95</v>
      </c>
      <c r="B10816" s="20">
        <v>0.72</v>
      </c>
      <c r="C10816" s="19">
        <v>7035</v>
      </c>
      <c r="D10816" s="19">
        <v>474.441418</v>
      </c>
      <c r="E10816" s="23">
        <v>0.20568545599999999</v>
      </c>
      <c r="F10816" s="23">
        <v>0.14149198599999999</v>
      </c>
      <c r="G10816" s="17">
        <v>0</v>
      </c>
      <c r="H10816" s="17">
        <v>1</v>
      </c>
      <c r="I10816" s="17">
        <v>0.76880132899999998</v>
      </c>
      <c r="J10816" s="17">
        <v>0.22651596099999999</v>
      </c>
      <c r="K10816" s="17">
        <v>4.6800000000000001E-3</v>
      </c>
    </row>
    <row r="10817" spans="1:11" x14ac:dyDescent="0.45">
      <c r="A10817" s="10" t="s">
        <v>95</v>
      </c>
      <c r="B10817" s="20">
        <v>0.73</v>
      </c>
      <c r="C10817" s="19">
        <v>7137</v>
      </c>
      <c r="D10817" s="19">
        <v>495.99768110000002</v>
      </c>
      <c r="E10817" s="23">
        <v>0.21747424600000001</v>
      </c>
      <c r="F10817" s="23">
        <v>0.14678033500000001</v>
      </c>
      <c r="G10817" s="17">
        <v>0</v>
      </c>
      <c r="H10817" s="17">
        <v>1</v>
      </c>
      <c r="I10817" s="17">
        <v>0.77540587900000002</v>
      </c>
      <c r="J10817" s="17">
        <v>0.21975251500000001</v>
      </c>
      <c r="K10817" s="17">
        <v>4.8399999999999997E-3</v>
      </c>
    </row>
    <row r="10818" spans="1:11" x14ac:dyDescent="0.45">
      <c r="A10818" s="10" t="s">
        <v>95</v>
      </c>
      <c r="B10818" s="20">
        <v>0.74</v>
      </c>
      <c r="C10818" s="19">
        <v>7230</v>
      </c>
      <c r="D10818" s="19">
        <v>516.57284909999998</v>
      </c>
      <c r="E10818" s="23">
        <v>0.22585169899999999</v>
      </c>
      <c r="F10818" s="23">
        <v>0.152551885</v>
      </c>
      <c r="G10818" s="17">
        <v>0</v>
      </c>
      <c r="H10818" s="17">
        <v>1</v>
      </c>
      <c r="I10818" s="17">
        <v>0.78020184800000003</v>
      </c>
      <c r="J10818" s="17">
        <v>0.21513874999999999</v>
      </c>
      <c r="K10818" s="17">
        <v>4.6600000000000001E-3</v>
      </c>
    </row>
    <row r="10819" spans="1:11" x14ac:dyDescent="0.45">
      <c r="A10819" s="10" t="s">
        <v>95</v>
      </c>
      <c r="B10819" s="20">
        <v>0.75</v>
      </c>
      <c r="C10819" s="19">
        <v>7327</v>
      </c>
      <c r="D10819" s="19">
        <v>539.00613510000005</v>
      </c>
      <c r="E10819" s="23">
        <v>0.236537686</v>
      </c>
      <c r="F10819" s="23">
        <v>0.15906600500000001</v>
      </c>
      <c r="G10819" s="17">
        <v>0</v>
      </c>
      <c r="H10819" s="17">
        <v>1</v>
      </c>
      <c r="I10819" s="17">
        <v>0.78729437400000002</v>
      </c>
      <c r="J10819" s="17">
        <v>0.20822141</v>
      </c>
      <c r="K10819" s="17">
        <v>4.4799999999999996E-3</v>
      </c>
    </row>
    <row r="10820" spans="1:11" x14ac:dyDescent="0.45">
      <c r="A10820" s="10" t="s">
        <v>95</v>
      </c>
      <c r="B10820" s="20">
        <v>0.76</v>
      </c>
      <c r="C10820" s="19">
        <v>7428</v>
      </c>
      <c r="D10820" s="19">
        <v>563.36935640000002</v>
      </c>
      <c r="E10820" s="23">
        <v>0.247468939</v>
      </c>
      <c r="F10820" s="23">
        <v>0.165297363</v>
      </c>
      <c r="G10820" s="17">
        <v>0</v>
      </c>
      <c r="H10820" s="17">
        <v>1</v>
      </c>
      <c r="I10820" s="17">
        <v>0.78868269099999999</v>
      </c>
      <c r="J10820" s="17">
        <v>0.20692875099999999</v>
      </c>
      <c r="K10820" s="17">
        <v>4.3899999999999998E-3</v>
      </c>
    </row>
    <row r="10821" spans="1:11" x14ac:dyDescent="0.45">
      <c r="A10821" s="10" t="s">
        <v>95</v>
      </c>
      <c r="B10821" s="20">
        <v>0.77</v>
      </c>
      <c r="C10821" s="19">
        <v>7526</v>
      </c>
      <c r="D10821" s="19">
        <v>588.32911790000003</v>
      </c>
      <c r="E10821" s="23">
        <v>0.26275982399999998</v>
      </c>
      <c r="F10821" s="23">
        <v>0.17195840400000001</v>
      </c>
      <c r="G10821" s="17">
        <v>0</v>
      </c>
      <c r="H10821" s="17">
        <v>1</v>
      </c>
      <c r="I10821" s="17">
        <v>0.78969407899999999</v>
      </c>
      <c r="J10821" s="17">
        <v>0.20602648300000001</v>
      </c>
      <c r="K10821" s="17">
        <v>4.28E-3</v>
      </c>
    </row>
    <row r="10822" spans="1:11" x14ac:dyDescent="0.45">
      <c r="A10822" s="10" t="s">
        <v>95</v>
      </c>
      <c r="B10822" s="20">
        <v>0.78</v>
      </c>
      <c r="C10822" s="19">
        <v>7623</v>
      </c>
      <c r="D10822" s="19">
        <v>614.43861349999997</v>
      </c>
      <c r="E10822" s="23">
        <v>0.27723366300000002</v>
      </c>
      <c r="F10822" s="23">
        <v>0.17914200599999999</v>
      </c>
      <c r="G10822" s="17">
        <v>0</v>
      </c>
      <c r="H10822" s="17">
        <v>1</v>
      </c>
      <c r="I10822" s="17">
        <v>0.79387525699999995</v>
      </c>
      <c r="J10822" s="17">
        <v>0.20198200199999999</v>
      </c>
      <c r="K10822" s="17">
        <v>4.1399999999999996E-3</v>
      </c>
    </row>
    <row r="10823" spans="1:11" x14ac:dyDescent="0.45">
      <c r="A10823" s="10" t="s">
        <v>95</v>
      </c>
      <c r="B10823" s="20">
        <v>0.79</v>
      </c>
      <c r="C10823" s="19">
        <v>7721</v>
      </c>
      <c r="D10823" s="19">
        <v>642.47993940000003</v>
      </c>
      <c r="E10823" s="23">
        <v>0.29259615500000002</v>
      </c>
      <c r="F10823" s="23">
        <v>0.18664030000000001</v>
      </c>
      <c r="G10823" s="17">
        <v>0</v>
      </c>
      <c r="H10823" s="17">
        <v>1</v>
      </c>
      <c r="I10823" s="17">
        <v>0.79821428900000002</v>
      </c>
      <c r="J10823" s="17">
        <v>0.19773574299999999</v>
      </c>
      <c r="K10823" s="17">
        <v>4.0499999999999998E-3</v>
      </c>
    </row>
    <row r="10824" spans="1:11" x14ac:dyDescent="0.45">
      <c r="A10824" s="10" t="s">
        <v>95</v>
      </c>
      <c r="B10824" s="20">
        <v>0.8</v>
      </c>
      <c r="C10824" s="19">
        <v>7777</v>
      </c>
      <c r="D10824" s="19">
        <v>659.21533929999998</v>
      </c>
      <c r="E10824" s="23">
        <v>0.30484476300000002</v>
      </c>
      <c r="F10824" s="23">
        <v>0.191451914</v>
      </c>
      <c r="G10824" s="17">
        <v>0</v>
      </c>
      <c r="H10824" s="17">
        <v>1</v>
      </c>
      <c r="I10824" s="17">
        <v>0.80355150200000003</v>
      </c>
      <c r="J10824" s="17">
        <v>0.19251274099999999</v>
      </c>
      <c r="K10824" s="17">
        <v>3.9399999999999999E-3</v>
      </c>
    </row>
    <row r="10825" spans="1:11" x14ac:dyDescent="0.45">
      <c r="A10825" s="10" t="s">
        <v>95</v>
      </c>
      <c r="B10825" s="20">
        <v>0.80100000000000005</v>
      </c>
      <c r="C10825" s="19">
        <v>7782</v>
      </c>
      <c r="D10825" s="19">
        <v>660.74716379999995</v>
      </c>
      <c r="E10825" s="23">
        <v>0.306364888</v>
      </c>
      <c r="F10825" s="23">
        <v>0.192456606</v>
      </c>
      <c r="G10825" s="17">
        <v>0</v>
      </c>
      <c r="H10825" s="17">
        <v>1</v>
      </c>
      <c r="I10825" s="17">
        <v>0.80378340999999998</v>
      </c>
      <c r="J10825" s="17">
        <v>0.19228548000000001</v>
      </c>
      <c r="K10825" s="17">
        <v>3.9300000000000003E-3</v>
      </c>
    </row>
    <row r="10826" spans="1:11" x14ac:dyDescent="0.45">
      <c r="A10826" s="10" t="s">
        <v>95</v>
      </c>
      <c r="B10826" s="20">
        <v>0.80200000000000005</v>
      </c>
      <c r="C10826" s="19">
        <v>7795</v>
      </c>
      <c r="D10826" s="19">
        <v>664.73909309999999</v>
      </c>
      <c r="E10826" s="23">
        <v>0.30707148699999998</v>
      </c>
      <c r="F10826" s="23">
        <v>0.193007348</v>
      </c>
      <c r="G10826" s="17">
        <v>0</v>
      </c>
      <c r="H10826" s="17">
        <v>1</v>
      </c>
      <c r="I10826" s="17">
        <v>0.80542754999999999</v>
      </c>
      <c r="J10826" s="17">
        <v>0.190674279</v>
      </c>
      <c r="K10826" s="17">
        <v>3.8999999999999998E-3</v>
      </c>
    </row>
    <row r="10827" spans="1:11" x14ac:dyDescent="0.45">
      <c r="A10827" s="10" t="s">
        <v>95</v>
      </c>
      <c r="B10827" s="20">
        <v>0.80300000000000005</v>
      </c>
      <c r="C10827" s="19">
        <v>7808</v>
      </c>
      <c r="D10827" s="19">
        <v>668.7505731</v>
      </c>
      <c r="E10827" s="23">
        <v>0.31166012500000001</v>
      </c>
      <c r="F10827" s="23">
        <v>0.19409859700000001</v>
      </c>
      <c r="G10827" s="17">
        <v>0</v>
      </c>
      <c r="H10827" s="17">
        <v>1</v>
      </c>
      <c r="I10827" s="17">
        <v>0.80642659699999997</v>
      </c>
      <c r="J10827" s="17">
        <v>0.18969804200000001</v>
      </c>
      <c r="K10827" s="17">
        <v>3.8800000000000002E-3</v>
      </c>
    </row>
    <row r="10828" spans="1:11" x14ac:dyDescent="0.45">
      <c r="A10828" s="10" t="s">
        <v>95</v>
      </c>
      <c r="B10828" s="20">
        <v>0.80400000000000005</v>
      </c>
      <c r="C10828" s="19">
        <v>7816</v>
      </c>
      <c r="D10828" s="19">
        <v>671.25675049999995</v>
      </c>
      <c r="E10828" s="23">
        <v>0.31349665999999998</v>
      </c>
      <c r="F10828" s="23">
        <v>0.195119245</v>
      </c>
      <c r="G10828" s="17">
        <v>0</v>
      </c>
      <c r="H10828" s="17">
        <v>1</v>
      </c>
      <c r="I10828" s="17">
        <v>0.806563158</v>
      </c>
      <c r="J10828" s="17">
        <v>0.18956509999999999</v>
      </c>
      <c r="K10828" s="17">
        <v>3.8700000000000002E-3</v>
      </c>
    </row>
    <row r="10829" spans="1:11" x14ac:dyDescent="0.45">
      <c r="A10829" s="10" t="s">
        <v>95</v>
      </c>
      <c r="B10829" s="20">
        <v>0.80500000000000005</v>
      </c>
      <c r="C10829" s="19">
        <v>7824</v>
      </c>
      <c r="D10829" s="19">
        <v>673.77269460000002</v>
      </c>
      <c r="E10829" s="23">
        <v>0.315342493</v>
      </c>
      <c r="F10829" s="23">
        <v>0.195824624</v>
      </c>
      <c r="G10829" s="17">
        <v>0</v>
      </c>
      <c r="H10829" s="17">
        <v>1</v>
      </c>
      <c r="I10829" s="17">
        <v>0.80700148900000002</v>
      </c>
      <c r="J10829" s="17">
        <v>0.189137158</v>
      </c>
      <c r="K10829" s="17">
        <v>3.8600000000000001E-3</v>
      </c>
    </row>
    <row r="10830" spans="1:11" x14ac:dyDescent="0.45">
      <c r="A10830" s="10" t="s">
        <v>95</v>
      </c>
      <c r="B10830" s="20">
        <v>0.80600000000000005</v>
      </c>
      <c r="C10830" s="19">
        <v>7832</v>
      </c>
      <c r="D10830" s="19">
        <v>676.30260199999998</v>
      </c>
      <c r="E10830" s="23">
        <v>0.31715876900000001</v>
      </c>
      <c r="F10830" s="23">
        <v>0.19653261999999999</v>
      </c>
      <c r="G10830" s="17">
        <v>0</v>
      </c>
      <c r="H10830" s="17">
        <v>1</v>
      </c>
      <c r="I10830" s="17">
        <v>0.806348132</v>
      </c>
      <c r="J10830" s="17">
        <v>0.18979412400000001</v>
      </c>
      <c r="K10830" s="17">
        <v>3.8600000000000001E-3</v>
      </c>
    </row>
    <row r="10831" spans="1:11" x14ac:dyDescent="0.45">
      <c r="A10831" s="10" t="s">
        <v>95</v>
      </c>
      <c r="B10831" s="20">
        <v>0.80700000000000005</v>
      </c>
      <c r="C10831" s="19">
        <v>7847</v>
      </c>
      <c r="D10831" s="19">
        <v>681.08606099999997</v>
      </c>
      <c r="E10831" s="23">
        <v>0.321916221</v>
      </c>
      <c r="F10831" s="23">
        <v>0.19720701900000001</v>
      </c>
      <c r="G10831" s="17">
        <v>0</v>
      </c>
      <c r="H10831" s="17">
        <v>1</v>
      </c>
      <c r="I10831" s="17">
        <v>0.80784085699999997</v>
      </c>
      <c r="J10831" s="17">
        <v>0.18833264399999999</v>
      </c>
      <c r="K10831" s="17">
        <v>3.8300000000000001E-3</v>
      </c>
    </row>
    <row r="10832" spans="1:11" x14ac:dyDescent="0.45">
      <c r="A10832" s="10" t="s">
        <v>95</v>
      </c>
      <c r="B10832" s="20">
        <v>0.80800000000000005</v>
      </c>
      <c r="C10832" s="19">
        <v>7857</v>
      </c>
      <c r="D10832" s="19">
        <v>684.32062189999999</v>
      </c>
      <c r="E10832" s="23">
        <v>0.32392996899999998</v>
      </c>
      <c r="F10832" s="23">
        <v>0.19813171700000001</v>
      </c>
      <c r="G10832" s="17">
        <v>0</v>
      </c>
      <c r="H10832" s="17">
        <v>1</v>
      </c>
      <c r="I10832" s="17">
        <v>0.80892912500000003</v>
      </c>
      <c r="J10832" s="17">
        <v>0.187266602</v>
      </c>
      <c r="K10832" s="17">
        <v>3.8E-3</v>
      </c>
    </row>
    <row r="10833" spans="1:11" x14ac:dyDescent="0.45">
      <c r="A10833" s="10" t="s">
        <v>95</v>
      </c>
      <c r="B10833" s="20">
        <v>0.80900000000000005</v>
      </c>
      <c r="C10833" s="19">
        <v>7864</v>
      </c>
      <c r="D10833" s="19">
        <v>686.59542529999999</v>
      </c>
      <c r="E10833" s="23">
        <v>0.325035242</v>
      </c>
      <c r="F10833" s="23">
        <v>0.19948564199999999</v>
      </c>
      <c r="G10833" s="17">
        <v>0</v>
      </c>
      <c r="H10833" s="17">
        <v>1</v>
      </c>
      <c r="I10833" s="17">
        <v>0.80892620000000004</v>
      </c>
      <c r="J10833" s="17">
        <v>0.18727506399999999</v>
      </c>
      <c r="K10833" s="17">
        <v>3.8E-3</v>
      </c>
    </row>
    <row r="10834" spans="1:11" x14ac:dyDescent="0.45">
      <c r="A10834" s="10" t="s">
        <v>95</v>
      </c>
      <c r="B10834" s="20">
        <v>0.81</v>
      </c>
      <c r="C10834" s="19">
        <v>7876</v>
      </c>
      <c r="D10834" s="19">
        <v>690.50813159999996</v>
      </c>
      <c r="E10834" s="23">
        <v>0.32733252299999999</v>
      </c>
      <c r="F10834" s="23">
        <v>0.19993108000000001</v>
      </c>
      <c r="G10834" s="17">
        <v>0</v>
      </c>
      <c r="H10834" s="17">
        <v>1</v>
      </c>
      <c r="I10834" s="17">
        <v>0.80884209200000001</v>
      </c>
      <c r="J10834" s="17">
        <v>0.187364956</v>
      </c>
      <c r="K10834" s="17">
        <v>3.79E-3</v>
      </c>
    </row>
    <row r="10835" spans="1:11" x14ac:dyDescent="0.45">
      <c r="A10835" s="10" t="s">
        <v>95</v>
      </c>
      <c r="B10835" s="20">
        <v>0.81100000000000005</v>
      </c>
      <c r="C10835" s="19">
        <v>7886</v>
      </c>
      <c r="D10835" s="19">
        <v>693.81746499999997</v>
      </c>
      <c r="E10835" s="23">
        <v>0.33269835599999997</v>
      </c>
      <c r="F10835" s="23">
        <v>0.201198498</v>
      </c>
      <c r="G10835" s="17">
        <v>0</v>
      </c>
      <c r="H10835" s="17">
        <v>1</v>
      </c>
      <c r="I10835" s="17">
        <v>0.80932750600000003</v>
      </c>
      <c r="J10835" s="17">
        <v>0.18689376699999999</v>
      </c>
      <c r="K10835" s="17">
        <v>3.7799999999999999E-3</v>
      </c>
    </row>
    <row r="10836" spans="1:11" x14ac:dyDescent="0.45">
      <c r="A10836" s="10" t="s">
        <v>95</v>
      </c>
      <c r="B10836" s="20">
        <v>0.81200000000000006</v>
      </c>
      <c r="C10836" s="19">
        <v>7895</v>
      </c>
      <c r="D10836" s="19">
        <v>696.81467190000001</v>
      </c>
      <c r="E10836" s="23">
        <v>0.33329994499999999</v>
      </c>
      <c r="F10836" s="23">
        <v>0.20212608800000001</v>
      </c>
      <c r="G10836" s="17">
        <v>0</v>
      </c>
      <c r="H10836" s="17">
        <v>1</v>
      </c>
      <c r="I10836" s="17">
        <v>0.80982636799999996</v>
      </c>
      <c r="J10836" s="17">
        <v>0.18640479099999999</v>
      </c>
      <c r="K10836" s="17">
        <v>3.7699999999999999E-3</v>
      </c>
    </row>
    <row r="10837" spans="1:11" x14ac:dyDescent="0.45">
      <c r="A10837" s="10" t="s">
        <v>95</v>
      </c>
      <c r="B10837" s="20">
        <v>0.81299999999999994</v>
      </c>
      <c r="C10837" s="19">
        <v>7897</v>
      </c>
      <c r="D10837" s="19">
        <v>697.48209029999998</v>
      </c>
      <c r="E10837" s="23">
        <v>0.33370919500000001</v>
      </c>
      <c r="F10837" s="23">
        <v>0.203074218</v>
      </c>
      <c r="G10837" s="17">
        <v>0</v>
      </c>
      <c r="H10837" s="17">
        <v>1</v>
      </c>
      <c r="I10837" s="17">
        <v>0.80976097999999996</v>
      </c>
      <c r="J10837" s="17">
        <v>0.18647048399999999</v>
      </c>
      <c r="K10837" s="17">
        <v>3.7699999999999999E-3</v>
      </c>
    </row>
    <row r="10838" spans="1:11" x14ac:dyDescent="0.45">
      <c r="A10838" s="10" t="s">
        <v>95</v>
      </c>
      <c r="B10838" s="20">
        <v>0.81499999999999995</v>
      </c>
      <c r="C10838" s="19">
        <v>7924</v>
      </c>
      <c r="D10838" s="19">
        <v>706.49453830000004</v>
      </c>
      <c r="E10838" s="23">
        <v>0.33379436899999998</v>
      </c>
      <c r="F10838" s="23">
        <v>0.203678999</v>
      </c>
      <c r="G10838" s="17">
        <v>0</v>
      </c>
      <c r="H10838" s="17">
        <v>1</v>
      </c>
      <c r="I10838" s="17">
        <v>0.81119985500000003</v>
      </c>
      <c r="J10838" s="17">
        <v>0.185060112</v>
      </c>
      <c r="K10838" s="17">
        <v>3.7399999999999998E-3</v>
      </c>
    </row>
    <row r="10839" spans="1:11" x14ac:dyDescent="0.45">
      <c r="A10839" s="10" t="s">
        <v>95</v>
      </c>
      <c r="B10839" s="20">
        <v>0.81599999999999995</v>
      </c>
      <c r="C10839" s="19">
        <v>7925</v>
      </c>
      <c r="D10839" s="19">
        <v>706.82845750000001</v>
      </c>
      <c r="E10839" s="23">
        <v>0.33391927399999999</v>
      </c>
      <c r="F10839" s="23">
        <v>0.20576222599999999</v>
      </c>
      <c r="G10839" s="17">
        <v>0</v>
      </c>
      <c r="H10839" s="17">
        <v>1</v>
      </c>
      <c r="I10839" s="17">
        <v>0.81102595899999996</v>
      </c>
      <c r="J10839" s="17">
        <v>0.18523481</v>
      </c>
      <c r="K10839" s="17">
        <v>3.7399999999999998E-3</v>
      </c>
    </row>
    <row r="10840" spans="1:11" x14ac:dyDescent="0.45">
      <c r="A10840" s="10" t="s">
        <v>95</v>
      </c>
      <c r="B10840" s="20">
        <v>0.81699999999999995</v>
      </c>
      <c r="C10840" s="19">
        <v>7942</v>
      </c>
      <c r="D10840" s="19">
        <v>712.54558020000002</v>
      </c>
      <c r="E10840" s="23">
        <v>0.33872676099999999</v>
      </c>
      <c r="F10840" s="23">
        <v>0.20622791200000001</v>
      </c>
      <c r="G10840" s="17">
        <v>0</v>
      </c>
      <c r="H10840" s="17">
        <v>1</v>
      </c>
      <c r="I10840" s="17">
        <v>0.81161696999999999</v>
      </c>
      <c r="J10840" s="17">
        <v>0.18466149800000001</v>
      </c>
      <c r="K10840" s="17">
        <v>3.7200000000000002E-3</v>
      </c>
    </row>
    <row r="10841" spans="1:11" x14ac:dyDescent="0.45">
      <c r="A10841" s="10" t="s">
        <v>95</v>
      </c>
      <c r="B10841" s="20">
        <v>0.81799999999999995</v>
      </c>
      <c r="C10841" s="19">
        <v>7954</v>
      </c>
      <c r="D10841" s="19">
        <v>716.62407040000005</v>
      </c>
      <c r="E10841" s="23">
        <v>0.33998009699999998</v>
      </c>
      <c r="F10841" s="23">
        <v>0.207622162</v>
      </c>
      <c r="G10841" s="17">
        <v>0</v>
      </c>
      <c r="H10841" s="17">
        <v>1</v>
      </c>
      <c r="I10841" s="17">
        <v>0.81273386199999997</v>
      </c>
      <c r="J10841" s="17">
        <v>0.18356666999999999</v>
      </c>
      <c r="K10841" s="17">
        <v>3.7000000000000002E-3</v>
      </c>
    </row>
    <row r="10842" spans="1:11" x14ac:dyDescent="0.45">
      <c r="A10842" s="10" t="s">
        <v>95</v>
      </c>
      <c r="B10842" s="20">
        <v>0.81899999999999995</v>
      </c>
      <c r="C10842" s="19">
        <v>7963</v>
      </c>
      <c r="D10842" s="19">
        <v>719.69389709999996</v>
      </c>
      <c r="E10842" s="23">
        <v>0.34209097799999999</v>
      </c>
      <c r="F10842" s="23">
        <v>0.20870138599999999</v>
      </c>
      <c r="G10842" s="17">
        <v>0</v>
      </c>
      <c r="H10842" s="17">
        <v>1</v>
      </c>
      <c r="I10842" s="17">
        <v>0.81287546700000002</v>
      </c>
      <c r="J10842" s="17">
        <v>0.18343131100000001</v>
      </c>
      <c r="K10842" s="17">
        <v>3.6900000000000001E-3</v>
      </c>
    </row>
    <row r="10843" spans="1:11" x14ac:dyDescent="0.45">
      <c r="A10843" s="10" t="s">
        <v>95</v>
      </c>
      <c r="B10843" s="20">
        <v>0.82</v>
      </c>
      <c r="C10843" s="19">
        <v>7973</v>
      </c>
      <c r="D10843" s="19">
        <v>723.1270882</v>
      </c>
      <c r="E10843" s="23">
        <v>0.34336771199999999</v>
      </c>
      <c r="F10843" s="23">
        <v>0.209460912</v>
      </c>
      <c r="G10843" s="17">
        <v>0</v>
      </c>
      <c r="H10843" s="17">
        <v>1</v>
      </c>
      <c r="I10843" s="17">
        <v>0.81343481799999995</v>
      </c>
      <c r="J10843" s="17">
        <v>0.182888354</v>
      </c>
      <c r="K10843" s="17">
        <v>3.6800000000000001E-3</v>
      </c>
    </row>
    <row r="10844" spans="1:11" x14ac:dyDescent="0.45">
      <c r="A10844" s="10" t="s">
        <v>95</v>
      </c>
      <c r="B10844" s="20">
        <v>0.82099999999999995</v>
      </c>
      <c r="C10844" s="19">
        <v>7982</v>
      </c>
      <c r="D10844" s="19">
        <v>726.24655659999996</v>
      </c>
      <c r="E10844" s="23">
        <v>0.34745045099999999</v>
      </c>
      <c r="F10844" s="23">
        <v>0.210496393</v>
      </c>
      <c r="G10844" s="17">
        <v>0</v>
      </c>
      <c r="H10844" s="17">
        <v>1</v>
      </c>
      <c r="I10844" s="17">
        <v>0.81403228299999997</v>
      </c>
      <c r="J10844" s="17">
        <v>0.18230489799999999</v>
      </c>
      <c r="K10844" s="17">
        <v>3.6600000000000001E-3</v>
      </c>
    </row>
    <row r="10845" spans="1:11" x14ac:dyDescent="0.45">
      <c r="A10845" s="10" t="s">
        <v>95</v>
      </c>
      <c r="B10845" s="20">
        <v>0.82199999999999995</v>
      </c>
      <c r="C10845" s="19">
        <v>7992</v>
      </c>
      <c r="D10845" s="19">
        <v>729.73497769999994</v>
      </c>
      <c r="E10845" s="23">
        <v>0.35111312700000002</v>
      </c>
      <c r="F10845" s="23">
        <v>0.21135338200000001</v>
      </c>
      <c r="G10845" s="17">
        <v>0</v>
      </c>
      <c r="H10845" s="17">
        <v>1</v>
      </c>
      <c r="I10845" s="17">
        <v>0.81398449299999998</v>
      </c>
      <c r="J10845" s="17">
        <v>0.182363048</v>
      </c>
      <c r="K10845" s="17">
        <v>3.65E-3</v>
      </c>
    </row>
    <row r="10846" spans="1:11" x14ac:dyDescent="0.45">
      <c r="A10846" s="10" t="s">
        <v>95</v>
      </c>
      <c r="B10846" s="20">
        <v>0.82299999999999995</v>
      </c>
      <c r="C10846" s="19">
        <v>8002</v>
      </c>
      <c r="D10846" s="19">
        <v>733.27521260000003</v>
      </c>
      <c r="E10846" s="23">
        <v>0.35654362699999997</v>
      </c>
      <c r="F10846" s="23">
        <v>0.21236875299999999</v>
      </c>
      <c r="G10846" s="17">
        <v>0</v>
      </c>
      <c r="H10846" s="17">
        <v>1</v>
      </c>
      <c r="I10846" s="17">
        <v>0.81413056699999997</v>
      </c>
      <c r="J10846" s="17">
        <v>0.18222522399999999</v>
      </c>
      <c r="K10846" s="17">
        <v>3.64E-3</v>
      </c>
    </row>
    <row r="10847" spans="1:11" x14ac:dyDescent="0.45">
      <c r="A10847" s="10" t="s">
        <v>95</v>
      </c>
      <c r="B10847" s="20">
        <v>0.82399999999999995</v>
      </c>
      <c r="C10847" s="19">
        <v>8012</v>
      </c>
      <c r="D10847" s="19">
        <v>736.85895230000006</v>
      </c>
      <c r="E10847" s="23">
        <v>0.359273805</v>
      </c>
      <c r="F10847" s="23">
        <v>0.21340603299999999</v>
      </c>
      <c r="G10847" s="17">
        <v>0</v>
      </c>
      <c r="H10847" s="17">
        <v>1</v>
      </c>
      <c r="I10847" s="17">
        <v>0.81472939600000005</v>
      </c>
      <c r="J10847" s="17">
        <v>0.181639042</v>
      </c>
      <c r="K10847" s="17">
        <v>3.63E-3</v>
      </c>
    </row>
    <row r="10848" spans="1:11" x14ac:dyDescent="0.45">
      <c r="A10848" s="10" t="s">
        <v>95</v>
      </c>
      <c r="B10848" s="20">
        <v>0.82499999999999996</v>
      </c>
      <c r="C10848" s="19">
        <v>8022</v>
      </c>
      <c r="D10848" s="19">
        <v>740.47667149999995</v>
      </c>
      <c r="E10848" s="23">
        <v>0.36294773600000002</v>
      </c>
      <c r="F10848" s="23">
        <v>0.214504415</v>
      </c>
      <c r="G10848" s="17">
        <v>0</v>
      </c>
      <c r="H10848" s="17">
        <v>1</v>
      </c>
      <c r="I10848" s="17">
        <v>0.81523552799999999</v>
      </c>
      <c r="J10848" s="17">
        <v>0.181147065</v>
      </c>
      <c r="K10848" s="17">
        <v>3.62E-3</v>
      </c>
    </row>
    <row r="10849" spans="1:11" x14ac:dyDescent="0.45">
      <c r="A10849" s="10" t="s">
        <v>95</v>
      </c>
      <c r="B10849" s="20">
        <v>0.82599999999999996</v>
      </c>
      <c r="C10849" s="19">
        <v>8031</v>
      </c>
      <c r="D10849" s="19">
        <v>743.77344430000005</v>
      </c>
      <c r="E10849" s="23">
        <v>0.36692403600000001</v>
      </c>
      <c r="F10849" s="23">
        <v>0.21523599700000001</v>
      </c>
      <c r="G10849" s="17">
        <v>0</v>
      </c>
      <c r="H10849" s="17">
        <v>1</v>
      </c>
      <c r="I10849" s="17">
        <v>0.81521141399999997</v>
      </c>
      <c r="J10849" s="17">
        <v>0.18117691899999999</v>
      </c>
      <c r="K10849" s="17">
        <v>3.6099999999999999E-3</v>
      </c>
    </row>
    <row r="10850" spans="1:11" x14ac:dyDescent="0.45">
      <c r="A10850" s="10" t="s">
        <v>95</v>
      </c>
      <c r="B10850" s="20">
        <v>0.82699999999999996</v>
      </c>
      <c r="C10850" s="19">
        <v>8033</v>
      </c>
      <c r="D10850" s="19">
        <v>744.50868709999997</v>
      </c>
      <c r="E10850" s="23">
        <v>0.36785398400000002</v>
      </c>
      <c r="F10850" s="23">
        <v>0.216333364</v>
      </c>
      <c r="G10850" s="17">
        <v>0</v>
      </c>
      <c r="H10850" s="17">
        <v>1</v>
      </c>
      <c r="I10850" s="17">
        <v>0.81512367900000005</v>
      </c>
      <c r="J10850" s="17">
        <v>0.18126504199999999</v>
      </c>
      <c r="K10850" s="17">
        <v>3.6099999999999999E-3</v>
      </c>
    </row>
    <row r="10851" spans="1:11" x14ac:dyDescent="0.45">
      <c r="A10851" s="10" t="s">
        <v>95</v>
      </c>
      <c r="B10851" s="20">
        <v>0.82799999999999996</v>
      </c>
      <c r="C10851" s="19">
        <v>8050</v>
      </c>
      <c r="D10851" s="19">
        <v>750.77855690000001</v>
      </c>
      <c r="E10851" s="23">
        <v>0.370321344</v>
      </c>
      <c r="F10851" s="23">
        <v>0.2164836</v>
      </c>
      <c r="G10851" s="17">
        <v>0</v>
      </c>
      <c r="H10851" s="17">
        <v>1</v>
      </c>
      <c r="I10851" s="17">
        <v>0.816203067</v>
      </c>
      <c r="J10851" s="17">
        <v>0.18021224599999999</v>
      </c>
      <c r="K10851" s="17">
        <v>3.5799999999999998E-3</v>
      </c>
    </row>
    <row r="10852" spans="1:11" x14ac:dyDescent="0.45">
      <c r="A10852" s="10" t="s">
        <v>95</v>
      </c>
      <c r="B10852" s="20">
        <v>0.82899999999999996</v>
      </c>
      <c r="C10852" s="19">
        <v>8057</v>
      </c>
      <c r="D10852" s="19">
        <v>753.3788965</v>
      </c>
      <c r="E10852" s="23">
        <v>0.37193410199999999</v>
      </c>
      <c r="F10852" s="23">
        <v>0.21775866099999999</v>
      </c>
      <c r="G10852" s="17">
        <v>0</v>
      </c>
      <c r="H10852" s="17">
        <v>1</v>
      </c>
      <c r="I10852" s="17">
        <v>0.81664388300000001</v>
      </c>
      <c r="J10852" s="17">
        <v>0.17978002800000001</v>
      </c>
      <c r="K10852" s="17">
        <v>3.5799999999999998E-3</v>
      </c>
    </row>
    <row r="10853" spans="1:11" x14ac:dyDescent="0.45">
      <c r="A10853" s="10" t="s">
        <v>95</v>
      </c>
      <c r="B10853" s="20">
        <v>0.83</v>
      </c>
      <c r="C10853" s="19">
        <v>8066</v>
      </c>
      <c r="D10853" s="19">
        <v>756.74346909999997</v>
      </c>
      <c r="E10853" s="23">
        <v>0.37685887000000001</v>
      </c>
      <c r="F10853" s="23">
        <v>0.219416311</v>
      </c>
      <c r="G10853" s="17">
        <v>0</v>
      </c>
      <c r="H10853" s="17">
        <v>1</v>
      </c>
      <c r="I10853" s="17">
        <v>0.81614283099999996</v>
      </c>
      <c r="J10853" s="17">
        <v>0.18028439399999999</v>
      </c>
      <c r="K10853" s="17">
        <v>3.5699999999999998E-3</v>
      </c>
    </row>
    <row r="10854" spans="1:11" x14ac:dyDescent="0.45">
      <c r="A10854" s="10" t="s">
        <v>95</v>
      </c>
      <c r="B10854" s="20">
        <v>0.83099999999999996</v>
      </c>
      <c r="C10854" s="19">
        <v>8080</v>
      </c>
      <c r="D10854" s="19">
        <v>762.04156479999995</v>
      </c>
      <c r="E10854" s="23">
        <v>0.38009411700000001</v>
      </c>
      <c r="F10854" s="23">
        <v>0.22032469399999999</v>
      </c>
      <c r="G10854" s="17">
        <v>0</v>
      </c>
      <c r="H10854" s="17">
        <v>1</v>
      </c>
      <c r="I10854" s="17">
        <v>0.81748189500000001</v>
      </c>
      <c r="J10854" s="17">
        <v>0.17897475099999999</v>
      </c>
      <c r="K10854" s="17">
        <v>3.5400000000000002E-3</v>
      </c>
    </row>
    <row r="10855" spans="1:11" x14ac:dyDescent="0.45">
      <c r="A10855" s="10" t="s">
        <v>95</v>
      </c>
      <c r="B10855" s="20">
        <v>0.83199999999999996</v>
      </c>
      <c r="C10855" s="19">
        <v>8081</v>
      </c>
      <c r="D10855" s="19">
        <v>762.421695</v>
      </c>
      <c r="E10855" s="23">
        <v>0.38013015</v>
      </c>
      <c r="F10855" s="23">
        <v>0.221415113</v>
      </c>
      <c r="G10855" s="17">
        <v>0</v>
      </c>
      <c r="H10855" s="17">
        <v>1</v>
      </c>
      <c r="I10855" s="17">
        <v>0.81753371399999997</v>
      </c>
      <c r="J10855" s="17">
        <v>0.178923938</v>
      </c>
      <c r="K10855" s="17">
        <v>3.5400000000000002E-3</v>
      </c>
    </row>
    <row r="10856" spans="1:11" x14ac:dyDescent="0.45">
      <c r="A10856" s="10" t="s">
        <v>95</v>
      </c>
      <c r="B10856" s="20">
        <v>0.83299999999999996</v>
      </c>
      <c r="C10856" s="19">
        <v>8099</v>
      </c>
      <c r="D10856" s="19">
        <v>769.28692739999997</v>
      </c>
      <c r="E10856" s="23">
        <v>0.38251658399999999</v>
      </c>
      <c r="F10856" s="23">
        <v>0.22216439299999999</v>
      </c>
      <c r="G10856" s="17">
        <v>0</v>
      </c>
      <c r="H10856" s="17">
        <v>1</v>
      </c>
      <c r="I10856" s="17">
        <v>0.81917837000000004</v>
      </c>
      <c r="J10856" s="17">
        <v>0.177311211</v>
      </c>
      <c r="K10856" s="17">
        <v>3.5100000000000001E-3</v>
      </c>
    </row>
    <row r="10857" spans="1:11" x14ac:dyDescent="0.45">
      <c r="A10857" s="10" t="s">
        <v>95</v>
      </c>
      <c r="B10857" s="20">
        <v>0.83399999999999996</v>
      </c>
      <c r="C10857" s="19">
        <v>8109</v>
      </c>
      <c r="D10857" s="19">
        <v>773.13022220000005</v>
      </c>
      <c r="E10857" s="23">
        <v>0.38551971499999999</v>
      </c>
      <c r="F10857" s="23">
        <v>0.223800625</v>
      </c>
      <c r="G10857" s="17">
        <v>0</v>
      </c>
      <c r="H10857" s="17">
        <v>1</v>
      </c>
      <c r="I10857" s="17">
        <v>0.81957601000000002</v>
      </c>
      <c r="J10857" s="17">
        <v>0.17692759699999999</v>
      </c>
      <c r="K10857" s="17">
        <v>3.5000000000000001E-3</v>
      </c>
    </row>
    <row r="10858" spans="1:11" x14ac:dyDescent="0.45">
      <c r="A10858" s="10" t="s">
        <v>95</v>
      </c>
      <c r="B10858" s="20">
        <v>0.83499999999999996</v>
      </c>
      <c r="C10858" s="19">
        <v>8119</v>
      </c>
      <c r="D10858" s="19">
        <v>777.00433420000002</v>
      </c>
      <c r="E10858" s="23">
        <v>0.38780974299999998</v>
      </c>
      <c r="F10858" s="23">
        <v>0.224587917</v>
      </c>
      <c r="G10858" s="17">
        <v>0</v>
      </c>
      <c r="H10858" s="17">
        <v>1</v>
      </c>
      <c r="I10858" s="17">
        <v>0.81999997700000005</v>
      </c>
      <c r="J10858" s="17">
        <v>0.176512847</v>
      </c>
      <c r="K10858" s="17">
        <v>3.49E-3</v>
      </c>
    </row>
    <row r="10859" spans="1:11" x14ac:dyDescent="0.45">
      <c r="A10859" s="10" t="s">
        <v>95</v>
      </c>
      <c r="B10859" s="20">
        <v>0.83599999999999997</v>
      </c>
      <c r="C10859" s="19">
        <v>8128</v>
      </c>
      <c r="D10859" s="19">
        <v>780.51100770000005</v>
      </c>
      <c r="E10859" s="23">
        <v>0.39111913799999998</v>
      </c>
      <c r="F10859" s="23">
        <v>0.226255277</v>
      </c>
      <c r="G10859" s="17">
        <v>0</v>
      </c>
      <c r="H10859" s="17">
        <v>1</v>
      </c>
      <c r="I10859" s="17">
        <v>0.82015114</v>
      </c>
      <c r="J10859" s="17">
        <v>0.17636792800000001</v>
      </c>
      <c r="K10859" s="17">
        <v>3.48E-3</v>
      </c>
    </row>
    <row r="10860" spans="1:11" x14ac:dyDescent="0.45">
      <c r="A10860" s="10" t="s">
        <v>95</v>
      </c>
      <c r="B10860" s="20">
        <v>0.83699999999999997</v>
      </c>
      <c r="C10860" s="19">
        <v>8137</v>
      </c>
      <c r="D10860" s="19">
        <v>784.03401229999997</v>
      </c>
      <c r="E10860" s="23">
        <v>0.39144494800000001</v>
      </c>
      <c r="F10860" s="23">
        <v>0.22729981699999999</v>
      </c>
      <c r="G10860" s="17">
        <v>0</v>
      </c>
      <c r="H10860" s="17">
        <v>1</v>
      </c>
      <c r="I10860" s="17">
        <v>0.82065114100000003</v>
      </c>
      <c r="J10860" s="17">
        <v>0.17587760399999999</v>
      </c>
      <c r="K10860" s="17">
        <v>3.47E-3</v>
      </c>
    </row>
    <row r="10861" spans="1:11" x14ac:dyDescent="0.45">
      <c r="A10861" s="10" t="s">
        <v>95</v>
      </c>
      <c r="B10861" s="20">
        <v>0.83799999999999997</v>
      </c>
      <c r="C10861" s="19">
        <v>8148</v>
      </c>
      <c r="D10861" s="19">
        <v>788.35946799999999</v>
      </c>
      <c r="E10861" s="23">
        <v>0.39516533799999998</v>
      </c>
      <c r="F10861" s="23">
        <v>0.22825651699999999</v>
      </c>
      <c r="G10861" s="17">
        <v>0</v>
      </c>
      <c r="H10861" s="17">
        <v>1</v>
      </c>
      <c r="I10861" s="17">
        <v>0.82125865099999995</v>
      </c>
      <c r="J10861" s="17">
        <v>0.17528553999999999</v>
      </c>
      <c r="K10861" s="17">
        <v>3.46E-3</v>
      </c>
    </row>
    <row r="10862" spans="1:11" x14ac:dyDescent="0.45">
      <c r="A10862" s="10" t="s">
        <v>95</v>
      </c>
      <c r="B10862" s="20">
        <v>0.83899999999999997</v>
      </c>
      <c r="C10862" s="19">
        <v>8156</v>
      </c>
      <c r="D10862" s="19">
        <v>791.54188120000003</v>
      </c>
      <c r="E10862" s="23">
        <v>0.39792968400000001</v>
      </c>
      <c r="F10862" s="23">
        <v>0.22961288299999999</v>
      </c>
      <c r="G10862" s="17">
        <v>0</v>
      </c>
      <c r="H10862" s="17">
        <v>1</v>
      </c>
      <c r="I10862" s="17">
        <v>0.82186617799999995</v>
      </c>
      <c r="J10862" s="17">
        <v>0.174689759</v>
      </c>
      <c r="K10862" s="17">
        <v>3.4399999999999999E-3</v>
      </c>
    </row>
    <row r="10863" spans="1:11" x14ac:dyDescent="0.45">
      <c r="A10863" s="10" t="s">
        <v>95</v>
      </c>
      <c r="B10863" s="20">
        <v>0.84</v>
      </c>
      <c r="C10863" s="19">
        <v>8166</v>
      </c>
      <c r="D10863" s="19">
        <v>795.57095649999997</v>
      </c>
      <c r="E10863" s="23">
        <v>0.40600248999999999</v>
      </c>
      <c r="F10863" s="23">
        <v>0.23050651599999999</v>
      </c>
      <c r="G10863" s="17">
        <v>0</v>
      </c>
      <c r="H10863" s="17">
        <v>1</v>
      </c>
      <c r="I10863" s="17">
        <v>0.82197505299999996</v>
      </c>
      <c r="J10863" s="17">
        <v>0.17458881600000001</v>
      </c>
      <c r="K10863" s="17">
        <v>3.4399999999999999E-3</v>
      </c>
    </row>
    <row r="10864" spans="1:11" x14ac:dyDescent="0.45">
      <c r="A10864" s="10" t="s">
        <v>95</v>
      </c>
      <c r="B10864" s="20">
        <v>0.84099999999999997</v>
      </c>
      <c r="C10864" s="19">
        <v>8177</v>
      </c>
      <c r="D10864" s="19">
        <v>800.06192099999998</v>
      </c>
      <c r="E10864" s="23">
        <v>0.409629189</v>
      </c>
      <c r="F10864" s="23">
        <v>0.231774644</v>
      </c>
      <c r="G10864" s="17">
        <v>0</v>
      </c>
      <c r="H10864" s="17">
        <v>1</v>
      </c>
      <c r="I10864" s="17">
        <v>0.82192441999999999</v>
      </c>
      <c r="J10864" s="17">
        <v>0.17464840600000001</v>
      </c>
      <c r="K10864" s="17">
        <v>3.4299999999999999E-3</v>
      </c>
    </row>
    <row r="10865" spans="1:11" x14ac:dyDescent="0.45">
      <c r="A10865" s="10" t="s">
        <v>95</v>
      </c>
      <c r="B10865" s="20">
        <v>0.84199999999999997</v>
      </c>
      <c r="C10865" s="19">
        <v>8185</v>
      </c>
      <c r="D10865" s="19">
        <v>803.3474003</v>
      </c>
      <c r="E10865" s="23">
        <v>0.41147391999999999</v>
      </c>
      <c r="F10865" s="23">
        <v>0.232960521</v>
      </c>
      <c r="G10865" s="17">
        <v>0</v>
      </c>
      <c r="H10865" s="17">
        <v>1</v>
      </c>
      <c r="I10865" s="17">
        <v>0.82238961300000002</v>
      </c>
      <c r="J10865" s="17">
        <v>0.17419400199999999</v>
      </c>
      <c r="K10865" s="17">
        <v>3.4199999999999999E-3</v>
      </c>
    </row>
    <row r="10866" spans="1:11" x14ac:dyDescent="0.45">
      <c r="A10866" s="10" t="s">
        <v>95</v>
      </c>
      <c r="B10866" s="20">
        <v>0.84299999999999997</v>
      </c>
      <c r="C10866" s="19">
        <v>8196</v>
      </c>
      <c r="D10866" s="19">
        <v>807.87855590000004</v>
      </c>
      <c r="E10866" s="23">
        <v>0.41194491799999999</v>
      </c>
      <c r="F10866" s="23">
        <v>0.23408621399999999</v>
      </c>
      <c r="G10866" s="17">
        <v>0</v>
      </c>
      <c r="H10866" s="17">
        <v>1</v>
      </c>
      <c r="I10866" s="17">
        <v>0.82168322800000004</v>
      </c>
      <c r="J10866" s="17">
        <v>0.174903322</v>
      </c>
      <c r="K10866" s="17">
        <v>3.4099999999999998E-3</v>
      </c>
    </row>
    <row r="10867" spans="1:11" x14ac:dyDescent="0.45">
      <c r="A10867" s="10" t="s">
        <v>95</v>
      </c>
      <c r="B10867" s="20">
        <v>0.84399999999999997</v>
      </c>
      <c r="C10867" s="19">
        <v>8203</v>
      </c>
      <c r="D10867" s="19">
        <v>810.78556809999998</v>
      </c>
      <c r="E10867" s="23">
        <v>0.41571174</v>
      </c>
      <c r="F10867" s="23">
        <v>0.23503721499999999</v>
      </c>
      <c r="G10867" s="17">
        <v>0</v>
      </c>
      <c r="H10867" s="17">
        <v>1</v>
      </c>
      <c r="I10867" s="17">
        <v>0.82183551399999999</v>
      </c>
      <c r="J10867" s="17">
        <v>0.17475518600000001</v>
      </c>
      <c r="K10867" s="17">
        <v>3.4099999999999998E-3</v>
      </c>
    </row>
    <row r="10868" spans="1:11" x14ac:dyDescent="0.45">
      <c r="A10868" s="10" t="s">
        <v>95</v>
      </c>
      <c r="B10868" s="20">
        <v>0.84499999999999997</v>
      </c>
      <c r="C10868" s="19">
        <v>8215</v>
      </c>
      <c r="D10868" s="19">
        <v>815.81161899999995</v>
      </c>
      <c r="E10868" s="23">
        <v>0.42372881200000001</v>
      </c>
      <c r="F10868" s="23">
        <v>0.23638086799999999</v>
      </c>
      <c r="G10868" s="17">
        <v>0</v>
      </c>
      <c r="H10868" s="17">
        <v>1</v>
      </c>
      <c r="I10868" s="17">
        <v>0.82198779200000005</v>
      </c>
      <c r="J10868" s="17">
        <v>0.174609654</v>
      </c>
      <c r="K10868" s="17">
        <v>3.3999999999999998E-3</v>
      </c>
    </row>
    <row r="10869" spans="1:11" x14ac:dyDescent="0.45">
      <c r="A10869" s="10" t="s">
        <v>95</v>
      </c>
      <c r="B10869" s="20">
        <v>0.84599999999999997</v>
      </c>
      <c r="C10869" s="19">
        <v>8226</v>
      </c>
      <c r="D10869" s="19">
        <v>820.48789509999995</v>
      </c>
      <c r="E10869" s="23">
        <v>0.42576723799999999</v>
      </c>
      <c r="F10869" s="23">
        <v>0.23773699500000001</v>
      </c>
      <c r="G10869" s="17">
        <v>0</v>
      </c>
      <c r="H10869" s="17">
        <v>1</v>
      </c>
      <c r="I10869" s="17">
        <v>0.82146164799999999</v>
      </c>
      <c r="J10869" s="17">
        <v>0.17513857199999999</v>
      </c>
      <c r="K10869" s="17">
        <v>3.3999999999999998E-3</v>
      </c>
    </row>
    <row r="10870" spans="1:11" x14ac:dyDescent="0.45">
      <c r="A10870" s="10" t="s">
        <v>95</v>
      </c>
      <c r="B10870" s="20">
        <v>0.84699999999999998</v>
      </c>
      <c r="C10870" s="19">
        <v>8235</v>
      </c>
      <c r="D10870" s="19">
        <v>824.35537669999997</v>
      </c>
      <c r="E10870" s="23">
        <v>0.43313335600000002</v>
      </c>
      <c r="F10870" s="23">
        <v>0.238931649</v>
      </c>
      <c r="G10870" s="17">
        <v>0</v>
      </c>
      <c r="H10870" s="17">
        <v>1</v>
      </c>
      <c r="I10870" s="17">
        <v>0.82102575799999999</v>
      </c>
      <c r="J10870" s="17">
        <v>0.175578867</v>
      </c>
      <c r="K10870" s="17">
        <v>3.3999999999999998E-3</v>
      </c>
    </row>
    <row r="10871" spans="1:11" x14ac:dyDescent="0.45">
      <c r="A10871" s="10" t="s">
        <v>95</v>
      </c>
      <c r="B10871" s="20">
        <v>0.84799999999999998</v>
      </c>
      <c r="C10871" s="19">
        <v>8245</v>
      </c>
      <c r="D10871" s="19">
        <v>828.70765349999999</v>
      </c>
      <c r="E10871" s="23">
        <v>0.43571303700000003</v>
      </c>
      <c r="F10871" s="23">
        <v>0.23976076399999999</v>
      </c>
      <c r="G10871" s="17">
        <v>0</v>
      </c>
      <c r="H10871" s="17">
        <v>1</v>
      </c>
      <c r="I10871" s="17">
        <v>0.82177245399999999</v>
      </c>
      <c r="J10871" s="17">
        <v>0.17484712399999999</v>
      </c>
      <c r="K10871" s="17">
        <v>3.3800000000000002E-3</v>
      </c>
    </row>
    <row r="10872" spans="1:11" x14ac:dyDescent="0.45">
      <c r="A10872" s="10" t="s">
        <v>95</v>
      </c>
      <c r="B10872" s="20">
        <v>0.84899999999999998</v>
      </c>
      <c r="C10872" s="19">
        <v>8252</v>
      </c>
      <c r="D10872" s="19">
        <v>831.76983859999996</v>
      </c>
      <c r="E10872" s="23">
        <v>0.43852177399999998</v>
      </c>
      <c r="F10872" s="23">
        <v>0.240700057</v>
      </c>
      <c r="G10872" s="17">
        <v>0</v>
      </c>
      <c r="H10872" s="17">
        <v>1</v>
      </c>
      <c r="I10872" s="17">
        <v>0.82174607399999999</v>
      </c>
      <c r="J10872" s="17">
        <v>0.17487644799999999</v>
      </c>
      <c r="K10872" s="17">
        <v>3.3800000000000002E-3</v>
      </c>
    </row>
    <row r="10873" spans="1:11" x14ac:dyDescent="0.45">
      <c r="A10873" s="10" t="s">
        <v>95</v>
      </c>
      <c r="B10873" s="20">
        <v>0.85</v>
      </c>
      <c r="C10873" s="19">
        <v>8263</v>
      </c>
      <c r="D10873" s="19">
        <v>836.61115570000004</v>
      </c>
      <c r="E10873" s="23">
        <v>0.44359420999999999</v>
      </c>
      <c r="F10873" s="23">
        <v>0.241359676</v>
      </c>
      <c r="G10873" s="17">
        <v>0</v>
      </c>
      <c r="H10873" s="17">
        <v>1</v>
      </c>
      <c r="I10873" s="17">
        <v>0.82185504399999998</v>
      </c>
      <c r="J10873" s="17">
        <v>0.17477279300000001</v>
      </c>
      <c r="K10873" s="17">
        <v>3.3700000000000002E-3</v>
      </c>
    </row>
    <row r="10874" spans="1:11" x14ac:dyDescent="0.45">
      <c r="A10874" s="10" t="s">
        <v>95</v>
      </c>
      <c r="B10874" s="20">
        <v>0.85099999999999998</v>
      </c>
      <c r="C10874" s="19">
        <v>8274</v>
      </c>
      <c r="D10874" s="19">
        <v>841.49787690000005</v>
      </c>
      <c r="E10874" s="23">
        <v>0.444247383</v>
      </c>
      <c r="F10874" s="23">
        <v>0.24240129599999999</v>
      </c>
      <c r="G10874" s="17">
        <v>0</v>
      </c>
      <c r="H10874" s="17">
        <v>1</v>
      </c>
      <c r="I10874" s="17">
        <v>0.82292165299999998</v>
      </c>
      <c r="J10874" s="17">
        <v>0.17372637399999999</v>
      </c>
      <c r="K10874" s="17">
        <v>3.3500000000000001E-3</v>
      </c>
    </row>
    <row r="10875" spans="1:11" x14ac:dyDescent="0.45">
      <c r="A10875" s="10" t="s">
        <v>95</v>
      </c>
      <c r="B10875" s="20">
        <v>0.85199999999999998</v>
      </c>
      <c r="C10875" s="19">
        <v>8278</v>
      </c>
      <c r="D10875" s="19">
        <v>843.28932269999996</v>
      </c>
      <c r="E10875" s="23">
        <v>0.448775115</v>
      </c>
      <c r="F10875" s="23">
        <v>0.245506316</v>
      </c>
      <c r="G10875" s="17">
        <v>0</v>
      </c>
      <c r="H10875" s="17">
        <v>1</v>
      </c>
      <c r="I10875" s="17">
        <v>0.82308462500000001</v>
      </c>
      <c r="J10875" s="17">
        <v>0.17356743099999999</v>
      </c>
      <c r="K10875" s="17">
        <v>3.3500000000000001E-3</v>
      </c>
    </row>
    <row r="10876" spans="1:11" x14ac:dyDescent="0.45">
      <c r="A10876" s="10" t="s">
        <v>95</v>
      </c>
      <c r="B10876" s="20">
        <v>0.85299999999999998</v>
      </c>
      <c r="C10876" s="19">
        <v>8294</v>
      </c>
      <c r="D10876" s="19">
        <v>850.50220309999997</v>
      </c>
      <c r="E10876" s="23">
        <v>0.45229014400000001</v>
      </c>
      <c r="F10876" s="23">
        <v>0.24631549599999999</v>
      </c>
      <c r="G10876" s="17">
        <v>0</v>
      </c>
      <c r="H10876" s="17">
        <v>1</v>
      </c>
      <c r="I10876" s="17">
        <v>0.82385946099999996</v>
      </c>
      <c r="J10876" s="17">
        <v>0.17280725799999999</v>
      </c>
      <c r="K10876" s="17">
        <v>3.3300000000000001E-3</v>
      </c>
    </row>
    <row r="10877" spans="1:11" x14ac:dyDescent="0.45">
      <c r="A10877" s="10" t="s">
        <v>95</v>
      </c>
      <c r="B10877" s="20">
        <v>0.85399999999999998</v>
      </c>
      <c r="C10877" s="19">
        <v>8303</v>
      </c>
      <c r="D10877" s="19">
        <v>854.61850330000004</v>
      </c>
      <c r="E10877" s="23">
        <v>0.46074991399999998</v>
      </c>
      <c r="F10877" s="23">
        <v>0.248204438</v>
      </c>
      <c r="G10877" s="17">
        <v>0</v>
      </c>
      <c r="H10877" s="17">
        <v>1</v>
      </c>
      <c r="I10877" s="17">
        <v>0.82417895699999999</v>
      </c>
      <c r="J10877" s="17">
        <v>0.172439331</v>
      </c>
      <c r="K10877" s="17">
        <v>3.3800000000000002E-3</v>
      </c>
    </row>
    <row r="10878" spans="1:11" x14ac:dyDescent="0.45">
      <c r="A10878" s="10" t="s">
        <v>95</v>
      </c>
      <c r="B10878" s="20">
        <v>0.85499999999999998</v>
      </c>
      <c r="C10878" s="19">
        <v>8311</v>
      </c>
      <c r="D10878" s="19">
        <v>858.34229989999994</v>
      </c>
      <c r="E10878" s="23">
        <v>0.46894682300000001</v>
      </c>
      <c r="F10878" s="23">
        <v>0.24932006700000001</v>
      </c>
      <c r="G10878" s="17">
        <v>0</v>
      </c>
      <c r="H10878" s="17">
        <v>1</v>
      </c>
      <c r="I10878" s="17">
        <v>0.82445990400000002</v>
      </c>
      <c r="J10878" s="17">
        <v>0.17216472599999999</v>
      </c>
      <c r="K10878" s="17">
        <v>3.3800000000000002E-3</v>
      </c>
    </row>
    <row r="10879" spans="1:11" x14ac:dyDescent="0.45">
      <c r="A10879" s="10" t="s">
        <v>95</v>
      </c>
      <c r="B10879" s="20">
        <v>0.85599999999999998</v>
      </c>
      <c r="C10879" s="19">
        <v>8323</v>
      </c>
      <c r="D10879" s="19">
        <v>863.97527309999998</v>
      </c>
      <c r="E10879" s="23">
        <v>0.46960464499999999</v>
      </c>
      <c r="F10879" s="23">
        <v>0.25079280199999998</v>
      </c>
      <c r="G10879" s="17">
        <v>0</v>
      </c>
      <c r="H10879" s="17">
        <v>1</v>
      </c>
      <c r="I10879" s="17">
        <v>0.82487385099999999</v>
      </c>
      <c r="J10879" s="17">
        <v>0.17175873799999999</v>
      </c>
      <c r="K10879" s="17">
        <v>3.3700000000000002E-3</v>
      </c>
    </row>
    <row r="10880" spans="1:11" x14ac:dyDescent="0.45">
      <c r="A10880" s="10" t="s">
        <v>95</v>
      </c>
      <c r="B10880" s="20">
        <v>0.85799999999999998</v>
      </c>
      <c r="C10880" s="19">
        <v>8334</v>
      </c>
      <c r="D10880" s="19">
        <v>869.14492180000002</v>
      </c>
      <c r="E10880" s="23">
        <v>0.46996806299999999</v>
      </c>
      <c r="F10880" s="23">
        <v>0.25270193299999999</v>
      </c>
      <c r="G10880" s="17">
        <v>0</v>
      </c>
      <c r="H10880" s="17">
        <v>1</v>
      </c>
      <c r="I10880" s="17">
        <v>0.82664093800000005</v>
      </c>
      <c r="J10880" s="17">
        <v>0.17002562900000001</v>
      </c>
      <c r="K10880" s="17">
        <v>3.3300000000000001E-3</v>
      </c>
    </row>
    <row r="10881" spans="1:11" x14ac:dyDescent="0.45">
      <c r="A10881" s="10" t="s">
        <v>95</v>
      </c>
      <c r="B10881" s="20">
        <v>0.85899999999999999</v>
      </c>
      <c r="C10881" s="19">
        <v>8352</v>
      </c>
      <c r="D10881" s="19">
        <v>877.63711209999997</v>
      </c>
      <c r="E10881" s="23">
        <v>0.47470696600000001</v>
      </c>
      <c r="F10881" s="23">
        <v>0.254395335</v>
      </c>
      <c r="G10881" s="17">
        <v>0</v>
      </c>
      <c r="H10881" s="17">
        <v>1</v>
      </c>
      <c r="I10881" s="17">
        <v>0.82758313400000005</v>
      </c>
      <c r="J10881" s="17">
        <v>0.16910377200000001</v>
      </c>
      <c r="K10881" s="17">
        <v>3.31E-3</v>
      </c>
    </row>
    <row r="10882" spans="1:11" x14ac:dyDescent="0.45">
      <c r="A10882" s="10" t="s">
        <v>95</v>
      </c>
      <c r="B10882" s="20">
        <v>0.86</v>
      </c>
      <c r="C10882" s="19">
        <v>8359</v>
      </c>
      <c r="D10882" s="19">
        <v>880.9789743</v>
      </c>
      <c r="E10882" s="23">
        <v>0.47942843499999999</v>
      </c>
      <c r="F10882" s="23">
        <v>0.25626226000000002</v>
      </c>
      <c r="G10882" s="17">
        <v>0</v>
      </c>
      <c r="H10882" s="17">
        <v>1</v>
      </c>
      <c r="I10882" s="17">
        <v>0.827166238</v>
      </c>
      <c r="J10882" s="17">
        <v>0.169522337</v>
      </c>
      <c r="K10882" s="17">
        <v>3.31E-3</v>
      </c>
    </row>
    <row r="10883" spans="1:11" x14ac:dyDescent="0.45">
      <c r="A10883" s="10" t="s">
        <v>95</v>
      </c>
      <c r="B10883" s="20">
        <v>0.86099999999999999</v>
      </c>
      <c r="C10883" s="19">
        <v>8369</v>
      </c>
      <c r="D10883" s="19">
        <v>885.82758779999995</v>
      </c>
      <c r="E10883" s="23">
        <v>0.49118683099999999</v>
      </c>
      <c r="F10883" s="23">
        <v>0.25783680399999998</v>
      </c>
      <c r="G10883" s="17">
        <v>0</v>
      </c>
      <c r="H10883" s="17">
        <v>1</v>
      </c>
      <c r="I10883" s="17">
        <v>0.82778229699999994</v>
      </c>
      <c r="J10883" s="17">
        <v>0.168918082</v>
      </c>
      <c r="K10883" s="17">
        <v>3.3E-3</v>
      </c>
    </row>
    <row r="10884" spans="1:11" x14ac:dyDescent="0.45">
      <c r="A10884" s="10" t="s">
        <v>95</v>
      </c>
      <c r="B10884" s="20">
        <v>0.86199999999999999</v>
      </c>
      <c r="C10884" s="19">
        <v>8377</v>
      </c>
      <c r="D10884" s="19">
        <v>889.76515970000003</v>
      </c>
      <c r="E10884" s="23">
        <v>0.49236521</v>
      </c>
      <c r="F10884" s="23">
        <v>0.25925778900000002</v>
      </c>
      <c r="G10884" s="17">
        <v>0</v>
      </c>
      <c r="H10884" s="17">
        <v>1</v>
      </c>
      <c r="I10884" s="17">
        <v>0.82775664000000004</v>
      </c>
      <c r="J10884" s="17">
        <v>0.16895000199999999</v>
      </c>
      <c r="K10884" s="17">
        <v>3.29E-3</v>
      </c>
    </row>
    <row r="10885" spans="1:11" x14ac:dyDescent="0.45">
      <c r="A10885" s="10" t="s">
        <v>95</v>
      </c>
      <c r="B10885" s="20">
        <v>0.86299999999999999</v>
      </c>
      <c r="C10885" s="19">
        <v>8391</v>
      </c>
      <c r="D10885" s="19">
        <v>896.68748249999999</v>
      </c>
      <c r="E10885" s="23">
        <v>0.49685514400000003</v>
      </c>
      <c r="F10885" s="23">
        <v>0.26042717999999998</v>
      </c>
      <c r="G10885" s="17">
        <v>0</v>
      </c>
      <c r="H10885" s="17">
        <v>1</v>
      </c>
      <c r="I10885" s="17">
        <v>0.82792299400000002</v>
      </c>
      <c r="J10885" s="17">
        <v>0.16879378</v>
      </c>
      <c r="K10885" s="17">
        <v>3.2799999999999999E-3</v>
      </c>
    </row>
    <row r="10886" spans="1:11" x14ac:dyDescent="0.45">
      <c r="A10886" s="10" t="s">
        <v>95</v>
      </c>
      <c r="B10886" s="20">
        <v>0.86399999999999999</v>
      </c>
      <c r="C10886" s="19">
        <v>8400</v>
      </c>
      <c r="D10886" s="19">
        <v>901.16868580000005</v>
      </c>
      <c r="E10886" s="23">
        <v>0.49998223000000003</v>
      </c>
      <c r="F10886" s="23">
        <v>0.26249098399999998</v>
      </c>
      <c r="G10886" s="17">
        <v>0</v>
      </c>
      <c r="H10886" s="17">
        <v>1</v>
      </c>
      <c r="I10886" s="17">
        <v>0.82737243299999996</v>
      </c>
      <c r="J10886" s="17">
        <v>0.16934802400000001</v>
      </c>
      <c r="K10886" s="17">
        <v>3.2799999999999999E-3</v>
      </c>
    </row>
    <row r="10887" spans="1:11" x14ac:dyDescent="0.45">
      <c r="A10887" s="10" t="s">
        <v>95</v>
      </c>
      <c r="B10887" s="20">
        <v>0.86499999999999999</v>
      </c>
      <c r="C10887" s="19">
        <v>8408</v>
      </c>
      <c r="D10887" s="19">
        <v>905.17190730000004</v>
      </c>
      <c r="E10887" s="23">
        <v>0.50040268799999998</v>
      </c>
      <c r="F10887" s="23">
        <v>0.263724134</v>
      </c>
      <c r="G10887" s="17">
        <v>0</v>
      </c>
      <c r="H10887" s="17">
        <v>1</v>
      </c>
      <c r="I10887" s="17">
        <v>0.82815709900000001</v>
      </c>
      <c r="J10887" s="17">
        <v>0.16857826400000001</v>
      </c>
      <c r="K10887" s="17">
        <v>3.2599999999999999E-3</v>
      </c>
    </row>
    <row r="10888" spans="1:11" x14ac:dyDescent="0.45">
      <c r="A10888" s="10" t="s">
        <v>95</v>
      </c>
      <c r="B10888" s="20">
        <v>0.86599999999999999</v>
      </c>
      <c r="C10888" s="19">
        <v>8420</v>
      </c>
      <c r="D10888" s="19">
        <v>911.18310580000002</v>
      </c>
      <c r="E10888" s="23">
        <v>0.50170176300000002</v>
      </c>
      <c r="F10888" s="23">
        <v>0.26525424800000003</v>
      </c>
      <c r="G10888" s="17">
        <v>0</v>
      </c>
      <c r="H10888" s="17">
        <v>1</v>
      </c>
      <c r="I10888" s="17">
        <v>0.82790496300000005</v>
      </c>
      <c r="J10888" s="17">
        <v>0.16883235499999999</v>
      </c>
      <c r="K10888" s="17">
        <v>3.2599999999999999E-3</v>
      </c>
    </row>
    <row r="10889" spans="1:11" x14ac:dyDescent="0.45">
      <c r="A10889" s="10" t="s">
        <v>95</v>
      </c>
      <c r="B10889" s="20">
        <v>0.86699999999999999</v>
      </c>
      <c r="C10889" s="19">
        <v>8426</v>
      </c>
      <c r="D10889" s="19">
        <v>914.2017065</v>
      </c>
      <c r="E10889" s="23">
        <v>0.50481469899999998</v>
      </c>
      <c r="F10889" s="23">
        <v>0.26693879599999998</v>
      </c>
      <c r="G10889" s="17">
        <v>0</v>
      </c>
      <c r="H10889" s="17">
        <v>1</v>
      </c>
      <c r="I10889" s="17">
        <v>0.82790238699999996</v>
      </c>
      <c r="J10889" s="17">
        <v>0.16883664900000001</v>
      </c>
      <c r="K10889" s="17">
        <v>3.2599999999999999E-3</v>
      </c>
    </row>
    <row r="10890" spans="1:11" x14ac:dyDescent="0.45">
      <c r="A10890" s="10" t="s">
        <v>95</v>
      </c>
      <c r="B10890" s="20">
        <v>0.86899999999999999</v>
      </c>
      <c r="C10890" s="19">
        <v>8449</v>
      </c>
      <c r="D10890" s="19">
        <v>925.84504340000001</v>
      </c>
      <c r="E10890" s="23">
        <v>0.50780579199999998</v>
      </c>
      <c r="F10890" s="23">
        <v>0.26842437400000002</v>
      </c>
      <c r="G10890" s="17">
        <v>0</v>
      </c>
      <c r="H10890" s="17">
        <v>1</v>
      </c>
      <c r="I10890" s="17">
        <v>0.82828829900000001</v>
      </c>
      <c r="J10890" s="17">
        <v>0.168465596</v>
      </c>
      <c r="K10890" s="17">
        <v>3.2499999999999999E-3</v>
      </c>
    </row>
    <row r="10891" spans="1:11" x14ac:dyDescent="0.45">
      <c r="A10891" s="10" t="s">
        <v>95</v>
      </c>
      <c r="B10891" s="20">
        <v>0.87</v>
      </c>
      <c r="C10891" s="19">
        <v>8456</v>
      </c>
      <c r="D10891" s="19">
        <v>929.41588190000004</v>
      </c>
      <c r="E10891" s="23">
        <v>0.51303241499999996</v>
      </c>
      <c r="F10891" s="23">
        <v>0.27123656400000001</v>
      </c>
      <c r="G10891" s="17">
        <v>0</v>
      </c>
      <c r="H10891" s="17">
        <v>1</v>
      </c>
      <c r="I10891" s="17">
        <v>0.82870046399999997</v>
      </c>
      <c r="J10891" s="17">
        <v>0.16806196300000001</v>
      </c>
      <c r="K10891" s="17">
        <v>3.2399999999999998E-3</v>
      </c>
    </row>
    <row r="10892" spans="1:11" x14ac:dyDescent="0.45">
      <c r="A10892" s="10" t="s">
        <v>95</v>
      </c>
      <c r="B10892" s="20">
        <v>0.871</v>
      </c>
      <c r="C10892" s="19">
        <v>8466</v>
      </c>
      <c r="D10892" s="19">
        <v>934.55743010000003</v>
      </c>
      <c r="E10892" s="23">
        <v>0.51608996900000004</v>
      </c>
      <c r="F10892" s="23">
        <v>0.27202310299999999</v>
      </c>
      <c r="G10892" s="17">
        <v>0</v>
      </c>
      <c r="H10892" s="17">
        <v>1</v>
      </c>
      <c r="I10892" s="17">
        <v>0.82802173400000001</v>
      </c>
      <c r="J10892" s="17">
        <v>0.168748278</v>
      </c>
      <c r="K10892" s="17">
        <v>3.2299999999999998E-3</v>
      </c>
    </row>
    <row r="10893" spans="1:11" x14ac:dyDescent="0.45">
      <c r="A10893" s="10" t="s">
        <v>95</v>
      </c>
      <c r="B10893" s="20">
        <v>0.872</v>
      </c>
      <c r="C10893" s="19">
        <v>8478</v>
      </c>
      <c r="D10893" s="19">
        <v>940.78859439999997</v>
      </c>
      <c r="E10893" s="23">
        <v>0.52258055400000003</v>
      </c>
      <c r="F10893" s="23">
        <v>0.27315667900000001</v>
      </c>
      <c r="G10893" s="17">
        <v>0</v>
      </c>
      <c r="H10893" s="17">
        <v>1</v>
      </c>
      <c r="I10893" s="17">
        <v>0.82862689300000003</v>
      </c>
      <c r="J10893" s="17">
        <v>0.16815960899999999</v>
      </c>
      <c r="K10893" s="17">
        <v>3.2100000000000002E-3</v>
      </c>
    </row>
    <row r="10894" spans="1:11" x14ac:dyDescent="0.45">
      <c r="A10894" s="10" t="s">
        <v>95</v>
      </c>
      <c r="B10894" s="20">
        <v>0.873</v>
      </c>
      <c r="C10894" s="19">
        <v>8488</v>
      </c>
      <c r="D10894" s="19">
        <v>946.02335749999997</v>
      </c>
      <c r="E10894" s="23">
        <v>0.52455221399999996</v>
      </c>
      <c r="F10894" s="23">
        <v>0.27621889599999999</v>
      </c>
      <c r="G10894" s="17">
        <v>0</v>
      </c>
      <c r="H10894" s="17">
        <v>1</v>
      </c>
      <c r="I10894" s="17">
        <v>0.82860226800000003</v>
      </c>
      <c r="J10894" s="17">
        <v>0.168192957</v>
      </c>
      <c r="K10894" s="17">
        <v>3.2000000000000002E-3</v>
      </c>
    </row>
    <row r="10895" spans="1:11" x14ac:dyDescent="0.45">
      <c r="A10895" s="10" t="s">
        <v>95</v>
      </c>
      <c r="B10895" s="20">
        <v>0.874</v>
      </c>
      <c r="C10895" s="19">
        <v>8497</v>
      </c>
      <c r="D10895" s="19">
        <v>950.80015730000002</v>
      </c>
      <c r="E10895" s="23">
        <v>0.53267234100000005</v>
      </c>
      <c r="F10895" s="23">
        <v>0.277682647</v>
      </c>
      <c r="G10895" s="17">
        <v>0</v>
      </c>
      <c r="H10895" s="17">
        <v>1</v>
      </c>
      <c r="I10895" s="17">
        <v>0.82821344299999999</v>
      </c>
      <c r="J10895" s="17">
        <v>0.168583286</v>
      </c>
      <c r="K10895" s="17">
        <v>3.2000000000000002E-3</v>
      </c>
    </row>
    <row r="10896" spans="1:11" x14ac:dyDescent="0.45">
      <c r="A10896" s="10" t="s">
        <v>95</v>
      </c>
      <c r="B10896" s="20">
        <v>0.875</v>
      </c>
      <c r="C10896" s="19">
        <v>8507</v>
      </c>
      <c r="D10896" s="19">
        <v>956.14669679999997</v>
      </c>
      <c r="E10896" s="23">
        <v>0.53549675600000002</v>
      </c>
      <c r="F10896" s="23">
        <v>0.27935569399999999</v>
      </c>
      <c r="G10896" s="17">
        <v>0</v>
      </c>
      <c r="H10896" s="17">
        <v>1</v>
      </c>
      <c r="I10896" s="17">
        <v>0.82871605999999998</v>
      </c>
      <c r="J10896" s="17">
        <v>0.16809249800000001</v>
      </c>
      <c r="K10896" s="17">
        <v>3.1900000000000001E-3</v>
      </c>
    </row>
    <row r="10897" spans="1:11" x14ac:dyDescent="0.45">
      <c r="A10897" s="10" t="s">
        <v>95</v>
      </c>
      <c r="B10897" s="20">
        <v>0.876</v>
      </c>
      <c r="C10897" s="19">
        <v>8517</v>
      </c>
      <c r="D10897" s="19">
        <v>961.51465380000002</v>
      </c>
      <c r="E10897" s="23">
        <v>0.53930899499999996</v>
      </c>
      <c r="F10897" s="23">
        <v>0.28067623000000003</v>
      </c>
      <c r="G10897" s="17">
        <v>0</v>
      </c>
      <c r="H10897" s="17">
        <v>1</v>
      </c>
      <c r="I10897" s="17">
        <v>0.83009828500000005</v>
      </c>
      <c r="J10897" s="17">
        <v>0.16673669499999999</v>
      </c>
      <c r="K10897" s="17">
        <v>3.1700000000000001E-3</v>
      </c>
    </row>
    <row r="10898" spans="1:11" x14ac:dyDescent="0.45">
      <c r="A10898" s="10" t="s">
        <v>95</v>
      </c>
      <c r="B10898" s="20">
        <v>0.877</v>
      </c>
      <c r="C10898" s="19">
        <v>8525</v>
      </c>
      <c r="D10898" s="19">
        <v>965.84440289999998</v>
      </c>
      <c r="E10898" s="23">
        <v>0.54210276199999996</v>
      </c>
      <c r="F10898" s="23">
        <v>0.282302524</v>
      </c>
      <c r="G10898" s="17">
        <v>0</v>
      </c>
      <c r="H10898" s="17">
        <v>1</v>
      </c>
      <c r="I10898" s="17">
        <v>0.82998048999999996</v>
      </c>
      <c r="J10898" s="17">
        <v>0.166859113</v>
      </c>
      <c r="K10898" s="17">
        <v>3.16E-3</v>
      </c>
    </row>
    <row r="10899" spans="1:11" x14ac:dyDescent="0.45">
      <c r="A10899" s="10" t="s">
        <v>95</v>
      </c>
      <c r="B10899" s="20">
        <v>0.878</v>
      </c>
      <c r="C10899" s="19">
        <v>8536</v>
      </c>
      <c r="D10899" s="19">
        <v>971.86311049999995</v>
      </c>
      <c r="E10899" s="23">
        <v>0.55256911399999997</v>
      </c>
      <c r="F10899" s="23">
        <v>0.28407842599999999</v>
      </c>
      <c r="G10899" s="17">
        <v>0</v>
      </c>
      <c r="H10899" s="17">
        <v>1</v>
      </c>
      <c r="I10899" s="17">
        <v>0.83067959700000005</v>
      </c>
      <c r="J10899" s="17">
        <v>0.16617565000000001</v>
      </c>
      <c r="K10899" s="17">
        <v>3.14E-3</v>
      </c>
    </row>
    <row r="10900" spans="1:11" x14ac:dyDescent="0.45">
      <c r="A10900" s="10" t="s">
        <v>95</v>
      </c>
      <c r="B10900" s="20">
        <v>0.879</v>
      </c>
      <c r="C10900" s="19">
        <v>8545</v>
      </c>
      <c r="D10900" s="19">
        <v>976.86350990000005</v>
      </c>
      <c r="E10900" s="23">
        <v>0.55852920699999997</v>
      </c>
      <c r="F10900" s="23">
        <v>0.28586964500000001</v>
      </c>
      <c r="G10900" s="17">
        <v>0</v>
      </c>
      <c r="H10900" s="17">
        <v>1</v>
      </c>
      <c r="I10900" s="17">
        <v>0.83143505799999995</v>
      </c>
      <c r="J10900" s="17">
        <v>0.16543422099999999</v>
      </c>
      <c r="K10900" s="17">
        <v>3.13E-3</v>
      </c>
    </row>
    <row r="10901" spans="1:11" x14ac:dyDescent="0.45">
      <c r="A10901" s="10" t="s">
        <v>95</v>
      </c>
      <c r="B10901" s="20">
        <v>0.88</v>
      </c>
      <c r="C10901" s="19">
        <v>8556</v>
      </c>
      <c r="D10901" s="19">
        <v>983.07977989999995</v>
      </c>
      <c r="E10901" s="23">
        <v>0.57084516699999999</v>
      </c>
      <c r="F10901" s="23">
        <v>0.28706554200000001</v>
      </c>
      <c r="G10901" s="17">
        <v>0</v>
      </c>
      <c r="H10901" s="17">
        <v>1</v>
      </c>
      <c r="I10901" s="17">
        <v>0.83069898499999995</v>
      </c>
      <c r="J10901" s="17">
        <v>0.16617610899999999</v>
      </c>
      <c r="K10901" s="17">
        <v>3.1199999999999999E-3</v>
      </c>
    </row>
    <row r="10902" spans="1:11" x14ac:dyDescent="0.45">
      <c r="A10902" s="10" t="s">
        <v>95</v>
      </c>
      <c r="B10902" s="20">
        <v>0.88100000000000001</v>
      </c>
      <c r="C10902" s="19">
        <v>8564</v>
      </c>
      <c r="D10902" s="19">
        <v>987.66873969999995</v>
      </c>
      <c r="E10902" s="23">
        <v>0.57491427799999995</v>
      </c>
      <c r="F10902" s="23">
        <v>0.28931243499999998</v>
      </c>
      <c r="G10902" s="17">
        <v>0</v>
      </c>
      <c r="H10902" s="17">
        <v>1</v>
      </c>
      <c r="I10902" s="17">
        <v>0.830892611</v>
      </c>
      <c r="J10902" s="17">
        <v>0.16598734500000001</v>
      </c>
      <c r="K10902" s="17">
        <v>3.1199999999999999E-3</v>
      </c>
    </row>
    <row r="10903" spans="1:11" x14ac:dyDescent="0.45">
      <c r="A10903" s="10" t="s">
        <v>95</v>
      </c>
      <c r="B10903" s="20">
        <v>0.88200000000000001</v>
      </c>
      <c r="C10903" s="19">
        <v>8575</v>
      </c>
      <c r="D10903" s="19">
        <v>994.02835040000002</v>
      </c>
      <c r="E10903" s="23">
        <v>0.58594582500000003</v>
      </c>
      <c r="F10903" s="23">
        <v>0.29081806199999999</v>
      </c>
      <c r="G10903" s="17">
        <v>0</v>
      </c>
      <c r="H10903" s="17">
        <v>1</v>
      </c>
      <c r="I10903" s="17">
        <v>0.83141715800000004</v>
      </c>
      <c r="J10903" s="17">
        <v>0.16547540099999999</v>
      </c>
      <c r="K10903" s="17">
        <v>3.1099999999999999E-3</v>
      </c>
    </row>
    <row r="10904" spans="1:11" x14ac:dyDescent="0.45">
      <c r="A10904" s="10" t="s">
        <v>95</v>
      </c>
      <c r="B10904" s="20">
        <v>0.88300000000000001</v>
      </c>
      <c r="C10904" s="19">
        <v>8582</v>
      </c>
      <c r="D10904" s="19">
        <v>998.14554109999995</v>
      </c>
      <c r="E10904" s="23">
        <v>0.58858285899999996</v>
      </c>
      <c r="F10904" s="23">
        <v>0.29228674799999999</v>
      </c>
      <c r="G10904" s="17">
        <v>0</v>
      </c>
      <c r="H10904" s="17">
        <v>1</v>
      </c>
      <c r="I10904" s="17">
        <v>0.83224504700000002</v>
      </c>
      <c r="J10904" s="17">
        <v>0.16466540900000001</v>
      </c>
      <c r="K10904" s="17">
        <v>3.0899999999999999E-3</v>
      </c>
    </row>
    <row r="10905" spans="1:11" x14ac:dyDescent="0.45">
      <c r="A10905" s="10" t="s">
        <v>95</v>
      </c>
      <c r="B10905" s="20">
        <v>0.88400000000000001</v>
      </c>
      <c r="C10905" s="19">
        <v>8595</v>
      </c>
      <c r="D10905" s="19">
        <v>1005.855859</v>
      </c>
      <c r="E10905" s="23">
        <v>0.59735098600000003</v>
      </c>
      <c r="F10905" s="23">
        <v>0.294284092</v>
      </c>
      <c r="G10905" s="17">
        <v>0</v>
      </c>
      <c r="H10905" s="17">
        <v>1</v>
      </c>
      <c r="I10905" s="17">
        <v>0.83170338499999996</v>
      </c>
      <c r="J10905" s="17">
        <v>0.16520986900000001</v>
      </c>
      <c r="K10905" s="17">
        <v>3.0899999999999999E-3</v>
      </c>
    </row>
    <row r="10906" spans="1:11" x14ac:dyDescent="0.45">
      <c r="A10906" s="10" t="s">
        <v>95</v>
      </c>
      <c r="B10906" s="20">
        <v>0.88500000000000001</v>
      </c>
      <c r="C10906" s="19">
        <v>8599</v>
      </c>
      <c r="D10906" s="19">
        <v>1008.252488</v>
      </c>
      <c r="E10906" s="23">
        <v>0.60080040899999998</v>
      </c>
      <c r="F10906" s="23">
        <v>0.296546111</v>
      </c>
      <c r="G10906" s="17">
        <v>0</v>
      </c>
      <c r="H10906" s="17">
        <v>1</v>
      </c>
      <c r="I10906" s="17">
        <v>0.83162951799999996</v>
      </c>
      <c r="J10906" s="17">
        <v>0.16528473699999999</v>
      </c>
      <c r="K10906" s="17">
        <v>3.0899999999999999E-3</v>
      </c>
    </row>
    <row r="10907" spans="1:11" x14ac:dyDescent="0.45">
      <c r="A10907" s="10" t="s">
        <v>95</v>
      </c>
      <c r="B10907" s="20">
        <v>0.88600000000000001</v>
      </c>
      <c r="C10907" s="19">
        <v>8614</v>
      </c>
      <c r="D10907" s="19">
        <v>1017.303926</v>
      </c>
      <c r="E10907" s="23">
        <v>0.60916742199999996</v>
      </c>
      <c r="F10907" s="23">
        <v>0.29756913099999999</v>
      </c>
      <c r="G10907" s="17">
        <v>0</v>
      </c>
      <c r="H10907" s="17">
        <v>1</v>
      </c>
      <c r="I10907" s="17">
        <v>0.83262337500000005</v>
      </c>
      <c r="J10907" s="17">
        <v>0.164311607</v>
      </c>
      <c r="K10907" s="17">
        <v>3.0699999999999998E-3</v>
      </c>
    </row>
    <row r="10908" spans="1:11" x14ac:dyDescent="0.45">
      <c r="A10908" s="10" t="s">
        <v>95</v>
      </c>
      <c r="B10908" s="20">
        <v>0.88700000000000001</v>
      </c>
      <c r="C10908" s="19">
        <v>8624</v>
      </c>
      <c r="D10908" s="19">
        <v>1023.454006</v>
      </c>
      <c r="E10908" s="23">
        <v>0.617361928</v>
      </c>
      <c r="F10908" s="23">
        <v>0.30015816200000001</v>
      </c>
      <c r="G10908" s="17">
        <v>0</v>
      </c>
      <c r="H10908" s="17">
        <v>1</v>
      </c>
      <c r="I10908" s="17">
        <v>0.832435025</v>
      </c>
      <c r="J10908" s="17">
        <v>0.16450263900000001</v>
      </c>
      <c r="K10908" s="17">
        <v>3.0599999999999998E-3</v>
      </c>
    </row>
    <row r="10909" spans="1:11" x14ac:dyDescent="0.45">
      <c r="A10909" s="10" t="s">
        <v>95</v>
      </c>
      <c r="B10909" s="20">
        <v>0.88800000000000001</v>
      </c>
      <c r="C10909" s="19">
        <v>8633</v>
      </c>
      <c r="D10909" s="19">
        <v>1029.018067</v>
      </c>
      <c r="E10909" s="23">
        <v>0.61947790000000003</v>
      </c>
      <c r="F10909" s="23">
        <v>0.30214661500000001</v>
      </c>
      <c r="G10909" s="17">
        <v>0</v>
      </c>
      <c r="H10909" s="17">
        <v>1</v>
      </c>
      <c r="I10909" s="17">
        <v>0.826274552</v>
      </c>
      <c r="J10909" s="17">
        <v>0.163238049</v>
      </c>
      <c r="K10909" s="17">
        <v>1.0500000000000001E-2</v>
      </c>
    </row>
    <row r="10910" spans="1:11" x14ac:dyDescent="0.45">
      <c r="A10910" s="10" t="s">
        <v>95</v>
      </c>
      <c r="B10910" s="20">
        <v>0.88900000000000001</v>
      </c>
      <c r="C10910" s="19">
        <v>8643</v>
      </c>
      <c r="D10910" s="19">
        <v>1035.2612670000001</v>
      </c>
      <c r="E10910" s="23">
        <v>0.62501996999999998</v>
      </c>
      <c r="F10910" s="23">
        <v>0.30352760699999998</v>
      </c>
      <c r="G10910" s="17">
        <v>0</v>
      </c>
      <c r="H10910" s="17">
        <v>1</v>
      </c>
      <c r="I10910" s="17">
        <v>0.82661591700000003</v>
      </c>
      <c r="J10910" s="17">
        <v>0.16292952799999999</v>
      </c>
      <c r="K10910" s="17">
        <v>1.0500000000000001E-2</v>
      </c>
    </row>
    <row r="10911" spans="1:11" x14ac:dyDescent="0.45">
      <c r="A10911" s="10" t="s">
        <v>95</v>
      </c>
      <c r="B10911" s="20">
        <v>0.89</v>
      </c>
      <c r="C10911" s="19">
        <v>8649</v>
      </c>
      <c r="D10911" s="19">
        <v>1039.0211859999999</v>
      </c>
      <c r="E10911" s="23">
        <v>0.62796717199999996</v>
      </c>
      <c r="F10911" s="23">
        <v>0.30587704999999998</v>
      </c>
      <c r="G10911" s="17">
        <v>0</v>
      </c>
      <c r="H10911" s="17">
        <v>1</v>
      </c>
      <c r="I10911" s="17">
        <v>0.82676286300000001</v>
      </c>
      <c r="J10911" s="17">
        <v>0.16271090999999999</v>
      </c>
      <c r="K10911" s="17">
        <v>1.0500000000000001E-2</v>
      </c>
    </row>
    <row r="10912" spans="1:11" x14ac:dyDescent="0.45">
      <c r="A10912" s="10" t="s">
        <v>95</v>
      </c>
      <c r="B10912" s="20">
        <v>0.89100000000000001</v>
      </c>
      <c r="C10912" s="19">
        <v>8663</v>
      </c>
      <c r="D10912" s="19">
        <v>1047.8320470000001</v>
      </c>
      <c r="E10912" s="23">
        <v>0.63270288699999999</v>
      </c>
      <c r="F10912" s="23">
        <v>0.30716919199999998</v>
      </c>
      <c r="G10912" s="17">
        <v>0</v>
      </c>
      <c r="H10912" s="17">
        <v>1</v>
      </c>
      <c r="I10912" s="17">
        <v>0.82599326799999995</v>
      </c>
      <c r="J10912" s="17">
        <v>0.16349792299999999</v>
      </c>
      <c r="K10912" s="17">
        <v>1.0500000000000001E-2</v>
      </c>
    </row>
    <row r="10913" spans="1:11" x14ac:dyDescent="0.45">
      <c r="A10913" s="10" t="s">
        <v>95</v>
      </c>
      <c r="B10913" s="20">
        <v>0.89200000000000002</v>
      </c>
      <c r="C10913" s="19">
        <v>8672</v>
      </c>
      <c r="D10913" s="19">
        <v>1053.5393879999999</v>
      </c>
      <c r="E10913" s="23">
        <v>0.63425717699999995</v>
      </c>
      <c r="F10913" s="23">
        <v>0.30951370700000003</v>
      </c>
      <c r="G10913" s="17">
        <v>0</v>
      </c>
      <c r="H10913" s="17">
        <v>1</v>
      </c>
      <c r="I10913" s="17">
        <v>0.82714916900000002</v>
      </c>
      <c r="J10913" s="17">
        <v>0.162414896</v>
      </c>
      <c r="K10913" s="17">
        <v>1.04E-2</v>
      </c>
    </row>
    <row r="10914" spans="1:11" x14ac:dyDescent="0.45">
      <c r="A10914" s="10" t="s">
        <v>95</v>
      </c>
      <c r="B10914" s="20">
        <v>0.89300000000000002</v>
      </c>
      <c r="C10914" s="19">
        <v>8682</v>
      </c>
      <c r="D10914" s="19">
        <v>1059.9257729999999</v>
      </c>
      <c r="E10914" s="23">
        <v>0.64077816200000004</v>
      </c>
      <c r="F10914" s="23">
        <v>0.31085394500000002</v>
      </c>
      <c r="G10914" s="17">
        <v>0</v>
      </c>
      <c r="H10914" s="17">
        <v>1</v>
      </c>
      <c r="I10914" s="17">
        <v>0.82687523399999996</v>
      </c>
      <c r="J10914" s="17">
        <v>0.16269662700000001</v>
      </c>
      <c r="K10914" s="17">
        <v>1.04E-2</v>
      </c>
    </row>
    <row r="10915" spans="1:11" x14ac:dyDescent="0.45">
      <c r="A10915" s="10" t="s">
        <v>95</v>
      </c>
      <c r="B10915" s="20">
        <v>0.89400000000000002</v>
      </c>
      <c r="C10915" s="19">
        <v>8692</v>
      </c>
      <c r="D10915" s="19">
        <v>1066.3418799999999</v>
      </c>
      <c r="E10915" s="23">
        <v>0.64228143100000001</v>
      </c>
      <c r="F10915" s="23">
        <v>0.31338433500000001</v>
      </c>
      <c r="G10915" s="17">
        <v>0</v>
      </c>
      <c r="H10915" s="17">
        <v>1</v>
      </c>
      <c r="I10915" s="17">
        <v>0.82778130100000002</v>
      </c>
      <c r="J10915" s="17">
        <v>0.16184769399999999</v>
      </c>
      <c r="K10915" s="17">
        <v>1.04E-2</v>
      </c>
    </row>
    <row r="10916" spans="1:11" x14ac:dyDescent="0.45">
      <c r="A10916" s="10" t="s">
        <v>95</v>
      </c>
      <c r="B10916" s="20">
        <v>0.89500000000000002</v>
      </c>
      <c r="C10916" s="19">
        <v>8697</v>
      </c>
      <c r="D10916" s="19">
        <v>1069.570048</v>
      </c>
      <c r="E10916" s="23">
        <v>0.64840255899999999</v>
      </c>
      <c r="F10916" s="23">
        <v>0.31565537900000001</v>
      </c>
      <c r="G10916" s="17">
        <v>0</v>
      </c>
      <c r="H10916" s="17">
        <v>1</v>
      </c>
      <c r="I10916" s="17">
        <v>0.827976343</v>
      </c>
      <c r="J10916" s="17">
        <v>0.161666066</v>
      </c>
      <c r="K10916" s="17">
        <v>1.04E-2</v>
      </c>
    </row>
    <row r="10917" spans="1:11" x14ac:dyDescent="0.45">
      <c r="A10917" s="10" t="s">
        <v>95</v>
      </c>
      <c r="B10917" s="20">
        <v>0.89600000000000002</v>
      </c>
      <c r="C10917" s="19">
        <v>8710</v>
      </c>
      <c r="D10917" s="19">
        <v>1078.0996950000001</v>
      </c>
      <c r="E10917" s="23">
        <v>0.66135977800000001</v>
      </c>
      <c r="F10917" s="23">
        <v>0.31690378800000002</v>
      </c>
      <c r="G10917" s="17">
        <v>0</v>
      </c>
      <c r="H10917" s="17">
        <v>1</v>
      </c>
      <c r="I10917" s="17">
        <v>0.82827710799999998</v>
      </c>
      <c r="J10917" s="17">
        <v>0.16141382400000001</v>
      </c>
      <c r="K10917" s="17">
        <v>1.03E-2</v>
      </c>
    </row>
    <row r="10918" spans="1:11" x14ac:dyDescent="0.45">
      <c r="A10918" s="10" t="s">
        <v>95</v>
      </c>
      <c r="B10918" s="20">
        <v>0.89700000000000002</v>
      </c>
      <c r="C10918" s="19">
        <v>8719</v>
      </c>
      <c r="D10918" s="19">
        <v>1084.0790830000001</v>
      </c>
      <c r="E10918" s="23">
        <v>0.66869307</v>
      </c>
      <c r="F10918" s="23">
        <v>0.31920536900000002</v>
      </c>
      <c r="G10918" s="17">
        <v>0</v>
      </c>
      <c r="H10918" s="17">
        <v>1</v>
      </c>
      <c r="I10918" s="17">
        <v>0.82825621400000005</v>
      </c>
      <c r="J10918" s="17">
        <v>0.16144942900000001</v>
      </c>
      <c r="K10918" s="17">
        <v>1.03E-2</v>
      </c>
    </row>
    <row r="10919" spans="1:11" x14ac:dyDescent="0.45">
      <c r="A10919" s="10" t="s">
        <v>95</v>
      </c>
      <c r="B10919" s="20">
        <v>0.89800000000000002</v>
      </c>
      <c r="C10919" s="19">
        <v>8730</v>
      </c>
      <c r="D10919" s="19">
        <v>1091.5000239999999</v>
      </c>
      <c r="E10919" s="23">
        <v>0.67643086600000002</v>
      </c>
      <c r="F10919" s="23">
        <v>0.32062387999999997</v>
      </c>
      <c r="G10919" s="17">
        <v>0</v>
      </c>
      <c r="H10919" s="17">
        <v>1</v>
      </c>
      <c r="I10919" s="17">
        <v>0.828977415</v>
      </c>
      <c r="J10919" s="17">
        <v>0.16077487200000001</v>
      </c>
      <c r="K10919" s="17">
        <v>1.0200000000000001E-2</v>
      </c>
    </row>
    <row r="10920" spans="1:11" x14ac:dyDescent="0.45">
      <c r="A10920" s="10" t="s">
        <v>95</v>
      </c>
      <c r="B10920" s="20">
        <v>0.89900000000000002</v>
      </c>
      <c r="C10920" s="19">
        <v>8739</v>
      </c>
      <c r="D10920" s="19">
        <v>1097.6007400000001</v>
      </c>
      <c r="E10920" s="23">
        <v>0.67900519000000004</v>
      </c>
      <c r="F10920" s="23">
        <v>0.32376198499999997</v>
      </c>
      <c r="G10920" s="17">
        <v>0</v>
      </c>
      <c r="H10920" s="17">
        <v>1</v>
      </c>
      <c r="I10920" s="17">
        <v>0.82916865500000003</v>
      </c>
      <c r="J10920" s="17">
        <v>0.16059744500000001</v>
      </c>
      <c r="K10920" s="17">
        <v>1.0200000000000001E-2</v>
      </c>
    </row>
    <row r="10921" spans="1:11" x14ac:dyDescent="0.45">
      <c r="A10921" s="10" t="s">
        <v>95</v>
      </c>
      <c r="B10921" s="20">
        <v>0.9</v>
      </c>
      <c r="C10921" s="19">
        <v>8749</v>
      </c>
      <c r="D10921" s="19">
        <v>1104.435373</v>
      </c>
      <c r="E10921" s="23">
        <v>0.68603563999999995</v>
      </c>
      <c r="F10921" s="23">
        <v>0.32543502800000002</v>
      </c>
      <c r="G10921" s="17">
        <v>0</v>
      </c>
      <c r="H10921" s="17">
        <v>1</v>
      </c>
      <c r="I10921" s="17">
        <v>0.82922506500000004</v>
      </c>
      <c r="J10921" s="17">
        <v>0.160562343</v>
      </c>
      <c r="K10921" s="17">
        <v>1.0200000000000001E-2</v>
      </c>
    </row>
    <row r="10922" spans="1:11" x14ac:dyDescent="0.45">
      <c r="A10922" s="10" t="s">
        <v>95</v>
      </c>
      <c r="B10922" s="20">
        <v>0.90100000000000002</v>
      </c>
      <c r="C10922" s="19">
        <v>8760</v>
      </c>
      <c r="D10922" s="19">
        <v>1112.0733560000001</v>
      </c>
      <c r="E10922" s="23">
        <v>0.69950026200000004</v>
      </c>
      <c r="F10922" s="23">
        <v>0.32706391099999998</v>
      </c>
      <c r="G10922" s="17">
        <v>0</v>
      </c>
      <c r="H10922" s="17">
        <v>1</v>
      </c>
      <c r="I10922" s="17">
        <v>0.82980683700000002</v>
      </c>
      <c r="J10922" s="17">
        <v>0.160024678</v>
      </c>
      <c r="K10922" s="17">
        <v>1.0200000000000001E-2</v>
      </c>
    </row>
    <row r="10923" spans="1:11" x14ac:dyDescent="0.45">
      <c r="A10923" s="10" t="s">
        <v>95</v>
      </c>
      <c r="B10923" s="20">
        <v>0.90200000000000002</v>
      </c>
      <c r="C10923" s="19">
        <v>8769</v>
      </c>
      <c r="D10923" s="19">
        <v>1118.42716</v>
      </c>
      <c r="E10923" s="23">
        <v>0.71119722699999999</v>
      </c>
      <c r="F10923" s="23">
        <v>0.32993121399999997</v>
      </c>
      <c r="G10923" s="17">
        <v>0</v>
      </c>
      <c r="H10923" s="17">
        <v>1</v>
      </c>
      <c r="I10923" s="17">
        <v>0.82993984700000001</v>
      </c>
      <c r="J10923" s="17">
        <v>0.15991266900000001</v>
      </c>
      <c r="K10923" s="17">
        <v>1.01E-2</v>
      </c>
    </row>
    <row r="10924" spans="1:11" x14ac:dyDescent="0.45">
      <c r="A10924" s="10" t="s">
        <v>95</v>
      </c>
      <c r="B10924" s="20">
        <v>0.90300000000000002</v>
      </c>
      <c r="C10924" s="19">
        <v>8778</v>
      </c>
      <c r="D10924" s="19">
        <v>1124.8675880000001</v>
      </c>
      <c r="E10924" s="23">
        <v>0.71754526200000002</v>
      </c>
      <c r="F10924" s="23">
        <v>0.33146679600000001</v>
      </c>
      <c r="G10924" s="17">
        <v>0</v>
      </c>
      <c r="H10924" s="17">
        <v>1</v>
      </c>
      <c r="I10924" s="17">
        <v>0.83044532999999998</v>
      </c>
      <c r="J10924" s="17">
        <v>0.159439199</v>
      </c>
      <c r="K10924" s="17">
        <v>1.01E-2</v>
      </c>
    </row>
    <row r="10925" spans="1:11" x14ac:dyDescent="0.45">
      <c r="A10925" s="10" t="s">
        <v>95</v>
      </c>
      <c r="B10925" s="20">
        <v>0.90400000000000003</v>
      </c>
      <c r="C10925" s="19">
        <v>8784</v>
      </c>
      <c r="D10925" s="19">
        <v>1129.1848669999999</v>
      </c>
      <c r="E10925" s="23">
        <v>0.72440900500000005</v>
      </c>
      <c r="F10925" s="23">
        <v>0.33447010100000002</v>
      </c>
      <c r="G10925" s="17">
        <v>0</v>
      </c>
      <c r="H10925" s="17">
        <v>1</v>
      </c>
      <c r="I10925" s="17">
        <v>0.83014390500000002</v>
      </c>
      <c r="J10925" s="17">
        <v>0.15974429600000001</v>
      </c>
      <c r="K10925" s="17">
        <v>1.01E-2</v>
      </c>
    </row>
    <row r="10926" spans="1:11" x14ac:dyDescent="0.45">
      <c r="A10926" s="10" t="s">
        <v>95</v>
      </c>
      <c r="B10926" s="20">
        <v>0.90500000000000003</v>
      </c>
      <c r="C10926" s="19">
        <v>8797</v>
      </c>
      <c r="D10926" s="19">
        <v>1138.655524</v>
      </c>
      <c r="E10926" s="23">
        <v>0.736237794</v>
      </c>
      <c r="F10926" s="23">
        <v>0.33598107999999999</v>
      </c>
      <c r="G10926" s="17">
        <v>0</v>
      </c>
      <c r="H10926" s="17">
        <v>1</v>
      </c>
      <c r="I10926" s="17">
        <v>0.82975015600000002</v>
      </c>
      <c r="J10926" s="17">
        <v>0.16014593199999999</v>
      </c>
      <c r="K10926" s="17">
        <v>1.01E-2</v>
      </c>
    </row>
    <row r="10927" spans="1:11" x14ac:dyDescent="0.45">
      <c r="A10927" s="10" t="s">
        <v>95</v>
      </c>
      <c r="B10927" s="20">
        <v>0.90600000000000003</v>
      </c>
      <c r="C10927" s="19">
        <v>8806</v>
      </c>
      <c r="D10927" s="19">
        <v>1145.3043769999999</v>
      </c>
      <c r="E10927" s="23">
        <v>0.74085816100000002</v>
      </c>
      <c r="F10927" s="23">
        <v>0.338989865</v>
      </c>
      <c r="G10927" s="17">
        <v>0</v>
      </c>
      <c r="H10927" s="17">
        <v>1</v>
      </c>
      <c r="I10927" s="17">
        <v>0.82943768500000004</v>
      </c>
      <c r="J10927" s="17">
        <v>0.160467674</v>
      </c>
      <c r="K10927" s="17">
        <v>1.01E-2</v>
      </c>
    </row>
    <row r="10928" spans="1:11" x14ac:dyDescent="0.45">
      <c r="A10928" s="10" t="s">
        <v>95</v>
      </c>
      <c r="B10928" s="20">
        <v>0.90700000000000003</v>
      </c>
      <c r="C10928" s="19">
        <v>8818</v>
      </c>
      <c r="D10928" s="19">
        <v>1154.270372</v>
      </c>
      <c r="E10928" s="23">
        <v>0.75016209</v>
      </c>
      <c r="F10928" s="23">
        <v>0.341008596</v>
      </c>
      <c r="G10928" s="17">
        <v>0</v>
      </c>
      <c r="H10928" s="17">
        <v>1</v>
      </c>
      <c r="I10928" s="17">
        <v>0.829106236</v>
      </c>
      <c r="J10928" s="17">
        <v>0.160826203</v>
      </c>
      <c r="K10928" s="17">
        <v>1.01E-2</v>
      </c>
    </row>
    <row r="10929" spans="1:11" x14ac:dyDescent="0.45">
      <c r="A10929" s="10" t="s">
        <v>95</v>
      </c>
      <c r="B10929" s="20">
        <v>0.90800000000000003</v>
      </c>
      <c r="C10929" s="19">
        <v>8828</v>
      </c>
      <c r="D10929" s="19">
        <v>1161.7966610000001</v>
      </c>
      <c r="E10929" s="23">
        <v>0.75423820100000005</v>
      </c>
      <c r="F10929" s="23">
        <v>0.343524202</v>
      </c>
      <c r="G10929" s="17">
        <v>0</v>
      </c>
      <c r="H10929" s="17">
        <v>1</v>
      </c>
      <c r="I10929" s="17">
        <v>0.82892122999999995</v>
      </c>
      <c r="J10929" s="17">
        <v>0.16102251300000001</v>
      </c>
      <c r="K10929" s="17">
        <v>1.01E-2</v>
      </c>
    </row>
    <row r="10930" spans="1:11" x14ac:dyDescent="0.45">
      <c r="A10930" s="10" t="s">
        <v>95</v>
      </c>
      <c r="B10930" s="20">
        <v>0.90900000000000003</v>
      </c>
      <c r="C10930" s="19">
        <v>8835</v>
      </c>
      <c r="D10930" s="19">
        <v>1167.132891</v>
      </c>
      <c r="E10930" s="23">
        <v>0.76885651899999996</v>
      </c>
      <c r="F10930" s="23">
        <v>0.34536701600000003</v>
      </c>
      <c r="G10930" s="17">
        <v>0</v>
      </c>
      <c r="H10930" s="17">
        <v>1</v>
      </c>
      <c r="I10930" s="17">
        <v>0.82893070099999999</v>
      </c>
      <c r="J10930" s="17">
        <v>0.16102086700000001</v>
      </c>
      <c r="K10930" s="17">
        <v>0.01</v>
      </c>
    </row>
    <row r="10931" spans="1:11" x14ac:dyDescent="0.45">
      <c r="A10931" s="10" t="s">
        <v>95</v>
      </c>
      <c r="B10931" s="20">
        <v>0.91</v>
      </c>
      <c r="C10931" s="19">
        <v>8846</v>
      </c>
      <c r="D10931" s="19">
        <v>1175.622012</v>
      </c>
      <c r="E10931" s="23">
        <v>0.77565854000000001</v>
      </c>
      <c r="F10931" s="23">
        <v>0.34667759500000001</v>
      </c>
      <c r="G10931" s="17">
        <v>0</v>
      </c>
      <c r="H10931" s="17">
        <v>1</v>
      </c>
      <c r="I10931" s="17">
        <v>0.83006077199999995</v>
      </c>
      <c r="J10931" s="17">
        <v>0.15996165700000001</v>
      </c>
      <c r="K10931" s="17">
        <v>9.9799999999999993E-3</v>
      </c>
    </row>
    <row r="10932" spans="1:11" x14ac:dyDescent="0.45">
      <c r="A10932" s="10" t="s">
        <v>95</v>
      </c>
      <c r="B10932" s="20">
        <v>0.91100000000000003</v>
      </c>
      <c r="C10932" s="19">
        <v>8856</v>
      </c>
      <c r="D10932" s="19">
        <v>1183.41443</v>
      </c>
      <c r="E10932" s="23">
        <v>0.78291374499999999</v>
      </c>
      <c r="F10932" s="23">
        <v>0.34876681199999998</v>
      </c>
      <c r="G10932" s="17">
        <v>0</v>
      </c>
      <c r="H10932" s="17">
        <v>1</v>
      </c>
      <c r="I10932" s="17">
        <v>0.83007079399999995</v>
      </c>
      <c r="J10932" s="17">
        <v>0.15996898000000001</v>
      </c>
      <c r="K10932" s="17">
        <v>9.9600000000000001E-3</v>
      </c>
    </row>
    <row r="10933" spans="1:11" x14ac:dyDescent="0.45">
      <c r="A10933" s="10" t="s">
        <v>95</v>
      </c>
      <c r="B10933" s="20">
        <v>0.91200000000000003</v>
      </c>
      <c r="C10933" s="19">
        <v>8867</v>
      </c>
      <c r="D10933" s="19">
        <v>1192.041796</v>
      </c>
      <c r="E10933" s="23">
        <v>0.78733583900000004</v>
      </c>
      <c r="F10933" s="23">
        <v>0.35353628500000001</v>
      </c>
      <c r="G10933" s="17">
        <v>0</v>
      </c>
      <c r="H10933" s="17">
        <v>1</v>
      </c>
      <c r="I10933" s="17">
        <v>0.82946901900000003</v>
      </c>
      <c r="J10933" s="17">
        <v>0.16058288900000001</v>
      </c>
      <c r="K10933" s="17">
        <v>9.9500000000000005E-3</v>
      </c>
    </row>
    <row r="10934" spans="1:11" x14ac:dyDescent="0.45">
      <c r="A10934" s="10" t="s">
        <v>95</v>
      </c>
      <c r="B10934" s="20">
        <v>0.91300000000000003</v>
      </c>
      <c r="C10934" s="19">
        <v>8876</v>
      </c>
      <c r="D10934" s="19">
        <v>1199.1790120000001</v>
      </c>
      <c r="E10934" s="23">
        <v>0.79602426699999995</v>
      </c>
      <c r="F10934" s="23">
        <v>0.35583375</v>
      </c>
      <c r="G10934" s="17">
        <v>0</v>
      </c>
      <c r="H10934" s="17">
        <v>1</v>
      </c>
      <c r="I10934" s="17">
        <v>0.82968333599999999</v>
      </c>
      <c r="J10934" s="17">
        <v>0.16038555900000001</v>
      </c>
      <c r="K10934" s="17">
        <v>9.9299999999999996E-3</v>
      </c>
    </row>
    <row r="10935" spans="1:11" x14ac:dyDescent="0.45">
      <c r="A10935" s="10" t="s">
        <v>95</v>
      </c>
      <c r="B10935" s="20">
        <v>0.91400000000000003</v>
      </c>
      <c r="C10935" s="19">
        <v>8886</v>
      </c>
      <c r="D10935" s="19">
        <v>1207.1870699999999</v>
      </c>
      <c r="E10935" s="23">
        <v>0.80529833900000003</v>
      </c>
      <c r="F10935" s="23">
        <v>0.35827094799999998</v>
      </c>
      <c r="G10935" s="17">
        <v>0</v>
      </c>
      <c r="H10935" s="17">
        <v>1</v>
      </c>
      <c r="I10935" s="17">
        <v>0.82925810700000002</v>
      </c>
      <c r="J10935" s="17">
        <v>0.16082164600000001</v>
      </c>
      <c r="K10935" s="17">
        <v>9.92E-3</v>
      </c>
    </row>
    <row r="10936" spans="1:11" x14ac:dyDescent="0.45">
      <c r="A10936" s="10" t="s">
        <v>95</v>
      </c>
      <c r="B10936" s="20">
        <v>0.91500000000000004</v>
      </c>
      <c r="C10936" s="19">
        <v>8895</v>
      </c>
      <c r="D10936" s="19">
        <v>1214.531203</v>
      </c>
      <c r="E10936" s="23">
        <v>0.82330542900000003</v>
      </c>
      <c r="F10936" s="23">
        <v>0.360932908</v>
      </c>
      <c r="G10936" s="17">
        <v>0</v>
      </c>
      <c r="H10936" s="17">
        <v>1</v>
      </c>
      <c r="I10936" s="17">
        <v>0.82902045800000002</v>
      </c>
      <c r="J10936" s="17">
        <v>0.16107464799999999</v>
      </c>
      <c r="K10936" s="17">
        <v>9.9000000000000008E-3</v>
      </c>
    </row>
    <row r="10937" spans="1:11" x14ac:dyDescent="0.45">
      <c r="A10937" s="10" t="s">
        <v>95</v>
      </c>
      <c r="B10937" s="20">
        <v>0.91600000000000004</v>
      </c>
      <c r="C10937" s="19">
        <v>8905</v>
      </c>
      <c r="D10937" s="19">
        <v>1222.8428590000001</v>
      </c>
      <c r="E10937" s="23">
        <v>0.83801995100000004</v>
      </c>
      <c r="F10937" s="23">
        <v>0.36276627299999997</v>
      </c>
      <c r="G10937" s="17">
        <v>0</v>
      </c>
      <c r="H10937" s="17">
        <v>1</v>
      </c>
      <c r="I10937" s="17">
        <v>0.82974786700000003</v>
      </c>
      <c r="J10937" s="17">
        <v>0.16040776600000001</v>
      </c>
      <c r="K10937" s="17">
        <v>9.8399999999999998E-3</v>
      </c>
    </row>
    <row r="10938" spans="1:11" x14ac:dyDescent="0.45">
      <c r="A10938" s="10" t="s">
        <v>95</v>
      </c>
      <c r="B10938" s="20">
        <v>0.91700000000000004</v>
      </c>
      <c r="C10938" s="19">
        <v>8915</v>
      </c>
      <c r="D10938" s="19">
        <v>1231.314756</v>
      </c>
      <c r="E10938" s="23">
        <v>0.85159031900000004</v>
      </c>
      <c r="F10938" s="23">
        <v>0.36597074299999999</v>
      </c>
      <c r="G10938" s="17">
        <v>0</v>
      </c>
      <c r="H10938" s="17">
        <v>1</v>
      </c>
      <c r="I10938" s="17">
        <v>0.83033871299999995</v>
      </c>
      <c r="J10938" s="17">
        <v>0.15985444500000001</v>
      </c>
      <c r="K10938" s="17">
        <v>9.8099999999999993E-3</v>
      </c>
    </row>
    <row r="10939" spans="1:11" x14ac:dyDescent="0.45">
      <c r="A10939" s="10" t="s">
        <v>95</v>
      </c>
      <c r="B10939" s="20">
        <v>0.91800000000000004</v>
      </c>
      <c r="C10939" s="19">
        <v>8925</v>
      </c>
      <c r="D10939" s="19">
        <v>1239.876444</v>
      </c>
      <c r="E10939" s="23">
        <v>0.86413633899999998</v>
      </c>
      <c r="F10939" s="23">
        <v>0.36811808400000001</v>
      </c>
      <c r="G10939" s="17">
        <v>0</v>
      </c>
      <c r="H10939" s="17">
        <v>1</v>
      </c>
      <c r="I10939" s="17">
        <v>0.83085247699999998</v>
      </c>
      <c r="J10939" s="17">
        <v>0.159381312</v>
      </c>
      <c r="K10939" s="17">
        <v>9.7699999999999992E-3</v>
      </c>
    </row>
    <row r="10940" spans="1:11" x14ac:dyDescent="0.45">
      <c r="A10940" s="10" t="s">
        <v>95</v>
      </c>
      <c r="B10940" s="20">
        <v>0.91900000000000004</v>
      </c>
      <c r="C10940" s="19">
        <v>8935</v>
      </c>
      <c r="D10940" s="19">
        <v>1248.5208769999999</v>
      </c>
      <c r="E10940" s="23">
        <v>0.86466676099999995</v>
      </c>
      <c r="F10940" s="23">
        <v>0.37196279300000001</v>
      </c>
      <c r="G10940" s="17">
        <v>0</v>
      </c>
      <c r="H10940" s="17">
        <v>1</v>
      </c>
      <c r="I10940" s="17">
        <v>0.83129006000000005</v>
      </c>
      <c r="J10940" s="17">
        <v>0.158968994</v>
      </c>
      <c r="K10940" s="17">
        <v>9.7400000000000004E-3</v>
      </c>
    </row>
    <row r="10941" spans="1:11" x14ac:dyDescent="0.45">
      <c r="A10941" s="10" t="s">
        <v>95</v>
      </c>
      <c r="B10941" s="20">
        <v>0.92</v>
      </c>
      <c r="C10941" s="19">
        <v>8944</v>
      </c>
      <c r="D10941" s="19">
        <v>1256.3357100000001</v>
      </c>
      <c r="E10941" s="23">
        <v>0.87257188799999996</v>
      </c>
      <c r="F10941" s="23">
        <v>0.374159405</v>
      </c>
      <c r="G10941" s="17">
        <v>0</v>
      </c>
      <c r="H10941" s="17">
        <v>1</v>
      </c>
      <c r="I10941" s="17">
        <v>0.83094664799999995</v>
      </c>
      <c r="J10941" s="17">
        <v>0.15931968599999999</v>
      </c>
      <c r="K10941" s="17">
        <v>9.7300000000000008E-3</v>
      </c>
    </row>
    <row r="10942" spans="1:11" x14ac:dyDescent="0.45">
      <c r="A10942" s="10" t="s">
        <v>95</v>
      </c>
      <c r="B10942" s="20">
        <v>0.92100000000000004</v>
      </c>
      <c r="C10942" s="19">
        <v>8952</v>
      </c>
      <c r="D10942" s="19">
        <v>1263.360447</v>
      </c>
      <c r="E10942" s="23">
        <v>0.88208251299999996</v>
      </c>
      <c r="F10942" s="23">
        <v>0.37740276299999997</v>
      </c>
      <c r="G10942" s="17">
        <v>0</v>
      </c>
      <c r="H10942" s="17">
        <v>1</v>
      </c>
      <c r="I10942" s="17">
        <v>0.83129428400000005</v>
      </c>
      <c r="J10942" s="17">
        <v>0.15900788799999999</v>
      </c>
      <c r="K10942" s="17">
        <v>9.7000000000000003E-3</v>
      </c>
    </row>
    <row r="10943" spans="1:11" x14ac:dyDescent="0.45">
      <c r="A10943" s="10" t="s">
        <v>95</v>
      </c>
      <c r="B10943" s="20">
        <v>0.92200000000000004</v>
      </c>
      <c r="C10943" s="19">
        <v>8964</v>
      </c>
      <c r="D10943" s="19">
        <v>1274.0119749999999</v>
      </c>
      <c r="E10943" s="23">
        <v>0.89560077299999996</v>
      </c>
      <c r="F10943" s="23">
        <v>0.379461245</v>
      </c>
      <c r="G10943" s="17">
        <v>0</v>
      </c>
      <c r="H10943" s="17">
        <v>1</v>
      </c>
      <c r="I10943" s="17">
        <v>0.83129453900000005</v>
      </c>
      <c r="J10943" s="17">
        <v>0.15902119000000001</v>
      </c>
      <c r="K10943" s="17">
        <v>9.6799999999999994E-3</v>
      </c>
    </row>
    <row r="10944" spans="1:11" x14ac:dyDescent="0.45">
      <c r="A10944" s="10" t="s">
        <v>95</v>
      </c>
      <c r="B10944" s="20">
        <v>0.92300000000000004</v>
      </c>
      <c r="C10944" s="19">
        <v>8973</v>
      </c>
      <c r="D10944" s="19">
        <v>1282.1251930000001</v>
      </c>
      <c r="E10944" s="23">
        <v>0.90292544100000005</v>
      </c>
      <c r="F10944" s="23">
        <v>0.38309242500000001</v>
      </c>
      <c r="G10944" s="17">
        <v>0</v>
      </c>
      <c r="H10944" s="17">
        <v>1</v>
      </c>
      <c r="I10944" s="17">
        <v>0.83186055599999997</v>
      </c>
      <c r="J10944" s="17">
        <v>0.15849159400000001</v>
      </c>
      <c r="K10944" s="17">
        <v>9.6500000000000006E-3</v>
      </c>
    </row>
    <row r="10945" spans="1:11" x14ac:dyDescent="0.45">
      <c r="A10945" s="10" t="s">
        <v>95</v>
      </c>
      <c r="B10945" s="20">
        <v>0.92400000000000004</v>
      </c>
      <c r="C10945" s="19">
        <v>8982</v>
      </c>
      <c r="D10945" s="19">
        <v>1290.288057</v>
      </c>
      <c r="E10945" s="23">
        <v>0.91110719799999995</v>
      </c>
      <c r="F10945" s="23">
        <v>0.38563132999999999</v>
      </c>
      <c r="G10945" s="17">
        <v>0</v>
      </c>
      <c r="H10945" s="17">
        <v>1</v>
      </c>
      <c r="I10945" s="17">
        <v>0.83282383999999998</v>
      </c>
      <c r="J10945" s="17">
        <v>0.15759002699999999</v>
      </c>
      <c r="K10945" s="17">
        <v>9.5899999999999996E-3</v>
      </c>
    </row>
    <row r="10946" spans="1:11" x14ac:dyDescent="0.45">
      <c r="A10946" s="10" t="s">
        <v>95</v>
      </c>
      <c r="B10946" s="20">
        <v>0.92500000000000004</v>
      </c>
      <c r="C10946" s="19">
        <v>8993</v>
      </c>
      <c r="D10946" s="19">
        <v>1300.3966009999999</v>
      </c>
      <c r="E10946" s="23">
        <v>0.92444721900000004</v>
      </c>
      <c r="F10946" s="23">
        <v>0.38855984300000002</v>
      </c>
      <c r="G10946" s="17">
        <v>0</v>
      </c>
      <c r="H10946" s="17">
        <v>1</v>
      </c>
      <c r="I10946" s="17">
        <v>0.832876057</v>
      </c>
      <c r="J10946" s="17">
        <v>0.157548573</v>
      </c>
      <c r="K10946" s="17">
        <v>9.58E-3</v>
      </c>
    </row>
    <row r="10947" spans="1:11" x14ac:dyDescent="0.45">
      <c r="A10947" s="10" t="s">
        <v>95</v>
      </c>
      <c r="B10947" s="20">
        <v>0.92600000000000005</v>
      </c>
      <c r="C10947" s="19">
        <v>9003</v>
      </c>
      <c r="D10947" s="19">
        <v>1309.70081</v>
      </c>
      <c r="E10947" s="23">
        <v>0.93435925500000006</v>
      </c>
      <c r="F10947" s="23">
        <v>0.39199957400000002</v>
      </c>
      <c r="G10947" s="17">
        <v>0</v>
      </c>
      <c r="H10947" s="17">
        <v>1</v>
      </c>
      <c r="I10947" s="17">
        <v>0.83295527800000002</v>
      </c>
      <c r="J10947" s="17">
        <v>0.15748368800000001</v>
      </c>
      <c r="K10947" s="17">
        <v>9.5600000000000008E-3</v>
      </c>
    </row>
    <row r="10948" spans="1:11" x14ac:dyDescent="0.45">
      <c r="A10948" s="10" t="s">
        <v>95</v>
      </c>
      <c r="B10948" s="20">
        <v>0.92700000000000005</v>
      </c>
      <c r="C10948" s="19">
        <v>9012</v>
      </c>
      <c r="D10948" s="19">
        <v>1318.157033</v>
      </c>
      <c r="E10948" s="23">
        <v>0.94155355299999999</v>
      </c>
      <c r="F10948" s="23">
        <v>0.39524705799999998</v>
      </c>
      <c r="G10948" s="17">
        <v>0</v>
      </c>
      <c r="H10948" s="17">
        <v>1</v>
      </c>
      <c r="I10948" s="17">
        <v>0.83342267000000003</v>
      </c>
      <c r="J10948" s="17">
        <v>0.15705168899999999</v>
      </c>
      <c r="K10948" s="17">
        <v>9.5300000000000003E-3</v>
      </c>
    </row>
    <row r="10949" spans="1:11" x14ac:dyDescent="0.45">
      <c r="A10949" s="10" t="s">
        <v>95</v>
      </c>
      <c r="B10949" s="20">
        <v>0.92800000000000005</v>
      </c>
      <c r="C10949" s="19">
        <v>9022</v>
      </c>
      <c r="D10949" s="19">
        <v>1327.6073040000001</v>
      </c>
      <c r="E10949" s="23">
        <v>0.94534383700000002</v>
      </c>
      <c r="F10949" s="23">
        <v>0.39809485100000003</v>
      </c>
      <c r="G10949" s="17">
        <v>0</v>
      </c>
      <c r="H10949" s="17">
        <v>1</v>
      </c>
      <c r="I10949" s="17">
        <v>0.83362195299999997</v>
      </c>
      <c r="J10949" s="17">
        <v>0.156863802</v>
      </c>
      <c r="K10949" s="17">
        <v>9.5099999999999994E-3</v>
      </c>
    </row>
    <row r="10950" spans="1:11" x14ac:dyDescent="0.45">
      <c r="A10950" s="10" t="s">
        <v>95</v>
      </c>
      <c r="B10950" s="20">
        <v>0.92900000000000005</v>
      </c>
      <c r="C10950" s="19">
        <v>9029</v>
      </c>
      <c r="D10950" s="19">
        <v>1334.246085</v>
      </c>
      <c r="E10950" s="23">
        <v>0.95126658100000006</v>
      </c>
      <c r="F10950" s="23">
        <v>0.40119553699999999</v>
      </c>
      <c r="G10950" s="17">
        <v>0</v>
      </c>
      <c r="H10950" s="17">
        <v>1</v>
      </c>
      <c r="I10950" s="17">
        <v>0.83363914900000002</v>
      </c>
      <c r="J10950" s="17">
        <v>0.15685972000000001</v>
      </c>
      <c r="K10950" s="17">
        <v>9.4999999999999998E-3</v>
      </c>
    </row>
    <row r="10951" spans="1:11" x14ac:dyDescent="0.45">
      <c r="A10951" s="10" t="s">
        <v>95</v>
      </c>
      <c r="B10951" s="20">
        <v>0.93</v>
      </c>
      <c r="C10951" s="19">
        <v>9041</v>
      </c>
      <c r="D10951" s="19">
        <v>1345.8049349999999</v>
      </c>
      <c r="E10951" s="23">
        <v>0.98027657700000004</v>
      </c>
      <c r="F10951" s="23">
        <v>0.403675652</v>
      </c>
      <c r="G10951" s="17">
        <v>0</v>
      </c>
      <c r="H10951" s="17">
        <v>1</v>
      </c>
      <c r="I10951" s="17">
        <v>0.83413256999999996</v>
      </c>
      <c r="J10951" s="17">
        <v>0.15640515099999999</v>
      </c>
      <c r="K10951" s="17">
        <v>9.4599999999999997E-3</v>
      </c>
    </row>
    <row r="10952" spans="1:11" x14ac:dyDescent="0.45">
      <c r="A10952" s="10" t="s">
        <v>95</v>
      </c>
      <c r="B10952" s="20">
        <v>0.93100000000000005</v>
      </c>
      <c r="C10952" s="19">
        <v>9051</v>
      </c>
      <c r="D10952" s="19">
        <v>1355.622486</v>
      </c>
      <c r="E10952" s="23">
        <v>0.98219540699999996</v>
      </c>
      <c r="F10952" s="23">
        <v>0.407334943</v>
      </c>
      <c r="G10952" s="17">
        <v>0</v>
      </c>
      <c r="H10952" s="17">
        <v>1</v>
      </c>
      <c r="I10952" s="17">
        <v>0.83457740499999999</v>
      </c>
      <c r="J10952" s="17">
        <v>0.15599844500000001</v>
      </c>
      <c r="K10952" s="17">
        <v>9.4199999999999996E-3</v>
      </c>
    </row>
    <row r="10953" spans="1:11" x14ac:dyDescent="0.45">
      <c r="A10953" s="10" t="s">
        <v>95</v>
      </c>
      <c r="B10953" s="20">
        <v>0.93200000000000005</v>
      </c>
      <c r="C10953" s="19">
        <v>9060</v>
      </c>
      <c r="D10953" s="19">
        <v>1364.508613</v>
      </c>
      <c r="E10953" s="23">
        <v>0.98851043400000005</v>
      </c>
      <c r="F10953" s="23">
        <v>0.41057047800000002</v>
      </c>
      <c r="G10953" s="17">
        <v>0</v>
      </c>
      <c r="H10953" s="17">
        <v>1</v>
      </c>
      <c r="I10953" s="17">
        <v>0.83460391499999997</v>
      </c>
      <c r="J10953" s="17">
        <v>0.15598156899999999</v>
      </c>
      <c r="K10953" s="17">
        <v>9.41E-3</v>
      </c>
    </row>
    <row r="10954" spans="1:11" x14ac:dyDescent="0.45">
      <c r="A10954" s="10" t="s">
        <v>95</v>
      </c>
      <c r="B10954" s="20">
        <v>0.93300000000000005</v>
      </c>
      <c r="C10954" s="19">
        <v>9071</v>
      </c>
      <c r="D10954" s="19">
        <v>1375.5430469999999</v>
      </c>
      <c r="E10954" s="23">
        <v>1.0216219200000001</v>
      </c>
      <c r="F10954" s="23">
        <v>0.41346629400000001</v>
      </c>
      <c r="G10954" s="17">
        <v>0</v>
      </c>
      <c r="H10954" s="17">
        <v>1</v>
      </c>
      <c r="I10954" s="17">
        <v>0.835081081</v>
      </c>
      <c r="J10954" s="17">
        <v>0.15553939999999999</v>
      </c>
      <c r="K10954" s="17">
        <v>9.3799999999999994E-3</v>
      </c>
    </row>
    <row r="10955" spans="1:11" x14ac:dyDescent="0.45">
      <c r="A10955" s="10" t="s">
        <v>95</v>
      </c>
      <c r="B10955" s="20">
        <v>0.93400000000000005</v>
      </c>
      <c r="C10955" s="19">
        <v>9079</v>
      </c>
      <c r="D10955" s="19">
        <v>1383.8093940000001</v>
      </c>
      <c r="E10955" s="23">
        <v>1.039810471</v>
      </c>
      <c r="F10955" s="23">
        <v>0.41693176599999998</v>
      </c>
      <c r="G10955" s="17">
        <v>0</v>
      </c>
      <c r="H10955" s="17">
        <v>1</v>
      </c>
      <c r="I10955" s="17">
        <v>0.83528346799999997</v>
      </c>
      <c r="J10955" s="17">
        <v>0.155355098</v>
      </c>
      <c r="K10955" s="17">
        <v>9.3600000000000003E-3</v>
      </c>
    </row>
    <row r="10956" spans="1:11" x14ac:dyDescent="0.45">
      <c r="A10956" s="10" t="s">
        <v>95</v>
      </c>
      <c r="B10956" s="20">
        <v>0.93500000000000005</v>
      </c>
      <c r="C10956" s="19">
        <v>9088</v>
      </c>
      <c r="D10956" s="19">
        <v>1393.236294</v>
      </c>
      <c r="E10956" s="23">
        <v>1.0486497400000001</v>
      </c>
      <c r="F10956" s="23">
        <v>0.42003105499999999</v>
      </c>
      <c r="G10956" s="17">
        <v>0</v>
      </c>
      <c r="H10956" s="17">
        <v>1</v>
      </c>
      <c r="I10956" s="17">
        <v>0.83556372300000004</v>
      </c>
      <c r="J10956" s="17">
        <v>0.15509077099999999</v>
      </c>
      <c r="K10956" s="17">
        <v>9.3500000000000007E-3</v>
      </c>
    </row>
    <row r="10957" spans="1:11" x14ac:dyDescent="0.45">
      <c r="A10957" s="10" t="s">
        <v>95</v>
      </c>
      <c r="B10957" s="20">
        <v>0.93600000000000005</v>
      </c>
      <c r="C10957" s="19">
        <v>9100</v>
      </c>
      <c r="D10957" s="19">
        <v>1405.9879330000001</v>
      </c>
      <c r="E10957" s="23">
        <v>1.0715247139999999</v>
      </c>
      <c r="F10957" s="23">
        <v>0.42303151100000003</v>
      </c>
      <c r="G10957" s="17">
        <v>0</v>
      </c>
      <c r="H10957" s="17">
        <v>1</v>
      </c>
      <c r="I10957" s="17">
        <v>0.83532471600000002</v>
      </c>
      <c r="J10957" s="17">
        <v>0.15534100300000001</v>
      </c>
      <c r="K10957" s="17">
        <v>9.3299999999999998E-3</v>
      </c>
    </row>
    <row r="10958" spans="1:11" x14ac:dyDescent="0.45">
      <c r="A10958" s="10" t="s">
        <v>95</v>
      </c>
      <c r="B10958" s="20">
        <v>0.93700000000000006</v>
      </c>
      <c r="C10958" s="19">
        <v>9109</v>
      </c>
      <c r="D10958" s="19">
        <v>1415.683894</v>
      </c>
      <c r="E10958" s="23">
        <v>1.083573377</v>
      </c>
      <c r="F10958" s="23">
        <v>0.42702408400000003</v>
      </c>
      <c r="G10958" s="17">
        <v>0</v>
      </c>
      <c r="H10958" s="17">
        <v>1</v>
      </c>
      <c r="I10958" s="17">
        <v>0.83480578699999997</v>
      </c>
      <c r="J10958" s="17">
        <v>0.15586573100000001</v>
      </c>
      <c r="K10958" s="17">
        <v>9.3299999999999998E-3</v>
      </c>
    </row>
    <row r="10959" spans="1:11" x14ac:dyDescent="0.45">
      <c r="A10959" s="10" t="s">
        <v>95</v>
      </c>
      <c r="B10959" s="20">
        <v>0.93799999999999994</v>
      </c>
      <c r="C10959" s="19">
        <v>9118</v>
      </c>
      <c r="D10959" s="19">
        <v>1425.535742</v>
      </c>
      <c r="E10959" s="23">
        <v>1.099990751</v>
      </c>
      <c r="F10959" s="23">
        <v>0.43065325300000001</v>
      </c>
      <c r="G10959" s="17">
        <v>0</v>
      </c>
      <c r="H10959" s="17">
        <v>1</v>
      </c>
      <c r="I10959" s="17">
        <v>0.83489181199999996</v>
      </c>
      <c r="J10959" s="17">
        <v>0.15580844099999999</v>
      </c>
      <c r="K10959" s="17">
        <v>9.2999999999999992E-3</v>
      </c>
    </row>
    <row r="10960" spans="1:11" x14ac:dyDescent="0.45">
      <c r="A10960" s="10" t="s">
        <v>95</v>
      </c>
      <c r="B10960" s="20">
        <v>0.93899999999999995</v>
      </c>
      <c r="C10960" s="19">
        <v>9129</v>
      </c>
      <c r="D10960" s="19">
        <v>1437.7221970000001</v>
      </c>
      <c r="E10960" s="23">
        <v>1.115793818</v>
      </c>
      <c r="F10960" s="23">
        <v>0.43413474800000001</v>
      </c>
      <c r="G10960" s="17">
        <v>0</v>
      </c>
      <c r="H10960" s="17">
        <v>1</v>
      </c>
      <c r="I10960" s="17">
        <v>0.83472345800000003</v>
      </c>
      <c r="J10960" s="17">
        <v>0.155994471</v>
      </c>
      <c r="K10960" s="17">
        <v>9.2800000000000001E-3</v>
      </c>
    </row>
    <row r="10961" spans="1:11" x14ac:dyDescent="0.45">
      <c r="A10961" s="10" t="s">
        <v>95</v>
      </c>
      <c r="B10961" s="20">
        <v>0.94</v>
      </c>
      <c r="C10961" s="19">
        <v>9138</v>
      </c>
      <c r="D10961" s="19">
        <v>1447.8280219999999</v>
      </c>
      <c r="E10961" s="23">
        <v>1.1340236239999999</v>
      </c>
      <c r="F10961" s="23">
        <v>0.438248099</v>
      </c>
      <c r="G10961" s="17">
        <v>0</v>
      </c>
      <c r="H10961" s="17">
        <v>1</v>
      </c>
      <c r="I10961" s="17">
        <v>0.83434818499999996</v>
      </c>
      <c r="J10961" s="17">
        <v>0.156379088</v>
      </c>
      <c r="K10961" s="17">
        <v>9.2700000000000005E-3</v>
      </c>
    </row>
    <row r="10962" spans="1:11" x14ac:dyDescent="0.45">
      <c r="A10962" s="10" t="s">
        <v>95</v>
      </c>
      <c r="B10962" s="20">
        <v>0.94099999999999995</v>
      </c>
      <c r="C10962" s="19">
        <v>9144</v>
      </c>
      <c r="D10962" s="19">
        <v>1454.6789699999999</v>
      </c>
      <c r="E10962" s="23">
        <v>1.146103949</v>
      </c>
      <c r="F10962" s="23">
        <v>0.44171125500000002</v>
      </c>
      <c r="G10962" s="17">
        <v>0</v>
      </c>
      <c r="H10962" s="17">
        <v>1</v>
      </c>
      <c r="I10962" s="17">
        <v>0.83450724499999995</v>
      </c>
      <c r="J10962" s="17">
        <v>0.156237026</v>
      </c>
      <c r="K10962" s="17">
        <v>9.2599999999999991E-3</v>
      </c>
    </row>
    <row r="10963" spans="1:11" x14ac:dyDescent="0.45">
      <c r="A10963" s="10" t="s">
        <v>95</v>
      </c>
      <c r="B10963" s="20">
        <v>0.94199999999999995</v>
      </c>
      <c r="C10963" s="19">
        <v>9156</v>
      </c>
      <c r="D10963" s="19">
        <v>1468.4849790000001</v>
      </c>
      <c r="E10963" s="23">
        <v>1.155750796</v>
      </c>
      <c r="F10963" s="23">
        <v>0.44354481299999998</v>
      </c>
      <c r="G10963" s="17">
        <v>0</v>
      </c>
      <c r="H10963" s="17">
        <v>1</v>
      </c>
      <c r="I10963" s="17">
        <v>0.83447705400000005</v>
      </c>
      <c r="J10963" s="17">
        <v>0.156284804</v>
      </c>
      <c r="K10963" s="17">
        <v>9.2399999999999999E-3</v>
      </c>
    </row>
    <row r="10964" spans="1:11" x14ac:dyDescent="0.45">
      <c r="A10964" s="10" t="s">
        <v>95</v>
      </c>
      <c r="B10964" s="20">
        <v>0.94299999999999995</v>
      </c>
      <c r="C10964" s="19">
        <v>9167</v>
      </c>
      <c r="D10964" s="19">
        <v>1481.2855770000001</v>
      </c>
      <c r="E10964" s="23">
        <v>1.173495022</v>
      </c>
      <c r="F10964" s="23">
        <v>0.44722847399999999</v>
      </c>
      <c r="G10964" s="17">
        <v>0</v>
      </c>
      <c r="H10964" s="17">
        <v>1</v>
      </c>
      <c r="I10964" s="17">
        <v>0.83634074800000002</v>
      </c>
      <c r="J10964" s="17">
        <v>0.15452512700000001</v>
      </c>
      <c r="K10964" s="17">
        <v>9.1299999999999992E-3</v>
      </c>
    </row>
    <row r="10965" spans="1:11" x14ac:dyDescent="0.45">
      <c r="A10965" s="10" t="s">
        <v>95</v>
      </c>
      <c r="B10965" s="20">
        <v>0.94399999999999995</v>
      </c>
      <c r="C10965" s="19">
        <v>9176</v>
      </c>
      <c r="D10965" s="19">
        <v>1491.919764</v>
      </c>
      <c r="E10965" s="23">
        <v>1.188963947</v>
      </c>
      <c r="F10965" s="23">
        <v>0.45063430100000001</v>
      </c>
      <c r="G10965" s="17">
        <v>0</v>
      </c>
      <c r="H10965" s="17">
        <v>1</v>
      </c>
      <c r="I10965" s="17">
        <v>0.83655068499999996</v>
      </c>
      <c r="J10965" s="17">
        <v>0.154339476</v>
      </c>
      <c r="K10965" s="17">
        <v>9.11E-3</v>
      </c>
    </row>
    <row r="10966" spans="1:11" x14ac:dyDescent="0.45">
      <c r="A10966" s="10" t="s">
        <v>95</v>
      </c>
      <c r="B10966" s="20">
        <v>0.94499999999999995</v>
      </c>
      <c r="C10966" s="19">
        <v>9185</v>
      </c>
      <c r="D10966" s="19">
        <v>1502.7122199999999</v>
      </c>
      <c r="E10966" s="23">
        <v>1.2093482820000001</v>
      </c>
      <c r="F10966" s="23">
        <v>0.45692746499999998</v>
      </c>
      <c r="G10966" s="17">
        <v>0</v>
      </c>
      <c r="H10966" s="17">
        <v>1</v>
      </c>
      <c r="I10966" s="17">
        <v>0.83690892800000005</v>
      </c>
      <c r="J10966" s="17">
        <v>0.15400551200000001</v>
      </c>
      <c r="K10966" s="17">
        <v>9.0900000000000009E-3</v>
      </c>
    </row>
    <row r="10967" spans="1:11" x14ac:dyDescent="0.45">
      <c r="A10967" s="10" t="s">
        <v>95</v>
      </c>
      <c r="B10967" s="20">
        <v>0.94599999999999995</v>
      </c>
      <c r="C10967" s="19">
        <v>9197</v>
      </c>
      <c r="D10967" s="19">
        <v>1517.337767</v>
      </c>
      <c r="E10967" s="23">
        <v>1.2309957119999999</v>
      </c>
      <c r="F10967" s="23">
        <v>0.46018199599999998</v>
      </c>
      <c r="G10967" s="17">
        <v>0</v>
      </c>
      <c r="H10967" s="17">
        <v>1</v>
      </c>
      <c r="I10967" s="17">
        <v>0.83673850900000002</v>
      </c>
      <c r="J10967" s="17">
        <v>0.15419622899999999</v>
      </c>
      <c r="K10967" s="17">
        <v>9.0699999999999999E-3</v>
      </c>
    </row>
    <row r="10968" spans="1:11" x14ac:dyDescent="0.45">
      <c r="A10968" s="10" t="s">
        <v>95</v>
      </c>
      <c r="B10968" s="20">
        <v>0.94699999999999995</v>
      </c>
      <c r="C10968" s="19">
        <v>9205</v>
      </c>
      <c r="D10968" s="19">
        <v>1527.234183</v>
      </c>
      <c r="E10968" s="23">
        <v>1.2377235600000001</v>
      </c>
      <c r="F10968" s="23">
        <v>0.46531035799999998</v>
      </c>
      <c r="G10968" s="17">
        <v>0</v>
      </c>
      <c r="H10968" s="17">
        <v>1</v>
      </c>
      <c r="I10968" s="17">
        <v>0.83756083599999998</v>
      </c>
      <c r="J10968" s="17">
        <v>0.15341956200000001</v>
      </c>
      <c r="K10968" s="17">
        <v>9.0200000000000002E-3</v>
      </c>
    </row>
    <row r="10969" spans="1:11" x14ac:dyDescent="0.45">
      <c r="A10969" s="10" t="s">
        <v>95</v>
      </c>
      <c r="B10969" s="20">
        <v>0.94799999999999995</v>
      </c>
      <c r="C10969" s="19">
        <v>9216</v>
      </c>
      <c r="D10969" s="19">
        <v>1540.898297</v>
      </c>
      <c r="E10969" s="23">
        <v>1.2481343410000001</v>
      </c>
      <c r="F10969" s="23">
        <v>0.46894413099999999</v>
      </c>
      <c r="G10969" s="17">
        <v>0</v>
      </c>
      <c r="H10969" s="17">
        <v>1</v>
      </c>
      <c r="I10969" s="17">
        <v>0.838260703</v>
      </c>
      <c r="J10969" s="17">
        <v>0.152762114</v>
      </c>
      <c r="K10969" s="17">
        <v>8.9800000000000001E-3</v>
      </c>
    </row>
    <row r="10970" spans="1:11" x14ac:dyDescent="0.45">
      <c r="A10970" s="10" t="s">
        <v>95</v>
      </c>
      <c r="B10970" s="20">
        <v>0.94899999999999995</v>
      </c>
      <c r="C10970" s="19">
        <v>9226</v>
      </c>
      <c r="D10970" s="19">
        <v>1553.4505799999999</v>
      </c>
      <c r="E10970" s="23">
        <v>1.2566996690000001</v>
      </c>
      <c r="F10970" s="23">
        <v>0.47358693600000001</v>
      </c>
      <c r="G10970" s="17">
        <v>0</v>
      </c>
      <c r="H10970" s="17">
        <v>1</v>
      </c>
      <c r="I10970" s="17">
        <v>0.83909590199999995</v>
      </c>
      <c r="J10970" s="17">
        <v>0.15197919100000001</v>
      </c>
      <c r="K10970" s="17">
        <v>8.9200000000000008E-3</v>
      </c>
    </row>
    <row r="10971" spans="1:11" x14ac:dyDescent="0.45">
      <c r="A10971" s="10" t="s">
        <v>95</v>
      </c>
      <c r="B10971" s="20">
        <v>0.95</v>
      </c>
      <c r="C10971" s="19">
        <v>9236</v>
      </c>
      <c r="D10971" s="19">
        <v>1566.112165</v>
      </c>
      <c r="E10971" s="23">
        <v>1.2698885019999999</v>
      </c>
      <c r="F10971" s="23">
        <v>0.47708664299999998</v>
      </c>
      <c r="G10971" s="17">
        <v>0</v>
      </c>
      <c r="H10971" s="17">
        <v>1</v>
      </c>
      <c r="I10971" s="17">
        <v>0.83980411499999996</v>
      </c>
      <c r="J10971" s="17">
        <v>0.15132085100000001</v>
      </c>
      <c r="K10971" s="17">
        <v>8.8800000000000007E-3</v>
      </c>
    </row>
    <row r="10972" spans="1:11" x14ac:dyDescent="0.45">
      <c r="A10972" s="10" t="s">
        <v>95</v>
      </c>
      <c r="B10972" s="20">
        <v>0.95099999999999996</v>
      </c>
      <c r="C10972" s="19">
        <v>9245</v>
      </c>
      <c r="D10972" s="19">
        <v>1577.6181160000001</v>
      </c>
      <c r="E10972" s="23">
        <v>1.2841342330000001</v>
      </c>
      <c r="F10972" s="23">
        <v>0.48048342300000002</v>
      </c>
      <c r="G10972" s="17">
        <v>0</v>
      </c>
      <c r="H10972" s="17">
        <v>1</v>
      </c>
      <c r="I10972" s="17">
        <v>0.83996512099999998</v>
      </c>
      <c r="J10972" s="17">
        <v>0.15117956099999999</v>
      </c>
      <c r="K10972" s="17">
        <v>8.8599999999999998E-3</v>
      </c>
    </row>
    <row r="10973" spans="1:11" x14ac:dyDescent="0.45">
      <c r="A10973" s="10" t="s">
        <v>95</v>
      </c>
      <c r="B10973" s="20">
        <v>0.95199999999999996</v>
      </c>
      <c r="C10973" s="19">
        <v>9255</v>
      </c>
      <c r="D10973" s="19">
        <v>1590.6217200000001</v>
      </c>
      <c r="E10973" s="23">
        <v>1.3181023430000001</v>
      </c>
      <c r="F10973" s="23">
        <v>0.48580371</v>
      </c>
      <c r="G10973" s="17">
        <v>0</v>
      </c>
      <c r="H10973" s="17">
        <v>1</v>
      </c>
      <c r="I10973" s="17">
        <v>0.84038608800000003</v>
      </c>
      <c r="J10973" s="17">
        <v>0.150799296</v>
      </c>
      <c r="K10973" s="17">
        <v>8.8100000000000001E-3</v>
      </c>
    </row>
    <row r="10974" spans="1:11" x14ac:dyDescent="0.45">
      <c r="A10974" s="10" t="s">
        <v>95</v>
      </c>
      <c r="B10974" s="20">
        <v>0.95299999999999996</v>
      </c>
      <c r="C10974" s="19">
        <v>9264</v>
      </c>
      <c r="D10974" s="19">
        <v>1602.5275409999999</v>
      </c>
      <c r="E10974" s="23">
        <v>1.3351078750000001</v>
      </c>
      <c r="F10974" s="23">
        <v>0.49031856499999998</v>
      </c>
      <c r="G10974" s="17">
        <v>0</v>
      </c>
      <c r="H10974" s="17">
        <v>1</v>
      </c>
      <c r="I10974" s="17">
        <v>0.84030449699999998</v>
      </c>
      <c r="J10974" s="17">
        <v>0.15089049399999999</v>
      </c>
      <c r="K10974" s="17">
        <v>8.8100000000000001E-3</v>
      </c>
    </row>
    <row r="10975" spans="1:11" x14ac:dyDescent="0.45">
      <c r="A10975" s="10" t="s">
        <v>95</v>
      </c>
      <c r="B10975" s="20">
        <v>0.95399999999999996</v>
      </c>
      <c r="C10975" s="19">
        <v>9274</v>
      </c>
      <c r="D10975" s="19">
        <v>1615.9966240000001</v>
      </c>
      <c r="E10975" s="23">
        <v>1.355254569</v>
      </c>
      <c r="F10975" s="23">
        <v>0.49468779499999999</v>
      </c>
      <c r="G10975" s="17">
        <v>0</v>
      </c>
      <c r="H10975" s="17">
        <v>1</v>
      </c>
      <c r="I10975" s="17">
        <v>0.84084716599999998</v>
      </c>
      <c r="J10975" s="17">
        <v>0.150390528</v>
      </c>
      <c r="K10975" s="17">
        <v>8.7600000000000004E-3</v>
      </c>
    </row>
    <row r="10976" spans="1:11" x14ac:dyDescent="0.45">
      <c r="A10976" s="10" t="s">
        <v>95</v>
      </c>
      <c r="B10976" s="20">
        <v>0.95499999999999996</v>
      </c>
      <c r="C10976" s="19">
        <v>9283</v>
      </c>
      <c r="D10976" s="19">
        <v>1628.2792629999999</v>
      </c>
      <c r="E10976" s="23">
        <v>1.3748455989999999</v>
      </c>
      <c r="F10976" s="23">
        <v>0.499382575</v>
      </c>
      <c r="G10976" s="17">
        <v>0</v>
      </c>
      <c r="H10976" s="17">
        <v>1</v>
      </c>
      <c r="I10976" s="17">
        <v>0.84051001999999997</v>
      </c>
      <c r="J10976" s="17">
        <v>0.150731966</v>
      </c>
      <c r="K10976" s="17">
        <v>8.7600000000000004E-3</v>
      </c>
    </row>
    <row r="10977" spans="1:11" x14ac:dyDescent="0.45">
      <c r="A10977" s="10" t="s">
        <v>95</v>
      </c>
      <c r="B10977" s="20">
        <v>0.95599999999999996</v>
      </c>
      <c r="C10977" s="19">
        <v>9293</v>
      </c>
      <c r="D10977" s="19">
        <v>1642.0940439999999</v>
      </c>
      <c r="E10977" s="23">
        <v>1.3841132380000001</v>
      </c>
      <c r="F10977" s="23">
        <v>0.50298973499999999</v>
      </c>
      <c r="G10977" s="17">
        <v>0</v>
      </c>
      <c r="H10977" s="17">
        <v>1</v>
      </c>
      <c r="I10977" s="17">
        <v>0.84124475200000004</v>
      </c>
      <c r="J10977" s="17">
        <v>0.15004495700000001</v>
      </c>
      <c r="K10977" s="17">
        <v>8.7100000000000007E-3</v>
      </c>
    </row>
    <row r="10978" spans="1:11" x14ac:dyDescent="0.45">
      <c r="A10978" s="10" t="s">
        <v>95</v>
      </c>
      <c r="B10978" s="20">
        <v>0.95699999999999996</v>
      </c>
      <c r="C10978" s="19">
        <v>9303</v>
      </c>
      <c r="D10978" s="19">
        <v>1656.0487900000001</v>
      </c>
      <c r="E10978" s="23">
        <v>1.410514904</v>
      </c>
      <c r="F10978" s="23">
        <v>0.50820062300000002</v>
      </c>
      <c r="G10978" s="17">
        <v>0</v>
      </c>
      <c r="H10978" s="17">
        <v>1</v>
      </c>
      <c r="I10978" s="17">
        <v>0.84228098299999998</v>
      </c>
      <c r="J10978" s="17">
        <v>0.14906841100000001</v>
      </c>
      <c r="K10978" s="17">
        <v>8.6499999999999997E-3</v>
      </c>
    </row>
    <row r="10979" spans="1:11" x14ac:dyDescent="0.45">
      <c r="A10979" s="10" t="s">
        <v>95</v>
      </c>
      <c r="B10979" s="20">
        <v>0.95799999999999996</v>
      </c>
      <c r="C10979" s="19">
        <v>9313</v>
      </c>
      <c r="D10979" s="19">
        <v>1670.252608</v>
      </c>
      <c r="E10979" s="23">
        <v>1.432739521</v>
      </c>
      <c r="F10979" s="23">
        <v>0.51320416599999996</v>
      </c>
      <c r="G10979" s="17">
        <v>0</v>
      </c>
      <c r="H10979" s="17">
        <v>1</v>
      </c>
      <c r="I10979" s="17">
        <v>0.84241047499999999</v>
      </c>
      <c r="J10979" s="17">
        <v>0.14894802900000001</v>
      </c>
      <c r="K10979" s="17">
        <v>8.6400000000000001E-3</v>
      </c>
    </row>
    <row r="10980" spans="1:11" x14ac:dyDescent="0.45">
      <c r="A10980" s="10" t="s">
        <v>95</v>
      </c>
      <c r="B10980" s="20">
        <v>0.95899999999999996</v>
      </c>
      <c r="C10980" s="19">
        <v>9323</v>
      </c>
      <c r="D10980" s="19">
        <v>1684.7349039999999</v>
      </c>
      <c r="E10980" s="23">
        <v>1.4643115520000001</v>
      </c>
      <c r="F10980" s="23">
        <v>0.517089295</v>
      </c>
      <c r="G10980" s="17">
        <v>0</v>
      </c>
      <c r="H10980" s="17">
        <v>1</v>
      </c>
      <c r="I10980" s="17">
        <v>0.84257629099999998</v>
      </c>
      <c r="J10980" s="17">
        <v>0.148801874</v>
      </c>
      <c r="K10980" s="17">
        <v>8.6199999999999992E-3</v>
      </c>
    </row>
    <row r="10981" spans="1:11" x14ac:dyDescent="0.45">
      <c r="A10981" s="10" t="s">
        <v>95</v>
      </c>
      <c r="B10981" s="20">
        <v>0.96</v>
      </c>
      <c r="C10981" s="19">
        <v>9333</v>
      </c>
      <c r="D10981" s="19">
        <v>1699.522301</v>
      </c>
      <c r="E10981" s="23">
        <v>1.491679524</v>
      </c>
      <c r="F10981" s="23">
        <v>0.52106004299999997</v>
      </c>
      <c r="G10981" s="17">
        <v>0</v>
      </c>
      <c r="H10981" s="17">
        <v>1</v>
      </c>
      <c r="I10981" s="17">
        <v>0.842742455</v>
      </c>
      <c r="J10981" s="17">
        <v>0.14866069700000001</v>
      </c>
      <c r="K10981" s="17">
        <v>8.6E-3</v>
      </c>
    </row>
    <row r="10982" spans="1:11" x14ac:dyDescent="0.45">
      <c r="A10982" s="10" t="s">
        <v>95</v>
      </c>
      <c r="B10982" s="20">
        <v>0.96099999999999997</v>
      </c>
      <c r="C10982" s="19">
        <v>9342</v>
      </c>
      <c r="D10982" s="19">
        <v>1713.0880669999999</v>
      </c>
      <c r="E10982" s="23">
        <v>1.511611756</v>
      </c>
      <c r="F10982" s="23">
        <v>0.52803338399999999</v>
      </c>
      <c r="G10982" s="17">
        <v>0</v>
      </c>
      <c r="H10982" s="17">
        <v>1</v>
      </c>
      <c r="I10982" s="17">
        <v>0.84259258000000004</v>
      </c>
      <c r="J10982" s="17">
        <v>0.14882371</v>
      </c>
      <c r="K10982" s="17">
        <v>8.5800000000000008E-3</v>
      </c>
    </row>
    <row r="10983" spans="1:11" x14ac:dyDescent="0.45">
      <c r="A10983" s="10" t="s">
        <v>95</v>
      </c>
      <c r="B10983" s="20">
        <v>0.96199999999999997</v>
      </c>
      <c r="C10983" s="19">
        <v>9352</v>
      </c>
      <c r="D10983" s="19">
        <v>1728.328917</v>
      </c>
      <c r="E10983" s="23">
        <v>1.533397721</v>
      </c>
      <c r="F10983" s="23">
        <v>0.53221731400000005</v>
      </c>
      <c r="G10983" s="17">
        <v>0</v>
      </c>
      <c r="H10983" s="17">
        <v>1</v>
      </c>
      <c r="I10983" s="17">
        <v>0.84293119800000005</v>
      </c>
      <c r="J10983" s="17">
        <v>0.14852058800000001</v>
      </c>
      <c r="K10983" s="17">
        <v>8.5500000000000003E-3</v>
      </c>
    </row>
    <row r="10984" spans="1:11" x14ac:dyDescent="0.45">
      <c r="A10984" s="10" t="s">
        <v>95</v>
      </c>
      <c r="B10984" s="20">
        <v>0.96299999999999997</v>
      </c>
      <c r="C10984" s="19">
        <v>9360</v>
      </c>
      <c r="D10984" s="19">
        <v>1740.7324900000001</v>
      </c>
      <c r="E10984" s="23">
        <v>1.55841834</v>
      </c>
      <c r="F10984" s="23">
        <v>0.53800284300000001</v>
      </c>
      <c r="G10984" s="17">
        <v>0</v>
      </c>
      <c r="H10984" s="17">
        <v>1</v>
      </c>
      <c r="I10984" s="17">
        <v>0.843112525</v>
      </c>
      <c r="J10984" s="17">
        <v>0.148353454</v>
      </c>
      <c r="K10984" s="17">
        <v>8.5299999999999994E-3</v>
      </c>
    </row>
    <row r="10985" spans="1:11" x14ac:dyDescent="0.45">
      <c r="A10985" s="10" t="s">
        <v>95</v>
      </c>
      <c r="B10985" s="20">
        <v>0.96399999999999997</v>
      </c>
      <c r="C10985" s="19">
        <v>9372</v>
      </c>
      <c r="D10985" s="19">
        <v>1759.6073080000001</v>
      </c>
      <c r="E10985" s="23">
        <v>1.583428469</v>
      </c>
      <c r="F10985" s="23">
        <v>0.54145386600000001</v>
      </c>
      <c r="G10985" s="17">
        <v>0</v>
      </c>
      <c r="H10985" s="17">
        <v>1</v>
      </c>
      <c r="I10985" s="17">
        <v>0.84319522199999997</v>
      </c>
      <c r="J10985" s="17">
        <v>0.148293968</v>
      </c>
      <c r="K10985" s="17">
        <v>8.5100000000000002E-3</v>
      </c>
    </row>
    <row r="10986" spans="1:11" x14ac:dyDescent="0.45">
      <c r="A10986" s="10" t="s">
        <v>95</v>
      </c>
      <c r="B10986" s="20">
        <v>0.96499999999999997</v>
      </c>
      <c r="C10986" s="19">
        <v>9380</v>
      </c>
      <c r="D10986" s="19">
        <v>1772.4414429999999</v>
      </c>
      <c r="E10986" s="23">
        <v>1.6146406550000001</v>
      </c>
      <c r="F10986" s="23">
        <v>0.54903770900000004</v>
      </c>
      <c r="G10986" s="17">
        <v>0</v>
      </c>
      <c r="H10986" s="17">
        <v>1</v>
      </c>
      <c r="I10986" s="17">
        <v>0.84291032899999996</v>
      </c>
      <c r="J10986" s="17">
        <v>0.14858533800000001</v>
      </c>
      <c r="K10986" s="17">
        <v>8.5000000000000006E-3</v>
      </c>
    </row>
    <row r="10987" spans="1:11" x14ac:dyDescent="0.45">
      <c r="A10987" s="10" t="s">
        <v>95</v>
      </c>
      <c r="B10987" s="20">
        <v>0.96599999999999997</v>
      </c>
      <c r="C10987" s="19">
        <v>9391</v>
      </c>
      <c r="D10987" s="19">
        <v>1790.456199</v>
      </c>
      <c r="E10987" s="23">
        <v>1.6506524849999999</v>
      </c>
      <c r="F10987" s="23">
        <v>0.55351813400000005</v>
      </c>
      <c r="G10987" s="17">
        <v>0</v>
      </c>
      <c r="H10987" s="17">
        <v>1</v>
      </c>
      <c r="I10987" s="17">
        <v>0.84452788899999998</v>
      </c>
      <c r="J10987" s="17">
        <v>0.14706000999999999</v>
      </c>
      <c r="K10987" s="17">
        <v>8.4100000000000008E-3</v>
      </c>
    </row>
    <row r="10988" spans="1:11" x14ac:dyDescent="0.45">
      <c r="A10988" s="10" t="s">
        <v>95</v>
      </c>
      <c r="B10988" s="20">
        <v>0.96699999999999997</v>
      </c>
      <c r="C10988" s="19">
        <v>9401</v>
      </c>
      <c r="D10988" s="19">
        <v>1807.1820520000001</v>
      </c>
      <c r="E10988" s="23">
        <v>1.693606266</v>
      </c>
      <c r="F10988" s="23">
        <v>0.55858012800000001</v>
      </c>
      <c r="G10988" s="17">
        <v>0</v>
      </c>
      <c r="H10988" s="17">
        <v>1</v>
      </c>
      <c r="I10988" s="17">
        <v>0.84426789400000002</v>
      </c>
      <c r="J10988" s="17">
        <v>0.14732809499999999</v>
      </c>
      <c r="K10988" s="17">
        <v>8.3999999999999995E-3</v>
      </c>
    </row>
    <row r="10989" spans="1:11" x14ac:dyDescent="0.45">
      <c r="A10989" s="10" t="s">
        <v>95</v>
      </c>
      <c r="B10989" s="20">
        <v>0.96799999999999997</v>
      </c>
      <c r="C10989" s="19">
        <v>9410</v>
      </c>
      <c r="D10989" s="19">
        <v>1822.719548</v>
      </c>
      <c r="E10989" s="23">
        <v>1.7489277190000001</v>
      </c>
      <c r="F10989" s="23">
        <v>0.56556708700000002</v>
      </c>
      <c r="G10989" s="17">
        <v>0</v>
      </c>
      <c r="H10989" s="17">
        <v>1</v>
      </c>
      <c r="I10989" s="17">
        <v>0.84444990499999995</v>
      </c>
      <c r="J10989" s="17">
        <v>0.14717409100000001</v>
      </c>
      <c r="K10989" s="17">
        <v>8.3800000000000003E-3</v>
      </c>
    </row>
    <row r="10990" spans="1:11" x14ac:dyDescent="0.45">
      <c r="A10990" s="10" t="s">
        <v>95</v>
      </c>
      <c r="B10990" s="20">
        <v>0.96899999999999997</v>
      </c>
      <c r="C10990" s="19">
        <v>9420</v>
      </c>
      <c r="D10990" s="19">
        <v>1840.4805140000001</v>
      </c>
      <c r="E10990" s="23">
        <v>1.7942134199999999</v>
      </c>
      <c r="F10990" s="23">
        <v>0.57107188900000005</v>
      </c>
      <c r="G10990" s="17">
        <v>0</v>
      </c>
      <c r="H10990" s="17">
        <v>1</v>
      </c>
      <c r="I10990" s="17">
        <v>0.84462454600000003</v>
      </c>
      <c r="J10990" s="17">
        <v>0.14705305099999999</v>
      </c>
      <c r="K10990" s="17">
        <v>8.3199999999999993E-3</v>
      </c>
    </row>
    <row r="10991" spans="1:11" x14ac:dyDescent="0.45">
      <c r="A10991" s="10" t="s">
        <v>95</v>
      </c>
      <c r="B10991" s="20">
        <v>0.97</v>
      </c>
      <c r="C10991" s="19">
        <v>9430</v>
      </c>
      <c r="D10991" s="19">
        <v>1858.631768</v>
      </c>
      <c r="E10991" s="23">
        <v>1.83774248</v>
      </c>
      <c r="F10991" s="23">
        <v>0.57741831799999999</v>
      </c>
      <c r="G10991" s="17">
        <v>0</v>
      </c>
      <c r="H10991" s="17">
        <v>1</v>
      </c>
      <c r="I10991" s="17">
        <v>0.84466162499999997</v>
      </c>
      <c r="J10991" s="17">
        <v>0.14703980899999999</v>
      </c>
      <c r="K10991" s="17">
        <v>8.3000000000000001E-3</v>
      </c>
    </row>
    <row r="10992" spans="1:11" x14ac:dyDescent="0.45">
      <c r="A10992" s="10" t="s">
        <v>95</v>
      </c>
      <c r="B10992" s="20">
        <v>0.97099999999999997</v>
      </c>
      <c r="C10992" s="19">
        <v>9440</v>
      </c>
      <c r="D10992" s="19">
        <v>1877.362779</v>
      </c>
      <c r="E10992" s="23">
        <v>1.924708493</v>
      </c>
      <c r="F10992" s="23">
        <v>0.58265175199999997</v>
      </c>
      <c r="G10992" s="17">
        <v>0</v>
      </c>
      <c r="H10992" s="17">
        <v>1</v>
      </c>
      <c r="I10992" s="17">
        <v>0.84445096799999997</v>
      </c>
      <c r="J10992" s="17">
        <v>0.14725924700000001</v>
      </c>
      <c r="K10992" s="17">
        <v>8.2900000000000005E-3</v>
      </c>
    </row>
    <row r="10993" spans="1:11" x14ac:dyDescent="0.45">
      <c r="A10993" s="10" t="s">
        <v>95</v>
      </c>
      <c r="B10993" s="20">
        <v>0.97199999999999998</v>
      </c>
      <c r="C10993" s="19">
        <v>9448</v>
      </c>
      <c r="D10993" s="19">
        <v>1892.9348789999999</v>
      </c>
      <c r="E10993" s="23">
        <v>1.9730037119999999</v>
      </c>
      <c r="F10993" s="23">
        <v>0.58808522299999999</v>
      </c>
      <c r="G10993" s="17">
        <v>0</v>
      </c>
      <c r="H10993" s="17">
        <v>1</v>
      </c>
      <c r="I10993" s="17">
        <v>0.84477904800000003</v>
      </c>
      <c r="J10993" s="17">
        <v>0.146956587</v>
      </c>
      <c r="K10993" s="17">
        <v>8.26E-3</v>
      </c>
    </row>
    <row r="10994" spans="1:11" x14ac:dyDescent="0.45">
      <c r="A10994" s="10" t="s">
        <v>95</v>
      </c>
      <c r="B10994" s="20">
        <v>0.97299999999999998</v>
      </c>
      <c r="C10994" s="19">
        <v>9458</v>
      </c>
      <c r="D10994" s="19">
        <v>1912.755396</v>
      </c>
      <c r="E10994" s="23">
        <v>2.001107105</v>
      </c>
      <c r="F10994" s="23">
        <v>0.59621442599999996</v>
      </c>
      <c r="G10994" s="17">
        <v>0</v>
      </c>
      <c r="H10994" s="17">
        <v>1</v>
      </c>
      <c r="I10994" s="17">
        <v>0.846153724</v>
      </c>
      <c r="J10994" s="17">
        <v>0.14566664500000001</v>
      </c>
      <c r="K10994" s="17">
        <v>8.1799999999999998E-3</v>
      </c>
    </row>
    <row r="10995" spans="1:11" x14ac:dyDescent="0.45">
      <c r="A10995" s="10" t="s">
        <v>95</v>
      </c>
      <c r="B10995" s="20">
        <v>0.97399999999999998</v>
      </c>
      <c r="C10995" s="19">
        <v>9469</v>
      </c>
      <c r="D10995" s="19">
        <v>1935.370658</v>
      </c>
      <c r="E10995" s="23">
        <v>2.112458669</v>
      </c>
      <c r="F10995" s="23">
        <v>0.60305007300000002</v>
      </c>
      <c r="G10995" s="17">
        <v>0</v>
      </c>
      <c r="H10995" s="17">
        <v>1</v>
      </c>
      <c r="I10995" s="17">
        <v>0.84669724800000001</v>
      </c>
      <c r="J10995" s="17">
        <v>0.14516517300000001</v>
      </c>
      <c r="K10995" s="17">
        <v>8.1399999999999997E-3</v>
      </c>
    </row>
    <row r="10996" spans="1:11" x14ac:dyDescent="0.45">
      <c r="A10996" s="10" t="s">
        <v>95</v>
      </c>
      <c r="B10996" s="20">
        <v>0.97499999999999998</v>
      </c>
      <c r="C10996" s="19">
        <v>9478</v>
      </c>
      <c r="D10996" s="19">
        <v>1954.6112250000001</v>
      </c>
      <c r="E10996" s="23">
        <v>2.1585699370000002</v>
      </c>
      <c r="F10996" s="23">
        <v>0.61111482100000003</v>
      </c>
      <c r="G10996" s="17">
        <v>0</v>
      </c>
      <c r="H10996" s="17">
        <v>1</v>
      </c>
      <c r="I10996" s="17">
        <v>0.84722024900000004</v>
      </c>
      <c r="J10996" s="17">
        <v>0.14467224100000001</v>
      </c>
      <c r="K10996" s="17">
        <v>8.1099999999999992E-3</v>
      </c>
    </row>
    <row r="10997" spans="1:11" x14ac:dyDescent="0.45">
      <c r="A10997" s="10" t="s">
        <v>95</v>
      </c>
      <c r="B10997" s="20">
        <v>0.97599999999999998</v>
      </c>
      <c r="C10997" s="19">
        <v>9488</v>
      </c>
      <c r="D10997" s="19">
        <v>1976.3822230000001</v>
      </c>
      <c r="E10997" s="23">
        <v>2.1965959779999999</v>
      </c>
      <c r="F10997" s="23">
        <v>0.61689544100000004</v>
      </c>
      <c r="G10997" s="17">
        <v>0</v>
      </c>
      <c r="H10997" s="17">
        <v>1</v>
      </c>
      <c r="I10997" s="17">
        <v>0.84748580200000001</v>
      </c>
      <c r="J10997" s="17">
        <v>0.144438921</v>
      </c>
      <c r="K10997" s="17">
        <v>8.0800000000000004E-3</v>
      </c>
    </row>
    <row r="10998" spans="1:11" x14ac:dyDescent="0.45">
      <c r="A10998" s="10" t="s">
        <v>95</v>
      </c>
      <c r="B10998" s="20">
        <v>0.97699999999999998</v>
      </c>
      <c r="C10998" s="19">
        <v>9498</v>
      </c>
      <c r="D10998" s="19">
        <v>1998.4951209999999</v>
      </c>
      <c r="E10998" s="23">
        <v>2.245990022</v>
      </c>
      <c r="F10998" s="23">
        <v>0.62515322600000001</v>
      </c>
      <c r="G10998" s="17">
        <v>0</v>
      </c>
      <c r="H10998" s="17">
        <v>1</v>
      </c>
      <c r="I10998" s="17">
        <v>0.84732384400000005</v>
      </c>
      <c r="J10998" s="17">
        <v>0.14461068799999999</v>
      </c>
      <c r="K10998" s="17">
        <v>8.0700000000000008E-3</v>
      </c>
    </row>
    <row r="10999" spans="1:11" x14ac:dyDescent="0.45">
      <c r="A10999" s="10" t="s">
        <v>95</v>
      </c>
      <c r="B10999" s="20">
        <v>0.97799999999999998</v>
      </c>
      <c r="C10999" s="19">
        <v>9508</v>
      </c>
      <c r="D10999" s="19">
        <v>2021.386031</v>
      </c>
      <c r="E10999" s="23">
        <v>2.3485657940000002</v>
      </c>
      <c r="F10999" s="23">
        <v>0.63390686600000001</v>
      </c>
      <c r="G10999" s="17">
        <v>0</v>
      </c>
      <c r="H10999" s="17">
        <v>1</v>
      </c>
      <c r="I10999" s="17">
        <v>0.84826306100000004</v>
      </c>
      <c r="J10999" s="17">
        <v>0.14373242</v>
      </c>
      <c r="K10999" s="17">
        <v>8.0000000000000002E-3</v>
      </c>
    </row>
    <row r="11000" spans="1:11" x14ac:dyDescent="0.45">
      <c r="A11000" s="10" t="s">
        <v>95</v>
      </c>
      <c r="B11000" s="20">
        <v>0.97899999999999998</v>
      </c>
      <c r="C11000" s="19">
        <v>9516</v>
      </c>
      <c r="D11000" s="19">
        <v>2040.3641560000001</v>
      </c>
      <c r="E11000" s="23">
        <v>2.4059695560000001</v>
      </c>
      <c r="F11000" s="23">
        <v>0.64102518600000002</v>
      </c>
      <c r="G11000" s="17">
        <v>0</v>
      </c>
      <c r="H11000" s="17">
        <v>1</v>
      </c>
      <c r="I11000" s="17">
        <v>0.84876684899999999</v>
      </c>
      <c r="J11000" s="17">
        <v>0.143264433</v>
      </c>
      <c r="K11000" s="17">
        <v>7.9699999999999997E-3</v>
      </c>
    </row>
    <row r="11001" spans="1:11" x14ac:dyDescent="0.45">
      <c r="A11001" s="10" t="s">
        <v>95</v>
      </c>
      <c r="B11001" s="20">
        <v>0.98</v>
      </c>
      <c r="C11001" s="19">
        <v>9527</v>
      </c>
      <c r="D11001" s="19">
        <v>2067.0835830000001</v>
      </c>
      <c r="E11001" s="23">
        <v>2.482973748</v>
      </c>
      <c r="F11001" s="23">
        <v>0.64916623600000001</v>
      </c>
      <c r="G11001" s="17">
        <v>0</v>
      </c>
      <c r="H11001" s="17">
        <v>1</v>
      </c>
      <c r="I11001" s="17">
        <v>0.84920893099999994</v>
      </c>
      <c r="J11001" s="17">
        <v>0.142872887</v>
      </c>
      <c r="K11001" s="17">
        <v>7.92E-3</v>
      </c>
    </row>
    <row r="11002" spans="1:11" x14ac:dyDescent="0.45">
      <c r="A11002" s="10" t="s">
        <v>95</v>
      </c>
      <c r="B11002" s="20">
        <v>0.98099999999999998</v>
      </c>
      <c r="C11002" s="19">
        <v>9537</v>
      </c>
      <c r="D11002" s="19">
        <v>2092.577002</v>
      </c>
      <c r="E11002" s="23">
        <v>2.58602628</v>
      </c>
      <c r="F11002" s="23">
        <v>0.65864878100000002</v>
      </c>
      <c r="G11002" s="17">
        <v>0</v>
      </c>
      <c r="H11002" s="17">
        <v>1</v>
      </c>
      <c r="I11002" s="17">
        <v>0.84952730600000004</v>
      </c>
      <c r="J11002" s="17">
        <v>0.142575432</v>
      </c>
      <c r="K11002" s="17">
        <v>7.9000000000000008E-3</v>
      </c>
    </row>
    <row r="11003" spans="1:11" x14ac:dyDescent="0.45">
      <c r="A11003" s="10" t="s">
        <v>95</v>
      </c>
      <c r="B11003" s="20">
        <v>0.98199999999999998</v>
      </c>
      <c r="C11003" s="19">
        <v>9546</v>
      </c>
      <c r="D11003" s="19">
        <v>2116.1870669999998</v>
      </c>
      <c r="E11003" s="23">
        <v>2.6902811849999999</v>
      </c>
      <c r="F11003" s="23">
        <v>0.66767662800000005</v>
      </c>
      <c r="G11003" s="17">
        <v>0</v>
      </c>
      <c r="H11003" s="17">
        <v>1</v>
      </c>
      <c r="I11003" s="17">
        <v>0.84978474400000004</v>
      </c>
      <c r="J11003" s="17">
        <v>0.142337044</v>
      </c>
      <c r="K11003" s="17">
        <v>7.8799999999999999E-3</v>
      </c>
    </row>
    <row r="11004" spans="1:11" x14ac:dyDescent="0.45">
      <c r="A11004" s="10" t="s">
        <v>95</v>
      </c>
      <c r="B11004" s="20">
        <v>0.98299999999999998</v>
      </c>
      <c r="C11004" s="19">
        <v>9556</v>
      </c>
      <c r="D11004" s="19">
        <v>2144.0524489999998</v>
      </c>
      <c r="E11004" s="23">
        <v>2.8322002290000001</v>
      </c>
      <c r="F11004" s="23">
        <v>0.67597736600000002</v>
      </c>
      <c r="G11004" s="17">
        <v>0</v>
      </c>
      <c r="H11004" s="17">
        <v>1</v>
      </c>
      <c r="I11004" s="17">
        <v>0.84978085599999997</v>
      </c>
      <c r="J11004" s="17">
        <v>0.142358189</v>
      </c>
      <c r="K11004" s="17">
        <v>7.8600000000000007E-3</v>
      </c>
    </row>
    <row r="11005" spans="1:11" x14ac:dyDescent="0.45">
      <c r="A11005" s="10" t="s">
        <v>95</v>
      </c>
      <c r="B11005" s="20">
        <v>0.98399999999999999</v>
      </c>
      <c r="C11005" s="19">
        <v>9566</v>
      </c>
      <c r="D11005" s="19">
        <v>2172.9550789999998</v>
      </c>
      <c r="E11005" s="23">
        <v>2.9526464730000002</v>
      </c>
      <c r="F11005" s="23">
        <v>0.684767707</v>
      </c>
      <c r="G11005" s="17">
        <v>0</v>
      </c>
      <c r="H11005" s="17">
        <v>1</v>
      </c>
      <c r="I11005" s="17">
        <v>0.85060690999999999</v>
      </c>
      <c r="J11005" s="17">
        <v>0.14158779199999999</v>
      </c>
      <c r="K11005" s="17">
        <v>7.8100000000000001E-3</v>
      </c>
    </row>
    <row r="11006" spans="1:11" x14ac:dyDescent="0.45">
      <c r="A11006" s="10" t="s">
        <v>95</v>
      </c>
      <c r="B11006" s="20">
        <v>0.98499999999999999</v>
      </c>
      <c r="C11006" s="19">
        <v>9576</v>
      </c>
      <c r="D11006" s="19">
        <v>2203.1853470000001</v>
      </c>
      <c r="E11006" s="23">
        <v>3.0731532659999998</v>
      </c>
      <c r="F11006" s="23">
        <v>0.69709093899999997</v>
      </c>
      <c r="G11006" s="17">
        <v>0</v>
      </c>
      <c r="H11006" s="17">
        <v>1</v>
      </c>
      <c r="I11006" s="17">
        <v>0.85060654000000002</v>
      </c>
      <c r="J11006" s="17">
        <v>0.141525664</v>
      </c>
      <c r="K11006" s="17">
        <v>7.8700000000000003E-3</v>
      </c>
    </row>
    <row r="11007" spans="1:11" x14ac:dyDescent="0.45">
      <c r="A11007" s="10" t="s">
        <v>95</v>
      </c>
      <c r="B11007" s="20">
        <v>0.98599999999999999</v>
      </c>
      <c r="C11007" s="19">
        <v>9585</v>
      </c>
      <c r="D11007" s="19">
        <v>2232.8472139999999</v>
      </c>
      <c r="E11007" s="23">
        <v>3.3218200410000001</v>
      </c>
      <c r="F11007" s="23">
        <v>0.70859016699999999</v>
      </c>
      <c r="G11007" s="17">
        <v>0</v>
      </c>
      <c r="H11007" s="17">
        <v>1</v>
      </c>
      <c r="I11007" s="17">
        <v>0.85239727200000004</v>
      </c>
      <c r="J11007" s="17">
        <v>0.13982924099999999</v>
      </c>
      <c r="K11007" s="17">
        <v>7.77E-3</v>
      </c>
    </row>
    <row r="11008" spans="1:11" x14ac:dyDescent="0.45">
      <c r="A11008" s="10" t="s">
        <v>95</v>
      </c>
      <c r="B11008" s="20">
        <v>0.98699999999999999</v>
      </c>
      <c r="C11008" s="19">
        <v>9587</v>
      </c>
      <c r="D11008" s="19">
        <v>2239.6479730000001</v>
      </c>
      <c r="E11008" s="23">
        <v>3.400379381</v>
      </c>
      <c r="F11008" s="23">
        <v>0.72013986799999996</v>
      </c>
      <c r="G11008" s="17">
        <v>0</v>
      </c>
      <c r="H11008" s="17">
        <v>1</v>
      </c>
      <c r="I11008" s="17">
        <v>0.85231393899999996</v>
      </c>
      <c r="J11008" s="17">
        <v>0.139913334</v>
      </c>
      <c r="K11008" s="17">
        <v>7.77E-3</v>
      </c>
    </row>
    <row r="11009" spans="1:11" x14ac:dyDescent="0.45">
      <c r="A11009" s="10" t="s">
        <v>95</v>
      </c>
      <c r="B11009" s="20">
        <v>0.98799999999999999</v>
      </c>
      <c r="C11009" s="19">
        <v>9605</v>
      </c>
      <c r="D11009" s="19">
        <v>2301.654747</v>
      </c>
      <c r="E11009" s="23">
        <v>3.572731917</v>
      </c>
      <c r="F11009" s="23">
        <v>0.72237526399999996</v>
      </c>
      <c r="G11009" s="17">
        <v>0</v>
      </c>
      <c r="H11009" s="17">
        <v>1</v>
      </c>
      <c r="I11009" s="17">
        <v>0.85529991500000002</v>
      </c>
      <c r="J11009" s="17">
        <v>0.13709170400000001</v>
      </c>
      <c r="K11009" s="17">
        <v>7.6099999999999996E-3</v>
      </c>
    </row>
    <row r="11010" spans="1:11" x14ac:dyDescent="0.45">
      <c r="A11010" s="10" t="s">
        <v>95</v>
      </c>
      <c r="B11010" s="20">
        <v>0.98899999999999999</v>
      </c>
      <c r="C11010" s="19">
        <v>9612</v>
      </c>
      <c r="D11010" s="19">
        <v>2327.645477</v>
      </c>
      <c r="E11010" s="23">
        <v>3.7646237980000001</v>
      </c>
      <c r="F11010" s="23">
        <v>0.74482257600000001</v>
      </c>
      <c r="G11010" s="17">
        <v>0</v>
      </c>
      <c r="H11010" s="17">
        <v>1</v>
      </c>
      <c r="I11010" s="17">
        <v>0.85648685199999997</v>
      </c>
      <c r="J11010" s="17">
        <v>0.135974759</v>
      </c>
      <c r="K11010" s="17">
        <v>7.5399999999999998E-3</v>
      </c>
    </row>
    <row r="11011" spans="1:11" x14ac:dyDescent="0.45">
      <c r="A11011" s="10" t="s">
        <v>95</v>
      </c>
      <c r="B11011" s="20">
        <v>0.99</v>
      </c>
      <c r="C11011" s="19">
        <v>9624</v>
      </c>
      <c r="D11011" s="19">
        <v>2373.8392050000002</v>
      </c>
      <c r="E11011" s="23">
        <v>3.9805721649999999</v>
      </c>
      <c r="F11011" s="23">
        <v>0.75541931100000004</v>
      </c>
      <c r="G11011" s="17">
        <v>0</v>
      </c>
      <c r="H11011" s="17">
        <v>1</v>
      </c>
      <c r="I11011" s="17">
        <v>0.85630105899999998</v>
      </c>
      <c r="J11011" s="17">
        <v>0.13617404299999999</v>
      </c>
      <c r="K11011" s="17">
        <v>7.5199999999999998E-3</v>
      </c>
    </row>
    <row r="11012" spans="1:11" x14ac:dyDescent="0.45">
      <c r="A11012" s="10" t="s">
        <v>95</v>
      </c>
      <c r="B11012" s="20">
        <v>0.99099999999999999</v>
      </c>
      <c r="C11012" s="19">
        <v>9633</v>
      </c>
      <c r="D11012" s="19">
        <v>2410.4776259999999</v>
      </c>
      <c r="E11012" s="23">
        <v>4.2470525219999997</v>
      </c>
      <c r="F11012" s="23">
        <v>0.772829086</v>
      </c>
      <c r="G11012" s="17">
        <v>0</v>
      </c>
      <c r="H11012" s="17">
        <v>1</v>
      </c>
      <c r="I11012" s="17">
        <v>0.85763941799999999</v>
      </c>
      <c r="J11012" s="17">
        <v>0.13491020100000001</v>
      </c>
      <c r="K11012" s="17">
        <v>7.45E-3</v>
      </c>
    </row>
    <row r="11013" spans="1:11" x14ac:dyDescent="0.45">
      <c r="A11013" s="10" t="s">
        <v>95</v>
      </c>
      <c r="B11013" s="20">
        <v>0.99199999999999999</v>
      </c>
      <c r="C11013" s="19">
        <v>9644</v>
      </c>
      <c r="D11013" s="19">
        <v>2459.707304</v>
      </c>
      <c r="E11013" s="23">
        <v>4.6763774519999997</v>
      </c>
      <c r="F11013" s="23">
        <v>0.78627606400000005</v>
      </c>
      <c r="G11013" s="17">
        <v>0</v>
      </c>
      <c r="H11013" s="17">
        <v>1</v>
      </c>
      <c r="I11013" s="17">
        <v>0.86048517499999999</v>
      </c>
      <c r="J11013" s="17">
        <v>0.13221337599999999</v>
      </c>
      <c r="K11013" s="17">
        <v>7.3000000000000001E-3</v>
      </c>
    </row>
    <row r="11014" spans="1:11" x14ac:dyDescent="0.45">
      <c r="A11014" s="10" t="s">
        <v>95</v>
      </c>
      <c r="B11014" s="20">
        <v>0.99299999999999999</v>
      </c>
      <c r="C11014" s="19">
        <v>9653</v>
      </c>
      <c r="D11014" s="19">
        <v>2503.8366959999998</v>
      </c>
      <c r="E11014" s="23">
        <v>5.0521712660000002</v>
      </c>
      <c r="F11014" s="23">
        <v>0.80494385000000002</v>
      </c>
      <c r="G11014" s="17">
        <v>0</v>
      </c>
      <c r="H11014" s="17">
        <v>1</v>
      </c>
      <c r="I11014" s="17">
        <v>0.86171040300000001</v>
      </c>
      <c r="J11014" s="17">
        <v>0.13106395700000001</v>
      </c>
      <c r="K11014" s="17">
        <v>7.2300000000000003E-3</v>
      </c>
    </row>
    <row r="11015" spans="1:11" x14ac:dyDescent="0.45">
      <c r="A11015" s="10" t="s">
        <v>95</v>
      </c>
      <c r="B11015" s="20">
        <v>0.99399999999999999</v>
      </c>
      <c r="C11015" s="19">
        <v>9663</v>
      </c>
      <c r="D11015" s="19">
        <v>2556.9560769999998</v>
      </c>
      <c r="E11015" s="23">
        <v>5.6191255260000004</v>
      </c>
      <c r="F11015" s="23">
        <v>0.82164167200000005</v>
      </c>
      <c r="G11015" s="17">
        <v>0</v>
      </c>
      <c r="H11015" s="17">
        <v>1</v>
      </c>
      <c r="I11015" s="17">
        <v>0.86218801099999998</v>
      </c>
      <c r="J11015" s="17">
        <v>0.130620762</v>
      </c>
      <c r="K11015" s="17">
        <v>7.1900000000000002E-3</v>
      </c>
    </row>
    <row r="11016" spans="1:11" x14ac:dyDescent="0.45">
      <c r="A11016" s="10" t="s">
        <v>95</v>
      </c>
      <c r="B11016" s="20">
        <v>0.995</v>
      </c>
      <c r="C11016" s="19">
        <v>9673</v>
      </c>
      <c r="D11016" s="19">
        <v>2616.0165550000002</v>
      </c>
      <c r="E11016" s="23">
        <v>6.2974295219999998</v>
      </c>
      <c r="F11016" s="23">
        <v>0.84268326999999998</v>
      </c>
      <c r="G11016" s="17">
        <v>0</v>
      </c>
      <c r="H11016" s="17">
        <v>1</v>
      </c>
      <c r="I11016" s="17">
        <v>0.86325374200000005</v>
      </c>
      <c r="J11016" s="17">
        <v>0.12962098499999999</v>
      </c>
      <c r="K11016" s="17">
        <v>7.1300000000000001E-3</v>
      </c>
    </row>
    <row r="11017" spans="1:11" x14ac:dyDescent="0.45">
      <c r="A11017" s="10" t="s">
        <v>95</v>
      </c>
      <c r="B11017" s="20">
        <v>0.996</v>
      </c>
      <c r="C11017" s="19">
        <v>9681</v>
      </c>
      <c r="D11017" s="19">
        <v>2670.8470929999999</v>
      </c>
      <c r="E11017" s="23">
        <v>7.4654713539999999</v>
      </c>
      <c r="F11017" s="23">
        <v>0.86354591700000005</v>
      </c>
      <c r="G11017" s="17">
        <v>0</v>
      </c>
      <c r="H11017" s="17">
        <v>1</v>
      </c>
      <c r="I11017" s="17">
        <v>0.86521684399999998</v>
      </c>
      <c r="J11017" s="17">
        <v>0.127767133</v>
      </c>
      <c r="K11017" s="17">
        <v>7.0200000000000002E-3</v>
      </c>
    </row>
    <row r="11018" spans="1:11" x14ac:dyDescent="0.45">
      <c r="A11018" s="10" t="s">
        <v>95</v>
      </c>
      <c r="B11018" s="20">
        <v>0.997</v>
      </c>
      <c r="C11018" s="19">
        <v>9692</v>
      </c>
      <c r="D11018" s="19">
        <v>2759.2998809999999</v>
      </c>
      <c r="E11018" s="23">
        <v>8.3447860610000006</v>
      </c>
      <c r="F11018" s="23">
        <v>0.88756079799999998</v>
      </c>
      <c r="G11018" s="17">
        <v>0</v>
      </c>
      <c r="H11018" s="17">
        <v>1</v>
      </c>
      <c r="I11018" s="17">
        <v>0.86762413100000002</v>
      </c>
      <c r="J11018" s="17">
        <v>0.12548515499999999</v>
      </c>
      <c r="K11018" s="17">
        <v>6.8900000000000003E-3</v>
      </c>
    </row>
    <row r="11019" spans="1:11" x14ac:dyDescent="0.45">
      <c r="A11019" s="10" t="s">
        <v>95</v>
      </c>
      <c r="B11019" s="20">
        <v>0.998</v>
      </c>
      <c r="C11019" s="19">
        <v>9696</v>
      </c>
      <c r="D11019" s="19">
        <v>2795.4444920000001</v>
      </c>
      <c r="E11019" s="23">
        <v>9.4963329969999997</v>
      </c>
      <c r="F11019" s="23">
        <v>0.92193725900000001</v>
      </c>
      <c r="G11019" s="17">
        <v>0</v>
      </c>
      <c r="H11019" s="17">
        <v>1</v>
      </c>
      <c r="I11019" s="17">
        <v>0.86991123000000004</v>
      </c>
      <c r="J11019" s="17">
        <v>0.12331710899999999</v>
      </c>
      <c r="K11019" s="17">
        <v>6.77E-3</v>
      </c>
    </row>
    <row r="11020" spans="1:11" x14ac:dyDescent="0.45">
      <c r="A11020" s="10" t="s">
        <v>95</v>
      </c>
      <c r="B11020" s="20">
        <v>0.999</v>
      </c>
      <c r="C11020" s="19">
        <v>9711</v>
      </c>
      <c r="D11020" s="19">
        <v>2984.3957879999998</v>
      </c>
      <c r="E11020" s="23">
        <v>27.081195900000001</v>
      </c>
      <c r="F11020" s="23">
        <v>0.93734634699999997</v>
      </c>
      <c r="G11020" s="17">
        <v>0</v>
      </c>
      <c r="H11020" s="17">
        <v>1</v>
      </c>
      <c r="I11020" s="17">
        <v>0.88088991000000005</v>
      </c>
      <c r="J11020" s="17">
        <v>0.11291224699999999</v>
      </c>
      <c r="K11020" s="17">
        <v>6.1999999999999998E-3</v>
      </c>
    </row>
    <row r="11021" spans="1:11" x14ac:dyDescent="0.45">
      <c r="A11021" s="10" t="s">
        <v>95</v>
      </c>
      <c r="B11021" s="20">
        <v>1</v>
      </c>
      <c r="C11021" s="19">
        <v>9712</v>
      </c>
      <c r="D11021" s="19">
        <v>3043.269479</v>
      </c>
      <c r="E11021" s="23">
        <v>58.873691639999997</v>
      </c>
      <c r="F11021" s="23">
        <v>1.035233069</v>
      </c>
      <c r="G11021" s="17">
        <v>0</v>
      </c>
      <c r="H11021" s="17">
        <v>1</v>
      </c>
      <c r="I11021" s="17">
        <v>0.88563793000000002</v>
      </c>
      <c r="J11021" s="17">
        <v>0.10841128799999999</v>
      </c>
      <c r="K11021" s="17">
        <v>5.9500000000000004E-3</v>
      </c>
    </row>
    <row r="11022" spans="1:11" x14ac:dyDescent="0.45">
      <c r="A11022" s="10" t="s">
        <v>97</v>
      </c>
      <c r="B11022" s="20">
        <v>0</v>
      </c>
      <c r="C11022" s="19">
        <v>19</v>
      </c>
      <c r="D11022" s="19">
        <v>3.4200000000000001E-2</v>
      </c>
      <c r="E11022" s="23">
        <v>2.8900000000000002E-3</v>
      </c>
      <c r="F11022" s="23">
        <v>2.2300000000000002E-3</v>
      </c>
      <c r="G11022" s="17">
        <v>0</v>
      </c>
      <c r="H11022" s="17">
        <v>1</v>
      </c>
      <c r="I11022" s="17">
        <v>0.53045710199999996</v>
      </c>
      <c r="J11022" s="17">
        <v>6.4600000000000005E-2</v>
      </c>
      <c r="K11022" s="17">
        <v>0.404912251</v>
      </c>
    </row>
    <row r="11023" spans="1:11" x14ac:dyDescent="0.45">
      <c r="A11023" s="10" t="s">
        <v>97</v>
      </c>
      <c r="B11023" s="20">
        <v>0.01</v>
      </c>
      <c r="C11023" s="19">
        <v>62</v>
      </c>
      <c r="D11023" s="19">
        <v>0.26482903200000002</v>
      </c>
      <c r="E11023" s="23">
        <v>7.0000000000000001E-3</v>
      </c>
      <c r="F11023" s="23">
        <v>6.3499999999999997E-3</v>
      </c>
      <c r="G11023" s="17">
        <v>0</v>
      </c>
      <c r="H11023" s="17">
        <v>1</v>
      </c>
      <c r="I11023" s="17">
        <v>0.67471199599999998</v>
      </c>
      <c r="J11023" s="17">
        <v>0.27672598599999998</v>
      </c>
      <c r="K11023" s="17">
        <v>4.8599999999999997E-2</v>
      </c>
    </row>
    <row r="11024" spans="1:11" x14ac:dyDescent="0.45">
      <c r="A11024" s="10" t="s">
        <v>97</v>
      </c>
      <c r="B11024" s="20">
        <v>0.02</v>
      </c>
      <c r="C11024" s="19">
        <v>105</v>
      </c>
      <c r="D11024" s="19">
        <v>0.63898644900000001</v>
      </c>
      <c r="E11024" s="23">
        <v>1.0200000000000001E-2</v>
      </c>
      <c r="F11024" s="23">
        <v>8.8299999999999993E-3</v>
      </c>
      <c r="G11024" s="17">
        <v>0</v>
      </c>
      <c r="H11024" s="17">
        <v>1</v>
      </c>
      <c r="I11024" s="17">
        <v>0.59561833600000003</v>
      </c>
      <c r="J11024" s="17">
        <v>0.38467104099999999</v>
      </c>
      <c r="K11024" s="17">
        <v>1.9699999999999999E-2</v>
      </c>
    </row>
    <row r="11025" spans="1:11" x14ac:dyDescent="0.45">
      <c r="A11025" s="10" t="s">
        <v>97</v>
      </c>
      <c r="B11025" s="20">
        <v>0.03</v>
      </c>
      <c r="C11025" s="19">
        <v>146</v>
      </c>
      <c r="D11025" s="19">
        <v>1.074717991</v>
      </c>
      <c r="E11025" s="23">
        <v>1.14E-2</v>
      </c>
      <c r="F11025" s="23">
        <v>1.06E-2</v>
      </c>
      <c r="G11025" s="17">
        <v>0</v>
      </c>
      <c r="H11025" s="17">
        <v>1</v>
      </c>
      <c r="I11025" s="17">
        <v>0.75568785999999999</v>
      </c>
      <c r="J11025" s="17">
        <v>0.232747749</v>
      </c>
      <c r="K11025" s="17">
        <v>1.1599999999999999E-2</v>
      </c>
    </row>
    <row r="11026" spans="1:11" x14ac:dyDescent="0.45">
      <c r="A11026" s="10" t="s">
        <v>97</v>
      </c>
      <c r="B11026" s="20">
        <v>0.04</v>
      </c>
      <c r="C11026" s="19">
        <v>191</v>
      </c>
      <c r="D11026" s="19">
        <v>1.6726095670000001</v>
      </c>
      <c r="E11026" s="23">
        <v>1.43E-2</v>
      </c>
      <c r="F11026" s="23">
        <v>1.2699999999999999E-2</v>
      </c>
      <c r="G11026" s="17">
        <v>0</v>
      </c>
      <c r="H11026" s="17">
        <v>1</v>
      </c>
      <c r="I11026" s="17">
        <v>0.80215420000000004</v>
      </c>
      <c r="J11026" s="17">
        <v>0.19047362500000001</v>
      </c>
      <c r="K11026" s="17">
        <v>7.3699999999999998E-3</v>
      </c>
    </row>
    <row r="11027" spans="1:11" x14ac:dyDescent="0.45">
      <c r="A11027" s="10" t="s">
        <v>97</v>
      </c>
      <c r="B11027" s="20">
        <v>0.05</v>
      </c>
      <c r="C11027" s="19">
        <v>231</v>
      </c>
      <c r="D11027" s="19">
        <v>2.3198884280000001</v>
      </c>
      <c r="E11027" s="23">
        <v>1.7299999999999999E-2</v>
      </c>
      <c r="F11027" s="23">
        <v>1.5299999999999999E-2</v>
      </c>
      <c r="G11027" s="17">
        <v>0</v>
      </c>
      <c r="H11027" s="17">
        <v>1</v>
      </c>
      <c r="I11027" s="17">
        <v>0.74447622400000002</v>
      </c>
      <c r="J11027" s="17">
        <v>0.23646668900000001</v>
      </c>
      <c r="K11027" s="17">
        <v>1.9099999999999999E-2</v>
      </c>
    </row>
    <row r="11028" spans="1:11" x14ac:dyDescent="0.45">
      <c r="A11028" s="10" t="s">
        <v>97</v>
      </c>
      <c r="B11028" s="20">
        <v>0.06</v>
      </c>
      <c r="C11028" s="19">
        <v>274</v>
      </c>
      <c r="D11028" s="19">
        <v>3.1185509950000001</v>
      </c>
      <c r="E11028" s="23">
        <v>1.9900000000000001E-2</v>
      </c>
      <c r="F11028" s="23">
        <v>1.78E-2</v>
      </c>
      <c r="G11028" s="17">
        <v>0</v>
      </c>
      <c r="H11028" s="17">
        <v>1</v>
      </c>
      <c r="I11028" s="17">
        <v>0.77628295700000005</v>
      </c>
      <c r="J11028" s="17">
        <v>0.20958021800000001</v>
      </c>
      <c r="K11028" s="17">
        <v>1.41E-2</v>
      </c>
    </row>
    <row r="11029" spans="1:11" x14ac:dyDescent="0.45">
      <c r="A11029" s="10" t="s">
        <v>97</v>
      </c>
      <c r="B11029" s="20">
        <v>7.0000000000000007E-2</v>
      </c>
      <c r="C11029" s="19">
        <v>312</v>
      </c>
      <c r="D11029" s="19">
        <v>3.9051907460000002</v>
      </c>
      <c r="E11029" s="23">
        <v>2.1600000000000001E-2</v>
      </c>
      <c r="F11029" s="23">
        <v>1.9400000000000001E-2</v>
      </c>
      <c r="G11029" s="17">
        <v>0</v>
      </c>
      <c r="H11029" s="17">
        <v>1</v>
      </c>
      <c r="I11029" s="17">
        <v>0.79470663799999997</v>
      </c>
      <c r="J11029" s="17">
        <v>0.169795471</v>
      </c>
      <c r="K11029" s="17">
        <v>3.5499999999999997E-2</v>
      </c>
    </row>
    <row r="11030" spans="1:11" x14ac:dyDescent="0.45">
      <c r="A11030" s="10" t="s">
        <v>97</v>
      </c>
      <c r="B11030" s="20">
        <v>0.08</v>
      </c>
      <c r="C11030" s="19">
        <v>358</v>
      </c>
      <c r="D11030" s="19">
        <v>4.9701189860000001</v>
      </c>
      <c r="E11030" s="23">
        <v>2.4199999999999999E-2</v>
      </c>
      <c r="F11030" s="23">
        <v>2.1499999999999998E-2</v>
      </c>
      <c r="G11030" s="17">
        <v>0</v>
      </c>
      <c r="H11030" s="17">
        <v>1</v>
      </c>
      <c r="I11030" s="17">
        <v>0.77519848499999999</v>
      </c>
      <c r="J11030" s="17">
        <v>0.196112342</v>
      </c>
      <c r="K11030" s="17">
        <v>2.87E-2</v>
      </c>
    </row>
    <row r="11031" spans="1:11" x14ac:dyDescent="0.45">
      <c r="A11031" s="10" t="s">
        <v>97</v>
      </c>
      <c r="B11031" s="20">
        <v>0.09</v>
      </c>
      <c r="C11031" s="19">
        <v>398</v>
      </c>
      <c r="D11031" s="19">
        <v>5.9720739360000001</v>
      </c>
      <c r="E11031" s="23">
        <v>2.5399999999999999E-2</v>
      </c>
      <c r="F11031" s="23">
        <v>2.35E-2</v>
      </c>
      <c r="G11031" s="17">
        <v>0</v>
      </c>
      <c r="H11031" s="17">
        <v>1</v>
      </c>
      <c r="I11031" s="17">
        <v>0.742629502</v>
      </c>
      <c r="J11031" s="17">
        <v>0.22850996700000001</v>
      </c>
      <c r="K11031" s="17">
        <v>2.8899999999999999E-2</v>
      </c>
    </row>
    <row r="11032" spans="1:11" x14ac:dyDescent="0.45">
      <c r="A11032" s="10" t="s">
        <v>97</v>
      </c>
      <c r="B11032" s="20">
        <v>0.1</v>
      </c>
      <c r="C11032" s="19">
        <v>439</v>
      </c>
      <c r="D11032" s="19">
        <v>7.035162938</v>
      </c>
      <c r="E11032" s="23">
        <v>2.6599999999999999E-2</v>
      </c>
      <c r="F11032" s="23">
        <v>2.4899999999999999E-2</v>
      </c>
      <c r="G11032" s="17">
        <v>0</v>
      </c>
      <c r="H11032" s="17">
        <v>1</v>
      </c>
      <c r="I11032" s="17">
        <v>0.74207131400000004</v>
      </c>
      <c r="J11032" s="17">
        <v>0.233869354</v>
      </c>
      <c r="K11032" s="17">
        <v>2.41E-2</v>
      </c>
    </row>
    <row r="11033" spans="1:11" x14ac:dyDescent="0.45">
      <c r="A11033" s="10" t="s">
        <v>97</v>
      </c>
      <c r="B11033" s="20">
        <v>0.11</v>
      </c>
      <c r="C11033" s="19">
        <v>491</v>
      </c>
      <c r="D11033" s="19">
        <v>8.4776151409999994</v>
      </c>
      <c r="E11033" s="23">
        <v>2.9499999999999998E-2</v>
      </c>
      <c r="F11033" s="23">
        <v>2.6200000000000001E-2</v>
      </c>
      <c r="G11033" s="17">
        <v>0</v>
      </c>
      <c r="H11033" s="17">
        <v>1</v>
      </c>
      <c r="I11033" s="17">
        <v>0.68677192099999995</v>
      </c>
      <c r="J11033" s="17">
        <v>0.248401805</v>
      </c>
      <c r="K11033" s="17">
        <v>6.4799999999999996E-2</v>
      </c>
    </row>
    <row r="11034" spans="1:11" x14ac:dyDescent="0.45">
      <c r="A11034" s="10" t="s">
        <v>97</v>
      </c>
      <c r="B11034" s="20">
        <v>0.12</v>
      </c>
      <c r="C11034" s="19">
        <v>517</v>
      </c>
      <c r="D11034" s="19">
        <v>9.2542389239999991</v>
      </c>
      <c r="E11034" s="23">
        <v>3.04E-2</v>
      </c>
      <c r="F11034" s="23">
        <v>2.7099999999999999E-2</v>
      </c>
      <c r="G11034" s="17">
        <v>0</v>
      </c>
      <c r="H11034" s="17">
        <v>1</v>
      </c>
      <c r="I11034" s="17">
        <v>0.65695688299999999</v>
      </c>
      <c r="J11034" s="17">
        <v>0.273891724</v>
      </c>
      <c r="K11034" s="17">
        <v>6.9199999999999998E-2</v>
      </c>
    </row>
    <row r="11035" spans="1:11" x14ac:dyDescent="0.45">
      <c r="A11035" s="10" t="s">
        <v>97</v>
      </c>
      <c r="B11035" s="20">
        <v>0.13</v>
      </c>
      <c r="C11035" s="19">
        <v>574</v>
      </c>
      <c r="D11035" s="19">
        <v>11.03032909</v>
      </c>
      <c r="E11035" s="23">
        <v>3.2399999999999998E-2</v>
      </c>
      <c r="F11035" s="23">
        <v>2.93E-2</v>
      </c>
      <c r="G11035" s="17">
        <v>0</v>
      </c>
      <c r="H11035" s="17">
        <v>1</v>
      </c>
      <c r="I11035" s="17">
        <v>0.63403977499999997</v>
      </c>
      <c r="J11035" s="17">
        <v>0.30788111899999998</v>
      </c>
      <c r="K11035" s="17">
        <v>5.8099999999999999E-2</v>
      </c>
    </row>
    <row r="11036" spans="1:11" x14ac:dyDescent="0.45">
      <c r="A11036" s="10" t="s">
        <v>97</v>
      </c>
      <c r="B11036" s="20">
        <v>0.14000000000000001</v>
      </c>
      <c r="C11036" s="19">
        <v>617</v>
      </c>
      <c r="D11036" s="19">
        <v>12.49053471</v>
      </c>
      <c r="E11036" s="23">
        <v>3.5200000000000002E-2</v>
      </c>
      <c r="F11036" s="23">
        <v>3.1099999999999999E-2</v>
      </c>
      <c r="G11036" s="17">
        <v>0</v>
      </c>
      <c r="H11036" s="17">
        <v>1</v>
      </c>
      <c r="I11036" s="17">
        <v>0.66852267399999998</v>
      </c>
      <c r="J11036" s="17">
        <v>0.28016414699999997</v>
      </c>
      <c r="K11036" s="17">
        <v>5.1299999999999998E-2</v>
      </c>
    </row>
    <row r="11037" spans="1:11" x14ac:dyDescent="0.45">
      <c r="A11037" s="10" t="s">
        <v>97</v>
      </c>
      <c r="B11037" s="20">
        <v>0.15</v>
      </c>
      <c r="C11037" s="19">
        <v>662</v>
      </c>
      <c r="D11037" s="19">
        <v>14.18175085</v>
      </c>
      <c r="E11037" s="23">
        <v>3.85E-2</v>
      </c>
      <c r="F11037" s="23">
        <v>3.32E-2</v>
      </c>
      <c r="G11037" s="17">
        <v>0</v>
      </c>
      <c r="H11037" s="17">
        <v>1</v>
      </c>
      <c r="I11037" s="17">
        <v>0.69966371100000002</v>
      </c>
      <c r="J11037" s="17">
        <v>0.25580193299999998</v>
      </c>
      <c r="K11037" s="17">
        <v>4.4499999999999998E-2</v>
      </c>
    </row>
    <row r="11038" spans="1:11" x14ac:dyDescent="0.45">
      <c r="A11038" s="10" t="s">
        <v>97</v>
      </c>
      <c r="B11038" s="20">
        <v>0.16</v>
      </c>
      <c r="C11038" s="19">
        <v>706</v>
      </c>
      <c r="D11038" s="19">
        <v>15.99790945</v>
      </c>
      <c r="E11038" s="23">
        <v>4.36E-2</v>
      </c>
      <c r="F11038" s="23">
        <v>3.5299999999999998E-2</v>
      </c>
      <c r="G11038" s="17">
        <v>0</v>
      </c>
      <c r="H11038" s="17">
        <v>1</v>
      </c>
      <c r="I11038" s="17">
        <v>0.72388512199999999</v>
      </c>
      <c r="J11038" s="17">
        <v>0.23723277400000001</v>
      </c>
      <c r="K11038" s="17">
        <v>3.8899999999999997E-2</v>
      </c>
    </row>
    <row r="11039" spans="1:11" x14ac:dyDescent="0.45">
      <c r="A11039" s="10" t="s">
        <v>97</v>
      </c>
      <c r="B11039" s="20">
        <v>0.17</v>
      </c>
      <c r="C11039" s="19">
        <v>742</v>
      </c>
      <c r="D11039" s="19">
        <v>17.644470500000001</v>
      </c>
      <c r="E11039" s="23">
        <v>4.6800000000000001E-2</v>
      </c>
      <c r="F11039" s="23">
        <v>3.8300000000000001E-2</v>
      </c>
      <c r="G11039" s="17">
        <v>0</v>
      </c>
      <c r="H11039" s="17">
        <v>1</v>
      </c>
      <c r="I11039" s="17">
        <v>0.72770166700000005</v>
      </c>
      <c r="J11039" s="17">
        <v>0.23741298399999999</v>
      </c>
      <c r="K11039" s="17">
        <v>3.49E-2</v>
      </c>
    </row>
    <row r="11040" spans="1:11" x14ac:dyDescent="0.45">
      <c r="A11040" s="10" t="s">
        <v>97</v>
      </c>
      <c r="B11040" s="20">
        <v>0.18</v>
      </c>
      <c r="C11040" s="19">
        <v>790</v>
      </c>
      <c r="D11040" s="19">
        <v>19.916980850000002</v>
      </c>
      <c r="E11040" s="23">
        <v>4.8500000000000001E-2</v>
      </c>
      <c r="F11040" s="23">
        <v>4.1500000000000002E-2</v>
      </c>
      <c r="G11040" s="17">
        <v>0</v>
      </c>
      <c r="H11040" s="17">
        <v>1</v>
      </c>
      <c r="I11040" s="17">
        <v>0.74601757999999996</v>
      </c>
      <c r="J11040" s="17">
        <v>0.20991105400000001</v>
      </c>
      <c r="K11040" s="17">
        <v>4.41E-2</v>
      </c>
    </row>
    <row r="11041" spans="1:11" x14ac:dyDescent="0.45">
      <c r="A11041" s="10" t="s">
        <v>97</v>
      </c>
      <c r="B11041" s="20">
        <v>0.19</v>
      </c>
      <c r="C11041" s="19">
        <v>831</v>
      </c>
      <c r="D11041" s="19">
        <v>21.997653419999999</v>
      </c>
      <c r="E11041" s="23">
        <v>5.3699999999999998E-2</v>
      </c>
      <c r="F11041" s="23">
        <v>4.4400000000000002E-2</v>
      </c>
      <c r="G11041" s="17">
        <v>0</v>
      </c>
      <c r="H11041" s="17">
        <v>1</v>
      </c>
      <c r="I11041" s="17">
        <v>0.73357606399999997</v>
      </c>
      <c r="J11041" s="17">
        <v>0.22676313300000001</v>
      </c>
      <c r="K11041" s="17">
        <v>3.9699999999999999E-2</v>
      </c>
    </row>
    <row r="11042" spans="1:11" x14ac:dyDescent="0.45">
      <c r="A11042" s="10" t="s">
        <v>97</v>
      </c>
      <c r="B11042" s="20">
        <v>0.2</v>
      </c>
      <c r="C11042" s="19">
        <v>870</v>
      </c>
      <c r="D11042" s="19">
        <v>24.20183308</v>
      </c>
      <c r="E11042" s="23">
        <v>5.8400000000000001E-2</v>
      </c>
      <c r="F11042" s="23">
        <v>4.7199999999999999E-2</v>
      </c>
      <c r="G11042" s="17">
        <v>0</v>
      </c>
      <c r="H11042" s="17">
        <v>1</v>
      </c>
      <c r="I11042" s="17">
        <v>0.75088897899999996</v>
      </c>
      <c r="J11042" s="17">
        <v>0.212788218</v>
      </c>
      <c r="K11042" s="17">
        <v>3.6299999999999999E-2</v>
      </c>
    </row>
    <row r="11043" spans="1:11" x14ac:dyDescent="0.45">
      <c r="A11043" s="10" t="s">
        <v>97</v>
      </c>
      <c r="B11043" s="20">
        <v>0.21</v>
      </c>
      <c r="C11043" s="19">
        <v>902</v>
      </c>
      <c r="D11043" s="19">
        <v>26.09615488</v>
      </c>
      <c r="E11043" s="23">
        <v>6.1199999999999997E-2</v>
      </c>
      <c r="F11043" s="23">
        <v>4.9799999999999997E-2</v>
      </c>
      <c r="G11043" s="17">
        <v>0</v>
      </c>
      <c r="H11043" s="17">
        <v>1</v>
      </c>
      <c r="I11043" s="17">
        <v>0.76380490400000001</v>
      </c>
      <c r="J11043" s="17">
        <v>0.202172875</v>
      </c>
      <c r="K11043" s="17">
        <v>3.4000000000000002E-2</v>
      </c>
    </row>
    <row r="11044" spans="1:11" x14ac:dyDescent="0.45">
      <c r="A11044" s="10" t="s">
        <v>97</v>
      </c>
      <c r="B11044" s="20">
        <v>0.22</v>
      </c>
      <c r="C11044" s="19">
        <v>959</v>
      </c>
      <c r="D11044" s="19">
        <v>29.692432409999999</v>
      </c>
      <c r="E11044" s="23">
        <v>6.6100000000000006E-2</v>
      </c>
      <c r="F11044" s="23">
        <v>5.45E-2</v>
      </c>
      <c r="G11044" s="17">
        <v>0</v>
      </c>
      <c r="H11044" s="17">
        <v>1</v>
      </c>
      <c r="I11044" s="17">
        <v>0.78626702599999998</v>
      </c>
      <c r="J11044" s="17">
        <v>0.18323397399999999</v>
      </c>
      <c r="K11044" s="17">
        <v>3.0499999999999999E-2</v>
      </c>
    </row>
    <row r="11045" spans="1:11" x14ac:dyDescent="0.45">
      <c r="A11045" s="10" t="s">
        <v>97</v>
      </c>
      <c r="B11045" s="20">
        <v>0.23</v>
      </c>
      <c r="C11045" s="19">
        <v>1001</v>
      </c>
      <c r="D11045" s="19">
        <v>32.546335110000001</v>
      </c>
      <c r="E11045" s="23">
        <v>6.9000000000000006E-2</v>
      </c>
      <c r="F11045" s="23">
        <v>5.7299999999999997E-2</v>
      </c>
      <c r="G11045" s="17">
        <v>0</v>
      </c>
      <c r="H11045" s="17">
        <v>1</v>
      </c>
      <c r="I11045" s="17">
        <v>0.79703903499999995</v>
      </c>
      <c r="J11045" s="17">
        <v>0.17512483300000001</v>
      </c>
      <c r="K11045" s="17">
        <v>2.7799999999999998E-2</v>
      </c>
    </row>
    <row r="11046" spans="1:11" x14ac:dyDescent="0.45">
      <c r="A11046" s="10" t="s">
        <v>97</v>
      </c>
      <c r="B11046" s="20">
        <v>0.24</v>
      </c>
      <c r="C11046" s="19">
        <v>1029</v>
      </c>
      <c r="D11046" s="19">
        <v>34.497278970000004</v>
      </c>
      <c r="E11046" s="23">
        <v>7.0499999999999993E-2</v>
      </c>
      <c r="F11046" s="23">
        <v>5.9799999999999999E-2</v>
      </c>
      <c r="G11046" s="17">
        <v>0</v>
      </c>
      <c r="H11046" s="17">
        <v>1</v>
      </c>
      <c r="I11046" s="17">
        <v>0.80746829399999998</v>
      </c>
      <c r="J11046" s="17">
        <v>0.16631994899999999</v>
      </c>
      <c r="K11046" s="17">
        <v>2.6200000000000001E-2</v>
      </c>
    </row>
    <row r="11047" spans="1:11" x14ac:dyDescent="0.45">
      <c r="A11047" s="10" t="s">
        <v>97</v>
      </c>
      <c r="B11047" s="20">
        <v>0.25</v>
      </c>
      <c r="C11047" s="19">
        <v>1086</v>
      </c>
      <c r="D11047" s="19">
        <v>38.56238596</v>
      </c>
      <c r="E11047" s="23">
        <v>7.3099999999999998E-2</v>
      </c>
      <c r="F11047" s="23">
        <v>6.3700000000000007E-2</v>
      </c>
      <c r="G11047" s="17">
        <v>0</v>
      </c>
      <c r="H11047" s="17">
        <v>1</v>
      </c>
      <c r="I11047" s="17">
        <v>0.82797372999999996</v>
      </c>
      <c r="J11047" s="17">
        <v>0.148819071</v>
      </c>
      <c r="K11047" s="17">
        <v>2.3199999999999998E-2</v>
      </c>
    </row>
    <row r="11048" spans="1:11" x14ac:dyDescent="0.45">
      <c r="A11048" s="10" t="s">
        <v>97</v>
      </c>
      <c r="B11048" s="20">
        <v>0.26</v>
      </c>
      <c r="C11048" s="19">
        <v>1127</v>
      </c>
      <c r="D11048" s="19">
        <v>41.57195686</v>
      </c>
      <c r="E11048" s="23">
        <v>7.3499999999999996E-2</v>
      </c>
      <c r="F11048" s="23">
        <v>6.6500000000000004E-2</v>
      </c>
      <c r="G11048" s="17">
        <v>0</v>
      </c>
      <c r="H11048" s="17">
        <v>1</v>
      </c>
      <c r="I11048" s="17">
        <v>0.84210676500000003</v>
      </c>
      <c r="J11048" s="17">
        <v>0.13659265300000001</v>
      </c>
      <c r="K11048" s="17">
        <v>2.1299999999999999E-2</v>
      </c>
    </row>
    <row r="11049" spans="1:11" x14ac:dyDescent="0.45">
      <c r="A11049" s="10" t="s">
        <v>97</v>
      </c>
      <c r="B11049" s="20">
        <v>0.27</v>
      </c>
      <c r="C11049" s="19">
        <v>1175</v>
      </c>
      <c r="D11049" s="19">
        <v>45.168208450000002</v>
      </c>
      <c r="E11049" s="23">
        <v>7.7499999999999999E-2</v>
      </c>
      <c r="F11049" s="23">
        <v>6.8599999999999994E-2</v>
      </c>
      <c r="G11049" s="17">
        <v>0</v>
      </c>
      <c r="H11049" s="17">
        <v>1</v>
      </c>
      <c r="I11049" s="17">
        <v>0.841286545</v>
      </c>
      <c r="J11049" s="17">
        <v>0.13812270700000001</v>
      </c>
      <c r="K11049" s="17">
        <v>2.06E-2</v>
      </c>
    </row>
    <row r="11050" spans="1:11" x14ac:dyDescent="0.45">
      <c r="A11050" s="10" t="s">
        <v>97</v>
      </c>
      <c r="B11050" s="20">
        <v>0.28000000000000003</v>
      </c>
      <c r="C11050" s="19">
        <v>1214</v>
      </c>
      <c r="D11050" s="19">
        <v>48.342773459999997</v>
      </c>
      <c r="E11050" s="23">
        <v>8.2100000000000006E-2</v>
      </c>
      <c r="F11050" s="23">
        <v>7.0900000000000005E-2</v>
      </c>
      <c r="G11050" s="17">
        <v>0</v>
      </c>
      <c r="H11050" s="17">
        <v>1</v>
      </c>
      <c r="I11050" s="17">
        <v>0.83557026700000003</v>
      </c>
      <c r="J11050" s="17">
        <v>0.14472119999999999</v>
      </c>
      <c r="K11050" s="17">
        <v>1.9699999999999999E-2</v>
      </c>
    </row>
    <row r="11051" spans="1:11" x14ac:dyDescent="0.45">
      <c r="A11051" s="10" t="s">
        <v>97</v>
      </c>
      <c r="B11051" s="20">
        <v>0.28999999999999998</v>
      </c>
      <c r="C11051" s="19">
        <v>1236</v>
      </c>
      <c r="D11051" s="19">
        <v>50.161483130000001</v>
      </c>
      <c r="E11051" s="23">
        <v>8.3099999999999993E-2</v>
      </c>
      <c r="F11051" s="23">
        <v>7.2300000000000003E-2</v>
      </c>
      <c r="G11051" s="17">
        <v>0</v>
      </c>
      <c r="H11051" s="17">
        <v>1</v>
      </c>
      <c r="I11051" s="17">
        <v>0.84202845599999998</v>
      </c>
      <c r="J11051" s="17">
        <v>0.139037089</v>
      </c>
      <c r="K11051" s="17">
        <v>1.89E-2</v>
      </c>
    </row>
    <row r="11052" spans="1:11" x14ac:dyDescent="0.45">
      <c r="A11052" s="10" t="s">
        <v>97</v>
      </c>
      <c r="B11052" s="20">
        <v>0.3</v>
      </c>
      <c r="C11052" s="19">
        <v>1296</v>
      </c>
      <c r="D11052" s="19">
        <v>55.256593219999999</v>
      </c>
      <c r="E11052" s="23">
        <v>8.77E-2</v>
      </c>
      <c r="F11052" s="23">
        <v>7.5899999999999995E-2</v>
      </c>
      <c r="G11052" s="17">
        <v>0</v>
      </c>
      <c r="H11052" s="17">
        <v>1</v>
      </c>
      <c r="I11052" s="17">
        <v>0.83177952099999997</v>
      </c>
      <c r="J11052" s="17">
        <v>0.15028725500000001</v>
      </c>
      <c r="K11052" s="17">
        <v>1.7899999999999999E-2</v>
      </c>
    </row>
    <row r="11053" spans="1:11" x14ac:dyDescent="0.45">
      <c r="A11053" s="10" t="s">
        <v>97</v>
      </c>
      <c r="B11053" s="20">
        <v>0.31</v>
      </c>
      <c r="C11053" s="19">
        <v>1346</v>
      </c>
      <c r="D11053" s="19">
        <v>59.675003619999998</v>
      </c>
      <c r="E11053" s="23">
        <v>9.0399999999999994E-2</v>
      </c>
      <c r="F11053" s="23">
        <v>7.85E-2</v>
      </c>
      <c r="G11053" s="17">
        <v>0</v>
      </c>
      <c r="H11053" s="17">
        <v>1</v>
      </c>
      <c r="I11053" s="17">
        <v>0.83773846699999999</v>
      </c>
      <c r="J11053" s="17">
        <v>0.144559982</v>
      </c>
      <c r="K11053" s="17">
        <v>1.77E-2</v>
      </c>
    </row>
    <row r="11054" spans="1:11" x14ac:dyDescent="0.45">
      <c r="A11054" s="10" t="s">
        <v>97</v>
      </c>
      <c r="B11054" s="20">
        <v>0.32</v>
      </c>
      <c r="C11054" s="19">
        <v>1387</v>
      </c>
      <c r="D11054" s="19">
        <v>63.471888579999998</v>
      </c>
      <c r="E11054" s="23">
        <v>9.3799999999999994E-2</v>
      </c>
      <c r="F11054" s="23">
        <v>8.0799999999999997E-2</v>
      </c>
      <c r="G11054" s="17">
        <v>0</v>
      </c>
      <c r="H11054" s="17">
        <v>1</v>
      </c>
      <c r="I11054" s="17">
        <v>0.84580577199999996</v>
      </c>
      <c r="J11054" s="17">
        <v>0.13749721200000001</v>
      </c>
      <c r="K11054" s="17">
        <v>1.67E-2</v>
      </c>
    </row>
    <row r="11055" spans="1:11" x14ac:dyDescent="0.45">
      <c r="A11055" s="10" t="s">
        <v>97</v>
      </c>
      <c r="B11055" s="20">
        <v>0.33</v>
      </c>
      <c r="C11055" s="19">
        <v>1432</v>
      </c>
      <c r="D11055" s="19">
        <v>67.901259300000007</v>
      </c>
      <c r="E11055" s="23">
        <v>0.102356375</v>
      </c>
      <c r="F11055" s="23">
        <v>8.4099999999999994E-2</v>
      </c>
      <c r="G11055" s="17">
        <v>0</v>
      </c>
      <c r="H11055" s="17">
        <v>1</v>
      </c>
      <c r="I11055" s="17">
        <v>0.85748506899999999</v>
      </c>
      <c r="J11055" s="17">
        <v>0.12708972399999999</v>
      </c>
      <c r="K11055" s="17">
        <v>1.54E-2</v>
      </c>
    </row>
    <row r="11056" spans="1:11" x14ac:dyDescent="0.45">
      <c r="A11056" s="10" t="s">
        <v>97</v>
      </c>
      <c r="B11056" s="20">
        <v>0.34</v>
      </c>
      <c r="C11056" s="19">
        <v>1476</v>
      </c>
      <c r="D11056" s="19">
        <v>72.460178580000004</v>
      </c>
      <c r="E11056" s="23">
        <v>0.10470407599999999</v>
      </c>
      <c r="F11056" s="23">
        <v>8.6699999999999999E-2</v>
      </c>
      <c r="G11056" s="17">
        <v>0</v>
      </c>
      <c r="H11056" s="17">
        <v>1</v>
      </c>
      <c r="I11056" s="17">
        <v>0.85551954100000005</v>
      </c>
      <c r="J11056" s="17">
        <v>0.130133633</v>
      </c>
      <c r="K11056" s="17">
        <v>1.43E-2</v>
      </c>
    </row>
    <row r="11057" spans="1:11" x14ac:dyDescent="0.45">
      <c r="A11057" s="10" t="s">
        <v>97</v>
      </c>
      <c r="B11057" s="20">
        <v>0.35</v>
      </c>
      <c r="C11057" s="19">
        <v>1518</v>
      </c>
      <c r="D11057" s="19">
        <v>77.071552159999996</v>
      </c>
      <c r="E11057" s="23">
        <v>0.112883449</v>
      </c>
      <c r="F11057" s="23">
        <v>9.0399999999999994E-2</v>
      </c>
      <c r="G11057" s="17">
        <v>0</v>
      </c>
      <c r="H11057" s="17">
        <v>1</v>
      </c>
      <c r="I11057" s="17">
        <v>0.86258197999999997</v>
      </c>
      <c r="J11057" s="17">
        <v>0.12388009699999999</v>
      </c>
      <c r="K11057" s="17">
        <v>1.35E-2</v>
      </c>
    </row>
    <row r="11058" spans="1:11" x14ac:dyDescent="0.45">
      <c r="A11058" s="10" t="s">
        <v>97</v>
      </c>
      <c r="B11058" s="20">
        <v>0.36</v>
      </c>
      <c r="C11058" s="19">
        <v>1559</v>
      </c>
      <c r="D11058" s="19">
        <v>81.844327239999998</v>
      </c>
      <c r="E11058" s="23">
        <v>0.117592717</v>
      </c>
      <c r="F11058" s="23">
        <v>9.4700000000000006E-2</v>
      </c>
      <c r="G11058" s="17">
        <v>0</v>
      </c>
      <c r="H11058" s="17">
        <v>1</v>
      </c>
      <c r="I11058" s="17">
        <v>0.85627907800000003</v>
      </c>
      <c r="J11058" s="17">
        <v>0.13089435999999999</v>
      </c>
      <c r="K11058" s="17">
        <v>1.2800000000000001E-2</v>
      </c>
    </row>
    <row r="11059" spans="1:11" x14ac:dyDescent="0.45">
      <c r="A11059" s="10" t="s">
        <v>97</v>
      </c>
      <c r="B11059" s="20">
        <v>0.37</v>
      </c>
      <c r="C11059" s="19">
        <v>1601</v>
      </c>
      <c r="D11059" s="19">
        <v>86.869818240000001</v>
      </c>
      <c r="E11059" s="23">
        <v>0.12049948000000001</v>
      </c>
      <c r="F11059" s="23">
        <v>9.8599999999999993E-2</v>
      </c>
      <c r="G11059" s="17">
        <v>0</v>
      </c>
      <c r="H11059" s="17">
        <v>1</v>
      </c>
      <c r="I11059" s="17">
        <v>0.86281538199999996</v>
      </c>
      <c r="J11059" s="17">
        <v>0.124941397</v>
      </c>
      <c r="K11059" s="17">
        <v>1.2200000000000001E-2</v>
      </c>
    </row>
    <row r="11060" spans="1:11" x14ac:dyDescent="0.45">
      <c r="A11060" s="10" t="s">
        <v>97</v>
      </c>
      <c r="B11060" s="20">
        <v>0.38</v>
      </c>
      <c r="C11060" s="19">
        <v>1639</v>
      </c>
      <c r="D11060" s="19">
        <v>91.50732936</v>
      </c>
      <c r="E11060" s="23">
        <v>0.12510961200000001</v>
      </c>
      <c r="F11060" s="23">
        <v>0.101956739</v>
      </c>
      <c r="G11060" s="17">
        <v>0</v>
      </c>
      <c r="H11060" s="17">
        <v>1</v>
      </c>
      <c r="I11060" s="17">
        <v>0.86990455200000005</v>
      </c>
      <c r="J11060" s="17">
        <v>0.118484909</v>
      </c>
      <c r="K11060" s="17">
        <v>1.1599999999999999E-2</v>
      </c>
    </row>
    <row r="11061" spans="1:11" x14ac:dyDescent="0.45">
      <c r="A11061" s="10" t="s">
        <v>97</v>
      </c>
      <c r="B11061" s="20">
        <v>0.39</v>
      </c>
      <c r="C11061" s="19">
        <v>1689</v>
      </c>
      <c r="D11061" s="19">
        <v>97.884938149999996</v>
      </c>
      <c r="E11061" s="23">
        <v>0.130278012</v>
      </c>
      <c r="F11061" s="23">
        <v>0.105015183</v>
      </c>
      <c r="G11061" s="17">
        <v>0</v>
      </c>
      <c r="H11061" s="17">
        <v>1</v>
      </c>
      <c r="I11061" s="17">
        <v>0.879669174</v>
      </c>
      <c r="J11061" s="17">
        <v>0.109591744</v>
      </c>
      <c r="K11061" s="17">
        <v>1.0699999999999999E-2</v>
      </c>
    </row>
    <row r="11062" spans="1:11" x14ac:dyDescent="0.45">
      <c r="A11062" s="10" t="s">
        <v>97</v>
      </c>
      <c r="B11062" s="20">
        <v>0.4</v>
      </c>
      <c r="C11062" s="19">
        <v>1732</v>
      </c>
      <c r="D11062" s="19">
        <v>103.6583009</v>
      </c>
      <c r="E11062" s="23">
        <v>0.13900559100000001</v>
      </c>
      <c r="F11062" s="23">
        <v>0.110753901</v>
      </c>
      <c r="G11062" s="17">
        <v>0</v>
      </c>
      <c r="H11062" s="17">
        <v>1</v>
      </c>
      <c r="I11062" s="17">
        <v>0.88291980000000003</v>
      </c>
      <c r="J11062" s="17">
        <v>0.106810999</v>
      </c>
      <c r="K11062" s="17">
        <v>1.03E-2</v>
      </c>
    </row>
    <row r="11063" spans="1:11" x14ac:dyDescent="0.45">
      <c r="A11063" s="10" t="s">
        <v>97</v>
      </c>
      <c r="B11063" s="20">
        <v>0.41</v>
      </c>
      <c r="C11063" s="19">
        <v>1775</v>
      </c>
      <c r="D11063" s="19">
        <v>109.6556659</v>
      </c>
      <c r="E11063" s="23">
        <v>0.14361879899999999</v>
      </c>
      <c r="F11063" s="23">
        <v>0.114563468</v>
      </c>
      <c r="G11063" s="17">
        <v>0</v>
      </c>
      <c r="H11063" s="17">
        <v>1</v>
      </c>
      <c r="I11063" s="17">
        <v>0.88868690699999997</v>
      </c>
      <c r="J11063" s="17">
        <v>0.10156019500000001</v>
      </c>
      <c r="K11063" s="17">
        <v>9.75E-3</v>
      </c>
    </row>
    <row r="11064" spans="1:11" x14ac:dyDescent="0.45">
      <c r="A11064" s="10" t="s">
        <v>97</v>
      </c>
      <c r="B11064" s="20">
        <v>0.42</v>
      </c>
      <c r="C11064" s="19">
        <v>1813</v>
      </c>
      <c r="D11064" s="19">
        <v>115.20086860000001</v>
      </c>
      <c r="E11064" s="23">
        <v>0.14832246399999999</v>
      </c>
      <c r="F11064" s="23">
        <v>0.119000272</v>
      </c>
      <c r="G11064" s="17">
        <v>0</v>
      </c>
      <c r="H11064" s="17">
        <v>1</v>
      </c>
      <c r="I11064" s="17">
        <v>0.89382495699999998</v>
      </c>
      <c r="J11064" s="17">
        <v>9.69E-2</v>
      </c>
      <c r="K11064" s="17">
        <v>9.2800000000000001E-3</v>
      </c>
    </row>
    <row r="11065" spans="1:11" x14ac:dyDescent="0.45">
      <c r="A11065" s="10" t="s">
        <v>97</v>
      </c>
      <c r="B11065" s="20">
        <v>0.43</v>
      </c>
      <c r="C11065" s="19">
        <v>1847</v>
      </c>
      <c r="D11065" s="19">
        <v>120.26248510000001</v>
      </c>
      <c r="E11065" s="23">
        <v>0.14956402599999999</v>
      </c>
      <c r="F11065" s="23">
        <v>0.122379161</v>
      </c>
      <c r="G11065" s="17">
        <v>0</v>
      </c>
      <c r="H11065" s="17">
        <v>1</v>
      </c>
      <c r="I11065" s="17">
        <v>0.899407658</v>
      </c>
      <c r="J11065" s="17">
        <v>9.1800000000000007E-2</v>
      </c>
      <c r="K11065" s="17">
        <v>8.8000000000000005E-3</v>
      </c>
    </row>
    <row r="11066" spans="1:11" x14ac:dyDescent="0.45">
      <c r="A11066" s="10" t="s">
        <v>97</v>
      </c>
      <c r="B11066" s="20">
        <v>0.44</v>
      </c>
      <c r="C11066" s="19">
        <v>1899</v>
      </c>
      <c r="D11066" s="19">
        <v>128.11631349999999</v>
      </c>
      <c r="E11066" s="23">
        <v>0.153281315</v>
      </c>
      <c r="F11066" s="23">
        <v>0.12766155200000001</v>
      </c>
      <c r="G11066" s="17">
        <v>0</v>
      </c>
      <c r="H11066" s="17">
        <v>1</v>
      </c>
      <c r="I11066" s="17">
        <v>0.90121929899999997</v>
      </c>
      <c r="J11066" s="17">
        <v>9.0499999999999997E-2</v>
      </c>
      <c r="K11066" s="17">
        <v>8.2799999999999992E-3</v>
      </c>
    </row>
    <row r="11067" spans="1:11" x14ac:dyDescent="0.45">
      <c r="A11067" s="10" t="s">
        <v>97</v>
      </c>
      <c r="B11067" s="20">
        <v>0.45</v>
      </c>
      <c r="C11067" s="19">
        <v>1945</v>
      </c>
      <c r="D11067" s="19">
        <v>135.3210934</v>
      </c>
      <c r="E11067" s="23">
        <v>0.16219014000000001</v>
      </c>
      <c r="F11067" s="23">
        <v>0.13256585500000001</v>
      </c>
      <c r="G11067" s="17">
        <v>0</v>
      </c>
      <c r="H11067" s="17">
        <v>1</v>
      </c>
      <c r="I11067" s="17">
        <v>0.90152705300000002</v>
      </c>
      <c r="J11067" s="17">
        <v>9.0399999999999994E-2</v>
      </c>
      <c r="K11067" s="17">
        <v>8.0300000000000007E-3</v>
      </c>
    </row>
    <row r="11068" spans="1:11" x14ac:dyDescent="0.45">
      <c r="A11068" s="10" t="s">
        <v>97</v>
      </c>
      <c r="B11068" s="20">
        <v>0.46</v>
      </c>
      <c r="C11068" s="19">
        <v>1989</v>
      </c>
      <c r="D11068" s="19">
        <v>142.4898378</v>
      </c>
      <c r="E11068" s="23">
        <v>0.16524766099999999</v>
      </c>
      <c r="F11068" s="23">
        <v>0.13670584399999999</v>
      </c>
      <c r="G11068" s="17">
        <v>0</v>
      </c>
      <c r="H11068" s="17">
        <v>1</v>
      </c>
      <c r="I11068" s="17">
        <v>0.89555259899999995</v>
      </c>
      <c r="J11068" s="17">
        <v>9.6699999999999994E-2</v>
      </c>
      <c r="K11068" s="17">
        <v>7.7799999999999996E-3</v>
      </c>
    </row>
    <row r="11069" spans="1:11" x14ac:dyDescent="0.45">
      <c r="A11069" s="10" t="s">
        <v>97</v>
      </c>
      <c r="B11069" s="20">
        <v>0.47</v>
      </c>
      <c r="C11069" s="19">
        <v>2023</v>
      </c>
      <c r="D11069" s="19">
        <v>148.2459039</v>
      </c>
      <c r="E11069" s="23">
        <v>0.17073333299999999</v>
      </c>
      <c r="F11069" s="23">
        <v>0.13995733899999999</v>
      </c>
      <c r="G11069" s="17">
        <v>0</v>
      </c>
      <c r="H11069" s="17">
        <v>1</v>
      </c>
      <c r="I11069" s="17">
        <v>0.89906846600000001</v>
      </c>
      <c r="J11069" s="17">
        <v>9.3399999999999997E-2</v>
      </c>
      <c r="K11069" s="17">
        <v>7.5100000000000002E-3</v>
      </c>
    </row>
    <row r="11070" spans="1:11" x14ac:dyDescent="0.45">
      <c r="A11070" s="10" t="s">
        <v>97</v>
      </c>
      <c r="B11070" s="20">
        <v>0.48</v>
      </c>
      <c r="C11070" s="19">
        <v>2075</v>
      </c>
      <c r="D11070" s="19">
        <v>157.2039455</v>
      </c>
      <c r="E11070" s="23">
        <v>0.17409764799999999</v>
      </c>
      <c r="F11070" s="23">
        <v>0.145235537</v>
      </c>
      <c r="G11070" s="17">
        <v>0</v>
      </c>
      <c r="H11070" s="17">
        <v>1</v>
      </c>
      <c r="I11070" s="17">
        <v>0.905249568</v>
      </c>
      <c r="J11070" s="17">
        <v>8.77E-2</v>
      </c>
      <c r="K11070" s="17">
        <v>7.0499999999999998E-3</v>
      </c>
    </row>
    <row r="11071" spans="1:11" x14ac:dyDescent="0.45">
      <c r="A11071" s="10" t="s">
        <v>97</v>
      </c>
      <c r="B11071" s="20">
        <v>0.49</v>
      </c>
      <c r="C11071" s="19">
        <v>2118</v>
      </c>
      <c r="D11071" s="19">
        <v>165.11270959999999</v>
      </c>
      <c r="E11071" s="23">
        <v>0.186643068</v>
      </c>
      <c r="F11071" s="23">
        <v>0.14929105500000001</v>
      </c>
      <c r="G11071" s="17">
        <v>0</v>
      </c>
      <c r="H11071" s="17">
        <v>1</v>
      </c>
      <c r="I11071" s="17">
        <v>0.90849393099999998</v>
      </c>
      <c r="J11071" s="17">
        <v>8.4699999999999998E-2</v>
      </c>
      <c r="K11071" s="17">
        <v>6.77E-3</v>
      </c>
    </row>
    <row r="11072" spans="1:11" x14ac:dyDescent="0.45">
      <c r="A11072" s="10" t="s">
        <v>97</v>
      </c>
      <c r="B11072" s="20">
        <v>0.5</v>
      </c>
      <c r="C11072" s="19">
        <v>2159</v>
      </c>
      <c r="D11072" s="19">
        <v>172.9405549</v>
      </c>
      <c r="E11072" s="23">
        <v>0.19331894399999999</v>
      </c>
      <c r="F11072" s="23">
        <v>0.154037441</v>
      </c>
      <c r="G11072" s="17">
        <v>0</v>
      </c>
      <c r="H11072" s="17">
        <v>1</v>
      </c>
      <c r="I11072" s="17">
        <v>0.91157932399999997</v>
      </c>
      <c r="J11072" s="17">
        <v>8.1900000000000001E-2</v>
      </c>
      <c r="K11072" s="17">
        <v>6.4999999999999997E-3</v>
      </c>
    </row>
    <row r="11073" spans="1:11" x14ac:dyDescent="0.45">
      <c r="A11073" s="10" t="s">
        <v>97</v>
      </c>
      <c r="B11073" s="20">
        <v>0.51</v>
      </c>
      <c r="C11073" s="19">
        <v>2202</v>
      </c>
      <c r="D11073" s="19">
        <v>181.42653749999999</v>
      </c>
      <c r="E11073" s="23">
        <v>0.200227407</v>
      </c>
      <c r="F11073" s="23">
        <v>0.159497793</v>
      </c>
      <c r="G11073" s="17">
        <v>0</v>
      </c>
      <c r="H11073" s="17">
        <v>1</v>
      </c>
      <c r="I11073" s="17">
        <v>0.91358812899999997</v>
      </c>
      <c r="J11073" s="17">
        <v>8.0199999999999994E-2</v>
      </c>
      <c r="K11073" s="17">
        <v>6.2500000000000003E-3</v>
      </c>
    </row>
    <row r="11074" spans="1:11" x14ac:dyDescent="0.45">
      <c r="A11074" s="10" t="s">
        <v>97</v>
      </c>
      <c r="B11074" s="20">
        <v>0.52</v>
      </c>
      <c r="C11074" s="19">
        <v>2229</v>
      </c>
      <c r="D11074" s="19">
        <v>186.9680066</v>
      </c>
      <c r="E11074" s="23">
        <v>0.20791604399999999</v>
      </c>
      <c r="F11074" s="23">
        <v>0.16195542499999999</v>
      </c>
      <c r="G11074" s="17">
        <v>0</v>
      </c>
      <c r="H11074" s="17">
        <v>1</v>
      </c>
      <c r="I11074" s="17">
        <v>0.91546519699999995</v>
      </c>
      <c r="J11074" s="17">
        <v>7.8399999999999997E-2</v>
      </c>
      <c r="K11074" s="17">
        <v>6.1000000000000004E-3</v>
      </c>
    </row>
    <row r="11075" spans="1:11" x14ac:dyDescent="0.45">
      <c r="A11075" s="10" t="s">
        <v>97</v>
      </c>
      <c r="B11075" s="20">
        <v>0.53</v>
      </c>
      <c r="C11075" s="19">
        <v>2282</v>
      </c>
      <c r="D11075" s="19">
        <v>198.1003474</v>
      </c>
      <c r="E11075" s="23">
        <v>0.21377927099999999</v>
      </c>
      <c r="F11075" s="23">
        <v>0.170238321</v>
      </c>
      <c r="G11075" s="17">
        <v>0</v>
      </c>
      <c r="H11075" s="17">
        <v>1</v>
      </c>
      <c r="I11075" s="17">
        <v>0.919449564</v>
      </c>
      <c r="J11075" s="17">
        <v>7.4300000000000005E-2</v>
      </c>
      <c r="K11075" s="17">
        <v>6.1999999999999998E-3</v>
      </c>
    </row>
    <row r="11076" spans="1:11" x14ac:dyDescent="0.45">
      <c r="A11076" s="10" t="s">
        <v>97</v>
      </c>
      <c r="B11076" s="20">
        <v>0.54</v>
      </c>
      <c r="C11076" s="19">
        <v>2331</v>
      </c>
      <c r="D11076" s="19">
        <v>208.88031050000001</v>
      </c>
      <c r="E11076" s="23">
        <v>0.227080116</v>
      </c>
      <c r="F11076" s="23">
        <v>0.17581213800000001</v>
      </c>
      <c r="G11076" s="17">
        <v>0</v>
      </c>
      <c r="H11076" s="17">
        <v>1</v>
      </c>
      <c r="I11076" s="17">
        <v>0.92337038000000005</v>
      </c>
      <c r="J11076" s="17">
        <v>7.0699999999999999E-2</v>
      </c>
      <c r="K11076" s="17">
        <v>5.8799999999999998E-3</v>
      </c>
    </row>
    <row r="11077" spans="1:11" x14ac:dyDescent="0.45">
      <c r="A11077" s="10" t="s">
        <v>97</v>
      </c>
      <c r="B11077" s="20">
        <v>0.55000000000000004</v>
      </c>
      <c r="C11077" s="19">
        <v>2374</v>
      </c>
      <c r="D11077" s="19">
        <v>218.8149655</v>
      </c>
      <c r="E11077" s="23">
        <v>0.23502893999999999</v>
      </c>
      <c r="F11077" s="23">
        <v>0.18192059299999999</v>
      </c>
      <c r="G11077" s="17">
        <v>0</v>
      </c>
      <c r="H11077" s="17">
        <v>1</v>
      </c>
      <c r="I11077" s="17">
        <v>0.92511938500000002</v>
      </c>
      <c r="J11077" s="17">
        <v>6.9099999999999995E-2</v>
      </c>
      <c r="K11077" s="17">
        <v>5.7400000000000003E-3</v>
      </c>
    </row>
    <row r="11078" spans="1:11" x14ac:dyDescent="0.45">
      <c r="A11078" s="10" t="s">
        <v>97</v>
      </c>
      <c r="B11078" s="20">
        <v>0.56000000000000005</v>
      </c>
      <c r="C11078" s="19">
        <v>2421</v>
      </c>
      <c r="D11078" s="19">
        <v>230.38830340000001</v>
      </c>
      <c r="E11078" s="23">
        <v>0.25119737800000003</v>
      </c>
      <c r="F11078" s="23">
        <v>0.188733866</v>
      </c>
      <c r="G11078" s="17">
        <v>0</v>
      </c>
      <c r="H11078" s="17">
        <v>1</v>
      </c>
      <c r="I11078" s="17">
        <v>0.92782107700000005</v>
      </c>
      <c r="J11078" s="17">
        <v>6.6699999999999995E-2</v>
      </c>
      <c r="K11078" s="17">
        <v>5.5300000000000002E-3</v>
      </c>
    </row>
    <row r="11079" spans="1:11" x14ac:dyDescent="0.45">
      <c r="A11079" s="10" t="s">
        <v>97</v>
      </c>
      <c r="B11079" s="20">
        <v>0.56999999999999995</v>
      </c>
      <c r="C11079" s="19">
        <v>2462</v>
      </c>
      <c r="D11079" s="19">
        <v>241.0091827</v>
      </c>
      <c r="E11079" s="23">
        <v>0.26433840600000003</v>
      </c>
      <c r="F11079" s="23">
        <v>0.194251854</v>
      </c>
      <c r="G11079" s="17">
        <v>0</v>
      </c>
      <c r="H11079" s="17">
        <v>1</v>
      </c>
      <c r="I11079" s="17">
        <v>0.92864119899999997</v>
      </c>
      <c r="J11079" s="17">
        <v>6.6000000000000003E-2</v>
      </c>
      <c r="K11079" s="17">
        <v>5.3800000000000002E-3</v>
      </c>
    </row>
    <row r="11080" spans="1:11" x14ac:dyDescent="0.45">
      <c r="A11080" s="10" t="s">
        <v>97</v>
      </c>
      <c r="B11080" s="20">
        <v>0.57999999999999996</v>
      </c>
      <c r="C11080" s="19">
        <v>2503</v>
      </c>
      <c r="D11080" s="19">
        <v>252.03812070000001</v>
      </c>
      <c r="E11080" s="23">
        <v>0.27347798200000001</v>
      </c>
      <c r="F11080" s="23">
        <v>0.202165503</v>
      </c>
      <c r="G11080" s="17">
        <v>0</v>
      </c>
      <c r="H11080" s="17">
        <v>1</v>
      </c>
      <c r="I11080" s="17">
        <v>0.93077144099999998</v>
      </c>
      <c r="J11080" s="17">
        <v>6.4000000000000001E-2</v>
      </c>
      <c r="K11080" s="17">
        <v>5.2100000000000002E-3</v>
      </c>
    </row>
    <row r="11081" spans="1:11" x14ac:dyDescent="0.45">
      <c r="A11081" s="10" t="s">
        <v>97</v>
      </c>
      <c r="B11081" s="20">
        <v>0.59</v>
      </c>
      <c r="C11081" s="19">
        <v>2548</v>
      </c>
      <c r="D11081" s="19">
        <v>264.43268999999998</v>
      </c>
      <c r="E11081" s="23">
        <v>0.279087631</v>
      </c>
      <c r="F11081" s="23">
        <v>0.21044428500000001</v>
      </c>
      <c r="G11081" s="17">
        <v>0</v>
      </c>
      <c r="H11081" s="17">
        <v>1</v>
      </c>
      <c r="I11081" s="17">
        <v>0.92959318700000004</v>
      </c>
      <c r="J11081" s="17">
        <v>6.54E-2</v>
      </c>
      <c r="K11081" s="17">
        <v>5.0299999999999997E-3</v>
      </c>
    </row>
    <row r="11082" spans="1:11" x14ac:dyDescent="0.45">
      <c r="A11082" s="10" t="s">
        <v>97</v>
      </c>
      <c r="B11082" s="20">
        <v>0.6</v>
      </c>
      <c r="C11082" s="19">
        <v>2585</v>
      </c>
      <c r="D11082" s="19">
        <v>274.9349795</v>
      </c>
      <c r="E11082" s="23">
        <v>0.286714307</v>
      </c>
      <c r="F11082" s="23">
        <v>0.216561806</v>
      </c>
      <c r="G11082" s="17">
        <v>0</v>
      </c>
      <c r="H11082" s="17">
        <v>1</v>
      </c>
      <c r="I11082" s="17">
        <v>0.93069570599999996</v>
      </c>
      <c r="J11082" s="17">
        <v>6.4399999999999999E-2</v>
      </c>
      <c r="K11082" s="17">
        <v>4.9199999999999999E-3</v>
      </c>
    </row>
    <row r="11083" spans="1:11" x14ac:dyDescent="0.45">
      <c r="A11083" s="10" t="s">
        <v>97</v>
      </c>
      <c r="B11083" s="20">
        <v>0.61</v>
      </c>
      <c r="C11083" s="19">
        <v>2631</v>
      </c>
      <c r="D11083" s="19">
        <v>288.58061270000002</v>
      </c>
      <c r="E11083" s="23">
        <v>0.31048427299999998</v>
      </c>
      <c r="F11083" s="23">
        <v>0.224956133</v>
      </c>
      <c r="G11083" s="17">
        <v>0</v>
      </c>
      <c r="H11083" s="17">
        <v>1</v>
      </c>
      <c r="I11083" s="17">
        <v>0.93346514700000005</v>
      </c>
      <c r="J11083" s="17">
        <v>6.1800000000000001E-2</v>
      </c>
      <c r="K11083" s="17">
        <v>4.7299999999999998E-3</v>
      </c>
    </row>
    <row r="11084" spans="1:11" x14ac:dyDescent="0.45">
      <c r="A11084" s="10" t="s">
        <v>97</v>
      </c>
      <c r="B11084" s="20">
        <v>0.62</v>
      </c>
      <c r="C11084" s="19">
        <v>2673</v>
      </c>
      <c r="D11084" s="19">
        <v>302.08458910000002</v>
      </c>
      <c r="E11084" s="23">
        <v>0.32690184</v>
      </c>
      <c r="F11084" s="23">
        <v>0.23407460099999999</v>
      </c>
      <c r="G11084" s="17">
        <v>0</v>
      </c>
      <c r="H11084" s="17">
        <v>1</v>
      </c>
      <c r="I11084" s="17">
        <v>0.93381736999999998</v>
      </c>
      <c r="J11084" s="17">
        <v>6.1600000000000002E-2</v>
      </c>
      <c r="K11084" s="17">
        <v>4.6299999999999996E-3</v>
      </c>
    </row>
    <row r="11085" spans="1:11" x14ac:dyDescent="0.45">
      <c r="A11085" s="10" t="s">
        <v>97</v>
      </c>
      <c r="B11085" s="20">
        <v>0.63</v>
      </c>
      <c r="C11085" s="19">
        <v>2716</v>
      </c>
      <c r="D11085" s="19">
        <v>316.30866520000001</v>
      </c>
      <c r="E11085" s="23">
        <v>0.33904783399999999</v>
      </c>
      <c r="F11085" s="23">
        <v>0.24195755499999999</v>
      </c>
      <c r="G11085" s="17">
        <v>0</v>
      </c>
      <c r="H11085" s="17">
        <v>1</v>
      </c>
      <c r="I11085" s="17">
        <v>0.93618924599999997</v>
      </c>
      <c r="J11085" s="17">
        <v>5.9400000000000001E-2</v>
      </c>
      <c r="K11085" s="17">
        <v>4.4600000000000004E-3</v>
      </c>
    </row>
    <row r="11086" spans="1:11" x14ac:dyDescent="0.45">
      <c r="A11086" s="10" t="s">
        <v>97</v>
      </c>
      <c r="B11086" s="20">
        <v>0.64</v>
      </c>
      <c r="C11086" s="19">
        <v>2756</v>
      </c>
      <c r="D11086" s="19">
        <v>330.23750419999999</v>
      </c>
      <c r="E11086" s="23">
        <v>0.355816246</v>
      </c>
      <c r="F11086" s="23">
        <v>0.252734405</v>
      </c>
      <c r="G11086" s="17">
        <v>0</v>
      </c>
      <c r="H11086" s="17">
        <v>1</v>
      </c>
      <c r="I11086" s="17">
        <v>0.93538164400000001</v>
      </c>
      <c r="J11086" s="17">
        <v>6.0199999999999997E-2</v>
      </c>
      <c r="K11086" s="17">
        <v>4.3899999999999998E-3</v>
      </c>
    </row>
    <row r="11087" spans="1:11" x14ac:dyDescent="0.45">
      <c r="A11087" s="10" t="s">
        <v>97</v>
      </c>
      <c r="B11087" s="20">
        <v>0.65</v>
      </c>
      <c r="C11087" s="19">
        <v>2800</v>
      </c>
      <c r="D11087" s="19">
        <v>346.51716579999999</v>
      </c>
      <c r="E11087" s="23">
        <v>0.38468429900000001</v>
      </c>
      <c r="F11087" s="23">
        <v>0.263018274</v>
      </c>
      <c r="G11087" s="17">
        <v>0</v>
      </c>
      <c r="H11087" s="17">
        <v>1</v>
      </c>
      <c r="I11087" s="17">
        <v>0.93736106299999999</v>
      </c>
      <c r="J11087" s="17">
        <v>5.8400000000000001E-2</v>
      </c>
      <c r="K11087" s="17">
        <v>4.2399999999999998E-3</v>
      </c>
    </row>
    <row r="11088" spans="1:11" x14ac:dyDescent="0.45">
      <c r="A11088" s="10" t="s">
        <v>97</v>
      </c>
      <c r="B11088" s="20">
        <v>0.66</v>
      </c>
      <c r="C11088" s="19">
        <v>2845</v>
      </c>
      <c r="D11088" s="19">
        <v>364.29056960000003</v>
      </c>
      <c r="E11088" s="23">
        <v>0.40178077200000001</v>
      </c>
      <c r="F11088" s="23">
        <v>0.27467835299999999</v>
      </c>
      <c r="G11088" s="17">
        <v>0</v>
      </c>
      <c r="H11088" s="17">
        <v>1</v>
      </c>
      <c r="I11088" s="17">
        <v>0.93917239399999997</v>
      </c>
      <c r="J11088" s="17">
        <v>5.67E-2</v>
      </c>
      <c r="K11088" s="17">
        <v>4.15E-3</v>
      </c>
    </row>
    <row r="11089" spans="1:11" x14ac:dyDescent="0.45">
      <c r="A11089" s="10" t="s">
        <v>97</v>
      </c>
      <c r="B11089" s="20">
        <v>0.67</v>
      </c>
      <c r="C11089" s="19">
        <v>2884</v>
      </c>
      <c r="D11089" s="19">
        <v>380.26426789999999</v>
      </c>
      <c r="E11089" s="23">
        <v>0.41879487799999998</v>
      </c>
      <c r="F11089" s="23">
        <v>0.28506109099999999</v>
      </c>
      <c r="G11089" s="17">
        <v>0</v>
      </c>
      <c r="H11089" s="17">
        <v>1</v>
      </c>
      <c r="I11089" s="17">
        <v>0.93968581600000001</v>
      </c>
      <c r="J11089" s="17">
        <v>5.6300000000000003E-2</v>
      </c>
      <c r="K11089" s="17">
        <v>4.0099999999999997E-3</v>
      </c>
    </row>
    <row r="11090" spans="1:11" x14ac:dyDescent="0.45">
      <c r="A11090" s="10" t="s">
        <v>97</v>
      </c>
      <c r="B11090" s="20">
        <v>0.68</v>
      </c>
      <c r="C11090" s="19">
        <v>2926</v>
      </c>
      <c r="D11090" s="19">
        <v>398.1776911</v>
      </c>
      <c r="E11090" s="23">
        <v>0.43448993299999999</v>
      </c>
      <c r="F11090" s="23">
        <v>0.29701882299999999</v>
      </c>
      <c r="G11090" s="17">
        <v>0</v>
      </c>
      <c r="H11090" s="17">
        <v>1</v>
      </c>
      <c r="I11090" s="17">
        <v>0.94058962000000002</v>
      </c>
      <c r="J11090" s="17">
        <v>5.5500000000000001E-2</v>
      </c>
      <c r="K11090" s="17">
        <v>3.9300000000000003E-3</v>
      </c>
    </row>
    <row r="11091" spans="1:11" x14ac:dyDescent="0.45">
      <c r="A11091" s="10" t="s">
        <v>97</v>
      </c>
      <c r="B11091" s="20">
        <v>0.69</v>
      </c>
      <c r="C11091" s="19">
        <v>2970</v>
      </c>
      <c r="D11091" s="19">
        <v>417.97687180000003</v>
      </c>
      <c r="E11091" s="23">
        <v>0.45967804099999998</v>
      </c>
      <c r="F11091" s="23">
        <v>0.31044453999999999</v>
      </c>
      <c r="G11091" s="17">
        <v>0</v>
      </c>
      <c r="H11091" s="17">
        <v>1</v>
      </c>
      <c r="I11091" s="17">
        <v>0.94136217499999997</v>
      </c>
      <c r="J11091" s="17">
        <v>5.4800000000000001E-2</v>
      </c>
      <c r="K11091" s="17">
        <v>3.8600000000000001E-3</v>
      </c>
    </row>
    <row r="11092" spans="1:11" x14ac:dyDescent="0.45">
      <c r="A11092" s="10" t="s">
        <v>97</v>
      </c>
      <c r="B11092" s="20">
        <v>0.7</v>
      </c>
      <c r="C11092" s="19">
        <v>3016</v>
      </c>
      <c r="D11092" s="19">
        <v>439.86614659999998</v>
      </c>
      <c r="E11092" s="23">
        <v>0.48826678699999998</v>
      </c>
      <c r="F11092" s="23">
        <v>0.32480515500000001</v>
      </c>
      <c r="G11092" s="17">
        <v>0</v>
      </c>
      <c r="H11092" s="17">
        <v>1</v>
      </c>
      <c r="I11092" s="17">
        <v>0.94000608399999996</v>
      </c>
      <c r="J11092" s="17">
        <v>5.62E-2</v>
      </c>
      <c r="K11092" s="17">
        <v>3.8E-3</v>
      </c>
    </row>
    <row r="11093" spans="1:11" x14ac:dyDescent="0.45">
      <c r="A11093" s="10" t="s">
        <v>97</v>
      </c>
      <c r="B11093" s="20">
        <v>0.71</v>
      </c>
      <c r="C11093" s="19">
        <v>3056</v>
      </c>
      <c r="D11093" s="19">
        <v>459.79189489999999</v>
      </c>
      <c r="E11093" s="23">
        <v>0.50960204399999998</v>
      </c>
      <c r="F11093" s="23">
        <v>0.337880913</v>
      </c>
      <c r="G11093" s="17">
        <v>0</v>
      </c>
      <c r="H11093" s="17">
        <v>1</v>
      </c>
      <c r="I11093" s="17">
        <v>0.94107677899999997</v>
      </c>
      <c r="J11093" s="17">
        <v>5.5199999999999999E-2</v>
      </c>
      <c r="K11093" s="17">
        <v>3.7200000000000002E-3</v>
      </c>
    </row>
    <row r="11094" spans="1:11" x14ac:dyDescent="0.45">
      <c r="A11094" s="10" t="s">
        <v>97</v>
      </c>
      <c r="B11094" s="20">
        <v>0.72</v>
      </c>
      <c r="C11094" s="19">
        <v>3100</v>
      </c>
      <c r="D11094" s="19">
        <v>483.06892829999998</v>
      </c>
      <c r="E11094" s="23">
        <v>0.55085833699999998</v>
      </c>
      <c r="F11094" s="23">
        <v>0.35397193599999999</v>
      </c>
      <c r="G11094" s="17">
        <v>0</v>
      </c>
      <c r="H11094" s="17">
        <v>1</v>
      </c>
      <c r="I11094" s="17">
        <v>0.94214089300000003</v>
      </c>
      <c r="J11094" s="17">
        <v>5.4199999999999998E-2</v>
      </c>
      <c r="K11094" s="17">
        <v>3.62E-3</v>
      </c>
    </row>
    <row r="11095" spans="1:11" x14ac:dyDescent="0.45">
      <c r="A11095" s="10" t="s">
        <v>97</v>
      </c>
      <c r="B11095" s="20">
        <v>0.73</v>
      </c>
      <c r="C11095" s="19">
        <v>3142</v>
      </c>
      <c r="D11095" s="19">
        <v>506.6520448</v>
      </c>
      <c r="E11095" s="23">
        <v>0.57565528700000002</v>
      </c>
      <c r="F11095" s="23">
        <v>0.37007536000000002</v>
      </c>
      <c r="G11095" s="17">
        <v>0</v>
      </c>
      <c r="H11095" s="17">
        <v>1</v>
      </c>
      <c r="I11095" s="17">
        <v>0.93939836700000001</v>
      </c>
      <c r="J11095" s="17">
        <v>5.7099999999999998E-2</v>
      </c>
      <c r="K11095" s="17">
        <v>3.5100000000000001E-3</v>
      </c>
    </row>
    <row r="11096" spans="1:11" x14ac:dyDescent="0.45">
      <c r="A11096" s="10" t="s">
        <v>97</v>
      </c>
      <c r="B11096" s="20">
        <v>0.74</v>
      </c>
      <c r="C11096" s="19">
        <v>3186</v>
      </c>
      <c r="D11096" s="19">
        <v>533.09933960000001</v>
      </c>
      <c r="E11096" s="23">
        <v>0.61509549200000002</v>
      </c>
      <c r="F11096" s="23">
        <v>0.38859856799999998</v>
      </c>
      <c r="G11096" s="17">
        <v>0</v>
      </c>
      <c r="H11096" s="17">
        <v>1</v>
      </c>
      <c r="I11096" s="17">
        <v>0.93914490100000003</v>
      </c>
      <c r="J11096" s="17">
        <v>5.74E-2</v>
      </c>
      <c r="K11096" s="17">
        <v>3.4299999999999999E-3</v>
      </c>
    </row>
    <row r="11097" spans="1:11" x14ac:dyDescent="0.45">
      <c r="A11097" s="10" t="s">
        <v>97</v>
      </c>
      <c r="B11097" s="20">
        <v>0.75</v>
      </c>
      <c r="C11097" s="19">
        <v>3230</v>
      </c>
      <c r="D11097" s="19">
        <v>560.99518509999996</v>
      </c>
      <c r="E11097" s="23">
        <v>0.65789313400000005</v>
      </c>
      <c r="F11097" s="23">
        <v>0.40516148200000002</v>
      </c>
      <c r="G11097" s="17">
        <v>0</v>
      </c>
      <c r="H11097" s="17">
        <v>1</v>
      </c>
      <c r="I11097" s="17">
        <v>0.94000880600000003</v>
      </c>
      <c r="J11097" s="17">
        <v>5.6599999999999998E-2</v>
      </c>
      <c r="K11097" s="17">
        <v>3.3400000000000001E-3</v>
      </c>
    </row>
    <row r="11098" spans="1:11" x14ac:dyDescent="0.45">
      <c r="A11098" s="10" t="s">
        <v>97</v>
      </c>
      <c r="B11098" s="20">
        <v>0.76</v>
      </c>
      <c r="C11098" s="19">
        <v>3271</v>
      </c>
      <c r="D11098" s="19">
        <v>589.22613460000002</v>
      </c>
      <c r="E11098" s="23">
        <v>0.70383349500000003</v>
      </c>
      <c r="F11098" s="23">
        <v>0.42537939899999999</v>
      </c>
      <c r="G11098" s="17">
        <v>0</v>
      </c>
      <c r="H11098" s="17">
        <v>1</v>
      </c>
      <c r="I11098" s="17">
        <v>0.941345616</v>
      </c>
      <c r="J11098" s="17">
        <v>5.5399999999999998E-2</v>
      </c>
      <c r="K11098" s="17">
        <v>3.2499999999999999E-3</v>
      </c>
    </row>
    <row r="11099" spans="1:11" x14ac:dyDescent="0.45">
      <c r="A11099" s="10" t="s">
        <v>97</v>
      </c>
      <c r="B11099" s="20">
        <v>0.77</v>
      </c>
      <c r="C11099" s="19">
        <v>3314</v>
      </c>
      <c r="D11099" s="19">
        <v>620.39714389999995</v>
      </c>
      <c r="E11099" s="23">
        <v>0.75110274600000004</v>
      </c>
      <c r="F11099" s="23">
        <v>0.44741809199999999</v>
      </c>
      <c r="G11099" s="17">
        <v>0</v>
      </c>
      <c r="H11099" s="17">
        <v>1</v>
      </c>
      <c r="I11099" s="17">
        <v>0.94178550500000002</v>
      </c>
      <c r="J11099" s="17">
        <v>5.5E-2</v>
      </c>
      <c r="K11099" s="17">
        <v>3.1700000000000001E-3</v>
      </c>
    </row>
    <row r="11100" spans="1:11" x14ac:dyDescent="0.45">
      <c r="A11100" s="10" t="s">
        <v>97</v>
      </c>
      <c r="B11100" s="20">
        <v>0.78</v>
      </c>
      <c r="C11100" s="19">
        <v>3358</v>
      </c>
      <c r="D11100" s="19">
        <v>654.61808989999997</v>
      </c>
      <c r="E11100" s="23">
        <v>0.80316093300000002</v>
      </c>
      <c r="F11100" s="23">
        <v>0.47146788299999998</v>
      </c>
      <c r="G11100" s="17">
        <v>0</v>
      </c>
      <c r="H11100" s="17">
        <v>1</v>
      </c>
      <c r="I11100" s="17">
        <v>0.94143785999999996</v>
      </c>
      <c r="J11100" s="17">
        <v>5.5500000000000001E-2</v>
      </c>
      <c r="K11100" s="17">
        <v>3.0899999999999999E-3</v>
      </c>
    </row>
    <row r="11101" spans="1:11" x14ac:dyDescent="0.45">
      <c r="A11101" s="10" t="s">
        <v>97</v>
      </c>
      <c r="B11101" s="20">
        <v>0.79</v>
      </c>
      <c r="C11101" s="19">
        <v>3399</v>
      </c>
      <c r="D11101" s="19">
        <v>688.75080360000004</v>
      </c>
      <c r="E11101" s="23">
        <v>0.86481472800000003</v>
      </c>
      <c r="F11101" s="23">
        <v>0.49775313999999998</v>
      </c>
      <c r="G11101" s="17">
        <v>0</v>
      </c>
      <c r="H11101" s="17">
        <v>1</v>
      </c>
      <c r="I11101" s="17">
        <v>0.94051763499999996</v>
      </c>
      <c r="J11101" s="17">
        <v>5.6399999999999999E-2</v>
      </c>
      <c r="K11101" s="17">
        <v>3.0599999999999998E-3</v>
      </c>
    </row>
    <row r="11102" spans="1:11" x14ac:dyDescent="0.45">
      <c r="A11102" s="10" t="s">
        <v>97</v>
      </c>
      <c r="B11102" s="20">
        <v>0.8</v>
      </c>
      <c r="C11102" s="19">
        <v>3427</v>
      </c>
      <c r="D11102" s="19">
        <v>713.21304950000001</v>
      </c>
      <c r="E11102" s="23">
        <v>0.88174116300000005</v>
      </c>
      <c r="F11102" s="23">
        <v>0.51263268799999995</v>
      </c>
      <c r="G11102" s="17">
        <v>0</v>
      </c>
      <c r="H11102" s="17">
        <v>1</v>
      </c>
      <c r="I11102" s="17">
        <v>0.93865890900000004</v>
      </c>
      <c r="J11102" s="17">
        <v>5.8299999999999998E-2</v>
      </c>
      <c r="K11102" s="17">
        <v>3.0300000000000001E-3</v>
      </c>
    </row>
    <row r="11103" spans="1:11" x14ac:dyDescent="0.45">
      <c r="A11103" s="10" t="s">
        <v>97</v>
      </c>
      <c r="B11103" s="20">
        <v>0.80100000000000005</v>
      </c>
      <c r="C11103" s="19">
        <v>3430</v>
      </c>
      <c r="D11103" s="19">
        <v>715.86576319999995</v>
      </c>
      <c r="E11103" s="23">
        <v>0.88661723599999998</v>
      </c>
      <c r="F11103" s="23">
        <v>0.51561687</v>
      </c>
      <c r="G11103" s="17">
        <v>0</v>
      </c>
      <c r="H11103" s="17">
        <v>1</v>
      </c>
      <c r="I11103" s="17">
        <v>0.93862212</v>
      </c>
      <c r="J11103" s="17">
        <v>5.8299999999999998E-2</v>
      </c>
      <c r="K11103" s="17">
        <v>3.0300000000000001E-3</v>
      </c>
    </row>
    <row r="11104" spans="1:11" x14ac:dyDescent="0.45">
      <c r="A11104" s="10" t="s">
        <v>97</v>
      </c>
      <c r="B11104" s="20">
        <v>0.80200000000000005</v>
      </c>
      <c r="C11104" s="19">
        <v>3435</v>
      </c>
      <c r="D11104" s="19">
        <v>720.30925279999997</v>
      </c>
      <c r="E11104" s="23">
        <v>0.88955295999999995</v>
      </c>
      <c r="F11104" s="23">
        <v>0.51851792200000002</v>
      </c>
      <c r="G11104" s="17">
        <v>0</v>
      </c>
      <c r="H11104" s="17">
        <v>1</v>
      </c>
      <c r="I11104" s="17">
        <v>0.93877279300000005</v>
      </c>
      <c r="J11104" s="17">
        <v>5.8200000000000002E-2</v>
      </c>
      <c r="K11104" s="17">
        <v>3.0200000000000001E-3</v>
      </c>
    </row>
    <row r="11105" spans="1:11" x14ac:dyDescent="0.45">
      <c r="A11105" s="10" t="s">
        <v>97</v>
      </c>
      <c r="B11105" s="20">
        <v>0.80300000000000005</v>
      </c>
      <c r="C11105" s="19">
        <v>3440</v>
      </c>
      <c r="D11105" s="19">
        <v>724.76990920000003</v>
      </c>
      <c r="E11105" s="23">
        <v>0.89255184499999995</v>
      </c>
      <c r="F11105" s="23">
        <v>0.52148393699999995</v>
      </c>
      <c r="G11105" s="17">
        <v>0</v>
      </c>
      <c r="H11105" s="17">
        <v>1</v>
      </c>
      <c r="I11105" s="17">
        <v>0.93852391599999996</v>
      </c>
      <c r="J11105" s="17">
        <v>5.8500000000000003E-2</v>
      </c>
      <c r="K11105" s="17">
        <v>3.0200000000000001E-3</v>
      </c>
    </row>
    <row r="11106" spans="1:11" x14ac:dyDescent="0.45">
      <c r="A11106" s="10" t="s">
        <v>97</v>
      </c>
      <c r="B11106" s="20">
        <v>0.80400000000000005</v>
      </c>
      <c r="C11106" s="19">
        <v>3444</v>
      </c>
      <c r="D11106" s="19">
        <v>728.34856130000003</v>
      </c>
      <c r="E11106" s="23">
        <v>0.89470224700000001</v>
      </c>
      <c r="F11106" s="23">
        <v>0.52362888699999999</v>
      </c>
      <c r="G11106" s="17">
        <v>0</v>
      </c>
      <c r="H11106" s="17">
        <v>1</v>
      </c>
      <c r="I11106" s="17">
        <v>0.93846773999999999</v>
      </c>
      <c r="J11106" s="17">
        <v>5.8500000000000003E-2</v>
      </c>
      <c r="K11106" s="17">
        <v>3.0200000000000001E-3</v>
      </c>
    </row>
    <row r="11107" spans="1:11" x14ac:dyDescent="0.45">
      <c r="A11107" s="10" t="s">
        <v>97</v>
      </c>
      <c r="B11107" s="20">
        <v>0.80500000000000005</v>
      </c>
      <c r="C11107" s="19">
        <v>3448</v>
      </c>
      <c r="D11107" s="19">
        <v>731.94037830000002</v>
      </c>
      <c r="E11107" s="23">
        <v>0.89885406700000003</v>
      </c>
      <c r="F11107" s="23">
        <v>0.52533872199999998</v>
      </c>
      <c r="G11107" s="17">
        <v>0</v>
      </c>
      <c r="H11107" s="17">
        <v>1</v>
      </c>
      <c r="I11107" s="17">
        <v>0.937539601</v>
      </c>
      <c r="J11107" s="17">
        <v>5.9400000000000001E-2</v>
      </c>
      <c r="K11107" s="17">
        <v>3.0100000000000001E-3</v>
      </c>
    </row>
    <row r="11108" spans="1:11" x14ac:dyDescent="0.45">
      <c r="A11108" s="10" t="s">
        <v>97</v>
      </c>
      <c r="B11108" s="20">
        <v>0.80600000000000005</v>
      </c>
      <c r="C11108" s="19">
        <v>3451</v>
      </c>
      <c r="D11108" s="19">
        <v>734.64735770000004</v>
      </c>
      <c r="E11108" s="23">
        <v>0.90421704400000003</v>
      </c>
      <c r="F11108" s="23">
        <v>0.52955434400000001</v>
      </c>
      <c r="G11108" s="17">
        <v>0</v>
      </c>
      <c r="H11108" s="17">
        <v>1</v>
      </c>
      <c r="I11108" s="17">
        <v>0.93758413600000001</v>
      </c>
      <c r="J11108" s="17">
        <v>5.9400000000000001E-2</v>
      </c>
      <c r="K11108" s="17">
        <v>3.0100000000000001E-3</v>
      </c>
    </row>
    <row r="11109" spans="1:11" x14ac:dyDescent="0.45">
      <c r="A11109" s="10" t="s">
        <v>97</v>
      </c>
      <c r="B11109" s="20">
        <v>0.80700000000000005</v>
      </c>
      <c r="C11109" s="19">
        <v>3454</v>
      </c>
      <c r="D11109" s="19">
        <v>737.36375039999996</v>
      </c>
      <c r="E11109" s="23">
        <v>0.90546423200000004</v>
      </c>
      <c r="F11109" s="23">
        <v>0.53196296899999995</v>
      </c>
      <c r="G11109" s="17">
        <v>0</v>
      </c>
      <c r="H11109" s="17">
        <v>1</v>
      </c>
      <c r="I11109" s="17">
        <v>0.93783537400000005</v>
      </c>
      <c r="J11109" s="17">
        <v>5.9200000000000003E-2</v>
      </c>
      <c r="K11109" s="17">
        <v>3.0000000000000001E-3</v>
      </c>
    </row>
    <row r="11110" spans="1:11" x14ac:dyDescent="0.45">
      <c r="A11110" s="10" t="s">
        <v>97</v>
      </c>
      <c r="B11110" s="20">
        <v>0.80900000000000005</v>
      </c>
      <c r="C11110" s="19">
        <v>3465</v>
      </c>
      <c r="D11110" s="19">
        <v>747.35329999999999</v>
      </c>
      <c r="E11110" s="23">
        <v>0.91494464200000003</v>
      </c>
      <c r="F11110" s="23">
        <v>0.53410366200000003</v>
      </c>
      <c r="G11110" s="17">
        <v>0</v>
      </c>
      <c r="H11110" s="17">
        <v>1</v>
      </c>
      <c r="I11110" s="17">
        <v>0.93892076000000002</v>
      </c>
      <c r="J11110" s="17">
        <v>5.8099999999999999E-2</v>
      </c>
      <c r="K11110" s="17">
        <v>2.9299999999999999E-3</v>
      </c>
    </row>
    <row r="11111" spans="1:11" x14ac:dyDescent="0.45">
      <c r="A11111" s="10" t="s">
        <v>97</v>
      </c>
      <c r="B11111" s="20">
        <v>0.81</v>
      </c>
      <c r="C11111" s="19">
        <v>3470</v>
      </c>
      <c r="D11111" s="19">
        <v>751.95923379999999</v>
      </c>
      <c r="E11111" s="23">
        <v>0.92323972399999998</v>
      </c>
      <c r="F11111" s="23">
        <v>0.54081907399999996</v>
      </c>
      <c r="G11111" s="17">
        <v>0</v>
      </c>
      <c r="H11111" s="17">
        <v>1</v>
      </c>
      <c r="I11111" s="17">
        <v>0.93886322899999997</v>
      </c>
      <c r="J11111" s="17">
        <v>5.8200000000000002E-2</v>
      </c>
      <c r="K11111" s="17">
        <v>2.9299999999999999E-3</v>
      </c>
    </row>
    <row r="11112" spans="1:11" x14ac:dyDescent="0.45">
      <c r="A11112" s="10" t="s">
        <v>97</v>
      </c>
      <c r="B11112" s="20">
        <v>0.81100000000000005</v>
      </c>
      <c r="C11112" s="19">
        <v>3472</v>
      </c>
      <c r="D11112" s="19">
        <v>753.81881520000002</v>
      </c>
      <c r="E11112" s="23">
        <v>0.93189325199999995</v>
      </c>
      <c r="F11112" s="23">
        <v>0.54358194900000001</v>
      </c>
      <c r="G11112" s="17">
        <v>0</v>
      </c>
      <c r="H11112" s="17">
        <v>1</v>
      </c>
      <c r="I11112" s="17">
        <v>0.93890164799999998</v>
      </c>
      <c r="J11112" s="17">
        <v>5.8200000000000002E-2</v>
      </c>
      <c r="K11112" s="17">
        <v>2.9299999999999999E-3</v>
      </c>
    </row>
    <row r="11113" spans="1:11" x14ac:dyDescent="0.45">
      <c r="A11113" s="10" t="s">
        <v>97</v>
      </c>
      <c r="B11113" s="20">
        <v>0.81200000000000006</v>
      </c>
      <c r="C11113" s="19">
        <v>3478</v>
      </c>
      <c r="D11113" s="19">
        <v>759.41082670000003</v>
      </c>
      <c r="E11113" s="23">
        <v>0.93200190999999999</v>
      </c>
      <c r="F11113" s="23">
        <v>0.54562414199999998</v>
      </c>
      <c r="G11113" s="17">
        <v>0</v>
      </c>
      <c r="H11113" s="17">
        <v>1</v>
      </c>
      <c r="I11113" s="17">
        <v>0.93900360400000005</v>
      </c>
      <c r="J11113" s="17">
        <v>5.8099999999999999E-2</v>
      </c>
      <c r="K11113" s="17">
        <v>2.9199999999999999E-3</v>
      </c>
    </row>
    <row r="11114" spans="1:11" x14ac:dyDescent="0.45">
      <c r="A11114" s="10" t="s">
        <v>97</v>
      </c>
      <c r="B11114" s="20">
        <v>0.81299999999999994</v>
      </c>
      <c r="C11114" s="19">
        <v>3483</v>
      </c>
      <c r="D11114" s="19">
        <v>764.11964479999995</v>
      </c>
      <c r="E11114" s="23">
        <v>0.94363665200000002</v>
      </c>
      <c r="F11114" s="23">
        <v>0.54827965899999997</v>
      </c>
      <c r="G11114" s="17">
        <v>0</v>
      </c>
      <c r="H11114" s="17">
        <v>1</v>
      </c>
      <c r="I11114" s="17">
        <v>0.93937485300000001</v>
      </c>
      <c r="J11114" s="17">
        <v>5.7700000000000001E-2</v>
      </c>
      <c r="K11114" s="17">
        <v>2.8999999999999998E-3</v>
      </c>
    </row>
    <row r="11115" spans="1:11" x14ac:dyDescent="0.45">
      <c r="A11115" s="10" t="s">
        <v>97</v>
      </c>
      <c r="B11115" s="20">
        <v>0.81399999999999995</v>
      </c>
      <c r="C11115" s="19">
        <v>3487</v>
      </c>
      <c r="D11115" s="19">
        <v>767.91042300000004</v>
      </c>
      <c r="E11115" s="23">
        <v>0.94877827299999995</v>
      </c>
      <c r="F11115" s="23">
        <v>0.55256855400000005</v>
      </c>
      <c r="G11115" s="17">
        <v>0</v>
      </c>
      <c r="H11115" s="17">
        <v>1</v>
      </c>
      <c r="I11115" s="17">
        <v>0.93937373899999999</v>
      </c>
      <c r="J11115" s="17">
        <v>5.7700000000000001E-2</v>
      </c>
      <c r="K11115" s="17">
        <v>2.8999999999999998E-3</v>
      </c>
    </row>
    <row r="11116" spans="1:11" x14ac:dyDescent="0.45">
      <c r="A11116" s="10" t="s">
        <v>97</v>
      </c>
      <c r="B11116" s="20">
        <v>0.81499999999999995</v>
      </c>
      <c r="C11116" s="19">
        <v>3491</v>
      </c>
      <c r="D11116" s="19">
        <v>771.73682799999995</v>
      </c>
      <c r="E11116" s="23">
        <v>0.96399732500000002</v>
      </c>
      <c r="F11116" s="23">
        <v>0.55526041900000001</v>
      </c>
      <c r="G11116" s="17">
        <v>0</v>
      </c>
      <c r="H11116" s="17">
        <v>1</v>
      </c>
      <c r="I11116" s="17">
        <v>0.93927585700000005</v>
      </c>
      <c r="J11116" s="17">
        <v>5.7799999999999997E-2</v>
      </c>
      <c r="K11116" s="17">
        <v>2.8999999999999998E-3</v>
      </c>
    </row>
    <row r="11117" spans="1:11" x14ac:dyDescent="0.45">
      <c r="A11117" s="10" t="s">
        <v>97</v>
      </c>
      <c r="B11117" s="20">
        <v>0.81599999999999995</v>
      </c>
      <c r="C11117" s="19">
        <v>3493</v>
      </c>
      <c r="D11117" s="19">
        <v>773.67053099999998</v>
      </c>
      <c r="E11117" s="23">
        <v>0.96685150600000003</v>
      </c>
      <c r="F11117" s="23">
        <v>0.55768695899999998</v>
      </c>
      <c r="G11117" s="17">
        <v>0</v>
      </c>
      <c r="H11117" s="17">
        <v>1</v>
      </c>
      <c r="I11117" s="17">
        <v>0.93745574099999995</v>
      </c>
      <c r="J11117" s="17">
        <v>5.9700000000000003E-2</v>
      </c>
      <c r="K11117" s="17">
        <v>2.8900000000000002E-3</v>
      </c>
    </row>
    <row r="11118" spans="1:11" x14ac:dyDescent="0.45">
      <c r="A11118" s="10" t="s">
        <v>97</v>
      </c>
      <c r="B11118" s="20">
        <v>0.81699999999999995</v>
      </c>
      <c r="C11118" s="19">
        <v>3499</v>
      </c>
      <c r="D11118" s="19">
        <v>779.49660189999997</v>
      </c>
      <c r="E11118" s="23">
        <v>0.98137849200000005</v>
      </c>
      <c r="F11118" s="23">
        <v>0.55862112399999997</v>
      </c>
      <c r="G11118" s="17">
        <v>0</v>
      </c>
      <c r="H11118" s="17">
        <v>1</v>
      </c>
      <c r="I11118" s="17">
        <v>0.93772975300000005</v>
      </c>
      <c r="J11118" s="17">
        <v>5.9400000000000001E-2</v>
      </c>
      <c r="K11118" s="17">
        <v>2.8700000000000002E-3</v>
      </c>
    </row>
    <row r="11119" spans="1:11" x14ac:dyDescent="0.45">
      <c r="A11119" s="10" t="s">
        <v>97</v>
      </c>
      <c r="B11119" s="20">
        <v>0.81799999999999995</v>
      </c>
      <c r="C11119" s="19">
        <v>3504</v>
      </c>
      <c r="D11119" s="19">
        <v>784.42790190000005</v>
      </c>
      <c r="E11119" s="23">
        <v>0.98658334400000003</v>
      </c>
      <c r="F11119" s="23">
        <v>0.56380794300000003</v>
      </c>
      <c r="G11119" s="17">
        <v>0</v>
      </c>
      <c r="H11119" s="17">
        <v>1</v>
      </c>
      <c r="I11119" s="17">
        <v>0.93778720900000001</v>
      </c>
      <c r="J11119" s="17">
        <v>5.9400000000000001E-2</v>
      </c>
      <c r="K11119" s="17">
        <v>2.8500000000000001E-3</v>
      </c>
    </row>
    <row r="11120" spans="1:11" x14ac:dyDescent="0.45">
      <c r="A11120" s="10" t="s">
        <v>97</v>
      </c>
      <c r="B11120" s="20">
        <v>0.81899999999999995</v>
      </c>
      <c r="C11120" s="19">
        <v>3508</v>
      </c>
      <c r="D11120" s="19">
        <v>788.39380970000002</v>
      </c>
      <c r="E11120" s="23">
        <v>0.99415998900000002</v>
      </c>
      <c r="F11120" s="23">
        <v>0.56621096999999998</v>
      </c>
      <c r="G11120" s="17">
        <v>0</v>
      </c>
      <c r="H11120" s="17">
        <v>1</v>
      </c>
      <c r="I11120" s="17">
        <v>0.93775563699999998</v>
      </c>
      <c r="J11120" s="17">
        <v>5.9400000000000001E-2</v>
      </c>
      <c r="K11120" s="17">
        <v>2.8500000000000001E-3</v>
      </c>
    </row>
    <row r="11121" spans="1:11" x14ac:dyDescent="0.45">
      <c r="A11121" s="10" t="s">
        <v>97</v>
      </c>
      <c r="B11121" s="20">
        <v>0.82</v>
      </c>
      <c r="C11121" s="19">
        <v>3513</v>
      </c>
      <c r="D11121" s="19">
        <v>793.37566589999994</v>
      </c>
      <c r="E11121" s="23">
        <v>0.99785789999999996</v>
      </c>
      <c r="F11121" s="23">
        <v>0.56991242499999994</v>
      </c>
      <c r="G11121" s="17">
        <v>0</v>
      </c>
      <c r="H11121" s="17">
        <v>1</v>
      </c>
      <c r="I11121" s="17">
        <v>0.93770128699999999</v>
      </c>
      <c r="J11121" s="17">
        <v>5.9499999999999997E-2</v>
      </c>
      <c r="K11121" s="17">
        <v>2.8500000000000001E-3</v>
      </c>
    </row>
    <row r="11122" spans="1:11" x14ac:dyDescent="0.45">
      <c r="A11122" s="10" t="s">
        <v>97</v>
      </c>
      <c r="B11122" s="20">
        <v>0.82099999999999995</v>
      </c>
      <c r="C11122" s="19">
        <v>3517</v>
      </c>
      <c r="D11122" s="19">
        <v>797.42876420000005</v>
      </c>
      <c r="E11122" s="23">
        <v>1.0162878339999999</v>
      </c>
      <c r="F11122" s="23">
        <v>0.57321365300000005</v>
      </c>
      <c r="G11122" s="17">
        <v>0</v>
      </c>
      <c r="H11122" s="17">
        <v>1</v>
      </c>
      <c r="I11122" s="17">
        <v>0.93749664899999996</v>
      </c>
      <c r="J11122" s="17">
        <v>5.9700000000000003E-2</v>
      </c>
      <c r="K11122" s="17">
        <v>2.8500000000000001E-3</v>
      </c>
    </row>
    <row r="11123" spans="1:11" x14ac:dyDescent="0.45">
      <c r="A11123" s="10" t="s">
        <v>97</v>
      </c>
      <c r="B11123" s="20">
        <v>0.82199999999999995</v>
      </c>
      <c r="C11123" s="19">
        <v>3521</v>
      </c>
      <c r="D11123" s="19">
        <v>801.51091099999996</v>
      </c>
      <c r="E11123" s="23">
        <v>1.0249874080000001</v>
      </c>
      <c r="F11123" s="23">
        <v>0.57638603700000002</v>
      </c>
      <c r="G11123" s="17">
        <v>0</v>
      </c>
      <c r="H11123" s="17">
        <v>1</v>
      </c>
      <c r="I11123" s="17">
        <v>0.93765102899999997</v>
      </c>
      <c r="J11123" s="17">
        <v>5.9499999999999997E-2</v>
      </c>
      <c r="K11123" s="17">
        <v>2.8400000000000001E-3</v>
      </c>
    </row>
    <row r="11124" spans="1:11" x14ac:dyDescent="0.45">
      <c r="A11124" s="10" t="s">
        <v>97</v>
      </c>
      <c r="B11124" s="20">
        <v>0.82299999999999995</v>
      </c>
      <c r="C11124" s="19">
        <v>3524</v>
      </c>
      <c r="D11124" s="19">
        <v>804.6147181</v>
      </c>
      <c r="E11124" s="23">
        <v>1.040880553</v>
      </c>
      <c r="F11124" s="23">
        <v>0.57928702300000001</v>
      </c>
      <c r="G11124" s="17">
        <v>0</v>
      </c>
      <c r="H11124" s="17">
        <v>1</v>
      </c>
      <c r="I11124" s="17">
        <v>0.93765368000000004</v>
      </c>
      <c r="J11124" s="17">
        <v>5.9499999999999997E-2</v>
      </c>
      <c r="K11124" s="17">
        <v>2.8400000000000001E-3</v>
      </c>
    </row>
    <row r="11125" spans="1:11" x14ac:dyDescent="0.45">
      <c r="A11125" s="10" t="s">
        <v>97</v>
      </c>
      <c r="B11125" s="20">
        <v>0.82399999999999995</v>
      </c>
      <c r="C11125" s="19">
        <v>3526</v>
      </c>
      <c r="D11125" s="19">
        <v>806.69717130000004</v>
      </c>
      <c r="E11125" s="23">
        <v>1.0412265810000001</v>
      </c>
      <c r="F11125" s="23">
        <v>0.58143062199999995</v>
      </c>
      <c r="G11125" s="17">
        <v>0</v>
      </c>
      <c r="H11125" s="17">
        <v>1</v>
      </c>
      <c r="I11125" s="17">
        <v>0.93766793299999995</v>
      </c>
      <c r="J11125" s="17">
        <v>5.9499999999999997E-2</v>
      </c>
      <c r="K11125" s="17">
        <v>2.8400000000000001E-3</v>
      </c>
    </row>
    <row r="11126" spans="1:11" x14ac:dyDescent="0.45">
      <c r="A11126" s="10" t="s">
        <v>97</v>
      </c>
      <c r="B11126" s="20">
        <v>0.82499999999999996</v>
      </c>
      <c r="C11126" s="19">
        <v>3534</v>
      </c>
      <c r="D11126" s="19">
        <v>815.03193060000001</v>
      </c>
      <c r="E11126" s="23">
        <v>1.0439430510000001</v>
      </c>
      <c r="F11126" s="23">
        <v>0.58366971999999995</v>
      </c>
      <c r="G11126" s="17">
        <v>0</v>
      </c>
      <c r="H11126" s="17">
        <v>1</v>
      </c>
      <c r="I11126" s="17">
        <v>0.93661784400000003</v>
      </c>
      <c r="J11126" s="17">
        <v>6.0499999999999998E-2</v>
      </c>
      <c r="K11126" s="17">
        <v>2.8300000000000001E-3</v>
      </c>
    </row>
    <row r="11127" spans="1:11" x14ac:dyDescent="0.45">
      <c r="A11127" s="10" t="s">
        <v>97</v>
      </c>
      <c r="B11127" s="20">
        <v>0.82699999999999996</v>
      </c>
      <c r="C11127" s="19">
        <v>3543</v>
      </c>
      <c r="D11127" s="19">
        <v>824.43605400000001</v>
      </c>
      <c r="E11127" s="23">
        <v>1.046349787</v>
      </c>
      <c r="F11127" s="23">
        <v>0.58930553399999996</v>
      </c>
      <c r="G11127" s="17">
        <v>0</v>
      </c>
      <c r="H11127" s="17">
        <v>1</v>
      </c>
      <c r="I11127" s="17">
        <v>0.93683614999999998</v>
      </c>
      <c r="J11127" s="17">
        <v>6.0299999999999999E-2</v>
      </c>
      <c r="K11127" s="17">
        <v>2.82E-3</v>
      </c>
    </row>
    <row r="11128" spans="1:11" x14ac:dyDescent="0.45">
      <c r="A11128" s="10" t="s">
        <v>97</v>
      </c>
      <c r="B11128" s="20">
        <v>0.82799999999999996</v>
      </c>
      <c r="C11128" s="19">
        <v>3547</v>
      </c>
      <c r="D11128" s="19">
        <v>828.63857029999997</v>
      </c>
      <c r="E11128" s="23">
        <v>1.0524988040000001</v>
      </c>
      <c r="F11128" s="23">
        <v>0.59390752400000002</v>
      </c>
      <c r="G11128" s="17">
        <v>0</v>
      </c>
      <c r="H11128" s="17">
        <v>1</v>
      </c>
      <c r="I11128" s="17">
        <v>0.93691139999999995</v>
      </c>
      <c r="J11128" s="17">
        <v>6.0199999999999997E-2</v>
      </c>
      <c r="K11128" s="17">
        <v>2.8700000000000002E-3</v>
      </c>
    </row>
    <row r="11129" spans="1:11" x14ac:dyDescent="0.45">
      <c r="A11129" s="10" t="s">
        <v>97</v>
      </c>
      <c r="B11129" s="20">
        <v>0.82899999999999996</v>
      </c>
      <c r="C11129" s="19">
        <v>3551</v>
      </c>
      <c r="D11129" s="19">
        <v>832.85296330000006</v>
      </c>
      <c r="E11129" s="23">
        <v>1.0541006369999999</v>
      </c>
      <c r="F11129" s="23">
        <v>0.59594873800000003</v>
      </c>
      <c r="G11129" s="17">
        <v>0</v>
      </c>
      <c r="H11129" s="17">
        <v>1</v>
      </c>
      <c r="I11129" s="17">
        <v>0.93707094800000001</v>
      </c>
      <c r="J11129" s="17">
        <v>6.0100000000000001E-2</v>
      </c>
      <c r="K11129" s="17">
        <v>2.8600000000000001E-3</v>
      </c>
    </row>
    <row r="11130" spans="1:11" x14ac:dyDescent="0.45">
      <c r="A11130" s="10" t="s">
        <v>97</v>
      </c>
      <c r="B11130" s="20">
        <v>0.83</v>
      </c>
      <c r="C11130" s="19">
        <v>3554</v>
      </c>
      <c r="D11130" s="19">
        <v>836.020217</v>
      </c>
      <c r="E11130" s="23">
        <v>1.0557512200000001</v>
      </c>
      <c r="F11130" s="23">
        <v>0.59798499800000005</v>
      </c>
      <c r="G11130" s="17">
        <v>0</v>
      </c>
      <c r="H11130" s="17">
        <v>1</v>
      </c>
      <c r="I11130" s="17">
        <v>0.937207652</v>
      </c>
      <c r="J11130" s="17">
        <v>5.9900000000000002E-2</v>
      </c>
      <c r="K11130" s="17">
        <v>2.8600000000000001E-3</v>
      </c>
    </row>
    <row r="11131" spans="1:11" x14ac:dyDescent="0.45">
      <c r="A11131" s="10" t="s">
        <v>97</v>
      </c>
      <c r="B11131" s="20">
        <v>0.83099999999999996</v>
      </c>
      <c r="C11131" s="19">
        <v>3559</v>
      </c>
      <c r="D11131" s="19">
        <v>841.32685949999996</v>
      </c>
      <c r="E11131" s="23">
        <v>1.0630223130000001</v>
      </c>
      <c r="F11131" s="23">
        <v>0.59950750200000003</v>
      </c>
      <c r="G11131" s="17">
        <v>0</v>
      </c>
      <c r="H11131" s="17">
        <v>1</v>
      </c>
      <c r="I11131" s="17">
        <v>0.93683699099999995</v>
      </c>
      <c r="J11131" s="17">
        <v>6.0299999999999999E-2</v>
      </c>
      <c r="K11131" s="17">
        <v>2.8500000000000001E-3</v>
      </c>
    </row>
    <row r="11132" spans="1:11" x14ac:dyDescent="0.45">
      <c r="A11132" s="10" t="s">
        <v>97</v>
      </c>
      <c r="B11132" s="20">
        <v>0.83199999999999996</v>
      </c>
      <c r="C11132" s="19">
        <v>3564</v>
      </c>
      <c r="D11132" s="19">
        <v>846.65654610000001</v>
      </c>
      <c r="E11132" s="23">
        <v>1.0677322929999999</v>
      </c>
      <c r="F11132" s="23">
        <v>0.607674889</v>
      </c>
      <c r="G11132" s="17">
        <v>0</v>
      </c>
      <c r="H11132" s="17">
        <v>1</v>
      </c>
      <c r="I11132" s="17">
        <v>0.93700514300000004</v>
      </c>
      <c r="J11132" s="17">
        <v>6.0199999999999997E-2</v>
      </c>
      <c r="K11132" s="17">
        <v>2.8400000000000001E-3</v>
      </c>
    </row>
    <row r="11133" spans="1:11" x14ac:dyDescent="0.45">
      <c r="A11133" s="10" t="s">
        <v>97</v>
      </c>
      <c r="B11133" s="20">
        <v>0.83299999999999996</v>
      </c>
      <c r="C11133" s="19">
        <v>3565</v>
      </c>
      <c r="D11133" s="19">
        <v>847.72920599999998</v>
      </c>
      <c r="E11133" s="23">
        <v>1.0726598439999999</v>
      </c>
      <c r="F11133" s="23">
        <v>0.61119187100000005</v>
      </c>
      <c r="G11133" s="17">
        <v>0</v>
      </c>
      <c r="H11133" s="17">
        <v>1</v>
      </c>
      <c r="I11133" s="17">
        <v>0.937032011</v>
      </c>
      <c r="J11133" s="17">
        <v>6.0100000000000001E-2</v>
      </c>
      <c r="K11133" s="17">
        <v>2.8400000000000001E-3</v>
      </c>
    </row>
    <row r="11134" spans="1:11" x14ac:dyDescent="0.45">
      <c r="A11134" s="10" t="s">
        <v>97</v>
      </c>
      <c r="B11134" s="20">
        <v>0.83399999999999996</v>
      </c>
      <c r="C11134" s="19">
        <v>3571</v>
      </c>
      <c r="D11134" s="19">
        <v>854.17306840000003</v>
      </c>
      <c r="E11134" s="23">
        <v>1.0739770710000001</v>
      </c>
      <c r="F11134" s="23">
        <v>0.61170921199999995</v>
      </c>
      <c r="G11134" s="17">
        <v>0</v>
      </c>
      <c r="H11134" s="17">
        <v>1</v>
      </c>
      <c r="I11134" s="17">
        <v>0.937343064</v>
      </c>
      <c r="J11134" s="17">
        <v>5.9799999999999999E-2</v>
      </c>
      <c r="K11134" s="17">
        <v>2.8300000000000001E-3</v>
      </c>
    </row>
    <row r="11135" spans="1:11" x14ac:dyDescent="0.45">
      <c r="A11135" s="10" t="s">
        <v>97</v>
      </c>
      <c r="B11135" s="20">
        <v>0.83499999999999996</v>
      </c>
      <c r="C11135" s="19">
        <v>3577</v>
      </c>
      <c r="D11135" s="19">
        <v>860.66749119999997</v>
      </c>
      <c r="E11135" s="23">
        <v>1.087103288</v>
      </c>
      <c r="F11135" s="23">
        <v>0.614797861</v>
      </c>
      <c r="G11135" s="17">
        <v>0</v>
      </c>
      <c r="H11135" s="17">
        <v>1</v>
      </c>
      <c r="I11135" s="17">
        <v>0.937216418</v>
      </c>
      <c r="J11135" s="17">
        <v>5.9799999999999999E-2</v>
      </c>
      <c r="K11135" s="17">
        <v>2.99E-3</v>
      </c>
    </row>
    <row r="11136" spans="1:11" x14ac:dyDescent="0.45">
      <c r="A11136" s="10" t="s">
        <v>97</v>
      </c>
      <c r="B11136" s="20">
        <v>0.83599999999999997</v>
      </c>
      <c r="C11136" s="19">
        <v>3581</v>
      </c>
      <c r="D11136" s="19">
        <v>865.01885630000004</v>
      </c>
      <c r="E11136" s="23">
        <v>1.088169035</v>
      </c>
      <c r="F11136" s="23">
        <v>0.61790144000000002</v>
      </c>
      <c r="G11136" s="17">
        <v>0</v>
      </c>
      <c r="H11136" s="17">
        <v>1</v>
      </c>
      <c r="I11136" s="17">
        <v>0.93703068099999998</v>
      </c>
      <c r="J11136" s="17">
        <v>0.06</v>
      </c>
      <c r="K11136" s="17">
        <v>2.99E-3</v>
      </c>
    </row>
    <row r="11137" spans="1:11" x14ac:dyDescent="0.45">
      <c r="A11137" s="10" t="s">
        <v>97</v>
      </c>
      <c r="B11137" s="20">
        <v>0.83699999999999997</v>
      </c>
      <c r="C11137" s="19">
        <v>3584</v>
      </c>
      <c r="D11137" s="19">
        <v>868.29633049999995</v>
      </c>
      <c r="E11137" s="23">
        <v>1.092871173</v>
      </c>
      <c r="F11137" s="23">
        <v>0.61997166000000004</v>
      </c>
      <c r="G11137" s="17">
        <v>0</v>
      </c>
      <c r="H11137" s="17">
        <v>1</v>
      </c>
      <c r="I11137" s="17">
        <v>0.93736139900000004</v>
      </c>
      <c r="J11137" s="17">
        <v>5.9700000000000003E-2</v>
      </c>
      <c r="K11137" s="17">
        <v>2.97E-3</v>
      </c>
    </row>
    <row r="11138" spans="1:11" x14ac:dyDescent="0.45">
      <c r="A11138" s="10" t="s">
        <v>97</v>
      </c>
      <c r="B11138" s="20">
        <v>0.83799999999999997</v>
      </c>
      <c r="C11138" s="19">
        <v>3590</v>
      </c>
      <c r="D11138" s="19">
        <v>874.87634590000005</v>
      </c>
      <c r="E11138" s="23">
        <v>1.09885655</v>
      </c>
      <c r="F11138" s="23">
        <v>0.62679332399999999</v>
      </c>
      <c r="G11138" s="17">
        <v>0</v>
      </c>
      <c r="H11138" s="17">
        <v>1</v>
      </c>
      <c r="I11138" s="17">
        <v>0.93740723999999997</v>
      </c>
      <c r="J11138" s="17">
        <v>5.96E-2</v>
      </c>
      <c r="K11138" s="17">
        <v>2.97E-3</v>
      </c>
    </row>
    <row r="11139" spans="1:11" x14ac:dyDescent="0.45">
      <c r="A11139" s="10" t="s">
        <v>97</v>
      </c>
      <c r="B11139" s="20">
        <v>0.83899999999999997</v>
      </c>
      <c r="C11139" s="19">
        <v>3594</v>
      </c>
      <c r="D11139" s="19">
        <v>879.32050630000003</v>
      </c>
      <c r="E11139" s="23">
        <v>1.111041701</v>
      </c>
      <c r="F11139" s="23">
        <v>0.63093414699999995</v>
      </c>
      <c r="G11139" s="17">
        <v>0</v>
      </c>
      <c r="H11139" s="17">
        <v>1</v>
      </c>
      <c r="I11139" s="17">
        <v>0.93756314799999996</v>
      </c>
      <c r="J11139" s="17">
        <v>5.9499999999999997E-2</v>
      </c>
      <c r="K11139" s="17">
        <v>2.96E-3</v>
      </c>
    </row>
    <row r="11140" spans="1:11" x14ac:dyDescent="0.45">
      <c r="A11140" s="10" t="s">
        <v>97</v>
      </c>
      <c r="B11140" s="20">
        <v>0.84</v>
      </c>
      <c r="C11140" s="19">
        <v>3598</v>
      </c>
      <c r="D11140" s="19">
        <v>883.77667889999998</v>
      </c>
      <c r="E11140" s="23">
        <v>1.1161316800000001</v>
      </c>
      <c r="F11140" s="23">
        <v>0.63407411599999997</v>
      </c>
      <c r="G11140" s="17">
        <v>0</v>
      </c>
      <c r="H11140" s="17">
        <v>1</v>
      </c>
      <c r="I11140" s="17">
        <v>0.93765612799999998</v>
      </c>
      <c r="J11140" s="17">
        <v>5.9400000000000001E-2</v>
      </c>
      <c r="K11140" s="17">
        <v>2.96E-3</v>
      </c>
    </row>
    <row r="11141" spans="1:11" x14ac:dyDescent="0.45">
      <c r="A11141" s="10" t="s">
        <v>97</v>
      </c>
      <c r="B11141" s="20">
        <v>0.84099999999999997</v>
      </c>
      <c r="C11141" s="19">
        <v>3602</v>
      </c>
      <c r="D11141" s="19">
        <v>888.26854479999997</v>
      </c>
      <c r="E11141" s="23">
        <v>1.1250165089999999</v>
      </c>
      <c r="F11141" s="23">
        <v>0.63620022499999995</v>
      </c>
      <c r="G11141" s="17">
        <v>0</v>
      </c>
      <c r="H11141" s="17">
        <v>1</v>
      </c>
      <c r="I11141" s="17">
        <v>0.93779719299999997</v>
      </c>
      <c r="J11141" s="17">
        <v>5.9299999999999999E-2</v>
      </c>
      <c r="K11141" s="17">
        <v>2.9499999999999999E-3</v>
      </c>
    </row>
    <row r="11142" spans="1:11" x14ac:dyDescent="0.45">
      <c r="A11142" s="10" t="s">
        <v>97</v>
      </c>
      <c r="B11142" s="20">
        <v>0.84199999999999997</v>
      </c>
      <c r="C11142" s="19">
        <v>3605</v>
      </c>
      <c r="D11142" s="19">
        <v>891.66339870000002</v>
      </c>
      <c r="E11142" s="23">
        <v>1.1327004970000001</v>
      </c>
      <c r="F11142" s="23">
        <v>0.63834693399999998</v>
      </c>
      <c r="G11142" s="17">
        <v>0</v>
      </c>
      <c r="H11142" s="17">
        <v>1</v>
      </c>
      <c r="I11142" s="17">
        <v>0.93790969000000002</v>
      </c>
      <c r="J11142" s="17">
        <v>5.91E-2</v>
      </c>
      <c r="K11142" s="17">
        <v>2.9499999999999999E-3</v>
      </c>
    </row>
    <row r="11143" spans="1:11" x14ac:dyDescent="0.45">
      <c r="A11143" s="10" t="s">
        <v>97</v>
      </c>
      <c r="B11143" s="20">
        <v>0.84299999999999997</v>
      </c>
      <c r="C11143" s="19">
        <v>3611</v>
      </c>
      <c r="D11143" s="19">
        <v>898.50009020000005</v>
      </c>
      <c r="E11143" s="23">
        <v>1.1403752469999999</v>
      </c>
      <c r="F11143" s="23">
        <v>0.63997310200000002</v>
      </c>
      <c r="G11143" s="17">
        <v>0</v>
      </c>
      <c r="H11143" s="17">
        <v>1</v>
      </c>
      <c r="I11143" s="17">
        <v>0.93747226800000005</v>
      </c>
      <c r="J11143" s="17">
        <v>5.96E-2</v>
      </c>
      <c r="K11143" s="17">
        <v>2.9399999999999999E-3</v>
      </c>
    </row>
    <row r="11144" spans="1:11" x14ac:dyDescent="0.45">
      <c r="A11144" s="10" t="s">
        <v>97</v>
      </c>
      <c r="B11144" s="20">
        <v>0.84399999999999997</v>
      </c>
      <c r="C11144" s="19">
        <v>3615</v>
      </c>
      <c r="D11144" s="19">
        <v>903.12047829999995</v>
      </c>
      <c r="E11144" s="23">
        <v>1.158677344</v>
      </c>
      <c r="F11144" s="23">
        <v>0.64772039000000003</v>
      </c>
      <c r="G11144" s="17">
        <v>0</v>
      </c>
      <c r="H11144" s="17">
        <v>1</v>
      </c>
      <c r="I11144" s="17">
        <v>0.93752978899999995</v>
      </c>
      <c r="J11144" s="17">
        <v>5.9499999999999997E-2</v>
      </c>
      <c r="K11144" s="17">
        <v>2.9399999999999999E-3</v>
      </c>
    </row>
    <row r="11145" spans="1:11" x14ac:dyDescent="0.45">
      <c r="A11145" s="10" t="s">
        <v>97</v>
      </c>
      <c r="B11145" s="20">
        <v>0.84499999999999997</v>
      </c>
      <c r="C11145" s="19">
        <v>3619</v>
      </c>
      <c r="D11145" s="19">
        <v>907.76859879999995</v>
      </c>
      <c r="E11145" s="23">
        <v>1.1638202339999999</v>
      </c>
      <c r="F11145" s="23">
        <v>0.65030589599999999</v>
      </c>
      <c r="G11145" s="17">
        <v>0</v>
      </c>
      <c r="H11145" s="17">
        <v>1</v>
      </c>
      <c r="I11145" s="17">
        <v>0.93719756799999998</v>
      </c>
      <c r="J11145" s="17">
        <v>5.9900000000000002E-2</v>
      </c>
      <c r="K11145" s="17">
        <v>2.9399999999999999E-3</v>
      </c>
    </row>
    <row r="11146" spans="1:11" x14ac:dyDescent="0.45">
      <c r="A11146" s="10" t="s">
        <v>97</v>
      </c>
      <c r="B11146" s="20">
        <v>0.84599999999999997</v>
      </c>
      <c r="C11146" s="19">
        <v>3624</v>
      </c>
      <c r="D11146" s="19">
        <v>913.62252000000001</v>
      </c>
      <c r="E11146" s="23">
        <v>1.170784241</v>
      </c>
      <c r="F11146" s="23">
        <v>0.65464489100000001</v>
      </c>
      <c r="G11146" s="17">
        <v>0</v>
      </c>
      <c r="H11146" s="17">
        <v>1</v>
      </c>
      <c r="I11146" s="17">
        <v>0.93728287099999996</v>
      </c>
      <c r="J11146" s="17">
        <v>5.9799999999999999E-2</v>
      </c>
      <c r="K11146" s="17">
        <v>2.9399999999999999E-3</v>
      </c>
    </row>
    <row r="11147" spans="1:11" x14ac:dyDescent="0.45">
      <c r="A11147" s="10" t="s">
        <v>97</v>
      </c>
      <c r="B11147" s="20">
        <v>0.84699999999999998</v>
      </c>
      <c r="C11147" s="19">
        <v>3628</v>
      </c>
      <c r="D11147" s="19">
        <v>918.30868450000003</v>
      </c>
      <c r="E11147" s="23">
        <v>1.1722419909999999</v>
      </c>
      <c r="F11147" s="23">
        <v>0.65853484100000004</v>
      </c>
      <c r="G11147" s="17">
        <v>0</v>
      </c>
      <c r="H11147" s="17">
        <v>1</v>
      </c>
      <c r="I11147" s="17">
        <v>0.93703562100000004</v>
      </c>
      <c r="J11147" s="17">
        <v>0.06</v>
      </c>
      <c r="K11147" s="17">
        <v>2.9299999999999999E-3</v>
      </c>
    </row>
    <row r="11148" spans="1:11" x14ac:dyDescent="0.45">
      <c r="A11148" s="10" t="s">
        <v>97</v>
      </c>
      <c r="B11148" s="20">
        <v>0.84799999999999998</v>
      </c>
      <c r="C11148" s="19">
        <v>3632</v>
      </c>
      <c r="D11148" s="19">
        <v>923.03918099999999</v>
      </c>
      <c r="E11148" s="23">
        <v>1.1905644390000001</v>
      </c>
      <c r="F11148" s="23">
        <v>0.661847886</v>
      </c>
      <c r="G11148" s="17">
        <v>0</v>
      </c>
      <c r="H11148" s="17">
        <v>1</v>
      </c>
      <c r="I11148" s="17">
        <v>0.93694500800000002</v>
      </c>
      <c r="J11148" s="17">
        <v>6.0100000000000001E-2</v>
      </c>
      <c r="K11148" s="17">
        <v>2.9299999999999999E-3</v>
      </c>
    </row>
    <row r="11149" spans="1:11" x14ac:dyDescent="0.45">
      <c r="A11149" s="10" t="s">
        <v>97</v>
      </c>
      <c r="B11149" s="20">
        <v>0.84899999999999998</v>
      </c>
      <c r="C11149" s="19">
        <v>3637</v>
      </c>
      <c r="D11149" s="19">
        <v>929.01850520000005</v>
      </c>
      <c r="E11149" s="23">
        <v>1.20208662</v>
      </c>
      <c r="F11149" s="23">
        <v>0.66448863300000005</v>
      </c>
      <c r="G11149" s="17">
        <v>0</v>
      </c>
      <c r="H11149" s="17">
        <v>1</v>
      </c>
      <c r="I11149" s="17">
        <v>0.93671151100000005</v>
      </c>
      <c r="J11149" s="17">
        <v>6.0400000000000002E-2</v>
      </c>
      <c r="K11149" s="17">
        <v>2.9199999999999999E-3</v>
      </c>
    </row>
    <row r="11150" spans="1:11" x14ac:dyDescent="0.45">
      <c r="A11150" s="10" t="s">
        <v>97</v>
      </c>
      <c r="B11150" s="20">
        <v>0.85</v>
      </c>
      <c r="C11150" s="19">
        <v>3641</v>
      </c>
      <c r="D11150" s="19">
        <v>933.85269440000002</v>
      </c>
      <c r="E11150" s="23">
        <v>1.2158970849999999</v>
      </c>
      <c r="F11150" s="23">
        <v>0.66917991200000004</v>
      </c>
      <c r="G11150" s="17">
        <v>0</v>
      </c>
      <c r="H11150" s="17">
        <v>1</v>
      </c>
      <c r="I11150" s="17">
        <v>0.93661447600000003</v>
      </c>
      <c r="J11150" s="17">
        <v>6.0499999999999998E-2</v>
      </c>
      <c r="K11150" s="17">
        <v>2.9099999999999998E-3</v>
      </c>
    </row>
    <row r="11151" spans="1:11" x14ac:dyDescent="0.45">
      <c r="A11151" s="10" t="s">
        <v>97</v>
      </c>
      <c r="B11151" s="20">
        <v>0.85099999999999998</v>
      </c>
      <c r="C11151" s="19">
        <v>3645</v>
      </c>
      <c r="D11151" s="19">
        <v>938.73510599999997</v>
      </c>
      <c r="E11151" s="23">
        <v>1.221757886</v>
      </c>
      <c r="F11151" s="23">
        <v>0.67298508999999995</v>
      </c>
      <c r="G11151" s="17">
        <v>0</v>
      </c>
      <c r="H11151" s="17">
        <v>1</v>
      </c>
      <c r="I11151" s="17">
        <v>0.93650337100000003</v>
      </c>
      <c r="J11151" s="17">
        <v>6.0600000000000001E-2</v>
      </c>
      <c r="K11151" s="17">
        <v>2.9099999999999998E-3</v>
      </c>
    </row>
    <row r="11152" spans="1:11" x14ac:dyDescent="0.45">
      <c r="A11152" s="10" t="s">
        <v>97</v>
      </c>
      <c r="B11152" s="20">
        <v>0.85199999999999998</v>
      </c>
      <c r="C11152" s="19">
        <v>3649</v>
      </c>
      <c r="D11152" s="19">
        <v>943.67525850000004</v>
      </c>
      <c r="E11152" s="23">
        <v>1.238229341</v>
      </c>
      <c r="F11152" s="23">
        <v>0.676457219</v>
      </c>
      <c r="G11152" s="17">
        <v>0</v>
      </c>
      <c r="H11152" s="17">
        <v>1</v>
      </c>
      <c r="I11152" s="17">
        <v>0.93661576899999999</v>
      </c>
      <c r="J11152" s="17">
        <v>6.0499999999999998E-2</v>
      </c>
      <c r="K11152" s="17">
        <v>2.9099999999999998E-3</v>
      </c>
    </row>
    <row r="11153" spans="1:11" x14ac:dyDescent="0.45">
      <c r="A11153" s="10" t="s">
        <v>97</v>
      </c>
      <c r="B11153" s="20">
        <v>0.85299999999999998</v>
      </c>
      <c r="C11153" s="19">
        <v>3654</v>
      </c>
      <c r="D11153" s="19">
        <v>949.90863339999999</v>
      </c>
      <c r="E11153" s="23">
        <v>1.253263129</v>
      </c>
      <c r="F11153" s="23">
        <v>0.67925919099999998</v>
      </c>
      <c r="G11153" s="17">
        <v>0</v>
      </c>
      <c r="H11153" s="17">
        <v>1</v>
      </c>
      <c r="I11153" s="17">
        <v>0.93671979100000002</v>
      </c>
      <c r="J11153" s="17">
        <v>6.0400000000000002E-2</v>
      </c>
      <c r="K11153" s="17">
        <v>2.8999999999999998E-3</v>
      </c>
    </row>
    <row r="11154" spans="1:11" x14ac:dyDescent="0.45">
      <c r="A11154" s="10" t="s">
        <v>97</v>
      </c>
      <c r="B11154" s="20">
        <v>0.85399999999999998</v>
      </c>
      <c r="C11154" s="19">
        <v>3656</v>
      </c>
      <c r="D11154" s="19">
        <v>952.4219908</v>
      </c>
      <c r="E11154" s="23">
        <v>1.257125906</v>
      </c>
      <c r="F11154" s="23">
        <v>0.68379762099999997</v>
      </c>
      <c r="G11154" s="17">
        <v>0</v>
      </c>
      <c r="H11154" s="17">
        <v>1</v>
      </c>
      <c r="I11154" s="17">
        <v>0.93658566700000001</v>
      </c>
      <c r="J11154" s="17">
        <v>6.0400000000000002E-2</v>
      </c>
      <c r="K11154" s="17">
        <v>2.99E-3</v>
      </c>
    </row>
    <row r="11155" spans="1:11" x14ac:dyDescent="0.45">
      <c r="A11155" s="10" t="s">
        <v>97</v>
      </c>
      <c r="B11155" s="20">
        <v>0.85499999999999998</v>
      </c>
      <c r="C11155" s="19">
        <v>3662</v>
      </c>
      <c r="D11155" s="19">
        <v>960.03525009999998</v>
      </c>
      <c r="E11155" s="23">
        <v>1.272688901</v>
      </c>
      <c r="F11155" s="23">
        <v>0.686140843</v>
      </c>
      <c r="G11155" s="17">
        <v>0</v>
      </c>
      <c r="H11155" s="17">
        <v>1</v>
      </c>
      <c r="I11155" s="17">
        <v>0.936390469</v>
      </c>
      <c r="J11155" s="17">
        <v>6.0600000000000001E-2</v>
      </c>
      <c r="K11155" s="17">
        <v>2.98E-3</v>
      </c>
    </row>
    <row r="11156" spans="1:11" x14ac:dyDescent="0.45">
      <c r="A11156" s="10" t="s">
        <v>97</v>
      </c>
      <c r="B11156" s="20">
        <v>0.85599999999999998</v>
      </c>
      <c r="C11156" s="19">
        <v>3663</v>
      </c>
      <c r="D11156" s="19">
        <v>961.30909039999995</v>
      </c>
      <c r="E11156" s="23">
        <v>1.2738403199999999</v>
      </c>
      <c r="F11156" s="23">
        <v>0.69178555100000005</v>
      </c>
      <c r="G11156" s="17">
        <v>0</v>
      </c>
      <c r="H11156" s="17">
        <v>1</v>
      </c>
      <c r="I11156" s="17">
        <v>0.93640617599999998</v>
      </c>
      <c r="J11156" s="17">
        <v>6.0600000000000001E-2</v>
      </c>
      <c r="K11156" s="17">
        <v>2.98E-3</v>
      </c>
    </row>
    <row r="11157" spans="1:11" x14ac:dyDescent="0.45">
      <c r="A11157" s="10" t="s">
        <v>97</v>
      </c>
      <c r="B11157" s="20">
        <v>0.85699999999999998</v>
      </c>
      <c r="C11157" s="19">
        <v>3671</v>
      </c>
      <c r="D11157" s="19">
        <v>971.51420959999996</v>
      </c>
      <c r="E11157" s="23">
        <v>1.276782318</v>
      </c>
      <c r="F11157" s="23">
        <v>0.69242098200000002</v>
      </c>
      <c r="G11157" s="17">
        <v>0</v>
      </c>
      <c r="H11157" s="17">
        <v>1</v>
      </c>
      <c r="I11157" s="17">
        <v>0.93687931199999996</v>
      </c>
      <c r="J11157" s="17">
        <v>6.0199999999999997E-2</v>
      </c>
      <c r="K11157" s="17">
        <v>2.96E-3</v>
      </c>
    </row>
    <row r="11158" spans="1:11" x14ac:dyDescent="0.45">
      <c r="A11158" s="10" t="s">
        <v>97</v>
      </c>
      <c r="B11158" s="20">
        <v>0.85799999999999998</v>
      </c>
      <c r="C11158" s="19">
        <v>3675</v>
      </c>
      <c r="D11158" s="19">
        <v>976.67440399999998</v>
      </c>
      <c r="E11158" s="23">
        <v>1.29064851</v>
      </c>
      <c r="F11158" s="23">
        <v>0.697470496</v>
      </c>
      <c r="G11158" s="17">
        <v>0</v>
      </c>
      <c r="H11158" s="17">
        <v>1</v>
      </c>
      <c r="I11158" s="17">
        <v>0.936841971</v>
      </c>
      <c r="J11158" s="17">
        <v>6.0199999999999997E-2</v>
      </c>
      <c r="K11158" s="17">
        <v>2.9499999999999999E-3</v>
      </c>
    </row>
    <row r="11159" spans="1:11" x14ac:dyDescent="0.45">
      <c r="A11159" s="10" t="s">
        <v>97</v>
      </c>
      <c r="B11159" s="20">
        <v>0.85899999999999999</v>
      </c>
      <c r="C11159" s="19">
        <v>3678</v>
      </c>
      <c r="D11159" s="19">
        <v>980.59935150000001</v>
      </c>
      <c r="E11159" s="23">
        <v>1.310196669</v>
      </c>
      <c r="F11159" s="23">
        <v>0.70341338399999997</v>
      </c>
      <c r="G11159" s="17">
        <v>0</v>
      </c>
      <c r="H11159" s="17">
        <v>1</v>
      </c>
      <c r="I11159" s="17">
        <v>0.93685724999999997</v>
      </c>
      <c r="J11159" s="17">
        <v>6.0199999999999997E-2</v>
      </c>
      <c r="K11159" s="17">
        <v>2.9399999999999999E-3</v>
      </c>
    </row>
    <row r="11160" spans="1:11" x14ac:dyDescent="0.45">
      <c r="A11160" s="10" t="s">
        <v>97</v>
      </c>
      <c r="B11160" s="20">
        <v>0.86</v>
      </c>
      <c r="C11160" s="19">
        <v>3681</v>
      </c>
      <c r="D11160" s="19">
        <v>984.53146660000004</v>
      </c>
      <c r="E11160" s="23">
        <v>1.311390302</v>
      </c>
      <c r="F11160" s="23">
        <v>0.70538161300000002</v>
      </c>
      <c r="G11160" s="17">
        <v>0</v>
      </c>
      <c r="H11160" s="17">
        <v>1</v>
      </c>
      <c r="I11160" s="17">
        <v>0.93668151099999997</v>
      </c>
      <c r="J11160" s="17">
        <v>6.0400000000000002E-2</v>
      </c>
      <c r="K11160" s="17">
        <v>2.9399999999999999E-3</v>
      </c>
    </row>
    <row r="11161" spans="1:11" x14ac:dyDescent="0.45">
      <c r="A11161" s="10" t="s">
        <v>97</v>
      </c>
      <c r="B11161" s="20">
        <v>0.86099999999999999</v>
      </c>
      <c r="C11161" s="19">
        <v>3687</v>
      </c>
      <c r="D11161" s="19">
        <v>992.45638220000001</v>
      </c>
      <c r="E11161" s="23">
        <v>1.3228334820000001</v>
      </c>
      <c r="F11161" s="23">
        <v>0.70960817499999995</v>
      </c>
      <c r="G11161" s="17">
        <v>0</v>
      </c>
      <c r="H11161" s="17">
        <v>1</v>
      </c>
      <c r="I11161" s="17">
        <v>0.93703655200000002</v>
      </c>
      <c r="J11161" s="17">
        <v>0.06</v>
      </c>
      <c r="K11161" s="17">
        <v>2.9299999999999999E-3</v>
      </c>
    </row>
    <row r="11162" spans="1:11" x14ac:dyDescent="0.45">
      <c r="A11162" s="10" t="s">
        <v>97</v>
      </c>
      <c r="B11162" s="20">
        <v>0.86199999999999999</v>
      </c>
      <c r="C11162" s="19">
        <v>3692</v>
      </c>
      <c r="D11162" s="19">
        <v>999.09695829999998</v>
      </c>
      <c r="E11162" s="23">
        <v>1.331755555</v>
      </c>
      <c r="F11162" s="23">
        <v>0.71433602100000004</v>
      </c>
      <c r="G11162" s="17">
        <v>0</v>
      </c>
      <c r="H11162" s="17">
        <v>1</v>
      </c>
      <c r="I11162" s="17">
        <v>0.93660667500000006</v>
      </c>
      <c r="J11162" s="17">
        <v>6.0499999999999998E-2</v>
      </c>
      <c r="K11162" s="17">
        <v>2.9299999999999999E-3</v>
      </c>
    </row>
    <row r="11163" spans="1:11" x14ac:dyDescent="0.45">
      <c r="A11163" s="10" t="s">
        <v>97</v>
      </c>
      <c r="B11163" s="20">
        <v>0.86299999999999999</v>
      </c>
      <c r="C11163" s="19">
        <v>3696</v>
      </c>
      <c r="D11163" s="19">
        <v>1004.4472040000001</v>
      </c>
      <c r="E11163" s="23">
        <v>1.3427609380000001</v>
      </c>
      <c r="F11163" s="23">
        <v>0.71956842200000004</v>
      </c>
      <c r="G11163" s="17">
        <v>0</v>
      </c>
      <c r="H11163" s="17">
        <v>1</v>
      </c>
      <c r="I11163" s="17">
        <v>0.93657196899999995</v>
      </c>
      <c r="J11163" s="17">
        <v>6.0499999999999998E-2</v>
      </c>
      <c r="K11163" s="17">
        <v>2.9199999999999999E-3</v>
      </c>
    </row>
    <row r="11164" spans="1:11" x14ac:dyDescent="0.45">
      <c r="A11164" s="10" t="s">
        <v>97</v>
      </c>
      <c r="B11164" s="20">
        <v>0.86399999999999999</v>
      </c>
      <c r="C11164" s="19">
        <v>3701</v>
      </c>
      <c r="D11164" s="19">
        <v>1011.169112</v>
      </c>
      <c r="E11164" s="23">
        <v>1.3452094139999999</v>
      </c>
      <c r="F11164" s="23">
        <v>0.72300803999999996</v>
      </c>
      <c r="G11164" s="17">
        <v>0</v>
      </c>
      <c r="H11164" s="17">
        <v>1</v>
      </c>
      <c r="I11164" s="17">
        <v>0.93652317200000001</v>
      </c>
      <c r="J11164" s="17">
        <v>6.0600000000000001E-2</v>
      </c>
      <c r="K11164" s="17">
        <v>2.9099999999999998E-3</v>
      </c>
    </row>
    <row r="11165" spans="1:11" x14ac:dyDescent="0.45">
      <c r="A11165" s="10" t="s">
        <v>97</v>
      </c>
      <c r="B11165" s="20">
        <v>0.86499999999999999</v>
      </c>
      <c r="C11165" s="19">
        <v>3705</v>
      </c>
      <c r="D11165" s="19">
        <v>1016.572404</v>
      </c>
      <c r="E11165" s="23">
        <v>1.357255903</v>
      </c>
      <c r="F11165" s="23">
        <v>0.72634875799999998</v>
      </c>
      <c r="G11165" s="17">
        <v>0</v>
      </c>
      <c r="H11165" s="17">
        <v>1</v>
      </c>
      <c r="I11165" s="17">
        <v>0.93630960600000002</v>
      </c>
      <c r="J11165" s="17">
        <v>6.08E-2</v>
      </c>
      <c r="K11165" s="17">
        <v>2.9099999999999998E-3</v>
      </c>
    </row>
    <row r="11166" spans="1:11" x14ac:dyDescent="0.45">
      <c r="A11166" s="10" t="s">
        <v>97</v>
      </c>
      <c r="B11166" s="20">
        <v>0.86599999999999999</v>
      </c>
      <c r="C11166" s="19">
        <v>3709</v>
      </c>
      <c r="D11166" s="19">
        <v>1022.038931</v>
      </c>
      <c r="E11166" s="23">
        <v>1.36760769</v>
      </c>
      <c r="F11166" s="23">
        <v>0.73215839199999999</v>
      </c>
      <c r="G11166" s="17">
        <v>0</v>
      </c>
      <c r="H11166" s="17">
        <v>1</v>
      </c>
      <c r="I11166" s="17">
        <v>0.93656059800000002</v>
      </c>
      <c r="J11166" s="17">
        <v>6.0499999999999998E-2</v>
      </c>
      <c r="K11166" s="17">
        <v>2.8999999999999998E-3</v>
      </c>
    </row>
    <row r="11167" spans="1:11" x14ac:dyDescent="0.45">
      <c r="A11167" s="10" t="s">
        <v>97</v>
      </c>
      <c r="B11167" s="20">
        <v>0.86699999999999999</v>
      </c>
      <c r="C11167" s="19">
        <v>3714</v>
      </c>
      <c r="D11167" s="19">
        <v>1028.909447</v>
      </c>
      <c r="E11167" s="23">
        <v>1.379216306</v>
      </c>
      <c r="F11167" s="23">
        <v>0.73488730999999996</v>
      </c>
      <c r="G11167" s="17">
        <v>0</v>
      </c>
      <c r="H11167" s="17">
        <v>1</v>
      </c>
      <c r="I11167" s="17">
        <v>0.93653341300000004</v>
      </c>
      <c r="J11167" s="17">
        <v>6.0600000000000001E-2</v>
      </c>
      <c r="K11167" s="17">
        <v>2.8900000000000002E-3</v>
      </c>
    </row>
    <row r="11168" spans="1:11" x14ac:dyDescent="0.45">
      <c r="A11168" s="10" t="s">
        <v>97</v>
      </c>
      <c r="B11168" s="20">
        <v>0.86799999999999999</v>
      </c>
      <c r="C11168" s="19">
        <v>3718</v>
      </c>
      <c r="D11168" s="19">
        <v>1034.4570960000001</v>
      </c>
      <c r="E11168" s="23">
        <v>1.389555197</v>
      </c>
      <c r="F11168" s="23">
        <v>0.73988455099999995</v>
      </c>
      <c r="G11168" s="17">
        <v>0</v>
      </c>
      <c r="H11168" s="17">
        <v>1</v>
      </c>
      <c r="I11168" s="17">
        <v>0.93645955599999997</v>
      </c>
      <c r="J11168" s="17">
        <v>6.0699999999999997E-2</v>
      </c>
      <c r="K11168" s="17">
        <v>2.8900000000000002E-3</v>
      </c>
    </row>
    <row r="11169" spans="1:11" x14ac:dyDescent="0.45">
      <c r="A11169" s="10" t="s">
        <v>97</v>
      </c>
      <c r="B11169" s="20">
        <v>0.86899999999999999</v>
      </c>
      <c r="C11169" s="19">
        <v>3722</v>
      </c>
      <c r="D11169" s="19">
        <v>1040.080929</v>
      </c>
      <c r="E11169" s="23">
        <v>1.409679715</v>
      </c>
      <c r="F11169" s="23">
        <v>0.74463346399999997</v>
      </c>
      <c r="G11169" s="17">
        <v>0</v>
      </c>
      <c r="H11169" s="17">
        <v>1</v>
      </c>
      <c r="I11169" s="17">
        <v>0.93652203300000003</v>
      </c>
      <c r="J11169" s="17">
        <v>6.0600000000000001E-2</v>
      </c>
      <c r="K11169" s="17">
        <v>2.8900000000000002E-3</v>
      </c>
    </row>
    <row r="11170" spans="1:11" x14ac:dyDescent="0.45">
      <c r="A11170" s="10" t="s">
        <v>97</v>
      </c>
      <c r="B11170" s="20">
        <v>0.87</v>
      </c>
      <c r="C11170" s="19">
        <v>3727</v>
      </c>
      <c r="D11170" s="19">
        <v>1047.1372240000001</v>
      </c>
      <c r="E11170" s="23">
        <v>1.412890585</v>
      </c>
      <c r="F11170" s="23">
        <v>0.74905842899999997</v>
      </c>
      <c r="G11170" s="17">
        <v>0</v>
      </c>
      <c r="H11170" s="17">
        <v>1</v>
      </c>
      <c r="I11170" s="17">
        <v>0.93641919299999998</v>
      </c>
      <c r="J11170" s="17">
        <v>6.0699999999999997E-2</v>
      </c>
      <c r="K11170" s="17">
        <v>2.8800000000000002E-3</v>
      </c>
    </row>
    <row r="11171" spans="1:11" x14ac:dyDescent="0.45">
      <c r="A11171" s="10" t="s">
        <v>97</v>
      </c>
      <c r="B11171" s="20">
        <v>0.871</v>
      </c>
      <c r="C11171" s="19">
        <v>3728</v>
      </c>
      <c r="D11171" s="19">
        <v>1048.551479</v>
      </c>
      <c r="E11171" s="23">
        <v>1.4142543620000001</v>
      </c>
      <c r="F11171" s="23">
        <v>0.75339716000000001</v>
      </c>
      <c r="G11171" s="17">
        <v>0</v>
      </c>
      <c r="H11171" s="17">
        <v>1</v>
      </c>
      <c r="I11171" s="17">
        <v>0.93646902099999996</v>
      </c>
      <c r="J11171" s="17">
        <v>6.0699999999999997E-2</v>
      </c>
      <c r="K11171" s="17">
        <v>2.8800000000000002E-3</v>
      </c>
    </row>
    <row r="11172" spans="1:11" x14ac:dyDescent="0.45">
      <c r="A11172" s="10" t="s">
        <v>97</v>
      </c>
      <c r="B11172" s="20">
        <v>0.872</v>
      </c>
      <c r="C11172" s="19">
        <v>3733</v>
      </c>
      <c r="D11172" s="19">
        <v>1055.6417730000001</v>
      </c>
      <c r="E11172" s="23">
        <v>1.4229644669999999</v>
      </c>
      <c r="F11172" s="23">
        <v>0.75570288299999999</v>
      </c>
      <c r="G11172" s="17">
        <v>0</v>
      </c>
      <c r="H11172" s="17">
        <v>1</v>
      </c>
      <c r="I11172" s="17">
        <v>0.93628458400000003</v>
      </c>
      <c r="J11172" s="17">
        <v>6.08E-2</v>
      </c>
      <c r="K11172" s="17">
        <v>2.8800000000000002E-3</v>
      </c>
    </row>
    <row r="11173" spans="1:11" x14ac:dyDescent="0.45">
      <c r="A11173" s="10" t="s">
        <v>97</v>
      </c>
      <c r="B11173" s="20">
        <v>0.873</v>
      </c>
      <c r="C11173" s="19">
        <v>3737</v>
      </c>
      <c r="D11173" s="19">
        <v>1061.334664</v>
      </c>
      <c r="E11173" s="23">
        <v>1.4232227150000001</v>
      </c>
      <c r="F11173" s="23">
        <v>0.76004781099999996</v>
      </c>
      <c r="G11173" s="17">
        <v>0</v>
      </c>
      <c r="H11173" s="17">
        <v>1</v>
      </c>
      <c r="I11173" s="17">
        <v>0.93656235899999996</v>
      </c>
      <c r="J11173" s="17">
        <v>6.0600000000000001E-2</v>
      </c>
      <c r="K11173" s="17">
        <v>2.8600000000000001E-3</v>
      </c>
    </row>
    <row r="11174" spans="1:11" x14ac:dyDescent="0.45">
      <c r="A11174" s="10" t="s">
        <v>97</v>
      </c>
      <c r="B11174" s="20">
        <v>0.874</v>
      </c>
      <c r="C11174" s="19">
        <v>3743</v>
      </c>
      <c r="D11174" s="19">
        <v>1069.8965800000001</v>
      </c>
      <c r="E11174" s="23">
        <v>1.4295565699999999</v>
      </c>
      <c r="F11174" s="23">
        <v>0.76287886699999996</v>
      </c>
      <c r="G11174" s="17">
        <v>0</v>
      </c>
      <c r="H11174" s="17">
        <v>1</v>
      </c>
      <c r="I11174" s="17">
        <v>0.93674100999999999</v>
      </c>
      <c r="J11174" s="17">
        <v>6.0199999999999997E-2</v>
      </c>
      <c r="K11174" s="17">
        <v>3.0100000000000001E-3</v>
      </c>
    </row>
    <row r="11175" spans="1:11" x14ac:dyDescent="0.45">
      <c r="A11175" s="10" t="s">
        <v>97</v>
      </c>
      <c r="B11175" s="20">
        <v>0.875</v>
      </c>
      <c r="C11175" s="19">
        <v>3747</v>
      </c>
      <c r="D11175" s="19">
        <v>1075.664385</v>
      </c>
      <c r="E11175" s="23">
        <v>1.4438819409999999</v>
      </c>
      <c r="F11175" s="23">
        <v>0.77036579800000005</v>
      </c>
      <c r="G11175" s="17">
        <v>0</v>
      </c>
      <c r="H11175" s="17">
        <v>1</v>
      </c>
      <c r="I11175" s="17">
        <v>0.93681352200000001</v>
      </c>
      <c r="J11175" s="17">
        <v>6.0199999999999997E-2</v>
      </c>
      <c r="K11175" s="17">
        <v>3.0100000000000001E-3</v>
      </c>
    </row>
    <row r="11176" spans="1:11" x14ac:dyDescent="0.45">
      <c r="A11176" s="10" t="s">
        <v>97</v>
      </c>
      <c r="B11176" s="20">
        <v>0.876</v>
      </c>
      <c r="C11176" s="19">
        <v>3752</v>
      </c>
      <c r="D11176" s="19">
        <v>1082.924953</v>
      </c>
      <c r="E11176" s="23">
        <v>1.4642300130000001</v>
      </c>
      <c r="F11176" s="23">
        <v>0.77322665199999996</v>
      </c>
      <c r="G11176" s="17">
        <v>0</v>
      </c>
      <c r="H11176" s="17">
        <v>1</v>
      </c>
      <c r="I11176" s="17">
        <v>0.93687704199999999</v>
      </c>
      <c r="J11176" s="17">
        <v>6.0100000000000001E-2</v>
      </c>
      <c r="K11176" s="17">
        <v>3.0100000000000001E-3</v>
      </c>
    </row>
    <row r="11177" spans="1:11" x14ac:dyDescent="0.45">
      <c r="A11177" s="10" t="s">
        <v>97</v>
      </c>
      <c r="B11177" s="20">
        <v>0.877</v>
      </c>
      <c r="C11177" s="19">
        <v>3755</v>
      </c>
      <c r="D11177" s="19">
        <v>1087.3388729999999</v>
      </c>
      <c r="E11177" s="23">
        <v>1.475851985</v>
      </c>
      <c r="F11177" s="23">
        <v>0.77930044700000001</v>
      </c>
      <c r="G11177" s="17">
        <v>0</v>
      </c>
      <c r="H11177" s="17">
        <v>1</v>
      </c>
      <c r="I11177" s="17">
        <v>0.93670303799999999</v>
      </c>
      <c r="J11177" s="17">
        <v>6.0299999999999999E-2</v>
      </c>
      <c r="K11177" s="17">
        <v>3.0000000000000001E-3</v>
      </c>
    </row>
    <row r="11178" spans="1:11" x14ac:dyDescent="0.45">
      <c r="A11178" s="10" t="s">
        <v>97</v>
      </c>
      <c r="B11178" s="20">
        <v>0.878</v>
      </c>
      <c r="C11178" s="19">
        <v>3761</v>
      </c>
      <c r="D11178" s="19">
        <v>1096.3319100000001</v>
      </c>
      <c r="E11178" s="23">
        <v>1.513734092</v>
      </c>
      <c r="F11178" s="23">
        <v>0.78233342800000005</v>
      </c>
      <c r="G11178" s="17">
        <v>0</v>
      </c>
      <c r="H11178" s="17">
        <v>1</v>
      </c>
      <c r="I11178" s="17">
        <v>0.936768767</v>
      </c>
      <c r="J11178" s="17">
        <v>6.0199999999999997E-2</v>
      </c>
      <c r="K11178" s="17">
        <v>3.0000000000000001E-3</v>
      </c>
    </row>
    <row r="11179" spans="1:11" x14ac:dyDescent="0.45">
      <c r="A11179" s="10" t="s">
        <v>97</v>
      </c>
      <c r="B11179" s="20">
        <v>0.879</v>
      </c>
      <c r="C11179" s="19">
        <v>3765</v>
      </c>
      <c r="D11179" s="19">
        <v>1102.4458299999999</v>
      </c>
      <c r="E11179" s="23">
        <v>1.5405840909999999</v>
      </c>
      <c r="F11179" s="23">
        <v>0.78771445799999995</v>
      </c>
      <c r="G11179" s="17">
        <v>0</v>
      </c>
      <c r="H11179" s="17">
        <v>1</v>
      </c>
      <c r="I11179" s="17">
        <v>0.93652484599999997</v>
      </c>
      <c r="J11179" s="17">
        <v>6.0499999999999998E-2</v>
      </c>
      <c r="K11179" s="17">
        <v>3.0000000000000001E-3</v>
      </c>
    </row>
    <row r="11180" spans="1:11" x14ac:dyDescent="0.45">
      <c r="A11180" s="10" t="s">
        <v>97</v>
      </c>
      <c r="B11180" s="20">
        <v>0.88</v>
      </c>
      <c r="C11180" s="19">
        <v>3769</v>
      </c>
      <c r="D11180" s="19">
        <v>1108.6189509999999</v>
      </c>
      <c r="E11180" s="23">
        <v>1.5448247589999999</v>
      </c>
      <c r="F11180" s="23">
        <v>0.792519313</v>
      </c>
      <c r="G11180" s="17">
        <v>0</v>
      </c>
      <c r="H11180" s="17">
        <v>1</v>
      </c>
      <c r="I11180" s="17">
        <v>0.93644412099999996</v>
      </c>
      <c r="J11180" s="17">
        <v>6.0600000000000001E-2</v>
      </c>
      <c r="K11180" s="17">
        <v>3.0000000000000001E-3</v>
      </c>
    </row>
    <row r="11181" spans="1:11" x14ac:dyDescent="0.45">
      <c r="A11181" s="10" t="s">
        <v>97</v>
      </c>
      <c r="B11181" s="20">
        <v>0.88100000000000001</v>
      </c>
      <c r="C11181" s="19">
        <v>3774</v>
      </c>
      <c r="D11181" s="19">
        <v>1116.392646</v>
      </c>
      <c r="E11181" s="23">
        <v>1.5556823500000001</v>
      </c>
      <c r="F11181" s="23">
        <v>0.79569042499999998</v>
      </c>
      <c r="G11181" s="17">
        <v>0</v>
      </c>
      <c r="H11181" s="17">
        <v>1</v>
      </c>
      <c r="I11181" s="17">
        <v>0.936801259</v>
      </c>
      <c r="J11181" s="17">
        <v>6.0199999999999997E-2</v>
      </c>
      <c r="K11181" s="17">
        <v>2.98E-3</v>
      </c>
    </row>
    <row r="11182" spans="1:11" x14ac:dyDescent="0.45">
      <c r="A11182" s="10" t="s">
        <v>97</v>
      </c>
      <c r="B11182" s="20">
        <v>0.88200000000000001</v>
      </c>
      <c r="C11182" s="19">
        <v>3778</v>
      </c>
      <c r="D11182" s="19">
        <v>1122.623302</v>
      </c>
      <c r="E11182" s="23">
        <v>1.559828657</v>
      </c>
      <c r="F11182" s="23">
        <v>0.79967702500000004</v>
      </c>
      <c r="G11182" s="17">
        <v>0</v>
      </c>
      <c r="H11182" s="17">
        <v>1</v>
      </c>
      <c r="I11182" s="17">
        <v>0.93680591999999996</v>
      </c>
      <c r="J11182" s="17">
        <v>6.0199999999999997E-2</v>
      </c>
      <c r="K11182" s="17">
        <v>2.98E-3</v>
      </c>
    </row>
    <row r="11183" spans="1:11" x14ac:dyDescent="0.45">
      <c r="A11183" s="10" t="s">
        <v>97</v>
      </c>
      <c r="B11183" s="20">
        <v>0.88300000000000001</v>
      </c>
      <c r="C11183" s="19">
        <v>3782</v>
      </c>
      <c r="D11183" s="19">
        <v>1128.8931090000001</v>
      </c>
      <c r="E11183" s="23">
        <v>1.5691390700000001</v>
      </c>
      <c r="F11183" s="23">
        <v>0.80755805199999997</v>
      </c>
      <c r="G11183" s="17">
        <v>0</v>
      </c>
      <c r="H11183" s="17">
        <v>1</v>
      </c>
      <c r="I11183" s="17">
        <v>0.93674186599999998</v>
      </c>
      <c r="J11183" s="17">
        <v>6.0299999999999999E-2</v>
      </c>
      <c r="K11183" s="17">
        <v>2.97E-3</v>
      </c>
    </row>
    <row r="11184" spans="1:11" x14ac:dyDescent="0.45">
      <c r="A11184" s="10" t="s">
        <v>97</v>
      </c>
      <c r="B11184" s="20">
        <v>0.88400000000000001</v>
      </c>
      <c r="C11184" s="19">
        <v>3786</v>
      </c>
      <c r="D11184" s="19">
        <v>1135.180378</v>
      </c>
      <c r="E11184" s="23">
        <v>1.573558156</v>
      </c>
      <c r="F11184" s="23">
        <v>0.81076097599999997</v>
      </c>
      <c r="G11184" s="17">
        <v>0</v>
      </c>
      <c r="H11184" s="17">
        <v>1</v>
      </c>
      <c r="I11184" s="17">
        <v>0.93684391899999997</v>
      </c>
      <c r="J11184" s="17">
        <v>6.0199999999999997E-2</v>
      </c>
      <c r="K11184" s="17">
        <v>2.96E-3</v>
      </c>
    </row>
    <row r="11185" spans="1:11" x14ac:dyDescent="0.45">
      <c r="A11185" s="10" t="s">
        <v>97</v>
      </c>
      <c r="B11185" s="20">
        <v>0.88500000000000001</v>
      </c>
      <c r="C11185" s="19">
        <v>3790</v>
      </c>
      <c r="D11185" s="19">
        <v>1141.5029709999999</v>
      </c>
      <c r="E11185" s="23">
        <v>1.5877411349999999</v>
      </c>
      <c r="F11185" s="23">
        <v>0.81701699999999999</v>
      </c>
      <c r="G11185" s="17">
        <v>0</v>
      </c>
      <c r="H11185" s="17">
        <v>1</v>
      </c>
      <c r="I11185" s="17">
        <v>0.93690537699999998</v>
      </c>
      <c r="J11185" s="17">
        <v>6.0100000000000001E-2</v>
      </c>
      <c r="K11185" s="17">
        <v>2.96E-3</v>
      </c>
    </row>
    <row r="11186" spans="1:11" x14ac:dyDescent="0.45">
      <c r="A11186" s="10" t="s">
        <v>97</v>
      </c>
      <c r="B11186" s="20">
        <v>0.88600000000000001</v>
      </c>
      <c r="C11186" s="19">
        <v>3795</v>
      </c>
      <c r="D11186" s="19">
        <v>1149.46919</v>
      </c>
      <c r="E11186" s="23">
        <v>1.5977538259999999</v>
      </c>
      <c r="F11186" s="23">
        <v>0.82067389300000004</v>
      </c>
      <c r="G11186" s="17">
        <v>0</v>
      </c>
      <c r="H11186" s="17">
        <v>1</v>
      </c>
      <c r="I11186" s="17">
        <v>0.93677396099999999</v>
      </c>
      <c r="J11186" s="17">
        <v>6.0299999999999999E-2</v>
      </c>
      <c r="K11186" s="17">
        <v>2.96E-3</v>
      </c>
    </row>
    <row r="11187" spans="1:11" x14ac:dyDescent="0.45">
      <c r="A11187" s="10" t="s">
        <v>97</v>
      </c>
      <c r="B11187" s="20">
        <v>0.88700000000000001</v>
      </c>
      <c r="C11187" s="19">
        <v>3798</v>
      </c>
      <c r="D11187" s="19">
        <v>1154.278466</v>
      </c>
      <c r="E11187" s="23">
        <v>1.6069165910000001</v>
      </c>
      <c r="F11187" s="23">
        <v>0.82695068699999996</v>
      </c>
      <c r="G11187" s="17">
        <v>0</v>
      </c>
      <c r="H11187" s="17">
        <v>1</v>
      </c>
      <c r="I11187" s="17">
        <v>0.936790495</v>
      </c>
      <c r="J11187" s="17">
        <v>6.0299999999999999E-2</v>
      </c>
      <c r="K11187" s="17">
        <v>2.96E-3</v>
      </c>
    </row>
    <row r="11188" spans="1:11" x14ac:dyDescent="0.45">
      <c r="A11188" s="10" t="s">
        <v>97</v>
      </c>
      <c r="B11188" s="20">
        <v>0.88800000000000001</v>
      </c>
      <c r="C11188" s="19">
        <v>3804</v>
      </c>
      <c r="D11188" s="19">
        <v>1164.0406579999999</v>
      </c>
      <c r="E11188" s="23">
        <v>1.627817576</v>
      </c>
      <c r="F11188" s="23">
        <v>0.83074413499999999</v>
      </c>
      <c r="G11188" s="17">
        <v>0</v>
      </c>
      <c r="H11188" s="17">
        <v>1</v>
      </c>
      <c r="I11188" s="17">
        <v>0.93629965100000001</v>
      </c>
      <c r="J11188" s="17">
        <v>6.0699999999999997E-2</v>
      </c>
      <c r="K11188" s="17">
        <v>2.9499999999999999E-3</v>
      </c>
    </row>
    <row r="11189" spans="1:11" x14ac:dyDescent="0.45">
      <c r="A11189" s="10" t="s">
        <v>97</v>
      </c>
      <c r="B11189" s="20">
        <v>0.88900000000000001</v>
      </c>
      <c r="C11189" s="19">
        <v>3808</v>
      </c>
      <c r="D11189" s="19">
        <v>1170.5619999999999</v>
      </c>
      <c r="E11189" s="23">
        <v>1.6316546190000001</v>
      </c>
      <c r="F11189" s="23">
        <v>0.83665233800000005</v>
      </c>
      <c r="G11189" s="17">
        <v>0</v>
      </c>
      <c r="H11189" s="17">
        <v>1</v>
      </c>
      <c r="I11189" s="17">
        <v>0.93638270700000004</v>
      </c>
      <c r="J11189" s="17">
        <v>6.0699999999999997E-2</v>
      </c>
      <c r="K11189" s="17">
        <v>2.9499999999999999E-3</v>
      </c>
    </row>
    <row r="11190" spans="1:11" x14ac:dyDescent="0.45">
      <c r="A11190" s="10" t="s">
        <v>97</v>
      </c>
      <c r="B11190" s="20">
        <v>0.89</v>
      </c>
      <c r="C11190" s="19">
        <v>3812</v>
      </c>
      <c r="D11190" s="19">
        <v>1177.1660099999999</v>
      </c>
      <c r="E11190" s="23">
        <v>1.6589179359999999</v>
      </c>
      <c r="F11190" s="23">
        <v>0.84178814899999999</v>
      </c>
      <c r="G11190" s="17">
        <v>0</v>
      </c>
      <c r="H11190" s="17">
        <v>1</v>
      </c>
      <c r="I11190" s="17">
        <v>0.93610859000000002</v>
      </c>
      <c r="J11190" s="17">
        <v>6.0900000000000003E-2</v>
      </c>
      <c r="K11190" s="17">
        <v>2.9499999999999999E-3</v>
      </c>
    </row>
    <row r="11191" spans="1:11" x14ac:dyDescent="0.45">
      <c r="A11191" s="10" t="s">
        <v>97</v>
      </c>
      <c r="B11191" s="20">
        <v>0.89100000000000001</v>
      </c>
      <c r="C11191" s="19">
        <v>3816</v>
      </c>
      <c r="D11191" s="19">
        <v>1183.8177880000001</v>
      </c>
      <c r="E11191" s="23">
        <v>1.665907985</v>
      </c>
      <c r="F11191" s="23">
        <v>0.84700781700000005</v>
      </c>
      <c r="G11191" s="17">
        <v>0</v>
      </c>
      <c r="H11191" s="17">
        <v>1</v>
      </c>
      <c r="I11191" s="17">
        <v>0.93616680500000005</v>
      </c>
      <c r="J11191" s="17">
        <v>6.0900000000000003E-2</v>
      </c>
      <c r="K11191" s="17">
        <v>2.9399999999999999E-3</v>
      </c>
    </row>
    <row r="11192" spans="1:11" x14ac:dyDescent="0.45">
      <c r="A11192" s="10" t="s">
        <v>97</v>
      </c>
      <c r="B11192" s="20">
        <v>0.89200000000000002</v>
      </c>
      <c r="C11192" s="19">
        <v>3821</v>
      </c>
      <c r="D11192" s="19">
        <v>1192.1688140000001</v>
      </c>
      <c r="E11192" s="23">
        <v>1.672007284</v>
      </c>
      <c r="F11192" s="23">
        <v>0.85180476100000002</v>
      </c>
      <c r="G11192" s="17">
        <v>0</v>
      </c>
      <c r="H11192" s="17">
        <v>1</v>
      </c>
      <c r="I11192" s="17">
        <v>0.93638635800000003</v>
      </c>
      <c r="J11192" s="17">
        <v>6.0699999999999997E-2</v>
      </c>
      <c r="K11192" s="17">
        <v>2.9299999999999999E-3</v>
      </c>
    </row>
    <row r="11193" spans="1:11" x14ac:dyDescent="0.45">
      <c r="A11193" s="10" t="s">
        <v>97</v>
      </c>
      <c r="B11193" s="20">
        <v>0.89300000000000002</v>
      </c>
      <c r="C11193" s="19">
        <v>3825</v>
      </c>
      <c r="D11193" s="19">
        <v>1198.874331</v>
      </c>
      <c r="E11193" s="23">
        <v>1.6796843239999999</v>
      </c>
      <c r="F11193" s="23">
        <v>0.85607170799999999</v>
      </c>
      <c r="G11193" s="17">
        <v>0</v>
      </c>
      <c r="H11193" s="17">
        <v>1</v>
      </c>
      <c r="I11193" s="17">
        <v>0.93625463099999995</v>
      </c>
      <c r="J11193" s="17">
        <v>6.08E-2</v>
      </c>
      <c r="K11193" s="17">
        <v>2.9299999999999999E-3</v>
      </c>
    </row>
    <row r="11194" spans="1:11" x14ac:dyDescent="0.45">
      <c r="A11194" s="10" t="s">
        <v>97</v>
      </c>
      <c r="B11194" s="20">
        <v>0.89400000000000002</v>
      </c>
      <c r="C11194" s="19">
        <v>3829</v>
      </c>
      <c r="D11194" s="19">
        <v>1205.629453</v>
      </c>
      <c r="E11194" s="23">
        <v>1.6900495609999999</v>
      </c>
      <c r="F11194" s="23">
        <v>0.85947900899999996</v>
      </c>
      <c r="G11194" s="17">
        <v>0</v>
      </c>
      <c r="H11194" s="17">
        <v>1</v>
      </c>
      <c r="I11194" s="17">
        <v>0.93576054900000005</v>
      </c>
      <c r="J11194" s="17">
        <v>6.13E-2</v>
      </c>
      <c r="K11194" s="17">
        <v>2.9299999999999999E-3</v>
      </c>
    </row>
    <row r="11195" spans="1:11" x14ac:dyDescent="0.45">
      <c r="A11195" s="10" t="s">
        <v>97</v>
      </c>
      <c r="B11195" s="20">
        <v>0.89500000000000002</v>
      </c>
      <c r="C11195" s="19">
        <v>3833</v>
      </c>
      <c r="D11195" s="19">
        <v>1212.447793</v>
      </c>
      <c r="E11195" s="23">
        <v>1.711687875</v>
      </c>
      <c r="F11195" s="23">
        <v>0.866680691</v>
      </c>
      <c r="G11195" s="17">
        <v>0</v>
      </c>
      <c r="H11195" s="17">
        <v>1</v>
      </c>
      <c r="I11195" s="17">
        <v>0.93580930699999998</v>
      </c>
      <c r="J11195" s="17">
        <v>6.13E-2</v>
      </c>
      <c r="K11195" s="17">
        <v>2.9199999999999999E-3</v>
      </c>
    </row>
    <row r="11196" spans="1:11" x14ac:dyDescent="0.45">
      <c r="A11196" s="10" t="s">
        <v>97</v>
      </c>
      <c r="B11196" s="20">
        <v>0.89600000000000002</v>
      </c>
      <c r="C11196" s="19">
        <v>3838</v>
      </c>
      <c r="D11196" s="19">
        <v>1221.014901</v>
      </c>
      <c r="E11196" s="23">
        <v>1.7169987259999999</v>
      </c>
      <c r="F11196" s="23">
        <v>0.87016108199999997</v>
      </c>
      <c r="G11196" s="17">
        <v>0</v>
      </c>
      <c r="H11196" s="17">
        <v>1</v>
      </c>
      <c r="I11196" s="17">
        <v>0.93589453300000003</v>
      </c>
      <c r="J11196" s="17">
        <v>6.1199999999999997E-2</v>
      </c>
      <c r="K11196" s="17">
        <v>2.9199999999999999E-3</v>
      </c>
    </row>
    <row r="11197" spans="1:11" x14ac:dyDescent="0.45">
      <c r="A11197" s="10" t="s">
        <v>97</v>
      </c>
      <c r="B11197" s="20">
        <v>0.89700000000000002</v>
      </c>
      <c r="C11197" s="19">
        <v>3842</v>
      </c>
      <c r="D11197" s="19">
        <v>1227.924902</v>
      </c>
      <c r="E11197" s="23">
        <v>1.7335213709999999</v>
      </c>
      <c r="F11197" s="23">
        <v>0.87837731500000005</v>
      </c>
      <c r="G11197" s="17">
        <v>0</v>
      </c>
      <c r="H11197" s="17">
        <v>1</v>
      </c>
      <c r="I11197" s="17">
        <v>0.93590171300000002</v>
      </c>
      <c r="J11197" s="17">
        <v>6.1199999999999997E-2</v>
      </c>
      <c r="K11197" s="17">
        <v>2.9099999999999998E-3</v>
      </c>
    </row>
    <row r="11198" spans="1:11" x14ac:dyDescent="0.45">
      <c r="A11198" s="10" t="s">
        <v>97</v>
      </c>
      <c r="B11198" s="20">
        <v>0.89800000000000002</v>
      </c>
      <c r="C11198" s="19">
        <v>3846</v>
      </c>
      <c r="D11198" s="19">
        <v>1234.9194399999999</v>
      </c>
      <c r="E11198" s="23">
        <v>1.7564346019999999</v>
      </c>
      <c r="F11198" s="23">
        <v>0.88336309000000002</v>
      </c>
      <c r="G11198" s="17">
        <v>0</v>
      </c>
      <c r="H11198" s="17">
        <v>1</v>
      </c>
      <c r="I11198" s="17">
        <v>0.935968617</v>
      </c>
      <c r="J11198" s="17">
        <v>6.1100000000000002E-2</v>
      </c>
      <c r="K11198" s="17">
        <v>2.9099999999999998E-3</v>
      </c>
    </row>
    <row r="11199" spans="1:11" x14ac:dyDescent="0.45">
      <c r="A11199" s="10" t="s">
        <v>97</v>
      </c>
      <c r="B11199" s="20">
        <v>0.89900000000000002</v>
      </c>
      <c r="C11199" s="19">
        <v>3850</v>
      </c>
      <c r="D11199" s="19">
        <v>1242.001749</v>
      </c>
      <c r="E11199" s="23">
        <v>1.7769195529999999</v>
      </c>
      <c r="F11199" s="23">
        <v>0.88841493999999999</v>
      </c>
      <c r="G11199" s="17">
        <v>0</v>
      </c>
      <c r="H11199" s="17">
        <v>1</v>
      </c>
      <c r="I11199" s="17">
        <v>0.93610504000000005</v>
      </c>
      <c r="J11199" s="17">
        <v>6.0999999999999999E-2</v>
      </c>
      <c r="K11199" s="17">
        <v>2.8999999999999998E-3</v>
      </c>
    </row>
    <row r="11200" spans="1:11" x14ac:dyDescent="0.45">
      <c r="A11200" s="10" t="s">
        <v>97</v>
      </c>
      <c r="B11200" s="20">
        <v>0.9</v>
      </c>
      <c r="C11200" s="19">
        <v>3855</v>
      </c>
      <c r="D11200" s="19">
        <v>1250.9165829999999</v>
      </c>
      <c r="E11200" s="23">
        <v>1.7874605020000001</v>
      </c>
      <c r="F11200" s="23">
        <v>0.89206778499999995</v>
      </c>
      <c r="G11200" s="17">
        <v>0</v>
      </c>
      <c r="H11200" s="17">
        <v>1</v>
      </c>
      <c r="I11200" s="17">
        <v>0.93573404800000004</v>
      </c>
      <c r="J11200" s="17">
        <v>6.1400000000000003E-2</v>
      </c>
      <c r="K11200" s="17">
        <v>2.8999999999999998E-3</v>
      </c>
    </row>
    <row r="11201" spans="1:11" x14ac:dyDescent="0.45">
      <c r="A11201" s="10" t="s">
        <v>97</v>
      </c>
      <c r="B11201" s="20">
        <v>0.90100000000000002</v>
      </c>
      <c r="C11201" s="19">
        <v>3859</v>
      </c>
      <c r="D11201" s="19">
        <v>1258.092549</v>
      </c>
      <c r="E11201" s="23">
        <v>1.798171041</v>
      </c>
      <c r="F11201" s="23">
        <v>0.89665531899999995</v>
      </c>
      <c r="G11201" s="17">
        <v>0</v>
      </c>
      <c r="H11201" s="17">
        <v>1</v>
      </c>
      <c r="I11201" s="17">
        <v>0.93586446899999998</v>
      </c>
      <c r="J11201" s="17">
        <v>6.1199999999999997E-2</v>
      </c>
      <c r="K11201" s="17">
        <v>2.8900000000000002E-3</v>
      </c>
    </row>
    <row r="11202" spans="1:11" x14ac:dyDescent="0.45">
      <c r="A11202" s="10" t="s">
        <v>97</v>
      </c>
      <c r="B11202" s="20">
        <v>0.90200000000000002</v>
      </c>
      <c r="C11202" s="19">
        <v>3863</v>
      </c>
      <c r="D11202" s="19">
        <v>1265.3099380000001</v>
      </c>
      <c r="E11202" s="23">
        <v>1.820014716</v>
      </c>
      <c r="F11202" s="23">
        <v>0.90033669900000002</v>
      </c>
      <c r="G11202" s="17">
        <v>0</v>
      </c>
      <c r="H11202" s="17">
        <v>1</v>
      </c>
      <c r="I11202" s="17">
        <v>0.935812109</v>
      </c>
      <c r="J11202" s="17">
        <v>6.13E-2</v>
      </c>
      <c r="K11202" s="17">
        <v>2.8800000000000002E-3</v>
      </c>
    </row>
    <row r="11203" spans="1:11" x14ac:dyDescent="0.45">
      <c r="A11203" s="10" t="s">
        <v>97</v>
      </c>
      <c r="B11203" s="20">
        <v>0.90300000000000002</v>
      </c>
      <c r="C11203" s="19">
        <v>3868</v>
      </c>
      <c r="D11203" s="19">
        <v>1274.465929</v>
      </c>
      <c r="E11203" s="23">
        <v>1.8359279980000001</v>
      </c>
      <c r="F11203" s="23">
        <v>0.91053450999999996</v>
      </c>
      <c r="G11203" s="17">
        <v>0</v>
      </c>
      <c r="H11203" s="17">
        <v>1</v>
      </c>
      <c r="I11203" s="17">
        <v>0.935751483</v>
      </c>
      <c r="J11203" s="17">
        <v>6.1400000000000003E-2</v>
      </c>
      <c r="K11203" s="17">
        <v>2.8800000000000002E-3</v>
      </c>
    </row>
    <row r="11204" spans="1:11" x14ac:dyDescent="0.45">
      <c r="A11204" s="10" t="s">
        <v>97</v>
      </c>
      <c r="B11204" s="20">
        <v>0.90400000000000003</v>
      </c>
      <c r="C11204" s="19">
        <v>3871</v>
      </c>
      <c r="D11204" s="19">
        <v>1280.040544</v>
      </c>
      <c r="E11204" s="23">
        <v>1.8612424270000001</v>
      </c>
      <c r="F11204" s="23">
        <v>0.91730510200000004</v>
      </c>
      <c r="G11204" s="17">
        <v>0</v>
      </c>
      <c r="H11204" s="17">
        <v>1</v>
      </c>
      <c r="I11204" s="17">
        <v>0.93583280499999999</v>
      </c>
      <c r="J11204" s="17">
        <v>6.13E-2</v>
      </c>
      <c r="K11204" s="17">
        <v>2.8800000000000002E-3</v>
      </c>
    </row>
    <row r="11205" spans="1:11" x14ac:dyDescent="0.45">
      <c r="A11205" s="10" t="s">
        <v>97</v>
      </c>
      <c r="B11205" s="20">
        <v>0.90500000000000003</v>
      </c>
      <c r="C11205" s="19">
        <v>3874</v>
      </c>
      <c r="D11205" s="19">
        <v>1285.6561939999999</v>
      </c>
      <c r="E11205" s="23">
        <v>1.87331373</v>
      </c>
      <c r="F11205" s="23">
        <v>0.92174579000000001</v>
      </c>
      <c r="G11205" s="17">
        <v>0</v>
      </c>
      <c r="H11205" s="17">
        <v>1</v>
      </c>
      <c r="I11205" s="17">
        <v>0.935799873</v>
      </c>
      <c r="J11205" s="17">
        <v>6.13E-2</v>
      </c>
      <c r="K11205" s="17">
        <v>2.8700000000000002E-3</v>
      </c>
    </row>
    <row r="11206" spans="1:11" x14ac:dyDescent="0.45">
      <c r="A11206" s="10" t="s">
        <v>97</v>
      </c>
      <c r="B11206" s="20">
        <v>0.90600000000000003</v>
      </c>
      <c r="C11206" s="19">
        <v>3881</v>
      </c>
      <c r="D11206" s="19">
        <v>1298.8703519999999</v>
      </c>
      <c r="E11206" s="23">
        <v>1.902882446</v>
      </c>
      <c r="F11206" s="23">
        <v>0.92622686600000004</v>
      </c>
      <c r="G11206" s="17">
        <v>0</v>
      </c>
      <c r="H11206" s="17">
        <v>1</v>
      </c>
      <c r="I11206" s="17">
        <v>0.93504606800000001</v>
      </c>
      <c r="J11206" s="17">
        <v>6.2100000000000002E-2</v>
      </c>
      <c r="K11206" s="17">
        <v>2.8700000000000002E-3</v>
      </c>
    </row>
    <row r="11207" spans="1:11" x14ac:dyDescent="0.45">
      <c r="A11207" s="10" t="s">
        <v>97</v>
      </c>
      <c r="B11207" s="20">
        <v>0.90700000000000003</v>
      </c>
      <c r="C11207" s="19">
        <v>3885</v>
      </c>
      <c r="D11207" s="19">
        <v>1306.5270069999999</v>
      </c>
      <c r="E11207" s="23">
        <v>1.917437777</v>
      </c>
      <c r="F11207" s="23">
        <v>0.933137102</v>
      </c>
      <c r="G11207" s="17">
        <v>0</v>
      </c>
      <c r="H11207" s="17">
        <v>1</v>
      </c>
      <c r="I11207" s="17">
        <v>0.93487397000000005</v>
      </c>
      <c r="J11207" s="17">
        <v>6.2300000000000001E-2</v>
      </c>
      <c r="K11207" s="17">
        <v>2.8600000000000001E-3</v>
      </c>
    </row>
    <row r="11208" spans="1:11" x14ac:dyDescent="0.45">
      <c r="A11208" s="10" t="s">
        <v>97</v>
      </c>
      <c r="B11208" s="20">
        <v>0.90800000000000003</v>
      </c>
      <c r="C11208" s="19">
        <v>3889</v>
      </c>
      <c r="D11208" s="19">
        <v>1314.231573</v>
      </c>
      <c r="E11208" s="23">
        <v>1.9313542340000001</v>
      </c>
      <c r="F11208" s="23">
        <v>0.93976531200000002</v>
      </c>
      <c r="G11208" s="17">
        <v>0</v>
      </c>
      <c r="H11208" s="17">
        <v>1</v>
      </c>
      <c r="I11208" s="17">
        <v>0.93497460200000004</v>
      </c>
      <c r="J11208" s="17">
        <v>6.2199999999999998E-2</v>
      </c>
      <c r="K11208" s="17">
        <v>2.8600000000000001E-3</v>
      </c>
    </row>
    <row r="11209" spans="1:11" x14ac:dyDescent="0.45">
      <c r="A11209" s="10" t="s">
        <v>97</v>
      </c>
      <c r="B11209" s="20">
        <v>0.90900000000000003</v>
      </c>
      <c r="C11209" s="19">
        <v>3893</v>
      </c>
      <c r="D11209" s="19">
        <v>1321.9892090000001</v>
      </c>
      <c r="E11209" s="23">
        <v>1.9533494179999999</v>
      </c>
      <c r="F11209" s="23">
        <v>0.94539029900000005</v>
      </c>
      <c r="G11209" s="17">
        <v>0</v>
      </c>
      <c r="H11209" s="17">
        <v>1</v>
      </c>
      <c r="I11209" s="17">
        <v>0.93501851199999997</v>
      </c>
      <c r="J11209" s="17">
        <v>6.2100000000000002E-2</v>
      </c>
      <c r="K11209" s="17">
        <v>2.8600000000000001E-3</v>
      </c>
    </row>
    <row r="11210" spans="1:11" x14ac:dyDescent="0.45">
      <c r="A11210" s="10" t="s">
        <v>97</v>
      </c>
      <c r="B11210" s="20">
        <v>0.91</v>
      </c>
      <c r="C11210" s="19">
        <v>3898</v>
      </c>
      <c r="D11210" s="19">
        <v>1331.8471300000001</v>
      </c>
      <c r="E11210" s="23">
        <v>1.9752218370000001</v>
      </c>
      <c r="F11210" s="23">
        <v>0.94945581499999998</v>
      </c>
      <c r="G11210" s="17">
        <v>0</v>
      </c>
      <c r="H11210" s="17">
        <v>1</v>
      </c>
      <c r="I11210" s="17">
        <v>0.93485332099999996</v>
      </c>
      <c r="J11210" s="17">
        <v>6.2300000000000001E-2</v>
      </c>
      <c r="K11210" s="17">
        <v>2.8500000000000001E-3</v>
      </c>
    </row>
    <row r="11211" spans="1:11" x14ac:dyDescent="0.45">
      <c r="A11211" s="10" t="s">
        <v>97</v>
      </c>
      <c r="B11211" s="20">
        <v>0.91100000000000003</v>
      </c>
      <c r="C11211" s="19">
        <v>3902</v>
      </c>
      <c r="D11211" s="19">
        <v>1339.7943230000001</v>
      </c>
      <c r="E11211" s="23">
        <v>1.993142156</v>
      </c>
      <c r="F11211" s="23">
        <v>0.95894454200000001</v>
      </c>
      <c r="G11211" s="17">
        <v>0</v>
      </c>
      <c r="H11211" s="17">
        <v>1</v>
      </c>
      <c r="I11211" s="17">
        <v>0.93470354</v>
      </c>
      <c r="J11211" s="17">
        <v>6.2399999999999997E-2</v>
      </c>
      <c r="K11211" s="17">
        <v>2.8500000000000001E-3</v>
      </c>
    </row>
    <row r="11212" spans="1:11" x14ac:dyDescent="0.45">
      <c r="A11212" s="10" t="s">
        <v>97</v>
      </c>
      <c r="B11212" s="20">
        <v>0.91200000000000003</v>
      </c>
      <c r="C11212" s="19">
        <v>3905</v>
      </c>
      <c r="D11212" s="19">
        <v>1345.792964</v>
      </c>
      <c r="E11212" s="23">
        <v>2.0014797390000001</v>
      </c>
      <c r="F11212" s="23">
        <v>0.96477113999999997</v>
      </c>
      <c r="G11212" s="17">
        <v>0</v>
      </c>
      <c r="H11212" s="17">
        <v>1</v>
      </c>
      <c r="I11212" s="17">
        <v>0.93478599100000004</v>
      </c>
      <c r="J11212" s="17">
        <v>6.2399999999999997E-2</v>
      </c>
      <c r="K11212" s="17">
        <v>2.8400000000000001E-3</v>
      </c>
    </row>
    <row r="11213" spans="1:11" x14ac:dyDescent="0.45">
      <c r="A11213" s="10" t="s">
        <v>97</v>
      </c>
      <c r="B11213" s="20">
        <v>0.91300000000000003</v>
      </c>
      <c r="C11213" s="19">
        <v>3911</v>
      </c>
      <c r="D11213" s="19">
        <v>1357.880619</v>
      </c>
      <c r="E11213" s="23">
        <v>2.032789561</v>
      </c>
      <c r="F11213" s="23">
        <v>0.96794205600000005</v>
      </c>
      <c r="G11213" s="17">
        <v>0</v>
      </c>
      <c r="H11213" s="17">
        <v>1</v>
      </c>
      <c r="I11213" s="17">
        <v>0.93457870799999998</v>
      </c>
      <c r="J11213" s="17">
        <v>6.2600000000000003E-2</v>
      </c>
      <c r="K11213" s="17">
        <v>2.8400000000000001E-3</v>
      </c>
    </row>
    <row r="11214" spans="1:11" x14ac:dyDescent="0.45">
      <c r="A11214" s="10" t="s">
        <v>97</v>
      </c>
      <c r="B11214" s="20">
        <v>0.91400000000000003</v>
      </c>
      <c r="C11214" s="19">
        <v>3914</v>
      </c>
      <c r="D11214" s="19">
        <v>1364.026419</v>
      </c>
      <c r="E11214" s="23">
        <v>2.0503979569999999</v>
      </c>
      <c r="F11214" s="23">
        <v>0.97816461300000002</v>
      </c>
      <c r="G11214" s="17">
        <v>0</v>
      </c>
      <c r="H11214" s="17">
        <v>1</v>
      </c>
      <c r="I11214" s="17">
        <v>0.93446254900000003</v>
      </c>
      <c r="J11214" s="17">
        <v>6.2700000000000006E-2</v>
      </c>
      <c r="K11214" s="17">
        <v>2.8400000000000001E-3</v>
      </c>
    </row>
    <row r="11215" spans="1:11" x14ac:dyDescent="0.45">
      <c r="A11215" s="10" t="s">
        <v>97</v>
      </c>
      <c r="B11215" s="20">
        <v>0.91500000000000004</v>
      </c>
      <c r="C11215" s="19">
        <v>3917</v>
      </c>
      <c r="D11215" s="19">
        <v>1370.187445</v>
      </c>
      <c r="E11215" s="23">
        <v>2.0572373819999998</v>
      </c>
      <c r="F11215" s="23">
        <v>0.983106598</v>
      </c>
      <c r="G11215" s="17">
        <v>0</v>
      </c>
      <c r="H11215" s="17">
        <v>1</v>
      </c>
      <c r="I11215" s="17">
        <v>0.93437886599999997</v>
      </c>
      <c r="J11215" s="17">
        <v>6.2799999999999995E-2</v>
      </c>
      <c r="K11215" s="17">
        <v>2.8300000000000001E-3</v>
      </c>
    </row>
    <row r="11216" spans="1:11" x14ac:dyDescent="0.45">
      <c r="A11216" s="10" t="s">
        <v>97</v>
      </c>
      <c r="B11216" s="20">
        <v>0.91600000000000004</v>
      </c>
      <c r="C11216" s="19">
        <v>3923</v>
      </c>
      <c r="D11216" s="19">
        <v>1382.66716</v>
      </c>
      <c r="E11216" s="23">
        <v>2.094066159</v>
      </c>
      <c r="F11216" s="23">
        <v>0.98805093300000002</v>
      </c>
      <c r="G11216" s="17">
        <v>0</v>
      </c>
      <c r="H11216" s="17">
        <v>1</v>
      </c>
      <c r="I11216" s="17">
        <v>0.93366470099999999</v>
      </c>
      <c r="J11216" s="17">
        <v>6.2799999999999995E-2</v>
      </c>
      <c r="K11216" s="17">
        <v>3.5300000000000002E-3</v>
      </c>
    </row>
    <row r="11217" spans="1:11" x14ac:dyDescent="0.45">
      <c r="A11217" s="10" t="s">
        <v>97</v>
      </c>
      <c r="B11217" s="20">
        <v>0.91700000000000004</v>
      </c>
      <c r="C11217" s="19">
        <v>3928</v>
      </c>
      <c r="D11217" s="19">
        <v>1393.2179269999999</v>
      </c>
      <c r="E11217" s="23">
        <v>2.1119077759999998</v>
      </c>
      <c r="F11217" s="23">
        <v>0.99582338400000003</v>
      </c>
      <c r="G11217" s="17">
        <v>0</v>
      </c>
      <c r="H11217" s="17">
        <v>1</v>
      </c>
      <c r="I11217" s="17">
        <v>0.93348117399999997</v>
      </c>
      <c r="J11217" s="17">
        <v>6.3E-2</v>
      </c>
      <c r="K11217" s="17">
        <v>3.5300000000000002E-3</v>
      </c>
    </row>
    <row r="11218" spans="1:11" x14ac:dyDescent="0.45">
      <c r="A11218" s="10" t="s">
        <v>97</v>
      </c>
      <c r="B11218" s="20">
        <v>0.91800000000000004</v>
      </c>
      <c r="C11218" s="19">
        <v>3932</v>
      </c>
      <c r="D11218" s="19">
        <v>1401.676346</v>
      </c>
      <c r="E11218" s="23">
        <v>2.117141443</v>
      </c>
      <c r="F11218" s="23">
        <v>1.0031451250000001</v>
      </c>
      <c r="G11218" s="17">
        <v>0</v>
      </c>
      <c r="H11218" s="17">
        <v>1</v>
      </c>
      <c r="I11218" s="17">
        <v>0.93339470099999999</v>
      </c>
      <c r="J11218" s="17">
        <v>6.3100000000000003E-2</v>
      </c>
      <c r="K11218" s="17">
        <v>3.5300000000000002E-3</v>
      </c>
    </row>
    <row r="11219" spans="1:11" x14ac:dyDescent="0.45">
      <c r="A11219" s="10" t="s">
        <v>97</v>
      </c>
      <c r="B11219" s="20">
        <v>0.91900000000000004</v>
      </c>
      <c r="C11219" s="19">
        <v>3934</v>
      </c>
      <c r="D11219" s="19">
        <v>1405.936717</v>
      </c>
      <c r="E11219" s="23">
        <v>2.131123111</v>
      </c>
      <c r="F11219" s="23">
        <v>1.01046587</v>
      </c>
      <c r="G11219" s="17">
        <v>0</v>
      </c>
      <c r="H11219" s="17">
        <v>1</v>
      </c>
      <c r="I11219" s="17">
        <v>0.93343483199999999</v>
      </c>
      <c r="J11219" s="17">
        <v>6.3E-2</v>
      </c>
      <c r="K11219" s="17">
        <v>3.5300000000000002E-3</v>
      </c>
    </row>
    <row r="11220" spans="1:11" x14ac:dyDescent="0.45">
      <c r="A11220" s="10" t="s">
        <v>97</v>
      </c>
      <c r="B11220" s="20">
        <v>0.92</v>
      </c>
      <c r="C11220" s="19">
        <v>3940</v>
      </c>
      <c r="D11220" s="19">
        <v>1418.7581749999999</v>
      </c>
      <c r="E11220" s="23">
        <v>2.1469761699999999</v>
      </c>
      <c r="F11220" s="23">
        <v>1.01444483</v>
      </c>
      <c r="G11220" s="17">
        <v>0</v>
      </c>
      <c r="H11220" s="17">
        <v>1</v>
      </c>
      <c r="I11220" s="17">
        <v>0.93303827100000003</v>
      </c>
      <c r="J11220" s="17">
        <v>6.3399999999999998E-2</v>
      </c>
      <c r="K11220" s="17">
        <v>3.5200000000000001E-3</v>
      </c>
    </row>
    <row r="11221" spans="1:11" x14ac:dyDescent="0.45">
      <c r="A11221" s="10" t="s">
        <v>97</v>
      </c>
      <c r="B11221" s="20">
        <v>0.92100000000000004</v>
      </c>
      <c r="C11221" s="19">
        <v>3945</v>
      </c>
      <c r="D11221" s="19">
        <v>1429.6167680000001</v>
      </c>
      <c r="E11221" s="23">
        <v>2.181817337</v>
      </c>
      <c r="F11221" s="23">
        <v>1.022981304</v>
      </c>
      <c r="G11221" s="17">
        <v>0</v>
      </c>
      <c r="H11221" s="17">
        <v>1</v>
      </c>
      <c r="I11221" s="17">
        <v>0.93308908999999995</v>
      </c>
      <c r="J11221" s="17">
        <v>6.3399999999999998E-2</v>
      </c>
      <c r="K11221" s="17">
        <v>3.5200000000000001E-3</v>
      </c>
    </row>
    <row r="11222" spans="1:11" x14ac:dyDescent="0.45">
      <c r="A11222" s="10" t="s">
        <v>97</v>
      </c>
      <c r="B11222" s="20">
        <v>0.92200000000000004</v>
      </c>
      <c r="C11222" s="19">
        <v>3949</v>
      </c>
      <c r="D11222" s="19">
        <v>1438.3522949999999</v>
      </c>
      <c r="E11222" s="23">
        <v>2.188955515</v>
      </c>
      <c r="F11222" s="23">
        <v>1.0287830069999999</v>
      </c>
      <c r="G11222" s="17">
        <v>0</v>
      </c>
      <c r="H11222" s="17">
        <v>1</v>
      </c>
      <c r="I11222" s="17">
        <v>0.93294843299999997</v>
      </c>
      <c r="J11222" s="17">
        <v>6.3500000000000001E-2</v>
      </c>
      <c r="K11222" s="17">
        <v>3.5100000000000001E-3</v>
      </c>
    </row>
    <row r="11223" spans="1:11" x14ac:dyDescent="0.45">
      <c r="A11223" s="10" t="s">
        <v>97</v>
      </c>
      <c r="B11223" s="20">
        <v>0.92300000000000004</v>
      </c>
      <c r="C11223" s="19">
        <v>3953</v>
      </c>
      <c r="D11223" s="19">
        <v>1447.1508839999999</v>
      </c>
      <c r="E11223" s="23">
        <v>2.2034007039999999</v>
      </c>
      <c r="F11223" s="23">
        <v>1.0334312910000001</v>
      </c>
      <c r="G11223" s="17">
        <v>0</v>
      </c>
      <c r="H11223" s="17">
        <v>1</v>
      </c>
      <c r="I11223" s="17">
        <v>0.93280167400000003</v>
      </c>
      <c r="J11223" s="17">
        <v>6.3700000000000007E-2</v>
      </c>
      <c r="K11223" s="17">
        <v>3.5100000000000001E-3</v>
      </c>
    </row>
    <row r="11224" spans="1:11" x14ac:dyDescent="0.45">
      <c r="A11224" s="10" t="s">
        <v>97</v>
      </c>
      <c r="B11224" s="20">
        <v>0.92400000000000004</v>
      </c>
      <c r="C11224" s="19">
        <v>3958</v>
      </c>
      <c r="D11224" s="19">
        <v>1458.2364150000001</v>
      </c>
      <c r="E11224" s="23">
        <v>2.2200866179999998</v>
      </c>
      <c r="F11224" s="23">
        <v>1.038105504</v>
      </c>
      <c r="G11224" s="17">
        <v>0</v>
      </c>
      <c r="H11224" s="17">
        <v>1</v>
      </c>
      <c r="I11224" s="17">
        <v>0.93292964099999998</v>
      </c>
      <c r="J11224" s="17">
        <v>6.3600000000000004E-2</v>
      </c>
      <c r="K11224" s="17">
        <v>3.5000000000000001E-3</v>
      </c>
    </row>
    <row r="11225" spans="1:11" x14ac:dyDescent="0.45">
      <c r="A11225" s="10" t="s">
        <v>97</v>
      </c>
      <c r="B11225" s="20">
        <v>0.92500000000000004</v>
      </c>
      <c r="C11225" s="19">
        <v>3962</v>
      </c>
      <c r="D11225" s="19">
        <v>1467.2276890000001</v>
      </c>
      <c r="E11225" s="23">
        <v>2.2585845180000002</v>
      </c>
      <c r="F11225" s="23">
        <v>1.0510939610000001</v>
      </c>
      <c r="G11225" s="17">
        <v>0</v>
      </c>
      <c r="H11225" s="17">
        <v>1</v>
      </c>
      <c r="I11225" s="17">
        <v>0.93288824299999995</v>
      </c>
      <c r="J11225" s="17">
        <v>6.3600000000000004E-2</v>
      </c>
      <c r="K11225" s="17">
        <v>3.5000000000000001E-3</v>
      </c>
    </row>
    <row r="11226" spans="1:11" x14ac:dyDescent="0.45">
      <c r="A11226" s="10" t="s">
        <v>97</v>
      </c>
      <c r="B11226" s="20">
        <v>0.92600000000000005</v>
      </c>
      <c r="C11226" s="19">
        <v>3966</v>
      </c>
      <c r="D11226" s="19">
        <v>1476.321762</v>
      </c>
      <c r="E11226" s="23">
        <v>2.2957521619999999</v>
      </c>
      <c r="F11226" s="23">
        <v>1.057712518</v>
      </c>
      <c r="G11226" s="17">
        <v>0</v>
      </c>
      <c r="H11226" s="17">
        <v>1</v>
      </c>
      <c r="I11226" s="17">
        <v>0.93290350499999997</v>
      </c>
      <c r="J11226" s="17">
        <v>6.3600000000000004E-2</v>
      </c>
      <c r="K11226" s="17">
        <v>3.49E-3</v>
      </c>
    </row>
    <row r="11227" spans="1:11" x14ac:dyDescent="0.45">
      <c r="A11227" s="10" t="s">
        <v>97</v>
      </c>
      <c r="B11227" s="20">
        <v>0.92700000000000005</v>
      </c>
      <c r="C11227" s="19">
        <v>3968</v>
      </c>
      <c r="D11227" s="19">
        <v>1480.926397</v>
      </c>
      <c r="E11227" s="23">
        <v>2.3060781750000001</v>
      </c>
      <c r="F11227" s="23">
        <v>1.062595271</v>
      </c>
      <c r="G11227" s="17">
        <v>0</v>
      </c>
      <c r="H11227" s="17">
        <v>1</v>
      </c>
      <c r="I11227" s="17">
        <v>0.93295992699999997</v>
      </c>
      <c r="J11227" s="17">
        <v>6.3500000000000001E-2</v>
      </c>
      <c r="K11227" s="17">
        <v>3.49E-3</v>
      </c>
    </row>
    <row r="11228" spans="1:11" x14ac:dyDescent="0.45">
      <c r="A11228" s="10" t="s">
        <v>97</v>
      </c>
      <c r="B11228" s="20">
        <v>0.92800000000000005</v>
      </c>
      <c r="C11228" s="19">
        <v>3975</v>
      </c>
      <c r="D11228" s="19">
        <v>1497.1913850000001</v>
      </c>
      <c r="E11228" s="23">
        <v>2.3401733729999998</v>
      </c>
      <c r="F11228" s="23">
        <v>1.0699576120000001</v>
      </c>
      <c r="G11228" s="17">
        <v>0</v>
      </c>
      <c r="H11228" s="17">
        <v>1</v>
      </c>
      <c r="I11228" s="17">
        <v>0.93250075700000001</v>
      </c>
      <c r="J11228" s="17">
        <v>6.4000000000000001E-2</v>
      </c>
      <c r="K11228" s="17">
        <v>3.49E-3</v>
      </c>
    </row>
    <row r="11229" spans="1:11" x14ac:dyDescent="0.45">
      <c r="A11229" s="10" t="s">
        <v>97</v>
      </c>
      <c r="B11229" s="20">
        <v>0.92900000000000005</v>
      </c>
      <c r="C11229" s="19">
        <v>3977</v>
      </c>
      <c r="D11229" s="19">
        <v>1501.9017080000001</v>
      </c>
      <c r="E11229" s="23">
        <v>2.3588937740000002</v>
      </c>
      <c r="F11229" s="23">
        <v>1.0806069439999999</v>
      </c>
      <c r="G11229" s="17">
        <v>0</v>
      </c>
      <c r="H11229" s="17">
        <v>1</v>
      </c>
      <c r="I11229" s="17">
        <v>0.93247871100000002</v>
      </c>
      <c r="J11229" s="17">
        <v>6.4000000000000001E-2</v>
      </c>
      <c r="K11229" s="17">
        <v>3.49E-3</v>
      </c>
    </row>
    <row r="11230" spans="1:11" x14ac:dyDescent="0.45">
      <c r="A11230" s="10" t="s">
        <v>97</v>
      </c>
      <c r="B11230" s="20">
        <v>0.93</v>
      </c>
      <c r="C11230" s="19">
        <v>3983</v>
      </c>
      <c r="D11230" s="19">
        <v>1516.229202</v>
      </c>
      <c r="E11230" s="23">
        <v>2.3930966919999999</v>
      </c>
      <c r="F11230" s="23">
        <v>1.083785335</v>
      </c>
      <c r="G11230" s="17">
        <v>0</v>
      </c>
      <c r="H11230" s="17">
        <v>1</v>
      </c>
      <c r="I11230" s="17">
        <v>0.93265882899999997</v>
      </c>
      <c r="J11230" s="17">
        <v>6.3899999999999998E-2</v>
      </c>
      <c r="K11230" s="17">
        <v>3.48E-3</v>
      </c>
    </row>
    <row r="11231" spans="1:11" x14ac:dyDescent="0.45">
      <c r="A11231" s="10" t="s">
        <v>97</v>
      </c>
      <c r="B11231" s="20">
        <v>0.93100000000000005</v>
      </c>
      <c r="C11231" s="19">
        <v>3985</v>
      </c>
      <c r="D11231" s="19">
        <v>1521.05936</v>
      </c>
      <c r="E11231" s="23">
        <v>2.4225380300000001</v>
      </c>
      <c r="F11231" s="23">
        <v>1.0947271220000001</v>
      </c>
      <c r="G11231" s="17">
        <v>0</v>
      </c>
      <c r="H11231" s="17">
        <v>1</v>
      </c>
      <c r="I11231" s="17">
        <v>0.932598555</v>
      </c>
      <c r="J11231" s="17">
        <v>6.3899999999999998E-2</v>
      </c>
      <c r="K11231" s="17">
        <v>3.48E-3</v>
      </c>
    </row>
    <row r="11232" spans="1:11" x14ac:dyDescent="0.45">
      <c r="A11232" s="10" t="s">
        <v>97</v>
      </c>
      <c r="B11232" s="20">
        <v>0.93200000000000005</v>
      </c>
      <c r="C11232" s="19">
        <v>3990</v>
      </c>
      <c r="D11232" s="19">
        <v>1533.338522</v>
      </c>
      <c r="E11232" s="23">
        <v>2.4558322879999999</v>
      </c>
      <c r="F11232" s="23">
        <v>1.099887923</v>
      </c>
      <c r="G11232" s="17">
        <v>0</v>
      </c>
      <c r="H11232" s="17">
        <v>1</v>
      </c>
      <c r="I11232" s="17">
        <v>0.93271133399999995</v>
      </c>
      <c r="J11232" s="17">
        <v>6.3799999999999996E-2</v>
      </c>
      <c r="K11232" s="17">
        <v>3.47E-3</v>
      </c>
    </row>
    <row r="11233" spans="1:11" x14ac:dyDescent="0.45">
      <c r="A11233" s="10" t="s">
        <v>97</v>
      </c>
      <c r="B11233" s="20">
        <v>0.93300000000000005</v>
      </c>
      <c r="C11233" s="19">
        <v>3996</v>
      </c>
      <c r="D11233" s="19">
        <v>1548.0847220000001</v>
      </c>
      <c r="E11233" s="23">
        <v>2.4593982849999998</v>
      </c>
      <c r="F11233" s="23">
        <v>1.1085654650000001</v>
      </c>
      <c r="G11233" s="17">
        <v>0</v>
      </c>
      <c r="H11233" s="17">
        <v>1</v>
      </c>
      <c r="I11233" s="17">
        <v>0.93231414300000004</v>
      </c>
      <c r="J11233" s="17">
        <v>6.4199999999999993E-2</v>
      </c>
      <c r="K11233" s="17">
        <v>3.46E-3</v>
      </c>
    </row>
    <row r="11234" spans="1:11" x14ac:dyDescent="0.45">
      <c r="A11234" s="10" t="s">
        <v>97</v>
      </c>
      <c r="B11234" s="20">
        <v>0.93400000000000005</v>
      </c>
      <c r="C11234" s="19">
        <v>4000</v>
      </c>
      <c r="D11234" s="19">
        <v>1558.1353750000001</v>
      </c>
      <c r="E11234" s="23">
        <v>2.524060644</v>
      </c>
      <c r="F11234" s="23">
        <v>1.117913315</v>
      </c>
      <c r="G11234" s="17">
        <v>0</v>
      </c>
      <c r="H11234" s="17">
        <v>1</v>
      </c>
      <c r="I11234" s="17">
        <v>0.93200011699999996</v>
      </c>
      <c r="J11234" s="17">
        <v>6.4500000000000002E-2</v>
      </c>
      <c r="K11234" s="17">
        <v>3.46E-3</v>
      </c>
    </row>
    <row r="11235" spans="1:11" x14ac:dyDescent="0.45">
      <c r="A11235" s="10" t="s">
        <v>97</v>
      </c>
      <c r="B11235" s="20">
        <v>0.93500000000000005</v>
      </c>
      <c r="C11235" s="19">
        <v>4005</v>
      </c>
      <c r="D11235" s="19">
        <v>1570.824169</v>
      </c>
      <c r="E11235" s="23">
        <v>2.5477150399999999</v>
      </c>
      <c r="F11235" s="23">
        <v>1.126033563</v>
      </c>
      <c r="G11235" s="17">
        <v>0</v>
      </c>
      <c r="H11235" s="17">
        <v>1</v>
      </c>
      <c r="I11235" s="17">
        <v>0.93181886400000002</v>
      </c>
      <c r="J11235" s="17">
        <v>6.4699999999999994E-2</v>
      </c>
      <c r="K11235" s="17">
        <v>3.4299999999999999E-3</v>
      </c>
    </row>
    <row r="11236" spans="1:11" x14ac:dyDescent="0.45">
      <c r="A11236" s="10" t="s">
        <v>97</v>
      </c>
      <c r="B11236" s="20">
        <v>0.93600000000000005</v>
      </c>
      <c r="C11236" s="19">
        <v>4009</v>
      </c>
      <c r="D11236" s="19">
        <v>1581.1498919999999</v>
      </c>
      <c r="E11236" s="23">
        <v>2.594480264</v>
      </c>
      <c r="F11236" s="23">
        <v>1.134352445</v>
      </c>
      <c r="G11236" s="17">
        <v>0</v>
      </c>
      <c r="H11236" s="17">
        <v>1</v>
      </c>
      <c r="I11236" s="17">
        <v>0.931754517</v>
      </c>
      <c r="J11236" s="17">
        <v>6.4799999999999996E-2</v>
      </c>
      <c r="K11236" s="17">
        <v>3.4299999999999999E-3</v>
      </c>
    </row>
    <row r="11237" spans="1:11" x14ac:dyDescent="0.45">
      <c r="A11237" s="10" t="s">
        <v>97</v>
      </c>
      <c r="B11237" s="20">
        <v>0.93700000000000006</v>
      </c>
      <c r="C11237" s="19">
        <v>4013</v>
      </c>
      <c r="D11237" s="19">
        <v>1591.5807910000001</v>
      </c>
      <c r="E11237" s="23">
        <v>2.6293455539999999</v>
      </c>
      <c r="F11237" s="23">
        <v>1.1433752619999999</v>
      </c>
      <c r="G11237" s="17">
        <v>0</v>
      </c>
      <c r="H11237" s="17">
        <v>1</v>
      </c>
      <c r="I11237" s="17">
        <v>0.93102839299999995</v>
      </c>
      <c r="J11237" s="17">
        <v>6.5500000000000003E-2</v>
      </c>
      <c r="K11237" s="17">
        <v>3.46E-3</v>
      </c>
    </row>
    <row r="11238" spans="1:11" x14ac:dyDescent="0.45">
      <c r="A11238" s="10" t="s">
        <v>97</v>
      </c>
      <c r="B11238" s="20">
        <v>0.93799999999999994</v>
      </c>
      <c r="C11238" s="19">
        <v>4017</v>
      </c>
      <c r="D11238" s="19">
        <v>1602.110113</v>
      </c>
      <c r="E11238" s="23">
        <v>2.6333142</v>
      </c>
      <c r="F11238" s="23">
        <v>1.151184757</v>
      </c>
      <c r="G11238" s="17">
        <v>0</v>
      </c>
      <c r="H11238" s="17">
        <v>1</v>
      </c>
      <c r="I11238" s="17">
        <v>0.92999395299999998</v>
      </c>
      <c r="J11238" s="17">
        <v>6.6600000000000006E-2</v>
      </c>
      <c r="K11238" s="17">
        <v>3.4499999999999999E-3</v>
      </c>
    </row>
    <row r="11239" spans="1:11" x14ac:dyDescent="0.45">
      <c r="A11239" s="10" t="s">
        <v>97</v>
      </c>
      <c r="B11239" s="20">
        <v>0.93899999999999995</v>
      </c>
      <c r="C11239" s="19">
        <v>4022</v>
      </c>
      <c r="D11239" s="19">
        <v>1615.4711589999999</v>
      </c>
      <c r="E11239" s="23">
        <v>2.6886451880000002</v>
      </c>
      <c r="F11239" s="23">
        <v>1.159072476</v>
      </c>
      <c r="G11239" s="17">
        <v>0</v>
      </c>
      <c r="H11239" s="17">
        <v>1</v>
      </c>
      <c r="I11239" s="17">
        <v>0.93021735400000005</v>
      </c>
      <c r="J11239" s="17">
        <v>6.6299999999999998E-2</v>
      </c>
      <c r="K11239" s="17">
        <v>3.4399999999999999E-3</v>
      </c>
    </row>
    <row r="11240" spans="1:11" x14ac:dyDescent="0.45">
      <c r="A11240" s="10" t="s">
        <v>97</v>
      </c>
      <c r="B11240" s="20">
        <v>0.94</v>
      </c>
      <c r="C11240" s="19">
        <v>4025</v>
      </c>
      <c r="D11240" s="19">
        <v>1623.577268</v>
      </c>
      <c r="E11240" s="23">
        <v>2.7049896109999998</v>
      </c>
      <c r="F11240" s="23">
        <v>1.168593451</v>
      </c>
      <c r="G11240" s="17">
        <v>0</v>
      </c>
      <c r="H11240" s="17">
        <v>1</v>
      </c>
      <c r="I11240" s="17">
        <v>0.92975140499999998</v>
      </c>
      <c r="J11240" s="17">
        <v>6.6799999999999998E-2</v>
      </c>
      <c r="K11240" s="17">
        <v>3.4399999999999999E-3</v>
      </c>
    </row>
    <row r="11241" spans="1:11" x14ac:dyDescent="0.45">
      <c r="A11241" s="10" t="s">
        <v>97</v>
      </c>
      <c r="B11241" s="20">
        <v>0.94099999999999995</v>
      </c>
      <c r="C11241" s="19">
        <v>4030</v>
      </c>
      <c r="D11241" s="19">
        <v>1637.1760469999999</v>
      </c>
      <c r="E11241" s="23">
        <v>2.7314057979999999</v>
      </c>
      <c r="F11241" s="23">
        <v>1.1751940329999999</v>
      </c>
      <c r="G11241" s="17">
        <v>0</v>
      </c>
      <c r="H11241" s="17">
        <v>1</v>
      </c>
      <c r="I11241" s="17">
        <v>0.92986794100000003</v>
      </c>
      <c r="J11241" s="17">
        <v>6.6699999999999995E-2</v>
      </c>
      <c r="K11241" s="17">
        <v>3.4299999999999999E-3</v>
      </c>
    </row>
    <row r="11242" spans="1:11" x14ac:dyDescent="0.45">
      <c r="A11242" s="10" t="s">
        <v>97</v>
      </c>
      <c r="B11242" s="20">
        <v>0.94199999999999995</v>
      </c>
      <c r="C11242" s="19">
        <v>4034</v>
      </c>
      <c r="D11242" s="19">
        <v>1648.2404730000001</v>
      </c>
      <c r="E11242" s="23">
        <v>2.789693035</v>
      </c>
      <c r="F11242" s="23">
        <v>1.185582084</v>
      </c>
      <c r="G11242" s="17">
        <v>0</v>
      </c>
      <c r="H11242" s="17">
        <v>1</v>
      </c>
      <c r="I11242" s="17">
        <v>0.93038019599999999</v>
      </c>
      <c r="J11242" s="17">
        <v>6.6199999999999995E-2</v>
      </c>
      <c r="K11242" s="17">
        <v>3.3999999999999998E-3</v>
      </c>
    </row>
    <row r="11243" spans="1:11" x14ac:dyDescent="0.45">
      <c r="A11243" s="10" t="s">
        <v>97</v>
      </c>
      <c r="B11243" s="20">
        <v>0.94299999999999995</v>
      </c>
      <c r="C11243" s="19">
        <v>4039</v>
      </c>
      <c r="D11243" s="19">
        <v>1662.3150049999999</v>
      </c>
      <c r="E11243" s="23">
        <v>2.8349745209999999</v>
      </c>
      <c r="F11243" s="23">
        <v>1.1939117109999999</v>
      </c>
      <c r="G11243" s="17">
        <v>0</v>
      </c>
      <c r="H11243" s="17">
        <v>1</v>
      </c>
      <c r="I11243" s="17">
        <v>0.93025208699999995</v>
      </c>
      <c r="J11243" s="17">
        <v>6.6400000000000001E-2</v>
      </c>
      <c r="K11243" s="17">
        <v>3.3999999999999998E-3</v>
      </c>
    </row>
    <row r="11244" spans="1:11" x14ac:dyDescent="0.45">
      <c r="A11244" s="10" t="s">
        <v>97</v>
      </c>
      <c r="B11244" s="20">
        <v>0.94399999999999995</v>
      </c>
      <c r="C11244" s="19">
        <v>4043</v>
      </c>
      <c r="D11244" s="19">
        <v>1673.690445</v>
      </c>
      <c r="E11244" s="23">
        <v>2.8469156579999999</v>
      </c>
      <c r="F11244" s="23">
        <v>1.2026105810000001</v>
      </c>
      <c r="G11244" s="17">
        <v>0</v>
      </c>
      <c r="H11244" s="17">
        <v>1</v>
      </c>
      <c r="I11244" s="17">
        <v>0.93018438199999998</v>
      </c>
      <c r="J11244" s="17">
        <v>6.6400000000000001E-2</v>
      </c>
      <c r="K11244" s="17">
        <v>3.3899999999999998E-3</v>
      </c>
    </row>
    <row r="11245" spans="1:11" x14ac:dyDescent="0.45">
      <c r="A11245" s="10" t="s">
        <v>97</v>
      </c>
      <c r="B11245" s="20">
        <v>0.94499999999999995</v>
      </c>
      <c r="C11245" s="19">
        <v>4047</v>
      </c>
      <c r="D11245" s="19">
        <v>1685.148682</v>
      </c>
      <c r="E11245" s="23">
        <v>2.8970957620000002</v>
      </c>
      <c r="F11245" s="23">
        <v>1.2090721929999999</v>
      </c>
      <c r="G11245" s="17">
        <v>0</v>
      </c>
      <c r="H11245" s="17">
        <v>1</v>
      </c>
      <c r="I11245" s="17">
        <v>0.93022250500000003</v>
      </c>
      <c r="J11245" s="17">
        <v>6.6400000000000001E-2</v>
      </c>
      <c r="K11245" s="17">
        <v>3.3899999999999998E-3</v>
      </c>
    </row>
    <row r="11246" spans="1:11" x14ac:dyDescent="0.45">
      <c r="A11246" s="10" t="s">
        <v>97</v>
      </c>
      <c r="B11246" s="20">
        <v>0.94599999999999995</v>
      </c>
      <c r="C11246" s="19">
        <v>4052</v>
      </c>
      <c r="D11246" s="19">
        <v>1699.7748790000001</v>
      </c>
      <c r="E11246" s="23">
        <v>2.953434235</v>
      </c>
      <c r="F11246" s="23">
        <v>1.2155643</v>
      </c>
      <c r="G11246" s="17">
        <v>0</v>
      </c>
      <c r="H11246" s="17">
        <v>1</v>
      </c>
      <c r="I11246" s="17">
        <v>0.92955926499999997</v>
      </c>
      <c r="J11246" s="17">
        <v>6.7100000000000007E-2</v>
      </c>
      <c r="K11246" s="17">
        <v>3.3800000000000002E-3</v>
      </c>
    </row>
    <row r="11247" spans="1:11" x14ac:dyDescent="0.45">
      <c r="A11247" s="10" t="s">
        <v>97</v>
      </c>
      <c r="B11247" s="20">
        <v>0.94699999999999995</v>
      </c>
      <c r="C11247" s="19">
        <v>4055</v>
      </c>
      <c r="D11247" s="19">
        <v>1708.714242</v>
      </c>
      <c r="E11247" s="23">
        <v>2.9912827279999998</v>
      </c>
      <c r="F11247" s="23">
        <v>1.23252959</v>
      </c>
      <c r="G11247" s="17">
        <v>0</v>
      </c>
      <c r="H11247" s="17">
        <v>1</v>
      </c>
      <c r="I11247" s="17">
        <v>0.92956008499999998</v>
      </c>
      <c r="J11247" s="17">
        <v>6.7100000000000007E-2</v>
      </c>
      <c r="K11247" s="17">
        <v>3.3800000000000002E-3</v>
      </c>
    </row>
    <row r="11248" spans="1:11" x14ac:dyDescent="0.45">
      <c r="A11248" s="10" t="s">
        <v>97</v>
      </c>
      <c r="B11248" s="20">
        <v>0.94799999999999995</v>
      </c>
      <c r="C11248" s="19">
        <v>4060</v>
      </c>
      <c r="D11248" s="19">
        <v>1723.727206</v>
      </c>
      <c r="E11248" s="23">
        <v>3.0116878059999999</v>
      </c>
      <c r="F11248" s="23">
        <v>1.2398760209999999</v>
      </c>
      <c r="G11248" s="17">
        <v>0</v>
      </c>
      <c r="H11248" s="17">
        <v>1</v>
      </c>
      <c r="I11248" s="17">
        <v>0.92915358999999997</v>
      </c>
      <c r="J11248" s="17">
        <v>6.7500000000000004E-2</v>
      </c>
      <c r="K11248" s="17">
        <v>3.3800000000000002E-3</v>
      </c>
    </row>
    <row r="11249" spans="1:11" x14ac:dyDescent="0.45">
      <c r="A11249" s="10" t="s">
        <v>97</v>
      </c>
      <c r="B11249" s="20">
        <v>0.94899999999999995</v>
      </c>
      <c r="C11249" s="19">
        <v>4065</v>
      </c>
      <c r="D11249" s="19">
        <v>1738.8357779999999</v>
      </c>
      <c r="E11249" s="23">
        <v>3.03673196</v>
      </c>
      <c r="F11249" s="23">
        <v>1.250747115</v>
      </c>
      <c r="G11249" s="17">
        <v>0</v>
      </c>
      <c r="H11249" s="17">
        <v>1</v>
      </c>
      <c r="I11249" s="17">
        <v>0.929176687</v>
      </c>
      <c r="J11249" s="17">
        <v>6.7500000000000004E-2</v>
      </c>
      <c r="K11249" s="17">
        <v>3.3700000000000002E-3</v>
      </c>
    </row>
    <row r="11250" spans="1:11" x14ac:dyDescent="0.45">
      <c r="A11250" s="10" t="s">
        <v>97</v>
      </c>
      <c r="B11250" s="20">
        <v>0.95</v>
      </c>
      <c r="C11250" s="19">
        <v>4069</v>
      </c>
      <c r="D11250" s="19">
        <v>1751.0198419999999</v>
      </c>
      <c r="E11250" s="23">
        <v>3.056772992</v>
      </c>
      <c r="F11250" s="23">
        <v>1.261652813</v>
      </c>
      <c r="G11250" s="17">
        <v>0</v>
      </c>
      <c r="H11250" s="17">
        <v>1</v>
      </c>
      <c r="I11250" s="17">
        <v>0.92900142100000005</v>
      </c>
      <c r="J11250" s="17">
        <v>6.7599999999999993E-2</v>
      </c>
      <c r="K11250" s="17">
        <v>3.3700000000000002E-3</v>
      </c>
    </row>
    <row r="11251" spans="1:11" x14ac:dyDescent="0.45">
      <c r="A11251" s="10" t="s">
        <v>97</v>
      </c>
      <c r="B11251" s="20">
        <v>0.95099999999999996</v>
      </c>
      <c r="C11251" s="19">
        <v>4073</v>
      </c>
      <c r="D11251" s="19">
        <v>1763.28775</v>
      </c>
      <c r="E11251" s="23">
        <v>3.0747954910000002</v>
      </c>
      <c r="F11251" s="23">
        <v>1.270889291</v>
      </c>
      <c r="G11251" s="17">
        <v>0</v>
      </c>
      <c r="H11251" s="17">
        <v>1</v>
      </c>
      <c r="I11251" s="17">
        <v>0.92897415800000005</v>
      </c>
      <c r="J11251" s="17">
        <v>6.7699999999999996E-2</v>
      </c>
      <c r="K11251" s="17">
        <v>3.3700000000000002E-3</v>
      </c>
    </row>
    <row r="11252" spans="1:11" x14ac:dyDescent="0.45">
      <c r="A11252" s="10" t="s">
        <v>97</v>
      </c>
      <c r="B11252" s="20">
        <v>0.95199999999999996</v>
      </c>
      <c r="C11252" s="19">
        <v>4077</v>
      </c>
      <c r="D11252" s="19">
        <v>1775.7561940000001</v>
      </c>
      <c r="E11252" s="23">
        <v>3.1313116729999999</v>
      </c>
      <c r="F11252" s="23">
        <v>1.2809483859999999</v>
      </c>
      <c r="G11252" s="17">
        <v>0</v>
      </c>
      <c r="H11252" s="17">
        <v>1</v>
      </c>
      <c r="I11252" s="17">
        <v>0.92214356099999994</v>
      </c>
      <c r="J11252" s="17">
        <v>7.4499999999999997E-2</v>
      </c>
      <c r="K11252" s="17">
        <v>3.3300000000000001E-3</v>
      </c>
    </row>
    <row r="11253" spans="1:11" x14ac:dyDescent="0.45">
      <c r="A11253" s="10" t="s">
        <v>97</v>
      </c>
      <c r="B11253" s="20">
        <v>0.95299999999999996</v>
      </c>
      <c r="C11253" s="19">
        <v>4081</v>
      </c>
      <c r="D11253" s="19">
        <v>1788.3392019999999</v>
      </c>
      <c r="E11253" s="23">
        <v>3.1593724810000001</v>
      </c>
      <c r="F11253" s="23">
        <v>1.2888974529999999</v>
      </c>
      <c r="G11253" s="17">
        <v>0</v>
      </c>
      <c r="H11253" s="17">
        <v>1</v>
      </c>
      <c r="I11253" s="17">
        <v>0.92223809199999995</v>
      </c>
      <c r="J11253" s="17">
        <v>7.4399999999999994E-2</v>
      </c>
      <c r="K11253" s="17">
        <v>3.3899999999999998E-3</v>
      </c>
    </row>
    <row r="11254" spans="1:11" x14ac:dyDescent="0.45">
      <c r="A11254" s="10" t="s">
        <v>97</v>
      </c>
      <c r="B11254" s="20">
        <v>0.95399999999999996</v>
      </c>
      <c r="C11254" s="19">
        <v>4086</v>
      </c>
      <c r="D11254" s="19">
        <v>1804.233393</v>
      </c>
      <c r="E11254" s="23">
        <v>3.1917968449999998</v>
      </c>
      <c r="F11254" s="23">
        <v>1.2961437140000001</v>
      </c>
      <c r="G11254" s="17">
        <v>0</v>
      </c>
      <c r="H11254" s="17">
        <v>1</v>
      </c>
      <c r="I11254" s="17">
        <v>0.92236926699999999</v>
      </c>
      <c r="J11254" s="17">
        <v>7.4300000000000005E-2</v>
      </c>
      <c r="K11254" s="17">
        <v>3.3800000000000002E-3</v>
      </c>
    </row>
    <row r="11255" spans="1:11" x14ac:dyDescent="0.45">
      <c r="A11255" s="10" t="s">
        <v>97</v>
      </c>
      <c r="B11255" s="20">
        <v>0.95499999999999996</v>
      </c>
      <c r="C11255" s="19">
        <v>4090</v>
      </c>
      <c r="D11255" s="19">
        <v>1817.0881549999999</v>
      </c>
      <c r="E11255" s="23">
        <v>3.2228281600000002</v>
      </c>
      <c r="F11255" s="23">
        <v>1.310715788</v>
      </c>
      <c r="G11255" s="17">
        <v>0</v>
      </c>
      <c r="H11255" s="17">
        <v>1</v>
      </c>
      <c r="I11255" s="17">
        <v>0.92212045799999998</v>
      </c>
      <c r="J11255" s="17">
        <v>7.4499999999999997E-2</v>
      </c>
      <c r="K11255" s="17">
        <v>3.3700000000000002E-3</v>
      </c>
    </row>
    <row r="11256" spans="1:11" x14ac:dyDescent="0.45">
      <c r="A11256" s="10" t="s">
        <v>97</v>
      </c>
      <c r="B11256" s="20">
        <v>0.95599999999999996</v>
      </c>
      <c r="C11256" s="19">
        <v>4095</v>
      </c>
      <c r="D11256" s="19">
        <v>1833.3601639999999</v>
      </c>
      <c r="E11256" s="23">
        <v>3.2721533229999999</v>
      </c>
      <c r="F11256" s="23">
        <v>1.3181275690000001</v>
      </c>
      <c r="G11256" s="17">
        <v>0</v>
      </c>
      <c r="H11256" s="17">
        <v>1</v>
      </c>
      <c r="I11256" s="17">
        <v>0.92203289600000005</v>
      </c>
      <c r="J11256" s="17">
        <v>7.46E-2</v>
      </c>
      <c r="K11256" s="17">
        <v>3.3700000000000002E-3</v>
      </c>
    </row>
    <row r="11257" spans="1:11" x14ac:dyDescent="0.45">
      <c r="A11257" s="10" t="s">
        <v>97</v>
      </c>
      <c r="B11257" s="20">
        <v>0.95699999999999996</v>
      </c>
      <c r="C11257" s="19">
        <v>4099</v>
      </c>
      <c r="D11257" s="19">
        <v>1846.559937</v>
      </c>
      <c r="E11257" s="23">
        <v>3.3165857430000001</v>
      </c>
      <c r="F11257" s="23">
        <v>1.3338681809999999</v>
      </c>
      <c r="G11257" s="17">
        <v>0</v>
      </c>
      <c r="H11257" s="17">
        <v>1</v>
      </c>
      <c r="I11257" s="17">
        <v>0.921805455</v>
      </c>
      <c r="J11257" s="17">
        <v>7.4800000000000005E-2</v>
      </c>
      <c r="K11257" s="17">
        <v>3.3600000000000001E-3</v>
      </c>
    </row>
    <row r="11258" spans="1:11" x14ac:dyDescent="0.45">
      <c r="A11258" s="10" t="s">
        <v>97</v>
      </c>
      <c r="B11258" s="20">
        <v>0.95799999999999996</v>
      </c>
      <c r="C11258" s="19">
        <v>4103</v>
      </c>
      <c r="D11258" s="19">
        <v>1859.8771839999999</v>
      </c>
      <c r="E11258" s="23">
        <v>3.3326628129999998</v>
      </c>
      <c r="F11258" s="23">
        <v>1.3431079029999999</v>
      </c>
      <c r="G11258" s="17">
        <v>0</v>
      </c>
      <c r="H11258" s="17">
        <v>1</v>
      </c>
      <c r="I11258" s="17">
        <v>0.92158680299999995</v>
      </c>
      <c r="J11258" s="17">
        <v>7.4999999999999997E-2</v>
      </c>
      <c r="K11258" s="17">
        <v>3.3600000000000001E-3</v>
      </c>
    </row>
    <row r="11259" spans="1:11" x14ac:dyDescent="0.45">
      <c r="A11259" s="10" t="s">
        <v>97</v>
      </c>
      <c r="B11259" s="20">
        <v>0.95899999999999996</v>
      </c>
      <c r="C11259" s="19">
        <v>4107</v>
      </c>
      <c r="D11259" s="19">
        <v>1873.263207</v>
      </c>
      <c r="E11259" s="23">
        <v>3.3718683860000001</v>
      </c>
      <c r="F11259" s="23">
        <v>1.3540290619999999</v>
      </c>
      <c r="G11259" s="17">
        <v>0</v>
      </c>
      <c r="H11259" s="17">
        <v>1</v>
      </c>
      <c r="I11259" s="17">
        <v>0.921463052</v>
      </c>
      <c r="J11259" s="17">
        <v>7.5200000000000003E-2</v>
      </c>
      <c r="K11259" s="17">
        <v>3.3600000000000001E-3</v>
      </c>
    </row>
    <row r="11260" spans="1:11" x14ac:dyDescent="0.45">
      <c r="A11260" s="10" t="s">
        <v>97</v>
      </c>
      <c r="B11260" s="20">
        <v>0.96</v>
      </c>
      <c r="C11260" s="19">
        <v>4111</v>
      </c>
      <c r="D11260" s="19">
        <v>1886.908907</v>
      </c>
      <c r="E11260" s="23">
        <v>3.4339508570000001</v>
      </c>
      <c r="F11260" s="23">
        <v>1.3641895509999999</v>
      </c>
      <c r="G11260" s="17">
        <v>0</v>
      </c>
      <c r="H11260" s="17">
        <v>1</v>
      </c>
      <c r="I11260" s="17">
        <v>0.92137291499999996</v>
      </c>
      <c r="J11260" s="17">
        <v>7.5300000000000006E-2</v>
      </c>
      <c r="K11260" s="17">
        <v>3.3500000000000001E-3</v>
      </c>
    </row>
    <row r="11261" spans="1:11" x14ac:dyDescent="0.45">
      <c r="A11261" s="10" t="s">
        <v>97</v>
      </c>
      <c r="B11261" s="20">
        <v>0.96099999999999997</v>
      </c>
      <c r="C11261" s="19">
        <v>4116</v>
      </c>
      <c r="D11261" s="19">
        <v>1904.3100010000001</v>
      </c>
      <c r="E11261" s="23">
        <v>3.5200596640000001</v>
      </c>
      <c r="F11261" s="23">
        <v>1.3753914140000001</v>
      </c>
      <c r="G11261" s="17">
        <v>0</v>
      </c>
      <c r="H11261" s="17">
        <v>1</v>
      </c>
      <c r="I11261" s="17">
        <v>0.92143607999999999</v>
      </c>
      <c r="J11261" s="17">
        <v>7.5200000000000003E-2</v>
      </c>
      <c r="K11261" s="17">
        <v>3.3500000000000001E-3</v>
      </c>
    </row>
    <row r="11262" spans="1:11" x14ac:dyDescent="0.45">
      <c r="A11262" s="10" t="s">
        <v>97</v>
      </c>
      <c r="B11262" s="20">
        <v>0.96199999999999997</v>
      </c>
      <c r="C11262" s="19">
        <v>4120</v>
      </c>
      <c r="D11262" s="19">
        <v>1918.6480919999999</v>
      </c>
      <c r="E11262" s="23">
        <v>3.6550887840000001</v>
      </c>
      <c r="F11262" s="23">
        <v>1.388060077</v>
      </c>
      <c r="G11262" s="17">
        <v>0</v>
      </c>
      <c r="H11262" s="17">
        <v>1</v>
      </c>
      <c r="I11262" s="17">
        <v>0.92150142300000004</v>
      </c>
      <c r="J11262" s="17">
        <v>7.5200000000000003E-2</v>
      </c>
      <c r="K11262" s="17">
        <v>3.3500000000000001E-3</v>
      </c>
    </row>
    <row r="11263" spans="1:11" x14ac:dyDescent="0.45">
      <c r="A11263" s="10" t="s">
        <v>97</v>
      </c>
      <c r="B11263" s="20">
        <v>0.96299999999999997</v>
      </c>
      <c r="C11263" s="19">
        <v>4124</v>
      </c>
      <c r="D11263" s="19">
        <v>1933.310103</v>
      </c>
      <c r="E11263" s="23">
        <v>3.677921242</v>
      </c>
      <c r="F11263" s="23">
        <v>1.3990555579999999</v>
      </c>
      <c r="G11263" s="17">
        <v>0</v>
      </c>
      <c r="H11263" s="17">
        <v>1</v>
      </c>
      <c r="I11263" s="17">
        <v>0.92158947499999999</v>
      </c>
      <c r="J11263" s="17">
        <v>7.51E-2</v>
      </c>
      <c r="K11263" s="17">
        <v>3.3400000000000001E-3</v>
      </c>
    </row>
    <row r="11264" spans="1:11" x14ac:dyDescent="0.45">
      <c r="A11264" s="10" t="s">
        <v>97</v>
      </c>
      <c r="B11264" s="20">
        <v>0.96399999999999997</v>
      </c>
      <c r="C11264" s="19">
        <v>4129</v>
      </c>
      <c r="D11264" s="19">
        <v>1951.9147559999999</v>
      </c>
      <c r="E11264" s="23">
        <v>3.7623459279999998</v>
      </c>
      <c r="F11264" s="23">
        <v>1.407823246</v>
      </c>
      <c r="G11264" s="17">
        <v>0</v>
      </c>
      <c r="H11264" s="17">
        <v>1</v>
      </c>
      <c r="I11264" s="17">
        <v>0.92171658999999995</v>
      </c>
      <c r="J11264" s="17">
        <v>7.4899999999999994E-2</v>
      </c>
      <c r="K11264" s="17">
        <v>3.3300000000000001E-3</v>
      </c>
    </row>
    <row r="11265" spans="1:11" x14ac:dyDescent="0.45">
      <c r="A11265" s="10" t="s">
        <v>97</v>
      </c>
      <c r="B11265" s="20">
        <v>0.96499999999999997</v>
      </c>
      <c r="C11265" s="19">
        <v>4133</v>
      </c>
      <c r="D11265" s="19">
        <v>1967.175796</v>
      </c>
      <c r="E11265" s="23">
        <v>3.8258131479999999</v>
      </c>
      <c r="F11265" s="23">
        <v>1.4240435199999999</v>
      </c>
      <c r="G11265" s="17">
        <v>0</v>
      </c>
      <c r="H11265" s="17">
        <v>1</v>
      </c>
      <c r="I11265" s="17">
        <v>0.921670718</v>
      </c>
      <c r="J11265" s="17">
        <v>7.4999999999999997E-2</v>
      </c>
      <c r="K11265" s="17">
        <v>3.3300000000000001E-3</v>
      </c>
    </row>
    <row r="11266" spans="1:11" x14ac:dyDescent="0.45">
      <c r="A11266" s="10" t="s">
        <v>97</v>
      </c>
      <c r="B11266" s="20">
        <v>0.96599999999999997</v>
      </c>
      <c r="C11266" s="19">
        <v>4136</v>
      </c>
      <c r="D11266" s="19">
        <v>1978.7715290000001</v>
      </c>
      <c r="E11266" s="23">
        <v>3.868689657</v>
      </c>
      <c r="F11266" s="23">
        <v>1.4366959029999999</v>
      </c>
      <c r="G11266" s="17">
        <v>0</v>
      </c>
      <c r="H11266" s="17">
        <v>1</v>
      </c>
      <c r="I11266" s="17">
        <v>0.92163287699999996</v>
      </c>
      <c r="J11266" s="17">
        <v>7.4999999999999997E-2</v>
      </c>
      <c r="K11266" s="17">
        <v>3.3300000000000001E-3</v>
      </c>
    </row>
    <row r="11267" spans="1:11" x14ac:dyDescent="0.45">
      <c r="A11267" s="10" t="s">
        <v>97</v>
      </c>
      <c r="B11267" s="20">
        <v>0.96699999999999997</v>
      </c>
      <c r="C11267" s="19">
        <v>4142</v>
      </c>
      <c r="D11267" s="19">
        <v>2002.327342</v>
      </c>
      <c r="E11267" s="23">
        <v>3.953491396</v>
      </c>
      <c r="F11267" s="23">
        <v>1.443728379</v>
      </c>
      <c r="G11267" s="17">
        <v>0</v>
      </c>
      <c r="H11267" s="17">
        <v>1</v>
      </c>
      <c r="I11267" s="17">
        <v>0.92142667300000003</v>
      </c>
      <c r="J11267" s="17">
        <v>7.5200000000000003E-2</v>
      </c>
      <c r="K11267" s="17">
        <v>3.3300000000000001E-3</v>
      </c>
    </row>
    <row r="11268" spans="1:11" x14ac:dyDescent="0.45">
      <c r="A11268" s="10" t="s">
        <v>97</v>
      </c>
      <c r="B11268" s="20">
        <v>0.96799999999999997</v>
      </c>
      <c r="C11268" s="19">
        <v>4146</v>
      </c>
      <c r="D11268" s="19">
        <v>2018.193704</v>
      </c>
      <c r="E11268" s="23">
        <v>3.9747010839999999</v>
      </c>
      <c r="F11268" s="23">
        <v>1.45802151</v>
      </c>
      <c r="G11268" s="17">
        <v>0</v>
      </c>
      <c r="H11268" s="17">
        <v>1</v>
      </c>
      <c r="I11268" s="17">
        <v>0.92105576099999997</v>
      </c>
      <c r="J11268" s="17">
        <v>7.5600000000000001E-2</v>
      </c>
      <c r="K11268" s="17">
        <v>3.3300000000000001E-3</v>
      </c>
    </row>
    <row r="11269" spans="1:11" x14ac:dyDescent="0.45">
      <c r="A11269" s="10" t="s">
        <v>97</v>
      </c>
      <c r="B11269" s="20">
        <v>0.96899999999999997</v>
      </c>
      <c r="C11269" s="19">
        <v>4150</v>
      </c>
      <c r="D11269" s="19">
        <v>2034.2759610000001</v>
      </c>
      <c r="E11269" s="23">
        <v>4.0319949910000004</v>
      </c>
      <c r="F11269" s="23">
        <v>1.474678693</v>
      </c>
      <c r="G11269" s="17">
        <v>0</v>
      </c>
      <c r="H11269" s="17">
        <v>1</v>
      </c>
      <c r="I11269" s="17">
        <v>0.92084883100000003</v>
      </c>
      <c r="J11269" s="17">
        <v>7.5800000000000006E-2</v>
      </c>
      <c r="K11269" s="17">
        <v>3.3300000000000001E-3</v>
      </c>
    </row>
    <row r="11270" spans="1:11" x14ac:dyDescent="0.45">
      <c r="A11270" s="10" t="s">
        <v>97</v>
      </c>
      <c r="B11270" s="20">
        <v>0.97</v>
      </c>
      <c r="C11270" s="19">
        <v>4154</v>
      </c>
      <c r="D11270" s="19">
        <v>2050.5336430000002</v>
      </c>
      <c r="E11270" s="23">
        <v>4.0747796379999999</v>
      </c>
      <c r="F11270" s="23">
        <v>1.4880433159999999</v>
      </c>
      <c r="G11270" s="17">
        <v>0</v>
      </c>
      <c r="H11270" s="17">
        <v>1</v>
      </c>
      <c r="I11270" s="17">
        <v>0.92063471600000002</v>
      </c>
      <c r="J11270" s="17">
        <v>7.5999999999999998E-2</v>
      </c>
      <c r="K11270" s="17">
        <v>3.32E-3</v>
      </c>
    </row>
    <row r="11271" spans="1:11" x14ac:dyDescent="0.45">
      <c r="A11271" s="10" t="s">
        <v>97</v>
      </c>
      <c r="B11271" s="20">
        <v>0.97099999999999997</v>
      </c>
      <c r="C11271" s="19">
        <v>4159</v>
      </c>
      <c r="D11271" s="19">
        <v>2071.081291</v>
      </c>
      <c r="E11271" s="23">
        <v>4.1356171809999998</v>
      </c>
      <c r="F11271" s="23">
        <v>1.5015709530000001</v>
      </c>
      <c r="G11271" s="17">
        <v>0</v>
      </c>
      <c r="H11271" s="17">
        <v>1</v>
      </c>
      <c r="I11271" s="17">
        <v>0.92058275300000003</v>
      </c>
      <c r="J11271" s="17">
        <v>7.6100000000000001E-2</v>
      </c>
      <c r="K11271" s="17">
        <v>3.32E-3</v>
      </c>
    </row>
    <row r="11272" spans="1:11" x14ac:dyDescent="0.45">
      <c r="A11272" s="10" t="s">
        <v>97</v>
      </c>
      <c r="B11272" s="20">
        <v>0.97199999999999998</v>
      </c>
      <c r="C11272" s="19">
        <v>4163</v>
      </c>
      <c r="D11272" s="19">
        <v>2087.7623210000002</v>
      </c>
      <c r="E11272" s="23">
        <v>4.2127483740000002</v>
      </c>
      <c r="F11272" s="23">
        <v>1.516837864</v>
      </c>
      <c r="G11272" s="17">
        <v>0</v>
      </c>
      <c r="H11272" s="17">
        <v>1</v>
      </c>
      <c r="I11272" s="17">
        <v>0.92085773100000001</v>
      </c>
      <c r="J11272" s="17">
        <v>7.5800000000000006E-2</v>
      </c>
      <c r="K11272" s="17">
        <v>3.3E-3</v>
      </c>
    </row>
    <row r="11273" spans="1:11" x14ac:dyDescent="0.45">
      <c r="A11273" s="10" t="s">
        <v>97</v>
      </c>
      <c r="B11273" s="20">
        <v>0.97299999999999998</v>
      </c>
      <c r="C11273" s="19">
        <v>4167</v>
      </c>
      <c r="D11273" s="19">
        <v>2104.8861489999999</v>
      </c>
      <c r="E11273" s="23">
        <v>4.3014042320000003</v>
      </c>
      <c r="F11273" s="23">
        <v>1.5297964040000001</v>
      </c>
      <c r="G11273" s="17">
        <v>0</v>
      </c>
      <c r="H11273" s="17">
        <v>1</v>
      </c>
      <c r="I11273" s="17">
        <v>0.92073060799999995</v>
      </c>
      <c r="J11273" s="17">
        <v>7.5999999999999998E-2</v>
      </c>
      <c r="K11273" s="17">
        <v>3.3E-3</v>
      </c>
    </row>
    <row r="11274" spans="1:11" x14ac:dyDescent="0.45">
      <c r="A11274" s="10" t="s">
        <v>97</v>
      </c>
      <c r="B11274" s="20">
        <v>0.97399999999999998</v>
      </c>
      <c r="C11274" s="19">
        <v>4172</v>
      </c>
      <c r="D11274" s="19">
        <v>2126.651327</v>
      </c>
      <c r="E11274" s="23">
        <v>4.3764206239999996</v>
      </c>
      <c r="F11274" s="23">
        <v>1.543144938</v>
      </c>
      <c r="G11274" s="17">
        <v>0</v>
      </c>
      <c r="H11274" s="17">
        <v>1</v>
      </c>
      <c r="I11274" s="17">
        <v>0.92087267699999997</v>
      </c>
      <c r="J11274" s="17">
        <v>7.5800000000000006E-2</v>
      </c>
      <c r="K11274" s="17">
        <v>3.29E-3</v>
      </c>
    </row>
    <row r="11275" spans="1:11" x14ac:dyDescent="0.45">
      <c r="A11275" s="10" t="s">
        <v>97</v>
      </c>
      <c r="B11275" s="20">
        <v>0.97499999999999998</v>
      </c>
      <c r="C11275" s="19">
        <v>4176</v>
      </c>
      <c r="D11275" s="19">
        <v>2144.3323820000001</v>
      </c>
      <c r="E11275" s="23">
        <v>4.4338388689999997</v>
      </c>
      <c r="F11275" s="23">
        <v>1.5603610969999999</v>
      </c>
      <c r="G11275" s="17">
        <v>0</v>
      </c>
      <c r="H11275" s="17">
        <v>1</v>
      </c>
      <c r="I11275" s="17">
        <v>0.92089837399999996</v>
      </c>
      <c r="J11275" s="17">
        <v>7.5800000000000006E-2</v>
      </c>
      <c r="K11275" s="17">
        <v>3.29E-3</v>
      </c>
    </row>
    <row r="11276" spans="1:11" x14ac:dyDescent="0.45">
      <c r="A11276" s="10" t="s">
        <v>97</v>
      </c>
      <c r="B11276" s="20">
        <v>0.97599999999999998</v>
      </c>
      <c r="C11276" s="19">
        <v>4180</v>
      </c>
      <c r="D11276" s="19">
        <v>2162.2800010000001</v>
      </c>
      <c r="E11276" s="23">
        <v>4.5135831880000001</v>
      </c>
      <c r="F11276" s="23">
        <v>1.5732035230000001</v>
      </c>
      <c r="G11276" s="17">
        <v>0</v>
      </c>
      <c r="H11276" s="17">
        <v>1</v>
      </c>
      <c r="I11276" s="17">
        <v>0.92247118900000002</v>
      </c>
      <c r="J11276" s="17">
        <v>7.4300000000000005E-2</v>
      </c>
      <c r="K11276" s="17">
        <v>3.2200000000000002E-3</v>
      </c>
    </row>
    <row r="11277" spans="1:11" x14ac:dyDescent="0.45">
      <c r="A11277" s="10" t="s">
        <v>97</v>
      </c>
      <c r="B11277" s="20">
        <v>0.97699999999999998</v>
      </c>
      <c r="C11277" s="19">
        <v>4184</v>
      </c>
      <c r="D11277" s="19">
        <v>2180.4750909999998</v>
      </c>
      <c r="E11277" s="23">
        <v>4.5579849939999999</v>
      </c>
      <c r="F11277" s="23">
        <v>1.587215898</v>
      </c>
      <c r="G11277" s="17">
        <v>0</v>
      </c>
      <c r="H11277" s="17">
        <v>1</v>
      </c>
      <c r="I11277" s="17">
        <v>0.92124706099999998</v>
      </c>
      <c r="J11277" s="17">
        <v>7.5499999999999998E-2</v>
      </c>
      <c r="K11277" s="17">
        <v>3.2100000000000002E-3</v>
      </c>
    </row>
    <row r="11278" spans="1:11" x14ac:dyDescent="0.45">
      <c r="A11278" s="10" t="s">
        <v>97</v>
      </c>
      <c r="B11278" s="20">
        <v>0.97799999999999998</v>
      </c>
      <c r="C11278" s="19">
        <v>4188</v>
      </c>
      <c r="D11278" s="19">
        <v>2198.8832830000001</v>
      </c>
      <c r="E11278" s="23">
        <v>4.6410706490000004</v>
      </c>
      <c r="F11278" s="23">
        <v>1.6014339280000001</v>
      </c>
      <c r="G11278" s="17">
        <v>0</v>
      </c>
      <c r="H11278" s="17">
        <v>1</v>
      </c>
      <c r="I11278" s="17">
        <v>0.92133782099999995</v>
      </c>
      <c r="J11278" s="17">
        <v>7.5499999999999998E-2</v>
      </c>
      <c r="K11278" s="17">
        <v>3.2100000000000002E-3</v>
      </c>
    </row>
    <row r="11279" spans="1:11" x14ac:dyDescent="0.45">
      <c r="A11279" s="10" t="s">
        <v>97</v>
      </c>
      <c r="B11279" s="20">
        <v>0.97899999999999998</v>
      </c>
      <c r="C11279" s="19">
        <v>4193</v>
      </c>
      <c r="D11279" s="19">
        <v>2222.2165140000002</v>
      </c>
      <c r="E11279" s="23">
        <v>4.6851349029999998</v>
      </c>
      <c r="F11279" s="23">
        <v>1.6128539630000001</v>
      </c>
      <c r="G11279" s="17">
        <v>0</v>
      </c>
      <c r="H11279" s="17">
        <v>1</v>
      </c>
      <c r="I11279" s="17">
        <v>0.92107804900000001</v>
      </c>
      <c r="J11279" s="17">
        <v>7.5700000000000003E-2</v>
      </c>
      <c r="K11279" s="17">
        <v>3.2100000000000002E-3</v>
      </c>
    </row>
    <row r="11280" spans="1:11" x14ac:dyDescent="0.45">
      <c r="A11280" s="10" t="s">
        <v>97</v>
      </c>
      <c r="B11280" s="20">
        <v>0.98</v>
      </c>
      <c r="C11280" s="19">
        <v>4197</v>
      </c>
      <c r="D11280" s="19">
        <v>2241.1139440000002</v>
      </c>
      <c r="E11280" s="23">
        <v>4.7560336440000004</v>
      </c>
      <c r="F11280" s="23">
        <v>1.632316337</v>
      </c>
      <c r="G11280" s="17">
        <v>0</v>
      </c>
      <c r="H11280" s="17">
        <v>1</v>
      </c>
      <c r="I11280" s="17">
        <v>0.92097171200000005</v>
      </c>
      <c r="J11280" s="17">
        <v>7.5800000000000006E-2</v>
      </c>
      <c r="K11280" s="17">
        <v>3.2000000000000002E-3</v>
      </c>
    </row>
    <row r="11281" spans="1:11" x14ac:dyDescent="0.45">
      <c r="A11281" s="10" t="s">
        <v>97</v>
      </c>
      <c r="B11281" s="20">
        <v>0.98099999999999998</v>
      </c>
      <c r="C11281" s="19">
        <v>4201</v>
      </c>
      <c r="D11281" s="19">
        <v>2260.366939</v>
      </c>
      <c r="E11281" s="23">
        <v>4.8310490829999999</v>
      </c>
      <c r="F11281" s="23">
        <v>1.6491169919999999</v>
      </c>
      <c r="G11281" s="17">
        <v>0</v>
      </c>
      <c r="H11281" s="17">
        <v>1</v>
      </c>
      <c r="I11281" s="17">
        <v>0.92101601700000002</v>
      </c>
      <c r="J11281" s="17">
        <v>7.5800000000000006E-2</v>
      </c>
      <c r="K11281" s="17">
        <v>3.2000000000000002E-3</v>
      </c>
    </row>
    <row r="11282" spans="1:11" x14ac:dyDescent="0.45">
      <c r="A11282" s="10" t="s">
        <v>97</v>
      </c>
      <c r="B11282" s="20">
        <v>0.98199999999999998</v>
      </c>
      <c r="C11282" s="19">
        <v>4206</v>
      </c>
      <c r="D11282" s="19">
        <v>2285.2657260000001</v>
      </c>
      <c r="E11282" s="23">
        <v>5.0373501909999998</v>
      </c>
      <c r="F11282" s="23">
        <v>1.6652201369999999</v>
      </c>
      <c r="G11282" s="17">
        <v>0</v>
      </c>
      <c r="H11282" s="17">
        <v>1</v>
      </c>
      <c r="I11282" s="17">
        <v>0.92086072799999996</v>
      </c>
      <c r="J11282" s="17">
        <v>7.5899999999999995E-2</v>
      </c>
      <c r="K11282" s="17">
        <v>3.2000000000000002E-3</v>
      </c>
    </row>
    <row r="11283" spans="1:11" x14ac:dyDescent="0.45">
      <c r="A11283" s="10" t="s">
        <v>97</v>
      </c>
      <c r="B11283" s="20">
        <v>0.98299999999999998</v>
      </c>
      <c r="C11283" s="19">
        <v>4210</v>
      </c>
      <c r="D11283" s="19">
        <v>2305.702585</v>
      </c>
      <c r="E11283" s="23">
        <v>5.139119108</v>
      </c>
      <c r="F11283" s="23">
        <v>1.6840328360000001</v>
      </c>
      <c r="G11283" s="17">
        <v>0</v>
      </c>
      <c r="H11283" s="17">
        <v>1</v>
      </c>
      <c r="I11283" s="17">
        <v>0.92149639299999997</v>
      </c>
      <c r="J11283" s="17">
        <v>7.5300000000000006E-2</v>
      </c>
      <c r="K11283" s="17">
        <v>3.16E-3</v>
      </c>
    </row>
    <row r="11284" spans="1:11" x14ac:dyDescent="0.45">
      <c r="A11284" s="10" t="s">
        <v>97</v>
      </c>
      <c r="B11284" s="20">
        <v>0.98399999999999999</v>
      </c>
      <c r="C11284" s="19">
        <v>4214</v>
      </c>
      <c r="D11284" s="19">
        <v>2326.550166</v>
      </c>
      <c r="E11284" s="23">
        <v>5.2390587599999998</v>
      </c>
      <c r="F11284" s="23">
        <v>1.7001342079999999</v>
      </c>
      <c r="G11284" s="17">
        <v>0</v>
      </c>
      <c r="H11284" s="17">
        <v>1</v>
      </c>
      <c r="I11284" s="17">
        <v>0.92130415799999998</v>
      </c>
      <c r="J11284" s="17">
        <v>7.5499999999999998E-2</v>
      </c>
      <c r="K11284" s="17">
        <v>3.16E-3</v>
      </c>
    </row>
    <row r="11285" spans="1:11" x14ac:dyDescent="0.45">
      <c r="A11285" s="10" t="s">
        <v>97</v>
      </c>
      <c r="B11285" s="20">
        <v>0.98499999999999999</v>
      </c>
      <c r="C11285" s="19">
        <v>4219</v>
      </c>
      <c r="D11285" s="19">
        <v>2352.9842079999999</v>
      </c>
      <c r="E11285" s="23">
        <v>5.3172753510000001</v>
      </c>
      <c r="F11285" s="23">
        <v>1.7176504990000001</v>
      </c>
      <c r="G11285" s="17">
        <v>0</v>
      </c>
      <c r="H11285" s="17">
        <v>1</v>
      </c>
      <c r="I11285" s="17">
        <v>0.92129349699999996</v>
      </c>
      <c r="J11285" s="17">
        <v>7.5600000000000001E-2</v>
      </c>
      <c r="K11285" s="17">
        <v>3.15E-3</v>
      </c>
    </row>
    <row r="11286" spans="1:11" x14ac:dyDescent="0.45">
      <c r="A11286" s="10" t="s">
        <v>97</v>
      </c>
      <c r="B11286" s="20">
        <v>0.98599999999999999</v>
      </c>
      <c r="C11286" s="19">
        <v>4223</v>
      </c>
      <c r="D11286" s="19">
        <v>2374.7276179999999</v>
      </c>
      <c r="E11286" s="23">
        <v>5.5026226899999999</v>
      </c>
      <c r="F11286" s="23">
        <v>1.7377305569999999</v>
      </c>
      <c r="G11286" s="17">
        <v>0</v>
      </c>
      <c r="H11286" s="17">
        <v>1</v>
      </c>
      <c r="I11286" s="17">
        <v>0.92088989700000001</v>
      </c>
      <c r="J11286" s="17">
        <v>7.5999999999999998E-2</v>
      </c>
      <c r="K11286" s="17">
        <v>3.15E-3</v>
      </c>
    </row>
    <row r="11287" spans="1:11" x14ac:dyDescent="0.45">
      <c r="A11287" s="10" t="s">
        <v>97</v>
      </c>
      <c r="B11287" s="20">
        <v>0.98699999999999999</v>
      </c>
      <c r="C11287" s="19">
        <v>4227</v>
      </c>
      <c r="D11287" s="19">
        <v>2397.1636950000002</v>
      </c>
      <c r="E11287" s="23">
        <v>5.6738062119999997</v>
      </c>
      <c r="F11287" s="23">
        <v>1.7549538659999999</v>
      </c>
      <c r="G11287" s="17">
        <v>0</v>
      </c>
      <c r="H11287" s="17">
        <v>1</v>
      </c>
      <c r="I11287" s="17">
        <v>0.92070226499999996</v>
      </c>
      <c r="J11287" s="17">
        <v>7.6100000000000001E-2</v>
      </c>
      <c r="K11287" s="17">
        <v>3.15E-3</v>
      </c>
    </row>
    <row r="11288" spans="1:11" x14ac:dyDescent="0.45">
      <c r="A11288" s="10" t="s">
        <v>97</v>
      </c>
      <c r="B11288" s="20">
        <v>0.98799999999999999</v>
      </c>
      <c r="C11288" s="19">
        <v>4231</v>
      </c>
      <c r="D11288" s="19">
        <v>2420.2302770000001</v>
      </c>
      <c r="E11288" s="23">
        <v>5.8001452430000002</v>
      </c>
      <c r="F11288" s="23">
        <v>1.772797669</v>
      </c>
      <c r="G11288" s="17">
        <v>0</v>
      </c>
      <c r="H11288" s="17">
        <v>1</v>
      </c>
      <c r="I11288" s="17">
        <v>0.92056665400000004</v>
      </c>
      <c r="J11288" s="17">
        <v>7.6300000000000007E-2</v>
      </c>
      <c r="K11288" s="17">
        <v>3.15E-3</v>
      </c>
    </row>
    <row r="11289" spans="1:11" x14ac:dyDescent="0.45">
      <c r="A11289" s="10" t="s">
        <v>97</v>
      </c>
      <c r="B11289" s="20">
        <v>0.98899999999999999</v>
      </c>
      <c r="C11289" s="19">
        <v>4236</v>
      </c>
      <c r="D11289" s="19">
        <v>2450.0298720000001</v>
      </c>
      <c r="E11289" s="23">
        <v>6.0423642830000004</v>
      </c>
      <c r="F11289" s="23">
        <v>1.7912030619999999</v>
      </c>
      <c r="G11289" s="17">
        <v>0</v>
      </c>
      <c r="H11289" s="17">
        <v>1</v>
      </c>
      <c r="I11289" s="17">
        <v>0.92042654800000001</v>
      </c>
      <c r="J11289" s="17">
        <v>7.6399999999999996E-2</v>
      </c>
      <c r="K11289" s="17">
        <v>3.14E-3</v>
      </c>
    </row>
    <row r="11290" spans="1:11" x14ac:dyDescent="0.45">
      <c r="A11290" s="10" t="s">
        <v>97</v>
      </c>
      <c r="B11290" s="20">
        <v>0.99</v>
      </c>
      <c r="C11290" s="19">
        <v>4240</v>
      </c>
      <c r="D11290" s="19">
        <v>2474.470331</v>
      </c>
      <c r="E11290" s="23">
        <v>6.2279369429999996</v>
      </c>
      <c r="F11290" s="23">
        <v>1.811942875</v>
      </c>
      <c r="G11290" s="17">
        <v>0</v>
      </c>
      <c r="H11290" s="17">
        <v>1</v>
      </c>
      <c r="I11290" s="17">
        <v>0.92061434200000003</v>
      </c>
      <c r="J11290" s="17">
        <v>7.6200000000000004E-2</v>
      </c>
      <c r="K11290" s="17">
        <v>3.14E-3</v>
      </c>
    </row>
    <row r="11291" spans="1:11" x14ac:dyDescent="0.45">
      <c r="A11291" s="10" t="s">
        <v>97</v>
      </c>
      <c r="B11291" s="20">
        <v>0.99099999999999999</v>
      </c>
      <c r="C11291" s="19">
        <v>4244</v>
      </c>
      <c r="D11291" s="19">
        <v>2499.7727839999998</v>
      </c>
      <c r="E11291" s="23">
        <v>6.4706718810000003</v>
      </c>
      <c r="F11291" s="23">
        <v>1.8349605550000001</v>
      </c>
      <c r="G11291" s="17">
        <v>0</v>
      </c>
      <c r="H11291" s="17">
        <v>1</v>
      </c>
      <c r="I11291" s="17">
        <v>0.92059962799999995</v>
      </c>
      <c r="J11291" s="17">
        <v>7.6300000000000007E-2</v>
      </c>
      <c r="K11291" s="17">
        <v>3.13E-3</v>
      </c>
    </row>
    <row r="11292" spans="1:11" x14ac:dyDescent="0.45">
      <c r="A11292" s="10" t="s">
        <v>97</v>
      </c>
      <c r="B11292" s="20">
        <v>0.99199999999999999</v>
      </c>
      <c r="C11292" s="19">
        <v>4248</v>
      </c>
      <c r="D11292" s="19">
        <v>2526.3038529999999</v>
      </c>
      <c r="E11292" s="23">
        <v>6.8840241720000002</v>
      </c>
      <c r="F11292" s="23">
        <v>1.8553427140000001</v>
      </c>
      <c r="G11292" s="17">
        <v>0</v>
      </c>
      <c r="H11292" s="17">
        <v>1</v>
      </c>
      <c r="I11292" s="17">
        <v>0.92045655400000004</v>
      </c>
      <c r="J11292" s="17">
        <v>7.6399999999999996E-2</v>
      </c>
      <c r="K11292" s="17">
        <v>3.13E-3</v>
      </c>
    </row>
    <row r="11293" spans="1:11" x14ac:dyDescent="0.45">
      <c r="A11293" s="10" t="s">
        <v>97</v>
      </c>
      <c r="B11293" s="20">
        <v>0.99299999999999999</v>
      </c>
      <c r="C11293" s="19">
        <v>4253</v>
      </c>
      <c r="D11293" s="19">
        <v>2561.0651849999999</v>
      </c>
      <c r="E11293" s="23">
        <v>7.0649905589999999</v>
      </c>
      <c r="F11293" s="23">
        <v>1.8768404080000001</v>
      </c>
      <c r="G11293" s="17">
        <v>0</v>
      </c>
      <c r="H11293" s="17">
        <v>1</v>
      </c>
      <c r="I11293" s="17">
        <v>0.92048616400000005</v>
      </c>
      <c r="J11293" s="17">
        <v>7.6399999999999996E-2</v>
      </c>
      <c r="K11293" s="17">
        <v>3.13E-3</v>
      </c>
    </row>
    <row r="11294" spans="1:11" x14ac:dyDescent="0.45">
      <c r="A11294" s="10" t="s">
        <v>97</v>
      </c>
      <c r="B11294" s="20">
        <v>0.99399999999999999</v>
      </c>
      <c r="C11294" s="19">
        <v>4257</v>
      </c>
      <c r="D11294" s="19">
        <v>2589.5828369999999</v>
      </c>
      <c r="E11294" s="23">
        <v>7.1470792039999997</v>
      </c>
      <c r="F11294" s="23">
        <v>1.9006240350000001</v>
      </c>
      <c r="G11294" s="17">
        <v>0</v>
      </c>
      <c r="H11294" s="17">
        <v>1</v>
      </c>
      <c r="I11294" s="17">
        <v>0.92041245299999996</v>
      </c>
      <c r="J11294" s="17">
        <v>7.6499999999999999E-2</v>
      </c>
      <c r="K11294" s="17">
        <v>3.1199999999999999E-3</v>
      </c>
    </row>
    <row r="11295" spans="1:11" x14ac:dyDescent="0.45">
      <c r="A11295" s="10" t="s">
        <v>97</v>
      </c>
      <c r="B11295" s="20">
        <v>0.995</v>
      </c>
      <c r="C11295" s="19">
        <v>4261</v>
      </c>
      <c r="D11295" s="19">
        <v>2619.7887770000002</v>
      </c>
      <c r="E11295" s="23">
        <v>7.8616110670000001</v>
      </c>
      <c r="F11295" s="23">
        <v>1.9274830249999999</v>
      </c>
      <c r="G11295" s="17">
        <v>0</v>
      </c>
      <c r="H11295" s="17">
        <v>1</v>
      </c>
      <c r="I11295" s="17">
        <v>0.92019094700000004</v>
      </c>
      <c r="J11295" s="17">
        <v>7.6700000000000004E-2</v>
      </c>
      <c r="K11295" s="17">
        <v>3.1199999999999999E-3</v>
      </c>
    </row>
    <row r="11296" spans="1:11" x14ac:dyDescent="0.45">
      <c r="A11296" s="10" t="s">
        <v>97</v>
      </c>
      <c r="B11296" s="20">
        <v>0.996</v>
      </c>
      <c r="C11296" s="19">
        <v>4266</v>
      </c>
      <c r="D11296" s="19">
        <v>2662.3177770000002</v>
      </c>
      <c r="E11296" s="23">
        <v>8.7831572280000003</v>
      </c>
      <c r="F11296" s="23">
        <v>1.953502133</v>
      </c>
      <c r="G11296" s="17">
        <v>0</v>
      </c>
      <c r="H11296" s="17">
        <v>1</v>
      </c>
      <c r="I11296" s="17">
        <v>0.91987461199999998</v>
      </c>
      <c r="J11296" s="17">
        <v>7.6999999999999999E-2</v>
      </c>
      <c r="K11296" s="17">
        <v>3.1199999999999999E-3</v>
      </c>
    </row>
    <row r="11297" spans="1:11" x14ac:dyDescent="0.45">
      <c r="A11297" s="10" t="s">
        <v>97</v>
      </c>
      <c r="B11297" s="20">
        <v>0.997</v>
      </c>
      <c r="C11297" s="19">
        <v>4270</v>
      </c>
      <c r="D11297" s="19">
        <v>2698.2195689999999</v>
      </c>
      <c r="E11297" s="23">
        <v>9.0097251600000003</v>
      </c>
      <c r="F11297" s="23">
        <v>1.98794129</v>
      </c>
      <c r="G11297" s="17">
        <v>0</v>
      </c>
      <c r="H11297" s="17">
        <v>1</v>
      </c>
      <c r="I11297" s="17">
        <v>0.91969957499999999</v>
      </c>
      <c r="J11297" s="17">
        <v>7.7200000000000005E-2</v>
      </c>
      <c r="K11297" s="17">
        <v>3.1199999999999999E-3</v>
      </c>
    </row>
    <row r="11298" spans="1:11" x14ac:dyDescent="0.45">
      <c r="A11298" s="10" t="s">
        <v>97</v>
      </c>
      <c r="B11298" s="20">
        <v>0.998</v>
      </c>
      <c r="C11298" s="19">
        <v>4274</v>
      </c>
      <c r="D11298" s="19">
        <v>2738.3046020000002</v>
      </c>
      <c r="E11298" s="23">
        <v>10.64858961</v>
      </c>
      <c r="F11298" s="23">
        <v>2.0179336879999998</v>
      </c>
      <c r="G11298" s="17">
        <v>0</v>
      </c>
      <c r="H11298" s="17">
        <v>1</v>
      </c>
      <c r="I11298" s="17">
        <v>0.91951791199999999</v>
      </c>
      <c r="J11298" s="17">
        <v>7.7399999999999997E-2</v>
      </c>
      <c r="K11298" s="17">
        <v>3.1099999999999999E-3</v>
      </c>
    </row>
    <row r="11299" spans="1:11" x14ac:dyDescent="0.45">
      <c r="A11299" s="10" t="s">
        <v>97</v>
      </c>
      <c r="B11299" s="20">
        <v>0.999</v>
      </c>
      <c r="C11299" s="19">
        <v>4278</v>
      </c>
      <c r="D11299" s="19">
        <v>2805.8318850000001</v>
      </c>
      <c r="E11299" s="23">
        <v>20.379893150000001</v>
      </c>
      <c r="F11299" s="23">
        <v>2.053116116</v>
      </c>
      <c r="G11299" s="17">
        <v>0</v>
      </c>
      <c r="H11299" s="17">
        <v>1</v>
      </c>
      <c r="I11299" s="17">
        <v>0.91996219199999996</v>
      </c>
      <c r="J11299" s="17">
        <v>7.6899999999999996E-2</v>
      </c>
      <c r="K11299" s="17">
        <v>3.0899999999999999E-3</v>
      </c>
    </row>
    <row r="11300" spans="1:11" x14ac:dyDescent="0.45">
      <c r="A11300" s="10" t="s">
        <v>97</v>
      </c>
      <c r="B11300" s="20">
        <v>1</v>
      </c>
      <c r="C11300" s="19">
        <v>4279</v>
      </c>
      <c r="D11300" s="19">
        <v>2842.6781139999998</v>
      </c>
      <c r="E11300" s="23">
        <v>36.846229100000002</v>
      </c>
      <c r="F11300" s="23">
        <v>2.1408215510000002</v>
      </c>
      <c r="G11300" s="17">
        <v>0</v>
      </c>
      <c r="H11300" s="17">
        <v>1</v>
      </c>
      <c r="I11300" s="17">
        <v>0.92276758199999998</v>
      </c>
      <c r="J11300" s="17">
        <v>7.4200000000000002E-2</v>
      </c>
      <c r="K11300" s="17">
        <v>2.98E-3</v>
      </c>
    </row>
    <row r="11301" spans="1:11" x14ac:dyDescent="0.45">
      <c r="A11301" s="10" t="s">
        <v>99</v>
      </c>
      <c r="B11301" s="20">
        <v>0.01</v>
      </c>
      <c r="C11301" s="19">
        <v>72</v>
      </c>
      <c r="D11301" s="19">
        <v>7.3099999999999998E-2</v>
      </c>
      <c r="E11301" s="23">
        <v>1.4400000000000001E-3</v>
      </c>
      <c r="F11301" s="23">
        <v>1.1100000000000001E-3</v>
      </c>
      <c r="G11301" s="17">
        <v>0</v>
      </c>
      <c r="H11301" s="17">
        <v>1</v>
      </c>
      <c r="I11301" s="17">
        <v>0.28391128500000001</v>
      </c>
      <c r="J11301" s="17">
        <v>0.56922456399999999</v>
      </c>
      <c r="K11301" s="17">
        <v>0.146864151</v>
      </c>
    </row>
    <row r="11302" spans="1:11" x14ac:dyDescent="0.45">
      <c r="A11302" s="10" t="s">
        <v>99</v>
      </c>
      <c r="B11302" s="20">
        <v>0.02</v>
      </c>
      <c r="C11302" s="19">
        <v>130</v>
      </c>
      <c r="D11302" s="19">
        <v>0.200550908</v>
      </c>
      <c r="E11302" s="23">
        <v>3.0000000000000001E-3</v>
      </c>
      <c r="F11302" s="23">
        <v>2.5000000000000001E-3</v>
      </c>
      <c r="G11302" s="17">
        <v>0</v>
      </c>
      <c r="H11302" s="17">
        <v>1</v>
      </c>
      <c r="I11302" s="17">
        <v>0.45585326199999998</v>
      </c>
      <c r="J11302" s="17">
        <v>0.48451993100000001</v>
      </c>
      <c r="K11302" s="17">
        <v>5.96E-2</v>
      </c>
    </row>
    <row r="11303" spans="1:11" x14ac:dyDescent="0.45">
      <c r="A11303" s="10" t="s">
        <v>99</v>
      </c>
      <c r="B11303" s="20">
        <v>0.03</v>
      </c>
      <c r="C11303" s="19">
        <v>190</v>
      </c>
      <c r="D11303" s="19">
        <v>0.395274238</v>
      </c>
      <c r="E11303" s="23">
        <v>3.9100000000000003E-3</v>
      </c>
      <c r="F11303" s="23">
        <v>3.1700000000000001E-3</v>
      </c>
      <c r="G11303" s="17">
        <v>0</v>
      </c>
      <c r="H11303" s="17">
        <v>1</v>
      </c>
      <c r="I11303" s="17">
        <v>0.254717527</v>
      </c>
      <c r="J11303" s="17">
        <v>0.71576504900000004</v>
      </c>
      <c r="K11303" s="17">
        <v>2.9499999999999998E-2</v>
      </c>
    </row>
    <row r="11304" spans="1:11" x14ac:dyDescent="0.45">
      <c r="A11304" s="10" t="s">
        <v>99</v>
      </c>
      <c r="B11304" s="20">
        <v>0.04</v>
      </c>
      <c r="C11304" s="19">
        <v>244</v>
      </c>
      <c r="D11304" s="19">
        <v>0.66704949300000005</v>
      </c>
      <c r="E11304" s="23">
        <v>5.5700000000000003E-3</v>
      </c>
      <c r="F11304" s="23">
        <v>4.4000000000000003E-3</v>
      </c>
      <c r="G11304" s="17">
        <v>0</v>
      </c>
      <c r="H11304" s="17">
        <v>1</v>
      </c>
      <c r="I11304" s="17">
        <v>0.54844755000000001</v>
      </c>
      <c r="J11304" s="17">
        <v>0.433988553</v>
      </c>
      <c r="K11304" s="17">
        <v>1.7600000000000001E-2</v>
      </c>
    </row>
    <row r="11305" spans="1:11" x14ac:dyDescent="0.45">
      <c r="A11305" s="10" t="s">
        <v>99</v>
      </c>
      <c r="B11305" s="20">
        <v>0.05</v>
      </c>
      <c r="C11305" s="19">
        <v>301</v>
      </c>
      <c r="D11305" s="19">
        <v>1.017395955</v>
      </c>
      <c r="E11305" s="23">
        <v>6.4999999999999997E-3</v>
      </c>
      <c r="F11305" s="23">
        <v>5.8999999999999999E-3</v>
      </c>
      <c r="G11305" s="17">
        <v>0</v>
      </c>
      <c r="H11305" s="17">
        <v>1</v>
      </c>
      <c r="I11305" s="17">
        <v>0.49708358699999999</v>
      </c>
      <c r="J11305" s="17">
        <v>0.49161264500000001</v>
      </c>
      <c r="K11305" s="17">
        <v>1.1299999999999999E-2</v>
      </c>
    </row>
    <row r="11306" spans="1:11" x14ac:dyDescent="0.45">
      <c r="A11306" s="10" t="s">
        <v>99</v>
      </c>
      <c r="B11306" s="20">
        <v>0.06</v>
      </c>
      <c r="C11306" s="19">
        <v>346</v>
      </c>
      <c r="D11306" s="19">
        <v>1.3360487780000001</v>
      </c>
      <c r="E11306" s="23">
        <v>7.45E-3</v>
      </c>
      <c r="F11306" s="23">
        <v>6.5100000000000002E-3</v>
      </c>
      <c r="G11306" s="17">
        <v>0</v>
      </c>
      <c r="H11306" s="17">
        <v>1</v>
      </c>
      <c r="I11306" s="17">
        <v>0.47188504100000001</v>
      </c>
      <c r="J11306" s="17">
        <v>0.51961134399999998</v>
      </c>
      <c r="K11306" s="17">
        <v>8.5000000000000006E-3</v>
      </c>
    </row>
    <row r="11307" spans="1:11" x14ac:dyDescent="0.45">
      <c r="A11307" s="10" t="s">
        <v>99</v>
      </c>
      <c r="B11307" s="20">
        <v>7.0000000000000007E-2</v>
      </c>
      <c r="C11307" s="19">
        <v>405</v>
      </c>
      <c r="D11307" s="19">
        <v>1.798928812</v>
      </c>
      <c r="E11307" s="23">
        <v>8.7600000000000004E-3</v>
      </c>
      <c r="F11307" s="23">
        <v>7.3099999999999997E-3</v>
      </c>
      <c r="G11307" s="17">
        <v>0</v>
      </c>
      <c r="H11307" s="17">
        <v>1</v>
      </c>
      <c r="I11307" s="17">
        <v>0.394026512</v>
      </c>
      <c r="J11307" s="17">
        <v>0.59975590099999998</v>
      </c>
      <c r="K11307" s="17">
        <v>6.2199999999999998E-3</v>
      </c>
    </row>
    <row r="11308" spans="1:11" x14ac:dyDescent="0.45">
      <c r="A11308" s="10" t="s">
        <v>99</v>
      </c>
      <c r="B11308" s="20">
        <v>0.08</v>
      </c>
      <c r="C11308" s="19">
        <v>465</v>
      </c>
      <c r="D11308" s="19">
        <v>2.376739739</v>
      </c>
      <c r="E11308" s="23">
        <v>9.9699999999999997E-3</v>
      </c>
      <c r="F11308" s="23">
        <v>8.4600000000000005E-3</v>
      </c>
      <c r="G11308" s="17">
        <v>0</v>
      </c>
      <c r="H11308" s="17">
        <v>1</v>
      </c>
      <c r="I11308" s="17">
        <v>0.40101462799999998</v>
      </c>
      <c r="J11308" s="17">
        <v>0.59421983899999997</v>
      </c>
      <c r="K11308" s="17">
        <v>4.7699999999999999E-3</v>
      </c>
    </row>
    <row r="11309" spans="1:11" x14ac:dyDescent="0.45">
      <c r="A11309" s="10" t="s">
        <v>99</v>
      </c>
      <c r="B11309" s="20">
        <v>0.09</v>
      </c>
      <c r="C11309" s="19">
        <v>490</v>
      </c>
      <c r="D11309" s="19">
        <v>2.6399075170000001</v>
      </c>
      <c r="E11309" s="23">
        <v>1.06E-2</v>
      </c>
      <c r="F11309" s="23">
        <v>8.7799999999999996E-3</v>
      </c>
      <c r="G11309" s="17">
        <v>0</v>
      </c>
      <c r="H11309" s="17">
        <v>1</v>
      </c>
      <c r="I11309" s="17">
        <v>0.367986164</v>
      </c>
      <c r="J11309" s="17">
        <v>0.62776355800000005</v>
      </c>
      <c r="K11309" s="17">
        <v>4.2500000000000003E-3</v>
      </c>
    </row>
    <row r="11310" spans="1:11" x14ac:dyDescent="0.45">
      <c r="A11310" s="10" t="s">
        <v>99</v>
      </c>
      <c r="B11310" s="20">
        <v>0.1</v>
      </c>
      <c r="C11310" s="19">
        <v>567</v>
      </c>
      <c r="D11310" s="19">
        <v>3.4723085230000001</v>
      </c>
      <c r="E11310" s="23">
        <v>1.1900000000000001E-2</v>
      </c>
      <c r="F11310" s="23">
        <v>1.04E-2</v>
      </c>
      <c r="G11310" s="17">
        <v>0</v>
      </c>
      <c r="H11310" s="17">
        <v>1</v>
      </c>
      <c r="I11310" s="17">
        <v>0.33922677400000001</v>
      </c>
      <c r="J11310" s="17">
        <v>0.65754386499999995</v>
      </c>
      <c r="K11310" s="17">
        <v>3.2299999999999998E-3</v>
      </c>
    </row>
    <row r="11311" spans="1:11" x14ac:dyDescent="0.45">
      <c r="A11311" s="10" t="s">
        <v>99</v>
      </c>
      <c r="B11311" s="20">
        <v>0.11</v>
      </c>
      <c r="C11311" s="19">
        <v>627</v>
      </c>
      <c r="D11311" s="19">
        <v>4.2005726389999998</v>
      </c>
      <c r="E11311" s="23">
        <v>1.23E-2</v>
      </c>
      <c r="F11311" s="23">
        <v>1.11E-2</v>
      </c>
      <c r="G11311" s="17">
        <v>0</v>
      </c>
      <c r="H11311" s="17">
        <v>1</v>
      </c>
      <c r="I11311" s="17">
        <v>0.31932796200000002</v>
      </c>
      <c r="J11311" s="17">
        <v>0.67805086599999997</v>
      </c>
      <c r="K11311" s="17">
        <v>2.6199999999999999E-3</v>
      </c>
    </row>
    <row r="11312" spans="1:11" x14ac:dyDescent="0.45">
      <c r="A11312" s="10" t="s">
        <v>99</v>
      </c>
      <c r="B11312" s="20">
        <v>0.12</v>
      </c>
      <c r="C11312" s="19">
        <v>646</v>
      </c>
      <c r="D11312" s="19">
        <v>4.441327459</v>
      </c>
      <c r="E11312" s="23">
        <v>1.2999999999999999E-2</v>
      </c>
      <c r="F11312" s="23">
        <v>1.14E-2</v>
      </c>
      <c r="G11312" s="17">
        <v>0</v>
      </c>
      <c r="H11312" s="17">
        <v>1</v>
      </c>
      <c r="I11312" s="17">
        <v>0.34172554900000002</v>
      </c>
      <c r="J11312" s="17">
        <v>0.65579796999999995</v>
      </c>
      <c r="K11312" s="17">
        <v>2.48E-3</v>
      </c>
    </row>
    <row r="11313" spans="1:11" x14ac:dyDescent="0.45">
      <c r="A11313" s="10" t="s">
        <v>99</v>
      </c>
      <c r="B11313" s="20">
        <v>0.13</v>
      </c>
      <c r="C11313" s="19">
        <v>737</v>
      </c>
      <c r="D11313" s="19">
        <v>5.6544803899999998</v>
      </c>
      <c r="E11313" s="23">
        <v>1.3899999999999999E-2</v>
      </c>
      <c r="F11313" s="23">
        <v>1.2500000000000001E-2</v>
      </c>
      <c r="G11313" s="17">
        <v>0</v>
      </c>
      <c r="H11313" s="17">
        <v>1</v>
      </c>
      <c r="I11313" s="17">
        <v>0.296563784</v>
      </c>
      <c r="J11313" s="17">
        <v>0.70149510599999998</v>
      </c>
      <c r="K11313" s="17">
        <v>1.9400000000000001E-3</v>
      </c>
    </row>
    <row r="11314" spans="1:11" x14ac:dyDescent="0.45">
      <c r="A11314" s="10" t="s">
        <v>99</v>
      </c>
      <c r="B11314" s="20">
        <v>0.14000000000000001</v>
      </c>
      <c r="C11314" s="19">
        <v>800</v>
      </c>
      <c r="D11314" s="19">
        <v>6.5766620769999999</v>
      </c>
      <c r="E11314" s="23">
        <v>1.54E-2</v>
      </c>
      <c r="F11314" s="23">
        <v>1.34E-2</v>
      </c>
      <c r="G11314" s="17">
        <v>0</v>
      </c>
      <c r="H11314" s="17">
        <v>1</v>
      </c>
      <c r="I11314" s="17">
        <v>0.36480453800000001</v>
      </c>
      <c r="J11314" s="17">
        <v>0.63348836799999997</v>
      </c>
      <c r="K11314" s="17">
        <v>1.7099999999999999E-3</v>
      </c>
    </row>
    <row r="11315" spans="1:11" x14ac:dyDescent="0.45">
      <c r="A11315" s="10" t="s">
        <v>99</v>
      </c>
      <c r="B11315" s="20">
        <v>0.15</v>
      </c>
      <c r="C11315" s="19">
        <v>844</v>
      </c>
      <c r="D11315" s="19">
        <v>7.2880509250000003</v>
      </c>
      <c r="E11315" s="23">
        <v>1.6799999999999999E-2</v>
      </c>
      <c r="F11315" s="23">
        <v>1.43E-2</v>
      </c>
      <c r="G11315" s="17">
        <v>0</v>
      </c>
      <c r="H11315" s="17">
        <v>1</v>
      </c>
      <c r="I11315" s="17">
        <v>0.35542922700000001</v>
      </c>
      <c r="J11315" s="17">
        <v>0.64302981000000003</v>
      </c>
      <c r="K11315" s="17">
        <v>1.5399999999999999E-3</v>
      </c>
    </row>
    <row r="11316" spans="1:11" x14ac:dyDescent="0.45">
      <c r="A11316" s="10" t="s">
        <v>99</v>
      </c>
      <c r="B11316" s="20">
        <v>0.16</v>
      </c>
      <c r="C11316" s="19">
        <v>903</v>
      </c>
      <c r="D11316" s="19">
        <v>8.3268063699999999</v>
      </c>
      <c r="E11316" s="23">
        <v>1.89E-2</v>
      </c>
      <c r="F11316" s="23">
        <v>1.4999999999999999E-2</v>
      </c>
      <c r="G11316" s="17">
        <v>0</v>
      </c>
      <c r="H11316" s="17">
        <v>1</v>
      </c>
      <c r="I11316" s="17">
        <v>0.35799970199999998</v>
      </c>
      <c r="J11316" s="17">
        <v>0.64064912299999999</v>
      </c>
      <c r="K11316" s="17">
        <v>1.3500000000000001E-3</v>
      </c>
    </row>
    <row r="11317" spans="1:11" x14ac:dyDescent="0.45">
      <c r="A11317" s="10" t="s">
        <v>99</v>
      </c>
      <c r="B11317" s="20">
        <v>0.17</v>
      </c>
      <c r="C11317" s="19">
        <v>958</v>
      </c>
      <c r="D11317" s="19">
        <v>9.3805608290000002</v>
      </c>
      <c r="E11317" s="23">
        <v>1.9400000000000001E-2</v>
      </c>
      <c r="F11317" s="23">
        <v>1.6400000000000001E-2</v>
      </c>
      <c r="G11317" s="17">
        <v>0</v>
      </c>
      <c r="H11317" s="17">
        <v>1</v>
      </c>
      <c r="I11317" s="17">
        <v>0.36241073400000001</v>
      </c>
      <c r="J11317" s="17">
        <v>0.63639988400000003</v>
      </c>
      <c r="K11317" s="17">
        <v>1.1900000000000001E-3</v>
      </c>
    </row>
    <row r="11318" spans="1:11" x14ac:dyDescent="0.45">
      <c r="A11318" s="10" t="s">
        <v>99</v>
      </c>
      <c r="B11318" s="20">
        <v>0.18</v>
      </c>
      <c r="C11318" s="19">
        <v>1000</v>
      </c>
      <c r="D11318" s="19">
        <v>10.249768169999999</v>
      </c>
      <c r="E11318" s="23">
        <v>2.1000000000000001E-2</v>
      </c>
      <c r="F11318" s="23">
        <v>1.7600000000000001E-2</v>
      </c>
      <c r="G11318" s="17">
        <v>0</v>
      </c>
      <c r="H11318" s="17">
        <v>1</v>
      </c>
      <c r="I11318" s="17">
        <v>0.40548925000000002</v>
      </c>
      <c r="J11318" s="17">
        <v>0.59341230099999998</v>
      </c>
      <c r="K11318" s="17">
        <v>1.1000000000000001E-3</v>
      </c>
    </row>
    <row r="11319" spans="1:11" x14ac:dyDescent="0.45">
      <c r="A11319" s="10" t="s">
        <v>99</v>
      </c>
      <c r="B11319" s="20">
        <v>0.19</v>
      </c>
      <c r="C11319" s="19">
        <v>1067</v>
      </c>
      <c r="D11319" s="19">
        <v>11.689025300000001</v>
      </c>
      <c r="E11319" s="23">
        <v>2.24E-2</v>
      </c>
      <c r="F11319" s="23">
        <v>1.9E-2</v>
      </c>
      <c r="G11319" s="17">
        <v>0</v>
      </c>
      <c r="H11319" s="17">
        <v>1</v>
      </c>
      <c r="I11319" s="17">
        <v>0.38362443600000001</v>
      </c>
      <c r="J11319" s="17">
        <v>0.61541136100000005</v>
      </c>
      <c r="K11319" s="17">
        <v>9.6400000000000001E-4</v>
      </c>
    </row>
    <row r="11320" spans="1:11" x14ac:dyDescent="0.45">
      <c r="A11320" s="10" t="s">
        <v>99</v>
      </c>
      <c r="B11320" s="20">
        <v>0.2</v>
      </c>
      <c r="C11320" s="19">
        <v>1123</v>
      </c>
      <c r="D11320" s="19">
        <v>12.94506009</v>
      </c>
      <c r="E11320" s="23">
        <v>2.24E-2</v>
      </c>
      <c r="F11320" s="23">
        <v>1.9400000000000001E-2</v>
      </c>
      <c r="G11320" s="17">
        <v>0</v>
      </c>
      <c r="H11320" s="17">
        <v>1</v>
      </c>
      <c r="I11320" s="17">
        <v>0.44627313600000001</v>
      </c>
      <c r="J11320" s="17">
        <v>0.55286066300000003</v>
      </c>
      <c r="K11320" s="17">
        <v>8.6600000000000002E-4</v>
      </c>
    </row>
    <row r="11321" spans="1:11" x14ac:dyDescent="0.45">
      <c r="A11321" s="10" t="s">
        <v>99</v>
      </c>
      <c r="B11321" s="20">
        <v>0.21</v>
      </c>
      <c r="C11321" s="19">
        <v>1175</v>
      </c>
      <c r="D11321" s="19">
        <v>14.18043366</v>
      </c>
      <c r="E11321" s="23">
        <v>2.4199999999999999E-2</v>
      </c>
      <c r="F11321" s="23">
        <v>2.12E-2</v>
      </c>
      <c r="G11321" s="17">
        <v>0</v>
      </c>
      <c r="H11321" s="17">
        <v>1</v>
      </c>
      <c r="I11321" s="17">
        <v>0.44173101199999998</v>
      </c>
      <c r="J11321" s="17">
        <v>0.55747212000000002</v>
      </c>
      <c r="K11321" s="17">
        <v>7.9699999999999997E-4</v>
      </c>
    </row>
    <row r="11322" spans="1:11" x14ac:dyDescent="0.45">
      <c r="A11322" s="10" t="s">
        <v>99</v>
      </c>
      <c r="B11322" s="20">
        <v>0.22</v>
      </c>
      <c r="C11322" s="19">
        <v>1228</v>
      </c>
      <c r="D11322" s="19">
        <v>15.526048149999999</v>
      </c>
      <c r="E11322" s="23">
        <v>2.5700000000000001E-2</v>
      </c>
      <c r="F11322" s="23">
        <v>2.2100000000000002E-2</v>
      </c>
      <c r="G11322" s="17">
        <v>0</v>
      </c>
      <c r="H11322" s="17">
        <v>1</v>
      </c>
      <c r="I11322" s="17">
        <v>0.441649756</v>
      </c>
      <c r="J11322" s="17">
        <v>0.557624385</v>
      </c>
      <c r="K11322" s="17">
        <v>7.2599999999999997E-4</v>
      </c>
    </row>
    <row r="11323" spans="1:11" x14ac:dyDescent="0.45">
      <c r="A11323" s="10" t="s">
        <v>99</v>
      </c>
      <c r="B11323" s="20">
        <v>0.23</v>
      </c>
      <c r="C11323" s="19">
        <v>1293</v>
      </c>
      <c r="D11323" s="19">
        <v>17.262575569999999</v>
      </c>
      <c r="E11323" s="23">
        <v>2.75E-2</v>
      </c>
      <c r="F11323" s="23">
        <v>2.3400000000000001E-2</v>
      </c>
      <c r="G11323" s="17">
        <v>0</v>
      </c>
      <c r="H11323" s="17">
        <v>1</v>
      </c>
      <c r="I11323" s="17">
        <v>0.46989578799999998</v>
      </c>
      <c r="J11323" s="17">
        <v>0.52945154999999999</v>
      </c>
      <c r="K11323" s="17">
        <v>6.5300000000000004E-4</v>
      </c>
    </row>
    <row r="11324" spans="1:11" x14ac:dyDescent="0.45">
      <c r="A11324" s="10" t="s">
        <v>99</v>
      </c>
      <c r="B11324" s="20">
        <v>0.24</v>
      </c>
      <c r="C11324" s="19">
        <v>1318</v>
      </c>
      <c r="D11324" s="19">
        <v>17.96157453</v>
      </c>
      <c r="E11324" s="23">
        <v>2.86E-2</v>
      </c>
      <c r="F11324" s="23">
        <v>2.41E-2</v>
      </c>
      <c r="G11324" s="17">
        <v>0</v>
      </c>
      <c r="H11324" s="17">
        <v>1</v>
      </c>
      <c r="I11324" s="17">
        <v>0.47153385199999998</v>
      </c>
      <c r="J11324" s="17">
        <v>0.52783913699999996</v>
      </c>
      <c r="K11324" s="17">
        <v>6.2699999999999995E-4</v>
      </c>
    </row>
    <row r="11325" spans="1:11" x14ac:dyDescent="0.45">
      <c r="A11325" s="10" t="s">
        <v>99</v>
      </c>
      <c r="B11325" s="20">
        <v>0.25</v>
      </c>
      <c r="C11325" s="19">
        <v>1371</v>
      </c>
      <c r="D11325" s="19">
        <v>19.490018450000001</v>
      </c>
      <c r="E11325" s="23">
        <v>2.9100000000000001E-2</v>
      </c>
      <c r="F11325" s="23">
        <v>2.5000000000000001E-2</v>
      </c>
      <c r="G11325" s="17">
        <v>0</v>
      </c>
      <c r="H11325" s="17">
        <v>1</v>
      </c>
      <c r="I11325" s="17">
        <v>0.49385863699999999</v>
      </c>
      <c r="J11325" s="17">
        <v>0.50556584500000001</v>
      </c>
      <c r="K11325" s="17">
        <v>5.7600000000000001E-4</v>
      </c>
    </row>
    <row r="11326" spans="1:11" x14ac:dyDescent="0.45">
      <c r="A11326" s="10" t="s">
        <v>99</v>
      </c>
      <c r="B11326" s="20">
        <v>0.26</v>
      </c>
      <c r="C11326" s="19">
        <v>1426</v>
      </c>
      <c r="D11326" s="19">
        <v>21.128853119999999</v>
      </c>
      <c r="E11326" s="23">
        <v>3.1E-2</v>
      </c>
      <c r="F11326" s="23">
        <v>2.6200000000000001E-2</v>
      </c>
      <c r="G11326" s="17">
        <v>0</v>
      </c>
      <c r="H11326" s="17">
        <v>1</v>
      </c>
      <c r="I11326" s="17">
        <v>0.48269062400000001</v>
      </c>
      <c r="J11326" s="17">
        <v>0.51677719600000005</v>
      </c>
      <c r="K11326" s="17">
        <v>5.3200000000000003E-4</v>
      </c>
    </row>
    <row r="11327" spans="1:11" x14ac:dyDescent="0.45">
      <c r="A11327" s="10" t="s">
        <v>99</v>
      </c>
      <c r="B11327" s="20">
        <v>0.27</v>
      </c>
      <c r="C11327" s="19">
        <v>1501</v>
      </c>
      <c r="D11327" s="19">
        <v>23.491671230000001</v>
      </c>
      <c r="E11327" s="23">
        <v>3.2399999999999998E-2</v>
      </c>
      <c r="F11327" s="23">
        <v>2.7099999999999999E-2</v>
      </c>
      <c r="G11327" s="17">
        <v>0</v>
      </c>
      <c r="H11327" s="17">
        <v>1</v>
      </c>
      <c r="I11327" s="17">
        <v>0.52400918900000004</v>
      </c>
      <c r="J11327" s="17">
        <v>0.47551085799999998</v>
      </c>
      <c r="K11327" s="17">
        <v>4.8000000000000001E-4</v>
      </c>
    </row>
    <row r="11328" spans="1:11" x14ac:dyDescent="0.45">
      <c r="A11328" s="10" t="s">
        <v>99</v>
      </c>
      <c r="B11328" s="20">
        <v>0.28000000000000003</v>
      </c>
      <c r="C11328" s="19">
        <v>1553</v>
      </c>
      <c r="D11328" s="19">
        <v>25.224594969999998</v>
      </c>
      <c r="E11328" s="23">
        <v>3.4700000000000002E-2</v>
      </c>
      <c r="F11328" s="23">
        <v>2.9000000000000001E-2</v>
      </c>
      <c r="G11328" s="17">
        <v>0</v>
      </c>
      <c r="H11328" s="17">
        <v>1</v>
      </c>
      <c r="I11328" s="17">
        <v>0.532826578</v>
      </c>
      <c r="J11328" s="17">
        <v>0.46672613099999999</v>
      </c>
      <c r="K11328" s="17">
        <v>4.4700000000000002E-4</v>
      </c>
    </row>
    <row r="11329" spans="1:11" x14ac:dyDescent="0.45">
      <c r="A11329" s="10" t="s">
        <v>99</v>
      </c>
      <c r="B11329" s="20">
        <v>0.28999999999999998</v>
      </c>
      <c r="C11329" s="19">
        <v>1608</v>
      </c>
      <c r="D11329" s="19">
        <v>27.146529059999999</v>
      </c>
      <c r="E11329" s="23">
        <v>3.5200000000000002E-2</v>
      </c>
      <c r="F11329" s="23">
        <v>3.0099999999999998E-2</v>
      </c>
      <c r="G11329" s="17">
        <v>0</v>
      </c>
      <c r="H11329" s="17">
        <v>1</v>
      </c>
      <c r="I11329" s="17">
        <v>0.56431859799999995</v>
      </c>
      <c r="J11329" s="17">
        <v>0.43526426299999998</v>
      </c>
      <c r="K11329" s="17">
        <v>4.17E-4</v>
      </c>
    </row>
    <row r="11330" spans="1:11" x14ac:dyDescent="0.45">
      <c r="A11330" s="10" t="s">
        <v>99</v>
      </c>
      <c r="B11330" s="20">
        <v>0.3</v>
      </c>
      <c r="C11330" s="19">
        <v>1659</v>
      </c>
      <c r="D11330" s="19">
        <v>29.005161659999999</v>
      </c>
      <c r="E11330" s="23">
        <v>3.8199999999999998E-2</v>
      </c>
      <c r="F11330" s="23">
        <v>3.1199999999999999E-2</v>
      </c>
      <c r="G11330" s="17">
        <v>0</v>
      </c>
      <c r="H11330" s="17">
        <v>1</v>
      </c>
      <c r="I11330" s="17">
        <v>0.58814971299999996</v>
      </c>
      <c r="J11330" s="17">
        <v>0.41145596499999998</v>
      </c>
      <c r="K11330" s="17">
        <v>3.9399999999999998E-4</v>
      </c>
    </row>
    <row r="11331" spans="1:11" x14ac:dyDescent="0.45">
      <c r="A11331" s="10" t="s">
        <v>99</v>
      </c>
      <c r="B11331" s="20">
        <v>0.31</v>
      </c>
      <c r="C11331" s="19">
        <v>1711</v>
      </c>
      <c r="D11331" s="19">
        <v>31.040492830000002</v>
      </c>
      <c r="E11331" s="23">
        <v>4.0300000000000002E-2</v>
      </c>
      <c r="F11331" s="23">
        <v>3.2599999999999997E-2</v>
      </c>
      <c r="G11331" s="17">
        <v>0</v>
      </c>
      <c r="H11331" s="17">
        <v>1</v>
      </c>
      <c r="I11331" s="17">
        <v>0.60964427899999996</v>
      </c>
      <c r="J11331" s="17">
        <v>0.38998197800000001</v>
      </c>
      <c r="K11331" s="17">
        <v>3.7399999999999998E-4</v>
      </c>
    </row>
    <row r="11332" spans="1:11" x14ac:dyDescent="0.45">
      <c r="A11332" s="10" t="s">
        <v>99</v>
      </c>
      <c r="B11332" s="20">
        <v>0.33</v>
      </c>
      <c r="C11332" s="19">
        <v>1830</v>
      </c>
      <c r="D11332" s="19">
        <v>35.948559629999998</v>
      </c>
      <c r="E11332" s="23">
        <v>4.4400000000000002E-2</v>
      </c>
      <c r="F11332" s="23">
        <v>3.5499999999999997E-2</v>
      </c>
      <c r="G11332" s="17">
        <v>0</v>
      </c>
      <c r="H11332" s="17">
        <v>1</v>
      </c>
      <c r="I11332" s="17">
        <v>0.65530924199999996</v>
      </c>
      <c r="J11332" s="17">
        <v>0.344366116</v>
      </c>
      <c r="K11332" s="17">
        <v>3.2499999999999999E-4</v>
      </c>
    </row>
    <row r="11333" spans="1:11" x14ac:dyDescent="0.45">
      <c r="A11333" s="10" t="s">
        <v>99</v>
      </c>
      <c r="B11333" s="20">
        <v>0.34</v>
      </c>
      <c r="C11333" s="19">
        <v>1888</v>
      </c>
      <c r="D11333" s="19">
        <v>38.710174459999998</v>
      </c>
      <c r="E11333" s="23">
        <v>4.9000000000000002E-2</v>
      </c>
      <c r="F11333" s="23">
        <v>3.7199999999999997E-2</v>
      </c>
      <c r="G11333" s="17">
        <v>0</v>
      </c>
      <c r="H11333" s="17">
        <v>1</v>
      </c>
      <c r="I11333" s="17">
        <v>0.67544325299999997</v>
      </c>
      <c r="J11333" s="17">
        <v>0.32425106799999998</v>
      </c>
      <c r="K11333" s="17">
        <v>3.0600000000000001E-4</v>
      </c>
    </row>
    <row r="11334" spans="1:11" x14ac:dyDescent="0.45">
      <c r="A11334" s="10" t="s">
        <v>99</v>
      </c>
      <c r="B11334" s="20">
        <v>0.36</v>
      </c>
      <c r="C11334" s="19">
        <v>1994</v>
      </c>
      <c r="D11334" s="19">
        <v>43.950355289999997</v>
      </c>
      <c r="E11334" s="23">
        <v>5.0299999999999997E-2</v>
      </c>
      <c r="F11334" s="23">
        <v>4.1099999999999998E-2</v>
      </c>
      <c r="G11334" s="17">
        <v>0</v>
      </c>
      <c r="H11334" s="17">
        <v>1</v>
      </c>
      <c r="I11334" s="17">
        <v>0.707230884</v>
      </c>
      <c r="J11334" s="17">
        <v>0.292498376</v>
      </c>
      <c r="K11334" s="17">
        <v>2.7099999999999997E-4</v>
      </c>
    </row>
    <row r="11335" spans="1:11" x14ac:dyDescent="0.45">
      <c r="A11335" s="10" t="s">
        <v>99</v>
      </c>
      <c r="B11335" s="20">
        <v>0.37</v>
      </c>
      <c r="C11335" s="19">
        <v>2054</v>
      </c>
      <c r="D11335" s="19">
        <v>46.973504060000003</v>
      </c>
      <c r="E11335" s="23">
        <v>5.0700000000000002E-2</v>
      </c>
      <c r="F11335" s="23">
        <v>4.2999999999999997E-2</v>
      </c>
      <c r="G11335" s="17">
        <v>0</v>
      </c>
      <c r="H11335" s="17">
        <v>1</v>
      </c>
      <c r="I11335" s="17">
        <v>0.72477862500000001</v>
      </c>
      <c r="J11335" s="17">
        <v>0.27496686199999998</v>
      </c>
      <c r="K11335" s="17">
        <v>2.5500000000000002E-4</v>
      </c>
    </row>
    <row r="11336" spans="1:11" x14ac:dyDescent="0.45">
      <c r="A11336" s="10" t="s">
        <v>99</v>
      </c>
      <c r="B11336" s="20">
        <v>0.38</v>
      </c>
      <c r="C11336" s="19">
        <v>2100</v>
      </c>
      <c r="D11336" s="19">
        <v>49.514133979999997</v>
      </c>
      <c r="E11336" s="23">
        <v>5.7299999999999997E-2</v>
      </c>
      <c r="F11336" s="23">
        <v>4.4600000000000001E-2</v>
      </c>
      <c r="G11336" s="17">
        <v>0</v>
      </c>
      <c r="H11336" s="17">
        <v>1</v>
      </c>
      <c r="I11336" s="17">
        <v>0.72186981800000005</v>
      </c>
      <c r="J11336" s="17">
        <v>0.27788789400000002</v>
      </c>
      <c r="K11336" s="17">
        <v>2.42E-4</v>
      </c>
    </row>
    <row r="11337" spans="1:11" x14ac:dyDescent="0.45">
      <c r="A11337" s="10" t="s">
        <v>99</v>
      </c>
      <c r="B11337" s="20">
        <v>0.39</v>
      </c>
      <c r="C11337" s="19">
        <v>2150</v>
      </c>
      <c r="D11337" s="19">
        <v>52.411153349999999</v>
      </c>
      <c r="E11337" s="23">
        <v>5.8900000000000001E-2</v>
      </c>
      <c r="F11337" s="23">
        <v>4.65E-2</v>
      </c>
      <c r="G11337" s="17">
        <v>0</v>
      </c>
      <c r="H11337" s="17">
        <v>1</v>
      </c>
      <c r="I11337" s="17">
        <v>0.731889452</v>
      </c>
      <c r="J11337" s="17">
        <v>0.26788169099999998</v>
      </c>
      <c r="K11337" s="17">
        <v>2.2900000000000001E-4</v>
      </c>
    </row>
    <row r="11338" spans="1:11" x14ac:dyDescent="0.45">
      <c r="A11338" s="10" t="s">
        <v>99</v>
      </c>
      <c r="B11338" s="20">
        <v>0.4</v>
      </c>
      <c r="C11338" s="19">
        <v>2219</v>
      </c>
      <c r="D11338" s="19">
        <v>56.533317719999999</v>
      </c>
      <c r="E11338" s="23">
        <v>6.1400000000000003E-2</v>
      </c>
      <c r="F11338" s="23">
        <v>4.8899999999999999E-2</v>
      </c>
      <c r="G11338" s="17">
        <v>0</v>
      </c>
      <c r="H11338" s="17">
        <v>1</v>
      </c>
      <c r="I11338" s="17">
        <v>0.75095837099999996</v>
      </c>
      <c r="J11338" s="17">
        <v>0.24882933300000001</v>
      </c>
      <c r="K11338" s="17">
        <v>2.12E-4</v>
      </c>
    </row>
    <row r="11339" spans="1:11" x14ac:dyDescent="0.45">
      <c r="A11339" s="10" t="s">
        <v>99</v>
      </c>
      <c r="B11339" s="20">
        <v>0.41</v>
      </c>
      <c r="C11339" s="19">
        <v>2267</v>
      </c>
      <c r="D11339" s="19">
        <v>59.522505430000002</v>
      </c>
      <c r="E11339" s="23">
        <v>6.3899999999999998E-2</v>
      </c>
      <c r="F11339" s="23">
        <v>5.0700000000000002E-2</v>
      </c>
      <c r="G11339" s="17">
        <v>0</v>
      </c>
      <c r="H11339" s="17">
        <v>1</v>
      </c>
      <c r="I11339" s="17">
        <v>0.75616095999999999</v>
      </c>
      <c r="J11339" s="17">
        <v>0.24363810999999999</v>
      </c>
      <c r="K11339" s="17">
        <v>2.0100000000000001E-4</v>
      </c>
    </row>
    <row r="11340" spans="1:11" x14ac:dyDescent="0.45">
      <c r="A11340" s="10" t="s">
        <v>99</v>
      </c>
      <c r="B11340" s="20">
        <v>0.42</v>
      </c>
      <c r="C11340" s="19">
        <v>2327</v>
      </c>
      <c r="D11340" s="19">
        <v>63.393764529999999</v>
      </c>
      <c r="E11340" s="23">
        <v>6.5799999999999997E-2</v>
      </c>
      <c r="F11340" s="23">
        <v>5.2299999999999999E-2</v>
      </c>
      <c r="G11340" s="17">
        <v>0</v>
      </c>
      <c r="H11340" s="17">
        <v>1</v>
      </c>
      <c r="I11340" s="17">
        <v>0.77110204699999996</v>
      </c>
      <c r="J11340" s="17">
        <v>0.22870939500000001</v>
      </c>
      <c r="K11340" s="17">
        <v>1.8900000000000001E-4</v>
      </c>
    </row>
    <row r="11341" spans="1:11" x14ac:dyDescent="0.45">
      <c r="A11341" s="10" t="s">
        <v>99</v>
      </c>
      <c r="B11341" s="20">
        <v>0.43</v>
      </c>
      <c r="C11341" s="19">
        <v>2377</v>
      </c>
      <c r="D11341" s="19">
        <v>66.742633740000002</v>
      </c>
      <c r="E11341" s="23">
        <v>6.7000000000000004E-2</v>
      </c>
      <c r="F11341" s="23">
        <v>5.2600000000000001E-2</v>
      </c>
      <c r="G11341" s="17">
        <v>0</v>
      </c>
      <c r="H11341" s="17">
        <v>1</v>
      </c>
      <c r="I11341" s="17">
        <v>0.782711241</v>
      </c>
      <c r="J11341" s="17">
        <v>0.21710976500000001</v>
      </c>
      <c r="K11341" s="17">
        <v>1.7899999999999999E-4</v>
      </c>
    </row>
    <row r="11342" spans="1:11" x14ac:dyDescent="0.45">
      <c r="A11342" s="10" t="s">
        <v>99</v>
      </c>
      <c r="B11342" s="20">
        <v>0.44</v>
      </c>
      <c r="C11342" s="19">
        <v>2437</v>
      </c>
      <c r="D11342" s="19">
        <v>70.891140699999994</v>
      </c>
      <c r="E11342" s="23">
        <v>7.22E-2</v>
      </c>
      <c r="F11342" s="23">
        <v>5.7200000000000001E-2</v>
      </c>
      <c r="G11342" s="17">
        <v>0</v>
      </c>
      <c r="H11342" s="17">
        <v>1</v>
      </c>
      <c r="I11342" s="17">
        <v>0.79328243099999995</v>
      </c>
      <c r="J11342" s="17">
        <v>0.20654757800000001</v>
      </c>
      <c r="K11342" s="17">
        <v>1.7000000000000001E-4</v>
      </c>
    </row>
    <row r="11343" spans="1:11" x14ac:dyDescent="0.45">
      <c r="A11343" s="10" t="s">
        <v>99</v>
      </c>
      <c r="B11343" s="20">
        <v>0.45</v>
      </c>
      <c r="C11343" s="19">
        <v>2492</v>
      </c>
      <c r="D11343" s="19">
        <v>75.097959750000001</v>
      </c>
      <c r="E11343" s="23">
        <v>7.9500000000000001E-2</v>
      </c>
      <c r="F11343" s="23">
        <v>5.9400000000000001E-2</v>
      </c>
      <c r="G11343" s="17">
        <v>0</v>
      </c>
      <c r="H11343" s="17">
        <v>1</v>
      </c>
      <c r="I11343" s="17">
        <v>0.804258849</v>
      </c>
      <c r="J11343" s="17">
        <v>0.195580423</v>
      </c>
      <c r="K11343" s="17">
        <v>1.6100000000000001E-4</v>
      </c>
    </row>
    <row r="11344" spans="1:11" x14ac:dyDescent="0.45">
      <c r="A11344" s="10" t="s">
        <v>99</v>
      </c>
      <c r="B11344" s="20">
        <v>0.46</v>
      </c>
      <c r="C11344" s="19">
        <v>2494</v>
      </c>
      <c r="D11344" s="19">
        <v>75.26124686</v>
      </c>
      <c r="E11344" s="23">
        <v>8.1600000000000006E-2</v>
      </c>
      <c r="F11344" s="23">
        <v>5.9799999999999999E-2</v>
      </c>
      <c r="G11344" s="17">
        <v>0</v>
      </c>
      <c r="H11344" s="17">
        <v>1</v>
      </c>
      <c r="I11344" s="17">
        <v>0.80445957199999996</v>
      </c>
      <c r="J11344" s="17">
        <v>0.19537986399999999</v>
      </c>
      <c r="K11344" s="17">
        <v>1.6100000000000001E-4</v>
      </c>
    </row>
    <row r="11345" spans="1:11" x14ac:dyDescent="0.45">
      <c r="A11345" s="10" t="s">
        <v>99</v>
      </c>
      <c r="B11345" s="20">
        <v>0.47</v>
      </c>
      <c r="C11345" s="19">
        <v>2600</v>
      </c>
      <c r="D11345" s="19">
        <v>84.044929240000002</v>
      </c>
      <c r="E11345" s="23">
        <v>8.5099999999999995E-2</v>
      </c>
      <c r="F11345" s="23">
        <v>6.3399999999999998E-2</v>
      </c>
      <c r="G11345" s="17">
        <v>0</v>
      </c>
      <c r="H11345" s="17">
        <v>1</v>
      </c>
      <c r="I11345" s="17">
        <v>0.82421899499999995</v>
      </c>
      <c r="J11345" s="17">
        <v>0.17563731099999999</v>
      </c>
      <c r="K11345" s="17">
        <v>1.44E-4</v>
      </c>
    </row>
    <row r="11346" spans="1:11" x14ac:dyDescent="0.45">
      <c r="A11346" s="10" t="s">
        <v>99</v>
      </c>
      <c r="B11346" s="20">
        <v>0.48</v>
      </c>
      <c r="C11346" s="19">
        <v>2651</v>
      </c>
      <c r="D11346" s="19">
        <v>88.494681420000006</v>
      </c>
      <c r="E11346" s="23">
        <v>8.9499999999999996E-2</v>
      </c>
      <c r="F11346" s="23">
        <v>6.7000000000000004E-2</v>
      </c>
      <c r="G11346" s="17">
        <v>0</v>
      </c>
      <c r="H11346" s="17">
        <v>1</v>
      </c>
      <c r="I11346" s="17">
        <v>0.832820958</v>
      </c>
      <c r="J11346" s="17">
        <v>0.16704237899999999</v>
      </c>
      <c r="K11346" s="17">
        <v>1.37E-4</v>
      </c>
    </row>
    <row r="11347" spans="1:11" x14ac:dyDescent="0.45">
      <c r="A11347" s="10" t="s">
        <v>99</v>
      </c>
      <c r="B11347" s="20">
        <v>0.49</v>
      </c>
      <c r="C11347" s="19">
        <v>2710</v>
      </c>
      <c r="D11347" s="19">
        <v>93.831317260000006</v>
      </c>
      <c r="E11347" s="23">
        <v>9.0899999999999995E-2</v>
      </c>
      <c r="F11347" s="23">
        <v>6.9400000000000003E-2</v>
      </c>
      <c r="G11347" s="17">
        <v>0</v>
      </c>
      <c r="H11347" s="17">
        <v>1</v>
      </c>
      <c r="I11347" s="17">
        <v>0.84355052699999999</v>
      </c>
      <c r="J11347" s="17">
        <v>0.15632158099999999</v>
      </c>
      <c r="K11347" s="17">
        <v>1.2799999999999999E-4</v>
      </c>
    </row>
    <row r="11348" spans="1:11" x14ac:dyDescent="0.45">
      <c r="A11348" s="10" t="s">
        <v>99</v>
      </c>
      <c r="B11348" s="20">
        <v>0.5</v>
      </c>
      <c r="C11348" s="19">
        <v>2767</v>
      </c>
      <c r="D11348" s="19">
        <v>99.095430440000001</v>
      </c>
      <c r="E11348" s="23">
        <v>9.3899999999999997E-2</v>
      </c>
      <c r="F11348" s="23">
        <v>7.3300000000000004E-2</v>
      </c>
      <c r="G11348" s="17">
        <v>0</v>
      </c>
      <c r="H11348" s="17">
        <v>1</v>
      </c>
      <c r="I11348" s="17">
        <v>0.85090759599999999</v>
      </c>
      <c r="J11348" s="17">
        <v>0.14897074799999999</v>
      </c>
      <c r="K11348" s="17">
        <v>1.22E-4</v>
      </c>
    </row>
    <row r="11349" spans="1:11" x14ac:dyDescent="0.45">
      <c r="A11349" s="10" t="s">
        <v>99</v>
      </c>
      <c r="B11349" s="20">
        <v>0.51</v>
      </c>
      <c r="C11349" s="19">
        <v>2814</v>
      </c>
      <c r="D11349" s="19">
        <v>103.60051249999999</v>
      </c>
      <c r="E11349" s="23">
        <v>9.7100000000000006E-2</v>
      </c>
      <c r="F11349" s="23">
        <v>7.5499999999999998E-2</v>
      </c>
      <c r="G11349" s="17">
        <v>0</v>
      </c>
      <c r="H11349" s="17">
        <v>1</v>
      </c>
      <c r="I11349" s="17">
        <v>0.85774371999999999</v>
      </c>
      <c r="J11349" s="17">
        <v>0.14214020299999999</v>
      </c>
      <c r="K11349" s="17">
        <v>1.16E-4</v>
      </c>
    </row>
    <row r="11350" spans="1:11" x14ac:dyDescent="0.45">
      <c r="A11350" s="10" t="s">
        <v>99</v>
      </c>
      <c r="B11350" s="20">
        <v>0.52</v>
      </c>
      <c r="C11350" s="19">
        <v>2871</v>
      </c>
      <c r="D11350" s="19">
        <v>109.1864901</v>
      </c>
      <c r="E11350" s="23">
        <v>9.9400000000000002E-2</v>
      </c>
      <c r="F11350" s="23">
        <v>7.8399999999999997E-2</v>
      </c>
      <c r="G11350" s="17">
        <v>0</v>
      </c>
      <c r="H11350" s="17">
        <v>1</v>
      </c>
      <c r="I11350" s="17">
        <v>0.86523661500000004</v>
      </c>
      <c r="J11350" s="17">
        <v>0.134653421</v>
      </c>
      <c r="K11350" s="17">
        <v>1.1E-4</v>
      </c>
    </row>
    <row r="11351" spans="1:11" x14ac:dyDescent="0.45">
      <c r="A11351" s="10" t="s">
        <v>99</v>
      </c>
      <c r="B11351" s="20">
        <v>0.53</v>
      </c>
      <c r="C11351" s="19">
        <v>2925</v>
      </c>
      <c r="D11351" s="19">
        <v>114.6460349</v>
      </c>
      <c r="E11351" s="23">
        <v>0.10587774899999999</v>
      </c>
      <c r="F11351" s="23">
        <v>8.1100000000000005E-2</v>
      </c>
      <c r="G11351" s="17">
        <v>0</v>
      </c>
      <c r="H11351" s="17">
        <v>1</v>
      </c>
      <c r="I11351" s="17">
        <v>0.87110427700000004</v>
      </c>
      <c r="J11351" s="17">
        <v>0.128790655</v>
      </c>
      <c r="K11351" s="17">
        <v>1.05E-4</v>
      </c>
    </row>
    <row r="11352" spans="1:11" x14ac:dyDescent="0.45">
      <c r="A11352" s="10" t="s">
        <v>99</v>
      </c>
      <c r="B11352" s="20">
        <v>0.54</v>
      </c>
      <c r="C11352" s="19">
        <v>2962</v>
      </c>
      <c r="D11352" s="19">
        <v>118.6305017</v>
      </c>
      <c r="E11352" s="23">
        <v>0.10845298</v>
      </c>
      <c r="F11352" s="23">
        <v>8.3400000000000002E-2</v>
      </c>
      <c r="G11352" s="17">
        <v>0</v>
      </c>
      <c r="H11352" s="17">
        <v>1</v>
      </c>
      <c r="I11352" s="17">
        <v>0.87425283799999998</v>
      </c>
      <c r="J11352" s="17">
        <v>0.12564465999999999</v>
      </c>
      <c r="K11352" s="17">
        <v>1.03E-4</v>
      </c>
    </row>
    <row r="11353" spans="1:11" x14ac:dyDescent="0.45">
      <c r="A11353" s="10" t="s">
        <v>99</v>
      </c>
      <c r="B11353" s="20">
        <v>0.55000000000000004</v>
      </c>
      <c r="C11353" s="19">
        <v>3035</v>
      </c>
      <c r="D11353" s="19">
        <v>126.6497892</v>
      </c>
      <c r="E11353" s="23">
        <v>0.110825544</v>
      </c>
      <c r="F11353" s="23">
        <v>8.7099999999999997E-2</v>
      </c>
      <c r="G11353" s="17">
        <v>0</v>
      </c>
      <c r="H11353" s="17">
        <v>1</v>
      </c>
      <c r="I11353" s="17">
        <v>0.88288323099999999</v>
      </c>
      <c r="J11353" s="17">
        <v>0.11702130299999999</v>
      </c>
      <c r="K11353" s="17">
        <v>9.5500000000000004E-5</v>
      </c>
    </row>
    <row r="11354" spans="1:11" x14ac:dyDescent="0.45">
      <c r="A11354" s="10" t="s">
        <v>99</v>
      </c>
      <c r="B11354" s="20">
        <v>0.56000000000000005</v>
      </c>
      <c r="C11354" s="19">
        <v>3098</v>
      </c>
      <c r="D11354" s="19">
        <v>133.69513710000001</v>
      </c>
      <c r="E11354" s="23">
        <v>0.112844635</v>
      </c>
      <c r="F11354" s="23">
        <v>9.06E-2</v>
      </c>
      <c r="G11354" s="17">
        <v>0</v>
      </c>
      <c r="H11354" s="17">
        <v>1</v>
      </c>
      <c r="I11354" s="17">
        <v>0.88819103399999999</v>
      </c>
      <c r="J11354" s="17">
        <v>0.111717941</v>
      </c>
      <c r="K11354" s="17">
        <v>9.1000000000000003E-5</v>
      </c>
    </row>
    <row r="11355" spans="1:11" x14ac:dyDescent="0.45">
      <c r="A11355" s="10" t="s">
        <v>99</v>
      </c>
      <c r="B11355" s="20">
        <v>0.56999999999999995</v>
      </c>
      <c r="C11355" s="19">
        <v>3149</v>
      </c>
      <c r="D11355" s="19">
        <v>139.59361279999999</v>
      </c>
      <c r="E11355" s="23">
        <v>0.11791444</v>
      </c>
      <c r="F11355" s="23">
        <v>9.1999999999999998E-2</v>
      </c>
      <c r="G11355" s="17">
        <v>0</v>
      </c>
      <c r="H11355" s="17">
        <v>1</v>
      </c>
      <c r="I11355" s="17">
        <v>0.89307032200000003</v>
      </c>
      <c r="J11355" s="17">
        <v>0.106842626</v>
      </c>
      <c r="K11355" s="17">
        <v>8.7100000000000003E-5</v>
      </c>
    </row>
    <row r="11356" spans="1:11" x14ac:dyDescent="0.45">
      <c r="A11356" s="10" t="s">
        <v>99</v>
      </c>
      <c r="B11356" s="20">
        <v>0.57999999999999996</v>
      </c>
      <c r="C11356" s="19">
        <v>3209</v>
      </c>
      <c r="D11356" s="19">
        <v>146.83588030000001</v>
      </c>
      <c r="E11356" s="23">
        <v>0.124888264</v>
      </c>
      <c r="F11356" s="23">
        <v>9.6699999999999994E-2</v>
      </c>
      <c r="G11356" s="17">
        <v>0</v>
      </c>
      <c r="H11356" s="17">
        <v>1</v>
      </c>
      <c r="I11356" s="17">
        <v>0.89820056599999998</v>
      </c>
      <c r="J11356" s="17">
        <v>0.101716558</v>
      </c>
      <c r="K11356" s="17">
        <v>8.2899999999999996E-5</v>
      </c>
    </row>
    <row r="11357" spans="1:11" x14ac:dyDescent="0.45">
      <c r="A11357" s="10" t="s">
        <v>99</v>
      </c>
      <c r="B11357" s="20">
        <v>0.59</v>
      </c>
      <c r="C11357" s="19">
        <v>3264</v>
      </c>
      <c r="D11357" s="19">
        <v>153.94318340000001</v>
      </c>
      <c r="E11357" s="23">
        <v>0.13297669200000001</v>
      </c>
      <c r="F11357" s="23">
        <v>0.1002043</v>
      </c>
      <c r="G11357" s="17">
        <v>0</v>
      </c>
      <c r="H11357" s="17">
        <v>1</v>
      </c>
      <c r="I11357" s="17">
        <v>0.90256972499999999</v>
      </c>
      <c r="J11357" s="17">
        <v>9.74E-2</v>
      </c>
      <c r="K11357" s="17">
        <v>7.9200000000000001E-5</v>
      </c>
    </row>
    <row r="11358" spans="1:11" x14ac:dyDescent="0.45">
      <c r="A11358" s="10" t="s">
        <v>99</v>
      </c>
      <c r="B11358" s="20">
        <v>0.6</v>
      </c>
      <c r="C11358" s="19">
        <v>3303</v>
      </c>
      <c r="D11358" s="19">
        <v>159.16561290000001</v>
      </c>
      <c r="E11358" s="23">
        <v>0.13524940199999999</v>
      </c>
      <c r="F11358" s="23">
        <v>0.102480118</v>
      </c>
      <c r="G11358" s="17">
        <v>0</v>
      </c>
      <c r="H11358" s="17">
        <v>1</v>
      </c>
      <c r="I11358" s="17">
        <v>0.90577323300000001</v>
      </c>
      <c r="J11358" s="17">
        <v>9.4200000000000006E-2</v>
      </c>
      <c r="K11358" s="17">
        <v>7.6600000000000005E-5</v>
      </c>
    </row>
    <row r="11359" spans="1:11" x14ac:dyDescent="0.45">
      <c r="A11359" s="10" t="s">
        <v>99</v>
      </c>
      <c r="B11359" s="20">
        <v>0.61</v>
      </c>
      <c r="C11359" s="19">
        <v>3367</v>
      </c>
      <c r="D11359" s="19">
        <v>167.91940020000001</v>
      </c>
      <c r="E11359" s="23">
        <v>0.14127072600000001</v>
      </c>
      <c r="F11359" s="23">
        <v>0.106018892</v>
      </c>
      <c r="G11359" s="17">
        <v>0</v>
      </c>
      <c r="H11359" s="17">
        <v>1</v>
      </c>
      <c r="I11359" s="17">
        <v>0.91018029700000003</v>
      </c>
      <c r="J11359" s="17">
        <v>8.9700000000000002E-2</v>
      </c>
      <c r="K11359" s="17">
        <v>7.2399999999999998E-5</v>
      </c>
    </row>
    <row r="11360" spans="1:11" x14ac:dyDescent="0.45">
      <c r="A11360" s="10" t="s">
        <v>99</v>
      </c>
      <c r="B11360" s="20">
        <v>0.62</v>
      </c>
      <c r="C11360" s="19">
        <v>3418</v>
      </c>
      <c r="D11360" s="19">
        <v>175.2719252</v>
      </c>
      <c r="E11360" s="23">
        <v>0.147515388</v>
      </c>
      <c r="F11360" s="23">
        <v>0.11008022100000001</v>
      </c>
      <c r="G11360" s="17">
        <v>0</v>
      </c>
      <c r="H11360" s="17">
        <v>1</v>
      </c>
      <c r="I11360" s="17">
        <v>0.91277673299999995</v>
      </c>
      <c r="J11360" s="17">
        <v>8.72E-2</v>
      </c>
      <c r="K11360" s="17">
        <v>7.0300000000000001E-5</v>
      </c>
    </row>
    <row r="11361" spans="1:11" x14ac:dyDescent="0.45">
      <c r="A11361" s="10" t="s">
        <v>99</v>
      </c>
      <c r="B11361" s="20">
        <v>0.63</v>
      </c>
      <c r="C11361" s="19">
        <v>3471</v>
      </c>
      <c r="D11361" s="19">
        <v>183.1834336</v>
      </c>
      <c r="E11361" s="23">
        <v>0.151760531</v>
      </c>
      <c r="F11361" s="23">
        <v>0.11360242700000001</v>
      </c>
      <c r="G11361" s="17">
        <v>0</v>
      </c>
      <c r="H11361" s="17">
        <v>1</v>
      </c>
      <c r="I11361" s="17">
        <v>0.91309346400000002</v>
      </c>
      <c r="J11361" s="17">
        <v>8.6800000000000002E-2</v>
      </c>
      <c r="K11361" s="17">
        <v>6.7799999999999995E-5</v>
      </c>
    </row>
    <row r="11362" spans="1:11" x14ac:dyDescent="0.45">
      <c r="A11362" s="10" t="s">
        <v>99</v>
      </c>
      <c r="B11362" s="20">
        <v>0.64</v>
      </c>
      <c r="C11362" s="19">
        <v>3523</v>
      </c>
      <c r="D11362" s="19">
        <v>191.36138299999999</v>
      </c>
      <c r="E11362" s="23">
        <v>0.16132386800000001</v>
      </c>
      <c r="F11362" s="23">
        <v>0.117003098</v>
      </c>
      <c r="G11362" s="17">
        <v>0</v>
      </c>
      <c r="H11362" s="17">
        <v>1</v>
      </c>
      <c r="I11362" s="17">
        <v>0.91592179299999998</v>
      </c>
      <c r="J11362" s="17">
        <v>8.4000000000000005E-2</v>
      </c>
      <c r="K11362" s="17">
        <v>6.5599999999999995E-5</v>
      </c>
    </row>
    <row r="11363" spans="1:11" x14ac:dyDescent="0.45">
      <c r="A11363" s="10" t="s">
        <v>99</v>
      </c>
      <c r="B11363" s="20">
        <v>0.65</v>
      </c>
      <c r="C11363" s="19">
        <v>3588</v>
      </c>
      <c r="D11363" s="19">
        <v>202.22089840000001</v>
      </c>
      <c r="E11363" s="23">
        <v>0.17651540199999999</v>
      </c>
      <c r="F11363" s="23">
        <v>0.12193273</v>
      </c>
      <c r="G11363" s="17">
        <v>0</v>
      </c>
      <c r="H11363" s="17">
        <v>1</v>
      </c>
      <c r="I11363" s="17">
        <v>0.91888245099999999</v>
      </c>
      <c r="J11363" s="17">
        <v>8.1100000000000005E-2</v>
      </c>
      <c r="K11363" s="17">
        <v>6.3E-5</v>
      </c>
    </row>
    <row r="11364" spans="1:11" x14ac:dyDescent="0.45">
      <c r="A11364" s="10" t="s">
        <v>99</v>
      </c>
      <c r="B11364" s="20">
        <v>0.66</v>
      </c>
      <c r="C11364" s="19">
        <v>3644</v>
      </c>
      <c r="D11364" s="19">
        <v>212.47527539999999</v>
      </c>
      <c r="E11364" s="23">
        <v>0.18978579600000001</v>
      </c>
      <c r="F11364" s="23">
        <v>0.12685713500000001</v>
      </c>
      <c r="G11364" s="17">
        <v>0</v>
      </c>
      <c r="H11364" s="17">
        <v>1</v>
      </c>
      <c r="I11364" s="17">
        <v>0.92197035599999999</v>
      </c>
      <c r="J11364" s="17">
        <v>7.8E-2</v>
      </c>
      <c r="K11364" s="17">
        <v>6.0099999999999997E-5</v>
      </c>
    </row>
    <row r="11365" spans="1:11" x14ac:dyDescent="0.45">
      <c r="A11365" s="10" t="s">
        <v>99</v>
      </c>
      <c r="B11365" s="20">
        <v>0.67</v>
      </c>
      <c r="C11365" s="19">
        <v>3678</v>
      </c>
      <c r="D11365" s="19">
        <v>219.09504440000001</v>
      </c>
      <c r="E11365" s="23">
        <v>0.19868269799999999</v>
      </c>
      <c r="F11365" s="23">
        <v>0.13123872</v>
      </c>
      <c r="G11365" s="17">
        <v>0</v>
      </c>
      <c r="H11365" s="17">
        <v>1</v>
      </c>
      <c r="I11365" s="17">
        <v>0.92401566700000004</v>
      </c>
      <c r="J11365" s="17">
        <v>7.5899999999999995E-2</v>
      </c>
      <c r="K11365" s="17">
        <v>5.8400000000000003E-5</v>
      </c>
    </row>
    <row r="11366" spans="1:11" x14ac:dyDescent="0.45">
      <c r="A11366" s="10" t="s">
        <v>99</v>
      </c>
      <c r="B11366" s="20">
        <v>0.68</v>
      </c>
      <c r="C11366" s="19">
        <v>3753</v>
      </c>
      <c r="D11366" s="19">
        <v>234.1648855</v>
      </c>
      <c r="E11366" s="23">
        <v>0.20511284699999999</v>
      </c>
      <c r="F11366" s="23">
        <v>0.13741362900000001</v>
      </c>
      <c r="G11366" s="17">
        <v>0</v>
      </c>
      <c r="H11366" s="17">
        <v>1</v>
      </c>
      <c r="I11366" s="17">
        <v>0.92858571499999998</v>
      </c>
      <c r="J11366" s="17">
        <v>7.1400000000000005E-2</v>
      </c>
      <c r="K11366" s="17">
        <v>5.49E-5</v>
      </c>
    </row>
    <row r="11367" spans="1:11" x14ac:dyDescent="0.45">
      <c r="A11367" s="10" t="s">
        <v>99</v>
      </c>
      <c r="B11367" s="20">
        <v>0.69</v>
      </c>
      <c r="C11367" s="19">
        <v>3808</v>
      </c>
      <c r="D11367" s="19">
        <v>245.65542780000001</v>
      </c>
      <c r="E11367" s="23">
        <v>0.21515299800000001</v>
      </c>
      <c r="F11367" s="23">
        <v>0.14342790599999999</v>
      </c>
      <c r="G11367" s="17">
        <v>0</v>
      </c>
      <c r="H11367" s="17">
        <v>1</v>
      </c>
      <c r="I11367" s="17">
        <v>0.93125342899999997</v>
      </c>
      <c r="J11367" s="17">
        <v>6.8699999999999997E-2</v>
      </c>
      <c r="K11367" s="17">
        <v>5.2800000000000003E-5</v>
      </c>
    </row>
    <row r="11368" spans="1:11" x14ac:dyDescent="0.45">
      <c r="A11368" s="10" t="s">
        <v>99</v>
      </c>
      <c r="B11368" s="20">
        <v>0.7</v>
      </c>
      <c r="C11368" s="19">
        <v>3857</v>
      </c>
      <c r="D11368" s="19">
        <v>256.46872409999997</v>
      </c>
      <c r="E11368" s="23">
        <v>0.22496027199999999</v>
      </c>
      <c r="F11368" s="23">
        <v>0.14883548499999999</v>
      </c>
      <c r="G11368" s="17">
        <v>0</v>
      </c>
      <c r="H11368" s="17">
        <v>1</v>
      </c>
      <c r="I11368" s="17">
        <v>0.93354322999999995</v>
      </c>
      <c r="J11368" s="17">
        <v>6.6400000000000001E-2</v>
      </c>
      <c r="K11368" s="17">
        <v>5.1100000000000002E-5</v>
      </c>
    </row>
    <row r="11369" spans="1:11" x14ac:dyDescent="0.45">
      <c r="A11369" s="10" t="s">
        <v>99</v>
      </c>
      <c r="B11369" s="20">
        <v>0.71</v>
      </c>
      <c r="C11369" s="19">
        <v>3913</v>
      </c>
      <c r="D11369" s="19">
        <v>269.40165560000003</v>
      </c>
      <c r="E11369" s="23">
        <v>0.23735173100000001</v>
      </c>
      <c r="F11369" s="23">
        <v>0.156224682</v>
      </c>
      <c r="G11369" s="17">
        <v>0</v>
      </c>
      <c r="H11369" s="17">
        <v>1</v>
      </c>
      <c r="I11369" s="17">
        <v>0.93626034999999996</v>
      </c>
      <c r="J11369" s="17">
        <v>6.3700000000000007E-2</v>
      </c>
      <c r="K11369" s="17">
        <v>4.8999999999999998E-5</v>
      </c>
    </row>
    <row r="11370" spans="1:11" x14ac:dyDescent="0.45">
      <c r="A11370" s="10" t="s">
        <v>99</v>
      </c>
      <c r="B11370" s="20">
        <v>0.72</v>
      </c>
      <c r="C11370" s="19">
        <v>3971</v>
      </c>
      <c r="D11370" s="19">
        <v>283.70969730000002</v>
      </c>
      <c r="E11370" s="23">
        <v>0.26125572000000002</v>
      </c>
      <c r="F11370" s="23">
        <v>0.162927343</v>
      </c>
      <c r="G11370" s="17">
        <v>0</v>
      </c>
      <c r="H11370" s="17">
        <v>1</v>
      </c>
      <c r="I11370" s="17">
        <v>0.93841607299999996</v>
      </c>
      <c r="J11370" s="17">
        <v>6.1499999999999999E-2</v>
      </c>
      <c r="K11370" s="17">
        <v>4.7299999999999998E-5</v>
      </c>
    </row>
    <row r="11371" spans="1:11" x14ac:dyDescent="0.45">
      <c r="A11371" s="10" t="s">
        <v>99</v>
      </c>
      <c r="B11371" s="20">
        <v>0.73</v>
      </c>
      <c r="C11371" s="19">
        <v>4017</v>
      </c>
      <c r="D11371" s="19">
        <v>295.96498750000001</v>
      </c>
      <c r="E11371" s="23">
        <v>0.27254219899999998</v>
      </c>
      <c r="F11371" s="23">
        <v>0.169527965</v>
      </c>
      <c r="G11371" s="17">
        <v>0</v>
      </c>
      <c r="H11371" s="17">
        <v>1</v>
      </c>
      <c r="I11371" s="17">
        <v>0.93990395800000004</v>
      </c>
      <c r="J11371" s="17">
        <v>0.06</v>
      </c>
      <c r="K11371" s="17">
        <v>4.6199999999999998E-5</v>
      </c>
    </row>
    <row r="11372" spans="1:11" x14ac:dyDescent="0.45">
      <c r="A11372" s="10" t="s">
        <v>99</v>
      </c>
      <c r="B11372" s="20">
        <v>0.74</v>
      </c>
      <c r="C11372" s="19">
        <v>4070</v>
      </c>
      <c r="D11372" s="19">
        <v>310.52949419999999</v>
      </c>
      <c r="E11372" s="23">
        <v>0.28118446499999999</v>
      </c>
      <c r="F11372" s="23">
        <v>0.17726009200000001</v>
      </c>
      <c r="G11372" s="17">
        <v>0</v>
      </c>
      <c r="H11372" s="17">
        <v>1</v>
      </c>
      <c r="I11372" s="17">
        <v>0.94213591200000002</v>
      </c>
      <c r="J11372" s="17">
        <v>5.7799999999999997E-2</v>
      </c>
      <c r="K11372" s="17">
        <v>4.4199999999999997E-5</v>
      </c>
    </row>
    <row r="11373" spans="1:11" x14ac:dyDescent="0.45">
      <c r="A11373" s="10" t="s">
        <v>99</v>
      </c>
      <c r="B11373" s="20">
        <v>0.75</v>
      </c>
      <c r="C11373" s="19">
        <v>4134</v>
      </c>
      <c r="D11373" s="19">
        <v>329.32539050000003</v>
      </c>
      <c r="E11373" s="23">
        <v>0.31044448200000002</v>
      </c>
      <c r="F11373" s="23">
        <v>0.18813007000000001</v>
      </c>
      <c r="G11373" s="17">
        <v>0</v>
      </c>
      <c r="H11373" s="17">
        <v>1</v>
      </c>
      <c r="I11373" s="17">
        <v>0.94430624900000004</v>
      </c>
      <c r="J11373" s="17">
        <v>5.57E-2</v>
      </c>
      <c r="K11373" s="17">
        <v>4.2299999999999998E-5</v>
      </c>
    </row>
    <row r="11374" spans="1:11" x14ac:dyDescent="0.45">
      <c r="A11374" s="10" t="s">
        <v>99</v>
      </c>
      <c r="B11374" s="20">
        <v>0.76</v>
      </c>
      <c r="C11374" s="19">
        <v>4192</v>
      </c>
      <c r="D11374" s="19">
        <v>347.68425289999999</v>
      </c>
      <c r="E11374" s="23">
        <v>0.32716757699999999</v>
      </c>
      <c r="F11374" s="23">
        <v>0.19666488500000001</v>
      </c>
      <c r="G11374" s="17">
        <v>0</v>
      </c>
      <c r="H11374" s="17">
        <v>1</v>
      </c>
      <c r="I11374" s="17">
        <v>0.94606917700000004</v>
      </c>
      <c r="J11374" s="17">
        <v>5.3900000000000003E-2</v>
      </c>
      <c r="K11374" s="17">
        <v>4.07E-5</v>
      </c>
    </row>
    <row r="11375" spans="1:11" x14ac:dyDescent="0.45">
      <c r="A11375" s="10" t="s">
        <v>99</v>
      </c>
      <c r="B11375" s="20">
        <v>0.77</v>
      </c>
      <c r="C11375" s="19">
        <v>4243</v>
      </c>
      <c r="D11375" s="19">
        <v>364.80054969999998</v>
      </c>
      <c r="E11375" s="23">
        <v>0.33897184299999999</v>
      </c>
      <c r="F11375" s="23">
        <v>0.205605865</v>
      </c>
      <c r="G11375" s="17">
        <v>0</v>
      </c>
      <c r="H11375" s="17">
        <v>1</v>
      </c>
      <c r="I11375" s="17">
        <v>0.94769689300000004</v>
      </c>
      <c r="J11375" s="17">
        <v>5.2299999999999999E-2</v>
      </c>
      <c r="K11375" s="17">
        <v>3.9499999999999998E-5</v>
      </c>
    </row>
    <row r="11376" spans="1:11" x14ac:dyDescent="0.45">
      <c r="A11376" s="10" t="s">
        <v>99</v>
      </c>
      <c r="B11376" s="20">
        <v>0.78</v>
      </c>
      <c r="C11376" s="19">
        <v>4300</v>
      </c>
      <c r="D11376" s="19">
        <v>384.5486472</v>
      </c>
      <c r="E11376" s="23">
        <v>0.35303141599999999</v>
      </c>
      <c r="F11376" s="23">
        <v>0.21815315099999999</v>
      </c>
      <c r="G11376" s="17">
        <v>0</v>
      </c>
      <c r="H11376" s="17">
        <v>1</v>
      </c>
      <c r="I11376" s="17">
        <v>0.94228415399999998</v>
      </c>
      <c r="J11376" s="17">
        <v>5.7700000000000001E-2</v>
      </c>
      <c r="K11376" s="17">
        <v>3.79E-5</v>
      </c>
    </row>
    <row r="11377" spans="1:11" x14ac:dyDescent="0.45">
      <c r="A11377" s="10" t="s">
        <v>99</v>
      </c>
      <c r="B11377" s="20">
        <v>0.79</v>
      </c>
      <c r="C11377" s="19">
        <v>4352</v>
      </c>
      <c r="D11377" s="19">
        <v>403.51928850000002</v>
      </c>
      <c r="E11377" s="23">
        <v>0.37552756700000001</v>
      </c>
      <c r="F11377" s="23">
        <v>0.22916686999999999</v>
      </c>
      <c r="G11377" s="17">
        <v>0</v>
      </c>
      <c r="H11377" s="17">
        <v>1</v>
      </c>
      <c r="I11377" s="17">
        <v>0.944780854</v>
      </c>
      <c r="J11377" s="17">
        <v>5.5199999999999999E-2</v>
      </c>
      <c r="K11377" s="17">
        <v>3.6300000000000001E-5</v>
      </c>
    </row>
    <row r="11378" spans="1:11" x14ac:dyDescent="0.45">
      <c r="A11378" s="10" t="s">
        <v>99</v>
      </c>
      <c r="B11378" s="20">
        <v>0.8</v>
      </c>
      <c r="C11378" s="19">
        <v>4378</v>
      </c>
      <c r="D11378" s="19">
        <v>413.31529640000002</v>
      </c>
      <c r="E11378" s="23">
        <v>0.37929766399999998</v>
      </c>
      <c r="F11378" s="23">
        <v>0.23231575199999999</v>
      </c>
      <c r="G11378" s="17">
        <v>0</v>
      </c>
      <c r="H11378" s="17">
        <v>1</v>
      </c>
      <c r="I11378" s="17">
        <v>0.945319358</v>
      </c>
      <c r="J11378" s="17">
        <v>5.4600000000000003E-2</v>
      </c>
      <c r="K11378" s="17">
        <v>3.5800000000000003E-5</v>
      </c>
    </row>
    <row r="11379" spans="1:11" x14ac:dyDescent="0.45">
      <c r="A11379" s="10" t="s">
        <v>99</v>
      </c>
      <c r="B11379" s="20">
        <v>0.80100000000000005</v>
      </c>
      <c r="C11379" s="19">
        <v>4394</v>
      </c>
      <c r="D11379" s="19">
        <v>419.40303920000002</v>
      </c>
      <c r="E11379" s="23">
        <v>0.38276003400000003</v>
      </c>
      <c r="F11379" s="23">
        <v>0.23336870700000001</v>
      </c>
      <c r="G11379" s="17">
        <v>0</v>
      </c>
      <c r="H11379" s="17">
        <v>1</v>
      </c>
      <c r="I11379" s="17">
        <v>0.94602088299999998</v>
      </c>
      <c r="J11379" s="17">
        <v>5.3900000000000003E-2</v>
      </c>
      <c r="K11379" s="17">
        <v>3.54E-5</v>
      </c>
    </row>
    <row r="11380" spans="1:11" x14ac:dyDescent="0.45">
      <c r="A11380" s="10" t="s">
        <v>99</v>
      </c>
      <c r="B11380" s="20">
        <v>0.80300000000000005</v>
      </c>
      <c r="C11380" s="19">
        <v>4405</v>
      </c>
      <c r="D11380" s="19">
        <v>423.64023680000003</v>
      </c>
      <c r="E11380" s="23">
        <v>0.39328359200000002</v>
      </c>
      <c r="F11380" s="23">
        <v>0.23824759000000001</v>
      </c>
      <c r="G11380" s="17">
        <v>0</v>
      </c>
      <c r="H11380" s="17">
        <v>1</v>
      </c>
      <c r="I11380" s="17">
        <v>0.94670262299999997</v>
      </c>
      <c r="J11380" s="17">
        <v>5.33E-2</v>
      </c>
      <c r="K11380" s="17">
        <v>3.4900000000000001E-5</v>
      </c>
    </row>
    <row r="11381" spans="1:11" x14ac:dyDescent="0.45">
      <c r="A11381" s="10" t="s">
        <v>99</v>
      </c>
      <c r="B11381" s="20">
        <v>0.80400000000000005</v>
      </c>
      <c r="C11381" s="19">
        <v>4411</v>
      </c>
      <c r="D11381" s="19">
        <v>426.0039132</v>
      </c>
      <c r="E11381" s="23">
        <v>0.39401511500000003</v>
      </c>
      <c r="F11381" s="23">
        <v>0.23999512200000001</v>
      </c>
      <c r="G11381" s="17">
        <v>0</v>
      </c>
      <c r="H11381" s="17">
        <v>1</v>
      </c>
      <c r="I11381" s="17">
        <v>0.94683171700000002</v>
      </c>
      <c r="J11381" s="17">
        <v>5.3100000000000001E-2</v>
      </c>
      <c r="K11381" s="17">
        <v>3.4799999999999999E-5</v>
      </c>
    </row>
    <row r="11382" spans="1:11" x14ac:dyDescent="0.45">
      <c r="A11382" s="10" t="s">
        <v>99</v>
      </c>
      <c r="B11382" s="20">
        <v>0.80600000000000005</v>
      </c>
      <c r="C11382" s="19">
        <v>4420</v>
      </c>
      <c r="D11382" s="19">
        <v>429.55340189999998</v>
      </c>
      <c r="E11382" s="23">
        <v>0.39465554200000003</v>
      </c>
      <c r="F11382" s="23">
        <v>0.24082879099999999</v>
      </c>
      <c r="G11382" s="17">
        <v>0</v>
      </c>
      <c r="H11382" s="17">
        <v>1</v>
      </c>
      <c r="I11382" s="17">
        <v>0.94703026300000004</v>
      </c>
      <c r="J11382" s="17">
        <v>5.2900000000000003E-2</v>
      </c>
      <c r="K11382" s="17">
        <v>3.4700000000000003E-5</v>
      </c>
    </row>
    <row r="11383" spans="1:11" x14ac:dyDescent="0.45">
      <c r="A11383" s="10" t="s">
        <v>99</v>
      </c>
      <c r="B11383" s="20">
        <v>0.80700000000000005</v>
      </c>
      <c r="C11383" s="19">
        <v>4424</v>
      </c>
      <c r="D11383" s="19">
        <v>431.1354197</v>
      </c>
      <c r="E11383" s="23">
        <v>0.39550445099999998</v>
      </c>
      <c r="F11383" s="23">
        <v>0.24206606</v>
      </c>
      <c r="G11383" s="17">
        <v>0</v>
      </c>
      <c r="H11383" s="17">
        <v>1</v>
      </c>
      <c r="I11383" s="17">
        <v>0.94711716099999999</v>
      </c>
      <c r="J11383" s="17">
        <v>5.28E-2</v>
      </c>
      <c r="K11383" s="17">
        <v>3.4600000000000001E-5</v>
      </c>
    </row>
    <row r="11384" spans="1:11" x14ac:dyDescent="0.45">
      <c r="A11384" s="10" t="s">
        <v>99</v>
      </c>
      <c r="B11384" s="20">
        <v>0.80800000000000005</v>
      </c>
      <c r="C11384" s="19">
        <v>4431</v>
      </c>
      <c r="D11384" s="19">
        <v>433.91492499999998</v>
      </c>
      <c r="E11384" s="23">
        <v>0.39743768000000002</v>
      </c>
      <c r="F11384" s="23">
        <v>0.242613565</v>
      </c>
      <c r="G11384" s="17">
        <v>0</v>
      </c>
      <c r="H11384" s="17">
        <v>1</v>
      </c>
      <c r="I11384" s="17">
        <v>0.94726923900000004</v>
      </c>
      <c r="J11384" s="17">
        <v>5.2699999999999997E-2</v>
      </c>
      <c r="K11384" s="17">
        <v>3.4499999999999998E-5</v>
      </c>
    </row>
    <row r="11385" spans="1:11" x14ac:dyDescent="0.45">
      <c r="A11385" s="10" t="s">
        <v>99</v>
      </c>
      <c r="B11385" s="20">
        <v>0.80900000000000005</v>
      </c>
      <c r="C11385" s="19">
        <v>4436</v>
      </c>
      <c r="D11385" s="19">
        <v>435.9361217</v>
      </c>
      <c r="E11385" s="23">
        <v>0.40423933400000001</v>
      </c>
      <c r="F11385" s="23">
        <v>0.24357208499999999</v>
      </c>
      <c r="G11385" s="17">
        <v>0</v>
      </c>
      <c r="H11385" s="17">
        <v>1</v>
      </c>
      <c r="I11385" s="17">
        <v>0.94733612899999997</v>
      </c>
      <c r="J11385" s="17">
        <v>5.2600000000000001E-2</v>
      </c>
      <c r="K11385" s="17">
        <v>3.4499999999999998E-5</v>
      </c>
    </row>
    <row r="11386" spans="1:11" x14ac:dyDescent="0.45">
      <c r="A11386" s="10" t="s">
        <v>99</v>
      </c>
      <c r="B11386" s="20">
        <v>0.81</v>
      </c>
      <c r="C11386" s="19">
        <v>4442</v>
      </c>
      <c r="D11386" s="19">
        <v>438.3808507</v>
      </c>
      <c r="E11386" s="23">
        <v>0.40851376</v>
      </c>
      <c r="F11386" s="23">
        <v>0.24428111999999999</v>
      </c>
      <c r="G11386" s="17">
        <v>0</v>
      </c>
      <c r="H11386" s="17">
        <v>1</v>
      </c>
      <c r="I11386" s="17">
        <v>0.947597719</v>
      </c>
      <c r="J11386" s="17">
        <v>5.2367972999999998E-2</v>
      </c>
      <c r="K11386" s="17">
        <v>3.43E-5</v>
      </c>
    </row>
    <row r="11387" spans="1:11" x14ac:dyDescent="0.45">
      <c r="A11387" s="10" t="s">
        <v>99</v>
      </c>
      <c r="B11387" s="20">
        <v>0.81100000000000005</v>
      </c>
      <c r="C11387" s="19">
        <v>4449</v>
      </c>
      <c r="D11387" s="19">
        <v>441.27162429999998</v>
      </c>
      <c r="E11387" s="23">
        <v>0.41296765200000002</v>
      </c>
      <c r="F11387" s="23">
        <v>0.24790261099999999</v>
      </c>
      <c r="G11387" s="17">
        <v>0</v>
      </c>
      <c r="H11387" s="17">
        <v>1</v>
      </c>
      <c r="I11387" s="17">
        <v>0.94776110000000002</v>
      </c>
      <c r="J11387" s="17">
        <v>5.2200000000000003E-2</v>
      </c>
      <c r="K11387" s="17">
        <v>3.4199999999999998E-5</v>
      </c>
    </row>
    <row r="11388" spans="1:11" x14ac:dyDescent="0.45">
      <c r="A11388" s="10" t="s">
        <v>99</v>
      </c>
      <c r="B11388" s="20">
        <v>0.81200000000000006</v>
      </c>
      <c r="C11388" s="19">
        <v>4454</v>
      </c>
      <c r="D11388" s="19">
        <v>443.3504709</v>
      </c>
      <c r="E11388" s="23">
        <v>0.41794701899999998</v>
      </c>
      <c r="F11388" s="23">
        <v>0.24924084799999999</v>
      </c>
      <c r="G11388" s="17">
        <v>0</v>
      </c>
      <c r="H11388" s="17">
        <v>1</v>
      </c>
      <c r="I11388" s="17">
        <v>0.94797480099999998</v>
      </c>
      <c r="J11388" s="17">
        <v>5.1999999999999998E-2</v>
      </c>
      <c r="K11388" s="17">
        <v>3.4100000000000002E-5</v>
      </c>
    </row>
    <row r="11389" spans="1:11" x14ac:dyDescent="0.45">
      <c r="A11389" s="10" t="s">
        <v>99</v>
      </c>
      <c r="B11389" s="20">
        <v>0.81299999999999994</v>
      </c>
      <c r="C11389" s="19">
        <v>4460</v>
      </c>
      <c r="D11389" s="19">
        <v>445.87492630000003</v>
      </c>
      <c r="E11389" s="23">
        <v>0.42199909499999999</v>
      </c>
      <c r="F11389" s="23">
        <v>0.25039162700000001</v>
      </c>
      <c r="G11389" s="17">
        <v>0</v>
      </c>
      <c r="H11389" s="17">
        <v>1</v>
      </c>
      <c r="I11389" s="17">
        <v>0.94732375599999996</v>
      </c>
      <c r="J11389" s="17">
        <v>5.2600000000000001E-2</v>
      </c>
      <c r="K11389" s="17">
        <v>3.4E-5</v>
      </c>
    </row>
    <row r="11390" spans="1:11" x14ac:dyDescent="0.45">
      <c r="A11390" s="10" t="s">
        <v>99</v>
      </c>
      <c r="B11390" s="20">
        <v>0.81399999999999995</v>
      </c>
      <c r="C11390" s="19">
        <v>4465</v>
      </c>
      <c r="D11390" s="19">
        <v>447.9985944</v>
      </c>
      <c r="E11390" s="23">
        <v>0.425181115</v>
      </c>
      <c r="F11390" s="23">
        <v>0.25130259500000002</v>
      </c>
      <c r="G11390" s="17">
        <v>0</v>
      </c>
      <c r="H11390" s="17">
        <v>1</v>
      </c>
      <c r="I11390" s="17">
        <v>0.94728466600000005</v>
      </c>
      <c r="J11390" s="17">
        <v>5.2699999999999997E-2</v>
      </c>
      <c r="K11390" s="17">
        <v>3.4E-5</v>
      </c>
    </row>
    <row r="11391" spans="1:11" x14ac:dyDescent="0.45">
      <c r="A11391" s="10" t="s">
        <v>99</v>
      </c>
      <c r="B11391" s="20">
        <v>0.81499999999999995</v>
      </c>
      <c r="C11391" s="19">
        <v>4467</v>
      </c>
      <c r="D11391" s="19">
        <v>448.85066920000003</v>
      </c>
      <c r="E11391" s="23">
        <v>0.426037416</v>
      </c>
      <c r="F11391" s="23">
        <v>0.252072032</v>
      </c>
      <c r="G11391" s="17">
        <v>0</v>
      </c>
      <c r="H11391" s="17">
        <v>1</v>
      </c>
      <c r="I11391" s="17">
        <v>0.94735787900000001</v>
      </c>
      <c r="J11391" s="17">
        <v>5.2600000000000001E-2</v>
      </c>
      <c r="K11391" s="17">
        <v>3.4E-5</v>
      </c>
    </row>
    <row r="11392" spans="1:11" x14ac:dyDescent="0.45">
      <c r="A11392" s="10" t="s">
        <v>99</v>
      </c>
      <c r="B11392" s="20">
        <v>0.81599999999999995</v>
      </c>
      <c r="C11392" s="19">
        <v>4476</v>
      </c>
      <c r="D11392" s="19">
        <v>452.688715</v>
      </c>
      <c r="E11392" s="23">
        <v>0.42718661000000002</v>
      </c>
      <c r="F11392" s="23">
        <v>0.25361117500000002</v>
      </c>
      <c r="G11392" s="17">
        <v>0</v>
      </c>
      <c r="H11392" s="17">
        <v>1</v>
      </c>
      <c r="I11392" s="17">
        <v>0.94765485699999996</v>
      </c>
      <c r="J11392" s="17">
        <v>5.2299999999999999E-2</v>
      </c>
      <c r="K11392" s="17">
        <v>3.3800000000000002E-5</v>
      </c>
    </row>
    <row r="11393" spans="1:11" x14ac:dyDescent="0.45">
      <c r="A11393" s="10" t="s">
        <v>99</v>
      </c>
      <c r="B11393" s="20">
        <v>0.81699999999999995</v>
      </c>
      <c r="C11393" s="19">
        <v>4481</v>
      </c>
      <c r="D11393" s="19">
        <v>454.83034459999999</v>
      </c>
      <c r="E11393" s="23">
        <v>0.43102837700000002</v>
      </c>
      <c r="F11393" s="23">
        <v>0.25499265399999999</v>
      </c>
      <c r="G11393" s="17">
        <v>0</v>
      </c>
      <c r="H11393" s="17">
        <v>1</v>
      </c>
      <c r="I11393" s="17">
        <v>0.94763903699999996</v>
      </c>
      <c r="J11393" s="17">
        <v>5.2299999999999999E-2</v>
      </c>
      <c r="K11393" s="17">
        <v>3.3699999999999999E-5</v>
      </c>
    </row>
    <row r="11394" spans="1:11" x14ac:dyDescent="0.45">
      <c r="A11394" s="10" t="s">
        <v>99</v>
      </c>
      <c r="B11394" s="20">
        <v>0.81899999999999995</v>
      </c>
      <c r="C11394" s="19">
        <v>4493</v>
      </c>
      <c r="D11394" s="19">
        <v>460.0098984</v>
      </c>
      <c r="E11394" s="23">
        <v>0.43162948000000001</v>
      </c>
      <c r="F11394" s="23">
        <v>0.25734183300000002</v>
      </c>
      <c r="G11394" s="17">
        <v>0</v>
      </c>
      <c r="H11394" s="17">
        <v>1</v>
      </c>
      <c r="I11394" s="17">
        <v>0.94836380899999995</v>
      </c>
      <c r="J11394" s="17">
        <v>5.16E-2</v>
      </c>
      <c r="K11394" s="17">
        <v>3.3300000000000003E-5</v>
      </c>
    </row>
    <row r="11395" spans="1:11" x14ac:dyDescent="0.45">
      <c r="A11395" s="10" t="s">
        <v>99</v>
      </c>
      <c r="B11395" s="20">
        <v>0.82</v>
      </c>
      <c r="C11395" s="19">
        <v>4499</v>
      </c>
      <c r="D11395" s="19">
        <v>462.62321400000002</v>
      </c>
      <c r="E11395" s="23">
        <v>0.44215662300000003</v>
      </c>
      <c r="F11395" s="23">
        <v>0.259405416</v>
      </c>
      <c r="G11395" s="17">
        <v>0</v>
      </c>
      <c r="H11395" s="17">
        <v>1</v>
      </c>
      <c r="I11395" s="17">
        <v>0.94856906299999999</v>
      </c>
      <c r="J11395" s="17">
        <v>5.1400000000000001E-2</v>
      </c>
      <c r="K11395" s="17">
        <v>3.3099999999999998E-5</v>
      </c>
    </row>
    <row r="11396" spans="1:11" x14ac:dyDescent="0.45">
      <c r="A11396" s="10" t="s">
        <v>99</v>
      </c>
      <c r="B11396" s="20">
        <v>0.82099999999999995</v>
      </c>
      <c r="C11396" s="19">
        <v>4502</v>
      </c>
      <c r="D11396" s="19">
        <v>463.95100630000002</v>
      </c>
      <c r="E11396" s="23">
        <v>0.44265475999999998</v>
      </c>
      <c r="F11396" s="23">
        <v>0.260866506</v>
      </c>
      <c r="G11396" s="17">
        <v>0</v>
      </c>
      <c r="H11396" s="17">
        <v>1</v>
      </c>
      <c r="I11396" s="17">
        <v>0.94819553000000001</v>
      </c>
      <c r="J11396" s="17">
        <v>5.1799999999999999E-2</v>
      </c>
      <c r="K11396" s="17">
        <v>3.3099999999999998E-5</v>
      </c>
    </row>
    <row r="11397" spans="1:11" x14ac:dyDescent="0.45">
      <c r="A11397" s="10" t="s">
        <v>99</v>
      </c>
      <c r="B11397" s="20">
        <v>0.82199999999999995</v>
      </c>
      <c r="C11397" s="19">
        <v>4510</v>
      </c>
      <c r="D11397" s="19">
        <v>467.51129680000003</v>
      </c>
      <c r="E11397" s="23">
        <v>0.44622579099999998</v>
      </c>
      <c r="F11397" s="23">
        <v>0.261772856</v>
      </c>
      <c r="G11397" s="17">
        <v>0</v>
      </c>
      <c r="H11397" s="17">
        <v>1</v>
      </c>
      <c r="I11397" s="17">
        <v>0.948380793</v>
      </c>
      <c r="J11397" s="17">
        <v>5.16E-2</v>
      </c>
      <c r="K11397" s="17">
        <v>3.3000000000000003E-5</v>
      </c>
    </row>
    <row r="11398" spans="1:11" x14ac:dyDescent="0.45">
      <c r="A11398" s="10" t="s">
        <v>99</v>
      </c>
      <c r="B11398" s="20">
        <v>0.82299999999999995</v>
      </c>
      <c r="C11398" s="19">
        <v>4515</v>
      </c>
      <c r="D11398" s="19">
        <v>469.76776940000002</v>
      </c>
      <c r="E11398" s="23">
        <v>0.45371120799999998</v>
      </c>
      <c r="F11398" s="23">
        <v>0.26338502800000002</v>
      </c>
      <c r="G11398" s="17">
        <v>0</v>
      </c>
      <c r="H11398" s="17">
        <v>1</v>
      </c>
      <c r="I11398" s="17">
        <v>0.94840931299999998</v>
      </c>
      <c r="J11398" s="17">
        <v>5.16E-2</v>
      </c>
      <c r="K11398" s="17">
        <v>3.3000000000000003E-5</v>
      </c>
    </row>
    <row r="11399" spans="1:11" x14ac:dyDescent="0.45">
      <c r="A11399" s="10" t="s">
        <v>99</v>
      </c>
      <c r="B11399" s="20">
        <v>0.82399999999999995</v>
      </c>
      <c r="C11399" s="19">
        <v>4520</v>
      </c>
      <c r="D11399" s="19">
        <v>472.05934980000001</v>
      </c>
      <c r="E11399" s="23">
        <v>0.465106992</v>
      </c>
      <c r="F11399" s="23">
        <v>0.26421209499999998</v>
      </c>
      <c r="G11399" s="17">
        <v>0</v>
      </c>
      <c r="H11399" s="17">
        <v>1</v>
      </c>
      <c r="I11399" s="17">
        <v>0.94838626500000001</v>
      </c>
      <c r="J11399" s="17">
        <v>5.16E-2</v>
      </c>
      <c r="K11399" s="17">
        <v>3.29E-5</v>
      </c>
    </row>
    <row r="11400" spans="1:11" x14ac:dyDescent="0.45">
      <c r="A11400" s="10" t="s">
        <v>99</v>
      </c>
      <c r="B11400" s="20">
        <v>0.82499999999999996</v>
      </c>
      <c r="C11400" s="19">
        <v>4526</v>
      </c>
      <c r="D11400" s="19">
        <v>474.87916840000003</v>
      </c>
      <c r="E11400" s="23">
        <v>0.47095945299999997</v>
      </c>
      <c r="F11400" s="23">
        <v>0.26631074500000002</v>
      </c>
      <c r="G11400" s="17">
        <v>0</v>
      </c>
      <c r="H11400" s="17">
        <v>1</v>
      </c>
      <c r="I11400" s="17">
        <v>0.94867367800000002</v>
      </c>
      <c r="J11400" s="17">
        <v>5.1299999999999998E-2</v>
      </c>
      <c r="K11400" s="17">
        <v>3.2700000000000002E-5</v>
      </c>
    </row>
    <row r="11401" spans="1:11" x14ac:dyDescent="0.45">
      <c r="A11401" s="10" t="s">
        <v>99</v>
      </c>
      <c r="B11401" s="20">
        <v>0.82599999999999996</v>
      </c>
      <c r="C11401" s="19">
        <v>4530</v>
      </c>
      <c r="D11401" s="19">
        <v>476.77772329999999</v>
      </c>
      <c r="E11401" s="23">
        <v>0.47738148400000002</v>
      </c>
      <c r="F11401" s="23">
        <v>0.267208573</v>
      </c>
      <c r="G11401" s="17">
        <v>0</v>
      </c>
      <c r="H11401" s="17">
        <v>1</v>
      </c>
      <c r="I11401" s="17">
        <v>0.94883674699999998</v>
      </c>
      <c r="J11401" s="17">
        <v>5.11E-2</v>
      </c>
      <c r="K11401" s="17">
        <v>3.26E-5</v>
      </c>
    </row>
    <row r="11402" spans="1:11" x14ac:dyDescent="0.45">
      <c r="A11402" s="10" t="s">
        <v>99</v>
      </c>
      <c r="B11402" s="20">
        <v>0.82799999999999996</v>
      </c>
      <c r="C11402" s="19">
        <v>4540</v>
      </c>
      <c r="D11402" s="19">
        <v>481.57333030000001</v>
      </c>
      <c r="E11402" s="23">
        <v>0.48102660200000003</v>
      </c>
      <c r="F11402" s="23">
        <v>0.26946861300000002</v>
      </c>
      <c r="G11402" s="17">
        <v>0</v>
      </c>
      <c r="H11402" s="17">
        <v>1</v>
      </c>
      <c r="I11402" s="17">
        <v>0.94895834599999995</v>
      </c>
      <c r="J11402" s="17">
        <v>5.0999999999999997E-2</v>
      </c>
      <c r="K11402" s="17">
        <v>3.2499999999999997E-5</v>
      </c>
    </row>
    <row r="11403" spans="1:11" x14ac:dyDescent="0.45">
      <c r="A11403" s="10" t="s">
        <v>99</v>
      </c>
      <c r="B11403" s="20">
        <v>0.82899999999999996</v>
      </c>
      <c r="C11403" s="19">
        <v>4548</v>
      </c>
      <c r="D11403" s="19">
        <v>485.42933579999999</v>
      </c>
      <c r="E11403" s="23">
        <v>0.48399336900000001</v>
      </c>
      <c r="F11403" s="23">
        <v>0.27131638899999999</v>
      </c>
      <c r="G11403" s="17">
        <v>0</v>
      </c>
      <c r="H11403" s="17">
        <v>1</v>
      </c>
      <c r="I11403" s="17">
        <v>0.94910256500000001</v>
      </c>
      <c r="J11403" s="17">
        <v>5.0900000000000001E-2</v>
      </c>
      <c r="K11403" s="17">
        <v>3.2400000000000001E-5</v>
      </c>
    </row>
    <row r="11404" spans="1:11" x14ac:dyDescent="0.45">
      <c r="A11404" s="10" t="s">
        <v>99</v>
      </c>
      <c r="B11404" s="20">
        <v>0.83099999999999996</v>
      </c>
      <c r="C11404" s="19">
        <v>4555</v>
      </c>
      <c r="D11404" s="19">
        <v>488.8200344</v>
      </c>
      <c r="E11404" s="23">
        <v>0.48438550699999999</v>
      </c>
      <c r="F11404" s="23">
        <v>0.27402637000000002</v>
      </c>
      <c r="G11404" s="17">
        <v>0</v>
      </c>
      <c r="H11404" s="17">
        <v>1</v>
      </c>
      <c r="I11404" s="17">
        <v>0.94938714499999999</v>
      </c>
      <c r="J11404" s="17">
        <v>5.0599999999999999E-2</v>
      </c>
      <c r="K11404" s="17">
        <v>3.2199999999999997E-5</v>
      </c>
    </row>
    <row r="11405" spans="1:11" x14ac:dyDescent="0.45">
      <c r="A11405" s="10" t="s">
        <v>99</v>
      </c>
      <c r="B11405" s="20">
        <v>0.83199999999999996</v>
      </c>
      <c r="C11405" s="19">
        <v>4564</v>
      </c>
      <c r="D11405" s="19">
        <v>493.20318070000002</v>
      </c>
      <c r="E11405" s="23">
        <v>0.48881909499999998</v>
      </c>
      <c r="F11405" s="23">
        <v>0.27576790600000001</v>
      </c>
      <c r="G11405" s="17">
        <v>0</v>
      </c>
      <c r="H11405" s="17">
        <v>1</v>
      </c>
      <c r="I11405" s="17">
        <v>0.94963320900000003</v>
      </c>
      <c r="J11405" s="17">
        <v>5.0299999999999997E-2</v>
      </c>
      <c r="K11405" s="17">
        <v>3.1999999999999999E-5</v>
      </c>
    </row>
    <row r="11406" spans="1:11" x14ac:dyDescent="0.45">
      <c r="A11406" s="10" t="s">
        <v>99</v>
      </c>
      <c r="B11406" s="20">
        <v>0.83299999999999996</v>
      </c>
      <c r="C11406" s="19">
        <v>4570</v>
      </c>
      <c r="D11406" s="19">
        <v>496.171154</v>
      </c>
      <c r="E11406" s="23">
        <v>0.49602157299999999</v>
      </c>
      <c r="F11406" s="23">
        <v>0.27742692499999999</v>
      </c>
      <c r="G11406" s="17">
        <v>0</v>
      </c>
      <c r="H11406" s="17">
        <v>1</v>
      </c>
      <c r="I11406" s="17">
        <v>0.94979835400000001</v>
      </c>
      <c r="J11406" s="17">
        <v>5.0200000000000002E-2</v>
      </c>
      <c r="K11406" s="17">
        <v>3.1900000000000003E-5</v>
      </c>
    </row>
    <row r="11407" spans="1:11" x14ac:dyDescent="0.45">
      <c r="A11407" s="10" t="s">
        <v>99</v>
      </c>
      <c r="B11407" s="20">
        <v>0.83399999999999996</v>
      </c>
      <c r="C11407" s="19">
        <v>4572</v>
      </c>
      <c r="D11407" s="19">
        <v>497.16671780000001</v>
      </c>
      <c r="E11407" s="23">
        <v>0.49862285099999998</v>
      </c>
      <c r="F11407" s="23">
        <v>0.27947403700000001</v>
      </c>
      <c r="G11407" s="17">
        <v>0</v>
      </c>
      <c r="H11407" s="17">
        <v>1</v>
      </c>
      <c r="I11407" s="17">
        <v>0.94983508299999997</v>
      </c>
      <c r="J11407" s="17">
        <v>5.0099999999999999E-2</v>
      </c>
      <c r="K11407" s="17">
        <v>3.1900000000000003E-5</v>
      </c>
    </row>
    <row r="11408" spans="1:11" x14ac:dyDescent="0.45">
      <c r="A11408" s="10" t="s">
        <v>99</v>
      </c>
      <c r="B11408" s="20">
        <v>0.83499999999999996</v>
      </c>
      <c r="C11408" s="19">
        <v>4581</v>
      </c>
      <c r="D11408" s="19">
        <v>501.70033369999999</v>
      </c>
      <c r="E11408" s="23">
        <v>0.51021368899999997</v>
      </c>
      <c r="F11408" s="23">
        <v>0.27985502800000001</v>
      </c>
      <c r="G11408" s="17">
        <v>0</v>
      </c>
      <c r="H11408" s="17">
        <v>1</v>
      </c>
      <c r="I11408" s="17">
        <v>0.95016857600000004</v>
      </c>
      <c r="J11408" s="17">
        <v>4.9799999999999997E-2</v>
      </c>
      <c r="K11408" s="17">
        <v>3.1699999999999998E-5</v>
      </c>
    </row>
    <row r="11409" spans="1:11" x14ac:dyDescent="0.45">
      <c r="A11409" s="10" t="s">
        <v>99</v>
      </c>
      <c r="B11409" s="20">
        <v>0.83599999999999997</v>
      </c>
      <c r="C11409" s="19">
        <v>4584</v>
      </c>
      <c r="D11409" s="19">
        <v>503.2546418</v>
      </c>
      <c r="E11409" s="23">
        <v>0.51956259100000002</v>
      </c>
      <c r="F11409" s="23">
        <v>0.28159954799999998</v>
      </c>
      <c r="G11409" s="17">
        <v>0</v>
      </c>
      <c r="H11409" s="17">
        <v>1</v>
      </c>
      <c r="I11409" s="17">
        <v>0.95016257199999998</v>
      </c>
      <c r="J11409" s="17">
        <v>4.9799999999999997E-2</v>
      </c>
      <c r="K11409" s="17">
        <v>3.1699999999999998E-5</v>
      </c>
    </row>
    <row r="11410" spans="1:11" x14ac:dyDescent="0.45">
      <c r="A11410" s="10" t="s">
        <v>99</v>
      </c>
      <c r="B11410" s="20">
        <v>0.83699999999999997</v>
      </c>
      <c r="C11410" s="19">
        <v>4592</v>
      </c>
      <c r="D11410" s="19">
        <v>507.4662275</v>
      </c>
      <c r="E11410" s="23">
        <v>0.52666081099999995</v>
      </c>
      <c r="F11410" s="23">
        <v>0.28385463</v>
      </c>
      <c r="G11410" s="17">
        <v>0</v>
      </c>
      <c r="H11410" s="17">
        <v>1</v>
      </c>
      <c r="I11410" s="17">
        <v>0.95079385000000005</v>
      </c>
      <c r="J11410" s="17">
        <v>4.9200000000000001E-2</v>
      </c>
      <c r="K11410" s="17">
        <v>3.1300000000000002E-5</v>
      </c>
    </row>
    <row r="11411" spans="1:11" x14ac:dyDescent="0.45">
      <c r="A11411" s="10" t="s">
        <v>99</v>
      </c>
      <c r="B11411" s="20">
        <v>0.83799999999999997</v>
      </c>
      <c r="C11411" s="19">
        <v>4597</v>
      </c>
      <c r="D11411" s="19">
        <v>510.10705419999999</v>
      </c>
      <c r="E11411" s="23">
        <v>0.52850483199999998</v>
      </c>
      <c r="F11411" s="23">
        <v>0.28553930799999999</v>
      </c>
      <c r="G11411" s="17">
        <v>0</v>
      </c>
      <c r="H11411" s="17">
        <v>1</v>
      </c>
      <c r="I11411" s="17">
        <v>0.95083408800000002</v>
      </c>
      <c r="J11411" s="17">
        <v>4.9099999999999998E-2</v>
      </c>
      <c r="K11411" s="17">
        <v>3.1199999999999999E-5</v>
      </c>
    </row>
    <row r="11412" spans="1:11" x14ac:dyDescent="0.45">
      <c r="A11412" s="10" t="s">
        <v>99</v>
      </c>
      <c r="B11412" s="20">
        <v>0.83899999999999997</v>
      </c>
      <c r="C11412" s="19">
        <v>4598</v>
      </c>
      <c r="D11412" s="19">
        <v>510.6398294</v>
      </c>
      <c r="E11412" s="23">
        <v>0.53277521100000003</v>
      </c>
      <c r="F11412" s="23">
        <v>0.287307494</v>
      </c>
      <c r="G11412" s="17">
        <v>0</v>
      </c>
      <c r="H11412" s="17">
        <v>1</v>
      </c>
      <c r="I11412" s="17">
        <v>0.950840664</v>
      </c>
      <c r="J11412" s="17">
        <v>4.9099999999999998E-2</v>
      </c>
      <c r="K11412" s="17">
        <v>3.1199999999999999E-5</v>
      </c>
    </row>
    <row r="11413" spans="1:11" x14ac:dyDescent="0.45">
      <c r="A11413" s="10" t="s">
        <v>99</v>
      </c>
      <c r="B11413" s="20">
        <v>0.84099999999999997</v>
      </c>
      <c r="C11413" s="19">
        <v>4614</v>
      </c>
      <c r="D11413" s="19">
        <v>519.20264989999998</v>
      </c>
      <c r="E11413" s="23">
        <v>0.53877946300000001</v>
      </c>
      <c r="F11413" s="23">
        <v>0.28812223300000001</v>
      </c>
      <c r="G11413" s="17">
        <v>0</v>
      </c>
      <c r="H11413" s="17">
        <v>1</v>
      </c>
      <c r="I11413" s="17">
        <v>0.95134790599999997</v>
      </c>
      <c r="J11413" s="17">
        <v>4.8599999999999997E-2</v>
      </c>
      <c r="K11413" s="17">
        <v>3.0899999999999999E-5</v>
      </c>
    </row>
    <row r="11414" spans="1:11" x14ac:dyDescent="0.45">
      <c r="A11414" s="10" t="s">
        <v>99</v>
      </c>
      <c r="B11414" s="20">
        <v>0.84299999999999997</v>
      </c>
      <c r="C11414" s="19">
        <v>4625</v>
      </c>
      <c r="D11414" s="19">
        <v>525.13678070000003</v>
      </c>
      <c r="E11414" s="23">
        <v>0.53983121199999995</v>
      </c>
      <c r="F11414" s="23">
        <v>0.29262099499999999</v>
      </c>
      <c r="G11414" s="17">
        <v>0</v>
      </c>
      <c r="H11414" s="17">
        <v>1</v>
      </c>
      <c r="I11414" s="17">
        <v>0.95174255399999996</v>
      </c>
      <c r="J11414" s="17">
        <v>4.82E-2</v>
      </c>
      <c r="K11414" s="17">
        <v>3.0700000000000001E-5</v>
      </c>
    </row>
    <row r="11415" spans="1:11" x14ac:dyDescent="0.45">
      <c r="A11415" s="10" t="s">
        <v>99</v>
      </c>
      <c r="B11415" s="20">
        <v>0.84399999999999997</v>
      </c>
      <c r="C11415" s="19">
        <v>4627</v>
      </c>
      <c r="D11415" s="19">
        <v>526.21759910000003</v>
      </c>
      <c r="E11415" s="23">
        <v>0.54040920000000003</v>
      </c>
      <c r="F11415" s="23">
        <v>0.29569641899999999</v>
      </c>
      <c r="G11415" s="17">
        <v>0</v>
      </c>
      <c r="H11415" s="17">
        <v>1</v>
      </c>
      <c r="I11415" s="17">
        <v>0.95181692600000001</v>
      </c>
      <c r="J11415" s="17">
        <v>4.82E-2</v>
      </c>
      <c r="K11415" s="17">
        <v>3.0599999999999998E-5</v>
      </c>
    </row>
    <row r="11416" spans="1:11" x14ac:dyDescent="0.45">
      <c r="A11416" s="10" t="s">
        <v>99</v>
      </c>
      <c r="B11416" s="20">
        <v>0.84599999999999997</v>
      </c>
      <c r="C11416" s="19">
        <v>4639</v>
      </c>
      <c r="D11416" s="19">
        <v>532.7241113</v>
      </c>
      <c r="E11416" s="23">
        <v>0.54285481400000002</v>
      </c>
      <c r="F11416" s="23">
        <v>0.29674235799999998</v>
      </c>
      <c r="G11416" s="17">
        <v>0</v>
      </c>
      <c r="H11416" s="17">
        <v>1</v>
      </c>
      <c r="I11416" s="17">
        <v>0.95205161000000005</v>
      </c>
      <c r="J11416" s="17">
        <v>4.7899999999999998E-2</v>
      </c>
      <c r="K11416" s="17">
        <v>3.0499999999999999E-5</v>
      </c>
    </row>
    <row r="11417" spans="1:11" x14ac:dyDescent="0.45">
      <c r="A11417" s="10" t="s">
        <v>99</v>
      </c>
      <c r="B11417" s="20">
        <v>0.84699999999999998</v>
      </c>
      <c r="C11417" s="19">
        <v>4645</v>
      </c>
      <c r="D11417" s="19">
        <v>536.00287460000004</v>
      </c>
      <c r="E11417" s="23">
        <v>0.54687567400000003</v>
      </c>
      <c r="F11417" s="23">
        <v>0.29926427900000002</v>
      </c>
      <c r="G11417" s="17">
        <v>0</v>
      </c>
      <c r="H11417" s="17">
        <v>1</v>
      </c>
      <c r="I11417" s="17">
        <v>0.95231100800000001</v>
      </c>
      <c r="J11417" s="17">
        <v>4.7699999999999999E-2</v>
      </c>
      <c r="K11417" s="17">
        <v>3.0300000000000001E-5</v>
      </c>
    </row>
    <row r="11418" spans="1:11" x14ac:dyDescent="0.45">
      <c r="A11418" s="10" t="s">
        <v>99</v>
      </c>
      <c r="B11418" s="20">
        <v>0.84799999999999998</v>
      </c>
      <c r="C11418" s="19">
        <v>4652</v>
      </c>
      <c r="D11418" s="19">
        <v>539.83676849999995</v>
      </c>
      <c r="E11418" s="23">
        <v>0.54805114099999996</v>
      </c>
      <c r="F11418" s="23">
        <v>0.30204087800000001</v>
      </c>
      <c r="G11418" s="17">
        <v>0</v>
      </c>
      <c r="H11418" s="17">
        <v>1</v>
      </c>
      <c r="I11418" s="17">
        <v>0.95198849600000002</v>
      </c>
      <c r="J11418" s="17">
        <v>4.8000000000000001E-2</v>
      </c>
      <c r="K11418" s="17">
        <v>3.0300000000000001E-5</v>
      </c>
    </row>
    <row r="11419" spans="1:11" x14ac:dyDescent="0.45">
      <c r="A11419" s="10" t="s">
        <v>99</v>
      </c>
      <c r="B11419" s="20">
        <v>0.84899999999999998</v>
      </c>
      <c r="C11419" s="19">
        <v>4653</v>
      </c>
      <c r="D11419" s="19">
        <v>540.38656570000001</v>
      </c>
      <c r="E11419" s="23">
        <v>0.54979713100000005</v>
      </c>
      <c r="F11419" s="23">
        <v>0.30351188600000001</v>
      </c>
      <c r="G11419" s="17">
        <v>0</v>
      </c>
      <c r="H11419" s="17">
        <v>1</v>
      </c>
      <c r="I11419" s="17">
        <v>0.95206596399999999</v>
      </c>
      <c r="J11419" s="17">
        <v>4.7899999999999998E-2</v>
      </c>
      <c r="K11419" s="17">
        <v>3.0199999999999999E-5</v>
      </c>
    </row>
    <row r="11420" spans="1:11" x14ac:dyDescent="0.45">
      <c r="A11420" s="10" t="s">
        <v>99</v>
      </c>
      <c r="B11420" s="20">
        <v>0.85</v>
      </c>
      <c r="C11420" s="19">
        <v>4658</v>
      </c>
      <c r="D11420" s="19">
        <v>543.15538019999997</v>
      </c>
      <c r="E11420" s="23">
        <v>0.55376291600000005</v>
      </c>
      <c r="F11420" s="23">
        <v>0.30607331900000001</v>
      </c>
      <c r="G11420" s="17">
        <v>0</v>
      </c>
      <c r="H11420" s="17">
        <v>1</v>
      </c>
      <c r="I11420" s="17">
        <v>0.95219457399999996</v>
      </c>
      <c r="J11420" s="17">
        <v>4.7800000000000002E-2</v>
      </c>
      <c r="K11420" s="17">
        <v>3.01E-5</v>
      </c>
    </row>
    <row r="11421" spans="1:11" x14ac:dyDescent="0.45">
      <c r="A11421" s="10" t="s">
        <v>99</v>
      </c>
      <c r="B11421" s="20">
        <v>0.85099999999999998</v>
      </c>
      <c r="C11421" s="19">
        <v>4668</v>
      </c>
      <c r="D11421" s="19">
        <v>548.72609690000002</v>
      </c>
      <c r="E11421" s="23">
        <v>0.55866289899999999</v>
      </c>
      <c r="F11421" s="23">
        <v>0.30607331900000001</v>
      </c>
      <c r="G11421" s="17">
        <v>0</v>
      </c>
      <c r="H11421" s="17">
        <v>1</v>
      </c>
      <c r="I11421" s="17">
        <v>0.95237251199999995</v>
      </c>
      <c r="J11421" s="17">
        <v>4.7600000000000003E-2</v>
      </c>
      <c r="K11421" s="17">
        <v>3.0000000000000001E-5</v>
      </c>
    </row>
    <row r="11422" spans="1:11" x14ac:dyDescent="0.45">
      <c r="A11422" s="10" t="s">
        <v>99</v>
      </c>
      <c r="B11422" s="20">
        <v>0.85199999999999998</v>
      </c>
      <c r="C11422" s="19">
        <v>4672</v>
      </c>
      <c r="D11422" s="19">
        <v>550.96543250000002</v>
      </c>
      <c r="E11422" s="23">
        <v>0.56046722100000002</v>
      </c>
      <c r="F11422" s="23">
        <v>0.3092432</v>
      </c>
      <c r="G11422" s="17">
        <v>0</v>
      </c>
      <c r="H11422" s="17">
        <v>1</v>
      </c>
      <c r="I11422" s="17">
        <v>0.95245641299999995</v>
      </c>
      <c r="J11422" s="17">
        <v>4.7500000000000001E-2</v>
      </c>
      <c r="K11422" s="17">
        <v>2.9899999999999998E-5</v>
      </c>
    </row>
    <row r="11423" spans="1:11" x14ac:dyDescent="0.45">
      <c r="A11423" s="10" t="s">
        <v>99</v>
      </c>
      <c r="B11423" s="20">
        <v>0.85299999999999998</v>
      </c>
      <c r="C11423" s="19">
        <v>4679</v>
      </c>
      <c r="D11423" s="19">
        <v>554.90259449999996</v>
      </c>
      <c r="E11423" s="23">
        <v>0.56561651000000002</v>
      </c>
      <c r="F11423" s="23">
        <v>0.31061937000000001</v>
      </c>
      <c r="G11423" s="17">
        <v>0</v>
      </c>
      <c r="H11423" s="17">
        <v>1</v>
      </c>
      <c r="I11423" s="17">
        <v>0.95269069299999998</v>
      </c>
      <c r="J11423" s="17">
        <v>4.7300000000000002E-2</v>
      </c>
      <c r="K11423" s="17">
        <v>2.97E-5</v>
      </c>
    </row>
    <row r="11424" spans="1:11" x14ac:dyDescent="0.45">
      <c r="A11424" s="10" t="s">
        <v>99</v>
      </c>
      <c r="B11424" s="20">
        <v>0.85399999999999998</v>
      </c>
      <c r="C11424" s="19">
        <v>4685</v>
      </c>
      <c r="D11424" s="19">
        <v>558.31867699999998</v>
      </c>
      <c r="E11424" s="23">
        <v>0.57192418199999995</v>
      </c>
      <c r="F11424" s="23">
        <v>0.31264376300000002</v>
      </c>
      <c r="G11424" s="17">
        <v>0</v>
      </c>
      <c r="H11424" s="17">
        <v>1</v>
      </c>
      <c r="I11424" s="17">
        <v>0.95268938299999995</v>
      </c>
      <c r="J11424" s="17">
        <v>4.7300000000000002E-2</v>
      </c>
      <c r="K11424" s="17">
        <v>2.97E-5</v>
      </c>
    </row>
    <row r="11425" spans="1:11" x14ac:dyDescent="0.45">
      <c r="A11425" s="10" t="s">
        <v>99</v>
      </c>
      <c r="B11425" s="20">
        <v>0.85599999999999998</v>
      </c>
      <c r="C11425" s="19">
        <v>4694</v>
      </c>
      <c r="D11425" s="19">
        <v>563.47256679999998</v>
      </c>
      <c r="E11425" s="23">
        <v>0.57265442700000002</v>
      </c>
      <c r="F11425" s="23">
        <v>0.314477754</v>
      </c>
      <c r="G11425" s="17">
        <v>0</v>
      </c>
      <c r="H11425" s="17">
        <v>1</v>
      </c>
      <c r="I11425" s="17">
        <v>0.95312751600000001</v>
      </c>
      <c r="J11425" s="17">
        <v>4.6800000000000001E-2</v>
      </c>
      <c r="K11425" s="17">
        <v>2.94E-5</v>
      </c>
    </row>
    <row r="11426" spans="1:11" x14ac:dyDescent="0.45">
      <c r="A11426" s="10" t="s">
        <v>99</v>
      </c>
      <c r="B11426" s="20">
        <v>0.85699999999999998</v>
      </c>
      <c r="C11426" s="19">
        <v>4701</v>
      </c>
      <c r="D11426" s="19">
        <v>567.49260670000001</v>
      </c>
      <c r="E11426" s="23">
        <v>0.57429141699999997</v>
      </c>
      <c r="F11426" s="23">
        <v>0.31737236400000002</v>
      </c>
      <c r="G11426" s="17">
        <v>0</v>
      </c>
      <c r="H11426" s="17">
        <v>1</v>
      </c>
      <c r="I11426" s="17">
        <v>0.95321437099999995</v>
      </c>
      <c r="J11426" s="17">
        <v>4.6800000000000001E-2</v>
      </c>
      <c r="K11426" s="17">
        <v>2.94E-5</v>
      </c>
    </row>
    <row r="11427" spans="1:11" x14ac:dyDescent="0.45">
      <c r="A11427" s="10" t="s">
        <v>99</v>
      </c>
      <c r="B11427" s="20">
        <v>0.85799999999999998</v>
      </c>
      <c r="C11427" s="19">
        <v>4707</v>
      </c>
      <c r="D11427" s="19">
        <v>570.98491260000003</v>
      </c>
      <c r="E11427" s="23">
        <v>0.58849518300000003</v>
      </c>
      <c r="F11427" s="23">
        <v>0.31929645499999998</v>
      </c>
      <c r="G11427" s="17">
        <v>0</v>
      </c>
      <c r="H11427" s="17">
        <v>1</v>
      </c>
      <c r="I11427" s="17">
        <v>0.95327865499999997</v>
      </c>
      <c r="J11427" s="17">
        <v>4.6699999999999998E-2</v>
      </c>
      <c r="K11427" s="17">
        <v>2.9300000000000001E-5</v>
      </c>
    </row>
    <row r="11428" spans="1:11" x14ac:dyDescent="0.45">
      <c r="A11428" s="10" t="s">
        <v>99</v>
      </c>
      <c r="B11428" s="20">
        <v>0.85899999999999999</v>
      </c>
      <c r="C11428" s="19">
        <v>4712</v>
      </c>
      <c r="D11428" s="19">
        <v>573.93824989999996</v>
      </c>
      <c r="E11428" s="23">
        <v>0.59081520399999998</v>
      </c>
      <c r="F11428" s="23">
        <v>0.32062798100000001</v>
      </c>
      <c r="G11428" s="17">
        <v>0</v>
      </c>
      <c r="H11428" s="17">
        <v>1</v>
      </c>
      <c r="I11428" s="17">
        <v>0.95345753200000005</v>
      </c>
      <c r="J11428" s="17">
        <v>4.65E-2</v>
      </c>
      <c r="K11428" s="17">
        <v>2.9200000000000002E-5</v>
      </c>
    </row>
    <row r="11429" spans="1:11" x14ac:dyDescent="0.45">
      <c r="A11429" s="10" t="s">
        <v>99</v>
      </c>
      <c r="B11429" s="20">
        <v>0.86</v>
      </c>
      <c r="C11429" s="19">
        <v>4718</v>
      </c>
      <c r="D11429" s="19">
        <v>577.48438369999997</v>
      </c>
      <c r="E11429" s="23">
        <v>0.591560113</v>
      </c>
      <c r="F11429" s="23">
        <v>0.32176355499999998</v>
      </c>
      <c r="G11429" s="17">
        <v>0</v>
      </c>
      <c r="H11429" s="17">
        <v>1</v>
      </c>
      <c r="I11429" s="17">
        <v>0.95350427299999996</v>
      </c>
      <c r="J11429" s="17">
        <v>4.65E-2</v>
      </c>
      <c r="K11429" s="17">
        <v>2.9200000000000002E-5</v>
      </c>
    </row>
    <row r="11430" spans="1:11" x14ac:dyDescent="0.45">
      <c r="A11430" s="10" t="s">
        <v>99</v>
      </c>
      <c r="B11430" s="20">
        <v>0.86099999999999999</v>
      </c>
      <c r="C11430" s="19">
        <v>4720</v>
      </c>
      <c r="D11430" s="19">
        <v>578.67978300000004</v>
      </c>
      <c r="E11430" s="23">
        <v>0.59769964799999997</v>
      </c>
      <c r="F11430" s="23">
        <v>0.32311548200000001</v>
      </c>
      <c r="G11430" s="17">
        <v>0</v>
      </c>
      <c r="H11430" s="17">
        <v>1</v>
      </c>
      <c r="I11430" s="17">
        <v>0.95353137300000002</v>
      </c>
      <c r="J11430" s="17">
        <v>4.6399999999999997E-2</v>
      </c>
      <c r="K11430" s="17">
        <v>2.9200000000000002E-5</v>
      </c>
    </row>
    <row r="11431" spans="1:11" x14ac:dyDescent="0.45">
      <c r="A11431" s="10" t="s">
        <v>99</v>
      </c>
      <c r="B11431" s="20">
        <v>0.86199999999999999</v>
      </c>
      <c r="C11431" s="19">
        <v>4729</v>
      </c>
      <c r="D11431" s="19">
        <v>584.07985510000003</v>
      </c>
      <c r="E11431" s="23">
        <v>0.60318523300000004</v>
      </c>
      <c r="F11431" s="23">
        <v>0.32604490699999999</v>
      </c>
      <c r="G11431" s="17">
        <v>0</v>
      </c>
      <c r="H11431" s="17">
        <v>1</v>
      </c>
      <c r="I11431" s="17">
        <v>0.95362417499999996</v>
      </c>
      <c r="J11431" s="17">
        <v>4.6300000000000001E-2</v>
      </c>
      <c r="K11431" s="17">
        <v>2.9099999999999999E-5</v>
      </c>
    </row>
    <row r="11432" spans="1:11" x14ac:dyDescent="0.45">
      <c r="A11432" s="10" t="s">
        <v>99</v>
      </c>
      <c r="B11432" s="20">
        <v>0.86299999999999999</v>
      </c>
      <c r="C11432" s="19">
        <v>4733</v>
      </c>
      <c r="D11432" s="19">
        <v>586.51272659999995</v>
      </c>
      <c r="E11432" s="23">
        <v>0.61086079100000001</v>
      </c>
      <c r="F11432" s="23">
        <v>0.32882326899999997</v>
      </c>
      <c r="G11432" s="17">
        <v>0</v>
      </c>
      <c r="H11432" s="17">
        <v>1</v>
      </c>
      <c r="I11432" s="17">
        <v>0.95369639100000003</v>
      </c>
      <c r="J11432" s="17">
        <v>4.6300000000000001E-2</v>
      </c>
      <c r="K11432" s="17">
        <v>2.9099999999999999E-5</v>
      </c>
    </row>
    <row r="11433" spans="1:11" x14ac:dyDescent="0.45">
      <c r="A11433" s="10" t="s">
        <v>99</v>
      </c>
      <c r="B11433" s="20">
        <v>0.86699999999999999</v>
      </c>
      <c r="C11433" s="19">
        <v>4752</v>
      </c>
      <c r="D11433" s="19">
        <v>598.13818860000003</v>
      </c>
      <c r="E11433" s="23">
        <v>0.61186642400000002</v>
      </c>
      <c r="F11433" s="23">
        <v>0.33186491600000001</v>
      </c>
      <c r="G11433" s="17">
        <v>0</v>
      </c>
      <c r="H11433" s="17">
        <v>1</v>
      </c>
      <c r="I11433" s="17">
        <v>0.954160707</v>
      </c>
      <c r="J11433" s="17">
        <v>4.58E-2</v>
      </c>
      <c r="K11433" s="17">
        <v>2.8799999999999999E-5</v>
      </c>
    </row>
    <row r="11434" spans="1:11" x14ac:dyDescent="0.45">
      <c r="A11434" s="10" t="s">
        <v>99</v>
      </c>
      <c r="B11434" s="20">
        <v>0.86899999999999999</v>
      </c>
      <c r="C11434" s="19">
        <v>4767</v>
      </c>
      <c r="D11434" s="19">
        <v>607.35351609999998</v>
      </c>
      <c r="E11434" s="23">
        <v>0.61724558299999999</v>
      </c>
      <c r="F11434" s="23">
        <v>0.33774933200000001</v>
      </c>
      <c r="G11434" s="17">
        <v>0</v>
      </c>
      <c r="H11434" s="17">
        <v>1</v>
      </c>
      <c r="I11434" s="17">
        <v>0.954768846</v>
      </c>
      <c r="J11434" s="17">
        <v>4.5199999999999997E-2</v>
      </c>
      <c r="K11434" s="17">
        <v>2.83E-5</v>
      </c>
    </row>
    <row r="11435" spans="1:11" x14ac:dyDescent="0.45">
      <c r="A11435" s="10" t="s">
        <v>99</v>
      </c>
      <c r="B11435" s="20">
        <v>0.87</v>
      </c>
      <c r="C11435" s="19">
        <v>4771</v>
      </c>
      <c r="D11435" s="19">
        <v>609.82634619999999</v>
      </c>
      <c r="E11435" s="23">
        <v>0.61904303800000005</v>
      </c>
      <c r="F11435" s="23">
        <v>0.34136094700000003</v>
      </c>
      <c r="G11435" s="17">
        <v>0</v>
      </c>
      <c r="H11435" s="17">
        <v>1</v>
      </c>
      <c r="I11435" s="17">
        <v>0.95483141000000005</v>
      </c>
      <c r="J11435" s="17">
        <v>4.5100000000000001E-2</v>
      </c>
      <c r="K11435" s="17">
        <v>2.83E-5</v>
      </c>
    </row>
    <row r="11436" spans="1:11" x14ac:dyDescent="0.45">
      <c r="A11436" s="10" t="s">
        <v>99</v>
      </c>
      <c r="B11436" s="20">
        <v>0.871</v>
      </c>
      <c r="C11436" s="19">
        <v>4777</v>
      </c>
      <c r="D11436" s="19">
        <v>613.5803075</v>
      </c>
      <c r="E11436" s="23">
        <v>0.62771115399999999</v>
      </c>
      <c r="F11436" s="23">
        <v>0.34327203099999998</v>
      </c>
      <c r="G11436" s="17">
        <v>0</v>
      </c>
      <c r="H11436" s="17">
        <v>1</v>
      </c>
      <c r="I11436" s="17">
        <v>0.95490410100000001</v>
      </c>
      <c r="J11436" s="17">
        <v>4.5100000000000001E-2</v>
      </c>
      <c r="K11436" s="17">
        <v>2.8200000000000001E-5</v>
      </c>
    </row>
    <row r="11437" spans="1:11" x14ac:dyDescent="0.45">
      <c r="A11437" s="10" t="s">
        <v>99</v>
      </c>
      <c r="B11437" s="20">
        <v>0.872</v>
      </c>
      <c r="C11437" s="19">
        <v>4783</v>
      </c>
      <c r="D11437" s="19">
        <v>617.35747900000001</v>
      </c>
      <c r="E11437" s="23">
        <v>0.63375616499999998</v>
      </c>
      <c r="F11437" s="23">
        <v>0.34525697399999999</v>
      </c>
      <c r="G11437" s="17">
        <v>0</v>
      </c>
      <c r="H11437" s="17">
        <v>1</v>
      </c>
      <c r="I11437" s="17">
        <v>0.95486377899999997</v>
      </c>
      <c r="J11437" s="17">
        <v>4.5100000000000001E-2</v>
      </c>
      <c r="K11437" s="17">
        <v>2.8200000000000001E-5</v>
      </c>
    </row>
    <row r="11438" spans="1:11" x14ac:dyDescent="0.45">
      <c r="A11438" s="10" t="s">
        <v>99</v>
      </c>
      <c r="B11438" s="20">
        <v>0.873</v>
      </c>
      <c r="C11438" s="19">
        <v>4788</v>
      </c>
      <c r="D11438" s="19">
        <v>620.53151869999999</v>
      </c>
      <c r="E11438" s="23">
        <v>0.63491727499999995</v>
      </c>
      <c r="F11438" s="23">
        <v>0.34739462799999998</v>
      </c>
      <c r="G11438" s="17">
        <v>0</v>
      </c>
      <c r="H11438" s="17">
        <v>1</v>
      </c>
      <c r="I11438" s="17">
        <v>0.95498436600000003</v>
      </c>
      <c r="J11438" s="17">
        <v>4.4999999999999998E-2</v>
      </c>
      <c r="K11438" s="17">
        <v>2.8099999999999999E-5</v>
      </c>
    </row>
    <row r="11439" spans="1:11" x14ac:dyDescent="0.45">
      <c r="A11439" s="10" t="s">
        <v>99</v>
      </c>
      <c r="B11439" s="20">
        <v>0.874</v>
      </c>
      <c r="C11439" s="19">
        <v>4794</v>
      </c>
      <c r="D11439" s="19">
        <v>624.39422500000001</v>
      </c>
      <c r="E11439" s="23">
        <v>0.64881690299999994</v>
      </c>
      <c r="F11439" s="23">
        <v>0.34915791699999998</v>
      </c>
      <c r="G11439" s="17">
        <v>0</v>
      </c>
      <c r="H11439" s="17">
        <v>1</v>
      </c>
      <c r="I11439" s="17">
        <v>0.95520336299999997</v>
      </c>
      <c r="J11439" s="17">
        <v>4.48E-2</v>
      </c>
      <c r="K11439" s="17">
        <v>2.8E-5</v>
      </c>
    </row>
    <row r="11440" spans="1:11" x14ac:dyDescent="0.45">
      <c r="A11440" s="10" t="s">
        <v>99</v>
      </c>
      <c r="B11440" s="20">
        <v>0.875</v>
      </c>
      <c r="C11440" s="19">
        <v>4797</v>
      </c>
      <c r="D11440" s="19">
        <v>626.35221709999996</v>
      </c>
      <c r="E11440" s="23">
        <v>0.65327784899999997</v>
      </c>
      <c r="F11440" s="23">
        <v>0.35116392899999999</v>
      </c>
      <c r="G11440" s="17">
        <v>0</v>
      </c>
      <c r="H11440" s="17">
        <v>1</v>
      </c>
      <c r="I11440" s="17">
        <v>0.95523254700000004</v>
      </c>
      <c r="J11440" s="17">
        <v>4.4699999999999997E-2</v>
      </c>
      <c r="K11440" s="17">
        <v>2.8E-5</v>
      </c>
    </row>
    <row r="11441" spans="1:11" x14ac:dyDescent="0.45">
      <c r="A11441" s="10" t="s">
        <v>99</v>
      </c>
      <c r="B11441" s="20">
        <v>0.876</v>
      </c>
      <c r="C11441" s="19">
        <v>4805</v>
      </c>
      <c r="D11441" s="19">
        <v>631.64805920000003</v>
      </c>
      <c r="E11441" s="23">
        <v>0.66728556100000003</v>
      </c>
      <c r="F11441" s="23">
        <v>0.35252556299999999</v>
      </c>
      <c r="G11441" s="17">
        <v>0</v>
      </c>
      <c r="H11441" s="17">
        <v>1</v>
      </c>
      <c r="I11441" s="17">
        <v>0.95528155400000003</v>
      </c>
      <c r="J11441" s="17">
        <v>4.4699999999999997E-2</v>
      </c>
      <c r="K11441" s="17">
        <v>2.7900000000000001E-5</v>
      </c>
    </row>
    <row r="11442" spans="1:11" x14ac:dyDescent="0.45">
      <c r="A11442" s="10" t="s">
        <v>99</v>
      </c>
      <c r="B11442" s="20">
        <v>0.877</v>
      </c>
      <c r="C11442" s="19">
        <v>4811</v>
      </c>
      <c r="D11442" s="19">
        <v>635.676331</v>
      </c>
      <c r="E11442" s="23">
        <v>0.673635655</v>
      </c>
      <c r="F11442" s="23">
        <v>0.35458003399999999</v>
      </c>
      <c r="G11442" s="17">
        <v>0</v>
      </c>
      <c r="H11442" s="17">
        <v>1</v>
      </c>
      <c r="I11442" s="17">
        <v>0.95517797599999998</v>
      </c>
      <c r="J11442" s="17">
        <v>4.48E-2</v>
      </c>
      <c r="K11442" s="17">
        <v>2.7900000000000001E-5</v>
      </c>
    </row>
    <row r="11443" spans="1:11" x14ac:dyDescent="0.45">
      <c r="A11443" s="10" t="s">
        <v>99</v>
      </c>
      <c r="B11443" s="20">
        <v>0.879</v>
      </c>
      <c r="C11443" s="19">
        <v>4822</v>
      </c>
      <c r="D11443" s="19">
        <v>643.12079270000004</v>
      </c>
      <c r="E11443" s="23">
        <v>0.67943522499999998</v>
      </c>
      <c r="F11443" s="23">
        <v>0.35789963600000002</v>
      </c>
      <c r="G11443" s="17">
        <v>0</v>
      </c>
      <c r="H11443" s="17">
        <v>1</v>
      </c>
      <c r="I11443" s="17">
        <v>0.95542692699999998</v>
      </c>
      <c r="J11443" s="17">
        <v>4.4499999999999998E-2</v>
      </c>
      <c r="K11443" s="17">
        <v>2.7699999999999999E-5</v>
      </c>
    </row>
    <row r="11444" spans="1:11" x14ac:dyDescent="0.45">
      <c r="A11444" s="10" t="s">
        <v>99</v>
      </c>
      <c r="B11444" s="20">
        <v>0.88</v>
      </c>
      <c r="C11444" s="19">
        <v>4827</v>
      </c>
      <c r="D11444" s="19">
        <v>646.52979919999996</v>
      </c>
      <c r="E11444" s="23">
        <v>0.68521590200000004</v>
      </c>
      <c r="F11444" s="23">
        <v>0.36079845100000002</v>
      </c>
      <c r="G11444" s="17">
        <v>0</v>
      </c>
      <c r="H11444" s="17">
        <v>1</v>
      </c>
      <c r="I11444" s="17">
        <v>0.95548696899999996</v>
      </c>
      <c r="J11444" s="17">
        <v>4.4499999999999998E-2</v>
      </c>
      <c r="K11444" s="17">
        <v>2.7699999999999999E-5</v>
      </c>
    </row>
    <row r="11445" spans="1:11" x14ac:dyDescent="0.45">
      <c r="A11445" s="10" t="s">
        <v>99</v>
      </c>
      <c r="B11445" s="20">
        <v>0.88100000000000001</v>
      </c>
      <c r="C11445" s="19">
        <v>4833</v>
      </c>
      <c r="D11445" s="19">
        <v>650.68727750000005</v>
      </c>
      <c r="E11445" s="23">
        <v>0.69998267599999997</v>
      </c>
      <c r="F11445" s="23">
        <v>0.36211945099999998</v>
      </c>
      <c r="G11445" s="17">
        <v>0</v>
      </c>
      <c r="H11445" s="17">
        <v>1</v>
      </c>
      <c r="I11445" s="17">
        <v>0.95564305599999999</v>
      </c>
      <c r="J11445" s="17">
        <v>4.4299999999999999E-2</v>
      </c>
      <c r="K11445" s="17">
        <v>2.76E-5</v>
      </c>
    </row>
    <row r="11446" spans="1:11" x14ac:dyDescent="0.45">
      <c r="A11446" s="10" t="s">
        <v>99</v>
      </c>
      <c r="B11446" s="20">
        <v>0.88300000000000001</v>
      </c>
      <c r="C11446" s="19">
        <v>4844</v>
      </c>
      <c r="D11446" s="19">
        <v>658.44087839999997</v>
      </c>
      <c r="E11446" s="23">
        <v>0.70936208999999995</v>
      </c>
      <c r="F11446" s="23">
        <v>0.366295125</v>
      </c>
      <c r="G11446" s="17">
        <v>0</v>
      </c>
      <c r="H11446" s="17">
        <v>1</v>
      </c>
      <c r="I11446" s="17">
        <v>0.95584224600000001</v>
      </c>
      <c r="J11446" s="17">
        <v>4.41E-2</v>
      </c>
      <c r="K11446" s="17">
        <v>2.7399999999999999E-5</v>
      </c>
    </row>
    <row r="11447" spans="1:11" x14ac:dyDescent="0.45">
      <c r="A11447" s="10" t="s">
        <v>99</v>
      </c>
      <c r="B11447" s="20">
        <v>0.88500000000000001</v>
      </c>
      <c r="C11447" s="19">
        <v>4855</v>
      </c>
      <c r="D11447" s="19">
        <v>666.25414130000001</v>
      </c>
      <c r="E11447" s="23">
        <v>0.71177117400000001</v>
      </c>
      <c r="F11447" s="23">
        <v>0.370426806</v>
      </c>
      <c r="G11447" s="17">
        <v>0</v>
      </c>
      <c r="H11447" s="17">
        <v>1</v>
      </c>
      <c r="I11447" s="17">
        <v>0.95599752999999998</v>
      </c>
      <c r="J11447" s="17">
        <v>4.3999999999999997E-2</v>
      </c>
      <c r="K11447" s="17">
        <v>2.7399999999999999E-5</v>
      </c>
    </row>
    <row r="11448" spans="1:11" x14ac:dyDescent="0.45">
      <c r="A11448" s="10" t="s">
        <v>99</v>
      </c>
      <c r="B11448" s="20">
        <v>0.88600000000000001</v>
      </c>
      <c r="C11448" s="19">
        <v>4859</v>
      </c>
      <c r="D11448" s="19">
        <v>669.11966419999999</v>
      </c>
      <c r="E11448" s="23">
        <v>0.71681894700000004</v>
      </c>
      <c r="F11448" s="23">
        <v>0.37425718600000002</v>
      </c>
      <c r="G11448" s="17">
        <v>0</v>
      </c>
      <c r="H11448" s="17">
        <v>1</v>
      </c>
      <c r="I11448" s="17">
        <v>0.95605869799999998</v>
      </c>
      <c r="J11448" s="17">
        <v>4.3900000000000002E-2</v>
      </c>
      <c r="K11448" s="17">
        <v>2.73E-5</v>
      </c>
    </row>
    <row r="11449" spans="1:11" x14ac:dyDescent="0.45">
      <c r="A11449" s="10" t="s">
        <v>99</v>
      </c>
      <c r="B11449" s="20">
        <v>0.88700000000000001</v>
      </c>
      <c r="C11449" s="19">
        <v>4866</v>
      </c>
      <c r="D11449" s="19">
        <v>674.18207289999998</v>
      </c>
      <c r="E11449" s="23">
        <v>0.72714888099999997</v>
      </c>
      <c r="F11449" s="23">
        <v>0.37599090000000002</v>
      </c>
      <c r="G11449" s="17">
        <v>0</v>
      </c>
      <c r="H11449" s="17">
        <v>1</v>
      </c>
      <c r="I11449" s="17">
        <v>0.95626086799999999</v>
      </c>
      <c r="J11449" s="17">
        <v>4.3700000000000003E-2</v>
      </c>
      <c r="K11449" s="17">
        <v>2.72E-5</v>
      </c>
    </row>
    <row r="11450" spans="1:11" x14ac:dyDescent="0.45">
      <c r="A11450" s="10" t="s">
        <v>99</v>
      </c>
      <c r="B11450" s="20">
        <v>0.88800000000000001</v>
      </c>
      <c r="C11450" s="19">
        <v>4871</v>
      </c>
      <c r="D11450" s="19">
        <v>677.83162289999996</v>
      </c>
      <c r="E11450" s="23">
        <v>0.73395454900000001</v>
      </c>
      <c r="F11450" s="23">
        <v>0.37859311499999998</v>
      </c>
      <c r="G11450" s="17">
        <v>0</v>
      </c>
      <c r="H11450" s="17">
        <v>1</v>
      </c>
      <c r="I11450" s="17">
        <v>0.95630981900000001</v>
      </c>
      <c r="J11450" s="17">
        <v>4.3700000000000003E-2</v>
      </c>
      <c r="K11450" s="17">
        <v>2.7100000000000001E-5</v>
      </c>
    </row>
    <row r="11451" spans="1:11" x14ac:dyDescent="0.45">
      <c r="A11451" s="10" t="s">
        <v>99</v>
      </c>
      <c r="B11451" s="20">
        <v>0.88900000000000001</v>
      </c>
      <c r="C11451" s="19">
        <v>4875</v>
      </c>
      <c r="D11451" s="19">
        <v>680.78159010000002</v>
      </c>
      <c r="E11451" s="23">
        <v>0.73749179300000001</v>
      </c>
      <c r="F11451" s="23">
        <v>0.38033766699999999</v>
      </c>
      <c r="G11451" s="17">
        <v>0</v>
      </c>
      <c r="H11451" s="17">
        <v>1</v>
      </c>
      <c r="I11451" s="17">
        <v>0.95641805300000005</v>
      </c>
      <c r="J11451" s="17">
        <v>4.36E-2</v>
      </c>
      <c r="K11451" s="17">
        <v>2.7100000000000001E-5</v>
      </c>
    </row>
    <row r="11452" spans="1:11" x14ac:dyDescent="0.45">
      <c r="A11452" s="10" t="s">
        <v>99</v>
      </c>
      <c r="B11452" s="20">
        <v>0.89</v>
      </c>
      <c r="C11452" s="19">
        <v>4880</v>
      </c>
      <c r="D11452" s="19">
        <v>684.47315189999995</v>
      </c>
      <c r="E11452" s="23">
        <v>0.73831237000000005</v>
      </c>
      <c r="F11452" s="23">
        <v>0.38150483800000001</v>
      </c>
      <c r="G11452" s="17">
        <v>0</v>
      </c>
      <c r="H11452" s="17">
        <v>1</v>
      </c>
      <c r="I11452" s="17">
        <v>0.95644541299999997</v>
      </c>
      <c r="J11452" s="17">
        <v>4.3499999999999997E-2</v>
      </c>
      <c r="K11452" s="17">
        <v>2.6999999999999999E-5</v>
      </c>
    </row>
    <row r="11453" spans="1:11" x14ac:dyDescent="0.45">
      <c r="A11453" s="10" t="s">
        <v>99</v>
      </c>
      <c r="B11453" s="20">
        <v>0.89100000000000001</v>
      </c>
      <c r="C11453" s="19">
        <v>4888</v>
      </c>
      <c r="D11453" s="19">
        <v>690.43525150000005</v>
      </c>
      <c r="E11453" s="23">
        <v>0.75183829300000005</v>
      </c>
      <c r="F11453" s="23">
        <v>0.38467037399999998</v>
      </c>
      <c r="G11453" s="17">
        <v>0</v>
      </c>
      <c r="H11453" s="17">
        <v>1</v>
      </c>
      <c r="I11453" s="17">
        <v>0.95668330199999996</v>
      </c>
      <c r="J11453" s="17">
        <v>4.3299999999999998E-2</v>
      </c>
      <c r="K11453" s="17">
        <v>2.69E-5</v>
      </c>
    </row>
    <row r="11454" spans="1:11" x14ac:dyDescent="0.45">
      <c r="A11454" s="10" t="s">
        <v>99</v>
      </c>
      <c r="B11454" s="20">
        <v>0.89200000000000002</v>
      </c>
      <c r="C11454" s="19">
        <v>4889</v>
      </c>
      <c r="D11454" s="19">
        <v>691.18778339999994</v>
      </c>
      <c r="E11454" s="23">
        <v>0.75253188299999996</v>
      </c>
      <c r="F11454" s="23">
        <v>0.38765016899999999</v>
      </c>
      <c r="G11454" s="17">
        <v>0</v>
      </c>
      <c r="H11454" s="17">
        <v>1</v>
      </c>
      <c r="I11454" s="17">
        <v>0.95670020099999997</v>
      </c>
      <c r="J11454" s="17">
        <v>4.3299999999999998E-2</v>
      </c>
      <c r="K11454" s="17">
        <v>2.69E-5</v>
      </c>
    </row>
    <row r="11455" spans="1:11" x14ac:dyDescent="0.45">
      <c r="A11455" s="10" t="s">
        <v>99</v>
      </c>
      <c r="B11455" s="20">
        <v>0.89300000000000002</v>
      </c>
      <c r="C11455" s="19">
        <v>4899</v>
      </c>
      <c r="D11455" s="19">
        <v>698.716769</v>
      </c>
      <c r="E11455" s="23">
        <v>0.75289856300000002</v>
      </c>
      <c r="F11455" s="23">
        <v>0.38794851899999999</v>
      </c>
      <c r="G11455" s="17">
        <v>0</v>
      </c>
      <c r="H11455" s="17">
        <v>1</v>
      </c>
      <c r="I11455" s="17">
        <v>0.95687621899999997</v>
      </c>
      <c r="J11455" s="17">
        <v>4.3099999999999999E-2</v>
      </c>
      <c r="K11455" s="17">
        <v>2.6800000000000001E-5</v>
      </c>
    </row>
    <row r="11456" spans="1:11" x14ac:dyDescent="0.45">
      <c r="A11456" s="10" t="s">
        <v>99</v>
      </c>
      <c r="B11456" s="20">
        <v>0.89400000000000002</v>
      </c>
      <c r="C11456" s="19">
        <v>4901</v>
      </c>
      <c r="D11456" s="19">
        <v>700.22451000000001</v>
      </c>
      <c r="E11456" s="23">
        <v>0.75408459500000002</v>
      </c>
      <c r="F11456" s="23">
        <v>0.39090837299999998</v>
      </c>
      <c r="G11456" s="17">
        <v>0</v>
      </c>
      <c r="H11456" s="17">
        <v>1</v>
      </c>
      <c r="I11456" s="17">
        <v>0.95696532999999995</v>
      </c>
      <c r="J11456" s="17">
        <v>4.2999999999999997E-2</v>
      </c>
      <c r="K11456" s="17">
        <v>2.6699999999999998E-5</v>
      </c>
    </row>
    <row r="11457" spans="1:11" x14ac:dyDescent="0.45">
      <c r="A11457" s="10" t="s">
        <v>99</v>
      </c>
      <c r="B11457" s="20">
        <v>0.89500000000000002</v>
      </c>
      <c r="C11457" s="19">
        <v>4909</v>
      </c>
      <c r="D11457" s="19">
        <v>706.29647</v>
      </c>
      <c r="E11457" s="23">
        <v>0.76224943000000001</v>
      </c>
      <c r="F11457" s="23">
        <v>0.39340103500000001</v>
      </c>
      <c r="G11457" s="17">
        <v>0</v>
      </c>
      <c r="H11457" s="17">
        <v>1</v>
      </c>
      <c r="I11457" s="17">
        <v>0.95727421999999995</v>
      </c>
      <c r="J11457" s="17">
        <v>4.2700000000000002E-2</v>
      </c>
      <c r="K11457" s="17">
        <v>2.65E-5</v>
      </c>
    </row>
    <row r="11458" spans="1:11" x14ac:dyDescent="0.45">
      <c r="A11458" s="10" t="s">
        <v>99</v>
      </c>
      <c r="B11458" s="20">
        <v>0.89600000000000002</v>
      </c>
      <c r="C11458" s="19">
        <v>4913</v>
      </c>
      <c r="D11458" s="19">
        <v>709.3610764</v>
      </c>
      <c r="E11458" s="23">
        <v>0.76648929600000004</v>
      </c>
      <c r="F11458" s="23">
        <v>0.39577695000000002</v>
      </c>
      <c r="G11458" s="17">
        <v>0</v>
      </c>
      <c r="H11458" s="17">
        <v>1</v>
      </c>
      <c r="I11458" s="17">
        <v>0.95733838999999998</v>
      </c>
      <c r="J11458" s="17">
        <v>4.2599999999999999E-2</v>
      </c>
      <c r="K11458" s="17">
        <v>2.65E-5</v>
      </c>
    </row>
    <row r="11459" spans="1:11" x14ac:dyDescent="0.45">
      <c r="A11459" s="10" t="s">
        <v>99</v>
      </c>
      <c r="B11459" s="20">
        <v>0.89700000000000002</v>
      </c>
      <c r="C11459" s="19">
        <v>4917</v>
      </c>
      <c r="D11459" s="19">
        <v>712.42935720000003</v>
      </c>
      <c r="E11459" s="23">
        <v>0.76707018000000005</v>
      </c>
      <c r="F11459" s="23">
        <v>0.39697654399999999</v>
      </c>
      <c r="G11459" s="17">
        <v>0</v>
      </c>
      <c r="H11459" s="17">
        <v>1</v>
      </c>
      <c r="I11459" s="17">
        <v>0.95738917499999998</v>
      </c>
      <c r="J11459" s="17">
        <v>4.2599999999999999E-2</v>
      </c>
      <c r="K11459" s="17">
        <v>2.65E-5</v>
      </c>
    </row>
    <row r="11460" spans="1:11" x14ac:dyDescent="0.45">
      <c r="A11460" s="10" t="s">
        <v>99</v>
      </c>
      <c r="B11460" s="20">
        <v>0.89800000000000002</v>
      </c>
      <c r="C11460" s="19">
        <v>4922</v>
      </c>
      <c r="D11460" s="19">
        <v>716.28225640000005</v>
      </c>
      <c r="E11460" s="23">
        <v>0.77057985500000004</v>
      </c>
      <c r="F11460" s="23">
        <v>0.39817135799999998</v>
      </c>
      <c r="G11460" s="17">
        <v>0</v>
      </c>
      <c r="H11460" s="17">
        <v>1</v>
      </c>
      <c r="I11460" s="17">
        <v>0.95742276599999998</v>
      </c>
      <c r="J11460" s="17">
        <v>4.2599999999999999E-2</v>
      </c>
      <c r="K11460" s="17">
        <v>2.6400000000000001E-5</v>
      </c>
    </row>
    <row r="11461" spans="1:11" x14ac:dyDescent="0.45">
      <c r="A11461" s="10" t="s">
        <v>99</v>
      </c>
      <c r="B11461" s="20">
        <v>0.89900000000000002</v>
      </c>
      <c r="C11461" s="19">
        <v>4931</v>
      </c>
      <c r="D11461" s="19">
        <v>723.27928120000001</v>
      </c>
      <c r="E11461" s="23">
        <v>0.78811271000000005</v>
      </c>
      <c r="F11461" s="23">
        <v>0.39966817700000001</v>
      </c>
      <c r="G11461" s="17">
        <v>0</v>
      </c>
      <c r="H11461" s="17">
        <v>1</v>
      </c>
      <c r="I11461" s="17">
        <v>0.95752186399999994</v>
      </c>
      <c r="J11461" s="17">
        <v>4.2500000000000003E-2</v>
      </c>
      <c r="K11461" s="17">
        <v>2.6400000000000001E-5</v>
      </c>
    </row>
    <row r="11462" spans="1:11" x14ac:dyDescent="0.45">
      <c r="A11462" s="10" t="s">
        <v>99</v>
      </c>
      <c r="B11462" s="20">
        <v>0.9</v>
      </c>
      <c r="C11462" s="19">
        <v>4937</v>
      </c>
      <c r="D11462" s="19">
        <v>728.04254839999999</v>
      </c>
      <c r="E11462" s="23">
        <v>0.79876970300000005</v>
      </c>
      <c r="F11462" s="23">
        <v>0.402381673</v>
      </c>
      <c r="G11462" s="17">
        <v>0</v>
      </c>
      <c r="H11462" s="17">
        <v>1</v>
      </c>
      <c r="I11462" s="17">
        <v>0.95777553400000004</v>
      </c>
      <c r="J11462" s="17">
        <v>4.2200000000000001E-2</v>
      </c>
      <c r="K11462" s="17">
        <v>2.62E-5</v>
      </c>
    </row>
    <row r="11463" spans="1:11" x14ac:dyDescent="0.45">
      <c r="A11463" s="10" t="s">
        <v>99</v>
      </c>
      <c r="B11463" s="20">
        <v>0.90100000000000002</v>
      </c>
      <c r="C11463" s="19">
        <v>4941</v>
      </c>
      <c r="D11463" s="19">
        <v>731.26912930000003</v>
      </c>
      <c r="E11463" s="23">
        <v>0.80879136100000004</v>
      </c>
      <c r="F11463" s="23">
        <v>0.40424742200000002</v>
      </c>
      <c r="G11463" s="17">
        <v>0</v>
      </c>
      <c r="H11463" s="17">
        <v>1</v>
      </c>
      <c r="I11463" s="17">
        <v>0.95782060300000005</v>
      </c>
      <c r="J11463" s="17">
        <v>4.2200000000000001E-2</v>
      </c>
      <c r="K11463" s="17">
        <v>2.62E-5</v>
      </c>
    </row>
    <row r="11464" spans="1:11" x14ac:dyDescent="0.45">
      <c r="A11464" s="10" t="s">
        <v>99</v>
      </c>
      <c r="B11464" s="20">
        <v>0.90200000000000002</v>
      </c>
      <c r="C11464" s="19">
        <v>4948</v>
      </c>
      <c r="D11464" s="19">
        <v>736.95859759999996</v>
      </c>
      <c r="E11464" s="23">
        <v>0.81482702100000004</v>
      </c>
      <c r="F11464" s="23">
        <v>0.41020088399999999</v>
      </c>
      <c r="G11464" s="17">
        <v>0</v>
      </c>
      <c r="H11464" s="17">
        <v>1</v>
      </c>
      <c r="I11464" s="17">
        <v>0.95781084500000002</v>
      </c>
      <c r="J11464" s="17">
        <v>4.2200000000000001E-2</v>
      </c>
      <c r="K11464" s="17">
        <v>2.6100000000000001E-5</v>
      </c>
    </row>
    <row r="11465" spans="1:11" x14ac:dyDescent="0.45">
      <c r="A11465" s="10" t="s">
        <v>99</v>
      </c>
      <c r="B11465" s="20">
        <v>0.90300000000000002</v>
      </c>
      <c r="C11465" s="19">
        <v>4953</v>
      </c>
      <c r="D11465" s="19">
        <v>741.04586280000001</v>
      </c>
      <c r="E11465" s="23">
        <v>0.81899608199999996</v>
      </c>
      <c r="F11465" s="23">
        <v>0.41298312700000001</v>
      </c>
      <c r="G11465" s="17">
        <v>0</v>
      </c>
      <c r="H11465" s="17">
        <v>1</v>
      </c>
      <c r="I11465" s="17">
        <v>0.95782493800000001</v>
      </c>
      <c r="J11465" s="17">
        <v>4.2099999999999999E-2</v>
      </c>
      <c r="K11465" s="17">
        <v>2.6100000000000001E-5</v>
      </c>
    </row>
    <row r="11466" spans="1:11" x14ac:dyDescent="0.45">
      <c r="A11466" s="10" t="s">
        <v>99</v>
      </c>
      <c r="B11466" s="20">
        <v>0.90400000000000003</v>
      </c>
      <c r="C11466" s="19">
        <v>4958</v>
      </c>
      <c r="D11466" s="19">
        <v>745.19083020000005</v>
      </c>
      <c r="E11466" s="23">
        <v>0.83049134099999999</v>
      </c>
      <c r="F11466" s="23">
        <v>0.41564480399999998</v>
      </c>
      <c r="G11466" s="17">
        <v>0</v>
      </c>
      <c r="H11466" s="17">
        <v>1</v>
      </c>
      <c r="I11466" s="17">
        <v>0.95795547800000003</v>
      </c>
      <c r="J11466" s="17">
        <v>4.2000000000000003E-2</v>
      </c>
      <c r="K11466" s="17">
        <v>2.5999999999999998E-5</v>
      </c>
    </row>
    <row r="11467" spans="1:11" x14ac:dyDescent="0.45">
      <c r="A11467" s="10" t="s">
        <v>99</v>
      </c>
      <c r="B11467" s="20">
        <v>0.90500000000000003</v>
      </c>
      <c r="C11467" s="19">
        <v>4964</v>
      </c>
      <c r="D11467" s="19">
        <v>750.19854450000003</v>
      </c>
      <c r="E11467" s="23">
        <v>0.84391649800000001</v>
      </c>
      <c r="F11467" s="23">
        <v>0.41730750999999999</v>
      </c>
      <c r="G11467" s="17">
        <v>0</v>
      </c>
      <c r="H11467" s="17">
        <v>1</v>
      </c>
      <c r="I11467" s="17">
        <v>0.95790457399999995</v>
      </c>
      <c r="J11467" s="17">
        <v>4.2099999999999999E-2</v>
      </c>
      <c r="K11467" s="17">
        <v>2.5999999999999998E-5</v>
      </c>
    </row>
    <row r="11468" spans="1:11" x14ac:dyDescent="0.45">
      <c r="A11468" s="10" t="s">
        <v>99</v>
      </c>
      <c r="B11468" s="20">
        <v>0.90600000000000003</v>
      </c>
      <c r="C11468" s="19">
        <v>4969</v>
      </c>
      <c r="D11468" s="19">
        <v>754.43227739999998</v>
      </c>
      <c r="E11468" s="23">
        <v>0.85266888200000002</v>
      </c>
      <c r="F11468" s="23">
        <v>0.41931220899999999</v>
      </c>
      <c r="G11468" s="17">
        <v>0</v>
      </c>
      <c r="H11468" s="17">
        <v>1</v>
      </c>
      <c r="I11468" s="17">
        <v>0.95795238100000002</v>
      </c>
      <c r="J11468" s="17">
        <v>4.2000000000000003E-2</v>
      </c>
      <c r="K11468" s="17">
        <v>2.5999999999999998E-5</v>
      </c>
    </row>
    <row r="11469" spans="1:11" x14ac:dyDescent="0.45">
      <c r="A11469" s="10" t="s">
        <v>99</v>
      </c>
      <c r="B11469" s="20">
        <v>0.90800000000000003</v>
      </c>
      <c r="C11469" s="19">
        <v>4981</v>
      </c>
      <c r="D11469" s="19">
        <v>764.69158249999998</v>
      </c>
      <c r="E11469" s="23">
        <v>0.858760631</v>
      </c>
      <c r="F11469" s="23">
        <v>0.42332092799999999</v>
      </c>
      <c r="G11469" s="17">
        <v>0</v>
      </c>
      <c r="H11469" s="17">
        <v>1</v>
      </c>
      <c r="I11469" s="17">
        <v>0.95810123700000005</v>
      </c>
      <c r="J11469" s="17">
        <v>4.19E-2</v>
      </c>
      <c r="K11469" s="17">
        <v>2.5899999999999999E-5</v>
      </c>
    </row>
    <row r="11470" spans="1:11" x14ac:dyDescent="0.45">
      <c r="A11470" s="10" t="s">
        <v>99</v>
      </c>
      <c r="B11470" s="20">
        <v>0.90900000000000003</v>
      </c>
      <c r="C11470" s="19">
        <v>4983</v>
      </c>
      <c r="D11470" s="19">
        <v>766.41748559999996</v>
      </c>
      <c r="E11470" s="23">
        <v>0.86306255799999998</v>
      </c>
      <c r="F11470" s="23">
        <v>0.42853917499999999</v>
      </c>
      <c r="G11470" s="17">
        <v>0</v>
      </c>
      <c r="H11470" s="17">
        <v>1</v>
      </c>
      <c r="I11470" s="17">
        <v>0.95810667800000004</v>
      </c>
      <c r="J11470" s="17">
        <v>4.19E-2</v>
      </c>
      <c r="K11470" s="17">
        <v>2.5899999999999999E-5</v>
      </c>
    </row>
    <row r="11471" spans="1:11" x14ac:dyDescent="0.45">
      <c r="A11471" s="10" t="s">
        <v>99</v>
      </c>
      <c r="B11471" s="20">
        <v>0.91</v>
      </c>
      <c r="C11471" s="19">
        <v>4991</v>
      </c>
      <c r="D11471" s="19">
        <v>773.4280139</v>
      </c>
      <c r="E11471" s="23">
        <v>0.89091816700000004</v>
      </c>
      <c r="F11471" s="23">
        <v>0.429234791</v>
      </c>
      <c r="G11471" s="17">
        <v>0</v>
      </c>
      <c r="H11471" s="17">
        <v>1</v>
      </c>
      <c r="I11471" s="17">
        <v>0.95819506300000001</v>
      </c>
      <c r="J11471" s="17">
        <v>4.1799999999999997E-2</v>
      </c>
      <c r="K11471" s="17">
        <v>2.58E-5</v>
      </c>
    </row>
    <row r="11472" spans="1:11" x14ac:dyDescent="0.45">
      <c r="A11472" s="10" t="s">
        <v>99</v>
      </c>
      <c r="B11472" s="20">
        <v>0.91100000000000003</v>
      </c>
      <c r="C11472" s="19">
        <v>4996</v>
      </c>
      <c r="D11472" s="19">
        <v>777.90053539999997</v>
      </c>
      <c r="E11472" s="23">
        <v>0.89519029900000002</v>
      </c>
      <c r="F11472" s="23">
        <v>0.43208017700000001</v>
      </c>
      <c r="G11472" s="17">
        <v>0</v>
      </c>
      <c r="H11472" s="17">
        <v>1</v>
      </c>
      <c r="I11472" s="17">
        <v>0.95844289400000005</v>
      </c>
      <c r="J11472" s="17">
        <v>4.1500000000000002E-2</v>
      </c>
      <c r="K11472" s="17">
        <v>2.5700000000000001E-5</v>
      </c>
    </row>
    <row r="11473" spans="1:11" x14ac:dyDescent="0.45">
      <c r="A11473" s="10" t="s">
        <v>99</v>
      </c>
      <c r="B11473" s="20">
        <v>0.91200000000000003</v>
      </c>
      <c r="C11473" s="19">
        <v>4998</v>
      </c>
      <c r="D11473" s="19">
        <v>779.70898920000002</v>
      </c>
      <c r="E11473" s="23">
        <v>0.90422687000000002</v>
      </c>
      <c r="F11473" s="23">
        <v>0.43391228599999998</v>
      </c>
      <c r="G11473" s="17">
        <v>0</v>
      </c>
      <c r="H11473" s="17">
        <v>1</v>
      </c>
      <c r="I11473" s="17">
        <v>0.95846799000000005</v>
      </c>
      <c r="J11473" s="17">
        <v>4.1500000000000002E-2</v>
      </c>
      <c r="K11473" s="17">
        <v>2.5700000000000001E-5</v>
      </c>
    </row>
    <row r="11474" spans="1:11" x14ac:dyDescent="0.45">
      <c r="A11474" s="10" t="s">
        <v>99</v>
      </c>
      <c r="B11474" s="20">
        <v>0.91400000000000003</v>
      </c>
      <c r="C11474" s="19">
        <v>5014</v>
      </c>
      <c r="D11474" s="19">
        <v>794.24344269999995</v>
      </c>
      <c r="E11474" s="23">
        <v>0.91548053500000004</v>
      </c>
      <c r="F11474" s="23">
        <v>0.43837503999999999</v>
      </c>
      <c r="G11474" s="17">
        <v>0</v>
      </c>
      <c r="H11474" s="17">
        <v>1</v>
      </c>
      <c r="I11474" s="17">
        <v>0.95869210900000001</v>
      </c>
      <c r="J11474" s="17">
        <v>4.1300000000000003E-2</v>
      </c>
      <c r="K11474" s="17">
        <v>2.55E-5</v>
      </c>
    </row>
    <row r="11475" spans="1:11" x14ac:dyDescent="0.45">
      <c r="A11475" s="10" t="s">
        <v>99</v>
      </c>
      <c r="B11475" s="20">
        <v>0.91500000000000004</v>
      </c>
      <c r="C11475" s="19">
        <v>5019</v>
      </c>
      <c r="D11475" s="19">
        <v>798.87798310000005</v>
      </c>
      <c r="E11475" s="23">
        <v>0.93306467900000001</v>
      </c>
      <c r="F11475" s="23">
        <v>0.44529207799999998</v>
      </c>
      <c r="G11475" s="17">
        <v>0</v>
      </c>
      <c r="H11475" s="17">
        <v>1</v>
      </c>
      <c r="I11475" s="17">
        <v>0.95882037899999994</v>
      </c>
      <c r="J11475" s="17">
        <v>4.1200000000000001E-2</v>
      </c>
      <c r="K11475" s="17">
        <v>2.5400000000000001E-5</v>
      </c>
    </row>
    <row r="11476" spans="1:11" x14ac:dyDescent="0.45">
      <c r="A11476" s="10" t="s">
        <v>99</v>
      </c>
      <c r="B11476" s="20">
        <v>0.91600000000000004</v>
      </c>
      <c r="C11476" s="19">
        <v>5024</v>
      </c>
      <c r="D11476" s="19">
        <v>803.58565309999994</v>
      </c>
      <c r="E11476" s="23">
        <v>0.94225695899999995</v>
      </c>
      <c r="F11476" s="23">
        <v>0.44720325300000002</v>
      </c>
      <c r="G11476" s="17">
        <v>0</v>
      </c>
      <c r="H11476" s="17">
        <v>1</v>
      </c>
      <c r="I11476" s="17">
        <v>0.95886715899999997</v>
      </c>
      <c r="J11476" s="17">
        <v>4.1099999999999998E-2</v>
      </c>
      <c r="K11476" s="17">
        <v>2.5400000000000001E-5</v>
      </c>
    </row>
    <row r="11477" spans="1:11" x14ac:dyDescent="0.45">
      <c r="A11477" s="10" t="s">
        <v>99</v>
      </c>
      <c r="B11477" s="20">
        <v>0.91700000000000004</v>
      </c>
      <c r="C11477" s="19">
        <v>5030</v>
      </c>
      <c r="D11477" s="19">
        <v>809.26436079999996</v>
      </c>
      <c r="E11477" s="23">
        <v>0.95204156100000004</v>
      </c>
      <c r="F11477" s="23">
        <v>0.44915712899999999</v>
      </c>
      <c r="G11477" s="17">
        <v>0</v>
      </c>
      <c r="H11477" s="17">
        <v>1</v>
      </c>
      <c r="I11477" s="17">
        <v>0.95892407800000001</v>
      </c>
      <c r="J11477" s="17">
        <v>4.1099999999999998E-2</v>
      </c>
      <c r="K11477" s="17">
        <v>2.5400000000000001E-5</v>
      </c>
    </row>
    <row r="11478" spans="1:11" x14ac:dyDescent="0.45">
      <c r="A11478" s="10" t="s">
        <v>99</v>
      </c>
      <c r="B11478" s="20">
        <v>0.91900000000000004</v>
      </c>
      <c r="C11478" s="19">
        <v>5040</v>
      </c>
      <c r="D11478" s="19">
        <v>818.79530560000001</v>
      </c>
      <c r="E11478" s="23">
        <v>0.95548575099999999</v>
      </c>
      <c r="F11478" s="23">
        <v>0.45402631700000001</v>
      </c>
      <c r="G11478" s="17">
        <v>0</v>
      </c>
      <c r="H11478" s="17">
        <v>1</v>
      </c>
      <c r="I11478" s="17">
        <v>0.95908332600000001</v>
      </c>
      <c r="J11478" s="17">
        <v>4.0899999999999999E-2</v>
      </c>
      <c r="K11478" s="17">
        <v>2.5299999999999998E-5</v>
      </c>
    </row>
    <row r="11479" spans="1:11" x14ac:dyDescent="0.45">
      <c r="A11479" s="10" t="s">
        <v>99</v>
      </c>
      <c r="B11479" s="20">
        <v>0.92200000000000004</v>
      </c>
      <c r="C11479" s="19">
        <v>5058</v>
      </c>
      <c r="D11479" s="19">
        <v>836.02304679999997</v>
      </c>
      <c r="E11479" s="23">
        <v>0.95709672999999995</v>
      </c>
      <c r="F11479" s="23">
        <v>0.46094903399999998</v>
      </c>
      <c r="G11479" s="17">
        <v>0</v>
      </c>
      <c r="H11479" s="17">
        <v>1</v>
      </c>
      <c r="I11479" s="17">
        <v>0.95922784999999999</v>
      </c>
      <c r="J11479" s="17">
        <v>4.07E-2</v>
      </c>
      <c r="K11479" s="17">
        <v>2.5199999999999999E-5</v>
      </c>
    </row>
    <row r="11480" spans="1:11" x14ac:dyDescent="0.45">
      <c r="A11480" s="10" t="s">
        <v>99</v>
      </c>
      <c r="B11480" s="20">
        <v>0.92300000000000004</v>
      </c>
      <c r="C11480" s="19">
        <v>5062</v>
      </c>
      <c r="D11480" s="19">
        <v>839.85583919999999</v>
      </c>
      <c r="E11480" s="23">
        <v>0.95928076299999998</v>
      </c>
      <c r="F11480" s="23">
        <v>0.46920174100000001</v>
      </c>
      <c r="G11480" s="17">
        <v>0</v>
      </c>
      <c r="H11480" s="17">
        <v>1</v>
      </c>
      <c r="I11480" s="17">
        <v>0.95928490200000005</v>
      </c>
      <c r="J11480" s="17">
        <v>4.07E-2</v>
      </c>
      <c r="K11480" s="17">
        <v>2.5199999999999999E-5</v>
      </c>
    </row>
    <row r="11481" spans="1:11" x14ac:dyDescent="0.45">
      <c r="A11481" s="10" t="s">
        <v>99</v>
      </c>
      <c r="B11481" s="20">
        <v>0.92400000000000004</v>
      </c>
      <c r="C11481" s="19">
        <v>5066</v>
      </c>
      <c r="D11481" s="19">
        <v>843.73126549999995</v>
      </c>
      <c r="E11481" s="23">
        <v>0.97407201899999996</v>
      </c>
      <c r="F11481" s="23">
        <v>0.47136007899999999</v>
      </c>
      <c r="G11481" s="17">
        <v>0</v>
      </c>
      <c r="H11481" s="17">
        <v>1</v>
      </c>
      <c r="I11481" s="17">
        <v>0.95936900199999997</v>
      </c>
      <c r="J11481" s="17">
        <v>4.0599999999999997E-2</v>
      </c>
      <c r="K11481" s="17">
        <v>2.51E-5</v>
      </c>
    </row>
    <row r="11482" spans="1:11" x14ac:dyDescent="0.45">
      <c r="A11482" s="10" t="s">
        <v>99</v>
      </c>
      <c r="B11482" s="20">
        <v>0.92500000000000004</v>
      </c>
      <c r="C11482" s="19">
        <v>5073</v>
      </c>
      <c r="D11482" s="19">
        <v>850.67442100000005</v>
      </c>
      <c r="E11482" s="23">
        <v>1.011122289</v>
      </c>
      <c r="F11482" s="23">
        <v>0.47411613899999999</v>
      </c>
      <c r="G11482" s="17">
        <v>0</v>
      </c>
      <c r="H11482" s="17">
        <v>1</v>
      </c>
      <c r="I11482" s="17">
        <v>0.959458967</v>
      </c>
      <c r="J11482" s="17">
        <v>4.0500000000000001E-2</v>
      </c>
      <c r="K11482" s="17">
        <v>2.51E-5</v>
      </c>
    </row>
    <row r="11483" spans="1:11" x14ac:dyDescent="0.45">
      <c r="A11483" s="10" t="s">
        <v>99</v>
      </c>
      <c r="B11483" s="20">
        <v>0.92600000000000005</v>
      </c>
      <c r="C11483" s="19">
        <v>5079</v>
      </c>
      <c r="D11483" s="19">
        <v>856.82085129999996</v>
      </c>
      <c r="E11483" s="23">
        <v>1.0328122930000001</v>
      </c>
      <c r="F11483" s="23">
        <v>0.47744145500000001</v>
      </c>
      <c r="G11483" s="17">
        <v>0</v>
      </c>
      <c r="H11483" s="17">
        <v>1</v>
      </c>
      <c r="I11483" s="17">
        <v>0.95946978000000005</v>
      </c>
      <c r="J11483" s="17">
        <v>4.0500000000000001E-2</v>
      </c>
      <c r="K11483" s="17">
        <v>2.5000000000000001E-5</v>
      </c>
    </row>
    <row r="11484" spans="1:11" x14ac:dyDescent="0.45">
      <c r="A11484" s="10" t="s">
        <v>99</v>
      </c>
      <c r="B11484" s="20">
        <v>0.92700000000000005</v>
      </c>
      <c r="C11484" s="19">
        <v>5084</v>
      </c>
      <c r="D11484" s="19">
        <v>862.02741160000005</v>
      </c>
      <c r="E11484" s="23">
        <v>1.046842125</v>
      </c>
      <c r="F11484" s="23">
        <v>0.48106276399999998</v>
      </c>
      <c r="G11484" s="17">
        <v>0</v>
      </c>
      <c r="H11484" s="17">
        <v>1</v>
      </c>
      <c r="I11484" s="17">
        <v>0.95987487699999996</v>
      </c>
      <c r="J11484" s="17">
        <v>4.0099999999999997E-2</v>
      </c>
      <c r="K11484" s="17">
        <v>2.48E-5</v>
      </c>
    </row>
    <row r="11485" spans="1:11" x14ac:dyDescent="0.45">
      <c r="A11485" s="10" t="s">
        <v>99</v>
      </c>
      <c r="B11485" s="20">
        <v>0.92800000000000005</v>
      </c>
      <c r="C11485" s="19">
        <v>5090</v>
      </c>
      <c r="D11485" s="19">
        <v>868.35412589999999</v>
      </c>
      <c r="E11485" s="23">
        <v>1.0584908930000001</v>
      </c>
      <c r="F11485" s="23">
        <v>0.483674981</v>
      </c>
      <c r="G11485" s="17">
        <v>0</v>
      </c>
      <c r="H11485" s="17">
        <v>1</v>
      </c>
      <c r="I11485" s="17">
        <v>0.96002752899999999</v>
      </c>
      <c r="J11485" s="17">
        <v>3.9899999999999998E-2</v>
      </c>
      <c r="K11485" s="17">
        <v>2.4700000000000001E-5</v>
      </c>
    </row>
    <row r="11486" spans="1:11" x14ac:dyDescent="0.45">
      <c r="A11486" s="10" t="s">
        <v>99</v>
      </c>
      <c r="B11486" s="20">
        <v>0.92900000000000005</v>
      </c>
      <c r="C11486" s="19">
        <v>5094</v>
      </c>
      <c r="D11486" s="19">
        <v>872.60840949999999</v>
      </c>
      <c r="E11486" s="23">
        <v>1.065703176</v>
      </c>
      <c r="F11486" s="23">
        <v>0.48635259199999997</v>
      </c>
      <c r="G11486" s="17">
        <v>0</v>
      </c>
      <c r="H11486" s="17">
        <v>1</v>
      </c>
      <c r="I11486" s="17">
        <v>0.95988045600000005</v>
      </c>
      <c r="J11486" s="17">
        <v>4.0099999999999997E-2</v>
      </c>
      <c r="K11486" s="17">
        <v>2.4700000000000001E-5</v>
      </c>
    </row>
    <row r="11487" spans="1:11" x14ac:dyDescent="0.45">
      <c r="A11487" s="10" t="s">
        <v>99</v>
      </c>
      <c r="B11487" s="20">
        <v>0.93</v>
      </c>
      <c r="C11487" s="19">
        <v>5101</v>
      </c>
      <c r="D11487" s="19">
        <v>880.11763589999998</v>
      </c>
      <c r="E11487" s="23">
        <v>1.079071018</v>
      </c>
      <c r="F11487" s="23">
        <v>0.48815218199999999</v>
      </c>
      <c r="G11487" s="17">
        <v>0</v>
      </c>
      <c r="H11487" s="17">
        <v>1</v>
      </c>
      <c r="I11487" s="17">
        <v>0.96004927500000004</v>
      </c>
      <c r="J11487" s="17">
        <v>3.9899999999999998E-2</v>
      </c>
      <c r="K11487" s="17">
        <v>2.4600000000000002E-5</v>
      </c>
    </row>
    <row r="11488" spans="1:11" x14ac:dyDescent="0.45">
      <c r="A11488" s="10" t="s">
        <v>99</v>
      </c>
      <c r="B11488" s="20">
        <v>0.93100000000000005</v>
      </c>
      <c r="C11488" s="19">
        <v>5107</v>
      </c>
      <c r="D11488" s="19">
        <v>886.66117469999995</v>
      </c>
      <c r="E11488" s="23">
        <v>1.098483986</v>
      </c>
      <c r="F11488" s="23">
        <v>0.49431027700000002</v>
      </c>
      <c r="G11488" s="17">
        <v>0</v>
      </c>
      <c r="H11488" s="17">
        <v>1</v>
      </c>
      <c r="I11488" s="17">
        <v>0.95988209000000002</v>
      </c>
      <c r="J11488" s="17">
        <v>4.0099999999999997E-2</v>
      </c>
      <c r="K11488" s="17">
        <v>2.4499999999999999E-5</v>
      </c>
    </row>
    <row r="11489" spans="1:11" x14ac:dyDescent="0.45">
      <c r="A11489" s="10" t="s">
        <v>99</v>
      </c>
      <c r="B11489" s="20">
        <v>0.93200000000000005</v>
      </c>
      <c r="C11489" s="19">
        <v>5110</v>
      </c>
      <c r="D11489" s="19">
        <v>889.95974850000005</v>
      </c>
      <c r="E11489" s="23">
        <v>1.0995246249999999</v>
      </c>
      <c r="F11489" s="23">
        <v>0.497100977</v>
      </c>
      <c r="G11489" s="17">
        <v>0</v>
      </c>
      <c r="H11489" s="17">
        <v>1</v>
      </c>
      <c r="I11489" s="17">
        <v>0.95992506799999999</v>
      </c>
      <c r="J11489" s="17">
        <v>4.0099999999999997E-2</v>
      </c>
      <c r="K11489" s="17">
        <v>2.4499999999999999E-5</v>
      </c>
    </row>
    <row r="11490" spans="1:11" x14ac:dyDescent="0.45">
      <c r="A11490" s="10" t="s">
        <v>99</v>
      </c>
      <c r="B11490" s="20">
        <v>0.93300000000000005</v>
      </c>
      <c r="C11490" s="19">
        <v>5118</v>
      </c>
      <c r="D11490" s="19">
        <v>898.90559459999997</v>
      </c>
      <c r="E11490" s="23">
        <v>1.136902984</v>
      </c>
      <c r="F11490" s="23">
        <v>0.50003725799999998</v>
      </c>
      <c r="G11490" s="17">
        <v>0</v>
      </c>
      <c r="H11490" s="17">
        <v>1</v>
      </c>
      <c r="I11490" s="17">
        <v>0.96001518500000005</v>
      </c>
      <c r="J11490" s="17">
        <v>0.04</v>
      </c>
      <c r="K11490" s="17">
        <v>2.44E-5</v>
      </c>
    </row>
    <row r="11491" spans="1:11" x14ac:dyDescent="0.45">
      <c r="A11491" s="10" t="s">
        <v>99</v>
      </c>
      <c r="B11491" s="20">
        <v>0.93400000000000005</v>
      </c>
      <c r="C11491" s="19">
        <v>5122</v>
      </c>
      <c r="D11491" s="19">
        <v>903.48788479999996</v>
      </c>
      <c r="E11491" s="23">
        <v>1.1503337549999999</v>
      </c>
      <c r="F11491" s="23">
        <v>0.50521543199999996</v>
      </c>
      <c r="G11491" s="17">
        <v>0</v>
      </c>
      <c r="H11491" s="17">
        <v>1</v>
      </c>
      <c r="I11491" s="17">
        <v>0.96006058800000005</v>
      </c>
      <c r="J11491" s="17">
        <v>3.9899999999999998E-2</v>
      </c>
      <c r="K11491" s="17">
        <v>2.44E-5</v>
      </c>
    </row>
    <row r="11492" spans="1:11" x14ac:dyDescent="0.45">
      <c r="A11492" s="10" t="s">
        <v>99</v>
      </c>
      <c r="B11492" s="20">
        <v>0.93500000000000005</v>
      </c>
      <c r="C11492" s="19">
        <v>5129</v>
      </c>
      <c r="D11492" s="19">
        <v>911.5973338</v>
      </c>
      <c r="E11492" s="23">
        <v>1.15893052</v>
      </c>
      <c r="F11492" s="23">
        <v>0.50810437200000003</v>
      </c>
      <c r="G11492" s="17">
        <v>0</v>
      </c>
      <c r="H11492" s="17">
        <v>1</v>
      </c>
      <c r="I11492" s="17">
        <v>0.96030542600000002</v>
      </c>
      <c r="J11492" s="17">
        <v>3.9699999999999999E-2</v>
      </c>
      <c r="K11492" s="17">
        <v>2.4199999999999999E-5</v>
      </c>
    </row>
    <row r="11493" spans="1:11" x14ac:dyDescent="0.45">
      <c r="A11493" s="10" t="s">
        <v>99</v>
      </c>
      <c r="B11493" s="20">
        <v>0.93600000000000005</v>
      </c>
      <c r="C11493" s="19">
        <v>5132</v>
      </c>
      <c r="D11493" s="19">
        <v>915.08913070000006</v>
      </c>
      <c r="E11493" s="23">
        <v>1.163932317</v>
      </c>
      <c r="F11493" s="23">
        <v>0.51186701700000004</v>
      </c>
      <c r="G11493" s="17">
        <v>0</v>
      </c>
      <c r="H11493" s="17">
        <v>1</v>
      </c>
      <c r="I11493" s="17">
        <v>0.96039291800000004</v>
      </c>
      <c r="J11493" s="17">
        <v>3.9600000000000003E-2</v>
      </c>
      <c r="K11493" s="17">
        <v>2.4199999999999999E-5</v>
      </c>
    </row>
    <row r="11494" spans="1:11" x14ac:dyDescent="0.45">
      <c r="A11494" s="10" t="s">
        <v>99</v>
      </c>
      <c r="B11494" s="20">
        <v>0.93700000000000006</v>
      </c>
      <c r="C11494" s="19">
        <v>5140</v>
      </c>
      <c r="D11494" s="19">
        <v>924.44242129999998</v>
      </c>
      <c r="E11494" s="23">
        <v>1.1784813540000001</v>
      </c>
      <c r="F11494" s="23">
        <v>0.51497090599999995</v>
      </c>
      <c r="G11494" s="17">
        <v>0</v>
      </c>
      <c r="H11494" s="17">
        <v>1</v>
      </c>
      <c r="I11494" s="17">
        <v>0.960822705</v>
      </c>
      <c r="J11494" s="17">
        <v>3.9199999999999999E-2</v>
      </c>
      <c r="K11494" s="17">
        <v>2.3900000000000002E-5</v>
      </c>
    </row>
    <row r="11495" spans="1:11" x14ac:dyDescent="0.45">
      <c r="A11495" s="10" t="s">
        <v>99</v>
      </c>
      <c r="B11495" s="20">
        <v>0.93799999999999994</v>
      </c>
      <c r="C11495" s="19">
        <v>5145</v>
      </c>
      <c r="D11495" s="19">
        <v>930.38270420000003</v>
      </c>
      <c r="E11495" s="23">
        <v>1.1930366189999999</v>
      </c>
      <c r="F11495" s="23">
        <v>0.52017402199999996</v>
      </c>
      <c r="G11495" s="17">
        <v>0</v>
      </c>
      <c r="H11495" s="17">
        <v>1</v>
      </c>
      <c r="I11495" s="17">
        <v>0.96075296399999999</v>
      </c>
      <c r="J11495" s="17">
        <v>3.9199999999999999E-2</v>
      </c>
      <c r="K11495" s="17">
        <v>2.3900000000000002E-5</v>
      </c>
    </row>
    <row r="11496" spans="1:11" x14ac:dyDescent="0.45">
      <c r="A11496" s="10" t="s">
        <v>99</v>
      </c>
      <c r="B11496" s="20">
        <v>0.93899999999999995</v>
      </c>
      <c r="C11496" s="19">
        <v>5150</v>
      </c>
      <c r="D11496" s="19">
        <v>936.3768331</v>
      </c>
      <c r="E11496" s="23">
        <v>1.2025042720000001</v>
      </c>
      <c r="F11496" s="23">
        <v>0.52322513999999998</v>
      </c>
      <c r="G11496" s="17">
        <v>0</v>
      </c>
      <c r="H11496" s="17">
        <v>1</v>
      </c>
      <c r="I11496" s="17">
        <v>0.960799454</v>
      </c>
      <c r="J11496" s="17">
        <v>3.9199999999999999E-2</v>
      </c>
      <c r="K11496" s="17">
        <v>2.3900000000000002E-5</v>
      </c>
    </row>
    <row r="11497" spans="1:11" x14ac:dyDescent="0.45">
      <c r="A11497" s="10" t="s">
        <v>99</v>
      </c>
      <c r="B11497" s="20">
        <v>0.94</v>
      </c>
      <c r="C11497" s="19">
        <v>5156</v>
      </c>
      <c r="D11497" s="19">
        <v>943.63095369999996</v>
      </c>
      <c r="E11497" s="23">
        <v>1.2175342849999999</v>
      </c>
      <c r="F11497" s="23">
        <v>0.52583767100000001</v>
      </c>
      <c r="G11497" s="17">
        <v>0</v>
      </c>
      <c r="H11497" s="17">
        <v>1</v>
      </c>
      <c r="I11497" s="17">
        <v>0.96101393700000004</v>
      </c>
      <c r="J11497" s="17">
        <v>3.9E-2</v>
      </c>
      <c r="K11497" s="17">
        <v>2.37E-5</v>
      </c>
    </row>
    <row r="11498" spans="1:11" x14ac:dyDescent="0.45">
      <c r="A11498" s="10" t="s">
        <v>99</v>
      </c>
      <c r="B11498" s="20">
        <v>0.94099999999999995</v>
      </c>
      <c r="C11498" s="19">
        <v>5162</v>
      </c>
      <c r="D11498" s="19">
        <v>950.98212839999997</v>
      </c>
      <c r="E11498" s="23">
        <v>1.2281484250000001</v>
      </c>
      <c r="F11498" s="23">
        <v>0.52899324800000003</v>
      </c>
      <c r="G11498" s="17">
        <v>0</v>
      </c>
      <c r="H11498" s="17">
        <v>1</v>
      </c>
      <c r="I11498" s="17">
        <v>0.96108313499999998</v>
      </c>
      <c r="J11498" s="17">
        <v>3.8899999999999997E-2</v>
      </c>
      <c r="K11498" s="17">
        <v>2.3600000000000001E-5</v>
      </c>
    </row>
    <row r="11499" spans="1:11" x14ac:dyDescent="0.45">
      <c r="A11499" s="10" t="s">
        <v>99</v>
      </c>
      <c r="B11499" s="20">
        <v>0.94199999999999995</v>
      </c>
      <c r="C11499" s="19">
        <v>5165</v>
      </c>
      <c r="D11499" s="19">
        <v>954.72282740000003</v>
      </c>
      <c r="E11499" s="23">
        <v>1.2503996909999999</v>
      </c>
      <c r="F11499" s="23">
        <v>0.53551581599999998</v>
      </c>
      <c r="G11499" s="17">
        <v>0</v>
      </c>
      <c r="H11499" s="17">
        <v>1</v>
      </c>
      <c r="I11499" s="17">
        <v>0.96115839599999997</v>
      </c>
      <c r="J11499" s="17">
        <v>3.8800000000000001E-2</v>
      </c>
      <c r="K11499" s="17">
        <v>2.3600000000000001E-5</v>
      </c>
    </row>
    <row r="11500" spans="1:11" x14ac:dyDescent="0.45">
      <c r="A11500" s="10" t="s">
        <v>99</v>
      </c>
      <c r="B11500" s="20">
        <v>0.94299999999999995</v>
      </c>
      <c r="C11500" s="19">
        <v>5169</v>
      </c>
      <c r="D11500" s="19">
        <v>959.79844400000002</v>
      </c>
      <c r="E11500" s="23">
        <v>1.2692701369999999</v>
      </c>
      <c r="F11500" s="23">
        <v>0.53740449700000004</v>
      </c>
      <c r="G11500" s="17">
        <v>0</v>
      </c>
      <c r="H11500" s="17">
        <v>1</v>
      </c>
      <c r="I11500" s="17">
        <v>0.96118910000000002</v>
      </c>
      <c r="J11500" s="17">
        <v>3.8800000000000001E-2</v>
      </c>
      <c r="K11500" s="17">
        <v>2.3600000000000001E-5</v>
      </c>
    </row>
    <row r="11501" spans="1:11" x14ac:dyDescent="0.45">
      <c r="A11501" s="10" t="s">
        <v>99</v>
      </c>
      <c r="B11501" s="20">
        <v>0.94399999999999995</v>
      </c>
      <c r="C11501" s="19">
        <v>5177</v>
      </c>
      <c r="D11501" s="19">
        <v>969.96557619999999</v>
      </c>
      <c r="E11501" s="23">
        <v>1.270891521</v>
      </c>
      <c r="F11501" s="23">
        <v>0.54110683100000001</v>
      </c>
      <c r="G11501" s="17">
        <v>0</v>
      </c>
      <c r="H11501" s="17">
        <v>1</v>
      </c>
      <c r="I11501" s="17">
        <v>0.96124021199999998</v>
      </c>
      <c r="J11501" s="17">
        <v>3.8699999999999998E-2</v>
      </c>
      <c r="K11501" s="17">
        <v>2.3499999999999999E-5</v>
      </c>
    </row>
    <row r="11502" spans="1:11" x14ac:dyDescent="0.45">
      <c r="A11502" s="10" t="s">
        <v>99</v>
      </c>
      <c r="B11502" s="20">
        <v>0.94499999999999995</v>
      </c>
      <c r="C11502" s="19">
        <v>5184</v>
      </c>
      <c r="D11502" s="19">
        <v>978.92663770000001</v>
      </c>
      <c r="E11502" s="23">
        <v>1.285962082</v>
      </c>
      <c r="F11502" s="23">
        <v>0.54682224199999996</v>
      </c>
      <c r="G11502" s="17">
        <v>0</v>
      </c>
      <c r="H11502" s="17">
        <v>1</v>
      </c>
      <c r="I11502" s="17">
        <v>0.96116862800000002</v>
      </c>
      <c r="J11502" s="17">
        <v>3.8800000000000001E-2</v>
      </c>
      <c r="K11502" s="17">
        <v>2.3499999999999999E-5</v>
      </c>
    </row>
    <row r="11503" spans="1:11" x14ac:dyDescent="0.45">
      <c r="A11503" s="10" t="s">
        <v>99</v>
      </c>
      <c r="B11503" s="20">
        <v>0.94599999999999995</v>
      </c>
      <c r="C11503" s="19">
        <v>5189</v>
      </c>
      <c r="D11503" s="19">
        <v>985.39117590000001</v>
      </c>
      <c r="E11503" s="23">
        <v>1.298518005</v>
      </c>
      <c r="F11503" s="23">
        <v>0.550767903</v>
      </c>
      <c r="G11503" s="17">
        <v>0</v>
      </c>
      <c r="H11503" s="17">
        <v>1</v>
      </c>
      <c r="I11503" s="17">
        <v>0.96113938700000001</v>
      </c>
      <c r="J11503" s="17">
        <v>3.8800000000000001E-2</v>
      </c>
      <c r="K11503" s="17">
        <v>2.3499999999999999E-5</v>
      </c>
    </row>
    <row r="11504" spans="1:11" x14ac:dyDescent="0.45">
      <c r="A11504" s="10" t="s">
        <v>99</v>
      </c>
      <c r="B11504" s="20">
        <v>0.94699999999999995</v>
      </c>
      <c r="C11504" s="19">
        <v>5194</v>
      </c>
      <c r="D11504" s="19">
        <v>992.02227700000003</v>
      </c>
      <c r="E11504" s="23">
        <v>1.351382292</v>
      </c>
      <c r="F11504" s="23">
        <v>0.55360917300000001</v>
      </c>
      <c r="G11504" s="17">
        <v>0</v>
      </c>
      <c r="H11504" s="17">
        <v>1</v>
      </c>
      <c r="I11504" s="17">
        <v>0.96111537700000005</v>
      </c>
      <c r="J11504" s="17">
        <v>3.8899999999999997E-2</v>
      </c>
      <c r="K11504" s="17">
        <v>2.34E-5</v>
      </c>
    </row>
    <row r="11505" spans="1:11" x14ac:dyDescent="0.45">
      <c r="A11505" s="10" t="s">
        <v>99</v>
      </c>
      <c r="B11505" s="20">
        <v>0.94799999999999995</v>
      </c>
      <c r="C11505" s="19">
        <v>5199</v>
      </c>
      <c r="D11505" s="19">
        <v>998.8603306</v>
      </c>
      <c r="E11505" s="23">
        <v>1.387809174</v>
      </c>
      <c r="F11505" s="23">
        <v>0.559553254</v>
      </c>
      <c r="G11505" s="17">
        <v>0</v>
      </c>
      <c r="H11505" s="17">
        <v>1</v>
      </c>
      <c r="I11505" s="17">
        <v>0.96118567099999996</v>
      </c>
      <c r="J11505" s="17">
        <v>3.8800000000000001E-2</v>
      </c>
      <c r="K11505" s="17">
        <v>2.34E-5</v>
      </c>
    </row>
    <row r="11506" spans="1:11" x14ac:dyDescent="0.45">
      <c r="A11506" s="10" t="s">
        <v>99</v>
      </c>
      <c r="B11506" s="20">
        <v>0.94899999999999995</v>
      </c>
      <c r="C11506" s="19">
        <v>5205</v>
      </c>
      <c r="D11506" s="19">
        <v>1007.279418</v>
      </c>
      <c r="E11506" s="23">
        <v>1.412753133</v>
      </c>
      <c r="F11506" s="23">
        <v>0.56366440900000003</v>
      </c>
      <c r="G11506" s="17">
        <v>0</v>
      </c>
      <c r="H11506" s="17">
        <v>1</v>
      </c>
      <c r="I11506" s="17">
        <v>0.961297332</v>
      </c>
      <c r="J11506" s="17">
        <v>3.8699999999999998E-2</v>
      </c>
      <c r="K11506" s="17">
        <v>2.3300000000000001E-5</v>
      </c>
    </row>
    <row r="11507" spans="1:11" x14ac:dyDescent="0.45">
      <c r="A11507" s="10" t="s">
        <v>99</v>
      </c>
      <c r="B11507" s="20">
        <v>0.95</v>
      </c>
      <c r="C11507" s="19">
        <v>5211</v>
      </c>
      <c r="D11507" s="19">
        <v>1015.889504</v>
      </c>
      <c r="E11507" s="23">
        <v>1.458971547</v>
      </c>
      <c r="F11507" s="23">
        <v>0.56945605600000004</v>
      </c>
      <c r="G11507" s="17">
        <v>0</v>
      </c>
      <c r="H11507" s="17">
        <v>1</v>
      </c>
      <c r="I11507" s="17">
        <v>0.96127781700000003</v>
      </c>
      <c r="J11507" s="17">
        <v>3.8699999999999998E-2</v>
      </c>
      <c r="K11507" s="17">
        <v>2.3300000000000001E-5</v>
      </c>
    </row>
    <row r="11508" spans="1:11" x14ac:dyDescent="0.45">
      <c r="A11508" s="10" t="s">
        <v>99</v>
      </c>
      <c r="B11508" s="20">
        <v>0.95099999999999996</v>
      </c>
      <c r="C11508" s="19">
        <v>5216</v>
      </c>
      <c r="D11508" s="19">
        <v>1023.295506</v>
      </c>
      <c r="E11508" s="23">
        <v>1.4867334000000001</v>
      </c>
      <c r="F11508" s="23">
        <v>0.57381013599999997</v>
      </c>
      <c r="G11508" s="17">
        <v>0</v>
      </c>
      <c r="H11508" s="17">
        <v>1</v>
      </c>
      <c r="I11508" s="17">
        <v>0.96133740000000001</v>
      </c>
      <c r="J11508" s="17">
        <v>3.8600000000000002E-2</v>
      </c>
      <c r="K11508" s="17">
        <v>2.3200000000000001E-5</v>
      </c>
    </row>
    <row r="11509" spans="1:11" x14ac:dyDescent="0.45">
      <c r="A11509" s="10" t="s">
        <v>99</v>
      </c>
      <c r="B11509" s="20">
        <v>0.95199999999999996</v>
      </c>
      <c r="C11509" s="19">
        <v>5222</v>
      </c>
      <c r="D11509" s="19">
        <v>1032.2761439999999</v>
      </c>
      <c r="E11509" s="23">
        <v>1.532406658</v>
      </c>
      <c r="F11509" s="23">
        <v>0.57727875299999998</v>
      </c>
      <c r="G11509" s="17">
        <v>0</v>
      </c>
      <c r="H11509" s="17">
        <v>1</v>
      </c>
      <c r="I11509" s="17">
        <v>0.96127613300000003</v>
      </c>
      <c r="J11509" s="17">
        <v>3.8699999999999998E-2</v>
      </c>
      <c r="K11509" s="17">
        <v>2.3200000000000001E-5</v>
      </c>
    </row>
    <row r="11510" spans="1:11" x14ac:dyDescent="0.45">
      <c r="A11510" s="10" t="s">
        <v>99</v>
      </c>
      <c r="B11510" s="20">
        <v>0.95299999999999996</v>
      </c>
      <c r="C11510" s="19">
        <v>5227</v>
      </c>
      <c r="D11510" s="19">
        <v>1040.011002</v>
      </c>
      <c r="E11510" s="23">
        <v>1.5553668249999999</v>
      </c>
      <c r="F11510" s="23">
        <v>0.58279181700000005</v>
      </c>
      <c r="G11510" s="17">
        <v>0</v>
      </c>
      <c r="H11510" s="17">
        <v>1</v>
      </c>
      <c r="I11510" s="17">
        <v>0.96124276799999997</v>
      </c>
      <c r="J11510" s="17">
        <v>3.8699999999999998E-2</v>
      </c>
      <c r="K11510" s="17">
        <v>2.3099999999999999E-5</v>
      </c>
    </row>
    <row r="11511" spans="1:11" x14ac:dyDescent="0.45">
      <c r="A11511" s="10" t="s">
        <v>99</v>
      </c>
      <c r="B11511" s="20">
        <v>0.95399999999999996</v>
      </c>
      <c r="C11511" s="19">
        <v>5233</v>
      </c>
      <c r="D11511" s="19">
        <v>1049.4196910000001</v>
      </c>
      <c r="E11511" s="23">
        <v>1.586359466</v>
      </c>
      <c r="F11511" s="23">
        <v>0.58646069000000001</v>
      </c>
      <c r="G11511" s="17">
        <v>0</v>
      </c>
      <c r="H11511" s="17">
        <v>1</v>
      </c>
      <c r="I11511" s="17">
        <v>0.96148793799999999</v>
      </c>
      <c r="J11511" s="17">
        <v>3.85E-2</v>
      </c>
      <c r="K11511" s="17">
        <v>2.3E-5</v>
      </c>
    </row>
    <row r="11512" spans="1:11" x14ac:dyDescent="0.45">
      <c r="A11512" s="10" t="s">
        <v>99</v>
      </c>
      <c r="B11512" s="20">
        <v>0.95499999999999996</v>
      </c>
      <c r="C11512" s="19">
        <v>5238</v>
      </c>
      <c r="D11512" s="19">
        <v>1057.391273</v>
      </c>
      <c r="E11512" s="23">
        <v>1.5983984120000001</v>
      </c>
      <c r="F11512" s="23">
        <v>0.59416170499999998</v>
      </c>
      <c r="G11512" s="17">
        <v>0</v>
      </c>
      <c r="H11512" s="17">
        <v>1</v>
      </c>
      <c r="I11512" s="17">
        <v>0.96152932899999999</v>
      </c>
      <c r="J11512" s="17">
        <v>3.8399999999999997E-2</v>
      </c>
      <c r="K11512" s="17">
        <v>2.2900000000000001E-5</v>
      </c>
    </row>
    <row r="11513" spans="1:11" x14ac:dyDescent="0.45">
      <c r="A11513" s="10" t="s">
        <v>99</v>
      </c>
      <c r="B11513" s="20">
        <v>0.95599999999999996</v>
      </c>
      <c r="C11513" s="19">
        <v>5244</v>
      </c>
      <c r="D11513" s="19">
        <v>1067.194929</v>
      </c>
      <c r="E11513" s="23">
        <v>1.6456099639999999</v>
      </c>
      <c r="F11513" s="23">
        <v>0.59879123099999998</v>
      </c>
      <c r="G11513" s="17">
        <v>0</v>
      </c>
      <c r="H11513" s="17">
        <v>1</v>
      </c>
      <c r="I11513" s="17">
        <v>0.96185766500000003</v>
      </c>
      <c r="J11513" s="17">
        <v>3.8100000000000002E-2</v>
      </c>
      <c r="K11513" s="17">
        <v>2.27E-5</v>
      </c>
    </row>
    <row r="11514" spans="1:11" x14ac:dyDescent="0.45">
      <c r="A11514" s="10" t="s">
        <v>99</v>
      </c>
      <c r="B11514" s="20">
        <v>0.95699999999999996</v>
      </c>
      <c r="C11514" s="19">
        <v>5247</v>
      </c>
      <c r="D11514" s="19">
        <v>1072.1442159999999</v>
      </c>
      <c r="E11514" s="23">
        <v>1.652903426</v>
      </c>
      <c r="F11514" s="23">
        <v>0.60406370399999998</v>
      </c>
      <c r="G11514" s="17">
        <v>0</v>
      </c>
      <c r="H11514" s="17">
        <v>1</v>
      </c>
      <c r="I11514" s="17">
        <v>0.96187925100000005</v>
      </c>
      <c r="J11514" s="17">
        <v>3.8100000000000002E-2</v>
      </c>
      <c r="K11514" s="17">
        <v>2.27E-5</v>
      </c>
    </row>
    <row r="11515" spans="1:11" x14ac:dyDescent="0.45">
      <c r="A11515" s="10" t="s">
        <v>99</v>
      </c>
      <c r="B11515" s="20">
        <v>0.95799999999999996</v>
      </c>
      <c r="C11515" s="19">
        <v>5251</v>
      </c>
      <c r="D11515" s="19">
        <v>1078.7665810000001</v>
      </c>
      <c r="E11515" s="23">
        <v>1.6616433749999999</v>
      </c>
      <c r="F11515" s="23">
        <v>0.60783347099999996</v>
      </c>
      <c r="G11515" s="17">
        <v>0</v>
      </c>
      <c r="H11515" s="17">
        <v>1</v>
      </c>
      <c r="I11515" s="17">
        <v>0.96191887099999995</v>
      </c>
      <c r="J11515" s="17">
        <v>3.8100000000000002E-2</v>
      </c>
      <c r="K11515" s="17">
        <v>2.27E-5</v>
      </c>
    </row>
    <row r="11516" spans="1:11" x14ac:dyDescent="0.45">
      <c r="A11516" s="10" t="s">
        <v>99</v>
      </c>
      <c r="B11516" s="20">
        <v>0.95899999999999996</v>
      </c>
      <c r="C11516" s="19">
        <v>5260</v>
      </c>
      <c r="D11516" s="19">
        <v>1093.9135590000001</v>
      </c>
      <c r="E11516" s="23">
        <v>1.698878082</v>
      </c>
      <c r="F11516" s="23">
        <v>0.61101814399999999</v>
      </c>
      <c r="G11516" s="17">
        <v>0</v>
      </c>
      <c r="H11516" s="17">
        <v>1</v>
      </c>
      <c r="I11516" s="17">
        <v>0.96196831599999999</v>
      </c>
      <c r="J11516" s="17">
        <v>3.7999999999999999E-2</v>
      </c>
      <c r="K11516" s="17">
        <v>2.27E-5</v>
      </c>
    </row>
    <row r="11517" spans="1:11" x14ac:dyDescent="0.45">
      <c r="A11517" s="10" t="s">
        <v>99</v>
      </c>
      <c r="B11517" s="20">
        <v>0.96</v>
      </c>
      <c r="C11517" s="19">
        <v>5266</v>
      </c>
      <c r="D11517" s="19">
        <v>1104.3422559999999</v>
      </c>
      <c r="E11517" s="23">
        <v>1.765384055</v>
      </c>
      <c r="F11517" s="23">
        <v>0.62058088700000003</v>
      </c>
      <c r="G11517" s="17">
        <v>0</v>
      </c>
      <c r="H11517" s="17">
        <v>1</v>
      </c>
      <c r="I11517" s="17">
        <v>0.96217782900000004</v>
      </c>
      <c r="J11517" s="17">
        <v>3.78E-2</v>
      </c>
      <c r="K11517" s="17">
        <v>2.26E-5</v>
      </c>
    </row>
    <row r="11518" spans="1:11" x14ac:dyDescent="0.45">
      <c r="A11518" s="10" t="s">
        <v>99</v>
      </c>
      <c r="B11518" s="20">
        <v>0.96099999999999997</v>
      </c>
      <c r="C11518" s="19">
        <v>5270</v>
      </c>
      <c r="D11518" s="19">
        <v>1111.480364</v>
      </c>
      <c r="E11518" s="23">
        <v>1.7916056929999999</v>
      </c>
      <c r="F11518" s="23">
        <v>0.62709223700000005</v>
      </c>
      <c r="G11518" s="17">
        <v>0</v>
      </c>
      <c r="H11518" s="17">
        <v>1</v>
      </c>
      <c r="I11518" s="17">
        <v>0.96214249200000002</v>
      </c>
      <c r="J11518" s="17">
        <v>3.78E-2</v>
      </c>
      <c r="K11518" s="17">
        <v>2.2500000000000001E-5</v>
      </c>
    </row>
    <row r="11519" spans="1:11" x14ac:dyDescent="0.45">
      <c r="A11519" s="10" t="s">
        <v>99</v>
      </c>
      <c r="B11519" s="20">
        <v>0.96199999999999997</v>
      </c>
      <c r="C11519" s="19">
        <v>5277</v>
      </c>
      <c r="D11519" s="19">
        <v>1124.2205220000001</v>
      </c>
      <c r="E11519" s="23">
        <v>1.8383397530000001</v>
      </c>
      <c r="F11519" s="23">
        <v>0.63175418100000003</v>
      </c>
      <c r="G11519" s="17">
        <v>0</v>
      </c>
      <c r="H11519" s="17">
        <v>1</v>
      </c>
      <c r="I11519" s="17">
        <v>0.96238785800000004</v>
      </c>
      <c r="J11519" s="17">
        <v>3.7600000000000001E-2</v>
      </c>
      <c r="K11519" s="17">
        <v>2.2399999999999999E-5</v>
      </c>
    </row>
    <row r="11520" spans="1:11" x14ac:dyDescent="0.45">
      <c r="A11520" s="10" t="s">
        <v>99</v>
      </c>
      <c r="B11520" s="20">
        <v>0.96299999999999997</v>
      </c>
      <c r="C11520" s="19">
        <v>5281</v>
      </c>
      <c r="D11520" s="19">
        <v>1131.5794969999999</v>
      </c>
      <c r="E11520" s="23">
        <v>1.8431605280000001</v>
      </c>
      <c r="F11520" s="23">
        <v>0.639202457</v>
      </c>
      <c r="G11520" s="17">
        <v>0</v>
      </c>
      <c r="H11520" s="17">
        <v>1</v>
      </c>
      <c r="I11520" s="17">
        <v>0.962475419</v>
      </c>
      <c r="J11520" s="17">
        <v>3.7499999999999999E-2</v>
      </c>
      <c r="K11520" s="17">
        <v>2.23E-5</v>
      </c>
    </row>
    <row r="11521" spans="1:11" x14ac:dyDescent="0.45">
      <c r="A11521" s="10" t="s">
        <v>99</v>
      </c>
      <c r="B11521" s="20">
        <v>0.96399999999999997</v>
      </c>
      <c r="C11521" s="19">
        <v>5287</v>
      </c>
      <c r="D11521" s="19">
        <v>1142.799894</v>
      </c>
      <c r="E11521" s="23">
        <v>1.8767064959999999</v>
      </c>
      <c r="F11521" s="23">
        <v>0.64458943000000002</v>
      </c>
      <c r="G11521" s="17">
        <v>0</v>
      </c>
      <c r="H11521" s="17">
        <v>1</v>
      </c>
      <c r="I11521" s="17">
        <v>0.96254752300000002</v>
      </c>
      <c r="J11521" s="17">
        <v>3.7400000000000003E-2</v>
      </c>
      <c r="K11521" s="17">
        <v>2.23E-5</v>
      </c>
    </row>
    <row r="11522" spans="1:11" x14ac:dyDescent="0.45">
      <c r="A11522" s="10" t="s">
        <v>99</v>
      </c>
      <c r="B11522" s="20">
        <v>0.96499999999999997</v>
      </c>
      <c r="C11522" s="19">
        <v>5291</v>
      </c>
      <c r="D11522" s="19">
        <v>1150.401783</v>
      </c>
      <c r="E11522" s="23">
        <v>1.9100014270000001</v>
      </c>
      <c r="F11522" s="23">
        <v>0.65073030600000004</v>
      </c>
      <c r="G11522" s="17">
        <v>0</v>
      </c>
      <c r="H11522" s="17">
        <v>1</v>
      </c>
      <c r="I11522" s="17">
        <v>0.962572172</v>
      </c>
      <c r="J11522" s="17">
        <v>3.7400000000000003E-2</v>
      </c>
      <c r="K11522" s="17">
        <v>2.23E-5</v>
      </c>
    </row>
    <row r="11523" spans="1:11" x14ac:dyDescent="0.45">
      <c r="A11523" s="10" t="s">
        <v>99</v>
      </c>
      <c r="B11523" s="20">
        <v>0.96599999999999997</v>
      </c>
      <c r="C11523" s="19">
        <v>5299</v>
      </c>
      <c r="D11523" s="19">
        <v>1165.7604349999999</v>
      </c>
      <c r="E11523" s="23">
        <v>1.9420206950000001</v>
      </c>
      <c r="F11523" s="23">
        <v>0.656285648</v>
      </c>
      <c r="G11523" s="17">
        <v>0</v>
      </c>
      <c r="H11523" s="17">
        <v>1</v>
      </c>
      <c r="I11523" s="17">
        <v>0.96264134300000004</v>
      </c>
      <c r="J11523" s="17">
        <v>3.73E-2</v>
      </c>
      <c r="K11523" s="17">
        <v>2.2099999999999998E-5</v>
      </c>
    </row>
    <row r="11524" spans="1:11" x14ac:dyDescent="0.45">
      <c r="A11524" s="10" t="s">
        <v>99</v>
      </c>
      <c r="B11524" s="20">
        <v>0.96699999999999997</v>
      </c>
      <c r="C11524" s="19">
        <v>5304</v>
      </c>
      <c r="D11524" s="19">
        <v>1175.5590540000001</v>
      </c>
      <c r="E11524" s="23">
        <v>1.9638694489999999</v>
      </c>
      <c r="F11524" s="23">
        <v>0.66419483300000004</v>
      </c>
      <c r="G11524" s="17">
        <v>0</v>
      </c>
      <c r="H11524" s="17">
        <v>1</v>
      </c>
      <c r="I11524" s="17">
        <v>0.96267185899999996</v>
      </c>
      <c r="J11524" s="17">
        <v>3.73E-2</v>
      </c>
      <c r="K11524" s="17">
        <v>2.2099999999999998E-5</v>
      </c>
    </row>
    <row r="11525" spans="1:11" x14ac:dyDescent="0.45">
      <c r="A11525" s="10" t="s">
        <v>99</v>
      </c>
      <c r="B11525" s="20">
        <v>0.96799999999999997</v>
      </c>
      <c r="C11525" s="19">
        <v>5310</v>
      </c>
      <c r="D11525" s="19">
        <v>1187.5034909999999</v>
      </c>
      <c r="E11525" s="23">
        <v>2.0102490190000002</v>
      </c>
      <c r="F11525" s="23">
        <v>0.67089233100000001</v>
      </c>
      <c r="G11525" s="17">
        <v>0</v>
      </c>
      <c r="H11525" s="17">
        <v>1</v>
      </c>
      <c r="I11525" s="17">
        <v>0.96273865199999997</v>
      </c>
      <c r="J11525" s="17">
        <v>3.7199999999999997E-2</v>
      </c>
      <c r="K11525" s="17">
        <v>2.2099999999999998E-5</v>
      </c>
    </row>
    <row r="11526" spans="1:11" x14ac:dyDescent="0.45">
      <c r="A11526" s="10" t="s">
        <v>99</v>
      </c>
      <c r="B11526" s="20">
        <v>0.96899999999999997</v>
      </c>
      <c r="C11526" s="19">
        <v>5315</v>
      </c>
      <c r="D11526" s="19">
        <v>1197.6093900000001</v>
      </c>
      <c r="E11526" s="23">
        <v>2.0276905780000001</v>
      </c>
      <c r="F11526" s="23">
        <v>0.67838984999999996</v>
      </c>
      <c r="G11526" s="17">
        <v>0</v>
      </c>
      <c r="H11526" s="17">
        <v>1</v>
      </c>
      <c r="I11526" s="17">
        <v>0.96279736500000002</v>
      </c>
      <c r="J11526" s="17">
        <v>3.7199999999999997E-2</v>
      </c>
      <c r="K11526" s="17">
        <v>2.1999999999999999E-5</v>
      </c>
    </row>
    <row r="11527" spans="1:11" x14ac:dyDescent="0.45">
      <c r="A11527" s="10" t="s">
        <v>99</v>
      </c>
      <c r="B11527" s="20">
        <v>0.97099999999999997</v>
      </c>
      <c r="C11527" s="19">
        <v>5326</v>
      </c>
      <c r="D11527" s="19">
        <v>1220.181124</v>
      </c>
      <c r="E11527" s="23">
        <v>2.056077529</v>
      </c>
      <c r="F11527" s="23">
        <v>0.685638199</v>
      </c>
      <c r="G11527" s="17">
        <v>0</v>
      </c>
      <c r="H11527" s="17">
        <v>1</v>
      </c>
      <c r="I11527" s="17">
        <v>0.96291732399999996</v>
      </c>
      <c r="J11527" s="17">
        <v>3.7100000000000001E-2</v>
      </c>
      <c r="K11527" s="17">
        <v>2.19E-5</v>
      </c>
    </row>
    <row r="11528" spans="1:11" x14ac:dyDescent="0.45">
      <c r="A11528" s="10" t="s">
        <v>99</v>
      </c>
      <c r="B11528" s="20">
        <v>0.97199999999999998</v>
      </c>
      <c r="C11528" s="19">
        <v>5331</v>
      </c>
      <c r="D11528" s="19">
        <v>1230.5410260000001</v>
      </c>
      <c r="E11528" s="23">
        <v>2.0924263910000001</v>
      </c>
      <c r="F11528" s="23">
        <v>0.69817583599999999</v>
      </c>
      <c r="G11528" s="17">
        <v>0</v>
      </c>
      <c r="H11528" s="17">
        <v>1</v>
      </c>
      <c r="I11528" s="17">
        <v>0.96302639800000001</v>
      </c>
      <c r="J11528" s="17">
        <v>3.6999999999999998E-2</v>
      </c>
      <c r="K11528" s="17">
        <v>2.19E-5</v>
      </c>
    </row>
    <row r="11529" spans="1:11" x14ac:dyDescent="0.45">
      <c r="A11529" s="10" t="s">
        <v>99</v>
      </c>
      <c r="B11529" s="20">
        <v>0.97299999999999998</v>
      </c>
      <c r="C11529" s="19">
        <v>5337</v>
      </c>
      <c r="D11529" s="19">
        <v>1243.280939</v>
      </c>
      <c r="E11529" s="23">
        <v>2.134873255</v>
      </c>
      <c r="F11529" s="23">
        <v>0.70396545399999999</v>
      </c>
      <c r="G11529" s="17">
        <v>0</v>
      </c>
      <c r="H11529" s="17">
        <v>1</v>
      </c>
      <c r="I11529" s="17">
        <v>0.96306910999999995</v>
      </c>
      <c r="J11529" s="17">
        <v>3.6900000000000002E-2</v>
      </c>
      <c r="K11529" s="17">
        <v>2.19E-5</v>
      </c>
    </row>
    <row r="11530" spans="1:11" x14ac:dyDescent="0.45">
      <c r="A11530" s="10" t="s">
        <v>99</v>
      </c>
      <c r="B11530" s="20">
        <v>0.97399999999999998</v>
      </c>
      <c r="C11530" s="19">
        <v>5342</v>
      </c>
      <c r="D11530" s="19">
        <v>1254.0214880000001</v>
      </c>
      <c r="E11530" s="23">
        <v>2.1580414960000001</v>
      </c>
      <c r="F11530" s="23">
        <v>0.71297499900000005</v>
      </c>
      <c r="G11530" s="17">
        <v>0</v>
      </c>
      <c r="H11530" s="17">
        <v>1</v>
      </c>
      <c r="I11530" s="17">
        <v>0.96304553500000001</v>
      </c>
      <c r="J11530" s="17">
        <v>3.6900000000000002E-2</v>
      </c>
      <c r="K11530" s="17">
        <v>2.1800000000000001E-5</v>
      </c>
    </row>
    <row r="11531" spans="1:11" x14ac:dyDescent="0.45">
      <c r="A11531" s="10" t="s">
        <v>99</v>
      </c>
      <c r="B11531" s="20">
        <v>0.97499999999999998</v>
      </c>
      <c r="C11531" s="19">
        <v>5348</v>
      </c>
      <c r="D11531" s="19">
        <v>1267.24847</v>
      </c>
      <c r="E11531" s="23">
        <v>2.2379781099999998</v>
      </c>
      <c r="F11531" s="23">
        <v>0.71942226300000001</v>
      </c>
      <c r="G11531" s="17">
        <v>0</v>
      </c>
      <c r="H11531" s="17">
        <v>1</v>
      </c>
      <c r="I11531" s="17">
        <v>0.96300453699999999</v>
      </c>
      <c r="J11531" s="17">
        <v>3.6999999999999998E-2</v>
      </c>
      <c r="K11531" s="17">
        <v>2.1800000000000001E-5</v>
      </c>
    </row>
    <row r="11532" spans="1:11" x14ac:dyDescent="0.45">
      <c r="A11532" s="10" t="s">
        <v>99</v>
      </c>
      <c r="B11532" s="20">
        <v>0.97599999999999998</v>
      </c>
      <c r="C11532" s="19">
        <v>5353</v>
      </c>
      <c r="D11532" s="19">
        <v>1278.5484739999999</v>
      </c>
      <c r="E11532" s="23">
        <v>2.2724994980000002</v>
      </c>
      <c r="F11532" s="23">
        <v>0.72666446799999995</v>
      </c>
      <c r="G11532" s="17">
        <v>0</v>
      </c>
      <c r="H11532" s="17">
        <v>1</v>
      </c>
      <c r="I11532" s="17">
        <v>0.963088901</v>
      </c>
      <c r="J11532" s="17">
        <v>3.6900000000000002E-2</v>
      </c>
      <c r="K11532" s="17">
        <v>2.1800000000000001E-5</v>
      </c>
    </row>
    <row r="11533" spans="1:11" x14ac:dyDescent="0.45">
      <c r="A11533" s="10" t="s">
        <v>99</v>
      </c>
      <c r="B11533" s="20">
        <v>0.97699999999999998</v>
      </c>
      <c r="C11533" s="19">
        <v>5357</v>
      </c>
      <c r="D11533" s="19">
        <v>1287.7281519999999</v>
      </c>
      <c r="E11533" s="23">
        <v>2.3001864749999998</v>
      </c>
      <c r="F11533" s="23">
        <v>0.73442950900000004</v>
      </c>
      <c r="G11533" s="17">
        <v>0</v>
      </c>
      <c r="H11533" s="17">
        <v>1</v>
      </c>
      <c r="I11533" s="17">
        <v>0.96316215500000002</v>
      </c>
      <c r="J11533" s="17">
        <v>3.6799999999999999E-2</v>
      </c>
      <c r="K11533" s="17">
        <v>2.1699999999999999E-5</v>
      </c>
    </row>
    <row r="11534" spans="1:11" x14ac:dyDescent="0.45">
      <c r="A11534" s="10" t="s">
        <v>99</v>
      </c>
      <c r="B11534" s="20">
        <v>0.97799999999999998</v>
      </c>
      <c r="C11534" s="19">
        <v>5364</v>
      </c>
      <c r="D11534" s="19">
        <v>1304.334709</v>
      </c>
      <c r="E11534" s="23">
        <v>2.412139029</v>
      </c>
      <c r="F11534" s="23">
        <v>0.74012176500000004</v>
      </c>
      <c r="G11534" s="17">
        <v>0</v>
      </c>
      <c r="H11534" s="17">
        <v>1</v>
      </c>
      <c r="I11534" s="17">
        <v>0.96285149699999995</v>
      </c>
      <c r="J11534" s="17">
        <v>3.7100000000000001E-2</v>
      </c>
      <c r="K11534" s="17">
        <v>2.1699999999999999E-5</v>
      </c>
    </row>
    <row r="11535" spans="1:11" x14ac:dyDescent="0.45">
      <c r="A11535" s="10" t="s">
        <v>99</v>
      </c>
      <c r="B11535" s="20">
        <v>0.97899999999999998</v>
      </c>
      <c r="C11535" s="19">
        <v>5370</v>
      </c>
      <c r="D11535" s="19">
        <v>1319.0535299999999</v>
      </c>
      <c r="E11535" s="23">
        <v>2.4767372000000001</v>
      </c>
      <c r="F11535" s="23">
        <v>0.74860409900000002</v>
      </c>
      <c r="G11535" s="17">
        <v>0</v>
      </c>
      <c r="H11535" s="17">
        <v>1</v>
      </c>
      <c r="I11535" s="17">
        <v>0.96293287400000005</v>
      </c>
      <c r="J11535" s="17">
        <v>3.6999999999999998E-2</v>
      </c>
      <c r="K11535" s="17">
        <v>2.1699999999999999E-5</v>
      </c>
    </row>
    <row r="11536" spans="1:11" x14ac:dyDescent="0.45">
      <c r="A11536" s="10" t="s">
        <v>99</v>
      </c>
      <c r="B11536" s="20">
        <v>0.98</v>
      </c>
      <c r="C11536" s="19">
        <v>5375</v>
      </c>
      <c r="D11536" s="19">
        <v>1331.8651179999999</v>
      </c>
      <c r="E11536" s="23">
        <v>2.603273572</v>
      </c>
      <c r="F11536" s="23">
        <v>0.75616300299999994</v>
      </c>
      <c r="G11536" s="17">
        <v>0</v>
      </c>
      <c r="H11536" s="17">
        <v>1</v>
      </c>
      <c r="I11536" s="17">
        <v>0.96288205199999999</v>
      </c>
      <c r="J11536" s="17">
        <v>3.7096324999999999E-2</v>
      </c>
      <c r="K11536" s="17">
        <v>2.16E-5</v>
      </c>
    </row>
    <row r="11537" spans="1:11" x14ac:dyDescent="0.45">
      <c r="A11537" s="10" t="s">
        <v>99</v>
      </c>
      <c r="B11537" s="20">
        <v>0.98099999999999998</v>
      </c>
      <c r="C11537" s="19">
        <v>5381</v>
      </c>
      <c r="D11537" s="19">
        <v>1347.973293</v>
      </c>
      <c r="E11537" s="23">
        <v>2.7081991680000002</v>
      </c>
      <c r="F11537" s="23">
        <v>0.767179901</v>
      </c>
      <c r="G11537" s="17">
        <v>0</v>
      </c>
      <c r="H11537" s="17">
        <v>1</v>
      </c>
      <c r="I11537" s="17">
        <v>0.96292161499999995</v>
      </c>
      <c r="J11537" s="17">
        <v>3.7100000000000001E-2</v>
      </c>
      <c r="K11537" s="17">
        <v>2.16E-5</v>
      </c>
    </row>
    <row r="11538" spans="1:11" x14ac:dyDescent="0.45">
      <c r="A11538" s="10" t="s">
        <v>99</v>
      </c>
      <c r="B11538" s="20">
        <v>0.98199999999999998</v>
      </c>
      <c r="C11538" s="19">
        <v>5386</v>
      </c>
      <c r="D11538" s="19">
        <v>1362.490814</v>
      </c>
      <c r="E11538" s="23">
        <v>2.94521948</v>
      </c>
      <c r="F11538" s="23">
        <v>0.77568958700000001</v>
      </c>
      <c r="G11538" s="17">
        <v>0</v>
      </c>
      <c r="H11538" s="17">
        <v>1</v>
      </c>
      <c r="I11538" s="17">
        <v>0.96300229400000004</v>
      </c>
      <c r="J11538" s="17">
        <v>3.6999999999999998E-2</v>
      </c>
      <c r="K11538" s="17">
        <v>2.1500000000000001E-5</v>
      </c>
    </row>
    <row r="11539" spans="1:11" x14ac:dyDescent="0.45">
      <c r="A11539" s="10" t="s">
        <v>99</v>
      </c>
      <c r="B11539" s="20">
        <v>0.98299999999999998</v>
      </c>
      <c r="C11539" s="19">
        <v>5392</v>
      </c>
      <c r="D11539" s="19">
        <v>1380.4787120000001</v>
      </c>
      <c r="E11539" s="23">
        <v>3.0394115959999999</v>
      </c>
      <c r="F11539" s="23">
        <v>0.78352972899999995</v>
      </c>
      <c r="G11539" s="17">
        <v>0</v>
      </c>
      <c r="H11539" s="17">
        <v>1</v>
      </c>
      <c r="I11539" s="17">
        <v>0.96291538099999996</v>
      </c>
      <c r="J11539" s="17">
        <v>3.7100000000000001E-2</v>
      </c>
      <c r="K11539" s="17">
        <v>2.1500000000000001E-5</v>
      </c>
    </row>
    <row r="11540" spans="1:11" x14ac:dyDescent="0.45">
      <c r="A11540" s="10" t="s">
        <v>99</v>
      </c>
      <c r="B11540" s="20">
        <v>0.98399999999999999</v>
      </c>
      <c r="C11540" s="19">
        <v>5397</v>
      </c>
      <c r="D11540" s="19">
        <v>1395.814797</v>
      </c>
      <c r="E11540" s="23">
        <v>3.0945234240000001</v>
      </c>
      <c r="F11540" s="23">
        <v>0.79327787299999997</v>
      </c>
      <c r="G11540" s="17">
        <v>0</v>
      </c>
      <c r="H11540" s="17">
        <v>1</v>
      </c>
      <c r="I11540" s="17">
        <v>0.96290446900000004</v>
      </c>
      <c r="J11540" s="17">
        <v>3.7100000000000001E-2</v>
      </c>
      <c r="K11540" s="17">
        <v>2.1399999999999998E-5</v>
      </c>
    </row>
    <row r="11541" spans="1:11" x14ac:dyDescent="0.45">
      <c r="A11541" s="10" t="s">
        <v>99</v>
      </c>
      <c r="B11541" s="20">
        <v>0.98499999999999999</v>
      </c>
      <c r="C11541" s="19">
        <v>5403</v>
      </c>
      <c r="D11541" s="19">
        <v>1415.158506</v>
      </c>
      <c r="E11541" s="23">
        <v>3.25235824</v>
      </c>
      <c r="F11541" s="23">
        <v>0.80158905400000002</v>
      </c>
      <c r="G11541" s="17">
        <v>0</v>
      </c>
      <c r="H11541" s="17">
        <v>1</v>
      </c>
      <c r="I11541" s="17">
        <v>0.96295266599999996</v>
      </c>
      <c r="J11541" s="17">
        <v>3.6999999999999998E-2</v>
      </c>
      <c r="K11541" s="17">
        <v>2.1399999999999998E-5</v>
      </c>
    </row>
    <row r="11542" spans="1:11" x14ac:dyDescent="0.45">
      <c r="A11542" s="10" t="s">
        <v>99</v>
      </c>
      <c r="B11542" s="20">
        <v>0.98599999999999999</v>
      </c>
      <c r="C11542" s="19">
        <v>5408</v>
      </c>
      <c r="D11542" s="19">
        <v>1431.573717</v>
      </c>
      <c r="E11542" s="23">
        <v>3.3194846180000002</v>
      </c>
      <c r="F11542" s="23">
        <v>0.81216705499999997</v>
      </c>
      <c r="G11542" s="17">
        <v>0</v>
      </c>
      <c r="H11542" s="17">
        <v>1</v>
      </c>
      <c r="I11542" s="17">
        <v>0.9632058</v>
      </c>
      <c r="J11542" s="17">
        <v>3.6799999999999999E-2</v>
      </c>
      <c r="K11542" s="17">
        <v>2.1299999999999999E-5</v>
      </c>
    </row>
    <row r="11543" spans="1:11" x14ac:dyDescent="0.45">
      <c r="A11543" s="10" t="s">
        <v>99</v>
      </c>
      <c r="B11543" s="20">
        <v>0.98699999999999999</v>
      </c>
      <c r="C11543" s="19">
        <v>5414</v>
      </c>
      <c r="D11543" s="19">
        <v>1451.752017</v>
      </c>
      <c r="E11543" s="23">
        <v>3.4034590470000001</v>
      </c>
      <c r="F11543" s="23">
        <v>0.83206456299999998</v>
      </c>
      <c r="G11543" s="17">
        <v>0</v>
      </c>
      <c r="H11543" s="17">
        <v>1</v>
      </c>
      <c r="I11543" s="17">
        <v>0.96351554900000003</v>
      </c>
      <c r="J11543" s="17">
        <v>3.6499999999999998E-2</v>
      </c>
      <c r="K11543" s="17">
        <v>2.1100000000000001E-5</v>
      </c>
    </row>
    <row r="11544" spans="1:11" x14ac:dyDescent="0.45">
      <c r="A11544" s="10" t="s">
        <v>99</v>
      </c>
      <c r="B11544" s="20">
        <v>0.98799999999999999</v>
      </c>
      <c r="C11544" s="19">
        <v>5419</v>
      </c>
      <c r="D11544" s="19">
        <v>1469.369093</v>
      </c>
      <c r="E11544" s="23">
        <v>3.5603377479999998</v>
      </c>
      <c r="F11544" s="23">
        <v>0.84366508799999995</v>
      </c>
      <c r="G11544" s="17">
        <v>0</v>
      </c>
      <c r="H11544" s="17">
        <v>1</v>
      </c>
      <c r="I11544" s="17">
        <v>0.96383256100000003</v>
      </c>
      <c r="J11544" s="17">
        <v>3.61E-2</v>
      </c>
      <c r="K11544" s="17">
        <v>2.09E-5</v>
      </c>
    </row>
    <row r="11545" spans="1:11" x14ac:dyDescent="0.45">
      <c r="A11545" s="10" t="s">
        <v>99</v>
      </c>
      <c r="B11545" s="20">
        <v>0.98899999999999999</v>
      </c>
      <c r="C11545" s="19">
        <v>5425</v>
      </c>
      <c r="D11545" s="19">
        <v>1491.1317590000001</v>
      </c>
      <c r="E11545" s="23">
        <v>3.6525963880000001</v>
      </c>
      <c r="F11545" s="23">
        <v>0.85647633300000003</v>
      </c>
      <c r="G11545" s="17">
        <v>0</v>
      </c>
      <c r="H11545" s="17">
        <v>1</v>
      </c>
      <c r="I11545" s="17">
        <v>0.96381891399999997</v>
      </c>
      <c r="J11545" s="17">
        <v>3.6200000000000003E-2</v>
      </c>
      <c r="K11545" s="17">
        <v>2.09E-5</v>
      </c>
    </row>
    <row r="11546" spans="1:11" x14ac:dyDescent="0.45">
      <c r="A11546" s="10" t="s">
        <v>99</v>
      </c>
      <c r="B11546" s="20">
        <v>0.99</v>
      </c>
      <c r="C11546" s="19">
        <v>5430</v>
      </c>
      <c r="D11546" s="19">
        <v>1509.8022309999999</v>
      </c>
      <c r="E11546" s="23">
        <v>3.7567044520000001</v>
      </c>
      <c r="F11546" s="23">
        <v>0.86955615500000005</v>
      </c>
      <c r="G11546" s="17">
        <v>0</v>
      </c>
      <c r="H11546" s="17">
        <v>1</v>
      </c>
      <c r="I11546" s="17">
        <v>0.96391887899999995</v>
      </c>
      <c r="J11546" s="17">
        <v>3.61E-2</v>
      </c>
      <c r="K11546" s="17">
        <v>2.0800000000000001E-5</v>
      </c>
    </row>
    <row r="11547" spans="1:11" x14ac:dyDescent="0.45">
      <c r="A11547" s="10" t="s">
        <v>99</v>
      </c>
      <c r="B11547" s="20">
        <v>0.99099999999999999</v>
      </c>
      <c r="C11547" s="19">
        <v>5436</v>
      </c>
      <c r="D11547" s="19">
        <v>1533.32855</v>
      </c>
      <c r="E11547" s="23">
        <v>4.0197875700000001</v>
      </c>
      <c r="F11547" s="23">
        <v>0.88181818899999997</v>
      </c>
      <c r="G11547" s="17">
        <v>0</v>
      </c>
      <c r="H11547" s="17">
        <v>1</v>
      </c>
      <c r="I11547" s="17">
        <v>0.96399000499999998</v>
      </c>
      <c r="J11547" s="17">
        <v>3.5999999999999997E-2</v>
      </c>
      <c r="K11547" s="17">
        <v>2.0800000000000001E-5</v>
      </c>
    </row>
    <row r="11548" spans="1:11" x14ac:dyDescent="0.45">
      <c r="A11548" s="10" t="s">
        <v>99</v>
      </c>
      <c r="B11548" s="20">
        <v>0.99199999999999999</v>
      </c>
      <c r="C11548" s="19">
        <v>5441</v>
      </c>
      <c r="D11548" s="19">
        <v>1554.773107</v>
      </c>
      <c r="E11548" s="23">
        <v>4.4313623529999999</v>
      </c>
      <c r="F11548" s="23">
        <v>0.89516768400000002</v>
      </c>
      <c r="G11548" s="17">
        <v>0</v>
      </c>
      <c r="H11548" s="17">
        <v>1</v>
      </c>
      <c r="I11548" s="17">
        <v>0.96403351800000003</v>
      </c>
      <c r="J11548" s="17">
        <v>3.5900000000000001E-2</v>
      </c>
      <c r="K11548" s="17">
        <v>2.0800000000000001E-5</v>
      </c>
    </row>
    <row r="11549" spans="1:11" x14ac:dyDescent="0.45">
      <c r="A11549" s="10" t="s">
        <v>99</v>
      </c>
      <c r="B11549" s="20">
        <v>0.99299999999999999</v>
      </c>
      <c r="C11549" s="19">
        <v>5447</v>
      </c>
      <c r="D11549" s="19">
        <v>1582.9735479999999</v>
      </c>
      <c r="E11549" s="23">
        <v>5.0587966150000003</v>
      </c>
      <c r="F11549" s="23">
        <v>0.90754457499999996</v>
      </c>
      <c r="G11549" s="17">
        <v>0</v>
      </c>
      <c r="H11549" s="17">
        <v>1</v>
      </c>
      <c r="I11549" s="17">
        <v>0.96400160199999996</v>
      </c>
      <c r="J11549" s="17">
        <v>3.5999999999999997E-2</v>
      </c>
      <c r="K11549" s="17">
        <v>2.0699999999999998E-5</v>
      </c>
    </row>
    <row r="11550" spans="1:11" x14ac:dyDescent="0.45">
      <c r="A11550" s="10" t="s">
        <v>99</v>
      </c>
      <c r="B11550" s="20">
        <v>0.99399999999999999</v>
      </c>
      <c r="C11550" s="19">
        <v>5452</v>
      </c>
      <c r="D11550" s="19">
        <v>1608.779781</v>
      </c>
      <c r="E11550" s="23">
        <v>5.4116832969999997</v>
      </c>
      <c r="F11550" s="23">
        <v>0.93113147699999999</v>
      </c>
      <c r="G11550" s="17">
        <v>0</v>
      </c>
      <c r="H11550" s="17">
        <v>1</v>
      </c>
      <c r="I11550" s="17">
        <v>0.96405323499999995</v>
      </c>
      <c r="J11550" s="17">
        <v>3.5900000000000001E-2</v>
      </c>
      <c r="K11550" s="17">
        <v>2.0699999999999998E-5</v>
      </c>
    </row>
    <row r="11551" spans="1:11" x14ac:dyDescent="0.45">
      <c r="A11551" s="10" t="s">
        <v>99</v>
      </c>
      <c r="B11551" s="20">
        <v>0.995</v>
      </c>
      <c r="C11551" s="19">
        <v>5458</v>
      </c>
      <c r="D11551" s="19">
        <v>1644.4899210000001</v>
      </c>
      <c r="E11551" s="23">
        <v>6.1742146179999997</v>
      </c>
      <c r="F11551" s="23">
        <v>0.94757450799999998</v>
      </c>
      <c r="G11551" s="17">
        <v>0</v>
      </c>
      <c r="H11551" s="17">
        <v>1</v>
      </c>
      <c r="I11551" s="17">
        <v>0.96398029299999999</v>
      </c>
      <c r="J11551" s="17">
        <v>3.5999999999999997E-2</v>
      </c>
      <c r="K11551" s="17">
        <v>2.0699999999999998E-5</v>
      </c>
    </row>
    <row r="11552" spans="1:11" x14ac:dyDescent="0.45">
      <c r="A11552" s="10" t="s">
        <v>99</v>
      </c>
      <c r="B11552" s="20">
        <v>0.996</v>
      </c>
      <c r="C11552" s="19">
        <v>5463</v>
      </c>
      <c r="D11552" s="19">
        <v>1676.927322</v>
      </c>
      <c r="E11552" s="23">
        <v>6.649543982</v>
      </c>
      <c r="F11552" s="23">
        <v>0.96947435699999995</v>
      </c>
      <c r="G11552" s="17">
        <v>0</v>
      </c>
      <c r="H11552" s="17">
        <v>1</v>
      </c>
      <c r="I11552" s="17">
        <v>0.96406071199999999</v>
      </c>
      <c r="J11552" s="17">
        <v>3.5900000000000001E-2</v>
      </c>
      <c r="K11552" s="17">
        <v>2.0599999999999999E-5</v>
      </c>
    </row>
    <row r="11553" spans="1:11" x14ac:dyDescent="0.45">
      <c r="A11553" s="10" t="s">
        <v>99</v>
      </c>
      <c r="B11553" s="20">
        <v>0.997</v>
      </c>
      <c r="C11553" s="19">
        <v>5469</v>
      </c>
      <c r="D11553" s="19">
        <v>1721.805492</v>
      </c>
      <c r="E11553" s="23">
        <v>7.9036583379999996</v>
      </c>
      <c r="F11553" s="23">
        <v>0.98952525099999999</v>
      </c>
      <c r="G11553" s="17">
        <v>0</v>
      </c>
      <c r="H11553" s="17">
        <v>1</v>
      </c>
      <c r="I11553" s="17">
        <v>0.96412677300000005</v>
      </c>
      <c r="J11553" s="17">
        <v>3.5900000000000001E-2</v>
      </c>
      <c r="K11553" s="17">
        <v>2.0599999999999999E-5</v>
      </c>
    </row>
    <row r="11554" spans="1:11" x14ac:dyDescent="0.45">
      <c r="A11554" s="10" t="s">
        <v>99</v>
      </c>
      <c r="B11554" s="20">
        <v>0.998</v>
      </c>
      <c r="C11554" s="19">
        <v>5474</v>
      </c>
      <c r="D11554" s="19">
        <v>1763.375986</v>
      </c>
      <c r="E11554" s="23">
        <v>8.3809393740000004</v>
      </c>
      <c r="F11554" s="23">
        <v>1.0251872319999999</v>
      </c>
      <c r="G11554" s="17">
        <v>0</v>
      </c>
      <c r="H11554" s="17">
        <v>1</v>
      </c>
      <c r="I11554" s="17">
        <v>0.96401644200000003</v>
      </c>
      <c r="J11554" s="17">
        <v>3.5999999999999997E-2</v>
      </c>
      <c r="K11554" s="17">
        <v>2.0599999999999999E-5</v>
      </c>
    </row>
    <row r="11555" spans="1:11" x14ac:dyDescent="0.45">
      <c r="A11555" s="10" t="s">
        <v>99</v>
      </c>
      <c r="B11555" s="20">
        <v>0.999</v>
      </c>
      <c r="C11555" s="19">
        <v>5479</v>
      </c>
      <c r="D11555" s="19">
        <v>1821.2132160000001</v>
      </c>
      <c r="E11555" s="23">
        <v>17.749335089999999</v>
      </c>
      <c r="F11555" s="23">
        <v>1.051730974</v>
      </c>
      <c r="G11555" s="17">
        <v>0</v>
      </c>
      <c r="H11555" s="17">
        <v>1</v>
      </c>
      <c r="I11555" s="17">
        <v>0.96407339000000003</v>
      </c>
      <c r="J11555" s="17">
        <v>3.5900000000000001E-2</v>
      </c>
      <c r="K11555" s="17">
        <v>2.05E-5</v>
      </c>
    </row>
    <row r="11556" spans="1:11" x14ac:dyDescent="0.45">
      <c r="A11556" s="10" t="s">
        <v>99</v>
      </c>
      <c r="B11556" s="20">
        <v>1</v>
      </c>
      <c r="C11556" s="19">
        <v>5480</v>
      </c>
      <c r="D11556" s="19">
        <v>1848.780839</v>
      </c>
      <c r="E11556" s="23">
        <v>27.567623050000002</v>
      </c>
      <c r="F11556" s="23">
        <v>1.1138385609999999</v>
      </c>
      <c r="G11556" s="17">
        <v>0</v>
      </c>
      <c r="H11556" s="17">
        <v>1</v>
      </c>
      <c r="I11556" s="17">
        <v>0.96409736300000004</v>
      </c>
      <c r="J11556" s="17">
        <v>3.5900000000000001E-2</v>
      </c>
      <c r="K11556" s="17">
        <v>2.05E-5</v>
      </c>
    </row>
    <row r="11557" spans="1:11" x14ac:dyDescent="0.45">
      <c r="A11557" s="10" t="s">
        <v>101</v>
      </c>
      <c r="B11557" s="20">
        <v>0</v>
      </c>
      <c r="C11557" s="19">
        <v>68</v>
      </c>
      <c r="D11557" s="19">
        <v>4.3900000000000002E-2</v>
      </c>
      <c r="E11557" s="23">
        <v>9.3099999999999997E-4</v>
      </c>
      <c r="F11557" s="23">
        <v>7.3399999999999995E-4</v>
      </c>
      <c r="G11557" s="17">
        <v>0</v>
      </c>
      <c r="H11557" s="17">
        <v>1</v>
      </c>
      <c r="I11557" s="17">
        <v>0.74442583799999995</v>
      </c>
      <c r="J11557" s="17">
        <v>0.25557416199999999</v>
      </c>
      <c r="K11557" s="17">
        <v>0</v>
      </c>
    </row>
    <row r="11558" spans="1:11" x14ac:dyDescent="0.45">
      <c r="A11558" s="10" t="s">
        <v>101</v>
      </c>
      <c r="B11558" s="20">
        <v>0.01</v>
      </c>
      <c r="C11558" s="19">
        <v>236</v>
      </c>
      <c r="D11558" s="19">
        <v>0.40265774700000001</v>
      </c>
      <c r="E11558" s="23">
        <v>2.4499999999999999E-3</v>
      </c>
      <c r="F11558" s="23">
        <v>2.32E-3</v>
      </c>
      <c r="G11558" s="17">
        <v>0</v>
      </c>
      <c r="H11558" s="17">
        <v>1</v>
      </c>
      <c r="I11558" s="17">
        <v>0.798051705</v>
      </c>
      <c r="J11558" s="17">
        <v>0.201948295</v>
      </c>
      <c r="K11558" s="17">
        <v>0</v>
      </c>
    </row>
    <row r="11559" spans="1:11" x14ac:dyDescent="0.45">
      <c r="A11559" s="10" t="s">
        <v>101</v>
      </c>
      <c r="B11559" s="20">
        <v>0.02</v>
      </c>
      <c r="C11559" s="19">
        <v>392</v>
      </c>
      <c r="D11559" s="19">
        <v>0.912525629</v>
      </c>
      <c r="E11559" s="23">
        <v>3.7499999999999999E-3</v>
      </c>
      <c r="F11559" s="23">
        <v>3.4099999999999998E-3</v>
      </c>
      <c r="G11559" s="17">
        <v>0</v>
      </c>
      <c r="H11559" s="17">
        <v>1</v>
      </c>
      <c r="I11559" s="17">
        <v>0.58018296400000002</v>
      </c>
      <c r="J11559" s="17">
        <v>0.41981703599999998</v>
      </c>
      <c r="K11559" s="17">
        <v>0</v>
      </c>
    </row>
    <row r="11560" spans="1:11" x14ac:dyDescent="0.45">
      <c r="A11560" s="10" t="s">
        <v>101</v>
      </c>
      <c r="B11560" s="20">
        <v>0.03</v>
      </c>
      <c r="C11560" s="19">
        <v>541</v>
      </c>
      <c r="D11560" s="19">
        <v>1.557897833</v>
      </c>
      <c r="E11560" s="23">
        <v>5.0800000000000003E-3</v>
      </c>
      <c r="F11560" s="23">
        <v>4.2300000000000003E-3</v>
      </c>
      <c r="G11560" s="17">
        <v>0</v>
      </c>
      <c r="H11560" s="17">
        <v>1</v>
      </c>
      <c r="I11560" s="17">
        <v>0.55963242000000002</v>
      </c>
      <c r="J11560" s="17">
        <v>0.44036757999999998</v>
      </c>
      <c r="K11560" s="17">
        <v>0</v>
      </c>
    </row>
    <row r="11561" spans="1:11" x14ac:dyDescent="0.45">
      <c r="A11561" s="10" t="s">
        <v>101</v>
      </c>
      <c r="B11561" s="20">
        <v>0.04</v>
      </c>
      <c r="C11561" s="19">
        <v>681</v>
      </c>
      <c r="D11561" s="19">
        <v>2.3141701600000002</v>
      </c>
      <c r="E11561" s="23">
        <v>6.0800000000000003E-3</v>
      </c>
      <c r="F11561" s="23">
        <v>5.1799999999999997E-3</v>
      </c>
      <c r="G11561" s="17">
        <v>0</v>
      </c>
      <c r="H11561" s="17">
        <v>1</v>
      </c>
      <c r="I11561" s="17">
        <v>0.54694241799999999</v>
      </c>
      <c r="J11561" s="17">
        <v>0.45305758200000001</v>
      </c>
      <c r="K11561" s="17">
        <v>0</v>
      </c>
    </row>
    <row r="11562" spans="1:11" x14ac:dyDescent="0.45">
      <c r="A11562" s="10" t="s">
        <v>101</v>
      </c>
      <c r="B11562" s="20">
        <v>0.05</v>
      </c>
      <c r="C11562" s="19">
        <v>834</v>
      </c>
      <c r="D11562" s="19">
        <v>3.3338880149999999</v>
      </c>
      <c r="E11562" s="23">
        <v>7.1999999999999998E-3</v>
      </c>
      <c r="F11562" s="23">
        <v>6.0499999999999998E-3</v>
      </c>
      <c r="G11562" s="17">
        <v>0</v>
      </c>
      <c r="H11562" s="17">
        <v>1</v>
      </c>
      <c r="I11562" s="17">
        <v>0.44416971</v>
      </c>
      <c r="J11562" s="17">
        <v>0.55583028999999995</v>
      </c>
      <c r="K11562" s="17">
        <v>0</v>
      </c>
    </row>
    <row r="11563" spans="1:11" x14ac:dyDescent="0.45">
      <c r="A11563" s="10" t="s">
        <v>101</v>
      </c>
      <c r="B11563" s="20">
        <v>0.06</v>
      </c>
      <c r="C11563" s="19">
        <v>1032</v>
      </c>
      <c r="D11563" s="19">
        <v>4.8541395410000003</v>
      </c>
      <c r="E11563" s="23">
        <v>8.3400000000000002E-3</v>
      </c>
      <c r="F11563" s="23">
        <v>7.4799999999999997E-3</v>
      </c>
      <c r="G11563" s="17">
        <v>0</v>
      </c>
      <c r="H11563" s="17">
        <v>1</v>
      </c>
      <c r="I11563" s="17">
        <v>0.43360427600000001</v>
      </c>
      <c r="J11563" s="17">
        <v>0.56639572400000004</v>
      </c>
      <c r="K11563" s="17">
        <v>0</v>
      </c>
    </row>
    <row r="11564" spans="1:11" x14ac:dyDescent="0.45">
      <c r="A11564" s="10" t="s">
        <v>101</v>
      </c>
      <c r="B11564" s="20">
        <v>7.0000000000000007E-2</v>
      </c>
      <c r="C11564" s="19">
        <v>1191</v>
      </c>
      <c r="D11564" s="19">
        <v>6.2614055320000004</v>
      </c>
      <c r="E11564" s="23">
        <v>9.1599999999999997E-3</v>
      </c>
      <c r="F11564" s="23">
        <v>8.0499999999999999E-3</v>
      </c>
      <c r="G11564" s="17">
        <v>0</v>
      </c>
      <c r="H11564" s="17">
        <v>1</v>
      </c>
      <c r="I11564" s="17">
        <v>0.40238884699999999</v>
      </c>
      <c r="J11564" s="17">
        <v>0.59761115300000001</v>
      </c>
      <c r="K11564" s="17">
        <v>0</v>
      </c>
    </row>
    <row r="11565" spans="1:11" x14ac:dyDescent="0.45">
      <c r="A11565" s="10" t="s">
        <v>101</v>
      </c>
      <c r="B11565" s="20">
        <v>0.08</v>
      </c>
      <c r="C11565" s="19">
        <v>1350</v>
      </c>
      <c r="D11565" s="19">
        <v>7.8297825850000002</v>
      </c>
      <c r="E11565" s="23">
        <v>1.04E-2</v>
      </c>
      <c r="F11565" s="23">
        <v>9.2099999999999994E-3</v>
      </c>
      <c r="G11565" s="17">
        <v>0</v>
      </c>
      <c r="H11565" s="17">
        <v>1</v>
      </c>
      <c r="I11565" s="17">
        <v>0.41200667200000002</v>
      </c>
      <c r="J11565" s="17">
        <v>0.58799332800000004</v>
      </c>
      <c r="K11565" s="17">
        <v>0</v>
      </c>
    </row>
    <row r="11566" spans="1:11" x14ac:dyDescent="0.45">
      <c r="A11566" s="10" t="s">
        <v>101</v>
      </c>
      <c r="B11566" s="20">
        <v>0.09</v>
      </c>
      <c r="C11566" s="19">
        <v>1501</v>
      </c>
      <c r="D11566" s="19">
        <v>9.4367717609999993</v>
      </c>
      <c r="E11566" s="23">
        <v>1.0999999999999999E-2</v>
      </c>
      <c r="F11566" s="23">
        <v>0.01</v>
      </c>
      <c r="G11566" s="17">
        <v>0</v>
      </c>
      <c r="H11566" s="17">
        <v>1</v>
      </c>
      <c r="I11566" s="17">
        <v>0.39513474399999998</v>
      </c>
      <c r="J11566" s="17">
        <v>0.60486525599999996</v>
      </c>
      <c r="K11566" s="17">
        <v>0</v>
      </c>
    </row>
    <row r="11567" spans="1:11" x14ac:dyDescent="0.45">
      <c r="A11567" s="10" t="s">
        <v>101</v>
      </c>
      <c r="B11567" s="20">
        <v>0.1</v>
      </c>
      <c r="C11567" s="19">
        <v>1664</v>
      </c>
      <c r="D11567" s="19">
        <v>11.280642159999999</v>
      </c>
      <c r="E11567" s="23">
        <v>1.18E-2</v>
      </c>
      <c r="F11567" s="23">
        <v>1.0699999999999999E-2</v>
      </c>
      <c r="G11567" s="17">
        <v>0</v>
      </c>
      <c r="H11567" s="17">
        <v>1</v>
      </c>
      <c r="I11567" s="17">
        <v>0.37915008700000002</v>
      </c>
      <c r="J11567" s="17">
        <v>0.62084991300000003</v>
      </c>
      <c r="K11567" s="17">
        <v>0</v>
      </c>
    </row>
    <row r="11568" spans="1:11" x14ac:dyDescent="0.45">
      <c r="A11568" s="10" t="s">
        <v>101</v>
      </c>
      <c r="B11568" s="20">
        <v>0.11</v>
      </c>
      <c r="C11568" s="19">
        <v>1828</v>
      </c>
      <c r="D11568" s="19">
        <v>13.315576679999999</v>
      </c>
      <c r="E11568" s="23">
        <v>1.3100000000000001E-2</v>
      </c>
      <c r="F11568" s="23">
        <v>1.14E-2</v>
      </c>
      <c r="G11568" s="17">
        <v>0</v>
      </c>
      <c r="H11568" s="17">
        <v>1</v>
      </c>
      <c r="I11568" s="17">
        <v>0.40802761999999998</v>
      </c>
      <c r="J11568" s="17">
        <v>0.59197237999999996</v>
      </c>
      <c r="K11568" s="17">
        <v>0</v>
      </c>
    </row>
    <row r="11569" spans="1:11" x14ac:dyDescent="0.45">
      <c r="A11569" s="10" t="s">
        <v>101</v>
      </c>
      <c r="B11569" s="20">
        <v>0.12</v>
      </c>
      <c r="C11569" s="19">
        <v>1972</v>
      </c>
      <c r="D11569" s="19">
        <v>15.25646461</v>
      </c>
      <c r="E11569" s="23">
        <v>1.4E-2</v>
      </c>
      <c r="F11569" s="23">
        <v>1.2200000000000001E-2</v>
      </c>
      <c r="G11569" s="17">
        <v>0</v>
      </c>
      <c r="H11569" s="17">
        <v>1</v>
      </c>
      <c r="I11569" s="17">
        <v>0.442636054</v>
      </c>
      <c r="J11569" s="17">
        <v>0.55736394600000005</v>
      </c>
      <c r="K11569" s="17">
        <v>0</v>
      </c>
    </row>
    <row r="11570" spans="1:11" x14ac:dyDescent="0.45">
      <c r="A11570" s="10" t="s">
        <v>101</v>
      </c>
      <c r="B11570" s="20">
        <v>0.13</v>
      </c>
      <c r="C11570" s="19">
        <v>2150</v>
      </c>
      <c r="D11570" s="19">
        <v>17.799937549999999</v>
      </c>
      <c r="E11570" s="23">
        <v>1.47E-2</v>
      </c>
      <c r="F11570" s="23">
        <v>1.3100000000000001E-2</v>
      </c>
      <c r="G11570" s="17">
        <v>0</v>
      </c>
      <c r="H11570" s="17">
        <v>1</v>
      </c>
      <c r="I11570" s="17">
        <v>0.457380968</v>
      </c>
      <c r="J11570" s="17">
        <v>0.54261903199999995</v>
      </c>
      <c r="K11570" s="17">
        <v>0</v>
      </c>
    </row>
    <row r="11571" spans="1:11" x14ac:dyDescent="0.45">
      <c r="A11571" s="10" t="s">
        <v>101</v>
      </c>
      <c r="B11571" s="20">
        <v>0.14000000000000001</v>
      </c>
      <c r="C11571" s="19">
        <v>2323</v>
      </c>
      <c r="D11571" s="19">
        <v>20.397547509999999</v>
      </c>
      <c r="E11571" s="23">
        <v>1.5299999999999999E-2</v>
      </c>
      <c r="F11571" s="23">
        <v>1.4E-2</v>
      </c>
      <c r="G11571" s="17">
        <v>0</v>
      </c>
      <c r="H11571" s="17">
        <v>1</v>
      </c>
      <c r="I11571" s="17">
        <v>0.44969201800000003</v>
      </c>
      <c r="J11571" s="17">
        <v>0.55030798199999997</v>
      </c>
      <c r="K11571" s="17">
        <v>0</v>
      </c>
    </row>
    <row r="11572" spans="1:11" x14ac:dyDescent="0.45">
      <c r="A11572" s="10" t="s">
        <v>101</v>
      </c>
      <c r="B11572" s="20">
        <v>0.15</v>
      </c>
      <c r="C11572" s="19">
        <v>2453</v>
      </c>
      <c r="D11572" s="19">
        <v>22.441996029999999</v>
      </c>
      <c r="E11572" s="23">
        <v>1.6199999999999999E-2</v>
      </c>
      <c r="F11572" s="23">
        <v>1.46E-2</v>
      </c>
      <c r="G11572" s="17">
        <v>0</v>
      </c>
      <c r="H11572" s="17">
        <v>1</v>
      </c>
      <c r="I11572" s="17">
        <v>0.468195637</v>
      </c>
      <c r="J11572" s="17">
        <v>0.531804363</v>
      </c>
      <c r="K11572" s="17">
        <v>0</v>
      </c>
    </row>
    <row r="11573" spans="1:11" x14ac:dyDescent="0.45">
      <c r="A11573" s="10" t="s">
        <v>101</v>
      </c>
      <c r="B11573" s="20">
        <v>0.16</v>
      </c>
      <c r="C11573" s="19">
        <v>2627</v>
      </c>
      <c r="D11573" s="19">
        <v>25.29223914</v>
      </c>
      <c r="E11573" s="23">
        <v>1.66E-2</v>
      </c>
      <c r="F11573" s="23">
        <v>1.5100000000000001E-2</v>
      </c>
      <c r="G11573" s="17">
        <v>0</v>
      </c>
      <c r="H11573" s="17">
        <v>1</v>
      </c>
      <c r="I11573" s="17">
        <v>0.49965300499999998</v>
      </c>
      <c r="J11573" s="17">
        <v>0.50034699500000002</v>
      </c>
      <c r="K11573" s="17">
        <v>0</v>
      </c>
    </row>
    <row r="11574" spans="1:11" x14ac:dyDescent="0.45">
      <c r="A11574" s="10" t="s">
        <v>101</v>
      </c>
      <c r="B11574" s="20">
        <v>0.17</v>
      </c>
      <c r="C11574" s="19">
        <v>2779</v>
      </c>
      <c r="D11574" s="19">
        <v>27.874390630000001</v>
      </c>
      <c r="E11574" s="23">
        <v>1.7399999999999999E-2</v>
      </c>
      <c r="F11574" s="23">
        <v>1.5800000000000002E-2</v>
      </c>
      <c r="G11574" s="17">
        <v>0</v>
      </c>
      <c r="H11574" s="17">
        <v>1</v>
      </c>
      <c r="I11574" s="17">
        <v>0.50232828200000001</v>
      </c>
      <c r="J11574" s="17">
        <v>0.49767171799999999</v>
      </c>
      <c r="K11574" s="17">
        <v>0</v>
      </c>
    </row>
    <row r="11575" spans="1:11" x14ac:dyDescent="0.45">
      <c r="A11575" s="10" t="s">
        <v>101</v>
      </c>
      <c r="B11575" s="20">
        <v>0.18</v>
      </c>
      <c r="C11575" s="19">
        <v>2948</v>
      </c>
      <c r="D11575" s="19">
        <v>30.84935724</v>
      </c>
      <c r="E11575" s="23">
        <v>1.7899999999999999E-2</v>
      </c>
      <c r="F11575" s="23">
        <v>1.6400000000000001E-2</v>
      </c>
      <c r="G11575" s="17">
        <v>0</v>
      </c>
      <c r="H11575" s="17">
        <v>1</v>
      </c>
      <c r="I11575" s="17">
        <v>0.49305971799999998</v>
      </c>
      <c r="J11575" s="17">
        <v>0.50694028199999996</v>
      </c>
      <c r="K11575" s="17">
        <v>0</v>
      </c>
    </row>
    <row r="11576" spans="1:11" x14ac:dyDescent="0.45">
      <c r="A11576" s="10" t="s">
        <v>101</v>
      </c>
      <c r="B11576" s="20">
        <v>0.19</v>
      </c>
      <c r="C11576" s="19">
        <v>3029</v>
      </c>
      <c r="D11576" s="19">
        <v>32.309705950000001</v>
      </c>
      <c r="E11576" s="23">
        <v>1.8200000000000001E-2</v>
      </c>
      <c r="F11576" s="23">
        <v>1.67E-2</v>
      </c>
      <c r="G11576" s="17">
        <v>0</v>
      </c>
      <c r="H11576" s="17">
        <v>1</v>
      </c>
      <c r="I11576" s="17">
        <v>0.47238008799999998</v>
      </c>
      <c r="J11576" s="17">
        <v>0.52761991200000002</v>
      </c>
      <c r="K11576" s="17">
        <v>0</v>
      </c>
    </row>
    <row r="11577" spans="1:11" x14ac:dyDescent="0.45">
      <c r="A11577" s="10" t="s">
        <v>101</v>
      </c>
      <c r="B11577" s="20">
        <v>0.2</v>
      </c>
      <c r="C11577" s="19">
        <v>3249</v>
      </c>
      <c r="D11577" s="19">
        <v>36.370266409999999</v>
      </c>
      <c r="E11577" s="23">
        <v>1.8800000000000001E-2</v>
      </c>
      <c r="F11577" s="23">
        <v>1.7399999999999999E-2</v>
      </c>
      <c r="G11577" s="17">
        <v>0</v>
      </c>
      <c r="H11577" s="17">
        <v>1</v>
      </c>
      <c r="I11577" s="17">
        <v>0.45352345599999999</v>
      </c>
      <c r="J11577" s="17">
        <v>0.54647654400000001</v>
      </c>
      <c r="K11577" s="17">
        <v>0</v>
      </c>
    </row>
    <row r="11578" spans="1:11" x14ac:dyDescent="0.45">
      <c r="A11578" s="10" t="s">
        <v>101</v>
      </c>
      <c r="B11578" s="20">
        <v>0.21</v>
      </c>
      <c r="C11578" s="19">
        <v>3422</v>
      </c>
      <c r="D11578" s="19">
        <v>39.682878799999997</v>
      </c>
      <c r="E11578" s="23">
        <v>1.9300000000000001E-2</v>
      </c>
      <c r="F11578" s="23">
        <v>1.78E-2</v>
      </c>
      <c r="G11578" s="17">
        <v>0</v>
      </c>
      <c r="H11578" s="17">
        <v>1</v>
      </c>
      <c r="I11578" s="17">
        <v>0.474268782</v>
      </c>
      <c r="J11578" s="17">
        <v>0.525731218</v>
      </c>
      <c r="K11578" s="17">
        <v>0</v>
      </c>
    </row>
    <row r="11579" spans="1:11" x14ac:dyDescent="0.45">
      <c r="A11579" s="10" t="s">
        <v>101</v>
      </c>
      <c r="B11579" s="20">
        <v>0.22</v>
      </c>
      <c r="C11579" s="19">
        <v>3580</v>
      </c>
      <c r="D11579" s="19">
        <v>42.79855199</v>
      </c>
      <c r="E11579" s="23">
        <v>2.01E-2</v>
      </c>
      <c r="F11579" s="23">
        <v>1.84E-2</v>
      </c>
      <c r="G11579" s="17">
        <v>0</v>
      </c>
      <c r="H11579" s="17">
        <v>1</v>
      </c>
      <c r="I11579" s="17">
        <v>0.48934969900000003</v>
      </c>
      <c r="J11579" s="17">
        <v>0.51065030099999997</v>
      </c>
      <c r="K11579" s="17">
        <v>0</v>
      </c>
    </row>
    <row r="11580" spans="1:11" x14ac:dyDescent="0.45">
      <c r="A11580" s="10" t="s">
        <v>101</v>
      </c>
      <c r="B11580" s="20">
        <v>0.23</v>
      </c>
      <c r="C11580" s="19">
        <v>3760</v>
      </c>
      <c r="D11580" s="19">
        <v>46.460717279999997</v>
      </c>
      <c r="E11580" s="23">
        <v>2.06E-2</v>
      </c>
      <c r="F11580" s="23">
        <v>1.89E-2</v>
      </c>
      <c r="G11580" s="17">
        <v>0</v>
      </c>
      <c r="H11580" s="17">
        <v>1</v>
      </c>
      <c r="I11580" s="17">
        <v>0.486247718</v>
      </c>
      <c r="J11580" s="17">
        <v>0.513752282</v>
      </c>
      <c r="K11580" s="17">
        <v>0</v>
      </c>
    </row>
    <row r="11581" spans="1:11" x14ac:dyDescent="0.45">
      <c r="A11581" s="10" t="s">
        <v>101</v>
      </c>
      <c r="B11581" s="20">
        <v>0.24</v>
      </c>
      <c r="C11581" s="19">
        <v>3900</v>
      </c>
      <c r="D11581" s="19">
        <v>49.433884749999997</v>
      </c>
      <c r="E11581" s="23">
        <v>2.1600000000000001E-2</v>
      </c>
      <c r="F11581" s="23">
        <v>1.9400000000000001E-2</v>
      </c>
      <c r="G11581" s="17">
        <v>0</v>
      </c>
      <c r="H11581" s="17">
        <v>1</v>
      </c>
      <c r="I11581" s="17">
        <v>0.486263055</v>
      </c>
      <c r="J11581" s="17">
        <v>0.513736945</v>
      </c>
      <c r="K11581" s="17">
        <v>0</v>
      </c>
    </row>
    <row r="11582" spans="1:11" x14ac:dyDescent="0.45">
      <c r="A11582" s="10" t="s">
        <v>101</v>
      </c>
      <c r="B11582" s="20">
        <v>0.25</v>
      </c>
      <c r="C11582" s="19">
        <v>4062</v>
      </c>
      <c r="D11582" s="19">
        <v>53.044459449999998</v>
      </c>
      <c r="E11582" s="23">
        <v>2.29E-2</v>
      </c>
      <c r="F11582" s="23">
        <v>0.02</v>
      </c>
      <c r="G11582" s="17">
        <v>0</v>
      </c>
      <c r="H11582" s="17">
        <v>1</v>
      </c>
      <c r="I11582" s="17">
        <v>0.50025237700000003</v>
      </c>
      <c r="J11582" s="17">
        <v>0.49974762299999997</v>
      </c>
      <c r="K11582" s="17">
        <v>0</v>
      </c>
    </row>
    <row r="11583" spans="1:11" x14ac:dyDescent="0.45">
      <c r="A11583" s="10" t="s">
        <v>101</v>
      </c>
      <c r="B11583" s="20">
        <v>0.26</v>
      </c>
      <c r="C11583" s="19">
        <v>4219</v>
      </c>
      <c r="D11583" s="19">
        <v>56.691128280000001</v>
      </c>
      <c r="E11583" s="23">
        <v>2.3699999999999999E-2</v>
      </c>
      <c r="F11583" s="23">
        <v>2.07E-2</v>
      </c>
      <c r="G11583" s="17">
        <v>0</v>
      </c>
      <c r="H11583" s="17">
        <v>1</v>
      </c>
      <c r="I11583" s="17">
        <v>0.50052749500000004</v>
      </c>
      <c r="J11583" s="17">
        <v>0.49947250500000001</v>
      </c>
      <c r="K11583" s="17">
        <v>0</v>
      </c>
    </row>
    <row r="11584" spans="1:11" x14ac:dyDescent="0.45">
      <c r="A11584" s="10" t="s">
        <v>101</v>
      </c>
      <c r="B11584" s="20">
        <v>0.27</v>
      </c>
      <c r="C11584" s="19">
        <v>4378</v>
      </c>
      <c r="D11584" s="19">
        <v>60.503608300000003</v>
      </c>
      <c r="E11584" s="23">
        <v>2.41E-2</v>
      </c>
      <c r="F11584" s="23">
        <v>2.1399999999999999E-2</v>
      </c>
      <c r="G11584" s="17">
        <v>0</v>
      </c>
      <c r="H11584" s="17">
        <v>1</v>
      </c>
      <c r="I11584" s="17">
        <v>0.51399415800000003</v>
      </c>
      <c r="J11584" s="17">
        <v>0.48600584200000002</v>
      </c>
      <c r="K11584" s="17">
        <v>0</v>
      </c>
    </row>
    <row r="11585" spans="1:11" x14ac:dyDescent="0.45">
      <c r="A11585" s="10" t="s">
        <v>101</v>
      </c>
      <c r="B11585" s="20">
        <v>0.28000000000000003</v>
      </c>
      <c r="C11585" s="19">
        <v>4554</v>
      </c>
      <c r="D11585" s="19">
        <v>64.876038809999997</v>
      </c>
      <c r="E11585" s="23">
        <v>2.5600000000000001E-2</v>
      </c>
      <c r="F11585" s="23">
        <v>2.1999999999999999E-2</v>
      </c>
      <c r="G11585" s="17">
        <v>0</v>
      </c>
      <c r="H11585" s="17">
        <v>1</v>
      </c>
      <c r="I11585" s="17">
        <v>0.51106719199999995</v>
      </c>
      <c r="J11585" s="17">
        <v>0.488932808</v>
      </c>
      <c r="K11585" s="17">
        <v>0</v>
      </c>
    </row>
    <row r="11586" spans="1:11" x14ac:dyDescent="0.45">
      <c r="A11586" s="10" t="s">
        <v>101</v>
      </c>
      <c r="B11586" s="20">
        <v>0.28999999999999998</v>
      </c>
      <c r="C11586" s="19">
        <v>4714</v>
      </c>
      <c r="D11586" s="19">
        <v>69.073337539999997</v>
      </c>
      <c r="E11586" s="23">
        <v>2.6700000000000002E-2</v>
      </c>
      <c r="F11586" s="23">
        <v>2.29E-2</v>
      </c>
      <c r="G11586" s="17">
        <v>0</v>
      </c>
      <c r="H11586" s="17">
        <v>1</v>
      </c>
      <c r="I11586" s="17">
        <v>0.505886799</v>
      </c>
      <c r="J11586" s="17">
        <v>0.494113201</v>
      </c>
      <c r="K11586" s="17">
        <v>0</v>
      </c>
    </row>
    <row r="11587" spans="1:11" x14ac:dyDescent="0.45">
      <c r="A11587" s="10" t="s">
        <v>101</v>
      </c>
      <c r="B11587" s="20">
        <v>0.3</v>
      </c>
      <c r="C11587" s="19">
        <v>4844</v>
      </c>
      <c r="D11587" s="19">
        <v>72.579962620000003</v>
      </c>
      <c r="E11587" s="23">
        <v>2.7300000000000001E-2</v>
      </c>
      <c r="F11587" s="23">
        <v>2.3599999999999999E-2</v>
      </c>
      <c r="G11587" s="17">
        <v>0</v>
      </c>
      <c r="H11587" s="17">
        <v>1</v>
      </c>
      <c r="I11587" s="17">
        <v>0.48799216899999998</v>
      </c>
      <c r="J11587" s="17">
        <v>0.51200783100000002</v>
      </c>
      <c r="K11587" s="17">
        <v>0</v>
      </c>
    </row>
    <row r="11588" spans="1:11" x14ac:dyDescent="0.45">
      <c r="A11588" s="10" t="s">
        <v>101</v>
      </c>
      <c r="B11588" s="20">
        <v>0.31</v>
      </c>
      <c r="C11588" s="19">
        <v>5019</v>
      </c>
      <c r="D11588" s="19">
        <v>77.467709830000004</v>
      </c>
      <c r="E11588" s="23">
        <v>2.8500000000000001E-2</v>
      </c>
      <c r="F11588" s="23">
        <v>2.4500000000000001E-2</v>
      </c>
      <c r="G11588" s="17">
        <v>0</v>
      </c>
      <c r="H11588" s="17">
        <v>1</v>
      </c>
      <c r="I11588" s="17">
        <v>0.486351221</v>
      </c>
      <c r="J11588" s="17">
        <v>0.51364877900000006</v>
      </c>
      <c r="K11588" s="17">
        <v>0</v>
      </c>
    </row>
    <row r="11589" spans="1:11" x14ac:dyDescent="0.45">
      <c r="A11589" s="10" t="s">
        <v>101</v>
      </c>
      <c r="B11589" s="20">
        <v>0.32</v>
      </c>
      <c r="C11589" s="19">
        <v>5146</v>
      </c>
      <c r="D11589" s="19">
        <v>81.138375280000005</v>
      </c>
      <c r="E11589" s="23">
        <v>2.9399999999999999E-2</v>
      </c>
      <c r="F11589" s="23">
        <v>2.52E-2</v>
      </c>
      <c r="G11589" s="17">
        <v>0</v>
      </c>
      <c r="H11589" s="17">
        <v>1</v>
      </c>
      <c r="I11589" s="17">
        <v>0.48503697499999998</v>
      </c>
      <c r="J11589" s="17">
        <v>0.51496302500000002</v>
      </c>
      <c r="K11589" s="17">
        <v>0</v>
      </c>
    </row>
    <row r="11590" spans="1:11" x14ac:dyDescent="0.45">
      <c r="A11590" s="10" t="s">
        <v>101</v>
      </c>
      <c r="B11590" s="20">
        <v>0.33</v>
      </c>
      <c r="C11590" s="19">
        <v>5325</v>
      </c>
      <c r="D11590" s="19">
        <v>86.450818260000005</v>
      </c>
      <c r="E11590" s="23">
        <v>0.03</v>
      </c>
      <c r="F11590" s="23">
        <v>2.6200000000000001E-2</v>
      </c>
      <c r="G11590" s="17">
        <v>0</v>
      </c>
      <c r="H11590" s="17">
        <v>1</v>
      </c>
      <c r="I11590" s="17">
        <v>0.48625184900000001</v>
      </c>
      <c r="J11590" s="17">
        <v>0.51374815100000004</v>
      </c>
      <c r="K11590" s="17">
        <v>0</v>
      </c>
    </row>
    <row r="11591" spans="1:11" x14ac:dyDescent="0.45">
      <c r="A11591" s="10" t="s">
        <v>101</v>
      </c>
      <c r="B11591" s="20">
        <v>0.34</v>
      </c>
      <c r="C11591" s="19">
        <v>5492</v>
      </c>
      <c r="D11591" s="19">
        <v>91.559182190000001</v>
      </c>
      <c r="E11591" s="23">
        <v>3.1399999999999997E-2</v>
      </c>
      <c r="F11591" s="23">
        <v>2.7E-2</v>
      </c>
      <c r="G11591" s="17">
        <v>0</v>
      </c>
      <c r="H11591" s="17">
        <v>1</v>
      </c>
      <c r="I11591" s="17">
        <v>0.47978910200000002</v>
      </c>
      <c r="J11591" s="17">
        <v>0.52021089799999998</v>
      </c>
      <c r="K11591" s="17">
        <v>0</v>
      </c>
    </row>
    <row r="11592" spans="1:11" x14ac:dyDescent="0.45">
      <c r="A11592" s="10" t="s">
        <v>101</v>
      </c>
      <c r="B11592" s="20">
        <v>0.35</v>
      </c>
      <c r="C11592" s="19">
        <v>5657</v>
      </c>
      <c r="D11592" s="19">
        <v>96.798192290000003</v>
      </c>
      <c r="E11592" s="23">
        <v>3.2199999999999999E-2</v>
      </c>
      <c r="F11592" s="23">
        <v>2.7799999999999998E-2</v>
      </c>
      <c r="G11592" s="17">
        <v>0</v>
      </c>
      <c r="H11592" s="17">
        <v>1</v>
      </c>
      <c r="I11592" s="17">
        <v>0.48563556600000002</v>
      </c>
      <c r="J11592" s="17">
        <v>0.51436443399999998</v>
      </c>
      <c r="K11592" s="17">
        <v>0</v>
      </c>
    </row>
    <row r="11593" spans="1:11" x14ac:dyDescent="0.45">
      <c r="A11593" s="10" t="s">
        <v>101</v>
      </c>
      <c r="B11593" s="20">
        <v>0.36</v>
      </c>
      <c r="C11593" s="19">
        <v>5811</v>
      </c>
      <c r="D11593" s="19">
        <v>101.858492</v>
      </c>
      <c r="E11593" s="23">
        <v>3.3399999999999999E-2</v>
      </c>
      <c r="F11593" s="23">
        <v>2.86E-2</v>
      </c>
      <c r="G11593" s="17">
        <v>0</v>
      </c>
      <c r="H11593" s="17">
        <v>1</v>
      </c>
      <c r="I11593" s="17">
        <v>0.488104329</v>
      </c>
      <c r="J11593" s="17">
        <v>0.511895671</v>
      </c>
      <c r="K11593" s="17">
        <v>0</v>
      </c>
    </row>
    <row r="11594" spans="1:11" x14ac:dyDescent="0.45">
      <c r="A11594" s="10" t="s">
        <v>101</v>
      </c>
      <c r="B11594" s="20">
        <v>0.37</v>
      </c>
      <c r="C11594" s="19">
        <v>5973</v>
      </c>
      <c r="D11594" s="19">
        <v>107.32269700000001</v>
      </c>
      <c r="E11594" s="23">
        <v>3.4500000000000003E-2</v>
      </c>
      <c r="F11594" s="23">
        <v>2.9600000000000001E-2</v>
      </c>
      <c r="G11594" s="17">
        <v>0</v>
      </c>
      <c r="H11594" s="17">
        <v>1</v>
      </c>
      <c r="I11594" s="17">
        <v>0.486152694</v>
      </c>
      <c r="J11594" s="17">
        <v>0.51384730599999995</v>
      </c>
      <c r="K11594" s="17">
        <v>0</v>
      </c>
    </row>
    <row r="11595" spans="1:11" x14ac:dyDescent="0.45">
      <c r="A11595" s="10" t="s">
        <v>101</v>
      </c>
      <c r="B11595" s="20">
        <v>0.38</v>
      </c>
      <c r="C11595" s="19">
        <v>6133</v>
      </c>
      <c r="D11595" s="19">
        <v>112.91677610000001</v>
      </c>
      <c r="E11595" s="23">
        <v>3.56E-2</v>
      </c>
      <c r="F11595" s="23">
        <v>3.0499999999999999E-2</v>
      </c>
      <c r="G11595" s="17">
        <v>0</v>
      </c>
      <c r="H11595" s="17">
        <v>1</v>
      </c>
      <c r="I11595" s="17">
        <v>0.48289490000000002</v>
      </c>
      <c r="J11595" s="17">
        <v>0.51692744700000004</v>
      </c>
      <c r="K11595" s="17">
        <v>1.7799999999999999E-4</v>
      </c>
    </row>
    <row r="11596" spans="1:11" x14ac:dyDescent="0.45">
      <c r="A11596" s="10" t="s">
        <v>101</v>
      </c>
      <c r="B11596" s="20">
        <v>0.39</v>
      </c>
      <c r="C11596" s="19">
        <v>6287</v>
      </c>
      <c r="D11596" s="19">
        <v>118.4314018</v>
      </c>
      <c r="E11596" s="23">
        <v>3.61E-2</v>
      </c>
      <c r="F11596" s="23">
        <v>3.1199999999999999E-2</v>
      </c>
      <c r="G11596" s="17">
        <v>0</v>
      </c>
      <c r="H11596" s="17">
        <v>1</v>
      </c>
      <c r="I11596" s="17">
        <v>0.480596254</v>
      </c>
      <c r="J11596" s="17">
        <v>0.51923519399999996</v>
      </c>
      <c r="K11596" s="17">
        <v>1.6899999999999999E-4</v>
      </c>
    </row>
    <row r="11597" spans="1:11" x14ac:dyDescent="0.45">
      <c r="A11597" s="10" t="s">
        <v>101</v>
      </c>
      <c r="B11597" s="20">
        <v>0.4</v>
      </c>
      <c r="C11597" s="19">
        <v>6453</v>
      </c>
      <c r="D11597" s="19">
        <v>124.5086726</v>
      </c>
      <c r="E11597" s="23">
        <v>3.6999999999999998E-2</v>
      </c>
      <c r="F11597" s="23">
        <v>3.2099999999999997E-2</v>
      </c>
      <c r="G11597" s="17">
        <v>0</v>
      </c>
      <c r="H11597" s="17">
        <v>1</v>
      </c>
      <c r="I11597" s="17">
        <v>0.47646300800000002</v>
      </c>
      <c r="J11597" s="17">
        <v>0.52337721500000001</v>
      </c>
      <c r="K11597" s="17">
        <v>1.6000000000000001E-4</v>
      </c>
    </row>
    <row r="11598" spans="1:11" x14ac:dyDescent="0.45">
      <c r="A11598" s="10" t="s">
        <v>101</v>
      </c>
      <c r="B11598" s="20">
        <v>0.41</v>
      </c>
      <c r="C11598" s="19">
        <v>6603</v>
      </c>
      <c r="D11598" s="19">
        <v>130.14707659999999</v>
      </c>
      <c r="E11598" s="23">
        <v>3.8199999999999998E-2</v>
      </c>
      <c r="F11598" s="23">
        <v>3.3000000000000002E-2</v>
      </c>
      <c r="G11598" s="17">
        <v>0</v>
      </c>
      <c r="H11598" s="17">
        <v>1</v>
      </c>
      <c r="I11598" s="17">
        <v>0.46423184200000001</v>
      </c>
      <c r="J11598" s="17">
        <v>0.53561387000000005</v>
      </c>
      <c r="K11598" s="17">
        <v>1.54E-4</v>
      </c>
    </row>
    <row r="11599" spans="1:11" x14ac:dyDescent="0.45">
      <c r="A11599" s="10" t="s">
        <v>101</v>
      </c>
      <c r="B11599" s="20">
        <v>0.42</v>
      </c>
      <c r="C11599" s="19">
        <v>6771</v>
      </c>
      <c r="D11599" s="19">
        <v>136.60475170000001</v>
      </c>
      <c r="E11599" s="23">
        <v>3.8600000000000002E-2</v>
      </c>
      <c r="F11599" s="23">
        <v>3.3799999999999997E-2</v>
      </c>
      <c r="G11599" s="17">
        <v>0</v>
      </c>
      <c r="H11599" s="17">
        <v>1</v>
      </c>
      <c r="I11599" s="17">
        <v>0.47245376500000003</v>
      </c>
      <c r="J11599" s="17">
        <v>0.52739745800000004</v>
      </c>
      <c r="K11599" s="17">
        <v>1.4899999999999999E-4</v>
      </c>
    </row>
    <row r="11600" spans="1:11" x14ac:dyDescent="0.45">
      <c r="A11600" s="10" t="s">
        <v>101</v>
      </c>
      <c r="B11600" s="20">
        <v>0.43</v>
      </c>
      <c r="C11600" s="19">
        <v>6930</v>
      </c>
      <c r="D11600" s="19">
        <v>142.87905789999999</v>
      </c>
      <c r="E11600" s="23">
        <v>4.0099999999999997E-2</v>
      </c>
      <c r="F11600" s="23">
        <v>3.4599999999999999E-2</v>
      </c>
      <c r="G11600" s="17">
        <v>0</v>
      </c>
      <c r="H11600" s="17">
        <v>1</v>
      </c>
      <c r="I11600" s="17">
        <v>0.47937489599999999</v>
      </c>
      <c r="J11600" s="17">
        <v>0.52048207800000001</v>
      </c>
      <c r="K11600" s="17">
        <v>1.4300000000000001E-4</v>
      </c>
    </row>
    <row r="11601" spans="1:11" x14ac:dyDescent="0.45">
      <c r="A11601" s="10" t="s">
        <v>101</v>
      </c>
      <c r="B11601" s="20">
        <v>0.44</v>
      </c>
      <c r="C11601" s="19">
        <v>7021</v>
      </c>
      <c r="D11601" s="19">
        <v>146.5694895</v>
      </c>
      <c r="E11601" s="23">
        <v>4.1099999999999998E-2</v>
      </c>
      <c r="F11601" s="23">
        <v>3.5200000000000002E-2</v>
      </c>
      <c r="G11601" s="17">
        <v>0</v>
      </c>
      <c r="H11601" s="17">
        <v>1</v>
      </c>
      <c r="I11601" s="17">
        <v>0.475444476</v>
      </c>
      <c r="J11601" s="17">
        <v>0.52378161099999998</v>
      </c>
      <c r="K11601" s="17">
        <v>7.7399999999999995E-4</v>
      </c>
    </row>
    <row r="11602" spans="1:11" x14ac:dyDescent="0.45">
      <c r="A11602" s="10" t="s">
        <v>101</v>
      </c>
      <c r="B11602" s="20">
        <v>0.45</v>
      </c>
      <c r="C11602" s="19">
        <v>7239</v>
      </c>
      <c r="D11602" s="19">
        <v>155.63398699999999</v>
      </c>
      <c r="E11602" s="23">
        <v>4.2799999999999998E-2</v>
      </c>
      <c r="F11602" s="23">
        <v>3.6400000000000002E-2</v>
      </c>
      <c r="G11602" s="17">
        <v>0</v>
      </c>
      <c r="H11602" s="17">
        <v>1</v>
      </c>
      <c r="I11602" s="17">
        <v>0.47112638000000001</v>
      </c>
      <c r="J11602" s="17">
        <v>0.52814391800000005</v>
      </c>
      <c r="K11602" s="17">
        <v>7.2999999999999996E-4</v>
      </c>
    </row>
    <row r="11603" spans="1:11" x14ac:dyDescent="0.45">
      <c r="A11603" s="10" t="s">
        <v>101</v>
      </c>
      <c r="B11603" s="20">
        <v>0.46</v>
      </c>
      <c r="C11603" s="19">
        <v>7409</v>
      </c>
      <c r="D11603" s="19">
        <v>162.98102130000001</v>
      </c>
      <c r="E11603" s="23">
        <v>4.3999999999999997E-2</v>
      </c>
      <c r="F11603" s="23">
        <v>3.73E-2</v>
      </c>
      <c r="G11603" s="17">
        <v>0</v>
      </c>
      <c r="H11603" s="17">
        <v>1</v>
      </c>
      <c r="I11603" s="17">
        <v>0.46446759999999998</v>
      </c>
      <c r="J11603" s="17">
        <v>0.53483549500000005</v>
      </c>
      <c r="K11603" s="17">
        <v>6.9700000000000003E-4</v>
      </c>
    </row>
    <row r="11604" spans="1:11" x14ac:dyDescent="0.45">
      <c r="A11604" s="10" t="s">
        <v>101</v>
      </c>
      <c r="B11604" s="20">
        <v>0.47</v>
      </c>
      <c r="C11604" s="19">
        <v>7568</v>
      </c>
      <c r="D11604" s="19">
        <v>170.1009052</v>
      </c>
      <c r="E11604" s="23">
        <v>4.58E-2</v>
      </c>
      <c r="F11604" s="23">
        <v>3.8300000000000001E-2</v>
      </c>
      <c r="G11604" s="17">
        <v>0</v>
      </c>
      <c r="H11604" s="17">
        <v>1</v>
      </c>
      <c r="I11604" s="17">
        <v>0.45957558999999998</v>
      </c>
      <c r="J11604" s="17">
        <v>0.539755596</v>
      </c>
      <c r="K11604" s="17">
        <v>6.69E-4</v>
      </c>
    </row>
    <row r="11605" spans="1:11" x14ac:dyDescent="0.45">
      <c r="A11605" s="10" t="s">
        <v>101</v>
      </c>
      <c r="B11605" s="20">
        <v>0.48</v>
      </c>
      <c r="C11605" s="19">
        <v>7726</v>
      </c>
      <c r="D11605" s="19">
        <v>177.59497920000001</v>
      </c>
      <c r="E11605" s="23">
        <v>4.8300000000000003E-2</v>
      </c>
      <c r="F11605" s="23">
        <v>3.9399999999999998E-2</v>
      </c>
      <c r="G11605" s="17">
        <v>0</v>
      </c>
      <c r="H11605" s="17">
        <v>1</v>
      </c>
      <c r="I11605" s="17">
        <v>0.45810862299999999</v>
      </c>
      <c r="J11605" s="17">
        <v>0.54125047599999998</v>
      </c>
      <c r="K11605" s="17">
        <v>6.4099999999999997E-4</v>
      </c>
    </row>
    <row r="11606" spans="1:11" x14ac:dyDescent="0.45">
      <c r="A11606" s="10" t="s">
        <v>101</v>
      </c>
      <c r="B11606" s="20">
        <v>0.49</v>
      </c>
      <c r="C11606" s="19">
        <v>7881</v>
      </c>
      <c r="D11606" s="19">
        <v>185.20353739999999</v>
      </c>
      <c r="E11606" s="23">
        <v>4.99E-2</v>
      </c>
      <c r="F11606" s="23">
        <v>4.0500000000000001E-2</v>
      </c>
      <c r="G11606" s="17">
        <v>0</v>
      </c>
      <c r="H11606" s="17">
        <v>1</v>
      </c>
      <c r="I11606" s="17">
        <v>0.45174492900000002</v>
      </c>
      <c r="J11606" s="17">
        <v>0.54763975300000001</v>
      </c>
      <c r="K11606" s="17">
        <v>6.1499999999999999E-4</v>
      </c>
    </row>
    <row r="11607" spans="1:11" x14ac:dyDescent="0.45">
      <c r="A11607" s="10" t="s">
        <v>101</v>
      </c>
      <c r="B11607" s="20">
        <v>0.5</v>
      </c>
      <c r="C11607" s="19">
        <v>8047</v>
      </c>
      <c r="D11607" s="19">
        <v>193.63768580000001</v>
      </c>
      <c r="E11607" s="23">
        <v>5.21E-2</v>
      </c>
      <c r="F11607" s="23">
        <v>4.1599999999999998E-2</v>
      </c>
      <c r="G11607" s="17">
        <v>0</v>
      </c>
      <c r="H11607" s="17">
        <v>1</v>
      </c>
      <c r="I11607" s="17">
        <v>0.45025952699999999</v>
      </c>
      <c r="J11607" s="17">
        <v>0.54886349700000003</v>
      </c>
      <c r="K11607" s="17">
        <v>8.7699999999999996E-4</v>
      </c>
    </row>
    <row r="11608" spans="1:11" x14ac:dyDescent="0.45">
      <c r="A11608" s="10" t="s">
        <v>101</v>
      </c>
      <c r="B11608" s="20">
        <v>0.51</v>
      </c>
      <c r="C11608" s="19">
        <v>8206</v>
      </c>
      <c r="D11608" s="19">
        <v>202.14875069999999</v>
      </c>
      <c r="E11608" s="23">
        <v>5.5E-2</v>
      </c>
      <c r="F11608" s="23">
        <v>4.2900000000000001E-2</v>
      </c>
      <c r="G11608" s="17">
        <v>0</v>
      </c>
      <c r="H11608" s="17">
        <v>1</v>
      </c>
      <c r="I11608" s="17">
        <v>0.45189451899999999</v>
      </c>
      <c r="J11608" s="17">
        <v>0.547261094</v>
      </c>
      <c r="K11608" s="17">
        <v>8.4400000000000002E-4</v>
      </c>
    </row>
    <row r="11609" spans="1:11" x14ac:dyDescent="0.45">
      <c r="A11609" s="10" t="s">
        <v>101</v>
      </c>
      <c r="B11609" s="20">
        <v>0.52</v>
      </c>
      <c r="C11609" s="19">
        <v>8360</v>
      </c>
      <c r="D11609" s="19">
        <v>210.91906090000001</v>
      </c>
      <c r="E11609" s="23">
        <v>5.8400000000000001E-2</v>
      </c>
      <c r="F11609" s="23">
        <v>4.4400000000000002E-2</v>
      </c>
      <c r="G11609" s="17">
        <v>0</v>
      </c>
      <c r="H11609" s="17">
        <v>1</v>
      </c>
      <c r="I11609" s="17">
        <v>0.45792418400000001</v>
      </c>
      <c r="J11609" s="17">
        <v>0.54078621000000004</v>
      </c>
      <c r="K11609" s="17">
        <v>1.2899999999999999E-3</v>
      </c>
    </row>
    <row r="11610" spans="1:11" x14ac:dyDescent="0.45">
      <c r="A11610" s="10" t="s">
        <v>101</v>
      </c>
      <c r="B11610" s="20">
        <v>0.53</v>
      </c>
      <c r="C11610" s="19">
        <v>8496</v>
      </c>
      <c r="D11610" s="19">
        <v>219.08429989999999</v>
      </c>
      <c r="E11610" s="23">
        <v>6.13E-2</v>
      </c>
      <c r="F11610" s="23">
        <v>4.58E-2</v>
      </c>
      <c r="G11610" s="17">
        <v>0</v>
      </c>
      <c r="H11610" s="17">
        <v>1</v>
      </c>
      <c r="I11610" s="17">
        <v>0.45999042000000001</v>
      </c>
      <c r="J11610" s="17">
        <v>0.53801886099999996</v>
      </c>
      <c r="K11610" s="17">
        <v>1.99E-3</v>
      </c>
    </row>
    <row r="11611" spans="1:11" x14ac:dyDescent="0.45">
      <c r="A11611" s="10" t="s">
        <v>101</v>
      </c>
      <c r="B11611" s="20">
        <v>0.54</v>
      </c>
      <c r="C11611" s="19">
        <v>8681</v>
      </c>
      <c r="D11611" s="19">
        <v>230.699546</v>
      </c>
      <c r="E11611" s="23">
        <v>6.5100000000000005E-2</v>
      </c>
      <c r="F11611" s="23">
        <v>4.7699999999999999E-2</v>
      </c>
      <c r="G11611" s="17">
        <v>0</v>
      </c>
      <c r="H11611" s="17">
        <v>1</v>
      </c>
      <c r="I11611" s="17">
        <v>0.47204347899999999</v>
      </c>
      <c r="J11611" s="17">
        <v>0.526056046</v>
      </c>
      <c r="K11611" s="17">
        <v>1.9E-3</v>
      </c>
    </row>
    <row r="11612" spans="1:11" x14ac:dyDescent="0.45">
      <c r="A11612" s="10" t="s">
        <v>101</v>
      </c>
      <c r="B11612" s="20">
        <v>0.55000000000000004</v>
      </c>
      <c r="C11612" s="19">
        <v>8837</v>
      </c>
      <c r="D11612" s="19">
        <v>241.06386209999999</v>
      </c>
      <c r="E11612" s="23">
        <v>6.8000000000000005E-2</v>
      </c>
      <c r="F11612" s="23">
        <v>4.9599999999999998E-2</v>
      </c>
      <c r="G11612" s="17">
        <v>0</v>
      </c>
      <c r="H11612" s="17">
        <v>1</v>
      </c>
      <c r="I11612" s="17">
        <v>0.47258544200000002</v>
      </c>
      <c r="J11612" s="17">
        <v>0.52559732000000003</v>
      </c>
      <c r="K11612" s="17">
        <v>1.82E-3</v>
      </c>
    </row>
    <row r="11613" spans="1:11" x14ac:dyDescent="0.45">
      <c r="A11613" s="10" t="s">
        <v>101</v>
      </c>
      <c r="B11613" s="20">
        <v>0.56000000000000005</v>
      </c>
      <c r="C11613" s="19">
        <v>9018</v>
      </c>
      <c r="D11613" s="19">
        <v>253.59981619999999</v>
      </c>
      <c r="E11613" s="23">
        <v>7.0599999999999996E-2</v>
      </c>
      <c r="F11613" s="23">
        <v>5.1499999999999997E-2</v>
      </c>
      <c r="G11613" s="17">
        <v>0</v>
      </c>
      <c r="H11613" s="17">
        <v>1</v>
      </c>
      <c r="I11613" s="17">
        <v>0.48191424500000002</v>
      </c>
      <c r="J11613" s="17">
        <v>0.51635676500000005</v>
      </c>
      <c r="K11613" s="17">
        <v>1.73E-3</v>
      </c>
    </row>
    <row r="11614" spans="1:11" x14ac:dyDescent="0.45">
      <c r="A11614" s="10" t="s">
        <v>101</v>
      </c>
      <c r="B11614" s="20">
        <v>0.56999999999999995</v>
      </c>
      <c r="C11614" s="19">
        <v>9173</v>
      </c>
      <c r="D11614" s="19">
        <v>264.95470030000001</v>
      </c>
      <c r="E11614" s="23">
        <v>7.4800000000000005E-2</v>
      </c>
      <c r="F11614" s="23">
        <v>5.3800000000000001E-2</v>
      </c>
      <c r="G11614" s="17">
        <v>0</v>
      </c>
      <c r="H11614" s="17">
        <v>1</v>
      </c>
      <c r="I11614" s="17">
        <v>0.48571305100000001</v>
      </c>
      <c r="J11614" s="17">
        <v>0.51261323199999997</v>
      </c>
      <c r="K11614" s="17">
        <v>1.67E-3</v>
      </c>
    </row>
    <row r="11615" spans="1:11" x14ac:dyDescent="0.45">
      <c r="A11615" s="10" t="s">
        <v>101</v>
      </c>
      <c r="B11615" s="20">
        <v>0.57999999999999996</v>
      </c>
      <c r="C11615" s="19">
        <v>9334</v>
      </c>
      <c r="D11615" s="19">
        <v>277.23072639999998</v>
      </c>
      <c r="E11615" s="23">
        <v>7.7899999999999997E-2</v>
      </c>
      <c r="F11615" s="23">
        <v>5.62E-2</v>
      </c>
      <c r="G11615" s="17">
        <v>0</v>
      </c>
      <c r="H11615" s="17">
        <v>1</v>
      </c>
      <c r="I11615" s="17">
        <v>0.50125273100000001</v>
      </c>
      <c r="J11615" s="17">
        <v>0.497152753</v>
      </c>
      <c r="K11615" s="17">
        <v>1.5900000000000001E-3</v>
      </c>
    </row>
    <row r="11616" spans="1:11" x14ac:dyDescent="0.45">
      <c r="A11616" s="10" t="s">
        <v>101</v>
      </c>
      <c r="B11616" s="20">
        <v>0.59</v>
      </c>
      <c r="C11616" s="19">
        <v>9495</v>
      </c>
      <c r="D11616" s="19">
        <v>290.17426339999997</v>
      </c>
      <c r="E11616" s="23">
        <v>8.2500000000000004E-2</v>
      </c>
      <c r="F11616" s="23">
        <v>5.8500000000000003E-2</v>
      </c>
      <c r="G11616" s="17">
        <v>0</v>
      </c>
      <c r="H11616" s="17">
        <v>1</v>
      </c>
      <c r="I11616" s="17">
        <v>0.50907034500000004</v>
      </c>
      <c r="J11616" s="17">
        <v>0.48940372500000001</v>
      </c>
      <c r="K11616" s="17">
        <v>1.5299999999999999E-3</v>
      </c>
    </row>
    <row r="11617" spans="1:11" x14ac:dyDescent="0.45">
      <c r="A11617" s="10" t="s">
        <v>101</v>
      </c>
      <c r="B11617" s="20">
        <v>0.6</v>
      </c>
      <c r="C11617" s="19">
        <v>9638</v>
      </c>
      <c r="D11617" s="19">
        <v>302.2139196</v>
      </c>
      <c r="E11617" s="23">
        <v>8.5400000000000004E-2</v>
      </c>
      <c r="F11617" s="23">
        <v>6.0699999999999997E-2</v>
      </c>
      <c r="G11617" s="17">
        <v>0</v>
      </c>
      <c r="H11617" s="17">
        <v>1</v>
      </c>
      <c r="I11617" s="17">
        <v>0.51918310499999998</v>
      </c>
      <c r="J11617" s="17">
        <v>0.47935104000000001</v>
      </c>
      <c r="K11617" s="17">
        <v>1.47E-3</v>
      </c>
    </row>
    <row r="11618" spans="1:11" x14ac:dyDescent="0.45">
      <c r="A11618" s="10" t="s">
        <v>101</v>
      </c>
      <c r="B11618" s="20">
        <v>0.61</v>
      </c>
      <c r="C11618" s="19">
        <v>9793</v>
      </c>
      <c r="D11618" s="19">
        <v>315.71363710000003</v>
      </c>
      <c r="E11618" s="23">
        <v>8.8499999999999995E-2</v>
      </c>
      <c r="F11618" s="23">
        <v>6.3100000000000003E-2</v>
      </c>
      <c r="G11618" s="17">
        <v>0</v>
      </c>
      <c r="H11618" s="17">
        <v>1</v>
      </c>
      <c r="I11618" s="17">
        <v>0.53183333899999996</v>
      </c>
      <c r="J11618" s="17">
        <v>0.46675357000000001</v>
      </c>
      <c r="K11618" s="17">
        <v>1.41E-3</v>
      </c>
    </row>
    <row r="11619" spans="1:11" x14ac:dyDescent="0.45">
      <c r="A11619" s="10" t="s">
        <v>101</v>
      </c>
      <c r="B11619" s="20">
        <v>0.62</v>
      </c>
      <c r="C11619" s="19">
        <v>9958</v>
      </c>
      <c r="D11619" s="19">
        <v>330.71448479999998</v>
      </c>
      <c r="E11619" s="23">
        <v>9.4600000000000004E-2</v>
      </c>
      <c r="F11619" s="23">
        <v>6.6000000000000003E-2</v>
      </c>
      <c r="G11619" s="17">
        <v>0</v>
      </c>
      <c r="H11619" s="17">
        <v>1</v>
      </c>
      <c r="I11619" s="17">
        <v>0.54195073100000002</v>
      </c>
      <c r="J11619" s="17">
        <v>0.456696459</v>
      </c>
      <c r="K11619" s="17">
        <v>1.3500000000000001E-3</v>
      </c>
    </row>
    <row r="11620" spans="1:11" x14ac:dyDescent="0.45">
      <c r="A11620" s="10" t="s">
        <v>101</v>
      </c>
      <c r="B11620" s="20">
        <v>0.63</v>
      </c>
      <c r="C11620" s="19">
        <v>10116</v>
      </c>
      <c r="D11620" s="19">
        <v>346.09923889999999</v>
      </c>
      <c r="E11620" s="23">
        <v>0.10133866</v>
      </c>
      <c r="F11620" s="23">
        <v>6.9000000000000006E-2</v>
      </c>
      <c r="G11620" s="17">
        <v>0</v>
      </c>
      <c r="H11620" s="17">
        <v>1</v>
      </c>
      <c r="I11620" s="17">
        <v>0.54890737099999998</v>
      </c>
      <c r="J11620" s="17">
        <v>0.44979761800000001</v>
      </c>
      <c r="K11620" s="17">
        <v>1.2999999999999999E-3</v>
      </c>
    </row>
    <row r="11621" spans="1:11" x14ac:dyDescent="0.45">
      <c r="A11621" s="10" t="s">
        <v>101</v>
      </c>
      <c r="B11621" s="20">
        <v>0.64</v>
      </c>
      <c r="C11621" s="19">
        <v>10274</v>
      </c>
      <c r="D11621" s="19">
        <v>362.38471709999999</v>
      </c>
      <c r="E11621" s="23">
        <v>0.105835111</v>
      </c>
      <c r="F11621" s="23">
        <v>7.1999999999999995E-2</v>
      </c>
      <c r="G11621" s="17">
        <v>0</v>
      </c>
      <c r="H11621" s="17">
        <v>1</v>
      </c>
      <c r="I11621" s="17">
        <v>0.55333748800000004</v>
      </c>
      <c r="J11621" s="17">
        <v>0.44542572400000002</v>
      </c>
      <c r="K11621" s="17">
        <v>1.24E-3</v>
      </c>
    </row>
    <row r="11622" spans="1:11" x14ac:dyDescent="0.45">
      <c r="A11622" s="10" t="s">
        <v>101</v>
      </c>
      <c r="B11622" s="20">
        <v>0.65</v>
      </c>
      <c r="C11622" s="19">
        <v>10412</v>
      </c>
      <c r="D11622" s="19">
        <v>377.32867579999998</v>
      </c>
      <c r="E11622" s="23">
        <v>0.112726769</v>
      </c>
      <c r="F11622" s="23">
        <v>7.4999999999999997E-2</v>
      </c>
      <c r="G11622" s="17">
        <v>0</v>
      </c>
      <c r="H11622" s="17">
        <v>1</v>
      </c>
      <c r="I11622" s="17">
        <v>0.56720129699999999</v>
      </c>
      <c r="J11622" s="17">
        <v>0.43160486100000001</v>
      </c>
      <c r="K11622" s="17">
        <v>1.1900000000000001E-3</v>
      </c>
    </row>
    <row r="11623" spans="1:11" x14ac:dyDescent="0.45">
      <c r="A11623" s="10" t="s">
        <v>101</v>
      </c>
      <c r="B11623" s="20">
        <v>0.66</v>
      </c>
      <c r="C11623" s="19">
        <v>10590</v>
      </c>
      <c r="D11623" s="19">
        <v>397.81229209999998</v>
      </c>
      <c r="E11623" s="23">
        <v>0.115780987</v>
      </c>
      <c r="F11623" s="23">
        <v>7.7117614000000001E-2</v>
      </c>
      <c r="G11623" s="17">
        <v>0</v>
      </c>
      <c r="H11623" s="17">
        <v>1</v>
      </c>
      <c r="I11623" s="17">
        <v>0.58251193899999998</v>
      </c>
      <c r="J11623" s="17">
        <v>0.41636955599999997</v>
      </c>
      <c r="K11623" s="17">
        <v>1.1199999999999999E-3</v>
      </c>
    </row>
    <row r="11624" spans="1:11" x14ac:dyDescent="0.45">
      <c r="A11624" s="10" t="s">
        <v>101</v>
      </c>
      <c r="B11624" s="20">
        <v>0.67</v>
      </c>
      <c r="C11624" s="19">
        <v>10754</v>
      </c>
      <c r="D11624" s="19">
        <v>417.14759220000002</v>
      </c>
      <c r="E11624" s="23">
        <v>0.12205060500000001</v>
      </c>
      <c r="F11624" s="23">
        <v>8.2299999999999998E-2</v>
      </c>
      <c r="G11624" s="17">
        <v>0</v>
      </c>
      <c r="H11624" s="17">
        <v>1</v>
      </c>
      <c r="I11624" s="17">
        <v>0.59795253699999995</v>
      </c>
      <c r="J11624" s="17">
        <v>0.40097586899999998</v>
      </c>
      <c r="K11624" s="17">
        <v>1.07E-3</v>
      </c>
    </row>
    <row r="11625" spans="1:11" x14ac:dyDescent="0.45">
      <c r="A11625" s="10" t="s">
        <v>101</v>
      </c>
      <c r="B11625" s="20">
        <v>0.68</v>
      </c>
      <c r="C11625" s="19">
        <v>10909</v>
      </c>
      <c r="D11625" s="19">
        <v>436.61156849999998</v>
      </c>
      <c r="E11625" s="23">
        <v>0.12883445199999999</v>
      </c>
      <c r="F11625" s="23">
        <v>8.5999999999999993E-2</v>
      </c>
      <c r="G11625" s="17">
        <v>0</v>
      </c>
      <c r="H11625" s="17">
        <v>1</v>
      </c>
      <c r="I11625" s="17">
        <v>0.60529242800000005</v>
      </c>
      <c r="J11625" s="17">
        <v>0.39368275800000002</v>
      </c>
      <c r="K11625" s="17">
        <v>1.0200000000000001E-3</v>
      </c>
    </row>
    <row r="11626" spans="1:11" x14ac:dyDescent="0.45">
      <c r="A11626" s="10" t="s">
        <v>101</v>
      </c>
      <c r="B11626" s="20">
        <v>0.69</v>
      </c>
      <c r="C11626" s="19">
        <v>11075</v>
      </c>
      <c r="D11626" s="19">
        <v>458.50037320000001</v>
      </c>
      <c r="E11626" s="23">
        <v>0.134476334</v>
      </c>
      <c r="F11626" s="23">
        <v>8.9399999999999993E-2</v>
      </c>
      <c r="G11626" s="17">
        <v>0</v>
      </c>
      <c r="H11626" s="17">
        <v>1</v>
      </c>
      <c r="I11626" s="17">
        <v>0.62456875499999998</v>
      </c>
      <c r="J11626" s="17">
        <v>0.37445771300000003</v>
      </c>
      <c r="K11626" s="17">
        <v>9.7400000000000004E-4</v>
      </c>
    </row>
    <row r="11627" spans="1:11" x14ac:dyDescent="0.45">
      <c r="A11627" s="10" t="s">
        <v>101</v>
      </c>
      <c r="B11627" s="20">
        <v>0.7</v>
      </c>
      <c r="C11627" s="19">
        <v>11229</v>
      </c>
      <c r="D11627" s="19">
        <v>479.84217630000001</v>
      </c>
      <c r="E11627" s="23">
        <v>0.14231487500000001</v>
      </c>
      <c r="F11627" s="23">
        <v>9.3899999999999997E-2</v>
      </c>
      <c r="G11627" s="17">
        <v>0</v>
      </c>
      <c r="H11627" s="17">
        <v>1</v>
      </c>
      <c r="I11627" s="17">
        <v>0.63745497399999995</v>
      </c>
      <c r="J11627" s="17">
        <v>0.36161042700000001</v>
      </c>
      <c r="K11627" s="17">
        <v>9.3499999999999996E-4</v>
      </c>
    </row>
    <row r="11628" spans="1:11" x14ac:dyDescent="0.45">
      <c r="A11628" s="10" t="s">
        <v>101</v>
      </c>
      <c r="B11628" s="20">
        <v>0.71</v>
      </c>
      <c r="C11628" s="19">
        <v>11391</v>
      </c>
      <c r="D11628" s="19">
        <v>503.51617160000001</v>
      </c>
      <c r="E11628" s="23">
        <v>0.15236729700000001</v>
      </c>
      <c r="F11628" s="23">
        <v>9.8500000000000004E-2</v>
      </c>
      <c r="G11628" s="17">
        <v>0</v>
      </c>
      <c r="H11628" s="17">
        <v>1</v>
      </c>
      <c r="I11628" s="17">
        <v>0.64570928500000002</v>
      </c>
      <c r="J11628" s="17">
        <v>0.35330863099999998</v>
      </c>
      <c r="K11628" s="17">
        <v>9.8200000000000002E-4</v>
      </c>
    </row>
    <row r="11629" spans="1:11" x14ac:dyDescent="0.45">
      <c r="A11629" s="10" t="s">
        <v>101</v>
      </c>
      <c r="B11629" s="20">
        <v>0.72</v>
      </c>
      <c r="C11629" s="19">
        <v>11552</v>
      </c>
      <c r="D11629" s="19">
        <v>528.67646779999995</v>
      </c>
      <c r="E11629" s="23">
        <v>0.15951933600000001</v>
      </c>
      <c r="F11629" s="23">
        <v>0.103102136</v>
      </c>
      <c r="G11629" s="17">
        <v>0</v>
      </c>
      <c r="H11629" s="17">
        <v>1</v>
      </c>
      <c r="I11629" s="17">
        <v>0.65730116299999997</v>
      </c>
      <c r="J11629" s="17">
        <v>0.34176004900000001</v>
      </c>
      <c r="K11629" s="17">
        <v>9.3899999999999995E-4</v>
      </c>
    </row>
    <row r="11630" spans="1:11" x14ac:dyDescent="0.45">
      <c r="A11630" s="10" t="s">
        <v>101</v>
      </c>
      <c r="B11630" s="20">
        <v>0.73</v>
      </c>
      <c r="C11630" s="19">
        <v>11711</v>
      </c>
      <c r="D11630" s="19">
        <v>554.45744160000004</v>
      </c>
      <c r="E11630" s="23">
        <v>0.16656842899999999</v>
      </c>
      <c r="F11630" s="23">
        <v>0.107745377</v>
      </c>
      <c r="G11630" s="17">
        <v>0</v>
      </c>
      <c r="H11630" s="17">
        <v>1</v>
      </c>
      <c r="I11630" s="17">
        <v>0.66968532300000005</v>
      </c>
      <c r="J11630" s="17">
        <v>0.3294185</v>
      </c>
      <c r="K11630" s="17">
        <v>8.9599999999999999E-4</v>
      </c>
    </row>
    <row r="11631" spans="1:11" x14ac:dyDescent="0.45">
      <c r="A11631" s="10" t="s">
        <v>101</v>
      </c>
      <c r="B11631" s="20">
        <v>0.74</v>
      </c>
      <c r="C11631" s="19">
        <v>11857</v>
      </c>
      <c r="D11631" s="19">
        <v>579.78436999999997</v>
      </c>
      <c r="E11631" s="23">
        <v>0.17700477100000001</v>
      </c>
      <c r="F11631" s="23">
        <v>0.11291159000000001</v>
      </c>
      <c r="G11631" s="17">
        <v>0</v>
      </c>
      <c r="H11631" s="17">
        <v>1</v>
      </c>
      <c r="I11631" s="17">
        <v>0.68296978399999997</v>
      </c>
      <c r="J11631" s="17">
        <v>0.316171698</v>
      </c>
      <c r="K11631" s="17">
        <v>8.5899999999999995E-4</v>
      </c>
    </row>
    <row r="11632" spans="1:11" x14ac:dyDescent="0.45">
      <c r="A11632" s="10" t="s">
        <v>101</v>
      </c>
      <c r="B11632" s="20">
        <v>0.75</v>
      </c>
      <c r="C11632" s="19">
        <v>12026</v>
      </c>
      <c r="D11632" s="19">
        <v>610.47351289999995</v>
      </c>
      <c r="E11632" s="23">
        <v>0.187986019</v>
      </c>
      <c r="F11632" s="23">
        <v>0.11824574</v>
      </c>
      <c r="G11632" s="17">
        <v>0</v>
      </c>
      <c r="H11632" s="17">
        <v>1</v>
      </c>
      <c r="I11632" s="17">
        <v>0.69170765499999998</v>
      </c>
      <c r="J11632" s="17">
        <v>0.30746858399999999</v>
      </c>
      <c r="K11632" s="17">
        <v>8.2399999999999997E-4</v>
      </c>
    </row>
    <row r="11633" spans="1:11" x14ac:dyDescent="0.45">
      <c r="A11633" s="10" t="s">
        <v>101</v>
      </c>
      <c r="B11633" s="20">
        <v>0.76</v>
      </c>
      <c r="C11633" s="19">
        <v>12190</v>
      </c>
      <c r="D11633" s="19">
        <v>642.07874770000001</v>
      </c>
      <c r="E11633" s="23">
        <v>0.19841508899999999</v>
      </c>
      <c r="F11633" s="23">
        <v>0.123911363</v>
      </c>
      <c r="G11633" s="17">
        <v>0</v>
      </c>
      <c r="H11633" s="17">
        <v>1</v>
      </c>
      <c r="I11633" s="17">
        <v>0.70442600899999996</v>
      </c>
      <c r="J11633" s="17">
        <v>0.29479096799999999</v>
      </c>
      <c r="K11633" s="17">
        <v>7.8299999999999995E-4</v>
      </c>
    </row>
    <row r="11634" spans="1:11" x14ac:dyDescent="0.45">
      <c r="A11634" s="10" t="s">
        <v>101</v>
      </c>
      <c r="B11634" s="20">
        <v>0.77</v>
      </c>
      <c r="C11634" s="19">
        <v>12348</v>
      </c>
      <c r="D11634" s="19">
        <v>674.73605039999995</v>
      </c>
      <c r="E11634" s="23">
        <v>0.21571210800000001</v>
      </c>
      <c r="F11634" s="23">
        <v>0.129906996</v>
      </c>
      <c r="G11634" s="17">
        <v>0</v>
      </c>
      <c r="H11634" s="17">
        <v>1</v>
      </c>
      <c r="I11634" s="17">
        <v>0.71598889099999996</v>
      </c>
      <c r="J11634" s="17">
        <v>0.283260648</v>
      </c>
      <c r="K11634" s="17">
        <v>7.5000000000000002E-4</v>
      </c>
    </row>
    <row r="11635" spans="1:11" x14ac:dyDescent="0.45">
      <c r="A11635" s="10" t="s">
        <v>101</v>
      </c>
      <c r="B11635" s="20">
        <v>0.78</v>
      </c>
      <c r="C11635" s="19">
        <v>12499</v>
      </c>
      <c r="D11635" s="19">
        <v>708.09945000000005</v>
      </c>
      <c r="E11635" s="23">
        <v>0.22403414099999999</v>
      </c>
      <c r="F11635" s="23">
        <v>0.13623702900000001</v>
      </c>
      <c r="G11635" s="17">
        <v>0</v>
      </c>
      <c r="H11635" s="17">
        <v>1</v>
      </c>
      <c r="I11635" s="17">
        <v>0.72227993800000001</v>
      </c>
      <c r="J11635" s="17">
        <v>0.27699252899999999</v>
      </c>
      <c r="K11635" s="17">
        <v>7.2800000000000002E-4</v>
      </c>
    </row>
    <row r="11636" spans="1:11" x14ac:dyDescent="0.45">
      <c r="A11636" s="10" t="s">
        <v>101</v>
      </c>
      <c r="B11636" s="20">
        <v>0.79</v>
      </c>
      <c r="C11636" s="19">
        <v>12668</v>
      </c>
      <c r="D11636" s="19">
        <v>746.99833650000005</v>
      </c>
      <c r="E11636" s="23">
        <v>0.24305853699999999</v>
      </c>
      <c r="F11636" s="23">
        <v>0.14301013600000001</v>
      </c>
      <c r="G11636" s="17">
        <v>0</v>
      </c>
      <c r="H11636" s="17">
        <v>1</v>
      </c>
      <c r="I11636" s="17">
        <v>0.73463248199999998</v>
      </c>
      <c r="J11636" s="17">
        <v>0.26467361900000003</v>
      </c>
      <c r="K11636" s="17">
        <v>6.9399999999999996E-4</v>
      </c>
    </row>
    <row r="11637" spans="1:11" x14ac:dyDescent="0.45">
      <c r="A11637" s="10" t="s">
        <v>101</v>
      </c>
      <c r="B11637" s="20">
        <v>0.8</v>
      </c>
      <c r="C11637" s="19">
        <v>12761</v>
      </c>
      <c r="D11637" s="19">
        <v>769.93766689999995</v>
      </c>
      <c r="E11637" s="23">
        <v>0.25004021500000001</v>
      </c>
      <c r="F11637" s="23">
        <v>0.147536377</v>
      </c>
      <c r="G11637" s="17">
        <v>0</v>
      </c>
      <c r="H11637" s="17">
        <v>1</v>
      </c>
      <c r="I11637" s="17">
        <v>0.74045138399999999</v>
      </c>
      <c r="J11637" s="17">
        <v>0.25887038299999998</v>
      </c>
      <c r="K11637" s="17">
        <v>6.78E-4</v>
      </c>
    </row>
    <row r="11638" spans="1:11" x14ac:dyDescent="0.45">
      <c r="A11638" s="10" t="s">
        <v>101</v>
      </c>
      <c r="B11638" s="20">
        <v>0.80100000000000005</v>
      </c>
      <c r="C11638" s="19">
        <v>12780</v>
      </c>
      <c r="D11638" s="19">
        <v>774.71987690000003</v>
      </c>
      <c r="E11638" s="23">
        <v>0.25302703700000001</v>
      </c>
      <c r="F11638" s="23">
        <v>0.14836804100000001</v>
      </c>
      <c r="G11638" s="17">
        <v>0</v>
      </c>
      <c r="H11638" s="17">
        <v>1</v>
      </c>
      <c r="I11638" s="17">
        <v>0.74203874800000003</v>
      </c>
      <c r="J11638" s="17">
        <v>0.25728716699999998</v>
      </c>
      <c r="K11638" s="17">
        <v>6.7400000000000001E-4</v>
      </c>
    </row>
    <row r="11639" spans="1:11" x14ac:dyDescent="0.45">
      <c r="A11639" s="10" t="s">
        <v>101</v>
      </c>
      <c r="B11639" s="20">
        <v>0.80200000000000005</v>
      </c>
      <c r="C11639" s="19">
        <v>12796</v>
      </c>
      <c r="D11639" s="19">
        <v>778.79391329999999</v>
      </c>
      <c r="E11639" s="23">
        <v>0.25519330200000001</v>
      </c>
      <c r="F11639" s="23">
        <v>0.149221244</v>
      </c>
      <c r="G11639" s="17">
        <v>0</v>
      </c>
      <c r="H11639" s="17">
        <v>1</v>
      </c>
      <c r="I11639" s="17">
        <v>0.74323093699999998</v>
      </c>
      <c r="J11639" s="17">
        <v>0.25609809300000003</v>
      </c>
      <c r="K11639" s="17">
        <v>6.7100000000000005E-4</v>
      </c>
    </row>
    <row r="11640" spans="1:11" x14ac:dyDescent="0.45">
      <c r="A11640" s="10" t="s">
        <v>101</v>
      </c>
      <c r="B11640" s="20">
        <v>0.80300000000000005</v>
      </c>
      <c r="C11640" s="19">
        <v>12807</v>
      </c>
      <c r="D11640" s="19">
        <v>781.61907959999996</v>
      </c>
      <c r="E11640" s="23">
        <v>0.257046514</v>
      </c>
      <c r="F11640" s="23">
        <v>0.14984679300000001</v>
      </c>
      <c r="G11640" s="17">
        <v>0</v>
      </c>
      <c r="H11640" s="17">
        <v>1</v>
      </c>
      <c r="I11640" s="17">
        <v>0.743628819</v>
      </c>
      <c r="J11640" s="17">
        <v>0.25570127599999998</v>
      </c>
      <c r="K11640" s="17">
        <v>6.7000000000000002E-4</v>
      </c>
    </row>
    <row r="11641" spans="1:11" x14ac:dyDescent="0.45">
      <c r="A11641" s="10" t="s">
        <v>101</v>
      </c>
      <c r="B11641" s="20">
        <v>0.80400000000000005</v>
      </c>
      <c r="C11641" s="19">
        <v>12820</v>
      </c>
      <c r="D11641" s="19">
        <v>784.96980440000004</v>
      </c>
      <c r="E11641" s="23">
        <v>0.25810039299999998</v>
      </c>
      <c r="F11641" s="23">
        <v>0.15021216100000001</v>
      </c>
      <c r="G11641" s="17">
        <v>0</v>
      </c>
      <c r="H11641" s="17">
        <v>1</v>
      </c>
      <c r="I11641" s="17">
        <v>0.74485672300000005</v>
      </c>
      <c r="J11641" s="17">
        <v>0.25447658000000001</v>
      </c>
      <c r="K11641" s="17">
        <v>6.6699999999999995E-4</v>
      </c>
    </row>
    <row r="11642" spans="1:11" x14ac:dyDescent="0.45">
      <c r="A11642" s="10" t="s">
        <v>101</v>
      </c>
      <c r="B11642" s="20">
        <v>0.80500000000000005</v>
      </c>
      <c r="C11642" s="19">
        <v>12844</v>
      </c>
      <c r="D11642" s="19">
        <v>791.18538139999998</v>
      </c>
      <c r="E11642" s="23">
        <v>0.25947533</v>
      </c>
      <c r="F11642" s="23">
        <v>0.15134114500000001</v>
      </c>
      <c r="G11642" s="17">
        <v>0</v>
      </c>
      <c r="H11642" s="17">
        <v>1</v>
      </c>
      <c r="I11642" s="17">
        <v>0.74667006800000002</v>
      </c>
      <c r="J11642" s="17">
        <v>0.25266797299999999</v>
      </c>
      <c r="K11642" s="17">
        <v>6.6200000000000005E-4</v>
      </c>
    </row>
    <row r="11643" spans="1:11" x14ac:dyDescent="0.45">
      <c r="A11643" s="10" t="s">
        <v>101</v>
      </c>
      <c r="B11643" s="20">
        <v>0.80600000000000005</v>
      </c>
      <c r="C11643" s="19">
        <v>12859</v>
      </c>
      <c r="D11643" s="19">
        <v>795.09252240000001</v>
      </c>
      <c r="E11643" s="23">
        <v>0.26066955000000003</v>
      </c>
      <c r="F11643" s="23">
        <v>0.15232960000000001</v>
      </c>
      <c r="G11643" s="17">
        <v>0</v>
      </c>
      <c r="H11643" s="17">
        <v>1</v>
      </c>
      <c r="I11643" s="17">
        <v>0.74741236499999997</v>
      </c>
      <c r="J11643" s="17">
        <v>0.25192761600000002</v>
      </c>
      <c r="K11643" s="17">
        <v>6.6E-4</v>
      </c>
    </row>
    <row r="11644" spans="1:11" x14ac:dyDescent="0.45">
      <c r="A11644" s="10" t="s">
        <v>101</v>
      </c>
      <c r="B11644" s="20">
        <v>0.80700000000000005</v>
      </c>
      <c r="C11644" s="19">
        <v>12868</v>
      </c>
      <c r="D11644" s="19">
        <v>797.44159439999999</v>
      </c>
      <c r="E11644" s="23">
        <v>0.26107265299999999</v>
      </c>
      <c r="F11644" s="23">
        <v>0.15302036699999999</v>
      </c>
      <c r="G11644" s="17">
        <v>0</v>
      </c>
      <c r="H11644" s="17">
        <v>1</v>
      </c>
      <c r="I11644" s="17">
        <v>0.74806714799999996</v>
      </c>
      <c r="J11644" s="17">
        <v>0.25127454399999999</v>
      </c>
      <c r="K11644" s="17">
        <v>6.5799999999999995E-4</v>
      </c>
    </row>
    <row r="11645" spans="1:11" x14ac:dyDescent="0.45">
      <c r="A11645" s="10" t="s">
        <v>101</v>
      </c>
      <c r="B11645" s="20">
        <v>0.80800000000000005</v>
      </c>
      <c r="C11645" s="19">
        <v>12892</v>
      </c>
      <c r="D11645" s="19">
        <v>803.7178146</v>
      </c>
      <c r="E11645" s="23">
        <v>0.26212442400000002</v>
      </c>
      <c r="F11645" s="23">
        <v>0.153637782</v>
      </c>
      <c r="G11645" s="17">
        <v>0</v>
      </c>
      <c r="H11645" s="17">
        <v>1</v>
      </c>
      <c r="I11645" s="17">
        <v>0.75075367400000004</v>
      </c>
      <c r="J11645" s="17">
        <v>0.24859503799999999</v>
      </c>
      <c r="K11645" s="17">
        <v>6.5099999999999999E-4</v>
      </c>
    </row>
    <row r="11646" spans="1:11" x14ac:dyDescent="0.45">
      <c r="A11646" s="10" t="s">
        <v>101</v>
      </c>
      <c r="B11646" s="20">
        <v>0.80900000000000005</v>
      </c>
      <c r="C11646" s="19">
        <v>12906</v>
      </c>
      <c r="D11646" s="19">
        <v>807.39544279999996</v>
      </c>
      <c r="E11646" s="23">
        <v>0.26325479299999999</v>
      </c>
      <c r="F11646" s="23">
        <v>0.15471268299999999</v>
      </c>
      <c r="G11646" s="17">
        <v>0</v>
      </c>
      <c r="H11646" s="17">
        <v>1</v>
      </c>
      <c r="I11646" s="17">
        <v>0.75138156599999995</v>
      </c>
      <c r="J11646" s="17">
        <v>0.24796908600000001</v>
      </c>
      <c r="K11646" s="17">
        <v>6.4899999999999995E-4</v>
      </c>
    </row>
    <row r="11647" spans="1:11" x14ac:dyDescent="0.45">
      <c r="A11647" s="10" t="s">
        <v>101</v>
      </c>
      <c r="B11647" s="20">
        <v>0.81</v>
      </c>
      <c r="C11647" s="19">
        <v>12923</v>
      </c>
      <c r="D11647" s="19">
        <v>811.88537689999998</v>
      </c>
      <c r="E11647" s="23">
        <v>0.26501834600000002</v>
      </c>
      <c r="F11647" s="23">
        <v>0.15528571299999999</v>
      </c>
      <c r="G11647" s="17">
        <v>0</v>
      </c>
      <c r="H11647" s="17">
        <v>1</v>
      </c>
      <c r="I11647" s="17">
        <v>0.75279363099999996</v>
      </c>
      <c r="J11647" s="17">
        <v>0.246560893</v>
      </c>
      <c r="K11647" s="17">
        <v>6.4499999999999996E-4</v>
      </c>
    </row>
    <row r="11648" spans="1:11" x14ac:dyDescent="0.45">
      <c r="A11648" s="10" t="s">
        <v>101</v>
      </c>
      <c r="B11648" s="20">
        <v>0.81100000000000005</v>
      </c>
      <c r="C11648" s="19">
        <v>12938</v>
      </c>
      <c r="D11648" s="19">
        <v>815.8642906</v>
      </c>
      <c r="E11648" s="23">
        <v>0.26555785900000001</v>
      </c>
      <c r="F11648" s="23">
        <v>0.155854617</v>
      </c>
      <c r="G11648" s="17">
        <v>0</v>
      </c>
      <c r="H11648" s="17">
        <v>1</v>
      </c>
      <c r="I11648" s="17">
        <v>0.75353379799999998</v>
      </c>
      <c r="J11648" s="17">
        <v>0.245822917</v>
      </c>
      <c r="K11648" s="17">
        <v>6.4300000000000002E-4</v>
      </c>
    </row>
    <row r="11649" spans="1:11" x14ac:dyDescent="0.45">
      <c r="A11649" s="10" t="s">
        <v>101</v>
      </c>
      <c r="B11649" s="20">
        <v>0.81200000000000006</v>
      </c>
      <c r="C11649" s="19">
        <v>12951</v>
      </c>
      <c r="D11649" s="19">
        <v>819.31758070000001</v>
      </c>
      <c r="E11649" s="23">
        <v>0.26584066200000001</v>
      </c>
      <c r="F11649" s="23">
        <v>0.157047772</v>
      </c>
      <c r="G11649" s="17">
        <v>0</v>
      </c>
      <c r="H11649" s="17">
        <v>1</v>
      </c>
      <c r="I11649" s="17">
        <v>0.75371167299999997</v>
      </c>
      <c r="J11649" s="17">
        <v>0.24564550600000001</v>
      </c>
      <c r="K11649" s="17">
        <v>6.4300000000000002E-4</v>
      </c>
    </row>
    <row r="11650" spans="1:11" x14ac:dyDescent="0.45">
      <c r="A11650" s="10" t="s">
        <v>101</v>
      </c>
      <c r="B11650" s="20">
        <v>0.81299999999999994</v>
      </c>
      <c r="C11650" s="19">
        <v>12958</v>
      </c>
      <c r="D11650" s="19">
        <v>821.18366270000001</v>
      </c>
      <c r="E11650" s="23">
        <v>0.26658314599999999</v>
      </c>
      <c r="F11650" s="23">
        <v>0.157678701</v>
      </c>
      <c r="G11650" s="17">
        <v>0</v>
      </c>
      <c r="H11650" s="17">
        <v>1</v>
      </c>
      <c r="I11650" s="17">
        <v>0.753984871</v>
      </c>
      <c r="J11650" s="17">
        <v>0.24537302</v>
      </c>
      <c r="K11650" s="17">
        <v>6.4199999999999999E-4</v>
      </c>
    </row>
    <row r="11651" spans="1:11" x14ac:dyDescent="0.45">
      <c r="A11651" s="10" t="s">
        <v>101</v>
      </c>
      <c r="B11651" s="20">
        <v>0.81399999999999995</v>
      </c>
      <c r="C11651" s="19">
        <v>12987</v>
      </c>
      <c r="D11651" s="19">
        <v>828.94021540000006</v>
      </c>
      <c r="E11651" s="23">
        <v>0.26905288599999999</v>
      </c>
      <c r="F11651" s="23">
        <v>0.15826459300000001</v>
      </c>
      <c r="G11651" s="17">
        <v>0</v>
      </c>
      <c r="H11651" s="17">
        <v>1</v>
      </c>
      <c r="I11651" s="17">
        <v>0.75587285500000001</v>
      </c>
      <c r="J11651" s="17">
        <v>0.243491338</v>
      </c>
      <c r="K11651" s="17">
        <v>6.3599999999999996E-4</v>
      </c>
    </row>
    <row r="11652" spans="1:11" x14ac:dyDescent="0.45">
      <c r="A11652" s="10" t="s">
        <v>101</v>
      </c>
      <c r="B11652" s="20">
        <v>0.81499999999999995</v>
      </c>
      <c r="C11652" s="19">
        <v>12990</v>
      </c>
      <c r="D11652" s="19">
        <v>829.74868279999998</v>
      </c>
      <c r="E11652" s="23">
        <v>0.269723563</v>
      </c>
      <c r="F11652" s="23">
        <v>0.159434783</v>
      </c>
      <c r="G11652" s="17">
        <v>0</v>
      </c>
      <c r="H11652" s="17">
        <v>1</v>
      </c>
      <c r="I11652" s="17">
        <v>0.75599718100000002</v>
      </c>
      <c r="J11652" s="17">
        <v>0.24336738299999999</v>
      </c>
      <c r="K11652" s="17">
        <v>6.3500000000000004E-4</v>
      </c>
    </row>
    <row r="11653" spans="1:11" x14ac:dyDescent="0.45">
      <c r="A11653" s="10" t="s">
        <v>101</v>
      </c>
      <c r="B11653" s="20">
        <v>0.81599999999999995</v>
      </c>
      <c r="C11653" s="19">
        <v>13010</v>
      </c>
      <c r="D11653" s="19">
        <v>835.15389879999998</v>
      </c>
      <c r="E11653" s="23">
        <v>0.27259618200000002</v>
      </c>
      <c r="F11653" s="23">
        <v>0.15971250000000001</v>
      </c>
      <c r="G11653" s="17">
        <v>0</v>
      </c>
      <c r="H11653" s="17">
        <v>1</v>
      </c>
      <c r="I11653" s="17">
        <v>0.75823723200000004</v>
      </c>
      <c r="J11653" s="17">
        <v>0.241133179</v>
      </c>
      <c r="K11653" s="17">
        <v>6.3000000000000003E-4</v>
      </c>
    </row>
    <row r="11654" spans="1:11" x14ac:dyDescent="0.45">
      <c r="A11654" s="10" t="s">
        <v>101</v>
      </c>
      <c r="B11654" s="20">
        <v>0.81699999999999995</v>
      </c>
      <c r="C11654" s="19">
        <v>13030</v>
      </c>
      <c r="D11654" s="19">
        <v>840.61412910000001</v>
      </c>
      <c r="E11654" s="23">
        <v>0.27336265999999998</v>
      </c>
      <c r="F11654" s="23">
        <v>0.16038967200000001</v>
      </c>
      <c r="G11654" s="17">
        <v>0</v>
      </c>
      <c r="H11654" s="17">
        <v>1</v>
      </c>
      <c r="I11654" s="17">
        <v>0.75963261299999996</v>
      </c>
      <c r="J11654" s="17">
        <v>0.239741431</v>
      </c>
      <c r="K11654" s="17">
        <v>6.2600000000000004E-4</v>
      </c>
    </row>
    <row r="11655" spans="1:11" x14ac:dyDescent="0.45">
      <c r="A11655" s="10" t="s">
        <v>101</v>
      </c>
      <c r="B11655" s="20">
        <v>0.81799999999999995</v>
      </c>
      <c r="C11655" s="19">
        <v>13048</v>
      </c>
      <c r="D11655" s="19">
        <v>845.55399720000003</v>
      </c>
      <c r="E11655" s="23">
        <v>0.27579685100000001</v>
      </c>
      <c r="F11655" s="23">
        <v>0.16161261299999999</v>
      </c>
      <c r="G11655" s="17">
        <v>0</v>
      </c>
      <c r="H11655" s="17">
        <v>1</v>
      </c>
      <c r="I11655" s="17">
        <v>0.76148758699999997</v>
      </c>
      <c r="J11655" s="17">
        <v>0.23789128900000001</v>
      </c>
      <c r="K11655" s="17">
        <v>6.2100000000000002E-4</v>
      </c>
    </row>
    <row r="11656" spans="1:11" x14ac:dyDescent="0.45">
      <c r="A11656" s="10" t="s">
        <v>101</v>
      </c>
      <c r="B11656" s="20">
        <v>0.81899999999999995</v>
      </c>
      <c r="C11656" s="19">
        <v>13053</v>
      </c>
      <c r="D11656" s="19">
        <v>846.93326079999997</v>
      </c>
      <c r="E11656" s="23">
        <v>0.275931486</v>
      </c>
      <c r="F11656" s="23">
        <v>0.162617759</v>
      </c>
      <c r="G11656" s="17">
        <v>0</v>
      </c>
      <c r="H11656" s="17">
        <v>1</v>
      </c>
      <c r="I11656" s="17">
        <v>0.76171948099999998</v>
      </c>
      <c r="J11656" s="17">
        <v>0.23766060899999999</v>
      </c>
      <c r="K11656" s="17">
        <v>6.2E-4</v>
      </c>
    </row>
    <row r="11657" spans="1:11" x14ac:dyDescent="0.45">
      <c r="A11657" s="10" t="s">
        <v>101</v>
      </c>
      <c r="B11657" s="20">
        <v>0.82099999999999995</v>
      </c>
      <c r="C11657" s="19">
        <v>13086</v>
      </c>
      <c r="D11657" s="19">
        <v>856.05993379999995</v>
      </c>
      <c r="E11657" s="23">
        <v>0.27656585099999997</v>
      </c>
      <c r="F11657" s="23">
        <v>0.16334068800000001</v>
      </c>
      <c r="G11657" s="17">
        <v>0</v>
      </c>
      <c r="H11657" s="17">
        <v>1</v>
      </c>
      <c r="I11657" s="17">
        <v>0.76333966200000003</v>
      </c>
      <c r="J11657" s="17">
        <v>0.236044643</v>
      </c>
      <c r="K11657" s="17">
        <v>6.1600000000000001E-4</v>
      </c>
    </row>
    <row r="11658" spans="1:11" x14ac:dyDescent="0.45">
      <c r="A11658" s="10" t="s">
        <v>101</v>
      </c>
      <c r="B11658" s="20">
        <v>0.82199999999999995</v>
      </c>
      <c r="C11658" s="19">
        <v>13112</v>
      </c>
      <c r="D11658" s="19">
        <v>863.26067169999999</v>
      </c>
      <c r="E11658" s="23">
        <v>0.27779151600000002</v>
      </c>
      <c r="F11658" s="23">
        <v>0.164782132</v>
      </c>
      <c r="G11658" s="17">
        <v>0</v>
      </c>
      <c r="H11658" s="17">
        <v>1</v>
      </c>
      <c r="I11658" s="17">
        <v>0.76569509800000002</v>
      </c>
      <c r="J11658" s="17">
        <v>0.233695402</v>
      </c>
      <c r="K11658" s="17">
        <v>6.0899999999999995E-4</v>
      </c>
    </row>
    <row r="11659" spans="1:11" x14ac:dyDescent="0.45">
      <c r="A11659" s="10" t="s">
        <v>101</v>
      </c>
      <c r="B11659" s="20">
        <v>0.82299999999999995</v>
      </c>
      <c r="C11659" s="19">
        <v>13130</v>
      </c>
      <c r="D11659" s="19">
        <v>868.29209030000004</v>
      </c>
      <c r="E11659" s="23">
        <v>0.279836266</v>
      </c>
      <c r="F11659" s="23">
        <v>0.16578494399999999</v>
      </c>
      <c r="G11659" s="17">
        <v>0</v>
      </c>
      <c r="H11659" s="17">
        <v>1</v>
      </c>
      <c r="I11659" s="17">
        <v>0.76643086900000001</v>
      </c>
      <c r="J11659" s="17">
        <v>0.23296211999999999</v>
      </c>
      <c r="K11659" s="17">
        <v>6.0700000000000001E-4</v>
      </c>
    </row>
    <row r="11660" spans="1:11" x14ac:dyDescent="0.45">
      <c r="A11660" s="10" t="s">
        <v>101</v>
      </c>
      <c r="B11660" s="20">
        <v>0.82399999999999995</v>
      </c>
      <c r="C11660" s="19">
        <v>13144</v>
      </c>
      <c r="D11660" s="19">
        <v>872.22232699999995</v>
      </c>
      <c r="E11660" s="23">
        <v>0.28202659400000002</v>
      </c>
      <c r="F11660" s="23">
        <v>0.16640495899999999</v>
      </c>
      <c r="G11660" s="17">
        <v>0</v>
      </c>
      <c r="H11660" s="17">
        <v>1</v>
      </c>
      <c r="I11660" s="17">
        <v>0.767216962</v>
      </c>
      <c r="J11660" s="17">
        <v>0.23217807100000001</v>
      </c>
      <c r="K11660" s="17">
        <v>6.0499999999999996E-4</v>
      </c>
    </row>
    <row r="11661" spans="1:11" x14ac:dyDescent="0.45">
      <c r="A11661" s="10" t="s">
        <v>101</v>
      </c>
      <c r="B11661" s="20">
        <v>0.82499999999999996</v>
      </c>
      <c r="C11661" s="19">
        <v>13159</v>
      </c>
      <c r="D11661" s="19">
        <v>876.47273559999996</v>
      </c>
      <c r="E11661" s="23">
        <v>0.28410325199999997</v>
      </c>
      <c r="F11661" s="23">
        <v>0.167589602</v>
      </c>
      <c r="G11661" s="17">
        <v>0</v>
      </c>
      <c r="H11661" s="17">
        <v>1</v>
      </c>
      <c r="I11661" s="17">
        <v>0.76811843099999999</v>
      </c>
      <c r="J11661" s="17">
        <v>0.23127894399999999</v>
      </c>
      <c r="K11661" s="17">
        <v>6.0300000000000002E-4</v>
      </c>
    </row>
    <row r="11662" spans="1:11" x14ac:dyDescent="0.45">
      <c r="A11662" s="10" t="s">
        <v>101</v>
      </c>
      <c r="B11662" s="20">
        <v>0.82599999999999996</v>
      </c>
      <c r="C11662" s="19">
        <v>13167</v>
      </c>
      <c r="D11662" s="19">
        <v>878.74651600000004</v>
      </c>
      <c r="E11662" s="23">
        <v>0.28458088999999998</v>
      </c>
      <c r="F11662" s="23">
        <v>0.16811567499999999</v>
      </c>
      <c r="G11662" s="17">
        <v>0</v>
      </c>
      <c r="H11662" s="17">
        <v>1</v>
      </c>
      <c r="I11662" s="17">
        <v>0.76856480299999996</v>
      </c>
      <c r="J11662" s="17">
        <v>0.23083373200000001</v>
      </c>
      <c r="K11662" s="17">
        <v>6.0099999999999997E-4</v>
      </c>
    </row>
    <row r="11663" spans="1:11" x14ac:dyDescent="0.45">
      <c r="A11663" s="10" t="s">
        <v>101</v>
      </c>
      <c r="B11663" s="20">
        <v>0.82699999999999996</v>
      </c>
      <c r="C11663" s="19">
        <v>13193</v>
      </c>
      <c r="D11663" s="19">
        <v>886.15201460000003</v>
      </c>
      <c r="E11663" s="23">
        <v>0.28482687000000001</v>
      </c>
      <c r="F11663" s="23">
        <v>0.16884354400000001</v>
      </c>
      <c r="G11663" s="17">
        <v>0</v>
      </c>
      <c r="H11663" s="17">
        <v>1</v>
      </c>
      <c r="I11663" s="17">
        <v>0.77022270500000001</v>
      </c>
      <c r="J11663" s="17">
        <v>0.229180139</v>
      </c>
      <c r="K11663" s="17">
        <v>5.9699999999999998E-4</v>
      </c>
    </row>
    <row r="11664" spans="1:11" x14ac:dyDescent="0.45">
      <c r="A11664" s="10" t="s">
        <v>101</v>
      </c>
      <c r="B11664" s="20">
        <v>0.82799999999999996</v>
      </c>
      <c r="C11664" s="19">
        <v>13198</v>
      </c>
      <c r="D11664" s="19">
        <v>887.58614790000001</v>
      </c>
      <c r="E11664" s="23">
        <v>0.28692816999999998</v>
      </c>
      <c r="F11664" s="23">
        <v>0.17006258299999999</v>
      </c>
      <c r="G11664" s="17">
        <v>0</v>
      </c>
      <c r="H11664" s="17">
        <v>1</v>
      </c>
      <c r="I11664" s="17">
        <v>0.77036860600000001</v>
      </c>
      <c r="J11664" s="17">
        <v>0.229034617</v>
      </c>
      <c r="K11664" s="17">
        <v>5.9699999999999998E-4</v>
      </c>
    </row>
    <row r="11665" spans="1:11" x14ac:dyDescent="0.45">
      <c r="A11665" s="10" t="s">
        <v>101</v>
      </c>
      <c r="B11665" s="20">
        <v>0.82899999999999996</v>
      </c>
      <c r="C11665" s="19">
        <v>13222</v>
      </c>
      <c r="D11665" s="19">
        <v>894.48741210000003</v>
      </c>
      <c r="E11665" s="23">
        <v>0.288167057</v>
      </c>
      <c r="F11665" s="23">
        <v>0.170623413</v>
      </c>
      <c r="G11665" s="17">
        <v>0</v>
      </c>
      <c r="H11665" s="17">
        <v>1</v>
      </c>
      <c r="I11665" s="17">
        <v>0.77227295600000001</v>
      </c>
      <c r="J11665" s="17">
        <v>0.227135217</v>
      </c>
      <c r="K11665" s="17">
        <v>5.9199999999999997E-4</v>
      </c>
    </row>
    <row r="11666" spans="1:11" x14ac:dyDescent="0.45">
      <c r="A11666" s="10" t="s">
        <v>101</v>
      </c>
      <c r="B11666" s="20">
        <v>0.83</v>
      </c>
      <c r="C11666" s="19">
        <v>13239</v>
      </c>
      <c r="D11666" s="19">
        <v>899.40387410000005</v>
      </c>
      <c r="E11666" s="23">
        <v>0.29108863400000001</v>
      </c>
      <c r="F11666" s="23">
        <v>0.17180769800000001</v>
      </c>
      <c r="G11666" s="17">
        <v>0</v>
      </c>
      <c r="H11666" s="17">
        <v>1</v>
      </c>
      <c r="I11666" s="17">
        <v>0.77312012500000005</v>
      </c>
      <c r="J11666" s="17">
        <v>0.22629028300000001</v>
      </c>
      <c r="K11666" s="17">
        <v>5.9000000000000003E-4</v>
      </c>
    </row>
    <row r="11667" spans="1:11" x14ac:dyDescent="0.45">
      <c r="A11667" s="10" t="s">
        <v>101</v>
      </c>
      <c r="B11667" s="20">
        <v>0.83099999999999996</v>
      </c>
      <c r="C11667" s="19">
        <v>13250</v>
      </c>
      <c r="D11667" s="19">
        <v>902.6200235</v>
      </c>
      <c r="E11667" s="23">
        <v>0.29259102199999998</v>
      </c>
      <c r="F11667" s="23">
        <v>0.17260302699999999</v>
      </c>
      <c r="G11667" s="17">
        <v>0</v>
      </c>
      <c r="H11667" s="17">
        <v>1</v>
      </c>
      <c r="I11667" s="17">
        <v>0.77427561499999997</v>
      </c>
      <c r="J11667" s="17">
        <v>0.225137795</v>
      </c>
      <c r="K11667" s="17">
        <v>5.8699999999999996E-4</v>
      </c>
    </row>
    <row r="11668" spans="1:11" x14ac:dyDescent="0.45">
      <c r="A11668" s="10" t="s">
        <v>101</v>
      </c>
      <c r="B11668" s="20">
        <v>0.83199999999999996</v>
      </c>
      <c r="C11668" s="19">
        <v>13272</v>
      </c>
      <c r="D11668" s="19">
        <v>909.08859829999994</v>
      </c>
      <c r="E11668" s="23">
        <v>0.29687245200000001</v>
      </c>
      <c r="F11668" s="23">
        <v>0.17333984299999999</v>
      </c>
      <c r="G11668" s="17">
        <v>0</v>
      </c>
      <c r="H11668" s="17">
        <v>1</v>
      </c>
      <c r="I11668" s="17">
        <v>0.775308149</v>
      </c>
      <c r="J11668" s="17">
        <v>0.22410809600000001</v>
      </c>
      <c r="K11668" s="17">
        <v>5.8399999999999999E-4</v>
      </c>
    </row>
    <row r="11669" spans="1:11" x14ac:dyDescent="0.45">
      <c r="A11669" s="10" t="s">
        <v>101</v>
      </c>
      <c r="B11669" s="20">
        <v>0.83299999999999996</v>
      </c>
      <c r="C11669" s="19">
        <v>13286</v>
      </c>
      <c r="D11669" s="19">
        <v>913.26152000000002</v>
      </c>
      <c r="E11669" s="23">
        <v>0.29862386099999999</v>
      </c>
      <c r="F11669" s="23">
        <v>0.174404054</v>
      </c>
      <c r="G11669" s="17">
        <v>0</v>
      </c>
      <c r="H11669" s="17">
        <v>1</v>
      </c>
      <c r="I11669" s="17">
        <v>0.77563448899999998</v>
      </c>
      <c r="J11669" s="17">
        <v>0.22378345299999999</v>
      </c>
      <c r="K11669" s="17">
        <v>5.8200000000000005E-4</v>
      </c>
    </row>
    <row r="11670" spans="1:11" x14ac:dyDescent="0.45">
      <c r="A11670" s="10" t="s">
        <v>101</v>
      </c>
      <c r="B11670" s="20">
        <v>0.83399999999999996</v>
      </c>
      <c r="C11670" s="19">
        <v>13305</v>
      </c>
      <c r="D11670" s="19">
        <v>918.95731769999998</v>
      </c>
      <c r="E11670" s="23">
        <v>0.30184340100000001</v>
      </c>
      <c r="F11670" s="23">
        <v>0.17504418099999999</v>
      </c>
      <c r="G11670" s="17">
        <v>0</v>
      </c>
      <c r="H11670" s="17">
        <v>1</v>
      </c>
      <c r="I11670" s="17">
        <v>0.77605501399999999</v>
      </c>
      <c r="J11670" s="17">
        <v>0.223364271</v>
      </c>
      <c r="K11670" s="17">
        <v>5.8100000000000003E-4</v>
      </c>
    </row>
    <row r="11671" spans="1:11" x14ac:dyDescent="0.45">
      <c r="A11671" s="10" t="s">
        <v>101</v>
      </c>
      <c r="B11671" s="20">
        <v>0.83499999999999996</v>
      </c>
      <c r="C11671" s="19">
        <v>13322</v>
      </c>
      <c r="D11671" s="19">
        <v>924.15344340000001</v>
      </c>
      <c r="E11671" s="23">
        <v>0.30770748599999997</v>
      </c>
      <c r="F11671" s="23">
        <v>0.176264381</v>
      </c>
      <c r="G11671" s="17">
        <v>0</v>
      </c>
      <c r="H11671" s="17">
        <v>1</v>
      </c>
      <c r="I11671" s="17">
        <v>0.776905917</v>
      </c>
      <c r="J11671" s="17">
        <v>0.22251643600000001</v>
      </c>
      <c r="K11671" s="17">
        <v>5.7799999999999995E-4</v>
      </c>
    </row>
    <row r="11672" spans="1:11" x14ac:dyDescent="0.45">
      <c r="A11672" s="10" t="s">
        <v>101</v>
      </c>
      <c r="B11672" s="20">
        <v>0.83599999999999997</v>
      </c>
      <c r="C11672" s="19">
        <v>13338</v>
      </c>
      <c r="D11672" s="19">
        <v>929.08024269999999</v>
      </c>
      <c r="E11672" s="23">
        <v>0.30821247600000001</v>
      </c>
      <c r="F11672" s="23">
        <v>0.17721510300000001</v>
      </c>
      <c r="G11672" s="17">
        <v>0</v>
      </c>
      <c r="H11672" s="17">
        <v>1</v>
      </c>
      <c r="I11672" s="17">
        <v>0.77765916000000002</v>
      </c>
      <c r="J11672" s="17">
        <v>0.221765143</v>
      </c>
      <c r="K11672" s="17">
        <v>5.7600000000000001E-4</v>
      </c>
    </row>
    <row r="11673" spans="1:11" x14ac:dyDescent="0.45">
      <c r="A11673" s="10" t="s">
        <v>101</v>
      </c>
      <c r="B11673" s="20">
        <v>0.83699999999999997</v>
      </c>
      <c r="C11673" s="19">
        <v>13353</v>
      </c>
      <c r="D11673" s="19">
        <v>933.73304270000006</v>
      </c>
      <c r="E11673" s="23">
        <v>0.31100375899999999</v>
      </c>
      <c r="F11673" s="23">
        <v>0.177839949</v>
      </c>
      <c r="G11673" s="17">
        <v>0</v>
      </c>
      <c r="H11673" s="17">
        <v>1</v>
      </c>
      <c r="I11673" s="17">
        <v>0.77741012799999998</v>
      </c>
      <c r="J11673" s="17">
        <v>0.22201654200000001</v>
      </c>
      <c r="K11673" s="17">
        <v>5.7300000000000005E-4</v>
      </c>
    </row>
    <row r="11674" spans="1:11" x14ac:dyDescent="0.45">
      <c r="A11674" s="10" t="s">
        <v>101</v>
      </c>
      <c r="B11674" s="20">
        <v>0.83799999999999997</v>
      </c>
      <c r="C11674" s="19">
        <v>13369</v>
      </c>
      <c r="D11674" s="19">
        <v>938.74430789999997</v>
      </c>
      <c r="E11674" s="23">
        <v>0.31382699200000003</v>
      </c>
      <c r="F11674" s="23">
        <v>0.17902008799999999</v>
      </c>
      <c r="G11674" s="17">
        <v>0</v>
      </c>
      <c r="H11674" s="17">
        <v>1</v>
      </c>
      <c r="I11674" s="17">
        <v>0.77805283400000003</v>
      </c>
      <c r="J11674" s="17">
        <v>0.22137556</v>
      </c>
      <c r="K11674" s="17">
        <v>5.7200000000000003E-4</v>
      </c>
    </row>
    <row r="11675" spans="1:11" x14ac:dyDescent="0.45">
      <c r="A11675" s="10" t="s">
        <v>101</v>
      </c>
      <c r="B11675" s="20">
        <v>0.83899999999999997</v>
      </c>
      <c r="C11675" s="19">
        <v>13386</v>
      </c>
      <c r="D11675" s="19">
        <v>944.11257539999997</v>
      </c>
      <c r="E11675" s="23">
        <v>0.31726842700000002</v>
      </c>
      <c r="F11675" s="23">
        <v>0.17995788600000001</v>
      </c>
      <c r="G11675" s="17">
        <v>0</v>
      </c>
      <c r="H11675" s="17">
        <v>1</v>
      </c>
      <c r="I11675" s="17">
        <v>0.77898309700000001</v>
      </c>
      <c r="J11675" s="17">
        <v>0.220447693</v>
      </c>
      <c r="K11675" s="17">
        <v>5.6899999999999995E-4</v>
      </c>
    </row>
    <row r="11676" spans="1:11" x14ac:dyDescent="0.45">
      <c r="A11676" s="10" t="s">
        <v>101</v>
      </c>
      <c r="B11676" s="20">
        <v>0.84</v>
      </c>
      <c r="C11676" s="19">
        <v>13402</v>
      </c>
      <c r="D11676" s="19">
        <v>949.22776929999998</v>
      </c>
      <c r="E11676" s="23">
        <v>0.32274323399999999</v>
      </c>
      <c r="F11676" s="23">
        <v>0.18089495899999999</v>
      </c>
      <c r="G11676" s="17">
        <v>0</v>
      </c>
      <c r="H11676" s="17">
        <v>1</v>
      </c>
      <c r="I11676" s="17">
        <v>0.78015407999999997</v>
      </c>
      <c r="J11676" s="17">
        <v>0.21927972600000001</v>
      </c>
      <c r="K11676" s="17">
        <v>5.6599999999999999E-4</v>
      </c>
    </row>
    <row r="11677" spans="1:11" x14ac:dyDescent="0.45">
      <c r="A11677" s="10" t="s">
        <v>101</v>
      </c>
      <c r="B11677" s="20">
        <v>0.84099999999999997</v>
      </c>
      <c r="C11677" s="19">
        <v>13418</v>
      </c>
      <c r="D11677" s="19">
        <v>954.47705370000006</v>
      </c>
      <c r="E11677" s="23">
        <v>0.33085262599999998</v>
      </c>
      <c r="F11677" s="23">
        <v>0.18155495099999999</v>
      </c>
      <c r="G11677" s="17">
        <v>0</v>
      </c>
      <c r="H11677" s="17">
        <v>1</v>
      </c>
      <c r="I11677" s="17">
        <v>0.78102297399999998</v>
      </c>
      <c r="J11677" s="17">
        <v>0.218413252</v>
      </c>
      <c r="K11677" s="17">
        <v>5.6400000000000005E-4</v>
      </c>
    </row>
    <row r="11678" spans="1:11" x14ac:dyDescent="0.45">
      <c r="A11678" s="10" t="s">
        <v>101</v>
      </c>
      <c r="B11678" s="20">
        <v>0.84199999999999997</v>
      </c>
      <c r="C11678" s="19">
        <v>13434</v>
      </c>
      <c r="D11678" s="19">
        <v>959.78918720000001</v>
      </c>
      <c r="E11678" s="23">
        <v>0.334636826</v>
      </c>
      <c r="F11678" s="23">
        <v>0.182906026</v>
      </c>
      <c r="G11678" s="17">
        <v>0</v>
      </c>
      <c r="H11678" s="17">
        <v>1</v>
      </c>
      <c r="I11678" s="17">
        <v>0.78179260900000003</v>
      </c>
      <c r="J11678" s="17">
        <v>0.21764566199999999</v>
      </c>
      <c r="K11678" s="17">
        <v>5.62E-4</v>
      </c>
    </row>
    <row r="11679" spans="1:11" x14ac:dyDescent="0.45">
      <c r="A11679" s="10" t="s">
        <v>101</v>
      </c>
      <c r="B11679" s="20">
        <v>0.84299999999999997</v>
      </c>
      <c r="C11679" s="19">
        <v>13445</v>
      </c>
      <c r="D11679" s="19">
        <v>963.47502999999995</v>
      </c>
      <c r="E11679" s="23">
        <v>0.33691730399999997</v>
      </c>
      <c r="F11679" s="23">
        <v>0.18391934200000001</v>
      </c>
      <c r="G11679" s="17">
        <v>0</v>
      </c>
      <c r="H11679" s="17">
        <v>1</v>
      </c>
      <c r="I11679" s="17">
        <v>0.78285394900000005</v>
      </c>
      <c r="J11679" s="17">
        <v>0.216587055</v>
      </c>
      <c r="K11679" s="17">
        <v>5.5900000000000004E-4</v>
      </c>
    </row>
    <row r="11680" spans="1:11" x14ac:dyDescent="0.45">
      <c r="A11680" s="10" t="s">
        <v>101</v>
      </c>
      <c r="B11680" s="20">
        <v>0.84399999999999997</v>
      </c>
      <c r="C11680" s="19">
        <v>13465</v>
      </c>
      <c r="D11680" s="19">
        <v>970.21356290000006</v>
      </c>
      <c r="E11680" s="23">
        <v>0.336926644</v>
      </c>
      <c r="F11680" s="23">
        <v>0.18466808600000001</v>
      </c>
      <c r="G11680" s="17">
        <v>0</v>
      </c>
      <c r="H11680" s="17">
        <v>1</v>
      </c>
      <c r="I11680" s="17">
        <v>0.78452146099999998</v>
      </c>
      <c r="J11680" s="17">
        <v>0.21492383600000001</v>
      </c>
      <c r="K11680" s="17">
        <v>5.5500000000000005E-4</v>
      </c>
    </row>
    <row r="11681" spans="1:11" x14ac:dyDescent="0.45">
      <c r="A11681" s="10" t="s">
        <v>101</v>
      </c>
      <c r="B11681" s="20">
        <v>0.84499999999999997</v>
      </c>
      <c r="C11681" s="19">
        <v>13481</v>
      </c>
      <c r="D11681" s="19">
        <v>975.69917599999997</v>
      </c>
      <c r="E11681" s="23">
        <v>0.34316606999999999</v>
      </c>
      <c r="F11681" s="23">
        <v>0.185876131</v>
      </c>
      <c r="G11681" s="17">
        <v>0</v>
      </c>
      <c r="H11681" s="17">
        <v>1</v>
      </c>
      <c r="I11681" s="17">
        <v>0.78615342799999999</v>
      </c>
      <c r="J11681" s="17">
        <v>0.21329611700000001</v>
      </c>
      <c r="K11681" s="17">
        <v>5.5000000000000003E-4</v>
      </c>
    </row>
    <row r="11682" spans="1:11" x14ac:dyDescent="0.45">
      <c r="A11682" s="10" t="s">
        <v>101</v>
      </c>
      <c r="B11682" s="20">
        <v>0.84599999999999997</v>
      </c>
      <c r="C11682" s="19">
        <v>13495</v>
      </c>
      <c r="D11682" s="19">
        <v>980.52619530000004</v>
      </c>
      <c r="E11682" s="23">
        <v>0.346982601</v>
      </c>
      <c r="F11682" s="23">
        <v>0.186975261</v>
      </c>
      <c r="G11682" s="17">
        <v>0</v>
      </c>
      <c r="H11682" s="17">
        <v>1</v>
      </c>
      <c r="I11682" s="17">
        <v>0.78624160300000001</v>
      </c>
      <c r="J11682" s="17">
        <v>0.21320913899999999</v>
      </c>
      <c r="K11682" s="17">
        <v>5.4900000000000001E-4</v>
      </c>
    </row>
    <row r="11683" spans="1:11" x14ac:dyDescent="0.45">
      <c r="A11683" s="10" t="s">
        <v>101</v>
      </c>
      <c r="B11683" s="20">
        <v>0.84699999999999998</v>
      </c>
      <c r="C11683" s="19">
        <v>13505</v>
      </c>
      <c r="D11683" s="19">
        <v>983.99773549999998</v>
      </c>
      <c r="E11683" s="23">
        <v>0.34729531800000002</v>
      </c>
      <c r="F11683" s="23">
        <v>0.18790949400000001</v>
      </c>
      <c r="G11683" s="17">
        <v>0</v>
      </c>
      <c r="H11683" s="17">
        <v>1</v>
      </c>
      <c r="I11683" s="17">
        <v>0.78663353800000002</v>
      </c>
      <c r="J11683" s="17">
        <v>0.21281834499999999</v>
      </c>
      <c r="K11683" s="17">
        <v>5.4799999999999998E-4</v>
      </c>
    </row>
    <row r="11684" spans="1:11" x14ac:dyDescent="0.45">
      <c r="A11684" s="10" t="s">
        <v>101</v>
      </c>
      <c r="B11684" s="20">
        <v>0.84799999999999998</v>
      </c>
      <c r="C11684" s="19">
        <v>13525</v>
      </c>
      <c r="D11684" s="19">
        <v>990.95737510000004</v>
      </c>
      <c r="E11684" s="23">
        <v>0.34831431499999999</v>
      </c>
      <c r="F11684" s="23">
        <v>0.18838021399999999</v>
      </c>
      <c r="G11684" s="17">
        <v>0</v>
      </c>
      <c r="H11684" s="17">
        <v>1</v>
      </c>
      <c r="I11684" s="17">
        <v>0.78837771300000004</v>
      </c>
      <c r="J11684" s="17">
        <v>0.21107865100000001</v>
      </c>
      <c r="K11684" s="17">
        <v>5.44E-4</v>
      </c>
    </row>
    <row r="11685" spans="1:11" x14ac:dyDescent="0.45">
      <c r="A11685" s="10" t="s">
        <v>101</v>
      </c>
      <c r="B11685" s="20">
        <v>0.84899999999999998</v>
      </c>
      <c r="C11685" s="19">
        <v>13543</v>
      </c>
      <c r="D11685" s="19">
        <v>997.23610650000001</v>
      </c>
      <c r="E11685" s="23">
        <v>0.34946561300000001</v>
      </c>
      <c r="F11685" s="23">
        <v>0.18931822000000001</v>
      </c>
      <c r="G11685" s="17">
        <v>0</v>
      </c>
      <c r="H11685" s="17">
        <v>1</v>
      </c>
      <c r="I11685" s="17">
        <v>0.78932650100000001</v>
      </c>
      <c r="J11685" s="17">
        <v>0.21013246999999999</v>
      </c>
      <c r="K11685" s="17">
        <v>5.4100000000000003E-4</v>
      </c>
    </row>
    <row r="11686" spans="1:11" x14ac:dyDescent="0.45">
      <c r="A11686" s="10" t="s">
        <v>101</v>
      </c>
      <c r="B11686" s="20">
        <v>0.85</v>
      </c>
      <c r="C11686" s="19">
        <v>13560</v>
      </c>
      <c r="D11686" s="19">
        <v>1003.195073</v>
      </c>
      <c r="E11686" s="23">
        <v>0.35223861299999998</v>
      </c>
      <c r="F11686" s="23">
        <v>0.191095398</v>
      </c>
      <c r="G11686" s="17">
        <v>0</v>
      </c>
      <c r="H11686" s="17">
        <v>1</v>
      </c>
      <c r="I11686" s="17">
        <v>0.79043413299999998</v>
      </c>
      <c r="J11686" s="17">
        <v>0.20902768199999999</v>
      </c>
      <c r="K11686" s="17">
        <v>5.3799999999999996E-4</v>
      </c>
    </row>
    <row r="11687" spans="1:11" x14ac:dyDescent="0.45">
      <c r="A11687" s="10" t="s">
        <v>101</v>
      </c>
      <c r="B11687" s="20">
        <v>0.85099999999999998</v>
      </c>
      <c r="C11687" s="19">
        <v>13577</v>
      </c>
      <c r="D11687" s="19">
        <v>1009.205686</v>
      </c>
      <c r="E11687" s="23">
        <v>0.35881519299999998</v>
      </c>
      <c r="F11687" s="23">
        <v>0.19189208999999999</v>
      </c>
      <c r="G11687" s="17">
        <v>0</v>
      </c>
      <c r="H11687" s="17">
        <v>1</v>
      </c>
      <c r="I11687" s="17">
        <v>0.79144525399999999</v>
      </c>
      <c r="J11687" s="17">
        <v>0.208019173</v>
      </c>
      <c r="K11687" s="17">
        <v>5.3600000000000002E-4</v>
      </c>
    </row>
    <row r="11688" spans="1:11" x14ac:dyDescent="0.45">
      <c r="A11688" s="10" t="s">
        <v>101</v>
      </c>
      <c r="B11688" s="20">
        <v>0.85199999999999998</v>
      </c>
      <c r="C11688" s="19">
        <v>13589</v>
      </c>
      <c r="D11688" s="19">
        <v>1013.522953</v>
      </c>
      <c r="E11688" s="23">
        <v>0.36071758900000001</v>
      </c>
      <c r="F11688" s="23">
        <v>0.192695964</v>
      </c>
      <c r="G11688" s="17">
        <v>0</v>
      </c>
      <c r="H11688" s="17">
        <v>1</v>
      </c>
      <c r="I11688" s="17">
        <v>0.79195648799999996</v>
      </c>
      <c r="J11688" s="17">
        <v>0.20750925200000001</v>
      </c>
      <c r="K11688" s="17">
        <v>5.3399999999999997E-4</v>
      </c>
    </row>
    <row r="11689" spans="1:11" x14ac:dyDescent="0.45">
      <c r="A11689" s="10" t="s">
        <v>101</v>
      </c>
      <c r="B11689" s="20">
        <v>0.85299999999999998</v>
      </c>
      <c r="C11689" s="19">
        <v>13605</v>
      </c>
      <c r="D11689" s="19">
        <v>1019.309114</v>
      </c>
      <c r="E11689" s="23">
        <v>0.36376345199999999</v>
      </c>
      <c r="F11689" s="23">
        <v>0.19328031700000001</v>
      </c>
      <c r="G11689" s="17">
        <v>0</v>
      </c>
      <c r="H11689" s="17">
        <v>1</v>
      </c>
      <c r="I11689" s="17">
        <v>0.79162315900000002</v>
      </c>
      <c r="J11689" s="17">
        <v>0.207843746</v>
      </c>
      <c r="K11689" s="17">
        <v>5.3300000000000005E-4</v>
      </c>
    </row>
    <row r="11690" spans="1:11" x14ac:dyDescent="0.45">
      <c r="A11690" s="10" t="s">
        <v>101</v>
      </c>
      <c r="B11690" s="20">
        <v>0.85399999999999998</v>
      </c>
      <c r="C11690" s="19">
        <v>13625</v>
      </c>
      <c r="D11690" s="19">
        <v>1026.587</v>
      </c>
      <c r="E11690" s="23">
        <v>0.36410177900000001</v>
      </c>
      <c r="F11690" s="23">
        <v>0.19538122899999999</v>
      </c>
      <c r="G11690" s="17">
        <v>0</v>
      </c>
      <c r="H11690" s="17">
        <v>1</v>
      </c>
      <c r="I11690" s="17">
        <v>0.79217076600000003</v>
      </c>
      <c r="J11690" s="17">
        <v>0.20729754</v>
      </c>
      <c r="K11690" s="17">
        <v>5.3200000000000003E-4</v>
      </c>
    </row>
    <row r="11691" spans="1:11" x14ac:dyDescent="0.45">
      <c r="A11691" s="10" t="s">
        <v>101</v>
      </c>
      <c r="B11691" s="20">
        <v>0.85599999999999998</v>
      </c>
      <c r="C11691" s="19">
        <v>13657</v>
      </c>
      <c r="D11691" s="19">
        <v>1038.276241</v>
      </c>
      <c r="E11691" s="23">
        <v>0.36700483099999998</v>
      </c>
      <c r="F11691" s="23">
        <v>0.196557909</v>
      </c>
      <c r="G11691" s="17">
        <v>0</v>
      </c>
      <c r="H11691" s="17">
        <v>1</v>
      </c>
      <c r="I11691" s="17">
        <v>0.79000466599999997</v>
      </c>
      <c r="J11691" s="17">
        <v>0.20946598399999999</v>
      </c>
      <c r="K11691" s="17">
        <v>5.2899999999999996E-4</v>
      </c>
    </row>
    <row r="11692" spans="1:11" x14ac:dyDescent="0.45">
      <c r="A11692" s="10" t="s">
        <v>101</v>
      </c>
      <c r="B11692" s="20">
        <v>0.85699999999999998</v>
      </c>
      <c r="C11692" s="19">
        <v>13672</v>
      </c>
      <c r="D11692" s="19">
        <v>1043.7842969999999</v>
      </c>
      <c r="E11692" s="23">
        <v>0.36756763999999997</v>
      </c>
      <c r="F11692" s="23">
        <v>0.19812613100000001</v>
      </c>
      <c r="G11692" s="17">
        <v>0</v>
      </c>
      <c r="H11692" s="17">
        <v>1</v>
      </c>
      <c r="I11692" s="17">
        <v>0.78988477999999995</v>
      </c>
      <c r="J11692" s="17">
        <v>0.20958666000000001</v>
      </c>
      <c r="K11692" s="17">
        <v>5.2899999999999996E-4</v>
      </c>
    </row>
    <row r="11693" spans="1:11" x14ac:dyDescent="0.45">
      <c r="A11693" s="10" t="s">
        <v>101</v>
      </c>
      <c r="B11693" s="20">
        <v>0.85799999999999998</v>
      </c>
      <c r="C11693" s="19">
        <v>13686</v>
      </c>
      <c r="D11693" s="19">
        <v>1048.9508430000001</v>
      </c>
      <c r="E11693" s="23">
        <v>0.370005737</v>
      </c>
      <c r="F11693" s="23">
        <v>0.199915167</v>
      </c>
      <c r="G11693" s="17">
        <v>0</v>
      </c>
      <c r="H11693" s="17">
        <v>1</v>
      </c>
      <c r="I11693" s="17">
        <v>0.79083919999999996</v>
      </c>
      <c r="J11693" s="17">
        <v>0.20863464100000001</v>
      </c>
      <c r="K11693" s="17">
        <v>5.2599999999999999E-4</v>
      </c>
    </row>
    <row r="11694" spans="1:11" x14ac:dyDescent="0.45">
      <c r="A11694" s="10" t="s">
        <v>101</v>
      </c>
      <c r="B11694" s="20">
        <v>0.86</v>
      </c>
      <c r="C11694" s="19">
        <v>13720</v>
      </c>
      <c r="D11694" s="19">
        <v>1061.573255</v>
      </c>
      <c r="E11694" s="23">
        <v>0.37360756499999997</v>
      </c>
      <c r="F11694" s="23">
        <v>0.201221022</v>
      </c>
      <c r="G11694" s="17">
        <v>0</v>
      </c>
      <c r="H11694" s="17">
        <v>1</v>
      </c>
      <c r="I11694" s="17">
        <v>0.79228751399999997</v>
      </c>
      <c r="J11694" s="17">
        <v>0.20719034</v>
      </c>
      <c r="K11694" s="17">
        <v>5.22E-4</v>
      </c>
    </row>
    <row r="11695" spans="1:11" x14ac:dyDescent="0.45">
      <c r="A11695" s="10" t="s">
        <v>101</v>
      </c>
      <c r="B11695" s="20">
        <v>0.86099999999999999</v>
      </c>
      <c r="C11695" s="19">
        <v>13735</v>
      </c>
      <c r="D11695" s="19">
        <v>1067.2310150000001</v>
      </c>
      <c r="E11695" s="23">
        <v>0.38026661899999997</v>
      </c>
      <c r="F11695" s="23">
        <v>0.203209264</v>
      </c>
      <c r="G11695" s="17">
        <v>0</v>
      </c>
      <c r="H11695" s="17">
        <v>1</v>
      </c>
      <c r="I11695" s="17">
        <v>0.793085186</v>
      </c>
      <c r="J11695" s="17">
        <v>0.20639471500000001</v>
      </c>
      <c r="K11695" s="17">
        <v>5.1999999999999995E-4</v>
      </c>
    </row>
    <row r="11696" spans="1:11" x14ac:dyDescent="0.45">
      <c r="A11696" s="10" t="s">
        <v>101</v>
      </c>
      <c r="B11696" s="20">
        <v>0.86199999999999999</v>
      </c>
      <c r="C11696" s="19">
        <v>13751</v>
      </c>
      <c r="D11696" s="19">
        <v>1073.341854</v>
      </c>
      <c r="E11696" s="23">
        <v>0.385502703</v>
      </c>
      <c r="F11696" s="23">
        <v>0.204249704</v>
      </c>
      <c r="G11696" s="17">
        <v>0</v>
      </c>
      <c r="H11696" s="17">
        <v>1</v>
      </c>
      <c r="I11696" s="17">
        <v>0.79347204199999999</v>
      </c>
      <c r="J11696" s="17">
        <v>0.20600960700000001</v>
      </c>
      <c r="K11696" s="17">
        <v>5.1800000000000001E-4</v>
      </c>
    </row>
    <row r="11697" spans="1:11" x14ac:dyDescent="0.45">
      <c r="A11697" s="10" t="s">
        <v>101</v>
      </c>
      <c r="B11697" s="20">
        <v>0.86299999999999999</v>
      </c>
      <c r="C11697" s="19">
        <v>13768</v>
      </c>
      <c r="D11697" s="19">
        <v>1079.967631</v>
      </c>
      <c r="E11697" s="23">
        <v>0.39285429100000002</v>
      </c>
      <c r="F11697" s="23">
        <v>0.20507228599999999</v>
      </c>
      <c r="G11697" s="17">
        <v>0</v>
      </c>
      <c r="H11697" s="17">
        <v>1</v>
      </c>
      <c r="I11697" s="17">
        <v>0.79485135399999995</v>
      </c>
      <c r="J11697" s="17">
        <v>0.204633802</v>
      </c>
      <c r="K11697" s="17">
        <v>5.1500000000000005E-4</v>
      </c>
    </row>
    <row r="11698" spans="1:11" x14ac:dyDescent="0.45">
      <c r="A11698" s="10" t="s">
        <v>101</v>
      </c>
      <c r="B11698" s="20">
        <v>0.86399999999999999</v>
      </c>
      <c r="C11698" s="19">
        <v>13782</v>
      </c>
      <c r="D11698" s="19">
        <v>1085.5097599999999</v>
      </c>
      <c r="E11698" s="23">
        <v>0.39796169300000001</v>
      </c>
      <c r="F11698" s="23">
        <v>0.20684328199999999</v>
      </c>
      <c r="G11698" s="17">
        <v>0</v>
      </c>
      <c r="H11698" s="17">
        <v>1</v>
      </c>
      <c r="I11698" s="17">
        <v>0.79548998800000004</v>
      </c>
      <c r="J11698" s="17">
        <v>0.20399679500000001</v>
      </c>
      <c r="K11698" s="17">
        <v>5.13E-4</v>
      </c>
    </row>
    <row r="11699" spans="1:11" x14ac:dyDescent="0.45">
      <c r="A11699" s="10" t="s">
        <v>101</v>
      </c>
      <c r="B11699" s="20">
        <v>0.86499999999999999</v>
      </c>
      <c r="C11699" s="19">
        <v>13800</v>
      </c>
      <c r="D11699" s="19">
        <v>1092.698108</v>
      </c>
      <c r="E11699" s="23">
        <v>0.40344175900000001</v>
      </c>
      <c r="F11699" s="23">
        <v>0.20798931300000001</v>
      </c>
      <c r="G11699" s="17">
        <v>0</v>
      </c>
      <c r="H11699" s="17">
        <v>1</v>
      </c>
      <c r="I11699" s="17">
        <v>0.79618634499999996</v>
      </c>
      <c r="J11699" s="17">
        <v>0.203302185</v>
      </c>
      <c r="K11699" s="17">
        <v>5.1099999999999995E-4</v>
      </c>
    </row>
    <row r="11700" spans="1:11" x14ac:dyDescent="0.45">
      <c r="A11700" s="10" t="s">
        <v>101</v>
      </c>
      <c r="B11700" s="20">
        <v>0.86599999999999999</v>
      </c>
      <c r="C11700" s="19">
        <v>13815</v>
      </c>
      <c r="D11700" s="19">
        <v>1098.8144199999999</v>
      </c>
      <c r="E11700" s="23">
        <v>0.40890381199999998</v>
      </c>
      <c r="F11700" s="23">
        <v>0.20898427</v>
      </c>
      <c r="G11700" s="17">
        <v>0</v>
      </c>
      <c r="H11700" s="17">
        <v>1</v>
      </c>
      <c r="I11700" s="17">
        <v>0.79694195999999995</v>
      </c>
      <c r="J11700" s="17">
        <v>0.20254846600000001</v>
      </c>
      <c r="K11700" s="17">
        <v>5.1000000000000004E-4</v>
      </c>
    </row>
    <row r="11701" spans="1:11" x14ac:dyDescent="0.45">
      <c r="A11701" s="10" t="s">
        <v>101</v>
      </c>
      <c r="B11701" s="20">
        <v>0.86699999999999999</v>
      </c>
      <c r="C11701" s="19">
        <v>13831</v>
      </c>
      <c r="D11701" s="19">
        <v>1105.3785660000001</v>
      </c>
      <c r="E11701" s="23">
        <v>0.41186729100000002</v>
      </c>
      <c r="F11701" s="23">
        <v>0.21049368199999999</v>
      </c>
      <c r="G11701" s="17">
        <v>0</v>
      </c>
      <c r="H11701" s="17">
        <v>1</v>
      </c>
      <c r="I11701" s="17">
        <v>0.79739644899999995</v>
      </c>
      <c r="J11701" s="17">
        <v>0.20209511799999999</v>
      </c>
      <c r="K11701" s="17">
        <v>5.0799999999999999E-4</v>
      </c>
    </row>
    <row r="11702" spans="1:11" x14ac:dyDescent="0.45">
      <c r="A11702" s="10" t="s">
        <v>101</v>
      </c>
      <c r="B11702" s="20">
        <v>0.86899999999999999</v>
      </c>
      <c r="C11702" s="19">
        <v>13863</v>
      </c>
      <c r="D11702" s="19">
        <v>1118.6521600000001</v>
      </c>
      <c r="E11702" s="23">
        <v>0.41786820099999999</v>
      </c>
      <c r="F11702" s="23">
        <v>0.21191685699999999</v>
      </c>
      <c r="G11702" s="17">
        <v>0</v>
      </c>
      <c r="H11702" s="17">
        <v>1</v>
      </c>
      <c r="I11702" s="17">
        <v>0.79913319599999999</v>
      </c>
      <c r="J11702" s="17">
        <v>0.20036272899999999</v>
      </c>
      <c r="K11702" s="17">
        <v>5.04E-4</v>
      </c>
    </row>
    <row r="11703" spans="1:11" x14ac:dyDescent="0.45">
      <c r="A11703" s="10" t="s">
        <v>101</v>
      </c>
      <c r="B11703" s="20">
        <v>0.87</v>
      </c>
      <c r="C11703" s="19">
        <v>13880</v>
      </c>
      <c r="D11703" s="19">
        <v>1125.8114889999999</v>
      </c>
      <c r="E11703" s="23">
        <v>0.42557684099999998</v>
      </c>
      <c r="F11703" s="23">
        <v>0.21440081</v>
      </c>
      <c r="G11703" s="17">
        <v>0</v>
      </c>
      <c r="H11703" s="17">
        <v>1</v>
      </c>
      <c r="I11703" s="17">
        <v>0.799898518</v>
      </c>
      <c r="J11703" s="17">
        <v>0.19959939900000001</v>
      </c>
      <c r="K11703" s="17">
        <v>5.0199999999999995E-4</v>
      </c>
    </row>
    <row r="11704" spans="1:11" x14ac:dyDescent="0.45">
      <c r="A11704" s="10" t="s">
        <v>101</v>
      </c>
      <c r="B11704" s="20">
        <v>0.871</v>
      </c>
      <c r="C11704" s="19">
        <v>13894</v>
      </c>
      <c r="D11704" s="19">
        <v>1131.804983</v>
      </c>
      <c r="E11704" s="23">
        <v>0.43085898299999997</v>
      </c>
      <c r="F11704" s="23">
        <v>0.215647431</v>
      </c>
      <c r="G11704" s="17">
        <v>0</v>
      </c>
      <c r="H11704" s="17">
        <v>1</v>
      </c>
      <c r="I11704" s="17">
        <v>0.80070296299999999</v>
      </c>
      <c r="J11704" s="17">
        <v>0.19879697199999999</v>
      </c>
      <c r="K11704" s="17">
        <v>5.0000000000000001E-4</v>
      </c>
    </row>
    <row r="11705" spans="1:11" x14ac:dyDescent="0.45">
      <c r="A11705" s="10" t="s">
        <v>101</v>
      </c>
      <c r="B11705" s="20">
        <v>0.872</v>
      </c>
      <c r="C11705" s="19">
        <v>13909</v>
      </c>
      <c r="D11705" s="19">
        <v>1138.293302</v>
      </c>
      <c r="E11705" s="23">
        <v>0.43292978199999999</v>
      </c>
      <c r="F11705" s="23">
        <v>0.21667900800000001</v>
      </c>
      <c r="G11705" s="17">
        <v>0</v>
      </c>
      <c r="H11705" s="17">
        <v>1</v>
      </c>
      <c r="I11705" s="17">
        <v>0.80183160399999998</v>
      </c>
      <c r="J11705" s="17">
        <v>0.19767116300000001</v>
      </c>
      <c r="K11705" s="17">
        <v>4.9700000000000005E-4</v>
      </c>
    </row>
    <row r="11706" spans="1:11" x14ac:dyDescent="0.45">
      <c r="A11706" s="10" t="s">
        <v>101</v>
      </c>
      <c r="B11706" s="20">
        <v>0.873</v>
      </c>
      <c r="C11706" s="19">
        <v>13927</v>
      </c>
      <c r="D11706" s="19">
        <v>1146.0926010000001</v>
      </c>
      <c r="E11706" s="23">
        <v>0.43390054700000003</v>
      </c>
      <c r="F11706" s="23">
        <v>0.217604983</v>
      </c>
      <c r="G11706" s="17">
        <v>0</v>
      </c>
      <c r="H11706" s="17">
        <v>1</v>
      </c>
      <c r="I11706" s="17">
        <v>0.80311834000000004</v>
      </c>
      <c r="J11706" s="17">
        <v>0.19638767500000001</v>
      </c>
      <c r="K11706" s="17">
        <v>4.9399999999999997E-4</v>
      </c>
    </row>
    <row r="11707" spans="1:11" x14ac:dyDescent="0.45">
      <c r="A11707" s="10" t="s">
        <v>101</v>
      </c>
      <c r="B11707" s="20">
        <v>0.874</v>
      </c>
      <c r="C11707" s="19">
        <v>13943</v>
      </c>
      <c r="D11707" s="19">
        <v>1153.075795</v>
      </c>
      <c r="E11707" s="23">
        <v>0.43820446600000001</v>
      </c>
      <c r="F11707" s="23">
        <v>0.219741198</v>
      </c>
      <c r="G11707" s="17">
        <v>0</v>
      </c>
      <c r="H11707" s="17">
        <v>1</v>
      </c>
      <c r="I11707" s="17">
        <v>0.80369569299999999</v>
      </c>
      <c r="J11707" s="17">
        <v>0.195812123</v>
      </c>
      <c r="K11707" s="17">
        <v>4.9200000000000003E-4</v>
      </c>
    </row>
    <row r="11708" spans="1:11" x14ac:dyDescent="0.45">
      <c r="A11708" s="10" t="s">
        <v>101</v>
      </c>
      <c r="B11708" s="20">
        <v>0.875</v>
      </c>
      <c r="C11708" s="19">
        <v>13958</v>
      </c>
      <c r="D11708" s="19">
        <v>1159.6784709999999</v>
      </c>
      <c r="E11708" s="23">
        <v>0.44167809800000002</v>
      </c>
      <c r="F11708" s="23">
        <v>0.22106966</v>
      </c>
      <c r="G11708" s="17">
        <v>0</v>
      </c>
      <c r="H11708" s="17">
        <v>1</v>
      </c>
      <c r="I11708" s="17">
        <v>0.80457013200000005</v>
      </c>
      <c r="J11708" s="17">
        <v>0.19494003900000001</v>
      </c>
      <c r="K11708" s="17">
        <v>4.8999999999999998E-4</v>
      </c>
    </row>
    <row r="11709" spans="1:11" x14ac:dyDescent="0.45">
      <c r="A11709" s="10" t="s">
        <v>101</v>
      </c>
      <c r="B11709" s="20">
        <v>0.876</v>
      </c>
      <c r="C11709" s="19">
        <v>13975</v>
      </c>
      <c r="D11709" s="19">
        <v>1167.210828</v>
      </c>
      <c r="E11709" s="23">
        <v>0.443688207</v>
      </c>
      <c r="F11709" s="23">
        <v>0.22237674900000001</v>
      </c>
      <c r="G11709" s="17">
        <v>0</v>
      </c>
      <c r="H11709" s="17">
        <v>1</v>
      </c>
      <c r="I11709" s="17">
        <v>0.80514011699999999</v>
      </c>
      <c r="J11709" s="17">
        <v>0.19437148300000001</v>
      </c>
      <c r="K11709" s="17">
        <v>4.8799999999999999E-4</v>
      </c>
    </row>
    <row r="11710" spans="1:11" x14ac:dyDescent="0.45">
      <c r="A11710" s="10" t="s">
        <v>101</v>
      </c>
      <c r="B11710" s="20">
        <v>0.877</v>
      </c>
      <c r="C11710" s="19">
        <v>13978</v>
      </c>
      <c r="D11710" s="19">
        <v>1168.5458410000001</v>
      </c>
      <c r="E11710" s="23">
        <v>0.44533139799999999</v>
      </c>
      <c r="F11710" s="23">
        <v>0.22353957799999999</v>
      </c>
      <c r="G11710" s="17">
        <v>0</v>
      </c>
      <c r="H11710" s="17">
        <v>1</v>
      </c>
      <c r="I11710" s="17">
        <v>0.80513042400000001</v>
      </c>
      <c r="J11710" s="17">
        <v>0.194381267</v>
      </c>
      <c r="K11710" s="17">
        <v>4.8799999999999999E-4</v>
      </c>
    </row>
    <row r="11711" spans="1:11" x14ac:dyDescent="0.45">
      <c r="A11711" s="10" t="s">
        <v>101</v>
      </c>
      <c r="B11711" s="20">
        <v>0.878</v>
      </c>
      <c r="C11711" s="19">
        <v>14006</v>
      </c>
      <c r="D11711" s="19">
        <v>1181.0562640000001</v>
      </c>
      <c r="E11711" s="23">
        <v>0.44680081399999999</v>
      </c>
      <c r="F11711" s="23">
        <v>0.22372908</v>
      </c>
      <c r="G11711" s="17">
        <v>0</v>
      </c>
      <c r="H11711" s="17">
        <v>1</v>
      </c>
      <c r="I11711" s="17">
        <v>0.80649040800000005</v>
      </c>
      <c r="J11711" s="17">
        <v>0.193024691</v>
      </c>
      <c r="K11711" s="17">
        <v>4.8500000000000003E-4</v>
      </c>
    </row>
    <row r="11712" spans="1:11" x14ac:dyDescent="0.45">
      <c r="A11712" s="10" t="s">
        <v>101</v>
      </c>
      <c r="B11712" s="20">
        <v>0.879</v>
      </c>
      <c r="C11712" s="19">
        <v>14022</v>
      </c>
      <c r="D11712" s="19">
        <v>1188.264445</v>
      </c>
      <c r="E11712" s="23">
        <v>0.45506108499999998</v>
      </c>
      <c r="F11712" s="23">
        <v>0.225496485</v>
      </c>
      <c r="G11712" s="17">
        <v>0</v>
      </c>
      <c r="H11712" s="17">
        <v>1</v>
      </c>
      <c r="I11712" s="17">
        <v>0.80673906500000003</v>
      </c>
      <c r="J11712" s="17">
        <v>0.192777527</v>
      </c>
      <c r="K11712" s="17">
        <v>4.8299999999999998E-4</v>
      </c>
    </row>
    <row r="11713" spans="1:11" x14ac:dyDescent="0.45">
      <c r="A11713" s="10" t="s">
        <v>101</v>
      </c>
      <c r="B11713" s="20">
        <v>0.88</v>
      </c>
      <c r="C11713" s="19">
        <v>14034</v>
      </c>
      <c r="D11713" s="19">
        <v>1193.740812</v>
      </c>
      <c r="E11713" s="23">
        <v>0.45711284200000002</v>
      </c>
      <c r="F11713" s="23">
        <v>0.22651063599999999</v>
      </c>
      <c r="G11713" s="17">
        <v>0</v>
      </c>
      <c r="H11713" s="17">
        <v>1</v>
      </c>
      <c r="I11713" s="17">
        <v>0.80758784100000003</v>
      </c>
      <c r="J11713" s="17">
        <v>0.191930874</v>
      </c>
      <c r="K11713" s="17">
        <v>4.8099999999999998E-4</v>
      </c>
    </row>
    <row r="11714" spans="1:11" x14ac:dyDescent="0.45">
      <c r="A11714" s="10" t="s">
        <v>101</v>
      </c>
      <c r="B11714" s="20">
        <v>0.88100000000000001</v>
      </c>
      <c r="C11714" s="19">
        <v>14055</v>
      </c>
      <c r="D11714" s="19">
        <v>1203.393317</v>
      </c>
      <c r="E11714" s="23">
        <v>0.46253447399999997</v>
      </c>
      <c r="F11714" s="23">
        <v>0.22728498699999999</v>
      </c>
      <c r="G11714" s="17">
        <v>0</v>
      </c>
      <c r="H11714" s="17">
        <v>1</v>
      </c>
      <c r="I11714" s="17">
        <v>0.80753699099999998</v>
      </c>
      <c r="J11714" s="17">
        <v>0.19198494099999999</v>
      </c>
      <c r="K11714" s="17">
        <v>4.7800000000000002E-4</v>
      </c>
    </row>
    <row r="11715" spans="1:11" x14ac:dyDescent="0.45">
      <c r="A11715" s="10" t="s">
        <v>101</v>
      </c>
      <c r="B11715" s="20">
        <v>0.88200000000000001</v>
      </c>
      <c r="C11715" s="19">
        <v>14062</v>
      </c>
      <c r="D11715" s="19">
        <v>1206.6382289999999</v>
      </c>
      <c r="E11715" s="23">
        <v>0.46398877999999999</v>
      </c>
      <c r="F11715" s="23">
        <v>0.22864684099999999</v>
      </c>
      <c r="G11715" s="17">
        <v>0</v>
      </c>
      <c r="H11715" s="17">
        <v>1</v>
      </c>
      <c r="I11715" s="17">
        <v>0.80772974799999997</v>
      </c>
      <c r="J11715" s="17">
        <v>0.19179275000000001</v>
      </c>
      <c r="K11715" s="17">
        <v>4.7800000000000002E-4</v>
      </c>
    </row>
    <row r="11716" spans="1:11" x14ac:dyDescent="0.45">
      <c r="A11716" s="10" t="s">
        <v>101</v>
      </c>
      <c r="B11716" s="20">
        <v>0.88300000000000001</v>
      </c>
      <c r="C11716" s="19">
        <v>14085</v>
      </c>
      <c r="D11716" s="19">
        <v>1217.3766310000001</v>
      </c>
      <c r="E11716" s="23">
        <v>0.47117709099999999</v>
      </c>
      <c r="F11716" s="23">
        <v>0.22910488600000001</v>
      </c>
      <c r="G11716" s="17">
        <v>0</v>
      </c>
      <c r="H11716" s="17">
        <v>1</v>
      </c>
      <c r="I11716" s="17">
        <v>0.80880620999999997</v>
      </c>
      <c r="J11716" s="17">
        <v>0.19071918400000001</v>
      </c>
      <c r="K11716" s="17">
        <v>4.75E-4</v>
      </c>
    </row>
    <row r="11717" spans="1:11" x14ac:dyDescent="0.45">
      <c r="A11717" s="10" t="s">
        <v>101</v>
      </c>
      <c r="B11717" s="20">
        <v>0.88400000000000001</v>
      </c>
      <c r="C11717" s="19">
        <v>14099</v>
      </c>
      <c r="D11717" s="19">
        <v>1224.021964</v>
      </c>
      <c r="E11717" s="23">
        <v>0.47597611699999998</v>
      </c>
      <c r="F11717" s="23">
        <v>0.23061858399999999</v>
      </c>
      <c r="G11717" s="17">
        <v>0</v>
      </c>
      <c r="H11717" s="17">
        <v>1</v>
      </c>
      <c r="I11717" s="17">
        <v>0.80874796500000001</v>
      </c>
      <c r="J11717" s="17">
        <v>0.190778801</v>
      </c>
      <c r="K11717" s="17">
        <v>4.73E-4</v>
      </c>
    </row>
    <row r="11718" spans="1:11" x14ac:dyDescent="0.45">
      <c r="A11718" s="10" t="s">
        <v>101</v>
      </c>
      <c r="B11718" s="20">
        <v>0.88500000000000001</v>
      </c>
      <c r="C11718" s="19">
        <v>14112</v>
      </c>
      <c r="D11718" s="19">
        <v>1230.212914</v>
      </c>
      <c r="E11718" s="23">
        <v>0.47755433200000003</v>
      </c>
      <c r="F11718" s="23">
        <v>0.23156059500000001</v>
      </c>
      <c r="G11718" s="17">
        <v>0</v>
      </c>
      <c r="H11718" s="17">
        <v>1</v>
      </c>
      <c r="I11718" s="17">
        <v>0.80877683300000003</v>
      </c>
      <c r="J11718" s="17">
        <v>0.19075028999999999</v>
      </c>
      <c r="K11718" s="17">
        <v>4.73E-4</v>
      </c>
    </row>
    <row r="11719" spans="1:11" x14ac:dyDescent="0.45">
      <c r="A11719" s="10" t="s">
        <v>101</v>
      </c>
      <c r="B11719" s="20">
        <v>0.88600000000000001</v>
      </c>
      <c r="C11719" s="19">
        <v>14132</v>
      </c>
      <c r="D11719" s="19">
        <v>1239.8061499999999</v>
      </c>
      <c r="E11719" s="23">
        <v>0.482731258</v>
      </c>
      <c r="F11719" s="23">
        <v>0.236138126</v>
      </c>
      <c r="G11719" s="17">
        <v>0</v>
      </c>
      <c r="H11719" s="17">
        <v>1</v>
      </c>
      <c r="I11719" s="17">
        <v>0.80959850799999999</v>
      </c>
      <c r="J11719" s="17">
        <v>0.18993072699999999</v>
      </c>
      <c r="K11719" s="17">
        <v>4.7100000000000001E-4</v>
      </c>
    </row>
    <row r="11720" spans="1:11" x14ac:dyDescent="0.45">
      <c r="A11720" s="10" t="s">
        <v>101</v>
      </c>
      <c r="B11720" s="20">
        <v>0.88700000000000001</v>
      </c>
      <c r="C11720" s="19">
        <v>14150</v>
      </c>
      <c r="D11720" s="19">
        <v>1248.5518870000001</v>
      </c>
      <c r="E11720" s="23">
        <v>0.48657528100000003</v>
      </c>
      <c r="F11720" s="23">
        <v>0.237717069</v>
      </c>
      <c r="G11720" s="17">
        <v>0</v>
      </c>
      <c r="H11720" s="17">
        <v>1</v>
      </c>
      <c r="I11720" s="17">
        <v>0.81013871800000004</v>
      </c>
      <c r="J11720" s="17">
        <v>0.189391853</v>
      </c>
      <c r="K11720" s="17">
        <v>4.6900000000000002E-4</v>
      </c>
    </row>
    <row r="11721" spans="1:11" x14ac:dyDescent="0.45">
      <c r="A11721" s="10" t="s">
        <v>101</v>
      </c>
      <c r="B11721" s="20">
        <v>0.88800000000000001</v>
      </c>
      <c r="C11721" s="19">
        <v>14167</v>
      </c>
      <c r="D11721" s="19">
        <v>1256.8570119999999</v>
      </c>
      <c r="E11721" s="23">
        <v>0.48970090199999999</v>
      </c>
      <c r="F11721" s="23">
        <v>0.23963113999999999</v>
      </c>
      <c r="G11721" s="17">
        <v>0</v>
      </c>
      <c r="H11721" s="17">
        <v>1</v>
      </c>
      <c r="I11721" s="17">
        <v>0.81119010499999999</v>
      </c>
      <c r="J11721" s="17">
        <v>0.18834311200000001</v>
      </c>
      <c r="K11721" s="17">
        <v>4.6700000000000002E-4</v>
      </c>
    </row>
    <row r="11722" spans="1:11" x14ac:dyDescent="0.45">
      <c r="A11722" s="10" t="s">
        <v>101</v>
      </c>
      <c r="B11722" s="20">
        <v>0.88900000000000001</v>
      </c>
      <c r="C11722" s="19">
        <v>14172</v>
      </c>
      <c r="D11722" s="19">
        <v>1259.3151</v>
      </c>
      <c r="E11722" s="23">
        <v>0.49161754099999999</v>
      </c>
      <c r="F11722" s="23">
        <v>0.24082040299999999</v>
      </c>
      <c r="G11722" s="17">
        <v>0</v>
      </c>
      <c r="H11722" s="17">
        <v>1</v>
      </c>
      <c r="I11722" s="17">
        <v>0.81146618100000001</v>
      </c>
      <c r="J11722" s="17">
        <v>0.18806771899999999</v>
      </c>
      <c r="K11722" s="17">
        <v>4.66E-4</v>
      </c>
    </row>
    <row r="11723" spans="1:11" x14ac:dyDescent="0.45">
      <c r="A11723" s="10" t="s">
        <v>101</v>
      </c>
      <c r="B11723" s="20">
        <v>0.89</v>
      </c>
      <c r="C11723" s="19">
        <v>14197</v>
      </c>
      <c r="D11723" s="19">
        <v>1271.6568580000001</v>
      </c>
      <c r="E11723" s="23">
        <v>0.497897967</v>
      </c>
      <c r="F11723" s="23">
        <v>0.24117234900000001</v>
      </c>
      <c r="G11723" s="17">
        <v>0</v>
      </c>
      <c r="H11723" s="17">
        <v>1</v>
      </c>
      <c r="I11723" s="17">
        <v>0.81363315400000003</v>
      </c>
      <c r="J11723" s="17">
        <v>0.18590620299999999</v>
      </c>
      <c r="K11723" s="17">
        <v>4.6099999999999998E-4</v>
      </c>
    </row>
    <row r="11724" spans="1:11" x14ac:dyDescent="0.45">
      <c r="A11724" s="10" t="s">
        <v>101</v>
      </c>
      <c r="B11724" s="20">
        <v>0.89100000000000001</v>
      </c>
      <c r="C11724" s="19">
        <v>14214</v>
      </c>
      <c r="D11724" s="19">
        <v>1280.144841</v>
      </c>
      <c r="E11724" s="23">
        <v>0.503241779</v>
      </c>
      <c r="F11724" s="23">
        <v>0.24432295500000001</v>
      </c>
      <c r="G11724" s="17">
        <v>0</v>
      </c>
      <c r="H11724" s="17">
        <v>1</v>
      </c>
      <c r="I11724" s="17">
        <v>0.81430900399999995</v>
      </c>
      <c r="J11724" s="17">
        <v>0.18523202499999999</v>
      </c>
      <c r="K11724" s="17">
        <v>4.5899999999999999E-4</v>
      </c>
    </row>
    <row r="11725" spans="1:11" x14ac:dyDescent="0.45">
      <c r="A11725" s="10" t="s">
        <v>101</v>
      </c>
      <c r="B11725" s="20">
        <v>0.89200000000000002</v>
      </c>
      <c r="C11725" s="19">
        <v>14229</v>
      </c>
      <c r="D11725" s="19">
        <v>1287.7837529999999</v>
      </c>
      <c r="E11725" s="23">
        <v>0.51476720600000003</v>
      </c>
      <c r="F11725" s="23">
        <v>0.24568343200000001</v>
      </c>
      <c r="G11725" s="17">
        <v>0</v>
      </c>
      <c r="H11725" s="17">
        <v>1</v>
      </c>
      <c r="I11725" s="17">
        <v>0.81527337200000005</v>
      </c>
      <c r="J11725" s="17">
        <v>0.184270395</v>
      </c>
      <c r="K11725" s="17">
        <v>4.5600000000000003E-4</v>
      </c>
    </row>
    <row r="11726" spans="1:11" x14ac:dyDescent="0.45">
      <c r="A11726" s="10" t="s">
        <v>101</v>
      </c>
      <c r="B11726" s="20">
        <v>0.89300000000000002</v>
      </c>
      <c r="C11726" s="19">
        <v>14244</v>
      </c>
      <c r="D11726" s="19">
        <v>1295.5755959999999</v>
      </c>
      <c r="E11726" s="23">
        <v>0.52242334899999998</v>
      </c>
      <c r="F11726" s="23">
        <v>0.24678873300000001</v>
      </c>
      <c r="G11726" s="17">
        <v>0</v>
      </c>
      <c r="H11726" s="17">
        <v>1</v>
      </c>
      <c r="I11726" s="17">
        <v>0.815632044</v>
      </c>
      <c r="J11726" s="17">
        <v>0.18391285700000001</v>
      </c>
      <c r="K11726" s="17">
        <v>4.55E-4</v>
      </c>
    </row>
    <row r="11727" spans="1:11" x14ac:dyDescent="0.45">
      <c r="A11727" s="10" t="s">
        <v>101</v>
      </c>
      <c r="B11727" s="20">
        <v>0.89400000000000002</v>
      </c>
      <c r="C11727" s="19">
        <v>14259</v>
      </c>
      <c r="D11727" s="19">
        <v>1303.4451730000001</v>
      </c>
      <c r="E11727" s="23">
        <v>0.525685183</v>
      </c>
      <c r="F11727" s="23">
        <v>0.24914309900000001</v>
      </c>
      <c r="G11727" s="17">
        <v>0</v>
      </c>
      <c r="H11727" s="17">
        <v>1</v>
      </c>
      <c r="I11727" s="17">
        <v>0.81651125099999999</v>
      </c>
      <c r="J11727" s="17">
        <v>0.18303625700000001</v>
      </c>
      <c r="K11727" s="17">
        <v>4.5199999999999998E-4</v>
      </c>
    </row>
    <row r="11728" spans="1:11" x14ac:dyDescent="0.45">
      <c r="A11728" s="10" t="s">
        <v>101</v>
      </c>
      <c r="B11728" s="20">
        <v>0.89500000000000002</v>
      </c>
      <c r="C11728" s="19">
        <v>14278</v>
      </c>
      <c r="D11728" s="19">
        <v>1313.4974580000001</v>
      </c>
      <c r="E11728" s="23">
        <v>0.53675388400000001</v>
      </c>
      <c r="F11728" s="23">
        <v>0.25029934799999998</v>
      </c>
      <c r="G11728" s="17">
        <v>0</v>
      </c>
      <c r="H11728" s="17">
        <v>1</v>
      </c>
      <c r="I11728" s="17">
        <v>0.81753447999999995</v>
      </c>
      <c r="J11728" s="17">
        <v>0.18201594600000001</v>
      </c>
      <c r="K11728" s="17">
        <v>4.4999999999999999E-4</v>
      </c>
    </row>
    <row r="11729" spans="1:11" x14ac:dyDescent="0.45">
      <c r="A11729" s="10" t="s">
        <v>101</v>
      </c>
      <c r="B11729" s="20">
        <v>0.89600000000000002</v>
      </c>
      <c r="C11729" s="19">
        <v>14294</v>
      </c>
      <c r="D11729" s="19">
        <v>1322.1474270000001</v>
      </c>
      <c r="E11729" s="23">
        <v>0.54662213800000004</v>
      </c>
      <c r="F11729" s="23">
        <v>0.252561596</v>
      </c>
      <c r="G11729" s="17">
        <v>0</v>
      </c>
      <c r="H11729" s="17">
        <v>1</v>
      </c>
      <c r="I11729" s="17">
        <v>0.81826268300000005</v>
      </c>
      <c r="J11729" s="17">
        <v>0.18128973300000001</v>
      </c>
      <c r="K11729" s="17">
        <v>4.4799999999999999E-4</v>
      </c>
    </row>
    <row r="11730" spans="1:11" x14ac:dyDescent="0.45">
      <c r="A11730" s="10" t="s">
        <v>101</v>
      </c>
      <c r="B11730" s="20">
        <v>0.89700000000000002</v>
      </c>
      <c r="C11730" s="19">
        <v>14310</v>
      </c>
      <c r="D11730" s="19">
        <v>1330.943698</v>
      </c>
      <c r="E11730" s="23">
        <v>0.55387650700000002</v>
      </c>
      <c r="F11730" s="23">
        <v>0.254297353</v>
      </c>
      <c r="G11730" s="17">
        <v>0</v>
      </c>
      <c r="H11730" s="17">
        <v>1</v>
      </c>
      <c r="I11730" s="17">
        <v>0.81820505600000004</v>
      </c>
      <c r="J11730" s="17">
        <v>0.18134813599999999</v>
      </c>
      <c r="K11730" s="17">
        <v>4.4700000000000002E-4</v>
      </c>
    </row>
    <row r="11731" spans="1:11" x14ac:dyDescent="0.45">
      <c r="A11731" s="10" t="s">
        <v>101</v>
      </c>
      <c r="B11731" s="20">
        <v>0.89800000000000002</v>
      </c>
      <c r="C11731" s="19">
        <v>14325</v>
      </c>
      <c r="D11731" s="19">
        <v>1339.295574</v>
      </c>
      <c r="E11731" s="23">
        <v>0.55871773700000005</v>
      </c>
      <c r="F11731" s="23">
        <v>0.25602829199999999</v>
      </c>
      <c r="G11731" s="17">
        <v>0</v>
      </c>
      <c r="H11731" s="17">
        <v>1</v>
      </c>
      <c r="I11731" s="17">
        <v>0.81828314599999996</v>
      </c>
      <c r="J11731" s="17">
        <v>0.181270548</v>
      </c>
      <c r="K11731" s="17">
        <v>4.46E-4</v>
      </c>
    </row>
    <row r="11732" spans="1:11" x14ac:dyDescent="0.45">
      <c r="A11732" s="10" t="s">
        <v>101</v>
      </c>
      <c r="B11732" s="20">
        <v>0.89900000000000002</v>
      </c>
      <c r="C11732" s="19">
        <v>14342</v>
      </c>
      <c r="D11732" s="19">
        <v>1348.8728490000001</v>
      </c>
      <c r="E11732" s="23">
        <v>0.56558757000000004</v>
      </c>
      <c r="F11732" s="23">
        <v>0.25728286700000003</v>
      </c>
      <c r="G11732" s="17">
        <v>0</v>
      </c>
      <c r="H11732" s="17">
        <v>1</v>
      </c>
      <c r="I11732" s="17">
        <v>0.81924891899999996</v>
      </c>
      <c r="J11732" s="17">
        <v>0.18030723500000001</v>
      </c>
      <c r="K11732" s="17">
        <v>4.44E-4</v>
      </c>
    </row>
    <row r="11733" spans="1:11" x14ac:dyDescent="0.45">
      <c r="A11733" s="10" t="s">
        <v>101</v>
      </c>
      <c r="B11733" s="20">
        <v>0.9</v>
      </c>
      <c r="C11733" s="19">
        <v>14358</v>
      </c>
      <c r="D11733" s="19">
        <v>1358.0237770000001</v>
      </c>
      <c r="E11733" s="23">
        <v>0.57420059499999998</v>
      </c>
      <c r="F11733" s="23">
        <v>0.25967816500000002</v>
      </c>
      <c r="G11733" s="17">
        <v>0</v>
      </c>
      <c r="H11733" s="17">
        <v>1</v>
      </c>
      <c r="I11733" s="17">
        <v>0.81978504399999996</v>
      </c>
      <c r="J11733" s="17">
        <v>0.17977278999999999</v>
      </c>
      <c r="K11733" s="17">
        <v>4.4200000000000001E-4</v>
      </c>
    </row>
    <row r="11734" spans="1:11" x14ac:dyDescent="0.45">
      <c r="A11734" s="10" t="s">
        <v>101</v>
      </c>
      <c r="B11734" s="20">
        <v>0.90100000000000002</v>
      </c>
      <c r="C11734" s="19">
        <v>14365</v>
      </c>
      <c r="D11734" s="19">
        <v>1362.0557490000001</v>
      </c>
      <c r="E11734" s="23">
        <v>0.57953897099999996</v>
      </c>
      <c r="F11734" s="23">
        <v>0.26156670300000001</v>
      </c>
      <c r="G11734" s="17">
        <v>0</v>
      </c>
      <c r="H11734" s="17">
        <v>1</v>
      </c>
      <c r="I11734" s="17">
        <v>0.81991257799999995</v>
      </c>
      <c r="J11734" s="17">
        <v>0.17964559699999999</v>
      </c>
      <c r="K11734" s="17">
        <v>4.4200000000000001E-4</v>
      </c>
    </row>
    <row r="11735" spans="1:11" x14ac:dyDescent="0.45">
      <c r="A11735" s="10" t="s">
        <v>101</v>
      </c>
      <c r="B11735" s="20">
        <v>0.90200000000000002</v>
      </c>
      <c r="C11735" s="19">
        <v>14389</v>
      </c>
      <c r="D11735" s="19">
        <v>1376.027071</v>
      </c>
      <c r="E11735" s="23">
        <v>0.58747426700000005</v>
      </c>
      <c r="F11735" s="23">
        <v>0.262683047</v>
      </c>
      <c r="G11735" s="17">
        <v>0</v>
      </c>
      <c r="H11735" s="17">
        <v>1</v>
      </c>
      <c r="I11735" s="17">
        <v>0.82072779900000004</v>
      </c>
      <c r="J11735" s="17">
        <v>0.178832411</v>
      </c>
      <c r="K11735" s="17">
        <v>4.4000000000000002E-4</v>
      </c>
    </row>
    <row r="11736" spans="1:11" x14ac:dyDescent="0.45">
      <c r="A11736" s="10" t="s">
        <v>101</v>
      </c>
      <c r="B11736" s="20">
        <v>0.90300000000000002</v>
      </c>
      <c r="C11736" s="19">
        <v>14406</v>
      </c>
      <c r="D11736" s="19">
        <v>1386.046364</v>
      </c>
      <c r="E11736" s="23">
        <v>0.59182925200000003</v>
      </c>
      <c r="F11736" s="23">
        <v>0.26492501899999998</v>
      </c>
      <c r="G11736" s="17">
        <v>0</v>
      </c>
      <c r="H11736" s="17">
        <v>1</v>
      </c>
      <c r="I11736" s="17">
        <v>0.82082253000000005</v>
      </c>
      <c r="J11736" s="17">
        <v>0.178738861</v>
      </c>
      <c r="K11736" s="17">
        <v>4.3899999999999999E-4</v>
      </c>
    </row>
    <row r="11737" spans="1:11" x14ac:dyDescent="0.45">
      <c r="A11737" s="10" t="s">
        <v>101</v>
      </c>
      <c r="B11737" s="20">
        <v>0.90400000000000003</v>
      </c>
      <c r="C11737" s="19">
        <v>14422</v>
      </c>
      <c r="D11737" s="19">
        <v>1395.550868</v>
      </c>
      <c r="E11737" s="23">
        <v>0.59866897500000005</v>
      </c>
      <c r="F11737" s="23">
        <v>0.26715873800000001</v>
      </c>
      <c r="G11737" s="17">
        <v>0</v>
      </c>
      <c r="H11737" s="17">
        <v>1</v>
      </c>
      <c r="I11737" s="17">
        <v>0.82133744900000005</v>
      </c>
      <c r="J11737" s="17">
        <v>0.178225405</v>
      </c>
      <c r="K11737" s="17">
        <v>4.37E-4</v>
      </c>
    </row>
    <row r="11738" spans="1:11" x14ac:dyDescent="0.45">
      <c r="A11738" s="10" t="s">
        <v>101</v>
      </c>
      <c r="B11738" s="20">
        <v>0.90500000000000003</v>
      </c>
      <c r="C11738" s="19">
        <v>14437</v>
      </c>
      <c r="D11738" s="19">
        <v>1404.5985889999999</v>
      </c>
      <c r="E11738" s="23">
        <v>0.60723642099999997</v>
      </c>
      <c r="F11738" s="23">
        <v>0.26896210500000001</v>
      </c>
      <c r="G11738" s="17">
        <v>0</v>
      </c>
      <c r="H11738" s="17">
        <v>1</v>
      </c>
      <c r="I11738" s="17">
        <v>0.82199955599999996</v>
      </c>
      <c r="J11738" s="17">
        <v>0.17756518800000001</v>
      </c>
      <c r="K11738" s="17">
        <v>4.35E-4</v>
      </c>
    </row>
    <row r="11739" spans="1:11" x14ac:dyDescent="0.45">
      <c r="A11739" s="10" t="s">
        <v>101</v>
      </c>
      <c r="B11739" s="20">
        <v>0.90600000000000003</v>
      </c>
      <c r="C11739" s="19">
        <v>14453</v>
      </c>
      <c r="D11739" s="19">
        <v>1414.3274220000001</v>
      </c>
      <c r="E11739" s="23">
        <v>0.60861223799999997</v>
      </c>
      <c r="F11739" s="23">
        <v>0.27098960500000002</v>
      </c>
      <c r="G11739" s="17">
        <v>0</v>
      </c>
      <c r="H11739" s="17">
        <v>1</v>
      </c>
      <c r="I11739" s="17">
        <v>0.82346138199999996</v>
      </c>
      <c r="J11739" s="17">
        <v>0.17610693699999999</v>
      </c>
      <c r="K11739" s="17">
        <v>4.3199999999999998E-4</v>
      </c>
    </row>
    <row r="11740" spans="1:11" x14ac:dyDescent="0.45">
      <c r="A11740" s="10" t="s">
        <v>101</v>
      </c>
      <c r="B11740" s="20">
        <v>0.90700000000000003</v>
      </c>
      <c r="C11740" s="19">
        <v>14467</v>
      </c>
      <c r="D11740" s="19">
        <v>1422.9245040000001</v>
      </c>
      <c r="E11740" s="23">
        <v>0.61655214800000002</v>
      </c>
      <c r="F11740" s="23">
        <v>0.272966078</v>
      </c>
      <c r="G11740" s="17">
        <v>0</v>
      </c>
      <c r="H11740" s="17">
        <v>1</v>
      </c>
      <c r="I11740" s="17">
        <v>0.824428363</v>
      </c>
      <c r="J11740" s="17">
        <v>0.175142459</v>
      </c>
      <c r="K11740" s="17">
        <v>4.2900000000000002E-4</v>
      </c>
    </row>
    <row r="11741" spans="1:11" x14ac:dyDescent="0.45">
      <c r="A11741" s="10" t="s">
        <v>101</v>
      </c>
      <c r="B11741" s="20">
        <v>0.90800000000000003</v>
      </c>
      <c r="C11741" s="19">
        <v>14485</v>
      </c>
      <c r="D11741" s="19">
        <v>1434.0471809999999</v>
      </c>
      <c r="E11741" s="23">
        <v>0.619193785</v>
      </c>
      <c r="F11741" s="23">
        <v>0.27465108300000002</v>
      </c>
      <c r="G11741" s="17">
        <v>0</v>
      </c>
      <c r="H11741" s="17">
        <v>1</v>
      </c>
      <c r="I11741" s="17">
        <v>0.82562397200000004</v>
      </c>
      <c r="J11741" s="17">
        <v>0.17394991300000001</v>
      </c>
      <c r="K11741" s="17">
        <v>4.26E-4</v>
      </c>
    </row>
    <row r="11742" spans="1:11" x14ac:dyDescent="0.45">
      <c r="A11742" s="10" t="s">
        <v>101</v>
      </c>
      <c r="B11742" s="20">
        <v>0.90900000000000003</v>
      </c>
      <c r="C11742" s="19">
        <v>14501</v>
      </c>
      <c r="D11742" s="19">
        <v>1444.050199</v>
      </c>
      <c r="E11742" s="23">
        <v>0.62778979899999998</v>
      </c>
      <c r="F11742" s="23">
        <v>0.27634953200000001</v>
      </c>
      <c r="G11742" s="17">
        <v>0</v>
      </c>
      <c r="H11742" s="17">
        <v>1</v>
      </c>
      <c r="I11742" s="17">
        <v>0.82600362999999999</v>
      </c>
      <c r="J11742" s="17">
        <v>0.17357167100000001</v>
      </c>
      <c r="K11742" s="17">
        <v>4.2499999999999998E-4</v>
      </c>
    </row>
    <row r="11743" spans="1:11" x14ac:dyDescent="0.45">
      <c r="A11743" s="10" t="s">
        <v>101</v>
      </c>
      <c r="B11743" s="20">
        <v>0.91</v>
      </c>
      <c r="C11743" s="19">
        <v>14512</v>
      </c>
      <c r="D11743" s="19">
        <v>1450.988513</v>
      </c>
      <c r="E11743" s="23">
        <v>0.63548562200000003</v>
      </c>
      <c r="F11743" s="23">
        <v>0.27908513800000001</v>
      </c>
      <c r="G11743" s="17">
        <v>0</v>
      </c>
      <c r="H11743" s="17">
        <v>1</v>
      </c>
      <c r="I11743" s="17">
        <v>0.82629237200000005</v>
      </c>
      <c r="J11743" s="17">
        <v>0.17328413400000001</v>
      </c>
      <c r="K11743" s="17">
        <v>4.2299999999999998E-4</v>
      </c>
    </row>
    <row r="11744" spans="1:11" x14ac:dyDescent="0.45">
      <c r="A11744" s="10" t="s">
        <v>101</v>
      </c>
      <c r="B11744" s="20">
        <v>0.91100000000000003</v>
      </c>
      <c r="C11744" s="19">
        <v>14533</v>
      </c>
      <c r="D11744" s="19">
        <v>1464.437768</v>
      </c>
      <c r="E11744" s="23">
        <v>0.64473788399999998</v>
      </c>
      <c r="F11744" s="23">
        <v>0.28044209399999998</v>
      </c>
      <c r="G11744" s="17">
        <v>0</v>
      </c>
      <c r="H11744" s="17">
        <v>1</v>
      </c>
      <c r="I11744" s="17">
        <v>0.82800126500000004</v>
      </c>
      <c r="J11744" s="17">
        <v>0.17158015300000001</v>
      </c>
      <c r="K11744" s="17">
        <v>4.1899999999999999E-4</v>
      </c>
    </row>
    <row r="11745" spans="1:11" x14ac:dyDescent="0.45">
      <c r="A11745" s="10" t="s">
        <v>101</v>
      </c>
      <c r="B11745" s="20">
        <v>0.91200000000000003</v>
      </c>
      <c r="C11745" s="19">
        <v>14549</v>
      </c>
      <c r="D11745" s="19">
        <v>1474.831598</v>
      </c>
      <c r="E11745" s="23">
        <v>0.66038564099999997</v>
      </c>
      <c r="F11745" s="23">
        <v>0.28251331899999998</v>
      </c>
      <c r="G11745" s="17">
        <v>0</v>
      </c>
      <c r="H11745" s="17">
        <v>1</v>
      </c>
      <c r="I11745" s="17">
        <v>0.82883308600000005</v>
      </c>
      <c r="J11745" s="17">
        <v>0.17075059000000001</v>
      </c>
      <c r="K11745" s="17">
        <v>4.1599999999999997E-4</v>
      </c>
    </row>
    <row r="11746" spans="1:11" x14ac:dyDescent="0.45">
      <c r="A11746" s="10" t="s">
        <v>101</v>
      </c>
      <c r="B11746" s="20">
        <v>0.91300000000000003</v>
      </c>
      <c r="C11746" s="19">
        <v>14562</v>
      </c>
      <c r="D11746" s="19">
        <v>1483.496635</v>
      </c>
      <c r="E11746" s="23">
        <v>0.66998227600000004</v>
      </c>
      <c r="F11746" s="23">
        <v>0.285225283</v>
      </c>
      <c r="G11746" s="17">
        <v>0</v>
      </c>
      <c r="H11746" s="17">
        <v>1</v>
      </c>
      <c r="I11746" s="17">
        <v>0.82914481200000001</v>
      </c>
      <c r="J11746" s="17">
        <v>0.17043978700000001</v>
      </c>
      <c r="K11746" s="17">
        <v>4.15E-4</v>
      </c>
    </row>
    <row r="11747" spans="1:11" x14ac:dyDescent="0.45">
      <c r="A11747" s="10" t="s">
        <v>101</v>
      </c>
      <c r="B11747" s="20">
        <v>0.91400000000000003</v>
      </c>
      <c r="C11747" s="19">
        <v>14580</v>
      </c>
      <c r="D11747" s="19">
        <v>1495.598189</v>
      </c>
      <c r="E11747" s="23">
        <v>0.67323026100000005</v>
      </c>
      <c r="F11747" s="23">
        <v>0.28723120299999999</v>
      </c>
      <c r="G11747" s="17">
        <v>0</v>
      </c>
      <c r="H11747" s="17">
        <v>1</v>
      </c>
      <c r="I11747" s="17">
        <v>0.83044990699999999</v>
      </c>
      <c r="J11747" s="17">
        <v>0.16913798899999999</v>
      </c>
      <c r="K11747" s="17">
        <v>4.1199999999999999E-4</v>
      </c>
    </row>
    <row r="11748" spans="1:11" x14ac:dyDescent="0.45">
      <c r="A11748" s="10" t="s">
        <v>101</v>
      </c>
      <c r="B11748" s="20">
        <v>0.91500000000000004</v>
      </c>
      <c r="C11748" s="19">
        <v>14595</v>
      </c>
      <c r="D11748" s="19">
        <v>1505.73198</v>
      </c>
      <c r="E11748" s="23">
        <v>0.67838688300000005</v>
      </c>
      <c r="F11748" s="23">
        <v>0.28925825999999999</v>
      </c>
      <c r="G11748" s="17">
        <v>0</v>
      </c>
      <c r="H11748" s="17">
        <v>1</v>
      </c>
      <c r="I11748" s="17">
        <v>0.83024632200000004</v>
      </c>
      <c r="J11748" s="17">
        <v>0.169343086</v>
      </c>
      <c r="K11748" s="17">
        <v>4.1100000000000002E-4</v>
      </c>
    </row>
    <row r="11749" spans="1:11" x14ac:dyDescent="0.45">
      <c r="A11749" s="10" t="s">
        <v>101</v>
      </c>
      <c r="B11749" s="20">
        <v>0.91600000000000004</v>
      </c>
      <c r="C11749" s="19">
        <v>14613</v>
      </c>
      <c r="D11749" s="19">
        <v>1517.998775</v>
      </c>
      <c r="E11749" s="23">
        <v>0.68480960800000001</v>
      </c>
      <c r="F11749" s="23">
        <v>0.29158843099999998</v>
      </c>
      <c r="G11749" s="17">
        <v>0</v>
      </c>
      <c r="H11749" s="17">
        <v>1</v>
      </c>
      <c r="I11749" s="17">
        <v>0.83155148599999995</v>
      </c>
      <c r="J11749" s="17">
        <v>0.168041247</v>
      </c>
      <c r="K11749" s="17">
        <v>4.0700000000000003E-4</v>
      </c>
    </row>
    <row r="11750" spans="1:11" x14ac:dyDescent="0.45">
      <c r="A11750" s="10" t="s">
        <v>101</v>
      </c>
      <c r="B11750" s="20">
        <v>0.91700000000000004</v>
      </c>
      <c r="C11750" s="19">
        <v>14627</v>
      </c>
      <c r="D11750" s="19">
        <v>1527.596149</v>
      </c>
      <c r="E11750" s="23">
        <v>0.68661141000000003</v>
      </c>
      <c r="F11750" s="23">
        <v>0.29417016499999998</v>
      </c>
      <c r="G11750" s="17">
        <v>0</v>
      </c>
      <c r="H11750" s="17">
        <v>1</v>
      </c>
      <c r="I11750" s="17">
        <v>0.83168917099999995</v>
      </c>
      <c r="J11750" s="17">
        <v>0.16790395</v>
      </c>
      <c r="K11750" s="17">
        <v>4.0700000000000003E-4</v>
      </c>
    </row>
    <row r="11751" spans="1:11" x14ac:dyDescent="0.45">
      <c r="A11751" s="10" t="s">
        <v>101</v>
      </c>
      <c r="B11751" s="20">
        <v>0.91800000000000004</v>
      </c>
      <c r="C11751" s="19">
        <v>14645</v>
      </c>
      <c r="D11751" s="19">
        <v>1539.9571000000001</v>
      </c>
      <c r="E11751" s="23">
        <v>0.68672860000000002</v>
      </c>
      <c r="F11751" s="23">
        <v>0.29615848900000002</v>
      </c>
      <c r="G11751" s="17">
        <v>0</v>
      </c>
      <c r="H11751" s="17">
        <v>1</v>
      </c>
      <c r="I11751" s="17">
        <v>0.83249580400000001</v>
      </c>
      <c r="J11751" s="17">
        <v>0.167100416</v>
      </c>
      <c r="K11751" s="17">
        <v>4.0400000000000001E-4</v>
      </c>
    </row>
    <row r="11752" spans="1:11" x14ac:dyDescent="0.45">
      <c r="A11752" s="10" t="s">
        <v>101</v>
      </c>
      <c r="B11752" s="20">
        <v>0.91900000000000004</v>
      </c>
      <c r="C11752" s="19">
        <v>14661</v>
      </c>
      <c r="D11752" s="19">
        <v>1551.0268080000001</v>
      </c>
      <c r="E11752" s="23">
        <v>0.69190295099999999</v>
      </c>
      <c r="F11752" s="23">
        <v>0.29866043599999997</v>
      </c>
      <c r="G11752" s="17">
        <v>0</v>
      </c>
      <c r="H11752" s="17">
        <v>1</v>
      </c>
      <c r="I11752" s="17">
        <v>0.83354692500000005</v>
      </c>
      <c r="J11752" s="17">
        <v>0.16605256099999999</v>
      </c>
      <c r="K11752" s="17">
        <v>4.0099999999999999E-4</v>
      </c>
    </row>
    <row r="11753" spans="1:11" x14ac:dyDescent="0.45">
      <c r="A11753" s="10" t="s">
        <v>101</v>
      </c>
      <c r="B11753" s="20">
        <v>0.92</v>
      </c>
      <c r="C11753" s="19">
        <v>14676</v>
      </c>
      <c r="D11753" s="19">
        <v>1561.562835</v>
      </c>
      <c r="E11753" s="23">
        <v>0.70821471300000005</v>
      </c>
      <c r="F11753" s="23">
        <v>0.30037091500000002</v>
      </c>
      <c r="G11753" s="17">
        <v>0</v>
      </c>
      <c r="H11753" s="17">
        <v>1</v>
      </c>
      <c r="I11753" s="17">
        <v>0.83440637699999998</v>
      </c>
      <c r="J11753" s="17">
        <v>0.16519540699999999</v>
      </c>
      <c r="K11753" s="17">
        <v>3.9800000000000002E-4</v>
      </c>
    </row>
    <row r="11754" spans="1:11" x14ac:dyDescent="0.45">
      <c r="A11754" s="10" t="s">
        <v>101</v>
      </c>
      <c r="B11754" s="20">
        <v>0.92100000000000004</v>
      </c>
      <c r="C11754" s="19">
        <v>14689</v>
      </c>
      <c r="D11754" s="19">
        <v>1570.868727</v>
      </c>
      <c r="E11754" s="23">
        <v>0.72175198100000004</v>
      </c>
      <c r="F11754" s="23">
        <v>0.30283451900000002</v>
      </c>
      <c r="G11754" s="17">
        <v>0</v>
      </c>
      <c r="H11754" s="17">
        <v>1</v>
      </c>
      <c r="I11754" s="17">
        <v>0.834593221</v>
      </c>
      <c r="J11754" s="17">
        <v>0.16500980600000001</v>
      </c>
      <c r="K11754" s="17">
        <v>3.97E-4</v>
      </c>
    </row>
    <row r="11755" spans="1:11" x14ac:dyDescent="0.45">
      <c r="A11755" s="10" t="s">
        <v>101</v>
      </c>
      <c r="B11755" s="20">
        <v>0.92200000000000004</v>
      </c>
      <c r="C11755" s="19">
        <v>14707</v>
      </c>
      <c r="D11755" s="19">
        <v>1583.9618149999999</v>
      </c>
      <c r="E11755" s="23">
        <v>0.73508260000000003</v>
      </c>
      <c r="F11755" s="23">
        <v>0.30503895199999997</v>
      </c>
      <c r="G11755" s="17">
        <v>0</v>
      </c>
      <c r="H11755" s="17">
        <v>1</v>
      </c>
      <c r="I11755" s="17">
        <v>0.83545396199999999</v>
      </c>
      <c r="J11755" s="17">
        <v>0.16415131299999999</v>
      </c>
      <c r="K11755" s="17">
        <v>3.9500000000000001E-4</v>
      </c>
    </row>
    <row r="11756" spans="1:11" x14ac:dyDescent="0.45">
      <c r="A11756" s="10" t="s">
        <v>101</v>
      </c>
      <c r="B11756" s="20">
        <v>0.92300000000000004</v>
      </c>
      <c r="C11756" s="19">
        <v>14724</v>
      </c>
      <c r="D11756" s="19">
        <v>1596.59961</v>
      </c>
      <c r="E11756" s="23">
        <v>0.75039962800000004</v>
      </c>
      <c r="F11756" s="23">
        <v>0.30728816599999997</v>
      </c>
      <c r="G11756" s="17">
        <v>0</v>
      </c>
      <c r="H11756" s="17">
        <v>1</v>
      </c>
      <c r="I11756" s="17">
        <v>0.83636555499999998</v>
      </c>
      <c r="J11756" s="17">
        <v>0.16324192600000001</v>
      </c>
      <c r="K11756" s="17">
        <v>3.9300000000000001E-4</v>
      </c>
    </row>
    <row r="11757" spans="1:11" x14ac:dyDescent="0.45">
      <c r="A11757" s="10" t="s">
        <v>101</v>
      </c>
      <c r="B11757" s="20">
        <v>0.92400000000000004</v>
      </c>
      <c r="C11757" s="19">
        <v>14740</v>
      </c>
      <c r="D11757" s="19">
        <v>1608.6516160000001</v>
      </c>
      <c r="E11757" s="23">
        <v>0.75643082800000006</v>
      </c>
      <c r="F11757" s="23">
        <v>0.30929029899999999</v>
      </c>
      <c r="G11757" s="17">
        <v>0</v>
      </c>
      <c r="H11757" s="17">
        <v>1</v>
      </c>
      <c r="I11757" s="17">
        <v>0.83714918800000004</v>
      </c>
      <c r="J11757" s="17">
        <v>0.162460242</v>
      </c>
      <c r="K11757" s="17">
        <v>3.9100000000000002E-4</v>
      </c>
    </row>
    <row r="11758" spans="1:11" x14ac:dyDescent="0.45">
      <c r="A11758" s="10" t="s">
        <v>101</v>
      </c>
      <c r="B11758" s="20">
        <v>0.92600000000000005</v>
      </c>
      <c r="C11758" s="19">
        <v>14767</v>
      </c>
      <c r="D11758" s="19">
        <v>1629.211039</v>
      </c>
      <c r="E11758" s="23">
        <v>0.76416625299999996</v>
      </c>
      <c r="F11758" s="23">
        <v>0.31337938700000001</v>
      </c>
      <c r="G11758" s="17">
        <v>0</v>
      </c>
      <c r="H11758" s="17">
        <v>1</v>
      </c>
      <c r="I11758" s="17">
        <v>0.83824139499999994</v>
      </c>
      <c r="J11758" s="17">
        <v>0.161370655</v>
      </c>
      <c r="K11758" s="17">
        <v>3.88E-4</v>
      </c>
    </row>
    <row r="11759" spans="1:11" x14ac:dyDescent="0.45">
      <c r="A11759" s="10" t="s">
        <v>101</v>
      </c>
      <c r="B11759" s="20">
        <v>0.92700000000000005</v>
      </c>
      <c r="C11759" s="19">
        <v>14788</v>
      </c>
      <c r="D11759" s="19">
        <v>1645.3435449999999</v>
      </c>
      <c r="E11759" s="23">
        <v>0.77222087500000003</v>
      </c>
      <c r="F11759" s="23">
        <v>0.317291188</v>
      </c>
      <c r="G11759" s="17">
        <v>0</v>
      </c>
      <c r="H11759" s="17">
        <v>1</v>
      </c>
      <c r="I11759" s="17">
        <v>0.83940991899999995</v>
      </c>
      <c r="J11759" s="17">
        <v>0.16020503899999999</v>
      </c>
      <c r="K11759" s="17">
        <v>3.8499999999999998E-4</v>
      </c>
    </row>
    <row r="11760" spans="1:11" x14ac:dyDescent="0.45">
      <c r="A11760" s="10" t="s">
        <v>101</v>
      </c>
      <c r="B11760" s="20">
        <v>0.92800000000000005</v>
      </c>
      <c r="C11760" s="19">
        <v>14804</v>
      </c>
      <c r="D11760" s="19">
        <v>1657.80376</v>
      </c>
      <c r="E11760" s="23">
        <v>0.78706891499999998</v>
      </c>
      <c r="F11760" s="23">
        <v>0.32029260199999998</v>
      </c>
      <c r="G11760" s="17">
        <v>0</v>
      </c>
      <c r="H11760" s="17">
        <v>1</v>
      </c>
      <c r="I11760" s="17">
        <v>0.83978131600000006</v>
      </c>
      <c r="J11760" s="17">
        <v>0.15983517899999999</v>
      </c>
      <c r="K11760" s="17">
        <v>3.8400000000000001E-4</v>
      </c>
    </row>
    <row r="11761" spans="1:11" x14ac:dyDescent="0.45">
      <c r="A11761" s="10" t="s">
        <v>101</v>
      </c>
      <c r="B11761" s="20">
        <v>0.92900000000000005</v>
      </c>
      <c r="C11761" s="19">
        <v>14820</v>
      </c>
      <c r="D11761" s="19">
        <v>1670.474866</v>
      </c>
      <c r="E11761" s="23">
        <v>0.794889242</v>
      </c>
      <c r="F11761" s="23">
        <v>0.32286822500000001</v>
      </c>
      <c r="G11761" s="17">
        <v>0</v>
      </c>
      <c r="H11761" s="17">
        <v>1</v>
      </c>
      <c r="I11761" s="17">
        <v>0.841059377</v>
      </c>
      <c r="J11761" s="17">
        <v>0.158560321</v>
      </c>
      <c r="K11761" s="17">
        <v>3.8000000000000002E-4</v>
      </c>
    </row>
    <row r="11762" spans="1:11" x14ac:dyDescent="0.45">
      <c r="A11762" s="10" t="s">
        <v>101</v>
      </c>
      <c r="B11762" s="20">
        <v>0.93</v>
      </c>
      <c r="C11762" s="19">
        <v>14834</v>
      </c>
      <c r="D11762" s="19">
        <v>1681.692495</v>
      </c>
      <c r="E11762" s="23">
        <v>0.80728052699999997</v>
      </c>
      <c r="F11762" s="23">
        <v>0.32529133300000002</v>
      </c>
      <c r="G11762" s="17">
        <v>0</v>
      </c>
      <c r="H11762" s="17">
        <v>1</v>
      </c>
      <c r="I11762" s="17">
        <v>0.84162114099999996</v>
      </c>
      <c r="J11762" s="17">
        <v>0.15799992099999999</v>
      </c>
      <c r="K11762" s="17">
        <v>3.79E-4</v>
      </c>
    </row>
    <row r="11763" spans="1:11" x14ac:dyDescent="0.45">
      <c r="A11763" s="10" t="s">
        <v>101</v>
      </c>
      <c r="B11763" s="20">
        <v>0.93100000000000005</v>
      </c>
      <c r="C11763" s="19">
        <v>14848</v>
      </c>
      <c r="D11763" s="19">
        <v>1693.0446059999999</v>
      </c>
      <c r="E11763" s="23">
        <v>0.81381054399999997</v>
      </c>
      <c r="F11763" s="23">
        <v>0.32759052599999999</v>
      </c>
      <c r="G11763" s="17">
        <v>0</v>
      </c>
      <c r="H11763" s="17">
        <v>1</v>
      </c>
      <c r="I11763" s="17">
        <v>0.84203618499999999</v>
      </c>
      <c r="J11763" s="17">
        <v>0.15758591599999999</v>
      </c>
      <c r="K11763" s="17">
        <v>3.7800000000000003E-4</v>
      </c>
    </row>
    <row r="11764" spans="1:11" x14ac:dyDescent="0.45">
      <c r="A11764" s="10" t="s">
        <v>101</v>
      </c>
      <c r="B11764" s="20">
        <v>0.93200000000000005</v>
      </c>
      <c r="C11764" s="19">
        <v>14868</v>
      </c>
      <c r="D11764" s="19">
        <v>1709.427105</v>
      </c>
      <c r="E11764" s="23">
        <v>0.82078737700000004</v>
      </c>
      <c r="F11764" s="23">
        <v>0.32940442599999997</v>
      </c>
      <c r="G11764" s="17">
        <v>0</v>
      </c>
      <c r="H11764" s="17">
        <v>1</v>
      </c>
      <c r="I11764" s="17">
        <v>0.841700314</v>
      </c>
      <c r="J11764" s="17">
        <v>0.15792224999999999</v>
      </c>
      <c r="K11764" s="17">
        <v>3.77E-4</v>
      </c>
    </row>
    <row r="11765" spans="1:11" x14ac:dyDescent="0.45">
      <c r="A11765" s="10" t="s">
        <v>101</v>
      </c>
      <c r="B11765" s="20">
        <v>0.93300000000000005</v>
      </c>
      <c r="C11765" s="19">
        <v>14884</v>
      </c>
      <c r="D11765" s="19">
        <v>1722.6086230000001</v>
      </c>
      <c r="E11765" s="23">
        <v>0.82752235399999996</v>
      </c>
      <c r="F11765" s="23">
        <v>0.332016268</v>
      </c>
      <c r="G11765" s="17">
        <v>0</v>
      </c>
      <c r="H11765" s="17">
        <v>1</v>
      </c>
      <c r="I11765" s="17">
        <v>0.84281397400000002</v>
      </c>
      <c r="J11765" s="17">
        <v>0.15681124499999999</v>
      </c>
      <c r="K11765" s="17">
        <v>3.7500000000000001E-4</v>
      </c>
    </row>
    <row r="11766" spans="1:11" x14ac:dyDescent="0.45">
      <c r="A11766" s="10" t="s">
        <v>101</v>
      </c>
      <c r="B11766" s="20">
        <v>0.93400000000000005</v>
      </c>
      <c r="C11766" s="19">
        <v>14900</v>
      </c>
      <c r="D11766" s="19">
        <v>1735.934127</v>
      </c>
      <c r="E11766" s="23">
        <v>0.83747377300000003</v>
      </c>
      <c r="F11766" s="23">
        <v>0.334105822</v>
      </c>
      <c r="G11766" s="17">
        <v>0</v>
      </c>
      <c r="H11766" s="17">
        <v>1</v>
      </c>
      <c r="I11766" s="17">
        <v>0.84247924500000004</v>
      </c>
      <c r="J11766" s="17">
        <v>0.157146961</v>
      </c>
      <c r="K11766" s="17">
        <v>3.7399999999999998E-4</v>
      </c>
    </row>
    <row r="11767" spans="1:11" x14ac:dyDescent="0.45">
      <c r="A11767" s="10" t="s">
        <v>101</v>
      </c>
      <c r="B11767" s="20">
        <v>0.93500000000000005</v>
      </c>
      <c r="C11767" s="19">
        <v>14916</v>
      </c>
      <c r="D11767" s="19">
        <v>1749.3857869999999</v>
      </c>
      <c r="E11767" s="23">
        <v>0.84662280999999995</v>
      </c>
      <c r="F11767" s="23">
        <v>0.33925392999999998</v>
      </c>
      <c r="G11767" s="17">
        <v>0</v>
      </c>
      <c r="H11767" s="17">
        <v>1</v>
      </c>
      <c r="I11767" s="17">
        <v>0.84313838600000002</v>
      </c>
      <c r="J11767" s="17">
        <v>0.15648938400000001</v>
      </c>
      <c r="K11767" s="17">
        <v>3.7199999999999999E-4</v>
      </c>
    </row>
    <row r="11768" spans="1:11" x14ac:dyDescent="0.45">
      <c r="A11768" s="10" t="s">
        <v>101</v>
      </c>
      <c r="B11768" s="20">
        <v>0.93600000000000005</v>
      </c>
      <c r="C11768" s="19">
        <v>14931</v>
      </c>
      <c r="D11768" s="19">
        <v>1762.191233</v>
      </c>
      <c r="E11768" s="23">
        <v>0.86370684900000005</v>
      </c>
      <c r="F11768" s="23">
        <v>0.341668904</v>
      </c>
      <c r="G11768" s="17">
        <v>0</v>
      </c>
      <c r="H11768" s="17">
        <v>1</v>
      </c>
      <c r="I11768" s="17">
        <v>0.84365762799999999</v>
      </c>
      <c r="J11768" s="17">
        <v>0.15597140500000001</v>
      </c>
      <c r="K11768" s="17">
        <v>3.7100000000000002E-4</v>
      </c>
    </row>
    <row r="11769" spans="1:11" x14ac:dyDescent="0.45">
      <c r="A11769" s="10" t="s">
        <v>101</v>
      </c>
      <c r="B11769" s="20">
        <v>0.93700000000000006</v>
      </c>
      <c r="C11769" s="19">
        <v>14946</v>
      </c>
      <c r="D11769" s="19">
        <v>1775.260608</v>
      </c>
      <c r="E11769" s="23">
        <v>0.87518949899999998</v>
      </c>
      <c r="F11769" s="23">
        <v>0.34475150999999998</v>
      </c>
      <c r="G11769" s="17">
        <v>0</v>
      </c>
      <c r="H11769" s="17">
        <v>1</v>
      </c>
      <c r="I11769" s="17">
        <v>0.84472150499999998</v>
      </c>
      <c r="J11769" s="17">
        <v>0.15491005199999999</v>
      </c>
      <c r="K11769" s="17">
        <v>3.68E-4</v>
      </c>
    </row>
    <row r="11770" spans="1:11" x14ac:dyDescent="0.45">
      <c r="A11770" s="10" t="s">
        <v>101</v>
      </c>
      <c r="B11770" s="20">
        <v>0.93799999999999994</v>
      </c>
      <c r="C11770" s="19">
        <v>14960</v>
      </c>
      <c r="D11770" s="19">
        <v>1787.65957</v>
      </c>
      <c r="E11770" s="23">
        <v>0.89200907200000001</v>
      </c>
      <c r="F11770" s="23">
        <v>0.347353409</v>
      </c>
      <c r="G11770" s="17">
        <v>0</v>
      </c>
      <c r="H11770" s="17">
        <v>1</v>
      </c>
      <c r="I11770" s="17">
        <v>0.84483075399999996</v>
      </c>
      <c r="J11770" s="17">
        <v>0.15480134200000001</v>
      </c>
      <c r="K11770" s="17">
        <v>3.68E-4</v>
      </c>
    </row>
    <row r="11771" spans="1:11" x14ac:dyDescent="0.45">
      <c r="A11771" s="10" t="s">
        <v>101</v>
      </c>
      <c r="B11771" s="20">
        <v>0.93899999999999995</v>
      </c>
      <c r="C11771" s="19">
        <v>14978</v>
      </c>
      <c r="D11771" s="19">
        <v>1803.8140969999999</v>
      </c>
      <c r="E11771" s="23">
        <v>0.90485779600000005</v>
      </c>
      <c r="F11771" s="23">
        <v>0.34936194199999998</v>
      </c>
      <c r="G11771" s="17">
        <v>0</v>
      </c>
      <c r="H11771" s="17">
        <v>1</v>
      </c>
      <c r="I11771" s="17">
        <v>0.845168323</v>
      </c>
      <c r="J11771" s="17">
        <v>0.15446502100000001</v>
      </c>
      <c r="K11771" s="17">
        <v>3.6699999999999998E-4</v>
      </c>
    </row>
    <row r="11772" spans="1:11" x14ac:dyDescent="0.45">
      <c r="A11772" s="10" t="s">
        <v>101</v>
      </c>
      <c r="B11772" s="20">
        <v>0.94</v>
      </c>
      <c r="C11772" s="19">
        <v>14993</v>
      </c>
      <c r="D11772" s="19">
        <v>1817.4897739999999</v>
      </c>
      <c r="E11772" s="23">
        <v>0.913654301</v>
      </c>
      <c r="F11772" s="23">
        <v>0.353153353</v>
      </c>
      <c r="G11772" s="17">
        <v>0</v>
      </c>
      <c r="H11772" s="17">
        <v>1</v>
      </c>
      <c r="I11772" s="17">
        <v>0.846080261</v>
      </c>
      <c r="J11772" s="17">
        <v>0.15355550200000001</v>
      </c>
      <c r="K11772" s="17">
        <v>3.6400000000000001E-4</v>
      </c>
    </row>
    <row r="11773" spans="1:11" x14ac:dyDescent="0.45">
      <c r="A11773" s="10" t="s">
        <v>101</v>
      </c>
      <c r="B11773" s="20">
        <v>0.94099999999999995</v>
      </c>
      <c r="C11773" s="19">
        <v>15011</v>
      </c>
      <c r="D11773" s="19">
        <v>1834.081234</v>
      </c>
      <c r="E11773" s="23">
        <v>0.93093073500000001</v>
      </c>
      <c r="F11773" s="23">
        <v>0.356173974</v>
      </c>
      <c r="G11773" s="17">
        <v>0</v>
      </c>
      <c r="H11773" s="17">
        <v>1</v>
      </c>
      <c r="I11773" s="17">
        <v>0.84621591900000004</v>
      </c>
      <c r="J11773" s="17">
        <v>0.15342098200000001</v>
      </c>
      <c r="K11773" s="17">
        <v>3.6299999999999999E-4</v>
      </c>
    </row>
    <row r="11774" spans="1:11" x14ac:dyDescent="0.45">
      <c r="A11774" s="10" t="s">
        <v>101</v>
      </c>
      <c r="B11774" s="20">
        <v>0.94199999999999995</v>
      </c>
      <c r="C11774" s="19">
        <v>15027</v>
      </c>
      <c r="D11774" s="19">
        <v>1849.0994250000001</v>
      </c>
      <c r="E11774" s="23">
        <v>0.95176172299999995</v>
      </c>
      <c r="F11774" s="23">
        <v>0.35956402100000001</v>
      </c>
      <c r="G11774" s="17">
        <v>0</v>
      </c>
      <c r="H11774" s="17">
        <v>1</v>
      </c>
      <c r="I11774" s="17">
        <v>0.84647755099999999</v>
      </c>
      <c r="J11774" s="17">
        <v>0.15316095599999999</v>
      </c>
      <c r="K11774" s="17">
        <v>3.6099999999999999E-4</v>
      </c>
    </row>
    <row r="11775" spans="1:11" x14ac:dyDescent="0.45">
      <c r="A11775" s="10" t="s">
        <v>101</v>
      </c>
      <c r="B11775" s="20">
        <v>0.94299999999999995</v>
      </c>
      <c r="C11775" s="19">
        <v>15042</v>
      </c>
      <c r="D11775" s="19">
        <v>1863.4462289999999</v>
      </c>
      <c r="E11775" s="23">
        <v>0.96103256199999998</v>
      </c>
      <c r="F11775" s="23">
        <v>0.36202032200000001</v>
      </c>
      <c r="G11775" s="17">
        <v>0</v>
      </c>
      <c r="H11775" s="17">
        <v>1</v>
      </c>
      <c r="I11775" s="17">
        <v>0.84721104700000005</v>
      </c>
      <c r="J11775" s="17">
        <v>0.15242936400000001</v>
      </c>
      <c r="K11775" s="17">
        <v>3.6000000000000002E-4</v>
      </c>
    </row>
    <row r="11776" spans="1:11" x14ac:dyDescent="0.45">
      <c r="A11776" s="10" t="s">
        <v>101</v>
      </c>
      <c r="B11776" s="20">
        <v>0.94399999999999995</v>
      </c>
      <c r="C11776" s="19">
        <v>15058</v>
      </c>
      <c r="D11776" s="19">
        <v>1878.891038</v>
      </c>
      <c r="E11776" s="23">
        <v>0.97015262499999999</v>
      </c>
      <c r="F11776" s="23">
        <v>0.365900159</v>
      </c>
      <c r="G11776" s="17">
        <v>0</v>
      </c>
      <c r="H11776" s="17">
        <v>1</v>
      </c>
      <c r="I11776" s="17">
        <v>0.84867296199999998</v>
      </c>
      <c r="J11776" s="17">
        <v>0.15097116299999999</v>
      </c>
      <c r="K11776" s="17">
        <v>3.5599999999999998E-4</v>
      </c>
    </row>
    <row r="11777" spans="1:11" x14ac:dyDescent="0.45">
      <c r="A11777" s="10" t="s">
        <v>101</v>
      </c>
      <c r="B11777" s="20">
        <v>0.94499999999999995</v>
      </c>
      <c r="C11777" s="19">
        <v>15074</v>
      </c>
      <c r="D11777" s="19">
        <v>1894.505962</v>
      </c>
      <c r="E11777" s="23">
        <v>0.98229796999999996</v>
      </c>
      <c r="F11777" s="23">
        <v>0.36909261199999999</v>
      </c>
      <c r="G11777" s="17">
        <v>0</v>
      </c>
      <c r="H11777" s="17">
        <v>1</v>
      </c>
      <c r="I11777" s="17">
        <v>0.84989625099999999</v>
      </c>
      <c r="J11777" s="17">
        <v>0.149750881</v>
      </c>
      <c r="K11777" s="17">
        <v>3.5300000000000002E-4</v>
      </c>
    </row>
    <row r="11778" spans="1:11" x14ac:dyDescent="0.45">
      <c r="A11778" s="10" t="s">
        <v>101</v>
      </c>
      <c r="B11778" s="20">
        <v>0.94599999999999995</v>
      </c>
      <c r="C11778" s="19">
        <v>15088</v>
      </c>
      <c r="D11778" s="19">
        <v>1908.3215560000001</v>
      </c>
      <c r="E11778" s="23">
        <v>0.99156663899999997</v>
      </c>
      <c r="F11778" s="23">
        <v>0.37250059800000002</v>
      </c>
      <c r="G11778" s="17">
        <v>0</v>
      </c>
      <c r="H11778" s="17">
        <v>1</v>
      </c>
      <c r="I11778" s="17">
        <v>0.84979285500000001</v>
      </c>
      <c r="J11778" s="17">
        <v>0.14985478099999999</v>
      </c>
      <c r="K11778" s="17">
        <v>3.5199999999999999E-4</v>
      </c>
    </row>
    <row r="11779" spans="1:11" x14ac:dyDescent="0.45">
      <c r="A11779" s="10" t="s">
        <v>101</v>
      </c>
      <c r="B11779" s="20">
        <v>0.94699999999999995</v>
      </c>
      <c r="C11779" s="19">
        <v>15106</v>
      </c>
      <c r="D11779" s="19">
        <v>1926.284539</v>
      </c>
      <c r="E11779" s="23">
        <v>1.0064713540000001</v>
      </c>
      <c r="F11779" s="23">
        <v>0.37550401</v>
      </c>
      <c r="G11779" s="17">
        <v>0</v>
      </c>
      <c r="H11779" s="17">
        <v>1</v>
      </c>
      <c r="I11779" s="17">
        <v>0.85046067599999997</v>
      </c>
      <c r="J11779" s="17">
        <v>0.14918875000000001</v>
      </c>
      <c r="K11779" s="17">
        <v>3.5100000000000002E-4</v>
      </c>
    </row>
    <row r="11780" spans="1:11" x14ac:dyDescent="0.45">
      <c r="A11780" s="10" t="s">
        <v>101</v>
      </c>
      <c r="B11780" s="20">
        <v>0.94799999999999995</v>
      </c>
      <c r="C11780" s="19">
        <v>15123</v>
      </c>
      <c r="D11780" s="19">
        <v>1943.654501</v>
      </c>
      <c r="E11780" s="23">
        <v>1.0323294169999999</v>
      </c>
      <c r="F11780" s="23">
        <v>0.37883077500000001</v>
      </c>
      <c r="G11780" s="17">
        <v>0</v>
      </c>
      <c r="H11780" s="17">
        <v>1</v>
      </c>
      <c r="I11780" s="17">
        <v>0.85081977600000003</v>
      </c>
      <c r="J11780" s="17">
        <v>0.14883088999999999</v>
      </c>
      <c r="K11780" s="17">
        <v>3.4900000000000003E-4</v>
      </c>
    </row>
    <row r="11781" spans="1:11" x14ac:dyDescent="0.45">
      <c r="A11781" s="10" t="s">
        <v>101</v>
      </c>
      <c r="B11781" s="20">
        <v>0.94899999999999995</v>
      </c>
      <c r="C11781" s="19">
        <v>15139</v>
      </c>
      <c r="D11781" s="19">
        <v>1960.3338249999999</v>
      </c>
      <c r="E11781" s="23">
        <v>1.054165912</v>
      </c>
      <c r="F11781" s="23">
        <v>0.382638064</v>
      </c>
      <c r="G11781" s="17">
        <v>0</v>
      </c>
      <c r="H11781" s="17">
        <v>1</v>
      </c>
      <c r="I11781" s="17">
        <v>0.85112732199999996</v>
      </c>
      <c r="J11781" s="17">
        <v>0.14852413</v>
      </c>
      <c r="K11781" s="17">
        <v>3.4900000000000003E-4</v>
      </c>
    </row>
    <row r="11782" spans="1:11" x14ac:dyDescent="0.45">
      <c r="A11782" s="10" t="s">
        <v>101</v>
      </c>
      <c r="B11782" s="20">
        <v>0.95</v>
      </c>
      <c r="C11782" s="19">
        <v>15152</v>
      </c>
      <c r="D11782" s="19">
        <v>1974.1497609999999</v>
      </c>
      <c r="E11782" s="23">
        <v>1.0674551969999999</v>
      </c>
      <c r="F11782" s="23">
        <v>0.38635726300000001</v>
      </c>
      <c r="G11782" s="17">
        <v>0</v>
      </c>
      <c r="H11782" s="17">
        <v>1</v>
      </c>
      <c r="I11782" s="17">
        <v>0.85123740999999997</v>
      </c>
      <c r="J11782" s="17">
        <v>0.14841485800000001</v>
      </c>
      <c r="K11782" s="17">
        <v>3.48E-4</v>
      </c>
    </row>
    <row r="11783" spans="1:11" x14ac:dyDescent="0.45">
      <c r="A11783" s="10" t="s">
        <v>101</v>
      </c>
      <c r="B11783" s="20">
        <v>0.95099999999999996</v>
      </c>
      <c r="C11783" s="19">
        <v>15165</v>
      </c>
      <c r="D11783" s="19">
        <v>1988.0576120000001</v>
      </c>
      <c r="E11783" s="23">
        <v>1.074338821</v>
      </c>
      <c r="F11783" s="23">
        <v>0.38892574299999999</v>
      </c>
      <c r="G11783" s="17">
        <v>0</v>
      </c>
      <c r="H11783" s="17">
        <v>1</v>
      </c>
      <c r="I11783" s="17">
        <v>0.85148457899999996</v>
      </c>
      <c r="J11783" s="17">
        <v>0.14816833200000001</v>
      </c>
      <c r="K11783" s="17">
        <v>3.4699999999999998E-4</v>
      </c>
    </row>
    <row r="11784" spans="1:11" x14ac:dyDescent="0.45">
      <c r="A11784" s="10" t="s">
        <v>101</v>
      </c>
      <c r="B11784" s="20">
        <v>0.95199999999999996</v>
      </c>
      <c r="C11784" s="19">
        <v>15187</v>
      </c>
      <c r="D11784" s="19">
        <v>2011.7730939999999</v>
      </c>
      <c r="E11784" s="23">
        <v>1.0822912060000001</v>
      </c>
      <c r="F11784" s="23">
        <v>0.39239974599999999</v>
      </c>
      <c r="G11784" s="17">
        <v>0</v>
      </c>
      <c r="H11784" s="17">
        <v>1</v>
      </c>
      <c r="I11784" s="17">
        <v>0.85313813400000005</v>
      </c>
      <c r="J11784" s="17">
        <v>0.14651869000000001</v>
      </c>
      <c r="K11784" s="17">
        <v>3.4299999999999999E-4</v>
      </c>
    </row>
    <row r="11785" spans="1:11" x14ac:dyDescent="0.45">
      <c r="A11785" s="10" t="s">
        <v>101</v>
      </c>
      <c r="B11785" s="20">
        <v>0.95299999999999996</v>
      </c>
      <c r="C11785" s="19">
        <v>15202</v>
      </c>
      <c r="D11785" s="19">
        <v>2028.2025289999999</v>
      </c>
      <c r="E11785" s="23">
        <v>1.110760371</v>
      </c>
      <c r="F11785" s="23">
        <v>0.39726344200000002</v>
      </c>
      <c r="G11785" s="17">
        <v>0</v>
      </c>
      <c r="H11785" s="17">
        <v>1</v>
      </c>
      <c r="I11785" s="17">
        <v>0.85369069399999997</v>
      </c>
      <c r="J11785" s="17">
        <v>0.145967662</v>
      </c>
      <c r="K11785" s="17">
        <v>3.4200000000000002E-4</v>
      </c>
    </row>
    <row r="11786" spans="1:11" x14ac:dyDescent="0.45">
      <c r="A11786" s="10" t="s">
        <v>101</v>
      </c>
      <c r="B11786" s="20">
        <v>0.95399999999999996</v>
      </c>
      <c r="C11786" s="19">
        <v>15215</v>
      </c>
      <c r="D11786" s="19">
        <v>2042.7347110000001</v>
      </c>
      <c r="E11786" s="23">
        <v>1.126983708</v>
      </c>
      <c r="F11786" s="23">
        <v>0.400594856</v>
      </c>
      <c r="G11786" s="17">
        <v>0</v>
      </c>
      <c r="H11786" s="17">
        <v>1</v>
      </c>
      <c r="I11786" s="17">
        <v>0.85372571100000005</v>
      </c>
      <c r="J11786" s="17">
        <v>0.14593403399999999</v>
      </c>
      <c r="K11786" s="17">
        <v>3.4000000000000002E-4</v>
      </c>
    </row>
    <row r="11787" spans="1:11" x14ac:dyDescent="0.45">
      <c r="A11787" s="10" t="s">
        <v>101</v>
      </c>
      <c r="B11787" s="20">
        <v>0.95499999999999996</v>
      </c>
      <c r="C11787" s="19">
        <v>15230</v>
      </c>
      <c r="D11787" s="19">
        <v>2059.831396</v>
      </c>
      <c r="E11787" s="23">
        <v>1.148763427</v>
      </c>
      <c r="F11787" s="23">
        <v>0.40362534100000003</v>
      </c>
      <c r="G11787" s="17">
        <v>0</v>
      </c>
      <c r="H11787" s="17">
        <v>1</v>
      </c>
      <c r="I11787" s="17">
        <v>0.85473125900000002</v>
      </c>
      <c r="J11787" s="17">
        <v>0.14493082400000001</v>
      </c>
      <c r="K11787" s="17">
        <v>3.3799999999999998E-4</v>
      </c>
    </row>
    <row r="11788" spans="1:11" x14ac:dyDescent="0.45">
      <c r="A11788" s="10" t="s">
        <v>101</v>
      </c>
      <c r="B11788" s="20">
        <v>0.95599999999999996</v>
      </c>
      <c r="C11788" s="19">
        <v>15248</v>
      </c>
      <c r="D11788" s="19">
        <v>2080.6414570000002</v>
      </c>
      <c r="E11788" s="23">
        <v>1.1649018769999999</v>
      </c>
      <c r="F11788" s="23">
        <v>0.40757108800000003</v>
      </c>
      <c r="G11788" s="17">
        <v>0</v>
      </c>
      <c r="H11788" s="17">
        <v>1</v>
      </c>
      <c r="I11788" s="17">
        <v>0.85579291199999996</v>
      </c>
      <c r="J11788" s="17">
        <v>0.14387164199999999</v>
      </c>
      <c r="K11788" s="17">
        <v>3.3500000000000001E-4</v>
      </c>
    </row>
    <row r="11789" spans="1:11" x14ac:dyDescent="0.45">
      <c r="A11789" s="10" t="s">
        <v>101</v>
      </c>
      <c r="B11789" s="20">
        <v>0.95699999999999996</v>
      </c>
      <c r="C11789" s="19">
        <v>15266</v>
      </c>
      <c r="D11789" s="19">
        <v>2101.847456</v>
      </c>
      <c r="E11789" s="23">
        <v>1.1925158849999999</v>
      </c>
      <c r="F11789" s="23">
        <v>0.41136241400000001</v>
      </c>
      <c r="G11789" s="17">
        <v>0</v>
      </c>
      <c r="H11789" s="17">
        <v>1</v>
      </c>
      <c r="I11789" s="17">
        <v>0.85634582299999995</v>
      </c>
      <c r="J11789" s="17">
        <v>0.14332016</v>
      </c>
      <c r="K11789" s="17">
        <v>3.3399999999999999E-4</v>
      </c>
    </row>
    <row r="11790" spans="1:11" x14ac:dyDescent="0.45">
      <c r="A11790" s="10" t="s">
        <v>101</v>
      </c>
      <c r="B11790" s="20">
        <v>0.95799999999999996</v>
      </c>
      <c r="C11790" s="19">
        <v>15282</v>
      </c>
      <c r="D11790" s="19">
        <v>2121.149598</v>
      </c>
      <c r="E11790" s="23">
        <v>1.211649108</v>
      </c>
      <c r="F11790" s="23">
        <v>0.41645360399999998</v>
      </c>
      <c r="G11790" s="17">
        <v>0</v>
      </c>
      <c r="H11790" s="17">
        <v>1</v>
      </c>
      <c r="I11790" s="17">
        <v>0.856948606</v>
      </c>
      <c r="J11790" s="17">
        <v>0.14271877799999999</v>
      </c>
      <c r="K11790" s="17">
        <v>3.3300000000000002E-4</v>
      </c>
    </row>
    <row r="11791" spans="1:11" x14ac:dyDescent="0.45">
      <c r="A11791" s="10" t="s">
        <v>101</v>
      </c>
      <c r="B11791" s="20">
        <v>0.95899999999999996</v>
      </c>
      <c r="C11791" s="19">
        <v>15297</v>
      </c>
      <c r="D11791" s="19">
        <v>2139.5525859999998</v>
      </c>
      <c r="E11791" s="23">
        <v>1.238285072</v>
      </c>
      <c r="F11791" s="23">
        <v>0.41975185100000001</v>
      </c>
      <c r="G11791" s="17">
        <v>0</v>
      </c>
      <c r="H11791" s="17">
        <v>1</v>
      </c>
      <c r="I11791" s="17">
        <v>0.85751972300000001</v>
      </c>
      <c r="J11791" s="17">
        <v>0.142149155</v>
      </c>
      <c r="K11791" s="17">
        <v>3.3100000000000002E-4</v>
      </c>
    </row>
    <row r="11792" spans="1:11" x14ac:dyDescent="0.45">
      <c r="A11792" s="10" t="s">
        <v>101</v>
      </c>
      <c r="B11792" s="20">
        <v>0.96</v>
      </c>
      <c r="C11792" s="19">
        <v>15311</v>
      </c>
      <c r="D11792" s="19">
        <v>2157.030604</v>
      </c>
      <c r="E11792" s="23">
        <v>1.257163198</v>
      </c>
      <c r="F11792" s="23">
        <v>0.42289890299999999</v>
      </c>
      <c r="G11792" s="17">
        <v>0</v>
      </c>
      <c r="H11792" s="17">
        <v>1</v>
      </c>
      <c r="I11792" s="17">
        <v>0.85784869200000002</v>
      </c>
      <c r="J11792" s="17">
        <v>0.14182139899999999</v>
      </c>
      <c r="K11792" s="17">
        <v>3.3E-4</v>
      </c>
    </row>
    <row r="11793" spans="1:11" x14ac:dyDescent="0.45">
      <c r="A11793" s="10" t="s">
        <v>101</v>
      </c>
      <c r="B11793" s="20">
        <v>0.96099999999999997</v>
      </c>
      <c r="C11793" s="19">
        <v>15328</v>
      </c>
      <c r="D11793" s="19">
        <v>2178.4450379999998</v>
      </c>
      <c r="E11793" s="23">
        <v>1.2688139140000001</v>
      </c>
      <c r="F11793" s="23">
        <v>0.42836325600000003</v>
      </c>
      <c r="G11793" s="17">
        <v>0</v>
      </c>
      <c r="H11793" s="17">
        <v>1</v>
      </c>
      <c r="I11793" s="17">
        <v>0.85914990300000005</v>
      </c>
      <c r="J11793" s="17">
        <v>0.14052336000000001</v>
      </c>
      <c r="K11793" s="17">
        <v>3.2699999999999998E-4</v>
      </c>
    </row>
    <row r="11794" spans="1:11" x14ac:dyDescent="0.45">
      <c r="A11794" s="10" t="s">
        <v>101</v>
      </c>
      <c r="B11794" s="20">
        <v>0.96199999999999997</v>
      </c>
      <c r="C11794" s="19">
        <v>15345</v>
      </c>
      <c r="D11794" s="19">
        <v>2200.118011</v>
      </c>
      <c r="E11794" s="23">
        <v>1.283715808</v>
      </c>
      <c r="F11794" s="23">
        <v>0.43225597900000001</v>
      </c>
      <c r="G11794" s="17">
        <v>0</v>
      </c>
      <c r="H11794" s="17">
        <v>1</v>
      </c>
      <c r="I11794" s="17">
        <v>0.86005177499999996</v>
      </c>
      <c r="J11794" s="17">
        <v>0.13962365400000001</v>
      </c>
      <c r="K11794" s="17">
        <v>3.2499999999999999E-4</v>
      </c>
    </row>
    <row r="11795" spans="1:11" x14ac:dyDescent="0.45">
      <c r="A11795" s="10" t="s">
        <v>101</v>
      </c>
      <c r="B11795" s="20">
        <v>0.96299999999999997</v>
      </c>
      <c r="C11795" s="19">
        <v>15358</v>
      </c>
      <c r="D11795" s="19">
        <v>2216.9381119999998</v>
      </c>
      <c r="E11795" s="23">
        <v>1.3027216210000001</v>
      </c>
      <c r="F11795" s="23">
        <v>0.43596990699999999</v>
      </c>
      <c r="G11795" s="17">
        <v>0</v>
      </c>
      <c r="H11795" s="17">
        <v>1</v>
      </c>
      <c r="I11795" s="17">
        <v>0.860288304</v>
      </c>
      <c r="J11795" s="17">
        <v>0.13938803899999999</v>
      </c>
      <c r="K11795" s="17">
        <v>3.2400000000000001E-4</v>
      </c>
    </row>
    <row r="11796" spans="1:11" x14ac:dyDescent="0.45">
      <c r="A11796" s="10" t="s">
        <v>101</v>
      </c>
      <c r="B11796" s="20">
        <v>0.96399999999999997</v>
      </c>
      <c r="C11796" s="19">
        <v>15378</v>
      </c>
      <c r="D11796" s="19">
        <v>2243.0751770000002</v>
      </c>
      <c r="E11796" s="23">
        <v>1.3217536839999999</v>
      </c>
      <c r="F11796" s="23">
        <v>0.44046253099999999</v>
      </c>
      <c r="G11796" s="17">
        <v>0</v>
      </c>
      <c r="H11796" s="17">
        <v>1</v>
      </c>
      <c r="I11796" s="17">
        <v>0.86223099400000003</v>
      </c>
      <c r="J11796" s="17">
        <v>0.13745000199999999</v>
      </c>
      <c r="K11796" s="17">
        <v>3.19E-4</v>
      </c>
    </row>
    <row r="11797" spans="1:11" x14ac:dyDescent="0.45">
      <c r="A11797" s="10" t="s">
        <v>101</v>
      </c>
      <c r="B11797" s="20">
        <v>0.96499999999999997</v>
      </c>
      <c r="C11797" s="19">
        <v>15394</v>
      </c>
      <c r="D11797" s="19">
        <v>2264.3729450000001</v>
      </c>
      <c r="E11797" s="23">
        <v>1.3435382</v>
      </c>
      <c r="F11797" s="23">
        <v>0.44494231699999998</v>
      </c>
      <c r="G11797" s="17">
        <v>0</v>
      </c>
      <c r="H11797" s="17">
        <v>1</v>
      </c>
      <c r="I11797" s="17">
        <v>0.86227707600000003</v>
      </c>
      <c r="J11797" s="17">
        <v>0.137404471</v>
      </c>
      <c r="K11797" s="17">
        <v>3.1799999999999998E-4</v>
      </c>
    </row>
    <row r="11798" spans="1:11" x14ac:dyDescent="0.45">
      <c r="A11798" s="10" t="s">
        <v>101</v>
      </c>
      <c r="B11798" s="20">
        <v>0.96599999999999997</v>
      </c>
      <c r="C11798" s="19">
        <v>15410</v>
      </c>
      <c r="D11798" s="19">
        <v>2286.3234969999999</v>
      </c>
      <c r="E11798" s="23">
        <v>1.390117593</v>
      </c>
      <c r="F11798" s="23">
        <v>0.45123719200000001</v>
      </c>
      <c r="G11798" s="17">
        <v>0</v>
      </c>
      <c r="H11798" s="17">
        <v>1</v>
      </c>
      <c r="I11798" s="17">
        <v>0.862602973</v>
      </c>
      <c r="J11798" s="17">
        <v>0.13707961699999999</v>
      </c>
      <c r="K11798" s="17">
        <v>3.1700000000000001E-4</v>
      </c>
    </row>
    <row r="11799" spans="1:11" x14ac:dyDescent="0.45">
      <c r="A11799" s="10" t="s">
        <v>101</v>
      </c>
      <c r="B11799" s="20">
        <v>0.96699999999999997</v>
      </c>
      <c r="C11799" s="19">
        <v>15425</v>
      </c>
      <c r="D11799" s="19">
        <v>2307.3914559999998</v>
      </c>
      <c r="E11799" s="23">
        <v>1.417268145</v>
      </c>
      <c r="F11799" s="23">
        <v>0.45581512499999999</v>
      </c>
      <c r="G11799" s="17">
        <v>0</v>
      </c>
      <c r="H11799" s="17">
        <v>1</v>
      </c>
      <c r="I11799" s="17">
        <v>0.86306398699999998</v>
      </c>
      <c r="J11799" s="17">
        <v>0.13661976300000001</v>
      </c>
      <c r="K11799" s="17">
        <v>3.1599999999999998E-4</v>
      </c>
    </row>
    <row r="11800" spans="1:11" x14ac:dyDescent="0.45">
      <c r="A11800" s="10" t="s">
        <v>101</v>
      </c>
      <c r="B11800" s="20">
        <v>0.96799999999999997</v>
      </c>
      <c r="C11800" s="19">
        <v>15441</v>
      </c>
      <c r="D11800" s="19">
        <v>2330.3350420000002</v>
      </c>
      <c r="E11800" s="23">
        <v>1.453762352</v>
      </c>
      <c r="F11800" s="23">
        <v>0.46057910499999999</v>
      </c>
      <c r="G11800" s="17">
        <v>0</v>
      </c>
      <c r="H11800" s="17">
        <v>1</v>
      </c>
      <c r="I11800" s="17">
        <v>0.86377464699999995</v>
      </c>
      <c r="J11800" s="17">
        <v>0.135910901</v>
      </c>
      <c r="K11800" s="17">
        <v>3.1399999999999999E-4</v>
      </c>
    </row>
    <row r="11801" spans="1:11" x14ac:dyDescent="0.45">
      <c r="A11801" s="10" t="s">
        <v>101</v>
      </c>
      <c r="B11801" s="20">
        <v>0.96899999999999997</v>
      </c>
      <c r="C11801" s="19">
        <v>15457</v>
      </c>
      <c r="D11801" s="19">
        <v>2353.8006140000002</v>
      </c>
      <c r="E11801" s="23">
        <v>1.4833019860000001</v>
      </c>
      <c r="F11801" s="23">
        <v>0.46530934499999999</v>
      </c>
      <c r="G11801" s="17">
        <v>0</v>
      </c>
      <c r="H11801" s="17">
        <v>1</v>
      </c>
      <c r="I11801" s="17">
        <v>0.86398951499999999</v>
      </c>
      <c r="J11801" s="17">
        <v>0.135697129</v>
      </c>
      <c r="K11801" s="17">
        <v>3.1300000000000002E-4</v>
      </c>
    </row>
    <row r="11802" spans="1:11" x14ac:dyDescent="0.45">
      <c r="A11802" s="10" t="s">
        <v>101</v>
      </c>
      <c r="B11802" s="20">
        <v>0.97</v>
      </c>
      <c r="C11802" s="19">
        <v>15472</v>
      </c>
      <c r="D11802" s="19">
        <v>2376.2000840000001</v>
      </c>
      <c r="E11802" s="23">
        <v>1.5005789140000001</v>
      </c>
      <c r="F11802" s="23">
        <v>0.46975803399999999</v>
      </c>
      <c r="G11802" s="17">
        <v>0</v>
      </c>
      <c r="H11802" s="17">
        <v>1</v>
      </c>
      <c r="I11802" s="17">
        <v>0.86540666099999997</v>
      </c>
      <c r="J11802" s="17">
        <v>0.13428356399999999</v>
      </c>
      <c r="K11802" s="17">
        <v>3.1E-4</v>
      </c>
    </row>
    <row r="11803" spans="1:11" x14ac:dyDescent="0.45">
      <c r="A11803" s="10" t="s">
        <v>101</v>
      </c>
      <c r="B11803" s="20">
        <v>0.97099999999999997</v>
      </c>
      <c r="C11803" s="19">
        <v>15488</v>
      </c>
      <c r="D11803" s="19">
        <v>2400.412041</v>
      </c>
      <c r="E11803" s="23">
        <v>1.5209617230000001</v>
      </c>
      <c r="F11803" s="23">
        <v>0.47507803700000001</v>
      </c>
      <c r="G11803" s="17">
        <v>0</v>
      </c>
      <c r="H11803" s="17">
        <v>1</v>
      </c>
      <c r="I11803" s="17">
        <v>0.86551715299999998</v>
      </c>
      <c r="J11803" s="17">
        <v>0.13417364900000001</v>
      </c>
      <c r="K11803" s="17">
        <v>3.0899999999999998E-4</v>
      </c>
    </row>
    <row r="11804" spans="1:11" x14ac:dyDescent="0.45">
      <c r="A11804" s="10" t="s">
        <v>101</v>
      </c>
      <c r="B11804" s="20">
        <v>0.97199999999999998</v>
      </c>
      <c r="C11804" s="19">
        <v>15505</v>
      </c>
      <c r="D11804" s="19">
        <v>2426.562023</v>
      </c>
      <c r="E11804" s="23">
        <v>1.5618828119999999</v>
      </c>
      <c r="F11804" s="23">
        <v>0.48074630400000001</v>
      </c>
      <c r="G11804" s="17">
        <v>0</v>
      </c>
      <c r="H11804" s="17">
        <v>1</v>
      </c>
      <c r="I11804" s="17">
        <v>0.86716425200000002</v>
      </c>
      <c r="J11804" s="17">
        <v>0.132530337</v>
      </c>
      <c r="K11804" s="17">
        <v>3.0499999999999999E-4</v>
      </c>
    </row>
    <row r="11805" spans="1:11" x14ac:dyDescent="0.45">
      <c r="A11805" s="10" t="s">
        <v>101</v>
      </c>
      <c r="B11805" s="20">
        <v>0.97299999999999998</v>
      </c>
      <c r="C11805" s="19">
        <v>15520</v>
      </c>
      <c r="D11805" s="19">
        <v>2450.5348760000002</v>
      </c>
      <c r="E11805" s="23">
        <v>1.6148991370000001</v>
      </c>
      <c r="F11805" s="23">
        <v>0.48578597600000001</v>
      </c>
      <c r="G11805" s="17">
        <v>0</v>
      </c>
      <c r="H11805" s="17">
        <v>1</v>
      </c>
      <c r="I11805" s="17">
        <v>0.86764969000000003</v>
      </c>
      <c r="J11805" s="17">
        <v>0.13204677300000001</v>
      </c>
      <c r="K11805" s="17">
        <v>3.0400000000000002E-4</v>
      </c>
    </row>
    <row r="11806" spans="1:11" x14ac:dyDescent="0.45">
      <c r="A11806" s="10" t="s">
        <v>101</v>
      </c>
      <c r="B11806" s="20">
        <v>0.97399999999999998</v>
      </c>
      <c r="C11806" s="19">
        <v>15537</v>
      </c>
      <c r="D11806" s="19">
        <v>2478.481499</v>
      </c>
      <c r="E11806" s="23">
        <v>1.6482385399999999</v>
      </c>
      <c r="F11806" s="23">
        <v>0.49158982200000001</v>
      </c>
      <c r="G11806" s="17">
        <v>0</v>
      </c>
      <c r="H11806" s="17">
        <v>1</v>
      </c>
      <c r="I11806" s="17">
        <v>0.86913942499999997</v>
      </c>
      <c r="J11806" s="17">
        <v>0.13056081</v>
      </c>
      <c r="K11806" s="17">
        <v>2.9999999999999997E-4</v>
      </c>
    </row>
    <row r="11807" spans="1:11" x14ac:dyDescent="0.45">
      <c r="A11807" s="10" t="s">
        <v>101</v>
      </c>
      <c r="B11807" s="20">
        <v>0.97499999999999998</v>
      </c>
      <c r="C11807" s="19">
        <v>15552</v>
      </c>
      <c r="D11807" s="19">
        <v>2503.723172</v>
      </c>
      <c r="E11807" s="23">
        <v>1.729294933</v>
      </c>
      <c r="F11807" s="23">
        <v>0.49773442699999998</v>
      </c>
      <c r="G11807" s="17">
        <v>0</v>
      </c>
      <c r="H11807" s="17">
        <v>1</v>
      </c>
      <c r="I11807" s="17">
        <v>0.86971000200000004</v>
      </c>
      <c r="J11807" s="17">
        <v>0.12999180799999999</v>
      </c>
      <c r="K11807" s="17">
        <v>2.9799999999999998E-4</v>
      </c>
    </row>
    <row r="11808" spans="1:11" x14ac:dyDescent="0.45">
      <c r="A11808" s="10" t="s">
        <v>101</v>
      </c>
      <c r="B11808" s="20">
        <v>0.97599999999999998</v>
      </c>
      <c r="C11808" s="19">
        <v>15569</v>
      </c>
      <c r="D11808" s="19">
        <v>2533.5047669999999</v>
      </c>
      <c r="E11808" s="23">
        <v>1.7900170630000001</v>
      </c>
      <c r="F11808" s="23">
        <v>0.50255394499999995</v>
      </c>
      <c r="G11808" s="17">
        <v>0</v>
      </c>
      <c r="H11808" s="17">
        <v>1</v>
      </c>
      <c r="I11808" s="17">
        <v>0.86978814400000004</v>
      </c>
      <c r="J11808" s="17">
        <v>0.129914416</v>
      </c>
      <c r="K11808" s="17">
        <v>2.9700000000000001E-4</v>
      </c>
    </row>
    <row r="11809" spans="1:11" x14ac:dyDescent="0.45">
      <c r="A11809" s="10" t="s">
        <v>101</v>
      </c>
      <c r="B11809" s="20">
        <v>0.97699999999999998</v>
      </c>
      <c r="C11809" s="19">
        <v>15585</v>
      </c>
      <c r="D11809" s="19">
        <v>2562.766815</v>
      </c>
      <c r="E11809" s="23">
        <v>1.864781751</v>
      </c>
      <c r="F11809" s="23">
        <v>0.50993221300000002</v>
      </c>
      <c r="G11809" s="17">
        <v>0</v>
      </c>
      <c r="H11809" s="17">
        <v>1</v>
      </c>
      <c r="I11809" s="17">
        <v>0.86995070399999996</v>
      </c>
      <c r="J11809" s="17">
        <v>0.12975268400000001</v>
      </c>
      <c r="K11809" s="17">
        <v>2.9700000000000001E-4</v>
      </c>
    </row>
    <row r="11810" spans="1:11" x14ac:dyDescent="0.45">
      <c r="A11810" s="10" t="s">
        <v>101</v>
      </c>
      <c r="B11810" s="20">
        <v>0.97799999999999998</v>
      </c>
      <c r="C11810" s="19">
        <v>15600</v>
      </c>
      <c r="D11810" s="19">
        <v>2591.2940269999999</v>
      </c>
      <c r="E11810" s="23">
        <v>1.9121880680000001</v>
      </c>
      <c r="F11810" s="23">
        <v>0.51641436200000002</v>
      </c>
      <c r="G11810" s="17">
        <v>0</v>
      </c>
      <c r="H11810" s="17">
        <v>1</v>
      </c>
      <c r="I11810" s="17">
        <v>0.86968854799999995</v>
      </c>
      <c r="J11810" s="17">
        <v>0.130015196</v>
      </c>
      <c r="K11810" s="17">
        <v>2.9599999999999998E-4</v>
      </c>
    </row>
    <row r="11811" spans="1:11" x14ac:dyDescent="0.45">
      <c r="A11811" s="10" t="s">
        <v>101</v>
      </c>
      <c r="B11811" s="20">
        <v>0.97899999999999998</v>
      </c>
      <c r="C11811" s="19">
        <v>15617</v>
      </c>
      <c r="D11811" s="19">
        <v>2624.5395229999999</v>
      </c>
      <c r="E11811" s="23">
        <v>2.0108658199999998</v>
      </c>
      <c r="F11811" s="23">
        <v>0.52273415300000003</v>
      </c>
      <c r="G11811" s="17">
        <v>0</v>
      </c>
      <c r="H11811" s="17">
        <v>1</v>
      </c>
      <c r="I11811" s="17">
        <v>0.86983390100000002</v>
      </c>
      <c r="J11811" s="17">
        <v>0.12987042800000001</v>
      </c>
      <c r="K11811" s="17">
        <v>2.9599999999999998E-4</v>
      </c>
    </row>
    <row r="11812" spans="1:11" x14ac:dyDescent="0.45">
      <c r="A11812" s="10" t="s">
        <v>101</v>
      </c>
      <c r="B11812" s="20">
        <v>0.98</v>
      </c>
      <c r="C11812" s="19">
        <v>15632</v>
      </c>
      <c r="D11812" s="19">
        <v>2655.4141060000002</v>
      </c>
      <c r="E11812" s="23">
        <v>2.0901815570000002</v>
      </c>
      <c r="F11812" s="23">
        <v>0.52997493100000004</v>
      </c>
      <c r="G11812" s="17">
        <v>0</v>
      </c>
      <c r="H11812" s="17">
        <v>1</v>
      </c>
      <c r="I11812" s="17">
        <v>0.87038414399999997</v>
      </c>
      <c r="J11812" s="17">
        <v>0.129321942</v>
      </c>
      <c r="K11812" s="17">
        <v>2.9399999999999999E-4</v>
      </c>
    </row>
    <row r="11813" spans="1:11" x14ac:dyDescent="0.45">
      <c r="A11813" s="10" t="s">
        <v>101</v>
      </c>
      <c r="B11813" s="20">
        <v>0.98099999999999998</v>
      </c>
      <c r="C11813" s="19">
        <v>15649</v>
      </c>
      <c r="D11813" s="19">
        <v>2692.0705659999999</v>
      </c>
      <c r="E11813" s="23">
        <v>2.187673631</v>
      </c>
      <c r="F11813" s="23">
        <v>0.53704390800000001</v>
      </c>
      <c r="G11813" s="17">
        <v>0</v>
      </c>
      <c r="H11813" s="17">
        <v>1</v>
      </c>
      <c r="I11813" s="17">
        <v>0.87099359899999995</v>
      </c>
      <c r="J11813" s="17">
        <v>0.12871417299999999</v>
      </c>
      <c r="K11813" s="17">
        <v>2.92E-4</v>
      </c>
    </row>
    <row r="11814" spans="1:11" x14ac:dyDescent="0.45">
      <c r="A11814" s="10" t="s">
        <v>101</v>
      </c>
      <c r="B11814" s="20">
        <v>0.98199999999999998</v>
      </c>
      <c r="C11814" s="19">
        <v>15665</v>
      </c>
      <c r="D11814" s="19">
        <v>2727.5797849999999</v>
      </c>
      <c r="E11814" s="23">
        <v>2.2765414229999998</v>
      </c>
      <c r="F11814" s="23">
        <v>0.544915645</v>
      </c>
      <c r="G11814" s="17">
        <v>0</v>
      </c>
      <c r="H11814" s="17">
        <v>1</v>
      </c>
      <c r="I11814" s="17">
        <v>0.871879709</v>
      </c>
      <c r="J11814" s="17">
        <v>0.12783055700000001</v>
      </c>
      <c r="K11814" s="17">
        <v>2.9E-4</v>
      </c>
    </row>
    <row r="11815" spans="1:11" x14ac:dyDescent="0.45">
      <c r="A11815" s="10" t="s">
        <v>101</v>
      </c>
      <c r="B11815" s="20">
        <v>0.98299999999999998</v>
      </c>
      <c r="C11815" s="19">
        <v>15681</v>
      </c>
      <c r="D11815" s="19">
        <v>2764.4405099999999</v>
      </c>
      <c r="E11815" s="23">
        <v>2.3294392149999998</v>
      </c>
      <c r="F11815" s="23">
        <v>0.553186022</v>
      </c>
      <c r="G11815" s="17">
        <v>0</v>
      </c>
      <c r="H11815" s="17">
        <v>1</v>
      </c>
      <c r="I11815" s="17">
        <v>0.87244657699999995</v>
      </c>
      <c r="J11815" s="17">
        <v>0.12726538000000001</v>
      </c>
      <c r="K11815" s="17">
        <v>2.8800000000000001E-4</v>
      </c>
    </row>
    <row r="11816" spans="1:11" x14ac:dyDescent="0.45">
      <c r="A11816" s="10" t="s">
        <v>101</v>
      </c>
      <c r="B11816" s="20">
        <v>0.98399999999999999</v>
      </c>
      <c r="C11816" s="19">
        <v>15694</v>
      </c>
      <c r="D11816" s="19">
        <v>2795.0827899999999</v>
      </c>
      <c r="E11816" s="23">
        <v>2.3777953649999999</v>
      </c>
      <c r="F11816" s="23">
        <v>0.56139666899999996</v>
      </c>
      <c r="G11816" s="17">
        <v>0</v>
      </c>
      <c r="H11816" s="17">
        <v>1</v>
      </c>
      <c r="I11816" s="17">
        <v>0.87337757000000005</v>
      </c>
      <c r="J11816" s="17">
        <v>0.12633712899999999</v>
      </c>
      <c r="K11816" s="17">
        <v>2.8499999999999999E-4</v>
      </c>
    </row>
    <row r="11817" spans="1:11" x14ac:dyDescent="0.45">
      <c r="A11817" s="10" t="s">
        <v>101</v>
      </c>
      <c r="B11817" s="20">
        <v>0.98499999999999999</v>
      </c>
      <c r="C11817" s="19">
        <v>15712</v>
      </c>
      <c r="D11817" s="19">
        <v>2838.7096329999999</v>
      </c>
      <c r="E11817" s="23">
        <v>2.4808151710000002</v>
      </c>
      <c r="F11817" s="23">
        <v>0.56853450400000005</v>
      </c>
      <c r="G11817" s="17">
        <v>0</v>
      </c>
      <c r="H11817" s="17">
        <v>1</v>
      </c>
      <c r="I11817" s="17">
        <v>0.87515351600000002</v>
      </c>
      <c r="J11817" s="17">
        <v>0.12456529399999999</v>
      </c>
      <c r="K11817" s="17">
        <v>2.81E-4</v>
      </c>
    </row>
    <row r="11818" spans="1:11" x14ac:dyDescent="0.45">
      <c r="A11818" s="10" t="s">
        <v>101</v>
      </c>
      <c r="B11818" s="20">
        <v>0.98599999999999999</v>
      </c>
      <c r="C11818" s="19">
        <v>15728</v>
      </c>
      <c r="D11818" s="19">
        <v>2879.6036869999998</v>
      </c>
      <c r="E11818" s="23">
        <v>2.62130485</v>
      </c>
      <c r="F11818" s="23">
        <v>0.57700779000000002</v>
      </c>
      <c r="G11818" s="17">
        <v>0</v>
      </c>
      <c r="H11818" s="17">
        <v>1</v>
      </c>
      <c r="I11818" s="17">
        <v>0.875623347</v>
      </c>
      <c r="J11818" s="17">
        <v>0.124097107</v>
      </c>
      <c r="K11818" s="17">
        <v>2.7999999999999998E-4</v>
      </c>
    </row>
    <row r="11819" spans="1:11" x14ac:dyDescent="0.45">
      <c r="A11819" s="10" t="s">
        <v>101</v>
      </c>
      <c r="B11819" s="20">
        <v>0.98699999999999999</v>
      </c>
      <c r="C11819" s="19">
        <v>15744</v>
      </c>
      <c r="D11819" s="19">
        <v>2922.5054639999998</v>
      </c>
      <c r="E11819" s="23">
        <v>2.7297298630000002</v>
      </c>
      <c r="F11819" s="23">
        <v>0.58699245499999997</v>
      </c>
      <c r="G11819" s="17">
        <v>0</v>
      </c>
      <c r="H11819" s="17">
        <v>1</v>
      </c>
      <c r="I11819" s="17">
        <v>0.87651461900000005</v>
      </c>
      <c r="J11819" s="17">
        <v>0.123208188</v>
      </c>
      <c r="K11819" s="17">
        <v>2.7700000000000001E-4</v>
      </c>
    </row>
    <row r="11820" spans="1:11" x14ac:dyDescent="0.45">
      <c r="A11820" s="10" t="s">
        <v>101</v>
      </c>
      <c r="B11820" s="20">
        <v>0.98799999999999999</v>
      </c>
      <c r="C11820" s="19">
        <v>15759</v>
      </c>
      <c r="D11820" s="19">
        <v>2963.9990349999998</v>
      </c>
      <c r="E11820" s="23">
        <v>2.8291348030000001</v>
      </c>
      <c r="F11820" s="23">
        <v>0.59728478900000004</v>
      </c>
      <c r="G11820" s="17">
        <v>0</v>
      </c>
      <c r="H11820" s="17">
        <v>1</v>
      </c>
      <c r="I11820" s="17">
        <v>0.87711844500000002</v>
      </c>
      <c r="J11820" s="17">
        <v>0.122580019</v>
      </c>
      <c r="K11820" s="17">
        <v>3.0200000000000002E-4</v>
      </c>
    </row>
    <row r="11821" spans="1:11" x14ac:dyDescent="0.45">
      <c r="A11821" s="10" t="s">
        <v>101</v>
      </c>
      <c r="B11821" s="20">
        <v>0.98899999999999999</v>
      </c>
      <c r="C11821" s="19">
        <v>15775</v>
      </c>
      <c r="D11821" s="19">
        <v>3009.8093960000001</v>
      </c>
      <c r="E11821" s="23">
        <v>2.9034715119999999</v>
      </c>
      <c r="F11821" s="23">
        <v>0.60639094100000002</v>
      </c>
      <c r="G11821" s="17">
        <v>0</v>
      </c>
      <c r="H11821" s="17">
        <v>1</v>
      </c>
      <c r="I11821" s="17">
        <v>0.87761092799999996</v>
      </c>
      <c r="J11821" s="17">
        <v>0.122088745</v>
      </c>
      <c r="K11821" s="17">
        <v>2.9999999999999997E-4</v>
      </c>
    </row>
    <row r="11822" spans="1:11" x14ac:dyDescent="0.45">
      <c r="A11822" s="10" t="s">
        <v>101</v>
      </c>
      <c r="B11822" s="20">
        <v>0.99</v>
      </c>
      <c r="C11822" s="19">
        <v>15792</v>
      </c>
      <c r="D11822" s="19">
        <v>3060.1853470000001</v>
      </c>
      <c r="E11822" s="23">
        <v>3.0658650359999999</v>
      </c>
      <c r="F11822" s="23">
        <v>0.61718419099999999</v>
      </c>
      <c r="G11822" s="17">
        <v>0</v>
      </c>
      <c r="H11822" s="17">
        <v>1</v>
      </c>
      <c r="I11822" s="17">
        <v>0.878973856</v>
      </c>
      <c r="J11822" s="17">
        <v>0.12072917900000001</v>
      </c>
      <c r="K11822" s="17">
        <v>2.9700000000000001E-4</v>
      </c>
    </row>
    <row r="11823" spans="1:11" x14ac:dyDescent="0.45">
      <c r="A11823" s="10" t="s">
        <v>101</v>
      </c>
      <c r="B11823" s="20">
        <v>0.99099999999999999</v>
      </c>
      <c r="C11823" s="19">
        <v>15808</v>
      </c>
      <c r="D11823" s="19">
        <v>3111.122836</v>
      </c>
      <c r="E11823" s="23">
        <v>3.2904605729999998</v>
      </c>
      <c r="F11823" s="23">
        <v>0.62884998999999997</v>
      </c>
      <c r="G11823" s="17">
        <v>0</v>
      </c>
      <c r="H11823" s="17">
        <v>1</v>
      </c>
      <c r="I11823" s="17">
        <v>0.87906468699999996</v>
      </c>
      <c r="J11823" s="17">
        <v>0.12063905799999999</v>
      </c>
      <c r="K11823" s="17">
        <v>2.9599999999999998E-4</v>
      </c>
    </row>
    <row r="11824" spans="1:11" x14ac:dyDescent="0.45">
      <c r="A11824" s="10" t="s">
        <v>101</v>
      </c>
      <c r="B11824" s="20">
        <v>0.99199999999999999</v>
      </c>
      <c r="C11824" s="19">
        <v>15824</v>
      </c>
      <c r="D11824" s="19">
        <v>3166.562934</v>
      </c>
      <c r="E11824" s="23">
        <v>3.5860422120000002</v>
      </c>
      <c r="F11824" s="23">
        <v>0.64044838699999995</v>
      </c>
      <c r="G11824" s="17">
        <v>0</v>
      </c>
      <c r="H11824" s="17">
        <v>1</v>
      </c>
      <c r="I11824" s="17">
        <v>0.87926366600000005</v>
      </c>
      <c r="J11824" s="17">
        <v>0.12044146</v>
      </c>
      <c r="K11824" s="17">
        <v>2.9500000000000001E-4</v>
      </c>
    </row>
    <row r="11825" spans="1:11" x14ac:dyDescent="0.45">
      <c r="A11825" s="10" t="s">
        <v>101</v>
      </c>
      <c r="B11825" s="20">
        <v>0.99299999999999999</v>
      </c>
      <c r="C11825" s="19">
        <v>15840</v>
      </c>
      <c r="D11825" s="19">
        <v>3226.5032110000002</v>
      </c>
      <c r="E11825" s="23">
        <v>3.8935658119999998</v>
      </c>
      <c r="F11825" s="23">
        <v>0.65207425399999996</v>
      </c>
      <c r="G11825" s="17">
        <v>0</v>
      </c>
      <c r="H11825" s="17">
        <v>1</v>
      </c>
      <c r="I11825" s="17">
        <v>0.87983253900000002</v>
      </c>
      <c r="J11825" s="17">
        <v>0.119874472</v>
      </c>
      <c r="K11825" s="17">
        <v>2.9300000000000002E-4</v>
      </c>
    </row>
    <row r="11826" spans="1:11" x14ac:dyDescent="0.45">
      <c r="A11826" s="10" t="s">
        <v>101</v>
      </c>
      <c r="B11826" s="20">
        <v>0.99399999999999999</v>
      </c>
      <c r="C11826" s="19">
        <v>15856</v>
      </c>
      <c r="D11826" s="19">
        <v>3292.2993099999999</v>
      </c>
      <c r="E11826" s="23">
        <v>4.2873344490000003</v>
      </c>
      <c r="F11826" s="23">
        <v>0.66450385199999995</v>
      </c>
      <c r="G11826" s="17">
        <v>0</v>
      </c>
      <c r="H11826" s="17">
        <v>1</v>
      </c>
      <c r="I11826" s="17">
        <v>0.88076547199999999</v>
      </c>
      <c r="J11826" s="17">
        <v>0.118944223</v>
      </c>
      <c r="K11826" s="17">
        <v>2.9E-4</v>
      </c>
    </row>
    <row r="11827" spans="1:11" x14ac:dyDescent="0.45">
      <c r="A11827" s="10" t="s">
        <v>101</v>
      </c>
      <c r="B11827" s="20">
        <v>0.995</v>
      </c>
      <c r="C11827" s="19">
        <v>15872</v>
      </c>
      <c r="D11827" s="19">
        <v>3363.6501880000001</v>
      </c>
      <c r="E11827" s="23">
        <v>4.6792878619999998</v>
      </c>
      <c r="F11827" s="23">
        <v>0.68271930700000005</v>
      </c>
      <c r="G11827" s="17">
        <v>0</v>
      </c>
      <c r="H11827" s="17">
        <v>1</v>
      </c>
      <c r="I11827" s="17">
        <v>0.88229686100000004</v>
      </c>
      <c r="J11827" s="17">
        <v>0.11741705199999999</v>
      </c>
      <c r="K11827" s="17">
        <v>2.8600000000000001E-4</v>
      </c>
    </row>
    <row r="11828" spans="1:11" x14ac:dyDescent="0.45">
      <c r="A11828" s="10" t="s">
        <v>101</v>
      </c>
      <c r="B11828" s="20">
        <v>0.996</v>
      </c>
      <c r="C11828" s="19">
        <v>15888</v>
      </c>
      <c r="D11828" s="19">
        <v>3445.7059770000001</v>
      </c>
      <c r="E11828" s="23">
        <v>5.522142648</v>
      </c>
      <c r="F11828" s="23">
        <v>0.69947205599999995</v>
      </c>
      <c r="G11828" s="17">
        <v>0</v>
      </c>
      <c r="H11828" s="17">
        <v>1</v>
      </c>
      <c r="I11828" s="17">
        <v>0.88298506899999996</v>
      </c>
      <c r="J11828" s="17">
        <v>0.116731312</v>
      </c>
      <c r="K11828" s="17">
        <v>2.8400000000000002E-4</v>
      </c>
    </row>
    <row r="11829" spans="1:11" x14ac:dyDescent="0.45">
      <c r="A11829" s="10" t="s">
        <v>101</v>
      </c>
      <c r="B11829" s="20">
        <v>0.997</v>
      </c>
      <c r="C11829" s="19">
        <v>15904</v>
      </c>
      <c r="D11829" s="19">
        <v>3541.2319309999998</v>
      </c>
      <c r="E11829" s="23">
        <v>6.3761373099999998</v>
      </c>
      <c r="F11829" s="23">
        <v>0.71847772799999998</v>
      </c>
      <c r="G11829" s="17">
        <v>0</v>
      </c>
      <c r="H11829" s="17">
        <v>1</v>
      </c>
      <c r="I11829" s="17">
        <v>0.88560857100000001</v>
      </c>
      <c r="J11829" s="17">
        <v>0.114114492</v>
      </c>
      <c r="K11829" s="17">
        <v>2.7700000000000001E-4</v>
      </c>
    </row>
    <row r="11830" spans="1:11" x14ac:dyDescent="0.45">
      <c r="A11830" s="10" t="s">
        <v>101</v>
      </c>
      <c r="B11830" s="20">
        <v>0.998</v>
      </c>
      <c r="C11830" s="19">
        <v>15920</v>
      </c>
      <c r="D11830" s="19">
        <v>3657.6115880000002</v>
      </c>
      <c r="E11830" s="23">
        <v>8.0621988550000001</v>
      </c>
      <c r="F11830" s="23">
        <v>0.74164580000000002</v>
      </c>
      <c r="G11830" s="17">
        <v>0</v>
      </c>
      <c r="H11830" s="17">
        <v>1</v>
      </c>
      <c r="I11830" s="17">
        <v>0.88643858099999995</v>
      </c>
      <c r="J11830" s="17">
        <v>0.11328693500000001</v>
      </c>
      <c r="K11830" s="17">
        <v>2.7399999999999999E-4</v>
      </c>
    </row>
    <row r="11831" spans="1:11" x14ac:dyDescent="0.45">
      <c r="A11831" s="10" t="s">
        <v>101</v>
      </c>
      <c r="B11831" s="20">
        <v>0.999</v>
      </c>
      <c r="C11831" s="19">
        <v>15935</v>
      </c>
      <c r="D11831" s="19">
        <v>3802.5910669999998</v>
      </c>
      <c r="E11831" s="23">
        <v>13.03128886</v>
      </c>
      <c r="F11831" s="23">
        <v>0.76856329300000004</v>
      </c>
      <c r="G11831" s="17">
        <v>0</v>
      </c>
      <c r="H11831" s="17">
        <v>1</v>
      </c>
      <c r="I11831" s="17">
        <v>0.88921843599999995</v>
      </c>
      <c r="J11831" s="17">
        <v>0.110514232</v>
      </c>
      <c r="K11831" s="17">
        <v>2.6699999999999998E-4</v>
      </c>
    </row>
    <row r="11832" spans="1:11" x14ac:dyDescent="0.45">
      <c r="A11832" s="10" t="s">
        <v>101</v>
      </c>
      <c r="B11832" s="20">
        <v>1</v>
      </c>
      <c r="C11832" s="19">
        <v>15936</v>
      </c>
      <c r="D11832" s="19">
        <v>3831.4805139999999</v>
      </c>
      <c r="E11832" s="23">
        <v>28.889447730000001</v>
      </c>
      <c r="F11832" s="23">
        <v>0.81176194899999998</v>
      </c>
      <c r="G11832" s="17">
        <v>0</v>
      </c>
      <c r="H11832" s="17">
        <v>1</v>
      </c>
      <c r="I11832" s="17">
        <v>0.89058239500000003</v>
      </c>
      <c r="J11832" s="17">
        <v>0.10915356399999999</v>
      </c>
      <c r="K11832" s="17">
        <v>2.6400000000000002E-4</v>
      </c>
    </row>
    <row r="11833" spans="1:11" x14ac:dyDescent="0.45">
      <c r="A11833" s="10" t="s">
        <v>103</v>
      </c>
      <c r="B11833" s="20">
        <v>0</v>
      </c>
      <c r="C11833" s="19">
        <v>364</v>
      </c>
      <c r="D11833" s="19">
        <v>0.49502327600000001</v>
      </c>
      <c r="E11833" s="23">
        <v>2.1700000000000001E-3</v>
      </c>
      <c r="F11833" s="23">
        <v>1.9400000000000001E-3</v>
      </c>
      <c r="G11833" s="17">
        <v>0</v>
      </c>
      <c r="H11833" s="17">
        <v>1</v>
      </c>
      <c r="I11833" s="17">
        <v>0.39644507099999998</v>
      </c>
      <c r="J11833" s="17">
        <v>0.60355492899999996</v>
      </c>
      <c r="K11833" s="17">
        <v>0</v>
      </c>
    </row>
    <row r="11834" spans="1:11" x14ac:dyDescent="0.45">
      <c r="A11834" s="10" t="s">
        <v>103</v>
      </c>
      <c r="B11834" s="20">
        <v>0.01</v>
      </c>
      <c r="C11834" s="19">
        <v>1115</v>
      </c>
      <c r="D11834" s="19">
        <v>2.7891801630000002</v>
      </c>
      <c r="E11834" s="23">
        <v>4.0000000000000001E-3</v>
      </c>
      <c r="F11834" s="23">
        <v>3.4199999999999999E-3</v>
      </c>
      <c r="G11834" s="17">
        <v>0</v>
      </c>
      <c r="H11834" s="17">
        <v>1</v>
      </c>
      <c r="I11834" s="17">
        <v>0.495782483</v>
      </c>
      <c r="J11834" s="17">
        <v>0.50421751699999995</v>
      </c>
      <c r="K11834" s="17">
        <v>0</v>
      </c>
    </row>
    <row r="11835" spans="1:11" x14ac:dyDescent="0.45">
      <c r="A11835" s="10" t="s">
        <v>103</v>
      </c>
      <c r="B11835" s="20">
        <v>0.02</v>
      </c>
      <c r="C11835" s="19">
        <v>1881</v>
      </c>
      <c r="D11835" s="19">
        <v>7.0351485399999998</v>
      </c>
      <c r="E11835" s="23">
        <v>6.5700000000000003E-3</v>
      </c>
      <c r="F11835" s="23">
        <v>5.8500000000000002E-3</v>
      </c>
      <c r="G11835" s="17">
        <v>0</v>
      </c>
      <c r="H11835" s="17">
        <v>1</v>
      </c>
      <c r="I11835" s="17">
        <v>0.418302271</v>
      </c>
      <c r="J11835" s="17">
        <v>0.57977129599999999</v>
      </c>
      <c r="K11835" s="17">
        <v>1.9300000000000001E-3</v>
      </c>
    </row>
    <row r="11836" spans="1:11" x14ac:dyDescent="0.45">
      <c r="A11836" s="10" t="s">
        <v>103</v>
      </c>
      <c r="B11836" s="20">
        <v>0.03</v>
      </c>
      <c r="C11836" s="19">
        <v>2629</v>
      </c>
      <c r="D11836" s="19">
        <v>12.63764688</v>
      </c>
      <c r="E11836" s="23">
        <v>8.6800000000000002E-3</v>
      </c>
      <c r="F11836" s="23">
        <v>7.3800000000000003E-3</v>
      </c>
      <c r="G11836" s="17">
        <v>0</v>
      </c>
      <c r="H11836" s="17">
        <v>1</v>
      </c>
      <c r="I11836" s="17">
        <v>0.37508558600000003</v>
      </c>
      <c r="J11836" s="17">
        <v>0.623832842</v>
      </c>
      <c r="K11836" s="17">
        <v>1.08E-3</v>
      </c>
    </row>
    <row r="11837" spans="1:11" x14ac:dyDescent="0.45">
      <c r="A11837" s="10" t="s">
        <v>103</v>
      </c>
      <c r="B11837" s="20">
        <v>0.04</v>
      </c>
      <c r="C11837" s="19">
        <v>3383</v>
      </c>
      <c r="D11837" s="19">
        <v>20.009515879999999</v>
      </c>
      <c r="E11837" s="23">
        <v>1.0800000000000001E-2</v>
      </c>
      <c r="F11837" s="23">
        <v>9.4500000000000001E-3</v>
      </c>
      <c r="G11837" s="17">
        <v>0</v>
      </c>
      <c r="H11837" s="17">
        <v>1</v>
      </c>
      <c r="I11837" s="17">
        <v>0.36898052999999997</v>
      </c>
      <c r="J11837" s="17">
        <v>0.63033295</v>
      </c>
      <c r="K11837" s="17">
        <v>6.87E-4</v>
      </c>
    </row>
    <row r="11838" spans="1:11" x14ac:dyDescent="0.45">
      <c r="A11838" s="10" t="s">
        <v>103</v>
      </c>
      <c r="B11838" s="20">
        <v>0.05</v>
      </c>
      <c r="C11838" s="19">
        <v>4140</v>
      </c>
      <c r="D11838" s="19">
        <v>28.64085644</v>
      </c>
      <c r="E11838" s="23">
        <v>1.2200000000000001E-2</v>
      </c>
      <c r="F11838" s="23">
        <v>1.0999999999999999E-2</v>
      </c>
      <c r="G11838" s="17">
        <v>0</v>
      </c>
      <c r="H11838" s="17">
        <v>1</v>
      </c>
      <c r="I11838" s="17">
        <v>0.38617010499999999</v>
      </c>
      <c r="J11838" s="17">
        <v>0.61334900000000003</v>
      </c>
      <c r="K11838" s="17">
        <v>4.8099999999999998E-4</v>
      </c>
    </row>
    <row r="11839" spans="1:11" x14ac:dyDescent="0.45">
      <c r="A11839" s="10" t="s">
        <v>103</v>
      </c>
      <c r="B11839" s="20">
        <v>0.06</v>
      </c>
      <c r="C11839" s="19">
        <v>4888</v>
      </c>
      <c r="D11839" s="19">
        <v>38.412039460000003</v>
      </c>
      <c r="E11839" s="23">
        <v>1.41E-2</v>
      </c>
      <c r="F11839" s="23">
        <v>1.24E-2</v>
      </c>
      <c r="G11839" s="17">
        <v>0</v>
      </c>
      <c r="H11839" s="17">
        <v>1</v>
      </c>
      <c r="I11839" s="17">
        <v>0.381128364</v>
      </c>
      <c r="J11839" s="17">
        <v>0.618514122</v>
      </c>
      <c r="K11839" s="17">
        <v>3.5799999999999997E-4</v>
      </c>
    </row>
    <row r="11840" spans="1:11" x14ac:dyDescent="0.45">
      <c r="A11840" s="10" t="s">
        <v>103</v>
      </c>
      <c r="B11840" s="20">
        <v>7.0000000000000007E-2</v>
      </c>
      <c r="C11840" s="19">
        <v>5648</v>
      </c>
      <c r="D11840" s="19">
        <v>49.52401991</v>
      </c>
      <c r="E11840" s="23">
        <v>1.54E-2</v>
      </c>
      <c r="F11840" s="23">
        <v>1.37E-2</v>
      </c>
      <c r="G11840" s="17">
        <v>0</v>
      </c>
      <c r="H11840" s="17">
        <v>1</v>
      </c>
      <c r="I11840" s="17">
        <v>0.45419448299999998</v>
      </c>
      <c r="J11840" s="17">
        <v>0.54541827799999998</v>
      </c>
      <c r="K11840" s="17">
        <v>3.8699999999999997E-4</v>
      </c>
    </row>
    <row r="11841" spans="1:11" x14ac:dyDescent="0.45">
      <c r="A11841" s="10" t="s">
        <v>103</v>
      </c>
      <c r="B11841" s="20">
        <v>0.08</v>
      </c>
      <c r="C11841" s="19">
        <v>6396</v>
      </c>
      <c r="D11841" s="19">
        <v>61.55070697</v>
      </c>
      <c r="E11841" s="23">
        <v>1.6799999999999999E-2</v>
      </c>
      <c r="F11841" s="23">
        <v>1.5100000000000001E-2</v>
      </c>
      <c r="G11841" s="17">
        <v>0</v>
      </c>
      <c r="H11841" s="17">
        <v>1</v>
      </c>
      <c r="I11841" s="17">
        <v>0.47862399999999999</v>
      </c>
      <c r="J11841" s="17">
        <v>0.51995782300000004</v>
      </c>
      <c r="K11841" s="17">
        <v>1.42E-3</v>
      </c>
    </row>
    <row r="11842" spans="1:11" x14ac:dyDescent="0.45">
      <c r="A11842" s="10" t="s">
        <v>103</v>
      </c>
      <c r="B11842" s="20">
        <v>0.09</v>
      </c>
      <c r="C11842" s="19">
        <v>7143</v>
      </c>
      <c r="D11842" s="19">
        <v>74.69911793</v>
      </c>
      <c r="E11842" s="23">
        <v>1.8700000000000001E-2</v>
      </c>
      <c r="F11842" s="23">
        <v>1.6400000000000001E-2</v>
      </c>
      <c r="G11842" s="17">
        <v>0</v>
      </c>
      <c r="H11842" s="17">
        <v>1</v>
      </c>
      <c r="I11842" s="17">
        <v>0.47948353399999999</v>
      </c>
      <c r="J11842" s="17">
        <v>0.51934623300000005</v>
      </c>
      <c r="K11842" s="17">
        <v>1.17E-3</v>
      </c>
    </row>
    <row r="11843" spans="1:11" x14ac:dyDescent="0.45">
      <c r="A11843" s="10" t="s">
        <v>103</v>
      </c>
      <c r="B11843" s="20">
        <v>0.1</v>
      </c>
      <c r="C11843" s="19">
        <v>7909</v>
      </c>
      <c r="D11843" s="19">
        <v>89.529885629999995</v>
      </c>
      <c r="E11843" s="23">
        <v>2.0199999999999999E-2</v>
      </c>
      <c r="F11843" s="23">
        <v>1.78E-2</v>
      </c>
      <c r="G11843" s="17">
        <v>0</v>
      </c>
      <c r="H11843" s="17">
        <v>1</v>
      </c>
      <c r="I11843" s="17">
        <v>0.45696125399999998</v>
      </c>
      <c r="J11843" s="17">
        <v>0.54205693399999999</v>
      </c>
      <c r="K11843" s="17">
        <v>9.8200000000000002E-4</v>
      </c>
    </row>
    <row r="11844" spans="1:11" x14ac:dyDescent="0.45">
      <c r="A11844" s="10" t="s">
        <v>103</v>
      </c>
      <c r="B11844" s="20">
        <v>0.11</v>
      </c>
      <c r="C11844" s="19">
        <v>8662</v>
      </c>
      <c r="D11844" s="19">
        <v>105.4386665</v>
      </c>
      <c r="E11844" s="23">
        <v>2.1999999999999999E-2</v>
      </c>
      <c r="F11844" s="23">
        <v>1.9300000000000001E-2</v>
      </c>
      <c r="G11844" s="17">
        <v>0</v>
      </c>
      <c r="H11844" s="17">
        <v>1</v>
      </c>
      <c r="I11844" s="17">
        <v>0.44454979300000003</v>
      </c>
      <c r="J11844" s="17">
        <v>0.55355538900000001</v>
      </c>
      <c r="K11844" s="17">
        <v>1.89E-3</v>
      </c>
    </row>
    <row r="11845" spans="1:11" x14ac:dyDescent="0.45">
      <c r="A11845" s="10" t="s">
        <v>103</v>
      </c>
      <c r="B11845" s="20">
        <v>0.12</v>
      </c>
      <c r="C11845" s="19">
        <v>9415</v>
      </c>
      <c r="D11845" s="19">
        <v>122.8145365</v>
      </c>
      <c r="E11845" s="23">
        <v>2.41E-2</v>
      </c>
      <c r="F11845" s="23">
        <v>2.0899999999999998E-2</v>
      </c>
      <c r="G11845" s="17">
        <v>0</v>
      </c>
      <c r="H11845" s="17">
        <v>1</v>
      </c>
      <c r="I11845" s="17">
        <v>0.44567984500000002</v>
      </c>
      <c r="J11845" s="17">
        <v>0.55269235500000002</v>
      </c>
      <c r="K11845" s="17">
        <v>1.6299999999999999E-3</v>
      </c>
    </row>
    <row r="11846" spans="1:11" x14ac:dyDescent="0.45">
      <c r="A11846" s="10" t="s">
        <v>103</v>
      </c>
      <c r="B11846" s="20">
        <v>0.13</v>
      </c>
      <c r="C11846" s="19">
        <v>10094</v>
      </c>
      <c r="D11846" s="19">
        <v>139.79030019999999</v>
      </c>
      <c r="E11846" s="23">
        <v>2.58E-2</v>
      </c>
      <c r="F11846" s="23">
        <v>2.2599999999999999E-2</v>
      </c>
      <c r="G11846" s="17">
        <v>0</v>
      </c>
      <c r="H11846" s="17">
        <v>1</v>
      </c>
      <c r="I11846" s="17">
        <v>0.45216229600000002</v>
      </c>
      <c r="J11846" s="17">
        <v>0.546412432</v>
      </c>
      <c r="K11846" s="17">
        <v>1.4300000000000001E-3</v>
      </c>
    </row>
    <row r="11847" spans="1:11" x14ac:dyDescent="0.45">
      <c r="A11847" s="10" t="s">
        <v>103</v>
      </c>
      <c r="B11847" s="20">
        <v>0.14000000000000001</v>
      </c>
      <c r="C11847" s="19">
        <v>10995</v>
      </c>
      <c r="D11847" s="19">
        <v>163.799126</v>
      </c>
      <c r="E11847" s="23">
        <v>2.7699999999999999E-2</v>
      </c>
      <c r="F11847" s="23">
        <v>2.4299999999999999E-2</v>
      </c>
      <c r="G11847" s="17">
        <v>0</v>
      </c>
      <c r="H11847" s="17">
        <v>1</v>
      </c>
      <c r="I11847" s="17">
        <v>0.442163166</v>
      </c>
      <c r="J11847" s="17">
        <v>0.55660820600000005</v>
      </c>
      <c r="K11847" s="17">
        <v>1.23E-3</v>
      </c>
    </row>
    <row r="11848" spans="1:11" x14ac:dyDescent="0.45">
      <c r="A11848" s="10" t="s">
        <v>103</v>
      </c>
      <c r="B11848" s="20">
        <v>0.15</v>
      </c>
      <c r="C11848" s="19">
        <v>11674</v>
      </c>
      <c r="D11848" s="19">
        <v>183.0762986</v>
      </c>
      <c r="E11848" s="23">
        <v>2.9399999999999999E-2</v>
      </c>
      <c r="F11848" s="23">
        <v>2.5700000000000001E-2</v>
      </c>
      <c r="G11848" s="17">
        <v>0</v>
      </c>
      <c r="H11848" s="17">
        <v>1</v>
      </c>
      <c r="I11848" s="17">
        <v>0.44426330800000002</v>
      </c>
      <c r="J11848" s="17">
        <v>0.55454713700000002</v>
      </c>
      <c r="K11848" s="17">
        <v>1.1900000000000001E-3</v>
      </c>
    </row>
    <row r="11849" spans="1:11" x14ac:dyDescent="0.45">
      <c r="A11849" s="10" t="s">
        <v>103</v>
      </c>
      <c r="B11849" s="20">
        <v>0.16</v>
      </c>
      <c r="C11849" s="19">
        <v>12426</v>
      </c>
      <c r="D11849" s="19">
        <v>206.1198339</v>
      </c>
      <c r="E11849" s="23">
        <v>3.1699999999999999E-2</v>
      </c>
      <c r="F11849" s="23">
        <v>2.7400000000000001E-2</v>
      </c>
      <c r="G11849" s="17">
        <v>0</v>
      </c>
      <c r="H11849" s="17">
        <v>1</v>
      </c>
      <c r="I11849" s="17">
        <v>0.461808477</v>
      </c>
      <c r="J11849" s="17">
        <v>0.53713375200000002</v>
      </c>
      <c r="K11849" s="17">
        <v>1.06E-3</v>
      </c>
    </row>
    <row r="11850" spans="1:11" x14ac:dyDescent="0.45">
      <c r="A11850" s="10" t="s">
        <v>103</v>
      </c>
      <c r="B11850" s="20">
        <v>0.17</v>
      </c>
      <c r="C11850" s="19">
        <v>13165</v>
      </c>
      <c r="D11850" s="19">
        <v>230.1487942</v>
      </c>
      <c r="E11850" s="23">
        <v>3.32E-2</v>
      </c>
      <c r="F11850" s="23">
        <v>2.9000000000000001E-2</v>
      </c>
      <c r="G11850" s="17">
        <v>0</v>
      </c>
      <c r="H11850" s="17">
        <v>1</v>
      </c>
      <c r="I11850" s="17">
        <v>0.48537833699999999</v>
      </c>
      <c r="J11850" s="17">
        <v>0.51367719899999997</v>
      </c>
      <c r="K11850" s="17">
        <v>9.4399999999999996E-4</v>
      </c>
    </row>
    <row r="11851" spans="1:11" x14ac:dyDescent="0.45">
      <c r="A11851" s="10" t="s">
        <v>103</v>
      </c>
      <c r="B11851" s="20">
        <v>0.18</v>
      </c>
      <c r="C11851" s="19">
        <v>13935</v>
      </c>
      <c r="D11851" s="19">
        <v>256.6330481</v>
      </c>
      <c r="E11851" s="23">
        <v>3.5499999999999997E-2</v>
      </c>
      <c r="F11851" s="23">
        <v>3.0700000000000002E-2</v>
      </c>
      <c r="G11851" s="17">
        <v>0</v>
      </c>
      <c r="H11851" s="17">
        <v>1</v>
      </c>
      <c r="I11851" s="17">
        <v>0.49929119</v>
      </c>
      <c r="J11851" s="17">
        <v>0.49986181800000001</v>
      </c>
      <c r="K11851" s="17">
        <v>8.4699999999999999E-4</v>
      </c>
    </row>
    <row r="11852" spans="1:11" x14ac:dyDescent="0.45">
      <c r="A11852" s="10" t="s">
        <v>103</v>
      </c>
      <c r="B11852" s="20">
        <v>0.19</v>
      </c>
      <c r="C11852" s="19">
        <v>14688</v>
      </c>
      <c r="D11852" s="19">
        <v>284.26101879999999</v>
      </c>
      <c r="E11852" s="23">
        <v>3.7699999999999997E-2</v>
      </c>
      <c r="F11852" s="23">
        <v>3.2500000000000001E-2</v>
      </c>
      <c r="G11852" s="17">
        <v>0</v>
      </c>
      <c r="H11852" s="17">
        <v>1</v>
      </c>
      <c r="I11852" s="17">
        <v>0.52408800499999997</v>
      </c>
      <c r="J11852" s="17">
        <v>0.47514585599999998</v>
      </c>
      <c r="K11852" s="17">
        <v>7.6599999999999997E-4</v>
      </c>
    </row>
    <row r="11853" spans="1:11" x14ac:dyDescent="0.45">
      <c r="A11853" s="10" t="s">
        <v>103</v>
      </c>
      <c r="B11853" s="20">
        <v>0.2</v>
      </c>
      <c r="C11853" s="19">
        <v>15397</v>
      </c>
      <c r="D11853" s="19">
        <v>311.599537</v>
      </c>
      <c r="E11853" s="23">
        <v>3.9199999999999999E-2</v>
      </c>
      <c r="F11853" s="23">
        <v>3.4299999999999997E-2</v>
      </c>
      <c r="G11853" s="17">
        <v>0</v>
      </c>
      <c r="H11853" s="17">
        <v>1</v>
      </c>
      <c r="I11853" s="17">
        <v>0.54245230600000005</v>
      </c>
      <c r="J11853" s="17">
        <v>0.45684672799999998</v>
      </c>
      <c r="K11853" s="17">
        <v>7.0100000000000002E-4</v>
      </c>
    </row>
    <row r="11854" spans="1:11" x14ac:dyDescent="0.45">
      <c r="A11854" s="10" t="s">
        <v>103</v>
      </c>
      <c r="B11854" s="20">
        <v>0.21</v>
      </c>
      <c r="C11854" s="19">
        <v>16192</v>
      </c>
      <c r="D11854" s="19">
        <v>343.7697814</v>
      </c>
      <c r="E11854" s="23">
        <v>4.1500000000000002E-2</v>
      </c>
      <c r="F11854" s="23">
        <v>3.5999999999999997E-2</v>
      </c>
      <c r="G11854" s="17">
        <v>0</v>
      </c>
      <c r="H11854" s="17">
        <v>1</v>
      </c>
      <c r="I11854" s="17">
        <v>0.55914731500000003</v>
      </c>
      <c r="J11854" s="17">
        <v>0.44019111700000002</v>
      </c>
      <c r="K11854" s="17">
        <v>6.6200000000000005E-4</v>
      </c>
    </row>
    <row r="11855" spans="1:11" x14ac:dyDescent="0.45">
      <c r="A11855" s="10" t="s">
        <v>103</v>
      </c>
      <c r="B11855" s="20">
        <v>0.22</v>
      </c>
      <c r="C11855" s="19">
        <v>16894</v>
      </c>
      <c r="D11855" s="19">
        <v>373.51549560000001</v>
      </c>
      <c r="E11855" s="23">
        <v>4.2999999999999997E-2</v>
      </c>
      <c r="F11855" s="23">
        <v>3.7699999999999997E-2</v>
      </c>
      <c r="G11855" s="17">
        <v>0</v>
      </c>
      <c r="H11855" s="17">
        <v>1</v>
      </c>
      <c r="I11855" s="17">
        <v>0.58713339499999995</v>
      </c>
      <c r="J11855" s="17">
        <v>0.41225564100000001</v>
      </c>
      <c r="K11855" s="17">
        <v>6.11E-4</v>
      </c>
    </row>
    <row r="11856" spans="1:11" x14ac:dyDescent="0.45">
      <c r="A11856" s="10" t="s">
        <v>103</v>
      </c>
      <c r="B11856" s="20">
        <v>0.23</v>
      </c>
      <c r="C11856" s="19">
        <v>17756</v>
      </c>
      <c r="D11856" s="19">
        <v>411.75871749999999</v>
      </c>
      <c r="E11856" s="23">
        <v>4.58E-2</v>
      </c>
      <c r="F11856" s="23">
        <v>3.95E-2</v>
      </c>
      <c r="G11856" s="17">
        <v>0</v>
      </c>
      <c r="H11856" s="17">
        <v>1</v>
      </c>
      <c r="I11856" s="17">
        <v>0.61108251999999996</v>
      </c>
      <c r="J11856" s="17">
        <v>0.38836401300000001</v>
      </c>
      <c r="K11856" s="17">
        <v>5.53E-4</v>
      </c>
    </row>
    <row r="11857" spans="1:11" x14ac:dyDescent="0.45">
      <c r="A11857" s="10" t="s">
        <v>103</v>
      </c>
      <c r="B11857" s="20">
        <v>0.24</v>
      </c>
      <c r="C11857" s="19">
        <v>18454</v>
      </c>
      <c r="D11857" s="19">
        <v>444.64061659999999</v>
      </c>
      <c r="E11857" s="23">
        <v>4.8300000000000003E-2</v>
      </c>
      <c r="F11857" s="23">
        <v>4.1300000000000003E-2</v>
      </c>
      <c r="G11857" s="17">
        <v>0</v>
      </c>
      <c r="H11857" s="17">
        <v>1</v>
      </c>
      <c r="I11857" s="17">
        <v>0.62932619599999995</v>
      </c>
      <c r="J11857" s="17">
        <v>0.37015837899999998</v>
      </c>
      <c r="K11857" s="17">
        <v>5.1500000000000005E-4</v>
      </c>
    </row>
    <row r="11858" spans="1:11" x14ac:dyDescent="0.45">
      <c r="A11858" s="10" t="s">
        <v>103</v>
      </c>
      <c r="B11858" s="20">
        <v>0.25</v>
      </c>
      <c r="C11858" s="19">
        <v>19187</v>
      </c>
      <c r="D11858" s="19">
        <v>480.99363579999999</v>
      </c>
      <c r="E11858" s="23">
        <v>5.0700000000000002E-2</v>
      </c>
      <c r="F11858" s="23">
        <v>4.3099999999999999E-2</v>
      </c>
      <c r="G11858" s="17">
        <v>0</v>
      </c>
      <c r="H11858" s="17">
        <v>1</v>
      </c>
      <c r="I11858" s="17">
        <v>0.64568188699999995</v>
      </c>
      <c r="J11858" s="17">
        <v>0.35343341499999997</v>
      </c>
      <c r="K11858" s="17">
        <v>8.8500000000000004E-4</v>
      </c>
    </row>
    <row r="11859" spans="1:11" x14ac:dyDescent="0.45">
      <c r="A11859" s="10" t="s">
        <v>103</v>
      </c>
      <c r="B11859" s="20">
        <v>0.26</v>
      </c>
      <c r="C11859" s="19">
        <v>19953</v>
      </c>
      <c r="D11859" s="19">
        <v>520.74363630000005</v>
      </c>
      <c r="E11859" s="23">
        <v>5.3400000000000003E-2</v>
      </c>
      <c r="F11859" s="23">
        <v>4.5100000000000001E-2</v>
      </c>
      <c r="G11859" s="17">
        <v>0</v>
      </c>
      <c r="H11859" s="17">
        <v>1</v>
      </c>
      <c r="I11859" s="17">
        <v>0.66137072600000002</v>
      </c>
      <c r="J11859" s="17">
        <v>0.33780896900000001</v>
      </c>
      <c r="K11859" s="17">
        <v>8.1999999999999998E-4</v>
      </c>
    </row>
    <row r="11860" spans="1:11" x14ac:dyDescent="0.45">
      <c r="A11860" s="10" t="s">
        <v>103</v>
      </c>
      <c r="B11860" s="20">
        <v>0.27</v>
      </c>
      <c r="C11860" s="19">
        <v>20640</v>
      </c>
      <c r="D11860" s="19">
        <v>558.00118750000001</v>
      </c>
      <c r="E11860" s="23">
        <v>5.5599999999999997E-2</v>
      </c>
      <c r="F11860" s="23">
        <v>4.7100000000000003E-2</v>
      </c>
      <c r="G11860" s="17">
        <v>0</v>
      </c>
      <c r="H11860" s="17">
        <v>1</v>
      </c>
      <c r="I11860" s="17">
        <v>0.67778138700000001</v>
      </c>
      <c r="J11860" s="17">
        <v>0.321454142</v>
      </c>
      <c r="K11860" s="17">
        <v>7.6400000000000003E-4</v>
      </c>
    </row>
    <row r="11861" spans="1:11" x14ac:dyDescent="0.45">
      <c r="A11861" s="10" t="s">
        <v>103</v>
      </c>
      <c r="B11861" s="20">
        <v>0.28000000000000003</v>
      </c>
      <c r="C11861" s="19">
        <v>21522</v>
      </c>
      <c r="D11861" s="19">
        <v>607.8468719</v>
      </c>
      <c r="E11861" s="23">
        <v>5.7599999999999998E-2</v>
      </c>
      <c r="F11861" s="23">
        <v>4.9299999999999997E-2</v>
      </c>
      <c r="G11861" s="17">
        <v>0</v>
      </c>
      <c r="H11861" s="17">
        <v>1</v>
      </c>
      <c r="I11861" s="17">
        <v>0.697597209</v>
      </c>
      <c r="J11861" s="17">
        <v>0.301699098</v>
      </c>
      <c r="K11861" s="17">
        <v>7.0399999999999998E-4</v>
      </c>
    </row>
    <row r="11862" spans="1:11" x14ac:dyDescent="0.45">
      <c r="A11862" s="10" t="s">
        <v>103</v>
      </c>
      <c r="B11862" s="20">
        <v>0.28999999999999998</v>
      </c>
      <c r="C11862" s="19">
        <v>22293</v>
      </c>
      <c r="D11862" s="19">
        <v>653.16502630000002</v>
      </c>
      <c r="E11862" s="23">
        <v>5.9799999999999999E-2</v>
      </c>
      <c r="F11862" s="23">
        <v>5.11E-2</v>
      </c>
      <c r="G11862" s="17">
        <v>0</v>
      </c>
      <c r="H11862" s="17">
        <v>1</v>
      </c>
      <c r="I11862" s="17">
        <v>0.71743524000000003</v>
      </c>
      <c r="J11862" s="17">
        <v>0.28191076700000001</v>
      </c>
      <c r="K11862" s="17">
        <v>6.5399999999999996E-4</v>
      </c>
    </row>
    <row r="11863" spans="1:11" x14ac:dyDescent="0.45">
      <c r="A11863" s="10" t="s">
        <v>103</v>
      </c>
      <c r="B11863" s="20">
        <v>0.3</v>
      </c>
      <c r="C11863" s="19">
        <v>22968</v>
      </c>
      <c r="D11863" s="19">
        <v>694.23877830000004</v>
      </c>
      <c r="E11863" s="23">
        <v>6.1800000000000001E-2</v>
      </c>
      <c r="F11863" s="23">
        <v>5.3100000000000001E-2</v>
      </c>
      <c r="G11863" s="17">
        <v>0</v>
      </c>
      <c r="H11863" s="17">
        <v>1</v>
      </c>
      <c r="I11863" s="17">
        <v>0.72859644400000001</v>
      </c>
      <c r="J11863" s="17">
        <v>0.27078246900000003</v>
      </c>
      <c r="K11863" s="17">
        <v>6.2100000000000002E-4</v>
      </c>
    </row>
    <row r="11864" spans="1:11" x14ac:dyDescent="0.45">
      <c r="A11864" s="10" t="s">
        <v>103</v>
      </c>
      <c r="B11864" s="20">
        <v>0.31</v>
      </c>
      <c r="C11864" s="19">
        <v>23721</v>
      </c>
      <c r="D11864" s="19">
        <v>741.94506249999995</v>
      </c>
      <c r="E11864" s="23">
        <v>6.5100000000000005E-2</v>
      </c>
      <c r="F11864" s="23">
        <v>5.5199999999999999E-2</v>
      </c>
      <c r="G11864" s="17">
        <v>0</v>
      </c>
      <c r="H11864" s="17">
        <v>1</v>
      </c>
      <c r="I11864" s="17">
        <v>0.74365301800000005</v>
      </c>
      <c r="J11864" s="17">
        <v>0.25576453599999999</v>
      </c>
      <c r="K11864" s="17">
        <v>5.8200000000000005E-4</v>
      </c>
    </row>
    <row r="11865" spans="1:11" x14ac:dyDescent="0.45">
      <c r="A11865" s="10" t="s">
        <v>103</v>
      </c>
      <c r="B11865" s="20">
        <v>0.32</v>
      </c>
      <c r="C11865" s="19">
        <v>24471</v>
      </c>
      <c r="D11865" s="19">
        <v>791.69716870000002</v>
      </c>
      <c r="E11865" s="23">
        <v>6.7599999999999993E-2</v>
      </c>
      <c r="F11865" s="23">
        <v>5.7200000000000001E-2</v>
      </c>
      <c r="G11865" s="17">
        <v>0</v>
      </c>
      <c r="H11865" s="17">
        <v>1</v>
      </c>
      <c r="I11865" s="17">
        <v>0.757450823</v>
      </c>
      <c r="J11865" s="17">
        <v>0.24198893499999999</v>
      </c>
      <c r="K11865" s="17">
        <v>5.5999999999999995E-4</v>
      </c>
    </row>
    <row r="11866" spans="1:11" x14ac:dyDescent="0.45">
      <c r="A11866" s="10" t="s">
        <v>103</v>
      </c>
      <c r="B11866" s="20">
        <v>0.33</v>
      </c>
      <c r="C11866" s="19">
        <v>25234</v>
      </c>
      <c r="D11866" s="19">
        <v>844.17245449999996</v>
      </c>
      <c r="E11866" s="23">
        <v>7.0499999999999993E-2</v>
      </c>
      <c r="F11866" s="23">
        <v>5.9400000000000001E-2</v>
      </c>
      <c r="G11866" s="17">
        <v>0</v>
      </c>
      <c r="H11866" s="17">
        <v>1</v>
      </c>
      <c r="I11866" s="17">
        <v>0.76691785099999998</v>
      </c>
      <c r="J11866" s="17">
        <v>0.23255485000000001</v>
      </c>
      <c r="K11866" s="17">
        <v>5.2700000000000002E-4</v>
      </c>
    </row>
    <row r="11867" spans="1:11" x14ac:dyDescent="0.45">
      <c r="A11867" s="10" t="s">
        <v>103</v>
      </c>
      <c r="B11867" s="20">
        <v>0.34</v>
      </c>
      <c r="C11867" s="19">
        <v>25961</v>
      </c>
      <c r="D11867" s="19">
        <v>896.45395040000005</v>
      </c>
      <c r="E11867" s="23">
        <v>7.3300000000000004E-2</v>
      </c>
      <c r="F11867" s="23">
        <v>6.1499999999999999E-2</v>
      </c>
      <c r="G11867" s="17">
        <v>0</v>
      </c>
      <c r="H11867" s="17">
        <v>1</v>
      </c>
      <c r="I11867" s="17">
        <v>0.77899767499999995</v>
      </c>
      <c r="J11867" s="17">
        <v>0.22050570999999999</v>
      </c>
      <c r="K11867" s="17">
        <v>4.9700000000000005E-4</v>
      </c>
    </row>
    <row r="11868" spans="1:11" x14ac:dyDescent="0.45">
      <c r="A11868" s="10" t="s">
        <v>103</v>
      </c>
      <c r="B11868" s="20">
        <v>0.35</v>
      </c>
      <c r="C11868" s="19">
        <v>26737</v>
      </c>
      <c r="D11868" s="19">
        <v>954.88032490000001</v>
      </c>
      <c r="E11868" s="23">
        <v>7.6700000000000004E-2</v>
      </c>
      <c r="F11868" s="23">
        <v>6.3799999999999996E-2</v>
      </c>
      <c r="G11868" s="17">
        <v>0</v>
      </c>
      <c r="H11868" s="17">
        <v>1</v>
      </c>
      <c r="I11868" s="17">
        <v>0.78842257800000004</v>
      </c>
      <c r="J11868" s="17">
        <v>0.21111160800000001</v>
      </c>
      <c r="K11868" s="17">
        <v>4.66E-4</v>
      </c>
    </row>
    <row r="11869" spans="1:11" x14ac:dyDescent="0.45">
      <c r="A11869" s="10" t="s">
        <v>103</v>
      </c>
      <c r="B11869" s="20">
        <v>0.36</v>
      </c>
      <c r="C11869" s="19">
        <v>27478</v>
      </c>
      <c r="D11869" s="19">
        <v>1013.021931</v>
      </c>
      <c r="E11869" s="23">
        <v>8.0299999999999996E-2</v>
      </c>
      <c r="F11869" s="23">
        <v>6.6299999999999998E-2</v>
      </c>
      <c r="G11869" s="17">
        <v>0</v>
      </c>
      <c r="H11869" s="17">
        <v>1</v>
      </c>
      <c r="I11869" s="17">
        <v>0.79766411299999995</v>
      </c>
      <c r="J11869" s="17">
        <v>0.20187590999999999</v>
      </c>
      <c r="K11869" s="17">
        <v>4.6000000000000001E-4</v>
      </c>
    </row>
    <row r="11870" spans="1:11" x14ac:dyDescent="0.45">
      <c r="A11870" s="10" t="s">
        <v>103</v>
      </c>
      <c r="B11870" s="20">
        <v>0.37</v>
      </c>
      <c r="C11870" s="19">
        <v>28246</v>
      </c>
      <c r="D11870" s="19">
        <v>1076.2802730000001</v>
      </c>
      <c r="E11870" s="23">
        <v>8.5000000000000006E-2</v>
      </c>
      <c r="F11870" s="23">
        <v>6.88E-2</v>
      </c>
      <c r="G11870" s="17">
        <v>0</v>
      </c>
      <c r="H11870" s="17">
        <v>1</v>
      </c>
      <c r="I11870" s="17">
        <v>0.804106922</v>
      </c>
      <c r="J11870" s="17">
        <v>0.19545948699999999</v>
      </c>
      <c r="K11870" s="17">
        <v>4.3399999999999998E-4</v>
      </c>
    </row>
    <row r="11871" spans="1:11" x14ac:dyDescent="0.45">
      <c r="A11871" s="10" t="s">
        <v>103</v>
      </c>
      <c r="B11871" s="20">
        <v>0.38</v>
      </c>
      <c r="C11871" s="19">
        <v>28991</v>
      </c>
      <c r="D11871" s="19">
        <v>1141.206021</v>
      </c>
      <c r="E11871" s="23">
        <v>8.8800000000000004E-2</v>
      </c>
      <c r="F11871" s="23">
        <v>7.1599999999999997E-2</v>
      </c>
      <c r="G11871" s="17">
        <v>0</v>
      </c>
      <c r="H11871" s="17">
        <v>1</v>
      </c>
      <c r="I11871" s="17">
        <v>0.81344557399999995</v>
      </c>
      <c r="J11871" s="17">
        <v>0.18614481499999999</v>
      </c>
      <c r="K11871" s="17">
        <v>4.0999999999999999E-4</v>
      </c>
    </row>
    <row r="11872" spans="1:11" x14ac:dyDescent="0.45">
      <c r="A11872" s="10" t="s">
        <v>103</v>
      </c>
      <c r="B11872" s="20">
        <v>0.39</v>
      </c>
      <c r="C11872" s="19">
        <v>29734</v>
      </c>
      <c r="D11872" s="19">
        <v>1209.0451780000001</v>
      </c>
      <c r="E11872" s="23">
        <v>9.3899999999999997E-2</v>
      </c>
      <c r="F11872" s="23">
        <v>7.4499999999999997E-2</v>
      </c>
      <c r="G11872" s="17">
        <v>0</v>
      </c>
      <c r="H11872" s="17">
        <v>1</v>
      </c>
      <c r="I11872" s="17">
        <v>0.82052623000000002</v>
      </c>
      <c r="J11872" s="17">
        <v>0.17908690399999999</v>
      </c>
      <c r="K11872" s="17">
        <v>3.8699999999999997E-4</v>
      </c>
    </row>
    <row r="11873" spans="1:11" x14ac:dyDescent="0.45">
      <c r="A11873" s="10" t="s">
        <v>103</v>
      </c>
      <c r="B11873" s="20">
        <v>0.4</v>
      </c>
      <c r="C11873" s="19">
        <v>30497</v>
      </c>
      <c r="D11873" s="19">
        <v>1281.8046280000001</v>
      </c>
      <c r="E11873" s="23">
        <v>9.7100000000000006E-2</v>
      </c>
      <c r="F11873" s="23">
        <v>7.7399999999999997E-2</v>
      </c>
      <c r="G11873" s="17">
        <v>0</v>
      </c>
      <c r="H11873" s="17">
        <v>1</v>
      </c>
      <c r="I11873" s="17">
        <v>0.82989083500000005</v>
      </c>
      <c r="J11873" s="17">
        <v>0.16974418499999999</v>
      </c>
      <c r="K11873" s="17">
        <v>3.6499999999999998E-4</v>
      </c>
    </row>
    <row r="11874" spans="1:11" x14ac:dyDescent="0.45">
      <c r="A11874" s="10" t="s">
        <v>103</v>
      </c>
      <c r="B11874" s="20">
        <v>0.41</v>
      </c>
      <c r="C11874" s="19">
        <v>31256</v>
      </c>
      <c r="D11874" s="19">
        <v>1356.7224670000001</v>
      </c>
      <c r="E11874" s="23">
        <v>0.100519047</v>
      </c>
      <c r="F11874" s="23">
        <v>8.0600000000000005E-2</v>
      </c>
      <c r="G11874" s="17">
        <v>0</v>
      </c>
      <c r="H11874" s="17">
        <v>1</v>
      </c>
      <c r="I11874" s="17">
        <v>0.83809244999999999</v>
      </c>
      <c r="J11874" s="17">
        <v>0.16156284300000001</v>
      </c>
      <c r="K11874" s="17">
        <v>3.4499999999999998E-4</v>
      </c>
    </row>
    <row r="11875" spans="1:11" x14ac:dyDescent="0.45">
      <c r="A11875" s="10" t="s">
        <v>103</v>
      </c>
      <c r="B11875" s="20">
        <v>0.42</v>
      </c>
      <c r="C11875" s="19">
        <v>31996</v>
      </c>
      <c r="D11875" s="19">
        <v>1431.992371</v>
      </c>
      <c r="E11875" s="23">
        <v>0.102857938</v>
      </c>
      <c r="F11875" s="23">
        <v>8.3699999999999997E-2</v>
      </c>
      <c r="G11875" s="17">
        <v>0</v>
      </c>
      <c r="H11875" s="17">
        <v>1</v>
      </c>
      <c r="I11875" s="17">
        <v>0.84643570000000001</v>
      </c>
      <c r="J11875" s="17">
        <v>0.15323735599999999</v>
      </c>
      <c r="K11875" s="17">
        <v>3.2699999999999998E-4</v>
      </c>
    </row>
    <row r="11876" spans="1:11" x14ac:dyDescent="0.45">
      <c r="A11876" s="10" t="s">
        <v>103</v>
      </c>
      <c r="B11876" s="20">
        <v>0.43</v>
      </c>
      <c r="C11876" s="19">
        <v>32738</v>
      </c>
      <c r="D11876" s="19">
        <v>1509.4065619999999</v>
      </c>
      <c r="E11876" s="23">
        <v>0.10569961899999999</v>
      </c>
      <c r="F11876" s="23">
        <v>8.6800000000000002E-2</v>
      </c>
      <c r="G11876" s="17">
        <v>0</v>
      </c>
      <c r="H11876" s="17">
        <v>1</v>
      </c>
      <c r="I11876" s="17">
        <v>0.85420062600000002</v>
      </c>
      <c r="J11876" s="17">
        <v>0.14548909900000001</v>
      </c>
      <c r="K11876" s="17">
        <v>3.1E-4</v>
      </c>
    </row>
    <row r="11877" spans="1:11" x14ac:dyDescent="0.45">
      <c r="A11877" s="10" t="s">
        <v>103</v>
      </c>
      <c r="B11877" s="20">
        <v>0.44</v>
      </c>
      <c r="C11877" s="19">
        <v>33518</v>
      </c>
      <c r="D11877" s="19">
        <v>1593.5765799999999</v>
      </c>
      <c r="E11877" s="23">
        <v>0.10995076600000001</v>
      </c>
      <c r="F11877" s="23">
        <v>8.9899999999999994E-2</v>
      </c>
      <c r="G11877" s="17">
        <v>0</v>
      </c>
      <c r="H11877" s="17">
        <v>1</v>
      </c>
      <c r="I11877" s="17">
        <v>0.86141941</v>
      </c>
      <c r="J11877" s="17">
        <v>0.13828606600000001</v>
      </c>
      <c r="K11877" s="17">
        <v>2.9500000000000001E-4</v>
      </c>
    </row>
    <row r="11878" spans="1:11" x14ac:dyDescent="0.45">
      <c r="A11878" s="10" t="s">
        <v>103</v>
      </c>
      <c r="B11878" s="20">
        <v>0.45</v>
      </c>
      <c r="C11878" s="19">
        <v>34273</v>
      </c>
      <c r="D11878" s="19">
        <v>1677.5643170000001</v>
      </c>
      <c r="E11878" s="23">
        <v>0.11296806299999999</v>
      </c>
      <c r="F11878" s="23">
        <v>9.2999999999999999E-2</v>
      </c>
      <c r="G11878" s="17">
        <v>0</v>
      </c>
      <c r="H11878" s="17">
        <v>1</v>
      </c>
      <c r="I11878" s="17">
        <v>0.86863174600000004</v>
      </c>
      <c r="J11878" s="17">
        <v>0.131089082</v>
      </c>
      <c r="K11878" s="17">
        <v>2.7900000000000001E-4</v>
      </c>
    </row>
    <row r="11879" spans="1:11" x14ac:dyDescent="0.45">
      <c r="A11879" s="10" t="s">
        <v>103</v>
      </c>
      <c r="B11879" s="20">
        <v>0.46</v>
      </c>
      <c r="C11879" s="19">
        <v>35020</v>
      </c>
      <c r="D11879" s="19">
        <v>1763.5610730000001</v>
      </c>
      <c r="E11879" s="23">
        <v>0.117080855</v>
      </c>
      <c r="F11879" s="23">
        <v>9.6199999999999994E-2</v>
      </c>
      <c r="G11879" s="17">
        <v>0</v>
      </c>
      <c r="H11879" s="17">
        <v>1</v>
      </c>
      <c r="I11879" s="17">
        <v>0.87461233400000005</v>
      </c>
      <c r="J11879" s="17">
        <v>0.12512221300000001</v>
      </c>
      <c r="K11879" s="17">
        <v>2.6499999999999999E-4</v>
      </c>
    </row>
    <row r="11880" spans="1:11" x14ac:dyDescent="0.45">
      <c r="A11880" s="10" t="s">
        <v>103</v>
      </c>
      <c r="B11880" s="20">
        <v>0.47</v>
      </c>
      <c r="C11880" s="19">
        <v>35762</v>
      </c>
      <c r="D11880" s="19">
        <v>1851.8824259999999</v>
      </c>
      <c r="E11880" s="23">
        <v>0.120993225</v>
      </c>
      <c r="F11880" s="23">
        <v>9.9299999999999999E-2</v>
      </c>
      <c r="G11880" s="17">
        <v>0</v>
      </c>
      <c r="H11880" s="17">
        <v>1</v>
      </c>
      <c r="I11880" s="17">
        <v>0.88043255899999995</v>
      </c>
      <c r="J11880" s="17">
        <v>0.119302779</v>
      </c>
      <c r="K11880" s="17">
        <v>2.6499999999999999E-4</v>
      </c>
    </row>
    <row r="11881" spans="1:11" x14ac:dyDescent="0.45">
      <c r="A11881" s="10" t="s">
        <v>103</v>
      </c>
      <c r="B11881" s="20">
        <v>0.48</v>
      </c>
      <c r="C11881" s="19">
        <v>36532</v>
      </c>
      <c r="D11881" s="19">
        <v>1946.382906</v>
      </c>
      <c r="E11881" s="23">
        <v>0.124990952</v>
      </c>
      <c r="F11881" s="23">
        <v>0.102533628</v>
      </c>
      <c r="G11881" s="17">
        <v>0</v>
      </c>
      <c r="H11881" s="17">
        <v>1</v>
      </c>
      <c r="I11881" s="17">
        <v>0.88497513699999997</v>
      </c>
      <c r="J11881" s="17">
        <v>0.11477227299999999</v>
      </c>
      <c r="K11881" s="17">
        <v>2.5300000000000002E-4</v>
      </c>
    </row>
    <row r="11882" spans="1:11" x14ac:dyDescent="0.45">
      <c r="A11882" s="10" t="s">
        <v>103</v>
      </c>
      <c r="B11882" s="20">
        <v>0.49</v>
      </c>
      <c r="C11882" s="19">
        <v>37280</v>
      </c>
      <c r="D11882" s="19">
        <v>2041.310866</v>
      </c>
      <c r="E11882" s="23">
        <v>0.128661899</v>
      </c>
      <c r="F11882" s="23">
        <v>0.10579352</v>
      </c>
      <c r="G11882" s="17">
        <v>0</v>
      </c>
      <c r="H11882" s="17">
        <v>1</v>
      </c>
      <c r="I11882" s="17">
        <v>0.88979312300000002</v>
      </c>
      <c r="J11882" s="17">
        <v>0.109965439</v>
      </c>
      <c r="K11882" s="17">
        <v>2.41E-4</v>
      </c>
    </row>
    <row r="11883" spans="1:11" x14ac:dyDescent="0.45">
      <c r="A11883" s="10" t="s">
        <v>103</v>
      </c>
      <c r="B11883" s="20">
        <v>0.5</v>
      </c>
      <c r="C11883" s="19">
        <v>38039</v>
      </c>
      <c r="D11883" s="19">
        <v>2140.19931</v>
      </c>
      <c r="E11883" s="23">
        <v>0.13233438</v>
      </c>
      <c r="F11883" s="23">
        <v>0.10896046299999999</v>
      </c>
      <c r="G11883" s="17">
        <v>0</v>
      </c>
      <c r="H11883" s="17">
        <v>1</v>
      </c>
      <c r="I11883" s="17">
        <v>0.89468124599999999</v>
      </c>
      <c r="J11883" s="17">
        <v>0.105088107</v>
      </c>
      <c r="K11883" s="17">
        <v>2.31E-4</v>
      </c>
    </row>
    <row r="11884" spans="1:11" x14ac:dyDescent="0.45">
      <c r="A11884" s="10" t="s">
        <v>103</v>
      </c>
      <c r="B11884" s="20">
        <v>0.51</v>
      </c>
      <c r="C11884" s="19">
        <v>38788</v>
      </c>
      <c r="D11884" s="19">
        <v>2240.5976150000001</v>
      </c>
      <c r="E11884" s="23">
        <v>0.13561503499999999</v>
      </c>
      <c r="F11884" s="23">
        <v>0.112152404</v>
      </c>
      <c r="G11884" s="17">
        <v>0</v>
      </c>
      <c r="H11884" s="17">
        <v>1</v>
      </c>
      <c r="I11884" s="17">
        <v>0.89756715600000003</v>
      </c>
      <c r="J11884" s="17">
        <v>0.10221190300000001</v>
      </c>
      <c r="K11884" s="17">
        <v>2.2100000000000001E-4</v>
      </c>
    </row>
    <row r="11885" spans="1:11" x14ac:dyDescent="0.45">
      <c r="A11885" s="10" t="s">
        <v>103</v>
      </c>
      <c r="B11885" s="20">
        <v>0.52</v>
      </c>
      <c r="C11885" s="19">
        <v>39543</v>
      </c>
      <c r="D11885" s="19">
        <v>2344.6236100000001</v>
      </c>
      <c r="E11885" s="23">
        <v>0.13950448400000001</v>
      </c>
      <c r="F11885" s="23">
        <v>0.11520136</v>
      </c>
      <c r="G11885" s="17">
        <v>0</v>
      </c>
      <c r="H11885" s="17">
        <v>1</v>
      </c>
      <c r="I11885" s="17">
        <v>0.90173857499999999</v>
      </c>
      <c r="J11885" s="17">
        <v>9.8100000000000007E-2</v>
      </c>
      <c r="K11885" s="17">
        <v>2.1100000000000001E-4</v>
      </c>
    </row>
    <row r="11886" spans="1:11" x14ac:dyDescent="0.45">
      <c r="A11886" s="10" t="s">
        <v>103</v>
      </c>
      <c r="B11886" s="20">
        <v>0.53</v>
      </c>
      <c r="C11886" s="19">
        <v>40295</v>
      </c>
      <c r="D11886" s="19">
        <v>2451.3010250000002</v>
      </c>
      <c r="E11886" s="23">
        <v>0.14417418000000001</v>
      </c>
      <c r="F11886" s="23">
        <v>0.11840635200000001</v>
      </c>
      <c r="G11886" s="17">
        <v>0</v>
      </c>
      <c r="H11886" s="17">
        <v>1</v>
      </c>
      <c r="I11886" s="17">
        <v>0.90536733599999997</v>
      </c>
      <c r="J11886" s="17">
        <v>9.4399999999999998E-2</v>
      </c>
      <c r="K11886" s="17">
        <v>2.02E-4</v>
      </c>
    </row>
    <row r="11887" spans="1:11" x14ac:dyDescent="0.45">
      <c r="A11887" s="10" t="s">
        <v>103</v>
      </c>
      <c r="B11887" s="20">
        <v>0.54</v>
      </c>
      <c r="C11887" s="19">
        <v>41031</v>
      </c>
      <c r="D11887" s="19">
        <v>2558.629422</v>
      </c>
      <c r="E11887" s="23">
        <v>0.14786622899999999</v>
      </c>
      <c r="F11887" s="23">
        <v>0.121594254</v>
      </c>
      <c r="G11887" s="17">
        <v>0</v>
      </c>
      <c r="H11887" s="17">
        <v>1</v>
      </c>
      <c r="I11887" s="17">
        <v>0.90929499000000003</v>
      </c>
      <c r="J11887" s="17">
        <v>9.0499999999999997E-2</v>
      </c>
      <c r="K11887" s="17">
        <v>1.94E-4</v>
      </c>
    </row>
    <row r="11888" spans="1:11" x14ac:dyDescent="0.45">
      <c r="A11888" s="10" t="s">
        <v>103</v>
      </c>
      <c r="B11888" s="20">
        <v>0.55000000000000004</v>
      </c>
      <c r="C11888" s="19">
        <v>41802</v>
      </c>
      <c r="D11888" s="19">
        <v>2674.1954409999998</v>
      </c>
      <c r="E11888" s="23">
        <v>0.15221585200000001</v>
      </c>
      <c r="F11888" s="23">
        <v>0.124817753</v>
      </c>
      <c r="G11888" s="17">
        <v>0</v>
      </c>
      <c r="H11888" s="17">
        <v>1</v>
      </c>
      <c r="I11888" s="17">
        <v>0.91320546300000005</v>
      </c>
      <c r="J11888" s="17">
        <v>8.6599999999999996E-2</v>
      </c>
      <c r="K11888" s="17">
        <v>1.8599999999999999E-4</v>
      </c>
    </row>
    <row r="11889" spans="1:11" x14ac:dyDescent="0.45">
      <c r="A11889" s="10" t="s">
        <v>103</v>
      </c>
      <c r="B11889" s="20">
        <v>0.56000000000000005</v>
      </c>
      <c r="C11889" s="19">
        <v>42631</v>
      </c>
      <c r="D11889" s="19">
        <v>2802.2572660000001</v>
      </c>
      <c r="E11889" s="23">
        <v>0.15638709100000001</v>
      </c>
      <c r="F11889" s="23">
        <v>0.128447327</v>
      </c>
      <c r="G11889" s="17">
        <v>0</v>
      </c>
      <c r="H11889" s="17">
        <v>1</v>
      </c>
      <c r="I11889" s="17">
        <v>0.91678497299999995</v>
      </c>
      <c r="J11889" s="17">
        <v>8.3000000000000004E-2</v>
      </c>
      <c r="K11889" s="17">
        <v>2.0799999999999999E-4</v>
      </c>
    </row>
    <row r="11890" spans="1:11" x14ac:dyDescent="0.45">
      <c r="A11890" s="10" t="s">
        <v>103</v>
      </c>
      <c r="B11890" s="20">
        <v>0.56999999999999995</v>
      </c>
      <c r="C11890" s="19">
        <v>43386</v>
      </c>
      <c r="D11890" s="19">
        <v>2921.9869330000001</v>
      </c>
      <c r="E11890" s="23">
        <v>0.160991246</v>
      </c>
      <c r="F11890" s="23">
        <v>0.13179448299999999</v>
      </c>
      <c r="G11890" s="17">
        <v>0</v>
      </c>
      <c r="H11890" s="17">
        <v>1</v>
      </c>
      <c r="I11890" s="17">
        <v>0.91984429300000004</v>
      </c>
      <c r="J11890" s="17">
        <v>0.08</v>
      </c>
      <c r="K11890" s="17">
        <v>2.0000000000000001E-4</v>
      </c>
    </row>
    <row r="11891" spans="1:11" x14ac:dyDescent="0.45">
      <c r="A11891" s="10" t="s">
        <v>103</v>
      </c>
      <c r="B11891" s="20">
        <v>0.57999999999999996</v>
      </c>
      <c r="C11891" s="19">
        <v>44141</v>
      </c>
      <c r="D11891" s="19">
        <v>3045.2899499999999</v>
      </c>
      <c r="E11891" s="23">
        <v>0.16540236699999999</v>
      </c>
      <c r="F11891" s="23">
        <v>0.135247375</v>
      </c>
      <c r="G11891" s="17">
        <v>0</v>
      </c>
      <c r="H11891" s="17">
        <v>1</v>
      </c>
      <c r="I11891" s="17">
        <v>0.92295799899999997</v>
      </c>
      <c r="J11891" s="17">
        <v>7.6799999999999993E-2</v>
      </c>
      <c r="K11891" s="17">
        <v>1.92E-4</v>
      </c>
    </row>
    <row r="11892" spans="1:11" x14ac:dyDescent="0.45">
      <c r="A11892" s="10" t="s">
        <v>103</v>
      </c>
      <c r="B11892" s="20">
        <v>0.59</v>
      </c>
      <c r="C11892" s="19">
        <v>44871</v>
      </c>
      <c r="D11892" s="19">
        <v>3167.7840799999999</v>
      </c>
      <c r="E11892" s="23">
        <v>0.170935649</v>
      </c>
      <c r="F11892" s="23">
        <v>0.13872404899999999</v>
      </c>
      <c r="G11892" s="17">
        <v>0</v>
      </c>
      <c r="H11892" s="17">
        <v>1</v>
      </c>
      <c r="I11892" s="17">
        <v>0.92583203700000005</v>
      </c>
      <c r="J11892" s="17">
        <v>7.3999999999999996E-2</v>
      </c>
      <c r="K11892" s="17">
        <v>1.85E-4</v>
      </c>
    </row>
    <row r="11893" spans="1:11" x14ac:dyDescent="0.45">
      <c r="A11893" s="10" t="s">
        <v>103</v>
      </c>
      <c r="B11893" s="20">
        <v>0.6</v>
      </c>
      <c r="C11893" s="19">
        <v>45570</v>
      </c>
      <c r="D11893" s="19">
        <v>3288.6869240000001</v>
      </c>
      <c r="E11893" s="23">
        <v>0.17550719400000001</v>
      </c>
      <c r="F11893" s="23">
        <v>0.14195271300000001</v>
      </c>
      <c r="G11893" s="17">
        <v>0</v>
      </c>
      <c r="H11893" s="17">
        <v>1</v>
      </c>
      <c r="I11893" s="17">
        <v>0.92819115200000002</v>
      </c>
      <c r="J11893" s="17">
        <v>7.1599999999999997E-2</v>
      </c>
      <c r="K11893" s="17">
        <v>1.7899999999999999E-4</v>
      </c>
    </row>
    <row r="11894" spans="1:11" x14ac:dyDescent="0.45">
      <c r="A11894" s="10" t="s">
        <v>103</v>
      </c>
      <c r="B11894" s="20">
        <v>0.61</v>
      </c>
      <c r="C11894" s="19">
        <v>46321</v>
      </c>
      <c r="D11894" s="19">
        <v>3421.6232479999999</v>
      </c>
      <c r="E11894" s="23">
        <v>0.178755055</v>
      </c>
      <c r="F11894" s="23">
        <v>0.14559477500000001</v>
      </c>
      <c r="G11894" s="17">
        <v>0</v>
      </c>
      <c r="H11894" s="17">
        <v>1</v>
      </c>
      <c r="I11894" s="17">
        <v>0.93066535900000003</v>
      </c>
      <c r="J11894" s="17">
        <v>6.9199999999999998E-2</v>
      </c>
      <c r="K11894" s="17">
        <v>1.7200000000000001E-4</v>
      </c>
    </row>
    <row r="11895" spans="1:11" x14ac:dyDescent="0.45">
      <c r="A11895" s="10" t="s">
        <v>103</v>
      </c>
      <c r="B11895" s="20">
        <v>0.62</v>
      </c>
      <c r="C11895" s="19">
        <v>47077</v>
      </c>
      <c r="D11895" s="19">
        <v>3558.813858</v>
      </c>
      <c r="E11895" s="23">
        <v>0.18372469699999999</v>
      </c>
      <c r="F11895" s="23">
        <v>0.14924315899999999</v>
      </c>
      <c r="G11895" s="17">
        <v>0</v>
      </c>
      <c r="H11895" s="17">
        <v>1</v>
      </c>
      <c r="I11895" s="17">
        <v>0.93293733899999998</v>
      </c>
      <c r="J11895" s="17">
        <v>6.6900000000000001E-2</v>
      </c>
      <c r="K11895" s="17">
        <v>1.65E-4</v>
      </c>
    </row>
    <row r="11896" spans="1:11" x14ac:dyDescent="0.45">
      <c r="A11896" s="10" t="s">
        <v>103</v>
      </c>
      <c r="B11896" s="20">
        <v>0.63</v>
      </c>
      <c r="C11896" s="19">
        <v>47831</v>
      </c>
      <c r="D11896" s="19">
        <v>3699.5658979999998</v>
      </c>
      <c r="E11896" s="23">
        <v>0.18903724599999999</v>
      </c>
      <c r="F11896" s="23">
        <v>0.15298128499999999</v>
      </c>
      <c r="G11896" s="17">
        <v>0</v>
      </c>
      <c r="H11896" s="17">
        <v>1</v>
      </c>
      <c r="I11896" s="17">
        <v>0.93539978999999995</v>
      </c>
      <c r="J11896" s="17">
        <v>6.4399999999999999E-2</v>
      </c>
      <c r="K11896" s="17">
        <v>1.5899999999999999E-4</v>
      </c>
    </row>
    <row r="11897" spans="1:11" x14ac:dyDescent="0.45">
      <c r="A11897" s="10" t="s">
        <v>103</v>
      </c>
      <c r="B11897" s="20">
        <v>0.64</v>
      </c>
      <c r="C11897" s="19">
        <v>48584</v>
      </c>
      <c r="D11897" s="19">
        <v>3844.19812</v>
      </c>
      <c r="E11897" s="23">
        <v>0.19486509599999999</v>
      </c>
      <c r="F11897" s="23">
        <v>0.156800677</v>
      </c>
      <c r="G11897" s="17">
        <v>0</v>
      </c>
      <c r="H11897" s="17">
        <v>1</v>
      </c>
      <c r="I11897" s="17">
        <v>0.93758588600000003</v>
      </c>
      <c r="J11897" s="17">
        <v>6.2300000000000001E-2</v>
      </c>
      <c r="K11897" s="17">
        <v>1.54E-4</v>
      </c>
    </row>
    <row r="11898" spans="1:11" x14ac:dyDescent="0.45">
      <c r="A11898" s="10" t="s">
        <v>103</v>
      </c>
      <c r="B11898" s="20">
        <v>0.65</v>
      </c>
      <c r="C11898" s="19">
        <v>49324</v>
      </c>
      <c r="D11898" s="19">
        <v>3990.2085240000001</v>
      </c>
      <c r="E11898" s="23">
        <v>0.199483839</v>
      </c>
      <c r="F11898" s="23">
        <v>0.16070356999999999</v>
      </c>
      <c r="G11898" s="17">
        <v>0</v>
      </c>
      <c r="H11898" s="17">
        <v>1</v>
      </c>
      <c r="I11898" s="17">
        <v>0.93957490499999996</v>
      </c>
      <c r="J11898" s="17">
        <v>6.0299999999999999E-2</v>
      </c>
      <c r="K11898" s="17">
        <v>1.4799999999999999E-4</v>
      </c>
    </row>
    <row r="11899" spans="1:11" x14ac:dyDescent="0.45">
      <c r="A11899" s="10" t="s">
        <v>103</v>
      </c>
      <c r="B11899" s="20">
        <v>0.66</v>
      </c>
      <c r="C11899" s="19">
        <v>50091</v>
      </c>
      <c r="D11899" s="19">
        <v>4144.6965229999996</v>
      </c>
      <c r="E11899" s="23">
        <v>0.20393113600000001</v>
      </c>
      <c r="F11899" s="23">
        <v>0.16444293600000001</v>
      </c>
      <c r="G11899" s="17">
        <v>0</v>
      </c>
      <c r="H11899" s="17">
        <v>1</v>
      </c>
      <c r="I11899" s="17">
        <v>0.941792925</v>
      </c>
      <c r="J11899" s="17">
        <v>5.8099999999999999E-2</v>
      </c>
      <c r="K11899" s="17">
        <v>1.4300000000000001E-4</v>
      </c>
    </row>
    <row r="11900" spans="1:11" x14ac:dyDescent="0.45">
      <c r="A11900" s="10" t="s">
        <v>103</v>
      </c>
      <c r="B11900" s="20">
        <v>0.67</v>
      </c>
      <c r="C11900" s="19">
        <v>50841</v>
      </c>
      <c r="D11900" s="19">
        <v>4300.1615549999997</v>
      </c>
      <c r="E11900" s="23">
        <v>0.20977752399999999</v>
      </c>
      <c r="F11900" s="23">
        <v>0.16854291199999999</v>
      </c>
      <c r="G11900" s="17">
        <v>0</v>
      </c>
      <c r="H11900" s="17">
        <v>1</v>
      </c>
      <c r="I11900" s="17">
        <v>0.94370950499999995</v>
      </c>
      <c r="J11900" s="17">
        <v>5.62E-2</v>
      </c>
      <c r="K11900" s="17">
        <v>1.3799999999999999E-4</v>
      </c>
    </row>
    <row r="11901" spans="1:11" x14ac:dyDescent="0.45">
      <c r="A11901" s="10" t="s">
        <v>103</v>
      </c>
      <c r="B11901" s="20">
        <v>0.68</v>
      </c>
      <c r="C11901" s="19">
        <v>51598</v>
      </c>
      <c r="D11901" s="19">
        <v>4460.9674859999996</v>
      </c>
      <c r="E11901" s="23">
        <v>0.21452328000000001</v>
      </c>
      <c r="F11901" s="23">
        <v>0.17263125900000001</v>
      </c>
      <c r="G11901" s="17">
        <v>0</v>
      </c>
      <c r="H11901" s="17">
        <v>1</v>
      </c>
      <c r="I11901" s="17">
        <v>0.94555614399999999</v>
      </c>
      <c r="J11901" s="17">
        <v>5.4300000000000001E-2</v>
      </c>
      <c r="K11901" s="17">
        <v>1.3300000000000001E-4</v>
      </c>
    </row>
    <row r="11902" spans="1:11" x14ac:dyDescent="0.45">
      <c r="A11902" s="10" t="s">
        <v>103</v>
      </c>
      <c r="B11902" s="20">
        <v>0.69</v>
      </c>
      <c r="C11902" s="19">
        <v>52343</v>
      </c>
      <c r="D11902" s="19">
        <v>4622.5146539999996</v>
      </c>
      <c r="E11902" s="23">
        <v>0.219373981</v>
      </c>
      <c r="F11902" s="23">
        <v>0.176733208</v>
      </c>
      <c r="G11902" s="17">
        <v>0</v>
      </c>
      <c r="H11902" s="17">
        <v>1</v>
      </c>
      <c r="I11902" s="17">
        <v>0.947266214</v>
      </c>
      <c r="J11902" s="17">
        <v>5.2600000000000001E-2</v>
      </c>
      <c r="K11902" s="17">
        <v>1.2899999999999999E-4</v>
      </c>
    </row>
    <row r="11903" spans="1:11" x14ac:dyDescent="0.45">
      <c r="A11903" s="10" t="s">
        <v>103</v>
      </c>
      <c r="B11903" s="20">
        <v>0.7</v>
      </c>
      <c r="C11903" s="19">
        <v>53103</v>
      </c>
      <c r="D11903" s="19">
        <v>4791.3377659999996</v>
      </c>
      <c r="E11903" s="23">
        <v>0.224803113</v>
      </c>
      <c r="F11903" s="23">
        <v>0.18080728700000001</v>
      </c>
      <c r="G11903" s="17">
        <v>0</v>
      </c>
      <c r="H11903" s="17">
        <v>1</v>
      </c>
      <c r="I11903" s="17">
        <v>0.94885502700000002</v>
      </c>
      <c r="J11903" s="17">
        <v>5.0999999999999997E-2</v>
      </c>
      <c r="K11903" s="17">
        <v>1.25E-4</v>
      </c>
    </row>
    <row r="11904" spans="1:11" x14ac:dyDescent="0.45">
      <c r="A11904" s="10" t="s">
        <v>103</v>
      </c>
      <c r="B11904" s="20">
        <v>0.71</v>
      </c>
      <c r="C11904" s="19">
        <v>53858</v>
      </c>
      <c r="D11904" s="19">
        <v>4963.2514810000002</v>
      </c>
      <c r="E11904" s="23">
        <v>0.22987762</v>
      </c>
      <c r="F11904" s="23">
        <v>0.18504410299999999</v>
      </c>
      <c r="G11904" s="17">
        <v>0</v>
      </c>
      <c r="H11904" s="17">
        <v>1</v>
      </c>
      <c r="I11904" s="17">
        <v>0.95041366800000004</v>
      </c>
      <c r="J11904" s="17">
        <v>4.9500000000000002E-2</v>
      </c>
      <c r="K11904" s="17">
        <v>1.21E-4</v>
      </c>
    </row>
    <row r="11905" spans="1:11" x14ac:dyDescent="0.45">
      <c r="A11905" s="10" t="s">
        <v>103</v>
      </c>
      <c r="B11905" s="20">
        <v>0.72</v>
      </c>
      <c r="C11905" s="19">
        <v>54605</v>
      </c>
      <c r="D11905" s="19">
        <v>5137.4207980000001</v>
      </c>
      <c r="E11905" s="23">
        <v>0.23639358899999999</v>
      </c>
      <c r="F11905" s="23">
        <v>0.18929970800000001</v>
      </c>
      <c r="G11905" s="17">
        <v>0</v>
      </c>
      <c r="H11905" s="17">
        <v>1</v>
      </c>
      <c r="I11905" s="17">
        <v>0.95181331400000002</v>
      </c>
      <c r="J11905" s="17">
        <v>4.8099999999999997E-2</v>
      </c>
      <c r="K11905" s="17">
        <v>1.17E-4</v>
      </c>
    </row>
    <row r="11906" spans="1:11" x14ac:dyDescent="0.45">
      <c r="A11906" s="10" t="s">
        <v>103</v>
      </c>
      <c r="B11906" s="20">
        <v>0.73</v>
      </c>
      <c r="C11906" s="19">
        <v>55362</v>
      </c>
      <c r="D11906" s="19">
        <v>5319.1981299999998</v>
      </c>
      <c r="E11906" s="23">
        <v>0.24381744599999999</v>
      </c>
      <c r="F11906" s="23">
        <v>0.193641595</v>
      </c>
      <c r="G11906" s="17">
        <v>0</v>
      </c>
      <c r="H11906" s="17">
        <v>1</v>
      </c>
      <c r="I11906" s="17">
        <v>0.95329417599999999</v>
      </c>
      <c r="J11906" s="17">
        <v>4.6600000000000003E-2</v>
      </c>
      <c r="K11906" s="17">
        <v>1.13E-4</v>
      </c>
    </row>
    <row r="11907" spans="1:11" x14ac:dyDescent="0.45">
      <c r="A11907" s="10" t="s">
        <v>103</v>
      </c>
      <c r="B11907" s="20">
        <v>0.74</v>
      </c>
      <c r="C11907" s="19">
        <v>56107</v>
      </c>
      <c r="D11907" s="19">
        <v>5503.1659460000001</v>
      </c>
      <c r="E11907" s="23">
        <v>0.25085510500000002</v>
      </c>
      <c r="F11907" s="23">
        <v>0.198233678</v>
      </c>
      <c r="G11907" s="17">
        <v>0</v>
      </c>
      <c r="H11907" s="17">
        <v>1</v>
      </c>
      <c r="I11907" s="17">
        <v>0.95476866400000004</v>
      </c>
      <c r="J11907" s="17">
        <v>4.5100000000000001E-2</v>
      </c>
      <c r="K11907" s="17">
        <v>1.0900000000000001E-4</v>
      </c>
    </row>
    <row r="11908" spans="1:11" x14ac:dyDescent="0.45">
      <c r="A11908" s="10" t="s">
        <v>103</v>
      </c>
      <c r="B11908" s="20">
        <v>0.75</v>
      </c>
      <c r="C11908" s="19">
        <v>56871</v>
      </c>
      <c r="D11908" s="19">
        <v>5698.3103579999997</v>
      </c>
      <c r="E11908" s="23">
        <v>0.25906309700000002</v>
      </c>
      <c r="F11908" s="23">
        <v>0.20291340799999999</v>
      </c>
      <c r="G11908" s="17">
        <v>0</v>
      </c>
      <c r="H11908" s="17">
        <v>1</v>
      </c>
      <c r="I11908" s="17">
        <v>0.95617608700000001</v>
      </c>
      <c r="J11908" s="17">
        <v>4.3700000000000003E-2</v>
      </c>
      <c r="K11908" s="17">
        <v>1.06E-4</v>
      </c>
    </row>
    <row r="11909" spans="1:11" x14ac:dyDescent="0.45">
      <c r="A11909" s="10" t="s">
        <v>103</v>
      </c>
      <c r="B11909" s="20">
        <v>0.76</v>
      </c>
      <c r="C11909" s="19">
        <v>57622</v>
      </c>
      <c r="D11909" s="19">
        <v>5895.5238859999999</v>
      </c>
      <c r="E11909" s="23">
        <v>0.26564890000000002</v>
      </c>
      <c r="F11909" s="23">
        <v>0.20777943800000001</v>
      </c>
      <c r="G11909" s="17">
        <v>0</v>
      </c>
      <c r="H11909" s="17">
        <v>1</v>
      </c>
      <c r="I11909" s="17">
        <v>0.95754299799999998</v>
      </c>
      <c r="J11909" s="17">
        <v>4.24E-2</v>
      </c>
      <c r="K11909" s="17">
        <v>1.02E-4</v>
      </c>
    </row>
    <row r="11910" spans="1:11" x14ac:dyDescent="0.45">
      <c r="A11910" s="10" t="s">
        <v>103</v>
      </c>
      <c r="B11910" s="20">
        <v>0.77</v>
      </c>
      <c r="C11910" s="19">
        <v>58370</v>
      </c>
      <c r="D11910" s="19">
        <v>6098.0733710000004</v>
      </c>
      <c r="E11910" s="23">
        <v>0.27572566399999998</v>
      </c>
      <c r="F11910" s="23">
        <v>0.21275255000000001</v>
      </c>
      <c r="G11910" s="17">
        <v>0</v>
      </c>
      <c r="H11910" s="17">
        <v>1</v>
      </c>
      <c r="I11910" s="17">
        <v>0.95862627600000005</v>
      </c>
      <c r="J11910" s="17">
        <v>4.1300000000000003E-2</v>
      </c>
      <c r="K11910" s="17">
        <v>9.9300000000000001E-5</v>
      </c>
    </row>
    <row r="11911" spans="1:11" x14ac:dyDescent="0.45">
      <c r="A11911" s="10" t="s">
        <v>103</v>
      </c>
      <c r="B11911" s="20">
        <v>0.78</v>
      </c>
      <c r="C11911" s="19">
        <v>59128</v>
      </c>
      <c r="D11911" s="19">
        <v>6310.6865699999998</v>
      </c>
      <c r="E11911" s="23">
        <v>0.28457021799999999</v>
      </c>
      <c r="F11911" s="23">
        <v>0.21806820099999999</v>
      </c>
      <c r="G11911" s="17">
        <v>0</v>
      </c>
      <c r="H11911" s="17">
        <v>1</v>
      </c>
      <c r="I11911" s="17">
        <v>0.959932063</v>
      </c>
      <c r="J11911" s="17">
        <v>0.04</v>
      </c>
      <c r="K11911" s="17">
        <v>9.6000000000000002E-5</v>
      </c>
    </row>
    <row r="11912" spans="1:11" x14ac:dyDescent="0.45">
      <c r="A11912" s="10" t="s">
        <v>103</v>
      </c>
      <c r="B11912" s="20">
        <v>0.79</v>
      </c>
      <c r="C11912" s="19">
        <v>59882</v>
      </c>
      <c r="D11912" s="19">
        <v>6528.8713610000004</v>
      </c>
      <c r="E11912" s="23">
        <v>0.29347316699999998</v>
      </c>
      <c r="F11912" s="23">
        <v>0.223457456</v>
      </c>
      <c r="G11912" s="17">
        <v>0</v>
      </c>
      <c r="H11912" s="17">
        <v>1</v>
      </c>
      <c r="I11912" s="17">
        <v>0.96076459400000003</v>
      </c>
      <c r="J11912" s="17">
        <v>3.9100000000000003E-2</v>
      </c>
      <c r="K11912" s="17">
        <v>9.7200000000000004E-5</v>
      </c>
    </row>
    <row r="11913" spans="1:11" x14ac:dyDescent="0.45">
      <c r="A11913" s="10" t="s">
        <v>103</v>
      </c>
      <c r="B11913" s="20">
        <v>0.8</v>
      </c>
      <c r="C11913" s="19">
        <v>60331</v>
      </c>
      <c r="D11913" s="19">
        <v>6662.2404319999996</v>
      </c>
      <c r="E11913" s="23">
        <v>0.30087751499999998</v>
      </c>
      <c r="F11913" s="23">
        <v>0.22682967400000001</v>
      </c>
      <c r="G11913" s="17">
        <v>0</v>
      </c>
      <c r="H11913" s="17">
        <v>1</v>
      </c>
      <c r="I11913" s="17">
        <v>0.96144255300000003</v>
      </c>
      <c r="J11913" s="17">
        <v>3.85E-2</v>
      </c>
      <c r="K11913" s="17">
        <v>9.5400000000000001E-5</v>
      </c>
    </row>
    <row r="11914" spans="1:11" x14ac:dyDescent="0.45">
      <c r="A11914" s="10" t="s">
        <v>103</v>
      </c>
      <c r="B11914" s="20">
        <v>0.80100000000000005</v>
      </c>
      <c r="C11914" s="19">
        <v>60411</v>
      </c>
      <c r="D11914" s="19">
        <v>6686.3544359999996</v>
      </c>
      <c r="E11914" s="23">
        <v>0.30216539999999997</v>
      </c>
      <c r="F11914" s="23">
        <v>0.22738051100000001</v>
      </c>
      <c r="G11914" s="17">
        <v>0</v>
      </c>
      <c r="H11914" s="17">
        <v>1</v>
      </c>
      <c r="I11914" s="17">
        <v>0.96156954800000005</v>
      </c>
      <c r="J11914" s="17">
        <v>3.8300000000000001E-2</v>
      </c>
      <c r="K11914" s="17">
        <v>9.5099999999999994E-5</v>
      </c>
    </row>
    <row r="11915" spans="1:11" x14ac:dyDescent="0.45">
      <c r="A11915" s="10" t="s">
        <v>103</v>
      </c>
      <c r="B11915" s="20">
        <v>0.80200000000000005</v>
      </c>
      <c r="C11915" s="19">
        <v>60478</v>
      </c>
      <c r="D11915" s="19">
        <v>6706.6161940000002</v>
      </c>
      <c r="E11915" s="23">
        <v>0.30275210499999999</v>
      </c>
      <c r="F11915" s="23">
        <v>0.22798796800000001</v>
      </c>
      <c r="G11915" s="17">
        <v>0</v>
      </c>
      <c r="H11915" s="17">
        <v>1</v>
      </c>
      <c r="I11915" s="17">
        <v>0.96166454999999995</v>
      </c>
      <c r="J11915" s="17">
        <v>3.8199999999999998E-2</v>
      </c>
      <c r="K11915" s="17">
        <v>9.4900000000000003E-5</v>
      </c>
    </row>
    <row r="11916" spans="1:11" x14ac:dyDescent="0.45">
      <c r="A11916" s="10" t="s">
        <v>103</v>
      </c>
      <c r="B11916" s="20">
        <v>0.80300000000000005</v>
      </c>
      <c r="C11916" s="19">
        <v>60553</v>
      </c>
      <c r="D11916" s="19">
        <v>6729.3480650000001</v>
      </c>
      <c r="E11916" s="23">
        <v>0.30366954400000001</v>
      </c>
      <c r="F11916" s="23">
        <v>0.22852019200000001</v>
      </c>
      <c r="G11916" s="17">
        <v>0</v>
      </c>
      <c r="H11916" s="17">
        <v>1</v>
      </c>
      <c r="I11916" s="17">
        <v>0.96177120100000002</v>
      </c>
      <c r="J11916" s="17">
        <v>3.8100000000000002E-2</v>
      </c>
      <c r="K11916" s="17">
        <v>9.4599999999999996E-5</v>
      </c>
    </row>
    <row r="11917" spans="1:11" x14ac:dyDescent="0.45">
      <c r="A11917" s="10" t="s">
        <v>103</v>
      </c>
      <c r="B11917" s="20">
        <v>0.80400000000000005</v>
      </c>
      <c r="C11917" s="19">
        <v>60628</v>
      </c>
      <c r="D11917" s="19">
        <v>6752.1676010000001</v>
      </c>
      <c r="E11917" s="23">
        <v>0.30455116900000001</v>
      </c>
      <c r="F11917" s="23">
        <v>0.22909622700000001</v>
      </c>
      <c r="G11917" s="17">
        <v>0</v>
      </c>
      <c r="H11917" s="17">
        <v>1</v>
      </c>
      <c r="I11917" s="17">
        <v>0.96186670100000005</v>
      </c>
      <c r="J11917" s="17">
        <v>3.7999999999999999E-2</v>
      </c>
      <c r="K11917" s="17">
        <v>9.4199999999999999E-5</v>
      </c>
    </row>
    <row r="11918" spans="1:11" x14ac:dyDescent="0.45">
      <c r="A11918" s="10" t="s">
        <v>103</v>
      </c>
      <c r="B11918" s="20">
        <v>0.80500000000000005</v>
      </c>
      <c r="C11918" s="19">
        <v>60712</v>
      </c>
      <c r="D11918" s="19">
        <v>6777.7609039999998</v>
      </c>
      <c r="E11918" s="23">
        <v>0.30491119999999999</v>
      </c>
      <c r="F11918" s="23">
        <v>0.22966284000000001</v>
      </c>
      <c r="G11918" s="17">
        <v>0</v>
      </c>
      <c r="H11918" s="17">
        <v>1</v>
      </c>
      <c r="I11918" s="17">
        <v>0.96199694599999996</v>
      </c>
      <c r="J11918" s="17">
        <v>3.7900000000000003E-2</v>
      </c>
      <c r="K11918" s="17">
        <v>9.3900000000000006E-5</v>
      </c>
    </row>
    <row r="11919" spans="1:11" x14ac:dyDescent="0.45">
      <c r="A11919" s="10" t="s">
        <v>103</v>
      </c>
      <c r="B11919" s="20">
        <v>0.80600000000000005</v>
      </c>
      <c r="C11919" s="19">
        <v>60783</v>
      </c>
      <c r="D11919" s="19">
        <v>6799.4288020000004</v>
      </c>
      <c r="E11919" s="23">
        <v>0.30548014499999998</v>
      </c>
      <c r="F11919" s="23">
        <v>0.23029333099999999</v>
      </c>
      <c r="G11919" s="17">
        <v>0</v>
      </c>
      <c r="H11919" s="17">
        <v>1</v>
      </c>
      <c r="I11919" s="17">
        <v>0.962115269</v>
      </c>
      <c r="J11919" s="17">
        <v>3.78E-2</v>
      </c>
      <c r="K11919" s="17">
        <v>9.3599999999999998E-5</v>
      </c>
    </row>
    <row r="11920" spans="1:11" x14ac:dyDescent="0.45">
      <c r="A11920" s="10" t="s">
        <v>103</v>
      </c>
      <c r="B11920" s="20">
        <v>0.80700000000000005</v>
      </c>
      <c r="C11920" s="19">
        <v>60845</v>
      </c>
      <c r="D11920" s="19">
        <v>6818.4191659999997</v>
      </c>
      <c r="E11920" s="23">
        <v>0.30689305</v>
      </c>
      <c r="F11920" s="23">
        <v>0.23083429699999999</v>
      </c>
      <c r="G11920" s="17">
        <v>0</v>
      </c>
      <c r="H11920" s="17">
        <v>1</v>
      </c>
      <c r="I11920" s="17">
        <v>0.96221769599999996</v>
      </c>
      <c r="J11920" s="17">
        <v>3.7699999999999997E-2</v>
      </c>
      <c r="K11920" s="17">
        <v>9.3300000000000005E-5</v>
      </c>
    </row>
    <row r="11921" spans="1:11" x14ac:dyDescent="0.45">
      <c r="A11921" s="10" t="s">
        <v>103</v>
      </c>
      <c r="B11921" s="20">
        <v>0.80800000000000005</v>
      </c>
      <c r="C11921" s="19">
        <v>60930</v>
      </c>
      <c r="D11921" s="19">
        <v>6844.5481989999998</v>
      </c>
      <c r="E11921" s="23">
        <v>0.30801383300000001</v>
      </c>
      <c r="F11921" s="23">
        <v>0.23135241600000001</v>
      </c>
      <c r="G11921" s="17">
        <v>0</v>
      </c>
      <c r="H11921" s="17">
        <v>1</v>
      </c>
      <c r="I11921" s="17">
        <v>0.96236539499999996</v>
      </c>
      <c r="J11921" s="17">
        <v>3.7499999999999999E-2</v>
      </c>
      <c r="K11921" s="17">
        <v>9.2999999999999997E-5</v>
      </c>
    </row>
    <row r="11922" spans="1:11" x14ac:dyDescent="0.45">
      <c r="A11922" s="10" t="s">
        <v>103</v>
      </c>
      <c r="B11922" s="20">
        <v>0.80900000000000005</v>
      </c>
      <c r="C11922" s="19">
        <v>60999</v>
      </c>
      <c r="D11922" s="19">
        <v>6865.8257229999999</v>
      </c>
      <c r="E11922" s="23">
        <v>0.30903272500000001</v>
      </c>
      <c r="F11922" s="23">
        <v>0.23198793700000001</v>
      </c>
      <c r="G11922" s="17">
        <v>0</v>
      </c>
      <c r="H11922" s="17">
        <v>1</v>
      </c>
      <c r="I11922" s="17">
        <v>0.96245617299999997</v>
      </c>
      <c r="J11922" s="17">
        <v>3.7499999999999999E-2</v>
      </c>
      <c r="K11922" s="17">
        <v>9.2700000000000004E-5</v>
      </c>
    </row>
    <row r="11923" spans="1:11" x14ac:dyDescent="0.45">
      <c r="A11923" s="10" t="s">
        <v>103</v>
      </c>
      <c r="B11923" s="20">
        <v>0.81</v>
      </c>
      <c r="C11923" s="19">
        <v>61089</v>
      </c>
      <c r="D11923" s="19">
        <v>6893.7037689999997</v>
      </c>
      <c r="E11923" s="23">
        <v>0.31025931200000001</v>
      </c>
      <c r="F11923" s="23">
        <v>0.23247257900000001</v>
      </c>
      <c r="G11923" s="17">
        <v>0</v>
      </c>
      <c r="H11923" s="17">
        <v>1</v>
      </c>
      <c r="I11923" s="17">
        <v>0.96259883899999998</v>
      </c>
      <c r="J11923" s="17">
        <v>3.73E-2</v>
      </c>
      <c r="K11923" s="17">
        <v>9.2399999999999996E-5</v>
      </c>
    </row>
    <row r="11924" spans="1:11" x14ac:dyDescent="0.45">
      <c r="A11924" s="10" t="s">
        <v>103</v>
      </c>
      <c r="B11924" s="20">
        <v>0.81100000000000005</v>
      </c>
      <c r="C11924" s="19">
        <v>61162</v>
      </c>
      <c r="D11924" s="19">
        <v>6916.3856029999997</v>
      </c>
      <c r="E11924" s="23">
        <v>0.310904874</v>
      </c>
      <c r="F11924" s="23">
        <v>0.233204041</v>
      </c>
      <c r="G11924" s="17">
        <v>0</v>
      </c>
      <c r="H11924" s="17">
        <v>1</v>
      </c>
      <c r="I11924" s="17">
        <v>0.96270615999999998</v>
      </c>
      <c r="J11924" s="17">
        <v>3.7199999999999997E-2</v>
      </c>
      <c r="K11924" s="17">
        <v>9.2100000000000003E-5</v>
      </c>
    </row>
    <row r="11925" spans="1:11" x14ac:dyDescent="0.45">
      <c r="A11925" s="10" t="s">
        <v>103</v>
      </c>
      <c r="B11925" s="20">
        <v>0.81200000000000006</v>
      </c>
      <c r="C11925" s="19">
        <v>61238</v>
      </c>
      <c r="D11925" s="19">
        <v>6940.0427319999999</v>
      </c>
      <c r="E11925" s="23">
        <v>0.31178235300000001</v>
      </c>
      <c r="F11925" s="23">
        <v>0.23374413199999999</v>
      </c>
      <c r="G11925" s="17">
        <v>0</v>
      </c>
      <c r="H11925" s="17">
        <v>1</v>
      </c>
      <c r="I11925" s="17">
        <v>0.96282433300000003</v>
      </c>
      <c r="J11925" s="17">
        <v>3.7100000000000001E-2</v>
      </c>
      <c r="K11925" s="17">
        <v>9.1799999999999995E-5</v>
      </c>
    </row>
    <row r="11926" spans="1:11" x14ac:dyDescent="0.45">
      <c r="A11926" s="10" t="s">
        <v>103</v>
      </c>
      <c r="B11926" s="20">
        <v>0.81299999999999994</v>
      </c>
      <c r="C11926" s="19">
        <v>61313</v>
      </c>
      <c r="D11926" s="19">
        <v>6963.4620539999996</v>
      </c>
      <c r="E11926" s="23">
        <v>0.312534847</v>
      </c>
      <c r="F11926" s="23">
        <v>0.234378903</v>
      </c>
      <c r="G11926" s="17">
        <v>0</v>
      </c>
      <c r="H11926" s="17">
        <v>1</v>
      </c>
      <c r="I11926" s="17">
        <v>0.96287507800000005</v>
      </c>
      <c r="J11926" s="17">
        <v>3.6999999999999998E-2</v>
      </c>
      <c r="K11926" s="17">
        <v>9.1600000000000004E-5</v>
      </c>
    </row>
    <row r="11927" spans="1:11" x14ac:dyDescent="0.45">
      <c r="A11927" s="10" t="s">
        <v>103</v>
      </c>
      <c r="B11927" s="20">
        <v>0.81399999999999995</v>
      </c>
      <c r="C11927" s="19">
        <v>61390</v>
      </c>
      <c r="D11927" s="19">
        <v>6987.5670010000003</v>
      </c>
      <c r="E11927" s="23">
        <v>0.31356625300000002</v>
      </c>
      <c r="F11927" s="23">
        <v>0.234856543</v>
      </c>
      <c r="G11927" s="17">
        <v>0</v>
      </c>
      <c r="H11927" s="17">
        <v>1</v>
      </c>
      <c r="I11927" s="17">
        <v>0.96298565899999999</v>
      </c>
      <c r="J11927" s="17">
        <v>3.6900000000000002E-2</v>
      </c>
      <c r="K11927" s="17">
        <v>9.1299999999999997E-5</v>
      </c>
    </row>
    <row r="11928" spans="1:11" x14ac:dyDescent="0.45">
      <c r="A11928" s="10" t="s">
        <v>103</v>
      </c>
      <c r="B11928" s="20">
        <v>0.81499999999999995</v>
      </c>
      <c r="C11928" s="19">
        <v>61460</v>
      </c>
      <c r="D11928" s="19">
        <v>7009.5606049999997</v>
      </c>
      <c r="E11928" s="23">
        <v>0.31470192200000002</v>
      </c>
      <c r="F11928" s="23">
        <v>0.23557256500000001</v>
      </c>
      <c r="G11928" s="17">
        <v>0</v>
      </c>
      <c r="H11928" s="17">
        <v>1</v>
      </c>
      <c r="I11928" s="17">
        <v>0.96309608899999999</v>
      </c>
      <c r="J11928" s="17">
        <v>3.6799999999999999E-2</v>
      </c>
      <c r="K11928" s="17">
        <v>9.1100000000000005E-5</v>
      </c>
    </row>
    <row r="11929" spans="1:11" x14ac:dyDescent="0.45">
      <c r="A11929" s="10" t="s">
        <v>103</v>
      </c>
      <c r="B11929" s="20">
        <v>0.81599999999999995</v>
      </c>
      <c r="C11929" s="19">
        <v>61541</v>
      </c>
      <c r="D11929" s="19">
        <v>7035.10286</v>
      </c>
      <c r="E11929" s="23">
        <v>0.315856101</v>
      </c>
      <c r="F11929" s="23">
        <v>0.23613920599999999</v>
      </c>
      <c r="G11929" s="17">
        <v>0</v>
      </c>
      <c r="H11929" s="17">
        <v>1</v>
      </c>
      <c r="I11929" s="17">
        <v>0.96321766099999995</v>
      </c>
      <c r="J11929" s="17">
        <v>3.6700000000000003E-2</v>
      </c>
      <c r="K11929" s="17">
        <v>9.0799999999999998E-5</v>
      </c>
    </row>
    <row r="11930" spans="1:11" x14ac:dyDescent="0.45">
      <c r="A11930" s="10" t="s">
        <v>103</v>
      </c>
      <c r="B11930" s="20">
        <v>0.81699999999999995</v>
      </c>
      <c r="C11930" s="19">
        <v>61606</v>
      </c>
      <c r="D11930" s="19">
        <v>7055.667915</v>
      </c>
      <c r="E11930" s="23">
        <v>0.31727274799999999</v>
      </c>
      <c r="F11930" s="23">
        <v>0.23674958900000001</v>
      </c>
      <c r="G11930" s="17">
        <v>0</v>
      </c>
      <c r="H11930" s="17">
        <v>1</v>
      </c>
      <c r="I11930" s="17">
        <v>0.96331165600000002</v>
      </c>
      <c r="J11930" s="17">
        <v>3.6600000000000001E-2</v>
      </c>
      <c r="K11930" s="17">
        <v>9.0500000000000004E-5</v>
      </c>
    </row>
    <row r="11931" spans="1:11" x14ac:dyDescent="0.45">
      <c r="A11931" s="10" t="s">
        <v>103</v>
      </c>
      <c r="B11931" s="20">
        <v>0.81799999999999995</v>
      </c>
      <c r="C11931" s="19">
        <v>61691</v>
      </c>
      <c r="D11931" s="19">
        <v>7082.6648969999997</v>
      </c>
      <c r="E11931" s="23">
        <v>0.31794429200000002</v>
      </c>
      <c r="F11931" s="23">
        <v>0.23732947900000001</v>
      </c>
      <c r="G11931" s="17">
        <v>0</v>
      </c>
      <c r="H11931" s="17">
        <v>1</v>
      </c>
      <c r="I11931" s="17">
        <v>0.96344967599999998</v>
      </c>
      <c r="J11931" s="17">
        <v>3.6499999999999998E-2</v>
      </c>
      <c r="K11931" s="17">
        <v>9.0199999999999997E-5</v>
      </c>
    </row>
    <row r="11932" spans="1:11" x14ac:dyDescent="0.45">
      <c r="A11932" s="10" t="s">
        <v>103</v>
      </c>
      <c r="B11932" s="20">
        <v>0.81899999999999995</v>
      </c>
      <c r="C11932" s="19">
        <v>61767</v>
      </c>
      <c r="D11932" s="19">
        <v>7106.9184480000004</v>
      </c>
      <c r="E11932" s="23">
        <v>0.31977377099999998</v>
      </c>
      <c r="F11932" s="23">
        <v>0.23798575899999999</v>
      </c>
      <c r="G11932" s="17">
        <v>0</v>
      </c>
      <c r="H11932" s="17">
        <v>1</v>
      </c>
      <c r="I11932" s="17">
        <v>0.96356712700000002</v>
      </c>
      <c r="J11932" s="17">
        <v>3.6299999999999999E-2</v>
      </c>
      <c r="K11932" s="17">
        <v>9.2E-5</v>
      </c>
    </row>
    <row r="11933" spans="1:11" x14ac:dyDescent="0.45">
      <c r="A11933" s="10" t="s">
        <v>103</v>
      </c>
      <c r="B11933" s="20">
        <v>0.82</v>
      </c>
      <c r="C11933" s="19">
        <v>61841</v>
      </c>
      <c r="D11933" s="19">
        <v>7130.6328750000002</v>
      </c>
      <c r="E11933" s="23">
        <v>0.321374993</v>
      </c>
      <c r="F11933" s="23">
        <v>0.238592205</v>
      </c>
      <c r="G11933" s="17">
        <v>0</v>
      </c>
      <c r="H11933" s="17">
        <v>1</v>
      </c>
      <c r="I11933" s="17">
        <v>0.96361160999999995</v>
      </c>
      <c r="J11933" s="17">
        <v>3.6299999999999999E-2</v>
      </c>
      <c r="K11933" s="17">
        <v>9.1700000000000006E-5</v>
      </c>
    </row>
    <row r="11934" spans="1:11" x14ac:dyDescent="0.45">
      <c r="A11934" s="10" t="s">
        <v>103</v>
      </c>
      <c r="B11934" s="20">
        <v>0.82099999999999995</v>
      </c>
      <c r="C11934" s="19">
        <v>61903</v>
      </c>
      <c r="D11934" s="19">
        <v>7150.6001139999998</v>
      </c>
      <c r="E11934" s="23">
        <v>0.32224565300000002</v>
      </c>
      <c r="F11934" s="23">
        <v>0.239149221</v>
      </c>
      <c r="G11934" s="17">
        <v>0</v>
      </c>
      <c r="H11934" s="17">
        <v>1</v>
      </c>
      <c r="I11934" s="17">
        <v>0.96372081700000001</v>
      </c>
      <c r="J11934" s="17">
        <v>3.6200000000000003E-2</v>
      </c>
      <c r="K11934" s="17">
        <v>9.1500000000000001E-5</v>
      </c>
    </row>
    <row r="11935" spans="1:11" x14ac:dyDescent="0.45">
      <c r="A11935" s="10" t="s">
        <v>103</v>
      </c>
      <c r="B11935" s="20">
        <v>0.82199999999999995</v>
      </c>
      <c r="C11935" s="19">
        <v>61986</v>
      </c>
      <c r="D11935" s="19">
        <v>7177.3841130000001</v>
      </c>
      <c r="E11935" s="23">
        <v>0.32329232299999999</v>
      </c>
      <c r="F11935" s="23">
        <v>0.23970912599999999</v>
      </c>
      <c r="G11935" s="17">
        <v>0</v>
      </c>
      <c r="H11935" s="17">
        <v>1</v>
      </c>
      <c r="I11935" s="17">
        <v>0.96383693599999998</v>
      </c>
      <c r="J11935" s="17">
        <v>3.61E-2</v>
      </c>
      <c r="K11935" s="17">
        <v>9.1199999999999994E-5</v>
      </c>
    </row>
    <row r="11936" spans="1:11" x14ac:dyDescent="0.45">
      <c r="A11936" s="10" t="s">
        <v>103</v>
      </c>
      <c r="B11936" s="20">
        <v>0.82299999999999995</v>
      </c>
      <c r="C11936" s="19">
        <v>62057</v>
      </c>
      <c r="D11936" s="19">
        <v>7200.4186499999996</v>
      </c>
      <c r="E11936" s="23">
        <v>0.324799057</v>
      </c>
      <c r="F11936" s="23">
        <v>0.240416715</v>
      </c>
      <c r="G11936" s="17">
        <v>0</v>
      </c>
      <c r="H11936" s="17">
        <v>1</v>
      </c>
      <c r="I11936" s="17">
        <v>0.96394837200000005</v>
      </c>
      <c r="J11936" s="17">
        <v>3.5999999999999997E-2</v>
      </c>
      <c r="K11936" s="17">
        <v>9.09E-5</v>
      </c>
    </row>
    <row r="11937" spans="1:11" x14ac:dyDescent="0.45">
      <c r="A11937" s="10" t="s">
        <v>103</v>
      </c>
      <c r="B11937" s="20">
        <v>0.82399999999999995</v>
      </c>
      <c r="C11937" s="19">
        <v>62135</v>
      </c>
      <c r="D11937" s="19">
        <v>7225.8084129999997</v>
      </c>
      <c r="E11937" s="23">
        <v>0.32609745600000001</v>
      </c>
      <c r="F11937" s="23">
        <v>0.24097911399999999</v>
      </c>
      <c r="G11937" s="17">
        <v>0</v>
      </c>
      <c r="H11937" s="17">
        <v>1</v>
      </c>
      <c r="I11937" s="17">
        <v>0.96405333599999998</v>
      </c>
      <c r="J11937" s="17">
        <v>3.5900000000000001E-2</v>
      </c>
      <c r="K11937" s="17">
        <v>9.0600000000000007E-5</v>
      </c>
    </row>
    <row r="11938" spans="1:11" x14ac:dyDescent="0.45">
      <c r="A11938" s="10" t="s">
        <v>103</v>
      </c>
      <c r="B11938" s="20">
        <v>0.82499999999999996</v>
      </c>
      <c r="C11938" s="19">
        <v>62216</v>
      </c>
      <c r="D11938" s="19">
        <v>7252.2870780000003</v>
      </c>
      <c r="E11938" s="23">
        <v>0.32806785300000002</v>
      </c>
      <c r="F11938" s="23">
        <v>0.24167504400000001</v>
      </c>
      <c r="G11938" s="17">
        <v>0</v>
      </c>
      <c r="H11938" s="17">
        <v>1</v>
      </c>
      <c r="I11938" s="17">
        <v>0.96416777200000003</v>
      </c>
      <c r="J11938" s="17">
        <v>3.5700000000000003E-2</v>
      </c>
      <c r="K11938" s="17">
        <v>9.0299999999999999E-5</v>
      </c>
    </row>
    <row r="11939" spans="1:11" x14ac:dyDescent="0.45">
      <c r="A11939" s="10" t="s">
        <v>103</v>
      </c>
      <c r="B11939" s="20">
        <v>0.82599999999999996</v>
      </c>
      <c r="C11939" s="19">
        <v>62288</v>
      </c>
      <c r="D11939" s="19">
        <v>7275.9305059999997</v>
      </c>
      <c r="E11939" s="23">
        <v>0.32882335699999998</v>
      </c>
      <c r="F11939" s="23">
        <v>0.242336569</v>
      </c>
      <c r="G11939" s="17">
        <v>0</v>
      </c>
      <c r="H11939" s="17">
        <v>1</v>
      </c>
      <c r="I11939" s="17">
        <v>0.964291079</v>
      </c>
      <c r="J11939" s="17">
        <v>3.56E-2</v>
      </c>
      <c r="K11939" s="17">
        <v>9.0000000000000006E-5</v>
      </c>
    </row>
    <row r="11940" spans="1:11" x14ac:dyDescent="0.45">
      <c r="A11940" s="10" t="s">
        <v>103</v>
      </c>
      <c r="B11940" s="20">
        <v>0.82699999999999996</v>
      </c>
      <c r="C11940" s="19">
        <v>62359</v>
      </c>
      <c r="D11940" s="19">
        <v>7299.3289100000002</v>
      </c>
      <c r="E11940" s="23">
        <v>0.33101602600000002</v>
      </c>
      <c r="F11940" s="23">
        <v>0.24289803300000001</v>
      </c>
      <c r="G11940" s="17">
        <v>0</v>
      </c>
      <c r="H11940" s="17">
        <v>1</v>
      </c>
      <c r="I11940" s="17">
        <v>0.96434135300000001</v>
      </c>
      <c r="J11940" s="17">
        <v>3.56E-2</v>
      </c>
      <c r="K11940" s="17">
        <v>8.9800000000000001E-5</v>
      </c>
    </row>
    <row r="11941" spans="1:11" x14ac:dyDescent="0.45">
      <c r="A11941" s="10" t="s">
        <v>103</v>
      </c>
      <c r="B11941" s="20">
        <v>0.82799999999999996</v>
      </c>
      <c r="C11941" s="19">
        <v>62444</v>
      </c>
      <c r="D11941" s="19">
        <v>7327.5281160000004</v>
      </c>
      <c r="E11941" s="23">
        <v>0.33275153800000001</v>
      </c>
      <c r="F11941" s="23">
        <v>0.24348387099999999</v>
      </c>
      <c r="G11941" s="17">
        <v>0</v>
      </c>
      <c r="H11941" s="17">
        <v>1</v>
      </c>
      <c r="I11941" s="17">
        <v>0.96447340100000001</v>
      </c>
      <c r="J11941" s="17">
        <v>3.5400000000000001E-2</v>
      </c>
      <c r="K11941" s="17">
        <v>8.9400000000000005E-5</v>
      </c>
    </row>
    <row r="11942" spans="1:11" x14ac:dyDescent="0.45">
      <c r="A11942" s="10" t="s">
        <v>103</v>
      </c>
      <c r="B11942" s="20">
        <v>0.82899999999999996</v>
      </c>
      <c r="C11942" s="19">
        <v>62520</v>
      </c>
      <c r="D11942" s="19">
        <v>7352.8813490000002</v>
      </c>
      <c r="E11942" s="23">
        <v>0.33463044199999997</v>
      </c>
      <c r="F11942" s="23">
        <v>0.24426679100000001</v>
      </c>
      <c r="G11942" s="17">
        <v>0</v>
      </c>
      <c r="H11942" s="17">
        <v>1</v>
      </c>
      <c r="I11942" s="17">
        <v>0.96458544800000001</v>
      </c>
      <c r="J11942" s="17">
        <v>3.5299999999999998E-2</v>
      </c>
      <c r="K11942" s="17">
        <v>8.9099999999999997E-5</v>
      </c>
    </row>
    <row r="11943" spans="1:11" x14ac:dyDescent="0.45">
      <c r="A11943" s="10" t="s">
        <v>103</v>
      </c>
      <c r="B11943" s="20">
        <v>0.83</v>
      </c>
      <c r="C11943" s="19">
        <v>62594</v>
      </c>
      <c r="D11943" s="19">
        <v>7377.6819919999998</v>
      </c>
      <c r="E11943" s="23">
        <v>0.33570394799999997</v>
      </c>
      <c r="F11943" s="23">
        <v>0.24493382999999999</v>
      </c>
      <c r="G11943" s="17">
        <v>0</v>
      </c>
      <c r="H11943" s="17">
        <v>1</v>
      </c>
      <c r="I11943" s="17">
        <v>0.96468304999999999</v>
      </c>
      <c r="J11943" s="17">
        <v>3.5200000000000002E-2</v>
      </c>
      <c r="K11943" s="17">
        <v>8.8900000000000006E-5</v>
      </c>
    </row>
    <row r="11944" spans="1:11" x14ac:dyDescent="0.45">
      <c r="A11944" s="10" t="s">
        <v>103</v>
      </c>
      <c r="B11944" s="20">
        <v>0.83099999999999996</v>
      </c>
      <c r="C11944" s="19">
        <v>62669</v>
      </c>
      <c r="D11944" s="19">
        <v>7402.9289330000001</v>
      </c>
      <c r="E11944" s="23">
        <v>0.33721917299999998</v>
      </c>
      <c r="F11944" s="23">
        <v>0.245562641</v>
      </c>
      <c r="G11944" s="17">
        <v>0</v>
      </c>
      <c r="H11944" s="17">
        <v>1</v>
      </c>
      <c r="I11944" s="17">
        <v>0.964776886</v>
      </c>
      <c r="J11944" s="17">
        <v>3.5099999999999999E-2</v>
      </c>
      <c r="K11944" s="17">
        <v>8.8599999999999999E-5</v>
      </c>
    </row>
    <row r="11945" spans="1:11" x14ac:dyDescent="0.45">
      <c r="A11945" s="10" t="s">
        <v>103</v>
      </c>
      <c r="B11945" s="20">
        <v>0.83199999999999996</v>
      </c>
      <c r="C11945" s="19">
        <v>62746</v>
      </c>
      <c r="D11945" s="19">
        <v>7428.9564769999997</v>
      </c>
      <c r="E11945" s="23">
        <v>0.338339585</v>
      </c>
      <c r="F11945" s="23">
        <v>0.24624205699999999</v>
      </c>
      <c r="G11945" s="17">
        <v>0</v>
      </c>
      <c r="H11945" s="17">
        <v>1</v>
      </c>
      <c r="I11945" s="17">
        <v>0.96487087100000002</v>
      </c>
      <c r="J11945" s="17">
        <v>3.5000000000000003E-2</v>
      </c>
      <c r="K11945" s="17">
        <v>8.8399999999999994E-5</v>
      </c>
    </row>
    <row r="11946" spans="1:11" x14ac:dyDescent="0.45">
      <c r="A11946" s="10" t="s">
        <v>103</v>
      </c>
      <c r="B11946" s="20">
        <v>0.83299999999999996</v>
      </c>
      <c r="C11946" s="19">
        <v>62818</v>
      </c>
      <c r="D11946" s="19">
        <v>7453.3707599999998</v>
      </c>
      <c r="E11946" s="23">
        <v>0.33946611300000001</v>
      </c>
      <c r="F11946" s="23">
        <v>0.24688053700000001</v>
      </c>
      <c r="G11946" s="17">
        <v>0</v>
      </c>
      <c r="H11946" s="17">
        <v>1</v>
      </c>
      <c r="I11946" s="17">
        <v>0.96498593600000004</v>
      </c>
      <c r="J11946" s="17">
        <v>3.49E-2</v>
      </c>
      <c r="K11946" s="17">
        <v>8.81E-5</v>
      </c>
    </row>
    <row r="11947" spans="1:11" x14ac:dyDescent="0.45">
      <c r="A11947" s="10" t="s">
        <v>103</v>
      </c>
      <c r="B11947" s="20">
        <v>0.83399999999999996</v>
      </c>
      <c r="C11947" s="19">
        <v>62896</v>
      </c>
      <c r="D11947" s="19">
        <v>7479.8852219999999</v>
      </c>
      <c r="E11947" s="23">
        <v>0.340271512</v>
      </c>
      <c r="F11947" s="23">
        <v>0.24754818000000001</v>
      </c>
      <c r="G11947" s="17">
        <v>0</v>
      </c>
      <c r="H11947" s="17">
        <v>1</v>
      </c>
      <c r="I11947" s="17">
        <v>0.96510750700000003</v>
      </c>
      <c r="J11947" s="17">
        <v>3.4799999999999998E-2</v>
      </c>
      <c r="K11947" s="17">
        <v>8.7800000000000006E-5</v>
      </c>
    </row>
    <row r="11948" spans="1:11" x14ac:dyDescent="0.45">
      <c r="A11948" s="10" t="s">
        <v>103</v>
      </c>
      <c r="B11948" s="20">
        <v>0.83499999999999996</v>
      </c>
      <c r="C11948" s="19">
        <v>62967</v>
      </c>
      <c r="D11948" s="19">
        <v>7504.096074</v>
      </c>
      <c r="E11948" s="23">
        <v>0.34179293599999999</v>
      </c>
      <c r="F11948" s="23">
        <v>0.24824679699999999</v>
      </c>
      <c r="G11948" s="17">
        <v>0</v>
      </c>
      <c r="H11948" s="17">
        <v>1</v>
      </c>
      <c r="I11948" s="17">
        <v>0.965211139</v>
      </c>
      <c r="J11948" s="17">
        <v>3.4700000000000002E-2</v>
      </c>
      <c r="K11948" s="17">
        <v>8.7499999999999999E-5</v>
      </c>
    </row>
    <row r="11949" spans="1:11" x14ac:dyDescent="0.45">
      <c r="A11949" s="10" t="s">
        <v>103</v>
      </c>
      <c r="B11949" s="20">
        <v>0.83599999999999997</v>
      </c>
      <c r="C11949" s="19">
        <v>63042</v>
      </c>
      <c r="D11949" s="19">
        <v>7529.7853660000001</v>
      </c>
      <c r="E11949" s="23">
        <v>0.34345818900000002</v>
      </c>
      <c r="F11949" s="23">
        <v>0.248869332</v>
      </c>
      <c r="G11949" s="17">
        <v>0</v>
      </c>
      <c r="H11949" s="17">
        <v>1</v>
      </c>
      <c r="I11949" s="17">
        <v>0.96532388000000002</v>
      </c>
      <c r="J11949" s="17">
        <v>3.4599999999999999E-2</v>
      </c>
      <c r="K11949" s="17">
        <v>8.7200000000000005E-5</v>
      </c>
    </row>
    <row r="11950" spans="1:11" x14ac:dyDescent="0.45">
      <c r="A11950" s="10" t="s">
        <v>103</v>
      </c>
      <c r="B11950" s="20">
        <v>0.83699999999999997</v>
      </c>
      <c r="C11950" s="19">
        <v>63123</v>
      </c>
      <c r="D11950" s="19">
        <v>7557.6685379999999</v>
      </c>
      <c r="E11950" s="23">
        <v>0.34499271199999998</v>
      </c>
      <c r="F11950" s="23">
        <v>0.24956265399999999</v>
      </c>
      <c r="G11950" s="17">
        <v>0</v>
      </c>
      <c r="H11950" s="17">
        <v>1</v>
      </c>
      <c r="I11950" s="17">
        <v>0.96542450199999996</v>
      </c>
      <c r="J11950" s="17">
        <v>3.4500000000000003E-2</v>
      </c>
      <c r="K11950" s="17">
        <v>8.7000000000000001E-5</v>
      </c>
    </row>
    <row r="11951" spans="1:11" x14ac:dyDescent="0.45">
      <c r="A11951" s="10" t="s">
        <v>103</v>
      </c>
      <c r="B11951" s="20">
        <v>0.83799999999999997</v>
      </c>
      <c r="C11951" s="19">
        <v>63192</v>
      </c>
      <c r="D11951" s="19">
        <v>7581.4956110000003</v>
      </c>
      <c r="E11951" s="23">
        <v>0.34559118599999999</v>
      </c>
      <c r="F11951" s="23">
        <v>0.25015985699999999</v>
      </c>
      <c r="G11951" s="17">
        <v>0</v>
      </c>
      <c r="H11951" s="17">
        <v>1</v>
      </c>
      <c r="I11951" s="17">
        <v>0.96551905199999999</v>
      </c>
      <c r="J11951" s="17">
        <v>3.44E-2</v>
      </c>
      <c r="K11951" s="17">
        <v>8.6799999999999996E-5</v>
      </c>
    </row>
    <row r="11952" spans="1:11" x14ac:dyDescent="0.45">
      <c r="A11952" s="10" t="s">
        <v>103</v>
      </c>
      <c r="B11952" s="20">
        <v>0.83899999999999997</v>
      </c>
      <c r="C11952" s="19">
        <v>63268</v>
      </c>
      <c r="D11952" s="19">
        <v>7607.7859099999996</v>
      </c>
      <c r="E11952" s="23">
        <v>0.34635479000000002</v>
      </c>
      <c r="F11952" s="23">
        <v>0.25087442500000001</v>
      </c>
      <c r="G11952" s="17">
        <v>0</v>
      </c>
      <c r="H11952" s="17">
        <v>1</v>
      </c>
      <c r="I11952" s="17">
        <v>0.96560928599999996</v>
      </c>
      <c r="J11952" s="17">
        <v>3.4299999999999997E-2</v>
      </c>
      <c r="K11952" s="17">
        <v>8.6500000000000002E-5</v>
      </c>
    </row>
    <row r="11953" spans="1:11" x14ac:dyDescent="0.45">
      <c r="A11953" s="10" t="s">
        <v>103</v>
      </c>
      <c r="B11953" s="20">
        <v>0.84</v>
      </c>
      <c r="C11953" s="19">
        <v>63348</v>
      </c>
      <c r="D11953" s="19">
        <v>7635.5764749999998</v>
      </c>
      <c r="E11953" s="23">
        <v>0.34813417000000002</v>
      </c>
      <c r="F11953" s="23">
        <v>0.251616538</v>
      </c>
      <c r="G11953" s="17">
        <v>0</v>
      </c>
      <c r="H11953" s="17">
        <v>1</v>
      </c>
      <c r="I11953" s="17">
        <v>0.96566233300000004</v>
      </c>
      <c r="J11953" s="17">
        <v>3.4299999999999997E-2</v>
      </c>
      <c r="K11953" s="17">
        <v>8.6399999999999999E-5</v>
      </c>
    </row>
    <row r="11954" spans="1:11" x14ac:dyDescent="0.45">
      <c r="A11954" s="10" t="s">
        <v>103</v>
      </c>
      <c r="B11954" s="20">
        <v>0.84099999999999997</v>
      </c>
      <c r="C11954" s="19">
        <v>63420</v>
      </c>
      <c r="D11954" s="19">
        <v>7660.6768689999999</v>
      </c>
      <c r="E11954" s="23">
        <v>0.34911552000000001</v>
      </c>
      <c r="F11954" s="23">
        <v>0.25232562800000002</v>
      </c>
      <c r="G11954" s="17">
        <v>0</v>
      </c>
      <c r="H11954" s="17">
        <v>1</v>
      </c>
      <c r="I11954" s="17">
        <v>0.96575205200000003</v>
      </c>
      <c r="J11954" s="17">
        <v>3.4200000000000001E-2</v>
      </c>
      <c r="K11954" s="17">
        <v>8.6100000000000006E-5</v>
      </c>
    </row>
    <row r="11955" spans="1:11" x14ac:dyDescent="0.45">
      <c r="A11955" s="10" t="s">
        <v>103</v>
      </c>
      <c r="B11955" s="20">
        <v>0.84199999999999997</v>
      </c>
      <c r="C11955" s="19">
        <v>63497</v>
      </c>
      <c r="D11955" s="19">
        <v>7687.6763680000004</v>
      </c>
      <c r="E11955" s="23">
        <v>0.351342663</v>
      </c>
      <c r="F11955" s="23">
        <v>0.252977177</v>
      </c>
      <c r="G11955" s="17">
        <v>0</v>
      </c>
      <c r="H11955" s="17">
        <v>1</v>
      </c>
      <c r="I11955" s="17">
        <v>0.96585496699999995</v>
      </c>
      <c r="J11955" s="17">
        <v>3.4099999999999998E-2</v>
      </c>
      <c r="K11955" s="17">
        <v>8.5900000000000001E-5</v>
      </c>
    </row>
    <row r="11956" spans="1:11" x14ac:dyDescent="0.45">
      <c r="A11956" s="10" t="s">
        <v>103</v>
      </c>
      <c r="B11956" s="20">
        <v>0.84299999999999997</v>
      </c>
      <c r="C11956" s="19">
        <v>63574</v>
      </c>
      <c r="D11956" s="19">
        <v>7714.7640600000004</v>
      </c>
      <c r="E11956" s="23">
        <v>0.35216104599999998</v>
      </c>
      <c r="F11956" s="23">
        <v>0.25368179400000002</v>
      </c>
      <c r="G11956" s="17">
        <v>0</v>
      </c>
      <c r="H11956" s="17">
        <v>1</v>
      </c>
      <c r="I11956" s="17">
        <v>0.965969509</v>
      </c>
      <c r="J11956" s="17">
        <v>3.39E-2</v>
      </c>
      <c r="K11956" s="17">
        <v>8.5599999999999994E-5</v>
      </c>
    </row>
    <row r="11957" spans="1:11" x14ac:dyDescent="0.45">
      <c r="A11957" s="10" t="s">
        <v>103</v>
      </c>
      <c r="B11957" s="20">
        <v>0.84399999999999997</v>
      </c>
      <c r="C11957" s="19">
        <v>63647</v>
      </c>
      <c r="D11957" s="19">
        <v>7740.5210660000002</v>
      </c>
      <c r="E11957" s="23">
        <v>0.35324698700000001</v>
      </c>
      <c r="F11957" s="23">
        <v>0.25441840300000002</v>
      </c>
      <c r="G11957" s="17">
        <v>0</v>
      </c>
      <c r="H11957" s="17">
        <v>1</v>
      </c>
      <c r="I11957" s="17">
        <v>0.96608688099999995</v>
      </c>
      <c r="J11957" s="17">
        <v>3.3799999999999997E-2</v>
      </c>
      <c r="K11957" s="17">
        <v>8.53E-5</v>
      </c>
    </row>
    <row r="11958" spans="1:11" x14ac:dyDescent="0.45">
      <c r="A11958" s="10" t="s">
        <v>103</v>
      </c>
      <c r="B11958" s="20">
        <v>0.84499999999999997</v>
      </c>
      <c r="C11958" s="19">
        <v>63719</v>
      </c>
      <c r="D11958" s="19">
        <v>7766.0151139999998</v>
      </c>
      <c r="E11958" s="23">
        <v>0.35503539000000001</v>
      </c>
      <c r="F11958" s="23">
        <v>0.25509102700000003</v>
      </c>
      <c r="G11958" s="17">
        <v>0</v>
      </c>
      <c r="H11958" s="17">
        <v>1</v>
      </c>
      <c r="I11958" s="17">
        <v>0.96617312300000002</v>
      </c>
      <c r="J11958" s="17">
        <v>3.3700000000000001E-2</v>
      </c>
      <c r="K11958" s="17">
        <v>8.5099999999999995E-5</v>
      </c>
    </row>
    <row r="11959" spans="1:11" x14ac:dyDescent="0.45">
      <c r="A11959" s="10" t="s">
        <v>103</v>
      </c>
      <c r="B11959" s="20">
        <v>0.84599999999999997</v>
      </c>
      <c r="C11959" s="19">
        <v>63800</v>
      </c>
      <c r="D11959" s="19">
        <v>7794.8644869999998</v>
      </c>
      <c r="E11959" s="23">
        <v>0.35665443699999999</v>
      </c>
      <c r="F11959" s="23">
        <v>0.25578072400000001</v>
      </c>
      <c r="G11959" s="17">
        <v>0</v>
      </c>
      <c r="H11959" s="17">
        <v>1</v>
      </c>
      <c r="I11959" s="17">
        <v>0.96626969100000004</v>
      </c>
      <c r="J11959" s="17">
        <v>3.3599999999999998E-2</v>
      </c>
      <c r="K11959" s="17">
        <v>8.4800000000000001E-5</v>
      </c>
    </row>
    <row r="11960" spans="1:11" x14ac:dyDescent="0.45">
      <c r="A11960" s="10" t="s">
        <v>103</v>
      </c>
      <c r="B11960" s="20">
        <v>0.84699999999999998</v>
      </c>
      <c r="C11960" s="19">
        <v>63873</v>
      </c>
      <c r="D11960" s="19">
        <v>7820.9592590000002</v>
      </c>
      <c r="E11960" s="23">
        <v>0.358169919</v>
      </c>
      <c r="F11960" s="23">
        <v>0.25652064600000002</v>
      </c>
      <c r="G11960" s="17">
        <v>0</v>
      </c>
      <c r="H11960" s="17">
        <v>1</v>
      </c>
      <c r="I11960" s="17">
        <v>0.96632193200000005</v>
      </c>
      <c r="J11960" s="17">
        <v>3.3599999999999998E-2</v>
      </c>
      <c r="K11960" s="17">
        <v>8.4599999999999996E-5</v>
      </c>
    </row>
    <row r="11961" spans="1:11" x14ac:dyDescent="0.45">
      <c r="A11961" s="10" t="s">
        <v>103</v>
      </c>
      <c r="B11961" s="20">
        <v>0.84799999999999998</v>
      </c>
      <c r="C11961" s="19">
        <v>63948</v>
      </c>
      <c r="D11961" s="19">
        <v>7847.8603220000005</v>
      </c>
      <c r="E11961" s="23">
        <v>0.35922468400000002</v>
      </c>
      <c r="F11961" s="23">
        <v>0.257226289</v>
      </c>
      <c r="G11961" s="17">
        <v>0</v>
      </c>
      <c r="H11961" s="17">
        <v>1</v>
      </c>
      <c r="I11961" s="17">
        <v>0.96641653900000002</v>
      </c>
      <c r="J11961" s="17">
        <v>3.3500000000000002E-2</v>
      </c>
      <c r="K11961" s="17">
        <v>8.4400000000000005E-5</v>
      </c>
    </row>
    <row r="11962" spans="1:11" x14ac:dyDescent="0.45">
      <c r="A11962" s="10" t="s">
        <v>103</v>
      </c>
      <c r="B11962" s="20">
        <v>0.84899999999999998</v>
      </c>
      <c r="C11962" s="19">
        <v>64027</v>
      </c>
      <c r="D11962" s="19">
        <v>7876.3013199999996</v>
      </c>
      <c r="E11962" s="23">
        <v>0.36053299</v>
      </c>
      <c r="F11962" s="23">
        <v>0.257926355</v>
      </c>
      <c r="G11962" s="17">
        <v>0</v>
      </c>
      <c r="H11962" s="17">
        <v>1</v>
      </c>
      <c r="I11962" s="17">
        <v>0.96649359599999995</v>
      </c>
      <c r="J11962" s="17">
        <v>3.3399999999999999E-2</v>
      </c>
      <c r="K11962" s="17">
        <v>8.42E-5</v>
      </c>
    </row>
    <row r="11963" spans="1:11" x14ac:dyDescent="0.45">
      <c r="A11963" s="10" t="s">
        <v>103</v>
      </c>
      <c r="B11963" s="20">
        <v>0.85</v>
      </c>
      <c r="C11963" s="19">
        <v>64097</v>
      </c>
      <c r="D11963" s="19">
        <v>7901.6055290000004</v>
      </c>
      <c r="E11963" s="23">
        <v>0.36201066199999998</v>
      </c>
      <c r="F11963" s="23">
        <v>0.25866319500000001</v>
      </c>
      <c r="G11963" s="17">
        <v>0</v>
      </c>
      <c r="H11963" s="17">
        <v>1</v>
      </c>
      <c r="I11963" s="17">
        <v>0.96656268499999998</v>
      </c>
      <c r="J11963" s="17">
        <v>3.3399999999999999E-2</v>
      </c>
      <c r="K11963" s="17">
        <v>8.3900000000000006E-5</v>
      </c>
    </row>
    <row r="11964" spans="1:11" x14ac:dyDescent="0.45">
      <c r="A11964" s="10" t="s">
        <v>103</v>
      </c>
      <c r="B11964" s="20">
        <v>0.85099999999999998</v>
      </c>
      <c r="C11964" s="19">
        <v>64155</v>
      </c>
      <c r="D11964" s="19">
        <v>7922.643744</v>
      </c>
      <c r="E11964" s="23">
        <v>0.36375682799999998</v>
      </c>
      <c r="F11964" s="23">
        <v>0.259380098</v>
      </c>
      <c r="G11964" s="17">
        <v>0</v>
      </c>
      <c r="H11964" s="17">
        <v>1</v>
      </c>
      <c r="I11964" s="17">
        <v>0.96660062300000005</v>
      </c>
      <c r="J11964" s="17">
        <v>3.3300000000000003E-2</v>
      </c>
      <c r="K11964" s="17">
        <v>8.3800000000000004E-5</v>
      </c>
    </row>
    <row r="11965" spans="1:11" x14ac:dyDescent="0.45">
      <c r="A11965" s="10" t="s">
        <v>103</v>
      </c>
      <c r="B11965" s="20">
        <v>0.85199999999999998</v>
      </c>
      <c r="C11965" s="19">
        <v>64249</v>
      </c>
      <c r="D11965" s="19">
        <v>7956.9282880000001</v>
      </c>
      <c r="E11965" s="23">
        <v>0.36616376</v>
      </c>
      <c r="F11965" s="23">
        <v>0.25998792500000001</v>
      </c>
      <c r="G11965" s="17">
        <v>0</v>
      </c>
      <c r="H11965" s="17">
        <v>1</v>
      </c>
      <c r="I11965" s="17">
        <v>0.96673783499999999</v>
      </c>
      <c r="J11965" s="17">
        <v>3.32E-2</v>
      </c>
      <c r="K11965" s="17">
        <v>8.3399999999999994E-5</v>
      </c>
    </row>
    <row r="11966" spans="1:11" x14ac:dyDescent="0.45">
      <c r="A11966" s="10" t="s">
        <v>103</v>
      </c>
      <c r="B11966" s="20">
        <v>0.85299999999999998</v>
      </c>
      <c r="C11966" s="19">
        <v>64323</v>
      </c>
      <c r="D11966" s="19">
        <v>7984.0609279999999</v>
      </c>
      <c r="E11966" s="23">
        <v>0.36737562600000001</v>
      </c>
      <c r="F11966" s="23">
        <v>0.26083840800000002</v>
      </c>
      <c r="G11966" s="17">
        <v>0</v>
      </c>
      <c r="H11966" s="17">
        <v>1</v>
      </c>
      <c r="I11966" s="17">
        <v>0.96685117399999998</v>
      </c>
      <c r="J11966" s="17">
        <v>3.3099999999999997E-2</v>
      </c>
      <c r="K11966" s="17">
        <v>8.3200000000000003E-5</v>
      </c>
    </row>
    <row r="11967" spans="1:11" x14ac:dyDescent="0.45">
      <c r="A11967" s="10" t="s">
        <v>103</v>
      </c>
      <c r="B11967" s="20">
        <v>0.85399999999999998</v>
      </c>
      <c r="C11967" s="19">
        <v>64396</v>
      </c>
      <c r="D11967" s="19">
        <v>8010.9294890000001</v>
      </c>
      <c r="E11967" s="23">
        <v>0.36833614100000001</v>
      </c>
      <c r="F11967" s="23">
        <v>0.26149048200000002</v>
      </c>
      <c r="G11967" s="17">
        <v>0</v>
      </c>
      <c r="H11967" s="17">
        <v>1</v>
      </c>
      <c r="I11967" s="17">
        <v>0.96696135800000005</v>
      </c>
      <c r="J11967" s="17">
        <v>3.3000000000000002E-2</v>
      </c>
      <c r="K11967" s="17">
        <v>8.2899999999999996E-5</v>
      </c>
    </row>
    <row r="11968" spans="1:11" x14ac:dyDescent="0.45">
      <c r="A11968" s="10" t="s">
        <v>103</v>
      </c>
      <c r="B11968" s="20">
        <v>0.85499999999999998</v>
      </c>
      <c r="C11968" s="19">
        <v>64478</v>
      </c>
      <c r="D11968" s="19">
        <v>8041.1773119999998</v>
      </c>
      <c r="E11968" s="23">
        <v>0.36966337599999999</v>
      </c>
      <c r="F11968" s="23">
        <v>0.26229407399999999</v>
      </c>
      <c r="G11968" s="17">
        <v>0</v>
      </c>
      <c r="H11968" s="17">
        <v>1</v>
      </c>
      <c r="I11968" s="17">
        <v>0.96706761799999996</v>
      </c>
      <c r="J11968" s="17">
        <v>3.2800000000000003E-2</v>
      </c>
      <c r="K11968" s="17">
        <v>8.2600000000000002E-5</v>
      </c>
    </row>
    <row r="11969" spans="1:11" x14ac:dyDescent="0.45">
      <c r="A11969" s="10" t="s">
        <v>103</v>
      </c>
      <c r="B11969" s="20">
        <v>0.85599999999999998</v>
      </c>
      <c r="C11969" s="19">
        <v>64551</v>
      </c>
      <c r="D11969" s="19">
        <v>8068.2315989999997</v>
      </c>
      <c r="E11969" s="23">
        <v>0.37115584899999998</v>
      </c>
      <c r="F11969" s="23">
        <v>0.26305925299999999</v>
      </c>
      <c r="G11969" s="17">
        <v>0</v>
      </c>
      <c r="H11969" s="17">
        <v>1</v>
      </c>
      <c r="I11969" s="17">
        <v>0.96716650299999996</v>
      </c>
      <c r="J11969" s="17">
        <v>3.2800000000000003E-2</v>
      </c>
      <c r="K11969" s="17">
        <v>8.2399999999999997E-5</v>
      </c>
    </row>
    <row r="11970" spans="1:11" x14ac:dyDescent="0.45">
      <c r="A11970" s="10" t="s">
        <v>103</v>
      </c>
      <c r="B11970" s="20">
        <v>0.85699999999999998</v>
      </c>
      <c r="C11970" s="19">
        <v>64628</v>
      </c>
      <c r="D11970" s="19">
        <v>8096.8675149999999</v>
      </c>
      <c r="E11970" s="23">
        <v>0.37277539700000001</v>
      </c>
      <c r="F11970" s="23">
        <v>0.26381259299999998</v>
      </c>
      <c r="G11970" s="17">
        <v>0</v>
      </c>
      <c r="H11970" s="17">
        <v>1</v>
      </c>
      <c r="I11970" s="17">
        <v>0.96728444199999997</v>
      </c>
      <c r="J11970" s="17">
        <v>3.2599999999999997E-2</v>
      </c>
      <c r="K11970" s="17">
        <v>8.2100000000000003E-5</v>
      </c>
    </row>
    <row r="11971" spans="1:11" x14ac:dyDescent="0.45">
      <c r="A11971" s="10" t="s">
        <v>103</v>
      </c>
      <c r="B11971" s="20">
        <v>0.85799999999999998</v>
      </c>
      <c r="C11971" s="19">
        <v>64705</v>
      </c>
      <c r="D11971" s="19">
        <v>8125.6025810000001</v>
      </c>
      <c r="E11971" s="23">
        <v>0.37380535199999998</v>
      </c>
      <c r="F11971" s="23">
        <v>0.26457412400000002</v>
      </c>
      <c r="G11971" s="17">
        <v>0</v>
      </c>
      <c r="H11971" s="17">
        <v>1</v>
      </c>
      <c r="I11971" s="17">
        <v>0.96738743900000002</v>
      </c>
      <c r="J11971" s="17">
        <v>3.2500000000000001E-2</v>
      </c>
      <c r="K11971" s="17">
        <v>8.1799999999999996E-5</v>
      </c>
    </row>
    <row r="11972" spans="1:11" x14ac:dyDescent="0.45">
      <c r="A11972" s="10" t="s">
        <v>103</v>
      </c>
      <c r="B11972" s="20">
        <v>0.85899999999999999</v>
      </c>
      <c r="C11972" s="19">
        <v>64780</v>
      </c>
      <c r="D11972" s="19">
        <v>8153.749339</v>
      </c>
      <c r="E11972" s="23">
        <v>0.37625233600000002</v>
      </c>
      <c r="F11972" s="23">
        <v>0.26533395199999998</v>
      </c>
      <c r="G11972" s="17">
        <v>0</v>
      </c>
      <c r="H11972" s="17">
        <v>1</v>
      </c>
      <c r="I11972" s="17">
        <v>0.96749507999999995</v>
      </c>
      <c r="J11972" s="17">
        <v>3.2399999999999998E-2</v>
      </c>
      <c r="K11972" s="17">
        <v>8.1500000000000002E-5</v>
      </c>
    </row>
    <row r="11973" spans="1:11" x14ac:dyDescent="0.45">
      <c r="A11973" s="10" t="s">
        <v>103</v>
      </c>
      <c r="B11973" s="20">
        <v>0.86</v>
      </c>
      <c r="C11973" s="19">
        <v>64853</v>
      </c>
      <c r="D11973" s="19">
        <v>8181.2790210000003</v>
      </c>
      <c r="E11973" s="23">
        <v>0.377823509</v>
      </c>
      <c r="F11973" s="23">
        <v>0.26608738100000001</v>
      </c>
      <c r="G11973" s="17">
        <v>0</v>
      </c>
      <c r="H11973" s="17">
        <v>1</v>
      </c>
      <c r="I11973" s="17">
        <v>0.96760330999999999</v>
      </c>
      <c r="J11973" s="17">
        <v>3.2300000000000002E-2</v>
      </c>
      <c r="K11973" s="17">
        <v>8.1199999999999995E-5</v>
      </c>
    </row>
    <row r="11974" spans="1:11" x14ac:dyDescent="0.45">
      <c r="A11974" s="10" t="s">
        <v>103</v>
      </c>
      <c r="B11974" s="20">
        <v>0.86099999999999999</v>
      </c>
      <c r="C11974" s="19">
        <v>64930</v>
      </c>
      <c r="D11974" s="19">
        <v>8210.5115380000007</v>
      </c>
      <c r="E11974" s="23">
        <v>0.38070077800000002</v>
      </c>
      <c r="F11974" s="23">
        <v>0.26681532200000002</v>
      </c>
      <c r="G11974" s="17">
        <v>0</v>
      </c>
      <c r="H11974" s="17">
        <v>1</v>
      </c>
      <c r="I11974" s="17">
        <v>0.96769873299999998</v>
      </c>
      <c r="J11974" s="17">
        <v>3.2199999999999999E-2</v>
      </c>
      <c r="K11974" s="17">
        <v>8.1000000000000004E-5</v>
      </c>
    </row>
    <row r="11975" spans="1:11" x14ac:dyDescent="0.45">
      <c r="A11975" s="10" t="s">
        <v>103</v>
      </c>
      <c r="B11975" s="20">
        <v>0.86199999999999999</v>
      </c>
      <c r="C11975" s="19">
        <v>65006</v>
      </c>
      <c r="D11975" s="19">
        <v>8239.4848010000005</v>
      </c>
      <c r="E11975" s="23">
        <v>0.38187341299999999</v>
      </c>
      <c r="F11975" s="23">
        <v>0.26755295099999998</v>
      </c>
      <c r="G11975" s="17">
        <v>0</v>
      </c>
      <c r="H11975" s="17">
        <v>1</v>
      </c>
      <c r="I11975" s="17">
        <v>0.96781288700000001</v>
      </c>
      <c r="J11975" s="17">
        <v>3.2099999999999997E-2</v>
      </c>
      <c r="K11975" s="17">
        <v>8.0699999999999996E-5</v>
      </c>
    </row>
    <row r="11976" spans="1:11" x14ac:dyDescent="0.45">
      <c r="A11976" s="10" t="s">
        <v>103</v>
      </c>
      <c r="B11976" s="20">
        <v>0.86299999999999999</v>
      </c>
      <c r="C11976" s="19">
        <v>65068</v>
      </c>
      <c r="D11976" s="19">
        <v>8263.2230130000007</v>
      </c>
      <c r="E11976" s="23">
        <v>0.38378907600000001</v>
      </c>
      <c r="F11976" s="23">
        <v>0.26831463999999999</v>
      </c>
      <c r="G11976" s="17">
        <v>0</v>
      </c>
      <c r="H11976" s="17">
        <v>1</v>
      </c>
      <c r="I11976" s="17">
        <v>0.967902806</v>
      </c>
      <c r="J11976" s="17">
        <v>3.2000000000000001E-2</v>
      </c>
      <c r="K11976" s="17">
        <v>8.0500000000000005E-5</v>
      </c>
    </row>
    <row r="11977" spans="1:11" x14ac:dyDescent="0.45">
      <c r="A11977" s="10" t="s">
        <v>103</v>
      </c>
      <c r="B11977" s="20">
        <v>0.86399999999999999</v>
      </c>
      <c r="C11977" s="19">
        <v>65156</v>
      </c>
      <c r="D11977" s="19">
        <v>8297.1198700000004</v>
      </c>
      <c r="E11977" s="23">
        <v>0.38615037699999999</v>
      </c>
      <c r="F11977" s="23">
        <v>0.26909506599999999</v>
      </c>
      <c r="G11977" s="17">
        <v>0</v>
      </c>
      <c r="H11977" s="17">
        <v>1</v>
      </c>
      <c r="I11977" s="17">
        <v>0.96803062399999995</v>
      </c>
      <c r="J11977" s="17">
        <v>3.1899999999999998E-2</v>
      </c>
      <c r="K11977" s="17">
        <v>8.0199999999999998E-5</v>
      </c>
    </row>
    <row r="11978" spans="1:11" x14ac:dyDescent="0.45">
      <c r="A11978" s="10" t="s">
        <v>103</v>
      </c>
      <c r="B11978" s="20">
        <v>0.86499999999999999</v>
      </c>
      <c r="C11978" s="19">
        <v>65229</v>
      </c>
      <c r="D11978" s="19">
        <v>8325.3942289999995</v>
      </c>
      <c r="E11978" s="23">
        <v>0.38819171000000002</v>
      </c>
      <c r="F11978" s="23">
        <v>0.26989545999999998</v>
      </c>
      <c r="G11978" s="17">
        <v>0</v>
      </c>
      <c r="H11978" s="17">
        <v>1</v>
      </c>
      <c r="I11978" s="17">
        <v>0.96814255199999999</v>
      </c>
      <c r="J11978" s="17">
        <v>3.1800000000000002E-2</v>
      </c>
      <c r="K11978" s="17">
        <v>7.9900000000000004E-5</v>
      </c>
    </row>
    <row r="11979" spans="1:11" x14ac:dyDescent="0.45">
      <c r="A11979" s="10" t="s">
        <v>103</v>
      </c>
      <c r="B11979" s="20">
        <v>0.86599999999999999</v>
      </c>
      <c r="C11979" s="19">
        <v>65305</v>
      </c>
      <c r="D11979" s="19">
        <v>8354.9818209999994</v>
      </c>
      <c r="E11979" s="23">
        <v>0.39059881600000002</v>
      </c>
      <c r="F11979" s="23">
        <v>0.27073734599999999</v>
      </c>
      <c r="G11979" s="17">
        <v>0</v>
      </c>
      <c r="H11979" s="17">
        <v>1</v>
      </c>
      <c r="I11979" s="17">
        <v>0.96823579699999995</v>
      </c>
      <c r="J11979" s="17">
        <v>3.1699999999999999E-2</v>
      </c>
      <c r="K11979" s="17">
        <v>7.9599999999999997E-5</v>
      </c>
    </row>
    <row r="11980" spans="1:11" x14ac:dyDescent="0.45">
      <c r="A11980" s="10" t="s">
        <v>103</v>
      </c>
      <c r="B11980" s="20">
        <v>0.86699999999999999</v>
      </c>
      <c r="C11980" s="19">
        <v>65368</v>
      </c>
      <c r="D11980" s="19">
        <v>8379.6336649999994</v>
      </c>
      <c r="E11980" s="23">
        <v>0.39222150500000003</v>
      </c>
      <c r="F11980" s="23">
        <v>0.27154457799999998</v>
      </c>
      <c r="G11980" s="17">
        <v>0</v>
      </c>
      <c r="H11980" s="17">
        <v>1</v>
      </c>
      <c r="I11980" s="17">
        <v>0.96832928900000004</v>
      </c>
      <c r="J11980" s="17">
        <v>3.1600000000000003E-2</v>
      </c>
      <c r="K11980" s="17">
        <v>7.9400000000000006E-5</v>
      </c>
    </row>
    <row r="11981" spans="1:11" x14ac:dyDescent="0.45">
      <c r="A11981" s="10" t="s">
        <v>103</v>
      </c>
      <c r="B11981" s="20">
        <v>0.86799999999999999</v>
      </c>
      <c r="C11981" s="19">
        <v>65455</v>
      </c>
      <c r="D11981" s="19">
        <v>8413.8317709999992</v>
      </c>
      <c r="E11981" s="23">
        <v>0.39381265999999998</v>
      </c>
      <c r="F11981" s="23">
        <v>0.272273023</v>
      </c>
      <c r="G11981" s="17">
        <v>0</v>
      </c>
      <c r="H11981" s="17">
        <v>1</v>
      </c>
      <c r="I11981" s="17">
        <v>0.96840846000000003</v>
      </c>
      <c r="J11981" s="17">
        <v>3.15E-2</v>
      </c>
      <c r="K11981" s="17">
        <v>7.9200000000000001E-5</v>
      </c>
    </row>
    <row r="11982" spans="1:11" x14ac:dyDescent="0.45">
      <c r="A11982" s="10" t="s">
        <v>103</v>
      </c>
      <c r="B11982" s="20">
        <v>0.86899999999999999</v>
      </c>
      <c r="C11982" s="19">
        <v>65531</v>
      </c>
      <c r="D11982" s="19">
        <v>8443.8419200000008</v>
      </c>
      <c r="E11982" s="23">
        <v>0.39621352900000001</v>
      </c>
      <c r="F11982" s="23">
        <v>0.273145682</v>
      </c>
      <c r="G11982" s="17">
        <v>0</v>
      </c>
      <c r="H11982" s="17">
        <v>1</v>
      </c>
      <c r="I11982" s="17">
        <v>0.96851472999999999</v>
      </c>
      <c r="J11982" s="17">
        <v>3.1399999999999997E-2</v>
      </c>
      <c r="K11982" s="17">
        <v>7.8899999999999993E-5</v>
      </c>
    </row>
    <row r="11983" spans="1:11" x14ac:dyDescent="0.45">
      <c r="A11983" s="10" t="s">
        <v>103</v>
      </c>
      <c r="B11983" s="20">
        <v>0.87</v>
      </c>
      <c r="C11983" s="19">
        <v>65606</v>
      </c>
      <c r="D11983" s="19">
        <v>8473.6290599999993</v>
      </c>
      <c r="E11983" s="23">
        <v>0.398092222</v>
      </c>
      <c r="F11983" s="23">
        <v>0.27399309199999999</v>
      </c>
      <c r="G11983" s="17">
        <v>0</v>
      </c>
      <c r="H11983" s="17">
        <v>1</v>
      </c>
      <c r="I11983" s="17">
        <v>0.96861298100000004</v>
      </c>
      <c r="J11983" s="17">
        <v>3.1300000000000001E-2</v>
      </c>
      <c r="K11983" s="17">
        <v>7.8700000000000002E-5</v>
      </c>
    </row>
    <row r="11984" spans="1:11" x14ac:dyDescent="0.45">
      <c r="A11984" s="10" t="s">
        <v>103</v>
      </c>
      <c r="B11984" s="20">
        <v>0.871</v>
      </c>
      <c r="C11984" s="19">
        <v>65676</v>
      </c>
      <c r="D11984" s="19">
        <v>8501.5306880000007</v>
      </c>
      <c r="E11984" s="23">
        <v>0.3994124</v>
      </c>
      <c r="F11984" s="23">
        <v>0.27481342800000003</v>
      </c>
      <c r="G11984" s="17">
        <v>0</v>
      </c>
      <c r="H11984" s="17">
        <v>1</v>
      </c>
      <c r="I11984" s="17">
        <v>0.96870226100000001</v>
      </c>
      <c r="J11984" s="17">
        <v>3.1199999999999999E-2</v>
      </c>
      <c r="K11984" s="17">
        <v>7.8399999999999995E-5</v>
      </c>
    </row>
    <row r="11985" spans="1:11" x14ac:dyDescent="0.45">
      <c r="A11985" s="10" t="s">
        <v>103</v>
      </c>
      <c r="B11985" s="20">
        <v>0.872</v>
      </c>
      <c r="C11985" s="19">
        <v>65751</v>
      </c>
      <c r="D11985" s="19">
        <v>8531.5113189999993</v>
      </c>
      <c r="E11985" s="23">
        <v>0.400166998</v>
      </c>
      <c r="F11985" s="23">
        <v>0.275603828</v>
      </c>
      <c r="G11985" s="17">
        <v>0</v>
      </c>
      <c r="H11985" s="17">
        <v>1</v>
      </c>
      <c r="I11985" s="17">
        <v>0.96880201899999996</v>
      </c>
      <c r="J11985" s="17">
        <v>3.1099999999999999E-2</v>
      </c>
      <c r="K11985" s="17">
        <v>7.8200000000000003E-5</v>
      </c>
    </row>
    <row r="11986" spans="1:11" x14ac:dyDescent="0.45">
      <c r="A11986" s="10" t="s">
        <v>103</v>
      </c>
      <c r="B11986" s="20">
        <v>0.873</v>
      </c>
      <c r="C11986" s="19">
        <v>65832</v>
      </c>
      <c r="D11986" s="19">
        <v>8563.9910909999999</v>
      </c>
      <c r="E11986" s="23">
        <v>0.40246535999999999</v>
      </c>
      <c r="F11986" s="23">
        <v>0.27643014900000001</v>
      </c>
      <c r="G11986" s="17">
        <v>0</v>
      </c>
      <c r="H11986" s="17">
        <v>1</v>
      </c>
      <c r="I11986" s="17">
        <v>0.96887977800000002</v>
      </c>
      <c r="J11986" s="17">
        <v>3.1E-2</v>
      </c>
      <c r="K11986" s="17">
        <v>7.7999999999999999E-5</v>
      </c>
    </row>
    <row r="11987" spans="1:11" x14ac:dyDescent="0.45">
      <c r="A11987" s="10" t="s">
        <v>103</v>
      </c>
      <c r="B11987" s="20">
        <v>0.874</v>
      </c>
      <c r="C11987" s="19">
        <v>65908</v>
      </c>
      <c r="D11987" s="19">
        <v>8594.6337609999991</v>
      </c>
      <c r="E11987" s="23">
        <v>0.40402600900000002</v>
      </c>
      <c r="F11987" s="23">
        <v>0.27722469999999999</v>
      </c>
      <c r="G11987" s="17">
        <v>0</v>
      </c>
      <c r="H11987" s="17">
        <v>1</v>
      </c>
      <c r="I11987" s="17">
        <v>0.96894250999999998</v>
      </c>
      <c r="J11987" s="17">
        <v>3.1E-2</v>
      </c>
      <c r="K11987" s="17">
        <v>7.7799999999999994E-5</v>
      </c>
    </row>
    <row r="11988" spans="1:11" x14ac:dyDescent="0.45">
      <c r="A11988" s="10" t="s">
        <v>103</v>
      </c>
      <c r="B11988" s="20">
        <v>0.875</v>
      </c>
      <c r="C11988" s="19">
        <v>65981</v>
      </c>
      <c r="D11988" s="19">
        <v>8624.2004369999995</v>
      </c>
      <c r="E11988" s="23">
        <v>0.40582130999999999</v>
      </c>
      <c r="F11988" s="23">
        <v>0.27814492899999999</v>
      </c>
      <c r="G11988" s="17">
        <v>0</v>
      </c>
      <c r="H11988" s="17">
        <v>1</v>
      </c>
      <c r="I11988" s="17">
        <v>0.96903318100000002</v>
      </c>
      <c r="J11988" s="17">
        <v>3.09E-2</v>
      </c>
      <c r="K11988" s="17">
        <v>7.7600000000000002E-5</v>
      </c>
    </row>
    <row r="11989" spans="1:11" x14ac:dyDescent="0.45">
      <c r="A11989" s="10" t="s">
        <v>103</v>
      </c>
      <c r="B11989" s="20">
        <v>0.876</v>
      </c>
      <c r="C11989" s="19">
        <v>66059</v>
      </c>
      <c r="D11989" s="19">
        <v>8655.9624170000006</v>
      </c>
      <c r="E11989" s="23">
        <v>0.40833351299999998</v>
      </c>
      <c r="F11989" s="23">
        <v>0.27890519499999999</v>
      </c>
      <c r="G11989" s="17">
        <v>0</v>
      </c>
      <c r="H11989" s="17">
        <v>1</v>
      </c>
      <c r="I11989" s="17">
        <v>0.96907991299999996</v>
      </c>
      <c r="J11989" s="17">
        <v>3.0800000000000001E-2</v>
      </c>
      <c r="K11989" s="17">
        <v>7.7399999999999998E-5</v>
      </c>
    </row>
    <row r="11990" spans="1:11" x14ac:dyDescent="0.45">
      <c r="A11990" s="10" t="s">
        <v>103</v>
      </c>
      <c r="B11990" s="20">
        <v>0.877</v>
      </c>
      <c r="C11990" s="19">
        <v>66136</v>
      </c>
      <c r="D11990" s="19">
        <v>8687.5192370000004</v>
      </c>
      <c r="E11990" s="23">
        <v>0.41142624500000002</v>
      </c>
      <c r="F11990" s="23">
        <v>0.27985461900000003</v>
      </c>
      <c r="G11990" s="17">
        <v>0</v>
      </c>
      <c r="H11990" s="17">
        <v>1</v>
      </c>
      <c r="I11990" s="17">
        <v>0.96917166799999999</v>
      </c>
      <c r="J11990" s="17">
        <v>3.0800000000000001E-2</v>
      </c>
      <c r="K11990" s="17">
        <v>7.7200000000000006E-5</v>
      </c>
    </row>
    <row r="11991" spans="1:11" x14ac:dyDescent="0.45">
      <c r="A11991" s="10" t="s">
        <v>103</v>
      </c>
      <c r="B11991" s="20">
        <v>0.878</v>
      </c>
      <c r="C11991" s="19">
        <v>66211</v>
      </c>
      <c r="D11991" s="19">
        <v>8718.4585430000006</v>
      </c>
      <c r="E11991" s="23">
        <v>0.41335303600000001</v>
      </c>
      <c r="F11991" s="23">
        <v>0.28072795</v>
      </c>
      <c r="G11991" s="17">
        <v>0</v>
      </c>
      <c r="H11991" s="17">
        <v>1</v>
      </c>
      <c r="I11991" s="17">
        <v>0.96925453699999997</v>
      </c>
      <c r="J11991" s="17">
        <v>3.0700000000000002E-2</v>
      </c>
      <c r="K11991" s="17">
        <v>7.7000000000000001E-5</v>
      </c>
    </row>
    <row r="11992" spans="1:11" x14ac:dyDescent="0.45">
      <c r="A11992" s="10" t="s">
        <v>103</v>
      </c>
      <c r="B11992" s="20">
        <v>0.879</v>
      </c>
      <c r="C11992" s="19">
        <v>66282</v>
      </c>
      <c r="D11992" s="19">
        <v>8747.8650409999991</v>
      </c>
      <c r="E11992" s="23">
        <v>0.41479626600000002</v>
      </c>
      <c r="F11992" s="23">
        <v>0.28158022399999999</v>
      </c>
      <c r="G11992" s="17">
        <v>0</v>
      </c>
      <c r="H11992" s="17">
        <v>1</v>
      </c>
      <c r="I11992" s="17">
        <v>0.96933750200000002</v>
      </c>
      <c r="J11992" s="17">
        <v>3.0599999999999999E-2</v>
      </c>
      <c r="K11992" s="17">
        <v>7.6799999999999997E-5</v>
      </c>
    </row>
    <row r="11993" spans="1:11" x14ac:dyDescent="0.45">
      <c r="A11993" s="10" t="s">
        <v>103</v>
      </c>
      <c r="B11993" s="20">
        <v>0.88</v>
      </c>
      <c r="C11993" s="19">
        <v>66360</v>
      </c>
      <c r="D11993" s="19">
        <v>8780.2933580000008</v>
      </c>
      <c r="E11993" s="23">
        <v>0.41661281100000003</v>
      </c>
      <c r="F11993" s="23">
        <v>0.28234173099999998</v>
      </c>
      <c r="G11993" s="17">
        <v>0</v>
      </c>
      <c r="H11993" s="17">
        <v>1</v>
      </c>
      <c r="I11993" s="17">
        <v>0.969428717</v>
      </c>
      <c r="J11993" s="17">
        <v>3.0499999999999999E-2</v>
      </c>
      <c r="K11993" s="17">
        <v>7.6500000000000003E-5</v>
      </c>
    </row>
    <row r="11994" spans="1:11" x14ac:dyDescent="0.45">
      <c r="A11994" s="10" t="s">
        <v>103</v>
      </c>
      <c r="B11994" s="20">
        <v>0.88100000000000001</v>
      </c>
      <c r="C11994" s="19">
        <v>66434</v>
      </c>
      <c r="D11994" s="19">
        <v>8811.2247810000008</v>
      </c>
      <c r="E11994" s="23">
        <v>0.41948401000000002</v>
      </c>
      <c r="F11994" s="23">
        <v>0.28333459599999999</v>
      </c>
      <c r="G11994" s="17">
        <v>0</v>
      </c>
      <c r="H11994" s="17">
        <v>1</v>
      </c>
      <c r="I11994" s="17">
        <v>0.96951210300000001</v>
      </c>
      <c r="J11994" s="17">
        <v>3.04E-2</v>
      </c>
      <c r="K11994" s="17">
        <v>7.6299999999999998E-5</v>
      </c>
    </row>
    <row r="11995" spans="1:11" x14ac:dyDescent="0.45">
      <c r="A11995" s="10" t="s">
        <v>103</v>
      </c>
      <c r="B11995" s="20">
        <v>0.88200000000000001</v>
      </c>
      <c r="C11995" s="19">
        <v>66506</v>
      </c>
      <c r="D11995" s="19">
        <v>8841.5312740000008</v>
      </c>
      <c r="E11995" s="23">
        <v>0.42253548099999999</v>
      </c>
      <c r="F11995" s="23">
        <v>0.28420918000000001</v>
      </c>
      <c r="G11995" s="17">
        <v>0</v>
      </c>
      <c r="H11995" s="17">
        <v>1</v>
      </c>
      <c r="I11995" s="17">
        <v>0.96958104700000003</v>
      </c>
      <c r="J11995" s="17">
        <v>3.0300000000000001E-2</v>
      </c>
      <c r="K11995" s="17">
        <v>7.6100000000000007E-5</v>
      </c>
    </row>
    <row r="11996" spans="1:11" x14ac:dyDescent="0.45">
      <c r="A11996" s="10" t="s">
        <v>103</v>
      </c>
      <c r="B11996" s="20">
        <v>0.88300000000000001</v>
      </c>
      <c r="C11996" s="19">
        <v>66587</v>
      </c>
      <c r="D11996" s="19">
        <v>8875.8848340000004</v>
      </c>
      <c r="E11996" s="23">
        <v>0.42560088899999998</v>
      </c>
      <c r="F11996" s="23">
        <v>0.28509750099999998</v>
      </c>
      <c r="G11996" s="17">
        <v>0</v>
      </c>
      <c r="H11996" s="17">
        <v>1</v>
      </c>
      <c r="I11996" s="17">
        <v>0.96963613800000004</v>
      </c>
      <c r="J11996" s="17">
        <v>3.0300000000000001E-2</v>
      </c>
      <c r="K11996" s="17">
        <v>7.5900000000000002E-5</v>
      </c>
    </row>
    <row r="11997" spans="1:11" x14ac:dyDescent="0.45">
      <c r="A11997" s="10" t="s">
        <v>103</v>
      </c>
      <c r="B11997" s="20">
        <v>0.88400000000000001</v>
      </c>
      <c r="C11997" s="19">
        <v>66662</v>
      </c>
      <c r="D11997" s="19">
        <v>8907.9320750000006</v>
      </c>
      <c r="E11997" s="23">
        <v>0.428784628</v>
      </c>
      <c r="F11997" s="23">
        <v>0.286031959</v>
      </c>
      <c r="G11997" s="17">
        <v>0</v>
      </c>
      <c r="H11997" s="17">
        <v>1</v>
      </c>
      <c r="I11997" s="17">
        <v>0.96971992500000004</v>
      </c>
      <c r="J11997" s="17">
        <v>3.0200000000000001E-2</v>
      </c>
      <c r="K11997" s="17">
        <v>7.5699999999999997E-5</v>
      </c>
    </row>
    <row r="11998" spans="1:11" x14ac:dyDescent="0.45">
      <c r="A11998" s="10" t="s">
        <v>103</v>
      </c>
      <c r="B11998" s="20">
        <v>0.88500000000000001</v>
      </c>
      <c r="C11998" s="19">
        <v>66735</v>
      </c>
      <c r="D11998" s="19">
        <v>8939.3723410000002</v>
      </c>
      <c r="E11998" s="23">
        <v>0.43221915300000002</v>
      </c>
      <c r="F11998" s="23">
        <v>0.28697156899999998</v>
      </c>
      <c r="G11998" s="17">
        <v>0</v>
      </c>
      <c r="H11998" s="17">
        <v>1</v>
      </c>
      <c r="I11998" s="17">
        <v>0.96976993499999997</v>
      </c>
      <c r="J11998" s="17">
        <v>3.0200000000000001E-2</v>
      </c>
      <c r="K11998" s="17">
        <v>7.5500000000000006E-5</v>
      </c>
    </row>
    <row r="11999" spans="1:11" x14ac:dyDescent="0.45">
      <c r="A11999" s="10" t="s">
        <v>103</v>
      </c>
      <c r="B11999" s="20">
        <v>0.88600000000000001</v>
      </c>
      <c r="C11999" s="19">
        <v>66812</v>
      </c>
      <c r="D11999" s="19">
        <v>8972.754508</v>
      </c>
      <c r="E11999" s="23">
        <v>0.43451854400000001</v>
      </c>
      <c r="F11999" s="23">
        <v>0.28788544500000002</v>
      </c>
      <c r="G11999" s="17">
        <v>0</v>
      </c>
      <c r="H11999" s="17">
        <v>1</v>
      </c>
      <c r="I11999" s="17">
        <v>0.96985527100000002</v>
      </c>
      <c r="J11999" s="17">
        <v>3.0099999999999998E-2</v>
      </c>
      <c r="K11999" s="17">
        <v>7.5300000000000001E-5</v>
      </c>
    </row>
    <row r="12000" spans="1:11" x14ac:dyDescent="0.45">
      <c r="A12000" s="10" t="s">
        <v>103</v>
      </c>
      <c r="B12000" s="20">
        <v>0.88700000000000001</v>
      </c>
      <c r="C12000" s="19">
        <v>66888</v>
      </c>
      <c r="D12000" s="19">
        <v>9005.8436529999999</v>
      </c>
      <c r="E12000" s="23">
        <v>0.43691071100000001</v>
      </c>
      <c r="F12000" s="23">
        <v>0.28882319699999998</v>
      </c>
      <c r="G12000" s="17">
        <v>0</v>
      </c>
      <c r="H12000" s="17">
        <v>1</v>
      </c>
      <c r="I12000" s="17">
        <v>0.96992360799999999</v>
      </c>
      <c r="J12000" s="17">
        <v>0.03</v>
      </c>
      <c r="K12000" s="17">
        <v>7.5099999999999996E-5</v>
      </c>
    </row>
    <row r="12001" spans="1:11" x14ac:dyDescent="0.45">
      <c r="A12001" s="10" t="s">
        <v>103</v>
      </c>
      <c r="B12001" s="20">
        <v>0.88800000000000001</v>
      </c>
      <c r="C12001" s="19">
        <v>66964</v>
      </c>
      <c r="D12001" s="19">
        <v>9039.1767230000005</v>
      </c>
      <c r="E12001" s="23">
        <v>0.440275531</v>
      </c>
      <c r="F12001" s="23">
        <v>0.28977146500000001</v>
      </c>
      <c r="G12001" s="17">
        <v>0</v>
      </c>
      <c r="H12001" s="17">
        <v>1</v>
      </c>
      <c r="I12001" s="17">
        <v>0.96999329999999995</v>
      </c>
      <c r="J12001" s="17">
        <v>2.9899999999999999E-2</v>
      </c>
      <c r="K12001" s="17">
        <v>7.4900000000000005E-5</v>
      </c>
    </row>
    <row r="12002" spans="1:11" x14ac:dyDescent="0.45">
      <c r="A12002" s="10" t="s">
        <v>103</v>
      </c>
      <c r="B12002" s="20">
        <v>0.88900000000000001</v>
      </c>
      <c r="C12002" s="19">
        <v>67040</v>
      </c>
      <c r="D12002" s="19">
        <v>9072.7255769999992</v>
      </c>
      <c r="E12002" s="23">
        <v>0.442346187</v>
      </c>
      <c r="F12002" s="23">
        <v>0.290704672</v>
      </c>
      <c r="G12002" s="17">
        <v>0</v>
      </c>
      <c r="H12002" s="17">
        <v>1</v>
      </c>
      <c r="I12002" s="17">
        <v>0.97004729099999998</v>
      </c>
      <c r="J12002" s="17">
        <v>2.9899999999999999E-2</v>
      </c>
      <c r="K12002" s="17">
        <v>7.4599999999999997E-5</v>
      </c>
    </row>
    <row r="12003" spans="1:11" x14ac:dyDescent="0.45">
      <c r="A12003" s="10" t="s">
        <v>103</v>
      </c>
      <c r="B12003" s="20">
        <v>0.89</v>
      </c>
      <c r="C12003" s="19">
        <v>67115</v>
      </c>
      <c r="D12003" s="19">
        <v>9105.9995309999995</v>
      </c>
      <c r="E12003" s="23">
        <v>0.44621700199999997</v>
      </c>
      <c r="F12003" s="23">
        <v>0.29171354599999999</v>
      </c>
      <c r="G12003" s="17">
        <v>0</v>
      </c>
      <c r="H12003" s="17">
        <v>1</v>
      </c>
      <c r="I12003" s="17">
        <v>0.97009829599999997</v>
      </c>
      <c r="J12003" s="17">
        <v>2.98E-2</v>
      </c>
      <c r="K12003" s="17">
        <v>7.4400000000000006E-5</v>
      </c>
    </row>
    <row r="12004" spans="1:11" x14ac:dyDescent="0.45">
      <c r="A12004" s="10" t="s">
        <v>103</v>
      </c>
      <c r="B12004" s="20">
        <v>0.89100000000000001</v>
      </c>
      <c r="C12004" s="19">
        <v>67190</v>
      </c>
      <c r="D12004" s="19">
        <v>9139.5378540000002</v>
      </c>
      <c r="E12004" s="23">
        <v>0.44817903599999998</v>
      </c>
      <c r="F12004" s="23">
        <v>0.29265274299999999</v>
      </c>
      <c r="G12004" s="17">
        <v>0</v>
      </c>
      <c r="H12004" s="17">
        <v>1</v>
      </c>
      <c r="I12004" s="17">
        <v>0.97018440800000005</v>
      </c>
      <c r="J12004" s="17">
        <v>2.9700000000000001E-2</v>
      </c>
      <c r="K12004" s="17">
        <v>7.4200000000000001E-5</v>
      </c>
    </row>
    <row r="12005" spans="1:11" x14ac:dyDescent="0.45">
      <c r="A12005" s="10" t="s">
        <v>103</v>
      </c>
      <c r="B12005" s="20">
        <v>0.89200000000000002</v>
      </c>
      <c r="C12005" s="19">
        <v>67264</v>
      </c>
      <c r="D12005" s="19">
        <v>9172.8874390000001</v>
      </c>
      <c r="E12005" s="23">
        <v>0.45191398399999999</v>
      </c>
      <c r="F12005" s="23">
        <v>0.293665489</v>
      </c>
      <c r="G12005" s="17">
        <v>0</v>
      </c>
      <c r="H12005" s="17">
        <v>1</v>
      </c>
      <c r="I12005" s="17">
        <v>0.97022878000000001</v>
      </c>
      <c r="J12005" s="17">
        <v>2.9700000000000001E-2</v>
      </c>
      <c r="K12005" s="17">
        <v>7.4099999999999999E-5</v>
      </c>
    </row>
    <row r="12006" spans="1:11" x14ac:dyDescent="0.45">
      <c r="A12006" s="10" t="s">
        <v>103</v>
      </c>
      <c r="B12006" s="20">
        <v>0.89300000000000002</v>
      </c>
      <c r="C12006" s="19">
        <v>67338</v>
      </c>
      <c r="D12006" s="19">
        <v>9206.4071100000001</v>
      </c>
      <c r="E12006" s="23">
        <v>0.45420179700000002</v>
      </c>
      <c r="F12006" s="23">
        <v>0.29461379100000001</v>
      </c>
      <c r="G12006" s="17">
        <v>0</v>
      </c>
      <c r="H12006" s="17">
        <v>1</v>
      </c>
      <c r="I12006" s="17">
        <v>0.97031996200000004</v>
      </c>
      <c r="J12006" s="17">
        <v>2.9600000000000001E-2</v>
      </c>
      <c r="K12006" s="17">
        <v>7.3899999999999994E-5</v>
      </c>
    </row>
    <row r="12007" spans="1:11" x14ac:dyDescent="0.45">
      <c r="A12007" s="10" t="s">
        <v>103</v>
      </c>
      <c r="B12007" s="20">
        <v>0.89400000000000002</v>
      </c>
      <c r="C12007" s="19">
        <v>67398</v>
      </c>
      <c r="D12007" s="19">
        <v>9233.7726700000003</v>
      </c>
      <c r="E12007" s="23">
        <v>0.45783309</v>
      </c>
      <c r="F12007" s="23">
        <v>0.29560441399999998</v>
      </c>
      <c r="G12007" s="17">
        <v>0</v>
      </c>
      <c r="H12007" s="17">
        <v>1</v>
      </c>
      <c r="I12007" s="17">
        <v>0.97036161600000004</v>
      </c>
      <c r="J12007" s="17">
        <v>2.9600000000000001E-2</v>
      </c>
      <c r="K12007" s="17">
        <v>7.3800000000000005E-5</v>
      </c>
    </row>
    <row r="12008" spans="1:11" x14ac:dyDescent="0.45">
      <c r="A12008" s="10" t="s">
        <v>103</v>
      </c>
      <c r="B12008" s="20">
        <v>0.89500000000000002</v>
      </c>
      <c r="C12008" s="19">
        <v>67489</v>
      </c>
      <c r="D12008" s="19">
        <v>9275.5414249999994</v>
      </c>
      <c r="E12008" s="23">
        <v>0.45998198299999998</v>
      </c>
      <c r="F12008" s="23">
        <v>0.29646176600000002</v>
      </c>
      <c r="G12008" s="17">
        <v>0</v>
      </c>
      <c r="H12008" s="17">
        <v>1</v>
      </c>
      <c r="I12008" s="17">
        <v>0.97045866400000003</v>
      </c>
      <c r="J12008" s="17">
        <v>2.9499999999999998E-2</v>
      </c>
      <c r="K12008" s="17">
        <v>7.3499999999999998E-5</v>
      </c>
    </row>
    <row r="12009" spans="1:11" x14ac:dyDescent="0.45">
      <c r="A12009" s="10" t="s">
        <v>103</v>
      </c>
      <c r="B12009" s="20">
        <v>0.89600000000000002</v>
      </c>
      <c r="C12009" s="19">
        <v>67566</v>
      </c>
      <c r="D12009" s="19">
        <v>9311.0301500000005</v>
      </c>
      <c r="E12009" s="23">
        <v>0.46133144599999998</v>
      </c>
      <c r="F12009" s="23">
        <v>0.29767302800000001</v>
      </c>
      <c r="G12009" s="17">
        <v>0</v>
      </c>
      <c r="H12009" s="17">
        <v>1</v>
      </c>
      <c r="I12009" s="17">
        <v>0.97054387399999997</v>
      </c>
      <c r="J12009" s="17">
        <v>2.9399999999999999E-2</v>
      </c>
      <c r="K12009" s="17">
        <v>7.3300000000000006E-5</v>
      </c>
    </row>
    <row r="12010" spans="1:11" x14ac:dyDescent="0.45">
      <c r="A12010" s="10" t="s">
        <v>103</v>
      </c>
      <c r="B12010" s="20">
        <v>0.89700000000000002</v>
      </c>
      <c r="C12010" s="19">
        <v>67627</v>
      </c>
      <c r="D12010" s="19">
        <v>9339.2839399999993</v>
      </c>
      <c r="E12010" s="23">
        <v>0.46458765299999999</v>
      </c>
      <c r="F12010" s="23">
        <v>0.29870641399999998</v>
      </c>
      <c r="G12010" s="17">
        <v>0</v>
      </c>
      <c r="H12010" s="17">
        <v>1</v>
      </c>
      <c r="I12010" s="17">
        <v>0.97062047900000004</v>
      </c>
      <c r="J12010" s="17">
        <v>2.93E-2</v>
      </c>
      <c r="K12010" s="17">
        <v>7.3100000000000001E-5</v>
      </c>
    </row>
    <row r="12011" spans="1:11" x14ac:dyDescent="0.45">
      <c r="A12011" s="10" t="s">
        <v>103</v>
      </c>
      <c r="B12011" s="20">
        <v>0.89800000000000002</v>
      </c>
      <c r="C12011" s="19">
        <v>67716</v>
      </c>
      <c r="D12011" s="19">
        <v>9380.7189600000002</v>
      </c>
      <c r="E12011" s="23">
        <v>0.466774996</v>
      </c>
      <c r="F12011" s="23">
        <v>0.29959699499999998</v>
      </c>
      <c r="G12011" s="17">
        <v>0</v>
      </c>
      <c r="H12011" s="17">
        <v>1</v>
      </c>
      <c r="I12011" s="17">
        <v>0.97070719100000002</v>
      </c>
      <c r="J12011" s="17">
        <v>2.92E-2</v>
      </c>
      <c r="K12011" s="17">
        <v>7.2899999999999997E-5</v>
      </c>
    </row>
    <row r="12012" spans="1:11" x14ac:dyDescent="0.45">
      <c r="A12012" s="10" t="s">
        <v>103</v>
      </c>
      <c r="B12012" s="20">
        <v>0.89900000000000002</v>
      </c>
      <c r="C12012" s="19">
        <v>67793</v>
      </c>
      <c r="D12012" s="19">
        <v>9416.8611970000002</v>
      </c>
      <c r="E12012" s="23">
        <v>0.47099288700000003</v>
      </c>
      <c r="F12012" s="23">
        <v>0.30075696299999999</v>
      </c>
      <c r="G12012" s="17">
        <v>0</v>
      </c>
      <c r="H12012" s="17">
        <v>1</v>
      </c>
      <c r="I12012" s="17">
        <v>0.97078781400000003</v>
      </c>
      <c r="J12012" s="17">
        <v>2.9100000000000001E-2</v>
      </c>
      <c r="K12012" s="17">
        <v>7.2700000000000005E-5</v>
      </c>
    </row>
    <row r="12013" spans="1:11" x14ac:dyDescent="0.45">
      <c r="A12013" s="10" t="s">
        <v>103</v>
      </c>
      <c r="B12013" s="20">
        <v>0.9</v>
      </c>
      <c r="C12013" s="19">
        <v>67866</v>
      </c>
      <c r="D12013" s="19">
        <v>9451.4199740000004</v>
      </c>
      <c r="E12013" s="23">
        <v>0.47496896399999999</v>
      </c>
      <c r="F12013" s="23">
        <v>0.301834571</v>
      </c>
      <c r="G12013" s="17">
        <v>0</v>
      </c>
      <c r="H12013" s="17">
        <v>1</v>
      </c>
      <c r="I12013" s="17">
        <v>0.97087873700000005</v>
      </c>
      <c r="J12013" s="17">
        <v>2.9000000000000001E-2</v>
      </c>
      <c r="K12013" s="17">
        <v>7.2399999999999998E-5</v>
      </c>
    </row>
    <row r="12014" spans="1:11" x14ac:dyDescent="0.45">
      <c r="A12014" s="10" t="s">
        <v>103</v>
      </c>
      <c r="B12014" s="20">
        <v>0.90100000000000002</v>
      </c>
      <c r="C12014" s="19">
        <v>67944</v>
      </c>
      <c r="D12014" s="19">
        <v>9488.5584990000007</v>
      </c>
      <c r="E12014" s="23">
        <v>0.477474762</v>
      </c>
      <c r="F12014" s="23">
        <v>0.30289765200000002</v>
      </c>
      <c r="G12014" s="17">
        <v>0</v>
      </c>
      <c r="H12014" s="17">
        <v>1</v>
      </c>
      <c r="I12014" s="17">
        <v>0.97096529499999995</v>
      </c>
      <c r="J12014" s="17">
        <v>2.9000000000000001E-2</v>
      </c>
      <c r="K12014" s="17">
        <v>7.2200000000000007E-5</v>
      </c>
    </row>
    <row r="12015" spans="1:11" x14ac:dyDescent="0.45">
      <c r="A12015" s="10" t="s">
        <v>103</v>
      </c>
      <c r="B12015" s="20">
        <v>0.90200000000000002</v>
      </c>
      <c r="C12015" s="19">
        <v>68012</v>
      </c>
      <c r="D12015" s="19">
        <v>9521.108064</v>
      </c>
      <c r="E12015" s="23">
        <v>0.47983603400000002</v>
      </c>
      <c r="F12015" s="23">
        <v>0.30400305999999999</v>
      </c>
      <c r="G12015" s="17">
        <v>0</v>
      </c>
      <c r="H12015" s="17">
        <v>1</v>
      </c>
      <c r="I12015" s="17">
        <v>0.97103073600000001</v>
      </c>
      <c r="J12015" s="17">
        <v>2.8899999999999999E-2</v>
      </c>
      <c r="K12015" s="17">
        <v>7.2000000000000002E-5</v>
      </c>
    </row>
    <row r="12016" spans="1:11" x14ac:dyDescent="0.45">
      <c r="A12016" s="10" t="s">
        <v>103</v>
      </c>
      <c r="B12016" s="20">
        <v>0.90300000000000002</v>
      </c>
      <c r="C12016" s="19">
        <v>68090</v>
      </c>
      <c r="D12016" s="19">
        <v>9558.5923349999994</v>
      </c>
      <c r="E12016" s="23">
        <v>0.48196194199999998</v>
      </c>
      <c r="F12016" s="23">
        <v>0.30495793300000001</v>
      </c>
      <c r="G12016" s="17">
        <v>0</v>
      </c>
      <c r="H12016" s="17">
        <v>1</v>
      </c>
      <c r="I12016" s="17">
        <v>0.971125138</v>
      </c>
      <c r="J12016" s="17">
        <v>2.8799999999999999E-2</v>
      </c>
      <c r="K12016" s="17">
        <v>7.1799999999999997E-5</v>
      </c>
    </row>
    <row r="12017" spans="1:11" x14ac:dyDescent="0.45">
      <c r="A12017" s="10" t="s">
        <v>103</v>
      </c>
      <c r="B12017" s="20">
        <v>0.90400000000000003</v>
      </c>
      <c r="C12017" s="19">
        <v>68165</v>
      </c>
      <c r="D12017" s="19">
        <v>9594.8593309999997</v>
      </c>
      <c r="E12017" s="23">
        <v>0.486086079</v>
      </c>
      <c r="F12017" s="23">
        <v>0.305991717</v>
      </c>
      <c r="G12017" s="17">
        <v>0</v>
      </c>
      <c r="H12017" s="17">
        <v>1</v>
      </c>
      <c r="I12017" s="17">
        <v>0.97116866300000004</v>
      </c>
      <c r="J12017" s="17">
        <v>2.8799999999999999E-2</v>
      </c>
      <c r="K12017" s="17">
        <v>7.1600000000000006E-5</v>
      </c>
    </row>
    <row r="12018" spans="1:11" x14ac:dyDescent="0.45">
      <c r="A12018" s="10" t="s">
        <v>103</v>
      </c>
      <c r="B12018" s="20">
        <v>0.90500000000000003</v>
      </c>
      <c r="C12018" s="19">
        <v>68241</v>
      </c>
      <c r="D12018" s="19">
        <v>9631.8658390000001</v>
      </c>
      <c r="E12018" s="23">
        <v>0.48810082399999999</v>
      </c>
      <c r="F12018" s="23">
        <v>0.30713164599999998</v>
      </c>
      <c r="G12018" s="17">
        <v>0</v>
      </c>
      <c r="H12018" s="17">
        <v>1</v>
      </c>
      <c r="I12018" s="17">
        <v>0.97123822000000004</v>
      </c>
      <c r="J12018" s="17">
        <v>2.87E-2</v>
      </c>
      <c r="K12018" s="17">
        <v>7.1400000000000001E-5</v>
      </c>
    </row>
    <row r="12019" spans="1:11" x14ac:dyDescent="0.45">
      <c r="A12019" s="10" t="s">
        <v>103</v>
      </c>
      <c r="B12019" s="20">
        <v>0.90600000000000003</v>
      </c>
      <c r="C12019" s="19">
        <v>68320</v>
      </c>
      <c r="D12019" s="19">
        <v>9670.5223289999994</v>
      </c>
      <c r="E12019" s="23">
        <v>0.49078785600000002</v>
      </c>
      <c r="F12019" s="23">
        <v>0.30831671999999999</v>
      </c>
      <c r="G12019" s="17">
        <v>0</v>
      </c>
      <c r="H12019" s="17">
        <v>1</v>
      </c>
      <c r="I12019" s="17">
        <v>0.97133098900000003</v>
      </c>
      <c r="J12019" s="17">
        <v>2.86E-2</v>
      </c>
      <c r="K12019" s="17">
        <v>7.1099999999999994E-5</v>
      </c>
    </row>
    <row r="12020" spans="1:11" x14ac:dyDescent="0.45">
      <c r="A12020" s="10" t="s">
        <v>103</v>
      </c>
      <c r="B12020" s="20">
        <v>0.90700000000000003</v>
      </c>
      <c r="C12020" s="19">
        <v>68396</v>
      </c>
      <c r="D12020" s="19">
        <v>9707.9230549999993</v>
      </c>
      <c r="E12020" s="23">
        <v>0.49320376900000001</v>
      </c>
      <c r="F12020" s="23">
        <v>0.30946786100000001</v>
      </c>
      <c r="G12020" s="17">
        <v>0</v>
      </c>
      <c r="H12020" s="17">
        <v>1</v>
      </c>
      <c r="I12020" s="17">
        <v>0.97141542999999997</v>
      </c>
      <c r="J12020" s="17">
        <v>2.8500000000000001E-2</v>
      </c>
      <c r="K12020" s="17">
        <v>7.0900000000000002E-5</v>
      </c>
    </row>
    <row r="12021" spans="1:11" x14ac:dyDescent="0.45">
      <c r="A12021" s="10" t="s">
        <v>103</v>
      </c>
      <c r="B12021" s="20">
        <v>0.90800000000000003</v>
      </c>
      <c r="C12021" s="19">
        <v>68467</v>
      </c>
      <c r="D12021" s="19">
        <v>9743.1392450000003</v>
      </c>
      <c r="E12021" s="23">
        <v>0.49747277699999998</v>
      </c>
      <c r="F12021" s="23">
        <v>0.31059614800000002</v>
      </c>
      <c r="G12021" s="17">
        <v>0</v>
      </c>
      <c r="H12021" s="17">
        <v>1</v>
      </c>
      <c r="I12021" s="17">
        <v>0.971493948</v>
      </c>
      <c r="J12021" s="17">
        <v>2.8400000000000002E-2</v>
      </c>
      <c r="K12021" s="17">
        <v>7.0699999999999997E-5</v>
      </c>
    </row>
    <row r="12022" spans="1:11" x14ac:dyDescent="0.45">
      <c r="A12022" s="10" t="s">
        <v>103</v>
      </c>
      <c r="B12022" s="20">
        <v>0.90900000000000003</v>
      </c>
      <c r="C12022" s="19">
        <v>68546</v>
      </c>
      <c r="D12022" s="19">
        <v>9782.6053659999998</v>
      </c>
      <c r="E12022" s="23">
        <v>0.50125112800000005</v>
      </c>
      <c r="F12022" s="23">
        <v>0.31166143099999999</v>
      </c>
      <c r="G12022" s="17">
        <v>0</v>
      </c>
      <c r="H12022" s="17">
        <v>1</v>
      </c>
      <c r="I12022" s="17">
        <v>0.97157683500000003</v>
      </c>
      <c r="J12022" s="17">
        <v>2.8400000000000002E-2</v>
      </c>
      <c r="K12022" s="17">
        <v>7.0500000000000006E-5</v>
      </c>
    </row>
    <row r="12023" spans="1:11" x14ac:dyDescent="0.45">
      <c r="A12023" s="10" t="s">
        <v>103</v>
      </c>
      <c r="B12023" s="20">
        <v>0.91</v>
      </c>
      <c r="C12023" s="19">
        <v>68621</v>
      </c>
      <c r="D12023" s="19">
        <v>9820.3294549999991</v>
      </c>
      <c r="E12023" s="23">
        <v>0.50430950299999999</v>
      </c>
      <c r="F12023" s="23">
        <v>0.31289540500000002</v>
      </c>
      <c r="G12023" s="17">
        <v>0</v>
      </c>
      <c r="H12023" s="17">
        <v>1</v>
      </c>
      <c r="I12023" s="17">
        <v>0.971657679</v>
      </c>
      <c r="J12023" s="17">
        <v>2.8299999999999999E-2</v>
      </c>
      <c r="K12023" s="17">
        <v>7.0300000000000001E-5</v>
      </c>
    </row>
    <row r="12024" spans="1:11" x14ac:dyDescent="0.45">
      <c r="A12024" s="10" t="s">
        <v>103</v>
      </c>
      <c r="B12024" s="20">
        <v>0.91100000000000003</v>
      </c>
      <c r="C12024" s="19">
        <v>68697</v>
      </c>
      <c r="D12024" s="19">
        <v>9858.7595679999995</v>
      </c>
      <c r="E12024" s="23">
        <v>0.50692242700000001</v>
      </c>
      <c r="F12024" s="23">
        <v>0.31405664</v>
      </c>
      <c r="G12024" s="17">
        <v>0</v>
      </c>
      <c r="H12024" s="17">
        <v>1</v>
      </c>
      <c r="I12024" s="17">
        <v>0.97174530599999998</v>
      </c>
      <c r="J12024" s="17">
        <v>2.8199999999999999E-2</v>
      </c>
      <c r="K12024" s="17">
        <v>7.0099999999999996E-5</v>
      </c>
    </row>
    <row r="12025" spans="1:11" x14ac:dyDescent="0.45">
      <c r="A12025" s="10" t="s">
        <v>103</v>
      </c>
      <c r="B12025" s="20">
        <v>0.91200000000000003</v>
      </c>
      <c r="C12025" s="19">
        <v>68767</v>
      </c>
      <c r="D12025" s="19">
        <v>9894.4051070000005</v>
      </c>
      <c r="E12025" s="23">
        <v>0.51049500699999995</v>
      </c>
      <c r="F12025" s="23">
        <v>0.31520136999999998</v>
      </c>
      <c r="G12025" s="17">
        <v>0</v>
      </c>
      <c r="H12025" s="17">
        <v>1</v>
      </c>
      <c r="I12025" s="17">
        <v>0.97179746899999997</v>
      </c>
      <c r="J12025" s="17">
        <v>2.81E-2</v>
      </c>
      <c r="K12025" s="17">
        <v>6.9900000000000005E-5</v>
      </c>
    </row>
    <row r="12026" spans="1:11" x14ac:dyDescent="0.45">
      <c r="A12026" s="10" t="s">
        <v>103</v>
      </c>
      <c r="B12026" s="20">
        <v>0.91300000000000003</v>
      </c>
      <c r="C12026" s="19">
        <v>68847</v>
      </c>
      <c r="D12026" s="19">
        <v>9935.4462289999992</v>
      </c>
      <c r="E12026" s="23">
        <v>0.51426373999999997</v>
      </c>
      <c r="F12026" s="23">
        <v>0.31633149799999999</v>
      </c>
      <c r="G12026" s="17">
        <v>0</v>
      </c>
      <c r="H12026" s="17">
        <v>1</v>
      </c>
      <c r="I12026" s="17">
        <v>0.97190592899999995</v>
      </c>
      <c r="J12026" s="17">
        <v>2.8000000000000001E-2</v>
      </c>
      <c r="K12026" s="17">
        <v>6.97E-5</v>
      </c>
    </row>
    <row r="12027" spans="1:11" x14ac:dyDescent="0.45">
      <c r="A12027" s="10" t="s">
        <v>103</v>
      </c>
      <c r="B12027" s="20">
        <v>0.91400000000000003</v>
      </c>
      <c r="C12027" s="19">
        <v>68923</v>
      </c>
      <c r="D12027" s="19">
        <v>9974.7239140000001</v>
      </c>
      <c r="E12027" s="23">
        <v>0.51843382199999999</v>
      </c>
      <c r="F12027" s="23">
        <v>0.31742123700000002</v>
      </c>
      <c r="G12027" s="17">
        <v>0</v>
      </c>
      <c r="H12027" s="17">
        <v>1</v>
      </c>
      <c r="I12027" s="17">
        <v>0.97198624600000005</v>
      </c>
      <c r="J12027" s="17">
        <v>2.7900000000000001E-2</v>
      </c>
      <c r="K12027" s="17">
        <v>6.9499999999999995E-5</v>
      </c>
    </row>
    <row r="12028" spans="1:11" x14ac:dyDescent="0.45">
      <c r="A12028" s="10" t="s">
        <v>103</v>
      </c>
      <c r="B12028" s="20">
        <v>0.91500000000000004</v>
      </c>
      <c r="C12028" s="19">
        <v>68996</v>
      </c>
      <c r="D12028" s="19">
        <v>10012.67619</v>
      </c>
      <c r="E12028" s="23">
        <v>0.521799228</v>
      </c>
      <c r="F12028" s="23">
        <v>0.31875860099999997</v>
      </c>
      <c r="G12028" s="17">
        <v>0</v>
      </c>
      <c r="H12028" s="17">
        <v>1</v>
      </c>
      <c r="I12028" s="17">
        <v>0.97209205899999995</v>
      </c>
      <c r="J12028" s="17">
        <v>2.7799999999999998E-2</v>
      </c>
      <c r="K12028" s="17">
        <v>6.9200000000000002E-5</v>
      </c>
    </row>
    <row r="12029" spans="1:11" x14ac:dyDescent="0.45">
      <c r="A12029" s="10" t="s">
        <v>103</v>
      </c>
      <c r="B12029" s="20">
        <v>0.91600000000000004</v>
      </c>
      <c r="C12029" s="19">
        <v>69072</v>
      </c>
      <c r="D12029" s="19">
        <v>10052.49476</v>
      </c>
      <c r="E12029" s="23">
        <v>0.52601046900000004</v>
      </c>
      <c r="F12029" s="23">
        <v>0.31989122599999997</v>
      </c>
      <c r="G12029" s="17">
        <v>0</v>
      </c>
      <c r="H12029" s="17">
        <v>1</v>
      </c>
      <c r="I12029" s="17">
        <v>0.97217580199999998</v>
      </c>
      <c r="J12029" s="17">
        <v>2.7799999999999998E-2</v>
      </c>
      <c r="K12029" s="17">
        <v>6.8999999999999997E-5</v>
      </c>
    </row>
    <row r="12030" spans="1:11" x14ac:dyDescent="0.45">
      <c r="A12030" s="10" t="s">
        <v>103</v>
      </c>
      <c r="B12030" s="20">
        <v>0.91700000000000004</v>
      </c>
      <c r="C12030" s="19">
        <v>69147</v>
      </c>
      <c r="D12030" s="19">
        <v>10091.99833</v>
      </c>
      <c r="E12030" s="23">
        <v>0.52823606599999995</v>
      </c>
      <c r="F12030" s="23">
        <v>0.32124972299999999</v>
      </c>
      <c r="G12030" s="17">
        <v>0</v>
      </c>
      <c r="H12030" s="17">
        <v>1</v>
      </c>
      <c r="I12030" s="17">
        <v>0.97224663300000003</v>
      </c>
      <c r="J12030" s="17">
        <v>2.7699999999999999E-2</v>
      </c>
      <c r="K12030" s="17">
        <v>6.8800000000000005E-5</v>
      </c>
    </row>
    <row r="12031" spans="1:11" x14ac:dyDescent="0.45">
      <c r="A12031" s="10" t="s">
        <v>103</v>
      </c>
      <c r="B12031" s="20">
        <v>0.91800000000000004</v>
      </c>
      <c r="C12031" s="19">
        <v>69217</v>
      </c>
      <c r="D12031" s="19">
        <v>10129.065130000001</v>
      </c>
      <c r="E12031" s="23">
        <v>0.53221347799999996</v>
      </c>
      <c r="F12031" s="23">
        <v>0.322445394</v>
      </c>
      <c r="G12031" s="17">
        <v>0</v>
      </c>
      <c r="H12031" s="17">
        <v>1</v>
      </c>
      <c r="I12031" s="17">
        <v>0.97230932000000003</v>
      </c>
      <c r="J12031" s="17">
        <v>2.76E-2</v>
      </c>
      <c r="K12031" s="17">
        <v>6.86E-5</v>
      </c>
    </row>
    <row r="12032" spans="1:11" x14ac:dyDescent="0.45">
      <c r="A12032" s="10" t="s">
        <v>103</v>
      </c>
      <c r="B12032" s="20">
        <v>0.91900000000000004</v>
      </c>
      <c r="C12032" s="19">
        <v>69299</v>
      </c>
      <c r="D12032" s="19">
        <v>10172.85772</v>
      </c>
      <c r="E12032" s="23">
        <v>0.53580666899999996</v>
      </c>
      <c r="F12032" s="23">
        <v>0.323663329</v>
      </c>
      <c r="G12032" s="17">
        <v>0</v>
      </c>
      <c r="H12032" s="17">
        <v>1</v>
      </c>
      <c r="I12032" s="17">
        <v>0.97238554300000002</v>
      </c>
      <c r="J12032" s="17">
        <v>2.75E-2</v>
      </c>
      <c r="K12032" s="17">
        <v>6.8499999999999998E-5</v>
      </c>
    </row>
    <row r="12033" spans="1:11" x14ac:dyDescent="0.45">
      <c r="A12033" s="10" t="s">
        <v>103</v>
      </c>
      <c r="B12033" s="20">
        <v>0.92</v>
      </c>
      <c r="C12033" s="19">
        <v>69370</v>
      </c>
      <c r="D12033" s="19">
        <v>10211.00887</v>
      </c>
      <c r="E12033" s="23">
        <v>0.53962902800000001</v>
      </c>
      <c r="F12033" s="23">
        <v>0.32494833099999998</v>
      </c>
      <c r="G12033" s="17">
        <v>0</v>
      </c>
      <c r="H12033" s="17">
        <v>1</v>
      </c>
      <c r="I12033" s="17">
        <v>0.97246839299999999</v>
      </c>
      <c r="J12033" s="17">
        <v>2.75E-2</v>
      </c>
      <c r="K12033" s="17">
        <v>6.8200000000000004E-5</v>
      </c>
    </row>
    <row r="12034" spans="1:11" x14ac:dyDescent="0.45">
      <c r="A12034" s="10" t="s">
        <v>103</v>
      </c>
      <c r="B12034" s="20">
        <v>0.92100000000000004</v>
      </c>
      <c r="C12034" s="19">
        <v>69443</v>
      </c>
      <c r="D12034" s="19">
        <v>10250.5762</v>
      </c>
      <c r="E12034" s="23">
        <v>0.54393460000000005</v>
      </c>
      <c r="F12034" s="23">
        <v>0.32618430500000001</v>
      </c>
      <c r="G12034" s="17">
        <v>0</v>
      </c>
      <c r="H12034" s="17">
        <v>1</v>
      </c>
      <c r="I12034" s="17">
        <v>0.97249648</v>
      </c>
      <c r="J12034" s="17">
        <v>2.7400000000000001E-2</v>
      </c>
      <c r="K12034" s="17">
        <v>6.8100000000000002E-5</v>
      </c>
    </row>
    <row r="12035" spans="1:11" x14ac:dyDescent="0.45">
      <c r="A12035" s="10" t="s">
        <v>103</v>
      </c>
      <c r="B12035" s="20">
        <v>0.92200000000000004</v>
      </c>
      <c r="C12035" s="19">
        <v>69523</v>
      </c>
      <c r="D12035" s="19">
        <v>10294.255090000001</v>
      </c>
      <c r="E12035" s="23">
        <v>0.54879273799999995</v>
      </c>
      <c r="F12035" s="23">
        <v>0.32724624200000002</v>
      </c>
      <c r="G12035" s="17">
        <v>0</v>
      </c>
      <c r="H12035" s="17">
        <v>1</v>
      </c>
      <c r="I12035" s="17">
        <v>0.97258313299999999</v>
      </c>
      <c r="J12035" s="17">
        <v>2.7348978999999999E-2</v>
      </c>
      <c r="K12035" s="17">
        <v>6.7899999999999997E-5</v>
      </c>
    </row>
    <row r="12036" spans="1:11" x14ac:dyDescent="0.45">
      <c r="A12036" s="10" t="s">
        <v>103</v>
      </c>
      <c r="B12036" s="20">
        <v>0.92300000000000004</v>
      </c>
      <c r="C12036" s="19">
        <v>69600</v>
      </c>
      <c r="D12036" s="19">
        <v>10336.60951</v>
      </c>
      <c r="E12036" s="23">
        <v>0.55111761999999997</v>
      </c>
      <c r="F12036" s="23">
        <v>0.32882663099999998</v>
      </c>
      <c r="G12036" s="17">
        <v>0</v>
      </c>
      <c r="H12036" s="17">
        <v>1</v>
      </c>
      <c r="I12036" s="17">
        <v>0.97264618400000002</v>
      </c>
      <c r="J12036" s="17">
        <v>2.7300000000000001E-2</v>
      </c>
      <c r="K12036" s="17">
        <v>6.7700000000000006E-5</v>
      </c>
    </row>
    <row r="12037" spans="1:11" x14ac:dyDescent="0.45">
      <c r="A12037" s="10" t="s">
        <v>103</v>
      </c>
      <c r="B12037" s="20">
        <v>0.92400000000000004</v>
      </c>
      <c r="C12037" s="19">
        <v>69676</v>
      </c>
      <c r="D12037" s="19">
        <v>10378.696830000001</v>
      </c>
      <c r="E12037" s="23">
        <v>0.55529562899999996</v>
      </c>
      <c r="F12037" s="23">
        <v>0.33010419699999999</v>
      </c>
      <c r="G12037" s="17">
        <v>0</v>
      </c>
      <c r="H12037" s="17">
        <v>1</v>
      </c>
      <c r="I12037" s="17">
        <v>0.97271202999999995</v>
      </c>
      <c r="J12037" s="17">
        <v>2.7199999999999998E-2</v>
      </c>
      <c r="K12037" s="17">
        <v>6.7600000000000003E-5</v>
      </c>
    </row>
    <row r="12038" spans="1:11" x14ac:dyDescent="0.45">
      <c r="A12038" s="10" t="s">
        <v>103</v>
      </c>
      <c r="B12038" s="20">
        <v>0.92500000000000004</v>
      </c>
      <c r="C12038" s="19">
        <v>69748</v>
      </c>
      <c r="D12038" s="19">
        <v>10418.91613</v>
      </c>
      <c r="E12038" s="23">
        <v>0.562915151</v>
      </c>
      <c r="F12038" s="23">
        <v>0.33153576299999998</v>
      </c>
      <c r="G12038" s="17">
        <v>0</v>
      </c>
      <c r="H12038" s="17">
        <v>1</v>
      </c>
      <c r="I12038" s="17">
        <v>0.97274688799999998</v>
      </c>
      <c r="J12038" s="17">
        <v>2.7199999999999998E-2</v>
      </c>
      <c r="K12038" s="17">
        <v>6.7399999999999998E-5</v>
      </c>
    </row>
    <row r="12039" spans="1:11" x14ac:dyDescent="0.45">
      <c r="A12039" s="10" t="s">
        <v>103</v>
      </c>
      <c r="B12039" s="20">
        <v>0.92600000000000005</v>
      </c>
      <c r="C12039" s="19">
        <v>69813</v>
      </c>
      <c r="D12039" s="19">
        <v>10455.67475</v>
      </c>
      <c r="E12039" s="23">
        <v>0.56836882600000005</v>
      </c>
      <c r="F12039" s="23">
        <v>0.33282874499999998</v>
      </c>
      <c r="G12039" s="17">
        <v>0</v>
      </c>
      <c r="H12039" s="17">
        <v>1</v>
      </c>
      <c r="I12039" s="17">
        <v>0.97280617999999996</v>
      </c>
      <c r="J12039" s="17">
        <v>2.7099999999999999E-2</v>
      </c>
      <c r="K12039" s="17">
        <v>6.7299999999999996E-5</v>
      </c>
    </row>
    <row r="12040" spans="1:11" x14ac:dyDescent="0.45">
      <c r="A12040" s="10" t="s">
        <v>103</v>
      </c>
      <c r="B12040" s="20">
        <v>0.92700000000000005</v>
      </c>
      <c r="C12040" s="19">
        <v>69901</v>
      </c>
      <c r="D12040" s="19">
        <v>10505.81446</v>
      </c>
      <c r="E12040" s="23">
        <v>0.57281963000000002</v>
      </c>
      <c r="F12040" s="23">
        <v>0.33398109500000001</v>
      </c>
      <c r="G12040" s="17">
        <v>0</v>
      </c>
      <c r="H12040" s="17">
        <v>1</v>
      </c>
      <c r="I12040" s="17">
        <v>0.97290394899999999</v>
      </c>
      <c r="J12040" s="17">
        <v>2.7E-2</v>
      </c>
      <c r="K12040" s="17">
        <v>6.7000000000000002E-5</v>
      </c>
    </row>
    <row r="12041" spans="1:11" x14ac:dyDescent="0.45">
      <c r="A12041" s="10" t="s">
        <v>103</v>
      </c>
      <c r="B12041" s="20">
        <v>0.92800000000000005</v>
      </c>
      <c r="C12041" s="19">
        <v>69977</v>
      </c>
      <c r="D12041" s="19">
        <v>10549.490879999999</v>
      </c>
      <c r="E12041" s="23">
        <v>0.57681512800000001</v>
      </c>
      <c r="F12041" s="23">
        <v>0.33549400200000001</v>
      </c>
      <c r="G12041" s="17">
        <v>0</v>
      </c>
      <c r="H12041" s="17">
        <v>1</v>
      </c>
      <c r="I12041" s="17">
        <v>0.97299029299999995</v>
      </c>
      <c r="J12041" s="17">
        <v>2.69E-2</v>
      </c>
      <c r="K12041" s="17">
        <v>6.6799999999999997E-5</v>
      </c>
    </row>
    <row r="12042" spans="1:11" x14ac:dyDescent="0.45">
      <c r="A12042" s="10" t="s">
        <v>103</v>
      </c>
      <c r="B12042" s="20">
        <v>0.92900000000000005</v>
      </c>
      <c r="C12042" s="19">
        <v>70051</v>
      </c>
      <c r="D12042" s="19">
        <v>10592.484210000001</v>
      </c>
      <c r="E12042" s="23">
        <v>0.58318857700000004</v>
      </c>
      <c r="F12042" s="23">
        <v>0.33701568900000001</v>
      </c>
      <c r="G12042" s="17">
        <v>0</v>
      </c>
      <c r="H12042" s="17">
        <v>1</v>
      </c>
      <c r="I12042" s="17">
        <v>0.97306249700000003</v>
      </c>
      <c r="J12042" s="17">
        <v>2.69E-2</v>
      </c>
      <c r="K12042" s="17">
        <v>6.6600000000000006E-5</v>
      </c>
    </row>
    <row r="12043" spans="1:11" x14ac:dyDescent="0.45">
      <c r="A12043" s="10" t="s">
        <v>103</v>
      </c>
      <c r="B12043" s="20">
        <v>0.93</v>
      </c>
      <c r="C12043" s="19">
        <v>70119</v>
      </c>
      <c r="D12043" s="19">
        <v>10632.380160000001</v>
      </c>
      <c r="E12043" s="23">
        <v>0.58952387699999997</v>
      </c>
      <c r="F12043" s="23">
        <v>0.33839938800000002</v>
      </c>
      <c r="G12043" s="17">
        <v>0</v>
      </c>
      <c r="H12043" s="17">
        <v>1</v>
      </c>
      <c r="I12043" s="17">
        <v>0.97308262000000001</v>
      </c>
      <c r="J12043" s="17">
        <v>2.69E-2</v>
      </c>
      <c r="K12043" s="17">
        <v>6.6500000000000004E-5</v>
      </c>
    </row>
    <row r="12044" spans="1:11" x14ac:dyDescent="0.45">
      <c r="A12044" s="10" t="s">
        <v>103</v>
      </c>
      <c r="B12044" s="20">
        <v>0.93100000000000005</v>
      </c>
      <c r="C12044" s="19">
        <v>70203</v>
      </c>
      <c r="D12044" s="19">
        <v>10682.18282</v>
      </c>
      <c r="E12044" s="23">
        <v>0.59646407499999998</v>
      </c>
      <c r="F12044" s="23">
        <v>0.33976512199999997</v>
      </c>
      <c r="G12044" s="17">
        <v>0</v>
      </c>
      <c r="H12044" s="17">
        <v>1</v>
      </c>
      <c r="I12044" s="17">
        <v>0.97316617999999999</v>
      </c>
      <c r="J12044" s="17">
        <v>2.6800000000000001E-2</v>
      </c>
      <c r="K12044" s="17">
        <v>6.6299999999999999E-5</v>
      </c>
    </row>
    <row r="12045" spans="1:11" x14ac:dyDescent="0.45">
      <c r="A12045" s="10" t="s">
        <v>103</v>
      </c>
      <c r="B12045" s="20">
        <v>0.93200000000000005</v>
      </c>
      <c r="C12045" s="19">
        <v>70277</v>
      </c>
      <c r="D12045" s="19">
        <v>10726.49433</v>
      </c>
      <c r="E12045" s="23">
        <v>0.60042494499999999</v>
      </c>
      <c r="F12045" s="23">
        <v>0.34137453499999998</v>
      </c>
      <c r="G12045" s="17">
        <v>0</v>
      </c>
      <c r="H12045" s="17">
        <v>1</v>
      </c>
      <c r="I12045" s="17">
        <v>0.973234143</v>
      </c>
      <c r="J12045" s="17">
        <v>2.6700000000000002E-2</v>
      </c>
      <c r="K12045" s="17">
        <v>6.6099999999999994E-5</v>
      </c>
    </row>
    <row r="12046" spans="1:11" x14ac:dyDescent="0.45">
      <c r="A12046" s="10" t="s">
        <v>103</v>
      </c>
      <c r="B12046" s="20">
        <v>0.93300000000000005</v>
      </c>
      <c r="C12046" s="19">
        <v>70351</v>
      </c>
      <c r="D12046" s="19">
        <v>10771.100340000001</v>
      </c>
      <c r="E12046" s="23">
        <v>0.60694186699999997</v>
      </c>
      <c r="F12046" s="23">
        <v>0.342818864</v>
      </c>
      <c r="G12046" s="17">
        <v>0</v>
      </c>
      <c r="H12046" s="17">
        <v>1</v>
      </c>
      <c r="I12046" s="17">
        <v>0.97329788399999995</v>
      </c>
      <c r="J12046" s="17">
        <v>2.6599999999999999E-2</v>
      </c>
      <c r="K12046" s="17">
        <v>6.5900000000000003E-5</v>
      </c>
    </row>
    <row r="12047" spans="1:11" x14ac:dyDescent="0.45">
      <c r="A12047" s="10" t="s">
        <v>103</v>
      </c>
      <c r="B12047" s="20">
        <v>0.93400000000000005</v>
      </c>
      <c r="C12047" s="19">
        <v>70429</v>
      </c>
      <c r="D12047" s="19">
        <v>10818.881729999999</v>
      </c>
      <c r="E12047" s="23">
        <v>0.61880707999999995</v>
      </c>
      <c r="F12047" s="23">
        <v>0.34430979499999997</v>
      </c>
      <c r="G12047" s="17">
        <v>0</v>
      </c>
      <c r="H12047" s="17">
        <v>1</v>
      </c>
      <c r="I12047" s="17">
        <v>0.97329816700000005</v>
      </c>
      <c r="J12047" s="17">
        <v>2.6599999999999999E-2</v>
      </c>
      <c r="K12047" s="17">
        <v>6.5699999999999998E-5</v>
      </c>
    </row>
    <row r="12048" spans="1:11" x14ac:dyDescent="0.45">
      <c r="A12048" s="10" t="s">
        <v>103</v>
      </c>
      <c r="B12048" s="20">
        <v>0.93500000000000005</v>
      </c>
      <c r="C12048" s="19">
        <v>70501</v>
      </c>
      <c r="D12048" s="19">
        <v>10863.669970000001</v>
      </c>
      <c r="E12048" s="23">
        <v>0.624782108</v>
      </c>
      <c r="F12048" s="23">
        <v>0.34587737099999999</v>
      </c>
      <c r="G12048" s="17">
        <v>0</v>
      </c>
      <c r="H12048" s="17">
        <v>1</v>
      </c>
      <c r="I12048" s="17">
        <v>0.97337303399999997</v>
      </c>
      <c r="J12048" s="17">
        <v>2.6599999999999999E-2</v>
      </c>
      <c r="K12048" s="17">
        <v>6.5599999999999995E-5</v>
      </c>
    </row>
    <row r="12049" spans="1:11" x14ac:dyDescent="0.45">
      <c r="A12049" s="10" t="s">
        <v>103</v>
      </c>
      <c r="B12049" s="20">
        <v>0.93600000000000005</v>
      </c>
      <c r="C12049" s="19">
        <v>70576</v>
      </c>
      <c r="D12049" s="19">
        <v>10910.71997</v>
      </c>
      <c r="E12049" s="23">
        <v>0.63120214100000005</v>
      </c>
      <c r="F12049" s="23">
        <v>0.34732427799999999</v>
      </c>
      <c r="G12049" s="17">
        <v>0</v>
      </c>
      <c r="H12049" s="17">
        <v>1</v>
      </c>
      <c r="I12049" s="17">
        <v>0.97340525899999997</v>
      </c>
      <c r="J12049" s="17">
        <v>2.6499999999999999E-2</v>
      </c>
      <c r="K12049" s="17">
        <v>6.5400000000000004E-5</v>
      </c>
    </row>
    <row r="12050" spans="1:11" x14ac:dyDescent="0.45">
      <c r="A12050" s="10" t="s">
        <v>103</v>
      </c>
      <c r="B12050" s="20">
        <v>0.93700000000000006</v>
      </c>
      <c r="C12050" s="19">
        <v>70655</v>
      </c>
      <c r="D12050" s="19">
        <v>10960.82185</v>
      </c>
      <c r="E12050" s="23">
        <v>0.63717691099999996</v>
      </c>
      <c r="F12050" s="23">
        <v>0.34896272099999998</v>
      </c>
      <c r="G12050" s="17">
        <v>0</v>
      </c>
      <c r="H12050" s="17">
        <v>1</v>
      </c>
      <c r="I12050" s="17">
        <v>0.97348331399999999</v>
      </c>
      <c r="J12050" s="17">
        <v>2.6499999999999999E-2</v>
      </c>
      <c r="K12050" s="17">
        <v>6.5199999999999999E-5</v>
      </c>
    </row>
    <row r="12051" spans="1:11" x14ac:dyDescent="0.45">
      <c r="A12051" s="10" t="s">
        <v>103</v>
      </c>
      <c r="B12051" s="20">
        <v>0.93799999999999994</v>
      </c>
      <c r="C12051" s="19">
        <v>70729</v>
      </c>
      <c r="D12051" s="19">
        <v>11008.23309</v>
      </c>
      <c r="E12051" s="23">
        <v>0.64376339100000002</v>
      </c>
      <c r="F12051" s="23">
        <v>0.350677303</v>
      </c>
      <c r="G12051" s="17">
        <v>0</v>
      </c>
      <c r="H12051" s="17">
        <v>1</v>
      </c>
      <c r="I12051" s="17">
        <v>0.97350775099999998</v>
      </c>
      <c r="J12051" s="17">
        <v>2.64E-2</v>
      </c>
      <c r="K12051" s="17">
        <v>6.5099999999999997E-5</v>
      </c>
    </row>
    <row r="12052" spans="1:11" x14ac:dyDescent="0.45">
      <c r="A12052" s="10" t="s">
        <v>103</v>
      </c>
      <c r="B12052" s="20">
        <v>0.93899999999999995</v>
      </c>
      <c r="C12052" s="19">
        <v>70800</v>
      </c>
      <c r="D12052" s="19">
        <v>11054.123219999999</v>
      </c>
      <c r="E12052" s="23">
        <v>0.65048789900000004</v>
      </c>
      <c r="F12052" s="23">
        <v>0.35229143699999999</v>
      </c>
      <c r="G12052" s="17">
        <v>0</v>
      </c>
      <c r="H12052" s="17">
        <v>1</v>
      </c>
      <c r="I12052" s="17">
        <v>0.97358752199999998</v>
      </c>
      <c r="J12052" s="17">
        <v>2.63E-2</v>
      </c>
      <c r="K12052" s="17">
        <v>6.4900000000000005E-5</v>
      </c>
    </row>
    <row r="12053" spans="1:11" x14ac:dyDescent="0.45">
      <c r="A12053" s="10" t="s">
        <v>103</v>
      </c>
      <c r="B12053" s="20">
        <v>0.94</v>
      </c>
      <c r="C12053" s="19">
        <v>70878</v>
      </c>
      <c r="D12053" s="19">
        <v>11105.20197</v>
      </c>
      <c r="E12053" s="23">
        <v>0.65870958999999996</v>
      </c>
      <c r="F12053" s="23">
        <v>0.35388966799999999</v>
      </c>
      <c r="G12053" s="17">
        <v>0</v>
      </c>
      <c r="H12053" s="17">
        <v>1</v>
      </c>
      <c r="I12053" s="17">
        <v>0.97363130099999995</v>
      </c>
      <c r="J12053" s="17">
        <v>2.63E-2</v>
      </c>
      <c r="K12053" s="17">
        <v>6.4800000000000003E-5</v>
      </c>
    </row>
    <row r="12054" spans="1:11" x14ac:dyDescent="0.45">
      <c r="A12054" s="10" t="s">
        <v>103</v>
      </c>
      <c r="B12054" s="20">
        <v>0.94099999999999995</v>
      </c>
      <c r="C12054" s="19">
        <v>70956</v>
      </c>
      <c r="D12054" s="19">
        <v>11156.77634</v>
      </c>
      <c r="E12054" s="23">
        <v>0.66540241</v>
      </c>
      <c r="F12054" s="23">
        <v>0.35562163600000002</v>
      </c>
      <c r="G12054" s="17">
        <v>0</v>
      </c>
      <c r="H12054" s="17">
        <v>1</v>
      </c>
      <c r="I12054" s="17">
        <v>0.97370175999999997</v>
      </c>
      <c r="J12054" s="17">
        <v>2.6200000000000001E-2</v>
      </c>
      <c r="K12054" s="17">
        <v>6.4599999999999998E-5</v>
      </c>
    </row>
    <row r="12055" spans="1:11" x14ac:dyDescent="0.45">
      <c r="A12055" s="10" t="s">
        <v>103</v>
      </c>
      <c r="B12055" s="20">
        <v>0.94199999999999995</v>
      </c>
      <c r="C12055" s="19">
        <v>71027</v>
      </c>
      <c r="D12055" s="19">
        <v>11204.38601</v>
      </c>
      <c r="E12055" s="23">
        <v>0.67471311099999998</v>
      </c>
      <c r="F12055" s="23">
        <v>0.35739148700000001</v>
      </c>
      <c r="G12055" s="17">
        <v>0</v>
      </c>
      <c r="H12055" s="17">
        <v>1</v>
      </c>
      <c r="I12055" s="17">
        <v>0.97371068400000005</v>
      </c>
      <c r="J12055" s="17">
        <v>2.6200000000000001E-2</v>
      </c>
      <c r="K12055" s="17">
        <v>6.4499999999999996E-5</v>
      </c>
    </row>
    <row r="12056" spans="1:11" x14ac:dyDescent="0.45">
      <c r="A12056" s="10" t="s">
        <v>103</v>
      </c>
      <c r="B12056" s="20">
        <v>0.94299999999999995</v>
      </c>
      <c r="C12056" s="19">
        <v>71105</v>
      </c>
      <c r="D12056" s="19">
        <v>11257.29535</v>
      </c>
      <c r="E12056" s="23">
        <v>0.68305475400000004</v>
      </c>
      <c r="F12056" s="23">
        <v>0.35902894699999999</v>
      </c>
      <c r="G12056" s="17">
        <v>0</v>
      </c>
      <c r="H12056" s="17">
        <v>1</v>
      </c>
      <c r="I12056" s="17">
        <v>0.97378816999999995</v>
      </c>
      <c r="J12056" s="17">
        <v>2.6100000000000002E-2</v>
      </c>
      <c r="K12056" s="17">
        <v>6.4200000000000002E-5</v>
      </c>
    </row>
    <row r="12057" spans="1:11" x14ac:dyDescent="0.45">
      <c r="A12057" s="10" t="s">
        <v>103</v>
      </c>
      <c r="B12057" s="20">
        <v>0.94399999999999995</v>
      </c>
      <c r="C12057" s="19">
        <v>71183</v>
      </c>
      <c r="D12057" s="19">
        <v>11310.702069999999</v>
      </c>
      <c r="E12057" s="23">
        <v>0.68760160599999998</v>
      </c>
      <c r="F12057" s="23">
        <v>0.36083965299999998</v>
      </c>
      <c r="G12057" s="17">
        <v>0</v>
      </c>
      <c r="H12057" s="17">
        <v>1</v>
      </c>
      <c r="I12057" s="17">
        <v>0.97386112800000002</v>
      </c>
      <c r="J12057" s="17">
        <v>2.6100000000000002E-2</v>
      </c>
      <c r="K12057" s="17">
        <v>6.3999999999999997E-5</v>
      </c>
    </row>
    <row r="12058" spans="1:11" x14ac:dyDescent="0.45">
      <c r="A12058" s="10" t="s">
        <v>103</v>
      </c>
      <c r="B12058" s="20">
        <v>0.94499999999999995</v>
      </c>
      <c r="C12058" s="19">
        <v>71257</v>
      </c>
      <c r="D12058" s="19">
        <v>11362.01922</v>
      </c>
      <c r="E12058" s="23">
        <v>0.70007026500000002</v>
      </c>
      <c r="F12058" s="23">
        <v>0.36272520499999999</v>
      </c>
      <c r="G12058" s="17">
        <v>0</v>
      </c>
      <c r="H12058" s="17">
        <v>1</v>
      </c>
      <c r="I12058" s="17">
        <v>0.97393711199999999</v>
      </c>
      <c r="J12058" s="17">
        <v>2.5999999999999999E-2</v>
      </c>
      <c r="K12058" s="17">
        <v>6.3800000000000006E-5</v>
      </c>
    </row>
    <row r="12059" spans="1:11" x14ac:dyDescent="0.45">
      <c r="A12059" s="10" t="s">
        <v>103</v>
      </c>
      <c r="B12059" s="20">
        <v>0.94599999999999995</v>
      </c>
      <c r="C12059" s="19">
        <v>71333</v>
      </c>
      <c r="D12059" s="19">
        <v>11415.62657</v>
      </c>
      <c r="E12059" s="23">
        <v>0.70872733899999996</v>
      </c>
      <c r="F12059" s="23">
        <v>0.36453164900000001</v>
      </c>
      <c r="G12059" s="17">
        <v>0</v>
      </c>
      <c r="H12059" s="17">
        <v>1</v>
      </c>
      <c r="I12059" s="17">
        <v>0.97394736500000001</v>
      </c>
      <c r="J12059" s="17">
        <v>2.5999999999999999E-2</v>
      </c>
      <c r="K12059" s="17">
        <v>6.3700000000000003E-5</v>
      </c>
    </row>
    <row r="12060" spans="1:11" x14ac:dyDescent="0.45">
      <c r="A12060" s="10" t="s">
        <v>103</v>
      </c>
      <c r="B12060" s="20">
        <v>0.94699999999999995</v>
      </c>
      <c r="C12060" s="19">
        <v>71408</v>
      </c>
      <c r="D12060" s="19">
        <v>11469.28925</v>
      </c>
      <c r="E12060" s="23">
        <v>0.72118397599999995</v>
      </c>
      <c r="F12060" s="23">
        <v>0.36640497900000002</v>
      </c>
      <c r="G12060" s="17">
        <v>0</v>
      </c>
      <c r="H12060" s="17">
        <v>1</v>
      </c>
      <c r="I12060" s="17">
        <v>0.97395675299999995</v>
      </c>
      <c r="J12060" s="17">
        <v>2.5999999999999999E-2</v>
      </c>
      <c r="K12060" s="17">
        <v>6.3600000000000001E-5</v>
      </c>
    </row>
    <row r="12061" spans="1:11" x14ac:dyDescent="0.45">
      <c r="A12061" s="10" t="s">
        <v>103</v>
      </c>
      <c r="B12061" s="20">
        <v>0.94799999999999995</v>
      </c>
      <c r="C12061" s="19">
        <v>71480</v>
      </c>
      <c r="D12061" s="19">
        <v>11521.4377</v>
      </c>
      <c r="E12061" s="23">
        <v>0.72882235399999995</v>
      </c>
      <c r="F12061" s="23">
        <v>0.36815544100000003</v>
      </c>
      <c r="G12061" s="17">
        <v>0</v>
      </c>
      <c r="H12061" s="17">
        <v>1</v>
      </c>
      <c r="I12061" s="17">
        <v>0.97398524600000003</v>
      </c>
      <c r="J12061" s="17">
        <v>2.5999999999999999E-2</v>
      </c>
      <c r="K12061" s="17">
        <v>6.3399999999999996E-5</v>
      </c>
    </row>
    <row r="12062" spans="1:11" x14ac:dyDescent="0.45">
      <c r="A12062" s="10" t="s">
        <v>103</v>
      </c>
      <c r="B12062" s="20">
        <v>0.94899999999999995</v>
      </c>
      <c r="C12062" s="19">
        <v>71554</v>
      </c>
      <c r="D12062" s="19">
        <v>11575.979810000001</v>
      </c>
      <c r="E12062" s="23">
        <v>0.74284522600000003</v>
      </c>
      <c r="F12062" s="23">
        <v>0.370183657</v>
      </c>
      <c r="G12062" s="17">
        <v>0</v>
      </c>
      <c r="H12062" s="17">
        <v>1</v>
      </c>
      <c r="I12062" s="17">
        <v>0.97405345200000004</v>
      </c>
      <c r="J12062" s="17">
        <v>2.5899999999999999E-2</v>
      </c>
      <c r="K12062" s="17">
        <v>6.3299999999999994E-5</v>
      </c>
    </row>
    <row r="12063" spans="1:11" x14ac:dyDescent="0.45">
      <c r="A12063" s="10" t="s">
        <v>103</v>
      </c>
      <c r="B12063" s="20">
        <v>0.95</v>
      </c>
      <c r="C12063" s="19">
        <v>71635</v>
      </c>
      <c r="D12063" s="19">
        <v>11636.454019999999</v>
      </c>
      <c r="E12063" s="23">
        <v>0.75030700299999997</v>
      </c>
      <c r="F12063" s="23">
        <v>0.372135981</v>
      </c>
      <c r="G12063" s="17">
        <v>0</v>
      </c>
      <c r="H12063" s="17">
        <v>1</v>
      </c>
      <c r="I12063" s="17">
        <v>0.974149127</v>
      </c>
      <c r="J12063" s="17">
        <v>2.58E-2</v>
      </c>
      <c r="K12063" s="17">
        <v>6.3E-5</v>
      </c>
    </row>
    <row r="12064" spans="1:11" x14ac:dyDescent="0.45">
      <c r="A12064" s="10" t="s">
        <v>103</v>
      </c>
      <c r="B12064" s="20">
        <v>0.95099999999999996</v>
      </c>
      <c r="C12064" s="19">
        <v>71710</v>
      </c>
      <c r="D12064" s="19">
        <v>11693.08467</v>
      </c>
      <c r="E12064" s="23">
        <v>0.76041974000000001</v>
      </c>
      <c r="F12064" s="23">
        <v>0.37427621999999999</v>
      </c>
      <c r="G12064" s="17">
        <v>0</v>
      </c>
      <c r="H12064" s="17">
        <v>1</v>
      </c>
      <c r="I12064" s="17">
        <v>0.97421011700000004</v>
      </c>
      <c r="J12064" s="17">
        <v>2.5700000000000001E-2</v>
      </c>
      <c r="K12064" s="17">
        <v>6.2899999999999997E-5</v>
      </c>
    </row>
    <row r="12065" spans="1:11" x14ac:dyDescent="0.45">
      <c r="A12065" s="10" t="s">
        <v>103</v>
      </c>
      <c r="B12065" s="20">
        <v>0.95199999999999996</v>
      </c>
      <c r="C12065" s="19">
        <v>71783</v>
      </c>
      <c r="D12065" s="19">
        <v>11748.966399999999</v>
      </c>
      <c r="E12065" s="23">
        <v>0.77401638800000006</v>
      </c>
      <c r="F12065" s="23">
        <v>0.37628057599999998</v>
      </c>
      <c r="G12065" s="17">
        <v>0</v>
      </c>
      <c r="H12065" s="17">
        <v>1</v>
      </c>
      <c r="I12065" s="17">
        <v>0.97427322800000005</v>
      </c>
      <c r="J12065" s="17">
        <v>2.5700000000000001E-2</v>
      </c>
      <c r="K12065" s="17">
        <v>6.2700000000000006E-5</v>
      </c>
    </row>
    <row r="12066" spans="1:11" x14ac:dyDescent="0.45">
      <c r="A12066" s="10" t="s">
        <v>103</v>
      </c>
      <c r="B12066" s="20">
        <v>0.95299999999999996</v>
      </c>
      <c r="C12066" s="19">
        <v>71857</v>
      </c>
      <c r="D12066" s="19">
        <v>11806.52066</v>
      </c>
      <c r="E12066" s="23">
        <v>0.78134695799999998</v>
      </c>
      <c r="F12066" s="23">
        <v>0.37840400400000002</v>
      </c>
      <c r="G12066" s="17">
        <v>0</v>
      </c>
      <c r="H12066" s="17">
        <v>1</v>
      </c>
      <c r="I12066" s="17">
        <v>0.97430878600000004</v>
      </c>
      <c r="J12066" s="17">
        <v>2.5600000000000001E-2</v>
      </c>
      <c r="K12066" s="17">
        <v>6.2500000000000001E-5</v>
      </c>
    </row>
    <row r="12067" spans="1:11" x14ac:dyDescent="0.45">
      <c r="A12067" s="10" t="s">
        <v>103</v>
      </c>
      <c r="B12067" s="20">
        <v>0.95399999999999996</v>
      </c>
      <c r="C12067" s="19">
        <v>71936</v>
      </c>
      <c r="D12067" s="19">
        <v>11868.80913</v>
      </c>
      <c r="E12067" s="23">
        <v>0.79438699999999995</v>
      </c>
      <c r="F12067" s="23">
        <v>0.380461838</v>
      </c>
      <c r="G12067" s="17">
        <v>0</v>
      </c>
      <c r="H12067" s="17">
        <v>1</v>
      </c>
      <c r="I12067" s="17">
        <v>0.97434743000000001</v>
      </c>
      <c r="J12067" s="17">
        <v>2.5600000000000001E-2</v>
      </c>
      <c r="K12067" s="17">
        <v>6.2399999999999999E-5</v>
      </c>
    </row>
    <row r="12068" spans="1:11" x14ac:dyDescent="0.45">
      <c r="A12068" s="10" t="s">
        <v>103</v>
      </c>
      <c r="B12068" s="20">
        <v>0.95499999999999996</v>
      </c>
      <c r="C12068" s="19">
        <v>72010</v>
      </c>
      <c r="D12068" s="19">
        <v>11928.335489999999</v>
      </c>
      <c r="E12068" s="23">
        <v>0.81087153899999997</v>
      </c>
      <c r="F12068" s="23">
        <v>0.382728609</v>
      </c>
      <c r="G12068" s="17">
        <v>0</v>
      </c>
      <c r="H12068" s="17">
        <v>1</v>
      </c>
      <c r="I12068" s="17">
        <v>0.97438323000000004</v>
      </c>
      <c r="J12068" s="17">
        <v>2.5600000000000001E-2</v>
      </c>
      <c r="K12068" s="17">
        <v>6.2199999999999994E-5</v>
      </c>
    </row>
    <row r="12069" spans="1:11" x14ac:dyDescent="0.45">
      <c r="A12069" s="10" t="s">
        <v>103</v>
      </c>
      <c r="B12069" s="20">
        <v>0.95599999999999996</v>
      </c>
      <c r="C12069" s="19">
        <v>72085</v>
      </c>
      <c r="D12069" s="19">
        <v>11989.383540000001</v>
      </c>
      <c r="E12069" s="23">
        <v>0.81839507</v>
      </c>
      <c r="F12069" s="23">
        <v>0.384950458</v>
      </c>
      <c r="G12069" s="17">
        <v>0</v>
      </c>
      <c r="H12069" s="17">
        <v>1</v>
      </c>
      <c r="I12069" s="17">
        <v>0.97446818999999996</v>
      </c>
      <c r="J12069" s="17">
        <v>2.5499999999999998E-2</v>
      </c>
      <c r="K12069" s="17">
        <v>6.2000000000000003E-5</v>
      </c>
    </row>
    <row r="12070" spans="1:11" x14ac:dyDescent="0.45">
      <c r="A12070" s="10" t="s">
        <v>103</v>
      </c>
      <c r="B12070" s="20">
        <v>0.95699999999999996</v>
      </c>
      <c r="C12070" s="19">
        <v>72162</v>
      </c>
      <c r="D12070" s="19">
        <v>12053.037679999999</v>
      </c>
      <c r="E12070" s="23">
        <v>0.836849026</v>
      </c>
      <c r="F12070" s="23">
        <v>0.387230142</v>
      </c>
      <c r="G12070" s="17">
        <v>0</v>
      </c>
      <c r="H12070" s="17">
        <v>1</v>
      </c>
      <c r="I12070" s="17">
        <v>0.97453615900000001</v>
      </c>
      <c r="J12070" s="17">
        <v>2.5399999999999999E-2</v>
      </c>
      <c r="K12070" s="17">
        <v>6.1799999999999998E-5</v>
      </c>
    </row>
    <row r="12071" spans="1:11" x14ac:dyDescent="0.45">
      <c r="A12071" s="10" t="s">
        <v>103</v>
      </c>
      <c r="B12071" s="20">
        <v>0.95799999999999996</v>
      </c>
      <c r="C12071" s="19">
        <v>72230</v>
      </c>
      <c r="D12071" s="19">
        <v>12110.353370000001</v>
      </c>
      <c r="E12071" s="23">
        <v>0.84969666700000002</v>
      </c>
      <c r="F12071" s="23">
        <v>0.38956164999999998</v>
      </c>
      <c r="G12071" s="17">
        <v>0</v>
      </c>
      <c r="H12071" s="17">
        <v>1</v>
      </c>
      <c r="I12071" s="17">
        <v>0.97458794800000004</v>
      </c>
      <c r="J12071" s="17">
        <v>2.5399999999999999E-2</v>
      </c>
      <c r="K12071" s="17">
        <v>6.1699999999999995E-5</v>
      </c>
    </row>
    <row r="12072" spans="1:11" x14ac:dyDescent="0.45">
      <c r="A12072" s="10" t="s">
        <v>103</v>
      </c>
      <c r="B12072" s="20">
        <v>0.95899999999999996</v>
      </c>
      <c r="C12072" s="19">
        <v>72312</v>
      </c>
      <c r="D12072" s="19">
        <v>12180.60295</v>
      </c>
      <c r="E12072" s="23">
        <v>0.86349952399999996</v>
      </c>
      <c r="F12072" s="23">
        <v>0.39173855299999999</v>
      </c>
      <c r="G12072" s="17">
        <v>0</v>
      </c>
      <c r="H12072" s="17">
        <v>1</v>
      </c>
      <c r="I12072" s="17">
        <v>0.97463499799999997</v>
      </c>
      <c r="J12072" s="17">
        <v>2.53E-2</v>
      </c>
      <c r="K12072" s="17">
        <v>6.1500000000000004E-5</v>
      </c>
    </row>
    <row r="12073" spans="1:11" x14ac:dyDescent="0.45">
      <c r="A12073" s="10" t="s">
        <v>103</v>
      </c>
      <c r="B12073" s="20">
        <v>0.96</v>
      </c>
      <c r="C12073" s="19">
        <v>72387</v>
      </c>
      <c r="D12073" s="19">
        <v>12245.86169</v>
      </c>
      <c r="E12073" s="23">
        <v>0.87801744400000004</v>
      </c>
      <c r="F12073" s="23">
        <v>0.39438285899999997</v>
      </c>
      <c r="G12073" s="17">
        <v>0</v>
      </c>
      <c r="H12073" s="17">
        <v>1</v>
      </c>
      <c r="I12073" s="17">
        <v>0.97467803500000005</v>
      </c>
      <c r="J12073" s="17">
        <v>2.53E-2</v>
      </c>
      <c r="K12073" s="17">
        <v>6.1400000000000002E-5</v>
      </c>
    </row>
    <row r="12074" spans="1:11" x14ac:dyDescent="0.45">
      <c r="A12074" s="10" t="s">
        <v>103</v>
      </c>
      <c r="B12074" s="20">
        <v>0.96099999999999997</v>
      </c>
      <c r="C12074" s="19">
        <v>72462</v>
      </c>
      <c r="D12074" s="19">
        <v>12312.24308</v>
      </c>
      <c r="E12074" s="23">
        <v>0.89085429199999999</v>
      </c>
      <c r="F12074" s="23">
        <v>0.396770862</v>
      </c>
      <c r="G12074" s="17">
        <v>0</v>
      </c>
      <c r="H12074" s="17">
        <v>1</v>
      </c>
      <c r="I12074" s="17">
        <v>0.97472714699999996</v>
      </c>
      <c r="J12074" s="17">
        <v>2.52E-2</v>
      </c>
      <c r="K12074" s="17">
        <v>6.1299999999999999E-5</v>
      </c>
    </row>
    <row r="12075" spans="1:11" x14ac:dyDescent="0.45">
      <c r="A12075" s="10" t="s">
        <v>103</v>
      </c>
      <c r="B12075" s="20">
        <v>0.96199999999999997</v>
      </c>
      <c r="C12075" s="19">
        <v>72538</v>
      </c>
      <c r="D12075" s="19">
        <v>12380.69598</v>
      </c>
      <c r="E12075" s="23">
        <v>0.90872599499999995</v>
      </c>
      <c r="F12075" s="23">
        <v>0.399331137</v>
      </c>
      <c r="G12075" s="17">
        <v>0</v>
      </c>
      <c r="H12075" s="17">
        <v>1</v>
      </c>
      <c r="I12075" s="17">
        <v>0.97478208099999997</v>
      </c>
      <c r="J12075" s="17">
        <v>2.52E-2</v>
      </c>
      <c r="K12075" s="17">
        <v>6.1099999999999994E-5</v>
      </c>
    </row>
    <row r="12076" spans="1:11" x14ac:dyDescent="0.45">
      <c r="A12076" s="10" t="s">
        <v>103</v>
      </c>
      <c r="B12076" s="20">
        <v>0.96299999999999997</v>
      </c>
      <c r="C12076" s="19">
        <v>72614</v>
      </c>
      <c r="D12076" s="19">
        <v>12450.448899999999</v>
      </c>
      <c r="E12076" s="23">
        <v>0.92588502299999997</v>
      </c>
      <c r="F12076" s="23">
        <v>0.40202408299999998</v>
      </c>
      <c r="G12076" s="17">
        <v>0</v>
      </c>
      <c r="H12076" s="17">
        <v>1</v>
      </c>
      <c r="I12076" s="17">
        <v>0.974812444</v>
      </c>
      <c r="J12076" s="17">
        <v>2.5100000000000001E-2</v>
      </c>
      <c r="K12076" s="17">
        <v>6.0999999999999999E-5</v>
      </c>
    </row>
    <row r="12077" spans="1:11" x14ac:dyDescent="0.45">
      <c r="A12077" s="10" t="s">
        <v>103</v>
      </c>
      <c r="B12077" s="20">
        <v>0.96399999999999997</v>
      </c>
      <c r="C12077" s="19">
        <v>72687</v>
      </c>
      <c r="D12077" s="19">
        <v>12518.41087</v>
      </c>
      <c r="E12077" s="23">
        <v>0.93722491799999996</v>
      </c>
      <c r="F12077" s="23">
        <v>0.40471701799999998</v>
      </c>
      <c r="G12077" s="17">
        <v>0</v>
      </c>
      <c r="H12077" s="17">
        <v>1</v>
      </c>
      <c r="I12077" s="17">
        <v>0.97489035199999996</v>
      </c>
      <c r="J12077" s="17">
        <v>2.5000000000000001E-2</v>
      </c>
      <c r="K12077" s="17">
        <v>6.0800000000000001E-5</v>
      </c>
    </row>
    <row r="12078" spans="1:11" x14ac:dyDescent="0.45">
      <c r="A12078" s="10" t="s">
        <v>103</v>
      </c>
      <c r="B12078" s="20">
        <v>0.96499999999999997</v>
      </c>
      <c r="C12078" s="19">
        <v>72762</v>
      </c>
      <c r="D12078" s="19">
        <v>12589.392229999999</v>
      </c>
      <c r="E12078" s="23">
        <v>0.95875168200000005</v>
      </c>
      <c r="F12078" s="23">
        <v>0.40713547300000003</v>
      </c>
      <c r="G12078" s="17">
        <v>0</v>
      </c>
      <c r="H12078" s="17">
        <v>1</v>
      </c>
      <c r="I12078" s="17">
        <v>0.97494865500000005</v>
      </c>
      <c r="J12078" s="17">
        <v>2.5000000000000001E-2</v>
      </c>
      <c r="K12078" s="17">
        <v>6.0600000000000003E-5</v>
      </c>
    </row>
    <row r="12079" spans="1:11" x14ac:dyDescent="0.45">
      <c r="A12079" s="10" t="s">
        <v>103</v>
      </c>
      <c r="B12079" s="20">
        <v>0.96599999999999997</v>
      </c>
      <c r="C12079" s="19">
        <v>72840</v>
      </c>
      <c r="D12079" s="19">
        <v>12664.79826</v>
      </c>
      <c r="E12079" s="23">
        <v>0.97790186499999998</v>
      </c>
      <c r="F12079" s="23">
        <v>0.41006457899999998</v>
      </c>
      <c r="G12079" s="17">
        <v>0</v>
      </c>
      <c r="H12079" s="17">
        <v>1</v>
      </c>
      <c r="I12079" s="17">
        <v>0.97497303499999999</v>
      </c>
      <c r="J12079" s="17">
        <v>2.5000000000000001E-2</v>
      </c>
      <c r="K12079" s="17">
        <v>6.05E-5</v>
      </c>
    </row>
    <row r="12080" spans="1:11" x14ac:dyDescent="0.45">
      <c r="A12080" s="10" t="s">
        <v>103</v>
      </c>
      <c r="B12080" s="20">
        <v>0.96699999999999997</v>
      </c>
      <c r="C12080" s="19">
        <v>72912</v>
      </c>
      <c r="D12080" s="19">
        <v>12736.001609999999</v>
      </c>
      <c r="E12080" s="23">
        <v>0.99816990100000003</v>
      </c>
      <c r="F12080" s="23">
        <v>0.412991891</v>
      </c>
      <c r="G12080" s="17">
        <v>0</v>
      </c>
      <c r="H12080" s="17">
        <v>1</v>
      </c>
      <c r="I12080" s="17">
        <v>0.975021425</v>
      </c>
      <c r="J12080" s="17">
        <v>2.4899999999999999E-2</v>
      </c>
      <c r="K12080" s="17">
        <v>6.0399999999999998E-5</v>
      </c>
    </row>
    <row r="12081" spans="1:11" x14ac:dyDescent="0.45">
      <c r="A12081" s="10" t="s">
        <v>103</v>
      </c>
      <c r="B12081" s="20">
        <v>0.96799999999999997</v>
      </c>
      <c r="C12081" s="19">
        <v>72990</v>
      </c>
      <c r="D12081" s="19">
        <v>12814.84368</v>
      </c>
      <c r="E12081" s="23">
        <v>1.020631391</v>
      </c>
      <c r="F12081" s="23">
        <v>0.41585566699999998</v>
      </c>
      <c r="G12081" s="17">
        <v>0</v>
      </c>
      <c r="H12081" s="17">
        <v>1</v>
      </c>
      <c r="I12081" s="17">
        <v>0.97507485999999999</v>
      </c>
      <c r="J12081" s="17">
        <v>2.4899999999999999E-2</v>
      </c>
      <c r="K12081" s="17">
        <v>6.02E-5</v>
      </c>
    </row>
    <row r="12082" spans="1:11" x14ac:dyDescent="0.45">
      <c r="A12082" s="10" t="s">
        <v>103</v>
      </c>
      <c r="B12082" s="20">
        <v>0.96899999999999997</v>
      </c>
      <c r="C12082" s="19">
        <v>73063</v>
      </c>
      <c r="D12082" s="19">
        <v>12890.19024</v>
      </c>
      <c r="E12082" s="23">
        <v>1.0478802300000001</v>
      </c>
      <c r="F12082" s="23">
        <v>0.41895547300000002</v>
      </c>
      <c r="G12082" s="17">
        <v>0</v>
      </c>
      <c r="H12082" s="17">
        <v>1</v>
      </c>
      <c r="I12082" s="17">
        <v>0.97511009999999998</v>
      </c>
      <c r="J12082" s="17">
        <v>2.4799999999999999E-2</v>
      </c>
      <c r="K12082" s="17">
        <v>6.0000000000000002E-5</v>
      </c>
    </row>
    <row r="12083" spans="1:11" x14ac:dyDescent="0.45">
      <c r="A12083" s="10" t="s">
        <v>103</v>
      </c>
      <c r="B12083" s="20">
        <v>0.97</v>
      </c>
      <c r="C12083" s="19">
        <v>73136</v>
      </c>
      <c r="D12083" s="19">
        <v>12967.33085</v>
      </c>
      <c r="E12083" s="23">
        <v>1.0642601890000001</v>
      </c>
      <c r="F12083" s="23">
        <v>0.42194063399999998</v>
      </c>
      <c r="G12083" s="17">
        <v>0</v>
      </c>
      <c r="H12083" s="17">
        <v>1</v>
      </c>
      <c r="I12083" s="17">
        <v>0.97518281200000001</v>
      </c>
      <c r="J12083" s="17">
        <v>2.4799999999999999E-2</v>
      </c>
      <c r="K12083" s="17">
        <v>5.9899999999999999E-5</v>
      </c>
    </row>
    <row r="12084" spans="1:11" x14ac:dyDescent="0.45">
      <c r="A12084" s="10" t="s">
        <v>103</v>
      </c>
      <c r="B12084" s="20">
        <v>0.97099999999999997</v>
      </c>
      <c r="C12084" s="19">
        <v>73211</v>
      </c>
      <c r="D12084" s="19">
        <v>13047.91388</v>
      </c>
      <c r="E12084" s="23">
        <v>1.0895752599999999</v>
      </c>
      <c r="F12084" s="23">
        <v>0.42505712000000001</v>
      </c>
      <c r="G12084" s="17">
        <v>0</v>
      </c>
      <c r="H12084" s="17">
        <v>1</v>
      </c>
      <c r="I12084" s="17">
        <v>0.97522136199999998</v>
      </c>
      <c r="J12084" s="17">
        <v>2.47E-2</v>
      </c>
      <c r="K12084" s="17">
        <v>5.9799999999999997E-5</v>
      </c>
    </row>
    <row r="12085" spans="1:11" x14ac:dyDescent="0.45">
      <c r="A12085" s="10" t="s">
        <v>103</v>
      </c>
      <c r="B12085" s="20">
        <v>0.97199999999999998</v>
      </c>
      <c r="C12085" s="19">
        <v>73290</v>
      </c>
      <c r="D12085" s="19">
        <v>13134.81927</v>
      </c>
      <c r="E12085" s="23">
        <v>1.112498269</v>
      </c>
      <c r="F12085" s="23">
        <v>0.42827724099999998</v>
      </c>
      <c r="G12085" s="17">
        <v>0</v>
      </c>
      <c r="H12085" s="17">
        <v>1</v>
      </c>
      <c r="I12085" s="17">
        <v>0.97530320699999995</v>
      </c>
      <c r="J12085" s="17">
        <v>2.46E-2</v>
      </c>
      <c r="K12085" s="17">
        <v>5.9500000000000003E-5</v>
      </c>
    </row>
    <row r="12086" spans="1:11" x14ac:dyDescent="0.45">
      <c r="A12086" s="10" t="s">
        <v>103</v>
      </c>
      <c r="B12086" s="20">
        <v>0.97299999999999998</v>
      </c>
      <c r="C12086" s="19">
        <v>73365</v>
      </c>
      <c r="D12086" s="19">
        <v>13219.322700000001</v>
      </c>
      <c r="E12086" s="23">
        <v>1.1354789089999999</v>
      </c>
      <c r="F12086" s="23">
        <v>0.43178164499999999</v>
      </c>
      <c r="G12086" s="17">
        <v>0</v>
      </c>
      <c r="H12086" s="17">
        <v>1</v>
      </c>
      <c r="I12086" s="17">
        <v>0.97536590999999995</v>
      </c>
      <c r="J12086" s="17">
        <v>2.46E-2</v>
      </c>
      <c r="K12086" s="17">
        <v>5.94E-5</v>
      </c>
    </row>
    <row r="12087" spans="1:11" x14ac:dyDescent="0.45">
      <c r="A12087" s="10" t="s">
        <v>103</v>
      </c>
      <c r="B12087" s="20">
        <v>0.97399999999999998</v>
      </c>
      <c r="C12087" s="19">
        <v>73442</v>
      </c>
      <c r="D12087" s="19">
        <v>13307.83394</v>
      </c>
      <c r="E12087" s="23">
        <v>1.1645908700000001</v>
      </c>
      <c r="F12087" s="23">
        <v>0.43518759800000001</v>
      </c>
      <c r="G12087" s="17">
        <v>0</v>
      </c>
      <c r="H12087" s="17">
        <v>1</v>
      </c>
      <c r="I12087" s="17">
        <v>0.97539120700000004</v>
      </c>
      <c r="J12087" s="17">
        <v>2.4500000000000001E-2</v>
      </c>
      <c r="K12087" s="17">
        <v>5.9299999999999998E-5</v>
      </c>
    </row>
    <row r="12088" spans="1:11" x14ac:dyDescent="0.45">
      <c r="A12088" s="10" t="s">
        <v>103</v>
      </c>
      <c r="B12088" s="20">
        <v>0.97499999999999998</v>
      </c>
      <c r="C12088" s="19">
        <v>73518</v>
      </c>
      <c r="D12088" s="19">
        <v>13397.428819999999</v>
      </c>
      <c r="E12088" s="23">
        <v>1.1980215809999999</v>
      </c>
      <c r="F12088" s="23">
        <v>0.43879747400000002</v>
      </c>
      <c r="G12088" s="17">
        <v>0</v>
      </c>
      <c r="H12088" s="17">
        <v>1</v>
      </c>
      <c r="I12088" s="17">
        <v>0.97544824600000002</v>
      </c>
      <c r="J12088" s="17">
        <v>2.4500000000000001E-2</v>
      </c>
      <c r="K12088" s="17">
        <v>5.91E-5</v>
      </c>
    </row>
    <row r="12089" spans="1:11" x14ac:dyDescent="0.45">
      <c r="A12089" s="10" t="s">
        <v>103</v>
      </c>
      <c r="B12089" s="20">
        <v>0.97599999999999998</v>
      </c>
      <c r="C12089" s="19">
        <v>73592</v>
      </c>
      <c r="D12089" s="19">
        <v>13487.045529999999</v>
      </c>
      <c r="E12089" s="23">
        <v>1.2267188929999999</v>
      </c>
      <c r="F12089" s="23">
        <v>0.442470054</v>
      </c>
      <c r="G12089" s="17">
        <v>0</v>
      </c>
      <c r="H12089" s="17">
        <v>1</v>
      </c>
      <c r="I12089" s="17">
        <v>0.97544768100000001</v>
      </c>
      <c r="J12089" s="17">
        <v>2.4500000000000001E-2</v>
      </c>
      <c r="K12089" s="17">
        <v>5.8900000000000002E-5</v>
      </c>
    </row>
    <row r="12090" spans="1:11" x14ac:dyDescent="0.45">
      <c r="A12090" s="10" t="s">
        <v>103</v>
      </c>
      <c r="B12090" s="20">
        <v>0.97699999999999998</v>
      </c>
      <c r="C12090" s="19">
        <v>73667</v>
      </c>
      <c r="D12090" s="19">
        <v>13580.07798</v>
      </c>
      <c r="E12090" s="23">
        <v>1.261336791</v>
      </c>
      <c r="F12090" s="23">
        <v>0.44616135099999998</v>
      </c>
      <c r="G12090" s="17">
        <v>0</v>
      </c>
      <c r="H12090" s="17">
        <v>1</v>
      </c>
      <c r="I12090" s="17">
        <v>0.97546090600000002</v>
      </c>
      <c r="J12090" s="17">
        <v>2.4500000000000001E-2</v>
      </c>
      <c r="K12090" s="17">
        <v>5.8799999999999999E-5</v>
      </c>
    </row>
    <row r="12091" spans="1:11" x14ac:dyDescent="0.45">
      <c r="A12091" s="10" t="s">
        <v>103</v>
      </c>
      <c r="B12091" s="20">
        <v>0.97799999999999998</v>
      </c>
      <c r="C12091" s="19">
        <v>73744</v>
      </c>
      <c r="D12091" s="19">
        <v>13678.46866</v>
      </c>
      <c r="E12091" s="23">
        <v>1.29238751</v>
      </c>
      <c r="F12091" s="23">
        <v>0.45003794400000002</v>
      </c>
      <c r="G12091" s="17">
        <v>0</v>
      </c>
      <c r="H12091" s="17">
        <v>1</v>
      </c>
      <c r="I12091" s="17">
        <v>0.97548709199999994</v>
      </c>
      <c r="J12091" s="17">
        <v>2.4500000000000001E-2</v>
      </c>
      <c r="K12091" s="17">
        <v>5.8600000000000001E-5</v>
      </c>
    </row>
    <row r="12092" spans="1:11" x14ac:dyDescent="0.45">
      <c r="A12092" s="10" t="s">
        <v>103</v>
      </c>
      <c r="B12092" s="20">
        <v>0.97899999999999998</v>
      </c>
      <c r="C12092" s="19">
        <v>73819</v>
      </c>
      <c r="D12092" s="19">
        <v>13776.926530000001</v>
      </c>
      <c r="E12092" s="23">
        <v>1.3406322749999999</v>
      </c>
      <c r="F12092" s="23">
        <v>0.45413479600000001</v>
      </c>
      <c r="G12092" s="17">
        <v>0</v>
      </c>
      <c r="H12092" s="17">
        <v>1</v>
      </c>
      <c r="I12092" s="17">
        <v>0.97552897599999999</v>
      </c>
      <c r="J12092" s="17">
        <v>2.4400000000000002E-2</v>
      </c>
      <c r="K12092" s="17">
        <v>5.8499999999999999E-5</v>
      </c>
    </row>
    <row r="12093" spans="1:11" x14ac:dyDescent="0.45">
      <c r="A12093" s="10" t="s">
        <v>103</v>
      </c>
      <c r="B12093" s="20">
        <v>0.98</v>
      </c>
      <c r="C12093" s="19">
        <v>73891</v>
      </c>
      <c r="D12093" s="19">
        <v>13874.67254</v>
      </c>
      <c r="E12093" s="23">
        <v>1.380061086</v>
      </c>
      <c r="F12093" s="23">
        <v>0.45823960499999999</v>
      </c>
      <c r="G12093" s="17">
        <v>0</v>
      </c>
      <c r="H12093" s="17">
        <v>1</v>
      </c>
      <c r="I12093" s="17">
        <v>0.97557129399999998</v>
      </c>
      <c r="J12093" s="17">
        <v>2.4400000000000002E-2</v>
      </c>
      <c r="K12093" s="17">
        <v>5.8300000000000001E-5</v>
      </c>
    </row>
    <row r="12094" spans="1:11" x14ac:dyDescent="0.45">
      <c r="A12094" s="10" t="s">
        <v>103</v>
      </c>
      <c r="B12094" s="20">
        <v>0.98099999999999998</v>
      </c>
      <c r="C12094" s="19">
        <v>73970</v>
      </c>
      <c r="D12094" s="19">
        <v>13985.54875</v>
      </c>
      <c r="E12094" s="23">
        <v>1.42428205</v>
      </c>
      <c r="F12094" s="23">
        <v>0.46239374300000002</v>
      </c>
      <c r="G12094" s="17">
        <v>0</v>
      </c>
      <c r="H12094" s="17">
        <v>1</v>
      </c>
      <c r="I12094" s="17">
        <v>0.97559981500000004</v>
      </c>
      <c r="J12094" s="17">
        <v>2.4299999999999999E-2</v>
      </c>
      <c r="K12094" s="17">
        <v>5.8199999999999998E-5</v>
      </c>
    </row>
    <row r="12095" spans="1:11" x14ac:dyDescent="0.45">
      <c r="A12095" s="10" t="s">
        <v>103</v>
      </c>
      <c r="B12095" s="20">
        <v>0.98199999999999998</v>
      </c>
      <c r="C12095" s="19">
        <v>74044</v>
      </c>
      <c r="D12095" s="19">
        <v>14093.01071</v>
      </c>
      <c r="E12095" s="23">
        <v>1.474887678</v>
      </c>
      <c r="F12095" s="23">
        <v>0.46710909499999997</v>
      </c>
      <c r="G12095" s="17">
        <v>0</v>
      </c>
      <c r="H12095" s="17">
        <v>1</v>
      </c>
      <c r="I12095" s="17">
        <v>0.97563735200000001</v>
      </c>
      <c r="J12095" s="17">
        <v>2.4299999999999999E-2</v>
      </c>
      <c r="K12095" s="17">
        <v>5.8100000000000003E-5</v>
      </c>
    </row>
    <row r="12096" spans="1:11" x14ac:dyDescent="0.45">
      <c r="A12096" s="10" t="s">
        <v>103</v>
      </c>
      <c r="B12096" s="20">
        <v>0.98299999999999998</v>
      </c>
      <c r="C12096" s="19">
        <v>74120</v>
      </c>
      <c r="D12096" s="19">
        <v>14206.59633</v>
      </c>
      <c r="E12096" s="23">
        <v>1.513784182</v>
      </c>
      <c r="F12096" s="23">
        <v>0.47168291499999998</v>
      </c>
      <c r="G12096" s="17">
        <v>0</v>
      </c>
      <c r="H12096" s="17">
        <v>1</v>
      </c>
      <c r="I12096" s="17">
        <v>0.97553438299999995</v>
      </c>
      <c r="J12096" s="17">
        <v>2.4400000000000002E-2</v>
      </c>
      <c r="K12096" s="17">
        <v>5.7899999999999998E-5</v>
      </c>
    </row>
    <row r="12097" spans="1:11" x14ac:dyDescent="0.45">
      <c r="A12097" s="10" t="s">
        <v>103</v>
      </c>
      <c r="B12097" s="20">
        <v>0.98399999999999999</v>
      </c>
      <c r="C12097" s="19">
        <v>74196</v>
      </c>
      <c r="D12097" s="19">
        <v>14325.156059999999</v>
      </c>
      <c r="E12097" s="23">
        <v>1.6108955089999999</v>
      </c>
      <c r="F12097" s="23">
        <v>0.476561768</v>
      </c>
      <c r="G12097" s="17">
        <v>0</v>
      </c>
      <c r="H12097" s="17">
        <v>1</v>
      </c>
      <c r="I12097" s="17">
        <v>0.97556393100000005</v>
      </c>
      <c r="J12097" s="17">
        <v>2.4400000000000002E-2</v>
      </c>
      <c r="K12097" s="17">
        <v>5.77E-5</v>
      </c>
    </row>
    <row r="12098" spans="1:11" x14ac:dyDescent="0.45">
      <c r="A12098" s="10" t="s">
        <v>103</v>
      </c>
      <c r="B12098" s="20">
        <v>0.98499999999999999</v>
      </c>
      <c r="C12098" s="19">
        <v>74270</v>
      </c>
      <c r="D12098" s="19">
        <v>14447.164640000001</v>
      </c>
      <c r="E12098" s="23">
        <v>1.695505271</v>
      </c>
      <c r="F12098" s="23">
        <v>0.481709791</v>
      </c>
      <c r="G12098" s="17">
        <v>0</v>
      </c>
      <c r="H12098" s="17">
        <v>1</v>
      </c>
      <c r="I12098" s="17">
        <v>0.97560302899999995</v>
      </c>
      <c r="J12098" s="17">
        <v>2.4299999999999999E-2</v>
      </c>
      <c r="K12098" s="17">
        <v>5.7599999999999997E-5</v>
      </c>
    </row>
    <row r="12099" spans="1:11" x14ac:dyDescent="0.45">
      <c r="A12099" s="10" t="s">
        <v>103</v>
      </c>
      <c r="B12099" s="20">
        <v>0.98599999999999999</v>
      </c>
      <c r="C12099" s="19">
        <v>74346</v>
      </c>
      <c r="D12099" s="19">
        <v>14578.937470000001</v>
      </c>
      <c r="E12099" s="23">
        <v>1.7644633869999999</v>
      </c>
      <c r="F12099" s="23">
        <v>0.48699341499999999</v>
      </c>
      <c r="G12099" s="17">
        <v>0</v>
      </c>
      <c r="H12099" s="17">
        <v>1</v>
      </c>
      <c r="I12099" s="17">
        <v>0.97566752199999995</v>
      </c>
      <c r="J12099" s="17">
        <v>2.4299999999999999E-2</v>
      </c>
      <c r="K12099" s="17">
        <v>5.7399999999999999E-5</v>
      </c>
    </row>
    <row r="12100" spans="1:11" x14ac:dyDescent="0.45">
      <c r="A12100" s="10" t="s">
        <v>103</v>
      </c>
      <c r="B12100" s="20">
        <v>0.98699999999999999</v>
      </c>
      <c r="C12100" s="19">
        <v>74422</v>
      </c>
      <c r="D12100" s="19">
        <v>14716.516949999999</v>
      </c>
      <c r="E12100" s="23">
        <v>1.8774616980000001</v>
      </c>
      <c r="F12100" s="23">
        <v>0.49291911199999999</v>
      </c>
      <c r="G12100" s="17">
        <v>0</v>
      </c>
      <c r="H12100" s="17">
        <v>1</v>
      </c>
      <c r="I12100" s="17">
        <v>0.97569814200000005</v>
      </c>
      <c r="J12100" s="17">
        <v>2.4199999999999999E-2</v>
      </c>
      <c r="K12100" s="17">
        <v>5.7299999999999997E-5</v>
      </c>
    </row>
    <row r="12101" spans="1:11" x14ac:dyDescent="0.45">
      <c r="A12101" s="10" t="s">
        <v>103</v>
      </c>
      <c r="B12101" s="20">
        <v>0.98799999999999999</v>
      </c>
      <c r="C12101" s="19">
        <v>74497</v>
      </c>
      <c r="D12101" s="19">
        <v>14861.164150000001</v>
      </c>
      <c r="E12101" s="23">
        <v>1.982336852</v>
      </c>
      <c r="F12101" s="23">
        <v>0.49903887499999999</v>
      </c>
      <c r="G12101" s="17">
        <v>0</v>
      </c>
      <c r="H12101" s="17">
        <v>1</v>
      </c>
      <c r="I12101" s="17">
        <v>0.97571810400000003</v>
      </c>
      <c r="J12101" s="17">
        <v>2.4199999999999999E-2</v>
      </c>
      <c r="K12101" s="17">
        <v>5.7099999999999999E-5</v>
      </c>
    </row>
    <row r="12102" spans="1:11" x14ac:dyDescent="0.45">
      <c r="A12102" s="10" t="s">
        <v>103</v>
      </c>
      <c r="B12102" s="20">
        <v>0.98899999999999999</v>
      </c>
      <c r="C12102" s="19">
        <v>74572</v>
      </c>
      <c r="D12102" s="19">
        <v>15015.24604</v>
      </c>
      <c r="E12102" s="23">
        <v>2.1238360840000001</v>
      </c>
      <c r="F12102" s="23">
        <v>0.50559098499999999</v>
      </c>
      <c r="G12102" s="17">
        <v>0</v>
      </c>
      <c r="H12102" s="17">
        <v>1</v>
      </c>
      <c r="I12102" s="17">
        <v>0.97573802899999995</v>
      </c>
      <c r="J12102" s="17">
        <v>2.4199999999999999E-2</v>
      </c>
      <c r="K12102" s="17">
        <v>5.7000000000000003E-5</v>
      </c>
    </row>
    <row r="12103" spans="1:11" x14ac:dyDescent="0.45">
      <c r="A12103" s="10" t="s">
        <v>103</v>
      </c>
      <c r="B12103" s="20">
        <v>0.99</v>
      </c>
      <c r="C12103" s="19">
        <v>74648</v>
      </c>
      <c r="D12103" s="19">
        <v>15181.437190000001</v>
      </c>
      <c r="E12103" s="23">
        <v>2.258196554</v>
      </c>
      <c r="F12103" s="23">
        <v>0.51249427299999994</v>
      </c>
      <c r="G12103" s="17">
        <v>0</v>
      </c>
      <c r="H12103" s="17">
        <v>1</v>
      </c>
      <c r="I12103" s="17">
        <v>0.975747802</v>
      </c>
      <c r="J12103" s="17">
        <v>2.4199999999999999E-2</v>
      </c>
      <c r="K12103" s="17">
        <v>5.6900000000000001E-5</v>
      </c>
    </row>
    <row r="12104" spans="1:11" x14ac:dyDescent="0.45">
      <c r="A12104" s="10" t="s">
        <v>103</v>
      </c>
      <c r="B12104" s="20">
        <v>0.99099999999999999</v>
      </c>
      <c r="C12104" s="19">
        <v>74721</v>
      </c>
      <c r="D12104" s="19">
        <v>15351.865959999999</v>
      </c>
      <c r="E12104" s="23">
        <v>2.4124390180000002</v>
      </c>
      <c r="F12104" s="23">
        <v>0.52021557699999998</v>
      </c>
      <c r="G12104" s="17">
        <v>0</v>
      </c>
      <c r="H12104" s="17">
        <v>1</v>
      </c>
      <c r="I12104" s="17">
        <v>0.97576194500000002</v>
      </c>
      <c r="J12104" s="17">
        <v>2.4199999999999999E-2</v>
      </c>
      <c r="K12104" s="17">
        <v>5.6799999999999998E-5</v>
      </c>
    </row>
    <row r="12105" spans="1:11" x14ac:dyDescent="0.45">
      <c r="A12105" s="10" t="s">
        <v>103</v>
      </c>
      <c r="B12105" s="20">
        <v>0.99199999999999999</v>
      </c>
      <c r="C12105" s="19">
        <v>74798</v>
      </c>
      <c r="D12105" s="19">
        <v>15543.94505</v>
      </c>
      <c r="E12105" s="23">
        <v>2.6025512380000002</v>
      </c>
      <c r="F12105" s="23">
        <v>0.52805761399999995</v>
      </c>
      <c r="G12105" s="17">
        <v>0</v>
      </c>
      <c r="H12105" s="17">
        <v>1</v>
      </c>
      <c r="I12105" s="17">
        <v>0.975774527</v>
      </c>
      <c r="J12105" s="17">
        <v>2.4199999999999999E-2</v>
      </c>
      <c r="K12105" s="17">
        <v>5.6700000000000003E-5</v>
      </c>
    </row>
    <row r="12106" spans="1:11" x14ac:dyDescent="0.45">
      <c r="A12106" s="10" t="s">
        <v>103</v>
      </c>
      <c r="B12106" s="20">
        <v>0.99299999999999999</v>
      </c>
      <c r="C12106" s="19">
        <v>74874</v>
      </c>
      <c r="D12106" s="19">
        <v>15749.94751</v>
      </c>
      <c r="E12106" s="23">
        <v>2.8107588489999999</v>
      </c>
      <c r="F12106" s="23">
        <v>0.53678540699999999</v>
      </c>
      <c r="G12106" s="17">
        <v>0</v>
      </c>
      <c r="H12106" s="17">
        <v>1</v>
      </c>
      <c r="I12106" s="17">
        <v>0.97582721299999997</v>
      </c>
      <c r="J12106" s="17">
        <v>2.41E-2</v>
      </c>
      <c r="K12106" s="17">
        <v>5.6499999999999998E-5</v>
      </c>
    </row>
    <row r="12107" spans="1:11" x14ac:dyDescent="0.45">
      <c r="A12107" s="10" t="s">
        <v>103</v>
      </c>
      <c r="B12107" s="20">
        <v>0.99399999999999999</v>
      </c>
      <c r="C12107" s="19">
        <v>74949</v>
      </c>
      <c r="D12107" s="19">
        <v>15970.743479999999</v>
      </c>
      <c r="E12107" s="23">
        <v>3.0873164480000002</v>
      </c>
      <c r="F12107" s="23">
        <v>0.54674024399999999</v>
      </c>
      <c r="G12107" s="17">
        <v>0</v>
      </c>
      <c r="H12107" s="17">
        <v>1</v>
      </c>
      <c r="I12107" s="17">
        <v>0.97585626400000003</v>
      </c>
      <c r="J12107" s="17">
        <v>2.41E-2</v>
      </c>
      <c r="K12107" s="17">
        <v>5.6400000000000002E-5</v>
      </c>
    </row>
    <row r="12108" spans="1:11" x14ac:dyDescent="0.45">
      <c r="A12108" s="10" t="s">
        <v>103</v>
      </c>
      <c r="B12108" s="20">
        <v>0.995</v>
      </c>
      <c r="C12108" s="19">
        <v>75024</v>
      </c>
      <c r="D12108" s="19">
        <v>16214.743259999999</v>
      </c>
      <c r="E12108" s="23">
        <v>3.4037747139999999</v>
      </c>
      <c r="F12108" s="23">
        <v>0.55723179099999998</v>
      </c>
      <c r="G12108" s="17">
        <v>0</v>
      </c>
      <c r="H12108" s="17">
        <v>1</v>
      </c>
      <c r="I12108" s="17">
        <v>0.97588157499999995</v>
      </c>
      <c r="J12108" s="17">
        <v>2.41E-2</v>
      </c>
      <c r="K12108" s="17">
        <v>5.6199999999999997E-5</v>
      </c>
    </row>
    <row r="12109" spans="1:11" x14ac:dyDescent="0.45">
      <c r="A12109" s="10" t="s">
        <v>103</v>
      </c>
      <c r="B12109" s="20">
        <v>0.996</v>
      </c>
      <c r="C12109" s="19">
        <v>75100</v>
      </c>
      <c r="D12109" s="19">
        <v>16488.993780000001</v>
      </c>
      <c r="E12109" s="23">
        <v>3.8850724510000001</v>
      </c>
      <c r="F12109" s="23">
        <v>0.56861825700000002</v>
      </c>
      <c r="G12109" s="17">
        <v>0</v>
      </c>
      <c r="H12109" s="17">
        <v>1</v>
      </c>
      <c r="I12109" s="17">
        <v>0.97595559099999996</v>
      </c>
      <c r="J12109" s="17">
        <v>2.4E-2</v>
      </c>
      <c r="K12109" s="17">
        <v>5.5999999999999999E-5</v>
      </c>
    </row>
    <row r="12110" spans="1:11" x14ac:dyDescent="0.45">
      <c r="A12110" s="10" t="s">
        <v>103</v>
      </c>
      <c r="B12110" s="20">
        <v>0.997</v>
      </c>
      <c r="C12110" s="19">
        <v>75175</v>
      </c>
      <c r="D12110" s="19">
        <v>16804.456099999999</v>
      </c>
      <c r="E12110" s="23">
        <v>4.533234577</v>
      </c>
      <c r="F12110" s="23">
        <v>0.582199625</v>
      </c>
      <c r="G12110" s="17">
        <v>0</v>
      </c>
      <c r="H12110" s="17">
        <v>1</v>
      </c>
      <c r="I12110" s="17">
        <v>0.975973121</v>
      </c>
      <c r="J12110" s="17">
        <v>2.4E-2</v>
      </c>
      <c r="K12110" s="17">
        <v>5.5800000000000001E-5</v>
      </c>
    </row>
    <row r="12111" spans="1:11" x14ac:dyDescent="0.45">
      <c r="A12111" s="10" t="s">
        <v>103</v>
      </c>
      <c r="B12111" s="20">
        <v>0.998</v>
      </c>
      <c r="C12111" s="19">
        <v>75250</v>
      </c>
      <c r="D12111" s="19">
        <v>17191.791860000001</v>
      </c>
      <c r="E12111" s="23">
        <v>6.0210882349999997</v>
      </c>
      <c r="F12111" s="23">
        <v>0.59763843999999999</v>
      </c>
      <c r="G12111" s="17">
        <v>0</v>
      </c>
      <c r="H12111" s="17">
        <v>1</v>
      </c>
      <c r="I12111" s="17">
        <v>0.97596158600000005</v>
      </c>
      <c r="J12111" s="17">
        <v>2.4E-2</v>
      </c>
      <c r="K12111" s="17">
        <v>5.5699999999999999E-5</v>
      </c>
    </row>
    <row r="12112" spans="1:11" x14ac:dyDescent="0.45">
      <c r="A12112" s="10" t="s">
        <v>103</v>
      </c>
      <c r="B12112" s="20">
        <v>0.999</v>
      </c>
      <c r="C12112" s="19">
        <v>75325</v>
      </c>
      <c r="D12112" s="19">
        <v>17788.713940000001</v>
      </c>
      <c r="E12112" s="23">
        <v>14.64143569</v>
      </c>
      <c r="F12112" s="23">
        <v>0.61674908699999997</v>
      </c>
      <c r="G12112" s="17">
        <v>0</v>
      </c>
      <c r="H12112" s="17">
        <v>1</v>
      </c>
      <c r="I12112" s="17">
        <v>0.97609696099999999</v>
      </c>
      <c r="J12112" s="17">
        <v>2.3800000000000002E-2</v>
      </c>
      <c r="K12112" s="17">
        <v>5.5300000000000002E-5</v>
      </c>
    </row>
    <row r="12113" spans="1:11" x14ac:dyDescent="0.45">
      <c r="A12113" s="10" t="s">
        <v>103</v>
      </c>
      <c r="B12113" s="20">
        <v>1</v>
      </c>
      <c r="C12113" s="19">
        <v>75326</v>
      </c>
      <c r="D12113" s="19">
        <v>17807.785510000002</v>
      </c>
      <c r="E12113" s="23">
        <v>19.071568719999998</v>
      </c>
      <c r="F12113" s="23">
        <v>0.64815762899999996</v>
      </c>
      <c r="G12113" s="17">
        <v>0</v>
      </c>
      <c r="H12113" s="17">
        <v>1</v>
      </c>
      <c r="I12113" s="17">
        <v>0.97609737100000005</v>
      </c>
      <c r="J12113" s="17">
        <v>2.3800000000000002E-2</v>
      </c>
      <c r="K12113" s="17">
        <v>5.5300000000000002E-5</v>
      </c>
    </row>
    <row r="12114" spans="1:11" x14ac:dyDescent="0.45">
      <c r="A12114" s="10" t="s">
        <v>105</v>
      </c>
      <c r="B12114" s="20">
        <v>0.01</v>
      </c>
      <c r="C12114" s="19">
        <v>28</v>
      </c>
      <c r="D12114" s="19">
        <v>2.5499999999999998E-2</v>
      </c>
      <c r="E12114" s="23">
        <v>1.3699999999999999E-3</v>
      </c>
      <c r="F12114" s="23">
        <v>7.4100000000000001E-4</v>
      </c>
      <c r="G12114" s="17">
        <v>0</v>
      </c>
      <c r="H12114" s="17">
        <v>1</v>
      </c>
      <c r="I12114" s="17">
        <v>0.57031189400000004</v>
      </c>
      <c r="J12114" s="17">
        <v>0.42968810600000001</v>
      </c>
      <c r="K12114" s="17">
        <v>0</v>
      </c>
    </row>
    <row r="12115" spans="1:11" x14ac:dyDescent="0.45">
      <c r="A12115" s="10" t="s">
        <v>105</v>
      </c>
      <c r="B12115" s="20">
        <v>0.02</v>
      </c>
      <c r="C12115" s="19">
        <v>66</v>
      </c>
      <c r="D12115" s="19">
        <v>9.4799999999999995E-2</v>
      </c>
      <c r="E12115" s="23">
        <v>2.2599999999999999E-3</v>
      </c>
      <c r="F12115" s="23">
        <v>1.74E-3</v>
      </c>
      <c r="G12115" s="17">
        <v>0</v>
      </c>
      <c r="H12115" s="17">
        <v>1</v>
      </c>
      <c r="I12115" s="17">
        <v>0.16018980599999999</v>
      </c>
      <c r="J12115" s="17">
        <v>0.83981019400000001</v>
      </c>
      <c r="K12115" s="17">
        <v>0</v>
      </c>
    </row>
    <row r="12116" spans="1:11" x14ac:dyDescent="0.45">
      <c r="A12116" s="10" t="s">
        <v>105</v>
      </c>
      <c r="B12116" s="20">
        <v>0.03</v>
      </c>
      <c r="C12116" s="19">
        <v>85</v>
      </c>
      <c r="D12116" s="19">
        <v>0.147119734</v>
      </c>
      <c r="E12116" s="23">
        <v>2.8900000000000002E-3</v>
      </c>
      <c r="F12116" s="23">
        <v>2.5899999999999999E-3</v>
      </c>
      <c r="G12116" s="17">
        <v>0</v>
      </c>
      <c r="H12116" s="17">
        <v>1</v>
      </c>
      <c r="I12116" s="17">
        <v>0.35127407199999999</v>
      </c>
      <c r="J12116" s="17">
        <v>0.64872592799999995</v>
      </c>
      <c r="K12116" s="17">
        <v>0</v>
      </c>
    </row>
    <row r="12117" spans="1:11" x14ac:dyDescent="0.45">
      <c r="A12117" s="10" t="s">
        <v>105</v>
      </c>
      <c r="B12117" s="20">
        <v>0.06</v>
      </c>
      <c r="C12117" s="19">
        <v>182</v>
      </c>
      <c r="D12117" s="19">
        <v>0.45527078199999998</v>
      </c>
      <c r="E12117" s="23">
        <v>3.32E-3</v>
      </c>
      <c r="F12117" s="23">
        <v>3.16E-3</v>
      </c>
      <c r="G12117" s="17">
        <v>0</v>
      </c>
      <c r="H12117" s="17">
        <v>1</v>
      </c>
      <c r="I12117" s="17">
        <v>0.64135598500000002</v>
      </c>
      <c r="J12117" s="17">
        <v>0.35864401499999998</v>
      </c>
      <c r="K12117" s="17">
        <v>0</v>
      </c>
    </row>
    <row r="12118" spans="1:11" x14ac:dyDescent="0.45">
      <c r="A12118" s="10" t="s">
        <v>105</v>
      </c>
      <c r="B12118" s="20">
        <v>7.0000000000000007E-2</v>
      </c>
      <c r="C12118" s="19">
        <v>210</v>
      </c>
      <c r="D12118" s="19">
        <v>0.55945577700000004</v>
      </c>
      <c r="E12118" s="23">
        <v>4.13E-3</v>
      </c>
      <c r="F12118" s="23">
        <v>3.4299999999999999E-3</v>
      </c>
      <c r="G12118" s="17">
        <v>0</v>
      </c>
      <c r="H12118" s="17">
        <v>1</v>
      </c>
      <c r="I12118" s="17">
        <v>0.52139860900000001</v>
      </c>
      <c r="J12118" s="17">
        <v>0.47860139099999999</v>
      </c>
      <c r="K12118" s="17">
        <v>0</v>
      </c>
    </row>
    <row r="12119" spans="1:11" x14ac:dyDescent="0.45">
      <c r="A12119" s="10" t="s">
        <v>105</v>
      </c>
      <c r="B12119" s="20">
        <v>0.08</v>
      </c>
      <c r="C12119" s="19">
        <v>235</v>
      </c>
      <c r="D12119" s="19">
        <v>0.675002726</v>
      </c>
      <c r="E12119" s="23">
        <v>4.6600000000000001E-3</v>
      </c>
      <c r="F12119" s="23">
        <v>3.8500000000000001E-3</v>
      </c>
      <c r="G12119" s="17">
        <v>0</v>
      </c>
      <c r="H12119" s="17">
        <v>1</v>
      </c>
      <c r="I12119" s="17">
        <v>0.43095349500000002</v>
      </c>
      <c r="J12119" s="17">
        <v>0.56904650499999998</v>
      </c>
      <c r="K12119" s="17">
        <v>0</v>
      </c>
    </row>
    <row r="12120" spans="1:11" x14ac:dyDescent="0.45">
      <c r="A12120" s="10" t="s">
        <v>105</v>
      </c>
      <c r="B12120" s="20">
        <v>0.09</v>
      </c>
      <c r="C12120" s="19">
        <v>254</v>
      </c>
      <c r="D12120" s="19">
        <v>0.76687033299999996</v>
      </c>
      <c r="E12120" s="23">
        <v>4.9500000000000004E-3</v>
      </c>
      <c r="F12120" s="23">
        <v>4.2900000000000004E-3</v>
      </c>
      <c r="G12120" s="17">
        <v>0</v>
      </c>
      <c r="H12120" s="17">
        <v>1</v>
      </c>
      <c r="I12120" s="17">
        <v>0.388318522</v>
      </c>
      <c r="J12120" s="17">
        <v>0.55038527699999995</v>
      </c>
      <c r="K12120" s="17">
        <v>6.13E-2</v>
      </c>
    </row>
    <row r="12121" spans="1:11" x14ac:dyDescent="0.45">
      <c r="A12121" s="10" t="s">
        <v>105</v>
      </c>
      <c r="B12121" s="20">
        <v>0.1</v>
      </c>
      <c r="C12121" s="19">
        <v>296</v>
      </c>
      <c r="D12121" s="19">
        <v>0.981549055</v>
      </c>
      <c r="E12121" s="23">
        <v>5.2500000000000003E-3</v>
      </c>
      <c r="F12121" s="23">
        <v>4.8900000000000002E-3</v>
      </c>
      <c r="G12121" s="17">
        <v>0</v>
      </c>
      <c r="H12121" s="17">
        <v>1</v>
      </c>
      <c r="I12121" s="17">
        <v>0.304214386</v>
      </c>
      <c r="J12121" s="17">
        <v>0.64776527699999997</v>
      </c>
      <c r="K12121" s="17">
        <v>4.8000000000000001E-2</v>
      </c>
    </row>
    <row r="12122" spans="1:11" x14ac:dyDescent="0.45">
      <c r="A12122" s="10" t="s">
        <v>105</v>
      </c>
      <c r="B12122" s="20">
        <v>0.11</v>
      </c>
      <c r="C12122" s="19">
        <v>312</v>
      </c>
      <c r="D12122" s="19">
        <v>1.068548812</v>
      </c>
      <c r="E12122" s="23">
        <v>5.5399999999999998E-3</v>
      </c>
      <c r="F12122" s="23">
        <v>5.0099999999999997E-3</v>
      </c>
      <c r="G12122" s="17">
        <v>0</v>
      </c>
      <c r="H12122" s="17">
        <v>1</v>
      </c>
      <c r="I12122" s="17">
        <v>0.28036359700000002</v>
      </c>
      <c r="J12122" s="17">
        <v>0.67538092000000005</v>
      </c>
      <c r="K12122" s="17">
        <v>4.4299999999999999E-2</v>
      </c>
    </row>
    <row r="12123" spans="1:11" x14ac:dyDescent="0.45">
      <c r="A12123" s="10" t="s">
        <v>105</v>
      </c>
      <c r="B12123" s="20">
        <v>0.12</v>
      </c>
      <c r="C12123" s="19">
        <v>349</v>
      </c>
      <c r="D12123" s="19">
        <v>1.293993387</v>
      </c>
      <c r="E12123" s="23">
        <v>6.7799999999999996E-3</v>
      </c>
      <c r="F12123" s="23">
        <v>5.47E-3</v>
      </c>
      <c r="G12123" s="17">
        <v>0</v>
      </c>
      <c r="H12123" s="17">
        <v>1</v>
      </c>
      <c r="I12123" s="17">
        <v>0.27301932200000001</v>
      </c>
      <c r="J12123" s="17">
        <v>0.69030997000000005</v>
      </c>
      <c r="K12123" s="17">
        <v>3.6700000000000003E-2</v>
      </c>
    </row>
    <row r="12124" spans="1:11" x14ac:dyDescent="0.45">
      <c r="A12124" s="10" t="s">
        <v>105</v>
      </c>
      <c r="B12124" s="20">
        <v>0.13</v>
      </c>
      <c r="C12124" s="19">
        <v>380</v>
      </c>
      <c r="D12124" s="19">
        <v>1.5154885380000001</v>
      </c>
      <c r="E12124" s="23">
        <v>7.28E-3</v>
      </c>
      <c r="F12124" s="23">
        <v>6.0899999999999999E-3</v>
      </c>
      <c r="G12124" s="17">
        <v>0</v>
      </c>
      <c r="H12124" s="17">
        <v>1</v>
      </c>
      <c r="I12124" s="17">
        <v>0.26283524899999999</v>
      </c>
      <c r="J12124" s="17">
        <v>0.70567929299999999</v>
      </c>
      <c r="K12124" s="17">
        <v>3.15E-2</v>
      </c>
    </row>
    <row r="12125" spans="1:11" x14ac:dyDescent="0.45">
      <c r="A12125" s="10" t="s">
        <v>105</v>
      </c>
      <c r="B12125" s="20">
        <v>0.14000000000000001</v>
      </c>
      <c r="C12125" s="19">
        <v>407</v>
      </c>
      <c r="D12125" s="19">
        <v>1.7281147880000001</v>
      </c>
      <c r="E12125" s="23">
        <v>8.77E-3</v>
      </c>
      <c r="F12125" s="23">
        <v>6.6899999999999998E-3</v>
      </c>
      <c r="G12125" s="17">
        <v>0</v>
      </c>
      <c r="H12125" s="17">
        <v>1</v>
      </c>
      <c r="I12125" s="17">
        <v>0.243473206</v>
      </c>
      <c r="J12125" s="17">
        <v>0.728498388</v>
      </c>
      <c r="K12125" s="17">
        <v>2.8000000000000001E-2</v>
      </c>
    </row>
    <row r="12126" spans="1:11" x14ac:dyDescent="0.45">
      <c r="A12126" s="10" t="s">
        <v>105</v>
      </c>
      <c r="B12126" s="20">
        <v>0.15</v>
      </c>
      <c r="C12126" s="19">
        <v>435</v>
      </c>
      <c r="D12126" s="19">
        <v>1.98023061</v>
      </c>
      <c r="E12126" s="23">
        <v>9.1999999999999998E-3</v>
      </c>
      <c r="F12126" s="23">
        <v>7.3099999999999997E-3</v>
      </c>
      <c r="G12126" s="17">
        <v>0</v>
      </c>
      <c r="H12126" s="17">
        <v>1</v>
      </c>
      <c r="I12126" s="17">
        <v>0.245686553</v>
      </c>
      <c r="J12126" s="17">
        <v>0.72988538199999997</v>
      </c>
      <c r="K12126" s="17">
        <v>2.4400000000000002E-2</v>
      </c>
    </row>
    <row r="12127" spans="1:11" x14ac:dyDescent="0.45">
      <c r="A12127" s="10" t="s">
        <v>105</v>
      </c>
      <c r="B12127" s="20">
        <v>0.16</v>
      </c>
      <c r="C12127" s="19">
        <v>462</v>
      </c>
      <c r="D12127" s="19">
        <v>2.232268495</v>
      </c>
      <c r="E12127" s="23">
        <v>9.6900000000000007E-3</v>
      </c>
      <c r="F12127" s="23">
        <v>8.1600000000000006E-3</v>
      </c>
      <c r="G12127" s="17">
        <v>0</v>
      </c>
      <c r="H12127" s="17">
        <v>1</v>
      </c>
      <c r="I12127" s="17">
        <v>0.22292538200000001</v>
      </c>
      <c r="J12127" s="17">
        <v>0.75490964599999999</v>
      </c>
      <c r="K12127" s="17">
        <v>2.2200000000000001E-2</v>
      </c>
    </row>
    <row r="12128" spans="1:11" x14ac:dyDescent="0.45">
      <c r="A12128" s="10" t="s">
        <v>105</v>
      </c>
      <c r="B12128" s="20">
        <v>0.17</v>
      </c>
      <c r="C12128" s="19">
        <v>492</v>
      </c>
      <c r="D12128" s="19">
        <v>2.5258826559999998</v>
      </c>
      <c r="E12128" s="23">
        <v>9.8399999999999998E-3</v>
      </c>
      <c r="F12128" s="23">
        <v>8.6E-3</v>
      </c>
      <c r="G12128" s="17">
        <v>0</v>
      </c>
      <c r="H12128" s="17">
        <v>1</v>
      </c>
      <c r="I12128" s="17">
        <v>0.19600426800000001</v>
      </c>
      <c r="J12128" s="17">
        <v>0.78450746599999999</v>
      </c>
      <c r="K12128" s="17">
        <v>1.95E-2</v>
      </c>
    </row>
    <row r="12129" spans="1:11" x14ac:dyDescent="0.45">
      <c r="A12129" s="10" t="s">
        <v>105</v>
      </c>
      <c r="B12129" s="20">
        <v>0.18</v>
      </c>
      <c r="C12129" s="19">
        <v>518</v>
      </c>
      <c r="D12129" s="19">
        <v>2.7845985249999998</v>
      </c>
      <c r="E12129" s="23">
        <v>1.0200000000000001E-2</v>
      </c>
      <c r="F12129" s="23">
        <v>9.2399999999999999E-3</v>
      </c>
      <c r="G12129" s="17">
        <v>0</v>
      </c>
      <c r="H12129" s="17">
        <v>1</v>
      </c>
      <c r="I12129" s="17">
        <v>0.18423525099999999</v>
      </c>
      <c r="J12129" s="17">
        <v>0.79819087200000005</v>
      </c>
      <c r="K12129" s="17">
        <v>1.7600000000000001E-2</v>
      </c>
    </row>
    <row r="12130" spans="1:11" x14ac:dyDescent="0.45">
      <c r="A12130" s="10" t="s">
        <v>105</v>
      </c>
      <c r="B12130" s="20">
        <v>0.19</v>
      </c>
      <c r="C12130" s="19">
        <v>547</v>
      </c>
      <c r="D12130" s="19">
        <v>3.1090659540000001</v>
      </c>
      <c r="E12130" s="23">
        <v>1.23E-2</v>
      </c>
      <c r="F12130" s="23">
        <v>9.8300000000000002E-3</v>
      </c>
      <c r="G12130" s="17">
        <v>0</v>
      </c>
      <c r="H12130" s="17">
        <v>1</v>
      </c>
      <c r="I12130" s="17">
        <v>0.184664472</v>
      </c>
      <c r="J12130" s="17">
        <v>0.79939141199999997</v>
      </c>
      <c r="K12130" s="17">
        <v>1.5944116000000001E-2</v>
      </c>
    </row>
    <row r="12131" spans="1:11" x14ac:dyDescent="0.45">
      <c r="A12131" s="10" t="s">
        <v>105</v>
      </c>
      <c r="B12131" s="20">
        <v>0.2</v>
      </c>
      <c r="C12131" s="19">
        <v>575</v>
      </c>
      <c r="D12131" s="19">
        <v>3.467634635</v>
      </c>
      <c r="E12131" s="23">
        <v>1.2999999999999999E-2</v>
      </c>
      <c r="F12131" s="23">
        <v>1.0500000000000001E-2</v>
      </c>
      <c r="G12131" s="17">
        <v>0</v>
      </c>
      <c r="H12131" s="17">
        <v>1</v>
      </c>
      <c r="I12131" s="17">
        <v>0.16451417900000001</v>
      </c>
      <c r="J12131" s="17">
        <v>0.80140895599999995</v>
      </c>
      <c r="K12131" s="17">
        <v>3.4099999999999998E-2</v>
      </c>
    </row>
    <row r="12132" spans="1:11" x14ac:dyDescent="0.45">
      <c r="A12132" s="10" t="s">
        <v>105</v>
      </c>
      <c r="B12132" s="20">
        <v>0.21</v>
      </c>
      <c r="C12132" s="19">
        <v>603</v>
      </c>
      <c r="D12132" s="19">
        <v>3.8447201070000001</v>
      </c>
      <c r="E12132" s="23">
        <v>1.3599999999999999E-2</v>
      </c>
      <c r="F12132" s="23">
        <v>1.0800000000000001E-2</v>
      </c>
      <c r="G12132" s="17">
        <v>0</v>
      </c>
      <c r="H12132" s="17">
        <v>1</v>
      </c>
      <c r="I12132" s="17">
        <v>0.14862725199999999</v>
      </c>
      <c r="J12132" s="17">
        <v>0.82058664299999995</v>
      </c>
      <c r="K12132" s="17">
        <v>3.0800000000000001E-2</v>
      </c>
    </row>
    <row r="12133" spans="1:11" x14ac:dyDescent="0.45">
      <c r="A12133" s="10" t="s">
        <v>105</v>
      </c>
      <c r="B12133" s="20">
        <v>0.22</v>
      </c>
      <c r="C12133" s="19">
        <v>628</v>
      </c>
      <c r="D12133" s="19">
        <v>4.198692189</v>
      </c>
      <c r="E12133" s="23">
        <v>1.4500000000000001E-2</v>
      </c>
      <c r="F12133" s="23">
        <v>1.17E-2</v>
      </c>
      <c r="G12133" s="17">
        <v>0</v>
      </c>
      <c r="H12133" s="17">
        <v>1</v>
      </c>
      <c r="I12133" s="17">
        <v>0.13709021900000001</v>
      </c>
      <c r="J12133" s="17">
        <v>0.83451341400000001</v>
      </c>
      <c r="K12133" s="17">
        <v>2.8400000000000002E-2</v>
      </c>
    </row>
    <row r="12134" spans="1:11" x14ac:dyDescent="0.45">
      <c r="A12134" s="10" t="s">
        <v>105</v>
      </c>
      <c r="B12134" s="20">
        <v>0.25</v>
      </c>
      <c r="C12134" s="19">
        <v>716</v>
      </c>
      <c r="D12134" s="19">
        <v>5.4910717309999999</v>
      </c>
      <c r="E12134" s="23">
        <v>1.47E-2</v>
      </c>
      <c r="F12134" s="23">
        <v>1.32E-2</v>
      </c>
      <c r="G12134" s="17">
        <v>0</v>
      </c>
      <c r="H12134" s="17">
        <v>1</v>
      </c>
      <c r="I12134" s="17">
        <v>0.34679948100000002</v>
      </c>
      <c r="J12134" s="17">
        <v>0.631705199</v>
      </c>
      <c r="K12134" s="17">
        <v>2.1499999999999998E-2</v>
      </c>
    </row>
    <row r="12135" spans="1:11" x14ac:dyDescent="0.45">
      <c r="A12135" s="10" t="s">
        <v>105</v>
      </c>
      <c r="B12135" s="20">
        <v>0.26</v>
      </c>
      <c r="C12135" s="19">
        <v>738</v>
      </c>
      <c r="D12135" s="19">
        <v>5.8214397399999998</v>
      </c>
      <c r="E12135" s="23">
        <v>1.52E-2</v>
      </c>
      <c r="F12135" s="23">
        <v>1.4200000000000001E-2</v>
      </c>
      <c r="G12135" s="17">
        <v>0</v>
      </c>
      <c r="H12135" s="17">
        <v>1</v>
      </c>
      <c r="I12135" s="17">
        <v>0.351260929</v>
      </c>
      <c r="J12135" s="17">
        <v>0.62831092399999999</v>
      </c>
      <c r="K12135" s="17">
        <v>2.0400000000000001E-2</v>
      </c>
    </row>
    <row r="12136" spans="1:11" x14ac:dyDescent="0.45">
      <c r="A12136" s="10" t="s">
        <v>105</v>
      </c>
      <c r="B12136" s="20">
        <v>0.27</v>
      </c>
      <c r="C12136" s="19">
        <v>775</v>
      </c>
      <c r="D12136" s="19">
        <v>6.3999937290000002</v>
      </c>
      <c r="E12136" s="23">
        <v>1.5900000000000001E-2</v>
      </c>
      <c r="F12136" s="23">
        <v>1.46E-2</v>
      </c>
      <c r="G12136" s="17">
        <v>0</v>
      </c>
      <c r="H12136" s="17">
        <v>1</v>
      </c>
      <c r="I12136" s="17">
        <v>0.34344456899999998</v>
      </c>
      <c r="J12136" s="17">
        <v>0.63786261499999997</v>
      </c>
      <c r="K12136" s="17">
        <v>1.8700000000000001E-2</v>
      </c>
    </row>
    <row r="12137" spans="1:11" x14ac:dyDescent="0.45">
      <c r="A12137" s="10" t="s">
        <v>105</v>
      </c>
      <c r="B12137" s="20">
        <v>0.28000000000000003</v>
      </c>
      <c r="C12137" s="19">
        <v>804</v>
      </c>
      <c r="D12137" s="19">
        <v>6.8681174939999998</v>
      </c>
      <c r="E12137" s="23">
        <v>1.6199999999999999E-2</v>
      </c>
      <c r="F12137" s="23">
        <v>1.49E-2</v>
      </c>
      <c r="G12137" s="17">
        <v>0</v>
      </c>
      <c r="H12137" s="17">
        <v>1</v>
      </c>
      <c r="I12137" s="17">
        <v>0.343858618</v>
      </c>
      <c r="J12137" s="17">
        <v>0.63858911299999999</v>
      </c>
      <c r="K12137" s="17">
        <v>1.7600000000000001E-2</v>
      </c>
    </row>
    <row r="12138" spans="1:11" x14ac:dyDescent="0.45">
      <c r="A12138" s="10" t="s">
        <v>105</v>
      </c>
      <c r="B12138" s="20">
        <v>0.28999999999999998</v>
      </c>
      <c r="C12138" s="19">
        <v>836</v>
      </c>
      <c r="D12138" s="19">
        <v>7.4050156359999999</v>
      </c>
      <c r="E12138" s="23">
        <v>1.6899999999999998E-2</v>
      </c>
      <c r="F12138" s="23">
        <v>1.5299999999999999E-2</v>
      </c>
      <c r="G12138" s="17">
        <v>0</v>
      </c>
      <c r="H12138" s="17">
        <v>1</v>
      </c>
      <c r="I12138" s="17">
        <v>0.32600520100000002</v>
      </c>
      <c r="J12138" s="17">
        <v>0.65775192699999996</v>
      </c>
      <c r="K12138" s="17">
        <v>1.6199999999999999E-2</v>
      </c>
    </row>
    <row r="12139" spans="1:11" x14ac:dyDescent="0.45">
      <c r="A12139" s="10" t="s">
        <v>105</v>
      </c>
      <c r="B12139" s="20">
        <v>0.3</v>
      </c>
      <c r="C12139" s="19">
        <v>858</v>
      </c>
      <c r="D12139" s="19">
        <v>7.7847956710000004</v>
      </c>
      <c r="E12139" s="23">
        <v>1.78E-2</v>
      </c>
      <c r="F12139" s="23">
        <v>1.55E-2</v>
      </c>
      <c r="G12139" s="17">
        <v>0</v>
      </c>
      <c r="H12139" s="17">
        <v>1</v>
      </c>
      <c r="I12139" s="17">
        <v>0.31062782799999999</v>
      </c>
      <c r="J12139" s="17">
        <v>0.67392701899999996</v>
      </c>
      <c r="K12139" s="17">
        <v>1.54E-2</v>
      </c>
    </row>
    <row r="12140" spans="1:11" x14ac:dyDescent="0.45">
      <c r="A12140" s="10" t="s">
        <v>105</v>
      </c>
      <c r="B12140" s="20">
        <v>0.31</v>
      </c>
      <c r="C12140" s="19">
        <v>885</v>
      </c>
      <c r="D12140" s="19">
        <v>8.2830318819999995</v>
      </c>
      <c r="E12140" s="23">
        <v>1.8700000000000001E-2</v>
      </c>
      <c r="F12140" s="23">
        <v>1.5800000000000002E-2</v>
      </c>
      <c r="G12140" s="17">
        <v>0</v>
      </c>
      <c r="H12140" s="17">
        <v>1</v>
      </c>
      <c r="I12140" s="17">
        <v>0.31575572299999999</v>
      </c>
      <c r="J12140" s="17">
        <v>0.66967353699999999</v>
      </c>
      <c r="K12140" s="17">
        <v>1.46E-2</v>
      </c>
    </row>
    <row r="12141" spans="1:11" x14ac:dyDescent="0.45">
      <c r="A12141" s="10" t="s">
        <v>105</v>
      </c>
      <c r="B12141" s="20">
        <v>0.32</v>
      </c>
      <c r="C12141" s="19">
        <v>918</v>
      </c>
      <c r="D12141" s="19">
        <v>8.9174384090000007</v>
      </c>
      <c r="E12141" s="23">
        <v>1.9599999999999999E-2</v>
      </c>
      <c r="F12141" s="23">
        <v>1.6199999999999999E-2</v>
      </c>
      <c r="G12141" s="17">
        <v>0</v>
      </c>
      <c r="H12141" s="17">
        <v>1</v>
      </c>
      <c r="I12141" s="17">
        <v>0.300987438</v>
      </c>
      <c r="J12141" s="17">
        <v>0.68546161000000005</v>
      </c>
      <c r="K12141" s="17">
        <v>1.3599999999999999E-2</v>
      </c>
    </row>
    <row r="12142" spans="1:11" x14ac:dyDescent="0.45">
      <c r="A12142" s="10" t="s">
        <v>105</v>
      </c>
      <c r="B12142" s="20">
        <v>0.33</v>
      </c>
      <c r="C12142" s="19">
        <v>942</v>
      </c>
      <c r="D12142" s="19">
        <v>9.3964691790000003</v>
      </c>
      <c r="E12142" s="23">
        <v>2.06E-2</v>
      </c>
      <c r="F12142" s="23">
        <v>1.6500000000000001E-2</v>
      </c>
      <c r="G12142" s="17">
        <v>0</v>
      </c>
      <c r="H12142" s="17">
        <v>1</v>
      </c>
      <c r="I12142" s="17">
        <v>0.29661599199999999</v>
      </c>
      <c r="J12142" s="17">
        <v>0.69045126700000004</v>
      </c>
      <c r="K12142" s="17">
        <v>1.29E-2</v>
      </c>
    </row>
    <row r="12143" spans="1:11" x14ac:dyDescent="0.45">
      <c r="A12143" s="10" t="s">
        <v>105</v>
      </c>
      <c r="B12143" s="20">
        <v>0.34</v>
      </c>
      <c r="C12143" s="19">
        <v>972</v>
      </c>
      <c r="D12143" s="19">
        <v>10.02641783</v>
      </c>
      <c r="E12143" s="23">
        <v>2.1399999999999999E-2</v>
      </c>
      <c r="F12143" s="23">
        <v>1.77E-2</v>
      </c>
      <c r="G12143" s="17">
        <v>0</v>
      </c>
      <c r="H12143" s="17">
        <v>1</v>
      </c>
      <c r="I12143" s="17">
        <v>0.28123257099999999</v>
      </c>
      <c r="J12143" s="17">
        <v>0.70650542000000005</v>
      </c>
      <c r="K12143" s="17">
        <v>1.23E-2</v>
      </c>
    </row>
    <row r="12144" spans="1:11" x14ac:dyDescent="0.45">
      <c r="A12144" s="10" t="s">
        <v>105</v>
      </c>
      <c r="B12144" s="20">
        <v>0.35</v>
      </c>
      <c r="C12144" s="19">
        <v>998</v>
      </c>
      <c r="D12144" s="19">
        <v>10.58999974</v>
      </c>
      <c r="E12144" s="23">
        <v>2.1700000000000001E-2</v>
      </c>
      <c r="F12144" s="23">
        <v>1.7999999999999999E-2</v>
      </c>
      <c r="G12144" s="17">
        <v>0</v>
      </c>
      <c r="H12144" s="17">
        <v>1</v>
      </c>
      <c r="I12144" s="17">
        <v>0.32075257699999998</v>
      </c>
      <c r="J12144" s="17">
        <v>0.66765961600000001</v>
      </c>
      <c r="K12144" s="17">
        <v>1.1599999999999999E-2</v>
      </c>
    </row>
    <row r="12145" spans="1:11" x14ac:dyDescent="0.45">
      <c r="A12145" s="10" t="s">
        <v>105</v>
      </c>
      <c r="B12145" s="20">
        <v>0.36</v>
      </c>
      <c r="C12145" s="19">
        <v>1030</v>
      </c>
      <c r="D12145" s="19">
        <v>11.297916799999999</v>
      </c>
      <c r="E12145" s="23">
        <v>2.24E-2</v>
      </c>
      <c r="F12145" s="23">
        <v>1.9E-2</v>
      </c>
      <c r="G12145" s="17">
        <v>0</v>
      </c>
      <c r="H12145" s="17">
        <v>1</v>
      </c>
      <c r="I12145" s="17">
        <v>0.31070257800000001</v>
      </c>
      <c r="J12145" s="17">
        <v>0.67588103799999999</v>
      </c>
      <c r="K12145" s="17">
        <v>1.34E-2</v>
      </c>
    </row>
    <row r="12146" spans="1:11" x14ac:dyDescent="0.45">
      <c r="A12146" s="10" t="s">
        <v>105</v>
      </c>
      <c r="B12146" s="20">
        <v>0.37</v>
      </c>
      <c r="C12146" s="19">
        <v>1056</v>
      </c>
      <c r="D12146" s="19">
        <v>11.891579800000001</v>
      </c>
      <c r="E12146" s="23">
        <v>2.3E-2</v>
      </c>
      <c r="F12146" s="23">
        <v>1.95E-2</v>
      </c>
      <c r="G12146" s="17">
        <v>0</v>
      </c>
      <c r="H12146" s="17">
        <v>1</v>
      </c>
      <c r="I12146" s="17">
        <v>0.33488874800000001</v>
      </c>
      <c r="J12146" s="17">
        <v>0.65232055099999997</v>
      </c>
      <c r="K12146" s="17">
        <v>1.2800000000000001E-2</v>
      </c>
    </row>
    <row r="12147" spans="1:11" x14ac:dyDescent="0.45">
      <c r="A12147" s="10" t="s">
        <v>105</v>
      </c>
      <c r="B12147" s="20">
        <v>0.38</v>
      </c>
      <c r="C12147" s="19">
        <v>1076</v>
      </c>
      <c r="D12147" s="19">
        <v>12.365936100000001</v>
      </c>
      <c r="E12147" s="23">
        <v>2.41E-2</v>
      </c>
      <c r="F12147" s="23">
        <v>2.01E-2</v>
      </c>
      <c r="G12147" s="17">
        <v>0</v>
      </c>
      <c r="H12147" s="17">
        <v>1</v>
      </c>
      <c r="I12147" s="17">
        <v>0.32369804099999999</v>
      </c>
      <c r="J12147" s="17">
        <v>0.66007796900000004</v>
      </c>
      <c r="K12147" s="17">
        <v>1.6223990000000001E-2</v>
      </c>
    </row>
    <row r="12148" spans="1:11" x14ac:dyDescent="0.45">
      <c r="A12148" s="10" t="s">
        <v>105</v>
      </c>
      <c r="B12148" s="20">
        <v>0.39</v>
      </c>
      <c r="C12148" s="19">
        <v>1100</v>
      </c>
      <c r="D12148" s="19">
        <v>12.95763075</v>
      </c>
      <c r="E12148" s="23">
        <v>2.4799999999999999E-2</v>
      </c>
      <c r="F12148" s="23">
        <v>2.07E-2</v>
      </c>
      <c r="G12148" s="17">
        <v>0</v>
      </c>
      <c r="H12148" s="17">
        <v>1</v>
      </c>
      <c r="I12148" s="17">
        <v>0.308326881</v>
      </c>
      <c r="J12148" s="17">
        <v>0.67621954299999998</v>
      </c>
      <c r="K12148" s="17">
        <v>1.55E-2</v>
      </c>
    </row>
    <row r="12149" spans="1:11" x14ac:dyDescent="0.45">
      <c r="A12149" s="10" t="s">
        <v>105</v>
      </c>
      <c r="B12149" s="20">
        <v>0.4</v>
      </c>
      <c r="C12149" s="19">
        <v>1139</v>
      </c>
      <c r="D12149" s="19">
        <v>13.944630439999999</v>
      </c>
      <c r="E12149" s="23">
        <v>2.6700000000000002E-2</v>
      </c>
      <c r="F12149" s="23">
        <v>2.18E-2</v>
      </c>
      <c r="G12149" s="17">
        <v>0</v>
      </c>
      <c r="H12149" s="17">
        <v>1</v>
      </c>
      <c r="I12149" s="17">
        <v>0.30298097800000001</v>
      </c>
      <c r="J12149" s="17">
        <v>0.68265563600000001</v>
      </c>
      <c r="K12149" s="17">
        <v>1.44E-2</v>
      </c>
    </row>
    <row r="12150" spans="1:11" x14ac:dyDescent="0.45">
      <c r="A12150" s="10" t="s">
        <v>105</v>
      </c>
      <c r="B12150" s="20">
        <v>0.41</v>
      </c>
      <c r="C12150" s="19">
        <v>1172</v>
      </c>
      <c r="D12150" s="19">
        <v>14.83179311</v>
      </c>
      <c r="E12150" s="23">
        <v>2.7099999999999999E-2</v>
      </c>
      <c r="F12150" s="23">
        <v>2.2499999999999999E-2</v>
      </c>
      <c r="G12150" s="17">
        <v>0</v>
      </c>
      <c r="H12150" s="17">
        <v>1</v>
      </c>
      <c r="I12150" s="17">
        <v>0.327911181</v>
      </c>
      <c r="J12150" s="17">
        <v>0.65835099600000002</v>
      </c>
      <c r="K12150" s="17">
        <v>1.37E-2</v>
      </c>
    </row>
    <row r="12151" spans="1:11" x14ac:dyDescent="0.45">
      <c r="A12151" s="10" t="s">
        <v>105</v>
      </c>
      <c r="B12151" s="20">
        <v>0.42</v>
      </c>
      <c r="C12151" s="19">
        <v>1200</v>
      </c>
      <c r="D12151" s="19">
        <v>15.605429859999999</v>
      </c>
      <c r="E12151" s="23">
        <v>2.7799999999999998E-2</v>
      </c>
      <c r="F12151" s="23">
        <v>2.3300000000000001E-2</v>
      </c>
      <c r="G12151" s="17">
        <v>0</v>
      </c>
      <c r="H12151" s="17">
        <v>1</v>
      </c>
      <c r="I12151" s="17">
        <v>0.322686376</v>
      </c>
      <c r="J12151" s="17">
        <v>0.66429204799999997</v>
      </c>
      <c r="K12151" s="17">
        <v>1.2999999999999999E-2</v>
      </c>
    </row>
    <row r="12152" spans="1:11" x14ac:dyDescent="0.45">
      <c r="A12152" s="10" t="s">
        <v>105</v>
      </c>
      <c r="B12152" s="20">
        <v>0.43</v>
      </c>
      <c r="C12152" s="19">
        <v>1214</v>
      </c>
      <c r="D12152" s="19">
        <v>15.99689311</v>
      </c>
      <c r="E12152" s="23">
        <v>2.8000000000000001E-2</v>
      </c>
      <c r="F12152" s="23">
        <v>2.3599999999999999E-2</v>
      </c>
      <c r="G12152" s="17">
        <v>0</v>
      </c>
      <c r="H12152" s="17">
        <v>1</v>
      </c>
      <c r="I12152" s="17">
        <v>0.31479550899999997</v>
      </c>
      <c r="J12152" s="17">
        <v>0.67250134100000003</v>
      </c>
      <c r="K12152" s="17">
        <v>1.270315E-2</v>
      </c>
    </row>
    <row r="12153" spans="1:11" x14ac:dyDescent="0.45">
      <c r="A12153" s="10" t="s">
        <v>105</v>
      </c>
      <c r="B12153" s="20">
        <v>0.44</v>
      </c>
      <c r="C12153" s="19">
        <v>1255</v>
      </c>
      <c r="D12153" s="19">
        <v>17.158314870000002</v>
      </c>
      <c r="E12153" s="23">
        <v>2.87E-2</v>
      </c>
      <c r="F12153" s="23">
        <v>2.47E-2</v>
      </c>
      <c r="G12153" s="17">
        <v>0</v>
      </c>
      <c r="H12153" s="17">
        <v>1</v>
      </c>
      <c r="I12153" s="17">
        <v>0.31569830900000001</v>
      </c>
      <c r="J12153" s="17">
        <v>0.67252323300000005</v>
      </c>
      <c r="K12153" s="17">
        <v>1.18E-2</v>
      </c>
    </row>
    <row r="12154" spans="1:11" x14ac:dyDescent="0.45">
      <c r="A12154" s="10" t="s">
        <v>105</v>
      </c>
      <c r="B12154" s="20">
        <v>0.45</v>
      </c>
      <c r="C12154" s="19">
        <v>1283</v>
      </c>
      <c r="D12154" s="19">
        <v>17.99461552</v>
      </c>
      <c r="E12154" s="23">
        <v>3.0099999999999998E-2</v>
      </c>
      <c r="F12154" s="23">
        <v>2.5100000000000001E-2</v>
      </c>
      <c r="G12154" s="17">
        <v>0</v>
      </c>
      <c r="H12154" s="17">
        <v>1</v>
      </c>
      <c r="I12154" s="17">
        <v>0.30198304999999998</v>
      </c>
      <c r="J12154" s="17">
        <v>0.68675019800000003</v>
      </c>
      <c r="K12154" s="17">
        <v>1.1299999999999999E-2</v>
      </c>
    </row>
    <row r="12155" spans="1:11" x14ac:dyDescent="0.45">
      <c r="A12155" s="10" t="s">
        <v>105</v>
      </c>
      <c r="B12155" s="20">
        <v>0.46</v>
      </c>
      <c r="C12155" s="19">
        <v>1297</v>
      </c>
      <c r="D12155" s="19">
        <v>18.41806673</v>
      </c>
      <c r="E12155" s="23">
        <v>3.0253381999999999E-2</v>
      </c>
      <c r="F12155" s="23">
        <v>2.58E-2</v>
      </c>
      <c r="G12155" s="17">
        <v>0</v>
      </c>
      <c r="H12155" s="17">
        <v>1</v>
      </c>
      <c r="I12155" s="17">
        <v>0.306243076</v>
      </c>
      <c r="J12155" s="17">
        <v>0.68267360200000005</v>
      </c>
      <c r="K12155" s="17">
        <v>1.11E-2</v>
      </c>
    </row>
    <row r="12156" spans="1:11" x14ac:dyDescent="0.45">
      <c r="A12156" s="10" t="s">
        <v>105</v>
      </c>
      <c r="B12156" s="20">
        <v>0.47</v>
      </c>
      <c r="C12156" s="19">
        <v>1341</v>
      </c>
      <c r="D12156" s="19">
        <v>19.754840340000001</v>
      </c>
      <c r="E12156" s="23">
        <v>3.0599999999999999E-2</v>
      </c>
      <c r="F12156" s="23">
        <v>2.6700000000000002E-2</v>
      </c>
      <c r="G12156" s="17">
        <v>0</v>
      </c>
      <c r="H12156" s="17">
        <v>1</v>
      </c>
      <c r="I12156" s="17">
        <v>0.284912367</v>
      </c>
      <c r="J12156" s="17">
        <v>0.704776297</v>
      </c>
      <c r="K12156" s="17">
        <v>1.03E-2</v>
      </c>
    </row>
    <row r="12157" spans="1:11" x14ac:dyDescent="0.45">
      <c r="A12157" s="10" t="s">
        <v>105</v>
      </c>
      <c r="B12157" s="20">
        <v>0.48</v>
      </c>
      <c r="C12157" s="19">
        <v>1367</v>
      </c>
      <c r="D12157" s="19">
        <v>20.564396080000002</v>
      </c>
      <c r="E12157" s="23">
        <v>3.1399999999999997E-2</v>
      </c>
      <c r="F12157" s="23">
        <v>2.7300000000000001E-2</v>
      </c>
      <c r="G12157" s="17">
        <v>0</v>
      </c>
      <c r="H12157" s="17">
        <v>1</v>
      </c>
      <c r="I12157" s="17">
        <v>0.308567007</v>
      </c>
      <c r="J12157" s="17">
        <v>0.68155969999999999</v>
      </c>
      <c r="K12157" s="17">
        <v>9.8700000000000003E-3</v>
      </c>
    </row>
    <row r="12158" spans="1:11" x14ac:dyDescent="0.45">
      <c r="A12158" s="10" t="s">
        <v>105</v>
      </c>
      <c r="B12158" s="20">
        <v>0.49</v>
      </c>
      <c r="C12158" s="19">
        <v>1372</v>
      </c>
      <c r="D12158" s="19">
        <v>20.722686169999999</v>
      </c>
      <c r="E12158" s="23">
        <v>3.1699999999999999E-2</v>
      </c>
      <c r="F12158" s="23">
        <v>2.7400000000000001E-2</v>
      </c>
      <c r="G12158" s="17">
        <v>0</v>
      </c>
      <c r="H12158" s="17">
        <v>1</v>
      </c>
      <c r="I12158" s="17">
        <v>0.30632493100000002</v>
      </c>
      <c r="J12158" s="17">
        <v>0.68387351699999999</v>
      </c>
      <c r="K12158" s="17">
        <v>9.7999999999999997E-3</v>
      </c>
    </row>
    <row r="12159" spans="1:11" x14ac:dyDescent="0.45">
      <c r="A12159" s="10" t="s">
        <v>105</v>
      </c>
      <c r="B12159" s="20">
        <v>0.5</v>
      </c>
      <c r="C12159" s="19">
        <v>1420</v>
      </c>
      <c r="D12159" s="19">
        <v>22.25205601</v>
      </c>
      <c r="E12159" s="23">
        <v>3.2399999999999998E-2</v>
      </c>
      <c r="F12159" s="23">
        <v>2.8500000000000001E-2</v>
      </c>
      <c r="G12159" s="17">
        <v>0</v>
      </c>
      <c r="H12159" s="17">
        <v>1</v>
      </c>
      <c r="I12159" s="17">
        <v>0.34973538799999998</v>
      </c>
      <c r="J12159" s="17">
        <v>0.64109988500000004</v>
      </c>
      <c r="K12159" s="17">
        <v>9.1599999999999997E-3</v>
      </c>
    </row>
    <row r="12160" spans="1:11" x14ac:dyDescent="0.45">
      <c r="A12160" s="10" t="s">
        <v>105</v>
      </c>
      <c r="B12160" s="20">
        <v>0.52</v>
      </c>
      <c r="C12160" s="19">
        <v>1481</v>
      </c>
      <c r="D12160" s="19">
        <v>24.243564660000001</v>
      </c>
      <c r="E12160" s="23">
        <v>3.3099999999999997E-2</v>
      </c>
      <c r="F12160" s="23">
        <v>2.9600000000000001E-2</v>
      </c>
      <c r="G12160" s="17">
        <v>0</v>
      </c>
      <c r="H12160" s="17">
        <v>1</v>
      </c>
      <c r="I12160" s="17">
        <v>0.33768532299999998</v>
      </c>
      <c r="J12160" s="17">
        <v>0.65399067899999996</v>
      </c>
      <c r="K12160" s="17">
        <v>8.3199999999999993E-3</v>
      </c>
    </row>
    <row r="12161" spans="1:11" x14ac:dyDescent="0.45">
      <c r="A12161" s="10" t="s">
        <v>105</v>
      </c>
      <c r="B12161" s="20">
        <v>0.53</v>
      </c>
      <c r="C12161" s="19">
        <v>1510</v>
      </c>
      <c r="D12161" s="19">
        <v>25.225991520000001</v>
      </c>
      <c r="E12161" s="23">
        <v>3.4799999999999998E-2</v>
      </c>
      <c r="F12161" s="23">
        <v>3.0200000000000001E-2</v>
      </c>
      <c r="G12161" s="17">
        <v>0</v>
      </c>
      <c r="H12161" s="17">
        <v>1</v>
      </c>
      <c r="I12161" s="17">
        <v>0.33603908700000001</v>
      </c>
      <c r="J12161" s="17">
        <v>0.65588582299999998</v>
      </c>
      <c r="K12161" s="17">
        <v>8.0800000000000004E-3</v>
      </c>
    </row>
    <row r="12162" spans="1:11" x14ac:dyDescent="0.45">
      <c r="A12162" s="10" t="s">
        <v>105</v>
      </c>
      <c r="B12162" s="20">
        <v>0.54</v>
      </c>
      <c r="C12162" s="19">
        <v>1538</v>
      </c>
      <c r="D12162" s="19">
        <v>26.212827350000001</v>
      </c>
      <c r="E12162" s="23">
        <v>3.5799999999999998E-2</v>
      </c>
      <c r="F12162" s="23">
        <v>3.0700000000000002E-2</v>
      </c>
      <c r="G12162" s="17">
        <v>0</v>
      </c>
      <c r="H12162" s="17">
        <v>1</v>
      </c>
      <c r="I12162" s="17">
        <v>0.328485998</v>
      </c>
      <c r="J12162" s="17">
        <v>0.66371951500000004</v>
      </c>
      <c r="K12162" s="17">
        <v>7.79E-3</v>
      </c>
    </row>
    <row r="12163" spans="1:11" x14ac:dyDescent="0.45">
      <c r="A12163" s="10" t="s">
        <v>105</v>
      </c>
      <c r="B12163" s="20">
        <v>0.55000000000000004</v>
      </c>
      <c r="C12163" s="19">
        <v>1563</v>
      </c>
      <c r="D12163" s="19">
        <v>27.11411829</v>
      </c>
      <c r="E12163" s="23">
        <v>3.6499999999999998E-2</v>
      </c>
      <c r="F12163" s="23">
        <v>3.1300000000000001E-2</v>
      </c>
      <c r="G12163" s="17">
        <v>0</v>
      </c>
      <c r="H12163" s="17">
        <v>1</v>
      </c>
      <c r="I12163" s="17">
        <v>0.33663765499999998</v>
      </c>
      <c r="J12163" s="17">
        <v>0.65585515100000003</v>
      </c>
      <c r="K12163" s="17">
        <v>7.5100000000000002E-3</v>
      </c>
    </row>
    <row r="12164" spans="1:11" x14ac:dyDescent="0.45">
      <c r="A12164" s="10" t="s">
        <v>105</v>
      </c>
      <c r="B12164" s="20">
        <v>0.56000000000000005</v>
      </c>
      <c r="C12164" s="19">
        <v>1597</v>
      </c>
      <c r="D12164" s="19">
        <v>28.43550127</v>
      </c>
      <c r="E12164" s="23">
        <v>4.0899999999999999E-2</v>
      </c>
      <c r="F12164" s="23">
        <v>3.2199999999999999E-2</v>
      </c>
      <c r="G12164" s="17">
        <v>0</v>
      </c>
      <c r="H12164" s="17">
        <v>1</v>
      </c>
      <c r="I12164" s="17">
        <v>0.34298316299999998</v>
      </c>
      <c r="J12164" s="17">
        <v>0.64943435699999996</v>
      </c>
      <c r="K12164" s="17">
        <v>7.5799999999999999E-3</v>
      </c>
    </row>
    <row r="12165" spans="1:11" x14ac:dyDescent="0.45">
      <c r="A12165" s="10" t="s">
        <v>105</v>
      </c>
      <c r="B12165" s="20">
        <v>0.56999999999999995</v>
      </c>
      <c r="C12165" s="19">
        <v>1614</v>
      </c>
      <c r="D12165" s="19">
        <v>29.143751330000001</v>
      </c>
      <c r="E12165" s="23">
        <v>4.2299999999999997E-2</v>
      </c>
      <c r="F12165" s="23">
        <v>3.27E-2</v>
      </c>
      <c r="G12165" s="17">
        <v>0</v>
      </c>
      <c r="H12165" s="17">
        <v>1</v>
      </c>
      <c r="I12165" s="17">
        <v>0.34050542499999997</v>
      </c>
      <c r="J12165" s="17">
        <v>0.65205652999999997</v>
      </c>
      <c r="K12165" s="17">
        <v>7.4400000000000004E-3</v>
      </c>
    </row>
    <row r="12166" spans="1:11" x14ac:dyDescent="0.45">
      <c r="A12166" s="10" t="s">
        <v>105</v>
      </c>
      <c r="B12166" s="20">
        <v>0.57999999999999996</v>
      </c>
      <c r="C12166" s="19">
        <v>1649</v>
      </c>
      <c r="D12166" s="19">
        <v>30.63437751</v>
      </c>
      <c r="E12166" s="23">
        <v>4.2999999999999997E-2</v>
      </c>
      <c r="F12166" s="23">
        <v>3.3399999999999999E-2</v>
      </c>
      <c r="G12166" s="17">
        <v>0</v>
      </c>
      <c r="H12166" s="17">
        <v>1</v>
      </c>
      <c r="I12166" s="17">
        <v>0.37616074199999999</v>
      </c>
      <c r="J12166" s="17">
        <v>0.616803349</v>
      </c>
      <c r="K12166" s="17">
        <v>7.0400000000000003E-3</v>
      </c>
    </row>
    <row r="12167" spans="1:11" x14ac:dyDescent="0.45">
      <c r="A12167" s="10" t="s">
        <v>105</v>
      </c>
      <c r="B12167" s="20">
        <v>0.59</v>
      </c>
      <c r="C12167" s="19">
        <v>1681</v>
      </c>
      <c r="D12167" s="19">
        <v>32.031260690000003</v>
      </c>
      <c r="E12167" s="23">
        <v>4.53E-2</v>
      </c>
      <c r="F12167" s="23">
        <v>3.4799999999999998E-2</v>
      </c>
      <c r="G12167" s="17">
        <v>0</v>
      </c>
      <c r="H12167" s="17">
        <v>1</v>
      </c>
      <c r="I12167" s="17">
        <v>0.36954309899999999</v>
      </c>
      <c r="J12167" s="17">
        <v>0.62370912599999995</v>
      </c>
      <c r="K12167" s="17">
        <v>6.7499999999999999E-3</v>
      </c>
    </row>
    <row r="12168" spans="1:11" x14ac:dyDescent="0.45">
      <c r="A12168" s="10" t="s">
        <v>105</v>
      </c>
      <c r="B12168" s="20">
        <v>0.6</v>
      </c>
      <c r="C12168" s="19">
        <v>1706</v>
      </c>
      <c r="D12168" s="19">
        <v>33.2105982</v>
      </c>
      <c r="E12168" s="23">
        <v>4.9799999999999997E-2</v>
      </c>
      <c r="F12168" s="23">
        <v>3.5700000000000003E-2</v>
      </c>
      <c r="G12168" s="17">
        <v>0</v>
      </c>
      <c r="H12168" s="17">
        <v>1</v>
      </c>
      <c r="I12168" s="17">
        <v>0.37702763</v>
      </c>
      <c r="J12168" s="17">
        <v>0.61642397999999998</v>
      </c>
      <c r="K12168" s="17">
        <v>6.5500000000000003E-3</v>
      </c>
    </row>
    <row r="12169" spans="1:11" x14ac:dyDescent="0.45">
      <c r="A12169" s="10" t="s">
        <v>105</v>
      </c>
      <c r="B12169" s="20">
        <v>0.61</v>
      </c>
      <c r="C12169" s="19">
        <v>1737</v>
      </c>
      <c r="D12169" s="19">
        <v>34.782974250000002</v>
      </c>
      <c r="E12169" s="23">
        <v>5.2900000000000003E-2</v>
      </c>
      <c r="F12169" s="23">
        <v>3.6999999999999998E-2</v>
      </c>
      <c r="G12169" s="17">
        <v>0</v>
      </c>
      <c r="H12169" s="17">
        <v>1</v>
      </c>
      <c r="I12169" s="17">
        <v>0.375753173</v>
      </c>
      <c r="J12169" s="17">
        <v>0.61786364900000001</v>
      </c>
      <c r="K12169" s="17">
        <v>6.3800000000000003E-3</v>
      </c>
    </row>
    <row r="12170" spans="1:11" x14ac:dyDescent="0.45">
      <c r="A12170" s="10" t="s">
        <v>105</v>
      </c>
      <c r="B12170" s="20">
        <v>0.62</v>
      </c>
      <c r="C12170" s="19">
        <v>1758</v>
      </c>
      <c r="D12170" s="19">
        <v>35.950207810000002</v>
      </c>
      <c r="E12170" s="23">
        <v>5.7799999999999997E-2</v>
      </c>
      <c r="F12170" s="23">
        <v>3.7999999999999999E-2</v>
      </c>
      <c r="G12170" s="17">
        <v>0</v>
      </c>
      <c r="H12170" s="17">
        <v>1</v>
      </c>
      <c r="I12170" s="17">
        <v>0.369677172</v>
      </c>
      <c r="J12170" s="17">
        <v>0.62408518999999996</v>
      </c>
      <c r="K12170" s="17">
        <v>6.2399999999999999E-3</v>
      </c>
    </row>
    <row r="12171" spans="1:11" x14ac:dyDescent="0.45">
      <c r="A12171" s="10" t="s">
        <v>105</v>
      </c>
      <c r="B12171" s="20">
        <v>0.63</v>
      </c>
      <c r="C12171" s="19">
        <v>1792</v>
      </c>
      <c r="D12171" s="19">
        <v>37.94627242</v>
      </c>
      <c r="E12171" s="23">
        <v>5.8700000000000002E-2</v>
      </c>
      <c r="F12171" s="23">
        <v>3.8800000000000001E-2</v>
      </c>
      <c r="G12171" s="17">
        <v>0</v>
      </c>
      <c r="H12171" s="17">
        <v>1</v>
      </c>
      <c r="I12171" s="17">
        <v>0.39907602399999997</v>
      </c>
      <c r="J12171" s="17">
        <v>0.59497726799999995</v>
      </c>
      <c r="K12171" s="17">
        <v>5.9500000000000004E-3</v>
      </c>
    </row>
    <row r="12172" spans="1:11" x14ac:dyDescent="0.45">
      <c r="A12172" s="10" t="s">
        <v>105</v>
      </c>
      <c r="B12172" s="20">
        <v>0.64</v>
      </c>
      <c r="C12172" s="19">
        <v>1818</v>
      </c>
      <c r="D12172" s="19">
        <v>39.514318879999998</v>
      </c>
      <c r="E12172" s="23">
        <v>6.3299999999999995E-2</v>
      </c>
      <c r="F12172" s="23">
        <v>4.1300000000000003E-2</v>
      </c>
      <c r="G12172" s="17">
        <v>0</v>
      </c>
      <c r="H12172" s="17">
        <v>1</v>
      </c>
      <c r="I12172" s="17">
        <v>0.41250520299999999</v>
      </c>
      <c r="J12172" s="17">
        <v>0.58171658000000004</v>
      </c>
      <c r="K12172" s="17">
        <v>5.7800000000000004E-3</v>
      </c>
    </row>
    <row r="12173" spans="1:11" x14ac:dyDescent="0.45">
      <c r="A12173" s="10" t="s">
        <v>105</v>
      </c>
      <c r="B12173" s="20">
        <v>0.65</v>
      </c>
      <c r="C12173" s="19">
        <v>1850</v>
      </c>
      <c r="D12173" s="19">
        <v>41.584152039999999</v>
      </c>
      <c r="E12173" s="23">
        <v>6.7500000000000004E-2</v>
      </c>
      <c r="F12173" s="23">
        <v>4.3499999999999997E-2</v>
      </c>
      <c r="G12173" s="17">
        <v>0</v>
      </c>
      <c r="H12173" s="17">
        <v>1</v>
      </c>
      <c r="I12173" s="17">
        <v>0.41363581399999999</v>
      </c>
      <c r="J12173" s="17">
        <v>0.580727031</v>
      </c>
      <c r="K12173" s="17">
        <v>5.64E-3</v>
      </c>
    </row>
    <row r="12174" spans="1:11" x14ac:dyDescent="0.45">
      <c r="A12174" s="10" t="s">
        <v>105</v>
      </c>
      <c r="B12174" s="20">
        <v>0.66</v>
      </c>
      <c r="C12174" s="19">
        <v>1874</v>
      </c>
      <c r="D12174" s="19">
        <v>43.295681719999997</v>
      </c>
      <c r="E12174" s="23">
        <v>7.3200000000000001E-2</v>
      </c>
      <c r="F12174" s="23">
        <v>4.4900000000000002E-2</v>
      </c>
      <c r="G12174" s="17">
        <v>0</v>
      </c>
      <c r="H12174" s="17">
        <v>1</v>
      </c>
      <c r="I12174" s="17">
        <v>0.42930433299999998</v>
      </c>
      <c r="J12174" s="17">
        <v>0.56521370000000004</v>
      </c>
      <c r="K12174" s="17">
        <v>5.4799999999999996E-3</v>
      </c>
    </row>
    <row r="12175" spans="1:11" x14ac:dyDescent="0.45">
      <c r="A12175" s="10" t="s">
        <v>105</v>
      </c>
      <c r="B12175" s="20">
        <v>0.67</v>
      </c>
      <c r="C12175" s="19">
        <v>1900</v>
      </c>
      <c r="D12175" s="19">
        <v>45.235092430000002</v>
      </c>
      <c r="E12175" s="23">
        <v>7.8200000000000006E-2</v>
      </c>
      <c r="F12175" s="23">
        <v>4.7699999999999999E-2</v>
      </c>
      <c r="G12175" s="17">
        <v>0</v>
      </c>
      <c r="H12175" s="17">
        <v>1</v>
      </c>
      <c r="I12175" s="17">
        <v>0.44272456399999999</v>
      </c>
      <c r="J12175" s="17">
        <v>0.55195509300000001</v>
      </c>
      <c r="K12175" s="17">
        <v>5.3200000000000001E-3</v>
      </c>
    </row>
    <row r="12176" spans="1:11" x14ac:dyDescent="0.45">
      <c r="A12176" s="10" t="s">
        <v>105</v>
      </c>
      <c r="B12176" s="20">
        <v>0.68</v>
      </c>
      <c r="C12176" s="19">
        <v>1935</v>
      </c>
      <c r="D12176" s="19">
        <v>48.136430369999999</v>
      </c>
      <c r="E12176" s="23">
        <v>8.6800000000000002E-2</v>
      </c>
      <c r="F12176" s="23">
        <v>4.99E-2</v>
      </c>
      <c r="G12176" s="17">
        <v>0</v>
      </c>
      <c r="H12176" s="17">
        <v>1</v>
      </c>
      <c r="I12176" s="17">
        <v>0.456328601</v>
      </c>
      <c r="J12176" s="17">
        <v>0.53551326399999999</v>
      </c>
      <c r="K12176" s="17">
        <v>8.1600000000000006E-3</v>
      </c>
    </row>
    <row r="12177" spans="1:11" x14ac:dyDescent="0.45">
      <c r="A12177" s="10" t="s">
        <v>105</v>
      </c>
      <c r="B12177" s="20">
        <v>0.69</v>
      </c>
      <c r="C12177" s="19">
        <v>1963</v>
      </c>
      <c r="D12177" s="19">
        <v>50.663818720000002</v>
      </c>
      <c r="E12177" s="23">
        <v>9.3899999999999997E-2</v>
      </c>
      <c r="F12177" s="23">
        <v>5.3800000000000001E-2</v>
      </c>
      <c r="G12177" s="17">
        <v>0</v>
      </c>
      <c r="H12177" s="17">
        <v>1</v>
      </c>
      <c r="I12177" s="17">
        <v>0.45155000299999998</v>
      </c>
      <c r="J12177" s="17">
        <v>0.54045850699999998</v>
      </c>
      <c r="K12177" s="17">
        <v>7.9900000000000006E-3</v>
      </c>
    </row>
    <row r="12178" spans="1:11" x14ac:dyDescent="0.45">
      <c r="A12178" s="10" t="s">
        <v>105</v>
      </c>
      <c r="B12178" s="20">
        <v>0.7</v>
      </c>
      <c r="C12178" s="19">
        <v>1987</v>
      </c>
      <c r="D12178" s="19">
        <v>53.070334549999998</v>
      </c>
      <c r="E12178" s="23">
        <v>0.10546583399999999</v>
      </c>
      <c r="F12178" s="23">
        <v>5.6500000000000002E-2</v>
      </c>
      <c r="G12178" s="17">
        <v>0</v>
      </c>
      <c r="H12178" s="17">
        <v>1</v>
      </c>
      <c r="I12178" s="17">
        <v>0.460418836</v>
      </c>
      <c r="J12178" s="17">
        <v>0.53181579000000001</v>
      </c>
      <c r="K12178" s="17">
        <v>7.77E-3</v>
      </c>
    </row>
    <row r="12179" spans="1:11" x14ac:dyDescent="0.45">
      <c r="A12179" s="10" t="s">
        <v>105</v>
      </c>
      <c r="B12179" s="20">
        <v>0.71</v>
      </c>
      <c r="C12179" s="19">
        <v>2018</v>
      </c>
      <c r="D12179" s="19">
        <v>56.43057623</v>
      </c>
      <c r="E12179" s="23">
        <v>0.118698977</v>
      </c>
      <c r="F12179" s="23">
        <v>6.1199999999999997E-2</v>
      </c>
      <c r="G12179" s="17">
        <v>0</v>
      </c>
      <c r="H12179" s="17">
        <v>1</v>
      </c>
      <c r="I12179" s="17">
        <v>0.48728893200000001</v>
      </c>
      <c r="J12179" s="17">
        <v>0.50535692600000004</v>
      </c>
      <c r="K12179" s="17">
        <v>7.3499999999999998E-3</v>
      </c>
    </row>
    <row r="12180" spans="1:11" x14ac:dyDescent="0.45">
      <c r="A12180" s="10" t="s">
        <v>105</v>
      </c>
      <c r="B12180" s="20">
        <v>0.72</v>
      </c>
      <c r="C12180" s="19">
        <v>2044</v>
      </c>
      <c r="D12180" s="19">
        <v>59.626723630000001</v>
      </c>
      <c r="E12180" s="23">
        <v>0.13030815700000001</v>
      </c>
      <c r="F12180" s="23">
        <v>6.4199999999999993E-2</v>
      </c>
      <c r="G12180" s="17">
        <v>0</v>
      </c>
      <c r="H12180" s="17">
        <v>1</v>
      </c>
      <c r="I12180" s="17">
        <v>0.50277017899999998</v>
      </c>
      <c r="J12180" s="17">
        <v>0.49011774200000002</v>
      </c>
      <c r="K12180" s="17">
        <v>7.11E-3</v>
      </c>
    </row>
    <row r="12181" spans="1:11" x14ac:dyDescent="0.45">
      <c r="A12181" s="10" t="s">
        <v>105</v>
      </c>
      <c r="B12181" s="20">
        <v>0.73</v>
      </c>
      <c r="C12181" s="19">
        <v>2074</v>
      </c>
      <c r="D12181" s="19">
        <v>63.716891570000001</v>
      </c>
      <c r="E12181" s="23">
        <v>0.14414471100000001</v>
      </c>
      <c r="F12181" s="23">
        <v>7.0499999999999993E-2</v>
      </c>
      <c r="G12181" s="17">
        <v>0</v>
      </c>
      <c r="H12181" s="17">
        <v>1</v>
      </c>
      <c r="I12181" s="17">
        <v>0.514703366</v>
      </c>
      <c r="J12181" s="17">
        <v>0.47822619999999999</v>
      </c>
      <c r="K12181" s="17">
        <v>7.0699999999999999E-3</v>
      </c>
    </row>
    <row r="12182" spans="1:11" x14ac:dyDescent="0.45">
      <c r="A12182" s="10" t="s">
        <v>105</v>
      </c>
      <c r="B12182" s="20">
        <v>0.74</v>
      </c>
      <c r="C12182" s="19">
        <v>2103</v>
      </c>
      <c r="D12182" s="19">
        <v>68.1034085</v>
      </c>
      <c r="E12182" s="23">
        <v>0.15901820899999999</v>
      </c>
      <c r="F12182" s="23">
        <v>7.5915393999999997E-2</v>
      </c>
      <c r="G12182" s="17">
        <v>0</v>
      </c>
      <c r="H12182" s="17">
        <v>1</v>
      </c>
      <c r="I12182" s="17">
        <v>0.530107726</v>
      </c>
      <c r="J12182" s="17">
        <v>0.463149058</v>
      </c>
      <c r="K12182" s="17">
        <v>6.7400000000000003E-3</v>
      </c>
    </row>
    <row r="12183" spans="1:11" x14ac:dyDescent="0.45">
      <c r="A12183" s="10" t="s">
        <v>105</v>
      </c>
      <c r="B12183" s="20">
        <v>0.75</v>
      </c>
      <c r="C12183" s="19">
        <v>2129</v>
      </c>
      <c r="D12183" s="19">
        <v>72.405864230000006</v>
      </c>
      <c r="E12183" s="23">
        <v>0.172851172</v>
      </c>
      <c r="F12183" s="23">
        <v>8.2000000000000003E-2</v>
      </c>
      <c r="G12183" s="17">
        <v>0</v>
      </c>
      <c r="H12183" s="17">
        <v>1</v>
      </c>
      <c r="I12183" s="17">
        <v>0.53503794100000002</v>
      </c>
      <c r="J12183" s="17">
        <v>0.45836249099999998</v>
      </c>
      <c r="K12183" s="17">
        <v>6.6E-3</v>
      </c>
    </row>
    <row r="12184" spans="1:11" x14ac:dyDescent="0.45">
      <c r="A12184" s="10" t="s">
        <v>105</v>
      </c>
      <c r="B12184" s="20">
        <v>0.76</v>
      </c>
      <c r="C12184" s="19">
        <v>2159</v>
      </c>
      <c r="D12184" s="19">
        <v>77.848575350000004</v>
      </c>
      <c r="E12184" s="23">
        <v>0.19391216999999999</v>
      </c>
      <c r="F12184" s="23">
        <v>8.9200000000000002E-2</v>
      </c>
      <c r="G12184" s="17">
        <v>0</v>
      </c>
      <c r="H12184" s="17">
        <v>1</v>
      </c>
      <c r="I12184" s="17">
        <v>0.54242831499999999</v>
      </c>
      <c r="J12184" s="17">
        <v>0.45092275999999998</v>
      </c>
      <c r="K12184" s="17">
        <v>6.6499999999999997E-3</v>
      </c>
    </row>
    <row r="12185" spans="1:11" x14ac:dyDescent="0.45">
      <c r="A12185" s="10" t="s">
        <v>105</v>
      </c>
      <c r="B12185" s="20">
        <v>0.77</v>
      </c>
      <c r="C12185" s="19">
        <v>2188</v>
      </c>
      <c r="D12185" s="19">
        <v>83.636883710000006</v>
      </c>
      <c r="E12185" s="23">
        <v>0.20741905699999999</v>
      </c>
      <c r="F12185" s="23">
        <v>9.5299999999999996E-2</v>
      </c>
      <c r="G12185" s="17">
        <v>0</v>
      </c>
      <c r="H12185" s="17">
        <v>1</v>
      </c>
      <c r="I12185" s="17">
        <v>0.52965806900000001</v>
      </c>
      <c r="J12185" s="17">
        <v>0.46403723499999999</v>
      </c>
      <c r="K12185" s="17">
        <v>6.3E-3</v>
      </c>
    </row>
    <row r="12186" spans="1:11" x14ac:dyDescent="0.45">
      <c r="A12186" s="10" t="s">
        <v>105</v>
      </c>
      <c r="B12186" s="20">
        <v>0.78</v>
      </c>
      <c r="C12186" s="19">
        <v>2217</v>
      </c>
      <c r="D12186" s="19">
        <v>90.114543780000005</v>
      </c>
      <c r="E12186" s="23">
        <v>0.24317650099999999</v>
      </c>
      <c r="F12186" s="23">
        <v>0.103988135</v>
      </c>
      <c r="G12186" s="17">
        <v>0</v>
      </c>
      <c r="H12186" s="17">
        <v>1</v>
      </c>
      <c r="I12186" s="17">
        <v>0.53738295400000002</v>
      </c>
      <c r="J12186" s="17">
        <v>0.45649958299999999</v>
      </c>
      <c r="K12186" s="17">
        <v>6.1199999999999996E-3</v>
      </c>
    </row>
    <row r="12187" spans="1:11" x14ac:dyDescent="0.45">
      <c r="A12187" s="10" t="s">
        <v>105</v>
      </c>
      <c r="B12187" s="20">
        <v>0.79</v>
      </c>
      <c r="C12187" s="19">
        <v>2243</v>
      </c>
      <c r="D12187" s="19">
        <v>96.954498209999997</v>
      </c>
      <c r="E12187" s="23">
        <v>0.27333338800000001</v>
      </c>
      <c r="F12187" s="23">
        <v>0.11333897800000001</v>
      </c>
      <c r="G12187" s="17">
        <v>0</v>
      </c>
      <c r="H12187" s="17">
        <v>1</v>
      </c>
      <c r="I12187" s="17">
        <v>0.54476586699999996</v>
      </c>
      <c r="J12187" s="17">
        <v>0.44927874800000001</v>
      </c>
      <c r="K12187" s="17">
        <v>5.96E-3</v>
      </c>
    </row>
    <row r="12188" spans="1:11" x14ac:dyDescent="0.45">
      <c r="A12188" s="10" t="s">
        <v>105</v>
      </c>
      <c r="B12188" s="20">
        <v>0.8</v>
      </c>
      <c r="C12188" s="19">
        <v>2261</v>
      </c>
      <c r="D12188" s="19">
        <v>102.0732218</v>
      </c>
      <c r="E12188" s="23">
        <v>0.297877004</v>
      </c>
      <c r="F12188" s="23">
        <v>0.121893601</v>
      </c>
      <c r="G12188" s="17">
        <v>0</v>
      </c>
      <c r="H12188" s="17">
        <v>1</v>
      </c>
      <c r="I12188" s="17">
        <v>0.55527830700000003</v>
      </c>
      <c r="J12188" s="17">
        <v>0.43892094700000001</v>
      </c>
      <c r="K12188" s="17">
        <v>5.7999999999999996E-3</v>
      </c>
    </row>
    <row r="12189" spans="1:11" x14ac:dyDescent="0.45">
      <c r="A12189" s="10" t="s">
        <v>105</v>
      </c>
      <c r="B12189" s="20">
        <v>0.80100000000000005</v>
      </c>
      <c r="C12189" s="19">
        <v>2264</v>
      </c>
      <c r="D12189" s="19">
        <v>102.9834367</v>
      </c>
      <c r="E12189" s="23">
        <v>0.30340496700000003</v>
      </c>
      <c r="F12189" s="23">
        <v>0.122604008</v>
      </c>
      <c r="G12189" s="17">
        <v>0</v>
      </c>
      <c r="H12189" s="17">
        <v>1</v>
      </c>
      <c r="I12189" s="17">
        <v>0.55473555500000005</v>
      </c>
      <c r="J12189" s="17">
        <v>0.439469369</v>
      </c>
      <c r="K12189" s="17">
        <v>5.7999999999999996E-3</v>
      </c>
    </row>
    <row r="12190" spans="1:11" x14ac:dyDescent="0.45">
      <c r="A12190" s="10" t="s">
        <v>105</v>
      </c>
      <c r="B12190" s="20">
        <v>0.80200000000000005</v>
      </c>
      <c r="C12190" s="19">
        <v>2267</v>
      </c>
      <c r="D12190" s="19">
        <v>103.89987410000001</v>
      </c>
      <c r="E12190" s="23">
        <v>0.30547913900000001</v>
      </c>
      <c r="F12190" s="23">
        <v>0.12409896300000001</v>
      </c>
      <c r="G12190" s="17">
        <v>0</v>
      </c>
      <c r="H12190" s="17">
        <v>1</v>
      </c>
      <c r="I12190" s="17">
        <v>0.55807965800000003</v>
      </c>
      <c r="J12190" s="17">
        <v>0.436168789</v>
      </c>
      <c r="K12190" s="17">
        <v>5.7499999999999999E-3</v>
      </c>
    </row>
    <row r="12191" spans="1:11" x14ac:dyDescent="0.45">
      <c r="A12191" s="10" t="s">
        <v>105</v>
      </c>
      <c r="B12191" s="20">
        <v>0.80400000000000005</v>
      </c>
      <c r="C12191" s="19">
        <v>2274</v>
      </c>
      <c r="D12191" s="19">
        <v>106.1047623</v>
      </c>
      <c r="E12191" s="23">
        <v>0.32715004199999997</v>
      </c>
      <c r="F12191" s="23">
        <v>0.12546606299999999</v>
      </c>
      <c r="G12191" s="17">
        <v>0</v>
      </c>
      <c r="H12191" s="17">
        <v>1</v>
      </c>
      <c r="I12191" s="17">
        <v>0.56084972799999999</v>
      </c>
      <c r="J12191" s="17">
        <v>0.433434771</v>
      </c>
      <c r="K12191" s="17">
        <v>5.7200000000000003E-3</v>
      </c>
    </row>
    <row r="12192" spans="1:11" x14ac:dyDescent="0.45">
      <c r="A12192" s="10" t="s">
        <v>105</v>
      </c>
      <c r="B12192" s="20">
        <v>0.80500000000000005</v>
      </c>
      <c r="C12192" s="19">
        <v>2276</v>
      </c>
      <c r="D12192" s="19">
        <v>106.7652374</v>
      </c>
      <c r="E12192" s="23">
        <v>0.33023754100000002</v>
      </c>
      <c r="F12192" s="23">
        <v>0.127785339</v>
      </c>
      <c r="G12192" s="17">
        <v>0</v>
      </c>
      <c r="H12192" s="17">
        <v>1</v>
      </c>
      <c r="I12192" s="17">
        <v>0.56181068300000003</v>
      </c>
      <c r="J12192" s="17">
        <v>0.43248632300000001</v>
      </c>
      <c r="K12192" s="17">
        <v>5.7000000000000002E-3</v>
      </c>
    </row>
    <row r="12193" spans="1:11" x14ac:dyDescent="0.45">
      <c r="A12193" s="10" t="s">
        <v>105</v>
      </c>
      <c r="B12193" s="20">
        <v>0.80600000000000005</v>
      </c>
      <c r="C12193" s="19">
        <v>2279</v>
      </c>
      <c r="D12193" s="19">
        <v>107.7578161</v>
      </c>
      <c r="E12193" s="23">
        <v>0.33091888200000003</v>
      </c>
      <c r="F12193" s="23">
        <v>0.12904322700000001</v>
      </c>
      <c r="G12193" s="17">
        <v>0</v>
      </c>
      <c r="H12193" s="17">
        <v>1</v>
      </c>
      <c r="I12193" s="17">
        <v>0.56353155499999996</v>
      </c>
      <c r="J12193" s="17">
        <v>0.43078784799999997</v>
      </c>
      <c r="K12193" s="17">
        <v>5.6800000000000002E-3</v>
      </c>
    </row>
    <row r="12194" spans="1:11" x14ac:dyDescent="0.45">
      <c r="A12194" s="10" t="s">
        <v>105</v>
      </c>
      <c r="B12194" s="20">
        <v>0.80700000000000005</v>
      </c>
      <c r="C12194" s="19">
        <v>2282</v>
      </c>
      <c r="D12194" s="19">
        <v>108.76046100000001</v>
      </c>
      <c r="E12194" s="23">
        <v>0.33533439599999998</v>
      </c>
      <c r="F12194" s="23">
        <v>0.13009985700000001</v>
      </c>
      <c r="G12194" s="17">
        <v>0</v>
      </c>
      <c r="H12194" s="17">
        <v>1</v>
      </c>
      <c r="I12194" s="17">
        <v>0.56508009299999995</v>
      </c>
      <c r="J12194" s="17">
        <v>0.42926361800000001</v>
      </c>
      <c r="K12194" s="17">
        <v>5.6600000000000001E-3</v>
      </c>
    </row>
    <row r="12195" spans="1:11" x14ac:dyDescent="0.45">
      <c r="A12195" s="10" t="s">
        <v>105</v>
      </c>
      <c r="B12195" s="20">
        <v>0.80800000000000005</v>
      </c>
      <c r="C12195" s="19">
        <v>2284</v>
      </c>
      <c r="D12195" s="19">
        <v>109.4392953</v>
      </c>
      <c r="E12195" s="23">
        <v>0.33966432099999999</v>
      </c>
      <c r="F12195" s="23">
        <v>0.131162956</v>
      </c>
      <c r="G12195" s="17">
        <v>0</v>
      </c>
      <c r="H12195" s="17">
        <v>1</v>
      </c>
      <c r="I12195" s="17">
        <v>0.56482331399999997</v>
      </c>
      <c r="J12195" s="17">
        <v>0.42952296600000001</v>
      </c>
      <c r="K12195" s="17">
        <v>5.6499999999999996E-3</v>
      </c>
    </row>
    <row r="12196" spans="1:11" x14ac:dyDescent="0.45">
      <c r="A12196" s="10" t="s">
        <v>105</v>
      </c>
      <c r="B12196" s="20">
        <v>0.80900000000000005</v>
      </c>
      <c r="C12196" s="19">
        <v>2288</v>
      </c>
      <c r="D12196" s="19">
        <v>110.817492</v>
      </c>
      <c r="E12196" s="23">
        <v>0.34770200899999998</v>
      </c>
      <c r="F12196" s="23">
        <v>0.13188355900000001</v>
      </c>
      <c r="G12196" s="17">
        <v>0</v>
      </c>
      <c r="H12196" s="17">
        <v>1</v>
      </c>
      <c r="I12196" s="17">
        <v>0.56533195700000005</v>
      </c>
      <c r="J12196" s="17">
        <v>0.429024672</v>
      </c>
      <c r="K12196" s="17">
        <v>5.64E-3</v>
      </c>
    </row>
    <row r="12197" spans="1:11" x14ac:dyDescent="0.45">
      <c r="A12197" s="10" t="s">
        <v>105</v>
      </c>
      <c r="B12197" s="20">
        <v>0.81</v>
      </c>
      <c r="C12197" s="19">
        <v>2290</v>
      </c>
      <c r="D12197" s="19">
        <v>111.51925490000001</v>
      </c>
      <c r="E12197" s="23">
        <v>0.35238557799999998</v>
      </c>
      <c r="F12197" s="23">
        <v>0.13465260800000001</v>
      </c>
      <c r="G12197" s="17">
        <v>0</v>
      </c>
      <c r="H12197" s="17">
        <v>1</v>
      </c>
      <c r="I12197" s="17">
        <v>0.56673933700000001</v>
      </c>
      <c r="J12197" s="17">
        <v>0.427635563</v>
      </c>
      <c r="K12197" s="17">
        <v>5.6299999999999996E-3</v>
      </c>
    </row>
    <row r="12198" spans="1:11" x14ac:dyDescent="0.45">
      <c r="A12198" s="10" t="s">
        <v>105</v>
      </c>
      <c r="B12198" s="20">
        <v>0.81100000000000005</v>
      </c>
      <c r="C12198" s="19">
        <v>2292</v>
      </c>
      <c r="D12198" s="19">
        <v>112.2257474</v>
      </c>
      <c r="E12198" s="23">
        <v>0.35324629699999999</v>
      </c>
      <c r="F12198" s="23">
        <v>0.13540470800000001</v>
      </c>
      <c r="G12198" s="17">
        <v>0</v>
      </c>
      <c r="H12198" s="17">
        <v>1</v>
      </c>
      <c r="I12198" s="17">
        <v>0.56881977299999997</v>
      </c>
      <c r="J12198" s="17">
        <v>0.425582138</v>
      </c>
      <c r="K12198" s="17">
        <v>5.5999999999999999E-3</v>
      </c>
    </row>
    <row r="12199" spans="1:11" x14ac:dyDescent="0.45">
      <c r="A12199" s="10" t="s">
        <v>105</v>
      </c>
      <c r="B12199" s="20">
        <v>0.81200000000000006</v>
      </c>
      <c r="C12199" s="19">
        <v>2296</v>
      </c>
      <c r="D12199" s="19">
        <v>113.6582238</v>
      </c>
      <c r="E12199" s="23">
        <v>0.36237311799999999</v>
      </c>
      <c r="F12199" s="23">
        <v>0.136159792</v>
      </c>
      <c r="G12199" s="17">
        <v>0</v>
      </c>
      <c r="H12199" s="17">
        <v>1</v>
      </c>
      <c r="I12199" s="17">
        <v>0.56971162399999997</v>
      </c>
      <c r="J12199" s="17">
        <v>0.424711809</v>
      </c>
      <c r="K12199" s="17">
        <v>5.5799999999999999E-3</v>
      </c>
    </row>
    <row r="12200" spans="1:11" x14ac:dyDescent="0.45">
      <c r="A12200" s="10" t="s">
        <v>105</v>
      </c>
      <c r="B12200" s="20">
        <v>0.81299999999999994</v>
      </c>
      <c r="C12200" s="19">
        <v>2299</v>
      </c>
      <c r="D12200" s="19">
        <v>114.7605602</v>
      </c>
      <c r="E12200" s="23">
        <v>0.37250419499999998</v>
      </c>
      <c r="F12200" s="23">
        <v>0.137687911</v>
      </c>
      <c r="G12200" s="17">
        <v>0</v>
      </c>
      <c r="H12200" s="17">
        <v>1</v>
      </c>
      <c r="I12200" s="17">
        <v>0.56998175299999998</v>
      </c>
      <c r="J12200" s="17">
        <v>0.42445442300000003</v>
      </c>
      <c r="K12200" s="17">
        <v>5.5599999999999998E-3</v>
      </c>
    </row>
    <row r="12201" spans="1:11" x14ac:dyDescent="0.45">
      <c r="A12201" s="10" t="s">
        <v>105</v>
      </c>
      <c r="B12201" s="20">
        <v>0.81599999999999995</v>
      </c>
      <c r="C12201" s="19">
        <v>2308</v>
      </c>
      <c r="D12201" s="19">
        <v>118.1386636</v>
      </c>
      <c r="E12201" s="23">
        <v>0.37827530199999998</v>
      </c>
      <c r="F12201" s="23">
        <v>0.140722808</v>
      </c>
      <c r="G12201" s="17">
        <v>0</v>
      </c>
      <c r="H12201" s="17">
        <v>1</v>
      </c>
      <c r="I12201" s="17">
        <v>0.59062131600000001</v>
      </c>
      <c r="J12201" s="17">
        <v>0.40408413799999998</v>
      </c>
      <c r="K12201" s="17">
        <v>5.2900000000000004E-3</v>
      </c>
    </row>
    <row r="12202" spans="1:11" x14ac:dyDescent="0.45">
      <c r="A12202" s="10" t="s">
        <v>105</v>
      </c>
      <c r="B12202" s="20">
        <v>0.81699999999999995</v>
      </c>
      <c r="C12202" s="19">
        <v>2310</v>
      </c>
      <c r="D12202" s="19">
        <v>118.8981703</v>
      </c>
      <c r="E12202" s="23">
        <v>0.38047299600000001</v>
      </c>
      <c r="F12202" s="23">
        <v>0.14467923999999999</v>
      </c>
      <c r="G12202" s="17">
        <v>0</v>
      </c>
      <c r="H12202" s="17">
        <v>1</v>
      </c>
      <c r="I12202" s="17">
        <v>0.59200581500000005</v>
      </c>
      <c r="J12202" s="17">
        <v>0.40271754399999998</v>
      </c>
      <c r="K12202" s="17">
        <v>5.28E-3</v>
      </c>
    </row>
    <row r="12203" spans="1:11" x14ac:dyDescent="0.45">
      <c r="A12203" s="10" t="s">
        <v>105</v>
      </c>
      <c r="B12203" s="20">
        <v>0.81799999999999995</v>
      </c>
      <c r="C12203" s="19">
        <v>2311</v>
      </c>
      <c r="D12203" s="19">
        <v>119.2787987</v>
      </c>
      <c r="E12203" s="23">
        <v>0.38062841400000003</v>
      </c>
      <c r="F12203" s="23">
        <v>0.14597681800000001</v>
      </c>
      <c r="G12203" s="17">
        <v>0</v>
      </c>
      <c r="H12203" s="17">
        <v>1</v>
      </c>
      <c r="I12203" s="17">
        <v>0.59214375399999997</v>
      </c>
      <c r="J12203" s="17">
        <v>0.40258138999999998</v>
      </c>
      <c r="K12203" s="17">
        <v>5.2700000000000004E-3</v>
      </c>
    </row>
    <row r="12204" spans="1:11" x14ac:dyDescent="0.45">
      <c r="A12204" s="10" t="s">
        <v>105</v>
      </c>
      <c r="B12204" s="20">
        <v>0.81899999999999995</v>
      </c>
      <c r="C12204" s="19">
        <v>2315</v>
      </c>
      <c r="D12204" s="19">
        <v>120.8021595</v>
      </c>
      <c r="E12204" s="23">
        <v>0.38084020600000001</v>
      </c>
      <c r="F12204" s="23">
        <v>0.14638208799999999</v>
      </c>
      <c r="G12204" s="17">
        <v>0</v>
      </c>
      <c r="H12204" s="17">
        <v>1</v>
      </c>
      <c r="I12204" s="17">
        <v>0.59398037400000003</v>
      </c>
      <c r="J12204" s="17">
        <v>0.40076852200000002</v>
      </c>
      <c r="K12204" s="17">
        <v>5.2500000000000003E-3</v>
      </c>
    </row>
    <row r="12205" spans="1:11" x14ac:dyDescent="0.45">
      <c r="A12205" s="10" t="s">
        <v>105</v>
      </c>
      <c r="B12205" s="20">
        <v>0.82</v>
      </c>
      <c r="C12205" s="19">
        <v>2319</v>
      </c>
      <c r="D12205" s="19">
        <v>122.3284319</v>
      </c>
      <c r="E12205" s="23">
        <v>0.38236781399999997</v>
      </c>
      <c r="F12205" s="23">
        <v>0.14882212</v>
      </c>
      <c r="G12205" s="17">
        <v>0</v>
      </c>
      <c r="H12205" s="17">
        <v>1</v>
      </c>
      <c r="I12205" s="17">
        <v>0.596362897</v>
      </c>
      <c r="J12205" s="17">
        <v>0.39841681299999998</v>
      </c>
      <c r="K12205" s="17">
        <v>5.2199999999999998E-3</v>
      </c>
    </row>
    <row r="12206" spans="1:11" x14ac:dyDescent="0.45">
      <c r="A12206" s="10" t="s">
        <v>105</v>
      </c>
      <c r="B12206" s="20">
        <v>0.82099999999999995</v>
      </c>
      <c r="C12206" s="19">
        <v>2322</v>
      </c>
      <c r="D12206" s="19">
        <v>123.4778702</v>
      </c>
      <c r="E12206" s="23">
        <v>0.38442598700000002</v>
      </c>
      <c r="F12206" s="23">
        <v>0.15042174899999999</v>
      </c>
      <c r="G12206" s="17">
        <v>0</v>
      </c>
      <c r="H12206" s="17">
        <v>1</v>
      </c>
      <c r="I12206" s="17">
        <v>0.59576408199999997</v>
      </c>
      <c r="J12206" s="17">
        <v>0.39903013900000001</v>
      </c>
      <c r="K12206" s="17">
        <v>5.2100000000000002E-3</v>
      </c>
    </row>
    <row r="12207" spans="1:11" x14ac:dyDescent="0.45">
      <c r="A12207" s="10" t="s">
        <v>105</v>
      </c>
      <c r="B12207" s="20">
        <v>0.82199999999999995</v>
      </c>
      <c r="C12207" s="19">
        <v>2324</v>
      </c>
      <c r="D12207" s="19">
        <v>124.2490655</v>
      </c>
      <c r="E12207" s="23">
        <v>0.38575269699999998</v>
      </c>
      <c r="F12207" s="23">
        <v>0.151615207</v>
      </c>
      <c r="G12207" s="17">
        <v>0</v>
      </c>
      <c r="H12207" s="17">
        <v>1</v>
      </c>
      <c r="I12207" s="17">
        <v>0.595815227</v>
      </c>
      <c r="J12207" s="17">
        <v>0.39898160799999999</v>
      </c>
      <c r="K12207" s="17">
        <v>5.1999999999999998E-3</v>
      </c>
    </row>
    <row r="12208" spans="1:11" x14ac:dyDescent="0.45">
      <c r="A12208" s="10" t="s">
        <v>105</v>
      </c>
      <c r="B12208" s="20">
        <v>0.82299999999999995</v>
      </c>
      <c r="C12208" s="19">
        <v>2326</v>
      </c>
      <c r="D12208" s="19">
        <v>125.0226995</v>
      </c>
      <c r="E12208" s="23">
        <v>0.386816993</v>
      </c>
      <c r="F12208" s="23">
        <v>0.15325644599999999</v>
      </c>
      <c r="G12208" s="17">
        <v>0</v>
      </c>
      <c r="H12208" s="17">
        <v>1</v>
      </c>
      <c r="I12208" s="17">
        <v>0.59642202700000002</v>
      </c>
      <c r="J12208" s="17">
        <v>0.39838262000000002</v>
      </c>
      <c r="K12208" s="17">
        <v>5.1999999999999998E-3</v>
      </c>
    </row>
    <row r="12209" spans="1:11" x14ac:dyDescent="0.45">
      <c r="A12209" s="10" t="s">
        <v>105</v>
      </c>
      <c r="B12209" s="20">
        <v>0.82399999999999995</v>
      </c>
      <c r="C12209" s="19">
        <v>2328</v>
      </c>
      <c r="D12209" s="19">
        <v>125.8199955</v>
      </c>
      <c r="E12209" s="23">
        <v>0.398648006</v>
      </c>
      <c r="F12209" s="23">
        <v>0.154056311</v>
      </c>
      <c r="G12209" s="17">
        <v>0</v>
      </c>
      <c r="H12209" s="17">
        <v>1</v>
      </c>
      <c r="I12209" s="17">
        <v>0.59599055700000003</v>
      </c>
      <c r="J12209" s="17">
        <v>0.39881784799999997</v>
      </c>
      <c r="K12209" s="17">
        <v>5.1900000000000002E-3</v>
      </c>
    </row>
    <row r="12210" spans="1:11" x14ac:dyDescent="0.45">
      <c r="A12210" s="10" t="s">
        <v>105</v>
      </c>
      <c r="B12210" s="20">
        <v>0.82499999999999996</v>
      </c>
      <c r="C12210" s="19">
        <v>2331</v>
      </c>
      <c r="D12210" s="19">
        <v>127.0177511</v>
      </c>
      <c r="E12210" s="23">
        <v>0.39925184400000002</v>
      </c>
      <c r="F12210" s="23">
        <v>0.15575772700000001</v>
      </c>
      <c r="G12210" s="17">
        <v>0</v>
      </c>
      <c r="H12210" s="17">
        <v>1</v>
      </c>
      <c r="I12210" s="17">
        <v>0.59678389099999996</v>
      </c>
      <c r="J12210" s="17">
        <v>0.39803470899999999</v>
      </c>
      <c r="K12210" s="17">
        <v>5.1799999999999997E-3</v>
      </c>
    </row>
    <row r="12211" spans="1:11" x14ac:dyDescent="0.45">
      <c r="A12211" s="10" t="s">
        <v>105</v>
      </c>
      <c r="B12211" s="20">
        <v>0.82599999999999996</v>
      </c>
      <c r="C12211" s="19">
        <v>2336</v>
      </c>
      <c r="D12211" s="19">
        <v>129.02877549999999</v>
      </c>
      <c r="E12211" s="23">
        <v>0.40220489799999998</v>
      </c>
      <c r="F12211" s="23">
        <v>0.157531379</v>
      </c>
      <c r="G12211" s="17">
        <v>0</v>
      </c>
      <c r="H12211" s="17">
        <v>1</v>
      </c>
      <c r="I12211" s="17">
        <v>0.59613450400000001</v>
      </c>
      <c r="J12211" s="17">
        <v>0.39868973400000002</v>
      </c>
      <c r="K12211" s="17">
        <v>5.1799999999999997E-3</v>
      </c>
    </row>
    <row r="12212" spans="1:11" x14ac:dyDescent="0.45">
      <c r="A12212" s="10" t="s">
        <v>105</v>
      </c>
      <c r="B12212" s="20">
        <v>0.82699999999999996</v>
      </c>
      <c r="C12212" s="19">
        <v>2339</v>
      </c>
      <c r="D12212" s="19">
        <v>130.2395191</v>
      </c>
      <c r="E12212" s="23">
        <v>0.40563511000000002</v>
      </c>
      <c r="F12212" s="23">
        <v>0.15961903699999999</v>
      </c>
      <c r="G12212" s="17">
        <v>0</v>
      </c>
      <c r="H12212" s="17">
        <v>1</v>
      </c>
      <c r="I12212" s="17">
        <v>0.59688202599999995</v>
      </c>
      <c r="J12212" s="17">
        <v>0.39795674399999997</v>
      </c>
      <c r="K12212" s="17">
        <v>5.1599999999999997E-3</v>
      </c>
    </row>
    <row r="12213" spans="1:11" x14ac:dyDescent="0.45">
      <c r="A12213" s="10" t="s">
        <v>105</v>
      </c>
      <c r="B12213" s="20">
        <v>0.82799999999999996</v>
      </c>
      <c r="C12213" s="19">
        <v>2341</v>
      </c>
      <c r="D12213" s="19">
        <v>131.05663899999999</v>
      </c>
      <c r="E12213" s="23">
        <v>0.40855995099999998</v>
      </c>
      <c r="F12213" s="23">
        <v>0.16086162900000001</v>
      </c>
      <c r="G12213" s="17">
        <v>0</v>
      </c>
      <c r="H12213" s="17">
        <v>1</v>
      </c>
      <c r="I12213" s="17">
        <v>0.59785241700000002</v>
      </c>
      <c r="J12213" s="17">
        <v>0.39699877700000002</v>
      </c>
      <c r="K12213" s="17">
        <v>5.1500000000000001E-3</v>
      </c>
    </row>
    <row r="12214" spans="1:11" x14ac:dyDescent="0.45">
      <c r="A12214" s="10" t="s">
        <v>105</v>
      </c>
      <c r="B12214" s="20">
        <v>0.82899999999999996</v>
      </c>
      <c r="C12214" s="19">
        <v>2342</v>
      </c>
      <c r="D12214" s="19">
        <v>131.46851670000001</v>
      </c>
      <c r="E12214" s="23">
        <v>0.41187764100000002</v>
      </c>
      <c r="F12214" s="23">
        <v>0.16277222399999999</v>
      </c>
      <c r="G12214" s="17">
        <v>0</v>
      </c>
      <c r="H12214" s="17">
        <v>1</v>
      </c>
      <c r="I12214" s="17">
        <v>0.59778171400000002</v>
      </c>
      <c r="J12214" s="17">
        <v>0.39707008900000001</v>
      </c>
      <c r="K12214" s="17">
        <v>5.1500000000000001E-3</v>
      </c>
    </row>
    <row r="12215" spans="1:11" x14ac:dyDescent="0.45">
      <c r="A12215" s="10" t="s">
        <v>105</v>
      </c>
      <c r="B12215" s="20">
        <v>0.83</v>
      </c>
      <c r="C12215" s="19">
        <v>2346</v>
      </c>
      <c r="D12215" s="19">
        <v>133.1360435</v>
      </c>
      <c r="E12215" s="23">
        <v>0.41744597900000002</v>
      </c>
      <c r="F12215" s="23">
        <v>0.163558748</v>
      </c>
      <c r="G12215" s="17">
        <v>0</v>
      </c>
      <c r="H12215" s="17">
        <v>1</v>
      </c>
      <c r="I12215" s="17">
        <v>0.60061306800000003</v>
      </c>
      <c r="J12215" s="17">
        <v>0.39427497500000003</v>
      </c>
      <c r="K12215" s="17">
        <v>5.11E-3</v>
      </c>
    </row>
    <row r="12216" spans="1:11" x14ac:dyDescent="0.45">
      <c r="A12216" s="10" t="s">
        <v>105</v>
      </c>
      <c r="B12216" s="20">
        <v>0.83099999999999996</v>
      </c>
      <c r="C12216" s="19">
        <v>2350</v>
      </c>
      <c r="D12216" s="19">
        <v>134.8347019</v>
      </c>
      <c r="E12216" s="23">
        <v>0.42703248100000002</v>
      </c>
      <c r="F12216" s="23">
        <v>0.16528203299999999</v>
      </c>
      <c r="G12216" s="17">
        <v>0</v>
      </c>
      <c r="H12216" s="17">
        <v>1</v>
      </c>
      <c r="I12216" s="17">
        <v>0.60064362800000004</v>
      </c>
      <c r="J12216" s="17">
        <v>0.39425475700000001</v>
      </c>
      <c r="K12216" s="17">
        <v>5.1000000000000004E-3</v>
      </c>
    </row>
    <row r="12217" spans="1:11" x14ac:dyDescent="0.45">
      <c r="A12217" s="10" t="s">
        <v>105</v>
      </c>
      <c r="B12217" s="20">
        <v>0.83199999999999996</v>
      </c>
      <c r="C12217" s="19">
        <v>2352</v>
      </c>
      <c r="D12217" s="19">
        <v>135.69119800000001</v>
      </c>
      <c r="E12217" s="23">
        <v>0.42859813099999999</v>
      </c>
      <c r="F12217" s="23">
        <v>0.167034618</v>
      </c>
      <c r="G12217" s="17">
        <v>0</v>
      </c>
      <c r="H12217" s="17">
        <v>1</v>
      </c>
      <c r="I12217" s="17">
        <v>0.60239132699999998</v>
      </c>
      <c r="J12217" s="17">
        <v>0.39252938500000001</v>
      </c>
      <c r="K12217" s="17">
        <v>5.0800000000000003E-3</v>
      </c>
    </row>
    <row r="12218" spans="1:11" x14ac:dyDescent="0.45">
      <c r="A12218" s="10" t="s">
        <v>105</v>
      </c>
      <c r="B12218" s="20">
        <v>0.83299999999999996</v>
      </c>
      <c r="C12218" s="19">
        <v>2356</v>
      </c>
      <c r="D12218" s="19">
        <v>137.43100609999999</v>
      </c>
      <c r="E12218" s="23">
        <v>0.43495202700000002</v>
      </c>
      <c r="F12218" s="23">
        <v>0.167914125</v>
      </c>
      <c r="G12218" s="17">
        <v>0</v>
      </c>
      <c r="H12218" s="17">
        <v>1</v>
      </c>
      <c r="I12218" s="17">
        <v>0.60636177800000002</v>
      </c>
      <c r="J12218" s="17">
        <v>0.38860965400000003</v>
      </c>
      <c r="K12218" s="17">
        <v>5.0299999999999997E-3</v>
      </c>
    </row>
    <row r="12219" spans="1:11" x14ac:dyDescent="0.45">
      <c r="A12219" s="10" t="s">
        <v>105</v>
      </c>
      <c r="B12219" s="20">
        <v>0.83399999999999996</v>
      </c>
      <c r="C12219" s="19">
        <v>2358</v>
      </c>
      <c r="D12219" s="19">
        <v>138.30892230000001</v>
      </c>
      <c r="E12219" s="23">
        <v>0.44181681900000003</v>
      </c>
      <c r="F12219" s="23">
        <v>0.16970033200000001</v>
      </c>
      <c r="G12219" s="17">
        <v>0</v>
      </c>
      <c r="H12219" s="17">
        <v>1</v>
      </c>
      <c r="I12219" s="17">
        <v>0.60809323500000001</v>
      </c>
      <c r="J12219" s="17">
        <v>0.38690031699999999</v>
      </c>
      <c r="K12219" s="17">
        <v>5.0099999999999997E-3</v>
      </c>
    </row>
    <row r="12220" spans="1:11" x14ac:dyDescent="0.45">
      <c r="A12220" s="10" t="s">
        <v>105</v>
      </c>
      <c r="B12220" s="20">
        <v>0.83599999999999997</v>
      </c>
      <c r="C12220" s="19">
        <v>2364</v>
      </c>
      <c r="D12220" s="19">
        <v>141.0016301</v>
      </c>
      <c r="E12220" s="23">
        <v>0.45290348800000002</v>
      </c>
      <c r="F12220" s="23">
        <v>0.17059785799999999</v>
      </c>
      <c r="G12220" s="17">
        <v>0</v>
      </c>
      <c r="H12220" s="17">
        <v>1</v>
      </c>
      <c r="I12220" s="17">
        <v>0.60946212099999997</v>
      </c>
      <c r="J12220" s="17">
        <v>0.38555199600000001</v>
      </c>
      <c r="K12220" s="17">
        <v>4.9899999999999996E-3</v>
      </c>
    </row>
    <row r="12221" spans="1:11" x14ac:dyDescent="0.45">
      <c r="A12221" s="10" t="s">
        <v>105</v>
      </c>
      <c r="B12221" s="20">
        <v>0.83699999999999997</v>
      </c>
      <c r="C12221" s="19">
        <v>2367</v>
      </c>
      <c r="D12221" s="19">
        <v>142.376327</v>
      </c>
      <c r="E12221" s="23">
        <v>0.460109924</v>
      </c>
      <c r="F12221" s="23">
        <v>0.17335218199999999</v>
      </c>
      <c r="G12221" s="17">
        <v>0</v>
      </c>
      <c r="H12221" s="17">
        <v>1</v>
      </c>
      <c r="I12221" s="17">
        <v>0.610286722</v>
      </c>
      <c r="J12221" s="17">
        <v>0.38473792200000001</v>
      </c>
      <c r="K12221" s="17">
        <v>4.9800000000000001E-3</v>
      </c>
    </row>
    <row r="12222" spans="1:11" x14ac:dyDescent="0.45">
      <c r="A12222" s="10" t="s">
        <v>105</v>
      </c>
      <c r="B12222" s="20">
        <v>0.83899999999999997</v>
      </c>
      <c r="C12222" s="19">
        <v>2372</v>
      </c>
      <c r="D12222" s="19">
        <v>144.69570229999999</v>
      </c>
      <c r="E12222" s="23">
        <v>0.46387505600000001</v>
      </c>
      <c r="F12222" s="23">
        <v>0.17475553199999999</v>
      </c>
      <c r="G12222" s="17">
        <v>0</v>
      </c>
      <c r="H12222" s="17">
        <v>1</v>
      </c>
      <c r="I12222" s="17">
        <v>0.616725254</v>
      </c>
      <c r="J12222" s="17">
        <v>0.37838158900000002</v>
      </c>
      <c r="K12222" s="17">
        <v>4.8900000000000002E-3</v>
      </c>
    </row>
    <row r="12223" spans="1:11" x14ac:dyDescent="0.45">
      <c r="A12223" s="10" t="s">
        <v>105</v>
      </c>
      <c r="B12223" s="20">
        <v>0.84</v>
      </c>
      <c r="C12223" s="19">
        <v>2374</v>
      </c>
      <c r="D12223" s="19">
        <v>145.63300419999999</v>
      </c>
      <c r="E12223" s="23">
        <v>0.46908960500000002</v>
      </c>
      <c r="F12223" s="23">
        <v>0.17758326299999999</v>
      </c>
      <c r="G12223" s="17">
        <v>0</v>
      </c>
      <c r="H12223" s="17">
        <v>1</v>
      </c>
      <c r="I12223" s="17">
        <v>0.61706133600000002</v>
      </c>
      <c r="J12223" s="17">
        <v>0.37805491000000002</v>
      </c>
      <c r="K12223" s="17">
        <v>4.8799999999999998E-3</v>
      </c>
    </row>
    <row r="12224" spans="1:11" x14ac:dyDescent="0.45">
      <c r="A12224" s="10" t="s">
        <v>105</v>
      </c>
      <c r="B12224" s="20">
        <v>0.84099999999999997</v>
      </c>
      <c r="C12224" s="19">
        <v>2378</v>
      </c>
      <c r="D12224" s="19">
        <v>147.51525710000001</v>
      </c>
      <c r="E12224" s="23">
        <v>0.470563224</v>
      </c>
      <c r="F12224" s="23">
        <v>0.17805648800000001</v>
      </c>
      <c r="G12224" s="17">
        <v>0</v>
      </c>
      <c r="H12224" s="17">
        <v>1</v>
      </c>
      <c r="I12224" s="17">
        <v>0.61845568200000001</v>
      </c>
      <c r="J12224" s="17">
        <v>0.376678346</v>
      </c>
      <c r="K12224" s="17">
        <v>4.8700000000000002E-3</v>
      </c>
    </row>
    <row r="12225" spans="1:11" x14ac:dyDescent="0.45">
      <c r="A12225" s="10" t="s">
        <v>105</v>
      </c>
      <c r="B12225" s="20">
        <v>0.84199999999999997</v>
      </c>
      <c r="C12225" s="19">
        <v>2381</v>
      </c>
      <c r="D12225" s="19">
        <v>148.93160929999999</v>
      </c>
      <c r="E12225" s="23">
        <v>0.47259246199999999</v>
      </c>
      <c r="F12225" s="23">
        <v>0.17994362799999999</v>
      </c>
      <c r="G12225" s="17">
        <v>0</v>
      </c>
      <c r="H12225" s="17">
        <v>1</v>
      </c>
      <c r="I12225" s="17">
        <v>0.623883882</v>
      </c>
      <c r="J12225" s="17">
        <v>0.37131937399999998</v>
      </c>
      <c r="K12225" s="17">
        <v>4.7999999999999996E-3</v>
      </c>
    </row>
    <row r="12226" spans="1:11" x14ac:dyDescent="0.45">
      <c r="A12226" s="10" t="s">
        <v>105</v>
      </c>
      <c r="B12226" s="20">
        <v>0.84299999999999997</v>
      </c>
      <c r="C12226" s="19">
        <v>2382</v>
      </c>
      <c r="D12226" s="19">
        <v>149.40586250000001</v>
      </c>
      <c r="E12226" s="23">
        <v>0.47425311999999997</v>
      </c>
      <c r="F12226" s="23">
        <v>0.18135056399999999</v>
      </c>
      <c r="G12226" s="17">
        <v>0</v>
      </c>
      <c r="H12226" s="17">
        <v>1</v>
      </c>
      <c r="I12226" s="17">
        <v>0.62422517099999997</v>
      </c>
      <c r="J12226" s="17">
        <v>0.37098243800000003</v>
      </c>
      <c r="K12226" s="17">
        <v>4.79E-3</v>
      </c>
    </row>
    <row r="12227" spans="1:11" x14ac:dyDescent="0.45">
      <c r="A12227" s="10" t="s">
        <v>105</v>
      </c>
      <c r="B12227" s="20">
        <v>0.84399999999999997</v>
      </c>
      <c r="C12227" s="19">
        <v>2387</v>
      </c>
      <c r="D12227" s="19">
        <v>151.79606939999999</v>
      </c>
      <c r="E12227" s="23">
        <v>0.47939174600000001</v>
      </c>
      <c r="F12227" s="23">
        <v>0.181819959</v>
      </c>
      <c r="G12227" s="17">
        <v>0</v>
      </c>
      <c r="H12227" s="17">
        <v>1</v>
      </c>
      <c r="I12227" s="17">
        <v>0.62586805499999998</v>
      </c>
      <c r="J12227" s="17">
        <v>0.36936511</v>
      </c>
      <c r="K12227" s="17">
        <v>4.7699999999999999E-3</v>
      </c>
    </row>
    <row r="12228" spans="1:11" x14ac:dyDescent="0.45">
      <c r="A12228" s="10" t="s">
        <v>105</v>
      </c>
      <c r="B12228" s="20">
        <v>0.84499999999999997</v>
      </c>
      <c r="C12228" s="19">
        <v>2389</v>
      </c>
      <c r="D12228" s="19">
        <v>152.75847709999999</v>
      </c>
      <c r="E12228" s="23">
        <v>0.48120382900000003</v>
      </c>
      <c r="F12228" s="23">
        <v>0.18417466099999999</v>
      </c>
      <c r="G12228" s="17">
        <v>0</v>
      </c>
      <c r="H12228" s="17">
        <v>1</v>
      </c>
      <c r="I12228" s="17">
        <v>0.630819189</v>
      </c>
      <c r="J12228" s="17">
        <v>0.36447705800000002</v>
      </c>
      <c r="K12228" s="17">
        <v>4.7000000000000002E-3</v>
      </c>
    </row>
    <row r="12229" spans="1:11" x14ac:dyDescent="0.45">
      <c r="A12229" s="10" t="s">
        <v>105</v>
      </c>
      <c r="B12229" s="20">
        <v>0.84599999999999997</v>
      </c>
      <c r="C12229" s="19">
        <v>2392</v>
      </c>
      <c r="D12229" s="19">
        <v>154.23916919999999</v>
      </c>
      <c r="E12229" s="23">
        <v>0.494321487</v>
      </c>
      <c r="F12229" s="23">
        <v>0.19231525099999999</v>
      </c>
      <c r="G12229" s="17">
        <v>0</v>
      </c>
      <c r="H12229" s="17">
        <v>1</v>
      </c>
      <c r="I12229" s="17">
        <v>0.635231722</v>
      </c>
      <c r="J12229" s="17">
        <v>0.36012074599999999</v>
      </c>
      <c r="K12229" s="17">
        <v>4.6499999999999996E-3</v>
      </c>
    </row>
    <row r="12230" spans="1:11" x14ac:dyDescent="0.45">
      <c r="A12230" s="10" t="s">
        <v>105</v>
      </c>
      <c r="B12230" s="20">
        <v>0.84699999999999998</v>
      </c>
      <c r="C12230" s="19">
        <v>2393</v>
      </c>
      <c r="D12230" s="19">
        <v>154.7349533</v>
      </c>
      <c r="E12230" s="23">
        <v>0.49578413799999999</v>
      </c>
      <c r="F12230" s="23">
        <v>0.19427259699999999</v>
      </c>
      <c r="G12230" s="17">
        <v>0</v>
      </c>
      <c r="H12230" s="17">
        <v>1</v>
      </c>
      <c r="I12230" s="17">
        <v>0.63493790100000003</v>
      </c>
      <c r="J12230" s="17">
        <v>0.36041671600000003</v>
      </c>
      <c r="K12230" s="17">
        <v>4.6499999999999996E-3</v>
      </c>
    </row>
    <row r="12231" spans="1:11" x14ac:dyDescent="0.45">
      <c r="A12231" s="10" t="s">
        <v>105</v>
      </c>
      <c r="B12231" s="20">
        <v>0.84799999999999998</v>
      </c>
      <c r="C12231" s="19">
        <v>2398</v>
      </c>
      <c r="D12231" s="19">
        <v>157.23897869999999</v>
      </c>
      <c r="E12231" s="23">
        <v>0.50324762499999998</v>
      </c>
      <c r="F12231" s="23">
        <v>0.194775955</v>
      </c>
      <c r="G12231" s="17">
        <v>0</v>
      </c>
      <c r="H12231" s="17">
        <v>1</v>
      </c>
      <c r="I12231" s="17">
        <v>0.63820106799999998</v>
      </c>
      <c r="J12231" s="17">
        <v>0.35719507299999997</v>
      </c>
      <c r="K12231" s="17">
        <v>4.5999999999999999E-3</v>
      </c>
    </row>
    <row r="12232" spans="1:11" x14ac:dyDescent="0.45">
      <c r="A12232" s="10" t="s">
        <v>105</v>
      </c>
      <c r="B12232" s="20">
        <v>0.84899999999999998</v>
      </c>
      <c r="C12232" s="19">
        <v>2399</v>
      </c>
      <c r="D12232" s="19">
        <v>157.7433173</v>
      </c>
      <c r="E12232" s="23">
        <v>0.50433858799999998</v>
      </c>
      <c r="F12232" s="23">
        <v>0.19730930899999999</v>
      </c>
      <c r="G12232" s="17">
        <v>0</v>
      </c>
      <c r="H12232" s="17">
        <v>1</v>
      </c>
      <c r="I12232" s="17">
        <v>0.63947766100000003</v>
      </c>
      <c r="J12232" s="17">
        <v>0.35593472399999998</v>
      </c>
      <c r="K12232" s="17">
        <v>4.5900000000000003E-3</v>
      </c>
    </row>
    <row r="12233" spans="1:11" x14ac:dyDescent="0.45">
      <c r="A12233" s="10" t="s">
        <v>105</v>
      </c>
      <c r="B12233" s="20">
        <v>0.85</v>
      </c>
      <c r="C12233" s="19">
        <v>2402</v>
      </c>
      <c r="D12233" s="19">
        <v>159.25681789999999</v>
      </c>
      <c r="E12233" s="23">
        <v>0.504500222</v>
      </c>
      <c r="F12233" s="23">
        <v>0.198974077</v>
      </c>
      <c r="G12233" s="17">
        <v>0</v>
      </c>
      <c r="H12233" s="17">
        <v>1</v>
      </c>
      <c r="I12233" s="17">
        <v>0.63977445300000002</v>
      </c>
      <c r="J12233" s="17">
        <v>0.355641708</v>
      </c>
      <c r="K12233" s="17">
        <v>4.5799999999999999E-3</v>
      </c>
    </row>
    <row r="12234" spans="1:11" x14ac:dyDescent="0.45">
      <c r="A12234" s="10" t="s">
        <v>105</v>
      </c>
      <c r="B12234" s="20">
        <v>0.85099999999999998</v>
      </c>
      <c r="C12234" s="19">
        <v>2406</v>
      </c>
      <c r="D12234" s="19">
        <v>161.2799996</v>
      </c>
      <c r="E12234" s="23">
        <v>0.50699775999999996</v>
      </c>
      <c r="F12234" s="23">
        <v>0.200494107</v>
      </c>
      <c r="G12234" s="17">
        <v>0</v>
      </c>
      <c r="H12234" s="17">
        <v>1</v>
      </c>
      <c r="I12234" s="17">
        <v>0.64103861399999995</v>
      </c>
      <c r="J12234" s="17">
        <v>0.35439593400000002</v>
      </c>
      <c r="K12234" s="17">
        <v>4.5700000000000003E-3</v>
      </c>
    </row>
    <row r="12235" spans="1:11" x14ac:dyDescent="0.45">
      <c r="A12235" s="10" t="s">
        <v>105</v>
      </c>
      <c r="B12235" s="20">
        <v>0.85199999999999998</v>
      </c>
      <c r="C12235" s="19">
        <v>2409</v>
      </c>
      <c r="D12235" s="19">
        <v>162.82053719999999</v>
      </c>
      <c r="E12235" s="23">
        <v>0.51470370200000004</v>
      </c>
      <c r="F12235" s="23">
        <v>0.20369789099999999</v>
      </c>
      <c r="G12235" s="17">
        <v>0</v>
      </c>
      <c r="H12235" s="17">
        <v>1</v>
      </c>
      <c r="I12235" s="17">
        <v>0.64233182099999997</v>
      </c>
      <c r="J12235" s="17">
        <v>0.35311917500000001</v>
      </c>
      <c r="K12235" s="17">
        <v>4.5500000000000002E-3</v>
      </c>
    </row>
    <row r="12236" spans="1:11" x14ac:dyDescent="0.45">
      <c r="A12236" s="10" t="s">
        <v>105</v>
      </c>
      <c r="B12236" s="20">
        <v>0.85299999999999998</v>
      </c>
      <c r="C12236" s="19">
        <v>2412</v>
      </c>
      <c r="D12236" s="19">
        <v>164.38644120000001</v>
      </c>
      <c r="E12236" s="23">
        <v>0.52679876199999998</v>
      </c>
      <c r="F12236" s="23">
        <v>0.20596145799999999</v>
      </c>
      <c r="G12236" s="17">
        <v>0</v>
      </c>
      <c r="H12236" s="17">
        <v>1</v>
      </c>
      <c r="I12236" s="17">
        <v>0.643036685</v>
      </c>
      <c r="J12236" s="17">
        <v>0.35242327499999998</v>
      </c>
      <c r="K12236" s="17">
        <v>4.5399999999999998E-3</v>
      </c>
    </row>
    <row r="12237" spans="1:11" x14ac:dyDescent="0.45">
      <c r="A12237" s="10" t="s">
        <v>105</v>
      </c>
      <c r="B12237" s="20">
        <v>0.85399999999999998</v>
      </c>
      <c r="C12237" s="19">
        <v>2415</v>
      </c>
      <c r="D12237" s="19">
        <v>165.9825232</v>
      </c>
      <c r="E12237" s="23">
        <v>0.53215455</v>
      </c>
      <c r="F12237" s="23">
        <v>0.20801641200000001</v>
      </c>
      <c r="G12237" s="17">
        <v>0</v>
      </c>
      <c r="H12237" s="17">
        <v>1</v>
      </c>
      <c r="I12237" s="17">
        <v>0.64891545900000003</v>
      </c>
      <c r="J12237" s="17">
        <v>0.34661927100000001</v>
      </c>
      <c r="K12237" s="17">
        <v>4.47E-3</v>
      </c>
    </row>
    <row r="12238" spans="1:11" x14ac:dyDescent="0.45">
      <c r="A12238" s="10" t="s">
        <v>105</v>
      </c>
      <c r="B12238" s="20">
        <v>0.85499999999999998</v>
      </c>
      <c r="C12238" s="19">
        <v>2417</v>
      </c>
      <c r="D12238" s="19">
        <v>167.06244140000001</v>
      </c>
      <c r="E12238" s="23">
        <v>0.54185587999999996</v>
      </c>
      <c r="F12238" s="23">
        <v>0.210114208</v>
      </c>
      <c r="G12238" s="17">
        <v>0</v>
      </c>
      <c r="H12238" s="17">
        <v>1</v>
      </c>
      <c r="I12238" s="17">
        <v>0.64892843099999997</v>
      </c>
      <c r="J12238" s="17">
        <v>0.34660833299999999</v>
      </c>
      <c r="K12238" s="17">
        <v>4.4600000000000004E-3</v>
      </c>
    </row>
    <row r="12239" spans="1:11" x14ac:dyDescent="0.45">
      <c r="A12239" s="10" t="s">
        <v>105</v>
      </c>
      <c r="B12239" s="20">
        <v>0.85599999999999998</v>
      </c>
      <c r="C12239" s="19">
        <v>2421</v>
      </c>
      <c r="D12239" s="19">
        <v>169.2427873</v>
      </c>
      <c r="E12239" s="23">
        <v>0.54555271299999997</v>
      </c>
      <c r="F12239" s="23">
        <v>0.21169569699999999</v>
      </c>
      <c r="G12239" s="17">
        <v>0</v>
      </c>
      <c r="H12239" s="17">
        <v>1</v>
      </c>
      <c r="I12239" s="17">
        <v>0.64818488100000005</v>
      </c>
      <c r="J12239" s="17">
        <v>0.34736218200000002</v>
      </c>
      <c r="K12239" s="17">
        <v>4.45E-3</v>
      </c>
    </row>
    <row r="12240" spans="1:11" x14ac:dyDescent="0.45">
      <c r="A12240" s="10" t="s">
        <v>105</v>
      </c>
      <c r="B12240" s="20">
        <v>0.85699999999999998</v>
      </c>
      <c r="C12240" s="19">
        <v>2423</v>
      </c>
      <c r="D12240" s="19">
        <v>170.36123549999999</v>
      </c>
      <c r="E12240" s="23">
        <v>0.55922413599999998</v>
      </c>
      <c r="F12240" s="23">
        <v>0.21413804</v>
      </c>
      <c r="G12240" s="17">
        <v>0</v>
      </c>
      <c r="H12240" s="17">
        <v>1</v>
      </c>
      <c r="I12240" s="17">
        <v>0.64975288899999994</v>
      </c>
      <c r="J12240" s="17">
        <v>0.34581402100000003</v>
      </c>
      <c r="K12240" s="17">
        <v>4.4299999999999999E-3</v>
      </c>
    </row>
    <row r="12241" spans="1:11" x14ac:dyDescent="0.45">
      <c r="A12241" s="10" t="s">
        <v>105</v>
      </c>
      <c r="B12241" s="20">
        <v>0.85799999999999998</v>
      </c>
      <c r="C12241" s="19">
        <v>2426</v>
      </c>
      <c r="D12241" s="19">
        <v>172.05078689999999</v>
      </c>
      <c r="E12241" s="23">
        <v>0.56398555299999997</v>
      </c>
      <c r="F12241" s="23">
        <v>0.21527132800000001</v>
      </c>
      <c r="G12241" s="17">
        <v>0</v>
      </c>
      <c r="H12241" s="17">
        <v>1</v>
      </c>
      <c r="I12241" s="17">
        <v>0.65060343200000004</v>
      </c>
      <c r="J12241" s="17">
        <v>0.34497424300000001</v>
      </c>
      <c r="K12241" s="17">
        <v>4.4200000000000003E-3</v>
      </c>
    </row>
    <row r="12242" spans="1:11" x14ac:dyDescent="0.45">
      <c r="A12242" s="10" t="s">
        <v>105</v>
      </c>
      <c r="B12242" s="20">
        <v>0.85899999999999999</v>
      </c>
      <c r="C12242" s="19">
        <v>2428</v>
      </c>
      <c r="D12242" s="19">
        <v>173.18604740000001</v>
      </c>
      <c r="E12242" s="23">
        <v>0.56933868600000004</v>
      </c>
      <c r="F12242" s="23">
        <v>0.217987612</v>
      </c>
      <c r="G12242" s="17">
        <v>0</v>
      </c>
      <c r="H12242" s="17">
        <v>1</v>
      </c>
      <c r="I12242" s="17">
        <v>0.65339267099999998</v>
      </c>
      <c r="J12242" s="17">
        <v>0.342220307</v>
      </c>
      <c r="K12242" s="17">
        <v>4.3899999999999998E-3</v>
      </c>
    </row>
    <row r="12243" spans="1:11" x14ac:dyDescent="0.45">
      <c r="A12243" s="10" t="s">
        <v>105</v>
      </c>
      <c r="B12243" s="20">
        <v>0.86</v>
      </c>
      <c r="C12243" s="19">
        <v>2432</v>
      </c>
      <c r="D12243" s="19">
        <v>175.4723875</v>
      </c>
      <c r="E12243" s="23">
        <v>0.57158504300000001</v>
      </c>
      <c r="F12243" s="23">
        <v>0.21913398100000001</v>
      </c>
      <c r="G12243" s="17">
        <v>0</v>
      </c>
      <c r="H12243" s="17">
        <v>1</v>
      </c>
      <c r="I12243" s="17">
        <v>0.65480751599999998</v>
      </c>
      <c r="J12243" s="17">
        <v>0.34082337000000001</v>
      </c>
      <c r="K12243" s="17">
        <v>4.3699999999999998E-3</v>
      </c>
    </row>
    <row r="12244" spans="1:11" x14ac:dyDescent="0.45">
      <c r="A12244" s="10" t="s">
        <v>105</v>
      </c>
      <c r="B12244" s="20">
        <v>0.86299999999999999</v>
      </c>
      <c r="C12244" s="19">
        <v>2439</v>
      </c>
      <c r="D12244" s="19">
        <v>179.48613779999999</v>
      </c>
      <c r="E12244" s="23">
        <v>0.57359960200000004</v>
      </c>
      <c r="F12244" s="23">
        <v>0.221430079</v>
      </c>
      <c r="G12244" s="17">
        <v>0</v>
      </c>
      <c r="H12244" s="17">
        <v>1</v>
      </c>
      <c r="I12244" s="17">
        <v>0.656054849</v>
      </c>
      <c r="J12244" s="17">
        <v>0.33959182500000001</v>
      </c>
      <c r="K12244" s="17">
        <v>4.3499999999999997E-3</v>
      </c>
    </row>
    <row r="12245" spans="1:11" x14ac:dyDescent="0.45">
      <c r="A12245" s="10" t="s">
        <v>105</v>
      </c>
      <c r="B12245" s="20">
        <v>0.86399999999999999</v>
      </c>
      <c r="C12245" s="19">
        <v>2443</v>
      </c>
      <c r="D12245" s="19">
        <v>181.78605490000001</v>
      </c>
      <c r="E12245" s="23">
        <v>0.57678929999999995</v>
      </c>
      <c r="F12245" s="23">
        <v>0.225397454</v>
      </c>
      <c r="G12245" s="17">
        <v>0</v>
      </c>
      <c r="H12245" s="17">
        <v>1</v>
      </c>
      <c r="I12245" s="17">
        <v>0.656259017</v>
      </c>
      <c r="J12245" s="17">
        <v>0.33939635200000001</v>
      </c>
      <c r="K12245" s="17">
        <v>4.3400000000000001E-3</v>
      </c>
    </row>
    <row r="12246" spans="1:11" x14ac:dyDescent="0.45">
      <c r="A12246" s="10" t="s">
        <v>105</v>
      </c>
      <c r="B12246" s="20">
        <v>0.86499999999999999</v>
      </c>
      <c r="C12246" s="19">
        <v>2446</v>
      </c>
      <c r="D12246" s="19">
        <v>183.5615105</v>
      </c>
      <c r="E12246" s="23">
        <v>0.59214490399999997</v>
      </c>
      <c r="F12246" s="23">
        <v>0.231396563</v>
      </c>
      <c r="G12246" s="17">
        <v>0</v>
      </c>
      <c r="H12246" s="17">
        <v>1</v>
      </c>
      <c r="I12246" s="17">
        <v>0.65693670500000001</v>
      </c>
      <c r="J12246" s="17">
        <v>0.33872722900000002</v>
      </c>
      <c r="K12246" s="17">
        <v>4.3400000000000001E-3</v>
      </c>
    </row>
    <row r="12247" spans="1:11" x14ac:dyDescent="0.45">
      <c r="A12247" s="10" t="s">
        <v>105</v>
      </c>
      <c r="B12247" s="20">
        <v>0.86599999999999999</v>
      </c>
      <c r="C12247" s="19">
        <v>2447</v>
      </c>
      <c r="D12247" s="19">
        <v>184.15613629999999</v>
      </c>
      <c r="E12247" s="23">
        <v>0.59462579999999998</v>
      </c>
      <c r="F12247" s="23">
        <v>0.233711</v>
      </c>
      <c r="G12247" s="17">
        <v>0</v>
      </c>
      <c r="H12247" s="17">
        <v>1</v>
      </c>
      <c r="I12247" s="17">
        <v>0.65700317799999997</v>
      </c>
      <c r="J12247" s="17">
        <v>0.33866159699999998</v>
      </c>
      <c r="K12247" s="17">
        <v>4.3400000000000001E-3</v>
      </c>
    </row>
    <row r="12248" spans="1:11" x14ac:dyDescent="0.45">
      <c r="A12248" s="10" t="s">
        <v>105</v>
      </c>
      <c r="B12248" s="20">
        <v>0.86699999999999999</v>
      </c>
      <c r="C12248" s="19">
        <v>2451</v>
      </c>
      <c r="D12248" s="19">
        <v>186.54363720000001</v>
      </c>
      <c r="E12248" s="23">
        <v>0.59753566499999999</v>
      </c>
      <c r="F12248" s="23">
        <v>0.23485645199999999</v>
      </c>
      <c r="G12248" s="17">
        <v>0</v>
      </c>
      <c r="H12248" s="17">
        <v>1</v>
      </c>
      <c r="I12248" s="17">
        <v>0.65637420599999996</v>
      </c>
      <c r="J12248" s="17">
        <v>0.33930808800000001</v>
      </c>
      <c r="K12248" s="17">
        <v>4.3200000000000001E-3</v>
      </c>
    </row>
    <row r="12249" spans="1:11" x14ac:dyDescent="0.45">
      <c r="A12249" s="10" t="s">
        <v>105</v>
      </c>
      <c r="B12249" s="20">
        <v>0.86799999999999999</v>
      </c>
      <c r="C12249" s="19">
        <v>2454</v>
      </c>
      <c r="D12249" s="19">
        <v>188.3381613</v>
      </c>
      <c r="E12249" s="23">
        <v>0.59931449199999998</v>
      </c>
      <c r="F12249" s="23">
        <v>0.238056927</v>
      </c>
      <c r="G12249" s="17">
        <v>0</v>
      </c>
      <c r="H12249" s="17">
        <v>1</v>
      </c>
      <c r="I12249" s="17">
        <v>0.65914487799999999</v>
      </c>
      <c r="J12249" s="17">
        <v>0.33657222999999997</v>
      </c>
      <c r="K12249" s="17">
        <v>4.28E-3</v>
      </c>
    </row>
    <row r="12250" spans="1:11" x14ac:dyDescent="0.45">
      <c r="A12250" s="10" t="s">
        <v>105</v>
      </c>
      <c r="B12250" s="20">
        <v>0.86899999999999999</v>
      </c>
      <c r="C12250" s="19">
        <v>2457</v>
      </c>
      <c r="D12250" s="19">
        <v>190.15480790000001</v>
      </c>
      <c r="E12250" s="23">
        <v>0.60647086699999997</v>
      </c>
      <c r="F12250" s="23">
        <v>0.24038330899999999</v>
      </c>
      <c r="G12250" s="17">
        <v>0</v>
      </c>
      <c r="H12250" s="17">
        <v>1</v>
      </c>
      <c r="I12250" s="17">
        <v>0.65896652899999997</v>
      </c>
      <c r="J12250" s="17">
        <v>0.335760059</v>
      </c>
      <c r="K12250" s="17">
        <v>5.2700000000000004E-3</v>
      </c>
    </row>
    <row r="12251" spans="1:11" x14ac:dyDescent="0.45">
      <c r="A12251" s="10" t="s">
        <v>105</v>
      </c>
      <c r="B12251" s="20">
        <v>0.87</v>
      </c>
      <c r="C12251" s="19">
        <v>2459</v>
      </c>
      <c r="D12251" s="19">
        <v>191.37290909999999</v>
      </c>
      <c r="E12251" s="23">
        <v>0.61091514099999999</v>
      </c>
      <c r="F12251" s="23">
        <v>0.24273741300000001</v>
      </c>
      <c r="G12251" s="17">
        <v>0</v>
      </c>
      <c r="H12251" s="17">
        <v>1</v>
      </c>
      <c r="I12251" s="17">
        <v>0.65951282600000005</v>
      </c>
      <c r="J12251" s="17">
        <v>0.335225418</v>
      </c>
      <c r="K12251" s="17">
        <v>5.2599999999999999E-3</v>
      </c>
    </row>
    <row r="12252" spans="1:11" x14ac:dyDescent="0.45">
      <c r="A12252" s="10" t="s">
        <v>105</v>
      </c>
      <c r="B12252" s="20">
        <v>0.872</v>
      </c>
      <c r="C12252" s="19">
        <v>2464</v>
      </c>
      <c r="D12252" s="19">
        <v>194.4290432</v>
      </c>
      <c r="E12252" s="23">
        <v>0.61122681599999995</v>
      </c>
      <c r="F12252" s="23">
        <v>0.24508366000000001</v>
      </c>
      <c r="G12252" s="17">
        <v>0</v>
      </c>
      <c r="H12252" s="17">
        <v>1</v>
      </c>
      <c r="I12252" s="17">
        <v>0.66099017199999999</v>
      </c>
      <c r="J12252" s="17">
        <v>0.33377090100000001</v>
      </c>
      <c r="K12252" s="17">
        <v>5.2399999999999999E-3</v>
      </c>
    </row>
    <row r="12253" spans="1:11" x14ac:dyDescent="0.45">
      <c r="A12253" s="10" t="s">
        <v>105</v>
      </c>
      <c r="B12253" s="20">
        <v>0.873</v>
      </c>
      <c r="C12253" s="19">
        <v>2469</v>
      </c>
      <c r="D12253" s="19">
        <v>197.48965949999999</v>
      </c>
      <c r="E12253" s="23">
        <v>0.61234645499999996</v>
      </c>
      <c r="F12253" s="23">
        <v>0.248050784</v>
      </c>
      <c r="G12253" s="17">
        <v>0</v>
      </c>
      <c r="H12253" s="17">
        <v>1</v>
      </c>
      <c r="I12253" s="17">
        <v>0.66941269800000003</v>
      </c>
      <c r="J12253" s="17">
        <v>0.32548212100000001</v>
      </c>
      <c r="K12253" s="17">
        <v>5.11E-3</v>
      </c>
    </row>
    <row r="12254" spans="1:11" x14ac:dyDescent="0.45">
      <c r="A12254" s="10" t="s">
        <v>105</v>
      </c>
      <c r="B12254" s="20">
        <v>0.874</v>
      </c>
      <c r="C12254" s="19">
        <v>2471</v>
      </c>
      <c r="D12254" s="19">
        <v>198.7215175</v>
      </c>
      <c r="E12254" s="23">
        <v>0.61816935900000003</v>
      </c>
      <c r="F12254" s="23">
        <v>0.25216358100000003</v>
      </c>
      <c r="G12254" s="17">
        <v>0</v>
      </c>
      <c r="H12254" s="17">
        <v>1</v>
      </c>
      <c r="I12254" s="17">
        <v>0.66948165199999998</v>
      </c>
      <c r="J12254" s="17">
        <v>0.32541819300000002</v>
      </c>
      <c r="K12254" s="17">
        <v>5.1000000000000004E-3</v>
      </c>
    </row>
    <row r="12255" spans="1:11" x14ac:dyDescent="0.45">
      <c r="A12255" s="10" t="s">
        <v>105</v>
      </c>
      <c r="B12255" s="20">
        <v>0.875</v>
      </c>
      <c r="C12255" s="19">
        <v>2472</v>
      </c>
      <c r="D12255" s="19">
        <v>199.34542339999999</v>
      </c>
      <c r="E12255" s="23">
        <v>0.62390595199999999</v>
      </c>
      <c r="F12255" s="23">
        <v>0.25393494599999999</v>
      </c>
      <c r="G12255" s="17">
        <v>0</v>
      </c>
      <c r="H12255" s="17">
        <v>1</v>
      </c>
      <c r="I12255" s="17">
        <v>0.66924226799999997</v>
      </c>
      <c r="J12255" s="17">
        <v>0.32565939999999999</v>
      </c>
      <c r="K12255" s="17">
        <v>5.1000000000000004E-3</v>
      </c>
    </row>
    <row r="12256" spans="1:11" x14ac:dyDescent="0.45">
      <c r="A12256" s="10" t="s">
        <v>105</v>
      </c>
      <c r="B12256" s="20">
        <v>0.877</v>
      </c>
      <c r="C12256" s="19">
        <v>2480</v>
      </c>
      <c r="D12256" s="19">
        <v>204.3448339</v>
      </c>
      <c r="E12256" s="23">
        <v>0.62492631300000001</v>
      </c>
      <c r="F12256" s="23">
        <v>0.25573488300000002</v>
      </c>
      <c r="G12256" s="17">
        <v>0</v>
      </c>
      <c r="H12256" s="17">
        <v>1</v>
      </c>
      <c r="I12256" s="17">
        <v>0.67258249800000003</v>
      </c>
      <c r="J12256" s="17">
        <v>0.322370657</v>
      </c>
      <c r="K12256" s="17">
        <v>5.0499999999999998E-3</v>
      </c>
    </row>
    <row r="12257" spans="1:11" x14ac:dyDescent="0.45">
      <c r="A12257" s="10" t="s">
        <v>105</v>
      </c>
      <c r="B12257" s="20">
        <v>0.878</v>
      </c>
      <c r="C12257" s="19">
        <v>2481</v>
      </c>
      <c r="D12257" s="19">
        <v>204.97123569999999</v>
      </c>
      <c r="E12257" s="23">
        <v>0.62640173200000004</v>
      </c>
      <c r="F12257" s="23">
        <v>0.26108730600000002</v>
      </c>
      <c r="G12257" s="17">
        <v>0</v>
      </c>
      <c r="H12257" s="17">
        <v>1</v>
      </c>
      <c r="I12257" s="17">
        <v>0.67261492700000003</v>
      </c>
      <c r="J12257" s="17">
        <v>0.32233872800000002</v>
      </c>
      <c r="K12257" s="17">
        <v>5.0499999999999998E-3</v>
      </c>
    </row>
    <row r="12258" spans="1:11" x14ac:dyDescent="0.45">
      <c r="A12258" s="10" t="s">
        <v>105</v>
      </c>
      <c r="B12258" s="20">
        <v>0.879</v>
      </c>
      <c r="C12258" s="19">
        <v>2484</v>
      </c>
      <c r="D12258" s="19">
        <v>206.85464820000001</v>
      </c>
      <c r="E12258" s="23">
        <v>0.62780418299999996</v>
      </c>
      <c r="F12258" s="23">
        <v>0.26259603799999998</v>
      </c>
      <c r="G12258" s="17">
        <v>0</v>
      </c>
      <c r="H12258" s="17">
        <v>1</v>
      </c>
      <c r="I12258" s="17">
        <v>0.67496909500000002</v>
      </c>
      <c r="J12258" s="17">
        <v>0.32002084800000002</v>
      </c>
      <c r="K12258" s="17">
        <v>5.0099999999999997E-3</v>
      </c>
    </row>
    <row r="12259" spans="1:11" x14ac:dyDescent="0.45">
      <c r="A12259" s="10" t="s">
        <v>105</v>
      </c>
      <c r="B12259" s="20">
        <v>0.88</v>
      </c>
      <c r="C12259" s="19">
        <v>2488</v>
      </c>
      <c r="D12259" s="19">
        <v>209.4076407</v>
      </c>
      <c r="E12259" s="23">
        <v>0.64145438300000002</v>
      </c>
      <c r="F12259" s="23">
        <v>0.26585670300000003</v>
      </c>
      <c r="G12259" s="17">
        <v>0</v>
      </c>
      <c r="H12259" s="17">
        <v>1</v>
      </c>
      <c r="I12259" s="17">
        <v>0.68064948000000003</v>
      </c>
      <c r="J12259" s="17">
        <v>0.314428021</v>
      </c>
      <c r="K12259" s="17">
        <v>4.9199999999999999E-3</v>
      </c>
    </row>
    <row r="12260" spans="1:11" x14ac:dyDescent="0.45">
      <c r="A12260" s="10" t="s">
        <v>105</v>
      </c>
      <c r="B12260" s="20">
        <v>0.88100000000000001</v>
      </c>
      <c r="C12260" s="19">
        <v>2490</v>
      </c>
      <c r="D12260" s="19">
        <v>210.70019980000001</v>
      </c>
      <c r="E12260" s="23">
        <v>0.64627955199999998</v>
      </c>
      <c r="F12260" s="23">
        <v>0.26799805799999998</v>
      </c>
      <c r="G12260" s="17">
        <v>0</v>
      </c>
      <c r="H12260" s="17">
        <v>1</v>
      </c>
      <c r="I12260" s="17">
        <v>0.68124775000000004</v>
      </c>
      <c r="J12260" s="17">
        <v>0.31383897300000002</v>
      </c>
      <c r="K12260" s="17">
        <v>4.9100000000000003E-3</v>
      </c>
    </row>
    <row r="12261" spans="1:11" x14ac:dyDescent="0.45">
      <c r="A12261" s="10" t="s">
        <v>105</v>
      </c>
      <c r="B12261" s="20">
        <v>0.88200000000000001</v>
      </c>
      <c r="C12261" s="19">
        <v>2494</v>
      </c>
      <c r="D12261" s="19">
        <v>213.2951339</v>
      </c>
      <c r="E12261" s="23">
        <v>0.64998258900000006</v>
      </c>
      <c r="F12261" s="23">
        <v>0.26952650299999997</v>
      </c>
      <c r="G12261" s="17">
        <v>0</v>
      </c>
      <c r="H12261" s="17">
        <v>1</v>
      </c>
      <c r="I12261" s="17">
        <v>0.68343935099999997</v>
      </c>
      <c r="J12261" s="17">
        <v>0.31168115299999999</v>
      </c>
      <c r="K12261" s="17">
        <v>4.8799999999999998E-3</v>
      </c>
    </row>
    <row r="12262" spans="1:11" x14ac:dyDescent="0.45">
      <c r="A12262" s="10" t="s">
        <v>105</v>
      </c>
      <c r="B12262" s="20">
        <v>0.88400000000000001</v>
      </c>
      <c r="C12262" s="19">
        <v>2500</v>
      </c>
      <c r="D12262" s="19">
        <v>217.25090599999999</v>
      </c>
      <c r="E12262" s="23">
        <v>0.66340184300000005</v>
      </c>
      <c r="F12262" s="23">
        <v>0.27354595300000001</v>
      </c>
      <c r="G12262" s="17">
        <v>0</v>
      </c>
      <c r="H12262" s="17">
        <v>1</v>
      </c>
      <c r="I12262" s="17">
        <v>0.68545107199999999</v>
      </c>
      <c r="J12262" s="17">
        <v>0.30970044099999999</v>
      </c>
      <c r="K12262" s="17">
        <v>4.8500000000000001E-3</v>
      </c>
    </row>
    <row r="12263" spans="1:11" x14ac:dyDescent="0.45">
      <c r="A12263" s="10" t="s">
        <v>105</v>
      </c>
      <c r="B12263" s="20">
        <v>0.88500000000000001</v>
      </c>
      <c r="C12263" s="19">
        <v>2502</v>
      </c>
      <c r="D12263" s="19">
        <v>218.60525050000001</v>
      </c>
      <c r="E12263" s="23">
        <v>0.67868425499999996</v>
      </c>
      <c r="F12263" s="23">
        <v>0.27788374500000002</v>
      </c>
      <c r="G12263" s="17">
        <v>0</v>
      </c>
      <c r="H12263" s="17">
        <v>1</v>
      </c>
      <c r="I12263" s="17">
        <v>0.68564992499999999</v>
      </c>
      <c r="J12263" s="17">
        <v>0.30950618000000002</v>
      </c>
      <c r="K12263" s="17">
        <v>4.8399999999999997E-3</v>
      </c>
    </row>
    <row r="12264" spans="1:11" x14ac:dyDescent="0.45">
      <c r="A12264" s="10" t="s">
        <v>105</v>
      </c>
      <c r="B12264" s="20">
        <v>0.88600000000000001</v>
      </c>
      <c r="C12264" s="19">
        <v>2505</v>
      </c>
      <c r="D12264" s="19">
        <v>220.68651449999999</v>
      </c>
      <c r="E12264" s="23">
        <v>0.69384410299999999</v>
      </c>
      <c r="F12264" s="23">
        <v>0.27915536400000002</v>
      </c>
      <c r="G12264" s="17">
        <v>0</v>
      </c>
      <c r="H12264" s="17">
        <v>1</v>
      </c>
      <c r="I12264" s="17">
        <v>0.68604157200000004</v>
      </c>
      <c r="J12264" s="17">
        <v>0.309123812</v>
      </c>
      <c r="K12264" s="17">
        <v>4.8300000000000001E-3</v>
      </c>
    </row>
    <row r="12265" spans="1:11" x14ac:dyDescent="0.45">
      <c r="A12265" s="10" t="s">
        <v>105</v>
      </c>
      <c r="B12265" s="20">
        <v>0.88700000000000001</v>
      </c>
      <c r="C12265" s="19">
        <v>2508</v>
      </c>
      <c r="D12265" s="19">
        <v>222.7816478</v>
      </c>
      <c r="E12265" s="23">
        <v>0.69915653200000005</v>
      </c>
      <c r="F12265" s="23">
        <v>0.28112651799999999</v>
      </c>
      <c r="G12265" s="17">
        <v>0</v>
      </c>
      <c r="H12265" s="17">
        <v>1</v>
      </c>
      <c r="I12265" s="17">
        <v>0.68708162699999997</v>
      </c>
      <c r="J12265" s="17">
        <v>0.30809977199999999</v>
      </c>
      <c r="K12265" s="17">
        <v>4.8199999999999996E-3</v>
      </c>
    </row>
    <row r="12266" spans="1:11" x14ac:dyDescent="0.45">
      <c r="A12266" s="10" t="s">
        <v>105</v>
      </c>
      <c r="B12266" s="20">
        <v>0.88800000000000001</v>
      </c>
      <c r="C12266" s="19">
        <v>2509</v>
      </c>
      <c r="D12266" s="19">
        <v>223.4838354</v>
      </c>
      <c r="E12266" s="23">
        <v>0.70218755799999999</v>
      </c>
      <c r="F12266" s="23">
        <v>0.28310089300000002</v>
      </c>
      <c r="G12266" s="17">
        <v>0</v>
      </c>
      <c r="H12266" s="17">
        <v>1</v>
      </c>
      <c r="I12266" s="17">
        <v>0.68717444100000002</v>
      </c>
      <c r="J12266" s="17">
        <v>0.30800838800000002</v>
      </c>
      <c r="K12266" s="17">
        <v>4.8199999999999996E-3</v>
      </c>
    </row>
    <row r="12267" spans="1:11" x14ac:dyDescent="0.45">
      <c r="A12267" s="10" t="s">
        <v>105</v>
      </c>
      <c r="B12267" s="20">
        <v>0.88900000000000001</v>
      </c>
      <c r="C12267" s="19">
        <v>2514</v>
      </c>
      <c r="D12267" s="19">
        <v>227.06516629999999</v>
      </c>
      <c r="E12267" s="23">
        <v>0.72779350600000003</v>
      </c>
      <c r="F12267" s="23">
        <v>0.283760872</v>
      </c>
      <c r="G12267" s="17">
        <v>0</v>
      </c>
      <c r="H12267" s="17">
        <v>1</v>
      </c>
      <c r="I12267" s="17">
        <v>0.69360265200000004</v>
      </c>
      <c r="J12267" s="17">
        <v>0.301679164</v>
      </c>
      <c r="K12267" s="17">
        <v>4.7200000000000002E-3</v>
      </c>
    </row>
    <row r="12268" spans="1:11" x14ac:dyDescent="0.45">
      <c r="A12268" s="10" t="s">
        <v>105</v>
      </c>
      <c r="B12268" s="20">
        <v>0.89</v>
      </c>
      <c r="C12268" s="19">
        <v>2515</v>
      </c>
      <c r="D12268" s="19">
        <v>227.7966917</v>
      </c>
      <c r="E12268" s="23">
        <v>0.73152542899999995</v>
      </c>
      <c r="F12268" s="23">
        <v>0.28713981999999999</v>
      </c>
      <c r="G12268" s="17">
        <v>0</v>
      </c>
      <c r="H12268" s="17">
        <v>1</v>
      </c>
      <c r="I12268" s="17">
        <v>0.693461196</v>
      </c>
      <c r="J12268" s="17">
        <v>0.30182158199999998</v>
      </c>
      <c r="K12268" s="17">
        <v>4.7200000000000002E-3</v>
      </c>
    </row>
    <row r="12269" spans="1:11" x14ac:dyDescent="0.45">
      <c r="A12269" s="10" t="s">
        <v>105</v>
      </c>
      <c r="B12269" s="20">
        <v>0.89500000000000002</v>
      </c>
      <c r="C12269" s="19">
        <v>2531</v>
      </c>
      <c r="D12269" s="19">
        <v>239.55298310000001</v>
      </c>
      <c r="E12269" s="23">
        <v>0.73893097299999999</v>
      </c>
      <c r="F12269" s="23">
        <v>0.29543313900000001</v>
      </c>
      <c r="G12269" s="17">
        <v>0</v>
      </c>
      <c r="H12269" s="17">
        <v>1</v>
      </c>
      <c r="I12269" s="17">
        <v>0.68992022099999994</v>
      </c>
      <c r="J12269" s="17">
        <v>0.30539672000000001</v>
      </c>
      <c r="K12269" s="17">
        <v>4.6800000000000001E-3</v>
      </c>
    </row>
    <row r="12270" spans="1:11" x14ac:dyDescent="0.45">
      <c r="A12270" s="10" t="s">
        <v>105</v>
      </c>
      <c r="B12270" s="20">
        <v>0.89600000000000002</v>
      </c>
      <c r="C12270" s="19">
        <v>2534</v>
      </c>
      <c r="D12270" s="19">
        <v>241.7800335</v>
      </c>
      <c r="E12270" s="23">
        <v>0.74340304000000001</v>
      </c>
      <c r="F12270" s="23">
        <v>0.30686434899999998</v>
      </c>
      <c r="G12270" s="17">
        <v>0</v>
      </c>
      <c r="H12270" s="17">
        <v>1</v>
      </c>
      <c r="I12270" s="17">
        <v>0.68936377800000004</v>
      </c>
      <c r="J12270" s="17">
        <v>0.30595998000000002</v>
      </c>
      <c r="K12270" s="17">
        <v>4.6800000000000001E-3</v>
      </c>
    </row>
    <row r="12271" spans="1:11" x14ac:dyDescent="0.45">
      <c r="A12271" s="10" t="s">
        <v>105</v>
      </c>
      <c r="B12271" s="20">
        <v>0.89700000000000002</v>
      </c>
      <c r="C12271" s="19">
        <v>2536</v>
      </c>
      <c r="D12271" s="19">
        <v>243.26843009999999</v>
      </c>
      <c r="E12271" s="23">
        <v>0.74448718000000003</v>
      </c>
      <c r="F12271" s="23">
        <v>0.31000779299999998</v>
      </c>
      <c r="G12271" s="17">
        <v>0</v>
      </c>
      <c r="H12271" s="17">
        <v>1</v>
      </c>
      <c r="I12271" s="17">
        <v>0.68889179700000003</v>
      </c>
      <c r="J12271" s="17">
        <v>0.30643516199999998</v>
      </c>
      <c r="K12271" s="17">
        <v>4.6699999999999997E-3</v>
      </c>
    </row>
    <row r="12272" spans="1:11" x14ac:dyDescent="0.45">
      <c r="A12272" s="10" t="s">
        <v>105</v>
      </c>
      <c r="B12272" s="20">
        <v>0.89800000000000002</v>
      </c>
      <c r="C12272" s="19">
        <v>2538</v>
      </c>
      <c r="D12272" s="19">
        <v>244.75908329999999</v>
      </c>
      <c r="E12272" s="23">
        <v>0.74547527700000005</v>
      </c>
      <c r="F12272" s="23">
        <v>0.31137317199999998</v>
      </c>
      <c r="G12272" s="17">
        <v>0</v>
      </c>
      <c r="H12272" s="17">
        <v>1</v>
      </c>
      <c r="I12272" s="17">
        <v>0.68863288499999997</v>
      </c>
      <c r="J12272" s="17">
        <v>0.306708851</v>
      </c>
      <c r="K12272" s="17">
        <v>4.6600000000000001E-3</v>
      </c>
    </row>
    <row r="12273" spans="1:11" x14ac:dyDescent="0.45">
      <c r="A12273" s="10" t="s">
        <v>105</v>
      </c>
      <c r="B12273" s="20">
        <v>0.89900000000000002</v>
      </c>
      <c r="C12273" s="19">
        <v>2541</v>
      </c>
      <c r="D12273" s="19">
        <v>247.00350209999999</v>
      </c>
      <c r="E12273" s="23">
        <v>0.75098726599999999</v>
      </c>
      <c r="F12273" s="23">
        <v>0.31273352799999998</v>
      </c>
      <c r="G12273" s="17">
        <v>0</v>
      </c>
      <c r="H12273" s="17">
        <v>1</v>
      </c>
      <c r="I12273" s="17">
        <v>0.69091621299999995</v>
      </c>
      <c r="J12273" s="17">
        <v>0.30446831000000002</v>
      </c>
      <c r="K12273" s="17">
        <v>4.62E-3</v>
      </c>
    </row>
    <row r="12274" spans="1:11" x14ac:dyDescent="0.45">
      <c r="A12274" s="10" t="s">
        <v>105</v>
      </c>
      <c r="B12274" s="20">
        <v>0.9</v>
      </c>
      <c r="C12274" s="19">
        <v>2544</v>
      </c>
      <c r="D12274" s="19">
        <v>249.2961933</v>
      </c>
      <c r="E12274" s="23">
        <v>0.77592375800000002</v>
      </c>
      <c r="F12274" s="23">
        <v>0.31477131000000003</v>
      </c>
      <c r="G12274" s="17">
        <v>0</v>
      </c>
      <c r="H12274" s="17">
        <v>1</v>
      </c>
      <c r="I12274" s="17">
        <v>0.69322520700000001</v>
      </c>
      <c r="J12274" s="17">
        <v>0.30219379600000001</v>
      </c>
      <c r="K12274" s="17">
        <v>4.5799999999999999E-3</v>
      </c>
    </row>
    <row r="12275" spans="1:11" x14ac:dyDescent="0.45">
      <c r="A12275" s="10" t="s">
        <v>105</v>
      </c>
      <c r="B12275" s="20">
        <v>0.90100000000000002</v>
      </c>
      <c r="C12275" s="19">
        <v>2548</v>
      </c>
      <c r="D12275" s="19">
        <v>252.45080340000001</v>
      </c>
      <c r="E12275" s="23">
        <v>0.793197245</v>
      </c>
      <c r="F12275" s="23">
        <v>0.31985135199999998</v>
      </c>
      <c r="G12275" s="17">
        <v>0</v>
      </c>
      <c r="H12275" s="17">
        <v>1</v>
      </c>
      <c r="I12275" s="17">
        <v>0.69369831299999996</v>
      </c>
      <c r="J12275" s="17">
        <v>0.30172775499999999</v>
      </c>
      <c r="K12275" s="17">
        <v>4.5700000000000003E-3</v>
      </c>
    </row>
    <row r="12276" spans="1:11" x14ac:dyDescent="0.45">
      <c r="A12276" s="10" t="s">
        <v>105</v>
      </c>
      <c r="B12276" s="20">
        <v>0.90200000000000002</v>
      </c>
      <c r="C12276" s="19">
        <v>2550</v>
      </c>
      <c r="D12276" s="19">
        <v>254.04037930000001</v>
      </c>
      <c r="E12276" s="23">
        <v>0.79604374700000002</v>
      </c>
      <c r="F12276" s="23">
        <v>0.32278135899999999</v>
      </c>
      <c r="G12276" s="17">
        <v>0</v>
      </c>
      <c r="H12276" s="17">
        <v>1</v>
      </c>
      <c r="I12276" s="17">
        <v>0.69367897199999995</v>
      </c>
      <c r="J12276" s="17">
        <v>0.301751186</v>
      </c>
      <c r="K12276" s="17">
        <v>4.5700000000000003E-3</v>
      </c>
    </row>
    <row r="12277" spans="1:11" x14ac:dyDescent="0.45">
      <c r="A12277" s="10" t="s">
        <v>105</v>
      </c>
      <c r="B12277" s="20">
        <v>0.90300000000000002</v>
      </c>
      <c r="C12277" s="19">
        <v>2551</v>
      </c>
      <c r="D12277" s="19">
        <v>254.84115120000001</v>
      </c>
      <c r="E12277" s="23">
        <v>0.80077188700000002</v>
      </c>
      <c r="F12277" s="23">
        <v>0.32616639200000003</v>
      </c>
      <c r="G12277" s="17">
        <v>0</v>
      </c>
      <c r="H12277" s="17">
        <v>1</v>
      </c>
      <c r="I12277" s="17">
        <v>0.69360918599999999</v>
      </c>
      <c r="J12277" s="17">
        <v>0.301821432</v>
      </c>
      <c r="K12277" s="17">
        <v>4.5700000000000003E-3</v>
      </c>
    </row>
    <row r="12278" spans="1:11" x14ac:dyDescent="0.45">
      <c r="A12278" s="10" t="s">
        <v>105</v>
      </c>
      <c r="B12278" s="20">
        <v>0.90500000000000003</v>
      </c>
      <c r="C12278" s="19">
        <v>2559</v>
      </c>
      <c r="D12278" s="19">
        <v>261.25065180000001</v>
      </c>
      <c r="E12278" s="23">
        <v>0.80238731600000002</v>
      </c>
      <c r="F12278" s="23">
        <v>0.32845695600000002</v>
      </c>
      <c r="G12278" s="17">
        <v>0</v>
      </c>
      <c r="H12278" s="17">
        <v>1</v>
      </c>
      <c r="I12278" s="17">
        <v>0.69535004499999997</v>
      </c>
      <c r="J12278" s="17">
        <v>0.30011010199999999</v>
      </c>
      <c r="K12278" s="17">
        <v>4.5399999999999998E-3</v>
      </c>
    </row>
    <row r="12279" spans="1:11" x14ac:dyDescent="0.45">
      <c r="A12279" s="10" t="s">
        <v>105</v>
      </c>
      <c r="B12279" s="20">
        <v>0.90600000000000003</v>
      </c>
      <c r="C12279" s="19">
        <v>2561</v>
      </c>
      <c r="D12279" s="19">
        <v>262.86101669999999</v>
      </c>
      <c r="E12279" s="23">
        <v>0.80561022500000001</v>
      </c>
      <c r="F12279" s="23">
        <v>0.33434767999999998</v>
      </c>
      <c r="G12279" s="17">
        <v>0</v>
      </c>
      <c r="H12279" s="17">
        <v>1</v>
      </c>
      <c r="I12279" s="17">
        <v>0.69540383100000003</v>
      </c>
      <c r="J12279" s="17">
        <v>0.30005861499999997</v>
      </c>
      <c r="K12279" s="17">
        <v>4.5399999999999998E-3</v>
      </c>
    </row>
    <row r="12280" spans="1:11" x14ac:dyDescent="0.45">
      <c r="A12280" s="10" t="s">
        <v>105</v>
      </c>
      <c r="B12280" s="20">
        <v>0.90700000000000003</v>
      </c>
      <c r="C12280" s="19">
        <v>2565</v>
      </c>
      <c r="D12280" s="19">
        <v>266.14087919999997</v>
      </c>
      <c r="E12280" s="23">
        <v>0.81996562100000003</v>
      </c>
      <c r="F12280" s="23">
        <v>0.33699066</v>
      </c>
      <c r="G12280" s="17">
        <v>0</v>
      </c>
      <c r="H12280" s="17">
        <v>1</v>
      </c>
      <c r="I12280" s="17">
        <v>0.69689800800000001</v>
      </c>
      <c r="J12280" s="17">
        <v>0.29858669700000001</v>
      </c>
      <c r="K12280" s="17">
        <v>4.5199999999999997E-3</v>
      </c>
    </row>
    <row r="12281" spans="1:11" x14ac:dyDescent="0.45">
      <c r="A12281" s="10" t="s">
        <v>105</v>
      </c>
      <c r="B12281" s="20">
        <v>0.90900000000000003</v>
      </c>
      <c r="C12281" s="19">
        <v>2570</v>
      </c>
      <c r="D12281" s="19">
        <v>270.27509620000001</v>
      </c>
      <c r="E12281" s="23">
        <v>0.82846299000000001</v>
      </c>
      <c r="F12281" s="23">
        <v>0.34198306299999998</v>
      </c>
      <c r="G12281" s="17">
        <v>0</v>
      </c>
      <c r="H12281" s="17">
        <v>1</v>
      </c>
      <c r="I12281" s="17">
        <v>0.69831748800000004</v>
      </c>
      <c r="J12281" s="17">
        <v>0.29719289599999998</v>
      </c>
      <c r="K12281" s="17">
        <v>4.4900000000000001E-3</v>
      </c>
    </row>
    <row r="12282" spans="1:11" x14ac:dyDescent="0.45">
      <c r="A12282" s="10" t="s">
        <v>105</v>
      </c>
      <c r="B12282" s="20">
        <v>0.91</v>
      </c>
      <c r="C12282" s="19">
        <v>2573</v>
      </c>
      <c r="D12282" s="19">
        <v>272.76499189999998</v>
      </c>
      <c r="E12282" s="23">
        <v>0.82996577400000004</v>
      </c>
      <c r="F12282" s="23">
        <v>0.34614535499999999</v>
      </c>
      <c r="G12282" s="17">
        <v>0</v>
      </c>
      <c r="H12282" s="17">
        <v>1</v>
      </c>
      <c r="I12282" s="17">
        <v>0.69893127700000002</v>
      </c>
      <c r="J12282" s="17">
        <v>0.29658824099999997</v>
      </c>
      <c r="K12282" s="17">
        <v>4.4799999999999996E-3</v>
      </c>
    </row>
    <row r="12283" spans="1:11" x14ac:dyDescent="0.45">
      <c r="A12283" s="10" t="s">
        <v>105</v>
      </c>
      <c r="B12283" s="20">
        <v>0.91100000000000003</v>
      </c>
      <c r="C12283" s="19">
        <v>2575</v>
      </c>
      <c r="D12283" s="19">
        <v>274.45689729999998</v>
      </c>
      <c r="E12283" s="23">
        <v>0.84828882999999999</v>
      </c>
      <c r="F12283" s="23">
        <v>0.35001981100000001</v>
      </c>
      <c r="G12283" s="17">
        <v>0</v>
      </c>
      <c r="H12283" s="17">
        <v>1</v>
      </c>
      <c r="I12283" s="17">
        <v>0.69866006899999999</v>
      </c>
      <c r="J12283" s="17">
        <v>0.296861188</v>
      </c>
      <c r="K12283" s="17">
        <v>4.4799999999999996E-3</v>
      </c>
    </row>
    <row r="12284" spans="1:11" x14ac:dyDescent="0.45">
      <c r="A12284" s="10" t="s">
        <v>105</v>
      </c>
      <c r="B12284" s="20">
        <v>0.91200000000000003</v>
      </c>
      <c r="C12284" s="19">
        <v>2579</v>
      </c>
      <c r="D12284" s="19">
        <v>277.88226309999999</v>
      </c>
      <c r="E12284" s="23">
        <v>0.85634144800000001</v>
      </c>
      <c r="F12284" s="23">
        <v>0.351557587</v>
      </c>
      <c r="G12284" s="17">
        <v>0</v>
      </c>
      <c r="H12284" s="17">
        <v>1</v>
      </c>
      <c r="I12284" s="17">
        <v>0.70108352900000004</v>
      </c>
      <c r="J12284" s="17">
        <v>0.29447374700000001</v>
      </c>
      <c r="K12284" s="17">
        <v>4.4400000000000004E-3</v>
      </c>
    </row>
    <row r="12285" spans="1:11" x14ac:dyDescent="0.45">
      <c r="A12285" s="10" t="s">
        <v>105</v>
      </c>
      <c r="B12285" s="20">
        <v>0.91300000000000003</v>
      </c>
      <c r="C12285" s="19">
        <v>2581</v>
      </c>
      <c r="D12285" s="19">
        <v>279.62022539999998</v>
      </c>
      <c r="E12285" s="23">
        <v>0.87032831700000002</v>
      </c>
      <c r="F12285" s="23">
        <v>0.35466873599999998</v>
      </c>
      <c r="G12285" s="17">
        <v>0</v>
      </c>
      <c r="H12285" s="17">
        <v>1</v>
      </c>
      <c r="I12285" s="17">
        <v>0.70103946500000003</v>
      </c>
      <c r="J12285" s="17">
        <v>0.29452087199999999</v>
      </c>
      <c r="K12285" s="17">
        <v>4.4400000000000004E-3</v>
      </c>
    </row>
    <row r="12286" spans="1:11" x14ac:dyDescent="0.45">
      <c r="A12286" s="10" t="s">
        <v>105</v>
      </c>
      <c r="B12286" s="20">
        <v>0.91400000000000003</v>
      </c>
      <c r="C12286" s="19">
        <v>2584</v>
      </c>
      <c r="D12286" s="19">
        <v>282.25460980000003</v>
      </c>
      <c r="E12286" s="23">
        <v>0.879919071</v>
      </c>
      <c r="F12286" s="23">
        <v>0.35875406300000001</v>
      </c>
      <c r="G12286" s="17">
        <v>0</v>
      </c>
      <c r="H12286" s="17">
        <v>1</v>
      </c>
      <c r="I12286" s="17">
        <v>0.701083754</v>
      </c>
      <c r="J12286" s="17">
        <v>0.29447975100000001</v>
      </c>
      <c r="K12286" s="17">
        <v>4.4400000000000004E-3</v>
      </c>
    </row>
    <row r="12287" spans="1:11" x14ac:dyDescent="0.45">
      <c r="A12287" s="10" t="s">
        <v>105</v>
      </c>
      <c r="B12287" s="20">
        <v>0.91500000000000004</v>
      </c>
      <c r="C12287" s="19">
        <v>2587</v>
      </c>
      <c r="D12287" s="19">
        <v>284.92425079999998</v>
      </c>
      <c r="E12287" s="23">
        <v>0.89175748099999996</v>
      </c>
      <c r="F12287" s="23">
        <v>0.36200357</v>
      </c>
      <c r="G12287" s="17">
        <v>0</v>
      </c>
      <c r="H12287" s="17">
        <v>1</v>
      </c>
      <c r="I12287" s="17">
        <v>0.70165628899999999</v>
      </c>
      <c r="J12287" s="17">
        <v>0.29391893099999999</v>
      </c>
      <c r="K12287" s="17">
        <v>4.4200000000000003E-3</v>
      </c>
    </row>
    <row r="12288" spans="1:11" x14ac:dyDescent="0.45">
      <c r="A12288" s="10" t="s">
        <v>105</v>
      </c>
      <c r="B12288" s="20">
        <v>0.91600000000000004</v>
      </c>
      <c r="C12288" s="19">
        <v>2590</v>
      </c>
      <c r="D12288" s="19">
        <v>287.63632890000002</v>
      </c>
      <c r="E12288" s="23">
        <v>0.90607674199999999</v>
      </c>
      <c r="F12288" s="23">
        <v>0.36444367799999999</v>
      </c>
      <c r="G12288" s="17">
        <v>0</v>
      </c>
      <c r="H12288" s="17">
        <v>1</v>
      </c>
      <c r="I12288" s="17">
        <v>0.70068628600000005</v>
      </c>
      <c r="J12288" s="17">
        <v>0.29489505100000002</v>
      </c>
      <c r="K12288" s="17">
        <v>4.4200000000000003E-3</v>
      </c>
    </row>
    <row r="12289" spans="1:11" x14ac:dyDescent="0.45">
      <c r="A12289" s="10" t="s">
        <v>105</v>
      </c>
      <c r="B12289" s="20">
        <v>0.91700000000000004</v>
      </c>
      <c r="C12289" s="19">
        <v>2593</v>
      </c>
      <c r="D12289" s="19">
        <v>290.37262679999998</v>
      </c>
      <c r="E12289" s="23">
        <v>0.91794843400000004</v>
      </c>
      <c r="F12289" s="23">
        <v>0.368643683</v>
      </c>
      <c r="G12289" s="17">
        <v>0</v>
      </c>
      <c r="H12289" s="17">
        <v>1</v>
      </c>
      <c r="I12289" s="17">
        <v>0.70087588999999995</v>
      </c>
      <c r="J12289" s="17">
        <v>0.29471302399999999</v>
      </c>
      <c r="K12289" s="17">
        <v>4.4099999999999999E-3</v>
      </c>
    </row>
    <row r="12290" spans="1:11" x14ac:dyDescent="0.45">
      <c r="A12290" s="10" t="s">
        <v>105</v>
      </c>
      <c r="B12290" s="20">
        <v>0.91800000000000004</v>
      </c>
      <c r="C12290" s="19">
        <v>2595</v>
      </c>
      <c r="D12290" s="19">
        <v>292.2248793</v>
      </c>
      <c r="E12290" s="23">
        <v>0.92646495799999995</v>
      </c>
      <c r="F12290" s="23">
        <v>0.37114808700000002</v>
      </c>
      <c r="G12290" s="17">
        <v>0</v>
      </c>
      <c r="H12290" s="17">
        <v>1</v>
      </c>
      <c r="I12290" s="17">
        <v>0.70351662699999995</v>
      </c>
      <c r="J12290" s="17">
        <v>0.29211511699999998</v>
      </c>
      <c r="K12290" s="17">
        <v>4.3699999999999998E-3</v>
      </c>
    </row>
    <row r="12291" spans="1:11" x14ac:dyDescent="0.45">
      <c r="A12291" s="10" t="s">
        <v>105</v>
      </c>
      <c r="B12291" s="20">
        <v>0.91900000000000004</v>
      </c>
      <c r="C12291" s="19">
        <v>2598</v>
      </c>
      <c r="D12291" s="19">
        <v>295.01567940000001</v>
      </c>
      <c r="E12291" s="23">
        <v>0.93026670600000005</v>
      </c>
      <c r="F12291" s="23">
        <v>0.37503291599999999</v>
      </c>
      <c r="G12291" s="17">
        <v>0</v>
      </c>
      <c r="H12291" s="17">
        <v>1</v>
      </c>
      <c r="I12291" s="17">
        <v>0.70488236999999998</v>
      </c>
      <c r="J12291" s="17">
        <v>0.29076949600000002</v>
      </c>
      <c r="K12291" s="17">
        <v>4.3499999999999997E-3</v>
      </c>
    </row>
    <row r="12292" spans="1:11" x14ac:dyDescent="0.45">
      <c r="A12292" s="10" t="s">
        <v>105</v>
      </c>
      <c r="B12292" s="20">
        <v>0.92</v>
      </c>
      <c r="C12292" s="19">
        <v>2601</v>
      </c>
      <c r="D12292" s="19">
        <v>297.85874250000001</v>
      </c>
      <c r="E12292" s="23">
        <v>0.95571843300000003</v>
      </c>
      <c r="F12292" s="23">
        <v>0.37844134299999999</v>
      </c>
      <c r="G12292" s="17">
        <v>0</v>
      </c>
      <c r="H12292" s="17">
        <v>1</v>
      </c>
      <c r="I12292" s="17">
        <v>0.70566181100000003</v>
      </c>
      <c r="J12292" s="17">
        <v>0.29000369399999998</v>
      </c>
      <c r="K12292" s="17">
        <v>4.3299999999999996E-3</v>
      </c>
    </row>
    <row r="12293" spans="1:11" x14ac:dyDescent="0.45">
      <c r="A12293" s="10" t="s">
        <v>105</v>
      </c>
      <c r="B12293" s="20">
        <v>0.92100000000000004</v>
      </c>
      <c r="C12293" s="19">
        <v>2603</v>
      </c>
      <c r="D12293" s="19">
        <v>299.79157270000002</v>
      </c>
      <c r="E12293" s="23">
        <v>0.96885499399999997</v>
      </c>
      <c r="F12293" s="23">
        <v>0.38020671700000003</v>
      </c>
      <c r="G12293" s="17">
        <v>0</v>
      </c>
      <c r="H12293" s="17">
        <v>1</v>
      </c>
      <c r="I12293" s="17">
        <v>0.70635708200000002</v>
      </c>
      <c r="J12293" s="17">
        <v>0.289318662</v>
      </c>
      <c r="K12293" s="17">
        <v>4.3200000000000001E-3</v>
      </c>
    </row>
    <row r="12294" spans="1:11" x14ac:dyDescent="0.45">
      <c r="A12294" s="10" t="s">
        <v>105</v>
      </c>
      <c r="B12294" s="20">
        <v>0.92200000000000004</v>
      </c>
      <c r="C12294" s="19">
        <v>2607</v>
      </c>
      <c r="D12294" s="19">
        <v>303.67869389999998</v>
      </c>
      <c r="E12294" s="23">
        <v>0.97300536199999998</v>
      </c>
      <c r="F12294" s="23">
        <v>0.38199393700000001</v>
      </c>
      <c r="G12294" s="17">
        <v>0</v>
      </c>
      <c r="H12294" s="17">
        <v>1</v>
      </c>
      <c r="I12294" s="17">
        <v>0.70941251500000002</v>
      </c>
      <c r="J12294" s="17">
        <v>0.286308224</v>
      </c>
      <c r="K12294" s="17">
        <v>4.28E-3</v>
      </c>
    </row>
    <row r="12295" spans="1:11" x14ac:dyDescent="0.45">
      <c r="A12295" s="10" t="s">
        <v>105</v>
      </c>
      <c r="B12295" s="20">
        <v>0.92300000000000004</v>
      </c>
      <c r="C12295" s="19">
        <v>2608</v>
      </c>
      <c r="D12295" s="19">
        <v>304.65395519999998</v>
      </c>
      <c r="E12295" s="23">
        <v>0.97526126899999999</v>
      </c>
      <c r="F12295" s="23">
        <v>0.38556839999999998</v>
      </c>
      <c r="G12295" s="17">
        <v>0</v>
      </c>
      <c r="H12295" s="17">
        <v>1</v>
      </c>
      <c r="I12295" s="17">
        <v>0.71092858599999997</v>
      </c>
      <c r="J12295" s="17">
        <v>0.28481447799999998</v>
      </c>
      <c r="K12295" s="17">
        <v>4.2599999999999999E-3</v>
      </c>
    </row>
    <row r="12296" spans="1:11" x14ac:dyDescent="0.45">
      <c r="A12296" s="10" t="s">
        <v>105</v>
      </c>
      <c r="B12296" s="20">
        <v>0.92400000000000004</v>
      </c>
      <c r="C12296" s="19">
        <v>2613</v>
      </c>
      <c r="D12296" s="19">
        <v>309.5484975</v>
      </c>
      <c r="E12296" s="23">
        <v>0.97890845800000004</v>
      </c>
      <c r="F12296" s="23">
        <v>0.391001932</v>
      </c>
      <c r="G12296" s="17">
        <v>0</v>
      </c>
      <c r="H12296" s="17">
        <v>1</v>
      </c>
      <c r="I12296" s="17">
        <v>0.70986346099999997</v>
      </c>
      <c r="J12296" s="17">
        <v>0.28588598199999998</v>
      </c>
      <c r="K12296" s="17">
        <v>4.2500000000000003E-3</v>
      </c>
    </row>
    <row r="12297" spans="1:11" x14ac:dyDescent="0.45">
      <c r="A12297" s="10" t="s">
        <v>105</v>
      </c>
      <c r="B12297" s="20">
        <v>0.92500000000000004</v>
      </c>
      <c r="C12297" s="19">
        <v>2614</v>
      </c>
      <c r="D12297" s="19">
        <v>310.53993009999999</v>
      </c>
      <c r="E12297" s="23">
        <v>0.99143263500000001</v>
      </c>
      <c r="F12297" s="23">
        <v>0.39594770800000001</v>
      </c>
      <c r="G12297" s="17">
        <v>0</v>
      </c>
      <c r="H12297" s="17">
        <v>1</v>
      </c>
      <c r="I12297" s="17">
        <v>0.70981190999999999</v>
      </c>
      <c r="J12297" s="17">
        <v>0.28593784100000003</v>
      </c>
      <c r="K12297" s="17">
        <v>4.2500000000000003E-3</v>
      </c>
    </row>
    <row r="12298" spans="1:11" x14ac:dyDescent="0.45">
      <c r="A12298" s="10" t="s">
        <v>105</v>
      </c>
      <c r="B12298" s="20">
        <v>0.92600000000000005</v>
      </c>
      <c r="C12298" s="19">
        <v>2618</v>
      </c>
      <c r="D12298" s="19">
        <v>314.51898940000001</v>
      </c>
      <c r="E12298" s="23">
        <v>0.99476482499999996</v>
      </c>
      <c r="F12298" s="23">
        <v>0.398259643</v>
      </c>
      <c r="G12298" s="17">
        <v>0</v>
      </c>
      <c r="H12298" s="17">
        <v>1</v>
      </c>
      <c r="I12298" s="17">
        <v>0.70921768200000002</v>
      </c>
      <c r="J12298" s="17">
        <v>0.28653562700000001</v>
      </c>
      <c r="K12298" s="17">
        <v>4.2500000000000003E-3</v>
      </c>
    </row>
    <row r="12299" spans="1:11" x14ac:dyDescent="0.45">
      <c r="A12299" s="10" t="s">
        <v>105</v>
      </c>
      <c r="B12299" s="20">
        <v>0.92700000000000005</v>
      </c>
      <c r="C12299" s="19">
        <v>2621</v>
      </c>
      <c r="D12299" s="19">
        <v>317.58024590000002</v>
      </c>
      <c r="E12299" s="23">
        <v>1.02887255</v>
      </c>
      <c r="F12299" s="23">
        <v>0.40283232200000002</v>
      </c>
      <c r="G12299" s="17">
        <v>0</v>
      </c>
      <c r="H12299" s="17">
        <v>1</v>
      </c>
      <c r="I12299" s="17">
        <v>0.71150175199999999</v>
      </c>
      <c r="J12299" s="17">
        <v>0.28428737500000001</v>
      </c>
      <c r="K12299" s="17">
        <v>4.2100000000000002E-3</v>
      </c>
    </row>
    <row r="12300" spans="1:11" x14ac:dyDescent="0.45">
      <c r="A12300" s="10" t="s">
        <v>105</v>
      </c>
      <c r="B12300" s="20">
        <v>0.92800000000000005</v>
      </c>
      <c r="C12300" s="19">
        <v>2624</v>
      </c>
      <c r="D12300" s="19">
        <v>320.70301690000002</v>
      </c>
      <c r="E12300" s="23">
        <v>1.0443772609999999</v>
      </c>
      <c r="F12300" s="23">
        <v>0.40707082500000003</v>
      </c>
      <c r="G12300" s="17">
        <v>0</v>
      </c>
      <c r="H12300" s="17">
        <v>1</v>
      </c>
      <c r="I12300" s="17">
        <v>0.71261240699999995</v>
      </c>
      <c r="J12300" s="17">
        <v>0.28319293000000001</v>
      </c>
      <c r="K12300" s="17">
        <v>4.1900000000000001E-3</v>
      </c>
    </row>
    <row r="12301" spans="1:11" x14ac:dyDescent="0.45">
      <c r="A12301" s="10" t="s">
        <v>105</v>
      </c>
      <c r="B12301" s="20">
        <v>0.92900000000000005</v>
      </c>
      <c r="C12301" s="19">
        <v>2627</v>
      </c>
      <c r="D12301" s="19">
        <v>323.84256809999999</v>
      </c>
      <c r="E12301" s="23">
        <v>1.0465170660000001</v>
      </c>
      <c r="F12301" s="23">
        <v>0.40996073100000002</v>
      </c>
      <c r="G12301" s="17">
        <v>0</v>
      </c>
      <c r="H12301" s="17">
        <v>1</v>
      </c>
      <c r="I12301" s="17">
        <v>0.70615671499999999</v>
      </c>
      <c r="J12301" s="17">
        <v>0.28968662299999998</v>
      </c>
      <c r="K12301" s="17">
        <v>4.1599999999999996E-3</v>
      </c>
    </row>
    <row r="12302" spans="1:11" x14ac:dyDescent="0.45">
      <c r="A12302" s="10" t="s">
        <v>105</v>
      </c>
      <c r="B12302" s="20">
        <v>0.93</v>
      </c>
      <c r="C12302" s="19">
        <v>2630</v>
      </c>
      <c r="D12302" s="19">
        <v>327.01627150000002</v>
      </c>
      <c r="E12302" s="23">
        <v>1.0607226439999999</v>
      </c>
      <c r="F12302" s="23">
        <v>0.41478406000000001</v>
      </c>
      <c r="G12302" s="17">
        <v>0</v>
      </c>
      <c r="H12302" s="17">
        <v>1</v>
      </c>
      <c r="I12302" s="17">
        <v>0.70795089899999997</v>
      </c>
      <c r="J12302" s="17">
        <v>0.28791781999999999</v>
      </c>
      <c r="K12302" s="17">
        <v>4.13E-3</v>
      </c>
    </row>
    <row r="12303" spans="1:11" x14ac:dyDescent="0.45">
      <c r="A12303" s="10" t="s">
        <v>105</v>
      </c>
      <c r="B12303" s="20">
        <v>0.93100000000000005</v>
      </c>
      <c r="C12303" s="19">
        <v>2632</v>
      </c>
      <c r="D12303" s="19">
        <v>329.15505080000003</v>
      </c>
      <c r="E12303" s="23">
        <v>1.071351953</v>
      </c>
      <c r="F12303" s="23">
        <v>0.41770731999999999</v>
      </c>
      <c r="G12303" s="17">
        <v>0</v>
      </c>
      <c r="H12303" s="17">
        <v>1</v>
      </c>
      <c r="I12303" s="17">
        <v>0.70924690300000004</v>
      </c>
      <c r="J12303" s="17">
        <v>0.28664014799999998</v>
      </c>
      <c r="K12303" s="17">
        <v>4.1099999999999999E-3</v>
      </c>
    </row>
    <row r="12304" spans="1:11" x14ac:dyDescent="0.45">
      <c r="A12304" s="10" t="s">
        <v>105</v>
      </c>
      <c r="B12304" s="20">
        <v>0.93200000000000005</v>
      </c>
      <c r="C12304" s="19">
        <v>2635</v>
      </c>
      <c r="D12304" s="19">
        <v>332.39559969999999</v>
      </c>
      <c r="E12304" s="23">
        <v>1.0850432189999999</v>
      </c>
      <c r="F12304" s="23">
        <v>0.42163695299999998</v>
      </c>
      <c r="G12304" s="17">
        <v>0</v>
      </c>
      <c r="H12304" s="17">
        <v>1</v>
      </c>
      <c r="I12304" s="17">
        <v>0.71076152800000003</v>
      </c>
      <c r="J12304" s="17">
        <v>0.28514694800000001</v>
      </c>
      <c r="K12304" s="17">
        <v>4.0899999999999999E-3</v>
      </c>
    </row>
    <row r="12305" spans="1:11" x14ac:dyDescent="0.45">
      <c r="A12305" s="10" t="s">
        <v>105</v>
      </c>
      <c r="B12305" s="20">
        <v>0.93300000000000005</v>
      </c>
      <c r="C12305" s="19">
        <v>2638</v>
      </c>
      <c r="D12305" s="19">
        <v>335.68869530000001</v>
      </c>
      <c r="E12305" s="23">
        <v>1.100606655</v>
      </c>
      <c r="F12305" s="23">
        <v>0.42561572399999997</v>
      </c>
      <c r="G12305" s="17">
        <v>0</v>
      </c>
      <c r="H12305" s="17">
        <v>1</v>
      </c>
      <c r="I12305" s="17">
        <v>0.71065603700000002</v>
      </c>
      <c r="J12305" s="17">
        <v>0.28526105200000001</v>
      </c>
      <c r="K12305" s="17">
        <v>4.0800000000000003E-3</v>
      </c>
    </row>
    <row r="12306" spans="1:11" x14ac:dyDescent="0.45">
      <c r="A12306" s="10" t="s">
        <v>105</v>
      </c>
      <c r="B12306" s="20">
        <v>0.93500000000000005</v>
      </c>
      <c r="C12306" s="19">
        <v>2644</v>
      </c>
      <c r="D12306" s="19">
        <v>342.36008559999999</v>
      </c>
      <c r="E12306" s="23">
        <v>1.1195519789999999</v>
      </c>
      <c r="F12306" s="23">
        <v>0.43013729099999998</v>
      </c>
      <c r="G12306" s="17">
        <v>0</v>
      </c>
      <c r="H12306" s="17">
        <v>1</v>
      </c>
      <c r="I12306" s="17">
        <v>0.711988607</v>
      </c>
      <c r="J12306" s="17">
        <v>0.28395163899999998</v>
      </c>
      <c r="K12306" s="17">
        <v>4.0600000000000002E-3</v>
      </c>
    </row>
    <row r="12307" spans="1:11" x14ac:dyDescent="0.45">
      <c r="A12307" s="10" t="s">
        <v>105</v>
      </c>
      <c r="B12307" s="20">
        <v>0.93600000000000005</v>
      </c>
      <c r="C12307" s="19">
        <v>2647</v>
      </c>
      <c r="D12307" s="19">
        <v>345.72577539999997</v>
      </c>
      <c r="E12307" s="23">
        <v>1.12189662</v>
      </c>
      <c r="F12307" s="23">
        <v>0.43779015100000002</v>
      </c>
      <c r="G12307" s="17">
        <v>0</v>
      </c>
      <c r="H12307" s="17">
        <v>1</v>
      </c>
      <c r="I12307" s="17">
        <v>0.71091587000000001</v>
      </c>
      <c r="J12307" s="17">
        <v>0.285030493</v>
      </c>
      <c r="K12307" s="17">
        <v>4.0499999999999998E-3</v>
      </c>
    </row>
    <row r="12308" spans="1:11" x14ac:dyDescent="0.45">
      <c r="A12308" s="10" t="s">
        <v>105</v>
      </c>
      <c r="B12308" s="20">
        <v>0.93700000000000006</v>
      </c>
      <c r="C12308" s="19">
        <v>2648</v>
      </c>
      <c r="D12308" s="19">
        <v>346.84994849999998</v>
      </c>
      <c r="E12308" s="23">
        <v>1.1241730480000001</v>
      </c>
      <c r="F12308" s="23">
        <v>0.44087634599999997</v>
      </c>
      <c r="G12308" s="17">
        <v>0</v>
      </c>
      <c r="H12308" s="17">
        <v>1</v>
      </c>
      <c r="I12308" s="17">
        <v>0.71071114499999999</v>
      </c>
      <c r="J12308" s="17">
        <v>0.28523638499999998</v>
      </c>
      <c r="K12308" s="17">
        <v>4.0499999999999998E-3</v>
      </c>
    </row>
    <row r="12309" spans="1:11" x14ac:dyDescent="0.45">
      <c r="A12309" s="10" t="s">
        <v>105</v>
      </c>
      <c r="B12309" s="20">
        <v>0.93799999999999994</v>
      </c>
      <c r="C12309" s="19">
        <v>2652</v>
      </c>
      <c r="D12309" s="19">
        <v>351.36147740000001</v>
      </c>
      <c r="E12309" s="23">
        <v>1.130244077</v>
      </c>
      <c r="F12309" s="23">
        <v>0.44444722199999998</v>
      </c>
      <c r="G12309" s="17">
        <v>0</v>
      </c>
      <c r="H12309" s="17">
        <v>1</v>
      </c>
      <c r="I12309" s="17">
        <v>0.71051835399999996</v>
      </c>
      <c r="J12309" s="17">
        <v>0.285435683</v>
      </c>
      <c r="K12309" s="17">
        <v>4.0499999999999998E-3</v>
      </c>
    </row>
    <row r="12310" spans="1:11" x14ac:dyDescent="0.45">
      <c r="A12310" s="10" t="s">
        <v>105</v>
      </c>
      <c r="B12310" s="20">
        <v>0.93899999999999995</v>
      </c>
      <c r="C12310" s="19">
        <v>2655</v>
      </c>
      <c r="D12310" s="19">
        <v>354.7538318</v>
      </c>
      <c r="E12310" s="23">
        <v>1.130784797</v>
      </c>
      <c r="F12310" s="23">
        <v>0.44855811000000001</v>
      </c>
      <c r="G12310" s="17">
        <v>0</v>
      </c>
      <c r="H12310" s="17">
        <v>1</v>
      </c>
      <c r="I12310" s="17">
        <v>0.71107257899999998</v>
      </c>
      <c r="J12310" s="17">
        <v>0.28488920499999998</v>
      </c>
      <c r="K12310" s="17">
        <v>4.0400000000000002E-3</v>
      </c>
    </row>
    <row r="12311" spans="1:11" x14ac:dyDescent="0.45">
      <c r="A12311" s="10" t="s">
        <v>105</v>
      </c>
      <c r="B12311" s="20">
        <v>0.94</v>
      </c>
      <c r="C12311" s="19">
        <v>2658</v>
      </c>
      <c r="D12311" s="19">
        <v>358.19709089999998</v>
      </c>
      <c r="E12311" s="23">
        <v>1.1779599199999999</v>
      </c>
      <c r="F12311" s="23">
        <v>0.45162200200000002</v>
      </c>
      <c r="G12311" s="17">
        <v>0</v>
      </c>
      <c r="H12311" s="17">
        <v>1</v>
      </c>
      <c r="I12311" s="17">
        <v>0.71101625300000004</v>
      </c>
      <c r="J12311" s="17">
        <v>0.28494904700000001</v>
      </c>
      <c r="K12311" s="17">
        <v>4.0299999999999997E-3</v>
      </c>
    </row>
    <row r="12312" spans="1:11" x14ac:dyDescent="0.45">
      <c r="A12312" s="10" t="s">
        <v>105</v>
      </c>
      <c r="B12312" s="20">
        <v>0.94099999999999995</v>
      </c>
      <c r="C12312" s="19">
        <v>2661</v>
      </c>
      <c r="D12312" s="19">
        <v>361.78266079999997</v>
      </c>
      <c r="E12312" s="23">
        <v>1.1951899539999999</v>
      </c>
      <c r="F12312" s="23">
        <v>0.45473436099999998</v>
      </c>
      <c r="G12312" s="17">
        <v>0</v>
      </c>
      <c r="H12312" s="17">
        <v>1</v>
      </c>
      <c r="I12312" s="17">
        <v>0.71223753599999995</v>
      </c>
      <c r="J12312" s="17">
        <v>0.28374481499999998</v>
      </c>
      <c r="K12312" s="17">
        <v>4.0200000000000001E-3</v>
      </c>
    </row>
    <row r="12313" spans="1:11" x14ac:dyDescent="0.45">
      <c r="A12313" s="10" t="s">
        <v>105</v>
      </c>
      <c r="B12313" s="20">
        <v>0.94199999999999995</v>
      </c>
      <c r="C12313" s="19">
        <v>2663</v>
      </c>
      <c r="D12313" s="19">
        <v>364.19820920000001</v>
      </c>
      <c r="E12313" s="23">
        <v>1.211449827</v>
      </c>
      <c r="F12313" s="23">
        <v>0.45803015800000002</v>
      </c>
      <c r="G12313" s="17">
        <v>0</v>
      </c>
      <c r="H12313" s="17">
        <v>1</v>
      </c>
      <c r="I12313" s="17">
        <v>0.71259537299999998</v>
      </c>
      <c r="J12313" s="17">
        <v>0.28339197399999999</v>
      </c>
      <c r="K12313" s="17">
        <v>4.0099999999999997E-3</v>
      </c>
    </row>
    <row r="12314" spans="1:11" x14ac:dyDescent="0.45">
      <c r="A12314" s="10" t="s">
        <v>105</v>
      </c>
      <c r="B12314" s="20">
        <v>0.94299999999999995</v>
      </c>
      <c r="C12314" s="19">
        <v>2666</v>
      </c>
      <c r="D12314" s="19">
        <v>367.88764529999997</v>
      </c>
      <c r="E12314" s="23">
        <v>1.2407593269999999</v>
      </c>
      <c r="F12314" s="23">
        <v>0.46024833500000001</v>
      </c>
      <c r="G12314" s="17">
        <v>0</v>
      </c>
      <c r="H12314" s="17">
        <v>1</v>
      </c>
      <c r="I12314" s="17">
        <v>0.71274348899999995</v>
      </c>
      <c r="J12314" s="17">
        <v>0.28325240800000001</v>
      </c>
      <c r="K12314" s="17">
        <v>4.0000000000000001E-3</v>
      </c>
    </row>
    <row r="12315" spans="1:11" x14ac:dyDescent="0.45">
      <c r="A12315" s="10" t="s">
        <v>105</v>
      </c>
      <c r="B12315" s="20">
        <v>0.94399999999999995</v>
      </c>
      <c r="C12315" s="19">
        <v>2669</v>
      </c>
      <c r="D12315" s="19">
        <v>371.70006339999998</v>
      </c>
      <c r="E12315" s="23">
        <v>1.2808013410000001</v>
      </c>
      <c r="F12315" s="23">
        <v>0.47063761199999998</v>
      </c>
      <c r="G12315" s="17">
        <v>0</v>
      </c>
      <c r="H12315" s="17">
        <v>1</v>
      </c>
      <c r="I12315" s="17">
        <v>0.71193531799999998</v>
      </c>
      <c r="J12315" s="17">
        <v>0.28406512</v>
      </c>
      <c r="K12315" s="17">
        <v>4.0000000000000001E-3</v>
      </c>
    </row>
    <row r="12316" spans="1:11" x14ac:dyDescent="0.45">
      <c r="A12316" s="10" t="s">
        <v>105</v>
      </c>
      <c r="B12316" s="20">
        <v>0.94499999999999995</v>
      </c>
      <c r="C12316" s="19">
        <v>2672</v>
      </c>
      <c r="D12316" s="19">
        <v>375.59778269999998</v>
      </c>
      <c r="E12316" s="23">
        <v>1.299239775</v>
      </c>
      <c r="F12316" s="23">
        <v>0.47532904500000001</v>
      </c>
      <c r="G12316" s="17">
        <v>0</v>
      </c>
      <c r="H12316" s="17">
        <v>1</v>
      </c>
      <c r="I12316" s="17">
        <v>0.71231444700000002</v>
      </c>
      <c r="J12316" s="17">
        <v>0.283691254</v>
      </c>
      <c r="K12316" s="17">
        <v>3.9899999999999996E-3</v>
      </c>
    </row>
    <row r="12317" spans="1:11" x14ac:dyDescent="0.45">
      <c r="A12317" s="10" t="s">
        <v>105</v>
      </c>
      <c r="B12317" s="20">
        <v>0.94599999999999995</v>
      </c>
      <c r="C12317" s="19">
        <v>2675</v>
      </c>
      <c r="D12317" s="19">
        <v>379.54278740000001</v>
      </c>
      <c r="E12317" s="23">
        <v>1.33222204</v>
      </c>
      <c r="F12317" s="23">
        <v>0.48013402599999999</v>
      </c>
      <c r="G12317" s="17">
        <v>0</v>
      </c>
      <c r="H12317" s="17">
        <v>1</v>
      </c>
      <c r="I12317" s="17">
        <v>0.713737764</v>
      </c>
      <c r="J12317" s="17">
        <v>0.28228905700000001</v>
      </c>
      <c r="K12317" s="17">
        <v>3.9699999999999996E-3</v>
      </c>
    </row>
    <row r="12318" spans="1:11" x14ac:dyDescent="0.45">
      <c r="A12318" s="10" t="s">
        <v>105</v>
      </c>
      <c r="B12318" s="20">
        <v>0.94699999999999995</v>
      </c>
      <c r="C12318" s="19">
        <v>2678</v>
      </c>
      <c r="D12318" s="19">
        <v>383.57203809999999</v>
      </c>
      <c r="E12318" s="23">
        <v>1.3475110340000001</v>
      </c>
      <c r="F12318" s="23">
        <v>0.48499146500000001</v>
      </c>
      <c r="G12318" s="17">
        <v>0</v>
      </c>
      <c r="H12318" s="17">
        <v>1</v>
      </c>
      <c r="I12318" s="17">
        <v>0.71490010199999998</v>
      </c>
      <c r="J12318" s="17">
        <v>0.28114955899999999</v>
      </c>
      <c r="K12318" s="17">
        <v>3.9500000000000004E-3</v>
      </c>
    </row>
    <row r="12319" spans="1:11" x14ac:dyDescent="0.45">
      <c r="A12319" s="10" t="s">
        <v>105</v>
      </c>
      <c r="B12319" s="20">
        <v>0.94799999999999995</v>
      </c>
      <c r="C12319" s="19">
        <v>2680</v>
      </c>
      <c r="D12319" s="19">
        <v>386.31009820000003</v>
      </c>
      <c r="E12319" s="23">
        <v>1.3892067640000001</v>
      </c>
      <c r="F12319" s="23">
        <v>0.489389933</v>
      </c>
      <c r="G12319" s="17">
        <v>0</v>
      </c>
      <c r="H12319" s="17">
        <v>1</v>
      </c>
      <c r="I12319" s="17">
        <v>0.71540328200000003</v>
      </c>
      <c r="J12319" s="17">
        <v>0.280653351</v>
      </c>
      <c r="K12319" s="17">
        <v>3.9399999999999999E-3</v>
      </c>
    </row>
    <row r="12320" spans="1:11" x14ac:dyDescent="0.45">
      <c r="A12320" s="10" t="s">
        <v>105</v>
      </c>
      <c r="B12320" s="20">
        <v>0.94899999999999995</v>
      </c>
      <c r="C12320" s="19">
        <v>2683</v>
      </c>
      <c r="D12320" s="19">
        <v>390.55836959999999</v>
      </c>
      <c r="E12320" s="23">
        <v>1.436479047</v>
      </c>
      <c r="F12320" s="23">
        <v>0.493717236</v>
      </c>
      <c r="G12320" s="17">
        <v>0</v>
      </c>
      <c r="H12320" s="17">
        <v>1</v>
      </c>
      <c r="I12320" s="17">
        <v>0.715617324</v>
      </c>
      <c r="J12320" s="17">
        <v>0.280445791</v>
      </c>
      <c r="K12320" s="17">
        <v>3.9399999999999999E-3</v>
      </c>
    </row>
    <row r="12321" spans="1:11" x14ac:dyDescent="0.45">
      <c r="A12321" s="10" t="s">
        <v>105</v>
      </c>
      <c r="B12321" s="20">
        <v>0.95</v>
      </c>
      <c r="C12321" s="19">
        <v>2686</v>
      </c>
      <c r="D12321" s="19">
        <v>394.88941690000001</v>
      </c>
      <c r="E12321" s="23">
        <v>1.4527022780000001</v>
      </c>
      <c r="F12321" s="23">
        <v>0.49898037000000001</v>
      </c>
      <c r="G12321" s="17">
        <v>0</v>
      </c>
      <c r="H12321" s="17">
        <v>1</v>
      </c>
      <c r="I12321" s="17">
        <v>0.71504129999999999</v>
      </c>
      <c r="J12321" s="17">
        <v>0.28102661499999998</v>
      </c>
      <c r="K12321" s="17">
        <v>3.9300000000000003E-3</v>
      </c>
    </row>
    <row r="12322" spans="1:11" x14ac:dyDescent="0.45">
      <c r="A12322" s="10" t="s">
        <v>105</v>
      </c>
      <c r="B12322" s="20">
        <v>0.95099999999999996</v>
      </c>
      <c r="C12322" s="19">
        <v>2689</v>
      </c>
      <c r="D12322" s="19">
        <v>399.378334</v>
      </c>
      <c r="E12322" s="23">
        <v>1.518860519</v>
      </c>
      <c r="F12322" s="23">
        <v>0.50434984800000005</v>
      </c>
      <c r="G12322" s="17">
        <v>0</v>
      </c>
      <c r="H12322" s="17">
        <v>1</v>
      </c>
      <c r="I12322" s="17">
        <v>0.71463688299999995</v>
      </c>
      <c r="J12322" s="17">
        <v>0.28143406500000001</v>
      </c>
      <c r="K12322" s="17">
        <v>3.9300000000000003E-3</v>
      </c>
    </row>
    <row r="12323" spans="1:11" x14ac:dyDescent="0.45">
      <c r="A12323" s="10" t="s">
        <v>105</v>
      </c>
      <c r="B12323" s="20">
        <v>0.95199999999999996</v>
      </c>
      <c r="C12323" s="19">
        <v>2692</v>
      </c>
      <c r="D12323" s="19">
        <v>403.98433970000002</v>
      </c>
      <c r="E12323" s="23">
        <v>1.5387425100000001</v>
      </c>
      <c r="F12323" s="23">
        <v>0.50993336700000003</v>
      </c>
      <c r="G12323" s="17">
        <v>0</v>
      </c>
      <c r="H12323" s="17">
        <v>1</v>
      </c>
      <c r="I12323" s="17">
        <v>0.71848004200000004</v>
      </c>
      <c r="J12323" s="17">
        <v>0.27764382100000001</v>
      </c>
      <c r="K12323" s="17">
        <v>3.8800000000000002E-3</v>
      </c>
    </row>
    <row r="12324" spans="1:11" x14ac:dyDescent="0.45">
      <c r="A12324" s="10" t="s">
        <v>105</v>
      </c>
      <c r="B12324" s="20">
        <v>0.95299999999999996</v>
      </c>
      <c r="C12324" s="19">
        <v>2694</v>
      </c>
      <c r="D12324" s="19">
        <v>407.10582260000001</v>
      </c>
      <c r="E12324" s="23">
        <v>1.5645166349999999</v>
      </c>
      <c r="F12324" s="23">
        <v>0.51565840299999999</v>
      </c>
      <c r="G12324" s="17">
        <v>0</v>
      </c>
      <c r="H12324" s="17">
        <v>1</v>
      </c>
      <c r="I12324" s="17">
        <v>0.71840282899999997</v>
      </c>
      <c r="J12324" s="17">
        <v>0.277724523</v>
      </c>
      <c r="K12324" s="17">
        <v>3.8700000000000002E-3</v>
      </c>
    </row>
    <row r="12325" spans="1:11" x14ac:dyDescent="0.45">
      <c r="A12325" s="10" t="s">
        <v>105</v>
      </c>
      <c r="B12325" s="20">
        <v>0.95399999999999996</v>
      </c>
      <c r="C12325" s="19">
        <v>2697</v>
      </c>
      <c r="D12325" s="19">
        <v>411.82318939999999</v>
      </c>
      <c r="E12325" s="23">
        <v>1.5724555950000001</v>
      </c>
      <c r="F12325" s="23">
        <v>0.52053344499999998</v>
      </c>
      <c r="G12325" s="17">
        <v>0</v>
      </c>
      <c r="H12325" s="17">
        <v>1</v>
      </c>
      <c r="I12325" s="17">
        <v>0.71892971299999997</v>
      </c>
      <c r="J12325" s="17">
        <v>0.27720488599999998</v>
      </c>
      <c r="K12325" s="17">
        <v>3.8700000000000002E-3</v>
      </c>
    </row>
    <row r="12326" spans="1:11" x14ac:dyDescent="0.45">
      <c r="A12326" s="10" t="s">
        <v>105</v>
      </c>
      <c r="B12326" s="20">
        <v>0.95499999999999996</v>
      </c>
      <c r="C12326" s="19">
        <v>2700</v>
      </c>
      <c r="D12326" s="19">
        <v>416.66232919999999</v>
      </c>
      <c r="E12326" s="23">
        <v>1.6234284779999999</v>
      </c>
      <c r="F12326" s="23">
        <v>0.52640466900000005</v>
      </c>
      <c r="G12326" s="17">
        <v>0</v>
      </c>
      <c r="H12326" s="17">
        <v>1</v>
      </c>
      <c r="I12326" s="17">
        <v>0.71892175800000002</v>
      </c>
      <c r="J12326" s="17">
        <v>0.277216978</v>
      </c>
      <c r="K12326" s="17">
        <v>3.8600000000000001E-3</v>
      </c>
    </row>
    <row r="12327" spans="1:11" x14ac:dyDescent="0.45">
      <c r="A12327" s="10" t="s">
        <v>105</v>
      </c>
      <c r="B12327" s="20">
        <v>0.95599999999999996</v>
      </c>
      <c r="C12327" s="19">
        <v>2703</v>
      </c>
      <c r="D12327" s="19">
        <v>421.67258479999998</v>
      </c>
      <c r="E12327" s="23">
        <v>1.7038739629999999</v>
      </c>
      <c r="F12327" s="23">
        <v>0.53121992100000004</v>
      </c>
      <c r="G12327" s="17">
        <v>0</v>
      </c>
      <c r="H12327" s="17">
        <v>1</v>
      </c>
      <c r="I12327" s="17">
        <v>0.72135618499999998</v>
      </c>
      <c r="J12327" s="17">
        <v>0.27481599299999998</v>
      </c>
      <c r="K12327" s="17">
        <v>3.8300000000000001E-3</v>
      </c>
    </row>
    <row r="12328" spans="1:11" x14ac:dyDescent="0.45">
      <c r="A12328" s="10" t="s">
        <v>105</v>
      </c>
      <c r="B12328" s="20">
        <v>0.95699999999999996</v>
      </c>
      <c r="C12328" s="19">
        <v>2704</v>
      </c>
      <c r="D12328" s="19">
        <v>423.39891139999997</v>
      </c>
      <c r="E12328" s="23">
        <v>1.726326579</v>
      </c>
      <c r="F12328" s="23">
        <v>0.53624432700000002</v>
      </c>
      <c r="G12328" s="17">
        <v>0</v>
      </c>
      <c r="H12328" s="17">
        <v>1</v>
      </c>
      <c r="I12328" s="17">
        <v>0.72163622800000005</v>
      </c>
      <c r="J12328" s="17">
        <v>0.27453979699999997</v>
      </c>
      <c r="K12328" s="17">
        <v>3.82E-3</v>
      </c>
    </row>
    <row r="12329" spans="1:11" x14ac:dyDescent="0.45">
      <c r="A12329" s="10" t="s">
        <v>105</v>
      </c>
      <c r="B12329" s="20">
        <v>0.95799999999999996</v>
      </c>
      <c r="C12329" s="19">
        <v>2709</v>
      </c>
      <c r="D12329" s="19">
        <v>432.2091666</v>
      </c>
      <c r="E12329" s="23">
        <v>1.7752158259999999</v>
      </c>
      <c r="F12329" s="23">
        <v>0.53799187800000003</v>
      </c>
      <c r="G12329" s="17">
        <v>0</v>
      </c>
      <c r="H12329" s="17">
        <v>1</v>
      </c>
      <c r="I12329" s="17">
        <v>0.72383280500000002</v>
      </c>
      <c r="J12329" s="17">
        <v>0.27237339500000002</v>
      </c>
      <c r="K12329" s="17">
        <v>3.79E-3</v>
      </c>
    </row>
    <row r="12330" spans="1:11" x14ac:dyDescent="0.45">
      <c r="A12330" s="10" t="s">
        <v>105</v>
      </c>
      <c r="B12330" s="20">
        <v>0.95899999999999996</v>
      </c>
      <c r="C12330" s="19">
        <v>2710</v>
      </c>
      <c r="D12330" s="19">
        <v>434.00172070000002</v>
      </c>
      <c r="E12330" s="23">
        <v>1.7925541030000001</v>
      </c>
      <c r="F12330" s="23">
        <v>0.55194423699999995</v>
      </c>
      <c r="G12330" s="17">
        <v>0</v>
      </c>
      <c r="H12330" s="17">
        <v>1</v>
      </c>
      <c r="I12330" s="17">
        <v>0.724103355</v>
      </c>
      <c r="J12330" s="17">
        <v>0.272106562</v>
      </c>
      <c r="K12330" s="17">
        <v>3.79E-3</v>
      </c>
    </row>
    <row r="12331" spans="1:11" x14ac:dyDescent="0.45">
      <c r="A12331" s="10" t="s">
        <v>105</v>
      </c>
      <c r="B12331" s="20">
        <v>0.96</v>
      </c>
      <c r="C12331" s="19">
        <v>2712</v>
      </c>
      <c r="D12331" s="19">
        <v>437.63057459999999</v>
      </c>
      <c r="E12331" s="23">
        <v>1.8144269479999999</v>
      </c>
      <c r="F12331" s="23">
        <v>0.55747371599999995</v>
      </c>
      <c r="G12331" s="17">
        <v>0</v>
      </c>
      <c r="H12331" s="17">
        <v>1</v>
      </c>
      <c r="I12331" s="17">
        <v>0.724659999</v>
      </c>
      <c r="J12331" s="17">
        <v>0.271557565</v>
      </c>
      <c r="K12331" s="17">
        <v>3.7799999999999999E-3</v>
      </c>
    </row>
    <row r="12332" spans="1:11" x14ac:dyDescent="0.45">
      <c r="A12332" s="10" t="s">
        <v>105</v>
      </c>
      <c r="B12332" s="20">
        <v>0.96099999999999997</v>
      </c>
      <c r="C12332" s="19">
        <v>2717</v>
      </c>
      <c r="D12332" s="19">
        <v>446.85522859999998</v>
      </c>
      <c r="E12332" s="23">
        <v>1.8987262490000001</v>
      </c>
      <c r="F12332" s="23">
        <v>0.56068074999999995</v>
      </c>
      <c r="G12332" s="17">
        <v>0</v>
      </c>
      <c r="H12332" s="17">
        <v>1</v>
      </c>
      <c r="I12332" s="17">
        <v>0.72411719600000002</v>
      </c>
      <c r="J12332" s="17">
        <v>0.27210652800000001</v>
      </c>
      <c r="K12332" s="17">
        <v>3.7799999999999999E-3</v>
      </c>
    </row>
    <row r="12333" spans="1:11" x14ac:dyDescent="0.45">
      <c r="A12333" s="10" t="s">
        <v>105</v>
      </c>
      <c r="B12333" s="20">
        <v>0.96199999999999997</v>
      </c>
      <c r="C12333" s="19">
        <v>2720</v>
      </c>
      <c r="D12333" s="19">
        <v>452.7415115</v>
      </c>
      <c r="E12333" s="23">
        <v>1.998242477</v>
      </c>
      <c r="F12333" s="23">
        <v>0.57142224399999997</v>
      </c>
      <c r="G12333" s="17">
        <v>0</v>
      </c>
      <c r="H12333" s="17">
        <v>1</v>
      </c>
      <c r="I12333" s="17">
        <v>0.72462052700000001</v>
      </c>
      <c r="J12333" s="17">
        <v>0.27161008599999997</v>
      </c>
      <c r="K12333" s="17">
        <v>3.7699999999999999E-3</v>
      </c>
    </row>
    <row r="12334" spans="1:11" x14ac:dyDescent="0.45">
      <c r="A12334" s="10" t="s">
        <v>105</v>
      </c>
      <c r="B12334" s="20">
        <v>0.96299999999999997</v>
      </c>
      <c r="C12334" s="19">
        <v>2723</v>
      </c>
      <c r="D12334" s="19">
        <v>459.00548479999998</v>
      </c>
      <c r="E12334" s="23">
        <v>2.0931431749999998</v>
      </c>
      <c r="F12334" s="23">
        <v>0.57887073099999997</v>
      </c>
      <c r="G12334" s="17">
        <v>0</v>
      </c>
      <c r="H12334" s="17">
        <v>1</v>
      </c>
      <c r="I12334" s="17">
        <v>0.72424699699999995</v>
      </c>
      <c r="J12334" s="17">
        <v>0.271988485</v>
      </c>
      <c r="K12334" s="17">
        <v>3.7599999999999999E-3</v>
      </c>
    </row>
    <row r="12335" spans="1:11" x14ac:dyDescent="0.45">
      <c r="A12335" s="10" t="s">
        <v>105</v>
      </c>
      <c r="B12335" s="20">
        <v>0.96399999999999997</v>
      </c>
      <c r="C12335" s="19">
        <v>2726</v>
      </c>
      <c r="D12335" s="19">
        <v>465.40784489999999</v>
      </c>
      <c r="E12335" s="23">
        <v>2.1421852860000001</v>
      </c>
      <c r="F12335" s="23">
        <v>0.58684161300000004</v>
      </c>
      <c r="G12335" s="17">
        <v>0</v>
      </c>
      <c r="H12335" s="17">
        <v>1</v>
      </c>
      <c r="I12335" s="17">
        <v>0.72762103600000005</v>
      </c>
      <c r="J12335" s="17">
        <v>0.26866050800000002</v>
      </c>
      <c r="K12335" s="17">
        <v>3.7200000000000002E-3</v>
      </c>
    </row>
    <row r="12336" spans="1:11" x14ac:dyDescent="0.45">
      <c r="A12336" s="10" t="s">
        <v>105</v>
      </c>
      <c r="B12336" s="20">
        <v>0.96499999999999997</v>
      </c>
      <c r="C12336" s="19">
        <v>2728</v>
      </c>
      <c r="D12336" s="19">
        <v>469.80421250000001</v>
      </c>
      <c r="E12336" s="23">
        <v>2.2073252349999999</v>
      </c>
      <c r="F12336" s="23">
        <v>0.59498698100000003</v>
      </c>
      <c r="G12336" s="17">
        <v>0</v>
      </c>
      <c r="H12336" s="17">
        <v>1</v>
      </c>
      <c r="I12336" s="17">
        <v>0.72754166300000001</v>
      </c>
      <c r="J12336" s="17">
        <v>0.26874408999999999</v>
      </c>
      <c r="K12336" s="17">
        <v>3.7100000000000002E-3</v>
      </c>
    </row>
    <row r="12337" spans="1:11" x14ac:dyDescent="0.45">
      <c r="A12337" s="10" t="s">
        <v>105</v>
      </c>
      <c r="B12337" s="20">
        <v>0.96599999999999997</v>
      </c>
      <c r="C12337" s="19">
        <v>2731</v>
      </c>
      <c r="D12337" s="19">
        <v>476.49063669999998</v>
      </c>
      <c r="E12337" s="23">
        <v>2.255961514</v>
      </c>
      <c r="F12337" s="23">
        <v>0.59967469100000004</v>
      </c>
      <c r="G12337" s="17">
        <v>0</v>
      </c>
      <c r="H12337" s="17">
        <v>1</v>
      </c>
      <c r="I12337" s="17">
        <v>0.72754969999999997</v>
      </c>
      <c r="J12337" s="17">
        <v>0.26874241900000001</v>
      </c>
      <c r="K12337" s="17">
        <v>3.7100000000000002E-3</v>
      </c>
    </row>
    <row r="12338" spans="1:11" x14ac:dyDescent="0.45">
      <c r="A12338" s="10" t="s">
        <v>105</v>
      </c>
      <c r="B12338" s="20">
        <v>0.96699999999999997</v>
      </c>
      <c r="C12338" s="19">
        <v>2733</v>
      </c>
      <c r="D12338" s="19">
        <v>481.04228440000003</v>
      </c>
      <c r="E12338" s="23">
        <v>2.291311162</v>
      </c>
      <c r="F12338" s="23">
        <v>0.60678881100000004</v>
      </c>
      <c r="G12338" s="17">
        <v>0</v>
      </c>
      <c r="H12338" s="17">
        <v>1</v>
      </c>
      <c r="I12338" s="17">
        <v>0.72819946300000005</v>
      </c>
      <c r="J12338" s="17">
        <v>0.26810149900000002</v>
      </c>
      <c r="K12338" s="17">
        <v>3.7000000000000002E-3</v>
      </c>
    </row>
    <row r="12339" spans="1:11" x14ac:dyDescent="0.45">
      <c r="A12339" s="10" t="s">
        <v>105</v>
      </c>
      <c r="B12339" s="20">
        <v>0.96799999999999997</v>
      </c>
      <c r="C12339" s="19">
        <v>2737</v>
      </c>
      <c r="D12339" s="19">
        <v>490.22486850000001</v>
      </c>
      <c r="E12339" s="23">
        <v>2.3048030499999999</v>
      </c>
      <c r="F12339" s="23">
        <v>0.61163361500000002</v>
      </c>
      <c r="G12339" s="17">
        <v>0</v>
      </c>
      <c r="H12339" s="17">
        <v>1</v>
      </c>
      <c r="I12339" s="17">
        <v>0.72972425799999996</v>
      </c>
      <c r="J12339" s="17">
        <v>0.26659745499999998</v>
      </c>
      <c r="K12339" s="17">
        <v>3.6800000000000001E-3</v>
      </c>
    </row>
    <row r="12340" spans="1:11" x14ac:dyDescent="0.45">
      <c r="A12340" s="10" t="s">
        <v>105</v>
      </c>
      <c r="B12340" s="20">
        <v>0.96899999999999997</v>
      </c>
      <c r="C12340" s="19">
        <v>2740</v>
      </c>
      <c r="D12340" s="19">
        <v>497.17173120000001</v>
      </c>
      <c r="E12340" s="23">
        <v>2.3291979270000001</v>
      </c>
      <c r="F12340" s="23">
        <v>0.62135374399999999</v>
      </c>
      <c r="G12340" s="17">
        <v>0</v>
      </c>
      <c r="H12340" s="17">
        <v>1</v>
      </c>
      <c r="I12340" s="17">
        <v>0.73050071800000005</v>
      </c>
      <c r="J12340" s="17">
        <v>0.26583442600000001</v>
      </c>
      <c r="K12340" s="17">
        <v>3.6600000000000001E-3</v>
      </c>
    </row>
    <row r="12341" spans="1:11" x14ac:dyDescent="0.45">
      <c r="A12341" s="10" t="s">
        <v>105</v>
      </c>
      <c r="B12341" s="20">
        <v>0.97</v>
      </c>
      <c r="C12341" s="19">
        <v>2743</v>
      </c>
      <c r="D12341" s="19">
        <v>504.33797679999998</v>
      </c>
      <c r="E12341" s="23">
        <v>2.423025355</v>
      </c>
      <c r="F12341" s="23">
        <v>0.63665092499999998</v>
      </c>
      <c r="G12341" s="17">
        <v>0</v>
      </c>
      <c r="H12341" s="17">
        <v>1</v>
      </c>
      <c r="I12341" s="17">
        <v>0.73061671500000003</v>
      </c>
      <c r="J12341" s="17">
        <v>0.26572374599999998</v>
      </c>
      <c r="K12341" s="17">
        <v>3.6600000000000001E-3</v>
      </c>
    </row>
    <row r="12342" spans="1:11" x14ac:dyDescent="0.45">
      <c r="A12342" s="10" t="s">
        <v>105</v>
      </c>
      <c r="B12342" s="20">
        <v>0.97099999999999997</v>
      </c>
      <c r="C12342" s="19">
        <v>2745</v>
      </c>
      <c r="D12342" s="19">
        <v>509.21282170000001</v>
      </c>
      <c r="E12342" s="23">
        <v>2.438247863</v>
      </c>
      <c r="F12342" s="23">
        <v>0.64503705300000003</v>
      </c>
      <c r="G12342" s="17">
        <v>0</v>
      </c>
      <c r="H12342" s="17">
        <v>1</v>
      </c>
      <c r="I12342" s="17">
        <v>0.73131661999999997</v>
      </c>
      <c r="J12342" s="17">
        <v>0.26503334899999997</v>
      </c>
      <c r="K12342" s="17">
        <v>3.65E-3</v>
      </c>
    </row>
    <row r="12343" spans="1:11" x14ac:dyDescent="0.45">
      <c r="A12343" s="10" t="s">
        <v>105</v>
      </c>
      <c r="B12343" s="20">
        <v>0.97199999999999998</v>
      </c>
      <c r="C12343" s="19">
        <v>2748</v>
      </c>
      <c r="D12343" s="19">
        <v>516.67955070000005</v>
      </c>
      <c r="E12343" s="23">
        <v>2.5259460109999998</v>
      </c>
      <c r="F12343" s="23">
        <v>0.652500054</v>
      </c>
      <c r="G12343" s="17">
        <v>0</v>
      </c>
      <c r="H12343" s="17">
        <v>1</v>
      </c>
      <c r="I12343" s="17">
        <v>0.73494675300000001</v>
      </c>
      <c r="J12343" s="17">
        <v>0.26145253200000002</v>
      </c>
      <c r="K12343" s="17">
        <v>3.5999999999999999E-3</v>
      </c>
    </row>
    <row r="12344" spans="1:11" x14ac:dyDescent="0.45">
      <c r="A12344" s="10" t="s">
        <v>105</v>
      </c>
      <c r="B12344" s="20">
        <v>0.97299999999999998</v>
      </c>
      <c r="C12344" s="19">
        <v>2751</v>
      </c>
      <c r="D12344" s="19">
        <v>524.31658900000002</v>
      </c>
      <c r="E12344" s="23">
        <v>2.5797235980000002</v>
      </c>
      <c r="F12344" s="23">
        <v>0.66202430700000003</v>
      </c>
      <c r="G12344" s="17">
        <v>0</v>
      </c>
      <c r="H12344" s="17">
        <v>1</v>
      </c>
      <c r="I12344" s="17">
        <v>0.73866288899999999</v>
      </c>
      <c r="J12344" s="17">
        <v>0.25778687900000002</v>
      </c>
      <c r="K12344" s="17">
        <v>3.5500000000000002E-3</v>
      </c>
    </row>
    <row r="12345" spans="1:11" x14ac:dyDescent="0.45">
      <c r="A12345" s="10" t="s">
        <v>105</v>
      </c>
      <c r="B12345" s="20">
        <v>0.97399999999999998</v>
      </c>
      <c r="C12345" s="19">
        <v>2752</v>
      </c>
      <c r="D12345" s="19">
        <v>526.93381460000001</v>
      </c>
      <c r="E12345" s="23">
        <v>2.6172256140000001</v>
      </c>
      <c r="F12345" s="23">
        <v>0.67175498899999997</v>
      </c>
      <c r="G12345" s="17">
        <v>0</v>
      </c>
      <c r="H12345" s="17">
        <v>1</v>
      </c>
      <c r="I12345" s="17">
        <v>0.73877347100000001</v>
      </c>
      <c r="J12345" s="17">
        <v>0.25767779899999999</v>
      </c>
      <c r="K12345" s="17">
        <v>3.5500000000000002E-3</v>
      </c>
    </row>
    <row r="12346" spans="1:11" x14ac:dyDescent="0.45">
      <c r="A12346" s="10" t="s">
        <v>105</v>
      </c>
      <c r="B12346" s="20">
        <v>0.97499999999999998</v>
      </c>
      <c r="C12346" s="19">
        <v>2757</v>
      </c>
      <c r="D12346" s="19">
        <v>540.10511699999995</v>
      </c>
      <c r="E12346" s="23">
        <v>2.6449927209999999</v>
      </c>
      <c r="F12346" s="23">
        <v>0.67535502999999997</v>
      </c>
      <c r="G12346" s="17">
        <v>0</v>
      </c>
      <c r="H12346" s="17">
        <v>1</v>
      </c>
      <c r="I12346" s="17">
        <v>0.74001010499999997</v>
      </c>
      <c r="J12346" s="17">
        <v>0.25645796399999998</v>
      </c>
      <c r="K12346" s="17">
        <v>3.5300000000000002E-3</v>
      </c>
    </row>
    <row r="12347" spans="1:11" x14ac:dyDescent="0.45">
      <c r="A12347" s="10" t="s">
        <v>105</v>
      </c>
      <c r="B12347" s="20">
        <v>0.97599999999999998</v>
      </c>
      <c r="C12347" s="19">
        <v>2759</v>
      </c>
      <c r="D12347" s="19">
        <v>545.40391969999996</v>
      </c>
      <c r="E12347" s="23">
        <v>2.6536556519999999</v>
      </c>
      <c r="F12347" s="23">
        <v>0.68948854699999995</v>
      </c>
      <c r="G12347" s="17">
        <v>0</v>
      </c>
      <c r="H12347" s="17">
        <v>1</v>
      </c>
      <c r="I12347" s="17">
        <v>0.74035910199999999</v>
      </c>
      <c r="J12347" s="17">
        <v>0.256113708</v>
      </c>
      <c r="K12347" s="17">
        <v>3.5300000000000002E-3</v>
      </c>
    </row>
    <row r="12348" spans="1:11" x14ac:dyDescent="0.45">
      <c r="A12348" s="10" t="s">
        <v>105</v>
      </c>
      <c r="B12348" s="20">
        <v>0.97699999999999998</v>
      </c>
      <c r="C12348" s="19">
        <v>2762</v>
      </c>
      <c r="D12348" s="19">
        <v>553.46225460000005</v>
      </c>
      <c r="E12348" s="23">
        <v>2.6866546219999998</v>
      </c>
      <c r="F12348" s="23">
        <v>0.69994627399999998</v>
      </c>
      <c r="G12348" s="17">
        <v>0</v>
      </c>
      <c r="H12348" s="17">
        <v>1</v>
      </c>
      <c r="I12348" s="17">
        <v>0.74057098899999996</v>
      </c>
      <c r="J12348" s="17">
        <v>0.25590874600000002</v>
      </c>
      <c r="K12348" s="17">
        <v>3.5200000000000001E-3</v>
      </c>
    </row>
    <row r="12349" spans="1:11" x14ac:dyDescent="0.45">
      <c r="A12349" s="10" t="s">
        <v>105</v>
      </c>
      <c r="B12349" s="20">
        <v>0.97799999999999998</v>
      </c>
      <c r="C12349" s="19">
        <v>2765</v>
      </c>
      <c r="D12349" s="19">
        <v>561.83385369999996</v>
      </c>
      <c r="E12349" s="23">
        <v>2.819517973</v>
      </c>
      <c r="F12349" s="23">
        <v>0.70855681699999995</v>
      </c>
      <c r="G12349" s="17">
        <v>0</v>
      </c>
      <c r="H12349" s="17">
        <v>1</v>
      </c>
      <c r="I12349" s="17">
        <v>0.74225189700000005</v>
      </c>
      <c r="J12349" s="17">
        <v>0.25425064600000002</v>
      </c>
      <c r="K12349" s="17">
        <v>3.5000000000000001E-3</v>
      </c>
    </row>
    <row r="12350" spans="1:11" x14ac:dyDescent="0.45">
      <c r="A12350" s="10" t="s">
        <v>105</v>
      </c>
      <c r="B12350" s="20">
        <v>0.97899999999999998</v>
      </c>
      <c r="C12350" s="19">
        <v>2767</v>
      </c>
      <c r="D12350" s="19">
        <v>567.50058479999996</v>
      </c>
      <c r="E12350" s="23">
        <v>2.833365541</v>
      </c>
      <c r="F12350" s="23">
        <v>0.72086391100000002</v>
      </c>
      <c r="G12350" s="17">
        <v>0</v>
      </c>
      <c r="H12350" s="17">
        <v>1</v>
      </c>
      <c r="I12350" s="17">
        <v>0.74273115199999995</v>
      </c>
      <c r="J12350" s="17">
        <v>0.25377789499999998</v>
      </c>
      <c r="K12350" s="17">
        <v>3.49E-3</v>
      </c>
    </row>
    <row r="12351" spans="1:11" x14ac:dyDescent="0.45">
      <c r="A12351" s="10" t="s">
        <v>105</v>
      </c>
      <c r="B12351" s="20">
        <v>0.98</v>
      </c>
      <c r="C12351" s="19">
        <v>2771</v>
      </c>
      <c r="D12351" s="19">
        <v>578.96006239999997</v>
      </c>
      <c r="E12351" s="23">
        <v>2.875143666</v>
      </c>
      <c r="F12351" s="23">
        <v>0.72696059599999996</v>
      </c>
      <c r="G12351" s="17">
        <v>0</v>
      </c>
      <c r="H12351" s="17">
        <v>1</v>
      </c>
      <c r="I12351" s="17">
        <v>0.74291760900000003</v>
      </c>
      <c r="J12351" s="17">
        <v>0.25359604099999999</v>
      </c>
      <c r="K12351" s="17">
        <v>3.49E-3</v>
      </c>
    </row>
    <row r="12352" spans="1:11" x14ac:dyDescent="0.45">
      <c r="A12352" s="10" t="s">
        <v>105</v>
      </c>
      <c r="B12352" s="20">
        <v>0.98099999999999998</v>
      </c>
      <c r="C12352" s="19">
        <v>2774</v>
      </c>
      <c r="D12352" s="19">
        <v>587.63600259999998</v>
      </c>
      <c r="E12352" s="23">
        <v>2.9170954500000001</v>
      </c>
      <c r="F12352" s="23">
        <v>0.73922980000000005</v>
      </c>
      <c r="G12352" s="17">
        <v>0</v>
      </c>
      <c r="H12352" s="17">
        <v>1</v>
      </c>
      <c r="I12352" s="17">
        <v>0.743322276</v>
      </c>
      <c r="J12352" s="17">
        <v>0.25320002400000002</v>
      </c>
      <c r="K12352" s="17">
        <v>3.48E-3</v>
      </c>
    </row>
    <row r="12353" spans="1:11" x14ac:dyDescent="0.45">
      <c r="A12353" s="10" t="s">
        <v>105</v>
      </c>
      <c r="B12353" s="20">
        <v>0.98199999999999998</v>
      </c>
      <c r="C12353" s="19">
        <v>2775</v>
      </c>
      <c r="D12353" s="19">
        <v>590.58733959999995</v>
      </c>
      <c r="E12353" s="23">
        <v>2.9513369840000001</v>
      </c>
      <c r="F12353" s="23">
        <v>0.74845587300000005</v>
      </c>
      <c r="G12353" s="17">
        <v>0</v>
      </c>
      <c r="H12353" s="17">
        <v>1</v>
      </c>
      <c r="I12353" s="17">
        <v>0.74632024500000005</v>
      </c>
      <c r="J12353" s="17">
        <v>0.250242674</v>
      </c>
      <c r="K12353" s="17">
        <v>3.4399999999999999E-3</v>
      </c>
    </row>
    <row r="12354" spans="1:11" x14ac:dyDescent="0.45">
      <c r="A12354" s="10" t="s">
        <v>105</v>
      </c>
      <c r="B12354" s="20">
        <v>0.98299999999999998</v>
      </c>
      <c r="C12354" s="19">
        <v>2779</v>
      </c>
      <c r="D12354" s="19">
        <v>602.83272239999997</v>
      </c>
      <c r="E12354" s="23">
        <v>3.0816192029999998</v>
      </c>
      <c r="F12354" s="23">
        <v>0.75860605000000003</v>
      </c>
      <c r="G12354" s="17">
        <v>0</v>
      </c>
      <c r="H12354" s="17">
        <v>1</v>
      </c>
      <c r="I12354" s="17">
        <v>0.74686068299999997</v>
      </c>
      <c r="J12354" s="17">
        <v>0.249709558</v>
      </c>
      <c r="K12354" s="17">
        <v>3.4299999999999999E-3</v>
      </c>
    </row>
    <row r="12355" spans="1:11" x14ac:dyDescent="0.45">
      <c r="A12355" s="10" t="s">
        <v>105</v>
      </c>
      <c r="B12355" s="20">
        <v>0.98399999999999999</v>
      </c>
      <c r="C12355" s="19">
        <v>2782</v>
      </c>
      <c r="D12355" s="19">
        <v>612.48802179999996</v>
      </c>
      <c r="E12355" s="23">
        <v>3.2612506940000001</v>
      </c>
      <c r="F12355" s="23">
        <v>0.77182119800000004</v>
      </c>
      <c r="G12355" s="17">
        <v>0</v>
      </c>
      <c r="H12355" s="17">
        <v>1</v>
      </c>
      <c r="I12355" s="17">
        <v>0.74718662999999996</v>
      </c>
      <c r="J12355" s="17">
        <v>0.24939514500000001</v>
      </c>
      <c r="K12355" s="17">
        <v>3.4199999999999999E-3</v>
      </c>
    </row>
    <row r="12356" spans="1:11" x14ac:dyDescent="0.45">
      <c r="A12356" s="10" t="s">
        <v>105</v>
      </c>
      <c r="B12356" s="20">
        <v>0.98499999999999999</v>
      </c>
      <c r="C12356" s="19">
        <v>2784</v>
      </c>
      <c r="D12356" s="19">
        <v>619.24465889999999</v>
      </c>
      <c r="E12356" s="23">
        <v>3.383431275</v>
      </c>
      <c r="F12356" s="23">
        <v>0.78595672500000002</v>
      </c>
      <c r="G12356" s="17">
        <v>0</v>
      </c>
      <c r="H12356" s="17">
        <v>1</v>
      </c>
      <c r="I12356" s="17">
        <v>0.74755279399999996</v>
      </c>
      <c r="J12356" s="17">
        <v>0.24903393099999999</v>
      </c>
      <c r="K12356" s="17">
        <v>3.4099999999999998E-3</v>
      </c>
    </row>
    <row r="12357" spans="1:11" x14ac:dyDescent="0.45">
      <c r="A12357" s="10" t="s">
        <v>105</v>
      </c>
      <c r="B12357" s="20">
        <v>0.98599999999999999</v>
      </c>
      <c r="C12357" s="19">
        <v>2788</v>
      </c>
      <c r="D12357" s="19">
        <v>632.99741940000001</v>
      </c>
      <c r="E12357" s="23">
        <v>3.4662066999999999</v>
      </c>
      <c r="F12357" s="23">
        <v>0.79616562199999996</v>
      </c>
      <c r="G12357" s="17">
        <v>0</v>
      </c>
      <c r="H12357" s="17">
        <v>1</v>
      </c>
      <c r="I12357" s="17">
        <v>0.74899249300000004</v>
      </c>
      <c r="J12357" s="17">
        <v>0.24761369799999999</v>
      </c>
      <c r="K12357" s="17">
        <v>3.3899999999999998E-3</v>
      </c>
    </row>
    <row r="12358" spans="1:11" x14ac:dyDescent="0.45">
      <c r="A12358" s="10" t="s">
        <v>105</v>
      </c>
      <c r="B12358" s="20">
        <v>0.98699999999999999</v>
      </c>
      <c r="C12358" s="19">
        <v>2791</v>
      </c>
      <c r="D12358" s="19">
        <v>643.57201280000004</v>
      </c>
      <c r="E12358" s="23">
        <v>3.5550920110000002</v>
      </c>
      <c r="F12358" s="23">
        <v>0.81317711100000001</v>
      </c>
      <c r="G12358" s="17">
        <v>0</v>
      </c>
      <c r="H12358" s="17">
        <v>1</v>
      </c>
      <c r="I12358" s="17">
        <v>0.74986335599999998</v>
      </c>
      <c r="J12358" s="17">
        <v>0.24675461000000001</v>
      </c>
      <c r="K12358" s="17">
        <v>3.3800000000000002E-3</v>
      </c>
    </row>
    <row r="12359" spans="1:11" x14ac:dyDescent="0.45">
      <c r="A12359" s="10" t="s">
        <v>105</v>
      </c>
      <c r="B12359" s="20">
        <v>0.98799999999999999</v>
      </c>
      <c r="C12359" s="19">
        <v>2793</v>
      </c>
      <c r="D12359" s="19">
        <v>651.38508200000001</v>
      </c>
      <c r="E12359" s="23">
        <v>4.0130310939999996</v>
      </c>
      <c r="F12359" s="23">
        <v>0.82671700199999998</v>
      </c>
      <c r="G12359" s="17">
        <v>0</v>
      </c>
      <c r="H12359" s="17">
        <v>1</v>
      </c>
      <c r="I12359" s="17">
        <v>0.750135302</v>
      </c>
      <c r="J12359" s="17">
        <v>0.246488757</v>
      </c>
      <c r="K12359" s="17">
        <v>3.3800000000000002E-3</v>
      </c>
    </row>
    <row r="12360" spans="1:11" x14ac:dyDescent="0.45">
      <c r="A12360" s="10" t="s">
        <v>105</v>
      </c>
      <c r="B12360" s="20">
        <v>0.98899999999999999</v>
      </c>
      <c r="C12360" s="19">
        <v>2796</v>
      </c>
      <c r="D12360" s="19">
        <v>663.98934139999994</v>
      </c>
      <c r="E12360" s="23">
        <v>4.3737872510000004</v>
      </c>
      <c r="F12360" s="23">
        <v>0.83551648099999998</v>
      </c>
      <c r="G12360" s="17">
        <v>0</v>
      </c>
      <c r="H12360" s="17">
        <v>1</v>
      </c>
      <c r="I12360" s="17">
        <v>0.75148525499999996</v>
      </c>
      <c r="J12360" s="17">
        <v>0.24515704299999999</v>
      </c>
      <c r="K12360" s="17">
        <v>3.3600000000000001E-3</v>
      </c>
    </row>
    <row r="12361" spans="1:11" x14ac:dyDescent="0.45">
      <c r="A12361" s="10" t="s">
        <v>105</v>
      </c>
      <c r="B12361" s="20">
        <v>0.99</v>
      </c>
      <c r="C12361" s="19">
        <v>2799</v>
      </c>
      <c r="D12361" s="19">
        <v>677.94212960000004</v>
      </c>
      <c r="E12361" s="23">
        <v>4.7434192670000002</v>
      </c>
      <c r="F12361" s="23">
        <v>0.85384548299999996</v>
      </c>
      <c r="G12361" s="17">
        <v>0</v>
      </c>
      <c r="H12361" s="17">
        <v>1</v>
      </c>
      <c r="I12361" s="17">
        <v>0.75123600700000004</v>
      </c>
      <c r="J12361" s="17">
        <v>0.24541069099999999</v>
      </c>
      <c r="K12361" s="17">
        <v>3.3500000000000001E-3</v>
      </c>
    </row>
    <row r="12362" spans="1:11" x14ac:dyDescent="0.45">
      <c r="A12362" s="10" t="s">
        <v>105</v>
      </c>
      <c r="B12362" s="20">
        <v>0.99099999999999999</v>
      </c>
      <c r="C12362" s="19">
        <v>2802</v>
      </c>
      <c r="D12362" s="19">
        <v>693.44163449999996</v>
      </c>
      <c r="E12362" s="23">
        <v>5.4351844729999996</v>
      </c>
      <c r="F12362" s="23">
        <v>0.87108960400000002</v>
      </c>
      <c r="G12362" s="17">
        <v>0</v>
      </c>
      <c r="H12362" s="17">
        <v>1</v>
      </c>
      <c r="I12362" s="17">
        <v>0.75129132499999995</v>
      </c>
      <c r="J12362" s="17">
        <v>0.245365208</v>
      </c>
      <c r="K12362" s="17">
        <v>3.3400000000000001E-3</v>
      </c>
    </row>
    <row r="12363" spans="1:11" x14ac:dyDescent="0.45">
      <c r="A12363" s="10" t="s">
        <v>105</v>
      </c>
      <c r="B12363" s="20">
        <v>0.99199999999999999</v>
      </c>
      <c r="C12363" s="19">
        <v>2805</v>
      </c>
      <c r="D12363" s="19">
        <v>710.46118009999998</v>
      </c>
      <c r="E12363" s="23">
        <v>5.751898991</v>
      </c>
      <c r="F12363" s="23">
        <v>0.88939391599999995</v>
      </c>
      <c r="G12363" s="17">
        <v>0</v>
      </c>
      <c r="H12363" s="17">
        <v>1</v>
      </c>
      <c r="I12363" s="17">
        <v>0.75138292900000003</v>
      </c>
      <c r="J12363" s="17">
        <v>0.24527733600000001</v>
      </c>
      <c r="K12363" s="17">
        <v>3.3400000000000001E-3</v>
      </c>
    </row>
    <row r="12364" spans="1:11" x14ac:dyDescent="0.45">
      <c r="A12364" s="10" t="s">
        <v>105</v>
      </c>
      <c r="B12364" s="20">
        <v>0.99299999999999999</v>
      </c>
      <c r="C12364" s="19">
        <v>2808</v>
      </c>
      <c r="D12364" s="19">
        <v>729.24652160000005</v>
      </c>
      <c r="E12364" s="23">
        <v>6.4654936279999999</v>
      </c>
      <c r="F12364" s="23">
        <v>0.91503956099999995</v>
      </c>
      <c r="G12364" s="17">
        <v>0</v>
      </c>
      <c r="H12364" s="17">
        <v>1</v>
      </c>
      <c r="I12364" s="17">
        <v>0.75189733299999995</v>
      </c>
      <c r="J12364" s="17">
        <v>0.24476984299999999</v>
      </c>
      <c r="K12364" s="17">
        <v>3.3300000000000001E-3</v>
      </c>
    </row>
    <row r="12365" spans="1:11" x14ac:dyDescent="0.45">
      <c r="A12365" s="10" t="s">
        <v>105</v>
      </c>
      <c r="B12365" s="20">
        <v>0.99399999999999999</v>
      </c>
      <c r="C12365" s="19">
        <v>2810</v>
      </c>
      <c r="D12365" s="19">
        <v>742.39255349999996</v>
      </c>
      <c r="E12365" s="23">
        <v>6.5959985909999999</v>
      </c>
      <c r="F12365" s="23">
        <v>0.93779164999999998</v>
      </c>
      <c r="G12365" s="17">
        <v>0</v>
      </c>
      <c r="H12365" s="17">
        <v>1</v>
      </c>
      <c r="I12365" s="17">
        <v>0.751996624</v>
      </c>
      <c r="J12365" s="17">
        <v>0.244677217</v>
      </c>
      <c r="K12365" s="17">
        <v>3.3300000000000001E-3</v>
      </c>
    </row>
    <row r="12366" spans="1:11" x14ac:dyDescent="0.45">
      <c r="A12366" s="10" t="s">
        <v>105</v>
      </c>
      <c r="B12366" s="20">
        <v>0.995</v>
      </c>
      <c r="C12366" s="19">
        <v>2813</v>
      </c>
      <c r="D12366" s="19">
        <v>763.5575523</v>
      </c>
      <c r="E12366" s="23">
        <v>7.2608073729999996</v>
      </c>
      <c r="F12366" s="23">
        <v>0.95373287799999995</v>
      </c>
      <c r="G12366" s="17">
        <v>0</v>
      </c>
      <c r="H12366" s="17">
        <v>1</v>
      </c>
      <c r="I12366" s="17">
        <v>0.75358072899999995</v>
      </c>
      <c r="J12366" s="17">
        <v>0.243114357</v>
      </c>
      <c r="K12366" s="17">
        <v>3.3E-3</v>
      </c>
    </row>
    <row r="12367" spans="1:11" x14ac:dyDescent="0.45">
      <c r="A12367" s="10" t="s">
        <v>105</v>
      </c>
      <c r="B12367" s="20">
        <v>0.996</v>
      </c>
      <c r="C12367" s="19">
        <v>2816</v>
      </c>
      <c r="D12367" s="19">
        <v>786.63337100000001</v>
      </c>
      <c r="E12367" s="23">
        <v>7.8634670949999999</v>
      </c>
      <c r="F12367" s="23">
        <v>0.97951287899999995</v>
      </c>
      <c r="G12367" s="17">
        <v>0</v>
      </c>
      <c r="H12367" s="17">
        <v>1</v>
      </c>
      <c r="I12367" s="17">
        <v>0.76234653799999996</v>
      </c>
      <c r="J12367" s="17">
        <v>0.234466113</v>
      </c>
      <c r="K12367" s="17">
        <v>3.1900000000000001E-3</v>
      </c>
    </row>
    <row r="12368" spans="1:11" x14ac:dyDescent="0.45">
      <c r="A12368" s="10" t="s">
        <v>105</v>
      </c>
      <c r="B12368" s="20">
        <v>0.997</v>
      </c>
      <c r="C12368" s="19">
        <v>2819</v>
      </c>
      <c r="D12368" s="19">
        <v>812.41348730000004</v>
      </c>
      <c r="E12368" s="23">
        <v>9.0958645929999999</v>
      </c>
      <c r="F12368" s="23">
        <v>1.018590745</v>
      </c>
      <c r="G12368" s="17">
        <v>0</v>
      </c>
      <c r="H12368" s="17">
        <v>1</v>
      </c>
      <c r="I12368" s="17">
        <v>0.763027012</v>
      </c>
      <c r="J12368" s="17">
        <v>0.23379476499999999</v>
      </c>
      <c r="K12368" s="17">
        <v>3.1800000000000001E-3</v>
      </c>
    </row>
    <row r="12369" spans="1:11" x14ac:dyDescent="0.45">
      <c r="A12369" s="10" t="s">
        <v>105</v>
      </c>
      <c r="B12369" s="20">
        <v>0.998</v>
      </c>
      <c r="C12369" s="19">
        <v>2822</v>
      </c>
      <c r="D12369" s="19">
        <v>841.04794319999996</v>
      </c>
      <c r="E12369" s="23">
        <v>9.6348432269999993</v>
      </c>
      <c r="F12369" s="23">
        <v>1.051989412</v>
      </c>
      <c r="G12369" s="17">
        <v>0</v>
      </c>
      <c r="H12369" s="17">
        <v>1</v>
      </c>
      <c r="I12369" s="17">
        <v>0.764225555</v>
      </c>
      <c r="J12369" s="17">
        <v>0.232612297</v>
      </c>
      <c r="K12369" s="17">
        <v>3.16E-3</v>
      </c>
    </row>
    <row r="12370" spans="1:11" x14ac:dyDescent="0.45">
      <c r="A12370" s="10" t="s">
        <v>105</v>
      </c>
      <c r="B12370" s="20">
        <v>0.999</v>
      </c>
      <c r="C12370" s="19">
        <v>2824</v>
      </c>
      <c r="D12370" s="19">
        <v>860.93845150000004</v>
      </c>
      <c r="E12370" s="23">
        <v>9.9688648109999995</v>
      </c>
      <c r="F12370" s="23">
        <v>1.091845478</v>
      </c>
      <c r="G12370" s="17">
        <v>0</v>
      </c>
      <c r="H12370" s="17">
        <v>1</v>
      </c>
      <c r="I12370" s="17">
        <v>0.76461121600000004</v>
      </c>
      <c r="J12370" s="17">
        <v>0.23223413800000001</v>
      </c>
      <c r="K12370" s="17">
        <v>3.15E-3</v>
      </c>
    </row>
    <row r="12371" spans="1:11" x14ac:dyDescent="0.45">
      <c r="A12371" s="10" t="s">
        <v>105</v>
      </c>
      <c r="B12371" s="20">
        <v>1</v>
      </c>
      <c r="C12371" s="19">
        <v>2825</v>
      </c>
      <c r="D12371" s="19">
        <v>877.0824417</v>
      </c>
      <c r="E12371" s="23">
        <v>16.14399015</v>
      </c>
      <c r="F12371" s="23">
        <v>1.138049938</v>
      </c>
      <c r="G12371" s="17">
        <v>0</v>
      </c>
      <c r="H12371" s="17">
        <v>1</v>
      </c>
      <c r="I12371" s="17">
        <v>0.76501627100000003</v>
      </c>
      <c r="J12371" s="17">
        <v>0.23183451199999999</v>
      </c>
      <c r="K12371" s="17">
        <v>3.15E-3</v>
      </c>
    </row>
    <row r="12372" spans="1:11" x14ac:dyDescent="0.45">
      <c r="A12372" s="10" t="s">
        <v>107</v>
      </c>
      <c r="B12372" s="20">
        <v>0</v>
      </c>
      <c r="C12372" s="19">
        <v>25</v>
      </c>
      <c r="D12372" s="19">
        <v>1.1899999999999999E-7</v>
      </c>
      <c r="E12372" s="23">
        <v>6.6800000000000001E-9</v>
      </c>
      <c r="F12372" s="23">
        <v>5.0199999999999996E-9</v>
      </c>
      <c r="G12372" s="17">
        <v>0</v>
      </c>
      <c r="H12372" s="17">
        <v>1</v>
      </c>
      <c r="I12372" s="17">
        <v>3.0499999999999999E-2</v>
      </c>
      <c r="J12372" s="17">
        <v>0.96947216199999997</v>
      </c>
      <c r="K12372" s="17">
        <v>0</v>
      </c>
    </row>
    <row r="12373" spans="1:11" x14ac:dyDescent="0.45">
      <c r="A12373" s="10" t="s">
        <v>107</v>
      </c>
      <c r="B12373" s="20">
        <v>0.01</v>
      </c>
      <c r="C12373" s="19">
        <v>135</v>
      </c>
      <c r="D12373" s="19">
        <v>3.27E-6</v>
      </c>
      <c r="E12373" s="23">
        <v>4.9199999999999997E-8</v>
      </c>
      <c r="F12373" s="23">
        <v>4.1600000000000002E-8</v>
      </c>
      <c r="G12373" s="17">
        <v>0</v>
      </c>
      <c r="H12373" s="17">
        <v>1</v>
      </c>
      <c r="I12373" s="17">
        <v>0.27314435999999997</v>
      </c>
      <c r="J12373" s="17">
        <v>0.72685564000000003</v>
      </c>
      <c r="K12373" s="17">
        <v>0</v>
      </c>
    </row>
    <row r="12374" spans="1:11" x14ac:dyDescent="0.45">
      <c r="A12374" s="10" t="s">
        <v>107</v>
      </c>
      <c r="B12374" s="20">
        <v>0.02</v>
      </c>
      <c r="C12374" s="19">
        <v>228</v>
      </c>
      <c r="D12374" s="19">
        <v>9.7200000000000001E-6</v>
      </c>
      <c r="E12374" s="23">
        <v>8.7999999999999994E-8</v>
      </c>
      <c r="F12374" s="23">
        <v>7.4299999999999997E-8</v>
      </c>
      <c r="G12374" s="17">
        <v>0</v>
      </c>
      <c r="H12374" s="17">
        <v>1</v>
      </c>
      <c r="I12374" s="17">
        <v>0.26700774900000002</v>
      </c>
      <c r="J12374" s="17">
        <v>0.73299225099999998</v>
      </c>
      <c r="K12374" s="17">
        <v>0</v>
      </c>
    </row>
    <row r="12375" spans="1:11" x14ac:dyDescent="0.45">
      <c r="A12375" s="10" t="s">
        <v>107</v>
      </c>
      <c r="B12375" s="20">
        <v>0.03</v>
      </c>
      <c r="C12375" s="19">
        <v>320</v>
      </c>
      <c r="D12375" s="19">
        <v>2.0699999999999998E-5</v>
      </c>
      <c r="E12375" s="23">
        <v>1.6400000000000001E-7</v>
      </c>
      <c r="F12375" s="23">
        <v>1.1600000000000001E-7</v>
      </c>
      <c r="G12375" s="17">
        <v>0</v>
      </c>
      <c r="H12375" s="17">
        <v>1</v>
      </c>
      <c r="I12375" s="17">
        <v>0.25191969600000003</v>
      </c>
      <c r="J12375" s="17">
        <v>0.74808030400000003</v>
      </c>
      <c r="K12375" s="17">
        <v>0</v>
      </c>
    </row>
    <row r="12376" spans="1:11" x14ac:dyDescent="0.45">
      <c r="A12376" s="10" t="s">
        <v>107</v>
      </c>
      <c r="B12376" s="20">
        <v>0.04</v>
      </c>
      <c r="C12376" s="19">
        <v>408</v>
      </c>
      <c r="D12376" s="19">
        <v>4.8999999999999998E-5</v>
      </c>
      <c r="E12376" s="23">
        <v>1.2500000000000001E-6</v>
      </c>
      <c r="F12376" s="23">
        <v>2.6600000000000003E-7</v>
      </c>
      <c r="G12376" s="17">
        <v>0</v>
      </c>
      <c r="H12376" s="17">
        <v>1</v>
      </c>
      <c r="I12376" s="17">
        <v>0.53997071500000005</v>
      </c>
      <c r="J12376" s="17">
        <v>0.46002928500000001</v>
      </c>
      <c r="K12376" s="17">
        <v>0</v>
      </c>
    </row>
    <row r="12377" spans="1:11" x14ac:dyDescent="0.45">
      <c r="A12377" s="10" t="s">
        <v>107</v>
      </c>
      <c r="B12377" s="20">
        <v>0.05</v>
      </c>
      <c r="C12377" s="19">
        <v>487</v>
      </c>
      <c r="D12377" s="19">
        <v>0.12578456900000001</v>
      </c>
      <c r="E12377" s="23">
        <v>3.6700000000000001E-3</v>
      </c>
      <c r="F12377" s="23">
        <v>8.9599999999999999E-4</v>
      </c>
      <c r="G12377" s="17">
        <v>0</v>
      </c>
      <c r="H12377" s="17">
        <v>1</v>
      </c>
      <c r="I12377" s="17">
        <v>0.26347518800000003</v>
      </c>
      <c r="J12377" s="17">
        <v>0.73652481199999997</v>
      </c>
      <c r="K12377" s="17">
        <v>0</v>
      </c>
    </row>
    <row r="12378" spans="1:11" x14ac:dyDescent="0.45">
      <c r="A12378" s="10" t="s">
        <v>107</v>
      </c>
      <c r="B12378" s="20">
        <v>0.06</v>
      </c>
      <c r="C12378" s="19">
        <v>592</v>
      </c>
      <c r="D12378" s="19">
        <v>0.60202618500000005</v>
      </c>
      <c r="E12378" s="23">
        <v>5.2599999999999999E-3</v>
      </c>
      <c r="F12378" s="23">
        <v>3.2499999999999999E-3</v>
      </c>
      <c r="G12378" s="17">
        <v>0</v>
      </c>
      <c r="H12378" s="17">
        <v>1</v>
      </c>
      <c r="I12378" s="17">
        <v>0.10893491299999999</v>
      </c>
      <c r="J12378" s="17">
        <v>0.89106508699999998</v>
      </c>
      <c r="K12378" s="17">
        <v>0</v>
      </c>
    </row>
    <row r="12379" spans="1:11" x14ac:dyDescent="0.45">
      <c r="A12379" s="10" t="s">
        <v>107</v>
      </c>
      <c r="B12379" s="20">
        <v>7.0000000000000007E-2</v>
      </c>
      <c r="C12379" s="19">
        <v>665</v>
      </c>
      <c r="D12379" s="19">
        <v>1.0390512350000001</v>
      </c>
      <c r="E12379" s="23">
        <v>6.4799999999999996E-3</v>
      </c>
      <c r="F12379" s="23">
        <v>5.0800000000000003E-3</v>
      </c>
      <c r="G12379" s="17">
        <v>0</v>
      </c>
      <c r="H12379" s="17">
        <v>1</v>
      </c>
      <c r="I12379" s="17">
        <v>9.06E-2</v>
      </c>
      <c r="J12379" s="17">
        <v>0.90939017899999997</v>
      </c>
      <c r="K12379" s="17">
        <v>0</v>
      </c>
    </row>
    <row r="12380" spans="1:11" x14ac:dyDescent="0.45">
      <c r="A12380" s="10" t="s">
        <v>107</v>
      </c>
      <c r="B12380" s="20">
        <v>0.08</v>
      </c>
      <c r="C12380" s="19">
        <v>779</v>
      </c>
      <c r="D12380" s="19">
        <v>1.7990407980000001</v>
      </c>
      <c r="E12380" s="23">
        <v>6.7600000000000004E-3</v>
      </c>
      <c r="F12380" s="23">
        <v>6.28E-3</v>
      </c>
      <c r="G12380" s="17">
        <v>0</v>
      </c>
      <c r="H12380" s="17">
        <v>1</v>
      </c>
      <c r="I12380" s="17">
        <v>5.0900000000000001E-2</v>
      </c>
      <c r="J12380" s="17">
        <v>0.94910290500000005</v>
      </c>
      <c r="K12380" s="17">
        <v>0</v>
      </c>
    </row>
    <row r="12381" spans="1:11" x14ac:dyDescent="0.45">
      <c r="A12381" s="10" t="s">
        <v>107</v>
      </c>
      <c r="B12381" s="20">
        <v>0.09</v>
      </c>
      <c r="C12381" s="19">
        <v>866</v>
      </c>
      <c r="D12381" s="19">
        <v>2.4493612360000001</v>
      </c>
      <c r="E12381" s="23">
        <v>7.9600000000000001E-3</v>
      </c>
      <c r="F12381" s="23">
        <v>6.8999999999999999E-3</v>
      </c>
      <c r="G12381" s="17">
        <v>0</v>
      </c>
      <c r="H12381" s="17">
        <v>1</v>
      </c>
      <c r="I12381" s="17">
        <v>0.13408321100000001</v>
      </c>
      <c r="J12381" s="17">
        <v>0.86591678900000002</v>
      </c>
      <c r="K12381" s="17">
        <v>0</v>
      </c>
    </row>
    <row r="12382" spans="1:11" x14ac:dyDescent="0.45">
      <c r="A12382" s="10" t="s">
        <v>107</v>
      </c>
      <c r="B12382" s="20">
        <v>0.1</v>
      </c>
      <c r="C12382" s="19">
        <v>954</v>
      </c>
      <c r="D12382" s="19">
        <v>3.1835535629999998</v>
      </c>
      <c r="E12382" s="23">
        <v>8.8500000000000002E-3</v>
      </c>
      <c r="F12382" s="23">
        <v>7.5399999999999998E-3</v>
      </c>
      <c r="G12382" s="17">
        <v>0</v>
      </c>
      <c r="H12382" s="17">
        <v>1</v>
      </c>
      <c r="I12382" s="17">
        <v>0.12670211300000001</v>
      </c>
      <c r="J12382" s="17">
        <v>0.87329788699999999</v>
      </c>
      <c r="K12382" s="17">
        <v>0</v>
      </c>
    </row>
    <row r="12383" spans="1:11" x14ac:dyDescent="0.45">
      <c r="A12383" s="10" t="s">
        <v>107</v>
      </c>
      <c r="B12383" s="20">
        <v>0.11</v>
      </c>
      <c r="C12383" s="19">
        <v>1047</v>
      </c>
      <c r="D12383" s="19">
        <v>4.0420304700000003</v>
      </c>
      <c r="E12383" s="23">
        <v>9.5899999999999996E-3</v>
      </c>
      <c r="F12383" s="23">
        <v>8.3499999999999998E-3</v>
      </c>
      <c r="G12383" s="17">
        <v>0</v>
      </c>
      <c r="H12383" s="17">
        <v>1</v>
      </c>
      <c r="I12383" s="17">
        <v>0.124674964</v>
      </c>
      <c r="J12383" s="17">
        <v>0.875325036</v>
      </c>
      <c r="K12383" s="17">
        <v>0</v>
      </c>
    </row>
    <row r="12384" spans="1:11" x14ac:dyDescent="0.45">
      <c r="A12384" s="10" t="s">
        <v>107</v>
      </c>
      <c r="B12384" s="20">
        <v>0.12</v>
      </c>
      <c r="C12384" s="19">
        <v>1143</v>
      </c>
      <c r="D12384" s="19">
        <v>5.0487348729999999</v>
      </c>
      <c r="E12384" s="23">
        <v>1.11E-2</v>
      </c>
      <c r="F12384" s="23">
        <v>9.2599999999999991E-3</v>
      </c>
      <c r="G12384" s="17">
        <v>0</v>
      </c>
      <c r="H12384" s="17">
        <v>1</v>
      </c>
      <c r="I12384" s="17">
        <v>0.20209672200000001</v>
      </c>
      <c r="J12384" s="17">
        <v>0.79790327800000005</v>
      </c>
      <c r="K12384" s="17">
        <v>0</v>
      </c>
    </row>
    <row r="12385" spans="1:11" x14ac:dyDescent="0.45">
      <c r="A12385" s="10" t="s">
        <v>107</v>
      </c>
      <c r="B12385" s="20">
        <v>0.13</v>
      </c>
      <c r="C12385" s="19">
        <v>1235</v>
      </c>
      <c r="D12385" s="19">
        <v>6.1761866989999996</v>
      </c>
      <c r="E12385" s="23">
        <v>1.2699999999999999E-2</v>
      </c>
      <c r="F12385" s="23">
        <v>1.04E-2</v>
      </c>
      <c r="G12385" s="17">
        <v>0</v>
      </c>
      <c r="H12385" s="17">
        <v>1</v>
      </c>
      <c r="I12385" s="17">
        <v>0.177687715</v>
      </c>
      <c r="J12385" s="17">
        <v>0.82231228499999998</v>
      </c>
      <c r="K12385" s="17">
        <v>0</v>
      </c>
    </row>
    <row r="12386" spans="1:11" x14ac:dyDescent="0.45">
      <c r="A12386" s="10" t="s">
        <v>107</v>
      </c>
      <c r="B12386" s="20">
        <v>0.14000000000000001</v>
      </c>
      <c r="C12386" s="19">
        <v>1329</v>
      </c>
      <c r="D12386" s="19">
        <v>7.4098896569999999</v>
      </c>
      <c r="E12386" s="23">
        <v>1.3299999999999999E-2</v>
      </c>
      <c r="F12386" s="23">
        <v>1.14E-2</v>
      </c>
      <c r="G12386" s="17">
        <v>0</v>
      </c>
      <c r="H12386" s="17">
        <v>1</v>
      </c>
      <c r="I12386" s="17">
        <v>0.15132050799999999</v>
      </c>
      <c r="J12386" s="17">
        <v>0.84867949200000004</v>
      </c>
      <c r="K12386" s="17">
        <v>0</v>
      </c>
    </row>
    <row r="12387" spans="1:11" x14ac:dyDescent="0.45">
      <c r="A12387" s="10" t="s">
        <v>107</v>
      </c>
      <c r="B12387" s="20">
        <v>0.15</v>
      </c>
      <c r="C12387" s="19">
        <v>1402</v>
      </c>
      <c r="D12387" s="19">
        <v>8.4083384950000006</v>
      </c>
      <c r="E12387" s="23">
        <v>1.44E-2</v>
      </c>
      <c r="F12387" s="23">
        <v>1.2200000000000001E-2</v>
      </c>
      <c r="G12387" s="17">
        <v>0</v>
      </c>
      <c r="H12387" s="17">
        <v>1</v>
      </c>
      <c r="I12387" s="17">
        <v>0.19188847000000001</v>
      </c>
      <c r="J12387" s="17">
        <v>0.80811153000000002</v>
      </c>
      <c r="K12387" s="17">
        <v>0</v>
      </c>
    </row>
    <row r="12388" spans="1:11" x14ac:dyDescent="0.45">
      <c r="A12388" s="10" t="s">
        <v>107</v>
      </c>
      <c r="B12388" s="20">
        <v>0.16</v>
      </c>
      <c r="C12388" s="19">
        <v>1509</v>
      </c>
      <c r="D12388" s="19">
        <v>10.04277037</v>
      </c>
      <c r="E12388" s="23">
        <v>1.6199999999999999E-2</v>
      </c>
      <c r="F12388" s="23">
        <v>1.34E-2</v>
      </c>
      <c r="G12388" s="17">
        <v>0</v>
      </c>
      <c r="H12388" s="17">
        <v>1</v>
      </c>
      <c r="I12388" s="17">
        <v>0.23622469199999999</v>
      </c>
      <c r="J12388" s="17">
        <v>0.76377530800000004</v>
      </c>
      <c r="K12388" s="17">
        <v>0</v>
      </c>
    </row>
    <row r="12389" spans="1:11" x14ac:dyDescent="0.45">
      <c r="A12389" s="10" t="s">
        <v>107</v>
      </c>
      <c r="B12389" s="20">
        <v>0.17</v>
      </c>
      <c r="C12389" s="19">
        <v>1598</v>
      </c>
      <c r="D12389" s="19">
        <v>11.50116085</v>
      </c>
      <c r="E12389" s="23">
        <v>1.6799999999999999E-2</v>
      </c>
      <c r="F12389" s="23">
        <v>1.44E-2</v>
      </c>
      <c r="G12389" s="17">
        <v>0</v>
      </c>
      <c r="H12389" s="17">
        <v>1</v>
      </c>
      <c r="I12389" s="17">
        <v>0.209087831</v>
      </c>
      <c r="J12389" s="17">
        <v>0.79091216900000005</v>
      </c>
      <c r="K12389" s="17">
        <v>0</v>
      </c>
    </row>
    <row r="12390" spans="1:11" x14ac:dyDescent="0.45">
      <c r="A12390" s="10" t="s">
        <v>107</v>
      </c>
      <c r="B12390" s="20">
        <v>0.18</v>
      </c>
      <c r="C12390" s="19">
        <v>1678</v>
      </c>
      <c r="D12390" s="19">
        <v>12.878084080000001</v>
      </c>
      <c r="E12390" s="23">
        <v>1.7600000000000001E-2</v>
      </c>
      <c r="F12390" s="23">
        <v>1.52E-2</v>
      </c>
      <c r="G12390" s="17">
        <v>0</v>
      </c>
      <c r="H12390" s="17">
        <v>1</v>
      </c>
      <c r="I12390" s="17">
        <v>0.19793861800000001</v>
      </c>
      <c r="J12390" s="17">
        <v>0.78468314500000003</v>
      </c>
      <c r="K12390" s="17">
        <v>1.7399999999999999E-2</v>
      </c>
    </row>
    <row r="12391" spans="1:11" x14ac:dyDescent="0.45">
      <c r="A12391" s="10" t="s">
        <v>107</v>
      </c>
      <c r="B12391" s="20">
        <v>0.19</v>
      </c>
      <c r="C12391" s="19">
        <v>1782</v>
      </c>
      <c r="D12391" s="19">
        <v>14.74412899</v>
      </c>
      <c r="E12391" s="23">
        <v>1.8298526999999998E-2</v>
      </c>
      <c r="F12391" s="23">
        <v>1.6199999999999999E-2</v>
      </c>
      <c r="G12391" s="17">
        <v>0</v>
      </c>
      <c r="H12391" s="17">
        <v>1</v>
      </c>
      <c r="I12391" s="17">
        <v>0.240357407</v>
      </c>
      <c r="J12391" s="17">
        <v>0.74464347799999997</v>
      </c>
      <c r="K12391" s="17">
        <v>1.4999999999999999E-2</v>
      </c>
    </row>
    <row r="12392" spans="1:11" x14ac:dyDescent="0.45">
      <c r="A12392" s="10" t="s">
        <v>107</v>
      </c>
      <c r="B12392" s="20">
        <v>0.2</v>
      </c>
      <c r="C12392" s="19">
        <v>1874</v>
      </c>
      <c r="D12392" s="19">
        <v>16.468641689999998</v>
      </c>
      <c r="E12392" s="23">
        <v>1.9E-2</v>
      </c>
      <c r="F12392" s="23">
        <v>1.6899999999999998E-2</v>
      </c>
      <c r="G12392" s="17">
        <v>0</v>
      </c>
      <c r="H12392" s="17">
        <v>1</v>
      </c>
      <c r="I12392" s="17">
        <v>0.23352476599999999</v>
      </c>
      <c r="J12392" s="17">
        <v>0.752939884</v>
      </c>
      <c r="K12392" s="17">
        <v>1.35E-2</v>
      </c>
    </row>
    <row r="12393" spans="1:11" x14ac:dyDescent="0.45">
      <c r="A12393" s="10" t="s">
        <v>107</v>
      </c>
      <c r="B12393" s="20">
        <v>0.21</v>
      </c>
      <c r="C12393" s="19">
        <v>1966</v>
      </c>
      <c r="D12393" s="19">
        <v>18.26164962</v>
      </c>
      <c r="E12393" s="23">
        <v>1.9900000000000001E-2</v>
      </c>
      <c r="F12393" s="23">
        <v>1.77E-2</v>
      </c>
      <c r="G12393" s="17">
        <v>0</v>
      </c>
      <c r="H12393" s="17">
        <v>1</v>
      </c>
      <c r="I12393" s="17">
        <v>0.23418459899999999</v>
      </c>
      <c r="J12393" s="17">
        <v>0.75359216799999995</v>
      </c>
      <c r="K12393" s="17">
        <v>1.2200000000000001E-2</v>
      </c>
    </row>
    <row r="12394" spans="1:11" x14ac:dyDescent="0.45">
      <c r="A12394" s="10" t="s">
        <v>107</v>
      </c>
      <c r="B12394" s="20">
        <v>0.22</v>
      </c>
      <c r="C12394" s="19">
        <v>2061</v>
      </c>
      <c r="D12394" s="19">
        <v>20.179965660000001</v>
      </c>
      <c r="E12394" s="23">
        <v>2.0500000000000001E-2</v>
      </c>
      <c r="F12394" s="23">
        <v>1.83E-2</v>
      </c>
      <c r="G12394" s="17">
        <v>0</v>
      </c>
      <c r="H12394" s="17">
        <v>1</v>
      </c>
      <c r="I12394" s="17">
        <v>0.22369572900000001</v>
      </c>
      <c r="J12394" s="17">
        <v>0.76515133700000004</v>
      </c>
      <c r="K12394" s="17">
        <v>1.12E-2</v>
      </c>
    </row>
    <row r="12395" spans="1:11" x14ac:dyDescent="0.45">
      <c r="A12395" s="10" t="s">
        <v>107</v>
      </c>
      <c r="B12395" s="20">
        <v>0.23</v>
      </c>
      <c r="C12395" s="19">
        <v>2162</v>
      </c>
      <c r="D12395" s="19">
        <v>22.318183860000001</v>
      </c>
      <c r="E12395" s="23">
        <v>2.2100000000000002E-2</v>
      </c>
      <c r="F12395" s="23">
        <v>1.9099999999999999E-2</v>
      </c>
      <c r="G12395" s="17">
        <v>0</v>
      </c>
      <c r="H12395" s="17">
        <v>1</v>
      </c>
      <c r="I12395" s="17">
        <v>0.224708832</v>
      </c>
      <c r="J12395" s="17">
        <v>0.76504000699999997</v>
      </c>
      <c r="K12395" s="17">
        <v>1.03E-2</v>
      </c>
    </row>
    <row r="12396" spans="1:11" x14ac:dyDescent="0.45">
      <c r="A12396" s="10" t="s">
        <v>107</v>
      </c>
      <c r="B12396" s="20">
        <v>0.24</v>
      </c>
      <c r="C12396" s="19">
        <v>2244</v>
      </c>
      <c r="D12396" s="19">
        <v>24.14942319</v>
      </c>
      <c r="E12396" s="23">
        <v>2.2599999999999999E-2</v>
      </c>
      <c r="F12396" s="23">
        <v>1.9800000000000002E-2</v>
      </c>
      <c r="G12396" s="17">
        <v>0</v>
      </c>
      <c r="H12396" s="17">
        <v>1</v>
      </c>
      <c r="I12396" s="17">
        <v>0.21848892</v>
      </c>
      <c r="J12396" s="17">
        <v>0.77193354400000003</v>
      </c>
      <c r="K12396" s="17">
        <v>9.58E-3</v>
      </c>
    </row>
    <row r="12397" spans="1:11" x14ac:dyDescent="0.45">
      <c r="A12397" s="10" t="s">
        <v>107</v>
      </c>
      <c r="B12397" s="20">
        <v>0.25</v>
      </c>
      <c r="C12397" s="19">
        <v>2319</v>
      </c>
      <c r="D12397" s="19">
        <v>25.85352176</v>
      </c>
      <c r="E12397" s="23">
        <v>2.2800000000000001E-2</v>
      </c>
      <c r="F12397" s="23">
        <v>2.0400000000000001E-2</v>
      </c>
      <c r="G12397" s="17">
        <v>0</v>
      </c>
      <c r="H12397" s="17">
        <v>1</v>
      </c>
      <c r="I12397" s="17">
        <v>0.20666980400000001</v>
      </c>
      <c r="J12397" s="17">
        <v>0.78442501799999997</v>
      </c>
      <c r="K12397" s="17">
        <v>8.9099999999999995E-3</v>
      </c>
    </row>
    <row r="12398" spans="1:11" x14ac:dyDescent="0.45">
      <c r="A12398" s="10" t="s">
        <v>107</v>
      </c>
      <c r="B12398" s="20">
        <v>0.26</v>
      </c>
      <c r="C12398" s="19">
        <v>2425</v>
      </c>
      <c r="D12398" s="19">
        <v>28.291878740000001</v>
      </c>
      <c r="E12398" s="23">
        <v>2.3099999999999999E-2</v>
      </c>
      <c r="F12398" s="23">
        <v>2.12E-2</v>
      </c>
      <c r="G12398" s="17">
        <v>0</v>
      </c>
      <c r="H12398" s="17">
        <v>1</v>
      </c>
      <c r="I12398" s="17">
        <v>0.19474818199999999</v>
      </c>
      <c r="J12398" s="17">
        <v>0.79717329199999998</v>
      </c>
      <c r="K12398" s="17">
        <v>8.0800000000000004E-3</v>
      </c>
    </row>
    <row r="12399" spans="1:11" x14ac:dyDescent="0.45">
      <c r="A12399" s="10" t="s">
        <v>107</v>
      </c>
      <c r="B12399" s="20">
        <v>0.27</v>
      </c>
      <c r="C12399" s="19">
        <v>2505</v>
      </c>
      <c r="D12399" s="19">
        <v>30.169967539999998</v>
      </c>
      <c r="E12399" s="23">
        <v>2.3900000000000001E-2</v>
      </c>
      <c r="F12399" s="23">
        <v>2.1700000000000001E-2</v>
      </c>
      <c r="G12399" s="17">
        <v>0</v>
      </c>
      <c r="H12399" s="17">
        <v>1</v>
      </c>
      <c r="I12399" s="17">
        <v>0.188925813</v>
      </c>
      <c r="J12399" s="17">
        <v>0.80352213299999997</v>
      </c>
      <c r="K12399" s="17">
        <v>7.5500000000000003E-3</v>
      </c>
    </row>
    <row r="12400" spans="1:11" x14ac:dyDescent="0.45">
      <c r="A12400" s="10" t="s">
        <v>107</v>
      </c>
      <c r="B12400" s="20">
        <v>0.28000000000000003</v>
      </c>
      <c r="C12400" s="19">
        <v>2529</v>
      </c>
      <c r="D12400" s="19">
        <v>30.74613948</v>
      </c>
      <c r="E12400" s="23">
        <v>2.4E-2</v>
      </c>
      <c r="F12400" s="23">
        <v>2.1700000000000001E-2</v>
      </c>
      <c r="G12400" s="17">
        <v>0</v>
      </c>
      <c r="H12400" s="17">
        <v>1</v>
      </c>
      <c r="I12400" s="17">
        <v>0.184287583</v>
      </c>
      <c r="J12400" s="17">
        <v>0.80834576899999999</v>
      </c>
      <c r="K12400" s="17">
        <v>7.3699999999999998E-3</v>
      </c>
    </row>
    <row r="12401" spans="1:11" x14ac:dyDescent="0.45">
      <c r="A12401" s="10" t="s">
        <v>107</v>
      </c>
      <c r="B12401" s="20">
        <v>0.28999999999999998</v>
      </c>
      <c r="C12401" s="19">
        <v>2705</v>
      </c>
      <c r="D12401" s="19">
        <v>35.063081060000002</v>
      </c>
      <c r="E12401" s="23">
        <v>2.53E-2</v>
      </c>
      <c r="F12401" s="23">
        <v>2.29E-2</v>
      </c>
      <c r="G12401" s="17">
        <v>0</v>
      </c>
      <c r="H12401" s="17">
        <v>1</v>
      </c>
      <c r="I12401" s="17">
        <v>0.245510273</v>
      </c>
      <c r="J12401" s="17">
        <v>0.74808794300000003</v>
      </c>
      <c r="K12401" s="17">
        <v>6.4000000000000003E-3</v>
      </c>
    </row>
    <row r="12402" spans="1:11" x14ac:dyDescent="0.45">
      <c r="A12402" s="10" t="s">
        <v>107</v>
      </c>
      <c r="B12402" s="20">
        <v>0.3</v>
      </c>
      <c r="C12402" s="19">
        <v>2795</v>
      </c>
      <c r="D12402" s="19">
        <v>37.38264916</v>
      </c>
      <c r="E12402" s="23">
        <v>2.63E-2</v>
      </c>
      <c r="F12402" s="23">
        <v>2.35E-2</v>
      </c>
      <c r="G12402" s="17">
        <v>0</v>
      </c>
      <c r="H12402" s="17">
        <v>1</v>
      </c>
      <c r="I12402" s="17">
        <v>0.26619453999999998</v>
      </c>
      <c r="J12402" s="17">
        <v>0.72776690200000005</v>
      </c>
      <c r="K12402" s="17">
        <v>6.0400000000000002E-3</v>
      </c>
    </row>
    <row r="12403" spans="1:11" x14ac:dyDescent="0.45">
      <c r="A12403" s="10" t="s">
        <v>107</v>
      </c>
      <c r="B12403" s="20">
        <v>0.31</v>
      </c>
      <c r="C12403" s="19">
        <v>2883</v>
      </c>
      <c r="D12403" s="19">
        <v>39.778917739999997</v>
      </c>
      <c r="E12403" s="23">
        <v>2.7900000000000001E-2</v>
      </c>
      <c r="F12403" s="23">
        <v>2.4199999999999999E-2</v>
      </c>
      <c r="G12403" s="17">
        <v>0</v>
      </c>
      <c r="H12403" s="17">
        <v>1</v>
      </c>
      <c r="I12403" s="17">
        <v>0.26911706800000001</v>
      </c>
      <c r="J12403" s="17">
        <v>0.72518665500000001</v>
      </c>
      <c r="K12403" s="17">
        <v>5.7000000000000002E-3</v>
      </c>
    </row>
    <row r="12404" spans="1:11" x14ac:dyDescent="0.45">
      <c r="A12404" s="10" t="s">
        <v>107</v>
      </c>
      <c r="B12404" s="20">
        <v>0.32</v>
      </c>
      <c r="C12404" s="19">
        <v>2975</v>
      </c>
      <c r="D12404" s="19">
        <v>42.416798200000002</v>
      </c>
      <c r="E12404" s="23">
        <v>2.9399999999999999E-2</v>
      </c>
      <c r="F12404" s="23">
        <v>2.4899999999999999E-2</v>
      </c>
      <c r="G12404" s="17">
        <v>0</v>
      </c>
      <c r="H12404" s="17">
        <v>1</v>
      </c>
      <c r="I12404" s="17">
        <v>0.25714904199999999</v>
      </c>
      <c r="J12404" s="17">
        <v>0.73750477400000003</v>
      </c>
      <c r="K12404" s="17">
        <v>5.3499999999999997E-3</v>
      </c>
    </row>
    <row r="12405" spans="1:11" x14ac:dyDescent="0.45">
      <c r="A12405" s="10" t="s">
        <v>107</v>
      </c>
      <c r="B12405" s="20">
        <v>0.33</v>
      </c>
      <c r="C12405" s="19">
        <v>3064</v>
      </c>
      <c r="D12405" s="19">
        <v>45.102003799999999</v>
      </c>
      <c r="E12405" s="23">
        <v>3.0800000000000001E-2</v>
      </c>
      <c r="F12405" s="23">
        <v>2.5600000000000001E-2</v>
      </c>
      <c r="G12405" s="17">
        <v>0</v>
      </c>
      <c r="H12405" s="17">
        <v>1</v>
      </c>
      <c r="I12405" s="17">
        <v>0.26564123000000001</v>
      </c>
      <c r="J12405" s="17">
        <v>0.72930094499999998</v>
      </c>
      <c r="K12405" s="17">
        <v>5.0600000000000003E-3</v>
      </c>
    </row>
    <row r="12406" spans="1:11" x14ac:dyDescent="0.45">
      <c r="A12406" s="10" t="s">
        <v>107</v>
      </c>
      <c r="B12406" s="20">
        <v>0.34</v>
      </c>
      <c r="C12406" s="19">
        <v>3161</v>
      </c>
      <c r="D12406" s="19">
        <v>48.127426149999998</v>
      </c>
      <c r="E12406" s="23">
        <v>3.1899999999999998E-2</v>
      </c>
      <c r="F12406" s="23">
        <v>2.64E-2</v>
      </c>
      <c r="G12406" s="17">
        <v>0</v>
      </c>
      <c r="H12406" s="17">
        <v>1</v>
      </c>
      <c r="I12406" s="17">
        <v>0.255876875</v>
      </c>
      <c r="J12406" s="17">
        <v>0.73939970899999996</v>
      </c>
      <c r="K12406" s="17">
        <v>4.7200000000000002E-3</v>
      </c>
    </row>
    <row r="12407" spans="1:11" x14ac:dyDescent="0.45">
      <c r="A12407" s="10" t="s">
        <v>107</v>
      </c>
      <c r="B12407" s="20">
        <v>0.35</v>
      </c>
      <c r="C12407" s="19">
        <v>3245</v>
      </c>
      <c r="D12407" s="19">
        <v>50.884048589999999</v>
      </c>
      <c r="E12407" s="23">
        <v>3.3500000000000002E-2</v>
      </c>
      <c r="F12407" s="23">
        <v>2.75E-2</v>
      </c>
      <c r="G12407" s="17">
        <v>0</v>
      </c>
      <c r="H12407" s="17">
        <v>1</v>
      </c>
      <c r="I12407" s="17">
        <v>0.253802798</v>
      </c>
      <c r="J12407" s="17">
        <v>0.74174167099999999</v>
      </c>
      <c r="K12407" s="17">
        <v>4.4600000000000004E-3</v>
      </c>
    </row>
    <row r="12408" spans="1:11" x14ac:dyDescent="0.45">
      <c r="A12408" s="10" t="s">
        <v>107</v>
      </c>
      <c r="B12408" s="20">
        <v>0.36</v>
      </c>
      <c r="C12408" s="19">
        <v>3344</v>
      </c>
      <c r="D12408" s="19">
        <v>54.249252820000002</v>
      </c>
      <c r="E12408" s="23">
        <v>3.4500000000000003E-2</v>
      </c>
      <c r="F12408" s="23">
        <v>2.86E-2</v>
      </c>
      <c r="G12408" s="17">
        <v>0</v>
      </c>
      <c r="H12408" s="17">
        <v>1</v>
      </c>
      <c r="I12408" s="17">
        <v>0.25819720400000001</v>
      </c>
      <c r="J12408" s="17">
        <v>0.73758623300000004</v>
      </c>
      <c r="K12408" s="17">
        <v>4.2199999999999998E-3</v>
      </c>
    </row>
    <row r="12409" spans="1:11" x14ac:dyDescent="0.45">
      <c r="A12409" s="10" t="s">
        <v>107</v>
      </c>
      <c r="B12409" s="20">
        <v>0.37</v>
      </c>
      <c r="C12409" s="19">
        <v>3427</v>
      </c>
      <c r="D12409" s="19">
        <v>57.182596940000003</v>
      </c>
      <c r="E12409" s="23">
        <v>3.5999999999999997E-2</v>
      </c>
      <c r="F12409" s="23">
        <v>2.93E-2</v>
      </c>
      <c r="G12409" s="17">
        <v>0</v>
      </c>
      <c r="H12409" s="17">
        <v>1</v>
      </c>
      <c r="I12409" s="17">
        <v>0.25481848200000001</v>
      </c>
      <c r="J12409" s="17">
        <v>0.74116590800000004</v>
      </c>
      <c r="K12409" s="17">
        <v>4.0200000000000001E-3</v>
      </c>
    </row>
    <row r="12410" spans="1:11" x14ac:dyDescent="0.45">
      <c r="A12410" s="10" t="s">
        <v>107</v>
      </c>
      <c r="B12410" s="20">
        <v>0.38</v>
      </c>
      <c r="C12410" s="19">
        <v>3524</v>
      </c>
      <c r="D12410" s="19">
        <v>60.70597266</v>
      </c>
      <c r="E12410" s="23">
        <v>3.6499999999999998E-2</v>
      </c>
      <c r="F12410" s="23">
        <v>3.0599999999999999E-2</v>
      </c>
      <c r="G12410" s="17">
        <v>0</v>
      </c>
      <c r="H12410" s="17">
        <v>1</v>
      </c>
      <c r="I12410" s="17">
        <v>0.24328598200000001</v>
      </c>
      <c r="J12410" s="17">
        <v>0.752892589</v>
      </c>
      <c r="K12410" s="17">
        <v>3.82E-3</v>
      </c>
    </row>
    <row r="12411" spans="1:11" x14ac:dyDescent="0.45">
      <c r="A12411" s="10" t="s">
        <v>107</v>
      </c>
      <c r="B12411" s="20">
        <v>0.39</v>
      </c>
      <c r="C12411" s="19">
        <v>3620</v>
      </c>
      <c r="D12411" s="19">
        <v>64.265158439999993</v>
      </c>
      <c r="E12411" s="23">
        <v>3.7699999999999997E-2</v>
      </c>
      <c r="F12411" s="23">
        <v>3.1800000000000002E-2</v>
      </c>
      <c r="G12411" s="17">
        <v>0</v>
      </c>
      <c r="H12411" s="17">
        <v>1</v>
      </c>
      <c r="I12411" s="17">
        <v>0.242167732</v>
      </c>
      <c r="J12411" s="17">
        <v>0.75420486099999995</v>
      </c>
      <c r="K12411" s="17">
        <v>3.63E-3</v>
      </c>
    </row>
    <row r="12412" spans="1:11" x14ac:dyDescent="0.45">
      <c r="A12412" s="10" t="s">
        <v>107</v>
      </c>
      <c r="B12412" s="20">
        <v>0.4</v>
      </c>
      <c r="C12412" s="19">
        <v>3703</v>
      </c>
      <c r="D12412" s="19">
        <v>67.447383439999996</v>
      </c>
      <c r="E12412" s="23">
        <v>3.9100000000000003E-2</v>
      </c>
      <c r="F12412" s="23">
        <v>3.2899999999999999E-2</v>
      </c>
      <c r="G12412" s="17">
        <v>0</v>
      </c>
      <c r="H12412" s="17">
        <v>1</v>
      </c>
      <c r="I12412" s="17">
        <v>0.24300149700000001</v>
      </c>
      <c r="J12412" s="17">
        <v>0.75352578000000003</v>
      </c>
      <c r="K12412" s="17">
        <v>3.47E-3</v>
      </c>
    </row>
    <row r="12413" spans="1:11" x14ac:dyDescent="0.45">
      <c r="A12413" s="10" t="s">
        <v>107</v>
      </c>
      <c r="B12413" s="20">
        <v>0.41</v>
      </c>
      <c r="C12413" s="19">
        <v>3787</v>
      </c>
      <c r="D12413" s="19">
        <v>70.801148569999995</v>
      </c>
      <c r="E12413" s="23">
        <v>4.1200000000000001E-2</v>
      </c>
      <c r="F12413" s="23">
        <v>3.4000000000000002E-2</v>
      </c>
      <c r="G12413" s="17">
        <v>0</v>
      </c>
      <c r="H12413" s="17">
        <v>1</v>
      </c>
      <c r="I12413" s="17">
        <v>0.249945684</v>
      </c>
      <c r="J12413" s="17">
        <v>0.746738711</v>
      </c>
      <c r="K12413" s="17">
        <v>3.32E-3</v>
      </c>
    </row>
    <row r="12414" spans="1:11" x14ac:dyDescent="0.45">
      <c r="A12414" s="10" t="s">
        <v>107</v>
      </c>
      <c r="B12414" s="20">
        <v>0.42</v>
      </c>
      <c r="C12414" s="19">
        <v>3889</v>
      </c>
      <c r="D12414" s="19">
        <v>75.06464794</v>
      </c>
      <c r="E12414" s="23">
        <v>4.2200000000000001E-2</v>
      </c>
      <c r="F12414" s="23">
        <v>3.5299999999999998E-2</v>
      </c>
      <c r="G12414" s="17">
        <v>0</v>
      </c>
      <c r="H12414" s="17">
        <v>1</v>
      </c>
      <c r="I12414" s="17">
        <v>0.25021126500000002</v>
      </c>
      <c r="J12414" s="17">
        <v>0.746674477</v>
      </c>
      <c r="K12414" s="17">
        <v>3.1099999999999999E-3</v>
      </c>
    </row>
    <row r="12415" spans="1:11" x14ac:dyDescent="0.45">
      <c r="A12415" s="10" t="s">
        <v>107</v>
      </c>
      <c r="B12415" s="20">
        <v>0.43</v>
      </c>
      <c r="C12415" s="19">
        <v>3983</v>
      </c>
      <c r="D12415" s="19">
        <v>79.083986909999993</v>
      </c>
      <c r="E12415" s="23">
        <v>4.3299999999999998E-2</v>
      </c>
      <c r="F12415" s="23">
        <v>3.6299999999999999E-2</v>
      </c>
      <c r="G12415" s="17">
        <v>0</v>
      </c>
      <c r="H12415" s="17">
        <v>1</v>
      </c>
      <c r="I12415" s="17">
        <v>0.239568162</v>
      </c>
      <c r="J12415" s="17">
        <v>0.75745004900000001</v>
      </c>
      <c r="K12415" s="17">
        <v>2.98E-3</v>
      </c>
    </row>
    <row r="12416" spans="1:11" x14ac:dyDescent="0.45">
      <c r="A12416" s="10" t="s">
        <v>107</v>
      </c>
      <c r="B12416" s="20">
        <v>0.44</v>
      </c>
      <c r="C12416" s="19">
        <v>4070</v>
      </c>
      <c r="D12416" s="19">
        <v>82.954893190000007</v>
      </c>
      <c r="E12416" s="23">
        <v>4.5199999999999997E-2</v>
      </c>
      <c r="F12416" s="23">
        <v>3.7499999999999999E-2</v>
      </c>
      <c r="G12416" s="17">
        <v>0</v>
      </c>
      <c r="H12416" s="17">
        <v>1</v>
      </c>
      <c r="I12416" s="17">
        <v>0.237380967</v>
      </c>
      <c r="J12416" s="17">
        <v>0.75974882200000005</v>
      </c>
      <c r="K12416" s="17">
        <v>2.8700000000000002E-3</v>
      </c>
    </row>
    <row r="12417" spans="1:11" x14ac:dyDescent="0.45">
      <c r="A12417" s="10" t="s">
        <v>107</v>
      </c>
      <c r="B12417" s="20">
        <v>0.45</v>
      </c>
      <c r="C12417" s="19">
        <v>4170</v>
      </c>
      <c r="D12417" s="19">
        <v>87.521904500000005</v>
      </c>
      <c r="E12417" s="23">
        <v>4.6399999999999997E-2</v>
      </c>
      <c r="F12417" s="23">
        <v>3.8600000000000002E-2</v>
      </c>
      <c r="G12417" s="17">
        <v>0</v>
      </c>
      <c r="H12417" s="17">
        <v>1</v>
      </c>
      <c r="I12417" s="17">
        <v>0.23679392199999999</v>
      </c>
      <c r="J12417" s="17">
        <v>0.76047476700000005</v>
      </c>
      <c r="K12417" s="17">
        <v>2.7299999999999998E-3</v>
      </c>
    </row>
    <row r="12418" spans="1:11" x14ac:dyDescent="0.45">
      <c r="A12418" s="10" t="s">
        <v>107</v>
      </c>
      <c r="B12418" s="20">
        <v>0.46</v>
      </c>
      <c r="C12418" s="19">
        <v>4255</v>
      </c>
      <c r="D12418" s="19">
        <v>91.533824170000003</v>
      </c>
      <c r="E12418" s="23">
        <v>4.7699999999999999E-2</v>
      </c>
      <c r="F12418" s="23">
        <v>3.9800000000000002E-2</v>
      </c>
      <c r="G12418" s="17">
        <v>0</v>
      </c>
      <c r="H12418" s="17">
        <v>1</v>
      </c>
      <c r="I12418" s="17">
        <v>0.24286211599999999</v>
      </c>
      <c r="J12418" s="17">
        <v>0.75451900500000002</v>
      </c>
      <c r="K12418" s="17">
        <v>2.6199999999999999E-3</v>
      </c>
    </row>
    <row r="12419" spans="1:11" x14ac:dyDescent="0.45">
      <c r="A12419" s="10" t="s">
        <v>107</v>
      </c>
      <c r="B12419" s="20">
        <v>0.47</v>
      </c>
      <c r="C12419" s="19">
        <v>4353</v>
      </c>
      <c r="D12419" s="19">
        <v>96.27917875</v>
      </c>
      <c r="E12419" s="23">
        <v>4.8899999999999999E-2</v>
      </c>
      <c r="F12419" s="23">
        <v>4.0899999999999999E-2</v>
      </c>
      <c r="G12419" s="17">
        <v>0</v>
      </c>
      <c r="H12419" s="17">
        <v>1</v>
      </c>
      <c r="I12419" s="17">
        <v>0.26773564900000002</v>
      </c>
      <c r="J12419" s="17">
        <v>0.72977297299999999</v>
      </c>
      <c r="K12419" s="17">
        <v>2.49E-3</v>
      </c>
    </row>
    <row r="12420" spans="1:11" x14ac:dyDescent="0.45">
      <c r="A12420" s="10" t="s">
        <v>107</v>
      </c>
      <c r="B12420" s="20">
        <v>0.48</v>
      </c>
      <c r="C12420" s="19">
        <v>4436</v>
      </c>
      <c r="D12420" s="19">
        <v>100.40111159999999</v>
      </c>
      <c r="E12420" s="23">
        <v>5.0099999999999999E-2</v>
      </c>
      <c r="F12420" s="23">
        <v>4.2099999999999999E-2</v>
      </c>
      <c r="G12420" s="17">
        <v>0</v>
      </c>
      <c r="H12420" s="17">
        <v>1</v>
      </c>
      <c r="I12420" s="17">
        <v>0.27526776400000003</v>
      </c>
      <c r="J12420" s="17">
        <v>0.722329691</v>
      </c>
      <c r="K12420" s="17">
        <v>2.3999999999999998E-3</v>
      </c>
    </row>
    <row r="12421" spans="1:11" x14ac:dyDescent="0.45">
      <c r="A12421" s="10" t="s">
        <v>107</v>
      </c>
      <c r="B12421" s="20">
        <v>0.49</v>
      </c>
      <c r="C12421" s="19">
        <v>4533</v>
      </c>
      <c r="D12421" s="19">
        <v>105.32362089999999</v>
      </c>
      <c r="E12421" s="23">
        <v>5.0999999999999997E-2</v>
      </c>
      <c r="F12421" s="23">
        <v>4.3099999999999999E-2</v>
      </c>
      <c r="G12421" s="17">
        <v>0</v>
      </c>
      <c r="H12421" s="17">
        <v>1</v>
      </c>
      <c r="I12421" s="17">
        <v>0.27632335000000002</v>
      </c>
      <c r="J12421" s="17">
        <v>0.72137857500000002</v>
      </c>
      <c r="K12421" s="17">
        <v>2.3E-3</v>
      </c>
    </row>
    <row r="12422" spans="1:11" x14ac:dyDescent="0.45">
      <c r="A12422" s="10" t="s">
        <v>107</v>
      </c>
      <c r="B12422" s="20">
        <v>0.5</v>
      </c>
      <c r="C12422" s="19">
        <v>4624</v>
      </c>
      <c r="D12422" s="19">
        <v>110.0355625</v>
      </c>
      <c r="E12422" s="23">
        <v>5.2999999999999999E-2</v>
      </c>
      <c r="F12422" s="23">
        <v>4.4200000000000003E-2</v>
      </c>
      <c r="G12422" s="17">
        <v>0</v>
      </c>
      <c r="H12422" s="17">
        <v>1</v>
      </c>
      <c r="I12422" s="17">
        <v>0.27509161300000001</v>
      </c>
      <c r="J12422" s="17">
        <v>0.722690889</v>
      </c>
      <c r="K12422" s="17">
        <v>2.2200000000000002E-3</v>
      </c>
    </row>
    <row r="12423" spans="1:11" x14ac:dyDescent="0.45">
      <c r="A12423" s="10" t="s">
        <v>107</v>
      </c>
      <c r="B12423" s="20">
        <v>0.51</v>
      </c>
      <c r="C12423" s="19">
        <v>4715</v>
      </c>
      <c r="D12423" s="19">
        <v>114.9173871</v>
      </c>
      <c r="E12423" s="23">
        <v>5.3800000000000001E-2</v>
      </c>
      <c r="F12423" s="23">
        <v>4.4999999999999998E-2</v>
      </c>
      <c r="G12423" s="17">
        <v>0</v>
      </c>
      <c r="H12423" s="17">
        <v>1</v>
      </c>
      <c r="I12423" s="17">
        <v>0.301269285</v>
      </c>
      <c r="J12423" s="17">
        <v>0.69661027099999995</v>
      </c>
      <c r="K12423" s="17">
        <v>2.1199999999999999E-3</v>
      </c>
    </row>
    <row r="12424" spans="1:11" x14ac:dyDescent="0.45">
      <c r="A12424" s="10" t="s">
        <v>107</v>
      </c>
      <c r="B12424" s="20">
        <v>0.52</v>
      </c>
      <c r="C12424" s="19">
        <v>4810</v>
      </c>
      <c r="D12424" s="19">
        <v>120.0619756</v>
      </c>
      <c r="E12424" s="23">
        <v>5.4899999999999997E-2</v>
      </c>
      <c r="F12424" s="23">
        <v>4.6667251E-2</v>
      </c>
      <c r="G12424" s="17">
        <v>0</v>
      </c>
      <c r="H12424" s="17">
        <v>1</v>
      </c>
      <c r="I12424" s="17">
        <v>0.32663528600000002</v>
      </c>
      <c r="J12424" s="17">
        <v>0.67134084800000005</v>
      </c>
      <c r="K12424" s="17">
        <v>2.0200000000000001E-3</v>
      </c>
    </row>
    <row r="12425" spans="1:11" x14ac:dyDescent="0.45">
      <c r="A12425" s="10" t="s">
        <v>107</v>
      </c>
      <c r="B12425" s="20">
        <v>0.53</v>
      </c>
      <c r="C12425" s="19">
        <v>4893</v>
      </c>
      <c r="D12425" s="19">
        <v>124.6950269</v>
      </c>
      <c r="E12425" s="23">
        <v>5.7000000000000002E-2</v>
      </c>
      <c r="F12425" s="23">
        <v>4.7699999999999999E-2</v>
      </c>
      <c r="G12425" s="17">
        <v>0</v>
      </c>
      <c r="H12425" s="17">
        <v>1</v>
      </c>
      <c r="I12425" s="17">
        <v>0.33141676799999997</v>
      </c>
      <c r="J12425" s="17">
        <v>0.66662267399999997</v>
      </c>
      <c r="K12425" s="17">
        <v>1.9599999999999999E-3</v>
      </c>
    </row>
    <row r="12426" spans="1:11" x14ac:dyDescent="0.45">
      <c r="A12426" s="10" t="s">
        <v>107</v>
      </c>
      <c r="B12426" s="20">
        <v>0.54</v>
      </c>
      <c r="C12426" s="19">
        <v>4986</v>
      </c>
      <c r="D12426" s="19">
        <v>130.1183508</v>
      </c>
      <c r="E12426" s="23">
        <v>5.9299999999999999E-2</v>
      </c>
      <c r="F12426" s="23">
        <v>4.9099999999999998E-2</v>
      </c>
      <c r="G12426" s="17">
        <v>0</v>
      </c>
      <c r="H12426" s="17">
        <v>1</v>
      </c>
      <c r="I12426" s="17">
        <v>0.33837599899999998</v>
      </c>
      <c r="J12426" s="17">
        <v>0.65973014900000004</v>
      </c>
      <c r="K12426" s="17">
        <v>1.89E-3</v>
      </c>
    </row>
    <row r="12427" spans="1:11" x14ac:dyDescent="0.45">
      <c r="A12427" s="10" t="s">
        <v>107</v>
      </c>
      <c r="B12427" s="20">
        <v>0.55000000000000004</v>
      </c>
      <c r="C12427" s="19">
        <v>5085</v>
      </c>
      <c r="D12427" s="19">
        <v>136.06313729999999</v>
      </c>
      <c r="E12427" s="23">
        <v>6.0299999999999999E-2</v>
      </c>
      <c r="F12427" s="23">
        <v>5.04E-2</v>
      </c>
      <c r="G12427" s="17">
        <v>0</v>
      </c>
      <c r="H12427" s="17">
        <v>1</v>
      </c>
      <c r="I12427" s="17">
        <v>0.35837820199999998</v>
      </c>
      <c r="J12427" s="17">
        <v>0.639824379</v>
      </c>
      <c r="K12427" s="17">
        <v>1.8E-3</v>
      </c>
    </row>
    <row r="12428" spans="1:11" x14ac:dyDescent="0.45">
      <c r="A12428" s="10" t="s">
        <v>107</v>
      </c>
      <c r="B12428" s="20">
        <v>0.56000000000000005</v>
      </c>
      <c r="C12428" s="19">
        <v>5185</v>
      </c>
      <c r="D12428" s="19">
        <v>142.24980360000001</v>
      </c>
      <c r="E12428" s="23">
        <v>6.3700000000000007E-2</v>
      </c>
      <c r="F12428" s="23">
        <v>5.1700000000000003E-2</v>
      </c>
      <c r="G12428" s="17">
        <v>0</v>
      </c>
      <c r="H12428" s="17">
        <v>1</v>
      </c>
      <c r="I12428" s="17">
        <v>0.354637339</v>
      </c>
      <c r="J12428" s="17">
        <v>0.64363139899999999</v>
      </c>
      <c r="K12428" s="17">
        <v>1.73E-3</v>
      </c>
    </row>
    <row r="12429" spans="1:11" x14ac:dyDescent="0.45">
      <c r="A12429" s="10" t="s">
        <v>107</v>
      </c>
      <c r="B12429" s="20">
        <v>0.56999999999999995</v>
      </c>
      <c r="C12429" s="19">
        <v>5274</v>
      </c>
      <c r="D12429" s="19">
        <v>148.0976244</v>
      </c>
      <c r="E12429" s="23">
        <v>6.6900000000000001E-2</v>
      </c>
      <c r="F12429" s="23">
        <v>5.2900000000000003E-2</v>
      </c>
      <c r="G12429" s="17">
        <v>0</v>
      </c>
      <c r="H12429" s="17">
        <v>1</v>
      </c>
      <c r="I12429" s="17">
        <v>0.36173717</v>
      </c>
      <c r="J12429" s="17">
        <v>0.63658961599999997</v>
      </c>
      <c r="K12429" s="17">
        <v>1.67E-3</v>
      </c>
    </row>
    <row r="12430" spans="1:11" x14ac:dyDescent="0.45">
      <c r="A12430" s="10" t="s">
        <v>107</v>
      </c>
      <c r="B12430" s="20">
        <v>0.57999999999999996</v>
      </c>
      <c r="C12430" s="19">
        <v>5320</v>
      </c>
      <c r="D12430" s="19">
        <v>151.1931888</v>
      </c>
      <c r="E12430" s="23">
        <v>6.8099999999999994E-2</v>
      </c>
      <c r="F12430" s="23">
        <v>5.3800000000000001E-2</v>
      </c>
      <c r="G12430" s="17">
        <v>0</v>
      </c>
      <c r="H12430" s="17">
        <v>1</v>
      </c>
      <c r="I12430" s="17">
        <v>0.36863307299999998</v>
      </c>
      <c r="J12430" s="17">
        <v>0.629720104</v>
      </c>
      <c r="K12430" s="17">
        <v>1.65E-3</v>
      </c>
    </row>
    <row r="12431" spans="1:11" x14ac:dyDescent="0.45">
      <c r="A12431" s="10" t="s">
        <v>107</v>
      </c>
      <c r="B12431" s="20">
        <v>0.59</v>
      </c>
      <c r="C12431" s="19">
        <v>5454</v>
      </c>
      <c r="D12431" s="19">
        <v>160.51736639999999</v>
      </c>
      <c r="E12431" s="23">
        <v>7.1599999999999997E-2</v>
      </c>
      <c r="F12431" s="23">
        <v>5.6099999999999997E-2</v>
      </c>
      <c r="G12431" s="17">
        <v>0</v>
      </c>
      <c r="H12431" s="17">
        <v>1</v>
      </c>
      <c r="I12431" s="17">
        <v>0.37187802800000003</v>
      </c>
      <c r="J12431" s="17">
        <v>0.62658600799999997</v>
      </c>
      <c r="K12431" s="17">
        <v>1.5399999999999999E-3</v>
      </c>
    </row>
    <row r="12432" spans="1:11" x14ac:dyDescent="0.45">
      <c r="A12432" s="10" t="s">
        <v>107</v>
      </c>
      <c r="B12432" s="20">
        <v>0.6</v>
      </c>
      <c r="C12432" s="19">
        <v>5544</v>
      </c>
      <c r="D12432" s="19">
        <v>167.10787730000001</v>
      </c>
      <c r="E12432" s="23">
        <v>7.5300000000000006E-2</v>
      </c>
      <c r="F12432" s="23">
        <v>5.7700000000000001E-2</v>
      </c>
      <c r="G12432" s="17">
        <v>0</v>
      </c>
      <c r="H12432" s="17">
        <v>1</v>
      </c>
      <c r="I12432" s="17">
        <v>0.37581954400000001</v>
      </c>
      <c r="J12432" s="17">
        <v>0.62269916199999997</v>
      </c>
      <c r="K12432" s="17">
        <v>1.48E-3</v>
      </c>
    </row>
    <row r="12433" spans="1:11" x14ac:dyDescent="0.45">
      <c r="A12433" s="10" t="s">
        <v>107</v>
      </c>
      <c r="B12433" s="20">
        <v>0.61</v>
      </c>
      <c r="C12433" s="19">
        <v>5635</v>
      </c>
      <c r="D12433" s="19">
        <v>174.0400033</v>
      </c>
      <c r="E12433" s="23">
        <v>7.7100000000000002E-2</v>
      </c>
      <c r="F12433" s="23">
        <v>5.9299999999999999E-2</v>
      </c>
      <c r="G12433" s="17">
        <v>0</v>
      </c>
      <c r="H12433" s="17">
        <v>1</v>
      </c>
      <c r="I12433" s="17">
        <v>0.38077076500000001</v>
      </c>
      <c r="J12433" s="17">
        <v>0.61780299900000002</v>
      </c>
      <c r="K12433" s="17">
        <v>1.4300000000000001E-3</v>
      </c>
    </row>
    <row r="12434" spans="1:11" x14ac:dyDescent="0.45">
      <c r="A12434" s="10" t="s">
        <v>107</v>
      </c>
      <c r="B12434" s="20">
        <v>0.62</v>
      </c>
      <c r="C12434" s="19">
        <v>5727</v>
      </c>
      <c r="D12434" s="19">
        <v>181.32701800000001</v>
      </c>
      <c r="E12434" s="23">
        <v>8.0699999999999994E-2</v>
      </c>
      <c r="F12434" s="23">
        <v>6.0900000000000003E-2</v>
      </c>
      <c r="G12434" s="17">
        <v>0</v>
      </c>
      <c r="H12434" s="17">
        <v>1</v>
      </c>
      <c r="I12434" s="17">
        <v>0.382883945</v>
      </c>
      <c r="J12434" s="17">
        <v>0.61573330299999995</v>
      </c>
      <c r="K12434" s="17">
        <v>1.3799999999999999E-3</v>
      </c>
    </row>
    <row r="12435" spans="1:11" x14ac:dyDescent="0.45">
      <c r="A12435" s="10" t="s">
        <v>107</v>
      </c>
      <c r="B12435" s="20">
        <v>0.63</v>
      </c>
      <c r="C12435" s="19">
        <v>5819</v>
      </c>
      <c r="D12435" s="19">
        <v>188.84430750000001</v>
      </c>
      <c r="E12435" s="23">
        <v>8.2799999999999999E-2</v>
      </c>
      <c r="F12435" s="23">
        <v>6.3100000000000003E-2</v>
      </c>
      <c r="G12435" s="17">
        <v>0</v>
      </c>
      <c r="H12435" s="17">
        <v>1</v>
      </c>
      <c r="I12435" s="17">
        <v>0.38676448299999999</v>
      </c>
      <c r="J12435" s="17">
        <v>0.61189702099999999</v>
      </c>
      <c r="K12435" s="17">
        <v>1.34E-3</v>
      </c>
    </row>
    <row r="12436" spans="1:11" x14ac:dyDescent="0.45">
      <c r="A12436" s="10" t="s">
        <v>107</v>
      </c>
      <c r="B12436" s="20">
        <v>0.64</v>
      </c>
      <c r="C12436" s="19">
        <v>5910</v>
      </c>
      <c r="D12436" s="19">
        <v>196.71826050000001</v>
      </c>
      <c r="E12436" s="23">
        <v>9.01E-2</v>
      </c>
      <c r="F12436" s="23">
        <v>6.4899999999999999E-2</v>
      </c>
      <c r="G12436" s="17">
        <v>0</v>
      </c>
      <c r="H12436" s="17">
        <v>1</v>
      </c>
      <c r="I12436" s="17">
        <v>0.39685268299999998</v>
      </c>
      <c r="J12436" s="17">
        <v>0.60186094199999995</v>
      </c>
      <c r="K12436" s="17">
        <v>1.2899999999999999E-3</v>
      </c>
    </row>
    <row r="12437" spans="1:11" x14ac:dyDescent="0.45">
      <c r="A12437" s="10" t="s">
        <v>107</v>
      </c>
      <c r="B12437" s="20">
        <v>0.65</v>
      </c>
      <c r="C12437" s="19">
        <v>6001</v>
      </c>
      <c r="D12437" s="19">
        <v>205.0382616</v>
      </c>
      <c r="E12437" s="23">
        <v>9.3700000000000006E-2</v>
      </c>
      <c r="F12437" s="23">
        <v>6.7299999999999999E-2</v>
      </c>
      <c r="G12437" s="17">
        <v>0</v>
      </c>
      <c r="H12437" s="17">
        <v>1</v>
      </c>
      <c r="I12437" s="17">
        <v>0.40378055400000001</v>
      </c>
      <c r="J12437" s="17">
        <v>0.59497422200000005</v>
      </c>
      <c r="K12437" s="17">
        <v>1.25E-3</v>
      </c>
    </row>
    <row r="12438" spans="1:11" x14ac:dyDescent="0.45">
      <c r="A12438" s="10" t="s">
        <v>107</v>
      </c>
      <c r="B12438" s="20">
        <v>0.66</v>
      </c>
      <c r="C12438" s="19">
        <v>6090</v>
      </c>
      <c r="D12438" s="19">
        <v>213.6826251</v>
      </c>
      <c r="E12438" s="23">
        <v>9.9699999999999997E-2</v>
      </c>
      <c r="F12438" s="23">
        <v>6.9800000000000001E-2</v>
      </c>
      <c r="G12438" s="17">
        <v>0</v>
      </c>
      <c r="H12438" s="17">
        <v>1</v>
      </c>
      <c r="I12438" s="17">
        <v>0.41285892499999999</v>
      </c>
      <c r="J12438" s="17">
        <v>0.58594147699999999</v>
      </c>
      <c r="K12438" s="17">
        <v>1.1999999999999999E-3</v>
      </c>
    </row>
    <row r="12439" spans="1:11" x14ac:dyDescent="0.45">
      <c r="A12439" s="10" t="s">
        <v>107</v>
      </c>
      <c r="B12439" s="20">
        <v>0.67</v>
      </c>
      <c r="C12439" s="19">
        <v>6174</v>
      </c>
      <c r="D12439" s="19">
        <v>222.1834111</v>
      </c>
      <c r="E12439" s="23">
        <v>0.103825339</v>
      </c>
      <c r="F12439" s="23">
        <v>7.1900000000000006E-2</v>
      </c>
      <c r="G12439" s="17">
        <v>0</v>
      </c>
      <c r="H12439" s="17">
        <v>1</v>
      </c>
      <c r="I12439" s="17">
        <v>0.43397759000000002</v>
      </c>
      <c r="J12439" s="17">
        <v>0.56487524300000003</v>
      </c>
      <c r="K12439" s="17">
        <v>1.15E-3</v>
      </c>
    </row>
    <row r="12440" spans="1:11" x14ac:dyDescent="0.45">
      <c r="A12440" s="10" t="s">
        <v>107</v>
      </c>
      <c r="B12440" s="20">
        <v>0.68</v>
      </c>
      <c r="C12440" s="19">
        <v>6264</v>
      </c>
      <c r="D12440" s="19">
        <v>231.80071509999999</v>
      </c>
      <c r="E12440" s="23">
        <v>0.109251135</v>
      </c>
      <c r="F12440" s="23">
        <v>7.4300000000000005E-2</v>
      </c>
      <c r="G12440" s="17">
        <v>0</v>
      </c>
      <c r="H12440" s="17">
        <v>1</v>
      </c>
      <c r="I12440" s="17">
        <v>0.44480412699999999</v>
      </c>
      <c r="J12440" s="17">
        <v>0.55408826899999997</v>
      </c>
      <c r="K12440" s="17">
        <v>1.1100000000000001E-3</v>
      </c>
    </row>
    <row r="12441" spans="1:11" x14ac:dyDescent="0.45">
      <c r="A12441" s="10" t="s">
        <v>107</v>
      </c>
      <c r="B12441" s="20">
        <v>0.69</v>
      </c>
      <c r="C12441" s="19">
        <v>6354</v>
      </c>
      <c r="D12441" s="19">
        <v>241.72315990000001</v>
      </c>
      <c r="E12441" s="23">
        <v>0.11214041199999999</v>
      </c>
      <c r="F12441" s="23">
        <v>7.7399999999999997E-2</v>
      </c>
      <c r="G12441" s="17">
        <v>0</v>
      </c>
      <c r="H12441" s="17">
        <v>1</v>
      </c>
      <c r="I12441" s="17">
        <v>0.47014443099999997</v>
      </c>
      <c r="J12441" s="17">
        <v>0.52879961600000003</v>
      </c>
      <c r="K12441" s="17">
        <v>1.06E-3</v>
      </c>
    </row>
    <row r="12442" spans="1:11" x14ac:dyDescent="0.45">
      <c r="A12442" s="10" t="s">
        <v>107</v>
      </c>
      <c r="B12442" s="20">
        <v>0.7</v>
      </c>
      <c r="C12442" s="19">
        <v>6460</v>
      </c>
      <c r="D12442" s="19">
        <v>253.89840040000001</v>
      </c>
      <c r="E12442" s="23">
        <v>0.118458982</v>
      </c>
      <c r="F12442" s="23">
        <v>8.1199999999999994E-2</v>
      </c>
      <c r="G12442" s="17">
        <v>0</v>
      </c>
      <c r="H12442" s="17">
        <v>1</v>
      </c>
      <c r="I12442" s="17">
        <v>0.48507336000000001</v>
      </c>
      <c r="J12442" s="17">
        <v>0.51391361700000004</v>
      </c>
      <c r="K12442" s="17">
        <v>1.01E-3</v>
      </c>
    </row>
    <row r="12443" spans="1:11" x14ac:dyDescent="0.45">
      <c r="A12443" s="10" t="s">
        <v>107</v>
      </c>
      <c r="B12443" s="20">
        <v>0.71</v>
      </c>
      <c r="C12443" s="19">
        <v>6537</v>
      </c>
      <c r="D12443" s="19">
        <v>263.34795500000001</v>
      </c>
      <c r="E12443" s="23">
        <v>0.124488054</v>
      </c>
      <c r="F12443" s="23">
        <v>8.3400000000000002E-2</v>
      </c>
      <c r="G12443" s="17">
        <v>0</v>
      </c>
      <c r="H12443" s="17">
        <v>1</v>
      </c>
      <c r="I12443" s="17">
        <v>0.50213111200000005</v>
      </c>
      <c r="J12443" s="17">
        <v>0.496891376</v>
      </c>
      <c r="K12443" s="17">
        <v>9.7799999999999992E-4</v>
      </c>
    </row>
    <row r="12444" spans="1:11" x14ac:dyDescent="0.45">
      <c r="A12444" s="10" t="s">
        <v>107</v>
      </c>
      <c r="B12444" s="20">
        <v>0.72</v>
      </c>
      <c r="C12444" s="19">
        <v>6642</v>
      </c>
      <c r="D12444" s="19">
        <v>276.6419545</v>
      </c>
      <c r="E12444" s="23">
        <v>0.129989562</v>
      </c>
      <c r="F12444" s="23">
        <v>8.7999999999999995E-2</v>
      </c>
      <c r="G12444" s="17">
        <v>0</v>
      </c>
      <c r="H12444" s="17">
        <v>1</v>
      </c>
      <c r="I12444" s="17">
        <v>0.52213144300000003</v>
      </c>
      <c r="J12444" s="17">
        <v>0.47693946700000001</v>
      </c>
      <c r="K12444" s="17">
        <v>9.2900000000000003E-4</v>
      </c>
    </row>
    <row r="12445" spans="1:11" x14ac:dyDescent="0.45">
      <c r="A12445" s="10" t="s">
        <v>107</v>
      </c>
      <c r="B12445" s="20">
        <v>0.73</v>
      </c>
      <c r="C12445" s="19">
        <v>6734</v>
      </c>
      <c r="D12445" s="19">
        <v>288.68685149999999</v>
      </c>
      <c r="E12445" s="23">
        <v>0.13250471</v>
      </c>
      <c r="F12445" s="23">
        <v>9.0999999999999998E-2</v>
      </c>
      <c r="G12445" s="17">
        <v>0</v>
      </c>
      <c r="H12445" s="17">
        <v>1</v>
      </c>
      <c r="I12445" s="17">
        <v>0.54330011700000003</v>
      </c>
      <c r="J12445" s="17">
        <v>0.45581517700000002</v>
      </c>
      <c r="K12445" s="17">
        <v>8.8500000000000004E-4</v>
      </c>
    </row>
    <row r="12446" spans="1:11" x14ac:dyDescent="0.45">
      <c r="A12446" s="10" t="s">
        <v>107</v>
      </c>
      <c r="B12446" s="20">
        <v>0.74</v>
      </c>
      <c r="C12446" s="19">
        <v>6822</v>
      </c>
      <c r="D12446" s="19">
        <v>300.5918676</v>
      </c>
      <c r="E12446" s="23">
        <v>0.139438381</v>
      </c>
      <c r="F12446" s="23">
        <v>9.4500000000000001E-2</v>
      </c>
      <c r="G12446" s="17">
        <v>0</v>
      </c>
      <c r="H12446" s="17">
        <v>1</v>
      </c>
      <c r="I12446" s="17">
        <v>0.55998521199999995</v>
      </c>
      <c r="J12446" s="17">
        <v>0.43916809099999998</v>
      </c>
      <c r="K12446" s="17">
        <v>8.4699999999999999E-4</v>
      </c>
    </row>
    <row r="12447" spans="1:11" x14ac:dyDescent="0.45">
      <c r="A12447" s="10" t="s">
        <v>107</v>
      </c>
      <c r="B12447" s="20">
        <v>0.75</v>
      </c>
      <c r="C12447" s="19">
        <v>6914</v>
      </c>
      <c r="D12447" s="19">
        <v>313.96081470000001</v>
      </c>
      <c r="E12447" s="23">
        <v>0.14902294799999999</v>
      </c>
      <c r="F12447" s="23">
        <v>9.8799999999999999E-2</v>
      </c>
      <c r="G12447" s="17">
        <v>0</v>
      </c>
      <c r="H12447" s="17">
        <v>1</v>
      </c>
      <c r="I12447" s="17">
        <v>0.57479409000000004</v>
      </c>
      <c r="J12447" s="17">
        <v>0.42439758500000002</v>
      </c>
      <c r="K12447" s="17">
        <v>8.0800000000000002E-4</v>
      </c>
    </row>
    <row r="12448" spans="1:11" x14ac:dyDescent="0.45">
      <c r="A12448" s="10" t="s">
        <v>107</v>
      </c>
      <c r="B12448" s="20">
        <v>0.76</v>
      </c>
      <c r="C12448" s="19">
        <v>7005</v>
      </c>
      <c r="D12448" s="19">
        <v>327.91688870000002</v>
      </c>
      <c r="E12448" s="23">
        <v>0.15671786400000001</v>
      </c>
      <c r="F12448" s="23">
        <v>0.10292989700000001</v>
      </c>
      <c r="G12448" s="17">
        <v>0</v>
      </c>
      <c r="H12448" s="17">
        <v>1</v>
      </c>
      <c r="I12448" s="17">
        <v>0.58895814300000005</v>
      </c>
      <c r="J12448" s="17">
        <v>0.41026876099999998</v>
      </c>
      <c r="K12448" s="17">
        <v>7.7300000000000003E-4</v>
      </c>
    </row>
    <row r="12449" spans="1:11" x14ac:dyDescent="0.45">
      <c r="A12449" s="10" t="s">
        <v>107</v>
      </c>
      <c r="B12449" s="20">
        <v>0.77</v>
      </c>
      <c r="C12449" s="19">
        <v>7092</v>
      </c>
      <c r="D12449" s="19">
        <v>342.03436959999999</v>
      </c>
      <c r="E12449" s="23">
        <v>0.16629738599999999</v>
      </c>
      <c r="F12449" s="23">
        <v>0.106763793</v>
      </c>
      <c r="G12449" s="17">
        <v>0</v>
      </c>
      <c r="H12449" s="17">
        <v>1</v>
      </c>
      <c r="I12449" s="17">
        <v>0.60708694200000002</v>
      </c>
      <c r="J12449" s="17">
        <v>0.39217405900000002</v>
      </c>
      <c r="K12449" s="17">
        <v>7.3899999999999997E-4</v>
      </c>
    </row>
    <row r="12450" spans="1:11" x14ac:dyDescent="0.45">
      <c r="A12450" s="10" t="s">
        <v>107</v>
      </c>
      <c r="B12450" s="20">
        <v>0.78</v>
      </c>
      <c r="C12450" s="19">
        <v>7193</v>
      </c>
      <c r="D12450" s="19">
        <v>359.20071430000002</v>
      </c>
      <c r="E12450" s="23">
        <v>0.18031040500000001</v>
      </c>
      <c r="F12450" s="23">
        <v>0.11223037700000001</v>
      </c>
      <c r="G12450" s="17">
        <v>0</v>
      </c>
      <c r="H12450" s="17">
        <v>1</v>
      </c>
      <c r="I12450" s="17">
        <v>0.62561129100000001</v>
      </c>
      <c r="J12450" s="17">
        <v>0.37368823000000001</v>
      </c>
      <c r="K12450" s="17">
        <v>6.9999999999999999E-4</v>
      </c>
    </row>
    <row r="12451" spans="1:11" x14ac:dyDescent="0.45">
      <c r="A12451" s="10" t="s">
        <v>107</v>
      </c>
      <c r="B12451" s="20">
        <v>0.79</v>
      </c>
      <c r="C12451" s="19">
        <v>7281</v>
      </c>
      <c r="D12451" s="19">
        <v>375.38223579999999</v>
      </c>
      <c r="E12451" s="23">
        <v>0.18690968099999999</v>
      </c>
      <c r="F12451" s="23">
        <v>0.116529069</v>
      </c>
      <c r="G12451" s="17">
        <v>0</v>
      </c>
      <c r="H12451" s="17">
        <v>1</v>
      </c>
      <c r="I12451" s="17">
        <v>0.64048583299999995</v>
      </c>
      <c r="J12451" s="17">
        <v>0.35884409099999998</v>
      </c>
      <c r="K12451" s="17">
        <v>6.7000000000000002E-4</v>
      </c>
    </row>
    <row r="12452" spans="1:11" x14ac:dyDescent="0.45">
      <c r="A12452" s="10" t="s">
        <v>107</v>
      </c>
      <c r="B12452" s="20">
        <v>0.8</v>
      </c>
      <c r="C12452" s="19">
        <v>7340</v>
      </c>
      <c r="D12452" s="19">
        <v>386.7562365</v>
      </c>
      <c r="E12452" s="23">
        <v>0.198496898</v>
      </c>
      <c r="F12452" s="23">
        <v>0.120691492</v>
      </c>
      <c r="G12452" s="17">
        <v>0</v>
      </c>
      <c r="H12452" s="17">
        <v>1</v>
      </c>
      <c r="I12452" s="17">
        <v>0.65026384500000001</v>
      </c>
      <c r="J12452" s="17">
        <v>0.34908462000000001</v>
      </c>
      <c r="K12452" s="17">
        <v>6.5200000000000002E-4</v>
      </c>
    </row>
    <row r="12453" spans="1:11" x14ac:dyDescent="0.45">
      <c r="A12453" s="10" t="s">
        <v>107</v>
      </c>
      <c r="B12453" s="20">
        <v>0.80100000000000005</v>
      </c>
      <c r="C12453" s="19">
        <v>7350</v>
      </c>
      <c r="D12453" s="19">
        <v>388.75010689999999</v>
      </c>
      <c r="E12453" s="23">
        <v>0.199811406</v>
      </c>
      <c r="F12453" s="23">
        <v>0.121064935</v>
      </c>
      <c r="G12453" s="17">
        <v>0</v>
      </c>
      <c r="H12453" s="17">
        <v>1</v>
      </c>
      <c r="I12453" s="17">
        <v>0.64984544200000005</v>
      </c>
      <c r="J12453" s="17">
        <v>0.349505658</v>
      </c>
      <c r="K12453" s="17">
        <v>6.4899999999999995E-4</v>
      </c>
    </row>
    <row r="12454" spans="1:11" x14ac:dyDescent="0.45">
      <c r="A12454" s="10" t="s">
        <v>107</v>
      </c>
      <c r="B12454" s="20">
        <v>0.80200000000000005</v>
      </c>
      <c r="C12454" s="19">
        <v>7352</v>
      </c>
      <c r="D12454" s="19">
        <v>389.15133420000001</v>
      </c>
      <c r="E12454" s="23">
        <v>0.20061364400000001</v>
      </c>
      <c r="F12454" s="23">
        <v>0.121880794</v>
      </c>
      <c r="G12454" s="17">
        <v>0</v>
      </c>
      <c r="H12454" s="17">
        <v>1</v>
      </c>
      <c r="I12454" s="17">
        <v>0.65032637599999998</v>
      </c>
      <c r="J12454" s="17">
        <v>0.34902561500000001</v>
      </c>
      <c r="K12454" s="17">
        <v>6.4800000000000003E-4</v>
      </c>
    </row>
    <row r="12455" spans="1:11" x14ac:dyDescent="0.45">
      <c r="A12455" s="10" t="s">
        <v>107</v>
      </c>
      <c r="B12455" s="20">
        <v>0.80300000000000005</v>
      </c>
      <c r="C12455" s="19">
        <v>7361</v>
      </c>
      <c r="D12455" s="19">
        <v>390.95818029999998</v>
      </c>
      <c r="E12455" s="23">
        <v>0.20117752999999999</v>
      </c>
      <c r="F12455" s="23">
        <v>0.122124302</v>
      </c>
      <c r="G12455" s="17">
        <v>0</v>
      </c>
      <c r="H12455" s="17">
        <v>1</v>
      </c>
      <c r="I12455" s="17">
        <v>0.65197141199999997</v>
      </c>
      <c r="J12455" s="17">
        <v>0.34738362900000003</v>
      </c>
      <c r="K12455" s="17">
        <v>6.4499999999999996E-4</v>
      </c>
    </row>
    <row r="12456" spans="1:11" x14ac:dyDescent="0.45">
      <c r="A12456" s="10" t="s">
        <v>107</v>
      </c>
      <c r="B12456" s="20">
        <v>0.80400000000000005</v>
      </c>
      <c r="C12456" s="19">
        <v>7377</v>
      </c>
      <c r="D12456" s="19">
        <v>394.21255939999998</v>
      </c>
      <c r="E12456" s="23">
        <v>0.20409007700000001</v>
      </c>
      <c r="F12456" s="23">
        <v>0.12271929600000001</v>
      </c>
      <c r="G12456" s="17">
        <v>0</v>
      </c>
      <c r="H12456" s="17">
        <v>1</v>
      </c>
      <c r="I12456" s="17">
        <v>0.65584533099999998</v>
      </c>
      <c r="J12456" s="17">
        <v>0.34351688899999999</v>
      </c>
      <c r="K12456" s="17">
        <v>6.38E-4</v>
      </c>
    </row>
    <row r="12457" spans="1:11" x14ac:dyDescent="0.45">
      <c r="A12457" s="10" t="s">
        <v>107</v>
      </c>
      <c r="B12457" s="20">
        <v>0.80500000000000005</v>
      </c>
      <c r="C12457" s="19">
        <v>7378</v>
      </c>
      <c r="D12457" s="19">
        <v>394.41720340000001</v>
      </c>
      <c r="E12457" s="23">
        <v>0.204643983</v>
      </c>
      <c r="F12457" s="23">
        <v>0.123416687</v>
      </c>
      <c r="G12457" s="17">
        <v>0</v>
      </c>
      <c r="H12457" s="17">
        <v>1</v>
      </c>
      <c r="I12457" s="17">
        <v>0.65588454900000004</v>
      </c>
      <c r="J12457" s="17">
        <v>0.343477743</v>
      </c>
      <c r="K12457" s="17">
        <v>6.38E-4</v>
      </c>
    </row>
    <row r="12458" spans="1:11" x14ac:dyDescent="0.45">
      <c r="A12458" s="10" t="s">
        <v>107</v>
      </c>
      <c r="B12458" s="20">
        <v>0.80600000000000005</v>
      </c>
      <c r="C12458" s="19">
        <v>7396</v>
      </c>
      <c r="D12458" s="19">
        <v>398.12642119999998</v>
      </c>
      <c r="E12458" s="23">
        <v>0.20606765299999999</v>
      </c>
      <c r="F12458" s="23">
        <v>0.12370120699999999</v>
      </c>
      <c r="G12458" s="17">
        <v>0</v>
      </c>
      <c r="H12458" s="17">
        <v>1</v>
      </c>
      <c r="I12458" s="17">
        <v>0.65812002199999997</v>
      </c>
      <c r="J12458" s="17">
        <v>0.34124641300000003</v>
      </c>
      <c r="K12458" s="17">
        <v>6.3400000000000001E-4</v>
      </c>
    </row>
    <row r="12459" spans="1:11" x14ac:dyDescent="0.45">
      <c r="A12459" s="10" t="s">
        <v>107</v>
      </c>
      <c r="B12459" s="20">
        <v>0.80700000000000005</v>
      </c>
      <c r="C12459" s="19">
        <v>7400</v>
      </c>
      <c r="D12459" s="19">
        <v>398.95853399999999</v>
      </c>
      <c r="E12459" s="23">
        <v>0.21301758100000001</v>
      </c>
      <c r="F12459" s="23">
        <v>0.12482019699999999</v>
      </c>
      <c r="G12459" s="17">
        <v>0</v>
      </c>
      <c r="H12459" s="17">
        <v>1</v>
      </c>
      <c r="I12459" s="17">
        <v>0.65842615299999996</v>
      </c>
      <c r="J12459" s="17">
        <v>0.34094084899999999</v>
      </c>
      <c r="K12459" s="17">
        <v>6.3299999999999999E-4</v>
      </c>
    </row>
    <row r="12460" spans="1:11" x14ac:dyDescent="0.45">
      <c r="A12460" s="10" t="s">
        <v>107</v>
      </c>
      <c r="B12460" s="20">
        <v>0.80900000000000005</v>
      </c>
      <c r="C12460" s="19">
        <v>7419</v>
      </c>
      <c r="D12460" s="19">
        <v>403.00620730000003</v>
      </c>
      <c r="E12460" s="23">
        <v>0.213035432</v>
      </c>
      <c r="F12460" s="23">
        <v>0.12513392600000001</v>
      </c>
      <c r="G12460" s="17">
        <v>0</v>
      </c>
      <c r="H12460" s="17">
        <v>1</v>
      </c>
      <c r="I12460" s="17">
        <v>0.66217562600000002</v>
      </c>
      <c r="J12460" s="17">
        <v>0.33719832500000002</v>
      </c>
      <c r="K12460" s="17">
        <v>6.2600000000000004E-4</v>
      </c>
    </row>
    <row r="12461" spans="1:11" x14ac:dyDescent="0.45">
      <c r="A12461" s="10" t="s">
        <v>107</v>
      </c>
      <c r="B12461" s="20">
        <v>0.81</v>
      </c>
      <c r="C12461" s="19">
        <v>7426</v>
      </c>
      <c r="D12461" s="19">
        <v>404.50036519999998</v>
      </c>
      <c r="E12461" s="23">
        <v>0.21345112899999999</v>
      </c>
      <c r="F12461" s="23">
        <v>0.12635365900000001</v>
      </c>
      <c r="G12461" s="17">
        <v>0</v>
      </c>
      <c r="H12461" s="17">
        <v>1</v>
      </c>
      <c r="I12461" s="17">
        <v>0.66323461699999997</v>
      </c>
      <c r="J12461" s="17">
        <v>0.33614129500000001</v>
      </c>
      <c r="K12461" s="17">
        <v>6.2399999999999999E-4</v>
      </c>
    </row>
    <row r="12462" spans="1:11" x14ac:dyDescent="0.45">
      <c r="A12462" s="10" t="s">
        <v>107</v>
      </c>
      <c r="B12462" s="20">
        <v>0.81100000000000005</v>
      </c>
      <c r="C12462" s="19">
        <v>7438</v>
      </c>
      <c r="D12462" s="19">
        <v>407.07880829999999</v>
      </c>
      <c r="E12462" s="23">
        <v>0.21601489900000001</v>
      </c>
      <c r="F12462" s="23">
        <v>0.12668109299999999</v>
      </c>
      <c r="G12462" s="17">
        <v>0</v>
      </c>
      <c r="H12462" s="17">
        <v>1</v>
      </c>
      <c r="I12462" s="17">
        <v>0.66396444899999996</v>
      </c>
      <c r="J12462" s="17">
        <v>0.33541331800000002</v>
      </c>
      <c r="K12462" s="17">
        <v>6.2200000000000005E-4</v>
      </c>
    </row>
    <row r="12463" spans="1:11" x14ac:dyDescent="0.45">
      <c r="A12463" s="10" t="s">
        <v>107</v>
      </c>
      <c r="B12463" s="20">
        <v>0.81200000000000006</v>
      </c>
      <c r="C12463" s="19">
        <v>7450</v>
      </c>
      <c r="D12463" s="19">
        <v>409.6855999</v>
      </c>
      <c r="E12463" s="23">
        <v>0.219076988</v>
      </c>
      <c r="F12463" s="23">
        <v>0.12763281900000001</v>
      </c>
      <c r="G12463" s="17">
        <v>0</v>
      </c>
      <c r="H12463" s="17">
        <v>1</v>
      </c>
      <c r="I12463" s="17">
        <v>0.66452723999999996</v>
      </c>
      <c r="J12463" s="17">
        <v>0.33485273100000001</v>
      </c>
      <c r="K12463" s="17">
        <v>6.2E-4</v>
      </c>
    </row>
    <row r="12464" spans="1:11" x14ac:dyDescent="0.45">
      <c r="A12464" s="10" t="s">
        <v>107</v>
      </c>
      <c r="B12464" s="20">
        <v>0.81299999999999994</v>
      </c>
      <c r="C12464" s="19">
        <v>7454</v>
      </c>
      <c r="D12464" s="19">
        <v>410.57817690000002</v>
      </c>
      <c r="E12464" s="23">
        <v>0.22503915399999999</v>
      </c>
      <c r="F12464" s="23">
        <v>0.12831906200000001</v>
      </c>
      <c r="G12464" s="17">
        <v>0</v>
      </c>
      <c r="H12464" s="17">
        <v>1</v>
      </c>
      <c r="I12464" s="17">
        <v>0.66422586299999997</v>
      </c>
      <c r="J12464" s="17">
        <v>0.335154852</v>
      </c>
      <c r="K12464" s="17">
        <v>6.1899999999999998E-4</v>
      </c>
    </row>
    <row r="12465" spans="1:11" x14ac:dyDescent="0.45">
      <c r="A12465" s="10" t="s">
        <v>107</v>
      </c>
      <c r="B12465" s="20">
        <v>0.81799999999999995</v>
      </c>
      <c r="C12465" s="19">
        <v>7504</v>
      </c>
      <c r="D12465" s="19">
        <v>422.00865900000002</v>
      </c>
      <c r="E12465" s="23">
        <v>0.22876416599999999</v>
      </c>
      <c r="F12465" s="23">
        <v>0.12966068</v>
      </c>
      <c r="G12465" s="17">
        <v>0</v>
      </c>
      <c r="H12465" s="17">
        <v>1</v>
      </c>
      <c r="I12465" s="17">
        <v>0.67488685199999998</v>
      </c>
      <c r="J12465" s="17">
        <v>0.32451352500000002</v>
      </c>
      <c r="K12465" s="17">
        <v>5.9999999999999995E-4</v>
      </c>
    </row>
    <row r="12466" spans="1:11" x14ac:dyDescent="0.45">
      <c r="A12466" s="10" t="s">
        <v>107</v>
      </c>
      <c r="B12466" s="20">
        <v>0.81899999999999995</v>
      </c>
      <c r="C12466" s="19">
        <v>7509</v>
      </c>
      <c r="D12466" s="19">
        <v>423.16306630000003</v>
      </c>
      <c r="E12466" s="23">
        <v>0.233039049</v>
      </c>
      <c r="F12466" s="23">
        <v>0.13249657000000001</v>
      </c>
      <c r="G12466" s="17">
        <v>0</v>
      </c>
      <c r="H12466" s="17">
        <v>1</v>
      </c>
      <c r="I12466" s="17">
        <v>0.67426413799999996</v>
      </c>
      <c r="J12466" s="17">
        <v>0.32513805200000001</v>
      </c>
      <c r="K12466" s="17">
        <v>5.9800000000000001E-4</v>
      </c>
    </row>
    <row r="12467" spans="1:11" x14ac:dyDescent="0.45">
      <c r="A12467" s="10" t="s">
        <v>107</v>
      </c>
      <c r="B12467" s="20">
        <v>0.82</v>
      </c>
      <c r="C12467" s="19">
        <v>7520</v>
      </c>
      <c r="D12467" s="19">
        <v>425.74266269999998</v>
      </c>
      <c r="E12467" s="23">
        <v>0.23450875800000001</v>
      </c>
      <c r="F12467" s="23">
        <v>0.132936533</v>
      </c>
      <c r="G12467" s="17">
        <v>0</v>
      </c>
      <c r="H12467" s="17">
        <v>1</v>
      </c>
      <c r="I12467" s="17">
        <v>0.67619078099999996</v>
      </c>
      <c r="J12467" s="17">
        <v>0.32321494499999998</v>
      </c>
      <c r="K12467" s="17">
        <v>5.9400000000000002E-4</v>
      </c>
    </row>
    <row r="12468" spans="1:11" x14ac:dyDescent="0.45">
      <c r="A12468" s="10" t="s">
        <v>107</v>
      </c>
      <c r="B12468" s="20">
        <v>0.82099999999999995</v>
      </c>
      <c r="C12468" s="19">
        <v>7533</v>
      </c>
      <c r="D12468" s="19">
        <v>428.80808400000001</v>
      </c>
      <c r="E12468" s="23">
        <v>0.23580164300000001</v>
      </c>
      <c r="F12468" s="23">
        <v>0.13376754499999999</v>
      </c>
      <c r="G12468" s="17">
        <v>0</v>
      </c>
      <c r="H12468" s="17">
        <v>1</v>
      </c>
      <c r="I12468" s="17">
        <v>0.67916421800000004</v>
      </c>
      <c r="J12468" s="17">
        <v>0.32024696499999999</v>
      </c>
      <c r="K12468" s="17">
        <v>5.8900000000000001E-4</v>
      </c>
    </row>
    <row r="12469" spans="1:11" x14ac:dyDescent="0.45">
      <c r="A12469" s="10" t="s">
        <v>107</v>
      </c>
      <c r="B12469" s="20">
        <v>0.82199999999999995</v>
      </c>
      <c r="C12469" s="19">
        <v>7537</v>
      </c>
      <c r="D12469" s="19">
        <v>429.75846669999999</v>
      </c>
      <c r="E12469" s="23">
        <v>0.23759565799999999</v>
      </c>
      <c r="F12469" s="23">
        <v>0.13452948100000001</v>
      </c>
      <c r="G12469" s="17">
        <v>0</v>
      </c>
      <c r="H12469" s="17">
        <v>1</v>
      </c>
      <c r="I12469" s="17">
        <v>0.67998080599999999</v>
      </c>
      <c r="J12469" s="17">
        <v>0.319431876</v>
      </c>
      <c r="K12469" s="17">
        <v>5.8699999999999996E-4</v>
      </c>
    </row>
    <row r="12470" spans="1:11" x14ac:dyDescent="0.45">
      <c r="A12470" s="10" t="s">
        <v>107</v>
      </c>
      <c r="B12470" s="20">
        <v>0.82299999999999995</v>
      </c>
      <c r="C12470" s="19">
        <v>7548</v>
      </c>
      <c r="D12470" s="19">
        <v>432.38475649999998</v>
      </c>
      <c r="E12470" s="23">
        <v>0.238753622</v>
      </c>
      <c r="F12470" s="23">
        <v>0.13508014199999999</v>
      </c>
      <c r="G12470" s="17">
        <v>0</v>
      </c>
      <c r="H12470" s="17">
        <v>1</v>
      </c>
      <c r="I12470" s="17">
        <v>0.68233096000000004</v>
      </c>
      <c r="J12470" s="17">
        <v>0.31708603499999999</v>
      </c>
      <c r="K12470" s="17">
        <v>5.8299999999999997E-4</v>
      </c>
    </row>
    <row r="12471" spans="1:11" x14ac:dyDescent="0.45">
      <c r="A12471" s="10" t="s">
        <v>107</v>
      </c>
      <c r="B12471" s="20">
        <v>0.82399999999999995</v>
      </c>
      <c r="C12471" s="19">
        <v>7558</v>
      </c>
      <c r="D12471" s="19">
        <v>434.77672539999998</v>
      </c>
      <c r="E12471" s="23">
        <v>0.240379494</v>
      </c>
      <c r="F12471" s="23">
        <v>0.13583482</v>
      </c>
      <c r="G12471" s="17">
        <v>0</v>
      </c>
      <c r="H12471" s="17">
        <v>1</v>
      </c>
      <c r="I12471" s="17">
        <v>0.68308298899999997</v>
      </c>
      <c r="J12471" s="17">
        <v>0.316335386</v>
      </c>
      <c r="K12471" s="17">
        <v>5.8200000000000005E-4</v>
      </c>
    </row>
    <row r="12472" spans="1:11" x14ac:dyDescent="0.45">
      <c r="A12472" s="10" t="s">
        <v>107</v>
      </c>
      <c r="B12472" s="20">
        <v>0.82499999999999996</v>
      </c>
      <c r="C12472" s="19">
        <v>7564</v>
      </c>
      <c r="D12472" s="19">
        <v>436.22275050000002</v>
      </c>
      <c r="E12472" s="23">
        <v>0.243884463</v>
      </c>
      <c r="F12472" s="23">
        <v>0.136379691</v>
      </c>
      <c r="G12472" s="17">
        <v>0</v>
      </c>
      <c r="H12472" s="17">
        <v>1</v>
      </c>
      <c r="I12472" s="17">
        <v>0.68431782200000002</v>
      </c>
      <c r="J12472" s="17">
        <v>0.31510281899999998</v>
      </c>
      <c r="K12472" s="17">
        <v>5.7899999999999998E-4</v>
      </c>
    </row>
    <row r="12473" spans="1:11" x14ac:dyDescent="0.45">
      <c r="A12473" s="10" t="s">
        <v>107</v>
      </c>
      <c r="B12473" s="20">
        <v>0.82799999999999996</v>
      </c>
      <c r="C12473" s="19">
        <v>7597</v>
      </c>
      <c r="D12473" s="19">
        <v>444.29775230000001</v>
      </c>
      <c r="E12473" s="23">
        <v>0.248527163</v>
      </c>
      <c r="F12473" s="23">
        <v>0.13753531299999999</v>
      </c>
      <c r="G12473" s="17">
        <v>0</v>
      </c>
      <c r="H12473" s="17">
        <v>1</v>
      </c>
      <c r="I12473" s="17">
        <v>0.69015587599999995</v>
      </c>
      <c r="J12473" s="17">
        <v>0.30927608499999998</v>
      </c>
      <c r="K12473" s="17">
        <v>5.6800000000000004E-4</v>
      </c>
    </row>
    <row r="12474" spans="1:11" x14ac:dyDescent="0.45">
      <c r="A12474" s="10" t="s">
        <v>107</v>
      </c>
      <c r="B12474" s="20">
        <v>0.82899999999999996</v>
      </c>
      <c r="C12474" s="19">
        <v>7604</v>
      </c>
      <c r="D12474" s="19">
        <v>446.04030940000001</v>
      </c>
      <c r="E12474" s="23">
        <v>0.248936722</v>
      </c>
      <c r="F12474" s="23">
        <v>0.139513216</v>
      </c>
      <c r="G12474" s="17">
        <v>0</v>
      </c>
      <c r="H12474" s="17">
        <v>1</v>
      </c>
      <c r="I12474" s="17">
        <v>0.69143767899999997</v>
      </c>
      <c r="J12474" s="17">
        <v>0.30799663100000002</v>
      </c>
      <c r="K12474" s="17">
        <v>5.6599999999999999E-4</v>
      </c>
    </row>
    <row r="12475" spans="1:11" x14ac:dyDescent="0.45">
      <c r="A12475" s="10" t="s">
        <v>107</v>
      </c>
      <c r="B12475" s="20">
        <v>0.83</v>
      </c>
      <c r="C12475" s="19">
        <v>7614</v>
      </c>
      <c r="D12475" s="19">
        <v>448.55658890000001</v>
      </c>
      <c r="E12475" s="23">
        <v>0.252216092</v>
      </c>
      <c r="F12475" s="23">
        <v>0.14016614999999999</v>
      </c>
      <c r="G12475" s="17">
        <v>0</v>
      </c>
      <c r="H12475" s="17">
        <v>1</v>
      </c>
      <c r="I12475" s="17">
        <v>0.69160908600000004</v>
      </c>
      <c r="J12475" s="17">
        <v>0.30782763899999999</v>
      </c>
      <c r="K12475" s="17">
        <v>5.6300000000000002E-4</v>
      </c>
    </row>
    <row r="12476" spans="1:11" x14ac:dyDescent="0.45">
      <c r="A12476" s="10" t="s">
        <v>107</v>
      </c>
      <c r="B12476" s="20">
        <v>0.83099999999999996</v>
      </c>
      <c r="C12476" s="19">
        <v>7621</v>
      </c>
      <c r="D12476" s="19">
        <v>450.33798719999999</v>
      </c>
      <c r="E12476" s="23">
        <v>0.25724593200000001</v>
      </c>
      <c r="F12476" s="23">
        <v>0.1407485</v>
      </c>
      <c r="G12476" s="17">
        <v>0</v>
      </c>
      <c r="H12476" s="17">
        <v>1</v>
      </c>
      <c r="I12476" s="17">
        <v>0.69242806099999998</v>
      </c>
      <c r="J12476" s="17">
        <v>0.30701015999999998</v>
      </c>
      <c r="K12476" s="17">
        <v>5.62E-4</v>
      </c>
    </row>
    <row r="12477" spans="1:11" x14ac:dyDescent="0.45">
      <c r="A12477" s="10" t="s">
        <v>107</v>
      </c>
      <c r="B12477" s="20">
        <v>0.83199999999999996</v>
      </c>
      <c r="C12477" s="19">
        <v>7632</v>
      </c>
      <c r="D12477" s="19">
        <v>453.18379379999999</v>
      </c>
      <c r="E12477" s="23">
        <v>0.25875384099999998</v>
      </c>
      <c r="F12477" s="23">
        <v>0.14116295000000001</v>
      </c>
      <c r="G12477" s="17">
        <v>0</v>
      </c>
      <c r="H12477" s="17">
        <v>1</v>
      </c>
      <c r="I12477" s="17">
        <v>0.69459140699999999</v>
      </c>
      <c r="J12477" s="17">
        <v>0.30485076500000002</v>
      </c>
      <c r="K12477" s="17">
        <v>5.5800000000000001E-4</v>
      </c>
    </row>
    <row r="12478" spans="1:11" x14ac:dyDescent="0.45">
      <c r="A12478" s="10" t="s">
        <v>107</v>
      </c>
      <c r="B12478" s="20">
        <v>0.83299999999999996</v>
      </c>
      <c r="C12478" s="19">
        <v>7642</v>
      </c>
      <c r="D12478" s="19">
        <v>455.79506629999997</v>
      </c>
      <c r="E12478" s="23">
        <v>0.26112724100000001</v>
      </c>
      <c r="F12478" s="23">
        <v>0.14257687699999999</v>
      </c>
      <c r="G12478" s="17">
        <v>0</v>
      </c>
      <c r="H12478" s="17">
        <v>1</v>
      </c>
      <c r="I12478" s="17">
        <v>0.69692356899999997</v>
      </c>
      <c r="J12478" s="17">
        <v>0.30252286299999998</v>
      </c>
      <c r="K12478" s="17">
        <v>5.5400000000000002E-4</v>
      </c>
    </row>
    <row r="12479" spans="1:11" x14ac:dyDescent="0.45">
      <c r="A12479" s="10" t="s">
        <v>107</v>
      </c>
      <c r="B12479" s="20">
        <v>0.83399999999999996</v>
      </c>
      <c r="C12479" s="19">
        <v>7645</v>
      </c>
      <c r="D12479" s="19">
        <v>456.57873649999999</v>
      </c>
      <c r="E12479" s="23">
        <v>0.26122341999999998</v>
      </c>
      <c r="F12479" s="23">
        <v>0.143390772</v>
      </c>
      <c r="G12479" s="17">
        <v>0</v>
      </c>
      <c r="H12479" s="17">
        <v>1</v>
      </c>
      <c r="I12479" s="17">
        <v>0.69738913700000005</v>
      </c>
      <c r="J12479" s="17">
        <v>0.302058145</v>
      </c>
      <c r="K12479" s="17">
        <v>5.53E-4</v>
      </c>
    </row>
    <row r="12480" spans="1:11" x14ac:dyDescent="0.45">
      <c r="A12480" s="10" t="s">
        <v>107</v>
      </c>
      <c r="B12480" s="20">
        <v>0.83499999999999996</v>
      </c>
      <c r="C12480" s="19">
        <v>7660</v>
      </c>
      <c r="D12480" s="19">
        <v>460.51033200000001</v>
      </c>
      <c r="E12480" s="23">
        <v>0.26307775300000003</v>
      </c>
      <c r="F12480" s="23">
        <v>0.143804774</v>
      </c>
      <c r="G12480" s="17">
        <v>0</v>
      </c>
      <c r="H12480" s="17">
        <v>1</v>
      </c>
      <c r="I12480" s="17">
        <v>0.69769308500000005</v>
      </c>
      <c r="J12480" s="17">
        <v>0.30175580800000001</v>
      </c>
      <c r="K12480" s="17">
        <v>5.5099999999999995E-4</v>
      </c>
    </row>
    <row r="12481" spans="1:11" x14ac:dyDescent="0.45">
      <c r="A12481" s="10" t="s">
        <v>107</v>
      </c>
      <c r="B12481" s="20">
        <v>0.83599999999999997</v>
      </c>
      <c r="C12481" s="19">
        <v>7667</v>
      </c>
      <c r="D12481" s="19">
        <v>462.36295280000002</v>
      </c>
      <c r="E12481" s="23">
        <v>0.26487168799999999</v>
      </c>
      <c r="F12481" s="23">
        <v>0.14472708400000001</v>
      </c>
      <c r="G12481" s="17">
        <v>0</v>
      </c>
      <c r="H12481" s="17">
        <v>1</v>
      </c>
      <c r="I12481" s="17">
        <v>0.69909074599999999</v>
      </c>
      <c r="J12481" s="17">
        <v>0.30036069399999998</v>
      </c>
      <c r="K12481" s="17">
        <v>5.4900000000000001E-4</v>
      </c>
    </row>
    <row r="12482" spans="1:11" x14ac:dyDescent="0.45">
      <c r="A12482" s="10" t="s">
        <v>107</v>
      </c>
      <c r="B12482" s="20">
        <v>0.83699999999999997</v>
      </c>
      <c r="C12482" s="19">
        <v>7680</v>
      </c>
      <c r="D12482" s="19">
        <v>465.83249219999999</v>
      </c>
      <c r="E12482" s="23">
        <v>0.26975706999999999</v>
      </c>
      <c r="F12482" s="23">
        <v>0.14516184900000001</v>
      </c>
      <c r="G12482" s="17">
        <v>0</v>
      </c>
      <c r="H12482" s="17">
        <v>1</v>
      </c>
      <c r="I12482" s="17">
        <v>0.70183064900000003</v>
      </c>
      <c r="J12482" s="17">
        <v>0.29762578699999998</v>
      </c>
      <c r="K12482" s="17">
        <v>5.44E-4</v>
      </c>
    </row>
    <row r="12483" spans="1:11" x14ac:dyDescent="0.45">
      <c r="A12483" s="10" t="s">
        <v>107</v>
      </c>
      <c r="B12483" s="20">
        <v>0.83799999999999997</v>
      </c>
      <c r="C12483" s="19">
        <v>7682</v>
      </c>
      <c r="D12483" s="19">
        <v>466.37230679999999</v>
      </c>
      <c r="E12483" s="23">
        <v>0.26990729299999999</v>
      </c>
      <c r="F12483" s="23">
        <v>0.146579764</v>
      </c>
      <c r="G12483" s="17">
        <v>0</v>
      </c>
      <c r="H12483" s="17">
        <v>1</v>
      </c>
      <c r="I12483" s="17">
        <v>0.70194546300000005</v>
      </c>
      <c r="J12483" s="17">
        <v>0.29751118100000001</v>
      </c>
      <c r="K12483" s="17">
        <v>5.4299999999999997E-4</v>
      </c>
    </row>
    <row r="12484" spans="1:11" x14ac:dyDescent="0.45">
      <c r="A12484" s="10" t="s">
        <v>107</v>
      </c>
      <c r="B12484" s="20">
        <v>0.83899999999999997</v>
      </c>
      <c r="C12484" s="19">
        <v>7698</v>
      </c>
      <c r="D12484" s="19">
        <v>470.69233989999998</v>
      </c>
      <c r="E12484" s="23">
        <v>0.27017406999999999</v>
      </c>
      <c r="F12484" s="23">
        <v>0.146707698</v>
      </c>
      <c r="G12484" s="17">
        <v>0</v>
      </c>
      <c r="H12484" s="17">
        <v>1</v>
      </c>
      <c r="I12484" s="17">
        <v>0.70363256500000004</v>
      </c>
      <c r="J12484" s="17">
        <v>0.29582715500000001</v>
      </c>
      <c r="K12484" s="17">
        <v>5.4000000000000001E-4</v>
      </c>
    </row>
    <row r="12485" spans="1:11" x14ac:dyDescent="0.45">
      <c r="A12485" s="10" t="s">
        <v>107</v>
      </c>
      <c r="B12485" s="20">
        <v>0.84</v>
      </c>
      <c r="C12485" s="19">
        <v>7704</v>
      </c>
      <c r="D12485" s="19">
        <v>472.329071</v>
      </c>
      <c r="E12485" s="23">
        <v>0.27410785500000001</v>
      </c>
      <c r="F12485" s="23">
        <v>0.14837745899999999</v>
      </c>
      <c r="G12485" s="17">
        <v>0</v>
      </c>
      <c r="H12485" s="17">
        <v>1</v>
      </c>
      <c r="I12485" s="17">
        <v>0.70480765099999998</v>
      </c>
      <c r="J12485" s="17">
        <v>0.29465421200000003</v>
      </c>
      <c r="K12485" s="17">
        <v>5.3799999999999996E-4</v>
      </c>
    </row>
    <row r="12486" spans="1:11" x14ac:dyDescent="0.45">
      <c r="A12486" s="10" t="s">
        <v>107</v>
      </c>
      <c r="B12486" s="20">
        <v>0.84099999999999997</v>
      </c>
      <c r="C12486" s="19">
        <v>7712</v>
      </c>
      <c r="D12486" s="19">
        <v>474.52251639999997</v>
      </c>
      <c r="E12486" s="23">
        <v>0.27418068200000001</v>
      </c>
      <c r="F12486" s="23">
        <v>0.14876402899999999</v>
      </c>
      <c r="G12486" s="17">
        <v>0</v>
      </c>
      <c r="H12486" s="17">
        <v>1</v>
      </c>
      <c r="I12486" s="17">
        <v>0.70637497800000004</v>
      </c>
      <c r="J12486" s="17">
        <v>0.29308974199999999</v>
      </c>
      <c r="K12486" s="17">
        <v>5.3499999999999999E-4</v>
      </c>
    </row>
    <row r="12487" spans="1:11" x14ac:dyDescent="0.45">
      <c r="A12487" s="10" t="s">
        <v>107</v>
      </c>
      <c r="B12487" s="20">
        <v>0.84199999999999997</v>
      </c>
      <c r="C12487" s="19">
        <v>7723</v>
      </c>
      <c r="D12487" s="19">
        <v>477.54981129999999</v>
      </c>
      <c r="E12487" s="23">
        <v>0.27520862400000001</v>
      </c>
      <c r="F12487" s="23">
        <v>0.14970213600000001</v>
      </c>
      <c r="G12487" s="17">
        <v>0</v>
      </c>
      <c r="H12487" s="17">
        <v>1</v>
      </c>
      <c r="I12487" s="17">
        <v>0.70877581300000003</v>
      </c>
      <c r="J12487" s="17">
        <v>0.290693284</v>
      </c>
      <c r="K12487" s="17">
        <v>5.31E-4</v>
      </c>
    </row>
    <row r="12488" spans="1:11" x14ac:dyDescent="0.45">
      <c r="A12488" s="10" t="s">
        <v>107</v>
      </c>
      <c r="B12488" s="20">
        <v>0.84299999999999997</v>
      </c>
      <c r="C12488" s="19">
        <v>7730</v>
      </c>
      <c r="D12488" s="19">
        <v>479.48016999999999</v>
      </c>
      <c r="E12488" s="23">
        <v>0.27623038100000002</v>
      </c>
      <c r="F12488" s="23">
        <v>0.150414506</v>
      </c>
      <c r="G12488" s="17">
        <v>0</v>
      </c>
      <c r="H12488" s="17">
        <v>1</v>
      </c>
      <c r="I12488" s="17">
        <v>0.70862288399999995</v>
      </c>
      <c r="J12488" s="17">
        <v>0.29084652799999999</v>
      </c>
      <c r="K12488" s="17">
        <v>5.31E-4</v>
      </c>
    </row>
    <row r="12489" spans="1:11" x14ac:dyDescent="0.45">
      <c r="A12489" s="10" t="s">
        <v>107</v>
      </c>
      <c r="B12489" s="20">
        <v>0.84399999999999997</v>
      </c>
      <c r="C12489" s="19">
        <v>7743</v>
      </c>
      <c r="D12489" s="19">
        <v>483.09947529999999</v>
      </c>
      <c r="E12489" s="23">
        <v>0.27909944800000003</v>
      </c>
      <c r="F12489" s="23">
        <v>0.15143814</v>
      </c>
      <c r="G12489" s="17">
        <v>0</v>
      </c>
      <c r="H12489" s="17">
        <v>1</v>
      </c>
      <c r="I12489" s="17">
        <v>0.71061497399999995</v>
      </c>
      <c r="J12489" s="17">
        <v>0.288858526</v>
      </c>
      <c r="K12489" s="17">
        <v>5.2700000000000002E-4</v>
      </c>
    </row>
    <row r="12490" spans="1:11" x14ac:dyDescent="0.45">
      <c r="A12490" s="10" t="s">
        <v>107</v>
      </c>
      <c r="B12490" s="20">
        <v>0.84499999999999997</v>
      </c>
      <c r="C12490" s="19">
        <v>7749</v>
      </c>
      <c r="D12490" s="19">
        <v>484.77979299999998</v>
      </c>
      <c r="E12490" s="23">
        <v>0.28005295099999999</v>
      </c>
      <c r="F12490" s="23">
        <v>0.15246802700000001</v>
      </c>
      <c r="G12490" s="17">
        <v>0</v>
      </c>
      <c r="H12490" s="17">
        <v>1</v>
      </c>
      <c r="I12490" s="17">
        <v>0.71122428800000004</v>
      </c>
      <c r="J12490" s="17">
        <v>0.28825032099999998</v>
      </c>
      <c r="K12490" s="17">
        <v>5.2499999999999997E-4</v>
      </c>
    </row>
    <row r="12491" spans="1:11" x14ac:dyDescent="0.45">
      <c r="A12491" s="10" t="s">
        <v>107</v>
      </c>
      <c r="B12491" s="20">
        <v>0.84599999999999997</v>
      </c>
      <c r="C12491" s="19">
        <v>7757</v>
      </c>
      <c r="D12491" s="19">
        <v>487.03743200000002</v>
      </c>
      <c r="E12491" s="23">
        <v>0.28426434499999997</v>
      </c>
      <c r="F12491" s="23">
        <v>0.15300695</v>
      </c>
      <c r="G12491" s="17">
        <v>0</v>
      </c>
      <c r="H12491" s="17">
        <v>1</v>
      </c>
      <c r="I12491" s="17">
        <v>0.71221821799999996</v>
      </c>
      <c r="J12491" s="17">
        <v>0.28725819899999999</v>
      </c>
      <c r="K12491" s="17">
        <v>5.2400000000000005E-4</v>
      </c>
    </row>
    <row r="12492" spans="1:11" x14ac:dyDescent="0.45">
      <c r="A12492" s="10" t="s">
        <v>107</v>
      </c>
      <c r="B12492" s="20">
        <v>0.84799999999999998</v>
      </c>
      <c r="C12492" s="19">
        <v>7781</v>
      </c>
      <c r="D12492" s="19">
        <v>493.92498030000002</v>
      </c>
      <c r="E12492" s="23">
        <v>0.28915469999999999</v>
      </c>
      <c r="F12492" s="23">
        <v>0.15419508300000001</v>
      </c>
      <c r="G12492" s="17">
        <v>0</v>
      </c>
      <c r="H12492" s="17">
        <v>1</v>
      </c>
      <c r="I12492" s="17">
        <v>0.71612017900000002</v>
      </c>
      <c r="J12492" s="17">
        <v>0.28336333699999999</v>
      </c>
      <c r="K12492" s="17">
        <v>5.1599999999999997E-4</v>
      </c>
    </row>
    <row r="12493" spans="1:11" x14ac:dyDescent="0.45">
      <c r="A12493" s="10" t="s">
        <v>107</v>
      </c>
      <c r="B12493" s="20">
        <v>0.84899999999999998</v>
      </c>
      <c r="C12493" s="19">
        <v>7784</v>
      </c>
      <c r="D12493" s="19">
        <v>494.8039837</v>
      </c>
      <c r="E12493" s="23">
        <v>0.29370919200000001</v>
      </c>
      <c r="F12493" s="23">
        <v>0.156048516</v>
      </c>
      <c r="G12493" s="17">
        <v>0</v>
      </c>
      <c r="H12493" s="17">
        <v>1</v>
      </c>
      <c r="I12493" s="17">
        <v>0.71609455899999996</v>
      </c>
      <c r="J12493" s="17">
        <v>0.28338904599999998</v>
      </c>
      <c r="K12493" s="17">
        <v>5.1599999999999997E-4</v>
      </c>
    </row>
    <row r="12494" spans="1:11" x14ac:dyDescent="0.45">
      <c r="A12494" s="10" t="s">
        <v>107</v>
      </c>
      <c r="B12494" s="20">
        <v>0.85</v>
      </c>
      <c r="C12494" s="19">
        <v>7796</v>
      </c>
      <c r="D12494" s="19">
        <v>498.33458280000002</v>
      </c>
      <c r="E12494" s="23">
        <v>0.29472008</v>
      </c>
      <c r="F12494" s="23">
        <v>0.15625921200000001</v>
      </c>
      <c r="G12494" s="17">
        <v>0</v>
      </c>
      <c r="H12494" s="17">
        <v>1</v>
      </c>
      <c r="I12494" s="17">
        <v>0.71864797899999999</v>
      </c>
      <c r="J12494" s="17">
        <v>0.28084027099999997</v>
      </c>
      <c r="K12494" s="17">
        <v>5.1199999999999998E-4</v>
      </c>
    </row>
    <row r="12495" spans="1:11" x14ac:dyDescent="0.45">
      <c r="A12495" s="10" t="s">
        <v>107</v>
      </c>
      <c r="B12495" s="20">
        <v>0.85099999999999998</v>
      </c>
      <c r="C12495" s="19">
        <v>7805</v>
      </c>
      <c r="D12495" s="19">
        <v>500.99271220000003</v>
      </c>
      <c r="E12495" s="23">
        <v>0.29534771199999998</v>
      </c>
      <c r="F12495" s="23">
        <v>0.15755179599999999</v>
      </c>
      <c r="G12495" s="17">
        <v>0</v>
      </c>
      <c r="H12495" s="17">
        <v>1</v>
      </c>
      <c r="I12495" s="17">
        <v>0.72058167500000003</v>
      </c>
      <c r="J12495" s="17">
        <v>0.278910092</v>
      </c>
      <c r="K12495" s="17">
        <v>5.0799999999999999E-4</v>
      </c>
    </row>
    <row r="12496" spans="1:11" x14ac:dyDescent="0.45">
      <c r="A12496" s="10" t="s">
        <v>107</v>
      </c>
      <c r="B12496" s="20">
        <v>0.85199999999999998</v>
      </c>
      <c r="C12496" s="19">
        <v>7811</v>
      </c>
      <c r="D12496" s="19">
        <v>502.77856680000002</v>
      </c>
      <c r="E12496" s="23">
        <v>0.298855702</v>
      </c>
      <c r="F12496" s="23">
        <v>0.158559697</v>
      </c>
      <c r="G12496" s="17">
        <v>0</v>
      </c>
      <c r="H12496" s="17">
        <v>1</v>
      </c>
      <c r="I12496" s="17">
        <v>0.72181883499999999</v>
      </c>
      <c r="J12496" s="17">
        <v>0.27767518200000002</v>
      </c>
      <c r="K12496" s="17">
        <v>5.0600000000000005E-4</v>
      </c>
    </row>
    <row r="12497" spans="1:11" x14ac:dyDescent="0.45">
      <c r="A12497" s="10" t="s">
        <v>107</v>
      </c>
      <c r="B12497" s="20">
        <v>0.85399999999999998</v>
      </c>
      <c r="C12497" s="19">
        <v>7830</v>
      </c>
      <c r="D12497" s="19">
        <v>508.46050450000001</v>
      </c>
      <c r="E12497" s="23">
        <v>0.29904935599999999</v>
      </c>
      <c r="F12497" s="23">
        <v>0.15951447499999999</v>
      </c>
      <c r="G12497" s="17">
        <v>0</v>
      </c>
      <c r="H12497" s="17">
        <v>1</v>
      </c>
      <c r="I12497" s="17">
        <v>0.72563115899999997</v>
      </c>
      <c r="J12497" s="17">
        <v>0.27386979299999997</v>
      </c>
      <c r="K12497" s="17">
        <v>4.9899999999999999E-4</v>
      </c>
    </row>
    <row r="12498" spans="1:11" x14ac:dyDescent="0.45">
      <c r="A12498" s="10" t="s">
        <v>107</v>
      </c>
      <c r="B12498" s="20">
        <v>0.85599999999999998</v>
      </c>
      <c r="C12498" s="19">
        <v>7848</v>
      </c>
      <c r="D12498" s="19">
        <v>513.87493559999996</v>
      </c>
      <c r="E12498" s="23">
        <v>0.30080172599999999</v>
      </c>
      <c r="F12498" s="23">
        <v>0.16131811800000001</v>
      </c>
      <c r="G12498" s="17">
        <v>0</v>
      </c>
      <c r="H12498" s="17">
        <v>1</v>
      </c>
      <c r="I12498" s="17">
        <v>0.72825148399999995</v>
      </c>
      <c r="J12498" s="17">
        <v>0.27125423300000001</v>
      </c>
      <c r="K12498" s="17">
        <v>4.9399999999999997E-4</v>
      </c>
    </row>
    <row r="12499" spans="1:11" x14ac:dyDescent="0.45">
      <c r="A12499" s="10" t="s">
        <v>107</v>
      </c>
      <c r="B12499" s="20">
        <v>0.85699999999999998</v>
      </c>
      <c r="C12499" s="19">
        <v>7860</v>
      </c>
      <c r="D12499" s="19">
        <v>517.50206990000004</v>
      </c>
      <c r="E12499" s="23">
        <v>0.30226119499999998</v>
      </c>
      <c r="F12499" s="23">
        <v>0.16270754600000001</v>
      </c>
      <c r="G12499" s="17">
        <v>0</v>
      </c>
      <c r="H12499" s="17">
        <v>1</v>
      </c>
      <c r="I12499" s="17">
        <v>0.72893214500000003</v>
      </c>
      <c r="J12499" s="17">
        <v>0.27057481</v>
      </c>
      <c r="K12499" s="17">
        <v>4.9299999999999995E-4</v>
      </c>
    </row>
    <row r="12500" spans="1:11" x14ac:dyDescent="0.45">
      <c r="A12500" s="10" t="s">
        <v>107</v>
      </c>
      <c r="B12500" s="20">
        <v>0.85799999999999998</v>
      </c>
      <c r="C12500" s="19">
        <v>7870</v>
      </c>
      <c r="D12500" s="19">
        <v>520.5440327</v>
      </c>
      <c r="E12500" s="23">
        <v>0.30419628199999998</v>
      </c>
      <c r="F12500" s="23">
        <v>0.16355546700000001</v>
      </c>
      <c r="G12500" s="17">
        <v>0</v>
      </c>
      <c r="H12500" s="17">
        <v>1</v>
      </c>
      <c r="I12500" s="17">
        <v>0.73077336599999998</v>
      </c>
      <c r="J12500" s="17">
        <v>0.26873693900000001</v>
      </c>
      <c r="K12500" s="17">
        <v>4.8999999999999998E-4</v>
      </c>
    </row>
    <row r="12501" spans="1:11" x14ac:dyDescent="0.45">
      <c r="A12501" s="10" t="s">
        <v>107</v>
      </c>
      <c r="B12501" s="20">
        <v>0.86</v>
      </c>
      <c r="C12501" s="19">
        <v>7888</v>
      </c>
      <c r="D12501" s="19">
        <v>526.03011040000001</v>
      </c>
      <c r="E12501" s="23">
        <v>0.30479450600000002</v>
      </c>
      <c r="F12501" s="23">
        <v>0.16521723099999999</v>
      </c>
      <c r="G12501" s="17">
        <v>0</v>
      </c>
      <c r="H12501" s="17">
        <v>1</v>
      </c>
      <c r="I12501" s="17">
        <v>0.73388130900000004</v>
      </c>
      <c r="J12501" s="17">
        <v>0.265634649</v>
      </c>
      <c r="K12501" s="17">
        <v>4.84E-4</v>
      </c>
    </row>
    <row r="12502" spans="1:11" x14ac:dyDescent="0.45">
      <c r="A12502" s="10" t="s">
        <v>107</v>
      </c>
      <c r="B12502" s="20">
        <v>0.86099999999999999</v>
      </c>
      <c r="C12502" s="19">
        <v>7900</v>
      </c>
      <c r="D12502" s="19">
        <v>529.72814229999994</v>
      </c>
      <c r="E12502" s="23">
        <v>0.31462388099999999</v>
      </c>
      <c r="F12502" s="23">
        <v>0.16656454300000001</v>
      </c>
      <c r="G12502" s="17">
        <v>0</v>
      </c>
      <c r="H12502" s="17">
        <v>1</v>
      </c>
      <c r="I12502" s="17">
        <v>0.73573883600000001</v>
      </c>
      <c r="J12502" s="17">
        <v>0.26378063899999998</v>
      </c>
      <c r="K12502" s="17">
        <v>4.8099999999999998E-4</v>
      </c>
    </row>
    <row r="12503" spans="1:11" x14ac:dyDescent="0.45">
      <c r="A12503" s="10" t="s">
        <v>107</v>
      </c>
      <c r="B12503" s="20">
        <v>0.86199999999999999</v>
      </c>
      <c r="C12503" s="19">
        <v>7906</v>
      </c>
      <c r="D12503" s="19">
        <v>531.62576420000005</v>
      </c>
      <c r="E12503" s="23">
        <v>0.31627032199999999</v>
      </c>
      <c r="F12503" s="23">
        <v>0.16741930099999999</v>
      </c>
      <c r="G12503" s="17">
        <v>0</v>
      </c>
      <c r="H12503" s="17">
        <v>1</v>
      </c>
      <c r="I12503" s="17">
        <v>0.73700574900000004</v>
      </c>
      <c r="J12503" s="17">
        <v>0.26251603000000001</v>
      </c>
      <c r="K12503" s="17">
        <v>4.7800000000000002E-4</v>
      </c>
    </row>
    <row r="12504" spans="1:11" x14ac:dyDescent="0.45">
      <c r="A12504" s="10" t="s">
        <v>107</v>
      </c>
      <c r="B12504" s="20">
        <v>0.86299999999999999</v>
      </c>
      <c r="C12504" s="19">
        <v>7916</v>
      </c>
      <c r="D12504" s="19">
        <v>534.79026399999998</v>
      </c>
      <c r="E12504" s="23">
        <v>0.31644998000000002</v>
      </c>
      <c r="F12504" s="23">
        <v>0.16857251000000001</v>
      </c>
      <c r="G12504" s="17">
        <v>0</v>
      </c>
      <c r="H12504" s="17">
        <v>1</v>
      </c>
      <c r="I12504" s="17">
        <v>0.73930806100000002</v>
      </c>
      <c r="J12504" s="17">
        <v>0.260217904</v>
      </c>
      <c r="K12504" s="17">
        <v>4.7399999999999997E-4</v>
      </c>
    </row>
    <row r="12505" spans="1:11" x14ac:dyDescent="0.45">
      <c r="A12505" s="10" t="s">
        <v>107</v>
      </c>
      <c r="B12505" s="20">
        <v>0.86399999999999999</v>
      </c>
      <c r="C12505" s="19">
        <v>7921</v>
      </c>
      <c r="D12505" s="19">
        <v>536.37489770000002</v>
      </c>
      <c r="E12505" s="23">
        <v>0.31692674399999998</v>
      </c>
      <c r="F12505" s="23">
        <v>0.16931710899999999</v>
      </c>
      <c r="G12505" s="17">
        <v>0</v>
      </c>
      <c r="H12505" s="17">
        <v>1</v>
      </c>
      <c r="I12505" s="17">
        <v>0.74033844999999998</v>
      </c>
      <c r="J12505" s="17">
        <v>0.25918938899999999</v>
      </c>
      <c r="K12505" s="17">
        <v>4.7199999999999998E-4</v>
      </c>
    </row>
    <row r="12506" spans="1:11" x14ac:dyDescent="0.45">
      <c r="A12506" s="10" t="s">
        <v>107</v>
      </c>
      <c r="B12506" s="20">
        <v>0.86499999999999999</v>
      </c>
      <c r="C12506" s="19">
        <v>7934</v>
      </c>
      <c r="D12506" s="19">
        <v>540.5247273</v>
      </c>
      <c r="E12506" s="23">
        <v>0.31921765600000002</v>
      </c>
      <c r="F12506" s="23">
        <v>0.169687801</v>
      </c>
      <c r="G12506" s="17">
        <v>0</v>
      </c>
      <c r="H12506" s="17">
        <v>1</v>
      </c>
      <c r="I12506" s="17">
        <v>0.74118962200000005</v>
      </c>
      <c r="J12506" s="17">
        <v>0.25833976400000003</v>
      </c>
      <c r="K12506" s="17">
        <v>4.7100000000000001E-4</v>
      </c>
    </row>
    <row r="12507" spans="1:11" x14ac:dyDescent="0.45">
      <c r="A12507" s="10" t="s">
        <v>107</v>
      </c>
      <c r="B12507" s="20">
        <v>0.86599999999999999</v>
      </c>
      <c r="C12507" s="19">
        <v>7946</v>
      </c>
      <c r="D12507" s="19">
        <v>544.38117729999999</v>
      </c>
      <c r="E12507" s="23">
        <v>0.32159441900000002</v>
      </c>
      <c r="F12507" s="23">
        <v>0.170657805</v>
      </c>
      <c r="G12507" s="17">
        <v>0</v>
      </c>
      <c r="H12507" s="17">
        <v>1</v>
      </c>
      <c r="I12507" s="17">
        <v>0.742377811</v>
      </c>
      <c r="J12507" s="17">
        <v>0.25715373600000002</v>
      </c>
      <c r="K12507" s="17">
        <v>4.6799999999999999E-4</v>
      </c>
    </row>
    <row r="12508" spans="1:11" x14ac:dyDescent="0.45">
      <c r="A12508" s="10" t="s">
        <v>107</v>
      </c>
      <c r="B12508" s="20">
        <v>0.86899999999999999</v>
      </c>
      <c r="C12508" s="19">
        <v>7969</v>
      </c>
      <c r="D12508" s="19">
        <v>551.78822249999996</v>
      </c>
      <c r="E12508" s="23">
        <v>0.32204544400000001</v>
      </c>
      <c r="F12508" s="23">
        <v>0.173311097</v>
      </c>
      <c r="G12508" s="17">
        <v>0</v>
      </c>
      <c r="H12508" s="17">
        <v>1</v>
      </c>
      <c r="I12508" s="17">
        <v>0.74684663900000003</v>
      </c>
      <c r="J12508" s="17">
        <v>0.25269303500000001</v>
      </c>
      <c r="K12508" s="17">
        <v>4.6000000000000001E-4</v>
      </c>
    </row>
    <row r="12509" spans="1:11" x14ac:dyDescent="0.45">
      <c r="A12509" s="10" t="s">
        <v>107</v>
      </c>
      <c r="B12509" s="20">
        <v>0.87</v>
      </c>
      <c r="C12509" s="19">
        <v>7979</v>
      </c>
      <c r="D12509" s="19">
        <v>555.04899790000002</v>
      </c>
      <c r="E12509" s="23">
        <v>0.32616476599999999</v>
      </c>
      <c r="F12509" s="23">
        <v>0.17527614599999999</v>
      </c>
      <c r="G12509" s="17">
        <v>0</v>
      </c>
      <c r="H12509" s="17">
        <v>1</v>
      </c>
      <c r="I12509" s="17">
        <v>0.74779150000000005</v>
      </c>
      <c r="J12509" s="17">
        <v>0.25174989199999998</v>
      </c>
      <c r="K12509" s="17">
        <v>4.5899999999999999E-4</v>
      </c>
    </row>
    <row r="12510" spans="1:11" x14ac:dyDescent="0.45">
      <c r="A12510" s="10" t="s">
        <v>107</v>
      </c>
      <c r="B12510" s="20">
        <v>0.871</v>
      </c>
      <c r="C12510" s="19">
        <v>7985</v>
      </c>
      <c r="D12510" s="19">
        <v>557.03962960000001</v>
      </c>
      <c r="E12510" s="23">
        <v>0.33577433400000001</v>
      </c>
      <c r="F12510" s="23">
        <v>0.176113669</v>
      </c>
      <c r="G12510" s="17">
        <v>0</v>
      </c>
      <c r="H12510" s="17">
        <v>1</v>
      </c>
      <c r="I12510" s="17">
        <v>0.74873674700000004</v>
      </c>
      <c r="J12510" s="17">
        <v>0.25080636299999998</v>
      </c>
      <c r="K12510" s="17">
        <v>4.57E-4</v>
      </c>
    </row>
    <row r="12511" spans="1:11" x14ac:dyDescent="0.45">
      <c r="A12511" s="10" t="s">
        <v>107</v>
      </c>
      <c r="B12511" s="20">
        <v>0.872</v>
      </c>
      <c r="C12511" s="19">
        <v>8000</v>
      </c>
      <c r="D12511" s="19">
        <v>562.09873670000002</v>
      </c>
      <c r="E12511" s="23">
        <v>0.33795318800000002</v>
      </c>
      <c r="F12511" s="23">
        <v>0.177042004</v>
      </c>
      <c r="G12511" s="17">
        <v>0</v>
      </c>
      <c r="H12511" s="17">
        <v>1</v>
      </c>
      <c r="I12511" s="17">
        <v>0.75052034499999998</v>
      </c>
      <c r="J12511" s="17">
        <v>0.24902600799999999</v>
      </c>
      <c r="K12511" s="17">
        <v>4.5399999999999998E-4</v>
      </c>
    </row>
    <row r="12512" spans="1:11" x14ac:dyDescent="0.45">
      <c r="A12512" s="10" t="s">
        <v>107</v>
      </c>
      <c r="B12512" s="20">
        <v>0.873</v>
      </c>
      <c r="C12512" s="19">
        <v>8010</v>
      </c>
      <c r="D12512" s="19">
        <v>565.50662880000004</v>
      </c>
      <c r="E12512" s="23">
        <v>0.34084327800000003</v>
      </c>
      <c r="F12512" s="23">
        <v>0.178238955</v>
      </c>
      <c r="G12512" s="17">
        <v>0</v>
      </c>
      <c r="H12512" s="17">
        <v>1</v>
      </c>
      <c r="I12512" s="17">
        <v>0.75235093900000005</v>
      </c>
      <c r="J12512" s="17">
        <v>0.247198743</v>
      </c>
      <c r="K12512" s="17">
        <v>4.4999999999999999E-4</v>
      </c>
    </row>
    <row r="12513" spans="1:11" x14ac:dyDescent="0.45">
      <c r="A12513" s="10" t="s">
        <v>107</v>
      </c>
      <c r="B12513" s="20">
        <v>0.874</v>
      </c>
      <c r="C12513" s="19">
        <v>8019</v>
      </c>
      <c r="D12513" s="19">
        <v>568.59996230000002</v>
      </c>
      <c r="E12513" s="23">
        <v>0.34666927199999997</v>
      </c>
      <c r="F12513" s="23">
        <v>0.17968082199999999</v>
      </c>
      <c r="G12513" s="17">
        <v>0</v>
      </c>
      <c r="H12513" s="17">
        <v>1</v>
      </c>
      <c r="I12513" s="17">
        <v>0.75195008299999999</v>
      </c>
      <c r="J12513" s="17">
        <v>0.24760168599999999</v>
      </c>
      <c r="K12513" s="17">
        <v>4.4799999999999999E-4</v>
      </c>
    </row>
    <row r="12514" spans="1:11" x14ac:dyDescent="0.45">
      <c r="A12514" s="10" t="s">
        <v>107</v>
      </c>
      <c r="B12514" s="20">
        <v>0.877</v>
      </c>
      <c r="C12514" s="19">
        <v>8046</v>
      </c>
      <c r="D12514" s="19">
        <v>577.97606229999997</v>
      </c>
      <c r="E12514" s="23">
        <v>0.34767741600000002</v>
      </c>
      <c r="F12514" s="23">
        <v>0.181267699</v>
      </c>
      <c r="G12514" s="17">
        <v>0</v>
      </c>
      <c r="H12514" s="17">
        <v>1</v>
      </c>
      <c r="I12514" s="17">
        <v>0.75307546299999994</v>
      </c>
      <c r="J12514" s="17">
        <v>0.24647833899999999</v>
      </c>
      <c r="K12514" s="17">
        <v>4.46E-4</v>
      </c>
    </row>
    <row r="12515" spans="1:11" x14ac:dyDescent="0.45">
      <c r="A12515" s="10" t="s">
        <v>107</v>
      </c>
      <c r="B12515" s="20">
        <v>0.878</v>
      </c>
      <c r="C12515" s="19">
        <v>8053</v>
      </c>
      <c r="D12515" s="19">
        <v>580.41837740000005</v>
      </c>
      <c r="E12515" s="23">
        <v>0.34990512800000001</v>
      </c>
      <c r="F12515" s="23">
        <v>0.183834039</v>
      </c>
      <c r="G12515" s="17">
        <v>0</v>
      </c>
      <c r="H12515" s="17">
        <v>1</v>
      </c>
      <c r="I12515" s="17">
        <v>0.75427090900000004</v>
      </c>
      <c r="J12515" s="17">
        <v>0.245285054</v>
      </c>
      <c r="K12515" s="17">
        <v>4.44E-4</v>
      </c>
    </row>
    <row r="12516" spans="1:11" x14ac:dyDescent="0.45">
      <c r="A12516" s="10" t="s">
        <v>107</v>
      </c>
      <c r="B12516" s="20">
        <v>0.879</v>
      </c>
      <c r="C12516" s="19">
        <v>8063</v>
      </c>
      <c r="D12516" s="19">
        <v>583.9721902</v>
      </c>
      <c r="E12516" s="23">
        <v>0.35573645500000001</v>
      </c>
      <c r="F12516" s="23">
        <v>0.184710877</v>
      </c>
      <c r="G12516" s="17">
        <v>0</v>
      </c>
      <c r="H12516" s="17">
        <v>1</v>
      </c>
      <c r="I12516" s="17">
        <v>0.75617249600000003</v>
      </c>
      <c r="J12516" s="17">
        <v>0.24338690299999999</v>
      </c>
      <c r="K12516" s="17">
        <v>4.4099999999999999E-4</v>
      </c>
    </row>
    <row r="12517" spans="1:11" x14ac:dyDescent="0.45">
      <c r="A12517" s="10" t="s">
        <v>107</v>
      </c>
      <c r="B12517" s="20">
        <v>0.88</v>
      </c>
      <c r="C12517" s="19">
        <v>8070</v>
      </c>
      <c r="D12517" s="19">
        <v>586.50330870000005</v>
      </c>
      <c r="E12517" s="23">
        <v>0.36249812199999998</v>
      </c>
      <c r="F12517" s="23">
        <v>0.18564307099999999</v>
      </c>
      <c r="G12517" s="17">
        <v>0</v>
      </c>
      <c r="H12517" s="17">
        <v>1</v>
      </c>
      <c r="I12517" s="17">
        <v>0.75754806600000002</v>
      </c>
      <c r="J12517" s="17">
        <v>0.24201381899999999</v>
      </c>
      <c r="K12517" s="17">
        <v>4.3800000000000002E-4</v>
      </c>
    </row>
    <row r="12518" spans="1:11" x14ac:dyDescent="0.45">
      <c r="A12518" s="10" t="s">
        <v>107</v>
      </c>
      <c r="B12518" s="20">
        <v>0.88100000000000001</v>
      </c>
      <c r="C12518" s="19">
        <v>8079</v>
      </c>
      <c r="D12518" s="19">
        <v>589.79567580000003</v>
      </c>
      <c r="E12518" s="23">
        <v>0.36662443099999997</v>
      </c>
      <c r="F12518" s="23">
        <v>0.18673642900000001</v>
      </c>
      <c r="G12518" s="17">
        <v>0</v>
      </c>
      <c r="H12518" s="17">
        <v>1</v>
      </c>
      <c r="I12518" s="17">
        <v>0.75929313799999998</v>
      </c>
      <c r="J12518" s="17">
        <v>0.24027190000000001</v>
      </c>
      <c r="K12518" s="17">
        <v>4.35E-4</v>
      </c>
    </row>
    <row r="12519" spans="1:11" x14ac:dyDescent="0.45">
      <c r="A12519" s="10" t="s">
        <v>107</v>
      </c>
      <c r="B12519" s="20">
        <v>0.88200000000000001</v>
      </c>
      <c r="C12519" s="19">
        <v>8092</v>
      </c>
      <c r="D12519" s="19">
        <v>594.59116019999999</v>
      </c>
      <c r="E12519" s="23">
        <v>0.37008969400000002</v>
      </c>
      <c r="F12519" s="23">
        <v>0.18784363200000001</v>
      </c>
      <c r="G12519" s="17">
        <v>0</v>
      </c>
      <c r="H12519" s="17">
        <v>1</v>
      </c>
      <c r="I12519" s="17">
        <v>0.760961832</v>
      </c>
      <c r="J12519" s="17">
        <v>0.23860622200000001</v>
      </c>
      <c r="K12519" s="17">
        <v>4.3199999999999998E-4</v>
      </c>
    </row>
    <row r="12520" spans="1:11" x14ac:dyDescent="0.45">
      <c r="A12520" s="10" t="s">
        <v>107</v>
      </c>
      <c r="B12520" s="20">
        <v>0.88300000000000001</v>
      </c>
      <c r="C12520" s="19">
        <v>8099</v>
      </c>
      <c r="D12520" s="19">
        <v>597.22130540000001</v>
      </c>
      <c r="E12520" s="23">
        <v>0.37795572199999999</v>
      </c>
      <c r="F12520" s="23">
        <v>0.189003</v>
      </c>
      <c r="G12520" s="17">
        <v>0</v>
      </c>
      <c r="H12520" s="17">
        <v>1</v>
      </c>
      <c r="I12520" s="17">
        <v>0.76209917199999999</v>
      </c>
      <c r="J12520" s="17">
        <v>0.23747093599999999</v>
      </c>
      <c r="K12520" s="17">
        <v>4.2999999999999999E-4</v>
      </c>
    </row>
    <row r="12521" spans="1:11" x14ac:dyDescent="0.45">
      <c r="A12521" s="10" t="s">
        <v>107</v>
      </c>
      <c r="B12521" s="20">
        <v>0.88400000000000001</v>
      </c>
      <c r="C12521" s="19">
        <v>8106</v>
      </c>
      <c r="D12521" s="19">
        <v>599.87035479999997</v>
      </c>
      <c r="E12521" s="23">
        <v>0.37843562200000003</v>
      </c>
      <c r="F12521" s="23">
        <v>0.19009509799999999</v>
      </c>
      <c r="G12521" s="17">
        <v>0</v>
      </c>
      <c r="H12521" s="17">
        <v>1</v>
      </c>
      <c r="I12521" s="17">
        <v>0.76346241800000003</v>
      </c>
      <c r="J12521" s="17">
        <v>0.23611015399999999</v>
      </c>
      <c r="K12521" s="17">
        <v>4.2700000000000002E-4</v>
      </c>
    </row>
    <row r="12522" spans="1:11" x14ac:dyDescent="0.45">
      <c r="A12522" s="10" t="s">
        <v>107</v>
      </c>
      <c r="B12522" s="20">
        <v>0.88500000000000001</v>
      </c>
      <c r="C12522" s="19">
        <v>8120</v>
      </c>
      <c r="D12522" s="19">
        <v>605.1852725</v>
      </c>
      <c r="E12522" s="23">
        <v>0.37971889199999997</v>
      </c>
      <c r="F12522" s="23">
        <v>0.19124322099999999</v>
      </c>
      <c r="G12522" s="17">
        <v>0</v>
      </c>
      <c r="H12522" s="17">
        <v>1</v>
      </c>
      <c r="I12522" s="17">
        <v>0.76483047599999998</v>
      </c>
      <c r="J12522" s="17">
        <v>0.23474456899999999</v>
      </c>
      <c r="K12522" s="17">
        <v>4.2499999999999998E-4</v>
      </c>
    </row>
    <row r="12523" spans="1:11" x14ac:dyDescent="0.45">
      <c r="A12523" s="10" t="s">
        <v>107</v>
      </c>
      <c r="B12523" s="20">
        <v>0.88600000000000001</v>
      </c>
      <c r="C12523" s="19">
        <v>8129</v>
      </c>
      <c r="D12523" s="19">
        <v>608.62157000000002</v>
      </c>
      <c r="E12523" s="23">
        <v>0.38644868700000001</v>
      </c>
      <c r="F12523" s="23">
        <v>0.19285844699999999</v>
      </c>
      <c r="G12523" s="17">
        <v>0</v>
      </c>
      <c r="H12523" s="17">
        <v>1</v>
      </c>
      <c r="I12523" s="17">
        <v>0.76558285199999998</v>
      </c>
      <c r="J12523" s="17">
        <v>0.23399355199999999</v>
      </c>
      <c r="K12523" s="17">
        <v>4.2400000000000001E-4</v>
      </c>
    </row>
    <row r="12524" spans="1:11" x14ac:dyDescent="0.45">
      <c r="A12524" s="10" t="s">
        <v>107</v>
      </c>
      <c r="B12524" s="20">
        <v>0.88700000000000001</v>
      </c>
      <c r="C12524" s="19">
        <v>8136</v>
      </c>
      <c r="D12524" s="19">
        <v>611.35081590000004</v>
      </c>
      <c r="E12524" s="23">
        <v>0.39236169599999998</v>
      </c>
      <c r="F12524" s="23">
        <v>0.193923289</v>
      </c>
      <c r="G12524" s="17">
        <v>0</v>
      </c>
      <c r="H12524" s="17">
        <v>1</v>
      </c>
      <c r="I12524" s="17">
        <v>0.76653213200000003</v>
      </c>
      <c r="J12524" s="17">
        <v>0.23304598800000001</v>
      </c>
      <c r="K12524" s="17">
        <v>4.2200000000000001E-4</v>
      </c>
    </row>
    <row r="12525" spans="1:11" x14ac:dyDescent="0.45">
      <c r="A12525" s="10" t="s">
        <v>107</v>
      </c>
      <c r="B12525" s="20">
        <v>0.88800000000000001</v>
      </c>
      <c r="C12525" s="19">
        <v>8143</v>
      </c>
      <c r="D12525" s="19">
        <v>614.10707309999998</v>
      </c>
      <c r="E12525" s="23">
        <v>0.39696843599999998</v>
      </c>
      <c r="F12525" s="23">
        <v>0.194595402</v>
      </c>
      <c r="G12525" s="17">
        <v>0</v>
      </c>
      <c r="H12525" s="17">
        <v>1</v>
      </c>
      <c r="I12525" s="17">
        <v>0.76778747300000005</v>
      </c>
      <c r="J12525" s="17">
        <v>0.23179291499999999</v>
      </c>
      <c r="K12525" s="17">
        <v>4.2000000000000002E-4</v>
      </c>
    </row>
    <row r="12526" spans="1:11" x14ac:dyDescent="0.45">
      <c r="A12526" s="10" t="s">
        <v>107</v>
      </c>
      <c r="B12526" s="20">
        <v>0.88900000000000001</v>
      </c>
      <c r="C12526" s="19">
        <v>8154</v>
      </c>
      <c r="D12526" s="19">
        <v>618.50234420000004</v>
      </c>
      <c r="E12526" s="23">
        <v>0.40324010599999999</v>
      </c>
      <c r="F12526" s="23">
        <v>0.195276109</v>
      </c>
      <c r="G12526" s="17">
        <v>0</v>
      </c>
      <c r="H12526" s="17">
        <v>1</v>
      </c>
      <c r="I12526" s="17">
        <v>0.76927305800000001</v>
      </c>
      <c r="J12526" s="17">
        <v>0.23031001400000001</v>
      </c>
      <c r="K12526" s="17">
        <v>4.17E-4</v>
      </c>
    </row>
    <row r="12527" spans="1:11" x14ac:dyDescent="0.45">
      <c r="A12527" s="10" t="s">
        <v>107</v>
      </c>
      <c r="B12527" s="20">
        <v>0.89</v>
      </c>
      <c r="C12527" s="19">
        <v>8166</v>
      </c>
      <c r="D12527" s="19">
        <v>623.34963029999994</v>
      </c>
      <c r="E12527" s="23">
        <v>0.40505486400000001</v>
      </c>
      <c r="F12527" s="23">
        <v>0.19636752900000001</v>
      </c>
      <c r="G12527" s="17">
        <v>0</v>
      </c>
      <c r="H12527" s="17">
        <v>1</v>
      </c>
      <c r="I12527" s="17">
        <v>0.77163365699999997</v>
      </c>
      <c r="J12527" s="17">
        <v>0.22795368099999999</v>
      </c>
      <c r="K12527" s="17">
        <v>4.1300000000000001E-4</v>
      </c>
    </row>
    <row r="12528" spans="1:11" x14ac:dyDescent="0.45">
      <c r="A12528" s="10" t="s">
        <v>107</v>
      </c>
      <c r="B12528" s="20">
        <v>0.89100000000000001</v>
      </c>
      <c r="C12528" s="19">
        <v>8171</v>
      </c>
      <c r="D12528" s="19">
        <v>625.37925099999995</v>
      </c>
      <c r="E12528" s="23">
        <v>0.40592413799999999</v>
      </c>
      <c r="F12528" s="23">
        <v>0.198957521</v>
      </c>
      <c r="G12528" s="17">
        <v>0</v>
      </c>
      <c r="H12528" s="17">
        <v>1</v>
      </c>
      <c r="I12528" s="17">
        <v>0.77211892400000004</v>
      </c>
      <c r="J12528" s="17">
        <v>0.22746929099999999</v>
      </c>
      <c r="K12528" s="17">
        <v>4.1199999999999999E-4</v>
      </c>
    </row>
    <row r="12529" spans="1:11" x14ac:dyDescent="0.45">
      <c r="A12529" s="10" t="s">
        <v>107</v>
      </c>
      <c r="B12529" s="20">
        <v>0.89200000000000002</v>
      </c>
      <c r="C12529" s="19">
        <v>8179</v>
      </c>
      <c r="D12529" s="19">
        <v>628.68525499999998</v>
      </c>
      <c r="E12529" s="23">
        <v>0.418320621</v>
      </c>
      <c r="F12529" s="23">
        <v>0.199463057</v>
      </c>
      <c r="G12529" s="17">
        <v>0</v>
      </c>
      <c r="H12529" s="17">
        <v>1</v>
      </c>
      <c r="I12529" s="17">
        <v>0.77301747799999998</v>
      </c>
      <c r="J12529" s="17">
        <v>0.22657236</v>
      </c>
      <c r="K12529" s="17">
        <v>4.0999999999999999E-4</v>
      </c>
    </row>
    <row r="12530" spans="1:11" x14ac:dyDescent="0.45">
      <c r="A12530" s="10" t="s">
        <v>107</v>
      </c>
      <c r="B12530" s="20">
        <v>0.89300000000000002</v>
      </c>
      <c r="C12530" s="19">
        <v>8185</v>
      </c>
      <c r="D12530" s="19">
        <v>631.19768569999997</v>
      </c>
      <c r="E12530" s="23">
        <v>0.41873844500000001</v>
      </c>
      <c r="F12530" s="23">
        <v>0.200931525</v>
      </c>
      <c r="G12530" s="17">
        <v>0</v>
      </c>
      <c r="H12530" s="17">
        <v>1</v>
      </c>
      <c r="I12530" s="17">
        <v>0.77325380200000005</v>
      </c>
      <c r="J12530" s="17">
        <v>0.22633646299999999</v>
      </c>
      <c r="K12530" s="17">
        <v>4.0999999999999999E-4</v>
      </c>
    </row>
    <row r="12531" spans="1:11" x14ac:dyDescent="0.45">
      <c r="A12531" s="10" t="s">
        <v>107</v>
      </c>
      <c r="B12531" s="20">
        <v>0.89400000000000002</v>
      </c>
      <c r="C12531" s="19">
        <v>8201</v>
      </c>
      <c r="D12531" s="19">
        <v>638.00070440000002</v>
      </c>
      <c r="E12531" s="23">
        <v>0.426430912</v>
      </c>
      <c r="F12531" s="23">
        <v>0.20191298799999999</v>
      </c>
      <c r="G12531" s="17">
        <v>0</v>
      </c>
      <c r="H12531" s="17">
        <v>1</v>
      </c>
      <c r="I12531" s="17">
        <v>0.774491869</v>
      </c>
      <c r="J12531" s="17">
        <v>0.22510063299999999</v>
      </c>
      <c r="K12531" s="17">
        <v>4.0700000000000003E-4</v>
      </c>
    </row>
    <row r="12532" spans="1:11" x14ac:dyDescent="0.45">
      <c r="A12532" s="10" t="s">
        <v>107</v>
      </c>
      <c r="B12532" s="20">
        <v>0.89500000000000002</v>
      </c>
      <c r="C12532" s="19">
        <v>8207</v>
      </c>
      <c r="D12532" s="19">
        <v>640.56080710000003</v>
      </c>
      <c r="E12532" s="23">
        <v>0.42691278599999999</v>
      </c>
      <c r="F12532" s="23">
        <v>0.204047443</v>
      </c>
      <c r="G12532" s="17">
        <v>0</v>
      </c>
      <c r="H12532" s="17">
        <v>1</v>
      </c>
      <c r="I12532" s="17">
        <v>0.77514891200000002</v>
      </c>
      <c r="J12532" s="17">
        <v>0.22444477800000001</v>
      </c>
      <c r="K12532" s="17">
        <v>4.06E-4</v>
      </c>
    </row>
    <row r="12533" spans="1:11" x14ac:dyDescent="0.45">
      <c r="A12533" s="10" t="s">
        <v>107</v>
      </c>
      <c r="B12533" s="20">
        <v>0.89600000000000002</v>
      </c>
      <c r="C12533" s="19">
        <v>8221</v>
      </c>
      <c r="D12533" s="19">
        <v>646.58861839999997</v>
      </c>
      <c r="E12533" s="23">
        <v>0.43968090700000001</v>
      </c>
      <c r="F12533" s="23">
        <v>0.20479630400000001</v>
      </c>
      <c r="G12533" s="17">
        <v>0</v>
      </c>
      <c r="H12533" s="17">
        <v>1</v>
      </c>
      <c r="I12533" s="17">
        <v>0.777210293</v>
      </c>
      <c r="J12533" s="17">
        <v>0.22238712199999999</v>
      </c>
      <c r="K12533" s="17">
        <v>4.0299999999999998E-4</v>
      </c>
    </row>
    <row r="12534" spans="1:11" x14ac:dyDescent="0.45">
      <c r="A12534" s="10" t="s">
        <v>107</v>
      </c>
      <c r="B12534" s="20">
        <v>0.89700000000000002</v>
      </c>
      <c r="C12534" s="19">
        <v>8228</v>
      </c>
      <c r="D12534" s="19">
        <v>649.66685259999997</v>
      </c>
      <c r="E12534" s="23">
        <v>0.439747744</v>
      </c>
      <c r="F12534" s="23">
        <v>0.20632540999999999</v>
      </c>
      <c r="G12534" s="17">
        <v>0</v>
      </c>
      <c r="H12534" s="17">
        <v>1</v>
      </c>
      <c r="I12534" s="17">
        <v>0.77753127399999999</v>
      </c>
      <c r="J12534" s="17">
        <v>0.22206672099999999</v>
      </c>
      <c r="K12534" s="17">
        <v>4.0200000000000001E-4</v>
      </c>
    </row>
    <row r="12535" spans="1:11" x14ac:dyDescent="0.45">
      <c r="A12535" s="10" t="s">
        <v>107</v>
      </c>
      <c r="B12535" s="20">
        <v>0.89800000000000002</v>
      </c>
      <c r="C12535" s="19">
        <v>8238</v>
      </c>
      <c r="D12535" s="19">
        <v>654.12832070000002</v>
      </c>
      <c r="E12535" s="23">
        <v>0.44891220100000001</v>
      </c>
      <c r="F12535" s="23">
        <v>0.20711323800000001</v>
      </c>
      <c r="G12535" s="17">
        <v>0</v>
      </c>
      <c r="H12535" s="17">
        <v>1</v>
      </c>
      <c r="I12535" s="17">
        <v>0.77910679900000002</v>
      </c>
      <c r="J12535" s="17">
        <v>0.220494043</v>
      </c>
      <c r="K12535" s="17">
        <v>3.9899999999999999E-4</v>
      </c>
    </row>
    <row r="12536" spans="1:11" x14ac:dyDescent="0.45">
      <c r="A12536" s="10" t="s">
        <v>107</v>
      </c>
      <c r="B12536" s="20">
        <v>0.89900000000000002</v>
      </c>
      <c r="C12536" s="19">
        <v>8246</v>
      </c>
      <c r="D12536" s="19">
        <v>657.72275809999996</v>
      </c>
      <c r="E12536" s="23">
        <v>0.44969269899999997</v>
      </c>
      <c r="F12536" s="23">
        <v>0.20927563499999999</v>
      </c>
      <c r="G12536" s="17">
        <v>0</v>
      </c>
      <c r="H12536" s="17">
        <v>1</v>
      </c>
      <c r="I12536" s="17">
        <v>0.77658590299999997</v>
      </c>
      <c r="J12536" s="17">
        <v>0.22301689499999999</v>
      </c>
      <c r="K12536" s="17">
        <v>3.97E-4</v>
      </c>
    </row>
    <row r="12537" spans="1:11" x14ac:dyDescent="0.45">
      <c r="A12537" s="10" t="s">
        <v>107</v>
      </c>
      <c r="B12537" s="20">
        <v>0.9</v>
      </c>
      <c r="C12537" s="19">
        <v>8257</v>
      </c>
      <c r="D12537" s="19">
        <v>662.71730939999998</v>
      </c>
      <c r="E12537" s="23">
        <v>0.45589038999999998</v>
      </c>
      <c r="F12537" s="23">
        <v>0.21020238799999999</v>
      </c>
      <c r="G12537" s="17">
        <v>0</v>
      </c>
      <c r="H12537" s="17">
        <v>1</v>
      </c>
      <c r="I12537" s="17">
        <v>0.77767251999999998</v>
      </c>
      <c r="J12537" s="17">
        <v>0.22193239200000001</v>
      </c>
      <c r="K12537" s="17">
        <v>3.9500000000000001E-4</v>
      </c>
    </row>
    <row r="12538" spans="1:11" x14ac:dyDescent="0.45">
      <c r="A12538" s="10" t="s">
        <v>107</v>
      </c>
      <c r="B12538" s="20">
        <v>0.90200000000000002</v>
      </c>
      <c r="C12538" s="19">
        <v>8272</v>
      </c>
      <c r="D12538" s="19">
        <v>669.57192959999998</v>
      </c>
      <c r="E12538" s="23">
        <v>0.45701656499999999</v>
      </c>
      <c r="F12538" s="23">
        <v>0.212474371</v>
      </c>
      <c r="G12538" s="17">
        <v>0</v>
      </c>
      <c r="H12538" s="17">
        <v>1</v>
      </c>
      <c r="I12538" s="17">
        <v>0.77903413700000002</v>
      </c>
      <c r="J12538" s="17">
        <v>0.220573194</v>
      </c>
      <c r="K12538" s="17">
        <v>3.9300000000000001E-4</v>
      </c>
    </row>
    <row r="12539" spans="1:11" x14ac:dyDescent="0.45">
      <c r="A12539" s="10" t="s">
        <v>107</v>
      </c>
      <c r="B12539" s="20">
        <v>0.90300000000000002</v>
      </c>
      <c r="C12539" s="19">
        <v>8285</v>
      </c>
      <c r="D12539" s="19">
        <v>675.55840769999998</v>
      </c>
      <c r="E12539" s="23">
        <v>0.46086449699999998</v>
      </c>
      <c r="F12539" s="23">
        <v>0.21471246199999999</v>
      </c>
      <c r="G12539" s="17">
        <v>0</v>
      </c>
      <c r="H12539" s="17">
        <v>1</v>
      </c>
      <c r="I12539" s="17">
        <v>0.78058072099999998</v>
      </c>
      <c r="J12539" s="17">
        <v>0.21902935800000001</v>
      </c>
      <c r="K12539" s="17">
        <v>3.8999999999999999E-4</v>
      </c>
    </row>
    <row r="12540" spans="1:11" x14ac:dyDescent="0.45">
      <c r="A12540" s="10" t="s">
        <v>107</v>
      </c>
      <c r="B12540" s="20">
        <v>0.90400000000000003</v>
      </c>
      <c r="C12540" s="19">
        <v>8294</v>
      </c>
      <c r="D12540" s="19">
        <v>679.72202979999997</v>
      </c>
      <c r="E12540" s="23">
        <v>0.46284434000000002</v>
      </c>
      <c r="F12540" s="23">
        <v>0.21651324199999999</v>
      </c>
      <c r="G12540" s="17">
        <v>0</v>
      </c>
      <c r="H12540" s="17">
        <v>1</v>
      </c>
      <c r="I12540" s="17">
        <v>0.78198225099999996</v>
      </c>
      <c r="J12540" s="17">
        <v>0.21763031999999999</v>
      </c>
      <c r="K12540" s="17">
        <v>3.8699999999999997E-4</v>
      </c>
    </row>
    <row r="12541" spans="1:11" x14ac:dyDescent="0.45">
      <c r="A12541" s="10" t="s">
        <v>107</v>
      </c>
      <c r="B12541" s="20">
        <v>0.90500000000000003</v>
      </c>
      <c r="C12541" s="19">
        <v>8297</v>
      </c>
      <c r="D12541" s="19">
        <v>681.11522720000005</v>
      </c>
      <c r="E12541" s="23">
        <v>0.46439912900000002</v>
      </c>
      <c r="F12541" s="23">
        <v>0.21826815099999999</v>
      </c>
      <c r="G12541" s="17">
        <v>0</v>
      </c>
      <c r="H12541" s="17">
        <v>1</v>
      </c>
      <c r="I12541" s="17">
        <v>0.78213519499999995</v>
      </c>
      <c r="J12541" s="17">
        <v>0.217477647</v>
      </c>
      <c r="K12541" s="17">
        <v>3.8699999999999997E-4</v>
      </c>
    </row>
    <row r="12542" spans="1:11" x14ac:dyDescent="0.45">
      <c r="A12542" s="10" t="s">
        <v>107</v>
      </c>
      <c r="B12542" s="20">
        <v>0.90600000000000003</v>
      </c>
      <c r="C12542" s="19">
        <v>8312</v>
      </c>
      <c r="D12542" s="19">
        <v>688.11281819999999</v>
      </c>
      <c r="E12542" s="23">
        <v>0.46801412799999997</v>
      </c>
      <c r="F12542" s="23">
        <v>0.218892487</v>
      </c>
      <c r="G12542" s="17">
        <v>0</v>
      </c>
      <c r="H12542" s="17">
        <v>1</v>
      </c>
      <c r="I12542" s="17">
        <v>0.78447188999999995</v>
      </c>
      <c r="J12542" s="17">
        <v>0.215145105</v>
      </c>
      <c r="K12542" s="17">
        <v>3.8299999999999999E-4</v>
      </c>
    </row>
    <row r="12543" spans="1:11" x14ac:dyDescent="0.45">
      <c r="A12543" s="10" t="s">
        <v>107</v>
      </c>
      <c r="B12543" s="20">
        <v>0.90700000000000003</v>
      </c>
      <c r="C12543" s="19">
        <v>8321</v>
      </c>
      <c r="D12543" s="19">
        <v>692.39803540000003</v>
      </c>
      <c r="E12543" s="23">
        <v>0.48461433399999998</v>
      </c>
      <c r="F12543" s="23">
        <v>0.22094301499999999</v>
      </c>
      <c r="G12543" s="17">
        <v>0</v>
      </c>
      <c r="H12543" s="17">
        <v>1</v>
      </c>
      <c r="I12543" s="17">
        <v>0.78562467999999996</v>
      </c>
      <c r="J12543" s="17">
        <v>0.21399443100000001</v>
      </c>
      <c r="K12543" s="17">
        <v>3.8099999999999999E-4</v>
      </c>
    </row>
    <row r="12544" spans="1:11" x14ac:dyDescent="0.45">
      <c r="A12544" s="10" t="s">
        <v>107</v>
      </c>
      <c r="B12544" s="20">
        <v>0.90800000000000003</v>
      </c>
      <c r="C12544" s="19">
        <v>8324</v>
      </c>
      <c r="D12544" s="19">
        <v>693.85828070000002</v>
      </c>
      <c r="E12544" s="23">
        <v>0.48896245199999999</v>
      </c>
      <c r="F12544" s="23">
        <v>0.22264383200000001</v>
      </c>
      <c r="G12544" s="17">
        <v>0</v>
      </c>
      <c r="H12544" s="17">
        <v>1</v>
      </c>
      <c r="I12544" s="17">
        <v>0.78565779599999996</v>
      </c>
      <c r="J12544" s="17">
        <v>0.21396142900000001</v>
      </c>
      <c r="K12544" s="17">
        <v>3.8099999999999999E-4</v>
      </c>
    </row>
    <row r="12545" spans="1:11" x14ac:dyDescent="0.45">
      <c r="A12545" s="10" t="s">
        <v>107</v>
      </c>
      <c r="B12545" s="20">
        <v>0.90900000000000003</v>
      </c>
      <c r="C12545" s="19">
        <v>8340</v>
      </c>
      <c r="D12545" s="19">
        <v>701.74774909999996</v>
      </c>
      <c r="E12545" s="23">
        <v>0.50628387500000005</v>
      </c>
      <c r="F12545" s="23">
        <v>0.22313443399999999</v>
      </c>
      <c r="G12545" s="17">
        <v>0</v>
      </c>
      <c r="H12545" s="17">
        <v>1</v>
      </c>
      <c r="I12545" s="17">
        <v>0.78839626200000001</v>
      </c>
      <c r="J12545" s="17">
        <v>0.21122782800000001</v>
      </c>
      <c r="K12545" s="17">
        <v>3.7599999999999998E-4</v>
      </c>
    </row>
    <row r="12546" spans="1:11" x14ac:dyDescent="0.45">
      <c r="A12546" s="10" t="s">
        <v>107</v>
      </c>
      <c r="B12546" s="20">
        <v>0.91</v>
      </c>
      <c r="C12546" s="19">
        <v>8347</v>
      </c>
      <c r="D12546" s="19">
        <v>705.31835290000004</v>
      </c>
      <c r="E12546" s="23">
        <v>0.51028653199999996</v>
      </c>
      <c r="F12546" s="23">
        <v>0.22580926300000001</v>
      </c>
      <c r="G12546" s="17">
        <v>0</v>
      </c>
      <c r="H12546" s="17">
        <v>1</v>
      </c>
      <c r="I12546" s="17">
        <v>0.78949497700000004</v>
      </c>
      <c r="J12546" s="17">
        <v>0.21013106500000001</v>
      </c>
      <c r="K12546" s="17">
        <v>3.7399999999999998E-4</v>
      </c>
    </row>
    <row r="12547" spans="1:11" x14ac:dyDescent="0.45">
      <c r="A12547" s="10" t="s">
        <v>107</v>
      </c>
      <c r="B12547" s="20">
        <v>0.91100000000000003</v>
      </c>
      <c r="C12547" s="19">
        <v>8357</v>
      </c>
      <c r="D12547" s="19">
        <v>710.48379829999999</v>
      </c>
      <c r="E12547" s="23">
        <v>0.52307072799999998</v>
      </c>
      <c r="F12547" s="23">
        <v>0.22709853499999999</v>
      </c>
      <c r="G12547" s="17">
        <v>0</v>
      </c>
      <c r="H12547" s="17">
        <v>1</v>
      </c>
      <c r="I12547" s="17">
        <v>0.79096791099999997</v>
      </c>
      <c r="J12547" s="17">
        <v>0.20866074800000001</v>
      </c>
      <c r="K12547" s="17">
        <v>3.7100000000000002E-4</v>
      </c>
    </row>
    <row r="12548" spans="1:11" x14ac:dyDescent="0.45">
      <c r="A12548" s="10" t="s">
        <v>107</v>
      </c>
      <c r="B12548" s="20">
        <v>0.91200000000000003</v>
      </c>
      <c r="C12548" s="19">
        <v>8362</v>
      </c>
      <c r="D12548" s="19">
        <v>713.10672439999996</v>
      </c>
      <c r="E12548" s="23">
        <v>0.52458522200000002</v>
      </c>
      <c r="F12548" s="23">
        <v>0.228706681</v>
      </c>
      <c r="G12548" s="17">
        <v>0</v>
      </c>
      <c r="H12548" s="17">
        <v>1</v>
      </c>
      <c r="I12548" s="17">
        <v>0.79173334100000003</v>
      </c>
      <c r="J12548" s="17">
        <v>0.207896677</v>
      </c>
      <c r="K12548" s="17">
        <v>3.6999999999999999E-4</v>
      </c>
    </row>
    <row r="12549" spans="1:11" x14ac:dyDescent="0.45">
      <c r="A12549" s="10" t="s">
        <v>107</v>
      </c>
      <c r="B12549" s="20">
        <v>0.91300000000000003</v>
      </c>
      <c r="C12549" s="19">
        <v>8373</v>
      </c>
      <c r="D12549" s="19">
        <v>718.90586229999997</v>
      </c>
      <c r="E12549" s="23">
        <v>0.53050039100000002</v>
      </c>
      <c r="F12549" s="23">
        <v>0.22941182500000001</v>
      </c>
      <c r="G12549" s="17">
        <v>0</v>
      </c>
      <c r="H12549" s="17">
        <v>1</v>
      </c>
      <c r="I12549" s="17">
        <v>0.79373349900000001</v>
      </c>
      <c r="J12549" s="17">
        <v>0.20590007299999999</v>
      </c>
      <c r="K12549" s="17">
        <v>3.6600000000000001E-4</v>
      </c>
    </row>
    <row r="12550" spans="1:11" x14ac:dyDescent="0.45">
      <c r="A12550" s="10" t="s">
        <v>107</v>
      </c>
      <c r="B12550" s="20">
        <v>0.91400000000000003</v>
      </c>
      <c r="C12550" s="19">
        <v>8384</v>
      </c>
      <c r="D12550" s="19">
        <v>724.83390159999999</v>
      </c>
      <c r="E12550" s="23">
        <v>0.54708548300000004</v>
      </c>
      <c r="F12550" s="23">
        <v>0.23096498200000001</v>
      </c>
      <c r="G12550" s="17">
        <v>0</v>
      </c>
      <c r="H12550" s="17">
        <v>1</v>
      </c>
      <c r="I12550" s="17">
        <v>0.79476990300000006</v>
      </c>
      <c r="J12550" s="17">
        <v>0.20486551</v>
      </c>
      <c r="K12550" s="17">
        <v>3.6499999999999998E-4</v>
      </c>
    </row>
    <row r="12551" spans="1:11" x14ac:dyDescent="0.45">
      <c r="A12551" s="10" t="s">
        <v>107</v>
      </c>
      <c r="B12551" s="20">
        <v>0.91500000000000004</v>
      </c>
      <c r="C12551" s="19">
        <v>8392</v>
      </c>
      <c r="D12551" s="19">
        <v>729.33661359999996</v>
      </c>
      <c r="E12551" s="23">
        <v>0.56991770100000005</v>
      </c>
      <c r="F12551" s="23">
        <v>0.232562824</v>
      </c>
      <c r="G12551" s="17">
        <v>0</v>
      </c>
      <c r="H12551" s="17">
        <v>1</v>
      </c>
      <c r="I12551" s="17">
        <v>0.79533530100000005</v>
      </c>
      <c r="J12551" s="17">
        <v>0.20430171899999999</v>
      </c>
      <c r="K12551" s="17">
        <v>3.6299999999999999E-4</v>
      </c>
    </row>
    <row r="12552" spans="1:11" x14ac:dyDescent="0.45">
      <c r="A12552" s="10" t="s">
        <v>107</v>
      </c>
      <c r="B12552" s="20">
        <v>0.92100000000000004</v>
      </c>
      <c r="C12552" s="19">
        <v>8449</v>
      </c>
      <c r="D12552" s="19">
        <v>761.9066229</v>
      </c>
      <c r="E12552" s="23">
        <v>0.58021322500000005</v>
      </c>
      <c r="F12552" s="23">
        <v>0.237461378</v>
      </c>
      <c r="G12552" s="17">
        <v>0</v>
      </c>
      <c r="H12552" s="17">
        <v>1</v>
      </c>
      <c r="I12552" s="17">
        <v>0.803720985</v>
      </c>
      <c r="J12552" s="17">
        <v>0.19593090699999999</v>
      </c>
      <c r="K12552" s="17">
        <v>3.48E-4</v>
      </c>
    </row>
    <row r="12553" spans="1:11" x14ac:dyDescent="0.45">
      <c r="A12553" s="10" t="s">
        <v>107</v>
      </c>
      <c r="B12553" s="20">
        <v>0.92200000000000004</v>
      </c>
      <c r="C12553" s="19">
        <v>8459</v>
      </c>
      <c r="D12553" s="19">
        <v>767.87458030000005</v>
      </c>
      <c r="E12553" s="23">
        <v>0.60879683799999995</v>
      </c>
      <c r="F12553" s="23">
        <v>0.247195895</v>
      </c>
      <c r="G12553" s="17">
        <v>0</v>
      </c>
      <c r="H12553" s="17">
        <v>1</v>
      </c>
      <c r="I12553" s="17">
        <v>0.80446356699999999</v>
      </c>
      <c r="J12553" s="17">
        <v>0.195189642</v>
      </c>
      <c r="K12553" s="17">
        <v>3.4699999999999998E-4</v>
      </c>
    </row>
    <row r="12554" spans="1:11" x14ac:dyDescent="0.45">
      <c r="A12554" s="10" t="s">
        <v>107</v>
      </c>
      <c r="B12554" s="20">
        <v>0.92300000000000004</v>
      </c>
      <c r="C12554" s="19">
        <v>8468</v>
      </c>
      <c r="D12554" s="19">
        <v>773.37217229999999</v>
      </c>
      <c r="E12554" s="23">
        <v>0.61162139400000004</v>
      </c>
      <c r="F12554" s="23">
        <v>0.24930032299999999</v>
      </c>
      <c r="G12554" s="17">
        <v>0</v>
      </c>
      <c r="H12554" s="17">
        <v>1</v>
      </c>
      <c r="I12554" s="17">
        <v>0.80496153800000003</v>
      </c>
      <c r="J12554" s="17">
        <v>0.19469255499999999</v>
      </c>
      <c r="K12554" s="17">
        <v>3.4600000000000001E-4</v>
      </c>
    </row>
    <row r="12555" spans="1:11" x14ac:dyDescent="0.45">
      <c r="A12555" s="10" t="s">
        <v>107</v>
      </c>
      <c r="B12555" s="20">
        <v>0.92400000000000004</v>
      </c>
      <c r="C12555" s="19">
        <v>8477</v>
      </c>
      <c r="D12555" s="19">
        <v>778.9120183</v>
      </c>
      <c r="E12555" s="23">
        <v>0.61683169299999996</v>
      </c>
      <c r="F12555" s="23">
        <v>0.25116034300000001</v>
      </c>
      <c r="G12555" s="17">
        <v>0</v>
      </c>
      <c r="H12555" s="17">
        <v>1</v>
      </c>
      <c r="I12555" s="17">
        <v>0.80634332799999997</v>
      </c>
      <c r="J12555" s="17">
        <v>0.19331321500000001</v>
      </c>
      <c r="K12555" s="17">
        <v>3.4299999999999999E-4</v>
      </c>
    </row>
    <row r="12556" spans="1:11" x14ac:dyDescent="0.45">
      <c r="A12556" s="10" t="s">
        <v>107</v>
      </c>
      <c r="B12556" s="20">
        <v>0.92500000000000004</v>
      </c>
      <c r="C12556" s="19">
        <v>8486</v>
      </c>
      <c r="D12556" s="19">
        <v>784.5501299</v>
      </c>
      <c r="E12556" s="23">
        <v>0.62915915899999997</v>
      </c>
      <c r="F12556" s="23">
        <v>0.253032906</v>
      </c>
      <c r="G12556" s="17">
        <v>0</v>
      </c>
      <c r="H12556" s="17">
        <v>1</v>
      </c>
      <c r="I12556" s="17">
        <v>0.80755213800000003</v>
      </c>
      <c r="J12556" s="17">
        <v>0.19210654899999999</v>
      </c>
      <c r="K12556" s="17">
        <v>3.4099999999999999E-4</v>
      </c>
    </row>
    <row r="12557" spans="1:11" x14ac:dyDescent="0.45">
      <c r="A12557" s="10" t="s">
        <v>107</v>
      </c>
      <c r="B12557" s="20">
        <v>0.92600000000000005</v>
      </c>
      <c r="C12557" s="19">
        <v>8495</v>
      </c>
      <c r="D12557" s="19">
        <v>790.33970339999996</v>
      </c>
      <c r="E12557" s="23">
        <v>0.64569272200000005</v>
      </c>
      <c r="F12557" s="23">
        <v>0.25460927300000002</v>
      </c>
      <c r="G12557" s="17">
        <v>0</v>
      </c>
      <c r="H12557" s="17">
        <v>1</v>
      </c>
      <c r="I12557" s="17">
        <v>0.80871668900000004</v>
      </c>
      <c r="J12557" s="17">
        <v>0.190944063</v>
      </c>
      <c r="K12557" s="17">
        <v>3.39E-4</v>
      </c>
    </row>
    <row r="12558" spans="1:11" x14ac:dyDescent="0.45">
      <c r="A12558" s="10" t="s">
        <v>107</v>
      </c>
      <c r="B12558" s="20">
        <v>0.92800000000000005</v>
      </c>
      <c r="C12558" s="19">
        <v>8514</v>
      </c>
      <c r="D12558" s="19">
        <v>802.62872660000005</v>
      </c>
      <c r="E12558" s="23">
        <v>0.65368909799999997</v>
      </c>
      <c r="F12558" s="23">
        <v>0.25773832699999999</v>
      </c>
      <c r="G12558" s="17">
        <v>0</v>
      </c>
      <c r="H12558" s="17">
        <v>1</v>
      </c>
      <c r="I12558" s="17">
        <v>0.81259165099999997</v>
      </c>
      <c r="J12558" s="17">
        <v>0.18707597400000001</v>
      </c>
      <c r="K12558" s="17">
        <v>3.3199999999999999E-4</v>
      </c>
    </row>
    <row r="12559" spans="1:11" x14ac:dyDescent="0.45">
      <c r="A12559" s="10" t="s">
        <v>107</v>
      </c>
      <c r="B12559" s="20">
        <v>0.92900000000000005</v>
      </c>
      <c r="C12559" s="19">
        <v>8522</v>
      </c>
      <c r="D12559" s="19">
        <v>807.91356789999998</v>
      </c>
      <c r="E12559" s="23">
        <v>0.66890327100000002</v>
      </c>
      <c r="F12559" s="23">
        <v>0.26168217500000002</v>
      </c>
      <c r="G12559" s="17">
        <v>0</v>
      </c>
      <c r="H12559" s="17">
        <v>1</v>
      </c>
      <c r="I12559" s="17">
        <v>0.81390539399999995</v>
      </c>
      <c r="J12559" s="17">
        <v>0.18576456099999999</v>
      </c>
      <c r="K12559" s="17">
        <v>3.3E-4</v>
      </c>
    </row>
    <row r="12560" spans="1:11" x14ac:dyDescent="0.45">
      <c r="A12560" s="10" t="s">
        <v>107</v>
      </c>
      <c r="B12560" s="20">
        <v>0.93</v>
      </c>
      <c r="C12560" s="19">
        <v>8530</v>
      </c>
      <c r="D12560" s="19">
        <v>813.31583109999997</v>
      </c>
      <c r="E12560" s="23">
        <v>0.68667033099999997</v>
      </c>
      <c r="F12560" s="23">
        <v>0.26317417300000001</v>
      </c>
      <c r="G12560" s="17">
        <v>0</v>
      </c>
      <c r="H12560" s="17">
        <v>1</v>
      </c>
      <c r="I12560" s="17">
        <v>0.81489997700000005</v>
      </c>
      <c r="J12560" s="17">
        <v>0.18477174099999999</v>
      </c>
      <c r="K12560" s="17">
        <v>3.28E-4</v>
      </c>
    </row>
    <row r="12561" spans="1:11" x14ac:dyDescent="0.45">
      <c r="A12561" s="10" t="s">
        <v>107</v>
      </c>
      <c r="B12561" s="20">
        <v>0.93100000000000005</v>
      </c>
      <c r="C12561" s="19">
        <v>8539</v>
      </c>
      <c r="D12561" s="19">
        <v>819.52046940000002</v>
      </c>
      <c r="E12561" s="23">
        <v>0.689404252</v>
      </c>
      <c r="F12561" s="23">
        <v>0.26577584900000001</v>
      </c>
      <c r="G12561" s="17">
        <v>0</v>
      </c>
      <c r="H12561" s="17">
        <v>1</v>
      </c>
      <c r="I12561" s="17">
        <v>0.81649811400000005</v>
      </c>
      <c r="J12561" s="17">
        <v>0.183176439</v>
      </c>
      <c r="K12561" s="17">
        <v>3.2499999999999999E-4</v>
      </c>
    </row>
    <row r="12562" spans="1:11" x14ac:dyDescent="0.45">
      <c r="A12562" s="10" t="s">
        <v>107</v>
      </c>
      <c r="B12562" s="20">
        <v>0.93200000000000005</v>
      </c>
      <c r="C12562" s="19">
        <v>8549</v>
      </c>
      <c r="D12562" s="19">
        <v>826.50953809999999</v>
      </c>
      <c r="E12562" s="23">
        <v>0.70155110300000001</v>
      </c>
      <c r="F12562" s="23">
        <v>0.268060089</v>
      </c>
      <c r="G12562" s="17">
        <v>0</v>
      </c>
      <c r="H12562" s="17">
        <v>1</v>
      </c>
      <c r="I12562" s="17">
        <v>0.81792522300000003</v>
      </c>
      <c r="J12562" s="17">
        <v>0.18175186099999999</v>
      </c>
      <c r="K12562" s="17">
        <v>3.2299999999999999E-4</v>
      </c>
    </row>
    <row r="12563" spans="1:11" x14ac:dyDescent="0.45">
      <c r="A12563" s="10" t="s">
        <v>107</v>
      </c>
      <c r="B12563" s="20">
        <v>0.93300000000000005</v>
      </c>
      <c r="C12563" s="19">
        <v>8555</v>
      </c>
      <c r="D12563" s="19">
        <v>830.75465640000004</v>
      </c>
      <c r="E12563" s="23">
        <v>0.70751971899999999</v>
      </c>
      <c r="F12563" s="23">
        <v>0.27058038400000001</v>
      </c>
      <c r="G12563" s="17">
        <v>0</v>
      </c>
      <c r="H12563" s="17">
        <v>1</v>
      </c>
      <c r="I12563" s="17">
        <v>0.81806885799999995</v>
      </c>
      <c r="J12563" s="17">
        <v>0.18160847999999999</v>
      </c>
      <c r="K12563" s="17">
        <v>3.2299999999999999E-4</v>
      </c>
    </row>
    <row r="12564" spans="1:11" x14ac:dyDescent="0.45">
      <c r="A12564" s="10" t="s">
        <v>107</v>
      </c>
      <c r="B12564" s="20">
        <v>0.93400000000000005</v>
      </c>
      <c r="C12564" s="19">
        <v>8568</v>
      </c>
      <c r="D12564" s="19">
        <v>839.96383479999997</v>
      </c>
      <c r="E12564" s="23">
        <v>0.70960700899999996</v>
      </c>
      <c r="F12564" s="23">
        <v>0.27224377500000002</v>
      </c>
      <c r="G12564" s="17">
        <v>0</v>
      </c>
      <c r="H12564" s="17">
        <v>1</v>
      </c>
      <c r="I12564" s="17">
        <v>0.81979053999999996</v>
      </c>
      <c r="J12564" s="17">
        <v>0.17988985199999999</v>
      </c>
      <c r="K12564" s="17">
        <v>3.2000000000000003E-4</v>
      </c>
    </row>
    <row r="12565" spans="1:11" x14ac:dyDescent="0.45">
      <c r="A12565" s="10" t="s">
        <v>107</v>
      </c>
      <c r="B12565" s="20">
        <v>0.93500000000000005</v>
      </c>
      <c r="C12565" s="19">
        <v>8576</v>
      </c>
      <c r="D12565" s="19">
        <v>845.73928169999999</v>
      </c>
      <c r="E12565" s="23">
        <v>0.73304444700000004</v>
      </c>
      <c r="F12565" s="23">
        <v>0.27525044100000001</v>
      </c>
      <c r="G12565" s="17">
        <v>0</v>
      </c>
      <c r="H12565" s="17">
        <v>1</v>
      </c>
      <c r="I12565" s="17">
        <v>0.82059762000000003</v>
      </c>
      <c r="J12565" s="17">
        <v>0.17908439500000001</v>
      </c>
      <c r="K12565" s="17">
        <v>3.1799999999999998E-4</v>
      </c>
    </row>
    <row r="12566" spans="1:11" x14ac:dyDescent="0.45">
      <c r="A12566" s="10" t="s">
        <v>107</v>
      </c>
      <c r="B12566" s="20">
        <v>0.93600000000000005</v>
      </c>
      <c r="C12566" s="19">
        <v>8587</v>
      </c>
      <c r="D12566" s="19">
        <v>853.91471899999999</v>
      </c>
      <c r="E12566" s="23">
        <v>0.75273420099999999</v>
      </c>
      <c r="F12566" s="23">
        <v>0.276910192</v>
      </c>
      <c r="G12566" s="17">
        <v>0</v>
      </c>
      <c r="H12566" s="17">
        <v>1</v>
      </c>
      <c r="I12566" s="17">
        <v>0.82251518499999998</v>
      </c>
      <c r="J12566" s="17">
        <v>0.17717022900000001</v>
      </c>
      <c r="K12566" s="17">
        <v>3.1500000000000001E-4</v>
      </c>
    </row>
    <row r="12567" spans="1:11" x14ac:dyDescent="0.45">
      <c r="A12567" s="10" t="s">
        <v>107</v>
      </c>
      <c r="B12567" s="20">
        <v>0.93700000000000006</v>
      </c>
      <c r="C12567" s="19">
        <v>8592</v>
      </c>
      <c r="D12567" s="19">
        <v>857.70165540000005</v>
      </c>
      <c r="E12567" s="23">
        <v>0.76234038999999998</v>
      </c>
      <c r="F12567" s="23">
        <v>0.27928053600000002</v>
      </c>
      <c r="G12567" s="17">
        <v>0</v>
      </c>
      <c r="H12567" s="17">
        <v>1</v>
      </c>
      <c r="I12567" s="17">
        <v>0.82305788599999996</v>
      </c>
      <c r="J12567" s="17">
        <v>0.176628533</v>
      </c>
      <c r="K12567" s="17">
        <v>3.1399999999999999E-4</v>
      </c>
    </row>
    <row r="12568" spans="1:11" x14ac:dyDescent="0.45">
      <c r="A12568" s="10" t="s">
        <v>107</v>
      </c>
      <c r="B12568" s="20">
        <v>0.93899999999999995</v>
      </c>
      <c r="C12568" s="19">
        <v>8615</v>
      </c>
      <c r="D12568" s="19">
        <v>875.30054440000004</v>
      </c>
      <c r="E12568" s="23">
        <v>0.76725857500000005</v>
      </c>
      <c r="F12568" s="23">
        <v>0.28236302099999999</v>
      </c>
      <c r="G12568" s="17">
        <v>0</v>
      </c>
      <c r="H12568" s="17">
        <v>1</v>
      </c>
      <c r="I12568" s="17">
        <v>0.827128211</v>
      </c>
      <c r="J12568" s="17">
        <v>0.172565421</v>
      </c>
      <c r="K12568" s="17">
        <v>3.0600000000000001E-4</v>
      </c>
    </row>
    <row r="12569" spans="1:11" x14ac:dyDescent="0.45">
      <c r="A12569" s="10" t="s">
        <v>107</v>
      </c>
      <c r="B12569" s="20">
        <v>0.94</v>
      </c>
      <c r="C12569" s="19">
        <v>8622</v>
      </c>
      <c r="D12569" s="19">
        <v>880.73566559999995</v>
      </c>
      <c r="E12569" s="23">
        <v>0.784124669</v>
      </c>
      <c r="F12569" s="23">
        <v>0.28835366299999998</v>
      </c>
      <c r="G12569" s="17">
        <v>0</v>
      </c>
      <c r="H12569" s="17">
        <v>1</v>
      </c>
      <c r="I12569" s="17">
        <v>0.82743025199999998</v>
      </c>
      <c r="J12569" s="17">
        <v>0.17226391599999999</v>
      </c>
      <c r="K12569" s="17">
        <v>3.0600000000000001E-4</v>
      </c>
    </row>
    <row r="12570" spans="1:11" x14ac:dyDescent="0.45">
      <c r="A12570" s="10" t="s">
        <v>107</v>
      </c>
      <c r="B12570" s="20">
        <v>0.94099999999999995</v>
      </c>
      <c r="C12570" s="19">
        <v>8631</v>
      </c>
      <c r="D12570" s="19">
        <v>887.84805459999995</v>
      </c>
      <c r="E12570" s="23">
        <v>0.79077497399999996</v>
      </c>
      <c r="F12570" s="23">
        <v>0.28993397999999998</v>
      </c>
      <c r="G12570" s="17">
        <v>0</v>
      </c>
      <c r="H12570" s="17">
        <v>1</v>
      </c>
      <c r="I12570" s="17">
        <v>0.82849393999999998</v>
      </c>
      <c r="J12570" s="17">
        <v>0.171202206</v>
      </c>
      <c r="K12570" s="17">
        <v>3.0400000000000002E-4</v>
      </c>
    </row>
    <row r="12571" spans="1:11" x14ac:dyDescent="0.45">
      <c r="A12571" s="10" t="s">
        <v>107</v>
      </c>
      <c r="B12571" s="20">
        <v>0.94199999999999995</v>
      </c>
      <c r="C12571" s="19">
        <v>8642</v>
      </c>
      <c r="D12571" s="19">
        <v>896.60065840000004</v>
      </c>
      <c r="E12571" s="23">
        <v>0.79569126000000001</v>
      </c>
      <c r="F12571" s="23">
        <v>0.29321175100000002</v>
      </c>
      <c r="G12571" s="17">
        <v>0</v>
      </c>
      <c r="H12571" s="17">
        <v>1</v>
      </c>
      <c r="I12571" s="17">
        <v>0.829892619</v>
      </c>
      <c r="J12571" s="17">
        <v>0.16980600500000001</v>
      </c>
      <c r="K12571" s="17">
        <v>3.01E-4</v>
      </c>
    </row>
    <row r="12572" spans="1:11" x14ac:dyDescent="0.45">
      <c r="A12572" s="10" t="s">
        <v>107</v>
      </c>
      <c r="B12572" s="20">
        <v>0.94299999999999995</v>
      </c>
      <c r="C12572" s="19">
        <v>8648</v>
      </c>
      <c r="D12572" s="19">
        <v>901.4389261</v>
      </c>
      <c r="E12572" s="23">
        <v>0.81112490800000003</v>
      </c>
      <c r="F12572" s="23">
        <v>0.29624853499999998</v>
      </c>
      <c r="G12572" s="17">
        <v>0</v>
      </c>
      <c r="H12572" s="17">
        <v>1</v>
      </c>
      <c r="I12572" s="17">
        <v>0.83060403400000005</v>
      </c>
      <c r="J12572" s="17">
        <v>0.16909584999999999</v>
      </c>
      <c r="K12572" s="17">
        <v>2.9999999999999997E-4</v>
      </c>
    </row>
    <row r="12573" spans="1:11" x14ac:dyDescent="0.45">
      <c r="A12573" s="10" t="s">
        <v>107</v>
      </c>
      <c r="B12573" s="20">
        <v>0.94399999999999995</v>
      </c>
      <c r="C12573" s="19">
        <v>8658</v>
      </c>
      <c r="D12573" s="19">
        <v>909.56720010000004</v>
      </c>
      <c r="E12573" s="23">
        <v>0.81282739999999998</v>
      </c>
      <c r="F12573" s="23">
        <v>0.29823097399999998</v>
      </c>
      <c r="G12573" s="17">
        <v>0</v>
      </c>
      <c r="H12573" s="17">
        <v>1</v>
      </c>
      <c r="I12573" s="17">
        <v>0.83205720999999999</v>
      </c>
      <c r="J12573" s="17">
        <v>0.167645249</v>
      </c>
      <c r="K12573" s="17">
        <v>2.9799999999999998E-4</v>
      </c>
    </row>
    <row r="12574" spans="1:11" x14ac:dyDescent="0.45">
      <c r="A12574" s="10" t="s">
        <v>107</v>
      </c>
      <c r="B12574" s="20">
        <v>0.94499999999999995</v>
      </c>
      <c r="C12574" s="19">
        <v>8669</v>
      </c>
      <c r="D12574" s="19">
        <v>918.6542111</v>
      </c>
      <c r="E12574" s="23">
        <v>0.83464066000000003</v>
      </c>
      <c r="F12574" s="23">
        <v>0.30101278799999998</v>
      </c>
      <c r="G12574" s="17">
        <v>0</v>
      </c>
      <c r="H12574" s="17">
        <v>1</v>
      </c>
      <c r="I12574" s="17">
        <v>0.83250415799999999</v>
      </c>
      <c r="J12574" s="17">
        <v>0.16719909299999999</v>
      </c>
      <c r="K12574" s="17">
        <v>2.9700000000000001E-4</v>
      </c>
    </row>
    <row r="12575" spans="1:11" x14ac:dyDescent="0.45">
      <c r="A12575" s="10" t="s">
        <v>107</v>
      </c>
      <c r="B12575" s="20">
        <v>0.94599999999999995</v>
      </c>
      <c r="C12575" s="19">
        <v>8677</v>
      </c>
      <c r="D12575" s="19">
        <v>925.38065440000003</v>
      </c>
      <c r="E12575" s="23">
        <v>0.84615719300000003</v>
      </c>
      <c r="F12575" s="23">
        <v>0.304081663</v>
      </c>
      <c r="G12575" s="17">
        <v>0</v>
      </c>
      <c r="H12575" s="17">
        <v>1</v>
      </c>
      <c r="I12575" s="17">
        <v>0.83361296799999995</v>
      </c>
      <c r="J12575" s="17">
        <v>0.166092247</v>
      </c>
      <c r="K12575" s="17">
        <v>2.9500000000000001E-4</v>
      </c>
    </row>
    <row r="12576" spans="1:11" x14ac:dyDescent="0.45">
      <c r="A12576" s="10" t="s">
        <v>107</v>
      </c>
      <c r="B12576" s="20">
        <v>0.94699999999999995</v>
      </c>
      <c r="C12576" s="19">
        <v>8687</v>
      </c>
      <c r="D12576" s="19">
        <v>933.85256849999996</v>
      </c>
      <c r="E12576" s="23">
        <v>0.84719140999999998</v>
      </c>
      <c r="F12576" s="23">
        <v>0.30605219500000003</v>
      </c>
      <c r="G12576" s="17">
        <v>0</v>
      </c>
      <c r="H12576" s="17">
        <v>1</v>
      </c>
      <c r="I12576" s="17">
        <v>0.83570044600000004</v>
      </c>
      <c r="J12576" s="17">
        <v>0.16400846699999999</v>
      </c>
      <c r="K12576" s="17">
        <v>2.9100000000000003E-4</v>
      </c>
    </row>
    <row r="12577" spans="1:11" x14ac:dyDescent="0.45">
      <c r="A12577" s="10" t="s">
        <v>107</v>
      </c>
      <c r="B12577" s="20">
        <v>0.94799999999999995</v>
      </c>
      <c r="C12577" s="19">
        <v>8697</v>
      </c>
      <c r="D12577" s="19">
        <v>942.41914640000005</v>
      </c>
      <c r="E12577" s="23">
        <v>0.87276480300000003</v>
      </c>
      <c r="F12577" s="23">
        <v>0.30852427900000001</v>
      </c>
      <c r="G12577" s="17">
        <v>0</v>
      </c>
      <c r="H12577" s="17">
        <v>1</v>
      </c>
      <c r="I12577" s="17">
        <v>0.83655323199999998</v>
      </c>
      <c r="J12577" s="17">
        <v>0.16315749800000001</v>
      </c>
      <c r="K12577" s="17">
        <v>2.8899999999999998E-4</v>
      </c>
    </row>
    <row r="12578" spans="1:11" x14ac:dyDescent="0.45">
      <c r="A12578" s="10" t="s">
        <v>107</v>
      </c>
      <c r="B12578" s="20">
        <v>0.94899999999999995</v>
      </c>
      <c r="C12578" s="19">
        <v>8706</v>
      </c>
      <c r="D12578" s="19">
        <v>950.34837709999999</v>
      </c>
      <c r="E12578" s="23">
        <v>0.88665371699999995</v>
      </c>
      <c r="F12578" s="23">
        <v>0.31101692800000003</v>
      </c>
      <c r="G12578" s="17">
        <v>0</v>
      </c>
      <c r="H12578" s="17">
        <v>1</v>
      </c>
      <c r="I12578" s="17">
        <v>0.83818225700000004</v>
      </c>
      <c r="J12578" s="17">
        <v>0.16153135599999999</v>
      </c>
      <c r="K12578" s="17">
        <v>2.8600000000000001E-4</v>
      </c>
    </row>
    <row r="12579" spans="1:11" x14ac:dyDescent="0.45">
      <c r="A12579" s="10" t="s">
        <v>107</v>
      </c>
      <c r="B12579" s="20">
        <v>0.95</v>
      </c>
      <c r="C12579" s="19">
        <v>8714</v>
      </c>
      <c r="D12579" s="19">
        <v>957.6122163</v>
      </c>
      <c r="E12579" s="23">
        <v>0.91492847300000002</v>
      </c>
      <c r="F12579" s="23">
        <v>0.31334033300000003</v>
      </c>
      <c r="G12579" s="17">
        <v>0</v>
      </c>
      <c r="H12579" s="17">
        <v>1</v>
      </c>
      <c r="I12579" s="17">
        <v>0.83928464599999997</v>
      </c>
      <c r="J12579" s="17">
        <v>0.16043091800000001</v>
      </c>
      <c r="K12579" s="17">
        <v>2.8400000000000002E-4</v>
      </c>
    </row>
    <row r="12580" spans="1:11" x14ac:dyDescent="0.45">
      <c r="A12580" s="10" t="s">
        <v>107</v>
      </c>
      <c r="B12580" s="20">
        <v>0.95099999999999996</v>
      </c>
      <c r="C12580" s="19">
        <v>8721</v>
      </c>
      <c r="D12580" s="19">
        <v>964.1260959</v>
      </c>
      <c r="E12580" s="23">
        <v>0.94316817200000003</v>
      </c>
      <c r="F12580" s="23">
        <v>0.31548704700000002</v>
      </c>
      <c r="G12580" s="17">
        <v>0</v>
      </c>
      <c r="H12580" s="17">
        <v>1</v>
      </c>
      <c r="I12580" s="17">
        <v>0.83924083599999999</v>
      </c>
      <c r="J12580" s="17">
        <v>0.160476173</v>
      </c>
      <c r="K12580" s="17">
        <v>2.8299999999999999E-4</v>
      </c>
    </row>
    <row r="12581" spans="1:11" x14ac:dyDescent="0.45">
      <c r="A12581" s="10" t="s">
        <v>107</v>
      </c>
      <c r="B12581" s="20">
        <v>0.95199999999999996</v>
      </c>
      <c r="C12581" s="19">
        <v>8734</v>
      </c>
      <c r="D12581" s="19">
        <v>976.51019710000003</v>
      </c>
      <c r="E12581" s="23">
        <v>0.95941887199999998</v>
      </c>
      <c r="F12581" s="23">
        <v>0.32086911200000001</v>
      </c>
      <c r="G12581" s="17">
        <v>0</v>
      </c>
      <c r="H12581" s="17">
        <v>1</v>
      </c>
      <c r="I12581" s="17">
        <v>0.84137915699999999</v>
      </c>
      <c r="J12581" s="17">
        <v>0.15834161699999999</v>
      </c>
      <c r="K12581" s="17">
        <v>2.7900000000000001E-4</v>
      </c>
    </row>
    <row r="12582" spans="1:11" x14ac:dyDescent="0.45">
      <c r="A12582" s="10" t="s">
        <v>107</v>
      </c>
      <c r="B12582" s="20">
        <v>0.95299999999999996</v>
      </c>
      <c r="C12582" s="19">
        <v>8743</v>
      </c>
      <c r="D12582" s="19">
        <v>985.28910350000001</v>
      </c>
      <c r="E12582" s="23">
        <v>0.983312874</v>
      </c>
      <c r="F12582" s="23">
        <v>0.32460730199999999</v>
      </c>
      <c r="G12582" s="17">
        <v>0</v>
      </c>
      <c r="H12582" s="17">
        <v>1</v>
      </c>
      <c r="I12582" s="17">
        <v>0.84171003300000002</v>
      </c>
      <c r="J12582" s="17">
        <v>0.15801132300000001</v>
      </c>
      <c r="K12582" s="17">
        <v>2.7900000000000001E-4</v>
      </c>
    </row>
    <row r="12583" spans="1:11" x14ac:dyDescent="0.45">
      <c r="A12583" s="10" t="s">
        <v>107</v>
      </c>
      <c r="B12583" s="20">
        <v>0.95399999999999996</v>
      </c>
      <c r="C12583" s="19">
        <v>8752</v>
      </c>
      <c r="D12583" s="19">
        <v>994.19670589999998</v>
      </c>
      <c r="E12583" s="23">
        <v>0.99776308599999997</v>
      </c>
      <c r="F12583" s="23">
        <v>0.32726253300000002</v>
      </c>
      <c r="G12583" s="17">
        <v>0</v>
      </c>
      <c r="H12583" s="17">
        <v>1</v>
      </c>
      <c r="I12583" s="17">
        <v>0.84208815299999995</v>
      </c>
      <c r="J12583" s="17">
        <v>0.15763386800000001</v>
      </c>
      <c r="K12583" s="17">
        <v>2.7799999999999998E-4</v>
      </c>
    </row>
    <row r="12584" spans="1:11" x14ac:dyDescent="0.45">
      <c r="A12584" s="10" t="s">
        <v>107</v>
      </c>
      <c r="B12584" s="20">
        <v>0.95499999999999996</v>
      </c>
      <c r="C12584" s="19">
        <v>8760</v>
      </c>
      <c r="D12584" s="19">
        <v>1002.192324</v>
      </c>
      <c r="E12584" s="23">
        <v>0.99945230500000004</v>
      </c>
      <c r="F12584" s="23">
        <v>0.33219579799999999</v>
      </c>
      <c r="G12584" s="17">
        <v>0</v>
      </c>
      <c r="H12584" s="17">
        <v>1</v>
      </c>
      <c r="I12584" s="17">
        <v>0.84341091700000004</v>
      </c>
      <c r="J12584" s="17">
        <v>0.156313434</v>
      </c>
      <c r="K12584" s="17">
        <v>2.7599999999999999E-4</v>
      </c>
    </row>
    <row r="12585" spans="1:11" x14ac:dyDescent="0.45">
      <c r="A12585" s="10" t="s">
        <v>107</v>
      </c>
      <c r="B12585" s="20">
        <v>0.95599999999999996</v>
      </c>
      <c r="C12585" s="19">
        <v>8767</v>
      </c>
      <c r="D12585" s="19">
        <v>1009.295531</v>
      </c>
      <c r="E12585" s="23">
        <v>1.021284437</v>
      </c>
      <c r="F12585" s="23">
        <v>0.33462328800000002</v>
      </c>
      <c r="G12585" s="17">
        <v>0</v>
      </c>
      <c r="H12585" s="17">
        <v>1</v>
      </c>
      <c r="I12585" s="17">
        <v>0.84373334099999997</v>
      </c>
      <c r="J12585" s="17">
        <v>0.15599164900000001</v>
      </c>
      <c r="K12585" s="17">
        <v>2.7500000000000002E-4</v>
      </c>
    </row>
    <row r="12586" spans="1:11" x14ac:dyDescent="0.45">
      <c r="A12586" s="10" t="s">
        <v>107</v>
      </c>
      <c r="B12586" s="20">
        <v>0.95699999999999996</v>
      </c>
      <c r="C12586" s="19">
        <v>8777</v>
      </c>
      <c r="D12586" s="19">
        <v>1019.588139</v>
      </c>
      <c r="E12586" s="23">
        <v>1.0292608459999999</v>
      </c>
      <c r="F12586" s="23">
        <v>0.336781422</v>
      </c>
      <c r="G12586" s="17">
        <v>0</v>
      </c>
      <c r="H12586" s="17">
        <v>1</v>
      </c>
      <c r="I12586" s="17">
        <v>0.84582644100000004</v>
      </c>
      <c r="J12586" s="17">
        <v>0.153902232</v>
      </c>
      <c r="K12586" s="17">
        <v>2.7099999999999997E-4</v>
      </c>
    </row>
    <row r="12587" spans="1:11" x14ac:dyDescent="0.45">
      <c r="A12587" s="10" t="s">
        <v>107</v>
      </c>
      <c r="B12587" s="20">
        <v>0.95799999999999996</v>
      </c>
      <c r="C12587" s="19">
        <v>8789</v>
      </c>
      <c r="D12587" s="19">
        <v>1032.1549460000001</v>
      </c>
      <c r="E12587" s="23">
        <v>1.055492538</v>
      </c>
      <c r="F12587" s="23">
        <v>0.342054996</v>
      </c>
      <c r="G12587" s="17">
        <v>0</v>
      </c>
      <c r="H12587" s="17">
        <v>1</v>
      </c>
      <c r="I12587" s="17">
        <v>0.84730364199999997</v>
      </c>
      <c r="J12587" s="17">
        <v>0.15242763100000001</v>
      </c>
      <c r="K12587" s="17">
        <v>2.6899999999999998E-4</v>
      </c>
    </row>
    <row r="12588" spans="1:11" x14ac:dyDescent="0.45">
      <c r="A12588" s="10" t="s">
        <v>107</v>
      </c>
      <c r="B12588" s="20">
        <v>0.95899999999999996</v>
      </c>
      <c r="C12588" s="19">
        <v>8796</v>
      </c>
      <c r="D12588" s="19">
        <v>1039.625775</v>
      </c>
      <c r="E12588" s="23">
        <v>1.0693474949999999</v>
      </c>
      <c r="F12588" s="23">
        <v>0.34589096400000002</v>
      </c>
      <c r="G12588" s="17">
        <v>0</v>
      </c>
      <c r="H12588" s="17">
        <v>1</v>
      </c>
      <c r="I12588" s="17">
        <v>0.84884745699999997</v>
      </c>
      <c r="J12588" s="17">
        <v>0.15088653299999999</v>
      </c>
      <c r="K12588" s="17">
        <v>2.6600000000000001E-4</v>
      </c>
    </row>
    <row r="12589" spans="1:11" x14ac:dyDescent="0.45">
      <c r="A12589" s="10" t="s">
        <v>107</v>
      </c>
      <c r="B12589" s="20">
        <v>0.96099999999999997</v>
      </c>
      <c r="C12589" s="19">
        <v>8815</v>
      </c>
      <c r="D12589" s="19">
        <v>1060.1609450000001</v>
      </c>
      <c r="E12589" s="23">
        <v>1.0807984390000001</v>
      </c>
      <c r="F12589" s="23">
        <v>0.35029623300000001</v>
      </c>
      <c r="G12589" s="17">
        <v>0</v>
      </c>
      <c r="H12589" s="17">
        <v>1</v>
      </c>
      <c r="I12589" s="17">
        <v>0.85177041099999995</v>
      </c>
      <c r="J12589" s="17">
        <v>0.147968722</v>
      </c>
      <c r="K12589" s="17">
        <v>2.61E-4</v>
      </c>
    </row>
    <row r="12590" spans="1:11" x14ac:dyDescent="0.45">
      <c r="A12590" s="10" t="s">
        <v>107</v>
      </c>
      <c r="B12590" s="20">
        <v>0.96199999999999997</v>
      </c>
      <c r="C12590" s="19">
        <v>8824</v>
      </c>
      <c r="D12590" s="19">
        <v>1070.0716649999999</v>
      </c>
      <c r="E12590" s="23">
        <v>1.110903355</v>
      </c>
      <c r="F12590" s="23">
        <v>0.35688503399999999</v>
      </c>
      <c r="G12590" s="17">
        <v>0</v>
      </c>
      <c r="H12590" s="17">
        <v>1</v>
      </c>
      <c r="I12590" s="17">
        <v>0.85280016700000005</v>
      </c>
      <c r="J12590" s="17">
        <v>0.14694077899999999</v>
      </c>
      <c r="K12590" s="17">
        <v>2.5900000000000001E-4</v>
      </c>
    </row>
    <row r="12591" spans="1:11" x14ac:dyDescent="0.45">
      <c r="A12591" s="10" t="s">
        <v>107</v>
      </c>
      <c r="B12591" s="20">
        <v>0.96299999999999997</v>
      </c>
      <c r="C12591" s="19">
        <v>8834</v>
      </c>
      <c r="D12591" s="19">
        <v>1081.475698</v>
      </c>
      <c r="E12591" s="23">
        <v>1.1608105209999999</v>
      </c>
      <c r="F12591" s="23">
        <v>0.36074737299999998</v>
      </c>
      <c r="G12591" s="17">
        <v>0</v>
      </c>
      <c r="H12591" s="17">
        <v>1</v>
      </c>
      <c r="I12591" s="17">
        <v>0.85410755199999999</v>
      </c>
      <c r="J12591" s="17">
        <v>0.14563575400000001</v>
      </c>
      <c r="K12591" s="17">
        <v>2.5700000000000001E-4</v>
      </c>
    </row>
    <row r="12592" spans="1:11" x14ac:dyDescent="0.45">
      <c r="A12592" s="10" t="s">
        <v>107</v>
      </c>
      <c r="B12592" s="20">
        <v>0.96399999999999997</v>
      </c>
      <c r="C12592" s="19">
        <v>8844</v>
      </c>
      <c r="D12592" s="19">
        <v>1093.1927539999999</v>
      </c>
      <c r="E12592" s="23">
        <v>1.177086313</v>
      </c>
      <c r="F12592" s="23">
        <v>0.36426091900000002</v>
      </c>
      <c r="G12592" s="17">
        <v>0</v>
      </c>
      <c r="H12592" s="17">
        <v>1</v>
      </c>
      <c r="I12592" s="17">
        <v>0.85478171700000005</v>
      </c>
      <c r="J12592" s="17">
        <v>0.144963017</v>
      </c>
      <c r="K12592" s="17">
        <v>2.5500000000000002E-4</v>
      </c>
    </row>
    <row r="12593" spans="1:11" x14ac:dyDescent="0.45">
      <c r="A12593" s="10" t="s">
        <v>107</v>
      </c>
      <c r="B12593" s="20">
        <v>0.96499999999999997</v>
      </c>
      <c r="C12593" s="19">
        <v>8845</v>
      </c>
      <c r="D12593" s="19">
        <v>1094.372335</v>
      </c>
      <c r="E12593" s="23">
        <v>1.1795816699999999</v>
      </c>
      <c r="F12593" s="23">
        <v>0.36961861400000001</v>
      </c>
      <c r="G12593" s="17">
        <v>0</v>
      </c>
      <c r="H12593" s="17">
        <v>1</v>
      </c>
      <c r="I12593" s="17">
        <v>0.854820366</v>
      </c>
      <c r="J12593" s="17">
        <v>0.14492443599999999</v>
      </c>
      <c r="K12593" s="17">
        <v>2.5500000000000002E-4</v>
      </c>
    </row>
    <row r="12594" spans="1:11" x14ac:dyDescent="0.45">
      <c r="A12594" s="10" t="s">
        <v>107</v>
      </c>
      <c r="B12594" s="20">
        <v>0.96599999999999997</v>
      </c>
      <c r="C12594" s="19">
        <v>8862</v>
      </c>
      <c r="D12594" s="19">
        <v>1114.5428999999999</v>
      </c>
      <c r="E12594" s="23">
        <v>1.2138624410000001</v>
      </c>
      <c r="F12594" s="23">
        <v>0.37097023899999998</v>
      </c>
      <c r="G12594" s="17">
        <v>0</v>
      </c>
      <c r="H12594" s="17">
        <v>1</v>
      </c>
      <c r="I12594" s="17">
        <v>0.85594750500000005</v>
      </c>
      <c r="J12594" s="17">
        <v>0.143799278</v>
      </c>
      <c r="K12594" s="17">
        <v>2.5300000000000002E-4</v>
      </c>
    </row>
    <row r="12595" spans="1:11" x14ac:dyDescent="0.45">
      <c r="A12595" s="10" t="s">
        <v>107</v>
      </c>
      <c r="B12595" s="20">
        <v>0.96699999999999997</v>
      </c>
      <c r="C12595" s="19">
        <v>8871</v>
      </c>
      <c r="D12595" s="19">
        <v>1125.673372</v>
      </c>
      <c r="E12595" s="23">
        <v>1.2437945969999999</v>
      </c>
      <c r="F12595" s="23">
        <v>0.37743285799999998</v>
      </c>
      <c r="G12595" s="17">
        <v>0</v>
      </c>
      <c r="H12595" s="17">
        <v>1</v>
      </c>
      <c r="I12595" s="17">
        <v>0.85589677200000003</v>
      </c>
      <c r="J12595" s="17">
        <v>0.143850328</v>
      </c>
      <c r="K12595" s="17">
        <v>2.5300000000000002E-4</v>
      </c>
    </row>
    <row r="12596" spans="1:11" x14ac:dyDescent="0.45">
      <c r="A12596" s="10" t="s">
        <v>107</v>
      </c>
      <c r="B12596" s="20">
        <v>0.96799999999999997</v>
      </c>
      <c r="C12596" s="19">
        <v>8880</v>
      </c>
      <c r="D12596" s="19">
        <v>1137.057648</v>
      </c>
      <c r="E12596" s="23">
        <v>1.268982284</v>
      </c>
      <c r="F12596" s="23">
        <v>0.38090238500000001</v>
      </c>
      <c r="G12596" s="17">
        <v>0</v>
      </c>
      <c r="H12596" s="17">
        <v>1</v>
      </c>
      <c r="I12596" s="17">
        <v>0.85624913800000002</v>
      </c>
      <c r="J12596" s="17">
        <v>0.14349857999999999</v>
      </c>
      <c r="K12596" s="17">
        <v>2.52E-4</v>
      </c>
    </row>
    <row r="12597" spans="1:11" x14ac:dyDescent="0.45">
      <c r="A12597" s="10" t="s">
        <v>107</v>
      </c>
      <c r="B12597" s="20">
        <v>0.96899999999999997</v>
      </c>
      <c r="C12597" s="19">
        <v>8890</v>
      </c>
      <c r="D12597" s="19">
        <v>1149.9667919999999</v>
      </c>
      <c r="E12597" s="23">
        <v>1.314404068</v>
      </c>
      <c r="F12597" s="23">
        <v>0.384457414</v>
      </c>
      <c r="G12597" s="17">
        <v>0</v>
      </c>
      <c r="H12597" s="17">
        <v>1</v>
      </c>
      <c r="I12597" s="17">
        <v>0.85712559899999996</v>
      </c>
      <c r="J12597" s="17">
        <v>0.14262365799999999</v>
      </c>
      <c r="K12597" s="17">
        <v>2.5099999999999998E-4</v>
      </c>
    </row>
    <row r="12598" spans="1:11" x14ac:dyDescent="0.45">
      <c r="A12598" s="10" t="s">
        <v>107</v>
      </c>
      <c r="B12598" s="20">
        <v>0.97</v>
      </c>
      <c r="C12598" s="19">
        <v>8898</v>
      </c>
      <c r="D12598" s="19">
        <v>1160.557611</v>
      </c>
      <c r="E12598" s="23">
        <v>1.330654359</v>
      </c>
      <c r="F12598" s="23">
        <v>0.38848969700000002</v>
      </c>
      <c r="G12598" s="17">
        <v>0</v>
      </c>
      <c r="H12598" s="17">
        <v>1</v>
      </c>
      <c r="I12598" s="17">
        <v>0.85830414899999996</v>
      </c>
      <c r="J12598" s="17">
        <v>0.14144717600000001</v>
      </c>
      <c r="K12598" s="17">
        <v>2.4899999999999998E-4</v>
      </c>
    </row>
    <row r="12599" spans="1:11" x14ac:dyDescent="0.45">
      <c r="A12599" s="10" t="s">
        <v>107</v>
      </c>
      <c r="B12599" s="20">
        <v>0.97099999999999997</v>
      </c>
      <c r="C12599" s="19">
        <v>8908</v>
      </c>
      <c r="D12599" s="19">
        <v>1173.998468</v>
      </c>
      <c r="E12599" s="23">
        <v>1.367080171</v>
      </c>
      <c r="F12599" s="23">
        <v>0.39180658499999999</v>
      </c>
      <c r="G12599" s="17">
        <v>0</v>
      </c>
      <c r="H12599" s="17">
        <v>1</v>
      </c>
      <c r="I12599" s="17">
        <v>0.85994876099999995</v>
      </c>
      <c r="J12599" s="17">
        <v>0.139805451</v>
      </c>
      <c r="K12599" s="17">
        <v>2.4600000000000002E-4</v>
      </c>
    </row>
    <row r="12600" spans="1:11" x14ac:dyDescent="0.45">
      <c r="A12600" s="10" t="s">
        <v>107</v>
      </c>
      <c r="B12600" s="20">
        <v>0.97199999999999998</v>
      </c>
      <c r="C12600" s="19">
        <v>8917</v>
      </c>
      <c r="D12600" s="19">
        <v>1186.617311</v>
      </c>
      <c r="E12600" s="23">
        <v>1.4217694059999999</v>
      </c>
      <c r="F12600" s="23">
        <v>0.396009053</v>
      </c>
      <c r="G12600" s="17">
        <v>0</v>
      </c>
      <c r="H12600" s="17">
        <v>1</v>
      </c>
      <c r="I12600" s="17">
        <v>0.86122249500000003</v>
      </c>
      <c r="J12600" s="17">
        <v>0.13853395099999999</v>
      </c>
      <c r="K12600" s="17">
        <v>2.4399999999999999E-4</v>
      </c>
    </row>
    <row r="12601" spans="1:11" x14ac:dyDescent="0.45">
      <c r="A12601" s="10" t="s">
        <v>107</v>
      </c>
      <c r="B12601" s="20">
        <v>0.97299999999999998</v>
      </c>
      <c r="C12601" s="19">
        <v>8920</v>
      </c>
      <c r="D12601" s="19">
        <v>1190.8896070000001</v>
      </c>
      <c r="E12601" s="23">
        <v>1.426685107</v>
      </c>
      <c r="F12601" s="23">
        <v>0.39998916800000001</v>
      </c>
      <c r="G12601" s="17">
        <v>0</v>
      </c>
      <c r="H12601" s="17">
        <v>1</v>
      </c>
      <c r="I12601" s="17">
        <v>0.86154970500000005</v>
      </c>
      <c r="J12601" s="17">
        <v>0.138207316</v>
      </c>
      <c r="K12601" s="17">
        <v>2.43E-4</v>
      </c>
    </row>
    <row r="12602" spans="1:11" x14ac:dyDescent="0.45">
      <c r="A12602" s="10" t="s">
        <v>107</v>
      </c>
      <c r="B12602" s="20">
        <v>0.97399999999999998</v>
      </c>
      <c r="C12602" s="19">
        <v>8934</v>
      </c>
      <c r="D12602" s="19">
        <v>1211.184493</v>
      </c>
      <c r="E12602" s="23">
        <v>1.4682788819999999</v>
      </c>
      <c r="F12602" s="23">
        <v>0.407673599</v>
      </c>
      <c r="G12602" s="17">
        <v>0</v>
      </c>
      <c r="H12602" s="17">
        <v>1</v>
      </c>
      <c r="I12602" s="17">
        <v>0.86352937399999996</v>
      </c>
      <c r="J12602" s="17">
        <v>0.13623112100000001</v>
      </c>
      <c r="K12602" s="17">
        <v>2.4000000000000001E-4</v>
      </c>
    </row>
    <row r="12603" spans="1:11" x14ac:dyDescent="0.45">
      <c r="A12603" s="10" t="s">
        <v>107</v>
      </c>
      <c r="B12603" s="20">
        <v>0.97499999999999998</v>
      </c>
      <c r="C12603" s="19">
        <v>8944</v>
      </c>
      <c r="D12603" s="19">
        <v>1226.4088079999999</v>
      </c>
      <c r="E12603" s="23">
        <v>1.5349479690000001</v>
      </c>
      <c r="F12603" s="23">
        <v>0.41494733099999997</v>
      </c>
      <c r="G12603" s="17">
        <v>0</v>
      </c>
      <c r="H12603" s="17">
        <v>1</v>
      </c>
      <c r="I12603" s="17">
        <v>0.86412427300000005</v>
      </c>
      <c r="J12603" s="17">
        <v>0.13563726600000001</v>
      </c>
      <c r="K12603" s="17">
        <v>2.3800000000000001E-4</v>
      </c>
    </row>
    <row r="12604" spans="1:11" x14ac:dyDescent="0.45">
      <c r="A12604" s="10" t="s">
        <v>107</v>
      </c>
      <c r="B12604" s="20">
        <v>0.97599999999999998</v>
      </c>
      <c r="C12604" s="19">
        <v>8953</v>
      </c>
      <c r="D12604" s="19">
        <v>1240.547877</v>
      </c>
      <c r="E12604" s="23">
        <v>1.598244657</v>
      </c>
      <c r="F12604" s="23">
        <v>0.42013950100000003</v>
      </c>
      <c r="G12604" s="17">
        <v>0</v>
      </c>
      <c r="H12604" s="17">
        <v>1</v>
      </c>
      <c r="I12604" s="17">
        <v>0.86562356200000001</v>
      </c>
      <c r="J12604" s="17">
        <v>0.13414060899999999</v>
      </c>
      <c r="K12604" s="17">
        <v>2.3599999999999999E-4</v>
      </c>
    </row>
    <row r="12605" spans="1:11" x14ac:dyDescent="0.45">
      <c r="A12605" s="10" t="s">
        <v>107</v>
      </c>
      <c r="B12605" s="20">
        <v>0.97699999999999998</v>
      </c>
      <c r="C12605" s="19">
        <v>8962</v>
      </c>
      <c r="D12605" s="19">
        <v>1255.773312</v>
      </c>
      <c r="E12605" s="23">
        <v>1.7243092520000001</v>
      </c>
      <c r="F12605" s="23">
        <v>0.426441193</v>
      </c>
      <c r="G12605" s="17">
        <v>0</v>
      </c>
      <c r="H12605" s="17">
        <v>1</v>
      </c>
      <c r="I12605" s="17">
        <v>0.86689433400000004</v>
      </c>
      <c r="J12605" s="17">
        <v>0.13287206600000001</v>
      </c>
      <c r="K12605" s="17">
        <v>2.34E-4</v>
      </c>
    </row>
    <row r="12606" spans="1:11" x14ac:dyDescent="0.45">
      <c r="A12606" s="10" t="s">
        <v>107</v>
      </c>
      <c r="B12606" s="20">
        <v>0.97799999999999998</v>
      </c>
      <c r="C12606" s="19">
        <v>8972</v>
      </c>
      <c r="D12606" s="19">
        <v>1273.302001</v>
      </c>
      <c r="E12606" s="23">
        <v>1.7715165100000001</v>
      </c>
      <c r="F12606" s="23">
        <v>0.43217672099999999</v>
      </c>
      <c r="G12606" s="17">
        <v>0</v>
      </c>
      <c r="H12606" s="17">
        <v>1</v>
      </c>
      <c r="I12606" s="17">
        <v>0.86828455000000004</v>
      </c>
      <c r="J12606" s="17">
        <v>0.131484403</v>
      </c>
      <c r="K12606" s="17">
        <v>2.31E-4</v>
      </c>
    </row>
    <row r="12607" spans="1:11" x14ac:dyDescent="0.45">
      <c r="A12607" s="10" t="s">
        <v>107</v>
      </c>
      <c r="B12607" s="20">
        <v>0.97899999999999998</v>
      </c>
      <c r="C12607" s="19">
        <v>8981</v>
      </c>
      <c r="D12607" s="19">
        <v>1289.557241</v>
      </c>
      <c r="E12607" s="23">
        <v>1.8332745779999999</v>
      </c>
      <c r="F12607" s="23">
        <v>0.43844931100000001</v>
      </c>
      <c r="G12607" s="17">
        <v>0</v>
      </c>
      <c r="H12607" s="17">
        <v>1</v>
      </c>
      <c r="I12607" s="17">
        <v>0.86909164800000005</v>
      </c>
      <c r="J12607" s="17">
        <v>0.130678721</v>
      </c>
      <c r="K12607" s="17">
        <v>2.3000000000000001E-4</v>
      </c>
    </row>
    <row r="12608" spans="1:11" x14ac:dyDescent="0.45">
      <c r="A12608" s="10" t="s">
        <v>107</v>
      </c>
      <c r="B12608" s="20">
        <v>0.98</v>
      </c>
      <c r="C12608" s="19">
        <v>8990</v>
      </c>
      <c r="D12608" s="19">
        <v>1306.82215</v>
      </c>
      <c r="E12608" s="23">
        <v>1.969588447</v>
      </c>
      <c r="F12608" s="23">
        <v>0.44542518399999997</v>
      </c>
      <c r="G12608" s="17">
        <v>0</v>
      </c>
      <c r="H12608" s="17">
        <v>1</v>
      </c>
      <c r="I12608" s="17">
        <v>0.86967324700000004</v>
      </c>
      <c r="J12608" s="17">
        <v>0.130098142</v>
      </c>
      <c r="K12608" s="17">
        <v>2.2900000000000001E-4</v>
      </c>
    </row>
    <row r="12609" spans="1:11" x14ac:dyDescent="0.45">
      <c r="A12609" s="10" t="s">
        <v>107</v>
      </c>
      <c r="B12609" s="20">
        <v>0.98099999999999998</v>
      </c>
      <c r="C12609" s="19">
        <v>8999</v>
      </c>
      <c r="D12609" s="19">
        <v>1325.6463329999999</v>
      </c>
      <c r="E12609" s="23">
        <v>2.1530608340000001</v>
      </c>
      <c r="F12609" s="23">
        <v>0.45229214299999998</v>
      </c>
      <c r="G12609" s="17">
        <v>0</v>
      </c>
      <c r="H12609" s="17">
        <v>1</v>
      </c>
      <c r="I12609" s="17">
        <v>0.87026152099999998</v>
      </c>
      <c r="J12609" s="17">
        <v>0.12951094399999999</v>
      </c>
      <c r="K12609" s="17">
        <v>2.2800000000000001E-4</v>
      </c>
    </row>
    <row r="12610" spans="1:11" x14ac:dyDescent="0.45">
      <c r="A12610" s="10" t="s">
        <v>107</v>
      </c>
      <c r="B12610" s="20">
        <v>0.98199999999999998</v>
      </c>
      <c r="C12610" s="19">
        <v>9009</v>
      </c>
      <c r="D12610" s="19">
        <v>1347.478603</v>
      </c>
      <c r="E12610" s="23">
        <v>2.2245684620000001</v>
      </c>
      <c r="F12610" s="23">
        <v>0.45940325799999998</v>
      </c>
      <c r="G12610" s="17">
        <v>0</v>
      </c>
      <c r="H12610" s="17">
        <v>1</v>
      </c>
      <c r="I12610" s="17">
        <v>0.871080678</v>
      </c>
      <c r="J12610" s="17">
        <v>0.128693427</v>
      </c>
      <c r="K12610" s="17">
        <v>2.2599999999999999E-4</v>
      </c>
    </row>
    <row r="12611" spans="1:11" x14ac:dyDescent="0.45">
      <c r="A12611" s="10" t="s">
        <v>107</v>
      </c>
      <c r="B12611" s="20">
        <v>0.98299999999999998</v>
      </c>
      <c r="C12611" s="19">
        <v>9018</v>
      </c>
      <c r="D12611" s="19">
        <v>1368.8766370000001</v>
      </c>
      <c r="E12611" s="23">
        <v>2.5246420000000001</v>
      </c>
      <c r="F12611" s="23">
        <v>0.46849297099999998</v>
      </c>
      <c r="G12611" s="17">
        <v>0</v>
      </c>
      <c r="H12611" s="17">
        <v>1</v>
      </c>
      <c r="I12611" s="17">
        <v>0.87117147399999995</v>
      </c>
      <c r="J12611" s="17">
        <v>0.12860513600000001</v>
      </c>
      <c r="K12611" s="17">
        <v>2.23E-4</v>
      </c>
    </row>
    <row r="12612" spans="1:11" x14ac:dyDescent="0.45">
      <c r="A12612" s="10" t="s">
        <v>107</v>
      </c>
      <c r="B12612" s="20">
        <v>0.98399999999999999</v>
      </c>
      <c r="C12612" s="19">
        <v>9026</v>
      </c>
      <c r="D12612" s="19">
        <v>1389.479564</v>
      </c>
      <c r="E12612" s="23">
        <v>2.6057556769999999</v>
      </c>
      <c r="F12612" s="23">
        <v>0.47729631099999997</v>
      </c>
      <c r="G12612" s="17">
        <v>0</v>
      </c>
      <c r="H12612" s="17">
        <v>1</v>
      </c>
      <c r="I12612" s="17">
        <v>0.873211662</v>
      </c>
      <c r="J12612" s="17">
        <v>0.12656848600000001</v>
      </c>
      <c r="K12612" s="17">
        <v>2.2000000000000001E-4</v>
      </c>
    </row>
    <row r="12613" spans="1:11" x14ac:dyDescent="0.45">
      <c r="A12613" s="10" t="s">
        <v>107</v>
      </c>
      <c r="B12613" s="20">
        <v>0.98499999999999999</v>
      </c>
      <c r="C12613" s="19">
        <v>9034</v>
      </c>
      <c r="D12613" s="19">
        <v>1410.52367</v>
      </c>
      <c r="E12613" s="23">
        <v>2.6743016829999999</v>
      </c>
      <c r="F12613" s="23">
        <v>0.48471325999999998</v>
      </c>
      <c r="G12613" s="17">
        <v>0</v>
      </c>
      <c r="H12613" s="17">
        <v>1</v>
      </c>
      <c r="I12613" s="17">
        <v>0.87386868799999995</v>
      </c>
      <c r="J12613" s="17">
        <v>0.12591270600000001</v>
      </c>
      <c r="K12613" s="17">
        <v>2.1900000000000001E-4</v>
      </c>
    </row>
    <row r="12614" spans="1:11" x14ac:dyDescent="0.45">
      <c r="A12614" s="10" t="s">
        <v>107</v>
      </c>
      <c r="B12614" s="20">
        <v>0.98599999999999999</v>
      </c>
      <c r="C12614" s="19">
        <v>9040</v>
      </c>
      <c r="D12614" s="19">
        <v>1426.8119200000001</v>
      </c>
      <c r="E12614" s="23">
        <v>2.7209557649999998</v>
      </c>
      <c r="F12614" s="23">
        <v>0.49227222100000001</v>
      </c>
      <c r="G12614" s="17">
        <v>0</v>
      </c>
      <c r="H12614" s="17">
        <v>1</v>
      </c>
      <c r="I12614" s="17">
        <v>0.87582584299999999</v>
      </c>
      <c r="J12614" s="17">
        <v>0.123958943</v>
      </c>
      <c r="K12614" s="17">
        <v>2.1499999999999999E-4</v>
      </c>
    </row>
    <row r="12615" spans="1:11" x14ac:dyDescent="0.45">
      <c r="A12615" s="10" t="s">
        <v>107</v>
      </c>
      <c r="B12615" s="20">
        <v>0.98699999999999999</v>
      </c>
      <c r="C12615" s="19">
        <v>9054</v>
      </c>
      <c r="D12615" s="19">
        <v>1465.729519</v>
      </c>
      <c r="E12615" s="23">
        <v>2.8626839940000002</v>
      </c>
      <c r="F12615" s="23">
        <v>0.50150434300000002</v>
      </c>
      <c r="G12615" s="17">
        <v>0</v>
      </c>
      <c r="H12615" s="17">
        <v>1</v>
      </c>
      <c r="I12615" s="17">
        <v>0.87672726700000003</v>
      </c>
      <c r="J12615" s="17">
        <v>0.123059081</v>
      </c>
      <c r="K12615" s="17">
        <v>2.14E-4</v>
      </c>
    </row>
    <row r="12616" spans="1:11" x14ac:dyDescent="0.45">
      <c r="A12616" s="10" t="s">
        <v>107</v>
      </c>
      <c r="B12616" s="20">
        <v>0.98799999999999999</v>
      </c>
      <c r="C12616" s="19">
        <v>9062</v>
      </c>
      <c r="D12616" s="19">
        <v>1489.0742310000001</v>
      </c>
      <c r="E12616" s="23">
        <v>2.9472812209999999</v>
      </c>
      <c r="F12616" s="23">
        <v>0.51639373399999999</v>
      </c>
      <c r="G12616" s="17">
        <v>0</v>
      </c>
      <c r="H12616" s="17">
        <v>1</v>
      </c>
      <c r="I12616" s="17">
        <v>0.87845532000000004</v>
      </c>
      <c r="J12616" s="17">
        <v>0.121334024</v>
      </c>
      <c r="K12616" s="17">
        <v>2.1100000000000001E-4</v>
      </c>
    </row>
    <row r="12617" spans="1:11" x14ac:dyDescent="0.45">
      <c r="A12617" s="10" t="s">
        <v>107</v>
      </c>
      <c r="B12617" s="20">
        <v>0.98899999999999999</v>
      </c>
      <c r="C12617" s="19">
        <v>9073</v>
      </c>
      <c r="D12617" s="19">
        <v>1522.847113</v>
      </c>
      <c r="E12617" s="23">
        <v>3.2463166019999998</v>
      </c>
      <c r="F12617" s="23">
        <v>0.52484668700000003</v>
      </c>
      <c r="G12617" s="17">
        <v>0</v>
      </c>
      <c r="H12617" s="17">
        <v>1</v>
      </c>
      <c r="I12617" s="17">
        <v>0.88069427700000003</v>
      </c>
      <c r="J12617" s="17">
        <v>0.119098947</v>
      </c>
      <c r="K12617" s="17">
        <v>2.0699999999999999E-4</v>
      </c>
    </row>
    <row r="12618" spans="1:11" x14ac:dyDescent="0.45">
      <c r="A12618" s="10" t="s">
        <v>107</v>
      </c>
      <c r="B12618" s="20">
        <v>0.99</v>
      </c>
      <c r="C12618" s="19">
        <v>9082</v>
      </c>
      <c r="D12618" s="19">
        <v>1553.539655</v>
      </c>
      <c r="E12618" s="23">
        <v>3.4835532119999999</v>
      </c>
      <c r="F12618" s="23">
        <v>0.53710569200000002</v>
      </c>
      <c r="G12618" s="17">
        <v>0</v>
      </c>
      <c r="H12618" s="17">
        <v>1</v>
      </c>
      <c r="I12618" s="17">
        <v>0.88157766199999998</v>
      </c>
      <c r="J12618" s="17">
        <v>0.118217093</v>
      </c>
      <c r="K12618" s="17">
        <v>2.05E-4</v>
      </c>
    </row>
    <row r="12619" spans="1:11" x14ac:dyDescent="0.45">
      <c r="A12619" s="10" t="s">
        <v>107</v>
      </c>
      <c r="B12619" s="20">
        <v>0.99099999999999999</v>
      </c>
      <c r="C12619" s="19">
        <v>9091</v>
      </c>
      <c r="D12619" s="19">
        <v>1586.9852069999999</v>
      </c>
      <c r="E12619" s="23">
        <v>3.8162962770000002</v>
      </c>
      <c r="F12619" s="23">
        <v>0.54838288000000002</v>
      </c>
      <c r="G12619" s="17">
        <v>0</v>
      </c>
      <c r="H12619" s="17">
        <v>1</v>
      </c>
      <c r="I12619" s="17">
        <v>0.88367665200000001</v>
      </c>
      <c r="J12619" s="17">
        <v>0.116121813</v>
      </c>
      <c r="K12619" s="17">
        <v>2.02E-4</v>
      </c>
    </row>
    <row r="12620" spans="1:11" x14ac:dyDescent="0.45">
      <c r="A12620" s="10" t="s">
        <v>107</v>
      </c>
      <c r="B12620" s="20">
        <v>0.99199999999999999</v>
      </c>
      <c r="C12620" s="19">
        <v>9100</v>
      </c>
      <c r="D12620" s="19">
        <v>1622.5638429999999</v>
      </c>
      <c r="E12620" s="23">
        <v>4.0826736070000003</v>
      </c>
      <c r="F12620" s="23">
        <v>0.56076780900000001</v>
      </c>
      <c r="G12620" s="17">
        <v>0</v>
      </c>
      <c r="H12620" s="17">
        <v>1</v>
      </c>
      <c r="I12620" s="17">
        <v>0.88484479400000005</v>
      </c>
      <c r="J12620" s="17">
        <v>0.114955695</v>
      </c>
      <c r="K12620" s="17">
        <v>2.0000000000000001E-4</v>
      </c>
    </row>
    <row r="12621" spans="1:11" x14ac:dyDescent="0.45">
      <c r="A12621" s="10" t="s">
        <v>107</v>
      </c>
      <c r="B12621" s="20">
        <v>0.99299999999999999</v>
      </c>
      <c r="C12621" s="19">
        <v>9110</v>
      </c>
      <c r="D12621" s="19">
        <v>1664.9435679999999</v>
      </c>
      <c r="E12621" s="23">
        <v>4.5010896789999997</v>
      </c>
      <c r="F12621" s="23">
        <v>0.58032132400000003</v>
      </c>
      <c r="G12621" s="17">
        <v>0</v>
      </c>
      <c r="H12621" s="17">
        <v>1</v>
      </c>
      <c r="I12621" s="17">
        <v>0.88694895900000004</v>
      </c>
      <c r="J12621" s="17">
        <v>0.112855175</v>
      </c>
      <c r="K12621" s="17">
        <v>1.9599999999999999E-4</v>
      </c>
    </row>
    <row r="12622" spans="1:11" x14ac:dyDescent="0.45">
      <c r="A12622" s="10" t="s">
        <v>107</v>
      </c>
      <c r="B12622" s="20">
        <v>0.99399999999999999</v>
      </c>
      <c r="C12622" s="19">
        <v>9119</v>
      </c>
      <c r="D12622" s="19">
        <v>1706.683489</v>
      </c>
      <c r="E12622" s="23">
        <v>4.8025356429999997</v>
      </c>
      <c r="F12622" s="23">
        <v>0.59831135800000002</v>
      </c>
      <c r="G12622" s="17">
        <v>0</v>
      </c>
      <c r="H12622" s="17">
        <v>1</v>
      </c>
      <c r="I12622" s="17">
        <v>0.88878545900000006</v>
      </c>
      <c r="J12622" s="17">
        <v>0.111021857</v>
      </c>
      <c r="K12622" s="17">
        <v>1.93E-4</v>
      </c>
    </row>
    <row r="12623" spans="1:11" x14ac:dyDescent="0.45">
      <c r="A12623" s="10" t="s">
        <v>107</v>
      </c>
      <c r="B12623" s="20">
        <v>0.995</v>
      </c>
      <c r="C12623" s="19">
        <v>9128</v>
      </c>
      <c r="D12623" s="19">
        <v>1754.030109</v>
      </c>
      <c r="E12623" s="23">
        <v>5.5545522009999999</v>
      </c>
      <c r="F12623" s="23">
        <v>0.61420777999999998</v>
      </c>
      <c r="G12623" s="17">
        <v>0</v>
      </c>
      <c r="H12623" s="17">
        <v>1</v>
      </c>
      <c r="I12623" s="17">
        <v>0.89138220800000001</v>
      </c>
      <c r="J12623" s="17">
        <v>0.108429607</v>
      </c>
      <c r="K12623" s="17">
        <v>1.8799999999999999E-4</v>
      </c>
    </row>
    <row r="12624" spans="1:11" x14ac:dyDescent="0.45">
      <c r="A12624" s="10" t="s">
        <v>107</v>
      </c>
      <c r="B12624" s="20">
        <v>0.996</v>
      </c>
      <c r="C12624" s="19">
        <v>9136</v>
      </c>
      <c r="D12624" s="19">
        <v>1807.0321409999999</v>
      </c>
      <c r="E12624" s="23">
        <v>6.8207739580000002</v>
      </c>
      <c r="F12624" s="23">
        <v>0.63456967900000005</v>
      </c>
      <c r="G12624" s="17">
        <v>0</v>
      </c>
      <c r="H12624" s="17">
        <v>1</v>
      </c>
      <c r="I12624" s="17">
        <v>0.89234486300000004</v>
      </c>
      <c r="J12624" s="17">
        <v>0.10746862</v>
      </c>
      <c r="K12624" s="17">
        <v>1.8699999999999999E-4</v>
      </c>
    </row>
    <row r="12625" spans="1:11" x14ac:dyDescent="0.45">
      <c r="A12625" s="10" t="s">
        <v>107</v>
      </c>
      <c r="B12625" s="20">
        <v>0.997</v>
      </c>
      <c r="C12625" s="19">
        <v>9146</v>
      </c>
      <c r="D12625" s="19">
        <v>1879.1706730000001</v>
      </c>
      <c r="E12625" s="23">
        <v>7.8473130040000001</v>
      </c>
      <c r="F12625" s="23">
        <v>0.657478703</v>
      </c>
      <c r="G12625" s="17">
        <v>0</v>
      </c>
      <c r="H12625" s="17">
        <v>1</v>
      </c>
      <c r="I12625" s="17">
        <v>0.89440357699999995</v>
      </c>
      <c r="J12625" s="17">
        <v>0.10541347299999999</v>
      </c>
      <c r="K12625" s="17">
        <v>1.83E-4</v>
      </c>
    </row>
    <row r="12626" spans="1:11" x14ac:dyDescent="0.45">
      <c r="A12626" s="10" t="s">
        <v>107</v>
      </c>
      <c r="B12626" s="20">
        <v>0.998</v>
      </c>
      <c r="C12626" s="19">
        <v>9155</v>
      </c>
      <c r="D12626" s="19">
        <v>1958.2676959999999</v>
      </c>
      <c r="E12626" s="23">
        <v>10.396939570000001</v>
      </c>
      <c r="F12626" s="23">
        <v>0.68604678399999997</v>
      </c>
      <c r="G12626" s="17">
        <v>0</v>
      </c>
      <c r="H12626" s="17">
        <v>1</v>
      </c>
      <c r="I12626" s="17">
        <v>0.89949212300000003</v>
      </c>
      <c r="J12626" s="17">
        <v>0.100333743</v>
      </c>
      <c r="K12626" s="17">
        <v>1.74E-4</v>
      </c>
    </row>
    <row r="12627" spans="1:11" x14ac:dyDescent="0.45">
      <c r="A12627" s="10" t="s">
        <v>107</v>
      </c>
      <c r="B12627" s="20">
        <v>0.999</v>
      </c>
      <c r="C12627" s="19">
        <v>9164</v>
      </c>
      <c r="D12627" s="19">
        <v>2103.002211</v>
      </c>
      <c r="E12627" s="23">
        <v>24.12110217</v>
      </c>
      <c r="F12627" s="23">
        <v>0.71769721900000005</v>
      </c>
      <c r="G12627" s="17">
        <v>0</v>
      </c>
      <c r="H12627" s="17">
        <v>1</v>
      </c>
      <c r="I12627" s="17">
        <v>0.90386107199999999</v>
      </c>
      <c r="J12627" s="17">
        <v>9.6000000000000002E-2</v>
      </c>
      <c r="K12627" s="17">
        <v>1.6699999999999999E-4</v>
      </c>
    </row>
    <row r="12628" spans="1:11" x14ac:dyDescent="0.45">
      <c r="A12628" s="10" t="s">
        <v>107</v>
      </c>
      <c r="B12628" s="20">
        <v>1</v>
      </c>
      <c r="C12628" s="19">
        <v>9165</v>
      </c>
      <c r="D12628" s="19">
        <v>2128.0584960000001</v>
      </c>
      <c r="E12628" s="23">
        <v>25.056285469999999</v>
      </c>
      <c r="F12628" s="23">
        <v>0.78797112899999999</v>
      </c>
      <c r="G12628" s="17">
        <v>0</v>
      </c>
      <c r="H12628" s="17">
        <v>1</v>
      </c>
      <c r="I12628" s="17">
        <v>0.90447248199999997</v>
      </c>
      <c r="J12628" s="17">
        <v>9.5399999999999999E-2</v>
      </c>
      <c r="K12628" s="17">
        <v>1.66E-4</v>
      </c>
    </row>
    <row r="12629" spans="1:11" x14ac:dyDescent="0.45">
      <c r="B12629" s="20"/>
      <c r="C12629" s="19"/>
      <c r="D12629" s="19"/>
      <c r="E12629" s="23"/>
      <c r="F12629" s="23"/>
      <c r="G12629" s="17"/>
      <c r="H12629" s="17"/>
      <c r="I12629" s="17"/>
      <c r="J12629" s="17"/>
      <c r="K12629" s="17"/>
    </row>
    <row r="12630" spans="1:11" x14ac:dyDescent="0.45">
      <c r="B12630" s="20"/>
      <c r="C12630" s="19"/>
      <c r="D12630" s="19"/>
      <c r="E12630" s="23"/>
      <c r="F12630" s="23"/>
      <c r="G12630" s="17"/>
      <c r="H12630" s="17"/>
      <c r="I12630" s="17"/>
      <c r="J12630" s="17"/>
      <c r="K12630" s="17"/>
    </row>
    <row r="12631" spans="1:11" x14ac:dyDescent="0.45">
      <c r="B12631" s="20"/>
      <c r="C12631" s="19"/>
      <c r="D12631" s="19"/>
      <c r="E12631" s="23"/>
      <c r="F12631" s="23"/>
      <c r="G12631" s="17"/>
      <c r="H12631" s="17"/>
      <c r="I12631" s="17"/>
      <c r="J12631" s="17"/>
      <c r="K12631" s="17"/>
    </row>
    <row r="12632" spans="1:11" x14ac:dyDescent="0.45">
      <c r="B12632" s="20"/>
      <c r="C12632" s="19"/>
      <c r="D12632" s="19"/>
      <c r="E12632" s="23"/>
      <c r="F12632" s="23"/>
      <c r="G12632" s="17"/>
      <c r="H12632" s="17"/>
      <c r="I12632" s="17"/>
      <c r="J12632" s="17"/>
      <c r="K12632" s="17"/>
    </row>
    <row r="12633" spans="1:11" x14ac:dyDescent="0.45">
      <c r="B12633" s="20"/>
      <c r="C12633" s="19"/>
      <c r="D12633" s="19"/>
      <c r="E12633" s="23"/>
      <c r="F12633" s="23"/>
      <c r="G12633" s="17"/>
      <c r="H12633" s="17"/>
      <c r="I12633" s="17"/>
      <c r="J12633" s="17"/>
      <c r="K12633" s="17"/>
    </row>
    <row r="12634" spans="1:11" x14ac:dyDescent="0.45">
      <c r="B12634" s="20"/>
      <c r="C12634" s="19"/>
      <c r="D12634" s="19"/>
      <c r="E12634" s="23"/>
      <c r="F12634" s="23"/>
      <c r="G12634" s="17"/>
      <c r="H12634" s="17"/>
      <c r="I12634" s="17"/>
      <c r="J12634" s="17"/>
      <c r="K12634" s="17"/>
    </row>
    <row r="12635" spans="1:11" x14ac:dyDescent="0.45">
      <c r="B12635" s="20"/>
      <c r="C12635" s="19"/>
      <c r="D12635" s="19"/>
      <c r="E12635" s="23"/>
      <c r="F12635" s="23"/>
      <c r="G12635" s="17"/>
      <c r="H12635" s="17"/>
      <c r="I12635" s="17"/>
      <c r="J12635" s="17"/>
      <c r="K12635" s="17"/>
    </row>
    <row r="12636" spans="1:11" x14ac:dyDescent="0.45">
      <c r="B12636" s="20"/>
      <c r="C12636" s="19"/>
      <c r="D12636" s="19"/>
      <c r="E12636" s="23"/>
      <c r="F12636" s="23"/>
      <c r="G12636" s="17"/>
      <c r="H12636" s="17"/>
      <c r="I12636" s="17"/>
      <c r="J12636" s="17"/>
      <c r="K12636" s="17"/>
    </row>
    <row r="12637" spans="1:11" x14ac:dyDescent="0.45">
      <c r="B12637" s="20"/>
      <c r="C12637" s="19"/>
      <c r="D12637" s="19"/>
      <c r="E12637" s="23"/>
      <c r="F12637" s="23"/>
      <c r="G12637" s="17"/>
      <c r="H12637" s="17"/>
      <c r="I12637" s="17"/>
      <c r="J12637" s="17"/>
      <c r="K12637" s="17"/>
    </row>
    <row r="12638" spans="1:11" x14ac:dyDescent="0.45">
      <c r="B12638" s="20"/>
      <c r="C12638" s="19"/>
      <c r="D12638" s="19"/>
      <c r="E12638" s="23"/>
      <c r="F12638" s="23"/>
      <c r="G12638" s="17"/>
      <c r="H12638" s="17"/>
      <c r="I12638" s="17"/>
      <c r="J12638" s="17"/>
      <c r="K12638" s="17"/>
    </row>
    <row r="12639" spans="1:11" x14ac:dyDescent="0.45">
      <c r="B12639" s="20"/>
      <c r="C12639" s="19"/>
      <c r="D12639" s="19"/>
      <c r="E12639" s="23"/>
      <c r="F12639" s="23"/>
      <c r="G12639" s="17"/>
      <c r="H12639" s="17"/>
      <c r="I12639" s="17"/>
      <c r="J12639" s="17"/>
      <c r="K12639" s="17"/>
    </row>
    <row r="12640" spans="1:11" x14ac:dyDescent="0.45">
      <c r="B12640" s="20"/>
      <c r="C12640" s="19"/>
      <c r="D12640" s="19"/>
      <c r="E12640" s="23"/>
      <c r="F12640" s="23"/>
      <c r="G12640" s="17"/>
      <c r="H12640" s="17"/>
      <c r="I12640" s="17"/>
      <c r="J12640" s="17"/>
      <c r="K12640" s="17"/>
    </row>
    <row r="12641" spans="2:11" x14ac:dyDescent="0.45">
      <c r="B12641" s="20"/>
      <c r="C12641" s="19"/>
      <c r="D12641" s="19"/>
      <c r="E12641" s="23"/>
      <c r="F12641" s="23"/>
      <c r="G12641" s="17"/>
      <c r="H12641" s="17"/>
      <c r="I12641" s="17"/>
      <c r="J12641" s="17"/>
      <c r="K12641" s="17"/>
    </row>
    <row r="12642" spans="2:11" x14ac:dyDescent="0.45">
      <c r="B12642" s="20"/>
      <c r="C12642" s="19"/>
      <c r="D12642" s="19"/>
      <c r="E12642" s="23"/>
      <c r="F12642" s="23"/>
      <c r="G12642" s="17"/>
      <c r="H12642" s="17"/>
      <c r="I12642" s="17"/>
      <c r="J12642" s="17"/>
      <c r="K12642" s="17"/>
    </row>
    <row r="12643" spans="2:11" x14ac:dyDescent="0.45">
      <c r="B12643" s="20"/>
      <c r="C12643" s="19"/>
      <c r="D12643" s="19"/>
      <c r="E12643" s="23"/>
      <c r="F12643" s="23"/>
      <c r="G12643" s="17"/>
      <c r="H12643" s="17"/>
      <c r="I12643" s="17"/>
      <c r="J12643" s="17"/>
      <c r="K12643" s="17"/>
    </row>
    <row r="12644" spans="2:11" x14ac:dyDescent="0.45">
      <c r="B12644" s="20"/>
      <c r="C12644" s="19"/>
      <c r="D12644" s="19"/>
      <c r="E12644" s="23"/>
      <c r="F12644" s="23"/>
      <c r="G12644" s="17"/>
      <c r="H12644" s="17"/>
      <c r="I12644" s="17"/>
      <c r="J12644" s="17"/>
      <c r="K12644" s="17"/>
    </row>
    <row r="12645" spans="2:11" x14ac:dyDescent="0.45">
      <c r="B12645" s="20"/>
      <c r="C12645" s="19"/>
      <c r="D12645" s="19"/>
      <c r="E12645" s="23"/>
      <c r="F12645" s="23"/>
      <c r="G12645" s="17"/>
      <c r="H12645" s="17"/>
      <c r="I12645" s="17"/>
      <c r="J12645" s="17"/>
      <c r="K12645" s="17"/>
    </row>
    <row r="12646" spans="2:11" x14ac:dyDescent="0.45">
      <c r="B12646" s="20"/>
      <c r="C12646" s="19"/>
      <c r="D12646" s="19"/>
      <c r="E12646" s="23"/>
      <c r="F12646" s="23"/>
      <c r="G12646" s="17"/>
      <c r="H12646" s="17"/>
      <c r="I12646" s="17"/>
      <c r="J12646" s="17"/>
      <c r="K12646" s="17"/>
    </row>
    <row r="12647" spans="2:11" x14ac:dyDescent="0.45">
      <c r="B12647" s="20"/>
      <c r="C12647" s="19"/>
      <c r="D12647" s="19"/>
      <c r="E12647" s="23"/>
      <c r="F12647" s="23"/>
      <c r="G12647" s="17"/>
      <c r="H12647" s="17"/>
      <c r="I12647" s="17"/>
      <c r="J12647" s="17"/>
      <c r="K12647" s="17"/>
    </row>
    <row r="12648" spans="2:11" x14ac:dyDescent="0.45">
      <c r="B12648" s="20"/>
      <c r="C12648" s="19"/>
      <c r="D12648" s="19"/>
      <c r="E12648" s="23"/>
      <c r="F12648" s="23"/>
      <c r="G12648" s="17"/>
      <c r="H12648" s="17"/>
      <c r="I12648" s="17"/>
      <c r="J12648" s="17"/>
      <c r="K12648" s="17"/>
    </row>
    <row r="12649" spans="2:11" x14ac:dyDescent="0.45">
      <c r="B12649" s="20"/>
      <c r="C12649" s="19"/>
      <c r="D12649" s="19"/>
      <c r="E12649" s="23"/>
      <c r="F12649" s="23"/>
      <c r="G12649" s="17"/>
      <c r="H12649" s="17"/>
      <c r="I12649" s="17"/>
      <c r="J12649" s="17"/>
      <c r="K12649" s="17"/>
    </row>
    <row r="12650" spans="2:11" x14ac:dyDescent="0.45">
      <c r="B12650" s="20"/>
      <c r="C12650" s="19"/>
      <c r="D12650" s="19"/>
      <c r="E12650" s="23"/>
      <c r="F12650" s="23"/>
      <c r="G12650" s="17"/>
      <c r="H12650" s="17"/>
      <c r="I12650" s="17"/>
      <c r="J12650" s="17"/>
      <c r="K12650" s="17"/>
    </row>
    <row r="12651" spans="2:11" x14ac:dyDescent="0.45">
      <c r="B12651" s="20"/>
      <c r="C12651" s="19"/>
      <c r="D12651" s="19"/>
      <c r="E12651" s="23"/>
      <c r="F12651" s="23"/>
      <c r="G12651" s="17"/>
      <c r="H12651" s="17"/>
      <c r="I12651" s="17"/>
      <c r="J12651" s="17"/>
      <c r="K12651" s="17"/>
    </row>
    <row r="12652" spans="2:11" x14ac:dyDescent="0.45">
      <c r="B12652" s="20"/>
      <c r="C12652" s="19"/>
      <c r="D12652" s="19"/>
      <c r="E12652" s="23"/>
      <c r="F12652" s="23"/>
      <c r="G12652" s="17"/>
      <c r="H12652" s="17"/>
      <c r="I12652" s="17"/>
      <c r="J12652" s="17"/>
      <c r="K12652" s="17"/>
    </row>
    <row r="12653" spans="2:11" x14ac:dyDescent="0.45">
      <c r="B12653" s="20"/>
      <c r="C12653" s="19"/>
      <c r="D12653" s="19"/>
      <c r="E12653" s="23"/>
      <c r="F12653" s="23"/>
      <c r="G12653" s="17"/>
      <c r="H12653" s="17"/>
      <c r="I12653" s="17"/>
      <c r="J12653" s="17"/>
      <c r="K12653" s="17"/>
    </row>
    <row r="12654" spans="2:11" x14ac:dyDescent="0.45">
      <c r="B12654" s="20"/>
      <c r="C12654" s="19"/>
      <c r="D12654" s="19"/>
      <c r="E12654" s="23"/>
      <c r="F12654" s="23"/>
      <c r="G12654" s="17"/>
      <c r="H12654" s="17"/>
      <c r="I12654" s="17"/>
      <c r="J12654" s="17"/>
      <c r="K12654" s="17"/>
    </row>
    <row r="12655" spans="2:11" x14ac:dyDescent="0.45">
      <c r="B12655" s="20"/>
      <c r="C12655" s="19"/>
      <c r="D12655" s="19"/>
      <c r="E12655" s="23"/>
      <c r="F12655" s="23"/>
      <c r="G12655" s="17"/>
      <c r="H12655" s="17"/>
      <c r="I12655" s="17"/>
      <c r="J12655" s="17"/>
      <c r="K12655" s="17"/>
    </row>
    <row r="12656" spans="2:11" x14ac:dyDescent="0.45">
      <c r="B12656" s="20"/>
      <c r="C12656" s="19"/>
      <c r="D12656" s="19"/>
      <c r="E12656" s="23"/>
      <c r="F12656" s="23"/>
      <c r="G12656" s="17"/>
      <c r="H12656" s="17"/>
      <c r="I12656" s="17"/>
      <c r="J12656" s="17"/>
      <c r="K12656" s="17"/>
    </row>
    <row r="12657" spans="2:11" x14ac:dyDescent="0.45">
      <c r="B12657" s="20"/>
      <c r="C12657" s="19"/>
      <c r="D12657" s="19"/>
      <c r="E12657" s="23"/>
      <c r="F12657" s="23"/>
      <c r="G12657" s="17"/>
      <c r="H12657" s="17"/>
      <c r="I12657" s="17"/>
      <c r="J12657" s="17"/>
      <c r="K12657" s="17"/>
    </row>
    <row r="12658" spans="2:11" x14ac:dyDescent="0.45">
      <c r="B12658" s="20"/>
      <c r="C12658" s="19"/>
      <c r="D12658" s="19"/>
      <c r="E12658" s="23"/>
      <c r="F12658" s="23"/>
      <c r="G12658" s="17"/>
      <c r="H12658" s="17"/>
      <c r="I12658" s="17"/>
      <c r="J12658" s="17"/>
      <c r="K12658" s="17"/>
    </row>
    <row r="12659" spans="2:11" x14ac:dyDescent="0.45">
      <c r="B12659" s="20"/>
      <c r="C12659" s="19"/>
      <c r="D12659" s="19"/>
      <c r="E12659" s="23"/>
      <c r="F12659" s="23"/>
      <c r="G12659" s="17"/>
      <c r="H12659" s="17"/>
      <c r="I12659" s="17"/>
      <c r="J12659" s="17"/>
      <c r="K12659" s="17"/>
    </row>
    <row r="12660" spans="2:11" x14ac:dyDescent="0.45">
      <c r="B12660" s="20"/>
      <c r="C12660" s="19"/>
      <c r="D12660" s="19"/>
      <c r="E12660" s="23"/>
      <c r="F12660" s="23"/>
      <c r="G12660" s="17"/>
      <c r="H12660" s="17"/>
      <c r="I12660" s="17"/>
      <c r="J12660" s="17"/>
      <c r="K12660" s="17"/>
    </row>
    <row r="12661" spans="2:11" x14ac:dyDescent="0.45">
      <c r="B12661" s="20"/>
      <c r="C12661" s="19"/>
      <c r="D12661" s="19"/>
      <c r="E12661" s="23"/>
      <c r="F12661" s="23"/>
      <c r="G12661" s="17"/>
      <c r="H12661" s="17"/>
      <c r="I12661" s="17"/>
      <c r="J12661" s="17"/>
      <c r="K12661" s="17"/>
    </row>
    <row r="12662" spans="2:11" x14ac:dyDescent="0.45">
      <c r="B12662" s="20"/>
      <c r="C12662" s="19"/>
      <c r="D12662" s="19"/>
      <c r="E12662" s="23"/>
      <c r="F12662" s="23"/>
      <c r="G12662" s="17"/>
      <c r="H12662" s="17"/>
      <c r="I12662" s="17"/>
      <c r="J12662" s="17"/>
      <c r="K12662" s="17"/>
    </row>
    <row r="12663" spans="2:11" x14ac:dyDescent="0.45">
      <c r="B12663" s="20"/>
      <c r="C12663" s="19"/>
      <c r="D12663" s="19"/>
      <c r="E12663" s="23"/>
      <c r="F12663" s="23"/>
      <c r="G12663" s="17"/>
      <c r="H12663" s="17"/>
      <c r="I12663" s="17"/>
      <c r="J12663" s="17"/>
      <c r="K12663" s="17"/>
    </row>
    <row r="12664" spans="2:11" x14ac:dyDescent="0.45">
      <c r="B12664" s="20"/>
      <c r="C12664" s="19"/>
      <c r="D12664" s="19"/>
      <c r="E12664" s="23"/>
      <c r="F12664" s="23"/>
      <c r="G12664" s="17"/>
      <c r="H12664" s="17"/>
      <c r="I12664" s="17"/>
      <c r="J12664" s="17"/>
      <c r="K12664" s="17"/>
    </row>
    <row r="12665" spans="2:11" x14ac:dyDescent="0.45">
      <c r="B12665" s="20"/>
      <c r="C12665" s="19"/>
      <c r="D12665" s="19"/>
      <c r="E12665" s="23"/>
      <c r="F12665" s="23"/>
      <c r="G12665" s="17"/>
      <c r="H12665" s="17"/>
      <c r="I12665" s="17"/>
      <c r="J12665" s="17"/>
      <c r="K12665" s="17"/>
    </row>
    <row r="12666" spans="2:11" x14ac:dyDescent="0.45">
      <c r="B12666" s="20"/>
      <c r="C12666" s="19"/>
      <c r="D12666" s="19"/>
      <c r="E12666" s="23"/>
      <c r="F12666" s="23"/>
      <c r="G12666" s="17"/>
      <c r="H12666" s="17"/>
      <c r="I12666" s="17"/>
      <c r="J12666" s="17"/>
      <c r="K12666" s="17"/>
    </row>
    <row r="12667" spans="2:11" x14ac:dyDescent="0.45">
      <c r="B12667" s="20"/>
      <c r="C12667" s="19"/>
      <c r="D12667" s="19"/>
      <c r="E12667" s="23"/>
      <c r="F12667" s="23"/>
      <c r="G12667" s="17"/>
      <c r="H12667" s="17"/>
      <c r="I12667" s="17"/>
      <c r="J12667" s="17"/>
      <c r="K12667" s="17"/>
    </row>
    <row r="12668" spans="2:11" x14ac:dyDescent="0.45">
      <c r="B12668" s="20"/>
      <c r="C12668" s="19"/>
      <c r="D12668" s="19"/>
      <c r="E12668" s="23"/>
      <c r="F12668" s="23"/>
      <c r="G12668" s="17"/>
      <c r="H12668" s="17"/>
      <c r="I12668" s="17"/>
      <c r="J12668" s="17"/>
      <c r="K12668" s="17"/>
    </row>
    <row r="12669" spans="2:11" x14ac:dyDescent="0.45">
      <c r="B12669" s="20"/>
      <c r="C12669" s="19"/>
      <c r="D12669" s="19"/>
      <c r="E12669" s="23"/>
      <c r="F12669" s="23"/>
      <c r="G12669" s="17"/>
      <c r="H12669" s="17"/>
      <c r="I12669" s="17"/>
      <c r="J12669" s="17"/>
      <c r="K12669" s="17"/>
    </row>
    <row r="12670" spans="2:11" x14ac:dyDescent="0.45">
      <c r="B12670" s="20"/>
      <c r="C12670" s="19"/>
      <c r="D12670" s="19"/>
      <c r="E12670" s="23"/>
      <c r="F12670" s="23"/>
      <c r="G12670" s="17"/>
      <c r="H12670" s="17"/>
      <c r="I12670" s="17"/>
      <c r="J12670" s="17"/>
      <c r="K12670" s="17"/>
    </row>
    <row r="12671" spans="2:11" x14ac:dyDescent="0.45">
      <c r="B12671" s="20"/>
      <c r="C12671" s="19"/>
      <c r="D12671" s="19"/>
      <c r="E12671" s="23"/>
      <c r="F12671" s="23"/>
      <c r="G12671" s="17"/>
      <c r="H12671" s="17"/>
      <c r="I12671" s="17"/>
      <c r="J12671" s="17"/>
      <c r="K12671" s="17"/>
    </row>
    <row r="12672" spans="2:11" x14ac:dyDescent="0.45">
      <c r="B12672" s="20"/>
      <c r="C12672" s="19"/>
      <c r="D12672" s="19"/>
      <c r="E12672" s="23"/>
      <c r="F12672" s="23"/>
      <c r="G12672" s="17"/>
      <c r="H12672" s="17"/>
      <c r="I12672" s="17"/>
      <c r="J12672" s="17"/>
      <c r="K12672" s="17"/>
    </row>
    <row r="12673" spans="2:11" x14ac:dyDescent="0.45">
      <c r="B12673" s="20"/>
      <c r="C12673" s="19"/>
      <c r="D12673" s="19"/>
      <c r="E12673" s="23"/>
      <c r="F12673" s="23"/>
      <c r="G12673" s="17"/>
      <c r="H12673" s="17"/>
      <c r="I12673" s="17"/>
      <c r="J12673" s="17"/>
      <c r="K12673" s="17"/>
    </row>
    <row r="12674" spans="2:11" x14ac:dyDescent="0.45">
      <c r="B12674" s="20"/>
      <c r="C12674" s="19"/>
      <c r="D12674" s="19"/>
      <c r="E12674" s="23"/>
      <c r="F12674" s="23"/>
      <c r="G12674" s="17"/>
      <c r="H12674" s="17"/>
      <c r="I12674" s="17"/>
      <c r="J12674" s="17"/>
      <c r="K12674" s="17"/>
    </row>
    <row r="12675" spans="2:11" x14ac:dyDescent="0.45">
      <c r="B12675" s="20"/>
      <c r="C12675" s="19"/>
      <c r="D12675" s="19"/>
      <c r="E12675" s="23"/>
      <c r="F12675" s="23"/>
      <c r="G12675" s="17"/>
      <c r="H12675" s="17"/>
      <c r="I12675" s="17"/>
      <c r="J12675" s="17"/>
      <c r="K12675" s="17"/>
    </row>
    <row r="12676" spans="2:11" x14ac:dyDescent="0.45">
      <c r="B12676" s="20"/>
      <c r="C12676" s="19"/>
      <c r="D12676" s="19"/>
      <c r="E12676" s="23"/>
      <c r="F12676" s="23"/>
      <c r="G12676" s="17"/>
      <c r="H12676" s="17"/>
      <c r="I12676" s="17"/>
      <c r="J12676" s="17"/>
      <c r="K12676" s="17"/>
    </row>
    <row r="12677" spans="2:11" x14ac:dyDescent="0.45">
      <c r="B12677" s="20"/>
      <c r="C12677" s="19"/>
      <c r="D12677" s="19"/>
      <c r="E12677" s="23"/>
      <c r="F12677" s="23"/>
      <c r="G12677" s="17"/>
      <c r="H12677" s="17"/>
      <c r="I12677" s="17"/>
      <c r="J12677" s="17"/>
      <c r="K12677" s="17"/>
    </row>
    <row r="12678" spans="2:11" x14ac:dyDescent="0.45">
      <c r="B12678" s="20"/>
      <c r="C12678" s="19"/>
      <c r="D12678" s="19"/>
      <c r="E12678" s="23"/>
      <c r="F12678" s="23"/>
      <c r="G12678" s="17"/>
      <c r="H12678" s="17"/>
      <c r="I12678" s="17"/>
      <c r="J12678" s="17"/>
      <c r="K12678" s="17"/>
    </row>
    <row r="12679" spans="2:11" x14ac:dyDescent="0.45">
      <c r="B12679" s="20"/>
      <c r="C12679" s="19"/>
      <c r="D12679" s="19"/>
      <c r="E12679" s="23"/>
      <c r="F12679" s="23"/>
      <c r="G12679" s="17"/>
      <c r="H12679" s="17"/>
      <c r="I12679" s="17"/>
      <c r="J12679" s="17"/>
      <c r="K12679" s="17"/>
    </row>
    <row r="12680" spans="2:11" x14ac:dyDescent="0.45">
      <c r="B12680" s="20"/>
      <c r="C12680" s="19"/>
      <c r="D12680" s="19"/>
      <c r="E12680" s="23"/>
      <c r="F12680" s="23"/>
      <c r="G12680" s="17"/>
      <c r="H12680" s="17"/>
      <c r="I12680" s="17"/>
      <c r="J12680" s="17"/>
      <c r="K12680" s="17"/>
    </row>
    <row r="12681" spans="2:11" x14ac:dyDescent="0.45">
      <c r="B12681" s="20"/>
      <c r="C12681" s="19"/>
      <c r="D12681" s="19"/>
      <c r="E12681" s="23"/>
      <c r="F12681" s="23"/>
      <c r="G12681" s="17"/>
      <c r="H12681" s="17"/>
      <c r="I12681" s="17"/>
      <c r="J12681" s="17"/>
      <c r="K12681" s="17"/>
    </row>
    <row r="12682" spans="2:11" x14ac:dyDescent="0.45">
      <c r="B12682" s="20"/>
      <c r="C12682" s="19"/>
      <c r="D12682" s="19"/>
      <c r="E12682" s="23"/>
      <c r="F12682" s="23"/>
      <c r="G12682" s="17"/>
      <c r="H12682" s="17"/>
      <c r="I12682" s="17"/>
      <c r="J12682" s="17"/>
      <c r="K12682" s="17"/>
    </row>
    <row r="12683" spans="2:11" x14ac:dyDescent="0.45">
      <c r="B12683" s="20"/>
      <c r="C12683" s="19"/>
      <c r="D12683" s="19"/>
      <c r="E12683" s="23"/>
      <c r="F12683" s="23"/>
      <c r="G12683" s="17"/>
      <c r="H12683" s="17"/>
      <c r="I12683" s="17"/>
      <c r="J12683" s="17"/>
      <c r="K12683" s="17"/>
    </row>
    <row r="12684" spans="2:11" x14ac:dyDescent="0.45">
      <c r="B12684" s="20"/>
      <c r="C12684" s="19"/>
      <c r="D12684" s="19"/>
      <c r="E12684" s="23"/>
      <c r="F12684" s="23"/>
      <c r="G12684" s="17"/>
      <c r="H12684" s="17"/>
      <c r="I12684" s="17"/>
      <c r="J12684" s="17"/>
      <c r="K12684" s="17"/>
    </row>
    <row r="12685" spans="2:11" x14ac:dyDescent="0.45">
      <c r="B12685" s="20"/>
      <c r="C12685" s="19"/>
      <c r="D12685" s="19"/>
      <c r="E12685" s="23"/>
      <c r="F12685" s="23"/>
      <c r="G12685" s="17"/>
      <c r="H12685" s="17"/>
      <c r="I12685" s="17"/>
      <c r="J12685" s="17"/>
      <c r="K12685" s="17"/>
    </row>
    <row r="12686" spans="2:11" x14ac:dyDescent="0.45">
      <c r="B12686" s="20"/>
      <c r="C12686" s="19"/>
      <c r="D12686" s="19"/>
      <c r="E12686" s="23"/>
      <c r="F12686" s="23"/>
      <c r="G12686" s="17"/>
      <c r="H12686" s="17"/>
      <c r="I12686" s="17"/>
      <c r="J12686" s="17"/>
      <c r="K12686" s="17"/>
    </row>
    <row r="12687" spans="2:11" x14ac:dyDescent="0.45">
      <c r="B12687" s="20"/>
      <c r="C12687" s="19"/>
      <c r="D12687" s="19"/>
      <c r="E12687" s="23"/>
      <c r="F12687" s="23"/>
      <c r="G12687" s="17"/>
      <c r="H12687" s="17"/>
      <c r="I12687" s="17"/>
      <c r="J12687" s="17"/>
      <c r="K12687" s="17"/>
    </row>
    <row r="12688" spans="2:11" x14ac:dyDescent="0.45">
      <c r="B12688" s="20"/>
      <c r="C12688" s="19"/>
      <c r="D12688" s="19"/>
      <c r="E12688" s="23"/>
      <c r="F12688" s="23"/>
      <c r="G12688" s="17"/>
      <c r="H12688" s="17"/>
      <c r="I12688" s="17"/>
      <c r="J12688" s="17"/>
      <c r="K12688" s="17"/>
    </row>
    <row r="12689" spans="2:11" x14ac:dyDescent="0.45">
      <c r="B12689" s="20"/>
      <c r="C12689" s="19"/>
      <c r="D12689" s="19"/>
      <c r="E12689" s="23"/>
      <c r="F12689" s="23"/>
      <c r="G12689" s="17"/>
      <c r="H12689" s="17"/>
      <c r="I12689" s="17"/>
      <c r="J12689" s="17"/>
      <c r="K12689" s="17"/>
    </row>
    <row r="12690" spans="2:11" x14ac:dyDescent="0.45">
      <c r="B12690" s="20"/>
      <c r="C12690" s="19"/>
      <c r="D12690" s="19"/>
      <c r="E12690" s="23"/>
      <c r="F12690" s="23"/>
      <c r="G12690" s="17"/>
      <c r="H12690" s="17"/>
      <c r="I12690" s="17"/>
      <c r="J12690" s="17"/>
      <c r="K12690" s="17"/>
    </row>
    <row r="12691" spans="2:11" x14ac:dyDescent="0.45">
      <c r="B12691" s="20"/>
      <c r="C12691" s="19"/>
      <c r="D12691" s="19"/>
      <c r="E12691" s="23"/>
      <c r="F12691" s="23"/>
      <c r="G12691" s="17"/>
      <c r="H12691" s="17"/>
      <c r="I12691" s="17"/>
      <c r="J12691" s="17"/>
      <c r="K12691" s="17"/>
    </row>
    <row r="12692" spans="2:11" x14ac:dyDescent="0.45">
      <c r="B12692" s="20"/>
      <c r="C12692" s="19"/>
      <c r="D12692" s="19"/>
      <c r="E12692" s="23"/>
      <c r="F12692" s="23"/>
      <c r="G12692" s="17"/>
      <c r="H12692" s="17"/>
      <c r="I12692" s="17"/>
      <c r="J12692" s="17"/>
      <c r="K12692" s="17"/>
    </row>
    <row r="12693" spans="2:11" x14ac:dyDescent="0.45">
      <c r="B12693" s="20"/>
      <c r="C12693" s="19"/>
      <c r="D12693" s="19"/>
      <c r="E12693" s="23"/>
      <c r="F12693" s="23"/>
      <c r="G12693" s="17"/>
      <c r="H12693" s="17"/>
      <c r="I12693" s="17"/>
      <c r="J12693" s="17"/>
      <c r="K12693" s="17"/>
    </row>
    <row r="12694" spans="2:11" x14ac:dyDescent="0.45">
      <c r="B12694" s="20"/>
      <c r="C12694" s="19"/>
      <c r="D12694" s="19"/>
      <c r="E12694" s="23"/>
      <c r="F12694" s="23"/>
      <c r="G12694" s="17"/>
      <c r="H12694" s="17"/>
      <c r="I12694" s="17"/>
      <c r="J12694" s="17"/>
      <c r="K12694" s="17"/>
    </row>
    <row r="12695" spans="2:11" x14ac:dyDescent="0.45">
      <c r="B12695" s="20"/>
      <c r="C12695" s="19"/>
      <c r="D12695" s="19"/>
      <c r="E12695" s="23"/>
      <c r="F12695" s="23"/>
      <c r="G12695" s="17"/>
      <c r="H12695" s="17"/>
      <c r="I12695" s="17"/>
      <c r="J12695" s="17"/>
      <c r="K12695" s="17"/>
    </row>
    <row r="12696" spans="2:11" x14ac:dyDescent="0.45">
      <c r="B12696" s="20"/>
      <c r="C12696" s="19"/>
      <c r="D12696" s="19"/>
      <c r="E12696" s="23"/>
      <c r="F12696" s="23"/>
      <c r="G12696" s="17"/>
      <c r="H12696" s="17"/>
      <c r="I12696" s="17"/>
      <c r="J12696" s="17"/>
      <c r="K12696" s="17"/>
    </row>
    <row r="12697" spans="2:11" x14ac:dyDescent="0.45">
      <c r="B12697" s="20"/>
      <c r="C12697" s="19"/>
      <c r="D12697" s="19"/>
      <c r="E12697" s="23"/>
      <c r="F12697" s="23"/>
      <c r="G12697" s="17"/>
      <c r="H12697" s="17"/>
      <c r="I12697" s="17"/>
      <c r="J12697" s="17"/>
      <c r="K12697" s="17"/>
    </row>
    <row r="12698" spans="2:11" x14ac:dyDescent="0.45">
      <c r="B12698" s="20"/>
      <c r="C12698" s="19"/>
      <c r="D12698" s="19"/>
      <c r="E12698" s="23"/>
      <c r="F12698" s="23"/>
      <c r="G12698" s="17"/>
      <c r="H12698" s="17"/>
      <c r="I12698" s="17"/>
      <c r="J12698" s="17"/>
      <c r="K12698" s="17"/>
    </row>
    <row r="12699" spans="2:11" x14ac:dyDescent="0.45">
      <c r="B12699" s="20"/>
      <c r="C12699" s="19"/>
      <c r="D12699" s="19"/>
      <c r="E12699" s="23"/>
      <c r="F12699" s="23"/>
      <c r="G12699" s="17"/>
      <c r="H12699" s="17"/>
      <c r="I12699" s="17"/>
      <c r="J12699" s="17"/>
      <c r="K12699" s="17"/>
    </row>
    <row r="12700" spans="2:11" x14ac:dyDescent="0.45">
      <c r="B12700" s="20"/>
      <c r="C12700" s="19"/>
      <c r="D12700" s="19"/>
      <c r="E12700" s="23"/>
      <c r="F12700" s="23"/>
      <c r="G12700" s="17"/>
      <c r="H12700" s="17"/>
      <c r="I12700" s="17"/>
      <c r="J12700" s="17"/>
      <c r="K12700" s="17"/>
    </row>
    <row r="12701" spans="2:11" x14ac:dyDescent="0.45">
      <c r="B12701" s="20"/>
      <c r="C12701" s="19"/>
      <c r="D12701" s="19"/>
      <c r="E12701" s="23"/>
      <c r="F12701" s="23"/>
      <c r="G12701" s="17"/>
      <c r="H12701" s="17"/>
      <c r="I12701" s="17"/>
      <c r="J12701" s="17"/>
      <c r="K12701" s="17"/>
    </row>
    <row r="12702" spans="2:11" x14ac:dyDescent="0.45">
      <c r="B12702" s="20"/>
      <c r="C12702" s="19"/>
      <c r="D12702" s="19"/>
      <c r="E12702" s="23"/>
      <c r="F12702" s="23"/>
      <c r="G12702" s="17"/>
      <c r="H12702" s="17"/>
      <c r="I12702" s="17"/>
      <c r="J12702" s="17"/>
      <c r="K12702" s="17"/>
    </row>
    <row r="12703" spans="2:11" x14ac:dyDescent="0.45">
      <c r="B12703" s="20"/>
      <c r="C12703" s="19"/>
      <c r="D12703" s="19"/>
      <c r="E12703" s="23"/>
      <c r="F12703" s="23"/>
      <c r="G12703" s="17"/>
      <c r="H12703" s="17"/>
      <c r="I12703" s="17"/>
      <c r="J12703" s="17"/>
      <c r="K12703" s="17"/>
    </row>
    <row r="12704" spans="2:11" x14ac:dyDescent="0.45">
      <c r="B12704" s="20"/>
      <c r="C12704" s="19"/>
      <c r="D12704" s="19"/>
      <c r="E12704" s="23"/>
      <c r="F12704" s="23"/>
      <c r="G12704" s="17"/>
      <c r="H12704" s="17"/>
      <c r="I12704" s="17"/>
      <c r="J12704" s="17"/>
      <c r="K12704" s="17"/>
    </row>
    <row r="12705" spans="2:11" x14ac:dyDescent="0.45">
      <c r="B12705" s="20"/>
      <c r="C12705" s="19"/>
      <c r="D12705" s="19"/>
      <c r="E12705" s="23"/>
      <c r="F12705" s="23"/>
      <c r="G12705" s="17"/>
      <c r="H12705" s="17"/>
      <c r="I12705" s="17"/>
      <c r="J12705" s="17"/>
      <c r="K12705" s="17"/>
    </row>
    <row r="12706" spans="2:11" x14ac:dyDescent="0.45">
      <c r="B12706" s="20"/>
      <c r="C12706" s="19"/>
      <c r="D12706" s="19"/>
      <c r="E12706" s="23"/>
      <c r="F12706" s="23"/>
      <c r="G12706" s="17"/>
      <c r="H12706" s="17"/>
      <c r="I12706" s="17"/>
      <c r="J12706" s="17"/>
      <c r="K12706" s="17"/>
    </row>
    <row r="12707" spans="2:11" x14ac:dyDescent="0.45">
      <c r="B12707" s="20"/>
      <c r="C12707" s="19"/>
      <c r="D12707" s="19"/>
      <c r="E12707" s="23"/>
      <c r="F12707" s="23"/>
      <c r="G12707" s="17"/>
      <c r="H12707" s="17"/>
      <c r="I12707" s="17"/>
      <c r="J12707" s="17"/>
      <c r="K12707" s="17"/>
    </row>
    <row r="12708" spans="2:11" x14ac:dyDescent="0.45">
      <c r="B12708" s="20"/>
      <c r="C12708" s="19"/>
      <c r="D12708" s="19"/>
      <c r="E12708" s="23"/>
      <c r="F12708" s="23"/>
      <c r="G12708" s="17"/>
      <c r="H12708" s="17"/>
      <c r="I12708" s="17"/>
      <c r="J12708" s="17"/>
      <c r="K12708" s="17"/>
    </row>
    <row r="12709" spans="2:11" x14ac:dyDescent="0.45">
      <c r="B12709" s="20"/>
      <c r="C12709" s="19"/>
      <c r="D12709" s="19"/>
      <c r="E12709" s="23"/>
      <c r="F12709" s="23"/>
      <c r="G12709" s="17"/>
      <c r="H12709" s="17"/>
      <c r="I12709" s="17"/>
      <c r="J12709" s="17"/>
      <c r="K12709" s="17"/>
    </row>
    <row r="12710" spans="2:11" x14ac:dyDescent="0.45">
      <c r="B12710" s="20"/>
      <c r="C12710" s="19"/>
      <c r="D12710" s="19"/>
      <c r="E12710" s="23"/>
      <c r="F12710" s="23"/>
      <c r="G12710" s="17"/>
      <c r="H12710" s="17"/>
      <c r="I12710" s="17"/>
      <c r="J12710" s="17"/>
      <c r="K12710" s="17"/>
    </row>
    <row r="12711" spans="2:11" x14ac:dyDescent="0.45">
      <c r="B12711" s="20"/>
      <c r="C12711" s="19"/>
      <c r="D12711" s="19"/>
      <c r="E12711" s="23"/>
      <c r="F12711" s="23"/>
      <c r="G12711" s="17"/>
      <c r="H12711" s="17"/>
      <c r="I12711" s="17"/>
      <c r="J12711" s="17"/>
      <c r="K12711" s="17"/>
    </row>
    <row r="12712" spans="2:11" x14ac:dyDescent="0.45">
      <c r="B12712" s="20"/>
      <c r="C12712" s="19"/>
      <c r="D12712" s="19"/>
      <c r="E12712" s="23"/>
      <c r="F12712" s="23"/>
      <c r="G12712" s="17"/>
      <c r="H12712" s="17"/>
      <c r="I12712" s="17"/>
      <c r="J12712" s="17"/>
      <c r="K12712" s="17"/>
    </row>
    <row r="12713" spans="2:11" x14ac:dyDescent="0.45">
      <c r="B12713" s="20"/>
      <c r="C12713" s="19"/>
      <c r="D12713" s="19"/>
      <c r="E12713" s="23"/>
      <c r="F12713" s="23"/>
      <c r="G12713" s="17"/>
      <c r="H12713" s="17"/>
      <c r="I12713" s="17"/>
      <c r="J12713" s="17"/>
      <c r="K12713" s="17"/>
    </row>
    <row r="12714" spans="2:11" x14ac:dyDescent="0.45">
      <c r="B12714" s="20"/>
      <c r="C12714" s="19"/>
      <c r="D12714" s="19"/>
      <c r="E12714" s="23"/>
      <c r="F12714" s="23"/>
      <c r="G12714" s="17"/>
      <c r="H12714" s="17"/>
      <c r="I12714" s="17"/>
      <c r="J12714" s="17"/>
      <c r="K12714" s="17"/>
    </row>
    <row r="12715" spans="2:11" x14ac:dyDescent="0.45">
      <c r="B12715" s="20"/>
      <c r="C12715" s="19"/>
      <c r="D12715" s="19"/>
      <c r="E12715" s="23"/>
      <c r="F12715" s="23"/>
      <c r="G12715" s="17"/>
      <c r="H12715" s="17"/>
      <c r="I12715" s="17"/>
      <c r="J12715" s="17"/>
      <c r="K12715" s="17"/>
    </row>
    <row r="12716" spans="2:11" x14ac:dyDescent="0.45">
      <c r="B12716" s="20"/>
      <c r="C12716" s="19"/>
      <c r="D12716" s="19"/>
      <c r="E12716" s="23"/>
      <c r="F12716" s="23"/>
      <c r="G12716" s="17"/>
      <c r="H12716" s="17"/>
      <c r="I12716" s="17"/>
      <c r="J12716" s="17"/>
      <c r="K12716" s="17"/>
    </row>
    <row r="12717" spans="2:11" x14ac:dyDescent="0.45">
      <c r="B12717" s="20"/>
      <c r="C12717" s="19"/>
      <c r="D12717" s="19"/>
      <c r="E12717" s="23"/>
      <c r="F12717" s="23"/>
      <c r="G12717" s="17"/>
      <c r="H12717" s="17"/>
      <c r="I12717" s="17"/>
      <c r="J12717" s="17"/>
      <c r="K12717" s="17"/>
    </row>
    <row r="12718" spans="2:11" x14ac:dyDescent="0.45">
      <c r="B12718" s="20"/>
      <c r="C12718" s="19"/>
      <c r="D12718" s="19"/>
      <c r="E12718" s="23"/>
      <c r="F12718" s="23"/>
      <c r="G12718" s="17"/>
      <c r="H12718" s="17"/>
      <c r="I12718" s="17"/>
      <c r="J12718" s="17"/>
      <c r="K12718" s="17"/>
    </row>
    <row r="12719" spans="2:11" x14ac:dyDescent="0.45">
      <c r="B12719" s="20"/>
      <c r="C12719" s="19"/>
      <c r="D12719" s="19"/>
      <c r="E12719" s="23"/>
      <c r="F12719" s="23"/>
      <c r="G12719" s="17"/>
      <c r="H12719" s="17"/>
      <c r="I12719" s="17"/>
      <c r="J12719" s="17"/>
      <c r="K12719" s="17"/>
    </row>
    <row r="12720" spans="2:11" x14ac:dyDescent="0.45">
      <c r="B12720" s="20"/>
      <c r="C12720" s="19"/>
      <c r="D12720" s="19"/>
      <c r="E12720" s="23"/>
      <c r="F12720" s="23"/>
      <c r="G12720" s="17"/>
      <c r="H12720" s="17"/>
      <c r="I12720" s="17"/>
      <c r="J12720" s="17"/>
      <c r="K12720" s="17"/>
    </row>
    <row r="12721" spans="2:11" x14ac:dyDescent="0.45">
      <c r="B12721" s="20"/>
      <c r="C12721" s="19"/>
      <c r="D12721" s="19"/>
      <c r="E12721" s="23"/>
      <c r="F12721" s="23"/>
      <c r="G12721" s="17"/>
      <c r="H12721" s="17"/>
      <c r="I12721" s="17"/>
      <c r="J12721" s="17"/>
      <c r="K12721" s="17"/>
    </row>
    <row r="12722" spans="2:11" x14ac:dyDescent="0.45">
      <c r="B12722" s="20"/>
      <c r="C12722" s="19"/>
      <c r="D12722" s="19"/>
      <c r="E12722" s="23"/>
      <c r="F12722" s="23"/>
      <c r="G12722" s="17"/>
      <c r="H12722" s="17"/>
      <c r="I12722" s="17"/>
      <c r="J12722" s="17"/>
      <c r="K12722" s="17"/>
    </row>
    <row r="12723" spans="2:11" x14ac:dyDescent="0.45">
      <c r="B12723" s="20"/>
      <c r="C12723" s="19"/>
      <c r="D12723" s="19"/>
      <c r="E12723" s="23"/>
      <c r="F12723" s="23"/>
      <c r="G12723" s="17"/>
      <c r="H12723" s="17"/>
      <c r="I12723" s="17"/>
      <c r="J12723" s="17"/>
      <c r="K12723" s="17"/>
    </row>
    <row r="12724" spans="2:11" x14ac:dyDescent="0.45">
      <c r="B12724" s="20"/>
      <c r="C12724" s="19"/>
      <c r="D12724" s="19"/>
      <c r="E12724" s="23"/>
      <c r="F12724" s="23"/>
      <c r="G12724" s="17"/>
      <c r="H12724" s="17"/>
      <c r="I12724" s="17"/>
      <c r="J12724" s="17"/>
      <c r="K12724" s="17"/>
    </row>
    <row r="12725" spans="2:11" x14ac:dyDescent="0.45">
      <c r="B12725" s="20"/>
      <c r="C12725" s="19"/>
      <c r="D12725" s="19"/>
      <c r="E12725" s="23"/>
      <c r="F12725" s="23"/>
      <c r="G12725" s="17"/>
      <c r="H12725" s="17"/>
      <c r="I12725" s="17"/>
      <c r="J12725" s="17"/>
      <c r="K12725" s="17"/>
    </row>
    <row r="12726" spans="2:11" x14ac:dyDescent="0.45">
      <c r="B12726" s="20"/>
      <c r="C12726" s="19"/>
      <c r="D12726" s="19"/>
      <c r="E12726" s="23"/>
      <c r="F12726" s="23"/>
      <c r="G12726" s="17"/>
      <c r="H12726" s="17"/>
      <c r="I12726" s="17"/>
      <c r="J12726" s="17"/>
      <c r="K12726" s="17"/>
    </row>
    <row r="12727" spans="2:11" x14ac:dyDescent="0.45">
      <c r="B12727" s="20"/>
      <c r="C12727" s="19"/>
      <c r="D12727" s="19"/>
      <c r="E12727" s="23"/>
      <c r="F12727" s="23"/>
      <c r="G12727" s="17"/>
      <c r="H12727" s="17"/>
      <c r="I12727" s="17"/>
      <c r="J12727" s="17"/>
      <c r="K12727" s="17"/>
    </row>
    <row r="12728" spans="2:11" x14ac:dyDescent="0.45">
      <c r="B12728" s="20"/>
      <c r="C12728" s="19"/>
      <c r="D12728" s="19"/>
      <c r="E12728" s="23"/>
      <c r="F12728" s="23"/>
      <c r="G12728" s="17"/>
      <c r="H12728" s="17"/>
      <c r="I12728" s="17"/>
      <c r="J12728" s="17"/>
      <c r="K12728" s="17"/>
    </row>
    <row r="12729" spans="2:11" x14ac:dyDescent="0.45">
      <c r="B12729" s="20"/>
      <c r="C12729" s="19"/>
      <c r="D12729" s="19"/>
      <c r="E12729" s="23"/>
      <c r="F12729" s="23"/>
      <c r="G12729" s="17"/>
      <c r="H12729" s="17"/>
      <c r="I12729" s="17"/>
      <c r="J12729" s="17"/>
      <c r="K12729" s="17"/>
    </row>
    <row r="12730" spans="2:11" x14ac:dyDescent="0.45">
      <c r="B12730" s="20"/>
      <c r="C12730" s="19"/>
      <c r="D12730" s="19"/>
      <c r="E12730" s="23"/>
      <c r="F12730" s="23"/>
      <c r="G12730" s="17"/>
      <c r="H12730" s="17"/>
      <c r="I12730" s="17"/>
      <c r="J12730" s="17"/>
      <c r="K12730" s="17"/>
    </row>
    <row r="12731" spans="2:11" x14ac:dyDescent="0.45">
      <c r="B12731" s="20"/>
      <c r="C12731" s="19"/>
      <c r="D12731" s="19"/>
      <c r="E12731" s="23"/>
      <c r="F12731" s="23"/>
      <c r="G12731" s="17"/>
      <c r="H12731" s="17"/>
      <c r="I12731" s="17"/>
      <c r="J12731" s="17"/>
      <c r="K12731" s="17"/>
    </row>
    <row r="12732" spans="2:11" x14ac:dyDescent="0.45">
      <c r="B12732" s="20"/>
      <c r="C12732" s="19"/>
      <c r="D12732" s="19"/>
      <c r="E12732" s="23"/>
      <c r="F12732" s="23"/>
      <c r="G12732" s="17"/>
      <c r="H12732" s="17"/>
      <c r="I12732" s="17"/>
      <c r="J12732" s="17"/>
      <c r="K12732" s="17"/>
    </row>
    <row r="12733" spans="2:11" x14ac:dyDescent="0.45">
      <c r="B12733" s="20"/>
      <c r="C12733" s="19"/>
      <c r="D12733" s="19"/>
      <c r="E12733" s="23"/>
      <c r="F12733" s="23"/>
      <c r="G12733" s="17"/>
      <c r="H12733" s="17"/>
      <c r="I12733" s="17"/>
      <c r="J12733" s="17"/>
      <c r="K12733" s="17"/>
    </row>
    <row r="12734" spans="2:11" x14ac:dyDescent="0.45">
      <c r="B12734" s="20"/>
      <c r="C12734" s="19"/>
      <c r="D12734" s="19"/>
      <c r="E12734" s="23"/>
      <c r="F12734" s="23"/>
      <c r="G12734" s="17"/>
      <c r="H12734" s="17"/>
      <c r="I12734" s="17"/>
      <c r="J12734" s="17"/>
      <c r="K12734" s="17"/>
    </row>
    <row r="12735" spans="2:11" x14ac:dyDescent="0.45">
      <c r="B12735" s="20"/>
      <c r="C12735" s="19"/>
      <c r="D12735" s="19"/>
      <c r="E12735" s="23"/>
      <c r="F12735" s="23"/>
      <c r="G12735" s="17"/>
      <c r="H12735" s="17"/>
      <c r="I12735" s="17"/>
      <c r="J12735" s="17"/>
      <c r="K12735" s="17"/>
    </row>
    <row r="12736" spans="2:11" x14ac:dyDescent="0.45">
      <c r="B12736" s="20"/>
      <c r="C12736" s="19"/>
      <c r="D12736" s="19"/>
      <c r="E12736" s="23"/>
      <c r="F12736" s="23"/>
      <c r="G12736" s="17"/>
      <c r="H12736" s="17"/>
      <c r="I12736" s="17"/>
      <c r="J12736" s="17"/>
      <c r="K12736" s="17"/>
    </row>
    <row r="12737" spans="2:11" x14ac:dyDescent="0.45">
      <c r="B12737" s="20"/>
      <c r="C12737" s="19"/>
      <c r="D12737" s="19"/>
      <c r="E12737" s="23"/>
      <c r="F12737" s="23"/>
      <c r="G12737" s="17"/>
      <c r="H12737" s="17"/>
      <c r="I12737" s="17"/>
      <c r="J12737" s="17"/>
      <c r="K12737" s="17"/>
    </row>
    <row r="12738" spans="2:11" x14ac:dyDescent="0.45">
      <c r="B12738" s="20"/>
      <c r="C12738" s="19"/>
      <c r="D12738" s="19"/>
      <c r="E12738" s="23"/>
      <c r="F12738" s="23"/>
      <c r="G12738" s="17"/>
      <c r="H12738" s="17"/>
      <c r="I12738" s="17"/>
      <c r="J12738" s="17"/>
      <c r="K12738" s="17"/>
    </row>
    <row r="12739" spans="2:11" x14ac:dyDescent="0.45">
      <c r="B12739" s="20"/>
      <c r="C12739" s="19"/>
      <c r="D12739" s="19"/>
      <c r="E12739" s="23"/>
      <c r="F12739" s="23"/>
      <c r="G12739" s="17"/>
      <c r="H12739" s="17"/>
      <c r="I12739" s="17"/>
      <c r="J12739" s="17"/>
      <c r="K12739" s="17"/>
    </row>
    <row r="12740" spans="2:11" x14ac:dyDescent="0.45">
      <c r="B12740" s="20"/>
      <c r="C12740" s="19"/>
      <c r="D12740" s="19"/>
      <c r="E12740" s="23"/>
      <c r="F12740" s="23"/>
      <c r="G12740" s="17"/>
      <c r="H12740" s="17"/>
      <c r="I12740" s="17"/>
      <c r="J12740" s="17"/>
      <c r="K12740" s="17"/>
    </row>
    <row r="12741" spans="2:11" x14ac:dyDescent="0.45">
      <c r="B12741" s="20"/>
      <c r="C12741" s="19"/>
      <c r="D12741" s="19"/>
      <c r="E12741" s="23"/>
      <c r="F12741" s="23"/>
      <c r="G12741" s="17"/>
      <c r="H12741" s="17"/>
      <c r="I12741" s="17"/>
      <c r="J12741" s="17"/>
      <c r="K12741" s="17"/>
    </row>
    <row r="12742" spans="2:11" x14ac:dyDescent="0.45">
      <c r="B12742" s="20"/>
      <c r="C12742" s="19"/>
      <c r="D12742" s="19"/>
      <c r="E12742" s="23"/>
      <c r="F12742" s="23"/>
      <c r="G12742" s="17"/>
      <c r="H12742" s="17"/>
      <c r="I12742" s="17"/>
      <c r="J12742" s="17"/>
      <c r="K12742" s="17"/>
    </row>
    <row r="12743" spans="2:11" x14ac:dyDescent="0.45">
      <c r="B12743" s="20"/>
      <c r="C12743" s="19"/>
      <c r="D12743" s="19"/>
      <c r="E12743" s="23"/>
      <c r="F12743" s="23"/>
      <c r="G12743" s="17"/>
      <c r="H12743" s="17"/>
      <c r="I12743" s="17"/>
      <c r="J12743" s="17"/>
      <c r="K12743" s="17"/>
    </row>
    <row r="12744" spans="2:11" x14ac:dyDescent="0.45">
      <c r="B12744" s="20"/>
      <c r="C12744" s="19"/>
      <c r="D12744" s="19"/>
      <c r="E12744" s="23"/>
      <c r="F12744" s="23"/>
      <c r="G12744" s="17"/>
      <c r="H12744" s="17"/>
      <c r="I12744" s="17"/>
      <c r="J12744" s="17"/>
      <c r="K12744" s="17"/>
    </row>
    <row r="12745" spans="2:11" x14ac:dyDescent="0.45">
      <c r="B12745" s="20"/>
      <c r="C12745" s="19"/>
      <c r="D12745" s="19"/>
      <c r="E12745" s="23"/>
      <c r="F12745" s="23"/>
      <c r="G12745" s="17"/>
      <c r="H12745" s="17"/>
      <c r="I12745" s="17"/>
      <c r="J12745" s="17"/>
      <c r="K12745" s="17"/>
    </row>
    <row r="12746" spans="2:11" x14ac:dyDescent="0.45">
      <c r="B12746" s="20"/>
      <c r="C12746" s="19"/>
      <c r="D12746" s="19"/>
      <c r="E12746" s="23"/>
      <c r="F12746" s="23"/>
      <c r="G12746" s="17"/>
      <c r="H12746" s="17"/>
      <c r="I12746" s="17"/>
      <c r="J12746" s="17"/>
      <c r="K12746" s="17"/>
    </row>
    <row r="12747" spans="2:11" x14ac:dyDescent="0.45">
      <c r="B12747" s="20"/>
      <c r="C12747" s="19"/>
      <c r="D12747" s="19"/>
      <c r="E12747" s="23"/>
      <c r="F12747" s="23"/>
      <c r="G12747" s="17"/>
      <c r="H12747" s="17"/>
      <c r="I12747" s="17"/>
      <c r="J12747" s="17"/>
      <c r="K12747" s="17"/>
    </row>
    <row r="12748" spans="2:11" x14ac:dyDescent="0.45">
      <c r="B12748" s="20"/>
      <c r="C12748" s="19"/>
      <c r="D12748" s="19"/>
      <c r="E12748" s="23"/>
      <c r="F12748" s="23"/>
      <c r="G12748" s="17"/>
      <c r="H12748" s="17"/>
      <c r="I12748" s="17"/>
      <c r="J12748" s="17"/>
      <c r="K12748" s="17"/>
    </row>
    <row r="12749" spans="2:11" x14ac:dyDescent="0.45">
      <c r="B12749" s="20"/>
      <c r="C12749" s="19"/>
      <c r="D12749" s="19"/>
      <c r="E12749" s="23"/>
      <c r="F12749" s="23"/>
      <c r="G12749" s="17"/>
      <c r="H12749" s="17"/>
      <c r="I12749" s="17"/>
      <c r="J12749" s="17"/>
      <c r="K12749" s="17"/>
    </row>
    <row r="12750" spans="2:11" x14ac:dyDescent="0.45">
      <c r="B12750" s="20"/>
      <c r="C12750" s="19"/>
      <c r="D12750" s="19"/>
      <c r="E12750" s="23"/>
      <c r="F12750" s="23"/>
      <c r="G12750" s="17"/>
      <c r="H12750" s="17"/>
      <c r="I12750" s="17"/>
      <c r="J12750" s="17"/>
      <c r="K12750" s="17"/>
    </row>
    <row r="12751" spans="2:11" x14ac:dyDescent="0.45">
      <c r="B12751" s="20"/>
      <c r="C12751" s="19"/>
      <c r="D12751" s="19"/>
      <c r="E12751" s="23"/>
      <c r="F12751" s="23"/>
      <c r="G12751" s="17"/>
      <c r="H12751" s="17"/>
      <c r="I12751" s="17"/>
      <c r="J12751" s="17"/>
      <c r="K12751" s="17"/>
    </row>
    <row r="12752" spans="2:11" x14ac:dyDescent="0.45">
      <c r="B12752" s="20"/>
      <c r="C12752" s="19"/>
      <c r="D12752" s="19"/>
      <c r="E12752" s="23"/>
      <c r="F12752" s="23"/>
      <c r="G12752" s="17"/>
      <c r="H12752" s="17"/>
      <c r="I12752" s="17"/>
      <c r="J12752" s="17"/>
      <c r="K12752" s="17"/>
    </row>
    <row r="12753" spans="2:11" x14ac:dyDescent="0.45">
      <c r="B12753" s="20"/>
      <c r="C12753" s="19"/>
      <c r="D12753" s="19"/>
      <c r="E12753" s="23"/>
      <c r="F12753" s="23"/>
      <c r="G12753" s="17"/>
      <c r="H12753" s="17"/>
      <c r="I12753" s="17"/>
      <c r="J12753" s="17"/>
      <c r="K12753" s="17"/>
    </row>
    <row r="12754" spans="2:11" x14ac:dyDescent="0.45">
      <c r="B12754" s="20"/>
      <c r="C12754" s="19"/>
      <c r="D12754" s="19"/>
      <c r="E12754" s="23"/>
      <c r="F12754" s="23"/>
      <c r="G12754" s="17"/>
      <c r="H12754" s="17"/>
      <c r="I12754" s="17"/>
      <c r="J12754" s="17"/>
      <c r="K12754" s="17"/>
    </row>
    <row r="12755" spans="2:11" x14ac:dyDescent="0.45">
      <c r="B12755" s="20"/>
      <c r="C12755" s="19"/>
      <c r="D12755" s="19"/>
      <c r="E12755" s="23"/>
      <c r="F12755" s="23"/>
      <c r="G12755" s="17"/>
      <c r="H12755" s="17"/>
      <c r="I12755" s="17"/>
      <c r="J12755" s="17"/>
      <c r="K12755" s="17"/>
    </row>
    <row r="12756" spans="2:11" x14ac:dyDescent="0.45">
      <c r="B12756" s="20"/>
      <c r="C12756" s="19"/>
      <c r="D12756" s="19"/>
      <c r="E12756" s="23"/>
      <c r="F12756" s="23"/>
      <c r="G12756" s="17"/>
      <c r="H12756" s="17"/>
      <c r="I12756" s="17"/>
      <c r="J12756" s="17"/>
      <c r="K12756" s="17"/>
    </row>
    <row r="12757" spans="2:11" x14ac:dyDescent="0.45">
      <c r="B12757" s="20"/>
      <c r="C12757" s="19"/>
      <c r="D12757" s="19"/>
      <c r="E12757" s="23"/>
      <c r="F12757" s="23"/>
      <c r="G12757" s="17"/>
      <c r="H12757" s="17"/>
      <c r="I12757" s="17"/>
      <c r="J12757" s="17"/>
      <c r="K12757" s="17"/>
    </row>
    <row r="12758" spans="2:11" x14ac:dyDescent="0.45">
      <c r="B12758" s="20"/>
      <c r="C12758" s="19"/>
      <c r="D12758" s="19"/>
      <c r="E12758" s="23"/>
      <c r="F12758" s="23"/>
      <c r="G12758" s="17"/>
      <c r="H12758" s="17"/>
      <c r="I12758" s="17"/>
      <c r="J12758" s="17"/>
      <c r="K12758" s="17"/>
    </row>
    <row r="12759" spans="2:11" x14ac:dyDescent="0.45">
      <c r="B12759" s="20"/>
      <c r="C12759" s="19"/>
      <c r="D12759" s="19"/>
      <c r="E12759" s="23"/>
      <c r="F12759" s="23"/>
      <c r="G12759" s="17"/>
      <c r="H12759" s="17"/>
      <c r="I12759" s="17"/>
      <c r="J12759" s="17"/>
      <c r="K12759" s="17"/>
    </row>
    <row r="12760" spans="2:11" x14ac:dyDescent="0.45">
      <c r="B12760" s="20"/>
      <c r="C12760" s="19"/>
      <c r="D12760" s="19"/>
      <c r="E12760" s="23"/>
      <c r="F12760" s="23"/>
      <c r="G12760" s="17"/>
      <c r="H12760" s="17"/>
      <c r="I12760" s="17"/>
      <c r="J12760" s="17"/>
      <c r="K12760" s="17"/>
    </row>
    <row r="12761" spans="2:11" x14ac:dyDescent="0.45">
      <c r="B12761" s="20"/>
      <c r="C12761" s="19"/>
      <c r="D12761" s="19"/>
      <c r="E12761" s="23"/>
      <c r="F12761" s="23"/>
      <c r="G12761" s="17"/>
      <c r="H12761" s="17"/>
      <c r="I12761" s="17"/>
      <c r="J12761" s="17"/>
      <c r="K12761" s="17"/>
    </row>
    <row r="12762" spans="2:11" x14ac:dyDescent="0.45">
      <c r="B12762" s="20"/>
      <c r="C12762" s="19"/>
      <c r="D12762" s="19"/>
      <c r="E12762" s="23"/>
      <c r="F12762" s="23"/>
      <c r="G12762" s="17"/>
      <c r="H12762" s="17"/>
      <c r="I12762" s="17"/>
      <c r="J12762" s="17"/>
      <c r="K12762" s="17"/>
    </row>
    <row r="12763" spans="2:11" x14ac:dyDescent="0.45">
      <c r="B12763" s="20"/>
      <c r="C12763" s="19"/>
      <c r="D12763" s="19"/>
      <c r="E12763" s="23"/>
      <c r="F12763" s="23"/>
      <c r="G12763" s="17"/>
      <c r="H12763" s="17"/>
      <c r="I12763" s="17"/>
      <c r="J12763" s="17"/>
      <c r="K12763" s="17"/>
    </row>
    <row r="12764" spans="2:11" x14ac:dyDescent="0.45">
      <c r="B12764" s="20"/>
      <c r="C12764" s="19"/>
      <c r="D12764" s="19"/>
      <c r="E12764" s="23"/>
      <c r="F12764" s="23"/>
      <c r="G12764" s="17"/>
      <c r="H12764" s="17"/>
      <c r="I12764" s="17"/>
      <c r="J12764" s="17"/>
      <c r="K12764" s="17"/>
    </row>
    <row r="12765" spans="2:11" x14ac:dyDescent="0.45">
      <c r="B12765" s="20"/>
      <c r="C12765" s="19"/>
      <c r="D12765" s="19"/>
      <c r="E12765" s="23"/>
      <c r="F12765" s="23"/>
      <c r="G12765" s="17"/>
      <c r="H12765" s="17"/>
      <c r="I12765" s="17"/>
      <c r="J12765" s="17"/>
      <c r="K12765" s="17"/>
    </row>
    <row r="12766" spans="2:11" x14ac:dyDescent="0.45">
      <c r="B12766" s="20"/>
      <c r="C12766" s="19"/>
      <c r="D12766" s="19"/>
      <c r="E12766" s="23"/>
      <c r="F12766" s="23"/>
      <c r="G12766" s="17"/>
      <c r="H12766" s="17"/>
      <c r="I12766" s="17"/>
      <c r="J12766" s="17"/>
      <c r="K12766" s="17"/>
    </row>
    <row r="12767" spans="2:11" x14ac:dyDescent="0.45">
      <c r="B12767" s="20"/>
      <c r="C12767" s="19"/>
      <c r="D12767" s="19"/>
      <c r="E12767" s="23"/>
      <c r="F12767" s="23"/>
      <c r="G12767" s="17"/>
      <c r="H12767" s="17"/>
      <c r="I12767" s="17"/>
      <c r="J12767" s="17"/>
      <c r="K12767" s="17"/>
    </row>
    <row r="12768" spans="2:11" x14ac:dyDescent="0.45">
      <c r="B12768" s="20"/>
      <c r="C12768" s="19"/>
      <c r="D12768" s="19"/>
      <c r="E12768" s="23"/>
      <c r="F12768" s="23"/>
      <c r="G12768" s="17"/>
      <c r="H12768" s="17"/>
      <c r="I12768" s="17"/>
      <c r="J12768" s="17"/>
      <c r="K12768" s="17"/>
    </row>
    <row r="12769" spans="2:11" x14ac:dyDescent="0.45">
      <c r="B12769" s="20"/>
      <c r="C12769" s="19"/>
      <c r="D12769" s="19"/>
      <c r="E12769" s="23"/>
      <c r="F12769" s="23"/>
      <c r="G12769" s="17"/>
      <c r="H12769" s="17"/>
      <c r="I12769" s="17"/>
      <c r="J12769" s="17"/>
      <c r="K12769" s="17"/>
    </row>
    <row r="12770" spans="2:11" x14ac:dyDescent="0.45">
      <c r="B12770" s="20"/>
      <c r="C12770" s="19"/>
      <c r="D12770" s="19"/>
      <c r="E12770" s="23"/>
      <c r="F12770" s="23"/>
      <c r="G12770" s="17"/>
      <c r="H12770" s="17"/>
      <c r="I12770" s="17"/>
      <c r="J12770" s="17"/>
      <c r="K12770" s="17"/>
    </row>
    <row r="12771" spans="2:11" x14ac:dyDescent="0.45">
      <c r="B12771" s="20"/>
      <c r="C12771" s="19"/>
      <c r="D12771" s="19"/>
      <c r="E12771" s="23"/>
      <c r="F12771" s="23"/>
      <c r="G12771" s="17"/>
      <c r="H12771" s="17"/>
      <c r="I12771" s="17"/>
      <c r="J12771" s="17"/>
      <c r="K12771" s="17"/>
    </row>
    <row r="12772" spans="2:11" x14ac:dyDescent="0.45">
      <c r="B12772" s="20"/>
      <c r="C12772" s="19"/>
      <c r="D12772" s="19"/>
      <c r="E12772" s="23"/>
      <c r="F12772" s="23"/>
      <c r="G12772" s="17"/>
      <c r="H12772" s="17"/>
      <c r="I12772" s="17"/>
      <c r="J12772" s="17"/>
      <c r="K12772" s="17"/>
    </row>
    <row r="12773" spans="2:11" x14ac:dyDescent="0.45">
      <c r="B12773" s="20"/>
      <c r="C12773" s="19"/>
      <c r="D12773" s="19"/>
      <c r="E12773" s="23"/>
      <c r="F12773" s="23"/>
      <c r="G12773" s="17"/>
      <c r="H12773" s="17"/>
      <c r="I12773" s="17"/>
      <c r="J12773" s="17"/>
      <c r="K12773" s="17"/>
    </row>
    <row r="12774" spans="2:11" x14ac:dyDescent="0.45">
      <c r="B12774" s="20"/>
      <c r="C12774" s="19"/>
      <c r="D12774" s="19"/>
      <c r="E12774" s="23"/>
      <c r="F12774" s="23"/>
      <c r="G12774" s="17"/>
      <c r="H12774" s="17"/>
      <c r="I12774" s="17"/>
      <c r="J12774" s="17"/>
      <c r="K12774" s="17"/>
    </row>
    <row r="12775" spans="2:11" x14ac:dyDescent="0.45">
      <c r="B12775" s="20"/>
      <c r="C12775" s="19"/>
      <c r="D12775" s="19"/>
      <c r="E12775" s="23"/>
      <c r="F12775" s="23"/>
      <c r="G12775" s="17"/>
      <c r="H12775" s="17"/>
      <c r="I12775" s="17"/>
      <c r="J12775" s="17"/>
      <c r="K12775" s="17"/>
    </row>
    <row r="12776" spans="2:11" x14ac:dyDescent="0.45">
      <c r="B12776" s="20"/>
      <c r="C12776" s="19"/>
      <c r="D12776" s="19"/>
      <c r="E12776" s="23"/>
      <c r="F12776" s="23"/>
      <c r="G12776" s="17"/>
      <c r="H12776" s="17"/>
      <c r="I12776" s="17"/>
      <c r="J12776" s="17"/>
      <c r="K12776" s="17"/>
    </row>
    <row r="12777" spans="2:11" x14ac:dyDescent="0.45">
      <c r="B12777" s="20"/>
      <c r="C12777" s="19"/>
      <c r="D12777" s="19"/>
      <c r="E12777" s="23"/>
      <c r="F12777" s="23"/>
      <c r="G12777" s="17"/>
      <c r="H12777" s="17"/>
      <c r="I12777" s="17"/>
      <c r="J12777" s="17"/>
      <c r="K12777" s="17"/>
    </row>
    <row r="12778" spans="2:11" x14ac:dyDescent="0.45">
      <c r="B12778" s="20"/>
      <c r="C12778" s="19"/>
      <c r="D12778" s="19"/>
      <c r="E12778" s="23"/>
      <c r="F12778" s="23"/>
      <c r="G12778" s="17"/>
      <c r="H12778" s="17"/>
      <c r="I12778" s="17"/>
      <c r="J12778" s="17"/>
      <c r="K12778" s="17"/>
    </row>
    <row r="12779" spans="2:11" x14ac:dyDescent="0.45">
      <c r="B12779" s="20"/>
      <c r="C12779" s="19"/>
      <c r="D12779" s="19"/>
      <c r="E12779" s="23"/>
      <c r="F12779" s="23"/>
      <c r="G12779" s="17"/>
      <c r="H12779" s="17"/>
      <c r="I12779" s="17"/>
      <c r="J12779" s="17"/>
      <c r="K12779" s="17"/>
    </row>
    <row r="12780" spans="2:11" x14ac:dyDescent="0.45">
      <c r="B12780" s="20"/>
      <c r="C12780" s="19"/>
      <c r="D12780" s="19"/>
      <c r="E12780" s="23"/>
      <c r="F12780" s="23"/>
      <c r="G12780" s="17"/>
      <c r="H12780" s="17"/>
      <c r="I12780" s="17"/>
      <c r="J12780" s="17"/>
      <c r="K12780" s="17"/>
    </row>
    <row r="12781" spans="2:11" x14ac:dyDescent="0.45">
      <c r="B12781" s="20"/>
      <c r="C12781" s="19"/>
      <c r="D12781" s="19"/>
      <c r="E12781" s="23"/>
      <c r="F12781" s="23"/>
      <c r="G12781" s="17"/>
      <c r="H12781" s="17"/>
      <c r="I12781" s="17"/>
      <c r="J12781" s="17"/>
      <c r="K12781" s="17"/>
    </row>
    <row r="12782" spans="2:11" x14ac:dyDescent="0.45">
      <c r="B12782" s="20"/>
      <c r="C12782" s="19"/>
      <c r="D12782" s="19"/>
      <c r="E12782" s="23"/>
      <c r="F12782" s="23"/>
      <c r="G12782" s="17"/>
      <c r="H12782" s="17"/>
      <c r="I12782" s="17"/>
      <c r="J12782" s="17"/>
      <c r="K12782" s="17"/>
    </row>
    <row r="12783" spans="2:11" x14ac:dyDescent="0.45">
      <c r="B12783" s="20"/>
      <c r="C12783" s="19"/>
      <c r="D12783" s="19"/>
      <c r="E12783" s="23"/>
      <c r="F12783" s="23"/>
      <c r="G12783" s="17"/>
      <c r="H12783" s="17"/>
      <c r="I12783" s="17"/>
      <c r="J12783" s="17"/>
      <c r="K12783" s="17"/>
    </row>
    <row r="12784" spans="2:11" x14ac:dyDescent="0.45">
      <c r="B12784" s="20"/>
      <c r="C12784" s="19"/>
      <c r="D12784" s="19"/>
      <c r="E12784" s="23"/>
      <c r="F12784" s="23"/>
      <c r="G12784" s="17"/>
      <c r="H12784" s="17"/>
      <c r="I12784" s="17"/>
      <c r="J12784" s="17"/>
      <c r="K12784" s="17"/>
    </row>
    <row r="12785" spans="2:11" x14ac:dyDescent="0.45">
      <c r="B12785" s="20"/>
      <c r="C12785" s="19"/>
      <c r="D12785" s="19"/>
      <c r="E12785" s="23"/>
      <c r="F12785" s="23"/>
      <c r="G12785" s="17"/>
      <c r="H12785" s="17"/>
      <c r="I12785" s="17"/>
      <c r="J12785" s="17"/>
      <c r="K12785" s="17"/>
    </row>
    <row r="12786" spans="2:11" x14ac:dyDescent="0.45">
      <c r="B12786" s="20"/>
      <c r="C12786" s="19"/>
      <c r="D12786" s="19"/>
      <c r="E12786" s="23"/>
      <c r="F12786" s="23"/>
      <c r="G12786" s="17"/>
      <c r="H12786" s="17"/>
      <c r="I12786" s="17"/>
      <c r="J12786" s="17"/>
      <c r="K12786" s="17"/>
    </row>
    <row r="12787" spans="2:11" x14ac:dyDescent="0.45">
      <c r="B12787" s="20"/>
      <c r="C12787" s="19"/>
      <c r="D12787" s="19"/>
      <c r="E12787" s="23"/>
      <c r="F12787" s="23"/>
      <c r="G12787" s="17"/>
      <c r="H12787" s="17"/>
      <c r="I12787" s="17"/>
      <c r="J12787" s="17"/>
      <c r="K12787" s="17"/>
    </row>
    <row r="12788" spans="2:11" x14ac:dyDescent="0.45">
      <c r="B12788" s="20"/>
      <c r="C12788" s="19"/>
      <c r="D12788" s="19"/>
      <c r="E12788" s="23"/>
      <c r="F12788" s="23"/>
      <c r="G12788" s="17"/>
      <c r="H12788" s="17"/>
      <c r="I12788" s="17"/>
      <c r="J12788" s="17"/>
      <c r="K12788" s="17"/>
    </row>
    <row r="12789" spans="2:11" x14ac:dyDescent="0.45">
      <c r="B12789" s="20"/>
      <c r="C12789" s="19"/>
      <c r="D12789" s="19"/>
      <c r="E12789" s="23"/>
      <c r="F12789" s="23"/>
      <c r="G12789" s="17"/>
      <c r="H12789" s="17"/>
      <c r="I12789" s="17"/>
      <c r="J12789" s="17"/>
      <c r="K12789" s="17"/>
    </row>
    <row r="12790" spans="2:11" x14ac:dyDescent="0.45">
      <c r="B12790" s="20"/>
      <c r="C12790" s="19"/>
      <c r="D12790" s="19"/>
      <c r="E12790" s="23"/>
      <c r="F12790" s="23"/>
      <c r="G12790" s="17"/>
      <c r="H12790" s="17"/>
      <c r="I12790" s="17"/>
      <c r="J12790" s="17"/>
      <c r="K12790" s="17"/>
    </row>
    <row r="12791" spans="2:11" x14ac:dyDescent="0.45">
      <c r="B12791" s="20"/>
      <c r="C12791" s="19"/>
      <c r="D12791" s="19"/>
      <c r="E12791" s="23"/>
      <c r="F12791" s="23"/>
      <c r="G12791" s="17"/>
      <c r="H12791" s="17"/>
      <c r="I12791" s="17"/>
      <c r="J12791" s="17"/>
      <c r="K12791" s="17"/>
    </row>
    <row r="12792" spans="2:11" x14ac:dyDescent="0.45">
      <c r="B12792" s="20"/>
      <c r="C12792" s="19"/>
      <c r="D12792" s="19"/>
      <c r="E12792" s="23"/>
      <c r="F12792" s="23"/>
      <c r="G12792" s="17"/>
      <c r="H12792" s="17"/>
      <c r="I12792" s="17"/>
      <c r="J12792" s="17"/>
      <c r="K12792" s="17"/>
    </row>
    <row r="12793" spans="2:11" x14ac:dyDescent="0.45">
      <c r="B12793" s="20"/>
      <c r="C12793" s="19"/>
      <c r="D12793" s="19"/>
      <c r="E12793" s="23"/>
      <c r="F12793" s="23"/>
      <c r="G12793" s="17"/>
      <c r="H12793" s="17"/>
      <c r="I12793" s="17"/>
      <c r="J12793" s="17"/>
      <c r="K12793" s="17"/>
    </row>
    <row r="12794" spans="2:11" x14ac:dyDescent="0.45">
      <c r="B12794" s="20"/>
      <c r="C12794" s="19"/>
      <c r="D12794" s="19"/>
      <c r="E12794" s="23"/>
      <c r="F12794" s="23"/>
      <c r="G12794" s="17"/>
      <c r="H12794" s="17"/>
      <c r="I12794" s="17"/>
      <c r="J12794" s="17"/>
      <c r="K12794" s="17"/>
    </row>
    <row r="12795" spans="2:11" x14ac:dyDescent="0.45">
      <c r="B12795" s="20"/>
      <c r="C12795" s="19"/>
      <c r="D12795" s="19"/>
      <c r="E12795" s="23"/>
      <c r="F12795" s="23"/>
      <c r="G12795" s="17"/>
      <c r="H12795" s="17"/>
      <c r="I12795" s="17"/>
      <c r="J12795" s="17"/>
      <c r="K12795" s="17"/>
    </row>
    <row r="12796" spans="2:11" x14ac:dyDescent="0.45">
      <c r="B12796" s="20"/>
      <c r="C12796" s="19"/>
      <c r="D12796" s="19"/>
      <c r="E12796" s="23"/>
      <c r="F12796" s="23"/>
      <c r="G12796" s="17"/>
      <c r="H12796" s="17"/>
      <c r="I12796" s="17"/>
      <c r="J12796" s="17"/>
      <c r="K12796" s="17"/>
    </row>
    <row r="12797" spans="2:11" x14ac:dyDescent="0.45">
      <c r="B12797" s="20"/>
      <c r="C12797" s="19"/>
      <c r="D12797" s="19"/>
      <c r="E12797" s="23"/>
      <c r="F12797" s="23"/>
      <c r="G12797" s="17"/>
      <c r="H12797" s="17"/>
      <c r="I12797" s="17"/>
      <c r="J12797" s="17"/>
      <c r="K12797" s="17"/>
    </row>
    <row r="12798" spans="2:11" x14ac:dyDescent="0.45">
      <c r="B12798" s="20"/>
      <c r="C12798" s="19"/>
      <c r="D12798" s="19"/>
      <c r="E12798" s="23"/>
      <c r="F12798" s="23"/>
      <c r="G12798" s="17"/>
      <c r="H12798" s="17"/>
      <c r="I12798" s="17"/>
      <c r="J12798" s="17"/>
      <c r="K12798" s="17"/>
    </row>
    <row r="12799" spans="2:11" x14ac:dyDescent="0.45">
      <c r="B12799" s="20"/>
      <c r="C12799" s="19"/>
      <c r="D12799" s="19"/>
      <c r="E12799" s="23"/>
      <c r="F12799" s="23"/>
      <c r="G12799" s="17"/>
      <c r="H12799" s="17"/>
      <c r="I12799" s="17"/>
      <c r="J12799" s="17"/>
      <c r="K12799" s="17"/>
    </row>
    <row r="12800" spans="2:11" x14ac:dyDescent="0.45">
      <c r="B12800" s="20"/>
      <c r="C12800" s="19"/>
      <c r="D12800" s="19"/>
      <c r="E12800" s="23"/>
      <c r="F12800" s="23"/>
      <c r="G12800" s="17"/>
      <c r="H12800" s="17"/>
      <c r="I12800" s="17"/>
      <c r="J12800" s="17"/>
      <c r="K12800" s="17"/>
    </row>
    <row r="12801" spans="2:11" x14ac:dyDescent="0.45">
      <c r="B12801" s="20"/>
      <c r="C12801" s="19"/>
      <c r="D12801" s="19"/>
      <c r="E12801" s="23"/>
      <c r="F12801" s="23"/>
      <c r="G12801" s="17"/>
      <c r="H12801" s="17"/>
      <c r="I12801" s="17"/>
      <c r="J12801" s="17"/>
      <c r="K12801" s="17"/>
    </row>
    <row r="12802" spans="2:11" x14ac:dyDescent="0.45">
      <c r="B12802" s="20"/>
      <c r="C12802" s="19"/>
      <c r="D12802" s="19"/>
      <c r="E12802" s="23"/>
      <c r="F12802" s="23"/>
      <c r="G12802" s="17"/>
      <c r="H12802" s="17"/>
      <c r="I12802" s="17"/>
      <c r="J12802" s="17"/>
      <c r="K12802" s="17"/>
    </row>
    <row r="12803" spans="2:11" x14ac:dyDescent="0.45">
      <c r="B12803" s="20"/>
      <c r="C12803" s="19"/>
      <c r="D12803" s="19"/>
      <c r="E12803" s="23"/>
      <c r="F12803" s="23"/>
      <c r="G12803" s="17"/>
      <c r="H12803" s="17"/>
      <c r="I12803" s="17"/>
      <c r="J12803" s="17"/>
      <c r="K12803" s="17"/>
    </row>
    <row r="12804" spans="2:11" x14ac:dyDescent="0.45">
      <c r="B12804" s="20"/>
      <c r="C12804" s="19"/>
      <c r="D12804" s="19"/>
      <c r="E12804" s="23"/>
      <c r="F12804" s="23"/>
      <c r="G12804" s="17"/>
      <c r="H12804" s="17"/>
      <c r="I12804" s="17"/>
      <c r="J12804" s="17"/>
      <c r="K12804" s="17"/>
    </row>
    <row r="12805" spans="2:11" x14ac:dyDescent="0.45">
      <c r="B12805" s="20"/>
      <c r="C12805" s="19"/>
      <c r="D12805" s="19"/>
      <c r="E12805" s="23"/>
      <c r="F12805" s="23"/>
      <c r="G12805" s="17"/>
      <c r="H12805" s="17"/>
      <c r="I12805" s="17"/>
      <c r="J12805" s="17"/>
      <c r="K12805" s="17"/>
    </row>
    <row r="12806" spans="2:11" x14ac:dyDescent="0.45">
      <c r="B12806" s="20"/>
      <c r="C12806" s="19"/>
      <c r="D12806" s="19"/>
      <c r="E12806" s="23"/>
      <c r="F12806" s="23"/>
      <c r="G12806" s="17"/>
      <c r="H12806" s="17"/>
      <c r="I12806" s="17"/>
      <c r="J12806" s="17"/>
      <c r="K12806" s="17"/>
    </row>
    <row r="12807" spans="2:11" x14ac:dyDescent="0.45">
      <c r="B12807" s="20"/>
      <c r="C12807" s="19"/>
      <c r="D12807" s="19"/>
      <c r="E12807" s="23"/>
      <c r="F12807" s="23"/>
      <c r="G12807" s="17"/>
      <c r="H12807" s="17"/>
      <c r="I12807" s="17"/>
      <c r="J12807" s="17"/>
      <c r="K12807" s="17"/>
    </row>
    <row r="12808" spans="2:11" x14ac:dyDescent="0.45">
      <c r="B12808" s="20"/>
      <c r="C12808" s="19"/>
      <c r="D12808" s="19"/>
      <c r="E12808" s="23"/>
      <c r="F12808" s="23"/>
      <c r="G12808" s="17"/>
      <c r="H12808" s="17"/>
      <c r="I12808" s="17"/>
      <c r="J12808" s="17"/>
      <c r="K12808" s="17"/>
    </row>
    <row r="12809" spans="2:11" x14ac:dyDescent="0.45">
      <c r="B12809" s="20"/>
      <c r="C12809" s="19"/>
      <c r="D12809" s="19"/>
      <c r="E12809" s="23"/>
      <c r="F12809" s="23"/>
      <c r="G12809" s="17"/>
      <c r="H12809" s="17"/>
      <c r="I12809" s="17"/>
      <c r="J12809" s="17"/>
      <c r="K12809" s="17"/>
    </row>
    <row r="12810" spans="2:11" x14ac:dyDescent="0.45">
      <c r="B12810" s="20"/>
      <c r="C12810" s="19"/>
      <c r="D12810" s="19"/>
      <c r="E12810" s="23"/>
      <c r="F12810" s="23"/>
      <c r="G12810" s="17"/>
      <c r="H12810" s="17"/>
      <c r="I12810" s="17"/>
      <c r="J12810" s="17"/>
      <c r="K12810" s="17"/>
    </row>
    <row r="12811" spans="2:11" x14ac:dyDescent="0.45">
      <c r="B12811" s="20"/>
      <c r="C12811" s="19"/>
      <c r="D12811" s="19"/>
      <c r="E12811" s="23"/>
      <c r="F12811" s="23"/>
      <c r="G12811" s="17"/>
      <c r="H12811" s="17"/>
      <c r="I12811" s="17"/>
      <c r="J12811" s="17"/>
      <c r="K12811" s="17"/>
    </row>
    <row r="12812" spans="2:11" x14ac:dyDescent="0.45">
      <c r="B12812" s="20"/>
      <c r="C12812" s="19"/>
      <c r="D12812" s="19"/>
      <c r="E12812" s="23"/>
      <c r="F12812" s="23"/>
      <c r="G12812" s="17"/>
      <c r="H12812" s="17"/>
      <c r="I12812" s="17"/>
      <c r="J12812" s="17"/>
      <c r="K12812" s="17"/>
    </row>
    <row r="12813" spans="2:11" x14ac:dyDescent="0.45">
      <c r="B12813" s="20"/>
      <c r="C12813" s="19"/>
      <c r="D12813" s="19"/>
      <c r="E12813" s="23"/>
      <c r="F12813" s="23"/>
      <c r="G12813" s="17"/>
      <c r="H12813" s="17"/>
      <c r="I12813" s="17"/>
      <c r="J12813" s="17"/>
      <c r="K12813" s="17"/>
    </row>
    <row r="12814" spans="2:11" x14ac:dyDescent="0.45">
      <c r="B12814" s="20"/>
      <c r="C12814" s="19"/>
      <c r="D12814" s="19"/>
      <c r="E12814" s="23"/>
      <c r="F12814" s="23"/>
      <c r="G12814" s="17"/>
      <c r="H12814" s="17"/>
      <c r="I12814" s="17"/>
      <c r="J12814" s="17"/>
      <c r="K12814" s="17"/>
    </row>
    <row r="12815" spans="2:11" x14ac:dyDescent="0.45">
      <c r="B12815" s="20"/>
      <c r="C12815" s="19"/>
      <c r="D12815" s="19"/>
      <c r="E12815" s="23"/>
      <c r="F12815" s="23"/>
      <c r="G12815" s="17"/>
      <c r="H12815" s="17"/>
      <c r="I12815" s="17"/>
      <c r="J12815" s="17"/>
      <c r="K12815" s="17"/>
    </row>
    <row r="12816" spans="2:11" x14ac:dyDescent="0.45">
      <c r="B12816" s="20"/>
      <c r="C12816" s="19"/>
      <c r="D12816" s="19"/>
      <c r="E12816" s="23"/>
      <c r="F12816" s="23"/>
      <c r="G12816" s="17"/>
      <c r="H12816" s="17"/>
      <c r="I12816" s="17"/>
      <c r="J12816" s="17"/>
      <c r="K12816" s="17"/>
    </row>
    <row r="12817" spans="2:11" x14ac:dyDescent="0.45">
      <c r="B12817" s="20"/>
      <c r="C12817" s="19"/>
      <c r="D12817" s="19"/>
      <c r="E12817" s="23"/>
      <c r="F12817" s="23"/>
      <c r="G12817" s="17"/>
      <c r="H12817" s="17"/>
      <c r="I12817" s="17"/>
      <c r="J12817" s="17"/>
      <c r="K12817" s="17"/>
    </row>
    <row r="12818" spans="2:11" x14ac:dyDescent="0.45">
      <c r="B12818" s="20"/>
      <c r="C12818" s="19"/>
      <c r="D12818" s="19"/>
      <c r="E12818" s="23"/>
      <c r="F12818" s="23"/>
      <c r="G12818" s="17"/>
      <c r="H12818" s="17"/>
      <c r="I12818" s="17"/>
      <c r="J12818" s="17"/>
      <c r="K12818" s="17"/>
    </row>
    <row r="12819" spans="2:11" x14ac:dyDescent="0.45">
      <c r="B12819" s="20"/>
      <c r="C12819" s="19"/>
      <c r="D12819" s="19"/>
      <c r="E12819" s="23"/>
      <c r="F12819" s="23"/>
      <c r="G12819" s="17"/>
      <c r="H12819" s="17"/>
      <c r="I12819" s="17"/>
      <c r="J12819" s="17"/>
      <c r="K12819" s="17"/>
    </row>
    <row r="12820" spans="2:11" x14ac:dyDescent="0.45">
      <c r="B12820" s="20"/>
      <c r="C12820" s="19"/>
      <c r="D12820" s="19"/>
      <c r="E12820" s="23"/>
      <c r="F12820" s="23"/>
      <c r="G12820" s="17"/>
      <c r="H12820" s="17"/>
      <c r="I12820" s="17"/>
      <c r="J12820" s="17"/>
      <c r="K12820" s="17"/>
    </row>
    <row r="12821" spans="2:11" x14ac:dyDescent="0.45">
      <c r="B12821" s="20"/>
      <c r="C12821" s="19"/>
      <c r="D12821" s="19"/>
      <c r="E12821" s="23"/>
      <c r="F12821" s="23"/>
      <c r="G12821" s="17"/>
      <c r="H12821" s="17"/>
      <c r="I12821" s="17"/>
      <c r="J12821" s="17"/>
      <c r="K12821" s="17"/>
    </row>
    <row r="12822" spans="2:11" x14ac:dyDescent="0.45">
      <c r="B12822" s="20"/>
      <c r="C12822" s="19"/>
      <c r="D12822" s="19"/>
      <c r="E12822" s="23"/>
      <c r="F12822" s="23"/>
      <c r="G12822" s="17"/>
      <c r="H12822" s="17"/>
      <c r="I12822" s="17"/>
      <c r="J12822" s="17"/>
      <c r="K12822" s="17"/>
    </row>
    <row r="12823" spans="2:11" x14ac:dyDescent="0.45">
      <c r="B12823" s="20"/>
      <c r="C12823" s="19"/>
      <c r="D12823" s="19"/>
      <c r="E12823" s="23"/>
      <c r="F12823" s="23"/>
      <c r="G12823" s="17"/>
      <c r="H12823" s="17"/>
      <c r="I12823" s="17"/>
      <c r="J12823" s="17"/>
      <c r="K12823" s="17"/>
    </row>
    <row r="12824" spans="2:11" x14ac:dyDescent="0.45">
      <c r="B12824" s="20"/>
      <c r="C12824" s="19"/>
      <c r="D12824" s="19"/>
      <c r="E12824" s="23"/>
      <c r="F12824" s="23"/>
      <c r="G12824" s="17"/>
      <c r="H12824" s="17"/>
      <c r="I12824" s="17"/>
      <c r="J12824" s="17"/>
      <c r="K12824" s="17"/>
    </row>
    <row r="12825" spans="2:11" x14ac:dyDescent="0.45">
      <c r="B12825" s="20"/>
      <c r="C12825" s="19"/>
      <c r="D12825" s="19"/>
      <c r="E12825" s="23"/>
      <c r="F12825" s="23"/>
      <c r="G12825" s="17"/>
      <c r="H12825" s="17"/>
      <c r="I12825" s="17"/>
      <c r="J12825" s="17"/>
      <c r="K12825" s="17"/>
    </row>
    <row r="12826" spans="2:11" x14ac:dyDescent="0.45">
      <c r="B12826" s="20"/>
      <c r="C12826" s="19"/>
      <c r="D12826" s="19"/>
      <c r="E12826" s="23"/>
      <c r="F12826" s="23"/>
      <c r="G12826" s="17"/>
      <c r="H12826" s="17"/>
      <c r="I12826" s="17"/>
      <c r="J12826" s="17"/>
      <c r="K12826" s="17"/>
    </row>
    <row r="12827" spans="2:11" x14ac:dyDescent="0.45">
      <c r="B12827" s="20"/>
      <c r="C12827" s="19"/>
      <c r="D12827" s="19"/>
      <c r="E12827" s="23"/>
      <c r="F12827" s="23"/>
      <c r="G12827" s="17"/>
      <c r="H12827" s="17"/>
      <c r="I12827" s="17"/>
      <c r="J12827" s="17"/>
      <c r="K12827" s="17"/>
    </row>
    <row r="12828" spans="2:11" x14ac:dyDescent="0.45">
      <c r="B12828" s="20"/>
      <c r="C12828" s="19"/>
      <c r="D12828" s="19"/>
      <c r="E12828" s="23"/>
      <c r="F12828" s="23"/>
      <c r="G12828" s="17"/>
      <c r="H12828" s="17"/>
      <c r="I12828" s="17"/>
      <c r="J12828" s="17"/>
      <c r="K12828" s="17"/>
    </row>
    <row r="12829" spans="2:11" x14ac:dyDescent="0.45">
      <c r="B12829" s="20"/>
      <c r="C12829" s="19"/>
      <c r="D12829" s="19"/>
      <c r="E12829" s="23"/>
      <c r="F12829" s="23"/>
      <c r="G12829" s="17"/>
      <c r="H12829" s="17"/>
      <c r="I12829" s="17"/>
      <c r="J12829" s="17"/>
      <c r="K12829" s="17"/>
    </row>
    <row r="12830" spans="2:11" x14ac:dyDescent="0.45">
      <c r="B12830" s="20"/>
      <c r="C12830" s="19"/>
      <c r="D12830" s="19"/>
      <c r="E12830" s="23"/>
      <c r="F12830" s="23"/>
      <c r="G12830" s="17"/>
      <c r="H12830" s="17"/>
      <c r="I12830" s="17"/>
      <c r="J12830" s="17"/>
      <c r="K12830" s="17"/>
    </row>
    <row r="12831" spans="2:11" x14ac:dyDescent="0.45">
      <c r="B12831" s="20"/>
      <c r="C12831" s="19"/>
      <c r="D12831" s="19"/>
      <c r="E12831" s="23"/>
      <c r="F12831" s="23"/>
      <c r="G12831" s="17"/>
      <c r="H12831" s="17"/>
      <c r="I12831" s="17"/>
      <c r="J12831" s="17"/>
      <c r="K12831" s="17"/>
    </row>
    <row r="12832" spans="2:11" x14ac:dyDescent="0.45">
      <c r="B12832" s="20"/>
      <c r="C12832" s="19"/>
      <c r="D12832" s="19"/>
      <c r="E12832" s="23"/>
      <c r="F12832" s="23"/>
      <c r="G12832" s="17"/>
      <c r="H12832" s="17"/>
      <c r="I12832" s="17"/>
      <c r="J12832" s="17"/>
      <c r="K12832" s="17"/>
    </row>
    <row r="12833" spans="2:11" x14ac:dyDescent="0.45">
      <c r="B12833" s="20"/>
      <c r="C12833" s="19"/>
      <c r="D12833" s="19"/>
      <c r="E12833" s="23"/>
      <c r="F12833" s="23"/>
      <c r="G12833" s="17"/>
      <c r="H12833" s="17"/>
      <c r="I12833" s="17"/>
      <c r="J12833" s="17"/>
      <c r="K12833" s="17"/>
    </row>
    <row r="12834" spans="2:11" x14ac:dyDescent="0.45">
      <c r="B12834" s="20"/>
      <c r="C12834" s="19"/>
      <c r="D12834" s="19"/>
      <c r="E12834" s="23"/>
      <c r="F12834" s="23"/>
      <c r="G12834" s="17"/>
      <c r="H12834" s="17"/>
      <c r="I12834" s="17"/>
      <c r="J12834" s="17"/>
      <c r="K12834" s="17"/>
    </row>
    <row r="12835" spans="2:11" x14ac:dyDescent="0.45">
      <c r="B12835" s="20"/>
      <c r="C12835" s="19"/>
      <c r="D12835" s="19"/>
      <c r="E12835" s="23"/>
      <c r="F12835" s="23"/>
      <c r="G12835" s="17"/>
      <c r="H12835" s="17"/>
      <c r="I12835" s="17"/>
      <c r="J12835" s="17"/>
      <c r="K12835" s="17"/>
    </row>
    <row r="12836" spans="2:11" x14ac:dyDescent="0.45">
      <c r="B12836" s="20"/>
      <c r="C12836" s="19"/>
      <c r="D12836" s="19"/>
      <c r="E12836" s="23"/>
      <c r="F12836" s="23"/>
      <c r="G12836" s="17"/>
      <c r="H12836" s="17"/>
      <c r="I12836" s="17"/>
      <c r="J12836" s="17"/>
      <c r="K12836" s="17"/>
    </row>
    <row r="12837" spans="2:11" x14ac:dyDescent="0.45">
      <c r="B12837" s="20"/>
      <c r="C12837" s="19"/>
      <c r="D12837" s="19"/>
      <c r="E12837" s="23"/>
      <c r="F12837" s="23"/>
      <c r="G12837" s="17"/>
      <c r="H12837" s="17"/>
      <c r="I12837" s="17"/>
      <c r="J12837" s="17"/>
      <c r="K12837" s="17"/>
    </row>
    <row r="12838" spans="2:11" x14ac:dyDescent="0.45">
      <c r="B12838" s="20"/>
      <c r="C12838" s="19"/>
      <c r="D12838" s="19"/>
      <c r="E12838" s="23"/>
      <c r="F12838" s="23"/>
      <c r="G12838" s="17"/>
      <c r="H12838" s="17"/>
      <c r="I12838" s="17"/>
      <c r="J12838" s="17"/>
      <c r="K12838" s="17"/>
    </row>
    <row r="12839" spans="2:11" x14ac:dyDescent="0.45">
      <c r="B12839" s="20"/>
      <c r="C12839" s="19"/>
      <c r="D12839" s="19"/>
      <c r="E12839" s="23"/>
      <c r="F12839" s="23"/>
      <c r="G12839" s="17"/>
      <c r="H12839" s="17"/>
      <c r="I12839" s="17"/>
      <c r="J12839" s="17"/>
      <c r="K12839" s="17"/>
    </row>
    <row r="12840" spans="2:11" x14ac:dyDescent="0.45">
      <c r="B12840" s="20"/>
      <c r="C12840" s="19"/>
      <c r="D12840" s="19"/>
      <c r="E12840" s="23"/>
      <c r="F12840" s="23"/>
      <c r="G12840" s="17"/>
      <c r="H12840" s="17"/>
      <c r="I12840" s="17"/>
      <c r="J12840" s="17"/>
      <c r="K12840" s="17"/>
    </row>
    <row r="12841" spans="2:11" x14ac:dyDescent="0.45">
      <c r="B12841" s="20"/>
      <c r="C12841" s="19"/>
      <c r="D12841" s="19"/>
      <c r="E12841" s="23"/>
      <c r="F12841" s="23"/>
      <c r="G12841" s="17"/>
      <c r="H12841" s="17"/>
      <c r="I12841" s="17"/>
      <c r="J12841" s="17"/>
      <c r="K12841" s="17"/>
    </row>
    <row r="12842" spans="2:11" x14ac:dyDescent="0.45">
      <c r="B12842" s="20"/>
      <c r="C12842" s="19"/>
      <c r="D12842" s="19"/>
      <c r="E12842" s="23"/>
      <c r="F12842" s="23"/>
      <c r="G12842" s="17"/>
      <c r="H12842" s="17"/>
      <c r="I12842" s="17"/>
      <c r="J12842" s="17"/>
      <c r="K12842" s="17"/>
    </row>
    <row r="12843" spans="2:11" x14ac:dyDescent="0.45">
      <c r="B12843" s="20"/>
      <c r="C12843" s="19"/>
      <c r="D12843" s="19"/>
      <c r="E12843" s="23"/>
      <c r="F12843" s="23"/>
      <c r="G12843" s="17"/>
      <c r="H12843" s="17"/>
      <c r="I12843" s="17"/>
      <c r="J12843" s="17"/>
      <c r="K12843" s="17"/>
    </row>
    <row r="12844" spans="2:11" x14ac:dyDescent="0.45">
      <c r="B12844" s="20"/>
      <c r="C12844" s="19"/>
      <c r="D12844" s="19"/>
      <c r="E12844" s="23"/>
      <c r="F12844" s="23"/>
      <c r="G12844" s="17"/>
      <c r="H12844" s="17"/>
      <c r="I12844" s="17"/>
      <c r="J12844" s="17"/>
      <c r="K12844" s="17"/>
    </row>
    <row r="12845" spans="2:11" x14ac:dyDescent="0.45">
      <c r="B12845" s="20"/>
      <c r="C12845" s="19"/>
      <c r="D12845" s="19"/>
      <c r="E12845" s="23"/>
      <c r="F12845" s="23"/>
      <c r="G12845" s="17"/>
      <c r="H12845" s="17"/>
      <c r="I12845" s="17"/>
      <c r="J12845" s="17"/>
      <c r="K12845" s="17"/>
    </row>
    <row r="12846" spans="2:11" x14ac:dyDescent="0.45">
      <c r="B12846" s="20"/>
      <c r="C12846" s="19"/>
      <c r="D12846" s="19"/>
      <c r="E12846" s="23"/>
      <c r="F12846" s="23"/>
      <c r="G12846" s="17"/>
      <c r="H12846" s="17"/>
      <c r="I12846" s="17"/>
      <c r="J12846" s="17"/>
      <c r="K12846" s="17"/>
    </row>
    <row r="12847" spans="2:11" x14ac:dyDescent="0.45">
      <c r="B12847" s="20"/>
      <c r="C12847" s="19"/>
      <c r="D12847" s="19"/>
      <c r="E12847" s="23"/>
      <c r="F12847" s="23"/>
      <c r="G12847" s="17"/>
      <c r="H12847" s="17"/>
      <c r="I12847" s="17"/>
      <c r="J12847" s="17"/>
      <c r="K12847" s="17"/>
    </row>
    <row r="12848" spans="2:11" x14ac:dyDescent="0.45">
      <c r="B12848" s="20"/>
      <c r="C12848" s="19"/>
      <c r="D12848" s="19"/>
      <c r="E12848" s="23"/>
      <c r="F12848" s="23"/>
      <c r="G12848" s="17"/>
      <c r="H12848" s="17"/>
      <c r="I12848" s="17"/>
      <c r="J12848" s="17"/>
      <c r="K12848" s="17"/>
    </row>
    <row r="12849" spans="2:11" x14ac:dyDescent="0.45">
      <c r="B12849" s="20"/>
      <c r="C12849" s="19"/>
      <c r="D12849" s="19"/>
      <c r="E12849" s="23"/>
      <c r="F12849" s="23"/>
      <c r="G12849" s="17"/>
      <c r="H12849" s="17"/>
      <c r="I12849" s="17"/>
      <c r="J12849" s="17"/>
      <c r="K12849" s="17"/>
    </row>
    <row r="12850" spans="2:11" x14ac:dyDescent="0.45">
      <c r="B12850" s="20"/>
      <c r="C12850" s="19"/>
      <c r="D12850" s="19"/>
      <c r="E12850" s="23"/>
      <c r="F12850" s="23"/>
      <c r="G12850" s="17"/>
      <c r="H12850" s="17"/>
      <c r="I12850" s="17"/>
      <c r="J12850" s="17"/>
      <c r="K12850" s="17"/>
    </row>
    <row r="12851" spans="2:11" x14ac:dyDescent="0.45">
      <c r="B12851" s="20"/>
      <c r="C12851" s="19"/>
      <c r="D12851" s="19"/>
      <c r="E12851" s="23"/>
      <c r="F12851" s="23"/>
      <c r="G12851" s="17"/>
      <c r="H12851" s="17"/>
      <c r="I12851" s="17"/>
      <c r="J12851" s="17"/>
      <c r="K12851" s="17"/>
    </row>
    <row r="12852" spans="2:11" x14ac:dyDescent="0.45">
      <c r="B12852" s="20"/>
      <c r="C12852" s="19"/>
      <c r="D12852" s="19"/>
      <c r="E12852" s="23"/>
      <c r="F12852" s="23"/>
      <c r="G12852" s="17"/>
      <c r="H12852" s="17"/>
      <c r="I12852" s="17"/>
      <c r="J12852" s="17"/>
      <c r="K12852" s="17"/>
    </row>
    <row r="12853" spans="2:11" x14ac:dyDescent="0.45">
      <c r="B12853" s="20"/>
      <c r="C12853" s="19"/>
      <c r="D12853" s="19"/>
      <c r="E12853" s="23"/>
      <c r="F12853" s="23"/>
      <c r="G12853" s="17"/>
      <c r="H12853" s="17"/>
      <c r="I12853" s="17"/>
      <c r="J12853" s="17"/>
      <c r="K12853" s="17"/>
    </row>
    <row r="12854" spans="2:11" x14ac:dyDescent="0.45">
      <c r="B12854" s="20"/>
      <c r="C12854" s="19"/>
      <c r="D12854" s="19"/>
      <c r="E12854" s="23"/>
      <c r="F12854" s="23"/>
      <c r="G12854" s="17"/>
      <c r="H12854" s="17"/>
      <c r="I12854" s="17"/>
      <c r="J12854" s="17"/>
      <c r="K12854" s="17"/>
    </row>
    <row r="12855" spans="2:11" x14ac:dyDescent="0.45">
      <c r="B12855" s="20"/>
      <c r="C12855" s="19"/>
      <c r="D12855" s="19"/>
      <c r="E12855" s="23"/>
      <c r="F12855" s="23"/>
      <c r="G12855" s="17"/>
      <c r="H12855" s="17"/>
      <c r="I12855" s="17"/>
      <c r="J12855" s="17"/>
      <c r="K12855" s="17"/>
    </row>
    <row r="12856" spans="2:11" x14ac:dyDescent="0.45">
      <c r="B12856" s="20"/>
      <c r="C12856" s="19"/>
      <c r="D12856" s="19"/>
      <c r="E12856" s="23"/>
      <c r="F12856" s="23"/>
      <c r="G12856" s="17"/>
      <c r="H12856" s="17"/>
      <c r="I12856" s="17"/>
      <c r="J12856" s="17"/>
      <c r="K12856" s="17"/>
    </row>
    <row r="12857" spans="2:11" x14ac:dyDescent="0.45">
      <c r="B12857" s="20"/>
      <c r="C12857" s="19"/>
      <c r="D12857" s="19"/>
      <c r="E12857" s="23"/>
      <c r="F12857" s="23"/>
      <c r="G12857" s="17"/>
      <c r="H12857" s="17"/>
      <c r="I12857" s="17"/>
      <c r="J12857" s="17"/>
      <c r="K12857" s="17"/>
    </row>
    <row r="12858" spans="2:11" x14ac:dyDescent="0.45">
      <c r="B12858" s="20"/>
      <c r="C12858" s="19"/>
      <c r="D12858" s="19"/>
      <c r="E12858" s="23"/>
      <c r="F12858" s="23"/>
      <c r="G12858" s="17"/>
      <c r="H12858" s="17"/>
      <c r="I12858" s="17"/>
      <c r="J12858" s="17"/>
      <c r="K12858" s="17"/>
    </row>
    <row r="12859" spans="2:11" x14ac:dyDescent="0.45">
      <c r="B12859" s="20"/>
      <c r="C12859" s="19"/>
      <c r="D12859" s="19"/>
      <c r="E12859" s="23"/>
      <c r="F12859" s="23"/>
      <c r="G12859" s="17"/>
      <c r="H12859" s="17"/>
      <c r="I12859" s="17"/>
      <c r="J12859" s="17"/>
      <c r="K12859" s="17"/>
    </row>
    <row r="12860" spans="2:11" x14ac:dyDescent="0.45">
      <c r="B12860" s="20"/>
      <c r="C12860" s="19"/>
      <c r="D12860" s="19"/>
      <c r="E12860" s="23"/>
      <c r="F12860" s="23"/>
      <c r="G12860" s="17"/>
      <c r="H12860" s="17"/>
      <c r="I12860" s="17"/>
      <c r="J12860" s="17"/>
      <c r="K12860" s="17"/>
    </row>
    <row r="12861" spans="2:11" x14ac:dyDescent="0.45">
      <c r="B12861" s="20"/>
      <c r="C12861" s="19"/>
      <c r="D12861" s="19"/>
      <c r="E12861" s="23"/>
      <c r="F12861" s="23"/>
      <c r="G12861" s="17"/>
      <c r="H12861" s="17"/>
      <c r="I12861" s="17"/>
      <c r="J12861" s="17"/>
      <c r="K12861" s="17"/>
    </row>
    <row r="12862" spans="2:11" x14ac:dyDescent="0.45">
      <c r="B12862" s="20"/>
      <c r="C12862" s="19"/>
      <c r="D12862" s="19"/>
      <c r="E12862" s="23"/>
      <c r="F12862" s="23"/>
      <c r="G12862" s="17"/>
      <c r="H12862" s="17"/>
      <c r="I12862" s="17"/>
      <c r="J12862" s="17"/>
      <c r="K12862" s="17"/>
    </row>
    <row r="12863" spans="2:11" x14ac:dyDescent="0.45">
      <c r="B12863" s="20"/>
      <c r="C12863" s="19"/>
      <c r="D12863" s="19"/>
      <c r="E12863" s="23"/>
      <c r="F12863" s="23"/>
      <c r="G12863" s="17"/>
      <c r="H12863" s="17"/>
      <c r="I12863" s="17"/>
      <c r="J12863" s="17"/>
      <c r="K12863" s="17"/>
    </row>
    <row r="12864" spans="2:11" x14ac:dyDescent="0.45">
      <c r="B12864" s="20"/>
      <c r="C12864" s="19"/>
      <c r="D12864" s="19"/>
      <c r="E12864" s="23"/>
      <c r="F12864" s="23"/>
      <c r="G12864" s="17"/>
      <c r="H12864" s="17"/>
      <c r="I12864" s="17"/>
      <c r="J12864" s="17"/>
      <c r="K12864" s="17"/>
    </row>
    <row r="12865" spans="2:11" x14ac:dyDescent="0.45">
      <c r="B12865" s="20"/>
      <c r="C12865" s="19"/>
      <c r="D12865" s="19"/>
      <c r="E12865" s="23"/>
      <c r="F12865" s="23"/>
      <c r="G12865" s="17"/>
      <c r="H12865" s="17"/>
      <c r="I12865" s="17"/>
      <c r="J12865" s="17"/>
      <c r="K12865" s="17"/>
    </row>
    <row r="12866" spans="2:11" x14ac:dyDescent="0.45">
      <c r="B12866" s="20"/>
      <c r="C12866" s="19"/>
      <c r="D12866" s="19"/>
      <c r="E12866" s="23"/>
      <c r="F12866" s="23"/>
      <c r="G12866" s="17"/>
      <c r="H12866" s="17"/>
      <c r="I12866" s="17"/>
      <c r="J12866" s="17"/>
      <c r="K12866" s="17"/>
    </row>
    <row r="12867" spans="2:11" x14ac:dyDescent="0.45">
      <c r="B12867" s="20"/>
      <c r="C12867" s="19"/>
      <c r="D12867" s="19"/>
      <c r="E12867" s="23"/>
      <c r="F12867" s="23"/>
      <c r="G12867" s="17"/>
      <c r="H12867" s="17"/>
      <c r="I12867" s="17"/>
      <c r="J12867" s="17"/>
      <c r="K12867" s="17"/>
    </row>
    <row r="12868" spans="2:11" x14ac:dyDescent="0.45">
      <c r="B12868" s="20"/>
      <c r="C12868" s="19"/>
      <c r="D12868" s="19"/>
      <c r="E12868" s="23"/>
      <c r="F12868" s="23"/>
      <c r="G12868" s="17"/>
      <c r="H12868" s="17"/>
      <c r="I12868" s="17"/>
      <c r="J12868" s="17"/>
      <c r="K12868" s="17"/>
    </row>
    <row r="12869" spans="2:11" x14ac:dyDescent="0.45">
      <c r="B12869" s="20"/>
      <c r="C12869" s="19"/>
      <c r="D12869" s="19"/>
      <c r="E12869" s="23"/>
      <c r="F12869" s="23"/>
      <c r="G12869" s="17"/>
      <c r="H12869" s="17"/>
      <c r="I12869" s="17"/>
      <c r="J12869" s="17"/>
      <c r="K12869" s="17"/>
    </row>
    <row r="12870" spans="2:11" x14ac:dyDescent="0.45">
      <c r="B12870" s="20"/>
      <c r="C12870" s="19"/>
      <c r="D12870" s="19"/>
      <c r="E12870" s="23"/>
      <c r="F12870" s="23"/>
      <c r="G12870" s="17"/>
      <c r="H12870" s="17"/>
      <c r="I12870" s="17"/>
      <c r="J12870" s="17"/>
      <c r="K12870" s="17"/>
    </row>
    <row r="12871" spans="2:11" x14ac:dyDescent="0.45">
      <c r="B12871" s="20"/>
      <c r="C12871" s="19"/>
      <c r="D12871" s="19"/>
      <c r="E12871" s="23"/>
      <c r="F12871" s="23"/>
      <c r="G12871" s="17"/>
      <c r="H12871" s="17"/>
      <c r="I12871" s="17"/>
      <c r="J12871" s="17"/>
      <c r="K12871" s="17"/>
    </row>
    <row r="12872" spans="2:11" x14ac:dyDescent="0.45">
      <c r="B12872" s="20"/>
      <c r="C12872" s="19"/>
      <c r="D12872" s="19"/>
      <c r="E12872" s="23"/>
      <c r="F12872" s="23"/>
      <c r="G12872" s="17"/>
      <c r="H12872" s="17"/>
      <c r="I12872" s="17"/>
      <c r="J12872" s="17"/>
      <c r="K12872" s="17"/>
    </row>
    <row r="12873" spans="2:11" x14ac:dyDescent="0.45">
      <c r="B12873" s="20"/>
      <c r="C12873" s="19"/>
      <c r="D12873" s="19"/>
      <c r="E12873" s="23"/>
      <c r="F12873" s="23"/>
      <c r="G12873" s="17"/>
      <c r="H12873" s="17"/>
      <c r="I12873" s="17"/>
      <c r="J12873" s="17"/>
      <c r="K12873" s="17"/>
    </row>
    <row r="12874" spans="2:11" x14ac:dyDescent="0.45">
      <c r="B12874" s="20"/>
      <c r="C12874" s="19"/>
      <c r="D12874" s="19"/>
      <c r="E12874" s="23"/>
      <c r="F12874" s="23"/>
      <c r="G12874" s="17"/>
      <c r="H12874" s="17"/>
      <c r="I12874" s="17"/>
      <c r="J12874" s="17"/>
      <c r="K12874" s="17"/>
    </row>
    <row r="12875" spans="2:11" x14ac:dyDescent="0.45">
      <c r="B12875" s="20"/>
      <c r="C12875" s="19"/>
      <c r="D12875" s="19"/>
      <c r="E12875" s="23"/>
      <c r="F12875" s="23"/>
      <c r="G12875" s="17"/>
      <c r="H12875" s="17"/>
      <c r="I12875" s="17"/>
      <c r="J12875" s="17"/>
      <c r="K12875" s="17"/>
    </row>
    <row r="12876" spans="2:11" x14ac:dyDescent="0.45">
      <c r="B12876" s="20"/>
      <c r="C12876" s="19"/>
      <c r="D12876" s="19"/>
      <c r="E12876" s="23"/>
      <c r="F12876" s="23"/>
      <c r="G12876" s="17"/>
      <c r="H12876" s="17"/>
      <c r="I12876" s="17"/>
      <c r="J12876" s="17"/>
      <c r="K12876" s="17"/>
    </row>
    <row r="12877" spans="2:11" x14ac:dyDescent="0.45">
      <c r="B12877" s="20"/>
      <c r="C12877" s="19"/>
      <c r="D12877" s="19"/>
      <c r="E12877" s="23"/>
      <c r="F12877" s="23"/>
      <c r="G12877" s="17"/>
      <c r="H12877" s="17"/>
      <c r="I12877" s="17"/>
      <c r="J12877" s="17"/>
      <c r="K12877" s="17"/>
    </row>
    <row r="12878" spans="2:11" x14ac:dyDescent="0.45">
      <c r="B12878" s="20"/>
      <c r="C12878" s="19"/>
      <c r="D12878" s="19"/>
      <c r="E12878" s="23"/>
      <c r="F12878" s="23"/>
      <c r="G12878" s="17"/>
      <c r="H12878" s="17"/>
      <c r="I12878" s="17"/>
      <c r="J12878" s="17"/>
      <c r="K12878" s="17"/>
    </row>
    <row r="12879" spans="2:11" x14ac:dyDescent="0.45">
      <c r="B12879" s="20"/>
      <c r="C12879" s="19"/>
      <c r="D12879" s="19"/>
      <c r="E12879" s="23"/>
      <c r="F12879" s="23"/>
      <c r="G12879" s="17"/>
      <c r="H12879" s="17"/>
      <c r="I12879" s="17"/>
      <c r="J12879" s="17"/>
      <c r="K12879" s="17"/>
    </row>
    <row r="12880" spans="2:11" x14ac:dyDescent="0.45">
      <c r="B12880" s="20"/>
      <c r="C12880" s="19"/>
      <c r="D12880" s="19"/>
      <c r="E12880" s="23"/>
      <c r="F12880" s="23"/>
      <c r="G12880" s="17"/>
      <c r="H12880" s="17"/>
      <c r="I12880" s="17"/>
      <c r="J12880" s="17"/>
      <c r="K12880" s="17"/>
    </row>
    <row r="12881" spans="2:11" x14ac:dyDescent="0.45">
      <c r="B12881" s="20"/>
      <c r="C12881" s="19"/>
      <c r="D12881" s="19"/>
      <c r="E12881" s="23"/>
      <c r="F12881" s="23"/>
      <c r="G12881" s="17"/>
      <c r="H12881" s="17"/>
      <c r="I12881" s="17"/>
      <c r="J12881" s="17"/>
      <c r="K12881" s="17"/>
    </row>
    <row r="12882" spans="2:11" x14ac:dyDescent="0.45">
      <c r="B12882" s="20"/>
      <c r="C12882" s="19"/>
      <c r="D12882" s="19"/>
      <c r="E12882" s="23"/>
      <c r="F12882" s="23"/>
      <c r="G12882" s="17"/>
      <c r="H12882" s="17"/>
      <c r="I12882" s="17"/>
      <c r="J12882" s="17"/>
      <c r="K12882" s="17"/>
    </row>
    <row r="12883" spans="2:11" x14ac:dyDescent="0.45">
      <c r="B12883" s="20"/>
      <c r="C12883" s="19"/>
      <c r="D12883" s="19"/>
      <c r="E12883" s="23"/>
      <c r="F12883" s="23"/>
      <c r="G12883" s="17"/>
      <c r="H12883" s="17"/>
      <c r="I12883" s="17"/>
      <c r="J12883" s="17"/>
      <c r="K12883" s="17"/>
    </row>
    <row r="12884" spans="2:11" x14ac:dyDescent="0.45">
      <c r="B12884" s="20"/>
      <c r="C12884" s="19"/>
      <c r="D12884" s="19"/>
      <c r="E12884" s="23"/>
      <c r="F12884" s="23"/>
      <c r="G12884" s="17"/>
      <c r="H12884" s="17"/>
      <c r="I12884" s="17"/>
      <c r="J12884" s="17"/>
      <c r="K12884" s="17"/>
    </row>
    <row r="12885" spans="2:11" x14ac:dyDescent="0.45">
      <c r="B12885" s="20"/>
      <c r="C12885" s="19"/>
      <c r="D12885" s="19"/>
      <c r="E12885" s="23"/>
      <c r="F12885" s="23"/>
      <c r="G12885" s="17"/>
      <c r="H12885" s="17"/>
      <c r="I12885" s="17"/>
      <c r="J12885" s="17"/>
      <c r="K12885" s="17"/>
    </row>
    <row r="12886" spans="2:11" x14ac:dyDescent="0.45">
      <c r="B12886" s="20"/>
      <c r="C12886" s="19"/>
      <c r="D12886" s="19"/>
      <c r="E12886" s="23"/>
      <c r="F12886" s="23"/>
      <c r="G12886" s="17"/>
      <c r="H12886" s="17"/>
      <c r="I12886" s="17"/>
      <c r="J12886" s="17"/>
      <c r="K12886" s="17"/>
    </row>
    <row r="12887" spans="2:11" x14ac:dyDescent="0.45">
      <c r="B12887" s="20"/>
      <c r="C12887" s="19"/>
      <c r="D12887" s="19"/>
      <c r="E12887" s="23"/>
      <c r="F12887" s="23"/>
      <c r="G12887" s="17"/>
      <c r="H12887" s="17"/>
      <c r="I12887" s="17"/>
      <c r="J12887" s="17"/>
      <c r="K12887" s="17"/>
    </row>
    <row r="12888" spans="2:11" x14ac:dyDescent="0.45">
      <c r="B12888" s="20"/>
      <c r="C12888" s="19"/>
      <c r="D12888" s="19"/>
      <c r="E12888" s="23"/>
      <c r="F12888" s="23"/>
      <c r="G12888" s="17"/>
      <c r="H12888" s="17"/>
      <c r="I12888" s="17"/>
      <c r="J12888" s="17"/>
      <c r="K12888" s="17"/>
    </row>
    <row r="12889" spans="2:11" x14ac:dyDescent="0.45">
      <c r="B12889" s="20"/>
      <c r="C12889" s="19"/>
      <c r="D12889" s="19"/>
      <c r="E12889" s="23"/>
      <c r="F12889" s="23"/>
      <c r="G12889" s="17"/>
      <c r="H12889" s="17"/>
      <c r="I12889" s="17"/>
      <c r="J12889" s="17"/>
      <c r="K12889" s="17"/>
    </row>
    <row r="12890" spans="2:11" x14ac:dyDescent="0.45">
      <c r="B12890" s="20"/>
      <c r="C12890" s="19"/>
      <c r="D12890" s="19"/>
      <c r="E12890" s="23"/>
      <c r="F12890" s="23"/>
      <c r="G12890" s="17"/>
      <c r="H12890" s="17"/>
      <c r="I12890" s="17"/>
      <c r="J12890" s="17"/>
      <c r="K12890" s="17"/>
    </row>
    <row r="12891" spans="2:11" x14ac:dyDescent="0.45">
      <c r="B12891" s="20"/>
      <c r="C12891" s="19"/>
      <c r="D12891" s="19"/>
      <c r="E12891" s="23"/>
      <c r="F12891" s="23"/>
      <c r="G12891" s="17"/>
      <c r="H12891" s="17"/>
      <c r="I12891" s="17"/>
      <c r="J12891" s="17"/>
      <c r="K12891" s="17"/>
    </row>
    <row r="12892" spans="2:11" x14ac:dyDescent="0.45">
      <c r="B12892" s="20"/>
      <c r="C12892" s="19"/>
      <c r="D12892" s="19"/>
      <c r="E12892" s="23"/>
      <c r="F12892" s="23"/>
      <c r="G12892" s="17"/>
      <c r="H12892" s="17"/>
      <c r="I12892" s="17"/>
      <c r="J12892" s="17"/>
      <c r="K12892" s="17"/>
    </row>
    <row r="12893" spans="2:11" x14ac:dyDescent="0.45">
      <c r="B12893" s="20"/>
      <c r="C12893" s="19"/>
      <c r="D12893" s="19"/>
      <c r="E12893" s="23"/>
      <c r="F12893" s="23"/>
      <c r="G12893" s="17"/>
      <c r="H12893" s="17"/>
      <c r="I12893" s="17"/>
      <c r="J12893" s="17"/>
      <c r="K12893" s="17"/>
    </row>
    <row r="12894" spans="2:11" x14ac:dyDescent="0.45">
      <c r="B12894" s="20"/>
      <c r="C12894" s="19"/>
      <c r="D12894" s="19"/>
      <c r="E12894" s="23"/>
      <c r="F12894" s="23"/>
      <c r="G12894" s="17"/>
      <c r="H12894" s="17"/>
      <c r="I12894" s="17"/>
      <c r="J12894" s="17"/>
      <c r="K12894" s="17"/>
    </row>
    <row r="12895" spans="2:11" x14ac:dyDescent="0.45">
      <c r="B12895" s="20"/>
      <c r="C12895" s="19"/>
      <c r="D12895" s="19"/>
      <c r="E12895" s="23"/>
      <c r="F12895" s="23"/>
      <c r="G12895" s="17"/>
      <c r="H12895" s="17"/>
      <c r="I12895" s="17"/>
      <c r="J12895" s="17"/>
      <c r="K12895" s="17"/>
    </row>
    <row r="12896" spans="2:11" x14ac:dyDescent="0.45">
      <c r="B12896" s="20"/>
      <c r="C12896" s="19"/>
      <c r="D12896" s="19"/>
      <c r="E12896" s="23"/>
      <c r="F12896" s="23"/>
      <c r="G12896" s="17"/>
      <c r="H12896" s="17"/>
      <c r="I12896" s="17"/>
      <c r="J12896" s="17"/>
      <c r="K12896" s="17"/>
    </row>
    <row r="12897" spans="2:11" x14ac:dyDescent="0.45">
      <c r="B12897" s="20"/>
      <c r="C12897" s="19"/>
      <c r="D12897" s="19"/>
      <c r="E12897" s="23"/>
      <c r="F12897" s="23"/>
      <c r="G12897" s="17"/>
      <c r="H12897" s="17"/>
      <c r="I12897" s="17"/>
      <c r="J12897" s="17"/>
      <c r="K12897" s="17"/>
    </row>
    <row r="12898" spans="2:11" x14ac:dyDescent="0.45">
      <c r="B12898" s="20"/>
      <c r="C12898" s="19"/>
      <c r="D12898" s="19"/>
      <c r="E12898" s="23"/>
      <c r="F12898" s="23"/>
      <c r="G12898" s="17"/>
      <c r="H12898" s="17"/>
      <c r="I12898" s="17"/>
      <c r="J12898" s="17"/>
      <c r="K12898" s="17"/>
    </row>
    <row r="12899" spans="2:11" x14ac:dyDescent="0.45">
      <c r="B12899" s="20"/>
      <c r="C12899" s="19"/>
      <c r="D12899" s="19"/>
      <c r="E12899" s="23"/>
      <c r="F12899" s="23"/>
      <c r="G12899" s="17"/>
      <c r="H12899" s="17"/>
      <c r="I12899" s="17"/>
      <c r="J12899" s="17"/>
      <c r="K12899" s="17"/>
    </row>
    <row r="12900" spans="2:11" x14ac:dyDescent="0.45">
      <c r="B12900" s="20"/>
      <c r="C12900" s="19"/>
      <c r="D12900" s="19"/>
      <c r="E12900" s="23"/>
      <c r="F12900" s="23"/>
      <c r="G12900" s="17"/>
      <c r="H12900" s="17"/>
      <c r="I12900" s="17"/>
      <c r="J12900" s="17"/>
      <c r="K12900" s="17"/>
    </row>
    <row r="12901" spans="2:11" x14ac:dyDescent="0.45">
      <c r="B12901" s="20"/>
      <c r="C12901" s="19"/>
      <c r="D12901" s="19"/>
      <c r="E12901" s="23"/>
      <c r="F12901" s="23"/>
      <c r="G12901" s="17"/>
      <c r="H12901" s="17"/>
      <c r="I12901" s="17"/>
      <c r="J12901" s="17"/>
      <c r="K12901" s="17"/>
    </row>
    <row r="12902" spans="2:11" x14ac:dyDescent="0.45">
      <c r="B12902" s="20"/>
      <c r="C12902" s="19"/>
      <c r="D12902" s="19"/>
      <c r="E12902" s="23"/>
      <c r="F12902" s="23"/>
      <c r="G12902" s="17"/>
      <c r="H12902" s="17"/>
      <c r="I12902" s="17"/>
      <c r="J12902" s="17"/>
      <c r="K12902" s="17"/>
    </row>
    <row r="12903" spans="2:11" x14ac:dyDescent="0.45">
      <c r="B12903" s="20"/>
      <c r="C12903" s="19"/>
      <c r="D12903" s="19"/>
      <c r="E12903" s="23"/>
      <c r="F12903" s="23"/>
      <c r="G12903" s="17"/>
      <c r="H12903" s="17"/>
      <c r="I12903" s="17"/>
      <c r="J12903" s="17"/>
      <c r="K12903" s="17"/>
    </row>
    <row r="12904" spans="2:11" x14ac:dyDescent="0.45">
      <c r="B12904" s="20"/>
      <c r="C12904" s="19"/>
      <c r="D12904" s="19"/>
      <c r="E12904" s="23"/>
      <c r="F12904" s="23"/>
      <c r="G12904" s="17"/>
      <c r="H12904" s="17"/>
      <c r="I12904" s="17"/>
      <c r="J12904" s="17"/>
      <c r="K12904" s="17"/>
    </row>
    <row r="12905" spans="2:11" x14ac:dyDescent="0.45">
      <c r="B12905" s="20"/>
      <c r="C12905" s="19"/>
      <c r="D12905" s="19"/>
      <c r="E12905" s="23"/>
      <c r="F12905" s="23"/>
      <c r="G12905" s="17"/>
      <c r="H12905" s="17"/>
      <c r="I12905" s="17"/>
      <c r="J12905" s="17"/>
      <c r="K12905" s="17"/>
    </row>
    <row r="12906" spans="2:11" x14ac:dyDescent="0.45">
      <c r="B12906" s="20"/>
      <c r="C12906" s="19"/>
      <c r="D12906" s="19"/>
      <c r="E12906" s="23"/>
      <c r="F12906" s="23"/>
      <c r="G12906" s="17"/>
      <c r="H12906" s="17"/>
      <c r="I12906" s="17"/>
      <c r="J12906" s="17"/>
      <c r="K12906" s="17"/>
    </row>
    <row r="12907" spans="2:11" x14ac:dyDescent="0.45">
      <c r="B12907" s="20"/>
      <c r="C12907" s="19"/>
      <c r="D12907" s="19"/>
      <c r="E12907" s="23"/>
      <c r="F12907" s="23"/>
      <c r="G12907" s="17"/>
      <c r="H12907" s="17"/>
      <c r="I12907" s="17"/>
      <c r="J12907" s="17"/>
      <c r="K12907" s="17"/>
    </row>
    <row r="12908" spans="2:11" x14ac:dyDescent="0.45">
      <c r="B12908" s="20"/>
      <c r="C12908" s="19"/>
      <c r="D12908" s="19"/>
      <c r="E12908" s="23"/>
      <c r="F12908" s="23"/>
      <c r="G12908" s="17"/>
      <c r="H12908" s="17"/>
      <c r="I12908" s="17"/>
      <c r="J12908" s="17"/>
      <c r="K12908" s="17"/>
    </row>
    <row r="12909" spans="2:11" x14ac:dyDescent="0.45">
      <c r="B12909" s="20"/>
      <c r="C12909" s="19"/>
      <c r="D12909" s="19"/>
      <c r="E12909" s="23"/>
      <c r="F12909" s="23"/>
      <c r="G12909" s="17"/>
      <c r="H12909" s="17"/>
      <c r="I12909" s="17"/>
      <c r="J12909" s="17"/>
      <c r="K12909" s="17"/>
    </row>
    <row r="12910" spans="2:11" x14ac:dyDescent="0.45">
      <c r="B12910" s="20"/>
      <c r="C12910" s="19"/>
      <c r="D12910" s="19"/>
      <c r="E12910" s="23"/>
      <c r="F12910" s="23"/>
      <c r="G12910" s="17"/>
      <c r="H12910" s="17"/>
      <c r="I12910" s="17"/>
      <c r="J12910" s="17"/>
      <c r="K12910" s="17"/>
    </row>
    <row r="12911" spans="2:11" x14ac:dyDescent="0.45">
      <c r="B12911" s="20"/>
      <c r="C12911" s="19"/>
      <c r="D12911" s="19"/>
      <c r="E12911" s="23"/>
      <c r="F12911" s="23"/>
      <c r="G12911" s="17"/>
      <c r="H12911" s="17"/>
      <c r="I12911" s="17"/>
      <c r="J12911" s="17"/>
      <c r="K12911" s="17"/>
    </row>
    <row r="12912" spans="2:11" x14ac:dyDescent="0.45">
      <c r="B12912" s="20"/>
      <c r="C12912" s="19"/>
      <c r="D12912" s="19"/>
      <c r="E12912" s="23"/>
      <c r="F12912" s="23"/>
      <c r="G12912" s="17"/>
      <c r="H12912" s="17"/>
      <c r="I12912" s="17"/>
      <c r="J12912" s="17"/>
      <c r="K12912" s="17"/>
    </row>
    <row r="12913" spans="2:11" x14ac:dyDescent="0.45">
      <c r="B12913" s="20"/>
      <c r="C12913" s="19"/>
      <c r="D12913" s="19"/>
      <c r="E12913" s="23"/>
      <c r="F12913" s="23"/>
      <c r="G12913" s="17"/>
      <c r="H12913" s="17"/>
      <c r="I12913" s="17"/>
      <c r="J12913" s="17"/>
      <c r="K12913" s="17"/>
    </row>
    <row r="12914" spans="2:11" x14ac:dyDescent="0.45">
      <c r="B12914" s="20"/>
      <c r="C12914" s="19"/>
      <c r="D12914" s="19"/>
      <c r="E12914" s="23"/>
      <c r="F12914" s="23"/>
      <c r="G12914" s="17"/>
      <c r="H12914" s="17"/>
      <c r="I12914" s="17"/>
      <c r="J12914" s="17"/>
      <c r="K12914" s="17"/>
    </row>
    <row r="12915" spans="2:11" x14ac:dyDescent="0.45">
      <c r="B12915" s="20"/>
      <c r="C12915" s="19"/>
      <c r="D12915" s="19"/>
      <c r="E12915" s="23"/>
      <c r="F12915" s="23"/>
      <c r="G12915" s="17"/>
      <c r="H12915" s="17"/>
      <c r="I12915" s="17"/>
      <c r="J12915" s="17"/>
      <c r="K12915" s="17"/>
    </row>
    <row r="12916" spans="2:11" x14ac:dyDescent="0.45">
      <c r="B12916" s="20"/>
      <c r="C12916" s="19"/>
      <c r="D12916" s="19"/>
      <c r="E12916" s="23"/>
      <c r="F12916" s="23"/>
      <c r="G12916" s="17"/>
      <c r="H12916" s="17"/>
      <c r="I12916" s="17"/>
      <c r="J12916" s="17"/>
      <c r="K12916" s="17"/>
    </row>
    <row r="12917" spans="2:11" x14ac:dyDescent="0.45">
      <c r="B12917" s="20"/>
      <c r="C12917" s="19"/>
      <c r="D12917" s="19"/>
      <c r="E12917" s="23"/>
      <c r="F12917" s="23"/>
      <c r="G12917" s="17"/>
      <c r="H12917" s="17"/>
      <c r="I12917" s="17"/>
      <c r="J12917" s="17"/>
      <c r="K12917" s="17"/>
    </row>
    <row r="12918" spans="2:11" x14ac:dyDescent="0.45">
      <c r="B12918" s="20"/>
      <c r="C12918" s="19"/>
      <c r="D12918" s="19"/>
      <c r="E12918" s="23"/>
      <c r="F12918" s="23"/>
      <c r="G12918" s="17"/>
      <c r="H12918" s="17"/>
      <c r="I12918" s="17"/>
      <c r="J12918" s="17"/>
      <c r="K12918" s="17"/>
    </row>
    <row r="12919" spans="2:11" x14ac:dyDescent="0.45">
      <c r="B12919" s="20"/>
      <c r="C12919" s="19"/>
      <c r="D12919" s="19"/>
      <c r="E12919" s="23"/>
      <c r="F12919" s="23"/>
      <c r="G12919" s="17"/>
      <c r="H12919" s="17"/>
      <c r="I12919" s="17"/>
      <c r="J12919" s="17"/>
      <c r="K12919" s="17"/>
    </row>
    <row r="12920" spans="2:11" x14ac:dyDescent="0.45">
      <c r="B12920" s="20"/>
      <c r="C12920" s="19"/>
      <c r="D12920" s="19"/>
      <c r="E12920" s="23"/>
      <c r="F12920" s="23"/>
      <c r="G12920" s="17"/>
      <c r="H12920" s="17"/>
      <c r="I12920" s="17"/>
      <c r="J12920" s="17"/>
      <c r="K12920" s="17"/>
    </row>
    <row r="12921" spans="2:11" x14ac:dyDescent="0.45">
      <c r="B12921" s="20"/>
      <c r="C12921" s="19"/>
      <c r="D12921" s="19"/>
      <c r="E12921" s="23"/>
      <c r="F12921" s="23"/>
      <c r="G12921" s="17"/>
      <c r="H12921" s="17"/>
      <c r="I12921" s="17"/>
      <c r="J12921" s="17"/>
      <c r="K12921" s="17"/>
    </row>
    <row r="12922" spans="2:11" x14ac:dyDescent="0.45">
      <c r="B12922" s="20"/>
      <c r="C12922" s="19"/>
      <c r="D12922" s="19"/>
      <c r="E12922" s="23"/>
      <c r="F12922" s="23"/>
      <c r="G12922" s="17"/>
      <c r="H12922" s="17"/>
      <c r="I12922" s="17"/>
      <c r="J12922" s="17"/>
      <c r="K12922" s="17"/>
    </row>
    <row r="12923" spans="2:11" x14ac:dyDescent="0.45">
      <c r="B12923" s="20"/>
      <c r="C12923" s="19"/>
      <c r="D12923" s="19"/>
      <c r="E12923" s="23"/>
      <c r="F12923" s="23"/>
      <c r="G12923" s="17"/>
      <c r="H12923" s="17"/>
      <c r="I12923" s="17"/>
      <c r="J12923" s="17"/>
      <c r="K12923" s="17"/>
    </row>
    <row r="12924" spans="2:11" x14ac:dyDescent="0.45">
      <c r="B12924" s="20"/>
      <c r="C12924" s="19"/>
      <c r="D12924" s="19"/>
      <c r="E12924" s="23"/>
      <c r="F12924" s="23"/>
      <c r="G12924" s="17"/>
      <c r="H12924" s="17"/>
      <c r="I12924" s="17"/>
      <c r="J12924" s="17"/>
      <c r="K12924" s="17"/>
    </row>
    <row r="12925" spans="2:11" x14ac:dyDescent="0.45">
      <c r="B12925" s="20"/>
      <c r="C12925" s="19"/>
      <c r="D12925" s="19"/>
      <c r="E12925" s="23"/>
      <c r="F12925" s="23"/>
      <c r="G12925" s="17"/>
      <c r="H12925" s="17"/>
      <c r="I12925" s="17"/>
      <c r="J12925" s="17"/>
      <c r="K12925" s="17"/>
    </row>
    <row r="12926" spans="2:11" x14ac:dyDescent="0.45">
      <c r="B12926" s="20"/>
      <c r="C12926" s="19"/>
      <c r="D12926" s="19"/>
      <c r="E12926" s="23"/>
      <c r="F12926" s="23"/>
      <c r="G12926" s="17"/>
      <c r="H12926" s="17"/>
      <c r="I12926" s="17"/>
      <c r="J12926" s="17"/>
      <c r="K12926" s="17"/>
    </row>
    <row r="12927" spans="2:11" x14ac:dyDescent="0.45">
      <c r="B12927" s="20"/>
      <c r="C12927" s="19"/>
      <c r="D12927" s="19"/>
      <c r="E12927" s="23"/>
      <c r="F12927" s="23"/>
      <c r="G12927" s="17"/>
      <c r="H12927" s="17"/>
      <c r="I12927" s="17"/>
      <c r="J12927" s="17"/>
      <c r="K12927" s="17"/>
    </row>
    <row r="12928" spans="2:11" x14ac:dyDescent="0.45">
      <c r="B12928" s="20"/>
      <c r="C12928" s="19"/>
      <c r="D12928" s="19"/>
      <c r="E12928" s="23"/>
      <c r="F12928" s="23"/>
      <c r="G12928" s="17"/>
      <c r="H12928" s="17"/>
      <c r="I12928" s="17"/>
      <c r="J12928" s="17"/>
      <c r="K12928" s="17"/>
    </row>
    <row r="12929" spans="2:11" x14ac:dyDescent="0.45">
      <c r="B12929" s="20"/>
      <c r="C12929" s="19"/>
      <c r="D12929" s="19"/>
      <c r="E12929" s="23"/>
      <c r="F12929" s="23"/>
      <c r="G12929" s="17"/>
      <c r="H12929" s="17"/>
      <c r="I12929" s="17"/>
      <c r="J12929" s="17"/>
      <c r="K12929" s="17"/>
    </row>
    <row r="12930" spans="2:11" x14ac:dyDescent="0.45">
      <c r="B12930" s="20"/>
      <c r="C12930" s="19"/>
      <c r="D12930" s="19"/>
      <c r="E12930" s="23"/>
      <c r="F12930" s="23"/>
      <c r="G12930" s="17"/>
      <c r="H12930" s="17"/>
      <c r="I12930" s="17"/>
      <c r="J12930" s="17"/>
      <c r="K12930" s="17"/>
    </row>
    <row r="12931" spans="2:11" x14ac:dyDescent="0.45">
      <c r="B12931" s="20"/>
      <c r="C12931" s="19"/>
      <c r="D12931" s="19"/>
      <c r="E12931" s="23"/>
      <c r="F12931" s="23"/>
      <c r="G12931" s="17"/>
      <c r="H12931" s="17"/>
      <c r="I12931" s="17"/>
      <c r="J12931" s="17"/>
      <c r="K12931" s="17"/>
    </row>
    <row r="12932" spans="2:11" x14ac:dyDescent="0.45">
      <c r="B12932" s="20"/>
      <c r="C12932" s="19"/>
      <c r="D12932" s="19"/>
      <c r="E12932" s="23"/>
      <c r="F12932" s="23"/>
      <c r="G12932" s="17"/>
      <c r="H12932" s="17"/>
      <c r="I12932" s="17"/>
      <c r="J12932" s="17"/>
      <c r="K12932" s="17"/>
    </row>
    <row r="12933" spans="2:11" x14ac:dyDescent="0.45">
      <c r="B12933" s="20"/>
      <c r="C12933" s="19"/>
      <c r="D12933" s="19"/>
      <c r="E12933" s="23"/>
      <c r="F12933" s="23"/>
      <c r="G12933" s="17"/>
      <c r="H12933" s="17"/>
      <c r="I12933" s="17"/>
      <c r="J12933" s="17"/>
      <c r="K12933" s="17"/>
    </row>
    <row r="12934" spans="2:11" x14ac:dyDescent="0.45">
      <c r="B12934" s="20"/>
      <c r="C12934" s="19"/>
      <c r="D12934" s="19"/>
      <c r="E12934" s="23"/>
      <c r="F12934" s="23"/>
      <c r="G12934" s="17"/>
      <c r="H12934" s="17"/>
      <c r="I12934" s="17"/>
      <c r="J12934" s="17"/>
      <c r="K12934" s="17"/>
    </row>
    <row r="12935" spans="2:11" x14ac:dyDescent="0.45">
      <c r="B12935" s="20"/>
      <c r="C12935" s="19"/>
      <c r="D12935" s="19"/>
      <c r="E12935" s="23"/>
      <c r="F12935" s="23"/>
      <c r="G12935" s="17"/>
      <c r="H12935" s="17"/>
      <c r="I12935" s="17"/>
      <c r="J12935" s="17"/>
      <c r="K12935" s="17"/>
    </row>
    <row r="12936" spans="2:11" x14ac:dyDescent="0.45">
      <c r="B12936" s="20"/>
      <c r="C12936" s="19"/>
      <c r="D12936" s="19"/>
      <c r="E12936" s="23"/>
      <c r="F12936" s="23"/>
      <c r="G12936" s="17"/>
      <c r="H12936" s="17"/>
      <c r="I12936" s="17"/>
      <c r="J12936" s="17"/>
      <c r="K12936" s="17"/>
    </row>
    <row r="12937" spans="2:11" x14ac:dyDescent="0.45">
      <c r="B12937" s="20"/>
      <c r="C12937" s="19"/>
      <c r="D12937" s="19"/>
      <c r="E12937" s="23"/>
      <c r="F12937" s="23"/>
      <c r="G12937" s="17"/>
      <c r="H12937" s="17"/>
      <c r="I12937" s="17"/>
      <c r="J12937" s="17"/>
      <c r="K12937" s="17"/>
    </row>
    <row r="12938" spans="2:11" x14ac:dyDescent="0.45">
      <c r="B12938" s="20"/>
      <c r="C12938" s="19"/>
      <c r="D12938" s="19"/>
      <c r="E12938" s="23"/>
      <c r="F12938" s="23"/>
      <c r="G12938" s="17"/>
      <c r="H12938" s="17"/>
      <c r="I12938" s="17"/>
      <c r="J12938" s="17"/>
      <c r="K12938" s="17"/>
    </row>
    <row r="12939" spans="2:11" x14ac:dyDescent="0.45">
      <c r="B12939" s="20"/>
      <c r="C12939" s="19"/>
      <c r="D12939" s="19"/>
      <c r="E12939" s="23"/>
      <c r="F12939" s="23"/>
      <c r="G12939" s="17"/>
      <c r="H12939" s="17"/>
      <c r="I12939" s="17"/>
      <c r="J12939" s="17"/>
      <c r="K12939" s="17"/>
    </row>
    <row r="12940" spans="2:11" x14ac:dyDescent="0.45">
      <c r="B12940" s="20"/>
      <c r="C12940" s="19"/>
      <c r="D12940" s="19"/>
      <c r="E12940" s="23"/>
      <c r="F12940" s="23"/>
      <c r="G12940" s="17"/>
      <c r="H12940" s="17"/>
      <c r="I12940" s="17"/>
      <c r="J12940" s="17"/>
      <c r="K12940" s="17"/>
    </row>
    <row r="12941" spans="2:11" x14ac:dyDescent="0.45">
      <c r="B12941" s="20"/>
      <c r="C12941" s="19"/>
      <c r="D12941" s="19"/>
      <c r="E12941" s="23"/>
      <c r="F12941" s="23"/>
      <c r="G12941" s="17"/>
      <c r="H12941" s="17"/>
      <c r="I12941" s="17"/>
      <c r="J12941" s="17"/>
      <c r="K12941" s="17"/>
    </row>
    <row r="12942" spans="2:11" x14ac:dyDescent="0.45">
      <c r="B12942" s="20"/>
      <c r="C12942" s="19"/>
      <c r="D12942" s="19"/>
      <c r="E12942" s="23"/>
      <c r="F12942" s="23"/>
      <c r="G12942" s="17"/>
      <c r="H12942" s="17"/>
      <c r="I12942" s="17"/>
      <c r="J12942" s="17"/>
      <c r="K12942" s="17"/>
    </row>
    <row r="12943" spans="2:11" x14ac:dyDescent="0.45">
      <c r="B12943" s="20"/>
      <c r="C12943" s="19"/>
      <c r="D12943" s="19"/>
      <c r="E12943" s="23"/>
      <c r="F12943" s="23"/>
      <c r="G12943" s="17"/>
      <c r="H12943" s="17"/>
      <c r="I12943" s="17"/>
      <c r="J12943" s="17"/>
      <c r="K12943" s="17"/>
    </row>
    <row r="12944" spans="2:11" x14ac:dyDescent="0.45">
      <c r="B12944" s="20"/>
      <c r="C12944" s="19"/>
      <c r="D12944" s="19"/>
      <c r="E12944" s="23"/>
      <c r="F12944" s="23"/>
      <c r="G12944" s="17"/>
      <c r="H12944" s="17"/>
      <c r="I12944" s="17"/>
      <c r="J12944" s="17"/>
      <c r="K12944" s="17"/>
    </row>
    <row r="12945" spans="2:11" x14ac:dyDescent="0.45">
      <c r="B12945" s="20"/>
      <c r="C12945" s="19"/>
      <c r="D12945" s="19"/>
      <c r="E12945" s="23"/>
      <c r="F12945" s="23"/>
      <c r="G12945" s="17"/>
      <c r="H12945" s="17"/>
      <c r="I12945" s="17"/>
      <c r="J12945" s="17"/>
      <c r="K12945" s="17"/>
    </row>
    <row r="12946" spans="2:11" x14ac:dyDescent="0.45">
      <c r="B12946" s="20"/>
      <c r="C12946" s="19"/>
      <c r="D12946" s="19"/>
      <c r="E12946" s="23"/>
      <c r="F12946" s="23"/>
      <c r="G12946" s="17"/>
      <c r="H12946" s="17"/>
      <c r="I12946" s="17"/>
      <c r="J12946" s="17"/>
      <c r="K12946" s="17"/>
    </row>
    <row r="12947" spans="2:11" x14ac:dyDescent="0.45">
      <c r="B12947" s="20"/>
      <c r="C12947" s="19"/>
      <c r="D12947" s="19"/>
      <c r="E12947" s="23"/>
      <c r="F12947" s="23"/>
      <c r="G12947" s="17"/>
      <c r="H12947" s="17"/>
      <c r="I12947" s="17"/>
      <c r="J12947" s="17"/>
      <c r="K12947" s="17"/>
    </row>
    <row r="12948" spans="2:11" x14ac:dyDescent="0.45">
      <c r="B12948" s="20"/>
      <c r="C12948" s="19"/>
      <c r="D12948" s="19"/>
      <c r="E12948" s="23"/>
      <c r="F12948" s="23"/>
      <c r="G12948" s="17"/>
      <c r="H12948" s="17"/>
      <c r="I12948" s="17"/>
      <c r="J12948" s="17"/>
      <c r="K12948" s="17"/>
    </row>
    <row r="12949" spans="2:11" x14ac:dyDescent="0.45">
      <c r="B12949" s="20"/>
      <c r="C12949" s="19"/>
      <c r="D12949" s="19"/>
      <c r="E12949" s="23"/>
      <c r="F12949" s="23"/>
      <c r="G12949" s="17"/>
      <c r="H12949" s="17"/>
      <c r="I12949" s="17"/>
      <c r="J12949" s="17"/>
      <c r="K12949" s="17"/>
    </row>
    <row r="12950" spans="2:11" x14ac:dyDescent="0.45">
      <c r="B12950" s="20"/>
      <c r="C12950" s="19"/>
      <c r="D12950" s="19"/>
      <c r="E12950" s="23"/>
      <c r="F12950" s="23"/>
      <c r="G12950" s="17"/>
      <c r="H12950" s="17"/>
      <c r="I12950" s="17"/>
      <c r="J12950" s="17"/>
      <c r="K12950" s="17"/>
    </row>
    <row r="12951" spans="2:11" x14ac:dyDescent="0.45">
      <c r="B12951" s="20"/>
      <c r="C12951" s="19"/>
      <c r="D12951" s="19"/>
      <c r="E12951" s="23"/>
      <c r="F12951" s="23"/>
      <c r="G12951" s="17"/>
      <c r="H12951" s="17"/>
      <c r="I12951" s="17"/>
      <c r="J12951" s="17"/>
      <c r="K12951" s="17"/>
    </row>
    <row r="12952" spans="2:11" x14ac:dyDescent="0.45">
      <c r="B12952" s="20"/>
      <c r="C12952" s="19"/>
      <c r="D12952" s="19"/>
      <c r="E12952" s="23"/>
      <c r="F12952" s="23"/>
      <c r="G12952" s="17"/>
      <c r="H12952" s="17"/>
      <c r="I12952" s="17"/>
      <c r="J12952" s="17"/>
      <c r="K12952" s="17"/>
    </row>
    <row r="12953" spans="2:11" x14ac:dyDescent="0.45">
      <c r="B12953" s="20"/>
      <c r="C12953" s="19"/>
      <c r="D12953" s="19"/>
      <c r="E12953" s="23"/>
      <c r="F12953" s="23"/>
      <c r="G12953" s="17"/>
      <c r="H12953" s="17"/>
      <c r="I12953" s="17"/>
      <c r="J12953" s="17"/>
      <c r="K12953" s="17"/>
    </row>
    <row r="12954" spans="2:11" x14ac:dyDescent="0.45">
      <c r="B12954" s="20"/>
      <c r="C12954" s="19"/>
      <c r="D12954" s="19"/>
      <c r="E12954" s="23"/>
      <c r="F12954" s="23"/>
      <c r="G12954" s="17"/>
      <c r="H12954" s="17"/>
      <c r="I12954" s="17"/>
      <c r="J12954" s="17"/>
      <c r="K12954" s="17"/>
    </row>
    <row r="12955" spans="2:11" x14ac:dyDescent="0.45">
      <c r="B12955" s="20"/>
      <c r="C12955" s="19"/>
      <c r="D12955" s="19"/>
      <c r="E12955" s="23"/>
      <c r="F12955" s="23"/>
      <c r="G12955" s="17"/>
      <c r="H12955" s="17"/>
      <c r="I12955" s="17"/>
      <c r="J12955" s="17"/>
      <c r="K12955" s="17"/>
    </row>
    <row r="12956" spans="2:11" x14ac:dyDescent="0.45">
      <c r="B12956" s="20"/>
      <c r="C12956" s="19"/>
      <c r="D12956" s="19"/>
      <c r="E12956" s="23"/>
      <c r="F12956" s="23"/>
      <c r="G12956" s="17"/>
      <c r="H12956" s="17"/>
      <c r="I12956" s="17"/>
      <c r="J12956" s="17"/>
      <c r="K12956" s="17"/>
    </row>
    <row r="12957" spans="2:11" x14ac:dyDescent="0.45">
      <c r="B12957" s="20"/>
      <c r="C12957" s="19"/>
      <c r="D12957" s="19"/>
      <c r="E12957" s="23"/>
      <c r="F12957" s="23"/>
      <c r="G12957" s="17"/>
      <c r="H12957" s="17"/>
      <c r="I12957" s="17"/>
      <c r="J12957" s="17"/>
      <c r="K12957" s="17"/>
    </row>
    <row r="12958" spans="2:11" x14ac:dyDescent="0.45">
      <c r="B12958" s="20"/>
      <c r="C12958" s="19"/>
      <c r="D12958" s="19"/>
      <c r="E12958" s="23"/>
      <c r="F12958" s="23"/>
      <c r="G12958" s="17"/>
      <c r="H12958" s="17"/>
      <c r="I12958" s="17"/>
      <c r="J12958" s="17"/>
      <c r="K12958" s="17"/>
    </row>
    <row r="12959" spans="2:11" x14ac:dyDescent="0.45">
      <c r="B12959" s="20"/>
      <c r="C12959" s="19"/>
      <c r="D12959" s="19"/>
      <c r="E12959" s="23"/>
      <c r="F12959" s="23"/>
      <c r="G12959" s="17"/>
      <c r="H12959" s="17"/>
      <c r="I12959" s="17"/>
      <c r="J12959" s="17"/>
      <c r="K12959" s="17"/>
    </row>
    <row r="12960" spans="2:11" x14ac:dyDescent="0.45">
      <c r="B12960" s="20"/>
      <c r="C12960" s="19"/>
      <c r="D12960" s="19"/>
      <c r="E12960" s="23"/>
      <c r="F12960" s="23"/>
      <c r="G12960" s="17"/>
      <c r="H12960" s="17"/>
      <c r="I12960" s="17"/>
      <c r="J12960" s="17"/>
      <c r="K12960" s="17"/>
    </row>
    <row r="12961" spans="2:11" x14ac:dyDescent="0.45">
      <c r="B12961" s="20"/>
      <c r="C12961" s="19"/>
      <c r="D12961" s="19"/>
      <c r="E12961" s="23"/>
      <c r="F12961" s="23"/>
      <c r="G12961" s="17"/>
      <c r="H12961" s="17"/>
      <c r="I12961" s="17"/>
      <c r="J12961" s="17"/>
      <c r="K12961" s="17"/>
    </row>
    <row r="12962" spans="2:11" x14ac:dyDescent="0.45">
      <c r="B12962" s="20"/>
      <c r="C12962" s="19"/>
      <c r="D12962" s="19"/>
      <c r="E12962" s="23"/>
      <c r="F12962" s="23"/>
      <c r="G12962" s="17"/>
      <c r="H12962" s="17"/>
      <c r="I12962" s="17"/>
      <c r="J12962" s="17"/>
      <c r="K12962" s="17"/>
    </row>
    <row r="12963" spans="2:11" x14ac:dyDescent="0.45">
      <c r="B12963" s="20"/>
      <c r="C12963" s="19"/>
      <c r="D12963" s="19"/>
      <c r="E12963" s="23"/>
      <c r="F12963" s="23"/>
      <c r="G12963" s="17"/>
      <c r="H12963" s="17"/>
      <c r="I12963" s="17"/>
      <c r="J12963" s="17"/>
      <c r="K12963" s="17"/>
    </row>
    <row r="12964" spans="2:11" x14ac:dyDescent="0.45">
      <c r="B12964" s="20"/>
      <c r="C12964" s="19"/>
      <c r="D12964" s="19"/>
      <c r="E12964" s="23"/>
      <c r="F12964" s="23"/>
      <c r="G12964" s="17"/>
      <c r="H12964" s="17"/>
      <c r="I12964" s="17"/>
      <c r="J12964" s="17"/>
      <c r="K12964" s="17"/>
    </row>
    <row r="12965" spans="2:11" x14ac:dyDescent="0.45">
      <c r="B12965" s="20"/>
      <c r="C12965" s="19"/>
      <c r="D12965" s="19"/>
      <c r="E12965" s="23"/>
      <c r="F12965" s="23"/>
      <c r="G12965" s="17"/>
      <c r="H12965" s="17"/>
      <c r="I12965" s="17"/>
      <c r="J12965" s="17"/>
      <c r="K12965" s="17"/>
    </row>
    <row r="12966" spans="2:11" x14ac:dyDescent="0.45">
      <c r="B12966" s="20"/>
      <c r="C12966" s="19"/>
      <c r="D12966" s="19"/>
      <c r="E12966" s="23"/>
      <c r="F12966" s="23"/>
      <c r="G12966" s="17"/>
      <c r="H12966" s="17"/>
      <c r="I12966" s="17"/>
      <c r="J12966" s="17"/>
      <c r="K12966" s="17"/>
    </row>
    <row r="12967" spans="2:11" x14ac:dyDescent="0.45">
      <c r="B12967" s="20"/>
      <c r="C12967" s="19"/>
      <c r="D12967" s="19"/>
      <c r="E12967" s="23"/>
      <c r="F12967" s="23"/>
      <c r="G12967" s="17"/>
      <c r="H12967" s="17"/>
      <c r="I12967" s="17"/>
      <c r="J12967" s="17"/>
      <c r="K12967" s="17"/>
    </row>
    <row r="12968" spans="2:11" x14ac:dyDescent="0.45">
      <c r="B12968" s="20"/>
      <c r="C12968" s="19"/>
      <c r="D12968" s="19"/>
      <c r="E12968" s="23"/>
      <c r="F12968" s="23"/>
      <c r="G12968" s="17"/>
      <c r="H12968" s="17"/>
      <c r="I12968" s="17"/>
      <c r="J12968" s="17"/>
      <c r="K12968" s="17"/>
    </row>
    <row r="12969" spans="2:11" x14ac:dyDescent="0.45">
      <c r="B12969" s="20"/>
      <c r="C12969" s="19"/>
      <c r="D12969" s="19"/>
      <c r="E12969" s="23"/>
      <c r="F12969" s="23"/>
      <c r="G12969" s="17"/>
      <c r="H12969" s="17"/>
      <c r="I12969" s="17"/>
      <c r="J12969" s="17"/>
      <c r="K12969" s="17"/>
    </row>
    <row r="12970" spans="2:11" x14ac:dyDescent="0.45">
      <c r="B12970" s="20"/>
      <c r="C12970" s="19"/>
      <c r="D12970" s="19"/>
      <c r="E12970" s="23"/>
      <c r="F12970" s="23"/>
      <c r="G12970" s="17"/>
      <c r="H12970" s="17"/>
      <c r="I12970" s="17"/>
      <c r="J12970" s="17"/>
      <c r="K12970" s="17"/>
    </row>
    <row r="12971" spans="2:11" x14ac:dyDescent="0.45">
      <c r="B12971" s="20"/>
      <c r="C12971" s="19"/>
      <c r="D12971" s="19"/>
      <c r="E12971" s="23"/>
      <c r="F12971" s="23"/>
      <c r="G12971" s="17"/>
      <c r="H12971" s="17"/>
      <c r="I12971" s="17"/>
      <c r="J12971" s="17"/>
      <c r="K12971" s="17"/>
    </row>
    <row r="12972" spans="2:11" x14ac:dyDescent="0.45">
      <c r="B12972" s="20"/>
      <c r="C12972" s="19"/>
      <c r="D12972" s="19"/>
      <c r="E12972" s="23"/>
      <c r="F12972" s="23"/>
      <c r="G12972" s="17"/>
      <c r="H12972" s="17"/>
      <c r="I12972" s="17"/>
      <c r="J12972" s="17"/>
      <c r="K12972" s="17"/>
    </row>
    <row r="12973" spans="2:11" x14ac:dyDescent="0.45">
      <c r="B12973" s="20"/>
      <c r="C12973" s="19"/>
      <c r="D12973" s="19"/>
      <c r="E12973" s="23"/>
      <c r="F12973" s="23"/>
      <c r="G12973" s="17"/>
      <c r="H12973" s="17"/>
      <c r="I12973" s="17"/>
      <c r="J12973" s="17"/>
      <c r="K12973" s="17"/>
    </row>
    <row r="12974" spans="2:11" x14ac:dyDescent="0.45">
      <c r="B12974" s="20"/>
      <c r="C12974" s="19"/>
      <c r="D12974" s="19"/>
      <c r="E12974" s="23"/>
      <c r="F12974" s="23"/>
      <c r="G12974" s="17"/>
      <c r="H12974" s="17"/>
      <c r="I12974" s="17"/>
      <c r="J12974" s="17"/>
      <c r="K12974" s="17"/>
    </row>
    <row r="12975" spans="2:11" x14ac:dyDescent="0.45">
      <c r="B12975" s="20"/>
      <c r="C12975" s="19"/>
      <c r="D12975" s="19"/>
      <c r="E12975" s="23"/>
      <c r="F12975" s="23"/>
      <c r="G12975" s="17"/>
      <c r="H12975" s="17"/>
      <c r="I12975" s="17"/>
      <c r="J12975" s="17"/>
      <c r="K12975" s="17"/>
    </row>
    <row r="12976" spans="2:11" x14ac:dyDescent="0.45">
      <c r="B12976" s="20"/>
      <c r="C12976" s="19"/>
      <c r="D12976" s="19"/>
      <c r="E12976" s="23"/>
      <c r="F12976" s="23"/>
      <c r="G12976" s="17"/>
      <c r="H12976" s="17"/>
      <c r="I12976" s="17"/>
      <c r="J12976" s="17"/>
      <c r="K12976" s="17"/>
    </row>
    <row r="12977" spans="2:11" x14ac:dyDescent="0.45">
      <c r="B12977" s="20"/>
      <c r="C12977" s="19"/>
      <c r="D12977" s="19"/>
      <c r="E12977" s="23"/>
      <c r="F12977" s="23"/>
      <c r="G12977" s="17"/>
      <c r="H12977" s="17"/>
      <c r="I12977" s="17"/>
      <c r="J12977" s="17"/>
      <c r="K12977" s="17"/>
    </row>
    <row r="12978" spans="2:11" x14ac:dyDescent="0.45">
      <c r="B12978" s="20"/>
      <c r="C12978" s="19"/>
      <c r="D12978" s="19"/>
      <c r="E12978" s="23"/>
      <c r="F12978" s="23"/>
      <c r="G12978" s="17"/>
      <c r="H12978" s="17"/>
      <c r="I12978" s="17"/>
      <c r="J12978" s="17"/>
      <c r="K12978" s="17"/>
    </row>
    <row r="12979" spans="2:11" x14ac:dyDescent="0.45">
      <c r="B12979" s="20"/>
      <c r="C12979" s="19"/>
      <c r="D12979" s="19"/>
      <c r="E12979" s="23"/>
      <c r="F12979" s="23"/>
      <c r="G12979" s="17"/>
      <c r="H12979" s="17"/>
      <c r="I12979" s="17"/>
      <c r="J12979" s="17"/>
      <c r="K12979" s="17"/>
    </row>
    <row r="12980" spans="2:11" x14ac:dyDescent="0.45">
      <c r="B12980" s="20"/>
      <c r="C12980" s="19"/>
      <c r="D12980" s="19"/>
      <c r="E12980" s="23"/>
      <c r="F12980" s="23"/>
      <c r="G12980" s="17"/>
      <c r="H12980" s="17"/>
      <c r="I12980" s="17"/>
      <c r="J12980" s="17"/>
      <c r="K12980" s="17"/>
    </row>
    <row r="12981" spans="2:11" x14ac:dyDescent="0.45">
      <c r="B12981" s="20"/>
      <c r="C12981" s="19"/>
      <c r="D12981" s="19"/>
      <c r="E12981" s="23"/>
      <c r="F12981" s="23"/>
      <c r="G12981" s="17"/>
      <c r="H12981" s="17"/>
      <c r="I12981" s="17"/>
      <c r="J12981" s="17"/>
      <c r="K12981" s="17"/>
    </row>
    <row r="12982" spans="2:11" x14ac:dyDescent="0.45">
      <c r="B12982" s="20"/>
      <c r="C12982" s="19"/>
      <c r="D12982" s="19"/>
      <c r="E12982" s="23"/>
      <c r="F12982" s="23"/>
      <c r="G12982" s="17"/>
      <c r="H12982" s="17"/>
      <c r="I12982" s="17"/>
      <c r="J12982" s="17"/>
      <c r="K12982" s="17"/>
    </row>
    <row r="12983" spans="2:11" x14ac:dyDescent="0.45">
      <c r="B12983" s="20"/>
      <c r="C12983" s="19"/>
      <c r="D12983" s="19"/>
      <c r="E12983" s="23"/>
      <c r="F12983" s="23"/>
      <c r="G12983" s="17"/>
      <c r="H12983" s="17"/>
      <c r="I12983" s="17"/>
      <c r="J12983" s="17"/>
      <c r="K12983" s="17"/>
    </row>
    <row r="12984" spans="2:11" x14ac:dyDescent="0.45">
      <c r="B12984" s="20"/>
      <c r="C12984" s="19"/>
      <c r="D12984" s="19"/>
      <c r="E12984" s="23"/>
      <c r="F12984" s="23"/>
      <c r="G12984" s="17"/>
      <c r="H12984" s="17"/>
      <c r="I12984" s="17"/>
      <c r="J12984" s="17"/>
      <c r="K12984" s="17"/>
    </row>
    <row r="12985" spans="2:11" x14ac:dyDescent="0.45">
      <c r="B12985" s="20"/>
      <c r="C12985" s="19"/>
      <c r="D12985" s="19"/>
      <c r="E12985" s="23"/>
      <c r="F12985" s="23"/>
      <c r="G12985" s="17"/>
      <c r="H12985" s="17"/>
      <c r="I12985" s="17"/>
      <c r="J12985" s="17"/>
      <c r="K12985" s="17"/>
    </row>
    <row r="12986" spans="2:11" x14ac:dyDescent="0.45">
      <c r="B12986" s="20"/>
      <c r="C12986" s="19"/>
      <c r="D12986" s="19"/>
      <c r="E12986" s="23"/>
      <c r="F12986" s="23"/>
      <c r="G12986" s="17"/>
      <c r="H12986" s="17"/>
      <c r="I12986" s="17"/>
      <c r="J12986" s="17"/>
      <c r="K12986" s="17"/>
    </row>
    <row r="12987" spans="2:11" x14ac:dyDescent="0.45">
      <c r="B12987" s="20"/>
      <c r="C12987" s="19"/>
      <c r="D12987" s="19"/>
      <c r="E12987" s="23"/>
      <c r="F12987" s="23"/>
      <c r="G12987" s="17"/>
      <c r="H12987" s="17"/>
      <c r="I12987" s="17"/>
      <c r="J12987" s="17"/>
      <c r="K12987" s="17"/>
    </row>
    <row r="12988" spans="2:11" x14ac:dyDescent="0.45">
      <c r="B12988" s="20"/>
      <c r="C12988" s="19"/>
      <c r="D12988" s="19"/>
      <c r="E12988" s="23"/>
      <c r="F12988" s="23"/>
      <c r="G12988" s="17"/>
      <c r="H12988" s="17"/>
      <c r="I12988" s="17"/>
      <c r="J12988" s="17"/>
      <c r="K12988" s="17"/>
    </row>
    <row r="12989" spans="2:11" x14ac:dyDescent="0.45">
      <c r="B12989" s="20"/>
      <c r="C12989" s="19"/>
      <c r="D12989" s="19"/>
      <c r="E12989" s="23"/>
      <c r="F12989" s="23"/>
      <c r="G12989" s="17"/>
      <c r="H12989" s="17"/>
      <c r="I12989" s="17"/>
      <c r="J12989" s="17"/>
      <c r="K12989" s="17"/>
    </row>
    <row r="12990" spans="2:11" x14ac:dyDescent="0.45">
      <c r="B12990" s="20"/>
      <c r="C12990" s="19"/>
      <c r="D12990" s="19"/>
      <c r="E12990" s="23"/>
      <c r="F12990" s="23"/>
      <c r="G12990" s="17"/>
      <c r="H12990" s="17"/>
      <c r="I12990" s="17"/>
      <c r="J12990" s="17"/>
      <c r="K12990" s="17"/>
    </row>
    <row r="12991" spans="2:11" x14ac:dyDescent="0.45">
      <c r="B12991" s="20"/>
      <c r="C12991" s="19"/>
      <c r="D12991" s="19"/>
      <c r="E12991" s="23"/>
      <c r="F12991" s="23"/>
      <c r="G12991" s="17"/>
      <c r="H12991" s="17"/>
      <c r="I12991" s="17"/>
      <c r="J12991" s="17"/>
      <c r="K12991" s="17"/>
    </row>
    <row r="12992" spans="2:11" x14ac:dyDescent="0.45">
      <c r="B12992" s="20"/>
      <c r="C12992" s="19"/>
      <c r="D12992" s="19"/>
      <c r="E12992" s="23"/>
      <c r="F12992" s="23"/>
      <c r="G12992" s="17"/>
      <c r="H12992" s="17"/>
      <c r="I12992" s="17"/>
      <c r="J12992" s="17"/>
      <c r="K12992" s="17"/>
    </row>
    <row r="12993" spans="2:11" x14ac:dyDescent="0.45">
      <c r="B12993" s="20"/>
      <c r="C12993" s="19"/>
      <c r="D12993" s="19"/>
      <c r="E12993" s="23"/>
      <c r="F12993" s="23"/>
      <c r="G12993" s="17"/>
      <c r="H12993" s="17"/>
      <c r="I12993" s="17"/>
      <c r="J12993" s="17"/>
      <c r="K12993" s="17"/>
    </row>
    <row r="12994" spans="2:11" x14ac:dyDescent="0.45">
      <c r="B12994" s="20"/>
      <c r="C12994" s="19"/>
      <c r="D12994" s="19"/>
      <c r="E12994" s="23"/>
      <c r="F12994" s="23"/>
      <c r="G12994" s="17"/>
      <c r="H12994" s="17"/>
      <c r="I12994" s="17"/>
      <c r="J12994" s="17"/>
      <c r="K12994" s="17"/>
    </row>
    <row r="12995" spans="2:11" x14ac:dyDescent="0.45">
      <c r="B12995" s="20"/>
      <c r="C12995" s="19"/>
      <c r="D12995" s="19"/>
      <c r="E12995" s="23"/>
      <c r="F12995" s="23"/>
      <c r="G12995" s="17"/>
      <c r="H12995" s="17"/>
      <c r="I12995" s="17"/>
      <c r="J12995" s="17"/>
      <c r="K12995" s="17"/>
    </row>
    <row r="12996" spans="2:11" x14ac:dyDescent="0.45">
      <c r="B12996" s="20"/>
      <c r="C12996" s="19"/>
      <c r="D12996" s="19"/>
      <c r="E12996" s="23"/>
      <c r="F12996" s="23"/>
      <c r="G12996" s="17"/>
      <c r="H12996" s="17"/>
      <c r="I12996" s="17"/>
      <c r="J12996" s="17"/>
      <c r="K12996" s="17"/>
    </row>
    <row r="12997" spans="2:11" x14ac:dyDescent="0.45">
      <c r="B12997" s="20"/>
      <c r="C12997" s="19"/>
      <c r="D12997" s="19"/>
      <c r="E12997" s="23"/>
      <c r="F12997" s="23"/>
      <c r="G12997" s="17"/>
      <c r="H12997" s="17"/>
      <c r="I12997" s="17"/>
      <c r="J12997" s="17"/>
      <c r="K12997" s="17"/>
    </row>
    <row r="12998" spans="2:11" x14ac:dyDescent="0.45">
      <c r="B12998" s="20"/>
      <c r="C12998" s="19"/>
      <c r="D12998" s="19"/>
      <c r="E12998" s="23"/>
      <c r="F12998" s="23"/>
      <c r="G12998" s="17"/>
      <c r="H12998" s="17"/>
      <c r="I12998" s="17"/>
      <c r="J12998" s="17"/>
      <c r="K12998" s="17"/>
    </row>
    <row r="12999" spans="2:11" x14ac:dyDescent="0.45">
      <c r="B12999" s="20"/>
      <c r="C12999" s="19"/>
      <c r="D12999" s="19"/>
      <c r="E12999" s="23"/>
      <c r="F12999" s="23"/>
      <c r="G12999" s="17"/>
      <c r="H12999" s="17"/>
      <c r="I12999" s="17"/>
      <c r="J12999" s="17"/>
      <c r="K12999" s="17"/>
    </row>
    <row r="13000" spans="2:11" x14ac:dyDescent="0.45">
      <c r="B13000" s="20"/>
      <c r="C13000" s="19"/>
      <c r="D13000" s="19"/>
      <c r="E13000" s="23"/>
      <c r="F13000" s="23"/>
      <c r="G13000" s="17"/>
      <c r="H13000" s="17"/>
      <c r="I13000" s="17"/>
      <c r="J13000" s="17"/>
      <c r="K13000" s="17"/>
    </row>
    <row r="13001" spans="2:11" x14ac:dyDescent="0.45">
      <c r="B13001" s="20"/>
      <c r="C13001" s="19"/>
      <c r="D13001" s="19"/>
      <c r="E13001" s="23"/>
      <c r="F13001" s="23"/>
      <c r="G13001" s="17"/>
      <c r="H13001" s="17"/>
      <c r="I13001" s="17"/>
      <c r="J13001" s="17"/>
      <c r="K13001" s="17"/>
    </row>
    <row r="13002" spans="2:11" x14ac:dyDescent="0.45">
      <c r="B13002" s="20"/>
      <c r="C13002" s="19"/>
      <c r="D13002" s="19"/>
      <c r="E13002" s="23"/>
      <c r="F13002" s="23"/>
      <c r="G13002" s="17"/>
      <c r="H13002" s="17"/>
      <c r="I13002" s="17"/>
      <c r="J13002" s="17"/>
      <c r="K13002" s="17"/>
    </row>
    <row r="13003" spans="2:11" x14ac:dyDescent="0.45">
      <c r="B13003" s="20"/>
      <c r="C13003" s="19"/>
      <c r="D13003" s="19"/>
      <c r="E13003" s="23"/>
      <c r="F13003" s="23"/>
      <c r="G13003" s="17"/>
      <c r="H13003" s="17"/>
      <c r="I13003" s="17"/>
      <c r="J13003" s="17"/>
      <c r="K13003" s="17"/>
    </row>
    <row r="13004" spans="2:11" x14ac:dyDescent="0.45">
      <c r="B13004" s="20"/>
      <c r="C13004" s="19"/>
      <c r="D13004" s="19"/>
      <c r="E13004" s="23"/>
      <c r="F13004" s="23"/>
      <c r="G13004" s="17"/>
      <c r="H13004" s="17"/>
      <c r="I13004" s="17"/>
      <c r="J13004" s="17"/>
      <c r="K13004" s="17"/>
    </row>
    <row r="13005" spans="2:11" x14ac:dyDescent="0.45">
      <c r="B13005" s="20"/>
      <c r="C13005" s="19"/>
      <c r="D13005" s="19"/>
      <c r="E13005" s="23"/>
      <c r="F13005" s="23"/>
      <c r="G13005" s="17"/>
      <c r="H13005" s="17"/>
      <c r="I13005" s="17"/>
      <c r="J13005" s="17"/>
      <c r="K13005" s="17"/>
    </row>
    <row r="13006" spans="2:11" x14ac:dyDescent="0.45">
      <c r="B13006" s="20"/>
      <c r="C13006" s="19"/>
      <c r="D13006" s="19"/>
      <c r="E13006" s="23"/>
      <c r="F13006" s="23"/>
      <c r="G13006" s="17"/>
      <c r="H13006" s="17"/>
      <c r="I13006" s="17"/>
      <c r="J13006" s="17"/>
      <c r="K13006" s="17"/>
    </row>
    <row r="13007" spans="2:11" x14ac:dyDescent="0.45">
      <c r="B13007" s="20"/>
      <c r="C13007" s="19"/>
      <c r="D13007" s="19"/>
      <c r="E13007" s="23"/>
      <c r="F13007" s="23"/>
      <c r="G13007" s="17"/>
      <c r="H13007" s="17"/>
      <c r="I13007" s="17"/>
      <c r="J13007" s="17"/>
      <c r="K13007" s="17"/>
    </row>
    <row r="13008" spans="2:11" x14ac:dyDescent="0.45">
      <c r="B13008" s="20"/>
      <c r="C13008" s="19"/>
      <c r="D13008" s="19"/>
      <c r="E13008" s="23"/>
      <c r="F13008" s="23"/>
      <c r="G13008" s="17"/>
      <c r="H13008" s="17"/>
      <c r="I13008" s="17"/>
      <c r="J13008" s="17"/>
      <c r="K13008" s="17"/>
    </row>
    <row r="13009" spans="2:11" x14ac:dyDescent="0.45">
      <c r="B13009" s="20"/>
      <c r="C13009" s="19"/>
      <c r="D13009" s="19"/>
      <c r="E13009" s="23"/>
      <c r="F13009" s="23"/>
      <c r="G13009" s="17"/>
      <c r="H13009" s="17"/>
      <c r="I13009" s="17"/>
      <c r="J13009" s="17"/>
      <c r="K13009" s="17"/>
    </row>
    <row r="13010" spans="2:11" x14ac:dyDescent="0.45">
      <c r="B13010" s="20"/>
      <c r="C13010" s="19"/>
      <c r="D13010" s="19"/>
      <c r="E13010" s="23"/>
      <c r="F13010" s="23"/>
      <c r="G13010" s="17"/>
      <c r="H13010" s="17"/>
      <c r="I13010" s="17"/>
      <c r="J13010" s="17"/>
      <c r="K13010" s="17"/>
    </row>
    <row r="13011" spans="2:11" x14ac:dyDescent="0.45">
      <c r="B13011" s="20"/>
      <c r="C13011" s="19"/>
      <c r="D13011" s="19"/>
      <c r="E13011" s="23"/>
      <c r="F13011" s="23"/>
      <c r="G13011" s="17"/>
      <c r="H13011" s="17"/>
      <c r="I13011" s="17"/>
      <c r="J13011" s="17"/>
      <c r="K13011" s="17"/>
    </row>
    <row r="13012" spans="2:11" x14ac:dyDescent="0.45">
      <c r="B13012" s="20"/>
      <c r="C13012" s="19"/>
      <c r="D13012" s="19"/>
      <c r="E13012" s="23"/>
      <c r="F13012" s="23"/>
      <c r="G13012" s="17"/>
      <c r="H13012" s="17"/>
      <c r="I13012" s="17"/>
      <c r="J13012" s="17"/>
      <c r="K13012" s="17"/>
    </row>
    <row r="13013" spans="2:11" x14ac:dyDescent="0.45">
      <c r="B13013" s="20"/>
      <c r="C13013" s="19"/>
      <c r="D13013" s="19"/>
      <c r="E13013" s="23"/>
      <c r="F13013" s="23"/>
      <c r="G13013" s="17"/>
      <c r="H13013" s="17"/>
      <c r="I13013" s="17"/>
      <c r="J13013" s="17"/>
      <c r="K13013" s="17"/>
    </row>
    <row r="13014" spans="2:11" x14ac:dyDescent="0.45">
      <c r="B13014" s="20"/>
      <c r="C13014" s="19"/>
      <c r="D13014" s="19"/>
      <c r="E13014" s="23"/>
      <c r="F13014" s="23"/>
      <c r="G13014" s="17"/>
      <c r="H13014" s="17"/>
      <c r="I13014" s="17"/>
      <c r="J13014" s="17"/>
      <c r="K13014" s="17"/>
    </row>
    <row r="13015" spans="2:11" x14ac:dyDescent="0.45">
      <c r="B13015" s="20"/>
      <c r="C13015" s="19"/>
      <c r="D13015" s="19"/>
      <c r="E13015" s="23"/>
      <c r="F13015" s="23"/>
      <c r="G13015" s="17"/>
      <c r="H13015" s="17"/>
      <c r="I13015" s="17"/>
      <c r="J13015" s="17"/>
      <c r="K13015" s="17"/>
    </row>
    <row r="13016" spans="2:11" x14ac:dyDescent="0.45">
      <c r="B13016" s="20"/>
      <c r="C13016" s="19"/>
      <c r="D13016" s="19"/>
      <c r="E13016" s="23"/>
      <c r="F13016" s="23"/>
      <c r="G13016" s="17"/>
      <c r="H13016" s="17"/>
      <c r="I13016" s="17"/>
      <c r="J13016" s="17"/>
      <c r="K13016" s="17"/>
    </row>
    <row r="13017" spans="2:11" x14ac:dyDescent="0.45">
      <c r="B13017" s="20"/>
      <c r="C13017" s="19"/>
      <c r="D13017" s="19"/>
      <c r="E13017" s="23"/>
      <c r="F13017" s="23"/>
      <c r="G13017" s="17"/>
      <c r="H13017" s="17"/>
      <c r="I13017" s="17"/>
      <c r="J13017" s="17"/>
      <c r="K13017" s="17"/>
    </row>
    <row r="13018" spans="2:11" x14ac:dyDescent="0.45">
      <c r="B13018" s="20"/>
      <c r="C13018" s="19"/>
      <c r="D13018" s="19"/>
      <c r="E13018" s="23"/>
      <c r="F13018" s="23"/>
      <c r="G13018" s="17"/>
      <c r="H13018" s="17"/>
      <c r="I13018" s="17"/>
      <c r="J13018" s="17"/>
      <c r="K13018" s="17"/>
    </row>
    <row r="13019" spans="2:11" x14ac:dyDescent="0.45">
      <c r="B13019" s="20"/>
      <c r="C13019" s="19"/>
      <c r="D13019" s="19"/>
      <c r="E13019" s="23"/>
      <c r="F13019" s="23"/>
      <c r="G13019" s="17"/>
      <c r="H13019" s="17"/>
      <c r="I13019" s="17"/>
      <c r="J13019" s="17"/>
      <c r="K13019" s="17"/>
    </row>
    <row r="13020" spans="2:11" x14ac:dyDescent="0.45">
      <c r="B13020" s="20"/>
      <c r="C13020" s="19"/>
      <c r="D13020" s="19"/>
      <c r="E13020" s="23"/>
      <c r="F13020" s="23"/>
      <c r="G13020" s="17"/>
      <c r="H13020" s="17"/>
      <c r="I13020" s="17"/>
      <c r="J13020" s="17"/>
      <c r="K13020" s="17"/>
    </row>
    <row r="13021" spans="2:11" x14ac:dyDescent="0.45">
      <c r="B13021" s="20"/>
      <c r="C13021" s="19"/>
      <c r="D13021" s="19"/>
      <c r="E13021" s="23"/>
      <c r="F13021" s="23"/>
      <c r="G13021" s="17"/>
      <c r="H13021" s="17"/>
      <c r="I13021" s="17"/>
      <c r="J13021" s="17"/>
      <c r="K13021" s="17"/>
    </row>
    <row r="13022" spans="2:11" x14ac:dyDescent="0.45">
      <c r="B13022" s="20"/>
      <c r="C13022" s="19"/>
      <c r="D13022" s="19"/>
      <c r="E13022" s="23"/>
      <c r="F13022" s="23"/>
      <c r="G13022" s="17"/>
      <c r="H13022" s="17"/>
      <c r="I13022" s="17"/>
      <c r="J13022" s="17"/>
      <c r="K13022" s="17"/>
    </row>
    <row r="13023" spans="2:11" x14ac:dyDescent="0.45">
      <c r="B13023" s="20"/>
      <c r="C13023" s="19"/>
      <c r="D13023" s="19"/>
      <c r="E13023" s="23"/>
      <c r="F13023" s="23"/>
      <c r="G13023" s="17"/>
      <c r="H13023" s="17"/>
      <c r="I13023" s="17"/>
      <c r="J13023" s="17"/>
      <c r="K13023" s="17"/>
    </row>
    <row r="13024" spans="2:11" x14ac:dyDescent="0.45">
      <c r="B13024" s="20"/>
      <c r="C13024" s="19"/>
      <c r="D13024" s="19"/>
      <c r="E13024" s="23"/>
      <c r="F13024" s="23"/>
      <c r="G13024" s="17"/>
      <c r="H13024" s="17"/>
      <c r="I13024" s="17"/>
      <c r="J13024" s="17"/>
      <c r="K13024" s="17"/>
    </row>
    <row r="13025" spans="2:11" x14ac:dyDescent="0.45">
      <c r="B13025" s="20"/>
      <c r="C13025" s="19"/>
      <c r="D13025" s="19"/>
      <c r="E13025" s="23"/>
      <c r="F13025" s="23"/>
      <c r="G13025" s="17"/>
      <c r="H13025" s="17"/>
      <c r="I13025" s="17"/>
      <c r="J13025" s="17"/>
      <c r="K13025" s="17"/>
    </row>
    <row r="13026" spans="2:11" x14ac:dyDescent="0.45">
      <c r="B13026" s="20"/>
      <c r="C13026" s="19"/>
      <c r="D13026" s="19"/>
      <c r="E13026" s="23"/>
      <c r="F13026" s="23"/>
      <c r="G13026" s="17"/>
      <c r="H13026" s="17"/>
      <c r="I13026" s="17"/>
      <c r="J13026" s="17"/>
      <c r="K13026" s="17"/>
    </row>
    <row r="13027" spans="2:11" x14ac:dyDescent="0.45">
      <c r="B13027" s="20"/>
      <c r="C13027" s="19"/>
      <c r="D13027" s="19"/>
      <c r="E13027" s="23"/>
      <c r="F13027" s="23"/>
      <c r="G13027" s="17"/>
      <c r="H13027" s="17"/>
      <c r="I13027" s="17"/>
      <c r="J13027" s="17"/>
      <c r="K13027" s="17"/>
    </row>
    <row r="13028" spans="2:11" x14ac:dyDescent="0.45">
      <c r="B13028" s="20"/>
      <c r="C13028" s="19"/>
      <c r="D13028" s="19"/>
      <c r="E13028" s="23"/>
      <c r="F13028" s="23"/>
      <c r="G13028" s="17"/>
      <c r="H13028" s="17"/>
      <c r="I13028" s="17"/>
      <c r="J13028" s="17"/>
      <c r="K13028" s="17"/>
    </row>
    <row r="13029" spans="2:11" x14ac:dyDescent="0.45">
      <c r="B13029" s="20"/>
      <c r="C13029" s="19"/>
      <c r="D13029" s="19"/>
      <c r="E13029" s="23"/>
      <c r="F13029" s="23"/>
      <c r="G13029" s="17"/>
      <c r="H13029" s="17"/>
      <c r="I13029" s="17"/>
      <c r="J13029" s="17"/>
      <c r="K13029" s="17"/>
    </row>
    <row r="13030" spans="2:11" x14ac:dyDescent="0.45">
      <c r="B13030" s="20"/>
      <c r="C13030" s="19"/>
      <c r="D13030" s="19"/>
      <c r="E13030" s="23"/>
      <c r="F13030" s="23"/>
      <c r="G13030" s="17"/>
      <c r="H13030" s="17"/>
      <c r="I13030" s="17"/>
      <c r="J13030" s="17"/>
      <c r="K13030" s="17"/>
    </row>
    <row r="13031" spans="2:11" x14ac:dyDescent="0.45">
      <c r="B13031" s="20"/>
      <c r="C13031" s="19"/>
      <c r="D13031" s="19"/>
      <c r="E13031" s="23"/>
      <c r="F13031" s="23"/>
      <c r="G13031" s="17"/>
      <c r="H13031" s="17"/>
      <c r="I13031" s="17"/>
      <c r="J13031" s="17"/>
      <c r="K13031" s="17"/>
    </row>
    <row r="13032" spans="2:11" x14ac:dyDescent="0.45">
      <c r="B13032" s="20"/>
      <c r="C13032" s="19"/>
      <c r="D13032" s="19"/>
      <c r="E13032" s="23"/>
      <c r="F13032" s="23"/>
      <c r="G13032" s="17"/>
      <c r="H13032" s="17"/>
      <c r="I13032" s="17"/>
      <c r="J13032" s="17"/>
      <c r="K13032" s="17"/>
    </row>
    <row r="13033" spans="2:11" x14ac:dyDescent="0.45">
      <c r="B13033" s="20"/>
      <c r="C13033" s="19"/>
      <c r="D13033" s="19"/>
      <c r="E13033" s="23"/>
      <c r="F13033" s="23"/>
      <c r="G13033" s="17"/>
      <c r="H13033" s="17"/>
      <c r="I13033" s="17"/>
      <c r="J13033" s="17"/>
      <c r="K13033" s="17"/>
    </row>
    <row r="13034" spans="2:11" x14ac:dyDescent="0.45">
      <c r="B13034" s="20"/>
      <c r="C13034" s="19"/>
      <c r="D13034" s="19"/>
      <c r="E13034" s="23"/>
      <c r="F13034" s="23"/>
      <c r="G13034" s="17"/>
      <c r="H13034" s="17"/>
      <c r="I13034" s="17"/>
      <c r="J13034" s="17"/>
      <c r="K13034" s="17"/>
    </row>
    <row r="13035" spans="2:11" x14ac:dyDescent="0.45">
      <c r="B13035" s="20"/>
      <c r="C13035" s="19"/>
      <c r="D13035" s="19"/>
      <c r="E13035" s="23"/>
      <c r="F13035" s="23"/>
      <c r="G13035" s="17"/>
      <c r="H13035" s="17"/>
      <c r="I13035" s="17"/>
      <c r="J13035" s="17"/>
      <c r="K13035" s="17"/>
    </row>
    <row r="13036" spans="2:11" x14ac:dyDescent="0.45">
      <c r="B13036" s="20"/>
      <c r="C13036" s="19"/>
      <c r="D13036" s="19"/>
      <c r="E13036" s="23"/>
      <c r="F13036" s="23"/>
      <c r="G13036" s="17"/>
      <c r="H13036" s="17"/>
      <c r="I13036" s="17"/>
      <c r="J13036" s="17"/>
      <c r="K13036" s="17"/>
    </row>
    <row r="13037" spans="2:11" x14ac:dyDescent="0.45">
      <c r="B13037" s="20"/>
      <c r="C13037" s="19"/>
      <c r="D13037" s="19"/>
      <c r="E13037" s="23"/>
      <c r="F13037" s="23"/>
      <c r="G13037" s="17"/>
      <c r="H13037" s="17"/>
      <c r="I13037" s="17"/>
      <c r="J13037" s="17"/>
      <c r="K13037" s="17"/>
    </row>
    <row r="13038" spans="2:11" x14ac:dyDescent="0.45">
      <c r="B13038" s="20"/>
      <c r="C13038" s="19"/>
      <c r="D13038" s="19"/>
      <c r="E13038" s="23"/>
      <c r="F13038" s="23"/>
      <c r="G13038" s="17"/>
      <c r="H13038" s="17"/>
      <c r="I13038" s="17"/>
      <c r="J13038" s="17"/>
      <c r="K13038" s="17"/>
    </row>
    <row r="13039" spans="2:11" x14ac:dyDescent="0.45">
      <c r="B13039" s="20"/>
      <c r="C13039" s="19"/>
      <c r="D13039" s="19"/>
      <c r="E13039" s="23"/>
      <c r="F13039" s="23"/>
      <c r="G13039" s="17"/>
      <c r="H13039" s="17"/>
      <c r="I13039" s="17"/>
      <c r="J13039" s="17"/>
      <c r="K13039" s="17"/>
    </row>
    <row r="13040" spans="2:11" x14ac:dyDescent="0.45">
      <c r="B13040" s="20"/>
      <c r="C13040" s="19"/>
      <c r="D13040" s="19"/>
      <c r="E13040" s="23"/>
      <c r="F13040" s="23"/>
      <c r="G13040" s="17"/>
      <c r="H13040" s="17"/>
      <c r="I13040" s="17"/>
      <c r="J13040" s="17"/>
      <c r="K13040" s="17"/>
    </row>
    <row r="13041" spans="2:11" x14ac:dyDescent="0.45">
      <c r="B13041" s="20"/>
      <c r="C13041" s="19"/>
      <c r="D13041" s="19"/>
      <c r="E13041" s="23"/>
      <c r="F13041" s="23"/>
      <c r="G13041" s="17"/>
      <c r="H13041" s="17"/>
      <c r="I13041" s="17"/>
      <c r="J13041" s="17"/>
      <c r="K13041" s="17"/>
    </row>
    <row r="13042" spans="2:11" x14ac:dyDescent="0.45">
      <c r="B13042" s="20"/>
      <c r="C13042" s="19"/>
      <c r="D13042" s="19"/>
      <c r="E13042" s="23"/>
      <c r="F13042" s="23"/>
      <c r="G13042" s="17"/>
      <c r="H13042" s="17"/>
      <c r="I13042" s="17"/>
      <c r="J13042" s="17"/>
      <c r="K13042" s="17"/>
    </row>
    <row r="13043" spans="2:11" x14ac:dyDescent="0.45">
      <c r="B13043" s="20"/>
      <c r="C13043" s="19"/>
      <c r="D13043" s="19"/>
      <c r="E13043" s="23"/>
      <c r="F13043" s="23"/>
      <c r="G13043" s="17"/>
      <c r="H13043" s="17"/>
      <c r="I13043" s="17"/>
      <c r="J13043" s="17"/>
      <c r="K13043" s="17"/>
    </row>
    <row r="13044" spans="2:11" x14ac:dyDescent="0.45">
      <c r="B13044" s="20"/>
      <c r="C13044" s="19"/>
      <c r="D13044" s="19"/>
      <c r="E13044" s="23"/>
      <c r="F13044" s="23"/>
      <c r="G13044" s="17"/>
      <c r="H13044" s="17"/>
      <c r="I13044" s="17"/>
      <c r="J13044" s="17"/>
      <c r="K13044" s="17"/>
    </row>
    <row r="13045" spans="2:11" x14ac:dyDescent="0.45">
      <c r="B13045" s="20"/>
      <c r="C13045" s="19"/>
      <c r="D13045" s="19"/>
      <c r="E13045" s="23"/>
      <c r="F13045" s="23"/>
      <c r="G13045" s="17"/>
      <c r="H13045" s="17"/>
      <c r="I13045" s="17"/>
      <c r="J13045" s="17"/>
      <c r="K13045" s="17"/>
    </row>
    <row r="13046" spans="2:11" x14ac:dyDescent="0.45">
      <c r="B13046" s="20"/>
      <c r="C13046" s="19"/>
      <c r="D13046" s="19"/>
      <c r="E13046" s="23"/>
      <c r="F13046" s="23"/>
      <c r="G13046" s="17"/>
      <c r="H13046" s="17"/>
      <c r="I13046" s="17"/>
      <c r="J13046" s="17"/>
      <c r="K13046" s="17"/>
    </row>
    <row r="13047" spans="2:11" x14ac:dyDescent="0.45">
      <c r="B13047" s="20"/>
      <c r="C13047" s="19"/>
      <c r="D13047" s="19"/>
      <c r="E13047" s="23"/>
      <c r="F13047" s="23"/>
      <c r="G13047" s="17"/>
      <c r="H13047" s="17"/>
      <c r="I13047" s="17"/>
      <c r="J13047" s="17"/>
      <c r="K13047" s="17"/>
    </row>
    <row r="13048" spans="2:11" x14ac:dyDescent="0.45">
      <c r="B13048" s="20"/>
      <c r="C13048" s="19"/>
      <c r="D13048" s="19"/>
      <c r="E13048" s="23"/>
      <c r="F13048" s="23"/>
      <c r="G13048" s="17"/>
      <c r="H13048" s="17"/>
      <c r="I13048" s="17"/>
      <c r="J13048" s="17"/>
      <c r="K13048" s="17"/>
    </row>
    <row r="13049" spans="2:11" x14ac:dyDescent="0.45">
      <c r="B13049" s="20"/>
      <c r="C13049" s="19"/>
      <c r="D13049" s="19"/>
      <c r="E13049" s="23"/>
      <c r="F13049" s="23"/>
      <c r="G13049" s="17"/>
      <c r="H13049" s="17"/>
      <c r="I13049" s="17"/>
      <c r="J13049" s="17"/>
      <c r="K13049" s="17"/>
    </row>
    <row r="13050" spans="2:11" x14ac:dyDescent="0.45">
      <c r="B13050" s="20"/>
      <c r="C13050" s="19"/>
      <c r="D13050" s="19"/>
      <c r="E13050" s="23"/>
      <c r="F13050" s="23"/>
      <c r="G13050" s="17"/>
      <c r="H13050" s="17"/>
      <c r="I13050" s="17"/>
      <c r="J13050" s="17"/>
      <c r="K13050" s="17"/>
    </row>
    <row r="13051" spans="2:11" x14ac:dyDescent="0.45">
      <c r="B13051" s="20"/>
      <c r="C13051" s="19"/>
      <c r="D13051" s="19"/>
      <c r="E13051" s="23"/>
      <c r="F13051" s="23"/>
      <c r="G13051" s="17"/>
      <c r="H13051" s="17"/>
      <c r="I13051" s="17"/>
      <c r="J13051" s="17"/>
      <c r="K13051" s="17"/>
    </row>
    <row r="13052" spans="2:11" x14ac:dyDescent="0.45">
      <c r="B13052" s="20"/>
      <c r="C13052" s="19"/>
      <c r="D13052" s="19"/>
      <c r="E13052" s="23"/>
      <c r="F13052" s="23"/>
      <c r="G13052" s="17"/>
      <c r="H13052" s="17"/>
      <c r="I13052" s="17"/>
      <c r="J13052" s="17"/>
      <c r="K13052" s="17"/>
    </row>
    <row r="13053" spans="2:11" x14ac:dyDescent="0.45">
      <c r="B13053" s="20"/>
      <c r="C13053" s="19"/>
      <c r="D13053" s="19"/>
      <c r="E13053" s="23"/>
      <c r="F13053" s="23"/>
      <c r="G13053" s="17"/>
      <c r="H13053" s="17"/>
      <c r="I13053" s="17"/>
      <c r="J13053" s="17"/>
      <c r="K13053" s="17"/>
    </row>
    <row r="13054" spans="2:11" x14ac:dyDescent="0.45">
      <c r="B13054" s="20"/>
      <c r="C13054" s="19"/>
      <c r="D13054" s="19"/>
      <c r="E13054" s="23"/>
      <c r="F13054" s="23"/>
      <c r="G13054" s="17"/>
      <c r="H13054" s="17"/>
      <c r="I13054" s="17"/>
      <c r="J13054" s="17"/>
      <c r="K13054" s="17"/>
    </row>
    <row r="13055" spans="2:11" x14ac:dyDescent="0.45">
      <c r="B13055" s="20"/>
      <c r="C13055" s="19"/>
      <c r="D13055" s="19"/>
      <c r="E13055" s="23"/>
      <c r="F13055" s="23"/>
      <c r="G13055" s="17"/>
      <c r="H13055" s="17"/>
      <c r="I13055" s="17"/>
      <c r="J13055" s="17"/>
      <c r="K13055" s="17"/>
    </row>
    <row r="13056" spans="2:11" x14ac:dyDescent="0.45">
      <c r="B13056" s="20"/>
      <c r="C13056" s="19"/>
      <c r="D13056" s="19"/>
      <c r="E13056" s="23"/>
      <c r="F13056" s="23"/>
      <c r="G13056" s="17"/>
      <c r="H13056" s="17"/>
      <c r="I13056" s="17"/>
      <c r="J13056" s="17"/>
      <c r="K13056" s="17"/>
    </row>
    <row r="13057" spans="2:11" x14ac:dyDescent="0.45">
      <c r="B13057" s="20"/>
      <c r="C13057" s="19"/>
      <c r="D13057" s="19"/>
      <c r="E13057" s="23"/>
      <c r="F13057" s="23"/>
      <c r="G13057" s="17"/>
      <c r="H13057" s="17"/>
      <c r="I13057" s="17"/>
      <c r="J13057" s="17"/>
      <c r="K13057" s="17"/>
    </row>
    <row r="13058" spans="2:11" x14ac:dyDescent="0.45">
      <c r="B13058" s="20"/>
      <c r="C13058" s="19"/>
      <c r="D13058" s="19"/>
      <c r="E13058" s="23"/>
      <c r="F13058" s="23"/>
      <c r="G13058" s="17"/>
      <c r="H13058" s="17"/>
      <c r="I13058" s="17"/>
      <c r="J13058" s="17"/>
      <c r="K13058" s="17"/>
    </row>
    <row r="13059" spans="2:11" x14ac:dyDescent="0.45">
      <c r="B13059" s="20"/>
      <c r="C13059" s="19"/>
      <c r="D13059" s="19"/>
      <c r="E13059" s="23"/>
      <c r="F13059" s="23"/>
      <c r="G13059" s="17"/>
      <c r="H13059" s="17"/>
      <c r="I13059" s="17"/>
      <c r="J13059" s="17"/>
      <c r="K13059" s="17"/>
    </row>
    <row r="13060" spans="2:11" x14ac:dyDescent="0.45">
      <c r="B13060" s="20"/>
      <c r="C13060" s="19"/>
      <c r="D13060" s="19"/>
      <c r="E13060" s="23"/>
      <c r="F13060" s="23"/>
      <c r="G13060" s="17"/>
      <c r="H13060" s="17"/>
      <c r="I13060" s="17"/>
      <c r="J13060" s="17"/>
      <c r="K13060" s="17"/>
    </row>
    <row r="13061" spans="2:11" x14ac:dyDescent="0.45">
      <c r="B13061" s="20"/>
      <c r="C13061" s="19"/>
      <c r="D13061" s="19"/>
      <c r="E13061" s="23"/>
      <c r="F13061" s="23"/>
      <c r="G13061" s="17"/>
      <c r="H13061" s="17"/>
      <c r="I13061" s="17"/>
      <c r="J13061" s="17"/>
      <c r="K13061" s="17"/>
    </row>
    <row r="13062" spans="2:11" x14ac:dyDescent="0.45">
      <c r="B13062" s="20"/>
      <c r="C13062" s="19"/>
      <c r="D13062" s="19"/>
      <c r="E13062" s="23"/>
      <c r="F13062" s="23"/>
      <c r="G13062" s="17"/>
      <c r="H13062" s="17"/>
      <c r="I13062" s="17"/>
      <c r="J13062" s="17"/>
      <c r="K13062" s="17"/>
    </row>
    <row r="13063" spans="2:11" x14ac:dyDescent="0.45">
      <c r="B13063" s="20"/>
      <c r="C13063" s="19"/>
      <c r="D13063" s="19"/>
      <c r="E13063" s="23"/>
      <c r="F13063" s="23"/>
      <c r="G13063" s="17"/>
      <c r="H13063" s="17"/>
      <c r="I13063" s="17"/>
      <c r="J13063" s="17"/>
      <c r="K13063" s="17"/>
    </row>
    <row r="13064" spans="2:11" x14ac:dyDescent="0.45">
      <c r="B13064" s="20"/>
      <c r="C13064" s="19"/>
      <c r="D13064" s="19"/>
      <c r="E13064" s="23"/>
      <c r="F13064" s="23"/>
      <c r="G13064" s="17"/>
      <c r="H13064" s="17"/>
      <c r="I13064" s="17"/>
      <c r="J13064" s="17"/>
      <c r="K13064" s="17"/>
    </row>
    <row r="13065" spans="2:11" x14ac:dyDescent="0.45">
      <c r="B13065" s="20"/>
      <c r="C13065" s="19"/>
      <c r="D13065" s="19"/>
      <c r="E13065" s="23"/>
      <c r="F13065" s="23"/>
      <c r="G13065" s="17"/>
      <c r="H13065" s="17"/>
      <c r="I13065" s="17"/>
      <c r="J13065" s="17"/>
      <c r="K13065" s="17"/>
    </row>
    <row r="13066" spans="2:11" x14ac:dyDescent="0.45">
      <c r="B13066" s="20"/>
      <c r="C13066" s="19"/>
      <c r="D13066" s="19"/>
      <c r="E13066" s="23"/>
      <c r="F13066" s="23"/>
      <c r="G13066" s="17"/>
      <c r="H13066" s="17"/>
      <c r="I13066" s="17"/>
      <c r="J13066" s="17"/>
      <c r="K13066" s="17"/>
    </row>
    <row r="13067" spans="2:11" x14ac:dyDescent="0.45">
      <c r="B13067" s="20"/>
      <c r="C13067" s="19"/>
      <c r="D13067" s="19"/>
      <c r="E13067" s="23"/>
      <c r="F13067" s="23"/>
      <c r="G13067" s="17"/>
      <c r="H13067" s="17"/>
      <c r="I13067" s="17"/>
      <c r="J13067" s="17"/>
      <c r="K13067" s="17"/>
    </row>
    <row r="13068" spans="2:11" x14ac:dyDescent="0.45">
      <c r="B13068" s="20"/>
      <c r="C13068" s="19"/>
      <c r="D13068" s="19"/>
      <c r="E13068" s="23"/>
      <c r="F13068" s="23"/>
      <c r="G13068" s="17"/>
      <c r="H13068" s="17"/>
      <c r="I13068" s="17"/>
      <c r="J13068" s="17"/>
      <c r="K13068" s="17"/>
    </row>
    <row r="13069" spans="2:11" x14ac:dyDescent="0.45">
      <c r="B13069" s="20"/>
      <c r="C13069" s="19"/>
      <c r="D13069" s="19"/>
      <c r="E13069" s="23"/>
      <c r="F13069" s="23"/>
      <c r="G13069" s="17"/>
      <c r="H13069" s="17"/>
      <c r="I13069" s="17"/>
      <c r="J13069" s="17"/>
      <c r="K13069" s="17"/>
    </row>
    <row r="13070" spans="2:11" x14ac:dyDescent="0.45">
      <c r="B13070" s="20"/>
      <c r="C13070" s="19"/>
      <c r="D13070" s="19"/>
      <c r="E13070" s="23"/>
      <c r="F13070" s="23"/>
      <c r="G13070" s="17"/>
      <c r="H13070" s="17"/>
      <c r="I13070" s="17"/>
      <c r="J13070" s="17"/>
      <c r="K13070" s="17"/>
    </row>
    <row r="13071" spans="2:11" x14ac:dyDescent="0.45">
      <c r="B13071" s="20"/>
      <c r="C13071" s="19"/>
      <c r="D13071" s="19"/>
      <c r="E13071" s="23"/>
      <c r="F13071" s="23"/>
      <c r="G13071" s="17"/>
      <c r="H13071" s="17"/>
      <c r="I13071" s="17"/>
      <c r="J13071" s="17"/>
      <c r="K13071" s="17"/>
    </row>
    <row r="13072" spans="2:11" x14ac:dyDescent="0.45">
      <c r="B13072" s="20"/>
      <c r="C13072" s="19"/>
      <c r="D13072" s="19"/>
      <c r="E13072" s="23"/>
      <c r="F13072" s="23"/>
      <c r="G13072" s="17"/>
      <c r="H13072" s="17"/>
      <c r="I13072" s="17"/>
      <c r="J13072" s="17"/>
      <c r="K13072" s="17"/>
    </row>
    <row r="13073" spans="2:11" x14ac:dyDescent="0.45">
      <c r="B13073" s="20"/>
      <c r="C13073" s="19"/>
      <c r="D13073" s="19"/>
      <c r="E13073" s="23"/>
      <c r="F13073" s="23"/>
      <c r="G13073" s="17"/>
      <c r="H13073" s="17"/>
      <c r="I13073" s="17"/>
      <c r="J13073" s="17"/>
      <c r="K13073" s="17"/>
    </row>
    <row r="13074" spans="2:11" x14ac:dyDescent="0.45">
      <c r="B13074" s="20"/>
      <c r="C13074" s="19"/>
      <c r="D13074" s="19"/>
      <c r="E13074" s="23"/>
      <c r="F13074" s="23"/>
      <c r="G13074" s="17"/>
      <c r="H13074" s="17"/>
      <c r="I13074" s="17"/>
      <c r="J13074" s="17"/>
      <c r="K13074" s="17"/>
    </row>
    <row r="13075" spans="2:11" x14ac:dyDescent="0.45">
      <c r="B13075" s="20"/>
      <c r="C13075" s="19"/>
      <c r="D13075" s="19"/>
      <c r="E13075" s="23"/>
      <c r="F13075" s="23"/>
      <c r="G13075" s="17"/>
      <c r="H13075" s="17"/>
      <c r="I13075" s="17"/>
      <c r="J13075" s="17"/>
      <c r="K13075" s="17"/>
    </row>
    <row r="13076" spans="2:11" x14ac:dyDescent="0.45">
      <c r="B13076" s="20"/>
      <c r="C13076" s="19"/>
      <c r="D13076" s="19"/>
      <c r="E13076" s="23"/>
      <c r="F13076" s="23"/>
      <c r="G13076" s="17"/>
      <c r="H13076" s="17"/>
      <c r="I13076" s="17"/>
      <c r="J13076" s="17"/>
      <c r="K13076" s="17"/>
    </row>
    <row r="13077" spans="2:11" x14ac:dyDescent="0.45">
      <c r="B13077" s="20"/>
      <c r="C13077" s="19"/>
      <c r="D13077" s="19"/>
      <c r="E13077" s="23"/>
      <c r="F13077" s="23"/>
      <c r="G13077" s="17"/>
      <c r="H13077" s="17"/>
      <c r="I13077" s="17"/>
      <c r="J13077" s="17"/>
      <c r="K13077" s="17"/>
    </row>
    <row r="13078" spans="2:11" x14ac:dyDescent="0.45">
      <c r="B13078" s="20"/>
      <c r="C13078" s="19"/>
      <c r="D13078" s="19"/>
      <c r="E13078" s="23"/>
      <c r="F13078" s="23"/>
      <c r="G13078" s="17"/>
      <c r="H13078" s="17"/>
      <c r="I13078" s="17"/>
      <c r="J13078" s="17"/>
      <c r="K13078" s="17"/>
    </row>
    <row r="13079" spans="2:11" x14ac:dyDescent="0.45">
      <c r="B13079" s="20"/>
      <c r="C13079" s="19"/>
      <c r="D13079" s="19"/>
      <c r="E13079" s="23"/>
      <c r="F13079" s="23"/>
      <c r="G13079" s="17"/>
      <c r="H13079" s="17"/>
      <c r="I13079" s="17"/>
      <c r="J13079" s="17"/>
      <c r="K13079" s="17"/>
    </row>
    <row r="13080" spans="2:11" x14ac:dyDescent="0.45">
      <c r="B13080" s="20"/>
      <c r="C13080" s="19"/>
      <c r="D13080" s="19"/>
      <c r="E13080" s="23"/>
      <c r="F13080" s="23"/>
      <c r="G13080" s="17"/>
      <c r="H13080" s="17"/>
      <c r="I13080" s="17"/>
      <c r="J13080" s="17"/>
      <c r="K13080" s="17"/>
    </row>
    <row r="13081" spans="2:11" x14ac:dyDescent="0.45">
      <c r="B13081" s="20"/>
      <c r="C13081" s="19"/>
      <c r="D13081" s="19"/>
      <c r="E13081" s="23"/>
      <c r="F13081" s="23"/>
      <c r="G13081" s="17"/>
      <c r="H13081" s="17"/>
      <c r="I13081" s="17"/>
      <c r="J13081" s="17"/>
      <c r="K13081" s="17"/>
    </row>
    <row r="13082" spans="2:11" x14ac:dyDescent="0.45">
      <c r="B13082" s="20"/>
      <c r="C13082" s="19"/>
      <c r="D13082" s="19"/>
      <c r="E13082" s="23"/>
      <c r="F13082" s="23"/>
      <c r="G13082" s="17"/>
      <c r="H13082" s="17"/>
      <c r="I13082" s="17"/>
      <c r="J13082" s="17"/>
      <c r="K13082" s="17"/>
    </row>
    <row r="13083" spans="2:11" x14ac:dyDescent="0.45">
      <c r="B13083" s="20"/>
      <c r="C13083" s="19"/>
      <c r="D13083" s="19"/>
      <c r="E13083" s="23"/>
      <c r="F13083" s="23"/>
      <c r="G13083" s="17"/>
      <c r="H13083" s="17"/>
      <c r="I13083" s="17"/>
      <c r="J13083" s="17"/>
      <c r="K13083" s="17"/>
    </row>
    <row r="13084" spans="2:11" x14ac:dyDescent="0.45">
      <c r="B13084" s="20"/>
      <c r="C13084" s="19"/>
      <c r="D13084" s="19"/>
      <c r="E13084" s="23"/>
      <c r="F13084" s="23"/>
      <c r="G13084" s="17"/>
      <c r="H13084" s="17"/>
      <c r="I13084" s="17"/>
      <c r="J13084" s="17"/>
      <c r="K13084" s="17"/>
    </row>
    <row r="13085" spans="2:11" x14ac:dyDescent="0.45">
      <c r="B13085" s="20"/>
      <c r="C13085" s="19"/>
      <c r="D13085" s="19"/>
      <c r="E13085" s="23"/>
      <c r="F13085" s="23"/>
      <c r="G13085" s="17"/>
      <c r="H13085" s="17"/>
      <c r="I13085" s="17"/>
      <c r="J13085" s="17"/>
      <c r="K13085" s="17"/>
    </row>
    <row r="13086" spans="2:11" x14ac:dyDescent="0.45">
      <c r="B13086" s="20"/>
      <c r="C13086" s="19"/>
      <c r="D13086" s="19"/>
      <c r="E13086" s="23"/>
      <c r="F13086" s="23"/>
      <c r="G13086" s="17"/>
      <c r="H13086" s="17"/>
      <c r="I13086" s="17"/>
      <c r="J13086" s="17"/>
      <c r="K13086" s="17"/>
    </row>
    <row r="13087" spans="2:11" x14ac:dyDescent="0.45">
      <c r="B13087" s="20"/>
      <c r="C13087" s="19"/>
      <c r="D13087" s="19"/>
      <c r="E13087" s="23"/>
      <c r="F13087" s="23"/>
      <c r="G13087" s="17"/>
      <c r="H13087" s="17"/>
      <c r="I13087" s="17"/>
      <c r="J13087" s="17"/>
      <c r="K13087" s="17"/>
    </row>
    <row r="13088" spans="2:11" x14ac:dyDescent="0.45">
      <c r="B13088" s="20"/>
      <c r="C13088" s="19"/>
      <c r="D13088" s="19"/>
      <c r="E13088" s="23"/>
      <c r="F13088" s="23"/>
      <c r="G13088" s="17"/>
      <c r="H13088" s="17"/>
      <c r="I13088" s="17"/>
      <c r="J13088" s="17"/>
      <c r="K13088" s="17"/>
    </row>
    <row r="13089" spans="2:11" x14ac:dyDescent="0.45">
      <c r="B13089" s="20"/>
      <c r="C13089" s="19"/>
      <c r="D13089" s="19"/>
      <c r="E13089" s="23"/>
      <c r="F13089" s="23"/>
      <c r="G13089" s="17"/>
      <c r="H13089" s="17"/>
      <c r="I13089" s="17"/>
      <c r="J13089" s="17"/>
      <c r="K13089" s="17"/>
    </row>
    <row r="13090" spans="2:11" x14ac:dyDescent="0.45">
      <c r="B13090" s="20"/>
      <c r="C13090" s="19"/>
      <c r="D13090" s="19"/>
      <c r="E13090" s="23"/>
      <c r="F13090" s="23"/>
      <c r="G13090" s="17"/>
      <c r="H13090" s="17"/>
      <c r="I13090" s="17"/>
      <c r="J13090" s="17"/>
      <c r="K13090" s="17"/>
    </row>
    <row r="13091" spans="2:11" x14ac:dyDescent="0.45">
      <c r="B13091" s="20"/>
      <c r="C13091" s="19"/>
      <c r="D13091" s="19"/>
      <c r="E13091" s="23"/>
      <c r="F13091" s="23"/>
      <c r="G13091" s="17"/>
      <c r="H13091" s="17"/>
      <c r="I13091" s="17"/>
      <c r="J13091" s="17"/>
      <c r="K13091" s="17"/>
    </row>
    <row r="13092" spans="2:11" x14ac:dyDescent="0.45">
      <c r="B13092" s="20"/>
      <c r="C13092" s="19"/>
      <c r="D13092" s="19"/>
      <c r="E13092" s="23"/>
      <c r="F13092" s="23"/>
      <c r="G13092" s="17"/>
      <c r="H13092" s="17"/>
      <c r="I13092" s="17"/>
      <c r="J13092" s="17"/>
      <c r="K13092" s="17"/>
    </row>
    <row r="13093" spans="2:11" x14ac:dyDescent="0.45">
      <c r="B13093" s="20"/>
      <c r="C13093" s="19"/>
      <c r="D13093" s="19"/>
      <c r="E13093" s="23"/>
      <c r="F13093" s="23"/>
      <c r="G13093" s="17"/>
      <c r="H13093" s="17"/>
      <c r="I13093" s="17"/>
      <c r="J13093" s="17"/>
      <c r="K13093" s="17"/>
    </row>
    <row r="13094" spans="2:11" x14ac:dyDescent="0.45">
      <c r="B13094" s="20"/>
      <c r="C13094" s="19"/>
      <c r="D13094" s="19"/>
      <c r="E13094" s="23"/>
      <c r="F13094" s="23"/>
      <c r="G13094" s="17"/>
      <c r="H13094" s="17"/>
      <c r="I13094" s="17"/>
      <c r="J13094" s="17"/>
      <c r="K13094" s="17"/>
    </row>
    <row r="13095" spans="2:11" x14ac:dyDescent="0.45">
      <c r="B13095" s="20"/>
      <c r="C13095" s="19"/>
      <c r="D13095" s="19"/>
      <c r="E13095" s="23"/>
      <c r="F13095" s="23"/>
      <c r="G13095" s="17"/>
      <c r="H13095" s="17"/>
      <c r="I13095" s="17"/>
      <c r="J13095" s="17"/>
      <c r="K13095" s="17"/>
    </row>
    <row r="13096" spans="2:11" x14ac:dyDescent="0.45">
      <c r="B13096" s="20"/>
      <c r="C13096" s="19"/>
      <c r="D13096" s="19"/>
      <c r="E13096" s="23"/>
      <c r="F13096" s="23"/>
      <c r="G13096" s="17"/>
      <c r="H13096" s="17"/>
      <c r="I13096" s="17"/>
      <c r="J13096" s="17"/>
      <c r="K13096" s="17"/>
    </row>
    <row r="13097" spans="2:11" x14ac:dyDescent="0.45">
      <c r="B13097" s="20"/>
      <c r="C13097" s="19"/>
      <c r="D13097" s="19"/>
      <c r="E13097" s="23"/>
      <c r="F13097" s="23"/>
      <c r="G13097" s="17"/>
      <c r="H13097" s="17"/>
      <c r="I13097" s="17"/>
      <c r="J13097" s="17"/>
      <c r="K13097" s="17"/>
    </row>
    <row r="13098" spans="2:11" x14ac:dyDescent="0.45">
      <c r="B13098" s="20"/>
      <c r="C13098" s="19"/>
      <c r="D13098" s="19"/>
      <c r="E13098" s="23"/>
      <c r="F13098" s="23"/>
      <c r="G13098" s="17"/>
      <c r="H13098" s="17"/>
      <c r="I13098" s="17"/>
      <c r="J13098" s="17"/>
      <c r="K13098" s="17"/>
    </row>
    <row r="13099" spans="2:11" x14ac:dyDescent="0.45">
      <c r="B13099" s="20"/>
      <c r="C13099" s="19"/>
      <c r="D13099" s="19"/>
      <c r="E13099" s="23"/>
      <c r="F13099" s="23"/>
      <c r="G13099" s="17"/>
      <c r="H13099" s="17"/>
      <c r="I13099" s="17"/>
      <c r="J13099" s="17"/>
      <c r="K13099" s="17"/>
    </row>
    <row r="13100" spans="2:11" x14ac:dyDescent="0.45">
      <c r="B13100" s="20"/>
      <c r="C13100" s="19"/>
      <c r="D13100" s="19"/>
      <c r="E13100" s="23"/>
      <c r="F13100" s="23"/>
      <c r="G13100" s="17"/>
      <c r="H13100" s="17"/>
      <c r="I13100" s="17"/>
      <c r="J13100" s="17"/>
      <c r="K13100" s="17"/>
    </row>
    <row r="13101" spans="2:11" x14ac:dyDescent="0.45">
      <c r="B13101" s="20"/>
      <c r="C13101" s="19"/>
      <c r="D13101" s="19"/>
      <c r="E13101" s="23"/>
      <c r="F13101" s="23"/>
      <c r="G13101" s="17"/>
      <c r="H13101" s="17"/>
      <c r="I13101" s="17"/>
      <c r="J13101" s="17"/>
      <c r="K13101" s="17"/>
    </row>
    <row r="13102" spans="2:11" x14ac:dyDescent="0.45">
      <c r="B13102" s="20"/>
      <c r="C13102" s="19"/>
      <c r="D13102" s="19"/>
      <c r="E13102" s="23"/>
      <c r="F13102" s="23"/>
      <c r="G13102" s="17"/>
      <c r="H13102" s="17"/>
      <c r="I13102" s="17"/>
      <c r="J13102" s="17"/>
      <c r="K13102" s="17"/>
    </row>
    <row r="13103" spans="2:11" x14ac:dyDescent="0.45">
      <c r="B13103" s="20"/>
      <c r="C13103" s="19"/>
      <c r="D13103" s="19"/>
      <c r="E13103" s="23"/>
      <c r="F13103" s="23"/>
      <c r="G13103" s="17"/>
      <c r="H13103" s="17"/>
      <c r="I13103" s="17"/>
      <c r="J13103" s="17"/>
      <c r="K13103" s="17"/>
    </row>
    <row r="13104" spans="2:11" x14ac:dyDescent="0.45">
      <c r="B13104" s="20"/>
      <c r="C13104" s="19"/>
      <c r="D13104" s="19"/>
      <c r="E13104" s="23"/>
      <c r="F13104" s="23"/>
      <c r="G13104" s="17"/>
      <c r="H13104" s="17"/>
      <c r="I13104" s="17"/>
      <c r="J13104" s="17"/>
      <c r="K13104" s="17"/>
    </row>
    <row r="13105" spans="2:11" x14ac:dyDescent="0.45">
      <c r="B13105" s="20"/>
      <c r="C13105" s="19"/>
      <c r="D13105" s="19"/>
      <c r="E13105" s="23"/>
      <c r="F13105" s="23"/>
      <c r="G13105" s="17"/>
      <c r="H13105" s="17"/>
      <c r="I13105" s="17"/>
      <c r="J13105" s="17"/>
      <c r="K13105" s="17"/>
    </row>
    <row r="13106" spans="2:11" x14ac:dyDescent="0.45">
      <c r="B13106" s="20"/>
      <c r="C13106" s="19"/>
      <c r="D13106" s="19"/>
      <c r="E13106" s="23"/>
      <c r="F13106" s="23"/>
      <c r="G13106" s="17"/>
      <c r="H13106" s="17"/>
      <c r="I13106" s="17"/>
      <c r="J13106" s="17"/>
      <c r="K13106" s="17"/>
    </row>
    <row r="13107" spans="2:11" x14ac:dyDescent="0.45">
      <c r="B13107" s="20"/>
      <c r="C13107" s="19"/>
      <c r="D13107" s="19"/>
      <c r="E13107" s="23"/>
      <c r="F13107" s="23"/>
      <c r="G13107" s="17"/>
      <c r="H13107" s="17"/>
      <c r="I13107" s="17"/>
      <c r="J13107" s="17"/>
      <c r="K13107" s="17"/>
    </row>
    <row r="13108" spans="2:11" x14ac:dyDescent="0.45">
      <c r="B13108" s="20"/>
      <c r="C13108" s="19"/>
      <c r="D13108" s="19"/>
      <c r="E13108" s="23"/>
      <c r="F13108" s="23"/>
      <c r="G13108" s="17"/>
      <c r="H13108" s="17"/>
      <c r="I13108" s="17"/>
      <c r="J13108" s="17"/>
      <c r="K13108" s="17"/>
    </row>
    <row r="13109" spans="2:11" x14ac:dyDescent="0.45">
      <c r="B13109" s="20"/>
      <c r="C13109" s="19"/>
      <c r="D13109" s="19"/>
      <c r="E13109" s="23"/>
      <c r="F13109" s="23"/>
      <c r="G13109" s="17"/>
      <c r="H13109" s="17"/>
      <c r="I13109" s="17"/>
      <c r="J13109" s="17"/>
      <c r="K13109" s="17"/>
    </row>
    <row r="13110" spans="2:11" x14ac:dyDescent="0.45">
      <c r="B13110" s="20"/>
      <c r="C13110" s="19"/>
      <c r="D13110" s="19"/>
      <c r="E13110" s="23"/>
      <c r="F13110" s="23"/>
      <c r="G13110" s="17"/>
      <c r="H13110" s="17"/>
      <c r="I13110" s="17"/>
      <c r="J13110" s="17"/>
      <c r="K13110" s="17"/>
    </row>
    <row r="13111" spans="2:11" x14ac:dyDescent="0.45">
      <c r="B13111" s="20"/>
      <c r="C13111" s="19"/>
      <c r="D13111" s="19"/>
      <c r="E13111" s="23"/>
      <c r="F13111" s="23"/>
      <c r="G13111" s="17"/>
      <c r="H13111" s="17"/>
      <c r="I13111" s="17"/>
      <c r="J13111" s="17"/>
      <c r="K13111" s="17"/>
    </row>
    <row r="13112" spans="2:11" x14ac:dyDescent="0.45">
      <c r="B13112" s="20"/>
      <c r="C13112" s="19"/>
      <c r="D13112" s="19"/>
      <c r="E13112" s="23"/>
      <c r="F13112" s="23"/>
      <c r="G13112" s="17"/>
      <c r="H13112" s="17"/>
      <c r="I13112" s="17"/>
      <c r="J13112" s="17"/>
      <c r="K13112" s="17"/>
    </row>
    <row r="13113" spans="2:11" x14ac:dyDescent="0.45">
      <c r="B13113" s="20"/>
      <c r="C13113" s="19"/>
      <c r="D13113" s="19"/>
      <c r="E13113" s="23"/>
      <c r="F13113" s="23"/>
      <c r="G13113" s="17"/>
      <c r="H13113" s="17"/>
      <c r="I13113" s="17"/>
      <c r="J13113" s="17"/>
      <c r="K13113" s="17"/>
    </row>
    <row r="13114" spans="2:11" x14ac:dyDescent="0.45">
      <c r="B13114" s="20"/>
      <c r="C13114" s="19"/>
      <c r="D13114" s="19"/>
      <c r="E13114" s="23"/>
      <c r="F13114" s="23"/>
      <c r="G13114" s="17"/>
      <c r="H13114" s="17"/>
      <c r="I13114" s="17"/>
      <c r="J13114" s="17"/>
      <c r="K13114" s="17"/>
    </row>
    <row r="13115" spans="2:11" x14ac:dyDescent="0.45">
      <c r="B13115" s="20"/>
      <c r="C13115" s="19"/>
      <c r="D13115" s="19"/>
      <c r="E13115" s="23"/>
      <c r="F13115" s="23"/>
      <c r="G13115" s="17"/>
      <c r="H13115" s="17"/>
      <c r="I13115" s="17"/>
      <c r="J13115" s="17"/>
      <c r="K13115" s="17"/>
    </row>
    <row r="13116" spans="2:11" x14ac:dyDescent="0.45">
      <c r="B13116" s="20"/>
      <c r="C13116" s="19"/>
      <c r="D13116" s="19"/>
      <c r="E13116" s="23"/>
      <c r="F13116" s="23"/>
      <c r="G13116" s="17"/>
      <c r="H13116" s="17"/>
      <c r="I13116" s="17"/>
      <c r="J13116" s="17"/>
      <c r="K13116" s="17"/>
    </row>
    <row r="13117" spans="2:11" x14ac:dyDescent="0.45">
      <c r="B13117" s="20"/>
      <c r="C13117" s="19"/>
      <c r="D13117" s="19"/>
      <c r="E13117" s="23"/>
      <c r="F13117" s="23"/>
      <c r="G13117" s="17"/>
      <c r="H13117" s="17"/>
      <c r="I13117" s="17"/>
      <c r="J13117" s="17"/>
      <c r="K13117" s="17"/>
    </row>
    <row r="13118" spans="2:11" x14ac:dyDescent="0.45">
      <c r="B13118" s="20"/>
      <c r="C13118" s="19"/>
      <c r="D13118" s="19"/>
      <c r="E13118" s="23"/>
      <c r="F13118" s="23"/>
      <c r="G13118" s="17"/>
      <c r="H13118" s="17"/>
      <c r="I13118" s="17"/>
      <c r="J13118" s="17"/>
      <c r="K13118" s="17"/>
    </row>
    <row r="13119" spans="2:11" x14ac:dyDescent="0.45">
      <c r="B13119" s="20"/>
      <c r="C13119" s="19"/>
      <c r="D13119" s="19"/>
      <c r="E13119" s="23"/>
      <c r="F13119" s="23"/>
      <c r="G13119" s="17"/>
      <c r="H13119" s="17"/>
      <c r="I13119" s="17"/>
      <c r="J13119" s="17"/>
      <c r="K13119" s="17"/>
    </row>
    <row r="13120" spans="2:11" x14ac:dyDescent="0.45">
      <c r="B13120" s="20"/>
      <c r="C13120" s="19"/>
      <c r="D13120" s="19"/>
      <c r="E13120" s="23"/>
      <c r="F13120" s="23"/>
      <c r="G13120" s="17"/>
      <c r="H13120" s="17"/>
      <c r="I13120" s="17"/>
      <c r="J13120" s="17"/>
      <c r="K13120" s="17"/>
    </row>
    <row r="13121" spans="2:11" x14ac:dyDescent="0.45">
      <c r="B13121" s="20"/>
      <c r="C13121" s="19"/>
      <c r="D13121" s="19"/>
      <c r="E13121" s="23"/>
      <c r="F13121" s="23"/>
      <c r="G13121" s="17"/>
      <c r="H13121" s="17"/>
      <c r="I13121" s="17"/>
      <c r="J13121" s="17"/>
      <c r="K13121" s="17"/>
    </row>
    <row r="13122" spans="2:11" x14ac:dyDescent="0.45">
      <c r="B13122" s="20"/>
      <c r="C13122" s="19"/>
      <c r="D13122" s="19"/>
      <c r="E13122" s="23"/>
      <c r="F13122" s="23"/>
      <c r="G13122" s="17"/>
      <c r="H13122" s="17"/>
      <c r="I13122" s="17"/>
      <c r="J13122" s="17"/>
      <c r="K13122" s="17"/>
    </row>
    <row r="13123" spans="2:11" x14ac:dyDescent="0.45">
      <c r="B13123" s="20"/>
      <c r="C13123" s="19"/>
      <c r="D13123" s="19"/>
      <c r="E13123" s="23"/>
      <c r="F13123" s="23"/>
      <c r="G13123" s="17"/>
      <c r="H13123" s="17"/>
      <c r="I13123" s="17"/>
      <c r="J13123" s="17"/>
      <c r="K13123" s="17"/>
    </row>
    <row r="13124" spans="2:11" x14ac:dyDescent="0.45">
      <c r="B13124" s="20"/>
      <c r="C13124" s="19"/>
      <c r="D13124" s="19"/>
      <c r="E13124" s="23"/>
      <c r="F13124" s="23"/>
      <c r="G13124" s="17"/>
      <c r="H13124" s="17"/>
      <c r="I13124" s="17"/>
      <c r="J13124" s="17"/>
      <c r="K13124" s="17"/>
    </row>
    <row r="13125" spans="2:11" x14ac:dyDescent="0.45">
      <c r="B13125" s="20"/>
      <c r="C13125" s="19"/>
      <c r="D13125" s="19"/>
      <c r="E13125" s="23"/>
      <c r="F13125" s="23"/>
      <c r="G13125" s="17"/>
      <c r="H13125" s="17"/>
      <c r="I13125" s="17"/>
      <c r="J13125" s="17"/>
      <c r="K13125" s="17"/>
    </row>
    <row r="13126" spans="2:11" x14ac:dyDescent="0.45">
      <c r="B13126" s="20"/>
      <c r="C13126" s="19"/>
      <c r="D13126" s="19"/>
      <c r="E13126" s="23"/>
      <c r="F13126" s="23"/>
      <c r="G13126" s="17"/>
      <c r="H13126" s="17"/>
      <c r="I13126" s="17"/>
      <c r="J13126" s="17"/>
      <c r="K13126" s="17"/>
    </row>
    <row r="13127" spans="2:11" x14ac:dyDescent="0.45">
      <c r="B13127" s="20"/>
      <c r="C13127" s="19"/>
      <c r="D13127" s="19"/>
      <c r="E13127" s="23"/>
      <c r="F13127" s="23"/>
      <c r="G13127" s="17"/>
      <c r="H13127" s="17"/>
      <c r="I13127" s="17"/>
      <c r="J13127" s="17"/>
      <c r="K13127" s="17"/>
    </row>
    <row r="13128" spans="2:11" x14ac:dyDescent="0.45">
      <c r="B13128" s="20"/>
      <c r="C13128" s="19"/>
      <c r="D13128" s="19"/>
      <c r="E13128" s="23"/>
      <c r="F13128" s="23"/>
      <c r="G13128" s="17"/>
      <c r="H13128" s="17"/>
      <c r="I13128" s="17"/>
      <c r="J13128" s="17"/>
      <c r="K13128" s="17"/>
    </row>
    <row r="13129" spans="2:11" x14ac:dyDescent="0.45">
      <c r="B13129" s="20"/>
      <c r="C13129" s="19"/>
      <c r="D13129" s="19"/>
      <c r="E13129" s="23"/>
      <c r="F13129" s="23"/>
      <c r="G13129" s="17"/>
      <c r="H13129" s="17"/>
      <c r="I13129" s="17"/>
      <c r="J13129" s="17"/>
      <c r="K13129" s="17"/>
    </row>
    <row r="13130" spans="2:11" x14ac:dyDescent="0.45">
      <c r="B13130" s="20"/>
      <c r="C13130" s="19"/>
      <c r="D13130" s="19"/>
      <c r="E13130" s="23"/>
      <c r="F13130" s="23"/>
      <c r="G13130" s="17"/>
      <c r="H13130" s="17"/>
      <c r="I13130" s="17"/>
      <c r="J13130" s="17"/>
      <c r="K13130" s="17"/>
    </row>
    <row r="13131" spans="2:11" x14ac:dyDescent="0.45">
      <c r="B13131" s="20"/>
      <c r="C13131" s="19"/>
      <c r="D13131" s="19"/>
      <c r="E13131" s="23"/>
      <c r="F13131" s="23"/>
      <c r="G13131" s="17"/>
      <c r="H13131" s="17"/>
      <c r="I13131" s="17"/>
      <c r="J13131" s="17"/>
      <c r="K13131" s="17"/>
    </row>
    <row r="13132" spans="2:11" x14ac:dyDescent="0.45">
      <c r="B13132" s="20"/>
      <c r="C13132" s="19"/>
      <c r="D13132" s="19"/>
      <c r="E13132" s="23"/>
      <c r="F13132" s="23"/>
      <c r="G13132" s="17"/>
      <c r="H13132" s="17"/>
      <c r="I13132" s="17"/>
      <c r="J13132" s="17"/>
      <c r="K13132" s="17"/>
    </row>
    <row r="13133" spans="2:11" x14ac:dyDescent="0.45">
      <c r="B13133" s="20"/>
      <c r="C13133" s="19"/>
      <c r="D13133" s="19"/>
      <c r="E13133" s="23"/>
      <c r="F13133" s="23"/>
      <c r="G13133" s="17"/>
      <c r="H13133" s="17"/>
      <c r="I13133" s="17"/>
      <c r="J13133" s="17"/>
      <c r="K13133" s="17"/>
    </row>
    <row r="13134" spans="2:11" x14ac:dyDescent="0.45">
      <c r="B13134" s="20"/>
      <c r="C13134" s="19"/>
      <c r="D13134" s="19"/>
      <c r="E13134" s="23"/>
      <c r="F13134" s="23"/>
      <c r="G13134" s="17"/>
      <c r="H13134" s="17"/>
      <c r="I13134" s="17"/>
      <c r="J13134" s="17"/>
      <c r="K13134" s="17"/>
    </row>
    <row r="13135" spans="2:11" x14ac:dyDescent="0.45">
      <c r="B13135" s="20"/>
      <c r="C13135" s="19"/>
      <c r="D13135" s="19"/>
      <c r="E13135" s="23"/>
      <c r="F13135" s="23"/>
      <c r="G13135" s="17"/>
      <c r="H13135" s="17"/>
      <c r="I13135" s="17"/>
      <c r="J13135" s="17"/>
      <c r="K13135" s="17"/>
    </row>
    <row r="13136" spans="2:11" x14ac:dyDescent="0.45">
      <c r="B13136" s="20"/>
      <c r="C13136" s="19"/>
      <c r="D13136" s="19"/>
      <c r="E13136" s="23"/>
      <c r="F13136" s="23"/>
      <c r="G13136" s="17"/>
      <c r="H13136" s="17"/>
      <c r="I13136" s="17"/>
      <c r="J13136" s="17"/>
      <c r="K13136" s="17"/>
    </row>
    <row r="13137" spans="2:11" x14ac:dyDescent="0.45">
      <c r="B13137" s="20"/>
      <c r="C13137" s="19"/>
      <c r="D13137" s="19"/>
      <c r="E13137" s="23"/>
      <c r="F13137" s="23"/>
      <c r="G13137" s="17"/>
      <c r="H13137" s="17"/>
      <c r="I13137" s="17"/>
      <c r="J13137" s="17"/>
      <c r="K13137" s="17"/>
    </row>
    <row r="13138" spans="2:11" x14ac:dyDescent="0.45">
      <c r="B13138" s="20"/>
      <c r="C13138" s="19"/>
      <c r="D13138" s="19"/>
      <c r="E13138" s="23"/>
      <c r="F13138" s="23"/>
      <c r="G13138" s="17"/>
      <c r="H13138" s="17"/>
      <c r="I13138" s="17"/>
      <c r="J13138" s="17"/>
      <c r="K13138" s="17"/>
    </row>
    <row r="13139" spans="2:11" x14ac:dyDescent="0.45">
      <c r="B13139" s="20"/>
      <c r="C13139" s="19"/>
      <c r="D13139" s="19"/>
      <c r="E13139" s="23"/>
      <c r="F13139" s="23"/>
      <c r="G13139" s="17"/>
      <c r="H13139" s="17"/>
      <c r="I13139" s="17"/>
      <c r="J13139" s="17"/>
      <c r="K13139" s="17"/>
    </row>
    <row r="13140" spans="2:11" x14ac:dyDescent="0.45">
      <c r="B13140" s="20"/>
      <c r="C13140" s="19"/>
      <c r="D13140" s="19"/>
      <c r="E13140" s="23"/>
      <c r="F13140" s="23"/>
      <c r="G13140" s="17"/>
      <c r="H13140" s="17"/>
      <c r="I13140" s="17"/>
      <c r="J13140" s="17"/>
      <c r="K13140" s="17"/>
    </row>
    <row r="13141" spans="2:11" x14ac:dyDescent="0.45">
      <c r="B13141" s="20"/>
      <c r="C13141" s="19"/>
      <c r="D13141" s="19"/>
      <c r="E13141" s="23"/>
      <c r="F13141" s="23"/>
      <c r="G13141" s="17"/>
      <c r="H13141" s="17"/>
      <c r="I13141" s="17"/>
      <c r="J13141" s="17"/>
      <c r="K13141" s="17"/>
    </row>
    <row r="13142" spans="2:11" x14ac:dyDescent="0.45">
      <c r="B13142" s="20"/>
      <c r="C13142" s="19"/>
      <c r="D13142" s="19"/>
      <c r="E13142" s="23"/>
      <c r="F13142" s="23"/>
      <c r="G13142" s="17"/>
      <c r="H13142" s="17"/>
      <c r="I13142" s="17"/>
      <c r="J13142" s="17"/>
      <c r="K13142" s="17"/>
    </row>
    <row r="13143" spans="2:11" x14ac:dyDescent="0.45">
      <c r="B13143" s="20"/>
      <c r="C13143" s="19"/>
      <c r="D13143" s="19"/>
      <c r="E13143" s="23"/>
      <c r="F13143" s="23"/>
      <c r="G13143" s="17"/>
      <c r="H13143" s="17"/>
      <c r="I13143" s="17"/>
      <c r="J13143" s="17"/>
      <c r="K13143" s="17"/>
    </row>
    <row r="13144" spans="2:11" x14ac:dyDescent="0.45">
      <c r="B13144" s="20"/>
      <c r="C13144" s="19"/>
      <c r="D13144" s="19"/>
      <c r="E13144" s="23"/>
      <c r="F13144" s="23"/>
      <c r="G13144" s="17"/>
      <c r="H13144" s="17"/>
      <c r="I13144" s="17"/>
      <c r="J13144" s="17"/>
      <c r="K13144" s="17"/>
    </row>
    <row r="13145" spans="2:11" x14ac:dyDescent="0.45">
      <c r="B13145" s="20"/>
      <c r="C13145" s="19"/>
      <c r="D13145" s="19"/>
      <c r="E13145" s="23"/>
      <c r="F13145" s="23"/>
      <c r="G13145" s="17"/>
      <c r="H13145" s="17"/>
      <c r="I13145" s="17"/>
      <c r="J13145" s="17"/>
      <c r="K13145" s="17"/>
    </row>
    <row r="13146" spans="2:11" x14ac:dyDescent="0.45">
      <c r="B13146" s="20"/>
      <c r="C13146" s="19"/>
      <c r="D13146" s="19"/>
      <c r="E13146" s="23"/>
      <c r="F13146" s="23"/>
      <c r="G13146" s="17"/>
      <c r="H13146" s="17"/>
      <c r="I13146" s="17"/>
      <c r="J13146" s="17"/>
      <c r="K13146" s="17"/>
    </row>
    <row r="13147" spans="2:11" x14ac:dyDescent="0.45">
      <c r="B13147" s="20"/>
      <c r="C13147" s="19"/>
      <c r="D13147" s="19"/>
      <c r="E13147" s="23"/>
      <c r="F13147" s="23"/>
      <c r="G13147" s="17"/>
      <c r="H13147" s="17"/>
      <c r="I13147" s="17"/>
      <c r="J13147" s="17"/>
      <c r="K13147" s="17"/>
    </row>
    <row r="13148" spans="2:11" x14ac:dyDescent="0.45">
      <c r="B13148" s="20"/>
      <c r="C13148" s="19"/>
      <c r="D13148" s="19"/>
      <c r="E13148" s="23"/>
      <c r="F13148" s="23"/>
      <c r="G13148" s="17"/>
      <c r="H13148" s="17"/>
      <c r="I13148" s="17"/>
      <c r="J13148" s="17"/>
      <c r="K13148" s="17"/>
    </row>
    <row r="13149" spans="2:11" x14ac:dyDescent="0.45">
      <c r="B13149" s="20"/>
      <c r="C13149" s="19"/>
      <c r="D13149" s="19"/>
      <c r="E13149" s="23"/>
      <c r="F13149" s="23"/>
      <c r="G13149" s="17"/>
      <c r="H13149" s="17"/>
      <c r="I13149" s="17"/>
      <c r="J13149" s="17"/>
      <c r="K13149" s="17"/>
    </row>
    <row r="13150" spans="2:11" x14ac:dyDescent="0.45">
      <c r="B13150" s="20"/>
      <c r="C13150" s="19"/>
      <c r="D13150" s="19"/>
      <c r="E13150" s="23"/>
      <c r="F13150" s="23"/>
      <c r="G13150" s="17"/>
      <c r="H13150" s="17"/>
      <c r="I13150" s="17"/>
      <c r="J13150" s="17"/>
      <c r="K13150" s="17"/>
    </row>
    <row r="13151" spans="2:11" x14ac:dyDescent="0.45">
      <c r="B13151" s="20"/>
      <c r="C13151" s="19"/>
      <c r="D13151" s="19"/>
      <c r="E13151" s="23"/>
      <c r="F13151" s="23"/>
      <c r="G13151" s="17"/>
      <c r="H13151" s="17"/>
      <c r="I13151" s="17"/>
      <c r="J13151" s="17"/>
      <c r="K13151" s="17"/>
    </row>
    <row r="13152" spans="2:11" x14ac:dyDescent="0.45">
      <c r="B13152" s="20"/>
      <c r="C13152" s="19"/>
      <c r="D13152" s="19"/>
      <c r="E13152" s="23"/>
      <c r="F13152" s="23"/>
      <c r="G13152" s="17"/>
      <c r="H13152" s="17"/>
      <c r="I13152" s="17"/>
      <c r="J13152" s="17"/>
      <c r="K13152" s="17"/>
    </row>
    <row r="13153" spans="2:11" x14ac:dyDescent="0.45">
      <c r="B13153" s="20"/>
      <c r="C13153" s="19"/>
      <c r="D13153" s="19"/>
      <c r="E13153" s="23"/>
      <c r="F13153" s="23"/>
      <c r="G13153" s="17"/>
      <c r="H13153" s="17"/>
      <c r="I13153" s="17"/>
      <c r="J13153" s="17"/>
      <c r="K13153" s="17"/>
    </row>
    <row r="13154" spans="2:11" x14ac:dyDescent="0.45">
      <c r="B13154" s="20"/>
      <c r="C13154" s="19"/>
      <c r="D13154" s="19"/>
      <c r="E13154" s="23"/>
      <c r="F13154" s="23"/>
      <c r="G13154" s="17"/>
      <c r="H13154" s="17"/>
      <c r="I13154" s="17"/>
      <c r="J13154" s="17"/>
      <c r="K13154" s="17"/>
    </row>
    <row r="13155" spans="2:11" x14ac:dyDescent="0.45">
      <c r="B13155" s="20"/>
      <c r="C13155" s="19"/>
      <c r="D13155" s="19"/>
      <c r="E13155" s="23"/>
      <c r="F13155" s="23"/>
      <c r="G13155" s="17"/>
      <c r="H13155" s="17"/>
      <c r="I13155" s="17"/>
      <c r="J13155" s="17"/>
      <c r="K13155" s="17"/>
    </row>
    <row r="13156" spans="2:11" x14ac:dyDescent="0.45">
      <c r="B13156" s="20"/>
      <c r="C13156" s="19"/>
      <c r="D13156" s="19"/>
      <c r="E13156" s="23"/>
      <c r="F13156" s="23"/>
      <c r="G13156" s="17"/>
      <c r="H13156" s="17"/>
      <c r="I13156" s="17"/>
      <c r="J13156" s="17"/>
      <c r="K13156" s="17"/>
    </row>
    <row r="13157" spans="2:11" x14ac:dyDescent="0.45">
      <c r="B13157" s="20"/>
      <c r="C13157" s="19"/>
      <c r="D13157" s="19"/>
      <c r="E13157" s="23"/>
      <c r="F13157" s="23"/>
      <c r="G13157" s="17"/>
      <c r="H13157" s="17"/>
      <c r="I13157" s="17"/>
      <c r="J13157" s="17"/>
      <c r="K13157" s="17"/>
    </row>
    <row r="13158" spans="2:11" x14ac:dyDescent="0.45">
      <c r="B13158" s="20"/>
      <c r="C13158" s="19"/>
      <c r="D13158" s="19"/>
      <c r="E13158" s="23"/>
      <c r="F13158" s="23"/>
      <c r="G13158" s="17"/>
      <c r="H13158" s="17"/>
      <c r="I13158" s="17"/>
      <c r="J13158" s="17"/>
      <c r="K13158" s="17"/>
    </row>
    <row r="13159" spans="2:11" x14ac:dyDescent="0.45">
      <c r="B13159" s="20"/>
      <c r="C13159" s="19"/>
      <c r="D13159" s="19"/>
      <c r="E13159" s="23"/>
      <c r="F13159" s="23"/>
      <c r="G13159" s="17"/>
      <c r="H13159" s="17"/>
      <c r="I13159" s="17"/>
      <c r="J13159" s="17"/>
      <c r="K13159" s="17"/>
    </row>
    <row r="13160" spans="2:11" x14ac:dyDescent="0.45">
      <c r="B13160" s="20"/>
      <c r="C13160" s="19"/>
      <c r="D13160" s="19"/>
      <c r="E13160" s="23"/>
      <c r="F13160" s="23"/>
      <c r="G13160" s="17"/>
      <c r="H13160" s="17"/>
      <c r="I13160" s="17"/>
      <c r="J13160" s="17"/>
      <c r="K13160" s="17"/>
    </row>
    <row r="13161" spans="2:11" x14ac:dyDescent="0.45">
      <c r="B13161" s="20"/>
      <c r="C13161" s="19"/>
      <c r="D13161" s="19"/>
      <c r="E13161" s="23"/>
      <c r="F13161" s="23"/>
      <c r="G13161" s="17"/>
      <c r="H13161" s="17"/>
      <c r="I13161" s="17"/>
      <c r="J13161" s="17"/>
      <c r="K13161" s="17"/>
    </row>
    <row r="13162" spans="2:11" x14ac:dyDescent="0.45">
      <c r="B13162" s="20"/>
      <c r="C13162" s="19"/>
      <c r="D13162" s="19"/>
      <c r="E13162" s="23"/>
      <c r="F13162" s="23"/>
      <c r="G13162" s="17"/>
      <c r="H13162" s="17"/>
      <c r="I13162" s="17"/>
      <c r="J13162" s="17"/>
      <c r="K13162" s="17"/>
    </row>
    <row r="13163" spans="2:11" x14ac:dyDescent="0.45">
      <c r="B13163" s="20"/>
      <c r="C13163" s="19"/>
      <c r="D13163" s="19"/>
      <c r="E13163" s="23"/>
      <c r="F13163" s="23"/>
      <c r="G13163" s="17"/>
      <c r="H13163" s="17"/>
      <c r="I13163" s="17"/>
      <c r="J13163" s="17"/>
      <c r="K13163" s="17"/>
    </row>
    <row r="13164" spans="2:11" x14ac:dyDescent="0.45">
      <c r="B13164" s="20"/>
      <c r="C13164" s="19"/>
      <c r="D13164" s="19"/>
      <c r="E13164" s="23"/>
      <c r="F13164" s="23"/>
      <c r="G13164" s="17"/>
      <c r="H13164" s="17"/>
      <c r="I13164" s="17"/>
      <c r="J13164" s="17"/>
      <c r="K13164" s="17"/>
    </row>
    <row r="13165" spans="2:11" x14ac:dyDescent="0.45">
      <c r="B13165" s="20"/>
      <c r="C13165" s="19"/>
      <c r="D13165" s="19"/>
      <c r="E13165" s="23"/>
      <c r="F13165" s="23"/>
      <c r="G13165" s="17"/>
      <c r="H13165" s="17"/>
      <c r="I13165" s="17"/>
      <c r="J13165" s="17"/>
      <c r="K13165" s="17"/>
    </row>
    <row r="13166" spans="2:11" x14ac:dyDescent="0.45">
      <c r="B13166" s="20"/>
      <c r="C13166" s="19"/>
      <c r="D13166" s="19"/>
      <c r="E13166" s="23"/>
      <c r="F13166" s="23"/>
      <c r="G13166" s="17"/>
      <c r="H13166" s="17"/>
      <c r="I13166" s="17"/>
      <c r="J13166" s="17"/>
      <c r="K13166" s="17"/>
    </row>
    <row r="13167" spans="2:11" x14ac:dyDescent="0.45">
      <c r="B13167" s="20"/>
      <c r="C13167" s="19"/>
      <c r="D13167" s="19"/>
      <c r="E13167" s="23"/>
      <c r="F13167" s="23"/>
      <c r="G13167" s="17"/>
      <c r="H13167" s="17"/>
      <c r="I13167" s="17"/>
      <c r="J13167" s="17"/>
      <c r="K13167" s="17"/>
    </row>
    <row r="13168" spans="2:11" x14ac:dyDescent="0.45">
      <c r="B13168" s="20"/>
      <c r="C13168" s="19"/>
      <c r="D13168" s="19"/>
      <c r="E13168" s="23"/>
      <c r="F13168" s="23"/>
      <c r="G13168" s="17"/>
      <c r="H13168" s="17"/>
      <c r="I13168" s="17"/>
      <c r="J13168" s="17"/>
      <c r="K13168" s="17"/>
    </row>
    <row r="13169" spans="2:11" x14ac:dyDescent="0.45">
      <c r="B13169" s="20"/>
      <c r="C13169" s="19"/>
      <c r="D13169" s="19"/>
      <c r="E13169" s="23"/>
      <c r="F13169" s="23"/>
      <c r="G13169" s="17"/>
      <c r="H13169" s="17"/>
      <c r="I13169" s="17"/>
      <c r="J13169" s="17"/>
      <c r="K13169" s="17"/>
    </row>
    <row r="13170" spans="2:11" x14ac:dyDescent="0.45">
      <c r="B13170" s="20"/>
      <c r="C13170" s="19"/>
      <c r="D13170" s="19"/>
      <c r="E13170" s="23"/>
      <c r="F13170" s="23"/>
      <c r="G13170" s="17"/>
      <c r="H13170" s="17"/>
      <c r="I13170" s="17"/>
      <c r="J13170" s="17"/>
      <c r="K13170" s="17"/>
    </row>
    <row r="13171" spans="2:11" x14ac:dyDescent="0.45">
      <c r="B13171" s="20"/>
      <c r="C13171" s="19"/>
      <c r="D13171" s="19"/>
      <c r="E13171" s="23"/>
      <c r="F13171" s="23"/>
      <c r="G13171" s="17"/>
      <c r="H13171" s="17"/>
      <c r="I13171" s="17"/>
      <c r="J13171" s="17"/>
      <c r="K13171" s="17"/>
    </row>
    <row r="13172" spans="2:11" x14ac:dyDescent="0.45">
      <c r="B13172" s="20"/>
      <c r="C13172" s="19"/>
      <c r="D13172" s="19"/>
      <c r="E13172" s="23"/>
      <c r="F13172" s="23"/>
      <c r="G13172" s="17"/>
      <c r="H13172" s="17"/>
      <c r="I13172" s="17"/>
      <c r="J13172" s="17"/>
      <c r="K13172" s="17"/>
    </row>
    <row r="13173" spans="2:11" x14ac:dyDescent="0.45">
      <c r="B13173" s="20"/>
      <c r="C13173" s="19"/>
      <c r="D13173" s="19"/>
      <c r="E13173" s="23"/>
      <c r="F13173" s="23"/>
      <c r="G13173" s="17"/>
      <c r="H13173" s="17"/>
      <c r="I13173" s="17"/>
      <c r="J13173" s="17"/>
      <c r="K13173" s="17"/>
    </row>
    <row r="13174" spans="2:11" x14ac:dyDescent="0.45">
      <c r="B13174" s="20"/>
      <c r="C13174" s="19"/>
      <c r="D13174" s="19"/>
      <c r="E13174" s="23"/>
      <c r="F13174" s="23"/>
      <c r="G13174" s="17"/>
      <c r="H13174" s="17"/>
      <c r="I13174" s="17"/>
      <c r="J13174" s="17"/>
      <c r="K13174" s="17"/>
    </row>
    <row r="13175" spans="2:11" x14ac:dyDescent="0.45">
      <c r="B13175" s="20"/>
      <c r="C13175" s="19"/>
      <c r="D13175" s="19"/>
      <c r="E13175" s="23"/>
      <c r="F13175" s="23"/>
      <c r="G13175" s="17"/>
      <c r="H13175" s="17"/>
      <c r="I13175" s="17"/>
      <c r="J13175" s="17"/>
      <c r="K13175" s="17"/>
    </row>
    <row r="13176" spans="2:11" x14ac:dyDescent="0.45">
      <c r="B13176" s="20"/>
      <c r="C13176" s="19"/>
      <c r="D13176" s="19"/>
      <c r="E13176" s="23"/>
      <c r="F13176" s="23"/>
      <c r="G13176" s="17"/>
      <c r="H13176" s="17"/>
      <c r="I13176" s="17"/>
      <c r="J13176" s="17"/>
      <c r="K13176" s="17"/>
    </row>
    <row r="13177" spans="2:11" x14ac:dyDescent="0.45">
      <c r="B13177" s="20"/>
      <c r="C13177" s="19"/>
      <c r="D13177" s="19"/>
      <c r="E13177" s="23"/>
      <c r="F13177" s="23"/>
      <c r="G13177" s="17"/>
      <c r="H13177" s="17"/>
      <c r="I13177" s="17"/>
      <c r="J13177" s="17"/>
      <c r="K13177" s="17"/>
    </row>
    <row r="13178" spans="2:11" x14ac:dyDescent="0.45">
      <c r="B13178" s="20"/>
      <c r="C13178" s="19"/>
      <c r="D13178" s="19"/>
      <c r="E13178" s="23"/>
      <c r="F13178" s="23"/>
      <c r="G13178" s="17"/>
      <c r="H13178" s="17"/>
      <c r="I13178" s="17"/>
      <c r="J13178" s="17"/>
      <c r="K13178" s="17"/>
    </row>
    <row r="13179" spans="2:11" x14ac:dyDescent="0.45">
      <c r="B13179" s="20"/>
      <c r="C13179" s="19"/>
      <c r="D13179" s="19"/>
      <c r="E13179" s="23"/>
      <c r="F13179" s="23"/>
      <c r="G13179" s="17"/>
      <c r="H13179" s="17"/>
      <c r="I13179" s="17"/>
      <c r="J13179" s="17"/>
      <c r="K13179" s="17"/>
    </row>
    <row r="13180" spans="2:11" x14ac:dyDescent="0.45">
      <c r="B13180" s="20"/>
      <c r="C13180" s="19"/>
      <c r="D13180" s="19"/>
      <c r="E13180" s="23"/>
      <c r="F13180" s="23"/>
      <c r="G13180" s="17"/>
      <c r="H13180" s="17"/>
      <c r="I13180" s="17"/>
      <c r="J13180" s="17"/>
      <c r="K13180" s="17"/>
    </row>
    <row r="13181" spans="2:11" x14ac:dyDescent="0.45">
      <c r="B13181" s="20"/>
      <c r="C13181" s="19"/>
      <c r="D13181" s="19"/>
      <c r="E13181" s="23"/>
      <c r="F13181" s="23"/>
      <c r="G13181" s="17"/>
      <c r="H13181" s="17"/>
      <c r="I13181" s="17"/>
      <c r="J13181" s="17"/>
      <c r="K13181" s="17"/>
    </row>
    <row r="13182" spans="2:11" x14ac:dyDescent="0.45">
      <c r="B13182" s="20"/>
      <c r="C13182" s="19"/>
      <c r="D13182" s="19"/>
      <c r="E13182" s="23"/>
      <c r="F13182" s="23"/>
      <c r="G13182" s="17"/>
      <c r="H13182" s="17"/>
      <c r="I13182" s="17"/>
      <c r="J13182" s="17"/>
      <c r="K13182" s="17"/>
    </row>
    <row r="13183" spans="2:11" x14ac:dyDescent="0.45">
      <c r="B13183" s="20"/>
      <c r="C13183" s="19"/>
      <c r="D13183" s="19"/>
      <c r="E13183" s="23"/>
      <c r="F13183" s="23"/>
      <c r="G13183" s="17"/>
      <c r="H13183" s="17"/>
      <c r="I13183" s="17"/>
      <c r="J13183" s="17"/>
      <c r="K13183" s="17"/>
    </row>
    <row r="13184" spans="2:11" x14ac:dyDescent="0.45">
      <c r="B13184" s="20"/>
      <c r="C13184" s="19"/>
      <c r="D13184" s="19"/>
      <c r="E13184" s="23"/>
      <c r="F13184" s="23"/>
      <c r="G13184" s="17"/>
      <c r="H13184" s="17"/>
      <c r="I13184" s="17"/>
      <c r="J13184" s="17"/>
      <c r="K13184" s="17"/>
    </row>
    <row r="13185" spans="2:11" x14ac:dyDescent="0.45">
      <c r="B13185" s="20"/>
      <c r="C13185" s="19"/>
      <c r="D13185" s="19"/>
      <c r="E13185" s="23"/>
      <c r="F13185" s="23"/>
      <c r="G13185" s="17"/>
      <c r="H13185" s="17"/>
      <c r="I13185" s="17"/>
      <c r="J13185" s="17"/>
      <c r="K13185" s="17"/>
    </row>
    <row r="13186" spans="2:11" x14ac:dyDescent="0.45">
      <c r="B13186" s="20"/>
      <c r="C13186" s="19"/>
      <c r="D13186" s="19"/>
      <c r="E13186" s="23"/>
      <c r="F13186" s="23"/>
      <c r="G13186" s="17"/>
      <c r="H13186" s="17"/>
      <c r="I13186" s="17"/>
      <c r="J13186" s="17"/>
      <c r="K13186" s="17"/>
    </row>
    <row r="13187" spans="2:11" x14ac:dyDescent="0.45">
      <c r="B13187" s="20"/>
      <c r="C13187" s="19"/>
      <c r="D13187" s="19"/>
      <c r="E13187" s="23"/>
      <c r="F13187" s="23"/>
      <c r="G13187" s="17"/>
      <c r="H13187" s="17"/>
      <c r="I13187" s="17"/>
      <c r="J13187" s="17"/>
      <c r="K13187" s="17"/>
    </row>
    <row r="13188" spans="2:11" x14ac:dyDescent="0.45">
      <c r="B13188" s="20"/>
      <c r="C13188" s="19"/>
      <c r="D13188" s="19"/>
      <c r="E13188" s="23"/>
      <c r="F13188" s="23"/>
      <c r="G13188" s="17"/>
      <c r="H13188" s="17"/>
      <c r="I13188" s="17"/>
      <c r="J13188" s="17"/>
      <c r="K13188" s="17"/>
    </row>
    <row r="13189" spans="2:11" x14ac:dyDescent="0.45">
      <c r="B13189" s="20"/>
      <c r="C13189" s="19"/>
      <c r="D13189" s="19"/>
      <c r="E13189" s="23"/>
      <c r="F13189" s="23"/>
      <c r="G13189" s="17"/>
      <c r="H13189" s="17"/>
      <c r="I13189" s="17"/>
      <c r="J13189" s="17"/>
      <c r="K13189" s="17"/>
    </row>
    <row r="13190" spans="2:11" x14ac:dyDescent="0.45">
      <c r="B13190" s="20"/>
      <c r="C13190" s="19"/>
      <c r="D13190" s="19"/>
      <c r="E13190" s="23"/>
      <c r="F13190" s="23"/>
      <c r="G13190" s="17"/>
      <c r="H13190" s="17"/>
      <c r="I13190" s="17"/>
      <c r="J13190" s="17"/>
      <c r="K13190" s="17"/>
    </row>
    <row r="13191" spans="2:11" x14ac:dyDescent="0.45">
      <c r="B13191" s="20"/>
      <c r="C13191" s="19"/>
      <c r="D13191" s="19"/>
      <c r="E13191" s="23"/>
      <c r="F13191" s="23"/>
      <c r="G13191" s="17"/>
      <c r="H13191" s="17"/>
      <c r="I13191" s="17"/>
      <c r="J13191" s="17"/>
      <c r="K13191" s="17"/>
    </row>
    <row r="13192" spans="2:11" x14ac:dyDescent="0.45">
      <c r="B13192" s="20"/>
      <c r="C13192" s="19"/>
      <c r="D13192" s="19"/>
      <c r="E13192" s="23"/>
      <c r="F13192" s="23"/>
      <c r="G13192" s="17"/>
      <c r="H13192" s="17"/>
      <c r="I13192" s="17"/>
      <c r="J13192" s="17"/>
      <c r="K13192" s="17"/>
    </row>
    <row r="13193" spans="2:11" x14ac:dyDescent="0.45">
      <c r="B13193" s="20"/>
      <c r="C13193" s="19"/>
      <c r="D13193" s="19"/>
      <c r="E13193" s="23"/>
      <c r="F13193" s="23"/>
      <c r="G13193" s="17"/>
      <c r="H13193" s="17"/>
      <c r="I13193" s="17"/>
      <c r="J13193" s="17"/>
      <c r="K13193" s="17"/>
    </row>
    <row r="13194" spans="2:11" x14ac:dyDescent="0.45">
      <c r="B13194" s="20"/>
      <c r="C13194" s="19"/>
      <c r="D13194" s="19"/>
      <c r="E13194" s="23"/>
      <c r="F13194" s="23"/>
      <c r="G13194" s="17"/>
      <c r="H13194" s="17"/>
      <c r="I13194" s="17"/>
      <c r="J13194" s="17"/>
      <c r="K13194" s="17"/>
    </row>
    <row r="13195" spans="2:11" x14ac:dyDescent="0.45">
      <c r="B13195" s="20"/>
      <c r="C13195" s="19"/>
      <c r="D13195" s="19"/>
      <c r="E13195" s="23"/>
      <c r="F13195" s="23"/>
      <c r="G13195" s="17"/>
      <c r="H13195" s="17"/>
      <c r="I13195" s="17"/>
      <c r="J13195" s="17"/>
      <c r="K13195" s="17"/>
    </row>
    <row r="13196" spans="2:11" x14ac:dyDescent="0.45">
      <c r="B13196" s="20"/>
      <c r="C13196" s="19"/>
      <c r="D13196" s="19"/>
      <c r="E13196" s="23"/>
      <c r="F13196" s="23"/>
      <c r="G13196" s="17"/>
      <c r="H13196" s="17"/>
      <c r="I13196" s="17"/>
      <c r="J13196" s="17"/>
      <c r="K13196" s="17"/>
    </row>
    <row r="13197" spans="2:11" x14ac:dyDescent="0.45">
      <c r="B13197" s="20"/>
      <c r="C13197" s="19"/>
      <c r="D13197" s="19"/>
      <c r="E13197" s="23"/>
      <c r="F13197" s="23"/>
      <c r="G13197" s="17"/>
      <c r="H13197" s="17"/>
      <c r="I13197" s="17"/>
      <c r="J13197" s="17"/>
      <c r="K13197" s="17"/>
    </row>
    <row r="13198" spans="2:11" x14ac:dyDescent="0.45">
      <c r="B13198" s="20"/>
      <c r="C13198" s="19"/>
      <c r="D13198" s="19"/>
      <c r="E13198" s="23"/>
      <c r="F13198" s="23"/>
      <c r="G13198" s="17"/>
      <c r="H13198" s="17"/>
      <c r="I13198" s="17"/>
      <c r="J13198" s="17"/>
      <c r="K13198" s="17"/>
    </row>
    <row r="13199" spans="2:11" x14ac:dyDescent="0.45">
      <c r="B13199" s="20"/>
      <c r="C13199" s="19"/>
      <c r="D13199" s="19"/>
      <c r="E13199" s="23"/>
      <c r="F13199" s="23"/>
      <c r="G13199" s="17"/>
      <c r="H13199" s="17"/>
      <c r="I13199" s="17"/>
      <c r="J13199" s="17"/>
      <c r="K13199" s="17"/>
    </row>
    <row r="13200" spans="2:11" x14ac:dyDescent="0.45">
      <c r="B13200" s="20"/>
      <c r="C13200" s="19"/>
      <c r="D13200" s="19"/>
      <c r="E13200" s="23"/>
      <c r="F13200" s="23"/>
      <c r="G13200" s="17"/>
      <c r="H13200" s="17"/>
      <c r="I13200" s="17"/>
      <c r="J13200" s="17"/>
      <c r="K13200" s="17"/>
    </row>
    <row r="13201" spans="2:11" x14ac:dyDescent="0.45">
      <c r="B13201" s="20"/>
      <c r="C13201" s="19"/>
      <c r="D13201" s="19"/>
      <c r="E13201" s="23"/>
      <c r="F13201" s="23"/>
      <c r="G13201" s="17"/>
      <c r="H13201" s="17"/>
      <c r="I13201" s="17"/>
      <c r="J13201" s="17"/>
      <c r="K13201" s="17"/>
    </row>
    <row r="13202" spans="2:11" x14ac:dyDescent="0.45">
      <c r="B13202" s="20"/>
      <c r="C13202" s="19"/>
      <c r="D13202" s="19"/>
      <c r="E13202" s="23"/>
      <c r="F13202" s="23"/>
      <c r="G13202" s="17"/>
      <c r="H13202" s="17"/>
      <c r="I13202" s="17"/>
      <c r="J13202" s="17"/>
      <c r="K13202" s="17"/>
    </row>
    <row r="13203" spans="2:11" x14ac:dyDescent="0.45">
      <c r="B13203" s="20"/>
      <c r="C13203" s="19"/>
      <c r="D13203" s="19"/>
      <c r="E13203" s="23"/>
      <c r="F13203" s="23"/>
      <c r="G13203" s="17"/>
      <c r="H13203" s="17"/>
      <c r="I13203" s="17"/>
      <c r="J13203" s="17"/>
      <c r="K13203" s="17"/>
    </row>
    <row r="13204" spans="2:11" x14ac:dyDescent="0.45">
      <c r="B13204" s="20"/>
      <c r="C13204" s="19"/>
      <c r="D13204" s="19"/>
      <c r="E13204" s="23"/>
      <c r="F13204" s="23"/>
      <c r="G13204" s="17"/>
      <c r="H13204" s="17"/>
      <c r="I13204" s="17"/>
      <c r="J13204" s="17"/>
      <c r="K13204" s="17"/>
    </row>
    <row r="13205" spans="2:11" x14ac:dyDescent="0.45">
      <c r="B13205" s="20"/>
      <c r="C13205" s="19"/>
      <c r="D13205" s="19"/>
      <c r="E13205" s="23"/>
      <c r="F13205" s="23"/>
      <c r="G13205" s="17"/>
      <c r="H13205" s="17"/>
      <c r="I13205" s="17"/>
      <c r="J13205" s="17"/>
      <c r="K13205" s="17"/>
    </row>
    <row r="13206" spans="2:11" x14ac:dyDescent="0.45">
      <c r="B13206" s="20"/>
      <c r="C13206" s="19"/>
      <c r="D13206" s="19"/>
      <c r="E13206" s="23"/>
      <c r="F13206" s="23"/>
      <c r="G13206" s="17"/>
      <c r="H13206" s="17"/>
      <c r="I13206" s="17"/>
      <c r="J13206" s="17"/>
      <c r="K13206" s="17"/>
    </row>
    <row r="13207" spans="2:11" x14ac:dyDescent="0.45">
      <c r="B13207" s="20"/>
      <c r="C13207" s="19"/>
      <c r="D13207" s="19"/>
      <c r="E13207" s="23"/>
      <c r="F13207" s="23"/>
      <c r="G13207" s="17"/>
      <c r="H13207" s="17"/>
      <c r="I13207" s="17"/>
      <c r="J13207" s="17"/>
      <c r="K13207" s="17"/>
    </row>
    <row r="13208" spans="2:11" x14ac:dyDescent="0.45">
      <c r="B13208" s="20"/>
      <c r="C13208" s="19"/>
      <c r="D13208" s="19"/>
      <c r="E13208" s="23"/>
      <c r="F13208" s="23"/>
      <c r="G13208" s="17"/>
      <c r="H13208" s="17"/>
      <c r="I13208" s="17"/>
      <c r="J13208" s="17"/>
      <c r="K13208" s="17"/>
    </row>
    <row r="13209" spans="2:11" x14ac:dyDescent="0.45">
      <c r="B13209" s="20"/>
      <c r="C13209" s="19"/>
      <c r="D13209" s="19"/>
      <c r="E13209" s="23"/>
      <c r="F13209" s="23"/>
      <c r="G13209" s="17"/>
      <c r="H13209" s="17"/>
      <c r="I13209" s="17"/>
      <c r="J13209" s="17"/>
      <c r="K13209" s="17"/>
    </row>
    <row r="13210" spans="2:11" x14ac:dyDescent="0.45">
      <c r="B13210" s="20"/>
      <c r="C13210" s="19"/>
      <c r="D13210" s="19"/>
      <c r="E13210" s="23"/>
      <c r="F13210" s="23"/>
      <c r="G13210" s="17"/>
      <c r="H13210" s="17"/>
      <c r="I13210" s="17"/>
      <c r="J13210" s="17"/>
      <c r="K13210" s="17"/>
    </row>
    <row r="13211" spans="2:11" x14ac:dyDescent="0.45">
      <c r="B13211" s="20"/>
      <c r="C13211" s="19"/>
      <c r="D13211" s="19"/>
      <c r="E13211" s="23"/>
      <c r="F13211" s="23"/>
      <c r="G13211" s="17"/>
      <c r="H13211" s="17"/>
      <c r="I13211" s="17"/>
      <c r="J13211" s="17"/>
      <c r="K13211" s="17"/>
    </row>
    <row r="13212" spans="2:11" x14ac:dyDescent="0.45">
      <c r="B13212" s="20"/>
      <c r="C13212" s="19"/>
      <c r="D13212" s="19"/>
      <c r="E13212" s="23"/>
      <c r="F13212" s="23"/>
      <c r="G13212" s="17"/>
      <c r="H13212" s="17"/>
      <c r="I13212" s="17"/>
      <c r="J13212" s="17"/>
      <c r="K13212" s="17"/>
    </row>
    <row r="13213" spans="2:11" x14ac:dyDescent="0.45">
      <c r="B13213" s="20"/>
      <c r="C13213" s="19"/>
      <c r="D13213" s="19"/>
      <c r="E13213" s="23"/>
      <c r="F13213" s="23"/>
      <c r="G13213" s="17"/>
      <c r="H13213" s="17"/>
      <c r="I13213" s="17"/>
      <c r="J13213" s="17"/>
      <c r="K13213" s="17"/>
    </row>
    <row r="13214" spans="2:11" x14ac:dyDescent="0.45">
      <c r="B13214" s="20"/>
      <c r="C13214" s="19"/>
      <c r="D13214" s="19"/>
      <c r="E13214" s="23"/>
      <c r="F13214" s="23"/>
      <c r="G13214" s="17"/>
      <c r="H13214" s="17"/>
      <c r="I13214" s="17"/>
      <c r="J13214" s="17"/>
      <c r="K13214" s="17"/>
    </row>
    <row r="13215" spans="2:11" x14ac:dyDescent="0.45">
      <c r="B13215" s="20"/>
      <c r="C13215" s="19"/>
      <c r="D13215" s="19"/>
      <c r="E13215" s="23"/>
      <c r="F13215" s="23"/>
      <c r="G13215" s="17"/>
      <c r="H13215" s="17"/>
      <c r="I13215" s="17"/>
      <c r="J13215" s="17"/>
      <c r="K13215" s="17"/>
    </row>
    <row r="13216" spans="2:11" x14ac:dyDescent="0.45">
      <c r="B13216" s="20"/>
      <c r="C13216" s="19"/>
      <c r="D13216" s="19"/>
      <c r="E13216" s="23"/>
      <c r="F13216" s="23"/>
      <c r="G13216" s="17"/>
      <c r="H13216" s="17"/>
      <c r="I13216" s="17"/>
      <c r="J13216" s="17"/>
      <c r="K13216" s="17"/>
    </row>
    <row r="13217" spans="2:11" x14ac:dyDescent="0.45">
      <c r="B13217" s="20"/>
      <c r="C13217" s="19"/>
      <c r="D13217" s="19"/>
      <c r="E13217" s="23"/>
      <c r="F13217" s="23"/>
      <c r="G13217" s="17"/>
      <c r="H13217" s="17"/>
      <c r="I13217" s="17"/>
      <c r="J13217" s="17"/>
      <c r="K13217" s="17"/>
    </row>
    <row r="13218" spans="2:11" x14ac:dyDescent="0.45">
      <c r="B13218" s="20"/>
      <c r="C13218" s="19"/>
      <c r="D13218" s="19"/>
      <c r="E13218" s="23"/>
      <c r="F13218" s="23"/>
      <c r="G13218" s="17"/>
      <c r="H13218" s="17"/>
      <c r="I13218" s="17"/>
      <c r="J13218" s="17"/>
      <c r="K13218" s="17"/>
    </row>
    <row r="13219" spans="2:11" x14ac:dyDescent="0.45">
      <c r="B13219" s="20"/>
      <c r="C13219" s="19"/>
      <c r="D13219" s="19"/>
      <c r="E13219" s="23"/>
      <c r="F13219" s="23"/>
      <c r="G13219" s="17"/>
      <c r="H13219" s="17"/>
      <c r="I13219" s="17"/>
      <c r="J13219" s="17"/>
      <c r="K13219" s="17"/>
    </row>
    <row r="13220" spans="2:11" x14ac:dyDescent="0.45">
      <c r="B13220" s="20"/>
      <c r="C13220" s="19"/>
      <c r="D13220" s="19"/>
      <c r="E13220" s="23"/>
      <c r="F13220" s="23"/>
      <c r="G13220" s="17"/>
      <c r="H13220" s="17"/>
      <c r="I13220" s="17"/>
      <c r="J13220" s="17"/>
      <c r="K13220" s="17"/>
    </row>
    <row r="13221" spans="2:11" x14ac:dyDescent="0.45">
      <c r="B13221" s="20"/>
      <c r="C13221" s="19"/>
      <c r="D13221" s="19"/>
      <c r="E13221" s="23"/>
      <c r="F13221" s="23"/>
      <c r="G13221" s="17"/>
      <c r="H13221" s="17"/>
      <c r="I13221" s="17"/>
      <c r="J13221" s="17"/>
      <c r="K13221" s="17"/>
    </row>
    <row r="13222" spans="2:11" x14ac:dyDescent="0.45">
      <c r="B13222" s="20"/>
      <c r="C13222" s="19"/>
      <c r="D13222" s="19"/>
      <c r="E13222" s="23"/>
      <c r="F13222" s="23"/>
      <c r="G13222" s="17"/>
      <c r="H13222" s="17"/>
      <c r="I13222" s="17"/>
      <c r="J13222" s="17"/>
      <c r="K13222" s="17"/>
    </row>
    <row r="13223" spans="2:11" x14ac:dyDescent="0.45">
      <c r="B13223" s="20"/>
      <c r="C13223" s="19"/>
      <c r="D13223" s="19"/>
      <c r="E13223" s="23"/>
      <c r="F13223" s="23"/>
      <c r="G13223" s="17"/>
      <c r="H13223" s="17"/>
      <c r="I13223" s="17"/>
      <c r="J13223" s="17"/>
      <c r="K13223" s="17"/>
    </row>
    <row r="13224" spans="2:11" x14ac:dyDescent="0.45">
      <c r="B13224" s="20"/>
      <c r="C13224" s="19"/>
      <c r="D13224" s="19"/>
      <c r="E13224" s="23"/>
      <c r="F13224" s="23"/>
      <c r="G13224" s="17"/>
      <c r="H13224" s="17"/>
      <c r="I13224" s="17"/>
      <c r="J13224" s="17"/>
      <c r="K13224" s="17"/>
    </row>
    <row r="13225" spans="2:11" x14ac:dyDescent="0.45">
      <c r="B13225" s="20"/>
      <c r="C13225" s="19"/>
      <c r="D13225" s="19"/>
      <c r="E13225" s="23"/>
      <c r="F13225" s="23"/>
      <c r="G13225" s="17"/>
      <c r="H13225" s="17"/>
      <c r="I13225" s="17"/>
      <c r="J13225" s="17"/>
      <c r="K13225" s="17"/>
    </row>
    <row r="13226" spans="2:11" x14ac:dyDescent="0.45">
      <c r="B13226" s="20"/>
      <c r="C13226" s="19"/>
      <c r="D13226" s="19"/>
      <c r="E13226" s="23"/>
      <c r="F13226" s="23"/>
      <c r="G13226" s="17"/>
      <c r="H13226" s="17"/>
      <c r="I13226" s="17"/>
      <c r="J13226" s="17"/>
      <c r="K13226" s="17"/>
    </row>
    <row r="13227" spans="2:11" x14ac:dyDescent="0.45">
      <c r="B13227" s="20"/>
      <c r="C13227" s="19"/>
      <c r="D13227" s="19"/>
      <c r="E13227" s="23"/>
      <c r="F13227" s="23"/>
      <c r="G13227" s="17"/>
      <c r="H13227" s="17"/>
      <c r="I13227" s="17"/>
      <c r="J13227" s="17"/>
      <c r="K13227" s="17"/>
    </row>
    <row r="13228" spans="2:11" x14ac:dyDescent="0.45">
      <c r="B13228" s="20"/>
      <c r="C13228" s="19"/>
      <c r="D13228" s="19"/>
      <c r="E13228" s="23"/>
      <c r="F13228" s="23"/>
      <c r="G13228" s="17"/>
      <c r="H13228" s="17"/>
      <c r="I13228" s="17"/>
      <c r="J13228" s="17"/>
      <c r="K13228" s="17"/>
    </row>
    <row r="13229" spans="2:11" x14ac:dyDescent="0.45">
      <c r="B13229" s="20"/>
      <c r="C13229" s="19"/>
      <c r="D13229" s="19"/>
      <c r="E13229" s="23"/>
      <c r="F13229" s="23"/>
      <c r="G13229" s="17"/>
      <c r="H13229" s="17"/>
      <c r="I13229" s="17"/>
      <c r="J13229" s="17"/>
      <c r="K13229" s="17"/>
    </row>
    <row r="13230" spans="2:11" x14ac:dyDescent="0.45">
      <c r="B13230" s="20"/>
      <c r="C13230" s="19"/>
      <c r="D13230" s="19"/>
      <c r="E13230" s="23"/>
      <c r="F13230" s="23"/>
      <c r="G13230" s="17"/>
      <c r="H13230" s="17"/>
      <c r="I13230" s="17"/>
      <c r="J13230" s="17"/>
      <c r="K13230" s="17"/>
    </row>
    <row r="13231" spans="2:11" x14ac:dyDescent="0.45">
      <c r="B13231" s="20"/>
      <c r="C13231" s="19"/>
      <c r="D13231" s="19"/>
      <c r="E13231" s="23"/>
      <c r="F13231" s="23"/>
      <c r="G13231" s="17"/>
      <c r="H13231" s="17"/>
      <c r="I13231" s="17"/>
      <c r="J13231" s="17"/>
      <c r="K13231" s="17"/>
    </row>
    <row r="13232" spans="2:11" x14ac:dyDescent="0.45">
      <c r="B13232" s="20"/>
      <c r="C13232" s="19"/>
      <c r="D13232" s="19"/>
      <c r="E13232" s="23"/>
      <c r="F13232" s="23"/>
      <c r="G13232" s="17"/>
      <c r="H13232" s="17"/>
      <c r="I13232" s="17"/>
      <c r="J13232" s="17"/>
      <c r="K13232" s="17"/>
    </row>
    <row r="13233" spans="2:11" x14ac:dyDescent="0.45">
      <c r="B13233" s="20"/>
      <c r="C13233" s="19"/>
      <c r="D13233" s="19"/>
      <c r="E13233" s="23"/>
      <c r="F13233" s="23"/>
      <c r="G13233" s="17"/>
      <c r="H13233" s="17"/>
      <c r="I13233" s="17"/>
      <c r="J13233" s="17"/>
      <c r="K13233" s="17"/>
    </row>
    <row r="13234" spans="2:11" x14ac:dyDescent="0.45">
      <c r="B13234" s="20"/>
      <c r="C13234" s="19"/>
      <c r="D13234" s="19"/>
      <c r="E13234" s="23"/>
      <c r="F13234" s="23"/>
      <c r="G13234" s="17"/>
      <c r="H13234" s="17"/>
      <c r="I13234" s="17"/>
      <c r="J13234" s="17"/>
      <c r="K13234" s="17"/>
    </row>
    <row r="13235" spans="2:11" x14ac:dyDescent="0.45">
      <c r="B13235" s="20"/>
      <c r="C13235" s="19"/>
      <c r="D13235" s="19"/>
      <c r="E13235" s="23"/>
      <c r="F13235" s="23"/>
      <c r="G13235" s="17"/>
      <c r="H13235" s="17"/>
      <c r="I13235" s="17"/>
      <c r="J13235" s="17"/>
      <c r="K13235" s="17"/>
    </row>
    <row r="13236" spans="2:11" x14ac:dyDescent="0.45">
      <c r="B13236" s="20"/>
      <c r="C13236" s="19"/>
      <c r="D13236" s="19"/>
      <c r="E13236" s="23"/>
      <c r="F13236" s="23"/>
      <c r="G13236" s="17"/>
      <c r="H13236" s="17"/>
      <c r="I13236" s="17"/>
      <c r="J13236" s="17"/>
      <c r="K13236" s="17"/>
    </row>
    <row r="13237" spans="2:11" x14ac:dyDescent="0.45">
      <c r="B13237" s="20"/>
      <c r="C13237" s="19"/>
      <c r="D13237" s="19"/>
      <c r="E13237" s="23"/>
      <c r="F13237" s="23"/>
      <c r="G13237" s="17"/>
      <c r="H13237" s="17"/>
      <c r="I13237" s="17"/>
      <c r="J13237" s="17"/>
      <c r="K13237" s="17"/>
    </row>
    <row r="13238" spans="2:11" x14ac:dyDescent="0.45">
      <c r="B13238" s="20"/>
      <c r="C13238" s="19"/>
      <c r="D13238" s="19"/>
      <c r="E13238" s="23"/>
      <c r="F13238" s="23"/>
      <c r="G13238" s="17"/>
      <c r="H13238" s="17"/>
      <c r="I13238" s="17"/>
      <c r="J13238" s="17"/>
      <c r="K13238" s="17"/>
    </row>
    <row r="13239" spans="2:11" x14ac:dyDescent="0.45">
      <c r="B13239" s="20"/>
      <c r="C13239" s="19"/>
      <c r="D13239" s="19"/>
      <c r="E13239" s="23"/>
      <c r="F13239" s="23"/>
      <c r="G13239" s="17"/>
      <c r="H13239" s="17"/>
      <c r="I13239" s="17"/>
      <c r="J13239" s="17"/>
      <c r="K13239" s="17"/>
    </row>
    <row r="13240" spans="2:11" x14ac:dyDescent="0.45">
      <c r="B13240" s="20"/>
      <c r="C13240" s="19"/>
      <c r="D13240" s="19"/>
      <c r="E13240" s="23"/>
      <c r="F13240" s="23"/>
      <c r="G13240" s="17"/>
      <c r="H13240" s="17"/>
      <c r="I13240" s="17"/>
      <c r="J13240" s="17"/>
      <c r="K13240" s="17"/>
    </row>
    <row r="13241" spans="2:11" x14ac:dyDescent="0.45">
      <c r="B13241" s="20"/>
      <c r="C13241" s="19"/>
      <c r="D13241" s="19"/>
      <c r="E13241" s="23"/>
      <c r="F13241" s="23"/>
      <c r="G13241" s="17"/>
      <c r="H13241" s="17"/>
      <c r="I13241" s="17"/>
      <c r="J13241" s="17"/>
      <c r="K13241" s="17"/>
    </row>
    <row r="13242" spans="2:11" x14ac:dyDescent="0.45">
      <c r="B13242" s="20"/>
      <c r="C13242" s="19"/>
      <c r="D13242" s="19"/>
      <c r="E13242" s="23"/>
      <c r="F13242" s="23"/>
      <c r="G13242" s="17"/>
      <c r="H13242" s="17"/>
      <c r="I13242" s="17"/>
      <c r="J13242" s="17"/>
      <c r="K13242" s="17"/>
    </row>
    <row r="13243" spans="2:11" x14ac:dyDescent="0.45">
      <c r="B13243" s="20"/>
      <c r="C13243" s="19"/>
      <c r="D13243" s="19"/>
      <c r="E13243" s="23"/>
      <c r="F13243" s="23"/>
      <c r="G13243" s="17"/>
      <c r="H13243" s="17"/>
      <c r="I13243" s="17"/>
      <c r="J13243" s="17"/>
      <c r="K13243" s="17"/>
    </row>
    <row r="13244" spans="2:11" x14ac:dyDescent="0.45">
      <c r="B13244" s="20"/>
      <c r="C13244" s="19"/>
      <c r="D13244" s="19"/>
      <c r="E13244" s="23"/>
      <c r="F13244" s="23"/>
      <c r="G13244" s="17"/>
      <c r="H13244" s="17"/>
      <c r="I13244" s="17"/>
      <c r="J13244" s="17"/>
      <c r="K13244" s="17"/>
    </row>
    <row r="13245" spans="2:11" x14ac:dyDescent="0.45">
      <c r="B13245" s="20"/>
      <c r="C13245" s="19"/>
      <c r="D13245" s="19"/>
      <c r="E13245" s="23"/>
      <c r="F13245" s="23"/>
      <c r="G13245" s="17"/>
      <c r="H13245" s="17"/>
      <c r="I13245" s="17"/>
      <c r="J13245" s="17"/>
      <c r="K13245" s="17"/>
    </row>
    <row r="13246" spans="2:11" x14ac:dyDescent="0.45">
      <c r="B13246" s="20"/>
      <c r="C13246" s="19"/>
      <c r="D13246" s="19"/>
      <c r="E13246" s="23"/>
      <c r="F13246" s="23"/>
      <c r="G13246" s="17"/>
      <c r="H13246" s="17"/>
      <c r="I13246" s="17"/>
      <c r="J13246" s="17"/>
      <c r="K13246" s="17"/>
    </row>
    <row r="13247" spans="2:11" x14ac:dyDescent="0.45">
      <c r="B13247" s="20"/>
      <c r="C13247" s="19"/>
      <c r="D13247" s="19"/>
      <c r="E13247" s="23"/>
      <c r="F13247" s="23"/>
      <c r="G13247" s="17"/>
      <c r="H13247" s="17"/>
      <c r="I13247" s="17"/>
      <c r="J13247" s="17"/>
      <c r="K13247" s="17"/>
    </row>
    <row r="13248" spans="2:11" x14ac:dyDescent="0.45">
      <c r="B13248" s="20"/>
      <c r="C13248" s="19"/>
      <c r="D13248" s="19"/>
      <c r="E13248" s="23"/>
      <c r="F13248" s="23"/>
      <c r="G13248" s="17"/>
      <c r="H13248" s="17"/>
      <c r="I13248" s="17"/>
      <c r="J13248" s="17"/>
      <c r="K13248" s="17"/>
    </row>
    <row r="13249" spans="2:11" x14ac:dyDescent="0.45">
      <c r="B13249" s="20"/>
      <c r="C13249" s="19"/>
      <c r="D13249" s="19"/>
      <c r="E13249" s="23"/>
      <c r="F13249" s="23"/>
      <c r="G13249" s="17"/>
      <c r="H13249" s="17"/>
      <c r="I13249" s="17"/>
      <c r="J13249" s="17"/>
      <c r="K13249" s="17"/>
    </row>
    <row r="13250" spans="2:11" x14ac:dyDescent="0.45">
      <c r="B13250" s="20"/>
      <c r="C13250" s="19"/>
      <c r="D13250" s="19"/>
      <c r="E13250" s="23"/>
      <c r="F13250" s="23"/>
      <c r="G13250" s="17"/>
      <c r="H13250" s="17"/>
      <c r="I13250" s="17"/>
      <c r="J13250" s="17"/>
      <c r="K13250" s="17"/>
    </row>
    <row r="13251" spans="2:11" x14ac:dyDescent="0.45">
      <c r="B13251" s="20"/>
      <c r="C13251" s="19"/>
      <c r="D13251" s="19"/>
      <c r="E13251" s="23"/>
      <c r="F13251" s="23"/>
      <c r="G13251" s="17"/>
      <c r="H13251" s="17"/>
      <c r="I13251" s="17"/>
      <c r="J13251" s="17"/>
      <c r="K13251" s="17"/>
    </row>
    <row r="13252" spans="2:11" x14ac:dyDescent="0.45">
      <c r="B13252" s="20"/>
      <c r="C13252" s="19"/>
      <c r="D13252" s="19"/>
      <c r="E13252" s="23"/>
      <c r="F13252" s="23"/>
      <c r="G13252" s="17"/>
      <c r="H13252" s="17"/>
      <c r="I13252" s="17"/>
      <c r="J13252" s="17"/>
      <c r="K13252" s="17"/>
    </row>
    <row r="13253" spans="2:11" x14ac:dyDescent="0.45">
      <c r="B13253" s="20"/>
      <c r="C13253" s="19"/>
      <c r="D13253" s="19"/>
      <c r="E13253" s="23"/>
      <c r="F13253" s="23"/>
      <c r="G13253" s="17"/>
      <c r="H13253" s="17"/>
      <c r="I13253" s="17"/>
      <c r="J13253" s="17"/>
      <c r="K13253" s="17"/>
    </row>
    <row r="13254" spans="2:11" x14ac:dyDescent="0.45">
      <c r="B13254" s="20"/>
      <c r="C13254" s="19"/>
      <c r="D13254" s="19"/>
      <c r="E13254" s="23"/>
      <c r="F13254" s="23"/>
      <c r="G13254" s="17"/>
      <c r="H13254" s="17"/>
      <c r="I13254" s="17"/>
      <c r="J13254" s="17"/>
      <c r="K13254" s="17"/>
    </row>
    <row r="13255" spans="2:11" x14ac:dyDescent="0.45">
      <c r="B13255" s="20"/>
      <c r="C13255" s="19"/>
      <c r="D13255" s="19"/>
      <c r="E13255" s="23"/>
      <c r="F13255" s="23"/>
      <c r="G13255" s="17"/>
      <c r="H13255" s="17"/>
      <c r="I13255" s="17"/>
      <c r="J13255" s="17"/>
      <c r="K13255" s="17"/>
    </row>
    <row r="13256" spans="2:11" x14ac:dyDescent="0.45">
      <c r="B13256" s="20"/>
      <c r="C13256" s="19"/>
      <c r="D13256" s="19"/>
      <c r="E13256" s="23"/>
      <c r="F13256" s="23"/>
      <c r="G13256" s="17"/>
      <c r="H13256" s="17"/>
      <c r="I13256" s="17"/>
      <c r="J13256" s="17"/>
      <c r="K13256" s="17"/>
    </row>
    <row r="13257" spans="2:11" x14ac:dyDescent="0.45">
      <c r="B13257" s="20"/>
      <c r="C13257" s="19"/>
      <c r="D13257" s="19"/>
      <c r="E13257" s="23"/>
      <c r="F13257" s="23"/>
      <c r="G13257" s="17"/>
      <c r="H13257" s="17"/>
      <c r="I13257" s="17"/>
      <c r="J13257" s="17"/>
      <c r="K13257" s="17"/>
    </row>
    <row r="13258" spans="2:11" x14ac:dyDescent="0.45">
      <c r="B13258" s="20"/>
      <c r="C13258" s="19"/>
      <c r="D13258" s="19"/>
      <c r="E13258" s="23"/>
      <c r="F13258" s="23"/>
      <c r="G13258" s="17"/>
      <c r="H13258" s="17"/>
      <c r="I13258" s="17"/>
      <c r="J13258" s="17"/>
      <c r="K13258" s="17"/>
    </row>
    <row r="13259" spans="2:11" x14ac:dyDescent="0.45">
      <c r="B13259" s="20"/>
      <c r="C13259" s="19"/>
      <c r="D13259" s="19"/>
      <c r="E13259" s="23"/>
      <c r="F13259" s="23"/>
      <c r="G13259" s="17"/>
      <c r="H13259" s="17"/>
      <c r="I13259" s="17"/>
      <c r="J13259" s="17"/>
      <c r="K13259" s="17"/>
    </row>
    <row r="13260" spans="2:11" x14ac:dyDescent="0.45">
      <c r="B13260" s="20"/>
      <c r="C13260" s="19"/>
      <c r="D13260" s="19"/>
      <c r="E13260" s="23"/>
      <c r="F13260" s="23"/>
      <c r="G13260" s="17"/>
      <c r="H13260" s="17"/>
      <c r="I13260" s="17"/>
      <c r="J13260" s="17"/>
      <c r="K13260" s="17"/>
    </row>
    <row r="13261" spans="2:11" x14ac:dyDescent="0.45">
      <c r="B13261" s="20"/>
      <c r="C13261" s="19"/>
      <c r="D13261" s="19"/>
      <c r="E13261" s="23"/>
      <c r="F13261" s="23"/>
      <c r="G13261" s="17"/>
      <c r="H13261" s="17"/>
      <c r="I13261" s="17"/>
      <c r="J13261" s="17"/>
      <c r="K13261" s="17"/>
    </row>
    <row r="13262" spans="2:11" x14ac:dyDescent="0.45">
      <c r="B13262" s="20"/>
      <c r="C13262" s="19"/>
      <c r="D13262" s="19"/>
      <c r="E13262" s="23"/>
      <c r="F13262" s="23"/>
      <c r="G13262" s="17"/>
      <c r="H13262" s="17"/>
      <c r="I13262" s="17"/>
      <c r="J13262" s="17"/>
      <c r="K13262" s="17"/>
    </row>
    <row r="13263" spans="2:11" x14ac:dyDescent="0.45">
      <c r="B13263" s="20"/>
      <c r="C13263" s="19"/>
      <c r="D13263" s="19"/>
      <c r="E13263" s="23"/>
      <c r="F13263" s="23"/>
      <c r="G13263" s="17"/>
      <c r="H13263" s="17"/>
      <c r="I13263" s="17"/>
      <c r="J13263" s="17"/>
      <c r="K13263" s="17"/>
    </row>
    <row r="13264" spans="2:11" x14ac:dyDescent="0.45">
      <c r="B13264" s="20"/>
      <c r="C13264" s="19"/>
      <c r="D13264" s="19"/>
      <c r="E13264" s="23"/>
      <c r="F13264" s="23"/>
      <c r="G13264" s="17"/>
      <c r="H13264" s="17"/>
      <c r="I13264" s="17"/>
      <c r="J13264" s="17"/>
      <c r="K13264" s="17"/>
    </row>
    <row r="13265" spans="2:11" x14ac:dyDescent="0.45">
      <c r="B13265" s="20"/>
      <c r="C13265" s="19"/>
      <c r="D13265" s="19"/>
      <c r="E13265" s="23"/>
      <c r="F13265" s="23"/>
      <c r="G13265" s="17"/>
      <c r="H13265" s="17"/>
      <c r="I13265" s="17"/>
      <c r="J13265" s="17"/>
      <c r="K13265" s="17"/>
    </row>
    <row r="13266" spans="2:11" x14ac:dyDescent="0.45">
      <c r="B13266" s="20"/>
      <c r="C13266" s="19"/>
      <c r="D13266" s="19"/>
      <c r="E13266" s="23"/>
      <c r="F13266" s="23"/>
      <c r="G13266" s="17"/>
      <c r="H13266" s="17"/>
      <c r="I13266" s="17"/>
      <c r="J13266" s="17"/>
      <c r="K13266" s="17"/>
    </row>
    <row r="13267" spans="2:11" x14ac:dyDescent="0.45">
      <c r="B13267" s="20"/>
      <c r="C13267" s="19"/>
      <c r="D13267" s="19"/>
      <c r="E13267" s="23"/>
      <c r="F13267" s="23"/>
      <c r="G13267" s="17"/>
      <c r="H13267" s="17"/>
      <c r="I13267" s="17"/>
      <c r="J13267" s="17"/>
      <c r="K13267" s="17"/>
    </row>
    <row r="13268" spans="2:11" x14ac:dyDescent="0.45">
      <c r="B13268" s="20"/>
      <c r="C13268" s="19"/>
      <c r="D13268" s="19"/>
      <c r="E13268" s="23"/>
      <c r="F13268" s="23"/>
      <c r="G13268" s="17"/>
      <c r="H13268" s="17"/>
      <c r="I13268" s="17"/>
      <c r="J13268" s="17"/>
      <c r="K13268" s="17"/>
    </row>
    <row r="13269" spans="2:11" x14ac:dyDescent="0.45">
      <c r="B13269" s="20"/>
      <c r="C13269" s="19"/>
      <c r="D13269" s="19"/>
      <c r="E13269" s="23"/>
      <c r="F13269" s="23"/>
      <c r="G13269" s="17"/>
      <c r="H13269" s="17"/>
      <c r="I13269" s="17"/>
      <c r="J13269" s="17"/>
      <c r="K13269" s="17"/>
    </row>
    <row r="13270" spans="2:11" x14ac:dyDescent="0.45">
      <c r="B13270" s="20"/>
      <c r="C13270" s="19"/>
      <c r="D13270" s="19"/>
      <c r="E13270" s="23"/>
      <c r="F13270" s="23"/>
      <c r="G13270" s="17"/>
      <c r="H13270" s="17"/>
      <c r="I13270" s="17"/>
      <c r="J13270" s="17"/>
      <c r="K13270" s="17"/>
    </row>
    <row r="13271" spans="2:11" x14ac:dyDescent="0.45">
      <c r="B13271" s="20"/>
      <c r="C13271" s="19"/>
      <c r="D13271" s="19"/>
      <c r="E13271" s="23"/>
      <c r="F13271" s="23"/>
      <c r="G13271" s="17"/>
      <c r="H13271" s="17"/>
      <c r="I13271" s="17"/>
      <c r="J13271" s="17"/>
      <c r="K13271" s="17"/>
    </row>
    <row r="13272" spans="2:11" x14ac:dyDescent="0.45">
      <c r="B13272" s="20"/>
      <c r="C13272" s="19"/>
      <c r="D13272" s="19"/>
      <c r="E13272" s="23"/>
      <c r="F13272" s="23"/>
      <c r="G13272" s="17"/>
      <c r="H13272" s="17"/>
      <c r="I13272" s="17"/>
      <c r="J13272" s="17"/>
      <c r="K13272" s="17"/>
    </row>
    <row r="13273" spans="2:11" x14ac:dyDescent="0.45">
      <c r="B13273" s="20"/>
      <c r="C13273" s="19"/>
      <c r="D13273" s="19"/>
      <c r="E13273" s="23"/>
      <c r="F13273" s="23"/>
      <c r="G13273" s="17"/>
      <c r="H13273" s="17"/>
      <c r="I13273" s="17"/>
      <c r="J13273" s="17"/>
      <c r="K13273" s="17"/>
    </row>
    <row r="13274" spans="2:11" x14ac:dyDescent="0.45">
      <c r="B13274" s="20"/>
      <c r="C13274" s="19"/>
      <c r="D13274" s="19"/>
      <c r="E13274" s="23"/>
      <c r="F13274" s="23"/>
      <c r="G13274" s="17"/>
      <c r="H13274" s="17"/>
      <c r="I13274" s="17"/>
      <c r="J13274" s="17"/>
      <c r="K13274" s="17"/>
    </row>
    <row r="13275" spans="2:11" x14ac:dyDescent="0.45">
      <c r="B13275" s="20"/>
      <c r="C13275" s="19"/>
      <c r="D13275" s="19"/>
      <c r="E13275" s="23"/>
      <c r="F13275" s="23"/>
      <c r="G13275" s="17"/>
      <c r="H13275" s="17"/>
      <c r="I13275" s="17"/>
      <c r="J13275" s="17"/>
      <c r="K13275" s="17"/>
    </row>
    <row r="13276" spans="2:11" x14ac:dyDescent="0.45">
      <c r="B13276" s="20"/>
      <c r="C13276" s="19"/>
      <c r="D13276" s="19"/>
      <c r="E13276" s="23"/>
      <c r="F13276" s="23"/>
      <c r="G13276" s="17"/>
      <c r="H13276" s="17"/>
      <c r="I13276" s="17"/>
      <c r="J13276" s="17"/>
      <c r="K13276" s="17"/>
    </row>
    <row r="13277" spans="2:11" x14ac:dyDescent="0.45">
      <c r="B13277" s="20"/>
      <c r="C13277" s="19"/>
      <c r="D13277" s="19"/>
      <c r="E13277" s="23"/>
      <c r="F13277" s="23"/>
      <c r="G13277" s="17"/>
      <c r="H13277" s="17"/>
      <c r="I13277" s="17"/>
      <c r="J13277" s="17"/>
      <c r="K13277" s="17"/>
    </row>
    <row r="13278" spans="2:11" x14ac:dyDescent="0.45">
      <c r="B13278" s="20"/>
      <c r="C13278" s="19"/>
      <c r="D13278" s="19"/>
      <c r="E13278" s="23"/>
      <c r="F13278" s="23"/>
      <c r="G13278" s="17"/>
      <c r="H13278" s="17"/>
      <c r="I13278" s="17"/>
      <c r="J13278" s="17"/>
      <c r="K13278" s="17"/>
    </row>
    <row r="13279" spans="2:11" x14ac:dyDescent="0.45">
      <c r="B13279" s="20"/>
      <c r="C13279" s="19"/>
      <c r="D13279" s="19"/>
      <c r="E13279" s="23"/>
      <c r="F13279" s="23"/>
      <c r="G13279" s="17"/>
      <c r="H13279" s="17"/>
      <c r="I13279" s="17"/>
      <c r="J13279" s="17"/>
      <c r="K13279" s="17"/>
    </row>
    <row r="13280" spans="2:11" x14ac:dyDescent="0.45">
      <c r="B13280" s="20"/>
      <c r="C13280" s="19"/>
      <c r="D13280" s="19"/>
      <c r="E13280" s="23"/>
      <c r="F13280" s="23"/>
      <c r="G13280" s="17"/>
      <c r="H13280" s="17"/>
      <c r="I13280" s="17"/>
      <c r="J13280" s="17"/>
      <c r="K13280" s="17"/>
    </row>
    <row r="13281" spans="2:11" x14ac:dyDescent="0.45">
      <c r="B13281" s="20"/>
      <c r="C13281" s="19"/>
      <c r="D13281" s="19"/>
      <c r="E13281" s="23"/>
      <c r="F13281" s="23"/>
      <c r="G13281" s="17"/>
      <c r="H13281" s="17"/>
      <c r="I13281" s="17"/>
      <c r="J13281" s="17"/>
      <c r="K13281" s="17"/>
    </row>
    <row r="13282" spans="2:11" x14ac:dyDescent="0.45">
      <c r="B13282" s="20"/>
      <c r="C13282" s="19"/>
      <c r="D13282" s="19"/>
      <c r="E13282" s="23"/>
      <c r="F13282" s="23"/>
      <c r="G13282" s="17"/>
      <c r="H13282" s="17"/>
      <c r="I13282" s="17"/>
      <c r="J13282" s="17"/>
      <c r="K13282" s="17"/>
    </row>
    <row r="13283" spans="2:11" x14ac:dyDescent="0.45">
      <c r="B13283" s="20"/>
      <c r="C13283" s="19"/>
      <c r="D13283" s="19"/>
      <c r="E13283" s="23"/>
      <c r="F13283" s="23"/>
      <c r="G13283" s="17"/>
      <c r="H13283" s="17"/>
      <c r="I13283" s="17"/>
      <c r="J13283" s="17"/>
      <c r="K13283" s="17"/>
    </row>
    <row r="13284" spans="2:11" x14ac:dyDescent="0.45">
      <c r="B13284" s="20"/>
      <c r="C13284" s="19"/>
      <c r="D13284" s="19"/>
      <c r="E13284" s="23"/>
      <c r="F13284" s="23"/>
      <c r="G13284" s="17"/>
      <c r="H13284" s="17"/>
      <c r="I13284" s="17"/>
      <c r="J13284" s="17"/>
      <c r="K13284" s="17"/>
    </row>
    <row r="13285" spans="2:11" x14ac:dyDescent="0.45">
      <c r="B13285" s="20"/>
      <c r="C13285" s="19"/>
      <c r="D13285" s="19"/>
      <c r="E13285" s="23"/>
      <c r="F13285" s="23"/>
      <c r="G13285" s="17"/>
      <c r="H13285" s="17"/>
      <c r="I13285" s="17"/>
      <c r="J13285" s="17"/>
      <c r="K13285" s="17"/>
    </row>
    <row r="13286" spans="2:11" x14ac:dyDescent="0.45">
      <c r="B13286" s="20"/>
      <c r="C13286" s="19"/>
      <c r="D13286" s="19"/>
      <c r="E13286" s="23"/>
      <c r="F13286" s="23"/>
      <c r="G13286" s="17"/>
      <c r="H13286" s="17"/>
      <c r="I13286" s="17"/>
      <c r="J13286" s="17"/>
      <c r="K13286" s="17"/>
    </row>
    <row r="13287" spans="2:11" x14ac:dyDescent="0.45">
      <c r="B13287" s="20"/>
      <c r="C13287" s="19"/>
      <c r="D13287" s="19"/>
      <c r="E13287" s="23"/>
      <c r="F13287" s="23"/>
      <c r="G13287" s="17"/>
      <c r="H13287" s="17"/>
      <c r="I13287" s="17"/>
      <c r="J13287" s="17"/>
      <c r="K13287" s="17"/>
    </row>
    <row r="13288" spans="2:11" x14ac:dyDescent="0.45">
      <c r="B13288" s="20"/>
      <c r="C13288" s="19"/>
      <c r="D13288" s="19"/>
      <c r="E13288" s="23"/>
      <c r="F13288" s="23"/>
      <c r="G13288" s="17"/>
      <c r="H13288" s="17"/>
      <c r="I13288" s="17"/>
      <c r="J13288" s="17"/>
      <c r="K13288" s="17"/>
    </row>
    <row r="13289" spans="2:11" x14ac:dyDescent="0.45">
      <c r="B13289" s="20"/>
      <c r="C13289" s="19"/>
      <c r="D13289" s="19"/>
      <c r="E13289" s="23"/>
      <c r="F13289" s="23"/>
      <c r="G13289" s="17"/>
      <c r="H13289" s="17"/>
      <c r="I13289" s="17"/>
      <c r="J13289" s="17"/>
      <c r="K13289" s="17"/>
    </row>
    <row r="13290" spans="2:11" x14ac:dyDescent="0.45">
      <c r="B13290" s="20"/>
      <c r="C13290" s="19"/>
      <c r="D13290" s="19"/>
      <c r="E13290" s="23"/>
      <c r="F13290" s="23"/>
      <c r="G13290" s="17"/>
      <c r="H13290" s="17"/>
      <c r="I13290" s="17"/>
      <c r="J13290" s="17"/>
      <c r="K13290" s="17"/>
    </row>
    <row r="13291" spans="2:11" x14ac:dyDescent="0.45">
      <c r="B13291" s="20"/>
      <c r="C13291" s="19"/>
      <c r="D13291" s="19"/>
      <c r="E13291" s="23"/>
      <c r="F13291" s="23"/>
      <c r="G13291" s="17"/>
      <c r="H13291" s="17"/>
      <c r="I13291" s="17"/>
      <c r="J13291" s="17"/>
      <c r="K13291" s="17"/>
    </row>
    <row r="13292" spans="2:11" x14ac:dyDescent="0.45">
      <c r="B13292" s="20"/>
      <c r="C13292" s="19"/>
      <c r="D13292" s="19"/>
      <c r="E13292" s="23"/>
      <c r="F13292" s="23"/>
      <c r="G13292" s="17"/>
      <c r="H13292" s="17"/>
      <c r="I13292" s="17"/>
      <c r="J13292" s="17"/>
      <c r="K13292" s="17"/>
    </row>
    <row r="13293" spans="2:11" x14ac:dyDescent="0.45">
      <c r="B13293" s="20"/>
      <c r="C13293" s="19"/>
      <c r="D13293" s="19"/>
      <c r="E13293" s="23"/>
      <c r="F13293" s="23"/>
      <c r="G13293" s="17"/>
      <c r="H13293" s="17"/>
      <c r="I13293" s="17"/>
      <c r="J13293" s="17"/>
      <c r="K13293" s="17"/>
    </row>
    <row r="13294" spans="2:11" x14ac:dyDescent="0.45">
      <c r="B13294" s="20"/>
      <c r="C13294" s="19"/>
      <c r="D13294" s="19"/>
      <c r="E13294" s="23"/>
      <c r="F13294" s="23"/>
      <c r="G13294" s="17"/>
      <c r="H13294" s="17"/>
      <c r="I13294" s="17"/>
      <c r="J13294" s="17"/>
      <c r="K13294" s="17"/>
    </row>
    <row r="13295" spans="2:11" x14ac:dyDescent="0.45">
      <c r="B13295" s="20"/>
      <c r="C13295" s="19"/>
      <c r="D13295" s="19"/>
      <c r="E13295" s="23"/>
      <c r="F13295" s="23"/>
      <c r="G13295" s="17"/>
      <c r="H13295" s="17"/>
      <c r="I13295" s="17"/>
      <c r="J13295" s="17"/>
      <c r="K13295" s="17"/>
    </row>
    <row r="13296" spans="2:11" x14ac:dyDescent="0.45">
      <c r="B13296" s="20"/>
      <c r="C13296" s="19"/>
      <c r="D13296" s="19"/>
      <c r="E13296" s="23"/>
      <c r="F13296" s="23"/>
      <c r="G13296" s="17"/>
      <c r="H13296" s="17"/>
      <c r="I13296" s="17"/>
      <c r="J13296" s="17"/>
      <c r="K13296" s="17"/>
    </row>
    <row r="13297" spans="2:11" x14ac:dyDescent="0.45">
      <c r="B13297" s="20"/>
      <c r="C13297" s="19"/>
      <c r="D13297" s="19"/>
      <c r="E13297" s="23"/>
      <c r="F13297" s="23"/>
      <c r="G13297" s="17"/>
      <c r="H13297" s="17"/>
      <c r="I13297" s="17"/>
      <c r="J13297" s="17"/>
      <c r="K13297" s="17"/>
    </row>
    <row r="13298" spans="2:11" x14ac:dyDescent="0.45">
      <c r="B13298" s="20"/>
      <c r="C13298" s="19"/>
      <c r="D13298" s="19"/>
      <c r="E13298" s="23"/>
      <c r="F13298" s="23"/>
      <c r="G13298" s="17"/>
      <c r="H13298" s="17"/>
      <c r="I13298" s="17"/>
      <c r="J13298" s="17"/>
      <c r="K13298" s="17"/>
    </row>
    <row r="13299" spans="2:11" x14ac:dyDescent="0.45">
      <c r="B13299" s="20"/>
      <c r="C13299" s="19"/>
      <c r="D13299" s="19"/>
      <c r="E13299" s="23"/>
      <c r="F13299" s="23"/>
      <c r="G13299" s="17"/>
      <c r="H13299" s="17"/>
      <c r="I13299" s="17"/>
      <c r="J13299" s="17"/>
      <c r="K13299" s="17"/>
    </row>
    <row r="13300" spans="2:11" x14ac:dyDescent="0.45">
      <c r="B13300" s="20"/>
      <c r="C13300" s="19"/>
      <c r="D13300" s="19"/>
      <c r="E13300" s="23"/>
      <c r="F13300" s="23"/>
      <c r="G13300" s="17"/>
      <c r="H13300" s="17"/>
      <c r="I13300" s="17"/>
      <c r="J13300" s="17"/>
      <c r="K13300" s="17"/>
    </row>
    <row r="13301" spans="2:11" x14ac:dyDescent="0.45">
      <c r="B13301" s="20"/>
      <c r="C13301" s="19"/>
      <c r="D13301" s="19"/>
      <c r="E13301" s="23"/>
      <c r="F13301" s="23"/>
      <c r="G13301" s="17"/>
      <c r="H13301" s="17"/>
      <c r="I13301" s="17"/>
      <c r="J13301" s="17"/>
      <c r="K13301" s="17"/>
    </row>
    <row r="13302" spans="2:11" x14ac:dyDescent="0.45">
      <c r="B13302" s="20"/>
      <c r="C13302" s="19"/>
      <c r="D13302" s="19"/>
      <c r="E13302" s="23"/>
      <c r="F13302" s="23"/>
      <c r="G13302" s="17"/>
      <c r="H13302" s="17"/>
      <c r="I13302" s="17"/>
      <c r="J13302" s="17"/>
      <c r="K13302" s="17"/>
    </row>
    <row r="13303" spans="2:11" x14ac:dyDescent="0.45">
      <c r="B13303" s="20"/>
      <c r="C13303" s="19"/>
      <c r="D13303" s="19"/>
      <c r="E13303" s="23"/>
      <c r="F13303" s="23"/>
      <c r="G13303" s="17"/>
      <c r="H13303" s="17"/>
      <c r="I13303" s="17"/>
      <c r="J13303" s="17"/>
      <c r="K13303" s="17"/>
    </row>
    <row r="13304" spans="2:11" x14ac:dyDescent="0.45">
      <c r="B13304" s="20"/>
      <c r="C13304" s="19"/>
      <c r="D13304" s="19"/>
      <c r="E13304" s="23"/>
      <c r="F13304" s="23"/>
      <c r="G13304" s="17"/>
      <c r="H13304" s="17"/>
      <c r="I13304" s="17"/>
      <c r="J13304" s="17"/>
      <c r="K13304" s="17"/>
    </row>
    <row r="13305" spans="2:11" x14ac:dyDescent="0.45">
      <c r="B13305" s="20"/>
      <c r="C13305" s="19"/>
      <c r="D13305" s="19"/>
      <c r="E13305" s="23"/>
      <c r="F13305" s="23"/>
      <c r="G13305" s="17"/>
      <c r="H13305" s="17"/>
      <c r="I13305" s="17"/>
      <c r="J13305" s="17"/>
      <c r="K13305" s="17"/>
    </row>
    <row r="13306" spans="2:11" x14ac:dyDescent="0.45">
      <c r="B13306" s="20"/>
      <c r="C13306" s="19"/>
      <c r="D13306" s="19"/>
      <c r="E13306" s="23"/>
      <c r="F13306" s="23"/>
      <c r="G13306" s="17"/>
      <c r="H13306" s="17"/>
      <c r="I13306" s="17"/>
      <c r="J13306" s="17"/>
      <c r="K13306" s="17"/>
    </row>
    <row r="13307" spans="2:11" x14ac:dyDescent="0.45">
      <c r="B13307" s="20"/>
      <c r="C13307" s="19"/>
      <c r="D13307" s="19"/>
      <c r="E13307" s="23"/>
      <c r="F13307" s="23"/>
      <c r="G13307" s="17"/>
      <c r="H13307" s="17"/>
      <c r="I13307" s="17"/>
      <c r="J13307" s="17"/>
      <c r="K13307" s="17"/>
    </row>
    <row r="13308" spans="2:11" x14ac:dyDescent="0.45">
      <c r="B13308" s="20"/>
      <c r="C13308" s="19"/>
      <c r="D13308" s="19"/>
      <c r="E13308" s="23"/>
      <c r="F13308" s="23"/>
      <c r="G13308" s="17"/>
      <c r="H13308" s="17"/>
      <c r="I13308" s="17"/>
      <c r="J13308" s="17"/>
      <c r="K13308" s="17"/>
    </row>
    <row r="13309" spans="2:11" x14ac:dyDescent="0.45">
      <c r="B13309" s="20"/>
      <c r="C13309" s="19"/>
      <c r="D13309" s="19"/>
      <c r="E13309" s="23"/>
      <c r="F13309" s="23"/>
      <c r="G13309" s="17"/>
      <c r="H13309" s="17"/>
      <c r="I13309" s="17"/>
      <c r="J13309" s="17"/>
      <c r="K13309" s="17"/>
    </row>
    <row r="13310" spans="2:11" x14ac:dyDescent="0.45">
      <c r="B13310" s="20"/>
      <c r="C13310" s="19"/>
      <c r="D13310" s="19"/>
      <c r="E13310" s="23"/>
      <c r="F13310" s="23"/>
      <c r="G13310" s="17"/>
      <c r="H13310" s="17"/>
      <c r="I13310" s="17"/>
      <c r="J13310" s="17"/>
      <c r="K13310" s="17"/>
    </row>
    <row r="13311" spans="2:11" x14ac:dyDescent="0.45">
      <c r="B13311" s="20"/>
      <c r="C13311" s="19"/>
      <c r="D13311" s="19"/>
      <c r="E13311" s="23"/>
      <c r="F13311" s="23"/>
      <c r="G13311" s="17"/>
      <c r="H13311" s="17"/>
      <c r="I13311" s="17"/>
      <c r="J13311" s="17"/>
      <c r="K13311" s="17"/>
    </row>
    <row r="13312" spans="2:11" x14ac:dyDescent="0.45">
      <c r="B13312" s="20"/>
      <c r="C13312" s="19"/>
      <c r="D13312" s="19"/>
      <c r="E13312" s="23"/>
      <c r="F13312" s="23"/>
      <c r="G13312" s="17"/>
      <c r="H13312" s="17"/>
      <c r="I13312" s="17"/>
      <c r="J13312" s="17"/>
      <c r="K13312" s="17"/>
    </row>
    <row r="13313" spans="2:11" x14ac:dyDescent="0.45">
      <c r="B13313" s="20"/>
      <c r="C13313" s="19"/>
      <c r="D13313" s="19"/>
      <c r="E13313" s="23"/>
      <c r="F13313" s="23"/>
      <c r="G13313" s="17"/>
      <c r="H13313" s="17"/>
      <c r="I13313" s="17"/>
      <c r="J13313" s="17"/>
      <c r="K13313" s="17"/>
    </row>
    <row r="13314" spans="2:11" x14ac:dyDescent="0.45">
      <c r="B13314" s="20"/>
      <c r="C13314" s="19"/>
      <c r="D13314" s="19"/>
      <c r="E13314" s="23"/>
      <c r="F13314" s="23"/>
      <c r="G13314" s="17"/>
      <c r="H13314" s="17"/>
      <c r="I13314" s="17"/>
      <c r="J13314" s="17"/>
      <c r="K13314" s="17"/>
    </row>
    <row r="13315" spans="2:11" x14ac:dyDescent="0.45">
      <c r="B13315" s="20"/>
      <c r="C13315" s="19"/>
      <c r="D13315" s="19"/>
      <c r="E13315" s="23"/>
      <c r="F13315" s="23"/>
      <c r="G13315" s="17"/>
      <c r="H13315" s="17"/>
      <c r="I13315" s="17"/>
      <c r="J13315" s="17"/>
      <c r="K13315" s="17"/>
    </row>
    <row r="13316" spans="2:11" x14ac:dyDescent="0.45">
      <c r="B13316" s="20"/>
      <c r="C13316" s="19"/>
      <c r="D13316" s="19"/>
      <c r="E13316" s="23"/>
      <c r="F13316" s="23"/>
      <c r="G13316" s="17"/>
      <c r="H13316" s="17"/>
      <c r="I13316" s="17"/>
      <c r="J13316" s="17"/>
      <c r="K13316" s="17"/>
    </row>
    <row r="13317" spans="2:11" x14ac:dyDescent="0.45">
      <c r="B13317" s="20"/>
      <c r="C13317" s="19"/>
      <c r="D13317" s="19"/>
      <c r="E13317" s="23"/>
      <c r="F13317" s="23"/>
      <c r="G13317" s="17"/>
      <c r="H13317" s="17"/>
      <c r="I13317" s="17"/>
      <c r="J13317" s="17"/>
      <c r="K13317" s="17"/>
    </row>
    <row r="13318" spans="2:11" x14ac:dyDescent="0.45">
      <c r="B13318" s="20"/>
      <c r="C13318" s="19"/>
      <c r="D13318" s="19"/>
      <c r="E13318" s="23"/>
      <c r="F13318" s="23"/>
      <c r="G13318" s="17"/>
      <c r="H13318" s="17"/>
      <c r="I13318" s="17"/>
      <c r="J13318" s="17"/>
      <c r="K13318" s="17"/>
    </row>
    <row r="13319" spans="2:11" x14ac:dyDescent="0.45">
      <c r="B13319" s="20"/>
      <c r="C13319" s="19"/>
      <c r="D13319" s="19"/>
      <c r="E13319" s="23"/>
      <c r="F13319" s="23"/>
      <c r="G13319" s="17"/>
      <c r="H13319" s="17"/>
      <c r="I13319" s="17"/>
      <c r="J13319" s="17"/>
      <c r="K13319" s="17"/>
    </row>
    <row r="13320" spans="2:11" x14ac:dyDescent="0.45">
      <c r="B13320" s="20"/>
      <c r="C13320" s="19"/>
      <c r="D13320" s="19"/>
      <c r="E13320" s="23"/>
      <c r="F13320" s="23"/>
      <c r="G13320" s="17"/>
      <c r="H13320" s="17"/>
      <c r="I13320" s="17"/>
      <c r="J13320" s="17"/>
      <c r="K13320" s="17"/>
    </row>
    <row r="13321" spans="2:11" x14ac:dyDescent="0.45">
      <c r="B13321" s="20"/>
      <c r="C13321" s="19"/>
      <c r="D13321" s="19"/>
      <c r="E13321" s="23"/>
      <c r="F13321" s="23"/>
      <c r="G13321" s="17"/>
      <c r="H13321" s="17"/>
      <c r="I13321" s="17"/>
      <c r="J13321" s="17"/>
      <c r="K13321" s="17"/>
    </row>
    <row r="13322" spans="2:11" x14ac:dyDescent="0.45">
      <c r="B13322" s="20"/>
      <c r="C13322" s="19"/>
      <c r="D13322" s="19"/>
      <c r="E13322" s="23"/>
      <c r="F13322" s="23"/>
      <c r="G13322" s="17"/>
      <c r="H13322" s="17"/>
      <c r="I13322" s="17"/>
      <c r="J13322" s="17"/>
      <c r="K13322" s="17"/>
    </row>
    <row r="13323" spans="2:11" x14ac:dyDescent="0.45">
      <c r="B13323" s="20"/>
      <c r="C13323" s="19"/>
      <c r="D13323" s="19"/>
      <c r="E13323" s="23"/>
      <c r="F13323" s="23"/>
      <c r="G13323" s="17"/>
      <c r="H13323" s="17"/>
      <c r="I13323" s="17"/>
      <c r="J13323" s="17"/>
      <c r="K13323" s="17"/>
    </row>
    <row r="13324" spans="2:11" x14ac:dyDescent="0.45">
      <c r="B13324" s="20"/>
      <c r="C13324" s="19"/>
      <c r="D13324" s="19"/>
      <c r="E13324" s="23"/>
      <c r="F13324" s="23"/>
      <c r="G13324" s="17"/>
      <c r="H13324" s="17"/>
      <c r="I13324" s="17"/>
      <c r="J13324" s="17"/>
      <c r="K13324" s="17"/>
    </row>
    <row r="13325" spans="2:11" x14ac:dyDescent="0.45">
      <c r="B13325" s="20"/>
      <c r="C13325" s="19"/>
      <c r="D13325" s="19"/>
      <c r="E13325" s="23"/>
      <c r="F13325" s="23"/>
      <c r="G13325" s="17"/>
      <c r="H13325" s="17"/>
      <c r="I13325" s="17"/>
      <c r="J13325" s="17"/>
      <c r="K13325" s="17"/>
    </row>
    <row r="13326" spans="2:11" x14ac:dyDescent="0.45">
      <c r="B13326" s="20"/>
      <c r="C13326" s="19"/>
      <c r="D13326" s="19"/>
      <c r="E13326" s="23"/>
      <c r="F13326" s="23"/>
      <c r="G13326" s="17"/>
      <c r="H13326" s="17"/>
      <c r="I13326" s="17"/>
      <c r="J13326" s="17"/>
      <c r="K13326" s="17"/>
    </row>
    <row r="13327" spans="2:11" x14ac:dyDescent="0.45">
      <c r="B13327" s="20"/>
      <c r="C13327" s="19"/>
      <c r="D13327" s="19"/>
      <c r="E13327" s="23"/>
      <c r="F13327" s="23"/>
      <c r="G13327" s="17"/>
      <c r="H13327" s="17"/>
      <c r="I13327" s="17"/>
      <c r="J13327" s="17"/>
      <c r="K13327" s="17"/>
    </row>
    <row r="13328" spans="2:11" x14ac:dyDescent="0.45">
      <c r="B13328" s="20"/>
      <c r="C13328" s="19"/>
      <c r="D13328" s="19"/>
      <c r="E13328" s="23"/>
      <c r="F13328" s="23"/>
      <c r="G13328" s="17"/>
      <c r="H13328" s="17"/>
      <c r="I13328" s="17"/>
      <c r="J13328" s="17"/>
      <c r="K13328" s="17"/>
    </row>
    <row r="13329" spans="2:11" x14ac:dyDescent="0.45">
      <c r="B13329" s="20"/>
      <c r="C13329" s="19"/>
      <c r="D13329" s="19"/>
      <c r="E13329" s="23"/>
      <c r="F13329" s="23"/>
      <c r="G13329" s="17"/>
      <c r="H13329" s="17"/>
      <c r="I13329" s="17"/>
      <c r="J13329" s="17"/>
      <c r="K13329" s="17"/>
    </row>
    <row r="13330" spans="2:11" x14ac:dyDescent="0.45">
      <c r="B13330" s="20"/>
      <c r="C13330" s="19"/>
      <c r="D13330" s="19"/>
      <c r="E13330" s="23"/>
      <c r="F13330" s="23"/>
      <c r="G13330" s="17"/>
      <c r="H13330" s="17"/>
      <c r="I13330" s="17"/>
      <c r="J13330" s="17"/>
      <c r="K13330" s="17"/>
    </row>
    <row r="13331" spans="2:11" x14ac:dyDescent="0.45">
      <c r="B13331" s="20"/>
      <c r="C13331" s="19"/>
      <c r="D13331" s="19"/>
      <c r="E13331" s="23"/>
      <c r="F13331" s="23"/>
      <c r="G13331" s="17"/>
      <c r="H13331" s="17"/>
      <c r="I13331" s="17"/>
      <c r="J13331" s="17"/>
      <c r="K13331" s="17"/>
    </row>
    <row r="13332" spans="2:11" x14ac:dyDescent="0.45">
      <c r="B13332" s="20"/>
      <c r="C13332" s="19"/>
      <c r="D13332" s="19"/>
      <c r="E13332" s="23"/>
      <c r="F13332" s="23"/>
      <c r="G13332" s="17"/>
      <c r="H13332" s="17"/>
      <c r="I13332" s="17"/>
      <c r="J13332" s="17"/>
      <c r="K13332" s="17"/>
    </row>
    <row r="13333" spans="2:11" x14ac:dyDescent="0.45">
      <c r="B13333" s="20"/>
      <c r="C13333" s="19"/>
      <c r="D13333" s="19"/>
      <c r="E13333" s="23"/>
      <c r="F13333" s="23"/>
      <c r="G13333" s="17"/>
      <c r="H13333" s="17"/>
      <c r="I13333" s="17"/>
      <c r="J13333" s="17"/>
      <c r="K13333" s="17"/>
    </row>
    <row r="13334" spans="2:11" x14ac:dyDescent="0.45">
      <c r="B13334" s="20"/>
      <c r="C13334" s="19"/>
      <c r="D13334" s="19"/>
      <c r="E13334" s="23"/>
      <c r="F13334" s="23"/>
      <c r="G13334" s="17"/>
      <c r="H13334" s="17"/>
      <c r="I13334" s="17"/>
      <c r="J13334" s="17"/>
      <c r="K13334" s="17"/>
    </row>
    <row r="13335" spans="2:11" x14ac:dyDescent="0.45">
      <c r="B13335" s="20"/>
      <c r="C13335" s="19"/>
      <c r="D13335" s="19"/>
      <c r="E13335" s="23"/>
      <c r="F13335" s="23"/>
      <c r="G13335" s="17"/>
      <c r="H13335" s="17"/>
      <c r="I13335" s="17"/>
      <c r="J13335" s="17"/>
      <c r="K13335" s="17"/>
    </row>
    <row r="13336" spans="2:11" x14ac:dyDescent="0.45">
      <c r="B13336" s="20"/>
      <c r="C13336" s="19"/>
      <c r="D13336" s="19"/>
      <c r="E13336" s="23"/>
      <c r="F13336" s="23"/>
      <c r="G13336" s="17"/>
      <c r="H13336" s="17"/>
      <c r="I13336" s="17"/>
      <c r="J13336" s="17"/>
      <c r="K13336" s="17"/>
    </row>
    <row r="13337" spans="2:11" x14ac:dyDescent="0.45">
      <c r="B13337" s="20"/>
      <c r="C13337" s="19"/>
      <c r="D13337" s="19"/>
      <c r="E13337" s="23"/>
      <c r="F13337" s="23"/>
      <c r="G13337" s="17"/>
      <c r="H13337" s="17"/>
      <c r="I13337" s="17"/>
      <c r="J13337" s="17"/>
      <c r="K13337" s="17"/>
    </row>
    <row r="13338" spans="2:11" x14ac:dyDescent="0.45">
      <c r="B13338" s="20"/>
      <c r="C13338" s="19"/>
      <c r="D13338" s="19"/>
      <c r="E13338" s="23"/>
      <c r="F13338" s="23"/>
      <c r="G13338" s="17"/>
      <c r="H13338" s="17"/>
      <c r="I13338" s="17"/>
      <c r="J13338" s="17"/>
      <c r="K13338" s="17"/>
    </row>
    <row r="13339" spans="2:11" x14ac:dyDescent="0.45">
      <c r="B13339" s="20"/>
      <c r="C13339" s="19"/>
      <c r="D13339" s="19"/>
      <c r="E13339" s="23"/>
      <c r="F13339" s="23"/>
      <c r="G13339" s="17"/>
      <c r="H13339" s="17"/>
      <c r="I13339" s="17"/>
      <c r="J13339" s="17"/>
      <c r="K13339" s="17"/>
    </row>
    <row r="13340" spans="2:11" x14ac:dyDescent="0.45">
      <c r="B13340" s="20"/>
      <c r="C13340" s="19"/>
      <c r="D13340" s="19"/>
      <c r="E13340" s="23"/>
      <c r="F13340" s="23"/>
      <c r="G13340" s="17"/>
      <c r="H13340" s="17"/>
      <c r="I13340" s="17"/>
      <c r="J13340" s="17"/>
      <c r="K13340" s="17"/>
    </row>
    <row r="13341" spans="2:11" x14ac:dyDescent="0.45">
      <c r="B13341" s="20"/>
      <c r="C13341" s="19"/>
      <c r="D13341" s="19"/>
      <c r="E13341" s="23"/>
      <c r="F13341" s="23"/>
      <c r="G13341" s="17"/>
      <c r="H13341" s="17"/>
      <c r="I13341" s="17"/>
      <c r="J13341" s="17"/>
      <c r="K13341" s="17"/>
    </row>
    <row r="13342" spans="2:11" x14ac:dyDescent="0.45">
      <c r="B13342" s="20"/>
      <c r="C13342" s="19"/>
      <c r="D13342" s="19"/>
      <c r="E13342" s="23"/>
      <c r="F13342" s="23"/>
      <c r="G13342" s="17"/>
      <c r="H13342" s="17"/>
      <c r="I13342" s="17"/>
      <c r="J13342" s="17"/>
      <c r="K13342" s="17"/>
    </row>
    <row r="13343" spans="2:11" x14ac:dyDescent="0.45">
      <c r="B13343" s="20"/>
      <c r="C13343" s="19"/>
      <c r="D13343" s="19"/>
      <c r="E13343" s="23"/>
      <c r="F13343" s="23"/>
      <c r="G13343" s="17"/>
      <c r="H13343" s="17"/>
      <c r="I13343" s="17"/>
      <c r="J13343" s="17"/>
      <c r="K13343" s="17"/>
    </row>
    <row r="13344" spans="2:11" x14ac:dyDescent="0.45">
      <c r="B13344" s="20"/>
      <c r="C13344" s="19"/>
      <c r="D13344" s="19"/>
      <c r="E13344" s="23"/>
      <c r="F13344" s="23"/>
      <c r="G13344" s="17"/>
      <c r="H13344" s="17"/>
      <c r="I13344" s="17"/>
      <c r="J13344" s="17"/>
      <c r="K13344" s="17"/>
    </row>
    <row r="13345" spans="2:11" x14ac:dyDescent="0.45">
      <c r="B13345" s="20"/>
      <c r="C13345" s="19"/>
      <c r="D13345" s="19"/>
      <c r="E13345" s="23"/>
      <c r="F13345" s="23"/>
      <c r="G13345" s="17"/>
      <c r="H13345" s="17"/>
      <c r="I13345" s="17"/>
      <c r="J13345" s="17"/>
      <c r="K13345" s="17"/>
    </row>
    <row r="13346" spans="2:11" x14ac:dyDescent="0.45">
      <c r="B13346" s="20"/>
      <c r="C13346" s="19"/>
      <c r="D13346" s="19"/>
      <c r="E13346" s="23"/>
      <c r="F13346" s="23"/>
      <c r="G13346" s="17"/>
      <c r="H13346" s="17"/>
      <c r="I13346" s="17"/>
      <c r="J13346" s="17"/>
      <c r="K13346" s="17"/>
    </row>
    <row r="13347" spans="2:11" x14ac:dyDescent="0.45">
      <c r="B13347" s="20"/>
      <c r="C13347" s="19"/>
      <c r="D13347" s="19"/>
      <c r="E13347" s="23"/>
      <c r="F13347" s="23"/>
      <c r="G13347" s="17"/>
      <c r="H13347" s="17"/>
      <c r="I13347" s="17"/>
      <c r="J13347" s="17"/>
      <c r="K13347" s="17"/>
    </row>
    <row r="13348" spans="2:11" x14ac:dyDescent="0.45">
      <c r="B13348" s="20"/>
      <c r="C13348" s="19"/>
      <c r="D13348" s="19"/>
      <c r="E13348" s="23"/>
      <c r="F13348" s="23"/>
      <c r="G13348" s="17"/>
      <c r="H13348" s="17"/>
      <c r="I13348" s="17"/>
      <c r="J13348" s="17"/>
      <c r="K13348" s="17"/>
    </row>
    <row r="13349" spans="2:11" x14ac:dyDescent="0.45">
      <c r="B13349" s="20"/>
      <c r="C13349" s="19"/>
      <c r="D13349" s="19"/>
      <c r="E13349" s="23"/>
      <c r="F13349" s="23"/>
      <c r="G13349" s="17"/>
      <c r="H13349" s="17"/>
      <c r="I13349" s="17"/>
      <c r="J13349" s="17"/>
      <c r="K13349" s="17"/>
    </row>
    <row r="13350" spans="2:11" x14ac:dyDescent="0.45">
      <c r="B13350" s="20"/>
      <c r="C13350" s="19"/>
      <c r="D13350" s="19"/>
      <c r="E13350" s="23"/>
      <c r="F13350" s="23"/>
      <c r="G13350" s="17"/>
      <c r="H13350" s="17"/>
      <c r="I13350" s="17"/>
      <c r="J13350" s="17"/>
      <c r="K13350" s="17"/>
    </row>
    <row r="13351" spans="2:11" x14ac:dyDescent="0.45">
      <c r="B13351" s="20"/>
      <c r="C13351" s="19"/>
      <c r="D13351" s="19"/>
      <c r="E13351" s="23"/>
      <c r="F13351" s="23"/>
      <c r="G13351" s="17"/>
      <c r="H13351" s="17"/>
      <c r="I13351" s="17"/>
      <c r="J13351" s="17"/>
      <c r="K13351" s="17"/>
    </row>
    <row r="13352" spans="2:11" x14ac:dyDescent="0.45">
      <c r="B13352" s="20"/>
      <c r="C13352" s="19"/>
      <c r="D13352" s="19"/>
      <c r="E13352" s="23"/>
      <c r="F13352" s="23"/>
      <c r="G13352" s="17"/>
      <c r="H13352" s="17"/>
      <c r="I13352" s="17"/>
      <c r="J13352" s="17"/>
      <c r="K13352" s="17"/>
    </row>
    <row r="13353" spans="2:11" x14ac:dyDescent="0.45">
      <c r="B13353" s="20"/>
      <c r="C13353" s="19"/>
      <c r="D13353" s="19"/>
      <c r="E13353" s="23"/>
      <c r="F13353" s="23"/>
      <c r="G13353" s="17"/>
      <c r="H13353" s="17"/>
      <c r="I13353" s="17"/>
      <c r="J13353" s="17"/>
      <c r="K13353" s="17"/>
    </row>
    <row r="13354" spans="2:11" x14ac:dyDescent="0.45">
      <c r="B13354" s="20"/>
      <c r="C13354" s="19"/>
      <c r="D13354" s="19"/>
      <c r="E13354" s="23"/>
      <c r="F13354" s="23"/>
      <c r="G13354" s="17"/>
      <c r="H13354" s="17"/>
      <c r="I13354" s="17"/>
      <c r="J13354" s="17"/>
      <c r="K13354" s="17"/>
    </row>
    <row r="13355" spans="2:11" x14ac:dyDescent="0.45">
      <c r="B13355" s="20"/>
      <c r="C13355" s="19"/>
      <c r="D13355" s="19"/>
      <c r="E13355" s="23"/>
      <c r="F13355" s="23"/>
      <c r="G13355" s="17"/>
      <c r="H13355" s="17"/>
      <c r="I13355" s="17"/>
      <c r="J13355" s="17"/>
      <c r="K13355" s="17"/>
    </row>
    <row r="13356" spans="2:11" x14ac:dyDescent="0.45">
      <c r="B13356" s="20"/>
      <c r="C13356" s="19"/>
      <c r="D13356" s="19"/>
      <c r="E13356" s="23"/>
      <c r="F13356" s="23"/>
      <c r="G13356" s="17"/>
      <c r="H13356" s="17"/>
      <c r="I13356" s="17"/>
      <c r="J13356" s="17"/>
      <c r="K13356" s="17"/>
    </row>
    <row r="13357" spans="2:11" x14ac:dyDescent="0.45">
      <c r="B13357" s="20"/>
      <c r="C13357" s="19"/>
      <c r="D13357" s="19"/>
      <c r="E13357" s="23"/>
      <c r="F13357" s="23"/>
      <c r="G13357" s="17"/>
      <c r="H13357" s="17"/>
      <c r="I13357" s="17"/>
      <c r="J13357" s="17"/>
      <c r="K13357" s="17"/>
    </row>
    <row r="13358" spans="2:11" x14ac:dyDescent="0.45">
      <c r="B13358" s="20"/>
      <c r="C13358" s="19"/>
      <c r="D13358" s="19"/>
      <c r="E13358" s="23"/>
      <c r="F13358" s="23"/>
      <c r="G13358" s="17"/>
      <c r="H13358" s="17"/>
      <c r="I13358" s="17"/>
      <c r="J13358" s="17"/>
      <c r="K13358" s="17"/>
    </row>
    <row r="13359" spans="2:11" x14ac:dyDescent="0.45">
      <c r="B13359" s="20"/>
      <c r="C13359" s="19"/>
      <c r="D13359" s="19"/>
      <c r="E13359" s="23"/>
      <c r="F13359" s="23"/>
      <c r="G13359" s="17"/>
      <c r="H13359" s="17"/>
      <c r="I13359" s="17"/>
      <c r="J13359" s="17"/>
      <c r="K13359" s="17"/>
    </row>
    <row r="13360" spans="2:11" x14ac:dyDescent="0.45">
      <c r="B13360" s="20"/>
      <c r="C13360" s="19"/>
      <c r="D13360" s="19"/>
      <c r="E13360" s="23"/>
      <c r="F13360" s="23"/>
      <c r="G13360" s="17"/>
      <c r="H13360" s="17"/>
      <c r="I13360" s="17"/>
      <c r="J13360" s="17"/>
      <c r="K13360" s="17"/>
    </row>
    <row r="13361" spans="2:11" x14ac:dyDescent="0.45">
      <c r="B13361" s="20"/>
      <c r="C13361" s="19"/>
      <c r="D13361" s="19"/>
      <c r="E13361" s="23"/>
      <c r="F13361" s="23"/>
      <c r="G13361" s="17"/>
      <c r="H13361" s="17"/>
      <c r="I13361" s="17"/>
      <c r="J13361" s="17"/>
      <c r="K13361" s="17"/>
    </row>
    <row r="13362" spans="2:11" x14ac:dyDescent="0.45">
      <c r="B13362" s="20"/>
      <c r="C13362" s="19"/>
      <c r="D13362" s="19"/>
      <c r="E13362" s="23"/>
      <c r="F13362" s="23"/>
      <c r="G13362" s="17"/>
      <c r="H13362" s="17"/>
      <c r="I13362" s="17"/>
      <c r="J13362" s="17"/>
      <c r="K13362" s="17"/>
    </row>
    <row r="13363" spans="2:11" x14ac:dyDescent="0.45">
      <c r="B13363" s="20"/>
      <c r="C13363" s="19"/>
      <c r="D13363" s="19"/>
      <c r="E13363" s="23"/>
      <c r="F13363" s="23"/>
      <c r="G13363" s="17"/>
      <c r="H13363" s="17"/>
      <c r="I13363" s="17"/>
      <c r="J13363" s="17"/>
      <c r="K13363" s="17"/>
    </row>
    <row r="13364" spans="2:11" x14ac:dyDescent="0.45">
      <c r="B13364" s="20"/>
      <c r="C13364" s="19"/>
      <c r="D13364" s="19"/>
      <c r="E13364" s="23"/>
      <c r="F13364" s="23"/>
      <c r="G13364" s="17"/>
      <c r="H13364" s="17"/>
      <c r="I13364" s="17"/>
      <c r="J13364" s="17"/>
      <c r="K13364" s="17"/>
    </row>
    <row r="13365" spans="2:11" x14ac:dyDescent="0.45">
      <c r="B13365" s="20"/>
      <c r="C13365" s="19"/>
      <c r="D13365" s="19"/>
      <c r="E13365" s="23"/>
      <c r="F13365" s="23"/>
      <c r="G13365" s="17"/>
      <c r="H13365" s="17"/>
      <c r="I13365" s="17"/>
      <c r="J13365" s="17"/>
      <c r="K13365" s="17"/>
    </row>
    <row r="13366" spans="2:11" x14ac:dyDescent="0.45">
      <c r="B13366" s="20"/>
      <c r="C13366" s="19"/>
      <c r="D13366" s="19"/>
      <c r="E13366" s="23"/>
      <c r="F13366" s="23"/>
      <c r="G13366" s="17"/>
      <c r="H13366" s="17"/>
      <c r="I13366" s="17"/>
      <c r="J13366" s="17"/>
      <c r="K13366" s="17"/>
    </row>
    <row r="13367" spans="2:11" x14ac:dyDescent="0.45">
      <c r="B13367" s="20"/>
      <c r="C13367" s="19"/>
      <c r="D13367" s="19"/>
      <c r="E13367" s="23"/>
      <c r="F13367" s="23"/>
      <c r="G13367" s="17"/>
      <c r="H13367" s="17"/>
      <c r="I13367" s="17"/>
      <c r="J13367" s="17"/>
      <c r="K13367" s="17"/>
    </row>
    <row r="13368" spans="2:11" x14ac:dyDescent="0.45">
      <c r="B13368" s="20"/>
      <c r="C13368" s="19"/>
      <c r="D13368" s="19"/>
      <c r="E13368" s="23"/>
      <c r="F13368" s="23"/>
      <c r="G13368" s="17"/>
      <c r="H13368" s="17"/>
      <c r="I13368" s="17"/>
      <c r="J13368" s="17"/>
      <c r="K13368" s="17"/>
    </row>
    <row r="13369" spans="2:11" x14ac:dyDescent="0.45">
      <c r="B13369" s="20"/>
      <c r="C13369" s="19"/>
      <c r="D13369" s="19"/>
      <c r="E13369" s="23"/>
      <c r="F13369" s="23"/>
      <c r="G13369" s="17"/>
      <c r="H13369" s="17"/>
      <c r="I13369" s="17"/>
      <c r="J13369" s="17"/>
      <c r="K13369" s="17"/>
    </row>
    <row r="13370" spans="2:11" x14ac:dyDescent="0.45">
      <c r="B13370" s="20"/>
      <c r="C13370" s="19"/>
      <c r="D13370" s="19"/>
      <c r="E13370" s="23"/>
      <c r="F13370" s="23"/>
      <c r="G13370" s="17"/>
      <c r="H13370" s="17"/>
      <c r="I13370" s="17"/>
      <c r="J13370" s="17"/>
      <c r="K13370" s="17"/>
    </row>
    <row r="13371" spans="2:11" x14ac:dyDescent="0.45">
      <c r="B13371" s="20"/>
      <c r="C13371" s="19"/>
      <c r="D13371" s="19"/>
      <c r="E13371" s="23"/>
      <c r="F13371" s="23"/>
      <c r="G13371" s="17"/>
      <c r="H13371" s="17"/>
      <c r="I13371" s="17"/>
      <c r="J13371" s="17"/>
      <c r="K13371" s="17"/>
    </row>
    <row r="13372" spans="2:11" x14ac:dyDescent="0.45">
      <c r="B13372" s="20"/>
      <c r="C13372" s="19"/>
      <c r="D13372" s="19"/>
      <c r="E13372" s="23"/>
      <c r="F13372" s="23"/>
      <c r="G13372" s="17"/>
      <c r="H13372" s="17"/>
      <c r="I13372" s="17"/>
      <c r="J13372" s="17"/>
      <c r="K13372" s="17"/>
    </row>
    <row r="13373" spans="2:11" x14ac:dyDescent="0.45">
      <c r="B13373" s="20"/>
      <c r="C13373" s="19"/>
      <c r="D13373" s="19"/>
      <c r="E13373" s="23"/>
      <c r="F13373" s="23"/>
      <c r="G13373" s="17"/>
      <c r="H13373" s="17"/>
      <c r="I13373" s="17"/>
      <c r="J13373" s="17"/>
      <c r="K13373" s="17"/>
    </row>
    <row r="13374" spans="2:11" x14ac:dyDescent="0.45">
      <c r="B13374" s="20"/>
      <c r="C13374" s="19"/>
      <c r="D13374" s="19"/>
      <c r="E13374" s="23"/>
      <c r="F13374" s="23"/>
      <c r="G13374" s="17"/>
      <c r="H13374" s="17"/>
      <c r="I13374" s="17"/>
      <c r="J13374" s="17"/>
      <c r="K13374" s="17"/>
    </row>
    <row r="13375" spans="2:11" x14ac:dyDescent="0.45">
      <c r="B13375" s="20"/>
      <c r="C13375" s="19"/>
      <c r="D13375" s="19"/>
      <c r="E13375" s="23"/>
      <c r="F13375" s="23"/>
      <c r="G13375" s="17"/>
      <c r="H13375" s="17"/>
      <c r="I13375" s="17"/>
      <c r="J13375" s="17"/>
      <c r="K13375" s="17"/>
    </row>
    <row r="13376" spans="2:11" x14ac:dyDescent="0.45">
      <c r="B13376" s="20"/>
      <c r="C13376" s="19"/>
      <c r="D13376" s="19"/>
      <c r="E13376" s="23"/>
      <c r="F13376" s="23"/>
      <c r="G13376" s="17"/>
      <c r="H13376" s="17"/>
      <c r="I13376" s="17"/>
      <c r="J13376" s="17"/>
      <c r="K13376" s="17"/>
    </row>
    <row r="13377" spans="2:11" x14ac:dyDescent="0.45">
      <c r="B13377" s="20"/>
      <c r="C13377" s="19"/>
      <c r="D13377" s="19"/>
      <c r="E13377" s="23"/>
      <c r="F13377" s="23"/>
      <c r="G13377" s="17"/>
      <c r="H13377" s="17"/>
      <c r="I13377" s="17"/>
      <c r="J13377" s="17"/>
      <c r="K13377" s="17"/>
    </row>
    <row r="13378" spans="2:11" x14ac:dyDescent="0.45">
      <c r="B13378" s="20"/>
      <c r="C13378" s="19"/>
      <c r="D13378" s="19"/>
      <c r="E13378" s="23"/>
      <c r="F13378" s="23"/>
      <c r="G13378" s="17"/>
      <c r="H13378" s="17"/>
      <c r="I13378" s="17"/>
      <c r="J13378" s="17"/>
      <c r="K13378" s="17"/>
    </row>
    <row r="13379" spans="2:11" x14ac:dyDescent="0.45">
      <c r="B13379" s="20"/>
      <c r="C13379" s="19"/>
      <c r="D13379" s="19"/>
      <c r="E13379" s="23"/>
      <c r="F13379" s="23"/>
      <c r="G13379" s="17"/>
      <c r="H13379" s="17"/>
      <c r="I13379" s="17"/>
      <c r="J13379" s="17"/>
      <c r="K13379" s="17"/>
    </row>
    <row r="13380" spans="2:11" x14ac:dyDescent="0.45">
      <c r="B13380" s="20"/>
      <c r="C13380" s="19"/>
      <c r="D13380" s="19"/>
      <c r="E13380" s="23"/>
      <c r="F13380" s="23"/>
      <c r="G13380" s="17"/>
      <c r="H13380" s="17"/>
      <c r="I13380" s="17"/>
      <c r="J13380" s="17"/>
      <c r="K13380" s="17"/>
    </row>
    <row r="13381" spans="2:11" x14ac:dyDescent="0.45">
      <c r="B13381" s="20"/>
      <c r="C13381" s="19"/>
      <c r="D13381" s="19"/>
      <c r="E13381" s="23"/>
      <c r="F13381" s="23"/>
      <c r="G13381" s="17"/>
      <c r="H13381" s="17"/>
      <c r="I13381" s="17"/>
      <c r="J13381" s="17"/>
      <c r="K13381" s="17"/>
    </row>
    <row r="13382" spans="2:11" x14ac:dyDescent="0.45">
      <c r="B13382" s="20"/>
      <c r="C13382" s="19"/>
      <c r="D13382" s="19"/>
      <c r="E13382" s="23"/>
      <c r="F13382" s="23"/>
      <c r="G13382" s="17"/>
      <c r="H13382" s="17"/>
      <c r="I13382" s="17"/>
      <c r="J13382" s="17"/>
      <c r="K13382" s="17"/>
    </row>
    <row r="13383" spans="2:11" x14ac:dyDescent="0.45">
      <c r="B13383" s="20"/>
      <c r="C13383" s="19"/>
      <c r="D13383" s="19"/>
      <c r="E13383" s="23"/>
      <c r="F13383" s="23"/>
      <c r="G13383" s="17"/>
      <c r="H13383" s="17"/>
      <c r="I13383" s="17"/>
      <c r="J13383" s="17"/>
      <c r="K13383" s="17"/>
    </row>
    <row r="13384" spans="2:11" x14ac:dyDescent="0.45">
      <c r="B13384" s="20"/>
      <c r="C13384" s="19"/>
      <c r="D13384" s="19"/>
      <c r="E13384" s="23"/>
      <c r="F13384" s="23"/>
      <c r="G13384" s="17"/>
      <c r="H13384" s="17"/>
      <c r="I13384" s="17"/>
      <c r="J13384" s="17"/>
      <c r="K13384" s="17"/>
    </row>
    <row r="13385" spans="2:11" x14ac:dyDescent="0.45">
      <c r="B13385" s="20"/>
      <c r="C13385" s="19"/>
      <c r="D13385" s="19"/>
      <c r="E13385" s="23"/>
      <c r="F13385" s="23"/>
      <c r="G13385" s="17"/>
      <c r="H13385" s="17"/>
      <c r="I13385" s="17"/>
      <c r="J13385" s="17"/>
      <c r="K13385" s="17"/>
    </row>
    <row r="13386" spans="2:11" x14ac:dyDescent="0.45">
      <c r="B13386" s="20"/>
      <c r="C13386" s="19"/>
      <c r="D13386" s="19"/>
      <c r="E13386" s="23"/>
      <c r="F13386" s="23"/>
      <c r="G13386" s="17"/>
      <c r="H13386" s="17"/>
      <c r="I13386" s="17"/>
      <c r="J13386" s="17"/>
      <c r="K13386" s="17"/>
    </row>
    <row r="13387" spans="2:11" x14ac:dyDescent="0.45">
      <c r="B13387" s="20"/>
      <c r="C13387" s="19"/>
      <c r="D13387" s="19"/>
      <c r="E13387" s="23"/>
      <c r="F13387" s="23"/>
      <c r="G13387" s="17"/>
      <c r="H13387" s="17"/>
      <c r="I13387" s="17"/>
      <c r="J13387" s="17"/>
      <c r="K13387" s="17"/>
    </row>
    <row r="13388" spans="2:11" x14ac:dyDescent="0.45">
      <c r="B13388" s="20"/>
      <c r="C13388" s="19"/>
      <c r="D13388" s="19"/>
      <c r="E13388" s="23"/>
      <c r="F13388" s="23"/>
      <c r="G13388" s="17"/>
      <c r="H13388" s="17"/>
      <c r="I13388" s="17"/>
      <c r="J13388" s="17"/>
      <c r="K13388" s="17"/>
    </row>
    <row r="13389" spans="2:11" x14ac:dyDescent="0.45">
      <c r="B13389" s="20"/>
      <c r="C13389" s="19"/>
      <c r="D13389" s="19"/>
      <c r="E13389" s="23"/>
      <c r="F13389" s="23"/>
      <c r="G13389" s="17"/>
      <c r="H13389" s="17"/>
      <c r="I13389" s="17"/>
      <c r="J13389" s="17"/>
      <c r="K13389" s="17"/>
    </row>
    <row r="13390" spans="2:11" x14ac:dyDescent="0.45">
      <c r="B13390" s="20"/>
      <c r="C13390" s="19"/>
      <c r="D13390" s="19"/>
      <c r="E13390" s="23"/>
      <c r="F13390" s="23"/>
      <c r="G13390" s="17"/>
      <c r="H13390" s="17"/>
      <c r="I13390" s="17"/>
      <c r="J13390" s="17"/>
      <c r="K13390" s="17"/>
    </row>
    <row r="13391" spans="2:11" x14ac:dyDescent="0.45">
      <c r="B13391" s="20"/>
      <c r="C13391" s="19"/>
      <c r="D13391" s="19"/>
      <c r="E13391" s="23"/>
      <c r="F13391" s="23"/>
      <c r="G13391" s="17"/>
      <c r="H13391" s="17"/>
      <c r="I13391" s="17"/>
      <c r="J13391" s="17"/>
      <c r="K13391" s="17"/>
    </row>
    <row r="13392" spans="2:11" x14ac:dyDescent="0.45">
      <c r="B13392" s="20"/>
      <c r="C13392" s="19"/>
      <c r="D13392" s="19"/>
      <c r="E13392" s="23"/>
      <c r="F13392" s="23"/>
      <c r="G13392" s="17"/>
      <c r="H13392" s="17"/>
      <c r="I13392" s="17"/>
      <c r="J13392" s="17"/>
      <c r="K13392" s="17"/>
    </row>
    <row r="13393" spans="2:11" x14ac:dyDescent="0.45">
      <c r="B13393" s="20"/>
      <c r="C13393" s="19"/>
      <c r="D13393" s="19"/>
      <c r="E13393" s="23"/>
      <c r="F13393" s="23"/>
      <c r="G13393" s="17"/>
      <c r="H13393" s="17"/>
      <c r="I13393" s="17"/>
      <c r="J13393" s="17"/>
      <c r="K13393" s="17"/>
    </row>
    <row r="13394" spans="2:11" x14ac:dyDescent="0.45">
      <c r="B13394" s="20"/>
      <c r="C13394" s="19"/>
      <c r="D13394" s="19"/>
      <c r="E13394" s="23"/>
      <c r="F13394" s="23"/>
      <c r="G13394" s="17"/>
      <c r="H13394" s="17"/>
      <c r="I13394" s="17"/>
      <c r="J13394" s="17"/>
      <c r="K13394" s="17"/>
    </row>
    <row r="13395" spans="2:11" x14ac:dyDescent="0.45">
      <c r="B13395" s="20"/>
      <c r="C13395" s="19"/>
      <c r="D13395" s="19"/>
      <c r="E13395" s="23"/>
      <c r="F13395" s="23"/>
      <c r="G13395" s="17"/>
      <c r="H13395" s="17"/>
      <c r="I13395" s="17"/>
      <c r="J13395" s="17"/>
      <c r="K13395" s="17"/>
    </row>
    <row r="13396" spans="2:11" x14ac:dyDescent="0.45">
      <c r="B13396" s="20"/>
      <c r="C13396" s="19"/>
      <c r="D13396" s="19"/>
      <c r="E13396" s="23"/>
      <c r="F13396" s="23"/>
      <c r="G13396" s="17"/>
      <c r="H13396" s="17"/>
      <c r="I13396" s="17"/>
      <c r="J13396" s="17"/>
      <c r="K13396" s="17"/>
    </row>
    <row r="13397" spans="2:11" x14ac:dyDescent="0.45">
      <c r="B13397" s="20"/>
      <c r="C13397" s="19"/>
      <c r="D13397" s="19"/>
      <c r="E13397" s="23"/>
      <c r="F13397" s="23"/>
      <c r="G13397" s="17"/>
      <c r="H13397" s="17"/>
      <c r="I13397" s="17"/>
      <c r="J13397" s="17"/>
      <c r="K13397" s="17"/>
    </row>
    <row r="13398" spans="2:11" x14ac:dyDescent="0.45">
      <c r="B13398" s="20"/>
      <c r="C13398" s="19"/>
      <c r="D13398" s="19"/>
      <c r="E13398" s="23"/>
      <c r="F13398" s="23"/>
      <c r="G13398" s="17"/>
      <c r="H13398" s="17"/>
      <c r="I13398" s="17"/>
      <c r="J13398" s="17"/>
      <c r="K13398" s="17"/>
    </row>
    <row r="13399" spans="2:11" x14ac:dyDescent="0.45">
      <c r="B13399" s="20"/>
      <c r="C13399" s="19"/>
      <c r="D13399" s="19"/>
      <c r="E13399" s="23"/>
      <c r="F13399" s="23"/>
      <c r="G13399" s="17"/>
      <c r="H13399" s="17"/>
      <c r="I13399" s="17"/>
      <c r="J13399" s="17"/>
      <c r="K13399" s="17"/>
    </row>
    <row r="13400" spans="2:11" x14ac:dyDescent="0.45">
      <c r="B13400" s="20"/>
      <c r="C13400" s="19"/>
      <c r="D13400" s="19"/>
      <c r="E13400" s="23"/>
      <c r="F13400" s="23"/>
      <c r="G13400" s="17"/>
      <c r="H13400" s="17"/>
      <c r="I13400" s="17"/>
      <c r="J13400" s="17"/>
      <c r="K13400" s="17"/>
    </row>
    <row r="13401" spans="2:11" x14ac:dyDescent="0.45">
      <c r="B13401" s="20"/>
      <c r="C13401" s="19"/>
      <c r="D13401" s="19"/>
      <c r="E13401" s="23"/>
      <c r="F13401" s="23"/>
      <c r="G13401" s="17"/>
      <c r="H13401" s="17"/>
      <c r="I13401" s="17"/>
      <c r="J13401" s="17"/>
      <c r="K13401" s="17"/>
    </row>
    <row r="13402" spans="2:11" x14ac:dyDescent="0.45">
      <c r="B13402" s="20"/>
      <c r="C13402" s="19"/>
      <c r="D13402" s="19"/>
      <c r="E13402" s="23"/>
      <c r="F13402" s="23"/>
      <c r="G13402" s="17"/>
      <c r="H13402" s="17"/>
      <c r="I13402" s="17"/>
      <c r="J13402" s="17"/>
      <c r="K13402" s="17"/>
    </row>
    <row r="13403" spans="2:11" x14ac:dyDescent="0.45">
      <c r="B13403" s="20"/>
      <c r="C13403" s="19"/>
      <c r="D13403" s="19"/>
      <c r="E13403" s="23"/>
      <c r="F13403" s="23"/>
      <c r="G13403" s="17"/>
      <c r="H13403" s="17"/>
      <c r="I13403" s="17"/>
      <c r="J13403" s="17"/>
      <c r="K13403" s="17"/>
    </row>
    <row r="13404" spans="2:11" x14ac:dyDescent="0.45">
      <c r="B13404" s="20"/>
      <c r="C13404" s="19"/>
      <c r="D13404" s="19"/>
      <c r="E13404" s="23"/>
      <c r="F13404" s="23"/>
      <c r="G13404" s="17"/>
      <c r="H13404" s="17"/>
      <c r="I13404" s="17"/>
      <c r="J13404" s="17"/>
      <c r="K13404" s="17"/>
    </row>
    <row r="13405" spans="2:11" x14ac:dyDescent="0.45">
      <c r="B13405" s="20"/>
      <c r="C13405" s="19"/>
      <c r="D13405" s="19"/>
      <c r="E13405" s="23"/>
      <c r="F13405" s="23"/>
      <c r="G13405" s="17"/>
      <c r="H13405" s="17"/>
      <c r="I13405" s="17"/>
      <c r="J13405" s="17"/>
      <c r="K13405" s="17"/>
    </row>
    <row r="13406" spans="2:11" x14ac:dyDescent="0.45">
      <c r="B13406" s="20"/>
      <c r="C13406" s="19"/>
      <c r="D13406" s="19"/>
      <c r="E13406" s="23"/>
      <c r="F13406" s="23"/>
      <c r="G13406" s="17"/>
      <c r="H13406" s="17"/>
      <c r="I13406" s="17"/>
      <c r="J13406" s="17"/>
      <c r="K13406" s="17"/>
    </row>
    <row r="13407" spans="2:11" x14ac:dyDescent="0.45">
      <c r="B13407" s="20"/>
      <c r="C13407" s="19"/>
      <c r="D13407" s="19"/>
      <c r="E13407" s="23"/>
      <c r="F13407" s="23"/>
      <c r="G13407" s="17"/>
      <c r="H13407" s="17"/>
      <c r="I13407" s="17"/>
      <c r="J13407" s="17"/>
      <c r="K13407" s="17"/>
    </row>
    <row r="13408" spans="2:11" x14ac:dyDescent="0.45">
      <c r="B13408" s="20"/>
      <c r="C13408" s="19"/>
      <c r="D13408" s="19"/>
      <c r="E13408" s="23"/>
      <c r="F13408" s="23"/>
      <c r="G13408" s="17"/>
      <c r="H13408" s="17"/>
      <c r="I13408" s="17"/>
      <c r="J13408" s="17"/>
      <c r="K13408" s="17"/>
    </row>
    <row r="13409" spans="2:11" x14ac:dyDescent="0.45">
      <c r="B13409" s="20"/>
      <c r="C13409" s="19"/>
      <c r="D13409" s="19"/>
      <c r="E13409" s="23"/>
      <c r="F13409" s="23"/>
      <c r="G13409" s="17"/>
      <c r="H13409" s="17"/>
      <c r="I13409" s="17"/>
      <c r="J13409" s="17"/>
      <c r="K13409" s="17"/>
    </row>
    <row r="13410" spans="2:11" x14ac:dyDescent="0.45">
      <c r="B13410" s="20"/>
      <c r="C13410" s="19"/>
      <c r="D13410" s="19"/>
      <c r="E13410" s="23"/>
      <c r="F13410" s="23"/>
      <c r="G13410" s="17"/>
      <c r="H13410" s="17"/>
      <c r="I13410" s="17"/>
      <c r="J13410" s="17"/>
      <c r="K13410" s="17"/>
    </row>
    <row r="13411" spans="2:11" x14ac:dyDescent="0.45">
      <c r="B13411" s="20"/>
      <c r="C13411" s="19"/>
      <c r="D13411" s="19"/>
      <c r="E13411" s="23"/>
      <c r="F13411" s="23"/>
      <c r="G13411" s="17"/>
      <c r="H13411" s="17"/>
      <c r="I13411" s="17"/>
      <c r="J13411" s="17"/>
      <c r="K13411" s="17"/>
    </row>
    <row r="13412" spans="2:11" x14ac:dyDescent="0.45">
      <c r="B13412" s="20"/>
      <c r="C13412" s="19"/>
      <c r="D13412" s="19"/>
      <c r="E13412" s="23"/>
      <c r="F13412" s="23"/>
      <c r="G13412" s="17"/>
      <c r="H13412" s="17"/>
      <c r="I13412" s="17"/>
      <c r="J13412" s="17"/>
      <c r="K13412" s="17"/>
    </row>
    <row r="13413" spans="2:11" x14ac:dyDescent="0.45">
      <c r="B13413" s="20"/>
      <c r="C13413" s="19"/>
      <c r="D13413" s="19"/>
      <c r="E13413" s="23"/>
      <c r="F13413" s="23"/>
      <c r="G13413" s="17"/>
      <c r="H13413" s="17"/>
      <c r="I13413" s="17"/>
      <c r="J13413" s="17"/>
      <c r="K13413" s="17"/>
    </row>
    <row r="13414" spans="2:11" x14ac:dyDescent="0.45">
      <c r="B13414" s="20"/>
      <c r="C13414" s="19"/>
      <c r="D13414" s="19"/>
      <c r="E13414" s="23"/>
      <c r="F13414" s="23"/>
      <c r="G13414" s="17"/>
      <c r="H13414" s="17"/>
      <c r="I13414" s="17"/>
      <c r="J13414" s="17"/>
      <c r="K13414" s="17"/>
    </row>
    <row r="13415" spans="2:11" x14ac:dyDescent="0.45">
      <c r="B13415" s="20"/>
      <c r="C13415" s="19"/>
      <c r="D13415" s="19"/>
      <c r="E13415" s="23"/>
      <c r="F13415" s="23"/>
      <c r="G13415" s="17"/>
      <c r="H13415" s="17"/>
      <c r="I13415" s="17"/>
      <c r="J13415" s="17"/>
      <c r="K13415" s="17"/>
    </row>
    <row r="13416" spans="2:11" x14ac:dyDescent="0.45">
      <c r="B13416" s="20"/>
      <c r="C13416" s="19"/>
      <c r="D13416" s="19"/>
      <c r="E13416" s="23"/>
      <c r="F13416" s="23"/>
      <c r="G13416" s="17"/>
      <c r="H13416" s="17"/>
      <c r="I13416" s="17"/>
      <c r="J13416" s="17"/>
      <c r="K13416" s="17"/>
    </row>
    <row r="13417" spans="2:11" x14ac:dyDescent="0.45">
      <c r="B13417" s="20"/>
      <c r="C13417" s="19"/>
      <c r="D13417" s="19"/>
      <c r="E13417" s="23"/>
      <c r="F13417" s="23"/>
      <c r="G13417" s="17"/>
      <c r="H13417" s="17"/>
      <c r="I13417" s="17"/>
      <c r="J13417" s="17"/>
      <c r="K13417" s="17"/>
    </row>
    <row r="13418" spans="2:11" x14ac:dyDescent="0.45">
      <c r="B13418" s="20"/>
      <c r="C13418" s="19"/>
      <c r="D13418" s="19"/>
      <c r="E13418" s="23"/>
      <c r="F13418" s="23"/>
      <c r="G13418" s="17"/>
      <c r="H13418" s="17"/>
      <c r="I13418" s="17"/>
      <c r="J13418" s="17"/>
      <c r="K13418" s="17"/>
    </row>
    <row r="13419" spans="2:11" x14ac:dyDescent="0.45">
      <c r="B13419" s="20"/>
      <c r="C13419" s="19"/>
      <c r="D13419" s="19"/>
      <c r="E13419" s="23"/>
      <c r="F13419" s="23"/>
      <c r="G13419" s="17"/>
      <c r="H13419" s="17"/>
      <c r="I13419" s="17"/>
      <c r="J13419" s="17"/>
      <c r="K13419" s="17"/>
    </row>
    <row r="13420" spans="2:11" x14ac:dyDescent="0.45">
      <c r="B13420" s="20"/>
      <c r="C13420" s="19"/>
      <c r="D13420" s="19"/>
      <c r="E13420" s="23"/>
      <c r="F13420" s="23"/>
      <c r="G13420" s="17"/>
      <c r="H13420" s="17"/>
      <c r="I13420" s="17"/>
      <c r="J13420" s="17"/>
      <c r="K13420" s="17"/>
    </row>
    <row r="13421" spans="2:11" x14ac:dyDescent="0.45">
      <c r="B13421" s="20"/>
      <c r="C13421" s="19"/>
      <c r="D13421" s="19"/>
      <c r="E13421" s="23"/>
      <c r="F13421" s="23"/>
      <c r="G13421" s="17"/>
      <c r="H13421" s="17"/>
      <c r="I13421" s="17"/>
      <c r="J13421" s="17"/>
      <c r="K13421" s="17"/>
    </row>
    <row r="13422" spans="2:11" x14ac:dyDescent="0.45">
      <c r="B13422" s="20"/>
      <c r="C13422" s="19"/>
      <c r="D13422" s="19"/>
      <c r="E13422" s="23"/>
      <c r="F13422" s="23"/>
      <c r="G13422" s="17"/>
      <c r="H13422" s="17"/>
      <c r="I13422" s="17"/>
      <c r="J13422" s="17"/>
      <c r="K13422" s="17"/>
    </row>
    <row r="13423" spans="2:11" x14ac:dyDescent="0.45">
      <c r="B13423" s="20"/>
      <c r="C13423" s="19"/>
      <c r="D13423" s="19"/>
      <c r="E13423" s="23"/>
      <c r="F13423" s="23"/>
      <c r="G13423" s="17"/>
      <c r="H13423" s="17"/>
      <c r="I13423" s="17"/>
      <c r="J13423" s="17"/>
      <c r="K13423" s="17"/>
    </row>
    <row r="13424" spans="2:11" x14ac:dyDescent="0.45">
      <c r="B13424" s="20"/>
      <c r="C13424" s="19"/>
      <c r="D13424" s="19"/>
      <c r="E13424" s="23"/>
      <c r="F13424" s="23"/>
      <c r="G13424" s="17"/>
      <c r="H13424" s="17"/>
      <c r="I13424" s="17"/>
      <c r="J13424" s="17"/>
      <c r="K13424" s="17"/>
    </row>
    <row r="13425" spans="2:11" x14ac:dyDescent="0.45">
      <c r="B13425" s="20"/>
      <c r="C13425" s="19"/>
      <c r="D13425" s="19"/>
      <c r="E13425" s="23"/>
      <c r="F13425" s="23"/>
      <c r="G13425" s="17"/>
      <c r="H13425" s="17"/>
      <c r="I13425" s="17"/>
      <c r="J13425" s="17"/>
      <c r="K13425" s="17"/>
    </row>
    <row r="13426" spans="2:11" x14ac:dyDescent="0.45">
      <c r="B13426" s="20"/>
      <c r="C13426" s="19"/>
      <c r="D13426" s="19"/>
      <c r="E13426" s="23"/>
      <c r="F13426" s="23"/>
      <c r="G13426" s="17"/>
      <c r="H13426" s="17"/>
      <c r="I13426" s="17"/>
      <c r="J13426" s="17"/>
      <c r="K13426" s="17"/>
    </row>
    <row r="13427" spans="2:11" x14ac:dyDescent="0.45">
      <c r="B13427" s="20"/>
      <c r="C13427" s="19"/>
      <c r="D13427" s="19"/>
      <c r="E13427" s="23"/>
      <c r="F13427" s="23"/>
      <c r="G13427" s="17"/>
      <c r="H13427" s="17"/>
      <c r="I13427" s="17"/>
      <c r="J13427" s="17"/>
      <c r="K13427" s="17"/>
    </row>
    <row r="13428" spans="2:11" x14ac:dyDescent="0.45">
      <c r="B13428" s="20"/>
      <c r="C13428" s="19"/>
      <c r="D13428" s="19"/>
      <c r="E13428" s="23"/>
      <c r="F13428" s="23"/>
      <c r="G13428" s="17"/>
      <c r="H13428" s="17"/>
      <c r="I13428" s="17"/>
      <c r="J13428" s="17"/>
      <c r="K13428" s="17"/>
    </row>
    <row r="13429" spans="2:11" x14ac:dyDescent="0.45">
      <c r="B13429" s="20"/>
      <c r="C13429" s="19"/>
      <c r="D13429" s="19"/>
      <c r="E13429" s="23"/>
      <c r="F13429" s="23"/>
      <c r="G13429" s="17"/>
      <c r="H13429" s="17"/>
      <c r="I13429" s="17"/>
      <c r="J13429" s="17"/>
      <c r="K13429" s="17"/>
    </row>
    <row r="13430" spans="2:11" x14ac:dyDescent="0.45">
      <c r="B13430" s="20"/>
      <c r="C13430" s="19"/>
      <c r="D13430" s="19"/>
      <c r="E13430" s="23"/>
      <c r="F13430" s="23"/>
      <c r="G13430" s="17"/>
      <c r="H13430" s="17"/>
      <c r="I13430" s="17"/>
      <c r="J13430" s="17"/>
      <c r="K13430" s="17"/>
    </row>
    <row r="13431" spans="2:11" x14ac:dyDescent="0.45">
      <c r="B13431" s="20"/>
      <c r="C13431" s="19"/>
      <c r="D13431" s="19"/>
      <c r="E13431" s="23"/>
      <c r="F13431" s="23"/>
      <c r="G13431" s="17"/>
      <c r="H13431" s="17"/>
      <c r="I13431" s="17"/>
      <c r="J13431" s="17"/>
      <c r="K13431" s="17"/>
    </row>
    <row r="13432" spans="2:11" x14ac:dyDescent="0.45">
      <c r="B13432" s="20"/>
      <c r="C13432" s="19"/>
      <c r="D13432" s="19"/>
      <c r="E13432" s="23"/>
      <c r="F13432" s="23"/>
      <c r="G13432" s="17"/>
      <c r="H13432" s="17"/>
      <c r="I13432" s="17"/>
      <c r="J13432" s="17"/>
      <c r="K13432" s="17"/>
    </row>
    <row r="13433" spans="2:11" x14ac:dyDescent="0.45">
      <c r="B13433" s="20"/>
      <c r="C13433" s="19"/>
      <c r="D13433" s="19"/>
      <c r="E13433" s="23"/>
      <c r="F13433" s="23"/>
      <c r="G13433" s="17"/>
      <c r="H13433" s="17"/>
      <c r="I13433" s="17"/>
      <c r="J13433" s="17"/>
      <c r="K13433" s="17"/>
    </row>
    <row r="13434" spans="2:11" x14ac:dyDescent="0.45">
      <c r="B13434" s="20"/>
      <c r="C13434" s="19"/>
      <c r="D13434" s="19"/>
      <c r="E13434" s="23"/>
      <c r="F13434" s="23"/>
      <c r="G13434" s="17"/>
      <c r="H13434" s="17"/>
      <c r="I13434" s="17"/>
      <c r="J13434" s="17"/>
      <c r="K13434" s="17"/>
    </row>
    <row r="13435" spans="2:11" x14ac:dyDescent="0.45">
      <c r="B13435" s="20"/>
      <c r="C13435" s="19"/>
      <c r="D13435" s="19"/>
      <c r="E13435" s="23"/>
      <c r="F13435" s="23"/>
      <c r="G13435" s="17"/>
      <c r="H13435" s="17"/>
      <c r="I13435" s="17"/>
      <c r="J13435" s="17"/>
      <c r="K13435" s="17"/>
    </row>
    <row r="13436" spans="2:11" x14ac:dyDescent="0.45">
      <c r="B13436" s="20"/>
      <c r="C13436" s="19"/>
      <c r="D13436" s="19"/>
      <c r="E13436" s="23"/>
      <c r="F13436" s="23"/>
      <c r="G13436" s="17"/>
      <c r="H13436" s="17"/>
      <c r="I13436" s="17"/>
      <c r="J13436" s="17"/>
      <c r="K13436" s="17"/>
    </row>
    <row r="13437" spans="2:11" x14ac:dyDescent="0.45">
      <c r="B13437" s="20"/>
      <c r="C13437" s="19"/>
      <c r="D13437" s="19"/>
      <c r="E13437" s="23"/>
      <c r="F13437" s="23"/>
      <c r="G13437" s="17"/>
      <c r="H13437" s="17"/>
      <c r="I13437" s="17"/>
      <c r="J13437" s="17"/>
      <c r="K13437" s="17"/>
    </row>
    <row r="13438" spans="2:11" x14ac:dyDescent="0.45">
      <c r="B13438" s="20"/>
      <c r="C13438" s="19"/>
      <c r="D13438" s="19"/>
      <c r="E13438" s="23"/>
      <c r="F13438" s="23"/>
      <c r="G13438" s="17"/>
      <c r="H13438" s="17"/>
      <c r="I13438" s="17"/>
      <c r="J13438" s="17"/>
      <c r="K13438" s="17"/>
    </row>
    <row r="13439" spans="2:11" x14ac:dyDescent="0.45">
      <c r="B13439" s="20"/>
      <c r="C13439" s="19"/>
      <c r="D13439" s="19"/>
      <c r="E13439" s="23"/>
      <c r="F13439" s="23"/>
      <c r="G13439" s="17"/>
      <c r="H13439" s="17"/>
      <c r="I13439" s="17"/>
      <c r="J13439" s="17"/>
      <c r="K13439" s="17"/>
    </row>
    <row r="13440" spans="2:11" x14ac:dyDescent="0.45">
      <c r="B13440" s="20"/>
      <c r="C13440" s="19"/>
      <c r="D13440" s="19"/>
      <c r="E13440" s="23"/>
      <c r="F13440" s="23"/>
      <c r="G13440" s="17"/>
      <c r="H13440" s="17"/>
      <c r="I13440" s="17"/>
      <c r="J13440" s="17"/>
      <c r="K13440" s="17"/>
    </row>
    <row r="13441" spans="2:11" x14ac:dyDescent="0.45">
      <c r="B13441" s="20"/>
      <c r="C13441" s="19"/>
      <c r="D13441" s="19"/>
      <c r="E13441" s="23"/>
      <c r="F13441" s="23"/>
      <c r="G13441" s="17"/>
      <c r="H13441" s="17"/>
      <c r="I13441" s="17"/>
      <c r="J13441" s="17"/>
      <c r="K13441" s="17"/>
    </row>
    <row r="13442" spans="2:11" x14ac:dyDescent="0.45">
      <c r="B13442" s="20"/>
      <c r="C13442" s="19"/>
      <c r="D13442" s="19"/>
      <c r="E13442" s="23"/>
      <c r="F13442" s="23"/>
      <c r="G13442" s="17"/>
      <c r="H13442" s="17"/>
      <c r="I13442" s="17"/>
      <c r="J13442" s="17"/>
      <c r="K13442" s="17"/>
    </row>
    <row r="13443" spans="2:11" x14ac:dyDescent="0.45">
      <c r="B13443" s="20"/>
      <c r="C13443" s="19"/>
      <c r="D13443" s="19"/>
      <c r="E13443" s="23"/>
      <c r="F13443" s="23"/>
      <c r="G13443" s="17"/>
      <c r="H13443" s="17"/>
      <c r="I13443" s="17"/>
      <c r="J13443" s="17"/>
      <c r="K13443" s="17"/>
    </row>
    <row r="13444" spans="2:11" x14ac:dyDescent="0.45">
      <c r="B13444" s="20"/>
      <c r="C13444" s="19"/>
      <c r="D13444" s="19"/>
      <c r="E13444" s="23"/>
      <c r="F13444" s="23"/>
      <c r="G13444" s="17"/>
      <c r="H13444" s="17"/>
      <c r="I13444" s="17"/>
      <c r="J13444" s="17"/>
      <c r="K13444" s="17"/>
    </row>
    <row r="13445" spans="2:11" x14ac:dyDescent="0.45">
      <c r="B13445" s="20"/>
      <c r="C13445" s="19"/>
      <c r="D13445" s="19"/>
      <c r="E13445" s="23"/>
      <c r="F13445" s="23"/>
      <c r="G13445" s="17"/>
      <c r="H13445" s="17"/>
      <c r="I13445" s="17"/>
      <c r="J13445" s="17"/>
      <c r="K13445" s="17"/>
    </row>
    <row r="13446" spans="2:11" x14ac:dyDescent="0.45">
      <c r="B13446" s="20"/>
      <c r="C13446" s="19"/>
      <c r="D13446" s="19"/>
      <c r="E13446" s="23"/>
      <c r="F13446" s="23"/>
      <c r="G13446" s="17"/>
      <c r="H13446" s="17"/>
      <c r="I13446" s="17"/>
      <c r="J13446" s="17"/>
      <c r="K13446" s="17"/>
    </row>
    <row r="13447" spans="2:11" x14ac:dyDescent="0.45">
      <c r="B13447" s="20"/>
      <c r="C13447" s="19"/>
      <c r="D13447" s="19"/>
      <c r="E13447" s="23"/>
      <c r="F13447" s="23"/>
      <c r="G13447" s="17"/>
      <c r="H13447" s="17"/>
      <c r="I13447" s="17"/>
      <c r="J13447" s="17"/>
      <c r="K13447" s="17"/>
    </row>
    <row r="13448" spans="2:11" x14ac:dyDescent="0.45">
      <c r="B13448" s="20"/>
      <c r="C13448" s="19"/>
      <c r="D13448" s="19"/>
      <c r="E13448" s="23"/>
      <c r="F13448" s="23"/>
      <c r="G13448" s="17"/>
      <c r="H13448" s="17"/>
      <c r="I13448" s="17"/>
      <c r="J13448" s="17"/>
      <c r="K13448" s="17"/>
    </row>
    <row r="13449" spans="2:11" x14ac:dyDescent="0.45">
      <c r="B13449" s="20"/>
      <c r="C13449" s="19"/>
      <c r="D13449" s="19"/>
      <c r="E13449" s="23"/>
      <c r="F13449" s="23"/>
      <c r="G13449" s="17"/>
      <c r="H13449" s="17"/>
      <c r="I13449" s="17"/>
      <c r="J13449" s="17"/>
      <c r="K13449" s="17"/>
    </row>
    <row r="13450" spans="2:11" x14ac:dyDescent="0.45">
      <c r="B13450" s="20"/>
      <c r="C13450" s="19"/>
      <c r="D13450" s="19"/>
      <c r="E13450" s="23"/>
      <c r="F13450" s="23"/>
      <c r="G13450" s="17"/>
      <c r="H13450" s="17"/>
      <c r="I13450" s="17"/>
      <c r="J13450" s="17"/>
      <c r="K13450" s="17"/>
    </row>
    <row r="13451" spans="2:11" x14ac:dyDescent="0.45">
      <c r="B13451" s="20"/>
      <c r="C13451" s="19"/>
      <c r="D13451" s="19"/>
      <c r="E13451" s="23"/>
      <c r="F13451" s="23"/>
      <c r="G13451" s="17"/>
      <c r="H13451" s="17"/>
      <c r="I13451" s="17"/>
      <c r="J13451" s="17"/>
      <c r="K13451" s="17"/>
    </row>
    <row r="13452" spans="2:11" x14ac:dyDescent="0.45">
      <c r="B13452" s="20"/>
      <c r="C13452" s="19"/>
      <c r="D13452" s="19"/>
      <c r="E13452" s="23"/>
      <c r="F13452" s="23"/>
      <c r="G13452" s="17"/>
      <c r="H13452" s="17"/>
      <c r="I13452" s="17"/>
      <c r="J13452" s="17"/>
      <c r="K13452" s="17"/>
    </row>
    <row r="13453" spans="2:11" x14ac:dyDescent="0.45">
      <c r="B13453" s="20"/>
      <c r="C13453" s="19"/>
      <c r="D13453" s="19"/>
      <c r="E13453" s="23"/>
      <c r="F13453" s="23"/>
      <c r="G13453" s="17"/>
      <c r="H13453" s="17"/>
      <c r="I13453" s="17"/>
      <c r="J13453" s="17"/>
      <c r="K13453" s="17"/>
    </row>
    <row r="13454" spans="2:11" x14ac:dyDescent="0.45">
      <c r="B13454" s="20"/>
      <c r="C13454" s="19"/>
      <c r="D13454" s="19"/>
      <c r="E13454" s="23"/>
      <c r="F13454" s="23"/>
      <c r="G13454" s="17"/>
      <c r="H13454" s="17"/>
      <c r="I13454" s="17"/>
      <c r="J13454" s="17"/>
      <c r="K13454" s="17"/>
    </row>
    <row r="13455" spans="2:11" x14ac:dyDescent="0.45">
      <c r="B13455" s="20"/>
      <c r="C13455" s="19"/>
      <c r="D13455" s="19"/>
      <c r="E13455" s="23"/>
      <c r="F13455" s="23"/>
      <c r="G13455" s="17"/>
      <c r="H13455" s="17"/>
      <c r="I13455" s="17"/>
      <c r="J13455" s="17"/>
      <c r="K13455" s="17"/>
    </row>
    <row r="13456" spans="2:11" x14ac:dyDescent="0.45">
      <c r="B13456" s="20"/>
      <c r="C13456" s="19"/>
      <c r="D13456" s="19"/>
      <c r="E13456" s="23"/>
      <c r="F13456" s="23"/>
      <c r="G13456" s="17"/>
      <c r="H13456" s="17"/>
      <c r="I13456" s="17"/>
      <c r="J13456" s="17"/>
      <c r="K13456" s="17"/>
    </row>
    <row r="13457" spans="2:11" x14ac:dyDescent="0.45">
      <c r="B13457" s="20"/>
      <c r="C13457" s="19"/>
      <c r="D13457" s="19"/>
      <c r="E13457" s="23"/>
      <c r="F13457" s="23"/>
      <c r="G13457" s="17"/>
      <c r="H13457" s="17"/>
      <c r="I13457" s="17"/>
      <c r="J13457" s="17"/>
      <c r="K13457" s="17"/>
    </row>
    <row r="13458" spans="2:11" x14ac:dyDescent="0.45">
      <c r="B13458" s="20"/>
      <c r="C13458" s="19"/>
      <c r="D13458" s="19"/>
      <c r="E13458" s="23"/>
      <c r="F13458" s="23"/>
      <c r="G13458" s="17"/>
      <c r="H13458" s="17"/>
      <c r="I13458" s="17"/>
      <c r="J13458" s="17"/>
      <c r="K13458" s="17"/>
    </row>
    <row r="13459" spans="2:11" x14ac:dyDescent="0.45">
      <c r="B13459" s="20"/>
      <c r="C13459" s="19"/>
      <c r="D13459" s="19"/>
      <c r="E13459" s="23"/>
      <c r="F13459" s="23"/>
      <c r="G13459" s="17"/>
      <c r="H13459" s="17"/>
      <c r="I13459" s="17"/>
      <c r="J13459" s="17"/>
      <c r="K13459" s="17"/>
    </row>
    <row r="13460" spans="2:11" x14ac:dyDescent="0.45">
      <c r="B13460" s="20"/>
      <c r="C13460" s="19"/>
      <c r="D13460" s="19"/>
      <c r="E13460" s="23"/>
      <c r="F13460" s="23"/>
      <c r="G13460" s="17"/>
      <c r="H13460" s="17"/>
      <c r="I13460" s="17"/>
      <c r="J13460" s="17"/>
      <c r="K13460" s="17"/>
    </row>
    <row r="13461" spans="2:11" x14ac:dyDescent="0.45">
      <c r="B13461" s="20"/>
      <c r="C13461" s="19"/>
      <c r="D13461" s="19"/>
      <c r="E13461" s="23"/>
      <c r="F13461" s="23"/>
      <c r="G13461" s="17"/>
      <c r="H13461" s="17"/>
      <c r="I13461" s="17"/>
      <c r="J13461" s="17"/>
      <c r="K13461" s="17"/>
    </row>
    <row r="13462" spans="2:11" x14ac:dyDescent="0.45">
      <c r="B13462" s="20"/>
      <c r="C13462" s="19"/>
      <c r="D13462" s="19"/>
      <c r="E13462" s="23"/>
      <c r="F13462" s="23"/>
      <c r="G13462" s="17"/>
      <c r="H13462" s="17"/>
      <c r="I13462" s="17"/>
      <c r="J13462" s="17"/>
      <c r="K13462" s="17"/>
    </row>
    <row r="13463" spans="2:11" x14ac:dyDescent="0.45">
      <c r="B13463" s="20"/>
      <c r="C13463" s="19"/>
      <c r="D13463" s="19"/>
      <c r="E13463" s="23"/>
      <c r="F13463" s="23"/>
      <c r="G13463" s="17"/>
      <c r="H13463" s="17"/>
      <c r="I13463" s="17"/>
      <c r="J13463" s="17"/>
      <c r="K13463" s="17"/>
    </row>
    <row r="13464" spans="2:11" x14ac:dyDescent="0.45">
      <c r="B13464" s="20"/>
      <c r="C13464" s="19"/>
      <c r="D13464" s="19"/>
      <c r="E13464" s="23"/>
      <c r="F13464" s="23"/>
      <c r="G13464" s="17"/>
      <c r="H13464" s="17"/>
      <c r="I13464" s="17"/>
      <c r="J13464" s="17"/>
      <c r="K13464" s="17"/>
    </row>
    <row r="13465" spans="2:11" x14ac:dyDescent="0.45">
      <c r="B13465" s="20"/>
      <c r="C13465" s="19"/>
      <c r="D13465" s="19"/>
      <c r="E13465" s="23"/>
      <c r="F13465" s="23"/>
      <c r="G13465" s="17"/>
      <c r="H13465" s="17"/>
      <c r="I13465" s="17"/>
      <c r="J13465" s="17"/>
      <c r="K13465" s="17"/>
    </row>
    <row r="13466" spans="2:11" x14ac:dyDescent="0.45">
      <c r="B13466" s="20"/>
      <c r="C13466" s="19"/>
      <c r="D13466" s="19"/>
      <c r="E13466" s="23"/>
      <c r="F13466" s="23"/>
      <c r="G13466" s="17"/>
      <c r="H13466" s="17"/>
      <c r="I13466" s="17"/>
      <c r="J13466" s="17"/>
      <c r="K13466" s="17"/>
    </row>
    <row r="13467" spans="2:11" x14ac:dyDescent="0.45">
      <c r="B13467" s="20"/>
      <c r="C13467" s="19"/>
      <c r="D13467" s="19"/>
      <c r="E13467" s="23"/>
      <c r="F13467" s="23"/>
      <c r="G13467" s="17"/>
      <c r="H13467" s="17"/>
      <c r="I13467" s="17"/>
      <c r="J13467" s="17"/>
      <c r="K13467" s="17"/>
    </row>
    <row r="13468" spans="2:11" x14ac:dyDescent="0.45">
      <c r="B13468" s="20"/>
      <c r="C13468" s="19"/>
      <c r="D13468" s="19"/>
      <c r="E13468" s="23"/>
      <c r="F13468" s="23"/>
      <c r="G13468" s="17"/>
      <c r="H13468" s="17"/>
      <c r="I13468" s="17"/>
      <c r="J13468" s="17"/>
      <c r="K13468" s="17"/>
    </row>
    <row r="13469" spans="2:11" x14ac:dyDescent="0.45">
      <c r="B13469" s="20"/>
      <c r="C13469" s="19"/>
      <c r="D13469" s="19"/>
      <c r="E13469" s="23"/>
      <c r="F13469" s="23"/>
      <c r="G13469" s="17"/>
      <c r="H13469" s="17"/>
      <c r="I13469" s="17"/>
      <c r="J13469" s="17"/>
      <c r="K13469" s="17"/>
    </row>
    <row r="13470" spans="2:11" x14ac:dyDescent="0.45">
      <c r="B13470" s="20"/>
      <c r="C13470" s="19"/>
      <c r="D13470" s="19"/>
      <c r="E13470" s="23"/>
      <c r="F13470" s="23"/>
      <c r="G13470" s="17"/>
      <c r="H13470" s="17"/>
      <c r="I13470" s="17"/>
      <c r="J13470" s="17"/>
      <c r="K13470" s="17"/>
    </row>
    <row r="13471" spans="2:11" x14ac:dyDescent="0.45">
      <c r="B13471" s="20"/>
      <c r="C13471" s="19"/>
      <c r="D13471" s="19"/>
      <c r="E13471" s="23"/>
      <c r="F13471" s="23"/>
      <c r="G13471" s="17"/>
      <c r="H13471" s="17"/>
      <c r="I13471" s="17"/>
      <c r="J13471" s="17"/>
      <c r="K13471" s="17"/>
    </row>
    <row r="13472" spans="2:11" x14ac:dyDescent="0.45">
      <c r="B13472" s="20"/>
      <c r="C13472" s="19"/>
      <c r="D13472" s="19"/>
      <c r="E13472" s="23"/>
      <c r="F13472" s="23"/>
      <c r="G13472" s="17"/>
      <c r="H13472" s="17"/>
      <c r="I13472" s="17"/>
      <c r="J13472" s="17"/>
      <c r="K13472" s="17"/>
    </row>
    <row r="13473" spans="2:11" x14ac:dyDescent="0.45">
      <c r="B13473" s="20"/>
      <c r="C13473" s="19"/>
      <c r="D13473" s="19"/>
      <c r="E13473" s="23"/>
      <c r="F13473" s="23"/>
      <c r="G13473" s="17"/>
      <c r="H13473" s="17"/>
      <c r="I13473" s="17"/>
      <c r="J13473" s="17"/>
      <c r="K13473" s="17"/>
    </row>
    <row r="13474" spans="2:11" x14ac:dyDescent="0.45">
      <c r="B13474" s="20"/>
      <c r="C13474" s="19"/>
      <c r="D13474" s="19"/>
      <c r="E13474" s="23"/>
      <c r="F13474" s="23"/>
      <c r="G13474" s="17"/>
      <c r="H13474" s="17"/>
      <c r="I13474" s="17"/>
      <c r="J13474" s="17"/>
      <c r="K13474" s="17"/>
    </row>
    <row r="13475" spans="2:11" x14ac:dyDescent="0.45">
      <c r="B13475" s="20"/>
      <c r="C13475" s="19"/>
      <c r="D13475" s="19"/>
      <c r="E13475" s="23"/>
      <c r="F13475" s="23"/>
      <c r="G13475" s="17"/>
      <c r="H13475" s="17"/>
      <c r="I13475" s="17"/>
      <c r="J13475" s="17"/>
      <c r="K13475" s="17"/>
    </row>
    <row r="13476" spans="2:11" x14ac:dyDescent="0.45">
      <c r="B13476" s="20"/>
      <c r="C13476" s="19"/>
      <c r="D13476" s="19"/>
      <c r="E13476" s="23"/>
      <c r="F13476" s="23"/>
      <c r="G13476" s="17"/>
      <c r="H13476" s="17"/>
      <c r="I13476" s="17"/>
      <c r="J13476" s="17"/>
      <c r="K13476" s="17"/>
    </row>
    <row r="13477" spans="2:11" x14ac:dyDescent="0.45">
      <c r="B13477" s="20"/>
      <c r="C13477" s="19"/>
      <c r="D13477" s="19"/>
      <c r="E13477" s="23"/>
      <c r="F13477" s="23"/>
      <c r="G13477" s="17"/>
      <c r="H13477" s="17"/>
      <c r="I13477" s="17"/>
      <c r="J13477" s="17"/>
      <c r="K13477" s="17"/>
    </row>
    <row r="13478" spans="2:11" x14ac:dyDescent="0.45">
      <c r="B13478" s="20"/>
      <c r="C13478" s="19"/>
      <c r="D13478" s="19"/>
      <c r="E13478" s="23"/>
      <c r="F13478" s="23"/>
      <c r="G13478" s="17"/>
      <c r="H13478" s="17"/>
      <c r="I13478" s="17"/>
      <c r="J13478" s="17"/>
      <c r="K13478" s="17"/>
    </row>
    <row r="13479" spans="2:11" x14ac:dyDescent="0.45">
      <c r="B13479" s="20"/>
      <c r="C13479" s="19"/>
      <c r="D13479" s="19"/>
      <c r="E13479" s="23"/>
      <c r="F13479" s="23"/>
      <c r="G13479" s="17"/>
      <c r="H13479" s="17"/>
      <c r="I13479" s="17"/>
      <c r="J13479" s="17"/>
      <c r="K13479" s="17"/>
    </row>
    <row r="13480" spans="2:11" x14ac:dyDescent="0.45">
      <c r="B13480" s="20"/>
      <c r="C13480" s="19"/>
      <c r="D13480" s="19"/>
      <c r="E13480" s="23"/>
      <c r="F13480" s="23"/>
      <c r="G13480" s="17"/>
      <c r="H13480" s="17"/>
      <c r="I13480" s="17"/>
      <c r="J13480" s="17"/>
      <c r="K13480" s="17"/>
    </row>
    <row r="13481" spans="2:11" x14ac:dyDescent="0.45">
      <c r="B13481" s="20"/>
      <c r="C13481" s="19"/>
      <c r="D13481" s="19"/>
      <c r="E13481" s="23"/>
      <c r="F13481" s="23"/>
      <c r="G13481" s="17"/>
      <c r="H13481" s="17"/>
      <c r="I13481" s="17"/>
      <c r="J13481" s="17"/>
      <c r="K13481" s="17"/>
    </row>
    <row r="13482" spans="2:11" x14ac:dyDescent="0.45">
      <c r="B13482" s="20"/>
      <c r="C13482" s="19"/>
      <c r="D13482" s="19"/>
      <c r="E13482" s="23"/>
      <c r="F13482" s="23"/>
      <c r="G13482" s="17"/>
      <c r="H13482" s="17"/>
      <c r="I13482" s="17"/>
      <c r="J13482" s="17"/>
      <c r="K13482" s="17"/>
    </row>
    <row r="13483" spans="2:11" x14ac:dyDescent="0.45">
      <c r="B13483" s="20"/>
      <c r="C13483" s="19"/>
      <c r="D13483" s="19"/>
      <c r="E13483" s="23"/>
      <c r="F13483" s="23"/>
      <c r="G13483" s="17"/>
      <c r="H13483" s="17"/>
      <c r="I13483" s="17"/>
      <c r="J13483" s="17"/>
      <c r="K13483" s="17"/>
    </row>
    <row r="13484" spans="2:11" x14ac:dyDescent="0.45">
      <c r="B13484" s="20"/>
      <c r="C13484" s="19"/>
      <c r="D13484" s="19"/>
      <c r="E13484" s="23"/>
      <c r="F13484" s="23"/>
      <c r="G13484" s="17"/>
      <c r="H13484" s="17"/>
      <c r="I13484" s="17"/>
      <c r="J13484" s="17"/>
      <c r="K13484" s="17"/>
    </row>
    <row r="13485" spans="2:11" x14ac:dyDescent="0.45">
      <c r="B13485" s="20"/>
      <c r="C13485" s="19"/>
      <c r="D13485" s="19"/>
      <c r="E13485" s="23"/>
      <c r="F13485" s="23"/>
      <c r="G13485" s="17"/>
      <c r="H13485" s="17"/>
      <c r="I13485" s="17"/>
      <c r="J13485" s="17"/>
      <c r="K13485" s="17"/>
    </row>
    <row r="13486" spans="2:11" x14ac:dyDescent="0.45">
      <c r="B13486" s="20"/>
      <c r="C13486" s="19"/>
      <c r="D13486" s="19"/>
      <c r="E13486" s="23"/>
      <c r="F13486" s="23"/>
      <c r="G13486" s="17"/>
      <c r="H13486" s="17"/>
      <c r="I13486" s="17"/>
      <c r="J13486" s="17"/>
      <c r="K13486" s="17"/>
    </row>
    <row r="13487" spans="2:11" x14ac:dyDescent="0.45">
      <c r="B13487" s="20"/>
      <c r="C13487" s="19"/>
      <c r="D13487" s="19"/>
      <c r="E13487" s="23"/>
      <c r="F13487" s="23"/>
      <c r="G13487" s="17"/>
      <c r="H13487" s="17"/>
      <c r="I13487" s="17"/>
      <c r="J13487" s="17"/>
      <c r="K13487" s="17"/>
    </row>
    <row r="13488" spans="2:11" x14ac:dyDescent="0.45">
      <c r="B13488" s="20"/>
      <c r="C13488" s="19"/>
      <c r="D13488" s="19"/>
      <c r="E13488" s="23"/>
      <c r="F13488" s="23"/>
      <c r="G13488" s="17"/>
      <c r="H13488" s="17"/>
      <c r="I13488" s="17"/>
      <c r="J13488" s="17"/>
      <c r="K13488" s="17"/>
    </row>
    <row r="13489" spans="2:11" x14ac:dyDescent="0.45">
      <c r="B13489" s="20"/>
      <c r="C13489" s="19"/>
      <c r="D13489" s="19"/>
      <c r="E13489" s="23"/>
      <c r="F13489" s="23"/>
      <c r="G13489" s="17"/>
      <c r="H13489" s="17"/>
      <c r="I13489" s="17"/>
      <c r="J13489" s="17"/>
      <c r="K13489" s="17"/>
    </row>
    <row r="13490" spans="2:11" x14ac:dyDescent="0.45">
      <c r="B13490" s="20"/>
      <c r="C13490" s="19"/>
      <c r="D13490" s="19"/>
      <c r="E13490" s="23"/>
      <c r="F13490" s="23"/>
      <c r="G13490" s="17"/>
      <c r="H13490" s="17"/>
      <c r="I13490" s="17"/>
      <c r="J13490" s="17"/>
      <c r="K13490" s="17"/>
    </row>
    <row r="13491" spans="2:11" x14ac:dyDescent="0.45">
      <c r="B13491" s="20"/>
      <c r="C13491" s="19"/>
      <c r="D13491" s="19"/>
      <c r="E13491" s="23"/>
      <c r="F13491" s="23"/>
      <c r="G13491" s="17"/>
      <c r="H13491" s="17"/>
      <c r="I13491" s="17"/>
      <c r="J13491" s="17"/>
      <c r="K13491" s="17"/>
    </row>
    <row r="13492" spans="2:11" x14ac:dyDescent="0.45">
      <c r="B13492" s="20"/>
      <c r="C13492" s="19"/>
      <c r="D13492" s="19"/>
      <c r="E13492" s="23"/>
      <c r="F13492" s="23"/>
      <c r="G13492" s="17"/>
      <c r="H13492" s="17"/>
      <c r="I13492" s="17"/>
      <c r="J13492" s="17"/>
      <c r="K13492" s="17"/>
    </row>
    <row r="13493" spans="2:11" x14ac:dyDescent="0.45">
      <c r="B13493" s="20"/>
      <c r="C13493" s="19"/>
      <c r="D13493" s="19"/>
      <c r="E13493" s="23"/>
      <c r="F13493" s="23"/>
      <c r="G13493" s="17"/>
      <c r="H13493" s="17"/>
      <c r="I13493" s="17"/>
      <c r="J13493" s="17"/>
      <c r="K13493" s="17"/>
    </row>
    <row r="13494" spans="2:11" x14ac:dyDescent="0.45">
      <c r="B13494" s="20"/>
      <c r="C13494" s="19"/>
      <c r="D13494" s="19"/>
      <c r="E13494" s="23"/>
      <c r="F13494" s="23"/>
      <c r="G13494" s="17"/>
      <c r="H13494" s="17"/>
      <c r="I13494" s="17"/>
      <c r="J13494" s="17"/>
      <c r="K13494" s="17"/>
    </row>
    <row r="13495" spans="2:11" x14ac:dyDescent="0.45">
      <c r="B13495" s="20"/>
      <c r="C13495" s="19"/>
      <c r="D13495" s="19"/>
      <c r="E13495" s="23"/>
      <c r="F13495" s="23"/>
      <c r="G13495" s="17"/>
      <c r="H13495" s="17"/>
      <c r="I13495" s="17"/>
      <c r="J13495" s="17"/>
      <c r="K13495" s="17"/>
    </row>
    <row r="13496" spans="2:11" x14ac:dyDescent="0.45">
      <c r="B13496" s="20"/>
      <c r="C13496" s="19"/>
      <c r="D13496" s="19"/>
      <c r="E13496" s="23"/>
      <c r="F13496" s="23"/>
      <c r="G13496" s="17"/>
      <c r="H13496" s="17"/>
      <c r="I13496" s="17"/>
      <c r="J13496" s="17"/>
      <c r="K13496" s="17"/>
    </row>
    <row r="13497" spans="2:11" x14ac:dyDescent="0.45">
      <c r="B13497" s="20"/>
      <c r="C13497" s="19"/>
      <c r="D13497" s="19"/>
      <c r="E13497" s="23"/>
      <c r="F13497" s="23"/>
      <c r="G13497" s="17"/>
      <c r="H13497" s="17"/>
      <c r="I13497" s="17"/>
      <c r="J13497" s="17"/>
      <c r="K13497" s="17"/>
    </row>
    <row r="13498" spans="2:11" x14ac:dyDescent="0.45">
      <c r="B13498" s="20"/>
      <c r="C13498" s="19"/>
      <c r="D13498" s="19"/>
      <c r="E13498" s="23"/>
      <c r="F13498" s="23"/>
      <c r="G13498" s="17"/>
      <c r="H13498" s="17"/>
      <c r="I13498" s="17"/>
      <c r="J13498" s="17"/>
      <c r="K13498" s="17"/>
    </row>
    <row r="13499" spans="2:11" x14ac:dyDescent="0.45">
      <c r="B13499" s="20"/>
      <c r="C13499" s="19"/>
      <c r="D13499" s="19"/>
      <c r="E13499" s="23"/>
      <c r="F13499" s="23"/>
      <c r="G13499" s="17"/>
      <c r="H13499" s="17"/>
      <c r="I13499" s="17"/>
      <c r="J13499" s="17"/>
      <c r="K13499" s="17"/>
    </row>
    <row r="13500" spans="2:11" x14ac:dyDescent="0.45">
      <c r="B13500" s="20"/>
      <c r="C13500" s="19"/>
      <c r="D13500" s="19"/>
      <c r="E13500" s="23"/>
      <c r="F13500" s="23"/>
      <c r="G13500" s="17"/>
      <c r="H13500" s="17"/>
      <c r="I13500" s="17"/>
      <c r="J13500" s="17"/>
      <c r="K13500" s="17"/>
    </row>
    <row r="13501" spans="2:11" x14ac:dyDescent="0.45">
      <c r="B13501" s="20"/>
      <c r="C13501" s="19"/>
      <c r="D13501" s="19"/>
      <c r="E13501" s="23"/>
      <c r="F13501" s="23"/>
      <c r="G13501" s="17"/>
      <c r="H13501" s="17"/>
      <c r="I13501" s="17"/>
      <c r="J13501" s="17"/>
      <c r="K13501" s="17"/>
    </row>
    <row r="13502" spans="2:11" x14ac:dyDescent="0.45">
      <c r="B13502" s="20"/>
      <c r="C13502" s="19"/>
      <c r="D13502" s="19"/>
      <c r="E13502" s="23"/>
      <c r="F13502" s="23"/>
      <c r="G13502" s="17"/>
      <c r="H13502" s="17"/>
      <c r="I13502" s="17"/>
      <c r="J13502" s="17"/>
      <c r="K13502" s="17"/>
    </row>
    <row r="13503" spans="2:11" x14ac:dyDescent="0.45">
      <c r="B13503" s="20"/>
      <c r="C13503" s="19"/>
      <c r="D13503" s="19"/>
      <c r="E13503" s="23"/>
      <c r="F13503" s="23"/>
      <c r="G13503" s="17"/>
      <c r="H13503" s="17"/>
      <c r="I13503" s="17"/>
      <c r="J13503" s="17"/>
      <c r="K13503" s="17"/>
    </row>
    <row r="13504" spans="2:11" x14ac:dyDescent="0.45">
      <c r="B13504" s="20"/>
      <c r="C13504" s="19"/>
      <c r="D13504" s="19"/>
      <c r="E13504" s="23"/>
      <c r="F13504" s="23"/>
      <c r="G13504" s="17"/>
      <c r="H13504" s="17"/>
      <c r="I13504" s="17"/>
      <c r="J13504" s="17"/>
      <c r="K13504" s="17"/>
    </row>
    <row r="13505" spans="2:11" x14ac:dyDescent="0.45">
      <c r="B13505" s="20"/>
      <c r="C13505" s="19"/>
      <c r="D13505" s="19"/>
      <c r="E13505" s="23"/>
      <c r="F13505" s="23"/>
      <c r="G13505" s="17"/>
      <c r="H13505" s="17"/>
      <c r="I13505" s="17"/>
      <c r="J13505" s="17"/>
      <c r="K13505" s="17"/>
    </row>
    <row r="13506" spans="2:11" x14ac:dyDescent="0.45">
      <c r="B13506" s="20"/>
      <c r="C13506" s="19"/>
      <c r="D13506" s="19"/>
      <c r="E13506" s="23"/>
      <c r="F13506" s="23"/>
      <c r="G13506" s="17"/>
      <c r="H13506" s="17"/>
      <c r="I13506" s="17"/>
      <c r="J13506" s="17"/>
      <c r="K13506" s="17"/>
    </row>
    <row r="13507" spans="2:11" x14ac:dyDescent="0.45">
      <c r="B13507" s="20"/>
      <c r="C13507" s="19"/>
      <c r="D13507" s="19"/>
      <c r="E13507" s="23"/>
      <c r="F13507" s="23"/>
      <c r="G13507" s="17"/>
      <c r="H13507" s="17"/>
      <c r="I13507" s="17"/>
      <c r="J13507" s="17"/>
      <c r="K13507" s="17"/>
    </row>
    <row r="13508" spans="2:11" x14ac:dyDescent="0.45">
      <c r="B13508" s="20"/>
      <c r="C13508" s="19"/>
      <c r="D13508" s="19"/>
      <c r="E13508" s="23"/>
      <c r="F13508" s="23"/>
      <c r="G13508" s="17"/>
      <c r="H13508" s="17"/>
      <c r="I13508" s="17"/>
      <c r="J13508" s="17"/>
      <c r="K13508" s="17"/>
    </row>
    <row r="13509" spans="2:11" x14ac:dyDescent="0.45">
      <c r="B13509" s="20"/>
      <c r="C13509" s="19"/>
      <c r="D13509" s="19"/>
      <c r="E13509" s="23"/>
      <c r="F13509" s="23"/>
      <c r="G13509" s="17"/>
      <c r="H13509" s="17"/>
      <c r="I13509" s="17"/>
      <c r="J13509" s="17"/>
      <c r="K13509" s="17"/>
    </row>
    <row r="13510" spans="2:11" x14ac:dyDescent="0.45">
      <c r="B13510" s="20"/>
      <c r="C13510" s="19"/>
      <c r="D13510" s="19"/>
      <c r="E13510" s="23"/>
      <c r="F13510" s="23"/>
      <c r="G13510" s="17"/>
      <c r="H13510" s="17"/>
      <c r="I13510" s="17"/>
      <c r="J13510" s="17"/>
      <c r="K13510" s="17"/>
    </row>
    <row r="13511" spans="2:11" x14ac:dyDescent="0.45">
      <c r="B13511" s="20"/>
      <c r="C13511" s="19"/>
      <c r="D13511" s="19"/>
      <c r="E13511" s="23"/>
      <c r="F13511" s="23"/>
      <c r="G13511" s="17"/>
      <c r="H13511" s="17"/>
      <c r="I13511" s="17"/>
      <c r="J13511" s="17"/>
      <c r="K13511" s="17"/>
    </row>
    <row r="13512" spans="2:11" x14ac:dyDescent="0.45">
      <c r="B13512" s="20"/>
      <c r="C13512" s="19"/>
      <c r="D13512" s="19"/>
      <c r="E13512" s="23"/>
      <c r="F13512" s="23"/>
      <c r="G13512" s="17"/>
      <c r="H13512" s="17"/>
      <c r="I13512" s="17"/>
      <c r="J13512" s="17"/>
      <c r="K13512" s="17"/>
    </row>
    <row r="13513" spans="2:11" x14ac:dyDescent="0.45">
      <c r="B13513" s="20"/>
      <c r="C13513" s="19"/>
      <c r="D13513" s="19"/>
      <c r="E13513" s="23"/>
      <c r="F13513" s="23"/>
      <c r="G13513" s="17"/>
      <c r="H13513" s="17"/>
      <c r="I13513" s="17"/>
      <c r="J13513" s="17"/>
      <c r="K13513" s="17"/>
    </row>
    <row r="13514" spans="2:11" x14ac:dyDescent="0.45">
      <c r="B13514" s="20"/>
      <c r="C13514" s="19"/>
      <c r="D13514" s="19"/>
      <c r="E13514" s="23"/>
      <c r="F13514" s="23"/>
      <c r="G13514" s="17"/>
      <c r="H13514" s="17"/>
      <c r="I13514" s="17"/>
      <c r="J13514" s="17"/>
      <c r="K13514" s="17"/>
    </row>
    <row r="13515" spans="2:11" x14ac:dyDescent="0.45">
      <c r="B13515" s="20"/>
      <c r="C13515" s="19"/>
      <c r="D13515" s="19"/>
      <c r="E13515" s="23"/>
      <c r="F13515" s="23"/>
      <c r="G13515" s="17"/>
      <c r="H13515" s="17"/>
      <c r="I13515" s="17"/>
      <c r="J13515" s="17"/>
      <c r="K13515" s="17"/>
    </row>
    <row r="13516" spans="2:11" x14ac:dyDescent="0.45">
      <c r="B13516" s="20"/>
      <c r="C13516" s="19"/>
      <c r="D13516" s="19"/>
      <c r="E13516" s="23"/>
      <c r="F13516" s="23"/>
      <c r="G13516" s="17"/>
      <c r="H13516" s="17"/>
      <c r="I13516" s="17"/>
      <c r="J13516" s="17"/>
      <c r="K13516" s="17"/>
    </row>
    <row r="13517" spans="2:11" x14ac:dyDescent="0.45">
      <c r="B13517" s="20"/>
      <c r="C13517" s="19"/>
      <c r="D13517" s="19"/>
      <c r="E13517" s="23"/>
      <c r="F13517" s="23"/>
      <c r="G13517" s="17"/>
      <c r="H13517" s="17"/>
      <c r="I13517" s="17"/>
      <c r="J13517" s="17"/>
      <c r="K13517" s="17"/>
    </row>
    <row r="13518" spans="2:11" x14ac:dyDescent="0.45">
      <c r="B13518" s="20"/>
      <c r="C13518" s="19"/>
      <c r="D13518" s="19"/>
      <c r="E13518" s="23"/>
      <c r="F13518" s="23"/>
      <c r="G13518" s="17"/>
      <c r="H13518" s="17"/>
      <c r="I13518" s="17"/>
      <c r="J13518" s="17"/>
      <c r="K13518" s="17"/>
    </row>
    <row r="13519" spans="2:11" x14ac:dyDescent="0.45">
      <c r="B13519" s="20"/>
      <c r="C13519" s="19"/>
      <c r="D13519" s="19"/>
      <c r="E13519" s="23"/>
      <c r="F13519" s="23"/>
      <c r="G13519" s="17"/>
      <c r="H13519" s="17"/>
      <c r="I13519" s="17"/>
      <c r="J13519" s="17"/>
      <c r="K13519" s="17"/>
    </row>
    <row r="13520" spans="2:11" x14ac:dyDescent="0.45">
      <c r="B13520" s="20"/>
      <c r="C13520" s="19"/>
      <c r="D13520" s="19"/>
      <c r="E13520" s="23"/>
      <c r="F13520" s="23"/>
      <c r="G13520" s="17"/>
      <c r="H13520" s="17"/>
      <c r="I13520" s="17"/>
      <c r="J13520" s="17"/>
      <c r="K13520" s="17"/>
    </row>
    <row r="13521" spans="2:11" x14ac:dyDescent="0.45">
      <c r="B13521" s="20"/>
      <c r="C13521" s="19"/>
      <c r="D13521" s="19"/>
      <c r="E13521" s="23"/>
      <c r="F13521" s="23"/>
      <c r="G13521" s="17"/>
      <c r="H13521" s="17"/>
      <c r="I13521" s="17"/>
      <c r="J13521" s="17"/>
      <c r="K13521" s="17"/>
    </row>
    <row r="13522" spans="2:11" x14ac:dyDescent="0.45">
      <c r="B13522" s="20"/>
      <c r="C13522" s="19"/>
      <c r="D13522" s="19"/>
      <c r="E13522" s="23"/>
      <c r="F13522" s="23"/>
      <c r="G13522" s="17"/>
      <c r="H13522" s="17"/>
      <c r="I13522" s="17"/>
      <c r="J13522" s="17"/>
      <c r="K13522" s="17"/>
    </row>
    <row r="13523" spans="2:11" x14ac:dyDescent="0.45">
      <c r="B13523" s="20"/>
      <c r="C13523" s="19"/>
      <c r="D13523" s="19"/>
      <c r="E13523" s="23"/>
      <c r="F13523" s="23"/>
      <c r="G13523" s="17"/>
      <c r="H13523" s="17"/>
      <c r="I13523" s="17"/>
      <c r="J13523" s="17"/>
      <c r="K13523" s="17"/>
    </row>
    <row r="13524" spans="2:11" x14ac:dyDescent="0.45">
      <c r="B13524" s="20"/>
      <c r="C13524" s="19"/>
      <c r="D13524" s="19"/>
      <c r="E13524" s="23"/>
      <c r="F13524" s="23"/>
      <c r="G13524" s="17"/>
      <c r="H13524" s="17"/>
      <c r="I13524" s="17"/>
      <c r="J13524" s="17"/>
      <c r="K13524" s="17"/>
    </row>
    <row r="13525" spans="2:11" x14ac:dyDescent="0.45">
      <c r="B13525" s="20"/>
      <c r="C13525" s="19"/>
      <c r="D13525" s="19"/>
      <c r="E13525" s="23"/>
      <c r="F13525" s="23"/>
      <c r="G13525" s="17"/>
      <c r="H13525" s="17"/>
      <c r="I13525" s="17"/>
      <c r="J13525" s="17"/>
      <c r="K13525" s="17"/>
    </row>
    <row r="13526" spans="2:11" x14ac:dyDescent="0.45">
      <c r="B13526" s="20"/>
      <c r="C13526" s="19"/>
      <c r="D13526" s="19"/>
      <c r="E13526" s="23"/>
      <c r="F13526" s="23"/>
      <c r="G13526" s="17"/>
      <c r="H13526" s="17"/>
      <c r="I13526" s="17"/>
      <c r="J13526" s="17"/>
      <c r="K13526" s="17"/>
    </row>
    <row r="13527" spans="2:11" x14ac:dyDescent="0.45">
      <c r="B13527" s="20"/>
      <c r="C13527" s="19"/>
      <c r="D13527" s="19"/>
      <c r="E13527" s="23"/>
      <c r="F13527" s="23"/>
      <c r="G13527" s="17"/>
      <c r="H13527" s="17"/>
      <c r="I13527" s="17"/>
      <c r="J13527" s="17"/>
      <c r="K13527" s="17"/>
    </row>
    <row r="13528" spans="2:11" x14ac:dyDescent="0.45">
      <c r="B13528" s="20"/>
      <c r="C13528" s="19"/>
      <c r="D13528" s="19"/>
      <c r="E13528" s="23"/>
      <c r="F13528" s="23"/>
      <c r="G13528" s="17"/>
      <c r="H13528" s="17"/>
      <c r="I13528" s="17"/>
      <c r="J13528" s="17"/>
      <c r="K13528" s="17"/>
    </row>
    <row r="13529" spans="2:11" x14ac:dyDescent="0.45">
      <c r="B13529" s="20"/>
      <c r="C13529" s="19"/>
      <c r="D13529" s="19"/>
      <c r="E13529" s="23"/>
      <c r="F13529" s="23"/>
      <c r="G13529" s="17"/>
      <c r="H13529" s="17"/>
      <c r="I13529" s="17"/>
      <c r="J13529" s="17"/>
      <c r="K13529" s="17"/>
    </row>
    <row r="13530" spans="2:11" x14ac:dyDescent="0.45">
      <c r="B13530" s="20"/>
      <c r="C13530" s="19"/>
      <c r="D13530" s="19"/>
      <c r="E13530" s="23"/>
      <c r="F13530" s="23"/>
      <c r="G13530" s="17"/>
      <c r="H13530" s="17"/>
      <c r="I13530" s="17"/>
      <c r="J13530" s="17"/>
      <c r="K13530" s="17"/>
    </row>
    <row r="13531" spans="2:11" x14ac:dyDescent="0.45">
      <c r="B13531" s="20"/>
      <c r="C13531" s="19"/>
      <c r="D13531" s="19"/>
      <c r="E13531" s="23"/>
      <c r="F13531" s="23"/>
      <c r="G13531" s="17"/>
      <c r="H13531" s="17"/>
      <c r="I13531" s="17"/>
      <c r="J13531" s="17"/>
      <c r="K13531" s="17"/>
    </row>
    <row r="13532" spans="2:11" x14ac:dyDescent="0.45">
      <c r="B13532" s="20"/>
      <c r="C13532" s="19"/>
      <c r="D13532" s="19"/>
      <c r="E13532" s="23"/>
      <c r="F13532" s="23"/>
      <c r="G13532" s="17"/>
      <c r="H13532" s="17"/>
      <c r="I13532" s="17"/>
      <c r="J13532" s="17"/>
      <c r="K13532" s="17"/>
    </row>
    <row r="13533" spans="2:11" x14ac:dyDescent="0.45">
      <c r="B13533" s="20"/>
      <c r="C13533" s="19"/>
      <c r="D13533" s="19"/>
      <c r="E13533" s="23"/>
      <c r="F13533" s="23"/>
      <c r="G13533" s="17"/>
      <c r="H13533" s="17"/>
      <c r="I13533" s="17"/>
      <c r="J13533" s="17"/>
      <c r="K13533" s="17"/>
    </row>
    <row r="13534" spans="2:11" x14ac:dyDescent="0.45">
      <c r="B13534" s="20"/>
      <c r="C13534" s="19"/>
      <c r="D13534" s="19"/>
      <c r="E13534" s="23"/>
      <c r="F13534" s="23"/>
      <c r="G13534" s="17"/>
      <c r="H13534" s="17"/>
      <c r="I13534" s="17"/>
      <c r="J13534" s="17"/>
      <c r="K13534" s="17"/>
    </row>
    <row r="13535" spans="2:11" x14ac:dyDescent="0.45">
      <c r="B13535" s="20"/>
      <c r="C13535" s="19"/>
      <c r="D13535" s="19"/>
      <c r="E13535" s="23"/>
      <c r="F13535" s="23"/>
      <c r="G13535" s="17"/>
      <c r="H13535" s="17"/>
      <c r="I13535" s="17"/>
      <c r="J13535" s="17"/>
      <c r="K13535" s="17"/>
    </row>
    <row r="13536" spans="2:11" x14ac:dyDescent="0.45">
      <c r="B13536" s="20"/>
      <c r="C13536" s="19"/>
      <c r="D13536" s="19"/>
      <c r="E13536" s="23"/>
      <c r="F13536" s="23"/>
      <c r="G13536" s="17"/>
      <c r="H13536" s="17"/>
      <c r="I13536" s="17"/>
      <c r="J13536" s="17"/>
      <c r="K13536" s="17"/>
    </row>
    <row r="13537" spans="2:11" x14ac:dyDescent="0.45">
      <c r="B13537" s="20"/>
      <c r="C13537" s="19"/>
      <c r="D13537" s="19"/>
      <c r="E13537" s="23"/>
      <c r="F13537" s="23"/>
      <c r="G13537" s="17"/>
      <c r="H13537" s="17"/>
      <c r="I13537" s="17"/>
      <c r="J13537" s="17"/>
      <c r="K13537" s="17"/>
    </row>
    <row r="13538" spans="2:11" x14ac:dyDescent="0.45">
      <c r="B13538" s="20"/>
      <c r="C13538" s="19"/>
      <c r="D13538" s="19"/>
      <c r="E13538" s="23"/>
      <c r="F13538" s="23"/>
      <c r="G13538" s="17"/>
      <c r="H13538" s="17"/>
      <c r="I13538" s="17"/>
      <c r="J13538" s="17"/>
      <c r="K13538" s="17"/>
    </row>
    <row r="13539" spans="2:11" x14ac:dyDescent="0.45">
      <c r="B13539" s="20"/>
      <c r="C13539" s="19"/>
      <c r="D13539" s="19"/>
      <c r="E13539" s="23"/>
      <c r="F13539" s="23"/>
      <c r="G13539" s="17"/>
      <c r="H13539" s="17"/>
      <c r="I13539" s="17"/>
      <c r="J13539" s="17"/>
      <c r="K13539" s="17"/>
    </row>
    <row r="13540" spans="2:11" x14ac:dyDescent="0.45">
      <c r="B13540" s="20"/>
      <c r="C13540" s="19"/>
      <c r="D13540" s="19"/>
      <c r="E13540" s="23"/>
      <c r="F13540" s="23"/>
      <c r="G13540" s="17"/>
      <c r="H13540" s="17"/>
      <c r="I13540" s="17"/>
      <c r="J13540" s="17"/>
      <c r="K13540" s="17"/>
    </row>
    <row r="13541" spans="2:11" x14ac:dyDescent="0.45">
      <c r="B13541" s="20"/>
      <c r="C13541" s="19"/>
      <c r="D13541" s="19"/>
      <c r="E13541" s="23"/>
      <c r="F13541" s="23"/>
      <c r="G13541" s="17"/>
      <c r="H13541" s="17"/>
      <c r="I13541" s="17"/>
      <c r="J13541" s="17"/>
      <c r="K13541" s="17"/>
    </row>
    <row r="13542" spans="2:11" x14ac:dyDescent="0.45">
      <c r="B13542" s="20"/>
      <c r="C13542" s="19"/>
      <c r="D13542" s="19"/>
      <c r="E13542" s="23"/>
      <c r="F13542" s="23"/>
      <c r="G13542" s="17"/>
      <c r="H13542" s="17"/>
      <c r="I13542" s="17"/>
      <c r="J13542" s="17"/>
      <c r="K13542" s="17"/>
    </row>
    <row r="13543" spans="2:11" x14ac:dyDescent="0.45">
      <c r="B13543" s="20"/>
      <c r="C13543" s="19"/>
      <c r="D13543" s="19"/>
      <c r="E13543" s="23"/>
      <c r="F13543" s="23"/>
      <c r="G13543" s="17"/>
      <c r="H13543" s="17"/>
      <c r="I13543" s="17"/>
      <c r="J13543" s="17"/>
      <c r="K13543" s="17"/>
    </row>
    <row r="13544" spans="2:11" x14ac:dyDescent="0.45">
      <c r="B13544" s="20"/>
      <c r="C13544" s="19"/>
      <c r="D13544" s="19"/>
      <c r="E13544" s="23"/>
      <c r="F13544" s="23"/>
      <c r="G13544" s="17"/>
      <c r="H13544" s="17"/>
      <c r="I13544" s="17"/>
      <c r="J13544" s="17"/>
      <c r="K13544" s="17"/>
    </row>
    <row r="13545" spans="2:11" x14ac:dyDescent="0.45">
      <c r="B13545" s="20"/>
      <c r="C13545" s="19"/>
      <c r="D13545" s="19"/>
      <c r="E13545" s="23"/>
      <c r="F13545" s="23"/>
      <c r="G13545" s="17"/>
      <c r="H13545" s="17"/>
      <c r="I13545" s="17"/>
      <c r="J13545" s="17"/>
      <c r="K13545" s="17"/>
    </row>
    <row r="13546" spans="2:11" x14ac:dyDescent="0.45">
      <c r="B13546" s="20"/>
      <c r="C13546" s="19"/>
      <c r="D13546" s="19"/>
      <c r="E13546" s="23"/>
      <c r="F13546" s="23"/>
      <c r="G13546" s="17"/>
      <c r="H13546" s="17"/>
      <c r="I13546" s="17"/>
      <c r="J13546" s="17"/>
      <c r="K13546" s="17"/>
    </row>
    <row r="13547" spans="2:11" x14ac:dyDescent="0.45">
      <c r="B13547" s="20"/>
      <c r="C13547" s="19"/>
      <c r="D13547" s="19"/>
      <c r="E13547" s="23"/>
      <c r="F13547" s="23"/>
      <c r="G13547" s="17"/>
      <c r="H13547" s="17"/>
      <c r="I13547" s="17"/>
      <c r="J13547" s="17"/>
      <c r="K13547" s="17"/>
    </row>
    <row r="13548" spans="2:11" x14ac:dyDescent="0.45">
      <c r="B13548" s="20"/>
      <c r="C13548" s="19"/>
      <c r="D13548" s="19"/>
      <c r="E13548" s="23"/>
      <c r="F13548" s="23"/>
      <c r="G13548" s="17"/>
      <c r="H13548" s="17"/>
      <c r="I13548" s="17"/>
      <c r="J13548" s="17"/>
      <c r="K13548" s="17"/>
    </row>
    <row r="13549" spans="2:11" x14ac:dyDescent="0.45">
      <c r="B13549" s="20"/>
      <c r="C13549" s="19"/>
      <c r="D13549" s="19"/>
      <c r="E13549" s="23"/>
      <c r="F13549" s="23"/>
      <c r="G13549" s="17"/>
      <c r="H13549" s="17"/>
      <c r="I13549" s="17"/>
      <c r="J13549" s="17"/>
      <c r="K13549" s="17"/>
    </row>
    <row r="13550" spans="2:11" x14ac:dyDescent="0.45">
      <c r="B13550" s="20"/>
      <c r="C13550" s="19"/>
      <c r="D13550" s="19"/>
      <c r="E13550" s="23"/>
      <c r="F13550" s="23"/>
      <c r="G13550" s="17"/>
      <c r="H13550" s="17"/>
      <c r="I13550" s="17"/>
      <c r="J13550" s="17"/>
      <c r="K13550" s="17"/>
    </row>
    <row r="13551" spans="2:11" x14ac:dyDescent="0.45">
      <c r="B13551" s="20"/>
      <c r="C13551" s="19"/>
      <c r="D13551" s="19"/>
      <c r="E13551" s="23"/>
      <c r="F13551" s="23"/>
      <c r="G13551" s="17"/>
      <c r="H13551" s="17"/>
      <c r="I13551" s="17"/>
      <c r="J13551" s="17"/>
      <c r="K13551" s="17"/>
    </row>
    <row r="13552" spans="2:11" x14ac:dyDescent="0.45">
      <c r="B13552" s="20"/>
      <c r="C13552" s="19"/>
      <c r="D13552" s="19"/>
      <c r="E13552" s="23"/>
      <c r="F13552" s="23"/>
      <c r="G13552" s="17"/>
      <c r="H13552" s="17"/>
      <c r="I13552" s="17"/>
      <c r="J13552" s="17"/>
      <c r="K13552" s="17"/>
    </row>
    <row r="13553" spans="2:11" x14ac:dyDescent="0.45">
      <c r="B13553" s="20"/>
      <c r="C13553" s="19"/>
      <c r="D13553" s="19"/>
      <c r="E13553" s="23"/>
      <c r="F13553" s="23"/>
      <c r="G13553" s="17"/>
      <c r="H13553" s="17"/>
      <c r="I13553" s="17"/>
      <c r="J13553" s="17"/>
      <c r="K13553" s="17"/>
    </row>
    <row r="13554" spans="2:11" x14ac:dyDescent="0.45">
      <c r="B13554" s="20"/>
      <c r="C13554" s="19"/>
      <c r="D13554" s="19"/>
      <c r="E13554" s="23"/>
      <c r="F13554" s="23"/>
      <c r="G13554" s="17"/>
      <c r="H13554" s="17"/>
      <c r="I13554" s="17"/>
      <c r="J13554" s="17"/>
      <c r="K13554" s="17"/>
    </row>
    <row r="13555" spans="2:11" x14ac:dyDescent="0.45">
      <c r="B13555" s="20"/>
      <c r="C13555" s="19"/>
      <c r="D13555" s="19"/>
      <c r="E13555" s="23"/>
      <c r="F13555" s="23"/>
      <c r="G13555" s="17"/>
      <c r="H13555" s="17"/>
      <c r="I13555" s="17"/>
      <c r="J13555" s="17"/>
      <c r="K13555" s="17"/>
    </row>
    <row r="13556" spans="2:11" x14ac:dyDescent="0.45">
      <c r="B13556" s="20"/>
      <c r="C13556" s="19"/>
      <c r="D13556" s="19"/>
      <c r="E13556" s="23"/>
      <c r="F13556" s="23"/>
      <c r="G13556" s="17"/>
      <c r="H13556" s="17"/>
      <c r="I13556" s="17"/>
      <c r="J13556" s="17"/>
      <c r="K13556" s="17"/>
    </row>
    <row r="13557" spans="2:11" x14ac:dyDescent="0.45">
      <c r="B13557" s="20"/>
      <c r="C13557" s="19"/>
      <c r="D13557" s="19"/>
      <c r="E13557" s="23"/>
      <c r="F13557" s="23"/>
      <c r="G13557" s="17"/>
      <c r="H13557" s="17"/>
      <c r="I13557" s="17"/>
      <c r="J13557" s="17"/>
      <c r="K13557" s="17"/>
    </row>
    <row r="13558" spans="2:11" x14ac:dyDescent="0.45">
      <c r="B13558" s="20"/>
      <c r="C13558" s="19"/>
      <c r="D13558" s="19"/>
      <c r="E13558" s="23"/>
      <c r="F13558" s="23"/>
      <c r="G13558" s="17"/>
      <c r="H13558" s="17"/>
      <c r="I13558" s="17"/>
      <c r="J13558" s="17"/>
      <c r="K13558" s="17"/>
    </row>
    <row r="13559" spans="2:11" x14ac:dyDescent="0.45">
      <c r="B13559" s="20"/>
      <c r="C13559" s="19"/>
      <c r="D13559" s="19"/>
      <c r="E13559" s="23"/>
      <c r="F13559" s="23"/>
      <c r="G13559" s="17"/>
      <c r="H13559" s="17"/>
      <c r="I13559" s="17"/>
      <c r="J13559" s="17"/>
      <c r="K13559" s="17"/>
    </row>
    <row r="13560" spans="2:11" x14ac:dyDescent="0.45">
      <c r="B13560" s="20"/>
      <c r="C13560" s="19"/>
      <c r="D13560" s="19"/>
      <c r="E13560" s="23"/>
      <c r="F13560" s="23"/>
      <c r="G13560" s="17"/>
      <c r="H13560" s="17"/>
      <c r="I13560" s="17"/>
      <c r="J13560" s="17"/>
      <c r="K13560" s="17"/>
    </row>
    <row r="13561" spans="2:11" x14ac:dyDescent="0.45">
      <c r="B13561" s="20"/>
      <c r="C13561" s="19"/>
      <c r="D13561" s="19"/>
      <c r="E13561" s="23"/>
      <c r="F13561" s="23"/>
      <c r="G13561" s="17"/>
      <c r="H13561" s="17"/>
      <c r="I13561" s="17"/>
      <c r="J13561" s="17"/>
      <c r="K13561" s="17"/>
    </row>
    <row r="13562" spans="2:11" x14ac:dyDescent="0.45">
      <c r="B13562" s="20"/>
      <c r="C13562" s="19"/>
      <c r="D13562" s="19"/>
      <c r="E13562" s="23"/>
      <c r="F13562" s="23"/>
      <c r="G13562" s="17"/>
      <c r="H13562" s="17"/>
      <c r="I13562" s="17"/>
      <c r="J13562" s="17"/>
      <c r="K13562" s="17"/>
    </row>
    <row r="13563" spans="2:11" x14ac:dyDescent="0.45">
      <c r="B13563" s="20"/>
      <c r="C13563" s="19"/>
      <c r="D13563" s="19"/>
      <c r="E13563" s="23"/>
      <c r="F13563" s="23"/>
      <c r="G13563" s="17"/>
      <c r="H13563" s="17"/>
      <c r="I13563" s="17"/>
      <c r="J13563" s="17"/>
      <c r="K13563" s="17"/>
    </row>
    <row r="13564" spans="2:11" x14ac:dyDescent="0.45">
      <c r="B13564" s="20"/>
      <c r="C13564" s="19"/>
      <c r="D13564" s="19"/>
      <c r="E13564" s="23"/>
      <c r="F13564" s="23"/>
      <c r="G13564" s="17"/>
      <c r="H13564" s="17"/>
      <c r="I13564" s="17"/>
      <c r="J13564" s="17"/>
      <c r="K13564" s="17"/>
    </row>
    <row r="13565" spans="2:11" x14ac:dyDescent="0.45">
      <c r="B13565" s="20"/>
      <c r="C13565" s="19"/>
      <c r="D13565" s="19"/>
      <c r="E13565" s="23"/>
      <c r="F13565" s="23"/>
      <c r="G13565" s="17"/>
      <c r="H13565" s="17"/>
      <c r="I13565" s="17"/>
      <c r="J13565" s="17"/>
      <c r="K13565" s="17"/>
    </row>
    <row r="13566" spans="2:11" x14ac:dyDescent="0.45">
      <c r="B13566" s="20"/>
      <c r="C13566" s="19"/>
      <c r="D13566" s="19"/>
      <c r="E13566" s="23"/>
      <c r="F13566" s="23"/>
      <c r="G13566" s="17"/>
      <c r="H13566" s="17"/>
      <c r="I13566" s="17"/>
      <c r="J13566" s="17"/>
      <c r="K13566" s="17"/>
    </row>
    <row r="13567" spans="2:11" x14ac:dyDescent="0.45">
      <c r="B13567" s="20"/>
      <c r="C13567" s="19"/>
      <c r="D13567" s="19"/>
      <c r="E13567" s="23"/>
      <c r="F13567" s="23"/>
      <c r="G13567" s="17"/>
      <c r="H13567" s="17"/>
      <c r="I13567" s="17"/>
      <c r="J13567" s="17"/>
      <c r="K13567" s="17"/>
    </row>
    <row r="13568" spans="2:11" x14ac:dyDescent="0.45">
      <c r="B13568" s="20"/>
      <c r="C13568" s="19"/>
      <c r="D13568" s="19"/>
      <c r="E13568" s="23"/>
      <c r="F13568" s="23"/>
      <c r="G13568" s="17"/>
      <c r="H13568" s="17"/>
      <c r="I13568" s="17"/>
      <c r="J13568" s="17"/>
      <c r="K13568" s="17"/>
    </row>
    <row r="13569" spans="2:11" x14ac:dyDescent="0.45">
      <c r="B13569" s="20"/>
      <c r="C13569" s="19"/>
      <c r="D13569" s="19"/>
      <c r="E13569" s="23"/>
      <c r="F13569" s="23"/>
      <c r="G13569" s="17"/>
      <c r="H13569" s="17"/>
      <c r="I13569" s="17"/>
      <c r="J13569" s="17"/>
      <c r="K13569" s="17"/>
    </row>
    <row r="13570" spans="2:11" x14ac:dyDescent="0.45">
      <c r="B13570" s="20"/>
      <c r="C13570" s="19"/>
      <c r="D13570" s="19"/>
      <c r="E13570" s="23"/>
      <c r="F13570" s="23"/>
      <c r="G13570" s="17"/>
      <c r="H13570" s="17"/>
      <c r="I13570" s="17"/>
      <c r="J13570" s="17"/>
      <c r="K13570" s="17"/>
    </row>
    <row r="13571" spans="2:11" x14ac:dyDescent="0.45">
      <c r="B13571" s="20"/>
      <c r="C13571" s="19"/>
      <c r="D13571" s="19"/>
      <c r="E13571" s="23"/>
      <c r="F13571" s="23"/>
      <c r="G13571" s="17"/>
      <c r="H13571" s="17"/>
      <c r="I13571" s="17"/>
      <c r="J13571" s="17"/>
      <c r="K13571" s="17"/>
    </row>
    <row r="13572" spans="2:11" x14ac:dyDescent="0.45">
      <c r="B13572" s="20"/>
      <c r="C13572" s="19"/>
      <c r="D13572" s="19"/>
      <c r="E13572" s="23"/>
      <c r="F13572" s="23"/>
      <c r="G13572" s="17"/>
      <c r="H13572" s="17"/>
      <c r="I13572" s="17"/>
      <c r="J13572" s="17"/>
      <c r="K13572" s="17"/>
    </row>
    <row r="13573" spans="2:11" x14ac:dyDescent="0.45">
      <c r="B13573" s="20"/>
      <c r="C13573" s="19"/>
      <c r="D13573" s="19"/>
      <c r="E13573" s="23"/>
      <c r="F13573" s="23"/>
      <c r="G13573" s="17"/>
      <c r="H13573" s="17"/>
      <c r="I13573" s="17"/>
      <c r="J13573" s="17"/>
      <c r="K13573" s="17"/>
    </row>
    <row r="13574" spans="2:11" x14ac:dyDescent="0.45">
      <c r="B13574" s="20"/>
      <c r="C13574" s="19"/>
      <c r="D13574" s="19"/>
      <c r="E13574" s="23"/>
      <c r="F13574" s="23"/>
      <c r="G13574" s="17"/>
      <c r="H13574" s="17"/>
      <c r="I13574" s="17"/>
      <c r="J13574" s="17"/>
      <c r="K13574" s="17"/>
    </row>
    <row r="13575" spans="2:11" x14ac:dyDescent="0.45">
      <c r="B13575" s="20"/>
      <c r="C13575" s="19"/>
      <c r="D13575" s="19"/>
      <c r="E13575" s="23"/>
      <c r="F13575" s="23"/>
      <c r="G13575" s="17"/>
      <c r="H13575" s="17"/>
      <c r="I13575" s="17"/>
      <c r="J13575" s="17"/>
      <c r="K13575" s="17"/>
    </row>
    <row r="13576" spans="2:11" x14ac:dyDescent="0.45">
      <c r="B13576" s="20"/>
      <c r="C13576" s="19"/>
      <c r="D13576" s="19"/>
      <c r="E13576" s="23"/>
      <c r="F13576" s="23"/>
      <c r="G13576" s="17"/>
      <c r="H13576" s="17"/>
      <c r="I13576" s="17"/>
      <c r="J13576" s="17"/>
      <c r="K13576" s="17"/>
    </row>
    <row r="13577" spans="2:11" x14ac:dyDescent="0.45">
      <c r="B13577" s="20"/>
      <c r="C13577" s="19"/>
      <c r="D13577" s="19"/>
      <c r="E13577" s="23"/>
      <c r="F13577" s="23"/>
      <c r="G13577" s="17"/>
      <c r="H13577" s="17"/>
      <c r="I13577" s="17"/>
      <c r="J13577" s="17"/>
      <c r="K13577" s="17"/>
    </row>
    <row r="33979" spans="4:12" x14ac:dyDescent="0.45">
      <c r="D33979" s="21"/>
      <c r="E33979" s="21"/>
      <c r="F33979" s="21"/>
      <c r="I33979" s="21"/>
      <c r="J33979" s="21"/>
      <c r="L33979" s="21"/>
    </row>
    <row r="33980" spans="4:12" x14ac:dyDescent="0.45">
      <c r="D33980" s="21"/>
      <c r="E33980" s="21"/>
      <c r="F33980" s="21"/>
      <c r="I33980" s="21"/>
      <c r="J33980" s="21"/>
      <c r="L33980" s="21"/>
    </row>
    <row r="33981" spans="4:12" x14ac:dyDescent="0.45">
      <c r="D33981" s="21"/>
      <c r="E33981" s="21"/>
      <c r="F33981" s="21"/>
      <c r="I33981" s="21"/>
      <c r="J33981" s="21"/>
      <c r="L33981" s="21"/>
    </row>
    <row r="33982" spans="4:12" x14ac:dyDescent="0.45">
      <c r="D33982" s="21"/>
      <c r="E33982" s="21"/>
      <c r="F33982" s="21"/>
      <c r="J33982" s="21"/>
      <c r="L33982" s="21"/>
    </row>
    <row r="33983" spans="4:12" x14ac:dyDescent="0.45">
      <c r="D33983" s="21"/>
      <c r="E33983" s="21"/>
      <c r="F33983" s="21"/>
      <c r="I33983" s="21"/>
      <c r="J33983" s="21"/>
      <c r="L33983" s="21"/>
    </row>
    <row r="33984" spans="4:12" x14ac:dyDescent="0.45">
      <c r="D33984" s="21"/>
      <c r="E33984" s="21"/>
      <c r="F33984" s="21"/>
      <c r="I33984" s="21"/>
      <c r="J33984" s="21"/>
      <c r="L33984" s="21"/>
    </row>
    <row r="33985" spans="5:12" x14ac:dyDescent="0.45">
      <c r="E33985" s="21"/>
      <c r="F33985" s="21"/>
      <c r="I33985" s="21"/>
      <c r="J33985" s="21"/>
      <c r="L33985" s="21"/>
    </row>
    <row r="33986" spans="5:12" x14ac:dyDescent="0.45">
      <c r="E33986" s="21"/>
      <c r="F33986" s="21"/>
      <c r="I33986" s="21"/>
      <c r="J33986" s="21"/>
      <c r="L33986" s="21"/>
    </row>
    <row r="33987" spans="5:12" x14ac:dyDescent="0.45">
      <c r="E33987" s="21"/>
      <c r="F33987" s="21"/>
      <c r="I33987" s="21"/>
      <c r="J33987" s="21"/>
      <c r="L33987" s="21"/>
    </row>
    <row r="33988" spans="5:12" x14ac:dyDescent="0.45">
      <c r="E33988" s="21"/>
      <c r="F33988" s="21"/>
      <c r="J33988" s="21"/>
      <c r="L33988" s="21"/>
    </row>
    <row r="33989" spans="5:12" x14ac:dyDescent="0.45">
      <c r="E33989" s="21"/>
      <c r="F33989" s="21"/>
      <c r="J33989" s="21"/>
      <c r="K33989" s="21"/>
      <c r="L33989" s="21"/>
    </row>
    <row r="33990" spans="5:12" x14ac:dyDescent="0.45">
      <c r="E33990" s="21"/>
      <c r="F33990" s="21"/>
      <c r="J33990" s="21"/>
      <c r="K33990" s="21"/>
      <c r="L33990" s="21"/>
    </row>
    <row r="33991" spans="5:12" x14ac:dyDescent="0.45">
      <c r="J33991" s="21"/>
      <c r="K33991" s="21"/>
      <c r="L33991" s="21"/>
    </row>
    <row r="33992" spans="5:12" x14ac:dyDescent="0.45">
      <c r="K33992" s="21"/>
    </row>
    <row r="33993" spans="5:12" x14ac:dyDescent="0.45">
      <c r="K33993" s="21"/>
    </row>
    <row r="33994" spans="5:12" x14ac:dyDescent="0.45">
      <c r="K33994" s="21"/>
    </row>
    <row r="33995" spans="5:12" x14ac:dyDescent="0.45">
      <c r="K33995" s="21"/>
    </row>
    <row r="33996" spans="5:12" x14ac:dyDescent="0.45">
      <c r="K33996" s="21"/>
    </row>
    <row r="39194" spans="9:11" x14ac:dyDescent="0.45">
      <c r="I39194" s="22"/>
      <c r="J39194" s="22"/>
      <c r="K39194" s="22"/>
    </row>
    <row r="39195" spans="9:11" x14ac:dyDescent="0.45">
      <c r="I39195" s="22"/>
      <c r="J39195" s="22"/>
      <c r="K39195" s="22"/>
    </row>
    <row r="39196" spans="9:11" x14ac:dyDescent="0.45">
      <c r="I39196" s="22"/>
      <c r="J39196" s="22"/>
      <c r="K39196" s="22"/>
    </row>
    <row r="39197" spans="9:11" x14ac:dyDescent="0.45">
      <c r="I39197" s="22"/>
      <c r="J39197" s="22"/>
      <c r="K39197" s="22"/>
    </row>
    <row r="39198" spans="9:11" x14ac:dyDescent="0.45">
      <c r="I39198" s="22"/>
      <c r="J39198" s="22"/>
      <c r="K39198" s="22"/>
    </row>
    <row r="39199" spans="9:11" x14ac:dyDescent="0.45">
      <c r="I39199" s="22"/>
      <c r="J39199" s="22"/>
      <c r="K39199" s="22"/>
    </row>
    <row r="39200" spans="9:11" x14ac:dyDescent="0.45">
      <c r="I39200" s="22"/>
      <c r="J39200" s="22"/>
      <c r="K39200" s="22"/>
    </row>
    <row r="39201" spans="9:11" x14ac:dyDescent="0.45">
      <c r="I39201" s="22"/>
      <c r="J39201" s="22"/>
      <c r="K39201" s="22"/>
    </row>
    <row r="39202" spans="9:11" x14ac:dyDescent="0.45">
      <c r="I39202" s="22"/>
      <c r="J39202" s="22"/>
      <c r="K39202" s="22"/>
    </row>
    <row r="39203" spans="9:11" x14ac:dyDescent="0.45">
      <c r="I39203" s="22"/>
      <c r="J39203" s="22"/>
      <c r="K39203" s="22"/>
    </row>
    <row r="39204" spans="9:11" x14ac:dyDescent="0.45">
      <c r="I39204" s="22"/>
      <c r="J39204" s="22"/>
      <c r="K39204" s="22"/>
    </row>
    <row r="39205" spans="9:11" x14ac:dyDescent="0.45">
      <c r="I39205" s="22"/>
      <c r="J39205" s="22"/>
      <c r="K39205" s="22"/>
    </row>
    <row r="39206" spans="9:11" x14ac:dyDescent="0.45">
      <c r="I39206" s="22"/>
      <c r="J39206" s="22"/>
      <c r="K39206" s="22"/>
    </row>
    <row r="39207" spans="9:11" x14ac:dyDescent="0.45">
      <c r="I39207" s="22"/>
      <c r="J39207" s="22"/>
      <c r="K39207" s="22"/>
    </row>
    <row r="39208" spans="9:11" x14ac:dyDescent="0.45">
      <c r="I39208" s="22"/>
      <c r="J39208" s="22"/>
      <c r="K39208" s="22"/>
    </row>
    <row r="39209" spans="9:11" x14ac:dyDescent="0.45">
      <c r="I39209" s="22"/>
      <c r="J39209" s="22"/>
      <c r="K39209" s="22"/>
    </row>
    <row r="39210" spans="9:11" x14ac:dyDescent="0.45">
      <c r="I39210" s="22"/>
      <c r="J39210" s="22"/>
      <c r="K39210" s="22"/>
    </row>
    <row r="39211" spans="9:11" x14ac:dyDescent="0.45">
      <c r="I39211" s="22"/>
      <c r="J39211" s="22"/>
      <c r="K39211" s="22"/>
    </row>
    <row r="39212" spans="9:11" x14ac:dyDescent="0.45">
      <c r="I39212" s="22"/>
      <c r="J39212" s="22"/>
      <c r="K39212" s="22"/>
    </row>
    <row r="39213" spans="9:11" x14ac:dyDescent="0.45">
      <c r="I39213" s="22"/>
      <c r="J39213" s="22"/>
      <c r="K39213" s="22"/>
    </row>
    <row r="39214" spans="9:11" x14ac:dyDescent="0.45">
      <c r="I39214" s="22"/>
      <c r="J39214" s="22"/>
      <c r="K39214" s="22"/>
    </row>
    <row r="39215" spans="9:11" x14ac:dyDescent="0.45">
      <c r="I39215" s="22"/>
      <c r="J39215" s="22"/>
      <c r="K39215" s="22"/>
    </row>
    <row r="39216" spans="9:11" x14ac:dyDescent="0.45">
      <c r="I39216" s="22"/>
      <c r="J39216" s="22"/>
      <c r="K39216" s="22"/>
    </row>
    <row r="39217" spans="9:11" x14ac:dyDescent="0.45">
      <c r="I39217" s="22"/>
      <c r="J39217" s="22"/>
      <c r="K39217" s="22"/>
    </row>
    <row r="39218" spans="9:11" x14ac:dyDescent="0.45">
      <c r="I39218" s="22"/>
      <c r="J39218" s="22"/>
      <c r="K39218" s="22"/>
    </row>
    <row r="39219" spans="9:11" x14ac:dyDescent="0.45">
      <c r="I39219" s="22"/>
      <c r="J39219" s="22"/>
      <c r="K39219" s="22"/>
    </row>
    <row r="39220" spans="9:11" x14ac:dyDescent="0.45">
      <c r="I39220" s="22"/>
      <c r="J39220" s="22"/>
      <c r="K39220" s="22"/>
    </row>
    <row r="39221" spans="9:11" x14ac:dyDescent="0.45">
      <c r="I39221" s="22"/>
      <c r="J39221" s="22"/>
      <c r="K39221" s="22"/>
    </row>
    <row r="39222" spans="9:11" x14ac:dyDescent="0.45">
      <c r="I39222" s="22"/>
      <c r="J39222" s="22"/>
      <c r="K39222" s="22"/>
    </row>
    <row r="39223" spans="9:11" x14ac:dyDescent="0.45">
      <c r="I39223" s="22"/>
      <c r="J39223" s="22"/>
      <c r="K39223" s="22"/>
    </row>
    <row r="39224" spans="9:11" x14ac:dyDescent="0.45">
      <c r="I39224" s="22"/>
      <c r="J39224" s="22"/>
      <c r="K39224" s="22"/>
    </row>
    <row r="39225" spans="9:11" x14ac:dyDescent="0.45">
      <c r="I39225" s="22"/>
      <c r="J39225" s="22"/>
      <c r="K39225" s="22"/>
    </row>
    <row r="39226" spans="9:11" x14ac:dyDescent="0.45">
      <c r="I39226" s="22"/>
      <c r="J39226" s="22"/>
      <c r="K39226" s="22"/>
    </row>
    <row r="39227" spans="9:11" x14ac:dyDescent="0.45">
      <c r="I39227" s="22"/>
      <c r="J39227" s="22"/>
      <c r="K39227" s="22"/>
    </row>
    <row r="39228" spans="9:11" x14ac:dyDescent="0.45">
      <c r="I39228" s="22"/>
      <c r="J39228" s="22"/>
      <c r="K39228" s="22"/>
    </row>
    <row r="39229" spans="9:11" x14ac:dyDescent="0.45">
      <c r="I39229" s="22"/>
      <c r="J39229" s="22"/>
      <c r="K39229" s="22"/>
    </row>
    <row r="39230" spans="9:11" x14ac:dyDescent="0.45">
      <c r="I39230" s="22"/>
      <c r="J39230" s="22"/>
      <c r="K39230" s="22"/>
    </row>
    <row r="39231" spans="9:11" x14ac:dyDescent="0.45">
      <c r="I39231" s="22"/>
      <c r="J39231" s="22"/>
      <c r="K39231" s="22"/>
    </row>
    <row r="39232" spans="9:11" x14ac:dyDescent="0.45">
      <c r="I39232" s="22"/>
      <c r="J39232" s="22"/>
      <c r="K39232" s="22"/>
    </row>
    <row r="39233" spans="9:11" x14ac:dyDescent="0.45">
      <c r="I39233" s="22"/>
      <c r="J39233" s="22"/>
      <c r="K39233" s="22"/>
    </row>
    <row r="39234" spans="9:11" x14ac:dyDescent="0.45">
      <c r="I39234" s="22"/>
      <c r="J39234" s="22"/>
      <c r="K39234" s="22"/>
    </row>
    <row r="39235" spans="9:11" x14ac:dyDescent="0.45">
      <c r="I39235" s="22"/>
      <c r="J39235" s="22"/>
      <c r="K39235" s="22"/>
    </row>
    <row r="39236" spans="9:11" x14ac:dyDescent="0.45">
      <c r="I39236" s="22"/>
      <c r="J39236" s="22"/>
      <c r="K39236" s="22"/>
    </row>
    <row r="39237" spans="9:11" x14ac:dyDescent="0.45">
      <c r="I39237" s="22"/>
      <c r="J39237" s="22"/>
      <c r="K39237" s="22"/>
    </row>
    <row r="39238" spans="9:11" x14ac:dyDescent="0.45">
      <c r="I39238" s="22"/>
      <c r="J39238" s="22"/>
      <c r="K39238" s="22"/>
    </row>
    <row r="39239" spans="9:11" x14ac:dyDescent="0.45">
      <c r="I39239" s="22"/>
      <c r="J39239" s="22"/>
      <c r="K39239" s="22"/>
    </row>
    <row r="39240" spans="9:11" x14ac:dyDescent="0.45">
      <c r="I39240" s="22"/>
      <c r="J39240" s="22"/>
      <c r="K39240" s="22"/>
    </row>
    <row r="39241" spans="9:11" x14ac:dyDescent="0.45">
      <c r="I39241" s="22"/>
      <c r="J39241" s="22"/>
      <c r="K39241" s="22"/>
    </row>
    <row r="39242" spans="9:11" x14ac:dyDescent="0.45">
      <c r="I39242" s="22"/>
      <c r="J39242" s="22"/>
      <c r="K39242" s="22"/>
    </row>
    <row r="39243" spans="9:11" x14ac:dyDescent="0.45">
      <c r="I39243" s="22"/>
      <c r="J39243" s="22"/>
      <c r="K39243" s="22"/>
    </row>
    <row r="39244" spans="9:11" x14ac:dyDescent="0.45">
      <c r="I39244" s="22"/>
      <c r="J39244" s="22"/>
      <c r="K39244" s="22"/>
    </row>
    <row r="39245" spans="9:11" x14ac:dyDescent="0.45">
      <c r="I39245" s="22"/>
      <c r="J39245" s="22"/>
      <c r="K39245" s="22"/>
    </row>
    <row r="39246" spans="9:11" x14ac:dyDescent="0.45">
      <c r="I39246" s="22"/>
      <c r="J39246" s="22"/>
      <c r="K39246" s="22"/>
    </row>
    <row r="39247" spans="9:11" x14ac:dyDescent="0.45">
      <c r="I39247" s="22"/>
      <c r="J39247" s="22"/>
      <c r="K39247" s="22"/>
    </row>
    <row r="39248" spans="9:11" x14ac:dyDescent="0.45">
      <c r="I39248" s="22"/>
      <c r="J39248" s="22"/>
      <c r="K39248" s="22"/>
    </row>
    <row r="39249" spans="9:11" x14ac:dyDescent="0.45">
      <c r="I39249" s="22"/>
      <c r="J39249" s="22"/>
      <c r="K39249" s="22"/>
    </row>
    <row r="39250" spans="9:11" x14ac:dyDescent="0.45">
      <c r="I39250" s="22"/>
      <c r="J39250" s="22"/>
      <c r="K39250" s="22"/>
    </row>
    <row r="39251" spans="9:11" x14ac:dyDescent="0.45">
      <c r="I39251" s="22"/>
      <c r="J39251" s="22"/>
      <c r="K39251" s="22"/>
    </row>
    <row r="39252" spans="9:11" x14ac:dyDescent="0.45">
      <c r="I39252" s="22"/>
      <c r="J39252" s="22"/>
      <c r="K39252" s="22"/>
    </row>
    <row r="39253" spans="9:11" x14ac:dyDescent="0.45">
      <c r="I39253" s="22"/>
      <c r="J39253" s="22"/>
      <c r="K39253" s="22"/>
    </row>
    <row r="39254" spans="9:11" x14ac:dyDescent="0.45">
      <c r="I39254" s="22"/>
      <c r="J39254" s="22"/>
      <c r="K39254" s="22"/>
    </row>
    <row r="39255" spans="9:11" x14ac:dyDescent="0.45">
      <c r="I39255" s="22"/>
      <c r="J39255" s="22"/>
      <c r="K39255" s="22"/>
    </row>
    <row r="39256" spans="9:11" x14ac:dyDescent="0.45">
      <c r="I39256" s="22"/>
      <c r="J39256" s="22"/>
      <c r="K39256" s="22"/>
    </row>
    <row r="39257" spans="9:11" x14ac:dyDescent="0.45">
      <c r="I39257" s="22"/>
      <c r="J39257" s="22"/>
      <c r="K39257" s="22"/>
    </row>
    <row r="39258" spans="9:11" x14ac:dyDescent="0.45">
      <c r="I39258" s="22"/>
      <c r="J39258" s="22"/>
      <c r="K39258" s="22"/>
    </row>
    <row r="39259" spans="9:11" x14ac:dyDescent="0.45">
      <c r="I39259" s="22"/>
      <c r="J39259" s="22"/>
      <c r="K39259" s="22"/>
    </row>
    <row r="39260" spans="9:11" x14ac:dyDescent="0.45">
      <c r="I39260" s="22"/>
      <c r="J39260" s="22"/>
      <c r="K39260" s="22"/>
    </row>
    <row r="39261" spans="9:11" x14ac:dyDescent="0.45">
      <c r="I39261" s="22"/>
      <c r="J39261" s="22"/>
      <c r="K39261" s="22"/>
    </row>
    <row r="39262" spans="9:11" x14ac:dyDescent="0.45">
      <c r="I39262" s="22"/>
      <c r="J39262" s="22"/>
      <c r="K39262" s="22"/>
    </row>
    <row r="39263" spans="9:11" x14ac:dyDescent="0.45">
      <c r="I39263" s="22"/>
      <c r="J39263" s="22"/>
      <c r="K39263" s="22"/>
    </row>
    <row r="39264" spans="9:11" x14ac:dyDescent="0.45">
      <c r="I39264" s="22"/>
      <c r="J39264" s="22"/>
      <c r="K39264" s="22"/>
    </row>
    <row r="39265" spans="9:11" x14ac:dyDescent="0.45">
      <c r="I39265" s="22"/>
      <c r="J39265" s="22"/>
      <c r="K39265" s="22"/>
    </row>
    <row r="39266" spans="9:11" x14ac:dyDescent="0.45">
      <c r="I39266" s="22"/>
      <c r="J39266" s="22"/>
      <c r="K39266" s="22"/>
    </row>
    <row r="39267" spans="9:11" x14ac:dyDescent="0.45">
      <c r="I39267" s="22"/>
      <c r="J39267" s="22"/>
      <c r="K39267" s="22"/>
    </row>
    <row r="39268" spans="9:11" x14ac:dyDescent="0.45">
      <c r="I39268" s="22"/>
      <c r="J39268" s="22"/>
      <c r="K39268" s="22"/>
    </row>
    <row r="39269" spans="9:11" x14ac:dyDescent="0.45">
      <c r="I39269" s="22"/>
      <c r="J39269" s="22"/>
      <c r="K39269" s="22"/>
    </row>
    <row r="39270" spans="9:11" x14ac:dyDescent="0.45">
      <c r="I39270" s="22"/>
      <c r="J39270" s="22"/>
      <c r="K39270" s="22"/>
    </row>
    <row r="39271" spans="9:11" x14ac:dyDescent="0.45">
      <c r="I39271" s="22"/>
      <c r="J39271" s="22"/>
      <c r="K39271" s="22"/>
    </row>
    <row r="39272" spans="9:11" x14ac:dyDescent="0.45">
      <c r="I39272" s="22"/>
      <c r="J39272" s="22"/>
      <c r="K39272" s="22"/>
    </row>
    <row r="39273" spans="9:11" x14ac:dyDescent="0.45">
      <c r="I39273" s="22"/>
      <c r="J39273" s="22"/>
      <c r="K39273" s="22"/>
    </row>
    <row r="39274" spans="9:11" x14ac:dyDescent="0.45">
      <c r="I39274" s="22"/>
      <c r="J39274" s="22"/>
      <c r="K39274" s="22"/>
    </row>
    <row r="39275" spans="9:11" x14ac:dyDescent="0.45">
      <c r="I39275" s="22"/>
      <c r="J39275" s="22"/>
      <c r="K39275" s="22"/>
    </row>
    <row r="39276" spans="9:11" x14ac:dyDescent="0.45">
      <c r="I39276" s="22"/>
      <c r="J39276" s="22"/>
      <c r="K39276" s="22"/>
    </row>
    <row r="39277" spans="9:11" x14ac:dyDescent="0.45">
      <c r="I39277" s="22"/>
      <c r="J39277" s="22"/>
      <c r="K39277" s="22"/>
    </row>
    <row r="39278" spans="9:11" x14ac:dyDescent="0.45">
      <c r="I39278" s="22"/>
      <c r="J39278" s="22"/>
      <c r="K39278" s="22"/>
    </row>
    <row r="39279" spans="9:11" x14ac:dyDescent="0.45">
      <c r="I39279" s="22"/>
      <c r="J39279" s="22"/>
      <c r="K39279" s="22"/>
    </row>
    <row r="39280" spans="9:11" x14ac:dyDescent="0.45">
      <c r="I39280" s="22"/>
      <c r="J39280" s="22"/>
      <c r="K39280" s="22"/>
    </row>
    <row r="39281" spans="9:11" x14ac:dyDescent="0.45">
      <c r="I39281" s="22"/>
      <c r="J39281" s="22"/>
      <c r="K39281" s="22"/>
    </row>
    <row r="39282" spans="9:11" x14ac:dyDescent="0.45">
      <c r="I39282" s="22"/>
      <c r="J39282" s="22"/>
      <c r="K39282" s="22"/>
    </row>
    <row r="39283" spans="9:11" x14ac:dyDescent="0.45">
      <c r="I39283" s="22"/>
      <c r="J39283" s="22"/>
      <c r="K39283" s="22"/>
    </row>
    <row r="39284" spans="9:11" x14ac:dyDescent="0.45">
      <c r="I39284" s="22"/>
      <c r="J39284" s="22"/>
      <c r="K39284" s="22"/>
    </row>
    <row r="39285" spans="9:11" x14ac:dyDescent="0.45">
      <c r="I39285" s="22"/>
      <c r="J39285" s="22"/>
      <c r="K39285" s="22"/>
    </row>
    <row r="39286" spans="9:11" x14ac:dyDescent="0.45">
      <c r="I39286" s="22"/>
      <c r="J39286" s="22"/>
      <c r="K39286" s="22"/>
    </row>
    <row r="39287" spans="9:11" x14ac:dyDescent="0.45">
      <c r="I39287" s="22"/>
      <c r="J39287" s="22"/>
      <c r="K39287" s="22"/>
    </row>
    <row r="39288" spans="9:11" x14ac:dyDescent="0.45">
      <c r="I39288" s="22"/>
      <c r="J39288" s="22"/>
      <c r="K39288" s="22"/>
    </row>
    <row r="39289" spans="9:11" x14ac:dyDescent="0.45">
      <c r="I39289" s="22"/>
      <c r="J39289" s="22"/>
      <c r="K39289" s="22"/>
    </row>
    <row r="39290" spans="9:11" x14ac:dyDescent="0.45">
      <c r="I39290" s="22"/>
      <c r="J39290" s="22"/>
      <c r="K39290" s="22"/>
    </row>
    <row r="39291" spans="9:11" x14ac:dyDescent="0.45">
      <c r="I39291" s="22"/>
      <c r="J39291" s="22"/>
      <c r="K39291" s="22"/>
    </row>
    <row r="39292" spans="9:11" x14ac:dyDescent="0.45">
      <c r="I39292" s="22"/>
      <c r="J39292" s="22"/>
      <c r="K39292" s="22"/>
    </row>
    <row r="39293" spans="9:11" x14ac:dyDescent="0.45">
      <c r="I39293" s="22"/>
      <c r="J39293" s="22"/>
      <c r="K39293" s="22"/>
    </row>
    <row r="39294" spans="9:11" x14ac:dyDescent="0.45">
      <c r="I39294" s="22"/>
      <c r="J39294" s="22"/>
      <c r="K39294" s="22"/>
    </row>
    <row r="39295" spans="9:11" x14ac:dyDescent="0.45">
      <c r="I39295" s="22"/>
      <c r="J39295" s="22"/>
      <c r="K39295" s="22"/>
    </row>
    <row r="39296" spans="9:11" x14ac:dyDescent="0.45">
      <c r="I39296" s="22"/>
      <c r="J39296" s="22"/>
      <c r="K39296" s="22"/>
    </row>
    <row r="39297" spans="9:11" x14ac:dyDescent="0.45">
      <c r="I39297" s="22"/>
      <c r="J39297" s="22"/>
      <c r="K39297" s="22"/>
    </row>
    <row r="39298" spans="9:11" x14ac:dyDescent="0.45">
      <c r="I39298" s="22"/>
      <c r="J39298" s="22"/>
      <c r="K39298" s="22"/>
    </row>
    <row r="39299" spans="9:11" x14ac:dyDescent="0.45">
      <c r="I39299" s="22"/>
      <c r="J39299" s="22"/>
      <c r="K39299" s="22"/>
    </row>
    <row r="39300" spans="9:11" x14ac:dyDescent="0.45">
      <c r="I39300" s="22"/>
      <c r="J39300" s="22"/>
      <c r="K39300" s="22"/>
    </row>
    <row r="39301" spans="9:11" x14ac:dyDescent="0.45">
      <c r="I39301" s="22"/>
      <c r="J39301" s="22"/>
      <c r="K39301" s="22"/>
    </row>
    <row r="39302" spans="9:11" x14ac:dyDescent="0.45">
      <c r="I39302" s="22"/>
      <c r="J39302" s="22"/>
      <c r="K39302" s="22"/>
    </row>
    <row r="39303" spans="9:11" x14ac:dyDescent="0.45">
      <c r="I39303" s="22"/>
      <c r="J39303" s="22"/>
      <c r="K39303" s="22"/>
    </row>
    <row r="39304" spans="9:11" x14ac:dyDescent="0.45">
      <c r="I39304" s="22"/>
      <c r="J39304" s="22"/>
      <c r="K39304" s="22"/>
    </row>
    <row r="39305" spans="9:11" x14ac:dyDescent="0.45">
      <c r="I39305" s="22"/>
      <c r="J39305" s="22"/>
      <c r="K39305" s="22"/>
    </row>
    <row r="39306" spans="9:11" x14ac:dyDescent="0.45">
      <c r="I39306" s="22"/>
      <c r="J39306" s="22"/>
      <c r="K39306" s="22"/>
    </row>
    <row r="39307" spans="9:11" x14ac:dyDescent="0.45">
      <c r="I39307" s="22"/>
      <c r="J39307" s="22"/>
      <c r="K39307" s="22"/>
    </row>
    <row r="39308" spans="9:11" x14ac:dyDescent="0.45">
      <c r="I39308" s="22"/>
      <c r="J39308" s="22"/>
      <c r="K39308" s="22"/>
    </row>
    <row r="39309" spans="9:11" x14ac:dyDescent="0.45">
      <c r="I39309" s="22"/>
      <c r="J39309" s="22"/>
      <c r="K39309" s="22"/>
    </row>
    <row r="39310" spans="9:11" x14ac:dyDescent="0.45">
      <c r="I39310" s="22"/>
      <c r="J39310" s="22"/>
      <c r="K39310" s="22"/>
    </row>
    <row r="39311" spans="9:11" x14ac:dyDescent="0.45">
      <c r="I39311" s="22"/>
      <c r="J39311" s="22"/>
      <c r="K39311" s="22"/>
    </row>
    <row r="39312" spans="9:11" x14ac:dyDescent="0.45">
      <c r="I39312" s="22"/>
      <c r="J39312" s="22"/>
      <c r="K39312" s="22"/>
    </row>
    <row r="39313" spans="9:11" x14ac:dyDescent="0.45">
      <c r="I39313" s="22"/>
      <c r="J39313" s="22"/>
      <c r="K39313" s="22"/>
    </row>
    <row r="39314" spans="9:11" x14ac:dyDescent="0.45">
      <c r="I39314" s="22"/>
      <c r="J39314" s="22"/>
      <c r="K39314" s="22"/>
    </row>
    <row r="39315" spans="9:11" x14ac:dyDescent="0.45">
      <c r="I39315" s="22"/>
      <c r="J39315" s="22"/>
      <c r="K39315" s="22"/>
    </row>
    <row r="39316" spans="9:11" x14ac:dyDescent="0.45">
      <c r="I39316" s="22"/>
      <c r="J39316" s="22"/>
      <c r="K39316" s="22"/>
    </row>
    <row r="39317" spans="9:11" x14ac:dyDescent="0.45">
      <c r="I39317" s="22"/>
      <c r="J39317" s="22"/>
      <c r="K39317" s="22"/>
    </row>
    <row r="39318" spans="9:11" x14ac:dyDescent="0.45">
      <c r="I39318" s="22"/>
      <c r="J39318" s="22"/>
      <c r="K39318" s="22"/>
    </row>
    <row r="39319" spans="9:11" x14ac:dyDescent="0.45">
      <c r="I39319" s="22"/>
      <c r="J39319" s="22"/>
      <c r="K39319" s="22"/>
    </row>
    <row r="39320" spans="9:11" x14ac:dyDescent="0.45">
      <c r="I39320" s="22"/>
      <c r="J39320" s="22"/>
      <c r="K39320" s="22"/>
    </row>
    <row r="39321" spans="9:11" x14ac:dyDescent="0.45">
      <c r="I39321" s="22"/>
      <c r="J39321" s="22"/>
      <c r="K39321" s="22"/>
    </row>
    <row r="39322" spans="9:11" x14ac:dyDescent="0.45">
      <c r="I39322" s="22"/>
      <c r="J39322" s="22"/>
      <c r="K39322" s="22"/>
    </row>
    <row r="39323" spans="9:11" x14ac:dyDescent="0.45">
      <c r="I39323" s="22"/>
      <c r="J39323" s="22"/>
      <c r="K39323" s="22"/>
    </row>
    <row r="39324" spans="9:11" x14ac:dyDescent="0.45">
      <c r="I39324" s="22"/>
      <c r="J39324" s="22"/>
      <c r="K39324" s="22"/>
    </row>
    <row r="39325" spans="9:11" x14ac:dyDescent="0.45">
      <c r="I39325" s="22"/>
      <c r="J39325" s="22"/>
      <c r="K39325" s="22"/>
    </row>
    <row r="39326" spans="9:11" x14ac:dyDescent="0.45">
      <c r="I39326" s="22"/>
      <c r="J39326" s="22"/>
      <c r="K39326" s="22"/>
    </row>
    <row r="39327" spans="9:11" x14ac:dyDescent="0.45">
      <c r="I39327" s="22"/>
      <c r="J39327" s="22"/>
      <c r="K39327" s="22"/>
    </row>
    <row r="39328" spans="9:11" x14ac:dyDescent="0.45">
      <c r="I39328" s="22"/>
      <c r="J39328" s="22"/>
      <c r="K39328" s="22"/>
    </row>
    <row r="39329" spans="9:11" x14ac:dyDescent="0.45">
      <c r="I39329" s="22"/>
      <c r="J39329" s="22"/>
      <c r="K39329" s="22"/>
    </row>
    <row r="39330" spans="9:11" x14ac:dyDescent="0.45">
      <c r="I39330" s="22"/>
      <c r="J39330" s="22"/>
      <c r="K39330" s="22"/>
    </row>
    <row r="39331" spans="9:11" x14ac:dyDescent="0.45">
      <c r="I39331" s="22"/>
      <c r="J39331" s="22"/>
      <c r="K39331" s="22"/>
    </row>
    <row r="39332" spans="9:11" x14ac:dyDescent="0.45">
      <c r="I39332" s="22"/>
      <c r="J39332" s="22"/>
      <c r="K39332" s="22"/>
    </row>
    <row r="39333" spans="9:11" x14ac:dyDescent="0.45">
      <c r="I39333" s="22"/>
      <c r="J39333" s="22"/>
      <c r="K39333" s="22"/>
    </row>
    <row r="39334" spans="9:11" x14ac:dyDescent="0.45">
      <c r="I39334" s="22"/>
      <c r="J39334" s="22"/>
      <c r="K39334" s="22"/>
    </row>
    <row r="39335" spans="9:11" x14ac:dyDescent="0.45">
      <c r="I39335" s="22"/>
      <c r="J39335" s="22"/>
      <c r="K39335" s="22"/>
    </row>
    <row r="39336" spans="9:11" x14ac:dyDescent="0.45">
      <c r="I39336" s="22"/>
      <c r="J39336" s="22"/>
      <c r="K39336" s="22"/>
    </row>
    <row r="39337" spans="9:11" x14ac:dyDescent="0.45">
      <c r="I39337" s="22"/>
      <c r="J39337" s="22"/>
      <c r="K39337" s="22"/>
    </row>
    <row r="39338" spans="9:11" x14ac:dyDescent="0.45">
      <c r="I39338" s="22"/>
      <c r="J39338" s="22"/>
      <c r="K39338" s="22"/>
    </row>
    <row r="39339" spans="9:11" x14ac:dyDescent="0.45">
      <c r="I39339" s="22"/>
      <c r="J39339" s="22"/>
      <c r="K39339" s="22"/>
    </row>
    <row r="39340" spans="9:11" x14ac:dyDescent="0.45">
      <c r="I39340" s="22"/>
      <c r="J39340" s="22"/>
      <c r="K39340" s="22"/>
    </row>
    <row r="39341" spans="9:11" x14ac:dyDescent="0.45">
      <c r="I39341" s="22"/>
      <c r="J39341" s="22"/>
      <c r="K39341" s="22"/>
    </row>
    <row r="39342" spans="9:11" x14ac:dyDescent="0.45">
      <c r="I39342" s="22"/>
      <c r="J39342" s="22"/>
      <c r="K39342" s="22"/>
    </row>
    <row r="39343" spans="9:11" x14ac:dyDescent="0.45">
      <c r="I39343" s="22"/>
      <c r="J39343" s="22"/>
      <c r="K39343" s="22"/>
    </row>
    <row r="39344" spans="9:11" x14ac:dyDescent="0.45">
      <c r="I39344" s="22"/>
      <c r="J39344" s="22"/>
      <c r="K39344" s="22"/>
    </row>
    <row r="39345" spans="9:11" x14ac:dyDescent="0.45">
      <c r="I39345" s="22"/>
      <c r="J39345" s="22"/>
      <c r="K39345" s="22"/>
    </row>
    <row r="39346" spans="9:11" x14ac:dyDescent="0.45">
      <c r="I39346" s="22"/>
      <c r="J39346" s="22"/>
      <c r="K39346" s="22"/>
    </row>
    <row r="39347" spans="9:11" x14ac:dyDescent="0.45">
      <c r="I39347" s="22"/>
      <c r="J39347" s="22"/>
      <c r="K39347" s="22"/>
    </row>
    <row r="39348" spans="9:11" x14ac:dyDescent="0.45">
      <c r="I39348" s="22"/>
      <c r="J39348" s="22"/>
      <c r="K39348" s="22"/>
    </row>
    <row r="39349" spans="9:11" x14ac:dyDescent="0.45">
      <c r="I39349" s="22"/>
      <c r="J39349" s="22"/>
      <c r="K39349" s="22"/>
    </row>
    <row r="39350" spans="9:11" x14ac:dyDescent="0.45">
      <c r="I39350" s="22"/>
      <c r="J39350" s="22"/>
      <c r="K39350" s="22"/>
    </row>
    <row r="39351" spans="9:11" x14ac:dyDescent="0.45">
      <c r="I39351" s="22"/>
      <c r="J39351" s="22"/>
      <c r="K39351" s="22"/>
    </row>
    <row r="39352" spans="9:11" x14ac:dyDescent="0.45">
      <c r="I39352" s="22"/>
      <c r="J39352" s="22"/>
      <c r="K39352" s="22"/>
    </row>
    <row r="39353" spans="9:11" x14ac:dyDescent="0.45">
      <c r="I39353" s="22"/>
      <c r="J39353" s="22"/>
      <c r="K39353" s="22"/>
    </row>
    <row r="39354" spans="9:11" x14ac:dyDescent="0.45">
      <c r="I39354" s="22"/>
      <c r="J39354" s="22"/>
      <c r="K39354" s="22"/>
    </row>
    <row r="39355" spans="9:11" x14ac:dyDescent="0.45">
      <c r="I39355" s="22"/>
      <c r="J39355" s="22"/>
      <c r="K39355" s="22"/>
    </row>
    <row r="39356" spans="9:11" x14ac:dyDescent="0.45">
      <c r="I39356" s="22"/>
      <c r="J39356" s="22"/>
      <c r="K39356" s="22"/>
    </row>
    <row r="39357" spans="9:11" x14ac:dyDescent="0.45">
      <c r="I39357" s="22"/>
      <c r="J39357" s="22"/>
      <c r="K39357" s="22"/>
    </row>
    <row r="39358" spans="9:11" x14ac:dyDescent="0.45">
      <c r="I39358" s="22"/>
      <c r="J39358" s="22"/>
      <c r="K39358" s="22"/>
    </row>
    <row r="39359" spans="9:11" x14ac:dyDescent="0.45">
      <c r="I39359" s="22"/>
      <c r="J39359" s="22"/>
      <c r="K39359" s="22"/>
    </row>
    <row r="39360" spans="9:11" x14ac:dyDescent="0.45">
      <c r="I39360" s="22"/>
      <c r="J39360" s="22"/>
      <c r="K39360" s="22"/>
    </row>
    <row r="39361" spans="9:11" x14ac:dyDescent="0.45">
      <c r="I39361" s="22"/>
      <c r="J39361" s="22"/>
      <c r="K39361" s="22"/>
    </row>
    <row r="39362" spans="9:11" x14ac:dyDescent="0.45">
      <c r="I39362" s="22"/>
      <c r="J39362" s="22"/>
      <c r="K39362" s="22"/>
    </row>
    <row r="39363" spans="9:11" x14ac:dyDescent="0.45">
      <c r="I39363" s="22"/>
      <c r="J39363" s="22"/>
      <c r="K39363" s="22"/>
    </row>
    <row r="39364" spans="9:11" x14ac:dyDescent="0.45">
      <c r="I39364" s="22"/>
      <c r="J39364" s="22"/>
      <c r="K39364" s="22"/>
    </row>
    <row r="39365" spans="9:11" x14ac:dyDescent="0.45">
      <c r="I39365" s="22"/>
      <c r="J39365" s="22"/>
      <c r="K39365" s="22"/>
    </row>
    <row r="39366" spans="9:11" x14ac:dyDescent="0.45">
      <c r="I39366" s="22"/>
      <c r="J39366" s="22"/>
      <c r="K39366" s="22"/>
    </row>
    <row r="39367" spans="9:11" x14ac:dyDescent="0.45">
      <c r="I39367" s="22"/>
      <c r="J39367" s="22"/>
      <c r="K39367" s="22"/>
    </row>
    <row r="39368" spans="9:11" x14ac:dyDescent="0.45">
      <c r="I39368" s="22"/>
      <c r="J39368" s="22"/>
      <c r="K39368" s="22"/>
    </row>
    <row r="39369" spans="9:11" x14ac:dyDescent="0.45">
      <c r="I39369" s="22"/>
      <c r="J39369" s="22"/>
      <c r="K39369" s="22"/>
    </row>
    <row r="39370" spans="9:11" x14ac:dyDescent="0.45">
      <c r="I39370" s="22"/>
      <c r="J39370" s="22"/>
      <c r="K39370" s="22"/>
    </row>
    <row r="39371" spans="9:11" x14ac:dyDescent="0.45">
      <c r="I39371" s="22"/>
      <c r="J39371" s="22"/>
      <c r="K39371" s="22"/>
    </row>
    <row r="39372" spans="9:11" x14ac:dyDescent="0.45">
      <c r="I39372" s="22"/>
      <c r="J39372" s="22"/>
      <c r="K39372" s="22"/>
    </row>
    <row r="39373" spans="9:11" x14ac:dyDescent="0.45">
      <c r="I39373" s="22"/>
      <c r="J39373" s="22"/>
      <c r="K39373" s="22"/>
    </row>
    <row r="39374" spans="9:11" x14ac:dyDescent="0.45">
      <c r="I39374" s="22"/>
      <c r="J39374" s="22"/>
      <c r="K39374" s="22"/>
    </row>
    <row r="39375" spans="9:11" x14ac:dyDescent="0.45">
      <c r="I39375" s="22"/>
      <c r="J39375" s="22"/>
      <c r="K39375" s="22"/>
    </row>
    <row r="39376" spans="9:11" x14ac:dyDescent="0.45">
      <c r="I39376" s="22"/>
      <c r="J39376" s="22"/>
      <c r="K39376" s="22"/>
    </row>
    <row r="39377" spans="9:11" x14ac:dyDescent="0.45">
      <c r="I39377" s="22"/>
      <c r="J39377" s="22"/>
      <c r="K39377" s="22"/>
    </row>
    <row r="39378" spans="9:11" x14ac:dyDescent="0.45">
      <c r="I39378" s="22"/>
      <c r="J39378" s="22"/>
      <c r="K39378" s="22"/>
    </row>
    <row r="39379" spans="9:11" x14ac:dyDescent="0.45">
      <c r="I39379" s="22"/>
      <c r="J39379" s="22"/>
      <c r="K39379" s="22"/>
    </row>
    <row r="39380" spans="9:11" x14ac:dyDescent="0.45">
      <c r="I39380" s="22"/>
      <c r="J39380" s="22"/>
      <c r="K39380" s="22"/>
    </row>
    <row r="39381" spans="9:11" x14ac:dyDescent="0.45">
      <c r="I39381" s="22"/>
      <c r="J39381" s="22"/>
      <c r="K39381" s="22"/>
    </row>
    <row r="39382" spans="9:11" x14ac:dyDescent="0.45">
      <c r="I39382" s="22"/>
      <c r="J39382" s="22"/>
      <c r="K39382" s="22"/>
    </row>
    <row r="39383" spans="9:11" x14ac:dyDescent="0.45">
      <c r="I39383" s="22"/>
      <c r="J39383" s="22"/>
      <c r="K39383" s="22"/>
    </row>
    <row r="39384" spans="9:11" x14ac:dyDescent="0.45">
      <c r="I39384" s="22"/>
      <c r="J39384" s="22"/>
      <c r="K39384" s="22"/>
    </row>
    <row r="39385" spans="9:11" x14ac:dyDescent="0.45">
      <c r="I39385" s="22"/>
      <c r="J39385" s="22"/>
      <c r="K39385" s="22"/>
    </row>
    <row r="39386" spans="9:11" x14ac:dyDescent="0.45">
      <c r="I39386" s="22"/>
      <c r="J39386" s="22"/>
      <c r="K39386" s="22"/>
    </row>
    <row r="39387" spans="9:11" x14ac:dyDescent="0.45">
      <c r="I39387" s="22"/>
      <c r="J39387" s="22"/>
      <c r="K39387" s="22"/>
    </row>
    <row r="39388" spans="9:11" x14ac:dyDescent="0.45">
      <c r="I39388" s="22"/>
      <c r="J39388" s="22"/>
      <c r="K39388" s="22"/>
    </row>
    <row r="39389" spans="9:11" x14ac:dyDescent="0.45">
      <c r="I39389" s="22"/>
      <c r="J39389" s="22"/>
      <c r="K39389" s="22"/>
    </row>
    <row r="39390" spans="9:11" x14ac:dyDescent="0.45">
      <c r="I39390" s="22"/>
      <c r="J39390" s="22"/>
      <c r="K39390" s="22"/>
    </row>
    <row r="39391" spans="9:11" x14ac:dyDescent="0.45">
      <c r="I39391" s="22"/>
      <c r="J39391" s="22"/>
      <c r="K39391" s="22"/>
    </row>
    <row r="39392" spans="9:11" x14ac:dyDescent="0.45">
      <c r="I39392" s="22"/>
      <c r="J39392" s="22"/>
      <c r="K39392" s="22"/>
    </row>
    <row r="39393" spans="9:11" x14ac:dyDescent="0.45">
      <c r="I39393" s="22"/>
      <c r="J39393" s="22"/>
      <c r="K39393" s="22"/>
    </row>
    <row r="39394" spans="9:11" x14ac:dyDescent="0.45">
      <c r="I39394" s="22"/>
      <c r="J39394" s="22"/>
      <c r="K39394" s="22"/>
    </row>
    <row r="39395" spans="9:11" x14ac:dyDescent="0.45">
      <c r="I39395" s="22"/>
      <c r="J39395" s="22"/>
      <c r="K39395" s="22"/>
    </row>
    <row r="39396" spans="9:11" x14ac:dyDescent="0.45">
      <c r="I39396" s="22"/>
      <c r="J39396" s="22"/>
      <c r="K39396" s="22"/>
    </row>
    <row r="39397" spans="9:11" x14ac:dyDescent="0.45">
      <c r="I39397" s="22"/>
      <c r="J39397" s="22"/>
      <c r="K39397" s="22"/>
    </row>
    <row r="39398" spans="9:11" x14ac:dyDescent="0.45">
      <c r="I39398" s="22"/>
      <c r="J39398" s="22"/>
      <c r="K39398" s="22"/>
    </row>
    <row r="39399" spans="9:11" x14ac:dyDescent="0.45">
      <c r="I39399" s="22"/>
      <c r="J39399" s="22"/>
      <c r="K39399" s="22"/>
    </row>
    <row r="39400" spans="9:11" x14ac:dyDescent="0.45">
      <c r="I39400" s="22"/>
      <c r="J39400" s="22"/>
      <c r="K39400" s="22"/>
    </row>
    <row r="39401" spans="9:11" x14ac:dyDescent="0.45">
      <c r="I39401" s="22"/>
      <c r="J39401" s="22"/>
      <c r="K39401" s="22"/>
    </row>
    <row r="39402" spans="9:11" x14ac:dyDescent="0.45">
      <c r="I39402" s="22"/>
      <c r="J39402" s="22"/>
      <c r="K39402" s="22"/>
    </row>
    <row r="39403" spans="9:11" x14ac:dyDescent="0.45">
      <c r="I39403" s="22"/>
      <c r="J39403" s="22"/>
      <c r="K39403" s="22"/>
    </row>
    <row r="39404" spans="9:11" x14ac:dyDescent="0.45">
      <c r="I39404" s="22"/>
      <c r="J39404" s="22"/>
      <c r="K39404" s="22"/>
    </row>
    <row r="39405" spans="9:11" x14ac:dyDescent="0.45">
      <c r="I39405" s="22"/>
      <c r="J39405" s="22"/>
      <c r="K39405" s="22"/>
    </row>
    <row r="39406" spans="9:11" x14ac:dyDescent="0.45">
      <c r="I39406" s="22"/>
      <c r="J39406" s="22"/>
      <c r="K39406" s="22"/>
    </row>
    <row r="39407" spans="9:11" x14ac:dyDescent="0.45">
      <c r="I39407" s="22"/>
      <c r="J39407" s="22"/>
      <c r="K39407" s="22"/>
    </row>
    <row r="39408" spans="9:11" x14ac:dyDescent="0.45">
      <c r="I39408" s="22"/>
      <c r="J39408" s="22"/>
      <c r="K39408" s="22"/>
    </row>
    <row r="39409" spans="9:11" x14ac:dyDescent="0.45">
      <c r="I39409" s="22"/>
      <c r="J39409" s="22"/>
      <c r="K39409" s="22"/>
    </row>
    <row r="39410" spans="9:11" x14ac:dyDescent="0.45">
      <c r="I39410" s="22"/>
      <c r="J39410" s="22"/>
      <c r="K39410" s="22"/>
    </row>
    <row r="39411" spans="9:11" x14ac:dyDescent="0.45">
      <c r="I39411" s="22"/>
      <c r="J39411" s="22"/>
      <c r="K39411" s="22"/>
    </row>
    <row r="39412" spans="9:11" x14ac:dyDescent="0.45">
      <c r="I39412" s="22"/>
      <c r="J39412" s="22"/>
      <c r="K39412" s="22"/>
    </row>
    <row r="39413" spans="9:11" x14ac:dyDescent="0.45">
      <c r="I39413" s="22"/>
      <c r="J39413" s="22"/>
      <c r="K39413" s="22"/>
    </row>
    <row r="39414" spans="9:11" x14ac:dyDescent="0.45">
      <c r="I39414" s="22"/>
      <c r="J39414" s="22"/>
      <c r="K39414" s="22"/>
    </row>
    <row r="39415" spans="9:11" x14ac:dyDescent="0.45">
      <c r="I39415" s="22"/>
      <c r="J39415" s="22"/>
      <c r="K39415" s="22"/>
    </row>
    <row r="39416" spans="9:11" x14ac:dyDescent="0.45">
      <c r="I39416" s="22"/>
      <c r="J39416" s="22"/>
      <c r="K39416" s="22"/>
    </row>
    <row r="39417" spans="9:11" x14ac:dyDescent="0.45">
      <c r="I39417" s="22"/>
      <c r="J39417" s="22"/>
      <c r="K39417" s="22"/>
    </row>
    <row r="39418" spans="9:11" x14ac:dyDescent="0.45">
      <c r="I39418" s="22"/>
      <c r="J39418" s="22"/>
      <c r="K39418" s="22"/>
    </row>
    <row r="39419" spans="9:11" x14ac:dyDescent="0.45">
      <c r="I39419" s="22"/>
      <c r="J39419" s="22"/>
      <c r="K39419" s="22"/>
    </row>
    <row r="39420" spans="9:11" x14ac:dyDescent="0.45">
      <c r="I39420" s="22"/>
      <c r="J39420" s="22"/>
      <c r="K39420" s="22"/>
    </row>
    <row r="39421" spans="9:11" x14ac:dyDescent="0.45">
      <c r="I39421" s="22"/>
      <c r="J39421" s="22"/>
      <c r="K39421" s="22"/>
    </row>
    <row r="39422" spans="9:11" x14ac:dyDescent="0.45">
      <c r="I39422" s="22"/>
      <c r="J39422" s="22"/>
      <c r="K39422" s="22"/>
    </row>
    <row r="39423" spans="9:11" x14ac:dyDescent="0.45">
      <c r="I39423" s="22"/>
      <c r="J39423" s="22"/>
      <c r="K39423" s="22"/>
    </row>
    <row r="39424" spans="9:11" x14ac:dyDescent="0.45">
      <c r="I39424" s="22"/>
      <c r="J39424" s="22"/>
      <c r="K39424" s="22"/>
    </row>
    <row r="39425" spans="9:11" x14ac:dyDescent="0.45">
      <c r="I39425" s="22"/>
      <c r="J39425" s="22"/>
      <c r="K39425" s="22"/>
    </row>
    <row r="39426" spans="9:11" x14ac:dyDescent="0.45">
      <c r="I39426" s="22"/>
      <c r="J39426" s="22"/>
      <c r="K39426" s="22"/>
    </row>
    <row r="39427" spans="9:11" x14ac:dyDescent="0.45">
      <c r="I39427" s="22"/>
      <c r="J39427" s="22"/>
      <c r="K39427" s="22"/>
    </row>
    <row r="39428" spans="9:11" x14ac:dyDescent="0.45">
      <c r="I39428" s="22"/>
      <c r="J39428" s="22"/>
      <c r="K39428" s="22"/>
    </row>
    <row r="39429" spans="9:11" x14ac:dyDescent="0.45">
      <c r="I39429" s="22"/>
      <c r="J39429" s="22"/>
      <c r="K39429" s="22"/>
    </row>
    <row r="39430" spans="9:11" x14ac:dyDescent="0.45">
      <c r="I39430" s="22"/>
      <c r="J39430" s="22"/>
      <c r="K39430" s="22"/>
    </row>
    <row r="39431" spans="9:11" x14ac:dyDescent="0.45">
      <c r="I39431" s="22"/>
      <c r="J39431" s="22"/>
      <c r="K39431" s="22"/>
    </row>
    <row r="39432" spans="9:11" x14ac:dyDescent="0.45">
      <c r="I39432" s="22"/>
      <c r="J39432" s="22"/>
      <c r="K39432" s="22"/>
    </row>
    <row r="39433" spans="9:11" x14ac:dyDescent="0.45">
      <c r="I39433" s="22"/>
      <c r="J39433" s="22"/>
      <c r="K39433" s="22"/>
    </row>
    <row r="39434" spans="9:11" x14ac:dyDescent="0.45">
      <c r="I39434" s="22"/>
      <c r="J39434" s="22"/>
      <c r="K39434" s="22"/>
    </row>
    <row r="39435" spans="9:11" x14ac:dyDescent="0.45">
      <c r="I39435" s="22"/>
      <c r="J39435" s="22"/>
      <c r="K39435" s="22"/>
    </row>
    <row r="39436" spans="9:11" x14ac:dyDescent="0.45">
      <c r="I39436" s="22"/>
      <c r="J39436" s="22"/>
      <c r="K39436" s="22"/>
    </row>
    <row r="39437" spans="9:11" x14ac:dyDescent="0.45">
      <c r="I39437" s="22"/>
      <c r="J39437" s="22"/>
      <c r="K39437" s="22"/>
    </row>
    <row r="39438" spans="9:11" x14ac:dyDescent="0.45">
      <c r="I39438" s="22"/>
      <c r="J39438" s="22"/>
      <c r="K39438" s="22"/>
    </row>
    <row r="39439" spans="9:11" x14ac:dyDescent="0.45">
      <c r="I39439" s="22"/>
      <c r="J39439" s="22"/>
      <c r="K39439" s="22"/>
    </row>
    <row r="39440" spans="9:11" x14ac:dyDescent="0.45">
      <c r="I39440" s="22"/>
      <c r="J39440" s="22"/>
      <c r="K39440" s="22"/>
    </row>
    <row r="39441" spans="9:11" x14ac:dyDescent="0.45">
      <c r="I39441" s="22"/>
      <c r="J39441" s="22"/>
      <c r="K39441" s="22"/>
    </row>
    <row r="39442" spans="9:11" x14ac:dyDescent="0.45">
      <c r="I39442" s="22"/>
      <c r="J39442" s="22"/>
      <c r="K39442" s="22"/>
    </row>
    <row r="39443" spans="9:11" x14ac:dyDescent="0.45">
      <c r="I39443" s="22"/>
      <c r="J39443" s="22"/>
      <c r="K39443" s="22"/>
    </row>
    <row r="39444" spans="9:11" x14ac:dyDescent="0.45">
      <c r="I39444" s="22"/>
      <c r="J39444" s="22"/>
      <c r="K39444" s="22"/>
    </row>
    <row r="39445" spans="9:11" x14ac:dyDescent="0.45">
      <c r="I39445" s="22"/>
      <c r="J39445" s="22"/>
      <c r="K39445" s="22"/>
    </row>
    <row r="39446" spans="9:11" x14ac:dyDescent="0.45">
      <c r="I39446" s="22"/>
      <c r="J39446" s="22"/>
      <c r="K39446" s="22"/>
    </row>
    <row r="39447" spans="9:11" x14ac:dyDescent="0.45">
      <c r="I39447" s="22"/>
      <c r="J39447" s="22"/>
      <c r="K39447" s="22"/>
    </row>
    <row r="39448" spans="9:11" x14ac:dyDescent="0.45">
      <c r="I39448" s="22"/>
      <c r="J39448" s="22"/>
      <c r="K39448" s="22"/>
    </row>
    <row r="39449" spans="9:11" x14ac:dyDescent="0.45">
      <c r="I39449" s="22"/>
      <c r="J39449" s="22"/>
      <c r="K39449" s="22"/>
    </row>
    <row r="39450" spans="9:11" x14ac:dyDescent="0.45">
      <c r="I39450" s="22"/>
      <c r="J39450" s="22"/>
      <c r="K39450" s="22"/>
    </row>
    <row r="39451" spans="9:11" x14ac:dyDescent="0.45">
      <c r="I39451" s="22"/>
      <c r="J39451" s="22"/>
      <c r="K39451" s="22"/>
    </row>
    <row r="39452" spans="9:11" x14ac:dyDescent="0.45">
      <c r="I39452" s="22"/>
      <c r="J39452" s="22"/>
      <c r="K39452" s="22"/>
    </row>
    <row r="39453" spans="9:11" x14ac:dyDescent="0.45">
      <c r="I39453" s="22"/>
      <c r="J39453" s="22"/>
      <c r="K39453" s="22"/>
    </row>
    <row r="39454" spans="9:11" x14ac:dyDescent="0.45">
      <c r="I39454" s="22"/>
      <c r="J39454" s="22"/>
      <c r="K39454" s="22"/>
    </row>
    <row r="39455" spans="9:11" x14ac:dyDescent="0.45">
      <c r="I39455" s="22"/>
      <c r="J39455" s="22"/>
      <c r="K39455" s="22"/>
    </row>
    <row r="39456" spans="9:11" x14ac:dyDescent="0.45">
      <c r="I39456" s="22"/>
      <c r="J39456" s="22"/>
      <c r="K39456" s="22"/>
    </row>
    <row r="39457" spans="9:11" x14ac:dyDescent="0.45">
      <c r="I39457" s="22"/>
      <c r="J39457" s="22"/>
      <c r="K39457" s="22"/>
    </row>
    <row r="39458" spans="9:11" x14ac:dyDescent="0.45">
      <c r="I39458" s="22"/>
      <c r="J39458" s="22"/>
      <c r="K39458" s="22"/>
    </row>
    <row r="39459" spans="9:11" x14ac:dyDescent="0.45">
      <c r="I39459" s="22"/>
      <c r="J39459" s="22"/>
      <c r="K39459" s="22"/>
    </row>
    <row r="39460" spans="9:11" x14ac:dyDescent="0.45">
      <c r="I39460" s="22"/>
      <c r="J39460" s="22"/>
      <c r="K39460" s="22"/>
    </row>
    <row r="39461" spans="9:11" x14ac:dyDescent="0.45">
      <c r="I39461" s="22"/>
      <c r="J39461" s="22"/>
      <c r="K39461" s="22"/>
    </row>
    <row r="39462" spans="9:11" x14ac:dyDescent="0.45">
      <c r="I39462" s="22"/>
      <c r="J39462" s="22"/>
      <c r="K39462" s="22"/>
    </row>
    <row r="39463" spans="9:11" x14ac:dyDescent="0.45">
      <c r="I39463" s="22"/>
      <c r="J39463" s="22"/>
      <c r="K39463" s="22"/>
    </row>
    <row r="39464" spans="9:11" x14ac:dyDescent="0.45">
      <c r="I39464" s="22"/>
      <c r="J39464" s="22"/>
      <c r="K39464" s="22"/>
    </row>
    <row r="39465" spans="9:11" x14ac:dyDescent="0.45">
      <c r="I39465" s="22"/>
      <c r="J39465" s="22"/>
      <c r="K39465" s="22"/>
    </row>
    <row r="39466" spans="9:11" x14ac:dyDescent="0.45">
      <c r="I39466" s="22"/>
      <c r="J39466" s="22"/>
      <c r="K39466" s="22"/>
    </row>
    <row r="39467" spans="9:11" x14ac:dyDescent="0.45">
      <c r="I39467" s="22"/>
      <c r="J39467" s="22"/>
      <c r="K39467" s="22"/>
    </row>
    <row r="39468" spans="9:11" x14ac:dyDescent="0.45">
      <c r="I39468" s="22"/>
      <c r="J39468" s="22"/>
      <c r="K39468" s="22"/>
    </row>
    <row r="39469" spans="9:11" x14ac:dyDescent="0.45">
      <c r="I39469" s="22"/>
      <c r="J39469" s="22"/>
      <c r="K39469" s="22"/>
    </row>
    <row r="39470" spans="9:11" x14ac:dyDescent="0.45">
      <c r="I39470" s="22"/>
      <c r="J39470" s="22"/>
      <c r="K39470" s="22"/>
    </row>
    <row r="39471" spans="9:11" x14ac:dyDescent="0.45">
      <c r="I39471" s="22"/>
      <c r="J39471" s="22"/>
      <c r="K39471" s="22"/>
    </row>
    <row r="39472" spans="9:11" x14ac:dyDescent="0.45">
      <c r="I39472" s="22"/>
      <c r="J39472" s="22"/>
      <c r="K39472" s="22"/>
    </row>
    <row r="39473" spans="9:11" x14ac:dyDescent="0.45">
      <c r="I39473" s="22"/>
      <c r="J39473" s="22"/>
      <c r="K39473" s="22"/>
    </row>
    <row r="39474" spans="9:11" x14ac:dyDescent="0.45">
      <c r="I39474" s="22"/>
      <c r="J39474" s="22"/>
      <c r="K39474" s="22"/>
    </row>
    <row r="39475" spans="9:11" x14ac:dyDescent="0.45">
      <c r="I39475" s="22"/>
      <c r="J39475" s="22"/>
      <c r="K39475" s="22"/>
    </row>
    <row r="39476" spans="9:11" x14ac:dyDescent="0.45">
      <c r="I39476" s="22"/>
      <c r="J39476" s="22"/>
      <c r="K39476" s="22"/>
    </row>
    <row r="39477" spans="9:11" x14ac:dyDescent="0.45">
      <c r="I39477" s="22"/>
      <c r="J39477" s="22"/>
      <c r="K39477" s="22"/>
    </row>
    <row r="39478" spans="9:11" x14ac:dyDescent="0.45">
      <c r="I39478" s="22"/>
      <c r="J39478" s="22"/>
      <c r="K39478" s="22"/>
    </row>
    <row r="39479" spans="9:11" x14ac:dyDescent="0.45">
      <c r="I39479" s="22"/>
      <c r="J39479" s="22"/>
      <c r="K39479" s="22"/>
    </row>
    <row r="39480" spans="9:11" x14ac:dyDescent="0.45">
      <c r="I39480" s="22"/>
      <c r="J39480" s="22"/>
      <c r="K39480" s="22"/>
    </row>
    <row r="39481" spans="9:11" x14ac:dyDescent="0.45">
      <c r="I39481" s="22"/>
      <c r="J39481" s="22"/>
      <c r="K39481" s="22"/>
    </row>
    <row r="39482" spans="9:11" x14ac:dyDescent="0.45">
      <c r="I39482" s="22"/>
      <c r="J39482" s="22"/>
      <c r="K39482" s="22"/>
    </row>
    <row r="39483" spans="9:11" x14ac:dyDescent="0.45">
      <c r="I39483" s="22"/>
      <c r="J39483" s="22"/>
      <c r="K39483" s="22"/>
    </row>
    <row r="39484" spans="9:11" x14ac:dyDescent="0.45">
      <c r="I39484" s="22"/>
      <c r="J39484" s="22"/>
      <c r="K39484" s="22"/>
    </row>
    <row r="39485" spans="9:11" x14ac:dyDescent="0.45">
      <c r="I39485" s="22"/>
      <c r="J39485" s="22"/>
      <c r="K39485" s="22"/>
    </row>
    <row r="39486" spans="9:11" x14ac:dyDescent="0.45">
      <c r="I39486" s="22"/>
      <c r="J39486" s="22"/>
      <c r="K39486" s="22"/>
    </row>
    <row r="39487" spans="9:11" x14ac:dyDescent="0.45">
      <c r="I39487" s="22"/>
      <c r="J39487" s="22"/>
      <c r="K39487" s="22"/>
    </row>
    <row r="39488" spans="9:11" x14ac:dyDescent="0.45">
      <c r="I39488" s="22"/>
      <c r="J39488" s="22"/>
      <c r="K39488" s="22"/>
    </row>
    <row r="39489" spans="9:11" x14ac:dyDescent="0.45">
      <c r="I39489" s="22"/>
      <c r="J39489" s="22"/>
      <c r="K39489" s="22"/>
    </row>
    <row r="39490" spans="9:11" x14ac:dyDescent="0.45">
      <c r="I39490" s="22"/>
      <c r="J39490" s="22"/>
      <c r="K39490" s="22"/>
    </row>
    <row r="39491" spans="9:11" x14ac:dyDescent="0.45">
      <c r="I39491" s="22"/>
      <c r="J39491" s="22"/>
      <c r="K39491" s="22"/>
    </row>
    <row r="39492" spans="9:11" x14ac:dyDescent="0.45">
      <c r="I39492" s="22"/>
      <c r="J39492" s="22"/>
      <c r="K39492" s="22"/>
    </row>
    <row r="39493" spans="9:11" x14ac:dyDescent="0.45">
      <c r="I39493" s="22"/>
      <c r="J39493" s="22"/>
      <c r="K39493" s="22"/>
    </row>
    <row r="39494" spans="9:11" x14ac:dyDescent="0.45">
      <c r="I39494" s="22"/>
      <c r="J39494" s="22"/>
      <c r="K39494" s="22"/>
    </row>
    <row r="39495" spans="9:11" x14ac:dyDescent="0.45">
      <c r="I39495" s="22"/>
      <c r="J39495" s="22"/>
      <c r="K39495" s="22"/>
    </row>
    <row r="39496" spans="9:11" x14ac:dyDescent="0.45">
      <c r="I39496" s="22"/>
      <c r="J39496" s="22"/>
      <c r="K39496" s="22"/>
    </row>
    <row r="39497" spans="9:11" x14ac:dyDescent="0.45">
      <c r="I39497" s="22"/>
      <c r="J39497" s="22"/>
      <c r="K39497" s="22"/>
    </row>
    <row r="39498" spans="9:11" x14ac:dyDescent="0.45">
      <c r="I39498" s="22"/>
      <c r="J39498" s="22"/>
      <c r="K39498" s="22"/>
    </row>
    <row r="39499" spans="9:11" x14ac:dyDescent="0.45">
      <c r="I39499" s="22"/>
      <c r="J39499" s="22"/>
      <c r="K39499" s="22"/>
    </row>
    <row r="39500" spans="9:11" x14ac:dyDescent="0.45">
      <c r="I39500" s="22"/>
      <c r="J39500" s="22"/>
      <c r="K39500" s="22"/>
    </row>
    <row r="39501" spans="9:11" x14ac:dyDescent="0.45">
      <c r="I39501" s="22"/>
      <c r="J39501" s="22"/>
      <c r="K39501" s="22"/>
    </row>
    <row r="39502" spans="9:11" x14ac:dyDescent="0.45">
      <c r="I39502" s="22"/>
      <c r="J39502" s="22"/>
      <c r="K39502" s="22"/>
    </row>
    <row r="39503" spans="9:11" x14ac:dyDescent="0.45">
      <c r="I39503" s="22"/>
      <c r="J39503" s="22"/>
      <c r="K39503" s="22"/>
    </row>
    <row r="39504" spans="9:11" x14ac:dyDescent="0.45">
      <c r="I39504" s="22"/>
      <c r="J39504" s="22"/>
      <c r="K39504" s="22"/>
    </row>
    <row r="39505" spans="9:11" x14ac:dyDescent="0.45">
      <c r="I39505" s="22"/>
      <c r="J39505" s="22"/>
      <c r="K39505" s="22"/>
    </row>
    <row r="39506" spans="9:11" x14ac:dyDescent="0.45">
      <c r="I39506" s="22"/>
      <c r="J39506" s="22"/>
      <c r="K39506" s="22"/>
    </row>
    <row r="39507" spans="9:11" x14ac:dyDescent="0.45">
      <c r="I39507" s="22"/>
      <c r="J39507" s="22"/>
      <c r="K39507" s="22"/>
    </row>
    <row r="39508" spans="9:11" x14ac:dyDescent="0.45">
      <c r="I39508" s="22"/>
      <c r="J39508" s="22"/>
      <c r="K39508" s="22"/>
    </row>
    <row r="39509" spans="9:11" x14ac:dyDescent="0.45">
      <c r="I39509" s="22"/>
      <c r="J39509" s="22"/>
      <c r="K39509" s="22"/>
    </row>
    <row r="39510" spans="9:11" x14ac:dyDescent="0.45">
      <c r="I39510" s="22"/>
      <c r="J39510" s="22"/>
      <c r="K39510" s="22"/>
    </row>
    <row r="39511" spans="9:11" x14ac:dyDescent="0.45">
      <c r="I39511" s="22"/>
      <c r="J39511" s="22"/>
      <c r="K39511" s="22"/>
    </row>
    <row r="39512" spans="9:11" x14ac:dyDescent="0.45">
      <c r="I39512" s="22"/>
      <c r="J39512" s="22"/>
      <c r="K39512" s="22"/>
    </row>
    <row r="39513" spans="9:11" x14ac:dyDescent="0.45">
      <c r="I39513" s="22"/>
      <c r="J39513" s="22"/>
      <c r="K39513" s="22"/>
    </row>
    <row r="39514" spans="9:11" x14ac:dyDescent="0.45">
      <c r="I39514" s="22"/>
      <c r="J39514" s="22"/>
      <c r="K39514" s="22"/>
    </row>
    <row r="39515" spans="9:11" x14ac:dyDescent="0.45">
      <c r="I39515" s="22"/>
      <c r="J39515" s="22"/>
      <c r="K39515" s="22"/>
    </row>
    <row r="39516" spans="9:11" x14ac:dyDescent="0.45">
      <c r="I39516" s="22"/>
      <c r="J39516" s="22"/>
      <c r="K39516" s="22"/>
    </row>
    <row r="39517" spans="9:11" x14ac:dyDescent="0.45">
      <c r="I39517" s="22"/>
      <c r="J39517" s="22"/>
      <c r="K39517" s="22"/>
    </row>
    <row r="39518" spans="9:11" x14ac:dyDescent="0.45">
      <c r="I39518" s="22"/>
      <c r="J39518" s="22"/>
      <c r="K39518" s="22"/>
    </row>
    <row r="39519" spans="9:11" x14ac:dyDescent="0.45">
      <c r="I39519" s="22"/>
      <c r="J39519" s="22"/>
      <c r="K39519" s="22"/>
    </row>
    <row r="39520" spans="9:11" x14ac:dyDescent="0.45">
      <c r="I39520" s="22"/>
      <c r="J39520" s="22"/>
      <c r="K39520" s="22"/>
    </row>
    <row r="39521" spans="9:11" x14ac:dyDescent="0.45">
      <c r="I39521" s="22"/>
      <c r="J39521" s="22"/>
      <c r="K39521" s="22"/>
    </row>
    <row r="39522" spans="9:11" x14ac:dyDescent="0.45">
      <c r="I39522" s="22"/>
      <c r="J39522" s="22"/>
      <c r="K39522" s="22"/>
    </row>
    <row r="39523" spans="9:11" x14ac:dyDescent="0.45">
      <c r="I39523" s="22"/>
      <c r="J39523" s="22"/>
      <c r="K39523" s="22"/>
    </row>
    <row r="39524" spans="9:11" x14ac:dyDescent="0.45">
      <c r="I39524" s="22"/>
      <c r="J39524" s="22"/>
      <c r="K39524" s="22"/>
    </row>
    <row r="39525" spans="9:11" x14ac:dyDescent="0.45">
      <c r="I39525" s="22"/>
      <c r="J39525" s="22"/>
      <c r="K39525" s="22"/>
    </row>
    <row r="39526" spans="9:11" x14ac:dyDescent="0.45">
      <c r="I39526" s="22"/>
      <c r="J39526" s="22"/>
      <c r="K39526" s="22"/>
    </row>
    <row r="39527" spans="9:11" x14ac:dyDescent="0.45">
      <c r="I39527" s="22"/>
      <c r="J39527" s="22"/>
      <c r="K39527" s="22"/>
    </row>
    <row r="39528" spans="9:11" x14ac:dyDescent="0.45">
      <c r="I39528" s="22"/>
      <c r="J39528" s="22"/>
      <c r="K39528" s="22"/>
    </row>
    <row r="39529" spans="9:11" x14ac:dyDescent="0.45">
      <c r="I39529" s="22"/>
      <c r="J39529" s="22"/>
      <c r="K39529" s="22"/>
    </row>
    <row r="39530" spans="9:11" x14ac:dyDescent="0.45">
      <c r="I39530" s="22"/>
      <c r="J39530" s="22"/>
      <c r="K39530" s="22"/>
    </row>
    <row r="39531" spans="9:11" x14ac:dyDescent="0.45">
      <c r="I39531" s="22"/>
      <c r="J39531" s="22"/>
      <c r="K39531" s="22"/>
    </row>
    <row r="39532" spans="9:11" x14ac:dyDescent="0.45">
      <c r="I39532" s="22"/>
      <c r="J39532" s="22"/>
      <c r="K39532" s="22"/>
    </row>
    <row r="39533" spans="9:11" x14ac:dyDescent="0.45">
      <c r="I39533" s="22"/>
      <c r="J39533" s="22"/>
      <c r="K39533" s="22"/>
    </row>
    <row r="39534" spans="9:11" x14ac:dyDescent="0.45">
      <c r="I39534" s="22"/>
      <c r="J39534" s="22"/>
      <c r="K39534" s="22"/>
    </row>
    <row r="39535" spans="9:11" x14ac:dyDescent="0.45">
      <c r="I39535" s="22"/>
      <c r="J39535" s="22"/>
      <c r="K39535" s="22"/>
    </row>
    <row r="39536" spans="9:11" x14ac:dyDescent="0.45">
      <c r="I39536" s="22"/>
      <c r="J39536" s="22"/>
      <c r="K39536" s="22"/>
    </row>
    <row r="39537" spans="9:11" x14ac:dyDescent="0.45">
      <c r="I39537" s="22"/>
      <c r="J39537" s="22"/>
      <c r="K39537" s="22"/>
    </row>
    <row r="39538" spans="9:11" x14ac:dyDescent="0.45">
      <c r="I39538" s="22"/>
      <c r="J39538" s="22"/>
      <c r="K39538" s="22"/>
    </row>
    <row r="39539" spans="9:11" x14ac:dyDescent="0.45">
      <c r="I39539" s="22"/>
      <c r="J39539" s="22"/>
      <c r="K39539" s="22"/>
    </row>
    <row r="39540" spans="9:11" x14ac:dyDescent="0.45">
      <c r="I39540" s="22"/>
      <c r="J39540" s="22"/>
      <c r="K39540" s="22"/>
    </row>
    <row r="39541" spans="9:11" x14ac:dyDescent="0.45">
      <c r="I39541" s="22"/>
      <c r="J39541" s="22"/>
      <c r="K39541" s="22"/>
    </row>
    <row r="39542" spans="9:11" x14ac:dyDescent="0.45">
      <c r="I39542" s="22"/>
      <c r="J39542" s="22"/>
      <c r="K39542" s="22"/>
    </row>
    <row r="39543" spans="9:11" x14ac:dyDescent="0.45">
      <c r="I39543" s="22"/>
      <c r="J39543" s="22"/>
      <c r="K39543" s="22"/>
    </row>
    <row r="39544" spans="9:11" x14ac:dyDescent="0.45">
      <c r="I39544" s="22"/>
      <c r="J39544" s="22"/>
      <c r="K39544" s="22"/>
    </row>
    <row r="39545" spans="9:11" x14ac:dyDescent="0.45">
      <c r="I39545" s="22"/>
      <c r="J39545" s="22"/>
      <c r="K39545" s="22"/>
    </row>
    <row r="39546" spans="9:11" x14ac:dyDescent="0.45">
      <c r="I39546" s="22"/>
      <c r="J39546" s="22"/>
      <c r="K39546" s="22"/>
    </row>
    <row r="39547" spans="9:11" x14ac:dyDescent="0.45">
      <c r="I39547" s="22"/>
      <c r="J39547" s="22"/>
      <c r="K39547" s="22"/>
    </row>
    <row r="39548" spans="9:11" x14ac:dyDescent="0.45">
      <c r="I39548" s="22"/>
      <c r="J39548" s="22"/>
      <c r="K39548" s="22"/>
    </row>
    <row r="39549" spans="9:11" x14ac:dyDescent="0.45">
      <c r="I39549" s="22"/>
      <c r="J39549" s="22"/>
      <c r="K39549" s="22"/>
    </row>
    <row r="39550" spans="9:11" x14ac:dyDescent="0.45">
      <c r="I39550" s="22"/>
      <c r="J39550" s="22"/>
      <c r="K39550" s="22"/>
    </row>
    <row r="39551" spans="9:11" x14ac:dyDescent="0.45">
      <c r="I39551" s="22"/>
      <c r="J39551" s="22"/>
      <c r="K39551" s="22"/>
    </row>
    <row r="39552" spans="9:11" x14ac:dyDescent="0.45">
      <c r="I39552" s="22"/>
      <c r="J39552" s="22"/>
      <c r="K39552" s="22"/>
    </row>
    <row r="39553" spans="9:11" x14ac:dyDescent="0.45">
      <c r="I39553" s="22"/>
      <c r="J39553" s="22"/>
      <c r="K39553" s="22"/>
    </row>
    <row r="39554" spans="9:11" x14ac:dyDescent="0.45">
      <c r="I39554" s="22"/>
      <c r="J39554" s="22"/>
      <c r="K39554" s="22"/>
    </row>
    <row r="39555" spans="9:11" x14ac:dyDescent="0.45">
      <c r="I39555" s="22"/>
      <c r="J39555" s="22"/>
      <c r="K39555" s="22"/>
    </row>
    <row r="39556" spans="9:11" x14ac:dyDescent="0.45">
      <c r="I39556" s="22"/>
      <c r="J39556" s="22"/>
      <c r="K39556" s="22"/>
    </row>
    <row r="39557" spans="9:11" x14ac:dyDescent="0.45">
      <c r="I39557" s="22"/>
      <c r="J39557" s="22"/>
      <c r="K39557" s="22"/>
    </row>
    <row r="39558" spans="9:11" x14ac:dyDescent="0.45">
      <c r="I39558" s="22"/>
      <c r="J39558" s="22"/>
      <c r="K39558" s="22"/>
    </row>
    <row r="39559" spans="9:11" x14ac:dyDescent="0.45">
      <c r="I39559" s="22"/>
      <c r="J39559" s="22"/>
      <c r="K39559" s="22"/>
    </row>
    <row r="39560" spans="9:11" x14ac:dyDescent="0.45">
      <c r="I39560" s="22"/>
      <c r="J39560" s="22"/>
      <c r="K39560" s="22"/>
    </row>
    <row r="39561" spans="9:11" x14ac:dyDescent="0.45">
      <c r="I39561" s="22"/>
      <c r="J39561" s="22"/>
      <c r="K39561" s="22"/>
    </row>
    <row r="39562" spans="9:11" x14ac:dyDescent="0.45">
      <c r="I39562" s="22"/>
      <c r="J39562" s="22"/>
      <c r="K39562" s="22"/>
    </row>
    <row r="39563" spans="9:11" x14ac:dyDescent="0.45">
      <c r="I39563" s="22"/>
      <c r="J39563" s="22"/>
      <c r="K39563" s="22"/>
    </row>
    <row r="39564" spans="9:11" x14ac:dyDescent="0.45">
      <c r="I39564" s="22"/>
      <c r="J39564" s="22"/>
      <c r="K39564" s="22"/>
    </row>
    <row r="39565" spans="9:11" x14ac:dyDescent="0.45">
      <c r="I39565" s="22"/>
      <c r="J39565" s="22"/>
      <c r="K39565" s="22"/>
    </row>
    <row r="39566" spans="9:11" x14ac:dyDescent="0.45">
      <c r="I39566" s="22"/>
      <c r="J39566" s="22"/>
      <c r="K39566" s="22"/>
    </row>
    <row r="39567" spans="9:11" x14ac:dyDescent="0.45">
      <c r="I39567" s="22"/>
      <c r="J39567" s="22"/>
      <c r="K39567" s="22"/>
    </row>
    <row r="39568" spans="9:11" x14ac:dyDescent="0.45">
      <c r="I39568" s="22"/>
      <c r="J39568" s="22"/>
      <c r="K39568" s="22"/>
    </row>
    <row r="39569" spans="9:11" x14ac:dyDescent="0.45">
      <c r="I39569" s="22"/>
      <c r="J39569" s="22"/>
      <c r="K39569" s="22"/>
    </row>
    <row r="39570" spans="9:11" x14ac:dyDescent="0.45">
      <c r="I39570" s="22"/>
      <c r="J39570" s="22"/>
      <c r="K39570" s="22"/>
    </row>
    <row r="39571" spans="9:11" x14ac:dyDescent="0.45">
      <c r="I39571" s="22"/>
      <c r="J39571" s="22"/>
      <c r="K39571" s="22"/>
    </row>
    <row r="39572" spans="9:11" x14ac:dyDescent="0.45">
      <c r="I39572" s="22"/>
      <c r="J39572" s="22"/>
      <c r="K39572" s="22"/>
    </row>
    <row r="39573" spans="9:11" x14ac:dyDescent="0.45">
      <c r="I39573" s="22"/>
      <c r="J39573" s="22"/>
      <c r="K39573" s="22"/>
    </row>
    <row r="39574" spans="9:11" x14ac:dyDescent="0.45">
      <c r="I39574" s="22"/>
      <c r="J39574" s="22"/>
      <c r="K39574" s="22"/>
    </row>
    <row r="39575" spans="9:11" x14ac:dyDescent="0.45">
      <c r="I39575" s="22"/>
      <c r="J39575" s="22"/>
      <c r="K39575" s="22"/>
    </row>
    <row r="39576" spans="9:11" x14ac:dyDescent="0.45">
      <c r="I39576" s="22"/>
      <c r="J39576" s="22"/>
      <c r="K39576" s="22"/>
    </row>
    <row r="39577" spans="9:11" x14ac:dyDescent="0.45">
      <c r="I39577" s="22"/>
      <c r="J39577" s="22"/>
      <c r="K39577" s="22"/>
    </row>
    <row r="39578" spans="9:11" x14ac:dyDescent="0.45">
      <c r="I39578" s="22"/>
      <c r="J39578" s="22"/>
      <c r="K39578" s="22"/>
    </row>
    <row r="39579" spans="9:11" x14ac:dyDescent="0.45">
      <c r="I39579" s="22"/>
      <c r="J39579" s="22"/>
      <c r="K39579" s="22"/>
    </row>
    <row r="39580" spans="9:11" x14ac:dyDescent="0.45">
      <c r="I39580" s="22"/>
      <c r="J39580" s="22"/>
      <c r="K39580" s="22"/>
    </row>
    <row r="39581" spans="9:11" x14ac:dyDescent="0.45">
      <c r="I39581" s="22"/>
      <c r="J39581" s="22"/>
      <c r="K39581" s="22"/>
    </row>
    <row r="39582" spans="9:11" x14ac:dyDescent="0.45">
      <c r="I39582" s="22"/>
      <c r="J39582" s="22"/>
      <c r="K39582" s="22"/>
    </row>
    <row r="39583" spans="9:11" x14ac:dyDescent="0.45">
      <c r="I39583" s="22"/>
      <c r="J39583" s="22"/>
      <c r="K39583" s="22"/>
    </row>
    <row r="39584" spans="9:11" x14ac:dyDescent="0.45">
      <c r="I39584" s="22"/>
      <c r="J39584" s="22"/>
      <c r="K39584" s="22"/>
    </row>
    <row r="39585" spans="9:11" x14ac:dyDescent="0.45">
      <c r="I39585" s="22"/>
      <c r="J39585" s="22"/>
      <c r="K39585" s="22"/>
    </row>
    <row r="39586" spans="9:11" x14ac:dyDescent="0.45">
      <c r="I39586" s="22"/>
      <c r="J39586" s="22"/>
      <c r="K39586" s="22"/>
    </row>
    <row r="39587" spans="9:11" x14ac:dyDescent="0.45">
      <c r="I39587" s="22"/>
      <c r="J39587" s="22"/>
      <c r="K39587" s="22"/>
    </row>
    <row r="39588" spans="9:11" x14ac:dyDescent="0.45">
      <c r="I39588" s="22"/>
      <c r="J39588" s="22"/>
      <c r="K39588" s="22"/>
    </row>
    <row r="39589" spans="9:11" x14ac:dyDescent="0.45">
      <c r="I39589" s="22"/>
      <c r="J39589" s="22"/>
      <c r="K39589" s="22"/>
    </row>
    <row r="39590" spans="9:11" x14ac:dyDescent="0.45">
      <c r="I39590" s="22"/>
      <c r="J39590" s="22"/>
      <c r="K39590" s="22"/>
    </row>
    <row r="39591" spans="9:11" x14ac:dyDescent="0.45">
      <c r="I39591" s="22"/>
      <c r="J39591" s="22"/>
      <c r="K39591" s="22"/>
    </row>
    <row r="39592" spans="9:11" x14ac:dyDescent="0.45">
      <c r="I39592" s="22"/>
      <c r="J39592" s="22"/>
      <c r="K39592" s="22"/>
    </row>
    <row r="39593" spans="9:11" x14ac:dyDescent="0.45">
      <c r="I39593" s="22"/>
      <c r="J39593" s="22"/>
      <c r="K39593" s="22"/>
    </row>
    <row r="39594" spans="9:11" x14ac:dyDescent="0.45">
      <c r="I39594" s="22"/>
      <c r="J39594" s="22"/>
      <c r="K39594" s="22"/>
    </row>
    <row r="39595" spans="9:11" x14ac:dyDescent="0.45">
      <c r="I39595" s="22"/>
      <c r="J39595" s="22"/>
      <c r="K39595" s="22"/>
    </row>
    <row r="39596" spans="9:11" x14ac:dyDescent="0.45">
      <c r="I39596" s="22"/>
      <c r="J39596" s="22"/>
      <c r="K39596" s="22"/>
    </row>
    <row r="39597" spans="9:11" x14ac:dyDescent="0.45">
      <c r="I39597" s="22"/>
      <c r="J39597" s="22"/>
      <c r="K39597" s="22"/>
    </row>
    <row r="39598" spans="9:11" x14ac:dyDescent="0.45">
      <c r="I39598" s="22"/>
      <c r="J39598" s="22"/>
      <c r="K39598" s="22"/>
    </row>
    <row r="39599" spans="9:11" x14ac:dyDescent="0.45">
      <c r="I39599" s="22"/>
      <c r="J39599" s="22"/>
      <c r="K39599" s="22"/>
    </row>
    <row r="39600" spans="9:11" x14ac:dyDescent="0.45">
      <c r="I39600" s="22"/>
      <c r="J39600" s="22"/>
      <c r="K39600" s="22"/>
    </row>
    <row r="39601" spans="9:11" x14ac:dyDescent="0.45">
      <c r="I39601" s="22"/>
      <c r="J39601" s="22"/>
      <c r="K39601" s="22"/>
    </row>
    <row r="39602" spans="9:11" x14ac:dyDescent="0.45">
      <c r="I39602" s="22"/>
      <c r="J39602" s="22"/>
      <c r="K39602" s="22"/>
    </row>
    <row r="39603" spans="9:11" x14ac:dyDescent="0.45">
      <c r="I39603" s="22"/>
      <c r="J39603" s="22"/>
      <c r="K39603" s="22"/>
    </row>
    <row r="39604" spans="9:11" x14ac:dyDescent="0.45">
      <c r="I39604" s="22"/>
      <c r="J39604" s="22"/>
      <c r="K39604" s="22"/>
    </row>
    <row r="39605" spans="9:11" x14ac:dyDescent="0.45">
      <c r="I39605" s="22"/>
      <c r="J39605" s="22"/>
      <c r="K39605" s="22"/>
    </row>
    <row r="39606" spans="9:11" x14ac:dyDescent="0.45">
      <c r="I39606" s="22"/>
      <c r="J39606" s="22"/>
      <c r="K39606" s="22"/>
    </row>
    <row r="39607" spans="9:11" x14ac:dyDescent="0.45">
      <c r="I39607" s="22"/>
      <c r="J39607" s="22"/>
      <c r="K39607" s="22"/>
    </row>
    <row r="39608" spans="9:11" x14ac:dyDescent="0.45">
      <c r="I39608" s="22"/>
      <c r="J39608" s="22"/>
      <c r="K39608" s="22"/>
    </row>
    <row r="39609" spans="9:11" x14ac:dyDescent="0.45">
      <c r="I39609" s="22"/>
      <c r="J39609" s="22"/>
      <c r="K39609" s="22"/>
    </row>
    <row r="39610" spans="9:11" x14ac:dyDescent="0.45">
      <c r="I39610" s="22"/>
      <c r="J39610" s="22"/>
      <c r="K39610" s="22"/>
    </row>
    <row r="39611" spans="9:11" x14ac:dyDescent="0.45">
      <c r="I39611" s="22"/>
      <c r="J39611" s="22"/>
      <c r="K39611" s="22"/>
    </row>
    <row r="39612" spans="9:11" x14ac:dyDescent="0.45">
      <c r="I39612" s="22"/>
      <c r="J39612" s="22"/>
      <c r="K39612" s="22"/>
    </row>
    <row r="39613" spans="9:11" x14ac:dyDescent="0.45">
      <c r="I39613" s="22"/>
      <c r="J39613" s="22"/>
      <c r="K39613" s="22"/>
    </row>
    <row r="39614" spans="9:11" x14ac:dyDescent="0.45">
      <c r="I39614" s="22"/>
      <c r="J39614" s="22"/>
      <c r="K39614" s="22"/>
    </row>
    <row r="39615" spans="9:11" x14ac:dyDescent="0.45">
      <c r="I39615" s="22"/>
      <c r="J39615" s="22"/>
      <c r="K39615" s="22"/>
    </row>
    <row r="39616" spans="9:11" x14ac:dyDescent="0.45">
      <c r="I39616" s="22"/>
      <c r="J39616" s="22"/>
      <c r="K39616" s="22"/>
    </row>
    <row r="39617" spans="9:11" x14ac:dyDescent="0.45">
      <c r="I39617" s="22"/>
      <c r="J39617" s="22"/>
      <c r="K39617" s="22"/>
    </row>
    <row r="39618" spans="9:11" x14ac:dyDescent="0.45">
      <c r="I39618" s="22"/>
      <c r="J39618" s="22"/>
      <c r="K39618" s="22"/>
    </row>
    <row r="39619" spans="9:11" x14ac:dyDescent="0.45">
      <c r="I39619" s="22"/>
      <c r="J39619" s="22"/>
      <c r="K39619" s="22"/>
    </row>
    <row r="39620" spans="9:11" x14ac:dyDescent="0.45">
      <c r="I39620" s="22"/>
      <c r="J39620" s="22"/>
      <c r="K39620" s="22"/>
    </row>
    <row r="39621" spans="9:11" x14ac:dyDescent="0.45">
      <c r="I39621" s="22"/>
      <c r="J39621" s="22"/>
      <c r="K39621" s="22"/>
    </row>
    <row r="39622" spans="9:11" x14ac:dyDescent="0.45">
      <c r="I39622" s="22"/>
      <c r="J39622" s="22"/>
      <c r="K39622" s="22"/>
    </row>
    <row r="39623" spans="9:11" x14ac:dyDescent="0.45">
      <c r="I39623" s="22"/>
      <c r="J39623" s="22"/>
      <c r="K39623" s="22"/>
    </row>
    <row r="39624" spans="9:11" x14ac:dyDescent="0.45">
      <c r="I39624" s="22"/>
      <c r="J39624" s="22"/>
      <c r="K39624" s="22"/>
    </row>
    <row r="39625" spans="9:11" x14ac:dyDescent="0.45">
      <c r="I39625" s="22"/>
      <c r="J39625" s="22"/>
      <c r="K39625" s="22"/>
    </row>
    <row r="39626" spans="9:11" x14ac:dyDescent="0.45">
      <c r="I39626" s="22"/>
      <c r="J39626" s="22"/>
      <c r="K39626" s="22"/>
    </row>
    <row r="39627" spans="9:11" x14ac:dyDescent="0.45">
      <c r="I39627" s="22"/>
      <c r="J39627" s="22"/>
      <c r="K39627" s="22"/>
    </row>
    <row r="39628" spans="9:11" x14ac:dyDescent="0.45">
      <c r="I39628" s="22"/>
      <c r="J39628" s="22"/>
      <c r="K39628" s="22"/>
    </row>
    <row r="39629" spans="9:11" x14ac:dyDescent="0.45">
      <c r="I39629" s="22"/>
      <c r="J39629" s="22"/>
      <c r="K39629" s="22"/>
    </row>
    <row r="39630" spans="9:11" x14ac:dyDescent="0.45">
      <c r="I39630" s="22"/>
      <c r="J39630" s="22"/>
      <c r="K39630" s="22"/>
    </row>
    <row r="39631" spans="9:11" x14ac:dyDescent="0.45">
      <c r="I39631" s="22"/>
      <c r="J39631" s="22"/>
      <c r="K39631" s="22"/>
    </row>
    <row r="39632" spans="9:11" x14ac:dyDescent="0.45">
      <c r="I39632" s="22"/>
      <c r="J39632" s="22"/>
      <c r="K39632" s="22"/>
    </row>
    <row r="39633" spans="9:11" x14ac:dyDescent="0.45">
      <c r="I39633" s="22"/>
      <c r="J39633" s="22"/>
      <c r="K39633" s="22"/>
    </row>
    <row r="39634" spans="9:11" x14ac:dyDescent="0.45">
      <c r="I39634" s="22"/>
      <c r="J39634" s="22"/>
      <c r="K39634" s="22"/>
    </row>
    <row r="39635" spans="9:11" x14ac:dyDescent="0.45">
      <c r="I39635" s="22"/>
      <c r="J39635" s="22"/>
      <c r="K39635" s="22"/>
    </row>
    <row r="39636" spans="9:11" x14ac:dyDescent="0.45">
      <c r="I39636" s="22"/>
      <c r="J39636" s="22"/>
      <c r="K39636" s="22"/>
    </row>
    <row r="39637" spans="9:11" x14ac:dyDescent="0.45">
      <c r="I39637" s="22"/>
      <c r="J39637" s="22"/>
      <c r="K39637" s="22"/>
    </row>
    <row r="39638" spans="9:11" x14ac:dyDescent="0.45">
      <c r="I39638" s="22"/>
      <c r="J39638" s="22"/>
      <c r="K39638" s="22"/>
    </row>
    <row r="39639" spans="9:11" x14ac:dyDescent="0.45">
      <c r="I39639" s="22"/>
      <c r="J39639" s="22"/>
      <c r="K39639" s="22"/>
    </row>
    <row r="39640" spans="9:11" x14ac:dyDescent="0.45">
      <c r="I39640" s="22"/>
      <c r="J39640" s="22"/>
      <c r="K39640" s="22"/>
    </row>
    <row r="39641" spans="9:11" x14ac:dyDescent="0.45">
      <c r="I39641" s="22"/>
      <c r="J39641" s="22"/>
      <c r="K39641" s="22"/>
    </row>
    <row r="39642" spans="9:11" x14ac:dyDescent="0.45">
      <c r="I39642" s="22"/>
      <c r="J39642" s="22"/>
      <c r="K39642" s="22"/>
    </row>
    <row r="39643" spans="9:11" x14ac:dyDescent="0.45">
      <c r="I39643" s="22"/>
      <c r="J39643" s="22"/>
      <c r="K39643" s="22"/>
    </row>
    <row r="39644" spans="9:11" x14ac:dyDescent="0.45">
      <c r="I39644" s="22"/>
      <c r="J39644" s="22"/>
      <c r="K39644" s="22"/>
    </row>
    <row r="39645" spans="9:11" x14ac:dyDescent="0.45">
      <c r="I39645" s="22"/>
      <c r="J39645" s="22"/>
      <c r="K39645" s="22"/>
    </row>
    <row r="39646" spans="9:11" x14ac:dyDescent="0.45">
      <c r="I39646" s="22"/>
      <c r="J39646" s="22"/>
      <c r="K39646" s="22"/>
    </row>
    <row r="39647" spans="9:11" x14ac:dyDescent="0.45">
      <c r="I39647" s="22"/>
      <c r="J39647" s="22"/>
      <c r="K39647" s="22"/>
    </row>
    <row r="39648" spans="9:11" x14ac:dyDescent="0.45">
      <c r="I39648" s="22"/>
      <c r="J39648" s="22"/>
      <c r="K39648" s="22"/>
    </row>
    <row r="39649" spans="9:11" x14ac:dyDescent="0.45">
      <c r="I39649" s="22"/>
      <c r="J39649" s="22"/>
      <c r="K39649" s="22"/>
    </row>
    <row r="39650" spans="9:11" x14ac:dyDescent="0.45">
      <c r="I39650" s="22"/>
      <c r="J39650" s="22"/>
      <c r="K39650" s="22"/>
    </row>
    <row r="39651" spans="9:11" x14ac:dyDescent="0.45">
      <c r="I39651" s="22"/>
      <c r="J39651" s="22"/>
      <c r="K39651" s="22"/>
    </row>
    <row r="39652" spans="9:11" x14ac:dyDescent="0.45">
      <c r="I39652" s="22"/>
      <c r="J39652" s="22"/>
      <c r="K39652" s="22"/>
    </row>
    <row r="39653" spans="9:11" x14ac:dyDescent="0.45">
      <c r="I39653" s="22"/>
      <c r="J39653" s="22"/>
      <c r="K39653" s="22"/>
    </row>
    <row r="39654" spans="9:11" x14ac:dyDescent="0.45">
      <c r="I39654" s="22"/>
      <c r="J39654" s="22"/>
      <c r="K39654" s="22"/>
    </row>
    <row r="39655" spans="9:11" x14ac:dyDescent="0.45">
      <c r="I39655" s="22"/>
      <c r="J39655" s="22"/>
      <c r="K39655" s="22"/>
    </row>
    <row r="39656" spans="9:11" x14ac:dyDescent="0.45">
      <c r="I39656" s="22"/>
      <c r="J39656" s="22"/>
      <c r="K39656" s="22"/>
    </row>
    <row r="39657" spans="9:11" x14ac:dyDescent="0.45">
      <c r="I39657" s="22"/>
      <c r="J39657" s="22"/>
      <c r="K39657" s="22"/>
    </row>
    <row r="39658" spans="9:11" x14ac:dyDescent="0.45">
      <c r="I39658" s="22"/>
      <c r="J39658" s="22"/>
      <c r="K39658" s="22"/>
    </row>
    <row r="39659" spans="9:11" x14ac:dyDescent="0.45">
      <c r="I39659" s="22"/>
      <c r="J39659" s="22"/>
      <c r="K39659" s="22"/>
    </row>
    <row r="39660" spans="9:11" x14ac:dyDescent="0.45">
      <c r="I39660" s="22"/>
      <c r="J39660" s="22"/>
      <c r="K39660" s="22"/>
    </row>
    <row r="39661" spans="9:11" x14ac:dyDescent="0.45">
      <c r="I39661" s="22"/>
      <c r="J39661" s="22"/>
      <c r="K39661" s="22"/>
    </row>
    <row r="39662" spans="9:11" x14ac:dyDescent="0.45">
      <c r="I39662" s="22"/>
      <c r="J39662" s="22"/>
      <c r="K39662" s="22"/>
    </row>
    <row r="39663" spans="9:11" x14ac:dyDescent="0.45">
      <c r="I39663" s="22"/>
      <c r="J39663" s="22"/>
      <c r="K39663" s="22"/>
    </row>
    <row r="39664" spans="9:11" x14ac:dyDescent="0.45">
      <c r="I39664" s="22"/>
      <c r="J39664" s="22"/>
      <c r="K39664" s="22"/>
    </row>
    <row r="39665" spans="9:11" x14ac:dyDescent="0.45">
      <c r="I39665" s="22"/>
      <c r="J39665" s="22"/>
      <c r="K39665" s="22"/>
    </row>
    <row r="39666" spans="9:11" x14ac:dyDescent="0.45">
      <c r="I39666" s="22"/>
      <c r="J39666" s="22"/>
      <c r="K39666" s="22"/>
    </row>
    <row r="39667" spans="9:11" x14ac:dyDescent="0.45">
      <c r="I39667" s="22"/>
      <c r="J39667" s="22"/>
      <c r="K39667" s="22"/>
    </row>
    <row r="39668" spans="9:11" x14ac:dyDescent="0.45">
      <c r="I39668" s="22"/>
      <c r="J39668" s="22"/>
      <c r="K39668" s="22"/>
    </row>
    <row r="39669" spans="9:11" x14ac:dyDescent="0.45">
      <c r="I39669" s="22"/>
      <c r="J39669" s="22"/>
      <c r="K39669" s="22"/>
    </row>
    <row r="39670" spans="9:11" x14ac:dyDescent="0.45">
      <c r="I39670" s="22"/>
      <c r="J39670" s="22"/>
      <c r="K39670" s="22"/>
    </row>
    <row r="39671" spans="9:11" x14ac:dyDescent="0.45">
      <c r="I39671" s="22"/>
      <c r="J39671" s="22"/>
      <c r="K39671" s="22"/>
    </row>
    <row r="39672" spans="9:11" x14ac:dyDescent="0.45">
      <c r="I39672" s="22"/>
      <c r="J39672" s="22"/>
      <c r="K39672" s="22"/>
    </row>
    <row r="39673" spans="9:11" x14ac:dyDescent="0.45">
      <c r="I39673" s="22"/>
      <c r="J39673" s="22"/>
      <c r="K39673" s="22"/>
    </row>
    <row r="39674" spans="9:11" x14ac:dyDescent="0.45">
      <c r="I39674" s="22"/>
      <c r="J39674" s="22"/>
      <c r="K39674" s="22"/>
    </row>
    <row r="39675" spans="9:11" x14ac:dyDescent="0.45">
      <c r="I39675" s="22"/>
      <c r="J39675" s="22"/>
      <c r="K39675" s="22"/>
    </row>
    <row r="39676" spans="9:11" x14ac:dyDescent="0.45">
      <c r="I39676" s="22"/>
      <c r="J39676" s="22"/>
      <c r="K39676" s="22"/>
    </row>
    <row r="39677" spans="9:11" x14ac:dyDescent="0.45">
      <c r="I39677" s="22"/>
      <c r="J39677" s="22"/>
      <c r="K39677" s="22"/>
    </row>
    <row r="39678" spans="9:11" x14ac:dyDescent="0.45">
      <c r="I39678" s="22"/>
      <c r="J39678" s="22"/>
      <c r="K39678" s="22"/>
    </row>
    <row r="39679" spans="9:11" x14ac:dyDescent="0.45">
      <c r="I39679" s="22"/>
      <c r="J39679" s="22"/>
      <c r="K39679" s="22"/>
    </row>
    <row r="39680" spans="9:11" x14ac:dyDescent="0.45">
      <c r="I39680" s="22"/>
      <c r="J39680" s="22"/>
      <c r="K39680" s="22"/>
    </row>
    <row r="39681" spans="9:11" x14ac:dyDescent="0.45">
      <c r="I39681" s="22"/>
      <c r="J39681" s="22"/>
      <c r="K39681" s="22"/>
    </row>
    <row r="39682" spans="9:11" x14ac:dyDescent="0.45">
      <c r="I39682" s="22"/>
      <c r="J39682" s="22"/>
      <c r="K39682" s="22"/>
    </row>
    <row r="39683" spans="9:11" x14ac:dyDescent="0.45">
      <c r="I39683" s="22"/>
      <c r="J39683" s="22"/>
      <c r="K39683" s="22"/>
    </row>
    <row r="39684" spans="9:11" x14ac:dyDescent="0.45">
      <c r="I39684" s="22"/>
      <c r="J39684" s="22"/>
      <c r="K39684" s="22"/>
    </row>
    <row r="39685" spans="9:11" x14ac:dyDescent="0.45">
      <c r="I39685" s="22"/>
      <c r="J39685" s="22"/>
      <c r="K39685" s="22"/>
    </row>
    <row r="39686" spans="9:11" x14ac:dyDescent="0.45">
      <c r="I39686" s="22"/>
      <c r="J39686" s="22"/>
      <c r="K39686" s="22"/>
    </row>
    <row r="39687" spans="9:11" x14ac:dyDescent="0.45">
      <c r="I39687" s="22"/>
      <c r="J39687" s="22"/>
      <c r="K39687" s="22"/>
    </row>
    <row r="39688" spans="9:11" x14ac:dyDescent="0.45">
      <c r="I39688" s="22"/>
      <c r="J39688" s="22"/>
      <c r="K39688" s="22"/>
    </row>
    <row r="39689" spans="9:11" x14ac:dyDescent="0.45">
      <c r="I39689" s="22"/>
      <c r="J39689" s="22"/>
      <c r="K39689" s="22"/>
    </row>
    <row r="39690" spans="9:11" x14ac:dyDescent="0.45">
      <c r="I39690" s="22"/>
      <c r="J39690" s="22"/>
      <c r="K39690" s="22"/>
    </row>
    <row r="39691" spans="9:11" x14ac:dyDescent="0.45">
      <c r="I39691" s="22"/>
      <c r="J39691" s="22"/>
      <c r="K39691" s="22"/>
    </row>
    <row r="39692" spans="9:11" x14ac:dyDescent="0.45">
      <c r="I39692" s="22"/>
      <c r="J39692" s="22"/>
      <c r="K39692" s="22"/>
    </row>
    <row r="39693" spans="9:11" x14ac:dyDescent="0.45">
      <c r="I39693" s="22"/>
      <c r="J39693" s="22"/>
      <c r="K39693" s="22"/>
    </row>
    <row r="39694" spans="9:11" x14ac:dyDescent="0.45">
      <c r="I39694" s="22"/>
      <c r="J39694" s="22"/>
      <c r="K39694" s="22"/>
    </row>
    <row r="39695" spans="9:11" x14ac:dyDescent="0.45">
      <c r="I39695" s="22"/>
      <c r="J39695" s="22"/>
      <c r="K39695" s="22"/>
    </row>
    <row r="39696" spans="9:11" x14ac:dyDescent="0.45">
      <c r="I39696" s="22"/>
      <c r="J39696" s="22"/>
      <c r="K39696" s="22"/>
    </row>
    <row r="39697" spans="9:11" x14ac:dyDescent="0.45">
      <c r="I39697" s="22"/>
      <c r="J39697" s="22"/>
      <c r="K39697" s="22"/>
    </row>
    <row r="39698" spans="9:11" x14ac:dyDescent="0.45">
      <c r="I39698" s="22"/>
      <c r="J39698" s="22"/>
      <c r="K39698" s="22"/>
    </row>
    <row r="39699" spans="9:11" x14ac:dyDescent="0.45">
      <c r="I39699" s="22"/>
      <c r="J39699" s="22"/>
      <c r="K39699" s="22"/>
    </row>
    <row r="39700" spans="9:11" x14ac:dyDescent="0.45">
      <c r="I39700" s="22"/>
      <c r="J39700" s="22"/>
      <c r="K39700" s="22"/>
    </row>
    <row r="39701" spans="9:11" x14ac:dyDescent="0.45">
      <c r="I39701" s="22"/>
      <c r="J39701" s="22"/>
      <c r="K39701" s="22"/>
    </row>
    <row r="39702" spans="9:11" x14ac:dyDescent="0.45">
      <c r="I39702" s="22"/>
      <c r="J39702" s="22"/>
      <c r="K39702" s="22"/>
    </row>
    <row r="39703" spans="9:11" x14ac:dyDescent="0.45">
      <c r="I39703" s="22"/>
      <c r="J39703" s="22"/>
      <c r="K39703" s="22"/>
    </row>
    <row r="39704" spans="9:11" x14ac:dyDescent="0.45">
      <c r="I39704" s="22"/>
      <c r="J39704" s="22"/>
      <c r="K39704" s="22"/>
    </row>
    <row r="39705" spans="9:11" x14ac:dyDescent="0.45">
      <c r="I39705" s="22"/>
      <c r="J39705" s="22"/>
      <c r="K39705" s="22"/>
    </row>
    <row r="39706" spans="9:11" x14ac:dyDescent="0.45">
      <c r="I39706" s="22"/>
      <c r="J39706" s="22"/>
      <c r="K39706" s="22"/>
    </row>
    <row r="39707" spans="9:11" x14ac:dyDescent="0.45">
      <c r="I39707" s="22"/>
      <c r="J39707" s="22"/>
      <c r="K39707" s="22"/>
    </row>
    <row r="39708" spans="9:11" x14ac:dyDescent="0.45">
      <c r="I39708" s="22"/>
      <c r="J39708" s="22"/>
      <c r="K39708" s="22"/>
    </row>
    <row r="39709" spans="9:11" x14ac:dyDescent="0.45">
      <c r="I39709" s="22"/>
      <c r="J39709" s="22"/>
      <c r="K39709" s="22"/>
    </row>
    <row r="39710" spans="9:11" x14ac:dyDescent="0.45">
      <c r="I39710" s="22"/>
      <c r="J39710" s="22"/>
      <c r="K39710" s="22"/>
    </row>
    <row r="39711" spans="9:11" x14ac:dyDescent="0.45">
      <c r="I39711" s="22"/>
      <c r="J39711" s="22"/>
      <c r="K39711" s="22"/>
    </row>
    <row r="39712" spans="9:11" x14ac:dyDescent="0.45">
      <c r="I39712" s="22"/>
      <c r="J39712" s="22"/>
      <c r="K39712" s="22"/>
    </row>
    <row r="39713" spans="9:11" x14ac:dyDescent="0.45">
      <c r="I39713" s="22"/>
      <c r="J39713" s="22"/>
      <c r="K39713" s="22"/>
    </row>
    <row r="39714" spans="9:11" x14ac:dyDescent="0.45">
      <c r="I39714" s="22"/>
      <c r="J39714" s="22"/>
      <c r="K39714" s="22"/>
    </row>
    <row r="39715" spans="9:11" x14ac:dyDescent="0.45">
      <c r="I39715" s="22"/>
      <c r="J39715" s="22"/>
      <c r="K39715" s="22"/>
    </row>
    <row r="39716" spans="9:11" x14ac:dyDescent="0.45">
      <c r="I39716" s="22"/>
      <c r="J39716" s="22"/>
      <c r="K39716" s="22"/>
    </row>
    <row r="39717" spans="9:11" x14ac:dyDescent="0.45">
      <c r="I39717" s="22"/>
      <c r="J39717" s="22"/>
      <c r="K39717" s="22"/>
    </row>
    <row r="39718" spans="9:11" x14ac:dyDescent="0.45">
      <c r="I39718" s="22"/>
      <c r="J39718" s="22"/>
      <c r="K39718" s="22"/>
    </row>
    <row r="39719" spans="9:11" x14ac:dyDescent="0.45">
      <c r="I39719" s="22"/>
      <c r="J39719" s="22"/>
      <c r="K39719" s="22"/>
    </row>
    <row r="39720" spans="9:11" x14ac:dyDescent="0.45">
      <c r="I39720" s="22"/>
      <c r="J39720" s="22"/>
      <c r="K39720" s="22"/>
    </row>
    <row r="39721" spans="9:11" x14ac:dyDescent="0.45">
      <c r="I39721" s="22"/>
      <c r="J39721" s="22"/>
      <c r="K39721" s="22"/>
    </row>
    <row r="39722" spans="9:11" x14ac:dyDescent="0.45">
      <c r="I39722" s="22"/>
      <c r="J39722" s="22"/>
      <c r="K39722" s="22"/>
    </row>
    <row r="39723" spans="9:11" x14ac:dyDescent="0.45">
      <c r="I39723" s="22"/>
      <c r="J39723" s="22"/>
      <c r="K39723" s="22"/>
    </row>
    <row r="39724" spans="9:11" x14ac:dyDescent="0.45">
      <c r="I39724" s="22"/>
      <c r="J39724" s="22"/>
      <c r="K39724" s="22"/>
    </row>
    <row r="39725" spans="9:11" x14ac:dyDescent="0.45">
      <c r="I39725" s="22"/>
      <c r="J39725" s="22"/>
      <c r="K39725" s="22"/>
    </row>
    <row r="39726" spans="9:11" x14ac:dyDescent="0.45">
      <c r="I39726" s="22"/>
      <c r="J39726" s="22"/>
      <c r="K39726" s="22"/>
    </row>
    <row r="39727" spans="9:11" x14ac:dyDescent="0.45">
      <c r="I39727" s="22"/>
      <c r="J39727" s="22"/>
      <c r="K39727" s="22"/>
    </row>
    <row r="39728" spans="9:11" x14ac:dyDescent="0.45">
      <c r="I39728" s="22"/>
      <c r="J39728" s="22"/>
      <c r="K39728" s="22"/>
    </row>
    <row r="39729" spans="9:11" x14ac:dyDescent="0.45">
      <c r="I39729" s="22"/>
      <c r="J39729" s="22"/>
      <c r="K39729" s="22"/>
    </row>
    <row r="39730" spans="9:11" x14ac:dyDescent="0.45">
      <c r="I39730" s="22"/>
      <c r="J39730" s="22"/>
      <c r="K39730" s="22"/>
    </row>
    <row r="39731" spans="9:11" x14ac:dyDescent="0.45">
      <c r="I39731" s="22"/>
      <c r="J39731" s="22"/>
      <c r="K39731" s="22"/>
    </row>
    <row r="39732" spans="9:11" x14ac:dyDescent="0.45">
      <c r="I39732" s="22"/>
      <c r="J39732" s="22"/>
      <c r="K39732" s="22"/>
    </row>
    <row r="39733" spans="9:11" x14ac:dyDescent="0.45">
      <c r="I39733" s="22"/>
      <c r="J39733" s="22"/>
      <c r="K39733" s="22"/>
    </row>
    <row r="39734" spans="9:11" x14ac:dyDescent="0.45">
      <c r="I39734" s="22"/>
      <c r="J39734" s="22"/>
      <c r="K39734" s="22"/>
    </row>
    <row r="39735" spans="9:11" x14ac:dyDescent="0.45">
      <c r="I39735" s="22"/>
      <c r="J39735" s="22"/>
      <c r="K39735" s="22"/>
    </row>
    <row r="39736" spans="9:11" x14ac:dyDescent="0.45">
      <c r="I39736" s="22"/>
      <c r="J39736" s="22"/>
      <c r="K39736" s="22"/>
    </row>
    <row r="39737" spans="9:11" x14ac:dyDescent="0.45">
      <c r="I39737" s="22"/>
      <c r="J39737" s="22"/>
      <c r="K39737" s="22"/>
    </row>
    <row r="39738" spans="9:11" x14ac:dyDescent="0.45">
      <c r="I39738" s="22"/>
      <c r="J39738" s="22"/>
      <c r="K39738" s="22"/>
    </row>
    <row r="39739" spans="9:11" x14ac:dyDescent="0.45">
      <c r="I39739" s="22"/>
      <c r="J39739" s="22"/>
      <c r="K39739" s="22"/>
    </row>
    <row r="39740" spans="9:11" x14ac:dyDescent="0.45">
      <c r="I39740" s="22"/>
      <c r="J39740" s="22"/>
      <c r="K39740" s="22"/>
    </row>
    <row r="39741" spans="9:11" x14ac:dyDescent="0.45">
      <c r="I39741" s="22"/>
      <c r="J39741" s="22"/>
      <c r="K39741" s="22"/>
    </row>
    <row r="39742" spans="9:11" x14ac:dyDescent="0.45">
      <c r="I39742" s="22"/>
      <c r="J39742" s="22"/>
      <c r="K39742" s="22"/>
    </row>
    <row r="39743" spans="9:11" x14ac:dyDescent="0.45">
      <c r="I39743" s="22"/>
      <c r="J39743" s="22"/>
      <c r="K39743" s="22"/>
    </row>
    <row r="39744" spans="9:11" x14ac:dyDescent="0.45">
      <c r="I39744" s="22"/>
      <c r="J39744" s="22"/>
      <c r="K39744" s="22"/>
    </row>
    <row r="39745" spans="9:11" x14ac:dyDescent="0.45">
      <c r="I39745" s="22"/>
      <c r="J39745" s="22"/>
      <c r="K39745" s="22"/>
    </row>
    <row r="39746" spans="9:11" x14ac:dyDescent="0.45">
      <c r="I39746" s="22"/>
      <c r="J39746" s="22"/>
      <c r="K39746" s="22"/>
    </row>
    <row r="39747" spans="9:11" x14ac:dyDescent="0.45">
      <c r="I39747" s="22"/>
      <c r="J39747" s="22"/>
      <c r="K39747" s="22"/>
    </row>
    <row r="39748" spans="9:11" x14ac:dyDescent="0.45">
      <c r="I39748" s="22"/>
      <c r="J39748" s="22"/>
      <c r="K39748" s="22"/>
    </row>
    <row r="39749" spans="9:11" x14ac:dyDescent="0.45">
      <c r="I39749" s="22"/>
      <c r="J39749" s="22"/>
      <c r="K39749" s="22"/>
    </row>
    <row r="39750" spans="9:11" x14ac:dyDescent="0.45">
      <c r="I39750" s="22"/>
      <c r="J39750" s="22"/>
      <c r="K39750" s="22"/>
    </row>
    <row r="39751" spans="9:11" x14ac:dyDescent="0.45">
      <c r="I39751" s="22"/>
      <c r="J39751" s="22"/>
      <c r="K39751" s="22"/>
    </row>
    <row r="39752" spans="9:11" x14ac:dyDescent="0.45">
      <c r="I39752" s="22"/>
      <c r="J39752" s="22"/>
      <c r="K39752" s="22"/>
    </row>
    <row r="39753" spans="9:11" x14ac:dyDescent="0.45">
      <c r="I39753" s="22"/>
      <c r="J39753" s="22"/>
      <c r="K39753" s="22"/>
    </row>
    <row r="39754" spans="9:11" x14ac:dyDescent="0.45">
      <c r="I39754" s="22"/>
      <c r="J39754" s="22"/>
      <c r="K39754" s="22"/>
    </row>
    <row r="39755" spans="9:11" x14ac:dyDescent="0.45">
      <c r="I39755" s="22"/>
      <c r="J39755" s="22"/>
      <c r="K39755" s="22"/>
    </row>
    <row r="39756" spans="9:11" x14ac:dyDescent="0.45">
      <c r="I39756" s="22"/>
      <c r="J39756" s="22"/>
      <c r="K39756" s="22"/>
    </row>
    <row r="39757" spans="9:11" x14ac:dyDescent="0.45">
      <c r="I39757" s="22"/>
      <c r="J39757" s="22"/>
      <c r="K39757" s="22"/>
    </row>
    <row r="39758" spans="9:11" x14ac:dyDescent="0.45">
      <c r="I39758" s="22"/>
      <c r="J39758" s="22"/>
      <c r="K39758" s="22"/>
    </row>
    <row r="39759" spans="9:11" x14ac:dyDescent="0.45">
      <c r="I39759" s="22"/>
      <c r="J39759" s="22"/>
      <c r="K39759" s="22"/>
    </row>
    <row r="39760" spans="9:11" x14ac:dyDescent="0.45">
      <c r="I39760" s="22"/>
      <c r="J39760" s="22"/>
      <c r="K39760" s="22"/>
    </row>
    <row r="39761" spans="9:11" x14ac:dyDescent="0.45">
      <c r="I39761" s="22"/>
      <c r="J39761" s="22"/>
      <c r="K39761" s="22"/>
    </row>
    <row r="39762" spans="9:11" x14ac:dyDescent="0.45">
      <c r="I39762" s="22"/>
      <c r="J39762" s="22"/>
      <c r="K39762" s="22"/>
    </row>
    <row r="39763" spans="9:11" x14ac:dyDescent="0.45">
      <c r="I39763" s="22"/>
      <c r="J39763" s="22"/>
      <c r="K39763" s="22"/>
    </row>
    <row r="39764" spans="9:11" x14ac:dyDescent="0.45">
      <c r="I39764" s="22"/>
      <c r="J39764" s="22"/>
      <c r="K39764" s="22"/>
    </row>
    <row r="39765" spans="9:11" x14ac:dyDescent="0.45">
      <c r="I39765" s="22"/>
      <c r="J39765" s="22"/>
      <c r="K39765" s="22"/>
    </row>
    <row r="39766" spans="9:11" x14ac:dyDescent="0.45">
      <c r="I39766" s="22"/>
      <c r="J39766" s="22"/>
      <c r="K39766" s="22"/>
    </row>
    <row r="39767" spans="9:11" x14ac:dyDescent="0.45">
      <c r="I39767" s="22"/>
      <c r="J39767" s="22"/>
      <c r="K39767" s="22"/>
    </row>
    <row r="39768" spans="9:11" x14ac:dyDescent="0.45">
      <c r="I39768" s="22"/>
      <c r="J39768" s="22"/>
      <c r="K39768" s="22"/>
    </row>
    <row r="39769" spans="9:11" x14ac:dyDescent="0.45">
      <c r="I39769" s="22"/>
      <c r="J39769" s="22"/>
      <c r="K39769" s="22"/>
    </row>
    <row r="39770" spans="9:11" x14ac:dyDescent="0.45">
      <c r="I39770" s="22"/>
      <c r="J39770" s="22"/>
      <c r="K39770" s="22"/>
    </row>
    <row r="39771" spans="9:11" x14ac:dyDescent="0.45">
      <c r="I39771" s="22"/>
      <c r="J39771" s="22"/>
      <c r="K39771" s="22"/>
    </row>
    <row r="39772" spans="9:11" x14ac:dyDescent="0.45">
      <c r="I39772" s="22"/>
      <c r="J39772" s="22"/>
      <c r="K39772" s="22"/>
    </row>
    <row r="39773" spans="9:11" x14ac:dyDescent="0.45">
      <c r="I39773" s="22"/>
      <c r="J39773" s="22"/>
      <c r="K39773" s="22"/>
    </row>
    <row r="39774" spans="9:11" x14ac:dyDescent="0.45">
      <c r="I39774" s="22"/>
      <c r="J39774" s="22"/>
      <c r="K39774" s="22"/>
    </row>
    <row r="39775" spans="9:11" x14ac:dyDescent="0.45">
      <c r="I39775" s="22"/>
      <c r="J39775" s="22"/>
      <c r="K39775" s="22"/>
    </row>
    <row r="39776" spans="9:11" x14ac:dyDescent="0.45">
      <c r="I39776" s="22"/>
      <c r="J39776" s="22"/>
      <c r="K39776" s="22"/>
    </row>
    <row r="39777" spans="9:11" x14ac:dyDescent="0.45">
      <c r="I39777" s="22"/>
      <c r="J39777" s="22"/>
      <c r="K39777" s="22"/>
    </row>
    <row r="39778" spans="9:11" x14ac:dyDescent="0.45">
      <c r="I39778" s="22"/>
      <c r="J39778" s="22"/>
      <c r="K39778" s="22"/>
    </row>
    <row r="39779" spans="9:11" x14ac:dyDescent="0.45">
      <c r="I39779" s="22"/>
      <c r="J39779" s="22"/>
      <c r="K39779" s="22"/>
    </row>
    <row r="39780" spans="9:11" x14ac:dyDescent="0.45">
      <c r="I39780" s="22"/>
      <c r="J39780" s="22"/>
      <c r="K39780" s="22"/>
    </row>
    <row r="39781" spans="9:11" x14ac:dyDescent="0.45">
      <c r="I39781" s="22"/>
      <c r="J39781" s="22"/>
      <c r="K39781" s="22"/>
    </row>
    <row r="39782" spans="9:11" x14ac:dyDescent="0.45">
      <c r="I39782" s="22"/>
      <c r="J39782" s="22"/>
      <c r="K39782" s="22"/>
    </row>
    <row r="39783" spans="9:11" x14ac:dyDescent="0.45">
      <c r="I39783" s="22"/>
      <c r="J39783" s="22"/>
      <c r="K39783" s="22"/>
    </row>
    <row r="39784" spans="9:11" x14ac:dyDescent="0.45">
      <c r="I39784" s="22"/>
      <c r="J39784" s="22"/>
      <c r="K39784" s="22"/>
    </row>
    <row r="39785" spans="9:11" x14ac:dyDescent="0.45">
      <c r="I39785" s="22"/>
      <c r="J39785" s="22"/>
      <c r="K39785" s="22"/>
    </row>
    <row r="39786" spans="9:11" x14ac:dyDescent="0.45">
      <c r="I39786" s="22"/>
      <c r="J39786" s="22"/>
      <c r="K39786" s="22"/>
    </row>
    <row r="39787" spans="9:11" x14ac:dyDescent="0.45">
      <c r="I39787" s="22"/>
      <c r="J39787" s="22"/>
      <c r="K39787" s="22"/>
    </row>
    <row r="39788" spans="9:11" x14ac:dyDescent="0.45">
      <c r="I39788" s="22"/>
      <c r="J39788" s="22"/>
      <c r="K39788" s="22"/>
    </row>
    <row r="39789" spans="9:11" x14ac:dyDescent="0.45">
      <c r="I39789" s="22"/>
      <c r="J39789" s="22"/>
      <c r="K39789" s="22"/>
    </row>
    <row r="39790" spans="9:11" x14ac:dyDescent="0.45">
      <c r="I39790" s="22"/>
      <c r="J39790" s="22"/>
      <c r="K39790" s="22"/>
    </row>
    <row r="39791" spans="9:11" x14ac:dyDescent="0.45">
      <c r="I39791" s="22"/>
      <c r="J39791" s="22"/>
      <c r="K39791" s="22"/>
    </row>
    <row r="39792" spans="9:11" x14ac:dyDescent="0.45">
      <c r="I39792" s="22"/>
      <c r="J39792" s="22"/>
      <c r="K39792" s="22"/>
    </row>
    <row r="39793" spans="9:11" x14ac:dyDescent="0.45">
      <c r="I39793" s="22"/>
      <c r="J39793" s="22"/>
      <c r="K39793" s="22"/>
    </row>
    <row r="39794" spans="9:11" x14ac:dyDescent="0.45">
      <c r="I39794" s="22"/>
      <c r="J39794" s="22"/>
      <c r="K39794" s="22"/>
    </row>
    <row r="39795" spans="9:11" x14ac:dyDescent="0.45">
      <c r="I39795" s="22"/>
      <c r="J39795" s="22"/>
      <c r="K39795" s="22"/>
    </row>
    <row r="39796" spans="9:11" x14ac:dyDescent="0.45">
      <c r="I39796" s="22"/>
      <c r="J39796" s="22"/>
      <c r="K39796" s="22"/>
    </row>
    <row r="39797" spans="9:11" x14ac:dyDescent="0.45">
      <c r="I39797" s="22"/>
      <c r="J39797" s="22"/>
      <c r="K39797" s="22"/>
    </row>
    <row r="39798" spans="9:11" x14ac:dyDescent="0.45">
      <c r="I39798" s="22"/>
      <c r="J39798" s="22"/>
      <c r="K39798" s="22"/>
    </row>
    <row r="39799" spans="9:11" x14ac:dyDescent="0.45">
      <c r="I39799" s="22"/>
      <c r="J39799" s="22"/>
      <c r="K39799" s="22"/>
    </row>
    <row r="39800" spans="9:11" x14ac:dyDescent="0.45">
      <c r="I39800" s="22"/>
      <c r="J39800" s="22"/>
      <c r="K39800" s="22"/>
    </row>
    <row r="39801" spans="9:11" x14ac:dyDescent="0.45">
      <c r="I39801" s="22"/>
      <c r="J39801" s="22"/>
      <c r="K39801" s="22"/>
    </row>
    <row r="39802" spans="9:11" x14ac:dyDescent="0.45">
      <c r="I39802" s="22"/>
      <c r="J39802" s="22"/>
      <c r="K39802" s="22"/>
    </row>
    <row r="39803" spans="9:11" x14ac:dyDescent="0.45">
      <c r="I39803" s="22"/>
      <c r="J39803" s="22"/>
      <c r="K39803" s="22"/>
    </row>
    <row r="39804" spans="9:11" x14ac:dyDescent="0.45">
      <c r="I39804" s="22"/>
      <c r="J39804" s="22"/>
      <c r="K39804" s="22"/>
    </row>
    <row r="39805" spans="9:11" x14ac:dyDescent="0.45">
      <c r="I39805" s="22"/>
      <c r="J39805" s="22"/>
      <c r="K39805" s="22"/>
    </row>
    <row r="39806" spans="9:11" x14ac:dyDescent="0.45">
      <c r="I39806" s="22"/>
      <c r="J39806" s="22"/>
      <c r="K39806" s="22"/>
    </row>
    <row r="39807" spans="9:11" x14ac:dyDescent="0.45">
      <c r="I39807" s="22"/>
      <c r="J39807" s="22"/>
      <c r="K39807" s="22"/>
    </row>
    <row r="39808" spans="9:11" x14ac:dyDescent="0.45">
      <c r="I39808" s="22"/>
      <c r="J39808" s="22"/>
      <c r="K39808" s="22"/>
    </row>
    <row r="39809" spans="9:11" x14ac:dyDescent="0.45">
      <c r="I39809" s="22"/>
      <c r="J39809" s="22"/>
      <c r="K39809" s="22"/>
    </row>
    <row r="39810" spans="9:11" x14ac:dyDescent="0.45">
      <c r="I39810" s="22"/>
      <c r="J39810" s="22"/>
      <c r="K39810" s="22"/>
    </row>
    <row r="39811" spans="9:11" x14ac:dyDescent="0.45">
      <c r="I39811" s="22"/>
      <c r="J39811" s="22"/>
      <c r="K39811" s="22"/>
    </row>
    <row r="39812" spans="9:11" x14ac:dyDescent="0.45">
      <c r="I39812" s="22"/>
      <c r="J39812" s="22"/>
      <c r="K39812" s="22"/>
    </row>
    <row r="39813" spans="9:11" x14ac:dyDescent="0.45">
      <c r="I39813" s="22"/>
      <c r="J39813" s="22"/>
      <c r="K39813" s="22"/>
    </row>
    <row r="39814" spans="9:11" x14ac:dyDescent="0.45">
      <c r="I39814" s="22"/>
      <c r="J39814" s="22"/>
      <c r="K39814" s="22"/>
    </row>
    <row r="39815" spans="9:11" x14ac:dyDescent="0.45">
      <c r="I39815" s="22"/>
      <c r="J39815" s="22"/>
      <c r="K39815" s="22"/>
    </row>
    <row r="39816" spans="9:11" x14ac:dyDescent="0.45">
      <c r="I39816" s="22"/>
      <c r="J39816" s="22"/>
      <c r="K39816" s="22"/>
    </row>
    <row r="39817" spans="9:11" x14ac:dyDescent="0.45">
      <c r="I39817" s="22"/>
      <c r="J39817" s="22"/>
      <c r="K39817" s="22"/>
    </row>
    <row r="39818" spans="9:11" x14ac:dyDescent="0.45">
      <c r="I39818" s="22"/>
      <c r="J39818" s="22"/>
      <c r="K39818" s="22"/>
    </row>
    <row r="39819" spans="9:11" x14ac:dyDescent="0.45">
      <c r="I39819" s="22"/>
      <c r="J39819" s="22"/>
      <c r="K39819" s="22"/>
    </row>
    <row r="39820" spans="9:11" x14ac:dyDescent="0.45">
      <c r="I39820" s="22"/>
      <c r="J39820" s="22"/>
      <c r="K39820" s="22"/>
    </row>
    <row r="39821" spans="9:11" x14ac:dyDescent="0.45">
      <c r="I39821" s="22"/>
      <c r="J39821" s="22"/>
      <c r="K39821" s="22"/>
    </row>
    <row r="39822" spans="9:11" x14ac:dyDescent="0.45">
      <c r="I39822" s="22"/>
      <c r="J39822" s="22"/>
      <c r="K39822" s="22"/>
    </row>
    <row r="39823" spans="9:11" x14ac:dyDescent="0.45">
      <c r="I39823" s="22"/>
      <c r="J39823" s="22"/>
      <c r="K39823" s="22"/>
    </row>
    <row r="39824" spans="9:11" x14ac:dyDescent="0.45">
      <c r="I39824" s="22"/>
      <c r="J39824" s="22"/>
      <c r="K39824" s="22"/>
    </row>
    <row r="39825" spans="9:11" x14ac:dyDescent="0.45">
      <c r="I39825" s="22"/>
      <c r="J39825" s="22"/>
      <c r="K39825" s="22"/>
    </row>
    <row r="39826" spans="9:11" x14ac:dyDescent="0.45">
      <c r="I39826" s="22"/>
      <c r="J39826" s="22"/>
      <c r="K39826" s="22"/>
    </row>
    <row r="39827" spans="9:11" x14ac:dyDescent="0.45">
      <c r="I39827" s="22"/>
      <c r="J39827" s="22"/>
      <c r="K39827" s="22"/>
    </row>
    <row r="39828" spans="9:11" x14ac:dyDescent="0.45">
      <c r="I39828" s="22"/>
      <c r="J39828" s="22"/>
      <c r="K39828" s="22"/>
    </row>
    <row r="39829" spans="9:11" x14ac:dyDescent="0.45">
      <c r="I39829" s="22"/>
      <c r="J39829" s="22"/>
      <c r="K39829" s="22"/>
    </row>
    <row r="39830" spans="9:11" x14ac:dyDescent="0.45">
      <c r="I39830" s="22"/>
      <c r="J39830" s="22"/>
      <c r="K39830" s="22"/>
    </row>
    <row r="39831" spans="9:11" x14ac:dyDescent="0.45">
      <c r="I39831" s="22"/>
      <c r="J39831" s="22"/>
      <c r="K39831" s="22"/>
    </row>
    <row r="39832" spans="9:11" x14ac:dyDescent="0.45">
      <c r="I39832" s="22"/>
      <c r="J39832" s="22"/>
      <c r="K39832" s="22"/>
    </row>
    <row r="39833" spans="9:11" x14ac:dyDescent="0.45">
      <c r="I39833" s="22"/>
      <c r="J39833" s="22"/>
      <c r="K39833" s="22"/>
    </row>
    <row r="39834" spans="9:11" x14ac:dyDescent="0.45">
      <c r="I39834" s="22"/>
      <c r="J39834" s="22"/>
      <c r="K39834" s="22"/>
    </row>
    <row r="39835" spans="9:11" x14ac:dyDescent="0.45">
      <c r="I39835" s="22"/>
      <c r="J39835" s="22"/>
      <c r="K39835" s="22"/>
    </row>
    <row r="39836" spans="9:11" x14ac:dyDescent="0.45">
      <c r="I39836" s="22"/>
      <c r="J39836" s="22"/>
      <c r="K39836" s="22"/>
    </row>
    <row r="39837" spans="9:11" x14ac:dyDescent="0.45">
      <c r="I39837" s="22"/>
      <c r="J39837" s="22"/>
      <c r="K39837" s="22"/>
    </row>
    <row r="39838" spans="9:11" x14ac:dyDescent="0.45">
      <c r="I39838" s="22"/>
      <c r="J39838" s="22"/>
      <c r="K39838" s="22"/>
    </row>
    <row r="39839" spans="9:11" x14ac:dyDescent="0.45">
      <c r="I39839" s="22"/>
      <c r="J39839" s="22"/>
      <c r="K39839" s="22"/>
    </row>
    <row r="39840" spans="9:11" x14ac:dyDescent="0.45">
      <c r="I39840" s="22"/>
      <c r="J39840" s="22"/>
      <c r="K39840" s="22"/>
    </row>
    <row r="39841" spans="9:11" x14ac:dyDescent="0.45">
      <c r="I39841" s="22"/>
      <c r="J39841" s="22"/>
      <c r="K39841" s="22"/>
    </row>
    <row r="39842" spans="9:11" x14ac:dyDescent="0.45">
      <c r="I39842" s="22"/>
      <c r="J39842" s="22"/>
      <c r="K39842" s="22"/>
    </row>
    <row r="39843" spans="9:11" x14ac:dyDescent="0.45">
      <c r="I39843" s="22"/>
      <c r="J39843" s="22"/>
      <c r="K39843" s="22"/>
    </row>
    <row r="39844" spans="9:11" x14ac:dyDescent="0.45">
      <c r="I39844" s="22"/>
      <c r="J39844" s="22"/>
      <c r="K39844" s="22"/>
    </row>
    <row r="39845" spans="9:11" x14ac:dyDescent="0.45">
      <c r="I39845" s="22"/>
      <c r="J39845" s="22"/>
      <c r="K39845" s="22"/>
    </row>
    <row r="39846" spans="9:11" x14ac:dyDescent="0.45">
      <c r="I39846" s="22"/>
      <c r="J39846" s="22"/>
      <c r="K39846" s="22"/>
    </row>
    <row r="39847" spans="9:11" x14ac:dyDescent="0.45">
      <c r="I39847" s="22"/>
      <c r="J39847" s="22"/>
      <c r="K39847" s="22"/>
    </row>
    <row r="39848" spans="9:11" x14ac:dyDescent="0.45">
      <c r="I39848" s="22"/>
      <c r="J39848" s="22"/>
      <c r="K39848" s="22"/>
    </row>
    <row r="39849" spans="9:11" x14ac:dyDescent="0.45">
      <c r="I39849" s="22"/>
      <c r="J39849" s="22"/>
      <c r="K39849" s="22"/>
    </row>
    <row r="39850" spans="9:11" x14ac:dyDescent="0.45">
      <c r="I39850" s="22"/>
      <c r="J39850" s="22"/>
      <c r="K39850" s="22"/>
    </row>
    <row r="39851" spans="9:11" x14ac:dyDescent="0.45">
      <c r="I39851" s="22"/>
      <c r="J39851" s="22"/>
      <c r="K39851" s="22"/>
    </row>
    <row r="39852" spans="9:11" x14ac:dyDescent="0.45">
      <c r="I39852" s="22"/>
      <c r="J39852" s="22"/>
      <c r="K39852" s="22"/>
    </row>
    <row r="39853" spans="9:11" x14ac:dyDescent="0.45">
      <c r="I39853" s="22"/>
      <c r="J39853" s="22"/>
      <c r="K39853" s="22"/>
    </row>
    <row r="39854" spans="9:11" x14ac:dyDescent="0.45">
      <c r="I39854" s="22"/>
      <c r="J39854" s="22"/>
      <c r="K39854" s="22"/>
    </row>
    <row r="39855" spans="9:11" x14ac:dyDescent="0.45">
      <c r="I39855" s="22"/>
      <c r="J39855" s="22"/>
      <c r="K39855" s="22"/>
    </row>
    <row r="39856" spans="9:11" x14ac:dyDescent="0.45">
      <c r="I39856" s="22"/>
      <c r="J39856" s="22"/>
      <c r="K39856" s="22"/>
    </row>
    <row r="39857" spans="9:11" x14ac:dyDescent="0.45">
      <c r="I39857" s="22"/>
      <c r="J39857" s="22"/>
      <c r="K39857" s="22"/>
    </row>
    <row r="39858" spans="9:11" x14ac:dyDescent="0.45">
      <c r="I39858" s="22"/>
      <c r="J39858" s="22"/>
      <c r="K39858" s="22"/>
    </row>
    <row r="39859" spans="9:11" x14ac:dyDescent="0.45">
      <c r="I39859" s="22"/>
      <c r="J39859" s="22"/>
      <c r="K39859" s="22"/>
    </row>
    <row r="39860" spans="9:11" x14ac:dyDescent="0.45">
      <c r="I39860" s="22"/>
      <c r="J39860" s="22"/>
      <c r="K39860" s="22"/>
    </row>
    <row r="39861" spans="9:11" x14ac:dyDescent="0.45">
      <c r="I39861" s="22"/>
      <c r="J39861" s="22"/>
      <c r="K39861" s="22"/>
    </row>
    <row r="39862" spans="9:11" x14ac:dyDescent="0.45">
      <c r="I39862" s="22"/>
      <c r="J39862" s="22"/>
      <c r="K39862" s="22"/>
    </row>
    <row r="39863" spans="9:11" x14ac:dyDescent="0.45">
      <c r="I39863" s="22"/>
      <c r="J39863" s="22"/>
      <c r="K39863" s="22"/>
    </row>
    <row r="39864" spans="9:11" x14ac:dyDescent="0.45">
      <c r="I39864" s="22"/>
      <c r="J39864" s="22"/>
      <c r="K39864" s="22"/>
    </row>
    <row r="39865" spans="9:11" x14ac:dyDescent="0.45">
      <c r="I39865" s="22"/>
      <c r="J39865" s="22"/>
      <c r="K39865" s="22"/>
    </row>
    <row r="39866" spans="9:11" x14ac:dyDescent="0.45">
      <c r="I39866" s="22"/>
      <c r="J39866" s="22"/>
      <c r="K39866" s="22"/>
    </row>
    <row r="39867" spans="9:11" x14ac:dyDescent="0.45">
      <c r="I39867" s="22"/>
      <c r="J39867" s="22"/>
      <c r="K39867" s="22"/>
    </row>
    <row r="39868" spans="9:11" x14ac:dyDescent="0.45">
      <c r="I39868" s="22"/>
      <c r="J39868" s="22"/>
      <c r="K39868" s="22"/>
    </row>
    <row r="39869" spans="9:11" x14ac:dyDescent="0.45">
      <c r="I39869" s="22"/>
      <c r="J39869" s="22"/>
      <c r="K39869" s="22"/>
    </row>
    <row r="39870" spans="9:11" x14ac:dyDescent="0.45">
      <c r="I39870" s="22"/>
      <c r="J39870" s="22"/>
      <c r="K39870" s="22"/>
    </row>
    <row r="39871" spans="9:11" x14ac:dyDescent="0.45">
      <c r="I39871" s="22"/>
      <c r="J39871" s="22"/>
      <c r="K39871" s="22"/>
    </row>
    <row r="39872" spans="9:11" x14ac:dyDescent="0.45">
      <c r="I39872" s="22"/>
      <c r="J39872" s="22"/>
      <c r="K39872" s="22"/>
    </row>
    <row r="39873" spans="9:11" x14ac:dyDescent="0.45">
      <c r="I39873" s="22"/>
      <c r="J39873" s="22"/>
      <c r="K39873" s="22"/>
    </row>
    <row r="39874" spans="9:11" x14ac:dyDescent="0.45">
      <c r="I39874" s="22"/>
      <c r="J39874" s="22"/>
      <c r="K39874" s="22"/>
    </row>
    <row r="39875" spans="9:11" x14ac:dyDescent="0.45">
      <c r="I39875" s="22"/>
      <c r="J39875" s="22"/>
      <c r="K39875" s="22"/>
    </row>
    <row r="39876" spans="9:11" x14ac:dyDescent="0.45">
      <c r="I39876" s="22"/>
      <c r="J39876" s="22"/>
      <c r="K39876" s="22"/>
    </row>
    <row r="39877" spans="9:11" x14ac:dyDescent="0.45">
      <c r="I39877" s="22"/>
      <c r="J39877" s="22"/>
      <c r="K39877" s="22"/>
    </row>
    <row r="39878" spans="9:11" x14ac:dyDescent="0.45">
      <c r="I39878" s="22"/>
      <c r="J39878" s="22"/>
      <c r="K39878" s="22"/>
    </row>
    <row r="39879" spans="9:11" x14ac:dyDescent="0.45">
      <c r="I39879" s="22"/>
      <c r="J39879" s="22"/>
      <c r="K39879" s="22"/>
    </row>
    <row r="39880" spans="9:11" x14ac:dyDescent="0.45">
      <c r="I39880" s="22"/>
      <c r="J39880" s="22"/>
      <c r="K39880" s="22"/>
    </row>
    <row r="39881" spans="9:11" x14ac:dyDescent="0.45">
      <c r="I39881" s="22"/>
      <c r="J39881" s="22"/>
      <c r="K39881" s="22"/>
    </row>
    <row r="39882" spans="9:11" x14ac:dyDescent="0.45">
      <c r="I39882" s="22"/>
      <c r="J39882" s="22"/>
      <c r="K39882" s="22"/>
    </row>
    <row r="39883" spans="9:11" x14ac:dyDescent="0.45">
      <c r="I39883" s="22"/>
      <c r="J39883" s="22"/>
      <c r="K39883" s="22"/>
    </row>
    <row r="39884" spans="9:11" x14ac:dyDescent="0.45">
      <c r="I39884" s="22"/>
      <c r="J39884" s="22"/>
      <c r="K39884" s="22"/>
    </row>
    <row r="39885" spans="9:11" x14ac:dyDescent="0.45">
      <c r="I39885" s="22"/>
      <c r="J39885" s="22"/>
      <c r="K39885" s="22"/>
    </row>
    <row r="39886" spans="9:11" x14ac:dyDescent="0.45">
      <c r="I39886" s="22"/>
      <c r="J39886" s="22"/>
      <c r="K39886" s="22"/>
    </row>
    <row r="39887" spans="9:11" x14ac:dyDescent="0.45">
      <c r="I39887" s="22"/>
      <c r="J39887" s="22"/>
      <c r="K39887" s="22"/>
    </row>
    <row r="39888" spans="9:11" x14ac:dyDescent="0.45">
      <c r="I39888" s="22"/>
      <c r="J39888" s="22"/>
      <c r="K39888" s="22"/>
    </row>
    <row r="39889" spans="9:11" x14ac:dyDescent="0.45">
      <c r="I39889" s="22"/>
      <c r="J39889" s="22"/>
      <c r="K39889" s="22"/>
    </row>
    <row r="39890" spans="9:11" x14ac:dyDescent="0.45">
      <c r="I39890" s="22"/>
      <c r="J39890" s="22"/>
      <c r="K39890" s="22"/>
    </row>
    <row r="39891" spans="9:11" x14ac:dyDescent="0.45">
      <c r="I39891" s="22"/>
      <c r="J39891" s="22"/>
      <c r="K39891" s="22"/>
    </row>
    <row r="39892" spans="9:11" x14ac:dyDescent="0.45">
      <c r="I39892" s="22"/>
      <c r="J39892" s="22"/>
      <c r="K39892" s="22"/>
    </row>
    <row r="39893" spans="9:11" x14ac:dyDescent="0.45">
      <c r="I39893" s="22"/>
      <c r="J39893" s="22"/>
      <c r="K39893" s="22"/>
    </row>
    <row r="39894" spans="9:11" x14ac:dyDescent="0.45">
      <c r="I39894" s="22"/>
      <c r="J39894" s="22"/>
      <c r="K39894" s="22"/>
    </row>
    <row r="39895" spans="9:11" x14ac:dyDescent="0.45">
      <c r="I39895" s="22"/>
      <c r="J39895" s="22"/>
      <c r="K39895" s="22"/>
    </row>
    <row r="39896" spans="9:11" x14ac:dyDescent="0.45">
      <c r="I39896" s="22"/>
      <c r="J39896" s="22"/>
      <c r="K39896" s="22"/>
    </row>
    <row r="39897" spans="9:11" x14ac:dyDescent="0.45">
      <c r="I39897" s="22"/>
      <c r="J39897" s="22"/>
      <c r="K39897" s="22"/>
    </row>
    <row r="39898" spans="9:11" x14ac:dyDescent="0.45">
      <c r="I39898" s="22"/>
      <c r="J39898" s="22"/>
      <c r="K39898" s="22"/>
    </row>
    <row r="39899" spans="9:11" x14ac:dyDescent="0.45">
      <c r="I39899" s="22"/>
      <c r="J39899" s="22"/>
      <c r="K39899" s="22"/>
    </row>
    <row r="39900" spans="9:11" x14ac:dyDescent="0.45">
      <c r="I39900" s="22"/>
      <c r="J39900" s="22"/>
      <c r="K39900" s="22"/>
    </row>
    <row r="39901" spans="9:11" x14ac:dyDescent="0.45">
      <c r="I39901" s="22"/>
      <c r="J39901" s="22"/>
      <c r="K39901" s="22"/>
    </row>
    <row r="39902" spans="9:11" x14ac:dyDescent="0.45">
      <c r="I39902" s="22"/>
      <c r="J39902" s="22"/>
      <c r="K39902" s="22"/>
    </row>
    <row r="39903" spans="9:11" x14ac:dyDescent="0.45">
      <c r="I39903" s="22"/>
      <c r="J39903" s="22"/>
      <c r="K39903" s="22"/>
    </row>
    <row r="39904" spans="9:11" x14ac:dyDescent="0.45">
      <c r="I39904" s="22"/>
      <c r="J39904" s="22"/>
      <c r="K39904" s="22"/>
    </row>
    <row r="39905" spans="9:11" x14ac:dyDescent="0.45">
      <c r="I39905" s="22"/>
      <c r="J39905" s="22"/>
      <c r="K39905" s="22"/>
    </row>
    <row r="39906" spans="9:11" x14ac:dyDescent="0.45">
      <c r="I39906" s="22"/>
      <c r="J39906" s="22"/>
      <c r="K39906" s="22"/>
    </row>
    <row r="39907" spans="9:11" x14ac:dyDescent="0.45">
      <c r="I39907" s="22"/>
      <c r="J39907" s="22"/>
      <c r="K39907" s="22"/>
    </row>
    <row r="39908" spans="9:11" x14ac:dyDescent="0.45">
      <c r="I39908" s="22"/>
      <c r="J39908" s="22"/>
      <c r="K39908" s="22"/>
    </row>
    <row r="39909" spans="9:11" x14ac:dyDescent="0.45">
      <c r="I39909" s="22"/>
      <c r="J39909" s="22"/>
      <c r="K39909" s="22"/>
    </row>
    <row r="39910" spans="9:11" x14ac:dyDescent="0.45">
      <c r="I39910" s="22"/>
      <c r="J39910" s="22"/>
      <c r="K39910" s="22"/>
    </row>
    <row r="39911" spans="9:11" x14ac:dyDescent="0.45">
      <c r="I39911" s="22"/>
      <c r="J39911" s="22"/>
      <c r="K39911" s="22"/>
    </row>
    <row r="39912" spans="9:11" x14ac:dyDescent="0.45">
      <c r="I39912" s="22"/>
      <c r="J39912" s="22"/>
      <c r="K39912" s="22"/>
    </row>
    <row r="39913" spans="9:11" x14ac:dyDescent="0.45">
      <c r="I39913" s="22"/>
      <c r="J39913" s="22"/>
      <c r="K39913" s="22"/>
    </row>
    <row r="39914" spans="9:11" x14ac:dyDescent="0.45">
      <c r="I39914" s="22"/>
      <c r="J39914" s="22"/>
      <c r="K39914" s="22"/>
    </row>
    <row r="39915" spans="9:11" x14ac:dyDescent="0.45">
      <c r="I39915" s="22"/>
      <c r="J39915" s="22"/>
      <c r="K39915" s="22"/>
    </row>
    <row r="39916" spans="9:11" x14ac:dyDescent="0.45">
      <c r="I39916" s="22"/>
      <c r="J39916" s="22"/>
      <c r="K39916" s="22"/>
    </row>
    <row r="39917" spans="9:11" x14ac:dyDescent="0.45">
      <c r="I39917" s="22"/>
      <c r="J39917" s="22"/>
      <c r="K39917" s="22"/>
    </row>
    <row r="39918" spans="9:11" x14ac:dyDescent="0.45">
      <c r="I39918" s="22"/>
      <c r="J39918" s="22"/>
      <c r="K39918" s="22"/>
    </row>
    <row r="39919" spans="9:11" x14ac:dyDescent="0.45">
      <c r="I39919" s="22"/>
      <c r="J39919" s="22"/>
      <c r="K39919" s="22"/>
    </row>
    <row r="39920" spans="9:11" x14ac:dyDescent="0.45">
      <c r="I39920" s="22"/>
      <c r="J39920" s="22"/>
      <c r="K39920" s="22"/>
    </row>
    <row r="39921" spans="9:11" x14ac:dyDescent="0.45">
      <c r="I39921" s="22"/>
      <c r="J39921" s="22"/>
      <c r="K39921" s="22"/>
    </row>
    <row r="39922" spans="9:11" x14ac:dyDescent="0.45">
      <c r="I39922" s="22"/>
      <c r="J39922" s="22"/>
      <c r="K39922" s="22"/>
    </row>
    <row r="39923" spans="9:11" x14ac:dyDescent="0.45">
      <c r="I39923" s="22"/>
      <c r="J39923" s="22"/>
      <c r="K39923" s="22"/>
    </row>
    <row r="39924" spans="9:11" x14ac:dyDescent="0.45">
      <c r="I39924" s="22"/>
      <c r="J39924" s="22"/>
      <c r="K39924" s="22"/>
    </row>
    <row r="39925" spans="9:11" x14ac:dyDescent="0.45">
      <c r="I39925" s="22"/>
      <c r="J39925" s="22"/>
      <c r="K39925" s="22"/>
    </row>
    <row r="39926" spans="9:11" x14ac:dyDescent="0.45">
      <c r="I39926" s="22"/>
      <c r="J39926" s="22"/>
      <c r="K39926" s="22"/>
    </row>
    <row r="39927" spans="9:11" x14ac:dyDescent="0.45">
      <c r="I39927" s="22"/>
      <c r="J39927" s="22"/>
      <c r="K39927" s="22"/>
    </row>
    <row r="39928" spans="9:11" x14ac:dyDescent="0.45">
      <c r="I39928" s="22"/>
      <c r="J39928" s="22"/>
      <c r="K39928" s="22"/>
    </row>
    <row r="39929" spans="9:11" x14ac:dyDescent="0.45">
      <c r="I39929" s="22"/>
      <c r="J39929" s="22"/>
      <c r="K39929" s="22"/>
    </row>
    <row r="39930" spans="9:11" x14ac:dyDescent="0.45">
      <c r="I39930" s="22"/>
      <c r="J39930" s="22"/>
      <c r="K39930" s="22"/>
    </row>
    <row r="39931" spans="9:11" x14ac:dyDescent="0.45">
      <c r="I39931" s="22"/>
      <c r="J39931" s="22"/>
      <c r="K39931" s="22"/>
    </row>
    <row r="39932" spans="9:11" x14ac:dyDescent="0.45">
      <c r="I39932" s="22"/>
      <c r="J39932" s="22"/>
      <c r="K39932" s="22"/>
    </row>
    <row r="39933" spans="9:11" x14ac:dyDescent="0.45">
      <c r="I39933" s="22"/>
      <c r="J39933" s="22"/>
      <c r="K39933" s="22"/>
    </row>
    <row r="39934" spans="9:11" x14ac:dyDescent="0.45">
      <c r="I39934" s="22"/>
      <c r="J39934" s="22"/>
      <c r="K39934" s="22"/>
    </row>
    <row r="39935" spans="9:11" x14ac:dyDescent="0.45">
      <c r="I39935" s="22"/>
      <c r="J39935" s="22"/>
      <c r="K39935" s="22"/>
    </row>
    <row r="39936" spans="9:11" x14ac:dyDescent="0.45">
      <c r="I39936" s="22"/>
      <c r="J39936" s="22"/>
      <c r="K39936" s="22"/>
    </row>
    <row r="39937" spans="9:11" x14ac:dyDescent="0.45">
      <c r="I39937" s="22"/>
      <c r="J39937" s="22"/>
      <c r="K39937" s="22"/>
    </row>
    <row r="39938" spans="9:11" x14ac:dyDescent="0.45">
      <c r="I39938" s="22"/>
      <c r="J39938" s="22"/>
      <c r="K39938" s="22"/>
    </row>
    <row r="39939" spans="9:11" x14ac:dyDescent="0.45">
      <c r="I39939" s="22"/>
      <c r="J39939" s="22"/>
      <c r="K39939" s="22"/>
    </row>
    <row r="39940" spans="9:11" x14ac:dyDescent="0.45">
      <c r="I39940" s="22"/>
      <c r="J39940" s="22"/>
      <c r="K39940" s="22"/>
    </row>
    <row r="39941" spans="9:11" x14ac:dyDescent="0.45">
      <c r="I39941" s="22"/>
      <c r="J39941" s="22"/>
      <c r="K39941" s="22"/>
    </row>
    <row r="39942" spans="9:11" x14ac:dyDescent="0.45">
      <c r="I39942" s="22"/>
      <c r="J39942" s="22"/>
      <c r="K39942" s="22"/>
    </row>
    <row r="39943" spans="9:11" x14ac:dyDescent="0.45">
      <c r="I39943" s="22"/>
      <c r="J39943" s="22"/>
      <c r="K39943" s="22"/>
    </row>
    <row r="39944" spans="9:11" x14ac:dyDescent="0.45">
      <c r="I39944" s="22"/>
      <c r="J39944" s="22"/>
      <c r="K39944" s="22"/>
    </row>
    <row r="39945" spans="9:11" x14ac:dyDescent="0.45">
      <c r="I39945" s="22"/>
      <c r="J39945" s="22"/>
      <c r="K39945" s="22"/>
    </row>
    <row r="39946" spans="9:11" x14ac:dyDescent="0.45">
      <c r="I39946" s="22"/>
      <c r="J39946" s="22"/>
      <c r="K39946" s="22"/>
    </row>
    <row r="39947" spans="9:11" x14ac:dyDescent="0.45">
      <c r="I39947" s="22"/>
      <c r="J39947" s="22"/>
      <c r="K39947" s="22"/>
    </row>
    <row r="39948" spans="9:11" x14ac:dyDescent="0.45">
      <c r="I39948" s="22"/>
      <c r="J39948" s="22"/>
      <c r="K39948" s="22"/>
    </row>
    <row r="39949" spans="9:11" x14ac:dyDescent="0.45">
      <c r="I39949" s="22"/>
      <c r="J39949" s="22"/>
      <c r="K39949" s="22"/>
    </row>
    <row r="39950" spans="9:11" x14ac:dyDescent="0.45">
      <c r="I39950" s="22"/>
      <c r="J39950" s="22"/>
      <c r="K39950" s="22"/>
    </row>
    <row r="39951" spans="9:11" x14ac:dyDescent="0.45">
      <c r="I39951" s="22"/>
      <c r="J39951" s="22"/>
      <c r="K39951" s="22"/>
    </row>
    <row r="39952" spans="9:11" x14ac:dyDescent="0.45">
      <c r="I39952" s="22"/>
      <c r="J39952" s="22"/>
      <c r="K39952" s="22"/>
    </row>
    <row r="39953" spans="9:11" x14ac:dyDescent="0.45">
      <c r="I39953" s="22"/>
      <c r="J39953" s="22"/>
      <c r="K39953" s="22"/>
    </row>
    <row r="39954" spans="9:11" x14ac:dyDescent="0.45">
      <c r="I39954" s="22"/>
      <c r="J39954" s="22"/>
      <c r="K39954" s="22"/>
    </row>
    <row r="39955" spans="9:11" x14ac:dyDescent="0.45">
      <c r="I39955" s="22"/>
      <c r="J39955" s="22"/>
      <c r="K39955" s="22"/>
    </row>
    <row r="39956" spans="9:11" x14ac:dyDescent="0.45">
      <c r="I39956" s="22"/>
      <c r="J39956" s="22"/>
      <c r="K39956" s="22"/>
    </row>
    <row r="39957" spans="9:11" x14ac:dyDescent="0.45">
      <c r="I39957" s="22"/>
      <c r="J39957" s="22"/>
      <c r="K39957" s="22"/>
    </row>
    <row r="39958" spans="9:11" x14ac:dyDescent="0.45">
      <c r="I39958" s="22"/>
      <c r="J39958" s="22"/>
      <c r="K39958" s="22"/>
    </row>
    <row r="39959" spans="9:11" x14ac:dyDescent="0.45">
      <c r="I39959" s="22"/>
      <c r="J39959" s="22"/>
      <c r="K39959" s="22"/>
    </row>
    <row r="39960" spans="9:11" x14ac:dyDescent="0.45">
      <c r="I39960" s="22"/>
      <c r="J39960" s="22"/>
      <c r="K39960" s="22"/>
    </row>
    <row r="39961" spans="9:11" x14ac:dyDescent="0.45">
      <c r="I39961" s="22"/>
      <c r="J39961" s="22"/>
      <c r="K39961" s="22"/>
    </row>
    <row r="39962" spans="9:11" x14ac:dyDescent="0.45">
      <c r="I39962" s="22"/>
      <c r="J39962" s="22"/>
      <c r="K39962" s="22"/>
    </row>
    <row r="39963" spans="9:11" x14ac:dyDescent="0.45">
      <c r="I39963" s="22"/>
      <c r="J39963" s="22"/>
      <c r="K39963" s="22"/>
    </row>
    <row r="39964" spans="9:11" x14ac:dyDescent="0.45">
      <c r="I39964" s="22"/>
      <c r="J39964" s="22"/>
      <c r="K39964" s="22"/>
    </row>
    <row r="39965" spans="9:11" x14ac:dyDescent="0.45">
      <c r="I39965" s="22"/>
      <c r="J39965" s="22"/>
      <c r="K39965" s="22"/>
    </row>
    <row r="39966" spans="9:11" x14ac:dyDescent="0.45">
      <c r="I39966" s="22"/>
      <c r="J39966" s="22"/>
      <c r="K39966" s="22"/>
    </row>
    <row r="39967" spans="9:11" x14ac:dyDescent="0.45">
      <c r="I39967" s="22"/>
      <c r="J39967" s="22"/>
      <c r="K39967" s="22"/>
    </row>
    <row r="39968" spans="9:11" x14ac:dyDescent="0.45">
      <c r="I39968" s="22"/>
      <c r="J39968" s="22"/>
      <c r="K39968" s="22"/>
    </row>
    <row r="39969" spans="9:11" x14ac:dyDescent="0.45">
      <c r="I39969" s="22"/>
      <c r="J39969" s="22"/>
      <c r="K39969" s="22"/>
    </row>
    <row r="39970" spans="9:11" x14ac:dyDescent="0.45">
      <c r="I39970" s="22"/>
      <c r="J39970" s="22"/>
      <c r="K39970" s="22"/>
    </row>
    <row r="39971" spans="9:11" x14ac:dyDescent="0.45">
      <c r="I39971" s="22"/>
      <c r="J39971" s="22"/>
      <c r="K39971" s="22"/>
    </row>
    <row r="39972" spans="9:11" x14ac:dyDescent="0.45">
      <c r="I39972" s="22"/>
      <c r="J39972" s="22"/>
      <c r="K39972" s="22"/>
    </row>
    <row r="39973" spans="9:11" x14ac:dyDescent="0.45">
      <c r="I39973" s="22"/>
      <c r="J39973" s="22"/>
      <c r="K39973" s="22"/>
    </row>
    <row r="39974" spans="9:11" x14ac:dyDescent="0.45">
      <c r="I39974" s="22"/>
      <c r="J39974" s="22"/>
      <c r="K39974" s="22"/>
    </row>
    <row r="39975" spans="9:11" x14ac:dyDescent="0.45">
      <c r="I39975" s="22"/>
      <c r="J39975" s="22"/>
      <c r="K39975" s="22"/>
    </row>
    <row r="39976" spans="9:11" x14ac:dyDescent="0.45">
      <c r="I39976" s="22"/>
      <c r="J39976" s="22"/>
      <c r="K39976" s="22"/>
    </row>
    <row r="39977" spans="9:11" x14ac:dyDescent="0.45">
      <c r="I39977" s="22"/>
      <c r="J39977" s="22"/>
      <c r="K39977" s="22"/>
    </row>
    <row r="39978" spans="9:11" x14ac:dyDescent="0.45">
      <c r="I39978" s="22"/>
      <c r="J39978" s="22"/>
      <c r="K39978" s="22"/>
    </row>
    <row r="39979" spans="9:11" x14ac:dyDescent="0.45">
      <c r="I39979" s="22"/>
      <c r="J39979" s="22"/>
      <c r="K39979" s="22"/>
    </row>
    <row r="39980" spans="9:11" x14ac:dyDescent="0.45">
      <c r="I39980" s="22"/>
      <c r="J39980" s="22"/>
      <c r="K39980" s="22"/>
    </row>
    <row r="39981" spans="9:11" x14ac:dyDescent="0.45">
      <c r="I39981" s="22"/>
      <c r="J39981" s="22"/>
      <c r="K39981" s="22"/>
    </row>
    <row r="39982" spans="9:11" x14ac:dyDescent="0.45">
      <c r="I39982" s="22"/>
      <c r="J39982" s="22"/>
      <c r="K39982" s="22"/>
    </row>
    <row r="39983" spans="9:11" x14ac:dyDescent="0.45">
      <c r="I39983" s="22"/>
      <c r="J39983" s="22"/>
      <c r="K39983" s="22"/>
    </row>
    <row r="39984" spans="9:11" x14ac:dyDescent="0.45">
      <c r="I39984" s="22"/>
      <c r="J39984" s="22"/>
      <c r="K39984" s="22"/>
    </row>
    <row r="39985" spans="9:11" x14ac:dyDescent="0.45">
      <c r="I39985" s="22"/>
      <c r="J39985" s="22"/>
      <c r="K39985" s="22"/>
    </row>
    <row r="39986" spans="9:11" x14ac:dyDescent="0.45">
      <c r="I39986" s="22"/>
      <c r="J39986" s="22"/>
      <c r="K39986" s="22"/>
    </row>
    <row r="39987" spans="9:11" x14ac:dyDescent="0.45">
      <c r="I39987" s="22"/>
      <c r="J39987" s="22"/>
      <c r="K39987" s="22"/>
    </row>
    <row r="39988" spans="9:11" x14ac:dyDescent="0.45">
      <c r="I39988" s="22"/>
      <c r="J39988" s="22"/>
      <c r="K39988" s="22"/>
    </row>
    <row r="39989" spans="9:11" x14ac:dyDescent="0.45">
      <c r="I39989" s="22"/>
      <c r="J39989" s="22"/>
      <c r="K39989" s="22"/>
    </row>
    <row r="39990" spans="9:11" x14ac:dyDescent="0.45">
      <c r="I39990" s="22"/>
      <c r="J39990" s="22"/>
      <c r="K39990" s="22"/>
    </row>
    <row r="39991" spans="9:11" x14ac:dyDescent="0.45">
      <c r="I39991" s="22"/>
      <c r="J39991" s="22"/>
      <c r="K39991" s="22"/>
    </row>
    <row r="39992" spans="9:11" x14ac:dyDescent="0.45">
      <c r="I39992" s="22"/>
      <c r="J39992" s="22"/>
      <c r="K39992" s="22"/>
    </row>
    <row r="39993" spans="9:11" x14ac:dyDescent="0.45">
      <c r="I39993" s="22"/>
      <c r="J39993" s="22"/>
      <c r="K39993" s="22"/>
    </row>
    <row r="39994" spans="9:11" x14ac:dyDescent="0.45">
      <c r="I39994" s="22"/>
      <c r="J39994" s="22"/>
      <c r="K39994" s="22"/>
    </row>
    <row r="39995" spans="9:11" x14ac:dyDescent="0.45">
      <c r="I39995" s="22"/>
      <c r="J39995" s="22"/>
      <c r="K39995" s="22"/>
    </row>
    <row r="39996" spans="9:11" x14ac:dyDescent="0.45">
      <c r="I39996" s="22"/>
      <c r="J39996" s="22"/>
      <c r="K39996" s="22"/>
    </row>
    <row r="39997" spans="9:11" x14ac:dyDescent="0.45">
      <c r="I39997" s="22"/>
      <c r="J39997" s="22"/>
      <c r="K39997" s="22"/>
    </row>
    <row r="39998" spans="9:11" x14ac:dyDescent="0.45">
      <c r="I39998" s="22"/>
      <c r="J39998" s="22"/>
      <c r="K39998" s="22"/>
    </row>
    <row r="39999" spans="9:11" x14ac:dyDescent="0.45">
      <c r="I39999" s="22"/>
      <c r="J39999" s="22"/>
      <c r="K39999" s="22"/>
    </row>
    <row r="40000" spans="9:11" x14ac:dyDescent="0.45">
      <c r="I40000" s="22"/>
      <c r="J40000" s="22"/>
      <c r="K40000" s="22"/>
    </row>
    <row r="40001" spans="9:11" x14ac:dyDescent="0.45">
      <c r="I40001" s="22"/>
      <c r="J40001" s="22"/>
      <c r="K40001" s="22"/>
    </row>
    <row r="40002" spans="9:11" x14ac:dyDescent="0.45">
      <c r="I40002" s="22"/>
      <c r="J40002" s="22"/>
      <c r="K40002" s="22"/>
    </row>
    <row r="40003" spans="9:11" x14ac:dyDescent="0.45">
      <c r="I40003" s="22"/>
      <c r="J40003" s="22"/>
      <c r="K40003" s="22"/>
    </row>
    <row r="40004" spans="9:11" x14ac:dyDescent="0.45">
      <c r="I40004" s="22"/>
      <c r="J40004" s="22"/>
      <c r="K40004" s="22"/>
    </row>
    <row r="40005" spans="9:11" x14ac:dyDescent="0.45">
      <c r="I40005" s="22"/>
      <c r="J40005" s="22"/>
      <c r="K40005" s="22"/>
    </row>
    <row r="40006" spans="9:11" x14ac:dyDescent="0.45">
      <c r="I40006" s="22"/>
      <c r="J40006" s="22"/>
      <c r="K40006" s="22"/>
    </row>
    <row r="40007" spans="9:11" x14ac:dyDescent="0.45">
      <c r="I40007" s="22"/>
      <c r="J40007" s="22"/>
      <c r="K40007" s="22"/>
    </row>
    <row r="40008" spans="9:11" x14ac:dyDescent="0.45">
      <c r="I40008" s="22"/>
      <c r="J40008" s="22"/>
      <c r="K40008" s="22"/>
    </row>
    <row r="40009" spans="9:11" x14ac:dyDescent="0.45">
      <c r="I40009" s="22"/>
      <c r="J40009" s="22"/>
      <c r="K40009" s="22"/>
    </row>
    <row r="40010" spans="9:11" x14ac:dyDescent="0.45">
      <c r="I40010" s="22"/>
      <c r="J40010" s="22"/>
      <c r="K40010" s="22"/>
    </row>
    <row r="40011" spans="9:11" x14ac:dyDescent="0.45">
      <c r="I40011" s="22"/>
      <c r="J40011" s="22"/>
      <c r="K40011" s="22"/>
    </row>
    <row r="40012" spans="9:11" x14ac:dyDescent="0.45">
      <c r="I40012" s="22"/>
      <c r="J40012" s="22"/>
      <c r="K40012" s="22"/>
    </row>
    <row r="40013" spans="9:11" x14ac:dyDescent="0.45">
      <c r="I40013" s="22"/>
      <c r="J40013" s="22"/>
      <c r="K40013" s="22"/>
    </row>
    <row r="40014" spans="9:11" x14ac:dyDescent="0.45">
      <c r="I40014" s="22"/>
      <c r="J40014" s="22"/>
      <c r="K40014" s="22"/>
    </row>
    <row r="40015" spans="9:11" x14ac:dyDescent="0.45">
      <c r="I40015" s="22"/>
      <c r="J40015" s="22"/>
      <c r="K40015" s="22"/>
    </row>
    <row r="40016" spans="9:11" x14ac:dyDescent="0.45">
      <c r="I40016" s="22"/>
      <c r="J40016" s="22"/>
      <c r="K40016" s="22"/>
    </row>
    <row r="40017" spans="9:11" x14ac:dyDescent="0.45">
      <c r="I40017" s="22"/>
      <c r="J40017" s="22"/>
      <c r="K40017" s="22"/>
    </row>
    <row r="40018" spans="9:11" x14ac:dyDescent="0.45">
      <c r="I40018" s="22"/>
      <c r="J40018" s="22"/>
      <c r="K40018" s="22"/>
    </row>
    <row r="40019" spans="9:11" x14ac:dyDescent="0.45">
      <c r="I40019" s="22"/>
      <c r="J40019" s="22"/>
      <c r="K40019" s="22"/>
    </row>
    <row r="40020" spans="9:11" x14ac:dyDescent="0.45">
      <c r="I40020" s="22"/>
      <c r="J40020" s="22"/>
      <c r="K40020" s="22"/>
    </row>
    <row r="40021" spans="9:11" x14ac:dyDescent="0.45">
      <c r="I40021" s="22"/>
      <c r="J40021" s="22"/>
      <c r="K40021" s="22"/>
    </row>
    <row r="40022" spans="9:11" x14ac:dyDescent="0.45">
      <c r="I40022" s="22"/>
      <c r="J40022" s="22"/>
      <c r="K40022" s="22"/>
    </row>
    <row r="40023" spans="9:11" x14ac:dyDescent="0.45">
      <c r="I40023" s="22"/>
      <c r="J40023" s="22"/>
      <c r="K40023" s="22"/>
    </row>
    <row r="40024" spans="9:11" x14ac:dyDescent="0.45">
      <c r="I40024" s="22"/>
      <c r="J40024" s="22"/>
      <c r="K40024" s="22"/>
    </row>
    <row r="40025" spans="9:11" x14ac:dyDescent="0.45">
      <c r="I40025" s="22"/>
      <c r="J40025" s="22"/>
      <c r="K40025" s="22"/>
    </row>
    <row r="40026" spans="9:11" x14ac:dyDescent="0.45">
      <c r="I40026" s="22"/>
      <c r="J40026" s="22"/>
      <c r="K40026" s="22"/>
    </row>
    <row r="40027" spans="9:11" x14ac:dyDescent="0.45">
      <c r="I40027" s="22"/>
      <c r="J40027" s="22"/>
      <c r="K40027" s="22"/>
    </row>
    <row r="40028" spans="9:11" x14ac:dyDescent="0.45">
      <c r="I40028" s="22"/>
      <c r="J40028" s="22"/>
      <c r="K40028" s="22"/>
    </row>
    <row r="40029" spans="9:11" x14ac:dyDescent="0.45">
      <c r="I40029" s="22"/>
      <c r="J40029" s="22"/>
      <c r="K40029" s="22"/>
    </row>
    <row r="40030" spans="9:11" x14ac:dyDescent="0.45">
      <c r="I40030" s="22"/>
      <c r="J40030" s="22"/>
      <c r="K40030" s="22"/>
    </row>
    <row r="40031" spans="9:11" x14ac:dyDescent="0.45">
      <c r="I40031" s="22"/>
      <c r="J40031" s="22"/>
      <c r="K40031" s="22"/>
    </row>
    <row r="40032" spans="9:11" x14ac:dyDescent="0.45">
      <c r="I40032" s="22"/>
      <c r="J40032" s="22"/>
      <c r="K40032" s="22"/>
    </row>
    <row r="40033" spans="9:11" x14ac:dyDescent="0.45">
      <c r="I40033" s="22"/>
      <c r="J40033" s="22"/>
      <c r="K40033" s="22"/>
    </row>
    <row r="40034" spans="9:11" x14ac:dyDescent="0.45">
      <c r="I40034" s="22"/>
      <c r="J40034" s="22"/>
      <c r="K40034" s="22"/>
    </row>
    <row r="40035" spans="9:11" x14ac:dyDescent="0.45">
      <c r="I40035" s="22"/>
      <c r="J40035" s="22"/>
      <c r="K40035" s="22"/>
    </row>
    <row r="40036" spans="9:11" x14ac:dyDescent="0.45">
      <c r="I40036" s="22"/>
      <c r="J40036" s="22"/>
      <c r="K40036" s="22"/>
    </row>
    <row r="40037" spans="9:11" x14ac:dyDescent="0.45">
      <c r="I40037" s="22"/>
      <c r="J40037" s="22"/>
      <c r="K40037" s="22"/>
    </row>
    <row r="40038" spans="9:11" x14ac:dyDescent="0.45">
      <c r="I40038" s="22"/>
      <c r="J40038" s="22"/>
      <c r="K40038" s="22"/>
    </row>
    <row r="40039" spans="9:11" x14ac:dyDescent="0.45">
      <c r="I40039" s="22"/>
      <c r="J40039" s="22"/>
      <c r="K40039" s="22"/>
    </row>
    <row r="40040" spans="9:11" x14ac:dyDescent="0.45">
      <c r="I40040" s="22"/>
      <c r="J40040" s="22"/>
      <c r="K40040" s="22"/>
    </row>
    <row r="40041" spans="9:11" x14ac:dyDescent="0.45">
      <c r="I40041" s="22"/>
      <c r="J40041" s="22"/>
      <c r="K40041" s="22"/>
    </row>
    <row r="40042" spans="9:11" x14ac:dyDescent="0.45">
      <c r="I40042" s="22"/>
      <c r="J40042" s="22"/>
      <c r="K40042" s="22"/>
    </row>
    <row r="40043" spans="9:11" x14ac:dyDescent="0.45">
      <c r="I40043" s="22"/>
      <c r="J40043" s="22"/>
      <c r="K40043" s="22"/>
    </row>
    <row r="40044" spans="9:11" x14ac:dyDescent="0.45">
      <c r="I40044" s="22"/>
      <c r="J40044" s="22"/>
      <c r="K40044" s="22"/>
    </row>
    <row r="40045" spans="9:11" x14ac:dyDescent="0.45">
      <c r="I40045" s="22"/>
      <c r="J40045" s="22"/>
      <c r="K40045" s="22"/>
    </row>
    <row r="40046" spans="9:11" x14ac:dyDescent="0.45">
      <c r="I40046" s="22"/>
      <c r="J40046" s="22"/>
      <c r="K40046" s="22"/>
    </row>
    <row r="40047" spans="9:11" x14ac:dyDescent="0.45">
      <c r="I40047" s="22"/>
      <c r="J40047" s="22"/>
      <c r="K40047" s="22"/>
    </row>
    <row r="40048" spans="9:11" x14ac:dyDescent="0.45">
      <c r="I40048" s="22"/>
      <c r="J40048" s="22"/>
      <c r="K40048" s="22"/>
    </row>
    <row r="40049" spans="9:11" x14ac:dyDescent="0.45">
      <c r="I40049" s="22"/>
      <c r="J40049" s="22"/>
      <c r="K40049" s="22"/>
    </row>
    <row r="40050" spans="9:11" x14ac:dyDescent="0.45">
      <c r="I40050" s="22"/>
      <c r="J40050" s="22"/>
      <c r="K40050" s="22"/>
    </row>
    <row r="40051" spans="9:11" x14ac:dyDescent="0.45">
      <c r="I40051" s="22"/>
      <c r="J40051" s="22"/>
      <c r="K40051" s="22"/>
    </row>
    <row r="40052" spans="9:11" x14ac:dyDescent="0.45">
      <c r="I40052" s="22"/>
      <c r="J40052" s="22"/>
      <c r="K40052" s="22"/>
    </row>
    <row r="40053" spans="9:11" x14ac:dyDescent="0.45">
      <c r="I40053" s="22"/>
      <c r="J40053" s="22"/>
      <c r="K40053" s="22"/>
    </row>
    <row r="40054" spans="9:11" x14ac:dyDescent="0.45">
      <c r="I40054" s="22"/>
      <c r="J40054" s="22"/>
      <c r="K40054" s="22"/>
    </row>
    <row r="40055" spans="9:11" x14ac:dyDescent="0.45">
      <c r="I40055" s="22"/>
      <c r="J40055" s="22"/>
      <c r="K40055" s="22"/>
    </row>
    <row r="40056" spans="9:11" x14ac:dyDescent="0.45">
      <c r="I40056" s="22"/>
      <c r="J40056" s="22"/>
      <c r="K40056" s="22"/>
    </row>
    <row r="40057" spans="9:11" x14ac:dyDescent="0.45">
      <c r="I40057" s="22"/>
      <c r="J40057" s="22"/>
      <c r="K40057" s="22"/>
    </row>
    <row r="40058" spans="9:11" x14ac:dyDescent="0.45">
      <c r="I40058" s="22"/>
      <c r="J40058" s="22"/>
      <c r="K40058" s="22"/>
    </row>
    <row r="40059" spans="9:11" x14ac:dyDescent="0.45">
      <c r="I40059" s="22"/>
      <c r="J40059" s="22"/>
      <c r="K40059" s="22"/>
    </row>
    <row r="40060" spans="9:11" x14ac:dyDescent="0.45">
      <c r="I40060" s="22"/>
      <c r="J40060" s="22"/>
      <c r="K40060" s="22"/>
    </row>
    <row r="40061" spans="9:11" x14ac:dyDescent="0.45">
      <c r="I40061" s="22"/>
      <c r="J40061" s="22"/>
      <c r="K40061" s="22"/>
    </row>
    <row r="40062" spans="9:11" x14ac:dyDescent="0.45">
      <c r="I40062" s="22"/>
      <c r="J40062" s="22"/>
      <c r="K40062" s="22"/>
    </row>
    <row r="40063" spans="9:11" x14ac:dyDescent="0.45">
      <c r="I40063" s="22"/>
      <c r="J40063" s="22"/>
      <c r="K40063" s="22"/>
    </row>
    <row r="40064" spans="9:11" x14ac:dyDescent="0.45">
      <c r="I40064" s="22"/>
      <c r="J40064" s="22"/>
      <c r="K40064" s="22"/>
    </row>
    <row r="40065" spans="9:11" x14ac:dyDescent="0.45">
      <c r="I40065" s="22"/>
      <c r="J40065" s="22"/>
      <c r="K40065" s="22"/>
    </row>
    <row r="40066" spans="9:11" x14ac:dyDescent="0.45">
      <c r="I40066" s="22"/>
      <c r="J40066" s="22"/>
      <c r="K40066" s="22"/>
    </row>
    <row r="40067" spans="9:11" x14ac:dyDescent="0.45">
      <c r="I40067" s="22"/>
      <c r="J40067" s="22"/>
      <c r="K40067" s="22"/>
    </row>
    <row r="40068" spans="9:11" x14ac:dyDescent="0.45">
      <c r="I40068" s="22"/>
      <c r="J40068" s="22"/>
      <c r="K40068" s="22"/>
    </row>
    <row r="40069" spans="9:11" x14ac:dyDescent="0.45">
      <c r="I40069" s="22"/>
      <c r="J40069" s="22"/>
      <c r="K40069" s="22"/>
    </row>
    <row r="40070" spans="9:11" x14ac:dyDescent="0.45">
      <c r="I40070" s="22"/>
      <c r="J40070" s="22"/>
      <c r="K40070" s="22"/>
    </row>
    <row r="40071" spans="9:11" x14ac:dyDescent="0.45">
      <c r="I40071" s="22"/>
      <c r="J40071" s="22"/>
      <c r="K40071" s="22"/>
    </row>
    <row r="40072" spans="9:11" x14ac:dyDescent="0.45">
      <c r="I40072" s="22"/>
      <c r="J40072" s="22"/>
      <c r="K40072" s="22"/>
    </row>
    <row r="40073" spans="9:11" x14ac:dyDescent="0.45">
      <c r="I40073" s="22"/>
      <c r="J40073" s="22"/>
      <c r="K40073" s="22"/>
    </row>
    <row r="40074" spans="9:11" x14ac:dyDescent="0.45">
      <c r="I40074" s="22"/>
      <c r="J40074" s="22"/>
      <c r="K40074" s="22"/>
    </row>
    <row r="40075" spans="9:11" x14ac:dyDescent="0.45">
      <c r="I40075" s="22"/>
      <c r="J40075" s="22"/>
      <c r="K40075" s="22"/>
    </row>
    <row r="40076" spans="9:11" x14ac:dyDescent="0.45">
      <c r="I40076" s="22"/>
      <c r="J40076" s="22"/>
      <c r="K40076" s="22"/>
    </row>
    <row r="40077" spans="9:11" x14ac:dyDescent="0.45">
      <c r="I40077" s="22"/>
      <c r="J40077" s="22"/>
      <c r="K40077" s="22"/>
    </row>
    <row r="40078" spans="9:11" x14ac:dyDescent="0.45">
      <c r="I40078" s="22"/>
      <c r="J40078" s="22"/>
      <c r="K40078" s="22"/>
    </row>
    <row r="40079" spans="9:11" x14ac:dyDescent="0.45">
      <c r="I40079" s="22"/>
      <c r="J40079" s="22"/>
      <c r="K40079" s="22"/>
    </row>
    <row r="40080" spans="9:11" x14ac:dyDescent="0.45">
      <c r="I40080" s="22"/>
      <c r="J40080" s="22"/>
      <c r="K40080" s="22"/>
    </row>
    <row r="40081" spans="9:11" x14ac:dyDescent="0.45">
      <c r="I40081" s="22"/>
      <c r="J40081" s="22"/>
      <c r="K40081" s="22"/>
    </row>
    <row r="40082" spans="9:11" x14ac:dyDescent="0.45">
      <c r="I40082" s="22"/>
      <c r="J40082" s="22"/>
      <c r="K40082" s="22"/>
    </row>
    <row r="40083" spans="9:11" x14ac:dyDescent="0.45">
      <c r="I40083" s="22"/>
      <c r="J40083" s="22"/>
      <c r="K40083" s="22"/>
    </row>
    <row r="40084" spans="9:11" x14ac:dyDescent="0.45">
      <c r="I40084" s="22"/>
      <c r="J40084" s="22"/>
      <c r="K40084" s="22"/>
    </row>
    <row r="40085" spans="9:11" x14ac:dyDescent="0.45">
      <c r="I40085" s="22"/>
      <c r="J40085" s="22"/>
      <c r="K40085" s="22"/>
    </row>
    <row r="40086" spans="9:11" x14ac:dyDescent="0.45">
      <c r="I40086" s="22"/>
      <c r="J40086" s="22"/>
      <c r="K40086" s="22"/>
    </row>
    <row r="40087" spans="9:11" x14ac:dyDescent="0.45">
      <c r="I40087" s="22"/>
      <c r="J40087" s="22"/>
      <c r="K40087" s="22"/>
    </row>
    <row r="40088" spans="9:11" x14ac:dyDescent="0.45">
      <c r="I40088" s="22"/>
      <c r="J40088" s="22"/>
      <c r="K40088" s="22"/>
    </row>
    <row r="40089" spans="9:11" x14ac:dyDescent="0.45">
      <c r="I40089" s="22"/>
      <c r="J40089" s="22"/>
      <c r="K40089" s="22"/>
    </row>
    <row r="40090" spans="9:11" x14ac:dyDescent="0.45">
      <c r="I40090" s="22"/>
      <c r="J40090" s="22"/>
      <c r="K40090" s="22"/>
    </row>
    <row r="40091" spans="9:11" x14ac:dyDescent="0.45">
      <c r="I40091" s="22"/>
      <c r="J40091" s="22"/>
      <c r="K40091" s="22"/>
    </row>
    <row r="40092" spans="9:11" x14ac:dyDescent="0.45">
      <c r="I40092" s="22"/>
      <c r="J40092" s="22"/>
      <c r="K40092" s="22"/>
    </row>
    <row r="40093" spans="9:11" x14ac:dyDescent="0.45">
      <c r="I40093" s="22"/>
      <c r="J40093" s="22"/>
      <c r="K40093" s="22"/>
    </row>
    <row r="40094" spans="9:11" x14ac:dyDescent="0.45">
      <c r="I40094" s="22"/>
      <c r="J40094" s="22"/>
      <c r="K40094" s="22"/>
    </row>
    <row r="40095" spans="9:11" x14ac:dyDescent="0.45">
      <c r="I40095" s="22"/>
      <c r="J40095" s="22"/>
      <c r="K40095" s="22"/>
    </row>
    <row r="40096" spans="9:11" x14ac:dyDescent="0.45">
      <c r="I40096" s="22"/>
      <c r="J40096" s="22"/>
      <c r="K40096" s="22"/>
    </row>
    <row r="40097" spans="9:11" x14ac:dyDescent="0.45">
      <c r="I40097" s="22"/>
      <c r="J40097" s="22"/>
      <c r="K40097" s="22"/>
    </row>
    <row r="40098" spans="9:11" x14ac:dyDescent="0.45">
      <c r="I40098" s="22"/>
      <c r="J40098" s="22"/>
      <c r="K40098" s="22"/>
    </row>
    <row r="40099" spans="9:11" x14ac:dyDescent="0.45">
      <c r="I40099" s="22"/>
      <c r="J40099" s="22"/>
      <c r="K40099" s="22"/>
    </row>
    <row r="40100" spans="9:11" x14ac:dyDescent="0.45">
      <c r="I40100" s="22"/>
      <c r="J40100" s="22"/>
      <c r="K40100" s="22"/>
    </row>
    <row r="40101" spans="9:11" x14ac:dyDescent="0.45">
      <c r="I40101" s="22"/>
      <c r="J40101" s="22"/>
      <c r="K40101" s="22"/>
    </row>
    <row r="40102" spans="9:11" x14ac:dyDescent="0.45">
      <c r="I40102" s="22"/>
      <c r="J40102" s="22"/>
      <c r="K40102" s="22"/>
    </row>
    <row r="40103" spans="9:11" x14ac:dyDescent="0.45">
      <c r="I40103" s="22"/>
      <c r="J40103" s="22"/>
      <c r="K40103" s="22"/>
    </row>
    <row r="40104" spans="9:11" x14ac:dyDescent="0.45">
      <c r="I40104" s="22"/>
      <c r="J40104" s="22"/>
      <c r="K40104" s="22"/>
    </row>
    <row r="40105" spans="9:11" x14ac:dyDescent="0.45">
      <c r="I40105" s="22"/>
      <c r="J40105" s="22"/>
      <c r="K40105" s="22"/>
    </row>
    <row r="40106" spans="9:11" x14ac:dyDescent="0.45">
      <c r="I40106" s="22"/>
      <c r="J40106" s="22"/>
      <c r="K40106" s="22"/>
    </row>
    <row r="40107" spans="9:11" x14ac:dyDescent="0.45">
      <c r="I40107" s="22"/>
      <c r="J40107" s="22"/>
      <c r="K40107" s="22"/>
    </row>
    <row r="40108" spans="9:11" x14ac:dyDescent="0.45">
      <c r="I40108" s="22"/>
      <c r="J40108" s="22"/>
      <c r="K40108" s="22"/>
    </row>
    <row r="40109" spans="9:11" x14ac:dyDescent="0.45">
      <c r="I40109" s="22"/>
      <c r="J40109" s="22"/>
      <c r="K40109" s="22"/>
    </row>
    <row r="40110" spans="9:11" x14ac:dyDescent="0.45">
      <c r="I40110" s="22"/>
      <c r="J40110" s="22"/>
      <c r="K40110" s="22"/>
    </row>
    <row r="40111" spans="9:11" x14ac:dyDescent="0.45">
      <c r="I40111" s="22"/>
      <c r="J40111" s="22"/>
      <c r="K40111" s="22"/>
    </row>
    <row r="40112" spans="9:11" x14ac:dyDescent="0.45">
      <c r="I40112" s="22"/>
      <c r="J40112" s="22"/>
      <c r="K40112" s="22"/>
    </row>
    <row r="40113" spans="9:11" x14ac:dyDescent="0.45">
      <c r="I40113" s="22"/>
      <c r="J40113" s="22"/>
      <c r="K40113" s="22"/>
    </row>
    <row r="40114" spans="9:11" x14ac:dyDescent="0.45">
      <c r="I40114" s="22"/>
      <c r="J40114" s="22"/>
      <c r="K40114" s="22"/>
    </row>
    <row r="40115" spans="9:11" x14ac:dyDescent="0.45">
      <c r="I40115" s="22"/>
      <c r="J40115" s="22"/>
      <c r="K40115" s="22"/>
    </row>
    <row r="40116" spans="9:11" x14ac:dyDescent="0.45">
      <c r="I40116" s="22"/>
      <c r="J40116" s="22"/>
      <c r="K40116" s="22"/>
    </row>
    <row r="40117" spans="9:11" x14ac:dyDescent="0.45">
      <c r="I40117" s="22"/>
      <c r="J40117" s="22"/>
      <c r="K40117" s="22"/>
    </row>
    <row r="40118" spans="9:11" x14ac:dyDescent="0.45">
      <c r="I40118" s="22"/>
      <c r="J40118" s="22"/>
      <c r="K40118" s="22"/>
    </row>
    <row r="40119" spans="9:11" x14ac:dyDescent="0.45">
      <c r="I40119" s="22"/>
      <c r="J40119" s="22"/>
      <c r="K40119" s="22"/>
    </row>
    <row r="40120" spans="9:11" x14ac:dyDescent="0.45">
      <c r="I40120" s="22"/>
      <c r="J40120" s="22"/>
      <c r="K40120" s="22"/>
    </row>
    <row r="40121" spans="9:11" x14ac:dyDescent="0.45">
      <c r="I40121" s="22"/>
      <c r="J40121" s="22"/>
      <c r="K40121" s="22"/>
    </row>
    <row r="40122" spans="9:11" x14ac:dyDescent="0.45">
      <c r="I40122" s="22"/>
      <c r="J40122" s="22"/>
      <c r="K40122" s="22"/>
    </row>
    <row r="40123" spans="9:11" x14ac:dyDescent="0.45">
      <c r="I40123" s="22"/>
      <c r="J40123" s="22"/>
      <c r="K40123" s="22"/>
    </row>
    <row r="40124" spans="9:11" x14ac:dyDescent="0.45">
      <c r="I40124" s="22"/>
      <c r="J40124" s="22"/>
      <c r="K40124" s="22"/>
    </row>
    <row r="40125" spans="9:11" x14ac:dyDescent="0.45">
      <c r="I40125" s="22"/>
      <c r="J40125" s="22"/>
      <c r="K40125" s="22"/>
    </row>
    <row r="40126" spans="9:11" x14ac:dyDescent="0.45">
      <c r="I40126" s="22"/>
      <c r="J40126" s="22"/>
      <c r="K40126" s="22"/>
    </row>
    <row r="40127" spans="9:11" x14ac:dyDescent="0.45">
      <c r="I40127" s="22"/>
      <c r="J40127" s="22"/>
      <c r="K40127" s="22"/>
    </row>
    <row r="40128" spans="9:11" x14ac:dyDescent="0.45">
      <c r="I40128" s="22"/>
      <c r="J40128" s="22"/>
      <c r="K40128" s="22"/>
    </row>
    <row r="40129" spans="9:11" x14ac:dyDescent="0.45">
      <c r="I40129" s="22"/>
      <c r="J40129" s="22"/>
      <c r="K40129" s="22"/>
    </row>
    <row r="40130" spans="9:11" x14ac:dyDescent="0.45">
      <c r="I40130" s="22"/>
      <c r="J40130" s="22"/>
      <c r="K40130" s="22"/>
    </row>
    <row r="40131" spans="9:11" x14ac:dyDescent="0.45">
      <c r="I40131" s="22"/>
      <c r="J40131" s="22"/>
      <c r="K40131" s="22"/>
    </row>
    <row r="40132" spans="9:11" x14ac:dyDescent="0.45">
      <c r="I40132" s="22"/>
      <c r="J40132" s="22"/>
      <c r="K40132" s="22"/>
    </row>
    <row r="40133" spans="9:11" x14ac:dyDescent="0.45">
      <c r="I40133" s="22"/>
      <c r="J40133" s="22"/>
      <c r="K40133" s="22"/>
    </row>
    <row r="40134" spans="9:11" x14ac:dyDescent="0.45">
      <c r="I40134" s="22"/>
      <c r="J40134" s="22"/>
      <c r="K40134" s="22"/>
    </row>
    <row r="40135" spans="9:11" x14ac:dyDescent="0.45">
      <c r="I40135" s="22"/>
      <c r="J40135" s="22"/>
      <c r="K40135" s="22"/>
    </row>
    <row r="40136" spans="9:11" x14ac:dyDescent="0.45">
      <c r="I40136" s="22"/>
      <c r="J40136" s="22"/>
      <c r="K40136" s="22"/>
    </row>
    <row r="40137" spans="9:11" x14ac:dyDescent="0.45">
      <c r="I40137" s="22"/>
      <c r="J40137" s="22"/>
      <c r="K40137" s="22"/>
    </row>
    <row r="40138" spans="9:11" x14ac:dyDescent="0.45">
      <c r="I40138" s="22"/>
      <c r="J40138" s="22"/>
      <c r="K40138" s="22"/>
    </row>
    <row r="40139" spans="9:11" x14ac:dyDescent="0.45">
      <c r="I40139" s="22"/>
      <c r="J40139" s="22"/>
      <c r="K40139" s="22"/>
    </row>
    <row r="40140" spans="9:11" x14ac:dyDescent="0.45">
      <c r="I40140" s="22"/>
      <c r="J40140" s="22"/>
      <c r="K40140" s="22"/>
    </row>
    <row r="40141" spans="9:11" x14ac:dyDescent="0.45">
      <c r="I40141" s="22"/>
      <c r="J40141" s="22"/>
      <c r="K40141" s="22"/>
    </row>
    <row r="40142" spans="9:11" x14ac:dyDescent="0.45">
      <c r="I40142" s="22"/>
      <c r="J40142" s="22"/>
      <c r="K40142" s="22"/>
    </row>
    <row r="40143" spans="9:11" x14ac:dyDescent="0.45">
      <c r="I40143" s="22"/>
      <c r="J40143" s="22"/>
      <c r="K40143" s="22"/>
    </row>
    <row r="40144" spans="9:11" x14ac:dyDescent="0.45">
      <c r="I40144" s="22"/>
      <c r="J40144" s="22"/>
      <c r="K40144" s="22"/>
    </row>
    <row r="40145" spans="9:11" x14ac:dyDescent="0.45">
      <c r="I40145" s="22"/>
      <c r="J40145" s="22"/>
      <c r="K40145" s="22"/>
    </row>
    <row r="40146" spans="9:11" x14ac:dyDescent="0.45">
      <c r="I40146" s="22"/>
      <c r="J40146" s="22"/>
      <c r="K40146" s="22"/>
    </row>
    <row r="40147" spans="9:11" x14ac:dyDescent="0.45">
      <c r="I40147" s="22"/>
      <c r="J40147" s="22"/>
      <c r="K40147" s="22"/>
    </row>
    <row r="40148" spans="9:11" x14ac:dyDescent="0.45">
      <c r="I40148" s="22"/>
      <c r="J40148" s="22"/>
      <c r="K40148" s="22"/>
    </row>
    <row r="40149" spans="9:11" x14ac:dyDescent="0.45">
      <c r="I40149" s="22"/>
      <c r="J40149" s="22"/>
      <c r="K40149" s="22"/>
    </row>
    <row r="40150" spans="9:11" x14ac:dyDescent="0.45">
      <c r="I40150" s="22"/>
      <c r="J40150" s="22"/>
      <c r="K40150" s="22"/>
    </row>
    <row r="40151" spans="9:11" x14ac:dyDescent="0.45">
      <c r="I40151" s="22"/>
      <c r="J40151" s="22"/>
      <c r="K40151" s="22"/>
    </row>
    <row r="40152" spans="9:11" x14ac:dyDescent="0.45">
      <c r="I40152" s="22"/>
      <c r="J40152" s="22"/>
      <c r="K40152" s="22"/>
    </row>
    <row r="40153" spans="9:11" x14ac:dyDescent="0.45">
      <c r="I40153" s="22"/>
      <c r="J40153" s="22"/>
      <c r="K40153" s="22"/>
    </row>
    <row r="40154" spans="9:11" x14ac:dyDescent="0.45">
      <c r="I40154" s="22"/>
      <c r="J40154" s="22"/>
      <c r="K40154" s="22"/>
    </row>
    <row r="40155" spans="9:11" x14ac:dyDescent="0.45">
      <c r="I40155" s="22"/>
      <c r="J40155" s="22"/>
      <c r="K40155" s="22"/>
    </row>
    <row r="40156" spans="9:11" x14ac:dyDescent="0.45">
      <c r="I40156" s="22"/>
      <c r="J40156" s="22"/>
      <c r="K40156" s="22"/>
    </row>
    <row r="40157" spans="9:11" x14ac:dyDescent="0.45">
      <c r="I40157" s="22"/>
      <c r="J40157" s="22"/>
      <c r="K40157" s="22"/>
    </row>
    <row r="40158" spans="9:11" x14ac:dyDescent="0.45">
      <c r="I40158" s="22"/>
      <c r="J40158" s="22"/>
      <c r="K40158" s="22"/>
    </row>
    <row r="40159" spans="9:11" x14ac:dyDescent="0.45">
      <c r="I40159" s="22"/>
      <c r="J40159" s="22"/>
      <c r="K40159" s="22"/>
    </row>
    <row r="40160" spans="9:11" x14ac:dyDescent="0.45">
      <c r="I40160" s="22"/>
      <c r="J40160" s="22"/>
      <c r="K40160" s="22"/>
    </row>
    <row r="40161" spans="9:11" x14ac:dyDescent="0.45">
      <c r="I40161" s="22"/>
      <c r="J40161" s="22"/>
      <c r="K40161" s="22"/>
    </row>
    <row r="40162" spans="9:11" x14ac:dyDescent="0.45">
      <c r="I40162" s="22"/>
      <c r="J40162" s="22"/>
      <c r="K40162" s="22"/>
    </row>
    <row r="40163" spans="9:11" x14ac:dyDescent="0.45">
      <c r="I40163" s="22"/>
      <c r="J40163" s="22"/>
      <c r="K40163" s="22"/>
    </row>
    <row r="40164" spans="9:11" x14ac:dyDescent="0.45">
      <c r="I40164" s="22"/>
      <c r="J40164" s="22"/>
      <c r="K40164" s="22"/>
    </row>
    <row r="40165" spans="9:11" x14ac:dyDescent="0.45">
      <c r="I40165" s="22"/>
      <c r="J40165" s="22"/>
      <c r="K40165" s="22"/>
    </row>
    <row r="40166" spans="9:11" x14ac:dyDescent="0.45">
      <c r="I40166" s="22"/>
      <c r="J40166" s="22"/>
      <c r="K40166" s="22"/>
    </row>
    <row r="40167" spans="9:11" x14ac:dyDescent="0.45">
      <c r="I40167" s="22"/>
      <c r="J40167" s="22"/>
      <c r="K40167" s="22"/>
    </row>
    <row r="40168" spans="9:11" x14ac:dyDescent="0.45">
      <c r="I40168" s="22"/>
      <c r="J40168" s="22"/>
      <c r="K40168" s="22"/>
    </row>
    <row r="40169" spans="9:11" x14ac:dyDescent="0.45">
      <c r="I40169" s="22"/>
      <c r="J40169" s="22"/>
      <c r="K40169" s="22"/>
    </row>
    <row r="40170" spans="9:11" x14ac:dyDescent="0.45">
      <c r="I40170" s="22"/>
      <c r="J40170" s="22"/>
      <c r="K40170" s="22"/>
    </row>
    <row r="40171" spans="9:11" x14ac:dyDescent="0.45">
      <c r="I40171" s="22"/>
      <c r="J40171" s="22"/>
      <c r="K40171" s="22"/>
    </row>
    <row r="40172" spans="9:11" x14ac:dyDescent="0.45">
      <c r="I40172" s="22"/>
      <c r="J40172" s="22"/>
      <c r="K40172" s="22"/>
    </row>
    <row r="40173" spans="9:11" x14ac:dyDescent="0.45">
      <c r="I40173" s="22"/>
      <c r="J40173" s="22"/>
      <c r="K40173" s="22"/>
    </row>
    <row r="40174" spans="9:11" x14ac:dyDescent="0.45">
      <c r="I40174" s="22"/>
      <c r="J40174" s="22"/>
      <c r="K40174" s="22"/>
    </row>
    <row r="40175" spans="9:11" x14ac:dyDescent="0.45">
      <c r="I40175" s="22"/>
      <c r="J40175" s="22"/>
      <c r="K40175" s="22"/>
    </row>
    <row r="40176" spans="9:11" x14ac:dyDescent="0.45">
      <c r="I40176" s="22"/>
      <c r="J40176" s="22"/>
      <c r="K40176" s="22"/>
    </row>
    <row r="40177" spans="9:11" x14ac:dyDescent="0.45">
      <c r="I40177" s="22"/>
      <c r="J40177" s="22"/>
      <c r="K40177" s="22"/>
    </row>
    <row r="40178" spans="9:11" x14ac:dyDescent="0.45">
      <c r="I40178" s="22"/>
      <c r="J40178" s="22"/>
      <c r="K40178" s="22"/>
    </row>
    <row r="40179" spans="9:11" x14ac:dyDescent="0.45">
      <c r="I40179" s="22"/>
      <c r="J40179" s="22"/>
      <c r="K40179" s="22"/>
    </row>
    <row r="40180" spans="9:11" x14ac:dyDescent="0.45">
      <c r="I40180" s="22"/>
      <c r="J40180" s="22"/>
      <c r="K40180" s="22"/>
    </row>
    <row r="40181" spans="9:11" x14ac:dyDescent="0.45">
      <c r="I40181" s="22"/>
      <c r="J40181" s="22"/>
      <c r="K40181" s="22"/>
    </row>
    <row r="40182" spans="9:11" x14ac:dyDescent="0.45">
      <c r="I40182" s="22"/>
      <c r="J40182" s="22"/>
      <c r="K40182" s="22"/>
    </row>
    <row r="40183" spans="9:11" x14ac:dyDescent="0.45">
      <c r="I40183" s="22"/>
      <c r="J40183" s="22"/>
      <c r="K40183" s="22"/>
    </row>
    <row r="40184" spans="9:11" x14ac:dyDescent="0.45">
      <c r="I40184" s="22"/>
      <c r="J40184" s="22"/>
      <c r="K40184" s="22"/>
    </row>
    <row r="40185" spans="9:11" x14ac:dyDescent="0.45">
      <c r="I40185" s="22"/>
      <c r="J40185" s="22"/>
      <c r="K40185" s="22"/>
    </row>
    <row r="40186" spans="9:11" x14ac:dyDescent="0.45">
      <c r="I40186" s="22"/>
      <c r="J40186" s="22"/>
      <c r="K40186" s="22"/>
    </row>
    <row r="40187" spans="9:11" x14ac:dyDescent="0.45">
      <c r="I40187" s="22"/>
      <c r="J40187" s="22"/>
      <c r="K40187" s="22"/>
    </row>
    <row r="40188" spans="9:11" x14ac:dyDescent="0.45">
      <c r="I40188" s="22"/>
      <c r="J40188" s="22"/>
      <c r="K40188" s="22"/>
    </row>
    <row r="40189" spans="9:11" x14ac:dyDescent="0.45">
      <c r="I40189" s="22"/>
      <c r="J40189" s="22"/>
      <c r="K40189" s="22"/>
    </row>
    <row r="40190" spans="9:11" x14ac:dyDescent="0.45">
      <c r="I40190" s="22"/>
      <c r="J40190" s="22"/>
      <c r="K40190" s="22"/>
    </row>
    <row r="40191" spans="9:11" x14ac:dyDescent="0.45">
      <c r="I40191" s="22"/>
      <c r="J40191" s="22"/>
      <c r="K40191" s="22"/>
    </row>
    <row r="40192" spans="9:11" x14ac:dyDescent="0.45">
      <c r="I40192" s="22"/>
      <c r="J40192" s="22"/>
      <c r="K40192" s="22"/>
    </row>
    <row r="40193" spans="9:11" x14ac:dyDescent="0.45">
      <c r="I40193" s="22"/>
      <c r="J40193" s="22"/>
      <c r="K40193" s="22"/>
    </row>
    <row r="40194" spans="9:11" x14ac:dyDescent="0.45">
      <c r="I40194" s="22"/>
      <c r="J40194" s="22"/>
      <c r="K40194" s="22"/>
    </row>
    <row r="46095" spans="4:12" x14ac:dyDescent="0.45">
      <c r="D46095" s="21"/>
      <c r="E46095" s="21"/>
      <c r="F46095" s="21"/>
      <c r="I46095" s="21"/>
      <c r="J46095" s="21"/>
      <c r="L46095" s="21"/>
    </row>
    <row r="46096" spans="4:12" x14ac:dyDescent="0.45">
      <c r="D46096" s="21"/>
      <c r="E46096" s="21"/>
      <c r="F46096" s="21"/>
      <c r="I46096" s="21"/>
      <c r="J46096" s="21"/>
      <c r="L46096" s="21"/>
    </row>
    <row r="46097" spans="4:12" x14ac:dyDescent="0.45">
      <c r="D46097" s="21"/>
      <c r="E46097" s="21"/>
      <c r="F46097" s="21"/>
      <c r="I46097" s="21"/>
      <c r="J46097" s="21"/>
      <c r="L46097" s="21"/>
    </row>
    <row r="46098" spans="4:12" x14ac:dyDescent="0.45">
      <c r="D46098" s="21"/>
      <c r="E46098" s="21"/>
      <c r="F46098" s="21"/>
      <c r="I46098" s="21"/>
      <c r="J46098" s="21"/>
      <c r="L46098" s="21"/>
    </row>
    <row r="46099" spans="4:12" x14ac:dyDescent="0.45">
      <c r="D46099" s="21"/>
      <c r="E46099" s="21"/>
      <c r="F46099" s="21"/>
      <c r="I46099" s="21"/>
      <c r="J46099" s="21"/>
      <c r="L46099" s="21"/>
    </row>
    <row r="46100" spans="4:12" x14ac:dyDescent="0.45">
      <c r="D46100" s="21"/>
      <c r="E46100" s="21"/>
      <c r="F46100" s="21"/>
      <c r="I46100" s="21"/>
      <c r="J46100" s="21"/>
      <c r="L46100" s="21"/>
    </row>
    <row r="46101" spans="4:12" x14ac:dyDescent="0.45">
      <c r="D46101" s="21"/>
      <c r="E46101" s="21"/>
      <c r="F46101" s="21"/>
      <c r="I46101" s="21"/>
      <c r="J46101" s="21"/>
      <c r="L46101" s="21"/>
    </row>
    <row r="46102" spans="4:12" x14ac:dyDescent="0.45">
      <c r="D46102" s="21"/>
      <c r="E46102" s="21"/>
      <c r="F46102" s="21"/>
      <c r="I46102" s="21"/>
      <c r="J46102" s="21"/>
      <c r="L46102" s="21"/>
    </row>
    <row r="46103" spans="4:12" x14ac:dyDescent="0.45">
      <c r="D46103" s="21"/>
      <c r="E46103" s="21"/>
      <c r="F46103" s="21"/>
      <c r="I46103" s="21"/>
      <c r="J46103" s="21"/>
      <c r="L46103" s="21"/>
    </row>
    <row r="46104" spans="4:12" x14ac:dyDescent="0.45">
      <c r="D46104" s="21"/>
      <c r="E46104" s="21"/>
      <c r="F46104" s="21"/>
      <c r="I46104" s="21"/>
      <c r="J46104" s="21"/>
      <c r="L46104" s="21"/>
    </row>
    <row r="46105" spans="4:12" x14ac:dyDescent="0.45">
      <c r="D46105" s="21"/>
      <c r="E46105" s="21"/>
      <c r="F46105" s="21"/>
      <c r="I46105" s="21"/>
      <c r="J46105" s="21"/>
      <c r="L46105" s="21"/>
    </row>
    <row r="46106" spans="4:12" x14ac:dyDescent="0.45">
      <c r="D46106" s="21"/>
      <c r="E46106" s="21"/>
      <c r="F46106" s="21"/>
      <c r="I46106" s="21"/>
      <c r="J46106" s="21"/>
      <c r="L46106" s="21"/>
    </row>
    <row r="46107" spans="4:12" x14ac:dyDescent="0.45">
      <c r="D46107" s="21"/>
      <c r="E46107" s="21"/>
      <c r="F46107" s="21"/>
      <c r="I46107" s="21"/>
      <c r="J46107" s="21"/>
      <c r="L46107" s="21"/>
    </row>
    <row r="46108" spans="4:12" x14ac:dyDescent="0.45">
      <c r="D46108" s="21"/>
      <c r="E46108" s="21"/>
      <c r="F46108" s="21"/>
      <c r="I46108" s="21"/>
      <c r="J46108" s="21"/>
      <c r="K46108" s="21"/>
      <c r="L46108" s="21"/>
    </row>
    <row r="46109" spans="4:12" x14ac:dyDescent="0.45">
      <c r="E46109" s="21"/>
      <c r="F46109" s="21"/>
      <c r="I46109" s="21"/>
      <c r="J46109" s="21"/>
      <c r="K46109" s="21"/>
      <c r="L46109" s="21"/>
    </row>
    <row r="46110" spans="4:12" x14ac:dyDescent="0.45">
      <c r="E46110" s="21"/>
      <c r="F46110" s="21"/>
      <c r="I46110" s="21"/>
      <c r="J46110" s="21"/>
      <c r="K46110" s="21"/>
      <c r="L46110" s="21"/>
    </row>
    <row r="46111" spans="4:12" x14ac:dyDescent="0.45">
      <c r="E46111" s="21"/>
      <c r="F46111" s="21"/>
      <c r="I46111" s="21"/>
      <c r="J46111" s="21"/>
      <c r="K46111" s="21"/>
      <c r="L46111" s="21"/>
    </row>
    <row r="46112" spans="4:12" x14ac:dyDescent="0.45">
      <c r="E46112" s="21"/>
      <c r="F46112" s="21"/>
      <c r="I46112" s="21"/>
      <c r="J46112" s="21"/>
      <c r="K46112" s="21"/>
      <c r="L46112" s="21"/>
    </row>
    <row r="46113" spans="5:12" x14ac:dyDescent="0.45">
      <c r="E46113" s="21"/>
      <c r="F46113" s="21"/>
      <c r="I46113" s="21"/>
      <c r="J46113" s="21"/>
      <c r="K46113" s="21"/>
      <c r="L46113" s="21"/>
    </row>
    <row r="46114" spans="5:12" x14ac:dyDescent="0.45">
      <c r="E46114" s="21"/>
      <c r="F46114" s="21"/>
      <c r="J46114" s="21"/>
      <c r="K46114" s="21"/>
      <c r="L46114" s="21"/>
    </row>
    <row r="46115" spans="5:12" x14ac:dyDescent="0.45">
      <c r="E46115" s="21"/>
      <c r="F46115" s="21"/>
      <c r="J46115" s="21"/>
      <c r="K46115" s="21"/>
      <c r="L46115" s="21"/>
    </row>
    <row r="46116" spans="5:12" x14ac:dyDescent="0.45">
      <c r="E46116" s="21"/>
      <c r="F46116" s="21"/>
      <c r="J46116" s="21"/>
      <c r="K46116" s="21"/>
      <c r="L46116" s="21"/>
    </row>
    <row r="46117" spans="5:12" x14ac:dyDescent="0.45">
      <c r="K46117" s="21"/>
      <c r="L46117" s="21"/>
    </row>
    <row r="46118" spans="5:12" x14ac:dyDescent="0.45">
      <c r="K46118" s="21"/>
    </row>
    <row r="46119" spans="5:12" x14ac:dyDescent="0.45">
      <c r="K46119" s="21"/>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BD5601-6E68-4FE3-B8B8-B602AED3DBD3}">
  <sheetPr>
    <tabColor rgb="FF005288"/>
  </sheetPr>
  <dimension ref="A1:C51"/>
  <sheetViews>
    <sheetView workbookViewId="0"/>
  </sheetViews>
  <sheetFormatPr defaultRowHeight="14.25" x14ac:dyDescent="0.45"/>
  <cols>
    <col min="1" max="1" width="11.33203125" bestFit="1" customWidth="1"/>
    <col min="3" max="3" width="13.19921875" bestFit="1" customWidth="1"/>
  </cols>
  <sheetData>
    <row r="1" spans="1:3" x14ac:dyDescent="0.45">
      <c r="A1" s="25" t="s">
        <v>178</v>
      </c>
      <c r="B1" s="25" t="s">
        <v>7</v>
      </c>
      <c r="C1" s="25" t="s">
        <v>137</v>
      </c>
    </row>
    <row r="2" spans="1:3" x14ac:dyDescent="0.45">
      <c r="A2" t="s">
        <v>11</v>
      </c>
      <c r="B2" t="s">
        <v>10</v>
      </c>
      <c r="C2" s="29">
        <v>1401221901.77</v>
      </c>
    </row>
    <row r="3" spans="1:3" x14ac:dyDescent="0.45">
      <c r="A3" t="s">
        <v>9</v>
      </c>
      <c r="B3" t="s">
        <v>8</v>
      </c>
      <c r="C3" s="29">
        <v>1017139672.42</v>
      </c>
    </row>
    <row r="4" spans="1:3" x14ac:dyDescent="0.45">
      <c r="A4" t="s">
        <v>15</v>
      </c>
      <c r="B4" t="s">
        <v>14</v>
      </c>
      <c r="C4" s="29">
        <v>993112231.37</v>
      </c>
    </row>
    <row r="5" spans="1:3" x14ac:dyDescent="0.45">
      <c r="A5" t="s">
        <v>13</v>
      </c>
      <c r="B5" t="s">
        <v>12</v>
      </c>
      <c r="C5" s="29">
        <v>1024303993.86</v>
      </c>
    </row>
    <row r="6" spans="1:3" x14ac:dyDescent="0.45">
      <c r="A6" t="s">
        <v>16</v>
      </c>
      <c r="B6" t="s">
        <v>6</v>
      </c>
      <c r="C6" s="29">
        <v>1864136508.9300001</v>
      </c>
    </row>
    <row r="7" spans="1:3" x14ac:dyDescent="0.45">
      <c r="A7" t="s">
        <v>18</v>
      </c>
      <c r="B7" t="s">
        <v>17</v>
      </c>
      <c r="C7" s="29">
        <v>826522650.40999997</v>
      </c>
    </row>
    <row r="8" spans="1:3" x14ac:dyDescent="0.45">
      <c r="A8" t="s">
        <v>20</v>
      </c>
      <c r="B8" t="s">
        <v>19</v>
      </c>
      <c r="C8" s="29">
        <v>144180792.71000001</v>
      </c>
    </row>
    <row r="9" spans="1:3" x14ac:dyDescent="0.45">
      <c r="A9" t="s">
        <v>23</v>
      </c>
      <c r="B9" t="s">
        <v>22</v>
      </c>
      <c r="C9" s="29">
        <v>107748384.66</v>
      </c>
    </row>
    <row r="10" spans="1:3" x14ac:dyDescent="0.45">
      <c r="A10" t="s">
        <v>25</v>
      </c>
      <c r="B10" t="s">
        <v>24</v>
      </c>
      <c r="C10" s="29">
        <v>1169947392.7</v>
      </c>
    </row>
    <row r="11" spans="1:3" x14ac:dyDescent="0.45">
      <c r="A11" t="s">
        <v>27</v>
      </c>
      <c r="B11" t="s">
        <v>26</v>
      </c>
      <c r="C11" s="29">
        <v>1307214371.3</v>
      </c>
    </row>
    <row r="12" spans="1:3" x14ac:dyDescent="0.45">
      <c r="A12" t="s">
        <v>29</v>
      </c>
      <c r="B12" t="s">
        <v>28</v>
      </c>
      <c r="C12" s="29">
        <v>149484493.56999999</v>
      </c>
    </row>
    <row r="13" spans="1:3" x14ac:dyDescent="0.45">
      <c r="A13" t="s">
        <v>33</v>
      </c>
      <c r="B13" t="s">
        <v>32</v>
      </c>
      <c r="C13" s="29">
        <v>583256249.88</v>
      </c>
    </row>
    <row r="14" spans="1:3" x14ac:dyDescent="0.45">
      <c r="A14" t="s">
        <v>35</v>
      </c>
      <c r="B14" t="s">
        <v>34</v>
      </c>
      <c r="C14" s="29">
        <v>1040420751.5</v>
      </c>
    </row>
    <row r="15" spans="1:3" x14ac:dyDescent="0.45">
      <c r="A15" t="s">
        <v>37</v>
      </c>
      <c r="B15" t="s">
        <v>36</v>
      </c>
      <c r="C15" s="29">
        <v>868109929.78999996</v>
      </c>
    </row>
    <row r="16" spans="1:3" x14ac:dyDescent="0.45">
      <c r="A16" t="s">
        <v>31</v>
      </c>
      <c r="B16" t="s">
        <v>30</v>
      </c>
      <c r="C16" s="29">
        <v>415331313</v>
      </c>
    </row>
    <row r="17" spans="1:3" x14ac:dyDescent="0.45">
      <c r="A17" t="s">
        <v>39</v>
      </c>
      <c r="B17" t="s">
        <v>38</v>
      </c>
      <c r="C17" s="29">
        <v>451725998.14999998</v>
      </c>
    </row>
    <row r="18" spans="1:3" x14ac:dyDescent="0.45">
      <c r="A18" t="s">
        <v>41</v>
      </c>
      <c r="B18" t="s">
        <v>40</v>
      </c>
      <c r="C18" s="29">
        <v>1086172536.8599999</v>
      </c>
    </row>
    <row r="19" spans="1:3" x14ac:dyDescent="0.45">
      <c r="A19" t="s">
        <v>43</v>
      </c>
      <c r="B19" t="s">
        <v>42</v>
      </c>
      <c r="C19" s="29">
        <v>1355554552.9400001</v>
      </c>
    </row>
    <row r="20" spans="1:3" x14ac:dyDescent="0.45">
      <c r="A20" t="s">
        <v>49</v>
      </c>
      <c r="B20" t="s">
        <v>48</v>
      </c>
      <c r="C20" s="29">
        <v>271977723.06999999</v>
      </c>
    </row>
    <row r="21" spans="1:3" x14ac:dyDescent="0.45">
      <c r="A21" t="s">
        <v>47</v>
      </c>
      <c r="B21" t="s">
        <v>46</v>
      </c>
      <c r="C21" s="29">
        <v>267738400.71000001</v>
      </c>
    </row>
    <row r="22" spans="1:3" x14ac:dyDescent="0.45">
      <c r="A22" t="s">
        <v>45</v>
      </c>
      <c r="B22" t="s">
        <v>44</v>
      </c>
      <c r="C22" s="29">
        <v>147422464.38999999</v>
      </c>
    </row>
    <row r="23" spans="1:3" x14ac:dyDescent="0.45">
      <c r="A23" t="s">
        <v>51</v>
      </c>
      <c r="B23" t="s">
        <v>50</v>
      </c>
      <c r="C23" s="29">
        <v>1559362479.29</v>
      </c>
    </row>
    <row r="24" spans="1:3" x14ac:dyDescent="0.45">
      <c r="A24" t="s">
        <v>53</v>
      </c>
      <c r="B24" t="s">
        <v>52</v>
      </c>
      <c r="C24" s="29">
        <v>651839368.20000005</v>
      </c>
    </row>
    <row r="25" spans="1:3" x14ac:dyDescent="0.45">
      <c r="A25" t="s">
        <v>57</v>
      </c>
      <c r="B25" t="s">
        <v>56</v>
      </c>
      <c r="C25" s="29">
        <v>1203561563.05</v>
      </c>
    </row>
    <row r="26" spans="1:3" x14ac:dyDescent="0.45">
      <c r="A26" t="s">
        <v>55</v>
      </c>
      <c r="B26" t="s">
        <v>54</v>
      </c>
      <c r="C26" s="29">
        <v>1736302708.3900001</v>
      </c>
    </row>
    <row r="27" spans="1:3" x14ac:dyDescent="0.45">
      <c r="A27" t="s">
        <v>59</v>
      </c>
      <c r="B27" t="s">
        <v>58</v>
      </c>
      <c r="C27" s="29">
        <v>628973798.59000003</v>
      </c>
    </row>
    <row r="28" spans="1:3" x14ac:dyDescent="0.45">
      <c r="A28" t="s">
        <v>65</v>
      </c>
      <c r="B28" t="s">
        <v>64</v>
      </c>
      <c r="C28" s="29">
        <v>405281070.41000003</v>
      </c>
    </row>
    <row r="29" spans="1:3" x14ac:dyDescent="0.45">
      <c r="A29" t="s">
        <v>73</v>
      </c>
      <c r="B29" t="s">
        <v>72</v>
      </c>
      <c r="C29" s="29">
        <v>416666229.74000001</v>
      </c>
    </row>
    <row r="30" spans="1:3" x14ac:dyDescent="0.45">
      <c r="A30" t="s">
        <v>67</v>
      </c>
      <c r="B30" t="s">
        <v>66</v>
      </c>
      <c r="C30" s="29">
        <v>196560278.97</v>
      </c>
    </row>
    <row r="31" spans="1:3" x14ac:dyDescent="0.45">
      <c r="A31" t="s">
        <v>69</v>
      </c>
      <c r="B31" t="s">
        <v>68</v>
      </c>
      <c r="C31" s="29">
        <v>263689548.65000001</v>
      </c>
    </row>
    <row r="32" spans="1:3" x14ac:dyDescent="0.45">
      <c r="A32" t="s">
        <v>71</v>
      </c>
      <c r="B32" t="s">
        <v>70</v>
      </c>
      <c r="C32" s="29">
        <v>675372311.86000001</v>
      </c>
    </row>
    <row r="33" spans="1:3" x14ac:dyDescent="0.45">
      <c r="A33" t="s">
        <v>75</v>
      </c>
      <c r="B33" t="s">
        <v>74</v>
      </c>
      <c r="C33" s="29">
        <v>664618251.49000001</v>
      </c>
    </row>
    <row r="34" spans="1:3" x14ac:dyDescent="0.45">
      <c r="A34" t="s">
        <v>61</v>
      </c>
      <c r="B34" t="s">
        <v>60</v>
      </c>
      <c r="C34" s="29">
        <v>1532999481.1500001</v>
      </c>
    </row>
    <row r="35" spans="1:3" x14ac:dyDescent="0.45">
      <c r="A35" t="s">
        <v>63</v>
      </c>
      <c r="B35" t="s">
        <v>62</v>
      </c>
      <c r="C35" s="29">
        <v>130162815.12</v>
      </c>
    </row>
    <row r="36" spans="1:3" x14ac:dyDescent="0.45">
      <c r="A36" t="s">
        <v>77</v>
      </c>
      <c r="B36" t="s">
        <v>76</v>
      </c>
      <c r="C36" s="29">
        <v>793688107.63</v>
      </c>
    </row>
    <row r="37" spans="1:3" x14ac:dyDescent="0.45">
      <c r="A37" t="s">
        <v>79</v>
      </c>
      <c r="B37" t="s">
        <v>78</v>
      </c>
      <c r="C37" s="29">
        <v>797435691.25</v>
      </c>
    </row>
    <row r="38" spans="1:3" x14ac:dyDescent="0.45">
      <c r="A38" t="s">
        <v>81</v>
      </c>
      <c r="B38" t="s">
        <v>80</v>
      </c>
      <c r="C38" s="29">
        <v>688914932.16999996</v>
      </c>
    </row>
    <row r="39" spans="1:3" x14ac:dyDescent="0.45">
      <c r="A39" t="s">
        <v>83</v>
      </c>
      <c r="B39" t="s">
        <v>82</v>
      </c>
      <c r="C39" s="29">
        <v>1161778272.4100001</v>
      </c>
    </row>
    <row r="40" spans="1:3" x14ac:dyDescent="0.45">
      <c r="A40" t="s">
        <v>85</v>
      </c>
      <c r="B40" t="s">
        <v>84</v>
      </c>
      <c r="C40" s="29">
        <v>108718820.75</v>
      </c>
    </row>
    <row r="41" spans="1:3" x14ac:dyDescent="0.45">
      <c r="A41" t="s">
        <v>87</v>
      </c>
      <c r="B41" t="s">
        <v>86</v>
      </c>
      <c r="C41" s="29">
        <v>551535983.04999995</v>
      </c>
    </row>
    <row r="42" spans="1:3" x14ac:dyDescent="0.45">
      <c r="A42" t="s">
        <v>89</v>
      </c>
      <c r="B42" t="s">
        <v>88</v>
      </c>
      <c r="C42" s="29">
        <v>207227523.91999999</v>
      </c>
    </row>
    <row r="43" spans="1:3" x14ac:dyDescent="0.45">
      <c r="A43" t="s">
        <v>91</v>
      </c>
      <c r="B43" t="s">
        <v>90</v>
      </c>
      <c r="C43" s="29">
        <v>813319680.22000003</v>
      </c>
    </row>
    <row r="44" spans="1:3" x14ac:dyDescent="0.45">
      <c r="A44" t="s">
        <v>93</v>
      </c>
      <c r="B44" t="s">
        <v>92</v>
      </c>
      <c r="C44" s="29">
        <v>3312616455.4499998</v>
      </c>
    </row>
    <row r="45" spans="1:3" x14ac:dyDescent="0.45">
      <c r="A45" t="s">
        <v>95</v>
      </c>
      <c r="B45" t="s">
        <v>94</v>
      </c>
      <c r="C45" s="29">
        <v>317399741.54000002</v>
      </c>
    </row>
    <row r="46" spans="1:3" x14ac:dyDescent="0.45">
      <c r="A46" t="s">
        <v>99</v>
      </c>
      <c r="B46" t="s">
        <v>98</v>
      </c>
      <c r="C46" s="29">
        <v>228913019.08000001</v>
      </c>
    </row>
    <row r="47" spans="1:3" x14ac:dyDescent="0.45">
      <c r="A47" t="s">
        <v>97</v>
      </c>
      <c r="B47" t="s">
        <v>96</v>
      </c>
      <c r="C47" s="29">
        <v>1481489572.8699999</v>
      </c>
    </row>
    <row r="48" spans="1:3" x14ac:dyDescent="0.45">
      <c r="A48" t="s">
        <v>101</v>
      </c>
      <c r="B48" t="s">
        <v>100</v>
      </c>
      <c r="C48" s="29">
        <v>1227742066.3</v>
      </c>
    </row>
    <row r="49" spans="1:3" x14ac:dyDescent="0.45">
      <c r="A49" t="s">
        <v>105</v>
      </c>
      <c r="B49" t="s">
        <v>104</v>
      </c>
      <c r="C49" s="29">
        <v>1210800969.8499999</v>
      </c>
    </row>
    <row r="50" spans="1:3" x14ac:dyDescent="0.45">
      <c r="A50" t="s">
        <v>103</v>
      </c>
      <c r="B50" t="s">
        <v>102</v>
      </c>
      <c r="C50" s="29">
        <v>1055823573.71</v>
      </c>
    </row>
    <row r="51" spans="1:3" x14ac:dyDescent="0.45">
      <c r="A51" t="s">
        <v>107</v>
      </c>
      <c r="B51" t="s">
        <v>106</v>
      </c>
      <c r="C51" s="29">
        <v>347877921.26999998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D088ADA6DCAA4FAE31C21405C38E16" ma:contentTypeVersion="11" ma:contentTypeDescription="Create a new document." ma:contentTypeScope="" ma:versionID="32a496de8f59660bcbeef020cb49c577">
  <xsd:schema xmlns:xsd="http://www.w3.org/2001/XMLSchema" xmlns:xs="http://www.w3.org/2001/XMLSchema" xmlns:p="http://schemas.microsoft.com/office/2006/metadata/properties" xmlns:ns2="9bdbc53a-7a0b-403e-abb5-718b39c98a96" xmlns:ns3="c0edcaa8-6e3b-4566-a407-562927348d5e" targetNamespace="http://schemas.microsoft.com/office/2006/metadata/properties" ma:root="true" ma:fieldsID="4fed76320e8dd4cbbb8bc7ae23a0c59e" ns2:_="" ns3:_="">
    <xsd:import namespace="9bdbc53a-7a0b-403e-abb5-718b39c98a96"/>
    <xsd:import namespace="c0edcaa8-6e3b-4566-a407-562927348d5e"/>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bdbc53a-7a0b-403e-abb5-718b39c98a9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91c3282b-1b71-4920-9432-6106ba7910d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0edcaa8-6e3b-4566-a407-562927348d5e"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a6ab08ec-25d8-4829-b222-f2b971e3d396}" ma:internalName="TaxCatchAll" ma:showField="CatchAllData" ma:web="c0edcaa8-6e3b-4566-a407-562927348d5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E8BA51-48E5-4BCB-9232-4C33BE43D9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bdbc53a-7a0b-403e-abb5-718b39c98a96"/>
    <ds:schemaRef ds:uri="c0edcaa8-6e3b-4566-a407-562927348d5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D48958-752E-4BBE-B629-443977E5551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Cover</vt:lpstr>
      <vt:lpstr>Model Inputs &amp; Summary Results</vt:lpstr>
      <vt:lpstr>Build and Cost Engine</vt:lpstr>
      <vt:lpstr>Data --&gt; </vt:lpstr>
      <vt:lpstr>Locations &amp; Fiber - Unserved</vt:lpstr>
      <vt:lpstr>Locations &amp; Fiber - Underserved</vt:lpstr>
      <vt:lpstr>Lookups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2023-08-16T22:39:57Z</dcterms:created>
  <dcterms:modified xsi:type="dcterms:W3CDTF">2023-08-17T17:22:12Z</dcterms:modified>
  <cp:category/>
  <cp:contentStatus/>
</cp:coreProperties>
</file>